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EPIC/"/>
    </mc:Choice>
  </mc:AlternateContent>
  <xr:revisionPtr revIDLastSave="144" documentId="8_{00828956-D195-4B10-8275-845BB0C14FE1}" xr6:coauthVersionLast="47" xr6:coauthVersionMax="47" xr10:uidLastSave="{815F8EDA-3E3B-4EA2-A2DC-ECAF2091B09E}"/>
  <bookViews>
    <workbookView xWindow="0" yWindow="600" windowWidth="19200" windowHeight="10200" tabRatio="811" firstSheet="1" activeTab="7" xr2:uid="{00000000-000D-0000-FFFF-FFFF00000000}"/>
  </bookViews>
  <sheets>
    <sheet name="YTD Consumption" sheetId="20" r:id="rId1"/>
    <sheet name="Summary" sheetId="8" r:id="rId2"/>
    <sheet name="Sheet1" sheetId="28" r:id="rId3"/>
    <sheet name="Raw material pivot" sheetId="33" r:id="rId4"/>
    <sheet name="Raw Material" sheetId="1" r:id="rId5"/>
    <sheet name="Sheet4" sheetId="31" r:id="rId6"/>
    <sheet name="Sheet2" sheetId="29" r:id="rId7"/>
    <sheet name="WIP" sheetId="10" r:id="rId8"/>
    <sheet name="FG" sheetId="9" r:id="rId9"/>
    <sheet name="FG-GIT" sheetId="11" r:id="rId10"/>
    <sheet name="Purchase." sheetId="18" r:id="rId11"/>
    <sheet name="YTD TB" sheetId="17" r:id="rId12"/>
    <sheet name="Chemical  Stock " sheetId="23" r:id="rId13"/>
    <sheet name="Spares Utilities " sheetId="25" r:id="rId14"/>
    <sheet name="Packing Material " sheetId="26" r:id="rId15"/>
    <sheet name="Stock of consumables " sheetId="27" r:id="rId16"/>
    <sheet name="Spares Loose Tools" sheetId="24" r:id="rId17"/>
  </sheets>
  <definedNames>
    <definedName name="_xlnm._FilterDatabase" localSheetId="8" hidden="1">FG!$B$4:$G$35</definedName>
    <definedName name="_xlnm._FilterDatabase" localSheetId="10" hidden="1">Purchase.!$A$1:$W$8699</definedName>
    <definedName name="_xlnm._FilterDatabase" localSheetId="4" hidden="1">'Raw Material'!$A$5:$L$7233</definedName>
    <definedName name="_xlnm._FilterDatabase" localSheetId="7" hidden="1">WIP!$B$5:$H$34</definedName>
    <definedName name="_xlnm._FilterDatabase" localSheetId="11" hidden="1">'YTD TB'!$A$1:$J$251</definedName>
  </definedNames>
  <calcPr calcId="191029" calcOnSave="0"/>
  <pivotCaches>
    <pivotCache cacheId="0" r:id="rId18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6" i="1"/>
  <c r="B2" i="31" l="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1" i="31"/>
  <c r="H3110" i="18" l="1"/>
  <c r="G3110" i="18"/>
  <c r="F21" i="11"/>
  <c r="F22" i="11"/>
  <c r="I114" i="24" l="1"/>
  <c r="I122" i="27"/>
  <c r="I114" i="26"/>
  <c r="I64" i="25"/>
  <c r="I56" i="23"/>
  <c r="H3182" i="18"/>
  <c r="G3182" i="18"/>
  <c r="Q8" i="17" l="1"/>
  <c r="K304" i="17"/>
  <c r="K305" i="17"/>
  <c r="K306" i="17"/>
  <c r="K307" i="17"/>
  <c r="K308" i="17"/>
  <c r="K309" i="17"/>
  <c r="K310" i="17"/>
  <c r="V8702" i="18"/>
  <c r="T8702" i="18"/>
  <c r="S8702" i="18"/>
  <c r="R8702" i="18"/>
  <c r="Q8702" i="18"/>
  <c r="P8702" i="18"/>
  <c r="O8702" i="18"/>
  <c r="N8702" i="18"/>
  <c r="M8702" i="18"/>
  <c r="L8702" i="18"/>
  <c r="K8702" i="18"/>
  <c r="J8702" i="18"/>
  <c r="I8702" i="18"/>
  <c r="H8702" i="18"/>
  <c r="G8702" i="18"/>
  <c r="C18" i="8" s="1"/>
  <c r="W8699" i="18"/>
  <c r="W8698" i="18"/>
  <c r="W8697" i="18"/>
  <c r="W8696" i="18"/>
  <c r="W8695" i="18"/>
  <c r="W8694" i="18"/>
  <c r="W8693" i="18"/>
  <c r="W8692" i="18"/>
  <c r="W8691" i="18"/>
  <c r="W8690" i="18"/>
  <c r="W8689" i="18"/>
  <c r="W8688" i="18"/>
  <c r="W8687" i="18"/>
  <c r="W8686" i="18"/>
  <c r="W8685" i="18"/>
  <c r="W8684" i="18"/>
  <c r="W8683" i="18"/>
  <c r="W8682" i="18"/>
  <c r="W8681" i="18"/>
  <c r="W8680" i="18"/>
  <c r="W8679" i="18"/>
  <c r="W8678" i="18"/>
  <c r="W8677" i="18"/>
  <c r="W8676" i="18"/>
  <c r="W8675" i="18"/>
  <c r="W8674" i="18"/>
  <c r="W8673" i="18"/>
  <c r="W8672" i="18"/>
  <c r="W8671" i="18"/>
  <c r="W8670" i="18"/>
  <c r="W8669" i="18"/>
  <c r="W8668" i="18"/>
  <c r="W8667" i="18"/>
  <c r="W8666" i="18"/>
  <c r="W8665" i="18"/>
  <c r="W8664" i="18"/>
  <c r="W8663" i="18"/>
  <c r="W8662" i="18"/>
  <c r="W8661" i="18"/>
  <c r="W8660" i="18"/>
  <c r="W8659" i="18"/>
  <c r="W8658" i="18"/>
  <c r="W8657" i="18"/>
  <c r="W8656" i="18"/>
  <c r="W8655" i="18"/>
  <c r="W8654" i="18"/>
  <c r="W8653" i="18"/>
  <c r="W8652" i="18"/>
  <c r="W8651" i="18"/>
  <c r="W8650" i="18"/>
  <c r="W8649" i="18"/>
  <c r="W8648" i="18"/>
  <c r="W8647" i="18"/>
  <c r="W8646" i="18"/>
  <c r="W8645" i="18"/>
  <c r="W8644" i="18"/>
  <c r="W8643" i="18"/>
  <c r="W8642" i="18"/>
  <c r="W8641" i="18"/>
  <c r="W8640" i="18"/>
  <c r="W8639" i="18"/>
  <c r="W8638" i="18"/>
  <c r="W8637" i="18"/>
  <c r="W8636" i="18"/>
  <c r="W8635" i="18"/>
  <c r="W8634" i="18"/>
  <c r="W8633" i="18"/>
  <c r="W8632" i="18"/>
  <c r="W8631" i="18"/>
  <c r="W8630" i="18"/>
  <c r="W8629" i="18"/>
  <c r="W8628" i="18"/>
  <c r="W8627" i="18"/>
  <c r="W8626" i="18"/>
  <c r="W8625" i="18"/>
  <c r="W8624" i="18"/>
  <c r="W8623" i="18"/>
  <c r="W8622" i="18"/>
  <c r="W8621" i="18"/>
  <c r="W8620" i="18"/>
  <c r="W8619" i="18"/>
  <c r="W8618" i="18"/>
  <c r="W8617" i="18"/>
  <c r="W8616" i="18"/>
  <c r="W8615" i="18"/>
  <c r="W8614" i="18"/>
  <c r="W8613" i="18"/>
  <c r="W8612" i="18"/>
  <c r="W8611" i="18"/>
  <c r="W8610" i="18"/>
  <c r="W8609" i="18"/>
  <c r="W8608" i="18"/>
  <c r="W8607" i="18"/>
  <c r="W8606" i="18"/>
  <c r="W8605" i="18"/>
  <c r="W8604" i="18"/>
  <c r="W8603" i="18"/>
  <c r="W8602" i="18"/>
  <c r="W8601" i="18"/>
  <c r="W8600" i="18"/>
  <c r="W8599" i="18"/>
  <c r="W8598" i="18"/>
  <c r="W8597" i="18"/>
  <c r="W8596" i="18"/>
  <c r="W8595" i="18"/>
  <c r="W8594" i="18"/>
  <c r="W8593" i="18"/>
  <c r="W8592" i="18"/>
  <c r="W8591" i="18"/>
  <c r="W8590" i="18"/>
  <c r="W8589" i="18"/>
  <c r="W8588" i="18"/>
  <c r="W8587" i="18"/>
  <c r="W8586" i="18"/>
  <c r="W8585" i="18"/>
  <c r="W8584" i="18"/>
  <c r="W8583" i="18"/>
  <c r="W8582" i="18"/>
  <c r="W8581" i="18"/>
  <c r="W8580" i="18"/>
  <c r="W8579" i="18"/>
  <c r="W8578" i="18"/>
  <c r="W8577" i="18"/>
  <c r="W8576" i="18"/>
  <c r="W8575" i="18"/>
  <c r="W8574" i="18"/>
  <c r="W8573" i="18"/>
  <c r="W8572" i="18"/>
  <c r="W8571" i="18"/>
  <c r="W8570" i="18"/>
  <c r="W8569" i="18"/>
  <c r="W8568" i="18"/>
  <c r="W8567" i="18"/>
  <c r="W8566" i="18"/>
  <c r="W8565" i="18"/>
  <c r="W8564" i="18"/>
  <c r="W8563" i="18"/>
  <c r="W8562" i="18"/>
  <c r="W8561" i="18"/>
  <c r="W8560" i="18"/>
  <c r="W8559" i="18"/>
  <c r="W8558" i="18"/>
  <c r="W8557" i="18"/>
  <c r="W8556" i="18"/>
  <c r="W8555" i="18"/>
  <c r="W8554" i="18"/>
  <c r="W8553" i="18"/>
  <c r="W8552" i="18"/>
  <c r="W8551" i="18"/>
  <c r="W8550" i="18"/>
  <c r="W8549" i="18"/>
  <c r="W8548" i="18"/>
  <c r="W8547" i="18"/>
  <c r="W8546" i="18"/>
  <c r="W8545" i="18"/>
  <c r="W8544" i="18"/>
  <c r="W8543" i="18"/>
  <c r="W8542" i="18"/>
  <c r="W8541" i="18"/>
  <c r="W8540" i="18"/>
  <c r="W8539" i="18"/>
  <c r="W8538" i="18"/>
  <c r="W8537" i="18"/>
  <c r="W8536" i="18"/>
  <c r="W8535" i="18"/>
  <c r="W8534" i="18"/>
  <c r="W8533" i="18"/>
  <c r="W8532" i="18"/>
  <c r="W8531" i="18"/>
  <c r="W8530" i="18"/>
  <c r="W8529" i="18"/>
  <c r="W8528" i="18"/>
  <c r="W8527" i="18"/>
  <c r="W8526" i="18"/>
  <c r="W8525" i="18"/>
  <c r="W8524" i="18"/>
  <c r="W8523" i="18"/>
  <c r="W8522" i="18"/>
  <c r="W8521" i="18"/>
  <c r="W8520" i="18"/>
  <c r="W8519" i="18"/>
  <c r="W8518" i="18"/>
  <c r="W8517" i="18"/>
  <c r="W8516" i="18"/>
  <c r="W8515" i="18"/>
  <c r="W8514" i="18"/>
  <c r="W8513" i="18"/>
  <c r="W8512" i="18"/>
  <c r="W8511" i="18"/>
  <c r="W8510" i="18"/>
  <c r="W8509" i="18"/>
  <c r="W8508" i="18"/>
  <c r="W8507" i="18"/>
  <c r="W8506" i="18"/>
  <c r="W8505" i="18"/>
  <c r="W8504" i="18"/>
  <c r="W8503" i="18"/>
  <c r="W8502" i="18"/>
  <c r="W8501" i="18"/>
  <c r="W8500" i="18"/>
  <c r="W8499" i="18"/>
  <c r="W8498" i="18"/>
  <c r="W8497" i="18"/>
  <c r="W8496" i="18"/>
  <c r="W8495" i="18"/>
  <c r="W8494" i="18"/>
  <c r="W8493" i="18"/>
  <c r="W8492" i="18"/>
  <c r="W8491" i="18"/>
  <c r="W8490" i="18"/>
  <c r="W8489" i="18"/>
  <c r="W8488" i="18"/>
  <c r="W8487" i="18"/>
  <c r="W8486" i="18"/>
  <c r="W8485" i="18"/>
  <c r="W8484" i="18"/>
  <c r="W8483" i="18"/>
  <c r="W8482" i="18"/>
  <c r="W8481" i="18"/>
  <c r="W8480" i="18"/>
  <c r="W8479" i="18"/>
  <c r="W8478" i="18"/>
  <c r="W8477" i="18"/>
  <c r="W8476" i="18"/>
  <c r="W8475" i="18"/>
  <c r="W8474" i="18"/>
  <c r="W8473" i="18"/>
  <c r="W8472" i="18"/>
  <c r="W8471" i="18"/>
  <c r="W8470" i="18"/>
  <c r="W8469" i="18"/>
  <c r="W8468" i="18"/>
  <c r="W8467" i="18"/>
  <c r="W8466" i="18"/>
  <c r="W8465" i="18"/>
  <c r="W8464" i="18"/>
  <c r="W8463" i="18"/>
  <c r="W8462" i="18"/>
  <c r="W8461" i="18"/>
  <c r="W8460" i="18"/>
  <c r="W8459" i="18"/>
  <c r="W8458" i="18"/>
  <c r="W8457" i="18"/>
  <c r="W8456" i="18"/>
  <c r="W8455" i="18"/>
  <c r="W8454" i="18"/>
  <c r="W8453" i="18"/>
  <c r="W8452" i="18"/>
  <c r="W8451" i="18"/>
  <c r="W8450" i="18"/>
  <c r="W8449" i="18"/>
  <c r="W8448" i="18"/>
  <c r="W8447" i="18"/>
  <c r="W8446" i="18"/>
  <c r="W8445" i="18"/>
  <c r="W8444" i="18"/>
  <c r="W8443" i="18"/>
  <c r="W8442" i="18"/>
  <c r="W8441" i="18"/>
  <c r="W8440" i="18"/>
  <c r="W8439" i="18"/>
  <c r="W8438" i="18"/>
  <c r="W8437" i="18"/>
  <c r="W8436" i="18"/>
  <c r="W8435" i="18"/>
  <c r="W8434" i="18"/>
  <c r="W8433" i="18"/>
  <c r="W8432" i="18"/>
  <c r="W8431" i="18"/>
  <c r="W8430" i="18"/>
  <c r="W8429" i="18"/>
  <c r="W8428" i="18"/>
  <c r="W8427" i="18"/>
  <c r="W8426" i="18"/>
  <c r="W8425" i="18"/>
  <c r="W8424" i="18"/>
  <c r="W8423" i="18"/>
  <c r="W8422" i="18"/>
  <c r="W8421" i="18"/>
  <c r="W8420" i="18"/>
  <c r="W8419" i="18"/>
  <c r="W8418" i="18"/>
  <c r="W8417" i="18"/>
  <c r="W8416" i="18"/>
  <c r="W8415" i="18"/>
  <c r="W8414" i="18"/>
  <c r="W8413" i="18"/>
  <c r="W8412" i="18"/>
  <c r="W8411" i="18"/>
  <c r="W8410" i="18"/>
  <c r="W8409" i="18"/>
  <c r="W8408" i="18"/>
  <c r="W8407" i="18"/>
  <c r="W8406" i="18"/>
  <c r="W8405" i="18"/>
  <c r="W8404" i="18"/>
  <c r="W8403" i="18"/>
  <c r="W8402" i="18"/>
  <c r="W8401" i="18"/>
  <c r="W8400" i="18"/>
  <c r="W8399" i="18"/>
  <c r="W8398" i="18"/>
  <c r="W8397" i="18"/>
  <c r="W8396" i="18"/>
  <c r="W8395" i="18"/>
  <c r="W8394" i="18"/>
  <c r="W8393" i="18"/>
  <c r="W8392" i="18"/>
  <c r="W8391" i="18"/>
  <c r="W8390" i="18"/>
  <c r="W8389" i="18"/>
  <c r="W8388" i="18"/>
  <c r="W8387" i="18"/>
  <c r="W8386" i="18"/>
  <c r="W8385" i="18"/>
  <c r="W8384" i="18"/>
  <c r="W8383" i="18"/>
  <c r="W8382" i="18"/>
  <c r="W8381" i="18"/>
  <c r="W8380" i="18"/>
  <c r="W8379" i="18"/>
  <c r="W8378" i="18"/>
  <c r="W8377" i="18"/>
  <c r="W8376" i="18"/>
  <c r="W8375" i="18"/>
  <c r="W8374" i="18"/>
  <c r="W8373" i="18"/>
  <c r="W8372" i="18"/>
  <c r="W8371" i="18"/>
  <c r="W8370" i="18"/>
  <c r="W8369" i="18"/>
  <c r="W8368" i="18"/>
  <c r="W8367" i="18"/>
  <c r="W8366" i="18"/>
  <c r="W8365" i="18"/>
  <c r="W8364" i="18"/>
  <c r="W8363" i="18"/>
  <c r="W8362" i="18"/>
  <c r="W8361" i="18"/>
  <c r="W8360" i="18"/>
  <c r="W8359" i="18"/>
  <c r="W8358" i="18"/>
  <c r="W8357" i="18"/>
  <c r="W8356" i="18"/>
  <c r="W8355" i="18"/>
  <c r="W8354" i="18"/>
  <c r="W8353" i="18"/>
  <c r="W8352" i="18"/>
  <c r="W8351" i="18"/>
  <c r="W8350" i="18"/>
  <c r="W8349" i="18"/>
  <c r="W8348" i="18"/>
  <c r="W8347" i="18"/>
  <c r="W8346" i="18"/>
  <c r="W8345" i="18"/>
  <c r="W8344" i="18"/>
  <c r="W8343" i="18"/>
  <c r="W8342" i="18"/>
  <c r="W8341" i="18"/>
  <c r="W8340" i="18"/>
  <c r="W8339" i="18"/>
  <c r="W8338" i="18"/>
  <c r="W8337" i="18"/>
  <c r="W8336" i="18"/>
  <c r="W8335" i="18"/>
  <c r="W8334" i="18"/>
  <c r="W8333" i="18"/>
  <c r="W8332" i="18"/>
  <c r="W8331" i="18"/>
  <c r="W8330" i="18"/>
  <c r="W8329" i="18"/>
  <c r="W8328" i="18"/>
  <c r="W8327" i="18"/>
  <c r="W8326" i="18"/>
  <c r="W8325" i="18"/>
  <c r="W8324" i="18"/>
  <c r="W8323" i="18"/>
  <c r="W8322" i="18"/>
  <c r="W8321" i="18"/>
  <c r="W8320" i="18"/>
  <c r="W8319" i="18"/>
  <c r="W8318" i="18"/>
  <c r="W8317" i="18"/>
  <c r="W8316" i="18"/>
  <c r="W8315" i="18"/>
  <c r="W8314" i="18"/>
  <c r="W8313" i="18"/>
  <c r="W8312" i="18"/>
  <c r="W8311" i="18"/>
  <c r="W8310" i="18"/>
  <c r="W8309" i="18"/>
  <c r="W8308" i="18"/>
  <c r="W8307" i="18"/>
  <c r="W8306" i="18"/>
  <c r="W8305" i="18"/>
  <c r="W8304" i="18"/>
  <c r="W8303" i="18"/>
  <c r="W8302" i="18"/>
  <c r="W8301" i="18"/>
  <c r="W8300" i="18"/>
  <c r="W8299" i="18"/>
  <c r="W8298" i="18"/>
  <c r="W8297" i="18"/>
  <c r="W8296" i="18"/>
  <c r="W8295" i="18"/>
  <c r="W8294" i="18"/>
  <c r="W8293" i="18"/>
  <c r="W8292" i="18"/>
  <c r="W8291" i="18"/>
  <c r="W8290" i="18"/>
  <c r="W8289" i="18"/>
  <c r="W8288" i="18"/>
  <c r="W8287" i="18"/>
  <c r="W8286" i="18"/>
  <c r="W8285" i="18"/>
  <c r="W8284" i="18"/>
  <c r="W8283" i="18"/>
  <c r="W8282" i="18"/>
  <c r="W8281" i="18"/>
  <c r="W8280" i="18"/>
  <c r="W8279" i="18"/>
  <c r="W8278" i="18"/>
  <c r="W8277" i="18"/>
  <c r="W8276" i="18"/>
  <c r="W8275" i="18"/>
  <c r="W8274" i="18"/>
  <c r="W8273" i="18"/>
  <c r="W8272" i="18"/>
  <c r="W8271" i="18"/>
  <c r="W8270" i="18"/>
  <c r="W8269" i="18"/>
  <c r="W8268" i="18"/>
  <c r="W8267" i="18"/>
  <c r="W8266" i="18"/>
  <c r="W8265" i="18"/>
  <c r="W8264" i="18"/>
  <c r="W8263" i="18"/>
  <c r="W8262" i="18"/>
  <c r="W8261" i="18"/>
  <c r="W8260" i="18"/>
  <c r="W8259" i="18"/>
  <c r="W8258" i="18"/>
  <c r="W8257" i="18"/>
  <c r="W8256" i="18"/>
  <c r="W8255" i="18"/>
  <c r="W8254" i="18"/>
  <c r="W8253" i="18"/>
  <c r="W8252" i="18"/>
  <c r="W8251" i="18"/>
  <c r="W8250" i="18"/>
  <c r="W8249" i="18"/>
  <c r="W8248" i="18"/>
  <c r="W8247" i="18"/>
  <c r="W8246" i="18"/>
  <c r="W8245" i="18"/>
  <c r="W8244" i="18"/>
  <c r="W8243" i="18"/>
  <c r="W8242" i="18"/>
  <c r="W8241" i="18"/>
  <c r="W8240" i="18"/>
  <c r="W8239" i="18"/>
  <c r="W8238" i="18"/>
  <c r="W8237" i="18"/>
  <c r="W8236" i="18"/>
  <c r="W8235" i="18"/>
  <c r="W8234" i="18"/>
  <c r="W8233" i="18"/>
  <c r="W8232" i="18"/>
  <c r="W8231" i="18"/>
  <c r="W8230" i="18"/>
  <c r="W8229" i="18"/>
  <c r="W8228" i="18"/>
  <c r="W8227" i="18"/>
  <c r="W8226" i="18"/>
  <c r="W8225" i="18"/>
  <c r="W8224" i="18"/>
  <c r="W8223" i="18"/>
  <c r="W8222" i="18"/>
  <c r="W8221" i="18"/>
  <c r="W8220" i="18"/>
  <c r="W8219" i="18"/>
  <c r="W8218" i="18"/>
  <c r="W8217" i="18"/>
  <c r="W8216" i="18"/>
  <c r="W8215" i="18"/>
  <c r="W8214" i="18"/>
  <c r="W8213" i="18"/>
  <c r="W8212" i="18"/>
  <c r="W8211" i="18"/>
  <c r="W8210" i="18"/>
  <c r="W8209" i="18"/>
  <c r="W8208" i="18"/>
  <c r="W8207" i="18"/>
  <c r="W8206" i="18"/>
  <c r="W8205" i="18"/>
  <c r="W8204" i="18"/>
  <c r="W8203" i="18"/>
  <c r="W8202" i="18"/>
  <c r="W8201" i="18"/>
  <c r="W8200" i="18"/>
  <c r="W8199" i="18"/>
  <c r="W8198" i="18"/>
  <c r="W8197" i="18"/>
  <c r="W8196" i="18"/>
  <c r="W8195" i="18"/>
  <c r="W8194" i="18"/>
  <c r="W8193" i="18"/>
  <c r="W8192" i="18"/>
  <c r="W8191" i="18"/>
  <c r="W8190" i="18"/>
  <c r="W8189" i="18"/>
  <c r="W8188" i="18"/>
  <c r="W8187" i="18"/>
  <c r="W8186" i="18"/>
  <c r="W8185" i="18"/>
  <c r="W8184" i="18"/>
  <c r="W8183" i="18"/>
  <c r="W8182" i="18"/>
  <c r="W8181" i="18"/>
  <c r="W8180" i="18"/>
  <c r="W8179" i="18"/>
  <c r="W8178" i="18"/>
  <c r="W8177" i="18"/>
  <c r="W8176" i="18"/>
  <c r="W8175" i="18"/>
  <c r="W8174" i="18"/>
  <c r="W8173" i="18"/>
  <c r="W8172" i="18"/>
  <c r="W8171" i="18"/>
  <c r="W8170" i="18"/>
  <c r="W8169" i="18"/>
  <c r="W8168" i="18"/>
  <c r="W8167" i="18"/>
  <c r="W8166" i="18"/>
  <c r="W8165" i="18"/>
  <c r="W8164" i="18"/>
  <c r="W8163" i="18"/>
  <c r="W8162" i="18"/>
  <c r="W8161" i="18"/>
  <c r="W8160" i="18"/>
  <c r="W8159" i="18"/>
  <c r="W8158" i="18"/>
  <c r="W8157" i="18"/>
  <c r="W8156" i="18"/>
  <c r="W8155" i="18"/>
  <c r="W8154" i="18"/>
  <c r="W8153" i="18"/>
  <c r="W8152" i="18"/>
  <c r="W8151" i="18"/>
  <c r="W8150" i="18"/>
  <c r="W8149" i="18"/>
  <c r="W8148" i="18"/>
  <c r="W8147" i="18"/>
  <c r="W8146" i="18"/>
  <c r="W8145" i="18"/>
  <c r="W8144" i="18"/>
  <c r="W8143" i="18"/>
  <c r="W8142" i="18"/>
  <c r="W8141" i="18"/>
  <c r="W8140" i="18"/>
  <c r="W8139" i="18"/>
  <c r="W8138" i="18"/>
  <c r="W8137" i="18"/>
  <c r="W8136" i="18"/>
  <c r="W8135" i="18"/>
  <c r="W8134" i="18"/>
  <c r="W8133" i="18"/>
  <c r="W8132" i="18"/>
  <c r="W8131" i="18"/>
  <c r="W8130" i="18"/>
  <c r="W8129" i="18"/>
  <c r="W8128" i="18"/>
  <c r="W8127" i="18"/>
  <c r="W8126" i="18"/>
  <c r="W8125" i="18"/>
  <c r="W8124" i="18"/>
  <c r="W8123" i="18"/>
  <c r="W8122" i="18"/>
  <c r="W8121" i="18"/>
  <c r="W8120" i="18"/>
  <c r="W8119" i="18"/>
  <c r="W8118" i="18"/>
  <c r="W8117" i="18"/>
  <c r="W8116" i="18"/>
  <c r="W8115" i="18"/>
  <c r="W8114" i="18"/>
  <c r="W8113" i="18"/>
  <c r="W8112" i="18"/>
  <c r="W8111" i="18"/>
  <c r="W8110" i="18"/>
  <c r="W8109" i="18"/>
  <c r="W8108" i="18"/>
  <c r="W8107" i="18"/>
  <c r="W8106" i="18"/>
  <c r="W8105" i="18"/>
  <c r="W8104" i="18"/>
  <c r="W8103" i="18"/>
  <c r="W8102" i="18"/>
  <c r="W8101" i="18"/>
  <c r="W8100" i="18"/>
  <c r="W8099" i="18"/>
  <c r="W8098" i="18"/>
  <c r="W8097" i="18"/>
  <c r="W8096" i="18"/>
  <c r="W8095" i="18"/>
  <c r="W8094" i="18"/>
  <c r="W8093" i="18"/>
  <c r="W8092" i="18"/>
  <c r="W8091" i="18"/>
  <c r="W8090" i="18"/>
  <c r="W8089" i="18"/>
  <c r="W8088" i="18"/>
  <c r="W8087" i="18"/>
  <c r="W8086" i="18"/>
  <c r="W8085" i="18"/>
  <c r="W8084" i="18"/>
  <c r="W8083" i="18"/>
  <c r="W8082" i="18"/>
  <c r="W8081" i="18"/>
  <c r="W8080" i="18"/>
  <c r="W8079" i="18"/>
  <c r="W8078" i="18"/>
  <c r="W8077" i="18"/>
  <c r="W8076" i="18"/>
  <c r="W8075" i="18"/>
  <c r="W8074" i="18"/>
  <c r="W8073" i="18"/>
  <c r="W8072" i="18"/>
  <c r="W8071" i="18"/>
  <c r="W8070" i="18"/>
  <c r="W8069" i="18"/>
  <c r="W8068" i="18"/>
  <c r="W8067" i="18"/>
  <c r="W8066" i="18"/>
  <c r="W8065" i="18"/>
  <c r="W8064" i="18"/>
  <c r="W8063" i="18"/>
  <c r="W8062" i="18"/>
  <c r="W8061" i="18"/>
  <c r="W8060" i="18"/>
  <c r="W8059" i="18"/>
  <c r="W8058" i="18"/>
  <c r="W8057" i="18"/>
  <c r="W8056" i="18"/>
  <c r="W8055" i="18"/>
  <c r="W8054" i="18"/>
  <c r="W8053" i="18"/>
  <c r="W8052" i="18"/>
  <c r="W8051" i="18"/>
  <c r="W8050" i="18"/>
  <c r="W8049" i="18"/>
  <c r="W8048" i="18"/>
  <c r="W8047" i="18"/>
  <c r="W8046" i="18"/>
  <c r="W8045" i="18"/>
  <c r="W8044" i="18"/>
  <c r="W8043" i="18"/>
  <c r="W8042" i="18"/>
  <c r="W8041" i="18"/>
  <c r="W8040" i="18"/>
  <c r="W8039" i="18"/>
  <c r="W8038" i="18"/>
  <c r="W8037" i="18"/>
  <c r="W8036" i="18"/>
  <c r="W8035" i="18"/>
  <c r="W8034" i="18"/>
  <c r="W8033" i="18"/>
  <c r="W8032" i="18"/>
  <c r="W8031" i="18"/>
  <c r="W8030" i="18"/>
  <c r="W8029" i="18"/>
  <c r="W8028" i="18"/>
  <c r="W8027" i="18"/>
  <c r="W8026" i="18"/>
  <c r="W8025" i="18"/>
  <c r="W8024" i="18"/>
  <c r="W8023" i="18"/>
  <c r="W8022" i="18"/>
  <c r="W8021" i="18"/>
  <c r="W8020" i="18"/>
  <c r="W8019" i="18"/>
  <c r="W8018" i="18"/>
  <c r="W8017" i="18"/>
  <c r="W8016" i="18"/>
  <c r="W8015" i="18"/>
  <c r="W8014" i="18"/>
  <c r="W8013" i="18"/>
  <c r="W8012" i="18"/>
  <c r="W8011" i="18"/>
  <c r="W8010" i="18"/>
  <c r="W8009" i="18"/>
  <c r="W8008" i="18"/>
  <c r="W8007" i="18"/>
  <c r="W8006" i="18"/>
  <c r="W8005" i="18"/>
  <c r="W8004" i="18"/>
  <c r="W8003" i="18"/>
  <c r="W8002" i="18"/>
  <c r="W8001" i="18"/>
  <c r="W8000" i="18"/>
  <c r="W7999" i="18"/>
  <c r="W7998" i="18"/>
  <c r="W7997" i="18"/>
  <c r="W7996" i="18"/>
  <c r="W7995" i="18"/>
  <c r="W7994" i="18"/>
  <c r="W7993" i="18"/>
  <c r="W7992" i="18"/>
  <c r="W7991" i="18"/>
  <c r="W7990" i="18"/>
  <c r="W7989" i="18"/>
  <c r="W7988" i="18"/>
  <c r="W7987" i="18"/>
  <c r="W7986" i="18"/>
  <c r="W7985" i="18"/>
  <c r="W7984" i="18"/>
  <c r="W7983" i="18"/>
  <c r="W7982" i="18"/>
  <c r="W7981" i="18"/>
  <c r="W7980" i="18"/>
  <c r="W7979" i="18"/>
  <c r="W7978" i="18"/>
  <c r="W7977" i="18"/>
  <c r="W7976" i="18"/>
  <c r="W7975" i="18"/>
  <c r="W7974" i="18"/>
  <c r="W7973" i="18"/>
  <c r="W7972" i="18"/>
  <c r="W7971" i="18"/>
  <c r="W7970" i="18"/>
  <c r="W7969" i="18"/>
  <c r="W7968" i="18"/>
  <c r="W7967" i="18"/>
  <c r="W7966" i="18"/>
  <c r="W7965" i="18"/>
  <c r="W7964" i="18"/>
  <c r="W7963" i="18"/>
  <c r="W7962" i="18"/>
  <c r="W7961" i="18"/>
  <c r="W7960" i="18"/>
  <c r="W7959" i="18"/>
  <c r="W7958" i="18"/>
  <c r="W7957" i="18"/>
  <c r="W7956" i="18"/>
  <c r="W7955" i="18"/>
  <c r="W7954" i="18"/>
  <c r="W7953" i="18"/>
  <c r="W7952" i="18"/>
  <c r="W7951" i="18"/>
  <c r="W7950" i="18"/>
  <c r="W7949" i="18"/>
  <c r="W7948" i="18"/>
  <c r="W7947" i="18"/>
  <c r="W7946" i="18"/>
  <c r="W7945" i="18"/>
  <c r="W7944" i="18"/>
  <c r="W7943" i="18"/>
  <c r="W7942" i="18"/>
  <c r="W7941" i="18"/>
  <c r="W7940" i="18"/>
  <c r="W7939" i="18"/>
  <c r="W7938" i="18"/>
  <c r="W7937" i="18"/>
  <c r="W7936" i="18"/>
  <c r="W7935" i="18"/>
  <c r="W7934" i="18"/>
  <c r="W7933" i="18"/>
  <c r="W7932" i="18"/>
  <c r="W7931" i="18"/>
  <c r="W7930" i="18"/>
  <c r="W7929" i="18"/>
  <c r="W7928" i="18"/>
  <c r="W7927" i="18"/>
  <c r="W7926" i="18"/>
  <c r="W7925" i="18"/>
  <c r="W7924" i="18"/>
  <c r="W7923" i="18"/>
  <c r="W7922" i="18"/>
  <c r="W7921" i="18"/>
  <c r="W7920" i="18"/>
  <c r="W7919" i="18"/>
  <c r="W7918" i="18"/>
  <c r="W7917" i="18"/>
  <c r="W7916" i="18"/>
  <c r="W7915" i="18"/>
  <c r="W7914" i="18"/>
  <c r="W7913" i="18"/>
  <c r="W7912" i="18"/>
  <c r="W7911" i="18"/>
  <c r="W7910" i="18"/>
  <c r="W7909" i="18"/>
  <c r="W7908" i="18"/>
  <c r="W7907" i="18"/>
  <c r="W7906" i="18"/>
  <c r="W7905" i="18"/>
  <c r="W7904" i="18"/>
  <c r="W7903" i="18"/>
  <c r="W7902" i="18"/>
  <c r="W7901" i="18"/>
  <c r="W7900" i="18"/>
  <c r="W7899" i="18"/>
  <c r="W7898" i="18"/>
  <c r="W7897" i="18"/>
  <c r="W7896" i="18"/>
  <c r="W7895" i="18"/>
  <c r="W7894" i="18"/>
  <c r="W7893" i="18"/>
  <c r="W7892" i="18"/>
  <c r="W7891" i="18"/>
  <c r="W7890" i="18"/>
  <c r="W7889" i="18"/>
  <c r="W7888" i="18"/>
  <c r="W7887" i="18"/>
  <c r="W7886" i="18"/>
  <c r="W7885" i="18"/>
  <c r="W7884" i="18"/>
  <c r="W7883" i="18"/>
  <c r="W7882" i="18"/>
  <c r="W7881" i="18"/>
  <c r="W7880" i="18"/>
  <c r="W7879" i="18"/>
  <c r="W7878" i="18"/>
  <c r="W7877" i="18"/>
  <c r="W7876" i="18"/>
  <c r="W7875" i="18"/>
  <c r="W7874" i="18"/>
  <c r="W7873" i="18"/>
  <c r="W7872" i="18"/>
  <c r="W7871" i="18"/>
  <c r="W7870" i="18"/>
  <c r="W7869" i="18"/>
  <c r="W7868" i="18"/>
  <c r="W7867" i="18"/>
  <c r="W7866" i="18"/>
  <c r="W7865" i="18"/>
  <c r="W7864" i="18"/>
  <c r="W7863" i="18"/>
  <c r="W7862" i="18"/>
  <c r="W7861" i="18"/>
  <c r="W7860" i="18"/>
  <c r="W7859" i="18"/>
  <c r="W7858" i="18"/>
  <c r="W7857" i="18"/>
  <c r="W7856" i="18"/>
  <c r="W7855" i="18"/>
  <c r="W7854" i="18"/>
  <c r="W7853" i="18"/>
  <c r="W7852" i="18"/>
  <c r="W7851" i="18"/>
  <c r="W7850" i="18"/>
  <c r="W7849" i="18"/>
  <c r="W7848" i="18"/>
  <c r="W7847" i="18"/>
  <c r="W7846" i="18"/>
  <c r="W7845" i="18"/>
  <c r="W7844" i="18"/>
  <c r="W7843" i="18"/>
  <c r="W7842" i="18"/>
  <c r="W7841" i="18"/>
  <c r="W7840" i="18"/>
  <c r="W7839" i="18"/>
  <c r="W7838" i="18"/>
  <c r="W7837" i="18"/>
  <c r="W7836" i="18"/>
  <c r="W7835" i="18"/>
  <c r="W7834" i="18"/>
  <c r="W7833" i="18"/>
  <c r="W7832" i="18"/>
  <c r="W7831" i="18"/>
  <c r="W7830" i="18"/>
  <c r="W7829" i="18"/>
  <c r="W7828" i="18"/>
  <c r="W7827" i="18"/>
  <c r="W7826" i="18"/>
  <c r="W7825" i="18"/>
  <c r="W7824" i="18"/>
  <c r="W7823" i="18"/>
  <c r="W7822" i="18"/>
  <c r="W7821" i="18"/>
  <c r="W7820" i="18"/>
  <c r="W7819" i="18"/>
  <c r="W7818" i="18"/>
  <c r="W7817" i="18"/>
  <c r="W7816" i="18"/>
  <c r="W7815" i="18"/>
  <c r="W7814" i="18"/>
  <c r="W7813" i="18"/>
  <c r="W7812" i="18"/>
  <c r="W7811" i="18"/>
  <c r="W7810" i="18"/>
  <c r="W7809" i="18"/>
  <c r="W7808" i="18"/>
  <c r="W7807" i="18"/>
  <c r="W7806" i="18"/>
  <c r="W7805" i="18"/>
  <c r="W7804" i="18"/>
  <c r="W7803" i="18"/>
  <c r="W7802" i="18"/>
  <c r="W7801" i="18"/>
  <c r="W7800" i="18"/>
  <c r="W7799" i="18"/>
  <c r="W7798" i="18"/>
  <c r="W7797" i="18"/>
  <c r="W7796" i="18"/>
  <c r="W7795" i="18"/>
  <c r="W7794" i="18"/>
  <c r="W7793" i="18"/>
  <c r="W7792" i="18"/>
  <c r="W7791" i="18"/>
  <c r="W7790" i="18"/>
  <c r="W7789" i="18"/>
  <c r="W7788" i="18"/>
  <c r="W7787" i="18"/>
  <c r="W7786" i="18"/>
  <c r="W7785" i="18"/>
  <c r="W7784" i="18"/>
  <c r="W7783" i="18"/>
  <c r="W7782" i="18"/>
  <c r="W7781" i="18"/>
  <c r="W7780" i="18"/>
  <c r="W7779" i="18"/>
  <c r="W7778" i="18"/>
  <c r="W7777" i="18"/>
  <c r="W7776" i="18"/>
  <c r="W7775" i="18"/>
  <c r="W7774" i="18"/>
  <c r="W7773" i="18"/>
  <c r="W7772" i="18"/>
  <c r="W7771" i="18"/>
  <c r="W7770" i="18"/>
  <c r="W7769" i="18"/>
  <c r="W7768" i="18"/>
  <c r="W7767" i="18"/>
  <c r="W7766" i="18"/>
  <c r="W7765" i="18"/>
  <c r="W7764" i="18"/>
  <c r="W7763" i="18"/>
  <c r="W7762" i="18"/>
  <c r="W7761" i="18"/>
  <c r="W7760" i="18"/>
  <c r="W7759" i="18"/>
  <c r="W7758" i="18"/>
  <c r="W7757" i="18"/>
  <c r="W7756" i="18"/>
  <c r="W7755" i="18"/>
  <c r="W7754" i="18"/>
  <c r="W7753" i="18"/>
  <c r="W7752" i="18"/>
  <c r="W7751" i="18"/>
  <c r="W7750" i="18"/>
  <c r="W7749" i="18"/>
  <c r="W7748" i="18"/>
  <c r="W7747" i="18"/>
  <c r="W7746" i="18"/>
  <c r="W7745" i="18"/>
  <c r="W7744" i="18"/>
  <c r="W7743" i="18"/>
  <c r="W7742" i="18"/>
  <c r="W7741" i="18"/>
  <c r="W7740" i="18"/>
  <c r="W7739" i="18"/>
  <c r="W7738" i="18"/>
  <c r="W7737" i="18"/>
  <c r="W7736" i="18"/>
  <c r="W7735" i="18"/>
  <c r="W7734" i="18"/>
  <c r="W7733" i="18"/>
  <c r="W7732" i="18"/>
  <c r="W7731" i="18"/>
  <c r="W7730" i="18"/>
  <c r="W7729" i="18"/>
  <c r="W7728" i="18"/>
  <c r="W7727" i="18"/>
  <c r="W7726" i="18"/>
  <c r="W7725" i="18"/>
  <c r="W7724" i="18"/>
  <c r="W7723" i="18"/>
  <c r="W7722" i="18"/>
  <c r="W7721" i="18"/>
  <c r="W7720" i="18"/>
  <c r="W7719" i="18"/>
  <c r="W7718" i="18"/>
  <c r="W7717" i="18"/>
  <c r="W7716" i="18"/>
  <c r="W7715" i="18"/>
  <c r="W7714" i="18"/>
  <c r="W7713" i="18"/>
  <c r="W7712" i="18"/>
  <c r="W7711" i="18"/>
  <c r="W7710" i="18"/>
  <c r="W7709" i="18"/>
  <c r="W7708" i="18"/>
  <c r="W7707" i="18"/>
  <c r="W7706" i="18"/>
  <c r="W7705" i="18"/>
  <c r="W7704" i="18"/>
  <c r="W7703" i="18"/>
  <c r="W7702" i="18"/>
  <c r="W7701" i="18"/>
  <c r="W7700" i="18"/>
  <c r="W7699" i="18"/>
  <c r="W7698" i="18"/>
  <c r="W7697" i="18"/>
  <c r="W7696" i="18"/>
  <c r="W7695" i="18"/>
  <c r="W7694" i="18"/>
  <c r="W7693" i="18"/>
  <c r="W7692" i="18"/>
  <c r="W7691" i="18"/>
  <c r="W7690" i="18"/>
  <c r="W7689" i="18"/>
  <c r="W7688" i="18"/>
  <c r="W7687" i="18"/>
  <c r="W7686" i="18"/>
  <c r="W7685" i="18"/>
  <c r="W7684" i="18"/>
  <c r="W7683" i="18"/>
  <c r="W7682" i="18"/>
  <c r="W7681" i="18"/>
  <c r="W7680" i="18"/>
  <c r="W7679" i="18"/>
  <c r="W7678" i="18"/>
  <c r="W7677" i="18"/>
  <c r="W7676" i="18"/>
  <c r="W7675" i="18"/>
  <c r="W7674" i="18"/>
  <c r="W7673" i="18"/>
  <c r="W7672" i="18"/>
  <c r="W7671" i="18"/>
  <c r="W7670" i="18"/>
  <c r="W7669" i="18"/>
  <c r="W7668" i="18"/>
  <c r="W7667" i="18"/>
  <c r="W7666" i="18"/>
  <c r="W7665" i="18"/>
  <c r="W7664" i="18"/>
  <c r="W7663" i="18"/>
  <c r="W7662" i="18"/>
  <c r="W7661" i="18"/>
  <c r="W7660" i="18"/>
  <c r="W7659" i="18"/>
  <c r="W7658" i="18"/>
  <c r="W7657" i="18"/>
  <c r="W7656" i="18"/>
  <c r="W7655" i="18"/>
  <c r="W7654" i="18"/>
  <c r="W7653" i="18"/>
  <c r="W7652" i="18"/>
  <c r="W7651" i="18"/>
  <c r="W7650" i="18"/>
  <c r="W7649" i="18"/>
  <c r="W7648" i="18"/>
  <c r="W7647" i="18"/>
  <c r="W7646" i="18"/>
  <c r="W7645" i="18"/>
  <c r="W7644" i="18"/>
  <c r="W7643" i="18"/>
  <c r="W7642" i="18"/>
  <c r="W7641" i="18"/>
  <c r="W7640" i="18"/>
  <c r="W7639" i="18"/>
  <c r="W7638" i="18"/>
  <c r="W7637" i="18"/>
  <c r="W7636" i="18"/>
  <c r="W7635" i="18"/>
  <c r="W7634" i="18"/>
  <c r="W7633" i="18"/>
  <c r="W7632" i="18"/>
  <c r="W7631" i="18"/>
  <c r="W7630" i="18"/>
  <c r="W7629" i="18"/>
  <c r="W7628" i="18"/>
  <c r="W7627" i="18"/>
  <c r="W7626" i="18"/>
  <c r="W7625" i="18"/>
  <c r="W7624" i="18"/>
  <c r="W7623" i="18"/>
  <c r="W7622" i="18"/>
  <c r="W7621" i="18"/>
  <c r="W7620" i="18"/>
  <c r="W7619" i="18"/>
  <c r="W7618" i="18"/>
  <c r="W7617" i="18"/>
  <c r="W7616" i="18"/>
  <c r="W7615" i="18"/>
  <c r="W7614" i="18"/>
  <c r="W7613" i="18"/>
  <c r="W7612" i="18"/>
  <c r="W7611" i="18"/>
  <c r="W7610" i="18"/>
  <c r="W7609" i="18"/>
  <c r="W7608" i="18"/>
  <c r="W7607" i="18"/>
  <c r="W7606" i="18"/>
  <c r="W7605" i="18"/>
  <c r="W7604" i="18"/>
  <c r="W7603" i="18"/>
  <c r="W7602" i="18"/>
  <c r="W7601" i="18"/>
  <c r="W7600" i="18"/>
  <c r="W7599" i="18"/>
  <c r="W7598" i="18"/>
  <c r="W7597" i="18"/>
  <c r="W7596" i="18"/>
  <c r="W7595" i="18"/>
  <c r="W7594" i="18"/>
  <c r="W7593" i="18"/>
  <c r="W7592" i="18"/>
  <c r="W7591" i="18"/>
  <c r="W7590" i="18"/>
  <c r="W7589" i="18"/>
  <c r="W7588" i="18"/>
  <c r="W7587" i="18"/>
  <c r="W7586" i="18"/>
  <c r="W7585" i="18"/>
  <c r="W7584" i="18"/>
  <c r="W7583" i="18"/>
  <c r="W7582" i="18"/>
  <c r="W7581" i="18"/>
  <c r="W7580" i="18"/>
  <c r="W7579" i="18"/>
  <c r="W7578" i="18"/>
  <c r="W7577" i="18"/>
  <c r="W7576" i="18"/>
  <c r="W7575" i="18"/>
  <c r="W7574" i="18"/>
  <c r="W7573" i="18"/>
  <c r="W7572" i="18"/>
  <c r="W7571" i="18"/>
  <c r="W7570" i="18"/>
  <c r="W7569" i="18"/>
  <c r="W7568" i="18"/>
  <c r="W7567" i="18"/>
  <c r="W7566" i="18"/>
  <c r="W7565" i="18"/>
  <c r="W7564" i="18"/>
  <c r="W7563" i="18"/>
  <c r="W7562" i="18"/>
  <c r="W7561" i="18"/>
  <c r="W7560" i="18"/>
  <c r="W7559" i="18"/>
  <c r="W7558" i="18"/>
  <c r="W7557" i="18"/>
  <c r="W7556" i="18"/>
  <c r="W7555" i="18"/>
  <c r="W7554" i="18"/>
  <c r="W7553" i="18"/>
  <c r="W7552" i="18"/>
  <c r="W7551" i="18"/>
  <c r="W7550" i="18"/>
  <c r="W7549" i="18"/>
  <c r="W7548" i="18"/>
  <c r="W7547" i="18"/>
  <c r="W7546" i="18"/>
  <c r="W7545" i="18"/>
  <c r="W7544" i="18"/>
  <c r="W7543" i="18"/>
  <c r="W7542" i="18"/>
  <c r="W7541" i="18"/>
  <c r="W7540" i="18"/>
  <c r="W7539" i="18"/>
  <c r="W7538" i="18"/>
  <c r="W7537" i="18"/>
  <c r="W7536" i="18"/>
  <c r="W7535" i="18"/>
  <c r="W7534" i="18"/>
  <c r="W7533" i="18"/>
  <c r="W7532" i="18"/>
  <c r="W7531" i="18"/>
  <c r="W7530" i="18"/>
  <c r="W7529" i="18"/>
  <c r="W7528" i="18"/>
  <c r="W7527" i="18"/>
  <c r="W7526" i="18"/>
  <c r="W7525" i="18"/>
  <c r="W7524" i="18"/>
  <c r="W7523" i="18"/>
  <c r="W7522" i="18"/>
  <c r="W7521" i="18"/>
  <c r="W7520" i="18"/>
  <c r="W7519" i="18"/>
  <c r="W7518" i="18"/>
  <c r="W7517" i="18"/>
  <c r="W7516" i="18"/>
  <c r="W7515" i="18"/>
  <c r="W7514" i="18"/>
  <c r="W7513" i="18"/>
  <c r="W7512" i="18"/>
  <c r="W7511" i="18"/>
  <c r="W7510" i="18"/>
  <c r="W7509" i="18"/>
  <c r="W7508" i="18"/>
  <c r="W7507" i="18"/>
  <c r="W7506" i="18"/>
  <c r="W7505" i="18"/>
  <c r="W7504" i="18"/>
  <c r="W7503" i="18"/>
  <c r="W7502" i="18"/>
  <c r="W7501" i="18"/>
  <c r="W7500" i="18"/>
  <c r="W7499" i="18"/>
  <c r="W7498" i="18"/>
  <c r="W7497" i="18"/>
  <c r="W7496" i="18"/>
  <c r="W7495" i="18"/>
  <c r="W7494" i="18"/>
  <c r="W7493" i="18"/>
  <c r="W7492" i="18"/>
  <c r="W7491" i="18"/>
  <c r="W7490" i="18"/>
  <c r="W7489" i="18"/>
  <c r="W7488" i="18"/>
  <c r="W7487" i="18"/>
  <c r="W7486" i="18"/>
  <c r="W7485" i="18"/>
  <c r="W7484" i="18"/>
  <c r="W7483" i="18"/>
  <c r="W7482" i="18"/>
  <c r="W7481" i="18"/>
  <c r="W7480" i="18"/>
  <c r="W7479" i="18"/>
  <c r="W7478" i="18"/>
  <c r="W7477" i="18"/>
  <c r="W7476" i="18"/>
  <c r="W7475" i="18"/>
  <c r="W7474" i="18"/>
  <c r="W7473" i="18"/>
  <c r="W7472" i="18"/>
  <c r="W7471" i="18"/>
  <c r="W7470" i="18"/>
  <c r="W7469" i="18"/>
  <c r="W7468" i="18"/>
  <c r="W7467" i="18"/>
  <c r="W7466" i="18"/>
  <c r="W7465" i="18"/>
  <c r="W7464" i="18"/>
  <c r="W7463" i="18"/>
  <c r="W7462" i="18"/>
  <c r="W7461" i="18"/>
  <c r="W7460" i="18"/>
  <c r="W7459" i="18"/>
  <c r="W7458" i="18"/>
  <c r="W7457" i="18"/>
  <c r="W7456" i="18"/>
  <c r="W7455" i="18"/>
  <c r="W7454" i="18"/>
  <c r="W7453" i="18"/>
  <c r="W7452" i="18"/>
  <c r="W7451" i="18"/>
  <c r="W7450" i="18"/>
  <c r="W7449" i="18"/>
  <c r="W7448" i="18"/>
  <c r="W7447" i="18"/>
  <c r="W7446" i="18"/>
  <c r="W7445" i="18"/>
  <c r="W7444" i="18"/>
  <c r="W7443" i="18"/>
  <c r="W7442" i="18"/>
  <c r="W7441" i="18"/>
  <c r="W7440" i="18"/>
  <c r="W7439" i="18"/>
  <c r="W7438" i="18"/>
  <c r="W7437" i="18"/>
  <c r="W7436" i="18"/>
  <c r="W7435" i="18"/>
  <c r="W7434" i="18"/>
  <c r="W7433" i="18"/>
  <c r="W7432" i="18"/>
  <c r="W7431" i="18"/>
  <c r="W7430" i="18"/>
  <c r="W7429" i="18"/>
  <c r="W7428" i="18"/>
  <c r="W7427" i="18"/>
  <c r="W7426" i="18"/>
  <c r="W7425" i="18"/>
  <c r="W7424" i="18"/>
  <c r="W7423" i="18"/>
  <c r="W7422" i="18"/>
  <c r="W7421" i="18"/>
  <c r="W7420" i="18"/>
  <c r="W7419" i="18"/>
  <c r="W7418" i="18"/>
  <c r="W7417" i="18"/>
  <c r="W7416" i="18"/>
  <c r="W7415" i="18"/>
  <c r="W7414" i="18"/>
  <c r="W7413" i="18"/>
  <c r="W7412" i="18"/>
  <c r="W7411" i="18"/>
  <c r="W7410" i="18"/>
  <c r="W7409" i="18"/>
  <c r="W7408" i="18"/>
  <c r="W7407" i="18"/>
  <c r="W7406" i="18"/>
  <c r="W7405" i="18"/>
  <c r="W7404" i="18"/>
  <c r="W7403" i="18"/>
  <c r="W7402" i="18"/>
  <c r="W7401" i="18"/>
  <c r="W7400" i="18"/>
  <c r="W7399" i="18"/>
  <c r="W7398" i="18"/>
  <c r="W7397" i="18"/>
  <c r="W7396" i="18"/>
  <c r="W7395" i="18"/>
  <c r="W7394" i="18"/>
  <c r="W7393" i="18"/>
  <c r="W7392" i="18"/>
  <c r="W7391" i="18"/>
  <c r="W7390" i="18"/>
  <c r="W7389" i="18"/>
  <c r="W7388" i="18"/>
  <c r="W7387" i="18"/>
  <c r="W7386" i="18"/>
  <c r="W7385" i="18"/>
  <c r="W7384" i="18"/>
  <c r="W7383" i="18"/>
  <c r="W7382" i="18"/>
  <c r="W7381" i="18"/>
  <c r="W7380" i="18"/>
  <c r="W7379" i="18"/>
  <c r="W7378" i="18"/>
  <c r="W7377" i="18"/>
  <c r="W7376" i="18"/>
  <c r="W7375" i="18"/>
  <c r="W7374" i="18"/>
  <c r="W7373" i="18"/>
  <c r="W7372" i="18"/>
  <c r="W7371" i="18"/>
  <c r="W7370" i="18"/>
  <c r="W7369" i="18"/>
  <c r="W7368" i="18"/>
  <c r="W7367" i="18"/>
  <c r="W7366" i="18"/>
  <c r="W7365" i="18"/>
  <c r="W7364" i="18"/>
  <c r="W7363" i="18"/>
  <c r="W7362" i="18"/>
  <c r="W7361" i="18"/>
  <c r="W7360" i="18"/>
  <c r="W7359" i="18"/>
  <c r="W7358" i="18"/>
  <c r="W7357" i="18"/>
  <c r="W7356" i="18"/>
  <c r="W7355" i="18"/>
  <c r="W7354" i="18"/>
  <c r="W7353" i="18"/>
  <c r="W7352" i="18"/>
  <c r="W7351" i="18"/>
  <c r="W7350" i="18"/>
  <c r="W7349" i="18"/>
  <c r="W7348" i="18"/>
  <c r="W7347" i="18"/>
  <c r="W7346" i="18"/>
  <c r="W7345" i="18"/>
  <c r="W7344" i="18"/>
  <c r="W7343" i="18"/>
  <c r="W7342" i="18"/>
  <c r="W7341" i="18"/>
  <c r="W7340" i="18"/>
  <c r="W7339" i="18"/>
  <c r="W7338" i="18"/>
  <c r="W7337" i="18"/>
  <c r="W7336" i="18"/>
  <c r="W7335" i="18"/>
  <c r="W7334" i="18"/>
  <c r="W7333" i="18"/>
  <c r="W7332" i="18"/>
  <c r="W7331" i="18"/>
  <c r="W7330" i="18"/>
  <c r="W7329" i="18"/>
  <c r="W7328" i="18"/>
  <c r="W7327" i="18"/>
  <c r="W7326" i="18"/>
  <c r="W7325" i="18"/>
  <c r="W7324" i="18"/>
  <c r="W7323" i="18"/>
  <c r="W7322" i="18"/>
  <c r="W7321" i="18"/>
  <c r="W7320" i="18"/>
  <c r="W7319" i="18"/>
  <c r="W7318" i="18"/>
  <c r="W7317" i="18"/>
  <c r="W7316" i="18"/>
  <c r="W7315" i="18"/>
  <c r="W7314" i="18"/>
  <c r="W7313" i="18"/>
  <c r="W7312" i="18"/>
  <c r="W7311" i="18"/>
  <c r="W7310" i="18"/>
  <c r="W7309" i="18"/>
  <c r="W7308" i="18"/>
  <c r="W7307" i="18"/>
  <c r="W7306" i="18"/>
  <c r="W7305" i="18"/>
  <c r="W7304" i="18"/>
  <c r="W7303" i="18"/>
  <c r="W7302" i="18"/>
  <c r="W7301" i="18"/>
  <c r="W7300" i="18"/>
  <c r="W7299" i="18"/>
  <c r="W7298" i="18"/>
  <c r="W7297" i="18"/>
  <c r="W7296" i="18"/>
  <c r="W7295" i="18"/>
  <c r="W7294" i="18"/>
  <c r="W7293" i="18"/>
  <c r="W7292" i="18"/>
  <c r="W7291" i="18"/>
  <c r="W7290" i="18"/>
  <c r="W7289" i="18"/>
  <c r="W7288" i="18"/>
  <c r="W7287" i="18"/>
  <c r="W7286" i="18"/>
  <c r="W7285" i="18"/>
  <c r="W7284" i="18"/>
  <c r="W7283" i="18"/>
  <c r="W7282" i="18"/>
  <c r="W7281" i="18"/>
  <c r="W7280" i="18"/>
  <c r="W7279" i="18"/>
  <c r="W7278" i="18"/>
  <c r="W7277" i="18"/>
  <c r="W7276" i="18"/>
  <c r="W7275" i="18"/>
  <c r="W7274" i="18"/>
  <c r="W7273" i="18"/>
  <c r="W7272" i="18"/>
  <c r="W7271" i="18"/>
  <c r="W7270" i="18"/>
  <c r="W7269" i="18"/>
  <c r="W7268" i="18"/>
  <c r="W7267" i="18"/>
  <c r="W7266" i="18"/>
  <c r="W7265" i="18"/>
  <c r="W7264" i="18"/>
  <c r="W7263" i="18"/>
  <c r="W7262" i="18"/>
  <c r="W7261" i="18"/>
  <c r="W7260" i="18"/>
  <c r="W7259" i="18"/>
  <c r="W7258" i="18"/>
  <c r="W7257" i="18"/>
  <c r="W7256" i="18"/>
  <c r="W7255" i="18"/>
  <c r="W7254" i="18"/>
  <c r="W7253" i="18"/>
  <c r="W7252" i="18"/>
  <c r="W7251" i="18"/>
  <c r="W7250" i="18"/>
  <c r="W7249" i="18"/>
  <c r="W7248" i="18"/>
  <c r="W7247" i="18"/>
  <c r="W7246" i="18"/>
  <c r="W7245" i="18"/>
  <c r="W7244" i="18"/>
  <c r="W7243" i="18"/>
  <c r="W7242" i="18"/>
  <c r="W7241" i="18"/>
  <c r="W7240" i="18"/>
  <c r="W7239" i="18"/>
  <c r="W7238" i="18"/>
  <c r="W7237" i="18"/>
  <c r="W7236" i="18"/>
  <c r="W7235" i="18"/>
  <c r="W7234" i="18"/>
  <c r="W7233" i="18"/>
  <c r="W7232" i="18"/>
  <c r="W7231" i="18"/>
  <c r="W7230" i="18"/>
  <c r="W7229" i="18"/>
  <c r="W7228" i="18"/>
  <c r="W7227" i="18"/>
  <c r="W7226" i="18"/>
  <c r="W7225" i="18"/>
  <c r="W7224" i="18"/>
  <c r="W7223" i="18"/>
  <c r="W7222" i="18"/>
  <c r="W7221" i="18"/>
  <c r="W7220" i="18"/>
  <c r="W7219" i="18"/>
  <c r="W7218" i="18"/>
  <c r="W7217" i="18"/>
  <c r="W7216" i="18"/>
  <c r="W7215" i="18"/>
  <c r="W7214" i="18"/>
  <c r="W7213" i="18"/>
  <c r="W7212" i="18"/>
  <c r="W7211" i="18"/>
  <c r="W7210" i="18"/>
  <c r="W7209" i="18"/>
  <c r="W7208" i="18"/>
  <c r="W7207" i="18"/>
  <c r="W7206" i="18"/>
  <c r="W7205" i="18"/>
  <c r="W7204" i="18"/>
  <c r="W7203" i="18"/>
  <c r="W7202" i="18"/>
  <c r="W7201" i="18"/>
  <c r="W7200" i="18"/>
  <c r="W7199" i="18"/>
  <c r="W7198" i="18"/>
  <c r="W7197" i="18"/>
  <c r="W7196" i="18"/>
  <c r="W7195" i="18"/>
  <c r="W7194" i="18"/>
  <c r="W7193" i="18"/>
  <c r="W7192" i="18"/>
  <c r="W7191" i="18"/>
  <c r="W7190" i="18"/>
  <c r="W7189" i="18"/>
  <c r="W7188" i="18"/>
  <c r="W7187" i="18"/>
  <c r="W7186" i="18"/>
  <c r="W7185" i="18"/>
  <c r="W7184" i="18"/>
  <c r="W7183" i="18"/>
  <c r="W7182" i="18"/>
  <c r="W7181" i="18"/>
  <c r="W7180" i="18"/>
  <c r="W7179" i="18"/>
  <c r="W7178" i="18"/>
  <c r="W7177" i="18"/>
  <c r="W7176" i="18"/>
  <c r="W7175" i="18"/>
  <c r="W7174" i="18"/>
  <c r="W7173" i="18"/>
  <c r="W7172" i="18"/>
  <c r="W7171" i="18"/>
  <c r="W7170" i="18"/>
  <c r="W7169" i="18"/>
  <c r="W7168" i="18"/>
  <c r="W7167" i="18"/>
  <c r="W7166" i="18"/>
  <c r="W7165" i="18"/>
  <c r="W7164" i="18"/>
  <c r="W7163" i="18"/>
  <c r="W7162" i="18"/>
  <c r="W7161" i="18"/>
  <c r="W7160" i="18"/>
  <c r="W7159" i="18"/>
  <c r="W7158" i="18"/>
  <c r="W7157" i="18"/>
  <c r="W7156" i="18"/>
  <c r="W7155" i="18"/>
  <c r="W7154" i="18"/>
  <c r="W7153" i="18"/>
  <c r="W7152" i="18"/>
  <c r="W7151" i="18"/>
  <c r="W7150" i="18"/>
  <c r="W7149" i="18"/>
  <c r="W7148" i="18"/>
  <c r="W7147" i="18"/>
  <c r="W7146" i="18"/>
  <c r="W7145" i="18"/>
  <c r="W7144" i="18"/>
  <c r="W7143" i="18"/>
  <c r="W7142" i="18"/>
  <c r="W7141" i="18"/>
  <c r="W7140" i="18"/>
  <c r="W7139" i="18"/>
  <c r="W7138" i="18"/>
  <c r="W7137" i="18"/>
  <c r="W7136" i="18"/>
  <c r="W7135" i="18"/>
  <c r="W7134" i="18"/>
  <c r="W7133" i="18"/>
  <c r="W7132" i="18"/>
  <c r="W7131" i="18"/>
  <c r="W7130" i="18"/>
  <c r="W7129" i="18"/>
  <c r="W7128" i="18"/>
  <c r="W7127" i="18"/>
  <c r="W7126" i="18"/>
  <c r="W7125" i="18"/>
  <c r="W7124" i="18"/>
  <c r="W7123" i="18"/>
  <c r="W7122" i="18"/>
  <c r="W7121" i="18"/>
  <c r="W7120" i="18"/>
  <c r="W7119" i="18"/>
  <c r="W7118" i="18"/>
  <c r="W7117" i="18"/>
  <c r="W7116" i="18"/>
  <c r="W7115" i="18"/>
  <c r="W7114" i="18"/>
  <c r="W7113" i="18"/>
  <c r="W7112" i="18"/>
  <c r="W7111" i="18"/>
  <c r="W7110" i="18"/>
  <c r="W7109" i="18"/>
  <c r="W7108" i="18"/>
  <c r="W7107" i="18"/>
  <c r="W7106" i="18"/>
  <c r="W7105" i="18"/>
  <c r="W7104" i="18"/>
  <c r="W7103" i="18"/>
  <c r="W7102" i="18"/>
  <c r="W7101" i="18"/>
  <c r="W7100" i="18"/>
  <c r="W7099" i="18"/>
  <c r="W7098" i="18"/>
  <c r="W7097" i="18"/>
  <c r="W7096" i="18"/>
  <c r="W7095" i="18"/>
  <c r="W7094" i="18"/>
  <c r="W7093" i="18"/>
  <c r="W7092" i="18"/>
  <c r="W7091" i="18"/>
  <c r="W7090" i="18"/>
  <c r="W7089" i="18"/>
  <c r="W7088" i="18"/>
  <c r="W7087" i="18"/>
  <c r="W7086" i="18"/>
  <c r="W7085" i="18"/>
  <c r="W7084" i="18"/>
  <c r="W7083" i="18"/>
  <c r="W7082" i="18"/>
  <c r="W7081" i="18"/>
  <c r="W7080" i="18"/>
  <c r="W7079" i="18"/>
  <c r="W7078" i="18"/>
  <c r="W7077" i="18"/>
  <c r="W7076" i="18"/>
  <c r="W7075" i="18"/>
  <c r="W7074" i="18"/>
  <c r="W7073" i="18"/>
  <c r="W7072" i="18"/>
  <c r="W7071" i="18"/>
  <c r="W7070" i="18"/>
  <c r="W7069" i="18"/>
  <c r="W7068" i="18"/>
  <c r="W7067" i="18"/>
  <c r="W7066" i="18"/>
  <c r="W7065" i="18"/>
  <c r="W7064" i="18"/>
  <c r="W7063" i="18"/>
  <c r="W7062" i="18"/>
  <c r="W7061" i="18"/>
  <c r="W7060" i="18"/>
  <c r="W7059" i="18"/>
  <c r="W7058" i="18"/>
  <c r="W7057" i="18"/>
  <c r="W7056" i="18"/>
  <c r="W7055" i="18"/>
  <c r="W7054" i="18"/>
  <c r="W7053" i="18"/>
  <c r="W7052" i="18"/>
  <c r="W7051" i="18"/>
  <c r="W7050" i="18"/>
  <c r="W7049" i="18"/>
  <c r="W7048" i="18"/>
  <c r="W7047" i="18"/>
  <c r="W7046" i="18"/>
  <c r="W7045" i="18"/>
  <c r="W7044" i="18"/>
  <c r="W7043" i="18"/>
  <c r="W7042" i="18"/>
  <c r="W7041" i="18"/>
  <c r="W7040" i="18"/>
  <c r="W7039" i="18"/>
  <c r="W7038" i="18"/>
  <c r="W7037" i="18"/>
  <c r="W7036" i="18"/>
  <c r="W7035" i="18"/>
  <c r="W7034" i="18"/>
  <c r="W7033" i="18"/>
  <c r="W7032" i="18"/>
  <c r="W7031" i="18"/>
  <c r="W7030" i="18"/>
  <c r="W7029" i="18"/>
  <c r="W7028" i="18"/>
  <c r="W7027" i="18"/>
  <c r="W7026" i="18"/>
  <c r="W7025" i="18"/>
  <c r="W7024" i="18"/>
  <c r="W7023" i="18"/>
  <c r="W7022" i="18"/>
  <c r="W7021" i="18"/>
  <c r="W7020" i="18"/>
  <c r="W7019" i="18"/>
  <c r="W7018" i="18"/>
  <c r="W7017" i="18"/>
  <c r="W7016" i="18"/>
  <c r="W7015" i="18"/>
  <c r="W7014" i="18"/>
  <c r="W7013" i="18"/>
  <c r="W7012" i="18"/>
  <c r="W7011" i="18"/>
  <c r="W7010" i="18"/>
  <c r="W7009" i="18"/>
  <c r="W7008" i="18"/>
  <c r="W7007" i="18"/>
  <c r="W7006" i="18"/>
  <c r="W7005" i="18"/>
  <c r="W7004" i="18"/>
  <c r="W7003" i="18"/>
  <c r="W7002" i="18"/>
  <c r="W7001" i="18"/>
  <c r="W7000" i="18"/>
  <c r="W6999" i="18"/>
  <c r="W6998" i="18"/>
  <c r="W6997" i="18"/>
  <c r="W6996" i="18"/>
  <c r="W6995" i="18"/>
  <c r="W6994" i="18"/>
  <c r="W6993" i="18"/>
  <c r="W6992" i="18"/>
  <c r="W6991" i="18"/>
  <c r="W6990" i="18"/>
  <c r="W6989" i="18"/>
  <c r="W6988" i="18"/>
  <c r="W6987" i="18"/>
  <c r="W6986" i="18"/>
  <c r="W6985" i="18"/>
  <c r="W6984" i="18"/>
  <c r="W6983" i="18"/>
  <c r="W6982" i="18"/>
  <c r="W6981" i="18"/>
  <c r="W6980" i="18"/>
  <c r="W6979" i="18"/>
  <c r="W6978" i="18"/>
  <c r="W6977" i="18"/>
  <c r="W6976" i="18"/>
  <c r="W6975" i="18"/>
  <c r="W6974" i="18"/>
  <c r="W6973" i="18"/>
  <c r="W6972" i="18"/>
  <c r="W6971" i="18"/>
  <c r="W6970" i="18"/>
  <c r="W6969" i="18"/>
  <c r="W6968" i="18"/>
  <c r="W6967" i="18"/>
  <c r="W6966" i="18"/>
  <c r="W6965" i="18"/>
  <c r="W6964" i="18"/>
  <c r="W6963" i="18"/>
  <c r="W6962" i="18"/>
  <c r="W6961" i="18"/>
  <c r="W6960" i="18"/>
  <c r="W6959" i="18"/>
  <c r="W6958" i="18"/>
  <c r="W6957" i="18"/>
  <c r="W6956" i="18"/>
  <c r="W6955" i="18"/>
  <c r="W6954" i="18"/>
  <c r="W6953" i="18"/>
  <c r="W6952" i="18"/>
  <c r="W6951" i="18"/>
  <c r="W6950" i="18"/>
  <c r="W6949" i="18"/>
  <c r="W6948" i="18"/>
  <c r="W6947" i="18"/>
  <c r="W6946" i="18"/>
  <c r="W6945" i="18"/>
  <c r="W6944" i="18"/>
  <c r="W6943" i="18"/>
  <c r="W6942" i="18"/>
  <c r="W6941" i="18"/>
  <c r="W6940" i="18"/>
  <c r="W6939" i="18"/>
  <c r="W6938" i="18"/>
  <c r="W6937" i="18"/>
  <c r="W6936" i="18"/>
  <c r="W6935" i="18"/>
  <c r="W6934" i="18"/>
  <c r="W6933" i="18"/>
  <c r="W6932" i="18"/>
  <c r="W6931" i="18"/>
  <c r="W6930" i="18"/>
  <c r="W6929" i="18"/>
  <c r="W6928" i="18"/>
  <c r="W6927" i="18"/>
  <c r="W6926" i="18"/>
  <c r="W6925" i="18"/>
  <c r="W6924" i="18"/>
  <c r="W6923" i="18"/>
  <c r="W6922" i="18"/>
  <c r="W6921" i="18"/>
  <c r="W6920" i="18"/>
  <c r="W6919" i="18"/>
  <c r="W6918" i="18"/>
  <c r="W6917" i="18"/>
  <c r="W6916" i="18"/>
  <c r="W6915" i="18"/>
  <c r="W6914" i="18"/>
  <c r="W6913" i="18"/>
  <c r="W6912" i="18"/>
  <c r="W6911" i="18"/>
  <c r="W6910" i="18"/>
  <c r="W6909" i="18"/>
  <c r="W6908" i="18"/>
  <c r="W6907" i="18"/>
  <c r="W6906" i="18"/>
  <c r="W6905" i="18"/>
  <c r="W6904" i="18"/>
  <c r="W6903" i="18"/>
  <c r="W6902" i="18"/>
  <c r="W6901" i="18"/>
  <c r="W6900" i="18"/>
  <c r="W6899" i="18"/>
  <c r="W6898" i="18"/>
  <c r="W6897" i="18"/>
  <c r="W6896" i="18"/>
  <c r="W6895" i="18"/>
  <c r="W6894" i="18"/>
  <c r="W6893" i="18"/>
  <c r="W6892" i="18"/>
  <c r="W6891" i="18"/>
  <c r="W6890" i="18"/>
  <c r="W6889" i="18"/>
  <c r="W6888" i="18"/>
  <c r="W6887" i="18"/>
  <c r="W6886" i="18"/>
  <c r="W6885" i="18"/>
  <c r="W6884" i="18"/>
  <c r="W6883" i="18"/>
  <c r="W6882" i="18"/>
  <c r="W6881" i="18"/>
  <c r="W6880" i="18"/>
  <c r="W6879" i="18"/>
  <c r="W6878" i="18"/>
  <c r="W6877" i="18"/>
  <c r="W6876" i="18"/>
  <c r="W6875" i="18"/>
  <c r="W6874" i="18"/>
  <c r="W6873" i="18"/>
  <c r="W6872" i="18"/>
  <c r="W6871" i="18"/>
  <c r="W6870" i="18"/>
  <c r="W6869" i="18"/>
  <c r="W6868" i="18"/>
  <c r="W6867" i="18"/>
  <c r="W6866" i="18"/>
  <c r="W6865" i="18"/>
  <c r="W6864" i="18"/>
  <c r="W6863" i="18"/>
  <c r="W6862" i="18"/>
  <c r="W6861" i="18"/>
  <c r="W6860" i="18"/>
  <c r="W6859" i="18"/>
  <c r="W6858" i="18"/>
  <c r="W6857" i="18"/>
  <c r="W6856" i="18"/>
  <c r="W6855" i="18"/>
  <c r="W6854" i="18"/>
  <c r="W6853" i="18"/>
  <c r="W6852" i="18"/>
  <c r="W6851" i="18"/>
  <c r="W6850" i="18"/>
  <c r="W6849" i="18"/>
  <c r="W6848" i="18"/>
  <c r="W6847" i="18"/>
  <c r="W6846" i="18"/>
  <c r="W6845" i="18"/>
  <c r="W6844" i="18"/>
  <c r="W6843" i="18"/>
  <c r="W6842" i="18"/>
  <c r="W6841" i="18"/>
  <c r="W6840" i="18"/>
  <c r="W6839" i="18"/>
  <c r="W6838" i="18"/>
  <c r="W6837" i="18"/>
  <c r="W6836" i="18"/>
  <c r="W6835" i="18"/>
  <c r="W6834" i="18"/>
  <c r="W6833" i="18"/>
  <c r="W6832" i="18"/>
  <c r="W6831" i="18"/>
  <c r="W6830" i="18"/>
  <c r="W6829" i="18"/>
  <c r="W6828" i="18"/>
  <c r="W6827" i="18"/>
  <c r="W6826" i="18"/>
  <c r="W6825" i="18"/>
  <c r="W6824" i="18"/>
  <c r="W6823" i="18"/>
  <c r="W6822" i="18"/>
  <c r="W6821" i="18"/>
  <c r="W6820" i="18"/>
  <c r="W6819" i="18"/>
  <c r="W6818" i="18"/>
  <c r="W6817" i="18"/>
  <c r="W6816" i="18"/>
  <c r="W6815" i="18"/>
  <c r="W6814" i="18"/>
  <c r="W6813" i="18"/>
  <c r="W6812" i="18"/>
  <c r="W6811" i="18"/>
  <c r="W6810" i="18"/>
  <c r="W6809" i="18"/>
  <c r="W6808" i="18"/>
  <c r="W6807" i="18"/>
  <c r="W6806" i="18"/>
  <c r="W6805" i="18"/>
  <c r="W6804" i="18"/>
  <c r="W6803" i="18"/>
  <c r="W6802" i="18"/>
  <c r="W6801" i="18"/>
  <c r="W6800" i="18"/>
  <c r="W6799" i="18"/>
  <c r="W6798" i="18"/>
  <c r="W6797" i="18"/>
  <c r="W6796" i="18"/>
  <c r="W6795" i="18"/>
  <c r="W6794" i="18"/>
  <c r="W6793" i="18"/>
  <c r="W6792" i="18"/>
  <c r="W6791" i="18"/>
  <c r="W6790" i="18"/>
  <c r="W6789" i="18"/>
  <c r="W6788" i="18"/>
  <c r="W6787" i="18"/>
  <c r="W6786" i="18"/>
  <c r="W6785" i="18"/>
  <c r="W6784" i="18"/>
  <c r="W6783" i="18"/>
  <c r="W6782" i="18"/>
  <c r="W6781" i="18"/>
  <c r="W6780" i="18"/>
  <c r="W6779" i="18"/>
  <c r="W6778" i="18"/>
  <c r="W6777" i="18"/>
  <c r="W6776" i="18"/>
  <c r="W6775" i="18"/>
  <c r="W6774" i="18"/>
  <c r="W6773" i="18"/>
  <c r="W6772" i="18"/>
  <c r="W6771" i="18"/>
  <c r="W6770" i="18"/>
  <c r="W6769" i="18"/>
  <c r="W6768" i="18"/>
  <c r="W6767" i="18"/>
  <c r="W6766" i="18"/>
  <c r="W6765" i="18"/>
  <c r="W6764" i="18"/>
  <c r="W6763" i="18"/>
  <c r="W6762" i="18"/>
  <c r="W6761" i="18"/>
  <c r="W6760" i="18"/>
  <c r="W6759" i="18"/>
  <c r="W6758" i="18"/>
  <c r="W6757" i="18"/>
  <c r="W6756" i="18"/>
  <c r="W6755" i="18"/>
  <c r="W6754" i="18"/>
  <c r="W6753" i="18"/>
  <c r="W6752" i="18"/>
  <c r="W6751" i="18"/>
  <c r="W6750" i="18"/>
  <c r="W6749" i="18"/>
  <c r="W6748" i="18"/>
  <c r="W6747" i="18"/>
  <c r="W6746" i="18"/>
  <c r="W6745" i="18"/>
  <c r="W6744" i="18"/>
  <c r="W6743" i="18"/>
  <c r="W6742" i="18"/>
  <c r="W6741" i="18"/>
  <c r="W6740" i="18"/>
  <c r="W6739" i="18"/>
  <c r="W6738" i="18"/>
  <c r="W6737" i="18"/>
  <c r="W6736" i="18"/>
  <c r="W6735" i="18"/>
  <c r="W6734" i="18"/>
  <c r="W6733" i="18"/>
  <c r="W6732" i="18"/>
  <c r="W6731" i="18"/>
  <c r="W6730" i="18"/>
  <c r="W6729" i="18"/>
  <c r="W6728" i="18"/>
  <c r="W6727" i="18"/>
  <c r="W6726" i="18"/>
  <c r="W6725" i="18"/>
  <c r="W6724" i="18"/>
  <c r="W6723" i="18"/>
  <c r="W6722" i="18"/>
  <c r="W6721" i="18"/>
  <c r="W6720" i="18"/>
  <c r="W6719" i="18"/>
  <c r="W6718" i="18"/>
  <c r="W6717" i="18"/>
  <c r="W6716" i="18"/>
  <c r="W6715" i="18"/>
  <c r="W6714" i="18"/>
  <c r="W6713" i="18"/>
  <c r="W6712" i="18"/>
  <c r="W6711" i="18"/>
  <c r="W6710" i="18"/>
  <c r="W6709" i="18"/>
  <c r="W6708" i="18"/>
  <c r="W6707" i="18"/>
  <c r="W6706" i="18"/>
  <c r="W6705" i="18"/>
  <c r="W6704" i="18"/>
  <c r="W6703" i="18"/>
  <c r="W6702" i="18"/>
  <c r="W6701" i="18"/>
  <c r="W6700" i="18"/>
  <c r="W6699" i="18"/>
  <c r="W6698" i="18"/>
  <c r="W6697" i="18"/>
  <c r="W6696" i="18"/>
  <c r="W6695" i="18"/>
  <c r="W6694" i="18"/>
  <c r="W6693" i="18"/>
  <c r="W6692" i="18"/>
  <c r="W6691" i="18"/>
  <c r="W6690" i="18"/>
  <c r="W6689" i="18"/>
  <c r="W6688" i="18"/>
  <c r="W6687" i="18"/>
  <c r="W6686" i="18"/>
  <c r="W6685" i="18"/>
  <c r="W6684" i="18"/>
  <c r="W6683" i="18"/>
  <c r="W6682" i="18"/>
  <c r="W6681" i="18"/>
  <c r="W6680" i="18"/>
  <c r="W6679" i="18"/>
  <c r="W6678" i="18"/>
  <c r="W6677" i="18"/>
  <c r="W6676" i="18"/>
  <c r="W6675" i="18"/>
  <c r="W6674" i="18"/>
  <c r="W6673" i="18"/>
  <c r="W6672" i="18"/>
  <c r="W6671" i="18"/>
  <c r="W6670" i="18"/>
  <c r="W6669" i="18"/>
  <c r="W6668" i="18"/>
  <c r="W6667" i="18"/>
  <c r="W6666" i="18"/>
  <c r="W6665" i="18"/>
  <c r="W6664" i="18"/>
  <c r="W6663" i="18"/>
  <c r="W6662" i="18"/>
  <c r="W6661" i="18"/>
  <c r="W6660" i="18"/>
  <c r="W6659" i="18"/>
  <c r="W6658" i="18"/>
  <c r="W6657" i="18"/>
  <c r="W6656" i="18"/>
  <c r="W6655" i="18"/>
  <c r="W6654" i="18"/>
  <c r="W6653" i="18"/>
  <c r="W6652" i="18"/>
  <c r="W6651" i="18"/>
  <c r="W6650" i="18"/>
  <c r="W6649" i="18"/>
  <c r="W6648" i="18"/>
  <c r="W6647" i="18"/>
  <c r="W6646" i="18"/>
  <c r="W6645" i="18"/>
  <c r="W6644" i="18"/>
  <c r="W6643" i="18"/>
  <c r="W6642" i="18"/>
  <c r="W6641" i="18"/>
  <c r="W6640" i="18"/>
  <c r="W6639" i="18"/>
  <c r="W6638" i="18"/>
  <c r="W6637" i="18"/>
  <c r="W6636" i="18"/>
  <c r="W6635" i="18"/>
  <c r="W6634" i="18"/>
  <c r="W6633" i="18"/>
  <c r="W6632" i="18"/>
  <c r="W6631" i="18"/>
  <c r="W6630" i="18"/>
  <c r="W6629" i="18"/>
  <c r="W6628" i="18"/>
  <c r="W6627" i="18"/>
  <c r="W6626" i="18"/>
  <c r="W6625" i="18"/>
  <c r="W6624" i="18"/>
  <c r="W6623" i="18"/>
  <c r="W6622" i="18"/>
  <c r="W6621" i="18"/>
  <c r="W6620" i="18"/>
  <c r="W6619" i="18"/>
  <c r="W6618" i="18"/>
  <c r="W6617" i="18"/>
  <c r="W6616" i="18"/>
  <c r="W6615" i="18"/>
  <c r="W6614" i="18"/>
  <c r="W6613" i="18"/>
  <c r="W6612" i="18"/>
  <c r="W6611" i="18"/>
  <c r="W6610" i="18"/>
  <c r="W6609" i="18"/>
  <c r="W6608" i="18"/>
  <c r="W6607" i="18"/>
  <c r="W6606" i="18"/>
  <c r="W6605" i="18"/>
  <c r="W6604" i="18"/>
  <c r="W6603" i="18"/>
  <c r="W6602" i="18"/>
  <c r="W6601" i="18"/>
  <c r="W6600" i="18"/>
  <c r="W6599" i="18"/>
  <c r="W6598" i="18"/>
  <c r="W6597" i="18"/>
  <c r="W6596" i="18"/>
  <c r="W6595" i="18"/>
  <c r="W6594" i="18"/>
  <c r="W6593" i="18"/>
  <c r="W6592" i="18"/>
  <c r="W6591" i="18"/>
  <c r="W6590" i="18"/>
  <c r="W6589" i="18"/>
  <c r="W6588" i="18"/>
  <c r="W6587" i="18"/>
  <c r="W6586" i="18"/>
  <c r="W6585" i="18"/>
  <c r="W6584" i="18"/>
  <c r="W6583" i="18"/>
  <c r="W6582" i="18"/>
  <c r="W6581" i="18"/>
  <c r="W6580" i="18"/>
  <c r="W6579" i="18"/>
  <c r="W6578" i="18"/>
  <c r="W6577" i="18"/>
  <c r="W6576" i="18"/>
  <c r="W6575" i="18"/>
  <c r="W6574" i="18"/>
  <c r="W6573" i="18"/>
  <c r="W6572" i="18"/>
  <c r="W6571" i="18"/>
  <c r="W6570" i="18"/>
  <c r="W6569" i="18"/>
  <c r="W6568" i="18"/>
  <c r="W6567" i="18"/>
  <c r="W6566" i="18"/>
  <c r="W6565" i="18"/>
  <c r="W6564" i="18"/>
  <c r="W6563" i="18"/>
  <c r="W6562" i="18"/>
  <c r="W6561" i="18"/>
  <c r="W6560" i="18"/>
  <c r="W6559" i="18"/>
  <c r="W6558" i="18"/>
  <c r="W6557" i="18"/>
  <c r="W6556" i="18"/>
  <c r="W6555" i="18"/>
  <c r="W6554" i="18"/>
  <c r="W6553" i="18"/>
  <c r="W6552" i="18"/>
  <c r="W6551" i="18"/>
  <c r="W6550" i="18"/>
  <c r="W6549" i="18"/>
  <c r="W6548" i="18"/>
  <c r="W6547" i="18"/>
  <c r="W6546" i="18"/>
  <c r="W6545" i="18"/>
  <c r="W6544" i="18"/>
  <c r="W6543" i="18"/>
  <c r="W6542" i="18"/>
  <c r="W6541" i="18"/>
  <c r="W6540" i="18"/>
  <c r="W6539" i="18"/>
  <c r="W6538" i="18"/>
  <c r="W6537" i="18"/>
  <c r="W6536" i="18"/>
  <c r="W6535" i="18"/>
  <c r="W6534" i="18"/>
  <c r="W6533" i="18"/>
  <c r="W6532" i="18"/>
  <c r="W6531" i="18"/>
  <c r="W6530" i="18"/>
  <c r="W6529" i="18"/>
  <c r="W6528" i="18"/>
  <c r="W6527" i="18"/>
  <c r="W6526" i="18"/>
  <c r="W6525" i="18"/>
  <c r="W6524" i="18"/>
  <c r="W6523" i="18"/>
  <c r="W6522" i="18"/>
  <c r="W6521" i="18"/>
  <c r="W6520" i="18"/>
  <c r="W6519" i="18"/>
  <c r="W6518" i="18"/>
  <c r="W6517" i="18"/>
  <c r="W6516" i="18"/>
  <c r="W6515" i="18"/>
  <c r="W6514" i="18"/>
  <c r="W6513" i="18"/>
  <c r="W6512" i="18"/>
  <c r="W6511" i="18"/>
  <c r="W6510" i="18"/>
  <c r="W6509" i="18"/>
  <c r="W6508" i="18"/>
  <c r="W6507" i="18"/>
  <c r="W6506" i="18"/>
  <c r="W6505" i="18"/>
  <c r="W6504" i="18"/>
  <c r="W6503" i="18"/>
  <c r="W6502" i="18"/>
  <c r="W6501" i="18"/>
  <c r="W6500" i="18"/>
  <c r="W6499" i="18"/>
  <c r="W6498" i="18"/>
  <c r="W6497" i="18"/>
  <c r="W6496" i="18"/>
  <c r="W6495" i="18"/>
  <c r="W6494" i="18"/>
  <c r="W6493" i="18"/>
  <c r="W6492" i="18"/>
  <c r="W6491" i="18"/>
  <c r="W6490" i="18"/>
  <c r="W6489" i="18"/>
  <c r="W6488" i="18"/>
  <c r="W6487" i="18"/>
  <c r="W6486" i="18"/>
  <c r="W6485" i="18"/>
  <c r="W6484" i="18"/>
  <c r="W6483" i="18"/>
  <c r="W6482" i="18"/>
  <c r="W6481" i="18"/>
  <c r="W6480" i="18"/>
  <c r="W6479" i="18"/>
  <c r="W6478" i="18"/>
  <c r="W6477" i="18"/>
  <c r="W6476" i="18"/>
  <c r="W6475" i="18"/>
  <c r="W6474" i="18"/>
  <c r="W6473" i="18"/>
  <c r="W6472" i="18"/>
  <c r="W6471" i="18"/>
  <c r="W6470" i="18"/>
  <c r="W6469" i="18"/>
  <c r="W6468" i="18"/>
  <c r="W6467" i="18"/>
  <c r="W6466" i="18"/>
  <c r="W6465" i="18"/>
  <c r="W6464" i="18"/>
  <c r="W6463" i="18"/>
  <c r="W6462" i="18"/>
  <c r="W6461" i="18"/>
  <c r="W6460" i="18"/>
  <c r="W6459" i="18"/>
  <c r="W6458" i="18"/>
  <c r="W6457" i="18"/>
  <c r="W6456" i="18"/>
  <c r="W6455" i="18"/>
  <c r="W6454" i="18"/>
  <c r="W6453" i="18"/>
  <c r="W6452" i="18"/>
  <c r="W6451" i="18"/>
  <c r="W6450" i="18"/>
  <c r="W6449" i="18"/>
  <c r="W6448" i="18"/>
  <c r="W6447" i="18"/>
  <c r="W6446" i="18"/>
  <c r="W6445" i="18"/>
  <c r="W6444" i="18"/>
  <c r="W6443" i="18"/>
  <c r="W6442" i="18"/>
  <c r="W6441" i="18"/>
  <c r="W6440" i="18"/>
  <c r="W6439" i="18"/>
  <c r="W6438" i="18"/>
  <c r="W6437" i="18"/>
  <c r="W6436" i="18"/>
  <c r="W6435" i="18"/>
  <c r="W6434" i="18"/>
  <c r="W6433" i="18"/>
  <c r="W6432" i="18"/>
  <c r="W6431" i="18"/>
  <c r="W6430" i="18"/>
  <c r="W6429" i="18"/>
  <c r="W6428" i="18"/>
  <c r="W6427" i="18"/>
  <c r="W6426" i="18"/>
  <c r="W6425" i="18"/>
  <c r="W6424" i="18"/>
  <c r="W6423" i="18"/>
  <c r="W6422" i="18"/>
  <c r="W6421" i="18"/>
  <c r="W6420" i="18"/>
  <c r="W6419" i="18"/>
  <c r="W6418" i="18"/>
  <c r="W6417" i="18"/>
  <c r="W6416" i="18"/>
  <c r="W6415" i="18"/>
  <c r="W6414" i="18"/>
  <c r="W6413" i="18"/>
  <c r="W6412" i="18"/>
  <c r="W6411" i="18"/>
  <c r="W6410" i="18"/>
  <c r="W6409" i="18"/>
  <c r="W6408" i="18"/>
  <c r="W6407" i="18"/>
  <c r="W6406" i="18"/>
  <c r="W6405" i="18"/>
  <c r="W6404" i="18"/>
  <c r="W6403" i="18"/>
  <c r="W6402" i="18"/>
  <c r="W6401" i="18"/>
  <c r="W6400" i="18"/>
  <c r="W6399" i="18"/>
  <c r="W6398" i="18"/>
  <c r="W6397" i="18"/>
  <c r="W6396" i="18"/>
  <c r="W6395" i="18"/>
  <c r="W6394" i="18"/>
  <c r="W6393" i="18"/>
  <c r="W6392" i="18"/>
  <c r="W6391" i="18"/>
  <c r="W6390" i="18"/>
  <c r="W6389" i="18"/>
  <c r="W6388" i="18"/>
  <c r="W6387" i="18"/>
  <c r="W6386" i="18"/>
  <c r="W6385" i="18"/>
  <c r="W6384" i="18"/>
  <c r="W6383" i="18"/>
  <c r="W6382" i="18"/>
  <c r="W6381" i="18"/>
  <c r="W6380" i="18"/>
  <c r="W6379" i="18"/>
  <c r="W6378" i="18"/>
  <c r="W6377" i="18"/>
  <c r="W6376" i="18"/>
  <c r="W6375" i="18"/>
  <c r="W6374" i="18"/>
  <c r="W6373" i="18"/>
  <c r="W6372" i="18"/>
  <c r="W6371" i="18"/>
  <c r="W6370" i="18"/>
  <c r="W6369" i="18"/>
  <c r="W6368" i="18"/>
  <c r="W6367" i="18"/>
  <c r="W6366" i="18"/>
  <c r="W6365" i="18"/>
  <c r="W6364" i="18"/>
  <c r="W6363" i="18"/>
  <c r="W6362" i="18"/>
  <c r="W6361" i="18"/>
  <c r="W6360" i="18"/>
  <c r="W6359" i="18"/>
  <c r="W6358" i="18"/>
  <c r="W6357" i="18"/>
  <c r="W6356" i="18"/>
  <c r="W6355" i="18"/>
  <c r="W6354" i="18"/>
  <c r="W6353" i="18"/>
  <c r="W6352" i="18"/>
  <c r="W6351" i="18"/>
  <c r="W6350" i="18"/>
  <c r="W6349" i="18"/>
  <c r="W6348" i="18"/>
  <c r="W6347" i="18"/>
  <c r="W6346" i="18"/>
  <c r="W6345" i="18"/>
  <c r="W6344" i="18"/>
  <c r="W6343" i="18"/>
  <c r="W6342" i="18"/>
  <c r="W6341" i="18"/>
  <c r="W6340" i="18"/>
  <c r="W6339" i="18"/>
  <c r="W6338" i="18"/>
  <c r="W6337" i="18"/>
  <c r="W6336" i="18"/>
  <c r="W6335" i="18"/>
  <c r="W6334" i="18"/>
  <c r="W6333" i="18"/>
  <c r="W6332" i="18"/>
  <c r="W6331" i="18"/>
  <c r="W6330" i="18"/>
  <c r="W6329" i="18"/>
  <c r="W6328" i="18"/>
  <c r="W6327" i="18"/>
  <c r="W6326" i="18"/>
  <c r="W6325" i="18"/>
  <c r="W6324" i="18"/>
  <c r="W6323" i="18"/>
  <c r="W6322" i="18"/>
  <c r="W6321" i="18"/>
  <c r="W6320" i="18"/>
  <c r="W6319" i="18"/>
  <c r="W6318" i="18"/>
  <c r="W6317" i="18"/>
  <c r="W6316" i="18"/>
  <c r="W6315" i="18"/>
  <c r="W6314" i="18"/>
  <c r="W6313" i="18"/>
  <c r="W6312" i="18"/>
  <c r="W6311" i="18"/>
  <c r="W6310" i="18"/>
  <c r="W6309" i="18"/>
  <c r="W6308" i="18"/>
  <c r="W6307" i="18"/>
  <c r="W6306" i="18"/>
  <c r="W6305" i="18"/>
  <c r="W6304" i="18"/>
  <c r="W6303" i="18"/>
  <c r="W6302" i="18"/>
  <c r="W6301" i="18"/>
  <c r="W6300" i="18"/>
  <c r="W6299" i="18"/>
  <c r="W6298" i="18"/>
  <c r="W6297" i="18"/>
  <c r="W6296" i="18"/>
  <c r="W6295" i="18"/>
  <c r="W6294" i="18"/>
  <c r="W6293" i="18"/>
  <c r="W6292" i="18"/>
  <c r="W6291" i="18"/>
  <c r="W6290" i="18"/>
  <c r="W6289" i="18"/>
  <c r="W6288" i="18"/>
  <c r="W6287" i="18"/>
  <c r="W6286" i="18"/>
  <c r="W6285" i="18"/>
  <c r="W6284" i="18"/>
  <c r="W6283" i="18"/>
  <c r="W6282" i="18"/>
  <c r="W6281" i="18"/>
  <c r="W6280" i="18"/>
  <c r="W6279" i="18"/>
  <c r="W6278" i="18"/>
  <c r="W6277" i="18"/>
  <c r="W6276" i="18"/>
  <c r="W6275" i="18"/>
  <c r="W6274" i="18"/>
  <c r="W6273" i="18"/>
  <c r="W6272" i="18"/>
  <c r="W6271" i="18"/>
  <c r="W6270" i="18"/>
  <c r="W6269" i="18"/>
  <c r="W6268" i="18"/>
  <c r="W6267" i="18"/>
  <c r="W6266" i="18"/>
  <c r="W6265" i="18"/>
  <c r="W6264" i="18"/>
  <c r="W6263" i="18"/>
  <c r="W6262" i="18"/>
  <c r="W6261" i="18"/>
  <c r="W6260" i="18"/>
  <c r="W6259" i="18"/>
  <c r="W6258" i="18"/>
  <c r="W6257" i="18"/>
  <c r="W6256" i="18"/>
  <c r="W6255" i="18"/>
  <c r="W6254" i="18"/>
  <c r="W6253" i="18"/>
  <c r="W6252" i="18"/>
  <c r="W6251" i="18"/>
  <c r="W6250" i="18"/>
  <c r="W6249" i="18"/>
  <c r="W6248" i="18"/>
  <c r="W6247" i="18"/>
  <c r="W6246" i="18"/>
  <c r="W6245" i="18"/>
  <c r="W6244" i="18"/>
  <c r="W6243" i="18"/>
  <c r="W6242" i="18"/>
  <c r="W6241" i="18"/>
  <c r="W6240" i="18"/>
  <c r="W6239" i="18"/>
  <c r="W6238" i="18"/>
  <c r="W6237" i="18"/>
  <c r="W6236" i="18"/>
  <c r="W6235" i="18"/>
  <c r="W6234" i="18"/>
  <c r="W6233" i="18"/>
  <c r="W6232" i="18"/>
  <c r="W6231" i="18"/>
  <c r="W6230" i="18"/>
  <c r="W6229" i="18"/>
  <c r="W6228" i="18"/>
  <c r="W6227" i="18"/>
  <c r="W6226" i="18"/>
  <c r="W6225" i="18"/>
  <c r="W6224" i="18"/>
  <c r="W6223" i="18"/>
  <c r="W6222" i="18"/>
  <c r="W6221" i="18"/>
  <c r="W6220" i="18"/>
  <c r="W6219" i="18"/>
  <c r="W6218" i="18"/>
  <c r="W6217" i="18"/>
  <c r="W6216" i="18"/>
  <c r="W6215" i="18"/>
  <c r="W6214" i="18"/>
  <c r="W6213" i="18"/>
  <c r="W6212" i="18"/>
  <c r="W6211" i="18"/>
  <c r="W6210" i="18"/>
  <c r="W6209" i="18"/>
  <c r="W6208" i="18"/>
  <c r="W6207" i="18"/>
  <c r="W6206" i="18"/>
  <c r="W6205" i="18"/>
  <c r="W6204" i="18"/>
  <c r="W6203" i="18"/>
  <c r="W6202" i="18"/>
  <c r="W6201" i="18"/>
  <c r="W6200" i="18"/>
  <c r="W6199" i="18"/>
  <c r="W6198" i="18"/>
  <c r="W6197" i="18"/>
  <c r="W6196" i="18"/>
  <c r="W6195" i="18"/>
  <c r="W6194" i="18"/>
  <c r="W6193" i="18"/>
  <c r="W6192" i="18"/>
  <c r="W6191" i="18"/>
  <c r="W6190" i="18"/>
  <c r="W6189" i="18"/>
  <c r="W6188" i="18"/>
  <c r="W6187" i="18"/>
  <c r="W6186" i="18"/>
  <c r="W6185" i="18"/>
  <c r="W6184" i="18"/>
  <c r="W6183" i="18"/>
  <c r="W6182" i="18"/>
  <c r="W6181" i="18"/>
  <c r="W6180" i="18"/>
  <c r="W6179" i="18"/>
  <c r="W6178" i="18"/>
  <c r="W6177" i="18"/>
  <c r="W6176" i="18"/>
  <c r="W6175" i="18"/>
  <c r="W6174" i="18"/>
  <c r="W6173" i="18"/>
  <c r="W6172" i="18"/>
  <c r="W6171" i="18"/>
  <c r="W6170" i="18"/>
  <c r="W6169" i="18"/>
  <c r="W6168" i="18"/>
  <c r="W6167" i="18"/>
  <c r="W6166" i="18"/>
  <c r="W6165" i="18"/>
  <c r="W6164" i="18"/>
  <c r="W6163" i="18"/>
  <c r="W6162" i="18"/>
  <c r="W6161" i="18"/>
  <c r="W6160" i="18"/>
  <c r="W6159" i="18"/>
  <c r="W6158" i="18"/>
  <c r="W6157" i="18"/>
  <c r="W6156" i="18"/>
  <c r="W6155" i="18"/>
  <c r="W6154" i="18"/>
  <c r="W6153" i="18"/>
  <c r="W6152" i="18"/>
  <c r="W6151" i="18"/>
  <c r="W6150" i="18"/>
  <c r="W6149" i="18"/>
  <c r="W6148" i="18"/>
  <c r="W6147" i="18"/>
  <c r="W6146" i="18"/>
  <c r="W6145" i="18"/>
  <c r="W6144" i="18"/>
  <c r="W6143" i="18"/>
  <c r="W6142" i="18"/>
  <c r="W6141" i="18"/>
  <c r="W6140" i="18"/>
  <c r="W6139" i="18"/>
  <c r="W6138" i="18"/>
  <c r="W6137" i="18"/>
  <c r="W6136" i="18"/>
  <c r="W6135" i="18"/>
  <c r="W6134" i="18"/>
  <c r="W6133" i="18"/>
  <c r="W6132" i="18"/>
  <c r="W6131" i="18"/>
  <c r="W6130" i="18"/>
  <c r="W6129" i="18"/>
  <c r="W6128" i="18"/>
  <c r="W6127" i="18"/>
  <c r="W6126" i="18"/>
  <c r="W6125" i="18"/>
  <c r="W6124" i="18"/>
  <c r="W6123" i="18"/>
  <c r="W6122" i="18"/>
  <c r="W6121" i="18"/>
  <c r="W6120" i="18"/>
  <c r="W6119" i="18"/>
  <c r="W6118" i="18"/>
  <c r="W6117" i="18"/>
  <c r="W6116" i="18"/>
  <c r="W6115" i="18"/>
  <c r="W6114" i="18"/>
  <c r="W6113" i="18"/>
  <c r="W6112" i="18"/>
  <c r="W6111" i="18"/>
  <c r="W6110" i="18"/>
  <c r="W6109" i="18"/>
  <c r="W6108" i="18"/>
  <c r="W6107" i="18"/>
  <c r="W6106" i="18"/>
  <c r="W6105" i="18"/>
  <c r="W6104" i="18"/>
  <c r="W6103" i="18"/>
  <c r="W6102" i="18"/>
  <c r="W6101" i="18"/>
  <c r="W6100" i="18"/>
  <c r="W6099" i="18"/>
  <c r="W6098" i="18"/>
  <c r="W6097" i="18"/>
  <c r="W6096" i="18"/>
  <c r="W6095" i="18"/>
  <c r="W6094" i="18"/>
  <c r="W6093" i="18"/>
  <c r="W6092" i="18"/>
  <c r="W6091" i="18"/>
  <c r="W6090" i="18"/>
  <c r="W6089" i="18"/>
  <c r="W6088" i="18"/>
  <c r="W6087" i="18"/>
  <c r="W6086" i="18"/>
  <c r="W6085" i="18"/>
  <c r="W6084" i="18"/>
  <c r="W6083" i="18"/>
  <c r="W6082" i="18"/>
  <c r="W6081" i="18"/>
  <c r="W6080" i="18"/>
  <c r="W6079" i="18"/>
  <c r="W6078" i="18"/>
  <c r="W6077" i="18"/>
  <c r="W6076" i="18"/>
  <c r="W6075" i="18"/>
  <c r="W6074" i="18"/>
  <c r="W6073" i="18"/>
  <c r="W6072" i="18"/>
  <c r="W6071" i="18"/>
  <c r="W6070" i="18"/>
  <c r="W6069" i="18"/>
  <c r="W6068" i="18"/>
  <c r="W6067" i="18"/>
  <c r="W6066" i="18"/>
  <c r="W6065" i="18"/>
  <c r="W6064" i="18"/>
  <c r="W6063" i="18"/>
  <c r="W6062" i="18"/>
  <c r="W6061" i="18"/>
  <c r="W6060" i="18"/>
  <c r="W6059" i="18"/>
  <c r="W6058" i="18"/>
  <c r="W6057" i="18"/>
  <c r="W6056" i="18"/>
  <c r="W6055" i="18"/>
  <c r="W6054" i="18"/>
  <c r="W6053" i="18"/>
  <c r="W6052" i="18"/>
  <c r="W6051" i="18"/>
  <c r="W6050" i="18"/>
  <c r="W6049" i="18"/>
  <c r="W6048" i="18"/>
  <c r="W6047" i="18"/>
  <c r="W6046" i="18"/>
  <c r="W6045" i="18"/>
  <c r="W6044" i="18"/>
  <c r="W6043" i="18"/>
  <c r="W6042" i="18"/>
  <c r="W6041" i="18"/>
  <c r="W6040" i="18"/>
  <c r="W6039" i="18"/>
  <c r="W6038" i="18"/>
  <c r="W6037" i="18"/>
  <c r="W6036" i="18"/>
  <c r="W6035" i="18"/>
  <c r="W6034" i="18"/>
  <c r="W6033" i="18"/>
  <c r="W6032" i="18"/>
  <c r="W6031" i="18"/>
  <c r="W6030" i="18"/>
  <c r="W6029" i="18"/>
  <c r="W6028" i="18"/>
  <c r="W6027" i="18"/>
  <c r="W6026" i="18"/>
  <c r="W6025" i="18"/>
  <c r="W6024" i="18"/>
  <c r="W6023" i="18"/>
  <c r="W6022" i="18"/>
  <c r="W6021" i="18"/>
  <c r="W6020" i="18"/>
  <c r="W6019" i="18"/>
  <c r="W6018" i="18"/>
  <c r="W6017" i="18"/>
  <c r="W6016" i="18"/>
  <c r="W6015" i="18"/>
  <c r="W6014" i="18"/>
  <c r="W6013" i="18"/>
  <c r="W6012" i="18"/>
  <c r="W6011" i="18"/>
  <c r="W6010" i="18"/>
  <c r="W6009" i="18"/>
  <c r="W6008" i="18"/>
  <c r="W6007" i="18"/>
  <c r="W6006" i="18"/>
  <c r="W6005" i="18"/>
  <c r="W6004" i="18"/>
  <c r="W6003" i="18"/>
  <c r="W6002" i="18"/>
  <c r="W6001" i="18"/>
  <c r="W6000" i="18"/>
  <c r="W5999" i="18"/>
  <c r="W5998" i="18"/>
  <c r="W5997" i="18"/>
  <c r="W5996" i="18"/>
  <c r="W5995" i="18"/>
  <c r="W5994" i="18"/>
  <c r="W5993" i="18"/>
  <c r="W5992" i="18"/>
  <c r="W5991" i="18"/>
  <c r="W5990" i="18"/>
  <c r="W5989" i="18"/>
  <c r="W5988" i="18"/>
  <c r="W5987" i="18"/>
  <c r="W5986" i="18"/>
  <c r="W5985" i="18"/>
  <c r="W5984" i="18"/>
  <c r="W5983" i="18"/>
  <c r="W5982" i="18"/>
  <c r="W5981" i="18"/>
  <c r="W5980" i="18"/>
  <c r="W5979" i="18"/>
  <c r="W5978" i="18"/>
  <c r="W5977" i="18"/>
  <c r="W5976" i="18"/>
  <c r="W5975" i="18"/>
  <c r="W5974" i="18"/>
  <c r="W5973" i="18"/>
  <c r="W5972" i="18"/>
  <c r="W5971" i="18"/>
  <c r="W5970" i="18"/>
  <c r="W5969" i="18"/>
  <c r="W5968" i="18"/>
  <c r="W5967" i="18"/>
  <c r="W5966" i="18"/>
  <c r="W5965" i="18"/>
  <c r="W5964" i="18"/>
  <c r="W5963" i="18"/>
  <c r="W5962" i="18"/>
  <c r="W5961" i="18"/>
  <c r="W5960" i="18"/>
  <c r="W5959" i="18"/>
  <c r="W5958" i="18"/>
  <c r="W5957" i="18"/>
  <c r="W5956" i="18"/>
  <c r="W5955" i="18"/>
  <c r="W5954" i="18"/>
  <c r="W5953" i="18"/>
  <c r="W5952" i="18"/>
  <c r="W5951" i="18"/>
  <c r="W5950" i="18"/>
  <c r="W5949" i="18"/>
  <c r="W5948" i="18"/>
  <c r="W5947" i="18"/>
  <c r="W5946" i="18"/>
  <c r="W5945" i="18"/>
  <c r="W5944" i="18"/>
  <c r="W5943" i="18"/>
  <c r="W5942" i="18"/>
  <c r="W5941" i="18"/>
  <c r="W5940" i="18"/>
  <c r="W5939" i="18"/>
  <c r="W5938" i="18"/>
  <c r="W5937" i="18"/>
  <c r="W5936" i="18"/>
  <c r="W5935" i="18"/>
  <c r="W5934" i="18"/>
  <c r="W5933" i="18"/>
  <c r="W5932" i="18"/>
  <c r="W5931" i="18"/>
  <c r="W5930" i="18"/>
  <c r="W5929" i="18"/>
  <c r="W5928" i="18"/>
  <c r="W5927" i="18"/>
  <c r="W5926" i="18"/>
  <c r="W5925" i="18"/>
  <c r="W5924" i="18"/>
  <c r="W5923" i="18"/>
  <c r="W5922" i="18"/>
  <c r="W5921" i="18"/>
  <c r="W5920" i="18"/>
  <c r="W5919" i="18"/>
  <c r="W5918" i="18"/>
  <c r="W5917" i="18"/>
  <c r="W5916" i="18"/>
  <c r="W5915" i="18"/>
  <c r="W5914" i="18"/>
  <c r="W5913" i="18"/>
  <c r="W5912" i="18"/>
  <c r="W5911" i="18"/>
  <c r="W5910" i="18"/>
  <c r="W5909" i="18"/>
  <c r="W5908" i="18"/>
  <c r="W5907" i="18"/>
  <c r="W5906" i="18"/>
  <c r="W5905" i="18"/>
  <c r="W5904" i="18"/>
  <c r="W5903" i="18"/>
  <c r="W5902" i="18"/>
  <c r="W5901" i="18"/>
  <c r="W5900" i="18"/>
  <c r="W5899" i="18"/>
  <c r="W5898" i="18"/>
  <c r="W5897" i="18"/>
  <c r="W5896" i="18"/>
  <c r="W5895" i="18"/>
  <c r="W5894" i="18"/>
  <c r="W5893" i="18"/>
  <c r="W5892" i="18"/>
  <c r="W5891" i="18"/>
  <c r="W5890" i="18"/>
  <c r="W5889" i="18"/>
  <c r="W5888" i="18"/>
  <c r="W5887" i="18"/>
  <c r="W5886" i="18"/>
  <c r="W5885" i="18"/>
  <c r="W5884" i="18"/>
  <c r="W5883" i="18"/>
  <c r="W5882" i="18"/>
  <c r="W5881" i="18"/>
  <c r="W5880" i="18"/>
  <c r="W5879" i="18"/>
  <c r="W5878" i="18"/>
  <c r="W5877" i="18"/>
  <c r="W5876" i="18"/>
  <c r="W5875" i="18"/>
  <c r="W5874" i="18"/>
  <c r="W5873" i="18"/>
  <c r="W5872" i="18"/>
  <c r="W5871" i="18"/>
  <c r="W5870" i="18"/>
  <c r="W5869" i="18"/>
  <c r="W5868" i="18"/>
  <c r="W5867" i="18"/>
  <c r="W5866" i="18"/>
  <c r="W5865" i="18"/>
  <c r="W5864" i="18"/>
  <c r="W5863" i="18"/>
  <c r="W5862" i="18"/>
  <c r="W5861" i="18"/>
  <c r="W5860" i="18"/>
  <c r="W5859" i="18"/>
  <c r="W5858" i="18"/>
  <c r="W5857" i="18"/>
  <c r="W5856" i="18"/>
  <c r="W5855" i="18"/>
  <c r="W5854" i="18"/>
  <c r="W5853" i="18"/>
  <c r="W5852" i="18"/>
  <c r="W5851" i="18"/>
  <c r="W5850" i="18"/>
  <c r="W5849" i="18"/>
  <c r="W5848" i="18"/>
  <c r="W5847" i="18"/>
  <c r="W5846" i="18"/>
  <c r="W5845" i="18"/>
  <c r="W5844" i="18"/>
  <c r="W5843" i="18"/>
  <c r="W5842" i="18"/>
  <c r="W5841" i="18"/>
  <c r="W5840" i="18"/>
  <c r="W5839" i="18"/>
  <c r="W5838" i="18"/>
  <c r="W5837" i="18"/>
  <c r="W5836" i="18"/>
  <c r="W5835" i="18"/>
  <c r="W5834" i="18"/>
  <c r="W5833" i="18"/>
  <c r="W5832" i="18"/>
  <c r="W5831" i="18"/>
  <c r="W5830" i="18"/>
  <c r="W5829" i="18"/>
  <c r="W5828" i="18"/>
  <c r="W5827" i="18"/>
  <c r="W5826" i="18"/>
  <c r="W5825" i="18"/>
  <c r="W5824" i="18"/>
  <c r="W5823" i="18"/>
  <c r="W5822" i="18"/>
  <c r="W5821" i="18"/>
  <c r="W5820" i="18"/>
  <c r="W5819" i="18"/>
  <c r="W5818" i="18"/>
  <c r="W5817" i="18"/>
  <c r="W5816" i="18"/>
  <c r="W5815" i="18"/>
  <c r="W5814" i="18"/>
  <c r="W5813" i="18"/>
  <c r="W5812" i="18"/>
  <c r="W5811" i="18"/>
  <c r="W5810" i="18"/>
  <c r="W5809" i="18"/>
  <c r="W5808" i="18"/>
  <c r="W5807" i="18"/>
  <c r="W5806" i="18"/>
  <c r="W5805" i="18"/>
  <c r="W5804" i="18"/>
  <c r="W5803" i="18"/>
  <c r="W5802" i="18"/>
  <c r="W5801" i="18"/>
  <c r="W5800" i="18"/>
  <c r="W5799" i="18"/>
  <c r="W5798" i="18"/>
  <c r="W5797" i="18"/>
  <c r="W5796" i="18"/>
  <c r="W5795" i="18"/>
  <c r="W5794" i="18"/>
  <c r="W5793" i="18"/>
  <c r="W5792" i="18"/>
  <c r="W5791" i="18"/>
  <c r="W5790" i="18"/>
  <c r="W5789" i="18"/>
  <c r="W5788" i="18"/>
  <c r="W5787" i="18"/>
  <c r="W5786" i="18"/>
  <c r="W5785" i="18"/>
  <c r="W5784" i="18"/>
  <c r="W5783" i="18"/>
  <c r="W5782" i="18"/>
  <c r="W5781" i="18"/>
  <c r="W5780" i="18"/>
  <c r="W5779" i="18"/>
  <c r="W5778" i="18"/>
  <c r="W5777" i="18"/>
  <c r="W5776" i="18"/>
  <c r="W5775" i="18"/>
  <c r="W5774" i="18"/>
  <c r="W5773" i="18"/>
  <c r="W5772" i="18"/>
  <c r="W5771" i="18"/>
  <c r="W5770" i="18"/>
  <c r="W5769" i="18"/>
  <c r="W5768" i="18"/>
  <c r="W5767" i="18"/>
  <c r="W5766" i="18"/>
  <c r="W5765" i="18"/>
  <c r="W5764" i="18"/>
  <c r="W5763" i="18"/>
  <c r="W5762" i="18"/>
  <c r="W5761" i="18"/>
  <c r="W5760" i="18"/>
  <c r="W5759" i="18"/>
  <c r="W5758" i="18"/>
  <c r="W5757" i="18"/>
  <c r="W5756" i="18"/>
  <c r="W5755" i="18"/>
  <c r="W5754" i="18"/>
  <c r="W5753" i="18"/>
  <c r="W5752" i="18"/>
  <c r="W5751" i="18"/>
  <c r="W5750" i="18"/>
  <c r="W5749" i="18"/>
  <c r="W5748" i="18"/>
  <c r="W5747" i="18"/>
  <c r="W5746" i="18"/>
  <c r="W5745" i="18"/>
  <c r="W5744" i="18"/>
  <c r="W5743" i="18"/>
  <c r="W5742" i="18"/>
  <c r="W5741" i="18"/>
  <c r="W5740" i="18"/>
  <c r="W5739" i="18"/>
  <c r="W5738" i="18"/>
  <c r="W5737" i="18"/>
  <c r="W5736" i="18"/>
  <c r="W5735" i="18"/>
  <c r="W5734" i="18"/>
  <c r="W5733" i="18"/>
  <c r="W5732" i="18"/>
  <c r="W5731" i="18"/>
  <c r="W5730" i="18"/>
  <c r="W5729" i="18"/>
  <c r="W5728" i="18"/>
  <c r="W5727" i="18"/>
  <c r="W5726" i="18"/>
  <c r="W5725" i="18"/>
  <c r="W5724" i="18"/>
  <c r="W5723" i="18"/>
  <c r="W5722" i="18"/>
  <c r="W5721" i="18"/>
  <c r="W5720" i="18"/>
  <c r="W5719" i="18"/>
  <c r="W5718" i="18"/>
  <c r="W5717" i="18"/>
  <c r="W5716" i="18"/>
  <c r="W5715" i="18"/>
  <c r="W5714" i="18"/>
  <c r="W5713" i="18"/>
  <c r="W5712" i="18"/>
  <c r="W5711" i="18"/>
  <c r="W5710" i="18"/>
  <c r="W5709" i="18"/>
  <c r="W5708" i="18"/>
  <c r="W5707" i="18"/>
  <c r="W5706" i="18"/>
  <c r="W5705" i="18"/>
  <c r="W5704" i="18"/>
  <c r="W5703" i="18"/>
  <c r="W5702" i="18"/>
  <c r="W5701" i="18"/>
  <c r="W5700" i="18"/>
  <c r="W5699" i="18"/>
  <c r="W5698" i="18"/>
  <c r="W5697" i="18"/>
  <c r="W5696" i="18"/>
  <c r="W5695" i="18"/>
  <c r="W5694" i="18"/>
  <c r="W5693" i="18"/>
  <c r="W5692" i="18"/>
  <c r="W5691" i="18"/>
  <c r="W5690" i="18"/>
  <c r="W5689" i="18"/>
  <c r="W5688" i="18"/>
  <c r="W5687" i="18"/>
  <c r="W5686" i="18"/>
  <c r="W5685" i="18"/>
  <c r="W5684" i="18"/>
  <c r="W5683" i="18"/>
  <c r="W5682" i="18"/>
  <c r="W5681" i="18"/>
  <c r="W5680" i="18"/>
  <c r="W5679" i="18"/>
  <c r="W5678" i="18"/>
  <c r="W5677" i="18"/>
  <c r="W5676" i="18"/>
  <c r="W5675" i="18"/>
  <c r="W5674" i="18"/>
  <c r="W5673" i="18"/>
  <c r="W5672" i="18"/>
  <c r="W5671" i="18"/>
  <c r="W5670" i="18"/>
  <c r="W5669" i="18"/>
  <c r="W5668" i="18"/>
  <c r="W5667" i="18"/>
  <c r="W5666" i="18"/>
  <c r="W5665" i="18"/>
  <c r="W5664" i="18"/>
  <c r="W5663" i="18"/>
  <c r="W5662" i="18"/>
  <c r="W5661" i="18"/>
  <c r="W5660" i="18"/>
  <c r="W5659" i="18"/>
  <c r="W5658" i="18"/>
  <c r="W5657" i="18"/>
  <c r="W5656" i="18"/>
  <c r="W5655" i="18"/>
  <c r="W5654" i="18"/>
  <c r="W5653" i="18"/>
  <c r="W5652" i="18"/>
  <c r="W5651" i="18"/>
  <c r="W5650" i="18"/>
  <c r="W5649" i="18"/>
  <c r="W5648" i="18"/>
  <c r="W5647" i="18"/>
  <c r="W5646" i="18"/>
  <c r="W5645" i="18"/>
  <c r="W5644" i="18"/>
  <c r="W5643" i="18"/>
  <c r="W5642" i="18"/>
  <c r="W5641" i="18"/>
  <c r="W5640" i="18"/>
  <c r="W5639" i="18"/>
  <c r="W5638" i="18"/>
  <c r="W5637" i="18"/>
  <c r="W5636" i="18"/>
  <c r="W5635" i="18"/>
  <c r="W5634" i="18"/>
  <c r="W5633" i="18"/>
  <c r="W5632" i="18"/>
  <c r="W5631" i="18"/>
  <c r="W5630" i="18"/>
  <c r="W5629" i="18"/>
  <c r="W5628" i="18"/>
  <c r="W5627" i="18"/>
  <c r="W5626" i="18"/>
  <c r="W5625" i="18"/>
  <c r="W5624" i="18"/>
  <c r="W5623" i="18"/>
  <c r="W5622" i="18"/>
  <c r="W5621" i="18"/>
  <c r="W5620" i="18"/>
  <c r="W5619" i="18"/>
  <c r="W5618" i="18"/>
  <c r="W5617" i="18"/>
  <c r="W5616" i="18"/>
  <c r="W5615" i="18"/>
  <c r="W5614" i="18"/>
  <c r="W5613" i="18"/>
  <c r="W5612" i="18"/>
  <c r="W5611" i="18"/>
  <c r="W5610" i="18"/>
  <c r="W5609" i="18"/>
  <c r="W5608" i="18"/>
  <c r="W5607" i="18"/>
  <c r="W5606" i="18"/>
  <c r="W5605" i="18"/>
  <c r="W5604" i="18"/>
  <c r="W5603" i="18"/>
  <c r="W5602" i="18"/>
  <c r="W5601" i="18"/>
  <c r="W5600" i="18"/>
  <c r="W5599" i="18"/>
  <c r="W5598" i="18"/>
  <c r="W5597" i="18"/>
  <c r="W5596" i="18"/>
  <c r="W5595" i="18"/>
  <c r="W5594" i="18"/>
  <c r="W5593" i="18"/>
  <c r="W5592" i="18"/>
  <c r="W5591" i="18"/>
  <c r="W5590" i="18"/>
  <c r="W5589" i="18"/>
  <c r="W5588" i="18"/>
  <c r="W5587" i="18"/>
  <c r="W5586" i="18"/>
  <c r="W5585" i="18"/>
  <c r="W5584" i="18"/>
  <c r="W5583" i="18"/>
  <c r="W5582" i="18"/>
  <c r="W5581" i="18"/>
  <c r="W5580" i="18"/>
  <c r="W5579" i="18"/>
  <c r="W5578" i="18"/>
  <c r="W5577" i="18"/>
  <c r="W5576" i="18"/>
  <c r="W5575" i="18"/>
  <c r="W5574" i="18"/>
  <c r="W5573" i="18"/>
  <c r="W5572" i="18"/>
  <c r="W5571" i="18"/>
  <c r="W5570" i="18"/>
  <c r="W5569" i="18"/>
  <c r="W5568" i="18"/>
  <c r="W5567" i="18"/>
  <c r="W5566" i="18"/>
  <c r="W5565" i="18"/>
  <c r="W5564" i="18"/>
  <c r="W5563" i="18"/>
  <c r="W5562" i="18"/>
  <c r="W5561" i="18"/>
  <c r="W5560" i="18"/>
  <c r="W5559" i="18"/>
  <c r="W5558" i="18"/>
  <c r="W5557" i="18"/>
  <c r="W5556" i="18"/>
  <c r="W5555" i="18"/>
  <c r="W5554" i="18"/>
  <c r="W5553" i="18"/>
  <c r="W5552" i="18"/>
  <c r="W5551" i="18"/>
  <c r="W5550" i="18"/>
  <c r="W5549" i="18"/>
  <c r="W5548" i="18"/>
  <c r="W5547" i="18"/>
  <c r="W5546" i="18"/>
  <c r="W5545" i="18"/>
  <c r="W5544" i="18"/>
  <c r="W5543" i="18"/>
  <c r="W5542" i="18"/>
  <c r="W5541" i="18"/>
  <c r="W5540" i="18"/>
  <c r="W5539" i="18"/>
  <c r="W5538" i="18"/>
  <c r="W5537" i="18"/>
  <c r="W5536" i="18"/>
  <c r="W5535" i="18"/>
  <c r="W5534" i="18"/>
  <c r="W5533" i="18"/>
  <c r="W5532" i="18"/>
  <c r="W5531" i="18"/>
  <c r="W5530" i="18"/>
  <c r="W5529" i="18"/>
  <c r="W5528" i="18"/>
  <c r="W5527" i="18"/>
  <c r="W5526" i="18"/>
  <c r="W5525" i="18"/>
  <c r="W5524" i="18"/>
  <c r="W5523" i="18"/>
  <c r="W5522" i="18"/>
  <c r="W5521" i="18"/>
  <c r="W5520" i="18"/>
  <c r="W5519" i="18"/>
  <c r="W5518" i="18"/>
  <c r="W5517" i="18"/>
  <c r="W5516" i="18"/>
  <c r="W5515" i="18"/>
  <c r="W5514" i="18"/>
  <c r="W5513" i="18"/>
  <c r="W5512" i="18"/>
  <c r="W5511" i="18"/>
  <c r="W5510" i="18"/>
  <c r="W5509" i="18"/>
  <c r="W5508" i="18"/>
  <c r="W5507" i="18"/>
  <c r="W5506" i="18"/>
  <c r="W5505" i="18"/>
  <c r="W5504" i="18"/>
  <c r="W5503" i="18"/>
  <c r="W5502" i="18"/>
  <c r="W5501" i="18"/>
  <c r="W5500" i="18"/>
  <c r="W5499" i="18"/>
  <c r="W5498" i="18"/>
  <c r="W5497" i="18"/>
  <c r="W5496" i="18"/>
  <c r="W5495" i="18"/>
  <c r="W5494" i="18"/>
  <c r="W5493" i="18"/>
  <c r="W5492" i="18"/>
  <c r="W5491" i="18"/>
  <c r="W5490" i="18"/>
  <c r="W5489" i="18"/>
  <c r="W5488" i="18"/>
  <c r="W5487" i="18"/>
  <c r="W5486" i="18"/>
  <c r="W5485" i="18"/>
  <c r="W5484" i="18"/>
  <c r="W5483" i="18"/>
  <c r="W5482" i="18"/>
  <c r="W5481" i="18"/>
  <c r="W5480" i="18"/>
  <c r="W5479" i="18"/>
  <c r="W5478" i="18"/>
  <c r="W5477" i="18"/>
  <c r="W5476" i="18"/>
  <c r="W5475" i="18"/>
  <c r="W5474" i="18"/>
  <c r="W5473" i="18"/>
  <c r="W5472" i="18"/>
  <c r="W5471" i="18"/>
  <c r="W5470" i="18"/>
  <c r="W5469" i="18"/>
  <c r="W5468" i="18"/>
  <c r="W5467" i="18"/>
  <c r="W5466" i="18"/>
  <c r="W5465" i="18"/>
  <c r="W5464" i="18"/>
  <c r="W5463" i="18"/>
  <c r="W5462" i="18"/>
  <c r="W5461" i="18"/>
  <c r="W5460" i="18"/>
  <c r="W5459" i="18"/>
  <c r="W5458" i="18"/>
  <c r="W5457" i="18"/>
  <c r="W5456" i="18"/>
  <c r="W5455" i="18"/>
  <c r="W5454" i="18"/>
  <c r="W5453" i="18"/>
  <c r="W5452" i="18"/>
  <c r="W5451" i="18"/>
  <c r="W5450" i="18"/>
  <c r="W5449" i="18"/>
  <c r="W5448" i="18"/>
  <c r="W5447" i="18"/>
  <c r="W5446" i="18"/>
  <c r="W5445" i="18"/>
  <c r="W5444" i="18"/>
  <c r="W5443" i="18"/>
  <c r="W5442" i="18"/>
  <c r="W5441" i="18"/>
  <c r="W5440" i="18"/>
  <c r="W5439" i="18"/>
  <c r="W5438" i="18"/>
  <c r="W5437" i="18"/>
  <c r="W5436" i="18"/>
  <c r="W5435" i="18"/>
  <c r="W5434" i="18"/>
  <c r="W5433" i="18"/>
  <c r="W5432" i="18"/>
  <c r="W5431" i="18"/>
  <c r="W5430" i="18"/>
  <c r="W5429" i="18"/>
  <c r="W5428" i="18"/>
  <c r="W5427" i="18"/>
  <c r="W5426" i="18"/>
  <c r="W5425" i="18"/>
  <c r="W5424" i="18"/>
  <c r="W5423" i="18"/>
  <c r="W5422" i="18"/>
  <c r="W5421" i="18"/>
  <c r="W5420" i="18"/>
  <c r="W5419" i="18"/>
  <c r="W5418" i="18"/>
  <c r="W5417" i="18"/>
  <c r="W5416" i="18"/>
  <c r="W5415" i="18"/>
  <c r="W5414" i="18"/>
  <c r="W5413" i="18"/>
  <c r="W5412" i="18"/>
  <c r="W5411" i="18"/>
  <c r="W5410" i="18"/>
  <c r="W5409" i="18"/>
  <c r="W5408" i="18"/>
  <c r="W5407" i="18"/>
  <c r="W5406" i="18"/>
  <c r="W5405" i="18"/>
  <c r="W5404" i="18"/>
  <c r="W5403" i="18"/>
  <c r="W5402" i="18"/>
  <c r="W5401" i="18"/>
  <c r="W5400" i="18"/>
  <c r="W5399" i="18"/>
  <c r="W5398" i="18"/>
  <c r="W5397" i="18"/>
  <c r="W5396" i="18"/>
  <c r="W5395" i="18"/>
  <c r="W5394" i="18"/>
  <c r="W5393" i="18"/>
  <c r="W5392" i="18"/>
  <c r="W5391" i="18"/>
  <c r="W5390" i="18"/>
  <c r="W5389" i="18"/>
  <c r="W5388" i="18"/>
  <c r="W5387" i="18"/>
  <c r="W5386" i="18"/>
  <c r="W5385" i="18"/>
  <c r="W5384" i="18"/>
  <c r="W5383" i="18"/>
  <c r="W5382" i="18"/>
  <c r="W5381" i="18"/>
  <c r="W5380" i="18"/>
  <c r="W5379" i="18"/>
  <c r="W5378" i="18"/>
  <c r="W5377" i="18"/>
  <c r="W5376" i="18"/>
  <c r="W5375" i="18"/>
  <c r="W5374" i="18"/>
  <c r="W5373" i="18"/>
  <c r="W5372" i="18"/>
  <c r="W5371" i="18"/>
  <c r="W5370" i="18"/>
  <c r="W5369" i="18"/>
  <c r="W5368" i="18"/>
  <c r="W5367" i="18"/>
  <c r="W5366" i="18"/>
  <c r="W5365" i="18"/>
  <c r="W5364" i="18"/>
  <c r="W5363" i="18"/>
  <c r="W5362" i="18"/>
  <c r="W5361" i="18"/>
  <c r="W5360" i="18"/>
  <c r="W5359" i="18"/>
  <c r="W5358" i="18"/>
  <c r="W5357" i="18"/>
  <c r="W5356" i="18"/>
  <c r="W5355" i="18"/>
  <c r="W5354" i="18"/>
  <c r="W5353" i="18"/>
  <c r="W5352" i="18"/>
  <c r="W5351" i="18"/>
  <c r="W5350" i="18"/>
  <c r="W5349" i="18"/>
  <c r="W5348" i="18"/>
  <c r="W5347" i="18"/>
  <c r="W5346" i="18"/>
  <c r="W5345" i="18"/>
  <c r="W5344" i="18"/>
  <c r="W5343" i="18"/>
  <c r="W5342" i="18"/>
  <c r="W5341" i="18"/>
  <c r="W5340" i="18"/>
  <c r="W5339" i="18"/>
  <c r="W5338" i="18"/>
  <c r="W5337" i="18"/>
  <c r="W5336" i="18"/>
  <c r="W5335" i="18"/>
  <c r="W5334" i="18"/>
  <c r="W5333" i="18"/>
  <c r="W5332" i="18"/>
  <c r="W5331" i="18"/>
  <c r="W5330" i="18"/>
  <c r="W5329" i="18"/>
  <c r="W5328" i="18"/>
  <c r="W5327" i="18"/>
  <c r="W5326" i="18"/>
  <c r="W5325" i="18"/>
  <c r="W5324" i="18"/>
  <c r="W5323" i="18"/>
  <c r="W5322" i="18"/>
  <c r="W5321" i="18"/>
  <c r="W5320" i="18"/>
  <c r="W5319" i="18"/>
  <c r="W5318" i="18"/>
  <c r="W5317" i="18"/>
  <c r="W5316" i="18"/>
  <c r="W5315" i="18"/>
  <c r="W5314" i="18"/>
  <c r="W5313" i="18"/>
  <c r="W5312" i="18"/>
  <c r="W5311" i="18"/>
  <c r="W5310" i="18"/>
  <c r="W5309" i="18"/>
  <c r="W5308" i="18"/>
  <c r="W5307" i="18"/>
  <c r="W5306" i="18"/>
  <c r="W5305" i="18"/>
  <c r="W5304" i="18"/>
  <c r="W5303" i="18"/>
  <c r="W5302" i="18"/>
  <c r="W5301" i="18"/>
  <c r="W5300" i="18"/>
  <c r="W5299" i="18"/>
  <c r="W5298" i="18"/>
  <c r="W5297" i="18"/>
  <c r="W5296" i="18"/>
  <c r="W5295" i="18"/>
  <c r="W5294" i="18"/>
  <c r="W5293" i="18"/>
  <c r="W5292" i="18"/>
  <c r="W5291" i="18"/>
  <c r="W5290" i="18"/>
  <c r="W5289" i="18"/>
  <c r="W5288" i="18"/>
  <c r="W5287" i="18"/>
  <c r="W5286" i="18"/>
  <c r="W5285" i="18"/>
  <c r="W5284" i="18"/>
  <c r="W5283" i="18"/>
  <c r="W5282" i="18"/>
  <c r="W5281" i="18"/>
  <c r="W5280" i="18"/>
  <c r="W5279" i="18"/>
  <c r="W5278" i="18"/>
  <c r="W5277" i="18"/>
  <c r="W5276" i="18"/>
  <c r="W5275" i="18"/>
  <c r="W5274" i="18"/>
  <c r="W5273" i="18"/>
  <c r="W5272" i="18"/>
  <c r="W5271" i="18"/>
  <c r="W5270" i="18"/>
  <c r="W5269" i="18"/>
  <c r="W5268" i="18"/>
  <c r="W5267" i="18"/>
  <c r="W5266" i="18"/>
  <c r="W5265" i="18"/>
  <c r="W5264" i="18"/>
  <c r="W5263" i="18"/>
  <c r="W5262" i="18"/>
  <c r="W5261" i="18"/>
  <c r="W5260" i="18"/>
  <c r="W5259" i="18"/>
  <c r="W5258" i="18"/>
  <c r="W5257" i="18"/>
  <c r="W5256" i="18"/>
  <c r="W5255" i="18"/>
  <c r="W5254" i="18"/>
  <c r="W5253" i="18"/>
  <c r="W5252" i="18"/>
  <c r="W5251" i="18"/>
  <c r="W5250" i="18"/>
  <c r="W5249" i="18"/>
  <c r="W5248" i="18"/>
  <c r="W5247" i="18"/>
  <c r="W5246" i="18"/>
  <c r="W5245" i="18"/>
  <c r="W5244" i="18"/>
  <c r="W5243" i="18"/>
  <c r="W5242" i="18"/>
  <c r="W5241" i="18"/>
  <c r="W5240" i="18"/>
  <c r="W5239" i="18"/>
  <c r="W5238" i="18"/>
  <c r="W5237" i="18"/>
  <c r="W5236" i="18"/>
  <c r="W5235" i="18"/>
  <c r="W5234" i="18"/>
  <c r="W5233" i="18"/>
  <c r="W5232" i="18"/>
  <c r="W5231" i="18"/>
  <c r="W5230" i="18"/>
  <c r="W5229" i="18"/>
  <c r="W5228" i="18"/>
  <c r="W5227" i="18"/>
  <c r="W5226" i="18"/>
  <c r="W5225" i="18"/>
  <c r="W5224" i="18"/>
  <c r="W5223" i="18"/>
  <c r="W5222" i="18"/>
  <c r="W5221" i="18"/>
  <c r="W5220" i="18"/>
  <c r="W5219" i="18"/>
  <c r="W5218" i="18"/>
  <c r="W5217" i="18"/>
  <c r="W5216" i="18"/>
  <c r="W5215" i="18"/>
  <c r="W5214" i="18"/>
  <c r="W5213" i="18"/>
  <c r="W5212" i="18"/>
  <c r="W5211" i="18"/>
  <c r="W5210" i="18"/>
  <c r="W5209" i="18"/>
  <c r="W5208" i="18"/>
  <c r="W5207" i="18"/>
  <c r="W5206" i="18"/>
  <c r="W5205" i="18"/>
  <c r="W5204" i="18"/>
  <c r="W5203" i="18"/>
  <c r="W5202" i="18"/>
  <c r="W5201" i="18"/>
  <c r="W5200" i="18"/>
  <c r="W5199" i="18"/>
  <c r="W5198" i="18"/>
  <c r="W5197" i="18"/>
  <c r="W5196" i="18"/>
  <c r="W5195" i="18"/>
  <c r="W5194" i="18"/>
  <c r="W5193" i="18"/>
  <c r="W5192" i="18"/>
  <c r="W5191" i="18"/>
  <c r="W5190" i="18"/>
  <c r="W5189" i="18"/>
  <c r="W5188" i="18"/>
  <c r="W5187" i="18"/>
  <c r="W5186" i="18"/>
  <c r="W5185" i="18"/>
  <c r="W5184" i="18"/>
  <c r="W5183" i="18"/>
  <c r="W5182" i="18"/>
  <c r="W5181" i="18"/>
  <c r="W5180" i="18"/>
  <c r="W5179" i="18"/>
  <c r="W5178" i="18"/>
  <c r="W5177" i="18"/>
  <c r="W5176" i="18"/>
  <c r="W5175" i="18"/>
  <c r="W5174" i="18"/>
  <c r="W5173" i="18"/>
  <c r="W5172" i="18"/>
  <c r="W5171" i="18"/>
  <c r="W5170" i="18"/>
  <c r="W5169" i="18"/>
  <c r="W5168" i="18"/>
  <c r="W5167" i="18"/>
  <c r="W5166" i="18"/>
  <c r="W5165" i="18"/>
  <c r="W5164" i="18"/>
  <c r="W5163" i="18"/>
  <c r="W5162" i="18"/>
  <c r="W5161" i="18"/>
  <c r="W5160" i="18"/>
  <c r="W5159" i="18"/>
  <c r="W5158" i="18"/>
  <c r="W5157" i="18"/>
  <c r="W5156" i="18"/>
  <c r="W5155" i="18"/>
  <c r="W5154" i="18"/>
  <c r="W5153" i="18"/>
  <c r="W5152" i="18"/>
  <c r="W5151" i="18"/>
  <c r="W5150" i="18"/>
  <c r="W5149" i="18"/>
  <c r="W5148" i="18"/>
  <c r="W5147" i="18"/>
  <c r="W5146" i="18"/>
  <c r="W5145" i="18"/>
  <c r="W5144" i="18"/>
  <c r="W5143" i="18"/>
  <c r="W5142" i="18"/>
  <c r="W5141" i="18"/>
  <c r="W5140" i="18"/>
  <c r="W5139" i="18"/>
  <c r="W5138" i="18"/>
  <c r="W5137" i="18"/>
  <c r="W5136" i="18"/>
  <c r="W5135" i="18"/>
  <c r="W5134" i="18"/>
  <c r="W5133" i="18"/>
  <c r="W5132" i="18"/>
  <c r="W5131" i="18"/>
  <c r="W5130" i="18"/>
  <c r="W5129" i="18"/>
  <c r="W5128" i="18"/>
  <c r="W5127" i="18"/>
  <c r="W5126" i="18"/>
  <c r="W5125" i="18"/>
  <c r="W5124" i="18"/>
  <c r="W5123" i="18"/>
  <c r="W5122" i="18"/>
  <c r="W5121" i="18"/>
  <c r="W5120" i="18"/>
  <c r="W5119" i="18"/>
  <c r="W5118" i="18"/>
  <c r="W5117" i="18"/>
  <c r="W5116" i="18"/>
  <c r="W5115" i="18"/>
  <c r="W5114" i="18"/>
  <c r="W5113" i="18"/>
  <c r="W5112" i="18"/>
  <c r="W5111" i="18"/>
  <c r="W5110" i="18"/>
  <c r="W5109" i="18"/>
  <c r="W5108" i="18"/>
  <c r="W5107" i="18"/>
  <c r="W5106" i="18"/>
  <c r="W5105" i="18"/>
  <c r="W5104" i="18"/>
  <c r="W5103" i="18"/>
  <c r="W5102" i="18"/>
  <c r="W5101" i="18"/>
  <c r="W5100" i="18"/>
  <c r="W5099" i="18"/>
  <c r="W5098" i="18"/>
  <c r="W5097" i="18"/>
  <c r="W5096" i="18"/>
  <c r="W5095" i="18"/>
  <c r="W5094" i="18"/>
  <c r="W5093" i="18"/>
  <c r="W5092" i="18"/>
  <c r="W5091" i="18"/>
  <c r="W5090" i="18"/>
  <c r="W5089" i="18"/>
  <c r="W5088" i="18"/>
  <c r="W5087" i="18"/>
  <c r="W5086" i="18"/>
  <c r="W5085" i="18"/>
  <c r="W5084" i="18"/>
  <c r="W5083" i="18"/>
  <c r="W5082" i="18"/>
  <c r="W5081" i="18"/>
  <c r="W5080" i="18"/>
  <c r="W5079" i="18"/>
  <c r="W5078" i="18"/>
  <c r="W5077" i="18"/>
  <c r="W5076" i="18"/>
  <c r="W5075" i="18"/>
  <c r="W5074" i="18"/>
  <c r="W5073" i="18"/>
  <c r="W5072" i="18"/>
  <c r="W5071" i="18"/>
  <c r="W5070" i="18"/>
  <c r="W5069" i="18"/>
  <c r="W5068" i="18"/>
  <c r="W5067" i="18"/>
  <c r="W5066" i="18"/>
  <c r="W5065" i="18"/>
  <c r="W5064" i="18"/>
  <c r="W5063" i="18"/>
  <c r="W5062" i="18"/>
  <c r="W5061" i="18"/>
  <c r="W5060" i="18"/>
  <c r="W5059" i="18"/>
  <c r="W5058" i="18"/>
  <c r="W5057" i="18"/>
  <c r="W5056" i="18"/>
  <c r="W5055" i="18"/>
  <c r="W5054" i="18"/>
  <c r="W5053" i="18"/>
  <c r="W5052" i="18"/>
  <c r="W5051" i="18"/>
  <c r="W5050" i="18"/>
  <c r="W5049" i="18"/>
  <c r="W5048" i="18"/>
  <c r="W5047" i="18"/>
  <c r="W5046" i="18"/>
  <c r="W5045" i="18"/>
  <c r="W5044" i="18"/>
  <c r="W5043" i="18"/>
  <c r="W5042" i="18"/>
  <c r="W5041" i="18"/>
  <c r="W5040" i="18"/>
  <c r="W5039" i="18"/>
  <c r="W5038" i="18"/>
  <c r="W5037" i="18"/>
  <c r="W5036" i="18"/>
  <c r="W5035" i="18"/>
  <c r="W5034" i="18"/>
  <c r="W5033" i="18"/>
  <c r="W5032" i="18"/>
  <c r="W5031" i="18"/>
  <c r="W5030" i="18"/>
  <c r="W5029" i="18"/>
  <c r="W5028" i="18"/>
  <c r="W5027" i="18"/>
  <c r="W5026" i="18"/>
  <c r="W5025" i="18"/>
  <c r="W5024" i="18"/>
  <c r="W5023" i="18"/>
  <c r="W5022" i="18"/>
  <c r="W5021" i="18"/>
  <c r="W5020" i="18"/>
  <c r="W5019" i="18"/>
  <c r="W5018" i="18"/>
  <c r="W5017" i="18"/>
  <c r="W5016" i="18"/>
  <c r="W5015" i="18"/>
  <c r="W5014" i="18"/>
  <c r="W5013" i="18"/>
  <c r="W5012" i="18"/>
  <c r="W5011" i="18"/>
  <c r="W5010" i="18"/>
  <c r="W5009" i="18"/>
  <c r="W5008" i="18"/>
  <c r="W5007" i="18"/>
  <c r="W5006" i="18"/>
  <c r="W5005" i="18"/>
  <c r="W5004" i="18"/>
  <c r="W5003" i="18"/>
  <c r="W5002" i="18"/>
  <c r="W5001" i="18"/>
  <c r="W5000" i="18"/>
  <c r="W4999" i="18"/>
  <c r="W4998" i="18"/>
  <c r="W4997" i="18"/>
  <c r="W4996" i="18"/>
  <c r="W4995" i="18"/>
  <c r="W4994" i="18"/>
  <c r="W4993" i="18"/>
  <c r="W4992" i="18"/>
  <c r="W4991" i="18"/>
  <c r="W4990" i="18"/>
  <c r="W4989" i="18"/>
  <c r="W4988" i="18"/>
  <c r="W4987" i="18"/>
  <c r="W4986" i="18"/>
  <c r="W4985" i="18"/>
  <c r="W4984" i="18"/>
  <c r="W4983" i="18"/>
  <c r="W4982" i="18"/>
  <c r="W4981" i="18"/>
  <c r="W4980" i="18"/>
  <c r="W4979" i="18"/>
  <c r="W4978" i="18"/>
  <c r="W4977" i="18"/>
  <c r="W4976" i="18"/>
  <c r="W4975" i="18"/>
  <c r="W4974" i="18"/>
  <c r="W4973" i="18"/>
  <c r="W4972" i="18"/>
  <c r="W4971" i="18"/>
  <c r="W4970" i="18"/>
  <c r="W4969" i="18"/>
  <c r="W4968" i="18"/>
  <c r="W4967" i="18"/>
  <c r="W4966" i="18"/>
  <c r="W4965" i="18"/>
  <c r="W4964" i="18"/>
  <c r="W4963" i="18"/>
  <c r="W4962" i="18"/>
  <c r="W4961" i="18"/>
  <c r="W4960" i="18"/>
  <c r="W4959" i="18"/>
  <c r="W4958" i="18"/>
  <c r="W4957" i="18"/>
  <c r="W4956" i="18"/>
  <c r="W4955" i="18"/>
  <c r="W4954" i="18"/>
  <c r="W4953" i="18"/>
  <c r="W4952" i="18"/>
  <c r="W4951" i="18"/>
  <c r="W4950" i="18"/>
  <c r="W4949" i="18"/>
  <c r="W4948" i="18"/>
  <c r="W4947" i="18"/>
  <c r="W4946" i="18"/>
  <c r="W4945" i="18"/>
  <c r="W4944" i="18"/>
  <c r="W4943" i="18"/>
  <c r="W4942" i="18"/>
  <c r="W4941" i="18"/>
  <c r="W4940" i="18"/>
  <c r="W4939" i="18"/>
  <c r="W4938" i="18"/>
  <c r="W4937" i="18"/>
  <c r="W4936" i="18"/>
  <c r="W4935" i="18"/>
  <c r="W4934" i="18"/>
  <c r="W4933" i="18"/>
  <c r="W4932" i="18"/>
  <c r="W4931" i="18"/>
  <c r="W4930" i="18"/>
  <c r="W4929" i="18"/>
  <c r="W4928" i="18"/>
  <c r="W4927" i="18"/>
  <c r="W4926" i="18"/>
  <c r="W4925" i="18"/>
  <c r="W4924" i="18"/>
  <c r="W4923" i="18"/>
  <c r="W4922" i="18"/>
  <c r="W4921" i="18"/>
  <c r="W4920" i="18"/>
  <c r="W4919" i="18"/>
  <c r="W4918" i="18"/>
  <c r="W4917" i="18"/>
  <c r="W4916" i="18"/>
  <c r="W4915" i="18"/>
  <c r="W4914" i="18"/>
  <c r="W4913" i="18"/>
  <c r="W4912" i="18"/>
  <c r="W4911" i="18"/>
  <c r="W4910" i="18"/>
  <c r="W4909" i="18"/>
  <c r="W4908" i="18"/>
  <c r="W4907" i="18"/>
  <c r="W4906" i="18"/>
  <c r="W4905" i="18"/>
  <c r="W4904" i="18"/>
  <c r="W4903" i="18"/>
  <c r="W4902" i="18"/>
  <c r="W4901" i="18"/>
  <c r="W4900" i="18"/>
  <c r="W4899" i="18"/>
  <c r="W4898" i="18"/>
  <c r="W4897" i="18"/>
  <c r="W4896" i="18"/>
  <c r="W4895" i="18"/>
  <c r="W4894" i="18"/>
  <c r="W4893" i="18"/>
  <c r="W4892" i="18"/>
  <c r="W4891" i="18"/>
  <c r="W4890" i="18"/>
  <c r="W4889" i="18"/>
  <c r="W4888" i="18"/>
  <c r="W4887" i="18"/>
  <c r="W4886" i="18"/>
  <c r="W4885" i="18"/>
  <c r="W4884" i="18"/>
  <c r="W4883" i="18"/>
  <c r="W4882" i="18"/>
  <c r="W4881" i="18"/>
  <c r="W4880" i="18"/>
  <c r="W4879" i="18"/>
  <c r="W4878" i="18"/>
  <c r="W4877" i="18"/>
  <c r="W4876" i="18"/>
  <c r="W4875" i="18"/>
  <c r="W4874" i="18"/>
  <c r="W4873" i="18"/>
  <c r="W4872" i="18"/>
  <c r="W4871" i="18"/>
  <c r="W4870" i="18"/>
  <c r="W4869" i="18"/>
  <c r="W4868" i="18"/>
  <c r="W4867" i="18"/>
  <c r="W4866" i="18"/>
  <c r="W4865" i="18"/>
  <c r="W4864" i="18"/>
  <c r="W4863" i="18"/>
  <c r="W4862" i="18"/>
  <c r="W4861" i="18"/>
  <c r="W4860" i="18"/>
  <c r="W4859" i="18"/>
  <c r="W4858" i="18"/>
  <c r="W4857" i="18"/>
  <c r="W4856" i="18"/>
  <c r="W4855" i="18"/>
  <c r="W4854" i="18"/>
  <c r="W4853" i="18"/>
  <c r="W4852" i="18"/>
  <c r="W4851" i="18"/>
  <c r="W4850" i="18"/>
  <c r="W4849" i="18"/>
  <c r="W4848" i="18"/>
  <c r="W4847" i="18"/>
  <c r="W4846" i="18"/>
  <c r="W4845" i="18"/>
  <c r="W4844" i="18"/>
  <c r="W4843" i="18"/>
  <c r="W4842" i="18"/>
  <c r="W4841" i="18"/>
  <c r="W4840" i="18"/>
  <c r="W4839" i="18"/>
  <c r="W4838" i="18"/>
  <c r="W4837" i="18"/>
  <c r="W4836" i="18"/>
  <c r="W4835" i="18"/>
  <c r="W4834" i="18"/>
  <c r="W4833" i="18"/>
  <c r="W4832" i="18"/>
  <c r="W4831" i="18"/>
  <c r="W4830" i="18"/>
  <c r="W4829" i="18"/>
  <c r="W4828" i="18"/>
  <c r="W4827" i="18"/>
  <c r="W4826" i="18"/>
  <c r="W4825" i="18"/>
  <c r="W4824" i="18"/>
  <c r="W4823" i="18"/>
  <c r="W4822" i="18"/>
  <c r="W4821" i="18"/>
  <c r="W4820" i="18"/>
  <c r="W4819" i="18"/>
  <c r="W4818" i="18"/>
  <c r="W4817" i="18"/>
  <c r="W4816" i="18"/>
  <c r="W4815" i="18"/>
  <c r="W4814" i="18"/>
  <c r="W4813" i="18"/>
  <c r="W4812" i="18"/>
  <c r="W4811" i="18"/>
  <c r="W4810" i="18"/>
  <c r="W4809" i="18"/>
  <c r="W4808" i="18"/>
  <c r="W4807" i="18"/>
  <c r="W4806" i="18"/>
  <c r="W4805" i="18"/>
  <c r="W4804" i="18"/>
  <c r="W4803" i="18"/>
  <c r="W4802" i="18"/>
  <c r="W4801" i="18"/>
  <c r="W4800" i="18"/>
  <c r="W4799" i="18"/>
  <c r="W4798" i="18"/>
  <c r="W4797" i="18"/>
  <c r="W4796" i="18"/>
  <c r="W4795" i="18"/>
  <c r="W4794" i="18"/>
  <c r="W4793" i="18"/>
  <c r="W4792" i="18"/>
  <c r="W4791" i="18"/>
  <c r="W4790" i="18"/>
  <c r="W4789" i="18"/>
  <c r="W4788" i="18"/>
  <c r="W4787" i="18"/>
  <c r="W4786" i="18"/>
  <c r="W4785" i="18"/>
  <c r="W4784" i="18"/>
  <c r="W4783" i="18"/>
  <c r="W4782" i="18"/>
  <c r="W4781" i="18"/>
  <c r="W4780" i="18"/>
  <c r="W4779" i="18"/>
  <c r="W4778" i="18"/>
  <c r="W4777" i="18"/>
  <c r="W4776" i="18"/>
  <c r="W4775" i="18"/>
  <c r="W4774" i="18"/>
  <c r="W4773" i="18"/>
  <c r="W4772" i="18"/>
  <c r="W4771" i="18"/>
  <c r="W4770" i="18"/>
  <c r="W4769" i="18"/>
  <c r="W4768" i="18"/>
  <c r="W4767" i="18"/>
  <c r="W4766" i="18"/>
  <c r="W4765" i="18"/>
  <c r="W4764" i="18"/>
  <c r="W4763" i="18"/>
  <c r="W4762" i="18"/>
  <c r="W4761" i="18"/>
  <c r="W4760" i="18"/>
  <c r="W4759" i="18"/>
  <c r="W4758" i="18"/>
  <c r="W4757" i="18"/>
  <c r="W4756" i="18"/>
  <c r="W4755" i="18"/>
  <c r="W4754" i="18"/>
  <c r="W4753" i="18"/>
  <c r="W4752" i="18"/>
  <c r="W4751" i="18"/>
  <c r="W4750" i="18"/>
  <c r="W4749" i="18"/>
  <c r="W4748" i="18"/>
  <c r="W4747" i="18"/>
  <c r="W4746" i="18"/>
  <c r="W4745" i="18"/>
  <c r="W4744" i="18"/>
  <c r="W4743" i="18"/>
  <c r="W4742" i="18"/>
  <c r="W4741" i="18"/>
  <c r="W4740" i="18"/>
  <c r="W4739" i="18"/>
  <c r="W4738" i="18"/>
  <c r="W4737" i="18"/>
  <c r="W4736" i="18"/>
  <c r="W4735" i="18"/>
  <c r="W4734" i="18"/>
  <c r="W4733" i="18"/>
  <c r="W4732" i="18"/>
  <c r="W4731" i="18"/>
  <c r="W4730" i="18"/>
  <c r="W4729" i="18"/>
  <c r="W4728" i="18"/>
  <c r="W4727" i="18"/>
  <c r="W4726" i="18"/>
  <c r="W4725" i="18"/>
  <c r="W4724" i="18"/>
  <c r="W4723" i="18"/>
  <c r="W4722" i="18"/>
  <c r="W4721" i="18"/>
  <c r="W4720" i="18"/>
  <c r="W4719" i="18"/>
  <c r="W4718" i="18"/>
  <c r="W4717" i="18"/>
  <c r="W4716" i="18"/>
  <c r="W4715" i="18"/>
  <c r="W4714" i="18"/>
  <c r="W4713" i="18"/>
  <c r="W4712" i="18"/>
  <c r="W4711" i="18"/>
  <c r="W4710" i="18"/>
  <c r="W4709" i="18"/>
  <c r="W4708" i="18"/>
  <c r="W4707" i="18"/>
  <c r="W4706" i="18"/>
  <c r="W4705" i="18"/>
  <c r="W4704" i="18"/>
  <c r="W4703" i="18"/>
  <c r="W4702" i="18"/>
  <c r="W4701" i="18"/>
  <c r="W4700" i="18"/>
  <c r="W4699" i="18"/>
  <c r="W4698" i="18"/>
  <c r="W4697" i="18"/>
  <c r="W4696" i="18"/>
  <c r="W4695" i="18"/>
  <c r="W4694" i="18"/>
  <c r="W4693" i="18"/>
  <c r="W4692" i="18"/>
  <c r="W4691" i="18"/>
  <c r="W4690" i="18"/>
  <c r="W4689" i="18"/>
  <c r="W4688" i="18"/>
  <c r="W4687" i="18"/>
  <c r="W4686" i="18"/>
  <c r="W4685" i="18"/>
  <c r="W4684" i="18"/>
  <c r="W4683" i="18"/>
  <c r="W4682" i="18"/>
  <c r="W4681" i="18"/>
  <c r="W4680" i="18"/>
  <c r="W4679" i="18"/>
  <c r="W4678" i="18"/>
  <c r="W4677" i="18"/>
  <c r="W4676" i="18"/>
  <c r="W4675" i="18"/>
  <c r="W4674" i="18"/>
  <c r="W4673" i="18"/>
  <c r="W4672" i="18"/>
  <c r="W4671" i="18"/>
  <c r="W4670" i="18"/>
  <c r="W4669" i="18"/>
  <c r="W4668" i="18"/>
  <c r="W4667" i="18"/>
  <c r="W4666" i="18"/>
  <c r="W4665" i="18"/>
  <c r="W4664" i="18"/>
  <c r="W4663" i="18"/>
  <c r="W4662" i="18"/>
  <c r="W4661" i="18"/>
  <c r="W4660" i="18"/>
  <c r="W4659" i="18"/>
  <c r="W4658" i="18"/>
  <c r="W4657" i="18"/>
  <c r="W4656" i="18"/>
  <c r="W4655" i="18"/>
  <c r="W4654" i="18"/>
  <c r="W4653" i="18"/>
  <c r="W4652" i="18"/>
  <c r="W4651" i="18"/>
  <c r="W4650" i="18"/>
  <c r="W4649" i="18"/>
  <c r="W4648" i="18"/>
  <c r="W4647" i="18"/>
  <c r="W4646" i="18"/>
  <c r="W4645" i="18"/>
  <c r="W4644" i="18"/>
  <c r="W4643" i="18"/>
  <c r="W4642" i="18"/>
  <c r="W4641" i="18"/>
  <c r="W4640" i="18"/>
  <c r="W4639" i="18"/>
  <c r="W4638" i="18"/>
  <c r="W4637" i="18"/>
  <c r="W4636" i="18"/>
  <c r="W4635" i="18"/>
  <c r="W4634" i="18"/>
  <c r="W4633" i="18"/>
  <c r="W4632" i="18"/>
  <c r="W4631" i="18"/>
  <c r="W4630" i="18"/>
  <c r="W4629" i="18"/>
  <c r="W4628" i="18"/>
  <c r="W4627" i="18"/>
  <c r="W4626" i="18"/>
  <c r="W4625" i="18"/>
  <c r="W4624" i="18"/>
  <c r="W4623" i="18"/>
  <c r="W4622" i="18"/>
  <c r="W4621" i="18"/>
  <c r="W4620" i="18"/>
  <c r="W4619" i="18"/>
  <c r="W4618" i="18"/>
  <c r="W4617" i="18"/>
  <c r="W4616" i="18"/>
  <c r="W4615" i="18"/>
  <c r="W4614" i="18"/>
  <c r="W4613" i="18"/>
  <c r="W4612" i="18"/>
  <c r="W4611" i="18"/>
  <c r="W4610" i="18"/>
  <c r="W4609" i="18"/>
  <c r="W4608" i="18"/>
  <c r="W4607" i="18"/>
  <c r="W4606" i="18"/>
  <c r="W4605" i="18"/>
  <c r="W4604" i="18"/>
  <c r="W4603" i="18"/>
  <c r="W4602" i="18"/>
  <c r="W4601" i="18"/>
  <c r="W4600" i="18"/>
  <c r="W4599" i="18"/>
  <c r="W4598" i="18"/>
  <c r="W4597" i="18"/>
  <c r="W4596" i="18"/>
  <c r="W4595" i="18"/>
  <c r="W4594" i="18"/>
  <c r="W4593" i="18"/>
  <c r="W4592" i="18"/>
  <c r="W4591" i="18"/>
  <c r="W4590" i="18"/>
  <c r="W4589" i="18"/>
  <c r="W4588" i="18"/>
  <c r="W4587" i="18"/>
  <c r="W4586" i="18"/>
  <c r="W4585" i="18"/>
  <c r="W4584" i="18"/>
  <c r="W4583" i="18"/>
  <c r="W4582" i="18"/>
  <c r="W4581" i="18"/>
  <c r="W4580" i="18"/>
  <c r="W4579" i="18"/>
  <c r="W4578" i="18"/>
  <c r="W4577" i="18"/>
  <c r="W4576" i="18"/>
  <c r="W4575" i="18"/>
  <c r="W4574" i="18"/>
  <c r="W4573" i="18"/>
  <c r="W4572" i="18"/>
  <c r="W4571" i="18"/>
  <c r="W4570" i="18"/>
  <c r="W4569" i="18"/>
  <c r="W4568" i="18"/>
  <c r="W4567" i="18"/>
  <c r="W4566" i="18"/>
  <c r="W4565" i="18"/>
  <c r="W4564" i="18"/>
  <c r="W4563" i="18"/>
  <c r="W4562" i="18"/>
  <c r="W4561" i="18"/>
  <c r="W4560" i="18"/>
  <c r="W4559" i="18"/>
  <c r="W4558" i="18"/>
  <c r="W4557" i="18"/>
  <c r="W4556" i="18"/>
  <c r="W4555" i="18"/>
  <c r="W4554" i="18"/>
  <c r="W4553" i="18"/>
  <c r="W4552" i="18"/>
  <c r="W4551" i="18"/>
  <c r="W4550" i="18"/>
  <c r="W4549" i="18"/>
  <c r="W4548" i="18"/>
  <c r="W4547" i="18"/>
  <c r="W4546" i="18"/>
  <c r="W4545" i="18"/>
  <c r="W4544" i="18"/>
  <c r="W4543" i="18"/>
  <c r="W4542" i="18"/>
  <c r="W4541" i="18"/>
  <c r="W4540" i="18"/>
  <c r="W4539" i="18"/>
  <c r="W4538" i="18"/>
  <c r="W4537" i="18"/>
  <c r="W4536" i="18"/>
  <c r="W4535" i="18"/>
  <c r="W4534" i="18"/>
  <c r="W4533" i="18"/>
  <c r="W4532" i="18"/>
  <c r="W4531" i="18"/>
  <c r="W4530" i="18"/>
  <c r="W4529" i="18"/>
  <c r="W4528" i="18"/>
  <c r="W4527" i="18"/>
  <c r="W4526" i="18"/>
  <c r="W4525" i="18"/>
  <c r="W4524" i="18"/>
  <c r="W4523" i="18"/>
  <c r="W4522" i="18"/>
  <c r="W4521" i="18"/>
  <c r="W4520" i="18"/>
  <c r="W4519" i="18"/>
  <c r="W4518" i="18"/>
  <c r="W4517" i="18"/>
  <c r="W4516" i="18"/>
  <c r="W4515" i="18"/>
  <c r="W4514" i="18"/>
  <c r="W4513" i="18"/>
  <c r="W4512" i="18"/>
  <c r="W4511" i="18"/>
  <c r="W4510" i="18"/>
  <c r="W4509" i="18"/>
  <c r="W4508" i="18"/>
  <c r="W4507" i="18"/>
  <c r="W4506" i="18"/>
  <c r="W4505" i="18"/>
  <c r="W4504" i="18"/>
  <c r="W4503" i="18"/>
  <c r="W4502" i="18"/>
  <c r="W4501" i="18"/>
  <c r="W4500" i="18"/>
  <c r="W4499" i="18"/>
  <c r="W4498" i="18"/>
  <c r="W4497" i="18"/>
  <c r="W4496" i="18"/>
  <c r="W4495" i="18"/>
  <c r="W4494" i="18"/>
  <c r="W4493" i="18"/>
  <c r="W4492" i="18"/>
  <c r="W4491" i="18"/>
  <c r="W4490" i="18"/>
  <c r="W4489" i="18"/>
  <c r="W4488" i="18"/>
  <c r="W4487" i="18"/>
  <c r="W4486" i="18"/>
  <c r="W4485" i="18"/>
  <c r="W4484" i="18"/>
  <c r="W4483" i="18"/>
  <c r="W4482" i="18"/>
  <c r="W4481" i="18"/>
  <c r="W4480" i="18"/>
  <c r="W4479" i="18"/>
  <c r="W4478" i="18"/>
  <c r="W4477" i="18"/>
  <c r="W4476" i="18"/>
  <c r="W4475" i="18"/>
  <c r="W4474" i="18"/>
  <c r="W4473" i="18"/>
  <c r="W4472" i="18"/>
  <c r="W4471" i="18"/>
  <c r="W4470" i="18"/>
  <c r="W4469" i="18"/>
  <c r="W4468" i="18"/>
  <c r="W4467" i="18"/>
  <c r="W4466" i="18"/>
  <c r="W4465" i="18"/>
  <c r="W4464" i="18"/>
  <c r="W4463" i="18"/>
  <c r="W4462" i="18"/>
  <c r="W4461" i="18"/>
  <c r="W4460" i="18"/>
  <c r="W4459" i="18"/>
  <c r="W4458" i="18"/>
  <c r="W4457" i="18"/>
  <c r="W4456" i="18"/>
  <c r="W4455" i="18"/>
  <c r="W4454" i="18"/>
  <c r="W4453" i="18"/>
  <c r="W4452" i="18"/>
  <c r="W4451" i="18"/>
  <c r="W4450" i="18"/>
  <c r="W4449" i="18"/>
  <c r="W4448" i="18"/>
  <c r="W4447" i="18"/>
  <c r="W4446" i="18"/>
  <c r="W4445" i="18"/>
  <c r="W4444" i="18"/>
  <c r="W4443" i="18"/>
  <c r="W4442" i="18"/>
  <c r="W4441" i="18"/>
  <c r="W4440" i="18"/>
  <c r="W4439" i="18"/>
  <c r="W4438" i="18"/>
  <c r="W4437" i="18"/>
  <c r="W4436" i="18"/>
  <c r="W4435" i="18"/>
  <c r="W4434" i="18"/>
  <c r="W4433" i="18"/>
  <c r="W4432" i="18"/>
  <c r="W4431" i="18"/>
  <c r="W4430" i="18"/>
  <c r="W4429" i="18"/>
  <c r="W4428" i="18"/>
  <c r="W4427" i="18"/>
  <c r="W4426" i="18"/>
  <c r="W4425" i="18"/>
  <c r="W4424" i="18"/>
  <c r="W4423" i="18"/>
  <c r="W4422" i="18"/>
  <c r="W4421" i="18"/>
  <c r="W4420" i="18"/>
  <c r="W4419" i="18"/>
  <c r="W4418" i="18"/>
  <c r="W4417" i="18"/>
  <c r="W4416" i="18"/>
  <c r="W4415" i="18"/>
  <c r="W4414" i="18"/>
  <c r="W4413" i="18"/>
  <c r="W4412" i="18"/>
  <c r="W4411" i="18"/>
  <c r="W4410" i="18"/>
  <c r="W4409" i="18"/>
  <c r="W4408" i="18"/>
  <c r="W4407" i="18"/>
  <c r="W4406" i="18"/>
  <c r="W4405" i="18"/>
  <c r="W4404" i="18"/>
  <c r="W4403" i="18"/>
  <c r="W4402" i="18"/>
  <c r="W4401" i="18"/>
  <c r="W4400" i="18"/>
  <c r="W4399" i="18"/>
  <c r="W4398" i="18"/>
  <c r="W4397" i="18"/>
  <c r="W4396" i="18"/>
  <c r="W4395" i="18"/>
  <c r="W4394" i="18"/>
  <c r="W4393" i="18"/>
  <c r="W4392" i="18"/>
  <c r="W4391" i="18"/>
  <c r="W4390" i="18"/>
  <c r="W4389" i="18"/>
  <c r="W4388" i="18"/>
  <c r="W4387" i="18"/>
  <c r="W4386" i="18"/>
  <c r="W4385" i="18"/>
  <c r="W4384" i="18"/>
  <c r="W4383" i="18"/>
  <c r="W4382" i="18"/>
  <c r="W4381" i="18"/>
  <c r="W4380" i="18"/>
  <c r="W4379" i="18"/>
  <c r="W4378" i="18"/>
  <c r="W4377" i="18"/>
  <c r="W4376" i="18"/>
  <c r="W4375" i="18"/>
  <c r="W4374" i="18"/>
  <c r="W4373" i="18"/>
  <c r="W4372" i="18"/>
  <c r="W4371" i="18"/>
  <c r="W4370" i="18"/>
  <c r="W4369" i="18"/>
  <c r="W4368" i="18"/>
  <c r="W4367" i="18"/>
  <c r="W4366" i="18"/>
  <c r="W4365" i="18"/>
  <c r="W4364" i="18"/>
  <c r="W4363" i="18"/>
  <c r="W4362" i="18"/>
  <c r="W4361" i="18"/>
  <c r="W4360" i="18"/>
  <c r="W4359" i="18"/>
  <c r="W4358" i="18"/>
  <c r="W4357" i="18"/>
  <c r="W4356" i="18"/>
  <c r="W4355" i="18"/>
  <c r="W4354" i="18"/>
  <c r="W4353" i="18"/>
  <c r="W4352" i="18"/>
  <c r="W4351" i="18"/>
  <c r="W4350" i="18"/>
  <c r="W4349" i="18"/>
  <c r="W4348" i="18"/>
  <c r="W4347" i="18"/>
  <c r="W4346" i="18"/>
  <c r="W4345" i="18"/>
  <c r="W4344" i="18"/>
  <c r="W4343" i="18"/>
  <c r="W4342" i="18"/>
  <c r="W4341" i="18"/>
  <c r="W4340" i="18"/>
  <c r="W4339" i="18"/>
  <c r="W4338" i="18"/>
  <c r="W4337" i="18"/>
  <c r="W4336" i="18"/>
  <c r="W4335" i="18"/>
  <c r="W4334" i="18"/>
  <c r="W4333" i="18"/>
  <c r="W4332" i="18"/>
  <c r="W4331" i="18"/>
  <c r="W4330" i="18"/>
  <c r="W4329" i="18"/>
  <c r="W4328" i="18"/>
  <c r="W4327" i="18"/>
  <c r="W4326" i="18"/>
  <c r="W4325" i="18"/>
  <c r="W4324" i="18"/>
  <c r="W4323" i="18"/>
  <c r="W4322" i="18"/>
  <c r="W4321" i="18"/>
  <c r="W4320" i="18"/>
  <c r="W4319" i="18"/>
  <c r="W4318" i="18"/>
  <c r="W4317" i="18"/>
  <c r="W4316" i="18"/>
  <c r="W4315" i="18"/>
  <c r="W4314" i="18"/>
  <c r="W4313" i="18"/>
  <c r="W4312" i="18"/>
  <c r="W4311" i="18"/>
  <c r="W4310" i="18"/>
  <c r="W4309" i="18"/>
  <c r="W4308" i="18"/>
  <c r="W4307" i="18"/>
  <c r="W4306" i="18"/>
  <c r="W4305" i="18"/>
  <c r="W4304" i="18"/>
  <c r="W4303" i="18"/>
  <c r="W4302" i="18"/>
  <c r="W4301" i="18"/>
  <c r="W4300" i="18"/>
  <c r="W4299" i="18"/>
  <c r="W4298" i="18"/>
  <c r="W4297" i="18"/>
  <c r="W4296" i="18"/>
  <c r="W4295" i="18"/>
  <c r="W4294" i="18"/>
  <c r="W4293" i="18"/>
  <c r="W4292" i="18"/>
  <c r="W4291" i="18"/>
  <c r="W4290" i="18"/>
  <c r="W4289" i="18"/>
  <c r="W4288" i="18"/>
  <c r="W4287" i="18"/>
  <c r="W4286" i="18"/>
  <c r="W4285" i="18"/>
  <c r="W4284" i="18"/>
  <c r="W4283" i="18"/>
  <c r="W4282" i="18"/>
  <c r="W4281" i="18"/>
  <c r="W4280" i="18"/>
  <c r="W4279" i="18"/>
  <c r="W4278" i="18"/>
  <c r="W4277" i="18"/>
  <c r="W4276" i="18"/>
  <c r="W4275" i="18"/>
  <c r="W4274" i="18"/>
  <c r="W4273" i="18"/>
  <c r="W4272" i="18"/>
  <c r="W4271" i="18"/>
  <c r="W4270" i="18"/>
  <c r="W4269" i="18"/>
  <c r="W4268" i="18"/>
  <c r="W4267" i="18"/>
  <c r="W4266" i="18"/>
  <c r="W4265" i="18"/>
  <c r="W4264" i="18"/>
  <c r="W4263" i="18"/>
  <c r="W4262" i="18"/>
  <c r="W4261" i="18"/>
  <c r="W4260" i="18"/>
  <c r="W4259" i="18"/>
  <c r="W4258" i="18"/>
  <c r="W4257" i="18"/>
  <c r="W4256" i="18"/>
  <c r="W4255" i="18"/>
  <c r="W4254" i="18"/>
  <c r="W4253" i="18"/>
  <c r="W4252" i="18"/>
  <c r="W4251" i="18"/>
  <c r="W4250" i="18"/>
  <c r="W4249" i="18"/>
  <c r="W4248" i="18"/>
  <c r="W4247" i="18"/>
  <c r="W4246" i="18"/>
  <c r="W4245" i="18"/>
  <c r="W4244" i="18"/>
  <c r="W4243" i="18"/>
  <c r="W4242" i="18"/>
  <c r="W4241" i="18"/>
  <c r="W4240" i="18"/>
  <c r="W4239" i="18"/>
  <c r="W4238" i="18"/>
  <c r="W4237" i="18"/>
  <c r="W4236" i="18"/>
  <c r="W4235" i="18"/>
  <c r="W4234" i="18"/>
  <c r="W4233" i="18"/>
  <c r="W4232" i="18"/>
  <c r="W4231" i="18"/>
  <c r="W4230" i="18"/>
  <c r="W4229" i="18"/>
  <c r="W4228" i="18"/>
  <c r="W4227" i="18"/>
  <c r="W4226" i="18"/>
  <c r="W4225" i="18"/>
  <c r="W4224" i="18"/>
  <c r="W4223" i="18"/>
  <c r="W4222" i="18"/>
  <c r="W4221" i="18"/>
  <c r="W4220" i="18"/>
  <c r="W4219" i="18"/>
  <c r="W4218" i="18"/>
  <c r="W4217" i="18"/>
  <c r="W4216" i="18"/>
  <c r="W4215" i="18"/>
  <c r="W4214" i="18"/>
  <c r="W4213" i="18"/>
  <c r="W4212" i="18"/>
  <c r="W4211" i="18"/>
  <c r="W4210" i="18"/>
  <c r="W4209" i="18"/>
  <c r="W4208" i="18"/>
  <c r="W4207" i="18"/>
  <c r="W4206" i="18"/>
  <c r="W4205" i="18"/>
  <c r="W4204" i="18"/>
  <c r="W4203" i="18"/>
  <c r="W4202" i="18"/>
  <c r="W4201" i="18"/>
  <c r="W4200" i="18"/>
  <c r="W4199" i="18"/>
  <c r="W4198" i="18"/>
  <c r="W4197" i="18"/>
  <c r="W4196" i="18"/>
  <c r="W4195" i="18"/>
  <c r="W4194" i="18"/>
  <c r="W4193" i="18"/>
  <c r="W4192" i="18"/>
  <c r="W4191" i="18"/>
  <c r="W4190" i="18"/>
  <c r="W4189" i="18"/>
  <c r="W4188" i="18"/>
  <c r="W4187" i="18"/>
  <c r="W4186" i="18"/>
  <c r="W4185" i="18"/>
  <c r="W4184" i="18"/>
  <c r="W4183" i="18"/>
  <c r="W4182" i="18"/>
  <c r="W4181" i="18"/>
  <c r="W4180" i="18"/>
  <c r="W4179" i="18"/>
  <c r="W4178" i="18"/>
  <c r="W4177" i="18"/>
  <c r="W4176" i="18"/>
  <c r="W4175" i="18"/>
  <c r="W4174" i="18"/>
  <c r="W4173" i="18"/>
  <c r="W4172" i="18"/>
  <c r="W4171" i="18"/>
  <c r="W4170" i="18"/>
  <c r="W4169" i="18"/>
  <c r="W4168" i="18"/>
  <c r="W4167" i="18"/>
  <c r="W4166" i="18"/>
  <c r="W4165" i="18"/>
  <c r="W4164" i="18"/>
  <c r="W4163" i="18"/>
  <c r="W4162" i="18"/>
  <c r="W4161" i="18"/>
  <c r="W4160" i="18"/>
  <c r="W4159" i="18"/>
  <c r="W4158" i="18"/>
  <c r="W4157" i="18"/>
  <c r="W4156" i="18"/>
  <c r="W4155" i="18"/>
  <c r="W4154" i="18"/>
  <c r="W4153" i="18"/>
  <c r="W4152" i="18"/>
  <c r="W4151" i="18"/>
  <c r="W4150" i="18"/>
  <c r="W4149" i="18"/>
  <c r="W4148" i="18"/>
  <c r="W4147" i="18"/>
  <c r="W4146" i="18"/>
  <c r="W4145" i="18"/>
  <c r="W4144" i="18"/>
  <c r="W4143" i="18"/>
  <c r="W4142" i="18"/>
  <c r="W4141" i="18"/>
  <c r="W4140" i="18"/>
  <c r="W4139" i="18"/>
  <c r="W4138" i="18"/>
  <c r="W4137" i="18"/>
  <c r="W4136" i="18"/>
  <c r="W4135" i="18"/>
  <c r="W4134" i="18"/>
  <c r="W4133" i="18"/>
  <c r="W4132" i="18"/>
  <c r="W4131" i="18"/>
  <c r="W4130" i="18"/>
  <c r="W4129" i="18"/>
  <c r="W4128" i="18"/>
  <c r="W4127" i="18"/>
  <c r="W4126" i="18"/>
  <c r="W4125" i="18"/>
  <c r="W4124" i="18"/>
  <c r="W4123" i="18"/>
  <c r="W4122" i="18"/>
  <c r="W4121" i="18"/>
  <c r="W4120" i="18"/>
  <c r="W4119" i="18"/>
  <c r="W4118" i="18"/>
  <c r="W4117" i="18"/>
  <c r="W4116" i="18"/>
  <c r="W4115" i="18"/>
  <c r="W4114" i="18"/>
  <c r="W4113" i="18"/>
  <c r="W4112" i="18"/>
  <c r="W4111" i="18"/>
  <c r="W4110" i="18"/>
  <c r="W4109" i="18"/>
  <c r="W4108" i="18"/>
  <c r="W4107" i="18"/>
  <c r="W4106" i="18"/>
  <c r="W4105" i="18"/>
  <c r="W4104" i="18"/>
  <c r="W4103" i="18"/>
  <c r="W4102" i="18"/>
  <c r="W4101" i="18"/>
  <c r="W4100" i="18"/>
  <c r="W4099" i="18"/>
  <c r="W4098" i="18"/>
  <c r="W4097" i="18"/>
  <c r="W4096" i="18"/>
  <c r="W4095" i="18"/>
  <c r="W4094" i="18"/>
  <c r="W4093" i="18"/>
  <c r="W4092" i="18"/>
  <c r="W4091" i="18"/>
  <c r="W4090" i="18"/>
  <c r="W4089" i="18"/>
  <c r="W4088" i="18"/>
  <c r="W4087" i="18"/>
  <c r="W4086" i="18"/>
  <c r="W4085" i="18"/>
  <c r="W4084" i="18"/>
  <c r="W4083" i="18"/>
  <c r="W4082" i="18"/>
  <c r="W4081" i="18"/>
  <c r="W4080" i="18"/>
  <c r="W4079" i="18"/>
  <c r="W4078" i="18"/>
  <c r="W4077" i="18"/>
  <c r="W4076" i="18"/>
  <c r="W4075" i="18"/>
  <c r="W4074" i="18"/>
  <c r="W4073" i="18"/>
  <c r="W4072" i="18"/>
  <c r="W4071" i="18"/>
  <c r="W4070" i="18"/>
  <c r="W4069" i="18"/>
  <c r="W4068" i="18"/>
  <c r="W4067" i="18"/>
  <c r="W4066" i="18"/>
  <c r="W4065" i="18"/>
  <c r="W4064" i="18"/>
  <c r="W4063" i="18"/>
  <c r="W4062" i="18"/>
  <c r="W4061" i="18"/>
  <c r="W4060" i="18"/>
  <c r="W4059" i="18"/>
  <c r="W4058" i="18"/>
  <c r="W4057" i="18"/>
  <c r="W4056" i="18"/>
  <c r="W4055" i="18"/>
  <c r="W4054" i="18"/>
  <c r="W4053" i="18"/>
  <c r="W4052" i="18"/>
  <c r="W4051" i="18"/>
  <c r="W4050" i="18"/>
  <c r="W4049" i="18"/>
  <c r="W4048" i="18"/>
  <c r="W4047" i="18"/>
  <c r="W4046" i="18"/>
  <c r="W4045" i="18"/>
  <c r="W4044" i="18"/>
  <c r="W4043" i="18"/>
  <c r="W4042" i="18"/>
  <c r="W4041" i="18"/>
  <c r="W4040" i="18"/>
  <c r="W4039" i="18"/>
  <c r="W4038" i="18"/>
  <c r="W4037" i="18"/>
  <c r="W4036" i="18"/>
  <c r="W4035" i="18"/>
  <c r="W4034" i="18"/>
  <c r="W4033" i="18"/>
  <c r="W4032" i="18"/>
  <c r="W4031" i="18"/>
  <c r="W4030" i="18"/>
  <c r="W4029" i="18"/>
  <c r="W4028" i="18"/>
  <c r="W4027" i="18"/>
  <c r="W4026" i="18"/>
  <c r="W4025" i="18"/>
  <c r="W4024" i="18"/>
  <c r="W4023" i="18"/>
  <c r="W4022" i="18"/>
  <c r="W4021" i="18"/>
  <c r="W4020" i="18"/>
  <c r="W4019" i="18"/>
  <c r="W4018" i="18"/>
  <c r="W4017" i="18"/>
  <c r="W4016" i="18"/>
  <c r="W4015" i="18"/>
  <c r="W4014" i="18"/>
  <c r="W4013" i="18"/>
  <c r="W4012" i="18"/>
  <c r="W4011" i="18"/>
  <c r="W4010" i="18"/>
  <c r="W4009" i="18"/>
  <c r="W4008" i="18"/>
  <c r="W4007" i="18"/>
  <c r="W4006" i="18"/>
  <c r="W4005" i="18"/>
  <c r="W4004" i="18"/>
  <c r="W4003" i="18"/>
  <c r="W4002" i="18"/>
  <c r="W4001" i="18"/>
  <c r="W4000" i="18"/>
  <c r="W3999" i="18"/>
  <c r="W3998" i="18"/>
  <c r="W3997" i="18"/>
  <c r="W3996" i="18"/>
  <c r="W3995" i="18"/>
  <c r="W3994" i="18"/>
  <c r="W3993" i="18"/>
  <c r="W3992" i="18"/>
  <c r="W3991" i="18"/>
  <c r="W3990" i="18"/>
  <c r="W3989" i="18"/>
  <c r="W3988" i="18"/>
  <c r="W3987" i="18"/>
  <c r="W3986" i="18"/>
  <c r="W3985" i="18"/>
  <c r="W3984" i="18"/>
  <c r="W3983" i="18"/>
  <c r="W3982" i="18"/>
  <c r="W3981" i="18"/>
  <c r="W3980" i="18"/>
  <c r="W3979" i="18"/>
  <c r="W3978" i="18"/>
  <c r="W3977" i="18"/>
  <c r="W3976" i="18"/>
  <c r="W3975" i="18"/>
  <c r="W3974" i="18"/>
  <c r="W3973" i="18"/>
  <c r="W3972" i="18"/>
  <c r="W3971" i="18"/>
  <c r="W3970" i="18"/>
  <c r="W3969" i="18"/>
  <c r="W3968" i="18"/>
  <c r="W3967" i="18"/>
  <c r="W3966" i="18"/>
  <c r="W3965" i="18"/>
  <c r="W3964" i="18"/>
  <c r="W3963" i="18"/>
  <c r="W3962" i="18"/>
  <c r="W3961" i="18"/>
  <c r="W3960" i="18"/>
  <c r="W3959" i="18"/>
  <c r="W3958" i="18"/>
  <c r="W3957" i="18"/>
  <c r="W3956" i="18"/>
  <c r="W3955" i="18"/>
  <c r="W3954" i="18"/>
  <c r="W3953" i="18"/>
  <c r="W3952" i="18"/>
  <c r="W3951" i="18"/>
  <c r="W3950" i="18"/>
  <c r="W3949" i="18"/>
  <c r="W3948" i="18"/>
  <c r="W3947" i="18"/>
  <c r="W3946" i="18"/>
  <c r="W3945" i="18"/>
  <c r="W3944" i="18"/>
  <c r="W3943" i="18"/>
  <c r="W3942" i="18"/>
  <c r="W3941" i="18"/>
  <c r="W3940" i="18"/>
  <c r="W3939" i="18"/>
  <c r="W3938" i="18"/>
  <c r="W3937" i="18"/>
  <c r="W3936" i="18"/>
  <c r="W3935" i="18"/>
  <c r="W3934" i="18"/>
  <c r="W3933" i="18"/>
  <c r="W3932" i="18"/>
  <c r="W3931" i="18"/>
  <c r="W3930" i="18"/>
  <c r="W3929" i="18"/>
  <c r="W3928" i="18"/>
  <c r="W3927" i="18"/>
  <c r="W3926" i="18"/>
  <c r="W3925" i="18"/>
  <c r="W3924" i="18"/>
  <c r="W3923" i="18"/>
  <c r="W3922" i="18"/>
  <c r="W3921" i="18"/>
  <c r="W3920" i="18"/>
  <c r="W3919" i="18"/>
  <c r="W3918" i="18"/>
  <c r="W3917" i="18"/>
  <c r="W3916" i="18"/>
  <c r="W3915" i="18"/>
  <c r="W3914" i="18"/>
  <c r="W3913" i="18"/>
  <c r="W3912" i="18"/>
  <c r="W3911" i="18"/>
  <c r="W3910" i="18"/>
  <c r="W3909" i="18"/>
  <c r="W3908" i="18"/>
  <c r="W3907" i="18"/>
  <c r="W3906" i="18"/>
  <c r="W3905" i="18"/>
  <c r="W3904" i="18"/>
  <c r="W3903" i="18"/>
  <c r="W3902" i="18"/>
  <c r="W3901" i="18"/>
  <c r="W3900" i="18"/>
  <c r="W3899" i="18"/>
  <c r="W3898" i="18"/>
  <c r="W3897" i="18"/>
  <c r="W3896" i="18"/>
  <c r="W3895" i="18"/>
  <c r="W3894" i="18"/>
  <c r="W3893" i="18"/>
  <c r="W3892" i="18"/>
  <c r="W3891" i="18"/>
  <c r="W3890" i="18"/>
  <c r="W3889" i="18"/>
  <c r="W3888" i="18"/>
  <c r="W3887" i="18"/>
  <c r="W3886" i="18"/>
  <c r="W3885" i="18"/>
  <c r="W3884" i="18"/>
  <c r="W3883" i="18"/>
  <c r="W3882" i="18"/>
  <c r="W3881" i="18"/>
  <c r="W3880" i="18"/>
  <c r="W3879" i="18"/>
  <c r="W3878" i="18"/>
  <c r="W3877" i="18"/>
  <c r="W3876" i="18"/>
  <c r="W3875" i="18"/>
  <c r="W3874" i="18"/>
  <c r="W3873" i="18"/>
  <c r="W3872" i="18"/>
  <c r="W3871" i="18"/>
  <c r="W3870" i="18"/>
  <c r="W3869" i="18"/>
  <c r="W3868" i="18"/>
  <c r="W3867" i="18"/>
  <c r="W3866" i="18"/>
  <c r="W3865" i="18"/>
  <c r="W3864" i="18"/>
  <c r="W3863" i="18"/>
  <c r="W3862" i="18"/>
  <c r="W3861" i="18"/>
  <c r="W3860" i="18"/>
  <c r="W3859" i="18"/>
  <c r="W3858" i="18"/>
  <c r="W3857" i="18"/>
  <c r="W3856" i="18"/>
  <c r="W3855" i="18"/>
  <c r="W3854" i="18"/>
  <c r="W3853" i="18"/>
  <c r="W3852" i="18"/>
  <c r="W3851" i="18"/>
  <c r="W3850" i="18"/>
  <c r="W3849" i="18"/>
  <c r="W3848" i="18"/>
  <c r="W3847" i="18"/>
  <c r="W3846" i="18"/>
  <c r="W3845" i="18"/>
  <c r="W3844" i="18"/>
  <c r="W3843" i="18"/>
  <c r="W3842" i="18"/>
  <c r="W3841" i="18"/>
  <c r="W3840" i="18"/>
  <c r="W3839" i="18"/>
  <c r="W3838" i="18"/>
  <c r="W3837" i="18"/>
  <c r="W3836" i="18"/>
  <c r="W3835" i="18"/>
  <c r="W3834" i="18"/>
  <c r="W3833" i="18"/>
  <c r="W3832" i="18"/>
  <c r="W3831" i="18"/>
  <c r="W3830" i="18"/>
  <c r="W3829" i="18"/>
  <c r="W3828" i="18"/>
  <c r="W3827" i="18"/>
  <c r="W3826" i="18"/>
  <c r="W3825" i="18"/>
  <c r="W3824" i="18"/>
  <c r="W3823" i="18"/>
  <c r="W3822" i="18"/>
  <c r="W3821" i="18"/>
  <c r="W3820" i="18"/>
  <c r="W3819" i="18"/>
  <c r="W3818" i="18"/>
  <c r="W3817" i="18"/>
  <c r="W3816" i="18"/>
  <c r="W3815" i="18"/>
  <c r="W3814" i="18"/>
  <c r="W3813" i="18"/>
  <c r="W3812" i="18"/>
  <c r="W3811" i="18"/>
  <c r="W3810" i="18"/>
  <c r="W3809" i="18"/>
  <c r="W3808" i="18"/>
  <c r="W3807" i="18"/>
  <c r="W3806" i="18"/>
  <c r="W3805" i="18"/>
  <c r="W3804" i="18"/>
  <c r="W3803" i="18"/>
  <c r="W3802" i="18"/>
  <c r="W3801" i="18"/>
  <c r="W3800" i="18"/>
  <c r="W3799" i="18"/>
  <c r="W3798" i="18"/>
  <c r="W3797" i="18"/>
  <c r="W3796" i="18"/>
  <c r="W3795" i="18"/>
  <c r="W3794" i="18"/>
  <c r="W3793" i="18"/>
  <c r="W3792" i="18"/>
  <c r="W3791" i="18"/>
  <c r="W3790" i="18"/>
  <c r="W3789" i="18"/>
  <c r="W3788" i="18"/>
  <c r="W3787" i="18"/>
  <c r="W3786" i="18"/>
  <c r="W3785" i="18"/>
  <c r="W3784" i="18"/>
  <c r="W3783" i="18"/>
  <c r="W3782" i="18"/>
  <c r="W3781" i="18"/>
  <c r="W3780" i="18"/>
  <c r="W3779" i="18"/>
  <c r="W3778" i="18"/>
  <c r="W3777" i="18"/>
  <c r="W3776" i="18"/>
  <c r="W3775" i="18"/>
  <c r="W3774" i="18"/>
  <c r="W3773" i="18"/>
  <c r="W3772" i="18"/>
  <c r="W3771" i="18"/>
  <c r="W3770" i="18"/>
  <c r="W3769" i="18"/>
  <c r="W3768" i="18"/>
  <c r="W3767" i="18"/>
  <c r="W3766" i="18"/>
  <c r="W3765" i="18"/>
  <c r="W3764" i="18"/>
  <c r="W3763" i="18"/>
  <c r="W3762" i="18"/>
  <c r="W3761" i="18"/>
  <c r="W3760" i="18"/>
  <c r="W3759" i="18"/>
  <c r="W3758" i="18"/>
  <c r="W3757" i="18"/>
  <c r="W3756" i="18"/>
  <c r="W3755" i="18"/>
  <c r="W3754" i="18"/>
  <c r="W3753" i="18"/>
  <c r="W3752" i="18"/>
  <c r="W3751" i="18"/>
  <c r="W3750" i="18"/>
  <c r="W3749" i="18"/>
  <c r="W3748" i="18"/>
  <c r="W3747" i="18"/>
  <c r="W3746" i="18"/>
  <c r="W3745" i="18"/>
  <c r="W3744" i="18"/>
  <c r="W3743" i="18"/>
  <c r="W3742" i="18"/>
  <c r="W3741" i="18"/>
  <c r="W3740" i="18"/>
  <c r="W3739" i="18"/>
  <c r="W3738" i="18"/>
  <c r="W3737" i="18"/>
  <c r="W3736" i="18"/>
  <c r="W3735" i="18"/>
  <c r="W3734" i="18"/>
  <c r="W3733" i="18"/>
  <c r="W3732" i="18"/>
  <c r="W3731" i="18"/>
  <c r="W3730" i="18"/>
  <c r="W3729" i="18"/>
  <c r="W3728" i="18"/>
  <c r="W3727" i="18"/>
  <c r="W3726" i="18"/>
  <c r="W3725" i="18"/>
  <c r="W3724" i="18"/>
  <c r="W3723" i="18"/>
  <c r="W3722" i="18"/>
  <c r="W3721" i="18"/>
  <c r="W3720" i="18"/>
  <c r="W3719" i="18"/>
  <c r="W3718" i="18"/>
  <c r="W3717" i="18"/>
  <c r="W3716" i="18"/>
  <c r="W3715" i="18"/>
  <c r="W3714" i="18"/>
  <c r="W3713" i="18"/>
  <c r="W3712" i="18"/>
  <c r="W3711" i="18"/>
  <c r="W3710" i="18"/>
  <c r="W3709" i="18"/>
  <c r="W3708" i="18"/>
  <c r="W3707" i="18"/>
  <c r="W3706" i="18"/>
  <c r="W3705" i="18"/>
  <c r="W3704" i="18"/>
  <c r="W3703" i="18"/>
  <c r="W3702" i="18"/>
  <c r="W3701" i="18"/>
  <c r="W3700" i="18"/>
  <c r="W3699" i="18"/>
  <c r="W3698" i="18"/>
  <c r="W3697" i="18"/>
  <c r="W3696" i="18"/>
  <c r="W3695" i="18"/>
  <c r="W3694" i="18"/>
  <c r="W3693" i="18"/>
  <c r="W3692" i="18"/>
  <c r="W3691" i="18"/>
  <c r="W3690" i="18"/>
  <c r="W3689" i="18"/>
  <c r="W3688" i="18"/>
  <c r="W3687" i="18"/>
  <c r="W3686" i="18"/>
  <c r="W3685" i="18"/>
  <c r="W3684" i="18"/>
  <c r="W3683" i="18"/>
  <c r="W3682" i="18"/>
  <c r="W3681" i="18"/>
  <c r="W3680" i="18"/>
  <c r="W3679" i="18"/>
  <c r="W3678" i="18"/>
  <c r="W3677" i="18"/>
  <c r="W3676" i="18"/>
  <c r="W3675" i="18"/>
  <c r="W3674" i="18"/>
  <c r="W3673" i="18"/>
  <c r="W3672" i="18"/>
  <c r="W3671" i="18"/>
  <c r="W3670" i="18"/>
  <c r="W3669" i="18"/>
  <c r="W3668" i="18"/>
  <c r="W3667" i="18"/>
  <c r="W3666" i="18"/>
  <c r="W3665" i="18"/>
  <c r="W3664" i="18"/>
  <c r="W3663" i="18"/>
  <c r="W3662" i="18"/>
  <c r="W3661" i="18"/>
  <c r="W3660" i="18"/>
  <c r="W3659" i="18"/>
  <c r="W3658" i="18"/>
  <c r="W3657" i="18"/>
  <c r="W3656" i="18"/>
  <c r="W3655" i="18"/>
  <c r="W3654" i="18"/>
  <c r="W3653" i="18"/>
  <c r="W3652" i="18"/>
  <c r="W3651" i="18"/>
  <c r="W3650" i="18"/>
  <c r="W3649" i="18"/>
  <c r="W3648" i="18"/>
  <c r="W3647" i="18"/>
  <c r="W3646" i="18"/>
  <c r="W3645" i="18"/>
  <c r="W3644" i="18"/>
  <c r="W3643" i="18"/>
  <c r="W3642" i="18"/>
  <c r="W3641" i="18"/>
  <c r="W3640" i="18"/>
  <c r="W3639" i="18"/>
  <c r="W3638" i="18"/>
  <c r="W3637" i="18"/>
  <c r="W3636" i="18"/>
  <c r="W3635" i="18"/>
  <c r="W3634" i="18"/>
  <c r="W3633" i="18"/>
  <c r="W3632" i="18"/>
  <c r="W3631" i="18"/>
  <c r="W3630" i="18"/>
  <c r="W3629" i="18"/>
  <c r="W3628" i="18"/>
  <c r="W3627" i="18"/>
  <c r="W3626" i="18"/>
  <c r="W3625" i="18"/>
  <c r="W3624" i="18"/>
  <c r="W3623" i="18"/>
  <c r="W3622" i="18"/>
  <c r="W3621" i="18"/>
  <c r="W3620" i="18"/>
  <c r="W3619" i="18"/>
  <c r="W3618" i="18"/>
  <c r="W3617" i="18"/>
  <c r="W3616" i="18"/>
  <c r="W3615" i="18"/>
  <c r="W3614" i="18"/>
  <c r="W3613" i="18"/>
  <c r="W3612" i="18"/>
  <c r="W3611" i="18"/>
  <c r="W3610" i="18"/>
  <c r="W3609" i="18"/>
  <c r="W3608" i="18"/>
  <c r="W3607" i="18"/>
  <c r="W3606" i="18"/>
  <c r="W3605" i="18"/>
  <c r="W3604" i="18"/>
  <c r="W3603" i="18"/>
  <c r="W3602" i="18"/>
  <c r="W3601" i="18"/>
  <c r="W3600" i="18"/>
  <c r="W3599" i="18"/>
  <c r="W3598" i="18"/>
  <c r="W3597" i="18"/>
  <c r="W3596" i="18"/>
  <c r="W3595" i="18"/>
  <c r="W3594" i="18"/>
  <c r="W3593" i="18"/>
  <c r="W3592" i="18"/>
  <c r="W3591" i="18"/>
  <c r="W3590" i="18"/>
  <c r="W3589" i="18"/>
  <c r="W3588" i="18"/>
  <c r="W3587" i="18"/>
  <c r="W3586" i="18"/>
  <c r="W3585" i="18"/>
  <c r="W3584" i="18"/>
  <c r="W3583" i="18"/>
  <c r="W3582" i="18"/>
  <c r="W3581" i="18"/>
  <c r="W3580" i="18"/>
  <c r="W3579" i="18"/>
  <c r="W3578" i="18"/>
  <c r="W3577" i="18"/>
  <c r="W3576" i="18"/>
  <c r="W3575" i="18"/>
  <c r="W3574" i="18"/>
  <c r="W3573" i="18"/>
  <c r="W3572" i="18"/>
  <c r="W3571" i="18"/>
  <c r="W3570" i="18"/>
  <c r="W3569" i="18"/>
  <c r="W3568" i="18"/>
  <c r="W3567" i="18"/>
  <c r="W3566" i="18"/>
  <c r="W3565" i="18"/>
  <c r="W3564" i="18"/>
  <c r="W3563" i="18"/>
  <c r="W3562" i="18"/>
  <c r="W3561" i="18"/>
  <c r="W3560" i="18"/>
  <c r="W3559" i="18"/>
  <c r="W3558" i="18"/>
  <c r="W3557" i="18"/>
  <c r="W3556" i="18"/>
  <c r="W3555" i="18"/>
  <c r="W3554" i="18"/>
  <c r="W3553" i="18"/>
  <c r="W3552" i="18"/>
  <c r="W3551" i="18"/>
  <c r="W3550" i="18"/>
  <c r="W3549" i="18"/>
  <c r="W3548" i="18"/>
  <c r="W3547" i="18"/>
  <c r="W3546" i="18"/>
  <c r="W3545" i="18"/>
  <c r="W3544" i="18"/>
  <c r="W3543" i="18"/>
  <c r="W3542" i="18"/>
  <c r="W3541" i="18"/>
  <c r="W3540" i="18"/>
  <c r="W3539" i="18"/>
  <c r="W3538" i="18"/>
  <c r="W3537" i="18"/>
  <c r="W3536" i="18"/>
  <c r="W3535" i="18"/>
  <c r="W3534" i="18"/>
  <c r="W3533" i="18"/>
  <c r="W3532" i="18"/>
  <c r="W3531" i="18"/>
  <c r="W3530" i="18"/>
  <c r="W3529" i="18"/>
  <c r="W3528" i="18"/>
  <c r="W3527" i="18"/>
  <c r="W3526" i="18"/>
  <c r="W3525" i="18"/>
  <c r="W3524" i="18"/>
  <c r="W3523" i="18"/>
  <c r="W3522" i="18"/>
  <c r="W3521" i="18"/>
  <c r="W3520" i="18"/>
  <c r="W3519" i="18"/>
  <c r="W3518" i="18"/>
  <c r="W3517" i="18"/>
  <c r="W3516" i="18"/>
  <c r="W3515" i="18"/>
  <c r="W3514" i="18"/>
  <c r="W3513" i="18"/>
  <c r="W3512" i="18"/>
  <c r="W3511" i="18"/>
  <c r="W3510" i="18"/>
  <c r="W3509" i="18"/>
  <c r="W3508" i="18"/>
  <c r="W3507" i="18"/>
  <c r="W3506" i="18"/>
  <c r="W3505" i="18"/>
  <c r="W3504" i="18"/>
  <c r="W3503" i="18"/>
  <c r="W3502" i="18"/>
  <c r="W3501" i="18"/>
  <c r="W3500" i="18"/>
  <c r="W3499" i="18"/>
  <c r="W3498" i="18"/>
  <c r="W3497" i="18"/>
  <c r="W3496" i="18"/>
  <c r="W3495" i="18"/>
  <c r="W3494" i="18"/>
  <c r="W3493" i="18"/>
  <c r="W3492" i="18"/>
  <c r="W3491" i="18"/>
  <c r="W3490" i="18"/>
  <c r="W3489" i="18"/>
  <c r="W3488" i="18"/>
  <c r="W3487" i="18"/>
  <c r="W3486" i="18"/>
  <c r="W3485" i="18"/>
  <c r="W3484" i="18"/>
  <c r="W3483" i="18"/>
  <c r="W3482" i="18"/>
  <c r="W3481" i="18"/>
  <c r="W3480" i="18"/>
  <c r="W3479" i="18"/>
  <c r="W3478" i="18"/>
  <c r="W3477" i="18"/>
  <c r="W3476" i="18"/>
  <c r="W3475" i="18"/>
  <c r="W3474" i="18"/>
  <c r="W3473" i="18"/>
  <c r="W3472" i="18"/>
  <c r="W3471" i="18"/>
  <c r="W3470" i="18"/>
  <c r="W3469" i="18"/>
  <c r="W3468" i="18"/>
  <c r="W3467" i="18"/>
  <c r="W3466" i="18"/>
  <c r="W3465" i="18"/>
  <c r="W3464" i="18"/>
  <c r="W3463" i="18"/>
  <c r="W3462" i="18"/>
  <c r="W3461" i="18"/>
  <c r="W3460" i="18"/>
  <c r="W3459" i="18"/>
  <c r="W3458" i="18"/>
  <c r="W3457" i="18"/>
  <c r="W3456" i="18"/>
  <c r="W3455" i="18"/>
  <c r="W3454" i="18"/>
  <c r="W3453" i="18"/>
  <c r="W3452" i="18"/>
  <c r="W3451" i="18"/>
  <c r="W3450" i="18"/>
  <c r="W3449" i="18"/>
  <c r="W3448" i="18"/>
  <c r="W3447" i="18"/>
  <c r="W3446" i="18"/>
  <c r="W3445" i="18"/>
  <c r="W3444" i="18"/>
  <c r="W3443" i="18"/>
  <c r="W3442" i="18"/>
  <c r="W3441" i="18"/>
  <c r="W3440" i="18"/>
  <c r="W3439" i="18"/>
  <c r="W3438" i="18"/>
  <c r="W3437" i="18"/>
  <c r="W3436" i="18"/>
  <c r="W3435" i="18"/>
  <c r="W3434" i="18"/>
  <c r="W3433" i="18"/>
  <c r="W3432" i="18"/>
  <c r="W3431" i="18"/>
  <c r="W3430" i="18"/>
  <c r="W3429" i="18"/>
  <c r="W3428" i="18"/>
  <c r="W3427" i="18"/>
  <c r="W3426" i="18"/>
  <c r="W3425" i="18"/>
  <c r="W3424" i="18"/>
  <c r="W3423" i="18"/>
  <c r="W3422" i="18"/>
  <c r="W3421" i="18"/>
  <c r="W3420" i="18"/>
  <c r="W3419" i="18"/>
  <c r="W3418" i="18"/>
  <c r="W3417" i="18"/>
  <c r="W3416" i="18"/>
  <c r="W3415" i="18"/>
  <c r="W3414" i="18"/>
  <c r="W3413" i="18"/>
  <c r="W3412" i="18"/>
  <c r="W3411" i="18"/>
  <c r="W3410" i="18"/>
  <c r="W3409" i="18"/>
  <c r="W3408" i="18"/>
  <c r="W3407" i="18"/>
  <c r="W3406" i="18"/>
  <c r="W3405" i="18"/>
  <c r="W3404" i="18"/>
  <c r="W3403" i="18"/>
  <c r="W3402" i="18"/>
  <c r="W3401" i="18"/>
  <c r="W3400" i="18"/>
  <c r="W3399" i="18"/>
  <c r="W3398" i="18"/>
  <c r="W3397" i="18"/>
  <c r="W3396" i="18"/>
  <c r="W3395" i="18"/>
  <c r="W3394" i="18"/>
  <c r="W3393" i="18"/>
  <c r="W3392" i="18"/>
  <c r="W3391" i="18"/>
  <c r="W3390" i="18"/>
  <c r="W3389" i="18"/>
  <c r="W3388" i="18"/>
  <c r="W3387" i="18"/>
  <c r="W3386" i="18"/>
  <c r="W3385" i="18"/>
  <c r="W3384" i="18"/>
  <c r="W3383" i="18"/>
  <c r="W3382" i="18"/>
  <c r="W3381" i="18"/>
  <c r="W3380" i="18"/>
  <c r="W3379" i="18"/>
  <c r="W3378" i="18"/>
  <c r="W3377" i="18"/>
  <c r="W3376" i="18"/>
  <c r="W3375" i="18"/>
  <c r="W3374" i="18"/>
  <c r="W3373" i="18"/>
  <c r="W3372" i="18"/>
  <c r="W3371" i="18"/>
  <c r="W3370" i="18"/>
  <c r="W3369" i="18"/>
  <c r="W3368" i="18"/>
  <c r="W3367" i="18"/>
  <c r="W3366" i="18"/>
  <c r="W3365" i="18"/>
  <c r="W3364" i="18"/>
  <c r="W3363" i="18"/>
  <c r="W3362" i="18"/>
  <c r="W3361" i="18"/>
  <c r="W3360" i="18"/>
  <c r="W3359" i="18"/>
  <c r="W3358" i="18"/>
  <c r="W3357" i="18"/>
  <c r="W3356" i="18"/>
  <c r="W3355" i="18"/>
  <c r="W3354" i="18"/>
  <c r="W3353" i="18"/>
  <c r="W3352" i="18"/>
  <c r="W3351" i="18"/>
  <c r="W3350" i="18"/>
  <c r="W3349" i="18"/>
  <c r="W3348" i="18"/>
  <c r="W3347" i="18"/>
  <c r="W3346" i="18"/>
  <c r="W3345" i="18"/>
  <c r="W3344" i="18"/>
  <c r="W3343" i="18"/>
  <c r="W3342" i="18"/>
  <c r="W3341" i="18"/>
  <c r="W3340" i="18"/>
  <c r="W3339" i="18"/>
  <c r="W3338" i="18"/>
  <c r="W3337" i="18"/>
  <c r="W3336" i="18"/>
  <c r="W3335" i="18"/>
  <c r="W3334" i="18"/>
  <c r="W3333" i="18"/>
  <c r="W3332" i="18"/>
  <c r="W3331" i="18"/>
  <c r="W3330" i="18"/>
  <c r="W3329" i="18"/>
  <c r="W3328" i="18"/>
  <c r="W3327" i="18"/>
  <c r="W3326" i="18"/>
  <c r="W3325" i="18"/>
  <c r="W3324" i="18"/>
  <c r="W3323" i="18"/>
  <c r="W3322" i="18"/>
  <c r="W3321" i="18"/>
  <c r="W3320" i="18"/>
  <c r="W3319" i="18"/>
  <c r="W3318" i="18"/>
  <c r="W3317" i="18"/>
  <c r="W3316" i="18"/>
  <c r="W3315" i="18"/>
  <c r="W3314" i="18"/>
  <c r="W3313" i="18"/>
  <c r="W3312" i="18"/>
  <c r="W3311" i="18"/>
  <c r="W3310" i="18"/>
  <c r="W3309" i="18"/>
  <c r="W3308" i="18"/>
  <c r="W3307" i="18"/>
  <c r="W3306" i="18"/>
  <c r="W3305" i="18"/>
  <c r="W3304" i="18"/>
  <c r="W3303" i="18"/>
  <c r="W3302" i="18"/>
  <c r="W3301" i="18"/>
  <c r="W3300" i="18"/>
  <c r="W3299" i="18"/>
  <c r="W3298" i="18"/>
  <c r="W3297" i="18"/>
  <c r="W3296" i="18"/>
  <c r="W3295" i="18"/>
  <c r="W3294" i="18"/>
  <c r="W3293" i="18"/>
  <c r="W3292" i="18"/>
  <c r="W3291" i="18"/>
  <c r="W3290" i="18"/>
  <c r="W3289" i="18"/>
  <c r="W3288" i="18"/>
  <c r="W3287" i="18"/>
  <c r="W3286" i="18"/>
  <c r="W3285" i="18"/>
  <c r="W3284" i="18"/>
  <c r="W3283" i="18"/>
  <c r="W3282" i="18"/>
  <c r="W3281" i="18"/>
  <c r="W3280" i="18"/>
  <c r="W3279" i="18"/>
  <c r="W3278" i="18"/>
  <c r="W3277" i="18"/>
  <c r="W3276" i="18"/>
  <c r="W3275" i="18"/>
  <c r="W3274" i="18"/>
  <c r="W3273" i="18"/>
  <c r="W3272" i="18"/>
  <c r="W3271" i="18"/>
  <c r="W3270" i="18"/>
  <c r="W3269" i="18"/>
  <c r="W3268" i="18"/>
  <c r="W3267" i="18"/>
  <c r="W3266" i="18"/>
  <c r="W3265" i="18"/>
  <c r="W3264" i="18"/>
  <c r="W3263" i="18"/>
  <c r="W3262" i="18"/>
  <c r="W3261" i="18"/>
  <c r="W3260" i="18"/>
  <c r="W3259" i="18"/>
  <c r="W3258" i="18"/>
  <c r="W3257" i="18"/>
  <c r="W3256" i="18"/>
  <c r="W3255" i="18"/>
  <c r="W3254" i="18"/>
  <c r="W3253" i="18"/>
  <c r="W3252" i="18"/>
  <c r="W3251" i="18"/>
  <c r="W3250" i="18"/>
  <c r="W3249" i="18"/>
  <c r="W3248" i="18"/>
  <c r="W3247" i="18"/>
  <c r="W3246" i="18"/>
  <c r="W3245" i="18"/>
  <c r="W3244" i="18"/>
  <c r="W3243" i="18"/>
  <c r="W3242" i="18"/>
  <c r="W3241" i="18"/>
  <c r="W3240" i="18"/>
  <c r="W3239" i="18"/>
  <c r="W3238" i="18"/>
  <c r="W3237" i="18"/>
  <c r="W3236" i="18"/>
  <c r="W3235" i="18"/>
  <c r="W3234" i="18"/>
  <c r="W3233" i="18"/>
  <c r="W3232" i="18"/>
  <c r="W3231" i="18"/>
  <c r="W3230" i="18"/>
  <c r="W3229" i="18"/>
  <c r="W3228" i="18"/>
  <c r="W3227" i="18"/>
  <c r="W3226" i="18"/>
  <c r="W3225" i="18"/>
  <c r="W3224" i="18"/>
  <c r="W3223" i="18"/>
  <c r="W3222" i="18"/>
  <c r="W3221" i="18"/>
  <c r="W3220" i="18"/>
  <c r="W3219" i="18"/>
  <c r="W3218" i="18"/>
  <c r="W3217" i="18"/>
  <c r="W3216" i="18"/>
  <c r="W3215" i="18"/>
  <c r="W3214" i="18"/>
  <c r="W3213" i="18"/>
  <c r="W3212" i="18"/>
  <c r="W3211" i="18"/>
  <c r="W3210" i="18"/>
  <c r="W3209" i="18"/>
  <c r="W3208" i="18"/>
  <c r="W3207" i="18"/>
  <c r="W3206" i="18"/>
  <c r="W3205" i="18"/>
  <c r="W3204" i="18"/>
  <c r="W3203" i="18"/>
  <c r="W3202" i="18"/>
  <c r="W3201" i="18"/>
  <c r="W3200" i="18"/>
  <c r="W3199" i="18"/>
  <c r="W3198" i="18"/>
  <c r="W3197" i="18"/>
  <c r="W3196" i="18"/>
  <c r="W3195" i="18"/>
  <c r="W3194" i="18"/>
  <c r="W3193" i="18"/>
  <c r="W3192" i="18"/>
  <c r="W3191" i="18"/>
  <c r="W3190" i="18"/>
  <c r="W3189" i="18"/>
  <c r="W3188" i="18"/>
  <c r="W3187" i="18"/>
  <c r="W3186" i="18"/>
  <c r="W3185" i="18"/>
  <c r="W3184" i="18"/>
  <c r="W3183" i="18"/>
  <c r="W3182" i="18"/>
  <c r="W3181" i="18"/>
  <c r="W3180" i="18"/>
  <c r="W3179" i="18"/>
  <c r="W3178" i="18"/>
  <c r="W3177" i="18"/>
  <c r="W3176" i="18"/>
  <c r="W3175" i="18"/>
  <c r="W3174" i="18"/>
  <c r="W3173" i="18"/>
  <c r="W3172" i="18"/>
  <c r="W3171" i="18"/>
  <c r="W3170" i="18"/>
  <c r="W3169" i="18"/>
  <c r="W3168" i="18"/>
  <c r="W3167" i="18"/>
  <c r="W3166" i="18"/>
  <c r="W3165" i="18"/>
  <c r="W3164" i="18"/>
  <c r="W3163" i="18"/>
  <c r="W3162" i="18"/>
  <c r="W3161" i="18"/>
  <c r="W3160" i="18"/>
  <c r="W3159" i="18"/>
  <c r="W3158" i="18"/>
  <c r="W3157" i="18"/>
  <c r="W3156" i="18"/>
  <c r="W3155" i="18"/>
  <c r="W3154" i="18"/>
  <c r="W3153" i="18"/>
  <c r="W3152" i="18"/>
  <c r="W3151" i="18"/>
  <c r="W3150" i="18"/>
  <c r="W3149" i="18"/>
  <c r="W3148" i="18"/>
  <c r="W3147" i="18"/>
  <c r="W3146" i="18"/>
  <c r="W3145" i="18"/>
  <c r="W3144" i="18"/>
  <c r="W3143" i="18"/>
  <c r="W3142" i="18"/>
  <c r="W3141" i="18"/>
  <c r="W3140" i="18"/>
  <c r="W3139" i="18"/>
  <c r="W3138" i="18"/>
  <c r="W3137" i="18"/>
  <c r="W3136" i="18"/>
  <c r="W3135" i="18"/>
  <c r="W3134" i="18"/>
  <c r="W3133" i="18"/>
  <c r="W3132" i="18"/>
  <c r="W3131" i="18"/>
  <c r="W3130" i="18"/>
  <c r="W3129" i="18"/>
  <c r="W3128" i="18"/>
  <c r="W3127" i="18"/>
  <c r="W3126" i="18"/>
  <c r="W3125" i="18"/>
  <c r="W3124" i="18"/>
  <c r="W3123" i="18"/>
  <c r="W3122" i="18"/>
  <c r="W3121" i="18"/>
  <c r="W3120" i="18"/>
  <c r="W3119" i="18"/>
  <c r="W3118" i="18"/>
  <c r="W3117" i="18"/>
  <c r="W3116" i="18"/>
  <c r="W3115" i="18"/>
  <c r="W3114" i="18"/>
  <c r="W3113" i="18"/>
  <c r="W3112" i="18"/>
  <c r="W3111" i="18"/>
  <c r="W3110" i="18"/>
  <c r="W3109" i="18"/>
  <c r="W3108" i="18"/>
  <c r="W3107" i="18"/>
  <c r="W3106" i="18"/>
  <c r="W3105" i="18"/>
  <c r="W3104" i="18"/>
  <c r="W3103" i="18"/>
  <c r="W3102" i="18"/>
  <c r="W3101" i="18"/>
  <c r="W3100" i="18"/>
  <c r="W3099" i="18"/>
  <c r="W3098" i="18"/>
  <c r="W3097" i="18"/>
  <c r="W3096" i="18"/>
  <c r="W3095" i="18"/>
  <c r="W3094" i="18"/>
  <c r="W3093" i="18"/>
  <c r="W3092" i="18"/>
  <c r="W3091" i="18"/>
  <c r="W3090" i="18"/>
  <c r="W3089" i="18"/>
  <c r="W3088" i="18"/>
  <c r="W3087" i="18"/>
  <c r="W3086" i="18"/>
  <c r="W3085" i="18"/>
  <c r="W3084" i="18"/>
  <c r="W3083" i="18"/>
  <c r="W3082" i="18"/>
  <c r="W3081" i="18"/>
  <c r="W3080" i="18"/>
  <c r="W3079" i="18"/>
  <c r="W3078" i="18"/>
  <c r="W3077" i="18"/>
  <c r="W3076" i="18"/>
  <c r="W3075" i="18"/>
  <c r="W3074" i="18"/>
  <c r="W3073" i="18"/>
  <c r="W3072" i="18"/>
  <c r="W3071" i="18"/>
  <c r="W3070" i="18"/>
  <c r="W3069" i="18"/>
  <c r="W3068" i="18"/>
  <c r="W3067" i="18"/>
  <c r="W3066" i="18"/>
  <c r="W3065" i="18"/>
  <c r="W3064" i="18"/>
  <c r="W3063" i="18"/>
  <c r="W3062" i="18"/>
  <c r="W3061" i="18"/>
  <c r="W3060" i="18"/>
  <c r="W3059" i="18"/>
  <c r="W3058" i="18"/>
  <c r="W3057" i="18"/>
  <c r="W3056" i="18"/>
  <c r="W3055" i="18"/>
  <c r="W3054" i="18"/>
  <c r="W3053" i="18"/>
  <c r="W3052" i="18"/>
  <c r="W3051" i="18"/>
  <c r="W3050" i="18"/>
  <c r="W3049" i="18"/>
  <c r="W3048" i="18"/>
  <c r="W3047" i="18"/>
  <c r="W3046" i="18"/>
  <c r="W3045" i="18"/>
  <c r="W3044" i="18"/>
  <c r="W3043" i="18"/>
  <c r="W3042" i="18"/>
  <c r="W3041" i="18"/>
  <c r="W3040" i="18"/>
  <c r="W3039" i="18"/>
  <c r="W3038" i="18"/>
  <c r="W3037" i="18"/>
  <c r="W3036" i="18"/>
  <c r="W3035" i="18"/>
  <c r="W3034" i="18"/>
  <c r="W3033" i="18"/>
  <c r="W3032" i="18"/>
  <c r="W3031" i="18"/>
  <c r="W3030" i="18"/>
  <c r="W3029" i="18"/>
  <c r="W3028" i="18"/>
  <c r="W3027" i="18"/>
  <c r="W3026" i="18"/>
  <c r="W3025" i="18"/>
  <c r="W3024" i="18"/>
  <c r="W3023" i="18"/>
  <c r="W3022" i="18"/>
  <c r="W3021" i="18"/>
  <c r="W3020" i="18"/>
  <c r="W3019" i="18"/>
  <c r="W3018" i="18"/>
  <c r="W3017" i="18"/>
  <c r="W3016" i="18"/>
  <c r="W3015" i="18"/>
  <c r="W3014" i="18"/>
  <c r="W3013" i="18"/>
  <c r="W3012" i="18"/>
  <c r="W3011" i="18"/>
  <c r="W3010" i="18"/>
  <c r="W3009" i="18"/>
  <c r="W3008" i="18"/>
  <c r="W3007" i="18"/>
  <c r="W3006" i="18"/>
  <c r="W3005" i="18"/>
  <c r="W3004" i="18"/>
  <c r="W3003" i="18"/>
  <c r="W3002" i="18"/>
  <c r="W3001" i="18"/>
  <c r="W3000" i="18"/>
  <c r="W2999" i="18"/>
  <c r="W2998" i="18"/>
  <c r="W2997" i="18"/>
  <c r="W2996" i="18"/>
  <c r="W2995" i="18"/>
  <c r="W2994" i="18"/>
  <c r="W2993" i="18"/>
  <c r="W2992" i="18"/>
  <c r="W2991" i="18"/>
  <c r="W2990" i="18"/>
  <c r="W2989" i="18"/>
  <c r="W2988" i="18"/>
  <c r="W2987" i="18"/>
  <c r="W2986" i="18"/>
  <c r="W2985" i="18"/>
  <c r="W2984" i="18"/>
  <c r="W2983" i="18"/>
  <c r="W2982" i="18"/>
  <c r="W2981" i="18"/>
  <c r="W2980" i="18"/>
  <c r="W2979" i="18"/>
  <c r="W2978" i="18"/>
  <c r="W2977" i="18"/>
  <c r="W2976" i="18"/>
  <c r="W2975" i="18"/>
  <c r="W2974" i="18"/>
  <c r="W2973" i="18"/>
  <c r="W2972" i="18"/>
  <c r="W2971" i="18"/>
  <c r="W2970" i="18"/>
  <c r="W2969" i="18"/>
  <c r="W2968" i="18"/>
  <c r="W2967" i="18"/>
  <c r="W2966" i="18"/>
  <c r="W2965" i="18"/>
  <c r="W2964" i="18"/>
  <c r="W2963" i="18"/>
  <c r="W2962" i="18"/>
  <c r="W2961" i="18"/>
  <c r="W2960" i="18"/>
  <c r="W2959" i="18"/>
  <c r="W2958" i="18"/>
  <c r="W2957" i="18"/>
  <c r="W2956" i="18"/>
  <c r="W2955" i="18"/>
  <c r="W2954" i="18"/>
  <c r="W2953" i="18"/>
  <c r="W2952" i="18"/>
  <c r="W2951" i="18"/>
  <c r="W2950" i="18"/>
  <c r="W2949" i="18"/>
  <c r="W2948" i="18"/>
  <c r="W2947" i="18"/>
  <c r="W2946" i="18"/>
  <c r="W2945" i="18"/>
  <c r="W2944" i="18"/>
  <c r="W2943" i="18"/>
  <c r="W2942" i="18"/>
  <c r="W2941" i="18"/>
  <c r="W2940" i="18"/>
  <c r="W2939" i="18"/>
  <c r="W2938" i="18"/>
  <c r="W2937" i="18"/>
  <c r="W2936" i="18"/>
  <c r="W2935" i="18"/>
  <c r="W2934" i="18"/>
  <c r="W2933" i="18"/>
  <c r="W2932" i="18"/>
  <c r="W2931" i="18"/>
  <c r="W2930" i="18"/>
  <c r="W2929" i="18"/>
  <c r="W2928" i="18"/>
  <c r="W2927" i="18"/>
  <c r="W2926" i="18"/>
  <c r="W2925" i="18"/>
  <c r="W2924" i="18"/>
  <c r="W2923" i="18"/>
  <c r="W2922" i="18"/>
  <c r="W2921" i="18"/>
  <c r="W2920" i="18"/>
  <c r="W2919" i="18"/>
  <c r="W2918" i="18"/>
  <c r="W2917" i="18"/>
  <c r="W2916" i="18"/>
  <c r="W2915" i="18"/>
  <c r="W2914" i="18"/>
  <c r="W2913" i="18"/>
  <c r="W2912" i="18"/>
  <c r="W2911" i="18"/>
  <c r="W2910" i="18"/>
  <c r="W2909" i="18"/>
  <c r="W2908" i="18"/>
  <c r="W2907" i="18"/>
  <c r="W2906" i="18"/>
  <c r="W2905" i="18"/>
  <c r="W2904" i="18"/>
  <c r="W2903" i="18"/>
  <c r="W2902" i="18"/>
  <c r="W2901" i="18"/>
  <c r="W2900" i="18"/>
  <c r="W2899" i="18"/>
  <c r="W2898" i="18"/>
  <c r="W2897" i="18"/>
  <c r="W2896" i="18"/>
  <c r="W2895" i="18"/>
  <c r="W2894" i="18"/>
  <c r="W2893" i="18"/>
  <c r="W2892" i="18"/>
  <c r="W2891" i="18"/>
  <c r="W2890" i="18"/>
  <c r="W2889" i="18"/>
  <c r="W2888" i="18"/>
  <c r="W2887" i="18"/>
  <c r="W2886" i="18"/>
  <c r="W2885" i="18"/>
  <c r="W2884" i="18"/>
  <c r="W2883" i="18"/>
  <c r="W2882" i="18"/>
  <c r="W2881" i="18"/>
  <c r="W2880" i="18"/>
  <c r="W2879" i="18"/>
  <c r="W2878" i="18"/>
  <c r="W2877" i="18"/>
  <c r="W2876" i="18"/>
  <c r="W2875" i="18"/>
  <c r="W2874" i="18"/>
  <c r="W2873" i="18"/>
  <c r="W2872" i="18"/>
  <c r="W2871" i="18"/>
  <c r="W2870" i="18"/>
  <c r="W2869" i="18"/>
  <c r="W2868" i="18"/>
  <c r="W2867" i="18"/>
  <c r="W2866" i="18"/>
  <c r="W2865" i="18"/>
  <c r="W2864" i="18"/>
  <c r="W2863" i="18"/>
  <c r="W2862" i="18"/>
  <c r="W2861" i="18"/>
  <c r="W2860" i="18"/>
  <c r="W2859" i="18"/>
  <c r="W2858" i="18"/>
  <c r="W2857" i="18"/>
  <c r="W2856" i="18"/>
  <c r="W2855" i="18"/>
  <c r="W2854" i="18"/>
  <c r="W2853" i="18"/>
  <c r="W2852" i="18"/>
  <c r="W2851" i="18"/>
  <c r="W2850" i="18"/>
  <c r="W2849" i="18"/>
  <c r="W2848" i="18"/>
  <c r="W2847" i="18"/>
  <c r="W2846" i="18"/>
  <c r="W2845" i="18"/>
  <c r="W2844" i="18"/>
  <c r="W2843" i="18"/>
  <c r="W2842" i="18"/>
  <c r="W2841" i="18"/>
  <c r="W2840" i="18"/>
  <c r="W2839" i="18"/>
  <c r="W2838" i="18"/>
  <c r="W2837" i="18"/>
  <c r="W2836" i="18"/>
  <c r="W2835" i="18"/>
  <c r="W2834" i="18"/>
  <c r="W2833" i="18"/>
  <c r="W2832" i="18"/>
  <c r="W2831" i="18"/>
  <c r="W2830" i="18"/>
  <c r="W2829" i="18"/>
  <c r="W2828" i="18"/>
  <c r="W2827" i="18"/>
  <c r="W2826" i="18"/>
  <c r="W2825" i="18"/>
  <c r="W2824" i="18"/>
  <c r="W2823" i="18"/>
  <c r="W2822" i="18"/>
  <c r="W2821" i="18"/>
  <c r="W2820" i="18"/>
  <c r="W2819" i="18"/>
  <c r="W2818" i="18"/>
  <c r="W2817" i="18"/>
  <c r="W2816" i="18"/>
  <c r="W2815" i="18"/>
  <c r="W2814" i="18"/>
  <c r="W2813" i="18"/>
  <c r="W2812" i="18"/>
  <c r="W2811" i="18"/>
  <c r="W2810" i="18"/>
  <c r="W2809" i="18"/>
  <c r="W2808" i="18"/>
  <c r="W2807" i="18"/>
  <c r="W2806" i="18"/>
  <c r="W2805" i="18"/>
  <c r="W2804" i="18"/>
  <c r="W2803" i="18"/>
  <c r="W2802" i="18"/>
  <c r="W2801" i="18"/>
  <c r="W2800" i="18"/>
  <c r="W2799" i="18"/>
  <c r="W2798" i="18"/>
  <c r="W2797" i="18"/>
  <c r="W2796" i="18"/>
  <c r="W2795" i="18"/>
  <c r="W2794" i="18"/>
  <c r="W2793" i="18"/>
  <c r="W2792" i="18"/>
  <c r="W2791" i="18"/>
  <c r="W2790" i="18"/>
  <c r="W2789" i="18"/>
  <c r="W2788" i="18"/>
  <c r="W2787" i="18"/>
  <c r="W2786" i="18"/>
  <c r="W2785" i="18"/>
  <c r="W2784" i="18"/>
  <c r="W2783" i="18"/>
  <c r="W2782" i="18"/>
  <c r="W2781" i="18"/>
  <c r="W2780" i="18"/>
  <c r="W2779" i="18"/>
  <c r="W2778" i="18"/>
  <c r="W2777" i="18"/>
  <c r="W2776" i="18"/>
  <c r="W2775" i="18"/>
  <c r="W2774" i="18"/>
  <c r="W2773" i="18"/>
  <c r="W2772" i="18"/>
  <c r="W2771" i="18"/>
  <c r="W2770" i="18"/>
  <c r="W2769" i="18"/>
  <c r="W2768" i="18"/>
  <c r="W2767" i="18"/>
  <c r="W2766" i="18"/>
  <c r="W2765" i="18"/>
  <c r="W2764" i="18"/>
  <c r="W2763" i="18"/>
  <c r="W2762" i="18"/>
  <c r="W2761" i="18"/>
  <c r="W2760" i="18"/>
  <c r="W2759" i="18"/>
  <c r="W2758" i="18"/>
  <c r="W2757" i="18"/>
  <c r="W2756" i="18"/>
  <c r="W2755" i="18"/>
  <c r="W2754" i="18"/>
  <c r="W2753" i="18"/>
  <c r="W2752" i="18"/>
  <c r="W2751" i="18"/>
  <c r="W2750" i="18"/>
  <c r="W2749" i="18"/>
  <c r="W2748" i="18"/>
  <c r="W2747" i="18"/>
  <c r="W2746" i="18"/>
  <c r="W2745" i="18"/>
  <c r="W2744" i="18"/>
  <c r="W2743" i="18"/>
  <c r="W2742" i="18"/>
  <c r="W2741" i="18"/>
  <c r="W2740" i="18"/>
  <c r="W2739" i="18"/>
  <c r="W2738" i="18"/>
  <c r="W2737" i="18"/>
  <c r="W2736" i="18"/>
  <c r="W2735" i="18"/>
  <c r="W2734" i="18"/>
  <c r="W2733" i="18"/>
  <c r="W2732" i="18"/>
  <c r="W2731" i="18"/>
  <c r="W2730" i="18"/>
  <c r="W2729" i="18"/>
  <c r="W2728" i="18"/>
  <c r="W2727" i="18"/>
  <c r="W2726" i="18"/>
  <c r="W2725" i="18"/>
  <c r="W2724" i="18"/>
  <c r="W2723" i="18"/>
  <c r="W2722" i="18"/>
  <c r="W2721" i="18"/>
  <c r="W2720" i="18"/>
  <c r="W2719" i="18"/>
  <c r="W2718" i="18"/>
  <c r="W2717" i="18"/>
  <c r="W2716" i="18"/>
  <c r="W2715" i="18"/>
  <c r="W2714" i="18"/>
  <c r="W2713" i="18"/>
  <c r="W2712" i="18"/>
  <c r="W2711" i="18"/>
  <c r="W2710" i="18"/>
  <c r="W2709" i="18"/>
  <c r="W2708" i="18"/>
  <c r="W2707" i="18"/>
  <c r="W2706" i="18"/>
  <c r="W2705" i="18"/>
  <c r="W2704" i="18"/>
  <c r="W2703" i="18"/>
  <c r="W2702" i="18"/>
  <c r="W2701" i="18"/>
  <c r="W2700" i="18"/>
  <c r="W2699" i="18"/>
  <c r="W2698" i="18"/>
  <c r="W2697" i="18"/>
  <c r="W2696" i="18"/>
  <c r="W2695" i="18"/>
  <c r="W2694" i="18"/>
  <c r="W2693" i="18"/>
  <c r="W2692" i="18"/>
  <c r="W2691" i="18"/>
  <c r="W2690" i="18"/>
  <c r="W2689" i="18"/>
  <c r="W2688" i="18"/>
  <c r="W2687" i="18"/>
  <c r="W2686" i="18"/>
  <c r="W2685" i="18"/>
  <c r="W2684" i="18"/>
  <c r="W2683" i="18"/>
  <c r="W2682" i="18"/>
  <c r="W2681" i="18"/>
  <c r="W2680" i="18"/>
  <c r="W2679" i="18"/>
  <c r="W2678" i="18"/>
  <c r="W2677" i="18"/>
  <c r="W2676" i="18"/>
  <c r="W2675" i="18"/>
  <c r="W2674" i="18"/>
  <c r="W2673" i="18"/>
  <c r="W2672" i="18"/>
  <c r="W2671" i="18"/>
  <c r="W2670" i="18"/>
  <c r="W2669" i="18"/>
  <c r="W2668" i="18"/>
  <c r="W2667" i="18"/>
  <c r="W2666" i="18"/>
  <c r="W2665" i="18"/>
  <c r="W2664" i="18"/>
  <c r="W2663" i="18"/>
  <c r="W2662" i="18"/>
  <c r="W2661" i="18"/>
  <c r="W2660" i="18"/>
  <c r="W2659" i="18"/>
  <c r="W2658" i="18"/>
  <c r="W2657" i="18"/>
  <c r="W2656" i="18"/>
  <c r="W2655" i="18"/>
  <c r="W2654" i="18"/>
  <c r="W2653" i="18"/>
  <c r="W2652" i="18"/>
  <c r="W2651" i="18"/>
  <c r="W2650" i="18"/>
  <c r="W2649" i="18"/>
  <c r="W2648" i="18"/>
  <c r="W2647" i="18"/>
  <c r="W2646" i="18"/>
  <c r="W2645" i="18"/>
  <c r="W2644" i="18"/>
  <c r="W2643" i="18"/>
  <c r="W2642" i="18"/>
  <c r="W2641" i="18"/>
  <c r="W2640" i="18"/>
  <c r="W2639" i="18"/>
  <c r="W2638" i="18"/>
  <c r="W2637" i="18"/>
  <c r="W2636" i="18"/>
  <c r="W2635" i="18"/>
  <c r="W2634" i="18"/>
  <c r="W2633" i="18"/>
  <c r="W2632" i="18"/>
  <c r="W2631" i="18"/>
  <c r="W2630" i="18"/>
  <c r="W2629" i="18"/>
  <c r="W2628" i="18"/>
  <c r="W2627" i="18"/>
  <c r="W2626" i="18"/>
  <c r="W2625" i="18"/>
  <c r="W2624" i="18"/>
  <c r="W2623" i="18"/>
  <c r="W2622" i="18"/>
  <c r="W2621" i="18"/>
  <c r="W2620" i="18"/>
  <c r="W2619" i="18"/>
  <c r="W2618" i="18"/>
  <c r="W2617" i="18"/>
  <c r="W2616" i="18"/>
  <c r="W2615" i="18"/>
  <c r="W2614" i="18"/>
  <c r="W2613" i="18"/>
  <c r="W2612" i="18"/>
  <c r="W2611" i="18"/>
  <c r="W2610" i="18"/>
  <c r="W2609" i="18"/>
  <c r="W2608" i="18"/>
  <c r="W2607" i="18"/>
  <c r="W2606" i="18"/>
  <c r="W2605" i="18"/>
  <c r="W2604" i="18"/>
  <c r="W2603" i="18"/>
  <c r="W2602" i="18"/>
  <c r="W2601" i="18"/>
  <c r="W2600" i="18"/>
  <c r="W2599" i="18"/>
  <c r="W2598" i="18"/>
  <c r="W2597" i="18"/>
  <c r="W2596" i="18"/>
  <c r="W2595" i="18"/>
  <c r="W2594" i="18"/>
  <c r="W2593" i="18"/>
  <c r="W2592" i="18"/>
  <c r="W2591" i="18"/>
  <c r="W2590" i="18"/>
  <c r="W2589" i="18"/>
  <c r="W2588" i="18"/>
  <c r="W2587" i="18"/>
  <c r="W2586" i="18"/>
  <c r="W2585" i="18"/>
  <c r="W2584" i="18"/>
  <c r="W2583" i="18"/>
  <c r="W2582" i="18"/>
  <c r="W2581" i="18"/>
  <c r="W2580" i="18"/>
  <c r="W2579" i="18"/>
  <c r="W2578" i="18"/>
  <c r="W2577" i="18"/>
  <c r="W2576" i="18"/>
  <c r="W2575" i="18"/>
  <c r="W2574" i="18"/>
  <c r="W2573" i="18"/>
  <c r="W2572" i="18"/>
  <c r="W2571" i="18"/>
  <c r="W2570" i="18"/>
  <c r="W2569" i="18"/>
  <c r="W2568" i="18"/>
  <c r="W2567" i="18"/>
  <c r="W2566" i="18"/>
  <c r="W2565" i="18"/>
  <c r="W2564" i="18"/>
  <c r="W2563" i="18"/>
  <c r="W2562" i="18"/>
  <c r="W2561" i="18"/>
  <c r="W2560" i="18"/>
  <c r="W2559" i="18"/>
  <c r="W2558" i="18"/>
  <c r="W2557" i="18"/>
  <c r="W2556" i="18"/>
  <c r="W2555" i="18"/>
  <c r="W2554" i="18"/>
  <c r="W2553" i="18"/>
  <c r="W2552" i="18"/>
  <c r="W2551" i="18"/>
  <c r="W2550" i="18"/>
  <c r="W2549" i="18"/>
  <c r="W2548" i="18"/>
  <c r="W2547" i="18"/>
  <c r="W2546" i="18"/>
  <c r="W2545" i="18"/>
  <c r="W2544" i="18"/>
  <c r="W2543" i="18"/>
  <c r="W2542" i="18"/>
  <c r="W2541" i="18"/>
  <c r="W2540" i="18"/>
  <c r="W2539" i="18"/>
  <c r="W2538" i="18"/>
  <c r="W2537" i="18"/>
  <c r="W2536" i="18"/>
  <c r="W2535" i="18"/>
  <c r="W2534" i="18"/>
  <c r="W2533" i="18"/>
  <c r="W2532" i="18"/>
  <c r="W2531" i="18"/>
  <c r="W2530" i="18"/>
  <c r="W2529" i="18"/>
  <c r="W2528" i="18"/>
  <c r="W2527" i="18"/>
  <c r="W2526" i="18"/>
  <c r="W2525" i="18"/>
  <c r="W2524" i="18"/>
  <c r="W2523" i="18"/>
  <c r="W2522" i="18"/>
  <c r="W2521" i="18"/>
  <c r="W2520" i="18"/>
  <c r="W2519" i="18"/>
  <c r="W2518" i="18"/>
  <c r="W2517" i="18"/>
  <c r="W2516" i="18"/>
  <c r="W2515" i="18"/>
  <c r="W2514" i="18"/>
  <c r="W2513" i="18"/>
  <c r="W2512" i="18"/>
  <c r="W2511" i="18"/>
  <c r="W2510" i="18"/>
  <c r="W2509" i="18"/>
  <c r="W2508" i="18"/>
  <c r="W2507" i="18"/>
  <c r="W2506" i="18"/>
  <c r="W2505" i="18"/>
  <c r="W2504" i="18"/>
  <c r="W2503" i="18"/>
  <c r="W2502" i="18"/>
  <c r="W2501" i="18"/>
  <c r="W2500" i="18"/>
  <c r="W2499" i="18"/>
  <c r="W2498" i="18"/>
  <c r="W2497" i="18"/>
  <c r="W2496" i="18"/>
  <c r="W2495" i="18"/>
  <c r="W2494" i="18"/>
  <c r="W2493" i="18"/>
  <c r="W2492" i="18"/>
  <c r="W2491" i="18"/>
  <c r="W2490" i="18"/>
  <c r="W2489" i="18"/>
  <c r="W2488" i="18"/>
  <c r="W2487" i="18"/>
  <c r="W2486" i="18"/>
  <c r="W2485" i="18"/>
  <c r="W2484" i="18"/>
  <c r="W2483" i="18"/>
  <c r="W2482" i="18"/>
  <c r="W2481" i="18"/>
  <c r="W2480" i="18"/>
  <c r="W2479" i="18"/>
  <c r="W2478" i="18"/>
  <c r="W2477" i="18"/>
  <c r="W2476" i="18"/>
  <c r="W2475" i="18"/>
  <c r="W2474" i="18"/>
  <c r="W2473" i="18"/>
  <c r="W2472" i="18"/>
  <c r="W2471" i="18"/>
  <c r="W2470" i="18"/>
  <c r="W2469" i="18"/>
  <c r="W2468" i="18"/>
  <c r="W2467" i="18"/>
  <c r="W2466" i="18"/>
  <c r="W2465" i="18"/>
  <c r="W2464" i="18"/>
  <c r="W2463" i="18"/>
  <c r="W2462" i="18"/>
  <c r="W2461" i="18"/>
  <c r="W2460" i="18"/>
  <c r="W2459" i="18"/>
  <c r="W2458" i="18"/>
  <c r="W2457" i="18"/>
  <c r="W2456" i="18"/>
  <c r="W2455" i="18"/>
  <c r="W2454" i="18"/>
  <c r="W2453" i="18"/>
  <c r="W2452" i="18"/>
  <c r="W2451" i="18"/>
  <c r="W2450" i="18"/>
  <c r="W2449" i="18"/>
  <c r="W2448" i="18"/>
  <c r="W2447" i="18"/>
  <c r="W2446" i="18"/>
  <c r="W2445" i="18"/>
  <c r="W2444" i="18"/>
  <c r="W2443" i="18"/>
  <c r="W2442" i="18"/>
  <c r="W2441" i="18"/>
  <c r="W2440" i="18"/>
  <c r="W2439" i="18"/>
  <c r="W2438" i="18"/>
  <c r="W2437" i="18"/>
  <c r="W2436" i="18"/>
  <c r="W2435" i="18"/>
  <c r="W2434" i="18"/>
  <c r="W2433" i="18"/>
  <c r="W2432" i="18"/>
  <c r="W2431" i="18"/>
  <c r="W2430" i="18"/>
  <c r="W2429" i="18"/>
  <c r="W2428" i="18"/>
  <c r="W2427" i="18"/>
  <c r="W2426" i="18"/>
  <c r="W2425" i="18"/>
  <c r="W2424" i="18"/>
  <c r="W2423" i="18"/>
  <c r="W2422" i="18"/>
  <c r="W2421" i="18"/>
  <c r="W2420" i="18"/>
  <c r="W2419" i="18"/>
  <c r="W2418" i="18"/>
  <c r="W2417" i="18"/>
  <c r="W2416" i="18"/>
  <c r="W2415" i="18"/>
  <c r="W2414" i="18"/>
  <c r="W2413" i="18"/>
  <c r="W2412" i="18"/>
  <c r="W2411" i="18"/>
  <c r="W2410" i="18"/>
  <c r="W2409" i="18"/>
  <c r="W2408" i="18"/>
  <c r="W2407" i="18"/>
  <c r="W2406" i="18"/>
  <c r="W2405" i="18"/>
  <c r="W2404" i="18"/>
  <c r="W2403" i="18"/>
  <c r="W2402" i="18"/>
  <c r="W2401" i="18"/>
  <c r="W2400" i="18"/>
  <c r="W2399" i="18"/>
  <c r="W2398" i="18"/>
  <c r="W2397" i="18"/>
  <c r="W2396" i="18"/>
  <c r="W2395" i="18"/>
  <c r="W2394" i="18"/>
  <c r="W2393" i="18"/>
  <c r="W2392" i="18"/>
  <c r="W2391" i="18"/>
  <c r="W2390" i="18"/>
  <c r="W2389" i="18"/>
  <c r="W2388" i="18"/>
  <c r="W2387" i="18"/>
  <c r="W2386" i="18"/>
  <c r="W2385" i="18"/>
  <c r="W2384" i="18"/>
  <c r="W2383" i="18"/>
  <c r="W2382" i="18"/>
  <c r="W2381" i="18"/>
  <c r="W2380" i="18"/>
  <c r="W2379" i="18"/>
  <c r="W2378" i="18"/>
  <c r="W2377" i="18"/>
  <c r="W2376" i="18"/>
  <c r="W2375" i="18"/>
  <c r="W2374" i="18"/>
  <c r="W2373" i="18"/>
  <c r="W2372" i="18"/>
  <c r="W2371" i="18"/>
  <c r="W2370" i="18"/>
  <c r="W2369" i="18"/>
  <c r="W2368" i="18"/>
  <c r="W2367" i="18"/>
  <c r="W2366" i="18"/>
  <c r="W2365" i="18"/>
  <c r="W2364" i="18"/>
  <c r="W2363" i="18"/>
  <c r="W2362" i="18"/>
  <c r="W2361" i="18"/>
  <c r="W2360" i="18"/>
  <c r="W2359" i="18"/>
  <c r="W2358" i="18"/>
  <c r="W2357" i="18"/>
  <c r="W2356" i="18"/>
  <c r="W2355" i="18"/>
  <c r="W2354" i="18"/>
  <c r="W2353" i="18"/>
  <c r="W2352" i="18"/>
  <c r="W2351" i="18"/>
  <c r="W2350" i="18"/>
  <c r="W2349" i="18"/>
  <c r="W2348" i="18"/>
  <c r="W2347" i="18"/>
  <c r="W2346" i="18"/>
  <c r="W2345" i="18"/>
  <c r="W2344" i="18"/>
  <c r="W2343" i="18"/>
  <c r="W2342" i="18"/>
  <c r="W2341" i="18"/>
  <c r="W2340" i="18"/>
  <c r="W2339" i="18"/>
  <c r="W2338" i="18"/>
  <c r="W2337" i="18"/>
  <c r="W2336" i="18"/>
  <c r="W2335" i="18"/>
  <c r="W2334" i="18"/>
  <c r="W2333" i="18"/>
  <c r="W2332" i="18"/>
  <c r="W2331" i="18"/>
  <c r="W2330" i="18"/>
  <c r="W2329" i="18"/>
  <c r="W2328" i="18"/>
  <c r="W2327" i="18"/>
  <c r="W2326" i="18"/>
  <c r="W2325" i="18"/>
  <c r="W2324" i="18"/>
  <c r="W2323" i="18"/>
  <c r="W2322" i="18"/>
  <c r="W2321" i="18"/>
  <c r="W2320" i="18"/>
  <c r="W2319" i="18"/>
  <c r="W2318" i="18"/>
  <c r="W2317" i="18"/>
  <c r="W2316" i="18"/>
  <c r="W2315" i="18"/>
  <c r="W2314" i="18"/>
  <c r="W2313" i="18"/>
  <c r="W2312" i="18"/>
  <c r="W2311" i="18"/>
  <c r="W2310" i="18"/>
  <c r="W2309" i="18"/>
  <c r="W2308" i="18"/>
  <c r="W2307" i="18"/>
  <c r="W2306" i="18"/>
  <c r="W2305" i="18"/>
  <c r="W2304" i="18"/>
  <c r="W2303" i="18"/>
  <c r="W2302" i="18"/>
  <c r="W2301" i="18"/>
  <c r="W2300" i="18"/>
  <c r="W2299" i="18"/>
  <c r="W2298" i="18"/>
  <c r="W2297" i="18"/>
  <c r="W2296" i="18"/>
  <c r="W2295" i="18"/>
  <c r="W2294" i="18"/>
  <c r="W2293" i="18"/>
  <c r="W2292" i="18"/>
  <c r="W2291" i="18"/>
  <c r="W2290" i="18"/>
  <c r="W2289" i="18"/>
  <c r="W2288" i="18"/>
  <c r="W2287" i="18"/>
  <c r="W2286" i="18"/>
  <c r="W2285" i="18"/>
  <c r="W2284" i="18"/>
  <c r="W2283" i="18"/>
  <c r="W2282" i="18"/>
  <c r="W2281" i="18"/>
  <c r="W2280" i="18"/>
  <c r="W2279" i="18"/>
  <c r="W2278" i="18"/>
  <c r="W2277" i="18"/>
  <c r="W2276" i="18"/>
  <c r="W2275" i="18"/>
  <c r="W2274" i="18"/>
  <c r="W2273" i="18"/>
  <c r="W2272" i="18"/>
  <c r="W2271" i="18"/>
  <c r="W2270" i="18"/>
  <c r="W2269" i="18"/>
  <c r="W2268" i="18"/>
  <c r="W2267" i="18"/>
  <c r="W2266" i="18"/>
  <c r="W2265" i="18"/>
  <c r="W2264" i="18"/>
  <c r="W2263" i="18"/>
  <c r="W2262" i="18"/>
  <c r="W2261" i="18"/>
  <c r="W2260" i="18"/>
  <c r="W2259" i="18"/>
  <c r="W2258" i="18"/>
  <c r="W2257" i="18"/>
  <c r="W2256" i="18"/>
  <c r="W2255" i="18"/>
  <c r="W2254" i="18"/>
  <c r="W2253" i="18"/>
  <c r="W2252" i="18"/>
  <c r="W2251" i="18"/>
  <c r="W2250" i="18"/>
  <c r="W2249" i="18"/>
  <c r="W2248" i="18"/>
  <c r="W2247" i="18"/>
  <c r="W2246" i="18"/>
  <c r="W2245" i="18"/>
  <c r="W2244" i="18"/>
  <c r="W2243" i="18"/>
  <c r="W2242" i="18"/>
  <c r="W2241" i="18"/>
  <c r="W2240" i="18"/>
  <c r="W2239" i="18"/>
  <c r="W2238" i="18"/>
  <c r="W2237" i="18"/>
  <c r="W2236" i="18"/>
  <c r="W2235" i="18"/>
  <c r="W2234" i="18"/>
  <c r="W2233" i="18"/>
  <c r="W2232" i="18"/>
  <c r="W2231" i="18"/>
  <c r="W2230" i="18"/>
  <c r="W2229" i="18"/>
  <c r="W2228" i="18"/>
  <c r="W2227" i="18"/>
  <c r="W2226" i="18"/>
  <c r="W2225" i="18"/>
  <c r="W2224" i="18"/>
  <c r="W2223" i="18"/>
  <c r="W2222" i="18"/>
  <c r="W2221" i="18"/>
  <c r="W2220" i="18"/>
  <c r="W2219" i="18"/>
  <c r="W2218" i="18"/>
  <c r="W2217" i="18"/>
  <c r="W2216" i="18"/>
  <c r="W2215" i="18"/>
  <c r="W2214" i="18"/>
  <c r="W2213" i="18"/>
  <c r="W2212" i="18"/>
  <c r="W2211" i="18"/>
  <c r="W2210" i="18"/>
  <c r="W2209" i="18"/>
  <c r="W2208" i="18"/>
  <c r="W2207" i="18"/>
  <c r="W2206" i="18"/>
  <c r="W2205" i="18"/>
  <c r="W2204" i="18"/>
  <c r="W2203" i="18"/>
  <c r="W2202" i="18"/>
  <c r="W2201" i="18"/>
  <c r="W2200" i="18"/>
  <c r="W2199" i="18"/>
  <c r="W2198" i="18"/>
  <c r="W2197" i="18"/>
  <c r="W2196" i="18"/>
  <c r="W2195" i="18"/>
  <c r="W2194" i="18"/>
  <c r="W2193" i="18"/>
  <c r="W2192" i="18"/>
  <c r="W2191" i="18"/>
  <c r="W2190" i="18"/>
  <c r="W2189" i="18"/>
  <c r="W2188" i="18"/>
  <c r="W2187" i="18"/>
  <c r="W2186" i="18"/>
  <c r="W2185" i="18"/>
  <c r="W2184" i="18"/>
  <c r="W2183" i="18"/>
  <c r="W2182" i="18"/>
  <c r="W2181" i="18"/>
  <c r="W2180" i="18"/>
  <c r="W2179" i="18"/>
  <c r="W2178" i="18"/>
  <c r="W2177" i="18"/>
  <c r="W2176" i="18"/>
  <c r="W2175" i="18"/>
  <c r="W2174" i="18"/>
  <c r="W2173" i="18"/>
  <c r="W2172" i="18"/>
  <c r="W2171" i="18"/>
  <c r="W2170" i="18"/>
  <c r="W2169" i="18"/>
  <c r="W2168" i="18"/>
  <c r="W2167" i="18"/>
  <c r="W2166" i="18"/>
  <c r="W2165" i="18"/>
  <c r="W2164" i="18"/>
  <c r="W2163" i="18"/>
  <c r="W2162" i="18"/>
  <c r="W2161" i="18"/>
  <c r="W2160" i="18"/>
  <c r="W2159" i="18"/>
  <c r="W2158" i="18"/>
  <c r="W2157" i="18"/>
  <c r="W2156" i="18"/>
  <c r="W2155" i="18"/>
  <c r="W2154" i="18"/>
  <c r="W2153" i="18"/>
  <c r="W2152" i="18"/>
  <c r="W2151" i="18"/>
  <c r="W2150" i="18"/>
  <c r="W2149" i="18"/>
  <c r="W2148" i="18"/>
  <c r="W2147" i="18"/>
  <c r="W2146" i="18"/>
  <c r="W2145" i="18"/>
  <c r="W2144" i="18"/>
  <c r="W2143" i="18"/>
  <c r="W2142" i="18"/>
  <c r="W2141" i="18"/>
  <c r="W2140" i="18"/>
  <c r="W2139" i="18"/>
  <c r="W2138" i="18"/>
  <c r="W2137" i="18"/>
  <c r="W2136" i="18"/>
  <c r="W2135" i="18"/>
  <c r="W2134" i="18"/>
  <c r="W2133" i="18"/>
  <c r="W2132" i="18"/>
  <c r="W2131" i="18"/>
  <c r="W2130" i="18"/>
  <c r="W2129" i="18"/>
  <c r="W2128" i="18"/>
  <c r="W2127" i="18"/>
  <c r="W2126" i="18"/>
  <c r="W2125" i="18"/>
  <c r="W2124" i="18"/>
  <c r="W2123" i="18"/>
  <c r="W2122" i="18"/>
  <c r="W2121" i="18"/>
  <c r="W2120" i="18"/>
  <c r="W2119" i="18"/>
  <c r="W2118" i="18"/>
  <c r="W2117" i="18"/>
  <c r="W2116" i="18"/>
  <c r="W2115" i="18"/>
  <c r="W2114" i="18"/>
  <c r="W2113" i="18"/>
  <c r="W2112" i="18"/>
  <c r="W2111" i="18"/>
  <c r="W2110" i="18"/>
  <c r="W2109" i="18"/>
  <c r="W2108" i="18"/>
  <c r="W2107" i="18"/>
  <c r="W2106" i="18"/>
  <c r="W2105" i="18"/>
  <c r="W2104" i="18"/>
  <c r="W2103" i="18"/>
  <c r="W2102" i="18"/>
  <c r="W2101" i="18"/>
  <c r="W2100" i="18"/>
  <c r="W2099" i="18"/>
  <c r="W2098" i="18"/>
  <c r="W2097" i="18"/>
  <c r="W2096" i="18"/>
  <c r="W2095" i="18"/>
  <c r="W2094" i="18"/>
  <c r="W2093" i="18"/>
  <c r="W2092" i="18"/>
  <c r="W2091" i="18"/>
  <c r="W2090" i="18"/>
  <c r="W2089" i="18"/>
  <c r="W2088" i="18"/>
  <c r="W2087" i="18"/>
  <c r="W2086" i="18"/>
  <c r="W2085" i="18"/>
  <c r="W2084" i="18"/>
  <c r="W2083" i="18"/>
  <c r="W2082" i="18"/>
  <c r="W2081" i="18"/>
  <c r="W2080" i="18"/>
  <c r="W2079" i="18"/>
  <c r="W2078" i="18"/>
  <c r="W2077" i="18"/>
  <c r="W2076" i="18"/>
  <c r="W2075" i="18"/>
  <c r="W2074" i="18"/>
  <c r="W2073" i="18"/>
  <c r="W2072" i="18"/>
  <c r="W2071" i="18"/>
  <c r="W2070" i="18"/>
  <c r="W2069" i="18"/>
  <c r="W2068" i="18"/>
  <c r="W2067" i="18"/>
  <c r="W2066" i="18"/>
  <c r="W2065" i="18"/>
  <c r="W2064" i="18"/>
  <c r="W2063" i="18"/>
  <c r="W2062" i="18"/>
  <c r="W2061" i="18"/>
  <c r="W2060" i="18"/>
  <c r="W2059" i="18"/>
  <c r="W2058" i="18"/>
  <c r="W2057" i="18"/>
  <c r="W2056" i="18"/>
  <c r="W2055" i="18"/>
  <c r="W2054" i="18"/>
  <c r="W2053" i="18"/>
  <c r="W2052" i="18"/>
  <c r="W2051" i="18"/>
  <c r="W2050" i="18"/>
  <c r="W2049" i="18"/>
  <c r="W2048" i="18"/>
  <c r="W2047" i="18"/>
  <c r="W2046" i="18"/>
  <c r="W2045" i="18"/>
  <c r="W2044" i="18"/>
  <c r="W2043" i="18"/>
  <c r="W2042" i="18"/>
  <c r="W2041" i="18"/>
  <c r="W2040" i="18"/>
  <c r="W2039" i="18"/>
  <c r="W2038" i="18"/>
  <c r="W2037" i="18"/>
  <c r="W2036" i="18"/>
  <c r="W2035" i="18"/>
  <c r="W2034" i="18"/>
  <c r="W2033" i="18"/>
  <c r="W2032" i="18"/>
  <c r="W2031" i="18"/>
  <c r="W2030" i="18"/>
  <c r="W2029" i="18"/>
  <c r="W2028" i="18"/>
  <c r="W2027" i="18"/>
  <c r="W2026" i="18"/>
  <c r="W2025" i="18"/>
  <c r="W2024" i="18"/>
  <c r="W2023" i="18"/>
  <c r="W2022" i="18"/>
  <c r="W2021" i="18"/>
  <c r="W2020" i="18"/>
  <c r="W2019" i="18"/>
  <c r="W2018" i="18"/>
  <c r="W2017" i="18"/>
  <c r="W2016" i="18"/>
  <c r="W2015" i="18"/>
  <c r="W2014" i="18"/>
  <c r="W2013" i="18"/>
  <c r="W2012" i="18"/>
  <c r="W2011" i="18"/>
  <c r="W2010" i="18"/>
  <c r="W2009" i="18"/>
  <c r="W2008" i="18"/>
  <c r="W2007" i="18"/>
  <c r="W2006" i="18"/>
  <c r="W2005" i="18"/>
  <c r="W2004" i="18"/>
  <c r="W2003" i="18"/>
  <c r="W2002" i="18"/>
  <c r="W2001" i="18"/>
  <c r="W2000" i="18"/>
  <c r="W1999" i="18"/>
  <c r="W1998" i="18"/>
  <c r="W1997" i="18"/>
  <c r="W1996" i="18"/>
  <c r="W1995" i="18"/>
  <c r="W1994" i="18"/>
  <c r="W1993" i="18"/>
  <c r="W1992" i="18"/>
  <c r="W1991" i="18"/>
  <c r="W1990" i="18"/>
  <c r="W1989" i="18"/>
  <c r="W1988" i="18"/>
  <c r="W1987" i="18"/>
  <c r="W1986" i="18"/>
  <c r="W1985" i="18"/>
  <c r="W1984" i="18"/>
  <c r="W1983" i="18"/>
  <c r="W1982" i="18"/>
  <c r="W1981" i="18"/>
  <c r="W1980" i="18"/>
  <c r="W1979" i="18"/>
  <c r="W1978" i="18"/>
  <c r="W1977" i="18"/>
  <c r="W1976" i="18"/>
  <c r="W1975" i="18"/>
  <c r="W1974" i="18"/>
  <c r="W1973" i="18"/>
  <c r="W1972" i="18"/>
  <c r="W1971" i="18"/>
  <c r="W1970" i="18"/>
  <c r="W1969" i="18"/>
  <c r="W1968" i="18"/>
  <c r="W1967" i="18"/>
  <c r="W1966" i="18"/>
  <c r="W1965" i="18"/>
  <c r="W1964" i="18"/>
  <c r="W1963" i="18"/>
  <c r="W1962" i="18"/>
  <c r="W1961" i="18"/>
  <c r="W1960" i="18"/>
  <c r="W1959" i="18"/>
  <c r="W1958" i="18"/>
  <c r="W1957" i="18"/>
  <c r="W1956" i="18"/>
  <c r="W1955" i="18"/>
  <c r="W1954" i="18"/>
  <c r="W1953" i="18"/>
  <c r="W1952" i="18"/>
  <c r="W1951" i="18"/>
  <c r="W1950" i="18"/>
  <c r="W1949" i="18"/>
  <c r="W1948" i="18"/>
  <c r="W1947" i="18"/>
  <c r="W1946" i="18"/>
  <c r="W1945" i="18"/>
  <c r="W1944" i="18"/>
  <c r="W1943" i="18"/>
  <c r="W1942" i="18"/>
  <c r="W1941" i="18"/>
  <c r="W1940" i="18"/>
  <c r="W1939" i="18"/>
  <c r="W1938" i="18"/>
  <c r="W1937" i="18"/>
  <c r="W1936" i="18"/>
  <c r="W1935" i="18"/>
  <c r="W1934" i="18"/>
  <c r="W1933" i="18"/>
  <c r="W1932" i="18"/>
  <c r="W1931" i="18"/>
  <c r="W1930" i="18"/>
  <c r="W1929" i="18"/>
  <c r="W1928" i="18"/>
  <c r="W1927" i="18"/>
  <c r="W1926" i="18"/>
  <c r="W1925" i="18"/>
  <c r="W1924" i="18"/>
  <c r="W1923" i="18"/>
  <c r="W1922" i="18"/>
  <c r="W1921" i="18"/>
  <c r="W1920" i="18"/>
  <c r="W1919" i="18"/>
  <c r="W1918" i="18"/>
  <c r="W1917" i="18"/>
  <c r="W1916" i="18"/>
  <c r="W1915" i="18"/>
  <c r="W1914" i="18"/>
  <c r="W1913" i="18"/>
  <c r="W1912" i="18"/>
  <c r="W1911" i="18"/>
  <c r="W1910" i="18"/>
  <c r="W1909" i="18"/>
  <c r="W1908" i="18"/>
  <c r="W1907" i="18"/>
  <c r="W1906" i="18"/>
  <c r="W1905" i="18"/>
  <c r="W1904" i="18"/>
  <c r="W1903" i="18"/>
  <c r="W1902" i="18"/>
  <c r="W1901" i="18"/>
  <c r="W1900" i="18"/>
  <c r="W1899" i="18"/>
  <c r="W1898" i="18"/>
  <c r="W1897" i="18"/>
  <c r="W1896" i="18"/>
  <c r="W1895" i="18"/>
  <c r="W1894" i="18"/>
  <c r="W1893" i="18"/>
  <c r="W1892" i="18"/>
  <c r="W1891" i="18"/>
  <c r="W1890" i="18"/>
  <c r="W1889" i="18"/>
  <c r="W1888" i="18"/>
  <c r="W1887" i="18"/>
  <c r="W1886" i="18"/>
  <c r="W1885" i="18"/>
  <c r="W1884" i="18"/>
  <c r="W1883" i="18"/>
  <c r="W1882" i="18"/>
  <c r="W1881" i="18"/>
  <c r="W1880" i="18"/>
  <c r="W1879" i="18"/>
  <c r="W1878" i="18"/>
  <c r="W1877" i="18"/>
  <c r="W1876" i="18"/>
  <c r="W1875" i="18"/>
  <c r="W1874" i="18"/>
  <c r="W1873" i="18"/>
  <c r="W1872" i="18"/>
  <c r="W1871" i="18"/>
  <c r="W1870" i="18"/>
  <c r="W1869" i="18"/>
  <c r="W1868" i="18"/>
  <c r="W1867" i="18"/>
  <c r="W1866" i="18"/>
  <c r="W1865" i="18"/>
  <c r="W1864" i="18"/>
  <c r="W1863" i="18"/>
  <c r="W1862" i="18"/>
  <c r="W1861" i="18"/>
  <c r="W1860" i="18"/>
  <c r="W1859" i="18"/>
  <c r="W1858" i="18"/>
  <c r="W1857" i="18"/>
  <c r="W1856" i="18"/>
  <c r="W1855" i="18"/>
  <c r="W1854" i="18"/>
  <c r="W1853" i="18"/>
  <c r="W1852" i="18"/>
  <c r="W1851" i="18"/>
  <c r="W1850" i="18"/>
  <c r="W1849" i="18"/>
  <c r="W1848" i="18"/>
  <c r="W1847" i="18"/>
  <c r="W1846" i="18"/>
  <c r="W1845" i="18"/>
  <c r="W1844" i="18"/>
  <c r="W1843" i="18"/>
  <c r="W1842" i="18"/>
  <c r="W1841" i="18"/>
  <c r="W1840" i="18"/>
  <c r="W1839" i="18"/>
  <c r="W1838" i="18"/>
  <c r="W1837" i="18"/>
  <c r="W1836" i="18"/>
  <c r="W1835" i="18"/>
  <c r="W1834" i="18"/>
  <c r="W1833" i="18"/>
  <c r="W1832" i="18"/>
  <c r="W1831" i="18"/>
  <c r="W1830" i="18"/>
  <c r="W1829" i="18"/>
  <c r="W1828" i="18"/>
  <c r="W1827" i="18"/>
  <c r="W1826" i="18"/>
  <c r="W1825" i="18"/>
  <c r="W1824" i="18"/>
  <c r="W1823" i="18"/>
  <c r="W1822" i="18"/>
  <c r="W1821" i="18"/>
  <c r="W1820" i="18"/>
  <c r="W1819" i="18"/>
  <c r="W1818" i="18"/>
  <c r="W1817" i="18"/>
  <c r="W1816" i="18"/>
  <c r="W1815" i="18"/>
  <c r="W1814" i="18"/>
  <c r="W1813" i="18"/>
  <c r="W1812" i="18"/>
  <c r="W1811" i="18"/>
  <c r="W1810" i="18"/>
  <c r="W1809" i="18"/>
  <c r="W1808" i="18"/>
  <c r="W1807" i="18"/>
  <c r="W1806" i="18"/>
  <c r="W1805" i="18"/>
  <c r="W1804" i="18"/>
  <c r="W1803" i="18"/>
  <c r="W1802" i="18"/>
  <c r="W1801" i="18"/>
  <c r="W1800" i="18"/>
  <c r="W1799" i="18"/>
  <c r="W1798" i="18"/>
  <c r="W1797" i="18"/>
  <c r="W1796" i="18"/>
  <c r="W1795" i="18"/>
  <c r="W1794" i="18"/>
  <c r="W1793" i="18"/>
  <c r="W1792" i="18"/>
  <c r="W1791" i="18"/>
  <c r="W1790" i="18"/>
  <c r="W1789" i="18"/>
  <c r="W1788" i="18"/>
  <c r="W1787" i="18"/>
  <c r="W1786" i="18"/>
  <c r="W1785" i="18"/>
  <c r="W1784" i="18"/>
  <c r="W1783" i="18"/>
  <c r="W1782" i="18"/>
  <c r="W1781" i="18"/>
  <c r="W1780" i="18"/>
  <c r="W1779" i="18"/>
  <c r="W1778" i="18"/>
  <c r="W1777" i="18"/>
  <c r="W1776" i="18"/>
  <c r="W1775" i="18"/>
  <c r="W1774" i="18"/>
  <c r="W1773" i="18"/>
  <c r="W1772" i="18"/>
  <c r="W1771" i="18"/>
  <c r="W1770" i="18"/>
  <c r="W1769" i="18"/>
  <c r="W1768" i="18"/>
  <c r="W1767" i="18"/>
  <c r="W1766" i="18"/>
  <c r="W1765" i="18"/>
  <c r="W1764" i="18"/>
  <c r="W1763" i="18"/>
  <c r="W1762" i="18"/>
  <c r="W1761" i="18"/>
  <c r="W1760" i="18"/>
  <c r="W1759" i="18"/>
  <c r="W1758" i="18"/>
  <c r="W1757" i="18"/>
  <c r="W1756" i="18"/>
  <c r="W1755" i="18"/>
  <c r="W1754" i="18"/>
  <c r="W1753" i="18"/>
  <c r="W1752" i="18"/>
  <c r="W1751" i="18"/>
  <c r="W1750" i="18"/>
  <c r="W1749" i="18"/>
  <c r="W1748" i="18"/>
  <c r="W1747" i="18"/>
  <c r="W1746" i="18"/>
  <c r="W1745" i="18"/>
  <c r="W1744" i="18"/>
  <c r="W1743" i="18"/>
  <c r="W1742" i="18"/>
  <c r="W1741" i="18"/>
  <c r="W1740" i="18"/>
  <c r="W1739" i="18"/>
  <c r="W1738" i="18"/>
  <c r="W1737" i="18"/>
  <c r="W1736" i="18"/>
  <c r="W1735" i="18"/>
  <c r="W1734" i="18"/>
  <c r="W1733" i="18"/>
  <c r="W1732" i="18"/>
  <c r="W1731" i="18"/>
  <c r="W1730" i="18"/>
  <c r="W1729" i="18"/>
  <c r="W1728" i="18"/>
  <c r="W1727" i="18"/>
  <c r="W1726" i="18"/>
  <c r="W1725" i="18"/>
  <c r="W1724" i="18"/>
  <c r="W1723" i="18"/>
  <c r="W1722" i="18"/>
  <c r="W1721" i="18"/>
  <c r="W1720" i="18"/>
  <c r="W1719" i="18"/>
  <c r="W1718" i="18"/>
  <c r="W1717" i="18"/>
  <c r="W1716" i="18"/>
  <c r="W1715" i="18"/>
  <c r="W1714" i="18"/>
  <c r="W1713" i="18"/>
  <c r="W1712" i="18"/>
  <c r="W1711" i="18"/>
  <c r="W1710" i="18"/>
  <c r="W1709" i="18"/>
  <c r="W1708" i="18"/>
  <c r="W1707" i="18"/>
  <c r="W1706" i="18"/>
  <c r="W1705" i="18"/>
  <c r="W1704" i="18"/>
  <c r="W1703" i="18"/>
  <c r="W1702" i="18"/>
  <c r="W1701" i="18"/>
  <c r="W1700" i="18"/>
  <c r="W1699" i="18"/>
  <c r="W1698" i="18"/>
  <c r="W1697" i="18"/>
  <c r="W1696" i="18"/>
  <c r="W1695" i="18"/>
  <c r="W1694" i="18"/>
  <c r="W1693" i="18"/>
  <c r="W1692" i="18"/>
  <c r="W1691" i="18"/>
  <c r="W1690" i="18"/>
  <c r="W1689" i="18"/>
  <c r="W1688" i="18"/>
  <c r="W1687" i="18"/>
  <c r="W1686" i="18"/>
  <c r="W1685" i="18"/>
  <c r="W1684" i="18"/>
  <c r="W1683" i="18"/>
  <c r="W1682" i="18"/>
  <c r="W1681" i="18"/>
  <c r="W1680" i="18"/>
  <c r="W1679" i="18"/>
  <c r="W1678" i="18"/>
  <c r="W1677" i="18"/>
  <c r="W1676" i="18"/>
  <c r="W1675" i="18"/>
  <c r="W1674" i="18"/>
  <c r="W1673" i="18"/>
  <c r="W1672" i="18"/>
  <c r="W1671" i="18"/>
  <c r="W1670" i="18"/>
  <c r="W1669" i="18"/>
  <c r="W1668" i="18"/>
  <c r="W1667" i="18"/>
  <c r="W1666" i="18"/>
  <c r="W1665" i="18"/>
  <c r="W1664" i="18"/>
  <c r="W1663" i="18"/>
  <c r="W1662" i="18"/>
  <c r="W1661" i="18"/>
  <c r="W1660" i="18"/>
  <c r="W1659" i="18"/>
  <c r="W1658" i="18"/>
  <c r="W1657" i="18"/>
  <c r="W1656" i="18"/>
  <c r="W1655" i="18"/>
  <c r="W1654" i="18"/>
  <c r="W1653" i="18"/>
  <c r="W1652" i="18"/>
  <c r="W1651" i="18"/>
  <c r="W1650" i="18"/>
  <c r="W1649" i="18"/>
  <c r="W1648" i="18"/>
  <c r="W1647" i="18"/>
  <c r="W1646" i="18"/>
  <c r="W1645" i="18"/>
  <c r="W1644" i="18"/>
  <c r="W1643" i="18"/>
  <c r="W1642" i="18"/>
  <c r="W1641" i="18"/>
  <c r="W1640" i="18"/>
  <c r="W1639" i="18"/>
  <c r="W1638" i="18"/>
  <c r="W1637" i="18"/>
  <c r="W1636" i="18"/>
  <c r="W1635" i="18"/>
  <c r="W1634" i="18"/>
  <c r="W1633" i="18"/>
  <c r="W1632" i="18"/>
  <c r="W1631" i="18"/>
  <c r="W1630" i="18"/>
  <c r="W1629" i="18"/>
  <c r="W1628" i="18"/>
  <c r="W1627" i="18"/>
  <c r="W1626" i="18"/>
  <c r="W1625" i="18"/>
  <c r="W1624" i="18"/>
  <c r="W1623" i="18"/>
  <c r="W1622" i="18"/>
  <c r="W1621" i="18"/>
  <c r="W1620" i="18"/>
  <c r="W1619" i="18"/>
  <c r="W1618" i="18"/>
  <c r="W1617" i="18"/>
  <c r="W1616" i="18"/>
  <c r="W1615" i="18"/>
  <c r="W1614" i="18"/>
  <c r="W1613" i="18"/>
  <c r="W1612" i="18"/>
  <c r="W1611" i="18"/>
  <c r="W1610" i="18"/>
  <c r="W1609" i="18"/>
  <c r="W1608" i="18"/>
  <c r="W1607" i="18"/>
  <c r="W1606" i="18"/>
  <c r="W1605" i="18"/>
  <c r="W1604" i="18"/>
  <c r="W1603" i="18"/>
  <c r="W1602" i="18"/>
  <c r="W1601" i="18"/>
  <c r="W1600" i="18"/>
  <c r="W1599" i="18"/>
  <c r="W1598" i="18"/>
  <c r="W1597" i="18"/>
  <c r="W1596" i="18"/>
  <c r="W1595" i="18"/>
  <c r="W1594" i="18"/>
  <c r="W1593" i="18"/>
  <c r="W1592" i="18"/>
  <c r="W1591" i="18"/>
  <c r="W1590" i="18"/>
  <c r="W1589" i="18"/>
  <c r="W1588" i="18"/>
  <c r="W1587" i="18"/>
  <c r="W1586" i="18"/>
  <c r="W1585" i="18"/>
  <c r="W1584" i="18"/>
  <c r="W1583" i="18"/>
  <c r="W1582" i="18"/>
  <c r="W1581" i="18"/>
  <c r="W1580" i="18"/>
  <c r="W1579" i="18"/>
  <c r="W1578" i="18"/>
  <c r="W1577" i="18"/>
  <c r="W1576" i="18"/>
  <c r="W1575" i="18"/>
  <c r="W1574" i="18"/>
  <c r="W1573" i="18"/>
  <c r="W1572" i="18"/>
  <c r="W1571" i="18"/>
  <c r="W1570" i="18"/>
  <c r="W1569" i="18"/>
  <c r="W1568" i="18"/>
  <c r="W1567" i="18"/>
  <c r="W1566" i="18"/>
  <c r="W1565" i="18"/>
  <c r="W1564" i="18"/>
  <c r="W1563" i="18"/>
  <c r="W1562" i="18"/>
  <c r="W1561" i="18"/>
  <c r="W1560" i="18"/>
  <c r="W1559" i="18"/>
  <c r="W1558" i="18"/>
  <c r="W1557" i="18"/>
  <c r="W1556" i="18"/>
  <c r="W1555" i="18"/>
  <c r="W1554" i="18"/>
  <c r="W1553" i="18"/>
  <c r="W1552" i="18"/>
  <c r="W1551" i="18"/>
  <c r="W1550" i="18"/>
  <c r="W1549" i="18"/>
  <c r="W1548" i="18"/>
  <c r="W1547" i="18"/>
  <c r="W1546" i="18"/>
  <c r="W1545" i="18"/>
  <c r="W1544" i="18"/>
  <c r="W1543" i="18"/>
  <c r="W1542" i="18"/>
  <c r="W1541" i="18"/>
  <c r="W1540" i="18"/>
  <c r="W1539" i="18"/>
  <c r="W1538" i="18"/>
  <c r="W1537" i="18"/>
  <c r="W1536" i="18"/>
  <c r="W1535" i="18"/>
  <c r="W1534" i="18"/>
  <c r="W1533" i="18"/>
  <c r="W1532" i="18"/>
  <c r="W1531" i="18"/>
  <c r="W1530" i="18"/>
  <c r="W1529" i="18"/>
  <c r="W1528" i="18"/>
  <c r="W1527" i="18"/>
  <c r="W1526" i="18"/>
  <c r="W1525" i="18"/>
  <c r="W1524" i="18"/>
  <c r="W1523" i="18"/>
  <c r="W1522" i="18"/>
  <c r="W1521" i="18"/>
  <c r="W1520" i="18"/>
  <c r="W1519" i="18"/>
  <c r="W1518" i="18"/>
  <c r="W1517" i="18"/>
  <c r="W1516" i="18"/>
  <c r="W1515" i="18"/>
  <c r="W1514" i="18"/>
  <c r="W1513" i="18"/>
  <c r="W1512" i="18"/>
  <c r="W1511" i="18"/>
  <c r="W1510" i="18"/>
  <c r="W1509" i="18"/>
  <c r="W1508" i="18"/>
  <c r="W1507" i="18"/>
  <c r="W1506" i="18"/>
  <c r="W1505" i="18"/>
  <c r="W1504" i="18"/>
  <c r="W1503" i="18"/>
  <c r="W1502" i="18"/>
  <c r="W1501" i="18"/>
  <c r="W1500" i="18"/>
  <c r="W1499" i="18"/>
  <c r="W1498" i="18"/>
  <c r="W1497" i="18"/>
  <c r="W1496" i="18"/>
  <c r="W1495" i="18"/>
  <c r="W1494" i="18"/>
  <c r="W1493" i="18"/>
  <c r="W1492" i="18"/>
  <c r="W1491" i="18"/>
  <c r="W1490" i="18"/>
  <c r="W1489" i="18"/>
  <c r="W1488" i="18"/>
  <c r="W1487" i="18"/>
  <c r="W1486" i="18"/>
  <c r="W1485" i="18"/>
  <c r="W1484" i="18"/>
  <c r="W1483" i="18"/>
  <c r="W1482" i="18"/>
  <c r="W1481" i="18"/>
  <c r="W1480" i="18"/>
  <c r="W1479" i="18"/>
  <c r="W1478" i="18"/>
  <c r="W1477" i="18"/>
  <c r="W1476" i="18"/>
  <c r="W1475" i="18"/>
  <c r="W1474" i="18"/>
  <c r="W1473" i="18"/>
  <c r="W1472" i="18"/>
  <c r="W1471" i="18"/>
  <c r="W1470" i="18"/>
  <c r="W1469" i="18"/>
  <c r="W1468" i="18"/>
  <c r="W1467" i="18"/>
  <c r="W1466" i="18"/>
  <c r="W1465" i="18"/>
  <c r="W1464" i="18"/>
  <c r="W1463" i="18"/>
  <c r="W1462" i="18"/>
  <c r="W1461" i="18"/>
  <c r="W1460" i="18"/>
  <c r="W1459" i="18"/>
  <c r="W1458" i="18"/>
  <c r="W1457" i="18"/>
  <c r="W1456" i="18"/>
  <c r="W1455" i="18"/>
  <c r="W1454" i="18"/>
  <c r="W1453" i="18"/>
  <c r="W1452" i="18"/>
  <c r="W1451" i="18"/>
  <c r="W1450" i="18"/>
  <c r="W1449" i="18"/>
  <c r="W1448" i="18"/>
  <c r="W1447" i="18"/>
  <c r="W1446" i="18"/>
  <c r="W1445" i="18"/>
  <c r="W1444" i="18"/>
  <c r="W1443" i="18"/>
  <c r="W1442" i="18"/>
  <c r="W1441" i="18"/>
  <c r="W1440" i="18"/>
  <c r="W1439" i="18"/>
  <c r="W1438" i="18"/>
  <c r="W1437" i="18"/>
  <c r="W1436" i="18"/>
  <c r="W1435" i="18"/>
  <c r="W1434" i="18"/>
  <c r="W1433" i="18"/>
  <c r="W1432" i="18"/>
  <c r="W1431" i="18"/>
  <c r="W1430" i="18"/>
  <c r="W1429" i="18"/>
  <c r="W1428" i="18"/>
  <c r="W1427" i="18"/>
  <c r="W1426" i="18"/>
  <c r="W1425" i="18"/>
  <c r="W1424" i="18"/>
  <c r="W1423" i="18"/>
  <c r="W1422" i="18"/>
  <c r="W1421" i="18"/>
  <c r="W1420" i="18"/>
  <c r="W1419" i="18"/>
  <c r="W1418" i="18"/>
  <c r="W1417" i="18"/>
  <c r="W1416" i="18"/>
  <c r="W1415" i="18"/>
  <c r="W1414" i="18"/>
  <c r="W1413" i="18"/>
  <c r="W1412" i="18"/>
  <c r="W1411" i="18"/>
  <c r="W1410" i="18"/>
  <c r="W1409" i="18"/>
  <c r="W1408" i="18"/>
  <c r="W1407" i="18"/>
  <c r="W1406" i="18"/>
  <c r="W1405" i="18"/>
  <c r="W1404" i="18"/>
  <c r="W1403" i="18"/>
  <c r="W1402" i="18"/>
  <c r="W1401" i="18"/>
  <c r="W1400" i="18"/>
  <c r="W1399" i="18"/>
  <c r="W1398" i="18"/>
  <c r="W1397" i="18"/>
  <c r="W1396" i="18"/>
  <c r="W1395" i="18"/>
  <c r="W1394" i="18"/>
  <c r="W1393" i="18"/>
  <c r="W1392" i="18"/>
  <c r="W1391" i="18"/>
  <c r="W1390" i="18"/>
  <c r="W1389" i="18"/>
  <c r="W1388" i="18"/>
  <c r="W1387" i="18"/>
  <c r="W1386" i="18"/>
  <c r="W1385" i="18"/>
  <c r="W1384" i="18"/>
  <c r="W1383" i="18"/>
  <c r="W1382" i="18"/>
  <c r="W1381" i="18"/>
  <c r="W1380" i="18"/>
  <c r="W1379" i="18"/>
  <c r="W1378" i="18"/>
  <c r="W1377" i="18"/>
  <c r="W1376" i="18"/>
  <c r="W1375" i="18"/>
  <c r="W1374" i="18"/>
  <c r="W1373" i="18"/>
  <c r="W1372" i="18"/>
  <c r="W1371" i="18"/>
  <c r="W1370" i="18"/>
  <c r="W1369" i="18"/>
  <c r="W1368" i="18"/>
  <c r="W1367" i="18"/>
  <c r="W1366" i="18"/>
  <c r="W1365" i="18"/>
  <c r="W1364" i="18"/>
  <c r="W1363" i="18"/>
  <c r="W1362" i="18"/>
  <c r="W1361" i="18"/>
  <c r="W1360" i="18"/>
  <c r="W1359" i="18"/>
  <c r="W1358" i="18"/>
  <c r="W1357" i="18"/>
  <c r="W1356" i="18"/>
  <c r="W1355" i="18"/>
  <c r="W1354" i="18"/>
  <c r="W1353" i="18"/>
  <c r="W1352" i="18"/>
  <c r="W1351" i="18"/>
  <c r="W1350" i="18"/>
  <c r="W1349" i="18"/>
  <c r="W1348" i="18"/>
  <c r="W1347" i="18"/>
  <c r="W1346" i="18"/>
  <c r="W1345" i="18"/>
  <c r="W1344" i="18"/>
  <c r="W1343" i="18"/>
  <c r="W1342" i="18"/>
  <c r="W1341" i="18"/>
  <c r="W1340" i="18"/>
  <c r="W1339" i="18"/>
  <c r="W1338" i="18"/>
  <c r="W1337" i="18"/>
  <c r="W1336" i="18"/>
  <c r="W1335" i="18"/>
  <c r="W1334" i="18"/>
  <c r="W1333" i="18"/>
  <c r="W1332" i="18"/>
  <c r="W1331" i="18"/>
  <c r="W1330" i="18"/>
  <c r="W1329" i="18"/>
  <c r="W1328" i="18"/>
  <c r="W1327" i="18"/>
  <c r="W1326" i="18"/>
  <c r="W1325" i="18"/>
  <c r="W1324" i="18"/>
  <c r="W1323" i="18"/>
  <c r="W1322" i="18"/>
  <c r="W1321" i="18"/>
  <c r="W1320" i="18"/>
  <c r="W1319" i="18"/>
  <c r="W1318" i="18"/>
  <c r="W1317" i="18"/>
  <c r="W1316" i="18"/>
  <c r="W1315" i="18"/>
  <c r="W1314" i="18"/>
  <c r="W1313" i="18"/>
  <c r="W1312" i="18"/>
  <c r="W1311" i="18"/>
  <c r="W1310" i="18"/>
  <c r="W1309" i="18"/>
  <c r="W1308" i="18"/>
  <c r="W1307" i="18"/>
  <c r="W1306" i="18"/>
  <c r="W1305" i="18"/>
  <c r="W1304" i="18"/>
  <c r="W1303" i="18"/>
  <c r="W1302" i="18"/>
  <c r="W1301" i="18"/>
  <c r="W1300" i="18"/>
  <c r="W1299" i="18"/>
  <c r="W1298" i="18"/>
  <c r="W1297" i="18"/>
  <c r="W1296" i="18"/>
  <c r="W1295" i="18"/>
  <c r="W1294" i="18"/>
  <c r="W1293" i="18"/>
  <c r="W1292" i="18"/>
  <c r="W1291" i="18"/>
  <c r="W1290" i="18"/>
  <c r="W1289" i="18"/>
  <c r="W1288" i="18"/>
  <c r="W1287" i="18"/>
  <c r="W1286" i="18"/>
  <c r="W1285" i="18"/>
  <c r="W1284" i="18"/>
  <c r="W1283" i="18"/>
  <c r="W1282" i="18"/>
  <c r="W1281" i="18"/>
  <c r="W1280" i="18"/>
  <c r="W1279" i="18"/>
  <c r="W1278" i="18"/>
  <c r="W1277" i="18"/>
  <c r="W1276" i="18"/>
  <c r="W1275" i="18"/>
  <c r="W1274" i="18"/>
  <c r="W1273" i="18"/>
  <c r="W1272" i="18"/>
  <c r="W1271" i="18"/>
  <c r="W1270" i="18"/>
  <c r="W1269" i="18"/>
  <c r="W1268" i="18"/>
  <c r="W1267" i="18"/>
  <c r="W1266" i="18"/>
  <c r="W1265" i="18"/>
  <c r="W1264" i="18"/>
  <c r="W1263" i="18"/>
  <c r="W1262" i="18"/>
  <c r="W1261" i="18"/>
  <c r="W1260" i="18"/>
  <c r="W1259" i="18"/>
  <c r="W1258" i="18"/>
  <c r="W1257" i="18"/>
  <c r="W1256" i="18"/>
  <c r="W1255" i="18"/>
  <c r="W1254" i="18"/>
  <c r="W1253" i="18"/>
  <c r="W1252" i="18"/>
  <c r="W1251" i="18"/>
  <c r="W1250" i="18"/>
  <c r="W1249" i="18"/>
  <c r="W1248" i="18"/>
  <c r="W1247" i="18"/>
  <c r="W1246" i="18"/>
  <c r="W1245" i="18"/>
  <c r="W1244" i="18"/>
  <c r="W1243" i="18"/>
  <c r="W1242" i="18"/>
  <c r="W1241" i="18"/>
  <c r="W1240" i="18"/>
  <c r="W1239" i="18"/>
  <c r="W1238" i="18"/>
  <c r="W1237" i="18"/>
  <c r="W1236" i="18"/>
  <c r="W1235" i="18"/>
  <c r="W1234" i="18"/>
  <c r="W1233" i="18"/>
  <c r="W1232" i="18"/>
  <c r="W1231" i="18"/>
  <c r="W1230" i="18"/>
  <c r="W1229" i="18"/>
  <c r="W1228" i="18"/>
  <c r="W1227" i="18"/>
  <c r="W1226" i="18"/>
  <c r="W1225" i="18"/>
  <c r="W1224" i="18"/>
  <c r="W1223" i="18"/>
  <c r="W1222" i="18"/>
  <c r="W1221" i="18"/>
  <c r="W1220" i="18"/>
  <c r="W1219" i="18"/>
  <c r="W1218" i="18"/>
  <c r="W1217" i="18"/>
  <c r="W1216" i="18"/>
  <c r="W1215" i="18"/>
  <c r="W1214" i="18"/>
  <c r="W1213" i="18"/>
  <c r="W1212" i="18"/>
  <c r="W1211" i="18"/>
  <c r="W1210" i="18"/>
  <c r="W1209" i="18"/>
  <c r="W1208" i="18"/>
  <c r="W1207" i="18"/>
  <c r="W1206" i="18"/>
  <c r="W1205" i="18"/>
  <c r="W1204" i="18"/>
  <c r="W1203" i="18"/>
  <c r="W1202" i="18"/>
  <c r="W1201" i="18"/>
  <c r="W1200" i="18"/>
  <c r="W1199" i="18"/>
  <c r="W1198" i="18"/>
  <c r="W1197" i="18"/>
  <c r="W1196" i="18"/>
  <c r="W1195" i="18"/>
  <c r="W1194" i="18"/>
  <c r="W1193" i="18"/>
  <c r="W1192" i="18"/>
  <c r="W1191" i="18"/>
  <c r="W1190" i="18"/>
  <c r="W1189" i="18"/>
  <c r="W1188" i="18"/>
  <c r="W1187" i="18"/>
  <c r="W1186" i="18"/>
  <c r="W1185" i="18"/>
  <c r="W1184" i="18"/>
  <c r="W1183" i="18"/>
  <c r="W1182" i="18"/>
  <c r="W1181" i="18"/>
  <c r="W1180" i="18"/>
  <c r="W1179" i="18"/>
  <c r="W1178" i="18"/>
  <c r="W1177" i="18"/>
  <c r="W1176" i="18"/>
  <c r="W1175" i="18"/>
  <c r="W1174" i="18"/>
  <c r="W1173" i="18"/>
  <c r="W1172" i="18"/>
  <c r="W1171" i="18"/>
  <c r="W1170" i="18"/>
  <c r="W1169" i="18"/>
  <c r="W1168" i="18"/>
  <c r="W1167" i="18"/>
  <c r="W1166" i="18"/>
  <c r="W1165" i="18"/>
  <c r="W1164" i="18"/>
  <c r="W1163" i="18"/>
  <c r="W1162" i="18"/>
  <c r="W1161" i="18"/>
  <c r="W1160" i="18"/>
  <c r="W1159" i="18"/>
  <c r="W1158" i="18"/>
  <c r="W1157" i="18"/>
  <c r="W1156" i="18"/>
  <c r="W1155" i="18"/>
  <c r="W1154" i="18"/>
  <c r="W1153" i="18"/>
  <c r="W1152" i="18"/>
  <c r="W1151" i="18"/>
  <c r="W1150" i="18"/>
  <c r="W1149" i="18"/>
  <c r="W1148" i="18"/>
  <c r="W1147" i="18"/>
  <c r="W1146" i="18"/>
  <c r="W1145" i="18"/>
  <c r="W1144" i="18"/>
  <c r="W1143" i="18"/>
  <c r="W1142" i="18"/>
  <c r="W1141" i="18"/>
  <c r="W1140" i="18"/>
  <c r="W1139" i="18"/>
  <c r="W1138" i="18"/>
  <c r="W1137" i="18"/>
  <c r="W1136" i="18"/>
  <c r="W1135" i="18"/>
  <c r="W1134" i="18"/>
  <c r="W1133" i="18"/>
  <c r="W1132" i="18"/>
  <c r="W1131" i="18"/>
  <c r="W1130" i="18"/>
  <c r="W1129" i="18"/>
  <c r="W1128" i="18"/>
  <c r="W1127" i="18"/>
  <c r="W1126" i="18"/>
  <c r="W1125" i="18"/>
  <c r="W1124" i="18"/>
  <c r="W1123" i="18"/>
  <c r="W1122" i="18"/>
  <c r="W1121" i="18"/>
  <c r="W1120" i="18"/>
  <c r="W1119" i="18"/>
  <c r="W1118" i="18"/>
  <c r="W1117" i="18"/>
  <c r="W1116" i="18"/>
  <c r="W1115" i="18"/>
  <c r="W1114" i="18"/>
  <c r="W1113" i="18"/>
  <c r="W1112" i="18"/>
  <c r="W1111" i="18"/>
  <c r="W1110" i="18"/>
  <c r="W1109" i="18"/>
  <c r="W1108" i="18"/>
  <c r="W1107" i="18"/>
  <c r="W1106" i="18"/>
  <c r="W1105" i="18"/>
  <c r="W1104" i="18"/>
  <c r="W1103" i="18"/>
  <c r="W1102" i="18"/>
  <c r="W1101" i="18"/>
  <c r="W1100" i="18"/>
  <c r="W1099" i="18"/>
  <c r="W1098" i="18"/>
  <c r="W1097" i="18"/>
  <c r="W1096" i="18"/>
  <c r="W1095" i="18"/>
  <c r="W1094" i="18"/>
  <c r="W1093" i="18"/>
  <c r="W1092" i="18"/>
  <c r="W1091" i="18"/>
  <c r="W1090" i="18"/>
  <c r="W1089" i="18"/>
  <c r="W1088" i="18"/>
  <c r="W1087" i="18"/>
  <c r="W1086" i="18"/>
  <c r="W1085" i="18"/>
  <c r="W1084" i="18"/>
  <c r="W1083" i="18"/>
  <c r="W1082" i="18"/>
  <c r="W1081" i="18"/>
  <c r="W1080" i="18"/>
  <c r="W1079" i="18"/>
  <c r="W1078" i="18"/>
  <c r="W1077" i="18"/>
  <c r="W1076" i="18"/>
  <c r="W1075" i="18"/>
  <c r="W1074" i="18"/>
  <c r="W1073" i="18"/>
  <c r="W1072" i="18"/>
  <c r="W1071" i="18"/>
  <c r="W1070" i="18"/>
  <c r="W1069" i="18"/>
  <c r="W1068" i="18"/>
  <c r="W1067" i="18"/>
  <c r="W1066" i="18"/>
  <c r="W1065" i="18"/>
  <c r="W1064" i="18"/>
  <c r="W1063" i="18"/>
  <c r="W1062" i="18"/>
  <c r="W1061" i="18"/>
  <c r="W1060" i="18"/>
  <c r="W1059" i="18"/>
  <c r="W1058" i="18"/>
  <c r="W1057" i="18"/>
  <c r="W1056" i="18"/>
  <c r="W1055" i="18"/>
  <c r="W1054" i="18"/>
  <c r="W1053" i="18"/>
  <c r="W1052" i="18"/>
  <c r="W1051" i="18"/>
  <c r="W1050" i="18"/>
  <c r="W1049" i="18"/>
  <c r="W1048" i="18"/>
  <c r="W1047" i="18"/>
  <c r="W1046" i="18"/>
  <c r="W1045" i="18"/>
  <c r="W1044" i="18"/>
  <c r="W1043" i="18"/>
  <c r="W1042" i="18"/>
  <c r="W1041" i="18"/>
  <c r="W1040" i="18"/>
  <c r="W1039" i="18"/>
  <c r="W1038" i="18"/>
  <c r="W1037" i="18"/>
  <c r="W1036" i="18"/>
  <c r="W1035" i="18"/>
  <c r="W1034" i="18"/>
  <c r="W1033" i="18"/>
  <c r="W1032" i="18"/>
  <c r="W1031" i="18"/>
  <c r="W1030" i="18"/>
  <c r="W1029" i="18"/>
  <c r="W1028" i="18"/>
  <c r="W1027" i="18"/>
  <c r="W1026" i="18"/>
  <c r="W1025" i="18"/>
  <c r="W1024" i="18"/>
  <c r="W1023" i="18"/>
  <c r="W1022" i="18"/>
  <c r="W1021" i="18"/>
  <c r="W1020" i="18"/>
  <c r="W1019" i="18"/>
  <c r="W1018" i="18"/>
  <c r="W1017" i="18"/>
  <c r="W1016" i="18"/>
  <c r="W1015" i="18"/>
  <c r="W1014" i="18"/>
  <c r="W1013" i="18"/>
  <c r="W1012" i="18"/>
  <c r="W1011" i="18"/>
  <c r="W1010" i="18"/>
  <c r="W1009" i="18"/>
  <c r="W1008" i="18"/>
  <c r="W1007" i="18"/>
  <c r="W1006" i="18"/>
  <c r="W1005" i="18"/>
  <c r="W1004" i="18"/>
  <c r="W1003" i="18"/>
  <c r="W1002" i="18"/>
  <c r="W1001" i="18"/>
  <c r="W1000" i="18"/>
  <c r="W999" i="18"/>
  <c r="W998" i="18"/>
  <c r="W997" i="18"/>
  <c r="W996" i="18"/>
  <c r="W995" i="18"/>
  <c r="W994" i="18"/>
  <c r="W993" i="18"/>
  <c r="W992" i="18"/>
  <c r="W991" i="18"/>
  <c r="W990" i="18"/>
  <c r="W989" i="18"/>
  <c r="W988" i="18"/>
  <c r="W987" i="18"/>
  <c r="W986" i="18"/>
  <c r="W985" i="18"/>
  <c r="W984" i="18"/>
  <c r="W983" i="18"/>
  <c r="W982" i="18"/>
  <c r="W981" i="18"/>
  <c r="W980" i="18"/>
  <c r="W979" i="18"/>
  <c r="W978" i="18"/>
  <c r="W977" i="18"/>
  <c r="W976" i="18"/>
  <c r="W975" i="18"/>
  <c r="W974" i="18"/>
  <c r="W973" i="18"/>
  <c r="W972" i="18"/>
  <c r="W971" i="18"/>
  <c r="W970" i="18"/>
  <c r="W969" i="18"/>
  <c r="W968" i="18"/>
  <c r="W967" i="18"/>
  <c r="W966" i="18"/>
  <c r="W965" i="18"/>
  <c r="W964" i="18"/>
  <c r="W963" i="18"/>
  <c r="W962" i="18"/>
  <c r="W961" i="18"/>
  <c r="W960" i="18"/>
  <c r="W959" i="18"/>
  <c r="W958" i="18"/>
  <c r="W957" i="18"/>
  <c r="W956" i="18"/>
  <c r="W955" i="18"/>
  <c r="W954" i="18"/>
  <c r="W953" i="18"/>
  <c r="W952" i="18"/>
  <c r="W951" i="18"/>
  <c r="W950" i="18"/>
  <c r="W949" i="18"/>
  <c r="W948" i="18"/>
  <c r="W947" i="18"/>
  <c r="W946" i="18"/>
  <c r="W945" i="18"/>
  <c r="W944" i="18"/>
  <c r="W943" i="18"/>
  <c r="W942" i="18"/>
  <c r="W941" i="18"/>
  <c r="W940" i="18"/>
  <c r="W939" i="18"/>
  <c r="W938" i="18"/>
  <c r="W937" i="18"/>
  <c r="W936" i="18"/>
  <c r="W935" i="18"/>
  <c r="W934" i="18"/>
  <c r="W933" i="18"/>
  <c r="W932" i="18"/>
  <c r="W931" i="18"/>
  <c r="W930" i="18"/>
  <c r="W929" i="18"/>
  <c r="W928" i="18"/>
  <c r="W927" i="18"/>
  <c r="W926" i="18"/>
  <c r="W925" i="18"/>
  <c r="W924" i="18"/>
  <c r="W923" i="18"/>
  <c r="W922" i="18"/>
  <c r="W921" i="18"/>
  <c r="W920" i="18"/>
  <c r="W919" i="18"/>
  <c r="W918" i="18"/>
  <c r="W917" i="18"/>
  <c r="W916" i="18"/>
  <c r="W915" i="18"/>
  <c r="W914" i="18"/>
  <c r="W913" i="18"/>
  <c r="W912" i="18"/>
  <c r="W911" i="18"/>
  <c r="W910" i="18"/>
  <c r="W909" i="18"/>
  <c r="W908" i="18"/>
  <c r="W907" i="18"/>
  <c r="W906" i="18"/>
  <c r="W905" i="18"/>
  <c r="W904" i="18"/>
  <c r="W903" i="18"/>
  <c r="W902" i="18"/>
  <c r="W901" i="18"/>
  <c r="W900" i="18"/>
  <c r="W899" i="18"/>
  <c r="W898" i="18"/>
  <c r="W897" i="18"/>
  <c r="W896" i="18"/>
  <c r="W895" i="18"/>
  <c r="W894" i="18"/>
  <c r="W893" i="18"/>
  <c r="W892" i="18"/>
  <c r="W891" i="18"/>
  <c r="W890" i="18"/>
  <c r="W889" i="18"/>
  <c r="W888" i="18"/>
  <c r="W887" i="18"/>
  <c r="W886" i="18"/>
  <c r="W885" i="18"/>
  <c r="W884" i="18"/>
  <c r="W883" i="18"/>
  <c r="W882" i="18"/>
  <c r="W881" i="18"/>
  <c r="W880" i="18"/>
  <c r="W879" i="18"/>
  <c r="W878" i="18"/>
  <c r="W877" i="18"/>
  <c r="W876" i="18"/>
  <c r="W875" i="18"/>
  <c r="W874" i="18"/>
  <c r="W873" i="18"/>
  <c r="W872" i="18"/>
  <c r="W871" i="18"/>
  <c r="W870" i="18"/>
  <c r="W869" i="18"/>
  <c r="W868" i="18"/>
  <c r="W867" i="18"/>
  <c r="W866" i="18"/>
  <c r="W865" i="18"/>
  <c r="W864" i="18"/>
  <c r="W863" i="18"/>
  <c r="W862" i="18"/>
  <c r="W861" i="18"/>
  <c r="W860" i="18"/>
  <c r="W859" i="18"/>
  <c r="W858" i="18"/>
  <c r="W857" i="18"/>
  <c r="W856" i="18"/>
  <c r="W855" i="18"/>
  <c r="W854" i="18"/>
  <c r="W853" i="18"/>
  <c r="W852" i="18"/>
  <c r="W851" i="18"/>
  <c r="W850" i="18"/>
  <c r="W849" i="18"/>
  <c r="W848" i="18"/>
  <c r="W847" i="18"/>
  <c r="W846" i="18"/>
  <c r="W845" i="18"/>
  <c r="W844" i="18"/>
  <c r="W843" i="18"/>
  <c r="W842" i="18"/>
  <c r="W841" i="18"/>
  <c r="W840" i="18"/>
  <c r="W839" i="18"/>
  <c r="W838" i="18"/>
  <c r="W837" i="18"/>
  <c r="W836" i="18"/>
  <c r="W835" i="18"/>
  <c r="W834" i="18"/>
  <c r="W833" i="18"/>
  <c r="W832" i="18"/>
  <c r="W831" i="18"/>
  <c r="W830" i="18"/>
  <c r="W829" i="18"/>
  <c r="W828" i="18"/>
  <c r="W827" i="18"/>
  <c r="W826" i="18"/>
  <c r="W825" i="18"/>
  <c r="W824" i="18"/>
  <c r="W823" i="18"/>
  <c r="W822" i="18"/>
  <c r="W821" i="18"/>
  <c r="W820" i="18"/>
  <c r="W819" i="18"/>
  <c r="W818" i="18"/>
  <c r="W817" i="18"/>
  <c r="W816" i="18"/>
  <c r="W815" i="18"/>
  <c r="W814" i="18"/>
  <c r="W813" i="18"/>
  <c r="W812" i="18"/>
  <c r="W811" i="18"/>
  <c r="W810" i="18"/>
  <c r="W809" i="18"/>
  <c r="W808" i="18"/>
  <c r="W807" i="18"/>
  <c r="W806" i="18"/>
  <c r="W805" i="18"/>
  <c r="W804" i="18"/>
  <c r="W803" i="18"/>
  <c r="W802" i="18"/>
  <c r="W801" i="18"/>
  <c r="W800" i="18"/>
  <c r="W799" i="18"/>
  <c r="W798" i="18"/>
  <c r="W797" i="18"/>
  <c r="W796" i="18"/>
  <c r="W795" i="18"/>
  <c r="W794" i="18"/>
  <c r="W793" i="18"/>
  <c r="W792" i="18"/>
  <c r="W791" i="18"/>
  <c r="W790" i="18"/>
  <c r="W789" i="18"/>
  <c r="W788" i="18"/>
  <c r="W787" i="18"/>
  <c r="W786" i="18"/>
  <c r="W785" i="18"/>
  <c r="W784" i="18"/>
  <c r="W783" i="18"/>
  <c r="W782" i="18"/>
  <c r="W781" i="18"/>
  <c r="W780" i="18"/>
  <c r="W779" i="18"/>
  <c r="W778" i="18"/>
  <c r="W777" i="18"/>
  <c r="W776" i="18"/>
  <c r="W775" i="18"/>
  <c r="W774" i="18"/>
  <c r="W773" i="18"/>
  <c r="W772" i="18"/>
  <c r="W771" i="18"/>
  <c r="W770" i="18"/>
  <c r="W769" i="18"/>
  <c r="W768" i="18"/>
  <c r="W767" i="18"/>
  <c r="W766" i="18"/>
  <c r="W765" i="18"/>
  <c r="W764" i="18"/>
  <c r="W763" i="18"/>
  <c r="W762" i="18"/>
  <c r="W761" i="18"/>
  <c r="W760" i="18"/>
  <c r="W759" i="18"/>
  <c r="W758" i="18"/>
  <c r="W757" i="18"/>
  <c r="W756" i="18"/>
  <c r="W755" i="18"/>
  <c r="W754" i="18"/>
  <c r="W753" i="18"/>
  <c r="W752" i="18"/>
  <c r="W751" i="18"/>
  <c r="W750" i="18"/>
  <c r="W749" i="18"/>
  <c r="W748" i="18"/>
  <c r="W747" i="18"/>
  <c r="W746" i="18"/>
  <c r="W745" i="18"/>
  <c r="W744" i="18"/>
  <c r="W743" i="18"/>
  <c r="W742" i="18"/>
  <c r="W741" i="18"/>
  <c r="W740" i="18"/>
  <c r="W739" i="18"/>
  <c r="W738" i="18"/>
  <c r="W737" i="18"/>
  <c r="W736" i="18"/>
  <c r="W735" i="18"/>
  <c r="W734" i="18"/>
  <c r="W733" i="18"/>
  <c r="W732" i="18"/>
  <c r="W731" i="18"/>
  <c r="W730" i="18"/>
  <c r="W729" i="18"/>
  <c r="W728" i="18"/>
  <c r="W727" i="18"/>
  <c r="W726" i="18"/>
  <c r="W725" i="18"/>
  <c r="W724" i="18"/>
  <c r="W723" i="18"/>
  <c r="W722" i="18"/>
  <c r="W721" i="18"/>
  <c r="W720" i="18"/>
  <c r="W719" i="18"/>
  <c r="W718" i="18"/>
  <c r="W717" i="18"/>
  <c r="W716" i="18"/>
  <c r="W715" i="18"/>
  <c r="W714" i="18"/>
  <c r="W713" i="18"/>
  <c r="W712" i="18"/>
  <c r="W711" i="18"/>
  <c r="W710" i="18"/>
  <c r="W709" i="18"/>
  <c r="W708" i="18"/>
  <c r="W707" i="18"/>
  <c r="W706" i="18"/>
  <c r="W705" i="18"/>
  <c r="W704" i="18"/>
  <c r="W703" i="18"/>
  <c r="W702" i="18"/>
  <c r="W701" i="18"/>
  <c r="W700" i="18"/>
  <c r="W699" i="18"/>
  <c r="W698" i="18"/>
  <c r="W697" i="18"/>
  <c r="W696" i="18"/>
  <c r="W695" i="18"/>
  <c r="W694" i="18"/>
  <c r="W693" i="18"/>
  <c r="W692" i="18"/>
  <c r="W691" i="18"/>
  <c r="W690" i="18"/>
  <c r="W689" i="18"/>
  <c r="W688" i="18"/>
  <c r="W687" i="18"/>
  <c r="W686" i="18"/>
  <c r="W685" i="18"/>
  <c r="W684" i="18"/>
  <c r="W683" i="18"/>
  <c r="W682" i="18"/>
  <c r="W681" i="18"/>
  <c r="W680" i="18"/>
  <c r="W679" i="18"/>
  <c r="W678" i="18"/>
  <c r="W677" i="18"/>
  <c r="W676" i="18"/>
  <c r="W675" i="18"/>
  <c r="W674" i="18"/>
  <c r="W673" i="18"/>
  <c r="W672" i="18"/>
  <c r="W671" i="18"/>
  <c r="W670" i="18"/>
  <c r="W669" i="18"/>
  <c r="W668" i="18"/>
  <c r="W667" i="18"/>
  <c r="W666" i="18"/>
  <c r="W665" i="18"/>
  <c r="W664" i="18"/>
  <c r="W663" i="18"/>
  <c r="W662" i="18"/>
  <c r="W661" i="18"/>
  <c r="W660" i="18"/>
  <c r="W659" i="18"/>
  <c r="W658" i="18"/>
  <c r="W657" i="18"/>
  <c r="W656" i="18"/>
  <c r="W655" i="18"/>
  <c r="W654" i="18"/>
  <c r="W653" i="18"/>
  <c r="W652" i="18"/>
  <c r="W651" i="18"/>
  <c r="W650" i="18"/>
  <c r="W649" i="18"/>
  <c r="W648" i="18"/>
  <c r="W647" i="18"/>
  <c r="W646" i="18"/>
  <c r="W645" i="18"/>
  <c r="W644" i="18"/>
  <c r="W643" i="18"/>
  <c r="W642" i="18"/>
  <c r="W641" i="18"/>
  <c r="W640" i="18"/>
  <c r="W639" i="18"/>
  <c r="W638" i="18"/>
  <c r="W637" i="18"/>
  <c r="W636" i="18"/>
  <c r="W635" i="18"/>
  <c r="W634" i="18"/>
  <c r="W633" i="18"/>
  <c r="W632" i="18"/>
  <c r="W631" i="18"/>
  <c r="W630" i="18"/>
  <c r="W629" i="18"/>
  <c r="W628" i="18"/>
  <c r="W627" i="18"/>
  <c r="W626" i="18"/>
  <c r="W625" i="18"/>
  <c r="W624" i="18"/>
  <c r="W623" i="18"/>
  <c r="W622" i="18"/>
  <c r="W621" i="18"/>
  <c r="W620" i="18"/>
  <c r="W619" i="18"/>
  <c r="W618" i="18"/>
  <c r="W617" i="18"/>
  <c r="W616" i="18"/>
  <c r="W615" i="18"/>
  <c r="W614" i="18"/>
  <c r="W613" i="18"/>
  <c r="W612" i="18"/>
  <c r="W611" i="18"/>
  <c r="W610" i="18"/>
  <c r="W609" i="18"/>
  <c r="W608" i="18"/>
  <c r="W607" i="18"/>
  <c r="W606" i="18"/>
  <c r="W605" i="18"/>
  <c r="W604" i="18"/>
  <c r="W603" i="18"/>
  <c r="W602" i="18"/>
  <c r="W601" i="18"/>
  <c r="W600" i="18"/>
  <c r="W599" i="18"/>
  <c r="W598" i="18"/>
  <c r="W597" i="18"/>
  <c r="W596" i="18"/>
  <c r="W595" i="18"/>
  <c r="W594" i="18"/>
  <c r="W593" i="18"/>
  <c r="W592" i="18"/>
  <c r="W591" i="18"/>
  <c r="W590" i="18"/>
  <c r="W589" i="18"/>
  <c r="W588" i="18"/>
  <c r="W587" i="18"/>
  <c r="W586" i="18"/>
  <c r="W585" i="18"/>
  <c r="W584" i="18"/>
  <c r="W583" i="18"/>
  <c r="W582" i="18"/>
  <c r="W581" i="18"/>
  <c r="W580" i="18"/>
  <c r="W579" i="18"/>
  <c r="W578" i="18"/>
  <c r="W577" i="18"/>
  <c r="W576" i="18"/>
  <c r="W575" i="18"/>
  <c r="W574" i="18"/>
  <c r="W573" i="18"/>
  <c r="W572" i="18"/>
  <c r="W571" i="18"/>
  <c r="W570" i="18"/>
  <c r="W569" i="18"/>
  <c r="W568" i="18"/>
  <c r="W567" i="18"/>
  <c r="W566" i="18"/>
  <c r="W565" i="18"/>
  <c r="W564" i="18"/>
  <c r="W563" i="18"/>
  <c r="W562" i="18"/>
  <c r="W561" i="18"/>
  <c r="W560" i="18"/>
  <c r="W559" i="18"/>
  <c r="W558" i="18"/>
  <c r="W557" i="18"/>
  <c r="W556" i="18"/>
  <c r="W555" i="18"/>
  <c r="W554" i="18"/>
  <c r="W553" i="18"/>
  <c r="W552" i="18"/>
  <c r="W551" i="18"/>
  <c r="W550" i="18"/>
  <c r="W549" i="18"/>
  <c r="W548" i="18"/>
  <c r="W547" i="18"/>
  <c r="W546" i="18"/>
  <c r="W545" i="18"/>
  <c r="W544" i="18"/>
  <c r="W543" i="18"/>
  <c r="W542" i="18"/>
  <c r="W541" i="18"/>
  <c r="W540" i="18"/>
  <c r="W539" i="18"/>
  <c r="W538" i="18"/>
  <c r="W537" i="18"/>
  <c r="W536" i="18"/>
  <c r="W535" i="18"/>
  <c r="W534" i="18"/>
  <c r="W533" i="18"/>
  <c r="W532" i="18"/>
  <c r="W531" i="18"/>
  <c r="W530" i="18"/>
  <c r="W529" i="18"/>
  <c r="W528" i="18"/>
  <c r="W527" i="18"/>
  <c r="W526" i="18"/>
  <c r="W525" i="18"/>
  <c r="W524" i="18"/>
  <c r="W523" i="18"/>
  <c r="W522" i="18"/>
  <c r="W521" i="18"/>
  <c r="W520" i="18"/>
  <c r="W519" i="18"/>
  <c r="W518" i="18"/>
  <c r="W517" i="18"/>
  <c r="W516" i="18"/>
  <c r="W515" i="18"/>
  <c r="W514" i="18"/>
  <c r="W513" i="18"/>
  <c r="W512" i="18"/>
  <c r="W511" i="18"/>
  <c r="W510" i="18"/>
  <c r="W509" i="18"/>
  <c r="W508" i="18"/>
  <c r="W507" i="18"/>
  <c r="W506" i="18"/>
  <c r="W505" i="18"/>
  <c r="W504" i="18"/>
  <c r="W503" i="18"/>
  <c r="W502" i="18"/>
  <c r="W501" i="18"/>
  <c r="W500" i="18"/>
  <c r="W499" i="18"/>
  <c r="W498" i="18"/>
  <c r="W497" i="18"/>
  <c r="W496" i="18"/>
  <c r="W495" i="18"/>
  <c r="W494" i="18"/>
  <c r="W493" i="18"/>
  <c r="W492" i="18"/>
  <c r="W491" i="18"/>
  <c r="W490" i="18"/>
  <c r="W489" i="18"/>
  <c r="W488" i="18"/>
  <c r="W487" i="18"/>
  <c r="W486" i="18"/>
  <c r="W485" i="18"/>
  <c r="W484" i="18"/>
  <c r="W483" i="18"/>
  <c r="W482" i="18"/>
  <c r="W481" i="18"/>
  <c r="W480" i="18"/>
  <c r="W479" i="18"/>
  <c r="W478" i="18"/>
  <c r="W477" i="18"/>
  <c r="W476" i="18"/>
  <c r="W475" i="18"/>
  <c r="W474" i="18"/>
  <c r="W473" i="18"/>
  <c r="W472" i="18"/>
  <c r="W471" i="18"/>
  <c r="W470" i="18"/>
  <c r="W469" i="18"/>
  <c r="W468" i="18"/>
  <c r="W467" i="18"/>
  <c r="W466" i="18"/>
  <c r="W465" i="18"/>
  <c r="W464" i="18"/>
  <c r="W463" i="18"/>
  <c r="W462" i="18"/>
  <c r="W461" i="18"/>
  <c r="W460" i="18"/>
  <c r="W459" i="18"/>
  <c r="W458" i="18"/>
  <c r="W457" i="18"/>
  <c r="W456" i="18"/>
  <c r="W455" i="18"/>
  <c r="W454" i="18"/>
  <c r="W453" i="18"/>
  <c r="W452" i="18"/>
  <c r="W451" i="18"/>
  <c r="W450" i="18"/>
  <c r="W449" i="18"/>
  <c r="W448" i="18"/>
  <c r="W447" i="18"/>
  <c r="W446" i="18"/>
  <c r="W445" i="18"/>
  <c r="W444" i="18"/>
  <c r="W443" i="18"/>
  <c r="W442" i="18"/>
  <c r="W441" i="18"/>
  <c r="W440" i="18"/>
  <c r="W439" i="18"/>
  <c r="W438" i="18"/>
  <c r="W437" i="18"/>
  <c r="W436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W2" i="18"/>
  <c r="F23" i="11"/>
  <c r="F24" i="11"/>
  <c r="D25" i="11"/>
  <c r="C12" i="8" s="1"/>
  <c r="D39" i="20"/>
  <c r="C39" i="20"/>
  <c r="G11" i="8"/>
  <c r="G10" i="8"/>
  <c r="G7" i="8"/>
  <c r="G6" i="8"/>
  <c r="D11" i="20"/>
  <c r="D10" i="20"/>
  <c r="C11" i="20"/>
  <c r="C10" i="20"/>
  <c r="C12" i="20" s="1"/>
  <c r="F18" i="11"/>
  <c r="F19" i="11"/>
  <c r="F20" i="11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B1" i="10"/>
  <c r="B1" i="9" s="1"/>
  <c r="B1" i="11" s="1"/>
  <c r="G19" i="10"/>
  <c r="H19" i="10" s="1"/>
  <c r="D34" i="10"/>
  <c r="G22" i="10"/>
  <c r="H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/>
  <c r="G30" i="10"/>
  <c r="H30" i="10" s="1"/>
  <c r="G31" i="10"/>
  <c r="H31" i="10" s="1"/>
  <c r="G32" i="10"/>
  <c r="H32" i="10" s="1"/>
  <c r="G33" i="10"/>
  <c r="H33" i="10" s="1"/>
  <c r="C7" i="8"/>
  <c r="C8" i="8"/>
  <c r="C9" i="8"/>
  <c r="C6" i="8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H7235" i="1"/>
  <c r="Q5" i="17"/>
  <c r="Q6" i="17"/>
  <c r="Q7" i="17"/>
  <c r="Q9" i="17"/>
  <c r="Q10" i="17"/>
  <c r="Q11" i="17"/>
  <c r="Q12" i="17"/>
  <c r="Q13" i="17"/>
  <c r="Q14" i="17"/>
  <c r="Q15" i="17"/>
  <c r="Q16" i="17"/>
  <c r="Q17" i="17"/>
  <c r="Q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4" i="17"/>
  <c r="F15" i="9"/>
  <c r="F12" i="9"/>
  <c r="D32" i="20"/>
  <c r="C32" i="20"/>
  <c r="D25" i="20"/>
  <c r="C25" i="20"/>
  <c r="D7" i="20"/>
  <c r="D6" i="20"/>
  <c r="D8" i="20" s="1"/>
  <c r="C7" i="20"/>
  <c r="E7" i="20" s="1"/>
  <c r="C6" i="20"/>
  <c r="C83" i="9"/>
  <c r="D83" i="9"/>
  <c r="K2" i="17"/>
  <c r="F6" i="11"/>
  <c r="F7" i="11"/>
  <c r="F8" i="11"/>
  <c r="F9" i="11"/>
  <c r="F10" i="11"/>
  <c r="F11" i="11"/>
  <c r="F12" i="11"/>
  <c r="F13" i="11"/>
  <c r="F14" i="11"/>
  <c r="F15" i="11"/>
  <c r="F16" i="11"/>
  <c r="F17" i="11"/>
  <c r="C10" i="8"/>
  <c r="F5" i="11"/>
  <c r="D35" i="9"/>
  <c r="C11" i="8" s="1"/>
  <c r="F8" i="9"/>
  <c r="F9" i="9"/>
  <c r="F7" i="9"/>
  <c r="F19" i="9"/>
  <c r="F11" i="9"/>
  <c r="G11" i="10"/>
  <c r="H11" i="10" s="1"/>
  <c r="F10" i="9"/>
  <c r="F17" i="9"/>
  <c r="F20" i="9"/>
  <c r="F16" i="9"/>
  <c r="F6" i="9"/>
  <c r="F14" i="9"/>
  <c r="F18" i="9"/>
  <c r="F5" i="9"/>
  <c r="F13" i="9"/>
  <c r="G15" i="10"/>
  <c r="H15" i="10" s="1"/>
  <c r="G20" i="10"/>
  <c r="H20" i="10" s="1"/>
  <c r="G9" i="10"/>
  <c r="H9" i="10" s="1"/>
  <c r="G7" i="10"/>
  <c r="H7" i="10" s="1"/>
  <c r="G10" i="10"/>
  <c r="H10" i="10" s="1"/>
  <c r="G17" i="10"/>
  <c r="H17" i="10" s="1"/>
  <c r="G13" i="10"/>
  <c r="H13" i="10" s="1"/>
  <c r="G21" i="10"/>
  <c r="H21" i="10" s="1"/>
  <c r="G8" i="10"/>
  <c r="H8" i="10" s="1"/>
  <c r="G6" i="10"/>
  <c r="H6" i="10" s="1"/>
  <c r="G14" i="10"/>
  <c r="H14" i="10"/>
  <c r="G12" i="10"/>
  <c r="H12" i="10" s="1"/>
  <c r="G16" i="10"/>
  <c r="H16" i="10" s="1"/>
  <c r="G18" i="10"/>
  <c r="H18" i="10" s="1"/>
  <c r="C17" i="8" l="1"/>
  <c r="D12" i="20"/>
  <c r="F35" i="9"/>
  <c r="D11" i="8" s="1"/>
  <c r="E32" i="20"/>
  <c r="E6" i="20"/>
  <c r="Q18" i="17"/>
  <c r="E25" i="20"/>
  <c r="C8" i="20"/>
  <c r="C19" i="8"/>
  <c r="E12" i="20"/>
  <c r="E11" i="20"/>
  <c r="E10" i="20"/>
  <c r="W8702" i="18"/>
  <c r="F25" i="11"/>
  <c r="D12" i="8" s="1"/>
  <c r="H34" i="10"/>
  <c r="D10" i="8" s="1"/>
  <c r="H10" i="8" s="1"/>
  <c r="C13" i="8"/>
  <c r="H11" i="8" l="1"/>
  <c r="D34" i="20"/>
  <c r="C34" i="20" s="1"/>
  <c r="E34" i="20" s="1"/>
  <c r="J5" i="1"/>
  <c r="D27" i="20"/>
  <c r="C27" i="20" s="1"/>
  <c r="E27" i="20" s="1"/>
  <c r="J7" i="1" l="1"/>
  <c r="K7" i="1" s="1"/>
  <c r="J15" i="1"/>
  <c r="K15" i="1" s="1"/>
  <c r="J23" i="1"/>
  <c r="K23" i="1" s="1"/>
  <c r="J31" i="1"/>
  <c r="K31" i="1" s="1"/>
  <c r="J39" i="1"/>
  <c r="K39" i="1" s="1"/>
  <c r="J47" i="1"/>
  <c r="K47" i="1" s="1"/>
  <c r="J55" i="1"/>
  <c r="K55" i="1" s="1"/>
  <c r="J63" i="1"/>
  <c r="K63" i="1" s="1"/>
  <c r="J71" i="1"/>
  <c r="K71" i="1" s="1"/>
  <c r="J79" i="1"/>
  <c r="K79" i="1" s="1"/>
  <c r="J87" i="1"/>
  <c r="K87" i="1" s="1"/>
  <c r="J95" i="1"/>
  <c r="K95" i="1" s="1"/>
  <c r="J103" i="1"/>
  <c r="K103" i="1" s="1"/>
  <c r="J111" i="1"/>
  <c r="K111" i="1" s="1"/>
  <c r="J119" i="1"/>
  <c r="K119" i="1" s="1"/>
  <c r="J127" i="1"/>
  <c r="K127" i="1" s="1"/>
  <c r="J135" i="1"/>
  <c r="K135" i="1" s="1"/>
  <c r="J143" i="1"/>
  <c r="K143" i="1" s="1"/>
  <c r="J151" i="1"/>
  <c r="K151" i="1" s="1"/>
  <c r="J159" i="1"/>
  <c r="K159" i="1" s="1"/>
  <c r="J167" i="1"/>
  <c r="K167" i="1" s="1"/>
  <c r="J175" i="1"/>
  <c r="K175" i="1" s="1"/>
  <c r="J183" i="1"/>
  <c r="K183" i="1" s="1"/>
  <c r="J191" i="1"/>
  <c r="K191" i="1" s="1"/>
  <c r="J199" i="1"/>
  <c r="K199" i="1" s="1"/>
  <c r="J207" i="1"/>
  <c r="K207" i="1" s="1"/>
  <c r="J215" i="1"/>
  <c r="K215" i="1" s="1"/>
  <c r="J223" i="1"/>
  <c r="K223" i="1" s="1"/>
  <c r="J231" i="1"/>
  <c r="K231" i="1" s="1"/>
  <c r="J239" i="1"/>
  <c r="K239" i="1" s="1"/>
  <c r="J247" i="1"/>
  <c r="K247" i="1" s="1"/>
  <c r="J255" i="1"/>
  <c r="K255" i="1" s="1"/>
  <c r="J263" i="1"/>
  <c r="K263" i="1" s="1"/>
  <c r="J271" i="1"/>
  <c r="K271" i="1" s="1"/>
  <c r="J279" i="1"/>
  <c r="K279" i="1" s="1"/>
  <c r="J287" i="1"/>
  <c r="K287" i="1" s="1"/>
  <c r="J295" i="1"/>
  <c r="K295" i="1" s="1"/>
  <c r="J303" i="1"/>
  <c r="K303" i="1" s="1"/>
  <c r="J311" i="1"/>
  <c r="K311" i="1" s="1"/>
  <c r="J319" i="1"/>
  <c r="K319" i="1" s="1"/>
  <c r="J327" i="1"/>
  <c r="K327" i="1" s="1"/>
  <c r="J335" i="1"/>
  <c r="K335" i="1" s="1"/>
  <c r="J343" i="1"/>
  <c r="K343" i="1" s="1"/>
  <c r="J10" i="1"/>
  <c r="K10" i="1" s="1"/>
  <c r="J18" i="1"/>
  <c r="K18" i="1" s="1"/>
  <c r="J26" i="1"/>
  <c r="K26" i="1" s="1"/>
  <c r="J34" i="1"/>
  <c r="K34" i="1" s="1"/>
  <c r="J42" i="1"/>
  <c r="K42" i="1" s="1"/>
  <c r="J50" i="1"/>
  <c r="K50" i="1" s="1"/>
  <c r="J58" i="1"/>
  <c r="K58" i="1" s="1"/>
  <c r="J66" i="1"/>
  <c r="K66" i="1" s="1"/>
  <c r="J74" i="1"/>
  <c r="K74" i="1" s="1"/>
  <c r="J82" i="1"/>
  <c r="K82" i="1" s="1"/>
  <c r="J90" i="1"/>
  <c r="K90" i="1" s="1"/>
  <c r="J98" i="1"/>
  <c r="K98" i="1" s="1"/>
  <c r="J106" i="1"/>
  <c r="K106" i="1" s="1"/>
  <c r="J114" i="1"/>
  <c r="K114" i="1" s="1"/>
  <c r="J122" i="1"/>
  <c r="K122" i="1" s="1"/>
  <c r="J130" i="1"/>
  <c r="K130" i="1" s="1"/>
  <c r="J138" i="1"/>
  <c r="K138" i="1" s="1"/>
  <c r="J146" i="1"/>
  <c r="K146" i="1" s="1"/>
  <c r="J154" i="1"/>
  <c r="K154" i="1" s="1"/>
  <c r="J162" i="1"/>
  <c r="K162" i="1" s="1"/>
  <c r="J170" i="1"/>
  <c r="K170" i="1" s="1"/>
  <c r="J178" i="1"/>
  <c r="K178" i="1" s="1"/>
  <c r="J186" i="1"/>
  <c r="K186" i="1" s="1"/>
  <c r="J194" i="1"/>
  <c r="K194" i="1" s="1"/>
  <c r="J202" i="1"/>
  <c r="K202" i="1" s="1"/>
  <c r="J210" i="1"/>
  <c r="K210" i="1" s="1"/>
  <c r="J218" i="1"/>
  <c r="K218" i="1" s="1"/>
  <c r="J226" i="1"/>
  <c r="K226" i="1" s="1"/>
  <c r="J234" i="1"/>
  <c r="K234" i="1" s="1"/>
  <c r="J242" i="1"/>
  <c r="K242" i="1" s="1"/>
  <c r="J250" i="1"/>
  <c r="K250" i="1" s="1"/>
  <c r="J258" i="1"/>
  <c r="K258" i="1" s="1"/>
  <c r="J266" i="1"/>
  <c r="K266" i="1" s="1"/>
  <c r="J274" i="1"/>
  <c r="K274" i="1" s="1"/>
  <c r="J282" i="1"/>
  <c r="K282" i="1" s="1"/>
  <c r="J290" i="1"/>
  <c r="K290" i="1" s="1"/>
  <c r="J298" i="1"/>
  <c r="K298" i="1" s="1"/>
  <c r="J306" i="1"/>
  <c r="K306" i="1" s="1"/>
  <c r="J314" i="1"/>
  <c r="K314" i="1" s="1"/>
  <c r="J322" i="1"/>
  <c r="K322" i="1" s="1"/>
  <c r="J330" i="1"/>
  <c r="K330" i="1" s="1"/>
  <c r="J338" i="1"/>
  <c r="K338" i="1" s="1"/>
  <c r="J346" i="1"/>
  <c r="K346" i="1" s="1"/>
  <c r="J354" i="1"/>
  <c r="K354" i="1" s="1"/>
  <c r="J362" i="1"/>
  <c r="K362" i="1" s="1"/>
  <c r="J370" i="1"/>
  <c r="K370" i="1" s="1"/>
  <c r="J378" i="1"/>
  <c r="K378" i="1" s="1"/>
  <c r="J386" i="1"/>
  <c r="K386" i="1" s="1"/>
  <c r="J394" i="1"/>
  <c r="K394" i="1" s="1"/>
  <c r="J402" i="1"/>
  <c r="K402" i="1" s="1"/>
  <c r="J410" i="1"/>
  <c r="K410" i="1" s="1"/>
  <c r="J418" i="1"/>
  <c r="K418" i="1" s="1"/>
  <c r="J426" i="1"/>
  <c r="K426" i="1" s="1"/>
  <c r="J434" i="1"/>
  <c r="K434" i="1" s="1"/>
  <c r="J442" i="1"/>
  <c r="K442" i="1" s="1"/>
  <c r="J450" i="1"/>
  <c r="K450" i="1" s="1"/>
  <c r="J458" i="1"/>
  <c r="K458" i="1" s="1"/>
  <c r="J466" i="1"/>
  <c r="K466" i="1" s="1"/>
  <c r="J474" i="1"/>
  <c r="K474" i="1" s="1"/>
  <c r="J482" i="1"/>
  <c r="K482" i="1" s="1"/>
  <c r="J490" i="1"/>
  <c r="K490" i="1" s="1"/>
  <c r="J498" i="1"/>
  <c r="K498" i="1" s="1"/>
  <c r="J506" i="1"/>
  <c r="K506" i="1" s="1"/>
  <c r="J514" i="1"/>
  <c r="K514" i="1" s="1"/>
  <c r="J522" i="1"/>
  <c r="K522" i="1" s="1"/>
  <c r="J530" i="1"/>
  <c r="K530" i="1" s="1"/>
  <c r="J538" i="1"/>
  <c r="K538" i="1" s="1"/>
  <c r="J546" i="1"/>
  <c r="K546" i="1" s="1"/>
  <c r="J554" i="1"/>
  <c r="K554" i="1" s="1"/>
  <c r="J562" i="1"/>
  <c r="K562" i="1" s="1"/>
  <c r="J570" i="1"/>
  <c r="K570" i="1" s="1"/>
  <c r="J578" i="1"/>
  <c r="K578" i="1" s="1"/>
  <c r="J586" i="1"/>
  <c r="K586" i="1" s="1"/>
  <c r="J594" i="1"/>
  <c r="K594" i="1" s="1"/>
  <c r="J602" i="1"/>
  <c r="K602" i="1" s="1"/>
  <c r="J610" i="1"/>
  <c r="K610" i="1" s="1"/>
  <c r="J618" i="1"/>
  <c r="K618" i="1" s="1"/>
  <c r="J626" i="1"/>
  <c r="K626" i="1" s="1"/>
  <c r="J634" i="1"/>
  <c r="K634" i="1" s="1"/>
  <c r="J642" i="1"/>
  <c r="K642" i="1" s="1"/>
  <c r="J650" i="1"/>
  <c r="K650" i="1" s="1"/>
  <c r="J658" i="1"/>
  <c r="K658" i="1" s="1"/>
  <c r="J666" i="1"/>
  <c r="K666" i="1" s="1"/>
  <c r="J674" i="1"/>
  <c r="K674" i="1" s="1"/>
  <c r="J682" i="1"/>
  <c r="K682" i="1" s="1"/>
  <c r="J11" i="1"/>
  <c r="K11" i="1" s="1"/>
  <c r="J19" i="1"/>
  <c r="K19" i="1" s="1"/>
  <c r="J27" i="1"/>
  <c r="K27" i="1" s="1"/>
  <c r="J35" i="1"/>
  <c r="K35" i="1" s="1"/>
  <c r="J43" i="1"/>
  <c r="K43" i="1" s="1"/>
  <c r="J51" i="1"/>
  <c r="K51" i="1" s="1"/>
  <c r="J59" i="1"/>
  <c r="K59" i="1" s="1"/>
  <c r="J67" i="1"/>
  <c r="K67" i="1" s="1"/>
  <c r="J75" i="1"/>
  <c r="K75" i="1" s="1"/>
  <c r="J83" i="1"/>
  <c r="K83" i="1" s="1"/>
  <c r="J91" i="1"/>
  <c r="K91" i="1" s="1"/>
  <c r="J99" i="1"/>
  <c r="K99" i="1" s="1"/>
  <c r="J107" i="1"/>
  <c r="K107" i="1" s="1"/>
  <c r="J115" i="1"/>
  <c r="K115" i="1" s="1"/>
  <c r="J123" i="1"/>
  <c r="K123" i="1" s="1"/>
  <c r="J131" i="1"/>
  <c r="K131" i="1" s="1"/>
  <c r="J139" i="1"/>
  <c r="K139" i="1" s="1"/>
  <c r="J147" i="1"/>
  <c r="K147" i="1" s="1"/>
  <c r="J155" i="1"/>
  <c r="K155" i="1" s="1"/>
  <c r="J163" i="1"/>
  <c r="K163" i="1" s="1"/>
  <c r="J171" i="1"/>
  <c r="K171" i="1" s="1"/>
  <c r="J179" i="1"/>
  <c r="K179" i="1" s="1"/>
  <c r="J187" i="1"/>
  <c r="K187" i="1" s="1"/>
  <c r="J195" i="1"/>
  <c r="K195" i="1" s="1"/>
  <c r="J203" i="1"/>
  <c r="K203" i="1" s="1"/>
  <c r="J211" i="1"/>
  <c r="K211" i="1" s="1"/>
  <c r="J219" i="1"/>
  <c r="K219" i="1" s="1"/>
  <c r="J227" i="1"/>
  <c r="K227" i="1" s="1"/>
  <c r="J235" i="1"/>
  <c r="K235" i="1" s="1"/>
  <c r="J243" i="1"/>
  <c r="K243" i="1" s="1"/>
  <c r="J251" i="1"/>
  <c r="K251" i="1" s="1"/>
  <c r="J259" i="1"/>
  <c r="K259" i="1" s="1"/>
  <c r="J267" i="1"/>
  <c r="K267" i="1" s="1"/>
  <c r="J275" i="1"/>
  <c r="K275" i="1" s="1"/>
  <c r="J283" i="1"/>
  <c r="K283" i="1" s="1"/>
  <c r="J291" i="1"/>
  <c r="K291" i="1" s="1"/>
  <c r="J299" i="1"/>
  <c r="K299" i="1" s="1"/>
  <c r="J307" i="1"/>
  <c r="K307" i="1" s="1"/>
  <c r="J315" i="1"/>
  <c r="K315" i="1" s="1"/>
  <c r="J323" i="1"/>
  <c r="K323" i="1" s="1"/>
  <c r="J331" i="1"/>
  <c r="K331" i="1" s="1"/>
  <c r="J339" i="1"/>
  <c r="K339" i="1" s="1"/>
  <c r="J347" i="1"/>
  <c r="K347" i="1" s="1"/>
  <c r="J355" i="1"/>
  <c r="K355" i="1" s="1"/>
  <c r="J363" i="1"/>
  <c r="K363" i="1" s="1"/>
  <c r="J371" i="1"/>
  <c r="K371" i="1" s="1"/>
  <c r="J379" i="1"/>
  <c r="K379" i="1" s="1"/>
  <c r="J12" i="1"/>
  <c r="K12" i="1" s="1"/>
  <c r="J20" i="1"/>
  <c r="K20" i="1" s="1"/>
  <c r="J28" i="1"/>
  <c r="K28" i="1" s="1"/>
  <c r="J36" i="1"/>
  <c r="K36" i="1" s="1"/>
  <c r="J44" i="1"/>
  <c r="K44" i="1" s="1"/>
  <c r="J52" i="1"/>
  <c r="K52" i="1" s="1"/>
  <c r="J60" i="1"/>
  <c r="K60" i="1" s="1"/>
  <c r="J68" i="1"/>
  <c r="K68" i="1" s="1"/>
  <c r="J76" i="1"/>
  <c r="K76" i="1" s="1"/>
  <c r="J84" i="1"/>
  <c r="K84" i="1" s="1"/>
  <c r="J92" i="1"/>
  <c r="K92" i="1" s="1"/>
  <c r="J100" i="1"/>
  <c r="K100" i="1" s="1"/>
  <c r="J108" i="1"/>
  <c r="K108" i="1" s="1"/>
  <c r="J116" i="1"/>
  <c r="K116" i="1" s="1"/>
  <c r="J124" i="1"/>
  <c r="K124" i="1" s="1"/>
  <c r="J132" i="1"/>
  <c r="K132" i="1" s="1"/>
  <c r="J140" i="1"/>
  <c r="K140" i="1" s="1"/>
  <c r="J148" i="1"/>
  <c r="K148" i="1" s="1"/>
  <c r="J156" i="1"/>
  <c r="K156" i="1" s="1"/>
  <c r="J164" i="1"/>
  <c r="K164" i="1" s="1"/>
  <c r="J172" i="1"/>
  <c r="K172" i="1" s="1"/>
  <c r="J180" i="1"/>
  <c r="K180" i="1" s="1"/>
  <c r="J188" i="1"/>
  <c r="K188" i="1" s="1"/>
  <c r="J196" i="1"/>
  <c r="K196" i="1" s="1"/>
  <c r="J204" i="1"/>
  <c r="K204" i="1" s="1"/>
  <c r="J212" i="1"/>
  <c r="K212" i="1" s="1"/>
  <c r="J220" i="1"/>
  <c r="K220" i="1" s="1"/>
  <c r="J228" i="1"/>
  <c r="K228" i="1" s="1"/>
  <c r="J236" i="1"/>
  <c r="K236" i="1" s="1"/>
  <c r="J244" i="1"/>
  <c r="K244" i="1" s="1"/>
  <c r="J252" i="1"/>
  <c r="K252" i="1" s="1"/>
  <c r="J260" i="1"/>
  <c r="K260" i="1" s="1"/>
  <c r="J268" i="1"/>
  <c r="K268" i="1" s="1"/>
  <c r="J276" i="1"/>
  <c r="K276" i="1" s="1"/>
  <c r="J284" i="1"/>
  <c r="K284" i="1" s="1"/>
  <c r="J292" i="1"/>
  <c r="K292" i="1" s="1"/>
  <c r="J300" i="1"/>
  <c r="K300" i="1" s="1"/>
  <c r="J308" i="1"/>
  <c r="K308" i="1" s="1"/>
  <c r="J316" i="1"/>
  <c r="K316" i="1" s="1"/>
  <c r="J324" i="1"/>
  <c r="K324" i="1" s="1"/>
  <c r="J332" i="1"/>
  <c r="K332" i="1" s="1"/>
  <c r="J340" i="1"/>
  <c r="K340" i="1" s="1"/>
  <c r="J348" i="1"/>
  <c r="K348" i="1" s="1"/>
  <c r="J356" i="1"/>
  <c r="K356" i="1" s="1"/>
  <c r="J364" i="1"/>
  <c r="K364" i="1" s="1"/>
  <c r="J372" i="1"/>
  <c r="K372" i="1" s="1"/>
  <c r="J380" i="1"/>
  <c r="K380" i="1" s="1"/>
  <c r="J388" i="1"/>
  <c r="K388" i="1" s="1"/>
  <c r="J396" i="1"/>
  <c r="K396" i="1" s="1"/>
  <c r="J404" i="1"/>
  <c r="K404" i="1" s="1"/>
  <c r="J412" i="1"/>
  <c r="K412" i="1" s="1"/>
  <c r="J420" i="1"/>
  <c r="K420" i="1" s="1"/>
  <c r="J428" i="1"/>
  <c r="K428" i="1" s="1"/>
  <c r="J436" i="1"/>
  <c r="K436" i="1" s="1"/>
  <c r="J444" i="1"/>
  <c r="K444" i="1" s="1"/>
  <c r="J452" i="1"/>
  <c r="K452" i="1" s="1"/>
  <c r="J460" i="1"/>
  <c r="K460" i="1" s="1"/>
  <c r="J468" i="1"/>
  <c r="K468" i="1" s="1"/>
  <c r="J476" i="1"/>
  <c r="K476" i="1" s="1"/>
  <c r="J484" i="1"/>
  <c r="K484" i="1" s="1"/>
  <c r="J492" i="1"/>
  <c r="K492" i="1" s="1"/>
  <c r="J500" i="1"/>
  <c r="K500" i="1" s="1"/>
  <c r="J508" i="1"/>
  <c r="K508" i="1" s="1"/>
  <c r="J516" i="1"/>
  <c r="K516" i="1" s="1"/>
  <c r="J524" i="1"/>
  <c r="K524" i="1" s="1"/>
  <c r="J532" i="1"/>
  <c r="K532" i="1" s="1"/>
  <c r="J540" i="1"/>
  <c r="K540" i="1" s="1"/>
  <c r="J548" i="1"/>
  <c r="K548" i="1" s="1"/>
  <c r="J556" i="1"/>
  <c r="K556" i="1" s="1"/>
  <c r="J564" i="1"/>
  <c r="K564" i="1" s="1"/>
  <c r="J572" i="1"/>
  <c r="K572" i="1" s="1"/>
  <c r="J580" i="1"/>
  <c r="K580" i="1" s="1"/>
  <c r="J588" i="1"/>
  <c r="K588" i="1" s="1"/>
  <c r="J596" i="1"/>
  <c r="K596" i="1" s="1"/>
  <c r="J604" i="1"/>
  <c r="K604" i="1" s="1"/>
  <c r="J612" i="1"/>
  <c r="K612" i="1" s="1"/>
  <c r="J620" i="1"/>
  <c r="K620" i="1" s="1"/>
  <c r="J628" i="1"/>
  <c r="K628" i="1" s="1"/>
  <c r="J636" i="1"/>
  <c r="K636" i="1" s="1"/>
  <c r="J644" i="1"/>
  <c r="K644" i="1" s="1"/>
  <c r="J652" i="1"/>
  <c r="K652" i="1" s="1"/>
  <c r="J660" i="1"/>
  <c r="K660" i="1" s="1"/>
  <c r="J668" i="1"/>
  <c r="K668" i="1" s="1"/>
  <c r="J676" i="1"/>
  <c r="K676" i="1" s="1"/>
  <c r="J684" i="1"/>
  <c r="K684" i="1" s="1"/>
  <c r="J13" i="1"/>
  <c r="K13" i="1" s="1"/>
  <c r="J21" i="1"/>
  <c r="K21" i="1" s="1"/>
  <c r="J29" i="1"/>
  <c r="K29" i="1" s="1"/>
  <c r="J37" i="1"/>
  <c r="K37" i="1" s="1"/>
  <c r="J45" i="1"/>
  <c r="K45" i="1" s="1"/>
  <c r="J53" i="1"/>
  <c r="K53" i="1" s="1"/>
  <c r="J61" i="1"/>
  <c r="K61" i="1" s="1"/>
  <c r="J69" i="1"/>
  <c r="K69" i="1" s="1"/>
  <c r="J77" i="1"/>
  <c r="K77" i="1" s="1"/>
  <c r="J85" i="1"/>
  <c r="K85" i="1" s="1"/>
  <c r="J93" i="1"/>
  <c r="K93" i="1" s="1"/>
  <c r="J101" i="1"/>
  <c r="K101" i="1" s="1"/>
  <c r="J109" i="1"/>
  <c r="K109" i="1" s="1"/>
  <c r="J117" i="1"/>
  <c r="K117" i="1" s="1"/>
  <c r="J125" i="1"/>
  <c r="K125" i="1" s="1"/>
  <c r="J133" i="1"/>
  <c r="K133" i="1" s="1"/>
  <c r="J141" i="1"/>
  <c r="K141" i="1" s="1"/>
  <c r="J149" i="1"/>
  <c r="K149" i="1" s="1"/>
  <c r="J157" i="1"/>
  <c r="K157" i="1" s="1"/>
  <c r="J165" i="1"/>
  <c r="K165" i="1" s="1"/>
  <c r="J173" i="1"/>
  <c r="K173" i="1" s="1"/>
  <c r="J181" i="1"/>
  <c r="K181" i="1" s="1"/>
  <c r="J189" i="1"/>
  <c r="K189" i="1" s="1"/>
  <c r="J197" i="1"/>
  <c r="K197" i="1" s="1"/>
  <c r="J205" i="1"/>
  <c r="K205" i="1" s="1"/>
  <c r="J213" i="1"/>
  <c r="K213" i="1" s="1"/>
  <c r="J221" i="1"/>
  <c r="K221" i="1" s="1"/>
  <c r="J229" i="1"/>
  <c r="K229" i="1" s="1"/>
  <c r="J237" i="1"/>
  <c r="K237" i="1" s="1"/>
  <c r="J245" i="1"/>
  <c r="K245" i="1" s="1"/>
  <c r="J253" i="1"/>
  <c r="K253" i="1" s="1"/>
  <c r="J261" i="1"/>
  <c r="K261" i="1" s="1"/>
  <c r="J269" i="1"/>
  <c r="K269" i="1" s="1"/>
  <c r="J277" i="1"/>
  <c r="K277" i="1" s="1"/>
  <c r="J285" i="1"/>
  <c r="K285" i="1" s="1"/>
  <c r="J293" i="1"/>
  <c r="K293" i="1" s="1"/>
  <c r="J301" i="1"/>
  <c r="K301" i="1" s="1"/>
  <c r="J309" i="1"/>
  <c r="K309" i="1" s="1"/>
  <c r="J317" i="1"/>
  <c r="K317" i="1" s="1"/>
  <c r="J325" i="1"/>
  <c r="K325" i="1" s="1"/>
  <c r="J333" i="1"/>
  <c r="K333" i="1" s="1"/>
  <c r="J341" i="1"/>
  <c r="K341" i="1" s="1"/>
  <c r="J349" i="1"/>
  <c r="K349" i="1" s="1"/>
  <c r="J357" i="1"/>
  <c r="K357" i="1" s="1"/>
  <c r="J365" i="1"/>
  <c r="K365" i="1" s="1"/>
  <c r="J373" i="1"/>
  <c r="K373" i="1" s="1"/>
  <c r="J381" i="1"/>
  <c r="K381" i="1" s="1"/>
  <c r="J389" i="1"/>
  <c r="K389" i="1" s="1"/>
  <c r="J397" i="1"/>
  <c r="K397" i="1" s="1"/>
  <c r="J405" i="1"/>
  <c r="K405" i="1" s="1"/>
  <c r="J413" i="1"/>
  <c r="K413" i="1" s="1"/>
  <c r="J421" i="1"/>
  <c r="K421" i="1" s="1"/>
  <c r="J429" i="1"/>
  <c r="K429" i="1" s="1"/>
  <c r="J437" i="1"/>
  <c r="K437" i="1" s="1"/>
  <c r="J445" i="1"/>
  <c r="K445" i="1" s="1"/>
  <c r="J453" i="1"/>
  <c r="K453" i="1" s="1"/>
  <c r="J461" i="1"/>
  <c r="K461" i="1" s="1"/>
  <c r="J469" i="1"/>
  <c r="K469" i="1" s="1"/>
  <c r="J477" i="1"/>
  <c r="K477" i="1" s="1"/>
  <c r="J485" i="1"/>
  <c r="K485" i="1" s="1"/>
  <c r="J493" i="1"/>
  <c r="K493" i="1" s="1"/>
  <c r="J501" i="1"/>
  <c r="K501" i="1" s="1"/>
  <c r="J509" i="1"/>
  <c r="K509" i="1" s="1"/>
  <c r="J517" i="1"/>
  <c r="K517" i="1" s="1"/>
  <c r="J525" i="1"/>
  <c r="K525" i="1" s="1"/>
  <c r="J533" i="1"/>
  <c r="K533" i="1" s="1"/>
  <c r="J541" i="1"/>
  <c r="K541" i="1" s="1"/>
  <c r="J549" i="1"/>
  <c r="K549" i="1" s="1"/>
  <c r="J557" i="1"/>
  <c r="K557" i="1" s="1"/>
  <c r="J565" i="1"/>
  <c r="K565" i="1" s="1"/>
  <c r="J573" i="1"/>
  <c r="K573" i="1" s="1"/>
  <c r="J581" i="1"/>
  <c r="K581" i="1" s="1"/>
  <c r="J589" i="1"/>
  <c r="K589" i="1" s="1"/>
  <c r="J597" i="1"/>
  <c r="K597" i="1" s="1"/>
  <c r="J605" i="1"/>
  <c r="K605" i="1" s="1"/>
  <c r="J613" i="1"/>
  <c r="K613" i="1" s="1"/>
  <c r="J621" i="1"/>
  <c r="K621" i="1" s="1"/>
  <c r="J629" i="1"/>
  <c r="K629" i="1" s="1"/>
  <c r="J637" i="1"/>
  <c r="K637" i="1" s="1"/>
  <c r="J645" i="1"/>
  <c r="K645" i="1" s="1"/>
  <c r="J653" i="1"/>
  <c r="K653" i="1" s="1"/>
  <c r="J661" i="1"/>
  <c r="K661" i="1" s="1"/>
  <c r="J669" i="1"/>
  <c r="K669" i="1" s="1"/>
  <c r="J677" i="1"/>
  <c r="K677" i="1" s="1"/>
  <c r="J685" i="1"/>
  <c r="K685" i="1" s="1"/>
  <c r="J8" i="1"/>
  <c r="K8" i="1" s="1"/>
  <c r="J30" i="1"/>
  <c r="K30" i="1" s="1"/>
  <c r="J49" i="1"/>
  <c r="K49" i="1" s="1"/>
  <c r="J72" i="1"/>
  <c r="K72" i="1" s="1"/>
  <c r="J9" i="1"/>
  <c r="K9" i="1" s="1"/>
  <c r="J32" i="1"/>
  <c r="K32" i="1" s="1"/>
  <c r="J54" i="1"/>
  <c r="K54" i="1" s="1"/>
  <c r="J73" i="1"/>
  <c r="K73" i="1" s="1"/>
  <c r="J96" i="1"/>
  <c r="K96" i="1" s="1"/>
  <c r="J118" i="1"/>
  <c r="K118" i="1" s="1"/>
  <c r="J137" i="1"/>
  <c r="K137" i="1" s="1"/>
  <c r="J160" i="1"/>
  <c r="K160" i="1" s="1"/>
  <c r="J182" i="1"/>
  <c r="K182" i="1" s="1"/>
  <c r="J201" i="1"/>
  <c r="K201" i="1" s="1"/>
  <c r="J224" i="1"/>
  <c r="K224" i="1" s="1"/>
  <c r="J246" i="1"/>
  <c r="K246" i="1" s="1"/>
  <c r="J265" i="1"/>
  <c r="K265" i="1" s="1"/>
  <c r="J288" i="1"/>
  <c r="K288" i="1" s="1"/>
  <c r="J310" i="1"/>
  <c r="K310" i="1" s="1"/>
  <c r="J329" i="1"/>
  <c r="K329" i="1" s="1"/>
  <c r="J351" i="1"/>
  <c r="K351" i="1" s="1"/>
  <c r="J367" i="1"/>
  <c r="K367" i="1" s="1"/>
  <c r="J383" i="1"/>
  <c r="K383" i="1" s="1"/>
  <c r="J395" i="1"/>
  <c r="K395" i="1" s="1"/>
  <c r="J408" i="1"/>
  <c r="K408" i="1" s="1"/>
  <c r="J422" i="1"/>
  <c r="K422" i="1" s="1"/>
  <c r="J433" i="1"/>
  <c r="K433" i="1" s="1"/>
  <c r="J447" i="1"/>
  <c r="K447" i="1" s="1"/>
  <c r="J459" i="1"/>
  <c r="K459" i="1" s="1"/>
  <c r="J472" i="1"/>
  <c r="K472" i="1" s="1"/>
  <c r="J486" i="1"/>
  <c r="K486" i="1" s="1"/>
  <c r="J497" i="1"/>
  <c r="K497" i="1" s="1"/>
  <c r="J511" i="1"/>
  <c r="K511" i="1" s="1"/>
  <c r="J523" i="1"/>
  <c r="K523" i="1" s="1"/>
  <c r="J536" i="1"/>
  <c r="K536" i="1" s="1"/>
  <c r="J550" i="1"/>
  <c r="K550" i="1" s="1"/>
  <c r="J561" i="1"/>
  <c r="K561" i="1" s="1"/>
  <c r="J575" i="1"/>
  <c r="K575" i="1" s="1"/>
  <c r="J587" i="1"/>
  <c r="K587" i="1" s="1"/>
  <c r="J600" i="1"/>
  <c r="K600" i="1" s="1"/>
  <c r="J614" i="1"/>
  <c r="K614" i="1" s="1"/>
  <c r="J625" i="1"/>
  <c r="K625" i="1" s="1"/>
  <c r="J639" i="1"/>
  <c r="K639" i="1" s="1"/>
  <c r="J651" i="1"/>
  <c r="K651" i="1" s="1"/>
  <c r="J664" i="1"/>
  <c r="K664" i="1" s="1"/>
  <c r="J678" i="1"/>
  <c r="K678" i="1" s="1"/>
  <c r="J689" i="1"/>
  <c r="K689" i="1" s="1"/>
  <c r="J697" i="1"/>
  <c r="K697" i="1" s="1"/>
  <c r="J705" i="1"/>
  <c r="K705" i="1" s="1"/>
  <c r="J713" i="1"/>
  <c r="K713" i="1" s="1"/>
  <c r="J721" i="1"/>
  <c r="K721" i="1" s="1"/>
  <c r="J729" i="1"/>
  <c r="K729" i="1" s="1"/>
  <c r="J737" i="1"/>
  <c r="K737" i="1" s="1"/>
  <c r="J745" i="1"/>
  <c r="K745" i="1" s="1"/>
  <c r="J753" i="1"/>
  <c r="K753" i="1" s="1"/>
  <c r="J761" i="1"/>
  <c r="K761" i="1" s="1"/>
  <c r="J769" i="1"/>
  <c r="K769" i="1" s="1"/>
  <c r="J777" i="1"/>
  <c r="K777" i="1" s="1"/>
  <c r="J785" i="1"/>
  <c r="K785" i="1" s="1"/>
  <c r="J793" i="1"/>
  <c r="K793" i="1" s="1"/>
  <c r="J801" i="1"/>
  <c r="K801" i="1" s="1"/>
  <c r="J809" i="1"/>
  <c r="K809" i="1" s="1"/>
  <c r="J817" i="1"/>
  <c r="K817" i="1" s="1"/>
  <c r="J825" i="1"/>
  <c r="K825" i="1" s="1"/>
  <c r="J833" i="1"/>
  <c r="K833" i="1" s="1"/>
  <c r="J841" i="1"/>
  <c r="K841" i="1" s="1"/>
  <c r="J849" i="1"/>
  <c r="K849" i="1" s="1"/>
  <c r="J857" i="1"/>
  <c r="K857" i="1" s="1"/>
  <c r="J865" i="1"/>
  <c r="K865" i="1" s="1"/>
  <c r="J873" i="1"/>
  <c r="K873" i="1" s="1"/>
  <c r="J881" i="1"/>
  <c r="K881" i="1" s="1"/>
  <c r="J889" i="1"/>
  <c r="K889" i="1" s="1"/>
  <c r="J897" i="1"/>
  <c r="K897" i="1" s="1"/>
  <c r="J905" i="1"/>
  <c r="K905" i="1" s="1"/>
  <c r="J913" i="1"/>
  <c r="K913" i="1" s="1"/>
  <c r="J921" i="1"/>
  <c r="K921" i="1" s="1"/>
  <c r="J929" i="1"/>
  <c r="K929" i="1" s="1"/>
  <c r="J937" i="1"/>
  <c r="K937" i="1" s="1"/>
  <c r="J945" i="1"/>
  <c r="K945" i="1" s="1"/>
  <c r="J953" i="1"/>
  <c r="K953" i="1" s="1"/>
  <c r="J961" i="1"/>
  <c r="K961" i="1" s="1"/>
  <c r="J969" i="1"/>
  <c r="K969" i="1" s="1"/>
  <c r="J977" i="1"/>
  <c r="K977" i="1" s="1"/>
  <c r="J985" i="1"/>
  <c r="K985" i="1" s="1"/>
  <c r="J993" i="1"/>
  <c r="K993" i="1" s="1"/>
  <c r="J1001" i="1"/>
  <c r="K1001" i="1" s="1"/>
  <c r="J1009" i="1"/>
  <c r="K1009" i="1" s="1"/>
  <c r="J1017" i="1"/>
  <c r="K1017" i="1" s="1"/>
  <c r="J1025" i="1"/>
  <c r="K1025" i="1" s="1"/>
  <c r="J14" i="1"/>
  <c r="K14" i="1" s="1"/>
  <c r="J33" i="1"/>
  <c r="K33" i="1" s="1"/>
  <c r="J56" i="1"/>
  <c r="K56" i="1" s="1"/>
  <c r="J78" i="1"/>
  <c r="K78" i="1" s="1"/>
  <c r="J97" i="1"/>
  <c r="K97" i="1" s="1"/>
  <c r="J120" i="1"/>
  <c r="K120" i="1" s="1"/>
  <c r="J142" i="1"/>
  <c r="K142" i="1" s="1"/>
  <c r="J161" i="1"/>
  <c r="K161" i="1" s="1"/>
  <c r="J184" i="1"/>
  <c r="K184" i="1" s="1"/>
  <c r="J206" i="1"/>
  <c r="K206" i="1" s="1"/>
  <c r="J225" i="1"/>
  <c r="K225" i="1" s="1"/>
  <c r="J248" i="1"/>
  <c r="K248" i="1" s="1"/>
  <c r="J270" i="1"/>
  <c r="K270" i="1" s="1"/>
  <c r="J289" i="1"/>
  <c r="K289" i="1" s="1"/>
  <c r="J312" i="1"/>
  <c r="K312" i="1" s="1"/>
  <c r="J334" i="1"/>
  <c r="K334" i="1" s="1"/>
  <c r="J352" i="1"/>
  <c r="K352" i="1" s="1"/>
  <c r="J368" i="1"/>
  <c r="K368" i="1" s="1"/>
  <c r="J384" i="1"/>
  <c r="K384" i="1" s="1"/>
  <c r="J398" i="1"/>
  <c r="K398" i="1" s="1"/>
  <c r="J409" i="1"/>
  <c r="K409" i="1" s="1"/>
  <c r="J423" i="1"/>
  <c r="K423" i="1" s="1"/>
  <c r="J435" i="1"/>
  <c r="K435" i="1" s="1"/>
  <c r="J448" i="1"/>
  <c r="K448" i="1" s="1"/>
  <c r="J462" i="1"/>
  <c r="K462" i="1" s="1"/>
  <c r="J473" i="1"/>
  <c r="K473" i="1" s="1"/>
  <c r="J487" i="1"/>
  <c r="K487" i="1" s="1"/>
  <c r="J499" i="1"/>
  <c r="K499" i="1" s="1"/>
  <c r="J512" i="1"/>
  <c r="K512" i="1" s="1"/>
  <c r="J526" i="1"/>
  <c r="K526" i="1" s="1"/>
  <c r="J537" i="1"/>
  <c r="K537" i="1" s="1"/>
  <c r="J551" i="1"/>
  <c r="K551" i="1" s="1"/>
  <c r="J563" i="1"/>
  <c r="K563" i="1" s="1"/>
  <c r="J576" i="1"/>
  <c r="K576" i="1" s="1"/>
  <c r="J590" i="1"/>
  <c r="K590" i="1" s="1"/>
  <c r="J601" i="1"/>
  <c r="K601" i="1" s="1"/>
  <c r="J615" i="1"/>
  <c r="K615" i="1" s="1"/>
  <c r="J627" i="1"/>
  <c r="K627" i="1" s="1"/>
  <c r="J640" i="1"/>
  <c r="K640" i="1" s="1"/>
  <c r="J654" i="1"/>
  <c r="K654" i="1" s="1"/>
  <c r="J665" i="1"/>
  <c r="K665" i="1" s="1"/>
  <c r="J679" i="1"/>
  <c r="K679" i="1" s="1"/>
  <c r="J690" i="1"/>
  <c r="K690" i="1" s="1"/>
  <c r="J698" i="1"/>
  <c r="K698" i="1" s="1"/>
  <c r="J706" i="1"/>
  <c r="K706" i="1" s="1"/>
  <c r="J714" i="1"/>
  <c r="K714" i="1" s="1"/>
  <c r="J722" i="1"/>
  <c r="K722" i="1" s="1"/>
  <c r="J730" i="1"/>
  <c r="K730" i="1" s="1"/>
  <c r="J738" i="1"/>
  <c r="K738" i="1" s="1"/>
  <c r="J746" i="1"/>
  <c r="K746" i="1" s="1"/>
  <c r="J754" i="1"/>
  <c r="K754" i="1" s="1"/>
  <c r="J762" i="1"/>
  <c r="K762" i="1" s="1"/>
  <c r="J770" i="1"/>
  <c r="K770" i="1" s="1"/>
  <c r="J778" i="1"/>
  <c r="K778" i="1" s="1"/>
  <c r="J786" i="1"/>
  <c r="K786" i="1" s="1"/>
  <c r="J794" i="1"/>
  <c r="K794" i="1" s="1"/>
  <c r="J802" i="1"/>
  <c r="K802" i="1" s="1"/>
  <c r="J810" i="1"/>
  <c r="K810" i="1" s="1"/>
  <c r="J818" i="1"/>
  <c r="K818" i="1" s="1"/>
  <c r="J826" i="1"/>
  <c r="K826" i="1" s="1"/>
  <c r="J834" i="1"/>
  <c r="K834" i="1" s="1"/>
  <c r="J842" i="1"/>
  <c r="K842" i="1" s="1"/>
  <c r="J850" i="1"/>
  <c r="K850" i="1" s="1"/>
  <c r="J858" i="1"/>
  <c r="K858" i="1" s="1"/>
  <c r="J866" i="1"/>
  <c r="K866" i="1" s="1"/>
  <c r="J874" i="1"/>
  <c r="K874" i="1" s="1"/>
  <c r="J882" i="1"/>
  <c r="K882" i="1" s="1"/>
  <c r="J890" i="1"/>
  <c r="K890" i="1" s="1"/>
  <c r="J898" i="1"/>
  <c r="K898" i="1" s="1"/>
  <c r="J906" i="1"/>
  <c r="K906" i="1" s="1"/>
  <c r="J914" i="1"/>
  <c r="K914" i="1" s="1"/>
  <c r="J922" i="1"/>
  <c r="K922" i="1" s="1"/>
  <c r="J930" i="1"/>
  <c r="K930" i="1" s="1"/>
  <c r="J938" i="1"/>
  <c r="K938" i="1" s="1"/>
  <c r="J946" i="1"/>
  <c r="K946" i="1" s="1"/>
  <c r="J954" i="1"/>
  <c r="K954" i="1" s="1"/>
  <c r="J962" i="1"/>
  <c r="K962" i="1" s="1"/>
  <c r="J970" i="1"/>
  <c r="K970" i="1" s="1"/>
  <c r="J978" i="1"/>
  <c r="K978" i="1" s="1"/>
  <c r="J986" i="1"/>
  <c r="K986" i="1" s="1"/>
  <c r="J994" i="1"/>
  <c r="K994" i="1" s="1"/>
  <c r="J1002" i="1"/>
  <c r="K1002" i="1" s="1"/>
  <c r="J1010" i="1"/>
  <c r="K1010" i="1" s="1"/>
  <c r="J1018" i="1"/>
  <c r="K1018" i="1" s="1"/>
  <c r="J1026" i="1"/>
  <c r="K1026" i="1" s="1"/>
  <c r="J16" i="1"/>
  <c r="K16" i="1" s="1"/>
  <c r="J38" i="1"/>
  <c r="K38" i="1" s="1"/>
  <c r="J57" i="1"/>
  <c r="K57" i="1" s="1"/>
  <c r="J80" i="1"/>
  <c r="K80" i="1" s="1"/>
  <c r="J17" i="1"/>
  <c r="K17" i="1" s="1"/>
  <c r="J40" i="1"/>
  <c r="K40" i="1" s="1"/>
  <c r="J62" i="1"/>
  <c r="K62" i="1" s="1"/>
  <c r="J81" i="1"/>
  <c r="K81" i="1" s="1"/>
  <c r="J104" i="1"/>
  <c r="K104" i="1" s="1"/>
  <c r="J126" i="1"/>
  <c r="K126" i="1" s="1"/>
  <c r="J145" i="1"/>
  <c r="K145" i="1" s="1"/>
  <c r="J168" i="1"/>
  <c r="K168" i="1" s="1"/>
  <c r="J190" i="1"/>
  <c r="K190" i="1" s="1"/>
  <c r="J209" i="1"/>
  <c r="K209" i="1" s="1"/>
  <c r="J232" i="1"/>
  <c r="K232" i="1" s="1"/>
  <c r="J254" i="1"/>
  <c r="K254" i="1" s="1"/>
  <c r="J273" i="1"/>
  <c r="K273" i="1" s="1"/>
  <c r="J296" i="1"/>
  <c r="K296" i="1" s="1"/>
  <c r="J318" i="1"/>
  <c r="K318" i="1" s="1"/>
  <c r="J337" i="1"/>
  <c r="K337" i="1" s="1"/>
  <c r="J358" i="1"/>
  <c r="K358" i="1" s="1"/>
  <c r="J374" i="1"/>
  <c r="K374" i="1" s="1"/>
  <c r="J387" i="1"/>
  <c r="K387" i="1" s="1"/>
  <c r="J400" i="1"/>
  <c r="K400" i="1" s="1"/>
  <c r="J414" i="1"/>
  <c r="K414" i="1" s="1"/>
  <c r="J425" i="1"/>
  <c r="K425" i="1" s="1"/>
  <c r="J439" i="1"/>
  <c r="K439" i="1" s="1"/>
  <c r="J451" i="1"/>
  <c r="K451" i="1" s="1"/>
  <c r="J464" i="1"/>
  <c r="K464" i="1" s="1"/>
  <c r="J478" i="1"/>
  <c r="K478" i="1" s="1"/>
  <c r="J489" i="1"/>
  <c r="K489" i="1" s="1"/>
  <c r="J503" i="1"/>
  <c r="K503" i="1" s="1"/>
  <c r="J515" i="1"/>
  <c r="K515" i="1" s="1"/>
  <c r="J528" i="1"/>
  <c r="K528" i="1" s="1"/>
  <c r="J542" i="1"/>
  <c r="K542" i="1" s="1"/>
  <c r="J553" i="1"/>
  <c r="K553" i="1" s="1"/>
  <c r="J567" i="1"/>
  <c r="K567" i="1" s="1"/>
  <c r="J579" i="1"/>
  <c r="K579" i="1" s="1"/>
  <c r="J592" i="1"/>
  <c r="K592" i="1" s="1"/>
  <c r="J606" i="1"/>
  <c r="K606" i="1" s="1"/>
  <c r="J617" i="1"/>
  <c r="K617" i="1" s="1"/>
  <c r="J631" i="1"/>
  <c r="K631" i="1" s="1"/>
  <c r="J643" i="1"/>
  <c r="K643" i="1" s="1"/>
  <c r="J656" i="1"/>
  <c r="K656" i="1" s="1"/>
  <c r="J670" i="1"/>
  <c r="K670" i="1" s="1"/>
  <c r="J681" i="1"/>
  <c r="K681" i="1" s="1"/>
  <c r="J692" i="1"/>
  <c r="K692" i="1" s="1"/>
  <c r="J700" i="1"/>
  <c r="K700" i="1" s="1"/>
  <c r="J708" i="1"/>
  <c r="K708" i="1" s="1"/>
  <c r="J716" i="1"/>
  <c r="K716" i="1" s="1"/>
  <c r="J724" i="1"/>
  <c r="K724" i="1" s="1"/>
  <c r="J732" i="1"/>
  <c r="K732" i="1" s="1"/>
  <c r="J740" i="1"/>
  <c r="K740" i="1" s="1"/>
  <c r="J748" i="1"/>
  <c r="K748" i="1" s="1"/>
  <c r="J756" i="1"/>
  <c r="K756" i="1" s="1"/>
  <c r="J764" i="1"/>
  <c r="K764" i="1" s="1"/>
  <c r="J772" i="1"/>
  <c r="K772" i="1" s="1"/>
  <c r="J780" i="1"/>
  <c r="K780" i="1" s="1"/>
  <c r="J788" i="1"/>
  <c r="K788" i="1" s="1"/>
  <c r="J796" i="1"/>
  <c r="K796" i="1" s="1"/>
  <c r="J804" i="1"/>
  <c r="K804" i="1" s="1"/>
  <c r="J812" i="1"/>
  <c r="K812" i="1" s="1"/>
  <c r="J820" i="1"/>
  <c r="K820" i="1" s="1"/>
  <c r="J828" i="1"/>
  <c r="K828" i="1" s="1"/>
  <c r="J836" i="1"/>
  <c r="K836" i="1" s="1"/>
  <c r="J844" i="1"/>
  <c r="K844" i="1" s="1"/>
  <c r="J852" i="1"/>
  <c r="K852" i="1" s="1"/>
  <c r="J860" i="1"/>
  <c r="K860" i="1" s="1"/>
  <c r="J868" i="1"/>
  <c r="K868" i="1" s="1"/>
  <c r="J876" i="1"/>
  <c r="K876" i="1" s="1"/>
  <c r="J884" i="1"/>
  <c r="K884" i="1" s="1"/>
  <c r="J892" i="1"/>
  <c r="K892" i="1" s="1"/>
  <c r="J900" i="1"/>
  <c r="K900" i="1" s="1"/>
  <c r="J908" i="1"/>
  <c r="K908" i="1" s="1"/>
  <c r="J916" i="1"/>
  <c r="K916" i="1" s="1"/>
  <c r="J924" i="1"/>
  <c r="K924" i="1" s="1"/>
  <c r="J932" i="1"/>
  <c r="K932" i="1" s="1"/>
  <c r="J940" i="1"/>
  <c r="K940" i="1" s="1"/>
  <c r="J948" i="1"/>
  <c r="K948" i="1" s="1"/>
  <c r="J956" i="1"/>
  <c r="K956" i="1" s="1"/>
  <c r="J964" i="1"/>
  <c r="K964" i="1" s="1"/>
  <c r="J972" i="1"/>
  <c r="K972" i="1" s="1"/>
  <c r="J980" i="1"/>
  <c r="K980" i="1" s="1"/>
  <c r="J988" i="1"/>
  <c r="K988" i="1" s="1"/>
  <c r="J996" i="1"/>
  <c r="K996" i="1" s="1"/>
  <c r="J1004" i="1"/>
  <c r="K1004" i="1" s="1"/>
  <c r="J1012" i="1"/>
  <c r="K1012" i="1" s="1"/>
  <c r="J1020" i="1"/>
  <c r="K1020" i="1" s="1"/>
  <c r="J1028" i="1"/>
  <c r="K1028" i="1" s="1"/>
  <c r="J24" i="1"/>
  <c r="K24" i="1" s="1"/>
  <c r="J46" i="1"/>
  <c r="K46" i="1" s="1"/>
  <c r="J65" i="1"/>
  <c r="K65" i="1" s="1"/>
  <c r="J88" i="1"/>
  <c r="K88" i="1" s="1"/>
  <c r="J110" i="1"/>
  <c r="K110" i="1" s="1"/>
  <c r="J129" i="1"/>
  <c r="K129" i="1" s="1"/>
  <c r="J152" i="1"/>
  <c r="K152" i="1" s="1"/>
  <c r="J174" i="1"/>
  <c r="K174" i="1" s="1"/>
  <c r="J193" i="1"/>
  <c r="K193" i="1" s="1"/>
  <c r="J216" i="1"/>
  <c r="K216" i="1" s="1"/>
  <c r="J238" i="1"/>
  <c r="K238" i="1" s="1"/>
  <c r="J257" i="1"/>
  <c r="K257" i="1" s="1"/>
  <c r="J280" i="1"/>
  <c r="K280" i="1" s="1"/>
  <c r="J302" i="1"/>
  <c r="K302" i="1" s="1"/>
  <c r="J321" i="1"/>
  <c r="K321" i="1" s="1"/>
  <c r="J344" i="1"/>
  <c r="K344" i="1" s="1"/>
  <c r="J360" i="1"/>
  <c r="K360" i="1" s="1"/>
  <c r="J376" i="1"/>
  <c r="K376" i="1" s="1"/>
  <c r="J391" i="1"/>
  <c r="K391" i="1" s="1"/>
  <c r="J403" i="1"/>
  <c r="K403" i="1" s="1"/>
  <c r="J416" i="1"/>
  <c r="K416" i="1" s="1"/>
  <c r="J430" i="1"/>
  <c r="K430" i="1" s="1"/>
  <c r="J441" i="1"/>
  <c r="K441" i="1" s="1"/>
  <c r="J455" i="1"/>
  <c r="K455" i="1" s="1"/>
  <c r="J467" i="1"/>
  <c r="K467" i="1" s="1"/>
  <c r="J480" i="1"/>
  <c r="K480" i="1" s="1"/>
  <c r="J494" i="1"/>
  <c r="K494" i="1" s="1"/>
  <c r="J505" i="1"/>
  <c r="K505" i="1" s="1"/>
  <c r="J519" i="1"/>
  <c r="K519" i="1" s="1"/>
  <c r="J531" i="1"/>
  <c r="K531" i="1" s="1"/>
  <c r="J544" i="1"/>
  <c r="K544" i="1" s="1"/>
  <c r="J558" i="1"/>
  <c r="K558" i="1" s="1"/>
  <c r="J569" i="1"/>
  <c r="K569" i="1" s="1"/>
  <c r="J583" i="1"/>
  <c r="K583" i="1" s="1"/>
  <c r="J595" i="1"/>
  <c r="K595" i="1" s="1"/>
  <c r="J608" i="1"/>
  <c r="K608" i="1" s="1"/>
  <c r="J622" i="1"/>
  <c r="K622" i="1" s="1"/>
  <c r="J633" i="1"/>
  <c r="K633" i="1" s="1"/>
  <c r="J647" i="1"/>
  <c r="K647" i="1" s="1"/>
  <c r="J659" i="1"/>
  <c r="K659" i="1" s="1"/>
  <c r="J672" i="1"/>
  <c r="K672" i="1" s="1"/>
  <c r="J686" i="1"/>
  <c r="K686" i="1" s="1"/>
  <c r="J694" i="1"/>
  <c r="K694" i="1" s="1"/>
  <c r="J702" i="1"/>
  <c r="K702" i="1" s="1"/>
  <c r="J710" i="1"/>
  <c r="K710" i="1" s="1"/>
  <c r="J718" i="1"/>
  <c r="K718" i="1" s="1"/>
  <c r="J726" i="1"/>
  <c r="K726" i="1" s="1"/>
  <c r="J734" i="1"/>
  <c r="K734" i="1" s="1"/>
  <c r="J742" i="1"/>
  <c r="K742" i="1" s="1"/>
  <c r="J750" i="1"/>
  <c r="K750" i="1" s="1"/>
  <c r="J758" i="1"/>
  <c r="K758" i="1" s="1"/>
  <c r="J766" i="1"/>
  <c r="K766" i="1" s="1"/>
  <c r="J774" i="1"/>
  <c r="K774" i="1" s="1"/>
  <c r="J782" i="1"/>
  <c r="K782" i="1" s="1"/>
  <c r="J790" i="1"/>
  <c r="K790" i="1" s="1"/>
  <c r="J798" i="1"/>
  <c r="K798" i="1" s="1"/>
  <c r="J806" i="1"/>
  <c r="K806" i="1" s="1"/>
  <c r="J814" i="1"/>
  <c r="K814" i="1" s="1"/>
  <c r="J822" i="1"/>
  <c r="K822" i="1" s="1"/>
  <c r="J830" i="1"/>
  <c r="K830" i="1" s="1"/>
  <c r="J838" i="1"/>
  <c r="K838" i="1" s="1"/>
  <c r="J846" i="1"/>
  <c r="K846" i="1" s="1"/>
  <c r="J854" i="1"/>
  <c r="K854" i="1" s="1"/>
  <c r="J862" i="1"/>
  <c r="K862" i="1" s="1"/>
  <c r="J870" i="1"/>
  <c r="K870" i="1" s="1"/>
  <c r="J878" i="1"/>
  <c r="K878" i="1" s="1"/>
  <c r="J886" i="1"/>
  <c r="K886" i="1" s="1"/>
  <c r="J894" i="1"/>
  <c r="K894" i="1" s="1"/>
  <c r="J902" i="1"/>
  <c r="K902" i="1" s="1"/>
  <c r="J910" i="1"/>
  <c r="K910" i="1" s="1"/>
  <c r="J918" i="1"/>
  <c r="K918" i="1" s="1"/>
  <c r="J926" i="1"/>
  <c r="K926" i="1" s="1"/>
  <c r="J934" i="1"/>
  <c r="K934" i="1" s="1"/>
  <c r="J942" i="1"/>
  <c r="K942" i="1" s="1"/>
  <c r="J950" i="1"/>
  <c r="K950" i="1" s="1"/>
  <c r="J958" i="1"/>
  <c r="K958" i="1" s="1"/>
  <c r="J966" i="1"/>
  <c r="K966" i="1" s="1"/>
  <c r="J974" i="1"/>
  <c r="K974" i="1" s="1"/>
  <c r="J982" i="1"/>
  <c r="K982" i="1" s="1"/>
  <c r="J990" i="1"/>
  <c r="K990" i="1" s="1"/>
  <c r="J998" i="1"/>
  <c r="K998" i="1" s="1"/>
  <c r="J1006" i="1"/>
  <c r="K1006" i="1" s="1"/>
  <c r="J1014" i="1"/>
  <c r="K1014" i="1" s="1"/>
  <c r="J1022" i="1"/>
  <c r="K1022" i="1" s="1"/>
  <c r="J1030" i="1"/>
  <c r="K1030" i="1" s="1"/>
  <c r="J41" i="1"/>
  <c r="K41" i="1" s="1"/>
  <c r="J105" i="1"/>
  <c r="K105" i="1" s="1"/>
  <c r="J150" i="1"/>
  <c r="K150" i="1" s="1"/>
  <c r="J192" i="1"/>
  <c r="K192" i="1" s="1"/>
  <c r="J233" i="1"/>
  <c r="K233" i="1" s="1"/>
  <c r="J278" i="1"/>
  <c r="K278" i="1" s="1"/>
  <c r="J320" i="1"/>
  <c r="K320" i="1" s="1"/>
  <c r="J359" i="1"/>
  <c r="K359" i="1" s="1"/>
  <c r="J390" i="1"/>
  <c r="K390" i="1" s="1"/>
  <c r="J415" i="1"/>
  <c r="K415" i="1" s="1"/>
  <c r="J440" i="1"/>
  <c r="K440" i="1" s="1"/>
  <c r="J465" i="1"/>
  <c r="K465" i="1" s="1"/>
  <c r="J491" i="1"/>
  <c r="K491" i="1" s="1"/>
  <c r="J518" i="1"/>
  <c r="K518" i="1" s="1"/>
  <c r="J543" i="1"/>
  <c r="K543" i="1" s="1"/>
  <c r="J568" i="1"/>
  <c r="K568" i="1" s="1"/>
  <c r="J593" i="1"/>
  <c r="K593" i="1" s="1"/>
  <c r="J619" i="1"/>
  <c r="K619" i="1" s="1"/>
  <c r="J646" i="1"/>
  <c r="K646" i="1" s="1"/>
  <c r="J671" i="1"/>
  <c r="K671" i="1" s="1"/>
  <c r="J693" i="1"/>
  <c r="K693" i="1" s="1"/>
  <c r="J709" i="1"/>
  <c r="K709" i="1" s="1"/>
  <c r="J725" i="1"/>
  <c r="K725" i="1" s="1"/>
  <c r="J741" i="1"/>
  <c r="K741" i="1" s="1"/>
  <c r="J757" i="1"/>
  <c r="K757" i="1" s="1"/>
  <c r="J773" i="1"/>
  <c r="K773" i="1" s="1"/>
  <c r="J789" i="1"/>
  <c r="K789" i="1" s="1"/>
  <c r="J805" i="1"/>
  <c r="K805" i="1" s="1"/>
  <c r="J821" i="1"/>
  <c r="K821" i="1" s="1"/>
  <c r="J837" i="1"/>
  <c r="K837" i="1" s="1"/>
  <c r="J853" i="1"/>
  <c r="K853" i="1" s="1"/>
  <c r="J869" i="1"/>
  <c r="K869" i="1" s="1"/>
  <c r="J885" i="1"/>
  <c r="K885" i="1" s="1"/>
  <c r="J901" i="1"/>
  <c r="K901" i="1" s="1"/>
  <c r="J917" i="1"/>
  <c r="K917" i="1" s="1"/>
  <c r="J933" i="1"/>
  <c r="K933" i="1" s="1"/>
  <c r="J949" i="1"/>
  <c r="K949" i="1" s="1"/>
  <c r="J965" i="1"/>
  <c r="K965" i="1" s="1"/>
  <c r="J981" i="1"/>
  <c r="K981" i="1" s="1"/>
  <c r="J997" i="1"/>
  <c r="K997" i="1" s="1"/>
  <c r="J1013" i="1"/>
  <c r="K1013" i="1" s="1"/>
  <c r="J1029" i="1"/>
  <c r="K1029" i="1" s="1"/>
  <c r="J1038" i="1"/>
  <c r="K1038" i="1" s="1"/>
  <c r="J1046" i="1"/>
  <c r="K1046" i="1" s="1"/>
  <c r="J1054" i="1"/>
  <c r="K1054" i="1" s="1"/>
  <c r="J1062" i="1"/>
  <c r="K1062" i="1" s="1"/>
  <c r="J1070" i="1"/>
  <c r="K1070" i="1" s="1"/>
  <c r="J1078" i="1"/>
  <c r="K1078" i="1" s="1"/>
  <c r="J1086" i="1"/>
  <c r="K1086" i="1" s="1"/>
  <c r="J1094" i="1"/>
  <c r="K1094" i="1" s="1"/>
  <c r="J1102" i="1"/>
  <c r="K1102" i="1" s="1"/>
  <c r="J1110" i="1"/>
  <c r="K1110" i="1" s="1"/>
  <c r="J1118" i="1"/>
  <c r="K1118" i="1" s="1"/>
  <c r="J1126" i="1"/>
  <c r="K1126" i="1" s="1"/>
  <c r="J1134" i="1"/>
  <c r="K1134" i="1" s="1"/>
  <c r="J1142" i="1"/>
  <c r="K1142" i="1" s="1"/>
  <c r="J1150" i="1"/>
  <c r="K1150" i="1" s="1"/>
  <c r="J1158" i="1"/>
  <c r="K1158" i="1" s="1"/>
  <c r="J1166" i="1"/>
  <c r="K1166" i="1" s="1"/>
  <c r="J1174" i="1"/>
  <c r="K1174" i="1" s="1"/>
  <c r="J1182" i="1"/>
  <c r="K1182" i="1" s="1"/>
  <c r="J1190" i="1"/>
  <c r="K1190" i="1" s="1"/>
  <c r="J1198" i="1"/>
  <c r="K1198" i="1" s="1"/>
  <c r="J1206" i="1"/>
  <c r="K1206" i="1" s="1"/>
  <c r="J1214" i="1"/>
  <c r="K1214" i="1" s="1"/>
  <c r="J1222" i="1"/>
  <c r="K1222" i="1" s="1"/>
  <c r="J1230" i="1"/>
  <c r="K1230" i="1" s="1"/>
  <c r="J1238" i="1"/>
  <c r="K1238" i="1" s="1"/>
  <c r="J1246" i="1"/>
  <c r="K1246" i="1" s="1"/>
  <c r="J1254" i="1"/>
  <c r="K1254" i="1" s="1"/>
  <c r="J1262" i="1"/>
  <c r="K1262" i="1" s="1"/>
  <c r="J1270" i="1"/>
  <c r="K1270" i="1" s="1"/>
  <c r="J1278" i="1"/>
  <c r="K1278" i="1" s="1"/>
  <c r="J1286" i="1"/>
  <c r="K1286" i="1" s="1"/>
  <c r="J1294" i="1"/>
  <c r="K1294" i="1" s="1"/>
  <c r="J1302" i="1"/>
  <c r="K1302" i="1" s="1"/>
  <c r="J1310" i="1"/>
  <c r="K1310" i="1" s="1"/>
  <c r="J1318" i="1"/>
  <c r="K1318" i="1" s="1"/>
  <c r="J1326" i="1"/>
  <c r="K1326" i="1" s="1"/>
  <c r="J1334" i="1"/>
  <c r="K1334" i="1" s="1"/>
  <c r="J1342" i="1"/>
  <c r="K1342" i="1" s="1"/>
  <c r="J1350" i="1"/>
  <c r="K1350" i="1" s="1"/>
  <c r="J1358" i="1"/>
  <c r="K1358" i="1" s="1"/>
  <c r="J1366" i="1"/>
  <c r="K1366" i="1" s="1"/>
  <c r="J1374" i="1"/>
  <c r="K1374" i="1" s="1"/>
  <c r="J70" i="1"/>
  <c r="K70" i="1" s="1"/>
  <c r="J121" i="1"/>
  <c r="K121" i="1" s="1"/>
  <c r="J166" i="1"/>
  <c r="K166" i="1" s="1"/>
  <c r="J208" i="1"/>
  <c r="K208" i="1" s="1"/>
  <c r="J249" i="1"/>
  <c r="K249" i="1" s="1"/>
  <c r="J294" i="1"/>
  <c r="K294" i="1" s="1"/>
  <c r="J336" i="1"/>
  <c r="K336" i="1" s="1"/>
  <c r="J369" i="1"/>
  <c r="K369" i="1" s="1"/>
  <c r="J399" i="1"/>
  <c r="K399" i="1" s="1"/>
  <c r="J424" i="1"/>
  <c r="K424" i="1" s="1"/>
  <c r="J449" i="1"/>
  <c r="K449" i="1" s="1"/>
  <c r="J475" i="1"/>
  <c r="K475" i="1" s="1"/>
  <c r="J502" i="1"/>
  <c r="K502" i="1" s="1"/>
  <c r="J527" i="1"/>
  <c r="K527" i="1" s="1"/>
  <c r="J552" i="1"/>
  <c r="K552" i="1" s="1"/>
  <c r="J577" i="1"/>
  <c r="K577" i="1" s="1"/>
  <c r="J603" i="1"/>
  <c r="K603" i="1" s="1"/>
  <c r="J630" i="1"/>
  <c r="K630" i="1" s="1"/>
  <c r="J655" i="1"/>
  <c r="K655" i="1" s="1"/>
  <c r="J680" i="1"/>
  <c r="K680" i="1" s="1"/>
  <c r="J699" i="1"/>
  <c r="K699" i="1" s="1"/>
  <c r="J715" i="1"/>
  <c r="K715" i="1" s="1"/>
  <c r="J731" i="1"/>
  <c r="K731" i="1" s="1"/>
  <c r="J747" i="1"/>
  <c r="K747" i="1" s="1"/>
  <c r="J763" i="1"/>
  <c r="K763" i="1" s="1"/>
  <c r="J779" i="1"/>
  <c r="K779" i="1" s="1"/>
  <c r="J795" i="1"/>
  <c r="K795" i="1" s="1"/>
  <c r="J811" i="1"/>
  <c r="K811" i="1" s="1"/>
  <c r="J827" i="1"/>
  <c r="K827" i="1" s="1"/>
  <c r="J843" i="1"/>
  <c r="K843" i="1" s="1"/>
  <c r="J859" i="1"/>
  <c r="K859" i="1" s="1"/>
  <c r="J875" i="1"/>
  <c r="K875" i="1" s="1"/>
  <c r="J891" i="1"/>
  <c r="K891" i="1" s="1"/>
  <c r="J907" i="1"/>
  <c r="K907" i="1" s="1"/>
  <c r="J923" i="1"/>
  <c r="K923" i="1" s="1"/>
  <c r="J939" i="1"/>
  <c r="K939" i="1" s="1"/>
  <c r="J955" i="1"/>
  <c r="K955" i="1" s="1"/>
  <c r="J971" i="1"/>
  <c r="K971" i="1" s="1"/>
  <c r="J987" i="1"/>
  <c r="K987" i="1" s="1"/>
  <c r="J1003" i="1"/>
  <c r="K1003" i="1" s="1"/>
  <c r="J1019" i="1"/>
  <c r="K1019" i="1" s="1"/>
  <c r="J1033" i="1"/>
  <c r="K1033" i="1" s="1"/>
  <c r="J1041" i="1"/>
  <c r="K1041" i="1" s="1"/>
  <c r="J1049" i="1"/>
  <c r="K1049" i="1" s="1"/>
  <c r="J1057" i="1"/>
  <c r="K1057" i="1" s="1"/>
  <c r="J1065" i="1"/>
  <c r="K1065" i="1" s="1"/>
  <c r="J1073" i="1"/>
  <c r="K1073" i="1" s="1"/>
  <c r="J1081" i="1"/>
  <c r="K1081" i="1" s="1"/>
  <c r="J1089" i="1"/>
  <c r="K1089" i="1" s="1"/>
  <c r="J1097" i="1"/>
  <c r="K1097" i="1" s="1"/>
  <c r="J1105" i="1"/>
  <c r="K1105" i="1" s="1"/>
  <c r="J1113" i="1"/>
  <c r="K1113" i="1" s="1"/>
  <c r="J1121" i="1"/>
  <c r="K1121" i="1" s="1"/>
  <c r="J1129" i="1"/>
  <c r="K1129" i="1" s="1"/>
  <c r="J1137" i="1"/>
  <c r="K1137" i="1" s="1"/>
  <c r="J1145" i="1"/>
  <c r="K1145" i="1" s="1"/>
  <c r="J1153" i="1"/>
  <c r="K1153" i="1" s="1"/>
  <c r="J1161" i="1"/>
  <c r="K1161" i="1" s="1"/>
  <c r="J1169" i="1"/>
  <c r="K1169" i="1" s="1"/>
  <c r="J1177" i="1"/>
  <c r="K1177" i="1" s="1"/>
  <c r="J1185" i="1"/>
  <c r="K1185" i="1" s="1"/>
  <c r="J1193" i="1"/>
  <c r="K1193" i="1" s="1"/>
  <c r="J1201" i="1"/>
  <c r="K1201" i="1" s="1"/>
  <c r="J1209" i="1"/>
  <c r="K1209" i="1" s="1"/>
  <c r="J1217" i="1"/>
  <c r="K1217" i="1" s="1"/>
  <c r="J1225" i="1"/>
  <c r="K1225" i="1" s="1"/>
  <c r="J25" i="1"/>
  <c r="K25" i="1" s="1"/>
  <c r="J113" i="1"/>
  <c r="K113" i="1" s="1"/>
  <c r="J176" i="1"/>
  <c r="K176" i="1" s="1"/>
  <c r="J230" i="1"/>
  <c r="K230" i="1" s="1"/>
  <c r="J286" i="1"/>
  <c r="K286" i="1" s="1"/>
  <c r="J345" i="1"/>
  <c r="K345" i="1" s="1"/>
  <c r="J385" i="1"/>
  <c r="K385" i="1" s="1"/>
  <c r="J419" i="1"/>
  <c r="K419" i="1" s="1"/>
  <c r="J456" i="1"/>
  <c r="K456" i="1" s="1"/>
  <c r="J488" i="1"/>
  <c r="K488" i="1" s="1"/>
  <c r="J521" i="1"/>
  <c r="K521" i="1" s="1"/>
  <c r="J559" i="1"/>
  <c r="K559" i="1" s="1"/>
  <c r="J591" i="1"/>
  <c r="K591" i="1" s="1"/>
  <c r="J624" i="1"/>
  <c r="K624" i="1" s="1"/>
  <c r="J662" i="1"/>
  <c r="K662" i="1" s="1"/>
  <c r="J691" i="1"/>
  <c r="K691" i="1" s="1"/>
  <c r="J712" i="1"/>
  <c r="K712" i="1" s="1"/>
  <c r="J735" i="1"/>
  <c r="K735" i="1" s="1"/>
  <c r="J755" i="1"/>
  <c r="K755" i="1" s="1"/>
  <c r="J776" i="1"/>
  <c r="K776" i="1" s="1"/>
  <c r="J799" i="1"/>
  <c r="K799" i="1" s="1"/>
  <c r="J819" i="1"/>
  <c r="K819" i="1" s="1"/>
  <c r="J840" i="1"/>
  <c r="K840" i="1" s="1"/>
  <c r="J863" i="1"/>
  <c r="K863" i="1" s="1"/>
  <c r="J883" i="1"/>
  <c r="K883" i="1" s="1"/>
  <c r="J904" i="1"/>
  <c r="K904" i="1" s="1"/>
  <c r="J927" i="1"/>
  <c r="K927" i="1" s="1"/>
  <c r="J947" i="1"/>
  <c r="K947" i="1" s="1"/>
  <c r="J968" i="1"/>
  <c r="K968" i="1" s="1"/>
  <c r="J991" i="1"/>
  <c r="K991" i="1" s="1"/>
  <c r="J1011" i="1"/>
  <c r="K1011" i="1" s="1"/>
  <c r="J1032" i="1"/>
  <c r="K1032" i="1" s="1"/>
  <c r="J1043" i="1"/>
  <c r="K1043" i="1" s="1"/>
  <c r="J1053" i="1"/>
  <c r="K1053" i="1" s="1"/>
  <c r="J1064" i="1"/>
  <c r="K1064" i="1" s="1"/>
  <c r="J1075" i="1"/>
  <c r="K1075" i="1" s="1"/>
  <c r="J1085" i="1"/>
  <c r="K1085" i="1" s="1"/>
  <c r="J1096" i="1"/>
  <c r="K1096" i="1" s="1"/>
  <c r="J1107" i="1"/>
  <c r="K1107" i="1" s="1"/>
  <c r="J1117" i="1"/>
  <c r="K1117" i="1" s="1"/>
  <c r="J1128" i="1"/>
  <c r="K1128" i="1" s="1"/>
  <c r="J1139" i="1"/>
  <c r="K1139" i="1" s="1"/>
  <c r="J1149" i="1"/>
  <c r="K1149" i="1" s="1"/>
  <c r="J1160" i="1"/>
  <c r="K1160" i="1" s="1"/>
  <c r="J1171" i="1"/>
  <c r="K1171" i="1" s="1"/>
  <c r="J1181" i="1"/>
  <c r="K1181" i="1" s="1"/>
  <c r="J1192" i="1"/>
  <c r="K1192" i="1" s="1"/>
  <c r="J1203" i="1"/>
  <c r="K1203" i="1" s="1"/>
  <c r="J1213" i="1"/>
  <c r="K1213" i="1" s="1"/>
  <c r="J1224" i="1"/>
  <c r="K1224" i="1" s="1"/>
  <c r="J1234" i="1"/>
  <c r="K1234" i="1" s="1"/>
  <c r="J1243" i="1"/>
  <c r="K1243" i="1" s="1"/>
  <c r="J1252" i="1"/>
  <c r="K1252" i="1" s="1"/>
  <c r="J1261" i="1"/>
  <c r="K1261" i="1" s="1"/>
  <c r="J1271" i="1"/>
  <c r="K1271" i="1" s="1"/>
  <c r="J1280" i="1"/>
  <c r="K1280" i="1" s="1"/>
  <c r="J1289" i="1"/>
  <c r="K1289" i="1" s="1"/>
  <c r="J1298" i="1"/>
  <c r="K1298" i="1" s="1"/>
  <c r="J1307" i="1"/>
  <c r="K1307" i="1" s="1"/>
  <c r="J1316" i="1"/>
  <c r="K1316" i="1" s="1"/>
  <c r="J1325" i="1"/>
  <c r="K1325" i="1" s="1"/>
  <c r="J1335" i="1"/>
  <c r="K1335" i="1" s="1"/>
  <c r="J1344" i="1"/>
  <c r="K1344" i="1" s="1"/>
  <c r="J1353" i="1"/>
  <c r="K1353" i="1" s="1"/>
  <c r="J1362" i="1"/>
  <c r="K1362" i="1" s="1"/>
  <c r="J1371" i="1"/>
  <c r="K1371" i="1" s="1"/>
  <c r="J1380" i="1"/>
  <c r="K1380" i="1" s="1"/>
  <c r="J1388" i="1"/>
  <c r="K1388" i="1" s="1"/>
  <c r="J1396" i="1"/>
  <c r="K1396" i="1" s="1"/>
  <c r="J1404" i="1"/>
  <c r="K1404" i="1" s="1"/>
  <c r="J1412" i="1"/>
  <c r="K1412" i="1" s="1"/>
  <c r="J1420" i="1"/>
  <c r="K1420" i="1" s="1"/>
  <c r="J1428" i="1"/>
  <c r="K1428" i="1" s="1"/>
  <c r="J1436" i="1"/>
  <c r="K1436" i="1" s="1"/>
  <c r="J1444" i="1"/>
  <c r="K1444" i="1" s="1"/>
  <c r="J1452" i="1"/>
  <c r="K1452" i="1" s="1"/>
  <c r="J1460" i="1"/>
  <c r="K1460" i="1" s="1"/>
  <c r="J1468" i="1"/>
  <c r="K1468" i="1" s="1"/>
  <c r="J1476" i="1"/>
  <c r="K1476" i="1" s="1"/>
  <c r="J1484" i="1"/>
  <c r="K1484" i="1" s="1"/>
  <c r="J1492" i="1"/>
  <c r="K1492" i="1" s="1"/>
  <c r="J1500" i="1"/>
  <c r="K1500" i="1" s="1"/>
  <c r="J1508" i="1"/>
  <c r="K1508" i="1" s="1"/>
  <c r="J1516" i="1"/>
  <c r="K1516" i="1" s="1"/>
  <c r="J1524" i="1"/>
  <c r="K1524" i="1" s="1"/>
  <c r="J1532" i="1"/>
  <c r="K1532" i="1" s="1"/>
  <c r="J1540" i="1"/>
  <c r="K1540" i="1" s="1"/>
  <c r="J1548" i="1"/>
  <c r="K1548" i="1" s="1"/>
  <c r="J1556" i="1"/>
  <c r="K1556" i="1" s="1"/>
  <c r="J1564" i="1"/>
  <c r="K1564" i="1" s="1"/>
  <c r="J1572" i="1"/>
  <c r="K1572" i="1" s="1"/>
  <c r="J1580" i="1"/>
  <c r="K1580" i="1" s="1"/>
  <c r="J64" i="1"/>
  <c r="K64" i="1" s="1"/>
  <c r="J134" i="1"/>
  <c r="K134" i="1" s="1"/>
  <c r="J185" i="1"/>
  <c r="K185" i="1" s="1"/>
  <c r="J241" i="1"/>
  <c r="K241" i="1" s="1"/>
  <c r="J304" i="1"/>
  <c r="K304" i="1" s="1"/>
  <c r="J353" i="1"/>
  <c r="K353" i="1" s="1"/>
  <c r="J393" i="1"/>
  <c r="K393" i="1" s="1"/>
  <c r="J431" i="1"/>
  <c r="K431" i="1" s="1"/>
  <c r="J463" i="1"/>
  <c r="K463" i="1" s="1"/>
  <c r="J496" i="1"/>
  <c r="K496" i="1" s="1"/>
  <c r="J534" i="1"/>
  <c r="K534" i="1" s="1"/>
  <c r="J566" i="1"/>
  <c r="K566" i="1" s="1"/>
  <c r="J599" i="1"/>
  <c r="K599" i="1" s="1"/>
  <c r="J635" i="1"/>
  <c r="K635" i="1" s="1"/>
  <c r="J667" i="1"/>
  <c r="K667" i="1" s="1"/>
  <c r="J696" i="1"/>
  <c r="K696" i="1" s="1"/>
  <c r="J719" i="1"/>
  <c r="K719" i="1" s="1"/>
  <c r="J739" i="1"/>
  <c r="K739" i="1" s="1"/>
  <c r="J760" i="1"/>
  <c r="K760" i="1" s="1"/>
  <c r="J783" i="1"/>
  <c r="K783" i="1" s="1"/>
  <c r="J803" i="1"/>
  <c r="K803" i="1" s="1"/>
  <c r="J824" i="1"/>
  <c r="K824" i="1" s="1"/>
  <c r="J847" i="1"/>
  <c r="K847" i="1" s="1"/>
  <c r="J867" i="1"/>
  <c r="K867" i="1" s="1"/>
  <c r="J888" i="1"/>
  <c r="K888" i="1" s="1"/>
  <c r="J911" i="1"/>
  <c r="K911" i="1" s="1"/>
  <c r="J931" i="1"/>
  <c r="K931" i="1" s="1"/>
  <c r="J952" i="1"/>
  <c r="K952" i="1" s="1"/>
  <c r="J975" i="1"/>
  <c r="K975" i="1" s="1"/>
  <c r="J995" i="1"/>
  <c r="K995" i="1" s="1"/>
  <c r="J1016" i="1"/>
  <c r="K1016" i="1" s="1"/>
  <c r="J1035" i="1"/>
  <c r="K1035" i="1" s="1"/>
  <c r="J1045" i="1"/>
  <c r="K1045" i="1" s="1"/>
  <c r="J1056" i="1"/>
  <c r="K1056" i="1" s="1"/>
  <c r="J1067" i="1"/>
  <c r="K1067" i="1" s="1"/>
  <c r="J1077" i="1"/>
  <c r="K1077" i="1" s="1"/>
  <c r="J1088" i="1"/>
  <c r="K1088" i="1" s="1"/>
  <c r="J1099" i="1"/>
  <c r="K1099" i="1" s="1"/>
  <c r="J1109" i="1"/>
  <c r="K1109" i="1" s="1"/>
  <c r="J1120" i="1"/>
  <c r="K1120" i="1" s="1"/>
  <c r="J1131" i="1"/>
  <c r="K1131" i="1" s="1"/>
  <c r="J1141" i="1"/>
  <c r="K1141" i="1" s="1"/>
  <c r="J1152" i="1"/>
  <c r="K1152" i="1" s="1"/>
  <c r="J1163" i="1"/>
  <c r="K1163" i="1" s="1"/>
  <c r="J1173" i="1"/>
  <c r="K1173" i="1" s="1"/>
  <c r="J1184" i="1"/>
  <c r="K1184" i="1" s="1"/>
  <c r="J1195" i="1"/>
  <c r="K1195" i="1" s="1"/>
  <c r="J1205" i="1"/>
  <c r="K1205" i="1" s="1"/>
  <c r="J1216" i="1"/>
  <c r="K1216" i="1" s="1"/>
  <c r="J1227" i="1"/>
  <c r="K1227" i="1" s="1"/>
  <c r="J1236" i="1"/>
  <c r="K1236" i="1" s="1"/>
  <c r="J1245" i="1"/>
  <c r="K1245" i="1" s="1"/>
  <c r="J1255" i="1"/>
  <c r="K1255" i="1" s="1"/>
  <c r="J1264" i="1"/>
  <c r="K1264" i="1" s="1"/>
  <c r="J1273" i="1"/>
  <c r="K1273" i="1" s="1"/>
  <c r="J1282" i="1"/>
  <c r="K1282" i="1" s="1"/>
  <c r="J1291" i="1"/>
  <c r="K1291" i="1" s="1"/>
  <c r="J1300" i="1"/>
  <c r="K1300" i="1" s="1"/>
  <c r="J1309" i="1"/>
  <c r="K1309" i="1" s="1"/>
  <c r="J1319" i="1"/>
  <c r="K1319" i="1" s="1"/>
  <c r="J1328" i="1"/>
  <c r="K1328" i="1" s="1"/>
  <c r="J1337" i="1"/>
  <c r="K1337" i="1" s="1"/>
  <c r="J1346" i="1"/>
  <c r="K1346" i="1" s="1"/>
  <c r="J1355" i="1"/>
  <c r="K1355" i="1" s="1"/>
  <c r="J1364" i="1"/>
  <c r="K1364" i="1" s="1"/>
  <c r="J1373" i="1"/>
  <c r="K1373" i="1" s="1"/>
  <c r="J1382" i="1"/>
  <c r="K1382" i="1" s="1"/>
  <c r="J1390" i="1"/>
  <c r="K1390" i="1" s="1"/>
  <c r="J1398" i="1"/>
  <c r="K1398" i="1" s="1"/>
  <c r="J1406" i="1"/>
  <c r="K1406" i="1" s="1"/>
  <c r="J1414" i="1"/>
  <c r="K1414" i="1" s="1"/>
  <c r="J1422" i="1"/>
  <c r="K1422" i="1" s="1"/>
  <c r="J1430" i="1"/>
  <c r="K1430" i="1" s="1"/>
  <c r="J1438" i="1"/>
  <c r="K1438" i="1" s="1"/>
  <c r="J1446" i="1"/>
  <c r="K1446" i="1" s="1"/>
  <c r="J1454" i="1"/>
  <c r="K1454" i="1" s="1"/>
  <c r="J1462" i="1"/>
  <c r="K1462" i="1" s="1"/>
  <c r="J1470" i="1"/>
  <c r="K1470" i="1" s="1"/>
  <c r="J1478" i="1"/>
  <c r="K1478" i="1" s="1"/>
  <c r="J1486" i="1"/>
  <c r="K1486" i="1" s="1"/>
  <c r="J1494" i="1"/>
  <c r="K1494" i="1" s="1"/>
  <c r="J1502" i="1"/>
  <c r="K1502" i="1" s="1"/>
  <c r="J1510" i="1"/>
  <c r="K1510" i="1" s="1"/>
  <c r="J1518" i="1"/>
  <c r="K1518" i="1" s="1"/>
  <c r="J1526" i="1"/>
  <c r="K1526" i="1" s="1"/>
  <c r="J86" i="1"/>
  <c r="K86" i="1" s="1"/>
  <c r="J136" i="1"/>
  <c r="K136" i="1" s="1"/>
  <c r="J198" i="1"/>
  <c r="K198" i="1" s="1"/>
  <c r="J256" i="1"/>
  <c r="K256" i="1" s="1"/>
  <c r="J305" i="1"/>
  <c r="K305" i="1" s="1"/>
  <c r="J361" i="1"/>
  <c r="K361" i="1" s="1"/>
  <c r="J401" i="1"/>
  <c r="K401" i="1" s="1"/>
  <c r="J432" i="1"/>
  <c r="K432" i="1" s="1"/>
  <c r="J470" i="1"/>
  <c r="K470" i="1" s="1"/>
  <c r="J504" i="1"/>
  <c r="K504" i="1" s="1"/>
  <c r="J535" i="1"/>
  <c r="K535" i="1" s="1"/>
  <c r="J571" i="1"/>
  <c r="K571" i="1" s="1"/>
  <c r="J607" i="1"/>
  <c r="K607" i="1" s="1"/>
  <c r="J638" i="1"/>
  <c r="K638" i="1" s="1"/>
  <c r="J673" i="1"/>
  <c r="K673" i="1" s="1"/>
  <c r="J701" i="1"/>
  <c r="K701" i="1" s="1"/>
  <c r="J720" i="1"/>
  <c r="K720" i="1" s="1"/>
  <c r="J743" i="1"/>
  <c r="K743" i="1" s="1"/>
  <c r="J765" i="1"/>
  <c r="K765" i="1" s="1"/>
  <c r="J784" i="1"/>
  <c r="K784" i="1" s="1"/>
  <c r="J807" i="1"/>
  <c r="K807" i="1" s="1"/>
  <c r="J829" i="1"/>
  <c r="K829" i="1" s="1"/>
  <c r="J848" i="1"/>
  <c r="K848" i="1" s="1"/>
  <c r="J871" i="1"/>
  <c r="K871" i="1" s="1"/>
  <c r="J893" i="1"/>
  <c r="K893" i="1" s="1"/>
  <c r="J912" i="1"/>
  <c r="K912" i="1" s="1"/>
  <c r="J935" i="1"/>
  <c r="K935" i="1" s="1"/>
  <c r="J957" i="1"/>
  <c r="K957" i="1" s="1"/>
  <c r="J976" i="1"/>
  <c r="K976" i="1" s="1"/>
  <c r="J999" i="1"/>
  <c r="K999" i="1" s="1"/>
  <c r="J1021" i="1"/>
  <c r="K1021" i="1" s="1"/>
  <c r="J1036" i="1"/>
  <c r="K1036" i="1" s="1"/>
  <c r="J1047" i="1"/>
  <c r="K1047" i="1" s="1"/>
  <c r="J1058" i="1"/>
  <c r="K1058" i="1" s="1"/>
  <c r="J1068" i="1"/>
  <c r="K1068" i="1" s="1"/>
  <c r="J1079" i="1"/>
  <c r="K1079" i="1" s="1"/>
  <c r="J1090" i="1"/>
  <c r="K1090" i="1" s="1"/>
  <c r="J1100" i="1"/>
  <c r="K1100" i="1" s="1"/>
  <c r="J1111" i="1"/>
  <c r="K1111" i="1" s="1"/>
  <c r="J1122" i="1"/>
  <c r="K1122" i="1" s="1"/>
  <c r="J1132" i="1"/>
  <c r="K1132" i="1" s="1"/>
  <c r="J1143" i="1"/>
  <c r="K1143" i="1" s="1"/>
  <c r="J1154" i="1"/>
  <c r="K1154" i="1" s="1"/>
  <c r="J1164" i="1"/>
  <c r="K1164" i="1" s="1"/>
  <c r="J1175" i="1"/>
  <c r="K1175" i="1" s="1"/>
  <c r="J1186" i="1"/>
  <c r="K1186" i="1" s="1"/>
  <c r="J1196" i="1"/>
  <c r="K1196" i="1" s="1"/>
  <c r="J1207" i="1"/>
  <c r="K1207" i="1" s="1"/>
  <c r="J1218" i="1"/>
  <c r="K1218" i="1" s="1"/>
  <c r="J1228" i="1"/>
  <c r="K1228" i="1" s="1"/>
  <c r="J1237" i="1"/>
  <c r="K1237" i="1" s="1"/>
  <c r="J1247" i="1"/>
  <c r="K1247" i="1" s="1"/>
  <c r="J1256" i="1"/>
  <c r="K1256" i="1" s="1"/>
  <c r="J1265" i="1"/>
  <c r="K1265" i="1" s="1"/>
  <c r="J1274" i="1"/>
  <c r="K1274" i="1" s="1"/>
  <c r="J1283" i="1"/>
  <c r="K1283" i="1" s="1"/>
  <c r="J1292" i="1"/>
  <c r="K1292" i="1" s="1"/>
  <c r="J1301" i="1"/>
  <c r="K1301" i="1" s="1"/>
  <c r="J1311" i="1"/>
  <c r="K1311" i="1" s="1"/>
  <c r="J1320" i="1"/>
  <c r="K1320" i="1" s="1"/>
  <c r="J1329" i="1"/>
  <c r="K1329" i="1" s="1"/>
  <c r="J1338" i="1"/>
  <c r="K1338" i="1" s="1"/>
  <c r="J1347" i="1"/>
  <c r="K1347" i="1" s="1"/>
  <c r="J1356" i="1"/>
  <c r="K1356" i="1" s="1"/>
  <c r="J1365" i="1"/>
  <c r="K1365" i="1" s="1"/>
  <c r="J1375" i="1"/>
  <c r="K1375" i="1" s="1"/>
  <c r="J1383" i="1"/>
  <c r="K1383" i="1" s="1"/>
  <c r="J1391" i="1"/>
  <c r="K1391" i="1" s="1"/>
  <c r="J1399" i="1"/>
  <c r="K1399" i="1" s="1"/>
  <c r="J1407" i="1"/>
  <c r="K1407" i="1" s="1"/>
  <c r="J1415" i="1"/>
  <c r="K1415" i="1" s="1"/>
  <c r="J1423" i="1"/>
  <c r="K1423" i="1" s="1"/>
  <c r="J1431" i="1"/>
  <c r="K1431" i="1" s="1"/>
  <c r="J1439" i="1"/>
  <c r="K1439" i="1" s="1"/>
  <c r="J1447" i="1"/>
  <c r="K1447" i="1" s="1"/>
  <c r="J1455" i="1"/>
  <c r="K1455" i="1" s="1"/>
  <c r="J1463" i="1"/>
  <c r="K1463" i="1" s="1"/>
  <c r="J1471" i="1"/>
  <c r="K1471" i="1" s="1"/>
  <c r="J1479" i="1"/>
  <c r="K1479" i="1" s="1"/>
  <c r="J1487" i="1"/>
  <c r="K1487" i="1" s="1"/>
  <c r="J1495" i="1"/>
  <c r="K1495" i="1" s="1"/>
  <c r="J1503" i="1"/>
  <c r="K1503" i="1" s="1"/>
  <c r="J1511" i="1"/>
  <c r="K1511" i="1" s="1"/>
  <c r="J1519" i="1"/>
  <c r="K1519" i="1" s="1"/>
  <c r="J1527" i="1"/>
  <c r="K1527" i="1" s="1"/>
  <c r="J89" i="1"/>
  <c r="K89" i="1" s="1"/>
  <c r="J144" i="1"/>
  <c r="K144" i="1" s="1"/>
  <c r="J200" i="1"/>
  <c r="K200" i="1" s="1"/>
  <c r="J262" i="1"/>
  <c r="K262" i="1" s="1"/>
  <c r="J313" i="1"/>
  <c r="K313" i="1" s="1"/>
  <c r="J366" i="1"/>
  <c r="K366" i="1" s="1"/>
  <c r="J406" i="1"/>
  <c r="K406" i="1" s="1"/>
  <c r="J438" i="1"/>
  <c r="K438" i="1" s="1"/>
  <c r="J471" i="1"/>
  <c r="K471" i="1" s="1"/>
  <c r="J507" i="1"/>
  <c r="K507" i="1" s="1"/>
  <c r="J539" i="1"/>
  <c r="K539" i="1" s="1"/>
  <c r="J574" i="1"/>
  <c r="K574" i="1" s="1"/>
  <c r="J609" i="1"/>
  <c r="K609" i="1" s="1"/>
  <c r="J641" i="1"/>
  <c r="K641" i="1" s="1"/>
  <c r="J675" i="1"/>
  <c r="K675" i="1" s="1"/>
  <c r="J703" i="1"/>
  <c r="K703" i="1" s="1"/>
  <c r="J723" i="1"/>
  <c r="K723" i="1" s="1"/>
  <c r="J744" i="1"/>
  <c r="K744" i="1" s="1"/>
  <c r="J767" i="1"/>
  <c r="K767" i="1" s="1"/>
  <c r="J787" i="1"/>
  <c r="K787" i="1" s="1"/>
  <c r="J808" i="1"/>
  <c r="K808" i="1" s="1"/>
  <c r="J831" i="1"/>
  <c r="K831" i="1" s="1"/>
  <c r="J851" i="1"/>
  <c r="K851" i="1" s="1"/>
  <c r="J872" i="1"/>
  <c r="K872" i="1" s="1"/>
  <c r="J895" i="1"/>
  <c r="K895" i="1" s="1"/>
  <c r="J915" i="1"/>
  <c r="K915" i="1" s="1"/>
  <c r="J936" i="1"/>
  <c r="K936" i="1" s="1"/>
  <c r="J959" i="1"/>
  <c r="K959" i="1" s="1"/>
  <c r="J979" i="1"/>
  <c r="K979" i="1" s="1"/>
  <c r="J1000" i="1"/>
  <c r="K1000" i="1" s="1"/>
  <c r="J1023" i="1"/>
  <c r="K1023" i="1" s="1"/>
  <c r="J1037" i="1"/>
  <c r="K1037" i="1" s="1"/>
  <c r="J1048" i="1"/>
  <c r="K1048" i="1" s="1"/>
  <c r="J1059" i="1"/>
  <c r="K1059" i="1" s="1"/>
  <c r="J1069" i="1"/>
  <c r="K1069" i="1" s="1"/>
  <c r="J1080" i="1"/>
  <c r="K1080" i="1" s="1"/>
  <c r="J1091" i="1"/>
  <c r="K1091" i="1" s="1"/>
  <c r="J1101" i="1"/>
  <c r="K1101" i="1" s="1"/>
  <c r="J1112" i="1"/>
  <c r="K1112" i="1" s="1"/>
  <c r="J1123" i="1"/>
  <c r="K1123" i="1" s="1"/>
  <c r="J1133" i="1"/>
  <c r="K1133" i="1" s="1"/>
  <c r="J1144" i="1"/>
  <c r="K1144" i="1" s="1"/>
  <c r="J1155" i="1"/>
  <c r="K1155" i="1" s="1"/>
  <c r="J1165" i="1"/>
  <c r="K1165" i="1" s="1"/>
  <c r="J1176" i="1"/>
  <c r="K1176" i="1" s="1"/>
  <c r="J1187" i="1"/>
  <c r="K1187" i="1" s="1"/>
  <c r="J1197" i="1"/>
  <c r="K1197" i="1" s="1"/>
  <c r="J1208" i="1"/>
  <c r="K1208" i="1" s="1"/>
  <c r="J1219" i="1"/>
  <c r="K1219" i="1" s="1"/>
  <c r="J1229" i="1"/>
  <c r="K1229" i="1" s="1"/>
  <c r="J1239" i="1"/>
  <c r="K1239" i="1" s="1"/>
  <c r="J1248" i="1"/>
  <c r="K1248" i="1" s="1"/>
  <c r="J1257" i="1"/>
  <c r="K1257" i="1" s="1"/>
  <c r="J1266" i="1"/>
  <c r="K1266" i="1" s="1"/>
  <c r="J1275" i="1"/>
  <c r="K1275" i="1" s="1"/>
  <c r="J1284" i="1"/>
  <c r="K1284" i="1" s="1"/>
  <c r="J1293" i="1"/>
  <c r="K1293" i="1" s="1"/>
  <c r="J1303" i="1"/>
  <c r="K1303" i="1" s="1"/>
  <c r="J1312" i="1"/>
  <c r="K1312" i="1" s="1"/>
  <c r="J1321" i="1"/>
  <c r="K1321" i="1" s="1"/>
  <c r="J1330" i="1"/>
  <c r="K1330" i="1" s="1"/>
  <c r="J1339" i="1"/>
  <c r="K1339" i="1" s="1"/>
  <c r="J1348" i="1"/>
  <c r="K1348" i="1" s="1"/>
  <c r="J1357" i="1"/>
  <c r="K1357" i="1" s="1"/>
  <c r="J1367" i="1"/>
  <c r="K1367" i="1" s="1"/>
  <c r="J1376" i="1"/>
  <c r="K1376" i="1" s="1"/>
  <c r="J1384" i="1"/>
  <c r="K1384" i="1" s="1"/>
  <c r="J1392" i="1"/>
  <c r="K1392" i="1" s="1"/>
  <c r="J1400" i="1"/>
  <c r="K1400" i="1" s="1"/>
  <c r="J1408" i="1"/>
  <c r="K1408" i="1" s="1"/>
  <c r="J1416" i="1"/>
  <c r="K1416" i="1" s="1"/>
  <c r="J1424" i="1"/>
  <c r="K1424" i="1" s="1"/>
  <c r="J1432" i="1"/>
  <c r="K1432" i="1" s="1"/>
  <c r="J1440" i="1"/>
  <c r="K1440" i="1" s="1"/>
  <c r="J1448" i="1"/>
  <c r="K1448" i="1" s="1"/>
  <c r="J1456" i="1"/>
  <c r="K1456" i="1" s="1"/>
  <c r="J1464" i="1"/>
  <c r="K1464" i="1" s="1"/>
  <c r="J1472" i="1"/>
  <c r="K1472" i="1" s="1"/>
  <c r="J1480" i="1"/>
  <c r="K1480" i="1" s="1"/>
  <c r="J1488" i="1"/>
  <c r="K1488" i="1" s="1"/>
  <c r="J1496" i="1"/>
  <c r="K1496" i="1" s="1"/>
  <c r="J1504" i="1"/>
  <c r="K1504" i="1" s="1"/>
  <c r="J1512" i="1"/>
  <c r="K1512" i="1" s="1"/>
  <c r="J1520" i="1"/>
  <c r="K1520" i="1" s="1"/>
  <c r="J1528" i="1"/>
  <c r="K1528" i="1" s="1"/>
  <c r="J48" i="1"/>
  <c r="K48" i="1" s="1"/>
  <c r="J177" i="1"/>
  <c r="K177" i="1" s="1"/>
  <c r="J297" i="1"/>
  <c r="K297" i="1" s="1"/>
  <c r="J392" i="1"/>
  <c r="K392" i="1" s="1"/>
  <c r="J457" i="1"/>
  <c r="K457" i="1" s="1"/>
  <c r="J529" i="1"/>
  <c r="K529" i="1" s="1"/>
  <c r="J598" i="1"/>
  <c r="K598" i="1" s="1"/>
  <c r="J663" i="1"/>
  <c r="K663" i="1" s="1"/>
  <c r="J717" i="1"/>
  <c r="K717" i="1" s="1"/>
  <c r="J759" i="1"/>
  <c r="K759" i="1" s="1"/>
  <c r="J800" i="1"/>
  <c r="K800" i="1" s="1"/>
  <c r="J845" i="1"/>
  <c r="K845" i="1" s="1"/>
  <c r="J887" i="1"/>
  <c r="K887" i="1" s="1"/>
  <c r="J928" i="1"/>
  <c r="K928" i="1" s="1"/>
  <c r="J973" i="1"/>
  <c r="K973" i="1" s="1"/>
  <c r="J1015" i="1"/>
  <c r="K1015" i="1" s="1"/>
  <c r="J1044" i="1"/>
  <c r="K1044" i="1" s="1"/>
  <c r="J1066" i="1"/>
  <c r="K1066" i="1" s="1"/>
  <c r="J1087" i="1"/>
  <c r="K1087" i="1" s="1"/>
  <c r="J1108" i="1"/>
  <c r="K1108" i="1" s="1"/>
  <c r="J1130" i="1"/>
  <c r="K1130" i="1" s="1"/>
  <c r="J1151" i="1"/>
  <c r="K1151" i="1" s="1"/>
  <c r="J1172" i="1"/>
  <c r="K1172" i="1" s="1"/>
  <c r="J1194" i="1"/>
  <c r="K1194" i="1" s="1"/>
  <c r="J1215" i="1"/>
  <c r="K1215" i="1" s="1"/>
  <c r="J1235" i="1"/>
  <c r="K1235" i="1" s="1"/>
  <c r="J1253" i="1"/>
  <c r="K1253" i="1" s="1"/>
  <c r="J1272" i="1"/>
  <c r="K1272" i="1" s="1"/>
  <c r="J1290" i="1"/>
  <c r="K1290" i="1" s="1"/>
  <c r="J1308" i="1"/>
  <c r="K1308" i="1" s="1"/>
  <c r="J1327" i="1"/>
  <c r="K1327" i="1" s="1"/>
  <c r="J1345" i="1"/>
  <c r="K1345" i="1" s="1"/>
  <c r="J1363" i="1"/>
  <c r="K1363" i="1" s="1"/>
  <c r="J1381" i="1"/>
  <c r="K1381" i="1" s="1"/>
  <c r="J1397" i="1"/>
  <c r="K1397" i="1" s="1"/>
  <c r="J1413" i="1"/>
  <c r="K1413" i="1" s="1"/>
  <c r="J1429" i="1"/>
  <c r="K1429" i="1" s="1"/>
  <c r="J1445" i="1"/>
  <c r="K1445" i="1" s="1"/>
  <c r="J1461" i="1"/>
  <c r="K1461" i="1" s="1"/>
  <c r="J1477" i="1"/>
  <c r="K1477" i="1" s="1"/>
  <c r="J1493" i="1"/>
  <c r="K1493" i="1" s="1"/>
  <c r="J1509" i="1"/>
  <c r="K1509" i="1" s="1"/>
  <c r="J1525" i="1"/>
  <c r="K1525" i="1" s="1"/>
  <c r="J1537" i="1"/>
  <c r="K1537" i="1" s="1"/>
  <c r="J1546" i="1"/>
  <c r="K1546" i="1" s="1"/>
  <c r="J1555" i="1"/>
  <c r="K1555" i="1" s="1"/>
  <c r="J1565" i="1"/>
  <c r="K1565" i="1" s="1"/>
  <c r="J1574" i="1"/>
  <c r="K1574" i="1" s="1"/>
  <c r="J1583" i="1"/>
  <c r="K1583" i="1" s="1"/>
  <c r="J1591" i="1"/>
  <c r="K1591" i="1" s="1"/>
  <c r="J1599" i="1"/>
  <c r="K1599" i="1" s="1"/>
  <c r="J1607" i="1"/>
  <c r="K1607" i="1" s="1"/>
  <c r="J1615" i="1"/>
  <c r="K1615" i="1" s="1"/>
  <c r="J1623" i="1"/>
  <c r="K1623" i="1" s="1"/>
  <c r="J1631" i="1"/>
  <c r="K1631" i="1" s="1"/>
  <c r="J1639" i="1"/>
  <c r="K1639" i="1" s="1"/>
  <c r="J1647" i="1"/>
  <c r="K1647" i="1" s="1"/>
  <c r="J1655" i="1"/>
  <c r="K1655" i="1" s="1"/>
  <c r="J1663" i="1"/>
  <c r="K1663" i="1" s="1"/>
  <c r="J1671" i="1"/>
  <c r="K1671" i="1" s="1"/>
  <c r="J1679" i="1"/>
  <c r="K1679" i="1" s="1"/>
  <c r="J1687" i="1"/>
  <c r="K1687" i="1" s="1"/>
  <c r="J1695" i="1"/>
  <c r="K1695" i="1" s="1"/>
  <c r="J1703" i="1"/>
  <c r="K1703" i="1" s="1"/>
  <c r="J1711" i="1"/>
  <c r="K1711" i="1" s="1"/>
  <c r="J1719" i="1"/>
  <c r="K1719" i="1" s="1"/>
  <c r="J1727" i="1"/>
  <c r="K1727" i="1" s="1"/>
  <c r="J1735" i="1"/>
  <c r="K1735" i="1" s="1"/>
  <c r="J1743" i="1"/>
  <c r="K1743" i="1" s="1"/>
  <c r="J1751" i="1"/>
  <c r="K1751" i="1" s="1"/>
  <c r="J1759" i="1"/>
  <c r="K1759" i="1" s="1"/>
  <c r="J1767" i="1"/>
  <c r="K1767" i="1" s="1"/>
  <c r="J1775" i="1"/>
  <c r="K1775" i="1" s="1"/>
  <c r="J1783" i="1"/>
  <c r="K1783" i="1" s="1"/>
  <c r="J1791" i="1"/>
  <c r="K1791" i="1" s="1"/>
  <c r="J1799" i="1"/>
  <c r="K1799" i="1" s="1"/>
  <c r="J1807" i="1"/>
  <c r="K1807" i="1" s="1"/>
  <c r="J1815" i="1"/>
  <c r="K1815" i="1" s="1"/>
  <c r="J1823" i="1"/>
  <c r="K1823" i="1" s="1"/>
  <c r="J1831" i="1"/>
  <c r="K1831" i="1" s="1"/>
  <c r="J1839" i="1"/>
  <c r="K1839" i="1" s="1"/>
  <c r="J1847" i="1"/>
  <c r="K1847" i="1" s="1"/>
  <c r="J1855" i="1"/>
  <c r="K1855" i="1" s="1"/>
  <c r="J1863" i="1"/>
  <c r="K1863" i="1" s="1"/>
  <c r="J1871" i="1"/>
  <c r="K1871" i="1" s="1"/>
  <c r="J1879" i="1"/>
  <c r="K1879" i="1" s="1"/>
  <c r="J1887" i="1"/>
  <c r="K1887" i="1" s="1"/>
  <c r="J1895" i="1"/>
  <c r="K1895" i="1" s="1"/>
  <c r="J1903" i="1"/>
  <c r="K1903" i="1" s="1"/>
  <c r="J1911" i="1"/>
  <c r="K1911" i="1" s="1"/>
  <c r="J1919" i="1"/>
  <c r="K1919" i="1" s="1"/>
  <c r="J1927" i="1"/>
  <c r="K1927" i="1" s="1"/>
  <c r="J1935" i="1"/>
  <c r="K1935" i="1" s="1"/>
  <c r="J102" i="1"/>
  <c r="K102" i="1" s="1"/>
  <c r="J217" i="1"/>
  <c r="K217" i="1" s="1"/>
  <c r="J328" i="1"/>
  <c r="K328" i="1" s="1"/>
  <c r="J411" i="1"/>
  <c r="K411" i="1" s="1"/>
  <c r="J481" i="1"/>
  <c r="K481" i="1" s="1"/>
  <c r="J547" i="1"/>
  <c r="K547" i="1" s="1"/>
  <c r="J616" i="1"/>
  <c r="K616" i="1" s="1"/>
  <c r="J687" i="1"/>
  <c r="K687" i="1" s="1"/>
  <c r="J728" i="1"/>
  <c r="K728" i="1" s="1"/>
  <c r="J771" i="1"/>
  <c r="K771" i="1" s="1"/>
  <c r="J815" i="1"/>
  <c r="K815" i="1" s="1"/>
  <c r="J856" i="1"/>
  <c r="K856" i="1" s="1"/>
  <c r="J899" i="1"/>
  <c r="K899" i="1" s="1"/>
  <c r="J943" i="1"/>
  <c r="K943" i="1" s="1"/>
  <c r="J984" i="1"/>
  <c r="K984" i="1" s="1"/>
  <c r="J1027" i="1"/>
  <c r="K1027" i="1" s="1"/>
  <c r="J1051" i="1"/>
  <c r="K1051" i="1" s="1"/>
  <c r="J1072" i="1"/>
  <c r="K1072" i="1" s="1"/>
  <c r="J1093" i="1"/>
  <c r="K1093" i="1" s="1"/>
  <c r="J1115" i="1"/>
  <c r="K1115" i="1" s="1"/>
  <c r="J1136" i="1"/>
  <c r="K1136" i="1" s="1"/>
  <c r="J1157" i="1"/>
  <c r="K1157" i="1" s="1"/>
  <c r="J1179" i="1"/>
  <c r="K1179" i="1" s="1"/>
  <c r="J1200" i="1"/>
  <c r="K1200" i="1" s="1"/>
  <c r="J1221" i="1"/>
  <c r="K1221" i="1" s="1"/>
  <c r="J1241" i="1"/>
  <c r="K1241" i="1" s="1"/>
  <c r="J1259" i="1"/>
  <c r="K1259" i="1" s="1"/>
  <c r="J1277" i="1"/>
  <c r="K1277" i="1" s="1"/>
  <c r="J1296" i="1"/>
  <c r="K1296" i="1" s="1"/>
  <c r="J1314" i="1"/>
  <c r="K1314" i="1" s="1"/>
  <c r="J1332" i="1"/>
  <c r="K1332" i="1" s="1"/>
  <c r="J1351" i="1"/>
  <c r="K1351" i="1" s="1"/>
  <c r="J1369" i="1"/>
  <c r="K1369" i="1" s="1"/>
  <c r="J1386" i="1"/>
  <c r="K1386" i="1" s="1"/>
  <c r="J1402" i="1"/>
  <c r="K1402" i="1" s="1"/>
  <c r="J1418" i="1"/>
  <c r="K1418" i="1" s="1"/>
  <c r="J1434" i="1"/>
  <c r="K1434" i="1" s="1"/>
  <c r="J1450" i="1"/>
  <c r="K1450" i="1" s="1"/>
  <c r="J1466" i="1"/>
  <c r="K1466" i="1" s="1"/>
  <c r="J1482" i="1"/>
  <c r="K1482" i="1" s="1"/>
  <c r="J1498" i="1"/>
  <c r="K1498" i="1" s="1"/>
  <c r="J1514" i="1"/>
  <c r="K1514" i="1" s="1"/>
  <c r="J1530" i="1"/>
  <c r="K1530" i="1" s="1"/>
  <c r="J1539" i="1"/>
  <c r="K1539" i="1" s="1"/>
  <c r="J1549" i="1"/>
  <c r="K1549" i="1" s="1"/>
  <c r="J1558" i="1"/>
  <c r="K1558" i="1" s="1"/>
  <c r="J1567" i="1"/>
  <c r="K1567" i="1" s="1"/>
  <c r="J1576" i="1"/>
  <c r="K1576" i="1" s="1"/>
  <c r="J1585" i="1"/>
  <c r="K1585" i="1" s="1"/>
  <c r="J1593" i="1"/>
  <c r="K1593" i="1" s="1"/>
  <c r="J1601" i="1"/>
  <c r="K1601" i="1" s="1"/>
  <c r="J1609" i="1"/>
  <c r="K1609" i="1" s="1"/>
  <c r="J1617" i="1"/>
  <c r="K1617" i="1" s="1"/>
  <c r="J1625" i="1"/>
  <c r="K1625" i="1" s="1"/>
  <c r="J1633" i="1"/>
  <c r="K1633" i="1" s="1"/>
  <c r="J1641" i="1"/>
  <c r="K1641" i="1" s="1"/>
  <c r="J1649" i="1"/>
  <c r="K1649" i="1" s="1"/>
  <c r="J1657" i="1"/>
  <c r="K1657" i="1" s="1"/>
  <c r="J1665" i="1"/>
  <c r="K1665" i="1" s="1"/>
  <c r="J1673" i="1"/>
  <c r="K1673" i="1" s="1"/>
  <c r="J1681" i="1"/>
  <c r="K1681" i="1" s="1"/>
  <c r="J1689" i="1"/>
  <c r="K1689" i="1" s="1"/>
  <c r="J1697" i="1"/>
  <c r="K1697" i="1" s="1"/>
  <c r="J1705" i="1"/>
  <c r="K1705" i="1" s="1"/>
  <c r="J1713" i="1"/>
  <c r="K1713" i="1" s="1"/>
  <c r="J1721" i="1"/>
  <c r="K1721" i="1" s="1"/>
  <c r="J1729" i="1"/>
  <c r="K1729" i="1" s="1"/>
  <c r="J1737" i="1"/>
  <c r="K1737" i="1" s="1"/>
  <c r="J1745" i="1"/>
  <c r="K1745" i="1" s="1"/>
  <c r="J1753" i="1"/>
  <c r="K1753" i="1" s="1"/>
  <c r="J1761" i="1"/>
  <c r="K1761" i="1" s="1"/>
  <c r="J1769" i="1"/>
  <c r="K1769" i="1" s="1"/>
  <c r="J1777" i="1"/>
  <c r="K1777" i="1" s="1"/>
  <c r="J1785" i="1"/>
  <c r="K1785" i="1" s="1"/>
  <c r="J1793" i="1"/>
  <c r="K1793" i="1" s="1"/>
  <c r="J1801" i="1"/>
  <c r="K1801" i="1" s="1"/>
  <c r="J1809" i="1"/>
  <c r="K1809" i="1" s="1"/>
  <c r="J1817" i="1"/>
  <c r="K1817" i="1" s="1"/>
  <c r="J1825" i="1"/>
  <c r="K1825" i="1" s="1"/>
  <c r="J1833" i="1"/>
  <c r="K1833" i="1" s="1"/>
  <c r="J1841" i="1"/>
  <c r="K1841" i="1" s="1"/>
  <c r="J1849" i="1"/>
  <c r="K1849" i="1" s="1"/>
  <c r="J1857" i="1"/>
  <c r="K1857" i="1" s="1"/>
  <c r="J1865" i="1"/>
  <c r="K1865" i="1" s="1"/>
  <c r="J1873" i="1"/>
  <c r="K1873" i="1" s="1"/>
  <c r="J112" i="1"/>
  <c r="K112" i="1" s="1"/>
  <c r="J222" i="1"/>
  <c r="K222" i="1" s="1"/>
  <c r="J342" i="1"/>
  <c r="K342" i="1" s="1"/>
  <c r="J417" i="1"/>
  <c r="K417" i="1" s="1"/>
  <c r="J483" i="1"/>
  <c r="K483" i="1" s="1"/>
  <c r="J555" i="1"/>
  <c r="K555" i="1" s="1"/>
  <c r="J623" i="1"/>
  <c r="K623" i="1" s="1"/>
  <c r="J688" i="1"/>
  <c r="K688" i="1" s="1"/>
  <c r="J733" i="1"/>
  <c r="K733" i="1" s="1"/>
  <c r="J775" i="1"/>
  <c r="K775" i="1" s="1"/>
  <c r="J816" i="1"/>
  <c r="K816" i="1" s="1"/>
  <c r="J861" i="1"/>
  <c r="K861" i="1" s="1"/>
  <c r="J903" i="1"/>
  <c r="K903" i="1" s="1"/>
  <c r="J944" i="1"/>
  <c r="K944" i="1" s="1"/>
  <c r="J989" i="1"/>
  <c r="K989" i="1" s="1"/>
  <c r="J1031" i="1"/>
  <c r="K1031" i="1" s="1"/>
  <c r="J1052" i="1"/>
  <c r="K1052" i="1" s="1"/>
  <c r="J1074" i="1"/>
  <c r="K1074" i="1" s="1"/>
  <c r="J1095" i="1"/>
  <c r="K1095" i="1" s="1"/>
  <c r="J1116" i="1"/>
  <c r="K1116" i="1" s="1"/>
  <c r="J1138" i="1"/>
  <c r="K1138" i="1" s="1"/>
  <c r="J1159" i="1"/>
  <c r="K1159" i="1" s="1"/>
  <c r="J1180" i="1"/>
  <c r="K1180" i="1" s="1"/>
  <c r="J1202" i="1"/>
  <c r="K1202" i="1" s="1"/>
  <c r="J1223" i="1"/>
  <c r="K1223" i="1" s="1"/>
  <c r="J1242" i="1"/>
  <c r="K1242" i="1" s="1"/>
  <c r="J1260" i="1"/>
  <c r="K1260" i="1" s="1"/>
  <c r="J1279" i="1"/>
  <c r="K1279" i="1" s="1"/>
  <c r="J1297" i="1"/>
  <c r="K1297" i="1" s="1"/>
  <c r="J1315" i="1"/>
  <c r="K1315" i="1" s="1"/>
  <c r="J1333" i="1"/>
  <c r="K1333" i="1" s="1"/>
  <c r="J1352" i="1"/>
  <c r="K1352" i="1" s="1"/>
  <c r="J1370" i="1"/>
  <c r="K1370" i="1" s="1"/>
  <c r="J1387" i="1"/>
  <c r="K1387" i="1" s="1"/>
  <c r="J1403" i="1"/>
  <c r="K1403" i="1" s="1"/>
  <c r="J1419" i="1"/>
  <c r="K1419" i="1" s="1"/>
  <c r="J1435" i="1"/>
  <c r="K1435" i="1" s="1"/>
  <c r="J1451" i="1"/>
  <c r="K1451" i="1" s="1"/>
  <c r="J1467" i="1"/>
  <c r="K1467" i="1" s="1"/>
  <c r="J1483" i="1"/>
  <c r="K1483" i="1" s="1"/>
  <c r="J1499" i="1"/>
  <c r="K1499" i="1" s="1"/>
  <c r="J1515" i="1"/>
  <c r="K1515" i="1" s="1"/>
  <c r="J1531" i="1"/>
  <c r="K1531" i="1" s="1"/>
  <c r="J1541" i="1"/>
  <c r="K1541" i="1" s="1"/>
  <c r="J1550" i="1"/>
  <c r="K1550" i="1" s="1"/>
  <c r="J1559" i="1"/>
  <c r="K1559" i="1" s="1"/>
  <c r="J1568" i="1"/>
  <c r="K1568" i="1" s="1"/>
  <c r="J1577" i="1"/>
  <c r="K1577" i="1" s="1"/>
  <c r="J1586" i="1"/>
  <c r="K1586" i="1" s="1"/>
  <c r="J1594" i="1"/>
  <c r="K1594" i="1" s="1"/>
  <c r="J1602" i="1"/>
  <c r="K1602" i="1" s="1"/>
  <c r="J1610" i="1"/>
  <c r="K1610" i="1" s="1"/>
  <c r="J1618" i="1"/>
  <c r="K1618" i="1" s="1"/>
  <c r="J1626" i="1"/>
  <c r="K1626" i="1" s="1"/>
  <c r="J1634" i="1"/>
  <c r="K1634" i="1" s="1"/>
  <c r="J1642" i="1"/>
  <c r="K1642" i="1" s="1"/>
  <c r="J1650" i="1"/>
  <c r="K1650" i="1" s="1"/>
  <c r="J1658" i="1"/>
  <c r="K1658" i="1" s="1"/>
  <c r="J1666" i="1"/>
  <c r="K1666" i="1" s="1"/>
  <c r="J1674" i="1"/>
  <c r="K1674" i="1" s="1"/>
  <c r="J1682" i="1"/>
  <c r="K1682" i="1" s="1"/>
  <c r="J1690" i="1"/>
  <c r="K1690" i="1" s="1"/>
  <c r="J1698" i="1"/>
  <c r="K1698" i="1" s="1"/>
  <c r="J1706" i="1"/>
  <c r="K1706" i="1" s="1"/>
  <c r="J1714" i="1"/>
  <c r="K1714" i="1" s="1"/>
  <c r="J1722" i="1"/>
  <c r="K1722" i="1" s="1"/>
  <c r="J1730" i="1"/>
  <c r="K1730" i="1" s="1"/>
  <c r="J1738" i="1"/>
  <c r="K1738" i="1" s="1"/>
  <c r="J1746" i="1"/>
  <c r="K1746" i="1" s="1"/>
  <c r="J1754" i="1"/>
  <c r="K1754" i="1" s="1"/>
  <c r="J1762" i="1"/>
  <c r="K1762" i="1" s="1"/>
  <c r="J1770" i="1"/>
  <c r="K1770" i="1" s="1"/>
  <c r="J1778" i="1"/>
  <c r="K1778" i="1" s="1"/>
  <c r="J1786" i="1"/>
  <c r="K1786" i="1" s="1"/>
  <c r="J1794" i="1"/>
  <c r="K1794" i="1" s="1"/>
  <c r="J1802" i="1"/>
  <c r="K1802" i="1" s="1"/>
  <c r="J1810" i="1"/>
  <c r="K1810" i="1" s="1"/>
  <c r="J1818" i="1"/>
  <c r="K1818" i="1" s="1"/>
  <c r="J1826" i="1"/>
  <c r="K1826" i="1" s="1"/>
  <c r="J1834" i="1"/>
  <c r="K1834" i="1" s="1"/>
  <c r="J1842" i="1"/>
  <c r="K1842" i="1" s="1"/>
  <c r="J1850" i="1"/>
  <c r="K1850" i="1" s="1"/>
  <c r="J1858" i="1"/>
  <c r="K1858" i="1" s="1"/>
  <c r="J1866" i="1"/>
  <c r="K1866" i="1" s="1"/>
  <c r="J1874" i="1"/>
  <c r="K1874" i="1" s="1"/>
  <c r="J128" i="1"/>
  <c r="K128" i="1" s="1"/>
  <c r="J240" i="1"/>
  <c r="K240" i="1" s="1"/>
  <c r="J350" i="1"/>
  <c r="K350" i="1" s="1"/>
  <c r="J427" i="1"/>
  <c r="K427" i="1" s="1"/>
  <c r="J495" i="1"/>
  <c r="K495" i="1" s="1"/>
  <c r="J560" i="1"/>
  <c r="K560" i="1" s="1"/>
  <c r="J632" i="1"/>
  <c r="K632" i="1" s="1"/>
  <c r="J695" i="1"/>
  <c r="K695" i="1" s="1"/>
  <c r="J736" i="1"/>
  <c r="K736" i="1" s="1"/>
  <c r="J781" i="1"/>
  <c r="K781" i="1" s="1"/>
  <c r="J823" i="1"/>
  <c r="K823" i="1" s="1"/>
  <c r="J864" i="1"/>
  <c r="K864" i="1" s="1"/>
  <c r="J909" i="1"/>
  <c r="K909" i="1" s="1"/>
  <c r="J951" i="1"/>
  <c r="K951" i="1" s="1"/>
  <c r="J992" i="1"/>
  <c r="K992" i="1" s="1"/>
  <c r="J1034" i="1"/>
  <c r="K1034" i="1" s="1"/>
  <c r="J1055" i="1"/>
  <c r="K1055" i="1" s="1"/>
  <c r="J1076" i="1"/>
  <c r="K1076" i="1" s="1"/>
  <c r="J1098" i="1"/>
  <c r="K1098" i="1" s="1"/>
  <c r="J1119" i="1"/>
  <c r="K1119" i="1" s="1"/>
  <c r="J1140" i="1"/>
  <c r="K1140" i="1" s="1"/>
  <c r="J1162" i="1"/>
  <c r="K1162" i="1" s="1"/>
  <c r="J1183" i="1"/>
  <c r="K1183" i="1" s="1"/>
  <c r="J1204" i="1"/>
  <c r="K1204" i="1" s="1"/>
  <c r="J1226" i="1"/>
  <c r="K1226" i="1" s="1"/>
  <c r="J1244" i="1"/>
  <c r="K1244" i="1" s="1"/>
  <c r="J1263" i="1"/>
  <c r="K1263" i="1" s="1"/>
  <c r="J1281" i="1"/>
  <c r="K1281" i="1" s="1"/>
  <c r="J1299" i="1"/>
  <c r="K1299" i="1" s="1"/>
  <c r="J1317" i="1"/>
  <c r="K1317" i="1" s="1"/>
  <c r="J1336" i="1"/>
  <c r="K1336" i="1" s="1"/>
  <c r="J1354" i="1"/>
  <c r="K1354" i="1" s="1"/>
  <c r="J1372" i="1"/>
  <c r="K1372" i="1" s="1"/>
  <c r="J1389" i="1"/>
  <c r="K1389" i="1" s="1"/>
  <c r="J1405" i="1"/>
  <c r="K1405" i="1" s="1"/>
  <c r="J1421" i="1"/>
  <c r="K1421" i="1" s="1"/>
  <c r="J1437" i="1"/>
  <c r="K1437" i="1" s="1"/>
  <c r="J1453" i="1"/>
  <c r="K1453" i="1" s="1"/>
  <c r="J1469" i="1"/>
  <c r="K1469" i="1" s="1"/>
  <c r="J1485" i="1"/>
  <c r="K1485" i="1" s="1"/>
  <c r="J1501" i="1"/>
  <c r="K1501" i="1" s="1"/>
  <c r="J1517" i="1"/>
  <c r="K1517" i="1" s="1"/>
  <c r="J1533" i="1"/>
  <c r="K1533" i="1" s="1"/>
  <c r="J1542" i="1"/>
  <c r="K1542" i="1" s="1"/>
  <c r="J1551" i="1"/>
  <c r="K1551" i="1" s="1"/>
  <c r="J1560" i="1"/>
  <c r="K1560" i="1" s="1"/>
  <c r="J1569" i="1"/>
  <c r="K1569" i="1" s="1"/>
  <c r="J1578" i="1"/>
  <c r="K1578" i="1" s="1"/>
  <c r="J1587" i="1"/>
  <c r="K1587" i="1" s="1"/>
  <c r="J1595" i="1"/>
  <c r="K1595" i="1" s="1"/>
  <c r="J1603" i="1"/>
  <c r="K1603" i="1" s="1"/>
  <c r="J1611" i="1"/>
  <c r="K1611" i="1" s="1"/>
  <c r="J1619" i="1"/>
  <c r="K1619" i="1" s="1"/>
  <c r="J1627" i="1"/>
  <c r="K1627" i="1" s="1"/>
  <c r="J1635" i="1"/>
  <c r="K1635" i="1" s="1"/>
  <c r="J1643" i="1"/>
  <c r="K1643" i="1" s="1"/>
  <c r="J1651" i="1"/>
  <c r="K1651" i="1" s="1"/>
  <c r="J1659" i="1"/>
  <c r="K1659" i="1" s="1"/>
  <c r="J1667" i="1"/>
  <c r="K1667" i="1" s="1"/>
  <c r="J1675" i="1"/>
  <c r="K1675" i="1" s="1"/>
  <c r="J1683" i="1"/>
  <c r="K1683" i="1" s="1"/>
  <c r="J1691" i="1"/>
  <c r="K1691" i="1" s="1"/>
  <c r="J1699" i="1"/>
  <c r="K1699" i="1" s="1"/>
  <c r="J1707" i="1"/>
  <c r="K1707" i="1" s="1"/>
  <c r="J1715" i="1"/>
  <c r="K1715" i="1" s="1"/>
  <c r="J1723" i="1"/>
  <c r="K1723" i="1" s="1"/>
  <c r="J1731" i="1"/>
  <c r="K1731" i="1" s="1"/>
  <c r="J1739" i="1"/>
  <c r="K1739" i="1" s="1"/>
  <c r="J1747" i="1"/>
  <c r="K1747" i="1" s="1"/>
  <c r="J1755" i="1"/>
  <c r="K1755" i="1" s="1"/>
  <c r="J1763" i="1"/>
  <c r="K1763" i="1" s="1"/>
  <c r="J1771" i="1"/>
  <c r="K1771" i="1" s="1"/>
  <c r="J1779" i="1"/>
  <c r="K1779" i="1" s="1"/>
  <c r="J1787" i="1"/>
  <c r="K1787" i="1" s="1"/>
  <c r="J1795" i="1"/>
  <c r="K1795" i="1" s="1"/>
  <c r="J1803" i="1"/>
  <c r="K1803" i="1" s="1"/>
  <c r="J1811" i="1"/>
  <c r="K1811" i="1" s="1"/>
  <c r="J1819" i="1"/>
  <c r="K1819" i="1" s="1"/>
  <c r="J1827" i="1"/>
  <c r="K1827" i="1" s="1"/>
  <c r="J1835" i="1"/>
  <c r="K1835" i="1" s="1"/>
  <c r="J1843" i="1"/>
  <c r="K1843" i="1" s="1"/>
  <c r="J1851" i="1"/>
  <c r="K1851" i="1" s="1"/>
  <c r="J1859" i="1"/>
  <c r="K1859" i="1" s="1"/>
  <c r="J1867" i="1"/>
  <c r="K1867" i="1" s="1"/>
  <c r="J1875" i="1"/>
  <c r="K1875" i="1" s="1"/>
  <c r="J22" i="1"/>
  <c r="K22" i="1" s="1"/>
  <c r="J281" i="1"/>
  <c r="K281" i="1" s="1"/>
  <c r="J454" i="1"/>
  <c r="K454" i="1" s="1"/>
  <c r="J585" i="1"/>
  <c r="K585" i="1" s="1"/>
  <c r="J711" i="1"/>
  <c r="K711" i="1" s="1"/>
  <c r="J797" i="1"/>
  <c r="K797" i="1" s="1"/>
  <c r="J880" i="1"/>
  <c r="K880" i="1" s="1"/>
  <c r="J967" i="1"/>
  <c r="K967" i="1" s="1"/>
  <c r="J1042" i="1"/>
  <c r="K1042" i="1" s="1"/>
  <c r="J1084" i="1"/>
  <c r="K1084" i="1" s="1"/>
  <c r="J1127" i="1"/>
  <c r="K1127" i="1" s="1"/>
  <c r="J1170" i="1"/>
  <c r="K1170" i="1" s="1"/>
  <c r="J1212" i="1"/>
  <c r="K1212" i="1" s="1"/>
  <c r="J1251" i="1"/>
  <c r="K1251" i="1" s="1"/>
  <c r="J1288" i="1"/>
  <c r="K1288" i="1" s="1"/>
  <c r="J1324" i="1"/>
  <c r="K1324" i="1" s="1"/>
  <c r="J1361" i="1"/>
  <c r="K1361" i="1" s="1"/>
  <c r="J1395" i="1"/>
  <c r="K1395" i="1" s="1"/>
  <c r="J1427" i="1"/>
  <c r="K1427" i="1" s="1"/>
  <c r="J1459" i="1"/>
  <c r="K1459" i="1" s="1"/>
  <c r="J1491" i="1"/>
  <c r="K1491" i="1" s="1"/>
  <c r="J1523" i="1"/>
  <c r="K1523" i="1" s="1"/>
  <c r="J1545" i="1"/>
  <c r="K1545" i="1" s="1"/>
  <c r="J1563" i="1"/>
  <c r="K1563" i="1" s="1"/>
  <c r="J1582" i="1"/>
  <c r="K1582" i="1" s="1"/>
  <c r="J1598" i="1"/>
  <c r="K1598" i="1" s="1"/>
  <c r="J1614" i="1"/>
  <c r="K1614" i="1" s="1"/>
  <c r="J1630" i="1"/>
  <c r="K1630" i="1" s="1"/>
  <c r="J1646" i="1"/>
  <c r="K1646" i="1" s="1"/>
  <c r="J1662" i="1"/>
  <c r="K1662" i="1" s="1"/>
  <c r="J1678" i="1"/>
  <c r="K1678" i="1" s="1"/>
  <c r="J1694" i="1"/>
  <c r="K1694" i="1" s="1"/>
  <c r="J1710" i="1"/>
  <c r="K1710" i="1" s="1"/>
  <c r="J1726" i="1"/>
  <c r="K1726" i="1" s="1"/>
  <c r="J1742" i="1"/>
  <c r="K1742" i="1" s="1"/>
  <c r="J1758" i="1"/>
  <c r="K1758" i="1" s="1"/>
  <c r="J1774" i="1"/>
  <c r="K1774" i="1" s="1"/>
  <c r="J1790" i="1"/>
  <c r="K1790" i="1" s="1"/>
  <c r="J1806" i="1"/>
  <c r="K1806" i="1" s="1"/>
  <c r="J1822" i="1"/>
  <c r="K1822" i="1" s="1"/>
  <c r="J1838" i="1"/>
  <c r="K1838" i="1" s="1"/>
  <c r="J1854" i="1"/>
  <c r="K1854" i="1" s="1"/>
  <c r="J1870" i="1"/>
  <c r="K1870" i="1" s="1"/>
  <c r="J1883" i="1"/>
  <c r="K1883" i="1" s="1"/>
  <c r="J1892" i="1"/>
  <c r="K1892" i="1" s="1"/>
  <c r="J1901" i="1"/>
  <c r="K1901" i="1" s="1"/>
  <c r="J1910" i="1"/>
  <c r="K1910" i="1" s="1"/>
  <c r="J1920" i="1"/>
  <c r="K1920" i="1" s="1"/>
  <c r="J1929" i="1"/>
  <c r="K1929" i="1" s="1"/>
  <c r="J1938" i="1"/>
  <c r="K1938" i="1" s="1"/>
  <c r="J94" i="1"/>
  <c r="K94" i="1" s="1"/>
  <c r="J326" i="1"/>
  <c r="K326" i="1" s="1"/>
  <c r="J479" i="1"/>
  <c r="K479" i="1" s="1"/>
  <c r="J611" i="1"/>
  <c r="K611" i="1" s="1"/>
  <c r="J727" i="1"/>
  <c r="K727" i="1" s="1"/>
  <c r="J813" i="1"/>
  <c r="K813" i="1" s="1"/>
  <c r="J896" i="1"/>
  <c r="K896" i="1" s="1"/>
  <c r="J983" i="1"/>
  <c r="K983" i="1" s="1"/>
  <c r="J1050" i="1"/>
  <c r="K1050" i="1" s="1"/>
  <c r="J1092" i="1"/>
  <c r="K1092" i="1" s="1"/>
  <c r="J1135" i="1"/>
  <c r="K1135" i="1" s="1"/>
  <c r="J1178" i="1"/>
  <c r="K1178" i="1" s="1"/>
  <c r="J1220" i="1"/>
  <c r="K1220" i="1" s="1"/>
  <c r="J1258" i="1"/>
  <c r="K1258" i="1" s="1"/>
  <c r="J1295" i="1"/>
  <c r="K1295" i="1" s="1"/>
  <c r="J1331" i="1"/>
  <c r="K1331" i="1" s="1"/>
  <c r="J1368" i="1"/>
  <c r="K1368" i="1" s="1"/>
  <c r="J1401" i="1"/>
  <c r="K1401" i="1" s="1"/>
  <c r="J1433" i="1"/>
  <c r="K1433" i="1" s="1"/>
  <c r="J1465" i="1"/>
  <c r="K1465" i="1" s="1"/>
  <c r="J1497" i="1"/>
  <c r="K1497" i="1" s="1"/>
  <c r="J1529" i="1"/>
  <c r="K1529" i="1" s="1"/>
  <c r="J1547" i="1"/>
  <c r="K1547" i="1" s="1"/>
  <c r="J1566" i="1"/>
  <c r="K1566" i="1" s="1"/>
  <c r="J1584" i="1"/>
  <c r="K1584" i="1" s="1"/>
  <c r="J1600" i="1"/>
  <c r="K1600" i="1" s="1"/>
  <c r="J1616" i="1"/>
  <c r="K1616" i="1" s="1"/>
  <c r="J1632" i="1"/>
  <c r="K1632" i="1" s="1"/>
  <c r="J1648" i="1"/>
  <c r="K1648" i="1" s="1"/>
  <c r="J1664" i="1"/>
  <c r="K1664" i="1" s="1"/>
  <c r="J1680" i="1"/>
  <c r="K1680" i="1" s="1"/>
  <c r="J1696" i="1"/>
  <c r="K1696" i="1" s="1"/>
  <c r="J1712" i="1"/>
  <c r="K1712" i="1" s="1"/>
  <c r="J1728" i="1"/>
  <c r="K1728" i="1" s="1"/>
  <c r="J1744" i="1"/>
  <c r="K1744" i="1" s="1"/>
  <c r="J1760" i="1"/>
  <c r="K1760" i="1" s="1"/>
  <c r="J1776" i="1"/>
  <c r="K1776" i="1" s="1"/>
  <c r="J1792" i="1"/>
  <c r="K1792" i="1" s="1"/>
  <c r="J1808" i="1"/>
  <c r="K1808" i="1" s="1"/>
  <c r="J1824" i="1"/>
  <c r="K1824" i="1" s="1"/>
  <c r="J1840" i="1"/>
  <c r="K1840" i="1" s="1"/>
  <c r="J1856" i="1"/>
  <c r="K1856" i="1" s="1"/>
  <c r="J1872" i="1"/>
  <c r="K1872" i="1" s="1"/>
  <c r="J1884" i="1"/>
  <c r="K1884" i="1" s="1"/>
  <c r="J1893" i="1"/>
  <c r="K1893" i="1" s="1"/>
  <c r="J1902" i="1"/>
  <c r="K1902" i="1" s="1"/>
  <c r="J1912" i="1"/>
  <c r="K1912" i="1" s="1"/>
  <c r="J1921" i="1"/>
  <c r="K1921" i="1" s="1"/>
  <c r="J1930" i="1"/>
  <c r="K1930" i="1" s="1"/>
  <c r="J1939" i="1"/>
  <c r="K1939" i="1" s="1"/>
  <c r="J1947" i="1"/>
  <c r="K1947" i="1" s="1"/>
  <c r="J1955" i="1"/>
  <c r="K1955" i="1" s="1"/>
  <c r="J1963" i="1"/>
  <c r="K1963" i="1" s="1"/>
  <c r="J1971" i="1"/>
  <c r="K1971" i="1" s="1"/>
  <c r="J1979" i="1"/>
  <c r="K1979" i="1" s="1"/>
  <c r="J1987" i="1"/>
  <c r="K1987" i="1" s="1"/>
  <c r="J1995" i="1"/>
  <c r="K1995" i="1" s="1"/>
  <c r="J2003" i="1"/>
  <c r="K2003" i="1" s="1"/>
  <c r="J2011" i="1"/>
  <c r="K2011" i="1" s="1"/>
  <c r="J2019" i="1"/>
  <c r="K2019" i="1" s="1"/>
  <c r="J2027" i="1"/>
  <c r="K2027" i="1" s="1"/>
  <c r="J2035" i="1"/>
  <c r="K2035" i="1" s="1"/>
  <c r="J2043" i="1"/>
  <c r="K2043" i="1" s="1"/>
  <c r="J2051" i="1"/>
  <c r="K2051" i="1" s="1"/>
  <c r="J2059" i="1"/>
  <c r="K2059" i="1" s="1"/>
  <c r="J2067" i="1"/>
  <c r="K2067" i="1" s="1"/>
  <c r="J2075" i="1"/>
  <c r="K2075" i="1" s="1"/>
  <c r="J2083" i="1"/>
  <c r="K2083" i="1" s="1"/>
  <c r="J2091" i="1"/>
  <c r="K2091" i="1" s="1"/>
  <c r="J2099" i="1"/>
  <c r="K2099" i="1" s="1"/>
  <c r="J2107" i="1"/>
  <c r="K2107" i="1" s="1"/>
  <c r="J2115" i="1"/>
  <c r="K2115" i="1" s="1"/>
  <c r="J2123" i="1"/>
  <c r="K2123" i="1" s="1"/>
  <c r="J2131" i="1"/>
  <c r="K2131" i="1" s="1"/>
  <c r="J2139" i="1"/>
  <c r="K2139" i="1" s="1"/>
  <c r="J2147" i="1"/>
  <c r="K2147" i="1" s="1"/>
  <c r="J2155" i="1"/>
  <c r="K2155" i="1" s="1"/>
  <c r="J2163" i="1"/>
  <c r="K2163" i="1" s="1"/>
  <c r="J2171" i="1"/>
  <c r="K2171" i="1" s="1"/>
  <c r="J2179" i="1"/>
  <c r="K2179" i="1" s="1"/>
  <c r="J2187" i="1"/>
  <c r="K2187" i="1" s="1"/>
  <c r="J2195" i="1"/>
  <c r="K2195" i="1" s="1"/>
  <c r="J2203" i="1"/>
  <c r="K2203" i="1" s="1"/>
  <c r="J2211" i="1"/>
  <c r="K2211" i="1" s="1"/>
  <c r="J2219" i="1"/>
  <c r="K2219" i="1" s="1"/>
  <c r="J2227" i="1"/>
  <c r="K2227" i="1" s="1"/>
  <c r="J2235" i="1"/>
  <c r="K2235" i="1" s="1"/>
  <c r="J2243" i="1"/>
  <c r="K2243" i="1" s="1"/>
  <c r="J2251" i="1"/>
  <c r="K2251" i="1" s="1"/>
  <c r="J2259" i="1"/>
  <c r="K2259" i="1" s="1"/>
  <c r="J2267" i="1"/>
  <c r="K2267" i="1" s="1"/>
  <c r="J2275" i="1"/>
  <c r="K2275" i="1" s="1"/>
  <c r="J2283" i="1"/>
  <c r="K2283" i="1" s="1"/>
  <c r="J2291" i="1"/>
  <c r="K2291" i="1" s="1"/>
  <c r="J2299" i="1"/>
  <c r="K2299" i="1" s="1"/>
  <c r="J2307" i="1"/>
  <c r="K2307" i="1" s="1"/>
  <c r="J2315" i="1"/>
  <c r="K2315" i="1" s="1"/>
  <c r="J2323" i="1"/>
  <c r="K2323" i="1" s="1"/>
  <c r="J2331" i="1"/>
  <c r="K2331" i="1" s="1"/>
  <c r="J2339" i="1"/>
  <c r="K2339" i="1" s="1"/>
  <c r="J2347" i="1"/>
  <c r="K2347" i="1" s="1"/>
  <c r="J2355" i="1"/>
  <c r="K2355" i="1" s="1"/>
  <c r="J2363" i="1"/>
  <c r="K2363" i="1" s="1"/>
  <c r="J2371" i="1"/>
  <c r="K2371" i="1" s="1"/>
  <c r="J2379" i="1"/>
  <c r="K2379" i="1" s="1"/>
  <c r="J2387" i="1"/>
  <c r="K2387" i="1" s="1"/>
  <c r="J2395" i="1"/>
  <c r="K2395" i="1" s="1"/>
  <c r="J2403" i="1"/>
  <c r="K2403" i="1" s="1"/>
  <c r="J2411" i="1"/>
  <c r="K2411" i="1" s="1"/>
  <c r="J2419" i="1"/>
  <c r="K2419" i="1" s="1"/>
  <c r="J2427" i="1"/>
  <c r="K2427" i="1" s="1"/>
  <c r="J2435" i="1"/>
  <c r="K2435" i="1" s="1"/>
  <c r="J2443" i="1"/>
  <c r="K2443" i="1" s="1"/>
  <c r="J2451" i="1"/>
  <c r="K2451" i="1" s="1"/>
  <c r="J2459" i="1"/>
  <c r="K2459" i="1" s="1"/>
  <c r="J2467" i="1"/>
  <c r="K2467" i="1" s="1"/>
  <c r="J2475" i="1"/>
  <c r="K2475" i="1" s="1"/>
  <c r="J2483" i="1"/>
  <c r="K2483" i="1" s="1"/>
  <c r="J2491" i="1"/>
  <c r="K2491" i="1" s="1"/>
  <c r="J2499" i="1"/>
  <c r="K2499" i="1" s="1"/>
  <c r="J2507" i="1"/>
  <c r="K2507" i="1" s="1"/>
  <c r="J2515" i="1"/>
  <c r="K2515" i="1" s="1"/>
  <c r="J2523" i="1"/>
  <c r="K2523" i="1" s="1"/>
  <c r="J2531" i="1"/>
  <c r="K2531" i="1" s="1"/>
  <c r="J2539" i="1"/>
  <c r="K2539" i="1" s="1"/>
  <c r="J2547" i="1"/>
  <c r="K2547" i="1" s="1"/>
  <c r="J2555" i="1"/>
  <c r="K2555" i="1" s="1"/>
  <c r="J2563" i="1"/>
  <c r="K2563" i="1" s="1"/>
  <c r="J2571" i="1"/>
  <c r="K2571" i="1" s="1"/>
  <c r="J2579" i="1"/>
  <c r="K2579" i="1" s="1"/>
  <c r="J2587" i="1"/>
  <c r="K2587" i="1" s="1"/>
  <c r="J2595" i="1"/>
  <c r="K2595" i="1" s="1"/>
  <c r="J2603" i="1"/>
  <c r="K2603" i="1" s="1"/>
  <c r="J2611" i="1"/>
  <c r="K2611" i="1" s="1"/>
  <c r="J2619" i="1"/>
  <c r="K2619" i="1" s="1"/>
  <c r="J2627" i="1"/>
  <c r="K2627" i="1" s="1"/>
  <c r="J2635" i="1"/>
  <c r="K2635" i="1" s="1"/>
  <c r="J2643" i="1"/>
  <c r="K2643" i="1" s="1"/>
  <c r="J2651" i="1"/>
  <c r="K2651" i="1" s="1"/>
  <c r="J2659" i="1"/>
  <c r="K2659" i="1" s="1"/>
  <c r="J2667" i="1"/>
  <c r="K2667" i="1" s="1"/>
  <c r="J2675" i="1"/>
  <c r="K2675" i="1" s="1"/>
  <c r="J2683" i="1"/>
  <c r="K2683" i="1" s="1"/>
  <c r="J2691" i="1"/>
  <c r="K2691" i="1" s="1"/>
  <c r="J2699" i="1"/>
  <c r="K2699" i="1" s="1"/>
  <c r="J2707" i="1"/>
  <c r="K2707" i="1" s="1"/>
  <c r="J2715" i="1"/>
  <c r="K2715" i="1" s="1"/>
  <c r="J2723" i="1"/>
  <c r="K2723" i="1" s="1"/>
  <c r="J2731" i="1"/>
  <c r="K2731" i="1" s="1"/>
  <c r="J2739" i="1"/>
  <c r="K2739" i="1" s="1"/>
  <c r="J2747" i="1"/>
  <c r="K2747" i="1" s="1"/>
  <c r="J2755" i="1"/>
  <c r="K2755" i="1" s="1"/>
  <c r="J2763" i="1"/>
  <c r="K2763" i="1" s="1"/>
  <c r="J2771" i="1"/>
  <c r="K2771" i="1" s="1"/>
  <c r="J2779" i="1"/>
  <c r="K2779" i="1" s="1"/>
  <c r="J2787" i="1"/>
  <c r="K2787" i="1" s="1"/>
  <c r="J2795" i="1"/>
  <c r="K2795" i="1" s="1"/>
  <c r="J2803" i="1"/>
  <c r="K2803" i="1" s="1"/>
  <c r="J2811" i="1"/>
  <c r="K2811" i="1" s="1"/>
  <c r="J2819" i="1"/>
  <c r="K2819" i="1" s="1"/>
  <c r="J2827" i="1"/>
  <c r="K2827" i="1" s="1"/>
  <c r="J2835" i="1"/>
  <c r="K2835" i="1" s="1"/>
  <c r="J2843" i="1"/>
  <c r="K2843" i="1" s="1"/>
  <c r="J2851" i="1"/>
  <c r="K2851" i="1" s="1"/>
  <c r="J2859" i="1"/>
  <c r="K2859" i="1" s="1"/>
  <c r="J2867" i="1"/>
  <c r="K2867" i="1" s="1"/>
  <c r="J2875" i="1"/>
  <c r="K2875" i="1" s="1"/>
  <c r="J2883" i="1"/>
  <c r="K2883" i="1" s="1"/>
  <c r="J2891" i="1"/>
  <c r="K2891" i="1" s="1"/>
  <c r="J2899" i="1"/>
  <c r="K2899" i="1" s="1"/>
  <c r="J153" i="1"/>
  <c r="K153" i="1" s="1"/>
  <c r="J375" i="1"/>
  <c r="K375" i="1" s="1"/>
  <c r="J510" i="1"/>
  <c r="K510" i="1" s="1"/>
  <c r="J648" i="1"/>
  <c r="K648" i="1" s="1"/>
  <c r="J749" i="1"/>
  <c r="K749" i="1" s="1"/>
  <c r="J832" i="1"/>
  <c r="K832" i="1" s="1"/>
  <c r="J919" i="1"/>
  <c r="K919" i="1" s="1"/>
  <c r="J1005" i="1"/>
  <c r="K1005" i="1" s="1"/>
  <c r="J1060" i="1"/>
  <c r="K1060" i="1" s="1"/>
  <c r="J1103" i="1"/>
  <c r="K1103" i="1" s="1"/>
  <c r="J1146" i="1"/>
  <c r="K1146" i="1" s="1"/>
  <c r="J1188" i="1"/>
  <c r="K1188" i="1" s="1"/>
  <c r="J1231" i="1"/>
  <c r="K1231" i="1" s="1"/>
  <c r="J1267" i="1"/>
  <c r="K1267" i="1" s="1"/>
  <c r="J1304" i="1"/>
  <c r="K1304" i="1" s="1"/>
  <c r="J1340" i="1"/>
  <c r="K1340" i="1" s="1"/>
  <c r="J1377" i="1"/>
  <c r="K1377" i="1" s="1"/>
  <c r="J1409" i="1"/>
  <c r="K1409" i="1" s="1"/>
  <c r="J1441" i="1"/>
  <c r="K1441" i="1" s="1"/>
  <c r="J1473" i="1"/>
  <c r="K1473" i="1" s="1"/>
  <c r="J1505" i="1"/>
  <c r="K1505" i="1" s="1"/>
  <c r="J1534" i="1"/>
  <c r="K1534" i="1" s="1"/>
  <c r="J1552" i="1"/>
  <c r="K1552" i="1" s="1"/>
  <c r="J1570" i="1"/>
  <c r="K1570" i="1" s="1"/>
  <c r="J1588" i="1"/>
  <c r="K1588" i="1" s="1"/>
  <c r="J1604" i="1"/>
  <c r="K1604" i="1" s="1"/>
  <c r="J1620" i="1"/>
  <c r="K1620" i="1" s="1"/>
  <c r="J1636" i="1"/>
  <c r="K1636" i="1" s="1"/>
  <c r="J1652" i="1"/>
  <c r="K1652" i="1" s="1"/>
  <c r="J1668" i="1"/>
  <c r="K1668" i="1" s="1"/>
  <c r="J1684" i="1"/>
  <c r="K1684" i="1" s="1"/>
  <c r="J1700" i="1"/>
  <c r="K1700" i="1" s="1"/>
  <c r="J1716" i="1"/>
  <c r="K1716" i="1" s="1"/>
  <c r="J1732" i="1"/>
  <c r="K1732" i="1" s="1"/>
  <c r="J1748" i="1"/>
  <c r="K1748" i="1" s="1"/>
  <c r="J1764" i="1"/>
  <c r="K1764" i="1" s="1"/>
  <c r="J1780" i="1"/>
  <c r="K1780" i="1" s="1"/>
  <c r="J1796" i="1"/>
  <c r="K1796" i="1" s="1"/>
  <c r="J1812" i="1"/>
  <c r="K1812" i="1" s="1"/>
  <c r="J1828" i="1"/>
  <c r="K1828" i="1" s="1"/>
  <c r="J1844" i="1"/>
  <c r="K1844" i="1" s="1"/>
  <c r="J1860" i="1"/>
  <c r="K1860" i="1" s="1"/>
  <c r="J1876" i="1"/>
  <c r="K1876" i="1" s="1"/>
  <c r="J1885" i="1"/>
  <c r="K1885" i="1" s="1"/>
  <c r="J1894" i="1"/>
  <c r="K1894" i="1" s="1"/>
  <c r="J1904" i="1"/>
  <c r="K1904" i="1" s="1"/>
  <c r="J1913" i="1"/>
  <c r="K1913" i="1" s="1"/>
  <c r="J1922" i="1"/>
  <c r="K1922" i="1" s="1"/>
  <c r="J1931" i="1"/>
  <c r="K1931" i="1" s="1"/>
  <c r="J1940" i="1"/>
  <c r="K1940" i="1" s="1"/>
  <c r="J1948" i="1"/>
  <c r="K1948" i="1" s="1"/>
  <c r="J1956" i="1"/>
  <c r="K1956" i="1" s="1"/>
  <c r="J1964" i="1"/>
  <c r="K1964" i="1" s="1"/>
  <c r="J1972" i="1"/>
  <c r="K1972" i="1" s="1"/>
  <c r="J1980" i="1"/>
  <c r="K1980" i="1" s="1"/>
  <c r="J1988" i="1"/>
  <c r="K1988" i="1" s="1"/>
  <c r="J1996" i="1"/>
  <c r="K1996" i="1" s="1"/>
  <c r="J2004" i="1"/>
  <c r="K2004" i="1" s="1"/>
  <c r="J2012" i="1"/>
  <c r="K2012" i="1" s="1"/>
  <c r="J2020" i="1"/>
  <c r="K2020" i="1" s="1"/>
  <c r="J2028" i="1"/>
  <c r="K2028" i="1" s="1"/>
  <c r="J2036" i="1"/>
  <c r="K2036" i="1" s="1"/>
  <c r="J2044" i="1"/>
  <c r="K2044" i="1" s="1"/>
  <c r="J2052" i="1"/>
  <c r="K2052" i="1" s="1"/>
  <c r="J2060" i="1"/>
  <c r="K2060" i="1" s="1"/>
  <c r="J2068" i="1"/>
  <c r="K2068" i="1" s="1"/>
  <c r="J2076" i="1"/>
  <c r="K2076" i="1" s="1"/>
  <c r="J2084" i="1"/>
  <c r="K2084" i="1" s="1"/>
  <c r="J2092" i="1"/>
  <c r="K2092" i="1" s="1"/>
  <c r="J2100" i="1"/>
  <c r="K2100" i="1" s="1"/>
  <c r="J2108" i="1"/>
  <c r="K2108" i="1" s="1"/>
  <c r="J2116" i="1"/>
  <c r="K2116" i="1" s="1"/>
  <c r="J2124" i="1"/>
  <c r="K2124" i="1" s="1"/>
  <c r="J2132" i="1"/>
  <c r="K2132" i="1" s="1"/>
  <c r="J2140" i="1"/>
  <c r="K2140" i="1" s="1"/>
  <c r="J2148" i="1"/>
  <c r="K2148" i="1" s="1"/>
  <c r="J2156" i="1"/>
  <c r="K2156" i="1" s="1"/>
  <c r="J2164" i="1"/>
  <c r="K2164" i="1" s="1"/>
  <c r="J2172" i="1"/>
  <c r="K2172" i="1" s="1"/>
  <c r="J2180" i="1"/>
  <c r="K2180" i="1" s="1"/>
  <c r="J2188" i="1"/>
  <c r="K2188" i="1" s="1"/>
  <c r="J2196" i="1"/>
  <c r="K2196" i="1" s="1"/>
  <c r="J2204" i="1"/>
  <c r="K2204" i="1" s="1"/>
  <c r="J2212" i="1"/>
  <c r="K2212" i="1" s="1"/>
  <c r="J2220" i="1"/>
  <c r="K2220" i="1" s="1"/>
  <c r="J2228" i="1"/>
  <c r="K2228" i="1" s="1"/>
  <c r="J2236" i="1"/>
  <c r="K2236" i="1" s="1"/>
  <c r="J2244" i="1"/>
  <c r="K2244" i="1" s="1"/>
  <c r="J2252" i="1"/>
  <c r="K2252" i="1" s="1"/>
  <c r="J2260" i="1"/>
  <c r="K2260" i="1" s="1"/>
  <c r="J2268" i="1"/>
  <c r="K2268" i="1" s="1"/>
  <c r="J2276" i="1"/>
  <c r="K2276" i="1" s="1"/>
  <c r="J2284" i="1"/>
  <c r="K2284" i="1" s="1"/>
  <c r="J2292" i="1"/>
  <c r="K2292" i="1" s="1"/>
  <c r="J2300" i="1"/>
  <c r="K2300" i="1" s="1"/>
  <c r="J2308" i="1"/>
  <c r="K2308" i="1" s="1"/>
  <c r="J2316" i="1"/>
  <c r="K2316" i="1" s="1"/>
  <c r="J2324" i="1"/>
  <c r="K2324" i="1" s="1"/>
  <c r="J2332" i="1"/>
  <c r="K2332" i="1" s="1"/>
  <c r="J2340" i="1"/>
  <c r="K2340" i="1" s="1"/>
  <c r="J2348" i="1"/>
  <c r="K2348" i="1" s="1"/>
  <c r="J2356" i="1"/>
  <c r="K2356" i="1" s="1"/>
  <c r="J2364" i="1"/>
  <c r="K2364" i="1" s="1"/>
  <c r="J2372" i="1"/>
  <c r="K2372" i="1" s="1"/>
  <c r="J2380" i="1"/>
  <c r="K2380" i="1" s="1"/>
  <c r="J158" i="1"/>
  <c r="K158" i="1" s="1"/>
  <c r="J377" i="1"/>
  <c r="K377" i="1" s="1"/>
  <c r="J513" i="1"/>
  <c r="K513" i="1" s="1"/>
  <c r="J649" i="1"/>
  <c r="K649" i="1" s="1"/>
  <c r="J751" i="1"/>
  <c r="K751" i="1" s="1"/>
  <c r="J835" i="1"/>
  <c r="K835" i="1" s="1"/>
  <c r="J920" i="1"/>
  <c r="K920" i="1" s="1"/>
  <c r="J1007" i="1"/>
  <c r="K1007" i="1" s="1"/>
  <c r="J1061" i="1"/>
  <c r="K1061" i="1" s="1"/>
  <c r="J1104" i="1"/>
  <c r="K1104" i="1" s="1"/>
  <c r="J1147" i="1"/>
  <c r="K1147" i="1" s="1"/>
  <c r="J1189" i="1"/>
  <c r="K1189" i="1" s="1"/>
  <c r="J1232" i="1"/>
  <c r="K1232" i="1" s="1"/>
  <c r="J1268" i="1"/>
  <c r="K1268" i="1" s="1"/>
  <c r="J1305" i="1"/>
  <c r="K1305" i="1" s="1"/>
  <c r="J1341" i="1"/>
  <c r="K1341" i="1" s="1"/>
  <c r="J1378" i="1"/>
  <c r="K1378" i="1" s="1"/>
  <c r="J1410" i="1"/>
  <c r="K1410" i="1" s="1"/>
  <c r="J1442" i="1"/>
  <c r="K1442" i="1" s="1"/>
  <c r="J1474" i="1"/>
  <c r="K1474" i="1" s="1"/>
  <c r="J1506" i="1"/>
  <c r="K1506" i="1" s="1"/>
  <c r="J1535" i="1"/>
  <c r="K1535" i="1" s="1"/>
  <c r="J1553" i="1"/>
  <c r="K1553" i="1" s="1"/>
  <c r="J1571" i="1"/>
  <c r="K1571" i="1" s="1"/>
  <c r="J1589" i="1"/>
  <c r="K1589" i="1" s="1"/>
  <c r="J1605" i="1"/>
  <c r="K1605" i="1" s="1"/>
  <c r="J1621" i="1"/>
  <c r="K1621" i="1" s="1"/>
  <c r="J1637" i="1"/>
  <c r="K1637" i="1" s="1"/>
  <c r="J1653" i="1"/>
  <c r="K1653" i="1" s="1"/>
  <c r="J1669" i="1"/>
  <c r="K1669" i="1" s="1"/>
  <c r="J1685" i="1"/>
  <c r="K1685" i="1" s="1"/>
  <c r="J1701" i="1"/>
  <c r="K1701" i="1" s="1"/>
  <c r="J1717" i="1"/>
  <c r="K1717" i="1" s="1"/>
  <c r="J1733" i="1"/>
  <c r="K1733" i="1" s="1"/>
  <c r="J1749" i="1"/>
  <c r="K1749" i="1" s="1"/>
  <c r="J1765" i="1"/>
  <c r="K1765" i="1" s="1"/>
  <c r="J1781" i="1"/>
  <c r="K1781" i="1" s="1"/>
  <c r="J1797" i="1"/>
  <c r="K1797" i="1" s="1"/>
  <c r="J1813" i="1"/>
  <c r="K1813" i="1" s="1"/>
  <c r="J1829" i="1"/>
  <c r="K1829" i="1" s="1"/>
  <c r="J1845" i="1"/>
  <c r="K1845" i="1" s="1"/>
  <c r="J1861" i="1"/>
  <c r="K1861" i="1" s="1"/>
  <c r="J1877" i="1"/>
  <c r="K1877" i="1" s="1"/>
  <c r="J1886" i="1"/>
  <c r="K1886" i="1" s="1"/>
  <c r="J1896" i="1"/>
  <c r="K1896" i="1" s="1"/>
  <c r="J1905" i="1"/>
  <c r="K1905" i="1" s="1"/>
  <c r="J1914" i="1"/>
  <c r="K1914" i="1" s="1"/>
  <c r="J1923" i="1"/>
  <c r="K1923" i="1" s="1"/>
  <c r="J1932" i="1"/>
  <c r="K1932" i="1" s="1"/>
  <c r="J1941" i="1"/>
  <c r="K1941" i="1" s="1"/>
  <c r="J1949" i="1"/>
  <c r="K1949" i="1" s="1"/>
  <c r="J1957" i="1"/>
  <c r="K1957" i="1" s="1"/>
  <c r="J1965" i="1"/>
  <c r="K1965" i="1" s="1"/>
  <c r="J1973" i="1"/>
  <c r="K1973" i="1" s="1"/>
  <c r="J1981" i="1"/>
  <c r="K1981" i="1" s="1"/>
  <c r="J1989" i="1"/>
  <c r="K1989" i="1" s="1"/>
  <c r="J1997" i="1"/>
  <c r="K1997" i="1" s="1"/>
  <c r="J2005" i="1"/>
  <c r="K2005" i="1" s="1"/>
  <c r="J2013" i="1"/>
  <c r="K2013" i="1" s="1"/>
  <c r="J2021" i="1"/>
  <c r="K2021" i="1" s="1"/>
  <c r="J2029" i="1"/>
  <c r="K2029" i="1" s="1"/>
  <c r="J2037" i="1"/>
  <c r="K2037" i="1" s="1"/>
  <c r="J2045" i="1"/>
  <c r="K2045" i="1" s="1"/>
  <c r="J2053" i="1"/>
  <c r="K2053" i="1" s="1"/>
  <c r="J2061" i="1"/>
  <c r="K2061" i="1" s="1"/>
  <c r="J2069" i="1"/>
  <c r="K2069" i="1" s="1"/>
  <c r="J2077" i="1"/>
  <c r="K2077" i="1" s="1"/>
  <c r="J2085" i="1"/>
  <c r="K2085" i="1" s="1"/>
  <c r="J2093" i="1"/>
  <c r="K2093" i="1" s="1"/>
  <c r="J2101" i="1"/>
  <c r="K2101" i="1" s="1"/>
  <c r="J2109" i="1"/>
  <c r="K2109" i="1" s="1"/>
  <c r="J2117" i="1"/>
  <c r="K2117" i="1" s="1"/>
  <c r="J2125" i="1"/>
  <c r="K2125" i="1" s="1"/>
  <c r="J2133" i="1"/>
  <c r="K2133" i="1" s="1"/>
  <c r="J2141" i="1"/>
  <c r="K2141" i="1" s="1"/>
  <c r="J2149" i="1"/>
  <c r="K2149" i="1" s="1"/>
  <c r="J2157" i="1"/>
  <c r="K2157" i="1" s="1"/>
  <c r="J2165" i="1"/>
  <c r="K2165" i="1" s="1"/>
  <c r="J2173" i="1"/>
  <c r="K2173" i="1" s="1"/>
  <c r="J2181" i="1"/>
  <c r="K2181" i="1" s="1"/>
  <c r="J2189" i="1"/>
  <c r="K2189" i="1" s="1"/>
  <c r="J2197" i="1"/>
  <c r="K2197" i="1" s="1"/>
  <c r="J2205" i="1"/>
  <c r="K2205" i="1" s="1"/>
  <c r="J2213" i="1"/>
  <c r="K2213" i="1" s="1"/>
  <c r="J2221" i="1"/>
  <c r="K2221" i="1" s="1"/>
  <c r="J2229" i="1"/>
  <c r="K2229" i="1" s="1"/>
  <c r="J2237" i="1"/>
  <c r="K2237" i="1" s="1"/>
  <c r="J2245" i="1"/>
  <c r="K2245" i="1" s="1"/>
  <c r="J2253" i="1"/>
  <c r="K2253" i="1" s="1"/>
  <c r="J2261" i="1"/>
  <c r="K2261" i="1" s="1"/>
  <c r="J2269" i="1"/>
  <c r="K2269" i="1" s="1"/>
  <c r="J2277" i="1"/>
  <c r="K2277" i="1" s="1"/>
  <c r="J2285" i="1"/>
  <c r="K2285" i="1" s="1"/>
  <c r="J2293" i="1"/>
  <c r="K2293" i="1" s="1"/>
  <c r="J2301" i="1"/>
  <c r="K2301" i="1" s="1"/>
  <c r="J2309" i="1"/>
  <c r="K2309" i="1" s="1"/>
  <c r="J2317" i="1"/>
  <c r="K2317" i="1" s="1"/>
  <c r="J2325" i="1"/>
  <c r="K2325" i="1" s="1"/>
  <c r="J2333" i="1"/>
  <c r="K2333" i="1" s="1"/>
  <c r="J2341" i="1"/>
  <c r="K2341" i="1" s="1"/>
  <c r="J2349" i="1"/>
  <c r="K2349" i="1" s="1"/>
  <c r="J2357" i="1"/>
  <c r="K2357" i="1" s="1"/>
  <c r="J2365" i="1"/>
  <c r="K2365" i="1" s="1"/>
  <c r="J2373" i="1"/>
  <c r="K2373" i="1" s="1"/>
  <c r="J2381" i="1"/>
  <c r="K2381" i="1" s="1"/>
  <c r="J2389" i="1"/>
  <c r="K2389" i="1" s="1"/>
  <c r="J2397" i="1"/>
  <c r="K2397" i="1" s="1"/>
  <c r="J2405" i="1"/>
  <c r="K2405" i="1" s="1"/>
  <c r="J2413" i="1"/>
  <c r="K2413" i="1" s="1"/>
  <c r="J2421" i="1"/>
  <c r="K2421" i="1" s="1"/>
  <c r="J2429" i="1"/>
  <c r="K2429" i="1" s="1"/>
  <c r="J2437" i="1"/>
  <c r="K2437" i="1" s="1"/>
  <c r="J2445" i="1"/>
  <c r="K2445" i="1" s="1"/>
  <c r="J2453" i="1"/>
  <c r="K2453" i="1" s="1"/>
  <c r="J2461" i="1"/>
  <c r="K2461" i="1" s="1"/>
  <c r="J2469" i="1"/>
  <c r="K2469" i="1" s="1"/>
  <c r="J2477" i="1"/>
  <c r="K2477" i="1" s="1"/>
  <c r="J2485" i="1"/>
  <c r="K2485" i="1" s="1"/>
  <c r="J2493" i="1"/>
  <c r="K2493" i="1" s="1"/>
  <c r="J2501" i="1"/>
  <c r="K2501" i="1" s="1"/>
  <c r="J2509" i="1"/>
  <c r="K2509" i="1" s="1"/>
  <c r="J2517" i="1"/>
  <c r="K2517" i="1" s="1"/>
  <c r="J2525" i="1"/>
  <c r="K2525" i="1" s="1"/>
  <c r="J2533" i="1"/>
  <c r="K2533" i="1" s="1"/>
  <c r="J2541" i="1"/>
  <c r="K2541" i="1" s="1"/>
  <c r="J2549" i="1"/>
  <c r="K2549" i="1" s="1"/>
  <c r="J2557" i="1"/>
  <c r="K2557" i="1" s="1"/>
  <c r="J2565" i="1"/>
  <c r="K2565" i="1" s="1"/>
  <c r="J2573" i="1"/>
  <c r="K2573" i="1" s="1"/>
  <c r="J2581" i="1"/>
  <c r="K2581" i="1" s="1"/>
  <c r="J2589" i="1"/>
  <c r="K2589" i="1" s="1"/>
  <c r="J2597" i="1"/>
  <c r="K2597" i="1" s="1"/>
  <c r="J2605" i="1"/>
  <c r="K2605" i="1" s="1"/>
  <c r="J2613" i="1"/>
  <c r="K2613" i="1" s="1"/>
  <c r="J2621" i="1"/>
  <c r="K2621" i="1" s="1"/>
  <c r="J2629" i="1"/>
  <c r="K2629" i="1" s="1"/>
  <c r="J2637" i="1"/>
  <c r="K2637" i="1" s="1"/>
  <c r="J2645" i="1"/>
  <c r="K2645" i="1" s="1"/>
  <c r="J2653" i="1"/>
  <c r="K2653" i="1" s="1"/>
  <c r="J2661" i="1"/>
  <c r="K2661" i="1" s="1"/>
  <c r="J2669" i="1"/>
  <c r="K2669" i="1" s="1"/>
  <c r="J2677" i="1"/>
  <c r="K2677" i="1" s="1"/>
  <c r="J2685" i="1"/>
  <c r="K2685" i="1" s="1"/>
  <c r="J2693" i="1"/>
  <c r="K2693" i="1" s="1"/>
  <c r="J2701" i="1"/>
  <c r="K2701" i="1" s="1"/>
  <c r="J2709" i="1"/>
  <c r="K2709" i="1" s="1"/>
  <c r="J2717" i="1"/>
  <c r="K2717" i="1" s="1"/>
  <c r="J2725" i="1"/>
  <c r="K2725" i="1" s="1"/>
  <c r="J2733" i="1"/>
  <c r="K2733" i="1" s="1"/>
  <c r="J2741" i="1"/>
  <c r="K2741" i="1" s="1"/>
  <c r="J2749" i="1"/>
  <c r="K2749" i="1" s="1"/>
  <c r="J2757" i="1"/>
  <c r="K2757" i="1" s="1"/>
  <c r="J2765" i="1"/>
  <c r="K2765" i="1" s="1"/>
  <c r="J2773" i="1"/>
  <c r="K2773" i="1" s="1"/>
  <c r="J2781" i="1"/>
  <c r="K2781" i="1" s="1"/>
  <c r="J2789" i="1"/>
  <c r="K2789" i="1" s="1"/>
  <c r="J2797" i="1"/>
  <c r="K2797" i="1" s="1"/>
  <c r="J2805" i="1"/>
  <c r="K2805" i="1" s="1"/>
  <c r="J2813" i="1"/>
  <c r="K2813" i="1" s="1"/>
  <c r="J2821" i="1"/>
  <c r="K2821" i="1" s="1"/>
  <c r="J2829" i="1"/>
  <c r="K2829" i="1" s="1"/>
  <c r="J2837" i="1"/>
  <c r="K2837" i="1" s="1"/>
  <c r="J2845" i="1"/>
  <c r="K2845" i="1" s="1"/>
  <c r="J2853" i="1"/>
  <c r="K2853" i="1" s="1"/>
  <c r="J2861" i="1"/>
  <c r="K2861" i="1" s="1"/>
  <c r="J2869" i="1"/>
  <c r="K2869" i="1" s="1"/>
  <c r="J2877" i="1"/>
  <c r="K2877" i="1" s="1"/>
  <c r="J2885" i="1"/>
  <c r="K2885" i="1" s="1"/>
  <c r="J2893" i="1"/>
  <c r="K2893" i="1" s="1"/>
  <c r="J2901" i="1"/>
  <c r="K2901" i="1" s="1"/>
  <c r="J169" i="1"/>
  <c r="K169" i="1" s="1"/>
  <c r="J382" i="1"/>
  <c r="K382" i="1" s="1"/>
  <c r="J520" i="1"/>
  <c r="K520" i="1" s="1"/>
  <c r="J657" i="1"/>
  <c r="K657" i="1" s="1"/>
  <c r="J752" i="1"/>
  <c r="K752" i="1" s="1"/>
  <c r="J839" i="1"/>
  <c r="K839" i="1" s="1"/>
  <c r="J925" i="1"/>
  <c r="K925" i="1" s="1"/>
  <c r="J1008" i="1"/>
  <c r="K1008" i="1" s="1"/>
  <c r="J1063" i="1"/>
  <c r="K1063" i="1" s="1"/>
  <c r="J1106" i="1"/>
  <c r="K1106" i="1" s="1"/>
  <c r="J1148" i="1"/>
  <c r="K1148" i="1" s="1"/>
  <c r="J1191" i="1"/>
  <c r="K1191" i="1" s="1"/>
  <c r="J1233" i="1"/>
  <c r="K1233" i="1" s="1"/>
  <c r="J1269" i="1"/>
  <c r="K1269" i="1" s="1"/>
  <c r="J1306" i="1"/>
  <c r="K1306" i="1" s="1"/>
  <c r="J1343" i="1"/>
  <c r="K1343" i="1" s="1"/>
  <c r="J1379" i="1"/>
  <c r="K1379" i="1" s="1"/>
  <c r="J1411" i="1"/>
  <c r="K1411" i="1" s="1"/>
  <c r="J1443" i="1"/>
  <c r="K1443" i="1" s="1"/>
  <c r="J1475" i="1"/>
  <c r="K1475" i="1" s="1"/>
  <c r="J1507" i="1"/>
  <c r="K1507" i="1" s="1"/>
  <c r="J1536" i="1"/>
  <c r="K1536" i="1" s="1"/>
  <c r="J1554" i="1"/>
  <c r="K1554" i="1" s="1"/>
  <c r="J1573" i="1"/>
  <c r="K1573" i="1" s="1"/>
  <c r="J1590" i="1"/>
  <c r="K1590" i="1" s="1"/>
  <c r="J1606" i="1"/>
  <c r="K1606" i="1" s="1"/>
  <c r="J1622" i="1"/>
  <c r="K1622" i="1" s="1"/>
  <c r="J1638" i="1"/>
  <c r="K1638" i="1" s="1"/>
  <c r="J1654" i="1"/>
  <c r="K1654" i="1" s="1"/>
  <c r="J1670" i="1"/>
  <c r="K1670" i="1" s="1"/>
  <c r="J1686" i="1"/>
  <c r="K1686" i="1" s="1"/>
  <c r="J1702" i="1"/>
  <c r="K1702" i="1" s="1"/>
  <c r="J1718" i="1"/>
  <c r="K1718" i="1" s="1"/>
  <c r="J1734" i="1"/>
  <c r="K1734" i="1" s="1"/>
  <c r="J1750" i="1"/>
  <c r="K1750" i="1" s="1"/>
  <c r="J1766" i="1"/>
  <c r="K1766" i="1" s="1"/>
  <c r="J1782" i="1"/>
  <c r="K1782" i="1" s="1"/>
  <c r="J1798" i="1"/>
  <c r="K1798" i="1" s="1"/>
  <c r="J1814" i="1"/>
  <c r="K1814" i="1" s="1"/>
  <c r="J1830" i="1"/>
  <c r="K1830" i="1" s="1"/>
  <c r="J1846" i="1"/>
  <c r="K1846" i="1" s="1"/>
  <c r="J1862" i="1"/>
  <c r="K1862" i="1" s="1"/>
  <c r="J1878" i="1"/>
  <c r="K1878" i="1" s="1"/>
  <c r="J1888" i="1"/>
  <c r="K1888" i="1" s="1"/>
  <c r="J1897" i="1"/>
  <c r="K1897" i="1" s="1"/>
  <c r="J1906" i="1"/>
  <c r="K1906" i="1" s="1"/>
  <c r="J1915" i="1"/>
  <c r="K1915" i="1" s="1"/>
  <c r="J1924" i="1"/>
  <c r="K1924" i="1" s="1"/>
  <c r="J1933" i="1"/>
  <c r="K1933" i="1" s="1"/>
  <c r="J1942" i="1"/>
  <c r="K1942" i="1" s="1"/>
  <c r="J1950" i="1"/>
  <c r="K1950" i="1" s="1"/>
  <c r="J1958" i="1"/>
  <c r="K1958" i="1" s="1"/>
  <c r="J1966" i="1"/>
  <c r="K1966" i="1" s="1"/>
  <c r="J1974" i="1"/>
  <c r="K1974" i="1" s="1"/>
  <c r="J1982" i="1"/>
  <c r="K1982" i="1" s="1"/>
  <c r="J1990" i="1"/>
  <c r="K1990" i="1" s="1"/>
  <c r="J1998" i="1"/>
  <c r="K1998" i="1" s="1"/>
  <c r="J2006" i="1"/>
  <c r="K2006" i="1" s="1"/>
  <c r="J2014" i="1"/>
  <c r="K2014" i="1" s="1"/>
  <c r="J2022" i="1"/>
  <c r="K2022" i="1" s="1"/>
  <c r="J2030" i="1"/>
  <c r="K2030" i="1" s="1"/>
  <c r="J2038" i="1"/>
  <c r="K2038" i="1" s="1"/>
  <c r="J2046" i="1"/>
  <c r="K2046" i="1" s="1"/>
  <c r="J2054" i="1"/>
  <c r="K2054" i="1" s="1"/>
  <c r="J2062" i="1"/>
  <c r="K2062" i="1" s="1"/>
  <c r="J2070" i="1"/>
  <c r="K2070" i="1" s="1"/>
  <c r="J2078" i="1"/>
  <c r="K2078" i="1" s="1"/>
  <c r="J2086" i="1"/>
  <c r="K2086" i="1" s="1"/>
  <c r="J2094" i="1"/>
  <c r="K2094" i="1" s="1"/>
  <c r="J2102" i="1"/>
  <c r="K2102" i="1" s="1"/>
  <c r="J2110" i="1"/>
  <c r="K2110" i="1" s="1"/>
  <c r="J2118" i="1"/>
  <c r="K2118" i="1" s="1"/>
  <c r="J2126" i="1"/>
  <c r="K2126" i="1" s="1"/>
  <c r="J2134" i="1"/>
  <c r="K2134" i="1" s="1"/>
  <c r="J2142" i="1"/>
  <c r="K2142" i="1" s="1"/>
  <c r="J2150" i="1"/>
  <c r="K2150" i="1" s="1"/>
  <c r="J2158" i="1"/>
  <c r="K2158" i="1" s="1"/>
  <c r="J2166" i="1"/>
  <c r="K2166" i="1" s="1"/>
  <c r="J2174" i="1"/>
  <c r="K2174" i="1" s="1"/>
  <c r="J2182" i="1"/>
  <c r="K2182" i="1" s="1"/>
  <c r="J2190" i="1"/>
  <c r="K2190" i="1" s="1"/>
  <c r="J2198" i="1"/>
  <c r="K2198" i="1" s="1"/>
  <c r="J2206" i="1"/>
  <c r="K2206" i="1" s="1"/>
  <c r="J2214" i="1"/>
  <c r="K2214" i="1" s="1"/>
  <c r="J2222" i="1"/>
  <c r="K2222" i="1" s="1"/>
  <c r="J2230" i="1"/>
  <c r="K2230" i="1" s="1"/>
  <c r="J2238" i="1"/>
  <c r="K2238" i="1" s="1"/>
  <c r="J2246" i="1"/>
  <c r="K2246" i="1" s="1"/>
  <c r="J2254" i="1"/>
  <c r="K2254" i="1" s="1"/>
  <c r="J2262" i="1"/>
  <c r="K2262" i="1" s="1"/>
  <c r="J2270" i="1"/>
  <c r="K2270" i="1" s="1"/>
  <c r="J2278" i="1"/>
  <c r="K2278" i="1" s="1"/>
  <c r="J2286" i="1"/>
  <c r="K2286" i="1" s="1"/>
  <c r="J2294" i="1"/>
  <c r="K2294" i="1" s="1"/>
  <c r="J2302" i="1"/>
  <c r="K2302" i="1" s="1"/>
  <c r="J2310" i="1"/>
  <c r="K2310" i="1" s="1"/>
  <c r="J2318" i="1"/>
  <c r="K2318" i="1" s="1"/>
  <c r="J2326" i="1"/>
  <c r="K2326" i="1" s="1"/>
  <c r="J2334" i="1"/>
  <c r="K2334" i="1" s="1"/>
  <c r="J2342" i="1"/>
  <c r="K2342" i="1" s="1"/>
  <c r="J2350" i="1"/>
  <c r="K2350" i="1" s="1"/>
  <c r="J2358" i="1"/>
  <c r="K2358" i="1" s="1"/>
  <c r="J2366" i="1"/>
  <c r="K2366" i="1" s="1"/>
  <c r="J2374" i="1"/>
  <c r="K2374" i="1" s="1"/>
  <c r="J2382" i="1"/>
  <c r="K2382" i="1" s="1"/>
  <c r="J2390" i="1"/>
  <c r="K2390" i="1" s="1"/>
  <c r="J2398" i="1"/>
  <c r="K2398" i="1" s="1"/>
  <c r="J2406" i="1"/>
  <c r="K2406" i="1" s="1"/>
  <c r="J2414" i="1"/>
  <c r="K2414" i="1" s="1"/>
  <c r="J2422" i="1"/>
  <c r="K2422" i="1" s="1"/>
  <c r="J2430" i="1"/>
  <c r="K2430" i="1" s="1"/>
  <c r="J2438" i="1"/>
  <c r="K2438" i="1" s="1"/>
  <c r="J2446" i="1"/>
  <c r="K2446" i="1" s="1"/>
  <c r="J2454" i="1"/>
  <c r="K2454" i="1" s="1"/>
  <c r="J2462" i="1"/>
  <c r="K2462" i="1" s="1"/>
  <c r="J2470" i="1"/>
  <c r="K2470" i="1" s="1"/>
  <c r="J2478" i="1"/>
  <c r="K2478" i="1" s="1"/>
  <c r="J2486" i="1"/>
  <c r="K2486" i="1" s="1"/>
  <c r="J2494" i="1"/>
  <c r="K2494" i="1" s="1"/>
  <c r="J2502" i="1"/>
  <c r="K2502" i="1" s="1"/>
  <c r="J2510" i="1"/>
  <c r="K2510" i="1" s="1"/>
  <c r="J2518" i="1"/>
  <c r="K2518" i="1" s="1"/>
  <c r="J2526" i="1"/>
  <c r="K2526" i="1" s="1"/>
  <c r="J2534" i="1"/>
  <c r="K2534" i="1" s="1"/>
  <c r="J2542" i="1"/>
  <c r="K2542" i="1" s="1"/>
  <c r="J2550" i="1"/>
  <c r="K2550" i="1" s="1"/>
  <c r="J2558" i="1"/>
  <c r="K2558" i="1" s="1"/>
  <c r="J2566" i="1"/>
  <c r="K2566" i="1" s="1"/>
  <c r="J2574" i="1"/>
  <c r="K2574" i="1" s="1"/>
  <c r="J2582" i="1"/>
  <c r="K2582" i="1" s="1"/>
  <c r="J2590" i="1"/>
  <c r="K2590" i="1" s="1"/>
  <c r="J2598" i="1"/>
  <c r="K2598" i="1" s="1"/>
  <c r="J2606" i="1"/>
  <c r="K2606" i="1" s="1"/>
  <c r="J2614" i="1"/>
  <c r="K2614" i="1" s="1"/>
  <c r="J2622" i="1"/>
  <c r="K2622" i="1" s="1"/>
  <c r="J2630" i="1"/>
  <c r="K2630" i="1" s="1"/>
  <c r="J2638" i="1"/>
  <c r="K2638" i="1" s="1"/>
  <c r="J2646" i="1"/>
  <c r="K2646" i="1" s="1"/>
  <c r="J2654" i="1"/>
  <c r="K2654" i="1" s="1"/>
  <c r="J2662" i="1"/>
  <c r="K2662" i="1" s="1"/>
  <c r="J2670" i="1"/>
  <c r="K2670" i="1" s="1"/>
  <c r="J2678" i="1"/>
  <c r="K2678" i="1" s="1"/>
  <c r="J2686" i="1"/>
  <c r="K2686" i="1" s="1"/>
  <c r="J2694" i="1"/>
  <c r="K2694" i="1" s="1"/>
  <c r="J2702" i="1"/>
  <c r="K2702" i="1" s="1"/>
  <c r="J2710" i="1"/>
  <c r="K2710" i="1" s="1"/>
  <c r="J2718" i="1"/>
  <c r="K2718" i="1" s="1"/>
  <c r="J2726" i="1"/>
  <c r="K2726" i="1" s="1"/>
  <c r="J2734" i="1"/>
  <c r="K2734" i="1" s="1"/>
  <c r="J2742" i="1"/>
  <c r="K2742" i="1" s="1"/>
  <c r="J2750" i="1"/>
  <c r="K2750" i="1" s="1"/>
  <c r="J2758" i="1"/>
  <c r="K2758" i="1" s="1"/>
  <c r="J2766" i="1"/>
  <c r="K2766" i="1" s="1"/>
  <c r="J2774" i="1"/>
  <c r="K2774" i="1" s="1"/>
  <c r="J2782" i="1"/>
  <c r="K2782" i="1" s="1"/>
  <c r="J2790" i="1"/>
  <c r="K2790" i="1" s="1"/>
  <c r="J2798" i="1"/>
  <c r="K2798" i="1" s="1"/>
  <c r="J2806" i="1"/>
  <c r="K2806" i="1" s="1"/>
  <c r="J2814" i="1"/>
  <c r="K2814" i="1" s="1"/>
  <c r="J2822" i="1"/>
  <c r="K2822" i="1" s="1"/>
  <c r="J2830" i="1"/>
  <c r="K2830" i="1" s="1"/>
  <c r="J2838" i="1"/>
  <c r="K2838" i="1" s="1"/>
  <c r="J2846" i="1"/>
  <c r="K2846" i="1" s="1"/>
  <c r="J2854" i="1"/>
  <c r="K2854" i="1" s="1"/>
  <c r="J2862" i="1"/>
  <c r="K2862" i="1" s="1"/>
  <c r="J2870" i="1"/>
  <c r="K2870" i="1" s="1"/>
  <c r="J2878" i="1"/>
  <c r="K2878" i="1" s="1"/>
  <c r="J2886" i="1"/>
  <c r="K2886" i="1" s="1"/>
  <c r="J2894" i="1"/>
  <c r="K2894" i="1" s="1"/>
  <c r="J2902" i="1"/>
  <c r="K2902" i="1" s="1"/>
  <c r="J214" i="1"/>
  <c r="K214" i="1" s="1"/>
  <c r="J407" i="1"/>
  <c r="K407" i="1" s="1"/>
  <c r="J545" i="1"/>
  <c r="K545" i="1" s="1"/>
  <c r="J683" i="1"/>
  <c r="K683" i="1" s="1"/>
  <c r="J768" i="1"/>
  <c r="K768" i="1" s="1"/>
  <c r="J855" i="1"/>
  <c r="K855" i="1" s="1"/>
  <c r="J941" i="1"/>
  <c r="K941" i="1" s="1"/>
  <c r="J1024" i="1"/>
  <c r="K1024" i="1" s="1"/>
  <c r="J1071" i="1"/>
  <c r="K1071" i="1" s="1"/>
  <c r="J1114" i="1"/>
  <c r="K1114" i="1" s="1"/>
  <c r="J1156" i="1"/>
  <c r="K1156" i="1" s="1"/>
  <c r="J1199" i="1"/>
  <c r="K1199" i="1" s="1"/>
  <c r="J1240" i="1"/>
  <c r="K1240" i="1" s="1"/>
  <c r="J1276" i="1"/>
  <c r="K1276" i="1" s="1"/>
  <c r="J1313" i="1"/>
  <c r="K1313" i="1" s="1"/>
  <c r="J1349" i="1"/>
  <c r="K1349" i="1" s="1"/>
  <c r="J1385" i="1"/>
  <c r="K1385" i="1" s="1"/>
  <c r="J1417" i="1"/>
  <c r="K1417" i="1" s="1"/>
  <c r="J1449" i="1"/>
  <c r="K1449" i="1" s="1"/>
  <c r="J1481" i="1"/>
  <c r="K1481" i="1" s="1"/>
  <c r="J1513" i="1"/>
  <c r="K1513" i="1" s="1"/>
  <c r="J1538" i="1"/>
  <c r="K1538" i="1" s="1"/>
  <c r="J1557" i="1"/>
  <c r="K1557" i="1" s="1"/>
  <c r="J1575" i="1"/>
  <c r="K1575" i="1" s="1"/>
  <c r="J1592" i="1"/>
  <c r="K1592" i="1" s="1"/>
  <c r="J1608" i="1"/>
  <c r="K1608" i="1" s="1"/>
  <c r="J1624" i="1"/>
  <c r="K1624" i="1" s="1"/>
  <c r="J1640" i="1"/>
  <c r="K1640" i="1" s="1"/>
  <c r="J1656" i="1"/>
  <c r="K1656" i="1" s="1"/>
  <c r="J1672" i="1"/>
  <c r="K1672" i="1" s="1"/>
  <c r="J1688" i="1"/>
  <c r="K1688" i="1" s="1"/>
  <c r="J1704" i="1"/>
  <c r="K1704" i="1" s="1"/>
  <c r="J1720" i="1"/>
  <c r="K1720" i="1" s="1"/>
  <c r="J1736" i="1"/>
  <c r="K1736" i="1" s="1"/>
  <c r="J1752" i="1"/>
  <c r="K1752" i="1" s="1"/>
  <c r="J1768" i="1"/>
  <c r="K1768" i="1" s="1"/>
  <c r="J1784" i="1"/>
  <c r="K1784" i="1" s="1"/>
  <c r="J1800" i="1"/>
  <c r="K1800" i="1" s="1"/>
  <c r="J1816" i="1"/>
  <c r="K1816" i="1" s="1"/>
  <c r="J1832" i="1"/>
  <c r="K1832" i="1" s="1"/>
  <c r="J1848" i="1"/>
  <c r="K1848" i="1" s="1"/>
  <c r="J1864" i="1"/>
  <c r="K1864" i="1" s="1"/>
  <c r="J1880" i="1"/>
  <c r="K1880" i="1" s="1"/>
  <c r="J1889" i="1"/>
  <c r="K1889" i="1" s="1"/>
  <c r="J1898" i="1"/>
  <c r="K1898" i="1" s="1"/>
  <c r="J1907" i="1"/>
  <c r="K1907" i="1" s="1"/>
  <c r="J264" i="1"/>
  <c r="K264" i="1" s="1"/>
  <c r="J791" i="1"/>
  <c r="K791" i="1" s="1"/>
  <c r="J1082" i="1"/>
  <c r="K1082" i="1" s="1"/>
  <c r="J1249" i="1"/>
  <c r="K1249" i="1" s="1"/>
  <c r="J1393" i="1"/>
  <c r="K1393" i="1" s="1"/>
  <c r="J1521" i="1"/>
  <c r="K1521" i="1" s="1"/>
  <c r="J1596" i="1"/>
  <c r="K1596" i="1" s="1"/>
  <c r="J1660" i="1"/>
  <c r="K1660" i="1" s="1"/>
  <c r="J1724" i="1"/>
  <c r="K1724" i="1" s="1"/>
  <c r="J1788" i="1"/>
  <c r="K1788" i="1" s="1"/>
  <c r="J1852" i="1"/>
  <c r="K1852" i="1" s="1"/>
  <c r="J1899" i="1"/>
  <c r="K1899" i="1" s="1"/>
  <c r="J1926" i="1"/>
  <c r="K1926" i="1" s="1"/>
  <c r="J1946" i="1"/>
  <c r="K1946" i="1" s="1"/>
  <c r="J1962" i="1"/>
  <c r="K1962" i="1" s="1"/>
  <c r="J1978" i="1"/>
  <c r="K1978" i="1" s="1"/>
  <c r="J1994" i="1"/>
  <c r="K1994" i="1" s="1"/>
  <c r="J2010" i="1"/>
  <c r="K2010" i="1" s="1"/>
  <c r="J2026" i="1"/>
  <c r="K2026" i="1" s="1"/>
  <c r="J2042" i="1"/>
  <c r="K2042" i="1" s="1"/>
  <c r="J2058" i="1"/>
  <c r="K2058" i="1" s="1"/>
  <c r="J2074" i="1"/>
  <c r="K2074" i="1" s="1"/>
  <c r="J2090" i="1"/>
  <c r="K2090" i="1" s="1"/>
  <c r="J2106" i="1"/>
  <c r="K2106" i="1" s="1"/>
  <c r="J2122" i="1"/>
  <c r="K2122" i="1" s="1"/>
  <c r="J2138" i="1"/>
  <c r="K2138" i="1" s="1"/>
  <c r="J2154" i="1"/>
  <c r="K2154" i="1" s="1"/>
  <c r="J2170" i="1"/>
  <c r="K2170" i="1" s="1"/>
  <c r="J2186" i="1"/>
  <c r="K2186" i="1" s="1"/>
  <c r="J2202" i="1"/>
  <c r="K2202" i="1" s="1"/>
  <c r="J2218" i="1"/>
  <c r="K2218" i="1" s="1"/>
  <c r="J2234" i="1"/>
  <c r="K2234" i="1" s="1"/>
  <c r="J2250" i="1"/>
  <c r="K2250" i="1" s="1"/>
  <c r="J2266" i="1"/>
  <c r="K2266" i="1" s="1"/>
  <c r="J2282" i="1"/>
  <c r="K2282" i="1" s="1"/>
  <c r="J2298" i="1"/>
  <c r="K2298" i="1" s="1"/>
  <c r="J2314" i="1"/>
  <c r="K2314" i="1" s="1"/>
  <c r="J2330" i="1"/>
  <c r="K2330" i="1" s="1"/>
  <c r="J2346" i="1"/>
  <c r="K2346" i="1" s="1"/>
  <c r="J2362" i="1"/>
  <c r="K2362" i="1" s="1"/>
  <c r="J2378" i="1"/>
  <c r="K2378" i="1" s="1"/>
  <c r="J2393" i="1"/>
  <c r="K2393" i="1" s="1"/>
  <c r="J2407" i="1"/>
  <c r="K2407" i="1" s="1"/>
  <c r="J2418" i="1"/>
  <c r="K2418" i="1" s="1"/>
  <c r="J2432" i="1"/>
  <c r="K2432" i="1" s="1"/>
  <c r="J2444" i="1"/>
  <c r="K2444" i="1" s="1"/>
  <c r="J2457" i="1"/>
  <c r="K2457" i="1" s="1"/>
  <c r="J2471" i="1"/>
  <c r="K2471" i="1" s="1"/>
  <c r="J2482" i="1"/>
  <c r="K2482" i="1" s="1"/>
  <c r="J2496" i="1"/>
  <c r="K2496" i="1" s="1"/>
  <c r="J2508" i="1"/>
  <c r="K2508" i="1" s="1"/>
  <c r="J2521" i="1"/>
  <c r="K2521" i="1" s="1"/>
  <c r="J2535" i="1"/>
  <c r="K2535" i="1" s="1"/>
  <c r="J2546" i="1"/>
  <c r="K2546" i="1" s="1"/>
  <c r="J2560" i="1"/>
  <c r="K2560" i="1" s="1"/>
  <c r="J2572" i="1"/>
  <c r="K2572" i="1" s="1"/>
  <c r="J2585" i="1"/>
  <c r="K2585" i="1" s="1"/>
  <c r="J2599" i="1"/>
  <c r="K2599" i="1" s="1"/>
  <c r="J2610" i="1"/>
  <c r="K2610" i="1" s="1"/>
  <c r="J2624" i="1"/>
  <c r="K2624" i="1" s="1"/>
  <c r="J2636" i="1"/>
  <c r="K2636" i="1" s="1"/>
  <c r="J2649" i="1"/>
  <c r="K2649" i="1" s="1"/>
  <c r="J2663" i="1"/>
  <c r="K2663" i="1" s="1"/>
  <c r="J2674" i="1"/>
  <c r="K2674" i="1" s="1"/>
  <c r="J2688" i="1"/>
  <c r="K2688" i="1" s="1"/>
  <c r="J2700" i="1"/>
  <c r="K2700" i="1" s="1"/>
  <c r="J2713" i="1"/>
  <c r="K2713" i="1" s="1"/>
  <c r="J2727" i="1"/>
  <c r="K2727" i="1" s="1"/>
  <c r="J2738" i="1"/>
  <c r="K2738" i="1" s="1"/>
  <c r="J2752" i="1"/>
  <c r="K2752" i="1" s="1"/>
  <c r="J2764" i="1"/>
  <c r="K2764" i="1" s="1"/>
  <c r="J2777" i="1"/>
  <c r="K2777" i="1" s="1"/>
  <c r="J2791" i="1"/>
  <c r="K2791" i="1" s="1"/>
  <c r="J2802" i="1"/>
  <c r="K2802" i="1" s="1"/>
  <c r="J2816" i="1"/>
  <c r="K2816" i="1" s="1"/>
  <c r="J2828" i="1"/>
  <c r="K2828" i="1" s="1"/>
  <c r="J2841" i="1"/>
  <c r="K2841" i="1" s="1"/>
  <c r="J2855" i="1"/>
  <c r="K2855" i="1" s="1"/>
  <c r="J2866" i="1"/>
  <c r="K2866" i="1" s="1"/>
  <c r="J2880" i="1"/>
  <c r="K2880" i="1" s="1"/>
  <c r="J2892" i="1"/>
  <c r="K2892" i="1" s="1"/>
  <c r="J2905" i="1"/>
  <c r="K2905" i="1" s="1"/>
  <c r="J2913" i="1"/>
  <c r="K2913" i="1" s="1"/>
  <c r="J2921" i="1"/>
  <c r="K2921" i="1" s="1"/>
  <c r="J2929" i="1"/>
  <c r="K2929" i="1" s="1"/>
  <c r="J272" i="1"/>
  <c r="K272" i="1" s="1"/>
  <c r="J792" i="1"/>
  <c r="K792" i="1" s="1"/>
  <c r="J1083" i="1"/>
  <c r="K1083" i="1" s="1"/>
  <c r="J1250" i="1"/>
  <c r="K1250" i="1" s="1"/>
  <c r="J1394" i="1"/>
  <c r="K1394" i="1" s="1"/>
  <c r="J1522" i="1"/>
  <c r="K1522" i="1" s="1"/>
  <c r="J1597" i="1"/>
  <c r="K1597" i="1" s="1"/>
  <c r="J1661" i="1"/>
  <c r="K1661" i="1" s="1"/>
  <c r="J1725" i="1"/>
  <c r="K1725" i="1" s="1"/>
  <c r="J1789" i="1"/>
  <c r="K1789" i="1" s="1"/>
  <c r="J1853" i="1"/>
  <c r="K1853" i="1" s="1"/>
  <c r="J1900" i="1"/>
  <c r="K1900" i="1" s="1"/>
  <c r="J1928" i="1"/>
  <c r="K1928" i="1" s="1"/>
  <c r="J1951" i="1"/>
  <c r="K1951" i="1" s="1"/>
  <c r="J1967" i="1"/>
  <c r="K1967" i="1" s="1"/>
  <c r="J1983" i="1"/>
  <c r="K1983" i="1" s="1"/>
  <c r="J1999" i="1"/>
  <c r="K1999" i="1" s="1"/>
  <c r="J2015" i="1"/>
  <c r="K2015" i="1" s="1"/>
  <c r="J2031" i="1"/>
  <c r="K2031" i="1" s="1"/>
  <c r="J2047" i="1"/>
  <c r="K2047" i="1" s="1"/>
  <c r="J2063" i="1"/>
  <c r="K2063" i="1" s="1"/>
  <c r="J2079" i="1"/>
  <c r="K2079" i="1" s="1"/>
  <c r="J2095" i="1"/>
  <c r="K2095" i="1" s="1"/>
  <c r="J2111" i="1"/>
  <c r="K2111" i="1" s="1"/>
  <c r="J2127" i="1"/>
  <c r="K2127" i="1" s="1"/>
  <c r="J2143" i="1"/>
  <c r="K2143" i="1" s="1"/>
  <c r="J2159" i="1"/>
  <c r="K2159" i="1" s="1"/>
  <c r="J2175" i="1"/>
  <c r="K2175" i="1" s="1"/>
  <c r="J2191" i="1"/>
  <c r="K2191" i="1" s="1"/>
  <c r="J2207" i="1"/>
  <c r="K2207" i="1" s="1"/>
  <c r="J2223" i="1"/>
  <c r="K2223" i="1" s="1"/>
  <c r="J2239" i="1"/>
  <c r="K2239" i="1" s="1"/>
  <c r="J2255" i="1"/>
  <c r="K2255" i="1" s="1"/>
  <c r="J2271" i="1"/>
  <c r="K2271" i="1" s="1"/>
  <c r="J2287" i="1"/>
  <c r="K2287" i="1" s="1"/>
  <c r="J2303" i="1"/>
  <c r="K2303" i="1" s="1"/>
  <c r="J2319" i="1"/>
  <c r="K2319" i="1" s="1"/>
  <c r="J2335" i="1"/>
  <c r="K2335" i="1" s="1"/>
  <c r="J2351" i="1"/>
  <c r="K2351" i="1" s="1"/>
  <c r="J2367" i="1"/>
  <c r="K2367" i="1" s="1"/>
  <c r="J2383" i="1"/>
  <c r="K2383" i="1" s="1"/>
  <c r="J2394" i="1"/>
  <c r="K2394" i="1" s="1"/>
  <c r="J2408" i="1"/>
  <c r="K2408" i="1" s="1"/>
  <c r="J2420" i="1"/>
  <c r="K2420" i="1" s="1"/>
  <c r="J2433" i="1"/>
  <c r="K2433" i="1" s="1"/>
  <c r="J2447" i="1"/>
  <c r="K2447" i="1" s="1"/>
  <c r="J2458" i="1"/>
  <c r="K2458" i="1" s="1"/>
  <c r="J2472" i="1"/>
  <c r="K2472" i="1" s="1"/>
  <c r="J2484" i="1"/>
  <c r="K2484" i="1" s="1"/>
  <c r="J2497" i="1"/>
  <c r="K2497" i="1" s="1"/>
  <c r="J2511" i="1"/>
  <c r="K2511" i="1" s="1"/>
  <c r="J2522" i="1"/>
  <c r="K2522" i="1" s="1"/>
  <c r="J2536" i="1"/>
  <c r="K2536" i="1" s="1"/>
  <c r="J2548" i="1"/>
  <c r="K2548" i="1" s="1"/>
  <c r="J2561" i="1"/>
  <c r="K2561" i="1" s="1"/>
  <c r="J2575" i="1"/>
  <c r="K2575" i="1" s="1"/>
  <c r="J2586" i="1"/>
  <c r="K2586" i="1" s="1"/>
  <c r="J2600" i="1"/>
  <c r="K2600" i="1" s="1"/>
  <c r="J2612" i="1"/>
  <c r="K2612" i="1" s="1"/>
  <c r="J2625" i="1"/>
  <c r="K2625" i="1" s="1"/>
  <c r="J2639" i="1"/>
  <c r="K2639" i="1" s="1"/>
  <c r="J2650" i="1"/>
  <c r="K2650" i="1" s="1"/>
  <c r="J2664" i="1"/>
  <c r="K2664" i="1" s="1"/>
  <c r="J2676" i="1"/>
  <c r="K2676" i="1" s="1"/>
  <c r="J2689" i="1"/>
  <c r="K2689" i="1" s="1"/>
  <c r="J2703" i="1"/>
  <c r="K2703" i="1" s="1"/>
  <c r="J2714" i="1"/>
  <c r="K2714" i="1" s="1"/>
  <c r="J2728" i="1"/>
  <c r="K2728" i="1" s="1"/>
  <c r="J2740" i="1"/>
  <c r="K2740" i="1" s="1"/>
  <c r="J2753" i="1"/>
  <c r="K2753" i="1" s="1"/>
  <c r="J2767" i="1"/>
  <c r="K2767" i="1" s="1"/>
  <c r="J2778" i="1"/>
  <c r="K2778" i="1" s="1"/>
  <c r="J2792" i="1"/>
  <c r="K2792" i="1" s="1"/>
  <c r="J2804" i="1"/>
  <c r="K2804" i="1" s="1"/>
  <c r="J2817" i="1"/>
  <c r="K2817" i="1" s="1"/>
  <c r="J2831" i="1"/>
  <c r="K2831" i="1" s="1"/>
  <c r="J2842" i="1"/>
  <c r="K2842" i="1" s="1"/>
  <c r="J2856" i="1"/>
  <c r="K2856" i="1" s="1"/>
  <c r="J2868" i="1"/>
  <c r="K2868" i="1" s="1"/>
  <c r="J2881" i="1"/>
  <c r="K2881" i="1" s="1"/>
  <c r="J2895" i="1"/>
  <c r="K2895" i="1" s="1"/>
  <c r="J2906" i="1"/>
  <c r="K2906" i="1" s="1"/>
  <c r="J2914" i="1"/>
  <c r="K2914" i="1" s="1"/>
  <c r="J2922" i="1"/>
  <c r="K2922" i="1" s="1"/>
  <c r="J2930" i="1"/>
  <c r="K2930" i="1" s="1"/>
  <c r="J2938" i="1"/>
  <c r="K2938" i="1" s="1"/>
  <c r="J2946" i="1"/>
  <c r="K2946" i="1" s="1"/>
  <c r="J2954" i="1"/>
  <c r="K2954" i="1" s="1"/>
  <c r="J2962" i="1"/>
  <c r="K2962" i="1" s="1"/>
  <c r="J2970" i="1"/>
  <c r="K2970" i="1" s="1"/>
  <c r="J2978" i="1"/>
  <c r="K2978" i="1" s="1"/>
  <c r="J2986" i="1"/>
  <c r="K2986" i="1" s="1"/>
  <c r="J2994" i="1"/>
  <c r="K2994" i="1" s="1"/>
  <c r="J3002" i="1"/>
  <c r="K3002" i="1" s="1"/>
  <c r="J3010" i="1"/>
  <c r="K3010" i="1" s="1"/>
  <c r="J3018" i="1"/>
  <c r="K3018" i="1" s="1"/>
  <c r="J3026" i="1"/>
  <c r="K3026" i="1" s="1"/>
  <c r="J3034" i="1"/>
  <c r="K3034" i="1" s="1"/>
  <c r="J3042" i="1"/>
  <c r="K3042" i="1" s="1"/>
  <c r="J3050" i="1"/>
  <c r="K3050" i="1" s="1"/>
  <c r="J3058" i="1"/>
  <c r="K3058" i="1" s="1"/>
  <c r="J3066" i="1"/>
  <c r="K3066" i="1" s="1"/>
  <c r="J3074" i="1"/>
  <c r="K3074" i="1" s="1"/>
  <c r="J3082" i="1"/>
  <c r="K3082" i="1" s="1"/>
  <c r="J3090" i="1"/>
  <c r="K3090" i="1" s="1"/>
  <c r="J3098" i="1"/>
  <c r="K3098" i="1" s="1"/>
  <c r="J3106" i="1"/>
  <c r="K3106" i="1" s="1"/>
  <c r="J3114" i="1"/>
  <c r="K3114" i="1" s="1"/>
  <c r="J443" i="1"/>
  <c r="K443" i="1" s="1"/>
  <c r="J877" i="1"/>
  <c r="K877" i="1" s="1"/>
  <c r="J1124" i="1"/>
  <c r="K1124" i="1" s="1"/>
  <c r="J1285" i="1"/>
  <c r="K1285" i="1" s="1"/>
  <c r="J1425" i="1"/>
  <c r="K1425" i="1" s="1"/>
  <c r="J1543" i="1"/>
  <c r="K1543" i="1" s="1"/>
  <c r="J1612" i="1"/>
  <c r="K1612" i="1" s="1"/>
  <c r="J1676" i="1"/>
  <c r="K1676" i="1" s="1"/>
  <c r="J1740" i="1"/>
  <c r="K1740" i="1" s="1"/>
  <c r="J1804" i="1"/>
  <c r="K1804" i="1" s="1"/>
  <c r="J1868" i="1"/>
  <c r="K1868" i="1" s="1"/>
  <c r="J1908" i="1"/>
  <c r="K1908" i="1" s="1"/>
  <c r="J1934" i="1"/>
  <c r="K1934" i="1" s="1"/>
  <c r="J1952" i="1"/>
  <c r="K1952" i="1" s="1"/>
  <c r="J1968" i="1"/>
  <c r="K1968" i="1" s="1"/>
  <c r="J1984" i="1"/>
  <c r="K1984" i="1" s="1"/>
  <c r="J2000" i="1"/>
  <c r="K2000" i="1" s="1"/>
  <c r="J2016" i="1"/>
  <c r="K2016" i="1" s="1"/>
  <c r="J2032" i="1"/>
  <c r="K2032" i="1" s="1"/>
  <c r="J2048" i="1"/>
  <c r="K2048" i="1" s="1"/>
  <c r="J2064" i="1"/>
  <c r="K2064" i="1" s="1"/>
  <c r="J2080" i="1"/>
  <c r="K2080" i="1" s="1"/>
  <c r="J2096" i="1"/>
  <c r="K2096" i="1" s="1"/>
  <c r="J2112" i="1"/>
  <c r="K2112" i="1" s="1"/>
  <c r="J2128" i="1"/>
  <c r="K2128" i="1" s="1"/>
  <c r="J2144" i="1"/>
  <c r="K2144" i="1" s="1"/>
  <c r="J2160" i="1"/>
  <c r="K2160" i="1" s="1"/>
  <c r="J2176" i="1"/>
  <c r="K2176" i="1" s="1"/>
  <c r="J2192" i="1"/>
  <c r="K2192" i="1" s="1"/>
  <c r="J2208" i="1"/>
  <c r="K2208" i="1" s="1"/>
  <c r="J2224" i="1"/>
  <c r="K2224" i="1" s="1"/>
  <c r="J2240" i="1"/>
  <c r="K2240" i="1" s="1"/>
  <c r="J2256" i="1"/>
  <c r="K2256" i="1" s="1"/>
  <c r="J2272" i="1"/>
  <c r="K2272" i="1" s="1"/>
  <c r="J2288" i="1"/>
  <c r="K2288" i="1" s="1"/>
  <c r="J2304" i="1"/>
  <c r="K2304" i="1" s="1"/>
  <c r="J2320" i="1"/>
  <c r="K2320" i="1" s="1"/>
  <c r="J2336" i="1"/>
  <c r="K2336" i="1" s="1"/>
  <c r="J2352" i="1"/>
  <c r="K2352" i="1" s="1"/>
  <c r="J2368" i="1"/>
  <c r="K2368" i="1" s="1"/>
  <c r="J2384" i="1"/>
  <c r="K2384" i="1" s="1"/>
  <c r="J2396" i="1"/>
  <c r="K2396" i="1" s="1"/>
  <c r="J2409" i="1"/>
  <c r="K2409" i="1" s="1"/>
  <c r="J2423" i="1"/>
  <c r="K2423" i="1" s="1"/>
  <c r="J2434" i="1"/>
  <c r="K2434" i="1" s="1"/>
  <c r="J2448" i="1"/>
  <c r="K2448" i="1" s="1"/>
  <c r="J2460" i="1"/>
  <c r="K2460" i="1" s="1"/>
  <c r="J2473" i="1"/>
  <c r="K2473" i="1" s="1"/>
  <c r="J2487" i="1"/>
  <c r="K2487" i="1" s="1"/>
  <c r="J2498" i="1"/>
  <c r="K2498" i="1" s="1"/>
  <c r="J2512" i="1"/>
  <c r="K2512" i="1" s="1"/>
  <c r="J2524" i="1"/>
  <c r="K2524" i="1" s="1"/>
  <c r="J2537" i="1"/>
  <c r="K2537" i="1" s="1"/>
  <c r="J2551" i="1"/>
  <c r="K2551" i="1" s="1"/>
  <c r="J2562" i="1"/>
  <c r="K2562" i="1" s="1"/>
  <c r="J2576" i="1"/>
  <c r="K2576" i="1" s="1"/>
  <c r="J2588" i="1"/>
  <c r="K2588" i="1" s="1"/>
  <c r="J2601" i="1"/>
  <c r="K2601" i="1" s="1"/>
  <c r="J2615" i="1"/>
  <c r="K2615" i="1" s="1"/>
  <c r="J2626" i="1"/>
  <c r="K2626" i="1" s="1"/>
  <c r="J2640" i="1"/>
  <c r="K2640" i="1" s="1"/>
  <c r="J2652" i="1"/>
  <c r="K2652" i="1" s="1"/>
  <c r="J2665" i="1"/>
  <c r="K2665" i="1" s="1"/>
  <c r="J2679" i="1"/>
  <c r="K2679" i="1" s="1"/>
  <c r="J2690" i="1"/>
  <c r="K2690" i="1" s="1"/>
  <c r="J2704" i="1"/>
  <c r="K2704" i="1" s="1"/>
  <c r="J2716" i="1"/>
  <c r="K2716" i="1" s="1"/>
  <c r="J2729" i="1"/>
  <c r="K2729" i="1" s="1"/>
  <c r="J2743" i="1"/>
  <c r="K2743" i="1" s="1"/>
  <c r="J2754" i="1"/>
  <c r="K2754" i="1" s="1"/>
  <c r="J2768" i="1"/>
  <c r="K2768" i="1" s="1"/>
  <c r="J2780" i="1"/>
  <c r="K2780" i="1" s="1"/>
  <c r="J2793" i="1"/>
  <c r="K2793" i="1" s="1"/>
  <c r="J2807" i="1"/>
  <c r="K2807" i="1" s="1"/>
  <c r="J2818" i="1"/>
  <c r="K2818" i="1" s="1"/>
  <c r="J2832" i="1"/>
  <c r="K2832" i="1" s="1"/>
  <c r="J2844" i="1"/>
  <c r="K2844" i="1" s="1"/>
  <c r="J2857" i="1"/>
  <c r="K2857" i="1" s="1"/>
  <c r="J2871" i="1"/>
  <c r="K2871" i="1" s="1"/>
  <c r="J2882" i="1"/>
  <c r="K2882" i="1" s="1"/>
  <c r="J2896" i="1"/>
  <c r="K2896" i="1" s="1"/>
  <c r="J2907" i="1"/>
  <c r="K2907" i="1" s="1"/>
  <c r="J2915" i="1"/>
  <c r="K2915" i="1" s="1"/>
  <c r="J2923" i="1"/>
  <c r="K2923" i="1" s="1"/>
  <c r="J2931" i="1"/>
  <c r="K2931" i="1" s="1"/>
  <c r="J2939" i="1"/>
  <c r="K2939" i="1" s="1"/>
  <c r="J2947" i="1"/>
  <c r="K2947" i="1" s="1"/>
  <c r="J2955" i="1"/>
  <c r="K2955" i="1" s="1"/>
  <c r="J2963" i="1"/>
  <c r="K2963" i="1" s="1"/>
  <c r="J2971" i="1"/>
  <c r="K2971" i="1" s="1"/>
  <c r="J2979" i="1"/>
  <c r="K2979" i="1" s="1"/>
  <c r="J2987" i="1"/>
  <c r="K2987" i="1" s="1"/>
  <c r="J2995" i="1"/>
  <c r="K2995" i="1" s="1"/>
  <c r="J3003" i="1"/>
  <c r="K3003" i="1" s="1"/>
  <c r="J3011" i="1"/>
  <c r="K3011" i="1" s="1"/>
  <c r="J3019" i="1"/>
  <c r="K3019" i="1" s="1"/>
  <c r="J3027" i="1"/>
  <c r="K3027" i="1" s="1"/>
  <c r="J3035" i="1"/>
  <c r="K3035" i="1" s="1"/>
  <c r="J3043" i="1"/>
  <c r="K3043" i="1" s="1"/>
  <c r="J3051" i="1"/>
  <c r="K3051" i="1" s="1"/>
  <c r="J3059" i="1"/>
  <c r="K3059" i="1" s="1"/>
  <c r="J3067" i="1"/>
  <c r="K3067" i="1" s="1"/>
  <c r="J3075" i="1"/>
  <c r="K3075" i="1" s="1"/>
  <c r="J3083" i="1"/>
  <c r="K3083" i="1" s="1"/>
  <c r="J3091" i="1"/>
  <c r="K3091" i="1" s="1"/>
  <c r="J3099" i="1"/>
  <c r="K3099" i="1" s="1"/>
  <c r="J3107" i="1"/>
  <c r="K3107" i="1" s="1"/>
  <c r="J446" i="1"/>
  <c r="K446" i="1" s="1"/>
  <c r="J879" i="1"/>
  <c r="K879" i="1" s="1"/>
  <c r="J1125" i="1"/>
  <c r="K1125" i="1" s="1"/>
  <c r="J1287" i="1"/>
  <c r="K1287" i="1" s="1"/>
  <c r="J1426" i="1"/>
  <c r="K1426" i="1" s="1"/>
  <c r="J1544" i="1"/>
  <c r="K1544" i="1" s="1"/>
  <c r="J1613" i="1"/>
  <c r="K1613" i="1" s="1"/>
  <c r="J1677" i="1"/>
  <c r="K1677" i="1" s="1"/>
  <c r="J1741" i="1"/>
  <c r="K1741" i="1" s="1"/>
  <c r="J1805" i="1"/>
  <c r="K1805" i="1" s="1"/>
  <c r="J1869" i="1"/>
  <c r="K1869" i="1" s="1"/>
  <c r="J1909" i="1"/>
  <c r="K1909" i="1" s="1"/>
  <c r="J1936" i="1"/>
  <c r="K1936" i="1" s="1"/>
  <c r="J1953" i="1"/>
  <c r="K1953" i="1" s="1"/>
  <c r="J1969" i="1"/>
  <c r="K1969" i="1" s="1"/>
  <c r="J1985" i="1"/>
  <c r="K1985" i="1" s="1"/>
  <c r="J2001" i="1"/>
  <c r="K2001" i="1" s="1"/>
  <c r="J2017" i="1"/>
  <c r="K2017" i="1" s="1"/>
  <c r="J2033" i="1"/>
  <c r="K2033" i="1" s="1"/>
  <c r="J2049" i="1"/>
  <c r="K2049" i="1" s="1"/>
  <c r="J2065" i="1"/>
  <c r="K2065" i="1" s="1"/>
  <c r="J2081" i="1"/>
  <c r="K2081" i="1" s="1"/>
  <c r="J2097" i="1"/>
  <c r="K2097" i="1" s="1"/>
  <c r="J2113" i="1"/>
  <c r="K2113" i="1" s="1"/>
  <c r="J2129" i="1"/>
  <c r="K2129" i="1" s="1"/>
  <c r="J2145" i="1"/>
  <c r="K2145" i="1" s="1"/>
  <c r="J2161" i="1"/>
  <c r="K2161" i="1" s="1"/>
  <c r="J2177" i="1"/>
  <c r="K2177" i="1" s="1"/>
  <c r="J2193" i="1"/>
  <c r="K2193" i="1" s="1"/>
  <c r="J2209" i="1"/>
  <c r="K2209" i="1" s="1"/>
  <c r="J2225" i="1"/>
  <c r="K2225" i="1" s="1"/>
  <c r="J2241" i="1"/>
  <c r="K2241" i="1" s="1"/>
  <c r="J2257" i="1"/>
  <c r="K2257" i="1" s="1"/>
  <c r="J2273" i="1"/>
  <c r="K2273" i="1" s="1"/>
  <c r="J2289" i="1"/>
  <c r="K2289" i="1" s="1"/>
  <c r="J2305" i="1"/>
  <c r="K2305" i="1" s="1"/>
  <c r="J2321" i="1"/>
  <c r="K2321" i="1" s="1"/>
  <c r="J2337" i="1"/>
  <c r="K2337" i="1" s="1"/>
  <c r="J2353" i="1"/>
  <c r="K2353" i="1" s="1"/>
  <c r="J2369" i="1"/>
  <c r="K2369" i="1" s="1"/>
  <c r="J2385" i="1"/>
  <c r="K2385" i="1" s="1"/>
  <c r="J2399" i="1"/>
  <c r="K2399" i="1" s="1"/>
  <c r="J2410" i="1"/>
  <c r="K2410" i="1" s="1"/>
  <c r="J2424" i="1"/>
  <c r="K2424" i="1" s="1"/>
  <c r="J2436" i="1"/>
  <c r="K2436" i="1" s="1"/>
  <c r="J2449" i="1"/>
  <c r="K2449" i="1" s="1"/>
  <c r="J2463" i="1"/>
  <c r="K2463" i="1" s="1"/>
  <c r="J2474" i="1"/>
  <c r="K2474" i="1" s="1"/>
  <c r="J2488" i="1"/>
  <c r="K2488" i="1" s="1"/>
  <c r="J2500" i="1"/>
  <c r="K2500" i="1" s="1"/>
  <c r="J2513" i="1"/>
  <c r="K2513" i="1" s="1"/>
  <c r="J2527" i="1"/>
  <c r="K2527" i="1" s="1"/>
  <c r="J2538" i="1"/>
  <c r="K2538" i="1" s="1"/>
  <c r="J2552" i="1"/>
  <c r="K2552" i="1" s="1"/>
  <c r="J2564" i="1"/>
  <c r="K2564" i="1" s="1"/>
  <c r="J2577" i="1"/>
  <c r="K2577" i="1" s="1"/>
  <c r="J2591" i="1"/>
  <c r="K2591" i="1" s="1"/>
  <c r="J2602" i="1"/>
  <c r="K2602" i="1" s="1"/>
  <c r="J2616" i="1"/>
  <c r="K2616" i="1" s="1"/>
  <c r="J2628" i="1"/>
  <c r="K2628" i="1" s="1"/>
  <c r="J2641" i="1"/>
  <c r="K2641" i="1" s="1"/>
  <c r="J2655" i="1"/>
  <c r="K2655" i="1" s="1"/>
  <c r="J2666" i="1"/>
  <c r="K2666" i="1" s="1"/>
  <c r="J2680" i="1"/>
  <c r="K2680" i="1" s="1"/>
  <c r="J2692" i="1"/>
  <c r="K2692" i="1" s="1"/>
  <c r="J2705" i="1"/>
  <c r="K2705" i="1" s="1"/>
  <c r="J2719" i="1"/>
  <c r="K2719" i="1" s="1"/>
  <c r="J2730" i="1"/>
  <c r="K2730" i="1" s="1"/>
  <c r="J2744" i="1"/>
  <c r="K2744" i="1" s="1"/>
  <c r="J2756" i="1"/>
  <c r="K2756" i="1" s="1"/>
  <c r="J2769" i="1"/>
  <c r="K2769" i="1" s="1"/>
  <c r="J2783" i="1"/>
  <c r="K2783" i="1" s="1"/>
  <c r="J2794" i="1"/>
  <c r="K2794" i="1" s="1"/>
  <c r="J2808" i="1"/>
  <c r="K2808" i="1" s="1"/>
  <c r="J2820" i="1"/>
  <c r="K2820" i="1" s="1"/>
  <c r="J2833" i="1"/>
  <c r="K2833" i="1" s="1"/>
  <c r="J2847" i="1"/>
  <c r="K2847" i="1" s="1"/>
  <c r="J2858" i="1"/>
  <c r="K2858" i="1" s="1"/>
  <c r="J2872" i="1"/>
  <c r="K2872" i="1" s="1"/>
  <c r="J2884" i="1"/>
  <c r="K2884" i="1" s="1"/>
  <c r="J2897" i="1"/>
  <c r="K2897" i="1" s="1"/>
  <c r="J2908" i="1"/>
  <c r="K2908" i="1" s="1"/>
  <c r="J2916" i="1"/>
  <c r="K2916" i="1" s="1"/>
  <c r="J2924" i="1"/>
  <c r="K2924" i="1" s="1"/>
  <c r="J2932" i="1"/>
  <c r="K2932" i="1" s="1"/>
  <c r="J2940" i="1"/>
  <c r="K2940" i="1" s="1"/>
  <c r="J2948" i="1"/>
  <c r="K2948" i="1" s="1"/>
  <c r="J2956" i="1"/>
  <c r="K2956" i="1" s="1"/>
  <c r="J2964" i="1"/>
  <c r="K2964" i="1" s="1"/>
  <c r="J2972" i="1"/>
  <c r="K2972" i="1" s="1"/>
  <c r="J2980" i="1"/>
  <c r="K2980" i="1" s="1"/>
  <c r="J2988" i="1"/>
  <c r="K2988" i="1" s="1"/>
  <c r="J2996" i="1"/>
  <c r="K2996" i="1" s="1"/>
  <c r="J3004" i="1"/>
  <c r="K3004" i="1" s="1"/>
  <c r="J3012" i="1"/>
  <c r="K3012" i="1" s="1"/>
  <c r="J3020" i="1"/>
  <c r="K3020" i="1" s="1"/>
  <c r="J3028" i="1"/>
  <c r="K3028" i="1" s="1"/>
  <c r="J3036" i="1"/>
  <c r="K3036" i="1" s="1"/>
  <c r="J3044" i="1"/>
  <c r="K3044" i="1" s="1"/>
  <c r="J3052" i="1"/>
  <c r="K3052" i="1" s="1"/>
  <c r="J3060" i="1"/>
  <c r="K3060" i="1" s="1"/>
  <c r="J3068" i="1"/>
  <c r="K3068" i="1" s="1"/>
  <c r="J3076" i="1"/>
  <c r="K3076" i="1" s="1"/>
  <c r="J3084" i="1"/>
  <c r="K3084" i="1" s="1"/>
  <c r="J3092" i="1"/>
  <c r="K3092" i="1" s="1"/>
  <c r="J3100" i="1"/>
  <c r="K3100" i="1" s="1"/>
  <c r="J582" i="1"/>
  <c r="K582" i="1" s="1"/>
  <c r="J960" i="1"/>
  <c r="K960" i="1" s="1"/>
  <c r="J1167" i="1"/>
  <c r="K1167" i="1" s="1"/>
  <c r="J1322" i="1"/>
  <c r="K1322" i="1" s="1"/>
  <c r="J1457" i="1"/>
  <c r="K1457" i="1" s="1"/>
  <c r="J1561" i="1"/>
  <c r="K1561" i="1" s="1"/>
  <c r="J1628" i="1"/>
  <c r="K1628" i="1" s="1"/>
  <c r="J1692" i="1"/>
  <c r="K1692" i="1" s="1"/>
  <c r="J1756" i="1"/>
  <c r="K1756" i="1" s="1"/>
  <c r="J1820" i="1"/>
  <c r="K1820" i="1" s="1"/>
  <c r="J1881" i="1"/>
  <c r="K1881" i="1" s="1"/>
  <c r="J1916" i="1"/>
  <c r="K1916" i="1" s="1"/>
  <c r="J1937" i="1"/>
  <c r="K1937" i="1" s="1"/>
  <c r="J1954" i="1"/>
  <c r="K1954" i="1" s="1"/>
  <c r="J1970" i="1"/>
  <c r="K1970" i="1" s="1"/>
  <c r="J1986" i="1"/>
  <c r="K1986" i="1" s="1"/>
  <c r="J2002" i="1"/>
  <c r="K2002" i="1" s="1"/>
  <c r="J2018" i="1"/>
  <c r="K2018" i="1" s="1"/>
  <c r="J2034" i="1"/>
  <c r="K2034" i="1" s="1"/>
  <c r="J2050" i="1"/>
  <c r="K2050" i="1" s="1"/>
  <c r="J2066" i="1"/>
  <c r="K2066" i="1" s="1"/>
  <c r="J2082" i="1"/>
  <c r="K2082" i="1" s="1"/>
  <c r="J2098" i="1"/>
  <c r="K2098" i="1" s="1"/>
  <c r="J2114" i="1"/>
  <c r="K2114" i="1" s="1"/>
  <c r="J2130" i="1"/>
  <c r="K2130" i="1" s="1"/>
  <c r="J2146" i="1"/>
  <c r="K2146" i="1" s="1"/>
  <c r="J2162" i="1"/>
  <c r="K2162" i="1" s="1"/>
  <c r="J2178" i="1"/>
  <c r="K2178" i="1" s="1"/>
  <c r="J2194" i="1"/>
  <c r="K2194" i="1" s="1"/>
  <c r="J2210" i="1"/>
  <c r="K2210" i="1" s="1"/>
  <c r="J2226" i="1"/>
  <c r="K2226" i="1" s="1"/>
  <c r="J2242" i="1"/>
  <c r="K2242" i="1" s="1"/>
  <c r="J2258" i="1"/>
  <c r="K2258" i="1" s="1"/>
  <c r="J2274" i="1"/>
  <c r="K2274" i="1" s="1"/>
  <c r="J2290" i="1"/>
  <c r="K2290" i="1" s="1"/>
  <c r="J2306" i="1"/>
  <c r="K2306" i="1" s="1"/>
  <c r="J2322" i="1"/>
  <c r="K2322" i="1" s="1"/>
  <c r="J2338" i="1"/>
  <c r="K2338" i="1" s="1"/>
  <c r="J2354" i="1"/>
  <c r="K2354" i="1" s="1"/>
  <c r="J2370" i="1"/>
  <c r="K2370" i="1" s="1"/>
  <c r="J2386" i="1"/>
  <c r="K2386" i="1" s="1"/>
  <c r="J2400" i="1"/>
  <c r="K2400" i="1" s="1"/>
  <c r="J2412" i="1"/>
  <c r="K2412" i="1" s="1"/>
  <c r="J2425" i="1"/>
  <c r="K2425" i="1" s="1"/>
  <c r="J2439" i="1"/>
  <c r="K2439" i="1" s="1"/>
  <c r="J2450" i="1"/>
  <c r="K2450" i="1" s="1"/>
  <c r="J2464" i="1"/>
  <c r="K2464" i="1" s="1"/>
  <c r="J2476" i="1"/>
  <c r="K2476" i="1" s="1"/>
  <c r="J2489" i="1"/>
  <c r="K2489" i="1" s="1"/>
  <c r="J2503" i="1"/>
  <c r="K2503" i="1" s="1"/>
  <c r="J2514" i="1"/>
  <c r="K2514" i="1" s="1"/>
  <c r="J2528" i="1"/>
  <c r="K2528" i="1" s="1"/>
  <c r="J2540" i="1"/>
  <c r="K2540" i="1" s="1"/>
  <c r="J2553" i="1"/>
  <c r="K2553" i="1" s="1"/>
  <c r="J2567" i="1"/>
  <c r="K2567" i="1" s="1"/>
  <c r="J2578" i="1"/>
  <c r="K2578" i="1" s="1"/>
  <c r="J2592" i="1"/>
  <c r="K2592" i="1" s="1"/>
  <c r="J2604" i="1"/>
  <c r="K2604" i="1" s="1"/>
  <c r="J2617" i="1"/>
  <c r="K2617" i="1" s="1"/>
  <c r="J2631" i="1"/>
  <c r="K2631" i="1" s="1"/>
  <c r="J2642" i="1"/>
  <c r="K2642" i="1" s="1"/>
  <c r="J2656" i="1"/>
  <c r="K2656" i="1" s="1"/>
  <c r="J2668" i="1"/>
  <c r="K2668" i="1" s="1"/>
  <c r="J2681" i="1"/>
  <c r="K2681" i="1" s="1"/>
  <c r="J2695" i="1"/>
  <c r="K2695" i="1" s="1"/>
  <c r="J2706" i="1"/>
  <c r="K2706" i="1" s="1"/>
  <c r="J2720" i="1"/>
  <c r="K2720" i="1" s="1"/>
  <c r="J2732" i="1"/>
  <c r="K2732" i="1" s="1"/>
  <c r="J2745" i="1"/>
  <c r="K2745" i="1" s="1"/>
  <c r="J2759" i="1"/>
  <c r="K2759" i="1" s="1"/>
  <c r="J2770" i="1"/>
  <c r="K2770" i="1" s="1"/>
  <c r="J2784" i="1"/>
  <c r="K2784" i="1" s="1"/>
  <c r="J2796" i="1"/>
  <c r="K2796" i="1" s="1"/>
  <c r="J2809" i="1"/>
  <c r="K2809" i="1" s="1"/>
  <c r="J2823" i="1"/>
  <c r="K2823" i="1" s="1"/>
  <c r="J2834" i="1"/>
  <c r="K2834" i="1" s="1"/>
  <c r="J2848" i="1"/>
  <c r="K2848" i="1" s="1"/>
  <c r="J2860" i="1"/>
  <c r="K2860" i="1" s="1"/>
  <c r="J2873" i="1"/>
  <c r="K2873" i="1" s="1"/>
  <c r="J2887" i="1"/>
  <c r="K2887" i="1" s="1"/>
  <c r="J2898" i="1"/>
  <c r="K2898" i="1" s="1"/>
  <c r="J2909" i="1"/>
  <c r="K2909" i="1" s="1"/>
  <c r="J2917" i="1"/>
  <c r="K2917" i="1" s="1"/>
  <c r="J2925" i="1"/>
  <c r="K2925" i="1" s="1"/>
  <c r="J2933" i="1"/>
  <c r="K2933" i="1" s="1"/>
  <c r="J2941" i="1"/>
  <c r="K2941" i="1" s="1"/>
  <c r="J2949" i="1"/>
  <c r="K2949" i="1" s="1"/>
  <c r="J2957" i="1"/>
  <c r="K2957" i="1" s="1"/>
  <c r="J2965" i="1"/>
  <c r="K2965" i="1" s="1"/>
  <c r="J2973" i="1"/>
  <c r="K2973" i="1" s="1"/>
  <c r="J2981" i="1"/>
  <c r="K2981" i="1" s="1"/>
  <c r="J2989" i="1"/>
  <c r="K2989" i="1" s="1"/>
  <c r="J2997" i="1"/>
  <c r="K2997" i="1" s="1"/>
  <c r="J3005" i="1"/>
  <c r="K3005" i="1" s="1"/>
  <c r="J3013" i="1"/>
  <c r="K3013" i="1" s="1"/>
  <c r="J3021" i="1"/>
  <c r="K3021" i="1" s="1"/>
  <c r="J3029" i="1"/>
  <c r="K3029" i="1" s="1"/>
  <c r="J584" i="1"/>
  <c r="K584" i="1" s="1"/>
  <c r="J1211" i="1"/>
  <c r="K1211" i="1" s="1"/>
  <c r="J1579" i="1"/>
  <c r="K1579" i="1" s="1"/>
  <c r="J1757" i="1"/>
  <c r="K1757" i="1" s="1"/>
  <c r="J1891" i="1"/>
  <c r="K1891" i="1" s="1"/>
  <c r="J1960" i="1"/>
  <c r="K1960" i="1" s="1"/>
  <c r="J2007" i="1"/>
  <c r="K2007" i="1" s="1"/>
  <c r="J2041" i="1"/>
  <c r="K2041" i="1" s="1"/>
  <c r="J2088" i="1"/>
  <c r="K2088" i="1" s="1"/>
  <c r="J2135" i="1"/>
  <c r="K2135" i="1" s="1"/>
  <c r="J2169" i="1"/>
  <c r="K2169" i="1" s="1"/>
  <c r="J2216" i="1"/>
  <c r="K2216" i="1" s="1"/>
  <c r="J2263" i="1"/>
  <c r="K2263" i="1" s="1"/>
  <c r="J2297" i="1"/>
  <c r="K2297" i="1" s="1"/>
  <c r="J2344" i="1"/>
  <c r="K2344" i="1" s="1"/>
  <c r="J2388" i="1"/>
  <c r="K2388" i="1" s="1"/>
  <c r="J2417" i="1"/>
  <c r="K2417" i="1" s="1"/>
  <c r="J2455" i="1"/>
  <c r="K2455" i="1" s="1"/>
  <c r="J2490" i="1"/>
  <c r="K2490" i="1" s="1"/>
  <c r="J2520" i="1"/>
  <c r="K2520" i="1" s="1"/>
  <c r="J2556" i="1"/>
  <c r="K2556" i="1" s="1"/>
  <c r="J2593" i="1"/>
  <c r="K2593" i="1" s="1"/>
  <c r="J2623" i="1"/>
  <c r="K2623" i="1" s="1"/>
  <c r="J2658" i="1"/>
  <c r="K2658" i="1" s="1"/>
  <c r="J2696" i="1"/>
  <c r="K2696" i="1" s="1"/>
  <c r="J2724" i="1"/>
  <c r="K2724" i="1" s="1"/>
  <c r="J2761" i="1"/>
  <c r="K2761" i="1" s="1"/>
  <c r="J2799" i="1"/>
  <c r="K2799" i="1" s="1"/>
  <c r="J2826" i="1"/>
  <c r="K2826" i="1" s="1"/>
  <c r="J2864" i="1"/>
  <c r="K2864" i="1" s="1"/>
  <c r="J2900" i="1"/>
  <c r="K2900" i="1" s="1"/>
  <c r="J2920" i="1"/>
  <c r="K2920" i="1" s="1"/>
  <c r="J2942" i="1"/>
  <c r="K2942" i="1" s="1"/>
  <c r="J2958" i="1"/>
  <c r="K2958" i="1" s="1"/>
  <c r="J2974" i="1"/>
  <c r="K2974" i="1" s="1"/>
  <c r="J2990" i="1"/>
  <c r="K2990" i="1" s="1"/>
  <c r="J3006" i="1"/>
  <c r="K3006" i="1" s="1"/>
  <c r="J3022" i="1"/>
  <c r="K3022" i="1" s="1"/>
  <c r="J3037" i="1"/>
  <c r="K3037" i="1" s="1"/>
  <c r="J3048" i="1"/>
  <c r="K3048" i="1" s="1"/>
  <c r="J3062" i="1"/>
  <c r="K3062" i="1" s="1"/>
  <c r="J3073" i="1"/>
  <c r="K3073" i="1" s="1"/>
  <c r="J3087" i="1"/>
  <c r="K3087" i="1" s="1"/>
  <c r="J3101" i="1"/>
  <c r="K3101" i="1" s="1"/>
  <c r="J3111" i="1"/>
  <c r="K3111" i="1" s="1"/>
  <c r="J3120" i="1"/>
  <c r="K3120" i="1" s="1"/>
  <c r="J3128" i="1"/>
  <c r="K3128" i="1" s="1"/>
  <c r="J3136" i="1"/>
  <c r="K3136" i="1" s="1"/>
  <c r="J3144" i="1"/>
  <c r="K3144" i="1" s="1"/>
  <c r="J3152" i="1"/>
  <c r="K3152" i="1" s="1"/>
  <c r="J3160" i="1"/>
  <c r="K3160" i="1" s="1"/>
  <c r="J3168" i="1"/>
  <c r="K3168" i="1" s="1"/>
  <c r="J3176" i="1"/>
  <c r="K3176" i="1" s="1"/>
  <c r="J3184" i="1"/>
  <c r="K3184" i="1" s="1"/>
  <c r="J3192" i="1"/>
  <c r="K3192" i="1" s="1"/>
  <c r="J3200" i="1"/>
  <c r="K3200" i="1" s="1"/>
  <c r="J3208" i="1"/>
  <c r="K3208" i="1" s="1"/>
  <c r="J3216" i="1"/>
  <c r="K3216" i="1" s="1"/>
  <c r="J3224" i="1"/>
  <c r="K3224" i="1" s="1"/>
  <c r="J3232" i="1"/>
  <c r="K3232" i="1" s="1"/>
  <c r="J3240" i="1"/>
  <c r="K3240" i="1" s="1"/>
  <c r="J3248" i="1"/>
  <c r="K3248" i="1" s="1"/>
  <c r="J3256" i="1"/>
  <c r="K3256" i="1" s="1"/>
  <c r="J3264" i="1"/>
  <c r="K3264" i="1" s="1"/>
  <c r="J3272" i="1"/>
  <c r="K3272" i="1" s="1"/>
  <c r="J3280" i="1"/>
  <c r="K3280" i="1" s="1"/>
  <c r="J3288" i="1"/>
  <c r="K3288" i="1" s="1"/>
  <c r="J3296" i="1"/>
  <c r="K3296" i="1" s="1"/>
  <c r="J3304" i="1"/>
  <c r="K3304" i="1" s="1"/>
  <c r="J3312" i="1"/>
  <c r="K3312" i="1" s="1"/>
  <c r="J3320" i="1"/>
  <c r="K3320" i="1" s="1"/>
  <c r="J3328" i="1"/>
  <c r="K3328" i="1" s="1"/>
  <c r="J3336" i="1"/>
  <c r="K3336" i="1" s="1"/>
  <c r="J3344" i="1"/>
  <c r="K3344" i="1" s="1"/>
  <c r="J3352" i="1"/>
  <c r="K3352" i="1" s="1"/>
  <c r="J3360" i="1"/>
  <c r="K3360" i="1" s="1"/>
  <c r="J3368" i="1"/>
  <c r="K3368" i="1" s="1"/>
  <c r="J3376" i="1"/>
  <c r="K3376" i="1" s="1"/>
  <c r="J3384" i="1"/>
  <c r="K3384" i="1" s="1"/>
  <c r="J3392" i="1"/>
  <c r="K3392" i="1" s="1"/>
  <c r="J3400" i="1"/>
  <c r="K3400" i="1" s="1"/>
  <c r="J3408" i="1"/>
  <c r="K3408" i="1" s="1"/>
  <c r="J3416" i="1"/>
  <c r="K3416" i="1" s="1"/>
  <c r="J3424" i="1"/>
  <c r="K3424" i="1" s="1"/>
  <c r="J3432" i="1"/>
  <c r="K3432" i="1" s="1"/>
  <c r="J3440" i="1"/>
  <c r="K3440" i="1" s="1"/>
  <c r="J3448" i="1"/>
  <c r="K3448" i="1" s="1"/>
  <c r="J3456" i="1"/>
  <c r="K3456" i="1" s="1"/>
  <c r="J3464" i="1"/>
  <c r="K3464" i="1" s="1"/>
  <c r="J3472" i="1"/>
  <c r="K3472" i="1" s="1"/>
  <c r="J3480" i="1"/>
  <c r="K3480" i="1" s="1"/>
  <c r="J3488" i="1"/>
  <c r="K3488" i="1" s="1"/>
  <c r="J3496" i="1"/>
  <c r="K3496" i="1" s="1"/>
  <c r="J3504" i="1"/>
  <c r="K3504" i="1" s="1"/>
  <c r="J3512" i="1"/>
  <c r="K3512" i="1" s="1"/>
  <c r="J3520" i="1"/>
  <c r="K3520" i="1" s="1"/>
  <c r="J3528" i="1"/>
  <c r="K3528" i="1" s="1"/>
  <c r="J3536" i="1"/>
  <c r="K3536" i="1" s="1"/>
  <c r="J3544" i="1"/>
  <c r="K3544" i="1" s="1"/>
  <c r="J3552" i="1"/>
  <c r="K3552" i="1" s="1"/>
  <c r="J3560" i="1"/>
  <c r="K3560" i="1" s="1"/>
  <c r="J3568" i="1"/>
  <c r="K3568" i="1" s="1"/>
  <c r="J3576" i="1"/>
  <c r="K3576" i="1" s="1"/>
  <c r="J3584" i="1"/>
  <c r="K3584" i="1" s="1"/>
  <c r="J3592" i="1"/>
  <c r="K3592" i="1" s="1"/>
  <c r="J3600" i="1"/>
  <c r="K3600" i="1" s="1"/>
  <c r="J3608" i="1"/>
  <c r="K3608" i="1" s="1"/>
  <c r="J3616" i="1"/>
  <c r="K3616" i="1" s="1"/>
  <c r="J3624" i="1"/>
  <c r="K3624" i="1" s="1"/>
  <c r="J3632" i="1"/>
  <c r="K3632" i="1" s="1"/>
  <c r="J3640" i="1"/>
  <c r="K3640" i="1" s="1"/>
  <c r="J3648" i="1"/>
  <c r="K3648" i="1" s="1"/>
  <c r="J3656" i="1"/>
  <c r="K3656" i="1" s="1"/>
  <c r="J3664" i="1"/>
  <c r="K3664" i="1" s="1"/>
  <c r="J704" i="1"/>
  <c r="K704" i="1" s="1"/>
  <c r="J1323" i="1"/>
  <c r="K1323" i="1" s="1"/>
  <c r="J1581" i="1"/>
  <c r="K1581" i="1" s="1"/>
  <c r="J1772" i="1"/>
  <c r="K1772" i="1" s="1"/>
  <c r="J1917" i="1"/>
  <c r="K1917" i="1" s="1"/>
  <c r="J1961" i="1"/>
  <c r="K1961" i="1" s="1"/>
  <c r="J2008" i="1"/>
  <c r="K2008" i="1" s="1"/>
  <c r="J2055" i="1"/>
  <c r="K2055" i="1" s="1"/>
  <c r="J2089" i="1"/>
  <c r="K2089" i="1" s="1"/>
  <c r="J2136" i="1"/>
  <c r="K2136" i="1" s="1"/>
  <c r="J2183" i="1"/>
  <c r="K2183" i="1" s="1"/>
  <c r="J2217" i="1"/>
  <c r="K2217" i="1" s="1"/>
  <c r="J2264" i="1"/>
  <c r="K2264" i="1" s="1"/>
  <c r="J2311" i="1"/>
  <c r="K2311" i="1" s="1"/>
  <c r="J2345" i="1"/>
  <c r="K2345" i="1" s="1"/>
  <c r="J2391" i="1"/>
  <c r="K2391" i="1" s="1"/>
  <c r="J2426" i="1"/>
  <c r="K2426" i="1" s="1"/>
  <c r="J2456" i="1"/>
  <c r="K2456" i="1" s="1"/>
  <c r="J2492" i="1"/>
  <c r="K2492" i="1" s="1"/>
  <c r="J2529" i="1"/>
  <c r="K2529" i="1" s="1"/>
  <c r="J2559" i="1"/>
  <c r="K2559" i="1" s="1"/>
  <c r="J2594" i="1"/>
  <c r="K2594" i="1" s="1"/>
  <c r="J2632" i="1"/>
  <c r="K2632" i="1" s="1"/>
  <c r="J2660" i="1"/>
  <c r="K2660" i="1" s="1"/>
  <c r="J2697" i="1"/>
  <c r="K2697" i="1" s="1"/>
  <c r="J2735" i="1"/>
  <c r="K2735" i="1" s="1"/>
  <c r="J2762" i="1"/>
  <c r="K2762" i="1" s="1"/>
  <c r="J2800" i="1"/>
  <c r="K2800" i="1" s="1"/>
  <c r="J2836" i="1"/>
  <c r="K2836" i="1" s="1"/>
  <c r="J2865" i="1"/>
  <c r="K2865" i="1" s="1"/>
  <c r="J2903" i="1"/>
  <c r="K2903" i="1" s="1"/>
  <c r="J2926" i="1"/>
  <c r="K2926" i="1" s="1"/>
  <c r="J2943" i="1"/>
  <c r="K2943" i="1" s="1"/>
  <c r="J2959" i="1"/>
  <c r="K2959" i="1" s="1"/>
  <c r="J2975" i="1"/>
  <c r="K2975" i="1" s="1"/>
  <c r="J2991" i="1"/>
  <c r="K2991" i="1" s="1"/>
  <c r="J3007" i="1"/>
  <c r="K3007" i="1" s="1"/>
  <c r="J3023" i="1"/>
  <c r="K3023" i="1" s="1"/>
  <c r="J3038" i="1"/>
  <c r="K3038" i="1" s="1"/>
  <c r="J3049" i="1"/>
  <c r="K3049" i="1" s="1"/>
  <c r="J3063" i="1"/>
  <c r="K3063" i="1" s="1"/>
  <c r="J3077" i="1"/>
  <c r="K3077" i="1" s="1"/>
  <c r="J3088" i="1"/>
  <c r="K3088" i="1" s="1"/>
  <c r="J3102" i="1"/>
  <c r="K3102" i="1" s="1"/>
  <c r="J3112" i="1"/>
  <c r="K3112" i="1" s="1"/>
  <c r="J3121" i="1"/>
  <c r="K3121" i="1" s="1"/>
  <c r="J3129" i="1"/>
  <c r="K3129" i="1" s="1"/>
  <c r="J3137" i="1"/>
  <c r="K3137" i="1" s="1"/>
  <c r="J3145" i="1"/>
  <c r="K3145" i="1" s="1"/>
  <c r="J3153" i="1"/>
  <c r="K3153" i="1" s="1"/>
  <c r="J3161" i="1"/>
  <c r="K3161" i="1" s="1"/>
  <c r="J3169" i="1"/>
  <c r="K3169" i="1" s="1"/>
  <c r="J3177" i="1"/>
  <c r="K3177" i="1" s="1"/>
  <c r="J3185" i="1"/>
  <c r="K3185" i="1" s="1"/>
  <c r="J3193" i="1"/>
  <c r="K3193" i="1" s="1"/>
  <c r="J3201" i="1"/>
  <c r="K3201" i="1" s="1"/>
  <c r="J3209" i="1"/>
  <c r="K3209" i="1" s="1"/>
  <c r="J3217" i="1"/>
  <c r="K3217" i="1" s="1"/>
  <c r="J3225" i="1"/>
  <c r="K3225" i="1" s="1"/>
  <c r="J3233" i="1"/>
  <c r="K3233" i="1" s="1"/>
  <c r="J3241" i="1"/>
  <c r="K3241" i="1" s="1"/>
  <c r="J3249" i="1"/>
  <c r="K3249" i="1" s="1"/>
  <c r="J3257" i="1"/>
  <c r="K3257" i="1" s="1"/>
  <c r="J3265" i="1"/>
  <c r="K3265" i="1" s="1"/>
  <c r="J3273" i="1"/>
  <c r="K3273" i="1" s="1"/>
  <c r="J3281" i="1"/>
  <c r="K3281" i="1" s="1"/>
  <c r="J3289" i="1"/>
  <c r="K3289" i="1" s="1"/>
  <c r="J3297" i="1"/>
  <c r="K3297" i="1" s="1"/>
  <c r="J3305" i="1"/>
  <c r="K3305" i="1" s="1"/>
  <c r="J3313" i="1"/>
  <c r="K3313" i="1" s="1"/>
  <c r="J3321" i="1"/>
  <c r="K3321" i="1" s="1"/>
  <c r="J3329" i="1"/>
  <c r="K3329" i="1" s="1"/>
  <c r="J3337" i="1"/>
  <c r="K3337" i="1" s="1"/>
  <c r="J3345" i="1"/>
  <c r="K3345" i="1" s="1"/>
  <c r="J3353" i="1"/>
  <c r="K3353" i="1" s="1"/>
  <c r="J3361" i="1"/>
  <c r="K3361" i="1" s="1"/>
  <c r="J3369" i="1"/>
  <c r="K3369" i="1" s="1"/>
  <c r="J3377" i="1"/>
  <c r="K3377" i="1" s="1"/>
  <c r="J3385" i="1"/>
  <c r="K3385" i="1" s="1"/>
  <c r="J3393" i="1"/>
  <c r="K3393" i="1" s="1"/>
  <c r="J3401" i="1"/>
  <c r="K3401" i="1" s="1"/>
  <c r="J3409" i="1"/>
  <c r="K3409" i="1" s="1"/>
  <c r="J3417" i="1"/>
  <c r="K3417" i="1" s="1"/>
  <c r="J3425" i="1"/>
  <c r="K3425" i="1" s="1"/>
  <c r="J3433" i="1"/>
  <c r="K3433" i="1" s="1"/>
  <c r="J3441" i="1"/>
  <c r="K3441" i="1" s="1"/>
  <c r="J3449" i="1"/>
  <c r="K3449" i="1" s="1"/>
  <c r="J3457" i="1"/>
  <c r="K3457" i="1" s="1"/>
  <c r="J3465" i="1"/>
  <c r="K3465" i="1" s="1"/>
  <c r="J3473" i="1"/>
  <c r="K3473" i="1" s="1"/>
  <c r="J3481" i="1"/>
  <c r="K3481" i="1" s="1"/>
  <c r="J3489" i="1"/>
  <c r="K3489" i="1" s="1"/>
  <c r="J3497" i="1"/>
  <c r="K3497" i="1" s="1"/>
  <c r="J3505" i="1"/>
  <c r="K3505" i="1" s="1"/>
  <c r="J3513" i="1"/>
  <c r="K3513" i="1" s="1"/>
  <c r="J3521" i="1"/>
  <c r="K3521" i="1" s="1"/>
  <c r="J3529" i="1"/>
  <c r="K3529" i="1" s="1"/>
  <c r="J3537" i="1"/>
  <c r="K3537" i="1" s="1"/>
  <c r="J3545" i="1"/>
  <c r="K3545" i="1" s="1"/>
  <c r="J3553" i="1"/>
  <c r="K3553" i="1" s="1"/>
  <c r="J3561" i="1"/>
  <c r="K3561" i="1" s="1"/>
  <c r="J3569" i="1"/>
  <c r="K3569" i="1" s="1"/>
  <c r="J3577" i="1"/>
  <c r="K3577" i="1" s="1"/>
  <c r="J3585" i="1"/>
  <c r="K3585" i="1" s="1"/>
  <c r="J3593" i="1"/>
  <c r="K3593" i="1" s="1"/>
  <c r="J3601" i="1"/>
  <c r="K3601" i="1" s="1"/>
  <c r="J3609" i="1"/>
  <c r="K3609" i="1" s="1"/>
  <c r="J3617" i="1"/>
  <c r="K3617" i="1" s="1"/>
  <c r="J3625" i="1"/>
  <c r="K3625" i="1" s="1"/>
  <c r="J3633" i="1"/>
  <c r="K3633" i="1" s="1"/>
  <c r="J3641" i="1"/>
  <c r="K3641" i="1" s="1"/>
  <c r="J3649" i="1"/>
  <c r="K3649" i="1" s="1"/>
  <c r="J3657" i="1"/>
  <c r="K3657" i="1" s="1"/>
  <c r="J3665" i="1"/>
  <c r="K3665" i="1" s="1"/>
  <c r="J3673" i="1"/>
  <c r="K3673" i="1" s="1"/>
  <c r="J3681" i="1"/>
  <c r="K3681" i="1" s="1"/>
  <c r="J3689" i="1"/>
  <c r="K3689" i="1" s="1"/>
  <c r="J3697" i="1"/>
  <c r="K3697" i="1" s="1"/>
  <c r="J3705" i="1"/>
  <c r="K3705" i="1" s="1"/>
  <c r="J3713" i="1"/>
  <c r="K3713" i="1" s="1"/>
  <c r="J3721" i="1"/>
  <c r="K3721" i="1" s="1"/>
  <c r="J3729" i="1"/>
  <c r="K3729" i="1" s="1"/>
  <c r="J3737" i="1"/>
  <c r="K3737" i="1" s="1"/>
  <c r="J3745" i="1"/>
  <c r="K3745" i="1" s="1"/>
  <c r="J3753" i="1"/>
  <c r="K3753" i="1" s="1"/>
  <c r="J3761" i="1"/>
  <c r="K3761" i="1" s="1"/>
  <c r="J3769" i="1"/>
  <c r="K3769" i="1" s="1"/>
  <c r="J3777" i="1"/>
  <c r="K3777" i="1" s="1"/>
  <c r="J3785" i="1"/>
  <c r="K3785" i="1" s="1"/>
  <c r="J3793" i="1"/>
  <c r="K3793" i="1" s="1"/>
  <c r="J3801" i="1"/>
  <c r="K3801" i="1" s="1"/>
  <c r="J3809" i="1"/>
  <c r="K3809" i="1" s="1"/>
  <c r="J3817" i="1"/>
  <c r="K3817" i="1" s="1"/>
  <c r="J3825" i="1"/>
  <c r="K3825" i="1" s="1"/>
  <c r="J3833" i="1"/>
  <c r="K3833" i="1" s="1"/>
  <c r="J3841" i="1"/>
  <c r="K3841" i="1" s="1"/>
  <c r="J3849" i="1"/>
  <c r="K3849" i="1" s="1"/>
  <c r="J3857" i="1"/>
  <c r="K3857" i="1" s="1"/>
  <c r="J3865" i="1"/>
  <c r="K3865" i="1" s="1"/>
  <c r="J3873" i="1"/>
  <c r="K3873" i="1" s="1"/>
  <c r="J3881" i="1"/>
  <c r="K3881" i="1" s="1"/>
  <c r="J3889" i="1"/>
  <c r="K3889" i="1" s="1"/>
  <c r="J3897" i="1"/>
  <c r="K3897" i="1" s="1"/>
  <c r="J3905" i="1"/>
  <c r="K3905" i="1" s="1"/>
  <c r="J3913" i="1"/>
  <c r="K3913" i="1" s="1"/>
  <c r="J3921" i="1"/>
  <c r="K3921" i="1" s="1"/>
  <c r="J3929" i="1"/>
  <c r="K3929" i="1" s="1"/>
  <c r="J3937" i="1"/>
  <c r="K3937" i="1" s="1"/>
  <c r="J3945" i="1"/>
  <c r="K3945" i="1" s="1"/>
  <c r="J3953" i="1"/>
  <c r="K3953" i="1" s="1"/>
  <c r="J3961" i="1"/>
  <c r="K3961" i="1" s="1"/>
  <c r="J3969" i="1"/>
  <c r="K3969" i="1" s="1"/>
  <c r="J3977" i="1"/>
  <c r="K3977" i="1" s="1"/>
  <c r="J3985" i="1"/>
  <c r="K3985" i="1" s="1"/>
  <c r="J3993" i="1"/>
  <c r="K3993" i="1" s="1"/>
  <c r="J4001" i="1"/>
  <c r="K4001" i="1" s="1"/>
  <c r="J4009" i="1"/>
  <c r="K4009" i="1" s="1"/>
  <c r="J4017" i="1"/>
  <c r="K4017" i="1" s="1"/>
  <c r="J4025" i="1"/>
  <c r="K4025" i="1" s="1"/>
  <c r="J4033" i="1"/>
  <c r="K4033" i="1" s="1"/>
  <c r="J4041" i="1"/>
  <c r="K4041" i="1" s="1"/>
  <c r="J4049" i="1"/>
  <c r="K4049" i="1" s="1"/>
  <c r="J4057" i="1"/>
  <c r="K4057" i="1" s="1"/>
  <c r="J4065" i="1"/>
  <c r="K4065" i="1" s="1"/>
  <c r="J4073" i="1"/>
  <c r="K4073" i="1" s="1"/>
  <c r="J4081" i="1"/>
  <c r="K4081" i="1" s="1"/>
  <c r="J4089" i="1"/>
  <c r="K4089" i="1" s="1"/>
  <c r="J4097" i="1"/>
  <c r="K4097" i="1" s="1"/>
  <c r="J4105" i="1"/>
  <c r="K4105" i="1" s="1"/>
  <c r="J4113" i="1"/>
  <c r="K4113" i="1" s="1"/>
  <c r="J707" i="1"/>
  <c r="K707" i="1" s="1"/>
  <c r="J1359" i="1"/>
  <c r="K1359" i="1" s="1"/>
  <c r="J1629" i="1"/>
  <c r="K1629" i="1" s="1"/>
  <c r="J1773" i="1"/>
  <c r="K1773" i="1" s="1"/>
  <c r="J1918" i="1"/>
  <c r="K1918" i="1" s="1"/>
  <c r="J1975" i="1"/>
  <c r="K1975" i="1" s="1"/>
  <c r="J2009" i="1"/>
  <c r="K2009" i="1" s="1"/>
  <c r="J2056" i="1"/>
  <c r="K2056" i="1" s="1"/>
  <c r="J2103" i="1"/>
  <c r="K2103" i="1" s="1"/>
  <c r="J2137" i="1"/>
  <c r="K2137" i="1" s="1"/>
  <c r="J2184" i="1"/>
  <c r="K2184" i="1" s="1"/>
  <c r="J2231" i="1"/>
  <c r="K2231" i="1" s="1"/>
  <c r="J2265" i="1"/>
  <c r="K2265" i="1" s="1"/>
  <c r="J2312" i="1"/>
  <c r="K2312" i="1" s="1"/>
  <c r="J2359" i="1"/>
  <c r="K2359" i="1" s="1"/>
  <c r="J2392" i="1"/>
  <c r="K2392" i="1" s="1"/>
  <c r="J2428" i="1"/>
  <c r="K2428" i="1" s="1"/>
  <c r="J2465" i="1"/>
  <c r="K2465" i="1" s="1"/>
  <c r="J2495" i="1"/>
  <c r="K2495" i="1" s="1"/>
  <c r="J2530" i="1"/>
  <c r="K2530" i="1" s="1"/>
  <c r="J2568" i="1"/>
  <c r="K2568" i="1" s="1"/>
  <c r="J2596" i="1"/>
  <c r="K2596" i="1" s="1"/>
  <c r="J2633" i="1"/>
  <c r="K2633" i="1" s="1"/>
  <c r="J2671" i="1"/>
  <c r="K2671" i="1" s="1"/>
  <c r="J2698" i="1"/>
  <c r="K2698" i="1" s="1"/>
  <c r="J2736" i="1"/>
  <c r="K2736" i="1" s="1"/>
  <c r="J2772" i="1"/>
  <c r="K2772" i="1" s="1"/>
  <c r="J2801" i="1"/>
  <c r="K2801" i="1" s="1"/>
  <c r="J2839" i="1"/>
  <c r="K2839" i="1" s="1"/>
  <c r="J2874" i="1"/>
  <c r="K2874" i="1" s="1"/>
  <c r="J2904" i="1"/>
  <c r="K2904" i="1" s="1"/>
  <c r="J2927" i="1"/>
  <c r="K2927" i="1" s="1"/>
  <c r="J2944" i="1"/>
  <c r="K2944" i="1" s="1"/>
  <c r="J2960" i="1"/>
  <c r="K2960" i="1" s="1"/>
  <c r="J2976" i="1"/>
  <c r="K2976" i="1" s="1"/>
  <c r="J2992" i="1"/>
  <c r="K2992" i="1" s="1"/>
  <c r="J3008" i="1"/>
  <c r="K3008" i="1" s="1"/>
  <c r="J3024" i="1"/>
  <c r="K3024" i="1" s="1"/>
  <c r="J3039" i="1"/>
  <c r="K3039" i="1" s="1"/>
  <c r="J3053" i="1"/>
  <c r="K3053" i="1" s="1"/>
  <c r="J3064" i="1"/>
  <c r="K3064" i="1" s="1"/>
  <c r="J3078" i="1"/>
  <c r="K3078" i="1" s="1"/>
  <c r="J3089" i="1"/>
  <c r="K3089" i="1" s="1"/>
  <c r="J3103" i="1"/>
  <c r="K3103" i="1" s="1"/>
  <c r="J3113" i="1"/>
  <c r="K3113" i="1" s="1"/>
  <c r="J3122" i="1"/>
  <c r="K3122" i="1" s="1"/>
  <c r="J3130" i="1"/>
  <c r="K3130" i="1" s="1"/>
  <c r="J3138" i="1"/>
  <c r="K3138" i="1" s="1"/>
  <c r="J3146" i="1"/>
  <c r="K3146" i="1" s="1"/>
  <c r="J3154" i="1"/>
  <c r="K3154" i="1" s="1"/>
  <c r="J3162" i="1"/>
  <c r="K3162" i="1" s="1"/>
  <c r="J3170" i="1"/>
  <c r="K3170" i="1" s="1"/>
  <c r="J3178" i="1"/>
  <c r="K3178" i="1" s="1"/>
  <c r="J3186" i="1"/>
  <c r="K3186" i="1" s="1"/>
  <c r="J3194" i="1"/>
  <c r="K3194" i="1" s="1"/>
  <c r="J3202" i="1"/>
  <c r="K3202" i="1" s="1"/>
  <c r="J3210" i="1"/>
  <c r="K3210" i="1" s="1"/>
  <c r="J3218" i="1"/>
  <c r="K3218" i="1" s="1"/>
  <c r="J3226" i="1"/>
  <c r="K3226" i="1" s="1"/>
  <c r="J3234" i="1"/>
  <c r="K3234" i="1" s="1"/>
  <c r="J3242" i="1"/>
  <c r="K3242" i="1" s="1"/>
  <c r="J3250" i="1"/>
  <c r="K3250" i="1" s="1"/>
  <c r="J3258" i="1"/>
  <c r="K3258" i="1" s="1"/>
  <c r="J3266" i="1"/>
  <c r="K3266" i="1" s="1"/>
  <c r="J3274" i="1"/>
  <c r="K3274" i="1" s="1"/>
  <c r="J3282" i="1"/>
  <c r="K3282" i="1" s="1"/>
  <c r="J3290" i="1"/>
  <c r="K3290" i="1" s="1"/>
  <c r="J3298" i="1"/>
  <c r="K3298" i="1" s="1"/>
  <c r="J3306" i="1"/>
  <c r="K3306" i="1" s="1"/>
  <c r="J3314" i="1"/>
  <c r="K3314" i="1" s="1"/>
  <c r="J3322" i="1"/>
  <c r="K3322" i="1" s="1"/>
  <c r="J3330" i="1"/>
  <c r="K3330" i="1" s="1"/>
  <c r="J3338" i="1"/>
  <c r="K3338" i="1" s="1"/>
  <c r="J3346" i="1"/>
  <c r="K3346" i="1" s="1"/>
  <c r="J3354" i="1"/>
  <c r="K3354" i="1" s="1"/>
  <c r="J3362" i="1"/>
  <c r="K3362" i="1" s="1"/>
  <c r="J3370" i="1"/>
  <c r="K3370" i="1" s="1"/>
  <c r="J3378" i="1"/>
  <c r="K3378" i="1" s="1"/>
  <c r="J3386" i="1"/>
  <c r="K3386" i="1" s="1"/>
  <c r="J3394" i="1"/>
  <c r="K3394" i="1" s="1"/>
  <c r="J3402" i="1"/>
  <c r="K3402" i="1" s="1"/>
  <c r="J3410" i="1"/>
  <c r="K3410" i="1" s="1"/>
  <c r="J3418" i="1"/>
  <c r="K3418" i="1" s="1"/>
  <c r="J3426" i="1"/>
  <c r="K3426" i="1" s="1"/>
  <c r="J3434" i="1"/>
  <c r="K3434" i="1" s="1"/>
  <c r="J3442" i="1"/>
  <c r="K3442" i="1" s="1"/>
  <c r="J3450" i="1"/>
  <c r="K3450" i="1" s="1"/>
  <c r="J3458" i="1"/>
  <c r="K3458" i="1" s="1"/>
  <c r="J3466" i="1"/>
  <c r="K3466" i="1" s="1"/>
  <c r="J3474" i="1"/>
  <c r="K3474" i="1" s="1"/>
  <c r="J3482" i="1"/>
  <c r="K3482" i="1" s="1"/>
  <c r="J3490" i="1"/>
  <c r="K3490" i="1" s="1"/>
  <c r="J3498" i="1"/>
  <c r="K3498" i="1" s="1"/>
  <c r="J3506" i="1"/>
  <c r="K3506" i="1" s="1"/>
  <c r="J3514" i="1"/>
  <c r="K3514" i="1" s="1"/>
  <c r="J3522" i="1"/>
  <c r="K3522" i="1" s="1"/>
  <c r="J3530" i="1"/>
  <c r="K3530" i="1" s="1"/>
  <c r="J3538" i="1"/>
  <c r="K3538" i="1" s="1"/>
  <c r="J3546" i="1"/>
  <c r="K3546" i="1" s="1"/>
  <c r="J3554" i="1"/>
  <c r="K3554" i="1" s="1"/>
  <c r="J3562" i="1"/>
  <c r="K3562" i="1" s="1"/>
  <c r="J3570" i="1"/>
  <c r="K3570" i="1" s="1"/>
  <c r="J3578" i="1"/>
  <c r="K3578" i="1" s="1"/>
  <c r="J3586" i="1"/>
  <c r="K3586" i="1" s="1"/>
  <c r="J3594" i="1"/>
  <c r="K3594" i="1" s="1"/>
  <c r="J3602" i="1"/>
  <c r="K3602" i="1" s="1"/>
  <c r="J3610" i="1"/>
  <c r="K3610" i="1" s="1"/>
  <c r="J3618" i="1"/>
  <c r="K3618" i="1" s="1"/>
  <c r="J3626" i="1"/>
  <c r="K3626" i="1" s="1"/>
  <c r="J3634" i="1"/>
  <c r="K3634" i="1" s="1"/>
  <c r="J3642" i="1"/>
  <c r="K3642" i="1" s="1"/>
  <c r="J3650" i="1"/>
  <c r="K3650" i="1" s="1"/>
  <c r="J3658" i="1"/>
  <c r="K3658" i="1" s="1"/>
  <c r="J3666" i="1"/>
  <c r="K3666" i="1" s="1"/>
  <c r="J3674" i="1"/>
  <c r="K3674" i="1" s="1"/>
  <c r="J3682" i="1"/>
  <c r="K3682" i="1" s="1"/>
  <c r="J3690" i="1"/>
  <c r="K3690" i="1" s="1"/>
  <c r="J3698" i="1"/>
  <c r="K3698" i="1" s="1"/>
  <c r="J3706" i="1"/>
  <c r="K3706" i="1" s="1"/>
  <c r="J3714" i="1"/>
  <c r="K3714" i="1" s="1"/>
  <c r="J3722" i="1"/>
  <c r="K3722" i="1" s="1"/>
  <c r="J3730" i="1"/>
  <c r="K3730" i="1" s="1"/>
  <c r="J3738" i="1"/>
  <c r="K3738" i="1" s="1"/>
  <c r="J3746" i="1"/>
  <c r="K3746" i="1" s="1"/>
  <c r="J3754" i="1"/>
  <c r="K3754" i="1" s="1"/>
  <c r="J3762" i="1"/>
  <c r="K3762" i="1" s="1"/>
  <c r="J3770" i="1"/>
  <c r="K3770" i="1" s="1"/>
  <c r="J3778" i="1"/>
  <c r="K3778" i="1" s="1"/>
  <c r="J3786" i="1"/>
  <c r="K3786" i="1" s="1"/>
  <c r="J3794" i="1"/>
  <c r="K3794" i="1" s="1"/>
  <c r="J3802" i="1"/>
  <c r="K3802" i="1" s="1"/>
  <c r="J3810" i="1"/>
  <c r="K3810" i="1" s="1"/>
  <c r="J3818" i="1"/>
  <c r="K3818" i="1" s="1"/>
  <c r="J3826" i="1"/>
  <c r="K3826" i="1" s="1"/>
  <c r="J3834" i="1"/>
  <c r="K3834" i="1" s="1"/>
  <c r="J3842" i="1"/>
  <c r="K3842" i="1" s="1"/>
  <c r="J3850" i="1"/>
  <c r="K3850" i="1" s="1"/>
  <c r="J3858" i="1"/>
  <c r="K3858" i="1" s="1"/>
  <c r="J3866" i="1"/>
  <c r="K3866" i="1" s="1"/>
  <c r="J3874" i="1"/>
  <c r="K3874" i="1" s="1"/>
  <c r="J3882" i="1"/>
  <c r="K3882" i="1" s="1"/>
  <c r="J3890" i="1"/>
  <c r="K3890" i="1" s="1"/>
  <c r="J3898" i="1"/>
  <c r="K3898" i="1" s="1"/>
  <c r="J3906" i="1"/>
  <c r="K3906" i="1" s="1"/>
  <c r="J3914" i="1"/>
  <c r="K3914" i="1" s="1"/>
  <c r="J3922" i="1"/>
  <c r="K3922" i="1" s="1"/>
  <c r="J3930" i="1"/>
  <c r="K3930" i="1" s="1"/>
  <c r="J3938" i="1"/>
  <c r="K3938" i="1" s="1"/>
  <c r="J3946" i="1"/>
  <c r="K3946" i="1" s="1"/>
  <c r="J3954" i="1"/>
  <c r="K3954" i="1" s="1"/>
  <c r="J3962" i="1"/>
  <c r="K3962" i="1" s="1"/>
  <c r="J3970" i="1"/>
  <c r="K3970" i="1" s="1"/>
  <c r="J3978" i="1"/>
  <c r="K3978" i="1" s="1"/>
  <c r="J3986" i="1"/>
  <c r="K3986" i="1" s="1"/>
  <c r="J3994" i="1"/>
  <c r="K3994" i="1" s="1"/>
  <c r="J4002" i="1"/>
  <c r="K4002" i="1" s="1"/>
  <c r="J4010" i="1"/>
  <c r="K4010" i="1" s="1"/>
  <c r="J4018" i="1"/>
  <c r="K4018" i="1" s="1"/>
  <c r="J4026" i="1"/>
  <c r="K4026" i="1" s="1"/>
  <c r="J4034" i="1"/>
  <c r="K4034" i="1" s="1"/>
  <c r="J4042" i="1"/>
  <c r="K4042" i="1" s="1"/>
  <c r="J4050" i="1"/>
  <c r="K4050" i="1" s="1"/>
  <c r="J4058" i="1"/>
  <c r="K4058" i="1" s="1"/>
  <c r="J4066" i="1"/>
  <c r="K4066" i="1" s="1"/>
  <c r="J4074" i="1"/>
  <c r="K4074" i="1" s="1"/>
  <c r="J4082" i="1"/>
  <c r="K4082" i="1" s="1"/>
  <c r="J4090" i="1"/>
  <c r="K4090" i="1" s="1"/>
  <c r="J4098" i="1"/>
  <c r="K4098" i="1" s="1"/>
  <c r="J4106" i="1"/>
  <c r="K4106" i="1" s="1"/>
  <c r="J4114" i="1"/>
  <c r="K4114" i="1" s="1"/>
  <c r="J963" i="1"/>
  <c r="K963" i="1" s="1"/>
  <c r="J1360" i="1"/>
  <c r="K1360" i="1" s="1"/>
  <c r="J1644" i="1"/>
  <c r="K1644" i="1" s="1"/>
  <c r="J1821" i="1"/>
  <c r="K1821" i="1" s="1"/>
  <c r="J1925" i="1"/>
  <c r="K1925" i="1" s="1"/>
  <c r="J1976" i="1"/>
  <c r="K1976" i="1" s="1"/>
  <c r="J2023" i="1"/>
  <c r="K2023" i="1" s="1"/>
  <c r="J2057" i="1"/>
  <c r="K2057" i="1" s="1"/>
  <c r="J2104" i="1"/>
  <c r="K2104" i="1" s="1"/>
  <c r="J2151" i="1"/>
  <c r="K2151" i="1" s="1"/>
  <c r="J2185" i="1"/>
  <c r="K2185" i="1" s="1"/>
  <c r="J2232" i="1"/>
  <c r="K2232" i="1" s="1"/>
  <c r="J2279" i="1"/>
  <c r="K2279" i="1" s="1"/>
  <c r="J2313" i="1"/>
  <c r="K2313" i="1" s="1"/>
  <c r="J2360" i="1"/>
  <c r="K2360" i="1" s="1"/>
  <c r="J2401" i="1"/>
  <c r="K2401" i="1" s="1"/>
  <c r="J2431" i="1"/>
  <c r="K2431" i="1" s="1"/>
  <c r="J2466" i="1"/>
  <c r="K2466" i="1" s="1"/>
  <c r="J2504" i="1"/>
  <c r="K2504" i="1" s="1"/>
  <c r="J2532" i="1"/>
  <c r="K2532" i="1" s="1"/>
  <c r="J2569" i="1"/>
  <c r="K2569" i="1" s="1"/>
  <c r="J2607" i="1"/>
  <c r="K2607" i="1" s="1"/>
  <c r="J2634" i="1"/>
  <c r="K2634" i="1" s="1"/>
  <c r="J2672" i="1"/>
  <c r="K2672" i="1" s="1"/>
  <c r="J2708" i="1"/>
  <c r="K2708" i="1" s="1"/>
  <c r="J2737" i="1"/>
  <c r="K2737" i="1" s="1"/>
  <c r="J2775" i="1"/>
  <c r="K2775" i="1" s="1"/>
  <c r="J2810" i="1"/>
  <c r="K2810" i="1" s="1"/>
  <c r="J2840" i="1"/>
  <c r="K2840" i="1" s="1"/>
  <c r="J2876" i="1"/>
  <c r="K2876" i="1" s="1"/>
  <c r="J2910" i="1"/>
  <c r="K2910" i="1" s="1"/>
  <c r="J2928" i="1"/>
  <c r="K2928" i="1" s="1"/>
  <c r="J2945" i="1"/>
  <c r="K2945" i="1" s="1"/>
  <c r="J2961" i="1"/>
  <c r="K2961" i="1" s="1"/>
  <c r="J2977" i="1"/>
  <c r="K2977" i="1" s="1"/>
  <c r="J2993" i="1"/>
  <c r="K2993" i="1" s="1"/>
  <c r="J3009" i="1"/>
  <c r="K3009" i="1" s="1"/>
  <c r="J3025" i="1"/>
  <c r="K3025" i="1" s="1"/>
  <c r="J3040" i="1"/>
  <c r="K3040" i="1" s="1"/>
  <c r="J3054" i="1"/>
  <c r="K3054" i="1" s="1"/>
  <c r="J3065" i="1"/>
  <c r="K3065" i="1" s="1"/>
  <c r="J3079" i="1"/>
  <c r="K3079" i="1" s="1"/>
  <c r="J3093" i="1"/>
  <c r="K3093" i="1" s="1"/>
  <c r="J3104" i="1"/>
  <c r="K3104" i="1" s="1"/>
  <c r="J3115" i="1"/>
  <c r="K3115" i="1" s="1"/>
  <c r="J3123" i="1"/>
  <c r="K3123" i="1" s="1"/>
  <c r="J3131" i="1"/>
  <c r="K3131" i="1" s="1"/>
  <c r="J3139" i="1"/>
  <c r="K3139" i="1" s="1"/>
  <c r="J3147" i="1"/>
  <c r="K3147" i="1" s="1"/>
  <c r="J3155" i="1"/>
  <c r="K3155" i="1" s="1"/>
  <c r="J3163" i="1"/>
  <c r="K3163" i="1" s="1"/>
  <c r="J3171" i="1"/>
  <c r="K3171" i="1" s="1"/>
  <c r="J3179" i="1"/>
  <c r="K3179" i="1" s="1"/>
  <c r="J3187" i="1"/>
  <c r="K3187" i="1" s="1"/>
  <c r="J3195" i="1"/>
  <c r="K3195" i="1" s="1"/>
  <c r="J3203" i="1"/>
  <c r="K3203" i="1" s="1"/>
  <c r="J3211" i="1"/>
  <c r="K3211" i="1" s="1"/>
  <c r="J3219" i="1"/>
  <c r="K3219" i="1" s="1"/>
  <c r="J3227" i="1"/>
  <c r="K3227" i="1" s="1"/>
  <c r="J3235" i="1"/>
  <c r="K3235" i="1" s="1"/>
  <c r="J3243" i="1"/>
  <c r="K3243" i="1" s="1"/>
  <c r="J3251" i="1"/>
  <c r="K3251" i="1" s="1"/>
  <c r="J3259" i="1"/>
  <c r="K3259" i="1" s="1"/>
  <c r="J3267" i="1"/>
  <c r="K3267" i="1" s="1"/>
  <c r="J3275" i="1"/>
  <c r="K3275" i="1" s="1"/>
  <c r="J3283" i="1"/>
  <c r="K3283" i="1" s="1"/>
  <c r="J3291" i="1"/>
  <c r="K3291" i="1" s="1"/>
  <c r="J3299" i="1"/>
  <c r="K3299" i="1" s="1"/>
  <c r="J3307" i="1"/>
  <c r="K3307" i="1" s="1"/>
  <c r="J3315" i="1"/>
  <c r="K3315" i="1" s="1"/>
  <c r="J3323" i="1"/>
  <c r="K3323" i="1" s="1"/>
  <c r="J3331" i="1"/>
  <c r="K3331" i="1" s="1"/>
  <c r="J3339" i="1"/>
  <c r="K3339" i="1" s="1"/>
  <c r="J3347" i="1"/>
  <c r="K3347" i="1" s="1"/>
  <c r="J3355" i="1"/>
  <c r="K3355" i="1" s="1"/>
  <c r="J3363" i="1"/>
  <c r="K3363" i="1" s="1"/>
  <c r="J3371" i="1"/>
  <c r="K3371" i="1" s="1"/>
  <c r="J3379" i="1"/>
  <c r="K3379" i="1" s="1"/>
  <c r="J3387" i="1"/>
  <c r="K3387" i="1" s="1"/>
  <c r="J3395" i="1"/>
  <c r="K3395" i="1" s="1"/>
  <c r="J3403" i="1"/>
  <c r="K3403" i="1" s="1"/>
  <c r="J3411" i="1"/>
  <c r="K3411" i="1" s="1"/>
  <c r="J3419" i="1"/>
  <c r="K3419" i="1" s="1"/>
  <c r="J3427" i="1"/>
  <c r="K3427" i="1" s="1"/>
  <c r="J3435" i="1"/>
  <c r="K3435" i="1" s="1"/>
  <c r="J3443" i="1"/>
  <c r="K3443" i="1" s="1"/>
  <c r="J3451" i="1"/>
  <c r="K3451" i="1" s="1"/>
  <c r="J3459" i="1"/>
  <c r="K3459" i="1" s="1"/>
  <c r="J3467" i="1"/>
  <c r="K3467" i="1" s="1"/>
  <c r="J3475" i="1"/>
  <c r="K3475" i="1" s="1"/>
  <c r="J3483" i="1"/>
  <c r="K3483" i="1" s="1"/>
  <c r="J3491" i="1"/>
  <c r="K3491" i="1" s="1"/>
  <c r="J3499" i="1"/>
  <c r="K3499" i="1" s="1"/>
  <c r="J3507" i="1"/>
  <c r="K3507" i="1" s="1"/>
  <c r="J3515" i="1"/>
  <c r="K3515" i="1" s="1"/>
  <c r="J3523" i="1"/>
  <c r="K3523" i="1" s="1"/>
  <c r="J3531" i="1"/>
  <c r="K3531" i="1" s="1"/>
  <c r="J3539" i="1"/>
  <c r="K3539" i="1" s="1"/>
  <c r="J3547" i="1"/>
  <c r="K3547" i="1" s="1"/>
  <c r="J3555" i="1"/>
  <c r="K3555" i="1" s="1"/>
  <c r="J3563" i="1"/>
  <c r="K3563" i="1" s="1"/>
  <c r="J3571" i="1"/>
  <c r="K3571" i="1" s="1"/>
  <c r="J3579" i="1"/>
  <c r="K3579" i="1" s="1"/>
  <c r="J3587" i="1"/>
  <c r="K3587" i="1" s="1"/>
  <c r="J3595" i="1"/>
  <c r="K3595" i="1" s="1"/>
  <c r="J3603" i="1"/>
  <c r="K3603" i="1" s="1"/>
  <c r="J3611" i="1"/>
  <c r="K3611" i="1" s="1"/>
  <c r="J3619" i="1"/>
  <c r="K3619" i="1" s="1"/>
  <c r="J3627" i="1"/>
  <c r="K3627" i="1" s="1"/>
  <c r="J3635" i="1"/>
  <c r="K3635" i="1" s="1"/>
  <c r="J3643" i="1"/>
  <c r="K3643" i="1" s="1"/>
  <c r="J3651" i="1"/>
  <c r="K3651" i="1" s="1"/>
  <c r="J3659" i="1"/>
  <c r="K3659" i="1" s="1"/>
  <c r="J3667" i="1"/>
  <c r="K3667" i="1" s="1"/>
  <c r="J3675" i="1"/>
  <c r="K3675" i="1" s="1"/>
  <c r="J3683" i="1"/>
  <c r="K3683" i="1" s="1"/>
  <c r="J3691" i="1"/>
  <c r="K3691" i="1" s="1"/>
  <c r="J3699" i="1"/>
  <c r="K3699" i="1" s="1"/>
  <c r="J3707" i="1"/>
  <c r="K3707" i="1" s="1"/>
  <c r="J3715" i="1"/>
  <c r="K3715" i="1" s="1"/>
  <c r="J3723" i="1"/>
  <c r="K3723" i="1" s="1"/>
  <c r="J3731" i="1"/>
  <c r="K3731" i="1" s="1"/>
  <c r="J3739" i="1"/>
  <c r="K3739" i="1" s="1"/>
  <c r="J3747" i="1"/>
  <c r="K3747" i="1" s="1"/>
  <c r="J3755" i="1"/>
  <c r="K3755" i="1" s="1"/>
  <c r="J3763" i="1"/>
  <c r="K3763" i="1" s="1"/>
  <c r="J3771" i="1"/>
  <c r="K3771" i="1" s="1"/>
  <c r="J1039" i="1"/>
  <c r="K1039" i="1" s="1"/>
  <c r="J1458" i="1"/>
  <c r="K1458" i="1" s="1"/>
  <c r="J1645" i="1"/>
  <c r="K1645" i="1" s="1"/>
  <c r="J1836" i="1"/>
  <c r="K1836" i="1" s="1"/>
  <c r="J1943" i="1"/>
  <c r="K1943" i="1" s="1"/>
  <c r="J1977" i="1"/>
  <c r="K1977" i="1" s="1"/>
  <c r="J2024" i="1"/>
  <c r="K2024" i="1" s="1"/>
  <c r="J2071" i="1"/>
  <c r="K2071" i="1" s="1"/>
  <c r="J2105" i="1"/>
  <c r="K2105" i="1" s="1"/>
  <c r="J2152" i="1"/>
  <c r="K2152" i="1" s="1"/>
  <c r="J2199" i="1"/>
  <c r="K2199" i="1" s="1"/>
  <c r="J2233" i="1"/>
  <c r="K2233" i="1" s="1"/>
  <c r="J2280" i="1"/>
  <c r="K2280" i="1" s="1"/>
  <c r="J2327" i="1"/>
  <c r="K2327" i="1" s="1"/>
  <c r="J2361" i="1"/>
  <c r="K2361" i="1" s="1"/>
  <c r="J2402" i="1"/>
  <c r="K2402" i="1" s="1"/>
  <c r="J2440" i="1"/>
  <c r="K2440" i="1" s="1"/>
  <c r="J2468" i="1"/>
  <c r="K2468" i="1" s="1"/>
  <c r="J2505" i="1"/>
  <c r="K2505" i="1" s="1"/>
  <c r="J2543" i="1"/>
  <c r="K2543" i="1" s="1"/>
  <c r="J2570" i="1"/>
  <c r="K2570" i="1" s="1"/>
  <c r="J2608" i="1"/>
  <c r="K2608" i="1" s="1"/>
  <c r="J2644" i="1"/>
  <c r="K2644" i="1" s="1"/>
  <c r="J2673" i="1"/>
  <c r="K2673" i="1" s="1"/>
  <c r="J2711" i="1"/>
  <c r="K2711" i="1" s="1"/>
  <c r="J2746" i="1"/>
  <c r="K2746" i="1" s="1"/>
  <c r="J2776" i="1"/>
  <c r="K2776" i="1" s="1"/>
  <c r="J2812" i="1"/>
  <c r="K2812" i="1" s="1"/>
  <c r="J2849" i="1"/>
  <c r="K2849" i="1" s="1"/>
  <c r="J2879" i="1"/>
  <c r="K2879" i="1" s="1"/>
  <c r="J2911" i="1"/>
  <c r="K2911" i="1" s="1"/>
  <c r="J2934" i="1"/>
  <c r="K2934" i="1" s="1"/>
  <c r="J2950" i="1"/>
  <c r="K2950" i="1" s="1"/>
  <c r="J2966" i="1"/>
  <c r="K2966" i="1" s="1"/>
  <c r="J2982" i="1"/>
  <c r="K2982" i="1" s="1"/>
  <c r="J2998" i="1"/>
  <c r="K2998" i="1" s="1"/>
  <c r="J3014" i="1"/>
  <c r="K3014" i="1" s="1"/>
  <c r="J3030" i="1"/>
  <c r="K3030" i="1" s="1"/>
  <c r="J3041" i="1"/>
  <c r="K3041" i="1" s="1"/>
  <c r="J3055" i="1"/>
  <c r="K3055" i="1" s="1"/>
  <c r="J3069" i="1"/>
  <c r="K3069" i="1" s="1"/>
  <c r="J3080" i="1"/>
  <c r="K3080" i="1" s="1"/>
  <c r="J3094" i="1"/>
  <c r="K3094" i="1" s="1"/>
  <c r="J3105" i="1"/>
  <c r="K3105" i="1" s="1"/>
  <c r="J3116" i="1"/>
  <c r="K3116" i="1" s="1"/>
  <c r="J3124" i="1"/>
  <c r="K3124" i="1" s="1"/>
  <c r="J3132" i="1"/>
  <c r="K3132" i="1" s="1"/>
  <c r="J3140" i="1"/>
  <c r="K3140" i="1" s="1"/>
  <c r="J3148" i="1"/>
  <c r="K3148" i="1" s="1"/>
  <c r="J3156" i="1"/>
  <c r="K3156" i="1" s="1"/>
  <c r="J3164" i="1"/>
  <c r="K3164" i="1" s="1"/>
  <c r="J3172" i="1"/>
  <c r="K3172" i="1" s="1"/>
  <c r="J3180" i="1"/>
  <c r="K3180" i="1" s="1"/>
  <c r="J3188" i="1"/>
  <c r="K3188" i="1" s="1"/>
  <c r="J3196" i="1"/>
  <c r="K3196" i="1" s="1"/>
  <c r="J3204" i="1"/>
  <c r="K3204" i="1" s="1"/>
  <c r="J3212" i="1"/>
  <c r="K3212" i="1" s="1"/>
  <c r="J3220" i="1"/>
  <c r="K3220" i="1" s="1"/>
  <c r="J3228" i="1"/>
  <c r="K3228" i="1" s="1"/>
  <c r="J3236" i="1"/>
  <c r="K3236" i="1" s="1"/>
  <c r="J3244" i="1"/>
  <c r="K3244" i="1" s="1"/>
  <c r="J3252" i="1"/>
  <c r="K3252" i="1" s="1"/>
  <c r="J3260" i="1"/>
  <c r="K3260" i="1" s="1"/>
  <c r="J3268" i="1"/>
  <c r="K3268" i="1" s="1"/>
  <c r="J3276" i="1"/>
  <c r="K3276" i="1" s="1"/>
  <c r="J3284" i="1"/>
  <c r="K3284" i="1" s="1"/>
  <c r="J3292" i="1"/>
  <c r="K3292" i="1" s="1"/>
  <c r="J3300" i="1"/>
  <c r="K3300" i="1" s="1"/>
  <c r="J3308" i="1"/>
  <c r="K3308" i="1" s="1"/>
  <c r="J3316" i="1"/>
  <c r="K3316" i="1" s="1"/>
  <c r="J3324" i="1"/>
  <c r="K3324" i="1" s="1"/>
  <c r="J3332" i="1"/>
  <c r="K3332" i="1" s="1"/>
  <c r="J3340" i="1"/>
  <c r="K3340" i="1" s="1"/>
  <c r="J3348" i="1"/>
  <c r="K3348" i="1" s="1"/>
  <c r="J3356" i="1"/>
  <c r="K3356" i="1" s="1"/>
  <c r="J3364" i="1"/>
  <c r="K3364" i="1" s="1"/>
  <c r="J3372" i="1"/>
  <c r="K3372" i="1" s="1"/>
  <c r="J3380" i="1"/>
  <c r="K3380" i="1" s="1"/>
  <c r="J3388" i="1"/>
  <c r="K3388" i="1" s="1"/>
  <c r="J3396" i="1"/>
  <c r="K3396" i="1" s="1"/>
  <c r="J3404" i="1"/>
  <c r="K3404" i="1" s="1"/>
  <c r="J3412" i="1"/>
  <c r="K3412" i="1" s="1"/>
  <c r="J3420" i="1"/>
  <c r="K3420" i="1" s="1"/>
  <c r="J3428" i="1"/>
  <c r="K3428" i="1" s="1"/>
  <c r="J3436" i="1"/>
  <c r="K3436" i="1" s="1"/>
  <c r="J3444" i="1"/>
  <c r="K3444" i="1" s="1"/>
  <c r="J3452" i="1"/>
  <c r="K3452" i="1" s="1"/>
  <c r="J3460" i="1"/>
  <c r="K3460" i="1" s="1"/>
  <c r="J3468" i="1"/>
  <c r="K3468" i="1" s="1"/>
  <c r="J3476" i="1"/>
  <c r="K3476" i="1" s="1"/>
  <c r="J3484" i="1"/>
  <c r="K3484" i="1" s="1"/>
  <c r="J3492" i="1"/>
  <c r="K3492" i="1" s="1"/>
  <c r="J3500" i="1"/>
  <c r="K3500" i="1" s="1"/>
  <c r="J3508" i="1"/>
  <c r="K3508" i="1" s="1"/>
  <c r="J3516" i="1"/>
  <c r="K3516" i="1" s="1"/>
  <c r="J3524" i="1"/>
  <c r="K3524" i="1" s="1"/>
  <c r="J3532" i="1"/>
  <c r="K3532" i="1" s="1"/>
  <c r="J3540" i="1"/>
  <c r="K3540" i="1" s="1"/>
  <c r="J3548" i="1"/>
  <c r="K3548" i="1" s="1"/>
  <c r="J3556" i="1"/>
  <c r="K3556" i="1" s="1"/>
  <c r="J3564" i="1"/>
  <c r="K3564" i="1" s="1"/>
  <c r="J3572" i="1"/>
  <c r="K3572" i="1" s="1"/>
  <c r="J3580" i="1"/>
  <c r="K3580" i="1" s="1"/>
  <c r="J3588" i="1"/>
  <c r="K3588" i="1" s="1"/>
  <c r="J3596" i="1"/>
  <c r="K3596" i="1" s="1"/>
  <c r="J3604" i="1"/>
  <c r="K3604" i="1" s="1"/>
  <c r="J3612" i="1"/>
  <c r="K3612" i="1" s="1"/>
  <c r="J3620" i="1"/>
  <c r="K3620" i="1" s="1"/>
  <c r="J3628" i="1"/>
  <c r="K3628" i="1" s="1"/>
  <c r="J3636" i="1"/>
  <c r="K3636" i="1" s="1"/>
  <c r="J3644" i="1"/>
  <c r="K3644" i="1" s="1"/>
  <c r="J3652" i="1"/>
  <c r="K3652" i="1" s="1"/>
  <c r="J3660" i="1"/>
  <c r="K3660" i="1" s="1"/>
  <c r="J3668" i="1"/>
  <c r="K3668" i="1" s="1"/>
  <c r="J3676" i="1"/>
  <c r="K3676" i="1" s="1"/>
  <c r="J3684" i="1"/>
  <c r="K3684" i="1" s="1"/>
  <c r="J3692" i="1"/>
  <c r="K3692" i="1" s="1"/>
  <c r="J3700" i="1"/>
  <c r="K3700" i="1" s="1"/>
  <c r="J3708" i="1"/>
  <c r="K3708" i="1" s="1"/>
  <c r="J3716" i="1"/>
  <c r="K3716" i="1" s="1"/>
  <c r="J3724" i="1"/>
  <c r="K3724" i="1" s="1"/>
  <c r="J3732" i="1"/>
  <c r="K3732" i="1" s="1"/>
  <c r="J3740" i="1"/>
  <c r="K3740" i="1" s="1"/>
  <c r="J3748" i="1"/>
  <c r="K3748" i="1" s="1"/>
  <c r="J3756" i="1"/>
  <c r="K3756" i="1" s="1"/>
  <c r="J3764" i="1"/>
  <c r="K3764" i="1" s="1"/>
  <c r="J3772" i="1"/>
  <c r="K3772" i="1" s="1"/>
  <c r="J3780" i="1"/>
  <c r="K3780" i="1" s="1"/>
  <c r="J3788" i="1"/>
  <c r="K3788" i="1" s="1"/>
  <c r="J3796" i="1"/>
  <c r="K3796" i="1" s="1"/>
  <c r="J3804" i="1"/>
  <c r="K3804" i="1" s="1"/>
  <c r="J3812" i="1"/>
  <c r="K3812" i="1" s="1"/>
  <c r="J3820" i="1"/>
  <c r="K3820" i="1" s="1"/>
  <c r="J3828" i="1"/>
  <c r="K3828" i="1" s="1"/>
  <c r="J3836" i="1"/>
  <c r="K3836" i="1" s="1"/>
  <c r="J3844" i="1"/>
  <c r="K3844" i="1" s="1"/>
  <c r="J3852" i="1"/>
  <c r="K3852" i="1" s="1"/>
  <c r="J3860" i="1"/>
  <c r="K3860" i="1" s="1"/>
  <c r="J3868" i="1"/>
  <c r="K3868" i="1" s="1"/>
  <c r="J3876" i="1"/>
  <c r="K3876" i="1" s="1"/>
  <c r="J3884" i="1"/>
  <c r="K3884" i="1" s="1"/>
  <c r="J3892" i="1"/>
  <c r="K3892" i="1" s="1"/>
  <c r="J3900" i="1"/>
  <c r="K3900" i="1" s="1"/>
  <c r="J3908" i="1"/>
  <c r="K3908" i="1" s="1"/>
  <c r="J3916" i="1"/>
  <c r="K3916" i="1" s="1"/>
  <c r="J3924" i="1"/>
  <c r="K3924" i="1" s="1"/>
  <c r="J3932" i="1"/>
  <c r="K3932" i="1" s="1"/>
  <c r="J3940" i="1"/>
  <c r="K3940" i="1" s="1"/>
  <c r="J3948" i="1"/>
  <c r="K3948" i="1" s="1"/>
  <c r="J3956" i="1"/>
  <c r="K3956" i="1" s="1"/>
  <c r="J3964" i="1"/>
  <c r="K3964" i="1" s="1"/>
  <c r="J3972" i="1"/>
  <c r="K3972" i="1" s="1"/>
  <c r="J3980" i="1"/>
  <c r="K3980" i="1" s="1"/>
  <c r="J3988" i="1"/>
  <c r="K3988" i="1" s="1"/>
  <c r="J3996" i="1"/>
  <c r="K3996" i="1" s="1"/>
  <c r="J4004" i="1"/>
  <c r="K4004" i="1" s="1"/>
  <c r="J4012" i="1"/>
  <c r="K4012" i="1" s="1"/>
  <c r="J4020" i="1"/>
  <c r="K4020" i="1" s="1"/>
  <c r="J4028" i="1"/>
  <c r="K4028" i="1" s="1"/>
  <c r="J4036" i="1"/>
  <c r="K4036" i="1" s="1"/>
  <c r="J4044" i="1"/>
  <c r="K4044" i="1" s="1"/>
  <c r="J1040" i="1"/>
  <c r="K1040" i="1" s="1"/>
  <c r="J1709" i="1"/>
  <c r="K1709" i="1" s="1"/>
  <c r="J1992" i="1"/>
  <c r="K1992" i="1" s="1"/>
  <c r="J2119" i="1"/>
  <c r="K2119" i="1" s="1"/>
  <c r="J2215" i="1"/>
  <c r="K2215" i="1" s="1"/>
  <c r="J2329" i="1"/>
  <c r="K2329" i="1" s="1"/>
  <c r="J2441" i="1"/>
  <c r="K2441" i="1" s="1"/>
  <c r="J2519" i="1"/>
  <c r="K2519" i="1" s="1"/>
  <c r="J2618" i="1"/>
  <c r="K2618" i="1" s="1"/>
  <c r="J2712" i="1"/>
  <c r="K2712" i="1" s="1"/>
  <c r="J2788" i="1"/>
  <c r="K2788" i="1" s="1"/>
  <c r="J2889" i="1"/>
  <c r="K2889" i="1" s="1"/>
  <c r="J2951" i="1"/>
  <c r="K2951" i="1" s="1"/>
  <c r="J2985" i="1"/>
  <c r="K2985" i="1" s="1"/>
  <c r="J3032" i="1"/>
  <c r="K3032" i="1" s="1"/>
  <c r="J3070" i="1"/>
  <c r="K3070" i="1" s="1"/>
  <c r="J3097" i="1"/>
  <c r="K3097" i="1" s="1"/>
  <c r="J3126" i="1"/>
  <c r="K3126" i="1" s="1"/>
  <c r="J3149" i="1"/>
  <c r="K3149" i="1" s="1"/>
  <c r="J3167" i="1"/>
  <c r="K3167" i="1" s="1"/>
  <c r="J3190" i="1"/>
  <c r="K3190" i="1" s="1"/>
  <c r="J3213" i="1"/>
  <c r="K3213" i="1" s="1"/>
  <c r="J3231" i="1"/>
  <c r="K3231" i="1" s="1"/>
  <c r="J3254" i="1"/>
  <c r="K3254" i="1" s="1"/>
  <c r="J3277" i="1"/>
  <c r="K3277" i="1" s="1"/>
  <c r="J3295" i="1"/>
  <c r="K3295" i="1" s="1"/>
  <c r="J3318" i="1"/>
  <c r="K3318" i="1" s="1"/>
  <c r="J3341" i="1"/>
  <c r="K3341" i="1" s="1"/>
  <c r="J3359" i="1"/>
  <c r="K3359" i="1" s="1"/>
  <c r="J3382" i="1"/>
  <c r="K3382" i="1" s="1"/>
  <c r="J3405" i="1"/>
  <c r="K3405" i="1" s="1"/>
  <c r="J3423" i="1"/>
  <c r="K3423" i="1" s="1"/>
  <c r="J3446" i="1"/>
  <c r="K3446" i="1" s="1"/>
  <c r="J3469" i="1"/>
  <c r="K3469" i="1" s="1"/>
  <c r="J3487" i="1"/>
  <c r="K3487" i="1" s="1"/>
  <c r="J3510" i="1"/>
  <c r="K3510" i="1" s="1"/>
  <c r="J3533" i="1"/>
  <c r="K3533" i="1" s="1"/>
  <c r="J3551" i="1"/>
  <c r="K3551" i="1" s="1"/>
  <c r="J3574" i="1"/>
  <c r="K3574" i="1" s="1"/>
  <c r="J3597" i="1"/>
  <c r="K3597" i="1" s="1"/>
  <c r="J3615" i="1"/>
  <c r="K3615" i="1" s="1"/>
  <c r="J3638" i="1"/>
  <c r="K3638" i="1" s="1"/>
  <c r="J3661" i="1"/>
  <c r="K3661" i="1" s="1"/>
  <c r="J3678" i="1"/>
  <c r="K3678" i="1" s="1"/>
  <c r="J3694" i="1"/>
  <c r="K3694" i="1" s="1"/>
  <c r="J3710" i="1"/>
  <c r="K3710" i="1" s="1"/>
  <c r="J3726" i="1"/>
  <c r="K3726" i="1" s="1"/>
  <c r="J3742" i="1"/>
  <c r="K3742" i="1" s="1"/>
  <c r="J3758" i="1"/>
  <c r="K3758" i="1" s="1"/>
  <c r="J3774" i="1"/>
  <c r="K3774" i="1" s="1"/>
  <c r="J3787" i="1"/>
  <c r="K3787" i="1" s="1"/>
  <c r="J3799" i="1"/>
  <c r="K3799" i="1" s="1"/>
  <c r="J3813" i="1"/>
  <c r="K3813" i="1" s="1"/>
  <c r="J3824" i="1"/>
  <c r="K3824" i="1" s="1"/>
  <c r="J3838" i="1"/>
  <c r="K3838" i="1" s="1"/>
  <c r="J3851" i="1"/>
  <c r="K3851" i="1" s="1"/>
  <c r="J3863" i="1"/>
  <c r="K3863" i="1" s="1"/>
  <c r="J3877" i="1"/>
  <c r="K3877" i="1" s="1"/>
  <c r="J3888" i="1"/>
  <c r="K3888" i="1" s="1"/>
  <c r="J3902" i="1"/>
  <c r="K3902" i="1" s="1"/>
  <c r="J3915" i="1"/>
  <c r="K3915" i="1" s="1"/>
  <c r="J3927" i="1"/>
  <c r="K3927" i="1" s="1"/>
  <c r="J3941" i="1"/>
  <c r="K3941" i="1" s="1"/>
  <c r="J3952" i="1"/>
  <c r="K3952" i="1" s="1"/>
  <c r="J3966" i="1"/>
  <c r="K3966" i="1" s="1"/>
  <c r="J3979" i="1"/>
  <c r="K3979" i="1" s="1"/>
  <c r="J3991" i="1"/>
  <c r="K3991" i="1" s="1"/>
  <c r="J4005" i="1"/>
  <c r="K4005" i="1" s="1"/>
  <c r="J4016" i="1"/>
  <c r="K4016" i="1" s="1"/>
  <c r="J4030" i="1"/>
  <c r="K4030" i="1" s="1"/>
  <c r="J4043" i="1"/>
  <c r="K4043" i="1" s="1"/>
  <c r="J4054" i="1"/>
  <c r="K4054" i="1" s="1"/>
  <c r="J4064" i="1"/>
  <c r="K4064" i="1" s="1"/>
  <c r="J4076" i="1"/>
  <c r="K4076" i="1" s="1"/>
  <c r="J4086" i="1"/>
  <c r="K4086" i="1" s="1"/>
  <c r="J4096" i="1"/>
  <c r="K4096" i="1" s="1"/>
  <c r="J4108" i="1"/>
  <c r="K4108" i="1" s="1"/>
  <c r="J4118" i="1"/>
  <c r="K4118" i="1" s="1"/>
  <c r="J4126" i="1"/>
  <c r="K4126" i="1" s="1"/>
  <c r="J4134" i="1"/>
  <c r="K4134" i="1" s="1"/>
  <c r="J4142" i="1"/>
  <c r="K4142" i="1" s="1"/>
  <c r="J4150" i="1"/>
  <c r="K4150" i="1" s="1"/>
  <c r="J4158" i="1"/>
  <c r="K4158" i="1" s="1"/>
  <c r="J4166" i="1"/>
  <c r="K4166" i="1" s="1"/>
  <c r="J4174" i="1"/>
  <c r="K4174" i="1" s="1"/>
  <c r="J4182" i="1"/>
  <c r="K4182" i="1" s="1"/>
  <c r="J4190" i="1"/>
  <c r="K4190" i="1" s="1"/>
  <c r="J4198" i="1"/>
  <c r="K4198" i="1" s="1"/>
  <c r="J4206" i="1"/>
  <c r="K4206" i="1" s="1"/>
  <c r="J4214" i="1"/>
  <c r="K4214" i="1" s="1"/>
  <c r="J4222" i="1"/>
  <c r="K4222" i="1" s="1"/>
  <c r="J4230" i="1"/>
  <c r="K4230" i="1" s="1"/>
  <c r="J4238" i="1"/>
  <c r="K4238" i="1" s="1"/>
  <c r="J4246" i="1"/>
  <c r="K4246" i="1" s="1"/>
  <c r="J4254" i="1"/>
  <c r="K4254" i="1" s="1"/>
  <c r="J4262" i="1"/>
  <c r="K4262" i="1" s="1"/>
  <c r="J4270" i="1"/>
  <c r="K4270" i="1" s="1"/>
  <c r="J4278" i="1"/>
  <c r="K4278" i="1" s="1"/>
  <c r="J4286" i="1"/>
  <c r="K4286" i="1" s="1"/>
  <c r="J4294" i="1"/>
  <c r="K4294" i="1" s="1"/>
  <c r="J4302" i="1"/>
  <c r="K4302" i="1" s="1"/>
  <c r="J4310" i="1"/>
  <c r="K4310" i="1" s="1"/>
  <c r="J4318" i="1"/>
  <c r="K4318" i="1" s="1"/>
  <c r="J4326" i="1"/>
  <c r="K4326" i="1" s="1"/>
  <c r="J4334" i="1"/>
  <c r="K4334" i="1" s="1"/>
  <c r="J4342" i="1"/>
  <c r="K4342" i="1" s="1"/>
  <c r="J4350" i="1"/>
  <c r="K4350" i="1" s="1"/>
  <c r="J4358" i="1"/>
  <c r="K4358" i="1" s="1"/>
  <c r="J4366" i="1"/>
  <c r="K4366" i="1" s="1"/>
  <c r="J4374" i="1"/>
  <c r="K4374" i="1" s="1"/>
  <c r="J4382" i="1"/>
  <c r="K4382" i="1" s="1"/>
  <c r="J4390" i="1"/>
  <c r="K4390" i="1" s="1"/>
  <c r="J4398" i="1"/>
  <c r="K4398" i="1" s="1"/>
  <c r="J4406" i="1"/>
  <c r="K4406" i="1" s="1"/>
  <c r="J4414" i="1"/>
  <c r="K4414" i="1" s="1"/>
  <c r="J4422" i="1"/>
  <c r="K4422" i="1" s="1"/>
  <c r="J1168" i="1"/>
  <c r="K1168" i="1" s="1"/>
  <c r="J1837" i="1"/>
  <c r="K1837" i="1" s="1"/>
  <c r="J1993" i="1"/>
  <c r="K1993" i="1" s="1"/>
  <c r="J2120" i="1"/>
  <c r="K2120" i="1" s="1"/>
  <c r="J2247" i="1"/>
  <c r="K2247" i="1" s="1"/>
  <c r="J2343" i="1"/>
  <c r="K2343" i="1" s="1"/>
  <c r="J2442" i="1"/>
  <c r="K2442" i="1" s="1"/>
  <c r="J2544" i="1"/>
  <c r="K2544" i="1" s="1"/>
  <c r="J2620" i="1"/>
  <c r="K2620" i="1" s="1"/>
  <c r="J2721" i="1"/>
  <c r="K2721" i="1" s="1"/>
  <c r="J2815" i="1"/>
  <c r="K2815" i="1" s="1"/>
  <c r="J2890" i="1"/>
  <c r="K2890" i="1" s="1"/>
  <c r="J2952" i="1"/>
  <c r="K2952" i="1" s="1"/>
  <c r="J2999" i="1"/>
  <c r="K2999" i="1" s="1"/>
  <c r="J3033" i="1"/>
  <c r="K3033" i="1" s="1"/>
  <c r="J3071" i="1"/>
  <c r="K3071" i="1" s="1"/>
  <c r="J3108" i="1"/>
  <c r="K3108" i="1" s="1"/>
  <c r="J3127" i="1"/>
  <c r="K3127" i="1" s="1"/>
  <c r="J3150" i="1"/>
  <c r="K3150" i="1" s="1"/>
  <c r="J3173" i="1"/>
  <c r="K3173" i="1" s="1"/>
  <c r="J3191" i="1"/>
  <c r="K3191" i="1" s="1"/>
  <c r="J3214" i="1"/>
  <c r="K3214" i="1" s="1"/>
  <c r="J3237" i="1"/>
  <c r="K3237" i="1" s="1"/>
  <c r="J3255" i="1"/>
  <c r="K3255" i="1" s="1"/>
  <c r="J3278" i="1"/>
  <c r="K3278" i="1" s="1"/>
  <c r="J3301" i="1"/>
  <c r="K3301" i="1" s="1"/>
  <c r="J3319" i="1"/>
  <c r="K3319" i="1" s="1"/>
  <c r="J3342" i="1"/>
  <c r="K3342" i="1" s="1"/>
  <c r="J3365" i="1"/>
  <c r="K3365" i="1" s="1"/>
  <c r="J3383" i="1"/>
  <c r="K3383" i="1" s="1"/>
  <c r="J3406" i="1"/>
  <c r="K3406" i="1" s="1"/>
  <c r="J3429" i="1"/>
  <c r="K3429" i="1" s="1"/>
  <c r="J3447" i="1"/>
  <c r="K3447" i="1" s="1"/>
  <c r="J3470" i="1"/>
  <c r="K3470" i="1" s="1"/>
  <c r="J3493" i="1"/>
  <c r="K3493" i="1" s="1"/>
  <c r="J3511" i="1"/>
  <c r="K3511" i="1" s="1"/>
  <c r="J3534" i="1"/>
  <c r="K3534" i="1" s="1"/>
  <c r="J3557" i="1"/>
  <c r="K3557" i="1" s="1"/>
  <c r="J3575" i="1"/>
  <c r="K3575" i="1" s="1"/>
  <c r="J3598" i="1"/>
  <c r="K3598" i="1" s="1"/>
  <c r="J3621" i="1"/>
  <c r="K3621" i="1" s="1"/>
  <c r="J3639" i="1"/>
  <c r="K3639" i="1" s="1"/>
  <c r="J3662" i="1"/>
  <c r="K3662" i="1" s="1"/>
  <c r="J3679" i="1"/>
  <c r="K3679" i="1" s="1"/>
  <c r="J3695" i="1"/>
  <c r="K3695" i="1" s="1"/>
  <c r="J3711" i="1"/>
  <c r="K3711" i="1" s="1"/>
  <c r="J3727" i="1"/>
  <c r="K3727" i="1" s="1"/>
  <c r="J3743" i="1"/>
  <c r="K3743" i="1" s="1"/>
  <c r="J3759" i="1"/>
  <c r="K3759" i="1" s="1"/>
  <c r="J3775" i="1"/>
  <c r="K3775" i="1" s="1"/>
  <c r="J3789" i="1"/>
  <c r="K3789" i="1" s="1"/>
  <c r="J3800" i="1"/>
  <c r="K3800" i="1" s="1"/>
  <c r="J3814" i="1"/>
  <c r="K3814" i="1" s="1"/>
  <c r="J3827" i="1"/>
  <c r="K3827" i="1" s="1"/>
  <c r="J3839" i="1"/>
  <c r="K3839" i="1" s="1"/>
  <c r="J3853" i="1"/>
  <c r="K3853" i="1" s="1"/>
  <c r="J3864" i="1"/>
  <c r="K3864" i="1" s="1"/>
  <c r="J3878" i="1"/>
  <c r="K3878" i="1" s="1"/>
  <c r="J3891" i="1"/>
  <c r="K3891" i="1" s="1"/>
  <c r="J3903" i="1"/>
  <c r="K3903" i="1" s="1"/>
  <c r="J3917" i="1"/>
  <c r="K3917" i="1" s="1"/>
  <c r="J3928" i="1"/>
  <c r="K3928" i="1" s="1"/>
  <c r="J3942" i="1"/>
  <c r="K3942" i="1" s="1"/>
  <c r="J3955" i="1"/>
  <c r="K3955" i="1" s="1"/>
  <c r="J3967" i="1"/>
  <c r="K3967" i="1" s="1"/>
  <c r="J3981" i="1"/>
  <c r="K3981" i="1" s="1"/>
  <c r="J3992" i="1"/>
  <c r="K3992" i="1" s="1"/>
  <c r="J4006" i="1"/>
  <c r="K4006" i="1" s="1"/>
  <c r="J4019" i="1"/>
  <c r="K4019" i="1" s="1"/>
  <c r="J4031" i="1"/>
  <c r="K4031" i="1" s="1"/>
  <c r="J4045" i="1"/>
  <c r="K4045" i="1" s="1"/>
  <c r="J4055" i="1"/>
  <c r="K4055" i="1" s="1"/>
  <c r="J4067" i="1"/>
  <c r="K4067" i="1" s="1"/>
  <c r="J4077" i="1"/>
  <c r="K4077" i="1" s="1"/>
  <c r="J4087" i="1"/>
  <c r="K4087" i="1" s="1"/>
  <c r="J4099" i="1"/>
  <c r="K4099" i="1" s="1"/>
  <c r="J4109" i="1"/>
  <c r="K4109" i="1" s="1"/>
  <c r="J4119" i="1"/>
  <c r="K4119" i="1" s="1"/>
  <c r="J4127" i="1"/>
  <c r="K4127" i="1" s="1"/>
  <c r="J4135" i="1"/>
  <c r="K4135" i="1" s="1"/>
  <c r="J4143" i="1"/>
  <c r="K4143" i="1" s="1"/>
  <c r="J4151" i="1"/>
  <c r="K4151" i="1" s="1"/>
  <c r="J4159" i="1"/>
  <c r="K4159" i="1" s="1"/>
  <c r="J4167" i="1"/>
  <c r="K4167" i="1" s="1"/>
  <c r="J4175" i="1"/>
  <c r="K4175" i="1" s="1"/>
  <c r="J4183" i="1"/>
  <c r="K4183" i="1" s="1"/>
  <c r="J4191" i="1"/>
  <c r="K4191" i="1" s="1"/>
  <c r="J4199" i="1"/>
  <c r="K4199" i="1" s="1"/>
  <c r="J4207" i="1"/>
  <c r="K4207" i="1" s="1"/>
  <c r="J4215" i="1"/>
  <c r="K4215" i="1" s="1"/>
  <c r="J4223" i="1"/>
  <c r="K4223" i="1" s="1"/>
  <c r="J4231" i="1"/>
  <c r="K4231" i="1" s="1"/>
  <c r="J4239" i="1"/>
  <c r="K4239" i="1" s="1"/>
  <c r="J4247" i="1"/>
  <c r="K4247" i="1" s="1"/>
  <c r="J4255" i="1"/>
  <c r="K4255" i="1" s="1"/>
  <c r="J4263" i="1"/>
  <c r="K4263" i="1" s="1"/>
  <c r="J4271" i="1"/>
  <c r="K4271" i="1" s="1"/>
  <c r="J4279" i="1"/>
  <c r="K4279" i="1" s="1"/>
  <c r="J4287" i="1"/>
  <c r="K4287" i="1" s="1"/>
  <c r="J4295" i="1"/>
  <c r="K4295" i="1" s="1"/>
  <c r="J4303" i="1"/>
  <c r="K4303" i="1" s="1"/>
  <c r="J4311" i="1"/>
  <c r="K4311" i="1" s="1"/>
  <c r="J4319" i="1"/>
  <c r="K4319" i="1" s="1"/>
  <c r="J4327" i="1"/>
  <c r="K4327" i="1" s="1"/>
  <c r="J4335" i="1"/>
  <c r="K4335" i="1" s="1"/>
  <c r="J4343" i="1"/>
  <c r="K4343" i="1" s="1"/>
  <c r="J4351" i="1"/>
  <c r="K4351" i="1" s="1"/>
  <c r="J4359" i="1"/>
  <c r="K4359" i="1" s="1"/>
  <c r="J4367" i="1"/>
  <c r="K4367" i="1" s="1"/>
  <c r="J4375" i="1"/>
  <c r="K4375" i="1" s="1"/>
  <c r="J4383" i="1"/>
  <c r="K4383" i="1" s="1"/>
  <c r="J4391" i="1"/>
  <c r="K4391" i="1" s="1"/>
  <c r="J4399" i="1"/>
  <c r="K4399" i="1" s="1"/>
  <c r="J4407" i="1"/>
  <c r="K4407" i="1" s="1"/>
  <c r="J4415" i="1"/>
  <c r="K4415" i="1" s="1"/>
  <c r="J4423" i="1"/>
  <c r="K4423" i="1" s="1"/>
  <c r="J4431" i="1"/>
  <c r="K4431" i="1" s="1"/>
  <c r="J4439" i="1"/>
  <c r="K4439" i="1" s="1"/>
  <c r="J4447" i="1"/>
  <c r="K4447" i="1" s="1"/>
  <c r="J4455" i="1"/>
  <c r="K4455" i="1" s="1"/>
  <c r="J4463" i="1"/>
  <c r="K4463" i="1" s="1"/>
  <c r="J4471" i="1"/>
  <c r="K4471" i="1" s="1"/>
  <c r="J4479" i="1"/>
  <c r="K4479" i="1" s="1"/>
  <c r="J4487" i="1"/>
  <c r="K4487" i="1" s="1"/>
  <c r="J4495" i="1"/>
  <c r="K4495" i="1" s="1"/>
  <c r="J4503" i="1"/>
  <c r="K4503" i="1" s="1"/>
  <c r="J4511" i="1"/>
  <c r="K4511" i="1" s="1"/>
  <c r="J4519" i="1"/>
  <c r="K4519" i="1" s="1"/>
  <c r="J4527" i="1"/>
  <c r="K4527" i="1" s="1"/>
  <c r="J4535" i="1"/>
  <c r="K4535" i="1" s="1"/>
  <c r="J4543" i="1"/>
  <c r="K4543" i="1" s="1"/>
  <c r="J4551" i="1"/>
  <c r="K4551" i="1" s="1"/>
  <c r="J4559" i="1"/>
  <c r="K4559" i="1" s="1"/>
  <c r="J4567" i="1"/>
  <c r="K4567" i="1" s="1"/>
  <c r="J4575" i="1"/>
  <c r="K4575" i="1" s="1"/>
  <c r="J4583" i="1"/>
  <c r="K4583" i="1" s="1"/>
  <c r="J4591" i="1"/>
  <c r="K4591" i="1" s="1"/>
  <c r="J4599" i="1"/>
  <c r="K4599" i="1" s="1"/>
  <c r="J4607" i="1"/>
  <c r="K4607" i="1" s="1"/>
  <c r="J4615" i="1"/>
  <c r="K4615" i="1" s="1"/>
  <c r="J4623" i="1"/>
  <c r="K4623" i="1" s="1"/>
  <c r="J4631" i="1"/>
  <c r="K4631" i="1" s="1"/>
  <c r="J4639" i="1"/>
  <c r="K4639" i="1" s="1"/>
  <c r="J4647" i="1"/>
  <c r="K4647" i="1" s="1"/>
  <c r="J4655" i="1"/>
  <c r="K4655" i="1" s="1"/>
  <c r="J4663" i="1"/>
  <c r="K4663" i="1" s="1"/>
  <c r="J4671" i="1"/>
  <c r="K4671" i="1" s="1"/>
  <c r="J4679" i="1"/>
  <c r="K4679" i="1" s="1"/>
  <c r="J4687" i="1"/>
  <c r="K4687" i="1" s="1"/>
  <c r="J4695" i="1"/>
  <c r="K4695" i="1" s="1"/>
  <c r="J4703" i="1"/>
  <c r="K4703" i="1" s="1"/>
  <c r="J4711" i="1"/>
  <c r="K4711" i="1" s="1"/>
  <c r="J4719" i="1"/>
  <c r="K4719" i="1" s="1"/>
  <c r="J4727" i="1"/>
  <c r="K4727" i="1" s="1"/>
  <c r="J4735" i="1"/>
  <c r="K4735" i="1" s="1"/>
  <c r="J4743" i="1"/>
  <c r="K4743" i="1" s="1"/>
  <c r="J4751" i="1"/>
  <c r="K4751" i="1" s="1"/>
  <c r="J4759" i="1"/>
  <c r="K4759" i="1" s="1"/>
  <c r="J4767" i="1"/>
  <c r="K4767" i="1" s="1"/>
  <c r="J4775" i="1"/>
  <c r="K4775" i="1" s="1"/>
  <c r="J4783" i="1"/>
  <c r="K4783" i="1" s="1"/>
  <c r="J4791" i="1"/>
  <c r="K4791" i="1" s="1"/>
  <c r="J4799" i="1"/>
  <c r="K4799" i="1" s="1"/>
  <c r="J4807" i="1"/>
  <c r="K4807" i="1" s="1"/>
  <c r="J4815" i="1"/>
  <c r="K4815" i="1" s="1"/>
  <c r="J4823" i="1"/>
  <c r="K4823" i="1" s="1"/>
  <c r="J4831" i="1"/>
  <c r="K4831" i="1" s="1"/>
  <c r="J4839" i="1"/>
  <c r="K4839" i="1" s="1"/>
  <c r="J4847" i="1"/>
  <c r="K4847" i="1" s="1"/>
  <c r="J4855" i="1"/>
  <c r="K4855" i="1" s="1"/>
  <c r="J4863" i="1"/>
  <c r="K4863" i="1" s="1"/>
  <c r="J1210" i="1"/>
  <c r="K1210" i="1" s="1"/>
  <c r="J1882" i="1"/>
  <c r="K1882" i="1" s="1"/>
  <c r="J2025" i="1"/>
  <c r="K2025" i="1" s="1"/>
  <c r="J2121" i="1"/>
  <c r="K2121" i="1" s="1"/>
  <c r="J2248" i="1"/>
  <c r="K2248" i="1" s="1"/>
  <c r="J2375" i="1"/>
  <c r="K2375" i="1" s="1"/>
  <c r="J2452" i="1"/>
  <c r="K2452" i="1" s="1"/>
  <c r="J2545" i="1"/>
  <c r="K2545" i="1" s="1"/>
  <c r="J2647" i="1"/>
  <c r="K2647" i="1" s="1"/>
  <c r="J2722" i="1"/>
  <c r="K2722" i="1" s="1"/>
  <c r="J2824" i="1"/>
  <c r="K2824" i="1" s="1"/>
  <c r="J2912" i="1"/>
  <c r="K2912" i="1" s="1"/>
  <c r="J2953" i="1"/>
  <c r="K2953" i="1" s="1"/>
  <c r="J3000" i="1"/>
  <c r="K3000" i="1" s="1"/>
  <c r="J3045" i="1"/>
  <c r="K3045" i="1" s="1"/>
  <c r="J3072" i="1"/>
  <c r="K3072" i="1" s="1"/>
  <c r="J3109" i="1"/>
  <c r="K3109" i="1" s="1"/>
  <c r="J3133" i="1"/>
  <c r="K3133" i="1" s="1"/>
  <c r="J3151" i="1"/>
  <c r="K3151" i="1" s="1"/>
  <c r="J3174" i="1"/>
  <c r="K3174" i="1" s="1"/>
  <c r="J3197" i="1"/>
  <c r="K3197" i="1" s="1"/>
  <c r="J3215" i="1"/>
  <c r="K3215" i="1" s="1"/>
  <c r="J3238" i="1"/>
  <c r="K3238" i="1" s="1"/>
  <c r="J3261" i="1"/>
  <c r="K3261" i="1" s="1"/>
  <c r="J3279" i="1"/>
  <c r="K3279" i="1" s="1"/>
  <c r="J3302" i="1"/>
  <c r="K3302" i="1" s="1"/>
  <c r="J3325" i="1"/>
  <c r="K3325" i="1" s="1"/>
  <c r="J3343" i="1"/>
  <c r="K3343" i="1" s="1"/>
  <c r="J3366" i="1"/>
  <c r="K3366" i="1" s="1"/>
  <c r="J3389" i="1"/>
  <c r="K3389" i="1" s="1"/>
  <c r="J3407" i="1"/>
  <c r="K3407" i="1" s="1"/>
  <c r="J3430" i="1"/>
  <c r="K3430" i="1" s="1"/>
  <c r="J3453" i="1"/>
  <c r="K3453" i="1" s="1"/>
  <c r="J3471" i="1"/>
  <c r="K3471" i="1" s="1"/>
  <c r="J3494" i="1"/>
  <c r="K3494" i="1" s="1"/>
  <c r="J3517" i="1"/>
  <c r="K3517" i="1" s="1"/>
  <c r="J3535" i="1"/>
  <c r="K3535" i="1" s="1"/>
  <c r="J3558" i="1"/>
  <c r="K3558" i="1" s="1"/>
  <c r="J3581" i="1"/>
  <c r="K3581" i="1" s="1"/>
  <c r="J3599" i="1"/>
  <c r="K3599" i="1" s="1"/>
  <c r="J3622" i="1"/>
  <c r="K3622" i="1" s="1"/>
  <c r="J3645" i="1"/>
  <c r="K3645" i="1" s="1"/>
  <c r="J3663" i="1"/>
  <c r="K3663" i="1" s="1"/>
  <c r="J3680" i="1"/>
  <c r="K3680" i="1" s="1"/>
  <c r="J3696" i="1"/>
  <c r="K3696" i="1" s="1"/>
  <c r="J3712" i="1"/>
  <c r="K3712" i="1" s="1"/>
  <c r="J3728" i="1"/>
  <c r="K3728" i="1" s="1"/>
  <c r="J3744" i="1"/>
  <c r="K3744" i="1" s="1"/>
  <c r="J3760" i="1"/>
  <c r="K3760" i="1" s="1"/>
  <c r="J3776" i="1"/>
  <c r="K3776" i="1" s="1"/>
  <c r="J3790" i="1"/>
  <c r="K3790" i="1" s="1"/>
  <c r="J3803" i="1"/>
  <c r="K3803" i="1" s="1"/>
  <c r="J3815" i="1"/>
  <c r="K3815" i="1" s="1"/>
  <c r="J3829" i="1"/>
  <c r="K3829" i="1" s="1"/>
  <c r="J3840" i="1"/>
  <c r="K3840" i="1" s="1"/>
  <c r="J3854" i="1"/>
  <c r="K3854" i="1" s="1"/>
  <c r="J3867" i="1"/>
  <c r="K3867" i="1" s="1"/>
  <c r="J3879" i="1"/>
  <c r="K3879" i="1" s="1"/>
  <c r="J3893" i="1"/>
  <c r="K3893" i="1" s="1"/>
  <c r="J3904" i="1"/>
  <c r="K3904" i="1" s="1"/>
  <c r="J3918" i="1"/>
  <c r="K3918" i="1" s="1"/>
  <c r="J3931" i="1"/>
  <c r="K3931" i="1" s="1"/>
  <c r="J3943" i="1"/>
  <c r="K3943" i="1" s="1"/>
  <c r="J3957" i="1"/>
  <c r="K3957" i="1" s="1"/>
  <c r="J3968" i="1"/>
  <c r="K3968" i="1" s="1"/>
  <c r="J3982" i="1"/>
  <c r="K3982" i="1" s="1"/>
  <c r="J3995" i="1"/>
  <c r="K3995" i="1" s="1"/>
  <c r="J4007" i="1"/>
  <c r="K4007" i="1" s="1"/>
  <c r="J4021" i="1"/>
  <c r="K4021" i="1" s="1"/>
  <c r="J4032" i="1"/>
  <c r="K4032" i="1" s="1"/>
  <c r="J4046" i="1"/>
  <c r="K4046" i="1" s="1"/>
  <c r="J4056" i="1"/>
  <c r="K4056" i="1" s="1"/>
  <c r="J4068" i="1"/>
  <c r="K4068" i="1" s="1"/>
  <c r="J4078" i="1"/>
  <c r="K4078" i="1" s="1"/>
  <c r="J4088" i="1"/>
  <c r="K4088" i="1" s="1"/>
  <c r="J4100" i="1"/>
  <c r="K4100" i="1" s="1"/>
  <c r="J4110" i="1"/>
  <c r="K4110" i="1" s="1"/>
  <c r="J4120" i="1"/>
  <c r="K4120" i="1" s="1"/>
  <c r="J4128" i="1"/>
  <c r="K4128" i="1" s="1"/>
  <c r="J4136" i="1"/>
  <c r="K4136" i="1" s="1"/>
  <c r="J4144" i="1"/>
  <c r="K4144" i="1" s="1"/>
  <c r="J4152" i="1"/>
  <c r="K4152" i="1" s="1"/>
  <c r="J4160" i="1"/>
  <c r="K4160" i="1" s="1"/>
  <c r="J4168" i="1"/>
  <c r="K4168" i="1" s="1"/>
  <c r="J4176" i="1"/>
  <c r="K4176" i="1" s="1"/>
  <c r="J4184" i="1"/>
  <c r="K4184" i="1" s="1"/>
  <c r="J4192" i="1"/>
  <c r="K4192" i="1" s="1"/>
  <c r="J4200" i="1"/>
  <c r="K4200" i="1" s="1"/>
  <c r="J4208" i="1"/>
  <c r="K4208" i="1" s="1"/>
  <c r="J4216" i="1"/>
  <c r="K4216" i="1" s="1"/>
  <c r="J4224" i="1"/>
  <c r="K4224" i="1" s="1"/>
  <c r="J4232" i="1"/>
  <c r="K4232" i="1" s="1"/>
  <c r="J4240" i="1"/>
  <c r="K4240" i="1" s="1"/>
  <c r="J4248" i="1"/>
  <c r="K4248" i="1" s="1"/>
  <c r="J4256" i="1"/>
  <c r="K4256" i="1" s="1"/>
  <c r="J4264" i="1"/>
  <c r="K4264" i="1" s="1"/>
  <c r="J4272" i="1"/>
  <c r="K4272" i="1" s="1"/>
  <c r="J4280" i="1"/>
  <c r="K4280" i="1" s="1"/>
  <c r="J4288" i="1"/>
  <c r="K4288" i="1" s="1"/>
  <c r="J4296" i="1"/>
  <c r="K4296" i="1" s="1"/>
  <c r="J4304" i="1"/>
  <c r="K4304" i="1" s="1"/>
  <c r="J4312" i="1"/>
  <c r="K4312" i="1" s="1"/>
  <c r="J4320" i="1"/>
  <c r="K4320" i="1" s="1"/>
  <c r="J4328" i="1"/>
  <c r="K4328" i="1" s="1"/>
  <c r="J4336" i="1"/>
  <c r="K4336" i="1" s="1"/>
  <c r="J4344" i="1"/>
  <c r="K4344" i="1" s="1"/>
  <c r="J4352" i="1"/>
  <c r="K4352" i="1" s="1"/>
  <c r="J4360" i="1"/>
  <c r="K4360" i="1" s="1"/>
  <c r="J4368" i="1"/>
  <c r="K4368" i="1" s="1"/>
  <c r="J4376" i="1"/>
  <c r="K4376" i="1" s="1"/>
  <c r="J4384" i="1"/>
  <c r="K4384" i="1" s="1"/>
  <c r="J4392" i="1"/>
  <c r="K4392" i="1" s="1"/>
  <c r="J4400" i="1"/>
  <c r="K4400" i="1" s="1"/>
  <c r="J4408" i="1"/>
  <c r="K4408" i="1" s="1"/>
  <c r="J4416" i="1"/>
  <c r="K4416" i="1" s="1"/>
  <c r="J4424" i="1"/>
  <c r="K4424" i="1" s="1"/>
  <c r="J4432" i="1"/>
  <c r="K4432" i="1" s="1"/>
  <c r="J4440" i="1"/>
  <c r="K4440" i="1" s="1"/>
  <c r="J4448" i="1"/>
  <c r="K4448" i="1" s="1"/>
  <c r="J4456" i="1"/>
  <c r="K4456" i="1" s="1"/>
  <c r="J4464" i="1"/>
  <c r="K4464" i="1" s="1"/>
  <c r="J4472" i="1"/>
  <c r="K4472" i="1" s="1"/>
  <c r="J4480" i="1"/>
  <c r="K4480" i="1" s="1"/>
  <c r="J4488" i="1"/>
  <c r="K4488" i="1" s="1"/>
  <c r="J4496" i="1"/>
  <c r="K4496" i="1" s="1"/>
  <c r="J4504" i="1"/>
  <c r="K4504" i="1" s="1"/>
  <c r="J4512" i="1"/>
  <c r="K4512" i="1" s="1"/>
  <c r="J4520" i="1"/>
  <c r="K4520" i="1" s="1"/>
  <c r="J4528" i="1"/>
  <c r="K4528" i="1" s="1"/>
  <c r="J4536" i="1"/>
  <c r="K4536" i="1" s="1"/>
  <c r="J1489" i="1"/>
  <c r="K1489" i="1" s="1"/>
  <c r="J1890" i="1"/>
  <c r="K1890" i="1" s="1"/>
  <c r="J2039" i="1"/>
  <c r="K2039" i="1" s="1"/>
  <c r="J2153" i="1"/>
  <c r="K2153" i="1" s="1"/>
  <c r="J2249" i="1"/>
  <c r="K2249" i="1" s="1"/>
  <c r="J1490" i="1"/>
  <c r="K1490" i="1" s="1"/>
  <c r="J1944" i="1"/>
  <c r="K1944" i="1" s="1"/>
  <c r="J2040" i="1"/>
  <c r="K2040" i="1" s="1"/>
  <c r="J2167" i="1"/>
  <c r="K2167" i="1" s="1"/>
  <c r="J2281" i="1"/>
  <c r="K2281" i="1" s="1"/>
  <c r="J2377" i="1"/>
  <c r="K2377" i="1" s="1"/>
  <c r="J2480" i="1"/>
  <c r="K2480" i="1" s="1"/>
  <c r="J2580" i="1"/>
  <c r="K2580" i="1" s="1"/>
  <c r="J2657" i="1"/>
  <c r="K2657" i="1" s="1"/>
  <c r="J2751" i="1"/>
  <c r="K2751" i="1" s="1"/>
  <c r="J2850" i="1"/>
  <c r="K2850" i="1" s="1"/>
  <c r="J2919" i="1"/>
  <c r="K2919" i="1" s="1"/>
  <c r="J2968" i="1"/>
  <c r="K2968" i="1" s="1"/>
  <c r="J3015" i="1"/>
  <c r="K3015" i="1" s="1"/>
  <c r="J3047" i="1"/>
  <c r="K3047" i="1" s="1"/>
  <c r="J3085" i="1"/>
  <c r="K3085" i="1" s="1"/>
  <c r="J3117" i="1"/>
  <c r="K3117" i="1" s="1"/>
  <c r="J3135" i="1"/>
  <c r="K3135" i="1" s="1"/>
  <c r="J3158" i="1"/>
  <c r="K3158" i="1" s="1"/>
  <c r="J3181" i="1"/>
  <c r="K3181" i="1" s="1"/>
  <c r="J3199" i="1"/>
  <c r="K3199" i="1" s="1"/>
  <c r="J3222" i="1"/>
  <c r="K3222" i="1" s="1"/>
  <c r="J3245" i="1"/>
  <c r="K3245" i="1" s="1"/>
  <c r="J3263" i="1"/>
  <c r="K3263" i="1" s="1"/>
  <c r="J3286" i="1"/>
  <c r="K3286" i="1" s="1"/>
  <c r="J3309" i="1"/>
  <c r="K3309" i="1" s="1"/>
  <c r="J3327" i="1"/>
  <c r="K3327" i="1" s="1"/>
  <c r="J3350" i="1"/>
  <c r="K3350" i="1" s="1"/>
  <c r="J3373" i="1"/>
  <c r="K3373" i="1" s="1"/>
  <c r="J3391" i="1"/>
  <c r="K3391" i="1" s="1"/>
  <c r="J3414" i="1"/>
  <c r="K3414" i="1" s="1"/>
  <c r="J3437" i="1"/>
  <c r="K3437" i="1" s="1"/>
  <c r="J3455" i="1"/>
  <c r="K3455" i="1" s="1"/>
  <c r="J3478" i="1"/>
  <c r="K3478" i="1" s="1"/>
  <c r="J3501" i="1"/>
  <c r="K3501" i="1" s="1"/>
  <c r="J3519" i="1"/>
  <c r="K3519" i="1" s="1"/>
  <c r="J3542" i="1"/>
  <c r="K3542" i="1" s="1"/>
  <c r="J3565" i="1"/>
  <c r="K3565" i="1" s="1"/>
  <c r="J3583" i="1"/>
  <c r="K3583" i="1" s="1"/>
  <c r="J3606" i="1"/>
  <c r="K3606" i="1" s="1"/>
  <c r="J3629" i="1"/>
  <c r="K3629" i="1" s="1"/>
  <c r="J3647" i="1"/>
  <c r="K3647" i="1" s="1"/>
  <c r="J3670" i="1"/>
  <c r="K3670" i="1" s="1"/>
  <c r="J3686" i="1"/>
  <c r="K3686" i="1" s="1"/>
  <c r="J3702" i="1"/>
  <c r="K3702" i="1" s="1"/>
  <c r="J3718" i="1"/>
  <c r="K3718" i="1" s="1"/>
  <c r="J3734" i="1"/>
  <c r="K3734" i="1" s="1"/>
  <c r="J3750" i="1"/>
  <c r="K3750" i="1" s="1"/>
  <c r="J3766" i="1"/>
  <c r="K3766" i="1" s="1"/>
  <c r="J3781" i="1"/>
  <c r="K3781" i="1" s="1"/>
  <c r="J3792" i="1"/>
  <c r="K3792" i="1" s="1"/>
  <c r="J3806" i="1"/>
  <c r="K3806" i="1" s="1"/>
  <c r="J3819" i="1"/>
  <c r="K3819" i="1" s="1"/>
  <c r="J3831" i="1"/>
  <c r="K3831" i="1" s="1"/>
  <c r="J3845" i="1"/>
  <c r="K3845" i="1" s="1"/>
  <c r="J3856" i="1"/>
  <c r="K3856" i="1" s="1"/>
  <c r="J3870" i="1"/>
  <c r="K3870" i="1" s="1"/>
  <c r="J3883" i="1"/>
  <c r="K3883" i="1" s="1"/>
  <c r="J3895" i="1"/>
  <c r="K3895" i="1" s="1"/>
  <c r="J3909" i="1"/>
  <c r="K3909" i="1" s="1"/>
  <c r="J3920" i="1"/>
  <c r="K3920" i="1" s="1"/>
  <c r="J3934" i="1"/>
  <c r="K3934" i="1" s="1"/>
  <c r="J3947" i="1"/>
  <c r="K3947" i="1" s="1"/>
  <c r="J3959" i="1"/>
  <c r="K3959" i="1" s="1"/>
  <c r="J3973" i="1"/>
  <c r="K3973" i="1" s="1"/>
  <c r="J3984" i="1"/>
  <c r="K3984" i="1" s="1"/>
  <c r="J3998" i="1"/>
  <c r="K3998" i="1" s="1"/>
  <c r="J4011" i="1"/>
  <c r="K4011" i="1" s="1"/>
  <c r="J4023" i="1"/>
  <c r="K4023" i="1" s="1"/>
  <c r="J4037" i="1"/>
  <c r="K4037" i="1" s="1"/>
  <c r="J4048" i="1"/>
  <c r="K4048" i="1" s="1"/>
  <c r="J4060" i="1"/>
  <c r="K4060" i="1" s="1"/>
  <c r="J4070" i="1"/>
  <c r="K4070" i="1" s="1"/>
  <c r="J4080" i="1"/>
  <c r="K4080" i="1" s="1"/>
  <c r="J4092" i="1"/>
  <c r="K4092" i="1" s="1"/>
  <c r="J4102" i="1"/>
  <c r="K4102" i="1" s="1"/>
  <c r="J4112" i="1"/>
  <c r="K4112" i="1" s="1"/>
  <c r="J4122" i="1"/>
  <c r="K4122" i="1" s="1"/>
  <c r="J4130" i="1"/>
  <c r="K4130" i="1" s="1"/>
  <c r="J4138" i="1"/>
  <c r="K4138" i="1" s="1"/>
  <c r="J4146" i="1"/>
  <c r="K4146" i="1" s="1"/>
  <c r="J4154" i="1"/>
  <c r="K4154" i="1" s="1"/>
  <c r="J4162" i="1"/>
  <c r="K4162" i="1" s="1"/>
  <c r="J4170" i="1"/>
  <c r="K4170" i="1" s="1"/>
  <c r="J4178" i="1"/>
  <c r="K4178" i="1" s="1"/>
  <c r="J4186" i="1"/>
  <c r="K4186" i="1" s="1"/>
  <c r="J4194" i="1"/>
  <c r="K4194" i="1" s="1"/>
  <c r="J4202" i="1"/>
  <c r="K4202" i="1" s="1"/>
  <c r="J4210" i="1"/>
  <c r="K4210" i="1" s="1"/>
  <c r="J4218" i="1"/>
  <c r="K4218" i="1" s="1"/>
  <c r="J4226" i="1"/>
  <c r="K4226" i="1" s="1"/>
  <c r="J4234" i="1"/>
  <c r="K4234" i="1" s="1"/>
  <c r="J4242" i="1"/>
  <c r="K4242" i="1" s="1"/>
  <c r="J4250" i="1"/>
  <c r="K4250" i="1" s="1"/>
  <c r="J4258" i="1"/>
  <c r="K4258" i="1" s="1"/>
  <c r="J4266" i="1"/>
  <c r="K4266" i="1" s="1"/>
  <c r="J4274" i="1"/>
  <c r="K4274" i="1" s="1"/>
  <c r="J4282" i="1"/>
  <c r="K4282" i="1" s="1"/>
  <c r="J4290" i="1"/>
  <c r="K4290" i="1" s="1"/>
  <c r="J4298" i="1"/>
  <c r="K4298" i="1" s="1"/>
  <c r="J4306" i="1"/>
  <c r="K4306" i="1" s="1"/>
  <c r="J4314" i="1"/>
  <c r="K4314" i="1" s="1"/>
  <c r="J4322" i="1"/>
  <c r="K4322" i="1" s="1"/>
  <c r="J4330" i="1"/>
  <c r="K4330" i="1" s="1"/>
  <c r="J4338" i="1"/>
  <c r="K4338" i="1" s="1"/>
  <c r="J4346" i="1"/>
  <c r="K4346" i="1" s="1"/>
  <c r="J4354" i="1"/>
  <c r="K4354" i="1" s="1"/>
  <c r="J4362" i="1"/>
  <c r="K4362" i="1" s="1"/>
  <c r="J4370" i="1"/>
  <c r="K4370" i="1" s="1"/>
  <c r="J4378" i="1"/>
  <c r="K4378" i="1" s="1"/>
  <c r="J4386" i="1"/>
  <c r="K4386" i="1" s="1"/>
  <c r="J4394" i="1"/>
  <c r="K4394" i="1" s="1"/>
  <c r="J4402" i="1"/>
  <c r="K4402" i="1" s="1"/>
  <c r="J4410" i="1"/>
  <c r="K4410" i="1" s="1"/>
  <c r="J4418" i="1"/>
  <c r="K4418" i="1" s="1"/>
  <c r="J4426" i="1"/>
  <c r="K4426" i="1" s="1"/>
  <c r="J4434" i="1"/>
  <c r="K4434" i="1" s="1"/>
  <c r="J4442" i="1"/>
  <c r="K4442" i="1" s="1"/>
  <c r="J4450" i="1"/>
  <c r="K4450" i="1" s="1"/>
  <c r="J4458" i="1"/>
  <c r="K4458" i="1" s="1"/>
  <c r="J4466" i="1"/>
  <c r="K4466" i="1" s="1"/>
  <c r="J4474" i="1"/>
  <c r="K4474" i="1" s="1"/>
  <c r="J4482" i="1"/>
  <c r="K4482" i="1" s="1"/>
  <c r="J4490" i="1"/>
  <c r="K4490" i="1" s="1"/>
  <c r="J4498" i="1"/>
  <c r="K4498" i="1" s="1"/>
  <c r="J4506" i="1"/>
  <c r="K4506" i="1" s="1"/>
  <c r="J4514" i="1"/>
  <c r="K4514" i="1" s="1"/>
  <c r="J4522" i="1"/>
  <c r="K4522" i="1" s="1"/>
  <c r="J4530" i="1"/>
  <c r="K4530" i="1" s="1"/>
  <c r="J4538" i="1"/>
  <c r="K4538" i="1" s="1"/>
  <c r="J4546" i="1"/>
  <c r="K4546" i="1" s="1"/>
  <c r="J4554" i="1"/>
  <c r="K4554" i="1" s="1"/>
  <c r="J4562" i="1"/>
  <c r="K4562" i="1" s="1"/>
  <c r="J4570" i="1"/>
  <c r="K4570" i="1" s="1"/>
  <c r="J4578" i="1"/>
  <c r="K4578" i="1" s="1"/>
  <c r="J4586" i="1"/>
  <c r="K4586" i="1" s="1"/>
  <c r="J4594" i="1"/>
  <c r="K4594" i="1" s="1"/>
  <c r="J4602" i="1"/>
  <c r="K4602" i="1" s="1"/>
  <c r="J4610" i="1"/>
  <c r="K4610" i="1" s="1"/>
  <c r="J4618" i="1"/>
  <c r="K4618" i="1" s="1"/>
  <c r="J4626" i="1"/>
  <c r="K4626" i="1" s="1"/>
  <c r="J4634" i="1"/>
  <c r="K4634" i="1" s="1"/>
  <c r="J4642" i="1"/>
  <c r="K4642" i="1" s="1"/>
  <c r="J4650" i="1"/>
  <c r="K4650" i="1" s="1"/>
  <c r="J4658" i="1"/>
  <c r="K4658" i="1" s="1"/>
  <c r="J4666" i="1"/>
  <c r="K4666" i="1" s="1"/>
  <c r="J4674" i="1"/>
  <c r="K4674" i="1" s="1"/>
  <c r="J4682" i="1"/>
  <c r="K4682" i="1" s="1"/>
  <c r="J4690" i="1"/>
  <c r="K4690" i="1" s="1"/>
  <c r="J4698" i="1"/>
  <c r="K4698" i="1" s="1"/>
  <c r="J4706" i="1"/>
  <c r="K4706" i="1" s="1"/>
  <c r="J4714" i="1"/>
  <c r="K4714" i="1" s="1"/>
  <c r="J4722" i="1"/>
  <c r="K4722" i="1" s="1"/>
  <c r="J4730" i="1"/>
  <c r="K4730" i="1" s="1"/>
  <c r="J4738" i="1"/>
  <c r="K4738" i="1" s="1"/>
  <c r="J4746" i="1"/>
  <c r="K4746" i="1" s="1"/>
  <c r="J4754" i="1"/>
  <c r="K4754" i="1" s="1"/>
  <c r="J4762" i="1"/>
  <c r="K4762" i="1" s="1"/>
  <c r="J4770" i="1"/>
  <c r="K4770" i="1" s="1"/>
  <c r="J4778" i="1"/>
  <c r="K4778" i="1" s="1"/>
  <c r="J4786" i="1"/>
  <c r="K4786" i="1" s="1"/>
  <c r="J4794" i="1"/>
  <c r="K4794" i="1" s="1"/>
  <c r="J4802" i="1"/>
  <c r="K4802" i="1" s="1"/>
  <c r="J4810" i="1"/>
  <c r="K4810" i="1" s="1"/>
  <c r="J4818" i="1"/>
  <c r="K4818" i="1" s="1"/>
  <c r="J4826" i="1"/>
  <c r="K4826" i="1" s="1"/>
  <c r="J4834" i="1"/>
  <c r="K4834" i="1" s="1"/>
  <c r="J4842" i="1"/>
  <c r="K4842" i="1" s="1"/>
  <c r="J4850" i="1"/>
  <c r="K4850" i="1" s="1"/>
  <c r="J4858" i="1"/>
  <c r="K4858" i="1" s="1"/>
  <c r="J1562" i="1"/>
  <c r="K1562" i="1" s="1"/>
  <c r="J1945" i="1"/>
  <c r="K1945" i="1" s="1"/>
  <c r="J2072" i="1"/>
  <c r="K2072" i="1" s="1"/>
  <c r="J2168" i="1"/>
  <c r="K2168" i="1" s="1"/>
  <c r="J2295" i="1"/>
  <c r="K2295" i="1" s="1"/>
  <c r="J2404" i="1"/>
  <c r="K2404" i="1" s="1"/>
  <c r="J2481" i="1"/>
  <c r="K2481" i="1" s="1"/>
  <c r="J2583" i="1"/>
  <c r="K2583" i="1" s="1"/>
  <c r="J2682" i="1"/>
  <c r="K2682" i="1" s="1"/>
  <c r="J2760" i="1"/>
  <c r="K2760" i="1" s="1"/>
  <c r="J2852" i="1"/>
  <c r="K2852" i="1" s="1"/>
  <c r="J2935" i="1"/>
  <c r="K2935" i="1" s="1"/>
  <c r="J2969" i="1"/>
  <c r="K2969" i="1" s="1"/>
  <c r="J3016" i="1"/>
  <c r="K3016" i="1" s="1"/>
  <c r="J3056" i="1"/>
  <c r="K3056" i="1" s="1"/>
  <c r="J3086" i="1"/>
  <c r="K3086" i="1" s="1"/>
  <c r="J3118" i="1"/>
  <c r="K3118" i="1" s="1"/>
  <c r="J3141" i="1"/>
  <c r="K3141" i="1" s="1"/>
  <c r="J3159" i="1"/>
  <c r="K3159" i="1" s="1"/>
  <c r="J3182" i="1"/>
  <c r="K3182" i="1" s="1"/>
  <c r="J3205" i="1"/>
  <c r="K3205" i="1" s="1"/>
  <c r="J3223" i="1"/>
  <c r="K3223" i="1" s="1"/>
  <c r="J3246" i="1"/>
  <c r="K3246" i="1" s="1"/>
  <c r="J3269" i="1"/>
  <c r="K3269" i="1" s="1"/>
  <c r="J3287" i="1"/>
  <c r="K3287" i="1" s="1"/>
  <c r="J3310" i="1"/>
  <c r="K3310" i="1" s="1"/>
  <c r="J3333" i="1"/>
  <c r="K3333" i="1" s="1"/>
  <c r="J3351" i="1"/>
  <c r="K3351" i="1" s="1"/>
  <c r="J3374" i="1"/>
  <c r="K3374" i="1" s="1"/>
  <c r="J3397" i="1"/>
  <c r="K3397" i="1" s="1"/>
  <c r="J3415" i="1"/>
  <c r="K3415" i="1" s="1"/>
  <c r="J3438" i="1"/>
  <c r="K3438" i="1" s="1"/>
  <c r="J3461" i="1"/>
  <c r="K3461" i="1" s="1"/>
  <c r="J3479" i="1"/>
  <c r="K3479" i="1" s="1"/>
  <c r="J3502" i="1"/>
  <c r="K3502" i="1" s="1"/>
  <c r="J3525" i="1"/>
  <c r="K3525" i="1" s="1"/>
  <c r="J3543" i="1"/>
  <c r="K3543" i="1" s="1"/>
  <c r="J3566" i="1"/>
  <c r="K3566" i="1" s="1"/>
  <c r="J3589" i="1"/>
  <c r="K3589" i="1" s="1"/>
  <c r="J3607" i="1"/>
  <c r="K3607" i="1" s="1"/>
  <c r="J3630" i="1"/>
  <c r="K3630" i="1" s="1"/>
  <c r="J3653" i="1"/>
  <c r="K3653" i="1" s="1"/>
  <c r="J3671" i="1"/>
  <c r="K3671" i="1" s="1"/>
  <c r="J3687" i="1"/>
  <c r="K3687" i="1" s="1"/>
  <c r="J3703" i="1"/>
  <c r="K3703" i="1" s="1"/>
  <c r="J3719" i="1"/>
  <c r="K3719" i="1" s="1"/>
  <c r="J3735" i="1"/>
  <c r="K3735" i="1" s="1"/>
  <c r="J3751" i="1"/>
  <c r="K3751" i="1" s="1"/>
  <c r="J3767" i="1"/>
  <c r="K3767" i="1" s="1"/>
  <c r="J3782" i="1"/>
  <c r="K3782" i="1" s="1"/>
  <c r="J3795" i="1"/>
  <c r="K3795" i="1" s="1"/>
  <c r="J3807" i="1"/>
  <c r="K3807" i="1" s="1"/>
  <c r="J3821" i="1"/>
  <c r="K3821" i="1" s="1"/>
  <c r="J3832" i="1"/>
  <c r="K3832" i="1" s="1"/>
  <c r="J3846" i="1"/>
  <c r="K3846" i="1" s="1"/>
  <c r="J3859" i="1"/>
  <c r="K3859" i="1" s="1"/>
  <c r="J3871" i="1"/>
  <c r="K3871" i="1" s="1"/>
  <c r="J3885" i="1"/>
  <c r="K3885" i="1" s="1"/>
  <c r="J3896" i="1"/>
  <c r="K3896" i="1" s="1"/>
  <c r="J3910" i="1"/>
  <c r="K3910" i="1" s="1"/>
  <c r="J3923" i="1"/>
  <c r="K3923" i="1" s="1"/>
  <c r="J3935" i="1"/>
  <c r="K3935" i="1" s="1"/>
  <c r="J3949" i="1"/>
  <c r="K3949" i="1" s="1"/>
  <c r="J3960" i="1"/>
  <c r="K3960" i="1" s="1"/>
  <c r="J3974" i="1"/>
  <c r="K3974" i="1" s="1"/>
  <c r="J3987" i="1"/>
  <c r="K3987" i="1" s="1"/>
  <c r="J3999" i="1"/>
  <c r="K3999" i="1" s="1"/>
  <c r="J4013" i="1"/>
  <c r="K4013" i="1" s="1"/>
  <c r="J4024" i="1"/>
  <c r="K4024" i="1" s="1"/>
  <c r="J4038" i="1"/>
  <c r="K4038" i="1" s="1"/>
  <c r="J4051" i="1"/>
  <c r="K4051" i="1" s="1"/>
  <c r="J4061" i="1"/>
  <c r="K4061" i="1" s="1"/>
  <c r="J4071" i="1"/>
  <c r="K4071" i="1" s="1"/>
  <c r="J4083" i="1"/>
  <c r="K4083" i="1" s="1"/>
  <c r="J4093" i="1"/>
  <c r="K4093" i="1" s="1"/>
  <c r="J4103" i="1"/>
  <c r="K4103" i="1" s="1"/>
  <c r="J4115" i="1"/>
  <c r="K4115" i="1" s="1"/>
  <c r="J4123" i="1"/>
  <c r="K4123" i="1" s="1"/>
  <c r="J4131" i="1"/>
  <c r="K4131" i="1" s="1"/>
  <c r="J4139" i="1"/>
  <c r="K4139" i="1" s="1"/>
  <c r="J4147" i="1"/>
  <c r="K4147" i="1" s="1"/>
  <c r="J4155" i="1"/>
  <c r="K4155" i="1" s="1"/>
  <c r="J4163" i="1"/>
  <c r="K4163" i="1" s="1"/>
  <c r="J4171" i="1"/>
  <c r="K4171" i="1" s="1"/>
  <c r="J4179" i="1"/>
  <c r="K4179" i="1" s="1"/>
  <c r="J4187" i="1"/>
  <c r="K4187" i="1" s="1"/>
  <c r="J4195" i="1"/>
  <c r="K4195" i="1" s="1"/>
  <c r="J4203" i="1"/>
  <c r="K4203" i="1" s="1"/>
  <c r="J4211" i="1"/>
  <c r="K4211" i="1" s="1"/>
  <c r="J4219" i="1"/>
  <c r="K4219" i="1" s="1"/>
  <c r="J4227" i="1"/>
  <c r="K4227" i="1" s="1"/>
  <c r="J4235" i="1"/>
  <c r="K4235" i="1" s="1"/>
  <c r="J4243" i="1"/>
  <c r="K4243" i="1" s="1"/>
  <c r="J4251" i="1"/>
  <c r="K4251" i="1" s="1"/>
  <c r="J4259" i="1"/>
  <c r="K4259" i="1" s="1"/>
  <c r="J4267" i="1"/>
  <c r="K4267" i="1" s="1"/>
  <c r="J4275" i="1"/>
  <c r="K4275" i="1" s="1"/>
  <c r="J4283" i="1"/>
  <c r="K4283" i="1" s="1"/>
  <c r="J4291" i="1"/>
  <c r="K4291" i="1" s="1"/>
  <c r="J4299" i="1"/>
  <c r="K4299" i="1" s="1"/>
  <c r="J4307" i="1"/>
  <c r="K4307" i="1" s="1"/>
  <c r="J4315" i="1"/>
  <c r="K4315" i="1" s="1"/>
  <c r="J4323" i="1"/>
  <c r="K4323" i="1" s="1"/>
  <c r="J4331" i="1"/>
  <c r="K4331" i="1" s="1"/>
  <c r="J4339" i="1"/>
  <c r="K4339" i="1" s="1"/>
  <c r="J4347" i="1"/>
  <c r="K4347" i="1" s="1"/>
  <c r="J4355" i="1"/>
  <c r="K4355" i="1" s="1"/>
  <c r="J4363" i="1"/>
  <c r="K4363" i="1" s="1"/>
  <c r="J4371" i="1"/>
  <c r="K4371" i="1" s="1"/>
  <c r="J4379" i="1"/>
  <c r="K4379" i="1" s="1"/>
  <c r="J4387" i="1"/>
  <c r="K4387" i="1" s="1"/>
  <c r="J4395" i="1"/>
  <c r="K4395" i="1" s="1"/>
  <c r="J4403" i="1"/>
  <c r="K4403" i="1" s="1"/>
  <c r="J4411" i="1"/>
  <c r="K4411" i="1" s="1"/>
  <c r="J4419" i="1"/>
  <c r="K4419" i="1" s="1"/>
  <c r="J4427" i="1"/>
  <c r="K4427" i="1" s="1"/>
  <c r="J4435" i="1"/>
  <c r="K4435" i="1" s="1"/>
  <c r="J4443" i="1"/>
  <c r="K4443" i="1" s="1"/>
  <c r="J4451" i="1"/>
  <c r="K4451" i="1" s="1"/>
  <c r="J4459" i="1"/>
  <c r="K4459" i="1" s="1"/>
  <c r="J4467" i="1"/>
  <c r="K4467" i="1" s="1"/>
  <c r="J4475" i="1"/>
  <c r="K4475" i="1" s="1"/>
  <c r="J4483" i="1"/>
  <c r="K4483" i="1" s="1"/>
  <c r="J4491" i="1"/>
  <c r="K4491" i="1" s="1"/>
  <c r="J4499" i="1"/>
  <c r="K4499" i="1" s="1"/>
  <c r="J4507" i="1"/>
  <c r="K4507" i="1" s="1"/>
  <c r="J4515" i="1"/>
  <c r="K4515" i="1" s="1"/>
  <c r="J4523" i="1"/>
  <c r="K4523" i="1" s="1"/>
  <c r="J4531" i="1"/>
  <c r="K4531" i="1" s="1"/>
  <c r="J4539" i="1"/>
  <c r="K4539" i="1" s="1"/>
  <c r="J4547" i="1"/>
  <c r="K4547" i="1" s="1"/>
  <c r="J4555" i="1"/>
  <c r="K4555" i="1" s="1"/>
  <c r="J4563" i="1"/>
  <c r="K4563" i="1" s="1"/>
  <c r="J4571" i="1"/>
  <c r="K4571" i="1" s="1"/>
  <c r="J4579" i="1"/>
  <c r="K4579" i="1" s="1"/>
  <c r="J4587" i="1"/>
  <c r="K4587" i="1" s="1"/>
  <c r="J4595" i="1"/>
  <c r="K4595" i="1" s="1"/>
  <c r="J4603" i="1"/>
  <c r="K4603" i="1" s="1"/>
  <c r="J4611" i="1"/>
  <c r="K4611" i="1" s="1"/>
  <c r="J4619" i="1"/>
  <c r="K4619" i="1" s="1"/>
  <c r="J4627" i="1"/>
  <c r="K4627" i="1" s="1"/>
  <c r="J4635" i="1"/>
  <c r="K4635" i="1" s="1"/>
  <c r="J4643" i="1"/>
  <c r="K4643" i="1" s="1"/>
  <c r="J4651" i="1"/>
  <c r="K4651" i="1" s="1"/>
  <c r="J4659" i="1"/>
  <c r="K4659" i="1" s="1"/>
  <c r="J4667" i="1"/>
  <c r="K4667" i="1" s="1"/>
  <c r="J4675" i="1"/>
  <c r="K4675" i="1" s="1"/>
  <c r="J4683" i="1"/>
  <c r="K4683" i="1" s="1"/>
  <c r="J4691" i="1"/>
  <c r="K4691" i="1" s="1"/>
  <c r="J4699" i="1"/>
  <c r="K4699" i="1" s="1"/>
  <c r="J4707" i="1"/>
  <c r="K4707" i="1" s="1"/>
  <c r="J4715" i="1"/>
  <c r="K4715" i="1" s="1"/>
  <c r="J4723" i="1"/>
  <c r="K4723" i="1" s="1"/>
  <c r="J4731" i="1"/>
  <c r="K4731" i="1" s="1"/>
  <c r="J4739" i="1"/>
  <c r="K4739" i="1" s="1"/>
  <c r="J4747" i="1"/>
  <c r="K4747" i="1" s="1"/>
  <c r="J4755" i="1"/>
  <c r="K4755" i="1" s="1"/>
  <c r="J4763" i="1"/>
  <c r="K4763" i="1" s="1"/>
  <c r="J4771" i="1"/>
  <c r="K4771" i="1" s="1"/>
  <c r="J4779" i="1"/>
  <c r="K4779" i="1" s="1"/>
  <c r="J4787" i="1"/>
  <c r="K4787" i="1" s="1"/>
  <c r="J4795" i="1"/>
  <c r="K4795" i="1" s="1"/>
  <c r="J4803" i="1"/>
  <c r="K4803" i="1" s="1"/>
  <c r="J4811" i="1"/>
  <c r="K4811" i="1" s="1"/>
  <c r="J4819" i="1"/>
  <c r="K4819" i="1" s="1"/>
  <c r="J4827" i="1"/>
  <c r="K4827" i="1" s="1"/>
  <c r="J4835" i="1"/>
  <c r="K4835" i="1" s="1"/>
  <c r="J4843" i="1"/>
  <c r="K4843" i="1" s="1"/>
  <c r="J4851" i="1"/>
  <c r="K4851" i="1" s="1"/>
  <c r="J4859" i="1"/>
  <c r="K4859" i="1" s="1"/>
  <c r="J1693" i="1"/>
  <c r="K1693" i="1" s="1"/>
  <c r="J2296" i="1"/>
  <c r="K2296" i="1" s="1"/>
  <c r="J2554" i="1"/>
  <c r="K2554" i="1" s="1"/>
  <c r="J2786" i="1"/>
  <c r="K2786" i="1" s="1"/>
  <c r="J2983" i="1"/>
  <c r="K2983" i="1" s="1"/>
  <c r="J3081" i="1"/>
  <c r="K3081" i="1" s="1"/>
  <c r="J3143" i="1"/>
  <c r="K3143" i="1" s="1"/>
  <c r="J3206" i="1"/>
  <c r="K3206" i="1" s="1"/>
  <c r="J3262" i="1"/>
  <c r="K3262" i="1" s="1"/>
  <c r="J3317" i="1"/>
  <c r="K3317" i="1" s="1"/>
  <c r="J3375" i="1"/>
  <c r="K3375" i="1" s="1"/>
  <c r="J3431" i="1"/>
  <c r="K3431" i="1" s="1"/>
  <c r="J3486" i="1"/>
  <c r="K3486" i="1" s="1"/>
  <c r="J3549" i="1"/>
  <c r="K3549" i="1" s="1"/>
  <c r="J3605" i="1"/>
  <c r="K3605" i="1" s="1"/>
  <c r="J3655" i="1"/>
  <c r="K3655" i="1" s="1"/>
  <c r="J3704" i="1"/>
  <c r="K3704" i="1" s="1"/>
  <c r="J3749" i="1"/>
  <c r="K3749" i="1" s="1"/>
  <c r="J3784" i="1"/>
  <c r="K3784" i="1" s="1"/>
  <c r="J3822" i="1"/>
  <c r="K3822" i="1" s="1"/>
  <c r="J3855" i="1"/>
  <c r="K3855" i="1" s="1"/>
  <c r="J3887" i="1"/>
  <c r="K3887" i="1" s="1"/>
  <c r="J3925" i="1"/>
  <c r="K3925" i="1" s="1"/>
  <c r="J3958" i="1"/>
  <c r="K3958" i="1" s="1"/>
  <c r="J3990" i="1"/>
  <c r="K3990" i="1" s="1"/>
  <c r="J4027" i="1"/>
  <c r="K4027" i="1" s="1"/>
  <c r="J4059" i="1"/>
  <c r="K4059" i="1" s="1"/>
  <c r="J4085" i="1"/>
  <c r="K4085" i="1" s="1"/>
  <c r="J4116" i="1"/>
  <c r="K4116" i="1" s="1"/>
  <c r="J4137" i="1"/>
  <c r="K4137" i="1" s="1"/>
  <c r="J4157" i="1"/>
  <c r="K4157" i="1" s="1"/>
  <c r="J4180" i="1"/>
  <c r="K4180" i="1" s="1"/>
  <c r="J4201" i="1"/>
  <c r="K4201" i="1" s="1"/>
  <c r="J4221" i="1"/>
  <c r="K4221" i="1" s="1"/>
  <c r="J4244" i="1"/>
  <c r="K4244" i="1" s="1"/>
  <c r="J4265" i="1"/>
  <c r="K4265" i="1" s="1"/>
  <c r="J4285" i="1"/>
  <c r="K4285" i="1" s="1"/>
  <c r="J4308" i="1"/>
  <c r="K4308" i="1" s="1"/>
  <c r="J4329" i="1"/>
  <c r="K4329" i="1" s="1"/>
  <c r="J4349" i="1"/>
  <c r="K4349" i="1" s="1"/>
  <c r="J4372" i="1"/>
  <c r="K4372" i="1" s="1"/>
  <c r="J4393" i="1"/>
  <c r="K4393" i="1" s="1"/>
  <c r="J4413" i="1"/>
  <c r="K4413" i="1" s="1"/>
  <c r="J4433" i="1"/>
  <c r="K4433" i="1" s="1"/>
  <c r="J4449" i="1"/>
  <c r="K4449" i="1" s="1"/>
  <c r="J4465" i="1"/>
  <c r="K4465" i="1" s="1"/>
  <c r="J4481" i="1"/>
  <c r="K4481" i="1" s="1"/>
  <c r="J4497" i="1"/>
  <c r="K4497" i="1" s="1"/>
  <c r="J4513" i="1"/>
  <c r="K4513" i="1" s="1"/>
  <c r="J4529" i="1"/>
  <c r="K4529" i="1" s="1"/>
  <c r="J4544" i="1"/>
  <c r="K4544" i="1" s="1"/>
  <c r="J4557" i="1"/>
  <c r="K4557" i="1" s="1"/>
  <c r="J4569" i="1"/>
  <c r="K4569" i="1" s="1"/>
  <c r="J4582" i="1"/>
  <c r="K4582" i="1" s="1"/>
  <c r="J4596" i="1"/>
  <c r="K4596" i="1" s="1"/>
  <c r="J4608" i="1"/>
  <c r="K4608" i="1" s="1"/>
  <c r="J4621" i="1"/>
  <c r="K4621" i="1" s="1"/>
  <c r="J4633" i="1"/>
  <c r="K4633" i="1" s="1"/>
  <c r="J4646" i="1"/>
  <c r="K4646" i="1" s="1"/>
  <c r="J4660" i="1"/>
  <c r="K4660" i="1" s="1"/>
  <c r="J4672" i="1"/>
  <c r="K4672" i="1" s="1"/>
  <c r="J4685" i="1"/>
  <c r="K4685" i="1" s="1"/>
  <c r="J4697" i="1"/>
  <c r="K4697" i="1" s="1"/>
  <c r="J4710" i="1"/>
  <c r="K4710" i="1" s="1"/>
  <c r="J4724" i="1"/>
  <c r="K4724" i="1" s="1"/>
  <c r="J4736" i="1"/>
  <c r="K4736" i="1" s="1"/>
  <c r="J4749" i="1"/>
  <c r="K4749" i="1" s="1"/>
  <c r="J4761" i="1"/>
  <c r="K4761" i="1" s="1"/>
  <c r="J4774" i="1"/>
  <c r="K4774" i="1" s="1"/>
  <c r="J4788" i="1"/>
  <c r="K4788" i="1" s="1"/>
  <c r="J4800" i="1"/>
  <c r="K4800" i="1" s="1"/>
  <c r="J4813" i="1"/>
  <c r="K4813" i="1" s="1"/>
  <c r="J4825" i="1"/>
  <c r="K4825" i="1" s="1"/>
  <c r="J4838" i="1"/>
  <c r="K4838" i="1" s="1"/>
  <c r="J4852" i="1"/>
  <c r="K4852" i="1" s="1"/>
  <c r="J4864" i="1"/>
  <c r="K4864" i="1" s="1"/>
  <c r="J4872" i="1"/>
  <c r="K4872" i="1" s="1"/>
  <c r="J4880" i="1"/>
  <c r="K4880" i="1" s="1"/>
  <c r="J4888" i="1"/>
  <c r="K4888" i="1" s="1"/>
  <c r="J4896" i="1"/>
  <c r="K4896" i="1" s="1"/>
  <c r="J4904" i="1"/>
  <c r="K4904" i="1" s="1"/>
  <c r="J4912" i="1"/>
  <c r="K4912" i="1" s="1"/>
  <c r="J4920" i="1"/>
  <c r="K4920" i="1" s="1"/>
  <c r="J4928" i="1"/>
  <c r="K4928" i="1" s="1"/>
  <c r="J4936" i="1"/>
  <c r="K4936" i="1" s="1"/>
  <c r="J4944" i="1"/>
  <c r="K4944" i="1" s="1"/>
  <c r="J4952" i="1"/>
  <c r="K4952" i="1" s="1"/>
  <c r="J4960" i="1"/>
  <c r="K4960" i="1" s="1"/>
  <c r="J4968" i="1"/>
  <c r="K4968" i="1" s="1"/>
  <c r="J4976" i="1"/>
  <c r="K4976" i="1" s="1"/>
  <c r="J4984" i="1"/>
  <c r="K4984" i="1" s="1"/>
  <c r="J4992" i="1"/>
  <c r="K4992" i="1" s="1"/>
  <c r="J5000" i="1"/>
  <c r="K5000" i="1" s="1"/>
  <c r="J5008" i="1"/>
  <c r="K5008" i="1" s="1"/>
  <c r="J5016" i="1"/>
  <c r="K5016" i="1" s="1"/>
  <c r="J5024" i="1"/>
  <c r="K5024" i="1" s="1"/>
  <c r="J5032" i="1"/>
  <c r="K5032" i="1" s="1"/>
  <c r="J5040" i="1"/>
  <c r="K5040" i="1" s="1"/>
  <c r="J5048" i="1"/>
  <c r="K5048" i="1" s="1"/>
  <c r="J5056" i="1"/>
  <c r="K5056" i="1" s="1"/>
  <c r="J5064" i="1"/>
  <c r="K5064" i="1" s="1"/>
  <c r="J5072" i="1"/>
  <c r="K5072" i="1" s="1"/>
  <c r="J5080" i="1"/>
  <c r="K5080" i="1" s="1"/>
  <c r="J5088" i="1"/>
  <c r="K5088" i="1" s="1"/>
  <c r="J5096" i="1"/>
  <c r="K5096" i="1" s="1"/>
  <c r="J5104" i="1"/>
  <c r="K5104" i="1" s="1"/>
  <c r="J5112" i="1"/>
  <c r="K5112" i="1" s="1"/>
  <c r="J5120" i="1"/>
  <c r="K5120" i="1" s="1"/>
  <c r="J5128" i="1"/>
  <c r="K5128" i="1" s="1"/>
  <c r="J5136" i="1"/>
  <c r="K5136" i="1" s="1"/>
  <c r="J5144" i="1"/>
  <c r="K5144" i="1" s="1"/>
  <c r="J5152" i="1"/>
  <c r="K5152" i="1" s="1"/>
  <c r="J5160" i="1"/>
  <c r="K5160" i="1" s="1"/>
  <c r="J5168" i="1"/>
  <c r="K5168" i="1" s="1"/>
  <c r="J5176" i="1"/>
  <c r="K5176" i="1" s="1"/>
  <c r="J5184" i="1"/>
  <c r="K5184" i="1" s="1"/>
  <c r="J5192" i="1"/>
  <c r="K5192" i="1" s="1"/>
  <c r="J5200" i="1"/>
  <c r="K5200" i="1" s="1"/>
  <c r="J5208" i="1"/>
  <c r="K5208" i="1" s="1"/>
  <c r="J5216" i="1"/>
  <c r="K5216" i="1" s="1"/>
  <c r="J5224" i="1"/>
  <c r="K5224" i="1" s="1"/>
  <c r="J1708" i="1"/>
  <c r="K1708" i="1" s="1"/>
  <c r="J2328" i="1"/>
  <c r="K2328" i="1" s="1"/>
  <c r="J2584" i="1"/>
  <c r="K2584" i="1" s="1"/>
  <c r="J2825" i="1"/>
  <c r="K2825" i="1" s="1"/>
  <c r="J2984" i="1"/>
  <c r="K2984" i="1" s="1"/>
  <c r="J3095" i="1"/>
  <c r="K3095" i="1" s="1"/>
  <c r="J3157" i="1"/>
  <c r="K3157" i="1" s="1"/>
  <c r="J3207" i="1"/>
  <c r="K3207" i="1" s="1"/>
  <c r="J3270" i="1"/>
  <c r="K3270" i="1" s="1"/>
  <c r="J3326" i="1"/>
  <c r="K3326" i="1" s="1"/>
  <c r="J3381" i="1"/>
  <c r="K3381" i="1" s="1"/>
  <c r="J3439" i="1"/>
  <c r="K3439" i="1" s="1"/>
  <c r="J3495" i="1"/>
  <c r="K3495" i="1" s="1"/>
  <c r="J3550" i="1"/>
  <c r="K3550" i="1" s="1"/>
  <c r="J3613" i="1"/>
  <c r="K3613" i="1" s="1"/>
  <c r="J3669" i="1"/>
  <c r="K3669" i="1" s="1"/>
  <c r="J3709" i="1"/>
  <c r="K3709" i="1" s="1"/>
  <c r="J3752" i="1"/>
  <c r="K3752" i="1" s="1"/>
  <c r="J3791" i="1"/>
  <c r="K3791" i="1" s="1"/>
  <c r="J3823" i="1"/>
  <c r="K3823" i="1" s="1"/>
  <c r="J3861" i="1"/>
  <c r="K3861" i="1" s="1"/>
  <c r="J3894" i="1"/>
  <c r="K3894" i="1" s="1"/>
  <c r="J3926" i="1"/>
  <c r="K3926" i="1" s="1"/>
  <c r="J3963" i="1"/>
  <c r="K3963" i="1" s="1"/>
  <c r="J3997" i="1"/>
  <c r="K3997" i="1" s="1"/>
  <c r="J4029" i="1"/>
  <c r="K4029" i="1" s="1"/>
  <c r="J4062" i="1"/>
  <c r="K4062" i="1" s="1"/>
  <c r="J4091" i="1"/>
  <c r="K4091" i="1" s="1"/>
  <c r="J4117" i="1"/>
  <c r="K4117" i="1" s="1"/>
  <c r="J4140" i="1"/>
  <c r="K4140" i="1" s="1"/>
  <c r="J4161" i="1"/>
  <c r="K4161" i="1" s="1"/>
  <c r="J4181" i="1"/>
  <c r="K4181" i="1" s="1"/>
  <c r="J4204" i="1"/>
  <c r="K4204" i="1" s="1"/>
  <c r="J4225" i="1"/>
  <c r="K4225" i="1" s="1"/>
  <c r="J4245" i="1"/>
  <c r="K4245" i="1" s="1"/>
  <c r="J4268" i="1"/>
  <c r="K4268" i="1" s="1"/>
  <c r="J4289" i="1"/>
  <c r="K4289" i="1" s="1"/>
  <c r="J4309" i="1"/>
  <c r="K4309" i="1" s="1"/>
  <c r="J4332" i="1"/>
  <c r="K4332" i="1" s="1"/>
  <c r="J4353" i="1"/>
  <c r="K4353" i="1" s="1"/>
  <c r="J4373" i="1"/>
  <c r="K4373" i="1" s="1"/>
  <c r="J4396" i="1"/>
  <c r="K4396" i="1" s="1"/>
  <c r="J4417" i="1"/>
  <c r="K4417" i="1" s="1"/>
  <c r="J4436" i="1"/>
  <c r="K4436" i="1" s="1"/>
  <c r="J4452" i="1"/>
  <c r="K4452" i="1" s="1"/>
  <c r="J4468" i="1"/>
  <c r="K4468" i="1" s="1"/>
  <c r="J4484" i="1"/>
  <c r="K4484" i="1" s="1"/>
  <c r="J4500" i="1"/>
  <c r="K4500" i="1" s="1"/>
  <c r="J4516" i="1"/>
  <c r="K4516" i="1" s="1"/>
  <c r="J4532" i="1"/>
  <c r="K4532" i="1" s="1"/>
  <c r="J4545" i="1"/>
  <c r="K4545" i="1" s="1"/>
  <c r="J4558" i="1"/>
  <c r="K4558" i="1" s="1"/>
  <c r="J4572" i="1"/>
  <c r="K4572" i="1" s="1"/>
  <c r="J4584" i="1"/>
  <c r="K4584" i="1" s="1"/>
  <c r="J4597" i="1"/>
  <c r="K4597" i="1" s="1"/>
  <c r="J4609" i="1"/>
  <c r="K4609" i="1" s="1"/>
  <c r="J4622" i="1"/>
  <c r="K4622" i="1" s="1"/>
  <c r="J4636" i="1"/>
  <c r="K4636" i="1" s="1"/>
  <c r="J4648" i="1"/>
  <c r="K4648" i="1" s="1"/>
  <c r="J4661" i="1"/>
  <c r="K4661" i="1" s="1"/>
  <c r="J4673" i="1"/>
  <c r="K4673" i="1" s="1"/>
  <c r="J4686" i="1"/>
  <c r="K4686" i="1" s="1"/>
  <c r="J4700" i="1"/>
  <c r="K4700" i="1" s="1"/>
  <c r="J4712" i="1"/>
  <c r="K4712" i="1" s="1"/>
  <c r="J4725" i="1"/>
  <c r="K4725" i="1" s="1"/>
  <c r="J4737" i="1"/>
  <c r="K4737" i="1" s="1"/>
  <c r="J4750" i="1"/>
  <c r="K4750" i="1" s="1"/>
  <c r="J4764" i="1"/>
  <c r="K4764" i="1" s="1"/>
  <c r="J4776" i="1"/>
  <c r="K4776" i="1" s="1"/>
  <c r="J4789" i="1"/>
  <c r="K4789" i="1" s="1"/>
  <c r="J4801" i="1"/>
  <c r="K4801" i="1" s="1"/>
  <c r="J4814" i="1"/>
  <c r="K4814" i="1" s="1"/>
  <c r="J4828" i="1"/>
  <c r="K4828" i="1" s="1"/>
  <c r="J4840" i="1"/>
  <c r="K4840" i="1" s="1"/>
  <c r="J4853" i="1"/>
  <c r="K4853" i="1" s="1"/>
  <c r="J4865" i="1"/>
  <c r="K4865" i="1" s="1"/>
  <c r="J4873" i="1"/>
  <c r="K4873" i="1" s="1"/>
  <c r="J4881" i="1"/>
  <c r="K4881" i="1" s="1"/>
  <c r="J1959" i="1"/>
  <c r="K1959" i="1" s="1"/>
  <c r="J2376" i="1"/>
  <c r="K2376" i="1" s="1"/>
  <c r="J2609" i="1"/>
  <c r="K2609" i="1" s="1"/>
  <c r="J2863" i="1"/>
  <c r="K2863" i="1" s="1"/>
  <c r="J3001" i="1"/>
  <c r="K3001" i="1" s="1"/>
  <c r="J3096" i="1"/>
  <c r="K3096" i="1" s="1"/>
  <c r="J3165" i="1"/>
  <c r="K3165" i="1" s="1"/>
  <c r="J3221" i="1"/>
  <c r="K3221" i="1" s="1"/>
  <c r="J3271" i="1"/>
  <c r="K3271" i="1" s="1"/>
  <c r="J3334" i="1"/>
  <c r="K3334" i="1" s="1"/>
  <c r="J3390" i="1"/>
  <c r="K3390" i="1" s="1"/>
  <c r="J3445" i="1"/>
  <c r="K3445" i="1" s="1"/>
  <c r="J3503" i="1"/>
  <c r="K3503" i="1" s="1"/>
  <c r="J3559" i="1"/>
  <c r="K3559" i="1" s="1"/>
  <c r="J3614" i="1"/>
  <c r="K3614" i="1" s="1"/>
  <c r="J3672" i="1"/>
  <c r="K3672" i="1" s="1"/>
  <c r="J3717" i="1"/>
  <c r="K3717" i="1" s="1"/>
  <c r="J3757" i="1"/>
  <c r="K3757" i="1" s="1"/>
  <c r="J3797" i="1"/>
  <c r="K3797" i="1" s="1"/>
  <c r="J3830" i="1"/>
  <c r="K3830" i="1" s="1"/>
  <c r="J3862" i="1"/>
  <c r="K3862" i="1" s="1"/>
  <c r="J3899" i="1"/>
  <c r="K3899" i="1" s="1"/>
  <c r="J3933" i="1"/>
  <c r="K3933" i="1" s="1"/>
  <c r="J3965" i="1"/>
  <c r="K3965" i="1" s="1"/>
  <c r="J4000" i="1"/>
  <c r="K4000" i="1" s="1"/>
  <c r="J4035" i="1"/>
  <c r="K4035" i="1" s="1"/>
  <c r="J4063" i="1"/>
  <c r="K4063" i="1" s="1"/>
  <c r="J4094" i="1"/>
  <c r="K4094" i="1" s="1"/>
  <c r="J4121" i="1"/>
  <c r="K4121" i="1" s="1"/>
  <c r="J4141" i="1"/>
  <c r="K4141" i="1" s="1"/>
  <c r="J4164" i="1"/>
  <c r="K4164" i="1" s="1"/>
  <c r="J4185" i="1"/>
  <c r="K4185" i="1" s="1"/>
  <c r="J4205" i="1"/>
  <c r="K4205" i="1" s="1"/>
  <c r="J4228" i="1"/>
  <c r="K4228" i="1" s="1"/>
  <c r="J4249" i="1"/>
  <c r="K4249" i="1" s="1"/>
  <c r="J4269" i="1"/>
  <c r="K4269" i="1" s="1"/>
  <c r="J4292" i="1"/>
  <c r="K4292" i="1" s="1"/>
  <c r="J4313" i="1"/>
  <c r="K4313" i="1" s="1"/>
  <c r="J4333" i="1"/>
  <c r="K4333" i="1" s="1"/>
  <c r="J4356" i="1"/>
  <c r="K4356" i="1" s="1"/>
  <c r="J4377" i="1"/>
  <c r="K4377" i="1" s="1"/>
  <c r="J4397" i="1"/>
  <c r="K4397" i="1" s="1"/>
  <c r="J4420" i="1"/>
  <c r="K4420" i="1" s="1"/>
  <c r="J4437" i="1"/>
  <c r="K4437" i="1" s="1"/>
  <c r="J4453" i="1"/>
  <c r="K4453" i="1" s="1"/>
  <c r="J4469" i="1"/>
  <c r="K4469" i="1" s="1"/>
  <c r="J4485" i="1"/>
  <c r="K4485" i="1" s="1"/>
  <c r="J4501" i="1"/>
  <c r="K4501" i="1" s="1"/>
  <c r="J4517" i="1"/>
  <c r="K4517" i="1" s="1"/>
  <c r="J4533" i="1"/>
  <c r="K4533" i="1" s="1"/>
  <c r="J4548" i="1"/>
  <c r="K4548" i="1" s="1"/>
  <c r="J4560" i="1"/>
  <c r="K4560" i="1" s="1"/>
  <c r="J4573" i="1"/>
  <c r="K4573" i="1" s="1"/>
  <c r="J4585" i="1"/>
  <c r="K4585" i="1" s="1"/>
  <c r="J4598" i="1"/>
  <c r="K4598" i="1" s="1"/>
  <c r="J4612" i="1"/>
  <c r="K4612" i="1" s="1"/>
  <c r="J4624" i="1"/>
  <c r="K4624" i="1" s="1"/>
  <c r="J4637" i="1"/>
  <c r="K4637" i="1" s="1"/>
  <c r="J4649" i="1"/>
  <c r="K4649" i="1" s="1"/>
  <c r="J4662" i="1"/>
  <c r="K4662" i="1" s="1"/>
  <c r="J4676" i="1"/>
  <c r="K4676" i="1" s="1"/>
  <c r="J4688" i="1"/>
  <c r="K4688" i="1" s="1"/>
  <c r="J4701" i="1"/>
  <c r="K4701" i="1" s="1"/>
  <c r="J4713" i="1"/>
  <c r="K4713" i="1" s="1"/>
  <c r="J4726" i="1"/>
  <c r="K4726" i="1" s="1"/>
  <c r="J4740" i="1"/>
  <c r="K4740" i="1" s="1"/>
  <c r="J4752" i="1"/>
  <c r="K4752" i="1" s="1"/>
  <c r="J4765" i="1"/>
  <c r="K4765" i="1" s="1"/>
  <c r="J4777" i="1"/>
  <c r="K4777" i="1" s="1"/>
  <c r="J4790" i="1"/>
  <c r="K4790" i="1" s="1"/>
  <c r="J4804" i="1"/>
  <c r="K4804" i="1" s="1"/>
  <c r="J4816" i="1"/>
  <c r="K4816" i="1" s="1"/>
  <c r="J4829" i="1"/>
  <c r="K4829" i="1" s="1"/>
  <c r="J4841" i="1"/>
  <c r="K4841" i="1" s="1"/>
  <c r="J4854" i="1"/>
  <c r="K4854" i="1" s="1"/>
  <c r="J4866" i="1"/>
  <c r="K4866" i="1" s="1"/>
  <c r="J4874" i="1"/>
  <c r="K4874" i="1" s="1"/>
  <c r="J4882" i="1"/>
  <c r="K4882" i="1" s="1"/>
  <c r="J4890" i="1"/>
  <c r="K4890" i="1" s="1"/>
  <c r="J4898" i="1"/>
  <c r="K4898" i="1" s="1"/>
  <c r="J4906" i="1"/>
  <c r="K4906" i="1" s="1"/>
  <c r="J4914" i="1"/>
  <c r="K4914" i="1" s="1"/>
  <c r="J4922" i="1"/>
  <c r="K4922" i="1" s="1"/>
  <c r="J4930" i="1"/>
  <c r="K4930" i="1" s="1"/>
  <c r="J4938" i="1"/>
  <c r="K4938" i="1" s="1"/>
  <c r="J4946" i="1"/>
  <c r="K4946" i="1" s="1"/>
  <c r="J4954" i="1"/>
  <c r="K4954" i="1" s="1"/>
  <c r="J4962" i="1"/>
  <c r="K4962" i="1" s="1"/>
  <c r="J4970" i="1"/>
  <c r="K4970" i="1" s="1"/>
  <c r="J4978" i="1"/>
  <c r="K4978" i="1" s="1"/>
  <c r="J4986" i="1"/>
  <c r="K4986" i="1" s="1"/>
  <c r="J4994" i="1"/>
  <c r="K4994" i="1" s="1"/>
  <c r="J5002" i="1"/>
  <c r="K5002" i="1" s="1"/>
  <c r="J5010" i="1"/>
  <c r="K5010" i="1" s="1"/>
  <c r="J5018" i="1"/>
  <c r="K5018" i="1" s="1"/>
  <c r="J5026" i="1"/>
  <c r="K5026" i="1" s="1"/>
  <c r="J5034" i="1"/>
  <c r="K5034" i="1" s="1"/>
  <c r="J5042" i="1"/>
  <c r="K5042" i="1" s="1"/>
  <c r="J5050" i="1"/>
  <c r="K5050" i="1" s="1"/>
  <c r="J5058" i="1"/>
  <c r="K5058" i="1" s="1"/>
  <c r="J5066" i="1"/>
  <c r="K5066" i="1" s="1"/>
  <c r="J5074" i="1"/>
  <c r="K5074" i="1" s="1"/>
  <c r="J5082" i="1"/>
  <c r="K5082" i="1" s="1"/>
  <c r="J5090" i="1"/>
  <c r="K5090" i="1" s="1"/>
  <c r="J5098" i="1"/>
  <c r="K5098" i="1" s="1"/>
  <c r="J5106" i="1"/>
  <c r="K5106" i="1" s="1"/>
  <c r="J5114" i="1"/>
  <c r="K5114" i="1" s="1"/>
  <c r="J5122" i="1"/>
  <c r="K5122" i="1" s="1"/>
  <c r="J5130" i="1"/>
  <c r="K5130" i="1" s="1"/>
  <c r="J5138" i="1"/>
  <c r="K5138" i="1" s="1"/>
  <c r="J5146" i="1"/>
  <c r="K5146" i="1" s="1"/>
  <c r="J5154" i="1"/>
  <c r="K5154" i="1" s="1"/>
  <c r="J5162" i="1"/>
  <c r="K5162" i="1" s="1"/>
  <c r="J5170" i="1"/>
  <c r="K5170" i="1" s="1"/>
  <c r="J5178" i="1"/>
  <c r="K5178" i="1" s="1"/>
  <c r="J5186" i="1"/>
  <c r="K5186" i="1" s="1"/>
  <c r="J5194" i="1"/>
  <c r="K5194" i="1" s="1"/>
  <c r="J5202" i="1"/>
  <c r="K5202" i="1" s="1"/>
  <c r="J5210" i="1"/>
  <c r="K5210" i="1" s="1"/>
  <c r="J5218" i="1"/>
  <c r="K5218" i="1" s="1"/>
  <c r="J5226" i="1"/>
  <c r="K5226" i="1" s="1"/>
  <c r="J5234" i="1"/>
  <c r="K5234" i="1" s="1"/>
  <c r="J5242" i="1"/>
  <c r="K5242" i="1" s="1"/>
  <c r="J5250" i="1"/>
  <c r="K5250" i="1" s="1"/>
  <c r="J5258" i="1"/>
  <c r="K5258" i="1" s="1"/>
  <c r="J5266" i="1"/>
  <c r="K5266" i="1" s="1"/>
  <c r="J5274" i="1"/>
  <c r="K5274" i="1" s="1"/>
  <c r="J5282" i="1"/>
  <c r="K5282" i="1" s="1"/>
  <c r="J5290" i="1"/>
  <c r="K5290" i="1" s="1"/>
  <c r="J5298" i="1"/>
  <c r="K5298" i="1" s="1"/>
  <c r="J5306" i="1"/>
  <c r="K5306" i="1" s="1"/>
  <c r="J5314" i="1"/>
  <c r="K5314" i="1" s="1"/>
  <c r="J5322" i="1"/>
  <c r="K5322" i="1" s="1"/>
  <c r="J5330" i="1"/>
  <c r="K5330" i="1" s="1"/>
  <c r="J5338" i="1"/>
  <c r="K5338" i="1" s="1"/>
  <c r="J5346" i="1"/>
  <c r="K5346" i="1" s="1"/>
  <c r="J5354" i="1"/>
  <c r="K5354" i="1" s="1"/>
  <c r="J5362" i="1"/>
  <c r="K5362" i="1" s="1"/>
  <c r="J5370" i="1"/>
  <c r="K5370" i="1" s="1"/>
  <c r="J5378" i="1"/>
  <c r="K5378" i="1" s="1"/>
  <c r="J5386" i="1"/>
  <c r="K5386" i="1" s="1"/>
  <c r="J5394" i="1"/>
  <c r="K5394" i="1" s="1"/>
  <c r="J5402" i="1"/>
  <c r="K5402" i="1" s="1"/>
  <c r="J5410" i="1"/>
  <c r="K5410" i="1" s="1"/>
  <c r="J5418" i="1"/>
  <c r="K5418" i="1" s="1"/>
  <c r="J5426" i="1"/>
  <c r="K5426" i="1" s="1"/>
  <c r="J5434" i="1"/>
  <c r="K5434" i="1" s="1"/>
  <c r="J5442" i="1"/>
  <c r="K5442" i="1" s="1"/>
  <c r="J5450" i="1"/>
  <c r="K5450" i="1" s="1"/>
  <c r="J5458" i="1"/>
  <c r="K5458" i="1" s="1"/>
  <c r="J5466" i="1"/>
  <c r="K5466" i="1" s="1"/>
  <c r="J5474" i="1"/>
  <c r="K5474" i="1" s="1"/>
  <c r="J5482" i="1"/>
  <c r="K5482" i="1" s="1"/>
  <c r="J5490" i="1"/>
  <c r="K5490" i="1" s="1"/>
  <c r="J5498" i="1"/>
  <c r="K5498" i="1" s="1"/>
  <c r="J5506" i="1"/>
  <c r="K5506" i="1" s="1"/>
  <c r="J5514" i="1"/>
  <c r="K5514" i="1" s="1"/>
  <c r="J5522" i="1"/>
  <c r="K5522" i="1" s="1"/>
  <c r="J5530" i="1"/>
  <c r="K5530" i="1" s="1"/>
  <c r="J5538" i="1"/>
  <c r="K5538" i="1" s="1"/>
  <c r="J5546" i="1"/>
  <c r="K5546" i="1" s="1"/>
  <c r="J5554" i="1"/>
  <c r="K5554" i="1" s="1"/>
  <c r="J5562" i="1"/>
  <c r="K5562" i="1" s="1"/>
  <c r="J5570" i="1"/>
  <c r="K5570" i="1" s="1"/>
  <c r="J5578" i="1"/>
  <c r="K5578" i="1" s="1"/>
  <c r="J5586" i="1"/>
  <c r="K5586" i="1" s="1"/>
  <c r="J5594" i="1"/>
  <c r="K5594" i="1" s="1"/>
  <c r="J1991" i="1"/>
  <c r="K1991" i="1" s="1"/>
  <c r="J2415" i="1"/>
  <c r="K2415" i="1" s="1"/>
  <c r="J2648" i="1"/>
  <c r="K2648" i="1" s="1"/>
  <c r="J2888" i="1"/>
  <c r="K2888" i="1" s="1"/>
  <c r="J3017" i="1"/>
  <c r="K3017" i="1" s="1"/>
  <c r="J3110" i="1"/>
  <c r="K3110" i="1" s="1"/>
  <c r="J3166" i="1"/>
  <c r="K3166" i="1" s="1"/>
  <c r="J3229" i="1"/>
  <c r="K3229" i="1" s="1"/>
  <c r="J3285" i="1"/>
  <c r="K3285" i="1" s="1"/>
  <c r="J3335" i="1"/>
  <c r="K3335" i="1" s="1"/>
  <c r="J3398" i="1"/>
  <c r="K3398" i="1" s="1"/>
  <c r="J3454" i="1"/>
  <c r="K3454" i="1" s="1"/>
  <c r="J3509" i="1"/>
  <c r="K3509" i="1" s="1"/>
  <c r="J3567" i="1"/>
  <c r="K3567" i="1" s="1"/>
  <c r="J3623" i="1"/>
  <c r="K3623" i="1" s="1"/>
  <c r="J3677" i="1"/>
  <c r="K3677" i="1" s="1"/>
  <c r="J3720" i="1"/>
  <c r="K3720" i="1" s="1"/>
  <c r="J3765" i="1"/>
  <c r="K3765" i="1" s="1"/>
  <c r="J3798" i="1"/>
  <c r="K3798" i="1" s="1"/>
  <c r="J3835" i="1"/>
  <c r="K3835" i="1" s="1"/>
  <c r="J3869" i="1"/>
  <c r="K3869" i="1" s="1"/>
  <c r="J3901" i="1"/>
  <c r="K3901" i="1" s="1"/>
  <c r="J3936" i="1"/>
  <c r="K3936" i="1" s="1"/>
  <c r="J3971" i="1"/>
  <c r="K3971" i="1" s="1"/>
  <c r="J4003" i="1"/>
  <c r="K4003" i="1" s="1"/>
  <c r="J4039" i="1"/>
  <c r="K4039" i="1" s="1"/>
  <c r="J4069" i="1"/>
  <c r="K4069" i="1" s="1"/>
  <c r="J4095" i="1"/>
  <c r="K4095" i="1" s="1"/>
  <c r="J4124" i="1"/>
  <c r="K4124" i="1" s="1"/>
  <c r="J4145" i="1"/>
  <c r="K4145" i="1" s="1"/>
  <c r="J4165" i="1"/>
  <c r="K4165" i="1" s="1"/>
  <c r="J4188" i="1"/>
  <c r="K4188" i="1" s="1"/>
  <c r="J4209" i="1"/>
  <c r="K4209" i="1" s="1"/>
  <c r="J4229" i="1"/>
  <c r="K4229" i="1" s="1"/>
  <c r="J4252" i="1"/>
  <c r="K4252" i="1" s="1"/>
  <c r="J4273" i="1"/>
  <c r="K4273" i="1" s="1"/>
  <c r="J4293" i="1"/>
  <c r="K4293" i="1" s="1"/>
  <c r="J4316" i="1"/>
  <c r="K4316" i="1" s="1"/>
  <c r="J4337" i="1"/>
  <c r="K4337" i="1" s="1"/>
  <c r="J4357" i="1"/>
  <c r="K4357" i="1" s="1"/>
  <c r="J4380" i="1"/>
  <c r="K4380" i="1" s="1"/>
  <c r="J4401" i="1"/>
  <c r="K4401" i="1" s="1"/>
  <c r="J4421" i="1"/>
  <c r="K4421" i="1" s="1"/>
  <c r="J4438" i="1"/>
  <c r="K4438" i="1" s="1"/>
  <c r="J4454" i="1"/>
  <c r="K4454" i="1" s="1"/>
  <c r="J4470" i="1"/>
  <c r="K4470" i="1" s="1"/>
  <c r="J4486" i="1"/>
  <c r="K4486" i="1" s="1"/>
  <c r="J4502" i="1"/>
  <c r="K4502" i="1" s="1"/>
  <c r="J4518" i="1"/>
  <c r="K4518" i="1" s="1"/>
  <c r="J4534" i="1"/>
  <c r="K4534" i="1" s="1"/>
  <c r="J4549" i="1"/>
  <c r="K4549" i="1" s="1"/>
  <c r="J4561" i="1"/>
  <c r="K4561" i="1" s="1"/>
  <c r="J4574" i="1"/>
  <c r="K4574" i="1" s="1"/>
  <c r="J4588" i="1"/>
  <c r="K4588" i="1" s="1"/>
  <c r="J4600" i="1"/>
  <c r="K4600" i="1" s="1"/>
  <c r="J4613" i="1"/>
  <c r="K4613" i="1" s="1"/>
  <c r="J4625" i="1"/>
  <c r="K4625" i="1" s="1"/>
  <c r="J4638" i="1"/>
  <c r="K4638" i="1" s="1"/>
  <c r="J4652" i="1"/>
  <c r="K4652" i="1" s="1"/>
  <c r="J4664" i="1"/>
  <c r="K4664" i="1" s="1"/>
  <c r="J4677" i="1"/>
  <c r="K4677" i="1" s="1"/>
  <c r="J4689" i="1"/>
  <c r="K4689" i="1" s="1"/>
  <c r="J4702" i="1"/>
  <c r="K4702" i="1" s="1"/>
  <c r="J4716" i="1"/>
  <c r="K4716" i="1" s="1"/>
  <c r="J4728" i="1"/>
  <c r="K4728" i="1" s="1"/>
  <c r="J4741" i="1"/>
  <c r="K4741" i="1" s="1"/>
  <c r="J4753" i="1"/>
  <c r="K4753" i="1" s="1"/>
  <c r="J4766" i="1"/>
  <c r="K4766" i="1" s="1"/>
  <c r="J4780" i="1"/>
  <c r="K4780" i="1" s="1"/>
  <c r="J4792" i="1"/>
  <c r="K4792" i="1" s="1"/>
  <c r="J4805" i="1"/>
  <c r="K4805" i="1" s="1"/>
  <c r="J4817" i="1"/>
  <c r="K4817" i="1" s="1"/>
  <c r="J4830" i="1"/>
  <c r="K4830" i="1" s="1"/>
  <c r="J4844" i="1"/>
  <c r="K4844" i="1" s="1"/>
  <c r="J4856" i="1"/>
  <c r="K4856" i="1" s="1"/>
  <c r="J4867" i="1"/>
  <c r="K4867" i="1" s="1"/>
  <c r="J4875" i="1"/>
  <c r="K4875" i="1" s="1"/>
  <c r="J4883" i="1"/>
  <c r="K4883" i="1" s="1"/>
  <c r="J4891" i="1"/>
  <c r="K4891" i="1" s="1"/>
  <c r="J4899" i="1"/>
  <c r="K4899" i="1" s="1"/>
  <c r="J4907" i="1"/>
  <c r="K4907" i="1" s="1"/>
  <c r="J4915" i="1"/>
  <c r="K4915" i="1" s="1"/>
  <c r="J4923" i="1"/>
  <c r="K4923" i="1" s="1"/>
  <c r="J4931" i="1"/>
  <c r="K4931" i="1" s="1"/>
  <c r="J4939" i="1"/>
  <c r="K4939" i="1" s="1"/>
  <c r="J4947" i="1"/>
  <c r="K4947" i="1" s="1"/>
  <c r="J4955" i="1"/>
  <c r="K4955" i="1" s="1"/>
  <c r="J4963" i="1"/>
  <c r="K4963" i="1" s="1"/>
  <c r="J4971" i="1"/>
  <c r="K4971" i="1" s="1"/>
  <c r="J4979" i="1"/>
  <c r="K4979" i="1" s="1"/>
  <c r="J4987" i="1"/>
  <c r="K4987" i="1" s="1"/>
  <c r="J4995" i="1"/>
  <c r="K4995" i="1" s="1"/>
  <c r="J5003" i="1"/>
  <c r="K5003" i="1" s="1"/>
  <c r="J5011" i="1"/>
  <c r="K5011" i="1" s="1"/>
  <c r="J5019" i="1"/>
  <c r="K5019" i="1" s="1"/>
  <c r="J5027" i="1"/>
  <c r="K5027" i="1" s="1"/>
  <c r="J5035" i="1"/>
  <c r="K5035" i="1" s="1"/>
  <c r="J5043" i="1"/>
  <c r="K5043" i="1" s="1"/>
  <c r="J5051" i="1"/>
  <c r="K5051" i="1" s="1"/>
  <c r="J5059" i="1"/>
  <c r="K5059" i="1" s="1"/>
  <c r="J5067" i="1"/>
  <c r="K5067" i="1" s="1"/>
  <c r="J5075" i="1"/>
  <c r="K5075" i="1" s="1"/>
  <c r="J5083" i="1"/>
  <c r="K5083" i="1" s="1"/>
  <c r="J5091" i="1"/>
  <c r="K5091" i="1" s="1"/>
  <c r="J5099" i="1"/>
  <c r="K5099" i="1" s="1"/>
  <c r="J5107" i="1"/>
  <c r="K5107" i="1" s="1"/>
  <c r="J5115" i="1"/>
  <c r="K5115" i="1" s="1"/>
  <c r="J5123" i="1"/>
  <c r="K5123" i="1" s="1"/>
  <c r="J5131" i="1"/>
  <c r="K5131" i="1" s="1"/>
  <c r="J5139" i="1"/>
  <c r="K5139" i="1" s="1"/>
  <c r="J5147" i="1"/>
  <c r="K5147" i="1" s="1"/>
  <c r="J5155" i="1"/>
  <c r="K5155" i="1" s="1"/>
  <c r="J5163" i="1"/>
  <c r="K5163" i="1" s="1"/>
  <c r="J5171" i="1"/>
  <c r="K5171" i="1" s="1"/>
  <c r="J5179" i="1"/>
  <c r="K5179" i="1" s="1"/>
  <c r="J5187" i="1"/>
  <c r="K5187" i="1" s="1"/>
  <c r="J5195" i="1"/>
  <c r="K5195" i="1" s="1"/>
  <c r="J5203" i="1"/>
  <c r="K5203" i="1" s="1"/>
  <c r="J5211" i="1"/>
  <c r="K5211" i="1" s="1"/>
  <c r="J5219" i="1"/>
  <c r="K5219" i="1" s="1"/>
  <c r="J5227" i="1"/>
  <c r="K5227" i="1" s="1"/>
  <c r="J5235" i="1"/>
  <c r="K5235" i="1" s="1"/>
  <c r="J5243" i="1"/>
  <c r="K5243" i="1" s="1"/>
  <c r="J5251" i="1"/>
  <c r="K5251" i="1" s="1"/>
  <c r="J5259" i="1"/>
  <c r="K5259" i="1" s="1"/>
  <c r="J5267" i="1"/>
  <c r="K5267" i="1" s="1"/>
  <c r="J5275" i="1"/>
  <c r="K5275" i="1" s="1"/>
  <c r="J5283" i="1"/>
  <c r="K5283" i="1" s="1"/>
  <c r="J5291" i="1"/>
  <c r="K5291" i="1" s="1"/>
  <c r="J5299" i="1"/>
  <c r="K5299" i="1" s="1"/>
  <c r="J5307" i="1"/>
  <c r="K5307" i="1" s="1"/>
  <c r="J5315" i="1"/>
  <c r="K5315" i="1" s="1"/>
  <c r="J5323" i="1"/>
  <c r="K5323" i="1" s="1"/>
  <c r="J5331" i="1"/>
  <c r="K5331" i="1" s="1"/>
  <c r="J5339" i="1"/>
  <c r="K5339" i="1" s="1"/>
  <c r="J5347" i="1"/>
  <c r="K5347" i="1" s="1"/>
  <c r="J5355" i="1"/>
  <c r="K5355" i="1" s="1"/>
  <c r="J5363" i="1"/>
  <c r="K5363" i="1" s="1"/>
  <c r="J5371" i="1"/>
  <c r="K5371" i="1" s="1"/>
  <c r="J5379" i="1"/>
  <c r="K5379" i="1" s="1"/>
  <c r="J5387" i="1"/>
  <c r="K5387" i="1" s="1"/>
  <c r="J5395" i="1"/>
  <c r="K5395" i="1" s="1"/>
  <c r="J5403" i="1"/>
  <c r="K5403" i="1" s="1"/>
  <c r="J5411" i="1"/>
  <c r="K5411" i="1" s="1"/>
  <c r="J5419" i="1"/>
  <c r="K5419" i="1" s="1"/>
  <c r="J5427" i="1"/>
  <c r="K5427" i="1" s="1"/>
  <c r="J5435" i="1"/>
  <c r="K5435" i="1" s="1"/>
  <c r="J5443" i="1"/>
  <c r="K5443" i="1" s="1"/>
  <c r="J5451" i="1"/>
  <c r="K5451" i="1" s="1"/>
  <c r="J5459" i="1"/>
  <c r="K5459" i="1" s="1"/>
  <c r="J5467" i="1"/>
  <c r="K5467" i="1" s="1"/>
  <c r="J5475" i="1"/>
  <c r="K5475" i="1" s="1"/>
  <c r="J5483" i="1"/>
  <c r="K5483" i="1" s="1"/>
  <c r="J5491" i="1"/>
  <c r="K5491" i="1" s="1"/>
  <c r="J5499" i="1"/>
  <c r="K5499" i="1" s="1"/>
  <c r="J5507" i="1"/>
  <c r="K5507" i="1" s="1"/>
  <c r="J5515" i="1"/>
  <c r="K5515" i="1" s="1"/>
  <c r="J5523" i="1"/>
  <c r="K5523" i="1" s="1"/>
  <c r="J5531" i="1"/>
  <c r="K5531" i="1" s="1"/>
  <c r="J5539" i="1"/>
  <c r="K5539" i="1" s="1"/>
  <c r="J5547" i="1"/>
  <c r="K5547" i="1" s="1"/>
  <c r="J5555" i="1"/>
  <c r="K5555" i="1" s="1"/>
  <c r="J5563" i="1"/>
  <c r="K5563" i="1" s="1"/>
  <c r="J5571" i="1"/>
  <c r="K5571" i="1" s="1"/>
  <c r="J5579" i="1"/>
  <c r="K5579" i="1" s="1"/>
  <c r="J5587" i="1"/>
  <c r="K5587" i="1" s="1"/>
  <c r="J5595" i="1"/>
  <c r="K5595" i="1" s="1"/>
  <c r="J5603" i="1"/>
  <c r="K5603" i="1" s="1"/>
  <c r="J5611" i="1"/>
  <c r="K5611" i="1" s="1"/>
  <c r="J5619" i="1"/>
  <c r="K5619" i="1" s="1"/>
  <c r="J5627" i="1"/>
  <c r="K5627" i="1" s="1"/>
  <c r="J5635" i="1"/>
  <c r="K5635" i="1" s="1"/>
  <c r="J5643" i="1"/>
  <c r="K5643" i="1" s="1"/>
  <c r="J5651" i="1"/>
  <c r="K5651" i="1" s="1"/>
  <c r="J5659" i="1"/>
  <c r="K5659" i="1" s="1"/>
  <c r="J5667" i="1"/>
  <c r="K5667" i="1" s="1"/>
  <c r="J5675" i="1"/>
  <c r="K5675" i="1" s="1"/>
  <c r="J5683" i="1"/>
  <c r="K5683" i="1" s="1"/>
  <c r="J5691" i="1"/>
  <c r="K5691" i="1" s="1"/>
  <c r="J5699" i="1"/>
  <c r="K5699" i="1" s="1"/>
  <c r="J5707" i="1"/>
  <c r="K5707" i="1" s="1"/>
  <c r="J5715" i="1"/>
  <c r="K5715" i="1" s="1"/>
  <c r="J5723" i="1"/>
  <c r="K5723" i="1" s="1"/>
  <c r="J5731" i="1"/>
  <c r="K5731" i="1" s="1"/>
  <c r="J5739" i="1"/>
  <c r="K5739" i="1" s="1"/>
  <c r="J5747" i="1"/>
  <c r="K5747" i="1" s="1"/>
  <c r="J5755" i="1"/>
  <c r="K5755" i="1" s="1"/>
  <c r="J5763" i="1"/>
  <c r="K5763" i="1" s="1"/>
  <c r="J5771" i="1"/>
  <c r="K5771" i="1" s="1"/>
  <c r="J5779" i="1"/>
  <c r="K5779" i="1" s="1"/>
  <c r="J5787" i="1"/>
  <c r="K5787" i="1" s="1"/>
  <c r="J5795" i="1"/>
  <c r="K5795" i="1" s="1"/>
  <c r="J5803" i="1"/>
  <c r="K5803" i="1" s="1"/>
  <c r="J5811" i="1"/>
  <c r="K5811" i="1" s="1"/>
  <c r="J5819" i="1"/>
  <c r="K5819" i="1" s="1"/>
  <c r="J5827" i="1"/>
  <c r="K5827" i="1" s="1"/>
  <c r="J5835" i="1"/>
  <c r="K5835" i="1" s="1"/>
  <c r="J5843" i="1"/>
  <c r="K5843" i="1" s="1"/>
  <c r="J5851" i="1"/>
  <c r="K5851" i="1" s="1"/>
  <c r="J5859" i="1"/>
  <c r="K5859" i="1" s="1"/>
  <c r="J5867" i="1"/>
  <c r="K5867" i="1" s="1"/>
  <c r="J5875" i="1"/>
  <c r="K5875" i="1" s="1"/>
  <c r="J5883" i="1"/>
  <c r="K5883" i="1" s="1"/>
  <c r="J5891" i="1"/>
  <c r="K5891" i="1" s="1"/>
  <c r="J5899" i="1"/>
  <c r="K5899" i="1" s="1"/>
  <c r="J5907" i="1"/>
  <c r="K5907" i="1" s="1"/>
  <c r="J5915" i="1"/>
  <c r="K5915" i="1" s="1"/>
  <c r="J5923" i="1"/>
  <c r="K5923" i="1" s="1"/>
  <c r="J5931" i="1"/>
  <c r="K5931" i="1" s="1"/>
  <c r="J5939" i="1"/>
  <c r="K5939" i="1" s="1"/>
  <c r="J5947" i="1"/>
  <c r="K5947" i="1" s="1"/>
  <c r="J5955" i="1"/>
  <c r="K5955" i="1" s="1"/>
  <c r="J5963" i="1"/>
  <c r="K5963" i="1" s="1"/>
  <c r="J5971" i="1"/>
  <c r="K5971" i="1" s="1"/>
  <c r="J5979" i="1"/>
  <c r="K5979" i="1" s="1"/>
  <c r="J5987" i="1"/>
  <c r="K5987" i="1" s="1"/>
  <c r="J5995" i="1"/>
  <c r="K5995" i="1" s="1"/>
  <c r="J6003" i="1"/>
  <c r="K6003" i="1" s="1"/>
  <c r="J6011" i="1"/>
  <c r="K6011" i="1" s="1"/>
  <c r="J6019" i="1"/>
  <c r="K6019" i="1" s="1"/>
  <c r="J6027" i="1"/>
  <c r="K6027" i="1" s="1"/>
  <c r="J6035" i="1"/>
  <c r="K6035" i="1" s="1"/>
  <c r="J6043" i="1"/>
  <c r="K6043" i="1" s="1"/>
  <c r="J6051" i="1"/>
  <c r="K6051" i="1" s="1"/>
  <c r="J6059" i="1"/>
  <c r="K6059" i="1" s="1"/>
  <c r="J6067" i="1"/>
  <c r="K6067" i="1" s="1"/>
  <c r="J6075" i="1"/>
  <c r="K6075" i="1" s="1"/>
  <c r="J6083" i="1"/>
  <c r="K6083" i="1" s="1"/>
  <c r="J6091" i="1"/>
  <c r="K6091" i="1" s="1"/>
  <c r="J6099" i="1"/>
  <c r="K6099" i="1" s="1"/>
  <c r="J6107" i="1"/>
  <c r="K6107" i="1" s="1"/>
  <c r="J6115" i="1"/>
  <c r="K6115" i="1" s="1"/>
  <c r="J6123" i="1"/>
  <c r="K6123" i="1" s="1"/>
  <c r="J6131" i="1"/>
  <c r="K6131" i="1" s="1"/>
  <c r="J6139" i="1"/>
  <c r="K6139" i="1" s="1"/>
  <c r="J6147" i="1"/>
  <c r="K6147" i="1" s="1"/>
  <c r="J6155" i="1"/>
  <c r="K6155" i="1" s="1"/>
  <c r="J6163" i="1"/>
  <c r="K6163" i="1" s="1"/>
  <c r="J6171" i="1"/>
  <c r="K6171" i="1" s="1"/>
  <c r="J6179" i="1"/>
  <c r="K6179" i="1" s="1"/>
  <c r="J6187" i="1"/>
  <c r="K6187" i="1" s="1"/>
  <c r="J6195" i="1"/>
  <c r="K6195" i="1" s="1"/>
  <c r="J6203" i="1"/>
  <c r="K6203" i="1" s="1"/>
  <c r="J6211" i="1"/>
  <c r="K6211" i="1" s="1"/>
  <c r="J6219" i="1"/>
  <c r="K6219" i="1" s="1"/>
  <c r="J6227" i="1"/>
  <c r="K6227" i="1" s="1"/>
  <c r="J6235" i="1"/>
  <c r="K6235" i="1" s="1"/>
  <c r="J6243" i="1"/>
  <c r="K6243" i="1" s="1"/>
  <c r="J6251" i="1"/>
  <c r="K6251" i="1" s="1"/>
  <c r="J6259" i="1"/>
  <c r="K6259" i="1" s="1"/>
  <c r="J6267" i="1"/>
  <c r="K6267" i="1" s="1"/>
  <c r="J6275" i="1"/>
  <c r="K6275" i="1" s="1"/>
  <c r="J6283" i="1"/>
  <c r="K6283" i="1" s="1"/>
  <c r="J6291" i="1"/>
  <c r="K6291" i="1" s="1"/>
  <c r="J6299" i="1"/>
  <c r="K6299" i="1" s="1"/>
  <c r="J6307" i="1"/>
  <c r="K6307" i="1" s="1"/>
  <c r="J6315" i="1"/>
  <c r="K6315" i="1" s="1"/>
  <c r="J6323" i="1"/>
  <c r="K6323" i="1" s="1"/>
  <c r="J6331" i="1"/>
  <c r="K6331" i="1" s="1"/>
  <c r="J6339" i="1"/>
  <c r="K6339" i="1" s="1"/>
  <c r="J6347" i="1"/>
  <c r="K6347" i="1" s="1"/>
  <c r="J6355" i="1"/>
  <c r="K6355" i="1" s="1"/>
  <c r="J6363" i="1"/>
  <c r="K6363" i="1" s="1"/>
  <c r="J6371" i="1"/>
  <c r="K6371" i="1" s="1"/>
  <c r="J6379" i="1"/>
  <c r="K6379" i="1" s="1"/>
  <c r="J6387" i="1"/>
  <c r="K6387" i="1" s="1"/>
  <c r="J6395" i="1"/>
  <c r="K6395" i="1" s="1"/>
  <c r="J6403" i="1"/>
  <c r="K6403" i="1" s="1"/>
  <c r="J6411" i="1"/>
  <c r="K6411" i="1" s="1"/>
  <c r="J6419" i="1"/>
  <c r="K6419" i="1" s="1"/>
  <c r="J6427" i="1"/>
  <c r="K6427" i="1" s="1"/>
  <c r="J6435" i="1"/>
  <c r="K6435" i="1" s="1"/>
  <c r="J6443" i="1"/>
  <c r="K6443" i="1" s="1"/>
  <c r="J6451" i="1"/>
  <c r="K6451" i="1" s="1"/>
  <c r="J6459" i="1"/>
  <c r="K6459" i="1" s="1"/>
  <c r="J6467" i="1"/>
  <c r="K6467" i="1" s="1"/>
  <c r="J6475" i="1"/>
  <c r="K6475" i="1" s="1"/>
  <c r="J6483" i="1"/>
  <c r="K6483" i="1" s="1"/>
  <c r="J6491" i="1"/>
  <c r="K6491" i="1" s="1"/>
  <c r="J6499" i="1"/>
  <c r="K6499" i="1" s="1"/>
  <c r="J6507" i="1"/>
  <c r="K6507" i="1" s="1"/>
  <c r="J6515" i="1"/>
  <c r="K6515" i="1" s="1"/>
  <c r="J6523" i="1"/>
  <c r="K6523" i="1" s="1"/>
  <c r="J6531" i="1"/>
  <c r="K6531" i="1" s="1"/>
  <c r="J6539" i="1"/>
  <c r="K6539" i="1" s="1"/>
  <c r="J6547" i="1"/>
  <c r="K6547" i="1" s="1"/>
  <c r="J6555" i="1"/>
  <c r="K6555" i="1" s="1"/>
  <c r="J6563" i="1"/>
  <c r="K6563" i="1" s="1"/>
  <c r="J6571" i="1"/>
  <c r="K6571" i="1" s="1"/>
  <c r="J6579" i="1"/>
  <c r="K6579" i="1" s="1"/>
  <c r="J6587" i="1"/>
  <c r="K6587" i="1" s="1"/>
  <c r="J6595" i="1"/>
  <c r="K6595" i="1" s="1"/>
  <c r="J6603" i="1"/>
  <c r="K6603" i="1" s="1"/>
  <c r="J6611" i="1"/>
  <c r="K6611" i="1" s="1"/>
  <c r="J6619" i="1"/>
  <c r="K6619" i="1" s="1"/>
  <c r="J6627" i="1"/>
  <c r="K6627" i="1" s="1"/>
  <c r="J6635" i="1"/>
  <c r="K6635" i="1" s="1"/>
  <c r="J6643" i="1"/>
  <c r="K6643" i="1" s="1"/>
  <c r="J6651" i="1"/>
  <c r="K6651" i="1" s="1"/>
  <c r="J6659" i="1"/>
  <c r="K6659" i="1" s="1"/>
  <c r="J6667" i="1"/>
  <c r="K6667" i="1" s="1"/>
  <c r="J6675" i="1"/>
  <c r="K6675" i="1" s="1"/>
  <c r="J6683" i="1"/>
  <c r="K6683" i="1" s="1"/>
  <c r="J6691" i="1"/>
  <c r="K6691" i="1" s="1"/>
  <c r="J6699" i="1"/>
  <c r="K6699" i="1" s="1"/>
  <c r="J6707" i="1"/>
  <c r="K6707" i="1" s="1"/>
  <c r="J6715" i="1"/>
  <c r="K6715" i="1" s="1"/>
  <c r="J6723" i="1"/>
  <c r="K6723" i="1" s="1"/>
  <c r="J6731" i="1"/>
  <c r="K6731" i="1" s="1"/>
  <c r="J6739" i="1"/>
  <c r="K6739" i="1" s="1"/>
  <c r="J6747" i="1"/>
  <c r="K6747" i="1" s="1"/>
  <c r="J6755" i="1"/>
  <c r="K6755" i="1" s="1"/>
  <c r="J6763" i="1"/>
  <c r="K6763" i="1" s="1"/>
  <c r="J6771" i="1"/>
  <c r="K6771" i="1" s="1"/>
  <c r="J6779" i="1"/>
  <c r="K6779" i="1" s="1"/>
  <c r="J6787" i="1"/>
  <c r="K6787" i="1" s="1"/>
  <c r="J6795" i="1"/>
  <c r="K6795" i="1" s="1"/>
  <c r="J6803" i="1"/>
  <c r="K6803" i="1" s="1"/>
  <c r="J6811" i="1"/>
  <c r="K6811" i="1" s="1"/>
  <c r="J6819" i="1"/>
  <c r="K6819" i="1" s="1"/>
  <c r="J6827" i="1"/>
  <c r="K6827" i="1" s="1"/>
  <c r="J6835" i="1"/>
  <c r="K6835" i="1" s="1"/>
  <c r="J6843" i="1"/>
  <c r="K6843" i="1" s="1"/>
  <c r="J6851" i="1"/>
  <c r="K6851" i="1" s="1"/>
  <c r="J6859" i="1"/>
  <c r="K6859" i="1" s="1"/>
  <c r="J6867" i="1"/>
  <c r="K6867" i="1" s="1"/>
  <c r="J6875" i="1"/>
  <c r="K6875" i="1" s="1"/>
  <c r="J6883" i="1"/>
  <c r="K6883" i="1" s="1"/>
  <c r="J6891" i="1"/>
  <c r="K6891" i="1" s="1"/>
  <c r="J6899" i="1"/>
  <c r="K6899" i="1" s="1"/>
  <c r="J6907" i="1"/>
  <c r="K6907" i="1" s="1"/>
  <c r="J6915" i="1"/>
  <c r="K6915" i="1" s="1"/>
  <c r="J6923" i="1"/>
  <c r="K6923" i="1" s="1"/>
  <c r="J6931" i="1"/>
  <c r="K6931" i="1" s="1"/>
  <c r="J6939" i="1"/>
  <c r="K6939" i="1" s="1"/>
  <c r="J6947" i="1"/>
  <c r="K6947" i="1" s="1"/>
  <c r="J6955" i="1"/>
  <c r="K6955" i="1" s="1"/>
  <c r="J6963" i="1"/>
  <c r="K6963" i="1" s="1"/>
  <c r="J6971" i="1"/>
  <c r="K6971" i="1" s="1"/>
  <c r="J6979" i="1"/>
  <c r="K6979" i="1" s="1"/>
  <c r="J6987" i="1"/>
  <c r="K6987" i="1" s="1"/>
  <c r="J2073" i="1"/>
  <c r="K2073" i="1" s="1"/>
  <c r="J2416" i="1"/>
  <c r="K2416" i="1" s="1"/>
  <c r="J2684" i="1"/>
  <c r="K2684" i="1" s="1"/>
  <c r="J2918" i="1"/>
  <c r="K2918" i="1" s="1"/>
  <c r="J3031" i="1"/>
  <c r="K3031" i="1" s="1"/>
  <c r="J3119" i="1"/>
  <c r="K3119" i="1" s="1"/>
  <c r="J3175" i="1"/>
  <c r="K3175" i="1" s="1"/>
  <c r="J3230" i="1"/>
  <c r="K3230" i="1" s="1"/>
  <c r="J3293" i="1"/>
  <c r="K3293" i="1" s="1"/>
  <c r="J3349" i="1"/>
  <c r="K3349" i="1" s="1"/>
  <c r="J3399" i="1"/>
  <c r="K3399" i="1" s="1"/>
  <c r="J3462" i="1"/>
  <c r="K3462" i="1" s="1"/>
  <c r="J3518" i="1"/>
  <c r="K3518" i="1" s="1"/>
  <c r="J3573" i="1"/>
  <c r="K3573" i="1" s="1"/>
  <c r="J3631" i="1"/>
  <c r="K3631" i="1" s="1"/>
  <c r="J3685" i="1"/>
  <c r="K3685" i="1" s="1"/>
  <c r="J3725" i="1"/>
  <c r="K3725" i="1" s="1"/>
  <c r="J3768" i="1"/>
  <c r="K3768" i="1" s="1"/>
  <c r="J3805" i="1"/>
  <c r="K3805" i="1" s="1"/>
  <c r="J3837" i="1"/>
  <c r="K3837" i="1" s="1"/>
  <c r="J3872" i="1"/>
  <c r="K3872" i="1" s="1"/>
  <c r="J3907" i="1"/>
  <c r="K3907" i="1" s="1"/>
  <c r="J3939" i="1"/>
  <c r="K3939" i="1" s="1"/>
  <c r="J3975" i="1"/>
  <c r="K3975" i="1" s="1"/>
  <c r="J4008" i="1"/>
  <c r="K4008" i="1" s="1"/>
  <c r="J4040" i="1"/>
  <c r="K4040" i="1" s="1"/>
  <c r="J4072" i="1"/>
  <c r="K4072" i="1" s="1"/>
  <c r="J4101" i="1"/>
  <c r="K4101" i="1" s="1"/>
  <c r="J4125" i="1"/>
  <c r="K4125" i="1" s="1"/>
  <c r="J4148" i="1"/>
  <c r="K4148" i="1" s="1"/>
  <c r="J4169" i="1"/>
  <c r="K4169" i="1" s="1"/>
  <c r="J4189" i="1"/>
  <c r="K4189" i="1" s="1"/>
  <c r="J4212" i="1"/>
  <c r="K4212" i="1" s="1"/>
  <c r="J4233" i="1"/>
  <c r="K4233" i="1" s="1"/>
  <c r="J4253" i="1"/>
  <c r="K4253" i="1" s="1"/>
  <c r="J4276" i="1"/>
  <c r="K4276" i="1" s="1"/>
  <c r="J4297" i="1"/>
  <c r="K4297" i="1" s="1"/>
  <c r="J4317" i="1"/>
  <c r="K4317" i="1" s="1"/>
  <c r="J4340" i="1"/>
  <c r="K4340" i="1" s="1"/>
  <c r="J4361" i="1"/>
  <c r="K4361" i="1" s="1"/>
  <c r="J4381" i="1"/>
  <c r="K4381" i="1" s="1"/>
  <c r="J4404" i="1"/>
  <c r="K4404" i="1" s="1"/>
  <c r="J4425" i="1"/>
  <c r="K4425" i="1" s="1"/>
  <c r="J4441" i="1"/>
  <c r="K4441" i="1" s="1"/>
  <c r="J4457" i="1"/>
  <c r="K4457" i="1" s="1"/>
  <c r="J4473" i="1"/>
  <c r="K4473" i="1" s="1"/>
  <c r="J4489" i="1"/>
  <c r="K4489" i="1" s="1"/>
  <c r="J4505" i="1"/>
  <c r="K4505" i="1" s="1"/>
  <c r="J4521" i="1"/>
  <c r="K4521" i="1" s="1"/>
  <c r="J4537" i="1"/>
  <c r="K4537" i="1" s="1"/>
  <c r="J4550" i="1"/>
  <c r="K4550" i="1" s="1"/>
  <c r="J4564" i="1"/>
  <c r="K4564" i="1" s="1"/>
  <c r="J4576" i="1"/>
  <c r="K4576" i="1" s="1"/>
  <c r="J4589" i="1"/>
  <c r="K4589" i="1" s="1"/>
  <c r="J4601" i="1"/>
  <c r="K4601" i="1" s="1"/>
  <c r="J4614" i="1"/>
  <c r="K4614" i="1" s="1"/>
  <c r="J4628" i="1"/>
  <c r="K4628" i="1" s="1"/>
  <c r="J4640" i="1"/>
  <c r="K4640" i="1" s="1"/>
  <c r="J4653" i="1"/>
  <c r="K4653" i="1" s="1"/>
  <c r="J4665" i="1"/>
  <c r="K4665" i="1" s="1"/>
  <c r="J4678" i="1"/>
  <c r="K4678" i="1" s="1"/>
  <c r="J4692" i="1"/>
  <c r="K4692" i="1" s="1"/>
  <c r="J4704" i="1"/>
  <c r="K4704" i="1" s="1"/>
  <c r="J4717" i="1"/>
  <c r="K4717" i="1" s="1"/>
  <c r="J4729" i="1"/>
  <c r="K4729" i="1" s="1"/>
  <c r="J4742" i="1"/>
  <c r="K4742" i="1" s="1"/>
  <c r="J4756" i="1"/>
  <c r="K4756" i="1" s="1"/>
  <c r="J4768" i="1"/>
  <c r="K4768" i="1" s="1"/>
  <c r="J4781" i="1"/>
  <c r="K4781" i="1" s="1"/>
  <c r="J4793" i="1"/>
  <c r="K4793" i="1" s="1"/>
  <c r="J4806" i="1"/>
  <c r="K4806" i="1" s="1"/>
  <c r="J4820" i="1"/>
  <c r="K4820" i="1" s="1"/>
  <c r="J4832" i="1"/>
  <c r="K4832" i="1" s="1"/>
  <c r="J4845" i="1"/>
  <c r="K4845" i="1" s="1"/>
  <c r="J4857" i="1"/>
  <c r="K4857" i="1" s="1"/>
  <c r="J4868" i="1"/>
  <c r="K4868" i="1" s="1"/>
  <c r="J4876" i="1"/>
  <c r="K4876" i="1" s="1"/>
  <c r="J4884" i="1"/>
  <c r="K4884" i="1" s="1"/>
  <c r="J4892" i="1"/>
  <c r="K4892" i="1" s="1"/>
  <c r="J4900" i="1"/>
  <c r="K4900" i="1" s="1"/>
  <c r="J4908" i="1"/>
  <c r="K4908" i="1" s="1"/>
  <c r="J4916" i="1"/>
  <c r="K4916" i="1" s="1"/>
  <c r="J4924" i="1"/>
  <c r="K4924" i="1" s="1"/>
  <c r="J4932" i="1"/>
  <c r="K4932" i="1" s="1"/>
  <c r="J4940" i="1"/>
  <c r="K4940" i="1" s="1"/>
  <c r="J4948" i="1"/>
  <c r="K4948" i="1" s="1"/>
  <c r="J4956" i="1"/>
  <c r="K4956" i="1" s="1"/>
  <c r="J4964" i="1"/>
  <c r="K4964" i="1" s="1"/>
  <c r="J4972" i="1"/>
  <c r="K4972" i="1" s="1"/>
  <c r="J4980" i="1"/>
  <c r="K4980" i="1" s="1"/>
  <c r="J4988" i="1"/>
  <c r="K4988" i="1" s="1"/>
  <c r="J4996" i="1"/>
  <c r="K4996" i="1" s="1"/>
  <c r="J5004" i="1"/>
  <c r="K5004" i="1" s="1"/>
  <c r="J5012" i="1"/>
  <c r="K5012" i="1" s="1"/>
  <c r="J5020" i="1"/>
  <c r="K5020" i="1" s="1"/>
  <c r="J5028" i="1"/>
  <c r="K5028" i="1" s="1"/>
  <c r="J5036" i="1"/>
  <c r="K5036" i="1" s="1"/>
  <c r="J5044" i="1"/>
  <c r="K5044" i="1" s="1"/>
  <c r="J5052" i="1"/>
  <c r="K5052" i="1" s="1"/>
  <c r="J5060" i="1"/>
  <c r="K5060" i="1" s="1"/>
  <c r="J5068" i="1"/>
  <c r="K5068" i="1" s="1"/>
  <c r="J5076" i="1"/>
  <c r="K5076" i="1" s="1"/>
  <c r="J5084" i="1"/>
  <c r="K5084" i="1" s="1"/>
  <c r="J5092" i="1"/>
  <c r="K5092" i="1" s="1"/>
  <c r="J5100" i="1"/>
  <c r="K5100" i="1" s="1"/>
  <c r="J5108" i="1"/>
  <c r="K5108" i="1" s="1"/>
  <c r="J5116" i="1"/>
  <c r="K5116" i="1" s="1"/>
  <c r="J5124" i="1"/>
  <c r="K5124" i="1" s="1"/>
  <c r="J5132" i="1"/>
  <c r="K5132" i="1" s="1"/>
  <c r="J5140" i="1"/>
  <c r="K5140" i="1" s="1"/>
  <c r="J5148" i="1"/>
  <c r="K5148" i="1" s="1"/>
  <c r="J5156" i="1"/>
  <c r="K5156" i="1" s="1"/>
  <c r="J5164" i="1"/>
  <c r="K5164" i="1" s="1"/>
  <c r="J5172" i="1"/>
  <c r="K5172" i="1" s="1"/>
  <c r="J5180" i="1"/>
  <c r="K5180" i="1" s="1"/>
  <c r="J5188" i="1"/>
  <c r="K5188" i="1" s="1"/>
  <c r="J5196" i="1"/>
  <c r="K5196" i="1" s="1"/>
  <c r="J5204" i="1"/>
  <c r="K5204" i="1" s="1"/>
  <c r="J5212" i="1"/>
  <c r="K5212" i="1" s="1"/>
  <c r="J5220" i="1"/>
  <c r="K5220" i="1" s="1"/>
  <c r="J5228" i="1"/>
  <c r="K5228" i="1" s="1"/>
  <c r="J5236" i="1"/>
  <c r="K5236" i="1" s="1"/>
  <c r="J5244" i="1"/>
  <c r="K5244" i="1" s="1"/>
  <c r="J5252" i="1"/>
  <c r="K5252" i="1" s="1"/>
  <c r="J5260" i="1"/>
  <c r="K5260" i="1" s="1"/>
  <c r="J5268" i="1"/>
  <c r="K5268" i="1" s="1"/>
  <c r="J5276" i="1"/>
  <c r="K5276" i="1" s="1"/>
  <c r="J5284" i="1"/>
  <c r="K5284" i="1" s="1"/>
  <c r="J5292" i="1"/>
  <c r="K5292" i="1" s="1"/>
  <c r="J5300" i="1"/>
  <c r="K5300" i="1" s="1"/>
  <c r="J5308" i="1"/>
  <c r="K5308" i="1" s="1"/>
  <c r="J5316" i="1"/>
  <c r="K5316" i="1" s="1"/>
  <c r="J5324" i="1"/>
  <c r="K5324" i="1" s="1"/>
  <c r="J5332" i="1"/>
  <c r="K5332" i="1" s="1"/>
  <c r="J5340" i="1"/>
  <c r="K5340" i="1" s="1"/>
  <c r="J5348" i="1"/>
  <c r="K5348" i="1" s="1"/>
  <c r="J5356" i="1"/>
  <c r="K5356" i="1" s="1"/>
  <c r="J5364" i="1"/>
  <c r="K5364" i="1" s="1"/>
  <c r="J5372" i="1"/>
  <c r="K5372" i="1" s="1"/>
  <c r="J5380" i="1"/>
  <c r="K5380" i="1" s="1"/>
  <c r="J5388" i="1"/>
  <c r="K5388" i="1" s="1"/>
  <c r="J5396" i="1"/>
  <c r="K5396" i="1" s="1"/>
  <c r="J5404" i="1"/>
  <c r="K5404" i="1" s="1"/>
  <c r="J5412" i="1"/>
  <c r="K5412" i="1" s="1"/>
  <c r="J5420" i="1"/>
  <c r="K5420" i="1" s="1"/>
  <c r="J5428" i="1"/>
  <c r="K5428" i="1" s="1"/>
  <c r="J5436" i="1"/>
  <c r="K5436" i="1" s="1"/>
  <c r="J5444" i="1"/>
  <c r="K5444" i="1" s="1"/>
  <c r="J5452" i="1"/>
  <c r="K5452" i="1" s="1"/>
  <c r="J5460" i="1"/>
  <c r="K5460" i="1" s="1"/>
  <c r="J5468" i="1"/>
  <c r="K5468" i="1" s="1"/>
  <c r="J5476" i="1"/>
  <c r="K5476" i="1" s="1"/>
  <c r="J5484" i="1"/>
  <c r="K5484" i="1" s="1"/>
  <c r="J5492" i="1"/>
  <c r="K5492" i="1" s="1"/>
  <c r="J5500" i="1"/>
  <c r="K5500" i="1" s="1"/>
  <c r="J5508" i="1"/>
  <c r="K5508" i="1" s="1"/>
  <c r="J5516" i="1"/>
  <c r="K5516" i="1" s="1"/>
  <c r="J5524" i="1"/>
  <c r="K5524" i="1" s="1"/>
  <c r="J5532" i="1"/>
  <c r="K5532" i="1" s="1"/>
  <c r="J5540" i="1"/>
  <c r="K5540" i="1" s="1"/>
  <c r="J5548" i="1"/>
  <c r="K5548" i="1" s="1"/>
  <c r="J5556" i="1"/>
  <c r="K5556" i="1" s="1"/>
  <c r="J5564" i="1"/>
  <c r="K5564" i="1" s="1"/>
  <c r="J5572" i="1"/>
  <c r="K5572" i="1" s="1"/>
  <c r="J5580" i="1"/>
  <c r="K5580" i="1" s="1"/>
  <c r="J5588" i="1"/>
  <c r="K5588" i="1" s="1"/>
  <c r="J5596" i="1"/>
  <c r="K5596" i="1" s="1"/>
  <c r="J5604" i="1"/>
  <c r="K5604" i="1" s="1"/>
  <c r="J5612" i="1"/>
  <c r="K5612" i="1" s="1"/>
  <c r="J5620" i="1"/>
  <c r="K5620" i="1" s="1"/>
  <c r="J5628" i="1"/>
  <c r="K5628" i="1" s="1"/>
  <c r="J5636" i="1"/>
  <c r="K5636" i="1" s="1"/>
  <c r="J5644" i="1"/>
  <c r="K5644" i="1" s="1"/>
  <c r="J5652" i="1"/>
  <c r="K5652" i="1" s="1"/>
  <c r="J5660" i="1"/>
  <c r="K5660" i="1" s="1"/>
  <c r="J5668" i="1"/>
  <c r="K5668" i="1" s="1"/>
  <c r="J5676" i="1"/>
  <c r="K5676" i="1" s="1"/>
  <c r="J5684" i="1"/>
  <c r="K5684" i="1" s="1"/>
  <c r="J5692" i="1"/>
  <c r="K5692" i="1" s="1"/>
  <c r="J5700" i="1"/>
  <c r="K5700" i="1" s="1"/>
  <c r="J5708" i="1"/>
  <c r="K5708" i="1" s="1"/>
  <c r="J5716" i="1"/>
  <c r="K5716" i="1" s="1"/>
  <c r="J5724" i="1"/>
  <c r="K5724" i="1" s="1"/>
  <c r="J5732" i="1"/>
  <c r="K5732" i="1" s="1"/>
  <c r="J5740" i="1"/>
  <c r="K5740" i="1" s="1"/>
  <c r="J5748" i="1"/>
  <c r="K5748" i="1" s="1"/>
  <c r="J5756" i="1"/>
  <c r="K5756" i="1" s="1"/>
  <c r="J5764" i="1"/>
  <c r="K5764" i="1" s="1"/>
  <c r="J5772" i="1"/>
  <c r="K5772" i="1" s="1"/>
  <c r="J5780" i="1"/>
  <c r="K5780" i="1" s="1"/>
  <c r="J5788" i="1"/>
  <c r="K5788" i="1" s="1"/>
  <c r="J5796" i="1"/>
  <c r="K5796" i="1" s="1"/>
  <c r="J5804" i="1"/>
  <c r="K5804" i="1" s="1"/>
  <c r="J5812" i="1"/>
  <c r="K5812" i="1" s="1"/>
  <c r="J5820" i="1"/>
  <c r="K5820" i="1" s="1"/>
  <c r="J5828" i="1"/>
  <c r="K5828" i="1" s="1"/>
  <c r="J5836" i="1"/>
  <c r="K5836" i="1" s="1"/>
  <c r="J5844" i="1"/>
  <c r="K5844" i="1" s="1"/>
  <c r="J5852" i="1"/>
  <c r="K5852" i="1" s="1"/>
  <c r="J5860" i="1"/>
  <c r="K5860" i="1" s="1"/>
  <c r="J5868" i="1"/>
  <c r="K5868" i="1" s="1"/>
  <c r="J5876" i="1"/>
  <c r="K5876" i="1" s="1"/>
  <c r="J5884" i="1"/>
  <c r="K5884" i="1" s="1"/>
  <c r="J5892" i="1"/>
  <c r="K5892" i="1" s="1"/>
  <c r="J5900" i="1"/>
  <c r="K5900" i="1" s="1"/>
  <c r="J5908" i="1"/>
  <c r="K5908" i="1" s="1"/>
  <c r="J5916" i="1"/>
  <c r="K5916" i="1" s="1"/>
  <c r="J5924" i="1"/>
  <c r="K5924" i="1" s="1"/>
  <c r="J5932" i="1"/>
  <c r="K5932" i="1" s="1"/>
  <c r="J5940" i="1"/>
  <c r="K5940" i="1" s="1"/>
  <c r="J5948" i="1"/>
  <c r="K5948" i="1" s="1"/>
  <c r="J5956" i="1"/>
  <c r="K5956" i="1" s="1"/>
  <c r="J5964" i="1"/>
  <c r="K5964" i="1" s="1"/>
  <c r="J5972" i="1"/>
  <c r="K5972" i="1" s="1"/>
  <c r="J5980" i="1"/>
  <c r="K5980" i="1" s="1"/>
  <c r="J5988" i="1"/>
  <c r="K5988" i="1" s="1"/>
  <c r="J5996" i="1"/>
  <c r="K5996" i="1" s="1"/>
  <c r="J6004" i="1"/>
  <c r="K6004" i="1" s="1"/>
  <c r="J6012" i="1"/>
  <c r="K6012" i="1" s="1"/>
  <c r="J6020" i="1"/>
  <c r="K6020" i="1" s="1"/>
  <c r="J6028" i="1"/>
  <c r="K6028" i="1" s="1"/>
  <c r="J6036" i="1"/>
  <c r="K6036" i="1" s="1"/>
  <c r="J6044" i="1"/>
  <c r="K6044" i="1" s="1"/>
  <c r="J6052" i="1"/>
  <c r="K6052" i="1" s="1"/>
  <c r="J6060" i="1"/>
  <c r="K6060" i="1" s="1"/>
  <c r="J6068" i="1"/>
  <c r="K6068" i="1" s="1"/>
  <c r="J6076" i="1"/>
  <c r="K6076" i="1" s="1"/>
  <c r="J6084" i="1"/>
  <c r="K6084" i="1" s="1"/>
  <c r="J6092" i="1"/>
  <c r="K6092" i="1" s="1"/>
  <c r="J6100" i="1"/>
  <c r="K6100" i="1" s="1"/>
  <c r="J6108" i="1"/>
  <c r="K6108" i="1" s="1"/>
  <c r="J6116" i="1"/>
  <c r="K6116" i="1" s="1"/>
  <c r="J6124" i="1"/>
  <c r="K6124" i="1" s="1"/>
  <c r="J6132" i="1"/>
  <c r="K6132" i="1" s="1"/>
  <c r="J6140" i="1"/>
  <c r="K6140" i="1" s="1"/>
  <c r="J6148" i="1"/>
  <c r="K6148" i="1" s="1"/>
  <c r="J6156" i="1"/>
  <c r="K6156" i="1" s="1"/>
  <c r="J6164" i="1"/>
  <c r="K6164" i="1" s="1"/>
  <c r="J6172" i="1"/>
  <c r="K6172" i="1" s="1"/>
  <c r="J6180" i="1"/>
  <c r="K6180" i="1" s="1"/>
  <c r="J6188" i="1"/>
  <c r="K6188" i="1" s="1"/>
  <c r="J6196" i="1"/>
  <c r="K6196" i="1" s="1"/>
  <c r="J6204" i="1"/>
  <c r="K6204" i="1" s="1"/>
  <c r="J6212" i="1"/>
  <c r="K6212" i="1" s="1"/>
  <c r="J6220" i="1"/>
  <c r="K6220" i="1" s="1"/>
  <c r="J6228" i="1"/>
  <c r="K6228" i="1" s="1"/>
  <c r="J6236" i="1"/>
  <c r="K6236" i="1" s="1"/>
  <c r="J6244" i="1"/>
  <c r="K6244" i="1" s="1"/>
  <c r="J6252" i="1"/>
  <c r="K6252" i="1" s="1"/>
  <c r="J6260" i="1"/>
  <c r="K6260" i="1" s="1"/>
  <c r="J6268" i="1"/>
  <c r="K6268" i="1" s="1"/>
  <c r="J6276" i="1"/>
  <c r="K6276" i="1" s="1"/>
  <c r="J6284" i="1"/>
  <c r="K6284" i="1" s="1"/>
  <c r="J6292" i="1"/>
  <c r="K6292" i="1" s="1"/>
  <c r="J6300" i="1"/>
  <c r="K6300" i="1" s="1"/>
  <c r="J6308" i="1"/>
  <c r="K6308" i="1" s="1"/>
  <c r="J6316" i="1"/>
  <c r="K6316" i="1" s="1"/>
  <c r="J6324" i="1"/>
  <c r="K6324" i="1" s="1"/>
  <c r="J6332" i="1"/>
  <c r="K6332" i="1" s="1"/>
  <c r="J6340" i="1"/>
  <c r="K6340" i="1" s="1"/>
  <c r="J6348" i="1"/>
  <c r="K6348" i="1" s="1"/>
  <c r="J6356" i="1"/>
  <c r="K6356" i="1" s="1"/>
  <c r="J6364" i="1"/>
  <c r="K6364" i="1" s="1"/>
  <c r="J6372" i="1"/>
  <c r="K6372" i="1" s="1"/>
  <c r="J6380" i="1"/>
  <c r="K6380" i="1" s="1"/>
  <c r="J6388" i="1"/>
  <c r="K6388" i="1" s="1"/>
  <c r="J6396" i="1"/>
  <c r="K6396" i="1" s="1"/>
  <c r="J6404" i="1"/>
  <c r="K6404" i="1" s="1"/>
  <c r="J6412" i="1"/>
  <c r="K6412" i="1" s="1"/>
  <c r="J6420" i="1"/>
  <c r="K6420" i="1" s="1"/>
  <c r="J6428" i="1"/>
  <c r="K6428" i="1" s="1"/>
  <c r="J6436" i="1"/>
  <c r="K6436" i="1" s="1"/>
  <c r="J6444" i="1"/>
  <c r="K6444" i="1" s="1"/>
  <c r="J6452" i="1"/>
  <c r="K6452" i="1" s="1"/>
  <c r="J6460" i="1"/>
  <c r="K6460" i="1" s="1"/>
  <c r="J6468" i="1"/>
  <c r="K6468" i="1" s="1"/>
  <c r="J6476" i="1"/>
  <c r="K6476" i="1" s="1"/>
  <c r="J6484" i="1"/>
  <c r="K6484" i="1" s="1"/>
  <c r="J6492" i="1"/>
  <c r="K6492" i="1" s="1"/>
  <c r="J6500" i="1"/>
  <c r="K6500" i="1" s="1"/>
  <c r="J6508" i="1"/>
  <c r="K6508" i="1" s="1"/>
  <c r="J6516" i="1"/>
  <c r="K6516" i="1" s="1"/>
  <c r="J6524" i="1"/>
  <c r="K6524" i="1" s="1"/>
  <c r="J6532" i="1"/>
  <c r="K6532" i="1" s="1"/>
  <c r="J6540" i="1"/>
  <c r="K6540" i="1" s="1"/>
  <c r="J6548" i="1"/>
  <c r="K6548" i="1" s="1"/>
  <c r="J6556" i="1"/>
  <c r="K6556" i="1" s="1"/>
  <c r="J6564" i="1"/>
  <c r="K6564" i="1" s="1"/>
  <c r="J6572" i="1"/>
  <c r="K6572" i="1" s="1"/>
  <c r="J6580" i="1"/>
  <c r="K6580" i="1" s="1"/>
  <c r="J6588" i="1"/>
  <c r="K6588" i="1" s="1"/>
  <c r="J6596" i="1"/>
  <c r="K6596" i="1" s="1"/>
  <c r="J6604" i="1"/>
  <c r="K6604" i="1" s="1"/>
  <c r="J6612" i="1"/>
  <c r="K6612" i="1" s="1"/>
  <c r="J6620" i="1"/>
  <c r="K6620" i="1" s="1"/>
  <c r="J6628" i="1"/>
  <c r="K6628" i="1" s="1"/>
  <c r="J6636" i="1"/>
  <c r="K6636" i="1" s="1"/>
  <c r="J6644" i="1"/>
  <c r="K6644" i="1" s="1"/>
  <c r="J6652" i="1"/>
  <c r="K6652" i="1" s="1"/>
  <c r="J6660" i="1"/>
  <c r="K6660" i="1" s="1"/>
  <c r="J6668" i="1"/>
  <c r="K6668" i="1" s="1"/>
  <c r="J6676" i="1"/>
  <c r="K6676" i="1" s="1"/>
  <c r="J6684" i="1"/>
  <c r="K6684" i="1" s="1"/>
  <c r="J6692" i="1"/>
  <c r="K6692" i="1" s="1"/>
  <c r="J6700" i="1"/>
  <c r="K6700" i="1" s="1"/>
  <c r="J6708" i="1"/>
  <c r="K6708" i="1" s="1"/>
  <c r="J6716" i="1"/>
  <c r="K6716" i="1" s="1"/>
  <c r="J6724" i="1"/>
  <c r="K6724" i="1" s="1"/>
  <c r="J6732" i="1"/>
  <c r="K6732" i="1" s="1"/>
  <c r="J6740" i="1"/>
  <c r="K6740" i="1" s="1"/>
  <c r="J6748" i="1"/>
  <c r="K6748" i="1" s="1"/>
  <c r="J6756" i="1"/>
  <c r="K6756" i="1" s="1"/>
  <c r="J6764" i="1"/>
  <c r="K6764" i="1" s="1"/>
  <c r="J6772" i="1"/>
  <c r="K6772" i="1" s="1"/>
  <c r="J6780" i="1"/>
  <c r="K6780" i="1" s="1"/>
  <c r="J6788" i="1"/>
  <c r="K6788" i="1" s="1"/>
  <c r="J6796" i="1"/>
  <c r="K6796" i="1" s="1"/>
  <c r="J6804" i="1"/>
  <c r="K6804" i="1" s="1"/>
  <c r="J6812" i="1"/>
  <c r="K6812" i="1" s="1"/>
  <c r="J6820" i="1"/>
  <c r="K6820" i="1" s="1"/>
  <c r="J6828" i="1"/>
  <c r="K6828" i="1" s="1"/>
  <c r="J6836" i="1"/>
  <c r="K6836" i="1" s="1"/>
  <c r="J6844" i="1"/>
  <c r="K6844" i="1" s="1"/>
  <c r="J6852" i="1"/>
  <c r="K6852" i="1" s="1"/>
  <c r="J6860" i="1"/>
  <c r="K6860" i="1" s="1"/>
  <c r="J6868" i="1"/>
  <c r="K6868" i="1" s="1"/>
  <c r="J6876" i="1"/>
  <c r="K6876" i="1" s="1"/>
  <c r="J6884" i="1"/>
  <c r="K6884" i="1" s="1"/>
  <c r="J6892" i="1"/>
  <c r="K6892" i="1" s="1"/>
  <c r="J6900" i="1"/>
  <c r="K6900" i="1" s="1"/>
  <c r="J6908" i="1"/>
  <c r="K6908" i="1" s="1"/>
  <c r="J6916" i="1"/>
  <c r="K6916" i="1" s="1"/>
  <c r="J6924" i="1"/>
  <c r="K6924" i="1" s="1"/>
  <c r="J6932" i="1"/>
  <c r="K6932" i="1" s="1"/>
  <c r="J6940" i="1"/>
  <c r="K6940" i="1" s="1"/>
  <c r="J6948" i="1"/>
  <c r="K6948" i="1" s="1"/>
  <c r="J6956" i="1"/>
  <c r="K6956" i="1" s="1"/>
  <c r="J6964" i="1"/>
  <c r="K6964" i="1" s="1"/>
  <c r="J6972" i="1"/>
  <c r="K6972" i="1" s="1"/>
  <c r="J6980" i="1"/>
  <c r="K6980" i="1" s="1"/>
  <c r="J6988" i="1"/>
  <c r="K6988" i="1" s="1"/>
  <c r="J2087" i="1"/>
  <c r="K2087" i="1" s="1"/>
  <c r="J2785" i="1"/>
  <c r="K2785" i="1" s="1"/>
  <c r="J3134" i="1"/>
  <c r="K3134" i="1" s="1"/>
  <c r="J3294" i="1"/>
  <c r="K3294" i="1" s="1"/>
  <c r="J3422" i="1"/>
  <c r="K3422" i="1" s="1"/>
  <c r="J3590" i="1"/>
  <c r="K3590" i="1" s="1"/>
  <c r="J3733" i="1"/>
  <c r="K3733" i="1" s="1"/>
  <c r="J3816" i="1"/>
  <c r="K3816" i="1" s="1"/>
  <c r="J3912" i="1"/>
  <c r="K3912" i="1" s="1"/>
  <c r="J4014" i="1"/>
  <c r="K4014" i="1" s="1"/>
  <c r="J4084" i="1"/>
  <c r="K4084" i="1" s="1"/>
  <c r="J4153" i="1"/>
  <c r="K4153" i="1" s="1"/>
  <c r="J4213" i="1"/>
  <c r="K4213" i="1" s="1"/>
  <c r="J4261" i="1"/>
  <c r="K4261" i="1" s="1"/>
  <c r="J4324" i="1"/>
  <c r="K4324" i="1" s="1"/>
  <c r="J4385" i="1"/>
  <c r="K4385" i="1" s="1"/>
  <c r="J4430" i="1"/>
  <c r="K4430" i="1" s="1"/>
  <c r="J4477" i="1"/>
  <c r="K4477" i="1" s="1"/>
  <c r="J4524" i="1"/>
  <c r="K4524" i="1" s="1"/>
  <c r="J4556" i="1"/>
  <c r="K4556" i="1" s="1"/>
  <c r="J4592" i="1"/>
  <c r="K4592" i="1" s="1"/>
  <c r="J4629" i="1"/>
  <c r="K4629" i="1" s="1"/>
  <c r="J4657" i="1"/>
  <c r="K4657" i="1" s="1"/>
  <c r="J4694" i="1"/>
  <c r="K4694" i="1" s="1"/>
  <c r="J4732" i="1"/>
  <c r="K4732" i="1" s="1"/>
  <c r="J4760" i="1"/>
  <c r="K4760" i="1" s="1"/>
  <c r="J4797" i="1"/>
  <c r="K4797" i="1" s="1"/>
  <c r="J4833" i="1"/>
  <c r="K4833" i="1" s="1"/>
  <c r="J4862" i="1"/>
  <c r="K4862" i="1" s="1"/>
  <c r="J4886" i="1"/>
  <c r="K4886" i="1" s="1"/>
  <c r="J4902" i="1"/>
  <c r="K4902" i="1" s="1"/>
  <c r="J4918" i="1"/>
  <c r="K4918" i="1" s="1"/>
  <c r="J4934" i="1"/>
  <c r="K4934" i="1" s="1"/>
  <c r="J4950" i="1"/>
  <c r="K4950" i="1" s="1"/>
  <c r="J4966" i="1"/>
  <c r="K4966" i="1" s="1"/>
  <c r="J4982" i="1"/>
  <c r="K4982" i="1" s="1"/>
  <c r="J4998" i="1"/>
  <c r="K4998" i="1" s="1"/>
  <c r="J5014" i="1"/>
  <c r="K5014" i="1" s="1"/>
  <c r="J5030" i="1"/>
  <c r="K5030" i="1" s="1"/>
  <c r="J5046" i="1"/>
  <c r="K5046" i="1" s="1"/>
  <c r="J5062" i="1"/>
  <c r="K5062" i="1" s="1"/>
  <c r="J5078" i="1"/>
  <c r="K5078" i="1" s="1"/>
  <c r="J5094" i="1"/>
  <c r="K5094" i="1" s="1"/>
  <c r="J5110" i="1"/>
  <c r="K5110" i="1" s="1"/>
  <c r="J5126" i="1"/>
  <c r="K5126" i="1" s="1"/>
  <c r="J5142" i="1"/>
  <c r="K5142" i="1" s="1"/>
  <c r="J5158" i="1"/>
  <c r="K5158" i="1" s="1"/>
  <c r="J5174" i="1"/>
  <c r="K5174" i="1" s="1"/>
  <c r="J5190" i="1"/>
  <c r="K5190" i="1" s="1"/>
  <c r="J5206" i="1"/>
  <c r="K5206" i="1" s="1"/>
  <c r="J5222" i="1"/>
  <c r="K5222" i="1" s="1"/>
  <c r="J5237" i="1"/>
  <c r="K5237" i="1" s="1"/>
  <c r="J5248" i="1"/>
  <c r="K5248" i="1" s="1"/>
  <c r="J5262" i="1"/>
  <c r="K5262" i="1" s="1"/>
  <c r="J5273" i="1"/>
  <c r="K5273" i="1" s="1"/>
  <c r="J5287" i="1"/>
  <c r="K5287" i="1" s="1"/>
  <c r="J5301" i="1"/>
  <c r="K5301" i="1" s="1"/>
  <c r="J5312" i="1"/>
  <c r="K5312" i="1" s="1"/>
  <c r="J5326" i="1"/>
  <c r="K5326" i="1" s="1"/>
  <c r="J5337" i="1"/>
  <c r="K5337" i="1" s="1"/>
  <c r="J5351" i="1"/>
  <c r="K5351" i="1" s="1"/>
  <c r="J5365" i="1"/>
  <c r="K5365" i="1" s="1"/>
  <c r="J5376" i="1"/>
  <c r="K5376" i="1" s="1"/>
  <c r="J5390" i="1"/>
  <c r="K5390" i="1" s="1"/>
  <c r="J5401" i="1"/>
  <c r="K5401" i="1" s="1"/>
  <c r="J5415" i="1"/>
  <c r="K5415" i="1" s="1"/>
  <c r="J5429" i="1"/>
  <c r="K5429" i="1" s="1"/>
  <c r="J5440" i="1"/>
  <c r="K5440" i="1" s="1"/>
  <c r="J5454" i="1"/>
  <c r="K5454" i="1" s="1"/>
  <c r="J5465" i="1"/>
  <c r="K5465" i="1" s="1"/>
  <c r="J5479" i="1"/>
  <c r="K5479" i="1" s="1"/>
  <c r="J5493" i="1"/>
  <c r="K5493" i="1" s="1"/>
  <c r="J5504" i="1"/>
  <c r="K5504" i="1" s="1"/>
  <c r="J5518" i="1"/>
  <c r="K5518" i="1" s="1"/>
  <c r="J5529" i="1"/>
  <c r="K5529" i="1" s="1"/>
  <c r="J5543" i="1"/>
  <c r="K5543" i="1" s="1"/>
  <c r="J5557" i="1"/>
  <c r="K5557" i="1" s="1"/>
  <c r="J5568" i="1"/>
  <c r="K5568" i="1" s="1"/>
  <c r="J5582" i="1"/>
  <c r="K5582" i="1" s="1"/>
  <c r="J5593" i="1"/>
  <c r="K5593" i="1" s="1"/>
  <c r="J5606" i="1"/>
  <c r="K5606" i="1" s="1"/>
  <c r="J5616" i="1"/>
  <c r="K5616" i="1" s="1"/>
  <c r="J5626" i="1"/>
  <c r="K5626" i="1" s="1"/>
  <c r="J5638" i="1"/>
  <c r="K5638" i="1" s="1"/>
  <c r="J5648" i="1"/>
  <c r="K5648" i="1" s="1"/>
  <c r="J5658" i="1"/>
  <c r="K5658" i="1" s="1"/>
  <c r="J5670" i="1"/>
  <c r="K5670" i="1" s="1"/>
  <c r="J5680" i="1"/>
  <c r="K5680" i="1" s="1"/>
  <c r="J5690" i="1"/>
  <c r="K5690" i="1" s="1"/>
  <c r="J5702" i="1"/>
  <c r="K5702" i="1" s="1"/>
  <c r="J5712" i="1"/>
  <c r="K5712" i="1" s="1"/>
  <c r="J5722" i="1"/>
  <c r="K5722" i="1" s="1"/>
  <c r="J5734" i="1"/>
  <c r="K5734" i="1" s="1"/>
  <c r="J5744" i="1"/>
  <c r="K5744" i="1" s="1"/>
  <c r="J5754" i="1"/>
  <c r="K5754" i="1" s="1"/>
  <c r="J5766" i="1"/>
  <c r="K5766" i="1" s="1"/>
  <c r="J5776" i="1"/>
  <c r="K5776" i="1" s="1"/>
  <c r="J5786" i="1"/>
  <c r="K5786" i="1" s="1"/>
  <c r="J5798" i="1"/>
  <c r="K5798" i="1" s="1"/>
  <c r="J5808" i="1"/>
  <c r="K5808" i="1" s="1"/>
  <c r="J5818" i="1"/>
  <c r="K5818" i="1" s="1"/>
  <c r="J5830" i="1"/>
  <c r="K5830" i="1" s="1"/>
  <c r="J5840" i="1"/>
  <c r="K5840" i="1" s="1"/>
  <c r="J5850" i="1"/>
  <c r="K5850" i="1" s="1"/>
  <c r="J5862" i="1"/>
  <c r="K5862" i="1" s="1"/>
  <c r="J5872" i="1"/>
  <c r="K5872" i="1" s="1"/>
  <c r="J5882" i="1"/>
  <c r="K5882" i="1" s="1"/>
  <c r="J5894" i="1"/>
  <c r="K5894" i="1" s="1"/>
  <c r="J5904" i="1"/>
  <c r="K5904" i="1" s="1"/>
  <c r="J5914" i="1"/>
  <c r="K5914" i="1" s="1"/>
  <c r="J5926" i="1"/>
  <c r="K5926" i="1" s="1"/>
  <c r="J5936" i="1"/>
  <c r="K5936" i="1" s="1"/>
  <c r="J5946" i="1"/>
  <c r="K5946" i="1" s="1"/>
  <c r="J5958" i="1"/>
  <c r="K5958" i="1" s="1"/>
  <c r="J5968" i="1"/>
  <c r="K5968" i="1" s="1"/>
  <c r="J5978" i="1"/>
  <c r="K5978" i="1" s="1"/>
  <c r="J5990" i="1"/>
  <c r="K5990" i="1" s="1"/>
  <c r="J6000" i="1"/>
  <c r="K6000" i="1" s="1"/>
  <c r="J6010" i="1"/>
  <c r="K6010" i="1" s="1"/>
  <c r="J6022" i="1"/>
  <c r="K6022" i="1" s="1"/>
  <c r="J6032" i="1"/>
  <c r="K6032" i="1" s="1"/>
  <c r="J6042" i="1"/>
  <c r="K6042" i="1" s="1"/>
  <c r="J6054" i="1"/>
  <c r="K6054" i="1" s="1"/>
  <c r="J6064" i="1"/>
  <c r="K6064" i="1" s="1"/>
  <c r="J6074" i="1"/>
  <c r="K6074" i="1" s="1"/>
  <c r="J6086" i="1"/>
  <c r="K6086" i="1" s="1"/>
  <c r="J6096" i="1"/>
  <c r="K6096" i="1" s="1"/>
  <c r="J6106" i="1"/>
  <c r="K6106" i="1" s="1"/>
  <c r="J6118" i="1"/>
  <c r="K6118" i="1" s="1"/>
  <c r="J6128" i="1"/>
  <c r="K6128" i="1" s="1"/>
  <c r="J6138" i="1"/>
  <c r="K6138" i="1" s="1"/>
  <c r="J6150" i="1"/>
  <c r="K6150" i="1" s="1"/>
  <c r="J6160" i="1"/>
  <c r="K6160" i="1" s="1"/>
  <c r="J6170" i="1"/>
  <c r="K6170" i="1" s="1"/>
  <c r="J6182" i="1"/>
  <c r="K6182" i="1" s="1"/>
  <c r="J6192" i="1"/>
  <c r="K6192" i="1" s="1"/>
  <c r="J6202" i="1"/>
  <c r="K6202" i="1" s="1"/>
  <c r="J6214" i="1"/>
  <c r="K6214" i="1" s="1"/>
  <c r="J6224" i="1"/>
  <c r="K6224" i="1" s="1"/>
  <c r="J6234" i="1"/>
  <c r="K6234" i="1" s="1"/>
  <c r="J6246" i="1"/>
  <c r="K6246" i="1" s="1"/>
  <c r="J6256" i="1"/>
  <c r="K6256" i="1" s="1"/>
  <c r="J6266" i="1"/>
  <c r="K6266" i="1" s="1"/>
  <c r="J6278" i="1"/>
  <c r="K6278" i="1" s="1"/>
  <c r="J6288" i="1"/>
  <c r="K6288" i="1" s="1"/>
  <c r="J6298" i="1"/>
  <c r="K6298" i="1" s="1"/>
  <c r="J6310" i="1"/>
  <c r="K6310" i="1" s="1"/>
  <c r="J6320" i="1"/>
  <c r="K6320" i="1" s="1"/>
  <c r="J6330" i="1"/>
  <c r="K6330" i="1" s="1"/>
  <c r="J6342" i="1"/>
  <c r="K6342" i="1" s="1"/>
  <c r="J6352" i="1"/>
  <c r="K6352" i="1" s="1"/>
  <c r="J6362" i="1"/>
  <c r="K6362" i="1" s="1"/>
  <c r="J6374" i="1"/>
  <c r="K6374" i="1" s="1"/>
  <c r="J6384" i="1"/>
  <c r="K6384" i="1" s="1"/>
  <c r="J6394" i="1"/>
  <c r="K6394" i="1" s="1"/>
  <c r="J6406" i="1"/>
  <c r="K6406" i="1" s="1"/>
  <c r="J6416" i="1"/>
  <c r="K6416" i="1" s="1"/>
  <c r="J6426" i="1"/>
  <c r="K6426" i="1" s="1"/>
  <c r="J6438" i="1"/>
  <c r="K6438" i="1" s="1"/>
  <c r="J6448" i="1"/>
  <c r="K6448" i="1" s="1"/>
  <c r="J6458" i="1"/>
  <c r="K6458" i="1" s="1"/>
  <c r="J6470" i="1"/>
  <c r="K6470" i="1" s="1"/>
  <c r="J6480" i="1"/>
  <c r="K6480" i="1" s="1"/>
  <c r="J6490" i="1"/>
  <c r="K6490" i="1" s="1"/>
  <c r="J6502" i="1"/>
  <c r="K6502" i="1" s="1"/>
  <c r="J6512" i="1"/>
  <c r="K6512" i="1" s="1"/>
  <c r="J6522" i="1"/>
  <c r="K6522" i="1" s="1"/>
  <c r="J6534" i="1"/>
  <c r="K6534" i="1" s="1"/>
  <c r="J6544" i="1"/>
  <c r="K6544" i="1" s="1"/>
  <c r="J6554" i="1"/>
  <c r="K6554" i="1" s="1"/>
  <c r="J2200" i="1"/>
  <c r="K2200" i="1" s="1"/>
  <c r="J2936" i="1"/>
  <c r="K2936" i="1" s="1"/>
  <c r="J3142" i="1"/>
  <c r="K3142" i="1" s="1"/>
  <c r="J3303" i="1"/>
  <c r="K3303" i="1" s="1"/>
  <c r="J3463" i="1"/>
  <c r="K3463" i="1" s="1"/>
  <c r="J3591" i="1"/>
  <c r="K3591" i="1" s="1"/>
  <c r="J3736" i="1"/>
  <c r="K3736" i="1" s="1"/>
  <c r="J3843" i="1"/>
  <c r="K3843" i="1" s="1"/>
  <c r="J3919" i="1"/>
  <c r="K3919" i="1" s="1"/>
  <c r="J4015" i="1"/>
  <c r="K4015" i="1" s="1"/>
  <c r="J4104" i="1"/>
  <c r="K4104" i="1" s="1"/>
  <c r="J4156" i="1"/>
  <c r="K4156" i="1" s="1"/>
  <c r="J4217" i="1"/>
  <c r="K4217" i="1" s="1"/>
  <c r="J4277" i="1"/>
  <c r="K4277" i="1" s="1"/>
  <c r="J4325" i="1"/>
  <c r="K4325" i="1" s="1"/>
  <c r="J4388" i="1"/>
  <c r="K4388" i="1" s="1"/>
  <c r="J4444" i="1"/>
  <c r="K4444" i="1" s="1"/>
  <c r="J4478" i="1"/>
  <c r="K4478" i="1" s="1"/>
  <c r="J4525" i="1"/>
  <c r="K4525" i="1" s="1"/>
  <c r="J4565" i="1"/>
  <c r="K4565" i="1" s="1"/>
  <c r="J4593" i="1"/>
  <c r="K4593" i="1" s="1"/>
  <c r="J4630" i="1"/>
  <c r="K4630" i="1" s="1"/>
  <c r="J4668" i="1"/>
  <c r="K4668" i="1" s="1"/>
  <c r="J4696" i="1"/>
  <c r="K4696" i="1" s="1"/>
  <c r="J4733" i="1"/>
  <c r="K4733" i="1" s="1"/>
  <c r="J4769" i="1"/>
  <c r="K4769" i="1" s="1"/>
  <c r="J4798" i="1"/>
  <c r="K4798" i="1" s="1"/>
  <c r="J4836" i="1"/>
  <c r="K4836" i="1" s="1"/>
  <c r="J4869" i="1"/>
  <c r="K4869" i="1" s="1"/>
  <c r="J4887" i="1"/>
  <c r="K4887" i="1" s="1"/>
  <c r="J4903" i="1"/>
  <c r="K4903" i="1" s="1"/>
  <c r="J4919" i="1"/>
  <c r="K4919" i="1" s="1"/>
  <c r="J4935" i="1"/>
  <c r="K4935" i="1" s="1"/>
  <c r="J4951" i="1"/>
  <c r="K4951" i="1" s="1"/>
  <c r="J4967" i="1"/>
  <c r="K4967" i="1" s="1"/>
  <c r="J4983" i="1"/>
  <c r="K4983" i="1" s="1"/>
  <c r="J4999" i="1"/>
  <c r="K4999" i="1" s="1"/>
  <c r="J5015" i="1"/>
  <c r="K5015" i="1" s="1"/>
  <c r="J5031" i="1"/>
  <c r="K5031" i="1" s="1"/>
  <c r="J5047" i="1"/>
  <c r="K5047" i="1" s="1"/>
  <c r="J5063" i="1"/>
  <c r="K5063" i="1" s="1"/>
  <c r="J5079" i="1"/>
  <c r="K5079" i="1" s="1"/>
  <c r="J5095" i="1"/>
  <c r="K5095" i="1" s="1"/>
  <c r="J5111" i="1"/>
  <c r="K5111" i="1" s="1"/>
  <c r="J5127" i="1"/>
  <c r="K5127" i="1" s="1"/>
  <c r="J5143" i="1"/>
  <c r="K5143" i="1" s="1"/>
  <c r="J5159" i="1"/>
  <c r="K5159" i="1" s="1"/>
  <c r="J5175" i="1"/>
  <c r="K5175" i="1" s="1"/>
  <c r="J5191" i="1"/>
  <c r="K5191" i="1" s="1"/>
  <c r="J5207" i="1"/>
  <c r="K5207" i="1" s="1"/>
  <c r="J5223" i="1"/>
  <c r="K5223" i="1" s="1"/>
  <c r="J5238" i="1"/>
  <c r="K5238" i="1" s="1"/>
  <c r="J5249" i="1"/>
  <c r="K5249" i="1" s="1"/>
  <c r="J5263" i="1"/>
  <c r="K5263" i="1" s="1"/>
  <c r="J5277" i="1"/>
  <c r="K5277" i="1" s="1"/>
  <c r="J5288" i="1"/>
  <c r="K5288" i="1" s="1"/>
  <c r="J5302" i="1"/>
  <c r="K5302" i="1" s="1"/>
  <c r="J5313" i="1"/>
  <c r="K5313" i="1" s="1"/>
  <c r="J5327" i="1"/>
  <c r="K5327" i="1" s="1"/>
  <c r="J5341" i="1"/>
  <c r="K5341" i="1" s="1"/>
  <c r="J5352" i="1"/>
  <c r="K5352" i="1" s="1"/>
  <c r="J5366" i="1"/>
  <c r="K5366" i="1" s="1"/>
  <c r="J5377" i="1"/>
  <c r="K5377" i="1" s="1"/>
  <c r="J5391" i="1"/>
  <c r="K5391" i="1" s="1"/>
  <c r="J5405" i="1"/>
  <c r="K5405" i="1" s="1"/>
  <c r="J5416" i="1"/>
  <c r="K5416" i="1" s="1"/>
  <c r="J5430" i="1"/>
  <c r="K5430" i="1" s="1"/>
  <c r="J5441" i="1"/>
  <c r="K5441" i="1" s="1"/>
  <c r="J5455" i="1"/>
  <c r="K5455" i="1" s="1"/>
  <c r="J5469" i="1"/>
  <c r="K5469" i="1" s="1"/>
  <c r="J5480" i="1"/>
  <c r="K5480" i="1" s="1"/>
  <c r="J5494" i="1"/>
  <c r="K5494" i="1" s="1"/>
  <c r="J5505" i="1"/>
  <c r="K5505" i="1" s="1"/>
  <c r="J5519" i="1"/>
  <c r="K5519" i="1" s="1"/>
  <c r="J5533" i="1"/>
  <c r="K5533" i="1" s="1"/>
  <c r="J5544" i="1"/>
  <c r="K5544" i="1" s="1"/>
  <c r="J5558" i="1"/>
  <c r="K5558" i="1" s="1"/>
  <c r="J5569" i="1"/>
  <c r="K5569" i="1" s="1"/>
  <c r="J5583" i="1"/>
  <c r="K5583" i="1" s="1"/>
  <c r="J5597" i="1"/>
  <c r="K5597" i="1" s="1"/>
  <c r="J5607" i="1"/>
  <c r="K5607" i="1" s="1"/>
  <c r="J5617" i="1"/>
  <c r="K5617" i="1" s="1"/>
  <c r="J5629" i="1"/>
  <c r="K5629" i="1" s="1"/>
  <c r="J5639" i="1"/>
  <c r="K5639" i="1" s="1"/>
  <c r="J5649" i="1"/>
  <c r="K5649" i="1" s="1"/>
  <c r="J5661" i="1"/>
  <c r="K5661" i="1" s="1"/>
  <c r="J5671" i="1"/>
  <c r="K5671" i="1" s="1"/>
  <c r="J5681" i="1"/>
  <c r="K5681" i="1" s="1"/>
  <c r="J5693" i="1"/>
  <c r="K5693" i="1" s="1"/>
  <c r="J5703" i="1"/>
  <c r="K5703" i="1" s="1"/>
  <c r="J5713" i="1"/>
  <c r="K5713" i="1" s="1"/>
  <c r="J5725" i="1"/>
  <c r="K5725" i="1" s="1"/>
  <c r="J5735" i="1"/>
  <c r="K5735" i="1" s="1"/>
  <c r="J5745" i="1"/>
  <c r="K5745" i="1" s="1"/>
  <c r="J5757" i="1"/>
  <c r="K5757" i="1" s="1"/>
  <c r="J5767" i="1"/>
  <c r="K5767" i="1" s="1"/>
  <c r="J5777" i="1"/>
  <c r="K5777" i="1" s="1"/>
  <c r="J5789" i="1"/>
  <c r="K5789" i="1" s="1"/>
  <c r="J5799" i="1"/>
  <c r="K5799" i="1" s="1"/>
  <c r="J5809" i="1"/>
  <c r="K5809" i="1" s="1"/>
  <c r="J5821" i="1"/>
  <c r="K5821" i="1" s="1"/>
  <c r="J5831" i="1"/>
  <c r="K5831" i="1" s="1"/>
  <c r="J5841" i="1"/>
  <c r="K5841" i="1" s="1"/>
  <c r="J5853" i="1"/>
  <c r="K5853" i="1" s="1"/>
  <c r="J5863" i="1"/>
  <c r="K5863" i="1" s="1"/>
  <c r="J5873" i="1"/>
  <c r="K5873" i="1" s="1"/>
  <c r="J5885" i="1"/>
  <c r="K5885" i="1" s="1"/>
  <c r="J5895" i="1"/>
  <c r="K5895" i="1" s="1"/>
  <c r="J5905" i="1"/>
  <c r="K5905" i="1" s="1"/>
  <c r="J5917" i="1"/>
  <c r="K5917" i="1" s="1"/>
  <c r="J5927" i="1"/>
  <c r="K5927" i="1" s="1"/>
  <c r="J5937" i="1"/>
  <c r="K5937" i="1" s="1"/>
  <c r="J5949" i="1"/>
  <c r="K5949" i="1" s="1"/>
  <c r="J5959" i="1"/>
  <c r="K5959" i="1" s="1"/>
  <c r="J5969" i="1"/>
  <c r="K5969" i="1" s="1"/>
  <c r="J5981" i="1"/>
  <c r="K5981" i="1" s="1"/>
  <c r="J5991" i="1"/>
  <c r="K5991" i="1" s="1"/>
  <c r="J6001" i="1"/>
  <c r="K6001" i="1" s="1"/>
  <c r="J6013" i="1"/>
  <c r="K6013" i="1" s="1"/>
  <c r="J6023" i="1"/>
  <c r="K6023" i="1" s="1"/>
  <c r="J6033" i="1"/>
  <c r="K6033" i="1" s="1"/>
  <c r="J6045" i="1"/>
  <c r="K6045" i="1" s="1"/>
  <c r="J6055" i="1"/>
  <c r="K6055" i="1" s="1"/>
  <c r="J6065" i="1"/>
  <c r="K6065" i="1" s="1"/>
  <c r="J6077" i="1"/>
  <c r="K6077" i="1" s="1"/>
  <c r="J6087" i="1"/>
  <c r="K6087" i="1" s="1"/>
  <c r="J6097" i="1"/>
  <c r="K6097" i="1" s="1"/>
  <c r="J6109" i="1"/>
  <c r="K6109" i="1" s="1"/>
  <c r="J6119" i="1"/>
  <c r="K6119" i="1" s="1"/>
  <c r="J6129" i="1"/>
  <c r="K6129" i="1" s="1"/>
  <c r="J6141" i="1"/>
  <c r="K6141" i="1" s="1"/>
  <c r="J6151" i="1"/>
  <c r="K6151" i="1" s="1"/>
  <c r="J6161" i="1"/>
  <c r="K6161" i="1" s="1"/>
  <c r="J6173" i="1"/>
  <c r="K6173" i="1" s="1"/>
  <c r="J6183" i="1"/>
  <c r="K6183" i="1" s="1"/>
  <c r="J6193" i="1"/>
  <c r="K6193" i="1" s="1"/>
  <c r="J6205" i="1"/>
  <c r="K6205" i="1" s="1"/>
  <c r="J6215" i="1"/>
  <c r="K6215" i="1" s="1"/>
  <c r="J6225" i="1"/>
  <c r="K6225" i="1" s="1"/>
  <c r="J6237" i="1"/>
  <c r="K6237" i="1" s="1"/>
  <c r="J6247" i="1"/>
  <c r="K6247" i="1" s="1"/>
  <c r="J6257" i="1"/>
  <c r="K6257" i="1" s="1"/>
  <c r="J6269" i="1"/>
  <c r="K6269" i="1" s="1"/>
  <c r="J6279" i="1"/>
  <c r="K6279" i="1" s="1"/>
  <c r="J6289" i="1"/>
  <c r="K6289" i="1" s="1"/>
  <c r="J6301" i="1"/>
  <c r="K6301" i="1" s="1"/>
  <c r="J6311" i="1"/>
  <c r="K6311" i="1" s="1"/>
  <c r="J6321" i="1"/>
  <c r="K6321" i="1" s="1"/>
  <c r="J6333" i="1"/>
  <c r="K6333" i="1" s="1"/>
  <c r="J6343" i="1"/>
  <c r="K6343" i="1" s="1"/>
  <c r="J6353" i="1"/>
  <c r="K6353" i="1" s="1"/>
  <c r="J6365" i="1"/>
  <c r="K6365" i="1" s="1"/>
  <c r="J6375" i="1"/>
  <c r="K6375" i="1" s="1"/>
  <c r="J6385" i="1"/>
  <c r="K6385" i="1" s="1"/>
  <c r="J6397" i="1"/>
  <c r="K6397" i="1" s="1"/>
  <c r="J6407" i="1"/>
  <c r="K6407" i="1" s="1"/>
  <c r="J6417" i="1"/>
  <c r="K6417" i="1" s="1"/>
  <c r="J6429" i="1"/>
  <c r="K6429" i="1" s="1"/>
  <c r="J6439" i="1"/>
  <c r="K6439" i="1" s="1"/>
  <c r="J6449" i="1"/>
  <c r="K6449" i="1" s="1"/>
  <c r="J6461" i="1"/>
  <c r="K6461" i="1" s="1"/>
  <c r="J6471" i="1"/>
  <c r="K6471" i="1" s="1"/>
  <c r="J6481" i="1"/>
  <c r="K6481" i="1" s="1"/>
  <c r="J6493" i="1"/>
  <c r="K6493" i="1" s="1"/>
  <c r="J6503" i="1"/>
  <c r="K6503" i="1" s="1"/>
  <c r="J6513" i="1"/>
  <c r="K6513" i="1" s="1"/>
  <c r="J6525" i="1"/>
  <c r="K6525" i="1" s="1"/>
  <c r="J6535" i="1"/>
  <c r="K6535" i="1" s="1"/>
  <c r="J6545" i="1"/>
  <c r="K6545" i="1" s="1"/>
  <c r="J6557" i="1"/>
  <c r="K6557" i="1" s="1"/>
  <c r="J6567" i="1"/>
  <c r="K6567" i="1" s="1"/>
  <c r="J2506" i="1"/>
  <c r="K2506" i="1" s="1"/>
  <c r="J3046" i="1"/>
  <c r="K3046" i="1" s="1"/>
  <c r="J3198" i="1"/>
  <c r="K3198" i="1" s="1"/>
  <c r="J3358" i="1"/>
  <c r="K3358" i="1" s="1"/>
  <c r="J3526" i="1"/>
  <c r="K3526" i="1" s="1"/>
  <c r="J3654" i="1"/>
  <c r="K3654" i="1" s="1"/>
  <c r="J3779" i="1"/>
  <c r="K3779" i="1" s="1"/>
  <c r="J3875" i="1"/>
  <c r="K3875" i="1" s="1"/>
  <c r="J3951" i="1"/>
  <c r="K3951" i="1" s="1"/>
  <c r="J4052" i="1"/>
  <c r="K4052" i="1" s="1"/>
  <c r="J4129" i="1"/>
  <c r="K4129" i="1" s="1"/>
  <c r="J4177" i="1"/>
  <c r="K4177" i="1" s="1"/>
  <c r="J4237" i="1"/>
  <c r="K4237" i="1" s="1"/>
  <c r="J4300" i="1"/>
  <c r="K4300" i="1" s="1"/>
  <c r="J4348" i="1"/>
  <c r="K4348" i="1" s="1"/>
  <c r="J4409" i="1"/>
  <c r="K4409" i="1" s="1"/>
  <c r="J4460" i="1"/>
  <c r="K4460" i="1" s="1"/>
  <c r="J4494" i="1"/>
  <c r="K4494" i="1" s="1"/>
  <c r="J4541" i="1"/>
  <c r="K4541" i="1" s="1"/>
  <c r="J4577" i="1"/>
  <c r="K4577" i="1" s="1"/>
  <c r="J4606" i="1"/>
  <c r="K4606" i="1" s="1"/>
  <c r="J4644" i="1"/>
  <c r="K4644" i="1" s="1"/>
  <c r="J4680" i="1"/>
  <c r="K4680" i="1" s="1"/>
  <c r="J4709" i="1"/>
  <c r="K4709" i="1" s="1"/>
  <c r="J4745" i="1"/>
  <c r="K4745" i="1" s="1"/>
  <c r="J4782" i="1"/>
  <c r="K4782" i="1" s="1"/>
  <c r="J4812" i="1"/>
  <c r="K4812" i="1" s="1"/>
  <c r="J4848" i="1"/>
  <c r="K4848" i="1" s="1"/>
  <c r="J4877" i="1"/>
  <c r="K4877" i="1" s="1"/>
  <c r="J4894" i="1"/>
  <c r="K4894" i="1" s="1"/>
  <c r="J4910" i="1"/>
  <c r="K4910" i="1" s="1"/>
  <c r="J4926" i="1"/>
  <c r="K4926" i="1" s="1"/>
  <c r="J4942" i="1"/>
  <c r="K4942" i="1" s="1"/>
  <c r="J4958" i="1"/>
  <c r="K4958" i="1" s="1"/>
  <c r="J4974" i="1"/>
  <c r="K4974" i="1" s="1"/>
  <c r="J4990" i="1"/>
  <c r="K4990" i="1" s="1"/>
  <c r="J5006" i="1"/>
  <c r="K5006" i="1" s="1"/>
  <c r="J5022" i="1"/>
  <c r="K5022" i="1" s="1"/>
  <c r="J5038" i="1"/>
  <c r="K5038" i="1" s="1"/>
  <c r="J5054" i="1"/>
  <c r="K5054" i="1" s="1"/>
  <c r="J5070" i="1"/>
  <c r="K5070" i="1" s="1"/>
  <c r="J5086" i="1"/>
  <c r="K5086" i="1" s="1"/>
  <c r="J5102" i="1"/>
  <c r="K5102" i="1" s="1"/>
  <c r="J5118" i="1"/>
  <c r="K5118" i="1" s="1"/>
  <c r="J5134" i="1"/>
  <c r="K5134" i="1" s="1"/>
  <c r="J5150" i="1"/>
  <c r="K5150" i="1" s="1"/>
  <c r="J5166" i="1"/>
  <c r="K5166" i="1" s="1"/>
  <c r="J5182" i="1"/>
  <c r="K5182" i="1" s="1"/>
  <c r="J5198" i="1"/>
  <c r="K5198" i="1" s="1"/>
  <c r="J5214" i="1"/>
  <c r="K5214" i="1" s="1"/>
  <c r="J5230" i="1"/>
  <c r="K5230" i="1" s="1"/>
  <c r="J5241" i="1"/>
  <c r="K5241" i="1" s="1"/>
  <c r="J5255" i="1"/>
  <c r="K5255" i="1" s="1"/>
  <c r="J5269" i="1"/>
  <c r="K5269" i="1" s="1"/>
  <c r="J5280" i="1"/>
  <c r="K5280" i="1" s="1"/>
  <c r="J5294" i="1"/>
  <c r="K5294" i="1" s="1"/>
  <c r="J5305" i="1"/>
  <c r="K5305" i="1" s="1"/>
  <c r="J5319" i="1"/>
  <c r="K5319" i="1" s="1"/>
  <c r="J5333" i="1"/>
  <c r="K5333" i="1" s="1"/>
  <c r="J5344" i="1"/>
  <c r="K5344" i="1" s="1"/>
  <c r="J5358" i="1"/>
  <c r="K5358" i="1" s="1"/>
  <c r="J5369" i="1"/>
  <c r="K5369" i="1" s="1"/>
  <c r="J5383" i="1"/>
  <c r="K5383" i="1" s="1"/>
  <c r="J5397" i="1"/>
  <c r="K5397" i="1" s="1"/>
  <c r="J5408" i="1"/>
  <c r="K5408" i="1" s="1"/>
  <c r="J5422" i="1"/>
  <c r="K5422" i="1" s="1"/>
  <c r="J5433" i="1"/>
  <c r="K5433" i="1" s="1"/>
  <c r="J5447" i="1"/>
  <c r="K5447" i="1" s="1"/>
  <c r="J5461" i="1"/>
  <c r="K5461" i="1" s="1"/>
  <c r="J5472" i="1"/>
  <c r="K5472" i="1" s="1"/>
  <c r="J5486" i="1"/>
  <c r="K5486" i="1" s="1"/>
  <c r="J5497" i="1"/>
  <c r="K5497" i="1" s="1"/>
  <c r="J5511" i="1"/>
  <c r="K5511" i="1" s="1"/>
  <c r="J5525" i="1"/>
  <c r="K5525" i="1" s="1"/>
  <c r="J5536" i="1"/>
  <c r="K5536" i="1" s="1"/>
  <c r="J5550" i="1"/>
  <c r="K5550" i="1" s="1"/>
  <c r="J5561" i="1"/>
  <c r="K5561" i="1" s="1"/>
  <c r="J5575" i="1"/>
  <c r="K5575" i="1" s="1"/>
  <c r="J5589" i="1"/>
  <c r="K5589" i="1" s="1"/>
  <c r="J5600" i="1"/>
  <c r="K5600" i="1" s="1"/>
  <c r="J5610" i="1"/>
  <c r="K5610" i="1" s="1"/>
  <c r="J5622" i="1"/>
  <c r="K5622" i="1" s="1"/>
  <c r="J5632" i="1"/>
  <c r="K5632" i="1" s="1"/>
  <c r="J5642" i="1"/>
  <c r="K5642" i="1" s="1"/>
  <c r="J5654" i="1"/>
  <c r="K5654" i="1" s="1"/>
  <c r="J5664" i="1"/>
  <c r="K5664" i="1" s="1"/>
  <c r="J5674" i="1"/>
  <c r="K5674" i="1" s="1"/>
  <c r="J5686" i="1"/>
  <c r="K5686" i="1" s="1"/>
  <c r="J5696" i="1"/>
  <c r="K5696" i="1" s="1"/>
  <c r="J5706" i="1"/>
  <c r="K5706" i="1" s="1"/>
  <c r="J5718" i="1"/>
  <c r="K5718" i="1" s="1"/>
  <c r="J5728" i="1"/>
  <c r="K5728" i="1" s="1"/>
  <c r="J5738" i="1"/>
  <c r="K5738" i="1" s="1"/>
  <c r="J5750" i="1"/>
  <c r="K5750" i="1" s="1"/>
  <c r="J5760" i="1"/>
  <c r="K5760" i="1" s="1"/>
  <c r="J5770" i="1"/>
  <c r="K5770" i="1" s="1"/>
  <c r="J5782" i="1"/>
  <c r="K5782" i="1" s="1"/>
  <c r="J5792" i="1"/>
  <c r="K5792" i="1" s="1"/>
  <c r="J5802" i="1"/>
  <c r="K5802" i="1" s="1"/>
  <c r="J5814" i="1"/>
  <c r="K5814" i="1" s="1"/>
  <c r="J5824" i="1"/>
  <c r="K5824" i="1" s="1"/>
  <c r="J5834" i="1"/>
  <c r="K5834" i="1" s="1"/>
  <c r="J5846" i="1"/>
  <c r="K5846" i="1" s="1"/>
  <c r="J5856" i="1"/>
  <c r="K5856" i="1" s="1"/>
  <c r="J5866" i="1"/>
  <c r="K5866" i="1" s="1"/>
  <c r="J5878" i="1"/>
  <c r="K5878" i="1" s="1"/>
  <c r="J5888" i="1"/>
  <c r="K5888" i="1" s="1"/>
  <c r="J5898" i="1"/>
  <c r="K5898" i="1" s="1"/>
  <c r="J5910" i="1"/>
  <c r="K5910" i="1" s="1"/>
  <c r="J5920" i="1"/>
  <c r="K5920" i="1" s="1"/>
  <c r="J5930" i="1"/>
  <c r="K5930" i="1" s="1"/>
  <c r="J5942" i="1"/>
  <c r="K5942" i="1" s="1"/>
  <c r="J5952" i="1"/>
  <c r="K5952" i="1" s="1"/>
  <c r="J5962" i="1"/>
  <c r="K5962" i="1" s="1"/>
  <c r="J5974" i="1"/>
  <c r="K5974" i="1" s="1"/>
  <c r="J5984" i="1"/>
  <c r="K5984" i="1" s="1"/>
  <c r="J5994" i="1"/>
  <c r="K5994" i="1" s="1"/>
  <c r="J6006" i="1"/>
  <c r="K6006" i="1" s="1"/>
  <c r="J6016" i="1"/>
  <c r="K6016" i="1" s="1"/>
  <c r="J6026" i="1"/>
  <c r="K6026" i="1" s="1"/>
  <c r="J6038" i="1"/>
  <c r="K6038" i="1" s="1"/>
  <c r="J6048" i="1"/>
  <c r="K6048" i="1" s="1"/>
  <c r="J6058" i="1"/>
  <c r="K6058" i="1" s="1"/>
  <c r="J6070" i="1"/>
  <c r="K6070" i="1" s="1"/>
  <c r="J6080" i="1"/>
  <c r="K6080" i="1" s="1"/>
  <c r="J6090" i="1"/>
  <c r="K6090" i="1" s="1"/>
  <c r="J6102" i="1"/>
  <c r="K6102" i="1" s="1"/>
  <c r="J6112" i="1"/>
  <c r="K6112" i="1" s="1"/>
  <c r="J6122" i="1"/>
  <c r="K6122" i="1" s="1"/>
  <c r="J6134" i="1"/>
  <c r="K6134" i="1" s="1"/>
  <c r="J6144" i="1"/>
  <c r="K6144" i="1" s="1"/>
  <c r="J6154" i="1"/>
  <c r="K6154" i="1" s="1"/>
  <c r="J6166" i="1"/>
  <c r="K6166" i="1" s="1"/>
  <c r="J6176" i="1"/>
  <c r="K6176" i="1" s="1"/>
  <c r="J6186" i="1"/>
  <c r="K6186" i="1" s="1"/>
  <c r="J6198" i="1"/>
  <c r="K6198" i="1" s="1"/>
  <c r="J6208" i="1"/>
  <c r="K6208" i="1" s="1"/>
  <c r="J6218" i="1"/>
  <c r="K6218" i="1" s="1"/>
  <c r="J6230" i="1"/>
  <c r="K6230" i="1" s="1"/>
  <c r="J6240" i="1"/>
  <c r="K6240" i="1" s="1"/>
  <c r="J6250" i="1"/>
  <c r="K6250" i="1" s="1"/>
  <c r="J6262" i="1"/>
  <c r="K6262" i="1" s="1"/>
  <c r="J6272" i="1"/>
  <c r="K6272" i="1" s="1"/>
  <c r="J6282" i="1"/>
  <c r="K6282" i="1" s="1"/>
  <c r="J6294" i="1"/>
  <c r="K6294" i="1" s="1"/>
  <c r="J6304" i="1"/>
  <c r="K6304" i="1" s="1"/>
  <c r="J6314" i="1"/>
  <c r="K6314" i="1" s="1"/>
  <c r="J6326" i="1"/>
  <c r="K6326" i="1" s="1"/>
  <c r="J6336" i="1"/>
  <c r="K6336" i="1" s="1"/>
  <c r="J6346" i="1"/>
  <c r="K6346" i="1" s="1"/>
  <c r="J6358" i="1"/>
  <c r="K6358" i="1" s="1"/>
  <c r="J6368" i="1"/>
  <c r="K6368" i="1" s="1"/>
  <c r="J6378" i="1"/>
  <c r="K6378" i="1" s="1"/>
  <c r="J6390" i="1"/>
  <c r="K6390" i="1" s="1"/>
  <c r="J6400" i="1"/>
  <c r="K6400" i="1" s="1"/>
  <c r="J6410" i="1"/>
  <c r="K6410" i="1" s="1"/>
  <c r="J6422" i="1"/>
  <c r="K6422" i="1" s="1"/>
  <c r="J6432" i="1"/>
  <c r="K6432" i="1" s="1"/>
  <c r="J6442" i="1"/>
  <c r="K6442" i="1" s="1"/>
  <c r="J6454" i="1"/>
  <c r="K6454" i="1" s="1"/>
  <c r="J6464" i="1"/>
  <c r="K6464" i="1" s="1"/>
  <c r="J6474" i="1"/>
  <c r="K6474" i="1" s="1"/>
  <c r="J6486" i="1"/>
  <c r="K6486" i="1" s="1"/>
  <c r="J6496" i="1"/>
  <c r="K6496" i="1" s="1"/>
  <c r="J6506" i="1"/>
  <c r="K6506" i="1" s="1"/>
  <c r="J6518" i="1"/>
  <c r="K6518" i="1" s="1"/>
  <c r="J6528" i="1"/>
  <c r="K6528" i="1" s="1"/>
  <c r="J6538" i="1"/>
  <c r="K6538" i="1" s="1"/>
  <c r="J6550" i="1"/>
  <c r="K6550" i="1" s="1"/>
  <c r="J6560" i="1"/>
  <c r="K6560" i="1" s="1"/>
  <c r="J6570" i="1"/>
  <c r="K6570" i="1" s="1"/>
  <c r="J2516" i="1"/>
  <c r="K2516" i="1" s="1"/>
  <c r="J3057" i="1"/>
  <c r="K3057" i="1" s="1"/>
  <c r="J3239" i="1"/>
  <c r="K3239" i="1" s="1"/>
  <c r="J3367" i="1"/>
  <c r="K3367" i="1" s="1"/>
  <c r="J3527" i="1"/>
  <c r="K3527" i="1" s="1"/>
  <c r="J3688" i="1"/>
  <c r="K3688" i="1" s="1"/>
  <c r="J3783" i="1"/>
  <c r="K3783" i="1" s="1"/>
  <c r="J3880" i="1"/>
  <c r="K3880" i="1" s="1"/>
  <c r="J3976" i="1"/>
  <c r="K3976" i="1" s="1"/>
  <c r="J4053" i="1"/>
  <c r="K4053" i="1" s="1"/>
  <c r="J4132" i="1"/>
  <c r="K4132" i="1" s="1"/>
  <c r="J4193" i="1"/>
  <c r="K4193" i="1" s="1"/>
  <c r="J4241" i="1"/>
  <c r="K4241" i="1" s="1"/>
  <c r="J4301" i="1"/>
  <c r="K4301" i="1" s="1"/>
  <c r="J4364" i="1"/>
  <c r="K4364" i="1" s="1"/>
  <c r="J4412" i="1"/>
  <c r="K4412" i="1" s="1"/>
  <c r="J4461" i="1"/>
  <c r="K4461" i="1" s="1"/>
  <c r="J4508" i="1"/>
  <c r="K4508" i="1" s="1"/>
  <c r="J4542" i="1"/>
  <c r="K4542" i="1" s="1"/>
  <c r="J4580" i="1"/>
  <c r="K4580" i="1" s="1"/>
  <c r="J4616" i="1"/>
  <c r="K4616" i="1" s="1"/>
  <c r="J4645" i="1"/>
  <c r="K4645" i="1" s="1"/>
  <c r="J4681" i="1"/>
  <c r="K4681" i="1" s="1"/>
  <c r="J4718" i="1"/>
  <c r="K4718" i="1" s="1"/>
  <c r="J4748" i="1"/>
  <c r="K4748" i="1" s="1"/>
  <c r="J4784" i="1"/>
  <c r="K4784" i="1" s="1"/>
  <c r="J4821" i="1"/>
  <c r="K4821" i="1" s="1"/>
  <c r="J4849" i="1"/>
  <c r="K4849" i="1" s="1"/>
  <c r="J4878" i="1"/>
  <c r="K4878" i="1" s="1"/>
  <c r="J4895" i="1"/>
  <c r="K4895" i="1" s="1"/>
  <c r="J4911" i="1"/>
  <c r="K4911" i="1" s="1"/>
  <c r="J4927" i="1"/>
  <c r="K4927" i="1" s="1"/>
  <c r="J4943" i="1"/>
  <c r="K4943" i="1" s="1"/>
  <c r="J4959" i="1"/>
  <c r="K4959" i="1" s="1"/>
  <c r="J4975" i="1"/>
  <c r="K4975" i="1" s="1"/>
  <c r="J4991" i="1"/>
  <c r="K4991" i="1" s="1"/>
  <c r="J5007" i="1"/>
  <c r="K5007" i="1" s="1"/>
  <c r="J5023" i="1"/>
  <c r="K5023" i="1" s="1"/>
  <c r="J5039" i="1"/>
  <c r="K5039" i="1" s="1"/>
  <c r="J5055" i="1"/>
  <c r="K5055" i="1" s="1"/>
  <c r="J5071" i="1"/>
  <c r="K5071" i="1" s="1"/>
  <c r="J5087" i="1"/>
  <c r="K5087" i="1" s="1"/>
  <c r="J5103" i="1"/>
  <c r="K5103" i="1" s="1"/>
  <c r="J5119" i="1"/>
  <c r="K5119" i="1" s="1"/>
  <c r="J5135" i="1"/>
  <c r="K5135" i="1" s="1"/>
  <c r="J5151" i="1"/>
  <c r="K5151" i="1" s="1"/>
  <c r="J5167" i="1"/>
  <c r="K5167" i="1" s="1"/>
  <c r="J5183" i="1"/>
  <c r="K5183" i="1" s="1"/>
  <c r="J5199" i="1"/>
  <c r="K5199" i="1" s="1"/>
  <c r="J5215" i="1"/>
  <c r="K5215" i="1" s="1"/>
  <c r="J5231" i="1"/>
  <c r="K5231" i="1" s="1"/>
  <c r="J5245" i="1"/>
  <c r="K5245" i="1" s="1"/>
  <c r="J5256" i="1"/>
  <c r="K5256" i="1" s="1"/>
  <c r="J5270" i="1"/>
  <c r="K5270" i="1" s="1"/>
  <c r="J5281" i="1"/>
  <c r="K5281" i="1" s="1"/>
  <c r="J5295" i="1"/>
  <c r="K5295" i="1" s="1"/>
  <c r="J5309" i="1"/>
  <c r="K5309" i="1" s="1"/>
  <c r="J5320" i="1"/>
  <c r="K5320" i="1" s="1"/>
  <c r="J5334" i="1"/>
  <c r="K5334" i="1" s="1"/>
  <c r="J5345" i="1"/>
  <c r="K5345" i="1" s="1"/>
  <c r="J5359" i="1"/>
  <c r="K5359" i="1" s="1"/>
  <c r="J5373" i="1"/>
  <c r="K5373" i="1" s="1"/>
  <c r="J5384" i="1"/>
  <c r="K5384" i="1" s="1"/>
  <c r="J5398" i="1"/>
  <c r="K5398" i="1" s="1"/>
  <c r="J5409" i="1"/>
  <c r="K5409" i="1" s="1"/>
  <c r="J5423" i="1"/>
  <c r="K5423" i="1" s="1"/>
  <c r="J5437" i="1"/>
  <c r="K5437" i="1" s="1"/>
  <c r="J5448" i="1"/>
  <c r="K5448" i="1" s="1"/>
  <c r="J5462" i="1"/>
  <c r="K5462" i="1" s="1"/>
  <c r="J5473" i="1"/>
  <c r="K5473" i="1" s="1"/>
  <c r="J5487" i="1"/>
  <c r="K5487" i="1" s="1"/>
  <c r="J5501" i="1"/>
  <c r="K5501" i="1" s="1"/>
  <c r="J5512" i="1"/>
  <c r="K5512" i="1" s="1"/>
  <c r="J5526" i="1"/>
  <c r="K5526" i="1" s="1"/>
  <c r="J5537" i="1"/>
  <c r="K5537" i="1" s="1"/>
  <c r="J5551" i="1"/>
  <c r="K5551" i="1" s="1"/>
  <c r="J5565" i="1"/>
  <c r="K5565" i="1" s="1"/>
  <c r="J5576" i="1"/>
  <c r="K5576" i="1" s="1"/>
  <c r="J5590" i="1"/>
  <c r="K5590" i="1" s="1"/>
  <c r="J5601" i="1"/>
  <c r="K5601" i="1" s="1"/>
  <c r="J5613" i="1"/>
  <c r="K5613" i="1" s="1"/>
  <c r="J5623" i="1"/>
  <c r="K5623" i="1" s="1"/>
  <c r="J5633" i="1"/>
  <c r="K5633" i="1" s="1"/>
  <c r="J5645" i="1"/>
  <c r="K5645" i="1" s="1"/>
  <c r="J5655" i="1"/>
  <c r="K5655" i="1" s="1"/>
  <c r="J5665" i="1"/>
  <c r="K5665" i="1" s="1"/>
  <c r="J5677" i="1"/>
  <c r="K5677" i="1" s="1"/>
  <c r="J5687" i="1"/>
  <c r="K5687" i="1" s="1"/>
  <c r="J5697" i="1"/>
  <c r="K5697" i="1" s="1"/>
  <c r="J5709" i="1"/>
  <c r="K5709" i="1" s="1"/>
  <c r="J5719" i="1"/>
  <c r="K5719" i="1" s="1"/>
  <c r="J5729" i="1"/>
  <c r="K5729" i="1" s="1"/>
  <c r="J5741" i="1"/>
  <c r="K5741" i="1" s="1"/>
  <c r="J5751" i="1"/>
  <c r="K5751" i="1" s="1"/>
  <c r="J5761" i="1"/>
  <c r="K5761" i="1" s="1"/>
  <c r="J5773" i="1"/>
  <c r="K5773" i="1" s="1"/>
  <c r="J5783" i="1"/>
  <c r="K5783" i="1" s="1"/>
  <c r="J5793" i="1"/>
  <c r="K5793" i="1" s="1"/>
  <c r="J5805" i="1"/>
  <c r="K5805" i="1" s="1"/>
  <c r="J5815" i="1"/>
  <c r="K5815" i="1" s="1"/>
  <c r="J5825" i="1"/>
  <c r="K5825" i="1" s="1"/>
  <c r="J5837" i="1"/>
  <c r="K5837" i="1" s="1"/>
  <c r="J5847" i="1"/>
  <c r="K5847" i="1" s="1"/>
  <c r="J5857" i="1"/>
  <c r="K5857" i="1" s="1"/>
  <c r="J5869" i="1"/>
  <c r="K5869" i="1" s="1"/>
  <c r="J5879" i="1"/>
  <c r="K5879" i="1" s="1"/>
  <c r="J5889" i="1"/>
  <c r="K5889" i="1" s="1"/>
  <c r="J5901" i="1"/>
  <c r="K5901" i="1" s="1"/>
  <c r="J5911" i="1"/>
  <c r="K5911" i="1" s="1"/>
  <c r="J5921" i="1"/>
  <c r="K5921" i="1" s="1"/>
  <c r="J5933" i="1"/>
  <c r="K5933" i="1" s="1"/>
  <c r="J5943" i="1"/>
  <c r="K5943" i="1" s="1"/>
  <c r="J5953" i="1"/>
  <c r="K5953" i="1" s="1"/>
  <c r="J5965" i="1"/>
  <c r="K5965" i="1" s="1"/>
  <c r="J5975" i="1"/>
  <c r="K5975" i="1" s="1"/>
  <c r="J5985" i="1"/>
  <c r="K5985" i="1" s="1"/>
  <c r="J5997" i="1"/>
  <c r="K5997" i="1" s="1"/>
  <c r="J6007" i="1"/>
  <c r="K6007" i="1" s="1"/>
  <c r="J6017" i="1"/>
  <c r="K6017" i="1" s="1"/>
  <c r="J6029" i="1"/>
  <c r="K6029" i="1" s="1"/>
  <c r="J6039" i="1"/>
  <c r="K6039" i="1" s="1"/>
  <c r="J6049" i="1"/>
  <c r="K6049" i="1" s="1"/>
  <c r="J6061" i="1"/>
  <c r="K6061" i="1" s="1"/>
  <c r="J6071" i="1"/>
  <c r="K6071" i="1" s="1"/>
  <c r="J6081" i="1"/>
  <c r="K6081" i="1" s="1"/>
  <c r="J6093" i="1"/>
  <c r="K6093" i="1" s="1"/>
  <c r="J6103" i="1"/>
  <c r="K6103" i="1" s="1"/>
  <c r="J6113" i="1"/>
  <c r="K6113" i="1" s="1"/>
  <c r="J6125" i="1"/>
  <c r="K6125" i="1" s="1"/>
  <c r="J6135" i="1"/>
  <c r="K6135" i="1" s="1"/>
  <c r="J6145" i="1"/>
  <c r="K6145" i="1" s="1"/>
  <c r="J6157" i="1"/>
  <c r="K6157" i="1" s="1"/>
  <c r="J6167" i="1"/>
  <c r="K6167" i="1" s="1"/>
  <c r="J6177" i="1"/>
  <c r="K6177" i="1" s="1"/>
  <c r="J6189" i="1"/>
  <c r="K6189" i="1" s="1"/>
  <c r="J6199" i="1"/>
  <c r="K6199" i="1" s="1"/>
  <c r="J6209" i="1"/>
  <c r="K6209" i="1" s="1"/>
  <c r="J6221" i="1"/>
  <c r="K6221" i="1" s="1"/>
  <c r="J6231" i="1"/>
  <c r="K6231" i="1" s="1"/>
  <c r="J6241" i="1"/>
  <c r="K6241" i="1" s="1"/>
  <c r="J6253" i="1"/>
  <c r="K6253" i="1" s="1"/>
  <c r="J6263" i="1"/>
  <c r="K6263" i="1" s="1"/>
  <c r="J6273" i="1"/>
  <c r="K6273" i="1" s="1"/>
  <c r="J6285" i="1"/>
  <c r="K6285" i="1" s="1"/>
  <c r="J6295" i="1"/>
  <c r="K6295" i="1" s="1"/>
  <c r="J6305" i="1"/>
  <c r="K6305" i="1" s="1"/>
  <c r="J6317" i="1"/>
  <c r="K6317" i="1" s="1"/>
  <c r="J6327" i="1"/>
  <c r="K6327" i="1" s="1"/>
  <c r="J6337" i="1"/>
  <c r="K6337" i="1" s="1"/>
  <c r="J6349" i="1"/>
  <c r="K6349" i="1" s="1"/>
  <c r="J6359" i="1"/>
  <c r="K6359" i="1" s="1"/>
  <c r="J6369" i="1"/>
  <c r="K6369" i="1" s="1"/>
  <c r="J6381" i="1"/>
  <c r="K6381" i="1" s="1"/>
  <c r="J6391" i="1"/>
  <c r="K6391" i="1" s="1"/>
  <c r="J6401" i="1"/>
  <c r="K6401" i="1" s="1"/>
  <c r="J6413" i="1"/>
  <c r="K6413" i="1" s="1"/>
  <c r="J6423" i="1"/>
  <c r="K6423" i="1" s="1"/>
  <c r="J6433" i="1"/>
  <c r="K6433" i="1" s="1"/>
  <c r="J6445" i="1"/>
  <c r="K6445" i="1" s="1"/>
  <c r="J6455" i="1"/>
  <c r="K6455" i="1" s="1"/>
  <c r="J6465" i="1"/>
  <c r="K6465" i="1" s="1"/>
  <c r="J6477" i="1"/>
  <c r="K6477" i="1" s="1"/>
  <c r="J6487" i="1"/>
  <c r="K6487" i="1" s="1"/>
  <c r="J6497" i="1"/>
  <c r="K6497" i="1" s="1"/>
  <c r="J6509" i="1"/>
  <c r="K6509" i="1" s="1"/>
  <c r="J6519" i="1"/>
  <c r="K6519" i="1" s="1"/>
  <c r="J6529" i="1"/>
  <c r="K6529" i="1" s="1"/>
  <c r="J6541" i="1"/>
  <c r="K6541" i="1" s="1"/>
  <c r="J6551" i="1"/>
  <c r="K6551" i="1" s="1"/>
  <c r="J6561" i="1"/>
  <c r="K6561" i="1" s="1"/>
  <c r="J2201" i="1"/>
  <c r="K2201" i="1" s="1"/>
  <c r="J3183" i="1"/>
  <c r="K3183" i="1" s="1"/>
  <c r="J3477" i="1"/>
  <c r="K3477" i="1" s="1"/>
  <c r="J3741" i="1"/>
  <c r="K3741" i="1" s="1"/>
  <c r="J3944" i="1"/>
  <c r="K3944" i="1" s="1"/>
  <c r="J4107" i="1"/>
  <c r="K4107" i="1" s="1"/>
  <c r="J4220" i="1"/>
  <c r="K4220" i="1" s="1"/>
  <c r="J4341" i="1"/>
  <c r="K4341" i="1" s="1"/>
  <c r="J4445" i="1"/>
  <c r="K4445" i="1" s="1"/>
  <c r="J4526" i="1"/>
  <c r="K4526" i="1" s="1"/>
  <c r="J4604" i="1"/>
  <c r="K4604" i="1" s="1"/>
  <c r="J4669" i="1"/>
  <c r="K4669" i="1" s="1"/>
  <c r="J4734" i="1"/>
  <c r="K4734" i="1" s="1"/>
  <c r="J4808" i="1"/>
  <c r="K4808" i="1" s="1"/>
  <c r="J4870" i="1"/>
  <c r="K4870" i="1" s="1"/>
  <c r="J4905" i="1"/>
  <c r="K4905" i="1" s="1"/>
  <c r="J4937" i="1"/>
  <c r="K4937" i="1" s="1"/>
  <c r="J4969" i="1"/>
  <c r="K4969" i="1" s="1"/>
  <c r="J5001" i="1"/>
  <c r="K5001" i="1" s="1"/>
  <c r="J5033" i="1"/>
  <c r="K5033" i="1" s="1"/>
  <c r="J5065" i="1"/>
  <c r="K5065" i="1" s="1"/>
  <c r="J5097" i="1"/>
  <c r="K5097" i="1" s="1"/>
  <c r="J5129" i="1"/>
  <c r="K5129" i="1" s="1"/>
  <c r="J5161" i="1"/>
  <c r="K5161" i="1" s="1"/>
  <c r="J5193" i="1"/>
  <c r="K5193" i="1" s="1"/>
  <c r="J5225" i="1"/>
  <c r="K5225" i="1" s="1"/>
  <c r="J5253" i="1"/>
  <c r="K5253" i="1" s="1"/>
  <c r="J5278" i="1"/>
  <c r="K5278" i="1" s="1"/>
  <c r="J5303" i="1"/>
  <c r="K5303" i="1" s="1"/>
  <c r="J5328" i="1"/>
  <c r="K5328" i="1" s="1"/>
  <c r="J5353" i="1"/>
  <c r="K5353" i="1" s="1"/>
  <c r="J5381" i="1"/>
  <c r="K5381" i="1" s="1"/>
  <c r="J5406" i="1"/>
  <c r="K5406" i="1" s="1"/>
  <c r="J5431" i="1"/>
  <c r="K5431" i="1" s="1"/>
  <c r="J5456" i="1"/>
  <c r="K5456" i="1" s="1"/>
  <c r="J5481" i="1"/>
  <c r="K5481" i="1" s="1"/>
  <c r="J5509" i="1"/>
  <c r="K5509" i="1" s="1"/>
  <c r="J5534" i="1"/>
  <c r="K5534" i="1" s="1"/>
  <c r="J5559" i="1"/>
  <c r="K5559" i="1" s="1"/>
  <c r="J5584" i="1"/>
  <c r="K5584" i="1" s="1"/>
  <c r="J5608" i="1"/>
  <c r="K5608" i="1" s="1"/>
  <c r="J5630" i="1"/>
  <c r="K5630" i="1" s="1"/>
  <c r="J5650" i="1"/>
  <c r="K5650" i="1" s="1"/>
  <c r="J5672" i="1"/>
  <c r="K5672" i="1" s="1"/>
  <c r="J5694" i="1"/>
  <c r="K5694" i="1" s="1"/>
  <c r="J5714" i="1"/>
  <c r="K5714" i="1" s="1"/>
  <c r="J5736" i="1"/>
  <c r="K5736" i="1" s="1"/>
  <c r="J5758" i="1"/>
  <c r="K5758" i="1" s="1"/>
  <c r="J5778" i="1"/>
  <c r="K5778" i="1" s="1"/>
  <c r="J2479" i="1"/>
  <c r="K2479" i="1" s="1"/>
  <c r="J3189" i="1"/>
  <c r="K3189" i="1" s="1"/>
  <c r="J3485" i="1"/>
  <c r="K3485" i="1" s="1"/>
  <c r="J3773" i="1"/>
  <c r="K3773" i="1" s="1"/>
  <c r="J3950" i="1"/>
  <c r="K3950" i="1" s="1"/>
  <c r="J4111" i="1"/>
  <c r="K4111" i="1" s="1"/>
  <c r="J4236" i="1"/>
  <c r="K4236" i="1" s="1"/>
  <c r="J4345" i="1"/>
  <c r="K4345" i="1" s="1"/>
  <c r="J4446" i="1"/>
  <c r="K4446" i="1" s="1"/>
  <c r="J4540" i="1"/>
  <c r="K4540" i="1" s="1"/>
  <c r="J4605" i="1"/>
  <c r="K4605" i="1" s="1"/>
  <c r="J4670" i="1"/>
  <c r="K4670" i="1" s="1"/>
  <c r="J4744" i="1"/>
  <c r="K4744" i="1" s="1"/>
  <c r="J4809" i="1"/>
  <c r="K4809" i="1" s="1"/>
  <c r="J4871" i="1"/>
  <c r="K4871" i="1" s="1"/>
  <c r="J4909" i="1"/>
  <c r="K4909" i="1" s="1"/>
  <c r="J4941" i="1"/>
  <c r="K4941" i="1" s="1"/>
  <c r="J4973" i="1"/>
  <c r="K4973" i="1" s="1"/>
  <c r="J5005" i="1"/>
  <c r="K5005" i="1" s="1"/>
  <c r="J5037" i="1"/>
  <c r="K5037" i="1" s="1"/>
  <c r="J5069" i="1"/>
  <c r="K5069" i="1" s="1"/>
  <c r="J5101" i="1"/>
  <c r="K5101" i="1" s="1"/>
  <c r="J5133" i="1"/>
  <c r="K5133" i="1" s="1"/>
  <c r="J5165" i="1"/>
  <c r="K5165" i="1" s="1"/>
  <c r="J5197" i="1"/>
  <c r="K5197" i="1" s="1"/>
  <c r="J5229" i="1"/>
  <c r="K5229" i="1" s="1"/>
  <c r="J5254" i="1"/>
  <c r="K5254" i="1" s="1"/>
  <c r="J5279" i="1"/>
  <c r="K5279" i="1" s="1"/>
  <c r="J5304" i="1"/>
  <c r="K5304" i="1" s="1"/>
  <c r="J5329" i="1"/>
  <c r="K5329" i="1" s="1"/>
  <c r="J5357" i="1"/>
  <c r="K5357" i="1" s="1"/>
  <c r="J5382" i="1"/>
  <c r="K5382" i="1" s="1"/>
  <c r="J5407" i="1"/>
  <c r="K5407" i="1" s="1"/>
  <c r="J5432" i="1"/>
  <c r="K5432" i="1" s="1"/>
  <c r="J5457" i="1"/>
  <c r="K5457" i="1" s="1"/>
  <c r="J5485" i="1"/>
  <c r="K5485" i="1" s="1"/>
  <c r="J5510" i="1"/>
  <c r="K5510" i="1" s="1"/>
  <c r="J5535" i="1"/>
  <c r="K5535" i="1" s="1"/>
  <c r="J5560" i="1"/>
  <c r="K5560" i="1" s="1"/>
  <c r="J5585" i="1"/>
  <c r="K5585" i="1" s="1"/>
  <c r="J5609" i="1"/>
  <c r="K5609" i="1" s="1"/>
  <c r="J5631" i="1"/>
  <c r="K5631" i="1" s="1"/>
  <c r="J5653" i="1"/>
  <c r="K5653" i="1" s="1"/>
  <c r="J5673" i="1"/>
  <c r="K5673" i="1" s="1"/>
  <c r="J5695" i="1"/>
  <c r="K5695" i="1" s="1"/>
  <c r="J5717" i="1"/>
  <c r="K5717" i="1" s="1"/>
  <c r="J5737" i="1"/>
  <c r="K5737" i="1" s="1"/>
  <c r="J5759" i="1"/>
  <c r="K5759" i="1" s="1"/>
  <c r="J5781" i="1"/>
  <c r="K5781" i="1" s="1"/>
  <c r="J2687" i="1"/>
  <c r="K2687" i="1" s="1"/>
  <c r="J3247" i="1"/>
  <c r="K3247" i="1" s="1"/>
  <c r="J3541" i="1"/>
  <c r="K3541" i="1" s="1"/>
  <c r="J3808" i="1"/>
  <c r="K3808" i="1" s="1"/>
  <c r="J3983" i="1"/>
  <c r="K3983" i="1" s="1"/>
  <c r="J4133" i="1"/>
  <c r="K4133" i="1" s="1"/>
  <c r="J4257" i="1"/>
  <c r="K4257" i="1" s="1"/>
  <c r="J4365" i="1"/>
  <c r="K4365" i="1" s="1"/>
  <c r="J4462" i="1"/>
  <c r="K4462" i="1" s="1"/>
  <c r="J4552" i="1"/>
  <c r="K4552" i="1" s="1"/>
  <c r="J4617" i="1"/>
  <c r="K4617" i="1" s="1"/>
  <c r="J4684" i="1"/>
  <c r="K4684" i="1" s="1"/>
  <c r="J4757" i="1"/>
  <c r="K4757" i="1" s="1"/>
  <c r="J4822" i="1"/>
  <c r="K4822" i="1" s="1"/>
  <c r="J4879" i="1"/>
  <c r="K4879" i="1" s="1"/>
  <c r="J4913" i="1"/>
  <c r="K4913" i="1" s="1"/>
  <c r="J4945" i="1"/>
  <c r="K4945" i="1" s="1"/>
  <c r="J4977" i="1"/>
  <c r="K4977" i="1" s="1"/>
  <c r="J5009" i="1"/>
  <c r="K5009" i="1" s="1"/>
  <c r="J5041" i="1"/>
  <c r="K5041" i="1" s="1"/>
  <c r="J5073" i="1"/>
  <c r="K5073" i="1" s="1"/>
  <c r="J5105" i="1"/>
  <c r="K5105" i="1" s="1"/>
  <c r="J5137" i="1"/>
  <c r="K5137" i="1" s="1"/>
  <c r="J5169" i="1"/>
  <c r="K5169" i="1" s="1"/>
  <c r="J5201" i="1"/>
  <c r="K5201" i="1" s="1"/>
  <c r="J5232" i="1"/>
  <c r="K5232" i="1" s="1"/>
  <c r="J5257" i="1"/>
  <c r="K5257" i="1" s="1"/>
  <c r="J5285" i="1"/>
  <c r="K5285" i="1" s="1"/>
  <c r="J5310" i="1"/>
  <c r="K5310" i="1" s="1"/>
  <c r="J5335" i="1"/>
  <c r="K5335" i="1" s="1"/>
  <c r="J5360" i="1"/>
  <c r="K5360" i="1" s="1"/>
  <c r="J5385" i="1"/>
  <c r="K5385" i="1" s="1"/>
  <c r="J5413" i="1"/>
  <c r="K5413" i="1" s="1"/>
  <c r="J5438" i="1"/>
  <c r="K5438" i="1" s="1"/>
  <c r="J5463" i="1"/>
  <c r="K5463" i="1" s="1"/>
  <c r="J5488" i="1"/>
  <c r="K5488" i="1" s="1"/>
  <c r="J5513" i="1"/>
  <c r="K5513" i="1" s="1"/>
  <c r="J5541" i="1"/>
  <c r="K5541" i="1" s="1"/>
  <c r="J5566" i="1"/>
  <c r="K5566" i="1" s="1"/>
  <c r="J5591" i="1"/>
  <c r="K5591" i="1" s="1"/>
  <c r="J5614" i="1"/>
  <c r="K5614" i="1" s="1"/>
  <c r="J5634" i="1"/>
  <c r="K5634" i="1" s="1"/>
  <c r="J5656" i="1"/>
  <c r="K5656" i="1" s="1"/>
  <c r="J5678" i="1"/>
  <c r="K5678" i="1" s="1"/>
  <c r="J5698" i="1"/>
  <c r="K5698" i="1" s="1"/>
  <c r="J5720" i="1"/>
  <c r="K5720" i="1" s="1"/>
  <c r="J5742" i="1"/>
  <c r="K5742" i="1" s="1"/>
  <c r="J5762" i="1"/>
  <c r="K5762" i="1" s="1"/>
  <c r="J5784" i="1"/>
  <c r="K5784" i="1" s="1"/>
  <c r="J5806" i="1"/>
  <c r="K5806" i="1" s="1"/>
  <c r="J5826" i="1"/>
  <c r="K5826" i="1" s="1"/>
  <c r="J5848" i="1"/>
  <c r="K5848" i="1" s="1"/>
  <c r="J5870" i="1"/>
  <c r="K5870" i="1" s="1"/>
  <c r="J5890" i="1"/>
  <c r="K5890" i="1" s="1"/>
  <c r="J5912" i="1"/>
  <c r="K5912" i="1" s="1"/>
  <c r="J5934" i="1"/>
  <c r="K5934" i="1" s="1"/>
  <c r="J5954" i="1"/>
  <c r="K5954" i="1" s="1"/>
  <c r="J5976" i="1"/>
  <c r="K5976" i="1" s="1"/>
  <c r="J5998" i="1"/>
  <c r="K5998" i="1" s="1"/>
  <c r="J6018" i="1"/>
  <c r="K6018" i="1" s="1"/>
  <c r="J6040" i="1"/>
  <c r="K6040" i="1" s="1"/>
  <c r="J6062" i="1"/>
  <c r="K6062" i="1" s="1"/>
  <c r="J6082" i="1"/>
  <c r="K6082" i="1" s="1"/>
  <c r="J6104" i="1"/>
  <c r="K6104" i="1" s="1"/>
  <c r="J6126" i="1"/>
  <c r="K6126" i="1" s="1"/>
  <c r="J6146" i="1"/>
  <c r="K6146" i="1" s="1"/>
  <c r="J6168" i="1"/>
  <c r="K6168" i="1" s="1"/>
  <c r="J6190" i="1"/>
  <c r="K6190" i="1" s="1"/>
  <c r="J6210" i="1"/>
  <c r="K6210" i="1" s="1"/>
  <c r="J6232" i="1"/>
  <c r="K6232" i="1" s="1"/>
  <c r="J6254" i="1"/>
  <c r="K6254" i="1" s="1"/>
  <c r="J6274" i="1"/>
  <c r="K6274" i="1" s="1"/>
  <c r="J6296" i="1"/>
  <c r="K6296" i="1" s="1"/>
  <c r="J6318" i="1"/>
  <c r="K6318" i="1" s="1"/>
  <c r="J6338" i="1"/>
  <c r="K6338" i="1" s="1"/>
  <c r="J6360" i="1"/>
  <c r="K6360" i="1" s="1"/>
  <c r="J6382" i="1"/>
  <c r="K6382" i="1" s="1"/>
  <c r="J6402" i="1"/>
  <c r="K6402" i="1" s="1"/>
  <c r="J6424" i="1"/>
  <c r="K6424" i="1" s="1"/>
  <c r="J6446" i="1"/>
  <c r="K6446" i="1" s="1"/>
  <c r="J6466" i="1"/>
  <c r="K6466" i="1" s="1"/>
  <c r="J6488" i="1"/>
  <c r="K6488" i="1" s="1"/>
  <c r="J6510" i="1"/>
  <c r="K6510" i="1" s="1"/>
  <c r="J6530" i="1"/>
  <c r="K6530" i="1" s="1"/>
  <c r="J6552" i="1"/>
  <c r="K6552" i="1" s="1"/>
  <c r="J6569" i="1"/>
  <c r="K6569" i="1" s="1"/>
  <c r="J6582" i="1"/>
  <c r="K6582" i="1" s="1"/>
  <c r="J6592" i="1"/>
  <c r="K6592" i="1" s="1"/>
  <c r="J6602" i="1"/>
  <c r="K6602" i="1" s="1"/>
  <c r="J6614" i="1"/>
  <c r="K6614" i="1" s="1"/>
  <c r="J6624" i="1"/>
  <c r="K6624" i="1" s="1"/>
  <c r="J6634" i="1"/>
  <c r="K6634" i="1" s="1"/>
  <c r="J6646" i="1"/>
  <c r="K6646" i="1" s="1"/>
  <c r="J6656" i="1"/>
  <c r="K6656" i="1" s="1"/>
  <c r="J6666" i="1"/>
  <c r="K6666" i="1" s="1"/>
  <c r="J6678" i="1"/>
  <c r="K6678" i="1" s="1"/>
  <c r="J6688" i="1"/>
  <c r="K6688" i="1" s="1"/>
  <c r="J6698" i="1"/>
  <c r="K6698" i="1" s="1"/>
  <c r="J6710" i="1"/>
  <c r="K6710" i="1" s="1"/>
  <c r="J6720" i="1"/>
  <c r="K6720" i="1" s="1"/>
  <c r="J6730" i="1"/>
  <c r="K6730" i="1" s="1"/>
  <c r="J6742" i="1"/>
  <c r="K6742" i="1" s="1"/>
  <c r="J6752" i="1"/>
  <c r="K6752" i="1" s="1"/>
  <c r="J6762" i="1"/>
  <c r="K6762" i="1" s="1"/>
  <c r="J6774" i="1"/>
  <c r="K6774" i="1" s="1"/>
  <c r="J6784" i="1"/>
  <c r="K6784" i="1" s="1"/>
  <c r="J6794" i="1"/>
  <c r="K6794" i="1" s="1"/>
  <c r="J6806" i="1"/>
  <c r="K6806" i="1" s="1"/>
  <c r="J6816" i="1"/>
  <c r="K6816" i="1" s="1"/>
  <c r="J6826" i="1"/>
  <c r="K6826" i="1" s="1"/>
  <c r="J6838" i="1"/>
  <c r="K6838" i="1" s="1"/>
  <c r="J6848" i="1"/>
  <c r="K6848" i="1" s="1"/>
  <c r="J6858" i="1"/>
  <c r="K6858" i="1" s="1"/>
  <c r="J6870" i="1"/>
  <c r="K6870" i="1" s="1"/>
  <c r="J6880" i="1"/>
  <c r="K6880" i="1" s="1"/>
  <c r="J6890" i="1"/>
  <c r="K6890" i="1" s="1"/>
  <c r="J6902" i="1"/>
  <c r="K6902" i="1" s="1"/>
  <c r="J6912" i="1"/>
  <c r="K6912" i="1" s="1"/>
  <c r="J6922" i="1"/>
  <c r="K6922" i="1" s="1"/>
  <c r="J6934" i="1"/>
  <c r="K6934" i="1" s="1"/>
  <c r="J6944" i="1"/>
  <c r="K6944" i="1" s="1"/>
  <c r="J6954" i="1"/>
  <c r="K6954" i="1" s="1"/>
  <c r="J6966" i="1"/>
  <c r="K6966" i="1" s="1"/>
  <c r="J6976" i="1"/>
  <c r="K6976" i="1" s="1"/>
  <c r="J6986" i="1"/>
  <c r="K6986" i="1" s="1"/>
  <c r="J6996" i="1"/>
  <c r="K6996" i="1" s="1"/>
  <c r="J7004" i="1"/>
  <c r="K7004" i="1" s="1"/>
  <c r="J7012" i="1"/>
  <c r="K7012" i="1" s="1"/>
  <c r="J7020" i="1"/>
  <c r="K7020" i="1" s="1"/>
  <c r="J7028" i="1"/>
  <c r="K7028" i="1" s="1"/>
  <c r="J7036" i="1"/>
  <c r="K7036" i="1" s="1"/>
  <c r="J7044" i="1"/>
  <c r="K7044" i="1" s="1"/>
  <c r="J7052" i="1"/>
  <c r="K7052" i="1" s="1"/>
  <c r="J7060" i="1"/>
  <c r="K7060" i="1" s="1"/>
  <c r="J7068" i="1"/>
  <c r="K7068" i="1" s="1"/>
  <c r="J7076" i="1"/>
  <c r="K7076" i="1" s="1"/>
  <c r="J7084" i="1"/>
  <c r="K7084" i="1" s="1"/>
  <c r="J7092" i="1"/>
  <c r="K7092" i="1" s="1"/>
  <c r="J7100" i="1"/>
  <c r="K7100" i="1" s="1"/>
  <c r="J7108" i="1"/>
  <c r="K7108" i="1" s="1"/>
  <c r="J7116" i="1"/>
  <c r="K7116" i="1" s="1"/>
  <c r="J7124" i="1"/>
  <c r="K7124" i="1" s="1"/>
  <c r="J7132" i="1"/>
  <c r="K7132" i="1" s="1"/>
  <c r="J7140" i="1"/>
  <c r="K7140" i="1" s="1"/>
  <c r="J7148" i="1"/>
  <c r="K7148" i="1" s="1"/>
  <c r="J7156" i="1"/>
  <c r="K7156" i="1" s="1"/>
  <c r="J7164" i="1"/>
  <c r="K7164" i="1" s="1"/>
  <c r="J7172" i="1"/>
  <c r="K7172" i="1" s="1"/>
  <c r="J7180" i="1"/>
  <c r="K7180" i="1" s="1"/>
  <c r="J7188" i="1"/>
  <c r="K7188" i="1" s="1"/>
  <c r="J7196" i="1"/>
  <c r="K7196" i="1" s="1"/>
  <c r="J7204" i="1"/>
  <c r="K7204" i="1" s="1"/>
  <c r="J7212" i="1"/>
  <c r="K7212" i="1" s="1"/>
  <c r="J7220" i="1"/>
  <c r="K7220" i="1" s="1"/>
  <c r="J7228" i="1"/>
  <c r="K7228" i="1" s="1"/>
  <c r="J7021" i="1"/>
  <c r="K7021" i="1" s="1"/>
  <c r="J7053" i="1"/>
  <c r="K7053" i="1" s="1"/>
  <c r="J7069" i="1"/>
  <c r="K7069" i="1" s="1"/>
  <c r="J7085" i="1"/>
  <c r="K7085" i="1" s="1"/>
  <c r="J7101" i="1"/>
  <c r="K7101" i="1" s="1"/>
  <c r="J7117" i="1"/>
  <c r="K7117" i="1" s="1"/>
  <c r="J7133" i="1"/>
  <c r="K7133" i="1" s="1"/>
  <c r="J7149" i="1"/>
  <c r="K7149" i="1" s="1"/>
  <c r="J7157" i="1"/>
  <c r="K7157" i="1" s="1"/>
  <c r="J7173" i="1"/>
  <c r="K7173" i="1" s="1"/>
  <c r="J7189" i="1"/>
  <c r="K7189" i="1" s="1"/>
  <c r="J7213" i="1"/>
  <c r="K7213" i="1" s="1"/>
  <c r="J7229" i="1"/>
  <c r="K7229" i="1" s="1"/>
  <c r="J3357" i="1"/>
  <c r="K3357" i="1" s="1"/>
  <c r="J3848" i="1"/>
  <c r="K3848" i="1" s="1"/>
  <c r="J2748" i="1"/>
  <c r="K2748" i="1" s="1"/>
  <c r="J3253" i="1"/>
  <c r="K3253" i="1" s="1"/>
  <c r="J3582" i="1"/>
  <c r="K3582" i="1" s="1"/>
  <c r="J3811" i="1"/>
  <c r="K3811" i="1" s="1"/>
  <c r="J3989" i="1"/>
  <c r="K3989" i="1" s="1"/>
  <c r="J4149" i="1"/>
  <c r="K4149" i="1" s="1"/>
  <c r="J4260" i="1"/>
  <c r="K4260" i="1" s="1"/>
  <c r="J4369" i="1"/>
  <c r="K4369" i="1" s="1"/>
  <c r="J4476" i="1"/>
  <c r="K4476" i="1" s="1"/>
  <c r="J4553" i="1"/>
  <c r="K4553" i="1" s="1"/>
  <c r="J4620" i="1"/>
  <c r="K4620" i="1" s="1"/>
  <c r="J4693" i="1"/>
  <c r="K4693" i="1" s="1"/>
  <c r="J4758" i="1"/>
  <c r="K4758" i="1" s="1"/>
  <c r="J4824" i="1"/>
  <c r="K4824" i="1" s="1"/>
  <c r="J4885" i="1"/>
  <c r="K4885" i="1" s="1"/>
  <c r="J4917" i="1"/>
  <c r="K4917" i="1" s="1"/>
  <c r="J4949" i="1"/>
  <c r="K4949" i="1" s="1"/>
  <c r="J4981" i="1"/>
  <c r="K4981" i="1" s="1"/>
  <c r="J5013" i="1"/>
  <c r="K5013" i="1" s="1"/>
  <c r="J5045" i="1"/>
  <c r="K5045" i="1" s="1"/>
  <c r="J5077" i="1"/>
  <c r="K5077" i="1" s="1"/>
  <c r="J5109" i="1"/>
  <c r="K5109" i="1" s="1"/>
  <c r="J5141" i="1"/>
  <c r="K5141" i="1" s="1"/>
  <c r="J5173" i="1"/>
  <c r="K5173" i="1" s="1"/>
  <c r="J5205" i="1"/>
  <c r="K5205" i="1" s="1"/>
  <c r="J5233" i="1"/>
  <c r="K5233" i="1" s="1"/>
  <c r="J5261" i="1"/>
  <c r="K5261" i="1" s="1"/>
  <c r="J5286" i="1"/>
  <c r="K5286" i="1" s="1"/>
  <c r="J5311" i="1"/>
  <c r="K5311" i="1" s="1"/>
  <c r="J5336" i="1"/>
  <c r="K5336" i="1" s="1"/>
  <c r="J5361" i="1"/>
  <c r="K5361" i="1" s="1"/>
  <c r="J5389" i="1"/>
  <c r="K5389" i="1" s="1"/>
  <c r="J5414" i="1"/>
  <c r="K5414" i="1" s="1"/>
  <c r="J5439" i="1"/>
  <c r="K5439" i="1" s="1"/>
  <c r="J5464" i="1"/>
  <c r="K5464" i="1" s="1"/>
  <c r="J5489" i="1"/>
  <c r="K5489" i="1" s="1"/>
  <c r="J5517" i="1"/>
  <c r="K5517" i="1" s="1"/>
  <c r="J5542" i="1"/>
  <c r="K5542" i="1" s="1"/>
  <c r="J5567" i="1"/>
  <c r="K5567" i="1" s="1"/>
  <c r="J5592" i="1"/>
  <c r="K5592" i="1" s="1"/>
  <c r="J5615" i="1"/>
  <c r="K5615" i="1" s="1"/>
  <c r="J5637" i="1"/>
  <c r="K5637" i="1" s="1"/>
  <c r="J5657" i="1"/>
  <c r="K5657" i="1" s="1"/>
  <c r="J5679" i="1"/>
  <c r="K5679" i="1" s="1"/>
  <c r="J5701" i="1"/>
  <c r="K5701" i="1" s="1"/>
  <c r="J5721" i="1"/>
  <c r="K5721" i="1" s="1"/>
  <c r="J5743" i="1"/>
  <c r="K5743" i="1" s="1"/>
  <c r="J5765" i="1"/>
  <c r="K5765" i="1" s="1"/>
  <c r="J5785" i="1"/>
  <c r="K5785" i="1" s="1"/>
  <c r="J5807" i="1"/>
  <c r="K5807" i="1" s="1"/>
  <c r="J5829" i="1"/>
  <c r="K5829" i="1" s="1"/>
  <c r="J5849" i="1"/>
  <c r="K5849" i="1" s="1"/>
  <c r="J5871" i="1"/>
  <c r="K5871" i="1" s="1"/>
  <c r="J5893" i="1"/>
  <c r="K5893" i="1" s="1"/>
  <c r="J5913" i="1"/>
  <c r="K5913" i="1" s="1"/>
  <c r="J5935" i="1"/>
  <c r="K5935" i="1" s="1"/>
  <c r="J5957" i="1"/>
  <c r="K5957" i="1" s="1"/>
  <c r="J5977" i="1"/>
  <c r="K5977" i="1" s="1"/>
  <c r="J5999" i="1"/>
  <c r="K5999" i="1" s="1"/>
  <c r="J6021" i="1"/>
  <c r="K6021" i="1" s="1"/>
  <c r="J6041" i="1"/>
  <c r="K6041" i="1" s="1"/>
  <c r="J6063" i="1"/>
  <c r="K6063" i="1" s="1"/>
  <c r="J6085" i="1"/>
  <c r="K6085" i="1" s="1"/>
  <c r="J6105" i="1"/>
  <c r="K6105" i="1" s="1"/>
  <c r="J6127" i="1"/>
  <c r="K6127" i="1" s="1"/>
  <c r="J6149" i="1"/>
  <c r="K6149" i="1" s="1"/>
  <c r="J6169" i="1"/>
  <c r="K6169" i="1" s="1"/>
  <c r="J6191" i="1"/>
  <c r="K6191" i="1" s="1"/>
  <c r="J6213" i="1"/>
  <c r="K6213" i="1" s="1"/>
  <c r="J6233" i="1"/>
  <c r="K6233" i="1" s="1"/>
  <c r="J6255" i="1"/>
  <c r="K6255" i="1" s="1"/>
  <c r="J6277" i="1"/>
  <c r="K6277" i="1" s="1"/>
  <c r="J6297" i="1"/>
  <c r="K6297" i="1" s="1"/>
  <c r="J6319" i="1"/>
  <c r="K6319" i="1" s="1"/>
  <c r="J6341" i="1"/>
  <c r="K6341" i="1" s="1"/>
  <c r="J6361" i="1"/>
  <c r="K6361" i="1" s="1"/>
  <c r="J6383" i="1"/>
  <c r="K6383" i="1" s="1"/>
  <c r="J6405" i="1"/>
  <c r="K6405" i="1" s="1"/>
  <c r="J6425" i="1"/>
  <c r="K6425" i="1" s="1"/>
  <c r="J6447" i="1"/>
  <c r="K6447" i="1" s="1"/>
  <c r="J6469" i="1"/>
  <c r="K6469" i="1" s="1"/>
  <c r="J6489" i="1"/>
  <c r="K6489" i="1" s="1"/>
  <c r="J6511" i="1"/>
  <c r="K6511" i="1" s="1"/>
  <c r="J6533" i="1"/>
  <c r="K6533" i="1" s="1"/>
  <c r="J6553" i="1"/>
  <c r="K6553" i="1" s="1"/>
  <c r="J6573" i="1"/>
  <c r="K6573" i="1" s="1"/>
  <c r="J6583" i="1"/>
  <c r="K6583" i="1" s="1"/>
  <c r="J6593" i="1"/>
  <c r="K6593" i="1" s="1"/>
  <c r="J6605" i="1"/>
  <c r="K6605" i="1" s="1"/>
  <c r="J6615" i="1"/>
  <c r="K6615" i="1" s="1"/>
  <c r="J6625" i="1"/>
  <c r="K6625" i="1" s="1"/>
  <c r="J6637" i="1"/>
  <c r="K6637" i="1" s="1"/>
  <c r="J6647" i="1"/>
  <c r="K6647" i="1" s="1"/>
  <c r="J6657" i="1"/>
  <c r="K6657" i="1" s="1"/>
  <c r="J6669" i="1"/>
  <c r="K6669" i="1" s="1"/>
  <c r="J6679" i="1"/>
  <c r="K6679" i="1" s="1"/>
  <c r="J6689" i="1"/>
  <c r="K6689" i="1" s="1"/>
  <c r="J6701" i="1"/>
  <c r="K6701" i="1" s="1"/>
  <c r="J6711" i="1"/>
  <c r="K6711" i="1" s="1"/>
  <c r="J6721" i="1"/>
  <c r="K6721" i="1" s="1"/>
  <c r="J6733" i="1"/>
  <c r="K6733" i="1" s="1"/>
  <c r="J6743" i="1"/>
  <c r="K6743" i="1" s="1"/>
  <c r="J6753" i="1"/>
  <c r="K6753" i="1" s="1"/>
  <c r="J6765" i="1"/>
  <c r="K6765" i="1" s="1"/>
  <c r="J6775" i="1"/>
  <c r="K6775" i="1" s="1"/>
  <c r="J6785" i="1"/>
  <c r="K6785" i="1" s="1"/>
  <c r="J6797" i="1"/>
  <c r="K6797" i="1" s="1"/>
  <c r="J6807" i="1"/>
  <c r="K6807" i="1" s="1"/>
  <c r="J6817" i="1"/>
  <c r="K6817" i="1" s="1"/>
  <c r="J6829" i="1"/>
  <c r="K6829" i="1" s="1"/>
  <c r="J6839" i="1"/>
  <c r="K6839" i="1" s="1"/>
  <c r="J6849" i="1"/>
  <c r="K6849" i="1" s="1"/>
  <c r="J6861" i="1"/>
  <c r="K6861" i="1" s="1"/>
  <c r="J6871" i="1"/>
  <c r="K6871" i="1" s="1"/>
  <c r="J6881" i="1"/>
  <c r="K6881" i="1" s="1"/>
  <c r="J6893" i="1"/>
  <c r="K6893" i="1" s="1"/>
  <c r="J6903" i="1"/>
  <c r="K6903" i="1" s="1"/>
  <c r="J6913" i="1"/>
  <c r="K6913" i="1" s="1"/>
  <c r="J6925" i="1"/>
  <c r="K6925" i="1" s="1"/>
  <c r="J6935" i="1"/>
  <c r="K6935" i="1" s="1"/>
  <c r="J6945" i="1"/>
  <c r="K6945" i="1" s="1"/>
  <c r="J6957" i="1"/>
  <c r="K6957" i="1" s="1"/>
  <c r="J6967" i="1"/>
  <c r="K6967" i="1" s="1"/>
  <c r="J6977" i="1"/>
  <c r="K6977" i="1" s="1"/>
  <c r="J6989" i="1"/>
  <c r="K6989" i="1" s="1"/>
  <c r="J6997" i="1"/>
  <c r="K6997" i="1" s="1"/>
  <c r="J7005" i="1"/>
  <c r="K7005" i="1" s="1"/>
  <c r="J7013" i="1"/>
  <c r="K7013" i="1" s="1"/>
  <c r="J7029" i="1"/>
  <c r="K7029" i="1" s="1"/>
  <c r="J7037" i="1"/>
  <c r="K7037" i="1" s="1"/>
  <c r="J7045" i="1"/>
  <c r="K7045" i="1" s="1"/>
  <c r="J7061" i="1"/>
  <c r="K7061" i="1" s="1"/>
  <c r="J7077" i="1"/>
  <c r="K7077" i="1" s="1"/>
  <c r="J7093" i="1"/>
  <c r="K7093" i="1" s="1"/>
  <c r="J7109" i="1"/>
  <c r="K7109" i="1" s="1"/>
  <c r="J7125" i="1"/>
  <c r="K7125" i="1" s="1"/>
  <c r="J7141" i="1"/>
  <c r="K7141" i="1" s="1"/>
  <c r="J7165" i="1"/>
  <c r="K7165" i="1" s="1"/>
  <c r="J7181" i="1"/>
  <c r="K7181" i="1" s="1"/>
  <c r="J7197" i="1"/>
  <c r="K7197" i="1" s="1"/>
  <c r="J7205" i="1"/>
  <c r="K7205" i="1" s="1"/>
  <c r="J7221" i="1"/>
  <c r="K7221" i="1" s="1"/>
  <c r="J2937" i="1"/>
  <c r="K2937" i="1" s="1"/>
  <c r="J3311" i="1"/>
  <c r="K3311" i="1" s="1"/>
  <c r="J3637" i="1"/>
  <c r="K3637" i="1" s="1"/>
  <c r="J3847" i="1"/>
  <c r="K3847" i="1" s="1"/>
  <c r="J4022" i="1"/>
  <c r="K4022" i="1" s="1"/>
  <c r="J4172" i="1"/>
  <c r="K4172" i="1" s="1"/>
  <c r="J4281" i="1"/>
  <c r="K4281" i="1" s="1"/>
  <c r="J4389" i="1"/>
  <c r="K4389" i="1" s="1"/>
  <c r="J4492" i="1"/>
  <c r="K4492" i="1" s="1"/>
  <c r="J4566" i="1"/>
  <c r="K4566" i="1" s="1"/>
  <c r="J4632" i="1"/>
  <c r="K4632" i="1" s="1"/>
  <c r="J4705" i="1"/>
  <c r="K4705" i="1" s="1"/>
  <c r="J4772" i="1"/>
  <c r="K4772" i="1" s="1"/>
  <c r="J4837" i="1"/>
  <c r="K4837" i="1" s="1"/>
  <c r="J4889" i="1"/>
  <c r="K4889" i="1" s="1"/>
  <c r="J4921" i="1"/>
  <c r="K4921" i="1" s="1"/>
  <c r="J4953" i="1"/>
  <c r="K4953" i="1" s="1"/>
  <c r="J4985" i="1"/>
  <c r="K4985" i="1" s="1"/>
  <c r="J5017" i="1"/>
  <c r="K5017" i="1" s="1"/>
  <c r="J5049" i="1"/>
  <c r="K5049" i="1" s="1"/>
  <c r="J5081" i="1"/>
  <c r="K5081" i="1" s="1"/>
  <c r="J5113" i="1"/>
  <c r="K5113" i="1" s="1"/>
  <c r="J5145" i="1"/>
  <c r="K5145" i="1" s="1"/>
  <c r="J5177" i="1"/>
  <c r="K5177" i="1" s="1"/>
  <c r="J5209" i="1"/>
  <c r="K5209" i="1" s="1"/>
  <c r="J5239" i="1"/>
  <c r="K5239" i="1" s="1"/>
  <c r="J5264" i="1"/>
  <c r="K5264" i="1" s="1"/>
  <c r="J5289" i="1"/>
  <c r="K5289" i="1" s="1"/>
  <c r="J5317" i="1"/>
  <c r="K5317" i="1" s="1"/>
  <c r="J5342" i="1"/>
  <c r="K5342" i="1" s="1"/>
  <c r="J5367" i="1"/>
  <c r="K5367" i="1" s="1"/>
  <c r="J5392" i="1"/>
  <c r="K5392" i="1" s="1"/>
  <c r="J5417" i="1"/>
  <c r="K5417" i="1" s="1"/>
  <c r="J5445" i="1"/>
  <c r="K5445" i="1" s="1"/>
  <c r="J5470" i="1"/>
  <c r="K5470" i="1" s="1"/>
  <c r="J5495" i="1"/>
  <c r="K5495" i="1" s="1"/>
  <c r="J5520" i="1"/>
  <c r="K5520" i="1" s="1"/>
  <c r="J5545" i="1"/>
  <c r="K5545" i="1" s="1"/>
  <c r="J5573" i="1"/>
  <c r="K5573" i="1" s="1"/>
  <c r="J5598" i="1"/>
  <c r="K5598" i="1" s="1"/>
  <c r="J5618" i="1"/>
  <c r="K5618" i="1" s="1"/>
  <c r="J5640" i="1"/>
  <c r="K5640" i="1" s="1"/>
  <c r="J5662" i="1"/>
  <c r="K5662" i="1" s="1"/>
  <c r="J5682" i="1"/>
  <c r="K5682" i="1" s="1"/>
  <c r="J5704" i="1"/>
  <c r="K5704" i="1" s="1"/>
  <c r="J5726" i="1"/>
  <c r="K5726" i="1" s="1"/>
  <c r="J5746" i="1"/>
  <c r="K5746" i="1" s="1"/>
  <c r="J5768" i="1"/>
  <c r="K5768" i="1" s="1"/>
  <c r="J5790" i="1"/>
  <c r="K5790" i="1" s="1"/>
  <c r="J5810" i="1"/>
  <c r="K5810" i="1" s="1"/>
  <c r="J5832" i="1"/>
  <c r="K5832" i="1" s="1"/>
  <c r="J5854" i="1"/>
  <c r="K5854" i="1" s="1"/>
  <c r="J5874" i="1"/>
  <c r="K5874" i="1" s="1"/>
  <c r="J5896" i="1"/>
  <c r="K5896" i="1" s="1"/>
  <c r="J5918" i="1"/>
  <c r="K5918" i="1" s="1"/>
  <c r="J5938" i="1"/>
  <c r="K5938" i="1" s="1"/>
  <c r="J5960" i="1"/>
  <c r="K5960" i="1" s="1"/>
  <c r="J5982" i="1"/>
  <c r="K5982" i="1" s="1"/>
  <c r="J6002" i="1"/>
  <c r="K6002" i="1" s="1"/>
  <c r="J6024" i="1"/>
  <c r="K6024" i="1" s="1"/>
  <c r="J6046" i="1"/>
  <c r="K6046" i="1" s="1"/>
  <c r="J6066" i="1"/>
  <c r="K6066" i="1" s="1"/>
  <c r="J6088" i="1"/>
  <c r="K6088" i="1" s="1"/>
  <c r="J6110" i="1"/>
  <c r="K6110" i="1" s="1"/>
  <c r="J6130" i="1"/>
  <c r="K6130" i="1" s="1"/>
  <c r="J6152" i="1"/>
  <c r="K6152" i="1" s="1"/>
  <c r="J6174" i="1"/>
  <c r="K6174" i="1" s="1"/>
  <c r="J6194" i="1"/>
  <c r="K6194" i="1" s="1"/>
  <c r="J6216" i="1"/>
  <c r="K6216" i="1" s="1"/>
  <c r="J6238" i="1"/>
  <c r="K6238" i="1" s="1"/>
  <c r="J6258" i="1"/>
  <c r="K6258" i="1" s="1"/>
  <c r="J6280" i="1"/>
  <c r="K6280" i="1" s="1"/>
  <c r="J6302" i="1"/>
  <c r="K6302" i="1" s="1"/>
  <c r="J6322" i="1"/>
  <c r="K6322" i="1" s="1"/>
  <c r="J6344" i="1"/>
  <c r="K6344" i="1" s="1"/>
  <c r="J6366" i="1"/>
  <c r="K6366" i="1" s="1"/>
  <c r="J6386" i="1"/>
  <c r="K6386" i="1" s="1"/>
  <c r="J6408" i="1"/>
  <c r="K6408" i="1" s="1"/>
  <c r="J6430" i="1"/>
  <c r="K6430" i="1" s="1"/>
  <c r="J6450" i="1"/>
  <c r="K6450" i="1" s="1"/>
  <c r="J6472" i="1"/>
  <c r="K6472" i="1" s="1"/>
  <c r="J6494" i="1"/>
  <c r="K6494" i="1" s="1"/>
  <c r="J6514" i="1"/>
  <c r="K6514" i="1" s="1"/>
  <c r="J6536" i="1"/>
  <c r="K6536" i="1" s="1"/>
  <c r="J6558" i="1"/>
  <c r="K6558" i="1" s="1"/>
  <c r="J6574" i="1"/>
  <c r="K6574" i="1" s="1"/>
  <c r="J6584" i="1"/>
  <c r="K6584" i="1" s="1"/>
  <c r="J6594" i="1"/>
  <c r="K6594" i="1" s="1"/>
  <c r="J6606" i="1"/>
  <c r="K6606" i="1" s="1"/>
  <c r="J6616" i="1"/>
  <c r="K6616" i="1" s="1"/>
  <c r="J6626" i="1"/>
  <c r="K6626" i="1" s="1"/>
  <c r="J6638" i="1"/>
  <c r="K6638" i="1" s="1"/>
  <c r="J6648" i="1"/>
  <c r="K6648" i="1" s="1"/>
  <c r="J6658" i="1"/>
  <c r="K6658" i="1" s="1"/>
  <c r="J6670" i="1"/>
  <c r="K6670" i="1" s="1"/>
  <c r="J6680" i="1"/>
  <c r="K6680" i="1" s="1"/>
  <c r="J6690" i="1"/>
  <c r="K6690" i="1" s="1"/>
  <c r="J6702" i="1"/>
  <c r="K6702" i="1" s="1"/>
  <c r="J6712" i="1"/>
  <c r="K6712" i="1" s="1"/>
  <c r="J6722" i="1"/>
  <c r="K6722" i="1" s="1"/>
  <c r="J6734" i="1"/>
  <c r="K6734" i="1" s="1"/>
  <c r="J6744" i="1"/>
  <c r="K6744" i="1" s="1"/>
  <c r="J6754" i="1"/>
  <c r="K6754" i="1" s="1"/>
  <c r="J6766" i="1"/>
  <c r="K6766" i="1" s="1"/>
  <c r="J6776" i="1"/>
  <c r="K6776" i="1" s="1"/>
  <c r="J6786" i="1"/>
  <c r="K6786" i="1" s="1"/>
  <c r="J6798" i="1"/>
  <c r="K6798" i="1" s="1"/>
  <c r="J6808" i="1"/>
  <c r="K6808" i="1" s="1"/>
  <c r="J6818" i="1"/>
  <c r="K6818" i="1" s="1"/>
  <c r="J6830" i="1"/>
  <c r="K6830" i="1" s="1"/>
  <c r="J6840" i="1"/>
  <c r="K6840" i="1" s="1"/>
  <c r="J6850" i="1"/>
  <c r="K6850" i="1" s="1"/>
  <c r="J6862" i="1"/>
  <c r="K6862" i="1" s="1"/>
  <c r="J6872" i="1"/>
  <c r="K6872" i="1" s="1"/>
  <c r="J6882" i="1"/>
  <c r="K6882" i="1" s="1"/>
  <c r="J6894" i="1"/>
  <c r="K6894" i="1" s="1"/>
  <c r="J6904" i="1"/>
  <c r="K6904" i="1" s="1"/>
  <c r="J6914" i="1"/>
  <c r="K6914" i="1" s="1"/>
  <c r="J6926" i="1"/>
  <c r="K6926" i="1" s="1"/>
  <c r="J6936" i="1"/>
  <c r="K6936" i="1" s="1"/>
  <c r="J6946" i="1"/>
  <c r="K6946" i="1" s="1"/>
  <c r="J6958" i="1"/>
  <c r="K6958" i="1" s="1"/>
  <c r="J6968" i="1"/>
  <c r="K6968" i="1" s="1"/>
  <c r="J6978" i="1"/>
  <c r="K6978" i="1" s="1"/>
  <c r="J6990" i="1"/>
  <c r="K6990" i="1" s="1"/>
  <c r="J6998" i="1"/>
  <c r="K6998" i="1" s="1"/>
  <c r="J7006" i="1"/>
  <c r="K7006" i="1" s="1"/>
  <c r="J7014" i="1"/>
  <c r="K7014" i="1" s="1"/>
  <c r="J7022" i="1"/>
  <c r="K7022" i="1" s="1"/>
  <c r="J7030" i="1"/>
  <c r="K7030" i="1" s="1"/>
  <c r="J7038" i="1"/>
  <c r="K7038" i="1" s="1"/>
  <c r="J7046" i="1"/>
  <c r="K7046" i="1" s="1"/>
  <c r="J7054" i="1"/>
  <c r="K7054" i="1" s="1"/>
  <c r="J7062" i="1"/>
  <c r="K7062" i="1" s="1"/>
  <c r="J7070" i="1"/>
  <c r="K7070" i="1" s="1"/>
  <c r="J7078" i="1"/>
  <c r="K7078" i="1" s="1"/>
  <c r="J7086" i="1"/>
  <c r="K7086" i="1" s="1"/>
  <c r="J7094" i="1"/>
  <c r="K7094" i="1" s="1"/>
  <c r="J7102" i="1"/>
  <c r="K7102" i="1" s="1"/>
  <c r="J7110" i="1"/>
  <c r="K7110" i="1" s="1"/>
  <c r="J7118" i="1"/>
  <c r="K7118" i="1" s="1"/>
  <c r="J7126" i="1"/>
  <c r="K7126" i="1" s="1"/>
  <c r="J7134" i="1"/>
  <c r="K7134" i="1" s="1"/>
  <c r="J7142" i="1"/>
  <c r="K7142" i="1" s="1"/>
  <c r="J7150" i="1"/>
  <c r="K7150" i="1" s="1"/>
  <c r="J7158" i="1"/>
  <c r="K7158" i="1" s="1"/>
  <c r="J7166" i="1"/>
  <c r="K7166" i="1" s="1"/>
  <c r="J7174" i="1"/>
  <c r="K7174" i="1" s="1"/>
  <c r="J7182" i="1"/>
  <c r="K7182" i="1" s="1"/>
  <c r="J7190" i="1"/>
  <c r="K7190" i="1" s="1"/>
  <c r="J7198" i="1"/>
  <c r="K7198" i="1" s="1"/>
  <c r="J7206" i="1"/>
  <c r="K7206" i="1" s="1"/>
  <c r="J7214" i="1"/>
  <c r="K7214" i="1" s="1"/>
  <c r="J7222" i="1"/>
  <c r="K7222" i="1" s="1"/>
  <c r="J7230" i="1"/>
  <c r="K7230" i="1" s="1"/>
  <c r="J2967" i="1"/>
  <c r="K2967" i="1" s="1"/>
  <c r="J3061" i="1"/>
  <c r="K3061" i="1" s="1"/>
  <c r="J3911" i="1"/>
  <c r="K3911" i="1" s="1"/>
  <c r="J4305" i="1"/>
  <c r="K4305" i="1" s="1"/>
  <c r="J4568" i="1"/>
  <c r="K4568" i="1" s="1"/>
  <c r="J4721" i="1"/>
  <c r="K4721" i="1" s="1"/>
  <c r="J4897" i="1"/>
  <c r="K4897" i="1" s="1"/>
  <c r="J4989" i="1"/>
  <c r="K4989" i="1" s="1"/>
  <c r="J5061" i="1"/>
  <c r="K5061" i="1" s="1"/>
  <c r="J5153" i="1"/>
  <c r="K5153" i="1" s="1"/>
  <c r="J5240" i="1"/>
  <c r="K5240" i="1" s="1"/>
  <c r="J5297" i="1"/>
  <c r="K5297" i="1" s="1"/>
  <c r="J5374" i="1"/>
  <c r="K5374" i="1" s="1"/>
  <c r="J5446" i="1"/>
  <c r="K5446" i="1" s="1"/>
  <c r="J5503" i="1"/>
  <c r="K5503" i="1" s="1"/>
  <c r="J5577" i="1"/>
  <c r="K5577" i="1" s="1"/>
  <c r="J5641" i="1"/>
  <c r="K5641" i="1" s="1"/>
  <c r="J5689" i="1"/>
  <c r="K5689" i="1" s="1"/>
  <c r="J5752" i="1"/>
  <c r="K5752" i="1" s="1"/>
  <c r="J5800" i="1"/>
  <c r="K5800" i="1" s="1"/>
  <c r="J5838" i="1"/>
  <c r="K5838" i="1" s="1"/>
  <c r="J5865" i="1"/>
  <c r="K5865" i="1" s="1"/>
  <c r="J5903" i="1"/>
  <c r="K5903" i="1" s="1"/>
  <c r="J5941" i="1"/>
  <c r="K5941" i="1" s="1"/>
  <c r="J5970" i="1"/>
  <c r="K5970" i="1" s="1"/>
  <c r="J6008" i="1"/>
  <c r="K6008" i="1" s="1"/>
  <c r="J6037" i="1"/>
  <c r="K6037" i="1" s="1"/>
  <c r="J6073" i="1"/>
  <c r="K6073" i="1" s="1"/>
  <c r="J6111" i="1"/>
  <c r="K6111" i="1" s="1"/>
  <c r="J6142" i="1"/>
  <c r="K6142" i="1" s="1"/>
  <c r="J6178" i="1"/>
  <c r="K6178" i="1" s="1"/>
  <c r="J6207" i="1"/>
  <c r="K6207" i="1" s="1"/>
  <c r="J6245" i="1"/>
  <c r="K6245" i="1" s="1"/>
  <c r="J6281" i="1"/>
  <c r="K6281" i="1" s="1"/>
  <c r="J6312" i="1"/>
  <c r="K6312" i="1" s="1"/>
  <c r="J6350" i="1"/>
  <c r="K6350" i="1" s="1"/>
  <c r="J6377" i="1"/>
  <c r="K6377" i="1" s="1"/>
  <c r="J6415" i="1"/>
  <c r="K6415" i="1" s="1"/>
  <c r="J6453" i="1"/>
  <c r="K6453" i="1" s="1"/>
  <c r="J6482" i="1"/>
  <c r="K6482" i="1" s="1"/>
  <c r="J6520" i="1"/>
  <c r="K6520" i="1" s="1"/>
  <c r="J6549" i="1"/>
  <c r="K6549" i="1" s="1"/>
  <c r="J6577" i="1"/>
  <c r="K6577" i="1" s="1"/>
  <c r="J6597" i="1"/>
  <c r="K6597" i="1" s="1"/>
  <c r="J6610" i="1"/>
  <c r="K6610" i="1" s="1"/>
  <c r="J6630" i="1"/>
  <c r="K6630" i="1" s="1"/>
  <c r="J6645" i="1"/>
  <c r="K6645" i="1" s="1"/>
  <c r="J6663" i="1"/>
  <c r="K6663" i="1" s="1"/>
  <c r="J6681" i="1"/>
  <c r="K6681" i="1" s="1"/>
  <c r="J6696" i="1"/>
  <c r="K6696" i="1" s="1"/>
  <c r="J6714" i="1"/>
  <c r="K6714" i="1" s="1"/>
  <c r="J6729" i="1"/>
  <c r="K6729" i="1" s="1"/>
  <c r="J6749" i="1"/>
  <c r="K6749" i="1" s="1"/>
  <c r="J6767" i="1"/>
  <c r="K6767" i="1" s="1"/>
  <c r="J6782" i="1"/>
  <c r="K6782" i="1" s="1"/>
  <c r="J6800" i="1"/>
  <c r="K6800" i="1" s="1"/>
  <c r="J6815" i="1"/>
  <c r="K6815" i="1" s="1"/>
  <c r="J6833" i="1"/>
  <c r="K6833" i="1" s="1"/>
  <c r="J6853" i="1"/>
  <c r="K6853" i="1" s="1"/>
  <c r="J6866" i="1"/>
  <c r="K6866" i="1" s="1"/>
  <c r="J6886" i="1"/>
  <c r="K6886" i="1" s="1"/>
  <c r="J6901" i="1"/>
  <c r="K6901" i="1" s="1"/>
  <c r="J6919" i="1"/>
  <c r="K6919" i="1" s="1"/>
  <c r="J6937" i="1"/>
  <c r="K6937" i="1" s="1"/>
  <c r="J6952" i="1"/>
  <c r="K6952" i="1" s="1"/>
  <c r="J6970" i="1"/>
  <c r="K6970" i="1" s="1"/>
  <c r="J6985" i="1"/>
  <c r="K6985" i="1" s="1"/>
  <c r="J7001" i="1"/>
  <c r="K7001" i="1" s="1"/>
  <c r="J7015" i="1"/>
  <c r="K7015" i="1" s="1"/>
  <c r="J7026" i="1"/>
  <c r="K7026" i="1" s="1"/>
  <c r="J7040" i="1"/>
  <c r="K7040" i="1" s="1"/>
  <c r="J7051" i="1"/>
  <c r="K7051" i="1" s="1"/>
  <c r="J7065" i="1"/>
  <c r="K7065" i="1" s="1"/>
  <c r="J7079" i="1"/>
  <c r="K7079" i="1" s="1"/>
  <c r="J7090" i="1"/>
  <c r="K7090" i="1" s="1"/>
  <c r="J7104" i="1"/>
  <c r="K7104" i="1" s="1"/>
  <c r="J7115" i="1"/>
  <c r="K7115" i="1" s="1"/>
  <c r="J7129" i="1"/>
  <c r="K7129" i="1" s="1"/>
  <c r="J7143" i="1"/>
  <c r="K7143" i="1" s="1"/>
  <c r="J7154" i="1"/>
  <c r="K7154" i="1" s="1"/>
  <c r="J7168" i="1"/>
  <c r="K7168" i="1" s="1"/>
  <c r="J7179" i="1"/>
  <c r="K7179" i="1" s="1"/>
  <c r="J7193" i="1"/>
  <c r="K7193" i="1" s="1"/>
  <c r="J7207" i="1"/>
  <c r="K7207" i="1" s="1"/>
  <c r="J7218" i="1"/>
  <c r="K7218" i="1" s="1"/>
  <c r="J7232" i="1"/>
  <c r="K7232" i="1" s="1"/>
  <c r="J7055" i="1"/>
  <c r="K7055" i="1" s="1"/>
  <c r="J7091" i="1"/>
  <c r="K7091" i="1" s="1"/>
  <c r="J7130" i="1"/>
  <c r="K7130" i="1" s="1"/>
  <c r="J7155" i="1"/>
  <c r="K7155" i="1" s="1"/>
  <c r="J7169" i="1"/>
  <c r="K7169" i="1" s="1"/>
  <c r="J7194" i="1"/>
  <c r="K7194" i="1" s="1"/>
  <c r="J7208" i="1"/>
  <c r="K7208" i="1" s="1"/>
  <c r="J7233" i="1"/>
  <c r="K7233" i="1" s="1"/>
  <c r="J6703" i="1"/>
  <c r="K6703" i="1" s="1"/>
  <c r="J6837" i="1"/>
  <c r="K6837" i="1" s="1"/>
  <c r="J6906" i="1"/>
  <c r="K6906" i="1" s="1"/>
  <c r="J6959" i="1"/>
  <c r="K6959" i="1" s="1"/>
  <c r="J6992" i="1"/>
  <c r="K6992" i="1" s="1"/>
  <c r="J7031" i="1"/>
  <c r="K7031" i="1" s="1"/>
  <c r="J7067" i="1"/>
  <c r="K7067" i="1" s="1"/>
  <c r="J7106" i="1"/>
  <c r="K7106" i="1" s="1"/>
  <c r="J7131" i="1"/>
  <c r="K7131" i="1" s="1"/>
  <c r="J7170" i="1"/>
  <c r="K7170" i="1" s="1"/>
  <c r="J7195" i="1"/>
  <c r="K7195" i="1" s="1"/>
  <c r="J3421" i="1"/>
  <c r="K3421" i="1" s="1"/>
  <c r="J4641" i="1"/>
  <c r="K4641" i="1" s="1"/>
  <c r="J4796" i="1"/>
  <c r="K4796" i="1" s="1"/>
  <c r="J4929" i="1"/>
  <c r="K4929" i="1" s="1"/>
  <c r="J5093" i="1"/>
  <c r="K5093" i="1" s="1"/>
  <c r="J5185" i="1"/>
  <c r="K5185" i="1" s="1"/>
  <c r="J5325" i="1"/>
  <c r="K5325" i="1" s="1"/>
  <c r="J5528" i="1"/>
  <c r="K5528" i="1" s="1"/>
  <c r="J5663" i="1"/>
  <c r="K5663" i="1" s="1"/>
  <c r="J5774" i="1"/>
  <c r="K5774" i="1" s="1"/>
  <c r="J5881" i="1"/>
  <c r="K5881" i="1" s="1"/>
  <c r="J5950" i="1"/>
  <c r="K5950" i="1" s="1"/>
  <c r="J6015" i="1"/>
  <c r="K6015" i="1" s="1"/>
  <c r="J6120" i="1"/>
  <c r="K6120" i="1" s="1"/>
  <c r="J6223" i="1"/>
  <c r="K6223" i="1" s="1"/>
  <c r="J6290" i="1"/>
  <c r="K6290" i="1" s="1"/>
  <c r="J6393" i="1"/>
  <c r="K6393" i="1" s="1"/>
  <c r="J6498" i="1"/>
  <c r="K6498" i="1" s="1"/>
  <c r="J6585" i="1"/>
  <c r="K6585" i="1" s="1"/>
  <c r="J6633" i="1"/>
  <c r="K6633" i="1" s="1"/>
  <c r="J6686" i="1"/>
  <c r="K6686" i="1" s="1"/>
  <c r="J6737" i="1"/>
  <c r="K6737" i="1" s="1"/>
  <c r="J6770" i="1"/>
  <c r="K6770" i="1" s="1"/>
  <c r="J6805" i="1"/>
  <c r="K6805" i="1" s="1"/>
  <c r="J6856" i="1"/>
  <c r="K6856" i="1" s="1"/>
  <c r="J6889" i="1"/>
  <c r="K6889" i="1" s="1"/>
  <c r="J6927" i="1"/>
  <c r="K6927" i="1" s="1"/>
  <c r="J6975" i="1"/>
  <c r="K6975" i="1" s="1"/>
  <c r="J7018" i="1"/>
  <c r="K7018" i="1" s="1"/>
  <c r="J7071" i="1"/>
  <c r="K7071" i="1" s="1"/>
  <c r="J7107" i="1"/>
  <c r="K7107" i="1" s="1"/>
  <c r="J7146" i="1"/>
  <c r="K7146" i="1" s="1"/>
  <c r="J7199" i="1"/>
  <c r="K7199" i="1" s="1"/>
  <c r="J7099" i="1"/>
  <c r="K7099" i="1" s="1"/>
  <c r="J7177" i="1"/>
  <c r="K7177" i="1" s="1"/>
  <c r="J4510" i="1"/>
  <c r="K4510" i="1" s="1"/>
  <c r="J5221" i="1"/>
  <c r="K5221" i="1" s="1"/>
  <c r="J5574" i="1"/>
  <c r="K5574" i="1" s="1"/>
  <c r="J5833" i="1"/>
  <c r="K5833" i="1" s="1"/>
  <c r="J6005" i="1"/>
  <c r="K6005" i="1" s="1"/>
  <c r="J6175" i="1"/>
  <c r="K6175" i="1" s="1"/>
  <c r="J6271" i="1"/>
  <c r="K6271" i="1" s="1"/>
  <c r="J6414" i="1"/>
  <c r="K6414" i="1" s="1"/>
  <c r="J6576" i="1"/>
  <c r="K6576" i="1" s="1"/>
  <c r="J6609" i="1"/>
  <c r="K6609" i="1" s="1"/>
  <c r="J6695" i="1"/>
  <c r="K6695" i="1" s="1"/>
  <c r="J6746" i="1"/>
  <c r="K6746" i="1" s="1"/>
  <c r="J6814" i="1"/>
  <c r="K6814" i="1" s="1"/>
  <c r="J6898" i="1"/>
  <c r="K6898" i="1" s="1"/>
  <c r="J6984" i="1"/>
  <c r="K6984" i="1" s="1"/>
  <c r="J7039" i="1"/>
  <c r="K7039" i="1" s="1"/>
  <c r="J7103" i="1"/>
  <c r="K7103" i="1" s="1"/>
  <c r="J7153" i="1"/>
  <c r="K7153" i="1" s="1"/>
  <c r="J7203" i="1"/>
  <c r="K7203" i="1" s="1"/>
  <c r="J3125" i="1"/>
  <c r="K3125" i="1" s="1"/>
  <c r="J4047" i="1"/>
  <c r="K4047" i="1" s="1"/>
  <c r="J4321" i="1"/>
  <c r="K4321" i="1" s="1"/>
  <c r="J4581" i="1"/>
  <c r="K4581" i="1" s="1"/>
  <c r="J4773" i="1"/>
  <c r="K4773" i="1" s="1"/>
  <c r="J4901" i="1"/>
  <c r="K4901" i="1" s="1"/>
  <c r="J4993" i="1"/>
  <c r="K4993" i="1" s="1"/>
  <c r="J5085" i="1"/>
  <c r="K5085" i="1" s="1"/>
  <c r="J5157" i="1"/>
  <c r="K5157" i="1" s="1"/>
  <c r="J5246" i="1"/>
  <c r="K5246" i="1" s="1"/>
  <c r="J5318" i="1"/>
  <c r="K5318" i="1" s="1"/>
  <c r="J5375" i="1"/>
  <c r="K5375" i="1" s="1"/>
  <c r="J5449" i="1"/>
  <c r="K5449" i="1" s="1"/>
  <c r="J5521" i="1"/>
  <c r="K5521" i="1" s="1"/>
  <c r="J5581" i="1"/>
  <c r="K5581" i="1" s="1"/>
  <c r="J5646" i="1"/>
  <c r="K5646" i="1" s="1"/>
  <c r="J5705" i="1"/>
  <c r="K5705" i="1" s="1"/>
  <c r="J5753" i="1"/>
  <c r="K5753" i="1" s="1"/>
  <c r="J5801" i="1"/>
  <c r="K5801" i="1" s="1"/>
  <c r="J5839" i="1"/>
  <c r="K5839" i="1" s="1"/>
  <c r="J5877" i="1"/>
  <c r="K5877" i="1" s="1"/>
  <c r="J5906" i="1"/>
  <c r="K5906" i="1" s="1"/>
  <c r="J5944" i="1"/>
  <c r="K5944" i="1" s="1"/>
  <c r="J5973" i="1"/>
  <c r="K5973" i="1" s="1"/>
  <c r="J6009" i="1"/>
  <c r="K6009" i="1" s="1"/>
  <c r="J6047" i="1"/>
  <c r="K6047" i="1" s="1"/>
  <c r="J6078" i="1"/>
  <c r="K6078" i="1" s="1"/>
  <c r="J6114" i="1"/>
  <c r="K6114" i="1" s="1"/>
  <c r="J6143" i="1"/>
  <c r="K6143" i="1" s="1"/>
  <c r="J6181" i="1"/>
  <c r="K6181" i="1" s="1"/>
  <c r="J6217" i="1"/>
  <c r="K6217" i="1" s="1"/>
  <c r="J6248" i="1"/>
  <c r="K6248" i="1" s="1"/>
  <c r="J6286" i="1"/>
  <c r="K6286" i="1" s="1"/>
  <c r="J6313" i="1"/>
  <c r="K6313" i="1" s="1"/>
  <c r="J6351" i="1"/>
  <c r="K6351" i="1" s="1"/>
  <c r="J6389" i="1"/>
  <c r="K6389" i="1" s="1"/>
  <c r="J6418" i="1"/>
  <c r="K6418" i="1" s="1"/>
  <c r="J6456" i="1"/>
  <c r="K6456" i="1" s="1"/>
  <c r="J6485" i="1"/>
  <c r="K6485" i="1" s="1"/>
  <c r="J6521" i="1"/>
  <c r="K6521" i="1" s="1"/>
  <c r="J6559" i="1"/>
  <c r="K6559" i="1" s="1"/>
  <c r="J6578" i="1"/>
  <c r="K6578" i="1" s="1"/>
  <c r="J6598" i="1"/>
  <c r="K6598" i="1" s="1"/>
  <c r="J6613" i="1"/>
  <c r="K6613" i="1" s="1"/>
  <c r="J6631" i="1"/>
  <c r="K6631" i="1" s="1"/>
  <c r="J6649" i="1"/>
  <c r="K6649" i="1" s="1"/>
  <c r="J6664" i="1"/>
  <c r="K6664" i="1" s="1"/>
  <c r="J6682" i="1"/>
  <c r="K6682" i="1" s="1"/>
  <c r="J6697" i="1"/>
  <c r="K6697" i="1" s="1"/>
  <c r="J6717" i="1"/>
  <c r="K6717" i="1" s="1"/>
  <c r="J6735" i="1"/>
  <c r="K6735" i="1" s="1"/>
  <c r="J6750" i="1"/>
  <c r="K6750" i="1" s="1"/>
  <c r="J6768" i="1"/>
  <c r="K6768" i="1" s="1"/>
  <c r="J6783" i="1"/>
  <c r="K6783" i="1" s="1"/>
  <c r="J6801" i="1"/>
  <c r="K6801" i="1" s="1"/>
  <c r="J6821" i="1"/>
  <c r="K6821" i="1" s="1"/>
  <c r="J6834" i="1"/>
  <c r="K6834" i="1" s="1"/>
  <c r="J6854" i="1"/>
  <c r="K6854" i="1" s="1"/>
  <c r="J6869" i="1"/>
  <c r="K6869" i="1" s="1"/>
  <c r="J6887" i="1"/>
  <c r="K6887" i="1" s="1"/>
  <c r="J6905" i="1"/>
  <c r="K6905" i="1" s="1"/>
  <c r="J6920" i="1"/>
  <c r="K6920" i="1" s="1"/>
  <c r="J6938" i="1"/>
  <c r="K6938" i="1" s="1"/>
  <c r="J6953" i="1"/>
  <c r="K6953" i="1" s="1"/>
  <c r="J6973" i="1"/>
  <c r="K6973" i="1" s="1"/>
  <c r="J6991" i="1"/>
  <c r="K6991" i="1" s="1"/>
  <c r="J7002" i="1"/>
  <c r="K7002" i="1" s="1"/>
  <c r="J7016" i="1"/>
  <c r="K7016" i="1" s="1"/>
  <c r="J7027" i="1"/>
  <c r="K7027" i="1" s="1"/>
  <c r="J7041" i="1"/>
  <c r="K7041" i="1" s="1"/>
  <c r="J7066" i="1"/>
  <c r="K7066" i="1" s="1"/>
  <c r="J7080" i="1"/>
  <c r="K7080" i="1" s="1"/>
  <c r="J7105" i="1"/>
  <c r="K7105" i="1" s="1"/>
  <c r="J7119" i="1"/>
  <c r="K7119" i="1" s="1"/>
  <c r="J7144" i="1"/>
  <c r="K7144" i="1" s="1"/>
  <c r="J7183" i="1"/>
  <c r="K7183" i="1" s="1"/>
  <c r="J7219" i="1"/>
  <c r="K7219" i="1" s="1"/>
  <c r="J6685" i="1"/>
  <c r="K6685" i="1" s="1"/>
  <c r="J6873" i="1"/>
  <c r="K6873" i="1" s="1"/>
  <c r="J6941" i="1"/>
  <c r="K6941" i="1" s="1"/>
  <c r="J7017" i="1"/>
  <c r="K7017" i="1" s="1"/>
  <c r="J7056" i="1"/>
  <c r="K7056" i="1" s="1"/>
  <c r="J7081" i="1"/>
  <c r="K7081" i="1" s="1"/>
  <c r="J7120" i="1"/>
  <c r="K7120" i="1" s="1"/>
  <c r="J7145" i="1"/>
  <c r="K7145" i="1" s="1"/>
  <c r="J7184" i="1"/>
  <c r="K7184" i="1" s="1"/>
  <c r="J7209" i="1"/>
  <c r="K7209" i="1" s="1"/>
  <c r="J4079" i="1"/>
  <c r="K4079" i="1" s="1"/>
  <c r="J5471" i="1"/>
  <c r="K5471" i="1" s="1"/>
  <c r="J5816" i="1"/>
  <c r="K5816" i="1" s="1"/>
  <c r="J5986" i="1"/>
  <c r="K5986" i="1" s="1"/>
  <c r="J6089" i="1"/>
  <c r="K6089" i="1" s="1"/>
  <c r="J6185" i="1"/>
  <c r="K6185" i="1" s="1"/>
  <c r="J6328" i="1"/>
  <c r="K6328" i="1" s="1"/>
  <c r="J6431" i="1"/>
  <c r="K6431" i="1" s="1"/>
  <c r="J6565" i="1"/>
  <c r="K6565" i="1" s="1"/>
  <c r="J6618" i="1"/>
  <c r="K6618" i="1" s="1"/>
  <c r="J6671" i="1"/>
  <c r="K6671" i="1" s="1"/>
  <c r="J6719" i="1"/>
  <c r="K6719" i="1" s="1"/>
  <c r="J6790" i="1"/>
  <c r="K6790" i="1" s="1"/>
  <c r="J6823" i="1"/>
  <c r="K6823" i="1" s="1"/>
  <c r="J6874" i="1"/>
  <c r="K6874" i="1" s="1"/>
  <c r="J6942" i="1"/>
  <c r="K6942" i="1" s="1"/>
  <c r="J6993" i="1"/>
  <c r="K6993" i="1" s="1"/>
  <c r="J7032" i="1"/>
  <c r="K7032" i="1" s="1"/>
  <c r="J7057" i="1"/>
  <c r="K7057" i="1" s="1"/>
  <c r="J7096" i="1"/>
  <c r="K7096" i="1" s="1"/>
  <c r="J7135" i="1"/>
  <c r="K7135" i="1" s="1"/>
  <c r="J7160" i="1"/>
  <c r="K7160" i="1" s="1"/>
  <c r="J7185" i="1"/>
  <c r="K7185" i="1" s="1"/>
  <c r="J7224" i="1"/>
  <c r="K7224" i="1" s="1"/>
  <c r="J7088" i="1"/>
  <c r="K7088" i="1" s="1"/>
  <c r="J7152" i="1"/>
  <c r="K7152" i="1" s="1"/>
  <c r="J7227" i="1"/>
  <c r="K7227" i="1" s="1"/>
  <c r="J4720" i="1"/>
  <c r="K4720" i="1" s="1"/>
  <c r="J5425" i="1"/>
  <c r="K5425" i="1" s="1"/>
  <c r="J5749" i="1"/>
  <c r="K5749" i="1" s="1"/>
  <c r="J5929" i="1"/>
  <c r="K5929" i="1" s="1"/>
  <c r="J6137" i="1"/>
  <c r="K6137" i="1" s="1"/>
  <c r="J6309" i="1"/>
  <c r="K6309" i="1" s="1"/>
  <c r="J6517" i="1"/>
  <c r="K6517" i="1" s="1"/>
  <c r="J6642" i="1"/>
  <c r="K6642" i="1" s="1"/>
  <c r="J6728" i="1"/>
  <c r="K6728" i="1" s="1"/>
  <c r="J6847" i="1"/>
  <c r="K6847" i="1" s="1"/>
  <c r="J6951" i="1"/>
  <c r="K6951" i="1" s="1"/>
  <c r="J7050" i="1"/>
  <c r="K7050" i="1" s="1"/>
  <c r="J7128" i="1"/>
  <c r="K7128" i="1" s="1"/>
  <c r="J7192" i="1"/>
  <c r="K7192" i="1" s="1"/>
  <c r="J3413" i="1"/>
  <c r="K3413" i="1" s="1"/>
  <c r="J4075" i="1"/>
  <c r="K4075" i="1" s="1"/>
  <c r="J4405" i="1"/>
  <c r="K4405" i="1" s="1"/>
  <c r="J4590" i="1"/>
  <c r="K4590" i="1" s="1"/>
  <c r="J4785" i="1"/>
  <c r="K4785" i="1" s="1"/>
  <c r="J4925" i="1"/>
  <c r="K4925" i="1" s="1"/>
  <c r="J4997" i="1"/>
  <c r="K4997" i="1" s="1"/>
  <c r="J5089" i="1"/>
  <c r="K5089" i="1" s="1"/>
  <c r="J5181" i="1"/>
  <c r="K5181" i="1" s="1"/>
  <c r="J5247" i="1"/>
  <c r="K5247" i="1" s="1"/>
  <c r="J5321" i="1"/>
  <c r="K5321" i="1" s="1"/>
  <c r="J5393" i="1"/>
  <c r="K5393" i="1" s="1"/>
  <c r="J5453" i="1"/>
  <c r="K5453" i="1" s="1"/>
  <c r="J5527" i="1"/>
  <c r="K5527" i="1" s="1"/>
  <c r="J5599" i="1"/>
  <c r="K5599" i="1" s="1"/>
  <c r="J5647" i="1"/>
  <c r="K5647" i="1" s="1"/>
  <c r="J5710" i="1"/>
  <c r="K5710" i="1" s="1"/>
  <c r="J5769" i="1"/>
  <c r="K5769" i="1" s="1"/>
  <c r="J5813" i="1"/>
  <c r="K5813" i="1" s="1"/>
  <c r="J5842" i="1"/>
  <c r="K5842" i="1" s="1"/>
  <c r="J5880" i="1"/>
  <c r="K5880" i="1" s="1"/>
  <c r="J5909" i="1"/>
  <c r="K5909" i="1" s="1"/>
  <c r="J5945" i="1"/>
  <c r="K5945" i="1" s="1"/>
  <c r="J5983" i="1"/>
  <c r="K5983" i="1" s="1"/>
  <c r="J6014" i="1"/>
  <c r="K6014" i="1" s="1"/>
  <c r="J6050" i="1"/>
  <c r="K6050" i="1" s="1"/>
  <c r="J6079" i="1"/>
  <c r="K6079" i="1" s="1"/>
  <c r="J6117" i="1"/>
  <c r="K6117" i="1" s="1"/>
  <c r="J6153" i="1"/>
  <c r="K6153" i="1" s="1"/>
  <c r="J6184" i="1"/>
  <c r="K6184" i="1" s="1"/>
  <c r="J6222" i="1"/>
  <c r="K6222" i="1" s="1"/>
  <c r="J6249" i="1"/>
  <c r="K6249" i="1" s="1"/>
  <c r="J6287" i="1"/>
  <c r="K6287" i="1" s="1"/>
  <c r="J6325" i="1"/>
  <c r="K6325" i="1" s="1"/>
  <c r="J6354" i="1"/>
  <c r="K6354" i="1" s="1"/>
  <c r="J6392" i="1"/>
  <c r="K6392" i="1" s="1"/>
  <c r="J6421" i="1"/>
  <c r="K6421" i="1" s="1"/>
  <c r="J6457" i="1"/>
  <c r="K6457" i="1" s="1"/>
  <c r="J6495" i="1"/>
  <c r="K6495" i="1" s="1"/>
  <c r="J6526" i="1"/>
  <c r="K6526" i="1" s="1"/>
  <c r="J6562" i="1"/>
  <c r="K6562" i="1" s="1"/>
  <c r="J6581" i="1"/>
  <c r="K6581" i="1" s="1"/>
  <c r="J6599" i="1"/>
  <c r="K6599" i="1" s="1"/>
  <c r="J6617" i="1"/>
  <c r="K6617" i="1" s="1"/>
  <c r="J6632" i="1"/>
  <c r="K6632" i="1" s="1"/>
  <c r="J6650" i="1"/>
  <c r="K6650" i="1" s="1"/>
  <c r="J6665" i="1"/>
  <c r="K6665" i="1" s="1"/>
  <c r="J6718" i="1"/>
  <c r="K6718" i="1" s="1"/>
  <c r="J6736" i="1"/>
  <c r="K6736" i="1" s="1"/>
  <c r="J6751" i="1"/>
  <c r="K6751" i="1" s="1"/>
  <c r="J6769" i="1"/>
  <c r="K6769" i="1" s="1"/>
  <c r="J6789" i="1"/>
  <c r="K6789" i="1" s="1"/>
  <c r="J6802" i="1"/>
  <c r="K6802" i="1" s="1"/>
  <c r="J6822" i="1"/>
  <c r="K6822" i="1" s="1"/>
  <c r="J6855" i="1"/>
  <c r="K6855" i="1" s="1"/>
  <c r="J6888" i="1"/>
  <c r="K6888" i="1" s="1"/>
  <c r="J6921" i="1"/>
  <c r="K6921" i="1" s="1"/>
  <c r="J6974" i="1"/>
  <c r="K6974" i="1" s="1"/>
  <c r="J7003" i="1"/>
  <c r="K7003" i="1" s="1"/>
  <c r="J7042" i="1"/>
  <c r="K7042" i="1" s="1"/>
  <c r="J7095" i="1"/>
  <c r="K7095" i="1" s="1"/>
  <c r="J7159" i="1"/>
  <c r="K7159" i="1" s="1"/>
  <c r="J7223" i="1"/>
  <c r="K7223" i="1" s="1"/>
  <c r="J4428" i="1"/>
  <c r="K4428" i="1" s="1"/>
  <c r="J5021" i="1"/>
  <c r="K5021" i="1" s="1"/>
  <c r="J5265" i="1"/>
  <c r="K5265" i="1" s="1"/>
  <c r="J5399" i="1"/>
  <c r="K5399" i="1" s="1"/>
  <c r="J5602" i="1"/>
  <c r="K5602" i="1" s="1"/>
  <c r="J5711" i="1"/>
  <c r="K5711" i="1" s="1"/>
  <c r="J5845" i="1"/>
  <c r="K5845" i="1" s="1"/>
  <c r="J5919" i="1"/>
  <c r="K5919" i="1" s="1"/>
  <c r="J6053" i="1"/>
  <c r="K6053" i="1" s="1"/>
  <c r="J6158" i="1"/>
  <c r="K6158" i="1" s="1"/>
  <c r="J6261" i="1"/>
  <c r="K6261" i="1" s="1"/>
  <c r="J6357" i="1"/>
  <c r="K6357" i="1" s="1"/>
  <c r="J6462" i="1"/>
  <c r="K6462" i="1" s="1"/>
  <c r="J6527" i="1"/>
  <c r="K6527" i="1" s="1"/>
  <c r="J6600" i="1"/>
  <c r="K6600" i="1" s="1"/>
  <c r="J6653" i="1"/>
  <c r="K6653" i="1" s="1"/>
  <c r="J6704" i="1"/>
  <c r="K6704" i="1" s="1"/>
  <c r="J6757" i="1"/>
  <c r="K6757" i="1" s="1"/>
  <c r="J6841" i="1"/>
  <c r="K6841" i="1" s="1"/>
  <c r="J6909" i="1"/>
  <c r="K6909" i="1" s="1"/>
  <c r="J6960" i="1"/>
  <c r="K6960" i="1" s="1"/>
  <c r="J7007" i="1"/>
  <c r="K7007" i="1" s="1"/>
  <c r="J7043" i="1"/>
  <c r="K7043" i="1" s="1"/>
  <c r="J7082" i="1"/>
  <c r="K7082" i="1" s="1"/>
  <c r="J7121" i="1"/>
  <c r="K7121" i="1" s="1"/>
  <c r="J7171" i="1"/>
  <c r="K7171" i="1" s="1"/>
  <c r="J7210" i="1"/>
  <c r="K7210" i="1" s="1"/>
  <c r="J7063" i="1"/>
  <c r="K7063" i="1" s="1"/>
  <c r="J7138" i="1"/>
  <c r="K7138" i="1" s="1"/>
  <c r="J7191" i="1"/>
  <c r="K7191" i="1" s="1"/>
  <c r="J4284" i="1"/>
  <c r="K4284" i="1" s="1"/>
  <c r="J4965" i="1"/>
  <c r="K4965" i="1" s="1"/>
  <c r="J5296" i="1"/>
  <c r="K5296" i="1" s="1"/>
  <c r="J5625" i="1"/>
  <c r="K5625" i="1" s="1"/>
  <c r="J5864" i="1"/>
  <c r="K5864" i="1" s="1"/>
  <c r="J6034" i="1"/>
  <c r="K6034" i="1" s="1"/>
  <c r="J6345" i="1"/>
  <c r="K6345" i="1" s="1"/>
  <c r="J6546" i="1"/>
  <c r="K6546" i="1" s="1"/>
  <c r="J6677" i="1"/>
  <c r="K6677" i="1" s="1"/>
  <c r="J6799" i="1"/>
  <c r="K6799" i="1" s="1"/>
  <c r="J6885" i="1"/>
  <c r="K6885" i="1" s="1"/>
  <c r="J6969" i="1"/>
  <c r="K6969" i="1" s="1"/>
  <c r="J7025" i="1"/>
  <c r="K7025" i="1" s="1"/>
  <c r="J7075" i="1"/>
  <c r="K7075" i="1" s="1"/>
  <c r="J7178" i="1"/>
  <c r="K7178" i="1" s="1"/>
  <c r="J3646" i="1"/>
  <c r="K3646" i="1" s="1"/>
  <c r="J4173" i="1"/>
  <c r="K4173" i="1" s="1"/>
  <c r="J4429" i="1"/>
  <c r="K4429" i="1" s="1"/>
  <c r="J4654" i="1"/>
  <c r="K4654" i="1" s="1"/>
  <c r="J4846" i="1"/>
  <c r="K4846" i="1" s="1"/>
  <c r="J4933" i="1"/>
  <c r="K4933" i="1" s="1"/>
  <c r="J5025" i="1"/>
  <c r="K5025" i="1" s="1"/>
  <c r="J5117" i="1"/>
  <c r="K5117" i="1" s="1"/>
  <c r="J5189" i="1"/>
  <c r="K5189" i="1" s="1"/>
  <c r="J5271" i="1"/>
  <c r="K5271" i="1" s="1"/>
  <c r="J5343" i="1"/>
  <c r="K5343" i="1" s="1"/>
  <c r="J5400" i="1"/>
  <c r="K5400" i="1" s="1"/>
  <c r="J5477" i="1"/>
  <c r="K5477" i="1" s="1"/>
  <c r="J5549" i="1"/>
  <c r="K5549" i="1" s="1"/>
  <c r="J5605" i="1"/>
  <c r="K5605" i="1" s="1"/>
  <c r="J5666" i="1"/>
  <c r="K5666" i="1" s="1"/>
  <c r="J5727" i="1"/>
  <c r="K5727" i="1" s="1"/>
  <c r="J5775" i="1"/>
  <c r="K5775" i="1" s="1"/>
  <c r="J5817" i="1"/>
  <c r="K5817" i="1" s="1"/>
  <c r="J5855" i="1"/>
  <c r="K5855" i="1" s="1"/>
  <c r="J5886" i="1"/>
  <c r="K5886" i="1" s="1"/>
  <c r="J5922" i="1"/>
  <c r="K5922" i="1" s="1"/>
  <c r="J5951" i="1"/>
  <c r="K5951" i="1" s="1"/>
  <c r="J5989" i="1"/>
  <c r="K5989" i="1" s="1"/>
  <c r="J6025" i="1"/>
  <c r="K6025" i="1" s="1"/>
  <c r="J6056" i="1"/>
  <c r="K6056" i="1" s="1"/>
  <c r="J6094" i="1"/>
  <c r="K6094" i="1" s="1"/>
  <c r="J6121" i="1"/>
  <c r="K6121" i="1" s="1"/>
  <c r="J6159" i="1"/>
  <c r="K6159" i="1" s="1"/>
  <c r="J6197" i="1"/>
  <c r="K6197" i="1" s="1"/>
  <c r="J6226" i="1"/>
  <c r="K6226" i="1" s="1"/>
  <c r="J6264" i="1"/>
  <c r="K6264" i="1" s="1"/>
  <c r="J6293" i="1"/>
  <c r="K6293" i="1" s="1"/>
  <c r="J6329" i="1"/>
  <c r="K6329" i="1" s="1"/>
  <c r="J6367" i="1"/>
  <c r="K6367" i="1" s="1"/>
  <c r="J6398" i="1"/>
  <c r="K6398" i="1" s="1"/>
  <c r="J6434" i="1"/>
  <c r="K6434" i="1" s="1"/>
  <c r="J6463" i="1"/>
  <c r="K6463" i="1" s="1"/>
  <c r="J6501" i="1"/>
  <c r="K6501" i="1" s="1"/>
  <c r="J6537" i="1"/>
  <c r="K6537" i="1" s="1"/>
  <c r="J6566" i="1"/>
  <c r="K6566" i="1" s="1"/>
  <c r="J6586" i="1"/>
  <c r="K6586" i="1" s="1"/>
  <c r="J6601" i="1"/>
  <c r="K6601" i="1" s="1"/>
  <c r="J6621" i="1"/>
  <c r="K6621" i="1" s="1"/>
  <c r="J6639" i="1"/>
  <c r="K6639" i="1" s="1"/>
  <c r="J6654" i="1"/>
  <c r="K6654" i="1" s="1"/>
  <c r="J6672" i="1"/>
  <c r="K6672" i="1" s="1"/>
  <c r="J6687" i="1"/>
  <c r="K6687" i="1" s="1"/>
  <c r="J6705" i="1"/>
  <c r="K6705" i="1" s="1"/>
  <c r="J6725" i="1"/>
  <c r="K6725" i="1" s="1"/>
  <c r="J6738" i="1"/>
  <c r="K6738" i="1" s="1"/>
  <c r="J6758" i="1"/>
  <c r="K6758" i="1" s="1"/>
  <c r="J6773" i="1"/>
  <c r="K6773" i="1" s="1"/>
  <c r="J6791" i="1"/>
  <c r="K6791" i="1" s="1"/>
  <c r="J6809" i="1"/>
  <c r="K6809" i="1" s="1"/>
  <c r="J6824" i="1"/>
  <c r="K6824" i="1" s="1"/>
  <c r="J6842" i="1"/>
  <c r="K6842" i="1" s="1"/>
  <c r="J6857" i="1"/>
  <c r="K6857" i="1" s="1"/>
  <c r="J6877" i="1"/>
  <c r="K6877" i="1" s="1"/>
  <c r="J6895" i="1"/>
  <c r="K6895" i="1" s="1"/>
  <c r="J6910" i="1"/>
  <c r="K6910" i="1" s="1"/>
  <c r="J6928" i="1"/>
  <c r="K6928" i="1" s="1"/>
  <c r="J6943" i="1"/>
  <c r="K6943" i="1" s="1"/>
  <c r="J6961" i="1"/>
  <c r="K6961" i="1" s="1"/>
  <c r="J6981" i="1"/>
  <c r="K6981" i="1" s="1"/>
  <c r="J6994" i="1"/>
  <c r="K6994" i="1" s="1"/>
  <c r="J7008" i="1"/>
  <c r="K7008" i="1" s="1"/>
  <c r="J7019" i="1"/>
  <c r="K7019" i="1" s="1"/>
  <c r="J7033" i="1"/>
  <c r="K7033" i="1" s="1"/>
  <c r="J7047" i="1"/>
  <c r="K7047" i="1" s="1"/>
  <c r="J7058" i="1"/>
  <c r="K7058" i="1" s="1"/>
  <c r="J7072" i="1"/>
  <c r="K7072" i="1" s="1"/>
  <c r="J7083" i="1"/>
  <c r="K7083" i="1" s="1"/>
  <c r="J7097" i="1"/>
  <c r="K7097" i="1" s="1"/>
  <c r="J7111" i="1"/>
  <c r="K7111" i="1" s="1"/>
  <c r="J7122" i="1"/>
  <c r="K7122" i="1" s="1"/>
  <c r="J7136" i="1"/>
  <c r="K7136" i="1" s="1"/>
  <c r="J7147" i="1"/>
  <c r="K7147" i="1" s="1"/>
  <c r="J7161" i="1"/>
  <c r="K7161" i="1" s="1"/>
  <c r="J7175" i="1"/>
  <c r="K7175" i="1" s="1"/>
  <c r="J7186" i="1"/>
  <c r="K7186" i="1" s="1"/>
  <c r="J7200" i="1"/>
  <c r="K7200" i="1" s="1"/>
  <c r="J7211" i="1"/>
  <c r="K7211" i="1" s="1"/>
  <c r="J7225" i="1"/>
  <c r="K7225" i="1" s="1"/>
  <c r="J7073" i="1"/>
  <c r="K7073" i="1" s="1"/>
  <c r="J7098" i="1"/>
  <c r="K7098" i="1" s="1"/>
  <c r="J7123" i="1"/>
  <c r="K7123" i="1" s="1"/>
  <c r="J7151" i="1"/>
  <c r="K7151" i="1" s="1"/>
  <c r="J7176" i="1"/>
  <c r="K7176" i="1" s="1"/>
  <c r="J7201" i="1"/>
  <c r="K7201" i="1" s="1"/>
  <c r="J7215" i="1"/>
  <c r="K7215" i="1" s="1"/>
  <c r="J3701" i="1"/>
  <c r="K3701" i="1" s="1"/>
  <c r="J5053" i="1"/>
  <c r="K5053" i="1" s="1"/>
  <c r="J5293" i="1"/>
  <c r="K5293" i="1" s="1"/>
  <c r="J5424" i="1"/>
  <c r="K5424" i="1" s="1"/>
  <c r="J5553" i="1"/>
  <c r="K5553" i="1" s="1"/>
  <c r="J5685" i="1"/>
  <c r="K5685" i="1" s="1"/>
  <c r="J5794" i="1"/>
  <c r="K5794" i="1" s="1"/>
  <c r="J5861" i="1"/>
  <c r="K5861" i="1" s="1"/>
  <c r="J5928" i="1"/>
  <c r="K5928" i="1" s="1"/>
  <c r="J5993" i="1"/>
  <c r="K5993" i="1" s="1"/>
  <c r="J6069" i="1"/>
  <c r="K6069" i="1" s="1"/>
  <c r="J6165" i="1"/>
  <c r="K6165" i="1" s="1"/>
  <c r="J6239" i="1"/>
  <c r="K6239" i="1" s="1"/>
  <c r="J6306" i="1"/>
  <c r="K6306" i="1" s="1"/>
  <c r="J6409" i="1"/>
  <c r="K6409" i="1" s="1"/>
  <c r="J6478" i="1"/>
  <c r="K6478" i="1" s="1"/>
  <c r="J6543" i="1"/>
  <c r="K6543" i="1" s="1"/>
  <c r="J6590" i="1"/>
  <c r="K6590" i="1" s="1"/>
  <c r="J6623" i="1"/>
  <c r="K6623" i="1" s="1"/>
  <c r="J6661" i="1"/>
  <c r="K6661" i="1" s="1"/>
  <c r="J6674" i="1"/>
  <c r="K6674" i="1" s="1"/>
  <c r="J6709" i="1"/>
  <c r="K6709" i="1" s="1"/>
  <c r="J6745" i="1"/>
  <c r="K6745" i="1" s="1"/>
  <c r="J6778" i="1"/>
  <c r="K6778" i="1" s="1"/>
  <c r="J6813" i="1"/>
  <c r="K6813" i="1" s="1"/>
  <c r="J6846" i="1"/>
  <c r="K6846" i="1" s="1"/>
  <c r="J6879" i="1"/>
  <c r="K6879" i="1" s="1"/>
  <c r="J6917" i="1"/>
  <c r="K6917" i="1" s="1"/>
  <c r="J6950" i="1"/>
  <c r="K6950" i="1" s="1"/>
  <c r="J6983" i="1"/>
  <c r="K6983" i="1" s="1"/>
  <c r="J7010" i="1"/>
  <c r="K7010" i="1" s="1"/>
  <c r="J7024" i="1"/>
  <c r="K7024" i="1" s="1"/>
  <c r="J7035" i="1"/>
  <c r="K7035" i="1" s="1"/>
  <c r="J7074" i="1"/>
  <c r="K7074" i="1" s="1"/>
  <c r="J7113" i="1"/>
  <c r="K7113" i="1" s="1"/>
  <c r="J7163" i="1"/>
  <c r="K7163" i="1" s="1"/>
  <c r="J7202" i="1"/>
  <c r="K7202" i="1" s="1"/>
  <c r="J3886" i="1"/>
  <c r="K3886" i="1" s="1"/>
  <c r="J5057" i="1"/>
  <c r="K5057" i="1" s="1"/>
  <c r="J5368" i="1"/>
  <c r="K5368" i="1" s="1"/>
  <c r="J5688" i="1"/>
  <c r="K5688" i="1" s="1"/>
  <c r="J5902" i="1"/>
  <c r="K5902" i="1" s="1"/>
  <c r="J6072" i="1"/>
  <c r="K6072" i="1" s="1"/>
  <c r="J6242" i="1"/>
  <c r="K6242" i="1" s="1"/>
  <c r="J6479" i="1"/>
  <c r="K6479" i="1" s="1"/>
  <c r="J6662" i="1"/>
  <c r="K6662" i="1" s="1"/>
  <c r="J6761" i="1"/>
  <c r="K6761" i="1" s="1"/>
  <c r="J6865" i="1"/>
  <c r="K6865" i="1" s="1"/>
  <c r="J6933" i="1"/>
  <c r="K6933" i="1" s="1"/>
  <c r="J7011" i="1"/>
  <c r="K7011" i="1" s="1"/>
  <c r="J7089" i="1"/>
  <c r="K7089" i="1" s="1"/>
  <c r="J7139" i="1"/>
  <c r="K7139" i="1" s="1"/>
  <c r="J7217" i="1"/>
  <c r="K7217" i="1" s="1"/>
  <c r="J3693" i="1"/>
  <c r="K3693" i="1" s="1"/>
  <c r="J4196" i="1"/>
  <c r="K4196" i="1" s="1"/>
  <c r="J4493" i="1"/>
  <c r="K4493" i="1" s="1"/>
  <c r="J4656" i="1"/>
  <c r="K4656" i="1" s="1"/>
  <c r="J4860" i="1"/>
  <c r="K4860" i="1" s="1"/>
  <c r="J4957" i="1"/>
  <c r="K4957" i="1" s="1"/>
  <c r="J5029" i="1"/>
  <c r="K5029" i="1" s="1"/>
  <c r="J5121" i="1"/>
  <c r="K5121" i="1" s="1"/>
  <c r="J5213" i="1"/>
  <c r="K5213" i="1" s="1"/>
  <c r="J5272" i="1"/>
  <c r="K5272" i="1" s="1"/>
  <c r="J5349" i="1"/>
  <c r="K5349" i="1" s="1"/>
  <c r="J5421" i="1"/>
  <c r="K5421" i="1" s="1"/>
  <c r="J5478" i="1"/>
  <c r="K5478" i="1" s="1"/>
  <c r="J5552" i="1"/>
  <c r="K5552" i="1" s="1"/>
  <c r="J5621" i="1"/>
  <c r="K5621" i="1" s="1"/>
  <c r="J5669" i="1"/>
  <c r="K5669" i="1" s="1"/>
  <c r="J5730" i="1"/>
  <c r="K5730" i="1" s="1"/>
  <c r="J5791" i="1"/>
  <c r="K5791" i="1" s="1"/>
  <c r="J5822" i="1"/>
  <c r="K5822" i="1" s="1"/>
  <c r="J5858" i="1"/>
  <c r="K5858" i="1" s="1"/>
  <c r="J5887" i="1"/>
  <c r="K5887" i="1" s="1"/>
  <c r="J5925" i="1"/>
  <c r="K5925" i="1" s="1"/>
  <c r="J5961" i="1"/>
  <c r="K5961" i="1" s="1"/>
  <c r="J5992" i="1"/>
  <c r="K5992" i="1" s="1"/>
  <c r="J6030" i="1"/>
  <c r="K6030" i="1" s="1"/>
  <c r="J6057" i="1"/>
  <c r="K6057" i="1" s="1"/>
  <c r="J6095" i="1"/>
  <c r="K6095" i="1" s="1"/>
  <c r="J6133" i="1"/>
  <c r="K6133" i="1" s="1"/>
  <c r="J6162" i="1"/>
  <c r="K6162" i="1" s="1"/>
  <c r="J6200" i="1"/>
  <c r="K6200" i="1" s="1"/>
  <c r="J6229" i="1"/>
  <c r="K6229" i="1" s="1"/>
  <c r="J6265" i="1"/>
  <c r="K6265" i="1" s="1"/>
  <c r="J6303" i="1"/>
  <c r="K6303" i="1" s="1"/>
  <c r="J6334" i="1"/>
  <c r="K6334" i="1" s="1"/>
  <c r="J6370" i="1"/>
  <c r="K6370" i="1" s="1"/>
  <c r="J6399" i="1"/>
  <c r="K6399" i="1" s="1"/>
  <c r="J6437" i="1"/>
  <c r="K6437" i="1" s="1"/>
  <c r="J6473" i="1"/>
  <c r="K6473" i="1" s="1"/>
  <c r="J6504" i="1"/>
  <c r="K6504" i="1" s="1"/>
  <c r="J6542" i="1"/>
  <c r="K6542" i="1" s="1"/>
  <c r="J6568" i="1"/>
  <c r="K6568" i="1" s="1"/>
  <c r="J6589" i="1"/>
  <c r="K6589" i="1" s="1"/>
  <c r="J6607" i="1"/>
  <c r="K6607" i="1" s="1"/>
  <c r="J6622" i="1"/>
  <c r="K6622" i="1" s="1"/>
  <c r="J6640" i="1"/>
  <c r="K6640" i="1" s="1"/>
  <c r="J6655" i="1"/>
  <c r="K6655" i="1" s="1"/>
  <c r="J6673" i="1"/>
  <c r="K6673" i="1" s="1"/>
  <c r="J6693" i="1"/>
  <c r="K6693" i="1" s="1"/>
  <c r="J6706" i="1"/>
  <c r="K6706" i="1" s="1"/>
  <c r="J6726" i="1"/>
  <c r="K6726" i="1" s="1"/>
  <c r="J6741" i="1"/>
  <c r="K6741" i="1" s="1"/>
  <c r="J6759" i="1"/>
  <c r="K6759" i="1" s="1"/>
  <c r="J6777" i="1"/>
  <c r="K6777" i="1" s="1"/>
  <c r="J6792" i="1"/>
  <c r="K6792" i="1" s="1"/>
  <c r="J6810" i="1"/>
  <c r="K6810" i="1" s="1"/>
  <c r="J6825" i="1"/>
  <c r="K6825" i="1" s="1"/>
  <c r="J6845" i="1"/>
  <c r="K6845" i="1" s="1"/>
  <c r="J6863" i="1"/>
  <c r="K6863" i="1" s="1"/>
  <c r="J6878" i="1"/>
  <c r="K6878" i="1" s="1"/>
  <c r="J6896" i="1"/>
  <c r="K6896" i="1" s="1"/>
  <c r="J6911" i="1"/>
  <c r="K6911" i="1" s="1"/>
  <c r="J6929" i="1"/>
  <c r="K6929" i="1" s="1"/>
  <c r="J6949" i="1"/>
  <c r="K6949" i="1" s="1"/>
  <c r="J6962" i="1"/>
  <c r="K6962" i="1" s="1"/>
  <c r="J6982" i="1"/>
  <c r="K6982" i="1" s="1"/>
  <c r="J6995" i="1"/>
  <c r="K6995" i="1" s="1"/>
  <c r="J7009" i="1"/>
  <c r="K7009" i="1" s="1"/>
  <c r="J7023" i="1"/>
  <c r="K7023" i="1" s="1"/>
  <c r="J7034" i="1"/>
  <c r="K7034" i="1" s="1"/>
  <c r="J7048" i="1"/>
  <c r="K7048" i="1" s="1"/>
  <c r="J7059" i="1"/>
  <c r="K7059" i="1" s="1"/>
  <c r="J7087" i="1"/>
  <c r="K7087" i="1" s="1"/>
  <c r="J7112" i="1"/>
  <c r="K7112" i="1" s="1"/>
  <c r="J7137" i="1"/>
  <c r="K7137" i="1" s="1"/>
  <c r="J7162" i="1"/>
  <c r="K7162" i="1" s="1"/>
  <c r="J7187" i="1"/>
  <c r="K7187" i="1" s="1"/>
  <c r="J7226" i="1"/>
  <c r="K7226" i="1" s="1"/>
  <c r="J4197" i="1"/>
  <c r="K4197" i="1" s="1"/>
  <c r="J4509" i="1"/>
  <c r="K4509" i="1" s="1"/>
  <c r="J4708" i="1"/>
  <c r="K4708" i="1" s="1"/>
  <c r="J4861" i="1"/>
  <c r="K4861" i="1" s="1"/>
  <c r="J4961" i="1"/>
  <c r="K4961" i="1" s="1"/>
  <c r="J5125" i="1"/>
  <c r="K5125" i="1" s="1"/>
  <c r="J5217" i="1"/>
  <c r="K5217" i="1" s="1"/>
  <c r="J5350" i="1"/>
  <c r="K5350" i="1" s="1"/>
  <c r="J5496" i="1"/>
  <c r="K5496" i="1" s="1"/>
  <c r="J5624" i="1"/>
  <c r="K5624" i="1" s="1"/>
  <c r="J5733" i="1"/>
  <c r="K5733" i="1" s="1"/>
  <c r="J5823" i="1"/>
  <c r="K5823" i="1" s="1"/>
  <c r="J5897" i="1"/>
  <c r="K5897" i="1" s="1"/>
  <c r="J5966" i="1"/>
  <c r="K5966" i="1" s="1"/>
  <c r="J6031" i="1"/>
  <c r="K6031" i="1" s="1"/>
  <c r="J6098" i="1"/>
  <c r="K6098" i="1" s="1"/>
  <c r="J6136" i="1"/>
  <c r="K6136" i="1" s="1"/>
  <c r="J6201" i="1"/>
  <c r="K6201" i="1" s="1"/>
  <c r="J6270" i="1"/>
  <c r="K6270" i="1" s="1"/>
  <c r="J6335" i="1"/>
  <c r="K6335" i="1" s="1"/>
  <c r="J6373" i="1"/>
  <c r="K6373" i="1" s="1"/>
  <c r="J6440" i="1"/>
  <c r="K6440" i="1" s="1"/>
  <c r="J6505" i="1"/>
  <c r="K6505" i="1" s="1"/>
  <c r="J6575" i="1"/>
  <c r="K6575" i="1" s="1"/>
  <c r="J6608" i="1"/>
  <c r="K6608" i="1" s="1"/>
  <c r="J6641" i="1"/>
  <c r="K6641" i="1" s="1"/>
  <c r="J6694" i="1"/>
  <c r="K6694" i="1" s="1"/>
  <c r="J6727" i="1"/>
  <c r="K6727" i="1" s="1"/>
  <c r="J6760" i="1"/>
  <c r="K6760" i="1" s="1"/>
  <c r="J6793" i="1"/>
  <c r="K6793" i="1" s="1"/>
  <c r="J6831" i="1"/>
  <c r="K6831" i="1" s="1"/>
  <c r="J6864" i="1"/>
  <c r="K6864" i="1" s="1"/>
  <c r="J6897" i="1"/>
  <c r="K6897" i="1" s="1"/>
  <c r="J6930" i="1"/>
  <c r="K6930" i="1" s="1"/>
  <c r="J6965" i="1"/>
  <c r="K6965" i="1" s="1"/>
  <c r="J6999" i="1"/>
  <c r="K6999" i="1" s="1"/>
  <c r="J7049" i="1"/>
  <c r="K7049" i="1" s="1"/>
  <c r="J7127" i="1"/>
  <c r="K7127" i="1" s="1"/>
  <c r="J7216" i="1"/>
  <c r="K7216" i="1" s="1"/>
  <c r="J4893" i="1"/>
  <c r="K4893" i="1" s="1"/>
  <c r="J5149" i="1"/>
  <c r="K5149" i="1" s="1"/>
  <c r="J5502" i="1"/>
  <c r="K5502" i="1" s="1"/>
  <c r="J5797" i="1"/>
  <c r="K5797" i="1" s="1"/>
  <c r="J5967" i="1"/>
  <c r="K5967" i="1" s="1"/>
  <c r="J6101" i="1"/>
  <c r="K6101" i="1" s="1"/>
  <c r="J6206" i="1"/>
  <c r="K6206" i="1" s="1"/>
  <c r="J6376" i="1"/>
  <c r="K6376" i="1" s="1"/>
  <c r="J6441" i="1"/>
  <c r="K6441" i="1" s="1"/>
  <c r="J6591" i="1"/>
  <c r="K6591" i="1" s="1"/>
  <c r="J6629" i="1"/>
  <c r="K6629" i="1" s="1"/>
  <c r="J6713" i="1"/>
  <c r="K6713" i="1" s="1"/>
  <c r="J6781" i="1"/>
  <c r="K6781" i="1" s="1"/>
  <c r="J6832" i="1"/>
  <c r="K6832" i="1" s="1"/>
  <c r="J6918" i="1"/>
  <c r="K6918" i="1" s="1"/>
  <c r="J7000" i="1"/>
  <c r="K7000" i="1" s="1"/>
  <c r="J7064" i="1"/>
  <c r="K7064" i="1" s="1"/>
  <c r="J7114" i="1"/>
  <c r="K7114" i="1" s="1"/>
  <c r="J7167" i="1"/>
  <c r="K7167" i="1" s="1"/>
  <c r="J7231" i="1"/>
  <c r="K7231" i="1" s="1"/>
  <c r="J6" i="1"/>
  <c r="K6" i="1" s="1"/>
  <c r="K7235" i="1" l="1"/>
  <c r="D9" i="8"/>
  <c r="D6" i="8"/>
  <c r="D7" i="8"/>
  <c r="D8" i="8"/>
  <c r="H7" i="8" l="1"/>
  <c r="D16" i="20"/>
  <c r="H6" i="8"/>
  <c r="D15" i="20"/>
  <c r="D13" i="8"/>
  <c r="C15" i="20" l="1"/>
  <c r="D20" i="20"/>
  <c r="D17" i="20"/>
  <c r="C16" i="20"/>
  <c r="D21" i="20"/>
  <c r="E16" i="20" l="1"/>
  <c r="C21" i="20"/>
  <c r="E21" i="20" s="1"/>
  <c r="D26" i="20"/>
  <c r="D28" i="20" s="1"/>
  <c r="D33" i="20" s="1"/>
  <c r="D35" i="20" s="1"/>
  <c r="D41" i="20" s="1"/>
  <c r="D22" i="20"/>
  <c r="E15" i="20"/>
  <c r="C20" i="20"/>
  <c r="C17" i="20"/>
  <c r="E17" i="20" s="1"/>
  <c r="E20" i="20" l="1"/>
  <c r="C22" i="20"/>
  <c r="C26" i="20"/>
  <c r="E26" i="20" l="1"/>
  <c r="C28" i="20"/>
  <c r="C33" i="20" s="1"/>
  <c r="C35" i="20" l="1"/>
  <c r="C41" i="20" s="1"/>
  <c r="E33" i="20"/>
</calcChain>
</file>

<file path=xl/sharedStrings.xml><?xml version="1.0" encoding="utf-8"?>
<sst xmlns="http://schemas.openxmlformats.org/spreadsheetml/2006/main" count="202015" uniqueCount="29202">
  <si>
    <t>File</t>
  </si>
  <si>
    <t>Buyer</t>
  </si>
  <si>
    <t>Quantity</t>
  </si>
  <si>
    <t>Rate</t>
  </si>
  <si>
    <t>Shell Fabric</t>
  </si>
  <si>
    <t>YD</t>
  </si>
  <si>
    <t>Particulars</t>
  </si>
  <si>
    <t>Physical Counting Report with Valuation</t>
  </si>
  <si>
    <t>Material Inventory (From 01-Jun-2017 To 24-Jun-2017)</t>
  </si>
  <si>
    <t>Woven Tape</t>
  </si>
  <si>
    <t>Interlining NON WOVEN</t>
  </si>
  <si>
    <t>Interlining  WOVEN</t>
  </si>
  <si>
    <t>Sewing Thread</t>
  </si>
  <si>
    <t>Embriodery Thread</t>
  </si>
  <si>
    <t>Main label</t>
  </si>
  <si>
    <t>Size label</t>
  </si>
  <si>
    <t>Care label</t>
  </si>
  <si>
    <t>Fit Label</t>
  </si>
  <si>
    <t>Other Label (Origin Label, COO Label, Logo Label,Additional Label)</t>
  </si>
  <si>
    <t>Snaps Button</t>
  </si>
  <si>
    <t>Plastic Button</t>
  </si>
  <si>
    <t>Paper Board</t>
  </si>
  <si>
    <t>Plastic Hanger</t>
  </si>
  <si>
    <t>Hang Tag</t>
  </si>
  <si>
    <t>Size sticker</t>
  </si>
  <si>
    <t>Plastic Clip</t>
  </si>
  <si>
    <t>Spare Button Pouch</t>
  </si>
  <si>
    <t>Individual Poly Bag</t>
  </si>
  <si>
    <t>Master Poly Bag</t>
  </si>
  <si>
    <t>Poly sheets</t>
  </si>
  <si>
    <t>Carton Stickers</t>
  </si>
  <si>
    <t>Gum Tape</t>
  </si>
  <si>
    <t>Tag pins, Tag gun  Bullets , Kimble, Dennison String</t>
  </si>
  <si>
    <t>Value-$</t>
  </si>
  <si>
    <t>WIP</t>
  </si>
  <si>
    <t>FG</t>
  </si>
  <si>
    <t>FG-GIT</t>
  </si>
  <si>
    <t>Finished Goods</t>
  </si>
  <si>
    <t>File Nos</t>
  </si>
  <si>
    <t>FTY FOB /PC</t>
  </si>
  <si>
    <t>FG value @ 95% of FOB</t>
  </si>
  <si>
    <t>Work in Progress</t>
  </si>
  <si>
    <t>Reported WIP</t>
  </si>
  <si>
    <t>RM/PCs</t>
  </si>
  <si>
    <t>50 % of CMW</t>
  </si>
  <si>
    <t>RM+50 % CMW</t>
  </si>
  <si>
    <t>WIP Value</t>
  </si>
  <si>
    <t>Trims Raw Materials</t>
  </si>
  <si>
    <t>Acesseries</t>
  </si>
  <si>
    <t>Packaging Material</t>
  </si>
  <si>
    <t>Plastic Hanger Sizer</t>
  </si>
  <si>
    <t>RFID Tag</t>
  </si>
  <si>
    <t>Polybag Stickers</t>
  </si>
  <si>
    <t>Other Packing Materials</t>
  </si>
  <si>
    <t>Finished Goods- GIT</t>
  </si>
  <si>
    <t>LEVIS</t>
  </si>
  <si>
    <t>Raw Material Landed Cost</t>
  </si>
  <si>
    <t>Import Cost</t>
  </si>
  <si>
    <t>Purchase</t>
  </si>
  <si>
    <t>Account Number</t>
  </si>
  <si>
    <t>AccBal.Prv.Mth(BDT)</t>
  </si>
  <si>
    <t>Debit (BDT)</t>
  </si>
  <si>
    <t>Credit (BDT)</t>
  </si>
  <si>
    <t>Accumulated bal(BDT)</t>
  </si>
  <si>
    <t>AccBal.Prv.Mth(USD)</t>
  </si>
  <si>
    <t>Debit(USD)</t>
  </si>
  <si>
    <t>Credit(USD)</t>
  </si>
  <si>
    <t>Accu Balance (USD)</t>
  </si>
  <si>
    <t>Land</t>
  </si>
  <si>
    <t>Buildings</t>
  </si>
  <si>
    <t>Acc. Dep. - Building</t>
  </si>
  <si>
    <t>Plant &amp; Machineries</t>
  </si>
  <si>
    <t>Acc. Dep. - Plant &amp;</t>
  </si>
  <si>
    <t>Furniture &amp; Fixtures</t>
  </si>
  <si>
    <t>Acc. Dep. - Furnitur</t>
  </si>
  <si>
    <t>Office Equipment</t>
  </si>
  <si>
    <t>Acc. Dep. - Office E</t>
  </si>
  <si>
    <t>Computer Equipment</t>
  </si>
  <si>
    <t>Acc. Dep. - Computer</t>
  </si>
  <si>
    <t>Software</t>
  </si>
  <si>
    <t>Amort. - Software</t>
  </si>
  <si>
    <t>CWIP-Factory Bldg</t>
  </si>
  <si>
    <t>CWIP-Plant-Machinery</t>
  </si>
  <si>
    <t>CWIP-Fur &amp; Fixtures</t>
  </si>
  <si>
    <t>CWIP-Office Equipnt</t>
  </si>
  <si>
    <t>CWIP-Com. Equipment</t>
  </si>
  <si>
    <t>WIP-Software</t>
  </si>
  <si>
    <t>Trade -Int.Com.Rcble</t>
  </si>
  <si>
    <t>N.Trade-Int.Com.Rcbl</t>
  </si>
  <si>
    <t>A.Receivable -Export</t>
  </si>
  <si>
    <t>A.Receivable -Dom</t>
  </si>
  <si>
    <t>Main Cash</t>
  </si>
  <si>
    <t>Petty Cash A/c</t>
  </si>
  <si>
    <t>HSBC - 011 - Main</t>
  </si>
  <si>
    <t>Funds in Transit</t>
  </si>
  <si>
    <t>Stock of Fabrics</t>
  </si>
  <si>
    <t>Stock of Trims</t>
  </si>
  <si>
    <t>Stock of consumables</t>
  </si>
  <si>
    <t>Packing Material</t>
  </si>
  <si>
    <t>Spares Loose Tools</t>
  </si>
  <si>
    <t>Semi finished goods</t>
  </si>
  <si>
    <t>finished goods</t>
  </si>
  <si>
    <t>GIT - Fabric</t>
  </si>
  <si>
    <t>GIT - Trims</t>
  </si>
  <si>
    <t>RM - Fabric</t>
  </si>
  <si>
    <t>RM - Trims</t>
  </si>
  <si>
    <t>Packing Materials</t>
  </si>
  <si>
    <t>WIP - Garments</t>
  </si>
  <si>
    <t>Adv-Capital Purchase</t>
  </si>
  <si>
    <t>Adv-Raw Materials</t>
  </si>
  <si>
    <t>Adv-Utility-Serv.</t>
  </si>
  <si>
    <t>Emp.Adv.-Payroll</t>
  </si>
  <si>
    <t>Emp.Adv.-Off.Exp</t>
  </si>
  <si>
    <t>Security Deposit</t>
  </si>
  <si>
    <t>Prepaid Insurance</t>
  </si>
  <si>
    <t>Other Prepayments</t>
  </si>
  <si>
    <t>Trade -Int.Com.Pcble</t>
  </si>
  <si>
    <t>N.Trade-Int.Com.Pcbl</t>
  </si>
  <si>
    <t>Acc.Pble Fabrics</t>
  </si>
  <si>
    <t>Acc.Pble Trims</t>
  </si>
  <si>
    <t>Acc.Pble Packing</t>
  </si>
  <si>
    <t>Acc.Pble Fixed Asset</t>
  </si>
  <si>
    <t>Acc.Pble Service</t>
  </si>
  <si>
    <t>Acc.Pble Consumables</t>
  </si>
  <si>
    <t>Acc.Pble Others</t>
  </si>
  <si>
    <t>CM Advance</t>
  </si>
  <si>
    <t>EDF (Loan)</t>
  </si>
  <si>
    <t>OBD Loan</t>
  </si>
  <si>
    <t>Salaries&amp;Wages-Local</t>
  </si>
  <si>
    <t>Unclaimed Salary&amp;Wag</t>
  </si>
  <si>
    <t>Salaries&amp;Wages-Expat</t>
  </si>
  <si>
    <t>Incentive Pble</t>
  </si>
  <si>
    <t>Unclaimed Instiv Pbl</t>
  </si>
  <si>
    <t>Provident Fund</t>
  </si>
  <si>
    <t>End Service Benefit</t>
  </si>
  <si>
    <t>Provisional Payable</t>
  </si>
  <si>
    <t>Prov. for Def. Tax</t>
  </si>
  <si>
    <t>Int.Acc on Import Ln</t>
  </si>
  <si>
    <t>Contracts-Gas bill</t>
  </si>
  <si>
    <t>Professional-Technic</t>
  </si>
  <si>
    <t>Security services</t>
  </si>
  <si>
    <t>Rent</t>
  </si>
  <si>
    <t>Rent-Machinary</t>
  </si>
  <si>
    <t>Advertising bill</t>
  </si>
  <si>
    <t>Input VAT Payable</t>
  </si>
  <si>
    <t>Output VAT  Payable</t>
  </si>
  <si>
    <t>Audit&amp;Prof. Fees Pbl</t>
  </si>
  <si>
    <t>Emp.ITax Payable-Loc</t>
  </si>
  <si>
    <t>Emp.ITax Payable-Exp</t>
  </si>
  <si>
    <t>Share Capital</t>
  </si>
  <si>
    <t>Share Money Deposit</t>
  </si>
  <si>
    <t>Retained Earnings</t>
  </si>
  <si>
    <t>Revaluation reserve</t>
  </si>
  <si>
    <t>GR/IR Account</t>
  </si>
  <si>
    <t>GR/IR Account- Fab</t>
  </si>
  <si>
    <t>GR/IR Account- Trims</t>
  </si>
  <si>
    <t>SR/IR Account</t>
  </si>
  <si>
    <t>Initial Stock Upload</t>
  </si>
  <si>
    <t>Sale Of Fixed Assets</t>
  </si>
  <si>
    <t>Zero Balance Account</t>
  </si>
  <si>
    <t>BD Stock Purge Accou</t>
  </si>
  <si>
    <t>Forex Reinstatement</t>
  </si>
  <si>
    <t>Forex-Trade Payable</t>
  </si>
  <si>
    <t>Forex Trade receivab</t>
  </si>
  <si>
    <t>Forex Intercomp-Rec</t>
  </si>
  <si>
    <t>Forex Adv,Dep&amp;Prepay</t>
  </si>
  <si>
    <t>Defered Liability Fo</t>
  </si>
  <si>
    <t>Legacy Data Upload C</t>
  </si>
  <si>
    <t>Asset Contra Account</t>
  </si>
  <si>
    <t>Sales - IC-Garments</t>
  </si>
  <si>
    <t>Sales - NIC -Garment</t>
  </si>
  <si>
    <t>Govt. Incntv/Benefit</t>
  </si>
  <si>
    <t>Exchange Gain - Unre</t>
  </si>
  <si>
    <t>Exchange Gain - Real</t>
  </si>
  <si>
    <t>Cons. of Consumable</t>
  </si>
  <si>
    <t>Cons. of Pack.materi</t>
  </si>
  <si>
    <t>Cost of Goods Sold -</t>
  </si>
  <si>
    <t>Wages</t>
  </si>
  <si>
    <t>Attendance Bonus</t>
  </si>
  <si>
    <t>Overtime</t>
  </si>
  <si>
    <t>Workers-Incentive Pa</t>
  </si>
  <si>
    <t>PF Contribution  Com</t>
  </si>
  <si>
    <t>Others  Contractual</t>
  </si>
  <si>
    <t>Festival Bonus</t>
  </si>
  <si>
    <t>Workers-Earn Leave</t>
  </si>
  <si>
    <t>Workers-Maternity Be</t>
  </si>
  <si>
    <t>Workers-Other Benefi</t>
  </si>
  <si>
    <t>Workers - Sports and</t>
  </si>
  <si>
    <t>Central WPPF</t>
  </si>
  <si>
    <t>Job Work-Print&amp; Emb.</t>
  </si>
  <si>
    <t>Job Work-Fabric Shad</t>
  </si>
  <si>
    <t>Repair &amp; Maintenance</t>
  </si>
  <si>
    <t>House Keeping Exp.</t>
  </si>
  <si>
    <t>Testing Fee-R&amp;D</t>
  </si>
  <si>
    <t>F.O -Machine Hire Ch</t>
  </si>
  <si>
    <t>F.O -Gas</t>
  </si>
  <si>
    <t>F.O -Electricity</t>
  </si>
  <si>
    <t>Dep. - Building</t>
  </si>
  <si>
    <t>Dep.  Plant-Machiner</t>
  </si>
  <si>
    <t>Dep.Furniture&amp;Fixtur</t>
  </si>
  <si>
    <t>Dep.Office Equipment</t>
  </si>
  <si>
    <t>Dep.Computer Equipme</t>
  </si>
  <si>
    <t>Amor.Software</t>
  </si>
  <si>
    <t>Dep. On Ravaluation</t>
  </si>
  <si>
    <t>Ins. Prem.-Industria</t>
  </si>
  <si>
    <t>Salary (Expat)</t>
  </si>
  <si>
    <t>Local  - Salary</t>
  </si>
  <si>
    <t>PF Contribution - Co</t>
  </si>
  <si>
    <t>Earn Leave</t>
  </si>
  <si>
    <t>Staff Welfare</t>
  </si>
  <si>
    <t>Other benefit local</t>
  </si>
  <si>
    <t>Medical and Day care</t>
  </si>
  <si>
    <t>GA - Rent</t>
  </si>
  <si>
    <t>GA -Communication</t>
  </si>
  <si>
    <t>GA -Vehicle &amp; Transp</t>
  </si>
  <si>
    <t>GA -Conveyance  &amp; Lo</t>
  </si>
  <si>
    <t>GA -Repair &amp; Mainten</t>
  </si>
  <si>
    <t>GA -Printing and Sta</t>
  </si>
  <si>
    <t>GA -Recuritment &amp; Tr</t>
  </si>
  <si>
    <t>GA -Insurance Expens</t>
  </si>
  <si>
    <t>GA -Rates/Taxes/Lice</t>
  </si>
  <si>
    <t>GA -Audit Fee/Legal/</t>
  </si>
  <si>
    <t>GA -Compliance Expen</t>
  </si>
  <si>
    <t>GA -Guest House Expe</t>
  </si>
  <si>
    <t>GA -Entertainment  E</t>
  </si>
  <si>
    <t>GA -Visa and Work Pe</t>
  </si>
  <si>
    <t>GA -Traveling Overse</t>
  </si>
  <si>
    <t>GA -Safety &amp; Securit</t>
  </si>
  <si>
    <t>GA -Charity &amp; Donati</t>
  </si>
  <si>
    <t>GA - Payment Roundin</t>
  </si>
  <si>
    <t>GA -Courier &amp; Postag</t>
  </si>
  <si>
    <t>Export - Insurance</t>
  </si>
  <si>
    <t>Export - Courier</t>
  </si>
  <si>
    <t>Export - C&amp;F Charges</t>
  </si>
  <si>
    <t>Export - Air Freight</t>
  </si>
  <si>
    <t>Export -Sea Freight</t>
  </si>
  <si>
    <t>Export -Other Export</t>
  </si>
  <si>
    <t>Import -Insurance</t>
  </si>
  <si>
    <t>Import -C&amp;F Charges</t>
  </si>
  <si>
    <t>Import -Container Su</t>
  </si>
  <si>
    <t>Import -Other Import</t>
  </si>
  <si>
    <t>Short &amp; Other Charge</t>
  </si>
  <si>
    <t>Import - Bank Charge</t>
  </si>
  <si>
    <t>Export  - Bank Charg</t>
  </si>
  <si>
    <t>Other - Bank Charges</t>
  </si>
  <si>
    <t>Export - Buyer Bank</t>
  </si>
  <si>
    <t>Int.Paid - Exp.Sight</t>
  </si>
  <si>
    <t>Interest Paid - Exp.</t>
  </si>
  <si>
    <t>Interest on Short Te</t>
  </si>
  <si>
    <t>Exchange Rate Loss-U</t>
  </si>
  <si>
    <t>Exchange Loss - Real</t>
  </si>
  <si>
    <t>Turnover Tax</t>
  </si>
  <si>
    <t>Tax on Cash Incentiv</t>
  </si>
  <si>
    <t>Advance against  Oth</t>
  </si>
  <si>
    <t>PF Settlement</t>
  </si>
  <si>
    <t>Interco Loan Recieve</t>
  </si>
  <si>
    <t/>
  </si>
  <si>
    <t>Document Number</t>
  </si>
  <si>
    <t>Document Type</t>
  </si>
  <si>
    <t>Posting Date</t>
  </si>
  <si>
    <t>Name 1</t>
  </si>
  <si>
    <t>Text/CI No</t>
  </si>
  <si>
    <t>Reference</t>
  </si>
  <si>
    <t>KR</t>
  </si>
  <si>
    <t>Paxar Bangladesh Ltd.</t>
  </si>
  <si>
    <t>USD</t>
  </si>
  <si>
    <t>BDT</t>
  </si>
  <si>
    <t>American &amp; Efird (Bangladesh)</t>
  </si>
  <si>
    <t>MAHEEN DIZAYN ETIKET (BD) LTD</t>
  </si>
  <si>
    <t>Montrims Limited</t>
  </si>
  <si>
    <t>KP ACCESSORIES</t>
  </si>
  <si>
    <t>Alpha Start Ltd</t>
  </si>
  <si>
    <t>Arvind Limited</t>
  </si>
  <si>
    <t>Taiwan Bangla Specialized Text</t>
  </si>
  <si>
    <t>Mainetti (Bangladesh) Pvt Ltd.</t>
  </si>
  <si>
    <t>Coats Bangladesh Ltd.</t>
  </si>
  <si>
    <t>Tak Sang (Sze s) Company Limit</t>
  </si>
  <si>
    <t>Talent Textiles Company Limite</t>
  </si>
  <si>
    <t>AB</t>
  </si>
  <si>
    <t>KA</t>
  </si>
  <si>
    <t>SA</t>
  </si>
  <si>
    <t>VARDHMAN TEXTILES LIMITED</t>
  </si>
  <si>
    <t>INSURANCE CLAIM</t>
  </si>
  <si>
    <t>Bengal Plastics Ltd. Unit-3</t>
  </si>
  <si>
    <t>Category</t>
  </si>
  <si>
    <t>Value- $</t>
  </si>
  <si>
    <t>SAP</t>
  </si>
  <si>
    <t>Shank Button</t>
  </si>
  <si>
    <t>Document currency</t>
  </si>
  <si>
    <t>YKK BANGLADESH PTE LTD.</t>
  </si>
  <si>
    <t>Goods received from Paxar Bangladesh Ltd.</t>
  </si>
  <si>
    <t>Goods received from Talent Textiles Company Limite</t>
  </si>
  <si>
    <t>Goods received from Arvind Limited</t>
  </si>
  <si>
    <t>Goods received from Coats Bangladesh Ltd.</t>
  </si>
  <si>
    <t>TRS Accessories International</t>
  </si>
  <si>
    <t>Goods received from TRS Accessories International</t>
  </si>
  <si>
    <t>Goods received from Tak Sang (Sze s) Company Limit</t>
  </si>
  <si>
    <t>Goods received from Taiwan Bangla Specialized Text</t>
  </si>
  <si>
    <t>Goods received from MAHEEN DIZAYN ETIKET (BD) LTD</t>
  </si>
  <si>
    <t>Acc. Dep-Building-05</t>
  </si>
  <si>
    <t>Utility &amp; Washing</t>
  </si>
  <si>
    <t>Acc. Dep. - Ut. &amp; Wh</t>
  </si>
  <si>
    <t>STerm Loan from Bank</t>
  </si>
  <si>
    <t>Cons. of spare spart</t>
  </si>
  <si>
    <t>Main Label</t>
  </si>
  <si>
    <t>Care Label</t>
  </si>
  <si>
    <t>1" Cello Tape</t>
  </si>
  <si>
    <t>Description</t>
  </si>
  <si>
    <t>Metal Rivets</t>
  </si>
  <si>
    <t>Elastic Cord</t>
  </si>
  <si>
    <t>Nylon Zipper</t>
  </si>
  <si>
    <t>Other Finishing Accessories</t>
  </si>
  <si>
    <t>KG</t>
  </si>
  <si>
    <t>Tissue Papers</t>
  </si>
  <si>
    <t>G/L Account</t>
  </si>
  <si>
    <t>Assignment</t>
  </si>
  <si>
    <t>Invoice reference</t>
  </si>
  <si>
    <t>10350901</t>
  </si>
  <si>
    <t>10350900</t>
  </si>
  <si>
    <t>Goods received from Sapphire Finishing Mills Ltd.</t>
  </si>
  <si>
    <t>Sapphire Finishing Mills Ltd.</t>
  </si>
  <si>
    <t>Goods received from American &amp; Efird (Bangladesh)</t>
  </si>
  <si>
    <t>Goods received from DEKKO ACCESSORIES LTD.</t>
  </si>
  <si>
    <t>Dekko Accessories Limited</t>
  </si>
  <si>
    <t>YOUNG LABELS LTD.</t>
  </si>
  <si>
    <t>Goods received from KP ACCESSORIES</t>
  </si>
  <si>
    <t>Goods received from Thermax Yarn Dyed Fabrics Ltd.</t>
  </si>
  <si>
    <t>Thermax Yarn Dyed Fabrics</t>
  </si>
  <si>
    <t>Goods received from SH INTERNATIONAL</t>
  </si>
  <si>
    <t>SH INTERNATIONAL</t>
  </si>
  <si>
    <t>Goods received from VARDHMAN TEXTILES LIMITED</t>
  </si>
  <si>
    <t>Goods received from YKK BANGLADESH PTE LTD.</t>
  </si>
  <si>
    <t>Insurance claim</t>
  </si>
  <si>
    <t>Goods received from Alpha Start Ltd</t>
  </si>
  <si>
    <t>Buildings-Revaluatin</t>
  </si>
  <si>
    <t>CWIP-Util. &amp; Wash</t>
  </si>
  <si>
    <t>Income Tax Payable</t>
  </si>
  <si>
    <t>PF Loan Recovery</t>
  </si>
  <si>
    <t>Sales - IC-Others</t>
  </si>
  <si>
    <t>Exchange Gain - FW/S</t>
  </si>
  <si>
    <t>Price Defference Acc</t>
  </si>
  <si>
    <t>Surveyor/Inspector/F</t>
  </si>
  <si>
    <t>Job Work - Sewing</t>
  </si>
  <si>
    <t>Capital. offset</t>
  </si>
  <si>
    <t>Dep.Utilities &amp; Wash</t>
  </si>
  <si>
    <t>GA -Provision for Ta</t>
  </si>
  <si>
    <t>Gain/(Loss) on Dispo</t>
  </si>
  <si>
    <t xml:space="preserve">Monthwise Raw Material Consumption calculation Process </t>
  </si>
  <si>
    <t>US$</t>
  </si>
  <si>
    <t>Opening Raw Material</t>
  </si>
  <si>
    <t>Fabrics</t>
  </si>
  <si>
    <t>Trims</t>
  </si>
  <si>
    <t xml:space="preserve">Add: Purchase </t>
  </si>
  <si>
    <t>Less: Closing</t>
  </si>
  <si>
    <t xml:space="preserve"> Issue during the Month</t>
  </si>
  <si>
    <t>Work in progress</t>
  </si>
  <si>
    <t>Opening W.I.P</t>
  </si>
  <si>
    <t>Received during the month</t>
  </si>
  <si>
    <t>Closing W.I.P</t>
  </si>
  <si>
    <t>Issue during the month</t>
  </si>
  <si>
    <t>Opening Finished Goods</t>
  </si>
  <si>
    <t>Closing Finished Goods</t>
  </si>
  <si>
    <t>Raw Material Consumption</t>
  </si>
  <si>
    <t>Cosmopolitan Industries Pvt. Ltd.</t>
  </si>
  <si>
    <t>MaterialType</t>
  </si>
  <si>
    <t>MaterialGroup</t>
  </si>
  <si>
    <t>fileNos</t>
  </si>
  <si>
    <t>RMID</t>
  </si>
  <si>
    <t>BaseUOM</t>
  </si>
  <si>
    <t>CIPL-03096</t>
  </si>
  <si>
    <t>RM05282020-16-22</t>
  </si>
  <si>
    <t>UNIQLO</t>
  </si>
  <si>
    <t>CIPL-02923</t>
  </si>
  <si>
    <t>RM04272019-15-13</t>
  </si>
  <si>
    <t>AMAZON</t>
  </si>
  <si>
    <t>RM05282020-16-20</t>
  </si>
  <si>
    <t>RM04272019-15-14</t>
  </si>
  <si>
    <t>CIPL-03369</t>
  </si>
  <si>
    <t>Elastic Cord (128Yd Grs)</t>
  </si>
  <si>
    <t>CIPL-03379</t>
  </si>
  <si>
    <t>Embriodery Thread (Color dependent)</t>
  </si>
  <si>
    <t>RM04272019-15-32</t>
  </si>
  <si>
    <t>RM06142021-22-8</t>
  </si>
  <si>
    <t>RM05282020-16-23</t>
  </si>
  <si>
    <t>RM06142021-22-7</t>
  </si>
  <si>
    <t>Horn Button</t>
  </si>
  <si>
    <t>RM05142021-1-9</t>
  </si>
  <si>
    <t>RM06032021-25-19</t>
  </si>
  <si>
    <t>CIPL-02978</t>
  </si>
  <si>
    <t>RM01222020-48-21</t>
  </si>
  <si>
    <t>RM05232021-2-1</t>
  </si>
  <si>
    <t>RM01222020-48-20</t>
  </si>
  <si>
    <t>POLYBAG Indiviual</t>
  </si>
  <si>
    <t>Lining Fabric</t>
  </si>
  <si>
    <t>Metal Hook &amp; Bar</t>
  </si>
  <si>
    <t>Metal Zipper</t>
  </si>
  <si>
    <t>Nylon Buckles</t>
  </si>
  <si>
    <t>RM04152019-22-1</t>
  </si>
  <si>
    <t>RM04152019-22-2</t>
  </si>
  <si>
    <t>PP BELT</t>
  </si>
  <si>
    <t>RM06272021-29-1</t>
  </si>
  <si>
    <t>Plastic Washer</t>
  </si>
  <si>
    <t>RM06272021-29-2</t>
  </si>
  <si>
    <t>Pocket Flasher</t>
  </si>
  <si>
    <t>RM05282020-16-24</t>
  </si>
  <si>
    <t>RM05282020-16-1</t>
  </si>
  <si>
    <t>RM04272019-15-28</t>
  </si>
  <si>
    <t>Pocketing Fabric</t>
  </si>
  <si>
    <t>RM05142021-1-2</t>
  </si>
  <si>
    <t>RM05142021-1-1</t>
  </si>
  <si>
    <t>RM05302021-6-5</t>
  </si>
  <si>
    <t>RM05302021-6-1</t>
  </si>
  <si>
    <t>RM05302021-6-2</t>
  </si>
  <si>
    <t>RM05302021-6-4</t>
  </si>
  <si>
    <t>RM04302020-9-1</t>
  </si>
  <si>
    <t>RM04302020-9-3</t>
  </si>
  <si>
    <t>RM04302020-9-2</t>
  </si>
  <si>
    <t>RM05142021-1-10</t>
  </si>
  <si>
    <t>Business Area</t>
  </si>
  <si>
    <t>Posting Key</t>
  </si>
  <si>
    <t>Vendor</t>
  </si>
  <si>
    <t>Customer</t>
  </si>
  <si>
    <t>Cost Center</t>
  </si>
  <si>
    <t>Profit Center</t>
  </si>
  <si>
    <t>Clearing date</t>
  </si>
  <si>
    <t>Clearing Document</t>
  </si>
  <si>
    <t>Document Date</t>
  </si>
  <si>
    <t>Trading Partner</t>
  </si>
  <si>
    <t>CIP1</t>
  </si>
  <si>
    <t>40</t>
  </si>
  <si>
    <t>THAI KURABO CO., LTD.</t>
  </si>
  <si>
    <t>2010100001</t>
  </si>
  <si>
    <t>CIPL</t>
  </si>
  <si>
    <t>KOHINOOR DYEING</t>
  </si>
  <si>
    <t>NISHAT MILLS LIMITED</t>
  </si>
  <si>
    <t>TEXHONG KNITTING LIMITED</t>
  </si>
  <si>
    <t>50</t>
  </si>
  <si>
    <t>YA DONG (HONGKONG) INTERNATION</t>
  </si>
  <si>
    <t>Toray International (China) Co</t>
  </si>
  <si>
    <t>Yixing Lucky G&amp;L Dyeing and</t>
  </si>
  <si>
    <t>ZHEJIANG SAINTYEAR TEXTILE CO.</t>
  </si>
  <si>
    <t>DL</t>
  </si>
  <si>
    <t>PARAMOUNT TEXTILE LTD.</t>
  </si>
  <si>
    <t>1020</t>
  </si>
  <si>
    <t>SML Packaging Solutions Bangla</t>
  </si>
  <si>
    <t>NATURUB ACCESSORIES BANGLADESH</t>
  </si>
  <si>
    <t>LP</t>
  </si>
  <si>
    <t>HOORAIN HTF LIMITED</t>
  </si>
  <si>
    <t>KZ</t>
  </si>
  <si>
    <t>Adjust with RM</t>
  </si>
  <si>
    <t>PUDONG GARMENTS IMP.&amp; EXP. CO.</t>
  </si>
  <si>
    <t>CHORI VIETNAM CO.,LTD</t>
  </si>
  <si>
    <t>Winnitex Limited</t>
  </si>
  <si>
    <t>Beijing Kailong Yisheng Textil</t>
  </si>
  <si>
    <t>R-PAC (BANGLADESH) LIMITED</t>
  </si>
  <si>
    <t>OSMAN INTERLININGS LTD.</t>
  </si>
  <si>
    <t>Sinha Industries Limited</t>
  </si>
  <si>
    <t>Lai Tak Enterprises Ltd.</t>
  </si>
  <si>
    <t>Uniglory Packaging Industries</t>
  </si>
  <si>
    <t>M &amp; U Packaging Ltd.</t>
  </si>
  <si>
    <t>SUNLINE SANKEI YOKOHAMA (HK) C</t>
  </si>
  <si>
    <t>UNIGLORY PAPER &amp; PACKAGING LTD</t>
  </si>
  <si>
    <t>MOMIN TEXTILE MILLS LIMITED</t>
  </si>
  <si>
    <t>Adv.Adjusted with RM</t>
  </si>
  <si>
    <t>Tat Fung Textile Co Ltd.</t>
  </si>
  <si>
    <t>South China B &amp; D Fty Ltd</t>
  </si>
  <si>
    <t>1010</t>
  </si>
  <si>
    <t>2010300001</t>
  </si>
  <si>
    <t>3RD Bell International</t>
  </si>
  <si>
    <t>Goods received from 3RD BELL INTERNATIONAL</t>
  </si>
  <si>
    <t>403</t>
  </si>
  <si>
    <t>405</t>
  </si>
  <si>
    <t>406</t>
  </si>
  <si>
    <t>418</t>
  </si>
  <si>
    <t>430</t>
  </si>
  <si>
    <t>432</t>
  </si>
  <si>
    <t>434</t>
  </si>
  <si>
    <t>440</t>
  </si>
  <si>
    <t>465</t>
  </si>
  <si>
    <t>468</t>
  </si>
  <si>
    <t>469</t>
  </si>
  <si>
    <t>472</t>
  </si>
  <si>
    <t>475</t>
  </si>
  <si>
    <t>495</t>
  </si>
  <si>
    <t>496</t>
  </si>
  <si>
    <t>501</t>
  </si>
  <si>
    <t>521</t>
  </si>
  <si>
    <t>522</t>
  </si>
  <si>
    <t>548</t>
  </si>
  <si>
    <t>554</t>
  </si>
  <si>
    <t>555</t>
  </si>
  <si>
    <t>567</t>
  </si>
  <si>
    <t>AB/1829/20</t>
  </si>
  <si>
    <t>GRN-2021-15402</t>
  </si>
  <si>
    <t>659</t>
  </si>
  <si>
    <t>BANGLADESH IRIS COMPANY LTD.</t>
  </si>
  <si>
    <t>Goods received from BANGLADESH IRIS COMPANY LTD.</t>
  </si>
  <si>
    <t>621</t>
  </si>
  <si>
    <t>026</t>
  </si>
  <si>
    <t>027</t>
  </si>
  <si>
    <t>028</t>
  </si>
  <si>
    <t>Goods received from Beijing Kailong Yisheng Textil</t>
  </si>
  <si>
    <t>Goods received from Bengal Plastics Ltd. Unit-3</t>
  </si>
  <si>
    <t>Goods received from BEST SILICA GEL PACKAGING</t>
  </si>
  <si>
    <t>BEST SILICA GEL PACKAGING</t>
  </si>
  <si>
    <t>Goods received from CHORI VIETNAM CO.,LTD</t>
  </si>
  <si>
    <t>9017</t>
  </si>
  <si>
    <t>Goods received from Green Pac (BD) Ltd.</t>
  </si>
  <si>
    <t>Green Pac (BD) Ltd.</t>
  </si>
  <si>
    <t>145</t>
  </si>
  <si>
    <t>203</t>
  </si>
  <si>
    <t>395</t>
  </si>
  <si>
    <t>404</t>
  </si>
  <si>
    <t>633</t>
  </si>
  <si>
    <t>668</t>
  </si>
  <si>
    <t>Green Pac BD</t>
  </si>
  <si>
    <t>4071</t>
  </si>
  <si>
    <t>4088</t>
  </si>
  <si>
    <t>4089</t>
  </si>
  <si>
    <t>4145</t>
  </si>
  <si>
    <t>4149</t>
  </si>
  <si>
    <t>Goods received from GUNZE UNITED LIMITED</t>
  </si>
  <si>
    <t>GUNZE UNITED LIMITED</t>
  </si>
  <si>
    <t>Goods received from HOORAIN HTF LIMITED</t>
  </si>
  <si>
    <t>001</t>
  </si>
  <si>
    <t>054</t>
  </si>
  <si>
    <t>055</t>
  </si>
  <si>
    <t>132</t>
  </si>
  <si>
    <t>148</t>
  </si>
  <si>
    <t>188</t>
  </si>
  <si>
    <t>2127</t>
  </si>
  <si>
    <t>215</t>
  </si>
  <si>
    <t>216</t>
  </si>
  <si>
    <t>244</t>
  </si>
  <si>
    <t>1019</t>
  </si>
  <si>
    <t>1385</t>
  </si>
  <si>
    <t>176</t>
  </si>
  <si>
    <t>178</t>
  </si>
  <si>
    <t>179</t>
  </si>
  <si>
    <t>1805</t>
  </si>
  <si>
    <t>194</t>
  </si>
  <si>
    <t>233</t>
  </si>
  <si>
    <t>234</t>
  </si>
  <si>
    <t>452</t>
  </si>
  <si>
    <t>566</t>
  </si>
  <si>
    <t>597</t>
  </si>
  <si>
    <t>610</t>
  </si>
  <si>
    <t>631</t>
  </si>
  <si>
    <t>643</t>
  </si>
  <si>
    <t>644</t>
  </si>
  <si>
    <t>645</t>
  </si>
  <si>
    <t>657</t>
  </si>
  <si>
    <t>658</t>
  </si>
  <si>
    <t>660</t>
  </si>
  <si>
    <t>711</t>
  </si>
  <si>
    <t>733</t>
  </si>
  <si>
    <t>746</t>
  </si>
  <si>
    <t>790</t>
  </si>
  <si>
    <t>791</t>
  </si>
  <si>
    <t>870</t>
  </si>
  <si>
    <t>892</t>
  </si>
  <si>
    <t>1963</t>
  </si>
  <si>
    <t>1964</t>
  </si>
  <si>
    <t>6739</t>
  </si>
  <si>
    <t>Goods received from IDEAL FASTENER (BANGLADESH) LT</t>
  </si>
  <si>
    <t>IDEAL FASTENER (BANGLADESH) LT</t>
  </si>
  <si>
    <t>JIANGSU H.F. TEXTILES CO. LTD.</t>
  </si>
  <si>
    <t>Goods received from KOHINOOR DYEING</t>
  </si>
  <si>
    <t>Goods received from Lai Tak Enterprises Ltd.</t>
  </si>
  <si>
    <t>Goods received from Mainetti Packaging Bangladesh</t>
  </si>
  <si>
    <t>803</t>
  </si>
  <si>
    <t>Mainetti Packaging Bangladesh</t>
  </si>
  <si>
    <t>Goods received from MOMIN TEXTILE MILLS LIMITED</t>
  </si>
  <si>
    <t>Goods received from NATURUB ACCESSORIES BANGLADESH</t>
  </si>
  <si>
    <t>nab-exp-21-740</t>
  </si>
  <si>
    <t>nab-exp-21-888</t>
  </si>
  <si>
    <t>Goods received from NISHAT MILLS LIMITED</t>
  </si>
  <si>
    <t>Goods received from ORIGIN TRIMS &amp; ACCESSORIES</t>
  </si>
  <si>
    <t>ORIGIN TRIMS &amp; ACCESSORIES</t>
  </si>
  <si>
    <t>053</t>
  </si>
  <si>
    <t>069</t>
  </si>
  <si>
    <t>103</t>
  </si>
  <si>
    <t>104</t>
  </si>
  <si>
    <t>126</t>
  </si>
  <si>
    <t>Goods received from OSMAN INTERLININGS LTD.</t>
  </si>
  <si>
    <t>DEPZ-OIL-1189/21</t>
  </si>
  <si>
    <t>DEPZ-OIL-1289/21</t>
  </si>
  <si>
    <t>Goods received from PARAMOUNT TEXTILE LTD.</t>
  </si>
  <si>
    <t>Goods received from Paxar (China) Ltd.</t>
  </si>
  <si>
    <t>Paxar (China) Ltd.</t>
  </si>
  <si>
    <t>207343</t>
  </si>
  <si>
    <t>228981</t>
  </si>
  <si>
    <t>Goods received from R-PAC (BANGLADESH) LIMITED</t>
  </si>
  <si>
    <t>46753</t>
  </si>
  <si>
    <t>102</t>
  </si>
  <si>
    <t>Goods received from SML Packaging Solutions Bangla</t>
  </si>
  <si>
    <t>sml2021bd02167</t>
  </si>
  <si>
    <t>sml2021bd05617</t>
  </si>
  <si>
    <t>Goods received from SUPERCREASE LTD</t>
  </si>
  <si>
    <t>SUPERCREASE LTD</t>
  </si>
  <si>
    <t>Goods received from Tak Sang (Sze s) Company LTD.</t>
  </si>
  <si>
    <t>TI20090058</t>
  </si>
  <si>
    <t>Goods received from TEXHONG KNITTING LIMITED</t>
  </si>
  <si>
    <t>Goods received from THAI KURABO CO., LTD.</t>
  </si>
  <si>
    <t>48769</t>
  </si>
  <si>
    <t>726</t>
  </si>
  <si>
    <t>Goods received from Toray International (China) Co</t>
  </si>
  <si>
    <t>Goods received from Trims Bangladesh Ltd.</t>
  </si>
  <si>
    <t>Trims Bangladesh Ltd.</t>
  </si>
  <si>
    <t>6706</t>
  </si>
  <si>
    <t>6707</t>
  </si>
  <si>
    <t>6738</t>
  </si>
  <si>
    <t>3055</t>
  </si>
  <si>
    <t>3059</t>
  </si>
  <si>
    <t>CPD210000132</t>
  </si>
  <si>
    <t>CPD210000148</t>
  </si>
  <si>
    <t>Goods received from Winnitex Limited</t>
  </si>
  <si>
    <t>Goods received from YA DONG (HONGKONG) INTERNATION</t>
  </si>
  <si>
    <t>Goods received from Yixing Lucky G&amp;L Dyeing and Fi</t>
  </si>
  <si>
    <t>Goods received from ZHEJIANG SAINTYEAR TEXTILE CO.</t>
  </si>
  <si>
    <t>BBCDAK136704</t>
  </si>
  <si>
    <t>735</t>
  </si>
  <si>
    <t>3683</t>
  </si>
  <si>
    <t>646</t>
  </si>
  <si>
    <t>663</t>
  </si>
  <si>
    <t>250</t>
  </si>
  <si>
    <t>294</t>
  </si>
  <si>
    <t>45569</t>
  </si>
  <si>
    <t>772</t>
  </si>
  <si>
    <t>247</t>
  </si>
  <si>
    <t>652</t>
  </si>
  <si>
    <t>6605</t>
  </si>
  <si>
    <t>248</t>
  </si>
  <si>
    <t>288</t>
  </si>
  <si>
    <t>48785</t>
  </si>
  <si>
    <t>648</t>
  </si>
  <si>
    <t>192</t>
  </si>
  <si>
    <t>203046</t>
  </si>
  <si>
    <t>4966</t>
  </si>
  <si>
    <t>249</t>
  </si>
  <si>
    <t>2209</t>
  </si>
  <si>
    <t>Motor Vehicles</t>
  </si>
  <si>
    <t>Acc. Dep. - Motor Ve</t>
  </si>
  <si>
    <t>ROU Assets</t>
  </si>
  <si>
    <t>Acc. Amor. ROU Asset</t>
  </si>
  <si>
    <t>CWIP-Motor Vehicles</t>
  </si>
  <si>
    <t>Share Investment</t>
  </si>
  <si>
    <t>FDR</t>
  </si>
  <si>
    <t>Inter Com. -Loans</t>
  </si>
  <si>
    <t>HSBC  -  013 - Main</t>
  </si>
  <si>
    <t>HSBC  -  014 - Main</t>
  </si>
  <si>
    <t>HSBC  -  014 - Issue</t>
  </si>
  <si>
    <t>HSBC  -  015 - Main</t>
  </si>
  <si>
    <t>HSBC  -  015 - Dep</t>
  </si>
  <si>
    <t>HSBC  -  015 - Issue</t>
  </si>
  <si>
    <t>HSBC  -  901 - Main</t>
  </si>
  <si>
    <t>HSBC  -  901 - Dep</t>
  </si>
  <si>
    <t>HSBC  -  901 - Issue</t>
  </si>
  <si>
    <t>DBBL - 9340 - Main</t>
  </si>
  <si>
    <t>DBBL - 9340 - Dep</t>
  </si>
  <si>
    <t>DBBL - 9340 - Issue</t>
  </si>
  <si>
    <t>HSBC -  016 (USD) -</t>
  </si>
  <si>
    <t>HSBC - 047 (ERQ-USD)</t>
  </si>
  <si>
    <t>HSBC -  902 - Main</t>
  </si>
  <si>
    <t>HSBC - 903 - Main</t>
  </si>
  <si>
    <t>HSBC - 903 - Issue</t>
  </si>
  <si>
    <t>HSBC - 091 - Main (U</t>
  </si>
  <si>
    <t>HSBC - 091 - Dep</t>
  </si>
  <si>
    <t>HSBC - 092 - Main (U</t>
  </si>
  <si>
    <t>HSBC - 092 - Dep</t>
  </si>
  <si>
    <t>HSBC - 092 - Issue</t>
  </si>
  <si>
    <t>SCB - 01 - Main</t>
  </si>
  <si>
    <t>SCB - 01 - Deposit</t>
  </si>
  <si>
    <t>SCB - 01 - Issue</t>
  </si>
  <si>
    <t>EBL-1041060463648-M</t>
  </si>
  <si>
    <t>Stock of Chemicals</t>
  </si>
  <si>
    <t>Spares Utilities</t>
  </si>
  <si>
    <t>Print &amp; Stationary</t>
  </si>
  <si>
    <t>Chemicals</t>
  </si>
  <si>
    <t>Advanced Tax Paid</t>
  </si>
  <si>
    <t>Prepaid Rent</t>
  </si>
  <si>
    <t>Acc.Pble Chemicals</t>
  </si>
  <si>
    <t>Acc.Pble Spares</t>
  </si>
  <si>
    <t>Temporary Payable</t>
  </si>
  <si>
    <t>Accounts Payable - S</t>
  </si>
  <si>
    <t>Accounts Payable -Se</t>
  </si>
  <si>
    <t>Loan on Neg-Garments</t>
  </si>
  <si>
    <t>Lease Liability</t>
  </si>
  <si>
    <t>Int.Acc on STerm Loa</t>
  </si>
  <si>
    <t>Int.Acc on OD</t>
  </si>
  <si>
    <t>Agency commission</t>
  </si>
  <si>
    <t>Rent to convention</t>
  </si>
  <si>
    <t>Amt Due-Holding Co.</t>
  </si>
  <si>
    <t>Amt Due-Holding -USD</t>
  </si>
  <si>
    <t>Long Term Loan</t>
  </si>
  <si>
    <t>Share Capital Reserv</t>
  </si>
  <si>
    <t>Gen Reserve &amp; Surplu</t>
  </si>
  <si>
    <t>Chemical Loan Cleari</t>
  </si>
  <si>
    <t>Forex Cash&amp;equivalen</t>
  </si>
  <si>
    <t>Sales - IC-Wash</t>
  </si>
  <si>
    <t>Sales - NIC -Wash</t>
  </si>
  <si>
    <t>Gain/Profit Fm Asset</t>
  </si>
  <si>
    <t>Cons. of Chemicals</t>
  </si>
  <si>
    <t>Production variance</t>
  </si>
  <si>
    <t>Gain and Loss on sto</t>
  </si>
  <si>
    <t>Cons. of spare utili</t>
  </si>
  <si>
    <t>Cons. of Print &amp; Sta</t>
  </si>
  <si>
    <t>F.O -Environment Tre</t>
  </si>
  <si>
    <t>Dep.Motor Vehicles</t>
  </si>
  <si>
    <t>Amort.- ROU Asset</t>
  </si>
  <si>
    <t>Import -Air Freight</t>
  </si>
  <si>
    <t>Interest on long ter</t>
  </si>
  <si>
    <t>Interest exp.-Lease</t>
  </si>
  <si>
    <t>As on Jun 21</t>
  </si>
  <si>
    <t>Difference</t>
  </si>
  <si>
    <t>Cost of Goods Sold - (GL)</t>
  </si>
  <si>
    <t>Fabric Raw Materials</t>
  </si>
  <si>
    <t>Pre-made Waist Band</t>
  </si>
  <si>
    <t>Faux Leather Tape</t>
  </si>
  <si>
    <t>Plastic Buckles</t>
  </si>
  <si>
    <t>Water Soluble Thread</t>
  </si>
  <si>
    <t>Style label</t>
  </si>
  <si>
    <t>Size Care Label</t>
  </si>
  <si>
    <t>Faux leather patch</t>
  </si>
  <si>
    <t>Jocker Tag</t>
  </si>
  <si>
    <t>UPC tag</t>
  </si>
  <si>
    <t>Size Tag</t>
  </si>
  <si>
    <t>CIPL-03621</t>
  </si>
  <si>
    <t>NAUTICA</t>
  </si>
  <si>
    <t>CIPL-03622</t>
  </si>
  <si>
    <t>CIPL-03625</t>
  </si>
  <si>
    <t>CIPL-03418</t>
  </si>
  <si>
    <t>CIPL-03416</t>
  </si>
  <si>
    <t>CIPL-03473</t>
  </si>
  <si>
    <t>CIPL-03475</t>
  </si>
  <si>
    <t>CIPL-03478</t>
  </si>
  <si>
    <t>CIPL-03474</t>
  </si>
  <si>
    <t>CIPL-03494</t>
  </si>
  <si>
    <t>CIPL-03495</t>
  </si>
  <si>
    <t>CIPL-03526</t>
  </si>
  <si>
    <t>CIPL-03504</t>
  </si>
  <si>
    <t>CIPL-03489</t>
  </si>
  <si>
    <t>CIPL-03490</t>
  </si>
  <si>
    <t>CIPL-03492</t>
  </si>
  <si>
    <t>CIPL-03493</t>
  </si>
  <si>
    <t>CIPL-03542</t>
  </si>
  <si>
    <t>CIPL-03512</t>
  </si>
  <si>
    <t>CIPL-03514</t>
  </si>
  <si>
    <t>CIPL-03513</t>
  </si>
  <si>
    <t>CIPL-03516</t>
  </si>
  <si>
    <t>CIPL-03521</t>
  </si>
  <si>
    <t>CIPL-03515</t>
  </si>
  <si>
    <t>CIPL-03519</t>
  </si>
  <si>
    <t>CIPL-03547</t>
  </si>
  <si>
    <t>CIPL-03546</t>
  </si>
  <si>
    <t>CIPL-03545</t>
  </si>
  <si>
    <t>CIPL-03517</t>
  </si>
  <si>
    <t>CIPL-03534</t>
  </si>
  <si>
    <t>CIPL-03536</t>
  </si>
  <si>
    <t>CIPL-03533</t>
  </si>
  <si>
    <t>CIPL-03535</t>
  </si>
  <si>
    <t>CIPL-03537</t>
  </si>
  <si>
    <t>CIPL-03538</t>
  </si>
  <si>
    <t>CIPL-03577</t>
  </si>
  <si>
    <t>CIPL-03393</t>
  </si>
  <si>
    <t>CIPL-03440</t>
  </si>
  <si>
    <t>CIPL-03592</t>
  </si>
  <si>
    <t>CIPL-03569</t>
  </si>
  <si>
    <t>CIPL-03587</t>
  </si>
  <si>
    <t>CIPL-03583</t>
  </si>
  <si>
    <t>CIPL-03593</t>
  </si>
  <si>
    <t>CIPL-03596</t>
  </si>
  <si>
    <t>CIPL-03573</t>
  </si>
  <si>
    <t>CIPL-03595</t>
  </si>
  <si>
    <t>CIPL-03597</t>
  </si>
  <si>
    <t>CIPL-03570</t>
  </si>
  <si>
    <t>CIPL-03572</t>
  </si>
  <si>
    <t>CIPL-03606</t>
  </si>
  <si>
    <t>CIPL-03623</t>
  </si>
  <si>
    <t>CIPL-03626</t>
  </si>
  <si>
    <t>CIPL-03611</t>
  </si>
  <si>
    <t>CIPL-03578</t>
  </si>
  <si>
    <t>CIPL-03615</t>
  </si>
  <si>
    <t>CIPL-03664</t>
  </si>
  <si>
    <t>CIPL-03539</t>
  </si>
  <si>
    <t>CIPL-03566</t>
  </si>
  <si>
    <t>CIPL-03581</t>
  </si>
  <si>
    <t>CIPL-03591</t>
  </si>
  <si>
    <t>CIPL-03568</t>
  </si>
  <si>
    <t>CIPL-03540</t>
  </si>
  <si>
    <t>CIPL-03541</t>
  </si>
  <si>
    <t>CIPL-03565</t>
  </si>
  <si>
    <t>CIPL-03567</t>
  </si>
  <si>
    <t>CIPL-03552</t>
  </si>
  <si>
    <t>CIPL-03434</t>
  </si>
  <si>
    <t>CIPL-03627</t>
  </si>
  <si>
    <t>CIPL-03661</t>
  </si>
  <si>
    <t>CIPL-03509</t>
  </si>
  <si>
    <t>CIPL-03532</t>
  </si>
  <si>
    <t>CIPL-03518</t>
  </si>
  <si>
    <t>CIPL-03520</t>
  </si>
  <si>
    <t>CIPL-03296</t>
  </si>
  <si>
    <t>CIPL-03608</t>
  </si>
  <si>
    <t>CIPL-03607</t>
  </si>
  <si>
    <t>CIPL-03609</t>
  </si>
  <si>
    <t>CIPL-03510</t>
  </si>
  <si>
    <t>CIPL-03564</t>
  </si>
  <si>
    <t>CIPL-03603</t>
  </si>
  <si>
    <t>CIPL-03571</t>
  </si>
  <si>
    <t>CIPL-03574</t>
  </si>
  <si>
    <t>CIPL-03610</t>
  </si>
  <si>
    <t>CIPL-03575</t>
  </si>
  <si>
    <t>CIPL-03600</t>
  </si>
  <si>
    <t>CIPL-03604</t>
  </si>
  <si>
    <t>CIPL-03619</t>
  </si>
  <si>
    <t>CIPL-03637</t>
  </si>
  <si>
    <t>CIPL-03628</t>
  </si>
  <si>
    <t>CIPL-03663</t>
  </si>
  <si>
    <t>RM03242022-11-1</t>
  </si>
  <si>
    <t>RM03242022-11-38</t>
  </si>
  <si>
    <t>RM04212022-59-27</t>
  </si>
  <si>
    <t>RM04212022-59-44</t>
  </si>
  <si>
    <t>RM05132022-3-1</t>
  </si>
  <si>
    <t>RM09152021-55-1</t>
  </si>
  <si>
    <t>RM08192021-23-1</t>
  </si>
  <si>
    <t>RM09172021-14-1</t>
  </si>
  <si>
    <t>RM09242021-6-1</t>
  </si>
  <si>
    <t>RM09172021-27-1</t>
  </si>
  <si>
    <t>RM09172021-17-1</t>
  </si>
  <si>
    <t>RM10282021-36-1</t>
  </si>
  <si>
    <t>RM11222021-9-1</t>
  </si>
  <si>
    <t>RM11222021-9-2</t>
  </si>
  <si>
    <t>RM11022021-30-1</t>
  </si>
  <si>
    <t>RM11172021-32-1</t>
  </si>
  <si>
    <t>RM12172021-8-2</t>
  </si>
  <si>
    <t>RM11252021-11-1</t>
  </si>
  <si>
    <t>RM11252021-32-1</t>
  </si>
  <si>
    <t>RM01252022-22-1</t>
  </si>
  <si>
    <t>RM11232021-35-1</t>
  </si>
  <si>
    <t>RM11252021-40-1</t>
  </si>
  <si>
    <t>RM11252021-53-1</t>
  </si>
  <si>
    <t>RM11252021-53-2</t>
  </si>
  <si>
    <t>RM12172021-26-1</t>
  </si>
  <si>
    <t>RM12062021-15-1</t>
  </si>
  <si>
    <t>RM11292021-33-1</t>
  </si>
  <si>
    <t>RM12062021-22-1</t>
  </si>
  <si>
    <t>RM12062021-18-1</t>
  </si>
  <si>
    <t>RM12052021-13-1</t>
  </si>
  <si>
    <t>RM12052021-23-1</t>
  </si>
  <si>
    <t>RM12062021-38-1</t>
  </si>
  <si>
    <t>RM01062022-41-1</t>
  </si>
  <si>
    <t>RM01212022-24-1</t>
  </si>
  <si>
    <t>RM02092022-7-1</t>
  </si>
  <si>
    <t>RM02092022-7-2</t>
  </si>
  <si>
    <t>RM02092022-8-1</t>
  </si>
  <si>
    <t>RM02092022-8-2</t>
  </si>
  <si>
    <t>RM02162022-3-1</t>
  </si>
  <si>
    <t>RM02162022-3-2</t>
  </si>
  <si>
    <t>RM01112022-30-1</t>
  </si>
  <si>
    <t>RM01112022-22-1</t>
  </si>
  <si>
    <t>RM12232021-86-1</t>
  </si>
  <si>
    <t>RM05142021-2-1</t>
  </si>
  <si>
    <t>RM06032021-46-1</t>
  </si>
  <si>
    <t>RM07082021-11-1</t>
  </si>
  <si>
    <t>RM07092021-1-1</t>
  </si>
  <si>
    <t>RM02092022-12-1</t>
  </si>
  <si>
    <t>RM02172022-6-1</t>
  </si>
  <si>
    <t>RM02182022-5-1</t>
  </si>
  <si>
    <t>RM01052022-8-1</t>
  </si>
  <si>
    <t>RM03032022-6-1</t>
  </si>
  <si>
    <t>RM03102022-21-1</t>
  </si>
  <si>
    <t>RM03282022-1-1</t>
  </si>
  <si>
    <t>RM03012022-3-1</t>
  </si>
  <si>
    <t>RM03062022-58-1</t>
  </si>
  <si>
    <t>RM03282022-4-1</t>
  </si>
  <si>
    <t>RM03252022-11-1</t>
  </si>
  <si>
    <t>RM04122022-21-1</t>
  </si>
  <si>
    <t>RM03242022-67-1</t>
  </si>
  <si>
    <t>RM04132022-13-1</t>
  </si>
  <si>
    <t>RM04192022-10-1</t>
  </si>
  <si>
    <t>RM01142022-7-1</t>
  </si>
  <si>
    <t>RM01142022-7-10</t>
  </si>
  <si>
    <t>RM01142022-7-11</t>
  </si>
  <si>
    <t>RM01142022-7-13</t>
  </si>
  <si>
    <t>RM01142022-7-2</t>
  </si>
  <si>
    <t>RM01142022-7-3</t>
  </si>
  <si>
    <t>RM01142022-7-4</t>
  </si>
  <si>
    <t>RM01142022-7-7</t>
  </si>
  <si>
    <t>RM01142022-7-8</t>
  </si>
  <si>
    <t>RM01142022-7-9</t>
  </si>
  <si>
    <t>RM01282022-8-1</t>
  </si>
  <si>
    <t>RM01282022-8-10</t>
  </si>
  <si>
    <t>RM01282022-8-11</t>
  </si>
  <si>
    <t>RM01282022-8-12</t>
  </si>
  <si>
    <t>RM01282022-8-13</t>
  </si>
  <si>
    <t>RM01282022-8-14</t>
  </si>
  <si>
    <t>RM01282022-8-15</t>
  </si>
  <si>
    <t>RM01282022-8-16</t>
  </si>
  <si>
    <t>RM01282022-8-2</t>
  </si>
  <si>
    <t>RM01282022-8-3</t>
  </si>
  <si>
    <t>RM01282022-8-4</t>
  </si>
  <si>
    <t>RM01282022-8-6</t>
  </si>
  <si>
    <t>RM01282022-8-7</t>
  </si>
  <si>
    <t>RM01282022-8-8</t>
  </si>
  <si>
    <t>RM06152022-45-1</t>
  </si>
  <si>
    <t>RM06052022-21-1</t>
  </si>
  <si>
    <t>RM02072022-39-1</t>
  </si>
  <si>
    <t>RM02082022-21-1</t>
  </si>
  <si>
    <t>RM01192022-35-1</t>
  </si>
  <si>
    <t>RM01202022-12-1</t>
  </si>
  <si>
    <t>RM02082022-17-1</t>
  </si>
  <si>
    <t>RM01252022-16-1</t>
  </si>
  <si>
    <t>RM01252022-16-2</t>
  </si>
  <si>
    <t>RM02082022-20-1</t>
  </si>
  <si>
    <t>RM02082022-19-1</t>
  </si>
  <si>
    <t>RM02092022-10-1</t>
  </si>
  <si>
    <t>RM02092022-10-2</t>
  </si>
  <si>
    <t>RM05052022-1-1</t>
  </si>
  <si>
    <t>RM04042022-11-1</t>
  </si>
  <si>
    <t>RM04042022-11-3</t>
  </si>
  <si>
    <t>RM04042022-12-1</t>
  </si>
  <si>
    <t>RM11172021-32-3</t>
  </si>
  <si>
    <t>RM12052021-23-3</t>
  </si>
  <si>
    <t>RM11192021-20-1</t>
  </si>
  <si>
    <t>RM01252022-42-1</t>
  </si>
  <si>
    <t>RM03062022-21-1</t>
  </si>
  <si>
    <t>RM03152022-6-1</t>
  </si>
  <si>
    <t>RM01242022-20-1</t>
  </si>
  <si>
    <t>RM02222022-1-1</t>
  </si>
  <si>
    <t>RM04052022-40-1</t>
  </si>
  <si>
    <t>RM04262022-12-1</t>
  </si>
  <si>
    <t>RM05112022-12-1</t>
  </si>
  <si>
    <t>RM06052022-10-1</t>
  </si>
  <si>
    <t>RM01262022-24-11</t>
  </si>
  <si>
    <t>RM09172021-34-13</t>
  </si>
  <si>
    <t>RM10252021-34-1</t>
  </si>
  <si>
    <t>RM11262021-9-1</t>
  </si>
  <si>
    <t>RM11262021-9-17</t>
  </si>
  <si>
    <t>RM11262021-9-27</t>
  </si>
  <si>
    <t>RM12092021-2-1</t>
  </si>
  <si>
    <t>RM12092021-2-25</t>
  </si>
  <si>
    <t>RM12162021-5-1</t>
  </si>
  <si>
    <t>RM03242022-11-2</t>
  </si>
  <si>
    <t>RM04212022-59-2</t>
  </si>
  <si>
    <t>RM01192022-12-1</t>
  </si>
  <si>
    <t>RM01192022-12-17</t>
  </si>
  <si>
    <t>RM12062021-38-4</t>
  </si>
  <si>
    <t>RM06012022-1-2</t>
  </si>
  <si>
    <t>RM10172021-7-2</t>
  </si>
  <si>
    <t>RM11172021-32-2</t>
  </si>
  <si>
    <t>RM12052021-13-2</t>
  </si>
  <si>
    <t>RM12052021-23-2</t>
  </si>
  <si>
    <t>RM12162021-1-15</t>
  </si>
  <si>
    <t>RM12162021-1-2</t>
  </si>
  <si>
    <t>RM02222022-14-1</t>
  </si>
  <si>
    <t>RM02252022-26-1</t>
  </si>
  <si>
    <t>RM03092022-14-2</t>
  </si>
  <si>
    <t>RM03092022-14-22</t>
  </si>
  <si>
    <t>RM04112022-6-1</t>
  </si>
  <si>
    <t>RM02112022-3-1</t>
  </si>
  <si>
    <t>RM01262022-26-1</t>
  </si>
  <si>
    <t>RM10252021-34-13</t>
  </si>
  <si>
    <t>RM10252021-34-25</t>
  </si>
  <si>
    <t>RM12092021-2-2</t>
  </si>
  <si>
    <t>RM12092021-2-26</t>
  </si>
  <si>
    <t>RM12162021-5-11</t>
  </si>
  <si>
    <t>RM06282021-25-1</t>
  </si>
  <si>
    <t>RM08132021-1-1</t>
  </si>
  <si>
    <t>RM09172021-34-2</t>
  </si>
  <si>
    <t>RM10252021-34-2</t>
  </si>
  <si>
    <t>RM11222021-5-1</t>
  </si>
  <si>
    <t>RM11222021-16-1</t>
  </si>
  <si>
    <t>RM11222021-8-1</t>
  </si>
  <si>
    <t>RM11222021-8-14</t>
  </si>
  <si>
    <t>RM11242021-5-20</t>
  </si>
  <si>
    <t>RM11252021-12-2</t>
  </si>
  <si>
    <t>RM11252021-55-1</t>
  </si>
  <si>
    <t>RM11252021-55-15</t>
  </si>
  <si>
    <t>RM11262021-9-16</t>
  </si>
  <si>
    <t>RM11262021-9-18</t>
  </si>
  <si>
    <t>RM11262021-9-2</t>
  </si>
  <si>
    <t>RM11302021-6-1</t>
  </si>
  <si>
    <t>RM11302021-23-1</t>
  </si>
  <si>
    <t>RM11302021-23-14</t>
  </si>
  <si>
    <t>RM12092021-2-3</t>
  </si>
  <si>
    <t>RM12092021-2-35</t>
  </si>
  <si>
    <t>RM12152021-19-18</t>
  </si>
  <si>
    <t>RM12152021-19-3</t>
  </si>
  <si>
    <t>RM12162021-5-2</t>
  </si>
  <si>
    <t>RM12172021-22-1</t>
  </si>
  <si>
    <t>RM06042021-30-1</t>
  </si>
  <si>
    <t>RM06032021-25-1</t>
  </si>
  <si>
    <t>RM07072021-26-1</t>
  </si>
  <si>
    <t>RM02092022-24-1</t>
  </si>
  <si>
    <t>RM03092022-14-1</t>
  </si>
  <si>
    <t>RM03092022-14-21</t>
  </si>
  <si>
    <t>RM03222022-8-1</t>
  </si>
  <si>
    <t>RM03242022-11-44</t>
  </si>
  <si>
    <t>RM04192022-52-1</t>
  </si>
  <si>
    <t>RM04212022-59-52</t>
  </si>
  <si>
    <t>RM06012022-1-1</t>
  </si>
  <si>
    <t>RM01142022-3-1</t>
  </si>
  <si>
    <t>RM01142022-3-2</t>
  </si>
  <si>
    <t>RM01142022-3-3</t>
  </si>
  <si>
    <t>RM01142022-3-4</t>
  </si>
  <si>
    <t>RM01142022-3-5</t>
  </si>
  <si>
    <t>RM02082022-32-1</t>
  </si>
  <si>
    <t>RM02082022-32-2</t>
  </si>
  <si>
    <t>RM02082022-32-4</t>
  </si>
  <si>
    <t>RM02082022-32-5</t>
  </si>
  <si>
    <t>RM02082022-32-6</t>
  </si>
  <si>
    <t>RM01192022-12-14</t>
  </si>
  <si>
    <t>RM01192022-12-15</t>
  </si>
  <si>
    <t>RM01212022-2-1</t>
  </si>
  <si>
    <t>RM01262022-33-1</t>
  </si>
  <si>
    <t>RM01262022-33-11</t>
  </si>
  <si>
    <t>RM01262022-40-2</t>
  </si>
  <si>
    <t>RM09172021-39-1</t>
  </si>
  <si>
    <t>RM10272021-45-1</t>
  </si>
  <si>
    <t>RM09212021-3-1</t>
  </si>
  <si>
    <t>RM10252021-4-1</t>
  </si>
  <si>
    <t>RM11242021-26-1</t>
  </si>
  <si>
    <t>RM11242021-26-15</t>
  </si>
  <si>
    <t>RM11252021-12-1</t>
  </si>
  <si>
    <t>RM11302021-29-1</t>
  </si>
  <si>
    <t>RM11302021-29-26</t>
  </si>
  <si>
    <t>RM12172021-32-1</t>
  </si>
  <si>
    <t>RM12182021-43-1</t>
  </si>
  <si>
    <t>RM12232021-6-1</t>
  </si>
  <si>
    <t>RM12232021-6-16</t>
  </si>
  <si>
    <t>RM02252022-22-1</t>
  </si>
  <si>
    <t>RM03092022-6-1</t>
  </si>
  <si>
    <t>RM03092022-6-15</t>
  </si>
  <si>
    <t>RM03212022-36-1</t>
  </si>
  <si>
    <t>RM03212022-9-1</t>
  </si>
  <si>
    <t>RM04192022-44-1</t>
  </si>
  <si>
    <t>RM09172021-32-2</t>
  </si>
  <si>
    <t>RM09212021-3-3</t>
  </si>
  <si>
    <t>RM10172021-9-3</t>
  </si>
  <si>
    <t>RM10252021-34-22</t>
  </si>
  <si>
    <t>RM11062021-24-3</t>
  </si>
  <si>
    <t>RM11242021-5-2</t>
  </si>
  <si>
    <t>RM11242021-5-21</t>
  </si>
  <si>
    <t>RM11252021-12-18</t>
  </si>
  <si>
    <t>RM11252021-12-3</t>
  </si>
  <si>
    <t>RM11252021-55-16</t>
  </si>
  <si>
    <t>RM11252021-55-3</t>
  </si>
  <si>
    <t>RM11262021-9-14</t>
  </si>
  <si>
    <t>RM11262021-9-28</t>
  </si>
  <si>
    <t>RM11302021-29-2</t>
  </si>
  <si>
    <t>RM11302021-29-27</t>
  </si>
  <si>
    <t>RM11302021-6-3</t>
  </si>
  <si>
    <t>RM12062021-39-3</t>
  </si>
  <si>
    <t>RM12092021-2-27</t>
  </si>
  <si>
    <t>RM12092021-2-36</t>
  </si>
  <si>
    <t>RM12162021-5-14</t>
  </si>
  <si>
    <t>RM12162021-5-3</t>
  </si>
  <si>
    <t>RM12172021-3-3</t>
  </si>
  <si>
    <t>RM12172021-22-3</t>
  </si>
  <si>
    <t>RM12182021-43-2</t>
  </si>
  <si>
    <t>RM12232021-6-2</t>
  </si>
  <si>
    <t>RM05142021-1-3</t>
  </si>
  <si>
    <t>RM06032021-25-4</t>
  </si>
  <si>
    <t>RM06242021-4-11</t>
  </si>
  <si>
    <t>RM02092022-24-2</t>
  </si>
  <si>
    <t>RM02252022-22-2</t>
  </si>
  <si>
    <t>RM03092022-6-2</t>
  </si>
  <si>
    <t>RM03212022-36-2</t>
  </si>
  <si>
    <t>RM03212022-9-2</t>
  </si>
  <si>
    <t>RM03222022-8-3</t>
  </si>
  <si>
    <t>RM04192022-44-14</t>
  </si>
  <si>
    <t>RM04192022-44-2</t>
  </si>
  <si>
    <t>RM04192022-52-17</t>
  </si>
  <si>
    <t>RM04192022-52-5</t>
  </si>
  <si>
    <t>RM01192022-12-2</t>
  </si>
  <si>
    <t>RM01212022-2-3</t>
  </si>
  <si>
    <t>RM01262022-40-3</t>
  </si>
  <si>
    <t>RM04182022-43-1</t>
  </si>
  <si>
    <t>RM03242022-11-7</t>
  </si>
  <si>
    <t>RM05132022-3-7</t>
  </si>
  <si>
    <t>RM05132022-9-1</t>
  </si>
  <si>
    <t>RM04262022-9-1</t>
  </si>
  <si>
    <t>RM11222021-16-5</t>
  </si>
  <si>
    <t>RM11242021-26-7</t>
  </si>
  <si>
    <t>RM12172021-3-10</t>
  </si>
  <si>
    <t>RM12182021-43-6</t>
  </si>
  <si>
    <t>RM12232021-6-6</t>
  </si>
  <si>
    <t>RM02072022-19-6</t>
  </si>
  <si>
    <t>RM02252022-22-6</t>
  </si>
  <si>
    <t>RM03092022-14-10</t>
  </si>
  <si>
    <t>RM03092022-6-6</t>
  </si>
  <si>
    <t>RM03212022-9-6</t>
  </si>
  <si>
    <t>RM03222022-8-8</t>
  </si>
  <si>
    <t>RM04122022-8-8</t>
  </si>
  <si>
    <t>RM04192022-44-6</t>
  </si>
  <si>
    <t>RM06102022-15-8</t>
  </si>
  <si>
    <t>RM01192022-12-11</t>
  </si>
  <si>
    <t>RM05162022-32-1</t>
  </si>
  <si>
    <t>RM03292022-38-1</t>
  </si>
  <si>
    <t>RM05172022-11-1</t>
  </si>
  <si>
    <t>RM02202022-39-4</t>
  </si>
  <si>
    <t>RM03292022-21-1</t>
  </si>
  <si>
    <t>RM04262022-46-3</t>
  </si>
  <si>
    <t>RM04082022-3-1</t>
  </si>
  <si>
    <t>RM03292022-35-4</t>
  </si>
  <si>
    <t>RM04202022-56-1</t>
  </si>
  <si>
    <t>RM04242022-4-2</t>
  </si>
  <si>
    <t>RM03232022-47-1</t>
  </si>
  <si>
    <t>RM04192022-29-1</t>
  </si>
  <si>
    <t>RM04222022-7-1</t>
  </si>
  <si>
    <t>RM11042021-35-3</t>
  </si>
  <si>
    <t>RM11042021-35-6</t>
  </si>
  <si>
    <t>RM11152021-44-1</t>
  </si>
  <si>
    <t>RM11152021-44-2</t>
  </si>
  <si>
    <t>RM01172022-32-1</t>
  </si>
  <si>
    <t>RM01172022-32-2</t>
  </si>
  <si>
    <t>RM02052022-5-1</t>
  </si>
  <si>
    <t>RM02052022-5-2</t>
  </si>
  <si>
    <t>RM02052022-5-3</t>
  </si>
  <si>
    <t>RM05252022-74-1</t>
  </si>
  <si>
    <t>RM05252022-74-2</t>
  </si>
  <si>
    <t>RM04062022-32-2</t>
  </si>
  <si>
    <t>RM02282022-38-1</t>
  </si>
  <si>
    <t>RM02282022-38-3</t>
  </si>
  <si>
    <t>RM05162022-16-4</t>
  </si>
  <si>
    <t>RM05162022-16-5</t>
  </si>
  <si>
    <t>RM02072022-19-1</t>
  </si>
  <si>
    <t>RM02072022-19-2</t>
  </si>
  <si>
    <t>RM03232022-54-1</t>
  </si>
  <si>
    <t>RM05162022-1-1</t>
  </si>
  <si>
    <t>RM05162022-1-8</t>
  </si>
  <si>
    <t>RM05242022-53-1</t>
  </si>
  <si>
    <t>RM05242022-53-2</t>
  </si>
  <si>
    <t>RM05242022-53-3</t>
  </si>
  <si>
    <t>RM05252022-92-7</t>
  </si>
  <si>
    <t>RM05252022-92-8</t>
  </si>
  <si>
    <t>RM06092022-6-1</t>
  </si>
  <si>
    <t>RM06092022-6-11</t>
  </si>
  <si>
    <t>RM06092022-6-12</t>
  </si>
  <si>
    <t>RM06092022-6-2</t>
  </si>
  <si>
    <t>RM06092022-6-3</t>
  </si>
  <si>
    <t>RM06092022-6-4</t>
  </si>
  <si>
    <t>RM06092022-6-8</t>
  </si>
  <si>
    <t>RM06092022-6-9</t>
  </si>
  <si>
    <t>RM05162022-2-1</t>
  </si>
  <si>
    <t>RM05162022-2-2</t>
  </si>
  <si>
    <t>RM05162022-2-3</t>
  </si>
  <si>
    <t>RM06072022-15-1</t>
  </si>
  <si>
    <t>RM06072022-15-2</t>
  </si>
  <si>
    <t>RM06072022-15-3</t>
  </si>
  <si>
    <t>RM06072022-15-4</t>
  </si>
  <si>
    <t>RM04032022-40-1</t>
  </si>
  <si>
    <t>RM05152022-20-1</t>
  </si>
  <si>
    <t>RM05152022-20-2</t>
  </si>
  <si>
    <t>RM05152022-20-3</t>
  </si>
  <si>
    <t>RM05152022-20-4</t>
  </si>
  <si>
    <t>RM05242022-31-1</t>
  </si>
  <si>
    <t>RM05242022-31-2</t>
  </si>
  <si>
    <t>RM05242022-31-3</t>
  </si>
  <si>
    <t>RM06092022-6-14</t>
  </si>
  <si>
    <t>RM11232021-33-2</t>
  </si>
  <si>
    <t>RM12272021-38-2</t>
  </si>
  <si>
    <t>RM12142021-38-1</t>
  </si>
  <si>
    <t>RM02122022-4-1</t>
  </si>
  <si>
    <t>RM02282022-7-1</t>
  </si>
  <si>
    <t>RM04182022-17-1</t>
  </si>
  <si>
    <t>RM04182022-28-1</t>
  </si>
  <si>
    <t>RM02242022-15-2</t>
  </si>
  <si>
    <t>RM05162022-16-1</t>
  </si>
  <si>
    <t>RM09172021-39-6</t>
  </si>
  <si>
    <t>RM10252021-34-10</t>
  </si>
  <si>
    <t>RM11222021-5-6</t>
  </si>
  <si>
    <t>RM11222021-25-6</t>
  </si>
  <si>
    <t>RM11222021-8-6</t>
  </si>
  <si>
    <t>RM11242021-5-10</t>
  </si>
  <si>
    <t>RM03092022-16-1</t>
  </si>
  <si>
    <t>RM11242021-26-6</t>
  </si>
  <si>
    <t>RM11252021-12-11</t>
  </si>
  <si>
    <t>RM11252021-55-9</t>
  </si>
  <si>
    <t>RM11262021-9-12</t>
  </si>
  <si>
    <t>RM11302021-29-7</t>
  </si>
  <si>
    <t>RM11302021-6-9</t>
  </si>
  <si>
    <t>RM11302021-23-9</t>
  </si>
  <si>
    <t>RM12052021-13-12</t>
  </si>
  <si>
    <t>RM12052021-23-12</t>
  </si>
  <si>
    <t>RM12062021-39-12</t>
  </si>
  <si>
    <t>RM12062021-39-14</t>
  </si>
  <si>
    <t>RM12092021-2-11</t>
  </si>
  <si>
    <t>RM12152021-19-2</t>
  </si>
  <si>
    <t>RM12162021-5-10</t>
  </si>
  <si>
    <t>RM12172021-32-6</t>
  </si>
  <si>
    <t>RM12172021-3-11</t>
  </si>
  <si>
    <t>RM12172021-22-9</t>
  </si>
  <si>
    <t>RM12182021-43-7</t>
  </si>
  <si>
    <t>RM12232021-6-7</t>
  </si>
  <si>
    <t>RM02092022-24-11</t>
  </si>
  <si>
    <t>RM05242022-71-1</t>
  </si>
  <si>
    <t>RM02252022-22-7</t>
  </si>
  <si>
    <t>RM03092022-14-11</t>
  </si>
  <si>
    <t>RM03092022-6-7</t>
  </si>
  <si>
    <t>RM03212022-9-7</t>
  </si>
  <si>
    <t>RM03222022-8-9</t>
  </si>
  <si>
    <t>RM03242022-11-9</t>
  </si>
  <si>
    <t>RM04192022-44-7</t>
  </si>
  <si>
    <t>RM04192022-52-9</t>
  </si>
  <si>
    <t>RM05132022-3-8</t>
  </si>
  <si>
    <t>RM01192022-1-6</t>
  </si>
  <si>
    <t>RM01192022-12-12</t>
  </si>
  <si>
    <t>RM01212022-2-9</t>
  </si>
  <si>
    <t>RM01262022-11-6</t>
  </si>
  <si>
    <t>RM01262022-33-10</t>
  </si>
  <si>
    <t>RM01262022-24-9</t>
  </si>
  <si>
    <t>RM11252021-12-15</t>
  </si>
  <si>
    <t>RM05162022-1-4</t>
  </si>
  <si>
    <t>RM03242022-11-12</t>
  </si>
  <si>
    <t>RM04112022-3-4</t>
  </si>
  <si>
    <t>RM02132022-7-9</t>
  </si>
  <si>
    <t>RM04122022-9-6</t>
  </si>
  <si>
    <t>RM02072022-19-9</t>
  </si>
  <si>
    <t>RM03232022-54-6</t>
  </si>
  <si>
    <t>RM04112022-2-6</t>
  </si>
  <si>
    <t>RM05162022-1-6</t>
  </si>
  <si>
    <t>RM04112022-3-6</t>
  </si>
  <si>
    <t>RM11022021-15-2</t>
  </si>
  <si>
    <t>RM04182022-24-1</t>
  </si>
  <si>
    <t>RM02132022-7-8</t>
  </si>
  <si>
    <t>RM02282022-38-8</t>
  </si>
  <si>
    <t>RM04122022-9-5</t>
  </si>
  <si>
    <t>RM02072022-19-8</t>
  </si>
  <si>
    <t>RM03232022-54-5</t>
  </si>
  <si>
    <t>RM04112022-2-5</t>
  </si>
  <si>
    <t>RM05162022-1-5</t>
  </si>
  <si>
    <t>RM03242022-11-11</t>
  </si>
  <si>
    <t>RM02252022-7-8</t>
  </si>
  <si>
    <t>RM04112022-3-5</t>
  </si>
  <si>
    <t>RM06042021-30-16</t>
  </si>
  <si>
    <t>RM03152022-48-1</t>
  </si>
  <si>
    <t>RM03162022-23-1</t>
  </si>
  <si>
    <t>RM01182022-48-20</t>
  </si>
  <si>
    <t>RM03242022-11-14</t>
  </si>
  <si>
    <t>RM01232022-36-12</t>
  </si>
  <si>
    <t>RM08042021-102-12</t>
  </si>
  <si>
    <t>RM03242022-11-10</t>
  </si>
  <si>
    <t>RM04272022-4-2</t>
  </si>
  <si>
    <t>RM05152022-54-4</t>
  </si>
  <si>
    <t>RM03282022-21-4</t>
  </si>
  <si>
    <t>RM04122022-19-6</t>
  </si>
  <si>
    <t>RM12052021-13-16</t>
  </si>
  <si>
    <t>RM12052021-23-18</t>
  </si>
  <si>
    <t>RM02282022-38-4</t>
  </si>
  <si>
    <t>RM03232022-54-3</t>
  </si>
  <si>
    <t>RM05162022-1-3</t>
  </si>
  <si>
    <t>RM04192022-42-3</t>
  </si>
  <si>
    <t>RM03242022-11-13</t>
  </si>
  <si>
    <t>RM04122022-8-3</t>
  </si>
  <si>
    <t>RM04112022-3-3</t>
  </si>
  <si>
    <t>RM09022021-38-1</t>
  </si>
  <si>
    <t>RM09022021-38-2</t>
  </si>
  <si>
    <t>RM11302021-23-12</t>
  </si>
  <si>
    <t>RM11302021-23-20</t>
  </si>
  <si>
    <t>RM11302021-23-23</t>
  </si>
  <si>
    <t>RM11302021-23-7</t>
  </si>
  <si>
    <t>RM07072021-26-14</t>
  </si>
  <si>
    <t>RM07072021-26-7</t>
  </si>
  <si>
    <t>RM11192021-21-2</t>
  </si>
  <si>
    <t>RM11252021-12-7</t>
  </si>
  <si>
    <t>RM11302021-23-24</t>
  </si>
  <si>
    <t>RM12172021-3-7</t>
  </si>
  <si>
    <t>RM02172022-35-1</t>
  </si>
  <si>
    <t>RM03042022-15-1</t>
  </si>
  <si>
    <t>RM03072022-40-1</t>
  </si>
  <si>
    <t>RM01282022-53-2</t>
  </si>
  <si>
    <t>RM03252022-16-1</t>
  </si>
  <si>
    <t>RM04112022-21-2</t>
  </si>
  <si>
    <t>RM04202022-31-2</t>
  </si>
  <si>
    <t>RM04112022-13-1</t>
  </si>
  <si>
    <t>RM06052022-17-2</t>
  </si>
  <si>
    <t>RM05192022-23-1</t>
  </si>
  <si>
    <t>RM11222021-5-15</t>
  </si>
  <si>
    <t>RM11222021-5-7</t>
  </si>
  <si>
    <t>RM11222021-25-7</t>
  </si>
  <si>
    <t>RM11242021-26-18</t>
  </si>
  <si>
    <t>RM11242021-26-4</t>
  </si>
  <si>
    <t>RM11302021-29-5</t>
  </si>
  <si>
    <t>RM12152021-19-6</t>
  </si>
  <si>
    <t>RM12172021-32-4</t>
  </si>
  <si>
    <t>RM12182021-43-5</t>
  </si>
  <si>
    <t>RM12232021-6-20</t>
  </si>
  <si>
    <t>RM12232021-6-5</t>
  </si>
  <si>
    <t>RM05142021-1-8</t>
  </si>
  <si>
    <t>RM02252022-22-5</t>
  </si>
  <si>
    <t>RM03092022-6-19</t>
  </si>
  <si>
    <t>RM03092022-6-5</t>
  </si>
  <si>
    <t>RM04192022-44-17</t>
  </si>
  <si>
    <t>RM04192022-44-5</t>
  </si>
  <si>
    <t>RM01192022-1-7</t>
  </si>
  <si>
    <t>RM01262022-11-16</t>
  </si>
  <si>
    <t>RM01262022-11-4</t>
  </si>
  <si>
    <t>RM11242021-5-25</t>
  </si>
  <si>
    <t>RM11302021-23-5</t>
  </si>
  <si>
    <t>RM02092022-24-6</t>
  </si>
  <si>
    <t>RM08112021-80-11</t>
  </si>
  <si>
    <t>RM08112021-80-22</t>
  </si>
  <si>
    <t>RM08112021-80-3</t>
  </si>
  <si>
    <t>RM03162022-19-20</t>
  </si>
  <si>
    <t>RM11252021-12-14</t>
  </si>
  <si>
    <t>RM12152021-19-9</t>
  </si>
  <si>
    <t>RM12172021-3-14</t>
  </si>
  <si>
    <t>RM03092022-14-27</t>
  </si>
  <si>
    <t>RM03092022-14-7</t>
  </si>
  <si>
    <t>RM11292021-35-1</t>
  </si>
  <si>
    <t>RM02082022-33-26</t>
  </si>
  <si>
    <t>RM06062022-11-1</t>
  </si>
  <si>
    <t>RM06062022-11-2</t>
  </si>
  <si>
    <t>RM11252021-12-12</t>
  </si>
  <si>
    <t>RM11252021-55-7</t>
  </si>
  <si>
    <t>RM11302021-6-7</t>
  </si>
  <si>
    <t>RM12092021-2-20</t>
  </si>
  <si>
    <t>RM12162021-5-22</t>
  </si>
  <si>
    <t>RM01192022-34-4</t>
  </si>
  <si>
    <t>RM12172021-22-7</t>
  </si>
  <si>
    <t>RM02172022-35-2</t>
  </si>
  <si>
    <t>RM03042022-15-2</t>
  </si>
  <si>
    <t>RM03072022-40-2</t>
  </si>
  <si>
    <t>RM01282022-53-1</t>
  </si>
  <si>
    <t>RM03252022-16-2</t>
  </si>
  <si>
    <t>RM05182022-32-1</t>
  </si>
  <si>
    <t>RM04112022-21-1</t>
  </si>
  <si>
    <t>RM03222022-8-7</t>
  </si>
  <si>
    <t>RM04122022-13-1</t>
  </si>
  <si>
    <t>RM04202022-31-1</t>
  </si>
  <si>
    <t>RM04112022-14-1</t>
  </si>
  <si>
    <t>RM04192022-52-7</t>
  </si>
  <si>
    <t>RM06052022-17-1</t>
  </si>
  <si>
    <t>RM02062022-19-1</t>
  </si>
  <si>
    <t>RM04032022-16-1</t>
  </si>
  <si>
    <t>RM04032022-16-2</t>
  </si>
  <si>
    <t>RM01212022-2-7</t>
  </si>
  <si>
    <t>RM11262021-9-19</t>
  </si>
  <si>
    <t>RM11262021-9-3</t>
  </si>
  <si>
    <t>RM01192022-12-3</t>
  </si>
  <si>
    <t>RM02092022-28</t>
  </si>
  <si>
    <t>RM08112021-80-2</t>
  </si>
  <si>
    <t>RM02042022-3-2</t>
  </si>
  <si>
    <t>RM02202022-39-3</t>
  </si>
  <si>
    <t>RM03132022-2-1</t>
  </si>
  <si>
    <t>RM03292022-35-3</t>
  </si>
  <si>
    <t>RM05032022-8-1</t>
  </si>
  <si>
    <t>RM05032022-8-2</t>
  </si>
  <si>
    <t>RM05032022-8-3</t>
  </si>
  <si>
    <t>RM05032022-8-4</t>
  </si>
  <si>
    <t>RM03132022-1-1</t>
  </si>
  <si>
    <t>RM08112021-80-17</t>
  </si>
  <si>
    <t>RM08112021-80-4</t>
  </si>
  <si>
    <t>RM09172021-29-6</t>
  </si>
  <si>
    <t>RM09172021-32-3</t>
  </si>
  <si>
    <t>RM09172021-39-3</t>
  </si>
  <si>
    <t>RM09172021-39-5</t>
  </si>
  <si>
    <t>RM09172021-34-4</t>
  </si>
  <si>
    <t>RM09172021-34-5</t>
  </si>
  <si>
    <t>RM09172021-34-6</t>
  </si>
  <si>
    <t>RM09172021-34-7</t>
  </si>
  <si>
    <t>RM10172021-9-1</t>
  </si>
  <si>
    <t>RM10172021-9-2</t>
  </si>
  <si>
    <t>RM10252021-34-23</t>
  </si>
  <si>
    <t>RM10252021-34-4</t>
  </si>
  <si>
    <t>RM10252021-34-5</t>
  </si>
  <si>
    <t>RM10252021-34-6</t>
  </si>
  <si>
    <t>RM11022021-14-1</t>
  </si>
  <si>
    <t>RM11022021-14-5</t>
  </si>
  <si>
    <t>RM11172021-33-1</t>
  </si>
  <si>
    <t>RM11172021-33-2</t>
  </si>
  <si>
    <t>RM11172021-33-3</t>
  </si>
  <si>
    <t>RM11222021-5-12</t>
  </si>
  <si>
    <t>RM11222021-5-13</t>
  </si>
  <si>
    <t>RM11222021-5-2</t>
  </si>
  <si>
    <t>RM11222021-5-3</t>
  </si>
  <si>
    <t>RM11222021-5-4</t>
  </si>
  <si>
    <t>RM11222021-16-12</t>
  </si>
  <si>
    <t>RM11222021-16-13</t>
  </si>
  <si>
    <t>RM11222021-16-2</t>
  </si>
  <si>
    <t>RM11222021-16-3</t>
  </si>
  <si>
    <t>RM11222021-25-15</t>
  </si>
  <si>
    <t>RM11222021-25-16</t>
  </si>
  <si>
    <t>RM11222021-25-3</t>
  </si>
  <si>
    <t>RM11222021-25-4</t>
  </si>
  <si>
    <t>RM11222021-8-15</t>
  </si>
  <si>
    <t>RM11222021-8-16</t>
  </si>
  <si>
    <t>RM11222021-8-2</t>
  </si>
  <si>
    <t>RM12052021-21-1</t>
  </si>
  <si>
    <t>RM11242021-5-22</t>
  </si>
  <si>
    <t>RM11242021-5-24</t>
  </si>
  <si>
    <t>RM11242021-5-5</t>
  </si>
  <si>
    <t>RM11242021-26-17</t>
  </si>
  <si>
    <t>RM11242021-26-3</t>
  </si>
  <si>
    <t>RM11242021-26-5</t>
  </si>
  <si>
    <t>RM11252021-12-13</t>
  </si>
  <si>
    <t>RM11252021-12-19</t>
  </si>
  <si>
    <t>RM11252021-12-20</t>
  </si>
  <si>
    <t>RM11252021-12-4</t>
  </si>
  <si>
    <t>RM11252021-12-5</t>
  </si>
  <si>
    <t>RM11252021-12-6</t>
  </si>
  <si>
    <t>RM11252021-55-4</t>
  </si>
  <si>
    <t>RM11252021-55-5</t>
  </si>
  <si>
    <t>RM11252021-55-6</t>
  </si>
  <si>
    <t>RM11262021-9-15</t>
  </si>
  <si>
    <t>RM11262021-9-4</t>
  </si>
  <si>
    <t>RM11262021-9-5</t>
  </si>
  <si>
    <t>RM11262021-9-6</t>
  </si>
  <si>
    <t>RM11262021-9-7</t>
  </si>
  <si>
    <t>RM11262021-9-8</t>
  </si>
  <si>
    <t>RM12152021-33-4</t>
  </si>
  <si>
    <t>RM12152021-33-8</t>
  </si>
  <si>
    <t>RM11302021-29-3</t>
  </si>
  <si>
    <t>RM11302021-29-4</t>
  </si>
  <si>
    <t>RM11302021-6-4</t>
  </si>
  <si>
    <t>RM11302021-6-5</t>
  </si>
  <si>
    <t>RM11302021-6-6</t>
  </si>
  <si>
    <t>RM11302021-23-2</t>
  </si>
  <si>
    <t>RM11302021-23-3</t>
  </si>
  <si>
    <t>RM11302021-23-4</t>
  </si>
  <si>
    <t>RM12052021-13-4</t>
  </si>
  <si>
    <t>RM12052021-13-5</t>
  </si>
  <si>
    <t>RM12052021-23-19</t>
  </si>
  <si>
    <t>RM12052021-23-4</t>
  </si>
  <si>
    <t>RM12052021-23-5</t>
  </si>
  <si>
    <t>RM12062021-39-2</t>
  </si>
  <si>
    <t>RM12092021-2-19</t>
  </si>
  <si>
    <t>RM12092021-2-5</t>
  </si>
  <si>
    <t>RM12092021-2-6</t>
  </si>
  <si>
    <t>RM12092021-2-7</t>
  </si>
  <si>
    <t>RM12152021-19-7</t>
  </si>
  <si>
    <t>RM12162021-5-21</t>
  </si>
  <si>
    <t>RM12162021-5-4</t>
  </si>
  <si>
    <t>RM12162021-5-5</t>
  </si>
  <si>
    <t>RM12162021-5-6</t>
  </si>
  <si>
    <t>RM12172021-32-3</t>
  </si>
  <si>
    <t>RM12172021-32-5</t>
  </si>
  <si>
    <t>RM12172021-3-13</t>
  </si>
  <si>
    <t>RM12172021-3-4</t>
  </si>
  <si>
    <t>RM12172021-3-5</t>
  </si>
  <si>
    <t>RM12172021-3-6</t>
  </si>
  <si>
    <t>RM12172021-22-2</t>
  </si>
  <si>
    <t>RM12172021-22-4</t>
  </si>
  <si>
    <t>RM12172021-22-5</t>
  </si>
  <si>
    <t>RM12172021-22-6</t>
  </si>
  <si>
    <t>RM12182021-43-3</t>
  </si>
  <si>
    <t>RM12182021-43-4</t>
  </si>
  <si>
    <t>RM12232021-6-18</t>
  </si>
  <si>
    <t>RM12232021-6-3</t>
  </si>
  <si>
    <t>RM12232021-6-4</t>
  </si>
  <si>
    <t>RM02042022-11-1</t>
  </si>
  <si>
    <t>RM02042022-11-2</t>
  </si>
  <si>
    <t>RM02042022-11-3</t>
  </si>
  <si>
    <t>RM02042022-11-4</t>
  </si>
  <si>
    <t>RM05142021-1-6</t>
  </si>
  <si>
    <t>RM05142021-1-7</t>
  </si>
  <si>
    <t>RM06042021-30-4</t>
  </si>
  <si>
    <t>RM06032021-25-6</t>
  </si>
  <si>
    <t>RM06242021-4-9</t>
  </si>
  <si>
    <t>RM07072021-26-3</t>
  </si>
  <si>
    <t>RM07072021-26-4</t>
  </si>
  <si>
    <t>RM02132022-65-1</t>
  </si>
  <si>
    <t>RM02132022-65-2</t>
  </si>
  <si>
    <t>RM05302022-30-1</t>
  </si>
  <si>
    <t>RM02092022-24-3</t>
  </si>
  <si>
    <t>RM02092022-24-5</t>
  </si>
  <si>
    <t>RM01202022-48-1</t>
  </si>
  <si>
    <t>RM01202022-48-3</t>
  </si>
  <si>
    <t>RM01202022-48-5</t>
  </si>
  <si>
    <t>RM03162022-17-1</t>
  </si>
  <si>
    <t>RM02222022-10-1</t>
  </si>
  <si>
    <t>RM02222022-10-2</t>
  </si>
  <si>
    <t>RM02222022-10-3</t>
  </si>
  <si>
    <t>RM02222022-10-4</t>
  </si>
  <si>
    <t>RM04202022-1-1</t>
  </si>
  <si>
    <t>RM04082022-7-1</t>
  </si>
  <si>
    <t>RM04082022-7-2</t>
  </si>
  <si>
    <t>RM04082022-7-3</t>
  </si>
  <si>
    <t>RM02252022-22-3</t>
  </si>
  <si>
    <t>RM02252022-22-4</t>
  </si>
  <si>
    <t>RM04202022-18-1</t>
  </si>
  <si>
    <t>RM04202022-18-2</t>
  </si>
  <si>
    <t>RM04182022-23-1</t>
  </si>
  <si>
    <t>RM04182022-23-2</t>
  </si>
  <si>
    <t>RM04182022-25-1</t>
  </si>
  <si>
    <t>RM03092022-14-23</t>
  </si>
  <si>
    <t>RM03092022-14-24</t>
  </si>
  <si>
    <t>RM03092022-14-26</t>
  </si>
  <si>
    <t>RM03092022-14-3</t>
  </si>
  <si>
    <t>RM03092022-14-4</t>
  </si>
  <si>
    <t>RM03092022-14-5</t>
  </si>
  <si>
    <t>RM03092022-14-6</t>
  </si>
  <si>
    <t>RM03092022-6-17</t>
  </si>
  <si>
    <t>RM03092022-6-3</t>
  </si>
  <si>
    <t>RM03092022-6-4</t>
  </si>
  <si>
    <t>RM03212022-9-3</t>
  </si>
  <si>
    <t>RM03212022-9-4</t>
  </si>
  <si>
    <t>RM03222022-8-2</t>
  </si>
  <si>
    <t>RM03222022-8-4</t>
  </si>
  <si>
    <t>RM03222022-8-6</t>
  </si>
  <si>
    <t>RM03242022-11-4</t>
  </si>
  <si>
    <t>RM05162022-23-1</t>
  </si>
  <si>
    <t>RM05162022-23-2</t>
  </si>
  <si>
    <t>RM05162022-23-3</t>
  </si>
  <si>
    <t>RM04112022-16-1</t>
  </si>
  <si>
    <t>RM04112022-16-2</t>
  </si>
  <si>
    <t>RM04112022-16-3</t>
  </si>
  <si>
    <t>RM04192022-44-3</t>
  </si>
  <si>
    <t>RM04192022-52-2</t>
  </si>
  <si>
    <t>RM04192022-52-3</t>
  </si>
  <si>
    <t>RM04192022-52-4</t>
  </si>
  <si>
    <t>RM04192022-52-6</t>
  </si>
  <si>
    <t>RM04242022-60-1</t>
  </si>
  <si>
    <t>RM04242022-60-2</t>
  </si>
  <si>
    <t>RM04242022-60-3</t>
  </si>
  <si>
    <t>RM04292022-4-1</t>
  </si>
  <si>
    <t>RM01192022-1-14</t>
  </si>
  <si>
    <t>RM01192022-1-15</t>
  </si>
  <si>
    <t>RM01192022-1-2</t>
  </si>
  <si>
    <t>RM01192022-1-3</t>
  </si>
  <si>
    <t>RM01192022-1-4</t>
  </si>
  <si>
    <t>RM01192022-12-16</t>
  </si>
  <si>
    <t>RM01192022-12-4</t>
  </si>
  <si>
    <t>RM01192022-12-5</t>
  </si>
  <si>
    <t>RM01192022-12-6</t>
  </si>
  <si>
    <t>RM01192022-12-7</t>
  </si>
  <si>
    <t>RM02202022-14-1</t>
  </si>
  <si>
    <t>RM02202022-14-2</t>
  </si>
  <si>
    <t>RM04032022-9-1</t>
  </si>
  <si>
    <t>RM02282022-11-1</t>
  </si>
  <si>
    <t>RM02282022-11-2</t>
  </si>
  <si>
    <t>RM01212022-2-2</t>
  </si>
  <si>
    <t>RM01212022-2-4</t>
  </si>
  <si>
    <t>RM01212022-2-5</t>
  </si>
  <si>
    <t>RM01212022-2-6</t>
  </si>
  <si>
    <t>RM01262022-11-3</t>
  </si>
  <si>
    <t>RM01262022-33-14</t>
  </si>
  <si>
    <t>RM01262022-33-4</t>
  </si>
  <si>
    <t>RM01262022-24-5</t>
  </si>
  <si>
    <t>RM12152021-19-4</t>
  </si>
  <si>
    <t>RM12152021-19-5</t>
  </si>
  <si>
    <t>RM12152021-19-8</t>
  </si>
  <si>
    <t>RM08202021-3-4</t>
  </si>
  <si>
    <t>RM01142022-18-1</t>
  </si>
  <si>
    <t>RM06042021-30-8</t>
  </si>
  <si>
    <t>RM02182022-17-1</t>
  </si>
  <si>
    <t>RM03022022-11-1</t>
  </si>
  <si>
    <t>RM03062022-13-1</t>
  </si>
  <si>
    <t>RM03302022-32-1</t>
  </si>
  <si>
    <t>RM01142022-5-33</t>
  </si>
  <si>
    <t>RM01142022-5-34</t>
  </si>
  <si>
    <t>RM01142022-5-35</t>
  </si>
  <si>
    <t>RM01142022-5-36</t>
  </si>
  <si>
    <t>RM01142022-5-37</t>
  </si>
  <si>
    <t>RM02232022-44-1</t>
  </si>
  <si>
    <t>RM01262022-33-17</t>
  </si>
  <si>
    <t>RM01092022-3-3</t>
  </si>
  <si>
    <t>RM01302022-15-3</t>
  </si>
  <si>
    <t>RM01302022-15-6</t>
  </si>
  <si>
    <t>RM01302022-15-9</t>
  </si>
  <si>
    <t>RM02132022-68-3</t>
  </si>
  <si>
    <t>RM03152022-51-1</t>
  </si>
  <si>
    <t>RM03192022-8-1</t>
  </si>
  <si>
    <t>RM03192022-8-4</t>
  </si>
  <si>
    <t>RM04272022-18-1</t>
  </si>
  <si>
    <t>RM04272022-18-2</t>
  </si>
  <si>
    <t>RM04272022-18-3</t>
  </si>
  <si>
    <t>RM04272022-19-1</t>
  </si>
  <si>
    <t>RM04272022-19-2</t>
  </si>
  <si>
    <t>RM04272022-19-3</t>
  </si>
  <si>
    <t>RM04202022-24-3</t>
  </si>
  <si>
    <t>RM04202022-24-4</t>
  </si>
  <si>
    <t>RM04202022-24-5</t>
  </si>
  <si>
    <t>RM04052022-25-1</t>
  </si>
  <si>
    <t>RM04052022-32-1</t>
  </si>
  <si>
    <t>RM04052022-36-1</t>
  </si>
  <si>
    <t>RM04062022-1-1</t>
  </si>
  <si>
    <t>RM03302022-10-1</t>
  </si>
  <si>
    <t>RM03302022-10-2</t>
  </si>
  <si>
    <t>RM03302022-10-3</t>
  </si>
  <si>
    <t>RM03302022-14-1</t>
  </si>
  <si>
    <t>RM03302022-14-2</t>
  </si>
  <si>
    <t>RM03302022-14-3</t>
  </si>
  <si>
    <t>RM05172022-78-3</t>
  </si>
  <si>
    <t>RM05242022-54-3</t>
  </si>
  <si>
    <t>RM05242022-65-2</t>
  </si>
  <si>
    <t>RM04172022-25-1</t>
  </si>
  <si>
    <t>RM04172022-25-2</t>
  </si>
  <si>
    <t>RM04172022-32-3</t>
  </si>
  <si>
    <t>RM04172022-32-4</t>
  </si>
  <si>
    <t>RM04172022-36-1</t>
  </si>
  <si>
    <t>RM02262022-2-1</t>
  </si>
  <si>
    <t>RM06262021-19-10</t>
  </si>
  <si>
    <t>RM02262022-37-2</t>
  </si>
  <si>
    <t>RM02262022-37-5</t>
  </si>
  <si>
    <t>RM01202022-43-2</t>
  </si>
  <si>
    <t>RM02242022-31-2</t>
  </si>
  <si>
    <t>RM01222022-1-2</t>
  </si>
  <si>
    <t>RM01162022-8-2</t>
  </si>
  <si>
    <t>RM01222022-14-2</t>
  </si>
  <si>
    <t>RM01202022-46-2</t>
  </si>
  <si>
    <t>RM03312022-18-10</t>
  </si>
  <si>
    <t>RM03312022-18-2</t>
  </si>
  <si>
    <t>RM03312022-21-10</t>
  </si>
  <si>
    <t>RM02252022-19-2</t>
  </si>
  <si>
    <t>RM02252022-31-2</t>
  </si>
  <si>
    <t>RM02252022-40-2</t>
  </si>
  <si>
    <t>RM11012021-54-4</t>
  </si>
  <si>
    <t>RM01202022-43-1</t>
  </si>
  <si>
    <t>RM01202022-43-4</t>
  </si>
  <si>
    <t>RM01202022-43-7</t>
  </si>
  <si>
    <t>RM01202022-43-8</t>
  </si>
  <si>
    <t>RM02242022-31-1</t>
  </si>
  <si>
    <t>RM02242022-31-4</t>
  </si>
  <si>
    <t>RM02242022-31-7</t>
  </si>
  <si>
    <t>RM02242022-31-8</t>
  </si>
  <si>
    <t>RM01222022-1-1</t>
  </si>
  <si>
    <t>RM01222022-1-10</t>
  </si>
  <si>
    <t>RM01222022-1-4</t>
  </si>
  <si>
    <t>RM01222022-1-5</t>
  </si>
  <si>
    <t>RM01222022-1-6</t>
  </si>
  <si>
    <t>RM01222022-1-7</t>
  </si>
  <si>
    <t>RM01162022-8-1</t>
  </si>
  <si>
    <t>RM01162022-8-4</t>
  </si>
  <si>
    <t>RM01162022-8-6</t>
  </si>
  <si>
    <t>RM01222022-14-1</t>
  </si>
  <si>
    <t>RM01222022-14-10</t>
  </si>
  <si>
    <t>RM01222022-14-4</t>
  </si>
  <si>
    <t>RM01222022-14-7</t>
  </si>
  <si>
    <t>RM01202022-46-1</t>
  </si>
  <si>
    <t>RM01202022-46-3</t>
  </si>
  <si>
    <t>RM01202022-46-7</t>
  </si>
  <si>
    <t>RM01202022-46-8</t>
  </si>
  <si>
    <t>RM03032022-4-4</t>
  </si>
  <si>
    <t>RM01142022-10-4</t>
  </si>
  <si>
    <t>RM02252022-19-1</t>
  </si>
  <si>
    <t>RM02252022-19-4</t>
  </si>
  <si>
    <t>RM02252022-19-8</t>
  </si>
  <si>
    <t>RM02252022-31-1</t>
  </si>
  <si>
    <t>RM02252022-31-3</t>
  </si>
  <si>
    <t>RM02252022-31-7</t>
  </si>
  <si>
    <t>RM02252022-40-1</t>
  </si>
  <si>
    <t>RM02252022-40-3</t>
  </si>
  <si>
    <t>RM02252022-40-7</t>
  </si>
  <si>
    <t>RM02252022-40-8</t>
  </si>
  <si>
    <t>RM02252022-40-9</t>
  </si>
  <si>
    <t>RM03192022-8-3</t>
  </si>
  <si>
    <t>RM03192022-8-6</t>
  </si>
  <si>
    <t>RM03202022-11-3</t>
  </si>
  <si>
    <t>RM04042022-60-2</t>
  </si>
  <si>
    <t>RM04042022-60-5</t>
  </si>
  <si>
    <t>RM04042022-60-6</t>
  </si>
  <si>
    <t>RM04042022-60-7</t>
  </si>
  <si>
    <t>RM04042022-62-1</t>
  </si>
  <si>
    <t>RM04042022-64-1</t>
  </si>
  <si>
    <t>RM04042022-64-2</t>
  </si>
  <si>
    <t>RM01062022-35-5</t>
  </si>
  <si>
    <t>RM01222022-37-4</t>
  </si>
  <si>
    <t>RM01202022-43-6</t>
  </si>
  <si>
    <t>RM02242022-31-5</t>
  </si>
  <si>
    <t>RM01222022-44-4</t>
  </si>
  <si>
    <t>RM01222022-1-8</t>
  </si>
  <si>
    <t>RM01162022-8-5</t>
  </si>
  <si>
    <t>RM01222022-14-8</t>
  </si>
  <si>
    <t>RM02272022-1-7</t>
  </si>
  <si>
    <t>RM01202022-46-6</t>
  </si>
  <si>
    <t>RM01162022-7-4</t>
  </si>
  <si>
    <t>RM01242022-24-5</t>
  </si>
  <si>
    <t>RM01242022-18-4</t>
  </si>
  <si>
    <t>RM02262022-15-4</t>
  </si>
  <si>
    <t>RM03302022-5-7</t>
  </si>
  <si>
    <t>RM03312022-18-12</t>
  </si>
  <si>
    <t>RM03302022-19-4</t>
  </si>
  <si>
    <t>RM03302022-27-4</t>
  </si>
  <si>
    <t>RM03292022-5-4</t>
  </si>
  <si>
    <t>RM03312022-21-12</t>
  </si>
  <si>
    <t>RM04132022-32-4</t>
  </si>
  <si>
    <t>RM06022022-52-4</t>
  </si>
  <si>
    <t>RM05282022-16-4</t>
  </si>
  <si>
    <t>RM05292022-34-4</t>
  </si>
  <si>
    <t>RM02252022-19-5</t>
  </si>
  <si>
    <t>RM02262022-3-4</t>
  </si>
  <si>
    <t>RM02252022-31-6</t>
  </si>
  <si>
    <t>RM04252022-10-4</t>
  </si>
  <si>
    <t>RM02252022-40-6</t>
  </si>
  <si>
    <t>RM04012022-6-1</t>
  </si>
  <si>
    <t>RM04202022-24-6</t>
  </si>
  <si>
    <t>RM04112022-17-1</t>
  </si>
  <si>
    <t>RM02152022-12-1</t>
  </si>
  <si>
    <t>RM04172022-32-6</t>
  </si>
  <si>
    <t>RM09202021-17-1</t>
  </si>
  <si>
    <t>RM01062022-44-1</t>
  </si>
  <si>
    <t>RM01162022-14-1</t>
  </si>
  <si>
    <t>RM01222022-27-1</t>
  </si>
  <si>
    <t>RM02272022-1-1</t>
  </si>
  <si>
    <t>RM03302022-5-1</t>
  </si>
  <si>
    <t>RM02272022-18-1</t>
  </si>
  <si>
    <t>RM02262022-37-1</t>
  </si>
  <si>
    <t>RM02262022-36-1</t>
  </si>
  <si>
    <t>RM01162022-14-4</t>
  </si>
  <si>
    <t>RM01162022-15-1</t>
  </si>
  <si>
    <t>RM01222022-27-8</t>
  </si>
  <si>
    <t>RM02272022-1-10</t>
  </si>
  <si>
    <t>RM02272022-1-4</t>
  </si>
  <si>
    <t>RM03302022-5-10</t>
  </si>
  <si>
    <t>RM03302022-5-4</t>
  </si>
  <si>
    <t>RM02272022-18-4</t>
  </si>
  <si>
    <t>RM04252022-10-2</t>
  </si>
  <si>
    <t>RM01222022-44-6</t>
  </si>
  <si>
    <t>RM01222022-1-9</t>
  </si>
  <si>
    <t>RM02252022-28-1</t>
  </si>
  <si>
    <t>RM04192022-4-1</t>
  </si>
  <si>
    <t>RM04042022-63-1</t>
  </si>
  <si>
    <t>RM06042022-5-1</t>
  </si>
  <si>
    <t>RM01092022-3-8</t>
  </si>
  <si>
    <t>RM01302022-15-14</t>
  </si>
  <si>
    <t>RM01302022-6-3</t>
  </si>
  <si>
    <t>RM04272022-15-2</t>
  </si>
  <si>
    <t>RM03292022-41-2</t>
  </si>
  <si>
    <t>RM06202022-21-2</t>
  </si>
  <si>
    <t>RM04042022-60-1</t>
  </si>
  <si>
    <t>RM05172022-78-1</t>
  </si>
  <si>
    <t>RM05242022-54-1</t>
  </si>
  <si>
    <t>RM04252022-10-1</t>
  </si>
  <si>
    <t>RM11012021-54-2</t>
  </si>
  <si>
    <t>RM03202022-11-2</t>
  </si>
  <si>
    <t>RM02262022-12-5</t>
  </si>
  <si>
    <t>RM03032022-4-2</t>
  </si>
  <si>
    <t>RM01142022-10-2</t>
  </si>
  <si>
    <t>RM04272022-15-1</t>
  </si>
  <si>
    <t>RM04272022-15-4</t>
  </si>
  <si>
    <t>RM03292022-41-1</t>
  </si>
  <si>
    <t>RM03292022-41-4</t>
  </si>
  <si>
    <t>RM06202022-21-1</t>
  </si>
  <si>
    <t>RM06202022-21-4</t>
  </si>
  <si>
    <t>RM10202021-31-2</t>
  </si>
  <si>
    <t>RM08302021-19-2</t>
  </si>
  <si>
    <t>RM09202021-17-3</t>
  </si>
  <si>
    <t>RM09282021-16-2</t>
  </si>
  <si>
    <t>RM11012021-54-1</t>
  </si>
  <si>
    <t>RM01062022-35-3</t>
  </si>
  <si>
    <t>RM01062022-35-4</t>
  </si>
  <si>
    <t>RM01062022-44-3</t>
  </si>
  <si>
    <t>RM01062022-44-4</t>
  </si>
  <si>
    <t>RM02272022-6-2</t>
  </si>
  <si>
    <t>RM01222022-37-2</t>
  </si>
  <si>
    <t>RM01222022-37-3</t>
  </si>
  <si>
    <t>RM01162022-14-3</t>
  </si>
  <si>
    <t>RM01222022-44-2</t>
  </si>
  <si>
    <t>RM01222022-44-3</t>
  </si>
  <si>
    <t>RM01222022-44-8</t>
  </si>
  <si>
    <t>RM02092022-41-4</t>
  </si>
  <si>
    <t>RM01162022-6-2</t>
  </si>
  <si>
    <t>RM01222022-27-4</t>
  </si>
  <si>
    <t>RM02262022-12-2</t>
  </si>
  <si>
    <t>RM02262022-12-3</t>
  </si>
  <si>
    <t>RM02272022-1-3</t>
  </si>
  <si>
    <t>RM01162022-7-2</t>
  </si>
  <si>
    <t>RM01242022-24-2</t>
  </si>
  <si>
    <t>RM01242022-24-4</t>
  </si>
  <si>
    <t>RM01242022-18-2</t>
  </si>
  <si>
    <t>RM01242022-18-3</t>
  </si>
  <si>
    <t>RM06262021-19-2</t>
  </si>
  <si>
    <t>RM06262021-19-3</t>
  </si>
  <si>
    <t>RM06262021-19-8</t>
  </si>
  <si>
    <t>RM03032022-4-1</t>
  </si>
  <si>
    <t>RM02262022-15-2</t>
  </si>
  <si>
    <t>RM02262022-15-3</t>
  </si>
  <si>
    <t>RM01142022-10-1</t>
  </si>
  <si>
    <t>RM03302022-5-3</t>
  </si>
  <si>
    <t>RM03302022-5-6</t>
  </si>
  <si>
    <t>RM03302022-16-2</t>
  </si>
  <si>
    <t>RM06162022-24-3</t>
  </si>
  <si>
    <t>RM03312022-18-1</t>
  </si>
  <si>
    <t>RM03312022-18-11</t>
  </si>
  <si>
    <t>RM03312022-18-13</t>
  </si>
  <si>
    <t>RM03312022-18-14</t>
  </si>
  <si>
    <t>RM03312022-18-9</t>
  </si>
  <si>
    <t>RM03302022-19-2</t>
  </si>
  <si>
    <t>RM03302022-19-3</t>
  </si>
  <si>
    <t>RM03302022-19-7</t>
  </si>
  <si>
    <t>RM03302022-20-2</t>
  </si>
  <si>
    <t>RM03302022-27-2</t>
  </si>
  <si>
    <t>RM03302022-27-7</t>
  </si>
  <si>
    <t>RM03292022-5-2</t>
  </si>
  <si>
    <t>RM03292022-5-3</t>
  </si>
  <si>
    <t>RM03312022-21-11</t>
  </si>
  <si>
    <t>RM03312022-21-14</t>
  </si>
  <si>
    <t>RM03312022-21-6</t>
  </si>
  <si>
    <t>RM03312022-21-9</t>
  </si>
  <si>
    <t>RM04132022-32-2</t>
  </si>
  <si>
    <t>RM04132022-32-3</t>
  </si>
  <si>
    <t>RM06022022-52-2</t>
  </si>
  <si>
    <t>RM06022022-52-3</t>
  </si>
  <si>
    <t>RM05282022-16-2</t>
  </si>
  <si>
    <t>RM05282022-16-3</t>
  </si>
  <si>
    <t>RM05172022-78-10</t>
  </si>
  <si>
    <t>RM05172022-78-11</t>
  </si>
  <si>
    <t>RM05292022-34-2</t>
  </si>
  <si>
    <t>RM05292022-34-3</t>
  </si>
  <si>
    <t>RM03142022-22-2</t>
  </si>
  <si>
    <t>RM02262022-3-2</t>
  </si>
  <si>
    <t>RM02262022-3-3</t>
  </si>
  <si>
    <t>RM02272022-18-3</t>
  </si>
  <si>
    <t>RM02262022-37-3</t>
  </si>
  <si>
    <t>RM02262022-36-3</t>
  </si>
  <si>
    <t>RM04252022-10-3</t>
  </si>
  <si>
    <t>RM10202021-31-1</t>
  </si>
  <si>
    <t>RM08302021-19-1</t>
  </si>
  <si>
    <t>RM08302021-19-5</t>
  </si>
  <si>
    <t>RM09202021-17-2</t>
  </si>
  <si>
    <t>RM01062022-35-2</t>
  </si>
  <si>
    <t>RM01062022-44-2</t>
  </si>
  <si>
    <t>RM02272022-6-1</t>
  </si>
  <si>
    <t>RM01222022-37-1</t>
  </si>
  <si>
    <t>RM01162022-14-2</t>
  </si>
  <si>
    <t>RM01162022-14-5</t>
  </si>
  <si>
    <t>RM01222022-44-1</t>
  </si>
  <si>
    <t>RM01222022-44-5</t>
  </si>
  <si>
    <t>RM01222022-44-9</t>
  </si>
  <si>
    <t>RM02092022-41-5</t>
  </si>
  <si>
    <t>RM01162022-6-1</t>
  </si>
  <si>
    <t>RM01162022-6-5</t>
  </si>
  <si>
    <t>RM01162022-6-9</t>
  </si>
  <si>
    <t>RM01222022-27-3</t>
  </si>
  <si>
    <t>RM01222022-27-6</t>
  </si>
  <si>
    <t>RM02262022-12-1</t>
  </si>
  <si>
    <t>RM02272022-1-2</t>
  </si>
  <si>
    <t>RM01162022-7-1</t>
  </si>
  <si>
    <t>RM01162022-7-5</t>
  </si>
  <si>
    <t>RM01162022-7-9</t>
  </si>
  <si>
    <t>RM01242022-24-1</t>
  </si>
  <si>
    <t>RM01242022-18-1</t>
  </si>
  <si>
    <t>RM06262021-19-1</t>
  </si>
  <si>
    <t>RM06262021-19-5</t>
  </si>
  <si>
    <t>RM06262021-19-9</t>
  </si>
  <si>
    <t>RM02262022-15-1</t>
  </si>
  <si>
    <t>RM03302022-5-2</t>
  </si>
  <si>
    <t>RM03302022-16-1</t>
  </si>
  <si>
    <t>RM03302022-19-1</t>
  </si>
  <si>
    <t>RM03302022-20-1</t>
  </si>
  <si>
    <t>RM03302022-27-1</t>
  </si>
  <si>
    <t>RM03292022-5-1</t>
  </si>
  <si>
    <t>RM03292022-5-5</t>
  </si>
  <si>
    <t>RM03292022-5-9</t>
  </si>
  <si>
    <t>RM04132022-32-1</t>
  </si>
  <si>
    <t>RM04132022-32-5</t>
  </si>
  <si>
    <t>RM04132022-32-9</t>
  </si>
  <si>
    <t>RM06022022-52-1</t>
  </si>
  <si>
    <t>RM05282022-16-1</t>
  </si>
  <si>
    <t>RM05282022-16-5</t>
  </si>
  <si>
    <t>RM05282022-16-6</t>
  </si>
  <si>
    <t>RM05292022-34-1</t>
  </si>
  <si>
    <t>RM05292022-34-5</t>
  </si>
  <si>
    <t>RM05292022-34-9</t>
  </si>
  <si>
    <t>RM03142022-22-1</t>
  </si>
  <si>
    <t>RM02262022-3-1</t>
  </si>
  <si>
    <t>RM02262022-3-5</t>
  </si>
  <si>
    <t>RM02262022-3-9</t>
  </si>
  <si>
    <t>RM02272022-18-2</t>
  </si>
  <si>
    <t>RM02262022-37-4</t>
  </si>
  <si>
    <t>RM02262022-36-2</t>
  </si>
  <si>
    <t>RM01092022-3-2</t>
  </si>
  <si>
    <t>RM01292022-26-4</t>
  </si>
  <si>
    <t>RM01302022-15-10</t>
  </si>
  <si>
    <t>RM01302022-15-13</t>
  </si>
  <si>
    <t>RM01302022-15-5</t>
  </si>
  <si>
    <t>RM01302022-15-8</t>
  </si>
  <si>
    <t>RM02132022-68-2</t>
  </si>
  <si>
    <t>RM02132022-68-5</t>
  </si>
  <si>
    <t>RM03152022-51-3</t>
  </si>
  <si>
    <t>RM03152022-51-4</t>
  </si>
  <si>
    <t>RM03192022-8-5</t>
  </si>
  <si>
    <t>RM03202022-16-1</t>
  </si>
  <si>
    <t>RM01282022-45-1</t>
  </si>
  <si>
    <t>RM01302022-6-1</t>
  </si>
  <si>
    <t>RM01302022-6-2</t>
  </si>
  <si>
    <t>RM03182022-12-4</t>
  </si>
  <si>
    <t>RM03182022-12-5</t>
  </si>
  <si>
    <t>RM03252022-20-5</t>
  </si>
  <si>
    <t>RM04012022-6-2</t>
  </si>
  <si>
    <t>RM04012022-7-1</t>
  </si>
  <si>
    <t>RM04202022-24-1</t>
  </si>
  <si>
    <t>RM04202022-24-7</t>
  </si>
  <si>
    <t>RM04062022-18-5</t>
  </si>
  <si>
    <t>RM04062022-18-6</t>
  </si>
  <si>
    <t>RM04042022-60-9</t>
  </si>
  <si>
    <t>RM04112022-17-2</t>
  </si>
  <si>
    <t>RM04112022-29-1</t>
  </si>
  <si>
    <t>RM04252022-8-5</t>
  </si>
  <si>
    <t>RM04252022-8-6</t>
  </si>
  <si>
    <t>RM05172022-78-6</t>
  </si>
  <si>
    <t>RM05242022-54-8</t>
  </si>
  <si>
    <t>RM02152022-12-2</t>
  </si>
  <si>
    <t>RM03102022-16-1</t>
  </si>
  <si>
    <t>RM04172022-32-1</t>
  </si>
  <si>
    <t>RM04172022-41-1</t>
  </si>
  <si>
    <t>RM03192022-8-2</t>
  </si>
  <si>
    <t>RM03202022-11-1</t>
  </si>
  <si>
    <t>RM01282022-45-2</t>
  </si>
  <si>
    <t>RM04012022-7-2</t>
  </si>
  <si>
    <t>RM04112022-29-2</t>
  </si>
  <si>
    <t>RM03102022-16-2</t>
  </si>
  <si>
    <t>RM03102022-19-1</t>
  </si>
  <si>
    <t>RM03022022-45-1</t>
  </si>
  <si>
    <t>RM01092022-17-1</t>
  </si>
  <si>
    <t>RM01092022-3-1</t>
  </si>
  <si>
    <t>RM01092022-3-10</t>
  </si>
  <si>
    <t>RM01092022-3-5</t>
  </si>
  <si>
    <t>RM01092022-3-7</t>
  </si>
  <si>
    <t>RM01292022-26-1</t>
  </si>
  <si>
    <t>RM11022021-11-1</t>
  </si>
  <si>
    <t>RM01302022-15-12</t>
  </si>
  <si>
    <t>RM01302022-15-4</t>
  </si>
  <si>
    <t>RM01302022-15-7</t>
  </si>
  <si>
    <t>RM01292022-15-1</t>
  </si>
  <si>
    <t>RM02132022-68-1</t>
  </si>
  <si>
    <t>RM03152022-51-2</t>
  </si>
  <si>
    <t>RM03182022-12-1</t>
  </si>
  <si>
    <t>RM03312022-71-1</t>
  </si>
  <si>
    <t>RM03252022-20-1</t>
  </si>
  <si>
    <t>RM01142022-11-1</t>
  </si>
  <si>
    <t>RM04062022-18-1</t>
  </si>
  <si>
    <t>RM04062022-21-1</t>
  </si>
  <si>
    <t>RM04252022-12-1</t>
  </si>
  <si>
    <t>RM04252022-8-1</t>
  </si>
  <si>
    <t>RM05172022-78-2</t>
  </si>
  <si>
    <t>RM05172022-78-5</t>
  </si>
  <si>
    <t>RM05172022-78-7</t>
  </si>
  <si>
    <t>RM05172022-78-8</t>
  </si>
  <si>
    <t>RM05172022-78-9</t>
  </si>
  <si>
    <t>RM05172022-82-1</t>
  </si>
  <si>
    <t>RM05172022-83-2</t>
  </si>
  <si>
    <t>RM05242022-54-2</t>
  </si>
  <si>
    <t>RM05242022-54-5</t>
  </si>
  <si>
    <t>RM05242022-54-6</t>
  </si>
  <si>
    <t>RM05242022-54-7</t>
  </si>
  <si>
    <t>RM05242022-54-9</t>
  </si>
  <si>
    <t>RM05242022-65-1</t>
  </si>
  <si>
    <t>RM05242022-65-3</t>
  </si>
  <si>
    <t>RM11012021-54-3</t>
  </si>
  <si>
    <t>RM01302022-6-4</t>
  </si>
  <si>
    <t>RM03032022-4-3</t>
  </si>
  <si>
    <t>RM03182022-12-2</t>
  </si>
  <si>
    <t>RM03182022-12-3</t>
  </si>
  <si>
    <t>RM03252022-20-2</t>
  </si>
  <si>
    <t>RM03252022-20-3</t>
  </si>
  <si>
    <t>RM01142022-10-3</t>
  </si>
  <si>
    <t>RM04272022-15-3</t>
  </si>
  <si>
    <t>RM04012022-6-3</t>
  </si>
  <si>
    <t>RM04012022-6-4</t>
  </si>
  <si>
    <t>RM04202022-24-2</t>
  </si>
  <si>
    <t>RM04062022-18-2</t>
  </si>
  <si>
    <t>RM04062022-18-3</t>
  </si>
  <si>
    <t>RM04102022-12-1</t>
  </si>
  <si>
    <t>RM03292022-41-3</t>
  </si>
  <si>
    <t>RM04112022-17-3</t>
  </si>
  <si>
    <t>RM04112022-17-4</t>
  </si>
  <si>
    <t>RM04252022-8-2</t>
  </si>
  <si>
    <t>RM04252022-8-3</t>
  </si>
  <si>
    <t>RM06202022-21-3</t>
  </si>
  <si>
    <t>RM02152022-12-3</t>
  </si>
  <si>
    <t>RM02152022-12-4</t>
  </si>
  <si>
    <t>RM04172022-32-2</t>
  </si>
  <si>
    <t>RM01202022-43-5</t>
  </si>
  <si>
    <t>RM12142021-2-1</t>
  </si>
  <si>
    <t>RM02242022-31-3</t>
  </si>
  <si>
    <t>RM01222022-1-3</t>
  </si>
  <si>
    <t>RM01222022-14-3</t>
  </si>
  <si>
    <t>RM01202022-46-5</t>
  </si>
  <si>
    <t>RM04062022-1-2</t>
  </si>
  <si>
    <t>RM04062022-36-1</t>
  </si>
  <si>
    <t>RM05172022-78-4</t>
  </si>
  <si>
    <t>RM05172022-82-2</t>
  </si>
  <si>
    <t>RM05172022-83-1</t>
  </si>
  <si>
    <t>RM05182022-1-1</t>
  </si>
  <si>
    <t>RM05242022-54-4</t>
  </si>
  <si>
    <t>RM02252022-19-3</t>
  </si>
  <si>
    <t>RM04062022-18-4</t>
  </si>
  <si>
    <t>RM04252022-8-4</t>
  </si>
  <si>
    <t>RM05302022-22-1</t>
  </si>
  <si>
    <t>RM10172021-45-1</t>
  </si>
  <si>
    <t>RM08202021-3-21</t>
  </si>
  <si>
    <t>RM10172021-26-20</t>
  </si>
  <si>
    <t>RM09172021-39-9</t>
  </si>
  <si>
    <t>RM10262021-40-1</t>
  </si>
  <si>
    <t>RM10172021-9-6</t>
  </si>
  <si>
    <t>RM11062021-24-6</t>
  </si>
  <si>
    <t>RM11172021-33-21</t>
  </si>
  <si>
    <t>RM01222022-23-1</t>
  </si>
  <si>
    <t>RM12052021-37-5</t>
  </si>
  <si>
    <t>RM01092022-50-1</t>
  </si>
  <si>
    <t>RM01102022-54-1</t>
  </si>
  <si>
    <t>RM11242021-26-10</t>
  </si>
  <si>
    <t>RM11242021-26-14</t>
  </si>
  <si>
    <t>RM11242021-26-21</t>
  </si>
  <si>
    <t>RM11242021-26-22</t>
  </si>
  <si>
    <t>RM11242021-26-9</t>
  </si>
  <si>
    <t>RM02142022-16-12</t>
  </si>
  <si>
    <t>RM01232022-37-2</t>
  </si>
  <si>
    <t>RM01092022-25-16</t>
  </si>
  <si>
    <t>RM11302021-23-10</t>
  </si>
  <si>
    <t>RM11302021-23-21</t>
  </si>
  <si>
    <t>RM12052021-23-8</t>
  </si>
  <si>
    <t>RM12062021-39-6</t>
  </si>
  <si>
    <t>RM01302022-16-1</t>
  </si>
  <si>
    <t>RM01222022-36-1</t>
  </si>
  <si>
    <t>RM02102022-15-45</t>
  </si>
  <si>
    <t>RM03162022-10-1</t>
  </si>
  <si>
    <t>RM02262022-24-10</t>
  </si>
  <si>
    <t>RM01272022-43-1</t>
  </si>
  <si>
    <t>RM03162022-20-1</t>
  </si>
  <si>
    <t>RM03162022-20-2</t>
  </si>
  <si>
    <t>RM12172021-32-10</t>
  </si>
  <si>
    <t>RM12172021-32-9</t>
  </si>
  <si>
    <t>RM03022022-17-1</t>
  </si>
  <si>
    <t>RM02102022-18-7</t>
  </si>
  <si>
    <t>RM03162022-15-2</t>
  </si>
  <si>
    <t>RM02102022-21-15</t>
  </si>
  <si>
    <t>RM03122022-18-2</t>
  </si>
  <si>
    <t>RM03122022-18-3</t>
  </si>
  <si>
    <t>RM12182021-43-19</t>
  </si>
  <si>
    <t>RM12182021-43-8</t>
  </si>
  <si>
    <t>RM01182022-48-27</t>
  </si>
  <si>
    <t>RM01222022-45-19</t>
  </si>
  <si>
    <t>RM12232021-6-15</t>
  </si>
  <si>
    <t>RM12232021-6-8</t>
  </si>
  <si>
    <t>RM06032021-25-13</t>
  </si>
  <si>
    <t>RM11222021-34-1</t>
  </si>
  <si>
    <t>RM03032022-28-1</t>
  </si>
  <si>
    <t>RM02232022-32-14</t>
  </si>
  <si>
    <t>RM02232022-32-15</t>
  </si>
  <si>
    <t>RM04182022-16-1</t>
  </si>
  <si>
    <t>RM04182022-16-2</t>
  </si>
  <si>
    <t>RM02252022-22-8</t>
  </si>
  <si>
    <t>RM04252022-52-2</t>
  </si>
  <si>
    <t>RM04252022-52-3</t>
  </si>
  <si>
    <t>RM04252022-31-1</t>
  </si>
  <si>
    <t>RM03092022-6-14</t>
  </si>
  <si>
    <t>RM03092022-6-8</t>
  </si>
  <si>
    <t>RM04252022-43-1</t>
  </si>
  <si>
    <t>RM04252022-43-2</t>
  </si>
  <si>
    <t>RM04252022-59-1</t>
  </si>
  <si>
    <t>RM04252022-70-1</t>
  </si>
  <si>
    <t>RM05312022-3-1</t>
  </si>
  <si>
    <t>RM03212022-9-11</t>
  </si>
  <si>
    <t>RM03212022-9-22</t>
  </si>
  <si>
    <t>RM03212022-9-8</t>
  </si>
  <si>
    <t>RM04252022-65-1</t>
  </si>
  <si>
    <t>RM05312022-2-1</t>
  </si>
  <si>
    <t>RM04252022-64-2</t>
  </si>
  <si>
    <t>RM04252022-63-1</t>
  </si>
  <si>
    <t>RM04122022-53-1</t>
  </si>
  <si>
    <t>RM04122022-53-2</t>
  </si>
  <si>
    <t>RM04252022-55-1</t>
  </si>
  <si>
    <t>RM04252022-55-2</t>
  </si>
  <si>
    <t>RM04192022-44-8</t>
  </si>
  <si>
    <t>RM05182022-6-1</t>
  </si>
  <si>
    <t>RM05182022-6-2</t>
  </si>
  <si>
    <t>RM05312022-7-1</t>
  </si>
  <si>
    <t>RM05302022-1-1</t>
  </si>
  <si>
    <t>RM05302022-24-1</t>
  </si>
  <si>
    <t>RM05302022-24-2</t>
  </si>
  <si>
    <t>RM06152022-10-3</t>
  </si>
  <si>
    <t>RM06182022-7-3</t>
  </si>
  <si>
    <t>RM06112022-9-1</t>
  </si>
  <si>
    <t>RM06112022-1-1</t>
  </si>
  <si>
    <t>RM06112022-26-1</t>
  </si>
  <si>
    <t>RM06122022-1-1</t>
  </si>
  <si>
    <t>RM06122022-8-2</t>
  </si>
  <si>
    <t>RM06122022-8-3</t>
  </si>
  <si>
    <t>RM06152022-35-17</t>
  </si>
  <si>
    <t>RM06152022-35-18</t>
  </si>
  <si>
    <t>RM02222022-7-26</t>
  </si>
  <si>
    <t>RM04032022-29-3</t>
  </si>
  <si>
    <t>RM04182022-15-2</t>
  </si>
  <si>
    <t>RM02232022-35-1</t>
  </si>
  <si>
    <t>RM01262022-11-9</t>
  </si>
  <si>
    <t>RM04032022-28-2</t>
  </si>
  <si>
    <t>RM04102022-8-1</t>
  </si>
  <si>
    <t>RM04262022-18-1</t>
  </si>
  <si>
    <t>RM08112021-80-18</t>
  </si>
  <si>
    <t>RM09172021-39-13</t>
  </si>
  <si>
    <t>RM09212021-3-11</t>
  </si>
  <si>
    <t>RM02032022-3-1</t>
  </si>
  <si>
    <t>RM10252021-4-13</t>
  </si>
  <si>
    <t>RM04132022-30-1</t>
  </si>
  <si>
    <t>RM02032022-14-1</t>
  </si>
  <si>
    <t>RM11222021-8-8</t>
  </si>
  <si>
    <t>RM03072022-48-1</t>
  </si>
  <si>
    <t>RM03072022-51-1</t>
  </si>
  <si>
    <t>RM03072022-73-1</t>
  </si>
  <si>
    <t>RM03082022-12-1</t>
  </si>
  <si>
    <t>RM04072022-1-1</t>
  </si>
  <si>
    <t>RM03082022-16-1</t>
  </si>
  <si>
    <t>RM04122022-44-5</t>
  </si>
  <si>
    <t>RM04122022-53-6</t>
  </si>
  <si>
    <t>RM04182022-66-1</t>
  </si>
  <si>
    <t>RM05302022-1-3</t>
  </si>
  <si>
    <t>RM05302022-24-6</t>
  </si>
  <si>
    <t>RM05302022-59-1</t>
  </si>
  <si>
    <t>RM05302022-64-1</t>
  </si>
  <si>
    <t>RM06112022-1-2</t>
  </si>
  <si>
    <t>RM06112022-26-3</t>
  </si>
  <si>
    <t>RM06122022-24-2</t>
  </si>
  <si>
    <t>RM06122022-8-1</t>
  </si>
  <si>
    <t>RM05302022-55-1</t>
  </si>
  <si>
    <t>RM10182021-25-1</t>
  </si>
  <si>
    <t>RM10182021-25-2</t>
  </si>
  <si>
    <t>RM10192021-5-1</t>
  </si>
  <si>
    <t>RM10172021-26-1</t>
  </si>
  <si>
    <t>RM10172021-26-2</t>
  </si>
  <si>
    <t>RM10172021-26-4</t>
  </si>
  <si>
    <t>RM10052021-26-8</t>
  </si>
  <si>
    <t>RM11272021-5-2</t>
  </si>
  <si>
    <t>RM10052021-28-15</t>
  </si>
  <si>
    <t>RM11092021-3-1</t>
  </si>
  <si>
    <t>RM11022021-15-1</t>
  </si>
  <si>
    <t>RM02132022-25-1</t>
  </si>
  <si>
    <t>RM02132022-13-1</t>
  </si>
  <si>
    <t>RM04132022-15-1</t>
  </si>
  <si>
    <t>RM12052021-36-10</t>
  </si>
  <si>
    <t>RM12052021-37-1</t>
  </si>
  <si>
    <t>RM12052021-37-3</t>
  </si>
  <si>
    <t>RM02132022-15-13</t>
  </si>
  <si>
    <t>RM02132022-15-5</t>
  </si>
  <si>
    <t>RM02132022-15-6</t>
  </si>
  <si>
    <t>RM01092022-50-6</t>
  </si>
  <si>
    <t>RM01092022-50-7</t>
  </si>
  <si>
    <t>RM01092022-50-8</t>
  </si>
  <si>
    <t>RM01082022-32-3</t>
  </si>
  <si>
    <t>RM01312022-10-15</t>
  </si>
  <si>
    <t>RM02052022-1-1</t>
  </si>
  <si>
    <t>RM02132022-21-2</t>
  </si>
  <si>
    <t>RM03122022-46-1</t>
  </si>
  <si>
    <t>RM01112022-6-3</t>
  </si>
  <si>
    <t>RM02132022-20-10</t>
  </si>
  <si>
    <t>RM02132022-20-9</t>
  </si>
  <si>
    <t>RM02142022-16-21</t>
  </si>
  <si>
    <t>RM02052022-2-1</t>
  </si>
  <si>
    <t>RM02242022-22-1</t>
  </si>
  <si>
    <t>RM03052022-10-1</t>
  </si>
  <si>
    <t>RM03122022-45-1</t>
  </si>
  <si>
    <t>RM03122022-45-3</t>
  </si>
  <si>
    <t>RM01102022-58-1</t>
  </si>
  <si>
    <t>RM01102022-58-2</t>
  </si>
  <si>
    <t>RM01232022-36-13</t>
  </si>
  <si>
    <t>RM01232022-36-8</t>
  </si>
  <si>
    <t>RM03102022-34-1</t>
  </si>
  <si>
    <t>RM03072022-72-1</t>
  </si>
  <si>
    <t>RM03102022-32-1</t>
  </si>
  <si>
    <t>RM02082022-28-8</t>
  </si>
  <si>
    <t>RM01222022-36-7</t>
  </si>
  <si>
    <t>RM04262022-2-1</t>
  </si>
  <si>
    <t>RM04262022-2-2</t>
  </si>
  <si>
    <t>RM04262022-2-3</t>
  </si>
  <si>
    <t>RM01302022-23-3</t>
  </si>
  <si>
    <t>RM02262022-24-2</t>
  </si>
  <si>
    <t>RM02262022-24-3</t>
  </si>
  <si>
    <t>RM02262022-24-4</t>
  </si>
  <si>
    <t>RM03162022-19-25</t>
  </si>
  <si>
    <t>RM03162022-19-27</t>
  </si>
  <si>
    <t>RM03232022-52-1</t>
  </si>
  <si>
    <t>RM03232022-52-2</t>
  </si>
  <si>
    <t>RM03232022-52-3</t>
  </si>
  <si>
    <t>RM04242022-59-1</t>
  </si>
  <si>
    <t>RM04242022-59-2</t>
  </si>
  <si>
    <t>RM04262022-3-1</t>
  </si>
  <si>
    <t>RM04262022-3-2</t>
  </si>
  <si>
    <t>RM04262022-3-3</t>
  </si>
  <si>
    <t>RM04262022-3-6</t>
  </si>
  <si>
    <t>RM04262022-67-2</t>
  </si>
  <si>
    <t>RM03232022-50-1</t>
  </si>
  <si>
    <t>RM03232022-50-3</t>
  </si>
  <si>
    <t>RM03232022-50-4</t>
  </si>
  <si>
    <t>RM03102022-31-14</t>
  </si>
  <si>
    <t>RM03102022-31-15</t>
  </si>
  <si>
    <t>RM03102022-31-16</t>
  </si>
  <si>
    <t>RM03102022-31-17</t>
  </si>
  <si>
    <t>RM03122022-52-3</t>
  </si>
  <si>
    <t>RM01222022-45-1</t>
  </si>
  <si>
    <t>RM01222022-45-2</t>
  </si>
  <si>
    <t>RM02242022-25-1</t>
  </si>
  <si>
    <t>RM07032021-19-7</t>
  </si>
  <si>
    <t>RM07032021-19-8</t>
  </si>
  <si>
    <t>RM07032021-19-9</t>
  </si>
  <si>
    <t>RM11222021-34-2</t>
  </si>
  <si>
    <t>RM03032022-28-6</t>
  </si>
  <si>
    <t>RM03032022-28-7</t>
  </si>
  <si>
    <t>RM03032022-28-8</t>
  </si>
  <si>
    <t>RM04262022-10-3</t>
  </si>
  <si>
    <t>RM04272022-1-1</t>
  </si>
  <si>
    <t>RM04272022-1-2</t>
  </si>
  <si>
    <t>RM04272022-1-3</t>
  </si>
  <si>
    <t>RM04262022-8-1</t>
  </si>
  <si>
    <t>RM04262022-8-2</t>
  </si>
  <si>
    <t>RM04262022-8-3</t>
  </si>
  <si>
    <t>RM04262022-11-1</t>
  </si>
  <si>
    <t>RM04262022-11-2</t>
  </si>
  <si>
    <t>RM04262022-11-3</t>
  </si>
  <si>
    <t>RM04262022-41-1</t>
  </si>
  <si>
    <t>RM04262022-41-2</t>
  </si>
  <si>
    <t>RM04262022-41-3</t>
  </si>
  <si>
    <t>RM04262022-62-1</t>
  </si>
  <si>
    <t>RM04272022-8-2</t>
  </si>
  <si>
    <t>RM04272022-8-3</t>
  </si>
  <si>
    <t>RM04262022-61-2</t>
  </si>
  <si>
    <t>RM04272022-5-1</t>
  </si>
  <si>
    <t>RM04272022-5-3</t>
  </si>
  <si>
    <t>RM04262022-59-1</t>
  </si>
  <si>
    <t>RM04262022-59-2</t>
  </si>
  <si>
    <t>RM04262022-59-3</t>
  </si>
  <si>
    <t>RM04262022-51-1</t>
  </si>
  <si>
    <t>RM04262022-51-2</t>
  </si>
  <si>
    <t>RM04262022-51-3</t>
  </si>
  <si>
    <t>RM05242022-66-1</t>
  </si>
  <si>
    <t>RM04262022-39-1</t>
  </si>
  <si>
    <t>RM04262022-39-2</t>
  </si>
  <si>
    <t>RM04262022-39-3</t>
  </si>
  <si>
    <t>RM05242022-26-1</t>
  </si>
  <si>
    <t>RM05242022-26-2</t>
  </si>
  <si>
    <t>RM05242022-26-3</t>
  </si>
  <si>
    <t>RM05242022-44-1</t>
  </si>
  <si>
    <t>RM05242022-44-2</t>
  </si>
  <si>
    <t>RM05242022-44-3</t>
  </si>
  <si>
    <t>RM06152022-15-1</t>
  </si>
  <si>
    <t>RM06152022-15-2</t>
  </si>
  <si>
    <t>RM06152022-15-3</t>
  </si>
  <si>
    <t>RM06162022-7-1</t>
  </si>
  <si>
    <t>RM06162022-7-2</t>
  </si>
  <si>
    <t>RM06112022-9-2</t>
  </si>
  <si>
    <t>RM06112022-9-3</t>
  </si>
  <si>
    <t>RM06112022-9-4</t>
  </si>
  <si>
    <t>RM06152022-35-1</t>
  </si>
  <si>
    <t>RM06152022-35-2</t>
  </si>
  <si>
    <t>RM06152022-35-3</t>
  </si>
  <si>
    <t>RM02222022-7-20</t>
  </si>
  <si>
    <t>RM02222022-7-21</t>
  </si>
  <si>
    <t>RM02222022-7-22</t>
  </si>
  <si>
    <t>RM03232022-43-1</t>
  </si>
  <si>
    <t>RM03232022-43-2</t>
  </si>
  <si>
    <t>RM03232022-43-3</t>
  </si>
  <si>
    <t>RM04182022-63-1</t>
  </si>
  <si>
    <t>RM04262022-6-1</t>
  </si>
  <si>
    <t>RM04262022-6-2</t>
  </si>
  <si>
    <t>RM04262022-6-3</t>
  </si>
  <si>
    <t>RM02242022-28-2</t>
  </si>
  <si>
    <t>RM02242022-28-4</t>
  </si>
  <si>
    <t>RM03052022-7-13</t>
  </si>
  <si>
    <t>RM03052022-7-14</t>
  </si>
  <si>
    <t>RM03052022-7-18</t>
  </si>
  <si>
    <t>RM04042022-52-2</t>
  </si>
  <si>
    <t>RM04042022-52-3</t>
  </si>
  <si>
    <t>RM04042022-50-1</t>
  </si>
  <si>
    <t>RM04042022-50-2</t>
  </si>
  <si>
    <t>RM04042022-50-3</t>
  </si>
  <si>
    <t>RM04042022-47-4</t>
  </si>
  <si>
    <t>RM04042022-47-5</t>
  </si>
  <si>
    <t>RM04042022-47-7</t>
  </si>
  <si>
    <t>RM04052022-54-7</t>
  </si>
  <si>
    <t>RM05122022-27-1</t>
  </si>
  <si>
    <t>RM05182022-26-1</t>
  </si>
  <si>
    <t>RM04262022-5-1</t>
  </si>
  <si>
    <t>RM04262022-5-2</t>
  </si>
  <si>
    <t>RM04262022-5-3</t>
  </si>
  <si>
    <t>RM06052022-1-1</t>
  </si>
  <si>
    <t>RM04072022-10-1</t>
  </si>
  <si>
    <t>RM04072022-14-1</t>
  </si>
  <si>
    <t>RM04072022-16-1</t>
  </si>
  <si>
    <t>RM04072022-7-1</t>
  </si>
  <si>
    <t>RM04182022-56-1</t>
  </si>
  <si>
    <t>RM04122022-2-1</t>
  </si>
  <si>
    <t>RM04252022-1-1</t>
  </si>
  <si>
    <t>RM05252022-29-2</t>
  </si>
  <si>
    <t>RM04112022-4-1</t>
  </si>
  <si>
    <t>RM04122022-6-1</t>
  </si>
  <si>
    <t>RM04212022-50-1</t>
  </si>
  <si>
    <t>RM04222022-5-2</t>
  </si>
  <si>
    <t>RM04122022-44-6</t>
  </si>
  <si>
    <t>RM04122022-53-7</t>
  </si>
  <si>
    <t>RM04122022-53-8</t>
  </si>
  <si>
    <t>RM04182022-66-2</t>
  </si>
  <si>
    <t>RM04192022-9-1</t>
  </si>
  <si>
    <t>RM06072022-13-1</t>
  </si>
  <si>
    <t>RM05152022-54-1</t>
  </si>
  <si>
    <t>RM05302022-1-4</t>
  </si>
  <si>
    <t>RM04112022-9-1</t>
  </si>
  <si>
    <t>RM04122022-19-1</t>
  </si>
  <si>
    <t>RM04122022-19-4</t>
  </si>
  <si>
    <t>RM04212022-2-1</t>
  </si>
  <si>
    <t>RM01202022-47-29</t>
  </si>
  <si>
    <t>RM05132022-3-41</t>
  </si>
  <si>
    <t>RM04042022-44-1</t>
  </si>
  <si>
    <t>RM05302022-24-7</t>
  </si>
  <si>
    <t>RM05302022-35-1</t>
  </si>
  <si>
    <t>RM05302022-37-1</t>
  </si>
  <si>
    <t>RM06112022-1-4</t>
  </si>
  <si>
    <t>RM06112022-26-4</t>
  </si>
  <si>
    <t>RM06122022-1-3</t>
  </si>
  <si>
    <t>RM06122022-14-1</t>
  </si>
  <si>
    <t>RM06122022-24-1</t>
  </si>
  <si>
    <t>RM06122022-8-8</t>
  </si>
  <si>
    <t>RM10172021-45-2</t>
  </si>
  <si>
    <t>RM10172021-45-3</t>
  </si>
  <si>
    <t>RM10172021-45-4</t>
  </si>
  <si>
    <t>RM11042021-27-1</t>
  </si>
  <si>
    <t>RM10172021-26-28</t>
  </si>
  <si>
    <t>RM10172021-9-16</t>
  </si>
  <si>
    <t>RM10172021-9-18</t>
  </si>
  <si>
    <t>RM10172021-9-9</t>
  </si>
  <si>
    <t>RM11062021-24-16</t>
  </si>
  <si>
    <t>RM11062021-24-9</t>
  </si>
  <si>
    <t>RM12052021-37-6</t>
  </si>
  <si>
    <t>RM12052021-37-7</t>
  </si>
  <si>
    <t>RM02132022-15-4</t>
  </si>
  <si>
    <t>RM01092022-50-3</t>
  </si>
  <si>
    <t>RM01092022-50-4</t>
  </si>
  <si>
    <t>RM01082022-49-1</t>
  </si>
  <si>
    <t>RM02142022-16-13</t>
  </si>
  <si>
    <t>RM01232022-37-1</t>
  </si>
  <si>
    <t>RM01232022-37-5</t>
  </si>
  <si>
    <t>RM01232022-37-6</t>
  </si>
  <si>
    <t>RM04102022-16-3</t>
  </si>
  <si>
    <t>RM01092022-25-15</t>
  </si>
  <si>
    <t>RM01222022-35-2</t>
  </si>
  <si>
    <t>RM01232022-36-4</t>
  </si>
  <si>
    <t>RM12052021-23-17</t>
  </si>
  <si>
    <t>RM12052021-23-21</t>
  </si>
  <si>
    <t>RM12062021-39-16</t>
  </si>
  <si>
    <t>RM12062021-39-9</t>
  </si>
  <si>
    <t>RM02222022-3-1</t>
  </si>
  <si>
    <t>RM02102022-15-46</t>
  </si>
  <si>
    <t>RM02102022-15-47</t>
  </si>
  <si>
    <t>RM02102022-15-49</t>
  </si>
  <si>
    <t>RM04252022-25-2</t>
  </si>
  <si>
    <t>RM04252022-25-3</t>
  </si>
  <si>
    <t>RM01302022-20-20</t>
  </si>
  <si>
    <t>RM01302022-20-21</t>
  </si>
  <si>
    <t>RM02262022-24-11</t>
  </si>
  <si>
    <t>RM02262022-24-13</t>
  </si>
  <si>
    <t>RM03162022-19-18</t>
  </si>
  <si>
    <t>RM03162022-20-3</t>
  </si>
  <si>
    <t>RM03162022-20-4</t>
  </si>
  <si>
    <t>RM03162022-20-5</t>
  </si>
  <si>
    <t>RM03162022-20-6</t>
  </si>
  <si>
    <t>RM03162022-20-7</t>
  </si>
  <si>
    <t>RM03022022-14-1</t>
  </si>
  <si>
    <t>RM03022022-16-1</t>
  </si>
  <si>
    <t>RM04252022-28-1</t>
  </si>
  <si>
    <t>RM04252022-28-2</t>
  </si>
  <si>
    <t>RM01122022-26-15</t>
  </si>
  <si>
    <t>RM02102022-18-2</t>
  </si>
  <si>
    <t>RM03162022-15-1</t>
  </si>
  <si>
    <t>RM03162022-15-3</t>
  </si>
  <si>
    <t>RM03162022-15-5</t>
  </si>
  <si>
    <t>RM04092022-13-1</t>
  </si>
  <si>
    <t>RM02102022-21-16</t>
  </si>
  <si>
    <t>RM02102022-22-1</t>
  </si>
  <si>
    <t>RM02102022-22-3</t>
  </si>
  <si>
    <t>RM02102022-28-1</t>
  </si>
  <si>
    <t>RM02102022-28-2</t>
  </si>
  <si>
    <t>RM03122022-18-1</t>
  </si>
  <si>
    <t>RM03122022-18-4</t>
  </si>
  <si>
    <t>RM03122022-18-5</t>
  </si>
  <si>
    <t>RM01222022-45-22</t>
  </si>
  <si>
    <t>RM01222022-45-27</t>
  </si>
  <si>
    <t>RM02102022-31-5</t>
  </si>
  <si>
    <t>RM07032021-19-3</t>
  </si>
  <si>
    <t>RM07032021-19-4</t>
  </si>
  <si>
    <t>RM03032022-28-4</t>
  </si>
  <si>
    <t>RM04182022-16-3</t>
  </si>
  <si>
    <t>RM04182022-16-4</t>
  </si>
  <si>
    <t>RM04252022-52-1</t>
  </si>
  <si>
    <t>RM04252022-52-4</t>
  </si>
  <si>
    <t>RM04252022-52-5</t>
  </si>
  <si>
    <t>RM04252022-52-6</t>
  </si>
  <si>
    <t>RM04252022-52-7</t>
  </si>
  <si>
    <t>RM04252022-52-8</t>
  </si>
  <si>
    <t>RM04252022-52-9</t>
  </si>
  <si>
    <t>RM04252022-31-2</t>
  </si>
  <si>
    <t>RM04252022-31-3</t>
  </si>
  <si>
    <t>RM04252022-31-4</t>
  </si>
  <si>
    <t>RM04252022-31-5</t>
  </si>
  <si>
    <t>RM04252022-31-6</t>
  </si>
  <si>
    <t>RM04252022-43-3</t>
  </si>
  <si>
    <t>RM04252022-43-4</t>
  </si>
  <si>
    <t>RM04252022-43-5</t>
  </si>
  <si>
    <t>RM04252022-43-6</t>
  </si>
  <si>
    <t>RM04252022-43-7</t>
  </si>
  <si>
    <t>RM04252022-59-2</t>
  </si>
  <si>
    <t>RM04252022-59-3</t>
  </si>
  <si>
    <t>RM04252022-59-4</t>
  </si>
  <si>
    <t>RM04252022-70-3</t>
  </si>
  <si>
    <t>RM04252022-70-4</t>
  </si>
  <si>
    <t>RM04252022-70-5</t>
  </si>
  <si>
    <t>RM04252022-70-6</t>
  </si>
  <si>
    <t>RM04252022-70-7</t>
  </si>
  <si>
    <t>RM04252022-70-8</t>
  </si>
  <si>
    <t>RM05312022-3-2</t>
  </si>
  <si>
    <t>RM04252022-65-3</t>
  </si>
  <si>
    <t>RM04252022-65-4</t>
  </si>
  <si>
    <t>RM04252022-65-5</t>
  </si>
  <si>
    <t>RM04252022-65-6</t>
  </si>
  <si>
    <t>RM04252022-65-7</t>
  </si>
  <si>
    <t>RM04252022-65-8</t>
  </si>
  <si>
    <t>RM04252022-65-9</t>
  </si>
  <si>
    <t>RM05312022-2-2</t>
  </si>
  <si>
    <t>RM04252022-64-1</t>
  </si>
  <si>
    <t>RM04252022-64-3</t>
  </si>
  <si>
    <t>RM04252022-64-4</t>
  </si>
  <si>
    <t>RM04252022-64-5</t>
  </si>
  <si>
    <t>RM04252022-63-2</t>
  </si>
  <si>
    <t>RM04252022-63-3</t>
  </si>
  <si>
    <t>RM04252022-63-4</t>
  </si>
  <si>
    <t>RM04252022-63-5</t>
  </si>
  <si>
    <t>RM04252022-63-6</t>
  </si>
  <si>
    <t>RM04122022-53-3</t>
  </si>
  <si>
    <t>RM04252022-55-3</t>
  </si>
  <si>
    <t>RM04252022-55-4</t>
  </si>
  <si>
    <t>RM04252022-55-5</t>
  </si>
  <si>
    <t>RM04252022-55-6</t>
  </si>
  <si>
    <t>RM05182022-6-3</t>
  </si>
  <si>
    <t>RM05182022-6-4</t>
  </si>
  <si>
    <t>RM05182022-6-5</t>
  </si>
  <si>
    <t>RM05182022-6-6</t>
  </si>
  <si>
    <t>RM05182022-6-7</t>
  </si>
  <si>
    <t>RM05182022-6-8</t>
  </si>
  <si>
    <t>RM05312022-7-2</t>
  </si>
  <si>
    <t>RM05312022-7-3</t>
  </si>
  <si>
    <t>RM05312022-7-4</t>
  </si>
  <si>
    <t>RM05312022-7-5</t>
  </si>
  <si>
    <t>RM05302022-1-2</t>
  </si>
  <si>
    <t>RM05302022-24-3</t>
  </si>
  <si>
    <t>RM06152022-10-1</t>
  </si>
  <si>
    <t>RM06152022-10-2</t>
  </si>
  <si>
    <t>RM06152022-15-4</t>
  </si>
  <si>
    <t>RM06182022-7-1</t>
  </si>
  <si>
    <t>RM06182022-7-2</t>
  </si>
  <si>
    <t>RM06112022-9-5</t>
  </si>
  <si>
    <t>RM05132022-3-32</t>
  </si>
  <si>
    <t>RM06122022-1-2</t>
  </si>
  <si>
    <t>RM06122022-8-4</t>
  </si>
  <si>
    <t>RM06152022-35-10</t>
  </si>
  <si>
    <t>RM06152022-35-11</t>
  </si>
  <si>
    <t>RM06152022-35-12</t>
  </si>
  <si>
    <t>RM06152022-35-13</t>
  </si>
  <si>
    <t>RM06152022-35-6</t>
  </si>
  <si>
    <t>RM06152022-35-7</t>
  </si>
  <si>
    <t>RM06152022-35-8</t>
  </si>
  <si>
    <t>RM02222022-7-27</t>
  </si>
  <si>
    <t>RM02222022-7-28</t>
  </si>
  <si>
    <t>RM04032022-29-4</t>
  </si>
  <si>
    <t>RM04182022-15-1</t>
  </si>
  <si>
    <t>RM04182022-15-3</t>
  </si>
  <si>
    <t>RM04182022-15-4</t>
  </si>
  <si>
    <t>RM03052022-7-12</t>
  </si>
  <si>
    <t>RM03072022-71-1</t>
  </si>
  <si>
    <t>RM03072022-71-2</t>
  </si>
  <si>
    <t>RM04032022-28-3</t>
  </si>
  <si>
    <t>RM04032022-28-6</t>
  </si>
  <si>
    <t>RM04032022-28-7</t>
  </si>
  <si>
    <t>RM04102022-8-2</t>
  </si>
  <si>
    <t>RM04102022-8-3</t>
  </si>
  <si>
    <t>RM04102022-8-4</t>
  </si>
  <si>
    <t>RM04102022-8-5</t>
  </si>
  <si>
    <t>RM04262022-18-2</t>
  </si>
  <si>
    <t>RM04262022-18-3</t>
  </si>
  <si>
    <t>RM04262022-18-4</t>
  </si>
  <si>
    <t>RM08112021-80-19</t>
  </si>
  <si>
    <t>RM08112021-80-6</t>
  </si>
  <si>
    <t>RM08202021-3-10</t>
  </si>
  <si>
    <t>RM09172021-32-13</t>
  </si>
  <si>
    <t>RM09212021-3-10</t>
  </si>
  <si>
    <t>RM01092022-50-5</t>
  </si>
  <si>
    <t>RM11242021-5-14</t>
  </si>
  <si>
    <t>RM04172022-16-6</t>
  </si>
  <si>
    <t>RM11242021-26-11</t>
  </si>
  <si>
    <t>RM11242021-26-23</t>
  </si>
  <si>
    <t>RM04032022-10-1</t>
  </si>
  <si>
    <t>RM01222022-36-4</t>
  </si>
  <si>
    <t>RM12172021-32-11</t>
  </si>
  <si>
    <t>RM06242021-4-22</t>
  </si>
  <si>
    <t>RM07032021-19-5</t>
  </si>
  <si>
    <t>RM07032021-19-6</t>
  </si>
  <si>
    <t>RM03032022-28-5</t>
  </si>
  <si>
    <t>RM05162022-1-2</t>
  </si>
  <si>
    <t>RM04122022-8-2</t>
  </si>
  <si>
    <t>RM05302022-24-4</t>
  </si>
  <si>
    <t>RM05302022-24-5</t>
  </si>
  <si>
    <t>RM06112022-1-3</t>
  </si>
  <si>
    <t>RM06112022-26-2</t>
  </si>
  <si>
    <t>RM06122022-8-5</t>
  </si>
  <si>
    <t>RM06122022-8-6</t>
  </si>
  <si>
    <t>RM06122022-8-7</t>
  </si>
  <si>
    <t>RM06152022-35-19</t>
  </si>
  <si>
    <t>RM06152022-35-20</t>
  </si>
  <si>
    <t>RM06152022-35-21</t>
  </si>
  <si>
    <t>RM02252022-7-5</t>
  </si>
  <si>
    <t>RM04112022-3-2</t>
  </si>
  <si>
    <t>RM01262022-11-11</t>
  </si>
  <si>
    <t>RM01262022-11-21</t>
  </si>
  <si>
    <t>RM01262022-33-13</t>
  </si>
  <si>
    <t>RM01262022-33-16</t>
  </si>
  <si>
    <t>RM01262022-33-3</t>
  </si>
  <si>
    <t>RM01262022-33-6</t>
  </si>
  <si>
    <t>RM04042022-13-3</t>
  </si>
  <si>
    <t>RM08142021-36-2</t>
  </si>
  <si>
    <t>RM10272021-3-1</t>
  </si>
  <si>
    <t>RM01052022-22-1</t>
  </si>
  <si>
    <t>RM12092021-14-1</t>
  </si>
  <si>
    <t>RM01272022-23-1</t>
  </si>
  <si>
    <t>RM12232021-32-2</t>
  </si>
  <si>
    <t>RM11022021-13-1</t>
  </si>
  <si>
    <t>RM01302022-28-1</t>
  </si>
  <si>
    <t>RM01302022-28-2</t>
  </si>
  <si>
    <t>RM01302022-28-3</t>
  </si>
  <si>
    <t>RM12252021-14-1</t>
  </si>
  <si>
    <t>RM02142022-30-1</t>
  </si>
  <si>
    <t>RM01122022-11-1</t>
  </si>
  <si>
    <t>RM02172022-2-1</t>
  </si>
  <si>
    <t>RM03082022-2-1</t>
  </si>
  <si>
    <t>RM02142022-47-1</t>
  </si>
  <si>
    <t>RM06082022-1-1</t>
  </si>
  <si>
    <t>RM06082022-1-3</t>
  </si>
  <si>
    <t>RM02092022-45-1</t>
  </si>
  <si>
    <t>RM03072022-17-1</t>
  </si>
  <si>
    <t>RM03122022-39-1</t>
  </si>
  <si>
    <t>RM03122022-39-2</t>
  </si>
  <si>
    <t>RM02142022-44-1</t>
  </si>
  <si>
    <t>RM04062022-20-1</t>
  </si>
  <si>
    <t>RM02152022-14-1</t>
  </si>
  <si>
    <t>RM06152022-14-1</t>
  </si>
  <si>
    <t>RM03052022-26-1</t>
  </si>
  <si>
    <t>RM06162022-44-1</t>
  </si>
  <si>
    <t>RM04052022-31-1</t>
  </si>
  <si>
    <t>RM03062022-54-1</t>
  </si>
  <si>
    <t>RM03052022-22-1</t>
  </si>
  <si>
    <t>RM04132022-16-1</t>
  </si>
  <si>
    <t>RM03202022-5-1</t>
  </si>
  <si>
    <t>RM03092022-5-1</t>
  </si>
  <si>
    <t>RM08172021-21-1</t>
  </si>
  <si>
    <t>RM10062021-44-1</t>
  </si>
  <si>
    <t>RM03312022-24-1</t>
  </si>
  <si>
    <t>RM04272022-3-1</t>
  </si>
  <si>
    <t>RM06092022-44-1</t>
  </si>
  <si>
    <t>RM06092022-44-2</t>
  </si>
  <si>
    <t>RM06272022-3-1</t>
  </si>
  <si>
    <t>RM06262022-20-1</t>
  </si>
  <si>
    <t>RM06252022-11-1</t>
  </si>
  <si>
    <t>RM06252022-11-2</t>
  </si>
  <si>
    <t>RM04172022-27-1</t>
  </si>
  <si>
    <t>RM04172022-29-1</t>
  </si>
  <si>
    <t>RM04172022-31-1</t>
  </si>
  <si>
    <t>RM04172022-4-1</t>
  </si>
  <si>
    <t>RM04172022-43-1</t>
  </si>
  <si>
    <t>RM06012022-64-1</t>
  </si>
  <si>
    <t>RM06162022-63-1</t>
  </si>
  <si>
    <t>RM06162022-53-1</t>
  </si>
  <si>
    <t>RM05312022-55-1</t>
  </si>
  <si>
    <t>RM05312022-58-1</t>
  </si>
  <si>
    <t>RM05312022-59-1</t>
  </si>
  <si>
    <t>RM05312022-63-1</t>
  </si>
  <si>
    <t>RM05312022-70-1</t>
  </si>
  <si>
    <t>RM06062022-42-1</t>
  </si>
  <si>
    <t>RM06062022-43-1</t>
  </si>
  <si>
    <t>RM06062022-49-1</t>
  </si>
  <si>
    <t>RM06062022-50-1</t>
  </si>
  <si>
    <t>RM06072022-12-1</t>
  </si>
  <si>
    <t>RM06072022-6-1</t>
  </si>
  <si>
    <t>RM06072022-8-1</t>
  </si>
  <si>
    <t>RM06052022-2-1</t>
  </si>
  <si>
    <t>RM02142022-56-1</t>
  </si>
  <si>
    <t>RM03252022-18-1</t>
  </si>
  <si>
    <t>RM02282022-9-1</t>
  </si>
  <si>
    <t>RM03252022-15-1</t>
  </si>
  <si>
    <t>RM03062022-57-1</t>
  </si>
  <si>
    <t>RM04132022-3-1</t>
  </si>
  <si>
    <t>RM03052022-20-1</t>
  </si>
  <si>
    <t>RM01312022-9-1</t>
  </si>
  <si>
    <t>RM08142021-36-1</t>
  </si>
  <si>
    <t>RM10052021-8-1</t>
  </si>
  <si>
    <t>RM12232021-32-1</t>
  </si>
  <si>
    <t>RM02262022-23-2</t>
  </si>
  <si>
    <t>RM02142022-47-2</t>
  </si>
  <si>
    <t>RM06082022-1-2</t>
  </si>
  <si>
    <t>RM06082022-1-4</t>
  </si>
  <si>
    <t>RM02092022-45-2</t>
  </si>
  <si>
    <t>RM03132022-14-1</t>
  </si>
  <si>
    <t>RM06152022-14-2</t>
  </si>
  <si>
    <t>RM03052022-22-2</t>
  </si>
  <si>
    <t>RM04132022-16-2</t>
  </si>
  <si>
    <t>RM03202022-5-2</t>
  </si>
  <si>
    <t>RM03092022-5-2</t>
  </si>
  <si>
    <t>RM01062022-47-5</t>
  </si>
  <si>
    <t>RM07172021-3-1</t>
  </si>
  <si>
    <t>RM07172021-3-2</t>
  </si>
  <si>
    <t>RM08172021-21-2</t>
  </si>
  <si>
    <t>RM10062021-44-2</t>
  </si>
  <si>
    <t>RM02112022-1-1</t>
  </si>
  <si>
    <t>RM02222022-44-1</t>
  </si>
  <si>
    <t>RM02202022-39-5</t>
  </si>
  <si>
    <t>RM02222022-32-1</t>
  </si>
  <si>
    <t>RM04272022-3-2</t>
  </si>
  <si>
    <t>RM03042022-9-1</t>
  </si>
  <si>
    <t>RM03092022-25-1</t>
  </si>
  <si>
    <t>RM06272022-3-2</t>
  </si>
  <si>
    <t>RM06262022-20-2</t>
  </si>
  <si>
    <t>RM03292022-35-5</t>
  </si>
  <si>
    <t>RM06012022-64-2</t>
  </si>
  <si>
    <t>RM04242022-9-1</t>
  </si>
  <si>
    <t>RM06162022-63-2</t>
  </si>
  <si>
    <t>RM06162022-53-2</t>
  </si>
  <si>
    <t>RM04242022-4-1</t>
  </si>
  <si>
    <t>RM06122022-25-1</t>
  </si>
  <si>
    <t>RM01242022-14-1</t>
  </si>
  <si>
    <t>RM02142022-37-1</t>
  </si>
  <si>
    <t>RM01102022-2-3</t>
  </si>
  <si>
    <t>RM01102022-3-1</t>
  </si>
  <si>
    <t>RM01102022-4-8</t>
  </si>
  <si>
    <t>RM01102022-1-1</t>
  </si>
  <si>
    <t>RM01102022-1-2</t>
  </si>
  <si>
    <t>RM01102022-1-3</t>
  </si>
  <si>
    <t>RM03162022-19-22</t>
  </si>
  <si>
    <t>RM04122022-44-4</t>
  </si>
  <si>
    <t>RM04122022-53-4</t>
  </si>
  <si>
    <t>RM04122022-53-5</t>
  </si>
  <si>
    <t>RM11242021-5-26</t>
  </si>
  <si>
    <t>RM02092022-24-7</t>
  </si>
  <si>
    <t>RM09172021-39-12</t>
  </si>
  <si>
    <t>RM09172021-39-2</t>
  </si>
  <si>
    <t>RM11242021-26-12</t>
  </si>
  <si>
    <t>RM11242021-26-16</t>
  </si>
  <si>
    <t>RM11242021-26-2</t>
  </si>
  <si>
    <t>RM11242021-26-24</t>
  </si>
  <si>
    <t>RM11252021-7-1</t>
  </si>
  <si>
    <t>RM11252021-7-2</t>
  </si>
  <si>
    <t>RM11252021-7-3</t>
  </si>
  <si>
    <t>RM11252021-7-4</t>
  </si>
  <si>
    <t>RM11252021-9-1</t>
  </si>
  <si>
    <t>RM11252021-9-2</t>
  </si>
  <si>
    <t>RM11252021-9-3</t>
  </si>
  <si>
    <t>RM11252021-9-4</t>
  </si>
  <si>
    <t>RM11302021-23-11</t>
  </si>
  <si>
    <t>RM11302021-23-19</t>
  </si>
  <si>
    <t>RM11302021-23-22</t>
  </si>
  <si>
    <t>RM11302021-23-6</t>
  </si>
  <si>
    <t>RM12172021-32-12</t>
  </si>
  <si>
    <t>RM12172021-32-2</t>
  </si>
  <si>
    <t>RM07072021-26-13</t>
  </si>
  <si>
    <t>RM07072021-26-6</t>
  </si>
  <si>
    <t>RM01262022-11-14</t>
  </si>
  <si>
    <t>RM01262022-11-2</t>
  </si>
  <si>
    <t>RM01262022-33-12</t>
  </si>
  <si>
    <t>RM01262022-33-2</t>
  </si>
  <si>
    <t>RM01262022-24-3</t>
  </si>
  <si>
    <t>RM11022021-12-2</t>
  </si>
  <si>
    <t>RM01062022-47-1</t>
  </si>
  <si>
    <t>RM01232022-14-1</t>
  </si>
  <si>
    <t>RM02142022-17-2</t>
  </si>
  <si>
    <t>RM01142022-9-2</t>
  </si>
  <si>
    <t>RM02202022-39-1</t>
  </si>
  <si>
    <t>RM05222022-20-1</t>
  </si>
  <si>
    <t>RM02222022-25-2</t>
  </si>
  <si>
    <t>RM03012022-23-1</t>
  </si>
  <si>
    <t>RM04212022-17-1</t>
  </si>
  <si>
    <t>RM04072022-38-1</t>
  </si>
  <si>
    <t>RM04072022-38-2</t>
  </si>
  <si>
    <t>RM03242022-11-20</t>
  </si>
  <si>
    <t>RM03292022-35-1</t>
  </si>
  <si>
    <t>RM04192022-43-1</t>
  </si>
  <si>
    <t>RM06142022-17-1</t>
  </si>
  <si>
    <t>RM04212022-59-20</t>
  </si>
  <si>
    <t>RM04212022-59-30</t>
  </si>
  <si>
    <t>RM05132022-3-21</t>
  </si>
  <si>
    <t>RM06052022-5-2</t>
  </si>
  <si>
    <t>RM01282022-27-1</t>
  </si>
  <si>
    <t>RM02282022-20-1</t>
  </si>
  <si>
    <t>RM11022021-12-1</t>
  </si>
  <si>
    <t>RM02142022-17-1</t>
  </si>
  <si>
    <t>RM02182022-9-1</t>
  </si>
  <si>
    <t>RM01142022-9-1</t>
  </si>
  <si>
    <t>RM02222022-25-1</t>
  </si>
  <si>
    <t>RM04122022-24-1</t>
  </si>
  <si>
    <t>RM03242022-11-19</t>
  </si>
  <si>
    <t>RM04112022-6-2</t>
  </si>
  <si>
    <t>RM04112022-6-3</t>
  </si>
  <si>
    <t>RM06142022-17-2</t>
  </si>
  <si>
    <t>RM04212022-59-19</t>
  </si>
  <si>
    <t>RM04212022-59-29</t>
  </si>
  <si>
    <t>RM05132022-3-20</t>
  </si>
  <si>
    <t>RM06052022-5-1</t>
  </si>
  <si>
    <t>RM02112022-2-1</t>
  </si>
  <si>
    <t>RM09172021-32-15</t>
  </si>
  <si>
    <t>RM09172021-32-16</t>
  </si>
  <si>
    <t>RM09172021-32-8</t>
  </si>
  <si>
    <t>RM08112021-80-7</t>
  </si>
  <si>
    <t>RM09202021-3-1</t>
  </si>
  <si>
    <t>RM09212021-3-22</t>
  </si>
  <si>
    <t>RM09212021-3-23</t>
  </si>
  <si>
    <t>RM12022021-1-1</t>
  </si>
  <si>
    <t>RM12022021-1-2</t>
  </si>
  <si>
    <t>RM10252021-34-14</t>
  </si>
  <si>
    <t>RM10252021-34-16</t>
  </si>
  <si>
    <t>RM10252021-34-7</t>
  </si>
  <si>
    <t>RM11222021-5-10</t>
  </si>
  <si>
    <t>RM11222021-5-17</t>
  </si>
  <si>
    <t>RM12152021-25-3</t>
  </si>
  <si>
    <t>RM12152021-25-4</t>
  </si>
  <si>
    <t>RM11222021-25-11</t>
  </si>
  <si>
    <t>RM11222021-25-12</t>
  </si>
  <si>
    <t>RM11222021-25-20</t>
  </si>
  <si>
    <t>RM11222021-25-21</t>
  </si>
  <si>
    <t>RM11222021-25-22</t>
  </si>
  <si>
    <t>RM11222021-25-23</t>
  </si>
  <si>
    <t>RM11222021-25-24</t>
  </si>
  <si>
    <t>RM11222021-25-9</t>
  </si>
  <si>
    <t>RM11222021-8-11</t>
  </si>
  <si>
    <t>RM11222021-8-12</t>
  </si>
  <si>
    <t>RM11222021-8-9</t>
  </si>
  <si>
    <t>RM11242021-5-16</t>
  </si>
  <si>
    <t>RM11242021-5-17</t>
  </si>
  <si>
    <t>RM11242021-5-19</t>
  </si>
  <si>
    <t>RM11242021-5-8</t>
  </si>
  <si>
    <t>RM11252021-12-23</t>
  </si>
  <si>
    <t>RM11252021-12-8</t>
  </si>
  <si>
    <t>RM11252021-55-11</t>
  </si>
  <si>
    <t>RM11252021-55-13</t>
  </si>
  <si>
    <t>RM11252021-55-14</t>
  </si>
  <si>
    <t>RM11252021-55-22</t>
  </si>
  <si>
    <t>RM11252021-55-23</t>
  </si>
  <si>
    <t>RM11262021-1-1</t>
  </si>
  <si>
    <t>RM11262021-9-10</t>
  </si>
  <si>
    <t>RM11302021-29-14</t>
  </si>
  <si>
    <t>RM11302021-29-16</t>
  </si>
  <si>
    <t>RM11302021-29-21</t>
  </si>
  <si>
    <t>RM11302021-29-22</t>
  </si>
  <si>
    <t>RM11302021-29-46</t>
  </si>
  <si>
    <t>RM11302021-29-48</t>
  </si>
  <si>
    <t>RM11302021-29-49</t>
  </si>
  <si>
    <t>RM11302021-29-9</t>
  </si>
  <si>
    <t>RM11302021-6-12</t>
  </si>
  <si>
    <t>RM11302021-6-13</t>
  </si>
  <si>
    <t>RM11302021-6-14</t>
  </si>
  <si>
    <t>RM11302021-6-15</t>
  </si>
  <si>
    <t>RM11302021-6-18</t>
  </si>
  <si>
    <t>RM11302021-6-19</t>
  </si>
  <si>
    <t>RM11302021-6-29</t>
  </si>
  <si>
    <t>RM11302021-6-30</t>
  </si>
  <si>
    <t>RM11302021-6-33</t>
  </si>
  <si>
    <t>RM11302021-6-34</t>
  </si>
  <si>
    <t>RM12092021-2-23</t>
  </si>
  <si>
    <t>RM12092021-2-8</t>
  </si>
  <si>
    <t>RM12152021-19-10</t>
  </si>
  <si>
    <t>RM12152021-19-11</t>
  </si>
  <si>
    <t>RM12152021-19-13</t>
  </si>
  <si>
    <t>RM12152021-19-14</t>
  </si>
  <si>
    <t>RM12152021-19-15</t>
  </si>
  <si>
    <t>RM12162021-5-12</t>
  </si>
  <si>
    <t>RM12162021-5-15</t>
  </si>
  <si>
    <t>RM12162021-5-17</t>
  </si>
  <si>
    <t>RM12162021-5-19</t>
  </si>
  <si>
    <t>RM12162021-5-23</t>
  </si>
  <si>
    <t>RM12162021-5-7</t>
  </si>
  <si>
    <t>RM12282021-17-1</t>
  </si>
  <si>
    <t>RM12282021-17-3</t>
  </si>
  <si>
    <t>RM12282021-17-4</t>
  </si>
  <si>
    <t>RM12282021-17-5</t>
  </si>
  <si>
    <t>RM12282021-17-6</t>
  </si>
  <si>
    <t>RM12172021-3-8</t>
  </si>
  <si>
    <t>RM12282021-14-1</t>
  </si>
  <si>
    <t>RM12282021-14-2</t>
  </si>
  <si>
    <t>RM12282021-14-3</t>
  </si>
  <si>
    <t>RM12282021-14-4</t>
  </si>
  <si>
    <t>RM12282021-14-5</t>
  </si>
  <si>
    <t>RM12282021-14-6</t>
  </si>
  <si>
    <t>RM12282021-14-7</t>
  </si>
  <si>
    <t>RM12282021-14-8</t>
  </si>
  <si>
    <t>RM01192022-34-1</t>
  </si>
  <si>
    <t>RM12172021-22-10</t>
  </si>
  <si>
    <t>RM12172021-22-11</t>
  </si>
  <si>
    <t>RM12172021-22-12</t>
  </si>
  <si>
    <t>RM12172021-22-13</t>
  </si>
  <si>
    <t>RM12172021-22-14</t>
  </si>
  <si>
    <t>RM12172021-22-15</t>
  </si>
  <si>
    <t>RM12172021-22-16</t>
  </si>
  <si>
    <t>RM12172021-22-17</t>
  </si>
  <si>
    <t>RM12172021-22-18</t>
  </si>
  <si>
    <t>RM12182021-43-12</t>
  </si>
  <si>
    <t>RM12182021-43-14</t>
  </si>
  <si>
    <t>RM12182021-43-16</t>
  </si>
  <si>
    <t>RM12182021-43-17</t>
  </si>
  <si>
    <t>RM12182021-43-20</t>
  </si>
  <si>
    <t>RM12182021-43-22</t>
  </si>
  <si>
    <t>RM12182021-43-9</t>
  </si>
  <si>
    <t>RM12282021-54-1</t>
  </si>
  <si>
    <t>RM12282021-54-3</t>
  </si>
  <si>
    <t>RM12282021-54-5</t>
  </si>
  <si>
    <t>RM12282021-54-7</t>
  </si>
  <si>
    <t>RM12282021-54-8</t>
  </si>
  <si>
    <t>RM12232021-6-11</t>
  </si>
  <si>
    <t>RM12232021-6-13</t>
  </si>
  <si>
    <t>RM12232021-6-9</t>
  </si>
  <si>
    <t>RM06032021-25-23</t>
  </si>
  <si>
    <t>RM06032021-25-24</t>
  </si>
  <si>
    <t>RM06242021-4-15</t>
  </si>
  <si>
    <t>RM06242021-4-2</t>
  </si>
  <si>
    <t>RM06242021-4-23</t>
  </si>
  <si>
    <t>RM06242021-4-3</t>
  </si>
  <si>
    <t>RM06242021-4-4</t>
  </si>
  <si>
    <t>RM06242021-4-5</t>
  </si>
  <si>
    <t>RM06242021-4-7</t>
  </si>
  <si>
    <t>RM02092022-24-16</t>
  </si>
  <si>
    <t>RM02092022-24-17</t>
  </si>
  <si>
    <t>RM02092022-24-8</t>
  </si>
  <si>
    <t>RM02252022-22-12</t>
  </si>
  <si>
    <t>RM02252022-22-14</t>
  </si>
  <si>
    <t>RM02252022-22-17</t>
  </si>
  <si>
    <t>RM02252022-22-19</t>
  </si>
  <si>
    <t>RM02252022-22-22</t>
  </si>
  <si>
    <t>RM02252022-22-25</t>
  </si>
  <si>
    <t>RM02252022-22-9</t>
  </si>
  <si>
    <t>RM03092022-14-13</t>
  </si>
  <si>
    <t>RM03092022-14-15</t>
  </si>
  <si>
    <t>RM03092022-14-17</t>
  </si>
  <si>
    <t>RM03092022-14-19</t>
  </si>
  <si>
    <t>RM03092022-14-28</t>
  </si>
  <si>
    <t>RM03092022-14-30</t>
  </si>
  <si>
    <t>RM03092022-14-32</t>
  </si>
  <si>
    <t>RM03092022-14-34</t>
  </si>
  <si>
    <t>RM03092022-14-36</t>
  </si>
  <si>
    <t>RM03092022-14-8</t>
  </si>
  <si>
    <t>RM03092022-6-12</t>
  </si>
  <si>
    <t>RM03092022-6-21</t>
  </si>
  <si>
    <t>RM03092022-6-23</t>
  </si>
  <si>
    <t>RM03092022-6-9</t>
  </si>
  <si>
    <t>RM03212022-52-1</t>
  </si>
  <si>
    <t>RM03212022-52-2</t>
  </si>
  <si>
    <t>RM03212022-52-3</t>
  </si>
  <si>
    <t>RM03212022-52-4</t>
  </si>
  <si>
    <t>RM03212022-52-5</t>
  </si>
  <si>
    <t>RM03212022-9-13</t>
  </si>
  <si>
    <t>RM03212022-9-15</t>
  </si>
  <si>
    <t>RM03212022-9-17</t>
  </si>
  <si>
    <t>RM03212022-9-19</t>
  </si>
  <si>
    <t>RM03212022-9-20</t>
  </si>
  <si>
    <t>RM03212022-9-23</t>
  </si>
  <si>
    <t>RM03212022-9-25</t>
  </si>
  <si>
    <t>RM03212022-9-9</t>
  </si>
  <si>
    <t>RM03222022-8-10</t>
  </si>
  <si>
    <t>RM03222022-8-11</t>
  </si>
  <si>
    <t>RM03222022-8-12</t>
  </si>
  <si>
    <t>RM03222022-8-14</t>
  </si>
  <si>
    <t>RM03222022-8-15</t>
  </si>
  <si>
    <t>RM03222022-8-16</t>
  </si>
  <si>
    <t>RM03222022-8-17</t>
  </si>
  <si>
    <t>RM03222022-8-18</t>
  </si>
  <si>
    <t>RM03222022-8-19</t>
  </si>
  <si>
    <t>RM03222022-8-20</t>
  </si>
  <si>
    <t>RM04192022-44-10</t>
  </si>
  <si>
    <t>RM04192022-44-11</t>
  </si>
  <si>
    <t>RM04192022-44-19</t>
  </si>
  <si>
    <t>RM04192022-44-22</t>
  </si>
  <si>
    <t>RM04192022-44-24</t>
  </si>
  <si>
    <t>RM01192022-1-10</t>
  </si>
  <si>
    <t>RM01192022-1-11</t>
  </si>
  <si>
    <t>RM01192022-1-18</t>
  </si>
  <si>
    <t>RM01192022-1-19</t>
  </si>
  <si>
    <t>RM01192022-1-20</t>
  </si>
  <si>
    <t>RM01192022-16-2</t>
  </si>
  <si>
    <t>RM01192022-12-10</t>
  </si>
  <si>
    <t>RM01212022-2-10</t>
  </si>
  <si>
    <t>RM01212022-2-11</t>
  </si>
  <si>
    <t>RM01212022-2-12</t>
  </si>
  <si>
    <t>RM01262022-40-8</t>
  </si>
  <si>
    <t>RM11252021-12-24</t>
  </si>
  <si>
    <t>RM11252021-12-9</t>
  </si>
  <si>
    <t>RM11262021-9-25</t>
  </si>
  <si>
    <t>RM11262021-9-9</t>
  </si>
  <si>
    <t>RM12172021-3-9</t>
  </si>
  <si>
    <t>RM01192022-12-9</t>
  </si>
  <si>
    <t>RM01262022-40-9</t>
  </si>
  <si>
    <t>RM08112021-80-8</t>
  </si>
  <si>
    <t>RM08202021-3-28</t>
  </si>
  <si>
    <t>RM09212021-3-17</t>
  </si>
  <si>
    <t>RM10252021-34-15</t>
  </si>
  <si>
    <t>RM10252021-34-17</t>
  </si>
  <si>
    <t>RM10252021-34-8</t>
  </si>
  <si>
    <t>RM11302021-29-23</t>
  </si>
  <si>
    <t>RM11302021-29-25</t>
  </si>
  <si>
    <t>RM11302021-29-47</t>
  </si>
  <si>
    <t>RM12092021-2-24</t>
  </si>
  <si>
    <t>RM12092021-2-32</t>
  </si>
  <si>
    <t>RM12092021-2-34</t>
  </si>
  <si>
    <t>RM12092021-2-46</t>
  </si>
  <si>
    <t>RM12092021-2-9</t>
  </si>
  <si>
    <t>RM12162021-5-13</t>
  </si>
  <si>
    <t>RM12162021-5-16</t>
  </si>
  <si>
    <t>RM12162021-5-18</t>
  </si>
  <si>
    <t>RM12162021-5-20</t>
  </si>
  <si>
    <t>RM12162021-5-24</t>
  </si>
  <si>
    <t>RM12162021-5-8</t>
  </si>
  <si>
    <t>RM01192022-34-3</t>
  </si>
  <si>
    <t>RM12182021-43-10</t>
  </si>
  <si>
    <t>RM12182021-43-13</t>
  </si>
  <si>
    <t>RM12182021-43-15</t>
  </si>
  <si>
    <t>RM12182021-43-18</t>
  </si>
  <si>
    <t>RM12282021-54-2</t>
  </si>
  <si>
    <t>RM12282021-54-4</t>
  </si>
  <si>
    <t>RM12282021-54-6</t>
  </si>
  <si>
    <t>RM12282021-54-9</t>
  </si>
  <si>
    <t>RM12232021-6-10</t>
  </si>
  <si>
    <t>RM12232021-6-12</t>
  </si>
  <si>
    <t>RM12232021-6-14</t>
  </si>
  <si>
    <t>RM06032021-25-9</t>
  </si>
  <si>
    <t>RM06292021-19-1</t>
  </si>
  <si>
    <t>RM02252022-22-10</t>
  </si>
  <si>
    <t>RM02252022-22-13</t>
  </si>
  <si>
    <t>RM02252022-22-15</t>
  </si>
  <si>
    <t>RM02252022-22-18</t>
  </si>
  <si>
    <t>RM02252022-22-20</t>
  </si>
  <si>
    <t>RM03092022-14-14</t>
  </si>
  <si>
    <t>RM03092022-14-16</t>
  </si>
  <si>
    <t>RM03092022-14-18</t>
  </si>
  <si>
    <t>RM03092022-14-20</t>
  </si>
  <si>
    <t>RM03092022-14-29</t>
  </si>
  <si>
    <t>RM03092022-14-31</t>
  </si>
  <si>
    <t>RM03092022-14-33</t>
  </si>
  <si>
    <t>RM03092022-14-35</t>
  </si>
  <si>
    <t>RM03092022-14-37</t>
  </si>
  <si>
    <t>RM03092022-14-9</t>
  </si>
  <si>
    <t>RM03092022-6-10</t>
  </si>
  <si>
    <t>RM03092022-6-13</t>
  </si>
  <si>
    <t>RM03092022-6-22</t>
  </si>
  <si>
    <t>RM03092022-6-24</t>
  </si>
  <si>
    <t>RM03212022-9-10</t>
  </si>
  <si>
    <t>RM03212022-9-14</t>
  </si>
  <si>
    <t>RM03212022-9-16</t>
  </si>
  <si>
    <t>RM03212022-9-18</t>
  </si>
  <si>
    <t>RM03212022-9-24</t>
  </si>
  <si>
    <t>RM04192022-44-12</t>
  </si>
  <si>
    <t>RM04192022-44-20</t>
  </si>
  <si>
    <t>RM04192022-44-21</t>
  </si>
  <si>
    <t>RM04272022-4-1</t>
  </si>
  <si>
    <t>RM05152022-54-3</t>
  </si>
  <si>
    <t>RM03282022-27-1</t>
  </si>
  <si>
    <t>RM04122022-19-3</t>
  </si>
  <si>
    <t>RM02202022-2-1</t>
  </si>
  <si>
    <t>RM02202022-28-1</t>
  </si>
  <si>
    <t>RM02202022-30-1</t>
  </si>
  <si>
    <t>RM02202022-31-1</t>
  </si>
  <si>
    <t>RM02202022-32-1</t>
  </si>
  <si>
    <t>RM02202022-34-1</t>
  </si>
  <si>
    <t>RM01282022-51-1</t>
  </si>
  <si>
    <t>RM03222022-41-1</t>
  </si>
  <si>
    <t>RM03232022-34-1</t>
  </si>
  <si>
    <t>RM10052021-26-19</t>
  </si>
  <si>
    <t>RM01092022-50-19</t>
  </si>
  <si>
    <t>RM02052022-7-1</t>
  </si>
  <si>
    <t>RM02092022-11-1</t>
  </si>
  <si>
    <t>RM05122022-55-1</t>
  </si>
  <si>
    <t>RM06112022-10-1</t>
  </si>
  <si>
    <t>RM06112022-10-2</t>
  </si>
  <si>
    <t>RM01092022-50-18</t>
  </si>
  <si>
    <t>RM04192022-60-2</t>
  </si>
  <si>
    <t>RM10102021-53-17</t>
  </si>
  <si>
    <t>RM10312021-25-1</t>
  </si>
  <si>
    <t>RM10312021-25-3</t>
  </si>
  <si>
    <t>RM01202022-37-1</t>
  </si>
  <si>
    <t>RM12052021-37-12</t>
  </si>
  <si>
    <t>RM02132022-15-8</t>
  </si>
  <si>
    <t>RM01092022-50-13</t>
  </si>
  <si>
    <t>RM01092022-50-14</t>
  </si>
  <si>
    <t>RM01092022-50-15</t>
  </si>
  <si>
    <t>RM01092022-50-21</t>
  </si>
  <si>
    <t>RM01102022-2-1</t>
  </si>
  <si>
    <t>RM04172022-16-3</t>
  </si>
  <si>
    <t>RM04172022-16-4</t>
  </si>
  <si>
    <t>RM11242021-26-20</t>
  </si>
  <si>
    <t>RM11242021-26-8</t>
  </si>
  <si>
    <t>RM02132022-20-7</t>
  </si>
  <si>
    <t>RM02132022-69-1</t>
  </si>
  <si>
    <t>RM01202022-47-33</t>
  </si>
  <si>
    <t>RM01202022-47-4</t>
  </si>
  <si>
    <t>RM02242022-22-11</t>
  </si>
  <si>
    <t>RM02242022-22-23</t>
  </si>
  <si>
    <t>RM02242022-22-24</t>
  </si>
  <si>
    <t>RM01092022-25-8</t>
  </si>
  <si>
    <t>RM02092022-9-2</t>
  </si>
  <si>
    <t>RM02172022-13-1</t>
  </si>
  <si>
    <t>RM03102022-78-1</t>
  </si>
  <si>
    <t>RM02012022-14-16</t>
  </si>
  <si>
    <t>RM02012022-14-2</t>
  </si>
  <si>
    <t>RM02012022-14-3</t>
  </si>
  <si>
    <t>RM02012022-14-4</t>
  </si>
  <si>
    <t>RM02232022-28-1</t>
  </si>
  <si>
    <t>RM03152022-48-3</t>
  </si>
  <si>
    <t>RM04032022-5-2</t>
  </si>
  <si>
    <t>RM02012022-11-10</t>
  </si>
  <si>
    <t>RM02012022-11-11</t>
  </si>
  <si>
    <t>RM02012022-11-14</t>
  </si>
  <si>
    <t>RM02012022-11-15</t>
  </si>
  <si>
    <t>RM02012022-11-16</t>
  </si>
  <si>
    <t>RM02012022-11-9</t>
  </si>
  <si>
    <t>RM03162022-19-19</t>
  </si>
  <si>
    <t>RM03162022-23-2</t>
  </si>
  <si>
    <t>RM03162022-23-3</t>
  </si>
  <si>
    <t>RM12172021-32-8</t>
  </si>
  <si>
    <t>RM03022022-32-1</t>
  </si>
  <si>
    <t>RM03102022-31-3</t>
  </si>
  <si>
    <t>RM03102022-31-4</t>
  </si>
  <si>
    <t>RM03102022-31-5</t>
  </si>
  <si>
    <t>RM02232022-43-2</t>
  </si>
  <si>
    <t>RM02232022-43-3</t>
  </si>
  <si>
    <t>RM02232022-43-4</t>
  </si>
  <si>
    <t>RM03032022-28-30</t>
  </si>
  <si>
    <t>RM04192022-41-1</t>
  </si>
  <si>
    <t>RM04192022-41-2</t>
  </si>
  <si>
    <t>RM04252022-24-1</t>
  </si>
  <si>
    <t>RM04252022-24-2</t>
  </si>
  <si>
    <t>RM04252022-24-3</t>
  </si>
  <si>
    <t>RM04252022-11-1</t>
  </si>
  <si>
    <t>RM04252022-11-2</t>
  </si>
  <si>
    <t>RM04252022-19-1</t>
  </si>
  <si>
    <t>RM04252022-19-2</t>
  </si>
  <si>
    <t>RM04252022-19-3</t>
  </si>
  <si>
    <t>RM04252022-29-1</t>
  </si>
  <si>
    <t>RM04252022-29-2</t>
  </si>
  <si>
    <t>RM04252022-54-1</t>
  </si>
  <si>
    <t>RM04252022-54-2</t>
  </si>
  <si>
    <t>RM04252022-54-3</t>
  </si>
  <si>
    <t>RM04252022-48-1</t>
  </si>
  <si>
    <t>RM04252022-48-2</t>
  </si>
  <si>
    <t>RM04252022-48-3</t>
  </si>
  <si>
    <t>RM04252022-32-1</t>
  </si>
  <si>
    <t>RM04252022-32-2</t>
  </si>
  <si>
    <t>RM03242022-11-33</t>
  </si>
  <si>
    <t>RM03242022-11-41</t>
  </si>
  <si>
    <t>RM05182022-27-4</t>
  </si>
  <si>
    <t>RM05182022-27-5</t>
  </si>
  <si>
    <t>RM05182022-27-7</t>
  </si>
  <si>
    <t>RM06152022-15-11</t>
  </si>
  <si>
    <t>RM06152022-15-13</t>
  </si>
  <si>
    <t>RM06152022-15-15</t>
  </si>
  <si>
    <t>RM06152022-15-17</t>
  </si>
  <si>
    <t>RM06152022-15-5</t>
  </si>
  <si>
    <t>RM06152022-15-7</t>
  </si>
  <si>
    <t>RM06152022-15-9</t>
  </si>
  <si>
    <t>RM06112022-9-6</t>
  </si>
  <si>
    <t>RM06112022-9-7</t>
  </si>
  <si>
    <t>RM06112022-9-8</t>
  </si>
  <si>
    <t>RM06152022-35-15</t>
  </si>
  <si>
    <t>RM06152022-35-16</t>
  </si>
  <si>
    <t>RM02222022-7-23</t>
  </si>
  <si>
    <t>RM03222022-65-1</t>
  </si>
  <si>
    <t>RM03222022-65-2</t>
  </si>
  <si>
    <t>RM03222022-51-1</t>
  </si>
  <si>
    <t>RM03222022-51-4</t>
  </si>
  <si>
    <t>RM04042022-13-1</t>
  </si>
  <si>
    <t>RM04042022-13-4</t>
  </si>
  <si>
    <t>RM04042022-13-5</t>
  </si>
  <si>
    <t>RM04042022-13-6</t>
  </si>
  <si>
    <t>RM04042022-13-7</t>
  </si>
  <si>
    <t>RM04042022-13-8</t>
  </si>
  <si>
    <t>RM04042022-13-9</t>
  </si>
  <si>
    <t>RM03162022-38-2</t>
  </si>
  <si>
    <t>RM04252022-2-1</t>
  </si>
  <si>
    <t>RM04252022-2-2</t>
  </si>
  <si>
    <t>RM04052022-17-2</t>
  </si>
  <si>
    <t>RM04052022-8-2</t>
  </si>
  <si>
    <t>RM04072022-10-2</t>
  </si>
  <si>
    <t>RM04072022-14-2</t>
  </si>
  <si>
    <t>RM04072022-7-2</t>
  </si>
  <si>
    <t>RM04182022-56-2</t>
  </si>
  <si>
    <t>RM02202022-2-2</t>
  </si>
  <si>
    <t>RM02202022-28-2</t>
  </si>
  <si>
    <t>RM02202022-31-2</t>
  </si>
  <si>
    <t>RM02202022-34-2</t>
  </si>
  <si>
    <t>RM04042022-6-2</t>
  </si>
  <si>
    <t>RM04122022-2-2</t>
  </si>
  <si>
    <t>RM04052022-11-2</t>
  </si>
  <si>
    <t>RM01282022-51-2</t>
  </si>
  <si>
    <t>RM04052022-44-2</t>
  </si>
  <si>
    <t>RM04212022-50-2</t>
  </si>
  <si>
    <t>RM04062022-9-2</t>
  </si>
  <si>
    <t>RM04222022-5-1</t>
  </si>
  <si>
    <t>RM06072022-13-2</t>
  </si>
  <si>
    <t>RM05152022-54-2</t>
  </si>
  <si>
    <t>RM04122022-19-2</t>
  </si>
  <si>
    <t>RM04212022-4-1</t>
  </si>
  <si>
    <t>RM04022022-9-1</t>
  </si>
  <si>
    <t>RM01092022-25-5</t>
  </si>
  <si>
    <t>RM01092022-25-6</t>
  </si>
  <si>
    <t>RM01262022-28-2</t>
  </si>
  <si>
    <t>RM02012022-11-6</t>
  </si>
  <si>
    <t>RM02232022-41-3</t>
  </si>
  <si>
    <t>RM02232022-41-4</t>
  </si>
  <si>
    <t>RM04022022-11-1</t>
  </si>
  <si>
    <t>RM05312022-17-1</t>
  </si>
  <si>
    <t>RM05312022-17-2</t>
  </si>
  <si>
    <t>RM01122022-26-5</t>
  </si>
  <si>
    <t>RM03162022-7-4</t>
  </si>
  <si>
    <t>RM04022022-12-1</t>
  </si>
  <si>
    <t>RM03102022-35-1</t>
  </si>
  <si>
    <t>RM04022022-13-1</t>
  </si>
  <si>
    <t>RM01182022-48-10</t>
  </si>
  <si>
    <t>RM03092022-22-1</t>
  </si>
  <si>
    <t>RM01042022-1-1</t>
  </si>
  <si>
    <t>RM03092022-17-2</t>
  </si>
  <si>
    <t>RM03232022-27-2</t>
  </si>
  <si>
    <t>RM03232022-34-2</t>
  </si>
  <si>
    <t>RM03232022-35-2</t>
  </si>
  <si>
    <t>RM04252022-24-13</t>
  </si>
  <si>
    <t>RM04252022-24-14</t>
  </si>
  <si>
    <t>RM05252022-25-1</t>
  </si>
  <si>
    <t>RM04252022-11-6</t>
  </si>
  <si>
    <t>RM04252022-48-13</t>
  </si>
  <si>
    <t>RM04252022-48-14</t>
  </si>
  <si>
    <t>RM04252022-33-3</t>
  </si>
  <si>
    <t>RM04252022-32-6</t>
  </si>
  <si>
    <t>RM04252022-32-7</t>
  </si>
  <si>
    <t>RM05242022-66-2</t>
  </si>
  <si>
    <t>RM04252022-26-3</t>
  </si>
  <si>
    <t>RM05182022-27-1</t>
  </si>
  <si>
    <t>RM05182022-27-2</t>
  </si>
  <si>
    <t>RM04032022-29-1</t>
  </si>
  <si>
    <t>RM03282022-21-2</t>
  </si>
  <si>
    <t>RM04182022-63-2</t>
  </si>
  <si>
    <t>RM05252022-24-1</t>
  </si>
  <si>
    <t>RM05252022-24-2</t>
  </si>
  <si>
    <t>RM03052022-7-1</t>
  </si>
  <si>
    <t>RM04102022-15-2</t>
  </si>
  <si>
    <t>RM04102022-15-3</t>
  </si>
  <si>
    <t>RM04102022-2-1</t>
  </si>
  <si>
    <t>RM05252022-22-1</t>
  </si>
  <si>
    <t>RM04252022-2-10</t>
  </si>
  <si>
    <t>RM04252022-2-11</t>
  </si>
  <si>
    <t>RM01222022-45-5</t>
  </si>
  <si>
    <t>RM01222022-45-6</t>
  </si>
  <si>
    <t>RM10172021-26-15</t>
  </si>
  <si>
    <t>RM10172021-26-9</t>
  </si>
  <si>
    <t>RM10172021-31-12</t>
  </si>
  <si>
    <t>RM10252021-10-1</t>
  </si>
  <si>
    <t>RM10252021-10-2</t>
  </si>
  <si>
    <t>RM01092022-50-10</t>
  </si>
  <si>
    <t>RM01092022-50-11</t>
  </si>
  <si>
    <t>RM01092022-50-9</t>
  </si>
  <si>
    <t>RM04172022-16-7</t>
  </si>
  <si>
    <t>RM04172022-16-8</t>
  </si>
  <si>
    <t>RM02132022-20-1</t>
  </si>
  <si>
    <t>RM02132022-20-2</t>
  </si>
  <si>
    <t>RM01202022-47-2</t>
  </si>
  <si>
    <t>RM02242022-22-10</t>
  </si>
  <si>
    <t>RM02242022-22-13</t>
  </si>
  <si>
    <t>RM03222022-48-2</t>
  </si>
  <si>
    <t>RM03202022-58-5</t>
  </si>
  <si>
    <t>RM03202022-58-8</t>
  </si>
  <si>
    <t>RM03162022-14-1</t>
  </si>
  <si>
    <t>RM04032022-5-1</t>
  </si>
  <si>
    <t>RM04022022-11-2</t>
  </si>
  <si>
    <t>RM04192022-48-1</t>
  </si>
  <si>
    <t>RM04242022-62-1</t>
  </si>
  <si>
    <t>RM03162022-23-4</t>
  </si>
  <si>
    <t>RM03162022-23-5</t>
  </si>
  <si>
    <t>RM03162022-23-6</t>
  </si>
  <si>
    <t>RM03162022-23-7</t>
  </si>
  <si>
    <t>RM03102022-69-3</t>
  </si>
  <si>
    <t>RM03102022-69-4</t>
  </si>
  <si>
    <t>RM04242022-59-4</t>
  </si>
  <si>
    <t>RM04242022-59-6</t>
  </si>
  <si>
    <t>RM04242022-59-7</t>
  </si>
  <si>
    <t>RM04242022-59-8</t>
  </si>
  <si>
    <t>RM04242022-59-9</t>
  </si>
  <si>
    <t>RM03162022-7-1</t>
  </si>
  <si>
    <t>RM03162022-7-2</t>
  </si>
  <si>
    <t>RM03162022-7-3</t>
  </si>
  <si>
    <t>RM03102022-31-1</t>
  </si>
  <si>
    <t>RM03102022-31-10</t>
  </si>
  <si>
    <t>RM03102022-31-11</t>
  </si>
  <si>
    <t>RM03102022-31-12</t>
  </si>
  <si>
    <t>RM03102022-31-13</t>
  </si>
  <si>
    <t>RM03102022-31-2</t>
  </si>
  <si>
    <t>RM03102022-31-6</t>
  </si>
  <si>
    <t>RM03102022-31-8</t>
  </si>
  <si>
    <t>RM01182022-48-22</t>
  </si>
  <si>
    <t>RM07032021-19-14</t>
  </si>
  <si>
    <t>RM03032022-28-9</t>
  </si>
  <si>
    <t>RM04192022-41-3</t>
  </si>
  <si>
    <t>RM04192022-41-4</t>
  </si>
  <si>
    <t>RM04252022-24-10</t>
  </si>
  <si>
    <t>RM04252022-24-11</t>
  </si>
  <si>
    <t>RM04252022-24-12</t>
  </si>
  <si>
    <t>RM04252022-24-4</t>
  </si>
  <si>
    <t>RM04252022-24-5</t>
  </si>
  <si>
    <t>RM04252022-24-6</t>
  </si>
  <si>
    <t>RM04252022-24-7</t>
  </si>
  <si>
    <t>RM04252022-24-8</t>
  </si>
  <si>
    <t>RM04252022-24-9</t>
  </si>
  <si>
    <t>RM04252022-11-3</t>
  </si>
  <si>
    <t>RM04252022-11-4</t>
  </si>
  <si>
    <t>RM04252022-11-5</t>
  </si>
  <si>
    <t>RM04252022-19-4</t>
  </si>
  <si>
    <t>RM04252022-19-5</t>
  </si>
  <si>
    <t>RM04252022-19-6</t>
  </si>
  <si>
    <t>RM04252022-29-3</t>
  </si>
  <si>
    <t>RM04252022-29-4</t>
  </si>
  <si>
    <t>RM04252022-29-5</t>
  </si>
  <si>
    <t>RM04252022-29-6</t>
  </si>
  <si>
    <t>RM04252022-29-7</t>
  </si>
  <si>
    <t>RM04252022-29-8</t>
  </si>
  <si>
    <t>RM04252022-29-9</t>
  </si>
  <si>
    <t>RM04252022-54-10</t>
  </si>
  <si>
    <t>RM04252022-54-11</t>
  </si>
  <si>
    <t>RM04252022-54-12</t>
  </si>
  <si>
    <t>RM04252022-54-5</t>
  </si>
  <si>
    <t>RM04252022-54-9</t>
  </si>
  <si>
    <t>RM04252022-48-10</t>
  </si>
  <si>
    <t>RM04252022-48-11</t>
  </si>
  <si>
    <t>RM04252022-48-12</t>
  </si>
  <si>
    <t>RM04252022-48-4</t>
  </si>
  <si>
    <t>RM04252022-48-5</t>
  </si>
  <si>
    <t>RM04252022-48-6</t>
  </si>
  <si>
    <t>RM04252022-48-7</t>
  </si>
  <si>
    <t>RM04252022-48-9</t>
  </si>
  <si>
    <t>RM04252022-33-1</t>
  </si>
  <si>
    <t>RM04252022-44-1</t>
  </si>
  <si>
    <t>RM04252022-32-3</t>
  </si>
  <si>
    <t>RM04252022-32-4</t>
  </si>
  <si>
    <t>RM04252022-32-5</t>
  </si>
  <si>
    <t>RM03242022-11-37</t>
  </si>
  <si>
    <t>RM03242022-11-43</t>
  </si>
  <si>
    <t>RM03242022-11-46</t>
  </si>
  <si>
    <t>RM04252022-26-1</t>
  </si>
  <si>
    <t>RM04252022-26-2</t>
  </si>
  <si>
    <t>RM05182022-27-10</t>
  </si>
  <si>
    <t>RM05182022-27-6</t>
  </si>
  <si>
    <t>RM05182022-27-8</t>
  </si>
  <si>
    <t>RM05182022-27-9</t>
  </si>
  <si>
    <t>RM05242022-72-1</t>
  </si>
  <si>
    <t>RM05242022-72-2</t>
  </si>
  <si>
    <t>RM04212022-59-42</t>
  </si>
  <si>
    <t>RM06152022-15-10</t>
  </si>
  <si>
    <t>RM06152022-15-14</t>
  </si>
  <si>
    <t>RM06152022-15-16</t>
  </si>
  <si>
    <t>RM06152022-15-18</t>
  </si>
  <si>
    <t>RM06152022-15-19</t>
  </si>
  <si>
    <t>RM06152022-15-8</t>
  </si>
  <si>
    <t>RM06082022-23-1</t>
  </si>
  <si>
    <t>RM06082022-23-2</t>
  </si>
  <si>
    <t>RM06082022-23-3</t>
  </si>
  <si>
    <t>RM06112022-9-10</t>
  </si>
  <si>
    <t>RM06112022-9-11</t>
  </si>
  <si>
    <t>RM06112022-9-12</t>
  </si>
  <si>
    <t>RM06112022-9-9</t>
  </si>
  <si>
    <t>RM06152022-35-22</t>
  </si>
  <si>
    <t>RM06152022-35-23</t>
  </si>
  <si>
    <t>RM06152022-35-25</t>
  </si>
  <si>
    <t>RM06152022-35-26</t>
  </si>
  <si>
    <t>RM03222022-65-3</t>
  </si>
  <si>
    <t>RM03222022-65-4</t>
  </si>
  <si>
    <t>RM04172022-30-1</t>
  </si>
  <si>
    <t>RM05312022-20-1</t>
  </si>
  <si>
    <t>RM02232022-35-16</t>
  </si>
  <si>
    <t>RM02232022-35-18</t>
  </si>
  <si>
    <t>RM02232022-35-30</t>
  </si>
  <si>
    <t>RM03222022-51-2</t>
  </si>
  <si>
    <t>RM03222022-51-3</t>
  </si>
  <si>
    <t>RM04052022-54-1</t>
  </si>
  <si>
    <t>RM04052022-54-2</t>
  </si>
  <si>
    <t>RM04052022-54-3</t>
  </si>
  <si>
    <t>RM04052022-54-4</t>
  </si>
  <si>
    <t>RM04052022-54-5</t>
  </si>
  <si>
    <t>RM04052022-54-6</t>
  </si>
  <si>
    <t>RM04252022-2-3</t>
  </si>
  <si>
    <t>RM04252022-2-4</t>
  </si>
  <si>
    <t>RM04252022-2-5</t>
  </si>
  <si>
    <t>RM04252022-2-6</t>
  </si>
  <si>
    <t>RM04252022-2-7</t>
  </si>
  <si>
    <t>RM04252022-2-8</t>
  </si>
  <si>
    <t>RM04252022-2-9</t>
  </si>
  <si>
    <t>RM05302022-16-1</t>
  </si>
  <si>
    <t>RM05302022-16-2</t>
  </si>
  <si>
    <t>RM04212022-59-34</t>
  </si>
  <si>
    <t>RM04212022-59-43</t>
  </si>
  <si>
    <t>RM04212022-66-2</t>
  </si>
  <si>
    <t>RM03242022-11-30</t>
  </si>
  <si>
    <t>RM05132022-3-22</t>
  </si>
  <si>
    <t>RM05122022-52-1</t>
  </si>
  <si>
    <t>RM03242022-11-22</t>
  </si>
  <si>
    <t>RM03242022-11-26</t>
  </si>
  <si>
    <t>RM03242022-11-31</t>
  </si>
  <si>
    <t>RM03242022-11-34</t>
  </si>
  <si>
    <t>RM03242022-11-35</t>
  </si>
  <si>
    <t>RM03242022-11-40</t>
  </si>
  <si>
    <t>RM03242022-11-45</t>
  </si>
  <si>
    <t>RM05132022-3-28</t>
  </si>
  <si>
    <t>RM04262022-46-1</t>
  </si>
  <si>
    <t>RM03242022-11-32</t>
  </si>
  <si>
    <t>RM04212022-59-31</t>
  </si>
  <si>
    <t>RM05132022-3-24</t>
  </si>
  <si>
    <t>RM04192022-23-1</t>
  </si>
  <si>
    <t>RM04192022-23-2</t>
  </si>
  <si>
    <t>RM04022022-9-2</t>
  </si>
  <si>
    <t>RM01202022-47-27</t>
  </si>
  <si>
    <t>RM01202022-47-31</t>
  </si>
  <si>
    <t>RM01202022-47-32</t>
  </si>
  <si>
    <t>RM01202022-47-34</t>
  </si>
  <si>
    <t>RM02242022-22-35</t>
  </si>
  <si>
    <t>RM03102022-79-2</t>
  </si>
  <si>
    <t>RM01262022-28-1</t>
  </si>
  <si>
    <t>RM02012022-14-7</t>
  </si>
  <si>
    <t>RM02012022-11-7</t>
  </si>
  <si>
    <t>RM05122022-44-2</t>
  </si>
  <si>
    <t>RM04242022-59-12</t>
  </si>
  <si>
    <t>RM03102022-35-2</t>
  </si>
  <si>
    <t>RM03162022-8-1</t>
  </si>
  <si>
    <t>RM03092022-22-2</t>
  </si>
  <si>
    <t>RM01042022-1-2</t>
  </si>
  <si>
    <t>RM04192022-41-6</t>
  </si>
  <si>
    <t>RM04252022-24-15</t>
  </si>
  <si>
    <t>RM04252022-11-8</t>
  </si>
  <si>
    <t>RM04252022-48-15</t>
  </si>
  <si>
    <t>RM04252022-33-5</t>
  </si>
  <si>
    <t>RM04252022-32-8</t>
  </si>
  <si>
    <t>RM04252022-26-5</t>
  </si>
  <si>
    <t>RM05182022-27-3</t>
  </si>
  <si>
    <t>RM04032022-29-2</t>
  </si>
  <si>
    <t>RM05252022-24-3</t>
  </si>
  <si>
    <t>RM04042022-47-3</t>
  </si>
  <si>
    <t>RM04252022-2-12</t>
  </si>
  <si>
    <t>RM01312022-10-7</t>
  </si>
  <si>
    <t>RM01102022-4-5</t>
  </si>
  <si>
    <t>RM01092022-25-7</t>
  </si>
  <si>
    <t>RM01122022-26-7</t>
  </si>
  <si>
    <t>RM01182022-48-18</t>
  </si>
  <si>
    <t>RM03052022-7-8</t>
  </si>
  <si>
    <t>RM03242022-11-24</t>
  </si>
  <si>
    <t>RM04042022-44-2</t>
  </si>
  <si>
    <t>RM02242022-22-41</t>
  </si>
  <si>
    <t>RM03232022-50-5</t>
  </si>
  <si>
    <t>RM03102022-31-18</t>
  </si>
  <si>
    <t>RM04122022-9-7</t>
  </si>
  <si>
    <t>RM05162022-1-7</t>
  </si>
  <si>
    <t>RM04122022-8-7</t>
  </si>
  <si>
    <t>RM11242021-5-15</t>
  </si>
  <si>
    <t>RM11242021-5-30</t>
  </si>
  <si>
    <t>RM02092022-24-14</t>
  </si>
  <si>
    <t>97% COTTON 3% ELASTANE STRETCH TWILL (SOLID), PEACH FINISHED, 144X56,20X16+70D, 7.8OZ 54"CW</t>
  </si>
  <si>
    <t>BT10549 - WRINKLE RESISTANT COTTON DECK TWILL (LTW-390(1)-P-F05), 97% COTTON 3% ELASTANE, 136 x 49 / 20s x 16s+105D, 257 GSM, 55"CW</t>
  </si>
  <si>
    <t>BT10515 - COTTON STRETCH TWILL WITH MICROSAND (LTW-452-P-CA) - 98% COTTON 2% SPANDEX, 162X76 / 30X30+40D, 54" CW, 190 GSM</t>
  </si>
  <si>
    <t>Winnitex, D82349A (FA171979) -  53% Polyester 28% Recycled Polyester Repreve Sorbtek 15% Cotton 4% Spandex, WICKING PERFORMANCE ON YARN, 92X81/ 21SX20S+70D, 7.1Oz, Shrinkage consider : 4% x 6%, CW 56"</t>
  </si>
  <si>
    <t>Kohinoor, LAUREN 236/00/03 (FA118717) - 95% Cotton 5% Spandex 3/1 S Twill, Peach Normal, 131X64/ 21+Spandex / 16+Spandex, 8.5 oz/sy[+/-6% tol], Shrinkage: -8% X -6%, CW 54"</t>
  </si>
  <si>
    <t>STF060A MM (FA125776) -  98% Cotton 2% Spandex, RIPSTOP, 21SX16S+70D 94X64 CW 56"</t>
  </si>
  <si>
    <t>Luckytex, LQ-T1971-304 (FA125778) -  60% Cotton 37% Repreve Sorbtek 365 Polyester 3% Elastane, Stretch Twill 3/1 LHT, 8OZ(+/-5%), Shrinkages: -4% X - 6% , CW 56"</t>
  </si>
  <si>
    <t>Kohinoor, HARRIS 01/01/180 - 51% Cotton 47% Polyester 2% Spandex 3/1 S Twill With Peach Precure Soft Finish,122x 46/ 30x12+70D,  7.3oz, CW 57"  Finished Width 58/59"</t>
  </si>
  <si>
    <t>Nishat, NDF-03565/A07 (FA132352) - 98% Cotton 2% Spandex, Flat/ Post Cure + Cherry Finish, 128x66/ 20x14+14+70D, 8.1 oz, CW 56"</t>
  </si>
  <si>
    <t>Nishat, NDF-03565/A07X (FA132352) - 98% Cotton 2% Spandex, Flat/ Post Cure + Cherry Finish, 128x66/ 20x14+14+70D, 8.1 oz, CW 56"</t>
  </si>
  <si>
    <t>98% COTTON 2% SPANDEX SOLID PEACHED STRETCH TWILL 7.2oz 122x43/16x16+70D 56"CW</t>
  </si>
  <si>
    <t>Shell Fab # FBN180006 100% Polyester, 120 x 69 / T150 x T300, 61"cw, 5.90 oz, P/D + Face Wicking</t>
  </si>
  <si>
    <t>Sapphire, FIN-US-0069-P (black fill) (FA156373) - 61% Cotton 37% Polyester 2% Elastane 3/1 Twill-S Peach, 155*51 / 20*16(70D) 100% BLACK POLYESTER, 8.90 OZ/SQ, Shrinkage 4% * 6%, CW 47"</t>
  </si>
  <si>
    <t>Talent, VS1205637 (FA164174) (P/D) - 97% BCI Cotton 3% Elastane Twill 2x1 LHT Regular Finish, 165X96 / 32X32+40D, 5.6 OZ, CW 54"</t>
  </si>
  <si>
    <t>Winnitex, D62128A/(54-K116) (FA161291) - 68% Cotton 29% Hemp 3% Spandex, REGULAR (PD), 7.6Oz, Shrinkage : Warp -4%, Weft -6%, CW 53"</t>
  </si>
  <si>
    <t>Sapphire, SS-0300-CP (FA173631) 88% COTTON 9 % ELASTOMULTIESTER 3% STRETCH, 4/1 Satin, 30*20(55D-T400+70D) 181*73</t>
  </si>
  <si>
    <t>100% POLYESTER MICROFIBER 309 x 102 / 75D x 150D / T400, 57" CW, 6.05OZ</t>
  </si>
  <si>
    <t>Luckytex, LQ-T1971-304 -  60% Cotton 37% Repreve Sorbtek 365 Polyester 3% Elastane, Stretch Twill 3/1 LHT, 20x150D/2+70D/144X64, 8OZ(+/-5%), CW 56"</t>
  </si>
  <si>
    <t>SAPPHIRE, F-0146-PPR PEACH+PRECURE FA114561 - 64% Cotton 34% Polyester 2% Elastane 3/1 Twill-S, Finish: Leno Peached + Pre-cured, Dye type: Reactive/ Disperse, 137x51/ 20 x16(70D), 7.1 Oz (+/-5%), CW 55”</t>
  </si>
  <si>
    <t>ASL, ASL-3485S-319 (FA148776) - 95% Cotton 5% Spandex Solid 2/2 S Bi Stretch Twill, 192x86/ 30+40Dx30+40D, 7.6 oz, Shrinkage 8X6, CW 58"</t>
  </si>
  <si>
    <t>Sapphire, SS-0028-CP (FA147772) - 90% Cotton 7% Poly 3% Stretch (Elastane) 4/1 SATIN, 216*77 / 30*20(55D-T400+70D), 8.9 Oz (+/-5%), CW 47”</t>
  </si>
  <si>
    <t>FBN201807 - 98% polyester 2% spandex, 168x72 / 150D x 150D + 40D, 57"CW( HS Code # 5407.61.00 )</t>
  </si>
  <si>
    <t>Fab # FB101015 - 60% Cotton 40% Polyester CVC 3/1 Twill , Micro Sanded , Pre Cure, 125x60/20x16, 7.2 oz ,62"cw( HS Code : 5211.32.00 )</t>
  </si>
  <si>
    <t>Sapphire FIN-F-0191-PPR (Heather) - 60% Cotton 38% Polyester 2% Stretch (Elastane) 3/1 Twill-S, Peached + Precured, 133x53/ 20cvc x16cvc(70D), 7.6 Oz (+/-5%), CW 53.5"</t>
  </si>
  <si>
    <t>ASL, ASL-3485S-319 (FA148776) - 95% Cotton 5% Spandex Solid 2/2 S Bi Stretch Twill, 192x86/ 30+40Dx30+40D, 7.6 oz, CW 58"</t>
  </si>
  <si>
    <t>Sapphire - SS-0028-CP (FA147772) - 90% Cotton 7% Poly 3% Stretch (Elastane) 4/1 SATIN, 216*77 / 30*20(55D-T400+70D), 8.9 Oz (+/-5%), Shrinkages: Warp 0 to -4% &amp; Weft -0 to -6%, CW 47”</t>
  </si>
  <si>
    <t>100% cotton 80x70 32Comb RS x32Comb RS, Peached, 3.2oz , 56"CW - C318CJBBYD300-A.</t>
  </si>
  <si>
    <t>Kohinoor, LAUREN 236/00/03 (FA118717) - 95% Cotton 5% Spandex 3/1 S Twill, Peach Normal, 131X64/ 21+Spandex / 16+Spandex, 8.5 oz/sy[+/-6% tol], CW 54"</t>
  </si>
  <si>
    <t>68% POLYESTER 28% VISCOSE 4% SPANDEX, 35x26per CM,CW 140 CM, Wt 260 GSM</t>
  </si>
  <si>
    <t>TALENT VS1200341  100% COTTON OXFORD BOTH SIDE CHAMOIS, 110X49 40//X10, 5.4oz, 57"cw</t>
  </si>
  <si>
    <t>TALENT VS1202549SOLID  100% COTTON PIECE DYED POPLIN, 133X100 50X50, 3.27oz, 56"CW</t>
  </si>
  <si>
    <t>100% Cotton Y/D Voile 106x88/60x60s- Plain, 56"CW (BLUE PLIAD)</t>
  </si>
  <si>
    <t>Art #20YD20083-1, 96% cotton 4% Elastane, yarn count # 40/40Dx30/40D Density 220x112 weight # 265 GSM, fabric height # 138 cm</t>
  </si>
  <si>
    <t>NDF-03565/A169-A (FA173976) - 78% Conventional Cotton 20% Recycle Cotton 2% Elastane, Flat/ PFC DWR with Post Cure Finish,128x62/ 20x14+14+70D,  CW 56"</t>
  </si>
  <si>
    <t>ASL / Vardhman, FBN200262N (FA165854) - 97% BCI Cotton 3% Spandex 2/2 S Twill, 92x52 / 16SPX(40D)x12SPX(40D), 8.6oz, CW 56"</t>
  </si>
  <si>
    <t>VS1205637 REG - 97% COTTON 3% ELASTANE, 165x96 / 32X32+40D, 5.6oz, 54”CW</t>
  </si>
  <si>
    <t>FIN-O-0124-P - 98% Cotton 2% Elastane, 203x100 / 40x40(40D), 5.70oz, 52”CW</t>
  </si>
  <si>
    <t>LQ-T1971-304 (F14-229) - 60% Cotton 37% Repreve Sorbtek365 Polyester 3% Elastane, 144x64 / 20x150D/2+70D, 8oz, 56”CW</t>
  </si>
  <si>
    <t>FBN140067 - 96% Cotton 4% Spandex, 182x88 / 50x30+40D, 5.13oz, 55"CW</t>
  </si>
  <si>
    <t>VS1205637 YD - 97% COTTON 3% ELASTANE YD 3/1 S Twill w/ Regular , 165X96 / 32X32+40D, 5.6 OZ, 54”CW</t>
  </si>
  <si>
    <t>US-0069-P (BLACK WEFT) - 61% Cotton 37% Polyester 2% Elastane, 158x51 / 20x16(70D) 100% Black POLYESTER, 8.7oz, 47"CW</t>
  </si>
  <si>
    <t>US-0053-P (WHITE WEFT) - 61% Cotton 37% Polyester 2% Elastane, 155x51 / 20x16(70D) 100% POLYESTER, 8.7oz, 47"CW</t>
  </si>
  <si>
    <t>FBN210016 / SLG-2139 RA - 57% Cotton 38% Linen 3% Lyocell 2% Spandex, 76x60 / 16s CL x 16s+70D CL, 5.95oz, 55”CW</t>
  </si>
  <si>
    <t>FBN210016 PRINT / SLG-2139 RA PTG - 57% Cotton 38% Linen 3% Lyocell 2% Spandex, 76x60 / 16s CL x 16s+70D CL, 5.95oz, 55”CW</t>
  </si>
  <si>
    <t>236/00/03 LAUREN - 95% Cotton 5% Lycra, 131x64 / 21(40D) x 16(70D), 8.5oz, 54"CW</t>
  </si>
  <si>
    <t>LAI TAK, LC230 - 55% Hemp 45% Cotton, 60x46 / H/C 11’sxH/C 11’s, 6.60oz, 52"CW</t>
  </si>
  <si>
    <t>TALENT, VP1203380 PRINT - 77% Cotton 23% Hemp Pigment Print, 88x68 / 16x16, 7.0oz, 56"CW</t>
  </si>
  <si>
    <t>TALENT, VS1203380 - 77% Cotton 23% Hemp, 88x68 / 16x16, 7.0oz, 56"CW</t>
  </si>
  <si>
    <t>ASL, FBN140276 - 98% Cotton 2% Elastane, 137x77/ 30x12(70D)+20SLUB, 7.52, 53"CW</t>
  </si>
  <si>
    <t>WINNITEX, D01385G - 68% Cotton 32% Recycled Nylon Repreve, 131x75 / 32Sx140DN, 4.5oz, 59"CW</t>
  </si>
  <si>
    <t>LAI TAK, YL0150 - 55% Hemp 45% Cotton YD, 60x46 / H/C 11’sxH/C 11’s, 6.60oz, 52"CW</t>
  </si>
  <si>
    <t>SILVERLINE, FBN210016 / SLG-2139 RA - 57% Cotton 38% Linen 3% Lyocell 2% Spandex, 76x60 / 16s CL x 16s+70D CL, 5.95oz, 55”CW</t>
  </si>
  <si>
    <t>TALENT, VS1205637 REG - 97% COTTON 3% ELASTANE, 165x96 / 32X32+40D, 5.6oz, 54”CW</t>
  </si>
  <si>
    <t>SAPPHIRE, SS-0300-CP - 88% Cotton 9% Polyester 3% Stretch, 181x73 / 30x20(55D-T400+70D), 8.40oz, 45"CW</t>
  </si>
  <si>
    <t>TAT FUNG, FS0201202A(67061) - 97%Cotton 3%Lycra, 148x81/ 32x30+50D, 5.8oz, 51”CW</t>
  </si>
  <si>
    <t>TAT FUNG, FS7500003A(72188) - 65%Cotton 30%Repreve Nylon 5%Elastane, 129x89/ 20x140DN+70D, 7.0oz, 59”CW</t>
  </si>
  <si>
    <t>ASL, ASL-3485S-319 - 95% Cotton 5% Spandex, 192x86/ 30+40Dx30+40D, 7.6oz, 58"CW</t>
  </si>
  <si>
    <t>ASL, FBN140067 - 96% Cotton 4% Spandex, 182x88 / 50x30+40D, 5.13oz, 55"CW</t>
  </si>
  <si>
    <t>WINNITEX, D62128A/(54-K116) - 68% Cotton 29% Hemp 3% Spandex, 133x67/ 20Sx20S+70D, 7.6oz, 53"CW</t>
  </si>
  <si>
    <t>97% COTTON 3% SPANDEX SOLID MICROSANDED, 3/1 S TWILL WITH PRECURE + STAIN RELEASE (SCOTCHGRAD 3M)</t>
  </si>
  <si>
    <t>LAI TAK - YS0390 98% Cotton 2% Spandex Y.D. Stretch Twill, 30sx30s+20s+70D, 120x82, Weight: 6 oz/sy CW: 56” Finish: Regular Soft</t>
  </si>
  <si>
    <t>Nishat, KZ-2519 (FA118722) - NDF-04445 64% Polyester 34% Cotton 2% Elastane, Yarn Dyed Fabric, 10x10+70D/74X48, 3/1 S Twill,Flat Post cure, Finished width 58", CW 57"</t>
  </si>
  <si>
    <t>Nishat, KZ-2477 POST CURE (FA171269) - 65% Polyester 35% Cotton Flat/ Postcure, 92x48/ 10x10, 10.1 Oz, shrinkage -4% x -4%, CW 57"</t>
  </si>
  <si>
    <t>Sapphire, FIN-O-0167-CP (PRINT) (FA161230) - 98% Cotton 2% Spandex (Stretch) 2/1 Twill-S Peach Finish, 166*69 / 30*20(70D), 6.90 (+/-5%) oz/yd sq, CW 50</t>
  </si>
  <si>
    <t>Talent, VY1214428 (FA169406) - 97% Cotton 3% Spandex Y/D Stretch Chambray Face side Ceramic Brush, 100X70/ 20X20/70D, 6.3 oz, WARP 0~-4%  WEFT  0%~-6%, CW 51"</t>
  </si>
  <si>
    <t>Premade WB # ASL-71-REV1A - 80% Polyester 20% Cotton TC + 100% Polyester Tafetta BE 19-4024 / Width - 2-3/8"( HS Code # 58063200 )</t>
  </si>
  <si>
    <t>PREMADE WAISTBAND -ELASTIC WITH 2-LINES ONE COLOR MATTE GRIPPER-1.5" WIDTH</t>
  </si>
  <si>
    <t>SD-20-02107/68% Polyester 32% Cotton,  CVC45x weft 150D, CW" 56"</t>
  </si>
  <si>
    <t>PP - Copen, FA59344 (P1225) Encino - 65% Polyester 35% Cotton Twill, 116X54, CW 58"</t>
  </si>
  <si>
    <t>Pocketing (Epic Source) - Kai Wang, K10110-3/OW (Off white, Non Heat Set) - 80% POLY 20% CTN, 110X76 / 45x45, CW 57"</t>
  </si>
  <si>
    <t>Pocketing - KW, KSIC4545-3HS NAVY (Single Dyed - JOSE) - 95% Polyester 5% Cotton, 110X76/ 45X45, CW 56"</t>
  </si>
  <si>
    <t>FA103466 Kai Wang, P1351 Navy (=P828HS) 70% Polyester 30% Cotton, 76*58 / 35*150D, CW 59"</t>
  </si>
  <si>
    <t>PP - FA103466 Kai Wang, P1351 Navy (=P828HS) 70% Polyester 30% Cotton, 76*58 / 35*150D, CW 59"</t>
  </si>
  <si>
    <t>PP - FA105765 Kai Wang, K10110-3/OW (Off white)  80% Polyester 20% Cotton, 110X76 / 45x45, CW 57"</t>
  </si>
  <si>
    <t>Kai Wang, KSIC4545-3HS NAVY (Single Dyed) - 95% Polyester 5% Cotton, 110X76/ 45X45, CW 56"</t>
  </si>
  <si>
    <t>PP - Kai Wang, KSIC4545-3HS NAVY (Single Dyed) - 95% Polyester 5% Cotton, 110X76/ 45X45, CW 56"</t>
  </si>
  <si>
    <t>65% Polyester 35% Cotton, T/C poplin, 110x76, 45x45, 57/8", Col : Off white</t>
  </si>
  <si>
    <t>FA105765 Kai Wang, K10110-3/OW (Off white)  80% Polyester 20% Cotton, 110X76 / 45x45, CW 57"</t>
  </si>
  <si>
    <t>PP- FA103466 Kai Wang, P1351 Navy (=P828HS) 70% Polyester 30% Cotton, 76*58 / 35*150D, CW 59"</t>
  </si>
  <si>
    <t>Binding # K10110-3 - 80% Polyester 20% Cotton, 110 x 76 / 45 x 45, 57""cw( HS Code # 55132100 )</t>
  </si>
  <si>
    <t>WB BINDING (65% Polyester 35% Cotton, T/C Poplin, 110x76, 45x45, 57/8", Col : Navy)</t>
  </si>
  <si>
    <t>Pocketing # K10110-3 - 80% Polyester 20% Cotton, 110 x 76 / 45 x 45, 57""cw( HS Code # 55132100 )</t>
  </si>
  <si>
    <t>Pocketing # K10110-3 - 80% Polyester 20% Cotton, 110 x 76 / 45 x 45, 57"cw( HS Code # 55132100 )</t>
  </si>
  <si>
    <t>PP - Kai Wang, S80111 - 49.9% Polyester 32.8% Nylon 14.8% Cotton 2.5% Spandex, Width 1-1/2"</t>
  </si>
  <si>
    <t>Kai Wang, S80111 - 49.9% Polyester 32.8% Nylon 14.8% Cotton 2.5% Spandex, Width 1-1/2"</t>
  </si>
  <si>
    <t>Pocketing- HUACHENG/ TH137/ 65% Polyester 35% Cotton/ CW:145 CM</t>
  </si>
  <si>
    <t>HUACHENG /MMX16/100% Polyester/150D×150D/Density: 48*35/Width: 145 CM</t>
  </si>
  <si>
    <t>Kai Wang, S80111 - 49.9% Polyeser 32.8% Nylon 14.8% Cotton 2.5% Spandex, Width 1-1/2"</t>
  </si>
  <si>
    <t>PP - Kai Wang, S80111 - 49.9% Polyeser 32.8% Nylon 14.8% Cotton 2.5% Spandex, Width 1-1/2"</t>
  </si>
  <si>
    <t>Pocketing 2 - KW, KSIC4545-3/SWHS (Snow white, Heat Set - JOSE) - 95% Polyester 5% Cotton, 110X76/ 45X45, CW 56"</t>
  </si>
  <si>
    <t>Pocketing - KSIC4545-3/SWHS (Snow white, Heat Set) - 95% Polyester 5% Cotton, 110X76/ 45X45, CW 56"</t>
  </si>
  <si>
    <t>Kai Wang, KSIC4545-3/SWHS (Snow white, Heat Set) - 95% Polyester 5% Cotton, 110X76/ 45X45, CW 56"</t>
  </si>
  <si>
    <t>PP - Kai Wang, KSIC4545-3/SWHS (Snow white, Heat Set) - 95% Polyester 5% Cotton, 110X76/ 45X45, CW 56"</t>
  </si>
  <si>
    <t>L2: BUKAI, KL300 Docker Khaki / FA153835 - 80% Polyester 20% Cotton, Solid Herringbone, 110*76 / 100D*32, CW 57"</t>
  </si>
  <si>
    <t>Copen, FA169195 IRIS MESH Beautiful Black - 100% Polyester, CW 58"</t>
  </si>
  <si>
    <t>Waistband - Precut 2-1/4" (3/8" seam allowance), Kai Wang, FA103125 (WB15-LEVIS0119-REV1) - 93% Cotton 7% Spandex Jersey, 236g/sqm</t>
  </si>
  <si>
    <t>Rocap - KW, S84894 NAVY - 80% Polyester 20% Cotton, width 2"</t>
  </si>
  <si>
    <t>FA59430 (P828, Natural) - 70% POLY 30% CTN, 76*60 / 35*150D, CW 58/59"</t>
  </si>
  <si>
    <t>Bukai, FA59430 (P828, Natural) - 70% POLY 30% CTN, 76*60 / 35*150D, CW 58/59"</t>
  </si>
  <si>
    <t>PP - FA59430 (P828, Natural) - 70% POLY 30% CTN, 76*60 / 35*150D, CW 58/59"</t>
  </si>
  <si>
    <t>pp - Kai Wang, FA161395 / Jose Single dye (Mermaid) - 95% Polyester 5% Cotton, 110X76/ 45X45, CW 56"</t>
  </si>
  <si>
    <t>Kai Wang, FA97800 (P1231) - 50% Cotton 50% Polyester, 72x56 / 23x23, CW 57"</t>
  </si>
  <si>
    <t>KL300 Docker Khaki (FA153835) - 80% Polyester 20% Cotton, Solid Herringbone, 110*76 / 100D*32, CW 57"</t>
  </si>
  <si>
    <t>PP - KL300 Docker Khaki (FA153835) - 80% Polyester 20% Cotton, Solid Herringbone, 110*76 / 100D*32, CW 57"</t>
  </si>
  <si>
    <t>Kai Wang, FA103125 (WB15-LEVIS0119-REV1) - 93% Cotton 7% Spandex Jersey, 236g/sqm, Precut 2-1/4" (3/8" seam allowance)</t>
  </si>
  <si>
    <t>PP - Kai Wang, FA103125 (WB15-LEVIS0119-REV1) - 93% Cotton 7% Spandex Jersey, 236g/sqm, Precut 2-1/4" (3/8" seam allowance</t>
  </si>
  <si>
    <t>Kai Wang, FA103125 (WB15-LEVIS0119-REV1) - 93% Cotton 7% Spandex Jersey, 236g/sqm, Precut 2-1/4" (3/8" seam allowance</t>
  </si>
  <si>
    <t>Kai Wang, S84894 NAVY -  80% POLYESTER 20% COTTON, Width 2"</t>
  </si>
  <si>
    <t>PP - Kai Wang, S84894 NAVY -  80% POLYESTER 20% COTTON, Width 2"</t>
  </si>
  <si>
    <t>PP - QST, FA91341 - 100% Cotton Twill Millenium, 96x64 , CW 54/55""</t>
  </si>
  <si>
    <t>QST, FA91341 - 100% Cotton Twill Millenium, 96x64 , CW 54/55""</t>
  </si>
  <si>
    <t>Pocketing - Kai Wang, FA114423  / Jose Single dye (Navy) - 95% Polyester 5% Cotton, 110X76/ 45X45, CW 56"</t>
  </si>
  <si>
    <t>Pocketing Internal cell pkt- Copen, FA150574 Maya Ecru Herringbone - 50% Polyester 50% Cotton, 100X72, CW 58"</t>
  </si>
  <si>
    <t>BUKAI, KL300 Docker Khaki / FA153835 - 80% Polyester 20% Cotton, Solid Herringbone, 110*76 / 100D*32, CW 57"</t>
  </si>
  <si>
    <t>Kai Wang, FA161395 / Jose Single dye (Mermaid) - 95% Polyester 5% Cotton, 110X76/ 45X45, CW 56"</t>
  </si>
  <si>
    <t>MIS-56 Chambray Waistband Curtain and Navy binding</t>
  </si>
  <si>
    <t>Waist Band Facing (100% Cotton YD Chambray, 60X60, 20x20, 56" CW, color: Indigo)</t>
  </si>
  <si>
    <t>BUKAI, FA145484(KSIC4545-3/DTMHS) - 95% POLYESTER 5% COTTON, 110x76 / 45x45, 56"cw</t>
  </si>
  <si>
    <t>BUKAI, FA156662 JOSE KHAKI STONE - 95% Polyester 5% Cotton, 110x76, 2.72oz, 58"cw</t>
  </si>
  <si>
    <t>BUKAI, FA59430 (P828, Natural) - 70% Polyester 30% Cotton, 76x60 / 35x150D, CW 58"</t>
  </si>
  <si>
    <t>BUKAI, FA110963 JOSE WHITE - 95% Polyester 5% Cotton, 110x76, 2.72oz, 58"cw</t>
  </si>
  <si>
    <t>QST, FA124965 - 70% Polyester 30% Cotton, 76x62, 3.33oz, 58"cw</t>
  </si>
  <si>
    <t>Bukai, FA145484 (KSIC4545-3HS, Navy) - 95% Polyester 5% Cotton, 110X76/ 45X45, 56"CW</t>
  </si>
  <si>
    <t>Bukai, FA153835 (KL300) - 80% Polyester 20% Cotton Herringbone, 110*76/ 100D*32, 57"CW</t>
  </si>
  <si>
    <t>Bukai, FA59430 (P828, Natural) - 70% Polyester 30% Cotton, 76x60/ 35x150D, 59"CW</t>
  </si>
  <si>
    <t>QST, FA124965 GRISAILLE (Flex 100) - 70% Polyester 30% Cotton, 76x62 Twill, 58"CW</t>
  </si>
  <si>
    <t>QST, FA91341 Millennium - 100% Cotton, 96x64 Twill, 54"CW</t>
  </si>
  <si>
    <t>Copen, FA150574 Maya Ecru Herringbone - 50% Polyester 50% Cotton, 100x72/ 32x32, CW 56"</t>
  </si>
  <si>
    <t>PP - Copen, FA150574 Maya Ecru Herringbone - 50% Polyester 50% Cotton, 100x72/ 32x32, CW 56"</t>
  </si>
  <si>
    <t>Pocketing - KW,  FA110963 (KSIC4545-3/OW) - 95% Polyester 5% Cotton, 110X76/ 45X45, CW 56"</t>
  </si>
  <si>
    <t>L2: Pocketing - KW,  FA110963 (KSIC4545-3/OW) - 95% Polyester 5% Cotton, 110X76/ 45X45, CW 56"</t>
  </si>
  <si>
    <t>Pocketing - Kai Wang, FA156662 / Jose Single dye (Khaki Stone) - 95% Polyester 5% Cotton, 110X76/ 45X45, CW 56"</t>
  </si>
  <si>
    <t>Kai Wang, FA110963 (KSIC4545-3/OW) - 95% Polyester 5% Cotton, 110X76/ 45X45, CW 56"</t>
  </si>
  <si>
    <t>PP - FA110963 (KSIC4545-3/OW) - 95% Polyester 5% Cotton, 110X76/ 45X45, CW 56"</t>
  </si>
  <si>
    <t>Kai Wang, FA156662 (Jose Khaki Stone) - 95% Polyester 5% Cotton, 110X76/ 45X45, CW 56"</t>
  </si>
  <si>
    <t>PP - Kai Wang, FA156662 (Jose Khaki Stone) - 95% Polyester 5% Cotton, 110X76/ 45X45, CW 56"</t>
  </si>
  <si>
    <t>PCC, FA154635 (LV105-2") - WB Fusible Interlining, Precut 2"</t>
  </si>
  <si>
    <t>PCC, FA132301 (#3203-2" Straight (No Slot)) - WB Fusible Interlining, Precut 2"</t>
  </si>
  <si>
    <t>INTERLINING - PCC#I291 - 84 MM</t>
  </si>
  <si>
    <t>PCC, FA165274 / LV105-2" Slotted - WB Fusible Interlining, Precut 2"</t>
  </si>
  <si>
    <t>PP - PCC, FA154635 (LV105-2") - WB Fusible Interlining, Precut 2"</t>
  </si>
  <si>
    <t>Kai Wang, S66189 / O4050 ((WB-LEVIS01B-REV5) - 97% Polyester 3% Spandex Knitted Jersey Fabric Grey Heather, 230g/sqm, Precut 2-1/4"</t>
  </si>
  <si>
    <t>PP - Kai Wang, S66189 / O4050 ((WB-LEVIS01B-REV5) - 97% Polyester 3% Spandex Knitted Jersey Fabric Grey Heather, 230g/sqm, Precut 2-1/4"</t>
  </si>
  <si>
    <t>PP - PCC, FA132301 (#3203-2" Straight (No Slot)) - WB Fusible Interlining, Precut 2"</t>
  </si>
  <si>
    <t>PP - PCC, FA165274 / LV105-2" Slitted - WB Fusible Interlining, Precut 2"</t>
  </si>
  <si>
    <t>PP - PCC, FA165274 / LV105-2" Slotted - WB Fusible Interlining, Precut 2"</t>
  </si>
  <si>
    <t>PCC, FA165274 / LV105-2" Slitted - WB Fusible Interlining, Precut 2"</t>
  </si>
  <si>
    <t>Sticker</t>
  </si>
  <si>
    <t>Thermal Transfer Ribbon P/N: RN28113018</t>
  </si>
  <si>
    <t>SUPERCREASE RESIN</t>
  </si>
  <si>
    <t>SUPER DRY, DESICCANT BAG 25G</t>
  </si>
  <si>
    <t>Silica Gel 5 Gram</t>
  </si>
  <si>
    <t>Silica Gel 05gm</t>
  </si>
  <si>
    <t>Silica Gel 05 gm</t>
  </si>
  <si>
    <t>Spare Button Poly Bag PK-821 (PK01854KS-AL)</t>
  </si>
  <si>
    <t>Spare Button Pouch/PK01854KS-AL</t>
  </si>
  <si>
    <t>Spare Button Pouch/PK01854KS-AL/KOUWA</t>
  </si>
  <si>
    <t>Spare Button Pouch/Dongguan City Shaohe Plastic Co., Ltd.</t>
  </si>
  <si>
    <t>Spare Button Pouch/PK01854KS-AL/ KOUWA</t>
  </si>
  <si>
    <t>Spare Button Pouch/ PK01854KS-AL/ KOUWA</t>
  </si>
  <si>
    <t>POLYBAG Individual</t>
  </si>
  <si>
    <t>L - 22" X W - 14"+3" Adhisive</t>
  </si>
  <si>
    <t>L - 17" X W -16"+3" Adhisive</t>
  </si>
  <si>
    <t>POLYBAG Indiviual - 17/15</t>
  </si>
  <si>
    <t>POLYBAG Indiviual - 17/16</t>
  </si>
  <si>
    <t>L - 24" X W -18"+3"</t>
  </si>
  <si>
    <t>L - 24" X W -19"+3"</t>
  </si>
  <si>
    <t>POLYBAG Individual-17/22+3</t>
  </si>
  <si>
    <t>POLYBAG Individual-17/24+3</t>
  </si>
  <si>
    <t>POLYBAG Individual-17/15+3</t>
  </si>
  <si>
    <t>POLYBAG Individual - 17/18+3</t>
  </si>
  <si>
    <t>POLYBAG Individual - 18/20+3</t>
  </si>
  <si>
    <t>L - 24" X W -25"+3" Adhesive with hanger hole</t>
  </si>
  <si>
    <t>POLYBAG L-48 X W-36 CM For Sizes (XS -M)</t>
  </si>
  <si>
    <t>POLYBAG L-52 X W-52 CM For Sizes (2XL-4XL)</t>
  </si>
  <si>
    <t>POLYBAG Individual - L - 18" X W - 22"+3" Adhesive</t>
  </si>
  <si>
    <t>POLYBAG Individual - L - 18" X W - 25"+3" Adhesive</t>
  </si>
  <si>
    <t>POLYBAG L-50 X W-41 CM For Sizes (L-XL)</t>
  </si>
  <si>
    <t>POLYBAG Indiviual 61cmX37cm</t>
  </si>
  <si>
    <t>POLYBAG Indiviual 63cmX41cm</t>
  </si>
  <si>
    <t>POLYBAG W-36CM*L-48CM</t>
  </si>
  <si>
    <t>POLYBAG W-41CM*L-50CM</t>
  </si>
  <si>
    <t>POLYBAG W-52CM*L-52CM</t>
  </si>
  <si>
    <t>Polybag Individual  (L-27 x W-17 ) with Hanger Hole</t>
  </si>
  <si>
    <t>Polybag Individual  (L-27 x W-18 ) with Hanger Hole</t>
  </si>
  <si>
    <t>POLYBAG Individual L 22.5" X W 14.5" + 2" flap, Size 30-34, with adhesive (B81002) UAE</t>
  </si>
  <si>
    <t>POLYBAG Individual L 24.5" X W 14.5" + 2" flap with adhesive, Size 30-34, (PR9101)</t>
  </si>
  <si>
    <t>POLYBAG Individual L 25" X W 15.5" + 2" flap with adhesive, Size 35-38, (PR9101)</t>
  </si>
  <si>
    <t>POLYBAG Individual L 23.5" X W 15.5" + 2" flap with adhesive Size 35-38, (B81002) UAE</t>
  </si>
  <si>
    <t>POLYBAG Individual L 20.5" X W 14.5" + 2" flap with adhesive Size 30-34, (BR9100)</t>
  </si>
  <si>
    <t>POLYBAG Individual L 22" X W 15.5" + 2" flap with adhesive Size 35-38, (BR9100)</t>
  </si>
  <si>
    <t>POLYBAG Individual L 24.5" X W 14.5" + 2" flap with adhesive, Size 30-34, (PR9100)</t>
  </si>
  <si>
    <t>POLYBAG Individual L 25" X W 15.5" + 2" flap with adhesive, Size 35-38, (PR9100)</t>
  </si>
  <si>
    <t>POLYBAG Individual W-37CM*L-61CM</t>
  </si>
  <si>
    <t>POLYBAG Indiviual W-41CM*L-63CM</t>
  </si>
  <si>
    <t>POLYBAG Individual W-50CM*L-65CM</t>
  </si>
  <si>
    <t>L - 17" X W - 18"+3"  Adhesive</t>
  </si>
  <si>
    <t>L - 18" X W - 20"+3"  Adhesive</t>
  </si>
  <si>
    <t>L - 22" X W - 14"+3"  Adhesive</t>
  </si>
  <si>
    <t>L - 24" X W - 15"+3"  Adhesive</t>
  </si>
  <si>
    <t>POLYBAG L-56 X W-40 CM For Sizes (67-82 cm)</t>
  </si>
  <si>
    <t>POLYBAG L-56 X W-45 CM For Sizes (85-91 cm)</t>
  </si>
  <si>
    <t>POLYBAG L-56 X W-50 CM For Sizes (95-100 cm)</t>
  </si>
  <si>
    <t>POLYBAG L-56 X W-55 CM For Sizes (105 over)</t>
  </si>
  <si>
    <t>Master Polybag L 36" X W 20" + G(4X4) for Sty# B81002 &amp; B81003</t>
  </si>
  <si>
    <t>Poly sheets-17/25</t>
  </si>
  <si>
    <t>Poly sheets-S114866</t>
  </si>
  <si>
    <t>Poly sheets-55/70</t>
  </si>
  <si>
    <t>Poly sheets 2.28</t>
  </si>
  <si>
    <t>Poly sheets.18</t>
  </si>
  <si>
    <t>Poly STICKER-19529</t>
  </si>
  <si>
    <t>SECURITY STICKER</t>
  </si>
  <si>
    <t>Security Sticker</t>
  </si>
  <si>
    <t>Thermal Sticker (4" x 6" - 1000 Tag per Roll) With Ribbon (1kit= 2 Sticker Roll &amp; 01 Ribbon)</t>
  </si>
  <si>
    <t>Epic - Security Stickers</t>
  </si>
  <si>
    <t>Blank Carton Sticker #AR37, Size : 4"W x 6" H (1 roll = 900pcs) + RIBBON</t>
  </si>
  <si>
    <t>Carton Safety Stickers</t>
  </si>
  <si>
    <t>4X4 NAUTICA CARTON STICKER (1,410 pcs per roll)</t>
  </si>
  <si>
    <t>0.75" Cello Tape ( without Logo) 18 trs</t>
  </si>
  <si>
    <t>3" PVC Tape + Epic logo 100 mtrs</t>
  </si>
  <si>
    <t>PVC Gum Tape</t>
  </si>
  <si>
    <t>GDM-Logo Printing Tape, 1 color, size: 75mm x 52mic (150mtr/roll)</t>
  </si>
  <si>
    <t>3 " PVC Tape ( without Logo) 50 mtrs</t>
  </si>
  <si>
    <t>3 " PVC Tape ( without Logo) 100 mtrs</t>
  </si>
  <si>
    <t>Art# LF-NAU - Plastic Carton Tape 
Width 72mm (96 rolls/ctn)</t>
  </si>
  <si>
    <t>#OP3 - 1" PLASTIC TAG PIN</t>
  </si>
  <si>
    <t>String-S110328</t>
  </si>
  <si>
    <t>S110328</t>
  </si>
  <si>
    <t>1/2" FF Plastic Dennison String</t>
  </si>
  <si>
    <t>S110327</t>
  </si>
  <si>
    <t>Item#SPC1836 
Description : 75mm Regular Pin PP BLue
Packing : 5K pcs/box</t>
  </si>
  <si>
    <t>UNIQLO TRANSPARENT TAG PIN(TP00034RP-AL)</t>
  </si>
  <si>
    <t>UNIQLO TRANSPARENT TAG PIN TP00034RP-AL</t>
  </si>
  <si>
    <t>9” x 7” Tissue paper</t>
  </si>
  <si>
    <t>Tissue Paper L-16 cm X W-3.5 cm</t>
  </si>
  <si>
    <t>Tissue Paper As per Approval 22X12 Inches ( both side glossy)</t>
  </si>
  <si>
    <t>MicroPak – 16 x 8 cm</t>
  </si>
  <si>
    <t>S108435 Burr 14L DOCKERS LOGO BURR - WH128 OPT 2</t>
  </si>
  <si>
    <t>S107892 Burr 14L DOCKERS LOGO BURR - WH72 OPT 2</t>
  </si>
  <si>
    <t>PP - S108435 Burr 14L DOCKERS LOGO BURR - WH218 OPT 2</t>
  </si>
  <si>
    <t>PP - S107892 Burr 14L DOCKERS LOGO BURR - WH72 OPT 2</t>
  </si>
  <si>
    <t>S108435 Burr 14L DOCKERS LOGO BURR - WH218 OPT 2</t>
  </si>
  <si>
    <t>SPINDLE BBA014498</t>
  </si>
  <si>
    <t>PCC - S69748 - BINDING WIDTH 1-1/4</t>
  </si>
  <si>
    <t>PP - S107884 Tape 5/16" CTN LOCKER LOOP - CSI DOCKERS NVY</t>
  </si>
  <si>
    <t>Spindle BND013224</t>
  </si>
  <si>
    <t>Woven Tape BBA014498</t>
  </si>
  <si>
    <t>Woven Tape Spindle BND013224</t>
  </si>
  <si>
    <t>S107884 Tape 5/16" CTN LOCKER LOOP - CSI DOCKERS NVY</t>
  </si>
  <si>
    <t>NICE TRIMS, S104738 Tape 3/8" SMART 360 FLEX LOOP NVY 532C/1525C</t>
  </si>
  <si>
    <t>S111652 Tape 1 1/8" (30mm) GRSGRN TAPE - BTFL BLACK</t>
  </si>
  <si>
    <t>Flasher-S117583</t>
  </si>
  <si>
    <t>O1295 (BU1600460) 3/4" WHITE ELASTIC BAND (Round up 144 by gr)</t>
  </si>
  <si>
    <t>PCC SF 16 / EL6015 Hidden rubber tape at WB (Width: 6MM)</t>
  </si>
  <si>
    <t>PP - PCC SF 16 / EL6015 Hidden rubber tape at WB (Width: 6MM)</t>
  </si>
  <si>
    <t>NICE TRIMS, S107884 Tape 5/16" LOCKER LOOP</t>
  </si>
  <si>
    <t>Interlining (Color Dependent) 100% POLYESTER TRICOT, CODE REF. -D3024S, WIDTH-59/60" Black</t>
  </si>
  <si>
    <t>Interlining (Color Dependent) 100% POLYESTER TRICOT, CODE REF. -D3024S, WIDTH-59/60" White</t>
  </si>
  <si>
    <t>PCC SF 16 / EL6015  Hidden rubber tape at WB (Width: 6MM)</t>
  </si>
  <si>
    <t>Elastic BLP-014578</t>
  </si>
  <si>
    <t>Elastic Cord BLF015510</t>
  </si>
  <si>
    <t>Elastic Cord (LF015510)</t>
  </si>
  <si>
    <t>INTERLINING (color depend) 100% POLYESTER TRICOT, CODE REF. -D3024S, WIDTH-59/60"</t>
  </si>
  <si>
    <t>Elastic Cord (GP/UQ/C/PL/900/38/38P-Black-38 MM)</t>
  </si>
  <si>
    <t>Elastic Cord GP/UQ/C/PL/900/38/38P</t>
  </si>
  <si>
    <t>Elastic OTA/ UQ/C/1200/38/20</t>
  </si>
  <si>
    <t>Elastic Cord OTA/UQ/C/1200/38/25</t>
  </si>
  <si>
    <t>PP - O1295 (BU1600460) 3/4" WHITE ELASTIC BAND (Round up 144 by gr)</t>
  </si>
  <si>
    <t>Tape End (YKDY-06C)
Our Ref: TR2021-1(RM08092021-86-5/CIPL-03464)</t>
  </si>
  <si>
    <t>S111565 Buckle 30mm RCY PLY BUCKCLE - BLACK</t>
  </si>
  <si>
    <t>Hook &amp; Bar (SHIMADA- SU681-Color: LUNA)</t>
  </si>
  <si>
    <t>Hook &amp; Bar/ SU581/ Color: PHBK/ Shimada</t>
  </si>
  <si>
    <t>TH 016 (#620) HOOK &amp; BAR, GY11 Nickel, Part A</t>
  </si>
  <si>
    <t>TH 016 (#620) HOOK &amp; BAR, GY11 Nickel, Part B</t>
  </si>
  <si>
    <t>TH 016 (#620) HOOK &amp; BAR, GY11 Nickel, Part C</t>
  </si>
  <si>
    <t>TH 016 (#620) HOOK &amp; BAR, GY11 Nickel, Part D</t>
  </si>
  <si>
    <t>PP - PCC KF240 (#I147N) - INTERLINING CW 59"</t>
  </si>
  <si>
    <t>PCC KF240 (#I147N) - INTERLINING CW 59"</t>
  </si>
  <si>
    <t>Kaiwang - SF16 / FA1197411 - Hidden rubber tape at WB (width 6mm) Interlining (TCS)</t>
  </si>
  <si>
    <t>Kaiwang - LV515 Fusible Interlining (CW 59")</t>
  </si>
  <si>
    <t>Chargeurs - #9430 / 817 - INTERLINING WIDTH CW 59"</t>
  </si>
  <si>
    <t>PCC - 124 / i33 - INTERLINING WIDTH CW 59"</t>
  </si>
  <si>
    <t>CHARGEURS - FT382S 100% Cotton Woven INTERLINING CW 43" 130 gram</t>
  </si>
  <si>
    <t>CHARGEURS - #9440/217 - 100% Polyester Non Woven INTERLINING WIDTH 150CM  52 gram</t>
  </si>
  <si>
    <t>CHARGEURS - #9435/817- 100% Polyester Non Woven INTERLINING WIDTH 150CM  47 gram</t>
  </si>
  <si>
    <t>Freudenberg - #1035F (#I73) 80% polyester 20% viscose rayon fusible interlining 5/16” for blind-stitched loops.61g/m², Wdith 90cm, CW: 90cm</t>
  </si>
  <si>
    <t>INTERLINING - KF240 #I1243</t>
  </si>
  <si>
    <t>INTERLINING - #I74 (#1035F)</t>
  </si>
  <si>
    <t>PCC, KF240 (#I22/I30) - INTERLINING WIDTH: 60"</t>
  </si>
  <si>
    <t>Freudenberg, #1035F (#I74) - INTERLINING WIDTH: 90CM</t>
  </si>
  <si>
    <t>PCC #1080 (#I249) - INTERLINING WIDTH: 60"</t>
  </si>
  <si>
    <t>#DT9775 SB-150 @ WAIST BAND</t>
  </si>
  <si>
    <t>SK 40103 @ WaistBand Left Front</t>
  </si>
  <si>
    <t>Interlining # DP1053 - 100% Polyester, 58"cw</t>
  </si>
  <si>
    <t>Interlining # I74 (#1035F) - 100% Polyester, 58"cw</t>
  </si>
  <si>
    <t>Interlining # 9430/217  - 100% Polyesters , 58"cw</t>
  </si>
  <si>
    <t>PP - PCC KF240 (#I47) - INTERLINING CW 59"</t>
  </si>
  <si>
    <t>PP - PCC KF350 / i170 WB Facing (CW: 59") - Bias cut</t>
  </si>
  <si>
    <t>PCC KF240 (#I47) - INTERLINING CW 59"</t>
  </si>
  <si>
    <t>PCC KF350 / i170 WB Facing (CW: 59") - Bias cut</t>
  </si>
  <si>
    <t>Freudenberg, #1035F/ i73 - INTERLINING CW: 90cm</t>
  </si>
  <si>
    <t>PP - PCC, KF350/ i170 - INTERLINING CW 59"</t>
  </si>
  <si>
    <t>PCC, KF350/ i170 - INTERLINING CW 59"</t>
  </si>
  <si>
    <t>INTERLINING PP36 @ALL PARTS</t>
  </si>
  <si>
    <t>PP - Kaiwang - LV515 Fusible Interlining (CW 59")</t>
  </si>
  <si>
    <t>PP - Chargeurs - #9430 / 817 - INTERLINING WIDTH CW 59"</t>
  </si>
  <si>
    <t>Chargeurs #FT333MS- INTERLINING WIDTH 110CM</t>
  </si>
  <si>
    <t>PP - CHARGEURS - #9440/217 - 100% Polyester Non Woven INTERLINING WIDTH 150CM  52 gram</t>
  </si>
  <si>
    <t>PP - CHARGEURS - #9435/817- 100% Polyester Non Woven INTERLINING WIDTH 150CM  47 gram</t>
  </si>
  <si>
    <t>PCC KF240 / i22 Front Fly Fusible (CW: 59")</t>
  </si>
  <si>
    <t>PCC KF350 / i170 WB Facing (CW: 59")</t>
  </si>
  <si>
    <t>CHARGEURS - #9430/817 - 100% Polyester Non Woven INTERLINING WIDTH CW 59"  38 gram</t>
  </si>
  <si>
    <t>CHARGEURS - #9430 / 817 - 100% Polyester Non Woven INTERLINING WIDTH CW 59"  38 gram</t>
  </si>
  <si>
    <t>PP- CHARGEURS - FT382S 100% Cotton Woven INTERLINING CW 43" 130 gram</t>
  </si>
  <si>
    <t>PP- CHARGEURS - #9430/817 - 100% Polyester Non Woven INTERLINING WIDTH CW 59"  38 gram</t>
  </si>
  <si>
    <t>Interlining # 9740/217 ( DP1053 ) Width - 100 CM</t>
  </si>
  <si>
    <t>Interlining # VT20SP(Spider Tape)=SW-38 - 44"</t>
  </si>
  <si>
    <t>Interlining # VT20SP(#TH-02)=SW-38 - 44"</t>
  </si>
  <si>
    <t>PCC, FA154635 (LV105-2") - WB Fusible Interlining (Full Width)</t>
  </si>
  <si>
    <t>D-5296 @ Front facing &amp; Placket, Belt inside front parts</t>
  </si>
  <si>
    <t>SF-4530 @ Back pocket welt &amp; opening, front pocket opening</t>
  </si>
  <si>
    <t>TF-10H @ Belt loop, Front hook reinforcemet - Fuse</t>
  </si>
  <si>
    <t>N4588 SW-2 @ Front Hook Reinforcement - Non Fuse</t>
  </si>
  <si>
    <t>PCC KF350 (#170) - INTERLINING CW 59"</t>
  </si>
  <si>
    <t>PCC #124 (#I33N) - INTERLINING CW 59"</t>
  </si>
  <si>
    <t>Freudenberg #1035F / i73 Belt Loop Fusible (CW: 90CM)</t>
  </si>
  <si>
    <t>D-5296 @ Belt loop, Front facing &amp; Placket, Belt inside front parts</t>
  </si>
  <si>
    <t>SF-4530 @ Bk pocket Welt &amp; Reinforcement; Front Pocket opeining</t>
  </si>
  <si>
    <t>INTERLINING (D-8658)</t>
  </si>
  <si>
    <t>7012PA @ Front Fly/Beltloop</t>
  </si>
  <si>
    <t>D-8658 @ Belt loop</t>
  </si>
  <si>
    <t>INTERLINING DT9775 SB-150 @ WAIST BAND</t>
  </si>
  <si>
    <t>D5296 @ INSIDE WAISTBAND, Front opening , Front facing , Front placket</t>
  </si>
  <si>
    <t>SF-4530 @ Front pocket opening , Back pocket welt , Back pocket opening</t>
  </si>
  <si>
    <t>TF 10H @ Belt loop</t>
  </si>
  <si>
    <t>TF 1110 MS @ Beltloop</t>
  </si>
  <si>
    <t>F8012PA@ other parts</t>
  </si>
  <si>
    <t>D-5296 @Front facing &amp; Placket, Belt inside front parts</t>
  </si>
  <si>
    <t>SF-4530(Bk pocket Welt &amp; Reinforcement; Front Pocket opeining)</t>
  </si>
  <si>
    <t>PP - PCC KF350 / i170 WB Facing (CW: 59")</t>
  </si>
  <si>
    <t>PP - PCC, KF240 (#I22/I30) - INTERLINING WIDTH: 60"</t>
  </si>
  <si>
    <t>PP - PCC #1080 (#I249) - INTERLINING WIDTH: 60"</t>
  </si>
  <si>
    <t>#9720/825 NON WOVEN INTERLINING 59” CW</t>
  </si>
  <si>
    <t>TF-10H @ Belt loop, Front hook reinforcement - Fuse</t>
  </si>
  <si>
    <t>#AS001 NON-WOVEN INTERLINING 39” CW</t>
  </si>
  <si>
    <t>F8012PA @ Other parts</t>
  </si>
  <si>
    <t>Belt Loop Fusible (Q-loop I4 (3 mil) For Non-Denim Fabric - QST LT-6385S-3-0:15, 15/16”) - 7 Loops</t>
  </si>
  <si>
    <t>PCC, KF240/I147N - INTERLINING WIDTH CW 59"</t>
  </si>
  <si>
    <t>Woven Interlining/T51013/ 100% Polyester / 62 gsm/ 59"</t>
  </si>
  <si>
    <t>Belt Loop Fusible (Q-loop I3 (4 mil) Denim Fabric - QST 6385, 7/16”)</t>
  </si>
  <si>
    <t>PCC, KF240 Fusible</t>
  </si>
  <si>
    <t>PCC, KF350 Fusible</t>
  </si>
  <si>
    <t>PCC, #124 / i33 Fusible</t>
  </si>
  <si>
    <t>PCC, 3203-2 Fusible - 2" width</t>
  </si>
  <si>
    <t>PCC, i249 / #1080 Fusbile - 2-3/8" width</t>
  </si>
  <si>
    <t>Woven Interlining/SR236IVK+SXP7021 / 100% Polyester / Width: 58MM</t>
  </si>
  <si>
    <t>PP - Belt Loop Fusible (Q-loop I4 (3 mil) For Non-Denim Fabric - QST LT-6385S-4-0:15, 15/16”) - 5 Loops</t>
  </si>
  <si>
    <t>T-10 Thread 1.8</t>
  </si>
  <si>
    <t>T-10 Thread 1.30 (76)</t>
  </si>
  <si>
    <t>T-10 Thread 1.30 (60 )</t>
  </si>
  <si>
    <t>T-10 Thread 1.30 (01 )</t>
  </si>
  <si>
    <t>T-10 Thread 2.13</t>
  </si>
  <si>
    <t>T-10 Thread on 3.15</t>
  </si>
  <si>
    <t>T-10 Thread on 3.19</t>
  </si>
  <si>
    <t>T-10 Thread on 3.19.22</t>
  </si>
  <si>
    <t>T-50 Filament Thread(06 GREY)GUNZE</t>
  </si>
  <si>
    <t>T-50 Filament Thread(09 BLACK)GUNZE</t>
  </si>
  <si>
    <t>T-50 Filament Thread(69 Navy)GUNZE</t>
  </si>
  <si>
    <t>NY-50 LINLIN  THREAD ( 06 GREY) GUNZE</t>
  </si>
  <si>
    <t>NY-50 LINLIN  THREAD ( 09 Black) GUNZE</t>
  </si>
  <si>
    <t>NY-50 LINLIN  THREAD ( 69 Navy) GUNZE</t>
  </si>
  <si>
    <t>T-50 Thread(Inseam &amp; Side Seam )</t>
  </si>
  <si>
    <t>Ny-50 Thread(Waist belt top &amp; bottm , Waist belt concealed stitch)</t>
  </si>
  <si>
    <t>NY-30 Thread(Back rise , Front Rise , Under J stitch)</t>
  </si>
  <si>
    <t>T-10 Thread (Tex-270, Key Hole)</t>
  </si>
  <si>
    <t>T-10 Thread (Tex-270 for Key Hole)</t>
  </si>
  <si>
    <t>T-10 Thread (Tex-10 for Key Hole)</t>
  </si>
  <si>
    <t>T-10 Thread (Tex-270, for hey hole)</t>
  </si>
  <si>
    <t>T-10 Thread (Button Hole)</t>
  </si>
  <si>
    <t>T-10 Thread (Tex-270 ) Button Hole</t>
  </si>
  <si>
    <t>T-10 Thread (Tex-270) Button Hole</t>
  </si>
  <si>
    <t>Ny-50 Thread(Front &amp; Back Rise )</t>
  </si>
  <si>
    <t>T-50 Thread(Inseam &amp; Side Seam)</t>
  </si>
  <si>
    <t>Tex 60-PIPING THREAD</t>
  </si>
  <si>
    <t>Tex 60 (604) Poly / Poly Core Thread- Body</t>
  </si>
  <si>
    <t>Tex 60 (604) Poly / Poly Core Thread- Exterior Label</t>
  </si>
  <si>
    <t>Tex 24 Perma Core (Body)</t>
  </si>
  <si>
    <t>Tex 24 (C120) Thread Perma Core (Body)</t>
  </si>
  <si>
    <t>Tex 24 Thread Perma Core- Bobbin/Bartack/Overlock</t>
  </si>
  <si>
    <t>Tex 24 Thread Perma Core-Bobbin/Bartack/Overlock</t>
  </si>
  <si>
    <t>Tex 40 Perma Core BUTTON ATTACHMENT THREAD</t>
  </si>
  <si>
    <t>Tex 40 Perma Core (Body)</t>
  </si>
  <si>
    <t>Tex 40 Perma Core (Main Label)</t>
  </si>
  <si>
    <t>Tex 40(C075) Perma Core (Piping)</t>
  </si>
  <si>
    <t>Tex 40 Perma Core (WB Contrast)</t>
  </si>
  <si>
    <t>Tex 40 (C075) Perma Core (Body)</t>
  </si>
  <si>
    <t>Tex 40 (C075) Perma Core (Pocketing)</t>
  </si>
  <si>
    <t>Tex 40 (C075) Perma Core (Button)</t>
  </si>
  <si>
    <t>Tex 40 (C075) Knit Jersey Thread</t>
  </si>
  <si>
    <t>Tex 40 (C075) Perma Core (White-Pocketing)</t>
  </si>
  <si>
    <t>Tex 40 (C075) Perma Core (Label)</t>
  </si>
  <si>
    <t>Tex 40 (C075) Perma Core (Contrast)</t>
  </si>
  <si>
    <t>Tex 40 (C075) Perma Core (WB Contrast)</t>
  </si>
  <si>
    <t>Tex 40 Perma Core (Pocketing-Top)</t>
  </si>
  <si>
    <t>Tex 40 Perma Core (Button)</t>
  </si>
  <si>
    <t>TEX 40 top 3.19</t>
  </si>
  <si>
    <t>TEX 40 top 3.19.22</t>
  </si>
  <si>
    <t>TEX 40 Dress pant on 3.20</t>
  </si>
  <si>
    <t>TEX 40 ( 302 ) Perma Spun (Bobbin, Over Lock, Bar tack, Looper Chain)</t>
  </si>
  <si>
    <t>TEX 40 ( 302 ) Perma Spun (At waist band)</t>
  </si>
  <si>
    <t>TEX 40 ( 302 ) Perma Spun (Label Attached)</t>
  </si>
  <si>
    <t>TEX 40 ( 302 ) Perma Spun (Binding Thread)</t>
  </si>
  <si>
    <t>TEX 40 ( 302 ) Perma Spun (Bobbin, Over Lock, Bar Tach, Looper Chain)</t>
  </si>
  <si>
    <t>TEX 40 ( 302 ) Perma Spun (Bobbin, Over Lock, BarTech, Looper Chain Stitch)</t>
  </si>
  <si>
    <t>TEX 40 ( 302 ) Perma Spun (Premade at waistband for STY# PR9100)</t>
  </si>
  <si>
    <t>Tex 24 Thread Perma Spun-pkt</t>
  </si>
  <si>
    <t>Tex 24 Thread Perma Spun-PKT</t>
  </si>
  <si>
    <t>Tex 24 Perma Spun ( PKT- O/L )</t>
  </si>
  <si>
    <t>Tex 24 (S140) Perma Spun (Pocketing)</t>
  </si>
  <si>
    <t>Tex 24 Thread Perma Spun-Pocketing O/L</t>
  </si>
  <si>
    <t>Tex 24 Thread Perma Spun (PKT)</t>
  </si>
  <si>
    <t>Tex 24 Thread Perma Spun- O/L- PKT</t>
  </si>
  <si>
    <t>Tex 24 Thread Perma Spun (PKT- O/L)</t>
  </si>
  <si>
    <t>Tex 60 Thread Top Stitch</t>
  </si>
  <si>
    <t>Tex 60 Thread Perma Spun(Inseam &amp; Side Seam )</t>
  </si>
  <si>
    <t>Tex-80 Thread Perma Core</t>
  </si>
  <si>
    <t>Tex-80 Perma Core (Top Thread)</t>
  </si>
  <si>
    <t>Tex-80 Thread Perma Core- Body</t>
  </si>
  <si>
    <t>Tex-80 Thread Perma Core TOP Thread</t>
  </si>
  <si>
    <t>Tex-105 Thread Perma Core</t>
  </si>
  <si>
    <t>Tex-105 Thread Perma Core- BACK PATCH</t>
  </si>
  <si>
    <t>Tex-105 Thread Perma Core (Patch Label)</t>
  </si>
  <si>
    <t>Tex-105 Thread Perma Core (TOP THREADS -1)</t>
  </si>
  <si>
    <t>Tex 30 Thread Water Soluble</t>
  </si>
  <si>
    <t>Thread Water Soluble</t>
  </si>
  <si>
    <t>Tex-27  Water-soluble 1.8</t>
  </si>
  <si>
    <t>Tex-27 Water-soluble 1.30 (01 )</t>
  </si>
  <si>
    <t>Tex-27 OVERLOCK, POCKETING, WB DRAWCORD  Thread</t>
  </si>
  <si>
    <t>Tex-27 Thread  Overlock, Pocketing, Drawcord</t>
  </si>
  <si>
    <t>Tex-80 Thread Perma Spun (Top Stitch)</t>
  </si>
  <si>
    <t>Tex 120 Perma Core (TOP THREADS -2)</t>
  </si>
  <si>
    <t>Tex 30 Thread Perma Core OVERLOCK, POCKETING</t>
  </si>
  <si>
    <t>Tex 30 PKT on 3.20</t>
  </si>
  <si>
    <t>Tex 30 Thread Perma Core-side seam serging</t>
  </si>
  <si>
    <t>Tex 30 Thread  Top, Bobbin, Bartack</t>
  </si>
  <si>
    <t>Tex 30  thread Button Attachment</t>
  </si>
  <si>
    <t>Tex 40 Thread Perma Core-Overlock/Bartk/Hole-(Body)</t>
  </si>
  <si>
    <t>Tex 40 Thread Perma Core-Bobbin, Looper &amp; Overlock Thread</t>
  </si>
  <si>
    <t>Tex 40 Thread Perma Core</t>
  </si>
  <si>
    <t>Tex 40 Thread Perma Core TOP STITCH &amp; BOBBIN, CHAIN STITCH, BARTACK, BUTTON HOLE, LOOPER</t>
  </si>
  <si>
    <t>Tex 40 Thread Perma Core-pkt</t>
  </si>
  <si>
    <t>Tex 40 Thread Perma Core-PKT</t>
  </si>
  <si>
    <t>Tex 40 Thread Perma Core - Pocketing TOP</t>
  </si>
  <si>
    <t>Tex 40 Thread Perma Core-Button</t>
  </si>
  <si>
    <t>Tex 40 Thread Perma Core (Bar Tack &amp; Hole)</t>
  </si>
  <si>
    <t>Tex 40 Thread Perma Core - PKT (TOP)</t>
  </si>
  <si>
    <t>Tex 40 Thread Perma Core-Top Body</t>
  </si>
  <si>
    <t>Tex 40 Thread Perma Core (PKT)</t>
  </si>
  <si>
    <t>Tex 40 Thread Perma Core (ROCKUP)</t>
  </si>
  <si>
    <t>Tex 40 Thread Perma Core-Top (Body)</t>
  </si>
  <si>
    <t>Tex 40 Thread Perma Core (Body)</t>
  </si>
  <si>
    <t>Tex 40 Thread Perma Core - WB Contrast Thread</t>
  </si>
  <si>
    <t>Tex 40 Thread Perma Core-Waistband Rocup</t>
  </si>
  <si>
    <t>Tex 40 Thread Perma Core- Overlock/BT/BH- (Body)</t>
  </si>
  <si>
    <t>Tex 40 Thread Perma Core Button TANN (MKC48)</t>
  </si>
  <si>
    <t>Tex 40 Thread Perma Core (Button B. White MKC96)</t>
  </si>
  <si>
    <t>Tex 40 Thread Perma Core - Bar Tack &amp; Hole</t>
  </si>
  <si>
    <t>Tex 60 Thread Perma Core-TOP (Body)</t>
  </si>
  <si>
    <t>Tex 60 Thread Perma Core-Body Top Threads</t>
  </si>
  <si>
    <t>Tex 60 Thread Perma Core- Piping Thread</t>
  </si>
  <si>
    <t>Tex 60 Thread Perma Core</t>
  </si>
  <si>
    <t>Tex 60 Thread Perma Core-WB-chain stitich</t>
  </si>
  <si>
    <t>Tex 60 Thread Perma Core-Piping 2</t>
  </si>
  <si>
    <t>Tex 60 Thread Perma Core- WB Chain Stitch-PKT DTM</t>
  </si>
  <si>
    <t>Tex 60 Thread Perma Core-WB CONTARST</t>
  </si>
  <si>
    <t>Tex 60 Thread Perma Core (Bobin, Looper, Over Lock)</t>
  </si>
  <si>
    <t>Tex 60 Thread Perma Core (Out Seam)</t>
  </si>
  <si>
    <t>Tex 60 Thread Perma Core- Body</t>
  </si>
  <si>
    <t>Tex 60 Thread Perma Core- WB Chain Stitch-PKT</t>
  </si>
  <si>
    <t>Tex 60 Thread Perma Core- Pocketing &amp; O/L</t>
  </si>
  <si>
    <t>Tex 60 Thread Perma Core (Bobbin, Looper &amp; O/L)</t>
  </si>
  <si>
    <t>Tex 30 Bobbin 1.8</t>
  </si>
  <si>
    <t>Tex 30 label 1.29</t>
  </si>
  <si>
    <t>Tex 30 Black PKT 1.30 (01 )</t>
  </si>
  <si>
    <t>Tex 30 Button 1.30 (01 )</t>
  </si>
  <si>
    <t>Tex 30 bobbin 1.30 (60)</t>
  </si>
  <si>
    <t>Tex 30 bobbin 1.30 (01 )</t>
  </si>
  <si>
    <t>Tex 30 bobbin 2.13</t>
  </si>
  <si>
    <t>Tex 30 White PKt +label +wb elastic 2.13</t>
  </si>
  <si>
    <t>Tex 30  bobbin on 3.15</t>
  </si>
  <si>
    <t>Tex 30 PKT on 3.15</t>
  </si>
  <si>
    <t>Tex 30 bobbin 3.19.22</t>
  </si>
  <si>
    <t>Tex 30  black pkt 3.20</t>
  </si>
  <si>
    <t>NY50 WB ELASTIC STITCHING THREAD</t>
  </si>
  <si>
    <t>Tex 30 Thread Top/Bobbin/Bartack /Hole</t>
  </si>
  <si>
    <t>Tex 30 Button Attachment Thread</t>
  </si>
  <si>
    <t>Tex NY50 - Lin Lin- Waist Band Elastic Stitch</t>
  </si>
  <si>
    <t>Tex NY30 Lin Lin- Front &amp; Back Rise</t>
  </si>
  <si>
    <t>Tex NY50 - Lin Lin- Waist Belt Top edge
         Waist Belt Under edge consile  sitch and seam stitch
         BACK RISE/FRONT RISE(under J stitch)
         SIDE SEAM / INSEAM</t>
  </si>
  <si>
    <t>Tex 30 Thread Bobbin, looper ,Pocketing, Run Stitch, Bartack &amp; Button Hole</t>
  </si>
  <si>
    <t>NY50 Front &amp; Back Rise</t>
  </si>
  <si>
    <t>Tex 30 Thread Perma Spun(Top Stitch , Run Stitch , Pocketing)</t>
  </si>
  <si>
    <t>Tex 30 Thread Perma Spun(Button Attaching )</t>
  </si>
  <si>
    <t>Tex 30 Thread Perma Spun (Pocketing Over Lock)</t>
  </si>
  <si>
    <t>Tex 30 Thread Perma Spun (Pocketing O/L)</t>
  </si>
  <si>
    <t>Tex 30 Thread Perma Spun (Pocketing O/L W32109)</t>
  </si>
  <si>
    <t>Tex 30 Bobbin 3.19</t>
  </si>
  <si>
    <t>Tex 30 button 3.20</t>
  </si>
  <si>
    <t>T-50 FR/BR/SIDE SEAM/ INSEAM</t>
  </si>
  <si>
    <t>T-50 Inseam &amp; Side Seam</t>
  </si>
  <si>
    <t>Tex 30 Gun Club-Pilot</t>
  </si>
  <si>
    <t>Tex 40 Indigo top stich 1.8</t>
  </si>
  <si>
    <t>Tex 40 top stich 1.8</t>
  </si>
  <si>
    <t>Tex 40 White PKT top 1.8</t>
  </si>
  <si>
    <t>Tex 40 PKT top 1.8</t>
  </si>
  <si>
    <t>Tex 40 Piping 1.8</t>
  </si>
  <si>
    <t>Tex 40 top 1.29</t>
  </si>
  <si>
    <t>Tex 40 LINLIN WB ELASTIC STITCHING</t>
  </si>
  <si>
    <t>Tex 40  WB 1.30 (01 )</t>
  </si>
  <si>
    <t>Tex 40 Top 1.30 (60)</t>
  </si>
  <si>
    <t>Tex 40 top 1.30 (01 )</t>
  </si>
  <si>
    <t>Tex 40 top 2.13</t>
  </si>
  <si>
    <t>Tex 40 Top on 3.15</t>
  </si>
  <si>
    <t>Tex 30-Spun Thread- Top Stitch, Bobim, Chain Stitch ,Bartack, Button Hole, T-10, Pocketing</t>
  </si>
  <si>
    <t>Tex 40 Thread Perma Spun- Button Attached</t>
  </si>
  <si>
    <t>Tex 30-Spun Thread- Top, Bobbin,Bartack, Button</t>
  </si>
  <si>
    <t>Tex 40 Thread Perma Spun (Bobbin, O/L, Bar Tech)</t>
  </si>
  <si>
    <t>Tex 40 Thread Perma Spun (Pocketing Top)</t>
  </si>
  <si>
    <t>Tex 40 Thread Perma Spun (W/B Facing thread)</t>
  </si>
  <si>
    <t>Tex 40 Thread Perma Spun (Label Attached Thread)</t>
  </si>
  <si>
    <t>Tex 40 Thread Perma Spun (Binding thread)</t>
  </si>
  <si>
    <t>Tex 40 Thread Perma Spun (Bobbin, O/L)</t>
  </si>
  <si>
    <t>Tex 40 Thread Perma Spun (W/B, Premade)</t>
  </si>
  <si>
    <t>Tex 40 Thread Perma Spun (Bobbin, O/L, Bartech &amp; Button Hole)</t>
  </si>
  <si>
    <t>Tex 40 Thread Perma Spun (Binding thread 44942)</t>
  </si>
  <si>
    <t>Tex 40 Thread Perma Spun (Waist Band Facing W73477)</t>
  </si>
  <si>
    <t>Tex 40 Thread Perma Spun (Label Thread 32622)</t>
  </si>
  <si>
    <t>Tex 40 Thread Perma Spun (Pocketing TOP W32109)</t>
  </si>
  <si>
    <t>Tex 40 Thread Perma Spun (Bobbin, O/L, Bartech, looper chain)</t>
  </si>
  <si>
    <t>Tex 40 Thread Perma Spun (Premade Attach W45789)</t>
  </si>
  <si>
    <t>Tex 18-Emb (Contrast Thread)</t>
  </si>
  <si>
    <t>Tex 18 Perma Core BLIND  STITCH ON BELT LOOP THREAD</t>
  </si>
  <si>
    <t>Tex 18 Surghing+Blind Stc Thread</t>
  </si>
  <si>
    <t>Tex 21 Spun Thread-Over Lock</t>
  </si>
  <si>
    <t>Tex 18-Spun Thread- Blind Stitch on Belt loop</t>
  </si>
  <si>
    <t>Tex 21 Spun Thread-Over lock , Pocketing , Draw Cord</t>
  </si>
  <si>
    <t>Tex 18-Spun Thread- Blind Hem, Loop</t>
  </si>
  <si>
    <t>Tex 18 Thread  Blindhem, Loop</t>
  </si>
  <si>
    <t>Tex 21 Thread Overlock</t>
  </si>
  <si>
    <t>Tex 18 Thread Blind Hem Stitch</t>
  </si>
  <si>
    <t>Tex 18 Spun Thread (Blind Hem , Belt Loop)</t>
  </si>
  <si>
    <t>WILD CAT THREAD (OVERLOCK)</t>
  </si>
  <si>
    <t>Tex-18 (P180) Embriodery Thread (Body)</t>
  </si>
  <si>
    <t>Embroidery Thread (Color dependent)</t>
  </si>
  <si>
    <t>Embriodery Thread Tex-18, (Color dependent)</t>
  </si>
  <si>
    <t>Embriodery Thread Tex-18,(Color dependent)</t>
  </si>
  <si>
    <t>Embriodery Thread Tex -18,  (Color dependent)</t>
  </si>
  <si>
    <t>Embroidery Thread Tex-18 (Color dependent)</t>
  </si>
  <si>
    <t>Embroidery Thread (Color dependent) Tex-18</t>
  </si>
  <si>
    <t>Water Soluble Thread(AEWHT)</t>
  </si>
  <si>
    <t>Main Label-S111153+S111153LSC</t>
  </si>
  <si>
    <t>S110154LSC Heat Transfer DKRS MENS PKT HT - ULTIMATE CHINO</t>
  </si>
  <si>
    <t>Main Label-S111153/Main Label-S111153LSC</t>
  </si>
  <si>
    <t>S110153 Heat Transfer DKRS MENS PKT HT - JEAN CUT</t>
  </si>
  <si>
    <t>S108460LSC Patch Label</t>
  </si>
  <si>
    <t>Main Label - Art# AEM-MOO1-AMAZON ESSENTIAL</t>
  </si>
  <si>
    <t>Main Label - Art#  AEM-MOO1-AMAZON ESSENTIAL</t>
  </si>
  <si>
    <t>Main Label-S111153</t>
  </si>
  <si>
    <t>Main Label-S111153-USA, Main Label-S111153LSC-CANADA</t>
  </si>
  <si>
    <t>Main Label-MEXICO LABEL-S114820</t>
  </si>
  <si>
    <t>S108460 Patch label</t>
  </si>
  <si>
    <t>S110153LSC Heat Transfer DKRS MENS PKT HT - JEAN CUT</t>
  </si>
  <si>
    <t>PP - S110153 Heat Transfer DKRS MENS PKT HT - JEAN CUT</t>
  </si>
  <si>
    <t>PP - S108460 Patch label</t>
  </si>
  <si>
    <t>Main Label-S79811</t>
  </si>
  <si>
    <t>Main Label - Art# AEM-MOO1 - AMAZON ESSENTIAL</t>
  </si>
  <si>
    <t>Main Label -S84411</t>
  </si>
  <si>
    <t>Main Label - S111153</t>
  </si>
  <si>
    <t>Main Label - S111153LSC</t>
  </si>
  <si>
    <t>Main Label - S111153/S111153LSC</t>
  </si>
  <si>
    <t>S110154 Heat Transfer DKRS MENS PKT HT - ULTIMATE CHINO</t>
  </si>
  <si>
    <t>Main Label-S113259</t>
  </si>
  <si>
    <t>S111153 Label 28mmX51MM WVN RCY PLY MAIN LBL DKRS NVY</t>
  </si>
  <si>
    <t>Main Label-S115124</t>
  </si>
  <si>
    <t>Main Label-S111153LSC</t>
  </si>
  <si>
    <t>Main Label-S111153 LSC</t>
  </si>
  <si>
    <t>Main Label-S84411</t>
  </si>
  <si>
    <t>S110154LSC Heat MENS PKT HT - ULTIMATE CHINO</t>
  </si>
  <si>
    <t>MAIN-FIT LABEL # SML-106_V1 (Long)</t>
  </si>
  <si>
    <t>MAIN-LABEL # SML-65_V1 (Long)</t>
  </si>
  <si>
    <t>Main Label (SML-65_V1) B81002 &amp; B81003 Short Pant</t>
  </si>
  <si>
    <t>Main Label (SML-65_V1) P23055</t>
  </si>
  <si>
    <t>Main Label (SML-106_V1) PR9100</t>
  </si>
  <si>
    <t>Main Label - S84411</t>
  </si>
  <si>
    <t>Main Label - -S79811</t>
  </si>
  <si>
    <t>Main &amp; Fit Label, SML-106_V1 Short (BR9100, BR9101 &amp; BR9102)</t>
  </si>
  <si>
    <t>Main + Fit Label SML-106_V1 BR9100 Additional</t>
  </si>
  <si>
    <t>Main Label SML-65_V1, Short BR9101 Additional label for CIPL 3621</t>
  </si>
  <si>
    <t>Main Label + Fit Label SML-106_V1 Long (PR9100 &amp; PR9101)</t>
  </si>
  <si>
    <t>Main Label, SML-65_V1 Long (P81106 &amp; P23055)</t>
  </si>
  <si>
    <t>Main Label -  S84411</t>
  </si>
  <si>
    <t>PP - S111152 Label 10mm WVN RCY PLY SIZE LABEL - DKRS NAVY</t>
  </si>
  <si>
    <t>S111152 Label 10mm WVN RCY PLY SIZE LABEL - DKRS NAVY</t>
  </si>
  <si>
    <t>Size label 2.3</t>
  </si>
  <si>
    <t>Size label SL10069ADWAL</t>
  </si>
  <si>
    <t>Size label - S111152</t>
  </si>
  <si>
    <t>Size label on 3.7</t>
  </si>
  <si>
    <t>Size label on 3.8</t>
  </si>
  <si>
    <t>Fit label 4.7</t>
  </si>
  <si>
    <t>Size label # SLB-333_V1 (Short)</t>
  </si>
  <si>
    <t>SIZE LABEL # SLB-333_V1 (Long)</t>
  </si>
  <si>
    <t>Size label P81106 (Long)</t>
  </si>
  <si>
    <t>Size label (SLB-333_V1) B81002 &amp; B81003</t>
  </si>
  <si>
    <t>Size label SLB-333-V1 ( P23055, P81106, PR9100) LONG</t>
  </si>
  <si>
    <t>Size label,SLB-33P, Panama short</t>
  </si>
  <si>
    <t>Size label Panama SLB-33P Long Pant</t>
  </si>
  <si>
    <t>Size label, SLB-333_V1 Short, (BR9100, BR9101 &amp; BR9102)</t>
  </si>
  <si>
    <t>Size label SLB-333_V1, short BR9100 (additional)</t>
  </si>
  <si>
    <t>Size label SLB 333-P Panama size label Long P23055</t>
  </si>
  <si>
    <t>Size label, SLB-333_V1 Long (P23055, P81106, PR9100. PR9101)</t>
  </si>
  <si>
    <t>Care Label-CL4D</t>
  </si>
  <si>
    <t>Care Label-CL8-S72516</t>
  </si>
  <si>
    <t>Care Label-CL4-D</t>
  </si>
  <si>
    <t>Care Label--CL2-S112
318-</t>
  </si>
  <si>
    <t>Care Label-CL4-S110
799</t>
  </si>
  <si>
    <t>Care Label-cl8-81%
Polyester/15%
Cotton/4%
Elastane-S110816-100% Polyester-40322BR2A</t>
  </si>
  <si>
    <t>Care Label-CL2-S112318</t>
  </si>
  <si>
    <t>Care Label-CL4-S110799</t>
  </si>
  <si>
    <t>Care Label-CL8-S110816-WASH-403223RU-FABRIC-95% COTTON 5% ELASTANE</t>
  </si>
  <si>
    <t>Care Label-S110816-403223RU-98% BCI Cotton 2% Elastane</t>
  </si>
  <si>
    <t>Care Label--CL9-S112
051</t>
  </si>
  <si>
    <t>Care Label-CL8-S110816</t>
  </si>
  <si>
    <t>Care Label-CL8-S110816-51% Cotton/47% Polyester/2% Elastane-S110816-100% Polyester-433223RU</t>
  </si>
  <si>
    <t>Care Label 2.13</t>
  </si>
  <si>
    <t>Care Label-S110782</t>
  </si>
  <si>
    <t>Care Label-8-97% BCI Cotton 3% Elastane-S110816-403223R-ONLY-52699-0049</t>
  </si>
  <si>
    <t>Care Label-2-S112318</t>
  </si>
  <si>
    <t>Care Label-4-S110799</t>
  </si>
  <si>
    <t>Care Label-S110816-88% Cotton/9% Polyester/3% Elastane - S110816- 100% Polyester- 403223R</t>
  </si>
  <si>
    <t>Care Label-S112358&gt;S112318</t>
  </si>
  <si>
    <t>Care Label-4- S110799</t>
  </si>
  <si>
    <t>Care Label-S112318</t>
  </si>
  <si>
    <t>Care Label-S110799</t>
  </si>
  <si>
    <t>Care Label-S72516-60% Cotton 37% Polyester 3% Elastane</t>
  </si>
  <si>
    <t>Care Label 8-S110816-60% Cotton/38% Polyester/2% Elastane - 433223RU</t>
  </si>
  <si>
    <t>Care Label-size label-S111152</t>
  </si>
  <si>
    <t>Care Label CL-3 S110782/S110783</t>
  </si>
  <si>
    <t>MEXICO LABEL-S114829</t>
  </si>
  <si>
    <t>Care Label-CL8-S110816-98% Cotton/2% Elastane - S110816-403223RU</t>
  </si>
  <si>
    <t>Care Label 4-S110799</t>
  </si>
  <si>
    <t>Care Label 2-S112318</t>
  </si>
  <si>
    <t>Care Label-S85118</t>
  </si>
  <si>
    <t>Care Label Size Label-S111152</t>
  </si>
  <si>
    <t>Care Label-3 S110782</t>
  </si>
  <si>
    <t>Care Label-CL-3 S110782/S110783</t>
  </si>
  <si>
    <t>Care Label-8-S110816-403223RU-90% Cotton 7% Poly 3% Stretch (Elastane)</t>
  </si>
  <si>
    <t>Care Label on 3.10</t>
  </si>
  <si>
    <t>Care Label on 3.7</t>
  </si>
  <si>
    <t>Care Label 8-S110816-Wash-403323RU-Fabric-98% BCI Cotton 2% Elastane</t>
  </si>
  <si>
    <t>Care Label CL2-S112318</t>
  </si>
  <si>
    <t>Care Label CL4-S110799</t>
  </si>
  <si>
    <t>Care Label CL8-96% Cotton/4% Elastane - 433223RU</t>
  </si>
  <si>
    <t>Care Label 8 - S110816-98% Cotton/2% Elastane</t>
  </si>
  <si>
    <t>Care Label 8-S110816-98% Cotton/2% Elastane - 433223RU</t>
  </si>
  <si>
    <t>Care Label-CL-4-S110799</t>
  </si>
  <si>
    <t>Care Label-S111152</t>
  </si>
  <si>
    <t>Care Label CL8-S110816-60% Cotton/37% Polyester/3% Elastane - 403223RU</t>
  </si>
  <si>
    <t>Care Label - CL 8 - 64% Cotton/34% Polyester/2% Elastane - 433223&amp;U</t>
  </si>
  <si>
    <t>Care Label - CL 8 - 60% Cotton/38% Polyester/2% Elastane - 433223&amp;U</t>
  </si>
  <si>
    <t>Care Label CL 8-64% Cotton/34% Polyester/2% Elastane - 433223RU</t>
  </si>
  <si>
    <t>Care Label CL 8-60% Cotton/38% Polyester/2% Elastane - 433223RU</t>
  </si>
  <si>
    <t>Care Label CL8-64% Cotton/34% Polyester/2% Elastane - 403223RU</t>
  </si>
  <si>
    <t>Care Label CL 2-S112318</t>
  </si>
  <si>
    <t>Care Label CL 8-S110816-95% Cotton, 5% Elastane - 403223RU</t>
  </si>
  <si>
    <t>Care Label - CL - 2 - S112318</t>
  </si>
  <si>
    <t>Care Label - CL4-S110799</t>
  </si>
  <si>
    <t>Care Label - CL - 8 S110816 - 95% Cotton/5% Elastane - 403223RU</t>
  </si>
  <si>
    <t>MEXICO LABEL - S114829</t>
  </si>
  <si>
    <t>Care Label 8-s110826-90% Cotton/7% Polyester/3% Elastane - 403223RU</t>
  </si>
  <si>
    <t>Care Label-S110816-WASH-403223RU-95% Cotton 5% Spandex</t>
  </si>
  <si>
    <t>SLB-314 -14 Language</t>
  </si>
  <si>
    <t>Care Label CL 8-51% Cotton/47% Polyester/2% Elastane - 403223RU</t>
  </si>
  <si>
    <t>Care Label - CL 2  - S112318</t>
  </si>
  <si>
    <t>Care Label - CL - 4 -  S110799</t>
  </si>
  <si>
    <t>Care Label - CL - 8  - 95% Cotton/5% Elastane - 403223RU</t>
  </si>
  <si>
    <t>Care Label CL - 4 - S110799</t>
  </si>
  <si>
    <t>Care Label CL 8-98% Cotton/2% Elastane - 40322BRA</t>
  </si>
  <si>
    <t>Care Label CL 8-97% Cotton/3% Elastane - 403223RU</t>
  </si>
  <si>
    <t>Care Label 8-98% Cotton/2% Elastane - 433223RU</t>
  </si>
  <si>
    <t>Care Label - S110799</t>
  </si>
  <si>
    <t>Care Label - 95% Cotton/5% Elastane - 403223RU</t>
  </si>
  <si>
    <t>Care Label - S112318</t>
  </si>
  <si>
    <t>Care Label CL 8-95% Cotton, 5% Elastane - 403223RU</t>
  </si>
  <si>
    <t>Care Label CL8-98% Cotton/2% Elastane - 40322BRA</t>
  </si>
  <si>
    <t>Care Label CL 2-&gt;S112318</t>
  </si>
  <si>
    <t>Care Label CL 8-58% Cotton/38% Viscose/4% Elastane - 403223RU</t>
  </si>
  <si>
    <t>CL - 2 - S112318</t>
  </si>
  <si>
    <t>CL - 4 - S110799</t>
  </si>
  <si>
    <t>CL 8 - 95% Cotton/5% Elastane - 403223RU</t>
  </si>
  <si>
    <t>Care Label 8-S110816-98% Cotton/2% Elastane - 433223RU EXCLUSIVE OF DECORATION</t>
  </si>
  <si>
    <t>Care Label 2 - S112318</t>
  </si>
  <si>
    <t>95% Cotton/5% Elastane - 403223RU</t>
  </si>
  <si>
    <t>CL4-S110799</t>
  </si>
  <si>
    <t>Care Label 8-S110816-64% Cotton/34% Polyester/2% Elastane - 433223RU</t>
  </si>
  <si>
    <t>Care Label-CL-8 -61% Cotton/37% Polyester/2% Elastane - S110816 -100% Polyester - 403223R</t>
  </si>
  <si>
    <t>Care Label-CL4 S110799</t>
  </si>
  <si>
    <t>Care Label-CL-2 S112318</t>
  </si>
  <si>
    <t>Care Label -CL4-S110799</t>
  </si>
  <si>
    <t>Care Label-CL8-S110816-51% Cotton/47% Polyester/2% Elastane - 433223RU</t>
  </si>
  <si>
    <t>Care Label CL 8-98% Cotton/2% Elastane - 403223RU</t>
  </si>
  <si>
    <t>Care Label 4-s110799</t>
  </si>
  <si>
    <t>Care Label 8-s110816-60% Cotton/38% Polyester/2% Elastane - 433223RU</t>
  </si>
  <si>
    <t>Care Label 8-S110816-64% Cotton/34% Polyester/2% Elastane - 403223RU</t>
  </si>
  <si>
    <t>Care Label - CL 4 - -S110799</t>
  </si>
  <si>
    <t>Care Label - CL 8 - 51% Cotton/47% Polyester/2% Elastane - 403223RU</t>
  </si>
  <si>
    <t>Care Label 6-S110812</t>
  </si>
  <si>
    <t>Care Label 8-S110816-60% Cotton/38% Polyester/2% Elastane - 433223&amp;U</t>
  </si>
  <si>
    <t>Care Label-3-S110782</t>
  </si>
  <si>
    <t>SIZE LABEL - S111152</t>
  </si>
  <si>
    <t>Care Label CL-3 S110782</t>
  </si>
  <si>
    <t>Care Lable(WC00163RP/WC00218RP-IN)</t>
  </si>
  <si>
    <t>Care Lable(WC00163RP/WC00218RP-US)</t>
  </si>
  <si>
    <t>Care Lable(WC00163RP/WC00218RP-KR)</t>
  </si>
  <si>
    <t>Care Label JP</t>
  </si>
  <si>
    <t>Care Lable(WC00163RP/WC00218RP-HI)</t>
  </si>
  <si>
    <t>Care Lable(WC00163RP-CA)</t>
  </si>
  <si>
    <t>Care Label WC00163RP/WC00218RP</t>
  </si>
  <si>
    <t>Care Lable(WC00163RP)</t>
  </si>
  <si>
    <t>Care Label WC00163RP</t>
  </si>
  <si>
    <t>Care Lable(WC00163RP-JP)</t>
  </si>
  <si>
    <t>Care Lable(WC00360RP)</t>
  </si>
  <si>
    <t>Care Label (WC00163RP/WC00218RP-)</t>
  </si>
  <si>
    <t>CARE LABEL # SLB_314 (VFN32A) Short</t>
  </si>
  <si>
    <t>CARE LABEL # SLB_314 (VFN32A) Long</t>
  </si>
  <si>
    <t>CARE LABEL # SLB_314 (VFN33A) Long</t>
  </si>
  <si>
    <t>Care Label P81106(Long)</t>
  </si>
  <si>
    <t>Care Label P81106(VFN33A)</t>
  </si>
  <si>
    <t>Care Lable(WC00163RP-)</t>
  </si>
  <si>
    <t>Care Label (SLB-314, VFN32A) Style# B81002 &amp; B81003</t>
  </si>
  <si>
    <t>Care Lable(WC00163RP-JP</t>
  </si>
  <si>
    <t>Care Lable(WC00163RP-IN)</t>
  </si>
  <si>
    <t>Style label-S110328</t>
  </si>
  <si>
    <t>SLB-294_V1 BEACON PANT WOVEN LABEL, COMBO 1 Pantone 289C /1BW Bright White</t>
  </si>
  <si>
    <t>Size Care Label  - CL - 3 - -S110783 / -S110782</t>
  </si>
  <si>
    <t>Size Care Label SLB-314, (Size dependent) P81106 (Long)</t>
  </si>
  <si>
    <t>Size Care Label (VFN-33A) Style# PR9100</t>
  </si>
  <si>
    <t>Size Care Label (VFN-33A, 98% Ctn &amp; 2 % Spand)</t>
  </si>
  <si>
    <t>Size Care Label (Size dependent) SLB 314, Short (BR9100, BR9101 &amp; BR9102)</t>
  </si>
  <si>
    <t>Size Care Label Short BR9100 (additional)</t>
  </si>
  <si>
    <t>Size Care Label SLB-314_, Short BR9101 Additional label for CIPL 3621</t>
  </si>
  <si>
    <t>Size Care Label SLB-314, VFN33A Long (PR9100)</t>
  </si>
  <si>
    <t>Size Care Label SLB-314, VFN-32A, P81106 &amp; PR9101 (97% Cotton &amp; 3% Spandex)</t>
  </si>
  <si>
    <t>Size Care Label, VFN33A, Long P23055 (98% Cotton % 2 % Spandex)</t>
  </si>
  <si>
    <t>Fit Label-S113254</t>
  </si>
  <si>
    <t>Fit Label-S114906</t>
  </si>
  <si>
    <t>Fit Label-S111150</t>
  </si>
  <si>
    <t>Fit Label-S114906+S114906LSC</t>
  </si>
  <si>
    <t>External Label-All Style-S111150</t>
  </si>
  <si>
    <t>Fit Label - AE-WV-F009 - Classic  Fit</t>
  </si>
  <si>
    <t>Fit Label - AE-WV-F001 - Slim Fit</t>
  </si>
  <si>
    <t>Fit Label - AE-WV-F005 - Straight Fit</t>
  </si>
  <si>
    <t>ATTRIBUTE LABEL-S113232</t>
  </si>
  <si>
    <t>EXTERNAL LABEL-S109298</t>
  </si>
  <si>
    <t>External Label-S109298</t>
  </si>
  <si>
    <t>Fit Label-S113225LSC</t>
  </si>
  <si>
    <t>Fit Label-S113225</t>
  </si>
  <si>
    <t>Fit Label-S113259</t>
  </si>
  <si>
    <t>Fit Label-S85118</t>
  </si>
  <si>
    <t>Fit Label-S113261</t>
  </si>
  <si>
    <t>Fit Label - S91961</t>
  </si>
  <si>
    <t>Fit Label-S113259-S113249-S111300-S111150</t>
  </si>
  <si>
    <t>Fit Label-S113257</t>
  </si>
  <si>
    <t>75808+85223-FLAG LABEL-S113228</t>
  </si>
  <si>
    <t>Fit Label # AE-WV-F009 - Classic Fit</t>
  </si>
  <si>
    <t>Fit Label # AE-WV-F001 - Slim Fit</t>
  </si>
  <si>
    <t>Fit Label-S116284</t>
  </si>
  <si>
    <t>Fit Label-S111300</t>
  </si>
  <si>
    <t>Fit Label - CLAMP LABEL - S111150</t>
  </si>
  <si>
    <t>Flag Label-S111300</t>
  </si>
  <si>
    <t>Tab Label-S111150</t>
  </si>
  <si>
    <t>Fit Label-S84404</t>
  </si>
  <si>
    <t>Fit Label-S84407</t>
  </si>
  <si>
    <t>Fit Label -S84405</t>
  </si>
  <si>
    <t>Fit Label -S84404</t>
  </si>
  <si>
    <t>Fit Label-S113261-S113250-S113226-S113259</t>
  </si>
  <si>
    <t>FLAG LABEL - S113226</t>
  </si>
  <si>
    <t>FLAG LABEL - S113226LSC</t>
  </si>
  <si>
    <t>Fit Label - S113250</t>
  </si>
  <si>
    <t>Fit Label - S113259</t>
  </si>
  <si>
    <t>Fit Label - S113261</t>
  </si>
  <si>
    <t>Fit Label-S85117</t>
  </si>
  <si>
    <t>Fit Label-S85120</t>
  </si>
  <si>
    <t>Fit Label-S85119</t>
  </si>
  <si>
    <t>CLAMP LABEL - S111150</t>
  </si>
  <si>
    <t>FLAG LABEL - S111300</t>
  </si>
  <si>
    <t>Fit Label - S84409</t>
  </si>
  <si>
    <t>Fit Label - S111150</t>
  </si>
  <si>
    <t>Fit Label - S113256</t>
  </si>
  <si>
    <t>EXTARNAL/CLAMP LABEL - S111150</t>
  </si>
  <si>
    <t>FLAG LABEL - S111300LSC</t>
  </si>
  <si>
    <t>Fit Label-84467-S113261</t>
  </si>
  <si>
    <t>Fit Label - FLAG LABEL - S113228 / S113228LSC</t>
  </si>
  <si>
    <t>Fit Label - FLAG LABEL - S113232</t>
  </si>
  <si>
    <t>EXTERNAL/CLAMP-S111150</t>
  </si>
  <si>
    <t>FLAG LABEL-S111300</t>
  </si>
  <si>
    <t>FLAG LABEL-S111300LSC</t>
  </si>
  <si>
    <t>Fit Label-S113250</t>
  </si>
  <si>
    <t>Fit Label-S113256</t>
  </si>
  <si>
    <t>Fit Label-S111149</t>
  </si>
  <si>
    <t>FLAG lABEL-S113227</t>
  </si>
  <si>
    <t>Fit Label-S84405</t>
  </si>
  <si>
    <t>FLAG LABEL-S111300 LSC</t>
  </si>
  <si>
    <t>Flag Label-S111300LSC</t>
  </si>
  <si>
    <t>FLAG-LABEL-S113227</t>
  </si>
  <si>
    <t>FIT-LABEL # SLB-415_V1 (Long)</t>
  </si>
  <si>
    <t>FLAG LABEL-S111300 - LSC</t>
  </si>
  <si>
    <t>EXTERNAL CLAMP LABEL - S111150</t>
  </si>
  <si>
    <t>Fit Label (SLB-416_V1) B81002 &amp; B81003 Short Pant</t>
  </si>
  <si>
    <t>Fit Label (SLB-415_V1) P81106</t>
  </si>
  <si>
    <t>Fit Label - S84405</t>
  </si>
  <si>
    <t>Fit Label - S84404</t>
  </si>
  <si>
    <t>Fit Label -S84407</t>
  </si>
  <si>
    <t>SLB-330_V1 TAILORED FIT LABEL, Color 1 Pantone 289C /1BW Bright White</t>
  </si>
  <si>
    <t>Fit Label SLB-416_V1, Short BR9101 Additional label for CIPL 3621</t>
  </si>
  <si>
    <t>Fit Label, SLB-415_V1 Long (P81106)</t>
  </si>
  <si>
    <t>Fit Label-A1629-S111149</t>
  </si>
  <si>
    <t>Fit Label-75763-S113256</t>
  </si>
  <si>
    <t>Flag Label-75763-S113232+S113232LSC</t>
  </si>
  <si>
    <t>Flag Label-23424+79488+84467+85234-S111300+S111300LSC</t>
  </si>
  <si>
    <t>Fit Label - EXTERNAL CLAMP LABEL - S111150</t>
  </si>
  <si>
    <t>Fit Label-S113232</t>
  </si>
  <si>
    <t>FIT LABEL - EXTERNAL/CLAMP - S111150</t>
  </si>
  <si>
    <t>FIT LABEL-S85117</t>
  </si>
  <si>
    <t>Fit Label - S85119</t>
  </si>
  <si>
    <t>Fit Label - S85120</t>
  </si>
  <si>
    <t>Flag Label-S113232</t>
  </si>
  <si>
    <t>Fit Label - S84407</t>
  </si>
  <si>
    <t>PP - S111150 Label 19x30MM WVN RCY PLY EXT LBL - DKRS NAVY</t>
  </si>
  <si>
    <t>S111150 Label 19x30MM WVN RCY PLY EXT LBL - DKRS NAVY</t>
  </si>
  <si>
    <t>PO Label-S111150</t>
  </si>
  <si>
    <t>Flag Label-S113226</t>
  </si>
  <si>
    <t>S116206 clamp label</t>
  </si>
  <si>
    <t>PP - S116206 clamp label</t>
  </si>
  <si>
    <t>FIT LABEL - S111150</t>
  </si>
  <si>
    <t>External Label-S111150</t>
  </si>
  <si>
    <t>Month Label</t>
  </si>
  <si>
    <t>Flex Label( SLB-507_OUTL ET_NAVY_V1) PR9100</t>
  </si>
  <si>
    <t>Stretch Label (SLB-387_V1) P81106</t>
  </si>
  <si>
    <t>Flex Labe, SLB-508_, Short (BR9100, BR9101 &amp; BR9102)</t>
  </si>
  <si>
    <t>Flex Label SLB-508_Short BR9100 additional label</t>
  </si>
  <si>
    <t>NAUTICA FLEX LABEL SLB-507 Long (PR9100)</t>
  </si>
  <si>
    <t>NAUTICA FLEX LABEL SLB-508 Long (PR9101)</t>
  </si>
  <si>
    <t>STRETCH LABEL SLB-387_V1 Long (P23055).</t>
  </si>
  <si>
    <t>FIT LABEL - S113250</t>
  </si>
  <si>
    <t>FIT LABEL - S111300LSC</t>
  </si>
  <si>
    <t>PP - S92092 Tab BTM WELT TAB BIG E - RED</t>
  </si>
  <si>
    <t>PP - S94434 Label T2 EXT PREMIUM LBL - WHITE</t>
  </si>
  <si>
    <t>S92092 Tab BTM WELT TAB BIG E - RED</t>
  </si>
  <si>
    <t>S94434 Label T2 EXT PREMIUM LBL - WHITE</t>
  </si>
  <si>
    <t>S110006 flasher</t>
  </si>
  <si>
    <t>CIPL-3418-A1723-Metal Zipper-ykk</t>
  </si>
  <si>
    <t>56790-Metal Zipper-BIG TALL</t>
  </si>
  <si>
    <t>Metal Zipper 1.27</t>
  </si>
  <si>
    <t>Metal Zipper 12.21 .21</t>
  </si>
  <si>
    <t>Metal Zipper 3YGRTHGSN8C YGTTH-39 GSN8 N3PJR12</t>
  </si>
  <si>
    <t>Metal Zipper 1.30 (076 )</t>
  </si>
  <si>
    <t>Metal Zipper 1.30 (00)</t>
  </si>
  <si>
    <t>Metal Zipper 1.30</t>
  </si>
  <si>
    <t>CIPL-3420-52699-Metal Zipper-YKK</t>
  </si>
  <si>
    <t>Metal Zipper-Z657</t>
  </si>
  <si>
    <t>Metal Zipper-Z613</t>
  </si>
  <si>
    <t>Metal Zipper-Z1318-FLY</t>
  </si>
  <si>
    <t>Metal Zipper- S84881</t>
  </si>
  <si>
    <t>Metal Zipper-S84877</t>
  </si>
  <si>
    <t>Metal Zipper-IDEAL-S78211</t>
  </si>
  <si>
    <t>Metal Zipper on 3.12</t>
  </si>
  <si>
    <t>Metal Zipper on 3.12.22</t>
  </si>
  <si>
    <t>Metal Zipper-Z1681</t>
  </si>
  <si>
    <t>Metal Zipper- 39898</t>
  </si>
  <si>
    <t>Metal Zipper-A3159-YKK</t>
  </si>
  <si>
    <t>Metal Zipper B81003-BR9100</t>
  </si>
  <si>
    <t>Metal Zipper Long-P81106</t>
  </si>
  <si>
    <t>Metal Zipper Long-PR9100</t>
  </si>
  <si>
    <t>Metal Zipper (Short)</t>
  </si>
  <si>
    <t>Metal Zipper Long PR9101</t>
  </si>
  <si>
    <t>Zipper B81002 Short Hol 22</t>
  </si>
  <si>
    <t>Zipper B81003 Short Hol 22</t>
  </si>
  <si>
    <t>Zipper P81106 Long Pant Hol 22</t>
  </si>
  <si>
    <t>Zipper PR9100 Long Hol 22</t>
  </si>
  <si>
    <t>Zipper P23055 Long Pant Hol 22</t>
  </si>
  <si>
    <t>Metal Zipper (BR9100 Short Pant)</t>
  </si>
  <si>
    <t>Metal Zipper (BR9101 Short Pant)</t>
  </si>
  <si>
    <t>Metal Zipper BR9102 (Short Pant)</t>
  </si>
  <si>
    <t>Metal Zipper P23055 Long Pant</t>
  </si>
  <si>
    <t>Metal Zipper PR9101 Long Pant</t>
  </si>
  <si>
    <t>Metal Zipper P81106, Long Pant</t>
  </si>
  <si>
    <t>Metal Zipper PR9100 Long Pant</t>
  </si>
  <si>
    <t>S94260 Zipper CCU #3 TECH HIDDEN ZIPPER length 6-1/4" (Color: S ZTAPE YKK 560)</t>
  </si>
  <si>
    <t>Metal Zipper YGRTHC-39 GSBN8</t>
  </si>
  <si>
    <t>Nylon Zipper-S75567</t>
  </si>
  <si>
    <t>NYLON COIL Zipper-Z611</t>
  </si>
  <si>
    <t>CIPL-3418-Nylon Zipper-YKK</t>
  </si>
  <si>
    <t>CIPL-3418-A1723-Nylon Zipper-YKK</t>
  </si>
  <si>
    <t>Nylon Zipper 12.22</t>
  </si>
  <si>
    <t>Nylon Zipper-Z1151</t>
  </si>
  <si>
    <t>Nylon Zipper-S75567-Side</t>
  </si>
  <si>
    <t>Nylon Zipper- (S75567)</t>
  </si>
  <si>
    <t>Nylon Zipper on 3.12</t>
  </si>
  <si>
    <t>Nylon Zipper- 39898</t>
  </si>
  <si>
    <t>Nylon Zipper  4EF DA C/ YKK</t>
  </si>
  <si>
    <t>Nylon Zipper-Z611-FLY ZIPPER</t>
  </si>
  <si>
    <t>Nylon Zipper-Z1151-HIDDEN ZIPPER</t>
  </si>
  <si>
    <t>Nylon Zipper/ 4EF DAC</t>
  </si>
  <si>
    <t>Nylon Zipper/4EF DA C</t>
  </si>
  <si>
    <t>Nylon Zipper/ 4EF DAC/ YKK</t>
  </si>
  <si>
    <t>Nylon Zipper/ 4EF DA C</t>
  </si>
  <si>
    <t>Faux leather patch- Flasher-S117583LSC</t>
  </si>
  <si>
    <t>Faux leather patch-Flasher-S116952</t>
  </si>
  <si>
    <t>Faux leather patch-FLASHER-S117585</t>
  </si>
  <si>
    <t>Faux leather patch-Flasher-S110078LSC</t>
  </si>
  <si>
    <t>Faux leather patch-Flasher-S116953</t>
  </si>
  <si>
    <t>Faux leather patch-Flasher-S110083</t>
  </si>
  <si>
    <t>Faux leather patch-Flasher-S107306</t>
  </si>
  <si>
    <t>NAUTICA FLEX LABEL # SLB-508_OUTL ET_NAVY_V (Short)</t>
  </si>
  <si>
    <t>NAUTICA FLEX LABEL (PR9100) # SLB-507_OUTL ET_NAVY_V1. (Long)</t>
  </si>
  <si>
    <t>NAUTICA FLEX LABEL (PR9101) # SLB-508_OUTL ET_NAVY_V1  (Long)</t>
  </si>
  <si>
    <t>PP - Wing Hing - Hidden Snap Button M5970 - 24L PLAIN FLT SNP WH-7 TIN</t>
  </si>
  <si>
    <t>WING HING - M5970 Snap 24L PLAIN FLT SNP WH-7 TIN</t>
  </si>
  <si>
    <t>Wing Hing - Hidden Snap Button M5970 - 24L PLAIN FLT SNP WH-7 TIN</t>
  </si>
  <si>
    <t>S107889 Shank OT 27L DOCKERS BRASS BRONZE- OPT 2</t>
  </si>
  <si>
    <t>S108430 Shank OT 27L DOCKERS BRASS ANT NICKEL - OPT 2</t>
  </si>
  <si>
    <t>PP - S108430 Shank OT 27L DOCKERS BRASS ANT NICKEL - OPT 2</t>
  </si>
  <si>
    <t>PP - S107889 Shank OT 27L DOCKERS BRASS BRONZE- OPT 2</t>
  </si>
  <si>
    <t>S107889 Shank OT 27L DOCKERS BRASS BRONZE- OPT 2 (TOP PART)</t>
  </si>
  <si>
    <t>S107889 Shank OT 27L DOCKERS BRASS BRONZE- OPT 2 (UNDER PART)</t>
  </si>
  <si>
    <t>S108430 Shank OT 27L DOCKERS BRASS ANT NICKEL - OPT 2 (TOP PART)</t>
  </si>
  <si>
    <t>S108430 Shank OT 27L DOCKERS BRASS ANT NICKEL - OPT 2 (UNDER PART)</t>
  </si>
  <si>
    <t>PP - S107889 Shank OT 27L DOCKERS BRASS BRONZE- OPT 2 (TOP PART)</t>
  </si>
  <si>
    <t>PP - S107889 Shank OT 27L DOCKERS BRASS BRONZE- OPT 2 (UNDER PART</t>
  </si>
  <si>
    <t>PP - S108430 Shank OT 27L DOCKERS BRASS ANT NICKEL - OPT 2 (TOP PART)</t>
  </si>
  <si>
    <t>PP - S108430 Shank OT 27L DOCKERS BRASS ANT NICKEL - OPT 2 (UNDER PART)</t>
  </si>
  <si>
    <t>PP - S97634 Shank 27L XXCHINO CT SHANK - NT WATCH BLUE AW</t>
  </si>
  <si>
    <t>S97634 Shank 27L XXCHINO CT SHANK - NT WATCH BLUE AW</t>
  </si>
  <si>
    <t>M733 Fastener FLAT 15L 2 PRONG STAINLESS STEEL</t>
  </si>
  <si>
    <t>15MM Plastic Button</t>
  </si>
  <si>
    <t>Plastic Button / SKB-001 / Sankei (15 mm)</t>
  </si>
  <si>
    <t>SR#12/21 (15MM)</t>
  </si>
  <si>
    <t>Plastic Button / SBK-001 / Sankei (15 mm)</t>
  </si>
  <si>
    <t>24L Plastic Button (SR#12/21 CHALK BUTTON)</t>
  </si>
  <si>
    <t>Button- 32LP44894- SAB/ 18 MM</t>
  </si>
  <si>
    <t>KH-120MG/KH-120M/ 15 MM/ Kiyokawa</t>
  </si>
  <si>
    <t>24L Plastic Button (SR#12/21-15MM)</t>
  </si>
  <si>
    <t>15MM Plastic Button(SR#565/20 CIPL-03597)</t>
  </si>
  <si>
    <t>18MM Plastic Button(SR#565/20-CIPL-3598)</t>
  </si>
  <si>
    <t>SB-257_EQ FAUX HORN ANCHOR BUTTON 24L</t>
  </si>
  <si>
    <t>24L Plastic Button (15MM SR#565/20)</t>
  </si>
  <si>
    <t>SB-83 FAUX HORN 4-HOLE BUTTON WITH NAUTICA LOGO, 24L, Color 5 Becca Ref for Color # 5</t>
  </si>
  <si>
    <t>15mm Plastic Button</t>
  </si>
  <si>
    <t>18MM Plastic Button</t>
  </si>
  <si>
    <t>Button - SDR-17H/ Shimada/ 15 MM</t>
  </si>
  <si>
    <t>Button - 32LP44894/ SAB/ 15 MM</t>
  </si>
  <si>
    <t>SB-257_EQ FAUX HORN ANCHOR BUTTON 27L</t>
  </si>
  <si>
    <t>28L Plastic Button (18MM-SR#565/20)</t>
  </si>
  <si>
    <t>SB-83 FAUX HORN 4-HOLE BUTTON WITH NAUTICA LOGO, 27L, Color 5 Becca Ref for Color # 5</t>
  </si>
  <si>
    <t>18mm Plastic Button</t>
  </si>
  <si>
    <t>S108544 Button 27L 4H NARROW RIM NIAGARAMATTE MELAMINE (Color: S M2437)</t>
  </si>
  <si>
    <t>S108544 Button 27L 4H NARROW RIM NIAGARAMATTE MELAMINE (Color: S M4721)</t>
  </si>
  <si>
    <t>S108544 Button 27L 4H NARROW RIM NIAGARAMATTE MELAMINE (Color: S M4102)</t>
  </si>
  <si>
    <t>Epic Vertical, Plastic Button, S78293 Button 28L COLUMBIA BTN - BLACK (TCS)</t>
  </si>
  <si>
    <t>EMISG, S78933 - BUTTON 28L HENDON LIGHT CLEAR BROWN T885 (OWN SOURCE)</t>
  </si>
  <si>
    <t>S108544 Button 27L 4H NARROW RIM NIAGARAMATTE MELAMINE (Color: S M3707)</t>
  </si>
  <si>
    <t>S108543 Button 24L 4H NARROW RIM NIAGARAMATTE MELAMINE (Color: S M4102)</t>
  </si>
  <si>
    <t>S108544 Button 27L 4H NARROW RIM NIAGARAMATTE MELAMINE (Color: S M2139)</t>
  </si>
  <si>
    <t>S108543 Button 24L 4H NARROW RIM NIAGARAMATTE MELAMINE (Color: S M2139)</t>
  </si>
  <si>
    <t>EMISG, S78848 - BUTTON 28L HENDON BLACK HORN PU2640 (OWN SOURCE)</t>
  </si>
  <si>
    <t>EMISG, S78845 - BUTTON 28L HENDON MEDIUM GREY PU2636 (OWN SOURCE)</t>
  </si>
  <si>
    <t>S108544 Button 27L 4H NARROW RIM NIAGARAMATTE MELAMINE (Color: S M1708)</t>
  </si>
  <si>
    <t>PP - S108544 Button 27L 4H NARROW RIM NIAGARAMATTE MELAMINE (Color: S M1708)</t>
  </si>
  <si>
    <t>S108544 Button 27L 4H NARROW RIM NIAGARAMATTE MELAMINE (Color: S M4406)</t>
  </si>
  <si>
    <t>S116228 Button 28L IMPACT LOGO FAUX HORN REC POLY (Color: S ASH)</t>
  </si>
  <si>
    <t>S116228 Button 28L IMPACT LOGO FAUX HORN REC POLY (Color: S NAVY)</t>
  </si>
  <si>
    <t>PP - S116228 Button 28L IMPACT LOGO FAUX HORN REC POLY (Color: S DK RED BROWN)</t>
  </si>
  <si>
    <t>PP - S116228 Button 28L IMPACT LOGO FAUX HORN REC POLY (Color: S BROWN)</t>
  </si>
  <si>
    <t>PP - S116228 Button 28L IMPACT LOGO FAUX HORN REC POLY (Color: S ASH)</t>
  </si>
  <si>
    <t>PP - S116228 Button 28L IMPACT LOGO FAUX HORN REC POLY (Color: S NAVY)</t>
  </si>
  <si>
    <t>PP - S116228 Button 28L IMPACT LOGO FAUX HORN REC POLY (Color: S GREY)</t>
  </si>
  <si>
    <t>S116228 Button 28L IMPACT LOGO FAUX HORN REC POLY (Color: S BROWN)</t>
  </si>
  <si>
    <t>S116228 Button 28L IMPACT LOGO FAUX HORN REC POLY (Color: S GREY)</t>
  </si>
  <si>
    <t>S108544 Button 27L 4H NARROW RIM NIAGARAMATTE MELAMINE (Color: S M4703)</t>
  </si>
  <si>
    <t>PP - China Glory, B3250 - EMSIG 27L URBAN 2 (own source)</t>
  </si>
  <si>
    <t>China Glory, B3250 - EMSIG 27L URBAN 2 (own source)</t>
  </si>
  <si>
    <t>S116227 Button 24L IMPACT LOGO FAUX HORN REC POLY  (Color: S STONE)</t>
  </si>
  <si>
    <t>S116227 Button 24L IMPACT LOGO FAUX HORN REC POLY (Color: S BROWN)</t>
  </si>
  <si>
    <t>PP - S116228 Button 28L IMPACT LOGO FAUX HORN REC POLY  (Color: S STONE)</t>
  </si>
  <si>
    <t>PP - S116227 Button 24L IMPACT LOGO FAUX HORN REC POLY  (Color: S STONE)</t>
  </si>
  <si>
    <t>S116227 Button 24L IMPACT LOGO FAUX HORN REC POLY (Color: S NAVY)</t>
  </si>
  <si>
    <t>Plastic Button, China Glory, B3274 - EMSIG 28L DKSTR SD - Own source</t>
  </si>
  <si>
    <t>S108544 Button 27L 4H NARROW RIM NIAGARAMATTE MELAMINE (Color: S M2409)</t>
  </si>
  <si>
    <t>S108543 Button 24L 4H NARROW RIM NIAGARAMATTE MELAMINE (Color: S M2409)</t>
  </si>
  <si>
    <t>S108543 Button 24L 4H NARROW RIM NIAGARAMATTE MELAMINE (Color: S M4703)</t>
  </si>
  <si>
    <t>S108543 Button 24L 4H NARROW RIM NIAGARAMATTE MELAMINE (Color: S M1708)</t>
  </si>
  <si>
    <t>S116228 Button 28L IMPACT LOGO FAUX HORN REC POLY (Color: S DK RED BROWN)</t>
  </si>
  <si>
    <t>S116227 Button 24L IMPACT LOGO FAUX HORN REC POLY (Color: S DK RED BROWN)</t>
  </si>
  <si>
    <t>S116228 Button 28L IMPACT LOGO FAUX HORN REC POLY (Color: SC04597 S MARENGO)</t>
  </si>
  <si>
    <t>S116227 Button 24L IMPACT LOGO FAUX HORN REC POLY (Color: SC04597 S MARENGO)</t>
  </si>
  <si>
    <t>PP - S116227 Button 24L IMPACT LOGO FAUX HORN REC POLY (Color: S NAVY)</t>
  </si>
  <si>
    <t>PP - 	S116228 Button 28L IMPACT LOGO FAUX HORN REC POLY (Color: S NAVY)</t>
  </si>
  <si>
    <t>PP - S116228 Button 28L IMPACT LOGO FAUX HORN REC POLY (Color: SC04597 S MARENGO)</t>
  </si>
  <si>
    <t>PP - S116227 Button 24L IMPACT LOGO FAUX HORN REC POLY (Color: SC04597 S MARENGO)</t>
  </si>
  <si>
    <t>S108543 Button 24L 4H NARROW RIM NIAGARAMATTE MELAMINE (Color: S M4721)</t>
  </si>
  <si>
    <t>EMISG, S78846 - BUTTON 28L HENDON TAUPE PU2638 (OWN SOURCE)</t>
  </si>
  <si>
    <t>EMISG, S78847 - BUTTON 28L HENDON DARK NAVY PU2639 (OWN SOURCE)</t>
  </si>
  <si>
    <t>EMISG, S78843 - BUTTON 28L HENDON MEDIUM HORN PU2634 (OWN SOURCE)</t>
  </si>
  <si>
    <t>S108352 Button 24L 4H WIDE RIM FAUX HORN LOGO REC POLY (Color: S BRWON)</t>
  </si>
  <si>
    <t>S108352 Button 24L 4H WIDE RIM FAUX HORN LOGO REC POLY (Color: S NAVY)</t>
  </si>
  <si>
    <t>S108352 Button 24L 4H WIDE RIM FAUX HORN LOGO REC POLY (Color: S ASH)</t>
  </si>
  <si>
    <t>S108352 Button 24L 4H WIDE RIM FAUX HORN LOGO REC POLY (Color: S MAARENGO)</t>
  </si>
  <si>
    <t>S108352 Button 24L 4H WIDE RIM FAUX HORN LOGO REC POLY (Color: S DK RED BROWN)</t>
  </si>
  <si>
    <t>S108352 Button 24L 4H WIDE RIM FAUX HORN LOGO REC POLY (Color: S STONE)</t>
  </si>
  <si>
    <t>S108353 Button 28L 4H WIDE RIM FAUX HORN LOGO REC POLY (Color: S BROWN)</t>
  </si>
  <si>
    <t>S108353 Button 28L 4H WIDE RIM FAUX HORN LOGO REC POLY (Color: S STONE)</t>
  </si>
  <si>
    <t>S108353 Button 28L 4H WIDE RIM FAUX HORN LOGO REC POLY (Color: S ASH)</t>
  </si>
  <si>
    <t>S108353 Button 28L 4H WIDE RIM FAUX HORN LOGO REC POLY (Color: S MAARENGO)</t>
  </si>
  <si>
    <t>S108353 Button 28L 4H WIDE RIM FAUX HORN LOGO REC POLY (Color: S DK RED BROWN)</t>
  </si>
  <si>
    <t>S116227 Button 24L IMPACT LOGO FAUX HORN REC POLY (Color: S ASH)</t>
  </si>
  <si>
    <t>S108544 Button 27L 4H NARROW RIM NIAGARAMATTE MELAMINE (Color: S M2712)</t>
  </si>
  <si>
    <t>S108543 Button 24L 4H NARROW RIM NIAGARAMATTE MELAMINE (Color: S M2712)</t>
  </si>
  <si>
    <t>S108544 Button 27L 4H NARROW RIM NIAGARAMATTE MELAMINE (Color: S M5403)</t>
  </si>
  <si>
    <t>EMSIG - S78280 plastic Button 28L COLUMBIA BTN - STEELHEAD</t>
  </si>
  <si>
    <t>EMSIG - S86754 plastic Button 28L STND LOGO COLUMBIA BTN PETRIFIED OAK</t>
  </si>
  <si>
    <t>PP - S108352 Button 24L 4H WIDE RIM FAUX HORN LOGO REC POLY (Color: S NAVY)</t>
  </si>
  <si>
    <t>PP - S108353 Button 28L 4H WIDE RIM FAUX HORN LOGO REC POLY (Color: S ASH)</t>
  </si>
  <si>
    <t>S108352 Button 24L 4H WIDE RIM FAUX HORN LOGO REC POLY (Color: S BROWN)</t>
  </si>
  <si>
    <t>S108353 Button 28L 4H WIDE RIM FAUX HORN LOGO REC POLY (Color: S GREY)</t>
  </si>
  <si>
    <t>S108352 Button 24L 4H WIDE RIM FAUX HORN LOGO REC POLY (Color: S GREY)</t>
  </si>
  <si>
    <t>EMISG, S78845 - BUTTON 28L HENDON MEDIUM GREY PU2636</t>
  </si>
  <si>
    <t>EMISG, S78846 - BUTTON 28L HENDON TAUPE PU2638</t>
  </si>
  <si>
    <t>EMISG, S78848 - BUTTON 28L HENDON BLACK HORN PU2640</t>
  </si>
  <si>
    <t>EMISG, S78843- BUTTON 28L HENDON MEDIUM HORN PU2634</t>
  </si>
  <si>
    <t>PP - EMISG, S78848 - BUTTON 28L HENDON BLACK HORN PU2640</t>
  </si>
  <si>
    <t>PP - EMISG, S78847 - BUTTON 28L HENDON DARK NAVY PU2639</t>
  </si>
  <si>
    <t>PP - EMISG, S78846 - BUTTON 28L HENDON TAUPE PU2638</t>
  </si>
  <si>
    <t>PP - EMISG, S78845 - BUTTON 28L HENDON MEDIUM GREY PU2636</t>
  </si>
  <si>
    <t>PP - EMISG, S78843- BUTTON 28L HENDON MEDIUM HORN PU2634</t>
  </si>
  <si>
    <t>EMISG, S78847 - BUTTON 28L HENDON DARK NAVY PU2639</t>
  </si>
  <si>
    <t>PP - S108544 Button 27L 4H NARROW RIM NIAGARAMATTE MELAMINE (Color: S M4703)</t>
  </si>
  <si>
    <t>S108543 Button 24L 4H NARROW RIM NIAGARAMATTE MELAMINE (Color: S M2437)</t>
  </si>
  <si>
    <t>S108543 Button 24L 4H NARROW RIM NIAGARAMATTE MELAMINE (Color: S M3707)</t>
  </si>
  <si>
    <t>S108543 Button 24L 4H NARROW RIM NIAGARAMATTE MELAMINE (Color: S M5403)</t>
  </si>
  <si>
    <t>S108544 Button 27L 4H NARROW RIM NIAGARAMATTE MELAMINE (Color: S M2589)</t>
  </si>
  <si>
    <t>PP - S108544 Button 27L 4H NARROW RIM NIAGARAMATTE MELAMINE (Color: S M2589)</t>
  </si>
  <si>
    <t>PP - S108544 Button 27L 4H NARROW RIM NIAGARAMATTE MELAMINE (Color: S M2712)</t>
  </si>
  <si>
    <t>PP -S108544 Button 27L 4H NARROW RIM NIAGARAMATTE MELAMINE (Color: S M5403)</t>
  </si>
  <si>
    <t>PP - S108544 Button 27L 4H NARROW RIM NIAGARAMATTE MELAMINE (Color: S M4406)</t>
  </si>
  <si>
    <t>PP - S108544 Button 27L 4H NARROW RIM NIAGARAMATTE MELAMINE (Color: S M2138)</t>
  </si>
  <si>
    <t>S116228 Button 28L IMPACT LOGO FAUX HORN REC POLY  (Color: S STONE)</t>
  </si>
  <si>
    <t>PP - China Glory, B3249 - EMSIG 24L URBAN 2 (own source)</t>
  </si>
  <si>
    <t>China Glory, B3249 - EMSIG 24L URBAN 2 (own source)</t>
  </si>
  <si>
    <t>PP - Plastic Button, China Glory, B3273 - EMSIG 24L DKSTR SD - Own source</t>
  </si>
  <si>
    <t>Plastic Button, China Glory, B3273 - EMSIG 24L DKSTR SD - Own source</t>
  </si>
  <si>
    <t>EMISG, S78930 - BUTTON 24L HENDON LIGHT CLEAR BROWN T885 (OWN SOURCE)</t>
  </si>
  <si>
    <t>EMISG, S78841 - BUTTON 24L HENDON BLACK HORN PU2640 (OWN SOURCE)</t>
  </si>
  <si>
    <t>EMISG, S78838 - BUTTON 24L HENDON MEDIUM GREY PU2636 (OWN SOURCE)</t>
  </si>
  <si>
    <t>S108543 Button 24L 4H NARROW RIM NIAGARAMATTE MELAMINE (Color: S M4406)</t>
  </si>
  <si>
    <t>PP - EMISG, S78930 - BUTTON 24L HENDON LIGHT CLEAR BROWN T885 (OWN SOURCE)</t>
  </si>
  <si>
    <t>PP - EMISG, S78838 - BUTTON 24L HENDON MEDIUM GREY PU2636 (OWN SOURCE)</t>
  </si>
  <si>
    <t>PP - EMISG, S78841 - BUTTON 24L HENDON BLACK HORN PU2640 (OWN SOURCE)</t>
  </si>
  <si>
    <t>EMISG, S78839 - BUTTON 24L HENDON TAUPE PU2638 (OWN SOURCE)</t>
  </si>
  <si>
    <t>EMISG, S78840 - BUTTON 24L HENDON DARK NAVY PU2639 (OWN SOURCE)</t>
  </si>
  <si>
    <t>EMISG, S78836 - BUTTON 24L HENDON MEDIUM HORN PU2634 (OWN SOURCE)</t>
  </si>
  <si>
    <t>S108352 Button 24L 4H WIDE RIM FAUX HORN LOGO REC POLY (Color: SC04597 S MARENGO)</t>
  </si>
  <si>
    <t>EMISG, S78838 - BUTTON 24L HENDON MEDIUM GREY PU2636</t>
  </si>
  <si>
    <t>EMISG, S78839 - BUTTON 24L HENDON TAUPE PU2638</t>
  </si>
  <si>
    <t>EMISG, S78841 - BUTTON 24L HENDON BLACK HORN PU2640</t>
  </si>
  <si>
    <t>EMISG, S78836- BUTTON 24L HENDON MEDIUM HORN PU2634</t>
  </si>
  <si>
    <t>PP - EMISG, S78841 - BUTTON 24L HENDON BLACK HORN PU2640</t>
  </si>
  <si>
    <t>PP - EMISG, S78840 - BUTTON 24L HENDON DARK NAVY PU2639</t>
  </si>
  <si>
    <t>PP - EMISG, S78839 - BUTTON 24L HENDON TAUPE PU2638</t>
  </si>
  <si>
    <t>PP - EMISG, S78838 - BUTTON 24L HENDON MEDIUM GREY PU2636</t>
  </si>
  <si>
    <t>PP - EMISG, S78836- BUTTON 24L HENDON MEDIUM HORN PU2634</t>
  </si>
  <si>
    <t>EMISG, S78840 - BUTTON 24L HENDON DARK NAVY PU2639</t>
  </si>
  <si>
    <t>PP - S108543 Button 24L 4H NARROW RIM NIAGARAMATTE MELAMINE (Color: S M4703)</t>
  </si>
  <si>
    <t>PP - S108543 Button 24L 4H NARROW RIM NIAGARAMATTE MELAMINE (Color: S M1708)</t>
  </si>
  <si>
    <t>S108543 Button 24L 4H NARROW RIM NIAGARAMATTE MELAMINE (Color: S M2589)</t>
  </si>
  <si>
    <t>PP - S108543 Button 24L 4H NARROW RIM NIAGARAMATTE MELAMINE (Color: S M2589)</t>
  </si>
  <si>
    <t>PP - S108543 Button 24L 4H NARROW RIM NIAGARAMATTE MELAMINE (Color: S M2712)</t>
  </si>
  <si>
    <t>CARE TAG(CT00017RP-)</t>
  </si>
  <si>
    <t>CARE TAG - CT00017RP</t>
  </si>
  <si>
    <t>Care Label - WC00163RP-JP &amp; WC00218RP-JP</t>
  </si>
  <si>
    <t>Care Label - WC00163RP-US</t>
  </si>
  <si>
    <t>Care Label - WC00163RP-CA</t>
  </si>
  <si>
    <t>Care Label - WC00163RP-RU</t>
  </si>
  <si>
    <t>Care Label - WC00163RP-HI</t>
  </si>
  <si>
    <t>Care Label - WC00163RP-KR</t>
  </si>
  <si>
    <t>Care Label - WC00163RP-JP</t>
  </si>
  <si>
    <t>WRAPING POLY</t>
  </si>
  <si>
    <t>QA Pass Sticker</t>
  </si>
  <si>
    <t>Plastic Hanger 6214 BLK 14 Inch (33W-44W)</t>
  </si>
  <si>
    <t>Hang Tag-S90883</t>
  </si>
  <si>
    <t>Hang Tag-S102783</t>
  </si>
  <si>
    <t>Hang Tag-S107355</t>
  </si>
  <si>
    <t>Hang Tag-S107296+S107296</t>
  </si>
  <si>
    <t>Hang Tag-S94867+S94867LSC</t>
  </si>
  <si>
    <t>Hang Tag-S114863</t>
  </si>
  <si>
    <t>Hang Tag-S114862</t>
  </si>
  <si>
    <t>Hang Tag - S114863</t>
  </si>
  <si>
    <t>55476
-Hang Tag-S115119</t>
  </si>
  <si>
    <t>55476-CA
-Hang Tag-S115119LSC</t>
  </si>
  <si>
    <t>A2769-Hang Tag-S107295</t>
  </si>
  <si>
    <t>Hang Tag-S114861</t>
  </si>
  <si>
    <t>Hang Tag-S107355LSC</t>
  </si>
  <si>
    <t>Hang Tag - S107296LSC</t>
  </si>
  <si>
    <t>Hang Tag - S112967LSC+S112967</t>
  </si>
  <si>
    <t>PP - Unifi Textile - TruTemp 365 Hangtag S111185</t>
  </si>
  <si>
    <t>Unifi Textile - TruTemp 365 Hangtag S111185</t>
  </si>
  <si>
    <t>Hang Tag-S107315</t>
  </si>
  <si>
    <t>Hang Tag-FLASHER-S110328</t>
  </si>
  <si>
    <t>Hang Tag-S90856</t>
  </si>
  <si>
    <t>Hang Tag-S92695</t>
  </si>
  <si>
    <t>Hang Tag-S107305LSC</t>
  </si>
  <si>
    <t>Hang Tag-S87840+S87840LSC</t>
  </si>
  <si>
    <t>S110078</t>
  </si>
  <si>
    <t>S102815 hangtag</t>
  </si>
  <si>
    <t>Hang Tag 2.17</t>
  </si>
  <si>
    <t>Hang Tag on 3.10</t>
  </si>
  <si>
    <t>Hang Tag-POCKET FLASHER-S91963</t>
  </si>
  <si>
    <t>Hang Tag_S90858/ S90858LSC</t>
  </si>
  <si>
    <t>Hang Tag_S107355</t>
  </si>
  <si>
    <t>Hang Tag_S93007</t>
  </si>
  <si>
    <t>FLASHER-S116961</t>
  </si>
  <si>
    <t>Hang Tag-S117551</t>
  </si>
  <si>
    <t>Hang Tag - S115361</t>
  </si>
  <si>
    <t>Hang Tag-POCKET FLASHER-S91969</t>
  </si>
  <si>
    <t>Hang Tag-POCKET FLASHER-S91968</t>
  </si>
  <si>
    <t>Hang Tag-POCKET FLASHER-S91964</t>
  </si>
  <si>
    <t>Hang Tag-POCKET FLASHER-S91961</t>
  </si>
  <si>
    <t>Hang Tag-POCKET FLASHER-S108291</t>
  </si>
  <si>
    <t>Hang Tag-S107306</t>
  </si>
  <si>
    <t>Pocket Flasher-S88512</t>
  </si>
  <si>
    <t>Hang Tag - S107305</t>
  </si>
  <si>
    <t>Hang Tag - S107305LSC</t>
  </si>
  <si>
    <t>STRING - S110328</t>
  </si>
  <si>
    <t>Hang Tag/FLASHER-S90857</t>
  </si>
  <si>
    <t>Hang Tag/FLASHER-S116929</t>
  </si>
  <si>
    <t>Hang Tag/FLASHER-S116941</t>
  </si>
  <si>
    <t>Hang Tag-S107305</t>
  </si>
  <si>
    <t>Hang Tag-S107311</t>
  </si>
  <si>
    <t>Hang Tag-S117096</t>
  </si>
  <si>
    <t>Hang Tag - S107299</t>
  </si>
  <si>
    <t>Hang Tag - S107355LSC</t>
  </si>
  <si>
    <t>Hang Tag - S117606</t>
  </si>
  <si>
    <t>STRING - 114900</t>
  </si>
  <si>
    <t>Hang Tag - S108291</t>
  </si>
  <si>
    <t>NA-1234-HT_OUTLET_NAVY_V1_ICON NAUTICA FLEX PERFORMANCE H/T, COLOR 1</t>
  </si>
  <si>
    <t>NA-1229-HT_OUTLET_NAVY_V1_ICON NAUTICA FLEX WRINKLE RESISTANT PERFORMANCE H/T, UPDATED ICON, COLOR 1</t>
  </si>
  <si>
    <t>Hang Tag-POCKET FLASHER-S91965</t>
  </si>
  <si>
    <t>Hang Tag-POCKET FLASHER-S91966</t>
  </si>
  <si>
    <t>Hang Tag-POCKET FLASHER-S75315</t>
  </si>
  <si>
    <t>Hang Tag-POCKET FLASHER-S75314</t>
  </si>
  <si>
    <t>Hang Tag-POCKET FLASHER-S74271</t>
  </si>
  <si>
    <t>Hang Tag-S108291</t>
  </si>
  <si>
    <t>Hang Tag - S107315</t>
  </si>
  <si>
    <t>STRING -  S110328</t>
  </si>
  <si>
    <t>S80082 Country Specific Tag</t>
  </si>
  <si>
    <t>S114268LSE MATCHBOOK</t>
  </si>
  <si>
    <t>S117334LSE MATCHBOOK</t>
  </si>
  <si>
    <t>S114218JPN MATCHBOOK</t>
  </si>
  <si>
    <t>S117334JPN MATCHBOOK</t>
  </si>
  <si>
    <t>S114218 MATCHBOOK</t>
  </si>
  <si>
    <t>S114218TWN MATCHBOOK</t>
  </si>
  <si>
    <t>Hang Tag - S106584JPN</t>
  </si>
  <si>
    <t>RFID Tag (WT00037RP-KR)</t>
  </si>
  <si>
    <t>RFID Tag (WT00037RP-TH)</t>
  </si>
  <si>
    <t>RFID Tag (WT00037RP-IN)</t>
  </si>
  <si>
    <t>RFID Tag (WT00037RP-US)</t>
  </si>
  <si>
    <t>RFID Tag WT00037RP-JP</t>
  </si>
  <si>
    <t>RFID Tag (WT00037RP-HI)</t>
  </si>
  <si>
    <t>RFID Tag - WT00037RP-JP</t>
  </si>
  <si>
    <t>RFID Tag - WT00037ADUS_V2</t>
  </si>
  <si>
    <t>RFID Tag - WT00037RP-RU</t>
  </si>
  <si>
    <t>RFID Tag - WT00037RP-KR</t>
  </si>
  <si>
    <t>RFID Tag (WT00037RP-CA)</t>
  </si>
  <si>
    <t>RFID Tag US</t>
  </si>
  <si>
    <t>RFID Tag (WT00037RP-JP)</t>
  </si>
  <si>
    <t>RFID Tag (WT00042RP</t>
  </si>
  <si>
    <t>RFID Tag (WT00037RP-)</t>
  </si>
  <si>
    <t>NON-RFID Tag</t>
  </si>
  <si>
    <t>RFID Tag-RFID/NON RFID</t>
  </si>
  <si>
    <t>NON RFID Tag</t>
  </si>
  <si>
    <t>NON RFID</t>
  </si>
  <si>
    <t>UVM WITHOUT RFID</t>
  </si>
  <si>
    <t>RFID Tag - WT00037RP-HI</t>
  </si>
  <si>
    <t>UVM NON RFID</t>
  </si>
  <si>
    <t>RFID Tag - S93435 -RFID</t>
  </si>
  <si>
    <t>RFID Tag - MATCHBOOK - S112443</t>
  </si>
  <si>
    <t>RFID Tag &amp; NON RFID</t>
  </si>
  <si>
    <t>Pocket Flasher-S90866</t>
  </si>
  <si>
    <t>Pocket Flasher-S90856</t>
  </si>
  <si>
    <t>Pocket Flasher-S90857</t>
  </si>
  <si>
    <t>Pocket Flasher-S92695</t>
  </si>
  <si>
    <t>Pocket Flasher-S90858LSC</t>
  </si>
  <si>
    <t>Pocket Flasher-S90873</t>
  </si>
  <si>
    <t>Pocket Flasher-S90874</t>
  </si>
  <si>
    <t>55476-CA-Pocket Flasher-S107294LSC</t>
  </si>
  <si>
    <t>A2769-Pocket Flasher-S115121</t>
  </si>
  <si>
    <t>55476-Pocket Flasher-S107294</t>
  </si>
  <si>
    <t>Pocket Flasher-S90845</t>
  </si>
  <si>
    <t>Pocket Flasher-S107306</t>
  </si>
  <si>
    <t>Pocket Flasher-S90858</t>
  </si>
  <si>
    <t>Pocket Flasher-S102779LSC</t>
  </si>
  <si>
    <t>Pocket Flasher - S90857LSC</t>
  </si>
  <si>
    <t>Pocket Flasher - S91965</t>
  </si>
  <si>
    <t>Pocket Flasher - S91969</t>
  </si>
  <si>
    <t>Pocket Flasher-S117550</t>
  </si>
  <si>
    <t>Pocket Flasher - S115362</t>
  </si>
  <si>
    <t>Pocket Flasher-S91965</t>
  </si>
  <si>
    <t>Pocket Flasher - S91966</t>
  </si>
  <si>
    <t>Pocket Flasher - S91959</t>
  </si>
  <si>
    <t>Pocket Flasher-S117583</t>
  </si>
  <si>
    <t>Pocket Flasher-S90844</t>
  </si>
  <si>
    <t>Pocket Flasher-S90844LSC</t>
  </si>
  <si>
    <t>Pocket Flasher-S93007</t>
  </si>
  <si>
    <t>Pocket Flasher-S74271</t>
  </si>
  <si>
    <t>Pocket Flasher-S74269</t>
  </si>
  <si>
    <t>Pocket Flasher - S74270</t>
  </si>
  <si>
    <t>Pocket Flasher - S74272</t>
  </si>
  <si>
    <t>Pocket Flasher - S74273</t>
  </si>
  <si>
    <t>Pocket Flasher - S75314</t>
  </si>
  <si>
    <t>Pocket Flasher - S75315</t>
  </si>
  <si>
    <t>Pocket Flasher-S110078</t>
  </si>
  <si>
    <t>Pocket Flasher-S110083</t>
  </si>
  <si>
    <t>Pocket Flasher-S116953</t>
  </si>
  <si>
    <t>Pocket Flasher - S102779</t>
  </si>
  <si>
    <t>Pocket Flasher - S90857</t>
  </si>
  <si>
    <t>Pocket Flasher - S90858</t>
  </si>
  <si>
    <t>Pocket Flasher - S90858LSC</t>
  </si>
  <si>
    <t>Pocket Flasher - S102779LSC</t>
  </si>
  <si>
    <t>Pocket Flasher - S117585</t>
  </si>
  <si>
    <t>Pocket Flasher - S90856</t>
  </si>
  <si>
    <t>Pocket Flasher-S107305</t>
  </si>
  <si>
    <t>Pocket Flasher-S110079</t>
  </si>
  <si>
    <t>Pocket Flasher - S90839</t>
  </si>
  <si>
    <t>Pocket Flasher - S90844LSC</t>
  </si>
  <si>
    <t>Pocket Flasher - S90856LSC</t>
  </si>
  <si>
    <t>Pocket Flasher - S117605</t>
  </si>
  <si>
    <t>Pocket Flasher - S119740</t>
  </si>
  <si>
    <t>Pocket Flasher - S119741</t>
  </si>
  <si>
    <t>Pocket Flasher - S91961</t>
  </si>
  <si>
    <t>Pocket Flasher - S91963</t>
  </si>
  <si>
    <t>Pocket Flasher - S91964</t>
  </si>
  <si>
    <t>Pocket Flasher - S91968</t>
  </si>
  <si>
    <t>Pocket Flasher - S110078</t>
  </si>
  <si>
    <t>Pocket Flasher - S116953</t>
  </si>
  <si>
    <t>NA-979-PF_V1  NEW STRETCH DECK PANT - CLASSIC FIT PKT FLASHER, COLOR 1 PANTONE 289C/WHT/PANTONE 293C/PATONE 1797C</t>
  </si>
  <si>
    <t>NA-1231-PF_OUTLET_NAVY_V1  CLIPPER PANT PKT FLASHER: NAUTICA FLEX / WRINKLE RESISTANT - CLASSIC FIT</t>
  </si>
  <si>
    <t>NA-1227-PF_OUTLET_NAVY_V1 CLIPPER PANT FLASHER: NAUTICA FLEX CLASSIC FIT  COLOR 1</t>
  </si>
  <si>
    <t>Pocket Flasher - S110078LSC</t>
  </si>
  <si>
    <t>Pocket Flasher - S91960</t>
  </si>
  <si>
    <t>Pocket Flasher - S110083</t>
  </si>
  <si>
    <t>Pocket Flasher-S74273</t>
  </si>
  <si>
    <t>POCKET FLASHER-S74270</t>
  </si>
  <si>
    <t>Pocket Flasher-S74272</t>
  </si>
  <si>
    <t>POCKET FLASHER-S88512</t>
  </si>
  <si>
    <t>Pocket Flasher-S102779</t>
  </si>
  <si>
    <t>Pocket Flasher-S110061</t>
  </si>
  <si>
    <t>Pocket Flasher - S90873</t>
  </si>
  <si>
    <t>Pocket Flasher - S90874</t>
  </si>
  <si>
    <t>Pocket Flasher - S116952</t>
  </si>
  <si>
    <t>Pocket Flasher-S116952</t>
  </si>
  <si>
    <t>Pocket Flasher-S74270</t>
  </si>
  <si>
    <t>Pocket Flasher - S107301</t>
  </si>
  <si>
    <t>Pocket Flasher - S74269</t>
  </si>
  <si>
    <t>Pocket Flasher - S74271</t>
  </si>
  <si>
    <t>Pocket Flasher - S88512</t>
  </si>
  <si>
    <t>Pocket Flasher - S115361</t>
  </si>
  <si>
    <t>NA-538_JT Beacon Pant Tailored Fit Joker tag, COMBO 1 PMS289C/1BW</t>
  </si>
  <si>
    <t>NA-980-JT_V1  STRETCH DECK PANT - JOKER TKT-CLASSIC, COLOR 1 PANTONE 289C/WHITE</t>
  </si>
  <si>
    <t>NA-984-JT_6" INSEAM_V1  STRETCH DECK SHORT - JOKER TKT - 6" INSEAM, COLOR 1 PANTONE 289C/WHITE</t>
  </si>
  <si>
    <t>NA-1220-UPC_OUTLET_NAVY OUTLET/DTC UPC TKT WITH VALUED</t>
  </si>
  <si>
    <t>UPC tag - NA-622-HT_UPC</t>
  </si>
  <si>
    <t>NA-984-JT_8.5" INSEAM_V1  STRETCH DECK SHORT - JOKER TKT - 8.5" INSEAM, COLOR 1 PANTONE 289C/WHITE</t>
  </si>
  <si>
    <t>NA-1228-JT_6"_OUTLET_NAVY_V1 CLIPPER SHORT JOKER, NAUTICA FLEX - CLASSIC FIT 6"</t>
  </si>
  <si>
    <t>NA-1228-JT_10"_OUTLET_NAVY_V1 CLIPPER SHORT JOKER, NAUTICA FLEX - CLASSIC FIT 10"</t>
  </si>
  <si>
    <t>NA-1230-JT_OUTLET_NVY_V1  CLIPPER PANT JOKE: NAUTICA FLEX / WRINKLE RESISTANT - CLASSIC FIT COLOR 1</t>
  </si>
  <si>
    <t>NA-1226-JT_OUTLET_NAVY_V1  CLIPPER PANT JOKER: NAUTICA FLEX - CLASSIC FIT COLOR 1</t>
  </si>
  <si>
    <t>NA-1228-JT_8.5"_OUTLET_NAVY_V1 CLIPPER SHORT JOKER, NAUTICA FLEX - CLASSIC FIT 8.5"</t>
  </si>
  <si>
    <t>Size Stickers/SS10062TE-JP/Tentac</t>
  </si>
  <si>
    <t>NA-672-SS_V1 LEG STICKER  COLOR 1 CLEARN GROUND / PANTONE 289C/WHITE</t>
  </si>
  <si>
    <t>NA-672-SS_V1 LEG STICKER COLOR 1 CLEAR GROUND / PANTONE 289C/WHITE</t>
  </si>
  <si>
    <t>Size Sticker/ SS10062TE-SA/ Tentac</t>
  </si>
  <si>
    <t>SIZE STICKER</t>
  </si>
  <si>
    <t>SIZE STICKER-S102779</t>
  </si>
  <si>
    <t>SIZE STICKER -S87821</t>
  </si>
  <si>
    <t>SIZE STICKER -S87829</t>
  </si>
  <si>
    <t>SIZE STICKER -S91975</t>
  </si>
  <si>
    <t>SIZE STICKER -S91977</t>
  </si>
  <si>
    <t>SIZE STICKER # GEMK26089</t>
  </si>
  <si>
    <t>Size Sticker</t>
  </si>
  <si>
    <t>NA-733-SS (FOR ECOM)</t>
  </si>
  <si>
    <t>Polybag Stickers - 19529</t>
  </si>
  <si>
    <t>Polybag sticker Size Dependent-19529</t>
  </si>
  <si>
    <t>Polybag sticker-19529</t>
  </si>
  <si>
    <t>Polybag sticker - 19529</t>
  </si>
  <si>
    <t>Plastic Washer for Hidden Snap Button M5970</t>
  </si>
  <si>
    <t>PP - Plastic Washer for Hidden Snap Button M5970</t>
  </si>
  <si>
    <t>Plastic Washer for snap button M5970 (TCS)</t>
  </si>
  <si>
    <t>MTR</t>
  </si>
  <si>
    <t>PCS</t>
  </si>
  <si>
    <t>As of 30-June-2022</t>
  </si>
  <si>
    <t>2112000006</t>
  </si>
  <si>
    <t>DCF-2857/21</t>
  </si>
  <si>
    <t>GRN-2021-15325</t>
  </si>
  <si>
    <t>2112000007</t>
  </si>
  <si>
    <t>2103-C045</t>
  </si>
  <si>
    <t>GRN-2021-15344</t>
  </si>
  <si>
    <t>2112000005</t>
  </si>
  <si>
    <t>QPD210000391</t>
  </si>
  <si>
    <t>GRN-2021-15320</t>
  </si>
  <si>
    <t>2112000038</t>
  </si>
  <si>
    <t>587</t>
  </si>
  <si>
    <t>GRN-2021-15453</t>
  </si>
  <si>
    <t>2112000041</t>
  </si>
  <si>
    <t>588</t>
  </si>
  <si>
    <t>GRN-2021-15457</t>
  </si>
  <si>
    <t>2112000042</t>
  </si>
  <si>
    <t>589</t>
  </si>
  <si>
    <t>GRN-2021-15459</t>
  </si>
  <si>
    <t>2112000039</t>
  </si>
  <si>
    <t>590</t>
  </si>
  <si>
    <t>GRN-2021-15454</t>
  </si>
  <si>
    <t>2112000040</t>
  </si>
  <si>
    <t>591</t>
  </si>
  <si>
    <t>GRN-2021-15456</t>
  </si>
  <si>
    <t>2112000010</t>
  </si>
  <si>
    <t>GRN-2021-15400</t>
  </si>
  <si>
    <t>2112000011</t>
  </si>
  <si>
    <t>2112000012</t>
  </si>
  <si>
    <t>GRN-2021-15403</t>
  </si>
  <si>
    <t>2112000013</t>
  </si>
  <si>
    <t>GRN-2021-15404</t>
  </si>
  <si>
    <t>2112000014</t>
  </si>
  <si>
    <t>GRN-2021-15405</t>
  </si>
  <si>
    <t>2112000015</t>
  </si>
  <si>
    <t>GRN-2021-15406</t>
  </si>
  <si>
    <t>2112000017</t>
  </si>
  <si>
    <t>GRN-2021-15408</t>
  </si>
  <si>
    <t>2112000022</t>
  </si>
  <si>
    <t>GRN-2021-15413</t>
  </si>
  <si>
    <t>2112000023</t>
  </si>
  <si>
    <t>GRN-2021-15414</t>
  </si>
  <si>
    <t>2112000024</t>
  </si>
  <si>
    <t>GRN-2021-15416</t>
  </si>
  <si>
    <t>2112000028</t>
  </si>
  <si>
    <t>AB/1851/20</t>
  </si>
  <si>
    <t>GRN-2021-15420</t>
  </si>
  <si>
    <t>2112000029</t>
  </si>
  <si>
    <t>GRN-2021-15422</t>
  </si>
  <si>
    <t>2112000030</t>
  </si>
  <si>
    <t>GRN-2021-15423</t>
  </si>
  <si>
    <t>2112000031</t>
  </si>
  <si>
    <t>GRN-2021-15427</t>
  </si>
  <si>
    <t>2112000025</t>
  </si>
  <si>
    <t>AB/1865/20</t>
  </si>
  <si>
    <t>GRN-2021-15417</t>
  </si>
  <si>
    <t>2112000026</t>
  </si>
  <si>
    <t>GRN-2021-15418</t>
  </si>
  <si>
    <t>2112000027</t>
  </si>
  <si>
    <t>GRN-2021-15419</t>
  </si>
  <si>
    <t>2112000043</t>
  </si>
  <si>
    <t>1019053991/57737</t>
  </si>
  <si>
    <t>GRN-2021-15460</t>
  </si>
  <si>
    <t>2112000044</t>
  </si>
  <si>
    <t>1019089252/76764/6</t>
  </si>
  <si>
    <t>GRN-2021-15461</t>
  </si>
  <si>
    <t>2112000000</t>
  </si>
  <si>
    <t>1179</t>
  </si>
  <si>
    <t>GRN-2021-15451</t>
  </si>
  <si>
    <t>2112000035</t>
  </si>
  <si>
    <t>30414</t>
  </si>
  <si>
    <t>GRN-2021-15439</t>
  </si>
  <si>
    <t>2112000033</t>
  </si>
  <si>
    <t>30415</t>
  </si>
  <si>
    <t>GRN-2021-15435</t>
  </si>
  <si>
    <t>2112000036</t>
  </si>
  <si>
    <t>30419</t>
  </si>
  <si>
    <t>GRN-2021-15447</t>
  </si>
  <si>
    <t>2112000037</t>
  </si>
  <si>
    <t>GRN-2021-15452</t>
  </si>
  <si>
    <t>2112000009</t>
  </si>
  <si>
    <t>DEPZ-OIL-1335/21</t>
  </si>
  <si>
    <t>GRN-2021-15390</t>
  </si>
  <si>
    <t>2112000016</t>
  </si>
  <si>
    <t>DEPZ-OIL-1336/21</t>
  </si>
  <si>
    <t>GRN-2021-15407</t>
  </si>
  <si>
    <t>2112000018</t>
  </si>
  <si>
    <t>GRN-2021-15409</t>
  </si>
  <si>
    <t>2112000020</t>
  </si>
  <si>
    <t>GRN-2021-15411</t>
  </si>
  <si>
    <t>2112000021</t>
  </si>
  <si>
    <t>GRN-2021-15412</t>
  </si>
  <si>
    <t>2112000019</t>
  </si>
  <si>
    <t>GRN-2021-15410</t>
  </si>
  <si>
    <t>2112000046</t>
  </si>
  <si>
    <t>1299106678</t>
  </si>
  <si>
    <t>GRN-2021-15467</t>
  </si>
  <si>
    <t>2112000047</t>
  </si>
  <si>
    <t>GRN-2021-15470</t>
  </si>
  <si>
    <t>2112000048</t>
  </si>
  <si>
    <t>GRN-2021-15471</t>
  </si>
  <si>
    <t>2112000049</t>
  </si>
  <si>
    <t>GRN-2021-15472</t>
  </si>
  <si>
    <t>2112000050</t>
  </si>
  <si>
    <t>GRN-2021-15473</t>
  </si>
  <si>
    <t>2112000032</t>
  </si>
  <si>
    <t>DCF-210626-BK03</t>
  </si>
  <si>
    <t>GRN-2021-15433</t>
  </si>
  <si>
    <t>2112000034</t>
  </si>
  <si>
    <t>DCF-210626-BK02</t>
  </si>
  <si>
    <t>GRN-2021-15438</t>
  </si>
  <si>
    <t>2112000008</t>
  </si>
  <si>
    <t>CPD210000210</t>
  </si>
  <si>
    <t>GRN-2021-15388</t>
  </si>
  <si>
    <t>2112000045</t>
  </si>
  <si>
    <t>ie00362701</t>
  </si>
  <si>
    <t>GRN-2021-15466</t>
  </si>
  <si>
    <t>2126000002</t>
  </si>
  <si>
    <t>OTA/154/21</t>
  </si>
  <si>
    <t>2112000059</t>
  </si>
  <si>
    <t>593</t>
  </si>
  <si>
    <t>GRN-2021-15527</t>
  </si>
  <si>
    <t>2112000058</t>
  </si>
  <si>
    <t>594</t>
  </si>
  <si>
    <t>GRN-2021-15526</t>
  </si>
  <si>
    <t>2112000054</t>
  </si>
  <si>
    <t>1019139382</t>
  </si>
  <si>
    <t>GRN-2021-15515</t>
  </si>
  <si>
    <t>2112000056</t>
  </si>
  <si>
    <t>1019140933/44328</t>
  </si>
  <si>
    <t>GRN-2021-15518</t>
  </si>
  <si>
    <t>2112000055</t>
  </si>
  <si>
    <t>109144360</t>
  </si>
  <si>
    <t>GRN-2021-15516</t>
  </si>
  <si>
    <t>2112000051</t>
  </si>
  <si>
    <t>SFML-1177-21</t>
  </si>
  <si>
    <t>GRN-2021-15490</t>
  </si>
  <si>
    <t>2112000052</t>
  </si>
  <si>
    <t>SFML-1180-21</t>
  </si>
  <si>
    <t>GRN-2021-15492</t>
  </si>
  <si>
    <t>2112000053</t>
  </si>
  <si>
    <t>GRN-2021-15496</t>
  </si>
  <si>
    <t>2112000057</t>
  </si>
  <si>
    <t>3404</t>
  </si>
  <si>
    <t>GRN-2021-15521</t>
  </si>
  <si>
    <t>2112000066</t>
  </si>
  <si>
    <t>AB/1915/20</t>
  </si>
  <si>
    <t>GRN-2021-15568</t>
  </si>
  <si>
    <t>2112000067</t>
  </si>
  <si>
    <t>AB/1916/20</t>
  </si>
  <si>
    <t>GRN-2021-15569</t>
  </si>
  <si>
    <t>2112000070</t>
  </si>
  <si>
    <t>AB/1947/20</t>
  </si>
  <si>
    <t>GRN-2021-15591</t>
  </si>
  <si>
    <t>2112000075</t>
  </si>
  <si>
    <t>2575</t>
  </si>
  <si>
    <t>GRN-2021-15628</t>
  </si>
  <si>
    <t>2112000076</t>
  </si>
  <si>
    <t>2576</t>
  </si>
  <si>
    <t>GRN-2021-15629</t>
  </si>
  <si>
    <t>2112000073</t>
  </si>
  <si>
    <t>nab-exp-21-1068</t>
  </si>
  <si>
    <t>GRN-2021-15612</t>
  </si>
  <si>
    <t>2112000071</t>
  </si>
  <si>
    <t>GRN-2021-15607</t>
  </si>
  <si>
    <t>2112000072</t>
  </si>
  <si>
    <t>GRN-2021-15610</t>
  </si>
  <si>
    <t>2112000068</t>
  </si>
  <si>
    <t>GRN-2021-15589</t>
  </si>
  <si>
    <t>2112000069</t>
  </si>
  <si>
    <t>GRN-2021-15590</t>
  </si>
  <si>
    <t>2112000060</t>
  </si>
  <si>
    <t>20210607TICH</t>
  </si>
  <si>
    <t>GRN-2021-15562</t>
  </si>
  <si>
    <t>2112000061</t>
  </si>
  <si>
    <t>GRN-2021-15563</t>
  </si>
  <si>
    <t>2112000062</t>
  </si>
  <si>
    <t>GRN-2021-15564</t>
  </si>
  <si>
    <t>2112000063</t>
  </si>
  <si>
    <t>GRN-2021-15565</t>
  </si>
  <si>
    <t>2112000064</t>
  </si>
  <si>
    <t>GRN-2021-15566</t>
  </si>
  <si>
    <t>2112000065</t>
  </si>
  <si>
    <t>GRN-2021-15567</t>
  </si>
  <si>
    <t>2112000074</t>
  </si>
  <si>
    <t>IE00357851</t>
  </si>
  <si>
    <t>GRN-2021-15627</t>
  </si>
  <si>
    <t>2112000077</t>
  </si>
  <si>
    <t>GRN-2021-15630</t>
  </si>
  <si>
    <t>2112000078</t>
  </si>
  <si>
    <t>GRN-2021-15632</t>
  </si>
  <si>
    <t>2112000079</t>
  </si>
  <si>
    <t>GRN-2021-15633</t>
  </si>
  <si>
    <t>2112000083</t>
  </si>
  <si>
    <t>AB/1941/20</t>
  </si>
  <si>
    <t>GRN-2021-15669</t>
  </si>
  <si>
    <t>2112000084</t>
  </si>
  <si>
    <t>GRN-2021-15670</t>
  </si>
  <si>
    <t>2112000085</t>
  </si>
  <si>
    <t>GRN-2021-15672</t>
  </si>
  <si>
    <t>2112000094</t>
  </si>
  <si>
    <t>in1035381</t>
  </si>
  <si>
    <t>GRN-2021-15708</t>
  </si>
  <si>
    <t>2112000093</t>
  </si>
  <si>
    <t>in1035385</t>
  </si>
  <si>
    <t>GRN-2021-15707</t>
  </si>
  <si>
    <t>2112000082</t>
  </si>
  <si>
    <t>090307-090510</t>
  </si>
  <si>
    <t>GRN-2021-15665</t>
  </si>
  <si>
    <t>2112000092</t>
  </si>
  <si>
    <t>21860</t>
  </si>
  <si>
    <t>GRN-2021-15690</t>
  </si>
  <si>
    <t>2112000080</t>
  </si>
  <si>
    <t>228050</t>
  </si>
  <si>
    <t>GRN-2021-15660</t>
  </si>
  <si>
    <t>2112000081</t>
  </si>
  <si>
    <t>2103072149</t>
  </si>
  <si>
    <t>GRN-2021-15661</t>
  </si>
  <si>
    <t>2112000086</t>
  </si>
  <si>
    <t>SV2021015690</t>
  </si>
  <si>
    <t>GRN-2021-15678</t>
  </si>
  <si>
    <t>2112000087</t>
  </si>
  <si>
    <t>GRN-2021-15679</t>
  </si>
  <si>
    <t>2112000088</t>
  </si>
  <si>
    <t>GRN-2021-15680</t>
  </si>
  <si>
    <t>2112000089</t>
  </si>
  <si>
    <t>GRN-2021-15682</t>
  </si>
  <si>
    <t>2112000090</t>
  </si>
  <si>
    <t>GRN-2021-15684</t>
  </si>
  <si>
    <t>2112000091</t>
  </si>
  <si>
    <t>GRN-2021-15686</t>
  </si>
  <si>
    <t>2112000095</t>
  </si>
  <si>
    <t>AB/1938/20</t>
  </si>
  <si>
    <t>GRN-2021-15713</t>
  </si>
  <si>
    <t>2112000096</t>
  </si>
  <si>
    <t>in1034319</t>
  </si>
  <si>
    <t>GRN-2021-15714</t>
  </si>
  <si>
    <t>2112000104</t>
  </si>
  <si>
    <t>91558/91548/91315</t>
  </si>
  <si>
    <t>GRN-2021-15728</t>
  </si>
  <si>
    <t>2112000103</t>
  </si>
  <si>
    <t>2103073277</t>
  </si>
  <si>
    <t>GRN-2021-15727</t>
  </si>
  <si>
    <t>2112000108</t>
  </si>
  <si>
    <t>TI21060183</t>
  </si>
  <si>
    <t>GRN-2021-15751</t>
  </si>
  <si>
    <t>2112000097</t>
  </si>
  <si>
    <t>SV2021016096</t>
  </si>
  <si>
    <t>GRN-2021-15715</t>
  </si>
  <si>
    <t>2112000098</t>
  </si>
  <si>
    <t>GRN-2021-15716</t>
  </si>
  <si>
    <t>2112000099</t>
  </si>
  <si>
    <t>GRN-2021-15718</t>
  </si>
  <si>
    <t>2112000100</t>
  </si>
  <si>
    <t>GRN-2021-15722</t>
  </si>
  <si>
    <t>2112000101</t>
  </si>
  <si>
    <t>GRN-2021-15725</t>
  </si>
  <si>
    <t>2112000102</t>
  </si>
  <si>
    <t>20210628TICH-1</t>
  </si>
  <si>
    <t>GRN-2021-15726</t>
  </si>
  <si>
    <t>2112000107</t>
  </si>
  <si>
    <t>6816</t>
  </si>
  <si>
    <t>GRN-2021-15731</t>
  </si>
  <si>
    <t>2112000106</t>
  </si>
  <si>
    <t>6818</t>
  </si>
  <si>
    <t>GRN-2021-15730</t>
  </si>
  <si>
    <t>2112000105</t>
  </si>
  <si>
    <t>6819</t>
  </si>
  <si>
    <t>GRN-2021-15729</t>
  </si>
  <si>
    <t>2110000003</t>
  </si>
  <si>
    <t>Adjust with RM Fabrics</t>
  </si>
  <si>
    <t>2112000109</t>
  </si>
  <si>
    <t>AB/1956/20</t>
  </si>
  <si>
    <t>GRN-2021-15761</t>
  </si>
  <si>
    <t>2112000110</t>
  </si>
  <si>
    <t>GRN-2021-15762</t>
  </si>
  <si>
    <t>2112000113</t>
  </si>
  <si>
    <t>30746</t>
  </si>
  <si>
    <t>GRN-2021-15767</t>
  </si>
  <si>
    <t>2112000121</t>
  </si>
  <si>
    <t>30749</t>
  </si>
  <si>
    <t>GRN-2021-15782</t>
  </si>
  <si>
    <t>2112000126</t>
  </si>
  <si>
    <t>30751/30791</t>
  </si>
  <si>
    <t>GRN-2021-15807</t>
  </si>
  <si>
    <t>2112000115</t>
  </si>
  <si>
    <t>30753</t>
  </si>
  <si>
    <t>GRN-2021-15771</t>
  </si>
  <si>
    <t>2112000118</t>
  </si>
  <si>
    <t>30757</t>
  </si>
  <si>
    <t>GRN-2021-15775</t>
  </si>
  <si>
    <t>2112000122</t>
  </si>
  <si>
    <t>30758</t>
  </si>
  <si>
    <t>GRN-2021-15783</t>
  </si>
  <si>
    <t>2112000120</t>
  </si>
  <si>
    <t>30759</t>
  </si>
  <si>
    <t>GRN-2021-15778</t>
  </si>
  <si>
    <t>2112000124</t>
  </si>
  <si>
    <t>30760</t>
  </si>
  <si>
    <t>GRN-2021-15805</t>
  </si>
  <si>
    <t>2112000125</t>
  </si>
  <si>
    <t>30790</t>
  </si>
  <si>
    <t>GRN-2021-15806</t>
  </si>
  <si>
    <t>2112000127</t>
  </si>
  <si>
    <t>30792</t>
  </si>
  <si>
    <t>GRN-2021-15812</t>
  </si>
  <si>
    <t>2112000123</t>
  </si>
  <si>
    <t>30797</t>
  </si>
  <si>
    <t>GRN-2021-15804</t>
  </si>
  <si>
    <t>2112000129</t>
  </si>
  <si>
    <t>2598</t>
  </si>
  <si>
    <t>GRN-2021-15823</t>
  </si>
  <si>
    <t>2112000128</t>
  </si>
  <si>
    <t>2599</t>
  </si>
  <si>
    <t>GRN-2021-15822</t>
  </si>
  <si>
    <t>2112000112</t>
  </si>
  <si>
    <t>2617</t>
  </si>
  <si>
    <t>GRN-2021-15766</t>
  </si>
  <si>
    <t>2112000111</t>
  </si>
  <si>
    <t>2618</t>
  </si>
  <si>
    <t>GRN-2021-15765</t>
  </si>
  <si>
    <t>2112000116</t>
  </si>
  <si>
    <t>YD2021022-1</t>
  </si>
  <si>
    <t>GRN-2021-15773</t>
  </si>
  <si>
    <t>2112000117</t>
  </si>
  <si>
    <t>GRN-2021-15774</t>
  </si>
  <si>
    <t>2112000119</t>
  </si>
  <si>
    <t>GRN-2021-15776</t>
  </si>
  <si>
    <t>2112000114</t>
  </si>
  <si>
    <t>QJ210608</t>
  </si>
  <si>
    <t>GRN-2021-15768</t>
  </si>
  <si>
    <t>2110000013</t>
  </si>
  <si>
    <t>2110000014</t>
  </si>
  <si>
    <t>2112000152</t>
  </si>
  <si>
    <t>596</t>
  </si>
  <si>
    <t>GRN-2021-15950</t>
  </si>
  <si>
    <t>2112000151</t>
  </si>
  <si>
    <t>GRN-2021-15949</t>
  </si>
  <si>
    <t>2112000139</t>
  </si>
  <si>
    <t>AB/1866/20</t>
  </si>
  <si>
    <t>GRN-2021-15901</t>
  </si>
  <si>
    <t>2112000140</t>
  </si>
  <si>
    <t>GRN-2021-15903</t>
  </si>
  <si>
    <t>2112000142</t>
  </si>
  <si>
    <t>GRN-2021-15905</t>
  </si>
  <si>
    <t>2112000143</t>
  </si>
  <si>
    <t>2103071388/71384</t>
  </si>
  <si>
    <t>GRN-2021-15909</t>
  </si>
  <si>
    <t>2112000145</t>
  </si>
  <si>
    <t>2103072130</t>
  </si>
  <si>
    <t>GRN-2021-15915</t>
  </si>
  <si>
    <t>2112000146</t>
  </si>
  <si>
    <t>2103072131</t>
  </si>
  <si>
    <t>GRN-2021-15918</t>
  </si>
  <si>
    <t>2112000144</t>
  </si>
  <si>
    <t>2103072136/72138/7</t>
  </si>
  <si>
    <t>GRN-2021-15912</t>
  </si>
  <si>
    <t>2112000141</t>
  </si>
  <si>
    <t>2103072672</t>
  </si>
  <si>
    <t>GRN-2021-15904</t>
  </si>
  <si>
    <t>2112000138</t>
  </si>
  <si>
    <t>2103072679</t>
  </si>
  <si>
    <t>GRN-2021-15900</t>
  </si>
  <si>
    <t>2112000130</t>
  </si>
  <si>
    <t>SV2021015852</t>
  </si>
  <si>
    <t>GRN-2021-15858</t>
  </si>
  <si>
    <t>2112000131</t>
  </si>
  <si>
    <t>GRN-2021-15860</t>
  </si>
  <si>
    <t>2112000132</t>
  </si>
  <si>
    <t>GRN-2021-15862</t>
  </si>
  <si>
    <t>2112000133</t>
  </si>
  <si>
    <t>GRN-2021-15864</t>
  </si>
  <si>
    <t>2112000134</t>
  </si>
  <si>
    <t>GRN-2021-15867</t>
  </si>
  <si>
    <t>2112000135</t>
  </si>
  <si>
    <t>GRN-2021-15870</t>
  </si>
  <si>
    <t>2112000136</t>
  </si>
  <si>
    <t>GRN-2021-15880</t>
  </si>
  <si>
    <t>2112000148</t>
  </si>
  <si>
    <t>12867</t>
  </si>
  <si>
    <t>GRN-2021-15938</t>
  </si>
  <si>
    <t>2112000147</t>
  </si>
  <si>
    <t>ie00382861</t>
  </si>
  <si>
    <t>GRN-2021-15937</t>
  </si>
  <si>
    <t>2112000149</t>
  </si>
  <si>
    <t>GRN-2021-15939</t>
  </si>
  <si>
    <t>2112000150</t>
  </si>
  <si>
    <t>GRN-2021-15941</t>
  </si>
  <si>
    <t>2126000022</t>
  </si>
  <si>
    <t>Adjust with RM Trims</t>
  </si>
  <si>
    <t>SANS/CIPL/2021/2</t>
  </si>
  <si>
    <t>SANS PACKAGING AND ACCESSORIES</t>
  </si>
  <si>
    <t>2112000156</t>
  </si>
  <si>
    <t>1022100501</t>
  </si>
  <si>
    <t>GRN-2021-15998</t>
  </si>
  <si>
    <t>2103000026</t>
  </si>
  <si>
    <t>2112000155</t>
  </si>
  <si>
    <t>2112000159</t>
  </si>
  <si>
    <t>GRN-2021-16010</t>
  </si>
  <si>
    <t>2112000160</t>
  </si>
  <si>
    <t>GRN-2021-16012</t>
  </si>
  <si>
    <t>2112000161</t>
  </si>
  <si>
    <t>GRN-2021-16014</t>
  </si>
  <si>
    <t>2112000153</t>
  </si>
  <si>
    <t>DCF-3046/21</t>
  </si>
  <si>
    <t>GRN-2021-15994</t>
  </si>
  <si>
    <t>2112000164</t>
  </si>
  <si>
    <t>SML2021BD05928</t>
  </si>
  <si>
    <t>GRN-2021-16065</t>
  </si>
  <si>
    <t>2112000165</t>
  </si>
  <si>
    <t>GRN-2021-16066</t>
  </si>
  <si>
    <t>2112000166</t>
  </si>
  <si>
    <t>GRN-2021-16067</t>
  </si>
  <si>
    <t>2112000167</t>
  </si>
  <si>
    <t>GRN-2021-16068</t>
  </si>
  <si>
    <t>2112000163</t>
  </si>
  <si>
    <t>2564</t>
  </si>
  <si>
    <t>GRN-2021-16043</t>
  </si>
  <si>
    <t>2112000162</t>
  </si>
  <si>
    <t>3406</t>
  </si>
  <si>
    <t>GRN-2021-16039</t>
  </si>
  <si>
    <t>2112000158</t>
  </si>
  <si>
    <t>CPD210000257</t>
  </si>
  <si>
    <t>GRN-2021-15999</t>
  </si>
  <si>
    <t>2112000154</t>
  </si>
  <si>
    <t>GRN-2021-15996</t>
  </si>
  <si>
    <t>2112000168</t>
  </si>
  <si>
    <t>AB/0010/21</t>
  </si>
  <si>
    <t>GRN-2021-16155</t>
  </si>
  <si>
    <t>2112000169</t>
  </si>
  <si>
    <t>AB/1965/20</t>
  </si>
  <si>
    <t>GRN-2021-16156</t>
  </si>
  <si>
    <t>2112000172</t>
  </si>
  <si>
    <t>GRN-2021-16163</t>
  </si>
  <si>
    <t>2112000170</t>
  </si>
  <si>
    <t>GRN-2021-16161</t>
  </si>
  <si>
    <t>2112000173</t>
  </si>
  <si>
    <t>GRN-2021-16164</t>
  </si>
  <si>
    <t>2112000174</t>
  </si>
  <si>
    <t>GRN-2021-16167</t>
  </si>
  <si>
    <t>2112000178</t>
  </si>
  <si>
    <t>QJ210625</t>
  </si>
  <si>
    <t>GRN-2021-16182</t>
  </si>
  <si>
    <t>2112000176</t>
  </si>
  <si>
    <t>QJ210626</t>
  </si>
  <si>
    <t>GRN-2021-16171</t>
  </si>
  <si>
    <t>2112000177</t>
  </si>
  <si>
    <t>GRN-2021-16173</t>
  </si>
  <si>
    <t>2112000205</t>
  </si>
  <si>
    <t>601</t>
  </si>
  <si>
    <t>GRN-2021-16246</t>
  </si>
  <si>
    <t>2112000189</t>
  </si>
  <si>
    <t>31044</t>
  </si>
  <si>
    <t>GRN-2021-16205</t>
  </si>
  <si>
    <t>2112000183</t>
  </si>
  <si>
    <t>31045</t>
  </si>
  <si>
    <t>GRN-2021-16193</t>
  </si>
  <si>
    <t>2112000186</t>
  </si>
  <si>
    <t>31046</t>
  </si>
  <si>
    <t>GRN-2021-16197</t>
  </si>
  <si>
    <t>2112000182</t>
  </si>
  <si>
    <t>31047</t>
  </si>
  <si>
    <t>GRN-2021-16192</t>
  </si>
  <si>
    <t>2112000184</t>
  </si>
  <si>
    <t>31048</t>
  </si>
  <si>
    <t>GRN-2021-16194</t>
  </si>
  <si>
    <t>2112000185</t>
  </si>
  <si>
    <t>31091</t>
  </si>
  <si>
    <t>GRN-2021-16195</t>
  </si>
  <si>
    <t>2112000190</t>
  </si>
  <si>
    <t>31092</t>
  </si>
  <si>
    <t>GRN-2021-16206</t>
  </si>
  <si>
    <t>2112000181</t>
  </si>
  <si>
    <t>31093</t>
  </si>
  <si>
    <t>GRN-2021-16190</t>
  </si>
  <si>
    <t>2112000188</t>
  </si>
  <si>
    <t>31095</t>
  </si>
  <si>
    <t>GRN-2021-16204</t>
  </si>
  <si>
    <t>2112000187</t>
  </si>
  <si>
    <t>31096</t>
  </si>
  <si>
    <t>GRN-2021-16202</t>
  </si>
  <si>
    <t>2112000204</t>
  </si>
  <si>
    <t>mpbl/2988/2021</t>
  </si>
  <si>
    <t>GRN-2021-16245</t>
  </si>
  <si>
    <t>2112000192</t>
  </si>
  <si>
    <t>sml2021bd06391</t>
  </si>
  <si>
    <t>GRN-2021-16217</t>
  </si>
  <si>
    <t>2112000193</t>
  </si>
  <si>
    <t>GRN-2021-16218</t>
  </si>
  <si>
    <t>2112000194</t>
  </si>
  <si>
    <t>GRN-2021-16219</t>
  </si>
  <si>
    <t>2112000195</t>
  </si>
  <si>
    <t>GRN-2021-16220</t>
  </si>
  <si>
    <t>2112000196</t>
  </si>
  <si>
    <t>GRN-2021-16221</t>
  </si>
  <si>
    <t>2112000197</t>
  </si>
  <si>
    <t>GRN-2021-16222</t>
  </si>
  <si>
    <t>2112000198</t>
  </si>
  <si>
    <t>GRN-2021-16225</t>
  </si>
  <si>
    <t>2112000199</t>
  </si>
  <si>
    <t>sml2021bd06392</t>
  </si>
  <si>
    <t>GRN-2021-16238</t>
  </si>
  <si>
    <t>2112000200</t>
  </si>
  <si>
    <t>GRN-2021-16240</t>
  </si>
  <si>
    <t>2112000201</t>
  </si>
  <si>
    <t>GRN-2021-16242</t>
  </si>
  <si>
    <t>2112000202</t>
  </si>
  <si>
    <t>GRN-2021-16243</t>
  </si>
  <si>
    <t>2112000203</t>
  </si>
  <si>
    <t>GRN-2021-16244</t>
  </si>
  <si>
    <t>2112000191</t>
  </si>
  <si>
    <t>QPD20000439</t>
  </si>
  <si>
    <t>GRN-2021-16216</t>
  </si>
  <si>
    <t>2112000214</t>
  </si>
  <si>
    <t>AB/0035/21</t>
  </si>
  <si>
    <t>GRN-2021-16272</t>
  </si>
  <si>
    <t>2112000230</t>
  </si>
  <si>
    <t>GRN-2021-16326</t>
  </si>
  <si>
    <t>2112000220</t>
  </si>
  <si>
    <t>AB/1889/20</t>
  </si>
  <si>
    <t>GRN-2021-16278</t>
  </si>
  <si>
    <t>2112000221</t>
  </si>
  <si>
    <t>GRN-2021-16279</t>
  </si>
  <si>
    <t>2112000222</t>
  </si>
  <si>
    <t>GRN-2021-16290</t>
  </si>
  <si>
    <t>2112000223</t>
  </si>
  <si>
    <t>AB/1890/20</t>
  </si>
  <si>
    <t>GRN-2021-16293</t>
  </si>
  <si>
    <t>2112000224</t>
  </si>
  <si>
    <t>GRN-2021-16295</t>
  </si>
  <si>
    <t>2112000225</t>
  </si>
  <si>
    <t>GRN-2021-16296</t>
  </si>
  <si>
    <t>2112000210</t>
  </si>
  <si>
    <t>IN1036548</t>
  </si>
  <si>
    <t>GRN-2021-16266</t>
  </si>
  <si>
    <t>2112000208</t>
  </si>
  <si>
    <t>IN1037539</t>
  </si>
  <si>
    <t>GRN-2021-16264</t>
  </si>
  <si>
    <t>2112000211</t>
  </si>
  <si>
    <t>IN1038428</t>
  </si>
  <si>
    <t>GRN-2021-16267</t>
  </si>
  <si>
    <t>2112000209</t>
  </si>
  <si>
    <t>IN1038434</t>
  </si>
  <si>
    <t>GRN-2021-16265</t>
  </si>
  <si>
    <t>2112000232</t>
  </si>
  <si>
    <t>in1038634</t>
  </si>
  <si>
    <t>GRN-2021-16330</t>
  </si>
  <si>
    <t>2112000228</t>
  </si>
  <si>
    <t>049</t>
  </si>
  <si>
    <t>GRN-2021-16304</t>
  </si>
  <si>
    <t>2112000227</t>
  </si>
  <si>
    <t>050</t>
  </si>
  <si>
    <t>GRN-2021-16300</t>
  </si>
  <si>
    <t>2112000217</t>
  </si>
  <si>
    <t>230854</t>
  </si>
  <si>
    <t>GRN-2021-16275</t>
  </si>
  <si>
    <t>2112000218</t>
  </si>
  <si>
    <t>GRN-2021-16276</t>
  </si>
  <si>
    <t>2112000219</t>
  </si>
  <si>
    <t>GRN-2021-16277</t>
  </si>
  <si>
    <t>2112000327</t>
  </si>
  <si>
    <t>GRN-2021-16273</t>
  </si>
  <si>
    <t>2112000328</t>
  </si>
  <si>
    <t>GRN-2021-16274</t>
  </si>
  <si>
    <t>2112000207</t>
  </si>
  <si>
    <t>2103072671</t>
  </si>
  <si>
    <t>GRN-2021-16263</t>
  </si>
  <si>
    <t>2103000064</t>
  </si>
  <si>
    <t>2103000065</t>
  </si>
  <si>
    <t>2112000215</t>
  </si>
  <si>
    <t>2112000216</t>
  </si>
  <si>
    <t>2112000212</t>
  </si>
  <si>
    <t>253897</t>
  </si>
  <si>
    <t>GRN-2021-16270</t>
  </si>
  <si>
    <t>2112000213</t>
  </si>
  <si>
    <t>GRN-2021-16271</t>
  </si>
  <si>
    <t>2112000231</t>
  </si>
  <si>
    <t>6826</t>
  </si>
  <si>
    <t>GRN-2021-16329</t>
  </si>
  <si>
    <t>2112000226</t>
  </si>
  <si>
    <t>6827</t>
  </si>
  <si>
    <t>GRN-2021-16298</t>
  </si>
  <si>
    <t>2112000206</t>
  </si>
  <si>
    <t>CPD210000261</t>
  </si>
  <si>
    <t>GRN-2021-16258</t>
  </si>
  <si>
    <t>2112000229</t>
  </si>
  <si>
    <t>QJ210624</t>
  </si>
  <si>
    <t>GRN-2021-16306</t>
  </si>
  <si>
    <t>2112000239</t>
  </si>
  <si>
    <t>598</t>
  </si>
  <si>
    <t>GRN-2021-16405</t>
  </si>
  <si>
    <t>2112000236</t>
  </si>
  <si>
    <t>600</t>
  </si>
  <si>
    <t>GRN-2021-16397</t>
  </si>
  <si>
    <t>2112000238</t>
  </si>
  <si>
    <t>602</t>
  </si>
  <si>
    <t>GRN-2021-16404</t>
  </si>
  <si>
    <t>2112000240</t>
  </si>
  <si>
    <t>605</t>
  </si>
  <si>
    <t>GRN-2021-16406</t>
  </si>
  <si>
    <t>2103000045</t>
  </si>
  <si>
    <t>in1039102</t>
  </si>
  <si>
    <t>GRN-2021-16427</t>
  </si>
  <si>
    <t>2112000250</t>
  </si>
  <si>
    <t>2112000315</t>
  </si>
  <si>
    <t>2112000249</t>
  </si>
  <si>
    <t>in1039109</t>
  </si>
  <si>
    <t>GRN-2021-16426</t>
  </si>
  <si>
    <t>2112000255</t>
  </si>
  <si>
    <t>1030000928/506/908</t>
  </si>
  <si>
    <t>GRN-2021-16433</t>
  </si>
  <si>
    <t>2112000251</t>
  </si>
  <si>
    <t>1030033292</t>
  </si>
  <si>
    <t>GRN-2021-16428</t>
  </si>
  <si>
    <t>2112000252</t>
  </si>
  <si>
    <t>GRN-2021-16429</t>
  </si>
  <si>
    <t>2112000234</t>
  </si>
  <si>
    <t>GRN-2021-16381</t>
  </si>
  <si>
    <t>2112000235</t>
  </si>
  <si>
    <t>2037</t>
  </si>
  <si>
    <t>GRN-2021-16382</t>
  </si>
  <si>
    <t>2112000253</t>
  </si>
  <si>
    <t>2642</t>
  </si>
  <si>
    <t>GRN-2021-16431</t>
  </si>
  <si>
    <t>2112000254</t>
  </si>
  <si>
    <t>2643</t>
  </si>
  <si>
    <t>GRN-2021-16432</t>
  </si>
  <si>
    <t>2112000237</t>
  </si>
  <si>
    <t>EXP/F-35/0999/2021</t>
  </si>
  <si>
    <t>GRN-2021-16403</t>
  </si>
  <si>
    <t>2112000242</t>
  </si>
  <si>
    <t>2103070139/70140</t>
  </si>
  <si>
    <t>GRN-2021-16408</t>
  </si>
  <si>
    <t>2112000243</t>
  </si>
  <si>
    <t>2103072134/2135/21</t>
  </si>
  <si>
    <t>GRN-2021-16409</t>
  </si>
  <si>
    <t>2112000241</t>
  </si>
  <si>
    <t>2103072139</t>
  </si>
  <si>
    <t>GRN-2021-16407</t>
  </si>
  <si>
    <t>2112000233</t>
  </si>
  <si>
    <t>SFML-1242-21</t>
  </si>
  <si>
    <t>GRN-2021-16363</t>
  </si>
  <si>
    <t>2112000245</t>
  </si>
  <si>
    <t>SV2021016186</t>
  </si>
  <si>
    <t>GRN-2021-16418</t>
  </si>
  <si>
    <t>2112000246</t>
  </si>
  <si>
    <t>GRN-2021-16421</t>
  </si>
  <si>
    <t>2112000247</t>
  </si>
  <si>
    <t>GRN-2021-16423</t>
  </si>
  <si>
    <t>2112000248</t>
  </si>
  <si>
    <t>GRN-2021-16424</t>
  </si>
  <si>
    <t>2112000244</t>
  </si>
  <si>
    <t>2567</t>
  </si>
  <si>
    <t>GRN-2021-16415</t>
  </si>
  <si>
    <t>2112000290</t>
  </si>
  <si>
    <t>AB/0036/21</t>
  </si>
  <si>
    <t>GRN-2021-16604</t>
  </si>
  <si>
    <t>2112000266</t>
  </si>
  <si>
    <t>AB/0040/21</t>
  </si>
  <si>
    <t>GRN-2021-16532</t>
  </si>
  <si>
    <t>2112000283</t>
  </si>
  <si>
    <t>AB/0042/21</t>
  </si>
  <si>
    <t>GRN-2021-16590</t>
  </si>
  <si>
    <t>2112000284</t>
  </si>
  <si>
    <t>GRN-2021-16591</t>
  </si>
  <si>
    <t>2112000285</t>
  </si>
  <si>
    <t>GRN-2021-16593</t>
  </si>
  <si>
    <t>2112000291</t>
  </si>
  <si>
    <t>AB/0050/21</t>
  </si>
  <si>
    <t>GRN-2021-16611</t>
  </si>
  <si>
    <t>2112000280</t>
  </si>
  <si>
    <t>AB/1887/20</t>
  </si>
  <si>
    <t>GRN-2021-16584</t>
  </si>
  <si>
    <t>2112000281</t>
  </si>
  <si>
    <t>GRN-2021-16585</t>
  </si>
  <si>
    <t>2112000282</t>
  </si>
  <si>
    <t>GRN-2021-16588</t>
  </si>
  <si>
    <t>2112000265</t>
  </si>
  <si>
    <t>in1039120</t>
  </si>
  <si>
    <t>GRN-2021-16531</t>
  </si>
  <si>
    <t>2112000273</t>
  </si>
  <si>
    <t>KL21-A188</t>
  </si>
  <si>
    <t>GRN-2021-16554</t>
  </si>
  <si>
    <t>2112000275</t>
  </si>
  <si>
    <t>284/279</t>
  </si>
  <si>
    <t>GRN-2021-16570</t>
  </si>
  <si>
    <t>2112000276</t>
  </si>
  <si>
    <t>514442</t>
  </si>
  <si>
    <t>GRN-2021-16573</t>
  </si>
  <si>
    <t>2112000289</t>
  </si>
  <si>
    <t>1030022833/20518</t>
  </si>
  <si>
    <t>GRN-2021-16603</t>
  </si>
  <si>
    <t>2112000264</t>
  </si>
  <si>
    <t>1030041337</t>
  </si>
  <si>
    <t>GRN-2021-16529</t>
  </si>
  <si>
    <t>2112000277</t>
  </si>
  <si>
    <t>5012/7664/5692</t>
  </si>
  <si>
    <t>GRN-2021-16576</t>
  </si>
  <si>
    <t>2112000274</t>
  </si>
  <si>
    <t>1295</t>
  </si>
  <si>
    <t>GRN-2021-16569</t>
  </si>
  <si>
    <t>2112000287</t>
  </si>
  <si>
    <t>NAB-EXP-21-1068</t>
  </si>
  <si>
    <t>GRN-2021-16600</t>
  </si>
  <si>
    <t>2112000288</t>
  </si>
  <si>
    <t>NAB-EXP-21-888</t>
  </si>
  <si>
    <t>GRN-2021-16601</t>
  </si>
  <si>
    <t>2112000269</t>
  </si>
  <si>
    <t>EXP/F-35/0005/2022</t>
  </si>
  <si>
    <t>GRN-2021-16536</t>
  </si>
  <si>
    <t>2112000271</t>
  </si>
  <si>
    <t>GRN-2021-16539</t>
  </si>
  <si>
    <t>2112000272</t>
  </si>
  <si>
    <t>GRN-2021-16541</t>
  </si>
  <si>
    <t>2112000286</t>
  </si>
  <si>
    <t>2103073333</t>
  </si>
  <si>
    <t>GRN-2021-16597</t>
  </si>
  <si>
    <t>2112000279</t>
  </si>
  <si>
    <t>210307350</t>
  </si>
  <si>
    <t>GRN-2021-16580</t>
  </si>
  <si>
    <t>2112000267</t>
  </si>
  <si>
    <t>2103076741/6741/76</t>
  </si>
  <si>
    <t>GRN-2021-16533</t>
  </si>
  <si>
    <t>2112000278</t>
  </si>
  <si>
    <t>73039</t>
  </si>
  <si>
    <t>GRN-2021-16579</t>
  </si>
  <si>
    <t>2112000268</t>
  </si>
  <si>
    <t>77664/76740/76739</t>
  </si>
  <si>
    <t>GRN-2021-16534</t>
  </si>
  <si>
    <t>2112000270</t>
  </si>
  <si>
    <t>12886</t>
  </si>
  <si>
    <t>GRN-2021-16537</t>
  </si>
  <si>
    <t>2112000260</t>
  </si>
  <si>
    <t>QJ210631</t>
  </si>
  <si>
    <t>GRN-2021-16503</t>
  </si>
  <si>
    <t>2112000261</t>
  </si>
  <si>
    <t>GRN-2021-16512</t>
  </si>
  <si>
    <t>2112000262</t>
  </si>
  <si>
    <t>GRN-2021-16526</t>
  </si>
  <si>
    <t>2112000263</t>
  </si>
  <si>
    <t>TH21/0003</t>
  </si>
  <si>
    <t>GRN-2021-16527</t>
  </si>
  <si>
    <t>2112000303</t>
  </si>
  <si>
    <t>AB/1903/20</t>
  </si>
  <si>
    <t>GRN-2021-16662</t>
  </si>
  <si>
    <t>2112000304</t>
  </si>
  <si>
    <t>AB/1939/20</t>
  </si>
  <si>
    <t>GRN-2021-16664</t>
  </si>
  <si>
    <t>2112000306</t>
  </si>
  <si>
    <t>GRN-2021-16667</t>
  </si>
  <si>
    <t>2112000307</t>
  </si>
  <si>
    <t>GRN-2021-16668</t>
  </si>
  <si>
    <t>2112000308</t>
  </si>
  <si>
    <t>AB/1940/20</t>
  </si>
  <si>
    <t>GRN-2021-16669</t>
  </si>
  <si>
    <t>2112000309</t>
  </si>
  <si>
    <t>GRN-2021-16671</t>
  </si>
  <si>
    <t>2112000310</t>
  </si>
  <si>
    <t>GRN-2021-16673</t>
  </si>
  <si>
    <t>2112000311</t>
  </si>
  <si>
    <t>GRN-2021-16675</t>
  </si>
  <si>
    <t>2112000312</t>
  </si>
  <si>
    <t>GRN-2021-16676</t>
  </si>
  <si>
    <t>2112000318</t>
  </si>
  <si>
    <t>052</t>
  </si>
  <si>
    <t>GRN-2021-16724</t>
  </si>
  <si>
    <t>2103000044</t>
  </si>
  <si>
    <t>KL21-A231</t>
  </si>
  <si>
    <t>GRN-2021-16658</t>
  </si>
  <si>
    <t>2112000300</t>
  </si>
  <si>
    <t>2112000301</t>
  </si>
  <si>
    <t>2112000313</t>
  </si>
  <si>
    <t>kl21-a188</t>
  </si>
  <si>
    <t>GRN-2021-16679</t>
  </si>
  <si>
    <t>2112000316</t>
  </si>
  <si>
    <t>kl21-a231</t>
  </si>
  <si>
    <t>GRN-2021-16693</t>
  </si>
  <si>
    <t>2112000295</t>
  </si>
  <si>
    <t>1030013799</t>
  </si>
  <si>
    <t>GRN-2021-16633</t>
  </si>
  <si>
    <t>2112000294</t>
  </si>
  <si>
    <t>1030047279</t>
  </si>
  <si>
    <t>GRN-2021-16632</t>
  </si>
  <si>
    <t>2112000293</t>
  </si>
  <si>
    <t>1030047285</t>
  </si>
  <si>
    <t>GRN-2021-16631</t>
  </si>
  <si>
    <t>2112000296</t>
  </si>
  <si>
    <t>2698</t>
  </si>
  <si>
    <t>GRN-2021-16650</t>
  </si>
  <si>
    <t>2112000314</t>
  </si>
  <si>
    <t>2801</t>
  </si>
  <si>
    <t>GRN-2021-16653</t>
  </si>
  <si>
    <t>2112000298</t>
  </si>
  <si>
    <t>2802</t>
  </si>
  <si>
    <t>GRN-2021-16652</t>
  </si>
  <si>
    <t>2112000297</t>
  </si>
  <si>
    <t>2103078857/78858</t>
  </si>
  <si>
    <t>GRN-2021-16651</t>
  </si>
  <si>
    <t>2112000305</t>
  </si>
  <si>
    <t>2103078893/78894</t>
  </si>
  <si>
    <t>GRN-2021-16666</t>
  </si>
  <si>
    <t>2112000302</t>
  </si>
  <si>
    <t>2103078895</t>
  </si>
  <si>
    <t>GRN-2021-16660</t>
  </si>
  <si>
    <t>2112000299</t>
  </si>
  <si>
    <t>2103078902/78924/7</t>
  </si>
  <si>
    <t>GRN-2021-16657</t>
  </si>
  <si>
    <t>2112000317</t>
  </si>
  <si>
    <t>20210618A</t>
  </si>
  <si>
    <t>GRN-2021-16710</t>
  </si>
  <si>
    <t>2112000319</t>
  </si>
  <si>
    <t>GRN-2021-16757</t>
  </si>
  <si>
    <t>2112000322</t>
  </si>
  <si>
    <t>AB/1888/20</t>
  </si>
  <si>
    <t>GRN-2021-16822</t>
  </si>
  <si>
    <t>2112000321</t>
  </si>
  <si>
    <t>1030062233</t>
  </si>
  <si>
    <t>GRN-2021-16783</t>
  </si>
  <si>
    <t>2112000320</t>
  </si>
  <si>
    <t>58929/62422/61479</t>
  </si>
  <si>
    <t>GRN-2021-16780</t>
  </si>
  <si>
    <t>2112000330</t>
  </si>
  <si>
    <t>2021/185</t>
  </si>
  <si>
    <t>GRN-2021-16835</t>
  </si>
  <si>
    <t>2112000329</t>
  </si>
  <si>
    <t>NAB-EXP-21-1211</t>
  </si>
  <si>
    <t>GRN-2021-16830</t>
  </si>
  <si>
    <t>2112000323</t>
  </si>
  <si>
    <t>231332</t>
  </si>
  <si>
    <t>GRN-2021-16824</t>
  </si>
  <si>
    <t>2112000324</t>
  </si>
  <si>
    <t>GRN-2021-16825</t>
  </si>
  <si>
    <t>2112000331</t>
  </si>
  <si>
    <t>GRN-2021-16837</t>
  </si>
  <si>
    <t>2112000332</t>
  </si>
  <si>
    <t>GRN-2021-16838</t>
  </si>
  <si>
    <t>2112000333</t>
  </si>
  <si>
    <t>GRN-2021-16839</t>
  </si>
  <si>
    <t>2112000325</t>
  </si>
  <si>
    <t>ie00397851</t>
  </si>
  <si>
    <t>GRN-2021-16828</t>
  </si>
  <si>
    <t>2126000060</t>
  </si>
  <si>
    <t>PTL/EXP-0780/2021</t>
  </si>
  <si>
    <t>PTL/EXP-0780/202</t>
  </si>
  <si>
    <t>2126000065</t>
  </si>
  <si>
    <t>2126000082</t>
  </si>
  <si>
    <t>DCUDAK142770</t>
  </si>
  <si>
    <t>IBCEPZ162731DAK</t>
  </si>
  <si>
    <t>2126000067</t>
  </si>
  <si>
    <t>Adjuste with RM Fabrics</t>
  </si>
  <si>
    <t>PTL/EXP-0854/2021</t>
  </si>
  <si>
    <t>PTL/EXP-0854/202</t>
  </si>
  <si>
    <t>2126000070</t>
  </si>
  <si>
    <t>Adjuste with RM Trims</t>
  </si>
  <si>
    <t>1000015144</t>
  </si>
  <si>
    <t>2126000090</t>
  </si>
  <si>
    <t>Adjustment with RM trims</t>
  </si>
  <si>
    <t>DCUDAK140622</t>
  </si>
  <si>
    <t>IBCEPZ163712DAK</t>
  </si>
  <si>
    <t>2126000114</t>
  </si>
  <si>
    <t>Adjustment with RM Trims</t>
  </si>
  <si>
    <t>TS3729/21</t>
  </si>
  <si>
    <t>2126000113</t>
  </si>
  <si>
    <t>TS4004/21</t>
  </si>
  <si>
    <t>2112001729</t>
  </si>
  <si>
    <t>CIPL claim by insurance to recover below freight c</t>
  </si>
  <si>
    <t>FILE-03324(Freight</t>
  </si>
  <si>
    <t>ASL-DN/21-004</t>
  </si>
  <si>
    <t>2112001730</t>
  </si>
  <si>
    <t>ASL-DN/21-005</t>
  </si>
  <si>
    <t>2103000202</t>
  </si>
  <si>
    <t>GDI/DEZ/04/2021/MAR/P/001160-SAPPHIRE-SFML-0972-21</t>
  </si>
  <si>
    <t>2112000677</t>
  </si>
  <si>
    <t>GRN-2021-17897</t>
  </si>
  <si>
    <t>2112000680</t>
  </si>
  <si>
    <t>611</t>
  </si>
  <si>
    <t>GRN-2021-17904</t>
  </si>
  <si>
    <t>2112000676</t>
  </si>
  <si>
    <t>612</t>
  </si>
  <si>
    <t>GRN-2021-17896</t>
  </si>
  <si>
    <t>2112000678</t>
  </si>
  <si>
    <t>613</t>
  </si>
  <si>
    <t>GRN-2021-17901</t>
  </si>
  <si>
    <t>2112000679</t>
  </si>
  <si>
    <t>614</t>
  </si>
  <si>
    <t>GRN-2021-17903</t>
  </si>
  <si>
    <t>2112000717</t>
  </si>
  <si>
    <t>616</t>
  </si>
  <si>
    <t>GRN-2021-17971</t>
  </si>
  <si>
    <t>2112000753</t>
  </si>
  <si>
    <t>617</t>
  </si>
  <si>
    <t>GRN-2021-18140</t>
  </si>
  <si>
    <t>2112001065</t>
  </si>
  <si>
    <t>619</t>
  </si>
  <si>
    <t>GRN-2021-18672</t>
  </si>
  <si>
    <t>2112000716</t>
  </si>
  <si>
    <t>620</t>
  </si>
  <si>
    <t>GRN-2021-17970</t>
  </si>
  <si>
    <t>2112000754</t>
  </si>
  <si>
    <t>GRN-2021-18142</t>
  </si>
  <si>
    <t>2112000718</t>
  </si>
  <si>
    <t>622</t>
  </si>
  <si>
    <t>GRN-2021-17972</t>
  </si>
  <si>
    <t>2112000964</t>
  </si>
  <si>
    <t>623</t>
  </si>
  <si>
    <t>GRN-2021-18496</t>
  </si>
  <si>
    <t>2112001296</t>
  </si>
  <si>
    <t>626</t>
  </si>
  <si>
    <t>GRN-2021-19040</t>
  </si>
  <si>
    <t>2112001443</t>
  </si>
  <si>
    <t>628</t>
  </si>
  <si>
    <t>GRN-2021-19765</t>
  </si>
  <si>
    <t>2112001444</t>
  </si>
  <si>
    <t>GRN-2021-19767</t>
  </si>
  <si>
    <t>2112001445</t>
  </si>
  <si>
    <t>632</t>
  </si>
  <si>
    <t>GRN-2021-19769</t>
  </si>
  <si>
    <t>2112001442</t>
  </si>
  <si>
    <t>GRN-2021-19763</t>
  </si>
  <si>
    <t>2110000162</t>
  </si>
  <si>
    <t>AB/0117/21</t>
  </si>
  <si>
    <t>GRN-2021-19685</t>
  </si>
  <si>
    <t>2112000342</t>
  </si>
  <si>
    <t>AB/0049/21</t>
  </si>
  <si>
    <t>GRN-2021-16863</t>
  </si>
  <si>
    <t>2112000343</t>
  </si>
  <si>
    <t>GRN-2021-16864</t>
  </si>
  <si>
    <t>2112000345</t>
  </si>
  <si>
    <t>GRN-2021-16866</t>
  </si>
  <si>
    <t>2112000363</t>
  </si>
  <si>
    <t>AB/1963/20</t>
  </si>
  <si>
    <t>GRN-2021-16895</t>
  </si>
  <si>
    <t>2112000364</t>
  </si>
  <si>
    <t>AB/1964/20</t>
  </si>
  <si>
    <t>GRN-2021-16896</t>
  </si>
  <si>
    <t>2112000394</t>
  </si>
  <si>
    <t>AB/0003/21</t>
  </si>
  <si>
    <t>GRN-2021-16945</t>
  </si>
  <si>
    <t>2112000398</t>
  </si>
  <si>
    <t>GRN-2021-16957</t>
  </si>
  <si>
    <t>2112000399</t>
  </si>
  <si>
    <t>GRN-2021-16963</t>
  </si>
  <si>
    <t>2112000400</t>
  </si>
  <si>
    <t>GRN-2021-16964</t>
  </si>
  <si>
    <t>2112000401</t>
  </si>
  <si>
    <t>GRN-2021-16965</t>
  </si>
  <si>
    <t>2112000402</t>
  </si>
  <si>
    <t>GRN-2021-16971</t>
  </si>
  <si>
    <t>2112000415</t>
  </si>
  <si>
    <t>GRN-2021-17033</t>
  </si>
  <si>
    <t>2112000384</t>
  </si>
  <si>
    <t>AB/0004/21</t>
  </si>
  <si>
    <t>GRN-2021-16925</t>
  </si>
  <si>
    <t>2112000385</t>
  </si>
  <si>
    <t>GRN-2021-16926</t>
  </si>
  <si>
    <t>2112000386</t>
  </si>
  <si>
    <t>GRN-2021-16927</t>
  </si>
  <si>
    <t>2112000403</t>
  </si>
  <si>
    <t>AB/0005/21</t>
  </si>
  <si>
    <t>GRN-2021-16972</t>
  </si>
  <si>
    <t>2112000411</t>
  </si>
  <si>
    <t>GRN-2021-17022</t>
  </si>
  <si>
    <t>2112000413</t>
  </si>
  <si>
    <t>GRN-2021-17025</t>
  </si>
  <si>
    <t>2112000416</t>
  </si>
  <si>
    <t>GRN-2021-17034</t>
  </si>
  <si>
    <t>2112000417</t>
  </si>
  <si>
    <t>GRN-2021-17035</t>
  </si>
  <si>
    <t>2112000418</t>
  </si>
  <si>
    <t>GRN-2021-17037</t>
  </si>
  <si>
    <t>2112000390</t>
  </si>
  <si>
    <t>AB/1920/20</t>
  </si>
  <si>
    <t>GRN-2021-16936</t>
  </si>
  <si>
    <t>2112000387</t>
  </si>
  <si>
    <t>AB/1921/20</t>
  </si>
  <si>
    <t>GRN-2021-16930</t>
  </si>
  <si>
    <t>2112000388</t>
  </si>
  <si>
    <t>GRN-2021-16932</t>
  </si>
  <si>
    <t>2112000389</t>
  </si>
  <si>
    <t>GRN-2021-16933</t>
  </si>
  <si>
    <t>2112000391</t>
  </si>
  <si>
    <t>AB/1922/20</t>
  </si>
  <si>
    <t>GRN-2021-16937</t>
  </si>
  <si>
    <t>2112000392</t>
  </si>
  <si>
    <t>GRN-2021-16938</t>
  </si>
  <si>
    <t>2112000393</t>
  </si>
  <si>
    <t>GRN-2021-16940</t>
  </si>
  <si>
    <t>2112000412</t>
  </si>
  <si>
    <t>GRN-2021-17024</t>
  </si>
  <si>
    <t>2112000440</t>
  </si>
  <si>
    <t>GRN-2021-17117</t>
  </si>
  <si>
    <t>2112000442</t>
  </si>
  <si>
    <t>GRN-2021-17119</t>
  </si>
  <si>
    <t>2112000443</t>
  </si>
  <si>
    <t>GRN-2021-17125</t>
  </si>
  <si>
    <t>2112000419</t>
  </si>
  <si>
    <t>GRN-2021-17038</t>
  </si>
  <si>
    <t>2112000420</t>
  </si>
  <si>
    <t>GRN-2021-17041</t>
  </si>
  <si>
    <t>2112000441</t>
  </si>
  <si>
    <t>GRN-2021-17118</t>
  </si>
  <si>
    <t>2112000460</t>
  </si>
  <si>
    <t>GRN-2021-17180</t>
  </si>
  <si>
    <t>2112000474</t>
  </si>
  <si>
    <t>AB/1951/20</t>
  </si>
  <si>
    <t>GRN-2021-17216</t>
  </si>
  <si>
    <t>2112000475</t>
  </si>
  <si>
    <t>GRN-2021-17218</t>
  </si>
  <si>
    <t>2112000476</t>
  </si>
  <si>
    <t>GRN-2021-17220</t>
  </si>
  <si>
    <t>2112000504</t>
  </si>
  <si>
    <t>AB/1952/20</t>
  </si>
  <si>
    <t>GRN-2021-17327</t>
  </si>
  <si>
    <t>2112000505</t>
  </si>
  <si>
    <t>GRN-2021-17330</t>
  </si>
  <si>
    <t>2112000506</t>
  </si>
  <si>
    <t>GRN-2021-17333</t>
  </si>
  <si>
    <t>2112000652</t>
  </si>
  <si>
    <t>AB/0016/21</t>
  </si>
  <si>
    <t>GRN-2021-17861</t>
  </si>
  <si>
    <t>2112000638</t>
  </si>
  <si>
    <t>AB/0024/21</t>
  </si>
  <si>
    <t>GRN-2021-17811</t>
  </si>
  <si>
    <t>2112000648</t>
  </si>
  <si>
    <t>AB/0026/21</t>
  </si>
  <si>
    <t>GRN-2021-17853</t>
  </si>
  <si>
    <t>2112000649</t>
  </si>
  <si>
    <t>AB/0028/21</t>
  </si>
  <si>
    <t>GRN-2021-17856</t>
  </si>
  <si>
    <t>2112000653</t>
  </si>
  <si>
    <t>GRN-2021-17862</t>
  </si>
  <si>
    <t>2112000654</t>
  </si>
  <si>
    <t>GRN-2021-17863</t>
  </si>
  <si>
    <t>2112000655</t>
  </si>
  <si>
    <t>GRN-2021-17864</t>
  </si>
  <si>
    <t>2112000590</t>
  </si>
  <si>
    <t>AB/0092/21</t>
  </si>
  <si>
    <t>GRN-2021-17625</t>
  </si>
  <si>
    <t>2112000591</t>
  </si>
  <si>
    <t>GRN-2021-17626</t>
  </si>
  <si>
    <t>2112000650</t>
  </si>
  <si>
    <t>AB/0093/21</t>
  </si>
  <si>
    <t>GRN-2021-17858</t>
  </si>
  <si>
    <t>2112000651</t>
  </si>
  <si>
    <t>GRN-2021-17859</t>
  </si>
  <si>
    <t>2112000575</t>
  </si>
  <si>
    <t>AB/0124/21</t>
  </si>
  <si>
    <t>GRN-2021-17552</t>
  </si>
  <si>
    <t>2112000656</t>
  </si>
  <si>
    <t>AB/0126/21</t>
  </si>
  <si>
    <t>GRN-2021-17866</t>
  </si>
  <si>
    <t>2112000657</t>
  </si>
  <si>
    <t>GRN-2021-17869</t>
  </si>
  <si>
    <t>2112000658</t>
  </si>
  <si>
    <t>GRN-2021-17870</t>
  </si>
  <si>
    <t>2112000659</t>
  </si>
  <si>
    <t>AB/0129/21</t>
  </si>
  <si>
    <t>GRN-2021-17871</t>
  </si>
  <si>
    <t>2112000574</t>
  </si>
  <si>
    <t>AB/0133/21</t>
  </si>
  <si>
    <t>GRN-2021-17550</t>
  </si>
  <si>
    <t>2112000547</t>
  </si>
  <si>
    <t>AB/1930/20</t>
  </si>
  <si>
    <t>GRN-2021-17465</t>
  </si>
  <si>
    <t>2112000714</t>
  </si>
  <si>
    <t>GRN-2021-17967</t>
  </si>
  <si>
    <t>2112000712</t>
  </si>
  <si>
    <t>AB/0017/21</t>
  </si>
  <si>
    <t>GRN-2021-17965</t>
  </si>
  <si>
    <t>2112000734</t>
  </si>
  <si>
    <t>GRN-2021-18092</t>
  </si>
  <si>
    <t>2112000736</t>
  </si>
  <si>
    <t>AB/0027/21</t>
  </si>
  <si>
    <t>GRN-2021-18096</t>
  </si>
  <si>
    <t>2112000737</t>
  </si>
  <si>
    <t>GRN-2021-18101</t>
  </si>
  <si>
    <t>2112000738</t>
  </si>
  <si>
    <t>GRN-2021-18103</t>
  </si>
  <si>
    <t>2112000685</t>
  </si>
  <si>
    <t>GRN-2021-17912</t>
  </si>
  <si>
    <t>2112000686</t>
  </si>
  <si>
    <t>GRN-2021-17914</t>
  </si>
  <si>
    <t>2112000696</t>
  </si>
  <si>
    <t>GRN-2021-17934</t>
  </si>
  <si>
    <t>2112001224</t>
  </si>
  <si>
    <t>GRN-2021-18851</t>
  </si>
  <si>
    <t>2112001045</t>
  </si>
  <si>
    <t>AB/0055/21</t>
  </si>
  <si>
    <t>GRN-2021-18644</t>
  </si>
  <si>
    <t>2112001046</t>
  </si>
  <si>
    <t>GRN-2021-18645</t>
  </si>
  <si>
    <t>2112001048</t>
  </si>
  <si>
    <t>AB/0056/21</t>
  </si>
  <si>
    <t>GRN-2021-18649</t>
  </si>
  <si>
    <t>2112001050</t>
  </si>
  <si>
    <t>GRN-2021-18651</t>
  </si>
  <si>
    <t>2112001040</t>
  </si>
  <si>
    <t>AB/0057/21</t>
  </si>
  <si>
    <t>GRN-2021-18623</t>
  </si>
  <si>
    <t>2112001041</t>
  </si>
  <si>
    <t>GRN-2021-18627</t>
  </si>
  <si>
    <t>2112001044</t>
  </si>
  <si>
    <t>AB/0076/21</t>
  </si>
  <si>
    <t>GRN-2021-18643</t>
  </si>
  <si>
    <t>2112001038</t>
  </si>
  <si>
    <t>AB/0085/21</t>
  </si>
  <si>
    <t>GRN-2021-18616</t>
  </si>
  <si>
    <t>2112001039</t>
  </si>
  <si>
    <t>GRN-2021-18620</t>
  </si>
  <si>
    <t>2112001275</t>
  </si>
  <si>
    <t>AB/0086/21</t>
  </si>
  <si>
    <t>GRN-2021-18951</t>
  </si>
  <si>
    <t>2112001047</t>
  </si>
  <si>
    <t>AB/0087/21</t>
  </si>
  <si>
    <t>GRN-2021-18646</t>
  </si>
  <si>
    <t>2112000698</t>
  </si>
  <si>
    <t>GRN-2021-17938</t>
  </si>
  <si>
    <t>2112000700</t>
  </si>
  <si>
    <t>GRN-2021-17945</t>
  </si>
  <si>
    <t>2112000701</t>
  </si>
  <si>
    <t>GRN-2021-17947</t>
  </si>
  <si>
    <t>2112000702</t>
  </si>
  <si>
    <t>GRN-2021-17949</t>
  </si>
  <si>
    <t>2112000715</t>
  </si>
  <si>
    <t>AB/0148/21</t>
  </si>
  <si>
    <t>GRN-2021-17968</t>
  </si>
  <si>
    <t>2112000894</t>
  </si>
  <si>
    <t>AB/0165/21</t>
  </si>
  <si>
    <t>GRN-2021-18289</t>
  </si>
  <si>
    <t>2112000703</t>
  </si>
  <si>
    <t>AB/0167/21</t>
  </si>
  <si>
    <t>GRN-2021-17950</t>
  </si>
  <si>
    <t>2112000710</t>
  </si>
  <si>
    <t>AB/0170/21</t>
  </si>
  <si>
    <t>GRN-2021-17963</t>
  </si>
  <si>
    <t>2112000893</t>
  </si>
  <si>
    <t>GRN-2021-18274</t>
  </si>
  <si>
    <t>2112000732</t>
  </si>
  <si>
    <t>AB/0184/21</t>
  </si>
  <si>
    <t>GRN-2021-18084</t>
  </si>
  <si>
    <t>2112001052</t>
  </si>
  <si>
    <t>AB/0191/21</t>
  </si>
  <si>
    <t>GRN-2021-18655</t>
  </si>
  <si>
    <t>2112001054</t>
  </si>
  <si>
    <t>GRN-2021-18658</t>
  </si>
  <si>
    <t>2112001056</t>
  </si>
  <si>
    <t>GRN-2021-18661</t>
  </si>
  <si>
    <t>2112001042</t>
  </si>
  <si>
    <t>AB/0231/21</t>
  </si>
  <si>
    <t>GRN-2021-18635</t>
  </si>
  <si>
    <t>2112001043</t>
  </si>
  <si>
    <t>AB/0232/21</t>
  </si>
  <si>
    <t>GRN-2021-18638</t>
  </si>
  <si>
    <t>2112001205</t>
  </si>
  <si>
    <t>AB/0245/21</t>
  </si>
  <si>
    <t>GRN-2021-18774</t>
  </si>
  <si>
    <t>2112001400</t>
  </si>
  <si>
    <t>AB/0083/21</t>
  </si>
  <si>
    <t>GRN-2021-19591</t>
  </si>
  <si>
    <t>2112001518</t>
  </si>
  <si>
    <t>AB/0111/21</t>
  </si>
  <si>
    <t>GRN-2021-19994</t>
  </si>
  <si>
    <t>2112001314</t>
  </si>
  <si>
    <t>AB/0112/21</t>
  </si>
  <si>
    <t>GRN-2021-19190</t>
  </si>
  <si>
    <t>2112001315</t>
  </si>
  <si>
    <t>GRN-2021-19192</t>
  </si>
  <si>
    <t>2112001319</t>
  </si>
  <si>
    <t>GRN-2021-19198</t>
  </si>
  <si>
    <t>2112001320</t>
  </si>
  <si>
    <t>GRN-2021-19199</t>
  </si>
  <si>
    <t>2112001321</t>
  </si>
  <si>
    <t>GRN-2021-19200</t>
  </si>
  <si>
    <t>2112001322</t>
  </si>
  <si>
    <t>GRN-2021-19204</t>
  </si>
  <si>
    <t>2112001354</t>
  </si>
  <si>
    <t>GRN-2021-19374</t>
  </si>
  <si>
    <t>2112001363</t>
  </si>
  <si>
    <t>GRN-2021-19431</t>
  </si>
  <si>
    <t>2112001538</t>
  </si>
  <si>
    <t>2112001619</t>
  </si>
  <si>
    <t>AB/0130/21</t>
  </si>
  <si>
    <t>GRN-2021-20243</t>
  </si>
  <si>
    <t>2112001620</t>
  </si>
  <si>
    <t>GRN-2021-20244</t>
  </si>
  <si>
    <t>2112001621</t>
  </si>
  <si>
    <t>GRN-2021-20245</t>
  </si>
  <si>
    <t>2112001622</t>
  </si>
  <si>
    <t>GRN-2021-20246</t>
  </si>
  <si>
    <t>2112001623</t>
  </si>
  <si>
    <t>GRN-2021-20247</t>
  </si>
  <si>
    <t>2112001625</t>
  </si>
  <si>
    <t>GRN-2021-20249</t>
  </si>
  <si>
    <t>2112001313</t>
  </si>
  <si>
    <t>AB/0193/21</t>
  </si>
  <si>
    <t>GRN-2021-19179</t>
  </si>
  <si>
    <t>2112001451</t>
  </si>
  <si>
    <t>AB/0223/21</t>
  </si>
  <si>
    <t>GRN-2021-19815</t>
  </si>
  <si>
    <t>2112001424</t>
  </si>
  <si>
    <t>AB/0308/21</t>
  </si>
  <si>
    <t>GRN-2021-19689</t>
  </si>
  <si>
    <t>2112001425</t>
  </si>
  <si>
    <t>GRN-2021-19693</t>
  </si>
  <si>
    <t>2112000371</t>
  </si>
  <si>
    <t>in1039107</t>
  </si>
  <si>
    <t>GRN-2021-16907</t>
  </si>
  <si>
    <t>2112000369</t>
  </si>
  <si>
    <t>in1039144</t>
  </si>
  <si>
    <t>GRN-2021-16903</t>
  </si>
  <si>
    <t>2112000366</t>
  </si>
  <si>
    <t>in1039580</t>
  </si>
  <si>
    <t>GRN-2021-16898</t>
  </si>
  <si>
    <t>2112000374</t>
  </si>
  <si>
    <t>in1039758</t>
  </si>
  <si>
    <t>GRN-2021-16911</t>
  </si>
  <si>
    <t>2112000365</t>
  </si>
  <si>
    <t>in1040385</t>
  </si>
  <si>
    <t>GRN-2021-16897</t>
  </si>
  <si>
    <t>2112000373</t>
  </si>
  <si>
    <t>in1041117</t>
  </si>
  <si>
    <t>GRN-2021-16910</t>
  </si>
  <si>
    <t>2112000372</t>
  </si>
  <si>
    <t>in1041161</t>
  </si>
  <si>
    <t>GRN-2021-16909</t>
  </si>
  <si>
    <t>2112000370</t>
  </si>
  <si>
    <t>in1041162</t>
  </si>
  <si>
    <t>GRN-2021-16906</t>
  </si>
  <si>
    <t>2112000421</t>
  </si>
  <si>
    <t>in1039704</t>
  </si>
  <si>
    <t>GRN-2021-17042</t>
  </si>
  <si>
    <t>2112000423</t>
  </si>
  <si>
    <t>in1039877</t>
  </si>
  <si>
    <t>GRN-2021-17044</t>
  </si>
  <si>
    <t>2112000422</t>
  </si>
  <si>
    <t>in1041221</t>
  </si>
  <si>
    <t>GRN-2021-17043</t>
  </si>
  <si>
    <t>2112000483</t>
  </si>
  <si>
    <t>in1041466</t>
  </si>
  <si>
    <t>GRN-2021-17287</t>
  </si>
  <si>
    <t>2112000484</t>
  </si>
  <si>
    <t>in1041599</t>
  </si>
  <si>
    <t>GRN-2021-17288</t>
  </si>
  <si>
    <t>2112000482</t>
  </si>
  <si>
    <t>in1042067</t>
  </si>
  <si>
    <t>GRN-2021-17284</t>
  </si>
  <si>
    <t>2112000609</t>
  </si>
  <si>
    <t>IN1042850</t>
  </si>
  <si>
    <t>GRN-2021-17675</t>
  </si>
  <si>
    <t>2112000607</t>
  </si>
  <si>
    <t>IN1042857</t>
  </si>
  <si>
    <t>GRN-2021-17672</t>
  </si>
  <si>
    <t>2112000608</t>
  </si>
  <si>
    <t>IN1044245</t>
  </si>
  <si>
    <t>GRN-2021-17674</t>
  </si>
  <si>
    <t>2112000610</t>
  </si>
  <si>
    <t>IN1044285</t>
  </si>
  <si>
    <t>GRN-2021-17676</t>
  </si>
  <si>
    <t>2112000603</t>
  </si>
  <si>
    <t>IN1044288</t>
  </si>
  <si>
    <t>GRN-2021-17664</t>
  </si>
  <si>
    <t>2112000611</t>
  </si>
  <si>
    <t>INI044287</t>
  </si>
  <si>
    <t>GRN-2021-17677</t>
  </si>
  <si>
    <t>2112000605</t>
  </si>
  <si>
    <t>in1043411</t>
  </si>
  <si>
    <t>GRN-2021-17668</t>
  </si>
  <si>
    <t>2112000606</t>
  </si>
  <si>
    <t>in1044138</t>
  </si>
  <si>
    <t>GRN-2021-17670</t>
  </si>
  <si>
    <t>2112000604</t>
  </si>
  <si>
    <t>in1044785</t>
  </si>
  <si>
    <t>GRN-2021-17667</t>
  </si>
  <si>
    <t>2112000884</t>
  </si>
  <si>
    <t>IN1047265</t>
  </si>
  <si>
    <t>GRN-2021-18242</t>
  </si>
  <si>
    <t>2112000886</t>
  </si>
  <si>
    <t>IN1047266</t>
  </si>
  <si>
    <t>GRN-2021-18244</t>
  </si>
  <si>
    <t>2112000880</t>
  </si>
  <si>
    <t>IN1047273</t>
  </si>
  <si>
    <t>GRN-2021-18237</t>
  </si>
  <si>
    <t>2112000883</t>
  </si>
  <si>
    <t>IN1047468</t>
  </si>
  <si>
    <t>GRN-2021-18241</t>
  </si>
  <si>
    <t>2112000885</t>
  </si>
  <si>
    <t>IN1047486</t>
  </si>
  <si>
    <t>GRN-2021-18243</t>
  </si>
  <si>
    <t>2112000882</t>
  </si>
  <si>
    <t>IN1047492</t>
  </si>
  <si>
    <t>GRN-2021-18239</t>
  </si>
  <si>
    <t>2112000881</t>
  </si>
  <si>
    <t>IN1047528</t>
  </si>
  <si>
    <t>GRN-2021-18238</t>
  </si>
  <si>
    <t>2112000966</t>
  </si>
  <si>
    <t>IN1048234</t>
  </si>
  <si>
    <t>GRN-2021-18509</t>
  </si>
  <si>
    <t>2112000968</t>
  </si>
  <si>
    <t>IN1048301</t>
  </si>
  <si>
    <t>GRN-2021-18511</t>
  </si>
  <si>
    <t>2112001272</t>
  </si>
  <si>
    <t>in1019903</t>
  </si>
  <si>
    <t>GRN-2021-18936</t>
  </si>
  <si>
    <t>2112000707</t>
  </si>
  <si>
    <t>in1044763</t>
  </si>
  <si>
    <t>GRN-2021-17958</t>
  </si>
  <si>
    <t>2112000706</t>
  </si>
  <si>
    <t>in1044784</t>
  </si>
  <si>
    <t>GRN-2021-17957</t>
  </si>
  <si>
    <t>2112000704</t>
  </si>
  <si>
    <t>in1045236</t>
  </si>
  <si>
    <t>GRN-2021-17953</t>
  </si>
  <si>
    <t>2112000705</t>
  </si>
  <si>
    <t>in1046328</t>
  </si>
  <si>
    <t>GRN-2021-17955</t>
  </si>
  <si>
    <t>2112000890</t>
  </si>
  <si>
    <t>in1046762</t>
  </si>
  <si>
    <t>GRN-2021-18268</t>
  </si>
  <si>
    <t>2112000891</t>
  </si>
  <si>
    <t>in1047253</t>
  </si>
  <si>
    <t>GRN-2021-18270</t>
  </si>
  <si>
    <t>2112000888</t>
  </si>
  <si>
    <t>in1047434</t>
  </si>
  <si>
    <t>GRN-2021-18264</t>
  </si>
  <si>
    <t>2112001301</t>
  </si>
  <si>
    <t>in1047813</t>
  </si>
  <si>
    <t>GRN-2021-19123</t>
  </si>
  <si>
    <t>2112001300</t>
  </si>
  <si>
    <t>in1048233</t>
  </si>
  <si>
    <t>GRN-2021-19122</t>
  </si>
  <si>
    <t>2112000962</t>
  </si>
  <si>
    <t>in1048345</t>
  </si>
  <si>
    <t>GRN-2021-18490</t>
  </si>
  <si>
    <t>2112000960</t>
  </si>
  <si>
    <t>in1048527</t>
  </si>
  <si>
    <t>GRN-2021-18486</t>
  </si>
  <si>
    <t>2112000958</t>
  </si>
  <si>
    <t>in1048698</t>
  </si>
  <si>
    <t>GRN-2021-18483</t>
  </si>
  <si>
    <t>2112000955</t>
  </si>
  <si>
    <t>in1048702</t>
  </si>
  <si>
    <t>GRN-2021-18479</t>
  </si>
  <si>
    <t>2112000956</t>
  </si>
  <si>
    <t>in1048799</t>
  </si>
  <si>
    <t>GRN-2021-18480</t>
  </si>
  <si>
    <t>2112001268</t>
  </si>
  <si>
    <t>in1049155</t>
  </si>
  <si>
    <t>GRN-2021-18927</t>
  </si>
  <si>
    <t>2112001270</t>
  </si>
  <si>
    <t>in1049237</t>
  </si>
  <si>
    <t>GRN-2021-18932</t>
  </si>
  <si>
    <t>2112001273</t>
  </si>
  <si>
    <t>in1049258</t>
  </si>
  <si>
    <t>GRN-2021-18937</t>
  </si>
  <si>
    <t>2112001278</t>
  </si>
  <si>
    <t>in1049331</t>
  </si>
  <si>
    <t>GRN-2021-18959</t>
  </si>
  <si>
    <t>2112001271</t>
  </si>
  <si>
    <t>in1049616</t>
  </si>
  <si>
    <t>GRN-2021-18935</t>
  </si>
  <si>
    <t>2112001274</t>
  </si>
  <si>
    <t>in1049916</t>
  </si>
  <si>
    <t>GRN-2021-18939</t>
  </si>
  <si>
    <t>2112001267</t>
  </si>
  <si>
    <t>in1049930</t>
  </si>
  <si>
    <t>GRN-2021-18925</t>
  </si>
  <si>
    <t>2112000957</t>
  </si>
  <si>
    <t>n1048649</t>
  </si>
  <si>
    <t>GRN-2021-18482</t>
  </si>
  <si>
    <t>2112001269</t>
  </si>
  <si>
    <t>n1049568</t>
  </si>
  <si>
    <t>GRN-2021-18928</t>
  </si>
  <si>
    <t>2112001323</t>
  </si>
  <si>
    <t>IN1050908</t>
  </si>
  <si>
    <t>GRN-2021-19220</t>
  </si>
  <si>
    <t>2112001325</t>
  </si>
  <si>
    <t>IN1051090</t>
  </si>
  <si>
    <t>GRN-2021-19223</t>
  </si>
  <si>
    <t>2112001324</t>
  </si>
  <si>
    <t>IN1051572</t>
  </si>
  <si>
    <t>GRN-2021-19221</t>
  </si>
  <si>
    <t>2112001377</t>
  </si>
  <si>
    <t>in1048891</t>
  </si>
  <si>
    <t>GRN-2021-19477</t>
  </si>
  <si>
    <t>2112001447</t>
  </si>
  <si>
    <t>in1050466</t>
  </si>
  <si>
    <t>GRN-2021-19774</t>
  </si>
  <si>
    <t>2112001373</t>
  </si>
  <si>
    <t>in1051751</t>
  </si>
  <si>
    <t>GRN-2021-19455</t>
  </si>
  <si>
    <t>2112001368</t>
  </si>
  <si>
    <t>in1051927</t>
  </si>
  <si>
    <t>GRN-2021-19447</t>
  </si>
  <si>
    <t>2112001369</t>
  </si>
  <si>
    <t>in1051929</t>
  </si>
  <si>
    <t>GRN-2021-19448</t>
  </si>
  <si>
    <t>2112001371</t>
  </si>
  <si>
    <t>in1051945</t>
  </si>
  <si>
    <t>GRN-2021-19451</t>
  </si>
  <si>
    <t>2112001370</t>
  </si>
  <si>
    <t>in1052053</t>
  </si>
  <si>
    <t>GRN-2021-19450</t>
  </si>
  <si>
    <t>2112001372</t>
  </si>
  <si>
    <t>in1052251</t>
  </si>
  <si>
    <t>GRN-2021-19453</t>
  </si>
  <si>
    <t>2112001515</t>
  </si>
  <si>
    <t>in1052984</t>
  </si>
  <si>
    <t>GRN-2021-19987</t>
  </si>
  <si>
    <t>2112001607</t>
  </si>
  <si>
    <t>in1053026</t>
  </si>
  <si>
    <t>GRN-2021-20160</t>
  </si>
  <si>
    <t>2112001449</t>
  </si>
  <si>
    <t>in1053028</t>
  </si>
  <si>
    <t>GRN-2021-19783</t>
  </si>
  <si>
    <t>2112001448</t>
  </si>
  <si>
    <t>in1053059</t>
  </si>
  <si>
    <t>GRN-2021-19779</t>
  </si>
  <si>
    <t>2112001524</t>
  </si>
  <si>
    <t>in1053065</t>
  </si>
  <si>
    <t>GRN-2021-20006</t>
  </si>
  <si>
    <t>2112001529</t>
  </si>
  <si>
    <t>in1053092</t>
  </si>
  <si>
    <t>GRN-2021-20015</t>
  </si>
  <si>
    <t>2112001526</t>
  </si>
  <si>
    <t>in1053183</t>
  </si>
  <si>
    <t>GRN-2021-20008</t>
  </si>
  <si>
    <t>2112001441</t>
  </si>
  <si>
    <t>in1053199</t>
  </si>
  <si>
    <t>GRN-2021-19762</t>
  </si>
  <si>
    <t>2112001528</t>
  </si>
  <si>
    <t>in1053230</t>
  </si>
  <si>
    <t>GRN-2021-20011</t>
  </si>
  <si>
    <t>2112001522</t>
  </si>
  <si>
    <t>in1053235</t>
  </si>
  <si>
    <t>GRN-2021-20004</t>
  </si>
  <si>
    <t>2112001514</t>
  </si>
  <si>
    <t>in1053239</t>
  </si>
  <si>
    <t>GRN-2021-19986</t>
  </si>
  <si>
    <t>2112001516</t>
  </si>
  <si>
    <t>in1053257</t>
  </si>
  <si>
    <t>GRN-2021-19989</t>
  </si>
  <si>
    <t>2112001523</t>
  </si>
  <si>
    <t>in1053272</t>
  </si>
  <si>
    <t>GRN-2021-20005</t>
  </si>
  <si>
    <t>2112001517</t>
  </si>
  <si>
    <t>in1053350</t>
  </si>
  <si>
    <t>GRN-2021-19992</t>
  </si>
  <si>
    <t>2112001521</t>
  </si>
  <si>
    <t>in1053644</t>
  </si>
  <si>
    <t>GRN-2021-20003</t>
  </si>
  <si>
    <t>2112001519</t>
  </si>
  <si>
    <t>in1053646</t>
  </si>
  <si>
    <t>GRN-2021-19996</t>
  </si>
  <si>
    <t>2112001527</t>
  </si>
  <si>
    <t>in1053814</t>
  </si>
  <si>
    <t>GRN-2021-20010</t>
  </si>
  <si>
    <t>2112001606</t>
  </si>
  <si>
    <t>in1053841</t>
  </si>
  <si>
    <t>GRN-2021-20158</t>
  </si>
  <si>
    <t>2112001525</t>
  </si>
  <si>
    <t>in1053879</t>
  </si>
  <si>
    <t>GRN-2021-20007</t>
  </si>
  <si>
    <t>2112001530</t>
  </si>
  <si>
    <t>in1054001</t>
  </si>
  <si>
    <t>GRN-2021-20020</t>
  </si>
  <si>
    <t>2112001512</t>
  </si>
  <si>
    <t>in1054002</t>
  </si>
  <si>
    <t>GRN-2021-19984</t>
  </si>
  <si>
    <t>2112001610</t>
  </si>
  <si>
    <t>in1054302</t>
  </si>
  <si>
    <t>GRN-2021-20183</t>
  </si>
  <si>
    <t>2112001614</t>
  </si>
  <si>
    <t>in1054309</t>
  </si>
  <si>
    <t>GRN-2021-20193</t>
  </si>
  <si>
    <t>2112001609</t>
  </si>
  <si>
    <t>in1054319</t>
  </si>
  <si>
    <t>GRN-2021-20182</t>
  </si>
  <si>
    <t>2112001611</t>
  </si>
  <si>
    <t>in1054327</t>
  </si>
  <si>
    <t>GRN-2021-20188</t>
  </si>
  <si>
    <t>2112001603</t>
  </si>
  <si>
    <t>in1054361</t>
  </si>
  <si>
    <t>GRN-2021-20096</t>
  </si>
  <si>
    <t>2112001626</t>
  </si>
  <si>
    <t>in1054402</t>
  </si>
  <si>
    <t>GRN-2021-20250</t>
  </si>
  <si>
    <t>2112001612</t>
  </si>
  <si>
    <t>in1054503</t>
  </si>
  <si>
    <t>GRN-2021-20191</t>
  </si>
  <si>
    <t>2112001613</t>
  </si>
  <si>
    <t>in1054522</t>
  </si>
  <si>
    <t>GRN-2021-20192</t>
  </si>
  <si>
    <t>2112001604</t>
  </si>
  <si>
    <t>in1054523</t>
  </si>
  <si>
    <t>GRN-2021-20098</t>
  </si>
  <si>
    <t>2112000467</t>
  </si>
  <si>
    <t>057</t>
  </si>
  <si>
    <t>GRN-2021-17194</t>
  </si>
  <si>
    <t>2112000755</t>
  </si>
  <si>
    <t>210019326</t>
  </si>
  <si>
    <t>GRN-2021-18156</t>
  </si>
  <si>
    <t>2112001440</t>
  </si>
  <si>
    <t>201</t>
  </si>
  <si>
    <t>GRN-2021-19757</t>
  </si>
  <si>
    <t>2112001716</t>
  </si>
  <si>
    <t>202</t>
  </si>
  <si>
    <t>GRN-2021-19759</t>
  </si>
  <si>
    <t>2112001439</t>
  </si>
  <si>
    <t>GRN-2021-19753</t>
  </si>
  <si>
    <t>2112000360</t>
  </si>
  <si>
    <t>KL21-A190.A194B</t>
  </si>
  <si>
    <t>GRN-2021-16891</t>
  </si>
  <si>
    <t>2112000361</t>
  </si>
  <si>
    <t>GRN-2021-16892</t>
  </si>
  <si>
    <t>2112000362</t>
  </si>
  <si>
    <t>GRN-2021-16894</t>
  </si>
  <si>
    <t>2112000477</t>
  </si>
  <si>
    <t>KL21-A230A</t>
  </si>
  <si>
    <t>GRN-2021-17225</t>
  </si>
  <si>
    <t>2112000637</t>
  </si>
  <si>
    <t>KL21-A193.A230B</t>
  </si>
  <si>
    <t>GRN-2021-17803</t>
  </si>
  <si>
    <t>2112000697</t>
  </si>
  <si>
    <t>KL21-A230C</t>
  </si>
  <si>
    <t>GRN-2021-17935</t>
  </si>
  <si>
    <t>2112001034</t>
  </si>
  <si>
    <t>KL21-A249.A252</t>
  </si>
  <si>
    <t>GRN-2021-18608</t>
  </si>
  <si>
    <t>2112001036</t>
  </si>
  <si>
    <t>GRN-2021-18611</t>
  </si>
  <si>
    <t>2112001206</t>
  </si>
  <si>
    <t>KL21-A250.A279</t>
  </si>
  <si>
    <t>GRN-2021-18790</t>
  </si>
  <si>
    <t>2112001207</t>
  </si>
  <si>
    <t>GRN-2021-18791</t>
  </si>
  <si>
    <t>2112001074</t>
  </si>
  <si>
    <t>kl21-a249.a252</t>
  </si>
  <si>
    <t>GRN-2021-18685</t>
  </si>
  <si>
    <t>2112001196</t>
  </si>
  <si>
    <t>kl21-a250.a279</t>
  </si>
  <si>
    <t>GRN-2021-18755</t>
  </si>
  <si>
    <t>2112001197</t>
  </si>
  <si>
    <t>GRN-2021-18756</t>
  </si>
  <si>
    <t>2112001624</t>
  </si>
  <si>
    <t>kl21-a193.a230b</t>
  </si>
  <si>
    <t>GRN-2021-20248</t>
  </si>
  <si>
    <t>2112000747</t>
  </si>
  <si>
    <t>GRN-2021-18130</t>
  </si>
  <si>
    <t>2112000375</t>
  </si>
  <si>
    <t>1030066813/41331/4</t>
  </si>
  <si>
    <t>GRN-2021-16914</t>
  </si>
  <si>
    <t>2112000665</t>
  </si>
  <si>
    <t>1030131665/1678/14</t>
  </si>
  <si>
    <t>GRN-2021-17880</t>
  </si>
  <si>
    <t>2112000756</t>
  </si>
  <si>
    <t>030165758/7355/262</t>
  </si>
  <si>
    <t>GRN-2021-18183</t>
  </si>
  <si>
    <t>2112000723</t>
  </si>
  <si>
    <t>1030048701</t>
  </si>
  <si>
    <t>GRN-2021-18013</t>
  </si>
  <si>
    <t>2112001068</t>
  </si>
  <si>
    <t>1030050051</t>
  </si>
  <si>
    <t>GRN-2021-18675</t>
  </si>
  <si>
    <t>2112000976</t>
  </si>
  <si>
    <t>1030050106/62068/6</t>
  </si>
  <si>
    <t>GRN-2021-18576</t>
  </si>
  <si>
    <t>2112000721</t>
  </si>
  <si>
    <t>1030115801/742/420</t>
  </si>
  <si>
    <t>GRN-2021-17979</t>
  </si>
  <si>
    <t>2112000719</t>
  </si>
  <si>
    <t>1030123683</t>
  </si>
  <si>
    <t>GRN-2021-17974</t>
  </si>
  <si>
    <t>2112000720</t>
  </si>
  <si>
    <t>1030134017/7814</t>
  </si>
  <si>
    <t>GRN-2021-17977</t>
  </si>
  <si>
    <t>2112000750</t>
  </si>
  <si>
    <t>1030145485/28870</t>
  </si>
  <si>
    <t>GRN-2021-18134</t>
  </si>
  <si>
    <t>2112000749</t>
  </si>
  <si>
    <t>1030184012</t>
  </si>
  <si>
    <t>GRN-2021-18133</t>
  </si>
  <si>
    <t>2112000748</t>
  </si>
  <si>
    <t>1030190785</t>
  </si>
  <si>
    <t>GRN-2021-18132</t>
  </si>
  <si>
    <t>2112000895</t>
  </si>
  <si>
    <t>1030195348/193926</t>
  </si>
  <si>
    <t>GRN-2021-18291</t>
  </si>
  <si>
    <t>2112001365</t>
  </si>
  <si>
    <t>1030172549/159807</t>
  </si>
  <si>
    <t>GRN-2021-19436</t>
  </si>
  <si>
    <t>2112001364</t>
  </si>
  <si>
    <t>103020477/6732</t>
  </si>
  <si>
    <t>GRN-2021-19435</t>
  </si>
  <si>
    <t>2112001366</t>
  </si>
  <si>
    <t>1030206731</t>
  </si>
  <si>
    <t>GRN-2021-19442</t>
  </si>
  <si>
    <t>2112001618</t>
  </si>
  <si>
    <t>219482/201007</t>
  </si>
  <si>
    <t>GRN-2021-20233</t>
  </si>
  <si>
    <t>2112001616</t>
  </si>
  <si>
    <t>30171797</t>
  </si>
  <si>
    <t>GRN-2021-20230</t>
  </si>
  <si>
    <t>2112000752</t>
  </si>
  <si>
    <t>bt13048/21</t>
  </si>
  <si>
    <t>GRN-2021-18138</t>
  </si>
  <si>
    <t>2112000751</t>
  </si>
  <si>
    <t>bt7338/21</t>
  </si>
  <si>
    <t>GRN-2021-18136</t>
  </si>
  <si>
    <t>2112000621</t>
  </si>
  <si>
    <t>1383</t>
  </si>
  <si>
    <t>GRN-2021-17898</t>
  </si>
  <si>
    <t>2112000622</t>
  </si>
  <si>
    <t>GRN-2021-17899</t>
  </si>
  <si>
    <t>2112000623</t>
  </si>
  <si>
    <t>1386</t>
  </si>
  <si>
    <t>GRN-2021-17900</t>
  </si>
  <si>
    <t>2112000524</t>
  </si>
  <si>
    <t>31837</t>
  </si>
  <si>
    <t>GRN-2021-17406</t>
  </si>
  <si>
    <t>2112000525</t>
  </si>
  <si>
    <t>31838</t>
  </si>
  <si>
    <t>GRN-2021-17408</t>
  </si>
  <si>
    <t>2112000526</t>
  </si>
  <si>
    <t>31839</t>
  </si>
  <si>
    <t>GRN-2021-17409</t>
  </si>
  <si>
    <t>2112000527</t>
  </si>
  <si>
    <t>31841</t>
  </si>
  <si>
    <t>GRN-2021-17410</t>
  </si>
  <si>
    <t>2112000528</t>
  </si>
  <si>
    <t>31842</t>
  </si>
  <si>
    <t>GRN-2021-17412</t>
  </si>
  <si>
    <t>2112000523</t>
  </si>
  <si>
    <t>31843</t>
  </si>
  <si>
    <t>GRN-2021-17405</t>
  </si>
  <si>
    <t>2112000532</t>
  </si>
  <si>
    <t>31844</t>
  </si>
  <si>
    <t>GRN-2021-17419</t>
  </si>
  <si>
    <t>2112000531</t>
  </si>
  <si>
    <t>31846</t>
  </si>
  <si>
    <t>GRN-2021-17418</t>
  </si>
  <si>
    <t>2112000530</t>
  </si>
  <si>
    <t>31847</t>
  </si>
  <si>
    <t>GRN-2021-17415</t>
  </si>
  <si>
    <t>2112000522</t>
  </si>
  <si>
    <t>31848</t>
  </si>
  <si>
    <t>GRN-2021-17404</t>
  </si>
  <si>
    <t>2112000529</t>
  </si>
  <si>
    <t>31849</t>
  </si>
  <si>
    <t>GRN-2021-17413</t>
  </si>
  <si>
    <t>2112000632</t>
  </si>
  <si>
    <t>32109</t>
  </si>
  <si>
    <t>GRN-2021-17761</t>
  </si>
  <si>
    <t>2112001063</t>
  </si>
  <si>
    <t>032615</t>
  </si>
  <si>
    <t>GRN-2021-18670</t>
  </si>
  <si>
    <t>2112000722</t>
  </si>
  <si>
    <t>32333</t>
  </si>
  <si>
    <t>GRN-2021-17980</t>
  </si>
  <si>
    <t>2112000743</t>
  </si>
  <si>
    <t>32356</t>
  </si>
  <si>
    <t>GRN-2021-18120</t>
  </si>
  <si>
    <t>2112000740</t>
  </si>
  <si>
    <t>32357</t>
  </si>
  <si>
    <t>GRN-2021-18112</t>
  </si>
  <si>
    <t>2112000746</t>
  </si>
  <si>
    <t>32358</t>
  </si>
  <si>
    <t>GRN-2021-18129</t>
  </si>
  <si>
    <t>2112000744</t>
  </si>
  <si>
    <t>32359</t>
  </si>
  <si>
    <t>GRN-2021-18122</t>
  </si>
  <si>
    <t>2112000741</t>
  </si>
  <si>
    <t>32360</t>
  </si>
  <si>
    <t>GRN-2021-18113</t>
  </si>
  <si>
    <t>2112000940</t>
  </si>
  <si>
    <t>32361</t>
  </si>
  <si>
    <t>GRN-2021-18421</t>
  </si>
  <si>
    <t>2112000745</t>
  </si>
  <si>
    <t>32362</t>
  </si>
  <si>
    <t>GRN-2021-18126</t>
  </si>
  <si>
    <t>2112000757</t>
  </si>
  <si>
    <t>32423</t>
  </si>
  <si>
    <t>GRN-2021-18185</t>
  </si>
  <si>
    <t>2112001062</t>
  </si>
  <si>
    <t>32610</t>
  </si>
  <si>
    <t>GRN-2021-18669</t>
  </si>
  <si>
    <t>2112001059</t>
  </si>
  <si>
    <t>32611</t>
  </si>
  <si>
    <t>GRN-2021-18664</t>
  </si>
  <si>
    <t>2112001064</t>
  </si>
  <si>
    <t>32612</t>
  </si>
  <si>
    <t>GRN-2021-18671</t>
  </si>
  <si>
    <t>2112001060</t>
  </si>
  <si>
    <t>32613</t>
  </si>
  <si>
    <t>GRN-2021-18665</t>
  </si>
  <si>
    <t>2112001061</t>
  </si>
  <si>
    <t>32614</t>
  </si>
  <si>
    <t>GRN-2021-18667</t>
  </si>
  <si>
    <t>2112001283</t>
  </si>
  <si>
    <t>32616</t>
  </si>
  <si>
    <t>GRN-2021-18970</t>
  </si>
  <si>
    <t>2112001286</t>
  </si>
  <si>
    <t>32827</t>
  </si>
  <si>
    <t>GRN-2021-18976</t>
  </si>
  <si>
    <t>2112001285</t>
  </si>
  <si>
    <t>32828</t>
  </si>
  <si>
    <t>GRN-2021-18975</t>
  </si>
  <si>
    <t>2112001284</t>
  </si>
  <si>
    <t>32829</t>
  </si>
  <si>
    <t>GRN-2021-18973</t>
  </si>
  <si>
    <t>2112001340</t>
  </si>
  <si>
    <t>32885</t>
  </si>
  <si>
    <t>GRN-2021-19271</t>
  </si>
  <si>
    <t>2112001326</t>
  </si>
  <si>
    <t>32887</t>
  </si>
  <si>
    <t>GRN-2021-19225</t>
  </si>
  <si>
    <t>2112001328</t>
  </si>
  <si>
    <t>32888</t>
  </si>
  <si>
    <t>GRN-2021-19227</t>
  </si>
  <si>
    <t>2112001341</t>
  </si>
  <si>
    <t>32889</t>
  </si>
  <si>
    <t>GRN-2021-19272</t>
  </si>
  <si>
    <t>2112001455</t>
  </si>
  <si>
    <t>32890</t>
  </si>
  <si>
    <t>GRN-2021-19826</t>
  </si>
  <si>
    <t>2112001454</t>
  </si>
  <si>
    <t>32891</t>
  </si>
  <si>
    <t>GRN-2021-19825</t>
  </si>
  <si>
    <t>2112001453</t>
  </si>
  <si>
    <t>32892</t>
  </si>
  <si>
    <t>GRN-2021-19823</t>
  </si>
  <si>
    <t>2112000414</t>
  </si>
  <si>
    <t>2761</t>
  </si>
  <si>
    <t>GRN-2021-17031</t>
  </si>
  <si>
    <t>2112000669</t>
  </si>
  <si>
    <t>2748</t>
  </si>
  <si>
    <t>GRN-2021-17889</t>
  </si>
  <si>
    <t>2112000473</t>
  </si>
  <si>
    <t>2788</t>
  </si>
  <si>
    <t>GRN-2021-17206</t>
  </si>
  <si>
    <t>2112000566</t>
  </si>
  <si>
    <t>2829</t>
  </si>
  <si>
    <t>GRN-2021-17539</t>
  </si>
  <si>
    <t>2112000668</t>
  </si>
  <si>
    <t>2912</t>
  </si>
  <si>
    <t>GRN-2021-17888</t>
  </si>
  <si>
    <t>2112000733</t>
  </si>
  <si>
    <t>2850</t>
  </si>
  <si>
    <t>GRN-2021-18090</t>
  </si>
  <si>
    <t>2112000760</t>
  </si>
  <si>
    <t>2880</t>
  </si>
  <si>
    <t>GRN-2021-18233</t>
  </si>
  <si>
    <t>2112000761</t>
  </si>
  <si>
    <t>2882</t>
  </si>
  <si>
    <t>GRN-2021-18234</t>
  </si>
  <si>
    <t>2112000759</t>
  </si>
  <si>
    <t>2883</t>
  </si>
  <si>
    <t>GRN-2021-18231</t>
  </si>
  <si>
    <t>2112000896</t>
  </si>
  <si>
    <t>2884</t>
  </si>
  <si>
    <t>GRN-2021-18320</t>
  </si>
  <si>
    <t>2112000758</t>
  </si>
  <si>
    <t>2885</t>
  </si>
  <si>
    <t>GRN-2021-18230</t>
  </si>
  <si>
    <t>2112000735</t>
  </si>
  <si>
    <t>2906</t>
  </si>
  <si>
    <t>GRN-2021-18094</t>
  </si>
  <si>
    <t>2112000942</t>
  </si>
  <si>
    <t>2946</t>
  </si>
  <si>
    <t>GRN-2021-18423</t>
  </si>
  <si>
    <t>2112000941</t>
  </si>
  <si>
    <t>2947</t>
  </si>
  <si>
    <t>GRN-2021-18422</t>
  </si>
  <si>
    <t>2112001058</t>
  </si>
  <si>
    <t>3004</t>
  </si>
  <si>
    <t>GRN-2021-18663</t>
  </si>
  <si>
    <t>2112001055</t>
  </si>
  <si>
    <t>3005</t>
  </si>
  <si>
    <t>GRN-2021-18659</t>
  </si>
  <si>
    <t>2112001057</t>
  </si>
  <si>
    <t>3006</t>
  </si>
  <si>
    <t>GRN-2021-18662</t>
  </si>
  <si>
    <t>2112001051</t>
  </si>
  <si>
    <t>3007</t>
  </si>
  <si>
    <t>GRN-2021-18654</t>
  </si>
  <si>
    <t>2112001053</t>
  </si>
  <si>
    <t>3008</t>
  </si>
  <si>
    <t>GRN-2021-18657</t>
  </si>
  <si>
    <t>2112001304</t>
  </si>
  <si>
    <t>GRN-2021-19128</t>
  </si>
  <si>
    <t>2112001303</t>
  </si>
  <si>
    <t>GRN-2021-19126</t>
  </si>
  <si>
    <t>2112001302</t>
  </si>
  <si>
    <t>3060</t>
  </si>
  <si>
    <t>GRN-2021-19125</t>
  </si>
  <si>
    <t>2112001310</t>
  </si>
  <si>
    <t>3078</t>
  </si>
  <si>
    <t>GRN-2021-19152</t>
  </si>
  <si>
    <t>2112001378</t>
  </si>
  <si>
    <t>3101</t>
  </si>
  <si>
    <t>GRN-2021-19500</t>
  </si>
  <si>
    <t>2112001480</t>
  </si>
  <si>
    <t>3087</t>
  </si>
  <si>
    <t>GRN-2021-19867</t>
  </si>
  <si>
    <t>2112001481</t>
  </si>
  <si>
    <t>3122</t>
  </si>
  <si>
    <t>GRN-2021-19868</t>
  </si>
  <si>
    <t>2112001072</t>
  </si>
  <si>
    <t>ifbd/exp-21-0964</t>
  </si>
  <si>
    <t>GRN-2021-18683</t>
  </si>
  <si>
    <t>2112001073</t>
  </si>
  <si>
    <t>GRN-2021-18684</t>
  </si>
  <si>
    <t>2112000507</t>
  </si>
  <si>
    <t>KD21-0417</t>
  </si>
  <si>
    <t>GRN-2021-17362</t>
  </si>
  <si>
    <t>2112000699</t>
  </si>
  <si>
    <t>KD21-0458</t>
  </si>
  <si>
    <t>GRN-2021-17941</t>
  </si>
  <si>
    <t>2112000619</t>
  </si>
  <si>
    <t>KD21-0480</t>
  </si>
  <si>
    <t>GRN-2021-17711</t>
  </si>
  <si>
    <t>2112000938</t>
  </si>
  <si>
    <t>KD21-0470</t>
  </si>
  <si>
    <t>GRN-2021-18414</t>
  </si>
  <si>
    <t>2112000939</t>
  </si>
  <si>
    <t>GRN-2021-18416</t>
  </si>
  <si>
    <t>2112000887</t>
  </si>
  <si>
    <t>KD21-0472</t>
  </si>
  <si>
    <t>GRN-2021-18263</t>
  </si>
  <si>
    <t>2112000889</t>
  </si>
  <si>
    <t>GRN-2021-18267</t>
  </si>
  <si>
    <t>2112000892</t>
  </si>
  <si>
    <t>KD21-0477</t>
  </si>
  <si>
    <t>GRN-2021-18273</t>
  </si>
  <si>
    <t>2112000961</t>
  </si>
  <si>
    <t>KD21-0496</t>
  </si>
  <si>
    <t>GRN-2021-18489</t>
  </si>
  <si>
    <t>2112001462</t>
  </si>
  <si>
    <t>KD21-0529</t>
  </si>
  <si>
    <t>GRN-2021-19843</t>
  </si>
  <si>
    <t>2112001531</t>
  </si>
  <si>
    <t>GRN-2021-20040</t>
  </si>
  <si>
    <t>2112001605</t>
  </si>
  <si>
    <t>GRN-2021-20115</t>
  </si>
  <si>
    <t>2112000974</t>
  </si>
  <si>
    <t>2021/244</t>
  </si>
  <si>
    <t>GRN-2021-18569</t>
  </si>
  <si>
    <t>2112001318</t>
  </si>
  <si>
    <t>21C-E0450</t>
  </si>
  <si>
    <t>GRN-2021-19195</t>
  </si>
  <si>
    <t>2112001299</t>
  </si>
  <si>
    <t>21C-E0457</t>
  </si>
  <si>
    <t>GRN-2021-19085</t>
  </si>
  <si>
    <t>2112000346</t>
  </si>
  <si>
    <t>95346/94609</t>
  </si>
  <si>
    <t>GRN-2021-16868</t>
  </si>
  <si>
    <t>2112000347</t>
  </si>
  <si>
    <t>97657/14/51/48/81/</t>
  </si>
  <si>
    <t>GRN-2021-16870</t>
  </si>
  <si>
    <t>2112000350</t>
  </si>
  <si>
    <t>93256/95901</t>
  </si>
  <si>
    <t>GRN-2021-16873</t>
  </si>
  <si>
    <t>2112000349</t>
  </si>
  <si>
    <t>93955/92435</t>
  </si>
  <si>
    <t>GRN-2021-16872</t>
  </si>
  <si>
    <t>2112000353</t>
  </si>
  <si>
    <t>95341/568/376/599/</t>
  </si>
  <si>
    <t>GRN-2021-16876</t>
  </si>
  <si>
    <t>2112000354</t>
  </si>
  <si>
    <t>96922/97229/93961/</t>
  </si>
  <si>
    <t>GRN-2021-16877</t>
  </si>
  <si>
    <t>2112000352</t>
  </si>
  <si>
    <t>97001/908/903/837/</t>
  </si>
  <si>
    <t>GRN-2021-16875</t>
  </si>
  <si>
    <t>2112000355</t>
  </si>
  <si>
    <t>97219-96729</t>
  </si>
  <si>
    <t>GRN-2021-16879</t>
  </si>
  <si>
    <t>2112000351</t>
  </si>
  <si>
    <t>97450/7570/5008/38</t>
  </si>
  <si>
    <t>GRN-2021-16874</t>
  </si>
  <si>
    <t>2112000458</t>
  </si>
  <si>
    <t>100672</t>
  </si>
  <si>
    <t>GRN-2021-17176</t>
  </si>
  <si>
    <t>2112000461</t>
  </si>
  <si>
    <t>100967/101414</t>
  </si>
  <si>
    <t>GRN-2021-17181</t>
  </si>
  <si>
    <t>2112000457</t>
  </si>
  <si>
    <t>101060/99237/99751</t>
  </si>
  <si>
    <t>GRN-2021-17175</t>
  </si>
  <si>
    <t>2112000462</t>
  </si>
  <si>
    <t>101264</t>
  </si>
  <si>
    <t>GRN-2021-17182</t>
  </si>
  <si>
    <t>2112000465</t>
  </si>
  <si>
    <t>101274-98585</t>
  </si>
  <si>
    <t>GRN-2021-17187</t>
  </si>
  <si>
    <t>2112000459</t>
  </si>
  <si>
    <t>101410/245/670/485</t>
  </si>
  <si>
    <t>GRN-2021-17179</t>
  </si>
  <si>
    <t>2112000463</t>
  </si>
  <si>
    <t>101450</t>
  </si>
  <si>
    <t>GRN-2021-17183</t>
  </si>
  <si>
    <t>2112000486</t>
  </si>
  <si>
    <t>101603</t>
  </si>
  <si>
    <t>GRN-2021-17294</t>
  </si>
  <si>
    <t>2112000487</t>
  </si>
  <si>
    <t>101843/100161</t>
  </si>
  <si>
    <t>GRN-2021-17296</t>
  </si>
  <si>
    <t>2112000485</t>
  </si>
  <si>
    <t>101920/562/645</t>
  </si>
  <si>
    <t>GRN-2021-17291</t>
  </si>
  <si>
    <t>2112000513</t>
  </si>
  <si>
    <t>102267/102373</t>
  </si>
  <si>
    <t>GRN-2021-17392</t>
  </si>
  <si>
    <t>2112000514</t>
  </si>
  <si>
    <t>102416</t>
  </si>
  <si>
    <t>GRN-2021-17394</t>
  </si>
  <si>
    <t>2112000425</t>
  </si>
  <si>
    <t>97571/626/719/217/</t>
  </si>
  <si>
    <t>GRN-2021-17059</t>
  </si>
  <si>
    <t>2112000456</t>
  </si>
  <si>
    <t>98478/853/242/983/</t>
  </si>
  <si>
    <t>GRN-2021-17173</t>
  </si>
  <si>
    <t>2112000464</t>
  </si>
  <si>
    <t>99395/99395</t>
  </si>
  <si>
    <t>GRN-2021-17184</t>
  </si>
  <si>
    <t>2112000466</t>
  </si>
  <si>
    <t>99451</t>
  </si>
  <si>
    <t>GRN-2021-17188</t>
  </si>
  <si>
    <t>2112000518</t>
  </si>
  <si>
    <t>0101797</t>
  </si>
  <si>
    <t>GRN-2021-17399</t>
  </si>
  <si>
    <t>2112000521</t>
  </si>
  <si>
    <t>100225/98837/93954</t>
  </si>
  <si>
    <t>GRN-2021-17403</t>
  </si>
  <si>
    <t>2112000515</t>
  </si>
  <si>
    <t>101951</t>
  </si>
  <si>
    <t>GRN-2021-17395</t>
  </si>
  <si>
    <t>2112000517</t>
  </si>
  <si>
    <t>102209/343/148</t>
  </si>
  <si>
    <t>GRN-2021-17398</t>
  </si>
  <si>
    <t>2112000571</t>
  </si>
  <si>
    <t>102574</t>
  </si>
  <si>
    <t>GRN-2021-17544</t>
  </si>
  <si>
    <t>2112000567</t>
  </si>
  <si>
    <t>102575/103524/1034</t>
  </si>
  <si>
    <t>GRN-2021-17540</t>
  </si>
  <si>
    <t>2112000570</t>
  </si>
  <si>
    <t>102817</t>
  </si>
  <si>
    <t>GRN-2021-17543</t>
  </si>
  <si>
    <t>2112000572</t>
  </si>
  <si>
    <t>103380</t>
  </si>
  <si>
    <t>GRN-2021-17545</t>
  </si>
  <si>
    <t>2112000568</t>
  </si>
  <si>
    <t>103552</t>
  </si>
  <si>
    <t>GRN-2021-17541</t>
  </si>
  <si>
    <t>2112000569</t>
  </si>
  <si>
    <t>103581</t>
  </si>
  <si>
    <t>GRN-2021-17542</t>
  </si>
  <si>
    <t>2112000612</t>
  </si>
  <si>
    <t>104284</t>
  </si>
  <si>
    <t>GRN-2021-17679</t>
  </si>
  <si>
    <t>2112000613</t>
  </si>
  <si>
    <t>104469</t>
  </si>
  <si>
    <t>GRN-2021-17680</t>
  </si>
  <si>
    <t>2112000660</t>
  </si>
  <si>
    <t>104584/105757</t>
  </si>
  <si>
    <t>GRN-2021-17873</t>
  </si>
  <si>
    <t>2112000516</t>
  </si>
  <si>
    <t>97228/257/994</t>
  </si>
  <si>
    <t>GRN-2021-17397</t>
  </si>
  <si>
    <t>2112000520</t>
  </si>
  <si>
    <t>99503/948/929/565</t>
  </si>
  <si>
    <t>GRN-2021-17402</t>
  </si>
  <si>
    <t>2112000688</t>
  </si>
  <si>
    <t>102336</t>
  </si>
  <si>
    <t>GRN-2021-17923</t>
  </si>
  <si>
    <t>2112000690</t>
  </si>
  <si>
    <t>102338</t>
  </si>
  <si>
    <t>GRN-2021-17925</t>
  </si>
  <si>
    <t>2112000687</t>
  </si>
  <si>
    <t>102339</t>
  </si>
  <si>
    <t>GRN-2021-17922</t>
  </si>
  <si>
    <t>2112000923</t>
  </si>
  <si>
    <t>102364/103856/1045</t>
  </si>
  <si>
    <t>GRN-2021-18376</t>
  </si>
  <si>
    <t>2112000689</t>
  </si>
  <si>
    <t>102447</t>
  </si>
  <si>
    <t>GRN-2021-17924</t>
  </si>
  <si>
    <t>2112000691</t>
  </si>
  <si>
    <t>102529</t>
  </si>
  <si>
    <t>GRN-2021-17926</t>
  </si>
  <si>
    <t>2112000975</t>
  </si>
  <si>
    <t>102675</t>
  </si>
  <si>
    <t>GRN-2021-18575</t>
  </si>
  <si>
    <t>2112000965</t>
  </si>
  <si>
    <t>102734/102377/1024</t>
  </si>
  <si>
    <t>GRN-2021-18508</t>
  </si>
  <si>
    <t>2112000692</t>
  </si>
  <si>
    <t>102876/102673/1028</t>
  </si>
  <si>
    <t>GRN-2021-17927</t>
  </si>
  <si>
    <t>2112000924</t>
  </si>
  <si>
    <t>102888/451/752/424</t>
  </si>
  <si>
    <t>GRN-2021-18379</t>
  </si>
  <si>
    <t>2112000931</t>
  </si>
  <si>
    <t>103132-104166</t>
  </si>
  <si>
    <t>GRN-2021-18401</t>
  </si>
  <si>
    <t>2112000922</t>
  </si>
  <si>
    <t>103213</t>
  </si>
  <si>
    <t>GRN-2021-18375</t>
  </si>
  <si>
    <t>2112000920</t>
  </si>
  <si>
    <t>103364</t>
  </si>
  <si>
    <t>GRN-2021-18373</t>
  </si>
  <si>
    <t>2112001075</t>
  </si>
  <si>
    <t>104087</t>
  </si>
  <si>
    <t>GRN-2021-18715</t>
  </si>
  <si>
    <t>2112000932</t>
  </si>
  <si>
    <t>104310/4410/4336/3</t>
  </si>
  <si>
    <t>GRN-2021-18402</t>
  </si>
  <si>
    <t>2112000724</t>
  </si>
  <si>
    <t>104730</t>
  </si>
  <si>
    <t>GRN-2021-18016</t>
  </si>
  <si>
    <t>2112000921</t>
  </si>
  <si>
    <t>104767/708</t>
  </si>
  <si>
    <t>GRN-2021-18374</t>
  </si>
  <si>
    <t>2112000912</t>
  </si>
  <si>
    <t>105658/103131</t>
  </si>
  <si>
    <t>GRN-2021-18360</t>
  </si>
  <si>
    <t>2112001076</t>
  </si>
  <si>
    <t>106636</t>
  </si>
  <si>
    <t>GRN-2021-18726</t>
  </si>
  <si>
    <t>2112000914</t>
  </si>
  <si>
    <t>106868-104327</t>
  </si>
  <si>
    <t>GRN-2021-18366</t>
  </si>
  <si>
    <t>2112000915</t>
  </si>
  <si>
    <t>107020-105964</t>
  </si>
  <si>
    <t>GRN-2021-18367</t>
  </si>
  <si>
    <t>2112000916</t>
  </si>
  <si>
    <t>107054-105033</t>
  </si>
  <si>
    <t>GRN-2021-18368</t>
  </si>
  <si>
    <t>2112000913</t>
  </si>
  <si>
    <t>107078-106434</t>
  </si>
  <si>
    <t>GRN-2021-18361</t>
  </si>
  <si>
    <t>2112000919</t>
  </si>
  <si>
    <t>107111/088/631/164</t>
  </si>
  <si>
    <t>GRN-2021-18371</t>
  </si>
  <si>
    <t>2112000928</t>
  </si>
  <si>
    <t>107578</t>
  </si>
  <si>
    <t>GRN-2021-18396</t>
  </si>
  <si>
    <t>2112000925</t>
  </si>
  <si>
    <t>107594-107056</t>
  </si>
  <si>
    <t>GRN-2021-18388</t>
  </si>
  <si>
    <t>2112000929</t>
  </si>
  <si>
    <t>107705</t>
  </si>
  <si>
    <t>GRN-2021-18397</t>
  </si>
  <si>
    <t>2112000926</t>
  </si>
  <si>
    <t>107723</t>
  </si>
  <si>
    <t>GRN-2021-18392</t>
  </si>
  <si>
    <t>2112000927</t>
  </si>
  <si>
    <t>108094-107002</t>
  </si>
  <si>
    <t>GRN-2021-18394</t>
  </si>
  <si>
    <t>2112000973</t>
  </si>
  <si>
    <t>108968</t>
  </si>
  <si>
    <t>GRN-2021-18568</t>
  </si>
  <si>
    <t>2112001078</t>
  </si>
  <si>
    <t>109423</t>
  </si>
  <si>
    <t>GRN-2021-18732</t>
  </si>
  <si>
    <t>2112001077</t>
  </si>
  <si>
    <t>109609</t>
  </si>
  <si>
    <t>GRN-2021-18730</t>
  </si>
  <si>
    <t>2112000935</t>
  </si>
  <si>
    <t>99294/781/346/219/</t>
  </si>
  <si>
    <t>GRN-2021-18405</t>
  </si>
  <si>
    <t>2112001390</t>
  </si>
  <si>
    <t>100012-107178</t>
  </si>
  <si>
    <t>GRN-2021-19555</t>
  </si>
  <si>
    <t>2112001344</t>
  </si>
  <si>
    <t>102455</t>
  </si>
  <si>
    <t>GRN-2021-19281</t>
  </si>
  <si>
    <t>2112001345</t>
  </si>
  <si>
    <t>102580</t>
  </si>
  <si>
    <t>GRN-2021-19282</t>
  </si>
  <si>
    <t>2112001346</t>
  </si>
  <si>
    <t>102850</t>
  </si>
  <si>
    <t>GRN-2021-19284</t>
  </si>
  <si>
    <t>2112001394</t>
  </si>
  <si>
    <t>103915/105138</t>
  </si>
  <si>
    <t>GRN-2021-19568</t>
  </si>
  <si>
    <t>2112001343</t>
  </si>
  <si>
    <t>104288</t>
  </si>
  <si>
    <t>GRN-2021-19279</t>
  </si>
  <si>
    <t>2112001395</t>
  </si>
  <si>
    <t>104381</t>
  </si>
  <si>
    <t>GRN-2021-19570</t>
  </si>
  <si>
    <t>2112001393</t>
  </si>
  <si>
    <t>104574/103699/1035</t>
  </si>
  <si>
    <t>GRN-2021-19563</t>
  </si>
  <si>
    <t>2112001396</t>
  </si>
  <si>
    <t>105284/105351/1060</t>
  </si>
  <si>
    <t>GRN-2021-19573</t>
  </si>
  <si>
    <t>2112001389</t>
  </si>
  <si>
    <t>106558-107479</t>
  </si>
  <si>
    <t>GRN-2021-19551</t>
  </si>
  <si>
    <t>2112001397</t>
  </si>
  <si>
    <t>109955-102971</t>
  </si>
  <si>
    <t>GRN-2021-19578</t>
  </si>
  <si>
    <t>2112001391</t>
  </si>
  <si>
    <t>110020/110033</t>
  </si>
  <si>
    <t>GRN-2021-19557</t>
  </si>
  <si>
    <t>2112001608</t>
  </si>
  <si>
    <t>113876</t>
  </si>
  <si>
    <t>GRN-2021-20172</t>
  </si>
  <si>
    <t>2112001617</t>
  </si>
  <si>
    <t>114151</t>
  </si>
  <si>
    <t>GRN-2021-20232</t>
  </si>
  <si>
    <t>2112001392</t>
  </si>
  <si>
    <t>13-0469</t>
  </si>
  <si>
    <t>GRN-2021-19562</t>
  </si>
  <si>
    <t>2112000543</t>
  </si>
  <si>
    <t>nab-exp-21-1167</t>
  </si>
  <si>
    <t>GRN-2021-17443</t>
  </si>
  <si>
    <t>2112000664</t>
  </si>
  <si>
    <t>GRN-2021-17878</t>
  </si>
  <si>
    <t>2112000666</t>
  </si>
  <si>
    <t>nab-exp-21-1289</t>
  </si>
  <si>
    <t>GRN-2021-17881</t>
  </si>
  <si>
    <t>2112000694</t>
  </si>
  <si>
    <t>21869</t>
  </si>
  <si>
    <t>GRN-2021-17931</t>
  </si>
  <si>
    <t>2112000905</t>
  </si>
  <si>
    <t>GRN-2021-18338</t>
  </si>
  <si>
    <t>2112000908</t>
  </si>
  <si>
    <t>nab-exp-21-1135</t>
  </si>
  <si>
    <t>GRN-2021-18343</t>
  </si>
  <si>
    <t>2112000904</t>
  </si>
  <si>
    <t>GRN-2021-18337</t>
  </si>
  <si>
    <t>2112000909</t>
  </si>
  <si>
    <t>nab-exp-21-1288</t>
  </si>
  <si>
    <t>GRN-2021-18344</t>
  </si>
  <si>
    <t>2112000907</t>
  </si>
  <si>
    <t>GRN-2021-18341</t>
  </si>
  <si>
    <t>2112001627</t>
  </si>
  <si>
    <t>2693</t>
  </si>
  <si>
    <t>GRN-2021-20262</t>
  </si>
  <si>
    <t>2112001417</t>
  </si>
  <si>
    <t>NAB-EXP-21-1167</t>
  </si>
  <si>
    <t>GRN-2021-19644</t>
  </si>
  <si>
    <t>2112001487</t>
  </si>
  <si>
    <t>NAB-EXP-21-1245</t>
  </si>
  <si>
    <t>GRN-2021-19891</t>
  </si>
  <si>
    <t>2112001416</t>
  </si>
  <si>
    <t>NAB-EXP-21-1288</t>
  </si>
  <si>
    <t>GRN-2021-19643</t>
  </si>
  <si>
    <t>2112001420</t>
  </si>
  <si>
    <t>GRN-2021-19647</t>
  </si>
  <si>
    <t>2112001486</t>
  </si>
  <si>
    <t>GRN-2021-19889</t>
  </si>
  <si>
    <t>2112001418</t>
  </si>
  <si>
    <t>NAB-EXP-21-1289</t>
  </si>
  <si>
    <t>GRN-2021-19645</t>
  </si>
  <si>
    <t>2112001419</t>
  </si>
  <si>
    <t>NAB-EXP-21-1327</t>
  </si>
  <si>
    <t>GRN-2021-19646</t>
  </si>
  <si>
    <t>2112001422</t>
  </si>
  <si>
    <t>GRN-2021-19664</t>
  </si>
  <si>
    <t>2112001484</t>
  </si>
  <si>
    <t>GRN-2021-19885</t>
  </si>
  <si>
    <t>2112001488</t>
  </si>
  <si>
    <t>GRN-2021-19892</t>
  </si>
  <si>
    <t>2112001423</t>
  </si>
  <si>
    <t>NAB-EXP-21-1365</t>
  </si>
  <si>
    <t>GRN-2021-19668</t>
  </si>
  <si>
    <t>2112001485</t>
  </si>
  <si>
    <t>NAB-NEX-21-1288</t>
  </si>
  <si>
    <t>GRN-2021-19886</t>
  </si>
  <si>
    <t>2112001429</t>
  </si>
  <si>
    <t>GRN-2021-19699</t>
  </si>
  <si>
    <t>2112001433</t>
  </si>
  <si>
    <t>nab-exp-21-1365</t>
  </si>
  <si>
    <t>GRN-2021-19733</t>
  </si>
  <si>
    <t>2112000480</t>
  </si>
  <si>
    <t>EXP/F-35/1026/2021</t>
  </si>
  <si>
    <t>GRN-2021-17269</t>
  </si>
  <si>
    <t>2112000478</t>
  </si>
  <si>
    <t>EXP/F-35/1031/2021</t>
  </si>
  <si>
    <t>GRN-2021-17253</t>
  </si>
  <si>
    <t>2112000479</t>
  </si>
  <si>
    <t>GRN-2021-17256</t>
  </si>
  <si>
    <t>2112001349</t>
  </si>
  <si>
    <t>EXP/F-35/1028/2021</t>
  </si>
  <si>
    <t>GRN-2021-19336</t>
  </si>
  <si>
    <t>2112001534</t>
  </si>
  <si>
    <t>EXP/F-35/0028/2022</t>
  </si>
  <si>
    <t>GRN-2021-20092</t>
  </si>
  <si>
    <t>2112001615</t>
  </si>
  <si>
    <t>GRN-2021-20224</t>
  </si>
  <si>
    <t>2112000512</t>
  </si>
  <si>
    <t>165/168</t>
  </si>
  <si>
    <t>GRN-2021-17372</t>
  </si>
  <si>
    <t>2112000511</t>
  </si>
  <si>
    <t>169</t>
  </si>
  <si>
    <t>GRN-2021-17371</t>
  </si>
  <si>
    <t>2112000563</t>
  </si>
  <si>
    <t>GRN-2021-17534</t>
  </si>
  <si>
    <t>2112000562</t>
  </si>
  <si>
    <t>DEPZ-OIL-1515/21</t>
  </si>
  <si>
    <t>GRN-2021-17533</t>
  </si>
  <si>
    <t>2112000564</t>
  </si>
  <si>
    <t>GRN-2021-17536</t>
  </si>
  <si>
    <t>2112000565</t>
  </si>
  <si>
    <t>GRN-2021-17538</t>
  </si>
  <si>
    <t>2112000667</t>
  </si>
  <si>
    <t>GRN-2021-17882</t>
  </si>
  <si>
    <t>2112000959</t>
  </si>
  <si>
    <t>DEPZ-OIL-1544/21</t>
  </si>
  <si>
    <t>GRN-2021-18484</t>
  </si>
  <si>
    <t>2112001049</t>
  </si>
  <si>
    <t>DEPZ-OIL-1545/21</t>
  </si>
  <si>
    <t>GRN-2021-18650</t>
  </si>
  <si>
    <t>2112001327</t>
  </si>
  <si>
    <t>DC-210821-017</t>
  </si>
  <si>
    <t>GRN-2021-19226</t>
  </si>
  <si>
    <t>2112001352</t>
  </si>
  <si>
    <t>DEPZ-0IL-1544/21</t>
  </si>
  <si>
    <t>GRN-2021-19357</t>
  </si>
  <si>
    <t>2112000578</t>
  </si>
  <si>
    <t>DCF-080821/1</t>
  </si>
  <si>
    <t>GRN-2021-17584</t>
  </si>
  <si>
    <t>2112000579</t>
  </si>
  <si>
    <t>GRN-2021-17588</t>
  </si>
  <si>
    <t>2112000576</t>
  </si>
  <si>
    <t>DCF-3364/21</t>
  </si>
  <si>
    <t>GRN-2021-17563</t>
  </si>
  <si>
    <t>2112000595</t>
  </si>
  <si>
    <t>DCF-3403/21</t>
  </si>
  <si>
    <t>GRN-2021-17639</t>
  </si>
  <si>
    <t>2112000906</t>
  </si>
  <si>
    <t>DCF-3559/21</t>
  </si>
  <si>
    <t>GRN-2021-18340</t>
  </si>
  <si>
    <t>2112000910</t>
  </si>
  <si>
    <t>GRN-2021-18345</t>
  </si>
  <si>
    <t>2112000901</t>
  </si>
  <si>
    <t>DCF-3560/21</t>
  </si>
  <si>
    <t>GRN-2021-18330</t>
  </si>
  <si>
    <t>2112000911</t>
  </si>
  <si>
    <t>DCF-3561/21</t>
  </si>
  <si>
    <t>GRN-2021-18346</t>
  </si>
  <si>
    <t>2112000897</t>
  </si>
  <si>
    <t>DCF-3562/21</t>
  </si>
  <si>
    <t>GRN-2021-18324</t>
  </si>
  <si>
    <t>2112000903</t>
  </si>
  <si>
    <t>DCF-3565/21</t>
  </si>
  <si>
    <t>GRN-2021-18335</t>
  </si>
  <si>
    <t>2112000930</t>
  </si>
  <si>
    <t>DCF-3595/21</t>
  </si>
  <si>
    <t>GRN-2021-18400</t>
  </si>
  <si>
    <t>2112000933</t>
  </si>
  <si>
    <t>DCF-3596/21</t>
  </si>
  <si>
    <t>GRN-2021-18403</t>
  </si>
  <si>
    <t>2112000934</t>
  </si>
  <si>
    <t>DCF-3597/21</t>
  </si>
  <si>
    <t>GRN-2021-18404</t>
  </si>
  <si>
    <t>2112000936</t>
  </si>
  <si>
    <t>DCF-3598/21</t>
  </si>
  <si>
    <t>GRN-2021-18406</t>
  </si>
  <si>
    <t>2112000971</t>
  </si>
  <si>
    <t>DCF-3626/21</t>
  </si>
  <si>
    <t>GRN-2021-18544</t>
  </si>
  <si>
    <t>2112001223</t>
  </si>
  <si>
    <t>DCF-3694/21</t>
  </si>
  <si>
    <t>GRN-2021-18842</t>
  </si>
  <si>
    <t>2112001289</t>
  </si>
  <si>
    <t>DCF-3726/21</t>
  </si>
  <si>
    <t>GRN-2021-18989</t>
  </si>
  <si>
    <t>2112001350</t>
  </si>
  <si>
    <t>DCF-3791/21</t>
  </si>
  <si>
    <t>GRN-2021-19356</t>
  </si>
  <si>
    <t>2112001353</t>
  </si>
  <si>
    <t>DCF-3811/21</t>
  </si>
  <si>
    <t>GRN-2021-19371</t>
  </si>
  <si>
    <t>2112001355</t>
  </si>
  <si>
    <t>DCF-3812/21</t>
  </si>
  <si>
    <t>GRN-2021-19375</t>
  </si>
  <si>
    <t>2112001511</t>
  </si>
  <si>
    <t>DCF-3904/21</t>
  </si>
  <si>
    <t>GRN-2021-19966</t>
  </si>
  <si>
    <t>2112000972</t>
  </si>
  <si>
    <t>233377</t>
  </si>
  <si>
    <t>GRN-2021-18560</t>
  </si>
  <si>
    <t>2112000488</t>
  </si>
  <si>
    <t>231691</t>
  </si>
  <si>
    <t>GRN-2021-17303</t>
  </si>
  <si>
    <t>2112000489</t>
  </si>
  <si>
    <t>GRN-2021-17305</t>
  </si>
  <si>
    <t>2112000587</t>
  </si>
  <si>
    <t>232168</t>
  </si>
  <si>
    <t>GRN-2021-17620</t>
  </si>
  <si>
    <t>2112000588</t>
  </si>
  <si>
    <t>GRN-2021-17621</t>
  </si>
  <si>
    <t>2112000589</t>
  </si>
  <si>
    <t>GRN-2021-17624</t>
  </si>
  <si>
    <t>2112000739</t>
  </si>
  <si>
    <t>232716</t>
  </si>
  <si>
    <t>GRN-2021-18109</t>
  </si>
  <si>
    <t>2112001023</t>
  </si>
  <si>
    <t>233541</t>
  </si>
  <si>
    <t>GRN-2021-18592</t>
  </si>
  <si>
    <t>2112001024</t>
  </si>
  <si>
    <t>GRN-2021-18593</t>
  </si>
  <si>
    <t>2112001025</t>
  </si>
  <si>
    <t>GRN-2021-18595</t>
  </si>
  <si>
    <t>2112001026</t>
  </si>
  <si>
    <t>GRN-2021-18596</t>
  </si>
  <si>
    <t>2112001027</t>
  </si>
  <si>
    <t>GRN-2021-18597</t>
  </si>
  <si>
    <t>2112001028</t>
  </si>
  <si>
    <t>GRN-2021-18599</t>
  </si>
  <si>
    <t>2112001029</t>
  </si>
  <si>
    <t>GRN-2021-18601</t>
  </si>
  <si>
    <t>2112001030</t>
  </si>
  <si>
    <t>GRN-2021-18602</t>
  </si>
  <si>
    <t>2112001031</t>
  </si>
  <si>
    <t>GRN-2021-18603</t>
  </si>
  <si>
    <t>2112001032</t>
  </si>
  <si>
    <t>GRN-2021-18604</t>
  </si>
  <si>
    <t>2112001033</t>
  </si>
  <si>
    <t>GRN-2021-18605</t>
  </si>
  <si>
    <t>2112001035</t>
  </si>
  <si>
    <t>GRN-2021-18609</t>
  </si>
  <si>
    <t>2112001408</t>
  </si>
  <si>
    <t>234381</t>
  </si>
  <si>
    <t>GRN-2021-19635</t>
  </si>
  <si>
    <t>2112001409</t>
  </si>
  <si>
    <t>GRN-2021-19636</t>
  </si>
  <si>
    <t>2112001410</t>
  </si>
  <si>
    <t>GRN-2021-19637</t>
  </si>
  <si>
    <t>2112001411</t>
  </si>
  <si>
    <t>GRN-2021-19638</t>
  </si>
  <si>
    <t>2112001412</t>
  </si>
  <si>
    <t>GRN-2021-19639</t>
  </si>
  <si>
    <t>2112001413</t>
  </si>
  <si>
    <t>234954</t>
  </si>
  <si>
    <t>GRN-2021-19640</t>
  </si>
  <si>
    <t>2112001414</t>
  </si>
  <si>
    <t>GRN-2021-19641</t>
  </si>
  <si>
    <t>2112000378</t>
  </si>
  <si>
    <t>2103079966</t>
  </si>
  <si>
    <t>GRN-2021-16917</t>
  </si>
  <si>
    <t>2112000376</t>
  </si>
  <si>
    <t>2103080036</t>
  </si>
  <si>
    <t>GRN-2021-16915</t>
  </si>
  <si>
    <t>2112000377</t>
  </si>
  <si>
    <t>7103079967</t>
  </si>
  <si>
    <t>GRN-2021-16916</t>
  </si>
  <si>
    <t>2112000379</t>
  </si>
  <si>
    <t>2103080038/80039/8</t>
  </si>
  <si>
    <t>GRN-2021-16918</t>
  </si>
  <si>
    <t>2112000406</t>
  </si>
  <si>
    <t>2103080331/330/332</t>
  </si>
  <si>
    <t>GRN-2021-16978</t>
  </si>
  <si>
    <t>2112000404</t>
  </si>
  <si>
    <t>2103080333</t>
  </si>
  <si>
    <t>GRN-2021-16974</t>
  </si>
  <si>
    <t>2112000407</t>
  </si>
  <si>
    <t>2103080334</t>
  </si>
  <si>
    <t>GRN-2021-16979</t>
  </si>
  <si>
    <t>2112000405</t>
  </si>
  <si>
    <t>2103080335</t>
  </si>
  <si>
    <t>GRN-2021-16976</t>
  </si>
  <si>
    <t>2112000503</t>
  </si>
  <si>
    <t>2103075448</t>
  </si>
  <si>
    <t>GRN-2021-17321</t>
  </si>
  <si>
    <t>2112000468</t>
  </si>
  <si>
    <t>2103080336</t>
  </si>
  <si>
    <t>GRN-2021-17196</t>
  </si>
  <si>
    <t>2112000424</t>
  </si>
  <si>
    <t>2103081200</t>
  </si>
  <si>
    <t>GRN-2021-17045</t>
  </si>
  <si>
    <t>2112000469</t>
  </si>
  <si>
    <t>82118/82119</t>
  </si>
  <si>
    <t>GRN-2021-17199</t>
  </si>
  <si>
    <t>2112000625</t>
  </si>
  <si>
    <t>2100203950</t>
  </si>
  <si>
    <t>GRN-2021-17716</t>
  </si>
  <si>
    <t>2112000534</t>
  </si>
  <si>
    <t>2103082064/2066</t>
  </si>
  <si>
    <t>GRN-2021-17421</t>
  </si>
  <si>
    <t>2112000535</t>
  </si>
  <si>
    <t>2103082067/2065</t>
  </si>
  <si>
    <t>GRN-2021-17422</t>
  </si>
  <si>
    <t>2112000538</t>
  </si>
  <si>
    <t>2103082112</t>
  </si>
  <si>
    <t>GRN-2021-17425</t>
  </si>
  <si>
    <t>2112000539</t>
  </si>
  <si>
    <t>2103082113</t>
  </si>
  <si>
    <t>GRN-2021-17426</t>
  </si>
  <si>
    <t>2112000537</t>
  </si>
  <si>
    <t>2103082114/2111</t>
  </si>
  <si>
    <t>GRN-2021-17424</t>
  </si>
  <si>
    <t>2112000533</t>
  </si>
  <si>
    <t>2103082614</t>
  </si>
  <si>
    <t>GRN-2021-17420</t>
  </si>
  <si>
    <t>2112000541</t>
  </si>
  <si>
    <t>2103083037</t>
  </si>
  <si>
    <t>GRN-2021-17430</t>
  </si>
  <si>
    <t>2112000542</t>
  </si>
  <si>
    <t>2103083038</t>
  </si>
  <si>
    <t>GRN-2021-17431</t>
  </si>
  <si>
    <t>2112000540</t>
  </si>
  <si>
    <t>2103083069</t>
  </si>
  <si>
    <t>GRN-2021-17428</t>
  </si>
  <si>
    <t>2112000551</t>
  </si>
  <si>
    <t>2103083188</t>
  </si>
  <si>
    <t>GRN-2021-17513</t>
  </si>
  <si>
    <t>2112000552</t>
  </si>
  <si>
    <t>2103083213/83214/8</t>
  </si>
  <si>
    <t>GRN-2021-17514</t>
  </si>
  <si>
    <t>2112000620</t>
  </si>
  <si>
    <t>2103083423</t>
  </si>
  <si>
    <t>GRN-2021-17712</t>
  </si>
  <si>
    <t>2112000629</t>
  </si>
  <si>
    <t>2103083425</t>
  </si>
  <si>
    <t>GRN-2021-17724</t>
  </si>
  <si>
    <t>2112000630</t>
  </si>
  <si>
    <t>2103083427</t>
  </si>
  <si>
    <t>GRN-2021-17726</t>
  </si>
  <si>
    <t>2112000624</t>
  </si>
  <si>
    <t>2103083428</t>
  </si>
  <si>
    <t>GRN-2021-17714</t>
  </si>
  <si>
    <t>2112000631</t>
  </si>
  <si>
    <t>2103083435/3439/34</t>
  </si>
  <si>
    <t>GRN-2021-17733</t>
  </si>
  <si>
    <t>2112000627</t>
  </si>
  <si>
    <t>2103083504/3505</t>
  </si>
  <si>
    <t>GRN-2021-17721</t>
  </si>
  <si>
    <t>2112000626</t>
  </si>
  <si>
    <t>2103083506/83507</t>
  </si>
  <si>
    <t>GRN-2021-17719</t>
  </si>
  <si>
    <t>2112000628</t>
  </si>
  <si>
    <t>2103083508/83509</t>
  </si>
  <si>
    <t>GRN-2021-17722</t>
  </si>
  <si>
    <t>2112000618</t>
  </si>
  <si>
    <t>2103083601/3429/34</t>
  </si>
  <si>
    <t>GRN-2021-17710</t>
  </si>
  <si>
    <t>2112000614</t>
  </si>
  <si>
    <t>2103083687</t>
  </si>
  <si>
    <t>GRN-2021-17684</t>
  </si>
  <si>
    <t>2112000615</t>
  </si>
  <si>
    <t>2103083691/83693</t>
  </si>
  <si>
    <t>GRN-2021-17685</t>
  </si>
  <si>
    <t>2112000617</t>
  </si>
  <si>
    <t>2103083729/3424</t>
  </si>
  <si>
    <t>GRN-2021-17708</t>
  </si>
  <si>
    <t>2112000662</t>
  </si>
  <si>
    <t>2103084041</t>
  </si>
  <si>
    <t>GRN-2021-17875</t>
  </si>
  <si>
    <t>2112000661</t>
  </si>
  <si>
    <t>2103084043/84042</t>
  </si>
  <si>
    <t>GRN-2021-17874</t>
  </si>
  <si>
    <t>2112000670</t>
  </si>
  <si>
    <t>2103084072</t>
  </si>
  <si>
    <t>GRN-2021-17890</t>
  </si>
  <si>
    <t>2112000671</t>
  </si>
  <si>
    <t>2103084073</t>
  </si>
  <si>
    <t>GRN-2021-17891</t>
  </si>
  <si>
    <t>2112000674</t>
  </si>
  <si>
    <t>2103084074</t>
  </si>
  <si>
    <t>GRN-2021-17894</t>
  </si>
  <si>
    <t>2112000673</t>
  </si>
  <si>
    <t>2103084075</t>
  </si>
  <si>
    <t>GRN-2021-17893</t>
  </si>
  <si>
    <t>2112000672</t>
  </si>
  <si>
    <t>2103084097</t>
  </si>
  <si>
    <t>GRN-2021-17892</t>
  </si>
  <si>
    <t>2112000616</t>
  </si>
  <si>
    <t>210383724/3431/343</t>
  </si>
  <si>
    <t>GRN-2021-17707</t>
  </si>
  <si>
    <t>2112000536</t>
  </si>
  <si>
    <t>82117/82116/82115</t>
  </si>
  <si>
    <t>GRN-2021-17423</t>
  </si>
  <si>
    <t>2112001201</t>
  </si>
  <si>
    <t>210306541</t>
  </si>
  <si>
    <t>GRN-2021-18762</t>
  </si>
  <si>
    <t>2112000683</t>
  </si>
  <si>
    <t>2103083889</t>
  </si>
  <si>
    <t>GRN-2021-17908</t>
  </si>
  <si>
    <t>2112000681</t>
  </si>
  <si>
    <t>2103083997</t>
  </si>
  <si>
    <t>GRN-2021-17906</t>
  </si>
  <si>
    <t>2112000682</t>
  </si>
  <si>
    <t>GRN-2021-17907</t>
  </si>
  <si>
    <t>2112000944</t>
  </si>
  <si>
    <t>2103083998</t>
  </si>
  <si>
    <t>GRN-2021-18426</t>
  </si>
  <si>
    <t>2112000946</t>
  </si>
  <si>
    <t>2103084000</t>
  </si>
  <si>
    <t>GRN-2021-18429</t>
  </si>
  <si>
    <t>2112000945</t>
  </si>
  <si>
    <t>2103084003</t>
  </si>
  <si>
    <t>GRN-2021-18428</t>
  </si>
  <si>
    <t>2112000943</t>
  </si>
  <si>
    <t>2103084006</t>
  </si>
  <si>
    <t>GRN-2021-18424</t>
  </si>
  <si>
    <t>2112000947</t>
  </si>
  <si>
    <t>2103084007</t>
  </si>
  <si>
    <t>GRN-2021-18430</t>
  </si>
  <si>
    <t>2112000684</t>
  </si>
  <si>
    <t>2103084029</t>
  </si>
  <si>
    <t>GRN-2021-17909</t>
  </si>
  <si>
    <t>2112000949</t>
  </si>
  <si>
    <t>2103084039</t>
  </si>
  <si>
    <t>GRN-2021-18432</t>
  </si>
  <si>
    <t>2112000948</t>
  </si>
  <si>
    <t>2103084040</t>
  </si>
  <si>
    <t>GRN-2021-18431</t>
  </si>
  <si>
    <t>2112000950</t>
  </si>
  <si>
    <t>2103084044</t>
  </si>
  <si>
    <t>GRN-2021-18433</t>
  </si>
  <si>
    <t>2112000675</t>
  </si>
  <si>
    <t>2103084071</t>
  </si>
  <si>
    <t>GRN-2021-17895</t>
  </si>
  <si>
    <t>2112001067</t>
  </si>
  <si>
    <t>2103084664</t>
  </si>
  <si>
    <t>GRN-2021-18674</t>
  </si>
  <si>
    <t>2112001066</t>
  </si>
  <si>
    <t>2103084665</t>
  </si>
  <si>
    <t>GRN-2021-18673</t>
  </si>
  <si>
    <t>2112000742</t>
  </si>
  <si>
    <t>2103085141</t>
  </si>
  <si>
    <t>GRN-2021-18118</t>
  </si>
  <si>
    <t>2112001281</t>
  </si>
  <si>
    <t>2103086132</t>
  </si>
  <si>
    <t>GRN-2021-18964</t>
  </si>
  <si>
    <t>2112001282</t>
  </si>
  <si>
    <t>2103086133</t>
  </si>
  <si>
    <t>GRN-2021-18965</t>
  </si>
  <si>
    <t>2112001280</t>
  </si>
  <si>
    <t>2103086138</t>
  </si>
  <si>
    <t>GRN-2021-18962</t>
  </si>
  <si>
    <t>2112001198</t>
  </si>
  <si>
    <t>2103086528</t>
  </si>
  <si>
    <t>GRN-2021-18758</t>
  </si>
  <si>
    <t>2112001202</t>
  </si>
  <si>
    <t>2103086536/538/540</t>
  </si>
  <si>
    <t>GRN-2021-18764</t>
  </si>
  <si>
    <t>2112001200</t>
  </si>
  <si>
    <t>2103086542</t>
  </si>
  <si>
    <t>GRN-2021-18761</t>
  </si>
  <si>
    <t>2112001203</t>
  </si>
  <si>
    <t>2103086545/6544/65</t>
  </si>
  <si>
    <t>GRN-2021-18768</t>
  </si>
  <si>
    <t>2112001204</t>
  </si>
  <si>
    <t>2103086546</t>
  </si>
  <si>
    <t>GRN-2021-18771</t>
  </si>
  <si>
    <t>2112001199</t>
  </si>
  <si>
    <t>2103086549/6547/65</t>
  </si>
  <si>
    <t>GRN-2021-18760</t>
  </si>
  <si>
    <t>2112001279</t>
  </si>
  <si>
    <t>2103086998/86993</t>
  </si>
  <si>
    <t>GRN-2021-18961</t>
  </si>
  <si>
    <t>2112001264</t>
  </si>
  <si>
    <t>2103090006</t>
  </si>
  <si>
    <t>GRN-2021-19252</t>
  </si>
  <si>
    <t>2112001329</t>
  </si>
  <si>
    <t>2103085737/85736</t>
  </si>
  <si>
    <t>GRN-2021-19232</t>
  </si>
  <si>
    <t>2112001334</t>
  </si>
  <si>
    <t>2103087042</t>
  </si>
  <si>
    <t>GRN-2021-19246</t>
  </si>
  <si>
    <t>2112001335</t>
  </si>
  <si>
    <t>2103087043</t>
  </si>
  <si>
    <t>GRN-2021-19253</t>
  </si>
  <si>
    <t>2112001339</t>
  </si>
  <si>
    <t>2103087046</t>
  </si>
  <si>
    <t>GRN-2021-19268</t>
  </si>
  <si>
    <t>2112001337</t>
  </si>
  <si>
    <t>2103087047</t>
  </si>
  <si>
    <t>GRN-2021-19265</t>
  </si>
  <si>
    <t>2112001333</t>
  </si>
  <si>
    <t>2103087048/2103087</t>
  </si>
  <si>
    <t>GRN-2021-19240</t>
  </si>
  <si>
    <t>2112001331</t>
  </si>
  <si>
    <t>2103087049</t>
  </si>
  <si>
    <t>GRN-2021-19236</t>
  </si>
  <si>
    <t>2112001332</t>
  </si>
  <si>
    <t>2103087721</t>
  </si>
  <si>
    <t>GRN-2021-19239</t>
  </si>
  <si>
    <t>2112001330</t>
  </si>
  <si>
    <t>2103087768/7769/87</t>
  </si>
  <si>
    <t>GRN-2021-19233</t>
  </si>
  <si>
    <t>2112001338</t>
  </si>
  <si>
    <t>2103087796</t>
  </si>
  <si>
    <t>GRN-2021-19266</t>
  </si>
  <si>
    <t>2112001435</t>
  </si>
  <si>
    <t>2103088854</t>
  </si>
  <si>
    <t>GRN-2021-19744</t>
  </si>
  <si>
    <t>2112001437</t>
  </si>
  <si>
    <t>2103089329</t>
  </si>
  <si>
    <t>GRN-2021-19748</t>
  </si>
  <si>
    <t>2112001438</t>
  </si>
  <si>
    <t>2103089330</t>
  </si>
  <si>
    <t>GRN-2021-19750</t>
  </si>
  <si>
    <t>2112001436</t>
  </si>
  <si>
    <t>2103089331</t>
  </si>
  <si>
    <t>GRN-2021-19745</t>
  </si>
  <si>
    <t>2112001492</t>
  </si>
  <si>
    <t>2103090315/334/292</t>
  </si>
  <si>
    <t>GRN-2021-19897</t>
  </si>
  <si>
    <t>2112001491</t>
  </si>
  <si>
    <t>2103090317/312/318</t>
  </si>
  <si>
    <t>GRN-2021-19896</t>
  </si>
  <si>
    <t>2112001490</t>
  </si>
  <si>
    <t>2103090321/333/313</t>
  </si>
  <si>
    <t>GRN-2021-19895</t>
  </si>
  <si>
    <t>2112001493</t>
  </si>
  <si>
    <t>2103090331/316/291</t>
  </si>
  <si>
    <t>GRN-2021-19898</t>
  </si>
  <si>
    <t>2112001336</t>
  </si>
  <si>
    <t>210387050/7051</t>
  </si>
  <si>
    <t>GRN-2021-19256</t>
  </si>
  <si>
    <t>2112001434</t>
  </si>
  <si>
    <t>Goods received from R-Pac Bangladesh Packaging Co.</t>
  </si>
  <si>
    <t>2103088850</t>
  </si>
  <si>
    <t>GRN-2021-19738</t>
  </si>
  <si>
    <t>2112001432</t>
  </si>
  <si>
    <t>2103088853</t>
  </si>
  <si>
    <t>GRN-2021-19728</t>
  </si>
  <si>
    <t>2112001430</t>
  </si>
  <si>
    <t>2103089334/89333/8</t>
  </si>
  <si>
    <t>GRN-2021-19704</t>
  </si>
  <si>
    <t>2112001431</t>
  </si>
  <si>
    <t>210309339/89337/89</t>
  </si>
  <si>
    <t>GRN-2021-19723</t>
  </si>
  <si>
    <t>2112000409</t>
  </si>
  <si>
    <t>SFML-0044-22</t>
  </si>
  <si>
    <t>GRN-2021-17015</t>
  </si>
  <si>
    <t>2112000410</t>
  </si>
  <si>
    <t>GRN-2021-17017</t>
  </si>
  <si>
    <t>2112000636</t>
  </si>
  <si>
    <t>SFML-1297-21</t>
  </si>
  <si>
    <t>GRN-2021-17775</t>
  </si>
  <si>
    <t>2112000917</t>
  </si>
  <si>
    <t>SFML-1273-21</t>
  </si>
  <si>
    <t>GRN-2021-18369</t>
  </si>
  <si>
    <t>2112000918</t>
  </si>
  <si>
    <t>SFML-1274-21</t>
  </si>
  <si>
    <t>GRN-2021-18370</t>
  </si>
  <si>
    <t>2112001724</t>
  </si>
  <si>
    <t>Goods received from SILVER COMPOSITE TEXTILE MILLS</t>
  </si>
  <si>
    <t>15311</t>
  </si>
  <si>
    <t>GRN-2021-20137</t>
  </si>
  <si>
    <t>SILVER COMPOSITE TEXTILE MILLS</t>
  </si>
  <si>
    <t>2112000434</t>
  </si>
  <si>
    <t>SML2021BD06243</t>
  </si>
  <si>
    <t>GRN-2021-17099</t>
  </si>
  <si>
    <t>2112000436</t>
  </si>
  <si>
    <t>SML2021BD06696</t>
  </si>
  <si>
    <t>GRN-2021-17106</t>
  </si>
  <si>
    <t>2112000437</t>
  </si>
  <si>
    <t>GRN-2021-17111</t>
  </si>
  <si>
    <t>2112000438</t>
  </si>
  <si>
    <t>GRN-2021-17112</t>
  </si>
  <si>
    <t>2112000439</t>
  </si>
  <si>
    <t>GRN-2021-17113</t>
  </si>
  <si>
    <t>2112000444</t>
  </si>
  <si>
    <t>GRN-2021-17140</t>
  </si>
  <si>
    <t>2112000446</t>
  </si>
  <si>
    <t>GRN-2021-17149</t>
  </si>
  <si>
    <t>2112000447</t>
  </si>
  <si>
    <t>GRN-2021-17150</t>
  </si>
  <si>
    <t>2112000448</t>
  </si>
  <si>
    <t>GRN-2021-17152</t>
  </si>
  <si>
    <t>2112000449</t>
  </si>
  <si>
    <t>GRN-2021-17154</t>
  </si>
  <si>
    <t>2112000453</t>
  </si>
  <si>
    <t>sml2021bd06243</t>
  </si>
  <si>
    <t>GRN-2021-17166</t>
  </si>
  <si>
    <t>2112000450</t>
  </si>
  <si>
    <t>sml2021bd06696</t>
  </si>
  <si>
    <t>GRN-2021-17162</t>
  </si>
  <si>
    <t>2112000451</t>
  </si>
  <si>
    <t>GRN-2021-17163</t>
  </si>
  <si>
    <t>2112000598</t>
  </si>
  <si>
    <t>GRN-2021-17643</t>
  </si>
  <si>
    <t>2112000599</t>
  </si>
  <si>
    <t>GRN-2021-17644</t>
  </si>
  <si>
    <t>2112000601</t>
  </si>
  <si>
    <t>GRN-2021-17646</t>
  </si>
  <si>
    <t>2112000602</t>
  </si>
  <si>
    <t>GRN-2021-17648</t>
  </si>
  <si>
    <t>2112001294</t>
  </si>
  <si>
    <t>GRN-2021-19010</t>
  </si>
  <si>
    <t>2112001212</t>
  </si>
  <si>
    <t>SML2021BD07161</t>
  </si>
  <si>
    <t>GRN-2021-18820</t>
  </si>
  <si>
    <t>2112001213</t>
  </si>
  <si>
    <t>GRN-2021-18821</t>
  </si>
  <si>
    <t>2112001214</t>
  </si>
  <si>
    <t>GRN-2021-18822</t>
  </si>
  <si>
    <t>2112001215</t>
  </si>
  <si>
    <t>GRN-2021-18823</t>
  </si>
  <si>
    <t>2112001216</t>
  </si>
  <si>
    <t>GRN-2021-18824</t>
  </si>
  <si>
    <t>2112001217</t>
  </si>
  <si>
    <t>GRN-2021-18825</t>
  </si>
  <si>
    <t>2112001218</t>
  </si>
  <si>
    <t>GRN-2021-18830</t>
  </si>
  <si>
    <t>2112001219</t>
  </si>
  <si>
    <t>GRN-2021-18833</t>
  </si>
  <si>
    <t>2112001220</t>
  </si>
  <si>
    <t>GRN-2021-18834</t>
  </si>
  <si>
    <t>2112001221</t>
  </si>
  <si>
    <t>GRN-2021-18836</t>
  </si>
  <si>
    <t>2112001222</t>
  </si>
  <si>
    <t>GRN-2021-18839</t>
  </si>
  <si>
    <t>2112001308</t>
  </si>
  <si>
    <t>GRN-2021-19144</t>
  </si>
  <si>
    <t>2112001309</t>
  </si>
  <si>
    <t>GRN-2021-19147</t>
  </si>
  <si>
    <t>2112001305</t>
  </si>
  <si>
    <t>SML2021BD07397</t>
  </si>
  <si>
    <t>GRN-2021-19132</t>
  </si>
  <si>
    <t>2112001307</t>
  </si>
  <si>
    <t>GRN-2021-19136</t>
  </si>
  <si>
    <t>2112001211</t>
  </si>
  <si>
    <t>SML2021IB07161</t>
  </si>
  <si>
    <t>GRN-2021-18818</t>
  </si>
  <si>
    <t>2112000898</t>
  </si>
  <si>
    <t>GRN-2021-18326</t>
  </si>
  <si>
    <t>2112000899</t>
  </si>
  <si>
    <t>GRN-2021-18327</t>
  </si>
  <si>
    <t>2112000900</t>
  </si>
  <si>
    <t>GRN-2021-18329</t>
  </si>
  <si>
    <t>2112000902</t>
  </si>
  <si>
    <t>GRN-2021-18332</t>
  </si>
  <si>
    <t>2112001208</t>
  </si>
  <si>
    <t>sml2021bd07137</t>
  </si>
  <si>
    <t>GRN-2021-18796</t>
  </si>
  <si>
    <t>2112001209</t>
  </si>
  <si>
    <t>GRN-2021-18798</t>
  </si>
  <si>
    <t>2112001210</t>
  </si>
  <si>
    <t>GRN-2021-18801</t>
  </si>
  <si>
    <t>2112001266</t>
  </si>
  <si>
    <t>sml2021bd07161</t>
  </si>
  <si>
    <t>GRN-2021-18919</t>
  </si>
  <si>
    <t>2112001311</t>
  </si>
  <si>
    <t>09082021A</t>
  </si>
  <si>
    <t>GRN-2021-19156</t>
  </si>
  <si>
    <t>2112001461</t>
  </si>
  <si>
    <t>SML2021BD07137</t>
  </si>
  <si>
    <t>GRN-2021-19837</t>
  </si>
  <si>
    <t>2112001463</t>
  </si>
  <si>
    <t>GRN-2021-19845</t>
  </si>
  <si>
    <t>2112001464</t>
  </si>
  <si>
    <t>GRN-2021-19846</t>
  </si>
  <si>
    <t>2112001466</t>
  </si>
  <si>
    <t>GRN-2021-19849</t>
  </si>
  <si>
    <t>2112001467</t>
  </si>
  <si>
    <t>GRN-2021-19850</t>
  </si>
  <si>
    <t>2112001468</t>
  </si>
  <si>
    <t>GRN-2021-19852</t>
  </si>
  <si>
    <t>2112001469</t>
  </si>
  <si>
    <t>GRN-2021-19853</t>
  </si>
  <si>
    <t>2112001470</t>
  </si>
  <si>
    <t>GRN-2021-19855</t>
  </si>
  <si>
    <t>2112001471</t>
  </si>
  <si>
    <t>GRN-2021-19856</t>
  </si>
  <si>
    <t>2112001472</t>
  </si>
  <si>
    <t>GRN-2021-19857</t>
  </si>
  <si>
    <t>2112001465</t>
  </si>
  <si>
    <t>`ML2021BD07397</t>
  </si>
  <si>
    <t>GRN-2021-19848</t>
  </si>
  <si>
    <t>2112001357</t>
  </si>
  <si>
    <t>GRN-2021-19403</t>
  </si>
  <si>
    <t>2112001358</t>
  </si>
  <si>
    <t>GRN-2021-19405</t>
  </si>
  <si>
    <t>2112001359</t>
  </si>
  <si>
    <t>GRN-2021-19406</t>
  </si>
  <si>
    <t>2112001360</t>
  </si>
  <si>
    <t>GRN-2021-19410</t>
  </si>
  <si>
    <t>2112001361</t>
  </si>
  <si>
    <t>GRN-2021-19413</t>
  </si>
  <si>
    <t>2112001362</t>
  </si>
  <si>
    <t>GRN-2021-19415</t>
  </si>
  <si>
    <t>2112001478</t>
  </si>
  <si>
    <t>GRN-2021-19865</t>
  </si>
  <si>
    <t>2112001479</t>
  </si>
  <si>
    <t>GRN-2021-19866</t>
  </si>
  <si>
    <t>2112001482</t>
  </si>
  <si>
    <t>GRN-2021-19869</t>
  </si>
  <si>
    <t>2112001379</t>
  </si>
  <si>
    <t>sml2021bd07393</t>
  </si>
  <si>
    <t>GRN-2021-19540</t>
  </si>
  <si>
    <t>2112001380</t>
  </si>
  <si>
    <t>GRN-2021-19541</t>
  </si>
  <si>
    <t>2112001381</t>
  </si>
  <si>
    <t>GRN-2021-19542</t>
  </si>
  <si>
    <t>2112001382</t>
  </si>
  <si>
    <t>GRN-2021-19543</t>
  </si>
  <si>
    <t>2112001383</t>
  </si>
  <si>
    <t>GRN-2021-19544</t>
  </si>
  <si>
    <t>2112001384</t>
  </si>
  <si>
    <t>GRN-2021-19545</t>
  </si>
  <si>
    <t>2112001385</t>
  </si>
  <si>
    <t>GRN-2021-19546</t>
  </si>
  <si>
    <t>2112001386</t>
  </si>
  <si>
    <t>GRN-2021-19547</t>
  </si>
  <si>
    <t>2112001387</t>
  </si>
  <si>
    <t>GRN-2021-19548</t>
  </si>
  <si>
    <t>2112001356</t>
  </si>
  <si>
    <t>sml2021bd07397</t>
  </si>
  <si>
    <t>GRN-2021-19391</t>
  </si>
  <si>
    <t>2112001404</t>
  </si>
  <si>
    <t>GRN-2021-19618</t>
  </si>
  <si>
    <t>2112001406</t>
  </si>
  <si>
    <t>GRN-2021-19622</t>
  </si>
  <si>
    <t>2112001476</t>
  </si>
  <si>
    <t>sml2021bd07402</t>
  </si>
  <si>
    <t>GRN-2021-19862</t>
  </si>
  <si>
    <t>2112001477</t>
  </si>
  <si>
    <t>GRN-2021-19863</t>
  </si>
  <si>
    <t>2112000395</t>
  </si>
  <si>
    <t>253909</t>
  </si>
  <si>
    <t>GRN-2021-16949</t>
  </si>
  <si>
    <t>2112000396</t>
  </si>
  <si>
    <t>GRN-2021-16950</t>
  </si>
  <si>
    <t>2112000397</t>
  </si>
  <si>
    <t>GRN-2021-16951</t>
  </si>
  <si>
    <t>2112001276</t>
  </si>
  <si>
    <t>253973</t>
  </si>
  <si>
    <t>GRN-2021-18957</t>
  </si>
  <si>
    <t>2112001277</t>
  </si>
  <si>
    <t>GRN-2021-18958</t>
  </si>
  <si>
    <t>2112000584</t>
  </si>
  <si>
    <t>DCF-210622-BK01</t>
  </si>
  <si>
    <t>GRN-2021-17602</t>
  </si>
  <si>
    <t>2112000583</t>
  </si>
  <si>
    <t>DCF-210706-BK04</t>
  </si>
  <si>
    <t>GRN-2021-17601</t>
  </si>
  <si>
    <t>2112000585</t>
  </si>
  <si>
    <t>DCF-210708-BK04</t>
  </si>
  <si>
    <t>GRN-2021-17603</t>
  </si>
  <si>
    <t>2112000580</t>
  </si>
  <si>
    <t>DCF-210806-BK02</t>
  </si>
  <si>
    <t>GRN-2021-17591</t>
  </si>
  <si>
    <t>2112000581</t>
  </si>
  <si>
    <t>DCF-210806-BK03</t>
  </si>
  <si>
    <t>GRN-2021-17592</t>
  </si>
  <si>
    <t>2112000582</t>
  </si>
  <si>
    <t>DCF-210806-BK04</t>
  </si>
  <si>
    <t>GRN-2021-17593</t>
  </si>
  <si>
    <t>2112001474</t>
  </si>
  <si>
    <t>DCF-210811-BK01</t>
  </si>
  <si>
    <t>GRN-2021-19860</t>
  </si>
  <si>
    <t>2112001475</t>
  </si>
  <si>
    <t>DCF-210811-BK02</t>
  </si>
  <si>
    <t>GRN-2021-19861</t>
  </si>
  <si>
    <t>2112001473</t>
  </si>
  <si>
    <t>DCF-210818BK02</t>
  </si>
  <si>
    <t>GRN-2021-19859</t>
  </si>
  <si>
    <t>2112000340</t>
  </si>
  <si>
    <t>SV2021015954</t>
  </si>
  <si>
    <t>GRN-2021-16854</t>
  </si>
  <si>
    <t>2112000341</t>
  </si>
  <si>
    <t>GRN-2021-16858</t>
  </si>
  <si>
    <t>2112000344</t>
  </si>
  <si>
    <t>GRN-2021-16865</t>
  </si>
  <si>
    <t>2112000348</t>
  </si>
  <si>
    <t>GRN-2021-16871</t>
  </si>
  <si>
    <t>2112000428</t>
  </si>
  <si>
    <t>SV2021016004</t>
  </si>
  <si>
    <t>GRN-2021-17068</t>
  </si>
  <si>
    <t>2112000429</t>
  </si>
  <si>
    <t>SV2021016005</t>
  </si>
  <si>
    <t>GRN-2021-17069</t>
  </si>
  <si>
    <t>2112000430</t>
  </si>
  <si>
    <t>SV2021016006</t>
  </si>
  <si>
    <t>GRN-2021-17070</t>
  </si>
  <si>
    <t>2112000431</t>
  </si>
  <si>
    <t>GRN-2021-17075</t>
  </si>
  <si>
    <t>2112000553</t>
  </si>
  <si>
    <t>2107-D086</t>
  </si>
  <si>
    <t>GRN-2021-17530</t>
  </si>
  <si>
    <t>2112001312</t>
  </si>
  <si>
    <t>2784</t>
  </si>
  <si>
    <t>GRN-2021-19158</t>
  </si>
  <si>
    <t>2112000435</t>
  </si>
  <si>
    <t>20210628A</t>
  </si>
  <si>
    <t>GRN-2021-17100</t>
  </si>
  <si>
    <t>2112000452</t>
  </si>
  <si>
    <t>20210628B</t>
  </si>
  <si>
    <t>GRN-2021-17164</t>
  </si>
  <si>
    <t>2112000454</t>
  </si>
  <si>
    <t>GRN-2021-17169</t>
  </si>
  <si>
    <t>2112000455</t>
  </si>
  <si>
    <t>GRN-2021-17170</t>
  </si>
  <si>
    <t>2112000549</t>
  </si>
  <si>
    <t>20210704A</t>
  </si>
  <si>
    <t>GRN-2021-17494</t>
  </si>
  <si>
    <t>2112000550</t>
  </si>
  <si>
    <t>GRN-2021-17498</t>
  </si>
  <si>
    <t>2112000544</t>
  </si>
  <si>
    <t>20210704B</t>
  </si>
  <si>
    <t>GRN-2021-17456</t>
  </si>
  <si>
    <t>2112000545</t>
  </si>
  <si>
    <t>GRN-2021-17460</t>
  </si>
  <si>
    <t>2112000546</t>
  </si>
  <si>
    <t>GRN-2021-17462</t>
  </si>
  <si>
    <t>2112000445</t>
  </si>
  <si>
    <t>6837</t>
  </si>
  <si>
    <t>GRN-2021-17141</t>
  </si>
  <si>
    <t>2112000481</t>
  </si>
  <si>
    <t>6838</t>
  </si>
  <si>
    <t>GRN-2021-17280</t>
  </si>
  <si>
    <t>2112000548</t>
  </si>
  <si>
    <t>6842/6841</t>
  </si>
  <si>
    <t>GRN-2021-17466</t>
  </si>
  <si>
    <t>2112000693</t>
  </si>
  <si>
    <t>6828/6839</t>
  </si>
  <si>
    <t>GRN-2021-17928</t>
  </si>
  <si>
    <t>2112001388</t>
  </si>
  <si>
    <t>6848</t>
  </si>
  <si>
    <t>GRN-2021-19550</t>
  </si>
  <si>
    <t>2112001367</t>
  </si>
  <si>
    <t>6863</t>
  </si>
  <si>
    <t>GRN-2021-19446</t>
  </si>
  <si>
    <t>2112001375</t>
  </si>
  <si>
    <t>6864</t>
  </si>
  <si>
    <t>GRN-2021-19459</t>
  </si>
  <si>
    <t>2112001376</t>
  </si>
  <si>
    <t>6865</t>
  </si>
  <si>
    <t>GRN-2021-19460</t>
  </si>
  <si>
    <t>2112001520</t>
  </si>
  <si>
    <t>6871</t>
  </si>
  <si>
    <t>GRN-2021-20000</t>
  </si>
  <si>
    <t>2112000937</t>
  </si>
  <si>
    <t>2571</t>
  </si>
  <si>
    <t>GRN-2021-18407</t>
  </si>
  <si>
    <t>2112001374</t>
  </si>
  <si>
    <t>2572</t>
  </si>
  <si>
    <t>GRN-2021-19456</t>
  </si>
  <si>
    <t>2112001415</t>
  </si>
  <si>
    <t>3408</t>
  </si>
  <si>
    <t>GRN-2021-19642</t>
  </si>
  <si>
    <t>2103000168</t>
  </si>
  <si>
    <t>CPD210000281</t>
  </si>
  <si>
    <t>GRN-2021-16887</t>
  </si>
  <si>
    <t>2112000358</t>
  </si>
  <si>
    <t>CPD210000271</t>
  </si>
  <si>
    <t>GRN-2021-16888</t>
  </si>
  <si>
    <t>2112000356</t>
  </si>
  <si>
    <t>CPD210000277</t>
  </si>
  <si>
    <t>GRN-2021-16886</t>
  </si>
  <si>
    <t>2112000357</t>
  </si>
  <si>
    <t>2112000359</t>
  </si>
  <si>
    <t>QPD210000394</t>
  </si>
  <si>
    <t>GRN-2021-16889</t>
  </si>
  <si>
    <t>2112000573</t>
  </si>
  <si>
    <t>CPD210000315</t>
  </si>
  <si>
    <t>GRN-2021-17546</t>
  </si>
  <si>
    <t>2112000519</t>
  </si>
  <si>
    <t>CPD210000332</t>
  </si>
  <si>
    <t>GRN-2021-17400</t>
  </si>
  <si>
    <t>2112000600</t>
  </si>
  <si>
    <t>CPD210000371</t>
  </si>
  <si>
    <t>GRN-2021-17645</t>
  </si>
  <si>
    <t>2112000762</t>
  </si>
  <si>
    <t>2112000730</t>
  </si>
  <si>
    <t>CPD210000329</t>
  </si>
  <si>
    <t>GRN-2021-18073</t>
  </si>
  <si>
    <t>2112000731</t>
  </si>
  <si>
    <t>GRN-2021-18077</t>
  </si>
  <si>
    <t>2112001022</t>
  </si>
  <si>
    <t>CPD210000345</t>
  </si>
  <si>
    <t>GRN-2021-18590</t>
  </si>
  <si>
    <t>2112000725</t>
  </si>
  <si>
    <t>CPD210000346</t>
  </si>
  <si>
    <t>GRN-2021-18063</t>
  </si>
  <si>
    <t>2112000728</t>
  </si>
  <si>
    <t>CPD210000349</t>
  </si>
  <si>
    <t>GRN-2021-18067</t>
  </si>
  <si>
    <t>2112000729</t>
  </si>
  <si>
    <t>GRN-2021-18071</t>
  </si>
  <si>
    <t>2112001021</t>
  </si>
  <si>
    <t>CPD210000350</t>
  </si>
  <si>
    <t>GRN-2021-18587</t>
  </si>
  <si>
    <t>2112000726</t>
  </si>
  <si>
    <t>CPD210000360</t>
  </si>
  <si>
    <t>GRN-2021-18064</t>
  </si>
  <si>
    <t>2112000727</t>
  </si>
  <si>
    <t>GRN-2021-18066</t>
  </si>
  <si>
    <t>2112001297</t>
  </si>
  <si>
    <t>CPD210000394</t>
  </si>
  <si>
    <t>GRN-2021-19041</t>
  </si>
  <si>
    <t>2112001288</t>
  </si>
  <si>
    <t>CPD210000416</t>
  </si>
  <si>
    <t>GRN-2021-18986</t>
  </si>
  <si>
    <t>2112000502</t>
  </si>
  <si>
    <t>Goods received from Western paper industries (BD)</t>
  </si>
  <si>
    <t>004/21</t>
  </si>
  <si>
    <t>GRN-2021-17314</t>
  </si>
  <si>
    <t>Western paper industries (BD)</t>
  </si>
  <si>
    <t>2112000695</t>
  </si>
  <si>
    <t>GRN-2021-17932</t>
  </si>
  <si>
    <t>2112000408</t>
  </si>
  <si>
    <t>SW124471</t>
  </si>
  <si>
    <t>GRN-2021-17013</t>
  </si>
  <si>
    <t>2112000639</t>
  </si>
  <si>
    <t>SW124370</t>
  </si>
  <si>
    <t>GRN-2021-17832</t>
  </si>
  <si>
    <t>2112000380</t>
  </si>
  <si>
    <t>YD2021022-2A</t>
  </si>
  <si>
    <t>GRN-2021-16919</t>
  </si>
  <si>
    <t>2112000381</t>
  </si>
  <si>
    <t>GRN-2021-16920</t>
  </si>
  <si>
    <t>2112000382</t>
  </si>
  <si>
    <t>GRN-2021-16923</t>
  </si>
  <si>
    <t>2112000383</t>
  </si>
  <si>
    <t>YD2021022-2B</t>
  </si>
  <si>
    <t>GRN-2021-16924</t>
  </si>
  <si>
    <t>2112000709</t>
  </si>
  <si>
    <t>YD2021022-3</t>
  </si>
  <si>
    <t>GRN-2021-17962</t>
  </si>
  <si>
    <t>2112000708</t>
  </si>
  <si>
    <t>YD2021022-3B</t>
  </si>
  <si>
    <t>GRN-2021-17961</t>
  </si>
  <si>
    <t>2112000711</t>
  </si>
  <si>
    <t>GRN-2021-17964</t>
  </si>
  <si>
    <t>2112000713</t>
  </si>
  <si>
    <t>GRN-2021-17966</t>
  </si>
  <si>
    <t>2112000432</t>
  </si>
  <si>
    <t>QJ210703</t>
  </si>
  <si>
    <t>GRN-2021-17091</t>
  </si>
  <si>
    <t>2112000433</t>
  </si>
  <si>
    <t>GRN-2021-17094</t>
  </si>
  <si>
    <t>2112001405</t>
  </si>
  <si>
    <t>QJ210802</t>
  </si>
  <si>
    <t>GRN-2021-19619</t>
  </si>
  <si>
    <t>2112001407</t>
  </si>
  <si>
    <t>GRN-2021-19623</t>
  </si>
  <si>
    <t>2112001426</t>
  </si>
  <si>
    <t>GRN-2021-19696</t>
  </si>
  <si>
    <t>2112001427</t>
  </si>
  <si>
    <t>GRN-2021-19697</t>
  </si>
  <si>
    <t>2112001450</t>
  </si>
  <si>
    <t>GRN-2021-19809</t>
  </si>
  <si>
    <t>2112001452</t>
  </si>
  <si>
    <t>GRN-2021-19819</t>
  </si>
  <si>
    <t>2112001456</t>
  </si>
  <si>
    <t>GRN-2021-19828</t>
  </si>
  <si>
    <t>2112001458</t>
  </si>
  <si>
    <t>GRN-2021-19833</t>
  </si>
  <si>
    <t>2112001459</t>
  </si>
  <si>
    <t>GRN-2021-19834</t>
  </si>
  <si>
    <t>2112001460</t>
  </si>
  <si>
    <t>GRN-2021-19835</t>
  </si>
  <si>
    <t>2112001489</t>
  </si>
  <si>
    <t>GRN-2021-19894</t>
  </si>
  <si>
    <t>2112001505</t>
  </si>
  <si>
    <t>GRN-2021-19899</t>
  </si>
  <si>
    <t>2112001506</t>
  </si>
  <si>
    <t>GRN-2021-19900</t>
  </si>
  <si>
    <t>2112001507</t>
  </si>
  <si>
    <t>GRN-2021-19901</t>
  </si>
  <si>
    <t>2112001508</t>
  </si>
  <si>
    <t>GRN-2021-19911</t>
  </si>
  <si>
    <t>2112001509</t>
  </si>
  <si>
    <t>GRN-2021-19939</t>
  </si>
  <si>
    <t>2112001510</t>
  </si>
  <si>
    <t>GRN-2021-19955</t>
  </si>
  <si>
    <t>2112000508</t>
  </si>
  <si>
    <t>ie00398321</t>
  </si>
  <si>
    <t>GRN-2021-17368</t>
  </si>
  <si>
    <t>2112000509</t>
  </si>
  <si>
    <t>GRN-2021-17369</t>
  </si>
  <si>
    <t>2112000510</t>
  </si>
  <si>
    <t>GRN-2021-17370</t>
  </si>
  <si>
    <t>2112000663</t>
  </si>
  <si>
    <t>12887/12956/12970</t>
  </si>
  <si>
    <t>GRN-2021-17876</t>
  </si>
  <si>
    <t>2112000594</t>
  </si>
  <si>
    <t>IE00412791</t>
  </si>
  <si>
    <t>GRN-2021-17638</t>
  </si>
  <si>
    <t>2112000633</t>
  </si>
  <si>
    <t>GRN-2021-17762</t>
  </si>
  <si>
    <t>2112000634</t>
  </si>
  <si>
    <t>GRN-2021-17764</t>
  </si>
  <si>
    <t>2112000635</t>
  </si>
  <si>
    <t>GRN-2021-17766</t>
  </si>
  <si>
    <t>2112000643</t>
  </si>
  <si>
    <t>GRN-2021-17843</t>
  </si>
  <si>
    <t>2112000644</t>
  </si>
  <si>
    <t>GRN-2021-17845</t>
  </si>
  <si>
    <t>2112000592</t>
  </si>
  <si>
    <t>ie00412791</t>
  </si>
  <si>
    <t>GRN-2021-17629</t>
  </si>
  <si>
    <t>2112000593</t>
  </si>
  <si>
    <t>ie00415671</t>
  </si>
  <si>
    <t>GRN-2021-17632</t>
  </si>
  <si>
    <t>2112000645</t>
  </si>
  <si>
    <t>ie00417441</t>
  </si>
  <si>
    <t>GRN-2021-17846</t>
  </si>
  <si>
    <t>2112000596</t>
  </si>
  <si>
    <t>ie00419671</t>
  </si>
  <si>
    <t>GRN-2021-17640</t>
  </si>
  <si>
    <t>2112000640</t>
  </si>
  <si>
    <t>ie00420451</t>
  </si>
  <si>
    <t>GRN-2021-17833</t>
  </si>
  <si>
    <t>2112000641</t>
  </si>
  <si>
    <t>GRN-2021-17834</t>
  </si>
  <si>
    <t>2112000642</t>
  </si>
  <si>
    <t>GRN-2021-17835</t>
  </si>
  <si>
    <t>2112001290</t>
  </si>
  <si>
    <t>IE00438401</t>
  </si>
  <si>
    <t>GRN-2021-18998</t>
  </si>
  <si>
    <t>2112001291</t>
  </si>
  <si>
    <t>GRN-2021-19000</t>
  </si>
  <si>
    <t>2112001292</t>
  </si>
  <si>
    <t>GRN-2021-19002</t>
  </si>
  <si>
    <t>2112001293</t>
  </si>
  <si>
    <t>GRN-2021-19004</t>
  </si>
  <si>
    <t>2112000967</t>
  </si>
  <si>
    <t>IN1048860</t>
  </si>
  <si>
    <t>GRN-2021-18510</t>
  </si>
  <si>
    <t>2112000963</t>
  </si>
  <si>
    <t>ie00414341</t>
  </si>
  <si>
    <t>GRN-2021-18492</t>
  </si>
  <si>
    <t>2112000969</t>
  </si>
  <si>
    <t>ie00429841</t>
  </si>
  <si>
    <t>GRN-2021-18523</t>
  </si>
  <si>
    <t>2112000970</t>
  </si>
  <si>
    <t>GRN-2021-18526</t>
  </si>
  <si>
    <t>2112001195</t>
  </si>
  <si>
    <t>GRN-2021-18753</t>
  </si>
  <si>
    <t>2112001295</t>
  </si>
  <si>
    <t>GRN-2021-19019</t>
  </si>
  <si>
    <t>2112001298</t>
  </si>
  <si>
    <t>GRN-2021-19079</t>
  </si>
  <si>
    <t>2112001069</t>
  </si>
  <si>
    <t>ie00431371</t>
  </si>
  <si>
    <t>GRN-2021-18680</t>
  </si>
  <si>
    <t>2112001070</t>
  </si>
  <si>
    <t>GRN-2021-18681</t>
  </si>
  <si>
    <t>2112001071</t>
  </si>
  <si>
    <t>GRN-2021-18682</t>
  </si>
  <si>
    <t>2112001287</t>
  </si>
  <si>
    <t>ie00432751</t>
  </si>
  <si>
    <t>GRN-2021-18978</t>
  </si>
  <si>
    <t>2112001421</t>
  </si>
  <si>
    <t>IE00443141</t>
  </si>
  <si>
    <t>GRN-2021-19654</t>
  </si>
  <si>
    <t>2112001457</t>
  </si>
  <si>
    <t>GRN-2021-19832</t>
  </si>
  <si>
    <t>2112001342</t>
  </si>
  <si>
    <t>ie00429781</t>
  </si>
  <si>
    <t>GRN-2021-19277</t>
  </si>
  <si>
    <t>2112001316</t>
  </si>
  <si>
    <t>GRN-2021-19193</t>
  </si>
  <si>
    <t>2112001317</t>
  </si>
  <si>
    <t>GRN-2021-19194</t>
  </si>
  <si>
    <t>2112001347</t>
  </si>
  <si>
    <t>ie00437161</t>
  </si>
  <si>
    <t>GRN-2021-19309</t>
  </si>
  <si>
    <t>2112001398</t>
  </si>
  <si>
    <t>GRN-2021-19586</t>
  </si>
  <si>
    <t>2112001399</t>
  </si>
  <si>
    <t>GRN-2021-19589</t>
  </si>
  <si>
    <t>2112001401</t>
  </si>
  <si>
    <t>GRN-2021-19592</t>
  </si>
  <si>
    <t>2112001402</t>
  </si>
  <si>
    <t>GRN-2021-19594</t>
  </si>
  <si>
    <t>2112001403</t>
  </si>
  <si>
    <t>GRN-2021-19597</t>
  </si>
  <si>
    <t>2112001446</t>
  </si>
  <si>
    <t>ie00438151</t>
  </si>
  <si>
    <t>GRN-2021-19771</t>
  </si>
  <si>
    <t>2112001513</t>
  </si>
  <si>
    <t>ie00442031</t>
  </si>
  <si>
    <t>GRN-2021-19985</t>
  </si>
  <si>
    <t>2112001533</t>
  </si>
  <si>
    <t>ie00443141</t>
  </si>
  <si>
    <t>GRN-2021-20085</t>
  </si>
  <si>
    <t>2112001532</t>
  </si>
  <si>
    <t>ie00446671</t>
  </si>
  <si>
    <t>GRN-2021-20059</t>
  </si>
  <si>
    <t>2112000367</t>
  </si>
  <si>
    <t>TH21/0016</t>
  </si>
  <si>
    <t>GRN-2021-16899</t>
  </si>
  <si>
    <t>2112000368</t>
  </si>
  <si>
    <t>GRN-2021-16901</t>
  </si>
  <si>
    <t>2112000577</t>
  </si>
  <si>
    <t>TH21/0015</t>
  </si>
  <si>
    <t>GRN-2021-17572</t>
  </si>
  <si>
    <t>2112000586</t>
  </si>
  <si>
    <t>TH21/0019</t>
  </si>
  <si>
    <t>GRN-2021-17607</t>
  </si>
  <si>
    <t>2112000647</t>
  </si>
  <si>
    <t>TH21/0023</t>
  </si>
  <si>
    <t>GRN-2021-17852</t>
  </si>
  <si>
    <t>2112000646</t>
  </si>
  <si>
    <t>TH21/0025</t>
  </si>
  <si>
    <t>GRN-2021-17847</t>
  </si>
  <si>
    <t>2112000597</t>
  </si>
  <si>
    <t>TH21/0030</t>
  </si>
  <si>
    <t>GRN-2021-17642</t>
  </si>
  <si>
    <t>2112001306</t>
  </si>
  <si>
    <t>TH21/0028</t>
  </si>
  <si>
    <t>GRN-2021-19134</t>
  </si>
  <si>
    <t>2112001037</t>
  </si>
  <si>
    <t>TH21/0035</t>
  </si>
  <si>
    <t>GRN-2021-18612</t>
  </si>
  <si>
    <t>2112002717</t>
  </si>
  <si>
    <t>20210922</t>
  </si>
  <si>
    <t>GRN-2021-22984</t>
  </si>
  <si>
    <t>2110000212</t>
  </si>
  <si>
    <t>Adv.adjustement with RM Fabric</t>
  </si>
  <si>
    <t>BBCDAK144075</t>
  </si>
  <si>
    <t>2110000334</t>
  </si>
  <si>
    <t>Advance adjusted with RM</t>
  </si>
  <si>
    <t>KD21-0556</t>
  </si>
  <si>
    <t>2110000303</t>
  </si>
  <si>
    <t>10000507,10000509</t>
  </si>
  <si>
    <t>10000507,0000509</t>
  </si>
  <si>
    <t>2110000333</t>
  </si>
  <si>
    <t>21C-E0509</t>
  </si>
  <si>
    <t>2110000302</t>
  </si>
  <si>
    <t>2110000299</t>
  </si>
  <si>
    <t>CPD210000495</t>
  </si>
  <si>
    <t>2110000310</t>
  </si>
  <si>
    <t>2110000287</t>
  </si>
  <si>
    <t>2110000294</t>
  </si>
  <si>
    <t>2110000295</t>
  </si>
  <si>
    <t>TI21070193</t>
  </si>
  <si>
    <t>2110000296</t>
  </si>
  <si>
    <t>TI21080102/103</t>
  </si>
  <si>
    <t>2110000289</t>
  </si>
  <si>
    <t>2110000290</t>
  </si>
  <si>
    <t>2110000284</t>
  </si>
  <si>
    <t>AB/1132/20</t>
  </si>
  <si>
    <t>2110000332</t>
  </si>
  <si>
    <t>IBCEPZ162723DAK</t>
  </si>
  <si>
    <t>2110000263</t>
  </si>
  <si>
    <t>Balance aged AP can be write off</t>
  </si>
  <si>
    <t>Annexure- 4</t>
  </si>
  <si>
    <t>ANNEXURE-4</t>
  </si>
  <si>
    <t>2126000201</t>
  </si>
  <si>
    <t>Excess RM adjusted with Trims</t>
  </si>
  <si>
    <t>1000015803</t>
  </si>
  <si>
    <t>2110000304</t>
  </si>
  <si>
    <t>Excess value adjusted with RM</t>
  </si>
  <si>
    <t>CPD210000471</t>
  </si>
  <si>
    <t>2126000176</t>
  </si>
  <si>
    <t>Excess value adjusted with RM Trims</t>
  </si>
  <si>
    <t>1000015683</t>
  </si>
  <si>
    <t>2112001766</t>
  </si>
  <si>
    <t>639</t>
  </si>
  <si>
    <t>GRN-2021-20377</t>
  </si>
  <si>
    <t>2112001772</t>
  </si>
  <si>
    <t>640</t>
  </si>
  <si>
    <t>GRN-2021-20430</t>
  </si>
  <si>
    <t>2112001767</t>
  </si>
  <si>
    <t>641</t>
  </si>
  <si>
    <t>GRN-2021-20379</t>
  </si>
  <si>
    <t>2112001774</t>
  </si>
  <si>
    <t>642</t>
  </si>
  <si>
    <t>GRN-2021-20432</t>
  </si>
  <si>
    <t>2112001897</t>
  </si>
  <si>
    <t>GRN-2021-20830</t>
  </si>
  <si>
    <t>2112001963</t>
  </si>
  <si>
    <t>GRN-2021-21088</t>
  </si>
  <si>
    <t>2112001885</t>
  </si>
  <si>
    <t>GRN-2021-20800</t>
  </si>
  <si>
    <t>2112001899</t>
  </si>
  <si>
    <t>GRN-2021-20832</t>
  </si>
  <si>
    <t>2112001962</t>
  </si>
  <si>
    <t>647</t>
  </si>
  <si>
    <t>GRN-2021-21086</t>
  </si>
  <si>
    <t>2112001900</t>
  </si>
  <si>
    <t>GRN-2021-20834</t>
  </si>
  <si>
    <t>2112002516</t>
  </si>
  <si>
    <t>649</t>
  </si>
  <si>
    <t>GRN-2021-22756</t>
  </si>
  <si>
    <t>2112002927</t>
  </si>
  <si>
    <t>651</t>
  </si>
  <si>
    <t>GRN-2021-23874</t>
  </si>
  <si>
    <t>2112002685</t>
  </si>
  <si>
    <t>GRN-2021-22901</t>
  </si>
  <si>
    <t>2112003116</t>
  </si>
  <si>
    <t>GRN-2021-23983</t>
  </si>
  <si>
    <t>2112003117</t>
  </si>
  <si>
    <t>GRN-2021-23984</t>
  </si>
  <si>
    <t>2112002097</t>
  </si>
  <si>
    <t>Goods received from Able Leader Company Limited</t>
  </si>
  <si>
    <t>2100324A</t>
  </si>
  <si>
    <t>GRN-2021-21791</t>
  </si>
  <si>
    <t>Able Leader Company Limited</t>
  </si>
  <si>
    <t>2112002503</t>
  </si>
  <si>
    <t>GRN-2021-21691</t>
  </si>
  <si>
    <t>2112001828</t>
  </si>
  <si>
    <t>AB/0151/21</t>
  </si>
  <si>
    <t>GRN-2021-20654</t>
  </si>
  <si>
    <t>2112001840</t>
  </si>
  <si>
    <t>GRN-2021-20689</t>
  </si>
  <si>
    <t>2112001841</t>
  </si>
  <si>
    <t>GRN-2021-20690</t>
  </si>
  <si>
    <t>2112001842</t>
  </si>
  <si>
    <t>GRN-2021-20692</t>
  </si>
  <si>
    <t>2112001858</t>
  </si>
  <si>
    <t>GRN-2021-20741</t>
  </si>
  <si>
    <t>2112001863</t>
  </si>
  <si>
    <t>GRN-2021-20752</t>
  </si>
  <si>
    <t>2112001927</t>
  </si>
  <si>
    <t>GRN-2021-20963</t>
  </si>
  <si>
    <t>2112001929</t>
  </si>
  <si>
    <t>GRN-2021-20966</t>
  </si>
  <si>
    <t>2112001930</t>
  </si>
  <si>
    <t>GRN-2021-20967</t>
  </si>
  <si>
    <t>2112001932</t>
  </si>
  <si>
    <t>GRN-2021-20970</t>
  </si>
  <si>
    <t>2112001933</t>
  </si>
  <si>
    <t>GRN-2021-20977</t>
  </si>
  <si>
    <t>2112001937</t>
  </si>
  <si>
    <t>GRN-2021-21003</t>
  </si>
  <si>
    <t>2112002047</t>
  </si>
  <si>
    <t>GRN-2021-21563</t>
  </si>
  <si>
    <t>2112002048</t>
  </si>
  <si>
    <t>GRN-2021-21571</t>
  </si>
  <si>
    <t>2112002049</t>
  </si>
  <si>
    <t>GRN-2021-21575</t>
  </si>
  <si>
    <t>2112002050</t>
  </si>
  <si>
    <t>GRN-2021-21577</t>
  </si>
  <si>
    <t>2112002708</t>
  </si>
  <si>
    <t>AB/0169/21</t>
  </si>
  <si>
    <t>GRN-2021-22961</t>
  </si>
  <si>
    <t>2112002771</t>
  </si>
  <si>
    <t>AB/0209/21</t>
  </si>
  <si>
    <t>GRN-2021-23223</t>
  </si>
  <si>
    <t>2112002772</t>
  </si>
  <si>
    <t>GRN-2021-23226</t>
  </si>
  <si>
    <t>2112002773</t>
  </si>
  <si>
    <t>GRN-2021-23227</t>
  </si>
  <si>
    <t>2112002784</t>
  </si>
  <si>
    <t>GRN-2021-23307</t>
  </si>
  <si>
    <t>2112001989</t>
  </si>
  <si>
    <t>AB/0216/21</t>
  </si>
  <si>
    <t>GRN-2021-21190</t>
  </si>
  <si>
    <t>2112001965</t>
  </si>
  <si>
    <t>AB/0217/21</t>
  </si>
  <si>
    <t>GRN-2021-21101</t>
  </si>
  <si>
    <t>2112002770</t>
  </si>
  <si>
    <t>AB/0240/21</t>
  </si>
  <si>
    <t>GRN-2021-23220</t>
  </si>
  <si>
    <t>2112001990</t>
  </si>
  <si>
    <t>AB/0241/21</t>
  </si>
  <si>
    <t>GRN-2021-21201</t>
  </si>
  <si>
    <t>2112002525</t>
  </si>
  <si>
    <t>AB/0250/21</t>
  </si>
  <si>
    <t>GRN-2021-22773</t>
  </si>
  <si>
    <t>2112002526</t>
  </si>
  <si>
    <t>GRN-2021-22774</t>
  </si>
  <si>
    <t>2112002596</t>
  </si>
  <si>
    <t>GRN-2021-22776</t>
  </si>
  <si>
    <t>2112002649</t>
  </si>
  <si>
    <t>GRN-2021-22814</t>
  </si>
  <si>
    <t>2112002705</t>
  </si>
  <si>
    <t>AB/0254/21</t>
  </si>
  <si>
    <t>GRN-2021-22956</t>
  </si>
  <si>
    <t>2112001836</t>
  </si>
  <si>
    <t>AB/0260/21</t>
  </si>
  <si>
    <t>GRN-2021-20669</t>
  </si>
  <si>
    <t>2112001797</t>
  </si>
  <si>
    <t>AB/0265/21</t>
  </si>
  <si>
    <t>GRN-2021-20533</t>
  </si>
  <si>
    <t>2112002517</t>
  </si>
  <si>
    <t>AB/0269/21</t>
  </si>
  <si>
    <t>GRN-2021-22758</t>
  </si>
  <si>
    <t>2112002518</t>
  </si>
  <si>
    <t>GRN-2021-22760</t>
  </si>
  <si>
    <t>2112002040</t>
  </si>
  <si>
    <t>AB/0285/21</t>
  </si>
  <si>
    <t>GRN-2021-21451</t>
  </si>
  <si>
    <t>2112002186</t>
  </si>
  <si>
    <t>GRN-2021-22179</t>
  </si>
  <si>
    <t>2112002215</t>
  </si>
  <si>
    <t>GRN-2021-22256</t>
  </si>
  <si>
    <t>2112002216</t>
  </si>
  <si>
    <t>GRN-2021-22257</t>
  </si>
  <si>
    <t>2112002217</t>
  </si>
  <si>
    <t>GRN-2021-22259</t>
  </si>
  <si>
    <t>2112002218</t>
  </si>
  <si>
    <t>GRN-2021-22260</t>
  </si>
  <si>
    <t>2112002219</t>
  </si>
  <si>
    <t>GRN-2021-22264</t>
  </si>
  <si>
    <t>2112002225</t>
  </si>
  <si>
    <t>GRN-2021-22275</t>
  </si>
  <si>
    <t>2112002226</t>
  </si>
  <si>
    <t>GRN-2021-22277</t>
  </si>
  <si>
    <t>2112002064</t>
  </si>
  <si>
    <t>AB/0290/21</t>
  </si>
  <si>
    <t>GRN-2021-21709</t>
  </si>
  <si>
    <t>2112002039</t>
  </si>
  <si>
    <t>AB/0291/21</t>
  </si>
  <si>
    <t>GRN-2021-21450</t>
  </si>
  <si>
    <t>2112002117</t>
  </si>
  <si>
    <t>GRN-2021-21840</t>
  </si>
  <si>
    <t>2112002168</t>
  </si>
  <si>
    <t>GRN-2021-22139</t>
  </si>
  <si>
    <t>2112002220</t>
  </si>
  <si>
    <t>GRN-2021-22269</t>
  </si>
  <si>
    <t>2112002221</t>
  </si>
  <si>
    <t>GRN-2021-22270</t>
  </si>
  <si>
    <t>2112002222</t>
  </si>
  <si>
    <t>GRN-2021-22271</t>
  </si>
  <si>
    <t>2112002223</t>
  </si>
  <si>
    <t>GRN-2021-22273</t>
  </si>
  <si>
    <t>2112002224</t>
  </si>
  <si>
    <t>GRN-2021-22274</t>
  </si>
  <si>
    <t>2112002227</t>
  </si>
  <si>
    <t>GRN-2021-22279</t>
  </si>
  <si>
    <t>2112002228</t>
  </si>
  <si>
    <t>GRN-2021-22283</t>
  </si>
  <si>
    <t>2112002229</t>
  </si>
  <si>
    <t>GRN-2021-22286</t>
  </si>
  <si>
    <t>2112002230</t>
  </si>
  <si>
    <t>GRN-2021-22289</t>
  </si>
  <si>
    <t>2112002231</t>
  </si>
  <si>
    <t>GRN-2021-22292</t>
  </si>
  <si>
    <t>2112002232</t>
  </si>
  <si>
    <t>GRN-2021-22303</t>
  </si>
  <si>
    <t>2112002233</t>
  </si>
  <si>
    <t>GRN-2021-22317</t>
  </si>
  <si>
    <t>2112002234</t>
  </si>
  <si>
    <t>GRN-2021-22329</t>
  </si>
  <si>
    <t>2112002330</t>
  </si>
  <si>
    <t>GRN-2021-22609</t>
  </si>
  <si>
    <t>2112002647</t>
  </si>
  <si>
    <t>AB/0305/21</t>
  </si>
  <si>
    <t>GRN-2021-22809</t>
  </si>
  <si>
    <t>2112001829</t>
  </si>
  <si>
    <t>AB/0309/21</t>
  </si>
  <si>
    <t>GRN-2021-20659</t>
  </si>
  <si>
    <t>2112002332</t>
  </si>
  <si>
    <t>AB/0310/21</t>
  </si>
  <si>
    <t>GRN-2021-22611</t>
  </si>
  <si>
    <t>2112002862</t>
  </si>
  <si>
    <t>AB/0311/21</t>
  </si>
  <si>
    <t>GRN-2021-23624</t>
  </si>
  <si>
    <t>2112002514</t>
  </si>
  <si>
    <t>AB/0313/21</t>
  </si>
  <si>
    <t>GRN-2021-22754</t>
  </si>
  <si>
    <t>2112002519</t>
  </si>
  <si>
    <t>AB/0317/21</t>
  </si>
  <si>
    <t>GRN-2021-22761</t>
  </si>
  <si>
    <t>2112002520</t>
  </si>
  <si>
    <t>GRN-2021-22762</t>
  </si>
  <si>
    <t>2112002522</t>
  </si>
  <si>
    <t>GRN-2021-22764</t>
  </si>
  <si>
    <t>2112002704</t>
  </si>
  <si>
    <t>AB/0324/21</t>
  </si>
  <si>
    <t>GRN-2021-22955</t>
  </si>
  <si>
    <t>2112001824</t>
  </si>
  <si>
    <t>AB/0335/21</t>
  </si>
  <si>
    <t>GRN-2021-20638</t>
  </si>
  <si>
    <t>2112001825</t>
  </si>
  <si>
    <t>GRN-2021-20640</t>
  </si>
  <si>
    <t>2112001826</t>
  </si>
  <si>
    <t>GRN-2021-20643</t>
  </si>
  <si>
    <t>2112002843</t>
  </si>
  <si>
    <t>AB/0343/21</t>
  </si>
  <si>
    <t>GRN-2021-23498</t>
  </si>
  <si>
    <t>2112002844</t>
  </si>
  <si>
    <t>GRN-2021-23499</t>
  </si>
  <si>
    <t>2112002119</t>
  </si>
  <si>
    <t>AB/0356/21</t>
  </si>
  <si>
    <t>GRN-2021-21872</t>
  </si>
  <si>
    <t>2112002120</t>
  </si>
  <si>
    <t>GRN-2021-21884</t>
  </si>
  <si>
    <t>2112002133</t>
  </si>
  <si>
    <t>GRN-2021-21919</t>
  </si>
  <si>
    <t>2112002134</t>
  </si>
  <si>
    <t>GRN-2021-21922</t>
  </si>
  <si>
    <t>2112002153</t>
  </si>
  <si>
    <t>GRN-2021-22058</t>
  </si>
  <si>
    <t>2112002154</t>
  </si>
  <si>
    <t>GRN-2021-22064</t>
  </si>
  <si>
    <t>2112001815</t>
  </si>
  <si>
    <t>AB/0362/21</t>
  </si>
  <si>
    <t>GRN-2021-20585</t>
  </si>
  <si>
    <t>2112001814</t>
  </si>
  <si>
    <t>AB/0363/21</t>
  </si>
  <si>
    <t>GRN-2021-20583</t>
  </si>
  <si>
    <t>2112002654</t>
  </si>
  <si>
    <t>AB/0364/21</t>
  </si>
  <si>
    <t>GRN-2021-22822</t>
  </si>
  <si>
    <t>2112002656</t>
  </si>
  <si>
    <t>AB/0365/21</t>
  </si>
  <si>
    <t>GRN-2021-22825</t>
  </si>
  <si>
    <t>2112002657</t>
  </si>
  <si>
    <t>GRN-2021-22826</t>
  </si>
  <si>
    <t>2112001812</t>
  </si>
  <si>
    <t>AB/0370/21</t>
  </si>
  <si>
    <t>GRN-2021-20577</t>
  </si>
  <si>
    <t>2112001809</t>
  </si>
  <si>
    <t>AB/0373/21</t>
  </si>
  <si>
    <t>GRN-2021-20570</t>
  </si>
  <si>
    <t>2112001810</t>
  </si>
  <si>
    <t>GRN-2021-20572</t>
  </si>
  <si>
    <t>2112001811</t>
  </si>
  <si>
    <t>GRN-2021-20574</t>
  </si>
  <si>
    <t>2112001816</t>
  </si>
  <si>
    <t>GRN-2021-20592</t>
  </si>
  <si>
    <t>2112002029</t>
  </si>
  <si>
    <t>AB/0380/21</t>
  </si>
  <si>
    <t>GRN-2021-21399</t>
  </si>
  <si>
    <t>2112001931</t>
  </si>
  <si>
    <t>AB/0387/21</t>
  </si>
  <si>
    <t>GRN-2021-20969</t>
  </si>
  <si>
    <t>2112001957</t>
  </si>
  <si>
    <t>AB/0388/21</t>
  </si>
  <si>
    <t>GRN-2021-21062</t>
  </si>
  <si>
    <t>2112001861</t>
  </si>
  <si>
    <t>AB/0389/21</t>
  </si>
  <si>
    <t>GRN-2021-20745</t>
  </si>
  <si>
    <t>2112001871</t>
  </si>
  <si>
    <t>AB/0390/21</t>
  </si>
  <si>
    <t>GRN-2021-20757</t>
  </si>
  <si>
    <t>2112001919</t>
  </si>
  <si>
    <t>AB/0391/21</t>
  </si>
  <si>
    <t>GRN-2021-20939</t>
  </si>
  <si>
    <t>2112002187</t>
  </si>
  <si>
    <t>AB/0392/21</t>
  </si>
  <si>
    <t>GRN-2021-22181</t>
  </si>
  <si>
    <t>2112002188</t>
  </si>
  <si>
    <t>GRN-2021-22182</t>
  </si>
  <si>
    <t>2112002189</t>
  </si>
  <si>
    <t>GRN-2021-22184</t>
  </si>
  <si>
    <t>2112002190</t>
  </si>
  <si>
    <t>GRN-2021-22186</t>
  </si>
  <si>
    <t>2112002191</t>
  </si>
  <si>
    <t>GRN-2021-22188</t>
  </si>
  <si>
    <t>2112002192</t>
  </si>
  <si>
    <t>GRN-2021-22190</t>
  </si>
  <si>
    <t>2112002193</t>
  </si>
  <si>
    <t>GRN-2021-22191</t>
  </si>
  <si>
    <t>2112002194</t>
  </si>
  <si>
    <t>GRN-2021-22193</t>
  </si>
  <si>
    <t>2112002195</t>
  </si>
  <si>
    <t>GRN-2021-22195</t>
  </si>
  <si>
    <t>2112002196</t>
  </si>
  <si>
    <t>GRN-2021-22197</t>
  </si>
  <si>
    <t>2112002804</t>
  </si>
  <si>
    <t>AB/0405/21</t>
  </si>
  <si>
    <t>GRN-2021-23377</t>
  </si>
  <si>
    <t>2112002878</t>
  </si>
  <si>
    <t>AB/0406/21</t>
  </si>
  <si>
    <t>GRN-2021-23652</t>
  </si>
  <si>
    <t>2112002889</t>
  </si>
  <si>
    <t>GRN-2021-23699</t>
  </si>
  <si>
    <t>2112002890</t>
  </si>
  <si>
    <t>GRN-2021-23702</t>
  </si>
  <si>
    <t>2112002899</t>
  </si>
  <si>
    <t>GRN-2021-23753</t>
  </si>
  <si>
    <t>2112002900</t>
  </si>
  <si>
    <t>GRN-2021-23754</t>
  </si>
  <si>
    <t>2112002902</t>
  </si>
  <si>
    <t>GRN-2021-23756</t>
  </si>
  <si>
    <t>2112002907</t>
  </si>
  <si>
    <t>GRN-2021-23761</t>
  </si>
  <si>
    <t>2112002931</t>
  </si>
  <si>
    <t>GRN-2021-23854</t>
  </si>
  <si>
    <t>2112002932</t>
  </si>
  <si>
    <t>GRN-2021-23859</t>
  </si>
  <si>
    <t>2112002963</t>
  </si>
  <si>
    <t>GRN-2021-23863</t>
  </si>
  <si>
    <t>2112002964</t>
  </si>
  <si>
    <t>GRN-2021-23864</t>
  </si>
  <si>
    <t>2112002965</t>
  </si>
  <si>
    <t>GRN-2021-23865</t>
  </si>
  <si>
    <t>2112002966</t>
  </si>
  <si>
    <t>GRN-2021-23867</t>
  </si>
  <si>
    <t>2112001935</t>
  </si>
  <si>
    <t>AB/0410/21</t>
  </si>
  <si>
    <t>GRN-2021-21000</t>
  </si>
  <si>
    <t>2112001985</t>
  </si>
  <si>
    <t>GRN-2021-21155</t>
  </si>
  <si>
    <t>2112001988</t>
  </si>
  <si>
    <t>GRN-2021-21166</t>
  </si>
  <si>
    <t>2112001860</t>
  </si>
  <si>
    <t>AB/0411/21</t>
  </si>
  <si>
    <t>GRN-2021-20744</t>
  </si>
  <si>
    <t>2112002470</t>
  </si>
  <si>
    <t>AB/0421/21</t>
  </si>
  <si>
    <t>GRN-2021-21672</t>
  </si>
  <si>
    <t>2112002036</t>
  </si>
  <si>
    <t>AB/0424/21</t>
  </si>
  <si>
    <t>GRN-2021-21436</t>
  </si>
  <si>
    <t>2112002037</t>
  </si>
  <si>
    <t>AB/0443/21</t>
  </si>
  <si>
    <t>GRN-2021-21438</t>
  </si>
  <si>
    <t>2112002090</t>
  </si>
  <si>
    <t>AB/0445/21</t>
  </si>
  <si>
    <t>GRN-2021-21778</t>
  </si>
  <si>
    <t>2112002114</t>
  </si>
  <si>
    <t>GRN-2021-21837</t>
  </si>
  <si>
    <t>2112002115</t>
  </si>
  <si>
    <t>GRN-2021-21838</t>
  </si>
  <si>
    <t>2112002116</t>
  </si>
  <si>
    <t>GRN-2021-21839</t>
  </si>
  <si>
    <t>2112002033</t>
  </si>
  <si>
    <t>AB/0449/21</t>
  </si>
  <si>
    <t>GRN-2021-21429</t>
  </si>
  <si>
    <t>2112002499</t>
  </si>
  <si>
    <t>AB/0468/21</t>
  </si>
  <si>
    <t>GRN-2021-21680</t>
  </si>
  <si>
    <t>2112002150</t>
  </si>
  <si>
    <t>AB/0469/21</t>
  </si>
  <si>
    <t>GRN-2021-21998</t>
  </si>
  <si>
    <t>2112003103</t>
  </si>
  <si>
    <t>AB/0470/21</t>
  </si>
  <si>
    <t>GRN-2021-23964</t>
  </si>
  <si>
    <t>2112002118</t>
  </si>
  <si>
    <t>AB/0477/21</t>
  </si>
  <si>
    <t>GRN-2021-21864</t>
  </si>
  <si>
    <t>2112002152</t>
  </si>
  <si>
    <t>AB/0478/21</t>
  </si>
  <si>
    <t>GRN-2021-22006</t>
  </si>
  <si>
    <t>2112002364</t>
  </si>
  <si>
    <t>AB/0484/21</t>
  </si>
  <si>
    <t>GRN-2021-22672</t>
  </si>
  <si>
    <t>2112002595</t>
  </si>
  <si>
    <t>AB/0488/21</t>
  </si>
  <si>
    <t>GRN-2021-22775</t>
  </si>
  <si>
    <t>2112002702</t>
  </si>
  <si>
    <t>GRN-2021-22953</t>
  </si>
  <si>
    <t>2112002703</t>
  </si>
  <si>
    <t>GRN-2021-22954</t>
  </si>
  <si>
    <t>2112002925</t>
  </si>
  <si>
    <t>AB/0491/21</t>
  </si>
  <si>
    <t>GRN-2021-23838</t>
  </si>
  <si>
    <t>2112003122</t>
  </si>
  <si>
    <t>AB/0492/21</t>
  </si>
  <si>
    <t>GRN-2021-23991</t>
  </si>
  <si>
    <t>2112003105</t>
  </si>
  <si>
    <t>AB/0493/21</t>
  </si>
  <si>
    <t>GRN-2021-23966</t>
  </si>
  <si>
    <t>2112002321</t>
  </si>
  <si>
    <t>AB/0494/21</t>
  </si>
  <si>
    <t>GRN-2021-22581</t>
  </si>
  <si>
    <t>2112002706</t>
  </si>
  <si>
    <t>AB/0498/21</t>
  </si>
  <si>
    <t>GRN-2021-22958</t>
  </si>
  <si>
    <t>2112002707</t>
  </si>
  <si>
    <t>AB/0505/21</t>
  </si>
  <si>
    <t>GRN-2021-22959</t>
  </si>
  <si>
    <t>2112003109</t>
  </si>
  <si>
    <t>AB/0522/21</t>
  </si>
  <si>
    <t>GRN-2021-23973</t>
  </si>
  <si>
    <t>2112003121</t>
  </si>
  <si>
    <t>AB/0523/21</t>
  </si>
  <si>
    <t>GRN-2021-23989</t>
  </si>
  <si>
    <t>2112003119</t>
  </si>
  <si>
    <t>AB/0524/21</t>
  </si>
  <si>
    <t>GRN-2021-23987</t>
  </si>
  <si>
    <t>2112002755</t>
  </si>
  <si>
    <t>AB/0533/21</t>
  </si>
  <si>
    <t>GRN-2021-23128</t>
  </si>
  <si>
    <t>2112002756</t>
  </si>
  <si>
    <t>GRN-2021-23131</t>
  </si>
  <si>
    <t>2112002757</t>
  </si>
  <si>
    <t>GRN-2021-23132</t>
  </si>
  <si>
    <t>2112002753</t>
  </si>
  <si>
    <t>AB/0535/21</t>
  </si>
  <si>
    <t>GRN-2021-23117</t>
  </si>
  <si>
    <t>2112002754</t>
  </si>
  <si>
    <t>AB/0536/21</t>
  </si>
  <si>
    <t>GRN-2021-23125</t>
  </si>
  <si>
    <t>2112002776</t>
  </si>
  <si>
    <t>AB/0540/21</t>
  </si>
  <si>
    <t>GRN-2021-23241</t>
  </si>
  <si>
    <t>2112002775</t>
  </si>
  <si>
    <t>AB/0541/21</t>
  </si>
  <si>
    <t>GRN-2021-23239</t>
  </si>
  <si>
    <t>2112003102</t>
  </si>
  <si>
    <t>AB/0552/21</t>
  </si>
  <si>
    <t>GRN-2021-23963</t>
  </si>
  <si>
    <t>2112002888</t>
  </si>
  <si>
    <t>AB/0559/21</t>
  </si>
  <si>
    <t>GRN-2021-23698</t>
  </si>
  <si>
    <t>2112002835</t>
  </si>
  <si>
    <t>AB/0562/21</t>
  </si>
  <si>
    <t>GRN-2021-23490</t>
  </si>
  <si>
    <t>2112002836</t>
  </si>
  <si>
    <t>GRN-2021-23491</t>
  </si>
  <si>
    <t>2112002837</t>
  </si>
  <si>
    <t>GRN-2021-23492</t>
  </si>
  <si>
    <t>2112002839</t>
  </si>
  <si>
    <t>GRN-2021-23493</t>
  </si>
  <si>
    <t>2112003123</t>
  </si>
  <si>
    <t>AB/0564/21</t>
  </si>
  <si>
    <t>GRN-2021-23994</t>
  </si>
  <si>
    <t>2112003104</t>
  </si>
  <si>
    <t>AB/0565/21</t>
  </si>
  <si>
    <t>GRN-2021-23965</t>
  </si>
  <si>
    <t>2112001845</t>
  </si>
  <si>
    <t>1056867</t>
  </si>
  <si>
    <t>GRN-2021-20708</t>
  </si>
  <si>
    <t>2112001844</t>
  </si>
  <si>
    <t>1056889</t>
  </si>
  <si>
    <t>GRN-2021-20704</t>
  </si>
  <si>
    <t>2112001850</t>
  </si>
  <si>
    <t>IN1056879</t>
  </si>
  <si>
    <t>GRN-2021-20724</t>
  </si>
  <si>
    <t>2112001851</t>
  </si>
  <si>
    <t>IN1056895</t>
  </si>
  <si>
    <t>GRN-2021-20726</t>
  </si>
  <si>
    <t>2112002087</t>
  </si>
  <si>
    <t>IN1058968</t>
  </si>
  <si>
    <t>GRN-2021-21762</t>
  </si>
  <si>
    <t>2112002083</t>
  </si>
  <si>
    <t>IN1059383</t>
  </si>
  <si>
    <t>GRN-2021-21752</t>
  </si>
  <si>
    <t>2112002089</t>
  </si>
  <si>
    <t>IN1059388</t>
  </si>
  <si>
    <t>GRN-2021-21765</t>
  </si>
  <si>
    <t>2112002093</t>
  </si>
  <si>
    <t>IN1059474</t>
  </si>
  <si>
    <t>GRN-2021-21785</t>
  </si>
  <si>
    <t>2112002094</t>
  </si>
  <si>
    <t>IN1059726</t>
  </si>
  <si>
    <t>GRN-2021-21787</t>
  </si>
  <si>
    <t>2112002085</t>
  </si>
  <si>
    <t>IN1060732</t>
  </si>
  <si>
    <t>GRN-2021-21759</t>
  </si>
  <si>
    <t>2112002715</t>
  </si>
  <si>
    <t>IN1061882</t>
  </si>
  <si>
    <t>GRN-2021-22978</t>
  </si>
  <si>
    <t>2112002719</t>
  </si>
  <si>
    <t>IN1064406</t>
  </si>
  <si>
    <t>GRN-2021-23008</t>
  </si>
  <si>
    <t>2112001880</t>
  </si>
  <si>
    <t>i01054971</t>
  </si>
  <si>
    <t>GRN-2021-20789</t>
  </si>
  <si>
    <t>2112002020</t>
  </si>
  <si>
    <t>in056860</t>
  </si>
  <si>
    <t>GRN-2021-21353</t>
  </si>
  <si>
    <t>2112001881</t>
  </si>
  <si>
    <t>in1054583</t>
  </si>
  <si>
    <t>GRN-2021-20792</t>
  </si>
  <si>
    <t>2112001877</t>
  </si>
  <si>
    <t>in1054704</t>
  </si>
  <si>
    <t>GRN-2021-20776</t>
  </si>
  <si>
    <t>2112002030</t>
  </si>
  <si>
    <t>in1054819</t>
  </si>
  <si>
    <t>GRN-2021-21419</t>
  </si>
  <si>
    <t>2112001884</t>
  </si>
  <si>
    <t>in1054881</t>
  </si>
  <si>
    <t>GRN-2021-20799</t>
  </si>
  <si>
    <t>2112001879</t>
  </si>
  <si>
    <t>in1054897</t>
  </si>
  <si>
    <t>GRN-2021-20787</t>
  </si>
  <si>
    <t>2112001878</t>
  </si>
  <si>
    <t>in1055639</t>
  </si>
  <si>
    <t>GRN-2021-20782</t>
  </si>
  <si>
    <t>2112001827</t>
  </si>
  <si>
    <t>in1055674</t>
  </si>
  <si>
    <t>GRN-2021-20644</t>
  </si>
  <si>
    <t>2112001882</t>
  </si>
  <si>
    <t>in1055734</t>
  </si>
  <si>
    <t>GRN-2021-20793</t>
  </si>
  <si>
    <t>2112001864</t>
  </si>
  <si>
    <t>in1055735</t>
  </si>
  <si>
    <t>GRN-2021-20791</t>
  </si>
  <si>
    <t>2112001865</t>
  </si>
  <si>
    <t>in1055738</t>
  </si>
  <si>
    <t>GRN-2021-20795</t>
  </si>
  <si>
    <t>2112001876</t>
  </si>
  <si>
    <t>in1055763</t>
  </si>
  <si>
    <t>GRN-2021-20774</t>
  </si>
  <si>
    <t>2112001883</t>
  </si>
  <si>
    <t>in1056228</t>
  </si>
  <si>
    <t>GRN-2021-20796</t>
  </si>
  <si>
    <t>2112001854</t>
  </si>
  <si>
    <t>in1056663</t>
  </si>
  <si>
    <t>GRN-2021-20734</t>
  </si>
  <si>
    <t>2112001855</t>
  </si>
  <si>
    <t>in1056744</t>
  </si>
  <si>
    <t>GRN-2021-20735</t>
  </si>
  <si>
    <t>2112001862</t>
  </si>
  <si>
    <t>in1056827</t>
  </si>
  <si>
    <t>GRN-2021-20749</t>
  </si>
  <si>
    <t>2112001856</t>
  </si>
  <si>
    <t>in1056868</t>
  </si>
  <si>
    <t>GRN-2021-20737</t>
  </si>
  <si>
    <t>2112001852</t>
  </si>
  <si>
    <t>in1056880</t>
  </si>
  <si>
    <t>GRN-2021-20731</t>
  </si>
  <si>
    <t>2112002021</t>
  </si>
  <si>
    <t>in1056881</t>
  </si>
  <si>
    <t>GRN-2021-21356</t>
  </si>
  <si>
    <t>2112002113</t>
  </si>
  <si>
    <t>in1056885</t>
  </si>
  <si>
    <t>GRN-2021-21831</t>
  </si>
  <si>
    <t>2112001853</t>
  </si>
  <si>
    <t>in1056887</t>
  </si>
  <si>
    <t>GRN-2021-20732</t>
  </si>
  <si>
    <t>2112002022</t>
  </si>
  <si>
    <t>in1056913</t>
  </si>
  <si>
    <t>GRN-2021-21358</t>
  </si>
  <si>
    <t>2112001869</t>
  </si>
  <si>
    <t>in1056954</t>
  </si>
  <si>
    <t>GRN-2021-20755</t>
  </si>
  <si>
    <t>2112002069</t>
  </si>
  <si>
    <t>in1057561</t>
  </si>
  <si>
    <t>GRN-2021-21721</t>
  </si>
  <si>
    <t>2112002070</t>
  </si>
  <si>
    <t>in1057640</t>
  </si>
  <si>
    <t>GRN-2021-21722</t>
  </si>
  <si>
    <t>2112002076</t>
  </si>
  <si>
    <t>in1058457</t>
  </si>
  <si>
    <t>GRN-2021-21734</t>
  </si>
  <si>
    <t>2112002071</t>
  </si>
  <si>
    <t>in1058465</t>
  </si>
  <si>
    <t>GRN-2021-21724</t>
  </si>
  <si>
    <t>2112002073</t>
  </si>
  <si>
    <t>in1059243</t>
  </si>
  <si>
    <t>GRN-2021-21729</t>
  </si>
  <si>
    <t>2112002075</t>
  </si>
  <si>
    <t>in1059244</t>
  </si>
  <si>
    <t>GRN-2021-21733</t>
  </si>
  <si>
    <t>2112002072</t>
  </si>
  <si>
    <t>in1059245</t>
  </si>
  <si>
    <t>GRN-2021-21727</t>
  </si>
  <si>
    <t>2112002074</t>
  </si>
  <si>
    <t>in1059246</t>
  </si>
  <si>
    <t>GRN-2021-21731</t>
  </si>
  <si>
    <t>2112002068</t>
  </si>
  <si>
    <t>in1059396</t>
  </si>
  <si>
    <t>GRN-2021-21719</t>
  </si>
  <si>
    <t>2112002061</t>
  </si>
  <si>
    <t>in1059482</t>
  </si>
  <si>
    <t>GRN-2021-21706</t>
  </si>
  <si>
    <t>2112002081</t>
  </si>
  <si>
    <t>in1060403</t>
  </si>
  <si>
    <t>GRN-2021-21745</t>
  </si>
  <si>
    <t>2112002098</t>
  </si>
  <si>
    <t>in1060473</t>
  </si>
  <si>
    <t>GRN-2021-21792</t>
  </si>
  <si>
    <t>2112002112</t>
  </si>
  <si>
    <t>in1060477</t>
  </si>
  <si>
    <t>GRN-2021-21828</t>
  </si>
  <si>
    <t>2112002080</t>
  </si>
  <si>
    <t>in1060481</t>
  </si>
  <si>
    <t>GRN-2021-21743</t>
  </si>
  <si>
    <t>2112002107</t>
  </si>
  <si>
    <t>in1060483</t>
  </si>
  <si>
    <t>GRN-2021-21807</t>
  </si>
  <si>
    <t>2112002104</t>
  </si>
  <si>
    <t>in1060484</t>
  </si>
  <si>
    <t>GRN-2021-21802</t>
  </si>
  <si>
    <t>2112002095</t>
  </si>
  <si>
    <t>in1060502</t>
  </si>
  <si>
    <t>GRN-2021-21789</t>
  </si>
  <si>
    <t>2112002096</t>
  </si>
  <si>
    <t>in1060503</t>
  </si>
  <si>
    <t>GRN-2021-21790</t>
  </si>
  <si>
    <t>2112002099</t>
  </si>
  <si>
    <t>in1060547</t>
  </si>
  <si>
    <t>GRN-2021-21793</t>
  </si>
  <si>
    <t>2112002102</t>
  </si>
  <si>
    <t>in1060584</t>
  </si>
  <si>
    <t>GRN-2021-21799</t>
  </si>
  <si>
    <t>2112002079</t>
  </si>
  <si>
    <t>in1060596</t>
  </si>
  <si>
    <t>GRN-2021-21739</t>
  </si>
  <si>
    <t>2112002103</t>
  </si>
  <si>
    <t>in1060606</t>
  </si>
  <si>
    <t>GRN-2021-21800</t>
  </si>
  <si>
    <t>2112002078</t>
  </si>
  <si>
    <t>in1060636</t>
  </si>
  <si>
    <t>GRN-2021-21737</t>
  </si>
  <si>
    <t>2112002101</t>
  </si>
  <si>
    <t>in1060642</t>
  </si>
  <si>
    <t>GRN-2021-21797</t>
  </si>
  <si>
    <t>2112002100</t>
  </si>
  <si>
    <t>in1060647</t>
  </si>
  <si>
    <t>GRN-2021-21794</t>
  </si>
  <si>
    <t>2112002105</t>
  </si>
  <si>
    <t>in1060803</t>
  </si>
  <si>
    <t>GRN-2021-21803</t>
  </si>
  <si>
    <t>2112002247</t>
  </si>
  <si>
    <t>in1060971</t>
  </si>
  <si>
    <t>GRN-2021-22350</t>
  </si>
  <si>
    <t>2112002727</t>
  </si>
  <si>
    <t>in1061008</t>
  </si>
  <si>
    <t>GRN-2021-23027</t>
  </si>
  <si>
    <t>2112002668</t>
  </si>
  <si>
    <t>in1061017</t>
  </si>
  <si>
    <t>GRN-2021-22844</t>
  </si>
  <si>
    <t>2112002510</t>
  </si>
  <si>
    <t>in1061019</t>
  </si>
  <si>
    <t>GRN-2021-22747</t>
  </si>
  <si>
    <t>2112002666</t>
  </si>
  <si>
    <t>in1061022</t>
  </si>
  <si>
    <t>GRN-2021-22842</t>
  </si>
  <si>
    <t>2112002251</t>
  </si>
  <si>
    <t>in1061054</t>
  </si>
  <si>
    <t>GRN-2021-22354</t>
  </si>
  <si>
    <t>2112002241</t>
  </si>
  <si>
    <t>in1061145</t>
  </si>
  <si>
    <t>GRN-2021-22343</t>
  </si>
  <si>
    <t>2112002250</t>
  </si>
  <si>
    <t>in1061805</t>
  </si>
  <si>
    <t>GRN-2021-22353</t>
  </si>
  <si>
    <t>2112002257</t>
  </si>
  <si>
    <t>in1061813</t>
  </si>
  <si>
    <t>GRN-2021-22362</t>
  </si>
  <si>
    <t>2112002255</t>
  </si>
  <si>
    <t>in1061816</t>
  </si>
  <si>
    <t>GRN-2021-22360</t>
  </si>
  <si>
    <t>2112002243</t>
  </si>
  <si>
    <t>in1061896</t>
  </si>
  <si>
    <t>GRN-2021-22345</t>
  </si>
  <si>
    <t>2112002252</t>
  </si>
  <si>
    <t>in1061897</t>
  </si>
  <si>
    <t>GRN-2021-22356</t>
  </si>
  <si>
    <t>2112002508</t>
  </si>
  <si>
    <t>in1061900</t>
  </si>
  <si>
    <t>GRN-2021-22744</t>
  </si>
  <si>
    <t>2112002667</t>
  </si>
  <si>
    <t>in1061910</t>
  </si>
  <si>
    <t>GRN-2021-22843</t>
  </si>
  <si>
    <t>2112002242</t>
  </si>
  <si>
    <t>in1061916</t>
  </si>
  <si>
    <t>GRN-2021-22344</t>
  </si>
  <si>
    <t>2112002245</t>
  </si>
  <si>
    <t>in1061922</t>
  </si>
  <si>
    <t>GRN-2021-22348</t>
  </si>
  <si>
    <t>2112002259</t>
  </si>
  <si>
    <t>in1061923</t>
  </si>
  <si>
    <t>GRN-2021-22365</t>
  </si>
  <si>
    <t>2112002244</t>
  </si>
  <si>
    <t>in1061925</t>
  </si>
  <si>
    <t>GRN-2021-22346</t>
  </si>
  <si>
    <t>2112002253</t>
  </si>
  <si>
    <t>in1061927</t>
  </si>
  <si>
    <t>GRN-2021-22358</t>
  </si>
  <si>
    <t>2112002669</t>
  </si>
  <si>
    <t>in1061940</t>
  </si>
  <si>
    <t>GRN-2021-22846</t>
  </si>
  <si>
    <t>2112002691</t>
  </si>
  <si>
    <t>in1061942</t>
  </si>
  <si>
    <t>GRN-2021-22922</t>
  </si>
  <si>
    <t>2112002711</t>
  </si>
  <si>
    <t>in1061946</t>
  </si>
  <si>
    <t>GRN-2021-22967</t>
  </si>
  <si>
    <t>2112002659</t>
  </si>
  <si>
    <t>in1061948</t>
  </si>
  <si>
    <t>GRN-2021-22832</t>
  </si>
  <si>
    <t>2112002665</t>
  </si>
  <si>
    <t>in1061965</t>
  </si>
  <si>
    <t>GRN-2021-22841</t>
  </si>
  <si>
    <t>2112002258</t>
  </si>
  <si>
    <t>in1062075</t>
  </si>
  <si>
    <t>GRN-2021-22364</t>
  </si>
  <si>
    <t>2112002246</t>
  </si>
  <si>
    <t>in1062198</t>
  </si>
  <si>
    <t>GRN-2021-22349</t>
  </si>
  <si>
    <t>2112002256</t>
  </si>
  <si>
    <t>in1062388</t>
  </si>
  <si>
    <t>GRN-2021-22361</t>
  </si>
  <si>
    <t>2112002254</t>
  </si>
  <si>
    <t>in1062389</t>
  </si>
  <si>
    <t>GRN-2021-22359</t>
  </si>
  <si>
    <t>2112002248</t>
  </si>
  <si>
    <t>in1062469</t>
  </si>
  <si>
    <t>GRN-2021-22351</t>
  </si>
  <si>
    <t>2112002249</t>
  </si>
  <si>
    <t>in1062475</t>
  </si>
  <si>
    <t>GRN-2021-22352</t>
  </si>
  <si>
    <t>2112002692</t>
  </si>
  <si>
    <t>in1063370</t>
  </si>
  <si>
    <t>GRN-2021-22925</t>
  </si>
  <si>
    <t>2112002658</t>
  </si>
  <si>
    <t>in1063384</t>
  </si>
  <si>
    <t>GRN-2021-22829</t>
  </si>
  <si>
    <t>2112002728</t>
  </si>
  <si>
    <t>in1063457</t>
  </si>
  <si>
    <t>GRN-2021-23029</t>
  </si>
  <si>
    <t>2112002710</t>
  </si>
  <si>
    <t>in1063459</t>
  </si>
  <si>
    <t>GRN-2021-22966</t>
  </si>
  <si>
    <t>2112002714</t>
  </si>
  <si>
    <t>in1063462</t>
  </si>
  <si>
    <t>GRN-2021-22970</t>
  </si>
  <si>
    <t>2112002662</t>
  </si>
  <si>
    <t>in1063519</t>
  </si>
  <si>
    <t>GRN-2021-22837</t>
  </si>
  <si>
    <t>2112002663</t>
  </si>
  <si>
    <t>in1063527</t>
  </si>
  <si>
    <t>GRN-2021-22838</t>
  </si>
  <si>
    <t>2112002509</t>
  </si>
  <si>
    <t>in1063599</t>
  </si>
  <si>
    <t>GRN-2021-22746</t>
  </si>
  <si>
    <t>2112002713</t>
  </si>
  <si>
    <t>in1063616</t>
  </si>
  <si>
    <t>GRN-2021-22969</t>
  </si>
  <si>
    <t>2112002664</t>
  </si>
  <si>
    <t>in1063634</t>
  </si>
  <si>
    <t>GRN-2021-22840</t>
  </si>
  <si>
    <t>2112002700</t>
  </si>
  <si>
    <t>in1063729</t>
  </si>
  <si>
    <t>GRN-2021-22937</t>
  </si>
  <si>
    <t>2112002695</t>
  </si>
  <si>
    <t>in1063747</t>
  </si>
  <si>
    <t>GRN-2021-22930</t>
  </si>
  <si>
    <t>2112002694</t>
  </si>
  <si>
    <t>in1063759</t>
  </si>
  <si>
    <t>GRN-2021-22928</t>
  </si>
  <si>
    <t>2112002686</t>
  </si>
  <si>
    <t>in1063859</t>
  </si>
  <si>
    <t>GRN-2021-22902</t>
  </si>
  <si>
    <t>2112002712</t>
  </si>
  <si>
    <t>in1063929</t>
  </si>
  <si>
    <t>GRN-2021-22968</t>
  </si>
  <si>
    <t>2112002661</t>
  </si>
  <si>
    <t>in1064402</t>
  </si>
  <si>
    <t>GRN-2021-22835</t>
  </si>
  <si>
    <t>2112002660</t>
  </si>
  <si>
    <t>in1064403</t>
  </si>
  <si>
    <t>GRN-2021-22833</t>
  </si>
  <si>
    <t>2112002720</t>
  </si>
  <si>
    <t>in1064404</t>
  </si>
  <si>
    <t>GRN-2021-23005</t>
  </si>
  <si>
    <t>2112002690</t>
  </si>
  <si>
    <t>in1064407</t>
  </si>
  <si>
    <t>GRN-2021-22920</t>
  </si>
  <si>
    <t>2112002693</t>
  </si>
  <si>
    <t>in1064409</t>
  </si>
  <si>
    <t>GRN-2021-22927</t>
  </si>
  <si>
    <t>2112002701</t>
  </si>
  <si>
    <t>in1064425</t>
  </si>
  <si>
    <t>GRN-2021-22938</t>
  </si>
  <si>
    <t>2112002821</t>
  </si>
  <si>
    <t>in1065478</t>
  </si>
  <si>
    <t>GRN-2021-23409</t>
  </si>
  <si>
    <t>2112002814</t>
  </si>
  <si>
    <t>in1065534</t>
  </si>
  <si>
    <t>GRN-2021-23399</t>
  </si>
  <si>
    <t>2112002812</t>
  </si>
  <si>
    <t>in1065535</t>
  </si>
  <si>
    <t>GRN-2021-23395</t>
  </si>
  <si>
    <t>2112002810</t>
  </si>
  <si>
    <t>in1065574</t>
  </si>
  <si>
    <t>GRN-2021-23393</t>
  </si>
  <si>
    <t>2112002815</t>
  </si>
  <si>
    <t>in1066672</t>
  </si>
  <si>
    <t>GRN-2021-23400</t>
  </si>
  <si>
    <t>2112002885</t>
  </si>
  <si>
    <t>in1067172</t>
  </si>
  <si>
    <t>GRN-2021-23684</t>
  </si>
  <si>
    <t>2112002811</t>
  </si>
  <si>
    <t>in1067307</t>
  </si>
  <si>
    <t>GRN-2021-23394</t>
  </si>
  <si>
    <t>2112002816</t>
  </si>
  <si>
    <t>in1067326</t>
  </si>
  <si>
    <t>GRN-2021-23402</t>
  </si>
  <si>
    <t>2112002820</t>
  </si>
  <si>
    <t>in1067400</t>
  </si>
  <si>
    <t>GRN-2021-23407</t>
  </si>
  <si>
    <t>2112002819</t>
  </si>
  <si>
    <t>in1067401</t>
  </si>
  <si>
    <t>GRN-2021-23405</t>
  </si>
  <si>
    <t>2112002818</t>
  </si>
  <si>
    <t>in1067421</t>
  </si>
  <si>
    <t>GRN-2021-23404</t>
  </si>
  <si>
    <t>2112002817</t>
  </si>
  <si>
    <t>in1067430</t>
  </si>
  <si>
    <t>GRN-2021-23403</t>
  </si>
  <si>
    <t>2112002813</t>
  </si>
  <si>
    <t>in1067476</t>
  </si>
  <si>
    <t>GRN-2021-23396</t>
  </si>
  <si>
    <t>2112002886</t>
  </si>
  <si>
    <t>in1068685</t>
  </si>
  <si>
    <t>GRN-2021-23692</t>
  </si>
  <si>
    <t>2112003019</t>
  </si>
  <si>
    <t>in1068686</t>
  </si>
  <si>
    <t>GRN-2021-23902</t>
  </si>
  <si>
    <t>2112003017</t>
  </si>
  <si>
    <t>in1068687</t>
  </si>
  <si>
    <t>GRN-2021-23900</t>
  </si>
  <si>
    <t>2112003024</t>
  </si>
  <si>
    <t>in1068689</t>
  </si>
  <si>
    <t>GRN-2021-23908</t>
  </si>
  <si>
    <t>2112003016</t>
  </si>
  <si>
    <t>in1068694</t>
  </si>
  <si>
    <t>GRN-2021-23899</t>
  </si>
  <si>
    <t>2112003026</t>
  </si>
  <si>
    <t>in1068758</t>
  </si>
  <si>
    <t>GRN-2021-23912</t>
  </si>
  <si>
    <t>2112003021</t>
  </si>
  <si>
    <t>in1069605</t>
  </si>
  <si>
    <t>GRN-2021-23905</t>
  </si>
  <si>
    <t>2112003020</t>
  </si>
  <si>
    <t>in1069726</t>
  </si>
  <si>
    <t>GRN-2021-23904</t>
  </si>
  <si>
    <t>2112003018</t>
  </si>
  <si>
    <t>in1069802</t>
  </si>
  <si>
    <t>GRN-2021-23901</t>
  </si>
  <si>
    <t>2112003023</t>
  </si>
  <si>
    <t>in1069808</t>
  </si>
  <si>
    <t>GRN-2021-23907</t>
  </si>
  <si>
    <t>2112003032</t>
  </si>
  <si>
    <t>in1070071</t>
  </si>
  <si>
    <t>GRN-2021-23929</t>
  </si>
  <si>
    <t>2112003022</t>
  </si>
  <si>
    <t>in1070180</t>
  </si>
  <si>
    <t>GRN-2021-23906</t>
  </si>
  <si>
    <t>2112003025</t>
  </si>
  <si>
    <t>in14068757</t>
  </si>
  <si>
    <t>GRN-2021-23909</t>
  </si>
  <si>
    <t>2112003031</t>
  </si>
  <si>
    <t>GRN-2021-23924</t>
  </si>
  <si>
    <t>2112001749</t>
  </si>
  <si>
    <t>209</t>
  </si>
  <si>
    <t>GRN-2021-20333</t>
  </si>
  <si>
    <t>2112001967</t>
  </si>
  <si>
    <t>217</t>
  </si>
  <si>
    <t>GRN-2021-21103</t>
  </si>
  <si>
    <t>2112002031</t>
  </si>
  <si>
    <t>223</t>
  </si>
  <si>
    <t>GRN-2021-21420</t>
  </si>
  <si>
    <t>2112002147</t>
  </si>
  <si>
    <t>Goods received from BANSWARA SYNTEX LTD.</t>
  </si>
  <si>
    <t>102111000488-</t>
  </si>
  <si>
    <t>GRN-2021-21993</t>
  </si>
  <si>
    <t>BANSWARA SYNTEX LTD.</t>
  </si>
  <si>
    <t>2112002149</t>
  </si>
  <si>
    <t>GRN-2021-21995</t>
  </si>
  <si>
    <t>2112002739</t>
  </si>
  <si>
    <t>102111000588</t>
  </si>
  <si>
    <t>GRN-2021-23086</t>
  </si>
  <si>
    <t>2112002740</t>
  </si>
  <si>
    <t>102111000597</t>
  </si>
  <si>
    <t>GRN-2021-23089</t>
  </si>
  <si>
    <t>2112002744</t>
  </si>
  <si>
    <t>GRN-2021-23093</t>
  </si>
  <si>
    <t>2112002765</t>
  </si>
  <si>
    <t>KL21-294</t>
  </si>
  <si>
    <t>GRN-2021-23148</t>
  </si>
  <si>
    <t>2112002767</t>
  </si>
  <si>
    <t>KL21-298</t>
  </si>
  <si>
    <t>GRN-2021-23151</t>
  </si>
  <si>
    <t>2112002512</t>
  </si>
  <si>
    <t>KL21-A280</t>
  </si>
  <si>
    <t>GRN-2021-22751</t>
  </si>
  <si>
    <t>2112001980</t>
  </si>
  <si>
    <t>KL21-A287</t>
  </si>
  <si>
    <t>GRN-2021-21123</t>
  </si>
  <si>
    <t>2112002761</t>
  </si>
  <si>
    <t>KL21-A299</t>
  </si>
  <si>
    <t>GRN-2021-23141</t>
  </si>
  <si>
    <t>2112002769</t>
  </si>
  <si>
    <t>KL21-A301</t>
  </si>
  <si>
    <t>GRN-2021-23153</t>
  </si>
  <si>
    <t>2112003039</t>
  </si>
  <si>
    <t>KL21-A315B</t>
  </si>
  <si>
    <t>GRN-2021-23947</t>
  </si>
  <si>
    <t>2112002709</t>
  </si>
  <si>
    <t>kl21-a250</t>
  </si>
  <si>
    <t>GRN-2021-22965</t>
  </si>
  <si>
    <t>2112001813</t>
  </si>
  <si>
    <t>1067/1066</t>
  </si>
  <si>
    <t>GRN-2021-20578</t>
  </si>
  <si>
    <t>2112001728</t>
  </si>
  <si>
    <t>291</t>
  </si>
  <si>
    <t>GRN-2021-20657</t>
  </si>
  <si>
    <t>2112002928</t>
  </si>
  <si>
    <t>297</t>
  </si>
  <si>
    <t>GRN-2021-23876</t>
  </si>
  <si>
    <t>2112001747</t>
  </si>
  <si>
    <t>1030221336</t>
  </si>
  <si>
    <t>GRN-2021-20296</t>
  </si>
  <si>
    <t>2112001740</t>
  </si>
  <si>
    <t>1030226856/3352/36</t>
  </si>
  <si>
    <t>GRN-2021-20278</t>
  </si>
  <si>
    <t>2112001742</t>
  </si>
  <si>
    <t>1030243632/3074/68</t>
  </si>
  <si>
    <t>GRN-2021-20281</t>
  </si>
  <si>
    <t>2112001745</t>
  </si>
  <si>
    <t>1030243637/50080/3</t>
  </si>
  <si>
    <t>GRN-2021-20293</t>
  </si>
  <si>
    <t>2112001743</t>
  </si>
  <si>
    <t>1030262384/5693/46</t>
  </si>
  <si>
    <t>GRN-2021-20283</t>
  </si>
  <si>
    <t>2112001744</t>
  </si>
  <si>
    <t>1030262638/60400/5</t>
  </si>
  <si>
    <t>GRN-2021-20289</t>
  </si>
  <si>
    <t>2112001741</t>
  </si>
  <si>
    <t>1030278947</t>
  </si>
  <si>
    <t>GRN-2021-20280</t>
  </si>
  <si>
    <t>2112001746</t>
  </si>
  <si>
    <t>1030279209</t>
  </si>
  <si>
    <t>GRN-2021-20295</t>
  </si>
  <si>
    <t>2112001832</t>
  </si>
  <si>
    <t>1030288774</t>
  </si>
  <si>
    <t>GRN-2021-20662</t>
  </si>
  <si>
    <t>2112002651</t>
  </si>
  <si>
    <t>1030291598</t>
  </si>
  <si>
    <t>GRN-2021-22817</t>
  </si>
  <si>
    <t>2112002426</t>
  </si>
  <si>
    <t>1030306171/3709/60</t>
  </si>
  <si>
    <t>GRN-2021-21501</t>
  </si>
  <si>
    <t>2112002427</t>
  </si>
  <si>
    <t>1030311887/311520/</t>
  </si>
  <si>
    <t>GRN-2021-21504</t>
  </si>
  <si>
    <t>2112002655</t>
  </si>
  <si>
    <t>1030365326/8112/38</t>
  </si>
  <si>
    <t>GRN-2021-22824</t>
  </si>
  <si>
    <t>2112002132</t>
  </si>
  <si>
    <t>1030367963</t>
  </si>
  <si>
    <t>GRN-2021-21911</t>
  </si>
  <si>
    <t>2112002653</t>
  </si>
  <si>
    <t>1030371191/1692</t>
  </si>
  <si>
    <t>GRN-2021-22820</t>
  </si>
  <si>
    <t>2112002652</t>
  </si>
  <si>
    <t>1030387659/1580</t>
  </si>
  <si>
    <t>GRN-2021-22818</t>
  </si>
  <si>
    <t>2112002428</t>
  </si>
  <si>
    <t>3268/3677/2056/051</t>
  </si>
  <si>
    <t>GRN-2021-21507</t>
  </si>
  <si>
    <t>2112002995</t>
  </si>
  <si>
    <t>BT15557/21</t>
  </si>
  <si>
    <t>GRN-2021-23882</t>
  </si>
  <si>
    <t>2112003014</t>
  </si>
  <si>
    <t>bt15413/21,bt15498</t>
  </si>
  <si>
    <t>GRN-2021-23897</t>
  </si>
  <si>
    <t>2112002849</t>
  </si>
  <si>
    <t>Goods received from ENVOY TEXTILES LIMITED</t>
  </si>
  <si>
    <t>DM/21/3324</t>
  </si>
  <si>
    <t>GRN-2021-23520</t>
  </si>
  <si>
    <t>Envoy Textiles Limited</t>
  </si>
  <si>
    <t>2112001867</t>
  </si>
  <si>
    <t>1516</t>
  </si>
  <si>
    <t>GRN-2021-20826</t>
  </si>
  <si>
    <t>2112001868</t>
  </si>
  <si>
    <t>1517</t>
  </si>
  <si>
    <t>GRN-2021-20828</t>
  </si>
  <si>
    <t>2112001866</t>
  </si>
  <si>
    <t>1519</t>
  </si>
  <si>
    <t>GRN-2021-20824</t>
  </si>
  <si>
    <t>2112001833</t>
  </si>
  <si>
    <t>00793</t>
  </si>
  <si>
    <t>GRN-2021-20663</t>
  </si>
  <si>
    <t>2112001762</t>
  </si>
  <si>
    <t>33482</t>
  </si>
  <si>
    <t>GRN-2021-20373</t>
  </si>
  <si>
    <t>2112001830</t>
  </si>
  <si>
    <t>33631</t>
  </si>
  <si>
    <t>GRN-2021-20660</t>
  </si>
  <si>
    <t>2112001835</t>
  </si>
  <si>
    <t>33632</t>
  </si>
  <si>
    <t>GRN-2021-20666</t>
  </si>
  <si>
    <t>2112001834</t>
  </si>
  <si>
    <t>33633</t>
  </si>
  <si>
    <t>GRN-2021-20664</t>
  </si>
  <si>
    <t>2112001831</t>
  </si>
  <si>
    <t>33635</t>
  </si>
  <si>
    <t>GRN-2021-20661</t>
  </si>
  <si>
    <t>2112002298</t>
  </si>
  <si>
    <t>34148</t>
  </si>
  <si>
    <t>GRN-2021-22464</t>
  </si>
  <si>
    <t>2112002300</t>
  </si>
  <si>
    <t>34149</t>
  </si>
  <si>
    <t>GRN-2021-22468</t>
  </si>
  <si>
    <t>2112002299</t>
  </si>
  <si>
    <t>34156</t>
  </si>
  <si>
    <t>GRN-2021-22467</t>
  </si>
  <si>
    <t>2112003015</t>
  </si>
  <si>
    <t>34167</t>
  </si>
  <si>
    <t>GRN-2021-23898</t>
  </si>
  <si>
    <t>2112001976</t>
  </si>
  <si>
    <t>2984</t>
  </si>
  <si>
    <t>GRN-2021-21119</t>
  </si>
  <si>
    <t>2112001756</t>
  </si>
  <si>
    <t>3140</t>
  </si>
  <si>
    <t>GRN-2021-20365</t>
  </si>
  <si>
    <t>2112001979</t>
  </si>
  <si>
    <t>3184</t>
  </si>
  <si>
    <t>GRN-2021-21122</t>
  </si>
  <si>
    <t>2112001978</t>
  </si>
  <si>
    <t>3185</t>
  </si>
  <si>
    <t>GRN-2021-21121</t>
  </si>
  <si>
    <t>2112001975</t>
  </si>
  <si>
    <t>3186</t>
  </si>
  <si>
    <t>GRN-2021-21118</t>
  </si>
  <si>
    <t>2112001848</t>
  </si>
  <si>
    <t>3210</t>
  </si>
  <si>
    <t>GRN-2021-20717</t>
  </si>
  <si>
    <t>2112002429</t>
  </si>
  <si>
    <t>3256</t>
  </si>
  <si>
    <t>GRN-2021-21560</t>
  </si>
  <si>
    <t>2112002046</t>
  </si>
  <si>
    <t>3262</t>
  </si>
  <si>
    <t>GRN-2021-21558</t>
  </si>
  <si>
    <t>2112002183</t>
  </si>
  <si>
    <t>3292</t>
  </si>
  <si>
    <t>GRN-2021-22172</t>
  </si>
  <si>
    <t>2112002184</t>
  </si>
  <si>
    <t>3294/3293</t>
  </si>
  <si>
    <t>GRN-2021-22174</t>
  </si>
  <si>
    <t>2112002185</t>
  </si>
  <si>
    <t>3295</t>
  </si>
  <si>
    <t>GRN-2021-22176</t>
  </si>
  <si>
    <t>2112002752</t>
  </si>
  <si>
    <t>3469</t>
  </si>
  <si>
    <t>GRN-2021-23118</t>
  </si>
  <si>
    <t>2112002846</t>
  </si>
  <si>
    <t>3501</t>
  </si>
  <si>
    <t>GRN-2021-23515</t>
  </si>
  <si>
    <t>2112002848</t>
  </si>
  <si>
    <t>3502</t>
  </si>
  <si>
    <t>GRN-2021-23517</t>
  </si>
  <si>
    <t>2112002847</t>
  </si>
  <si>
    <t>3503</t>
  </si>
  <si>
    <t>GRN-2021-23516</t>
  </si>
  <si>
    <t>2112003036</t>
  </si>
  <si>
    <t>3530</t>
  </si>
  <si>
    <t>GRN-2021-23940</t>
  </si>
  <si>
    <t>2112003037</t>
  </si>
  <si>
    <t>3541</t>
  </si>
  <si>
    <t>GRN-2021-23941</t>
  </si>
  <si>
    <t>2112003038</t>
  </si>
  <si>
    <t>3542</t>
  </si>
  <si>
    <t>GRN-2021-23943</t>
  </si>
  <si>
    <t>2112003114</t>
  </si>
  <si>
    <t>IFBD/EXP-21-1041</t>
  </si>
  <si>
    <t>GRN-2021-23979</t>
  </si>
  <si>
    <t>2112003115</t>
  </si>
  <si>
    <t>GRN-2021-23980</t>
  </si>
  <si>
    <t>2112001773</t>
  </si>
  <si>
    <t>KD21-0495</t>
  </si>
  <si>
    <t>GRN-2021-20431</t>
  </si>
  <si>
    <t>2112001779</t>
  </si>
  <si>
    <t>GRN-2021-20440</t>
  </si>
  <si>
    <t>2112001768</t>
  </si>
  <si>
    <t>KD21-0501</t>
  </si>
  <si>
    <t>GRN-2021-20398</t>
  </si>
  <si>
    <t>2112001770</t>
  </si>
  <si>
    <t>GRN-2021-20406</t>
  </si>
  <si>
    <t>2112002077</t>
  </si>
  <si>
    <t>KD21-0508</t>
  </si>
  <si>
    <t>GRN-2021-21736</t>
  </si>
  <si>
    <t>2112002506</t>
  </si>
  <si>
    <t>KD21-0532</t>
  </si>
  <si>
    <t>GRN-2021-22732</t>
  </si>
  <si>
    <t>2112002507</t>
  </si>
  <si>
    <t>GRN-2021-22739</t>
  </si>
  <si>
    <t>2112001997</t>
  </si>
  <si>
    <t>KD21-0541</t>
  </si>
  <si>
    <t>GRN-2021-21281</t>
  </si>
  <si>
    <t>2112001998</t>
  </si>
  <si>
    <t>GRN-2021-21284</t>
  </si>
  <si>
    <t>2112001999</t>
  </si>
  <si>
    <t>GRN-2021-21287</t>
  </si>
  <si>
    <t>2112002802</t>
  </si>
  <si>
    <t>GRN-2021-23367</t>
  </si>
  <si>
    <t>2112002738</t>
  </si>
  <si>
    <t>KD21-0557</t>
  </si>
  <si>
    <t>GRN-2021-23080</t>
  </si>
  <si>
    <t>2112002603</t>
  </si>
  <si>
    <t>KD21-0558</t>
  </si>
  <si>
    <t>GRN-2021-22792</t>
  </si>
  <si>
    <t>2112002604</t>
  </si>
  <si>
    <t>GRN-2021-22796</t>
  </si>
  <si>
    <t>2112002639</t>
  </si>
  <si>
    <t>GRN-2021-22804</t>
  </si>
  <si>
    <t>2112002328</t>
  </si>
  <si>
    <t>KD21-0559</t>
  </si>
  <si>
    <t>GRN-2021-22602</t>
  </si>
  <si>
    <t>2112002329</t>
  </si>
  <si>
    <t>GRN-2021-22608</t>
  </si>
  <si>
    <t>2112002331</t>
  </si>
  <si>
    <t>GRN-2021-22610</t>
  </si>
  <si>
    <t>2112002891</t>
  </si>
  <si>
    <t>KD21-0657</t>
  </si>
  <si>
    <t>GRN-2021-23718</t>
  </si>
  <si>
    <t>2112001727</t>
  </si>
  <si>
    <t>2021/273</t>
  </si>
  <si>
    <t>GRN-2021-20759</t>
  </si>
  <si>
    <t>2112002741</t>
  </si>
  <si>
    <t>2021/299</t>
  </si>
  <si>
    <t>GRN-2021-23090</t>
  </si>
  <si>
    <t>2112002834</t>
  </si>
  <si>
    <t>Goods received from Lai Tak Enterprises Ltd</t>
  </si>
  <si>
    <t>GRN-2021-23486</t>
  </si>
  <si>
    <t>2112001981</t>
  </si>
  <si>
    <t>21C-E0453R1</t>
  </si>
  <si>
    <t>GRN-2021-21124</t>
  </si>
  <si>
    <t>2112002041</t>
  </si>
  <si>
    <t>21C-E0483</t>
  </si>
  <si>
    <t>GRN-2021-21453</t>
  </si>
  <si>
    <t>2112002042</t>
  </si>
  <si>
    <t>21C-E0484</t>
  </si>
  <si>
    <t>GRN-2021-21454</t>
  </si>
  <si>
    <t>2112002914</t>
  </si>
  <si>
    <t>21C-E0506</t>
  </si>
  <si>
    <t>GRN-2021-23776</t>
  </si>
  <si>
    <t>2112002917</t>
  </si>
  <si>
    <t>GRN-2021-23782</t>
  </si>
  <si>
    <t>2112002365</t>
  </si>
  <si>
    <t>0494361</t>
  </si>
  <si>
    <t>GRN-2021-22682</t>
  </si>
  <si>
    <t>2112002343</t>
  </si>
  <si>
    <t>095884</t>
  </si>
  <si>
    <t>GRN-2021-22631</t>
  </si>
  <si>
    <t>2112001822</t>
  </si>
  <si>
    <t>102262/102855</t>
  </si>
  <si>
    <t>GRN-2021-20619</t>
  </si>
  <si>
    <t>2112002126</t>
  </si>
  <si>
    <t>102312</t>
  </si>
  <si>
    <t>GRN-2021-21902</t>
  </si>
  <si>
    <t>2112001820</t>
  </si>
  <si>
    <t>102340/102450</t>
  </si>
  <si>
    <t>GRN-2021-20617</t>
  </si>
  <si>
    <t>2112002124</t>
  </si>
  <si>
    <t>102452</t>
  </si>
  <si>
    <t>GRN-2021-21899</t>
  </si>
  <si>
    <t>2112001819</t>
  </si>
  <si>
    <t>102657/102655</t>
  </si>
  <si>
    <t>GRN-2021-20616</t>
  </si>
  <si>
    <t>2112001818</t>
  </si>
  <si>
    <t>102664/102334</t>
  </si>
  <si>
    <t>GRN-2021-20615</t>
  </si>
  <si>
    <t>2112001821</t>
  </si>
  <si>
    <t>102670/102275</t>
  </si>
  <si>
    <t>GRN-2021-20618</t>
  </si>
  <si>
    <t>2112002352</t>
  </si>
  <si>
    <t>103066/3387</t>
  </si>
  <si>
    <t>GRN-2021-22642</t>
  </si>
  <si>
    <t>2112002341</t>
  </si>
  <si>
    <t>103215/110139</t>
  </si>
  <si>
    <t>GRN-2021-22626</t>
  </si>
  <si>
    <t>2112002122</t>
  </si>
  <si>
    <t>104310/102454/1023</t>
  </si>
  <si>
    <t>GRN-2021-21897</t>
  </si>
  <si>
    <t>2112002121</t>
  </si>
  <si>
    <t>104327</t>
  </si>
  <si>
    <t>GRN-2021-21896</t>
  </si>
  <si>
    <t>2112002734</t>
  </si>
  <si>
    <t>104395</t>
  </si>
  <si>
    <t>GRN-2021-23073</t>
  </si>
  <si>
    <t>2112002146</t>
  </si>
  <si>
    <t>106152-105515</t>
  </si>
  <si>
    <t>GRN-2021-21983</t>
  </si>
  <si>
    <t>2112002349</t>
  </si>
  <si>
    <t>106295-121026</t>
  </si>
  <si>
    <t>GRN-2021-22639</t>
  </si>
  <si>
    <t>2112002143</t>
  </si>
  <si>
    <t>106673/103858/1063</t>
  </si>
  <si>
    <t>GRN-2021-21965</t>
  </si>
  <si>
    <t>2112002736</t>
  </si>
  <si>
    <t>107067</t>
  </si>
  <si>
    <t>GRN-2021-23075</t>
  </si>
  <si>
    <t>2112002737</t>
  </si>
  <si>
    <t>GRN-2021-23076</t>
  </si>
  <si>
    <t>2112002323</t>
  </si>
  <si>
    <t>110170/171/343/345</t>
  </si>
  <si>
    <t>GRN-2021-22585</t>
  </si>
  <si>
    <t>2112002324</t>
  </si>
  <si>
    <t>110223</t>
  </si>
  <si>
    <t>GRN-2021-22587</t>
  </si>
  <si>
    <t>2112002141</t>
  </si>
  <si>
    <t>111179/28200/11063</t>
  </si>
  <si>
    <t>GRN-2021-21959</t>
  </si>
  <si>
    <t>2112002339</t>
  </si>
  <si>
    <t>11172-107063</t>
  </si>
  <si>
    <t>GRN-2021-22623</t>
  </si>
  <si>
    <t>2112002142</t>
  </si>
  <si>
    <t>111792</t>
  </si>
  <si>
    <t>GRN-2021-21963</t>
  </si>
  <si>
    <t>2112002145</t>
  </si>
  <si>
    <t>112285/113057/1118</t>
  </si>
  <si>
    <t>GRN-2021-21970</t>
  </si>
  <si>
    <t>2112002144</t>
  </si>
  <si>
    <t>112389/2097/3671/2</t>
  </si>
  <si>
    <t>GRN-2021-21968</t>
  </si>
  <si>
    <t>2112002687</t>
  </si>
  <si>
    <t>112550</t>
  </si>
  <si>
    <t>GRN-2021-22905</t>
  </si>
  <si>
    <t>2112002688</t>
  </si>
  <si>
    <t>GRN-2021-22908</t>
  </si>
  <si>
    <t>2112002340</t>
  </si>
  <si>
    <t>112554/2827</t>
  </si>
  <si>
    <t>GRN-2021-22625</t>
  </si>
  <si>
    <t>2112002689</t>
  </si>
  <si>
    <t>112741</t>
  </si>
  <si>
    <t>GRN-2021-22913</t>
  </si>
  <si>
    <t>2112002290</t>
  </si>
  <si>
    <t>113261</t>
  </si>
  <si>
    <t>GRN-2021-22449</t>
  </si>
  <si>
    <t>2112002156</t>
  </si>
  <si>
    <t>113348-101445</t>
  </si>
  <si>
    <t>GRN-2021-22108</t>
  </si>
  <si>
    <t>2112001817</t>
  </si>
  <si>
    <t>113377</t>
  </si>
  <si>
    <t>GRN-2021-20614</t>
  </si>
  <si>
    <t>2112002129</t>
  </si>
  <si>
    <t>113431/113728</t>
  </si>
  <si>
    <t>GRN-2021-21905</t>
  </si>
  <si>
    <t>2112002334</t>
  </si>
  <si>
    <t>113645/113056/1123</t>
  </si>
  <si>
    <t>GRN-2021-22617</t>
  </si>
  <si>
    <t>2112002322</t>
  </si>
  <si>
    <t>113853/113899</t>
  </si>
  <si>
    <t>GRN-2021-22583</t>
  </si>
  <si>
    <t>2112002282</t>
  </si>
  <si>
    <t>114652</t>
  </si>
  <si>
    <t>GRN-2021-22425</t>
  </si>
  <si>
    <t>2112002326</t>
  </si>
  <si>
    <t>114865-107065</t>
  </si>
  <si>
    <t>GRN-2021-22594</t>
  </si>
  <si>
    <t>2112001771</t>
  </si>
  <si>
    <t>114965</t>
  </si>
  <si>
    <t>GRN-2021-20427</t>
  </si>
  <si>
    <t>2112002346</t>
  </si>
  <si>
    <t>115173/620/918/346</t>
  </si>
  <si>
    <t>GRN-2021-22636</t>
  </si>
  <si>
    <t>2112002287</t>
  </si>
  <si>
    <t>115784/6969/4675/5</t>
  </si>
  <si>
    <t>GRN-2021-22438</t>
  </si>
  <si>
    <t>2112002336</t>
  </si>
  <si>
    <t>116343/945/256/429</t>
  </si>
  <si>
    <t>GRN-2021-22620</t>
  </si>
  <si>
    <t>2112002327</t>
  </si>
  <si>
    <t>116356/3635/9758/5</t>
  </si>
  <si>
    <t>GRN-2021-22597</t>
  </si>
  <si>
    <t>2112002350</t>
  </si>
  <si>
    <t>116507/116559/1171</t>
  </si>
  <si>
    <t>GRN-2021-22640</t>
  </si>
  <si>
    <t>2112002351</t>
  </si>
  <si>
    <t>116576/118920/1181</t>
  </si>
  <si>
    <t>GRN-2021-22641</t>
  </si>
  <si>
    <t>2112002284</t>
  </si>
  <si>
    <t>116822/113874/1138</t>
  </si>
  <si>
    <t>GRN-2021-22430</t>
  </si>
  <si>
    <t>2112002735</t>
  </si>
  <si>
    <t>116977</t>
  </si>
  <si>
    <t>GRN-2021-23074</t>
  </si>
  <si>
    <t>2112002130</t>
  </si>
  <si>
    <t>117193/113730</t>
  </si>
  <si>
    <t>GRN-2021-21907</t>
  </si>
  <si>
    <t>2112002354</t>
  </si>
  <si>
    <t>117242/448/201/489</t>
  </si>
  <si>
    <t>GRN-2021-22646</t>
  </si>
  <si>
    <t>2112002281</t>
  </si>
  <si>
    <t>117264/117351/1163</t>
  </si>
  <si>
    <t>GRN-2021-22422</t>
  </si>
  <si>
    <t>2112002357</t>
  </si>
  <si>
    <t>117551/7642/7640/7</t>
  </si>
  <si>
    <t>GRN-2021-22649</t>
  </si>
  <si>
    <t>2112002347</t>
  </si>
  <si>
    <t>117577/463/297/139</t>
  </si>
  <si>
    <t>GRN-2021-22637</t>
  </si>
  <si>
    <t>2112002353</t>
  </si>
  <si>
    <t>117615/833/563/560</t>
  </si>
  <si>
    <t>GRN-2021-22645</t>
  </si>
  <si>
    <t>2112002356</t>
  </si>
  <si>
    <t>117619/118153</t>
  </si>
  <si>
    <t>GRN-2021-22648</t>
  </si>
  <si>
    <t>2112002338</t>
  </si>
  <si>
    <t>117637/117609</t>
  </si>
  <si>
    <t>GRN-2021-22622</t>
  </si>
  <si>
    <t>2112002000</t>
  </si>
  <si>
    <t>117669/118905/1149</t>
  </si>
  <si>
    <t>GRN-2021-21289</t>
  </si>
  <si>
    <t>2112002733</t>
  </si>
  <si>
    <t>118153</t>
  </si>
  <si>
    <t>GRN-2021-23069</t>
  </si>
  <si>
    <t>2112002286</t>
  </si>
  <si>
    <t>11854</t>
  </si>
  <si>
    <t>GRN-2021-22433</t>
  </si>
  <si>
    <t>2112002355</t>
  </si>
  <si>
    <t>118914</t>
  </si>
  <si>
    <t>GRN-2021-22647</t>
  </si>
  <si>
    <t>2112002333</t>
  </si>
  <si>
    <t>119308-113652</t>
  </si>
  <si>
    <t>GRN-2021-22616</t>
  </si>
  <si>
    <t>2112002342</t>
  </si>
  <si>
    <t>121024/1137/7021/1</t>
  </si>
  <si>
    <t>GRN-2021-22629</t>
  </si>
  <si>
    <t>2112002348</t>
  </si>
  <si>
    <t>121345/121384</t>
  </si>
  <si>
    <t>GRN-2021-22638</t>
  </si>
  <si>
    <t>2112002279</t>
  </si>
  <si>
    <t>122549</t>
  </si>
  <si>
    <t>GRN-2021-22415</t>
  </si>
  <si>
    <t>2112002280</t>
  </si>
  <si>
    <t>123153</t>
  </si>
  <si>
    <t>GRN-2021-22417</t>
  </si>
  <si>
    <t>2112002278</t>
  </si>
  <si>
    <t>123299</t>
  </si>
  <si>
    <t>GRN-2021-22413</t>
  </si>
  <si>
    <t>2112002283</t>
  </si>
  <si>
    <t>123474</t>
  </si>
  <si>
    <t>GRN-2021-22428</t>
  </si>
  <si>
    <t>2112002325</t>
  </si>
  <si>
    <t>124355-116674</t>
  </si>
  <si>
    <t>GRN-2021-22592</t>
  </si>
  <si>
    <t>2112002285</t>
  </si>
  <si>
    <t>17186/116816/11681</t>
  </si>
  <si>
    <t>GRN-2021-22432</t>
  </si>
  <si>
    <t>2112002151</t>
  </si>
  <si>
    <t>98016-96740</t>
  </si>
  <si>
    <t>GRN-2021-22002</t>
  </si>
  <si>
    <t>2112002157</t>
  </si>
  <si>
    <t>99782</t>
  </si>
  <si>
    <t>GRN-2021-22114</t>
  </si>
  <si>
    <t>2112002148</t>
  </si>
  <si>
    <t>99832-100349</t>
  </si>
  <si>
    <t>GRN-2021-21994</t>
  </si>
  <si>
    <t>2112001791</t>
  </si>
  <si>
    <t>GRN-2021-20466</t>
  </si>
  <si>
    <t>2112002125</t>
  </si>
  <si>
    <t>GRN-2021-21901</t>
  </si>
  <si>
    <t>2112001785</t>
  </si>
  <si>
    <t>GRN-2021-20458</t>
  </si>
  <si>
    <t>2112001786</t>
  </si>
  <si>
    <t>GRN-2021-20459</t>
  </si>
  <si>
    <t>2112001790</t>
  </si>
  <si>
    <t>GRN-2021-20464</t>
  </si>
  <si>
    <t>2112002127</t>
  </si>
  <si>
    <t>NAB-EXP-21-1481</t>
  </si>
  <si>
    <t>GRN-2021-21903</t>
  </si>
  <si>
    <t>2112001788</t>
  </si>
  <si>
    <t>NAB-EXP-211288</t>
  </si>
  <si>
    <t>GRN-2021-20462</t>
  </si>
  <si>
    <t>2112001918</t>
  </si>
  <si>
    <t>nab-exp-21-1245</t>
  </si>
  <si>
    <t>GRN-2021-20935</t>
  </si>
  <si>
    <t>2112001739</t>
  </si>
  <si>
    <t>GRN-2021-20277</t>
  </si>
  <si>
    <t>2112001920</t>
  </si>
  <si>
    <t>GRN-2021-20942</t>
  </si>
  <si>
    <t>2112001938</t>
  </si>
  <si>
    <t>GRN-2021-21012</t>
  </si>
  <si>
    <t>2112001939</t>
  </si>
  <si>
    <t>GRN-2021-21015</t>
  </si>
  <si>
    <t>2112002289</t>
  </si>
  <si>
    <t>nab-exp-21-1327</t>
  </si>
  <si>
    <t>GRN-2021-22444</t>
  </si>
  <si>
    <t>2112002918</t>
  </si>
  <si>
    <t>GRN-2021-23783</t>
  </si>
  <si>
    <t>2112002123</t>
  </si>
  <si>
    <t>GRN-2021-21898</t>
  </si>
  <si>
    <t>2112002296</t>
  </si>
  <si>
    <t>GRN-2021-22462</t>
  </si>
  <si>
    <t>2112002919</t>
  </si>
  <si>
    <t>GRN-2021-23787</t>
  </si>
  <si>
    <t>2112002699</t>
  </si>
  <si>
    <t>nab-exp-21-1481</t>
  </si>
  <si>
    <t>GRN-2021-22935</t>
  </si>
  <si>
    <t>2112002313</t>
  </si>
  <si>
    <t>nab-exp-21-1543</t>
  </si>
  <si>
    <t>GRN-2021-22492</t>
  </si>
  <si>
    <t>2112002293</t>
  </si>
  <si>
    <t>nab-exp-21-1550</t>
  </si>
  <si>
    <t>GRN-2021-22455</t>
  </si>
  <si>
    <t>2112002295</t>
  </si>
  <si>
    <t>GRN-2021-22459</t>
  </si>
  <si>
    <t>2112002697</t>
  </si>
  <si>
    <t>GRN-2021-22933</t>
  </si>
  <si>
    <t>2112002698</t>
  </si>
  <si>
    <t>GRN-2021-22934</t>
  </si>
  <si>
    <t>2112002920</t>
  </si>
  <si>
    <t>GRN-2021-23788</t>
  </si>
  <si>
    <t>2112002921</t>
  </si>
  <si>
    <t>GRN-2021-23789</t>
  </si>
  <si>
    <t>2112002922</t>
  </si>
  <si>
    <t>GRN-2021-23802</t>
  </si>
  <si>
    <t>2112002923</t>
  </si>
  <si>
    <t>nab-exp-21-1597</t>
  </si>
  <si>
    <t>GRN-2021-23805</t>
  </si>
  <si>
    <t>2112001763</t>
  </si>
  <si>
    <t>EXP/F-35/0034/2022</t>
  </si>
  <si>
    <t>GRN-2021-20374</t>
  </si>
  <si>
    <t>2112001764</t>
  </si>
  <si>
    <t>GRN-2021-20375</t>
  </si>
  <si>
    <t>2112001765</t>
  </si>
  <si>
    <t>GRN-2021-20376</t>
  </si>
  <si>
    <t>2112002065</t>
  </si>
  <si>
    <t>EXP/F-35/0035/2022</t>
  </si>
  <si>
    <t>GRN-2021-21715</t>
  </si>
  <si>
    <t>2112002067</t>
  </si>
  <si>
    <t>GRN-2021-21718</t>
  </si>
  <si>
    <t>2112002464</t>
  </si>
  <si>
    <t>GRN-2021-21604</t>
  </si>
  <si>
    <t>2112002082</t>
  </si>
  <si>
    <t>EXP/F-35/0039/2022</t>
  </si>
  <si>
    <t>GRN-2021-21747</t>
  </si>
  <si>
    <t>2112002084</t>
  </si>
  <si>
    <t>GRN-2021-21753</t>
  </si>
  <si>
    <t>2112002086</t>
  </si>
  <si>
    <t>GRN-2021-21761</t>
  </si>
  <si>
    <t>2112002684</t>
  </si>
  <si>
    <t>EXP/F-35/0115/2022</t>
  </si>
  <si>
    <t>GRN-2021-22899</t>
  </si>
  <si>
    <t>2112002825</t>
  </si>
  <si>
    <t>EXP/F-35/0116/2022</t>
  </si>
  <si>
    <t>GRN-2021-23417</t>
  </si>
  <si>
    <t>2112002828</t>
  </si>
  <si>
    <t>GRN-2021-23423</t>
  </si>
  <si>
    <t>2112002858</t>
  </si>
  <si>
    <t>EXP/F-35/0152/2022</t>
  </si>
  <si>
    <t>GRN-2021-23587</t>
  </si>
  <si>
    <t>2112002859</t>
  </si>
  <si>
    <t>GRN-2021-23589</t>
  </si>
  <si>
    <t>2112002088</t>
  </si>
  <si>
    <t>GRN-2021-21764</t>
  </si>
  <si>
    <t>2112001964</t>
  </si>
  <si>
    <t>GRN-2021-21099</t>
  </si>
  <si>
    <t>2112001966</t>
  </si>
  <si>
    <t>216/217</t>
  </si>
  <si>
    <t>GRN-2021-21102</t>
  </si>
  <si>
    <t>2112002696</t>
  </si>
  <si>
    <t>236</t>
  </si>
  <si>
    <t>GRN-2021-22932</t>
  </si>
  <si>
    <t>2112001849</t>
  </si>
  <si>
    <t>DEPZ-OIL-1687/21</t>
  </si>
  <si>
    <t>GRN-2021-20720</t>
  </si>
  <si>
    <t>2112002110</t>
  </si>
  <si>
    <t>GRN-2021-21812</t>
  </si>
  <si>
    <t>2112003027</t>
  </si>
  <si>
    <t>GRN-2021-23914</t>
  </si>
  <si>
    <t>2112003035</t>
  </si>
  <si>
    <t>DEPZ-OIL-1727-21</t>
  </si>
  <si>
    <t>GRN-2021-23938</t>
  </si>
  <si>
    <t>2112002106</t>
  </si>
  <si>
    <t>DEPZ-OIL-1727/21</t>
  </si>
  <si>
    <t>GRN-2021-21806</t>
  </si>
  <si>
    <t>2112002108</t>
  </si>
  <si>
    <t>GRN-2021-21809</t>
  </si>
  <si>
    <t>2112002109</t>
  </si>
  <si>
    <t>GRN-2021-21811</t>
  </si>
  <si>
    <t>2112002111</t>
  </si>
  <si>
    <t>GRN-2021-21813</t>
  </si>
  <si>
    <t>2112003028</t>
  </si>
  <si>
    <t>GRN-2021-23916</t>
  </si>
  <si>
    <t>2112003029</t>
  </si>
  <si>
    <t>GRN-2021-23920</t>
  </si>
  <si>
    <t>2112003030</t>
  </si>
  <si>
    <t>GRN-2021-23921</t>
  </si>
  <si>
    <t>2112003034</t>
  </si>
  <si>
    <t>GRN-2021-23936</t>
  </si>
  <si>
    <t>2112002830</t>
  </si>
  <si>
    <t>DCF-250921/4385/21</t>
  </si>
  <si>
    <t>GRN-2021-23438</t>
  </si>
  <si>
    <t>2112001847</t>
  </si>
  <si>
    <t>DCF-4091/21</t>
  </si>
  <si>
    <t>GRN-2021-20712</t>
  </si>
  <si>
    <t>2112001846</t>
  </si>
  <si>
    <t>DCF-4092/21</t>
  </si>
  <si>
    <t>GRN-2021-20710</t>
  </si>
  <si>
    <t>2112001891</t>
  </si>
  <si>
    <t>DCF-4126/21</t>
  </si>
  <si>
    <t>GRN-2021-20817</t>
  </si>
  <si>
    <t>2112001940</t>
  </si>
  <si>
    <t>DCF-4139/21</t>
  </si>
  <si>
    <t>GRN-2021-21027</t>
  </si>
  <si>
    <t>2112002131</t>
  </si>
  <si>
    <t>DCF-4340/4341/21</t>
  </si>
  <si>
    <t>GRN-2021-21910</t>
  </si>
  <si>
    <t>2112002831</t>
  </si>
  <si>
    <t>DCF-4415/21</t>
  </si>
  <si>
    <t>GRN-2021-23446</t>
  </si>
  <si>
    <t>2112002988</t>
  </si>
  <si>
    <t>10019</t>
  </si>
  <si>
    <t>GRN-2021-23879</t>
  </si>
  <si>
    <t>2112001870</t>
  </si>
  <si>
    <t>GRN-2021-20756</t>
  </si>
  <si>
    <t>2112001780</t>
  </si>
  <si>
    <t>GRN-2021-20446</t>
  </si>
  <si>
    <t>2112001781</t>
  </si>
  <si>
    <t>GRN-2021-20447</t>
  </si>
  <si>
    <t>2112001782</t>
  </si>
  <si>
    <t>GRN-2021-20448</t>
  </si>
  <si>
    <t>2112001783</t>
  </si>
  <si>
    <t>GRN-2021-20449</t>
  </si>
  <si>
    <t>2112001921</t>
  </si>
  <si>
    <t>GRN-2021-20944</t>
  </si>
  <si>
    <t>2112001922</t>
  </si>
  <si>
    <t>GRN-2021-20945</t>
  </si>
  <si>
    <t>2112001943</t>
  </si>
  <si>
    <t>GRN-2021-21030</t>
  </si>
  <si>
    <t>2112001973</t>
  </si>
  <si>
    <t>GRN-2021-21113</t>
  </si>
  <si>
    <t>2112001974</t>
  </si>
  <si>
    <t>GRN-2021-21114</t>
  </si>
  <si>
    <t>2112002239</t>
  </si>
  <si>
    <t>GRN-2021-22341</t>
  </si>
  <si>
    <t>2112002240</t>
  </si>
  <si>
    <t>GRN-2021-22342</t>
  </si>
  <si>
    <t>2112002277</t>
  </si>
  <si>
    <t>GRN-2021-22411</t>
  </si>
  <si>
    <t>2112001798</t>
  </si>
  <si>
    <t>235322</t>
  </si>
  <si>
    <t>GRN-2021-20534</t>
  </si>
  <si>
    <t>2112001944</t>
  </si>
  <si>
    <t>235343</t>
  </si>
  <si>
    <t>GRN-2021-21031</t>
  </si>
  <si>
    <t>2112001945</t>
  </si>
  <si>
    <t>GRN-2021-21033</t>
  </si>
  <si>
    <t>2112001946</t>
  </si>
  <si>
    <t>GRN-2021-21034</t>
  </si>
  <si>
    <t>2112001947</t>
  </si>
  <si>
    <t>GRN-2021-21036</t>
  </si>
  <si>
    <t>2112001948</t>
  </si>
  <si>
    <t>GRN-2021-21040</t>
  </si>
  <si>
    <t>2112001949</t>
  </si>
  <si>
    <t>GRN-2021-21042</t>
  </si>
  <si>
    <t>2112001950</t>
  </si>
  <si>
    <t>GRN-2021-21046</t>
  </si>
  <si>
    <t>2112001951</t>
  </si>
  <si>
    <t>GRN-2021-21049</t>
  </si>
  <si>
    <t>2112001952</t>
  </si>
  <si>
    <t>GRN-2021-21053</t>
  </si>
  <si>
    <t>2112001954</t>
  </si>
  <si>
    <t>GRN-2021-21056</t>
  </si>
  <si>
    <t>2112001956</t>
  </si>
  <si>
    <t>GRN-2021-21061</t>
  </si>
  <si>
    <t>2112001958</t>
  </si>
  <si>
    <t>GRN-2021-21064</t>
  </si>
  <si>
    <t>2112001959</t>
  </si>
  <si>
    <t>GRN-2021-21068</t>
  </si>
  <si>
    <t>2112001972</t>
  </si>
  <si>
    <t>GRN-2021-21112</t>
  </si>
  <si>
    <t>2112001991</t>
  </si>
  <si>
    <t>GRN-2021-21217</t>
  </si>
  <si>
    <t>2112002014</t>
  </si>
  <si>
    <t>GRN-2021-21319</t>
  </si>
  <si>
    <t>2112002015</t>
  </si>
  <si>
    <t>GRN-2021-21320</t>
  </si>
  <si>
    <t>2112002034</t>
  </si>
  <si>
    <t>GRN-2021-21434</t>
  </si>
  <si>
    <t>2112002035</t>
  </si>
  <si>
    <t>GRN-2021-21435</t>
  </si>
  <si>
    <t>2112002238</t>
  </si>
  <si>
    <t>GRN-2021-22336</t>
  </si>
  <si>
    <t>2112001895</t>
  </si>
  <si>
    <t>235606</t>
  </si>
  <si>
    <t>GRN-2021-20823</t>
  </si>
  <si>
    <t>2112002989</t>
  </si>
  <si>
    <t>238175</t>
  </si>
  <si>
    <t>GRN-2021-23880</t>
  </si>
  <si>
    <t>2112003012</t>
  </si>
  <si>
    <t>238417</t>
  </si>
  <si>
    <t>GRN-2021-23891</t>
  </si>
  <si>
    <t>2112003120</t>
  </si>
  <si>
    <t>GRN-2021-23988</t>
  </si>
  <si>
    <t>2112002909</t>
  </si>
  <si>
    <t>101030/101428</t>
  </si>
  <si>
    <t>GRN-2021-23766</t>
  </si>
  <si>
    <t>2112002912</t>
  </si>
  <si>
    <t>101419</t>
  </si>
  <si>
    <t>GRN-2021-23770</t>
  </si>
  <si>
    <t>2112002913</t>
  </si>
  <si>
    <t>101423</t>
  </si>
  <si>
    <t>GRN-2021-23771</t>
  </si>
  <si>
    <t>2112002911</t>
  </si>
  <si>
    <t>101426</t>
  </si>
  <si>
    <t>GRN-2021-23768</t>
  </si>
  <si>
    <t>2112002910</t>
  </si>
  <si>
    <t>101427101391</t>
  </si>
  <si>
    <t>GRN-2021-23767</t>
  </si>
  <si>
    <t>2112002792</t>
  </si>
  <si>
    <t>103098850/7036/704</t>
  </si>
  <si>
    <t>GRN-2021-23345</t>
  </si>
  <si>
    <t>2112002261</t>
  </si>
  <si>
    <t>210301891/1892/189</t>
  </si>
  <si>
    <t>GRN-2021-22373</t>
  </si>
  <si>
    <t>2112002262</t>
  </si>
  <si>
    <t>210301894</t>
  </si>
  <si>
    <t>GRN-2021-22374</t>
  </si>
  <si>
    <t>2112002260</t>
  </si>
  <si>
    <t>210301895</t>
  </si>
  <si>
    <t>GRN-2021-22372</t>
  </si>
  <si>
    <t>2112002265</t>
  </si>
  <si>
    <t>210301896</t>
  </si>
  <si>
    <t>GRN-2021-22377</t>
  </si>
  <si>
    <t>2112002263</t>
  </si>
  <si>
    <t>210301897/1893</t>
  </si>
  <si>
    <t>GRN-2021-22375</t>
  </si>
  <si>
    <t>2112002264</t>
  </si>
  <si>
    <t>210301898</t>
  </si>
  <si>
    <t>GRN-2021-22376</t>
  </si>
  <si>
    <t>2112001804</t>
  </si>
  <si>
    <t>2103087850</t>
  </si>
  <si>
    <t>GRN-2021-20555</t>
  </si>
  <si>
    <t>2112001803</t>
  </si>
  <si>
    <t>2103087851</t>
  </si>
  <si>
    <t>GRN-2021-20553</t>
  </si>
  <si>
    <t>2112001802</t>
  </si>
  <si>
    <t>2103087852</t>
  </si>
  <si>
    <t>GRN-2021-20551</t>
  </si>
  <si>
    <t>2112001801</t>
  </si>
  <si>
    <t>2103089434</t>
  </si>
  <si>
    <t>GRN-2021-20549</t>
  </si>
  <si>
    <t>2112001760</t>
  </si>
  <si>
    <t>2103090579</t>
  </si>
  <si>
    <t>GRN-2021-20370</t>
  </si>
  <si>
    <t>2112001761</t>
  </si>
  <si>
    <t>2103091472</t>
  </si>
  <si>
    <t>GRN-2021-20371</t>
  </si>
  <si>
    <t>2112001757</t>
  </si>
  <si>
    <t>2103091540</t>
  </si>
  <si>
    <t>GRN-2021-20368</t>
  </si>
  <si>
    <t>2112001874</t>
  </si>
  <si>
    <t>2103091566</t>
  </si>
  <si>
    <t>GRN-2021-20768</t>
  </si>
  <si>
    <t>2112002425</t>
  </si>
  <si>
    <t>2103091605/93323/9</t>
  </si>
  <si>
    <t>GRN-2021-21493</t>
  </si>
  <si>
    <t>2112001778</t>
  </si>
  <si>
    <t>2103091861</t>
  </si>
  <si>
    <t>GRN-2021-20436</t>
  </si>
  <si>
    <t>2112001777</t>
  </si>
  <si>
    <t>2103091862</t>
  </si>
  <si>
    <t>GRN-2021-20435</t>
  </si>
  <si>
    <t>2112001775</t>
  </si>
  <si>
    <t>2103091863</t>
  </si>
  <si>
    <t>GRN-2021-20433</t>
  </si>
  <si>
    <t>2112001776</t>
  </si>
  <si>
    <t>2103091890</t>
  </si>
  <si>
    <t>GRN-2021-20434</t>
  </si>
  <si>
    <t>2112001887</t>
  </si>
  <si>
    <t>2103092279</t>
  </si>
  <si>
    <t>GRN-2021-20807</t>
  </si>
  <si>
    <t>2112001888</t>
  </si>
  <si>
    <t>2103092292/2293/22</t>
  </si>
  <si>
    <t>GRN-2021-20810</t>
  </si>
  <si>
    <t>2112002388</t>
  </si>
  <si>
    <t>2103092300/92301</t>
  </si>
  <si>
    <t>GRN-2021-21481</t>
  </si>
  <si>
    <t>2112001886</t>
  </si>
  <si>
    <t>2103092302/92303</t>
  </si>
  <si>
    <t>GRN-2021-20803</t>
  </si>
  <si>
    <t>2112002387</t>
  </si>
  <si>
    <t>2103092308/92307</t>
  </si>
  <si>
    <t>GRN-2021-21479</t>
  </si>
  <si>
    <t>2112001872</t>
  </si>
  <si>
    <t>2103092535</t>
  </si>
  <si>
    <t>GRN-2021-20762</t>
  </si>
  <si>
    <t>2112001873</t>
  </si>
  <si>
    <t>2103092547/92548/9</t>
  </si>
  <si>
    <t>GRN-2021-20764</t>
  </si>
  <si>
    <t>2112002389</t>
  </si>
  <si>
    <t>2103093325/93326/9</t>
  </si>
  <si>
    <t>GRN-2021-21483</t>
  </si>
  <si>
    <t>2112002424</t>
  </si>
  <si>
    <t>2103093327</t>
  </si>
  <si>
    <t>GRN-2021-21492</t>
  </si>
  <si>
    <t>2112002390</t>
  </si>
  <si>
    <t>2103093328</t>
  </si>
  <si>
    <t>GRN-2021-21486</t>
  </si>
  <si>
    <t>2112002013</t>
  </si>
  <si>
    <t>2103093874</t>
  </si>
  <si>
    <t>GRN-2021-21318</t>
  </si>
  <si>
    <t>2112002011</t>
  </si>
  <si>
    <t>2103093875</t>
  </si>
  <si>
    <t>GRN-2021-21316</t>
  </si>
  <si>
    <t>2112002012</t>
  </si>
  <si>
    <t>2103093876</t>
  </si>
  <si>
    <t>GRN-2021-21317</t>
  </si>
  <si>
    <t>2112002801</t>
  </si>
  <si>
    <t>2103094099</t>
  </si>
  <si>
    <t>GRN-2021-23355</t>
  </si>
  <si>
    <t>2112002386</t>
  </si>
  <si>
    <t>2103094106/4266</t>
  </si>
  <si>
    <t>GRN-2021-21476</t>
  </si>
  <si>
    <t>2112002385</t>
  </si>
  <si>
    <t>2103094333</t>
  </si>
  <si>
    <t>GRN-2021-21474</t>
  </si>
  <si>
    <t>2112002266</t>
  </si>
  <si>
    <t>2103094335</t>
  </si>
  <si>
    <t>GRN-2021-22380</t>
  </si>
  <si>
    <t>2112002267</t>
  </si>
  <si>
    <t>2103094343/4344</t>
  </si>
  <si>
    <t>GRN-2021-22381</t>
  </si>
  <si>
    <t>2112002092</t>
  </si>
  <si>
    <t>2103094584</t>
  </si>
  <si>
    <t>GRN-2021-21784</t>
  </si>
  <si>
    <t>2112002796</t>
  </si>
  <si>
    <t>2103095956</t>
  </si>
  <si>
    <t>GRN-2021-23349</t>
  </si>
  <si>
    <t>2112002791</t>
  </si>
  <si>
    <t>2103095957/98684</t>
  </si>
  <si>
    <t>GRN-2021-23344</t>
  </si>
  <si>
    <t>2112002515</t>
  </si>
  <si>
    <t>2103095999</t>
  </si>
  <si>
    <t>GRN-2021-22755</t>
  </si>
  <si>
    <t>2112002511</t>
  </si>
  <si>
    <t>2103096220/96305</t>
  </si>
  <si>
    <t>GRN-2021-22750</t>
  </si>
  <si>
    <t>2112002513</t>
  </si>
  <si>
    <t>2103096475</t>
  </si>
  <si>
    <t>GRN-2021-22753</t>
  </si>
  <si>
    <t>2112002799</t>
  </si>
  <si>
    <t>2103096838</t>
  </si>
  <si>
    <t>GRN-2021-23352</t>
  </si>
  <si>
    <t>2112002800</t>
  </si>
  <si>
    <t>2103096887</t>
  </si>
  <si>
    <t>GRN-2021-23353</t>
  </si>
  <si>
    <t>2112002789</t>
  </si>
  <si>
    <t>2103096890/97410</t>
  </si>
  <si>
    <t>GRN-2021-23342</t>
  </si>
  <si>
    <t>2112002795</t>
  </si>
  <si>
    <t>2103096896/6899/69</t>
  </si>
  <si>
    <t>GRN-2021-23348</t>
  </si>
  <si>
    <t>2112002797</t>
  </si>
  <si>
    <t>2103096948</t>
  </si>
  <si>
    <t>GRN-2021-23350</t>
  </si>
  <si>
    <t>2112002790</t>
  </si>
  <si>
    <t>2103097032/98659</t>
  </si>
  <si>
    <t>GRN-2021-23343</t>
  </si>
  <si>
    <t>2112002794</t>
  </si>
  <si>
    <t>210309741198971</t>
  </si>
  <si>
    <t>GRN-2021-23347</t>
  </si>
  <si>
    <t>2112002793</t>
  </si>
  <si>
    <t>2103098666/8661</t>
  </si>
  <si>
    <t>GRN-2021-23346</t>
  </si>
  <si>
    <t>2112002798</t>
  </si>
  <si>
    <t>2103098973</t>
  </si>
  <si>
    <t>GRN-2021-23351</t>
  </si>
  <si>
    <t>2112002823</t>
  </si>
  <si>
    <t>2103099419</t>
  </si>
  <si>
    <t>GRN-2021-23413</t>
  </si>
  <si>
    <t>2112002822</t>
  </si>
  <si>
    <t>2103099423</t>
  </si>
  <si>
    <t>GRN-2021-23411</t>
  </si>
  <si>
    <t>2112002829</t>
  </si>
  <si>
    <t>2103099424</t>
  </si>
  <si>
    <t>GRN-2021-23427</t>
  </si>
  <si>
    <t>2112002135</t>
  </si>
  <si>
    <t>3094381</t>
  </si>
  <si>
    <t>GRN-2021-21923</t>
  </si>
  <si>
    <t>2112002877</t>
  </si>
  <si>
    <t>3099324</t>
  </si>
  <si>
    <t>GRN-2021-23651</t>
  </si>
  <si>
    <t>2112002873</t>
  </si>
  <si>
    <t>3100000/3099999</t>
  </si>
  <si>
    <t>GRN-2021-23646</t>
  </si>
  <si>
    <t>2112002872</t>
  </si>
  <si>
    <t>3100001</t>
  </si>
  <si>
    <t>GRN-2021-23645</t>
  </si>
  <si>
    <t>2112002062</t>
  </si>
  <si>
    <t>85736/85737</t>
  </si>
  <si>
    <t>GRN-2021-22043</t>
  </si>
  <si>
    <t>2112001893</t>
  </si>
  <si>
    <t>92904/91607</t>
  </si>
  <si>
    <t>GRN-2021-20820</t>
  </si>
  <si>
    <t>2112001892</t>
  </si>
  <si>
    <t>92905</t>
  </si>
  <si>
    <t>GRN-2021-20818</t>
  </si>
  <si>
    <t>2112001894</t>
  </si>
  <si>
    <t>92940/2940</t>
  </si>
  <si>
    <t>GRN-2021-20821</t>
  </si>
  <si>
    <t>2112001955</t>
  </si>
  <si>
    <t>93218/93219/93189</t>
  </si>
  <si>
    <t>GRN-2021-21059</t>
  </si>
  <si>
    <t>2112001960</t>
  </si>
  <si>
    <t>93549</t>
  </si>
  <si>
    <t>GRN-2021-21082</t>
  </si>
  <si>
    <t>2112001961</t>
  </si>
  <si>
    <t>93583</t>
  </si>
  <si>
    <t>GRN-2021-21084</t>
  </si>
  <si>
    <t>2112002916</t>
  </si>
  <si>
    <t>94099</t>
  </si>
  <si>
    <t>GRN-2021-23781</t>
  </si>
  <si>
    <t>2112003033</t>
  </si>
  <si>
    <t>951475</t>
  </si>
  <si>
    <t>GRN-2021-23933</t>
  </si>
  <si>
    <t>2112002896</t>
  </si>
  <si>
    <t>96894</t>
  </si>
  <si>
    <t>GRN-2021-23750</t>
  </si>
  <si>
    <t>2112002897</t>
  </si>
  <si>
    <t>97970</t>
  </si>
  <si>
    <t>GRN-2021-23751</t>
  </si>
  <si>
    <t>2112002895</t>
  </si>
  <si>
    <t>97979</t>
  </si>
  <si>
    <t>GRN-2021-23749</t>
  </si>
  <si>
    <t>2112003118</t>
  </si>
  <si>
    <t>98003</t>
  </si>
  <si>
    <t>GRN-2021-23985</t>
  </si>
  <si>
    <t>2112002898</t>
  </si>
  <si>
    <t>98622</t>
  </si>
  <si>
    <t>GRN-2021-23752</t>
  </si>
  <si>
    <t>2112002874</t>
  </si>
  <si>
    <t>98834/97971/97972</t>
  </si>
  <si>
    <t>GRN-2021-23648</t>
  </si>
  <si>
    <t>2112002879</t>
  </si>
  <si>
    <t>99172/96917</t>
  </si>
  <si>
    <t>GRN-2021-23653</t>
  </si>
  <si>
    <t>2112002876</t>
  </si>
  <si>
    <t>99283</t>
  </si>
  <si>
    <t>GRN-2021-23650</t>
  </si>
  <si>
    <t>2112002903</t>
  </si>
  <si>
    <t>99590/99591</t>
  </si>
  <si>
    <t>GRN-2021-23757</t>
  </si>
  <si>
    <t>2112002906</t>
  </si>
  <si>
    <t>99593</t>
  </si>
  <si>
    <t>GRN-2021-23760</t>
  </si>
  <si>
    <t>2112002904</t>
  </si>
  <si>
    <t>99597</t>
  </si>
  <si>
    <t>GRN-2021-23758</t>
  </si>
  <si>
    <t>2112002905</t>
  </si>
  <si>
    <t>99790</t>
  </si>
  <si>
    <t>GRN-2021-23759</t>
  </si>
  <si>
    <t>2112002674</t>
  </si>
  <si>
    <t>91253/91248/91259</t>
  </si>
  <si>
    <t>GRN-2021-22889</t>
  </si>
  <si>
    <t>2112002675</t>
  </si>
  <si>
    <t>91290</t>
  </si>
  <si>
    <t>GRN-2021-22892</t>
  </si>
  <si>
    <t>2112002673</t>
  </si>
  <si>
    <t>94094/94323/94093/</t>
  </si>
  <si>
    <t>GRN-2021-22884</t>
  </si>
  <si>
    <t>2112002677</t>
  </si>
  <si>
    <t>94095</t>
  </si>
  <si>
    <t>GRN-2021-22895</t>
  </si>
  <si>
    <t>2112002678</t>
  </si>
  <si>
    <t>94097/94096</t>
  </si>
  <si>
    <t>GRN-2021-22898</t>
  </si>
  <si>
    <t>2112002676</t>
  </si>
  <si>
    <t>95390</t>
  </si>
  <si>
    <t>GRN-2021-22894</t>
  </si>
  <si>
    <t>2112001796</t>
  </si>
  <si>
    <t>SFML-0068-22</t>
  </si>
  <si>
    <t>GRN-2021-20525</t>
  </si>
  <si>
    <t>2112002721</t>
  </si>
  <si>
    <t>SFML-0122-22</t>
  </si>
  <si>
    <t>GRN-2021-23015</t>
  </si>
  <si>
    <t>2112001928</t>
  </si>
  <si>
    <t>14937</t>
  </si>
  <si>
    <t>GRN-2021-20964</t>
  </si>
  <si>
    <t>2112002128</t>
  </si>
  <si>
    <t>14973</t>
  </si>
  <si>
    <t>GRN-2021-21904</t>
  </si>
  <si>
    <t>2112002722</t>
  </si>
  <si>
    <t>15059</t>
  </si>
  <si>
    <t>GRN-2021-23019</t>
  </si>
  <si>
    <t>2112002732</t>
  </si>
  <si>
    <t>149/11555</t>
  </si>
  <si>
    <t>GRN-2021-23050</t>
  </si>
  <si>
    <t>2112002832</t>
  </si>
  <si>
    <t>SML202105792</t>
  </si>
  <si>
    <t>GRN-2021-23460</t>
  </si>
  <si>
    <t>2112002051</t>
  </si>
  <si>
    <t>SML2021BD07043</t>
  </si>
  <si>
    <t>GRN-2021-21584</t>
  </si>
  <si>
    <t>2112002052</t>
  </si>
  <si>
    <t>GRN-2021-21586</t>
  </si>
  <si>
    <t>2112002053</t>
  </si>
  <si>
    <t>GRN-2021-21587</t>
  </si>
  <si>
    <t>2112002054</t>
  </si>
  <si>
    <t>GRN-2021-21588</t>
  </si>
  <si>
    <t>2112002055</t>
  </si>
  <si>
    <t>GRN-2021-21590</t>
  </si>
  <si>
    <t>2112002056</t>
  </si>
  <si>
    <t>GRN-2021-21592</t>
  </si>
  <si>
    <t>2112002158</t>
  </si>
  <si>
    <t>GRN-2021-22118</t>
  </si>
  <si>
    <t>2112002159</t>
  </si>
  <si>
    <t>GRN-2021-22119</t>
  </si>
  <si>
    <t>2112002160</t>
  </si>
  <si>
    <t>GRN-2021-22121</t>
  </si>
  <si>
    <t>2112002161</t>
  </si>
  <si>
    <t>GRN-2021-22122</t>
  </si>
  <si>
    <t>2112002162</t>
  </si>
  <si>
    <t>GRN-2021-22123</t>
  </si>
  <si>
    <t>2112002163</t>
  </si>
  <si>
    <t>GRN-2021-22124</t>
  </si>
  <si>
    <t>2112002164</t>
  </si>
  <si>
    <t>GRN-2021-22125</t>
  </si>
  <si>
    <t>2112002165</t>
  </si>
  <si>
    <t>GRN-2021-22127</t>
  </si>
  <si>
    <t>2112002166</t>
  </si>
  <si>
    <t>GRN-2021-22133</t>
  </si>
  <si>
    <t>2112002167</t>
  </si>
  <si>
    <t>GRN-2021-22135</t>
  </si>
  <si>
    <t>2112002270</t>
  </si>
  <si>
    <t>GRN-2021-22390</t>
  </si>
  <si>
    <t>2112002271</t>
  </si>
  <si>
    <t>GRN-2021-22391</t>
  </si>
  <si>
    <t>2112002272</t>
  </si>
  <si>
    <t>GRN-2021-22393</t>
  </si>
  <si>
    <t>2112002273</t>
  </si>
  <si>
    <t>GRN-2021-22394</t>
  </si>
  <si>
    <t>2112002430</t>
  </si>
  <si>
    <t>GRN-2021-21593</t>
  </si>
  <si>
    <t>2112002431</t>
  </si>
  <si>
    <t>GRN-2021-21597</t>
  </si>
  <si>
    <t>2112002432</t>
  </si>
  <si>
    <t>GRN-2021-21598</t>
  </si>
  <si>
    <t>2112002463</t>
  </si>
  <si>
    <t>GRN-2021-21600</t>
  </si>
  <si>
    <t>2112002465</t>
  </si>
  <si>
    <t>GRN-2021-21606</t>
  </si>
  <si>
    <t>2112002466</t>
  </si>
  <si>
    <t>GRN-2021-21609</t>
  </si>
  <si>
    <t>2112002467</t>
  </si>
  <si>
    <t>GRN-2021-21611</t>
  </si>
  <si>
    <t>2112002091</t>
  </si>
  <si>
    <t>GRN-2021-21782</t>
  </si>
  <si>
    <t>2112001748</t>
  </si>
  <si>
    <t>GRN-2021-20298</t>
  </si>
  <si>
    <t>2112002269</t>
  </si>
  <si>
    <t>GRN-2021-22385</t>
  </si>
  <si>
    <t>2112002139</t>
  </si>
  <si>
    <t>GRN-2021-21950</t>
  </si>
  <si>
    <t>2112002140</t>
  </si>
  <si>
    <t>GRN-2021-21952</t>
  </si>
  <si>
    <t>2112002861</t>
  </si>
  <si>
    <t>SML2021BD08650</t>
  </si>
  <si>
    <t>GRN-2021-23620</t>
  </si>
  <si>
    <t>2112002863</t>
  </si>
  <si>
    <t>GRN-2021-23626</t>
  </si>
  <si>
    <t>2112002864</t>
  </si>
  <si>
    <t>GRN-2021-23627</t>
  </si>
  <si>
    <t>2112002865</t>
  </si>
  <si>
    <t>GRN-2021-23634</t>
  </si>
  <si>
    <t>2112002867</t>
  </si>
  <si>
    <t>GRN-2021-23636</t>
  </si>
  <si>
    <t>2112002868</t>
  </si>
  <si>
    <t>GRN-2021-23637</t>
  </si>
  <si>
    <t>2112002869</t>
  </si>
  <si>
    <t>GRN-2021-23638</t>
  </si>
  <si>
    <t>2112001993</t>
  </si>
  <si>
    <t>sml02021bd07161</t>
  </si>
  <si>
    <t>GRN-2021-21229</t>
  </si>
  <si>
    <t>2112001914</t>
  </si>
  <si>
    <t>sml1021bd07161</t>
  </si>
  <si>
    <t>GRN-2021-20928</t>
  </si>
  <si>
    <t>2112002892</t>
  </si>
  <si>
    <t>GRN-2021-23728</t>
  </si>
  <si>
    <t>2112002893</t>
  </si>
  <si>
    <t>GRN-2021-23730</t>
  </si>
  <si>
    <t>2112002894</t>
  </si>
  <si>
    <t>GRN-2021-23731</t>
  </si>
  <si>
    <t>2112001789</t>
  </si>
  <si>
    <t>GRN-2021-20463</t>
  </si>
  <si>
    <t>2112001792</t>
  </si>
  <si>
    <t>GRN-2021-20467</t>
  </si>
  <si>
    <t>2112002301</t>
  </si>
  <si>
    <t>sml2021bd05792</t>
  </si>
  <si>
    <t>GRN-2021-22470</t>
  </si>
  <si>
    <t>2112002302</t>
  </si>
  <si>
    <t>GRN-2021-22472</t>
  </si>
  <si>
    <t>2112002303</t>
  </si>
  <si>
    <t>GRN-2021-22475</t>
  </si>
  <si>
    <t>2112002304</t>
  </si>
  <si>
    <t>GRN-2021-22477</t>
  </si>
  <si>
    <t>2112002305</t>
  </si>
  <si>
    <t>GRN-2021-22479</t>
  </si>
  <si>
    <t>2112002306</t>
  </si>
  <si>
    <t>GRN-2021-22481</t>
  </si>
  <si>
    <t>2112002307</t>
  </si>
  <si>
    <t>GRN-2021-22482</t>
  </si>
  <si>
    <t>2112002308</t>
  </si>
  <si>
    <t>GRN-2021-22483</t>
  </si>
  <si>
    <t>2112002309</t>
  </si>
  <si>
    <t>GRN-2021-22484</t>
  </si>
  <si>
    <t>2112002310</t>
  </si>
  <si>
    <t>GRN-2021-22485</t>
  </si>
  <si>
    <t>2112002311</t>
  </si>
  <si>
    <t>GRN-2021-22487</t>
  </si>
  <si>
    <t>2112002312</t>
  </si>
  <si>
    <t>GRN-2021-22489</t>
  </si>
  <si>
    <t>2112002314</t>
  </si>
  <si>
    <t>GRN-2021-22495</t>
  </si>
  <si>
    <t>2112002521</t>
  </si>
  <si>
    <t>GRN-2021-22763</t>
  </si>
  <si>
    <t>2112002523</t>
  </si>
  <si>
    <t>GRN-2021-22765</t>
  </si>
  <si>
    <t>2112002524</t>
  </si>
  <si>
    <t>GRN-2021-22768</t>
  </si>
  <si>
    <t>2112002597</t>
  </si>
  <si>
    <t>GRN-2021-22779</t>
  </si>
  <si>
    <t>2112002598</t>
  </si>
  <si>
    <t>GRN-2021-22782</t>
  </si>
  <si>
    <t>2112002599</t>
  </si>
  <si>
    <t>GRN-2021-22784</t>
  </si>
  <si>
    <t>2112002600</t>
  </si>
  <si>
    <t>GRN-2021-22786</t>
  </si>
  <si>
    <t>2112002601</t>
  </si>
  <si>
    <t>GRN-2021-22787</t>
  </si>
  <si>
    <t>2112002602</t>
  </si>
  <si>
    <t>GRN-2021-22789</t>
  </si>
  <si>
    <t>2112002758</t>
  </si>
  <si>
    <t>GRN-2021-23134</t>
  </si>
  <si>
    <t>2112002759</t>
  </si>
  <si>
    <t>GRN-2021-23138</t>
  </si>
  <si>
    <t>2112002760</t>
  </si>
  <si>
    <t>GRN-2021-23140</t>
  </si>
  <si>
    <t>2112002762</t>
  </si>
  <si>
    <t>GRN-2021-23142</t>
  </si>
  <si>
    <t>2112002763</t>
  </si>
  <si>
    <t>GRN-2021-23146</t>
  </si>
  <si>
    <t>2112002764</t>
  </si>
  <si>
    <t>GRN-2021-23147</t>
  </si>
  <si>
    <t>2112002766</t>
  </si>
  <si>
    <t>GRN-2021-23150</t>
  </si>
  <si>
    <t>2112002768</t>
  </si>
  <si>
    <t>GRN-2021-23152</t>
  </si>
  <si>
    <t>2112002915</t>
  </si>
  <si>
    <t>GRN-2021-23780</t>
  </si>
  <si>
    <t>2112002358</t>
  </si>
  <si>
    <t>sml2021bd07043</t>
  </si>
  <si>
    <t>GRN-2021-22662</t>
  </si>
  <si>
    <t>2112002359</t>
  </si>
  <si>
    <t>GRN-2021-22664</t>
  </si>
  <si>
    <t>2112002360</t>
  </si>
  <si>
    <t>GRN-2021-22665</t>
  </si>
  <si>
    <t>2112002361</t>
  </si>
  <si>
    <t>GRN-2021-22666</t>
  </si>
  <si>
    <t>2112002362</t>
  </si>
  <si>
    <t>GRN-2021-22667</t>
  </si>
  <si>
    <t>2112002363</t>
  </si>
  <si>
    <t>GRN-2021-22668</t>
  </si>
  <si>
    <t>2112002730</t>
  </si>
  <si>
    <t>GRN-2021-23046</t>
  </si>
  <si>
    <t>2112002731</t>
  </si>
  <si>
    <t>GRN-2021-23047</t>
  </si>
  <si>
    <t>2112002803</t>
  </si>
  <si>
    <t>GRN-2021-23369</t>
  </si>
  <si>
    <t>2112002138</t>
  </si>
  <si>
    <t>GRN-2021-21947</t>
  </si>
  <si>
    <t>2112001913</t>
  </si>
  <si>
    <t>GRN-2021-20926</t>
  </si>
  <si>
    <t>2112001915</t>
  </si>
  <si>
    <t>GRN-2021-20931</t>
  </si>
  <si>
    <t>2112001916</t>
  </si>
  <si>
    <t>GRN-2021-20933</t>
  </si>
  <si>
    <t>2112001917</t>
  </si>
  <si>
    <t>GRN-2021-20934</t>
  </si>
  <si>
    <t>2112001942</t>
  </si>
  <si>
    <t>GRN-2021-21029</t>
  </si>
  <si>
    <t>2112001992</t>
  </si>
  <si>
    <t>GRN-2021-21226</t>
  </si>
  <si>
    <t>2112002169</t>
  </si>
  <si>
    <t>GRN-2021-22142</t>
  </si>
  <si>
    <t>2112002170</t>
  </si>
  <si>
    <t>GRN-2021-22144</t>
  </si>
  <si>
    <t>2112002171</t>
  </si>
  <si>
    <t>GRN-2021-22145</t>
  </si>
  <si>
    <t>2112002172</t>
  </si>
  <si>
    <t>GRN-2021-22148</t>
  </si>
  <si>
    <t>2112002173</t>
  </si>
  <si>
    <t>GRN-2021-22149</t>
  </si>
  <si>
    <t>2112002174</t>
  </si>
  <si>
    <t>GRN-2021-22150</t>
  </si>
  <si>
    <t>2112002175</t>
  </si>
  <si>
    <t>GRN-2021-22151</t>
  </si>
  <si>
    <t>2112002176</t>
  </si>
  <si>
    <t>GRN-2021-22152</t>
  </si>
  <si>
    <t>2112002181</t>
  </si>
  <si>
    <t>GRN-2021-22160</t>
  </si>
  <si>
    <t>2112001750</t>
  </si>
  <si>
    <t>GRN-2021-20337</t>
  </si>
  <si>
    <t>2112001751</t>
  </si>
  <si>
    <t>GRN-2021-20338</t>
  </si>
  <si>
    <t>2112001752</t>
  </si>
  <si>
    <t>GRN-2021-20339</t>
  </si>
  <si>
    <t>2112001753</t>
  </si>
  <si>
    <t>GRN-2021-20340</t>
  </si>
  <si>
    <t>2112001754</t>
  </si>
  <si>
    <t>GRN-2021-20341</t>
  </si>
  <si>
    <t>2112001755</t>
  </si>
  <si>
    <t>GRN-2021-20343</t>
  </si>
  <si>
    <t>2112001912</t>
  </si>
  <si>
    <t>GRN-2021-20921</t>
  </si>
  <si>
    <t>2112001941</t>
  </si>
  <si>
    <t>GRN-2021-21028</t>
  </si>
  <si>
    <t>2112001793</t>
  </si>
  <si>
    <t>GRN-2021-20468</t>
  </si>
  <si>
    <t>2112001799</t>
  </si>
  <si>
    <t>sml2021bd07622</t>
  </si>
  <si>
    <t>GRN-2021-20542</t>
  </si>
  <si>
    <t>2112002850</t>
  </si>
  <si>
    <t>sml2021bd08650</t>
  </si>
  <si>
    <t>GRN-2021-23526</t>
  </si>
  <si>
    <t>2112002851</t>
  </si>
  <si>
    <t>GRN-2021-23527</t>
  </si>
  <si>
    <t>2112002852</t>
  </si>
  <si>
    <t>GRN-2021-23528</t>
  </si>
  <si>
    <t>2112002853</t>
  </si>
  <si>
    <t>GRN-2021-23529</t>
  </si>
  <si>
    <t>2112002854</t>
  </si>
  <si>
    <t>GRN-2021-23570</t>
  </si>
  <si>
    <t>2112002857</t>
  </si>
  <si>
    <t>GRN-2021-23579</t>
  </si>
  <si>
    <t>2112002871</t>
  </si>
  <si>
    <t>GRN-2021-23640</t>
  </si>
  <si>
    <t>2112001759</t>
  </si>
  <si>
    <t>253992</t>
  </si>
  <si>
    <t>GRN-2021-20336</t>
  </si>
  <si>
    <t>2112002001</t>
  </si>
  <si>
    <t>254029</t>
  </si>
  <si>
    <t>GRN-2021-21293</t>
  </si>
  <si>
    <t>2112002002</t>
  </si>
  <si>
    <t>GRN-2021-21295</t>
  </si>
  <si>
    <t>2112002003</t>
  </si>
  <si>
    <t>GRN-2021-21296</t>
  </si>
  <si>
    <t>2112002729</t>
  </si>
  <si>
    <t>254038</t>
  </si>
  <si>
    <t>GRN-2021-23041</t>
  </si>
  <si>
    <t>2112002883</t>
  </si>
  <si>
    <t>254049</t>
  </si>
  <si>
    <t>GRN-2021-23672</t>
  </si>
  <si>
    <t>2112001795</t>
  </si>
  <si>
    <t>DCF-210831-BK02</t>
  </si>
  <si>
    <t>GRN-2021-20473</t>
  </si>
  <si>
    <t>2112001794</t>
  </si>
  <si>
    <t>DCF-210831-BK04</t>
  </si>
  <si>
    <t>GRN-2021-20472</t>
  </si>
  <si>
    <t>2112002200</t>
  </si>
  <si>
    <t>DCF-210904-BK02</t>
  </si>
  <si>
    <t>GRN-2021-22202</t>
  </si>
  <si>
    <t>2112002198</t>
  </si>
  <si>
    <t>DCF-210905-BK02</t>
  </si>
  <si>
    <t>GRN-2021-22200</t>
  </si>
  <si>
    <t>2112002202</t>
  </si>
  <si>
    <t>DCF-210907-BK01</t>
  </si>
  <si>
    <t>GRN-2021-22204</t>
  </si>
  <si>
    <t>2112002045</t>
  </si>
  <si>
    <t>DCF-210908-BK01</t>
  </si>
  <si>
    <t>GRN-2021-21788</t>
  </si>
  <si>
    <t>2112002203</t>
  </si>
  <si>
    <t>DCF-210908-BK02</t>
  </si>
  <si>
    <t>GRN-2021-22205</t>
  </si>
  <si>
    <t>2112002204</t>
  </si>
  <si>
    <t>DCF-210908-BK03</t>
  </si>
  <si>
    <t>GRN-2021-22206</t>
  </si>
  <si>
    <t>2112002201</t>
  </si>
  <si>
    <t>DCF-210909-BK01</t>
  </si>
  <si>
    <t>GRN-2021-22203</t>
  </si>
  <si>
    <t>2112002197</t>
  </si>
  <si>
    <t>DCF-210909-BK02</t>
  </si>
  <si>
    <t>GRN-2021-22199</t>
  </si>
  <si>
    <t>2112002199</t>
  </si>
  <si>
    <t>DCF-210909-BK04</t>
  </si>
  <si>
    <t>GRN-2021-22201</t>
  </si>
  <si>
    <t>2112001923</t>
  </si>
  <si>
    <t>GRN-2021-20949</t>
  </si>
  <si>
    <t>2112002650</t>
  </si>
  <si>
    <t>GRN-2021-22816</t>
  </si>
  <si>
    <t>2112002840</t>
  </si>
  <si>
    <t>TI21080147/149/148</t>
  </si>
  <si>
    <t>GRN-2021-23494</t>
  </si>
  <si>
    <t>2112002842</t>
  </si>
  <si>
    <t>GRN-2021-23497</t>
  </si>
  <si>
    <t>2112002845</t>
  </si>
  <si>
    <t>GRN-2021-23514</t>
  </si>
  <si>
    <t>2112002648</t>
  </si>
  <si>
    <t>GRN-2021-22813</t>
  </si>
  <si>
    <t>2112003013</t>
  </si>
  <si>
    <t>2108-C076</t>
  </si>
  <si>
    <t>GRN-2021-23893</t>
  </si>
  <si>
    <t>2112001953</t>
  </si>
  <si>
    <t>2108-D066</t>
  </si>
  <si>
    <t>GRN-2021-21054</t>
  </si>
  <si>
    <t>2112002908</t>
  </si>
  <si>
    <t>20210731A</t>
  </si>
  <si>
    <t>GRN-2021-23763</t>
  </si>
  <si>
    <t>2112002870</t>
  </si>
  <si>
    <t>20210731A-1</t>
  </si>
  <si>
    <t>GRN-2021-23639</t>
  </si>
  <si>
    <t>2112002882</t>
  </si>
  <si>
    <t>GRN-2021-23671</t>
  </si>
  <si>
    <t>2112002866</t>
  </si>
  <si>
    <t>20210731A-2</t>
  </si>
  <si>
    <t>GRN-2021-23635</t>
  </si>
  <si>
    <t>2112002875</t>
  </si>
  <si>
    <t>20210731A-3</t>
  </si>
  <si>
    <t>GRN-2021-23649</t>
  </si>
  <si>
    <t>2112002881</t>
  </si>
  <si>
    <t>GRN-2021-23668</t>
  </si>
  <si>
    <t>2112001808</t>
  </si>
  <si>
    <t>20210731B</t>
  </si>
  <si>
    <t>GRN-2021-20569</t>
  </si>
  <si>
    <t>2112001901</t>
  </si>
  <si>
    <t>20210808TICH</t>
  </si>
  <si>
    <t>GRN-2021-20844</t>
  </si>
  <si>
    <t>2112001910</t>
  </si>
  <si>
    <t>GRN-2021-20899</t>
  </si>
  <si>
    <t>2112001911</t>
  </si>
  <si>
    <t>GRN-2021-20901</t>
  </si>
  <si>
    <t>2112001983</t>
  </si>
  <si>
    <t>20210816TICH</t>
  </si>
  <si>
    <t>GRN-2021-21135</t>
  </si>
  <si>
    <t>2112001984</t>
  </si>
  <si>
    <t>GRN-2021-21139</t>
  </si>
  <si>
    <t>2112001679</t>
  </si>
  <si>
    <t>6872</t>
  </si>
  <si>
    <t>GRN-2021-20444</t>
  </si>
  <si>
    <t>2112001677</t>
  </si>
  <si>
    <t>6873</t>
  </si>
  <si>
    <t>GRN-2021-20441</t>
  </si>
  <si>
    <t>2112001675</t>
  </si>
  <si>
    <t>6875</t>
  </si>
  <si>
    <t>GRN-2021-20437</t>
  </si>
  <si>
    <t>2112001676</t>
  </si>
  <si>
    <t>6876</t>
  </si>
  <si>
    <t>GRN-2021-20438</t>
  </si>
  <si>
    <t>2112001678</t>
  </si>
  <si>
    <t>6877</t>
  </si>
  <si>
    <t>GRN-2021-20443</t>
  </si>
  <si>
    <t>2112002060</t>
  </si>
  <si>
    <t>6883</t>
  </si>
  <si>
    <t>GRN-2021-21708</t>
  </si>
  <si>
    <t>2112002884</t>
  </si>
  <si>
    <t>2574</t>
  </si>
  <si>
    <t>GRN-2021-23676</t>
  </si>
  <si>
    <t>2112002337</t>
  </si>
  <si>
    <t>CPD20000495</t>
  </si>
  <si>
    <t>GRN-2021-22621</t>
  </si>
  <si>
    <t>2112001843</t>
  </si>
  <si>
    <t>CPD210000365</t>
  </si>
  <si>
    <t>GRN-2021-20694</t>
  </si>
  <si>
    <t>2112002016</t>
  </si>
  <si>
    <t>CPD210000397</t>
  </si>
  <si>
    <t>GRN-2021-21322</t>
  </si>
  <si>
    <t>2112001936</t>
  </si>
  <si>
    <t>CPD210000405</t>
  </si>
  <si>
    <t>GRN-2021-21001</t>
  </si>
  <si>
    <t>2112001902</t>
  </si>
  <si>
    <t>CPD210000411</t>
  </si>
  <si>
    <t>GRN-2021-20865</t>
  </si>
  <si>
    <t>2112002155</t>
  </si>
  <si>
    <t>CPD210000432</t>
  </si>
  <si>
    <t>GRN-2021-22081</t>
  </si>
  <si>
    <t>2112002288</t>
  </si>
  <si>
    <t>CPD210000452</t>
  </si>
  <si>
    <t>GRN-2021-22439</t>
  </si>
  <si>
    <t>2112001859</t>
  </si>
  <si>
    <t>CPD210000458</t>
  </si>
  <si>
    <t>GRN-2021-20743</t>
  </si>
  <si>
    <t>2112002136</t>
  </si>
  <si>
    <t>CPD210000460</t>
  </si>
  <si>
    <t>GRN-2021-21940</t>
  </si>
  <si>
    <t>2112001987</t>
  </si>
  <si>
    <t>CPD210000467</t>
  </si>
  <si>
    <t>GRN-2021-21163</t>
  </si>
  <si>
    <t>2112001986</t>
  </si>
  <si>
    <t>CPD210000468</t>
  </si>
  <si>
    <t>GRN-2021-21160</t>
  </si>
  <si>
    <t>2112002137</t>
  </si>
  <si>
    <t>GRN-2021-21943</t>
  </si>
  <si>
    <t>2112002335</t>
  </si>
  <si>
    <t>CPD210000494</t>
  </si>
  <si>
    <t>GRN-2021-22619</t>
  </si>
  <si>
    <t>2112002291</t>
  </si>
  <si>
    <t>CPD210000506</t>
  </si>
  <si>
    <t>GRN-2021-22451</t>
  </si>
  <si>
    <t>2112002292</t>
  </si>
  <si>
    <t>CPD210000507</t>
  </si>
  <si>
    <t>GRN-2021-22454</t>
  </si>
  <si>
    <t>2112002294</t>
  </si>
  <si>
    <t>CPD210000509</t>
  </si>
  <si>
    <t>GRN-2021-22458</t>
  </si>
  <si>
    <t>2112002297</t>
  </si>
  <si>
    <t>GRN-2021-22463</t>
  </si>
  <si>
    <t>2112002924</t>
  </si>
  <si>
    <t>CPD210000516</t>
  </si>
  <si>
    <t>GRN-2021-23837</t>
  </si>
  <si>
    <t>2112002786</t>
  </si>
  <si>
    <t>CPD210000525</t>
  </si>
  <si>
    <t>GRN-2021-23313</t>
  </si>
  <si>
    <t>2112002787</t>
  </si>
  <si>
    <t>GRN-2021-23314</t>
  </si>
  <si>
    <t>2112001934</t>
  </si>
  <si>
    <t>QPD210000501</t>
  </si>
  <si>
    <t>GRN-2021-20994</t>
  </si>
  <si>
    <t>2112001924</t>
  </si>
  <si>
    <t>006/21</t>
  </si>
  <si>
    <t>GRN-2021-20956</t>
  </si>
  <si>
    <t>2112001925</t>
  </si>
  <si>
    <t>GRN-2021-20957</t>
  </si>
  <si>
    <t>2112001926</t>
  </si>
  <si>
    <t>GRN-2021-20960</t>
  </si>
  <si>
    <t>2112002268</t>
  </si>
  <si>
    <t>GRN-2021-22384</t>
  </si>
  <si>
    <t>2112002930</t>
  </si>
  <si>
    <t>SW125011</t>
  </si>
  <si>
    <t>GRN-2021-23846</t>
  </si>
  <si>
    <t>2112003125</t>
  </si>
  <si>
    <t>GRN-2021-23851</t>
  </si>
  <si>
    <t>2112002929</t>
  </si>
  <si>
    <t>SW125236</t>
  </si>
  <si>
    <t>GRN-2021-23845</t>
  </si>
  <si>
    <t>2112002887</t>
  </si>
  <si>
    <t>QJ21081528</t>
  </si>
  <si>
    <t>GRN-2021-23693</t>
  </si>
  <si>
    <t>2112002032</t>
  </si>
  <si>
    <t>QJ210816</t>
  </si>
  <si>
    <t>GRN-2021-21424</t>
  </si>
  <si>
    <t>2112002724</t>
  </si>
  <si>
    <t>210023693</t>
  </si>
  <si>
    <t>GRN-2021-23022</t>
  </si>
  <si>
    <t>2112002182</t>
  </si>
  <si>
    <t>IE00454541</t>
  </si>
  <si>
    <t>GRN-2021-22164</t>
  </si>
  <si>
    <t>2112002468</t>
  </si>
  <si>
    <t>GRN-2021-21655</t>
  </si>
  <si>
    <t>2112002990</t>
  </si>
  <si>
    <t>GRN-2021-23881</t>
  </si>
  <si>
    <t>2112001968</t>
  </si>
  <si>
    <t>IE00454611</t>
  </si>
  <si>
    <t>GRN-2021-21108</t>
  </si>
  <si>
    <t>2112001969</t>
  </si>
  <si>
    <t>GRN-2021-21109</t>
  </si>
  <si>
    <t>2112001970</t>
  </si>
  <si>
    <t>GRN-2021-21110</t>
  </si>
  <si>
    <t>2112002315</t>
  </si>
  <si>
    <t>IE00454631</t>
  </si>
  <si>
    <t>GRN-2021-22514</t>
  </si>
  <si>
    <t>2112001971</t>
  </si>
  <si>
    <t>IE00466271</t>
  </si>
  <si>
    <t>GRN-2021-21111</t>
  </si>
  <si>
    <t>2112002316</t>
  </si>
  <si>
    <t>IE00472831</t>
  </si>
  <si>
    <t>GRN-2021-22516</t>
  </si>
  <si>
    <t>2112002317</t>
  </si>
  <si>
    <t>GRN-2021-22518</t>
  </si>
  <si>
    <t>2112002318</t>
  </si>
  <si>
    <t>GRN-2021-22519</t>
  </si>
  <si>
    <t>2112002319</t>
  </si>
  <si>
    <t>GRN-2021-22521</t>
  </si>
  <si>
    <t>2112003011</t>
  </si>
  <si>
    <t>GRN-2021-23883</t>
  </si>
  <si>
    <t>2112002469</t>
  </si>
  <si>
    <t>IE00476341</t>
  </si>
  <si>
    <t>GRN-2021-21658</t>
  </si>
  <si>
    <t>2112002320</t>
  </si>
  <si>
    <t>IE00483941</t>
  </si>
  <si>
    <t>GRN-2021-22522</t>
  </si>
  <si>
    <t>2112003040</t>
  </si>
  <si>
    <t>IE00484421</t>
  </si>
  <si>
    <t>GRN-2021-23949</t>
  </si>
  <si>
    <t>2112002718</t>
  </si>
  <si>
    <t>IE00484481</t>
  </si>
  <si>
    <t>GRN-2021-22994</t>
  </si>
  <si>
    <t>2112002716</t>
  </si>
  <si>
    <t>IE00490431</t>
  </si>
  <si>
    <t>GRN-2021-22983</t>
  </si>
  <si>
    <t>2112002841</t>
  </si>
  <si>
    <t>IE00490501</t>
  </si>
  <si>
    <t>GRN-2021-23496</t>
  </si>
  <si>
    <t>2112003108</t>
  </si>
  <si>
    <t>IE00504901</t>
  </si>
  <si>
    <t>GRN-2021-23972</t>
  </si>
  <si>
    <t>2112002833</t>
  </si>
  <si>
    <t>IE00505021</t>
  </si>
  <si>
    <t>GRN-2021-23467</t>
  </si>
  <si>
    <t>2112003110</t>
  </si>
  <si>
    <t>IE00507271</t>
  </si>
  <si>
    <t>GRN-2021-23974</t>
  </si>
  <si>
    <t>2112003111</t>
  </si>
  <si>
    <t>GRN-2021-23975</t>
  </si>
  <si>
    <t>2112003112</t>
  </si>
  <si>
    <t>GRN-2021-23976</t>
  </si>
  <si>
    <t>2112003113</t>
  </si>
  <si>
    <t>GRN-2021-23977</t>
  </si>
  <si>
    <t>2112003106</t>
  </si>
  <si>
    <t>IE00516901</t>
  </si>
  <si>
    <t>GRN-2021-23968</t>
  </si>
  <si>
    <t>2112001769</t>
  </si>
  <si>
    <t>GRN-2021-20399</t>
  </si>
  <si>
    <t>2112001758</t>
  </si>
  <si>
    <t>GRN-2021-20369</t>
  </si>
  <si>
    <t>2112001787</t>
  </si>
  <si>
    <t>GRN-2021-20461</t>
  </si>
  <si>
    <t>2112001800</t>
  </si>
  <si>
    <t>GRN-2021-20547</t>
  </si>
  <si>
    <t>2112001823</t>
  </si>
  <si>
    <t>GRN-2021-20634</t>
  </si>
  <si>
    <t>2112001875</t>
  </si>
  <si>
    <t>GRN-2021-20772</t>
  </si>
  <si>
    <t>2112001805</t>
  </si>
  <si>
    <t>GRN-2021-20559</t>
  </si>
  <si>
    <t>2112001982</t>
  </si>
  <si>
    <t>GRN-2021-21125</t>
  </si>
  <si>
    <t>2112001904</t>
  </si>
  <si>
    <t>ie00453691</t>
  </si>
  <si>
    <t>GRN-2021-20872</t>
  </si>
  <si>
    <t>2112001905</t>
  </si>
  <si>
    <t>GRN-2021-20874</t>
  </si>
  <si>
    <t>2112002018</t>
  </si>
  <si>
    <t>ie00454541</t>
  </si>
  <si>
    <t>GRN-2021-21329</t>
  </si>
  <si>
    <t>2112002019</t>
  </si>
  <si>
    <t>GRN-2021-21336</t>
  </si>
  <si>
    <t>2112002723</t>
  </si>
  <si>
    <t>GRN-2021-23021</t>
  </si>
  <si>
    <t>2112002777</t>
  </si>
  <si>
    <t>GRN-2021-23244</t>
  </si>
  <si>
    <t>2112002860</t>
  </si>
  <si>
    <t>GRN-2021-23616</t>
  </si>
  <si>
    <t>2112001784</t>
  </si>
  <si>
    <t>ie00454611</t>
  </si>
  <si>
    <t>GRN-2021-20455</t>
  </si>
  <si>
    <t>2112001806</t>
  </si>
  <si>
    <t>GRN-2021-20561</t>
  </si>
  <si>
    <t>2112001807</t>
  </si>
  <si>
    <t>GRN-2021-20562</t>
  </si>
  <si>
    <t>2112001837</t>
  </si>
  <si>
    <t>GRN-2021-20670</t>
  </si>
  <si>
    <t>2112001838</t>
  </si>
  <si>
    <t>GRN-2021-20671</t>
  </si>
  <si>
    <t>2112001839</t>
  </si>
  <si>
    <t>GRN-2021-20672</t>
  </si>
  <si>
    <t>2112001889</t>
  </si>
  <si>
    <t>GRN-2021-20815</t>
  </si>
  <si>
    <t>2112001890</t>
  </si>
  <si>
    <t>GRN-2021-20816</t>
  </si>
  <si>
    <t>2112001896</t>
  </si>
  <si>
    <t>GRN-2021-20829</t>
  </si>
  <si>
    <t>2112001898</t>
  </si>
  <si>
    <t>GRN-2021-20831</t>
  </si>
  <si>
    <t>2112001977</t>
  </si>
  <si>
    <t>GRN-2021-21120</t>
  </si>
  <si>
    <t>2112002471</t>
  </si>
  <si>
    <t>ie00454631</t>
  </si>
  <si>
    <t>GRN-2021-21673</t>
  </si>
  <si>
    <t>2112002472</t>
  </si>
  <si>
    <t>GRN-2021-21677</t>
  </si>
  <si>
    <t>2112002500</t>
  </si>
  <si>
    <t>GRN-2021-21681</t>
  </si>
  <si>
    <t>2112002748</t>
  </si>
  <si>
    <t>GRN-2021-23098</t>
  </si>
  <si>
    <t>2112001906</t>
  </si>
  <si>
    <t>ie00463881</t>
  </si>
  <si>
    <t>GRN-2021-20875</t>
  </si>
  <si>
    <t>2112001907</t>
  </si>
  <si>
    <t>GRN-2021-20881</t>
  </si>
  <si>
    <t>2112001908</t>
  </si>
  <si>
    <t>GRN-2021-20883</t>
  </si>
  <si>
    <t>2112001909</t>
  </si>
  <si>
    <t>GRN-2021-20885</t>
  </si>
  <si>
    <t>2112001903</t>
  </si>
  <si>
    <t>ie00463901</t>
  </si>
  <si>
    <t>GRN-2021-20871</t>
  </si>
  <si>
    <t>2112002004</t>
  </si>
  <si>
    <t>ie00464191</t>
  </si>
  <si>
    <t>GRN-2021-21298</t>
  </si>
  <si>
    <t>2112002005</t>
  </si>
  <si>
    <t>GRN-2021-21299</t>
  </si>
  <si>
    <t>2112002006</t>
  </si>
  <si>
    <t>GRN-2021-21302</t>
  </si>
  <si>
    <t>2112002007</t>
  </si>
  <si>
    <t>GRN-2021-21305</t>
  </si>
  <si>
    <t>2112002008</t>
  </si>
  <si>
    <t>GRN-2021-21307</t>
  </si>
  <si>
    <t>2112002009</t>
  </si>
  <si>
    <t>GRN-2021-21308</t>
  </si>
  <si>
    <t>2112002010</t>
  </si>
  <si>
    <t>GRN-2021-21309</t>
  </si>
  <si>
    <t>2112002023</t>
  </si>
  <si>
    <t>ie00471541</t>
  </si>
  <si>
    <t>GRN-2021-21378</t>
  </si>
  <si>
    <t>2112002066</t>
  </si>
  <si>
    <t>GRN-2021-21716</t>
  </si>
  <si>
    <t>2112002214</t>
  </si>
  <si>
    <t>GRN-2021-22243</t>
  </si>
  <si>
    <t>2112002017</t>
  </si>
  <si>
    <t>ie00472831</t>
  </si>
  <si>
    <t>GRN-2021-21324</t>
  </si>
  <si>
    <t>2112002038</t>
  </si>
  <si>
    <t>GRN-2021-21442</t>
  </si>
  <si>
    <t>2112002177</t>
  </si>
  <si>
    <t>GRN-2021-22153</t>
  </si>
  <si>
    <t>2112002178</t>
  </si>
  <si>
    <t>GRN-2021-22154</t>
  </si>
  <si>
    <t>2112002179</t>
  </si>
  <si>
    <t>GRN-2021-22155</t>
  </si>
  <si>
    <t>2112002180</t>
  </si>
  <si>
    <t>GRN-2021-22156</t>
  </si>
  <si>
    <t>2112002212</t>
  </si>
  <si>
    <t>GRN-2021-22221</t>
  </si>
  <si>
    <t>2112002213</t>
  </si>
  <si>
    <t>GRN-2021-22223</t>
  </si>
  <si>
    <t>2112002501</t>
  </si>
  <si>
    <t>GRN-2021-21684</t>
  </si>
  <si>
    <t>2112002502</t>
  </si>
  <si>
    <t>GRN-2021-21685</t>
  </si>
  <si>
    <t>2112002855</t>
  </si>
  <si>
    <t>GRN-2021-23574</t>
  </si>
  <si>
    <t>2112002824</t>
  </si>
  <si>
    <t>ie00476691</t>
  </si>
  <si>
    <t>GRN-2021-23415</t>
  </si>
  <si>
    <t>2112002274</t>
  </si>
  <si>
    <t>ie00484411</t>
  </si>
  <si>
    <t>GRN-2021-22404</t>
  </si>
  <si>
    <t>2112002275</t>
  </si>
  <si>
    <t>GRN-2021-22407</t>
  </si>
  <si>
    <t>2112002504</t>
  </si>
  <si>
    <t>GRN-2021-22728</t>
  </si>
  <si>
    <t>2112002505</t>
  </si>
  <si>
    <t>GRN-2021-22730</t>
  </si>
  <si>
    <t>2112002826</t>
  </si>
  <si>
    <t>GRN-2021-23418</t>
  </si>
  <si>
    <t>2112002827</t>
  </si>
  <si>
    <t>GRN-2021-23419</t>
  </si>
  <si>
    <t>2112002726</t>
  </si>
  <si>
    <t>ie00484441</t>
  </si>
  <si>
    <t>GRN-2021-23025</t>
  </si>
  <si>
    <t>2112003107</t>
  </si>
  <si>
    <t>GRN-2021-23971</t>
  </si>
  <si>
    <t>2112002235</t>
  </si>
  <si>
    <t>ie00484481</t>
  </si>
  <si>
    <t>GRN-2021-22332</t>
  </si>
  <si>
    <t>2112002236</t>
  </si>
  <si>
    <t>GRN-2021-22334</t>
  </si>
  <si>
    <t>2112002237</t>
  </si>
  <si>
    <t>GRN-2021-22335</t>
  </si>
  <si>
    <t>2112002679</t>
  </si>
  <si>
    <t>GRN-2021-22867</t>
  </si>
  <si>
    <t>2112002680</t>
  </si>
  <si>
    <t>GRN-2021-22870</t>
  </si>
  <si>
    <t>2112002725</t>
  </si>
  <si>
    <t>GRN-2021-23023</t>
  </si>
  <si>
    <t>2112002774</t>
  </si>
  <si>
    <t>GRN-2021-23238</t>
  </si>
  <si>
    <t>2112002778</t>
  </si>
  <si>
    <t>GRN-2021-23249</t>
  </si>
  <si>
    <t>2112002779</t>
  </si>
  <si>
    <t>GRN-2021-23251</t>
  </si>
  <si>
    <t>2112002780</t>
  </si>
  <si>
    <t>GRN-2021-23253</t>
  </si>
  <si>
    <t>2112002781</t>
  </si>
  <si>
    <t>GRN-2021-23300</t>
  </si>
  <si>
    <t>2112002782</t>
  </si>
  <si>
    <t>GRN-2021-23303</t>
  </si>
  <si>
    <t>2112002783</t>
  </si>
  <si>
    <t>GRN-2021-23305</t>
  </si>
  <si>
    <t>2112002785</t>
  </si>
  <si>
    <t>GRN-2021-23312</t>
  </si>
  <si>
    <t>2112002788</t>
  </si>
  <si>
    <t>GRN-2021-23338</t>
  </si>
  <si>
    <t>2112002681</t>
  </si>
  <si>
    <t>ie00490711</t>
  </si>
  <si>
    <t>GRN-2021-22871</t>
  </si>
  <si>
    <t>2112002682</t>
  </si>
  <si>
    <t>GRN-2021-22873</t>
  </si>
  <si>
    <t>2112002742</t>
  </si>
  <si>
    <t>ie00494881</t>
  </si>
  <si>
    <t>GRN-2021-23091</t>
  </si>
  <si>
    <t>2112002743</t>
  </si>
  <si>
    <t>GRN-2021-23092</t>
  </si>
  <si>
    <t>2112002745</t>
  </si>
  <si>
    <t>ie00496681</t>
  </si>
  <si>
    <t>GRN-2021-23095</t>
  </si>
  <si>
    <t>2112002746</t>
  </si>
  <si>
    <t>GRN-2021-23096</t>
  </si>
  <si>
    <t>2112002747</t>
  </si>
  <si>
    <t>GRN-2021-23097</t>
  </si>
  <si>
    <t>2112002901</t>
  </si>
  <si>
    <t>ie00504881</t>
  </si>
  <si>
    <t>GRN-2021-23755</t>
  </si>
  <si>
    <t>2112002683</t>
  </si>
  <si>
    <t>TH21/0033</t>
  </si>
  <si>
    <t>GRN-2021-22897</t>
  </si>
  <si>
    <t>2112001857</t>
  </si>
  <si>
    <t>TH21/0038</t>
  </si>
  <si>
    <t>GRN-2021-20738</t>
  </si>
  <si>
    <t>2112002926</t>
  </si>
  <si>
    <t>TH21/0039</t>
  </si>
  <si>
    <t>GRN-2021-23841</t>
  </si>
  <si>
    <t>2110000260</t>
  </si>
  <si>
    <t>Import vendors didn't respond and no recent transa</t>
  </si>
  <si>
    <t>Annexure- 3</t>
  </si>
  <si>
    <t>ANNEXURE-3</t>
  </si>
  <si>
    <t>Quanzhou Yifeng Trading Co. LT</t>
  </si>
  <si>
    <t>2110000261</t>
  </si>
  <si>
    <t>Uniqlo Co. Ltd</t>
  </si>
  <si>
    <t>2110000262</t>
  </si>
  <si>
    <t>ROYAL CHEMICALS</t>
  </si>
  <si>
    <t>2113000987</t>
  </si>
  <si>
    <t>R-Pack Air freight claim adjustment</t>
  </si>
  <si>
    <t>R-Pack Air freight</t>
  </si>
  <si>
    <t>R-PACK AIR FREIG</t>
  </si>
  <si>
    <t>2110000252</t>
  </si>
  <si>
    <t>Vendor confirmed no outstandig balance over 1 year</t>
  </si>
  <si>
    <t>Annexure-2</t>
  </si>
  <si>
    <t>ANNEXURE-2</t>
  </si>
  <si>
    <t>2110000253</t>
  </si>
  <si>
    <t>2110000254</t>
  </si>
  <si>
    <t>2110000255</t>
  </si>
  <si>
    <t>2110000256</t>
  </si>
  <si>
    <t>2110000257</t>
  </si>
  <si>
    <t>2110000258</t>
  </si>
  <si>
    <t>2110000259</t>
  </si>
  <si>
    <t>Union Label &amp; Accessories Ltd</t>
  </si>
  <si>
    <t>2110000251</t>
  </si>
  <si>
    <t>Vendors confirmed for Zero outstanding balance</t>
  </si>
  <si>
    <t>Annexure- 1 Adjust</t>
  </si>
  <si>
    <t>ANNEXURE- 1</t>
  </si>
  <si>
    <t>Apparels Accessories</t>
  </si>
  <si>
    <t>2126000242</t>
  </si>
  <si>
    <t>EPL-21092509</t>
  </si>
  <si>
    <t>EPYLLION LIMITED</t>
  </si>
  <si>
    <t>2112003710</t>
  </si>
  <si>
    <t>Goods received from 3RD BELL INTERN</t>
  </si>
  <si>
    <t>GRN-2021-25684</t>
  </si>
  <si>
    <t>2112003806</t>
  </si>
  <si>
    <t>Goods received from PARAMOUNT TEXTI</t>
  </si>
  <si>
    <t>DCF-4193/21</t>
  </si>
  <si>
    <t>GRN-2021-25517</t>
  </si>
  <si>
    <t>2112003711</t>
  </si>
  <si>
    <t>GRN-2021-25685</t>
  </si>
  <si>
    <t>2112004854</t>
  </si>
  <si>
    <t>Goods received from VARDHMAN TEXTILES L</t>
  </si>
  <si>
    <t>CPD210000646</t>
  </si>
  <si>
    <t>GRN-2021-26479</t>
  </si>
  <si>
    <t>2112004853</t>
  </si>
  <si>
    <t>CPD210000652</t>
  </si>
  <si>
    <t>GRN-2021-26478</t>
  </si>
  <si>
    <t>2110000393</t>
  </si>
  <si>
    <t>Adv.adjusted with RM</t>
  </si>
  <si>
    <t>21C-E0525</t>
  </si>
  <si>
    <t>2110000375</t>
  </si>
  <si>
    <t>BBCDAK144355</t>
  </si>
  <si>
    <t>2110000487</t>
  </si>
  <si>
    <t>BBCDAK147778</t>
  </si>
  <si>
    <t>2110000444</t>
  </si>
  <si>
    <t>Adv.adjustment with RM</t>
  </si>
  <si>
    <t>BBCDAK147977</t>
  </si>
  <si>
    <t>AL21AZQ013</t>
  </si>
  <si>
    <t>Kurabo Industries ltd</t>
  </si>
  <si>
    <t>2126000264</t>
  </si>
  <si>
    <t>Excess value adjust with RM</t>
  </si>
  <si>
    <t>1000016100</t>
  </si>
  <si>
    <t>2110000484</t>
  </si>
  <si>
    <t>Excess value adjuste with RM</t>
  </si>
  <si>
    <t>2110000485</t>
  </si>
  <si>
    <t>20210901TICH</t>
  </si>
  <si>
    <t>2110000480</t>
  </si>
  <si>
    <t>SFML-0162-22</t>
  </si>
  <si>
    <t>2112003860</t>
  </si>
  <si>
    <t>GRN-2021-25682</t>
  </si>
  <si>
    <t>2112003858</t>
  </si>
  <si>
    <t>664</t>
  </si>
  <si>
    <t>GRN-2021-25680</t>
  </si>
  <si>
    <t>2112003857</t>
  </si>
  <si>
    <t>666</t>
  </si>
  <si>
    <t>GRN-2021-25678</t>
  </si>
  <si>
    <t>2112003859</t>
  </si>
  <si>
    <t>667</t>
  </si>
  <si>
    <t>GRN-2021-25681</t>
  </si>
  <si>
    <t>2112003861</t>
  </si>
  <si>
    <t>669</t>
  </si>
  <si>
    <t>GRN-2021-25683</t>
  </si>
  <si>
    <t>2112005150</t>
  </si>
  <si>
    <t>685</t>
  </si>
  <si>
    <t>GRN-2021-27538</t>
  </si>
  <si>
    <t>2112004810</t>
  </si>
  <si>
    <t>AB/0109/21</t>
  </si>
  <si>
    <t>GRN-2021-26329</t>
  </si>
  <si>
    <t>2112004815</t>
  </si>
  <si>
    <t>AB/0113/21</t>
  </si>
  <si>
    <t>GRN-2021-26335</t>
  </si>
  <si>
    <t>2112004816</t>
  </si>
  <si>
    <t>GRN-2021-26336</t>
  </si>
  <si>
    <t>2112004817</t>
  </si>
  <si>
    <t>GRN-2021-26338</t>
  </si>
  <si>
    <t>2112004808</t>
  </si>
  <si>
    <t>AB/0131/21</t>
  </si>
  <si>
    <t>GRN-2021-26325</t>
  </si>
  <si>
    <t>2112004819</t>
  </si>
  <si>
    <t>AB/0162/21</t>
  </si>
  <si>
    <t>GRN-2021-26339</t>
  </si>
  <si>
    <t>2112004823</t>
  </si>
  <si>
    <t>GRN-2021-26343</t>
  </si>
  <si>
    <t>2112004825</t>
  </si>
  <si>
    <t>GRN-2021-26344</t>
  </si>
  <si>
    <t>2112004826</t>
  </si>
  <si>
    <t>GRN-2021-26345</t>
  </si>
  <si>
    <t>2112004828</t>
  </si>
  <si>
    <t>GRN-2021-26346</t>
  </si>
  <si>
    <t>2112004873</t>
  </si>
  <si>
    <t>AB/0177/21</t>
  </si>
  <si>
    <t>GRN-2021-26524</t>
  </si>
  <si>
    <t>2112004874</t>
  </si>
  <si>
    <t>GRN-2021-26525</t>
  </si>
  <si>
    <t>2112004811</t>
  </si>
  <si>
    <t>AB/0300/21</t>
  </si>
  <si>
    <t>GRN-2021-26330</t>
  </si>
  <si>
    <t>2112004812</t>
  </si>
  <si>
    <t>GRN-2021-26331</t>
  </si>
  <si>
    <t>2112004813</t>
  </si>
  <si>
    <t>GRN-2021-26332</t>
  </si>
  <si>
    <t>2112003600</t>
  </si>
  <si>
    <t>AB/0395/21</t>
  </si>
  <si>
    <t>GRN-2021-24971</t>
  </si>
  <si>
    <t>2112004794</t>
  </si>
  <si>
    <t>GRN-2021-26184</t>
  </si>
  <si>
    <t>2112003546</t>
  </si>
  <si>
    <t>AB/0456/21</t>
  </si>
  <si>
    <t>GRN-2021-24693</t>
  </si>
  <si>
    <t>2112003547</t>
  </si>
  <si>
    <t>GRN-2021-24695</t>
  </si>
  <si>
    <t>2112003548</t>
  </si>
  <si>
    <t>GRN-2021-24696</t>
  </si>
  <si>
    <t>2112003549</t>
  </si>
  <si>
    <t>GRN-2021-24697</t>
  </si>
  <si>
    <t>2112003550</t>
  </si>
  <si>
    <t>GRN-2021-24698</t>
  </si>
  <si>
    <t>2112003551</t>
  </si>
  <si>
    <t>GRN-2021-24700</t>
  </si>
  <si>
    <t>2112003552</t>
  </si>
  <si>
    <t>GRN-2021-24701</t>
  </si>
  <si>
    <t>2112003554</t>
  </si>
  <si>
    <t>GRN-2021-24706</t>
  </si>
  <si>
    <t>2112003555</t>
  </si>
  <si>
    <t>GRN-2021-24710</t>
  </si>
  <si>
    <t>2112003598</t>
  </si>
  <si>
    <t>GRN-2021-24967</t>
  </si>
  <si>
    <t>2112003599</t>
  </si>
  <si>
    <t>GRN-2021-24968</t>
  </si>
  <si>
    <t>2112003557</t>
  </si>
  <si>
    <t>AB/0480/21</t>
  </si>
  <si>
    <t>GRN-2021-24716</t>
  </si>
  <si>
    <t>2112004935</t>
  </si>
  <si>
    <t>AB/0499/21</t>
  </si>
  <si>
    <t>GRN-2021-26631</t>
  </si>
  <si>
    <t>2112003560</t>
  </si>
  <si>
    <t>AB/0500/21</t>
  </si>
  <si>
    <t>GRN-2021-24824</t>
  </si>
  <si>
    <t>2112003686</t>
  </si>
  <si>
    <t>AB/0507/21</t>
  </si>
  <si>
    <t>GRN-2021-25277</t>
  </si>
  <si>
    <t>2112003690</t>
  </si>
  <si>
    <t>GRN-2021-25298</t>
  </si>
  <si>
    <t>2112003691</t>
  </si>
  <si>
    <t>GRN-2021-25299</t>
  </si>
  <si>
    <t>2112003779</t>
  </si>
  <si>
    <t>GRN-2021-25386</t>
  </si>
  <si>
    <t>2112003853</t>
  </si>
  <si>
    <t>GRN-2021-25657</t>
  </si>
  <si>
    <t>2112003556</t>
  </si>
  <si>
    <t>AB/0528/21</t>
  </si>
  <si>
    <t>GRN-2021-24714</t>
  </si>
  <si>
    <t>2112004877</t>
  </si>
  <si>
    <t>AB/0529/21</t>
  </si>
  <si>
    <t>GRN-2021-26534</t>
  </si>
  <si>
    <t>2112003640</t>
  </si>
  <si>
    <t>AB/0555/21</t>
  </si>
  <si>
    <t>GRN-2021-25132</t>
  </si>
  <si>
    <t>2112003641</t>
  </si>
  <si>
    <t>GRN-2021-25134</t>
  </si>
  <si>
    <t>2112003642</t>
  </si>
  <si>
    <t>GRN-2021-25135</t>
  </si>
  <si>
    <t>2112003355</t>
  </si>
  <si>
    <t>AB/0567/21</t>
  </si>
  <si>
    <t>GRN-2021-24223</t>
  </si>
  <si>
    <t>2112003356</t>
  </si>
  <si>
    <t>GRN-2021-24225</t>
  </si>
  <si>
    <t>2112003357</t>
  </si>
  <si>
    <t>GRN-2021-24226</t>
  </si>
  <si>
    <t>2112004975</t>
  </si>
  <si>
    <t>AB/0568/21</t>
  </si>
  <si>
    <t>GRN-2021-26735</t>
  </si>
  <si>
    <t>2112004845</t>
  </si>
  <si>
    <t>AB/0576/21</t>
  </si>
  <si>
    <t>GRN-2021-26421</t>
  </si>
  <si>
    <t>2112005018</t>
  </si>
  <si>
    <t>GRN-2021-26935</t>
  </si>
  <si>
    <t>2112005019</t>
  </si>
  <si>
    <t>GRN-2021-26940</t>
  </si>
  <si>
    <t>2112004972</t>
  </si>
  <si>
    <t>AB/0588/21</t>
  </si>
  <si>
    <t>GRN-2021-26731</t>
  </si>
  <si>
    <t>2112004973</t>
  </si>
  <si>
    <t>GRN-2021-26732</t>
  </si>
  <si>
    <t>2112003616</t>
  </si>
  <si>
    <t>AB/0590/21</t>
  </si>
  <si>
    <t>GRN-2021-25057</t>
  </si>
  <si>
    <t>2112003475</t>
  </si>
  <si>
    <t>AB/0592/21</t>
  </si>
  <si>
    <t>GRN-2021-24468</t>
  </si>
  <si>
    <t>2112003479</t>
  </si>
  <si>
    <t>GRN-2021-24488</t>
  </si>
  <si>
    <t>2112003543</t>
  </si>
  <si>
    <t>AB/0593/21</t>
  </si>
  <si>
    <t>GRN-2021-24684</t>
  </si>
  <si>
    <t>2112003868</t>
  </si>
  <si>
    <t>AB/0594/21</t>
  </si>
  <si>
    <t>GRN-2021-25703</t>
  </si>
  <si>
    <t>2112003869</t>
  </si>
  <si>
    <t>GRN-2021-25704</t>
  </si>
  <si>
    <t>2112003451</t>
  </si>
  <si>
    <t>AB/0598/21</t>
  </si>
  <si>
    <t>GRN-2021-24340</t>
  </si>
  <si>
    <t>2112003359</t>
  </si>
  <si>
    <t>AB/0599/21</t>
  </si>
  <si>
    <t>GRN-2021-24240</t>
  </si>
  <si>
    <t>2112004784</t>
  </si>
  <si>
    <t>AB/0600/21</t>
  </si>
  <si>
    <t>GRN-2021-26151</t>
  </si>
  <si>
    <t>2112004786</t>
  </si>
  <si>
    <t>GRN-2021-26154</t>
  </si>
  <si>
    <t>2112003697</t>
  </si>
  <si>
    <t>AB/0602/21</t>
  </si>
  <si>
    <t>GRN-2021-25343</t>
  </si>
  <si>
    <t>2112003491</t>
  </si>
  <si>
    <t>AB/0607/21</t>
  </si>
  <si>
    <t>GRN-2021-24514</t>
  </si>
  <si>
    <t>2112003496</t>
  </si>
  <si>
    <t>GRN-2021-24556</t>
  </si>
  <si>
    <t>2112003497</t>
  </si>
  <si>
    <t>GRN-2021-24557</t>
  </si>
  <si>
    <t>2112003498</t>
  </si>
  <si>
    <t>GRN-2021-24561</t>
  </si>
  <si>
    <t>2112003540</t>
  </si>
  <si>
    <t>GRN-2021-24680</t>
  </si>
  <si>
    <t>2112003541</t>
  </si>
  <si>
    <t>GRN-2021-24681</t>
  </si>
  <si>
    <t>2112003542</t>
  </si>
  <si>
    <t>GRN-2021-24682</t>
  </si>
  <si>
    <t>2112003461</t>
  </si>
  <si>
    <t>AB/0609/21</t>
  </si>
  <si>
    <t>GRN-2021-24425</t>
  </si>
  <si>
    <t>2112005201</t>
  </si>
  <si>
    <t>AB/0621/21</t>
  </si>
  <si>
    <t>GRN-2021-27644</t>
  </si>
  <si>
    <t>2112005127</t>
  </si>
  <si>
    <t>AB/0624/21</t>
  </si>
  <si>
    <t>GRN-2021-27434</t>
  </si>
  <si>
    <t>2112004976</t>
  </si>
  <si>
    <t>AB/0628/21</t>
  </si>
  <si>
    <t>GRN-2021-26736</t>
  </si>
  <si>
    <t>2112004977</t>
  </si>
  <si>
    <t>GRN-2021-26738</t>
  </si>
  <si>
    <t>2112004979</t>
  </si>
  <si>
    <t>GRN-2021-26743</t>
  </si>
  <si>
    <t>2112004982</t>
  </si>
  <si>
    <t>GRN-2021-26749</t>
  </si>
  <si>
    <t>2112005017</t>
  </si>
  <si>
    <t>GRN-2021-26934</t>
  </si>
  <si>
    <t>2112005117</t>
  </si>
  <si>
    <t>GRN-2021-27415</t>
  </si>
  <si>
    <t>2112005120</t>
  </si>
  <si>
    <t>GRN-2021-27418</t>
  </si>
  <si>
    <t>2112005121</t>
  </si>
  <si>
    <t>AB/0629/21</t>
  </si>
  <si>
    <t>GRN-2021-27420</t>
  </si>
  <si>
    <t>2112005193</t>
  </si>
  <si>
    <t>GRN-2021-27611</t>
  </si>
  <si>
    <t>2112003675</t>
  </si>
  <si>
    <t>AB/0639/21</t>
  </si>
  <si>
    <t>GRN-2021-25207</t>
  </si>
  <si>
    <t>2112003544</t>
  </si>
  <si>
    <t>AB/0644/21</t>
  </si>
  <si>
    <t>GRN-2021-24686</t>
  </si>
  <si>
    <t>2112003545</t>
  </si>
  <si>
    <t>GRN-2021-24687</t>
  </si>
  <si>
    <t>2112005205</t>
  </si>
  <si>
    <t>AB/0649/21</t>
  </si>
  <si>
    <t>GRN-2021-27681</t>
  </si>
  <si>
    <t>2112005206</t>
  </si>
  <si>
    <t>GRN-2021-27684</t>
  </si>
  <si>
    <t>2112005207</t>
  </si>
  <si>
    <t>GRN-2021-27687</t>
  </si>
  <si>
    <t>2112005208</t>
  </si>
  <si>
    <t>GRN-2021-27690</t>
  </si>
  <si>
    <t>2112005209</t>
  </si>
  <si>
    <t>GRN-2021-27692</t>
  </si>
  <si>
    <t>2112005210</t>
  </si>
  <si>
    <t>GRN-2021-27694</t>
  </si>
  <si>
    <t>2112005211</t>
  </si>
  <si>
    <t>GRN-2021-27695</t>
  </si>
  <si>
    <t>2112005069</t>
  </si>
  <si>
    <t>AB/0650/21</t>
  </si>
  <si>
    <t>GRN-2021-27052</t>
  </si>
  <si>
    <t>2112004974</t>
  </si>
  <si>
    <t>AB/0659/21</t>
  </si>
  <si>
    <t>GRN-2021-26734</t>
  </si>
  <si>
    <t>2112003570</t>
  </si>
  <si>
    <t>AB/0660/21</t>
  </si>
  <si>
    <t>GRN-2021-24857</t>
  </si>
  <si>
    <t>2112003615</t>
  </si>
  <si>
    <t>GRN-2021-25054</t>
  </si>
  <si>
    <t>2112003674</t>
  </si>
  <si>
    <t>GRN-2021-25206</t>
  </si>
  <si>
    <t>2112003842</t>
  </si>
  <si>
    <t>AB/0665/21</t>
  </si>
  <si>
    <t>GRN-2021-25632</t>
  </si>
  <si>
    <t>2112003895</t>
  </si>
  <si>
    <t>GRN-2021-25794</t>
  </si>
  <si>
    <t>2112003896</t>
  </si>
  <si>
    <t>GRN-2021-25795</t>
  </si>
  <si>
    <t>2112003897</t>
  </si>
  <si>
    <t>GRN-2021-25796</t>
  </si>
  <si>
    <t>2112003923</t>
  </si>
  <si>
    <t>AB/0687/21</t>
  </si>
  <si>
    <t>GRN-2021-25884</t>
  </si>
  <si>
    <t>2112004843</t>
  </si>
  <si>
    <t>AB/0689/21</t>
  </si>
  <si>
    <t>GRN-2021-26410</t>
  </si>
  <si>
    <t>2112004844</t>
  </si>
  <si>
    <t>GRN-2021-26418</t>
  </si>
  <si>
    <t>2112005194</t>
  </si>
  <si>
    <t>GRN-2021-27619</t>
  </si>
  <si>
    <t>2112003938</t>
  </si>
  <si>
    <t>AB/0712/21</t>
  </si>
  <si>
    <t>GRN-2021-26008</t>
  </si>
  <si>
    <t>2112005011</t>
  </si>
  <si>
    <t>AB/0715/21</t>
  </si>
  <si>
    <t>GRN-2021-26925</t>
  </si>
  <si>
    <t>2112005012</t>
  </si>
  <si>
    <t>GRN-2021-26928</t>
  </si>
  <si>
    <t>2112005013</t>
  </si>
  <si>
    <t>GRN-2021-26929</t>
  </si>
  <si>
    <t>2112005014</t>
  </si>
  <si>
    <t>GRN-2021-26931</t>
  </si>
  <si>
    <t>2112005015</t>
  </si>
  <si>
    <t>GRN-2021-26932</t>
  </si>
  <si>
    <t>2112004842</t>
  </si>
  <si>
    <t>AB/0722/21</t>
  </si>
  <si>
    <t>GRN-2021-26406</t>
  </si>
  <si>
    <t>2112005094</t>
  </si>
  <si>
    <t>AB/0734/21</t>
  </si>
  <si>
    <t>GRN-2021-27170</t>
  </si>
  <si>
    <t>2112005199</t>
  </si>
  <si>
    <t>AB/0735/21</t>
  </si>
  <si>
    <t>GRN-2021-27635</t>
  </si>
  <si>
    <t>2112005111</t>
  </si>
  <si>
    <t>AB/0760/21</t>
  </si>
  <si>
    <t>GRN-2021-27305</t>
  </si>
  <si>
    <t>2112005200</t>
  </si>
  <si>
    <t>AB/0788/21</t>
  </si>
  <si>
    <t>GRN-2021-27638</t>
  </si>
  <si>
    <t>2112005204</t>
  </si>
  <si>
    <t>GRN-2021-27665</t>
  </si>
  <si>
    <t>2112005138</t>
  </si>
  <si>
    <t>AB/0789/21</t>
  </si>
  <si>
    <t>GRN-2021-27495</t>
  </si>
  <si>
    <t>2112004922</t>
  </si>
  <si>
    <t>2100292480</t>
  </si>
  <si>
    <t>GRN-2021-26605</t>
  </si>
  <si>
    <t>2112004970</t>
  </si>
  <si>
    <t>IN01083723</t>
  </si>
  <si>
    <t>GRN-2021-26728</t>
  </si>
  <si>
    <t>2112003499</t>
  </si>
  <si>
    <t>IN1070696</t>
  </si>
  <si>
    <t>GRN-2021-24564</t>
  </si>
  <si>
    <t>2112003341</t>
  </si>
  <si>
    <t>IN1071656</t>
  </si>
  <si>
    <t>GRN-2021-24145</t>
  </si>
  <si>
    <t>2112003500</t>
  </si>
  <si>
    <t>IN1073161</t>
  </si>
  <si>
    <t>GRN-2021-24565</t>
  </si>
  <si>
    <t>2112003824</t>
  </si>
  <si>
    <t>IN1079399</t>
  </si>
  <si>
    <t>GRN-2021-25588</t>
  </si>
  <si>
    <t>2112003823</t>
  </si>
  <si>
    <t>IN1079400</t>
  </si>
  <si>
    <t>GRN-2021-25586</t>
  </si>
  <si>
    <t>2112003830</t>
  </si>
  <si>
    <t>IN1079401</t>
  </si>
  <si>
    <t>GRN-2021-25601</t>
  </si>
  <si>
    <t>2112003826</t>
  </si>
  <si>
    <t>IN1079402</t>
  </si>
  <si>
    <t>GRN-2021-25593</t>
  </si>
  <si>
    <t>2112003831</t>
  </si>
  <si>
    <t>IN1079403</t>
  </si>
  <si>
    <t>GRN-2021-25604</t>
  </si>
  <si>
    <t>2112003829</t>
  </si>
  <si>
    <t>IN1079405</t>
  </si>
  <si>
    <t>GRN-2021-25598</t>
  </si>
  <si>
    <t>2112003832</t>
  </si>
  <si>
    <t>IN1079406</t>
  </si>
  <si>
    <t>GRN-2021-25605</t>
  </si>
  <si>
    <t>2112003828</t>
  </si>
  <si>
    <t>IN1079407</t>
  </si>
  <si>
    <t>GRN-2021-25596</t>
  </si>
  <si>
    <t>2112004880</t>
  </si>
  <si>
    <t>IN1081859</t>
  </si>
  <si>
    <t>GRN-2021-26542</t>
  </si>
  <si>
    <t>2112004882</t>
  </si>
  <si>
    <t>IN1081876</t>
  </si>
  <si>
    <t>GRN-2021-26545</t>
  </si>
  <si>
    <t>2112004903</t>
  </si>
  <si>
    <t>IN1082320</t>
  </si>
  <si>
    <t>GRN-2021-26575</t>
  </si>
  <si>
    <t>2112004905</t>
  </si>
  <si>
    <t>IN1083136</t>
  </si>
  <si>
    <t>GRN-2021-26578</t>
  </si>
  <si>
    <t>2112005140</t>
  </si>
  <si>
    <t>IN1086020</t>
  </si>
  <si>
    <t>GRN-2021-27525</t>
  </si>
  <si>
    <t>2112005141</t>
  </si>
  <si>
    <t>IN1086878</t>
  </si>
  <si>
    <t>GRN-2021-27526</t>
  </si>
  <si>
    <t>2112003523</t>
  </si>
  <si>
    <t>in1070640</t>
  </si>
  <si>
    <t>GRN-2021-24642</t>
  </si>
  <si>
    <t>2112003526</t>
  </si>
  <si>
    <t>in1070641</t>
  </si>
  <si>
    <t>GRN-2021-24648</t>
  </si>
  <si>
    <t>2112003501</t>
  </si>
  <si>
    <t>in1070870</t>
  </si>
  <si>
    <t>GRN-2021-24570</t>
  </si>
  <si>
    <t>2112003524</t>
  </si>
  <si>
    <t>in1070935</t>
  </si>
  <si>
    <t>GRN-2021-24643</t>
  </si>
  <si>
    <t>2112003510</t>
  </si>
  <si>
    <t>in1071454</t>
  </si>
  <si>
    <t>GRN-2021-24592</t>
  </si>
  <si>
    <t>2112003513</t>
  </si>
  <si>
    <t>in1072952</t>
  </si>
  <si>
    <t>GRN-2021-24633</t>
  </si>
  <si>
    <t>2112003534</t>
  </si>
  <si>
    <t>in1073152</t>
  </si>
  <si>
    <t>GRN-2021-24665</t>
  </si>
  <si>
    <t>2112003525</t>
  </si>
  <si>
    <t>in1073153</t>
  </si>
  <si>
    <t>GRN-2021-24645</t>
  </si>
  <si>
    <t>2112003532</t>
  </si>
  <si>
    <t>in1073154</t>
  </si>
  <si>
    <t>GRN-2021-24663</t>
  </si>
  <si>
    <t>2112003522</t>
  </si>
  <si>
    <t>in1073155</t>
  </si>
  <si>
    <t>GRN-2021-24640</t>
  </si>
  <si>
    <t>2112003528</t>
  </si>
  <si>
    <t>in1073159</t>
  </si>
  <si>
    <t>GRN-2021-24653</t>
  </si>
  <si>
    <t>2112003529</t>
  </si>
  <si>
    <t>in1073176</t>
  </si>
  <si>
    <t>GRN-2021-24655</t>
  </si>
  <si>
    <t>2112003509</t>
  </si>
  <si>
    <t>in1073178</t>
  </si>
  <si>
    <t>GRN-2021-24591</t>
  </si>
  <si>
    <t>2112003533</t>
  </si>
  <si>
    <t>in1073181</t>
  </si>
  <si>
    <t>GRN-2021-24664</t>
  </si>
  <si>
    <t>2112003527</t>
  </si>
  <si>
    <t>in1073183</t>
  </si>
  <si>
    <t>GRN-2021-24650</t>
  </si>
  <si>
    <t>2112003531</t>
  </si>
  <si>
    <t>in1073185</t>
  </si>
  <si>
    <t>GRN-2021-24661</t>
  </si>
  <si>
    <t>2112003678</t>
  </si>
  <si>
    <t>in1076783</t>
  </si>
  <si>
    <t>GRN-2021-25229</t>
  </si>
  <si>
    <t>2112004894</t>
  </si>
  <si>
    <t>in1076914</t>
  </si>
  <si>
    <t>GRN-2021-26563</t>
  </si>
  <si>
    <t>2112004895</t>
  </si>
  <si>
    <t>in1076916</t>
  </si>
  <si>
    <t>GRN-2021-26566</t>
  </si>
  <si>
    <t>2112003681</t>
  </si>
  <si>
    <t>in1077059</t>
  </si>
  <si>
    <t>GRN-2021-25241</t>
  </si>
  <si>
    <t>2112003688</t>
  </si>
  <si>
    <t>in1077116</t>
  </si>
  <si>
    <t>GRN-2021-25290</t>
  </si>
  <si>
    <t>2112003684</t>
  </si>
  <si>
    <t>in1077158</t>
  </si>
  <si>
    <t>GRN-2021-25248</t>
  </si>
  <si>
    <t>2112003687</t>
  </si>
  <si>
    <t>in1077181</t>
  </si>
  <si>
    <t>GRN-2021-25288</t>
  </si>
  <si>
    <t>2112003683</t>
  </si>
  <si>
    <t>in1077182</t>
  </si>
  <si>
    <t>GRN-2021-25246</t>
  </si>
  <si>
    <t>2112003942</t>
  </si>
  <si>
    <t>in1077183</t>
  </si>
  <si>
    <t>GRN-2021-26055</t>
  </si>
  <si>
    <t>2112004893</t>
  </si>
  <si>
    <t>in1077225</t>
  </si>
  <si>
    <t>GRN-2021-26562</t>
  </si>
  <si>
    <t>2112004897</t>
  </si>
  <si>
    <t>in1077316</t>
  </si>
  <si>
    <t>GRN-2021-26571</t>
  </si>
  <si>
    <t>2112004901</t>
  </si>
  <si>
    <t>in1077319</t>
  </si>
  <si>
    <t>GRN-2021-26572</t>
  </si>
  <si>
    <t>2112003913</t>
  </si>
  <si>
    <t>in1077410</t>
  </si>
  <si>
    <t>GRN-2021-25854</t>
  </si>
  <si>
    <t>2112003904</t>
  </si>
  <si>
    <t>in1077415</t>
  </si>
  <si>
    <t>GRN-2021-25819</t>
  </si>
  <si>
    <t>2112003834</t>
  </si>
  <si>
    <t>in1077416</t>
  </si>
  <si>
    <t>GRN-2021-25616</t>
  </si>
  <si>
    <t>2112004896</t>
  </si>
  <si>
    <t>in1077422</t>
  </si>
  <si>
    <t>GRN-2021-26570</t>
  </si>
  <si>
    <t>2112004902</t>
  </si>
  <si>
    <t>in1077425</t>
  </si>
  <si>
    <t>GRN-2021-26573</t>
  </si>
  <si>
    <t>2112003912</t>
  </si>
  <si>
    <t>in1077448</t>
  </si>
  <si>
    <t>GRN-2021-25852</t>
  </si>
  <si>
    <t>2112003685</t>
  </si>
  <si>
    <t>in1077451</t>
  </si>
  <si>
    <t>GRN-2021-25251</t>
  </si>
  <si>
    <t>2112003866</t>
  </si>
  <si>
    <t>in1077459</t>
  </si>
  <si>
    <t>GRN-2021-25950</t>
  </si>
  <si>
    <t>2112003914</t>
  </si>
  <si>
    <t>in1077463</t>
  </si>
  <si>
    <t>GRN-2021-25856</t>
  </si>
  <si>
    <t>2112003916</t>
  </si>
  <si>
    <t>in1077470</t>
  </si>
  <si>
    <t>GRN-2021-25862</t>
  </si>
  <si>
    <t>2112003833</t>
  </si>
  <si>
    <t>in1077605</t>
  </si>
  <si>
    <t>GRN-2021-25615</t>
  </si>
  <si>
    <t>2112004919</t>
  </si>
  <si>
    <t>in1077846</t>
  </si>
  <si>
    <t>GRN-2021-26599</t>
  </si>
  <si>
    <t>2112003909</t>
  </si>
  <si>
    <t>in1077847</t>
  </si>
  <si>
    <t>GRN-2021-25846</t>
  </si>
  <si>
    <t>2112003911</t>
  </si>
  <si>
    <t>in1077848</t>
  </si>
  <si>
    <t>GRN-2021-25849</t>
  </si>
  <si>
    <t>2112003907</t>
  </si>
  <si>
    <t>in1077849/77850</t>
  </si>
  <si>
    <t>GRN-2021-25827</t>
  </si>
  <si>
    <t>2112003689</t>
  </si>
  <si>
    <t>in1077851</t>
  </si>
  <si>
    <t>GRN-2021-25295</t>
  </si>
  <si>
    <t>2112003918</t>
  </si>
  <si>
    <t>in1078859</t>
  </si>
  <si>
    <t>GRN-2021-25866</t>
  </si>
  <si>
    <t>2112003917</t>
  </si>
  <si>
    <t>in1079295</t>
  </si>
  <si>
    <t>GRN-2021-25864</t>
  </si>
  <si>
    <t>2112003905</t>
  </si>
  <si>
    <t>in1079404</t>
  </si>
  <si>
    <t>GRN-2021-25820</t>
  </si>
  <si>
    <t>2112004918</t>
  </si>
  <si>
    <t>in1079440</t>
  </si>
  <si>
    <t>GRN-2021-26597</t>
  </si>
  <si>
    <t>2112003906</t>
  </si>
  <si>
    <t>in1079442</t>
  </si>
  <si>
    <t>GRN-2021-25821</t>
  </si>
  <si>
    <t>2112003957</t>
  </si>
  <si>
    <t>in1079942</t>
  </si>
  <si>
    <t>GRN-2021-26072</t>
  </si>
  <si>
    <t>2112004752</t>
  </si>
  <si>
    <t>in1080193</t>
  </si>
  <si>
    <t>GRN-2021-26082</t>
  </si>
  <si>
    <t>2112004755</t>
  </si>
  <si>
    <t>in1080298</t>
  </si>
  <si>
    <t>GRN-2021-26087</t>
  </si>
  <si>
    <t>2112004754</t>
  </si>
  <si>
    <t>in1080787</t>
  </si>
  <si>
    <t>GRN-2021-26085</t>
  </si>
  <si>
    <t>2112003953</t>
  </si>
  <si>
    <t>in1080970</t>
  </si>
  <si>
    <t>GRN-2021-26066</t>
  </si>
  <si>
    <t>2112003955</t>
  </si>
  <si>
    <t>in1081664</t>
  </si>
  <si>
    <t>GRN-2021-26069</t>
  </si>
  <si>
    <t>2112004870</t>
  </si>
  <si>
    <t>in1081737</t>
  </si>
  <si>
    <t>GRN-2021-26499</t>
  </si>
  <si>
    <t>2112003960</t>
  </si>
  <si>
    <t>in1081738</t>
  </si>
  <si>
    <t>GRN-2021-26078</t>
  </si>
  <si>
    <t>2112003959</t>
  </si>
  <si>
    <t>in1081742</t>
  </si>
  <si>
    <t>GRN-2021-26077</t>
  </si>
  <si>
    <t>2112004924</t>
  </si>
  <si>
    <t>in1081773</t>
  </si>
  <si>
    <t>GRN-2021-26608</t>
  </si>
  <si>
    <t>2112003954</t>
  </si>
  <si>
    <t>in1081807</t>
  </si>
  <si>
    <t>GRN-2021-26067</t>
  </si>
  <si>
    <t>2112004869</t>
  </si>
  <si>
    <t>in1081809</t>
  </si>
  <si>
    <t>GRN-2021-26498</t>
  </si>
  <si>
    <t>2112003956</t>
  </si>
  <si>
    <t>in1081811</t>
  </si>
  <si>
    <t>GRN-2021-26071</t>
  </si>
  <si>
    <t>2112003949</t>
  </si>
  <si>
    <t>in1081812</t>
  </si>
  <si>
    <t>GRN-2021-26062</t>
  </si>
  <si>
    <t>2112004753</t>
  </si>
  <si>
    <t>in1081827</t>
  </si>
  <si>
    <t>GRN-2021-26083</t>
  </si>
  <si>
    <t>2112004912</t>
  </si>
  <si>
    <t>in1081868</t>
  </si>
  <si>
    <t>GRN-2021-26588</t>
  </si>
  <si>
    <t>2112004888</t>
  </si>
  <si>
    <t>in1081870</t>
  </si>
  <si>
    <t>GRN-2021-26555</t>
  </si>
  <si>
    <t>2112004886</t>
  </si>
  <si>
    <t>in1081871</t>
  </si>
  <si>
    <t>GRN-2021-26553</t>
  </si>
  <si>
    <t>2112003951</t>
  </si>
  <si>
    <t>in1081873</t>
  </si>
  <si>
    <t>GRN-2021-26064</t>
  </si>
  <si>
    <t>2112004943</t>
  </si>
  <si>
    <t>in1082240</t>
  </si>
  <si>
    <t>GRN-2021-26662</t>
  </si>
  <si>
    <t>2112003950</t>
  </si>
  <si>
    <t>in1082271</t>
  </si>
  <si>
    <t>GRN-2021-26063</t>
  </si>
  <si>
    <t>2112004868</t>
  </si>
  <si>
    <t>in1082305</t>
  </si>
  <si>
    <t>GRN-2021-26497</t>
  </si>
  <si>
    <t>2112003958</t>
  </si>
  <si>
    <t>in1082316</t>
  </si>
  <si>
    <t>GRN-2021-26075</t>
  </si>
  <si>
    <t>2112004911</t>
  </si>
  <si>
    <t>in1082384</t>
  </si>
  <si>
    <t>GRN-2021-26587</t>
  </si>
  <si>
    <t>2112004890</t>
  </si>
  <si>
    <t>in1082399</t>
  </si>
  <si>
    <t>GRN-2021-26557</t>
  </si>
  <si>
    <t>2112004907</t>
  </si>
  <si>
    <t>in1082401</t>
  </si>
  <si>
    <t>GRN-2021-26581</t>
  </si>
  <si>
    <t>2112004915</t>
  </si>
  <si>
    <t>in1082632</t>
  </si>
  <si>
    <t>GRN-2021-26593</t>
  </si>
  <si>
    <t>2112004884</t>
  </si>
  <si>
    <t>in1082734</t>
  </si>
  <si>
    <t>GRN-2021-26551</t>
  </si>
  <si>
    <t>2112004910</t>
  </si>
  <si>
    <t>in1082926</t>
  </si>
  <si>
    <t>GRN-2021-26585</t>
  </si>
  <si>
    <t>2112004917</t>
  </si>
  <si>
    <t>in1082956</t>
  </si>
  <si>
    <t>GRN-2021-26596</t>
  </si>
  <si>
    <t>2112004883</t>
  </si>
  <si>
    <t>in1083064</t>
  </si>
  <si>
    <t>GRN-2021-26549</t>
  </si>
  <si>
    <t>2112004925</t>
  </si>
  <si>
    <t>in1083110</t>
  </si>
  <si>
    <t>GRN-2021-26611</t>
  </si>
  <si>
    <t>2112004891</t>
  </si>
  <si>
    <t>in1083131</t>
  </si>
  <si>
    <t>GRN-2021-26558</t>
  </si>
  <si>
    <t>2112004909</t>
  </si>
  <si>
    <t>in1083155</t>
  </si>
  <si>
    <t>GRN-2021-26583</t>
  </si>
  <si>
    <t>2112004914</t>
  </si>
  <si>
    <t>in1083169</t>
  </si>
  <si>
    <t>GRN-2021-26591</t>
  </si>
  <si>
    <t>2112004913</t>
  </si>
  <si>
    <t>in1083191</t>
  </si>
  <si>
    <t>GRN-2021-26589</t>
  </si>
  <si>
    <t>2112004887</t>
  </si>
  <si>
    <t>in1083192</t>
  </si>
  <si>
    <t>GRN-2021-26554</t>
  </si>
  <si>
    <t>2112004892</t>
  </si>
  <si>
    <t>in1083196</t>
  </si>
  <si>
    <t>GRN-2021-26559</t>
  </si>
  <si>
    <t>2112004889</t>
  </si>
  <si>
    <t>in1083204</t>
  </si>
  <si>
    <t>GRN-2021-26556</t>
  </si>
  <si>
    <t>2112004920</t>
  </si>
  <si>
    <t>in10833122</t>
  </si>
  <si>
    <t>GRN-2021-26600</t>
  </si>
  <si>
    <t>2112004885</t>
  </si>
  <si>
    <t>in1083498</t>
  </si>
  <si>
    <t>GRN-2021-26552</t>
  </si>
  <si>
    <t>2112005025</t>
  </si>
  <si>
    <t>in1083741</t>
  </si>
  <si>
    <t>GRN-2021-26973</t>
  </si>
  <si>
    <t>2112005026</t>
  </si>
  <si>
    <t>in1083871</t>
  </si>
  <si>
    <t>GRN-2021-26976</t>
  </si>
  <si>
    <t>2112005044</t>
  </si>
  <si>
    <t>in1084023</t>
  </si>
  <si>
    <t>GRN-2021-27008</t>
  </si>
  <si>
    <t>2112005062</t>
  </si>
  <si>
    <t>in1084035</t>
  </si>
  <si>
    <t>GRN-2021-27039</t>
  </si>
  <si>
    <t>2112005032</t>
  </si>
  <si>
    <t>in1084048</t>
  </si>
  <si>
    <t>GRN-2021-26983</t>
  </si>
  <si>
    <t>2112005042</t>
  </si>
  <si>
    <t>in1084219</t>
  </si>
  <si>
    <t>GRN-2021-27001</t>
  </si>
  <si>
    <t>2112005022</t>
  </si>
  <si>
    <t>in1084631</t>
  </si>
  <si>
    <t>GRN-2021-26968</t>
  </si>
  <si>
    <t>2112005023</t>
  </si>
  <si>
    <t>in1084634</t>
  </si>
  <si>
    <t>GRN-2021-26969</t>
  </si>
  <si>
    <t>2112005056</t>
  </si>
  <si>
    <t>in1084645</t>
  </si>
  <si>
    <t>GRN-2021-27031</t>
  </si>
  <si>
    <t>2112005065</t>
  </si>
  <si>
    <t>in1084674</t>
  </si>
  <si>
    <t>GRN-2021-27045</t>
  </si>
  <si>
    <t>2112005061</t>
  </si>
  <si>
    <t>in1084693</t>
  </si>
  <si>
    <t>GRN-2021-27038</t>
  </si>
  <si>
    <t>2112005040</t>
  </si>
  <si>
    <t>in1084706</t>
  </si>
  <si>
    <t>GRN-2021-26995</t>
  </si>
  <si>
    <t>2112005031</t>
  </si>
  <si>
    <t>in1084730</t>
  </si>
  <si>
    <t>GRN-2021-26982</t>
  </si>
  <si>
    <t>2112005057</t>
  </si>
  <si>
    <t>in1084805</t>
  </si>
  <si>
    <t>GRN-2021-27032</t>
  </si>
  <si>
    <t>2112005055</t>
  </si>
  <si>
    <t>in1084808</t>
  </si>
  <si>
    <t>GRN-2021-27030</t>
  </si>
  <si>
    <t>2112005029</t>
  </si>
  <si>
    <t>in1084810</t>
  </si>
  <si>
    <t>GRN-2021-26980</t>
  </si>
  <si>
    <t>2112005059</t>
  </si>
  <si>
    <t>in1084835</t>
  </si>
  <si>
    <t>GRN-2021-27034</t>
  </si>
  <si>
    <t>2112005058</t>
  </si>
  <si>
    <t>in1084838</t>
  </si>
  <si>
    <t>GRN-2021-27033</t>
  </si>
  <si>
    <t>2112005064</t>
  </si>
  <si>
    <t>in1084842</t>
  </si>
  <si>
    <t>GRN-2021-27044</t>
  </si>
  <si>
    <t>2112005050</t>
  </si>
  <si>
    <t>in1084843</t>
  </si>
  <si>
    <t>GRN-2021-27018</t>
  </si>
  <si>
    <t>2112005066</t>
  </si>
  <si>
    <t>in1084845</t>
  </si>
  <si>
    <t>GRN-2021-27046</t>
  </si>
  <si>
    <t>2112005036</t>
  </si>
  <si>
    <t>in1084846</t>
  </si>
  <si>
    <t>GRN-2021-26989</t>
  </si>
  <si>
    <t>2112005035</t>
  </si>
  <si>
    <t>in1084847</t>
  </si>
  <si>
    <t>GRN-2021-26987</t>
  </si>
  <si>
    <t>2112005028</t>
  </si>
  <si>
    <t>in1084859</t>
  </si>
  <si>
    <t>GRN-2021-26978</t>
  </si>
  <si>
    <t>2112005052</t>
  </si>
  <si>
    <t>in1084916</t>
  </si>
  <si>
    <t>GRN-2021-27023</t>
  </si>
  <si>
    <t>2112005045</t>
  </si>
  <si>
    <t>in1085095</t>
  </si>
  <si>
    <t>GRN-2021-27009</t>
  </si>
  <si>
    <t>2112005067</t>
  </si>
  <si>
    <t>in1085191</t>
  </si>
  <si>
    <t>GRN-2021-27047</t>
  </si>
  <si>
    <t>2112005024</t>
  </si>
  <si>
    <t>in1085194</t>
  </si>
  <si>
    <t>GRN-2021-26972</t>
  </si>
  <si>
    <t>2112005063</t>
  </si>
  <si>
    <t>in1085196</t>
  </si>
  <si>
    <t>GRN-2021-27042</t>
  </si>
  <si>
    <t>2112005038</t>
  </si>
  <si>
    <t>in1085211</t>
  </si>
  <si>
    <t>GRN-2021-26992</t>
  </si>
  <si>
    <t>2112005051</t>
  </si>
  <si>
    <t>in1085237</t>
  </si>
  <si>
    <t>GRN-2021-27022</t>
  </si>
  <si>
    <t>2112005054</t>
  </si>
  <si>
    <t>in1085238</t>
  </si>
  <si>
    <t>GRN-2021-27026</t>
  </si>
  <si>
    <t>2112005068</t>
  </si>
  <si>
    <t>in1085305</t>
  </si>
  <si>
    <t>GRN-2021-27048</t>
  </si>
  <si>
    <t>2112005033</t>
  </si>
  <si>
    <t>in1085330</t>
  </si>
  <si>
    <t>GRN-2021-26985</t>
  </si>
  <si>
    <t>2112005041</t>
  </si>
  <si>
    <t>in1085511</t>
  </si>
  <si>
    <t>GRN-2021-26999</t>
  </si>
  <si>
    <t>2112005043</t>
  </si>
  <si>
    <t>in1085525</t>
  </si>
  <si>
    <t>GRN-2021-27002</t>
  </si>
  <si>
    <t>2112005053</t>
  </si>
  <si>
    <t>in1085553</t>
  </si>
  <si>
    <t>GRN-2021-27024</t>
  </si>
  <si>
    <t>2112005060</t>
  </si>
  <si>
    <t>in1085690</t>
  </si>
  <si>
    <t>GRN-2021-27036</t>
  </si>
  <si>
    <t>2112005049</t>
  </si>
  <si>
    <t>in1085705</t>
  </si>
  <si>
    <t>GRN-2021-27017</t>
  </si>
  <si>
    <t>2112005159</t>
  </si>
  <si>
    <t>in1085824</t>
  </si>
  <si>
    <t>GRN-2021-27555</t>
  </si>
  <si>
    <t>2112005143</t>
  </si>
  <si>
    <t>in1086009</t>
  </si>
  <si>
    <t>GRN-2021-27528</t>
  </si>
  <si>
    <t>2112005168</t>
  </si>
  <si>
    <t>in1086071</t>
  </si>
  <si>
    <t>GRN-2021-27567</t>
  </si>
  <si>
    <t>2112005157</t>
  </si>
  <si>
    <t>in1086077</t>
  </si>
  <si>
    <t>GRN-2021-27552</t>
  </si>
  <si>
    <t>2112005163</t>
  </si>
  <si>
    <t>in1086114</t>
  </si>
  <si>
    <t>GRN-2021-27561</t>
  </si>
  <si>
    <t>2112005155</t>
  </si>
  <si>
    <t>in1086128</t>
  </si>
  <si>
    <t>GRN-2021-27550</t>
  </si>
  <si>
    <t>2112005158</t>
  </si>
  <si>
    <t>in1086141</t>
  </si>
  <si>
    <t>GRN-2021-27554</t>
  </si>
  <si>
    <t>2112005152</t>
  </si>
  <si>
    <t>in1086144</t>
  </si>
  <si>
    <t>GRN-2021-27543</t>
  </si>
  <si>
    <t>2112005162</t>
  </si>
  <si>
    <t>in1086160</t>
  </si>
  <si>
    <t>GRN-2021-27560</t>
  </si>
  <si>
    <t>2112005147</t>
  </si>
  <si>
    <t>in1086175</t>
  </si>
  <si>
    <t>GRN-2021-27531</t>
  </si>
  <si>
    <t>2112005166</t>
  </si>
  <si>
    <t>in1086239</t>
  </si>
  <si>
    <t>GRN-2021-27565</t>
  </si>
  <si>
    <t>2112005171</t>
  </si>
  <si>
    <t>in1086593</t>
  </si>
  <si>
    <t>GRN-2021-27570</t>
  </si>
  <si>
    <t>2112005148</t>
  </si>
  <si>
    <t>in1086732</t>
  </si>
  <si>
    <t>GRN-2021-27532</t>
  </si>
  <si>
    <t>2112005151</t>
  </si>
  <si>
    <t>in1086766</t>
  </si>
  <si>
    <t>GRN-2021-27540</t>
  </si>
  <si>
    <t>2112005161</t>
  </si>
  <si>
    <t>in1086882</t>
  </si>
  <si>
    <t>GRN-2021-27557</t>
  </si>
  <si>
    <t>2112005165</t>
  </si>
  <si>
    <t>in1086883</t>
  </si>
  <si>
    <t>GRN-2021-27563</t>
  </si>
  <si>
    <t>2112005169</t>
  </si>
  <si>
    <t>in1086892</t>
  </si>
  <si>
    <t>GRN-2021-27568</t>
  </si>
  <si>
    <t>2112005156</t>
  </si>
  <si>
    <t>in1086898</t>
  </si>
  <si>
    <t>GRN-2021-27551</t>
  </si>
  <si>
    <t>2112005153</t>
  </si>
  <si>
    <t>in1086968</t>
  </si>
  <si>
    <t>GRN-2021-27545</t>
  </si>
  <si>
    <t>2112005167</t>
  </si>
  <si>
    <t>in1086993</t>
  </si>
  <si>
    <t>GRN-2021-27566</t>
  </si>
  <si>
    <t>2112005142</t>
  </si>
  <si>
    <t>in1087078</t>
  </si>
  <si>
    <t>GRN-2021-27527</t>
  </si>
  <si>
    <t>2112005149</t>
  </si>
  <si>
    <t>in1087081</t>
  </si>
  <si>
    <t>GRN-2021-27533</t>
  </si>
  <si>
    <t>2112005164</t>
  </si>
  <si>
    <t>in1087082</t>
  </si>
  <si>
    <t>GRN-2021-27562</t>
  </si>
  <si>
    <t>2112005170</t>
  </si>
  <si>
    <t>in1087083</t>
  </si>
  <si>
    <t>GRN-2021-27569</t>
  </si>
  <si>
    <t>2112005160</t>
  </si>
  <si>
    <t>in1087084</t>
  </si>
  <si>
    <t>GRN-2021-27556</t>
  </si>
  <si>
    <t>2112005146</t>
  </si>
  <si>
    <t>in1087085</t>
  </si>
  <si>
    <t>GRN-2021-27530</t>
  </si>
  <si>
    <t>2112005154</t>
  </si>
  <si>
    <t>ini086714</t>
  </si>
  <si>
    <t>GRN-2021-27546</t>
  </si>
  <si>
    <t>2112003910</t>
  </si>
  <si>
    <t>n1077572</t>
  </si>
  <si>
    <t>GRN-2021-25848</t>
  </si>
  <si>
    <t>2112004852</t>
  </si>
  <si>
    <t>153</t>
  </si>
  <si>
    <t>GRN-2021-26475</t>
  </si>
  <si>
    <t>2112003682</t>
  </si>
  <si>
    <t>GRN-2021-25243</t>
  </si>
  <si>
    <t>2112003908</t>
  </si>
  <si>
    <t>GRN-2021-25836</t>
  </si>
  <si>
    <t>2112003579</t>
  </si>
  <si>
    <t>102111000518</t>
  </si>
  <si>
    <t>GRN-2021-24876</t>
  </si>
  <si>
    <t>2112003580</t>
  </si>
  <si>
    <t>GRN-2021-24877</t>
  </si>
  <si>
    <t>2112003825</t>
  </si>
  <si>
    <t>102111000543</t>
  </si>
  <si>
    <t>GRN-2021-25590</t>
  </si>
  <si>
    <t>2112003827</t>
  </si>
  <si>
    <t>GRN-2021-25594</t>
  </si>
  <si>
    <t>2112004830</t>
  </si>
  <si>
    <t>KL21-A213</t>
  </si>
  <si>
    <t>GRN-2021-26350</t>
  </si>
  <si>
    <t>2112004832</t>
  </si>
  <si>
    <t>GRN-2021-26352</t>
  </si>
  <si>
    <t>2112004833</t>
  </si>
  <si>
    <t>KL21-A213.A216.A24</t>
  </si>
  <si>
    <t>GRN-2021-26353</t>
  </si>
  <si>
    <t>2112004834</t>
  </si>
  <si>
    <t>GRN-2021-26355</t>
  </si>
  <si>
    <t>2112004836</t>
  </si>
  <si>
    <t>GRN-2021-26356</t>
  </si>
  <si>
    <t>2112004838</t>
  </si>
  <si>
    <t>GRN-2021-26358</t>
  </si>
  <si>
    <t>2112004839</t>
  </si>
  <si>
    <t>GRN-2021-26359</t>
  </si>
  <si>
    <t>2112004840</t>
  </si>
  <si>
    <t>GRN-2021-26360</t>
  </si>
  <si>
    <t>2112004841</t>
  </si>
  <si>
    <t>GRN-2021-26362</t>
  </si>
  <si>
    <t>2112005046</t>
  </si>
  <si>
    <t>KL21-A253.A281.A28</t>
  </si>
  <si>
    <t>GRN-2021-27011</t>
  </si>
  <si>
    <t>2112005047</t>
  </si>
  <si>
    <t>GRN-2021-27014</t>
  </si>
  <si>
    <t>2112005048</t>
  </si>
  <si>
    <t>GRN-2021-27016</t>
  </si>
  <si>
    <t>2112003571</t>
  </si>
  <si>
    <t>KL21-A298.A313B.A3</t>
  </si>
  <si>
    <t>GRN-2021-24860</t>
  </si>
  <si>
    <t>2112003400</t>
  </si>
  <si>
    <t>KL21-A313</t>
  </si>
  <si>
    <t>GRN-2021-24288</t>
  </si>
  <si>
    <t>2112003403</t>
  </si>
  <si>
    <t>GRN-2021-24295</t>
  </si>
  <si>
    <t>2112003643</t>
  </si>
  <si>
    <t>KL21-A369</t>
  </si>
  <si>
    <t>GRN-2021-25136</t>
  </si>
  <si>
    <t>2112004921</t>
  </si>
  <si>
    <t>KL21-A377</t>
  </si>
  <si>
    <t>GRN-2021-26603</t>
  </si>
  <si>
    <t>2112004923</t>
  </si>
  <si>
    <t>GRN-2021-26607</t>
  </si>
  <si>
    <t>2112003561</t>
  </si>
  <si>
    <t>KL21A298A313BA315A</t>
  </si>
  <si>
    <t>GRN-2021-24825</t>
  </si>
  <si>
    <t>2112003563</t>
  </si>
  <si>
    <t>GRN-2021-24828</t>
  </si>
  <si>
    <t>2112003565</t>
  </si>
  <si>
    <t>GRN-2021-24833</t>
  </si>
  <si>
    <t>2112003566</t>
  </si>
  <si>
    <t>GRN-2021-24836</t>
  </si>
  <si>
    <t>2112004945</t>
  </si>
  <si>
    <t>kl21-a377</t>
  </si>
  <si>
    <t>GRN-2021-26671</t>
  </si>
  <si>
    <t>2112003617</t>
  </si>
  <si>
    <t>2279/2281</t>
  </si>
  <si>
    <t>GRN-2021-25059</t>
  </si>
  <si>
    <t>2112003855</t>
  </si>
  <si>
    <t>2535/2534</t>
  </si>
  <si>
    <t>GRN-2021-25664</t>
  </si>
  <si>
    <t>2112003926</t>
  </si>
  <si>
    <t>2645</t>
  </si>
  <si>
    <t>GRN-2021-25896</t>
  </si>
  <si>
    <t>2112004994</t>
  </si>
  <si>
    <t>2981/2980</t>
  </si>
  <si>
    <t>GRN-2021-26823</t>
  </si>
  <si>
    <t>2112004785</t>
  </si>
  <si>
    <t>GRN-2021-26152</t>
  </si>
  <si>
    <t>2112004926</t>
  </si>
  <si>
    <t>GRN-2021-26614</t>
  </si>
  <si>
    <t>2112005103</t>
  </si>
  <si>
    <t>GRN-2021-27238</t>
  </si>
  <si>
    <t>2112003340</t>
  </si>
  <si>
    <t>Goods received from CHANGZHOU DUYUE IMPORT AND EXP</t>
  </si>
  <si>
    <t>JY2021-EP001</t>
  </si>
  <si>
    <t>GRN-2021-24135</t>
  </si>
  <si>
    <t>CHANGZHOU DUYUE IMPORT AND EXP</t>
  </si>
  <si>
    <t>2112005027</t>
  </si>
  <si>
    <t>JY2021-EP002</t>
  </si>
  <si>
    <t>GRN-2021-26977</t>
  </si>
  <si>
    <t>2112003511</t>
  </si>
  <si>
    <t>FR32780H/0921/EPIC</t>
  </si>
  <si>
    <t>GRN-2021-24624</t>
  </si>
  <si>
    <t>2112004875</t>
  </si>
  <si>
    <t>GRN-2021-26528</t>
  </si>
  <si>
    <t>2112004958</t>
  </si>
  <si>
    <t>1030229155</t>
  </si>
  <si>
    <t>GRN-2021-26705</t>
  </si>
  <si>
    <t>2112003335</t>
  </si>
  <si>
    <t>1030314875</t>
  </si>
  <si>
    <t>GRN-2021-24120</t>
  </si>
  <si>
    <t>2112003333</t>
  </si>
  <si>
    <t>1030389528</t>
  </si>
  <si>
    <t>GRN-2021-24117</t>
  </si>
  <si>
    <t>2112003334</t>
  </si>
  <si>
    <t>1030447885</t>
  </si>
  <si>
    <t>GRN-2021-24119</t>
  </si>
  <si>
    <t>2112003332</t>
  </si>
  <si>
    <t>1030462458/462463/</t>
  </si>
  <si>
    <t>GRN-2021-24115</t>
  </si>
  <si>
    <t>2112005099</t>
  </si>
  <si>
    <t>1030660914</t>
  </si>
  <si>
    <t>GRN-2021-27225</t>
  </si>
  <si>
    <t>2112004779</t>
  </si>
  <si>
    <t>20426</t>
  </si>
  <si>
    <t>GRN-2021-26129</t>
  </si>
  <si>
    <t>2112003505</t>
  </si>
  <si>
    <t>16990</t>
  </si>
  <si>
    <t>GRN-2021-24582</t>
  </si>
  <si>
    <t>2112003346</t>
  </si>
  <si>
    <t>3641</t>
  </si>
  <si>
    <t>GRN-2021-24181</t>
  </si>
  <si>
    <t>2112003467</t>
  </si>
  <si>
    <t>3828/3849</t>
  </si>
  <si>
    <t>GRN-2021-24450</t>
  </si>
  <si>
    <t>2112003506</t>
  </si>
  <si>
    <t>3869</t>
  </si>
  <si>
    <t>GRN-2021-24583</t>
  </si>
  <si>
    <t>2112003659</t>
  </si>
  <si>
    <t>3924/4023/3997/406</t>
  </si>
  <si>
    <t>GRN-2021-25165</t>
  </si>
  <si>
    <t>2112003815</t>
  </si>
  <si>
    <t>4087/4044/4108/407</t>
  </si>
  <si>
    <t>GRN-2021-25578</t>
  </si>
  <si>
    <t>2112003338</t>
  </si>
  <si>
    <t>DM/21/3445</t>
  </si>
  <si>
    <t>GRN-2021-24130</t>
  </si>
  <si>
    <t>2112003656</t>
  </si>
  <si>
    <t>DM/21/3445(A)</t>
  </si>
  <si>
    <t>GRN-2021-25159</t>
  </si>
  <si>
    <t>2112003845</t>
  </si>
  <si>
    <t>DM/21/3666</t>
  </si>
  <si>
    <t>GRN-2021-25638</t>
  </si>
  <si>
    <t>2112004801</t>
  </si>
  <si>
    <t>DM/21/3724</t>
  </si>
  <si>
    <t>GRN-2021-26258</t>
  </si>
  <si>
    <t>2112004856</t>
  </si>
  <si>
    <t>DM/21/3736</t>
  </si>
  <si>
    <t>GRN-2021-26482</t>
  </si>
  <si>
    <t>2112004858</t>
  </si>
  <si>
    <t>GRN-2021-26484</t>
  </si>
  <si>
    <t>2112004855</t>
  </si>
  <si>
    <t>DM/21/3737</t>
  </si>
  <si>
    <t>GRN-2021-26481</t>
  </si>
  <si>
    <t>2112003488</t>
  </si>
  <si>
    <t>GRN-2021-24510</t>
  </si>
  <si>
    <t>2112003597</t>
  </si>
  <si>
    <t>173</t>
  </si>
  <si>
    <t>GRN-2021-24963</t>
  </si>
  <si>
    <t>2112003813</t>
  </si>
  <si>
    <t>GRN-2021-25576</t>
  </si>
  <si>
    <t>2112003814</t>
  </si>
  <si>
    <t>GRN-2021-25577</t>
  </si>
  <si>
    <t>2112003862</t>
  </si>
  <si>
    <t>GRN-2021-25686</t>
  </si>
  <si>
    <t>2112003863</t>
  </si>
  <si>
    <t>GRN-2021-25687</t>
  </si>
  <si>
    <t>2112005097</t>
  </si>
  <si>
    <t>332</t>
  </si>
  <si>
    <t>GRN-2021-27207</t>
  </si>
  <si>
    <t>2112005096</t>
  </si>
  <si>
    <t>333</t>
  </si>
  <si>
    <t>GRN-2021-27201</t>
  </si>
  <si>
    <t>2112005003</t>
  </si>
  <si>
    <t>2100295890</t>
  </si>
  <si>
    <t>GRN-2021-26889</t>
  </si>
  <si>
    <t>2112003660</t>
  </si>
  <si>
    <t>33854</t>
  </si>
  <si>
    <t>GRN-2021-25169</t>
  </si>
  <si>
    <t>2112004762</t>
  </si>
  <si>
    <t>34909/36049</t>
  </si>
  <si>
    <t>GRN-2021-26112</t>
  </si>
  <si>
    <t>2112003941</t>
  </si>
  <si>
    <t>35142/35175/36048</t>
  </si>
  <si>
    <t>GRN-2021-26030</t>
  </si>
  <si>
    <t>2112004763</t>
  </si>
  <si>
    <t>35412</t>
  </si>
  <si>
    <t>GRN-2021-26113</t>
  </si>
  <si>
    <t>2112003508</t>
  </si>
  <si>
    <t>35461</t>
  </si>
  <si>
    <t>GRN-2021-24588</t>
  </si>
  <si>
    <t>2112003507</t>
  </si>
  <si>
    <t>35462</t>
  </si>
  <si>
    <t>GRN-2021-24584</t>
  </si>
  <si>
    <t>2112003530</t>
  </si>
  <si>
    <t>35490</t>
  </si>
  <si>
    <t>GRN-2021-24659</t>
  </si>
  <si>
    <t>2112003667</t>
  </si>
  <si>
    <t>35550</t>
  </si>
  <si>
    <t>GRN-2021-25184</t>
  </si>
  <si>
    <t>2112003882</t>
  </si>
  <si>
    <t>35551</t>
  </si>
  <si>
    <t>GRN-2021-25743</t>
  </si>
  <si>
    <t>2112003661</t>
  </si>
  <si>
    <t>35628</t>
  </si>
  <si>
    <t>GRN-2021-25172</t>
  </si>
  <si>
    <t>2112003665</t>
  </si>
  <si>
    <t>35629</t>
  </si>
  <si>
    <t>GRN-2021-25179</t>
  </si>
  <si>
    <t>2112003666</t>
  </si>
  <si>
    <t>35630</t>
  </si>
  <si>
    <t>GRN-2021-25182</t>
  </si>
  <si>
    <t>2112003880</t>
  </si>
  <si>
    <t>35659</t>
  </si>
  <si>
    <t>GRN-2021-25741</t>
  </si>
  <si>
    <t>2112003881</t>
  </si>
  <si>
    <t>35660</t>
  </si>
  <si>
    <t>GRN-2021-25742</t>
  </si>
  <si>
    <t>2112003883</t>
  </si>
  <si>
    <t>35739</t>
  </si>
  <si>
    <t>GRN-2021-25744</t>
  </si>
  <si>
    <t>2112003837</t>
  </si>
  <si>
    <t>35811</t>
  </si>
  <si>
    <t>GRN-2021-25622</t>
  </si>
  <si>
    <t>2112003838</t>
  </si>
  <si>
    <t>35812</t>
  </si>
  <si>
    <t>GRN-2021-25623</t>
  </si>
  <si>
    <t>2112003836</t>
  </si>
  <si>
    <t>35813</t>
  </si>
  <si>
    <t>GRN-2021-25621</t>
  </si>
  <si>
    <t>2112003835</t>
  </si>
  <si>
    <t>35814</t>
  </si>
  <si>
    <t>GRN-2021-25619</t>
  </si>
  <si>
    <t>2112003921</t>
  </si>
  <si>
    <t>35984</t>
  </si>
  <si>
    <t>GRN-2021-25874</t>
  </si>
  <si>
    <t>2112004773</t>
  </si>
  <si>
    <t>36050</t>
  </si>
  <si>
    <t>GRN-2021-26123</t>
  </si>
  <si>
    <t>2112004771</t>
  </si>
  <si>
    <t>36051</t>
  </si>
  <si>
    <t>GRN-2021-26121</t>
  </si>
  <si>
    <t>2112004770</t>
  </si>
  <si>
    <t>36052</t>
  </si>
  <si>
    <t>GRN-2021-26120</t>
  </si>
  <si>
    <t>2112004766</t>
  </si>
  <si>
    <t>36053</t>
  </si>
  <si>
    <t>GRN-2021-26116</t>
  </si>
  <si>
    <t>2112004768</t>
  </si>
  <si>
    <t>36056</t>
  </si>
  <si>
    <t>GRN-2021-26118</t>
  </si>
  <si>
    <t>2112004765</t>
  </si>
  <si>
    <t>36057</t>
  </si>
  <si>
    <t>GRN-2021-26115</t>
  </si>
  <si>
    <t>2112004949</t>
  </si>
  <si>
    <t>36231</t>
  </si>
  <si>
    <t>GRN-2021-26687</t>
  </si>
  <si>
    <t>2112004955</t>
  </si>
  <si>
    <t>36232</t>
  </si>
  <si>
    <t>GRN-2021-26698</t>
  </si>
  <si>
    <t>2112004948</t>
  </si>
  <si>
    <t>36233</t>
  </si>
  <si>
    <t>GRN-2021-26685</t>
  </si>
  <si>
    <t>2112004953</t>
  </si>
  <si>
    <t>36234</t>
  </si>
  <si>
    <t>GRN-2021-26693</t>
  </si>
  <si>
    <t>2112004951</t>
  </si>
  <si>
    <t>36235</t>
  </si>
  <si>
    <t>GRN-2021-26689</t>
  </si>
  <si>
    <t>2112004956</t>
  </si>
  <si>
    <t>36236</t>
  </si>
  <si>
    <t>GRN-2021-26699</t>
  </si>
  <si>
    <t>2112005005</t>
  </si>
  <si>
    <t>36460</t>
  </si>
  <si>
    <t>GRN-2021-26893</t>
  </si>
  <si>
    <t>2112005004</t>
  </si>
  <si>
    <t>36461</t>
  </si>
  <si>
    <t>GRN-2021-26891</t>
  </si>
  <si>
    <t>2112005002</t>
  </si>
  <si>
    <t>36462</t>
  </si>
  <si>
    <t>GRN-2021-26887</t>
  </si>
  <si>
    <t>2112005100</t>
  </si>
  <si>
    <t>36542</t>
  </si>
  <si>
    <t>GRN-2021-27228</t>
  </si>
  <si>
    <t>2112004769</t>
  </si>
  <si>
    <t>ie00547501</t>
  </si>
  <si>
    <t>GRN-2021-26119</t>
  </si>
  <si>
    <t>2112005122</t>
  </si>
  <si>
    <t>21543</t>
  </si>
  <si>
    <t>GRN-2021-27422</t>
  </si>
  <si>
    <t>2112004872</t>
  </si>
  <si>
    <t>3435</t>
  </si>
  <si>
    <t>GRN-2021-26639</t>
  </si>
  <si>
    <t>2112004871</t>
  </si>
  <si>
    <t>3435,3436</t>
  </si>
  <si>
    <t>GRN-2021-26638</t>
  </si>
  <si>
    <t>2112003351</t>
  </si>
  <si>
    <t>3582</t>
  </si>
  <si>
    <t>GRN-2021-24198</t>
  </si>
  <si>
    <t>2112003352</t>
  </si>
  <si>
    <t>3583</t>
  </si>
  <si>
    <t>GRN-2021-24200</t>
  </si>
  <si>
    <t>2112003393</t>
  </si>
  <si>
    <t>3644</t>
  </si>
  <si>
    <t>GRN-2021-24278</t>
  </si>
  <si>
    <t>2112003391</t>
  </si>
  <si>
    <t>3645</t>
  </si>
  <si>
    <t>GRN-2021-24275</t>
  </si>
  <si>
    <t>2112003392</t>
  </si>
  <si>
    <t>3646</t>
  </si>
  <si>
    <t>GRN-2021-24277</t>
  </si>
  <si>
    <t>2112003395</t>
  </si>
  <si>
    <t>3647</t>
  </si>
  <si>
    <t>GRN-2021-24280</t>
  </si>
  <si>
    <t>2112003603</t>
  </si>
  <si>
    <t>GRN-2021-24990</t>
  </si>
  <si>
    <t>2112003568</t>
  </si>
  <si>
    <t>3684</t>
  </si>
  <si>
    <t>GRN-2021-24840</t>
  </si>
  <si>
    <t>2112003604</t>
  </si>
  <si>
    <t>3685</t>
  </si>
  <si>
    <t>GRN-2021-24991</t>
  </si>
  <si>
    <t>2112003605</t>
  </si>
  <si>
    <t>3686</t>
  </si>
  <si>
    <t>GRN-2021-24993</t>
  </si>
  <si>
    <t>2112003567</t>
  </si>
  <si>
    <t>3709</t>
  </si>
  <si>
    <t>GRN-2021-24839</t>
  </si>
  <si>
    <t>2112003694</t>
  </si>
  <si>
    <t>3780</t>
  </si>
  <si>
    <t>GRN-2021-25302</t>
  </si>
  <si>
    <t>2112003693</t>
  </si>
  <si>
    <t>3781</t>
  </si>
  <si>
    <t>GRN-2021-25301</t>
  </si>
  <si>
    <t>2112003870</t>
  </si>
  <si>
    <t>3911</t>
  </si>
  <si>
    <t>GRN-2021-25709</t>
  </si>
  <si>
    <t>2112004805</t>
  </si>
  <si>
    <t>3913</t>
  </si>
  <si>
    <t>GRN-2021-26269</t>
  </si>
  <si>
    <t>2112004804</t>
  </si>
  <si>
    <t>3914</t>
  </si>
  <si>
    <t>GRN-2021-26268</t>
  </si>
  <si>
    <t>2112004829</t>
  </si>
  <si>
    <t>3960</t>
  </si>
  <si>
    <t>GRN-2021-26347</t>
  </si>
  <si>
    <t>2112005134</t>
  </si>
  <si>
    <t>3996</t>
  </si>
  <si>
    <t>GRN-2021-27485</t>
  </si>
  <si>
    <t>2112004966</t>
  </si>
  <si>
    <t>4025</t>
  </si>
  <si>
    <t>GRN-2021-26722</t>
  </si>
  <si>
    <t>2112004967</t>
  </si>
  <si>
    <t>4026</t>
  </si>
  <si>
    <t>GRN-2021-26723</t>
  </si>
  <si>
    <t>2112004971</t>
  </si>
  <si>
    <t>GRN-2021-26729</t>
  </si>
  <si>
    <t>2112004969</t>
  </si>
  <si>
    <t>4087</t>
  </si>
  <si>
    <t>GRN-2021-26727</t>
  </si>
  <si>
    <t>2112004960</t>
  </si>
  <si>
    <t>GRN-2021-26710</t>
  </si>
  <si>
    <t>2112004962</t>
  </si>
  <si>
    <t>GRN-2021-26714</t>
  </si>
  <si>
    <t>2112004964</t>
  </si>
  <si>
    <t>4090</t>
  </si>
  <si>
    <t>GRN-2021-26717</t>
  </si>
  <si>
    <t>2112005071</t>
  </si>
  <si>
    <t>GRN-2021-27057</t>
  </si>
  <si>
    <t>2112005070</t>
  </si>
  <si>
    <t>4150</t>
  </si>
  <si>
    <t>GRN-2021-27056</t>
  </si>
  <si>
    <t>2112005137</t>
  </si>
  <si>
    <t>4182</t>
  </si>
  <si>
    <t>GRN-2021-27491</t>
  </si>
  <si>
    <t>2112005104</t>
  </si>
  <si>
    <t>4183</t>
  </si>
  <si>
    <t>GRN-2021-27252</t>
  </si>
  <si>
    <t>2112005105</t>
  </si>
  <si>
    <t>4185</t>
  </si>
  <si>
    <t>GRN-2021-27254</t>
  </si>
  <si>
    <t>2112003349</t>
  </si>
  <si>
    <t>4640</t>
  </si>
  <si>
    <t>GRN-2021-24194</t>
  </si>
  <si>
    <t>2112003350</t>
  </si>
  <si>
    <t>4641</t>
  </si>
  <si>
    <t>GRN-2021-24195</t>
  </si>
  <si>
    <t>2112003348</t>
  </si>
  <si>
    <t>4642</t>
  </si>
  <si>
    <t>GRN-2021-24192</t>
  </si>
  <si>
    <t>2112003347</t>
  </si>
  <si>
    <t>4643</t>
  </si>
  <si>
    <t>GRN-2021-24191</t>
  </si>
  <si>
    <t>2112004807</t>
  </si>
  <si>
    <t>Goods received from JIANGSU H.F. TEXTILES CO. LTD.</t>
  </si>
  <si>
    <t>JSHFI21J022</t>
  </si>
  <si>
    <t>GRN-2021-26308</t>
  </si>
  <si>
    <t>2112003677</t>
  </si>
  <si>
    <t>KD21-0613</t>
  </si>
  <si>
    <t>GRN-2021-25222</t>
  </si>
  <si>
    <t>2112004796</t>
  </si>
  <si>
    <t>KD21-0618</t>
  </si>
  <si>
    <t>GRN-2021-26220</t>
  </si>
  <si>
    <t>2112003635</t>
  </si>
  <si>
    <t>KD21-0639</t>
  </si>
  <si>
    <t>GRN-2021-25107</t>
  </si>
  <si>
    <t>2112005112</t>
  </si>
  <si>
    <t>KD21-0644</t>
  </si>
  <si>
    <t>GRN-2021-27309</t>
  </si>
  <si>
    <t>2112005113</t>
  </si>
  <si>
    <t>GRN-2021-27312</t>
  </si>
  <si>
    <t>2112005144</t>
  </si>
  <si>
    <t>KD21-0691</t>
  </si>
  <si>
    <t>GRN-2021-27529</t>
  </si>
  <si>
    <t>2112003709</t>
  </si>
  <si>
    <t>2021/31</t>
  </si>
  <si>
    <t>GRN-2021-25629</t>
  </si>
  <si>
    <t>2112003632</t>
  </si>
  <si>
    <t>Goods received from Kurabo Industries ltd</t>
  </si>
  <si>
    <t>A21081009E</t>
  </si>
  <si>
    <t>GRN-2021-25100</t>
  </si>
  <si>
    <t>2112003465</t>
  </si>
  <si>
    <t>GRN-2021-24446</t>
  </si>
  <si>
    <t>2112003808</t>
  </si>
  <si>
    <t>Goods received from Kurabo Industries LTD.</t>
  </si>
  <si>
    <t>AL21AZQ015-1</t>
  </si>
  <si>
    <t>GRN-2021-25550</t>
  </si>
  <si>
    <t>2112003809</t>
  </si>
  <si>
    <t>GRN-2021-25553</t>
  </si>
  <si>
    <t>2112003810</t>
  </si>
  <si>
    <t>GRN-2021-25557</t>
  </si>
  <si>
    <t>2112003811</t>
  </si>
  <si>
    <t>GRN-2021-25562</t>
  </si>
  <si>
    <t>2112003802</t>
  </si>
  <si>
    <t>AL21AZQ015-2</t>
  </si>
  <si>
    <t>GRN-2021-25483</t>
  </si>
  <si>
    <t>2112003463</t>
  </si>
  <si>
    <t>GRN-2021-24431</t>
  </si>
  <si>
    <t>2112003464</t>
  </si>
  <si>
    <t>GRN-2021-24437</t>
  </si>
  <si>
    <t>2112003553</t>
  </si>
  <si>
    <t>21C-E0533</t>
  </si>
  <si>
    <t>GRN-2021-24705</t>
  </si>
  <si>
    <t>2112003676</t>
  </si>
  <si>
    <t>21C-E0545</t>
  </si>
  <si>
    <t>GRN-2021-25217</t>
  </si>
  <si>
    <t>2112004799</t>
  </si>
  <si>
    <t>21C-E0549</t>
  </si>
  <si>
    <t>GRN-2021-26249</t>
  </si>
  <si>
    <t>2112004800</t>
  </si>
  <si>
    <t>GRN-2021-26251</t>
  </si>
  <si>
    <t>2112003593</t>
  </si>
  <si>
    <t>112993-124356</t>
  </si>
  <si>
    <t>GRN-2021-24933</t>
  </si>
  <si>
    <t>2112003587</t>
  </si>
  <si>
    <t>116540/118923</t>
  </si>
  <si>
    <t>GRN-2021-24896</t>
  </si>
  <si>
    <t>2112003592</t>
  </si>
  <si>
    <t>116859/116850/1169</t>
  </si>
  <si>
    <t>GRN-2021-24923</t>
  </si>
  <si>
    <t>2112003591</t>
  </si>
  <si>
    <t>118193/0592/7613/0</t>
  </si>
  <si>
    <t>GRN-2021-24920</t>
  </si>
  <si>
    <t>2112003588</t>
  </si>
  <si>
    <t>125175/124590/1243</t>
  </si>
  <si>
    <t>GRN-2021-24898</t>
  </si>
  <si>
    <t>2112003585</t>
  </si>
  <si>
    <t>128534/131468</t>
  </si>
  <si>
    <t>GRN-2021-24891</t>
  </si>
  <si>
    <t>2112003611</t>
  </si>
  <si>
    <t>128782/779/790/842</t>
  </si>
  <si>
    <t>GRN-2021-25009</t>
  </si>
  <si>
    <t>2112003584</t>
  </si>
  <si>
    <t>130141-135955</t>
  </si>
  <si>
    <t>GRN-2021-24882</t>
  </si>
  <si>
    <t>2112003578</t>
  </si>
  <si>
    <t>13058</t>
  </si>
  <si>
    <t>GRN-2021-24868</t>
  </si>
  <si>
    <t>2112003609</t>
  </si>
  <si>
    <t>130844/7705/1061/3</t>
  </si>
  <si>
    <t>GRN-2021-25004</t>
  </si>
  <si>
    <t>2112003608</t>
  </si>
  <si>
    <t>130863/128412</t>
  </si>
  <si>
    <t>GRN-2021-25003</t>
  </si>
  <si>
    <t>2112003589</t>
  </si>
  <si>
    <t>131470/130861</t>
  </si>
  <si>
    <t>GRN-2021-24910</t>
  </si>
  <si>
    <t>2112003586</t>
  </si>
  <si>
    <t>131475/130858</t>
  </si>
  <si>
    <t>GRN-2021-24895</t>
  </si>
  <si>
    <t>2112003610</t>
  </si>
  <si>
    <t>131671/169/552/797</t>
  </si>
  <si>
    <t>GRN-2021-25005</t>
  </si>
  <si>
    <t>2112003607</t>
  </si>
  <si>
    <t>131928</t>
  </si>
  <si>
    <t>GRN-2021-25001</t>
  </si>
  <si>
    <t>2112003606</t>
  </si>
  <si>
    <t>132420/130186/1297</t>
  </si>
  <si>
    <t>GRN-2021-25000</t>
  </si>
  <si>
    <t>2112003884</t>
  </si>
  <si>
    <t>133076</t>
  </si>
  <si>
    <t>GRN-2021-25746</t>
  </si>
  <si>
    <t>2112003476</t>
  </si>
  <si>
    <t>134079</t>
  </si>
  <si>
    <t>GRN-2021-24484</t>
  </si>
  <si>
    <t>2112003583</t>
  </si>
  <si>
    <t>135464-130175</t>
  </si>
  <si>
    <t>GRN-2021-24880</t>
  </si>
  <si>
    <t>2112003804</t>
  </si>
  <si>
    <t>135811</t>
  </si>
  <si>
    <t>GRN-2021-25507</t>
  </si>
  <si>
    <t>2112003885</t>
  </si>
  <si>
    <t>136142</t>
  </si>
  <si>
    <t>GRN-2021-25747</t>
  </si>
  <si>
    <t>2112004851</t>
  </si>
  <si>
    <t>137021-134046</t>
  </si>
  <si>
    <t>GRN-2021-26456</t>
  </si>
  <si>
    <t>2112003864</t>
  </si>
  <si>
    <t>139009</t>
  </si>
  <si>
    <t>GRN-2021-25693</t>
  </si>
  <si>
    <t>2112003865</t>
  </si>
  <si>
    <t>139483</t>
  </si>
  <si>
    <t>GRN-2021-25694</t>
  </si>
  <si>
    <t>2112003886</t>
  </si>
  <si>
    <t>140810</t>
  </si>
  <si>
    <t>GRN-2021-25748</t>
  </si>
  <si>
    <t>2112003872</t>
  </si>
  <si>
    <t>140815</t>
  </si>
  <si>
    <t>GRN-2021-25724</t>
  </si>
  <si>
    <t>2112003871</t>
  </si>
  <si>
    <t>140965</t>
  </si>
  <si>
    <t>GRN-2021-25721</t>
  </si>
  <si>
    <t>2112004944</t>
  </si>
  <si>
    <t>140982-141247</t>
  </si>
  <si>
    <t>GRN-2021-26664</t>
  </si>
  <si>
    <t>2112003920</t>
  </si>
  <si>
    <t>141223/1280460</t>
  </si>
  <si>
    <t>GRN-2021-25872</t>
  </si>
  <si>
    <t>2112003919</t>
  </si>
  <si>
    <t>141398</t>
  </si>
  <si>
    <t>GRN-2021-25869</t>
  </si>
  <si>
    <t>2112003922</t>
  </si>
  <si>
    <t>141472</t>
  </si>
  <si>
    <t>GRN-2021-25882</t>
  </si>
  <si>
    <t>2112003915</t>
  </si>
  <si>
    <t>141984</t>
  </si>
  <si>
    <t>GRN-2021-25859</t>
  </si>
  <si>
    <t>2112005182</t>
  </si>
  <si>
    <t>142345/147707</t>
  </si>
  <si>
    <t>GRN-2021-27593</t>
  </si>
  <si>
    <t>2112005176</t>
  </si>
  <si>
    <t>142370/145134</t>
  </si>
  <si>
    <t>GRN-2021-27583</t>
  </si>
  <si>
    <t>2112004797</t>
  </si>
  <si>
    <t>142845</t>
  </si>
  <si>
    <t>GRN-2021-26235</t>
  </si>
  <si>
    <t>2112003940</t>
  </si>
  <si>
    <t>143099/143102</t>
  </si>
  <si>
    <t>GRN-2021-26013</t>
  </si>
  <si>
    <t>2112003939</t>
  </si>
  <si>
    <t>143117</t>
  </si>
  <si>
    <t>GRN-2021-26012</t>
  </si>
  <si>
    <t>2112005183</t>
  </si>
  <si>
    <t>144274/141465</t>
  </si>
  <si>
    <t>GRN-2021-27595</t>
  </si>
  <si>
    <t>2112005185</t>
  </si>
  <si>
    <t>144570/141848</t>
  </si>
  <si>
    <t>GRN-2021-27598</t>
  </si>
  <si>
    <t>2112005178</t>
  </si>
  <si>
    <t>14480/143104/14236</t>
  </si>
  <si>
    <t>GRN-2021-27588</t>
  </si>
  <si>
    <t>2112005184</t>
  </si>
  <si>
    <t>146464/146683</t>
  </si>
  <si>
    <t>GRN-2021-27597</t>
  </si>
  <si>
    <t>2112005186</t>
  </si>
  <si>
    <t>147363</t>
  </si>
  <si>
    <t>GRN-2021-27599</t>
  </si>
  <si>
    <t>2112005179</t>
  </si>
  <si>
    <t>148405/146908/1472</t>
  </si>
  <si>
    <t>GRN-2021-27590</t>
  </si>
  <si>
    <t>2112005181</t>
  </si>
  <si>
    <t>148429</t>
  </si>
  <si>
    <t>GRN-2021-27592</t>
  </si>
  <si>
    <t>2112005177</t>
  </si>
  <si>
    <t>148453</t>
  </si>
  <si>
    <t>GRN-2021-27586</t>
  </si>
  <si>
    <t>2112005180</t>
  </si>
  <si>
    <t>148455</t>
  </si>
  <si>
    <t>GRN-2021-27591</t>
  </si>
  <si>
    <t>2112005107</t>
  </si>
  <si>
    <t>148530</t>
  </si>
  <si>
    <t>GRN-2021-27273</t>
  </si>
  <si>
    <t>2112003590</t>
  </si>
  <si>
    <t>7800/9173/6468/600</t>
  </si>
  <si>
    <t>GRN-2021-24916</t>
  </si>
  <si>
    <t>2112003817</t>
  </si>
  <si>
    <t>NAB-EXP-21-1597</t>
  </si>
  <si>
    <t>GRN-2021-25580</t>
  </si>
  <si>
    <t>2112003816</t>
  </si>
  <si>
    <t>NAB-EXP-21-1680</t>
  </si>
  <si>
    <t>GRN-2021-25579</t>
  </si>
  <si>
    <t>2112003329</t>
  </si>
  <si>
    <t>nab-exp--21-1597</t>
  </si>
  <si>
    <t>GRN-2021-24097</t>
  </si>
  <si>
    <t>2112003327</t>
  </si>
  <si>
    <t>GRN-2021-24092</t>
  </si>
  <si>
    <t>2112003328</t>
  </si>
  <si>
    <t>GRN-2021-24096</t>
  </si>
  <si>
    <t>2112003330</t>
  </si>
  <si>
    <t>GRN-2021-24098</t>
  </si>
  <si>
    <t>2112003410</t>
  </si>
  <si>
    <t>GRN-2021-24339</t>
  </si>
  <si>
    <t>2112003480</t>
  </si>
  <si>
    <t>GRN-2021-24489</t>
  </si>
  <si>
    <t>2112003482</t>
  </si>
  <si>
    <t>GRN-2021-24491</t>
  </si>
  <si>
    <t>2112003481</t>
  </si>
  <si>
    <t>GRN-2021-24490</t>
  </si>
  <si>
    <t>2112003601</t>
  </si>
  <si>
    <t>GRN-2021-24986</t>
  </si>
  <si>
    <t>2112003629</t>
  </si>
  <si>
    <t>GRN-2021-25089</t>
  </si>
  <si>
    <t>2112003692</t>
  </si>
  <si>
    <t>GRN-2021-25300</t>
  </si>
  <si>
    <t>2112003874</t>
  </si>
  <si>
    <t>GRN-2021-25728</t>
  </si>
  <si>
    <t>2112004774</t>
  </si>
  <si>
    <t>GRN-2021-26124</t>
  </si>
  <si>
    <t>2112005000</t>
  </si>
  <si>
    <t>GRN-2021-26871</t>
  </si>
  <si>
    <t>2112003452</t>
  </si>
  <si>
    <t>nab-exp-21-1620</t>
  </si>
  <si>
    <t>GRN-2021-24342</t>
  </si>
  <si>
    <t>2112003502</t>
  </si>
  <si>
    <t>GRN-2021-24574</t>
  </si>
  <si>
    <t>2112003602</t>
  </si>
  <si>
    <t>GRN-2021-24988</t>
  </si>
  <si>
    <t>2112003947</t>
  </si>
  <si>
    <t>GRN-2021-26060</t>
  </si>
  <si>
    <t>2112003887</t>
  </si>
  <si>
    <t>EXP/F-35/0256/2022</t>
  </si>
  <si>
    <t>GRN-2021-25755</t>
  </si>
  <si>
    <t>2112003888</t>
  </si>
  <si>
    <t>GRN-2021-25758</t>
  </si>
  <si>
    <t>2112003867</t>
  </si>
  <si>
    <t>EXP/F-35/0276/2022</t>
  </si>
  <si>
    <t>GRN-2021-25699</t>
  </si>
  <si>
    <t>2112005001</t>
  </si>
  <si>
    <t>EXP/F-35/0282/2022</t>
  </si>
  <si>
    <t>GRN-2021-26872</t>
  </si>
  <si>
    <t>2112005016</t>
  </si>
  <si>
    <t>EXP/F-35/0422/2022</t>
  </si>
  <si>
    <t>GRN-2021-26933</t>
  </si>
  <si>
    <t>2112003696</t>
  </si>
  <si>
    <t>01</t>
  </si>
  <si>
    <t>GRN-2021-25336</t>
  </si>
  <si>
    <t>2112004846</t>
  </si>
  <si>
    <t>251</t>
  </si>
  <si>
    <t>GRN-2021-26430</t>
  </si>
  <si>
    <t>2112003637</t>
  </si>
  <si>
    <t>66</t>
  </si>
  <si>
    <t>GRN-2021-25110</t>
  </si>
  <si>
    <t>2112004802</t>
  </si>
  <si>
    <t>DC-181021-22</t>
  </si>
  <si>
    <t>GRN-2021-26266</t>
  </si>
  <si>
    <t>2112004987</t>
  </si>
  <si>
    <t>DEPZ-17902/21</t>
  </si>
  <si>
    <t>GRN-2021-26784</t>
  </si>
  <si>
    <t>2112004803</t>
  </si>
  <si>
    <t>DEPZ-17903/21</t>
  </si>
  <si>
    <t>GRN-2021-26267</t>
  </si>
  <si>
    <t>2112004988</t>
  </si>
  <si>
    <t>GRN-2021-26785</t>
  </si>
  <si>
    <t>2112004989</t>
  </si>
  <si>
    <t>GRN-2021-26786</t>
  </si>
  <si>
    <t>2112004991</t>
  </si>
  <si>
    <t>GRN-2021-26788</t>
  </si>
  <si>
    <t>2112003343</t>
  </si>
  <si>
    <t>DEPZ-OIL-1888/21</t>
  </si>
  <si>
    <t>GRN-2021-24177</t>
  </si>
  <si>
    <t>2112003344</t>
  </si>
  <si>
    <t>GRN-2021-24179</t>
  </si>
  <si>
    <t>2112004990</t>
  </si>
  <si>
    <t>DEPZ-OIL-2041/21</t>
  </si>
  <si>
    <t>GRN-2021-26787</t>
  </si>
  <si>
    <t>2112004986</t>
  </si>
  <si>
    <t>DEPZ-OIL-2042/21</t>
  </si>
  <si>
    <t>GRN-2021-26782</t>
  </si>
  <si>
    <t>2112004927</t>
  </si>
  <si>
    <t>Goods received from Paxar Bangl</t>
  </si>
  <si>
    <t>241111</t>
  </si>
  <si>
    <t>GRN-2021-26616</t>
  </si>
  <si>
    <t>2112005136</t>
  </si>
  <si>
    <t>11-6656</t>
  </si>
  <si>
    <t>GRN-2021-27487</t>
  </si>
  <si>
    <t>2112003362</t>
  </si>
  <si>
    <t>GRN-2021-24249</t>
  </si>
  <si>
    <t>2112003404</t>
  </si>
  <si>
    <t>239199</t>
  </si>
  <si>
    <t>GRN-2021-24297</t>
  </si>
  <si>
    <t>2112003405</t>
  </si>
  <si>
    <t>GRN-2021-24298</t>
  </si>
  <si>
    <t>2112003782</t>
  </si>
  <si>
    <t>240048</t>
  </si>
  <si>
    <t>GRN-2021-25400</t>
  </si>
  <si>
    <t>2112003783</t>
  </si>
  <si>
    <t>GRN-2021-25402</t>
  </si>
  <si>
    <t>2112003784</t>
  </si>
  <si>
    <t>GRN-2021-25404</t>
  </si>
  <si>
    <t>2112003785</t>
  </si>
  <si>
    <t>GRN-2021-25405</t>
  </si>
  <si>
    <t>2112003786</t>
  </si>
  <si>
    <t>GRN-2021-25406</t>
  </si>
  <si>
    <t>2112003787</t>
  </si>
  <si>
    <t>GRN-2021-25407</t>
  </si>
  <si>
    <t>2112003788</t>
  </si>
  <si>
    <t>GRN-2021-25409</t>
  </si>
  <si>
    <t>2112003789</t>
  </si>
  <si>
    <t>GRN-2021-25411</t>
  </si>
  <si>
    <t>2112003790</t>
  </si>
  <si>
    <t>GRN-2021-25415</t>
  </si>
  <si>
    <t>2112003791</t>
  </si>
  <si>
    <t>GRN-2021-25419</t>
  </si>
  <si>
    <t>2112003792</t>
  </si>
  <si>
    <t>GRN-2021-25420</t>
  </si>
  <si>
    <t>2112003793</t>
  </si>
  <si>
    <t>GRN-2021-25425</t>
  </si>
  <si>
    <t>2112003794</t>
  </si>
  <si>
    <t>GRN-2021-25430</t>
  </si>
  <si>
    <t>2112003801</t>
  </si>
  <si>
    <t>GRN-2021-25480</t>
  </si>
  <si>
    <t>2112003807</t>
  </si>
  <si>
    <t>GRN-2021-25526</t>
  </si>
  <si>
    <t>2112003822</t>
  </si>
  <si>
    <t>GRN-2021-25585</t>
  </si>
  <si>
    <t>2112003935</t>
  </si>
  <si>
    <t>GRN-2021-25967</t>
  </si>
  <si>
    <t>2112003781</t>
  </si>
  <si>
    <t>240067</t>
  </si>
  <si>
    <t>GRN-2021-25398</t>
  </si>
  <si>
    <t>2112004930</t>
  </si>
  <si>
    <t>240304</t>
  </si>
  <si>
    <t>GRN-2021-26622</t>
  </si>
  <si>
    <t>2112003932</t>
  </si>
  <si>
    <t>240847</t>
  </si>
  <si>
    <t>GRN-2021-25960</t>
  </si>
  <si>
    <t>2112003933</t>
  </si>
  <si>
    <t>GRN-2021-25961</t>
  </si>
  <si>
    <t>2112003934</t>
  </si>
  <si>
    <t>GRN-2021-25962</t>
  </si>
  <si>
    <t>2112003843</t>
  </si>
  <si>
    <t>GRN-2021-25634</t>
  </si>
  <si>
    <t>2112003844</t>
  </si>
  <si>
    <t>GRN-2021-25635</t>
  </si>
  <si>
    <t>2112003927</t>
  </si>
  <si>
    <t>GRN-2021-25897</t>
  </si>
  <si>
    <t>2112003928</t>
  </si>
  <si>
    <t>GRN-2021-25898</t>
  </si>
  <si>
    <t>2112004787</t>
  </si>
  <si>
    <t>GRN-2021-26156</t>
  </si>
  <si>
    <t>2112004995</t>
  </si>
  <si>
    <t>GRN-2021-26824</t>
  </si>
  <si>
    <t>2112003839</t>
  </si>
  <si>
    <t>241115</t>
  </si>
  <si>
    <t>GRN-2021-25625</t>
  </si>
  <si>
    <t>2112003840</t>
  </si>
  <si>
    <t>GRN-2021-25627</t>
  </si>
  <si>
    <t>2112004788</t>
  </si>
  <si>
    <t>GRN-2021-26158</t>
  </si>
  <si>
    <t>2112004789</t>
  </si>
  <si>
    <t>GRN-2021-26161</t>
  </si>
  <si>
    <t>2112004790</t>
  </si>
  <si>
    <t>GRN-2021-26164</t>
  </si>
  <si>
    <t>2112004928</t>
  </si>
  <si>
    <t>GRN-2021-26618</t>
  </si>
  <si>
    <t>2112004929</t>
  </si>
  <si>
    <t>GRN-2021-26620</t>
  </si>
  <si>
    <t>2112004996</t>
  </si>
  <si>
    <t>GRN-2021-26838</t>
  </si>
  <si>
    <t>2112004997</t>
  </si>
  <si>
    <t>GRN-2021-26840</t>
  </si>
  <si>
    <t>2112005192</t>
  </si>
  <si>
    <t>GRN-2021-27609</t>
  </si>
  <si>
    <t>2112005196</t>
  </si>
  <si>
    <t>241391</t>
  </si>
  <si>
    <t>GRN-2021-27625</t>
  </si>
  <si>
    <t>2112005197</t>
  </si>
  <si>
    <t>GRN-2021-27627</t>
  </si>
  <si>
    <t>2112005198</t>
  </si>
  <si>
    <t>GRN-2021-27628</t>
  </si>
  <si>
    <t>2112005119</t>
  </si>
  <si>
    <t>241417</t>
  </si>
  <si>
    <t>GRN-2021-27417</t>
  </si>
  <si>
    <t>2112005080</t>
  </si>
  <si>
    <t>241946</t>
  </si>
  <si>
    <t>GRN-2021-27081</t>
  </si>
  <si>
    <t>2112005081</t>
  </si>
  <si>
    <t>GRN-2021-27083</t>
  </si>
  <si>
    <t>2112005082</t>
  </si>
  <si>
    <t>GRN-2021-27085</t>
  </si>
  <si>
    <t>2112005083</t>
  </si>
  <si>
    <t>GRN-2021-27089</t>
  </si>
  <si>
    <t>2112005118</t>
  </si>
  <si>
    <t>GRN-2021-27416</t>
  </si>
  <si>
    <t>2112005131</t>
  </si>
  <si>
    <t>242053</t>
  </si>
  <si>
    <t>GRN-2021-27480</t>
  </si>
  <si>
    <t>2112005132</t>
  </si>
  <si>
    <t>GRN-2021-27482</t>
  </si>
  <si>
    <t>2112005133</t>
  </si>
  <si>
    <t>GRN-2021-27483</t>
  </si>
  <si>
    <t>2112005135</t>
  </si>
  <si>
    <t>GRN-2021-27486</t>
  </si>
  <si>
    <t>2112005139</t>
  </si>
  <si>
    <t>GRN-2021-27496</t>
  </si>
  <si>
    <t>2112005187</t>
  </si>
  <si>
    <t>GRN-2021-27601</t>
  </si>
  <si>
    <t>2112005188</t>
  </si>
  <si>
    <t>GRN-2021-27605</t>
  </si>
  <si>
    <t>2112005189</t>
  </si>
  <si>
    <t>GRN-2021-27606</t>
  </si>
  <si>
    <t>2112005172</t>
  </si>
  <si>
    <t>242057</t>
  </si>
  <si>
    <t>GRN-2021-27572</t>
  </si>
  <si>
    <t>2112005173</t>
  </si>
  <si>
    <t>GRN-2021-27574</t>
  </si>
  <si>
    <t>2112005174</t>
  </si>
  <si>
    <t>GRN-2021-27577</t>
  </si>
  <si>
    <t>2112005175</t>
  </si>
  <si>
    <t>GRN-2021-27579</t>
  </si>
  <si>
    <t>2112005190</t>
  </si>
  <si>
    <t>GRN-2021-27607</t>
  </si>
  <si>
    <t>2112005191</t>
  </si>
  <si>
    <t>GRN-2021-27608</t>
  </si>
  <si>
    <t>2112003903</t>
  </si>
  <si>
    <t>108197/108196</t>
  </si>
  <si>
    <t>GRN-2021-25818</t>
  </si>
  <si>
    <t>2112003891</t>
  </si>
  <si>
    <t>112042</t>
  </si>
  <si>
    <t>GRN-2021-25777</t>
  </si>
  <si>
    <t>2112003892</t>
  </si>
  <si>
    <t>112044</t>
  </si>
  <si>
    <t>GRN-2021-25778</t>
  </si>
  <si>
    <t>2112003890</t>
  </si>
  <si>
    <t>112045/112043</t>
  </si>
  <si>
    <t>GRN-2021-25776</t>
  </si>
  <si>
    <t>2112003889</t>
  </si>
  <si>
    <t>112059</t>
  </si>
  <si>
    <t>GRN-2021-25775</t>
  </si>
  <si>
    <t>2112004775</t>
  </si>
  <si>
    <t>113408</t>
  </si>
  <si>
    <t>GRN-2021-26125</t>
  </si>
  <si>
    <t>2112003893</t>
  </si>
  <si>
    <t>11505/11504</t>
  </si>
  <si>
    <t>GRN-2021-25786</t>
  </si>
  <si>
    <t>2112004777</t>
  </si>
  <si>
    <t>11531/11532</t>
  </si>
  <si>
    <t>GRN-2021-26127</t>
  </si>
  <si>
    <t>2112004776</t>
  </si>
  <si>
    <t>11533</t>
  </si>
  <si>
    <t>GRN-2021-26126</t>
  </si>
  <si>
    <t>2112003575</t>
  </si>
  <si>
    <t>2100289990</t>
  </si>
  <si>
    <t>GRN-2021-24865</t>
  </si>
  <si>
    <t>2112004963</t>
  </si>
  <si>
    <t>2103003141</t>
  </si>
  <si>
    <t>GRN-2021-26716</t>
  </si>
  <si>
    <t>2112004957</t>
  </si>
  <si>
    <t>2103003273/3273</t>
  </si>
  <si>
    <t>GRN-2021-26702</t>
  </si>
  <si>
    <t>2112003458</t>
  </si>
  <si>
    <t>GRN-2021-24410</t>
  </si>
  <si>
    <t>2112003679</t>
  </si>
  <si>
    <t>2103098002</t>
  </si>
  <si>
    <t>GRN-2021-25231</t>
  </si>
  <si>
    <t>2112003466</t>
  </si>
  <si>
    <t>2103099596/99594</t>
  </si>
  <si>
    <t>GRN-2021-24448</t>
  </si>
  <si>
    <t>2112003879</t>
  </si>
  <si>
    <t>2103100042</t>
  </si>
  <si>
    <t>GRN-2021-25737</t>
  </si>
  <si>
    <t>2112003878</t>
  </si>
  <si>
    <t>2103100043</t>
  </si>
  <si>
    <t>GRN-2021-25734</t>
  </si>
  <si>
    <t>2112003399</t>
  </si>
  <si>
    <t>2103102242</t>
  </si>
  <si>
    <t>GRN-2021-24287</t>
  </si>
  <si>
    <t>2112003401</t>
  </si>
  <si>
    <t>2103102243</t>
  </si>
  <si>
    <t>GRN-2021-24289</t>
  </si>
  <si>
    <t>2112003366</t>
  </si>
  <si>
    <t>2103102824/2825</t>
  </si>
  <si>
    <t>GRN-2021-24266</t>
  </si>
  <si>
    <t>2112003363</t>
  </si>
  <si>
    <t>2103102826/2827/28</t>
  </si>
  <si>
    <t>GRN-2021-24257</t>
  </si>
  <si>
    <t>2112003394</t>
  </si>
  <si>
    <t>2103102828</t>
  </si>
  <si>
    <t>GRN-2021-24279</t>
  </si>
  <si>
    <t>2112003365</t>
  </si>
  <si>
    <t>2103102829/2830</t>
  </si>
  <si>
    <t>GRN-2021-24264</t>
  </si>
  <si>
    <t>2112003538</t>
  </si>
  <si>
    <t>2103102860</t>
  </si>
  <si>
    <t>GRN-2021-24671</t>
  </si>
  <si>
    <t>2112003398</t>
  </si>
  <si>
    <t>2103102911</t>
  </si>
  <si>
    <t>GRN-2021-24284</t>
  </si>
  <si>
    <t>2112003396</t>
  </si>
  <si>
    <t>2103102912/2913/29</t>
  </si>
  <si>
    <t>GRN-2021-24281</t>
  </si>
  <si>
    <t>2112003397</t>
  </si>
  <si>
    <t>2103102917</t>
  </si>
  <si>
    <t>GRN-2021-24282</t>
  </si>
  <si>
    <t>2112003402</t>
  </si>
  <si>
    <t>2103103208</t>
  </si>
  <si>
    <t>GRN-2021-24293</t>
  </si>
  <si>
    <t>2112003389</t>
  </si>
  <si>
    <t>2103103671/3672/32</t>
  </si>
  <si>
    <t>GRN-2021-24273</t>
  </si>
  <si>
    <t>2112003367</t>
  </si>
  <si>
    <t>2103103673/3674/36</t>
  </si>
  <si>
    <t>GRN-2021-24270</t>
  </si>
  <si>
    <t>2112003390</t>
  </si>
  <si>
    <t>2103103725/3661/37</t>
  </si>
  <si>
    <t>GRN-2021-24274</t>
  </si>
  <si>
    <t>2112003388</t>
  </si>
  <si>
    <t>2103103808/3237</t>
  </si>
  <si>
    <t>GRN-2021-24272</t>
  </si>
  <si>
    <t>2112003468</t>
  </si>
  <si>
    <t>2103104392/4393/43</t>
  </si>
  <si>
    <t>GRN-2021-24454</t>
  </si>
  <si>
    <t>2112003537</t>
  </si>
  <si>
    <t>2103104394</t>
  </si>
  <si>
    <t>GRN-2021-24670</t>
  </si>
  <si>
    <t>2112003469</t>
  </si>
  <si>
    <t>2103104404</t>
  </si>
  <si>
    <t>GRN-2021-24456</t>
  </si>
  <si>
    <t>2112003536</t>
  </si>
  <si>
    <t>2103104405</t>
  </si>
  <si>
    <t>GRN-2021-24669</t>
  </si>
  <si>
    <t>2112003471</t>
  </si>
  <si>
    <t>2103104406</t>
  </si>
  <si>
    <t>GRN-2021-24460</t>
  </si>
  <si>
    <t>2112005108</t>
  </si>
  <si>
    <t>2103104458</t>
  </si>
  <si>
    <t>GRN-2021-27274</t>
  </si>
  <si>
    <t>2112003612</t>
  </si>
  <si>
    <t>2103104465</t>
  </si>
  <si>
    <t>GRN-2021-25043</t>
  </si>
  <si>
    <t>2112003672</t>
  </si>
  <si>
    <t>2103104466</t>
  </si>
  <si>
    <t>GRN-2021-25193</t>
  </si>
  <si>
    <t>2112003539</t>
  </si>
  <si>
    <t>2103104527</t>
  </si>
  <si>
    <t>GRN-2021-24673</t>
  </si>
  <si>
    <t>2112003470</t>
  </si>
  <si>
    <t>2103104604</t>
  </si>
  <si>
    <t>GRN-2021-24459</t>
  </si>
  <si>
    <t>2112003489</t>
  </si>
  <si>
    <t>2103105039</t>
  </si>
  <si>
    <t>GRN-2021-24512</t>
  </si>
  <si>
    <t>2112003490</t>
  </si>
  <si>
    <t>2103105041</t>
  </si>
  <si>
    <t>GRN-2021-24513</t>
  </si>
  <si>
    <t>2112003535</t>
  </si>
  <si>
    <t>2103105046</t>
  </si>
  <si>
    <t>GRN-2021-24668</t>
  </si>
  <si>
    <t>2112003515</t>
  </si>
  <si>
    <t>2103105430</t>
  </si>
  <si>
    <t>GRN-2021-24635</t>
  </si>
  <si>
    <t>2112003512</t>
  </si>
  <si>
    <t>2103105432</t>
  </si>
  <si>
    <t>GRN-2021-24631</t>
  </si>
  <si>
    <t>2112003516</t>
  </si>
  <si>
    <t>2103105439</t>
  </si>
  <si>
    <t>GRN-2021-24638</t>
  </si>
  <si>
    <t>2112003517</t>
  </si>
  <si>
    <t>2103105507/5509/55</t>
  </si>
  <si>
    <t>GRN-2021-24639</t>
  </si>
  <si>
    <t>2112003576</t>
  </si>
  <si>
    <t>210310562/5597/559</t>
  </si>
  <si>
    <t>GRN-2021-24866</t>
  </si>
  <si>
    <t>2112003572</t>
  </si>
  <si>
    <t>2103105637</t>
  </si>
  <si>
    <t>GRN-2021-24861</t>
  </si>
  <si>
    <t>2112003574</t>
  </si>
  <si>
    <t>2103105640</t>
  </si>
  <si>
    <t>GRN-2021-24864</t>
  </si>
  <si>
    <t>2112003573</t>
  </si>
  <si>
    <t>2103105641</t>
  </si>
  <si>
    <t>GRN-2021-24863</t>
  </si>
  <si>
    <t>2112003577</t>
  </si>
  <si>
    <t>2103105886/5885/58</t>
  </si>
  <si>
    <t>GRN-2021-24867</t>
  </si>
  <si>
    <t>2112003596</t>
  </si>
  <si>
    <t>2103106526/6732/67</t>
  </si>
  <si>
    <t>GRN-2021-24961</t>
  </si>
  <si>
    <t>2112003673</t>
  </si>
  <si>
    <t>2103107113</t>
  </si>
  <si>
    <t>GRN-2021-25194</t>
  </si>
  <si>
    <t>2112003614</t>
  </si>
  <si>
    <t>2103107114</t>
  </si>
  <si>
    <t>GRN-2021-25047</t>
  </si>
  <si>
    <t>2112003671</t>
  </si>
  <si>
    <t>2103107659</t>
  </si>
  <si>
    <t>GRN-2021-25192</t>
  </si>
  <si>
    <t>2112003668</t>
  </si>
  <si>
    <t>210310769</t>
  </si>
  <si>
    <t>GRN-2021-25185</t>
  </si>
  <si>
    <t>2112003670</t>
  </si>
  <si>
    <t>2103107713/7714</t>
  </si>
  <si>
    <t>GRN-2021-25191</t>
  </si>
  <si>
    <t>2112003669</t>
  </si>
  <si>
    <t>2103107715/7678</t>
  </si>
  <si>
    <t>GRN-2021-25187</t>
  </si>
  <si>
    <t>2112003680</t>
  </si>
  <si>
    <t>2103107716</t>
  </si>
  <si>
    <t>GRN-2021-25237</t>
  </si>
  <si>
    <t>2112003875</t>
  </si>
  <si>
    <t>2103108901/9100/90</t>
  </si>
  <si>
    <t>GRN-2021-25730</t>
  </si>
  <si>
    <t>2112003876</t>
  </si>
  <si>
    <t>2103108923</t>
  </si>
  <si>
    <t>GRN-2021-25731</t>
  </si>
  <si>
    <t>2112003877</t>
  </si>
  <si>
    <t>2103109054</t>
  </si>
  <si>
    <t>GRN-2021-25732</t>
  </si>
  <si>
    <t>2112003818</t>
  </si>
  <si>
    <t>2103109161</t>
  </si>
  <si>
    <t>GRN-2021-25581</t>
  </si>
  <si>
    <t>2112004860</t>
  </si>
  <si>
    <t>2103109458</t>
  </si>
  <si>
    <t>GRN-2021-26488</t>
  </si>
  <si>
    <t>2112003819</t>
  </si>
  <si>
    <t>2103109624/9627/96</t>
  </si>
  <si>
    <t>GRN-2021-25582</t>
  </si>
  <si>
    <t>2112003821</t>
  </si>
  <si>
    <t>2103109628</t>
  </si>
  <si>
    <t>GRN-2021-25584</t>
  </si>
  <si>
    <t>2112003820</t>
  </si>
  <si>
    <t>2103109629/9622/96</t>
  </si>
  <si>
    <t>GRN-2021-25583</t>
  </si>
  <si>
    <t>2112004859</t>
  </si>
  <si>
    <t>2103112023/3112046</t>
  </si>
  <si>
    <t>GRN-2021-26485</t>
  </si>
  <si>
    <t>2112004861</t>
  </si>
  <si>
    <t>2103113731</t>
  </si>
  <si>
    <t>GRN-2021-26489</t>
  </si>
  <si>
    <t>2112004862</t>
  </si>
  <si>
    <t>2103113733/3113732</t>
  </si>
  <si>
    <t>GRN-2021-26490</t>
  </si>
  <si>
    <t>2112004867</t>
  </si>
  <si>
    <t>2103113738</t>
  </si>
  <si>
    <t>GRN-2021-26496</t>
  </si>
  <si>
    <t>2112004864</t>
  </si>
  <si>
    <t>2103113905/3113679</t>
  </si>
  <si>
    <t>GRN-2021-26492</t>
  </si>
  <si>
    <t>2112004863</t>
  </si>
  <si>
    <t>2103113909/3113906</t>
  </si>
  <si>
    <t>GRN-2021-26491</t>
  </si>
  <si>
    <t>2112004857</t>
  </si>
  <si>
    <t>2103114284/3113910</t>
  </si>
  <si>
    <t>GRN-2021-26483</t>
  </si>
  <si>
    <t>2112004968</t>
  </si>
  <si>
    <t>2103114514/2103210</t>
  </si>
  <si>
    <t>GRN-2021-26725</t>
  </si>
  <si>
    <t>2112004961</t>
  </si>
  <si>
    <t>2103114869</t>
  </si>
  <si>
    <t>GRN-2021-26712</t>
  </si>
  <si>
    <t>2112004965</t>
  </si>
  <si>
    <t>2103114879/5222/52</t>
  </si>
  <si>
    <t>GRN-2021-26719</t>
  </si>
  <si>
    <t>2112004959</t>
  </si>
  <si>
    <t>2103115295/5294/52</t>
  </si>
  <si>
    <t>GRN-2021-26709</t>
  </si>
  <si>
    <t>2112005073</t>
  </si>
  <si>
    <t>2103116045</t>
  </si>
  <si>
    <t>GRN-2021-27068</t>
  </si>
  <si>
    <t>2112005079</t>
  </si>
  <si>
    <t>2103116896/6904</t>
  </si>
  <si>
    <t>GRN-2021-27076</t>
  </si>
  <si>
    <t>2112005075</t>
  </si>
  <si>
    <t>2103116897</t>
  </si>
  <si>
    <t>GRN-2021-27070</t>
  </si>
  <si>
    <t>2112005074</t>
  </si>
  <si>
    <t>2103116902</t>
  </si>
  <si>
    <t>GRN-2021-27069</t>
  </si>
  <si>
    <t>2112005078</t>
  </si>
  <si>
    <t>2103116905/6953/69</t>
  </si>
  <si>
    <t>GRN-2021-27073</t>
  </si>
  <si>
    <t>2112005076</t>
  </si>
  <si>
    <t>2103116955/6956</t>
  </si>
  <si>
    <t>GRN-2021-27071</t>
  </si>
  <si>
    <t>2112005072</t>
  </si>
  <si>
    <t>2103116957/6958</t>
  </si>
  <si>
    <t>GRN-2021-27067</t>
  </si>
  <si>
    <t>2112005091</t>
  </si>
  <si>
    <t>2103117548</t>
  </si>
  <si>
    <t>GRN-2021-27144</t>
  </si>
  <si>
    <t>2112005093</t>
  </si>
  <si>
    <t>2103117554</t>
  </si>
  <si>
    <t>GRN-2021-27168</t>
  </si>
  <si>
    <t>2112005092</t>
  </si>
  <si>
    <t>2103117670</t>
  </si>
  <si>
    <t>GRN-2021-27147</t>
  </si>
  <si>
    <t>2112005077</t>
  </si>
  <si>
    <t>213116895/6954/690</t>
  </si>
  <si>
    <t>GRN-2021-27072</t>
  </si>
  <si>
    <t>2112003408</t>
  </si>
  <si>
    <t>3094301</t>
  </si>
  <si>
    <t>GRN-2021-24324</t>
  </si>
  <si>
    <t>2112003407</t>
  </si>
  <si>
    <t>3095940</t>
  </si>
  <si>
    <t>GRN-2021-24320</t>
  </si>
  <si>
    <t>2112003376</t>
  </si>
  <si>
    <t>3676/3652/3654/365</t>
  </si>
  <si>
    <t>GRN-2021-24271</t>
  </si>
  <si>
    <t>2112004866</t>
  </si>
  <si>
    <t>3737/3734/3736/373</t>
  </si>
  <si>
    <t>GRN-2021-26494</t>
  </si>
  <si>
    <t>2112003358</t>
  </si>
  <si>
    <t>Goods received from Sapphire Finishing Mills L</t>
  </si>
  <si>
    <t>GRN-2021-24237</t>
  </si>
  <si>
    <t>2112003360</t>
  </si>
  <si>
    <t>GRN-2021-24241</t>
  </si>
  <si>
    <t>2112003361</t>
  </si>
  <si>
    <t>GRN-2021-24243</t>
  </si>
  <si>
    <t>2112005114</t>
  </si>
  <si>
    <t>SFML-0175-22</t>
  </si>
  <si>
    <t>GRN-2021-27314</t>
  </si>
  <si>
    <t>2112005109</t>
  </si>
  <si>
    <t>SFML-0200-22</t>
  </si>
  <si>
    <t>GRN-2021-27293</t>
  </si>
  <si>
    <t>2112005110</t>
  </si>
  <si>
    <t>GRN-2021-27298</t>
  </si>
  <si>
    <t>2112004878</t>
  </si>
  <si>
    <t>SFML-0276-22</t>
  </si>
  <si>
    <t>GRN-2021-26539</t>
  </si>
  <si>
    <t>2112004879</t>
  </si>
  <si>
    <t>GRN-2021-26541</t>
  </si>
  <si>
    <t>2112004881</t>
  </si>
  <si>
    <t>GRN-2021-26543</t>
  </si>
  <si>
    <t>2112003812</t>
  </si>
  <si>
    <t>Goods received from SHIMADA SHOJI CO LTD</t>
  </si>
  <si>
    <t>55223R2707/21K</t>
  </si>
  <si>
    <t>GRN-2021-25573</t>
  </si>
  <si>
    <t>SHIMADA SHOJI CO LTD</t>
  </si>
  <si>
    <t>2112003841</t>
  </si>
  <si>
    <t>GRN-2021-25630</t>
  </si>
  <si>
    <t>2112005195</t>
  </si>
  <si>
    <t>55223R2877/21K</t>
  </si>
  <si>
    <t>GRN-2021-27623</t>
  </si>
  <si>
    <t>2112003894</t>
  </si>
  <si>
    <t>55223r2781/21k</t>
  </si>
  <si>
    <t>GRN-2021-25788</t>
  </si>
  <si>
    <t>2112003707</t>
  </si>
  <si>
    <t>14880</t>
  </si>
  <si>
    <t>GRN-2021-25812</t>
  </si>
  <si>
    <t>2112003705</t>
  </si>
  <si>
    <t>GRN-2021-25399</t>
  </si>
  <si>
    <t>2112003706</t>
  </si>
  <si>
    <t>15458</t>
  </si>
  <si>
    <t>GRN-2021-25809</t>
  </si>
  <si>
    <t>2112003657</t>
  </si>
  <si>
    <t>SML2021BD09048</t>
  </si>
  <si>
    <t>GRN-2021-25160</t>
  </si>
  <si>
    <t>2112003624</t>
  </si>
  <si>
    <t>SML2021BD05792</t>
  </si>
  <si>
    <t>GRN-2021-25068</t>
  </si>
  <si>
    <t>2112003618</t>
  </si>
  <si>
    <t>GRN-2021-25061</t>
  </si>
  <si>
    <t>2112003619</t>
  </si>
  <si>
    <t>GRN-2021-25062</t>
  </si>
  <si>
    <t>2112003621</t>
  </si>
  <si>
    <t>GRN-2021-25065</t>
  </si>
  <si>
    <t>2112003622</t>
  </si>
  <si>
    <t>GRN-2021-25066</t>
  </si>
  <si>
    <t>2112003623</t>
  </si>
  <si>
    <t>GRN-2021-25067</t>
  </si>
  <si>
    <t>2112003620</t>
  </si>
  <si>
    <t>GRN-2021-25063</t>
  </si>
  <si>
    <t>2112003625</t>
  </si>
  <si>
    <t>GRN-2021-25069</t>
  </si>
  <si>
    <t>2112003626</t>
  </si>
  <si>
    <t>GRN-2021-25070</t>
  </si>
  <si>
    <t>2112003627</t>
  </si>
  <si>
    <t>GRN-2021-25071</t>
  </si>
  <si>
    <t>2112003628</t>
  </si>
  <si>
    <t>GRN-2021-25072</t>
  </si>
  <si>
    <t>2112003645</t>
  </si>
  <si>
    <t>GRN-2021-25139</t>
  </si>
  <si>
    <t>2112003646</t>
  </si>
  <si>
    <t>GRN-2021-25140</t>
  </si>
  <si>
    <t>2112003647</t>
  </si>
  <si>
    <t>GRN-2021-25141</t>
  </si>
  <si>
    <t>2112003648</t>
  </si>
  <si>
    <t>GRN-2021-25142</t>
  </si>
  <si>
    <t>2112003649</t>
  </si>
  <si>
    <t>GRN-2021-25144</t>
  </si>
  <si>
    <t>2112003650</t>
  </si>
  <si>
    <t>GRN-2021-25146</t>
  </si>
  <si>
    <t>2112003651</t>
  </si>
  <si>
    <t>GRN-2021-25148</t>
  </si>
  <si>
    <t>2112003652</t>
  </si>
  <si>
    <t>GRN-2021-25150</t>
  </si>
  <si>
    <t>2112003653</t>
  </si>
  <si>
    <t>GRN-2021-25154</t>
  </si>
  <si>
    <t>2112003654</t>
  </si>
  <si>
    <t>GRN-2021-25156</t>
  </si>
  <si>
    <t>2112003655</t>
  </si>
  <si>
    <t>GRN-2021-25158</t>
  </si>
  <si>
    <t>2112003658</t>
  </si>
  <si>
    <t>GRN-2021-25162</t>
  </si>
  <si>
    <t>2112003846</t>
  </si>
  <si>
    <t>GRN-2021-25640</t>
  </si>
  <si>
    <t>2112003848</t>
  </si>
  <si>
    <t>GRN-2021-25644</t>
  </si>
  <si>
    <t>2112003849</t>
  </si>
  <si>
    <t>GRN-2021-25647</t>
  </si>
  <si>
    <t>2112003851</t>
  </si>
  <si>
    <t>GRN-2021-25650</t>
  </si>
  <si>
    <t>2112003852</t>
  </si>
  <si>
    <t>GRN-2021-25653</t>
  </si>
  <si>
    <t>2112004847</t>
  </si>
  <si>
    <t>SML2021BD09411</t>
  </si>
  <si>
    <t>GRN-2021-26432</t>
  </si>
  <si>
    <t>2112004848</t>
  </si>
  <si>
    <t>GRN-2021-26434</t>
  </si>
  <si>
    <t>2112004849</t>
  </si>
  <si>
    <t>GRN-2021-26436</t>
  </si>
  <si>
    <t>2112004850</t>
  </si>
  <si>
    <t>GRN-2021-26437</t>
  </si>
  <si>
    <t>2112005128</t>
  </si>
  <si>
    <t>SML2021BD09914</t>
  </si>
  <si>
    <t>GRN-2021-27459</t>
  </si>
  <si>
    <t>2112005129</t>
  </si>
  <si>
    <t>GRN-2021-27461</t>
  </si>
  <si>
    <t>2112005130</t>
  </si>
  <si>
    <t>GRN-2021-27463</t>
  </si>
  <si>
    <t>2112003644</t>
  </si>
  <si>
    <t>SMLBD202109048</t>
  </si>
  <si>
    <t>GRN-2021-25138</t>
  </si>
  <si>
    <t>2112003795</t>
  </si>
  <si>
    <t>sml2021bd09048</t>
  </si>
  <si>
    <t>GRN-2021-25457</t>
  </si>
  <si>
    <t>2112003796</t>
  </si>
  <si>
    <t>GRN-2021-25458</t>
  </si>
  <si>
    <t>2112003797</t>
  </si>
  <si>
    <t>GRN-2021-25460</t>
  </si>
  <si>
    <t>2112003798</t>
  </si>
  <si>
    <t>GRN-2021-25463</t>
  </si>
  <si>
    <t>2112003799</t>
  </si>
  <si>
    <t>GRN-2021-25464</t>
  </si>
  <si>
    <t>2112003850</t>
  </si>
  <si>
    <t>GRN-2021-25648</t>
  </si>
  <si>
    <t>2112003929</t>
  </si>
  <si>
    <t>GRN-2021-25899</t>
  </si>
  <si>
    <t>2112003943</t>
  </si>
  <si>
    <t>GRN-2021-26056</t>
  </si>
  <si>
    <t>2112003944</t>
  </si>
  <si>
    <t>GRN-2021-26057</t>
  </si>
  <si>
    <t>2112004756</t>
  </si>
  <si>
    <t>GRN-2021-26089</t>
  </si>
  <si>
    <t>2112004758</t>
  </si>
  <si>
    <t>GRN-2021-26100</t>
  </si>
  <si>
    <t>2112004759</t>
  </si>
  <si>
    <t>GRN-2021-26102</t>
  </si>
  <si>
    <t>2112004954</t>
  </si>
  <si>
    <t>GRN-2021-26696</t>
  </si>
  <si>
    <t>2112004985</t>
  </si>
  <si>
    <t>GRN-2021-26775</t>
  </si>
  <si>
    <t>2112003945</t>
  </si>
  <si>
    <t>sml2021bd09411</t>
  </si>
  <si>
    <t>GRN-2021-26058</t>
  </si>
  <si>
    <t>2112003946</t>
  </si>
  <si>
    <t>GRN-2021-26059</t>
  </si>
  <si>
    <t>2112004757</t>
  </si>
  <si>
    <t>GRN-2021-26091</t>
  </si>
  <si>
    <t>2112005084</t>
  </si>
  <si>
    <t>GRN-2021-27102</t>
  </si>
  <si>
    <t>2112005085</t>
  </si>
  <si>
    <t>GRN-2021-27103</t>
  </si>
  <si>
    <t>2112005086</t>
  </si>
  <si>
    <t>GRN-2021-27107</t>
  </si>
  <si>
    <t>2112005087</t>
  </si>
  <si>
    <t>GRN-2021-27115</t>
  </si>
  <si>
    <t>2112005098</t>
  </si>
  <si>
    <t>sml2021bd09803</t>
  </si>
  <si>
    <t>GRN-2021-27210</t>
  </si>
  <si>
    <t>2112003477</t>
  </si>
  <si>
    <t>DCF-210919-BK01</t>
  </si>
  <si>
    <t>GRN-2021-24485</t>
  </si>
  <si>
    <t>2112003478</t>
  </si>
  <si>
    <t>DCF-210919-BK02</t>
  </si>
  <si>
    <t>GRN-2021-24486</t>
  </si>
  <si>
    <t>2112005006</t>
  </si>
  <si>
    <t>DCF-211002-BK02</t>
  </si>
  <si>
    <t>GRN-2021-26896</t>
  </si>
  <si>
    <t>2112004906</t>
  </si>
  <si>
    <t>TZIV211001</t>
  </si>
  <si>
    <t>GRN-2021-26579</t>
  </si>
  <si>
    <t>2112004904</t>
  </si>
  <si>
    <t>TZIV211018</t>
  </si>
  <si>
    <t>GRN-2021-26577</t>
  </si>
  <si>
    <t>2112004916</t>
  </si>
  <si>
    <t>TZIV211051</t>
  </si>
  <si>
    <t>GRN-2021-26594</t>
  </si>
  <si>
    <t>2112004908</t>
  </si>
  <si>
    <t>TZIV211052</t>
  </si>
  <si>
    <t>GRN-2021-26582</t>
  </si>
  <si>
    <t>2112004820</t>
  </si>
  <si>
    <t>TZIV211019</t>
  </si>
  <si>
    <t>GRN-2021-26340</t>
  </si>
  <si>
    <t>2112003462</t>
  </si>
  <si>
    <t>TI21080155(LC24074</t>
  </si>
  <si>
    <t>GRN-2021-24429</t>
  </si>
  <si>
    <t>2112003582</t>
  </si>
  <si>
    <t>2109-C034</t>
  </si>
  <si>
    <t>GRN-2021-24879</t>
  </si>
  <si>
    <t>2112005115</t>
  </si>
  <si>
    <t>2109-C102</t>
  </si>
  <si>
    <t>GRN-2021-27349</t>
  </si>
  <si>
    <t>2112003695</t>
  </si>
  <si>
    <t>2109-D078</t>
  </si>
  <si>
    <t>GRN-2021-25303</t>
  </si>
  <si>
    <t>2112003474</t>
  </si>
  <si>
    <t>GRN-2021-24466</t>
  </si>
  <si>
    <t>2112003633</t>
  </si>
  <si>
    <t>20210903TICH</t>
  </si>
  <si>
    <t>GRN-2021-25102</t>
  </si>
  <si>
    <t>2112003485</t>
  </si>
  <si>
    <t>11-5660</t>
  </si>
  <si>
    <t>GRN-2021-24503</t>
  </si>
  <si>
    <t>2112003486</t>
  </si>
  <si>
    <t>GRN-2021-24505</t>
  </si>
  <si>
    <t>2112003484</t>
  </si>
  <si>
    <t>2577</t>
  </si>
  <si>
    <t>GRN-2021-24501</t>
  </si>
  <si>
    <t>2112003487</t>
  </si>
  <si>
    <t>2579</t>
  </si>
  <si>
    <t>GRN-2021-24508</t>
  </si>
  <si>
    <t>2112003514</t>
  </si>
  <si>
    <t>2580</t>
  </si>
  <si>
    <t>GRN-2021-24634</t>
  </si>
  <si>
    <t>2112003613</t>
  </si>
  <si>
    <t>2581</t>
  </si>
  <si>
    <t>GRN-2021-25044</t>
  </si>
  <si>
    <t>2112004078</t>
  </si>
  <si>
    <t>2584</t>
  </si>
  <si>
    <t>GRN-2021-26095</t>
  </si>
  <si>
    <t>2112004993</t>
  </si>
  <si>
    <t>2586</t>
  </si>
  <si>
    <t>GRN-2021-26822</t>
  </si>
  <si>
    <t>2112004992</t>
  </si>
  <si>
    <t>2587</t>
  </si>
  <si>
    <t>GRN-2021-26819</t>
  </si>
  <si>
    <t>2112004809</t>
  </si>
  <si>
    <t>Goods received from U-Long High-Tech Textile Co Lt</t>
  </si>
  <si>
    <t>UL210816</t>
  </si>
  <si>
    <t>GRN-2021-26327</t>
  </si>
  <si>
    <t>U-Long High-Tech Textile Co Lt</t>
  </si>
  <si>
    <t>2112004814</t>
  </si>
  <si>
    <t>UL210817</t>
  </si>
  <si>
    <t>GRN-2021-26334</t>
  </si>
  <si>
    <t>2112003569</t>
  </si>
  <si>
    <t>CPD210000450</t>
  </si>
  <si>
    <t>GRN-2021-24855</t>
  </si>
  <si>
    <t>2112004932</t>
  </si>
  <si>
    <t>CPD210000499</t>
  </si>
  <si>
    <t>GRN-2021-26626</t>
  </si>
  <si>
    <t>2112004978</t>
  </si>
  <si>
    <t>CPD210000540</t>
  </si>
  <si>
    <t>GRN-2021-26739</t>
  </si>
  <si>
    <t>2112005116</t>
  </si>
  <si>
    <t>CPD210000544</t>
  </si>
  <si>
    <t>GRN-2021-27402</t>
  </si>
  <si>
    <t>2112004980</t>
  </si>
  <si>
    <t>CPD210000561</t>
  </si>
  <si>
    <t>GRN-2021-26744</t>
  </si>
  <si>
    <t>2112004981</t>
  </si>
  <si>
    <t>GRN-2021-26747</t>
  </si>
  <si>
    <t>2112003803</t>
  </si>
  <si>
    <t>CPD210000562</t>
  </si>
  <si>
    <t>GRN-2021-25486</t>
  </si>
  <si>
    <t>2112003805</t>
  </si>
  <si>
    <t>GRN-2021-25509</t>
  </si>
  <si>
    <t>2112003558</t>
  </si>
  <si>
    <t>CPD210000574</t>
  </si>
  <si>
    <t>GRN-2021-24803</t>
  </si>
  <si>
    <t>2112003639</t>
  </si>
  <si>
    <t>CPD210000596</t>
  </si>
  <si>
    <t>GRN-2021-25130</t>
  </si>
  <si>
    <t>2112003800</t>
  </si>
  <si>
    <t>CPD210000606</t>
  </si>
  <si>
    <t>GRN-2021-25465</t>
  </si>
  <si>
    <t>2112004876</t>
  </si>
  <si>
    <t>CPD210000612</t>
  </si>
  <si>
    <t>GRN-2021-26529</t>
  </si>
  <si>
    <t>2112003854</t>
  </si>
  <si>
    <t>CPD210000622</t>
  </si>
  <si>
    <t>GRN-2021-25662</t>
  </si>
  <si>
    <t>2112003948</t>
  </si>
  <si>
    <t>CPD210000623</t>
  </si>
  <si>
    <t>GRN-2021-26061</t>
  </si>
  <si>
    <t>2112003937</t>
  </si>
  <si>
    <t>CPD210000624</t>
  </si>
  <si>
    <t>GRN-2021-25980</t>
  </si>
  <si>
    <t>2112003952</t>
  </si>
  <si>
    <t>CPD210000636</t>
  </si>
  <si>
    <t>GRN-2021-26065</t>
  </si>
  <si>
    <t>2112003472</t>
  </si>
  <si>
    <t>dc-006/21</t>
  </si>
  <si>
    <t>GRN-2021-24461</t>
  </si>
  <si>
    <t>2112003473</t>
  </si>
  <si>
    <t>GRN-2021-24462</t>
  </si>
  <si>
    <t>2112003459</t>
  </si>
  <si>
    <t>SW125102</t>
  </si>
  <si>
    <t>GRN-2021-24416</t>
  </si>
  <si>
    <t>2112003460</t>
  </si>
  <si>
    <t>GRN-2021-24418</t>
  </si>
  <si>
    <t>2112005030</t>
  </si>
  <si>
    <t>SW125108</t>
  </si>
  <si>
    <t>GRN-2021-26981</t>
  </si>
  <si>
    <t>2112005039</t>
  </si>
  <si>
    <t>SW125109</t>
  </si>
  <si>
    <t>GRN-2021-26993</t>
  </si>
  <si>
    <t>2112004798</t>
  </si>
  <si>
    <t>SW125182</t>
  </si>
  <si>
    <t>GRN-2021-26236</t>
  </si>
  <si>
    <t>2112005021</t>
  </si>
  <si>
    <t>SW125266</t>
  </si>
  <si>
    <t>GRN-2021-26956</t>
  </si>
  <si>
    <t>2112005034</t>
  </si>
  <si>
    <t>SW125273</t>
  </si>
  <si>
    <t>GRN-2021-26986</t>
  </si>
  <si>
    <t>2112005037</t>
  </si>
  <si>
    <t>GRN-2021-26990</t>
  </si>
  <si>
    <t>2112004946</t>
  </si>
  <si>
    <t>SW125325</t>
  </si>
  <si>
    <t>GRN-2021-26682</t>
  </si>
  <si>
    <t>2112004947</t>
  </si>
  <si>
    <t>GRN-2021-26684</t>
  </si>
  <si>
    <t>2112004950</t>
  </si>
  <si>
    <t>GRN-2021-26688</t>
  </si>
  <si>
    <t>2112004952</t>
  </si>
  <si>
    <t>GRN-2021-26691</t>
  </si>
  <si>
    <t>2112003354</t>
  </si>
  <si>
    <t>SW125338</t>
  </si>
  <si>
    <t>GRN-2021-24221</t>
  </si>
  <si>
    <t>2112004865</t>
  </si>
  <si>
    <t>SW125513</t>
  </si>
  <si>
    <t>GRN-2021-26493</t>
  </si>
  <si>
    <t>2112003847</t>
  </si>
  <si>
    <t>Goods received from Yixing Lucky G&amp;L Dyeing</t>
  </si>
  <si>
    <t>QJ210815</t>
  </si>
  <si>
    <t>GRN-2021-25642</t>
  </si>
  <si>
    <t>2112003930</t>
  </si>
  <si>
    <t>QJ210912</t>
  </si>
  <si>
    <t>GRN-2021-25927</t>
  </si>
  <si>
    <t>2112003931</t>
  </si>
  <si>
    <t>GRN-2021-25928</t>
  </si>
  <si>
    <t>2112005007</t>
  </si>
  <si>
    <t>ie00557861</t>
  </si>
  <si>
    <t>GRN-2021-26899</t>
  </si>
  <si>
    <t>2112003780</t>
  </si>
  <si>
    <t>2100288940</t>
  </si>
  <si>
    <t>GRN-2021-25388</t>
  </si>
  <si>
    <t>2112005095</t>
  </si>
  <si>
    <t>GRN-2021-27172</t>
  </si>
  <si>
    <t>2112003342</t>
  </si>
  <si>
    <t>GRN-2021-24169</t>
  </si>
  <si>
    <t>2112003494</t>
  </si>
  <si>
    <t>IE00518821</t>
  </si>
  <si>
    <t>GRN-2021-24554</t>
  </si>
  <si>
    <t>2112005088</t>
  </si>
  <si>
    <t>IE00556251</t>
  </si>
  <si>
    <t>GRN-2021-27134</t>
  </si>
  <si>
    <t>2112005089</t>
  </si>
  <si>
    <t>IE00557711</t>
  </si>
  <si>
    <t>GRN-2021-27136</t>
  </si>
  <si>
    <t>2112005090</t>
  </si>
  <si>
    <t>IE00561241</t>
  </si>
  <si>
    <t>GRN-2021-27140</t>
  </si>
  <si>
    <t>2112005124</t>
  </si>
  <si>
    <t>IE00567241</t>
  </si>
  <si>
    <t>GRN-2021-27426</t>
  </si>
  <si>
    <t>2112005125</t>
  </si>
  <si>
    <t>GRN-2021-27429</t>
  </si>
  <si>
    <t>2112005123</t>
  </si>
  <si>
    <t>IE00568361</t>
  </si>
  <si>
    <t>GRN-2021-27425</t>
  </si>
  <si>
    <t>2112005126</t>
  </si>
  <si>
    <t>IE0567241</t>
  </si>
  <si>
    <t>GRN-2021-27430</t>
  </si>
  <si>
    <t>2112003455</t>
  </si>
  <si>
    <t>GRN-2021-24350</t>
  </si>
  <si>
    <t>2112003364</t>
  </si>
  <si>
    <t>GRN-2021-24260</t>
  </si>
  <si>
    <t>2112004806</t>
  </si>
  <si>
    <t>GRN-2021-26273</t>
  </si>
  <si>
    <t>2112003925</t>
  </si>
  <si>
    <t>ie00488691</t>
  </si>
  <si>
    <t>GRN-2021-25895</t>
  </si>
  <si>
    <t>2112003353</t>
  </si>
  <si>
    <t>ie00512051</t>
  </si>
  <si>
    <t>GRN-2021-24220</t>
  </si>
  <si>
    <t>2112003337</t>
  </si>
  <si>
    <t>ie00512091</t>
  </si>
  <si>
    <t>GRN-2021-24129</t>
  </si>
  <si>
    <t>2112003339</t>
  </si>
  <si>
    <t>GRN-2021-24131</t>
  </si>
  <si>
    <t>2112003336</t>
  </si>
  <si>
    <t>ie00517421</t>
  </si>
  <si>
    <t>GRN-2021-24125</t>
  </si>
  <si>
    <t>2112003345</t>
  </si>
  <si>
    <t>ie00517471</t>
  </si>
  <si>
    <t>GRN-2021-24180</t>
  </si>
  <si>
    <t>2112003406</t>
  </si>
  <si>
    <t>GRN-2021-24303</t>
  </si>
  <si>
    <t>2112003630</t>
  </si>
  <si>
    <t>GRN-2021-25093</t>
  </si>
  <si>
    <t>2112003564</t>
  </si>
  <si>
    <t>ie00518671</t>
  </si>
  <si>
    <t>GRN-2021-24831</t>
  </si>
  <si>
    <t>2112003493</t>
  </si>
  <si>
    <t>ie00518821</t>
  </si>
  <si>
    <t>GRN-2021-24553</t>
  </si>
  <si>
    <t>2112003631</t>
  </si>
  <si>
    <t>GRN-2021-25094</t>
  </si>
  <si>
    <t>2112003409</t>
  </si>
  <si>
    <t>ie00518911</t>
  </si>
  <si>
    <t>GRN-2021-24337</t>
  </si>
  <si>
    <t>2112003453</t>
  </si>
  <si>
    <t>ie00524091</t>
  </si>
  <si>
    <t>GRN-2021-24346</t>
  </si>
  <si>
    <t>2112003454</t>
  </si>
  <si>
    <t>GRN-2021-24348</t>
  </si>
  <si>
    <t>2112003456</t>
  </si>
  <si>
    <t>GRN-2021-24352</t>
  </si>
  <si>
    <t>2112003457</t>
  </si>
  <si>
    <t>GRN-2021-24354</t>
  </si>
  <si>
    <t>2112003562</t>
  </si>
  <si>
    <t>ie00526011</t>
  </si>
  <si>
    <t>GRN-2021-24827</t>
  </si>
  <si>
    <t>2112003873</t>
  </si>
  <si>
    <t>ie00527681</t>
  </si>
  <si>
    <t>GRN-2021-25726</t>
  </si>
  <si>
    <t>2112003559</t>
  </si>
  <si>
    <t>ie00528301</t>
  </si>
  <si>
    <t>GRN-2021-24823</t>
  </si>
  <si>
    <t>2112003662</t>
  </si>
  <si>
    <t>ie00530201</t>
  </si>
  <si>
    <t>GRN-2021-25173</t>
  </si>
  <si>
    <t>2112003638</t>
  </si>
  <si>
    <t>ie00532491</t>
  </si>
  <si>
    <t>GRN-2021-25112</t>
  </si>
  <si>
    <t>2112005101</t>
  </si>
  <si>
    <t>ie00534481</t>
  </si>
  <si>
    <t>GRN-2021-27234</t>
  </si>
  <si>
    <t>2112003636</t>
  </si>
  <si>
    <t>ie00534511</t>
  </si>
  <si>
    <t>GRN-2021-25109</t>
  </si>
  <si>
    <t>2112003634</t>
  </si>
  <si>
    <t>ie00534751</t>
  </si>
  <si>
    <t>GRN-2021-25106</t>
  </si>
  <si>
    <t>2112003664</t>
  </si>
  <si>
    <t>ie00536241</t>
  </si>
  <si>
    <t>GRN-2021-25176</t>
  </si>
  <si>
    <t>2112004761</t>
  </si>
  <si>
    <t>ie00536281</t>
  </si>
  <si>
    <t>GRN-2021-26111</t>
  </si>
  <si>
    <t>2112004760</t>
  </si>
  <si>
    <t>ie00536291</t>
  </si>
  <si>
    <t>GRN-2021-26110</t>
  </si>
  <si>
    <t>2112004931</t>
  </si>
  <si>
    <t>ie00536601</t>
  </si>
  <si>
    <t>GRN-2021-26625</t>
  </si>
  <si>
    <t>2112003924</t>
  </si>
  <si>
    <t>ie00536631</t>
  </si>
  <si>
    <t>GRN-2021-25891</t>
  </si>
  <si>
    <t>2112005009</t>
  </si>
  <si>
    <t>GRN-2021-26915</t>
  </si>
  <si>
    <t>2112003663</t>
  </si>
  <si>
    <t>ie00536661</t>
  </si>
  <si>
    <t>GRN-2021-25174</t>
  </si>
  <si>
    <t>2112003856</t>
  </si>
  <si>
    <t>ie00537031</t>
  </si>
  <si>
    <t>GRN-2021-25669</t>
  </si>
  <si>
    <t>2112004792</t>
  </si>
  <si>
    <t>ie00537941</t>
  </si>
  <si>
    <t>GRN-2021-26173</t>
  </si>
  <si>
    <t>2112003936</t>
  </si>
  <si>
    <t>ie00537961</t>
  </si>
  <si>
    <t>GRN-2021-25975</t>
  </si>
  <si>
    <t>2112004764</t>
  </si>
  <si>
    <t>GRN-2021-26114</t>
  </si>
  <si>
    <t>2112004767</t>
  </si>
  <si>
    <t>GRN-2021-26117</t>
  </si>
  <si>
    <t>2112004772</t>
  </si>
  <si>
    <t>GRN-2021-26122</t>
  </si>
  <si>
    <t>2112004778</t>
  </si>
  <si>
    <t>GRN-2021-26128</t>
  </si>
  <si>
    <t>2112004795</t>
  </si>
  <si>
    <t>GRN-2021-26219</t>
  </si>
  <si>
    <t>2112004791</t>
  </si>
  <si>
    <t>ie00550271</t>
  </si>
  <si>
    <t>GRN-2021-26169</t>
  </si>
  <si>
    <t>2112004793</t>
  </si>
  <si>
    <t>ie00550781</t>
  </si>
  <si>
    <t>GRN-2021-26176</t>
  </si>
  <si>
    <t>2112005008</t>
  </si>
  <si>
    <t>ie00551721</t>
  </si>
  <si>
    <t>GRN-2021-26906</t>
  </si>
  <si>
    <t>2112004780</t>
  </si>
  <si>
    <t>ie00552071</t>
  </si>
  <si>
    <t>GRN-2021-26133</t>
  </si>
  <si>
    <t>2112004781</t>
  </si>
  <si>
    <t>GRN-2021-26134</t>
  </si>
  <si>
    <t>2112004782</t>
  </si>
  <si>
    <t>GRN-2021-26136</t>
  </si>
  <si>
    <t>2112004783</t>
  </si>
  <si>
    <t>GRN-2021-26137</t>
  </si>
  <si>
    <t>2112004933</t>
  </si>
  <si>
    <t>ie00552091</t>
  </si>
  <si>
    <t>GRN-2021-26627</t>
  </si>
  <si>
    <t>2112004934</t>
  </si>
  <si>
    <t>GRN-2021-26629</t>
  </si>
  <si>
    <t>2112004936</t>
  </si>
  <si>
    <t>GRN-2021-26633</t>
  </si>
  <si>
    <t>2112005010</t>
  </si>
  <si>
    <t>ie00553721</t>
  </si>
  <si>
    <t>GRN-2021-26917</t>
  </si>
  <si>
    <t>2112004940</t>
  </si>
  <si>
    <t>ie00553751</t>
  </si>
  <si>
    <t>GRN-2021-26659</t>
  </si>
  <si>
    <t>2112004941</t>
  </si>
  <si>
    <t>GRN-2021-26660</t>
  </si>
  <si>
    <t>2112004998</t>
  </si>
  <si>
    <t>GRN-2021-26851</t>
  </si>
  <si>
    <t>2112004937</t>
  </si>
  <si>
    <t>ie00555531</t>
  </si>
  <si>
    <t>GRN-2021-26656</t>
  </si>
  <si>
    <t>2112004938</t>
  </si>
  <si>
    <t>GRN-2021-26657</t>
  </si>
  <si>
    <t>2112004939</t>
  </si>
  <si>
    <t>GRN-2021-26658</t>
  </si>
  <si>
    <t>2112004942</t>
  </si>
  <si>
    <t>ie00556221</t>
  </si>
  <si>
    <t>GRN-2021-26661</t>
  </si>
  <si>
    <t>2112004983</t>
  </si>
  <si>
    <t>ie00557971</t>
  </si>
  <si>
    <t>GRN-2021-26755</t>
  </si>
  <si>
    <t>2112004984</t>
  </si>
  <si>
    <t>GRN-2021-26757</t>
  </si>
  <si>
    <t>2112004999</t>
  </si>
  <si>
    <t>GRN-2021-26870</t>
  </si>
  <si>
    <t>2112005102</t>
  </si>
  <si>
    <t>ie00563451</t>
  </si>
  <si>
    <t>GRN-2021-27237</t>
  </si>
  <si>
    <t>2112005202</t>
  </si>
  <si>
    <t>ie00569751</t>
  </si>
  <si>
    <t>GRN-2021-27651</t>
  </si>
  <si>
    <t>2112005203</t>
  </si>
  <si>
    <t>GRN-2021-27653</t>
  </si>
  <si>
    <t>2112003331</t>
  </si>
  <si>
    <t>TH21/0053</t>
  </si>
  <si>
    <t>GRN-2021-24102</t>
  </si>
  <si>
    <t>2112003483</t>
  </si>
  <si>
    <t>TH21/0055</t>
  </si>
  <si>
    <t>GRN-2021-24493</t>
  </si>
  <si>
    <t>2112003492</t>
  </si>
  <si>
    <t>GRN-2021-24520</t>
  </si>
  <si>
    <t>2112003503</t>
  </si>
  <si>
    <t>GRN-2021-24579</t>
  </si>
  <si>
    <t>2112003504</t>
  </si>
  <si>
    <t>GRN-2021-24580</t>
  </si>
  <si>
    <t>2112003581</t>
  </si>
  <si>
    <t>GRN-2021-24878</t>
  </si>
  <si>
    <t>2112003594</t>
  </si>
  <si>
    <t>GRN-2021-24937</t>
  </si>
  <si>
    <t>2112003595</t>
  </si>
  <si>
    <t>GRN-2021-24938</t>
  </si>
  <si>
    <t>2112004821</t>
  </si>
  <si>
    <t>TH21/0061</t>
  </si>
  <si>
    <t>GRN-2021-26342</t>
  </si>
  <si>
    <t>2112005020</t>
  </si>
  <si>
    <t>TH21/0062</t>
  </si>
  <si>
    <t>GRN-2021-26950</t>
  </si>
  <si>
    <t>2112003495</t>
  </si>
  <si>
    <t>TH21/0067</t>
  </si>
  <si>
    <t>GRN-2021-24555</t>
  </si>
  <si>
    <t>2126000275</t>
  </si>
  <si>
    <t>Low value bill process adjust with RM</t>
  </si>
  <si>
    <t>IBCDAO168780DAK</t>
  </si>
  <si>
    <t>2126000245</t>
  </si>
  <si>
    <t>Short value adjusted for fractional problem</t>
  </si>
  <si>
    <t>BLC21/2103002841</t>
  </si>
  <si>
    <t>2110000512</t>
  </si>
  <si>
    <t>BBCDAK145848</t>
  </si>
  <si>
    <t>21C-E0577 21C-E0</t>
  </si>
  <si>
    <t>2119000729</t>
  </si>
  <si>
    <t>CPD210000530</t>
  </si>
  <si>
    <t>CILDAK138426</t>
  </si>
  <si>
    <t>2119000728</t>
  </si>
  <si>
    <t>CILDAK138342</t>
  </si>
  <si>
    <t>2126000399</t>
  </si>
  <si>
    <t>Freight chager less than $1000</t>
  </si>
  <si>
    <t>3LC21/2103003401</t>
  </si>
  <si>
    <t>2112006055</t>
  </si>
  <si>
    <t>Goods received for 3RD BELL INTERNATIONAL</t>
  </si>
  <si>
    <t>GRN-2021-30256</t>
  </si>
  <si>
    <t>2112006056</t>
  </si>
  <si>
    <t>727</t>
  </si>
  <si>
    <t>GRN-2021-30257</t>
  </si>
  <si>
    <t>2110000582</t>
  </si>
  <si>
    <t>Goods received for Alok Industries Limited</t>
  </si>
  <si>
    <t>1006820882</t>
  </si>
  <si>
    <t>GRN-2021-30037</t>
  </si>
  <si>
    <t>Alok Industries Limited</t>
  </si>
  <si>
    <t>2112006075</t>
  </si>
  <si>
    <t>2110000583</t>
  </si>
  <si>
    <t>1006821338</t>
  </si>
  <si>
    <t>GRN-2021-30072</t>
  </si>
  <si>
    <t>2112006076</t>
  </si>
  <si>
    <t>2112006002</t>
  </si>
  <si>
    <t>Goods received for Alpha Start Ltd</t>
  </si>
  <si>
    <t>AB/0773/21</t>
  </si>
  <si>
    <t>GRN-2021-30075</t>
  </si>
  <si>
    <t>2112006035</t>
  </si>
  <si>
    <t>AB/0793/21</t>
  </si>
  <si>
    <t>GRN-2021-30210</t>
  </si>
  <si>
    <t>2112006036</t>
  </si>
  <si>
    <t>GRN-2021-30211</t>
  </si>
  <si>
    <t>2112006037</t>
  </si>
  <si>
    <t>AB/0796/21</t>
  </si>
  <si>
    <t>GRN-2021-30212</t>
  </si>
  <si>
    <t>2112006038</t>
  </si>
  <si>
    <t>GRN-2021-30213</t>
  </si>
  <si>
    <t>2112006040</t>
  </si>
  <si>
    <t>GRN-2021-30215</t>
  </si>
  <si>
    <t>2112006041</t>
  </si>
  <si>
    <t>GRN-2021-30217</t>
  </si>
  <si>
    <t>2112006042</t>
  </si>
  <si>
    <t>GRN-2021-30218</t>
  </si>
  <si>
    <t>2112006027</t>
  </si>
  <si>
    <t>AB/0808/21</t>
  </si>
  <si>
    <t>GRN-2021-30186</t>
  </si>
  <si>
    <t>2112006028</t>
  </si>
  <si>
    <t>GRN-2021-30187</t>
  </si>
  <si>
    <t>2112006032</t>
  </si>
  <si>
    <t>GRN-2021-30191</t>
  </si>
  <si>
    <t>2112006033</t>
  </si>
  <si>
    <t>GRN-2021-30193</t>
  </si>
  <si>
    <t>2112006034</t>
  </si>
  <si>
    <t>GRN-2021-30206</t>
  </si>
  <si>
    <t>2112006039</t>
  </si>
  <si>
    <t>GRN-2021-30214</t>
  </si>
  <si>
    <t>2112006057</t>
  </si>
  <si>
    <t>GRN-2021-30305</t>
  </si>
  <si>
    <t>2112006058</t>
  </si>
  <si>
    <t>GRN-2021-30311</t>
  </si>
  <si>
    <t>2112006025</t>
  </si>
  <si>
    <t>AB/0809/21</t>
  </si>
  <si>
    <t>GRN-2021-30184</t>
  </si>
  <si>
    <t>2112006026</t>
  </si>
  <si>
    <t>GRN-2021-30185</t>
  </si>
  <si>
    <t>2112006003</t>
  </si>
  <si>
    <t>AB/0810/21</t>
  </si>
  <si>
    <t>GRN-2021-30094</t>
  </si>
  <si>
    <t>2112006016</t>
  </si>
  <si>
    <t>AB/0920/21</t>
  </si>
  <si>
    <t>GRN-2021-30144</t>
  </si>
  <si>
    <t>2112006341</t>
  </si>
  <si>
    <t>AB/0922/21</t>
  </si>
  <si>
    <t>GRN-2021-30532</t>
  </si>
  <si>
    <t>2112006342</t>
  </si>
  <si>
    <t>GRN-2021-30534</t>
  </si>
  <si>
    <t>2112006343</t>
  </si>
  <si>
    <t>GRN-2021-30538</t>
  </si>
  <si>
    <t>2112006344</t>
  </si>
  <si>
    <t>GRN-2021-30541</t>
  </si>
  <si>
    <t>2112006053</t>
  </si>
  <si>
    <t>AB/0923/21</t>
  </si>
  <si>
    <t>GRN-2021-30250</t>
  </si>
  <si>
    <t>2112006369</t>
  </si>
  <si>
    <t>AB/0940/21</t>
  </si>
  <si>
    <t>GRN-2021-30622</t>
  </si>
  <si>
    <t>2112006352</t>
  </si>
  <si>
    <t>Goods received for American &amp; Efird (Bangladesh) L</t>
  </si>
  <si>
    <t>IN1099730</t>
  </si>
  <si>
    <t>GRN-2021-30583</t>
  </si>
  <si>
    <t>2112006355</t>
  </si>
  <si>
    <t>IN1100135</t>
  </si>
  <si>
    <t>GRN-2021-30592</t>
  </si>
  <si>
    <t>2112006358</t>
  </si>
  <si>
    <t>IN1100238</t>
  </si>
  <si>
    <t>GRN-2021-30600</t>
  </si>
  <si>
    <t>2112006356</t>
  </si>
  <si>
    <t>IN1100341</t>
  </si>
  <si>
    <t>GRN-2021-30596</t>
  </si>
  <si>
    <t>2112006365</t>
  </si>
  <si>
    <t>IN1100456</t>
  </si>
  <si>
    <t>GRN-2021-30612</t>
  </si>
  <si>
    <t>2112006357</t>
  </si>
  <si>
    <t>IN1100894</t>
  </si>
  <si>
    <t>GRN-2021-30599</t>
  </si>
  <si>
    <t>2112006366</t>
  </si>
  <si>
    <t>IN1101330</t>
  </si>
  <si>
    <t>GRN-2021-30615</t>
  </si>
  <si>
    <t>2112006359</t>
  </si>
  <si>
    <t>IN1101470</t>
  </si>
  <si>
    <t>GRN-2021-30603</t>
  </si>
  <si>
    <t>2112006354</t>
  </si>
  <si>
    <t>IN1101515</t>
  </si>
  <si>
    <t>GRN-2021-30590</t>
  </si>
  <si>
    <t>2112006353</t>
  </si>
  <si>
    <t>IN1101588</t>
  </si>
  <si>
    <t>GRN-2021-30586</t>
  </si>
  <si>
    <t>2112006364</t>
  </si>
  <si>
    <t>IN1101817</t>
  </si>
  <si>
    <t>GRN-2021-30611</t>
  </si>
  <si>
    <t>2112006063</t>
  </si>
  <si>
    <t>in098558</t>
  </si>
  <si>
    <t>GRN-2021-30362</t>
  </si>
  <si>
    <t>2112005990</t>
  </si>
  <si>
    <t>in1098529</t>
  </si>
  <si>
    <t>GRN-2021-30024</t>
  </si>
  <si>
    <t>2112006316</t>
  </si>
  <si>
    <t>in1098532</t>
  </si>
  <si>
    <t>GRN-2021-30479</t>
  </si>
  <si>
    <t>2112006174</t>
  </si>
  <si>
    <t>in1098814</t>
  </si>
  <si>
    <t>GRN-2021-30471</t>
  </si>
  <si>
    <t>2112006172</t>
  </si>
  <si>
    <t>in1099352</t>
  </si>
  <si>
    <t>GRN-2021-30469</t>
  </si>
  <si>
    <t>2112006068</t>
  </si>
  <si>
    <t>in1099408</t>
  </si>
  <si>
    <t>GRN-2021-30389</t>
  </si>
  <si>
    <t>2112006318</t>
  </si>
  <si>
    <t>in1099409</t>
  </si>
  <si>
    <t>GRN-2021-30482</t>
  </si>
  <si>
    <t>2112006074</t>
  </si>
  <si>
    <t>in1099427</t>
  </si>
  <si>
    <t>GRN-2021-30424</t>
  </si>
  <si>
    <t>2112006071</t>
  </si>
  <si>
    <t>in1099500</t>
  </si>
  <si>
    <t>GRN-2021-30419</t>
  </si>
  <si>
    <t>2112006173</t>
  </si>
  <si>
    <t>in1099515</t>
  </si>
  <si>
    <t>GRN-2021-30470</t>
  </si>
  <si>
    <t>2112006317</t>
  </si>
  <si>
    <t>in1099516</t>
  </si>
  <si>
    <t>GRN-2021-30481</t>
  </si>
  <si>
    <t>2112006175</t>
  </si>
  <si>
    <t>in1099545</t>
  </si>
  <si>
    <t>GRN-2021-30472</t>
  </si>
  <si>
    <t>2112006066</t>
  </si>
  <si>
    <t>in1099566</t>
  </si>
  <si>
    <t>GRN-2021-30374</t>
  </si>
  <si>
    <t>2112006072</t>
  </si>
  <si>
    <t>in1099569</t>
  </si>
  <si>
    <t>GRN-2021-30420</t>
  </si>
  <si>
    <t>2112006065</t>
  </si>
  <si>
    <t>in1099613</t>
  </si>
  <si>
    <t>GRN-2021-30370</t>
  </si>
  <si>
    <t>2112006319</t>
  </si>
  <si>
    <t>in1099676</t>
  </si>
  <si>
    <t>GRN-2021-30483</t>
  </si>
  <si>
    <t>2112006073</t>
  </si>
  <si>
    <t>in1100120</t>
  </si>
  <si>
    <t>GRN-2021-30422</t>
  </si>
  <si>
    <t>2112006064</t>
  </si>
  <si>
    <t>in1100239</t>
  </si>
  <si>
    <t>GRN-2021-30365</t>
  </si>
  <si>
    <t>2112006070</t>
  </si>
  <si>
    <t>in1100299</t>
  </si>
  <si>
    <t>GRN-2021-30403</t>
  </si>
  <si>
    <t>2112006368</t>
  </si>
  <si>
    <t>in1100470</t>
  </si>
  <si>
    <t>GRN-2021-30621</t>
  </si>
  <si>
    <t>2112006171</t>
  </si>
  <si>
    <t>in1100474</t>
  </si>
  <si>
    <t>GRN-2021-30468</t>
  </si>
  <si>
    <t>2112006431</t>
  </si>
  <si>
    <t>in1101898</t>
  </si>
  <si>
    <t>GRN-2021-30840</t>
  </si>
  <si>
    <t>2112006428</t>
  </si>
  <si>
    <t>in1102193</t>
  </si>
  <si>
    <t>GRN-2021-30834</t>
  </si>
  <si>
    <t>2112006427</t>
  </si>
  <si>
    <t>in1102300</t>
  </si>
  <si>
    <t>GRN-2021-30833</t>
  </si>
  <si>
    <t>2112006429</t>
  </si>
  <si>
    <t>in1102326</t>
  </si>
  <si>
    <t>GRN-2021-30838</t>
  </si>
  <si>
    <t>2112006430</t>
  </si>
  <si>
    <t>in1102699</t>
  </si>
  <si>
    <t>GRN-2021-30839</t>
  </si>
  <si>
    <t>2112006044</t>
  </si>
  <si>
    <t>Goods received for Beijing Kailong Yisheng Te</t>
  </si>
  <si>
    <t>KL21-A383</t>
  </si>
  <si>
    <t>GRN-2021-30220</t>
  </si>
  <si>
    <t>2112006043</t>
  </si>
  <si>
    <t>KL21-A423</t>
  </si>
  <si>
    <t>GRN-2021-30219</t>
  </si>
  <si>
    <t>2112006061</t>
  </si>
  <si>
    <t>kl21-a423</t>
  </si>
  <si>
    <t>GRN-2021-30340</t>
  </si>
  <si>
    <t>2112006314</t>
  </si>
  <si>
    <t>Goods received for Bengal Plastics Ltd. Unit-</t>
  </si>
  <si>
    <t>4119</t>
  </si>
  <si>
    <t>GRN-2021-30475</t>
  </si>
  <si>
    <t>2112006315</t>
  </si>
  <si>
    <t>4120/4121</t>
  </si>
  <si>
    <t>GRN-2021-30477</t>
  </si>
  <si>
    <t>2112006433</t>
  </si>
  <si>
    <t>Goods received for Coats Bangladesh Ltd.</t>
  </si>
  <si>
    <t>1030653352</t>
  </si>
  <si>
    <t>GRN-2021-30847</t>
  </si>
  <si>
    <t>2112006434</t>
  </si>
  <si>
    <t>1030675048</t>
  </si>
  <si>
    <t>GRN-2021-30848</t>
  </si>
  <si>
    <t>2112006023</t>
  </si>
  <si>
    <t>1030802572/4553/08</t>
  </si>
  <si>
    <t>GRN-2021-30178</t>
  </si>
  <si>
    <t>2112006384</t>
  </si>
  <si>
    <t>1030879040/8288</t>
  </si>
  <si>
    <t>GRN-2021-30659</t>
  </si>
  <si>
    <t>2112006432</t>
  </si>
  <si>
    <t>1030889412/6104</t>
  </si>
  <si>
    <t>GRN-2021-30842</t>
  </si>
  <si>
    <t>2112006024</t>
  </si>
  <si>
    <t>4290/3666/2999/380</t>
  </si>
  <si>
    <t>GRN-2021-30182</t>
  </si>
  <si>
    <t>2112006007</t>
  </si>
  <si>
    <t>Goods received for Coats Bangladesh Ltd.#</t>
  </si>
  <si>
    <t>1030780975/0280/43</t>
  </si>
  <si>
    <t>GRN-2021-30106</t>
  </si>
  <si>
    <t>2112006004</t>
  </si>
  <si>
    <t>1030804761</t>
  </si>
  <si>
    <t>GRN-2021-30101</t>
  </si>
  <si>
    <t>2112006005</t>
  </si>
  <si>
    <t>1030815806/830775</t>
  </si>
  <si>
    <t>GRN-2021-30102</t>
  </si>
  <si>
    <t>2112006006</t>
  </si>
  <si>
    <t>1030854871/2663/59</t>
  </si>
  <si>
    <t>GRN-2021-30104</t>
  </si>
  <si>
    <t>2110000592</t>
  </si>
  <si>
    <t>Goods received for GLOBAL CENTURY(HK) LIMITED</t>
  </si>
  <si>
    <t>6316</t>
  </si>
  <si>
    <t>GRN-2021-30155</t>
  </si>
  <si>
    <t>GLOBAL CENTURY(HK) LIMITED</t>
  </si>
  <si>
    <t>2112006085</t>
  </si>
  <si>
    <t>2112006031</t>
  </si>
  <si>
    <t>Goods received for Green Pac (BD) Ltd.</t>
  </si>
  <si>
    <t>GRN-2021-30190</t>
  </si>
  <si>
    <t>2112006363</t>
  </si>
  <si>
    <t>560</t>
  </si>
  <si>
    <t>GRN-2021-30607</t>
  </si>
  <si>
    <t>2112006382</t>
  </si>
  <si>
    <t>Goods received for GUNZE UNITED LIMITED</t>
  </si>
  <si>
    <t>38385</t>
  </si>
  <si>
    <t>GRN-2021-30652</t>
  </si>
  <si>
    <t>2112006380</t>
  </si>
  <si>
    <t>38391</t>
  </si>
  <si>
    <t>GRN-2021-30650</t>
  </si>
  <si>
    <t>2112006381</t>
  </si>
  <si>
    <t>38392</t>
  </si>
  <si>
    <t>GRN-2021-30651</t>
  </si>
  <si>
    <t>2112006378</t>
  </si>
  <si>
    <t>38404</t>
  </si>
  <si>
    <t>GRN-2021-30645</t>
  </si>
  <si>
    <t>2112006383</t>
  </si>
  <si>
    <t>51-4240</t>
  </si>
  <si>
    <t>GRN-2021-30656</t>
  </si>
  <si>
    <t>2112006067</t>
  </si>
  <si>
    <t>Goods received for HOORAIN HTF LIMITED</t>
  </si>
  <si>
    <t>4086</t>
  </si>
  <si>
    <t>GRN-2021-30380</t>
  </si>
  <si>
    <t>2112006021</t>
  </si>
  <si>
    <t>4907</t>
  </si>
  <si>
    <t>GRN-2021-30152</t>
  </si>
  <si>
    <t>2112006019</t>
  </si>
  <si>
    <t>4908</t>
  </si>
  <si>
    <t>GRN-2021-30150</t>
  </si>
  <si>
    <t>2112006018</t>
  </si>
  <si>
    <t>4909</t>
  </si>
  <si>
    <t>GRN-2021-30149</t>
  </si>
  <si>
    <t>2112006020</t>
  </si>
  <si>
    <t>4910</t>
  </si>
  <si>
    <t>GRN-2021-30151</t>
  </si>
  <si>
    <t>2112006017</t>
  </si>
  <si>
    <t>4911</t>
  </si>
  <si>
    <t>GRN-2021-30148</t>
  </si>
  <si>
    <t>2112006011</t>
  </si>
  <si>
    <t>4912</t>
  </si>
  <si>
    <t>GRN-2021-30114</t>
  </si>
  <si>
    <t>2112006405</t>
  </si>
  <si>
    <t>4954</t>
  </si>
  <si>
    <t>GRN-2021-30719</t>
  </si>
  <si>
    <t>2112006406</t>
  </si>
  <si>
    <t>4955</t>
  </si>
  <si>
    <t>GRN-2021-30721</t>
  </si>
  <si>
    <t>2112006404</t>
  </si>
  <si>
    <t>GRN-2021-30717</t>
  </si>
  <si>
    <t>2112006403</t>
  </si>
  <si>
    <t>4967</t>
  </si>
  <si>
    <t>GRN-2021-30713</t>
  </si>
  <si>
    <t>2112006069</t>
  </si>
  <si>
    <t>Goods received for IDEAL FASTENER (BANGLADESH</t>
  </si>
  <si>
    <t>IFBD/EXP-21-1110</t>
  </si>
  <si>
    <t>GRN-2021-30391</t>
  </si>
  <si>
    <t>2112006362</t>
  </si>
  <si>
    <t>IFBD/EXP-21-1152</t>
  </si>
  <si>
    <t>GRN-2021-30606</t>
  </si>
  <si>
    <t>2110000591</t>
  </si>
  <si>
    <t>Goods received for KP Accessories Ltd.</t>
  </si>
  <si>
    <t>2021/355</t>
  </si>
  <si>
    <t>GRN-2021-30089</t>
  </si>
  <si>
    <t>2112006084</t>
  </si>
  <si>
    <t>2110000590</t>
  </si>
  <si>
    <t>2021/356</t>
  </si>
  <si>
    <t>GRN-2021-30088</t>
  </si>
  <si>
    <t>2112006083</t>
  </si>
  <si>
    <t>2110000588</t>
  </si>
  <si>
    <t>2021/363</t>
  </si>
  <si>
    <t>GRN-2021-30085</t>
  </si>
  <si>
    <t>2112006081</t>
  </si>
  <si>
    <t>2110000589</t>
  </si>
  <si>
    <t>2021/364</t>
  </si>
  <si>
    <t>GRN-2021-30087</t>
  </si>
  <si>
    <t>2112006082</t>
  </si>
  <si>
    <t>2112006170</t>
  </si>
  <si>
    <t>Goods received for Lai Tak Enterprises Ltd.</t>
  </si>
  <si>
    <t>21C-E0648</t>
  </si>
  <si>
    <t>GRN-2021-30466</t>
  </si>
  <si>
    <t>2112006377</t>
  </si>
  <si>
    <t>21C-E0665</t>
  </si>
  <si>
    <t>GRN-2021-30643</t>
  </si>
  <si>
    <t>2112006376</t>
  </si>
  <si>
    <t>21C-E0667</t>
  </si>
  <si>
    <t>GRN-2021-30640</t>
  </si>
  <si>
    <t>2112006379</t>
  </si>
  <si>
    <t>21C-E0672</t>
  </si>
  <si>
    <t>GRN-2021-30647</t>
  </si>
  <si>
    <t>2112006412</t>
  </si>
  <si>
    <t>Goods received for MAHEEN DIZAYN ETIKET (BD)</t>
  </si>
  <si>
    <t>152587</t>
  </si>
  <si>
    <t>GRN-2021-30736</t>
  </si>
  <si>
    <t>2112006391</t>
  </si>
  <si>
    <t>153240</t>
  </si>
  <si>
    <t>GRN-2021-30688</t>
  </si>
  <si>
    <t>2112006409</t>
  </si>
  <si>
    <t>155863</t>
  </si>
  <si>
    <t>GRN-2021-30730</t>
  </si>
  <si>
    <t>2112006413</t>
  </si>
  <si>
    <t>158418/559/259/252</t>
  </si>
  <si>
    <t>GRN-2021-30738</t>
  </si>
  <si>
    <t>2112006392</t>
  </si>
  <si>
    <t>162980/2347/2345/2</t>
  </si>
  <si>
    <t>GRN-2021-30691</t>
  </si>
  <si>
    <t>2112006385</t>
  </si>
  <si>
    <t>165021-165711</t>
  </si>
  <si>
    <t>GRN-2021-30667</t>
  </si>
  <si>
    <t>2112006410</t>
  </si>
  <si>
    <t>165186/163987/1644</t>
  </si>
  <si>
    <t>GRN-2021-30733</t>
  </si>
  <si>
    <t>2112006415</t>
  </si>
  <si>
    <t>167275</t>
  </si>
  <si>
    <t>GRN-2021-30741</t>
  </si>
  <si>
    <t>2112006414</t>
  </si>
  <si>
    <t>168323</t>
  </si>
  <si>
    <t>GRN-2021-30739</t>
  </si>
  <si>
    <t>2112005993</t>
  </si>
  <si>
    <t>Goods received for MAHEEN DIZAYN ETIKET (BD) LTD</t>
  </si>
  <si>
    <t>164282</t>
  </si>
  <si>
    <t>GRN-2021-30027</t>
  </si>
  <si>
    <t>2112005992</t>
  </si>
  <si>
    <t>164331</t>
  </si>
  <si>
    <t>GRN-2021-30026</t>
  </si>
  <si>
    <t>2112005994</t>
  </si>
  <si>
    <t>164393</t>
  </si>
  <si>
    <t>GRN-2021-30030</t>
  </si>
  <si>
    <t>2112006013</t>
  </si>
  <si>
    <t>Goods received for NATURUB ACCESSORIES BANGLADESH</t>
  </si>
  <si>
    <t>nab-exp-21-1866</t>
  </si>
  <si>
    <t>GRN-2021-30124</t>
  </si>
  <si>
    <t>2112006012</t>
  </si>
  <si>
    <t>nab-exp-21-1955</t>
  </si>
  <si>
    <t>GRN-2021-30122</t>
  </si>
  <si>
    <t>2112006014</t>
  </si>
  <si>
    <t>nab-exp-21-2052</t>
  </si>
  <si>
    <t>GRN-2021-30127</t>
  </si>
  <si>
    <t>2112006001</t>
  </si>
  <si>
    <t>Goods received for NISHAT MILLS LIMITED</t>
  </si>
  <si>
    <t>EXP/F-35/0542/2022</t>
  </si>
  <si>
    <t>GRN-2021-30066</t>
  </si>
  <si>
    <t>2112006402</t>
  </si>
  <si>
    <t>Goods received for ORIGIN TRIMS &amp; ACCESSORIE</t>
  </si>
  <si>
    <t>13</t>
  </si>
  <si>
    <t>GRN-2021-30712</t>
  </si>
  <si>
    <t>2112006338</t>
  </si>
  <si>
    <t>19</t>
  </si>
  <si>
    <t>GRN-2021-30514</t>
  </si>
  <si>
    <t>2112006417</t>
  </si>
  <si>
    <t>24</t>
  </si>
  <si>
    <t>GRN-2021-30757</t>
  </si>
  <si>
    <t>2112006400</t>
  </si>
  <si>
    <t>GRN-2021-30709</t>
  </si>
  <si>
    <t>2112006401</t>
  </si>
  <si>
    <t>295</t>
  </si>
  <si>
    <t>GRN-2021-30710</t>
  </si>
  <si>
    <t>2112006340</t>
  </si>
  <si>
    <t>Goods received for OSMAN INTERLININGS LTD.</t>
  </si>
  <si>
    <t>DC-081121-012</t>
  </si>
  <si>
    <t>GRN-2021-30516</t>
  </si>
  <si>
    <t>2112006407</t>
  </si>
  <si>
    <t>DEPZ-OIL-2322/21</t>
  </si>
  <si>
    <t>GRN-2021-30724</t>
  </si>
  <si>
    <t>2112006408</t>
  </si>
  <si>
    <t>GRN-2021-30727</t>
  </si>
  <si>
    <t>2112006334</t>
  </si>
  <si>
    <t>Goods received for PARAMOUNT TEXTILE LTD.</t>
  </si>
  <si>
    <t>DCF-6097/21</t>
  </si>
  <si>
    <t>GRN-2021-30504</t>
  </si>
  <si>
    <t>2112006348</t>
  </si>
  <si>
    <t>DCF-6133/21</t>
  </si>
  <si>
    <t>GRN-2021-30577</t>
  </si>
  <si>
    <t>2112006350</t>
  </si>
  <si>
    <t>DCF-6134/21</t>
  </si>
  <si>
    <t>GRN-2021-30579</t>
  </si>
  <si>
    <t>2112006388</t>
  </si>
  <si>
    <t>DCF-6169/21</t>
  </si>
  <si>
    <t>GRN-2021-30684</t>
  </si>
  <si>
    <t>2112006389</t>
  </si>
  <si>
    <t>GRN-2021-30685</t>
  </si>
  <si>
    <t>2112006390</t>
  </si>
  <si>
    <t>DCF-6170/21</t>
  </si>
  <si>
    <t>GRN-2021-30687</t>
  </si>
  <si>
    <t>2112006387</t>
  </si>
  <si>
    <t>DCF-6171/21</t>
  </si>
  <si>
    <t>GRN-2021-30677</t>
  </si>
  <si>
    <t>2112006420</t>
  </si>
  <si>
    <t>DCF-6198/21</t>
  </si>
  <si>
    <t>GRN-2021-30806</t>
  </si>
  <si>
    <t>2112006419</t>
  </si>
  <si>
    <t>DCF-6199/21</t>
  </si>
  <si>
    <t>GRN-2021-30802</t>
  </si>
  <si>
    <t>2112006421</t>
  </si>
  <si>
    <t>DCF-6202/21</t>
  </si>
  <si>
    <t>GRN-2021-30812</t>
  </si>
  <si>
    <t>2112006418</t>
  </si>
  <si>
    <t>DCF-6206/21</t>
  </si>
  <si>
    <t>GRN-2021-30798</t>
  </si>
  <si>
    <t>2112006060</t>
  </si>
  <si>
    <t>Goods received for Paxar Bangladesh Ltd.</t>
  </si>
  <si>
    <t>244276</t>
  </si>
  <si>
    <t>GRN-2021-30332</t>
  </si>
  <si>
    <t>2112006177</t>
  </si>
  <si>
    <t>244438</t>
  </si>
  <si>
    <t>GRN-2021-30474</t>
  </si>
  <si>
    <t>2110000586</t>
  </si>
  <si>
    <t>245005</t>
  </si>
  <si>
    <t>GRN-2021-30080</t>
  </si>
  <si>
    <t>2112006079</t>
  </si>
  <si>
    <t>2110000587</t>
  </si>
  <si>
    <t>245007</t>
  </si>
  <si>
    <t>GRN-2021-30083</t>
  </si>
  <si>
    <t>2112006080</t>
  </si>
  <si>
    <t>2110000584</t>
  </si>
  <si>
    <t>245145</t>
  </si>
  <si>
    <t>GRN-2021-30074</t>
  </si>
  <si>
    <t>2110000585</t>
  </si>
  <si>
    <t>GRN-2021-30077</t>
  </si>
  <si>
    <t>2112006077</t>
  </si>
  <si>
    <t>2112006078</t>
  </si>
  <si>
    <t>2112006008</t>
  </si>
  <si>
    <t>245389</t>
  </si>
  <si>
    <t>GRN-2021-30110</t>
  </si>
  <si>
    <t>2112006009</t>
  </si>
  <si>
    <t>GRN-2021-30111</t>
  </si>
  <si>
    <t>2112006059</t>
  </si>
  <si>
    <t>GRN-2021-30318</t>
  </si>
  <si>
    <t>2112005997</t>
  </si>
  <si>
    <t>245390</t>
  </si>
  <si>
    <t>GRN-2021-30045</t>
  </si>
  <si>
    <t>2112005998</t>
  </si>
  <si>
    <t>GRN-2021-30049</t>
  </si>
  <si>
    <t>2112005999</t>
  </si>
  <si>
    <t>GRN-2021-30059</t>
  </si>
  <si>
    <t>2112006000</t>
  </si>
  <si>
    <t>GRN-2021-30065</t>
  </si>
  <si>
    <t>2112006339</t>
  </si>
  <si>
    <t>GRN-2021-30515</t>
  </si>
  <si>
    <t>2112006360</t>
  </si>
  <si>
    <t>GRN-2021-30604</t>
  </si>
  <si>
    <t>2112006361</t>
  </si>
  <si>
    <t>GRN-2021-30605</t>
  </si>
  <si>
    <t>2112006176</t>
  </si>
  <si>
    <t>245625</t>
  </si>
  <si>
    <t>GRN-2021-30473</t>
  </si>
  <si>
    <t>2112006326</t>
  </si>
  <si>
    <t>246056</t>
  </si>
  <si>
    <t>GRN-2021-30491</t>
  </si>
  <si>
    <t>2112006327</t>
  </si>
  <si>
    <t>GRN-2021-30493</t>
  </si>
  <si>
    <t>2112006328</t>
  </si>
  <si>
    <t>GRN-2021-30495</t>
  </si>
  <si>
    <t>2112006386</t>
  </si>
  <si>
    <t>GRN-2021-30671</t>
  </si>
  <si>
    <t>2112006015</t>
  </si>
  <si>
    <t>Goods received for R-PAC (BANGLADESH) LIMITED</t>
  </si>
  <si>
    <t>1305803</t>
  </si>
  <si>
    <t>GRN-2021-30130</t>
  </si>
  <si>
    <t>2112006367</t>
  </si>
  <si>
    <t>130901</t>
  </si>
  <si>
    <t>GRN-2021-30620</t>
  </si>
  <si>
    <t>2112006022</t>
  </si>
  <si>
    <t>2103128924</t>
  </si>
  <si>
    <t>GRN-2021-30174</t>
  </si>
  <si>
    <t>2112006332</t>
  </si>
  <si>
    <t>2103131157/1168</t>
  </si>
  <si>
    <t>GRN-2021-30499</t>
  </si>
  <si>
    <t>2112006336</t>
  </si>
  <si>
    <t>2103131600/1599</t>
  </si>
  <si>
    <t>GRN-2021-30507</t>
  </si>
  <si>
    <t>2112006335</t>
  </si>
  <si>
    <t>2103131602/1601</t>
  </si>
  <si>
    <t>GRN-2021-30505</t>
  </si>
  <si>
    <t>2112006333</t>
  </si>
  <si>
    <t>2103131605/1603/16</t>
  </si>
  <si>
    <t>GRN-2021-30501</t>
  </si>
  <si>
    <t>2112006331</t>
  </si>
  <si>
    <t>2103131608/1609/16</t>
  </si>
  <si>
    <t>GRN-2021-30498</t>
  </si>
  <si>
    <t>2112006329</t>
  </si>
  <si>
    <t>2103131610</t>
  </si>
  <si>
    <t>GRN-2021-30496</t>
  </si>
  <si>
    <t>2112006337</t>
  </si>
  <si>
    <t>2103131612</t>
  </si>
  <si>
    <t>GRN-2021-30508</t>
  </si>
  <si>
    <t>2112006330</t>
  </si>
  <si>
    <t>2103131655</t>
  </si>
  <si>
    <t>GRN-2021-30497</t>
  </si>
  <si>
    <t>2112006425</t>
  </si>
  <si>
    <t>2103132821/2822</t>
  </si>
  <si>
    <t>GRN-2021-30831</t>
  </si>
  <si>
    <t>2112006424</t>
  </si>
  <si>
    <t>2103132823</t>
  </si>
  <si>
    <t>GRN-2021-30830</t>
  </si>
  <si>
    <t>2112006426</t>
  </si>
  <si>
    <t>2103132826/2825/28</t>
  </si>
  <si>
    <t>GRN-2021-30832</t>
  </si>
  <si>
    <t>2112006423</t>
  </si>
  <si>
    <t>2103132829/2830/28</t>
  </si>
  <si>
    <t>GRN-2021-30829</t>
  </si>
  <si>
    <t>2112006422</t>
  </si>
  <si>
    <t>2103132831</t>
  </si>
  <si>
    <t>GRN-2021-30828</t>
  </si>
  <si>
    <t>2112005991</t>
  </si>
  <si>
    <t>Goods received for R-PAC (BANGLADESH) LIMITED#</t>
  </si>
  <si>
    <t>2103127734</t>
  </si>
  <si>
    <t>GRN-2021-30025</t>
  </si>
  <si>
    <t>2112006411</t>
  </si>
  <si>
    <t>Goods received for SILVER COMPOSITE TEXTILE M</t>
  </si>
  <si>
    <t>17592</t>
  </si>
  <si>
    <t>GRN-2021-30734</t>
  </si>
  <si>
    <t>2112006370</t>
  </si>
  <si>
    <t>Goods received for SML Packaging Solutions Ba</t>
  </si>
  <si>
    <t>SML2021BD10847</t>
  </si>
  <si>
    <t>GRN-2021-30623</t>
  </si>
  <si>
    <t>2112006371</t>
  </si>
  <si>
    <t>GRN-2021-30624</t>
  </si>
  <si>
    <t>2112006372</t>
  </si>
  <si>
    <t>GRN-2021-30627</t>
  </si>
  <si>
    <t>2112006373</t>
  </si>
  <si>
    <t>GRN-2021-30628</t>
  </si>
  <si>
    <t>2112006374</t>
  </si>
  <si>
    <t>GRN-2021-30629</t>
  </si>
  <si>
    <t>2112006375</t>
  </si>
  <si>
    <t>GRN-2021-30630</t>
  </si>
  <si>
    <t>2112006050</t>
  </si>
  <si>
    <t>sml2021bd10551</t>
  </si>
  <si>
    <t>GRN-2021-30228</t>
  </si>
  <si>
    <t>2112006051</t>
  </si>
  <si>
    <t>GRN-2021-30229</t>
  </si>
  <si>
    <t>2112006052</t>
  </si>
  <si>
    <t>GRN-2021-30241</t>
  </si>
  <si>
    <t>2112006416</t>
  </si>
  <si>
    <t>GRN-2021-30755</t>
  </si>
  <si>
    <t>2112006049</t>
  </si>
  <si>
    <t>Goods received for Taiwan Bangla Specialized</t>
  </si>
  <si>
    <t>DCF-211116-BK01</t>
  </si>
  <si>
    <t>GRN-2021-30226</t>
  </si>
  <si>
    <t>2112006045</t>
  </si>
  <si>
    <t>DCF-211120-BK01</t>
  </si>
  <si>
    <t>GRN-2021-30221</t>
  </si>
  <si>
    <t>2112006046</t>
  </si>
  <si>
    <t>DCF-211121-BK01</t>
  </si>
  <si>
    <t>GRN-2021-30223</t>
  </si>
  <si>
    <t>2112005987</t>
  </si>
  <si>
    <t>Goods received for Talent Textiles Company Limited</t>
  </si>
  <si>
    <t>TI21100120/119</t>
  </si>
  <si>
    <t>GRN-2021-30008</t>
  </si>
  <si>
    <t>2112005988</t>
  </si>
  <si>
    <t>GRN-2021-30009</t>
  </si>
  <si>
    <t>2112006169</t>
  </si>
  <si>
    <t>Goods received for Tat Fung Textile Co Ltd.</t>
  </si>
  <si>
    <t>TFI-211015/21</t>
  </si>
  <si>
    <t>GRN-2021-30465</t>
  </si>
  <si>
    <t>2112005989</t>
  </si>
  <si>
    <t>Goods received for THAI KURABO CO., LTD.#</t>
  </si>
  <si>
    <t>2110-C050</t>
  </si>
  <si>
    <t>GRN-2021-30011</t>
  </si>
  <si>
    <t>2112006346</t>
  </si>
  <si>
    <t>Goods received for Trims Bangladesh Ltd.</t>
  </si>
  <si>
    <t>6911</t>
  </si>
  <si>
    <t>GRN-2021-30571</t>
  </si>
  <si>
    <t>2112006399</t>
  </si>
  <si>
    <t>Goods received for TRS Accessories Internatio</t>
  </si>
  <si>
    <t>1959-3419</t>
  </si>
  <si>
    <t>GRN-2021-30708</t>
  </si>
  <si>
    <t>2112006398</t>
  </si>
  <si>
    <t>3418</t>
  </si>
  <si>
    <t>GRN-2021-30707</t>
  </si>
  <si>
    <t>2112006029</t>
  </si>
  <si>
    <t>Goods received for VARDHMAN TEXTILES LIMITED</t>
  </si>
  <si>
    <t>CPD210000705</t>
  </si>
  <si>
    <t>GRN-2021-30188</t>
  </si>
  <si>
    <t>2112006345</t>
  </si>
  <si>
    <t>CPD210000725</t>
  </si>
  <si>
    <t>GRN-2021-30566</t>
  </si>
  <si>
    <t>2112006030</t>
  </si>
  <si>
    <t>Goods received for Western paper industries (BD)</t>
  </si>
  <si>
    <t>007/21</t>
  </si>
  <si>
    <t>GRN-2021-30189</t>
  </si>
  <si>
    <t>2112006054</t>
  </si>
  <si>
    <t>Goods received for Yixing Lucky G&amp;L Dyein</t>
  </si>
  <si>
    <t>QJ211024</t>
  </si>
  <si>
    <t>GRN-2021-30252</t>
  </si>
  <si>
    <t>2112006062</t>
  </si>
  <si>
    <t>Goods received for YKK BANGLADESH PTE LTD</t>
  </si>
  <si>
    <t>ie00612501</t>
  </si>
  <si>
    <t>GRN-2021-30350</t>
  </si>
  <si>
    <t>2112006010</t>
  </si>
  <si>
    <t>ie00612521</t>
  </si>
  <si>
    <t>GRN-2021-30113</t>
  </si>
  <si>
    <t>2112006047</t>
  </si>
  <si>
    <t>ie00617221</t>
  </si>
  <si>
    <t>GRN-2021-30224</t>
  </si>
  <si>
    <t>2112006048</t>
  </si>
  <si>
    <t>GRN-2021-30225</t>
  </si>
  <si>
    <t>2112006393</t>
  </si>
  <si>
    <t>Goods received for YKK BANGLADESH PTE LTD.</t>
  </si>
  <si>
    <t>IE00623011</t>
  </si>
  <si>
    <t>GRN-2021-30692</t>
  </si>
  <si>
    <t>2112006394</t>
  </si>
  <si>
    <t>IE00623161</t>
  </si>
  <si>
    <t>GRN-2021-30693</t>
  </si>
  <si>
    <t>2112005996</t>
  </si>
  <si>
    <t>ie00611341</t>
  </si>
  <si>
    <t>GRN-2021-30035</t>
  </si>
  <si>
    <t>2112006321</t>
  </si>
  <si>
    <t>ie00612511</t>
  </si>
  <si>
    <t>GRN-2021-30485</t>
  </si>
  <si>
    <t>2112005995</t>
  </si>
  <si>
    <t>ie00612961</t>
  </si>
  <si>
    <t>GRN-2021-30031</t>
  </si>
  <si>
    <t>2112006324</t>
  </si>
  <si>
    <t>ie00615811</t>
  </si>
  <si>
    <t>GRN-2021-30489</t>
  </si>
  <si>
    <t>2112006325</t>
  </si>
  <si>
    <t>GRN-2021-30490</t>
  </si>
  <si>
    <t>2112006322</t>
  </si>
  <si>
    <t>ie00618751</t>
  </si>
  <si>
    <t>GRN-2021-30486</t>
  </si>
  <si>
    <t>2112006323</t>
  </si>
  <si>
    <t>GRN-2021-30487</t>
  </si>
  <si>
    <t>2112006351</t>
  </si>
  <si>
    <t>ie00619911</t>
  </si>
  <si>
    <t>GRN-2021-30580</t>
  </si>
  <si>
    <t>2112006320</t>
  </si>
  <si>
    <t>ie00620061</t>
  </si>
  <si>
    <t>GRN-2021-30484</t>
  </si>
  <si>
    <t>2112006347</t>
  </si>
  <si>
    <t>ie00620601</t>
  </si>
  <si>
    <t>GRN-2021-30576</t>
  </si>
  <si>
    <t>2112006395</t>
  </si>
  <si>
    <t>ie00621901</t>
  </si>
  <si>
    <t>GRN-2021-30701</t>
  </si>
  <si>
    <t>2112006396</t>
  </si>
  <si>
    <t>GRN-2021-30704</t>
  </si>
  <si>
    <t>2112006397</t>
  </si>
  <si>
    <t>ie00621941</t>
  </si>
  <si>
    <t>GRN-2021-30706</t>
  </si>
  <si>
    <t>2112006349</t>
  </si>
  <si>
    <t>ie0062601</t>
  </si>
  <si>
    <t>GRN-2021-30578</t>
  </si>
  <si>
    <t>2112005255</t>
  </si>
  <si>
    <t>GRN-2021-28299</t>
  </si>
  <si>
    <t>2112005254</t>
  </si>
  <si>
    <t>694</t>
  </si>
  <si>
    <t>GRN-2021-28298</t>
  </si>
  <si>
    <t>2112005253</t>
  </si>
  <si>
    <t>696</t>
  </si>
  <si>
    <t>GRN-2021-28297</t>
  </si>
  <si>
    <t>2112005420</t>
  </si>
  <si>
    <t>697</t>
  </si>
  <si>
    <t>GRN-2021-28300</t>
  </si>
  <si>
    <t>2112005423</t>
  </si>
  <si>
    <t>698</t>
  </si>
  <si>
    <t>GRN-2021-28303</t>
  </si>
  <si>
    <t>2112005422</t>
  </si>
  <si>
    <t>699</t>
  </si>
  <si>
    <t>GRN-2021-28302</t>
  </si>
  <si>
    <t>2112005421</t>
  </si>
  <si>
    <t>700</t>
  </si>
  <si>
    <t>GRN-2021-28301</t>
  </si>
  <si>
    <t>2112005532</t>
  </si>
  <si>
    <t>704</t>
  </si>
  <si>
    <t>GRN-2021-28625</t>
  </si>
  <si>
    <t>2112005533</t>
  </si>
  <si>
    <t>707</t>
  </si>
  <si>
    <t>GRN-2021-28626</t>
  </si>
  <si>
    <t>2112005491</t>
  </si>
  <si>
    <t>708</t>
  </si>
  <si>
    <t>GRN-2021-28518</t>
  </si>
  <si>
    <t>2112005492</t>
  </si>
  <si>
    <t>709</t>
  </si>
  <si>
    <t>GRN-2021-28519</t>
  </si>
  <si>
    <t>2112005493</t>
  </si>
  <si>
    <t>710</t>
  </si>
  <si>
    <t>GRN-2021-28521</t>
  </si>
  <si>
    <t>2112005256</t>
  </si>
  <si>
    <t>GRN-2021-28520</t>
  </si>
  <si>
    <t>2112005816</t>
  </si>
  <si>
    <t>715</t>
  </si>
  <si>
    <t>GRN-2021-29361</t>
  </si>
  <si>
    <t>2112005838</t>
  </si>
  <si>
    <t>716</t>
  </si>
  <si>
    <t>GRN-2021-29455</t>
  </si>
  <si>
    <t>2112005836</t>
  </si>
  <si>
    <t>717</t>
  </si>
  <si>
    <t>GRN-2021-29453</t>
  </si>
  <si>
    <t>2112005837</t>
  </si>
  <si>
    <t>718</t>
  </si>
  <si>
    <t>GRN-2021-29454</t>
  </si>
  <si>
    <t>2112005815</t>
  </si>
  <si>
    <t>719</t>
  </si>
  <si>
    <t>GRN-2021-29360</t>
  </si>
  <si>
    <t>2112005342</t>
  </si>
  <si>
    <t>GRN-2021-27969</t>
  </si>
  <si>
    <t>2112005606</t>
  </si>
  <si>
    <t>GRN-2021-28920</t>
  </si>
  <si>
    <t>2112005577</t>
  </si>
  <si>
    <t>GRN-2021-28758</t>
  </si>
  <si>
    <t>2112005578</t>
  </si>
  <si>
    <t>GRN-2021-28768</t>
  </si>
  <si>
    <t>2112005724</t>
  </si>
  <si>
    <t>GRN-2021-29018</t>
  </si>
  <si>
    <t>2112005462</t>
  </si>
  <si>
    <t>AB/0673/21</t>
  </si>
  <si>
    <t>GRN-2021-28433</t>
  </si>
  <si>
    <t>2112005506</t>
  </si>
  <si>
    <t>GRN-2021-28541</t>
  </si>
  <si>
    <t>2112005507</t>
  </si>
  <si>
    <t>GRN-2021-28542</t>
  </si>
  <si>
    <t>2112005508</t>
  </si>
  <si>
    <t>GRN-2021-28543</t>
  </si>
  <si>
    <t>2112005509</t>
  </si>
  <si>
    <t>GRN-2021-28548</t>
  </si>
  <si>
    <t>2112005510</t>
  </si>
  <si>
    <t>GRN-2021-28561</t>
  </si>
  <si>
    <t>2112005511</t>
  </si>
  <si>
    <t>GRN-2021-28566</t>
  </si>
  <si>
    <t>2112005512</t>
  </si>
  <si>
    <t>GRN-2021-28574</t>
  </si>
  <si>
    <t>2112005717</t>
  </si>
  <si>
    <t>GRN-2021-28999</t>
  </si>
  <si>
    <t>2112005718</t>
  </si>
  <si>
    <t>GRN-2021-29000</t>
  </si>
  <si>
    <t>2112005444</t>
  </si>
  <si>
    <t>AB/0691/21</t>
  </si>
  <si>
    <t>GRN-2021-28365</t>
  </si>
  <si>
    <t>2112005445</t>
  </si>
  <si>
    <t>AB/0696/21</t>
  </si>
  <si>
    <t>GRN-2021-28367</t>
  </si>
  <si>
    <t>2112005468</t>
  </si>
  <si>
    <t>GRN-2021-28457</t>
  </si>
  <si>
    <t>2112005441</t>
  </si>
  <si>
    <t>AB/0697/21</t>
  </si>
  <si>
    <t>GRN-2021-28343</t>
  </si>
  <si>
    <t>2112005504</t>
  </si>
  <si>
    <t>AB/0700/21</t>
  </si>
  <si>
    <t>GRN-2021-28539</t>
  </si>
  <si>
    <t>2112005505</t>
  </si>
  <si>
    <t>GRN-2021-28540</t>
  </si>
  <si>
    <t>2112005513</t>
  </si>
  <si>
    <t>GRN-2021-28577</t>
  </si>
  <si>
    <t>2112005516</t>
  </si>
  <si>
    <t>GRN-2021-28580</t>
  </si>
  <si>
    <t>2112005827</t>
  </si>
  <si>
    <t>AB/0729/21</t>
  </si>
  <si>
    <t>GRN-2021-29376</t>
  </si>
  <si>
    <t>2112005826</t>
  </si>
  <si>
    <t>AB/0736/21</t>
  </si>
  <si>
    <t>GRN-2021-29375</t>
  </si>
  <si>
    <t>2112005599</t>
  </si>
  <si>
    <t>AB/0749/21</t>
  </si>
  <si>
    <t>GRN-2021-28874</t>
  </si>
  <si>
    <t>2112005600</t>
  </si>
  <si>
    <t>GRN-2021-28875</t>
  </si>
  <si>
    <t>2112005601</t>
  </si>
  <si>
    <t>GRN-2021-28876</t>
  </si>
  <si>
    <t>2112005602</t>
  </si>
  <si>
    <t>AB/0750/21</t>
  </si>
  <si>
    <t>GRN-2021-28879</t>
  </si>
  <si>
    <t>2112005603</t>
  </si>
  <si>
    <t>GRN-2021-28881</t>
  </si>
  <si>
    <t>2112005807</t>
  </si>
  <si>
    <t>AB/0763/21</t>
  </si>
  <si>
    <t>GRN-2021-29328</t>
  </si>
  <si>
    <t>2112005808</t>
  </si>
  <si>
    <t>GRN-2021-29344</t>
  </si>
  <si>
    <t>2112005809</t>
  </si>
  <si>
    <t>GRN-2021-29346</t>
  </si>
  <si>
    <t>2112005820</t>
  </si>
  <si>
    <t>GRN-2021-29365</t>
  </si>
  <si>
    <t>2112005855</t>
  </si>
  <si>
    <t>GRN-2021-29494</t>
  </si>
  <si>
    <t>2112005861</t>
  </si>
  <si>
    <t>GRN-2021-29514</t>
  </si>
  <si>
    <t>2112005916</t>
  </si>
  <si>
    <t>GRN-2021-29800</t>
  </si>
  <si>
    <t>2112005864</t>
  </si>
  <si>
    <t>AB/0775/21</t>
  </si>
  <si>
    <t>GRN-2021-29517</t>
  </si>
  <si>
    <t>2112005914</t>
  </si>
  <si>
    <t>AB/0785/21</t>
  </si>
  <si>
    <t>GRN-2021-29779</t>
  </si>
  <si>
    <t>2112005915</t>
  </si>
  <si>
    <t>AB/0787/21</t>
  </si>
  <si>
    <t>GRN-2021-29780</t>
  </si>
  <si>
    <t>2112005359</t>
  </si>
  <si>
    <t>AB/0790/21</t>
  </si>
  <si>
    <t>GRN-2021-28082</t>
  </si>
  <si>
    <t>2112005579</t>
  </si>
  <si>
    <t>AB/0792/21</t>
  </si>
  <si>
    <t>GRN-2021-28771</t>
  </si>
  <si>
    <t>2112005875</t>
  </si>
  <si>
    <t>AB/0800/21</t>
  </si>
  <si>
    <t>GRN-2021-29551</t>
  </si>
  <si>
    <t>2112005380</t>
  </si>
  <si>
    <t>AB/0825/21</t>
  </si>
  <si>
    <t>GRN-2021-28216</t>
  </si>
  <si>
    <t>2112005437</t>
  </si>
  <si>
    <t>GRN-2021-28335</t>
  </si>
  <si>
    <t>2112005439</t>
  </si>
  <si>
    <t>GRN-2021-28341</t>
  </si>
  <si>
    <t>2112005454</t>
  </si>
  <si>
    <t>GRN-2021-28383</t>
  </si>
  <si>
    <t>2112005595</t>
  </si>
  <si>
    <t>AB/0839/21</t>
  </si>
  <si>
    <t>GRN-2021-28865</t>
  </si>
  <si>
    <t>2112005596</t>
  </si>
  <si>
    <t>GRN-2021-28866</t>
  </si>
  <si>
    <t>2112005598</t>
  </si>
  <si>
    <t>GRN-2021-28869</t>
  </si>
  <si>
    <t>2112005770</t>
  </si>
  <si>
    <t>AB/0840/21</t>
  </si>
  <si>
    <t>GRN-2021-29225</t>
  </si>
  <si>
    <t>2112005771</t>
  </si>
  <si>
    <t>GRN-2021-29226</t>
  </si>
  <si>
    <t>2112005594</t>
  </si>
  <si>
    <t>AB/0871/21</t>
  </si>
  <si>
    <t>GRN-2021-28864</t>
  </si>
  <si>
    <t>2112005804</t>
  </si>
  <si>
    <t>AB/0881/21</t>
  </si>
  <si>
    <t>GRN-2021-29310</t>
  </si>
  <si>
    <t>2112005821</t>
  </si>
  <si>
    <t>GRN-2021-29366</t>
  </si>
  <si>
    <t>2112005822</t>
  </si>
  <si>
    <t>GRN-2021-29367</t>
  </si>
  <si>
    <t>2112005873</t>
  </si>
  <si>
    <t>AB/0904/21</t>
  </si>
  <si>
    <t>GRN-2021-29543</t>
  </si>
  <si>
    <t>2112005939</t>
  </si>
  <si>
    <t>AB/0907/21</t>
  </si>
  <si>
    <t>GRN-2021-29878</t>
  </si>
  <si>
    <t>2112005936</t>
  </si>
  <si>
    <t>Goods received from American &amp; Efird (Banglade</t>
  </si>
  <si>
    <t>IN1097666</t>
  </si>
  <si>
    <t>GRN-2021-29862</t>
  </si>
  <si>
    <t>2112005935</t>
  </si>
  <si>
    <t>IN1097721</t>
  </si>
  <si>
    <t>GRN-2021-29860</t>
  </si>
  <si>
    <t>2112005932</t>
  </si>
  <si>
    <t>IN1097754</t>
  </si>
  <si>
    <t>GRN-2021-29848</t>
  </si>
  <si>
    <t>2112005933</t>
  </si>
  <si>
    <t>IN1097764</t>
  </si>
  <si>
    <t>GRN-2021-29857</t>
  </si>
  <si>
    <t>2112005937</t>
  </si>
  <si>
    <t>IN1097835</t>
  </si>
  <si>
    <t>GRN-2021-29867</t>
  </si>
  <si>
    <t>2112005929</t>
  </si>
  <si>
    <t>in1097378</t>
  </si>
  <si>
    <t>GRN-2021-29838</t>
  </si>
  <si>
    <t>2112005930</t>
  </si>
  <si>
    <t>in1097718</t>
  </si>
  <si>
    <t>GRN-2021-29839</t>
  </si>
  <si>
    <t>2112005951</t>
  </si>
  <si>
    <t>in1098407</t>
  </si>
  <si>
    <t>GRN-2021-29924</t>
  </si>
  <si>
    <t>2112005953</t>
  </si>
  <si>
    <t>in1098414</t>
  </si>
  <si>
    <t>GRN-2021-29932</t>
  </si>
  <si>
    <t>2112005954</t>
  </si>
  <si>
    <t>in1098416</t>
  </si>
  <si>
    <t>GRN-2021-29934</t>
  </si>
  <si>
    <t>2112005957</t>
  </si>
  <si>
    <t>in1098442</t>
  </si>
  <si>
    <t>GRN-2021-29938</t>
  </si>
  <si>
    <t>2112005955</t>
  </si>
  <si>
    <t>in1098468</t>
  </si>
  <si>
    <t>GRN-2021-29935</t>
  </si>
  <si>
    <t>2112005952</t>
  </si>
  <si>
    <t>in1098474</t>
  </si>
  <si>
    <t>GRN-2021-29931</t>
  </si>
  <si>
    <t>2112005956</t>
  </si>
  <si>
    <t>in1098512</t>
  </si>
  <si>
    <t>GRN-2021-29936</t>
  </si>
  <si>
    <t>2112005959</t>
  </si>
  <si>
    <t>in1098528</t>
  </si>
  <si>
    <t>GRN-2021-29940</t>
  </si>
  <si>
    <t>2112005958</t>
  </si>
  <si>
    <t>in1098551</t>
  </si>
  <si>
    <t>GRN-2021-29939</t>
  </si>
  <si>
    <t>2112005474</t>
  </si>
  <si>
    <t>2100305670</t>
  </si>
  <si>
    <t>GRN-2021-28469</t>
  </si>
  <si>
    <t>2112005453</t>
  </si>
  <si>
    <t>IN1090702</t>
  </si>
  <si>
    <t>GRN-2021-28382</t>
  </si>
  <si>
    <t>2112005538</t>
  </si>
  <si>
    <t>IN1091515</t>
  </si>
  <si>
    <t>GRN-2021-28632</t>
  </si>
  <si>
    <t>2112005534</t>
  </si>
  <si>
    <t>IN1091534</t>
  </si>
  <si>
    <t>GRN-2021-28627</t>
  </si>
  <si>
    <t>2112005539</t>
  </si>
  <si>
    <t>IN1091538</t>
  </si>
  <si>
    <t>GRN-2021-28633</t>
  </si>
  <si>
    <t>2112005536</t>
  </si>
  <si>
    <t>IN1091639</t>
  </si>
  <si>
    <t>GRN-2021-28630</t>
  </si>
  <si>
    <t>2112005540</t>
  </si>
  <si>
    <t>IN1091792</t>
  </si>
  <si>
    <t>GRN-2021-28635</t>
  </si>
  <si>
    <t>2112005537</t>
  </si>
  <si>
    <t>IN1091793</t>
  </si>
  <si>
    <t>GRN-2021-28631</t>
  </si>
  <si>
    <t>2112005535</t>
  </si>
  <si>
    <t>IN1091842</t>
  </si>
  <si>
    <t>GRN-2021-28628</t>
  </si>
  <si>
    <t>2112005792</t>
  </si>
  <si>
    <t>IN1094280</t>
  </si>
  <si>
    <t>GRN-2021-29293</t>
  </si>
  <si>
    <t>2112005798</t>
  </si>
  <si>
    <t>IN1094597</t>
  </si>
  <si>
    <t>GRN-2021-29303</t>
  </si>
  <si>
    <t>2112005799</t>
  </si>
  <si>
    <t>IN1094616</t>
  </si>
  <si>
    <t>GRN-2021-29304</t>
  </si>
  <si>
    <t>2112005797</t>
  </si>
  <si>
    <t>IN1094631</t>
  </si>
  <si>
    <t>GRN-2021-29302</t>
  </si>
  <si>
    <t>2112005794</t>
  </si>
  <si>
    <t>IN1094692</t>
  </si>
  <si>
    <t>GRN-2021-29298</t>
  </si>
  <si>
    <t>2112005793</t>
  </si>
  <si>
    <t>IN1094828</t>
  </si>
  <si>
    <t>GRN-2021-29295</t>
  </si>
  <si>
    <t>2112005796</t>
  </si>
  <si>
    <t>IN1094875</t>
  </si>
  <si>
    <t>GRN-2021-29301</t>
  </si>
  <si>
    <t>2112005795</t>
  </si>
  <si>
    <t>IN1095228</t>
  </si>
  <si>
    <t>GRN-2021-29300</t>
  </si>
  <si>
    <t>2112005884</t>
  </si>
  <si>
    <t>IN1095606</t>
  </si>
  <si>
    <t>GRN-2021-29573</t>
  </si>
  <si>
    <t>2112005882</t>
  </si>
  <si>
    <t>IN1095620</t>
  </si>
  <si>
    <t>GRN-2021-29571</t>
  </si>
  <si>
    <t>2112005883</t>
  </si>
  <si>
    <t>IN1096726</t>
  </si>
  <si>
    <t>GRN-2021-29572</t>
  </si>
  <si>
    <t>2112005881</t>
  </si>
  <si>
    <t>IN1096727</t>
  </si>
  <si>
    <t>GRN-2021-29569</t>
  </si>
  <si>
    <t>2112005885</t>
  </si>
  <si>
    <t>IN1096730</t>
  </si>
  <si>
    <t>GRN-2021-29575</t>
  </si>
  <si>
    <t>2112005886</t>
  </si>
  <si>
    <t>IN1096804</t>
  </si>
  <si>
    <t>GRN-2021-29578</t>
  </si>
  <si>
    <t>2112005879</t>
  </si>
  <si>
    <t>IN1096967</t>
  </si>
  <si>
    <t>GRN-2021-29565</t>
  </si>
  <si>
    <t>2112005322</t>
  </si>
  <si>
    <t>in1078118</t>
  </si>
  <si>
    <t>GRN-2021-27886</t>
  </si>
  <si>
    <t>2112005323</t>
  </si>
  <si>
    <t>in1083723</t>
  </si>
  <si>
    <t>GRN-2021-27887</t>
  </si>
  <si>
    <t>2112005324</t>
  </si>
  <si>
    <t>in1085005</t>
  </si>
  <si>
    <t>GRN-2021-27890</t>
  </si>
  <si>
    <t>2112005257</t>
  </si>
  <si>
    <t>in1087249</t>
  </si>
  <si>
    <t>GRN-2021-27815</t>
  </si>
  <si>
    <t>2112005304</t>
  </si>
  <si>
    <t>in1087787</t>
  </si>
  <si>
    <t>GRN-2021-27813</t>
  </si>
  <si>
    <t>2112005266</t>
  </si>
  <si>
    <t>in1087789</t>
  </si>
  <si>
    <t>GRN-2021-27844</t>
  </si>
  <si>
    <t>2112005268</t>
  </si>
  <si>
    <t>in1087791</t>
  </si>
  <si>
    <t>GRN-2021-27825</t>
  </si>
  <si>
    <t>2112005309</t>
  </si>
  <si>
    <t>in1087792</t>
  </si>
  <si>
    <t>GRN-2021-27820</t>
  </si>
  <si>
    <t>2112005315</t>
  </si>
  <si>
    <t>in1087801</t>
  </si>
  <si>
    <t>GRN-2021-27831</t>
  </si>
  <si>
    <t>2112005262</t>
  </si>
  <si>
    <t>in1087850</t>
  </si>
  <si>
    <t>GRN-2021-27824</t>
  </si>
  <si>
    <t>2112005269</t>
  </si>
  <si>
    <t>in1087989</t>
  </si>
  <si>
    <t>GRN-2021-27814</t>
  </si>
  <si>
    <t>2112005308</t>
  </si>
  <si>
    <t>in1088016</t>
  </si>
  <si>
    <t>GRN-2021-27819</t>
  </si>
  <si>
    <t>2112005267</t>
  </si>
  <si>
    <t>in1088137</t>
  </si>
  <si>
    <t>GRN-2021-27847</t>
  </si>
  <si>
    <t>2112005306</t>
  </si>
  <si>
    <t>in1088224</t>
  </si>
  <si>
    <t>GRN-2021-27817</t>
  </si>
  <si>
    <t>2112005261</t>
  </si>
  <si>
    <t>in1088240</t>
  </si>
  <si>
    <t>GRN-2021-27812</t>
  </si>
  <si>
    <t>2112005307</t>
  </si>
  <si>
    <t>in1088244</t>
  </si>
  <si>
    <t>GRN-2021-27818</t>
  </si>
  <si>
    <t>2112005312</t>
  </si>
  <si>
    <t>in1088253</t>
  </si>
  <si>
    <t>GRN-2021-27826</t>
  </si>
  <si>
    <t>2112005265</t>
  </si>
  <si>
    <t>in1088559</t>
  </si>
  <si>
    <t>GRN-2021-27837</t>
  </si>
  <si>
    <t>2112005270</t>
  </si>
  <si>
    <t>in1088670</t>
  </si>
  <si>
    <t>GRN-2021-27821</t>
  </si>
  <si>
    <t>2112005305</t>
  </si>
  <si>
    <t>in1088691</t>
  </si>
  <si>
    <t>GRN-2021-27816</t>
  </si>
  <si>
    <t>2112005310</t>
  </si>
  <si>
    <t>in1088889</t>
  </si>
  <si>
    <t>GRN-2021-27822</t>
  </si>
  <si>
    <t>2112005264</t>
  </si>
  <si>
    <t>in1089124</t>
  </si>
  <si>
    <t>GRN-2021-27848</t>
  </si>
  <si>
    <t>2112005314</t>
  </si>
  <si>
    <t>in1089125</t>
  </si>
  <si>
    <t>GRN-2021-27828</t>
  </si>
  <si>
    <t>2112005388</t>
  </si>
  <si>
    <t>in1089427</t>
  </si>
  <si>
    <t>GRN-2021-28230</t>
  </si>
  <si>
    <t>2112005378</t>
  </si>
  <si>
    <t>in1089464</t>
  </si>
  <si>
    <t>GRN-2021-28204</t>
  </si>
  <si>
    <t>2112005370</t>
  </si>
  <si>
    <t>in1089477</t>
  </si>
  <si>
    <t>GRN-2021-28158</t>
  </si>
  <si>
    <t>2112005351</t>
  </si>
  <si>
    <t>in1089672</t>
  </si>
  <si>
    <t>GRN-2021-28016</t>
  </si>
  <si>
    <t>2112005396</t>
  </si>
  <si>
    <t>in1089743</t>
  </si>
  <si>
    <t>GRN-2021-28246</t>
  </si>
  <si>
    <t>2112005371</t>
  </si>
  <si>
    <t>in1089846</t>
  </si>
  <si>
    <t>GRN-2021-28159</t>
  </si>
  <si>
    <t>2112005397</t>
  </si>
  <si>
    <t>in1089851</t>
  </si>
  <si>
    <t>GRN-2021-28248</t>
  </si>
  <si>
    <t>2112005263</t>
  </si>
  <si>
    <t>in1089859</t>
  </si>
  <si>
    <t>GRN-2021-28243</t>
  </si>
  <si>
    <t>2112005379</t>
  </si>
  <si>
    <t>in1089885</t>
  </si>
  <si>
    <t>GRN-2021-28209</t>
  </si>
  <si>
    <t>2112005382</t>
  </si>
  <si>
    <t>in1089890</t>
  </si>
  <si>
    <t>GRN-2021-28222</t>
  </si>
  <si>
    <t>2112005381</t>
  </si>
  <si>
    <t>in1089891</t>
  </si>
  <si>
    <t>GRN-2021-28219</t>
  </si>
  <si>
    <t>2112005383</t>
  </si>
  <si>
    <t>in1089899</t>
  </si>
  <si>
    <t>GRN-2021-28224</t>
  </si>
  <si>
    <t>2112005385</t>
  </si>
  <si>
    <t>in1089901</t>
  </si>
  <si>
    <t>GRN-2021-28227</t>
  </si>
  <si>
    <t>2112005386</t>
  </si>
  <si>
    <t>in1089903</t>
  </si>
  <si>
    <t>GRN-2021-28228</t>
  </si>
  <si>
    <t>2112005393</t>
  </si>
  <si>
    <t>in1089906</t>
  </si>
  <si>
    <t>GRN-2021-28238</t>
  </si>
  <si>
    <t>2112005389</t>
  </si>
  <si>
    <t>in1089907</t>
  </si>
  <si>
    <t>GRN-2021-28231</t>
  </si>
  <si>
    <t>2112005398</t>
  </si>
  <si>
    <t>in1089950</t>
  </si>
  <si>
    <t>GRN-2021-28251</t>
  </si>
  <si>
    <t>2112005372</t>
  </si>
  <si>
    <t>in1090055</t>
  </si>
  <si>
    <t>GRN-2021-28160</t>
  </si>
  <si>
    <t>2112005395</t>
  </si>
  <si>
    <t>in1090060</t>
  </si>
  <si>
    <t>GRN-2021-28244</t>
  </si>
  <si>
    <t>2112005390</t>
  </si>
  <si>
    <t>in1090064</t>
  </si>
  <si>
    <t>GRN-2021-28233</t>
  </si>
  <si>
    <t>2112005394</t>
  </si>
  <si>
    <t>in1090139</t>
  </si>
  <si>
    <t>GRN-2021-28239</t>
  </si>
  <si>
    <t>2112005814</t>
  </si>
  <si>
    <t>in1090689</t>
  </si>
  <si>
    <t>GRN-2021-29359</t>
  </si>
  <si>
    <t>2112005427</t>
  </si>
  <si>
    <t>in1090696</t>
  </si>
  <si>
    <t>GRN-2021-28314</t>
  </si>
  <si>
    <t>2112005426</t>
  </si>
  <si>
    <t>in1090701</t>
  </si>
  <si>
    <t>GRN-2021-28313</t>
  </si>
  <si>
    <t>2112005434</t>
  </si>
  <si>
    <t>in1090721</t>
  </si>
  <si>
    <t>GRN-2021-28326</t>
  </si>
  <si>
    <t>2112005433</t>
  </si>
  <si>
    <t>in1090722</t>
  </si>
  <si>
    <t>GRN-2021-28325</t>
  </si>
  <si>
    <t>2112005425</t>
  </si>
  <si>
    <t>in1090723</t>
  </si>
  <si>
    <t>GRN-2021-28312</t>
  </si>
  <si>
    <t>2112005430</t>
  </si>
  <si>
    <t>in1090735</t>
  </si>
  <si>
    <t>GRN-2021-28319</t>
  </si>
  <si>
    <t>2112005428</t>
  </si>
  <si>
    <t>in1090736</t>
  </si>
  <si>
    <t>GRN-2021-28316</t>
  </si>
  <si>
    <t>2112005431</t>
  </si>
  <si>
    <t>in1090737</t>
  </si>
  <si>
    <t>GRN-2021-28322</t>
  </si>
  <si>
    <t>2112005403</t>
  </si>
  <si>
    <t>in1090739</t>
  </si>
  <si>
    <t>GRN-2021-28279</t>
  </si>
  <si>
    <t>2112005476</t>
  </si>
  <si>
    <t>in1090830</t>
  </si>
  <si>
    <t>GRN-2021-28476</t>
  </si>
  <si>
    <t>2112005475</t>
  </si>
  <si>
    <t>in1091116</t>
  </si>
  <si>
    <t>GRN-2021-28472</t>
  </si>
  <si>
    <t>2112005484</t>
  </si>
  <si>
    <t>in1091118</t>
  </si>
  <si>
    <t>GRN-2021-28502</t>
  </si>
  <si>
    <t>2112005485</t>
  </si>
  <si>
    <t>in1091120</t>
  </si>
  <si>
    <t>GRN-2021-28504</t>
  </si>
  <si>
    <t>2112005478</t>
  </si>
  <si>
    <t>in1091121</t>
  </si>
  <si>
    <t>GRN-2021-28489</t>
  </si>
  <si>
    <t>2112005477</t>
  </si>
  <si>
    <t>in1091122</t>
  </si>
  <si>
    <t>GRN-2021-28482</t>
  </si>
  <si>
    <t>2112005473</t>
  </si>
  <si>
    <t>in1091123</t>
  </si>
  <si>
    <t>GRN-2021-28466</t>
  </si>
  <si>
    <t>2112005488</t>
  </si>
  <si>
    <t>in1091129</t>
  </si>
  <si>
    <t>GRN-2021-28508</t>
  </si>
  <si>
    <t>2112005487</t>
  </si>
  <si>
    <t>in1091143</t>
  </si>
  <si>
    <t>GRN-2021-28506</t>
  </si>
  <si>
    <t>2112005482</t>
  </si>
  <si>
    <t>in1091144</t>
  </si>
  <si>
    <t>GRN-2021-28497</t>
  </si>
  <si>
    <t>2112005486</t>
  </si>
  <si>
    <t>in1091145</t>
  </si>
  <si>
    <t>GRN-2021-28505</t>
  </si>
  <si>
    <t>2112005483</t>
  </si>
  <si>
    <t>in1091146</t>
  </si>
  <si>
    <t>GRN-2021-28499</t>
  </si>
  <si>
    <t>2112005490</t>
  </si>
  <si>
    <t>in1091147</t>
  </si>
  <si>
    <t>GRN-2021-28512</t>
  </si>
  <si>
    <t>2112005813</t>
  </si>
  <si>
    <t>in1091148</t>
  </si>
  <si>
    <t>GRN-2021-29357</t>
  </si>
  <si>
    <t>2112005472</t>
  </si>
  <si>
    <t>in1091157</t>
  </si>
  <si>
    <t>GRN-2021-28464</t>
  </si>
  <si>
    <t>2112005548</t>
  </si>
  <si>
    <t>in1091951</t>
  </si>
  <si>
    <t>GRN-2021-28673</t>
  </si>
  <si>
    <t>2112005554</t>
  </si>
  <si>
    <t>in1092186</t>
  </si>
  <si>
    <t>GRN-2021-28680</t>
  </si>
  <si>
    <t>2112005549</t>
  </si>
  <si>
    <t>in1092202</t>
  </si>
  <si>
    <t>GRN-2021-28674</t>
  </si>
  <si>
    <t>2112005550</t>
  </si>
  <si>
    <t>in1092225</t>
  </si>
  <si>
    <t>GRN-2021-28675</t>
  </si>
  <si>
    <t>2112005546</t>
  </si>
  <si>
    <t>in1092229</t>
  </si>
  <si>
    <t>GRN-2021-28671</t>
  </si>
  <si>
    <t>2112005545</t>
  </si>
  <si>
    <t>in1092232</t>
  </si>
  <si>
    <t>GRN-2021-28670</t>
  </si>
  <si>
    <t>2112005553</t>
  </si>
  <si>
    <t>in1092295</t>
  </si>
  <si>
    <t>GRN-2021-28679</t>
  </si>
  <si>
    <t>2112005747</t>
  </si>
  <si>
    <t>in1092368</t>
  </si>
  <si>
    <t>GRN-2021-29087</t>
  </si>
  <si>
    <t>2112005544</t>
  </si>
  <si>
    <t>in1092384</t>
  </si>
  <si>
    <t>GRN-2021-28669</t>
  </si>
  <si>
    <t>2112005756</t>
  </si>
  <si>
    <t>in1092386</t>
  </si>
  <si>
    <t>GRN-2021-29150</t>
  </si>
  <si>
    <t>2112005755</t>
  </si>
  <si>
    <t>in1092389</t>
  </si>
  <si>
    <t>GRN-2021-29145</t>
  </si>
  <si>
    <t>2112005547</t>
  </si>
  <si>
    <t>in1092477</t>
  </si>
  <si>
    <t>GRN-2021-28672</t>
  </si>
  <si>
    <t>2112005743</t>
  </si>
  <si>
    <t>in1092742</t>
  </si>
  <si>
    <t>GRN-2021-29078</t>
  </si>
  <si>
    <t>2112005746</t>
  </si>
  <si>
    <t>in1092902</t>
  </si>
  <si>
    <t>GRN-2021-29084</t>
  </si>
  <si>
    <t>2112005762</t>
  </si>
  <si>
    <t>in1093032</t>
  </si>
  <si>
    <t>GRN-2021-29185</t>
  </si>
  <si>
    <t>2112005744</t>
  </si>
  <si>
    <t>in1093105</t>
  </si>
  <si>
    <t>GRN-2021-29081</t>
  </si>
  <si>
    <t>2112005759</t>
  </si>
  <si>
    <t>in1093128</t>
  </si>
  <si>
    <t>GRN-2021-29178</t>
  </si>
  <si>
    <t>2112005740</t>
  </si>
  <si>
    <t>in1093267</t>
  </si>
  <si>
    <t>GRN-2021-29071</t>
  </si>
  <si>
    <t>2112005757</t>
  </si>
  <si>
    <t>in1093426</t>
  </si>
  <si>
    <t>GRN-2021-29155</t>
  </si>
  <si>
    <t>2112005761</t>
  </si>
  <si>
    <t>in1093445</t>
  </si>
  <si>
    <t>GRN-2021-29183</t>
  </si>
  <si>
    <t>2112005763</t>
  </si>
  <si>
    <t>in1093446</t>
  </si>
  <si>
    <t>GRN-2021-29186</t>
  </si>
  <si>
    <t>2112005735</t>
  </si>
  <si>
    <t>in1093450</t>
  </si>
  <si>
    <t>GRN-2021-29055</t>
  </si>
  <si>
    <t>2112005760</t>
  </si>
  <si>
    <t>in1093460</t>
  </si>
  <si>
    <t>GRN-2021-29179</t>
  </si>
  <si>
    <t>2112005745</t>
  </si>
  <si>
    <t>in1093493</t>
  </si>
  <si>
    <t>GRN-2021-29083</t>
  </si>
  <si>
    <t>2112005742</t>
  </si>
  <si>
    <t>in1093578</t>
  </si>
  <si>
    <t>GRN-2021-29075</t>
  </si>
  <si>
    <t>2112005823</t>
  </si>
  <si>
    <t>in1093799</t>
  </si>
  <si>
    <t>GRN-2021-29368</t>
  </si>
  <si>
    <t>2112005737</t>
  </si>
  <si>
    <t>in1093969</t>
  </si>
  <si>
    <t>GRN-2021-29061</t>
  </si>
  <si>
    <t>2112005734</t>
  </si>
  <si>
    <t>in1094011</t>
  </si>
  <si>
    <t>GRN-2021-29052</t>
  </si>
  <si>
    <t>2112005736</t>
  </si>
  <si>
    <t>in1094072</t>
  </si>
  <si>
    <t>GRN-2021-29058</t>
  </si>
  <si>
    <t>2112005728</t>
  </si>
  <si>
    <t>in1094407</t>
  </si>
  <si>
    <t>GRN-2021-29038</t>
  </si>
  <si>
    <t>2112005783</t>
  </si>
  <si>
    <t>in1094587</t>
  </si>
  <si>
    <t>GRN-2021-29270</t>
  </si>
  <si>
    <t>2112005791</t>
  </si>
  <si>
    <t>in1094667</t>
  </si>
  <si>
    <t>GRN-2021-29290</t>
  </si>
  <si>
    <t>2112005781</t>
  </si>
  <si>
    <t>in1094673</t>
  </si>
  <si>
    <t>GRN-2021-29266</t>
  </si>
  <si>
    <t>2112005749</t>
  </si>
  <si>
    <t>in1094802</t>
  </si>
  <si>
    <t>GRN-2021-29127</t>
  </si>
  <si>
    <t>2112005785</t>
  </si>
  <si>
    <t>in1094874</t>
  </si>
  <si>
    <t>GRN-2021-29274</t>
  </si>
  <si>
    <t>2112005782</t>
  </si>
  <si>
    <t>in1094876</t>
  </si>
  <si>
    <t>GRN-2021-29269</t>
  </si>
  <si>
    <t>2112005787</t>
  </si>
  <si>
    <t>in1094877</t>
  </si>
  <si>
    <t>GRN-2021-29280</t>
  </si>
  <si>
    <t>2112005788</t>
  </si>
  <si>
    <t>in1095145</t>
  </si>
  <si>
    <t>GRN-2021-29282</t>
  </si>
  <si>
    <t>2112005373</t>
  </si>
  <si>
    <t>n1089378</t>
  </si>
  <si>
    <t>GRN-2021-28179</t>
  </si>
  <si>
    <t>2112005489</t>
  </si>
  <si>
    <t>n1091142</t>
  </si>
  <si>
    <t>GRN-2021-28510</t>
  </si>
  <si>
    <t>2112005897</t>
  </si>
  <si>
    <t>160</t>
  </si>
  <si>
    <t>GRN-2021-29684</t>
  </si>
  <si>
    <t>2112005899</t>
  </si>
  <si>
    <t>161</t>
  </si>
  <si>
    <t>GRN-2021-29687</t>
  </si>
  <si>
    <t>2112005898</t>
  </si>
  <si>
    <t>162</t>
  </si>
  <si>
    <t>GRN-2021-29686</t>
  </si>
  <si>
    <t>2112005495</t>
  </si>
  <si>
    <t>GRN-2021-28524</t>
  </si>
  <si>
    <t>2112005570</t>
  </si>
  <si>
    <t>KL21-A221</t>
  </si>
  <si>
    <t>GRN-2021-28718</t>
  </si>
  <si>
    <t>2112005571</t>
  </si>
  <si>
    <t>GRN-2021-28719</t>
  </si>
  <si>
    <t>2112005699</t>
  </si>
  <si>
    <t>3571/3572</t>
  </si>
  <si>
    <t>GRN-2021-28953</t>
  </si>
  <si>
    <t>2112005880</t>
  </si>
  <si>
    <t>3783</t>
  </si>
  <si>
    <t>GRN-2021-29566</t>
  </si>
  <si>
    <t>2112005938</t>
  </si>
  <si>
    <t>3882/21-22</t>
  </si>
  <si>
    <t>GRN-2021-29872</t>
  </si>
  <si>
    <t>2112005243</t>
  </si>
  <si>
    <t>GRN-2021-27851</t>
  </si>
  <si>
    <t>2112005429</t>
  </si>
  <si>
    <t>JY2021-EP003</t>
  </si>
  <si>
    <t>GRN-2021-28318</t>
  </si>
  <si>
    <t>2112005443</t>
  </si>
  <si>
    <t>FR32780H/1021/EPIC</t>
  </si>
  <si>
    <t>GRN-2021-28352</t>
  </si>
  <si>
    <t>2112005725</t>
  </si>
  <si>
    <t>GRN-2021-29023</t>
  </si>
  <si>
    <t>2112005726</t>
  </si>
  <si>
    <t>GRN-2021-29026</t>
  </si>
  <si>
    <t>2112005931</t>
  </si>
  <si>
    <t>GRN-2021-29840</t>
  </si>
  <si>
    <t>2112005748</t>
  </si>
  <si>
    <t>FR32780H/1121/EPIC</t>
  </si>
  <si>
    <t>GRN-2021-29094</t>
  </si>
  <si>
    <t>2112005790</t>
  </si>
  <si>
    <t>GRN-2021-29287</t>
  </si>
  <si>
    <t>2112005828</t>
  </si>
  <si>
    <t>GRN-2021-29380</t>
  </si>
  <si>
    <t>2112005773</t>
  </si>
  <si>
    <t>1030395219</t>
  </si>
  <si>
    <t>GRN-2021-29241</t>
  </si>
  <si>
    <t>2112005344</t>
  </si>
  <si>
    <t>1030445717/4092/07</t>
  </si>
  <si>
    <t>GRN-2021-27985</t>
  </si>
  <si>
    <t>2112005343</t>
  </si>
  <si>
    <t>1030628294</t>
  </si>
  <si>
    <t>GRN-2021-27984</t>
  </si>
  <si>
    <t>2112005977</t>
  </si>
  <si>
    <t>1030665590</t>
  </si>
  <si>
    <t>GRN-2021-29998</t>
  </si>
  <si>
    <t>2112005769</t>
  </si>
  <si>
    <t>1030667390</t>
  </si>
  <si>
    <t>GRN-2021-29224</t>
  </si>
  <si>
    <t>2112005369</t>
  </si>
  <si>
    <t>1030675049</t>
  </si>
  <si>
    <t>GRN-2021-28153</t>
  </si>
  <si>
    <t>2112005345</t>
  </si>
  <si>
    <t>1030682289</t>
  </si>
  <si>
    <t>GRN-2021-27986</t>
  </si>
  <si>
    <t>2112005363</t>
  </si>
  <si>
    <t>1030720110</t>
  </si>
  <si>
    <t>GRN-2021-28113</t>
  </si>
  <si>
    <t>2112005349</t>
  </si>
  <si>
    <t>1030726021/6068/20</t>
  </si>
  <si>
    <t>GRN-2021-28006</t>
  </si>
  <si>
    <t>2112005348</t>
  </si>
  <si>
    <t>1030726067/7010/00</t>
  </si>
  <si>
    <t>GRN-2021-28005</t>
  </si>
  <si>
    <t>2112005555</t>
  </si>
  <si>
    <t>1030739057/733810</t>
  </si>
  <si>
    <t>GRN-2021-28682</t>
  </si>
  <si>
    <t>2112005777</t>
  </si>
  <si>
    <t>1030751734/99410/8</t>
  </si>
  <si>
    <t>GRN-2021-29248</t>
  </si>
  <si>
    <t>2112005774</t>
  </si>
  <si>
    <t>1030754370/44729</t>
  </si>
  <si>
    <t>GRN-2021-29242</t>
  </si>
  <si>
    <t>2112005758</t>
  </si>
  <si>
    <t>1030757030</t>
  </si>
  <si>
    <t>GRN-2021-29175</t>
  </si>
  <si>
    <t>2112005776</t>
  </si>
  <si>
    <t>1030774435</t>
  </si>
  <si>
    <t>GRN-2021-29247</t>
  </si>
  <si>
    <t>2112005778</t>
  </si>
  <si>
    <t>1030787793</t>
  </si>
  <si>
    <t>GRN-2021-29249</t>
  </si>
  <si>
    <t>2112005970</t>
  </si>
  <si>
    <t>1030789003/0877</t>
  </si>
  <si>
    <t>GRN-2021-29970</t>
  </si>
  <si>
    <t>2112005971</t>
  </si>
  <si>
    <t>1030789009</t>
  </si>
  <si>
    <t>GRN-2021-29971</t>
  </si>
  <si>
    <t>2112005775</t>
  </si>
  <si>
    <t>1030795728/93991</t>
  </si>
  <si>
    <t>GRN-2021-29244</t>
  </si>
  <si>
    <t>2112005918</t>
  </si>
  <si>
    <t>1030802514</t>
  </si>
  <si>
    <t>GRN-2021-29811</t>
  </si>
  <si>
    <t>2112005364</t>
  </si>
  <si>
    <t>10330719759</t>
  </si>
  <si>
    <t>GRN-2021-28114</t>
  </si>
  <si>
    <t>2112005368</t>
  </si>
  <si>
    <t>4682/6588/9601/996</t>
  </si>
  <si>
    <t>GRN-2021-28149</t>
  </si>
  <si>
    <t>2112005411</t>
  </si>
  <si>
    <t>19170</t>
  </si>
  <si>
    <t>GRN-2021-28288</t>
  </si>
  <si>
    <t>2112005721</t>
  </si>
  <si>
    <t>19995/21</t>
  </si>
  <si>
    <t>GRN-2021-29010</t>
  </si>
  <si>
    <t>2112005607</t>
  </si>
  <si>
    <t>DM/21/4043</t>
  </si>
  <si>
    <t>GRN-2021-28938</t>
  </si>
  <si>
    <t>2112005608</t>
  </si>
  <si>
    <t>DM/21/4044</t>
  </si>
  <si>
    <t>GRN-2021-28939</t>
  </si>
  <si>
    <t>2112005789</t>
  </si>
  <si>
    <t>DM/21/4092</t>
  </si>
  <si>
    <t>GRN-2021-29284</t>
  </si>
  <si>
    <t>2112005259</t>
  </si>
  <si>
    <t>384</t>
  </si>
  <si>
    <t>GRN-2021-28211</t>
  </si>
  <si>
    <t>2112005258</t>
  </si>
  <si>
    <t>389</t>
  </si>
  <si>
    <t>GRN-2021-28286</t>
  </si>
  <si>
    <t>2112005410</t>
  </si>
  <si>
    <t>390</t>
  </si>
  <si>
    <t>GRN-2021-28287</t>
  </si>
  <si>
    <t>2112005470</t>
  </si>
  <si>
    <t>417</t>
  </si>
  <si>
    <t>GRN-2021-28461</t>
  </si>
  <si>
    <t>2112005471</t>
  </si>
  <si>
    <t>GRN-2021-28462</t>
  </si>
  <si>
    <t>2112005713</t>
  </si>
  <si>
    <t>463</t>
  </si>
  <si>
    <t>GRN-2021-28993</t>
  </si>
  <si>
    <t>2112005812</t>
  </si>
  <si>
    <t>477</t>
  </si>
  <si>
    <t>GRN-2021-29356</t>
  </si>
  <si>
    <t>2112005811</t>
  </si>
  <si>
    <t>478</t>
  </si>
  <si>
    <t>GRN-2021-29355</t>
  </si>
  <si>
    <t>2112005580</t>
  </si>
  <si>
    <t>28538</t>
  </si>
  <si>
    <t>GRN-2021-28784</t>
  </si>
  <si>
    <t>2112005581</t>
  </si>
  <si>
    <t>29463</t>
  </si>
  <si>
    <t>GRN-2021-28787</t>
  </si>
  <si>
    <t>2112005281</t>
  </si>
  <si>
    <t>36623</t>
  </si>
  <si>
    <t>GRN-2021-27723</t>
  </si>
  <si>
    <t>2112005279</t>
  </si>
  <si>
    <t>36624</t>
  </si>
  <si>
    <t>GRN-2021-27721</t>
  </si>
  <si>
    <t>2112005286</t>
  </si>
  <si>
    <t>36625</t>
  </si>
  <si>
    <t>GRN-2021-27732</t>
  </si>
  <si>
    <t>2112005277</t>
  </si>
  <si>
    <t>36626/36756</t>
  </si>
  <si>
    <t>GRN-2021-27710</t>
  </si>
  <si>
    <t>2112005293</t>
  </si>
  <si>
    <t>36663</t>
  </si>
  <si>
    <t>GRN-2021-27741</t>
  </si>
  <si>
    <t>2112005280</t>
  </si>
  <si>
    <t>36754</t>
  </si>
  <si>
    <t>GRN-2021-27722</t>
  </si>
  <si>
    <t>2112005287</t>
  </si>
  <si>
    <t>36755/36759</t>
  </si>
  <si>
    <t>GRN-2021-27733</t>
  </si>
  <si>
    <t>2112005321</t>
  </si>
  <si>
    <t>36757</t>
  </si>
  <si>
    <t>GRN-2021-27885</t>
  </si>
  <si>
    <t>2112005288</t>
  </si>
  <si>
    <t>36758</t>
  </si>
  <si>
    <t>GRN-2021-27734</t>
  </si>
  <si>
    <t>2112005480</t>
  </si>
  <si>
    <t>37070</t>
  </si>
  <si>
    <t>GRN-2021-28494</t>
  </si>
  <si>
    <t>2112005481</t>
  </si>
  <si>
    <t>37071</t>
  </si>
  <si>
    <t>GRN-2021-28496</t>
  </si>
  <si>
    <t>2112005479</t>
  </si>
  <si>
    <t>37072</t>
  </si>
  <si>
    <t>GRN-2021-28493</t>
  </si>
  <si>
    <t>2112005575</t>
  </si>
  <si>
    <t>37166</t>
  </si>
  <si>
    <t>GRN-2021-28748</t>
  </si>
  <si>
    <t>2112005851</t>
  </si>
  <si>
    <t>37258</t>
  </si>
  <si>
    <t>GRN-2021-29482</t>
  </si>
  <si>
    <t>2112005852</t>
  </si>
  <si>
    <t>37259</t>
  </si>
  <si>
    <t>GRN-2021-29484</t>
  </si>
  <si>
    <t>2112005706</t>
  </si>
  <si>
    <t>37260</t>
  </si>
  <si>
    <t>GRN-2021-28983</t>
  </si>
  <si>
    <t>2112005829</t>
  </si>
  <si>
    <t>37579/37284</t>
  </si>
  <si>
    <t>GRN-2021-29386</t>
  </si>
  <si>
    <t>2112005902</t>
  </si>
  <si>
    <t>37853</t>
  </si>
  <si>
    <t>GRN-2021-29719</t>
  </si>
  <si>
    <t>2112005905</t>
  </si>
  <si>
    <t>37854</t>
  </si>
  <si>
    <t>GRN-2021-29726</t>
  </si>
  <si>
    <t>2112005900</t>
  </si>
  <si>
    <t>37855</t>
  </si>
  <si>
    <t>GRN-2021-29715</t>
  </si>
  <si>
    <t>2112005903</t>
  </si>
  <si>
    <t>37856</t>
  </si>
  <si>
    <t>GRN-2021-29724</t>
  </si>
  <si>
    <t>2112005901</t>
  </si>
  <si>
    <t>37857</t>
  </si>
  <si>
    <t>GRN-2021-29716</t>
  </si>
  <si>
    <t>2112005904</t>
  </si>
  <si>
    <t>37858</t>
  </si>
  <si>
    <t>GRN-2021-29725</t>
  </si>
  <si>
    <t>2112005906</t>
  </si>
  <si>
    <t>37859</t>
  </si>
  <si>
    <t>GRN-2021-29727</t>
  </si>
  <si>
    <t>2112005946</t>
  </si>
  <si>
    <t>37948</t>
  </si>
  <si>
    <t>GRN-2021-29902</t>
  </si>
  <si>
    <t>2112005566</t>
  </si>
  <si>
    <t>Goods received from HEBEI XINDADONG TEXTILE CO LTD</t>
  </si>
  <si>
    <t>HBXDD210559</t>
  </si>
  <si>
    <t>GRN-2021-28703</t>
  </si>
  <si>
    <t>HEBEI XINDADONG TEXTILE CO LTD</t>
  </si>
  <si>
    <t>2112005347</t>
  </si>
  <si>
    <t>4293</t>
  </si>
  <si>
    <t>GRN-2021-27994</t>
  </si>
  <si>
    <t>2103004198</t>
  </si>
  <si>
    <t>4294</t>
  </si>
  <si>
    <t>GRN-2021-27702</t>
  </si>
  <si>
    <t>2112005276</t>
  </si>
  <si>
    <t>2112005856</t>
  </si>
  <si>
    <t>GRN-2021-29497</t>
  </si>
  <si>
    <t>2112005346</t>
  </si>
  <si>
    <t>4295</t>
  </si>
  <si>
    <t>GRN-2021-27993</t>
  </si>
  <si>
    <t>2112005446</t>
  </si>
  <si>
    <t>4368</t>
  </si>
  <si>
    <t>GRN-2021-28369</t>
  </si>
  <si>
    <t>2112005552</t>
  </si>
  <si>
    <t>4476</t>
  </si>
  <si>
    <t>GRN-2021-28678</t>
  </si>
  <si>
    <t>2112005551</t>
  </si>
  <si>
    <t>4477</t>
  </si>
  <si>
    <t>GRN-2021-28677</t>
  </si>
  <si>
    <t>2112005702</t>
  </si>
  <si>
    <t>4508</t>
  </si>
  <si>
    <t>GRN-2021-28964</t>
  </si>
  <si>
    <t>2112005703</t>
  </si>
  <si>
    <t>4509</t>
  </si>
  <si>
    <t>GRN-2021-28965</t>
  </si>
  <si>
    <t>2112005803</t>
  </si>
  <si>
    <t>4521</t>
  </si>
  <si>
    <t>GRN-2021-29308</t>
  </si>
  <si>
    <t>2112005802</t>
  </si>
  <si>
    <t>4522</t>
  </si>
  <si>
    <t>GRN-2021-29307</t>
  </si>
  <si>
    <t>2112005975</t>
  </si>
  <si>
    <t>4686</t>
  </si>
  <si>
    <t>GRN-2021-29978</t>
  </si>
  <si>
    <t>2112005973</t>
  </si>
  <si>
    <t>4687</t>
  </si>
  <si>
    <t>GRN-2021-29976</t>
  </si>
  <si>
    <t>2112005972</t>
  </si>
  <si>
    <t>4688</t>
  </si>
  <si>
    <t>GRN-2021-29975</t>
  </si>
  <si>
    <t>2112005889</t>
  </si>
  <si>
    <t>4689</t>
  </si>
  <si>
    <t>GRN-2021-29622</t>
  </si>
  <si>
    <t>2112005974</t>
  </si>
  <si>
    <t>4690</t>
  </si>
  <si>
    <t>GRN-2021-29977</t>
  </si>
  <si>
    <t>2112005976</t>
  </si>
  <si>
    <t>4745</t>
  </si>
  <si>
    <t>GRN-2021-29979</t>
  </si>
  <si>
    <t>2112005978</t>
  </si>
  <si>
    <t>4835</t>
  </si>
  <si>
    <t>GRN-2021-29999</t>
  </si>
  <si>
    <t>2112005567</t>
  </si>
  <si>
    <t>JSHFI21J024</t>
  </si>
  <si>
    <t>GRN-2021-28707</t>
  </si>
  <si>
    <t>2112005568</t>
  </si>
  <si>
    <t>GRN-2021-28712</t>
  </si>
  <si>
    <t>2112005569</t>
  </si>
  <si>
    <t>GRN-2021-28714</t>
  </si>
  <si>
    <t>2112005948</t>
  </si>
  <si>
    <t>KD21-0687</t>
  </si>
  <si>
    <t>GRN-2021-29917</t>
  </si>
  <si>
    <t>2112005950</t>
  </si>
  <si>
    <t>KD21-0714</t>
  </si>
  <si>
    <t>GRN-2021-29919</t>
  </si>
  <si>
    <t>2112005887</t>
  </si>
  <si>
    <t>KD210720</t>
  </si>
  <si>
    <t>GRN-2021-29588</t>
  </si>
  <si>
    <t>2112005260</t>
  </si>
  <si>
    <t>221/344</t>
  </si>
  <si>
    <t>GRN-2021-28522</t>
  </si>
  <si>
    <t>2112005514</t>
  </si>
  <si>
    <t>A21081065E</t>
  </si>
  <si>
    <t>GRN-2021-28578</t>
  </si>
  <si>
    <t>2112005515</t>
  </si>
  <si>
    <t>GRN-2021-28579</t>
  </si>
  <si>
    <t>2112005517</t>
  </si>
  <si>
    <t>GRN-2021-28582</t>
  </si>
  <si>
    <t>2112005591</t>
  </si>
  <si>
    <t>AL21AZQ025</t>
  </si>
  <si>
    <t>GRN-2021-28808</t>
  </si>
  <si>
    <t>2112005592</t>
  </si>
  <si>
    <t>GRN-2021-28809</t>
  </si>
  <si>
    <t>2112005753</t>
  </si>
  <si>
    <t>21C-E0577 21C-E057</t>
  </si>
  <si>
    <t>GRN-2021-29141</t>
  </si>
  <si>
    <t>2112005754</t>
  </si>
  <si>
    <t>GRN-2021-29144</t>
  </si>
  <si>
    <t>2112005784</t>
  </si>
  <si>
    <t>21C-E0624</t>
  </si>
  <si>
    <t>GRN-2021-29271</t>
  </si>
  <si>
    <t>2112005810</t>
  </si>
  <si>
    <t>21C-E0625</t>
  </si>
  <si>
    <t>GRN-2021-29351</t>
  </si>
  <si>
    <t>2112005330</t>
  </si>
  <si>
    <t>144448/144125</t>
  </si>
  <si>
    <t>GRN-2021-27916</t>
  </si>
  <si>
    <t>2112005355</t>
  </si>
  <si>
    <t>146381</t>
  </si>
  <si>
    <t>GRN-2021-28051</t>
  </si>
  <si>
    <t>2112005318</t>
  </si>
  <si>
    <t>147495</t>
  </si>
  <si>
    <t>GRN-2021-27874</t>
  </si>
  <si>
    <t>2112005354</t>
  </si>
  <si>
    <t>148221</t>
  </si>
  <si>
    <t>GRN-2021-28039</t>
  </si>
  <si>
    <t>2112005319</t>
  </si>
  <si>
    <t>149274</t>
  </si>
  <si>
    <t>GRN-2021-27878</t>
  </si>
  <si>
    <t>2112005320</t>
  </si>
  <si>
    <t>149604</t>
  </si>
  <si>
    <t>GRN-2021-27882</t>
  </si>
  <si>
    <t>2112005356</t>
  </si>
  <si>
    <t>150941</t>
  </si>
  <si>
    <t>GRN-2021-28054</t>
  </si>
  <si>
    <t>2112005362</t>
  </si>
  <si>
    <t>152388-151531</t>
  </si>
  <si>
    <t>GRN-2021-28110</t>
  </si>
  <si>
    <t>2112005376</t>
  </si>
  <si>
    <t>152426</t>
  </si>
  <si>
    <t>GRN-2021-28202</t>
  </si>
  <si>
    <t>2112005374</t>
  </si>
  <si>
    <t>152577</t>
  </si>
  <si>
    <t>GRN-2021-28181</t>
  </si>
  <si>
    <t>2112005377</t>
  </si>
  <si>
    <t>152869</t>
  </si>
  <si>
    <t>GRN-2021-28203</t>
  </si>
  <si>
    <t>2112005801</t>
  </si>
  <si>
    <t>152874/153356</t>
  </si>
  <si>
    <t>GRN-2021-29306</t>
  </si>
  <si>
    <t>2112005467</t>
  </si>
  <si>
    <t>153106</t>
  </si>
  <si>
    <t>GRN-2021-28455</t>
  </si>
  <si>
    <t>2112005466</t>
  </si>
  <si>
    <t>153375</t>
  </si>
  <si>
    <t>GRN-2021-28453</t>
  </si>
  <si>
    <t>2112005465</t>
  </si>
  <si>
    <t>153540</t>
  </si>
  <si>
    <t>GRN-2021-28451</t>
  </si>
  <si>
    <t>2112005469</t>
  </si>
  <si>
    <t>153549/153103</t>
  </si>
  <si>
    <t>GRN-2021-28459</t>
  </si>
  <si>
    <t>2112005562</t>
  </si>
  <si>
    <t>154055</t>
  </si>
  <si>
    <t>GRN-2021-28695</t>
  </si>
  <si>
    <t>2112005558</t>
  </si>
  <si>
    <t>154190</t>
  </si>
  <si>
    <t>GRN-2021-28687</t>
  </si>
  <si>
    <t>2112005560</t>
  </si>
  <si>
    <t>154191</t>
  </si>
  <si>
    <t>GRN-2021-28691</t>
  </si>
  <si>
    <t>2112005565</t>
  </si>
  <si>
    <t>154195/154442</t>
  </si>
  <si>
    <t>GRN-2021-28702</t>
  </si>
  <si>
    <t>2112005921</t>
  </si>
  <si>
    <t>154209/154199/1544</t>
  </si>
  <si>
    <t>GRN-2021-29817</t>
  </si>
  <si>
    <t>2112005557</t>
  </si>
  <si>
    <t>154213</t>
  </si>
  <si>
    <t>GRN-2021-28686</t>
  </si>
  <si>
    <t>2112005927</t>
  </si>
  <si>
    <t>154242</t>
  </si>
  <si>
    <t>GRN-2021-29826</t>
  </si>
  <si>
    <t>2112005564</t>
  </si>
  <si>
    <t>154263/154202</t>
  </si>
  <si>
    <t>GRN-2021-28697</t>
  </si>
  <si>
    <t>2112005556</t>
  </si>
  <si>
    <t>154717</t>
  </si>
  <si>
    <t>GRN-2021-28684</t>
  </si>
  <si>
    <t>2112005968</t>
  </si>
  <si>
    <t>155556</t>
  </si>
  <si>
    <t>GRN-2021-29959</t>
  </si>
  <si>
    <t>2112005835</t>
  </si>
  <si>
    <t>155560/154687</t>
  </si>
  <si>
    <t>GRN-2021-29452</t>
  </si>
  <si>
    <t>2112005923</t>
  </si>
  <si>
    <t>155839/152844/1532</t>
  </si>
  <si>
    <t>GRN-2021-29820</t>
  </si>
  <si>
    <t>2112005605</t>
  </si>
  <si>
    <t>155848</t>
  </si>
  <si>
    <t>GRN-2021-28905</t>
  </si>
  <si>
    <t>2112005604</t>
  </si>
  <si>
    <t>155862</t>
  </si>
  <si>
    <t>GRN-2021-28894</t>
  </si>
  <si>
    <t>2112005834</t>
  </si>
  <si>
    <t>155886</t>
  </si>
  <si>
    <t>GRN-2021-29451</t>
  </si>
  <si>
    <t>2112005712</t>
  </si>
  <si>
    <t>156042</t>
  </si>
  <si>
    <t>GRN-2021-28991</t>
  </si>
  <si>
    <t>2112005711</t>
  </si>
  <si>
    <t>156296</t>
  </si>
  <si>
    <t>GRN-2021-28990</t>
  </si>
  <si>
    <t>2112005714</t>
  </si>
  <si>
    <t>157030</t>
  </si>
  <si>
    <t>GRN-2021-28994</t>
  </si>
  <si>
    <t>2112005715</t>
  </si>
  <si>
    <t>157057</t>
  </si>
  <si>
    <t>GRN-2021-28996</t>
  </si>
  <si>
    <t>2112005750</t>
  </si>
  <si>
    <t>157158/157302/1571</t>
  </si>
  <si>
    <t>GRN-2021-29129</t>
  </si>
  <si>
    <t>2112005920</t>
  </si>
  <si>
    <t>158309/158343</t>
  </si>
  <si>
    <t>GRN-2021-29816</t>
  </si>
  <si>
    <t>2112005922</t>
  </si>
  <si>
    <t>158330/161825/1581</t>
  </si>
  <si>
    <t>GRN-2021-29818</t>
  </si>
  <si>
    <t>2112005751</t>
  </si>
  <si>
    <t>158396</t>
  </si>
  <si>
    <t>GRN-2021-29130</t>
  </si>
  <si>
    <t>2112005752</t>
  </si>
  <si>
    <t>158617</t>
  </si>
  <si>
    <t>GRN-2021-29139</t>
  </si>
  <si>
    <t>2112005854</t>
  </si>
  <si>
    <t>159151</t>
  </si>
  <si>
    <t>GRN-2021-29487</t>
  </si>
  <si>
    <t>2112005833</t>
  </si>
  <si>
    <t>160125/158315</t>
  </si>
  <si>
    <t>GRN-2021-29450</t>
  </si>
  <si>
    <t>2112005853</t>
  </si>
  <si>
    <t>160603-154425</t>
  </si>
  <si>
    <t>GRN-2021-29485</t>
  </si>
  <si>
    <t>2112005924</t>
  </si>
  <si>
    <t>160924/160977/1584</t>
  </si>
  <si>
    <t>GRN-2021-29821</t>
  </si>
  <si>
    <t>2112005919</t>
  </si>
  <si>
    <t>162622</t>
  </si>
  <si>
    <t>GRN-2021-29812</t>
  </si>
  <si>
    <t>2112005800</t>
  </si>
  <si>
    <t>21047</t>
  </si>
  <si>
    <t>GRN-2021-29305</t>
  </si>
  <si>
    <t>2112005327</t>
  </si>
  <si>
    <t>GRN-2021-27903</t>
  </si>
  <si>
    <t>2112005328</t>
  </si>
  <si>
    <t>nab-exp-21-1785</t>
  </si>
  <si>
    <t>GRN-2021-27904</t>
  </si>
  <si>
    <t>2112005329</t>
  </si>
  <si>
    <t>GRN-2021-27912</t>
  </si>
  <si>
    <t>2112005326</t>
  </si>
  <si>
    <t>GRN-2021-27902</t>
  </si>
  <si>
    <t>2112005325</t>
  </si>
  <si>
    <t>nab-exp-21-1886</t>
  </si>
  <si>
    <t>GRN-2021-27898</t>
  </si>
  <si>
    <t>2112005719</t>
  </si>
  <si>
    <t>GRN-2021-29008</t>
  </si>
  <si>
    <t>2112005722</t>
  </si>
  <si>
    <t>GRN-2021-29011</t>
  </si>
  <si>
    <t>2112005723</t>
  </si>
  <si>
    <t>GRN-2021-29012</t>
  </si>
  <si>
    <t>2112005720</t>
  </si>
  <si>
    <t>nab-exp-21-1988</t>
  </si>
  <si>
    <t>GRN-2021-29009</t>
  </si>
  <si>
    <t>2112005384</t>
  </si>
  <si>
    <t>EXP/F-35/0356/2022</t>
  </si>
  <si>
    <t>GRN-2021-28226</t>
  </si>
  <si>
    <t>2112005387</t>
  </si>
  <si>
    <t>GRN-2021-28229</t>
  </si>
  <si>
    <t>2112005862</t>
  </si>
  <si>
    <t>EXP/F-35/0433/2022</t>
  </si>
  <si>
    <t>GRN-2021-29515</t>
  </si>
  <si>
    <t>2112005863</t>
  </si>
  <si>
    <t>GRN-2021-29516</t>
  </si>
  <si>
    <t>2112005866</t>
  </si>
  <si>
    <t>GRN-2021-29519</t>
  </si>
  <si>
    <t>2112005867</t>
  </si>
  <si>
    <t>GRN-2021-29521</t>
  </si>
  <si>
    <t>2112005868</t>
  </si>
  <si>
    <t>GRN-2021-29522</t>
  </si>
  <si>
    <t>2112005869</t>
  </si>
  <si>
    <t>GRN-2021-29525</t>
  </si>
  <si>
    <t>2112005865</t>
  </si>
  <si>
    <t>GRN-2021-29518</t>
  </si>
  <si>
    <t>2112005738</t>
  </si>
  <si>
    <t>DC-081121-013</t>
  </si>
  <si>
    <t>GRN-2021-29065</t>
  </si>
  <si>
    <t>2112005597</t>
  </si>
  <si>
    <t>DC-091121-025</t>
  </si>
  <si>
    <t>GRN-2021-28867</t>
  </si>
  <si>
    <t>2112005877</t>
  </si>
  <si>
    <t>DC-131121-025</t>
  </si>
  <si>
    <t>GRN-2021-29554</t>
  </si>
  <si>
    <t>2112005876</t>
  </si>
  <si>
    <t>DC-131121-026</t>
  </si>
  <si>
    <t>GRN-2021-29552</t>
  </si>
  <si>
    <t>2112005332</t>
  </si>
  <si>
    <t>DC-301021-030</t>
  </si>
  <si>
    <t>GRN-2021-27938</t>
  </si>
  <si>
    <t>2112005947</t>
  </si>
  <si>
    <t>GRN-2021-29907</t>
  </si>
  <si>
    <t>2112005450</t>
  </si>
  <si>
    <t>GRN-2021-28374</t>
  </si>
  <si>
    <t>2112005449</t>
  </si>
  <si>
    <t>GRN-2021-28373</t>
  </si>
  <si>
    <t>2112005447</t>
  </si>
  <si>
    <t>DEPZ-OIL-2127/21</t>
  </si>
  <si>
    <t>GRN-2021-28371</t>
  </si>
  <si>
    <t>2112005448</t>
  </si>
  <si>
    <t>GRN-2021-28372</t>
  </si>
  <si>
    <t>2112005451</t>
  </si>
  <si>
    <t>GRN-2021-28375</t>
  </si>
  <si>
    <t>2112005940</t>
  </si>
  <si>
    <t>DEPZ-OIL-2227/21</t>
  </si>
  <si>
    <t>GRN-2021-29879</t>
  </si>
  <si>
    <t>2112005942</t>
  </si>
  <si>
    <t>DEPZ-OIL-2228/21</t>
  </si>
  <si>
    <t>GRN-2021-29881</t>
  </si>
  <si>
    <t>2112005941</t>
  </si>
  <si>
    <t>DEPZ-OIL-2243/21</t>
  </si>
  <si>
    <t>GRN-2021-29880</t>
  </si>
  <si>
    <t>2112005542</t>
  </si>
  <si>
    <t>DCF--5616/21</t>
  </si>
  <si>
    <t>GRN-2021-28659</t>
  </si>
  <si>
    <t>2112005832</t>
  </si>
  <si>
    <t>DCF-39467</t>
  </si>
  <si>
    <t>GRN-2021-29444</t>
  </si>
  <si>
    <t>2112005357</t>
  </si>
  <si>
    <t>DCF-5415/21</t>
  </si>
  <si>
    <t>GRN-2021-28059</t>
  </si>
  <si>
    <t>2112005521</t>
  </si>
  <si>
    <t>DCF-5605/21</t>
  </si>
  <si>
    <t>GRN-2021-28603</t>
  </si>
  <si>
    <t>2112005786</t>
  </si>
  <si>
    <t>DCF-5760/21</t>
  </si>
  <si>
    <t>GRN-2021-29278</t>
  </si>
  <si>
    <t>2112005874</t>
  </si>
  <si>
    <t>DCF-5823/21</t>
  </si>
  <si>
    <t>GRN-2021-29546</t>
  </si>
  <si>
    <t>2112005888</t>
  </si>
  <si>
    <t>DCF-5855/21</t>
  </si>
  <si>
    <t>GRN-2021-29608</t>
  </si>
  <si>
    <t>2112005934</t>
  </si>
  <si>
    <t>DCF-5913/21</t>
  </si>
  <si>
    <t>GRN-2021-29859</t>
  </si>
  <si>
    <t>2112005949</t>
  </si>
  <si>
    <t>DCF-5940/21</t>
  </si>
  <si>
    <t>GRN-2021-29918</t>
  </si>
  <si>
    <t>2112005294</t>
  </si>
  <si>
    <t>GRN-2021-27743</t>
  </si>
  <si>
    <t>2112005334</t>
  </si>
  <si>
    <t>GRN-2021-27944</t>
  </si>
  <si>
    <t>2112005331</t>
  </si>
  <si>
    <t>242638</t>
  </si>
  <si>
    <t>GRN-2021-27937</t>
  </si>
  <si>
    <t>2112005333</t>
  </si>
  <si>
    <t>GRN-2021-27939</t>
  </si>
  <si>
    <t>2112005499</t>
  </si>
  <si>
    <t>242944</t>
  </si>
  <si>
    <t>GRN-2021-28528</t>
  </si>
  <si>
    <t>2112005463</t>
  </si>
  <si>
    <t>243046</t>
  </si>
  <si>
    <t>GRN-2021-28448</t>
  </si>
  <si>
    <t>2112005464</t>
  </si>
  <si>
    <t>GRN-2021-28449</t>
  </si>
  <si>
    <t>2112005707</t>
  </si>
  <si>
    <t>243899</t>
  </si>
  <si>
    <t>GRN-2021-28984</t>
  </si>
  <si>
    <t>2112005817</t>
  </si>
  <si>
    <t>244189</t>
  </si>
  <si>
    <t>GRN-2021-29362</t>
  </si>
  <si>
    <t>2112005878</t>
  </si>
  <si>
    <t>GRN-2021-29564</t>
  </si>
  <si>
    <t>2112005818</t>
  </si>
  <si>
    <t>GRN-2021-29363</t>
  </si>
  <si>
    <t>2112005819</t>
  </si>
  <si>
    <t>GRN-2021-29364</t>
  </si>
  <si>
    <t>2112005928</t>
  </si>
  <si>
    <t>GRN-2021-29829</t>
  </si>
  <si>
    <t>2112005733</t>
  </si>
  <si>
    <t>244310</t>
  </si>
  <si>
    <t>GRN-2021-29049</t>
  </si>
  <si>
    <t>2112005917</t>
  </si>
  <si>
    <t>244978</t>
  </si>
  <si>
    <t>GRN-2021-29806</t>
  </si>
  <si>
    <t>2112005849</t>
  </si>
  <si>
    <t>21003125888</t>
  </si>
  <si>
    <t>GRN-2021-29477</t>
  </si>
  <si>
    <t>2112005501</t>
  </si>
  <si>
    <t>2103114430</t>
  </si>
  <si>
    <t>GRN-2021-28531</t>
  </si>
  <si>
    <t>2112005289</t>
  </si>
  <si>
    <t>2103115129/3115201</t>
  </si>
  <si>
    <t>GRN-2021-27735</t>
  </si>
  <si>
    <t>2112005831</t>
  </si>
  <si>
    <t>2103115201/5129</t>
  </si>
  <si>
    <t>GRN-2021-29433</t>
  </si>
  <si>
    <t>2112005399</t>
  </si>
  <si>
    <t>2103115689</t>
  </si>
  <si>
    <t>GRN-2021-28253</t>
  </si>
  <si>
    <t>2112005338</t>
  </si>
  <si>
    <t>2103118103/8832</t>
  </si>
  <si>
    <t>GRN-2021-27959</t>
  </si>
  <si>
    <t>2112005339</t>
  </si>
  <si>
    <t>2103118107/8106</t>
  </si>
  <si>
    <t>GRN-2021-27960</t>
  </si>
  <si>
    <t>2112005337</t>
  </si>
  <si>
    <t>2103118108/8630</t>
  </si>
  <si>
    <t>GRN-2021-27958</t>
  </si>
  <si>
    <t>2112005335</t>
  </si>
  <si>
    <t>21031181348146/813</t>
  </si>
  <si>
    <t>GRN-2021-27954</t>
  </si>
  <si>
    <t>2112005245</t>
  </si>
  <si>
    <t>210311832</t>
  </si>
  <si>
    <t>GRN-2021-27952</t>
  </si>
  <si>
    <t>2112005340</t>
  </si>
  <si>
    <t>2103118710/8709</t>
  </si>
  <si>
    <t>GRN-2021-27962</t>
  </si>
  <si>
    <t>2112005341</t>
  </si>
  <si>
    <t>2103118802</t>
  </si>
  <si>
    <t>GRN-2021-27966</t>
  </si>
  <si>
    <t>2112005336</t>
  </si>
  <si>
    <t>2103118803</t>
  </si>
  <si>
    <t>GRN-2021-27956</t>
  </si>
  <si>
    <t>2112005290</t>
  </si>
  <si>
    <t>2103119301</t>
  </si>
  <si>
    <t>GRN-2021-27736</t>
  </si>
  <si>
    <t>2112005291</t>
  </si>
  <si>
    <t>2103119302</t>
  </si>
  <si>
    <t>GRN-2021-27738</t>
  </si>
  <si>
    <t>2112005292</t>
  </si>
  <si>
    <t>2103119303</t>
  </si>
  <si>
    <t>GRN-2021-27740</t>
  </si>
  <si>
    <t>2112005500</t>
  </si>
  <si>
    <t>2103119304</t>
  </si>
  <si>
    <t>GRN-2021-28529</t>
  </si>
  <si>
    <t>2112005400</t>
  </si>
  <si>
    <t>2103119885</t>
  </si>
  <si>
    <t>GRN-2021-28256</t>
  </si>
  <si>
    <t>2112005408</t>
  </si>
  <si>
    <t>2103119886</t>
  </si>
  <si>
    <t>GRN-2021-28284</t>
  </si>
  <si>
    <t>2112005405</t>
  </si>
  <si>
    <t>2103119887</t>
  </si>
  <si>
    <t>GRN-2021-28281</t>
  </si>
  <si>
    <t>2112005404</t>
  </si>
  <si>
    <t>2103119889/9888/98</t>
  </si>
  <si>
    <t>GRN-2021-28280</t>
  </si>
  <si>
    <t>2112005402</t>
  </si>
  <si>
    <t>2103119900/9899</t>
  </si>
  <si>
    <t>GRN-2021-28260</t>
  </si>
  <si>
    <t>2112005401</t>
  </si>
  <si>
    <t>2103119901</t>
  </si>
  <si>
    <t>GRN-2021-28257</t>
  </si>
  <si>
    <t>2112005409</t>
  </si>
  <si>
    <t>2103119903/9902</t>
  </si>
  <si>
    <t>GRN-2021-28285</t>
  </si>
  <si>
    <t>2112005406</t>
  </si>
  <si>
    <t>2103119905</t>
  </si>
  <si>
    <t>GRN-2021-28282</t>
  </si>
  <si>
    <t>2112005418</t>
  </si>
  <si>
    <t>2103120514</t>
  </si>
  <si>
    <t>GRN-2021-28295</t>
  </si>
  <si>
    <t>2112005419</t>
  </si>
  <si>
    <t>2103120515</t>
  </si>
  <si>
    <t>GRN-2021-28296</t>
  </si>
  <si>
    <t>2112005416</t>
  </si>
  <si>
    <t>2103120516</t>
  </si>
  <si>
    <t>GRN-2021-28293</t>
  </si>
  <si>
    <t>2112005413</t>
  </si>
  <si>
    <t>2103120517</t>
  </si>
  <si>
    <t>GRN-2021-28290</t>
  </si>
  <si>
    <t>2112005415</t>
  </si>
  <si>
    <t>2103120518</t>
  </si>
  <si>
    <t>GRN-2021-28292</t>
  </si>
  <si>
    <t>2112005414</t>
  </si>
  <si>
    <t>2103120519</t>
  </si>
  <si>
    <t>GRN-2021-28291</t>
  </si>
  <si>
    <t>2112005417</t>
  </si>
  <si>
    <t>2103120520</t>
  </si>
  <si>
    <t>GRN-2021-28294</t>
  </si>
  <si>
    <t>2112005841</t>
  </si>
  <si>
    <t>2103121178</t>
  </si>
  <si>
    <t>GRN-2021-29460</t>
  </si>
  <si>
    <t>2112005842</t>
  </si>
  <si>
    <t>2103121179/22950</t>
  </si>
  <si>
    <t>GRN-2021-29462</t>
  </si>
  <si>
    <t>2112005840</t>
  </si>
  <si>
    <t>2103121180</t>
  </si>
  <si>
    <t>GRN-2021-29458</t>
  </si>
  <si>
    <t>2112005710</t>
  </si>
  <si>
    <t>2103123991/3990/39</t>
  </si>
  <si>
    <t>GRN-2021-28988</t>
  </si>
  <si>
    <t>2112005709</t>
  </si>
  <si>
    <t>2103123993</t>
  </si>
  <si>
    <t>GRN-2021-28986</t>
  </si>
  <si>
    <t>2112005839</t>
  </si>
  <si>
    <t>2103125998</t>
  </si>
  <si>
    <t>GRN-2021-29456</t>
  </si>
  <si>
    <t>2112005844</t>
  </si>
  <si>
    <t>2103126000/6002/60</t>
  </si>
  <si>
    <t>GRN-2021-29464</t>
  </si>
  <si>
    <t>2112005845</t>
  </si>
  <si>
    <t>2103126016</t>
  </si>
  <si>
    <t>GRN-2021-29465</t>
  </si>
  <si>
    <t>2112005850</t>
  </si>
  <si>
    <t>2103126383</t>
  </si>
  <si>
    <t>GRN-2021-29478</t>
  </si>
  <si>
    <t>2112005896</t>
  </si>
  <si>
    <t>2103127733</t>
  </si>
  <si>
    <t>GRN-2021-29653</t>
  </si>
  <si>
    <t>2112005893</t>
  </si>
  <si>
    <t>2103128121/8122</t>
  </si>
  <si>
    <t>GRN-2021-29645</t>
  </si>
  <si>
    <t>2112005891</t>
  </si>
  <si>
    <t>2103128126/28125</t>
  </si>
  <si>
    <t>GRN-2021-29633</t>
  </si>
  <si>
    <t>2112005892</t>
  </si>
  <si>
    <t>2103128127/28128</t>
  </si>
  <si>
    <t>GRN-2021-29641</t>
  </si>
  <si>
    <t>2112005895</t>
  </si>
  <si>
    <t>2103128134/8129/81</t>
  </si>
  <si>
    <t>GRN-2021-29652</t>
  </si>
  <si>
    <t>2112005894</t>
  </si>
  <si>
    <t>2103128136</t>
  </si>
  <si>
    <t>GRN-2021-29648</t>
  </si>
  <si>
    <t>2112005830</t>
  </si>
  <si>
    <t>21163/21164</t>
  </si>
  <si>
    <t>GRN-2021-29397</t>
  </si>
  <si>
    <t>2112005843</t>
  </si>
  <si>
    <t>6012/6009/6010/600</t>
  </si>
  <si>
    <t>GRN-2021-29463</t>
  </si>
  <si>
    <t>2112005847</t>
  </si>
  <si>
    <t>6017/6557</t>
  </si>
  <si>
    <t>GRN-2021-29470</t>
  </si>
  <si>
    <t>2112005846</t>
  </si>
  <si>
    <t>6019/5996/6020/601</t>
  </si>
  <si>
    <t>GRN-2021-29467</t>
  </si>
  <si>
    <t>2112005848</t>
  </si>
  <si>
    <t>6573/6015/6014/601</t>
  </si>
  <si>
    <t>GRN-2021-29472</t>
  </si>
  <si>
    <t>2112005407</t>
  </si>
  <si>
    <t>9896/9897/9891/989</t>
  </si>
  <si>
    <t>GRN-2021-28283</t>
  </si>
  <si>
    <t>2112005391</t>
  </si>
  <si>
    <t>SFML-0311-22</t>
  </si>
  <si>
    <t>GRN-2021-28236</t>
  </si>
  <si>
    <t>2112005392</t>
  </si>
  <si>
    <t>GRN-2021-28237</t>
  </si>
  <si>
    <t>2112005440</t>
  </si>
  <si>
    <t>SFML-0440-22</t>
  </si>
  <si>
    <t>GRN-2021-28342</t>
  </si>
  <si>
    <t>2112005442</t>
  </si>
  <si>
    <t>GRN-2021-28347</t>
  </si>
  <si>
    <t>2112005779</t>
  </si>
  <si>
    <t>SFML-0473-22</t>
  </si>
  <si>
    <t>GRN-2021-29264</t>
  </si>
  <si>
    <t>2112005780</t>
  </si>
  <si>
    <t>GRN-2021-29265</t>
  </si>
  <si>
    <t>2112005912</t>
  </si>
  <si>
    <t>SFML-0487-22</t>
  </si>
  <si>
    <t>GRN-2021-29750</t>
  </si>
  <si>
    <t>2112005913</t>
  </si>
  <si>
    <t>GRN-2021-29752</t>
  </si>
  <si>
    <t>2112005909</t>
  </si>
  <si>
    <t>Goods received from SHIMADA SHOJI (VIET NAM) CO.,</t>
  </si>
  <si>
    <t>noj 1260/21</t>
  </si>
  <si>
    <t>GRN-2021-29741</t>
  </si>
  <si>
    <t>SHIMADA SHOJI (VIET NAM) CO.,</t>
  </si>
  <si>
    <t>2112005910</t>
  </si>
  <si>
    <t>GRN-2021-29742</t>
  </si>
  <si>
    <t>2112005360</t>
  </si>
  <si>
    <t>NOJ 1047/21</t>
  </si>
  <si>
    <t>GRN-2021-28087</t>
  </si>
  <si>
    <t>2112005361</t>
  </si>
  <si>
    <t>GRN-2021-28089</t>
  </si>
  <si>
    <t>2112005461</t>
  </si>
  <si>
    <t>noj 1047/21</t>
  </si>
  <si>
    <t>GRN-2021-28431</t>
  </si>
  <si>
    <t>2112005772</t>
  </si>
  <si>
    <t>55223r3013/21k</t>
  </si>
  <si>
    <t>GRN-2021-29238</t>
  </si>
  <si>
    <t>2112005697</t>
  </si>
  <si>
    <t>15677</t>
  </si>
  <si>
    <t>GRN-2021-29486</t>
  </si>
  <si>
    <t>2112005698</t>
  </si>
  <si>
    <t>15920</t>
  </si>
  <si>
    <t>GRN-2021-29488</t>
  </si>
  <si>
    <t>2112005367</t>
  </si>
  <si>
    <t>16819</t>
  </si>
  <si>
    <t>GRN-2021-28146</t>
  </si>
  <si>
    <t>2112005303</t>
  </si>
  <si>
    <t>GRN-2021-27805</t>
  </si>
  <si>
    <t>2112005302</t>
  </si>
  <si>
    <t>GRN-2021-27802</t>
  </si>
  <si>
    <t>2112005502</t>
  </si>
  <si>
    <t>SML2021BD10094</t>
  </si>
  <si>
    <t>GRN-2021-28536</t>
  </si>
  <si>
    <t>2112005503</t>
  </si>
  <si>
    <t>GRN-2021-28537</t>
  </si>
  <si>
    <t>2112005452</t>
  </si>
  <si>
    <t>GRN-2021-28381</t>
  </si>
  <si>
    <t>2112005353</t>
  </si>
  <si>
    <t>sml2021bd09917</t>
  </si>
  <si>
    <t>GRN-2021-28029</t>
  </si>
  <si>
    <t>2112005365</t>
  </si>
  <si>
    <t>sml2021bd10094</t>
  </si>
  <si>
    <t>GRN-2021-28129</t>
  </si>
  <si>
    <t>2112005366</t>
  </si>
  <si>
    <t>GRN-2021-28130</t>
  </si>
  <si>
    <t>2112005520</t>
  </si>
  <si>
    <t>GRN-2021-28602</t>
  </si>
  <si>
    <t>2112005522</t>
  </si>
  <si>
    <t>sml2021bd10103</t>
  </si>
  <si>
    <t>GRN-2021-28605</t>
  </si>
  <si>
    <t>2112005523</t>
  </si>
  <si>
    <t>GRN-2021-28607</t>
  </si>
  <si>
    <t>2112005525</t>
  </si>
  <si>
    <t>GRN-2021-28614</t>
  </si>
  <si>
    <t>2112005526</t>
  </si>
  <si>
    <t>GRN-2021-28615</t>
  </si>
  <si>
    <t>2112005527</t>
  </si>
  <si>
    <t>GRN-2021-28616</t>
  </si>
  <si>
    <t>2112005528</t>
  </si>
  <si>
    <t>GRN-2021-28617</t>
  </si>
  <si>
    <t>2112005529</t>
  </si>
  <si>
    <t>GRN-2021-28618</t>
  </si>
  <si>
    <t>2112005530</t>
  </si>
  <si>
    <t>GRN-2021-28619</t>
  </si>
  <si>
    <t>2112005531</t>
  </si>
  <si>
    <t>GRN-2021-28620</t>
  </si>
  <si>
    <t>2112005524</t>
  </si>
  <si>
    <t>sml2021bd10307</t>
  </si>
  <si>
    <t>GRN-2021-28611</t>
  </si>
  <si>
    <t>2112005716</t>
  </si>
  <si>
    <t>GRN-2021-28998</t>
  </si>
  <si>
    <t>2112005960</t>
  </si>
  <si>
    <t>GRN-2021-29945</t>
  </si>
  <si>
    <t>2112005961</t>
  </si>
  <si>
    <t>GRN-2021-29946</t>
  </si>
  <si>
    <t>2112005962</t>
  </si>
  <si>
    <t>GRN-2021-29948</t>
  </si>
  <si>
    <t>2112005963</t>
  </si>
  <si>
    <t>GRN-2021-29949</t>
  </si>
  <si>
    <t>2112005964</t>
  </si>
  <si>
    <t>GRN-2021-29950</t>
  </si>
  <si>
    <t>2112005965</t>
  </si>
  <si>
    <t>GRN-2021-29951</t>
  </si>
  <si>
    <t>2112005967</t>
  </si>
  <si>
    <t>GRN-2021-29955</t>
  </si>
  <si>
    <t>2112005572</t>
  </si>
  <si>
    <t>DCF-210909-BK03</t>
  </si>
  <si>
    <t>GRN-2021-28739</t>
  </si>
  <si>
    <t>2112005458</t>
  </si>
  <si>
    <t>DCF-211027-BK01</t>
  </si>
  <si>
    <t>GRN-2021-28394</t>
  </si>
  <si>
    <t>2112005457</t>
  </si>
  <si>
    <t>DCF-211027-BK02</t>
  </si>
  <si>
    <t>GRN-2021-28393</t>
  </si>
  <si>
    <t>2112005456</t>
  </si>
  <si>
    <t>DCF-211027-BK03</t>
  </si>
  <si>
    <t>GRN-2021-28391</t>
  </si>
  <si>
    <t>2112005739</t>
  </si>
  <si>
    <t>DCF-211101-BK02</t>
  </si>
  <si>
    <t>GRN-2021-29070</t>
  </si>
  <si>
    <t>2112005741</t>
  </si>
  <si>
    <t>DCF-211101-BK03</t>
  </si>
  <si>
    <t>GRN-2021-29073</t>
  </si>
  <si>
    <t>2112005455</t>
  </si>
  <si>
    <t>DCF-211102-BK04</t>
  </si>
  <si>
    <t>GRN-2021-28388</t>
  </si>
  <si>
    <t>2112005561</t>
  </si>
  <si>
    <t>Goods received from Tak Sang (Sze s) Company Ltd.</t>
  </si>
  <si>
    <t>TZIV210933</t>
  </si>
  <si>
    <t>GRN-2021-28694</t>
  </si>
  <si>
    <t>2112005559</t>
  </si>
  <si>
    <t>TZIV210982</t>
  </si>
  <si>
    <t>GRN-2021-28689</t>
  </si>
  <si>
    <t>2112005573</t>
  </si>
  <si>
    <t>GRN-2021-28742</t>
  </si>
  <si>
    <t>2112005563</t>
  </si>
  <si>
    <t>TI21070165/166</t>
  </si>
  <si>
    <t>GRN-2021-28696</t>
  </si>
  <si>
    <t>2112005311</t>
  </si>
  <si>
    <t>TI21090165/168/169</t>
  </si>
  <si>
    <t>GRN-2021-27823</t>
  </si>
  <si>
    <t>2112005313</t>
  </si>
  <si>
    <t>GRN-2021-27827</t>
  </si>
  <si>
    <t>2112005316</t>
  </si>
  <si>
    <t>GRN-2021-27834</t>
  </si>
  <si>
    <t>2112005432</t>
  </si>
  <si>
    <t>TI21090201/189</t>
  </si>
  <si>
    <t>GRN-2021-28324</t>
  </si>
  <si>
    <t>2112005435</t>
  </si>
  <si>
    <t>GRN-2021-28327</t>
  </si>
  <si>
    <t>2112005966</t>
  </si>
  <si>
    <t>2111-D043</t>
  </si>
  <si>
    <t>GRN-2021-29954</t>
  </si>
  <si>
    <t>2112005317</t>
  </si>
  <si>
    <t>6899</t>
  </si>
  <si>
    <t>GRN-2021-27850</t>
  </si>
  <si>
    <t>2112005704</t>
  </si>
  <si>
    <t>1952</t>
  </si>
  <si>
    <t>GRN-2021-28968</t>
  </si>
  <si>
    <t>2112005872</t>
  </si>
  <si>
    <t>1953</t>
  </si>
  <si>
    <t>GRN-2021-29540</t>
  </si>
  <si>
    <t>2112005871</t>
  </si>
  <si>
    <t>1955</t>
  </si>
  <si>
    <t>GRN-2021-29539</t>
  </si>
  <si>
    <t>2112005945</t>
  </si>
  <si>
    <t>1956</t>
  </si>
  <si>
    <t>GRN-2021-29897</t>
  </si>
  <si>
    <t>2112005969</t>
  </si>
  <si>
    <t>1957</t>
  </si>
  <si>
    <t>GRN-2021-29969</t>
  </si>
  <si>
    <t>2112005244</t>
  </si>
  <si>
    <t>2588</t>
  </si>
  <si>
    <t>GRN-2021-27856</t>
  </si>
  <si>
    <t>2112005806</t>
  </si>
  <si>
    <t>3413</t>
  </si>
  <si>
    <t>GRN-2021-29315</t>
  </si>
  <si>
    <t>2112005805</t>
  </si>
  <si>
    <t>3415</t>
  </si>
  <si>
    <t>GRN-2021-29312</t>
  </si>
  <si>
    <t>2112005870</t>
  </si>
  <si>
    <t>3417</t>
  </si>
  <si>
    <t>GRN-2021-29538</t>
  </si>
  <si>
    <t>2112005825</t>
  </si>
  <si>
    <t>655</t>
  </si>
  <si>
    <t>GRN-2021-29370</t>
  </si>
  <si>
    <t>2112005609</t>
  </si>
  <si>
    <t>UL211041-42</t>
  </si>
  <si>
    <t>GRN-2021-28940</t>
  </si>
  <si>
    <t>2112005576</t>
  </si>
  <si>
    <t>CPA210000390</t>
  </si>
  <si>
    <t>GRN-2021-28754</t>
  </si>
  <si>
    <t>2112005283</t>
  </si>
  <si>
    <t>GRN-2021-27728</t>
  </si>
  <si>
    <t>2112005284</t>
  </si>
  <si>
    <t>GRN-2021-27730</t>
  </si>
  <si>
    <t>2112005285</t>
  </si>
  <si>
    <t>GRN-2021-27731</t>
  </si>
  <si>
    <t>2112005911</t>
  </si>
  <si>
    <t>CPD210000604</t>
  </si>
  <si>
    <t>GRN-2021-29743</t>
  </si>
  <si>
    <t>2112005358</t>
  </si>
  <si>
    <t>CPD210000632</t>
  </si>
  <si>
    <t>GRN-2021-28063</t>
  </si>
  <si>
    <t>2112005705</t>
  </si>
  <si>
    <t>CPD210000661</t>
  </si>
  <si>
    <t>GRN-2021-28975</t>
  </si>
  <si>
    <t>2112005275</t>
  </si>
  <si>
    <t>CPD210000686</t>
  </si>
  <si>
    <t>GRN-2021-27701</t>
  </si>
  <si>
    <t>2112005543</t>
  </si>
  <si>
    <t>CPD210000689</t>
  </si>
  <si>
    <t>GRN-2021-28661</t>
  </si>
  <si>
    <t>2112005518</t>
  </si>
  <si>
    <t>CPD210000707</t>
  </si>
  <si>
    <t>GRN-2021-28595</t>
  </si>
  <si>
    <t>2112005519</t>
  </si>
  <si>
    <t>GRN-2021-28596</t>
  </si>
  <si>
    <t>2112005890</t>
  </si>
  <si>
    <t>CPD210000722</t>
  </si>
  <si>
    <t>GRN-2021-29628</t>
  </si>
  <si>
    <t>2112005764</t>
  </si>
  <si>
    <t>dc-007/21</t>
  </si>
  <si>
    <t>GRN-2021-29191</t>
  </si>
  <si>
    <t>2112005765</t>
  </si>
  <si>
    <t>GRN-2021-29193</t>
  </si>
  <si>
    <t>2112005766</t>
  </si>
  <si>
    <t>GRN-2021-29195</t>
  </si>
  <si>
    <t>2112005767</t>
  </si>
  <si>
    <t>GRN-2021-29196</t>
  </si>
  <si>
    <t>2112005768</t>
  </si>
  <si>
    <t>GRN-2021-29198</t>
  </si>
  <si>
    <t>2112005278</t>
  </si>
  <si>
    <t>GRN-2021-27718</t>
  </si>
  <si>
    <t>2112005282</t>
  </si>
  <si>
    <t>GRN-2021-27725</t>
  </si>
  <si>
    <t>2112005727</t>
  </si>
  <si>
    <t>SW125569</t>
  </si>
  <si>
    <t>GRN-2021-29029</t>
  </si>
  <si>
    <t>2112005589</t>
  </si>
  <si>
    <t>SW125571</t>
  </si>
  <si>
    <t>GRN-2021-28806</t>
  </si>
  <si>
    <t>2112005943</t>
  </si>
  <si>
    <t>SW125675</t>
  </si>
  <si>
    <t>GRN-2021-29884</t>
  </si>
  <si>
    <t>2112005436</t>
  </si>
  <si>
    <t>SW125755</t>
  </si>
  <si>
    <t>GRN-2021-28333</t>
  </si>
  <si>
    <t>2112005438</t>
  </si>
  <si>
    <t>GRN-2021-28337</t>
  </si>
  <si>
    <t>2112005494</t>
  </si>
  <si>
    <t>IE00568111</t>
  </si>
  <si>
    <t>GRN-2021-28523</t>
  </si>
  <si>
    <t>2112005498</t>
  </si>
  <si>
    <t>IE00578021</t>
  </si>
  <si>
    <t>GRN-2021-28527</t>
  </si>
  <si>
    <t>2112005496</t>
  </si>
  <si>
    <t>IE00583681</t>
  </si>
  <si>
    <t>GRN-2021-28525</t>
  </si>
  <si>
    <t>2112005497</t>
  </si>
  <si>
    <t>IE00583951</t>
  </si>
  <si>
    <t>GRN-2021-28526</t>
  </si>
  <si>
    <t>2112005700</t>
  </si>
  <si>
    <t>IE00591211</t>
  </si>
  <si>
    <t>GRN-2021-28958</t>
  </si>
  <si>
    <t>2112005701</t>
  </si>
  <si>
    <t>GRN-2021-28959</t>
  </si>
  <si>
    <t>2112005926</t>
  </si>
  <si>
    <t>IE00606491</t>
  </si>
  <si>
    <t>GRN-2021-29825</t>
  </si>
  <si>
    <t>2112005299</t>
  </si>
  <si>
    <t>GRN-2021-27769</t>
  </si>
  <si>
    <t>2112005298</t>
  </si>
  <si>
    <t>ie00517451</t>
  </si>
  <si>
    <t>GRN-2021-27763</t>
  </si>
  <si>
    <t>2112005301</t>
  </si>
  <si>
    <t>GRN-2021-27783</t>
  </si>
  <si>
    <t>2112005300</t>
  </si>
  <si>
    <t>GRN-2021-27771</t>
  </si>
  <si>
    <t>2112005424</t>
  </si>
  <si>
    <t>ie00564661</t>
  </si>
  <si>
    <t>GRN-2021-28308</t>
  </si>
  <si>
    <t>2112005375</t>
  </si>
  <si>
    <t>ie00565561</t>
  </si>
  <si>
    <t>GRN-2021-28183</t>
  </si>
  <si>
    <t>2112005296</t>
  </si>
  <si>
    <t>ie00566591</t>
  </si>
  <si>
    <t>GRN-2021-27751</t>
  </si>
  <si>
    <t>2112005297</t>
  </si>
  <si>
    <t>GRN-2021-27756</t>
  </si>
  <si>
    <t>2112005295</t>
  </si>
  <si>
    <t>ie00566601</t>
  </si>
  <si>
    <t>GRN-2021-27746</t>
  </si>
  <si>
    <t>2112005352</t>
  </si>
  <si>
    <t>ie00568061</t>
  </si>
  <si>
    <t>GRN-2021-28018</t>
  </si>
  <si>
    <t>2112005593</t>
  </si>
  <si>
    <t>ie00578871</t>
  </si>
  <si>
    <t>GRN-2021-28863</t>
  </si>
  <si>
    <t>2112005729</t>
  </si>
  <si>
    <t>ie00583211</t>
  </si>
  <si>
    <t>GRN-2021-29043</t>
  </si>
  <si>
    <t>2112005574</t>
  </si>
  <si>
    <t>ie00585091</t>
  </si>
  <si>
    <t>GRN-2021-28747</t>
  </si>
  <si>
    <t>2112005730</t>
  </si>
  <si>
    <t>ie0058771</t>
  </si>
  <si>
    <t>GRN-2021-29045</t>
  </si>
  <si>
    <t>2112005708</t>
  </si>
  <si>
    <t>ie00591461</t>
  </si>
  <si>
    <t>GRN-2021-28985</t>
  </si>
  <si>
    <t>2112005732</t>
  </si>
  <si>
    <t>ie00596131</t>
  </si>
  <si>
    <t>GRN-2021-29047</t>
  </si>
  <si>
    <t>2112005731</t>
  </si>
  <si>
    <t>ie005961341</t>
  </si>
  <si>
    <t>GRN-2021-29046</t>
  </si>
  <si>
    <t>2112005907</t>
  </si>
  <si>
    <t>ie00597111</t>
  </si>
  <si>
    <t>GRN-2021-29729</t>
  </si>
  <si>
    <t>2112005412</t>
  </si>
  <si>
    <t>ieoo561041</t>
  </si>
  <si>
    <t>GRN-2021-28289</t>
  </si>
  <si>
    <t>2112005944</t>
  </si>
  <si>
    <t>Goods received from YOUNG LABELS LTD.</t>
  </si>
  <si>
    <t>180208/9867/9963/9</t>
  </si>
  <si>
    <t>GRN-2021-29896</t>
  </si>
  <si>
    <t>2112005350</t>
  </si>
  <si>
    <t>TH21/0066</t>
  </si>
  <si>
    <t>GRN-2021-28008</t>
  </si>
  <si>
    <t>2112005590</t>
  </si>
  <si>
    <t>TH21/0076</t>
  </si>
  <si>
    <t>GRN-2021-28807</t>
  </si>
  <si>
    <t>2112005824</t>
  </si>
  <si>
    <t>36627/36846</t>
  </si>
  <si>
    <t>GRN-2021-29369</t>
  </si>
  <si>
    <t>2103004263</t>
  </si>
  <si>
    <t>Insurance claim against CIPL-3324, TORAY INT</t>
  </si>
  <si>
    <t>2103004274</t>
  </si>
  <si>
    <t>Insurance claim against MAR/P/001753-TR Royal</t>
  </si>
  <si>
    <t>2103004192</t>
  </si>
  <si>
    <t>Insurance claim-GDI/DEZ/06/2021/MAR/P/001871,Toray</t>
  </si>
  <si>
    <t>MAR/P/001871</t>
  </si>
  <si>
    <t>2112005925</t>
  </si>
  <si>
    <t>o      Goods received from YKK BANGLADES</t>
  </si>
  <si>
    <t>GRN-2021-29823</t>
  </si>
  <si>
    <t>2126000457</t>
  </si>
  <si>
    <t>1000017020</t>
  </si>
  <si>
    <t>2112006613</t>
  </si>
  <si>
    <t>GRN-2021-30906</t>
  </si>
  <si>
    <t>2112006612</t>
  </si>
  <si>
    <t>734</t>
  </si>
  <si>
    <t>GRN-2021-30905</t>
  </si>
  <si>
    <t>2112006611</t>
  </si>
  <si>
    <t>GRN-2021-30904</t>
  </si>
  <si>
    <t>2112006683</t>
  </si>
  <si>
    <t>742</t>
  </si>
  <si>
    <t>GRN-2021-31201</t>
  </si>
  <si>
    <t>2112006907</t>
  </si>
  <si>
    <t>GRN-2021-32082</t>
  </si>
  <si>
    <t>2112006908</t>
  </si>
  <si>
    <t>747</t>
  </si>
  <si>
    <t>GRN-2021-32083</t>
  </si>
  <si>
    <t>2112006909</t>
  </si>
  <si>
    <t>748</t>
  </si>
  <si>
    <t>GRN-2021-32084</t>
  </si>
  <si>
    <t>2112006602</t>
  </si>
  <si>
    <t>AB/0960/21</t>
  </si>
  <si>
    <t>GRN-2021-30875</t>
  </si>
  <si>
    <t>2112006615</t>
  </si>
  <si>
    <t>AB/0953/21</t>
  </si>
  <si>
    <t>GRN-2021-30923</t>
  </si>
  <si>
    <t>2112006626</t>
  </si>
  <si>
    <t>AB/0784/21</t>
  </si>
  <si>
    <t>GRN-2021-30970</t>
  </si>
  <si>
    <t>2112006651</t>
  </si>
  <si>
    <t>AB/0843/21</t>
  </si>
  <si>
    <t>GRN-2021-31059</t>
  </si>
  <si>
    <t>2112006646</t>
  </si>
  <si>
    <t>AB/0850/21</t>
  </si>
  <si>
    <t>GRN-2021-31042</t>
  </si>
  <si>
    <t>2112006648</t>
  </si>
  <si>
    <t>GRN-2021-31044</t>
  </si>
  <si>
    <t>2112006649</t>
  </si>
  <si>
    <t>GRN-2021-31045</t>
  </si>
  <si>
    <t>2112006650</t>
  </si>
  <si>
    <t>GRN-2021-31046</t>
  </si>
  <si>
    <t>2112006644</t>
  </si>
  <si>
    <t>AB/0852/21</t>
  </si>
  <si>
    <t>GRN-2021-31038</t>
  </si>
  <si>
    <t>2112006645</t>
  </si>
  <si>
    <t>GRN-2021-31041</t>
  </si>
  <si>
    <t>2112006638</t>
  </si>
  <si>
    <t>GRN-2021-31007</t>
  </si>
  <si>
    <t>2112006625</t>
  </si>
  <si>
    <t>AB/0951/21</t>
  </si>
  <si>
    <t>GRN-2021-30969</t>
  </si>
  <si>
    <t>2112006628</t>
  </si>
  <si>
    <t>AB/0984/21</t>
  </si>
  <si>
    <t>GRN-2021-30973</t>
  </si>
  <si>
    <t>2112006721</t>
  </si>
  <si>
    <t>GRN-2021-31390</t>
  </si>
  <si>
    <t>2112006722</t>
  </si>
  <si>
    <t>GRN-2021-31397</t>
  </si>
  <si>
    <t>2112006723</t>
  </si>
  <si>
    <t>GRN-2021-31399</t>
  </si>
  <si>
    <t>2112006724</t>
  </si>
  <si>
    <t>GRN-2021-31401</t>
  </si>
  <si>
    <t>2112006727</t>
  </si>
  <si>
    <t>AB/0851/21</t>
  </si>
  <si>
    <t>GRN-2021-31408</t>
  </si>
  <si>
    <t>2112006725</t>
  </si>
  <si>
    <t>GRN-2021-31404</t>
  </si>
  <si>
    <t>2112006729</t>
  </si>
  <si>
    <t>GRN-2021-31422</t>
  </si>
  <si>
    <t>2112006730</t>
  </si>
  <si>
    <t>GRN-2021-31423</t>
  </si>
  <si>
    <t>2112006731</t>
  </si>
  <si>
    <t>GRN-2021-31424</t>
  </si>
  <si>
    <t>2112006668</t>
  </si>
  <si>
    <t>AB/0887/21</t>
  </si>
  <si>
    <t>GRN-2021-31117</t>
  </si>
  <si>
    <t>2112006732</t>
  </si>
  <si>
    <t>AB/0996/21</t>
  </si>
  <si>
    <t>GRN-2021-31427</t>
  </si>
  <si>
    <t>2112006776</t>
  </si>
  <si>
    <t>GRN-2021-31620</t>
  </si>
  <si>
    <t>2112006814</t>
  </si>
  <si>
    <t>AB/1033/21</t>
  </si>
  <si>
    <t>GRN-2021-31707</t>
  </si>
  <si>
    <t>2112006881</t>
  </si>
  <si>
    <t>AB/1049/21</t>
  </si>
  <si>
    <t>GRN-2021-32013</t>
  </si>
  <si>
    <t>2112007025</t>
  </si>
  <si>
    <t>AB/0880/21</t>
  </si>
  <si>
    <t>GRN-2021-32262</t>
  </si>
  <si>
    <t>2112006911</t>
  </si>
  <si>
    <t>AB/0893/21</t>
  </si>
  <si>
    <t>GRN-2021-32086</t>
  </si>
  <si>
    <t>2112007014</t>
  </si>
  <si>
    <t>AB/0900/21</t>
  </si>
  <si>
    <t>GRN-2021-32130</t>
  </si>
  <si>
    <t>2112007085</t>
  </si>
  <si>
    <t>AB/0927/21</t>
  </si>
  <si>
    <t>GRN-2021-32420</t>
  </si>
  <si>
    <t>2112007086</t>
  </si>
  <si>
    <t>GRN-2021-32422</t>
  </si>
  <si>
    <t>2112006912</t>
  </si>
  <si>
    <t>AB/0929/21</t>
  </si>
  <si>
    <t>GRN-2021-32087</t>
  </si>
  <si>
    <t>2112006913</t>
  </si>
  <si>
    <t>GRN-2021-32088</t>
  </si>
  <si>
    <t>2112006914</t>
  </si>
  <si>
    <t>GRN-2021-32089</t>
  </si>
  <si>
    <t>2112006915</t>
  </si>
  <si>
    <t>GRN-2021-32090</t>
  </si>
  <si>
    <t>2112006918</t>
  </si>
  <si>
    <t>AB/0930/21</t>
  </si>
  <si>
    <t>GRN-2021-32094</t>
  </si>
  <si>
    <t>2112006919</t>
  </si>
  <si>
    <t>GRN-2021-32095</t>
  </si>
  <si>
    <t>2112007325</t>
  </si>
  <si>
    <t>AB/0957/21</t>
  </si>
  <si>
    <t>GRN-2021-33138</t>
  </si>
  <si>
    <t>2112007209</t>
  </si>
  <si>
    <t>AB/0965/21</t>
  </si>
  <si>
    <t>GRN-2021-32679</t>
  </si>
  <si>
    <t>2112007210</t>
  </si>
  <si>
    <t>GRN-2021-32681</t>
  </si>
  <si>
    <t>2112007093</t>
  </si>
  <si>
    <t>AB/0968/21</t>
  </si>
  <si>
    <t>GRN-2021-32451</t>
  </si>
  <si>
    <t>2112007094</t>
  </si>
  <si>
    <t>GRN-2021-32453</t>
  </si>
  <si>
    <t>2112007103</t>
  </si>
  <si>
    <t>GRN-2021-32493</t>
  </si>
  <si>
    <t>2112007198</t>
  </si>
  <si>
    <t>GRN-2021-32656</t>
  </si>
  <si>
    <t>2112007199</t>
  </si>
  <si>
    <t>AB/0993/21</t>
  </si>
  <si>
    <t>GRN-2021-32660</t>
  </si>
  <si>
    <t>2112006992</t>
  </si>
  <si>
    <t>AB/1027/21</t>
  </si>
  <si>
    <t>GRN-2021-32162</t>
  </si>
  <si>
    <t>2112006917</t>
  </si>
  <si>
    <t>AB/1048/21</t>
  </si>
  <si>
    <t>GRN-2021-32093</t>
  </si>
  <si>
    <t>2112006916</t>
  </si>
  <si>
    <t>AB/1054/21</t>
  </si>
  <si>
    <t>GRN-2021-32092</t>
  </si>
  <si>
    <t>2112007307</t>
  </si>
  <si>
    <t>AB/1057/21</t>
  </si>
  <si>
    <t>GRN-2021-33085</t>
  </si>
  <si>
    <t>2112006990</t>
  </si>
  <si>
    <t>AB/1068/21</t>
  </si>
  <si>
    <t>GRN-2021-32158</t>
  </si>
  <si>
    <t>2112007104</t>
  </si>
  <si>
    <t>AB/1070/21</t>
  </si>
  <si>
    <t>GRN-2021-32495</t>
  </si>
  <si>
    <t>2112007105</t>
  </si>
  <si>
    <t>AB/1071/21</t>
  </si>
  <si>
    <t>GRN-2021-32496</t>
  </si>
  <si>
    <t>2112007200</t>
  </si>
  <si>
    <t>GRN-2021-32665</t>
  </si>
  <si>
    <t>2112007201</t>
  </si>
  <si>
    <t>GRN-2021-32666</t>
  </si>
  <si>
    <t>2112007345</t>
  </si>
  <si>
    <t>GRN-2021-33300</t>
  </si>
  <si>
    <t>2112007346</t>
  </si>
  <si>
    <t>AB/1077/21</t>
  </si>
  <si>
    <t>GRN-2021-33304</t>
  </si>
  <si>
    <t>2112007347</t>
  </si>
  <si>
    <t>GRN-2021-33306</t>
  </si>
  <si>
    <t>2112007183</t>
  </si>
  <si>
    <t>AB/1081/21</t>
  </si>
  <si>
    <t>GRN-2021-32608</t>
  </si>
  <si>
    <t>2112007321</t>
  </si>
  <si>
    <t>AB/1107/21</t>
  </si>
  <si>
    <t>GRN-2021-33108</t>
  </si>
  <si>
    <t>2112007331</t>
  </si>
  <si>
    <t>GRN-2021-33189</t>
  </si>
  <si>
    <t>2112007332</t>
  </si>
  <si>
    <t>GRN-2021-33192</t>
  </si>
  <si>
    <t>2112007333</t>
  </si>
  <si>
    <t>GRN-2021-33197</t>
  </si>
  <si>
    <t>2112007334</t>
  </si>
  <si>
    <t>GRN-2021-33201</t>
  </si>
  <si>
    <t>2112007344</t>
  </si>
  <si>
    <t>GRN-2021-33296</t>
  </si>
  <si>
    <t>2112007391</t>
  </si>
  <si>
    <t>AB/1064/21</t>
  </si>
  <si>
    <t>GRN-2021-33489</t>
  </si>
  <si>
    <t>2112007392</t>
  </si>
  <si>
    <t>GRN-2021-33490</t>
  </si>
  <si>
    <t>2112007395</t>
  </si>
  <si>
    <t>AB/1110/21</t>
  </si>
  <si>
    <t>GRN-2021-33495</t>
  </si>
  <si>
    <t>2112006822</t>
  </si>
  <si>
    <t>Goods received for American &amp; Efird (Banglade</t>
  </si>
  <si>
    <t>IN1107086</t>
  </si>
  <si>
    <t>GRN-2021-31765</t>
  </si>
  <si>
    <t>2112006880</t>
  </si>
  <si>
    <t>IN1109434</t>
  </si>
  <si>
    <t>GRN-2021-32012</t>
  </si>
  <si>
    <t>2112006878</t>
  </si>
  <si>
    <t>IN1109540</t>
  </si>
  <si>
    <t>GRN-2021-32010</t>
  </si>
  <si>
    <t>2112006877</t>
  </si>
  <si>
    <t>IN1109571</t>
  </si>
  <si>
    <t>GRN-2021-32009</t>
  </si>
  <si>
    <t>2112006835</t>
  </si>
  <si>
    <t>in1107542</t>
  </si>
  <si>
    <t>GRN-2021-31846</t>
  </si>
  <si>
    <t>2112006845</t>
  </si>
  <si>
    <t>in1107593</t>
  </si>
  <si>
    <t>GRN-2021-31859</t>
  </si>
  <si>
    <t>2112006839</t>
  </si>
  <si>
    <t>in1107644</t>
  </si>
  <si>
    <t>GRN-2021-31850</t>
  </si>
  <si>
    <t>2112006843</t>
  </si>
  <si>
    <t>in1107703</t>
  </si>
  <si>
    <t>GRN-2021-31856</t>
  </si>
  <si>
    <t>2112006859</t>
  </si>
  <si>
    <t>in1107880</t>
  </si>
  <si>
    <t>GRN-2021-31917</t>
  </si>
  <si>
    <t>2112006836</t>
  </si>
  <si>
    <t>in1107931</t>
  </si>
  <si>
    <t>GRN-2021-31847</t>
  </si>
  <si>
    <t>2112006834</t>
  </si>
  <si>
    <t>in1108179</t>
  </si>
  <si>
    <t>GRN-2021-31845</t>
  </si>
  <si>
    <t>2112006827</t>
  </si>
  <si>
    <t>in1108238</t>
  </si>
  <si>
    <t>GRN-2021-31838</t>
  </si>
  <si>
    <t>2112006830</t>
  </si>
  <si>
    <t>in1108302</t>
  </si>
  <si>
    <t>GRN-2021-31841</t>
  </si>
  <si>
    <t>2112006833</t>
  </si>
  <si>
    <t>in1108440</t>
  </si>
  <si>
    <t>GRN-2021-31844</t>
  </si>
  <si>
    <t>2112006846</t>
  </si>
  <si>
    <t>in1108628</t>
  </si>
  <si>
    <t>GRN-2021-31860</t>
  </si>
  <si>
    <t>2112006828</t>
  </si>
  <si>
    <t>in1108852</t>
  </si>
  <si>
    <t>GRN-2021-31839</t>
  </si>
  <si>
    <t>2112006848</t>
  </si>
  <si>
    <t>in1108853</t>
  </si>
  <si>
    <t>GRN-2021-31863</t>
  </si>
  <si>
    <t>2112006831</t>
  </si>
  <si>
    <t>in1108882</t>
  </si>
  <si>
    <t>GRN-2021-31842</t>
  </si>
  <si>
    <t>2112006829</t>
  </si>
  <si>
    <t>in1108898</t>
  </si>
  <si>
    <t>GRN-2021-31840</t>
  </si>
  <si>
    <t>2112006838</t>
  </si>
  <si>
    <t>in1108903</t>
  </si>
  <si>
    <t>GRN-2021-31849</t>
  </si>
  <si>
    <t>2112006844</t>
  </si>
  <si>
    <t>in1108958</t>
  </si>
  <si>
    <t>GRN-2021-31857</t>
  </si>
  <si>
    <t>2112006837</t>
  </si>
  <si>
    <t>in1109045</t>
  </si>
  <si>
    <t>GRN-2021-31848</t>
  </si>
  <si>
    <t>2112006832</t>
  </si>
  <si>
    <t>in1109048</t>
  </si>
  <si>
    <t>GRN-2021-31843</t>
  </si>
  <si>
    <t>2112006920</t>
  </si>
  <si>
    <t>in111318</t>
  </si>
  <si>
    <t>GRN-2021-32096</t>
  </si>
  <si>
    <t>2112006566</t>
  </si>
  <si>
    <t>in1099645</t>
  </si>
  <si>
    <t>GRN-2021-30934</t>
  </si>
  <si>
    <t>2112006567</t>
  </si>
  <si>
    <t>in1101025</t>
  </si>
  <si>
    <t>GRN-2021-30936</t>
  </si>
  <si>
    <t>2112006575</t>
  </si>
  <si>
    <t>in1102629</t>
  </si>
  <si>
    <t>GRN-2021-30882</t>
  </si>
  <si>
    <t>2112006579</t>
  </si>
  <si>
    <t>in1102258</t>
  </si>
  <si>
    <t>GRN-2021-30881</t>
  </si>
  <si>
    <t>2112006576</t>
  </si>
  <si>
    <t>in1102312</t>
  </si>
  <si>
    <t>GRN-2021-30883</t>
  </si>
  <si>
    <t>2112006578</t>
  </si>
  <si>
    <t>in1102325</t>
  </si>
  <si>
    <t>GRN-2021-30885</t>
  </si>
  <si>
    <t>2112006577</t>
  </si>
  <si>
    <t>in1102817</t>
  </si>
  <si>
    <t>GRN-2021-30884</t>
  </si>
  <si>
    <t>2112006620</t>
  </si>
  <si>
    <t>IN1103273</t>
  </si>
  <si>
    <t>GRN-2021-30952</t>
  </si>
  <si>
    <t>2112006621</t>
  </si>
  <si>
    <t>IN1103482</t>
  </si>
  <si>
    <t>GRN-2021-30953</t>
  </si>
  <si>
    <t>2112006617</t>
  </si>
  <si>
    <t>IN1103566</t>
  </si>
  <si>
    <t>GRN-2021-30944</t>
  </si>
  <si>
    <t>2112006619</t>
  </si>
  <si>
    <t>IN1103755</t>
  </si>
  <si>
    <t>GRN-2021-30950</t>
  </si>
  <si>
    <t>2112006618</t>
  </si>
  <si>
    <t>IN1103878</t>
  </si>
  <si>
    <t>GRN-2021-30947</t>
  </si>
  <si>
    <t>2112006604</t>
  </si>
  <si>
    <t>in1101903</t>
  </si>
  <si>
    <t>GRN-2021-30880</t>
  </si>
  <si>
    <t>2112006605</t>
  </si>
  <si>
    <t>in1102510</t>
  </si>
  <si>
    <t>GRN-2021-30886</t>
  </si>
  <si>
    <t>2112006616</t>
  </si>
  <si>
    <t>in1102821</t>
  </si>
  <si>
    <t>GRN-2021-30937</t>
  </si>
  <si>
    <t>2112006622</t>
  </si>
  <si>
    <t>IN1103101</t>
  </si>
  <si>
    <t>GRN-2021-30955</t>
  </si>
  <si>
    <t>2112006623</t>
  </si>
  <si>
    <t>IN1103357</t>
  </si>
  <si>
    <t>GRN-2021-30957</t>
  </si>
  <si>
    <t>2112006624</t>
  </si>
  <si>
    <t>IN1103596</t>
  </si>
  <si>
    <t>GRN-2021-30958</t>
  </si>
  <si>
    <t>2112006655</t>
  </si>
  <si>
    <t>IN1104335</t>
  </si>
  <si>
    <t>GRN-2021-31070</t>
  </si>
  <si>
    <t>2112006657</t>
  </si>
  <si>
    <t>IN1104627</t>
  </si>
  <si>
    <t>GRN-2021-31074</t>
  </si>
  <si>
    <t>2112006736</t>
  </si>
  <si>
    <t>IN1105708</t>
  </si>
  <si>
    <t>GRN-2021-31434</t>
  </si>
  <si>
    <t>2112006735</t>
  </si>
  <si>
    <t>IN1106148</t>
  </si>
  <si>
    <t>GRN-2021-31432</t>
  </si>
  <si>
    <t>2112006684</t>
  </si>
  <si>
    <t>in1104357</t>
  </si>
  <si>
    <t>GRN-2021-31202</t>
  </si>
  <si>
    <t>2112006710</t>
  </si>
  <si>
    <t>in1104569</t>
  </si>
  <si>
    <t>GRN-2021-31348</t>
  </si>
  <si>
    <t>2112006711</t>
  </si>
  <si>
    <t>in1104582</t>
  </si>
  <si>
    <t>GRN-2021-31349</t>
  </si>
  <si>
    <t>2112006686</t>
  </si>
  <si>
    <t>in1104584</t>
  </si>
  <si>
    <t>GRN-2021-31205</t>
  </si>
  <si>
    <t>2112006685</t>
  </si>
  <si>
    <t>in1104589</t>
  </si>
  <si>
    <t>GRN-2021-31204</t>
  </si>
  <si>
    <t>2112006713</t>
  </si>
  <si>
    <t>in1104765</t>
  </si>
  <si>
    <t>GRN-2021-31352</t>
  </si>
  <si>
    <t>2112006714</t>
  </si>
  <si>
    <t>GRN-2021-31353</t>
  </si>
  <si>
    <t>2112006688</t>
  </si>
  <si>
    <t>in1104918</t>
  </si>
  <si>
    <t>GRN-2021-31212</t>
  </si>
  <si>
    <t>2112006715</t>
  </si>
  <si>
    <t>in1105121</t>
  </si>
  <si>
    <t>GRN-2021-31354</t>
  </si>
  <si>
    <t>2112006709</t>
  </si>
  <si>
    <t>in1105185</t>
  </si>
  <si>
    <t>GRN-2021-31346</t>
  </si>
  <si>
    <t>2112006716</t>
  </si>
  <si>
    <t>in1105188</t>
  </si>
  <si>
    <t>GRN-2021-31355</t>
  </si>
  <si>
    <t>2112006712</t>
  </si>
  <si>
    <t>in1105192</t>
  </si>
  <si>
    <t>GRN-2021-31351</t>
  </si>
  <si>
    <t>2112006687</t>
  </si>
  <si>
    <t>in1105193</t>
  </si>
  <si>
    <t>GRN-2021-31208</t>
  </si>
  <si>
    <t>2112006695</t>
  </si>
  <si>
    <t>in1105713</t>
  </si>
  <si>
    <t>GRN-2021-31287</t>
  </si>
  <si>
    <t>2112006745</t>
  </si>
  <si>
    <t>IN1105693</t>
  </si>
  <si>
    <t>GRN-2021-31454</t>
  </si>
  <si>
    <t>2112006740</t>
  </si>
  <si>
    <t>IN1105718</t>
  </si>
  <si>
    <t>GRN-2021-31446</t>
  </si>
  <si>
    <t>2112006738</t>
  </si>
  <si>
    <t>IN1106084</t>
  </si>
  <si>
    <t>GRN-2021-31436</t>
  </si>
  <si>
    <t>2112006746</t>
  </si>
  <si>
    <t>IN1106091</t>
  </si>
  <si>
    <t>GRN-2021-31456</t>
  </si>
  <si>
    <t>2112006743</t>
  </si>
  <si>
    <t>IN1106104</t>
  </si>
  <si>
    <t>GRN-2021-31451</t>
  </si>
  <si>
    <t>2112006741</t>
  </si>
  <si>
    <t>IN1106125</t>
  </si>
  <si>
    <t>GRN-2021-31448</t>
  </si>
  <si>
    <t>2112006739</t>
  </si>
  <si>
    <t>IN1106188</t>
  </si>
  <si>
    <t>GRN-2021-31445</t>
  </si>
  <si>
    <t>2112006744</t>
  </si>
  <si>
    <t>in1106119</t>
  </si>
  <si>
    <t>GRN-2021-31453</t>
  </si>
  <si>
    <t>2112006747</t>
  </si>
  <si>
    <t>in1106126</t>
  </si>
  <si>
    <t>GRN-2021-31457</t>
  </si>
  <si>
    <t>2112006742</t>
  </si>
  <si>
    <t>in1106179</t>
  </si>
  <si>
    <t>GRN-2021-31449</t>
  </si>
  <si>
    <t>2112006790</t>
  </si>
  <si>
    <t>in1106672</t>
  </si>
  <si>
    <t>GRN-2021-31663</t>
  </si>
  <si>
    <t>2112006775</t>
  </si>
  <si>
    <t>in1106904</t>
  </si>
  <si>
    <t>GRN-2021-31601</t>
  </si>
  <si>
    <t>2112006777</t>
  </si>
  <si>
    <t>in1106962</t>
  </si>
  <si>
    <t>GRN-2021-31641</t>
  </si>
  <si>
    <t>2112006795</t>
  </si>
  <si>
    <t>in1106970</t>
  </si>
  <si>
    <t>GRN-2021-31668</t>
  </si>
  <si>
    <t>2112006780</t>
  </si>
  <si>
    <t>in1107000</t>
  </si>
  <si>
    <t>GRN-2021-31650</t>
  </si>
  <si>
    <t>2112006784</t>
  </si>
  <si>
    <t>in1107010</t>
  </si>
  <si>
    <t>GRN-2021-31656</t>
  </si>
  <si>
    <t>2112006782</t>
  </si>
  <si>
    <t>in1107029</t>
  </si>
  <si>
    <t>GRN-2021-31654</t>
  </si>
  <si>
    <t>2112006791</t>
  </si>
  <si>
    <t>in1107191</t>
  </si>
  <si>
    <t>GRN-2021-31664</t>
  </si>
  <si>
    <t>2112006783</t>
  </si>
  <si>
    <t>in1107226</t>
  </si>
  <si>
    <t>GRN-2021-31655</t>
  </si>
  <si>
    <t>2112006778</t>
  </si>
  <si>
    <t>in1107231</t>
  </si>
  <si>
    <t>GRN-2021-31642</t>
  </si>
  <si>
    <t>2112006792</t>
  </si>
  <si>
    <t>in1107232</t>
  </si>
  <si>
    <t>GRN-2021-31665</t>
  </si>
  <si>
    <t>2112006788</t>
  </si>
  <si>
    <t>in1107237</t>
  </si>
  <si>
    <t>GRN-2021-31660</t>
  </si>
  <si>
    <t>2112006785</t>
  </si>
  <si>
    <t>in1107238</t>
  </si>
  <si>
    <t>GRN-2021-31657</t>
  </si>
  <si>
    <t>2112006774</t>
  </si>
  <si>
    <t>in1107244</t>
  </si>
  <si>
    <t>GRN-2021-31599</t>
  </si>
  <si>
    <t>2112006772</t>
  </si>
  <si>
    <t>in1107245</t>
  </si>
  <si>
    <t>GRN-2021-31592</t>
  </si>
  <si>
    <t>2112006787</t>
  </si>
  <si>
    <t>in1107247</t>
  </si>
  <si>
    <t>GRN-2021-31659</t>
  </si>
  <si>
    <t>2112006781</t>
  </si>
  <si>
    <t>in1107248</t>
  </si>
  <si>
    <t>GRN-2021-31653</t>
  </si>
  <si>
    <t>2112006773</t>
  </si>
  <si>
    <t>in1107249</t>
  </si>
  <si>
    <t>GRN-2021-31594</t>
  </si>
  <si>
    <t>2112006786</t>
  </si>
  <si>
    <t>in1107267</t>
  </si>
  <si>
    <t>GRN-2021-31658</t>
  </si>
  <si>
    <t>2112006789</t>
  </si>
  <si>
    <t>in1107271</t>
  </si>
  <si>
    <t>GRN-2021-31662</t>
  </si>
  <si>
    <t>2112006794</t>
  </si>
  <si>
    <t>in1107272</t>
  </si>
  <si>
    <t>GRN-2021-31667</t>
  </si>
  <si>
    <t>2112006793</t>
  </si>
  <si>
    <t>in1107273</t>
  </si>
  <si>
    <t>GRN-2021-31666</t>
  </si>
  <si>
    <t>2112006779</t>
  </si>
  <si>
    <t>in1107283</t>
  </si>
  <si>
    <t>GRN-2021-31644</t>
  </si>
  <si>
    <t>2112007024</t>
  </si>
  <si>
    <t>IN1109738</t>
  </si>
  <si>
    <t>GRN-2021-32247</t>
  </si>
  <si>
    <t>2112007095</t>
  </si>
  <si>
    <t>IN1110034</t>
  </si>
  <si>
    <t>GRN-2021-32457</t>
  </si>
  <si>
    <t>2112007172</t>
  </si>
  <si>
    <t>IN1111850</t>
  </si>
  <si>
    <t>GRN-2021-32686</t>
  </si>
  <si>
    <t>2112007173</t>
  </si>
  <si>
    <t>IN1112271</t>
  </si>
  <si>
    <t>GRN-2021-32689</t>
  </si>
  <si>
    <t>2112007214</t>
  </si>
  <si>
    <t>IN1112273</t>
  </si>
  <si>
    <t>GRN-2021-32690</t>
  </si>
  <si>
    <t>2112007217</t>
  </si>
  <si>
    <t>IN1112328</t>
  </si>
  <si>
    <t>GRN-2021-32695</t>
  </si>
  <si>
    <t>2112007212</t>
  </si>
  <si>
    <t>IN1112354</t>
  </si>
  <si>
    <t>GRN-2021-32684</t>
  </si>
  <si>
    <t>2112007116</t>
  </si>
  <si>
    <t>IN1112424</t>
  </si>
  <si>
    <t>GRN-2021-32576</t>
  </si>
  <si>
    <t>2112007221</t>
  </si>
  <si>
    <t>IN1112513</t>
  </si>
  <si>
    <t>GRN-2021-32700</t>
  </si>
  <si>
    <t>2112007215</t>
  </si>
  <si>
    <t>IN1112905</t>
  </si>
  <si>
    <t>GRN-2021-32691</t>
  </si>
  <si>
    <t>2112007218</t>
  </si>
  <si>
    <t>IN1112940</t>
  </si>
  <si>
    <t>GRN-2021-32696</t>
  </si>
  <si>
    <t>2112007220</t>
  </si>
  <si>
    <t>IN1113014</t>
  </si>
  <si>
    <t>GRN-2021-32699</t>
  </si>
  <si>
    <t>2112007241</t>
  </si>
  <si>
    <t>IN1113031</t>
  </si>
  <si>
    <t>GRN-2021-32798</t>
  </si>
  <si>
    <t>2112007174</t>
  </si>
  <si>
    <t>IN1113056</t>
  </si>
  <si>
    <t>GRN-2021-32698</t>
  </si>
  <si>
    <t>2112007239</t>
  </si>
  <si>
    <t>IN1114123</t>
  </si>
  <si>
    <t>GRN-2021-32793</t>
  </si>
  <si>
    <t>2112007240</t>
  </si>
  <si>
    <t>IN1114125</t>
  </si>
  <si>
    <t>GRN-2021-32794</t>
  </si>
  <si>
    <t>2112007238</t>
  </si>
  <si>
    <t>IN1114126</t>
  </si>
  <si>
    <t>GRN-2021-32792</t>
  </si>
  <si>
    <t>2112007237</t>
  </si>
  <si>
    <t>IN1114128</t>
  </si>
  <si>
    <t>GRN-2021-32790</t>
  </si>
  <si>
    <t>2112007064</t>
  </si>
  <si>
    <t>in1109970</t>
  </si>
  <si>
    <t>GRN-2021-32368</t>
  </si>
  <si>
    <t>2112007063</t>
  </si>
  <si>
    <t>in1109971</t>
  </si>
  <si>
    <t>GRN-2021-32367</t>
  </si>
  <si>
    <t>2112007066</t>
  </si>
  <si>
    <t>in1110008</t>
  </si>
  <si>
    <t>GRN-2021-32370</t>
  </si>
  <si>
    <t>2112007100</t>
  </si>
  <si>
    <t>in1110084</t>
  </si>
  <si>
    <t>GRN-2021-32465</t>
  </si>
  <si>
    <t>2112007065</t>
  </si>
  <si>
    <t>in1110092</t>
  </si>
  <si>
    <t>GRN-2021-32369</t>
  </si>
  <si>
    <t>2112007099</t>
  </si>
  <si>
    <t>in1110149</t>
  </si>
  <si>
    <t>GRN-2021-32464</t>
  </si>
  <si>
    <t>2112007096</t>
  </si>
  <si>
    <t>in1110477</t>
  </si>
  <si>
    <t>GRN-2021-32460</t>
  </si>
  <si>
    <t>2112007097</t>
  </si>
  <si>
    <t>in1110511</t>
  </si>
  <si>
    <t>GRN-2021-32461</t>
  </si>
  <si>
    <t>2112007067</t>
  </si>
  <si>
    <t>in1110639</t>
  </si>
  <si>
    <t>GRN-2021-32371</t>
  </si>
  <si>
    <t>2112007098</t>
  </si>
  <si>
    <t>in1110834</t>
  </si>
  <si>
    <t>GRN-2021-32463</t>
  </si>
  <si>
    <t>2112007113</t>
  </si>
  <si>
    <t>in1111541</t>
  </si>
  <si>
    <t>GRN-2021-32565</t>
  </si>
  <si>
    <t>2112007062</t>
  </si>
  <si>
    <t>in1111891</t>
  </si>
  <si>
    <t>GRN-2021-32366</t>
  </si>
  <si>
    <t>2112007111</t>
  </si>
  <si>
    <t>in1112355</t>
  </si>
  <si>
    <t>GRN-2021-32562</t>
  </si>
  <si>
    <t>2112007226</t>
  </si>
  <si>
    <t>in1112364</t>
  </si>
  <si>
    <t>GRN-2021-32706</t>
  </si>
  <si>
    <t>2112007112</t>
  </si>
  <si>
    <t>in1112377</t>
  </si>
  <si>
    <t>GRN-2021-32563</t>
  </si>
  <si>
    <t>2112007121</t>
  </si>
  <si>
    <t>in1112401</t>
  </si>
  <si>
    <t>GRN-2021-32606</t>
  </si>
  <si>
    <t>2112007110</t>
  </si>
  <si>
    <t>in1112873</t>
  </si>
  <si>
    <t>GRN-2021-32560</t>
  </si>
  <si>
    <t>2112007304</t>
  </si>
  <si>
    <t>in1113963</t>
  </si>
  <si>
    <t>GRN-2021-33082</t>
  </si>
  <si>
    <t>2112007262</t>
  </si>
  <si>
    <t>in1114220</t>
  </si>
  <si>
    <t>GRN-2021-32846</t>
  </si>
  <si>
    <t>2112007306</t>
  </si>
  <si>
    <t>in1114523</t>
  </si>
  <si>
    <t>GRN-2021-33084</t>
  </si>
  <si>
    <t>2112007305</t>
  </si>
  <si>
    <t>in1114734</t>
  </si>
  <si>
    <t>GRN-2021-33083</t>
  </si>
  <si>
    <t>2112007366</t>
  </si>
  <si>
    <t>in1115243</t>
  </si>
  <si>
    <t>GRN-2021-33337</t>
  </si>
  <si>
    <t>2112007367</t>
  </si>
  <si>
    <t>in1115623</t>
  </si>
  <si>
    <t>GRN-2021-33339</t>
  </si>
  <si>
    <t>2112007373</t>
  </si>
  <si>
    <t>in1112942</t>
  </si>
  <si>
    <t>GRN-2021-33384</t>
  </si>
  <si>
    <t>2112007377</t>
  </si>
  <si>
    <t>in1115547</t>
  </si>
  <si>
    <t>GRN-2021-33392</t>
  </si>
  <si>
    <t>2112007374</t>
  </si>
  <si>
    <t>in1115562</t>
  </si>
  <si>
    <t>GRN-2021-33385</t>
  </si>
  <si>
    <t>2112007372</t>
  </si>
  <si>
    <t>in1116116</t>
  </si>
  <si>
    <t>GRN-2021-33382</t>
  </si>
  <si>
    <t>2112006734</t>
  </si>
  <si>
    <t>Goods received for BANGLADESH IRIS COMPANY LT</t>
  </si>
  <si>
    <t>174</t>
  </si>
  <si>
    <t>GRN-2021-31430</t>
  </si>
  <si>
    <t>2112006762</t>
  </si>
  <si>
    <t>175</t>
  </si>
  <si>
    <t>GRN-2021-31563</t>
  </si>
  <si>
    <t>2112006763</t>
  </si>
  <si>
    <t>GRN-2021-31565</t>
  </si>
  <si>
    <t>2112006818</t>
  </si>
  <si>
    <t>GRN-2021-31732</t>
  </si>
  <si>
    <t>2112007008</t>
  </si>
  <si>
    <t>Goods received for BANGLADESH IRIS COMPANY LTD.</t>
  </si>
  <si>
    <t>185</t>
  </si>
  <si>
    <t>GRN-2021-32121</t>
  </si>
  <si>
    <t>2112007120</t>
  </si>
  <si>
    <t>GRN-2021-32592</t>
  </si>
  <si>
    <t>2112007108</t>
  </si>
  <si>
    <t>GRN-2021-32557</t>
  </si>
  <si>
    <t>2112007168</t>
  </si>
  <si>
    <t>197</t>
  </si>
  <si>
    <t>GRN-2021-32789</t>
  </si>
  <si>
    <t>2112007007</t>
  </si>
  <si>
    <t>Goods received for BANGLADESH IRIS COMPANY LTD.#</t>
  </si>
  <si>
    <t>GRN-2021-32120</t>
  </si>
  <si>
    <t>2112007337</t>
  </si>
  <si>
    <t>Goods received for BANSWARA SYNTEX LTD.</t>
  </si>
  <si>
    <t>102111000806</t>
  </si>
  <si>
    <t>GRN-2021-33253</t>
  </si>
  <si>
    <t>2112006652</t>
  </si>
  <si>
    <t>KL21-A431</t>
  </si>
  <si>
    <t>GRN-2021-31060</t>
  </si>
  <si>
    <t>2112006653</t>
  </si>
  <si>
    <t>GRN-2021-31062</t>
  </si>
  <si>
    <t>2112006677</t>
  </si>
  <si>
    <t>KL21-A259</t>
  </si>
  <si>
    <t>GRN-2021-31149</t>
  </si>
  <si>
    <t>2112006678</t>
  </si>
  <si>
    <t>GRN-2021-31152</t>
  </si>
  <si>
    <t>2112006679</t>
  </si>
  <si>
    <t>GRN-2021-31154</t>
  </si>
  <si>
    <t>2112006981</t>
  </si>
  <si>
    <t>KL21-A430</t>
  </si>
  <si>
    <t>GRN-2021-32216</t>
  </si>
  <si>
    <t>2112007393</t>
  </si>
  <si>
    <t>KL21-A479.A503</t>
  </si>
  <si>
    <t>GRN-2021-33492</t>
  </si>
  <si>
    <t>2112007394</t>
  </si>
  <si>
    <t>GRN-2021-33494</t>
  </si>
  <si>
    <t>2112007084</t>
  </si>
  <si>
    <t>Goods received for Beijing Kailong Yisheng Textil</t>
  </si>
  <si>
    <t>KL21-A429.A431C</t>
  </si>
  <si>
    <t>GRN-2021-32412</t>
  </si>
  <si>
    <t>2112007091</t>
  </si>
  <si>
    <t>GRN-2021-32448</t>
  </si>
  <si>
    <t>2112007092</t>
  </si>
  <si>
    <t>KL21-A431B</t>
  </si>
  <si>
    <t>GRN-2021-32450</t>
  </si>
  <si>
    <t>2112006661</t>
  </si>
  <si>
    <t>4347/4348</t>
  </si>
  <si>
    <t>GRN-2021-31084</t>
  </si>
  <si>
    <t>2112006807</t>
  </si>
  <si>
    <t>4531/4532</t>
  </si>
  <si>
    <t>GRN-2021-31688</t>
  </si>
  <si>
    <t>2112006875</t>
  </si>
  <si>
    <t>4679</t>
  </si>
  <si>
    <t>GRN-2021-32005</t>
  </si>
  <si>
    <t>2112007275</t>
  </si>
  <si>
    <t>4971/4970</t>
  </si>
  <si>
    <t>GRN-2021-32895</t>
  </si>
  <si>
    <t>2112007170</t>
  </si>
  <si>
    <t>Goods received for BEST SILICA GEL PACKAGING</t>
  </si>
  <si>
    <t>GRN-2021-33081</t>
  </si>
  <si>
    <t>2112006607</t>
  </si>
  <si>
    <t>Goods received for CHORI VIETNAM CO.,LTD</t>
  </si>
  <si>
    <t>GRN-2021-30894</t>
  </si>
  <si>
    <t>2112006608</t>
  </si>
  <si>
    <t>GRN-2021-30895</t>
  </si>
  <si>
    <t>2112006643</t>
  </si>
  <si>
    <t>GRN-2021-31036</t>
  </si>
  <si>
    <t>2112006647</t>
  </si>
  <si>
    <t>GRN-2021-31043</t>
  </si>
  <si>
    <t>2112006694</t>
  </si>
  <si>
    <t>GRN-2021-31281</t>
  </si>
  <si>
    <t>2112006759</t>
  </si>
  <si>
    <t>GRN-2021-31539</t>
  </si>
  <si>
    <t>2112006921</t>
  </si>
  <si>
    <t>FR32780H/1221/EPIC</t>
  </si>
  <si>
    <t>GRN-2021-32098</t>
  </si>
  <si>
    <t>2112007106</t>
  </si>
  <si>
    <t>GRN-2021-32502</t>
  </si>
  <si>
    <t>2112007223</t>
  </si>
  <si>
    <t>GRN-2021-32702</t>
  </si>
  <si>
    <t>2112007228</t>
  </si>
  <si>
    <t>GRN-2021-32737</t>
  </si>
  <si>
    <t>2112007229</t>
  </si>
  <si>
    <t>GRN-2021-32738</t>
  </si>
  <si>
    <t>2112006922</t>
  </si>
  <si>
    <t>GRN-2021-32099</t>
  </si>
  <si>
    <t>2112007102</t>
  </si>
  <si>
    <t>FR481/1221/EPIC02</t>
  </si>
  <si>
    <t>GRN-2021-32470</t>
  </si>
  <si>
    <t>2112006603</t>
  </si>
  <si>
    <t>1030889177</t>
  </si>
  <si>
    <t>GRN-2021-30878</t>
  </si>
  <si>
    <t>2112006654</t>
  </si>
  <si>
    <t>1030923222/6868/87</t>
  </si>
  <si>
    <t>GRN-2021-31068</t>
  </si>
  <si>
    <t>2112006707</t>
  </si>
  <si>
    <t>1030929934</t>
  </si>
  <si>
    <t>GRN-2021-31344</t>
  </si>
  <si>
    <t>2112006706</t>
  </si>
  <si>
    <t>1030936419</t>
  </si>
  <si>
    <t>GRN-2021-31343</t>
  </si>
  <si>
    <t>2112006708</t>
  </si>
  <si>
    <t>1030946927/1662/20</t>
  </si>
  <si>
    <t>GRN-2021-31345</t>
  </si>
  <si>
    <t>2112006841</t>
  </si>
  <si>
    <t>1030988343</t>
  </si>
  <si>
    <t>GRN-2021-31852</t>
  </si>
  <si>
    <t>2112006840</t>
  </si>
  <si>
    <t>1030989160</t>
  </si>
  <si>
    <t>GRN-2021-31851</t>
  </si>
  <si>
    <t>2112006856</t>
  </si>
  <si>
    <t>1030994651</t>
  </si>
  <si>
    <t>GRN-2021-31902</t>
  </si>
  <si>
    <t>2112006751</t>
  </si>
  <si>
    <t>952134</t>
  </si>
  <si>
    <t>GRN-2021-31466</t>
  </si>
  <si>
    <t>2112006882</t>
  </si>
  <si>
    <t>996782/998216/9971</t>
  </si>
  <si>
    <t>GRN-2021-32014</t>
  </si>
  <si>
    <t>2112007208</t>
  </si>
  <si>
    <t>1030963048/2910/22</t>
  </si>
  <si>
    <t>GRN-2021-32678</t>
  </si>
  <si>
    <t>2112007069</t>
  </si>
  <si>
    <t>1030964487</t>
  </si>
  <si>
    <t>GRN-2021-32375</t>
  </si>
  <si>
    <t>2112007213</t>
  </si>
  <si>
    <t>1031033011</t>
  </si>
  <si>
    <t>GRN-2021-32685</t>
  </si>
  <si>
    <t>2112007204</t>
  </si>
  <si>
    <t>1031038889</t>
  </si>
  <si>
    <t>GRN-2021-32669</t>
  </si>
  <si>
    <t>2112007211</t>
  </si>
  <si>
    <t>1031039157/6552</t>
  </si>
  <si>
    <t>GRN-2021-32682</t>
  </si>
  <si>
    <t>2112007309</t>
  </si>
  <si>
    <t>1031059029</t>
  </si>
  <si>
    <t>GRN-2021-33090</t>
  </si>
  <si>
    <t>2112007310</t>
  </si>
  <si>
    <t>1031064475</t>
  </si>
  <si>
    <t>GRN-2021-33091</t>
  </si>
  <si>
    <t>2112007312</t>
  </si>
  <si>
    <t>1031064714</t>
  </si>
  <si>
    <t>GRN-2021-33093</t>
  </si>
  <si>
    <t>2112007311</t>
  </si>
  <si>
    <t>1031064719</t>
  </si>
  <si>
    <t>GRN-2021-33092</t>
  </si>
  <si>
    <t>2112007349</t>
  </si>
  <si>
    <t>1031067066</t>
  </si>
  <si>
    <t>GRN-2021-33316</t>
  </si>
  <si>
    <t>2112007273</t>
  </si>
  <si>
    <t>131047746/9861/570</t>
  </si>
  <si>
    <t>GRN-2021-32867</t>
  </si>
  <si>
    <t>2112007369</t>
  </si>
  <si>
    <t>1031048933</t>
  </si>
  <si>
    <t>GRN-2021-33359</t>
  </si>
  <si>
    <t>2112007368</t>
  </si>
  <si>
    <t>1031064292/1909/44</t>
  </si>
  <si>
    <t>GRN-2021-33355</t>
  </si>
  <si>
    <t>2112006825</t>
  </si>
  <si>
    <t>Goods received for ENVOY TEXTILES LIMITED</t>
  </si>
  <si>
    <t>DM/21/4523</t>
  </si>
  <si>
    <t>GRN-2021-31805</t>
  </si>
  <si>
    <t>2112007107</t>
  </si>
  <si>
    <t>DM/21/4649</t>
  </si>
  <si>
    <t>GRN-2021-32529</t>
  </si>
  <si>
    <t>2112007015</t>
  </si>
  <si>
    <t>Goods received for Green Pac (BD) Ltd</t>
  </si>
  <si>
    <t>GRN-2021-32355</t>
  </si>
  <si>
    <t>2103004471</t>
  </si>
  <si>
    <t>GRN-2021-31340</t>
  </si>
  <si>
    <t>2103004472</t>
  </si>
  <si>
    <t>GRN-2021-31679</t>
  </si>
  <si>
    <t>2112006705</t>
  </si>
  <si>
    <t>2112006801</t>
  </si>
  <si>
    <t>2112006800</t>
  </si>
  <si>
    <t>GRN-2021-31677</t>
  </si>
  <si>
    <t>2112006879</t>
  </si>
  <si>
    <t>GRN-2021-32011</t>
  </si>
  <si>
    <t>2112006888</t>
  </si>
  <si>
    <t>GRN-2021-32025</t>
  </si>
  <si>
    <t>2112007075</t>
  </si>
  <si>
    <t>GRN-2021-32736</t>
  </si>
  <si>
    <t>2112007171</t>
  </si>
  <si>
    <t>GRN-2021-32893</t>
  </si>
  <si>
    <t>2112007009</t>
  </si>
  <si>
    <t>39511</t>
  </si>
  <si>
    <t>GRN-2021-32122</t>
  </si>
  <si>
    <t>2112007244</t>
  </si>
  <si>
    <t>39959</t>
  </si>
  <si>
    <t>GRN-2021-32803</t>
  </si>
  <si>
    <t>2112007242</t>
  </si>
  <si>
    <t>39960</t>
  </si>
  <si>
    <t>GRN-2021-32801</t>
  </si>
  <si>
    <t>2112007248</t>
  </si>
  <si>
    <t>39961</t>
  </si>
  <si>
    <t>GRN-2021-32809</t>
  </si>
  <si>
    <t>2112007246</t>
  </si>
  <si>
    <t>39962</t>
  </si>
  <si>
    <t>GRN-2021-32807</t>
  </si>
  <si>
    <t>2112007250</t>
  </si>
  <si>
    <t>39965</t>
  </si>
  <si>
    <t>GRN-2021-32811</t>
  </si>
  <si>
    <t>2112007252</t>
  </si>
  <si>
    <t>39966</t>
  </si>
  <si>
    <t>GRN-2021-32814</t>
  </si>
  <si>
    <t>2112007379</t>
  </si>
  <si>
    <t>040386</t>
  </si>
  <si>
    <t>GRN-2021-33395</t>
  </si>
  <si>
    <t>2112007371</t>
  </si>
  <si>
    <t>40115</t>
  </si>
  <si>
    <t>GRN-2021-33381</t>
  </si>
  <si>
    <t>2112006819</t>
  </si>
  <si>
    <t>Goods received for Hoorain HTF Limited</t>
  </si>
  <si>
    <t>16386</t>
  </si>
  <si>
    <t>GRN-2021-31807</t>
  </si>
  <si>
    <t>2112006867</t>
  </si>
  <si>
    <t>5288</t>
  </si>
  <si>
    <t>GRN-2021-31944</t>
  </si>
  <si>
    <t>2112006868</t>
  </si>
  <si>
    <t>5289</t>
  </si>
  <si>
    <t>GRN-2021-31946</t>
  </si>
  <si>
    <t>2112006659</t>
  </si>
  <si>
    <t>5071</t>
  </si>
  <si>
    <t>GRN-2021-31078</t>
  </si>
  <si>
    <t>2112006658</t>
  </si>
  <si>
    <t>5072</t>
  </si>
  <si>
    <t>GRN-2021-31075</t>
  </si>
  <si>
    <t>2112006656</t>
  </si>
  <si>
    <t>5074</t>
  </si>
  <si>
    <t>GRN-2021-31072</t>
  </si>
  <si>
    <t>2112006660</t>
  </si>
  <si>
    <t>5070</t>
  </si>
  <si>
    <t>GRN-2021-31079</t>
  </si>
  <si>
    <t>2112006750</t>
  </si>
  <si>
    <t>5170</t>
  </si>
  <si>
    <t>GRN-2021-31465</t>
  </si>
  <si>
    <t>2112006748</t>
  </si>
  <si>
    <t>5171</t>
  </si>
  <si>
    <t>GRN-2021-31463</t>
  </si>
  <si>
    <t>2112006749</t>
  </si>
  <si>
    <t>5172</t>
  </si>
  <si>
    <t>GRN-2021-31464</t>
  </si>
  <si>
    <t>2112006813</t>
  </si>
  <si>
    <t>5213</t>
  </si>
  <si>
    <t>GRN-2021-31706</t>
  </si>
  <si>
    <t>2112006812</t>
  </si>
  <si>
    <t>5214</t>
  </si>
  <si>
    <t>GRN-2021-31704</t>
  </si>
  <si>
    <t>2112006811</t>
  </si>
  <si>
    <t>5215</t>
  </si>
  <si>
    <t>GRN-2021-31701</t>
  </si>
  <si>
    <t>2112007023</t>
  </si>
  <si>
    <t>3335</t>
  </si>
  <si>
    <t>GRN-2021-32274</t>
  </si>
  <si>
    <t>2112007001</t>
  </si>
  <si>
    <t>GRN-2021-32146</t>
  </si>
  <si>
    <t>2112006979</t>
  </si>
  <si>
    <t>5118</t>
  </si>
  <si>
    <t>GRN-2021-32213</t>
  </si>
  <si>
    <t>2112006980</t>
  </si>
  <si>
    <t>5119</t>
  </si>
  <si>
    <t>GRN-2021-32215</t>
  </si>
  <si>
    <t>2112007006</t>
  </si>
  <si>
    <t>5141</t>
  </si>
  <si>
    <t>GRN-2021-32152</t>
  </si>
  <si>
    <t>2112007004</t>
  </si>
  <si>
    <t>5142</t>
  </si>
  <si>
    <t>GRN-2021-32149</t>
  </si>
  <si>
    <t>2112007005</t>
  </si>
  <si>
    <t>5143</t>
  </si>
  <si>
    <t>GRN-2021-32151</t>
  </si>
  <si>
    <t>2112007002</t>
  </si>
  <si>
    <t>5144</t>
  </si>
  <si>
    <t>GRN-2021-32147</t>
  </si>
  <si>
    <t>2112006989</t>
  </si>
  <si>
    <t>5278</t>
  </si>
  <si>
    <t>GRN-2021-32156</t>
  </si>
  <si>
    <t>2112006991</t>
  </si>
  <si>
    <t>GRN-2021-32159</t>
  </si>
  <si>
    <t>2112006977</t>
  </si>
  <si>
    <t>5364</t>
  </si>
  <si>
    <t>GRN-2021-32211</t>
  </si>
  <si>
    <t>2112006975</t>
  </si>
  <si>
    <t>5365</t>
  </si>
  <si>
    <t>GRN-2021-32208</t>
  </si>
  <si>
    <t>2112007083</t>
  </si>
  <si>
    <t>5412</t>
  </si>
  <si>
    <t>GRN-2021-32408</t>
  </si>
  <si>
    <t>2112007206</t>
  </si>
  <si>
    <t>5413</t>
  </si>
  <si>
    <t>GRN-2021-32671</t>
  </si>
  <si>
    <t>2112007071</t>
  </si>
  <si>
    <t>5415</t>
  </si>
  <si>
    <t>GRN-2021-32383</t>
  </si>
  <si>
    <t>2112007205</t>
  </si>
  <si>
    <t>5416</t>
  </si>
  <si>
    <t>GRN-2021-32670</t>
  </si>
  <si>
    <t>2112007081</t>
  </si>
  <si>
    <t>5417</t>
  </si>
  <si>
    <t>GRN-2021-32403</t>
  </si>
  <si>
    <t>2112007207</t>
  </si>
  <si>
    <t>5447</t>
  </si>
  <si>
    <t>GRN-2021-32675</t>
  </si>
  <si>
    <t>2112007079</t>
  </si>
  <si>
    <t>5455</t>
  </si>
  <si>
    <t>GRN-2021-32399</t>
  </si>
  <si>
    <t>2112007082</t>
  </si>
  <si>
    <t>5456</t>
  </si>
  <si>
    <t>GRN-2021-32407</t>
  </si>
  <si>
    <t>2112007080</t>
  </si>
  <si>
    <t>5457</t>
  </si>
  <si>
    <t>GRN-2021-32402</t>
  </si>
  <si>
    <t>2112007295</t>
  </si>
  <si>
    <t>5523</t>
  </si>
  <si>
    <t>GRN-2021-33003</t>
  </si>
  <si>
    <t>2112007294</t>
  </si>
  <si>
    <t>5524</t>
  </si>
  <si>
    <t>GRN-2021-33001</t>
  </si>
  <si>
    <t>2112007293</t>
  </si>
  <si>
    <t>5558</t>
  </si>
  <si>
    <t>GRN-2021-32999</t>
  </si>
  <si>
    <t>2112007323</t>
  </si>
  <si>
    <t>5588</t>
  </si>
  <si>
    <t>GRN-2021-33112</t>
  </si>
  <si>
    <t>2112007322</t>
  </si>
  <si>
    <t>5590</t>
  </si>
  <si>
    <t>GRN-2021-33111</t>
  </si>
  <si>
    <t>2112007287</t>
  </si>
  <si>
    <t>Goods received for HUAFANG COMPANY LIMITED BY</t>
  </si>
  <si>
    <t>T211124A</t>
  </si>
  <si>
    <t>GRN-2021-32980</t>
  </si>
  <si>
    <t>HUAFANG COMPANY LIMITED BY SHA</t>
  </si>
  <si>
    <t>2112006986</t>
  </si>
  <si>
    <t>IFBD/EXP-21-1217</t>
  </si>
  <si>
    <t>GRN-2021-32196</t>
  </si>
  <si>
    <t>2112006808</t>
  </si>
  <si>
    <t>Goods received for KOHINOOR DYEING</t>
  </si>
  <si>
    <t>KD21-0775</t>
  </si>
  <si>
    <t>GRN-2021-31689</t>
  </si>
  <si>
    <t>2112006816</t>
  </si>
  <si>
    <t>KD21-0806</t>
  </si>
  <si>
    <t>GRN-2021-31712</t>
  </si>
  <si>
    <t>2112006901</t>
  </si>
  <si>
    <t>KD21-0822</t>
  </si>
  <si>
    <t>GRN-2021-32076</t>
  </si>
  <si>
    <t>2112007115</t>
  </si>
  <si>
    <t>KD21-0830</t>
  </si>
  <si>
    <t>GRN-2021-32575</t>
  </si>
  <si>
    <t>2112007117</t>
  </si>
  <si>
    <t>KD21-0838</t>
  </si>
  <si>
    <t>GRN-2021-32579</t>
  </si>
  <si>
    <t>2112006574</t>
  </si>
  <si>
    <t>Goods received for KP ACCESSORIES</t>
  </si>
  <si>
    <t>2021/372</t>
  </si>
  <si>
    <t>GRN-2021-31006</t>
  </si>
  <si>
    <t>2112006719</t>
  </si>
  <si>
    <t>21C-E0693</t>
  </si>
  <si>
    <t>GRN-2021-31378</t>
  </si>
  <si>
    <t>2112007335</t>
  </si>
  <si>
    <t>21C-E0758</t>
  </si>
  <si>
    <t>GRN-2021-33204</t>
  </si>
  <si>
    <t>2112007370</t>
  </si>
  <si>
    <t>21C-E0787</t>
  </si>
  <si>
    <t>GRN-2021-33368</t>
  </si>
  <si>
    <t>2112007231</t>
  </si>
  <si>
    <t>Goods received for Lord Fabrics Limited</t>
  </si>
  <si>
    <t>RP-21-CI-1259</t>
  </si>
  <si>
    <t>GRN-2021-32748</t>
  </si>
  <si>
    <t>Lord Fabrics Limited</t>
  </si>
  <si>
    <t>2112007232</t>
  </si>
  <si>
    <t>GRN-2021-32782</t>
  </si>
  <si>
    <t>2112007396</t>
  </si>
  <si>
    <t>Goods received for M &amp; U Packaging Ltd.</t>
  </si>
  <si>
    <t>593768</t>
  </si>
  <si>
    <t>GRN-2021-33505</t>
  </si>
  <si>
    <t>2112006606</t>
  </si>
  <si>
    <t>169364</t>
  </si>
  <si>
    <t>GRN-2021-30888</t>
  </si>
  <si>
    <t>2112006636</t>
  </si>
  <si>
    <t>169466-167354</t>
  </si>
  <si>
    <t>GRN-2021-31002</t>
  </si>
  <si>
    <t>2112006698</t>
  </si>
  <si>
    <t>165592</t>
  </si>
  <si>
    <t>GRN-2021-31299</t>
  </si>
  <si>
    <t>2112006699</t>
  </si>
  <si>
    <t>165613/165614</t>
  </si>
  <si>
    <t>GRN-2021-31300</t>
  </si>
  <si>
    <t>2112006703</t>
  </si>
  <si>
    <t>167510/168183</t>
  </si>
  <si>
    <t>GRN-2021-31307</t>
  </si>
  <si>
    <t>2112006702</t>
  </si>
  <si>
    <t>168693</t>
  </si>
  <si>
    <t>GRN-2021-31305</t>
  </si>
  <si>
    <t>2112006700</t>
  </si>
  <si>
    <t>168699/167315</t>
  </si>
  <si>
    <t>GRN-2021-31301</t>
  </si>
  <si>
    <t>2112006701</t>
  </si>
  <si>
    <t>168995</t>
  </si>
  <si>
    <t>GRN-2021-31302</t>
  </si>
  <si>
    <t>2112006704</t>
  </si>
  <si>
    <t>171413/172159/1723</t>
  </si>
  <si>
    <t>GRN-2021-31309</t>
  </si>
  <si>
    <t>2112006697</t>
  </si>
  <si>
    <t>66399/171671/17084</t>
  </si>
  <si>
    <t>GRN-2021-31298</t>
  </si>
  <si>
    <t>2112006804</t>
  </si>
  <si>
    <t>154459/154417/1583</t>
  </si>
  <si>
    <t>GRN-2021-31683</t>
  </si>
  <si>
    <t>2112006758</t>
  </si>
  <si>
    <t>156582/883/837/552</t>
  </si>
  <si>
    <t>GRN-2021-31536</t>
  </si>
  <si>
    <t>2112006766</t>
  </si>
  <si>
    <t>167049/167949/1747</t>
  </si>
  <si>
    <t>GRN-2021-31569</t>
  </si>
  <si>
    <t>2112006757</t>
  </si>
  <si>
    <t>170709</t>
  </si>
  <si>
    <t>GRN-2021-31527</t>
  </si>
  <si>
    <t>2112006765</t>
  </si>
  <si>
    <t>171633</t>
  </si>
  <si>
    <t>GRN-2021-31567</t>
  </si>
  <si>
    <t>2112006755</t>
  </si>
  <si>
    <t>171960/2395/2606/2</t>
  </si>
  <si>
    <t>GRN-2021-31495</t>
  </si>
  <si>
    <t>2112006806</t>
  </si>
  <si>
    <t>171995</t>
  </si>
  <si>
    <t>GRN-2021-31685</t>
  </si>
  <si>
    <t>2112006817</t>
  </si>
  <si>
    <t>173395-174749</t>
  </si>
  <si>
    <t>GRN-2021-31721</t>
  </si>
  <si>
    <t>2112006770</t>
  </si>
  <si>
    <t>174290-171759</t>
  </si>
  <si>
    <t>GRN-2021-31584</t>
  </si>
  <si>
    <t>2112006823</t>
  </si>
  <si>
    <t>175212</t>
  </si>
  <si>
    <t>GRN-2021-31766</t>
  </si>
  <si>
    <t>2112006803</t>
  </si>
  <si>
    <t>175480/175178</t>
  </si>
  <si>
    <t>GRN-2021-31682</t>
  </si>
  <si>
    <t>2112006821</t>
  </si>
  <si>
    <t>175774</t>
  </si>
  <si>
    <t>GRN-2021-31764</t>
  </si>
  <si>
    <t>2112006890</t>
  </si>
  <si>
    <t>176159</t>
  </si>
  <si>
    <t>GRN-2021-32027</t>
  </si>
  <si>
    <t>2112006889</t>
  </si>
  <si>
    <t>176171/176165/1761</t>
  </si>
  <si>
    <t>GRN-2021-32026</t>
  </si>
  <si>
    <t>2112006891</t>
  </si>
  <si>
    <t>176485</t>
  </si>
  <si>
    <t>GRN-2021-32028</t>
  </si>
  <si>
    <t>2112006892</t>
  </si>
  <si>
    <t>177436</t>
  </si>
  <si>
    <t>GRN-2021-32029</t>
  </si>
  <si>
    <t>2112006893</t>
  </si>
  <si>
    <t>GRN-2021-32030</t>
  </si>
  <si>
    <t>2112006805</t>
  </si>
  <si>
    <t>737/959/656/248/34</t>
  </si>
  <si>
    <t>GRN-2021-31684</t>
  </si>
  <si>
    <t>2112007328</t>
  </si>
  <si>
    <t>131896</t>
  </si>
  <si>
    <t>GRN-2021-33161</t>
  </si>
  <si>
    <t>2112007278</t>
  </si>
  <si>
    <t>175720</t>
  </si>
  <si>
    <t>GRN-2021-32938</t>
  </si>
  <si>
    <t>2112007277</t>
  </si>
  <si>
    <t>176313</t>
  </si>
  <si>
    <t>GRN-2021-32935</t>
  </si>
  <si>
    <t>2112007264</t>
  </si>
  <si>
    <t>176504</t>
  </si>
  <si>
    <t>GRN-2021-32848</t>
  </si>
  <si>
    <t>2112006910</t>
  </si>
  <si>
    <t>178112</t>
  </si>
  <si>
    <t>GRN-2021-32085</t>
  </si>
  <si>
    <t>2112007236</t>
  </si>
  <si>
    <t>178207</t>
  </si>
  <si>
    <t>GRN-2021-32786</t>
  </si>
  <si>
    <t>2112007234</t>
  </si>
  <si>
    <t>182149</t>
  </si>
  <si>
    <t>GRN-2021-32784</t>
  </si>
  <si>
    <t>2112007233</t>
  </si>
  <si>
    <t>182589</t>
  </si>
  <si>
    <t>GRN-2021-32783</t>
  </si>
  <si>
    <t>2112007308</t>
  </si>
  <si>
    <t>182774</t>
  </si>
  <si>
    <t>GRN-2021-33089</t>
  </si>
  <si>
    <t>2112007235</t>
  </si>
  <si>
    <t>183135</t>
  </si>
  <si>
    <t>GRN-2021-32785</t>
  </si>
  <si>
    <t>2112007265</t>
  </si>
  <si>
    <t>183962/183865/1840</t>
  </si>
  <si>
    <t>GRN-2021-32849</t>
  </si>
  <si>
    <t>2112007326</t>
  </si>
  <si>
    <t>185449-178996</t>
  </si>
  <si>
    <t>GRN-2021-33157</t>
  </si>
  <si>
    <t>2112007343</t>
  </si>
  <si>
    <t>186499</t>
  </si>
  <si>
    <t>GRN-2021-33292</t>
  </si>
  <si>
    <t>2112007282</t>
  </si>
  <si>
    <t>290/652/034/198/20</t>
  </si>
  <si>
    <t>GRN-2021-32975</t>
  </si>
  <si>
    <t>2112007281</t>
  </si>
  <si>
    <t>350/111/091/943/08</t>
  </si>
  <si>
    <t>GRN-2021-32974</t>
  </si>
  <si>
    <t>2112007327</t>
  </si>
  <si>
    <t>354/349/344/905/92</t>
  </si>
  <si>
    <t>GRN-2021-33159</t>
  </si>
  <si>
    <t>2112007378</t>
  </si>
  <si>
    <t>182113</t>
  </si>
  <si>
    <t>GRN-2021-33394</t>
  </si>
  <si>
    <t>2112007384</t>
  </si>
  <si>
    <t>186187-188145</t>
  </si>
  <si>
    <t>GRN-2021-33460</t>
  </si>
  <si>
    <t>2112007382</t>
  </si>
  <si>
    <t>188143</t>
  </si>
  <si>
    <t>GRN-2021-33446</t>
  </si>
  <si>
    <t>2112007380</t>
  </si>
  <si>
    <t>188312/186810/1877</t>
  </si>
  <si>
    <t>GRN-2021-33431</t>
  </si>
  <si>
    <t>2112007017</t>
  </si>
  <si>
    <t>Goods received for MAHEEN DIZAYN ETIKET (BD) LTD#</t>
  </si>
  <si>
    <t>169089</t>
  </si>
  <si>
    <t>GRN-2021-32340</t>
  </si>
  <si>
    <t>2112007018</t>
  </si>
  <si>
    <t>177832</t>
  </si>
  <si>
    <t>GRN-2021-32344</t>
  </si>
  <si>
    <t>2112007011</t>
  </si>
  <si>
    <t>Goods received for Mainetti (Bangladesh) Pvt Ltd.#</t>
  </si>
  <si>
    <t>mbsl85338/2021</t>
  </si>
  <si>
    <t>GRN-2021-32124</t>
  </si>
  <si>
    <t>2112006858</t>
  </si>
  <si>
    <t>Goods received for NATURUB ACCESSORIES BANGLA</t>
  </si>
  <si>
    <t>nab-exp-21-2275</t>
  </si>
  <si>
    <t>GRN-2021-31916</t>
  </si>
  <si>
    <t>2112006857</t>
  </si>
  <si>
    <t>nab-exp-21-2277</t>
  </si>
  <si>
    <t>GRN-2021-31908</t>
  </si>
  <si>
    <t>2112007255</t>
  </si>
  <si>
    <t>NAB-EXP-21-2385</t>
  </si>
  <si>
    <t>GRN-2021-32818</t>
  </si>
  <si>
    <t>2112007274</t>
  </si>
  <si>
    <t>nab-exp-21-2324</t>
  </si>
  <si>
    <t>GRN-2021-32883</t>
  </si>
  <si>
    <t>2112006842</t>
  </si>
  <si>
    <t>EXP/F-35/0495/2022</t>
  </si>
  <si>
    <t>GRN-2021-31855</t>
  </si>
  <si>
    <t>2112006847</t>
  </si>
  <si>
    <t>EXP/F-35/0570/2022</t>
  </si>
  <si>
    <t>GRN-2021-31862</t>
  </si>
  <si>
    <t>2112007068</t>
  </si>
  <si>
    <t>EXP/F-35/0665/2022</t>
  </si>
  <si>
    <t>GRN-2021-32373</t>
  </si>
  <si>
    <t>2112006627</t>
  </si>
  <si>
    <t>DEPZ-18415/21</t>
  </si>
  <si>
    <t>GRN-2021-30971</t>
  </si>
  <si>
    <t>2112006689</t>
  </si>
  <si>
    <t>GRN-2021-31247</t>
  </si>
  <si>
    <t>2112006870</t>
  </si>
  <si>
    <t>DEPZ-OIL-2339/21</t>
  </si>
  <si>
    <t>GRN-2021-31973</t>
  </si>
  <si>
    <t>2112006873</t>
  </si>
  <si>
    <t>DEPZ-OIL-2399/21</t>
  </si>
  <si>
    <t>GRN-2021-31978</t>
  </si>
  <si>
    <t>2112006872</t>
  </si>
  <si>
    <t>DEPZ-OIL-2451/21</t>
  </si>
  <si>
    <t>GRN-2021-31976</t>
  </si>
  <si>
    <t>2112006871</t>
  </si>
  <si>
    <t>DEPZ-OIL-2460/21</t>
  </si>
  <si>
    <t>GRN-2021-31974</t>
  </si>
  <si>
    <t>2112006874</t>
  </si>
  <si>
    <t>GRN-2021-31980</t>
  </si>
  <si>
    <t>2112007365</t>
  </si>
  <si>
    <t>DC-221221-036</t>
  </si>
  <si>
    <t>GRN-2021-33336</t>
  </si>
  <si>
    <t>2112007259</t>
  </si>
  <si>
    <t>DEPZ--OIL-2548/21</t>
  </si>
  <si>
    <t>GRN-2021-32824</t>
  </si>
  <si>
    <t>2112007176</t>
  </si>
  <si>
    <t>GRN-2021-33267</t>
  </si>
  <si>
    <t>2112007257</t>
  </si>
  <si>
    <t>DEPZ-18760/21</t>
  </si>
  <si>
    <t>GRN-2021-32821</t>
  </si>
  <si>
    <t>2112007258</t>
  </si>
  <si>
    <t>GRN-2021-32823</t>
  </si>
  <si>
    <t>2112007260</t>
  </si>
  <si>
    <t>GRN-2021-32825</t>
  </si>
  <si>
    <t>2112007177</t>
  </si>
  <si>
    <t>GRN-2021-33255</t>
  </si>
  <si>
    <t>2112007175</t>
  </si>
  <si>
    <t>GRN-2021-33269</t>
  </si>
  <si>
    <t>2112007256</t>
  </si>
  <si>
    <t>GRN-2021-32820</t>
  </si>
  <si>
    <t>2112006642</t>
  </si>
  <si>
    <t>DCF-6287/21</t>
  </si>
  <si>
    <t>GRN-2021-31032</t>
  </si>
  <si>
    <t>2112006753</t>
  </si>
  <si>
    <t>DCF-6408/21</t>
  </si>
  <si>
    <t>GRN-2021-31481</t>
  </si>
  <si>
    <t>2112006752</t>
  </si>
  <si>
    <t>DCF-6409/21</t>
  </si>
  <si>
    <t>GRN-2021-31479</t>
  </si>
  <si>
    <t>2112006754</t>
  </si>
  <si>
    <t>DCF-6410/21</t>
  </si>
  <si>
    <t>GRN-2021-31482</t>
  </si>
  <si>
    <t>2112006797</t>
  </si>
  <si>
    <t>DCF-6480/21</t>
  </si>
  <si>
    <t>GRN-2021-31672</t>
  </si>
  <si>
    <t>2112006798</t>
  </si>
  <si>
    <t>DCF-6481/21</t>
  </si>
  <si>
    <t>GRN-2021-31674</t>
  </si>
  <si>
    <t>2112006799</t>
  </si>
  <si>
    <t>DCF-6482/21</t>
  </si>
  <si>
    <t>GRN-2021-31675</t>
  </si>
  <si>
    <t>2112006865</t>
  </si>
  <si>
    <t>DCF-6580/21</t>
  </si>
  <si>
    <t>GRN-2021-31934</t>
  </si>
  <si>
    <t>2112006866</t>
  </si>
  <si>
    <t>GRN-2021-31937</t>
  </si>
  <si>
    <t>2112006864</t>
  </si>
  <si>
    <t>DCF-6581/21</t>
  </si>
  <si>
    <t>GRN-2021-31931</t>
  </si>
  <si>
    <t>2112006993</t>
  </si>
  <si>
    <t>DCF-1404/21</t>
  </si>
  <si>
    <t>GRN-2021-32165</t>
  </si>
  <si>
    <t>2112006995</t>
  </si>
  <si>
    <t>GRN-2021-32168</t>
  </si>
  <si>
    <t>2112007022</t>
  </si>
  <si>
    <t>DCF-6731/21</t>
  </si>
  <si>
    <t>GRN-2021-32328</t>
  </si>
  <si>
    <t>2112007227</t>
  </si>
  <si>
    <t>DCF-6830/21</t>
  </si>
  <si>
    <t>GRN-2021-32726</t>
  </si>
  <si>
    <t>2112007336</t>
  </si>
  <si>
    <t>DCF-1556/21</t>
  </si>
  <si>
    <t>GRN-2021-33236</t>
  </si>
  <si>
    <t>2112007118</t>
  </si>
  <si>
    <t>Goods received for PARAMOUNT TEXTILE LTD.#</t>
  </si>
  <si>
    <t>DCF-6809/21</t>
  </si>
  <si>
    <t>GRN-2021-32585</t>
  </si>
  <si>
    <t>2112006662</t>
  </si>
  <si>
    <t>246580</t>
  </si>
  <si>
    <t>GRN-2021-31087</t>
  </si>
  <si>
    <t>2112006663</t>
  </si>
  <si>
    <t>GRN-2021-31094</t>
  </si>
  <si>
    <t>2112006733</t>
  </si>
  <si>
    <t>GRN-2021-31429</t>
  </si>
  <si>
    <t>2112006768</t>
  </si>
  <si>
    <t>247178</t>
  </si>
  <si>
    <t>GRN-2021-31576</t>
  </si>
  <si>
    <t>2112006769</t>
  </si>
  <si>
    <t>GRN-2021-31579</t>
  </si>
  <si>
    <t>2112006897</t>
  </si>
  <si>
    <t>247990</t>
  </si>
  <si>
    <t>GRN-2021-32038</t>
  </si>
  <si>
    <t>2112006898</t>
  </si>
  <si>
    <t>GRN-2021-32041</t>
  </si>
  <si>
    <t>2112006899</t>
  </si>
  <si>
    <t>GRN-2021-32044</t>
  </si>
  <si>
    <t>2112006860</t>
  </si>
  <si>
    <t>248168</t>
  </si>
  <si>
    <t>GRN-2021-31918</t>
  </si>
  <si>
    <t>2112007178</t>
  </si>
  <si>
    <t>GRN-2021-30040</t>
  </si>
  <si>
    <t>2112007197</t>
  </si>
  <si>
    <t>247802</t>
  </si>
  <si>
    <t>GRN-2021-32642</t>
  </si>
  <si>
    <t>2112006900</t>
  </si>
  <si>
    <t>GRN-2021-32048</t>
  </si>
  <si>
    <t>2112007012</t>
  </si>
  <si>
    <t>GRN-2021-32125</t>
  </si>
  <si>
    <t>2112007013</t>
  </si>
  <si>
    <t>GRN-2021-32127</t>
  </si>
  <si>
    <t>2112006983</t>
  </si>
  <si>
    <t>248824</t>
  </si>
  <si>
    <t>GRN-2021-32179</t>
  </si>
  <si>
    <t>2112007114</t>
  </si>
  <si>
    <t>GRN-2021-32567</t>
  </si>
  <si>
    <t>2112007216</t>
  </si>
  <si>
    <t>249010</t>
  </si>
  <si>
    <t>GRN-2021-32694</t>
  </si>
  <si>
    <t>2112007219</t>
  </si>
  <si>
    <t>GRN-2021-32697</t>
  </si>
  <si>
    <t>2112007222</t>
  </si>
  <si>
    <t>GRN-2021-32701</t>
  </si>
  <si>
    <t>2112007224</t>
  </si>
  <si>
    <t>GRN-2021-32704</t>
  </si>
  <si>
    <t>2112007225</t>
  </si>
  <si>
    <t>GRN-2021-32705</t>
  </si>
  <si>
    <t>2112007302</t>
  </si>
  <si>
    <t>249610</t>
  </si>
  <si>
    <t>GRN-2021-33074</t>
  </si>
  <si>
    <t>2112007303</t>
  </si>
  <si>
    <t>GRN-2021-33075</t>
  </si>
  <si>
    <t>2112006849</t>
  </si>
  <si>
    <t>2103133427/3426/34</t>
  </si>
  <si>
    <t>GRN-2021-31866</t>
  </si>
  <si>
    <t>2112006851</t>
  </si>
  <si>
    <t>2103133428</t>
  </si>
  <si>
    <t>GRN-2021-31868</t>
  </si>
  <si>
    <t>2112006852</t>
  </si>
  <si>
    <t>2103133977/3976</t>
  </si>
  <si>
    <t>GRN-2021-31870</t>
  </si>
  <si>
    <t>2112006853</t>
  </si>
  <si>
    <t>2103137036</t>
  </si>
  <si>
    <t>GRN-2021-31871</t>
  </si>
  <si>
    <t>2112006854</t>
  </si>
  <si>
    <t>2103137039/7037/70</t>
  </si>
  <si>
    <t>GRN-2021-31872</t>
  </si>
  <si>
    <t>2112006895</t>
  </si>
  <si>
    <t>2103137619</t>
  </si>
  <si>
    <t>GRN-2021-32033</t>
  </si>
  <si>
    <t>2112006896</t>
  </si>
  <si>
    <t>2103138036</t>
  </si>
  <si>
    <t>GRN-2021-32034</t>
  </si>
  <si>
    <t>2112006850</t>
  </si>
  <si>
    <t>3418/3420/3422/342</t>
  </si>
  <si>
    <t>GRN-2021-31867</t>
  </si>
  <si>
    <t>2112006855</t>
  </si>
  <si>
    <t>37030/7032/7034/70</t>
  </si>
  <si>
    <t>GRN-2021-31879</t>
  </si>
  <si>
    <t>2112007187</t>
  </si>
  <si>
    <t>0787/0788/0785/078</t>
  </si>
  <si>
    <t>GRN-2021-32619</t>
  </si>
  <si>
    <t>2112007351</t>
  </si>
  <si>
    <t>21003144173</t>
  </si>
  <si>
    <t>GRN-2021-33319</t>
  </si>
  <si>
    <t>2112007276</t>
  </si>
  <si>
    <t>2103023454/2093</t>
  </si>
  <si>
    <t>GRN-2021-32927</t>
  </si>
  <si>
    <t>2112007320</t>
  </si>
  <si>
    <t>2103023505</t>
  </si>
  <si>
    <t>GRN-2021-33102</t>
  </si>
  <si>
    <t>2112007285</t>
  </si>
  <si>
    <t>2103138633</t>
  </si>
  <si>
    <t>GRN-2021-32978</t>
  </si>
  <si>
    <t>2112007286</t>
  </si>
  <si>
    <t>2103138847</t>
  </si>
  <si>
    <t>GRN-2021-32979</t>
  </si>
  <si>
    <t>2112007186</t>
  </si>
  <si>
    <t>2103140676</t>
  </si>
  <si>
    <t>GRN-2021-32614</t>
  </si>
  <si>
    <t>2112007184</t>
  </si>
  <si>
    <t>2103140677/0792</t>
  </si>
  <si>
    <t>GRN-2021-32610</t>
  </si>
  <si>
    <t>2112007185</t>
  </si>
  <si>
    <t>2103140790/0791</t>
  </si>
  <si>
    <t>GRN-2021-32611</t>
  </si>
  <si>
    <t>2112007319</t>
  </si>
  <si>
    <t>2103141465</t>
  </si>
  <si>
    <t>GRN-2021-33101</t>
  </si>
  <si>
    <t>2112007313</t>
  </si>
  <si>
    <t>2103141466</t>
  </si>
  <si>
    <t>GRN-2021-33094</t>
  </si>
  <si>
    <t>2112007317</t>
  </si>
  <si>
    <t>2103141468</t>
  </si>
  <si>
    <t>GRN-2021-33099</t>
  </si>
  <si>
    <t>2112007316</t>
  </si>
  <si>
    <t>2103141481</t>
  </si>
  <si>
    <t>GRN-2021-33097</t>
  </si>
  <si>
    <t>2112007315</t>
  </si>
  <si>
    <t>2103141549</t>
  </si>
  <si>
    <t>GRN-2021-33096</t>
  </si>
  <si>
    <t>2112007318</t>
  </si>
  <si>
    <t>2103141550</t>
  </si>
  <si>
    <t>GRN-2021-33100</t>
  </si>
  <si>
    <t>2112007314</t>
  </si>
  <si>
    <t>2103141652</t>
  </si>
  <si>
    <t>GRN-2021-33095</t>
  </si>
  <si>
    <t>2112007299</t>
  </si>
  <si>
    <t>2103141893</t>
  </si>
  <si>
    <t>GRN-2021-33065</t>
  </si>
  <si>
    <t>2112007291</t>
  </si>
  <si>
    <t>2103143022</t>
  </si>
  <si>
    <t>GRN-2021-32988</t>
  </si>
  <si>
    <t>2112007290</t>
  </si>
  <si>
    <t>2103143023</t>
  </si>
  <si>
    <t>GRN-2021-32987</t>
  </si>
  <si>
    <t>2112007352</t>
  </si>
  <si>
    <t>2103144157</t>
  </si>
  <si>
    <t>GRN-2021-33320</t>
  </si>
  <si>
    <t>2112007354</t>
  </si>
  <si>
    <t>2103144159</t>
  </si>
  <si>
    <t>GRN-2021-33322</t>
  </si>
  <si>
    <t>2112007355</t>
  </si>
  <si>
    <t>2103144160</t>
  </si>
  <si>
    <t>GRN-2021-33323</t>
  </si>
  <si>
    <t>2112007350</t>
  </si>
  <si>
    <t>2103144166</t>
  </si>
  <si>
    <t>GRN-2021-33318</t>
  </si>
  <si>
    <t>2112007358</t>
  </si>
  <si>
    <t>2103144168/4167/48</t>
  </si>
  <si>
    <t>GRN-2021-33327</t>
  </si>
  <si>
    <t>2112007363</t>
  </si>
  <si>
    <t>2103144169/44170/4</t>
  </si>
  <si>
    <t>GRN-2021-33333</t>
  </si>
  <si>
    <t>2112007353</t>
  </si>
  <si>
    <t>2103144171/2103148</t>
  </si>
  <si>
    <t>GRN-2021-33321</t>
  </si>
  <si>
    <t>2112007356</t>
  </si>
  <si>
    <t>2103144175/4174/46</t>
  </si>
  <si>
    <t>GRN-2021-33324</t>
  </si>
  <si>
    <t>2112007360</t>
  </si>
  <si>
    <t>2103144176/4177/46</t>
  </si>
  <si>
    <t>GRN-2021-33329</t>
  </si>
  <si>
    <t>2112007357</t>
  </si>
  <si>
    <t>2103144178/44165/4</t>
  </si>
  <si>
    <t>GRN-2021-33326</t>
  </si>
  <si>
    <t>2112007292</t>
  </si>
  <si>
    <t>43092</t>
  </si>
  <si>
    <t>GRN-2021-32989</t>
  </si>
  <si>
    <t>2112007284</t>
  </si>
  <si>
    <t>8631/8632</t>
  </si>
  <si>
    <t>GRN-2021-32977</t>
  </si>
  <si>
    <t>2112007283</t>
  </si>
  <si>
    <t>8846/8651</t>
  </si>
  <si>
    <t>GRN-2021-32976</t>
  </si>
  <si>
    <t>2112007288</t>
  </si>
  <si>
    <t>8848</t>
  </si>
  <si>
    <t>GRN-2021-32981</t>
  </si>
  <si>
    <t>2112007289</t>
  </si>
  <si>
    <t>8849</t>
  </si>
  <si>
    <t>GRN-2021-32982</t>
  </si>
  <si>
    <t>2112007376</t>
  </si>
  <si>
    <t>2103145626</t>
  </si>
  <si>
    <t>GRN-2021-33389</t>
  </si>
  <si>
    <t>2112007375</t>
  </si>
  <si>
    <t>2103145627</t>
  </si>
  <si>
    <t>GRN-2021-33387</t>
  </si>
  <si>
    <t>2112007169</t>
  </si>
  <si>
    <t>2103138238</t>
  </si>
  <si>
    <t>GRN-2021-32894</t>
  </si>
  <si>
    <t>2112007078</t>
  </si>
  <si>
    <t>2103139456</t>
  </si>
  <si>
    <t>GRN-2021-32393</t>
  </si>
  <si>
    <t>2112007076</t>
  </si>
  <si>
    <t>2103139458/9457</t>
  </si>
  <si>
    <t>GRN-2021-32385</t>
  </si>
  <si>
    <t>2112007077</t>
  </si>
  <si>
    <t>2103139459</t>
  </si>
  <si>
    <t>GRN-2021-32390</t>
  </si>
  <si>
    <t>2112007109</t>
  </si>
  <si>
    <t>2103140212</t>
  </si>
  <si>
    <t>GRN-2021-32559</t>
  </si>
  <si>
    <t>2112006681</t>
  </si>
  <si>
    <t>Goods received for Sapphire Finishing Mills</t>
  </si>
  <si>
    <t>SFML-0421-22</t>
  </si>
  <si>
    <t>GRN-2021-31193</t>
  </si>
  <si>
    <t>2112006869</t>
  </si>
  <si>
    <t>Goods received for Sapphire Finishing Mills L</t>
  </si>
  <si>
    <t>SFML-0490-22</t>
  </si>
  <si>
    <t>GRN-2021-31959</t>
  </si>
  <si>
    <t>2112006802</t>
  </si>
  <si>
    <t>SFML-0573-22</t>
  </si>
  <si>
    <t>GRN-2021-31681</t>
  </si>
  <si>
    <t>2112007061</t>
  </si>
  <si>
    <t>Goods received for Sapphire Finishing Mills Ltd.</t>
  </si>
  <si>
    <t>SFML-0520-22</t>
  </si>
  <si>
    <t>GRN-2021-32365</t>
  </si>
  <si>
    <t>2112006691</t>
  </si>
  <si>
    <t>Goods received for SHIMADA SHOJI (VIET NAM</t>
  </si>
  <si>
    <t>NOJ1347/21 OR NOJ1</t>
  </si>
  <si>
    <t>GRN-2021-31260</t>
  </si>
  <si>
    <t>2112006692</t>
  </si>
  <si>
    <t>GRN-2021-31262</t>
  </si>
  <si>
    <t>2112006693</t>
  </si>
  <si>
    <t>noj 1348/21</t>
  </si>
  <si>
    <t>GRN-2021-31268</t>
  </si>
  <si>
    <t>2112006682</t>
  </si>
  <si>
    <t>noj1047/21</t>
  </si>
  <si>
    <t>GRN-2021-31197</t>
  </si>
  <si>
    <t>2112006609</t>
  </si>
  <si>
    <t>Goods received for SHIMADA SHOJI (VIET NAM) C</t>
  </si>
  <si>
    <t>noj 1207/21</t>
  </si>
  <si>
    <t>GRN-2021-30902</t>
  </si>
  <si>
    <t>2112006630</t>
  </si>
  <si>
    <t>noj 1306/21</t>
  </si>
  <si>
    <t>GRN-2021-30990</t>
  </si>
  <si>
    <t>2112007297</t>
  </si>
  <si>
    <t>NOJ 1423/21</t>
  </si>
  <si>
    <t>GRN-2021-33051</t>
  </si>
  <si>
    <t>2112007298</t>
  </si>
  <si>
    <t>GRN-2021-33052</t>
  </si>
  <si>
    <t>2112007389</t>
  </si>
  <si>
    <t>NOJ 1401/21</t>
  </si>
  <si>
    <t>GRN-2021-33480</t>
  </si>
  <si>
    <t>2112007390</t>
  </si>
  <si>
    <t>NOJ1401/21</t>
  </si>
  <si>
    <t>GRN-2021-33482</t>
  </si>
  <si>
    <t>2112006637</t>
  </si>
  <si>
    <t>55223r3210/21k</t>
  </si>
  <si>
    <t>GRN-2021-31005</t>
  </si>
  <si>
    <t>2112006631</t>
  </si>
  <si>
    <t>GRN-2021-30991</t>
  </si>
  <si>
    <t>2112006632</t>
  </si>
  <si>
    <t>noj 1323/21</t>
  </si>
  <si>
    <t>GRN-2021-30992</t>
  </si>
  <si>
    <t>2112006633</t>
  </si>
  <si>
    <t>GRN-2021-30993</t>
  </si>
  <si>
    <t>2112006634</t>
  </si>
  <si>
    <t>GRN-2021-30996</t>
  </si>
  <si>
    <t>2112006883</t>
  </si>
  <si>
    <t>Goods received for SHIMADA SHOJI CO LTD</t>
  </si>
  <si>
    <t>55223r3220/21k</t>
  </si>
  <si>
    <t>GRN-2021-32016</t>
  </si>
  <si>
    <t>2112006906</t>
  </si>
  <si>
    <t>noj 1261/21</t>
  </si>
  <si>
    <t>GRN-2021-32081</t>
  </si>
  <si>
    <t>2112006903</t>
  </si>
  <si>
    <t>noj 1261/21-a</t>
  </si>
  <si>
    <t>GRN-2021-32078</t>
  </si>
  <si>
    <t>2112006887</t>
  </si>
  <si>
    <t>noj 1387/21</t>
  </si>
  <si>
    <t>GRN-2021-32023</t>
  </si>
  <si>
    <t>2112006886</t>
  </si>
  <si>
    <t>noj 1388/21</t>
  </si>
  <si>
    <t>GRN-2021-32022</t>
  </si>
  <si>
    <t>2112007296</t>
  </si>
  <si>
    <t>55223R3328/21K</t>
  </si>
  <si>
    <t>GRN-2021-33049</t>
  </si>
  <si>
    <t>2112007119</t>
  </si>
  <si>
    <t>Goods received for SHIMADA SHOJI CO LTD#</t>
  </si>
  <si>
    <t>55223r3007/21k</t>
  </si>
  <si>
    <t>GRN-2021-32587</t>
  </si>
  <si>
    <t>2112006718</t>
  </si>
  <si>
    <t>17828</t>
  </si>
  <si>
    <t>GRN-2021-31367</t>
  </si>
  <si>
    <t>2112006771</t>
  </si>
  <si>
    <t>17680</t>
  </si>
  <si>
    <t>GRN-2021-31586</t>
  </si>
  <si>
    <t>2112006796</t>
  </si>
  <si>
    <t>17794</t>
  </si>
  <si>
    <t>GRN-2021-31669</t>
  </si>
  <si>
    <t>2112007010</t>
  </si>
  <si>
    <t>Goods received for SILVER COMPOSITE TEXTILE MILLS</t>
  </si>
  <si>
    <t>17871</t>
  </si>
  <si>
    <t>GRN-2021-32123</t>
  </si>
  <si>
    <t>2112006599</t>
  </si>
  <si>
    <t>sml2021bd10847</t>
  </si>
  <si>
    <t>GRN-2021-30871</t>
  </si>
  <si>
    <t>2112006639</t>
  </si>
  <si>
    <t>SML2021BD10312</t>
  </si>
  <si>
    <t>GRN-2021-31008</t>
  </si>
  <si>
    <t>2112006664</t>
  </si>
  <si>
    <t>SML2021BD11009</t>
  </si>
  <si>
    <t>GRN-2021-31101</t>
  </si>
  <si>
    <t>2112006665</t>
  </si>
  <si>
    <t>GRN-2021-31102</t>
  </si>
  <si>
    <t>2112006666</t>
  </si>
  <si>
    <t>GRN-2021-31103</t>
  </si>
  <si>
    <t>2112006667</t>
  </si>
  <si>
    <t>GRN-2021-31104</t>
  </si>
  <si>
    <t>2112006717</t>
  </si>
  <si>
    <t>sml2021bd11009</t>
  </si>
  <si>
    <t>GRN-2021-31356</t>
  </si>
  <si>
    <t>2112006764</t>
  </si>
  <si>
    <t>sml2021bd10312</t>
  </si>
  <si>
    <t>GRN-2021-31566</t>
  </si>
  <si>
    <t>2112006809</t>
  </si>
  <si>
    <t>GRN-2021-31693</t>
  </si>
  <si>
    <t>2112006876</t>
  </si>
  <si>
    <t>sml2021bd10849</t>
  </si>
  <si>
    <t>GRN-2021-32007</t>
  </si>
  <si>
    <t>2112006810</t>
  </si>
  <si>
    <t>GRN-2021-31699</t>
  </si>
  <si>
    <t>2112006760</t>
  </si>
  <si>
    <t>sml2021bd11297</t>
  </si>
  <si>
    <t>GRN-2021-31550</t>
  </si>
  <si>
    <t>2112006761</t>
  </si>
  <si>
    <t>GRN-2021-31551</t>
  </si>
  <si>
    <t>2112006815</t>
  </si>
  <si>
    <t>GRN-2021-31708</t>
  </si>
  <si>
    <t>2112006861</t>
  </si>
  <si>
    <t>sml2021bd11524</t>
  </si>
  <si>
    <t>GRN-2021-31921</t>
  </si>
  <si>
    <t>2112006862</t>
  </si>
  <si>
    <t>GRN-2021-31923</t>
  </si>
  <si>
    <t>2112006863</t>
  </si>
  <si>
    <t>GRN-2021-31924</t>
  </si>
  <si>
    <t>2112007266</t>
  </si>
  <si>
    <t>GRN-2021-32850</t>
  </si>
  <si>
    <t>2112007267</t>
  </si>
  <si>
    <t>SML2021BD11524</t>
  </si>
  <si>
    <t>GRN-2021-32851</t>
  </si>
  <si>
    <t>2112007268</t>
  </si>
  <si>
    <t>SML2021BD11708</t>
  </si>
  <si>
    <t>GRN-2021-32854</t>
  </si>
  <si>
    <t>2112007280</t>
  </si>
  <si>
    <t>GRN-2021-32955</t>
  </si>
  <si>
    <t>2112007189</t>
  </si>
  <si>
    <t>GRN-2021-32624</t>
  </si>
  <si>
    <t>2112007190</t>
  </si>
  <si>
    <t>GRN-2021-32626</t>
  </si>
  <si>
    <t>2112006902</t>
  </si>
  <si>
    <t>GRN-2021-32077</t>
  </si>
  <si>
    <t>2112006904</t>
  </si>
  <si>
    <t>GRN-2021-32079</t>
  </si>
  <si>
    <t>2112006905</t>
  </si>
  <si>
    <t>GRN-2021-32080</t>
  </si>
  <si>
    <t>2112006973</t>
  </si>
  <si>
    <t>GRN-2021-32205</t>
  </si>
  <si>
    <t>2112006974</t>
  </si>
  <si>
    <t>GRN-2021-32206</t>
  </si>
  <si>
    <t>2112006976</t>
  </si>
  <si>
    <t>GRN-2021-32209</t>
  </si>
  <si>
    <t>2112006978</t>
  </si>
  <si>
    <t>GRN-2021-32212</t>
  </si>
  <si>
    <t>2112007188</t>
  </si>
  <si>
    <t>GRN-2021-32620Q</t>
  </si>
  <si>
    <t>2112007191</t>
  </si>
  <si>
    <t>sml2021bd11708</t>
  </si>
  <si>
    <t>GRN-2021-32630</t>
  </si>
  <si>
    <t>2112007192</t>
  </si>
  <si>
    <t>GRN-2021-32631</t>
  </si>
  <si>
    <t>2112007193</t>
  </si>
  <si>
    <t>GRN-2021-32632</t>
  </si>
  <si>
    <t>2112007194</t>
  </si>
  <si>
    <t>GRN-2021-32633</t>
  </si>
  <si>
    <t>2112007195</t>
  </si>
  <si>
    <t>GRN-2021-32634</t>
  </si>
  <si>
    <t>2112007196</t>
  </si>
  <si>
    <t>GRN-2021-32637</t>
  </si>
  <si>
    <t>2112006610</t>
  </si>
  <si>
    <t>Goods received for SUPERCREASE LTD</t>
  </si>
  <si>
    <t>254202</t>
  </si>
  <si>
    <t>GRN-2021-30903</t>
  </si>
  <si>
    <t>2112006614</t>
  </si>
  <si>
    <t>DCF-211129-BK01</t>
  </si>
  <si>
    <t>GRN-2021-30920</t>
  </si>
  <si>
    <t>2112007247</t>
  </si>
  <si>
    <t>DCF-211221-BK01</t>
  </si>
  <si>
    <t>GRN-2021-32808</t>
  </si>
  <si>
    <t>2112007245</t>
  </si>
  <si>
    <t>DCF-211222-BK01</t>
  </si>
  <si>
    <t>GRN-2021-32805</t>
  </si>
  <si>
    <t>2112007254</t>
  </si>
  <si>
    <t>DCF-211222-BK02</t>
  </si>
  <si>
    <t>GRN-2021-32816</t>
  </si>
  <si>
    <t>2112007243</t>
  </si>
  <si>
    <t>DCF-211222-BK03</t>
  </si>
  <si>
    <t>GRN-2021-32802</t>
  </si>
  <si>
    <t>2112007251</t>
  </si>
  <si>
    <t>DCF-211222-BK04</t>
  </si>
  <si>
    <t>GRN-2021-32813</t>
  </si>
  <si>
    <t>2112007249</t>
  </si>
  <si>
    <t>DCF-211222-BK05</t>
  </si>
  <si>
    <t>GRN-2021-32810</t>
  </si>
  <si>
    <t>2112007253</t>
  </si>
  <si>
    <t>DCF-211222-BK06</t>
  </si>
  <si>
    <t>GRN-2021-32815</t>
  </si>
  <si>
    <t>2112007361</t>
  </si>
  <si>
    <t>DCF-211223-BK03</t>
  </si>
  <si>
    <t>GRN-2021-33330</t>
  </si>
  <si>
    <t>2112007362</t>
  </si>
  <si>
    <t>DCF-211223-BK04</t>
  </si>
  <si>
    <t>GRN-2021-33332</t>
  </si>
  <si>
    <t>2112007359</t>
  </si>
  <si>
    <t>DCF-211223-BK8</t>
  </si>
  <si>
    <t>GRN-2021-33328</t>
  </si>
  <si>
    <t>2112007364</t>
  </si>
  <si>
    <t>DCF-211227-BK02</t>
  </si>
  <si>
    <t>GRN-2021-33334</t>
  </si>
  <si>
    <t>2112007383</t>
  </si>
  <si>
    <t>DCF-211228-BK01</t>
  </si>
  <si>
    <t>GRN-2021-33455</t>
  </si>
  <si>
    <t>2112007388</t>
  </si>
  <si>
    <t>DCF-211228-BK02</t>
  </si>
  <si>
    <t>GRN-2021-33477</t>
  </si>
  <si>
    <t>2112006581</t>
  </si>
  <si>
    <t>Goods received for TAT FAI ZIPPER COMPANY LIM</t>
  </si>
  <si>
    <t>5840</t>
  </si>
  <si>
    <t>GRN-2021-30889</t>
  </si>
  <si>
    <t>TAT FAI ZIPPER COMPANY LIMITED</t>
  </si>
  <si>
    <t>2112006680</t>
  </si>
  <si>
    <t>Goods received for THAI KURABO CO., LTD.</t>
  </si>
  <si>
    <t>2110-C067A</t>
  </si>
  <si>
    <t>GRN-2021-31189</t>
  </si>
  <si>
    <t>2112006676</t>
  </si>
  <si>
    <t>2110-C067B</t>
  </si>
  <si>
    <t>GRN-2021-31140</t>
  </si>
  <si>
    <t>2112007089</t>
  </si>
  <si>
    <t>2111-C066</t>
  </si>
  <si>
    <t>GRN-2021-32437</t>
  </si>
  <si>
    <t>2112007263</t>
  </si>
  <si>
    <t>2111-C095</t>
  </si>
  <si>
    <t>GRN-2021-32847</t>
  </si>
  <si>
    <t>2112007074</t>
  </si>
  <si>
    <t>6914</t>
  </si>
  <si>
    <t>GRN-2021-32712</t>
  </si>
  <si>
    <t>2112006580</t>
  </si>
  <si>
    <t>1960</t>
  </si>
  <si>
    <t>GRN-2021-30982</t>
  </si>
  <si>
    <t>2112006894</t>
  </si>
  <si>
    <t>GRN-2021-32032</t>
  </si>
  <si>
    <t>2112006985</t>
  </si>
  <si>
    <t>GRN-2021-32195</t>
  </si>
  <si>
    <t>2112007279</t>
  </si>
  <si>
    <t>Goods received for TRS Accessories Ltd.</t>
  </si>
  <si>
    <t>1965</t>
  </si>
  <si>
    <t>GRN-2021-32949</t>
  </si>
  <si>
    <t>2112006635</t>
  </si>
  <si>
    <t>Goods received for U-Long High-Tech Textile C</t>
  </si>
  <si>
    <t>UL211117</t>
  </si>
  <si>
    <t>GRN-2021-31001</t>
  </si>
  <si>
    <t>2112006600</t>
  </si>
  <si>
    <t>CPD210000751</t>
  </si>
  <si>
    <t>GRN-2021-30872</t>
  </si>
  <si>
    <t>2112006601</t>
  </si>
  <si>
    <t>CPD210000753</t>
  </si>
  <si>
    <t>GRN-2021-30873</t>
  </si>
  <si>
    <t>2112006641</t>
  </si>
  <si>
    <t>CPD210000743</t>
  </si>
  <si>
    <t>GRN-2021-31030</t>
  </si>
  <si>
    <t>2112006696</t>
  </si>
  <si>
    <t>CPD210000775</t>
  </si>
  <si>
    <t>GRN-2021-31293</t>
  </si>
  <si>
    <t>2112006720</t>
  </si>
  <si>
    <t>CPD210000784</t>
  </si>
  <si>
    <t>GRN-2021-31385</t>
  </si>
  <si>
    <t>2112007269</t>
  </si>
  <si>
    <t>CPD210000821</t>
  </si>
  <si>
    <t>GRN-2021-32855</t>
  </si>
  <si>
    <t>2112007270</t>
  </si>
  <si>
    <t>GRN-2021-32857</t>
  </si>
  <si>
    <t>2112006998</t>
  </si>
  <si>
    <t>CPD210000825</t>
  </si>
  <si>
    <t>GRN-2021-32136</t>
  </si>
  <si>
    <t>2112007090</t>
  </si>
  <si>
    <t>CPD210000833</t>
  </si>
  <si>
    <t>GRN-2021-32442</t>
  </si>
  <si>
    <t>2112007271</t>
  </si>
  <si>
    <t>CPD210000848</t>
  </si>
  <si>
    <t>GRN-2021-32860</t>
  </si>
  <si>
    <t>2112007272</t>
  </si>
  <si>
    <t>CPD210000852</t>
  </si>
  <si>
    <t>GRN-2021-32861</t>
  </si>
  <si>
    <t>2112006884</t>
  </si>
  <si>
    <t>Goods received for Winnitex Limited</t>
  </si>
  <si>
    <t>SW125929</t>
  </si>
  <si>
    <t>GRN-2021-32017</t>
  </si>
  <si>
    <t>2112006885</t>
  </si>
  <si>
    <t>SW126003</t>
  </si>
  <si>
    <t>GRN-2021-32018</t>
  </si>
  <si>
    <t>2112007070</t>
  </si>
  <si>
    <t>SW126208</t>
  </si>
  <si>
    <t>GRN-2021-32380</t>
  </si>
  <si>
    <t>2112007329</t>
  </si>
  <si>
    <t>Goods received for YA DONG (HONGKONG) INTERNA</t>
  </si>
  <si>
    <t>YD2021082-1</t>
  </si>
  <si>
    <t>GRN-2021-33173</t>
  </si>
  <si>
    <t>2112007330</t>
  </si>
  <si>
    <t>GRN-2021-33175</t>
  </si>
  <si>
    <t>2112007101</t>
  </si>
  <si>
    <t>Goods received for YA DONG (HONGKONG) INTERNATIONA</t>
  </si>
  <si>
    <t>YD2021082</t>
  </si>
  <si>
    <t>GRN-2021-32467</t>
  </si>
  <si>
    <t>2112006767</t>
  </si>
  <si>
    <t>Goods received for Yixing Lucky G&amp;L Dyeing an</t>
  </si>
  <si>
    <t>QJ211114</t>
  </si>
  <si>
    <t>GRN-2021-31574</t>
  </si>
  <si>
    <t>2112006984</t>
  </si>
  <si>
    <t>QJ211107</t>
  </si>
  <si>
    <t>GRN-2021-32193</t>
  </si>
  <si>
    <t>2112007381</t>
  </si>
  <si>
    <t>QJ211207</t>
  </si>
  <si>
    <t>GRN-2021-33432</t>
  </si>
  <si>
    <t>2112007348</t>
  </si>
  <si>
    <t>QJ211211</t>
  </si>
  <si>
    <t>GRN-2021-33314</t>
  </si>
  <si>
    <t>2112006640</t>
  </si>
  <si>
    <t>IE00621911</t>
  </si>
  <si>
    <t>GRN-2021-31009</t>
  </si>
  <si>
    <t>2112006629</t>
  </si>
  <si>
    <t>ie00627251</t>
  </si>
  <si>
    <t>GRN-2021-30985</t>
  </si>
  <si>
    <t>2112006670</t>
  </si>
  <si>
    <t>IE00628241</t>
  </si>
  <si>
    <t>GRN-2021-31119</t>
  </si>
  <si>
    <t>2112006671</t>
  </si>
  <si>
    <t>GRN-2021-31120</t>
  </si>
  <si>
    <t>2112006669</t>
  </si>
  <si>
    <t>IE00631731</t>
  </si>
  <si>
    <t>GRN-2021-31118</t>
  </si>
  <si>
    <t>2112006737</t>
  </si>
  <si>
    <t>IE00633331</t>
  </si>
  <si>
    <t>GRN-2021-31435</t>
  </si>
  <si>
    <t>2112006672</t>
  </si>
  <si>
    <t>ie00615641</t>
  </si>
  <si>
    <t>GRN-2021-31121</t>
  </si>
  <si>
    <t>2112006673</t>
  </si>
  <si>
    <t>ie00623901</t>
  </si>
  <si>
    <t>GRN-2021-31123</t>
  </si>
  <si>
    <t>2112006674</t>
  </si>
  <si>
    <t>ie00628321</t>
  </si>
  <si>
    <t>GRN-2021-31125</t>
  </si>
  <si>
    <t>2112006675</t>
  </si>
  <si>
    <t>GRN-2021-31127</t>
  </si>
  <si>
    <t>2112006824</t>
  </si>
  <si>
    <t>IE00637021</t>
  </si>
  <si>
    <t>GRN-2021-31774</t>
  </si>
  <si>
    <t>2112006982</t>
  </si>
  <si>
    <t>IE00641131</t>
  </si>
  <si>
    <t>GRN-2021-32178</t>
  </si>
  <si>
    <t>2112006987</t>
  </si>
  <si>
    <t>IE00656751</t>
  </si>
  <si>
    <t>GRN-2021-32198</t>
  </si>
  <si>
    <t>2112006996</t>
  </si>
  <si>
    <t>IE00657781</t>
  </si>
  <si>
    <t>GRN-2021-32177</t>
  </si>
  <si>
    <t>2112007016</t>
  </si>
  <si>
    <t>IE00660331</t>
  </si>
  <si>
    <t>GRN-2021-32358</t>
  </si>
  <si>
    <t>2112007019</t>
  </si>
  <si>
    <t>GRN-2021-32348</t>
  </si>
  <si>
    <t>2112007020</t>
  </si>
  <si>
    <t>GRN-2021-32350</t>
  </si>
  <si>
    <t>2112007021</t>
  </si>
  <si>
    <t>GRN-2021-32352</t>
  </si>
  <si>
    <t>2112007202</t>
  </si>
  <si>
    <t>IE00663001</t>
  </si>
  <si>
    <t>GRN-2021-32667</t>
  </si>
  <si>
    <t>2112007203</t>
  </si>
  <si>
    <t>IE00666691</t>
  </si>
  <si>
    <t>GRN-2021-32668</t>
  </si>
  <si>
    <t>2112006999</t>
  </si>
  <si>
    <t>ie00637001</t>
  </si>
  <si>
    <t>GRN-2021-32137</t>
  </si>
  <si>
    <t>2112006997</t>
  </si>
  <si>
    <t>ie00641131</t>
  </si>
  <si>
    <t>GRN-2021-32133</t>
  </si>
  <si>
    <t>2112007003</t>
  </si>
  <si>
    <t>ie00642421</t>
  </si>
  <si>
    <t>GRN-2021-32148</t>
  </si>
  <si>
    <t>2112006988</t>
  </si>
  <si>
    <t>ie00656661</t>
  </si>
  <si>
    <t>GRN-2021-32155</t>
  </si>
  <si>
    <t>2112006994</t>
  </si>
  <si>
    <t>ie00656701</t>
  </si>
  <si>
    <t>GRN-2021-32166</t>
  </si>
  <si>
    <t>2112007000</t>
  </si>
  <si>
    <t>ie00658641</t>
  </si>
  <si>
    <t>GRN-2021-32138</t>
  </si>
  <si>
    <t>2112007301</t>
  </si>
  <si>
    <t>ie00666621</t>
  </si>
  <si>
    <t>GRN-2021-33072</t>
  </si>
  <si>
    <t>2112007300</t>
  </si>
  <si>
    <t>ie00666671</t>
  </si>
  <si>
    <t>GRN-2021-33068</t>
  </si>
  <si>
    <t>2112007338</t>
  </si>
  <si>
    <t>ie00670911</t>
  </si>
  <si>
    <t>GRN-2021-33276</t>
  </si>
  <si>
    <t>2112007339</t>
  </si>
  <si>
    <t>GRN-2021-33278</t>
  </si>
  <si>
    <t>2112007340</t>
  </si>
  <si>
    <t>ie00676391</t>
  </si>
  <si>
    <t>GRN-2021-33280</t>
  </si>
  <si>
    <t>2112007341</t>
  </si>
  <si>
    <t>GRN-2021-33286</t>
  </si>
  <si>
    <t>2112007342</t>
  </si>
  <si>
    <t>GRN-2021-33287</t>
  </si>
  <si>
    <t>2112007387</t>
  </si>
  <si>
    <t>IE00666651</t>
  </si>
  <si>
    <t>GRN-2021-33476</t>
  </si>
  <si>
    <t>2112007386</t>
  </si>
  <si>
    <t>IE00669801</t>
  </si>
  <si>
    <t>GRN-2021-33469</t>
  </si>
  <si>
    <t>2112007385</t>
  </si>
  <si>
    <t>IE00677911</t>
  </si>
  <si>
    <t>GRN-2021-33467</t>
  </si>
  <si>
    <t>2112006826</t>
  </si>
  <si>
    <t>Goods received for YOUNG LABELS LTD.</t>
  </si>
  <si>
    <t>184911</t>
  </si>
  <si>
    <t>GRN-2021-31829</t>
  </si>
  <si>
    <t>2112006690</t>
  </si>
  <si>
    <t>Goods received for ZHEJIANG SAINTYEAR TEXTILE</t>
  </si>
  <si>
    <t>TH21/0082</t>
  </si>
  <si>
    <t>GRN-2021-31256</t>
  </si>
  <si>
    <t>2112006726</t>
  </si>
  <si>
    <t>TH21/0085</t>
  </si>
  <si>
    <t>GRN-2021-31407</t>
  </si>
  <si>
    <t>2112006728</t>
  </si>
  <si>
    <t>GRN-2021-31410</t>
  </si>
  <si>
    <t>2112006756</t>
  </si>
  <si>
    <t>TH21/0083</t>
  </si>
  <si>
    <t>GRN-2021-31511</t>
  </si>
  <si>
    <t>2112007261</t>
  </si>
  <si>
    <t>TH21/0088</t>
  </si>
  <si>
    <t>GRN-2021-32827</t>
  </si>
  <si>
    <t>2112007230</t>
  </si>
  <si>
    <t>TH21/0091</t>
  </si>
  <si>
    <t>GRN-2021-32744</t>
  </si>
  <si>
    <t>2112007324</t>
  </si>
  <si>
    <t>TH21/0090</t>
  </si>
  <si>
    <t>GRN-2021-33123</t>
  </si>
  <si>
    <t>2112007087</t>
  </si>
  <si>
    <t>Goods received for ZHEJIANG SAINTYEAR TEXTILE CO.</t>
  </si>
  <si>
    <t>TH21/0086</t>
  </si>
  <si>
    <t>GRN-2021-32429</t>
  </si>
  <si>
    <t>2112007088</t>
  </si>
  <si>
    <t>GRN-2021-32436</t>
  </si>
  <si>
    <t>2126000564</t>
  </si>
  <si>
    <t>Reduced the bill value due to wastes the the threa</t>
  </si>
  <si>
    <t>SC-0000003548</t>
  </si>
  <si>
    <t>IBCLOC183730DAK</t>
  </si>
  <si>
    <t>2126000565</t>
  </si>
  <si>
    <t>PTL/EXP-1487/2021</t>
  </si>
  <si>
    <t>PTL/EXP-1487/202</t>
  </si>
  <si>
    <t>2110000888</t>
  </si>
  <si>
    <t>DPBFBD165326DAK</t>
  </si>
  <si>
    <t>2110000902</t>
  </si>
  <si>
    <t>DPBCOR173888DAK</t>
  </si>
  <si>
    <t>2110000897</t>
  </si>
  <si>
    <t>2110000896</t>
  </si>
  <si>
    <t>IBCEPZ183065DAK</t>
  </si>
  <si>
    <t>2110000929</t>
  </si>
  <si>
    <t>IBCTST167690DAK</t>
  </si>
  <si>
    <t>AB/0377/21</t>
  </si>
  <si>
    <t>2110000928</t>
  </si>
  <si>
    <t>IBCTST168045DAK</t>
  </si>
  <si>
    <t>2110000935</t>
  </si>
  <si>
    <t>Advance adjusted with RM for short PO raise</t>
  </si>
  <si>
    <t>IBCLOC167751DAK</t>
  </si>
  <si>
    <t>2110000917</t>
  </si>
  <si>
    <t>DPBCOR175744DAK</t>
  </si>
  <si>
    <t>2126000571</t>
  </si>
  <si>
    <t>1000017601</t>
  </si>
  <si>
    <t>2126000652</t>
  </si>
  <si>
    <t>1000018163</t>
  </si>
  <si>
    <t>2112007909</t>
  </si>
  <si>
    <t>763</t>
  </si>
  <si>
    <t>GRN-2022-363</t>
  </si>
  <si>
    <t>2112007908</t>
  </si>
  <si>
    <t>764</t>
  </si>
  <si>
    <t>GRN-2022-362</t>
  </si>
  <si>
    <t>2112007920</t>
  </si>
  <si>
    <t>765</t>
  </si>
  <si>
    <t>GRN-2022-376</t>
  </si>
  <si>
    <t>2112007919</t>
  </si>
  <si>
    <t>766</t>
  </si>
  <si>
    <t>GRN-2022-375</t>
  </si>
  <si>
    <t>2112007918</t>
  </si>
  <si>
    <t>767</t>
  </si>
  <si>
    <t>GRN-2022-374</t>
  </si>
  <si>
    <t>2112007917</t>
  </si>
  <si>
    <t>768</t>
  </si>
  <si>
    <t>GRN-2022-373</t>
  </si>
  <si>
    <t>2112007950</t>
  </si>
  <si>
    <t>769</t>
  </si>
  <si>
    <t>GRN-2022-543</t>
  </si>
  <si>
    <t>2112008082</t>
  </si>
  <si>
    <t>771</t>
  </si>
  <si>
    <t>GRN-2022-1016</t>
  </si>
  <si>
    <t>2112008083</t>
  </si>
  <si>
    <t>GRN-2022-1017</t>
  </si>
  <si>
    <t>2112008707</t>
  </si>
  <si>
    <t>784</t>
  </si>
  <si>
    <t>GRN-2022-2220</t>
  </si>
  <si>
    <t>2112008706</t>
  </si>
  <si>
    <t>785</t>
  </si>
  <si>
    <t>GRN-2022-2218</t>
  </si>
  <si>
    <t>2112008805</t>
  </si>
  <si>
    <t>775/776</t>
  </si>
  <si>
    <t>GRN-2022-2345</t>
  </si>
  <si>
    <t>2112008806</t>
  </si>
  <si>
    <t>786</t>
  </si>
  <si>
    <t>GRN-2022-2346</t>
  </si>
  <si>
    <t>2112009036</t>
  </si>
  <si>
    <t>GRN-2022-2644</t>
  </si>
  <si>
    <t>2112009037</t>
  </si>
  <si>
    <t>GRN-2022-2645</t>
  </si>
  <si>
    <t>2112009113</t>
  </si>
  <si>
    <t>795</t>
  </si>
  <si>
    <t>GRN-2022-3002</t>
  </si>
  <si>
    <t>2112009111</t>
  </si>
  <si>
    <t>796</t>
  </si>
  <si>
    <t>GRN-2022-3000</t>
  </si>
  <si>
    <t>2112007780</t>
  </si>
  <si>
    <t>AB/1007/21</t>
  </si>
  <si>
    <t>GRN-2022-27</t>
  </si>
  <si>
    <t>2112007782</t>
  </si>
  <si>
    <t>AB/1008/21</t>
  </si>
  <si>
    <t>GRN-2022-29</t>
  </si>
  <si>
    <t>2112007774</t>
  </si>
  <si>
    <t>AB/1111/21</t>
  </si>
  <si>
    <t>GRN-2022-19</t>
  </si>
  <si>
    <t>2112007772</t>
  </si>
  <si>
    <t>AB/1139/21</t>
  </si>
  <si>
    <t>GRN-2022-16</t>
  </si>
  <si>
    <t>2112007773</t>
  </si>
  <si>
    <t>GRN-2022-17</t>
  </si>
  <si>
    <t>2112007775</t>
  </si>
  <si>
    <t>GRN-2022-18</t>
  </si>
  <si>
    <t>2112007821</t>
  </si>
  <si>
    <t>AB/1059/21</t>
  </si>
  <si>
    <t>GRN-2022-189</t>
  </si>
  <si>
    <t>2112007818</t>
  </si>
  <si>
    <t>AB/1108/21</t>
  </si>
  <si>
    <t>GRN-2022-203</t>
  </si>
  <si>
    <t>2112007901</t>
  </si>
  <si>
    <t>GRN-2022-354</t>
  </si>
  <si>
    <t>2112007902</t>
  </si>
  <si>
    <t>AB/1041/21</t>
  </si>
  <si>
    <t>GRN-2022-356</t>
  </si>
  <si>
    <t>2112007903</t>
  </si>
  <si>
    <t>GRN-2022-357</t>
  </si>
  <si>
    <t>2112007928</t>
  </si>
  <si>
    <t>GRN-2022-451</t>
  </si>
  <si>
    <t>2112007929</t>
  </si>
  <si>
    <t>AB/1164/21</t>
  </si>
  <si>
    <t>GRN-2022-452</t>
  </si>
  <si>
    <t>2112007980</t>
  </si>
  <si>
    <t>AB/1031/21</t>
  </si>
  <si>
    <t>GRN-2022-648</t>
  </si>
  <si>
    <t>2112007981</t>
  </si>
  <si>
    <t>GRN-2022-649</t>
  </si>
  <si>
    <t>2112008065</t>
  </si>
  <si>
    <t>AB/1040/21</t>
  </si>
  <si>
    <t>GRN-2022-906</t>
  </si>
  <si>
    <t>2112008003</t>
  </si>
  <si>
    <t>GRN-2022-707</t>
  </si>
  <si>
    <t>2112008054</t>
  </si>
  <si>
    <t>GRN-2022-877</t>
  </si>
  <si>
    <t>2112008056</t>
  </si>
  <si>
    <t>GRN-2022-879</t>
  </si>
  <si>
    <t>2112008058</t>
  </si>
  <si>
    <t>GRN-2022-882</t>
  </si>
  <si>
    <t>2112008064</t>
  </si>
  <si>
    <t>GRN-2022-890</t>
  </si>
  <si>
    <t>2112008076</t>
  </si>
  <si>
    <t>GRN-2022-1004</t>
  </si>
  <si>
    <t>2112008079</t>
  </si>
  <si>
    <t>AB/1042/21</t>
  </si>
  <si>
    <t>GRN-2022-1009</t>
  </si>
  <si>
    <t>2112008028</t>
  </si>
  <si>
    <t>AB/1060/21</t>
  </si>
  <si>
    <t>GRN-2022-812</t>
  </si>
  <si>
    <t>2112008029</t>
  </si>
  <si>
    <t>GRN-2022-813</t>
  </si>
  <si>
    <t>2112008031</t>
  </si>
  <si>
    <t>GRN-2022-816</t>
  </si>
  <si>
    <t>2112008032</t>
  </si>
  <si>
    <t>AB/1061/21</t>
  </si>
  <si>
    <t>GRN-2022-819</t>
  </si>
  <si>
    <t>2112008034</t>
  </si>
  <si>
    <t>GRN-2022-824</t>
  </si>
  <si>
    <t>2112008035</t>
  </si>
  <si>
    <t>GRN-2022-825</t>
  </si>
  <si>
    <t>2112008036</t>
  </si>
  <si>
    <t>AB/1099/21</t>
  </si>
  <si>
    <t>GRN-2022-826</t>
  </si>
  <si>
    <t>2112008037</t>
  </si>
  <si>
    <t>AB/1100/21</t>
  </si>
  <si>
    <t>GRN-2022-828</t>
  </si>
  <si>
    <t>2112008001</t>
  </si>
  <si>
    <t>AB/1149/21</t>
  </si>
  <si>
    <t>GRN-2022-703</t>
  </si>
  <si>
    <t>2112008002</t>
  </si>
  <si>
    <t>GRN-2022-705</t>
  </si>
  <si>
    <t>2112007974</t>
  </si>
  <si>
    <t>AB/1152/21</t>
  </si>
  <si>
    <t>GRN-2022-623</t>
  </si>
  <si>
    <t>2112007975</t>
  </si>
  <si>
    <t>GRN-2022-624</t>
  </si>
  <si>
    <t>2112008059</t>
  </si>
  <si>
    <t>AB/1159/21</t>
  </si>
  <si>
    <t>GRN-2022-950</t>
  </si>
  <si>
    <t>2112008074</t>
  </si>
  <si>
    <t>AB/1162/21</t>
  </si>
  <si>
    <t>GRN-2022-996</t>
  </si>
  <si>
    <t>2112008075</t>
  </si>
  <si>
    <t>GRN-2022-999</t>
  </si>
  <si>
    <t>2112008066</t>
  </si>
  <si>
    <t>AB/1180/21</t>
  </si>
  <si>
    <t>GRN-2022-909</t>
  </si>
  <si>
    <t>2112008060</t>
  </si>
  <si>
    <t>AB/1188/21</t>
  </si>
  <si>
    <t>GRN-2022-952</t>
  </si>
  <si>
    <t>2112008070</t>
  </si>
  <si>
    <t>AB/1191/21</t>
  </si>
  <si>
    <t>GRN-2022-981</t>
  </si>
  <si>
    <t>2112008071</t>
  </si>
  <si>
    <t>GRN-2022-984</t>
  </si>
  <si>
    <t>2112008067</t>
  </si>
  <si>
    <t>AB/1232/21</t>
  </si>
  <si>
    <t>GRN-2022-971</t>
  </si>
  <si>
    <t>2112008068</t>
  </si>
  <si>
    <t>GRN-2022-972</t>
  </si>
  <si>
    <t>2112008130</t>
  </si>
  <si>
    <t>AB/1087/21</t>
  </si>
  <si>
    <t>GRN-2022-1148</t>
  </si>
  <si>
    <t>2112008492</t>
  </si>
  <si>
    <t>AB/1088/21</t>
  </si>
  <si>
    <t>GRN-2022-1494</t>
  </si>
  <si>
    <t>2112008494</t>
  </si>
  <si>
    <t>AB/1089/21</t>
  </si>
  <si>
    <t>GRN-2022-1496</t>
  </si>
  <si>
    <t>2112008499</t>
  </si>
  <si>
    <t>GRN-2022-1501</t>
  </si>
  <si>
    <t>2112008501</t>
  </si>
  <si>
    <t>GRN-2022-1504</t>
  </si>
  <si>
    <t>2112008502</t>
  </si>
  <si>
    <t>GRN-2022-1507</t>
  </si>
  <si>
    <t>2112008783</t>
  </si>
  <si>
    <t>AB/1121/21</t>
  </si>
  <si>
    <t>GRN-2022-2248</t>
  </si>
  <si>
    <t>2112008252</t>
  </si>
  <si>
    <t>AB/1150/21</t>
  </si>
  <si>
    <t>GRN-2022-1310</t>
  </si>
  <si>
    <t>2112008511</t>
  </si>
  <si>
    <t>AB/1181/21</t>
  </si>
  <si>
    <t>GRN-2022-1522</t>
  </si>
  <si>
    <t>2112008784</t>
  </si>
  <si>
    <t>AB/1182/21</t>
  </si>
  <si>
    <t>GRN-2022-2249</t>
  </si>
  <si>
    <t>2112008129</t>
  </si>
  <si>
    <t>GRN-2022-1147</t>
  </si>
  <si>
    <t>2112008490</t>
  </si>
  <si>
    <t>GRN-2022-1491</t>
  </si>
  <si>
    <t>2112008712</t>
  </si>
  <si>
    <t>AB/1231/21</t>
  </si>
  <si>
    <t>GRN-2022-2234</t>
  </si>
  <si>
    <t>2112008577</t>
  </si>
  <si>
    <t>AB/1233/21</t>
  </si>
  <si>
    <t>GRN-2022-1764</t>
  </si>
  <si>
    <t>2112008578</t>
  </si>
  <si>
    <t>GRN-2022-1765</t>
  </si>
  <si>
    <t>2112008643</t>
  </si>
  <si>
    <t>AB/1237/21</t>
  </si>
  <si>
    <t>GRN-2022-2107</t>
  </si>
  <si>
    <t>2112008641</t>
  </si>
  <si>
    <t>AB/1238/21</t>
  </si>
  <si>
    <t>GRN-2022-2105</t>
  </si>
  <si>
    <t>2112008642</t>
  </si>
  <si>
    <t>AB/1245/21</t>
  </si>
  <si>
    <t>GRN-2022-2106</t>
  </si>
  <si>
    <t>2112008519</t>
  </si>
  <si>
    <t>AB/1246/21</t>
  </si>
  <si>
    <t>GRN-2022-1560</t>
  </si>
  <si>
    <t>2112008520</t>
  </si>
  <si>
    <t>GRN-2022-1561</t>
  </si>
  <si>
    <t>2112008655</t>
  </si>
  <si>
    <t>AB/1280/21</t>
  </si>
  <si>
    <t>GRN-2022-2132</t>
  </si>
  <si>
    <t>2112008802</t>
  </si>
  <si>
    <t>GRN-2022-2340</t>
  </si>
  <si>
    <t>2112009023</t>
  </si>
  <si>
    <t>GRN-2022-2553</t>
  </si>
  <si>
    <t>2112009100</t>
  </si>
  <si>
    <t>AB/1109/21</t>
  </si>
  <si>
    <t>GRN-2022-2884</t>
  </si>
  <si>
    <t>2112009018</t>
  </si>
  <si>
    <t>GRN-2022-2524</t>
  </si>
  <si>
    <t>2112009021</t>
  </si>
  <si>
    <t>GRN-2022-2548</t>
  </si>
  <si>
    <t>2112008791</t>
  </si>
  <si>
    <t>GRN-2022-2281</t>
  </si>
  <si>
    <t>2112008792</t>
  </si>
  <si>
    <t>GRN-2022-2283</t>
  </si>
  <si>
    <t>2112009076</t>
  </si>
  <si>
    <t>AB/1169/21</t>
  </si>
  <si>
    <t>GRN-2022-2694</t>
  </si>
  <si>
    <t>2112009077</t>
  </si>
  <si>
    <t>GRN-2022-2696</t>
  </si>
  <si>
    <t>2112009078</t>
  </si>
  <si>
    <t>GRN-2022-2697</t>
  </si>
  <si>
    <t>2112009079</t>
  </si>
  <si>
    <t>GRN-2022-2699</t>
  </si>
  <si>
    <t>2112009080</t>
  </si>
  <si>
    <t>GRN-2022-2700</t>
  </si>
  <si>
    <t>2112009040</t>
  </si>
  <si>
    <t>AB/1170/21</t>
  </si>
  <si>
    <t>GRN-2022-2658</t>
  </si>
  <si>
    <t>2112009042</t>
  </si>
  <si>
    <t>GRN-2022-2671</t>
  </si>
  <si>
    <t>2112009126</t>
  </si>
  <si>
    <t>AB/1194/21</t>
  </si>
  <si>
    <t>GRN-2022-2951</t>
  </si>
  <si>
    <t>2112009129</t>
  </si>
  <si>
    <t>GRN-2022-2963</t>
  </si>
  <si>
    <t>2112009131</t>
  </si>
  <si>
    <t>GRN-2022-2967</t>
  </si>
  <si>
    <t>2112009132</t>
  </si>
  <si>
    <t>GRN-2022-2968</t>
  </si>
  <si>
    <t>2112009032</t>
  </si>
  <si>
    <t>AB/1239/21</t>
  </si>
  <si>
    <t>GRN-2022-2504</t>
  </si>
  <si>
    <t>2112008827</t>
  </si>
  <si>
    <t>AB/1291/21</t>
  </si>
  <si>
    <t>GRN-2022-2409</t>
  </si>
  <si>
    <t>2112008828</t>
  </si>
  <si>
    <t>AB/1298/21</t>
  </si>
  <si>
    <t>GRN-2022-2410</t>
  </si>
  <si>
    <t>2112008825</t>
  </si>
  <si>
    <t>AB/1299/21</t>
  </si>
  <si>
    <t>GRN-2022-2404</t>
  </si>
  <si>
    <t>2112008826</t>
  </si>
  <si>
    <t>GRN-2022-2406</t>
  </si>
  <si>
    <t>2112008831</t>
  </si>
  <si>
    <t>AB/1300/21</t>
  </si>
  <si>
    <t>GRN-2022-2419</t>
  </si>
  <si>
    <t>2112009027</t>
  </si>
  <si>
    <t>AB/1301/21</t>
  </si>
  <si>
    <t>GRN-2022-2484</t>
  </si>
  <si>
    <t>2112009028</t>
  </si>
  <si>
    <t>AB/1334/21</t>
  </si>
  <si>
    <t>GRN-2022-2489</t>
  </si>
  <si>
    <t>2112009084</t>
  </si>
  <si>
    <t>AB/1339/21</t>
  </si>
  <si>
    <t>GRN-2022-2763</t>
  </si>
  <si>
    <t>2112008782</t>
  </si>
  <si>
    <t>in1126711</t>
  </si>
  <si>
    <t>GRN-2022-2246</t>
  </si>
  <si>
    <t>2112008781</t>
  </si>
  <si>
    <t>in1127224</t>
  </si>
  <si>
    <t>GRN-2022-2245</t>
  </si>
  <si>
    <t>2112009133</t>
  </si>
  <si>
    <t>in1125527</t>
  </si>
  <si>
    <t>GRN-2022-2970</t>
  </si>
  <si>
    <t>2112009135</t>
  </si>
  <si>
    <t>in1129022</t>
  </si>
  <si>
    <t>GRN-2022-2973</t>
  </si>
  <si>
    <t>2112009134</t>
  </si>
  <si>
    <t>in1129025</t>
  </si>
  <si>
    <t>GRN-2022-2972</t>
  </si>
  <si>
    <t>2112007786</t>
  </si>
  <si>
    <t>IN1117156</t>
  </si>
  <si>
    <t>GRN-2022-42</t>
  </si>
  <si>
    <t>2112007784</t>
  </si>
  <si>
    <t>IN1117452</t>
  </si>
  <si>
    <t>GRN-2022-39</t>
  </si>
  <si>
    <t>2112007783</t>
  </si>
  <si>
    <t>IN1117453</t>
  </si>
  <si>
    <t>GRN-2022-38</t>
  </si>
  <si>
    <t>2112007785</t>
  </si>
  <si>
    <t>in1117295</t>
  </si>
  <si>
    <t>GRN-2022-4</t>
  </si>
  <si>
    <t>2112007776</t>
  </si>
  <si>
    <t>in1117303</t>
  </si>
  <si>
    <t>GRN-2022-2</t>
  </si>
  <si>
    <t>2112007777</t>
  </si>
  <si>
    <t>in1117435</t>
  </si>
  <si>
    <t>GRN-2022-3</t>
  </si>
  <si>
    <t>2112007791</t>
  </si>
  <si>
    <t>IN1117226</t>
  </si>
  <si>
    <t>GRN-2022-53</t>
  </si>
  <si>
    <t>2112007797</t>
  </si>
  <si>
    <t>IN1117440</t>
  </si>
  <si>
    <t>GRN-2022-61</t>
  </si>
  <si>
    <t>2112007796</t>
  </si>
  <si>
    <t>in1117222</t>
  </si>
  <si>
    <t>GRN-2022-6</t>
  </si>
  <si>
    <t>2112007798</t>
  </si>
  <si>
    <t>in1117417</t>
  </si>
  <si>
    <t>GRN-2022-7</t>
  </si>
  <si>
    <t>2112007799</t>
  </si>
  <si>
    <t>in1117460</t>
  </si>
  <si>
    <t>GRN-2022-8</t>
  </si>
  <si>
    <t>2112007789</t>
  </si>
  <si>
    <t>in1117461</t>
  </si>
  <si>
    <t>GRN-2022-5</t>
  </si>
  <si>
    <t>2112007893</t>
  </si>
  <si>
    <t>IN1117871</t>
  </si>
  <si>
    <t>GRN-2022-309</t>
  </si>
  <si>
    <t>2112007894</t>
  </si>
  <si>
    <t>IN1117881</t>
  </si>
  <si>
    <t>GRN-2022-310</t>
  </si>
  <si>
    <t>2112007892</t>
  </si>
  <si>
    <t>IN1118689</t>
  </si>
  <si>
    <t>GRN-2022-308</t>
  </si>
  <si>
    <t>2112007836</t>
  </si>
  <si>
    <t>in1117489</t>
  </si>
  <si>
    <t>GRN-2022-277</t>
  </si>
  <si>
    <t>2112008090</t>
  </si>
  <si>
    <t>IN1121194</t>
  </si>
  <si>
    <t>GRN-2022-1062</t>
  </si>
  <si>
    <t>2112008126</t>
  </si>
  <si>
    <t>IN1119456</t>
  </si>
  <si>
    <t>GRN-2022-1143</t>
  </si>
  <si>
    <t>2112008128</t>
  </si>
  <si>
    <t>IN1119568</t>
  </si>
  <si>
    <t>GRN-2022-1145</t>
  </si>
  <si>
    <t>2112008127</t>
  </si>
  <si>
    <t>IN1122554</t>
  </si>
  <si>
    <t>GRN-2022-1144</t>
  </si>
  <si>
    <t>2112008586</t>
  </si>
  <si>
    <t>IN1124654</t>
  </si>
  <si>
    <t>GRN-2022-1780</t>
  </si>
  <si>
    <t>2112008587</t>
  </si>
  <si>
    <t>IN1124717</t>
  </si>
  <si>
    <t>GRN-2022-1782</t>
  </si>
  <si>
    <t>2112008585</t>
  </si>
  <si>
    <t>IN1124772</t>
  </si>
  <si>
    <t>GRN-2022-1778</t>
  </si>
  <si>
    <t>2112008582</t>
  </si>
  <si>
    <t>IN1125238</t>
  </si>
  <si>
    <t>GRN-2022-1775</t>
  </si>
  <si>
    <t>2112008581</t>
  </si>
  <si>
    <t>IN1125240</t>
  </si>
  <si>
    <t>GRN-2022-1774</t>
  </si>
  <si>
    <t>2112008583</t>
  </si>
  <si>
    <t>IN1125249</t>
  </si>
  <si>
    <t>GRN-2022-1776</t>
  </si>
  <si>
    <t>2112008122</t>
  </si>
  <si>
    <t>in1119454</t>
  </si>
  <si>
    <t>GRN-2022-1209</t>
  </si>
  <si>
    <t>2112008121</t>
  </si>
  <si>
    <t>in1120642</t>
  </si>
  <si>
    <t>GRN-2022-1207</t>
  </si>
  <si>
    <t>2112008125</t>
  </si>
  <si>
    <t>in1120727</t>
  </si>
  <si>
    <t>GRN-2022-1212</t>
  </si>
  <si>
    <t>2112008119</t>
  </si>
  <si>
    <t>in1121665</t>
  </si>
  <si>
    <t>GRN-2022-1205</t>
  </si>
  <si>
    <t>2112008123</t>
  </si>
  <si>
    <t>in1121919</t>
  </si>
  <si>
    <t>GRN-2022-1210</t>
  </si>
  <si>
    <t>2112008120</t>
  </si>
  <si>
    <t>in1122013</t>
  </si>
  <si>
    <t>GRN-2022-1206</t>
  </si>
  <si>
    <t>2112008124</t>
  </si>
  <si>
    <t>in1122065</t>
  </si>
  <si>
    <t>GRN-2022-1211</t>
  </si>
  <si>
    <t>2112008528</t>
  </si>
  <si>
    <t>in1123216</t>
  </si>
  <si>
    <t>GRN-2022-1578</t>
  </si>
  <si>
    <t>2112008529</t>
  </si>
  <si>
    <t>in1123490</t>
  </si>
  <si>
    <t>GRN-2022-1580</t>
  </si>
  <si>
    <t>2112008527</t>
  </si>
  <si>
    <t>in1123517</t>
  </si>
  <si>
    <t>GRN-2022-1575</t>
  </si>
  <si>
    <t>2112009044</t>
  </si>
  <si>
    <t>IN1128396</t>
  </si>
  <si>
    <t>GRN-2022-2604</t>
  </si>
  <si>
    <t>2112009063</t>
  </si>
  <si>
    <t>in1128426</t>
  </si>
  <si>
    <t>GRN-2022-2592</t>
  </si>
  <si>
    <t>2112009062</t>
  </si>
  <si>
    <t>in1128428</t>
  </si>
  <si>
    <t>GRN-2022-2591</t>
  </si>
  <si>
    <t>2112009060</t>
  </si>
  <si>
    <t>in1128429</t>
  </si>
  <si>
    <t>GRN-2022-2583</t>
  </si>
  <si>
    <t>2112009061</t>
  </si>
  <si>
    <t>in1128810</t>
  </si>
  <si>
    <t>GRN-2022-2585</t>
  </si>
  <si>
    <t>2112009059</t>
  </si>
  <si>
    <t>in1128863</t>
  </si>
  <si>
    <t>GRN-2022-2580</t>
  </si>
  <si>
    <t>2112008775</t>
  </si>
  <si>
    <t>GRN-2022-2439</t>
  </si>
  <si>
    <t>2112008140</t>
  </si>
  <si>
    <t>GRN-2022-1177</t>
  </si>
  <si>
    <t>2112008601</t>
  </si>
  <si>
    <t>KL21-A508.A522</t>
  </si>
  <si>
    <t>GRN-2022-1938</t>
  </si>
  <si>
    <t>2112008602</t>
  </si>
  <si>
    <t>GRN-2022-1939</t>
  </si>
  <si>
    <t>2112007976</t>
  </si>
  <si>
    <t>Goods received for Beijing Kailong Yisheng Textile</t>
  </si>
  <si>
    <t>KL21-A458.A480</t>
  </si>
  <si>
    <t>GRN-2022-644</t>
  </si>
  <si>
    <t>2112007977</t>
  </si>
  <si>
    <t>GRN-2022-645</t>
  </si>
  <si>
    <t>2112007982</t>
  </si>
  <si>
    <t>KL21-A478A</t>
  </si>
  <si>
    <t>GRN-2022-650</t>
  </si>
  <si>
    <t>2112007984</t>
  </si>
  <si>
    <t>GRN-2022-654</t>
  </si>
  <si>
    <t>2112007978</t>
  </si>
  <si>
    <t>KL21-A504</t>
  </si>
  <si>
    <t>GRN-2022-646</t>
  </si>
  <si>
    <t>2112008000</t>
  </si>
  <si>
    <t>kl21-a458.a480</t>
  </si>
  <si>
    <t>GRN-2022-701</t>
  </si>
  <si>
    <t>2112008514</t>
  </si>
  <si>
    <t>KL21-A413.A464A</t>
  </si>
  <si>
    <t>GRN-2022-1535</t>
  </si>
  <si>
    <t>2112008515</t>
  </si>
  <si>
    <t>GRN-2022-1536</t>
  </si>
  <si>
    <t>2112008516</t>
  </si>
  <si>
    <t>GRN-2022-1537</t>
  </si>
  <si>
    <t>2112008517</t>
  </si>
  <si>
    <t>GRN-2022-1538</t>
  </si>
  <si>
    <t>2112008518</t>
  </si>
  <si>
    <t>KL21-A478B</t>
  </si>
  <si>
    <t>GRN-2022-1539</t>
  </si>
  <si>
    <t>2112007834</t>
  </si>
  <si>
    <t>Goods received for Bengal Plastics Ltd. Unit-3</t>
  </si>
  <si>
    <t>5310</t>
  </si>
  <si>
    <t>GRN-2022-275</t>
  </si>
  <si>
    <t>2112008051</t>
  </si>
  <si>
    <t>436</t>
  </si>
  <si>
    <t>GRN-2022-942</t>
  </si>
  <si>
    <t>2112008052</t>
  </si>
  <si>
    <t>437</t>
  </si>
  <si>
    <t>GRN-2022-943</t>
  </si>
  <si>
    <t>2112008053</t>
  </si>
  <si>
    <t>438</t>
  </si>
  <si>
    <t>GRN-2022-944</t>
  </si>
  <si>
    <t>2112008050</t>
  </si>
  <si>
    <t>439</t>
  </si>
  <si>
    <t>GRN-2022-926</t>
  </si>
  <si>
    <t>2112007933</t>
  </si>
  <si>
    <t>FR481/1221/EPIC04</t>
  </si>
  <si>
    <t>GRN-2022-501</t>
  </si>
  <si>
    <t>2112008021</t>
  </si>
  <si>
    <t>FR481/1221/EPIC05</t>
  </si>
  <si>
    <t>GRN-2022-764</t>
  </si>
  <si>
    <t>2112008538</t>
  </si>
  <si>
    <t>FR32780H/0122/EPIC</t>
  </si>
  <si>
    <t>GRN-2022-1657</t>
  </si>
  <si>
    <t>2112008658</t>
  </si>
  <si>
    <t>GRN-2022-1983</t>
  </si>
  <si>
    <t>2112008143</t>
  </si>
  <si>
    <t>GRN-2022-1188</t>
  </si>
  <si>
    <t>2112008270</t>
  </si>
  <si>
    <t>GRN-2022-1282</t>
  </si>
  <si>
    <t>2112008639</t>
  </si>
  <si>
    <t>GRN-2022-2102</t>
  </si>
  <si>
    <t>2112008785</t>
  </si>
  <si>
    <t>FR481/0122/EPIC-01</t>
  </si>
  <si>
    <t>GRN-2022-2252</t>
  </si>
  <si>
    <t>2112008686</t>
  </si>
  <si>
    <t>FR481/1221/EPIC01</t>
  </si>
  <si>
    <t>GRN-2022-2183</t>
  </si>
  <si>
    <t>2112009125</t>
  </si>
  <si>
    <t>GRN-2022-2950</t>
  </si>
  <si>
    <t>2112009140</t>
  </si>
  <si>
    <t>GRN-2022-2996</t>
  </si>
  <si>
    <t>2112007916</t>
  </si>
  <si>
    <t>Goods received for CHORI VIETNAM CO.,LTD#</t>
  </si>
  <si>
    <t>GRN-2022-372</t>
  </si>
  <si>
    <t>2112008269</t>
  </si>
  <si>
    <t>FR481/1221/EPIC03</t>
  </si>
  <si>
    <t>GRN-2022-1277</t>
  </si>
  <si>
    <t>2112007769</t>
  </si>
  <si>
    <t>1031072709</t>
  </si>
  <si>
    <t>GRN-2022-10</t>
  </si>
  <si>
    <t>2112007800</t>
  </si>
  <si>
    <t>1031096591</t>
  </si>
  <si>
    <t>GRN-2022-9</t>
  </si>
  <si>
    <t>2112007823</t>
  </si>
  <si>
    <t>1031123214</t>
  </si>
  <si>
    <t>GRN-2022-193</t>
  </si>
  <si>
    <t>2112008012</t>
  </si>
  <si>
    <t>1031127645</t>
  </si>
  <si>
    <t>GRN-2022-732</t>
  </si>
  <si>
    <t>2112007991</t>
  </si>
  <si>
    <t>1031142774</t>
  </si>
  <si>
    <t>GRN-2022-684</t>
  </si>
  <si>
    <t>2112008013</t>
  </si>
  <si>
    <t>1031158275</t>
  </si>
  <si>
    <t>GRN-2022-735</t>
  </si>
  <si>
    <t>2112007993</t>
  </si>
  <si>
    <t>1031159032</t>
  </si>
  <si>
    <t>GRN-2022-686</t>
  </si>
  <si>
    <t>2112007987</t>
  </si>
  <si>
    <t>1031159689</t>
  </si>
  <si>
    <t>GRN-2022-680</t>
  </si>
  <si>
    <t>2112007988</t>
  </si>
  <si>
    <t>1031162743</t>
  </si>
  <si>
    <t>GRN-2022-681</t>
  </si>
  <si>
    <t>2112008072</t>
  </si>
  <si>
    <t>1031181208</t>
  </si>
  <si>
    <t>GRN-2022-985</t>
  </si>
  <si>
    <t>2112008117</t>
  </si>
  <si>
    <t>1031185122/5128/83</t>
  </si>
  <si>
    <t>GRN-2022-1202</t>
  </si>
  <si>
    <t>2112008118</t>
  </si>
  <si>
    <t>1031185123/5126/47</t>
  </si>
  <si>
    <t>GRN-2022-1204</t>
  </si>
  <si>
    <t>2112008116</t>
  </si>
  <si>
    <t>1031185124/7533/51</t>
  </si>
  <si>
    <t>GRN-2022-1201</t>
  </si>
  <si>
    <t>2112008623</t>
  </si>
  <si>
    <t>1031065811</t>
  </si>
  <si>
    <t>GRN-2022-2036</t>
  </si>
  <si>
    <t>2112008626</t>
  </si>
  <si>
    <t>1031163440/6898/00</t>
  </si>
  <si>
    <t>GRN-2022-2045</t>
  </si>
  <si>
    <t>2112008266</t>
  </si>
  <si>
    <t>1031191703</t>
  </si>
  <si>
    <t>GRN-2022-1407</t>
  </si>
  <si>
    <t>2112008264</t>
  </si>
  <si>
    <t>1031195053/5339</t>
  </si>
  <si>
    <t>GRN-2022-1402</t>
  </si>
  <si>
    <t>2112008265</t>
  </si>
  <si>
    <t>1031195346</t>
  </si>
  <si>
    <t>GRN-2022-1405</t>
  </si>
  <si>
    <t>2112008548</t>
  </si>
  <si>
    <t>1031199141</t>
  </si>
  <si>
    <t>GRN-2022-1692</t>
  </si>
  <si>
    <t>2112008625</t>
  </si>
  <si>
    <t>1031206787/0250/91</t>
  </si>
  <si>
    <t>GRN-2022-2040</t>
  </si>
  <si>
    <t>2112008624</t>
  </si>
  <si>
    <t>1031226570</t>
  </si>
  <si>
    <t>GRN-2022-2037</t>
  </si>
  <si>
    <t>2112008621</t>
  </si>
  <si>
    <t>1031241440</t>
  </si>
  <si>
    <t>GRN-2022-2033</t>
  </si>
  <si>
    <t>2112008622</t>
  </si>
  <si>
    <t>GRN-2022-2035</t>
  </si>
  <si>
    <t>2112008620</t>
  </si>
  <si>
    <t>1031244795</t>
  </si>
  <si>
    <t>GRN-2022-2031</t>
  </si>
  <si>
    <t>2112008619</t>
  </si>
  <si>
    <t>1031250234/9829</t>
  </si>
  <si>
    <t>GRN-2022-2030</t>
  </si>
  <si>
    <t>2112008692</t>
  </si>
  <si>
    <t>1031256683</t>
  </si>
  <si>
    <t>GRN-2022-2194</t>
  </si>
  <si>
    <t>2112008691</t>
  </si>
  <si>
    <t>1031261461</t>
  </si>
  <si>
    <t>GRN-2022-2192</t>
  </si>
  <si>
    <t>2112008693</t>
  </si>
  <si>
    <t>1031261463</t>
  </si>
  <si>
    <t>GRN-2022-2195</t>
  </si>
  <si>
    <t>2112008598</t>
  </si>
  <si>
    <t>1376/0926/5731/751</t>
  </si>
  <si>
    <t>GRN-2022-1817</t>
  </si>
  <si>
    <t>2112008597</t>
  </si>
  <si>
    <t>6501/5790/6522/834</t>
  </si>
  <si>
    <t>GRN-2022-1814</t>
  </si>
  <si>
    <t>2112008694</t>
  </si>
  <si>
    <t>9144/0469/3315/010</t>
  </si>
  <si>
    <t>GRN-2022-2196</t>
  </si>
  <si>
    <t>2112009006</t>
  </si>
  <si>
    <t>1031256857/4206/65</t>
  </si>
  <si>
    <t>GRN-2022-2473</t>
  </si>
  <si>
    <t>2112009026</t>
  </si>
  <si>
    <t>1031256858</t>
  </si>
  <si>
    <t>GRN-2022-2480</t>
  </si>
  <si>
    <t>2112009005</t>
  </si>
  <si>
    <t>1031267800</t>
  </si>
  <si>
    <t>GRN-2022-2472</t>
  </si>
  <si>
    <t>2112008835</t>
  </si>
  <si>
    <t>1031270541</t>
  </si>
  <si>
    <t>GRN-2022-2466</t>
  </si>
  <si>
    <t>2112009004</t>
  </si>
  <si>
    <t>1031270543</t>
  </si>
  <si>
    <t>GRN-2022-2469</t>
  </si>
  <si>
    <t>2112009047</t>
  </si>
  <si>
    <t>1031274581</t>
  </si>
  <si>
    <t>GRN-2022-2610</t>
  </si>
  <si>
    <t>2112009045</t>
  </si>
  <si>
    <t>1031274830</t>
  </si>
  <si>
    <t>GRN-2022-2606</t>
  </si>
  <si>
    <t>2112009117</t>
  </si>
  <si>
    <t>1031285561</t>
  </si>
  <si>
    <t>GRN-2022-3021</t>
  </si>
  <si>
    <t>2112009116</t>
  </si>
  <si>
    <t>1031286433</t>
  </si>
  <si>
    <t>GRN-2022-3019</t>
  </si>
  <si>
    <t>2112009121</t>
  </si>
  <si>
    <t>1031307441</t>
  </si>
  <si>
    <t>GRN-2022-3032</t>
  </si>
  <si>
    <t>2112009120</t>
  </si>
  <si>
    <t>1031307562</t>
  </si>
  <si>
    <t>GRN-2022-3031</t>
  </si>
  <si>
    <t>2112009046</t>
  </si>
  <si>
    <t>131269148/4375</t>
  </si>
  <si>
    <t>GRN-2022-2609</t>
  </si>
  <si>
    <t>2112007915</t>
  </si>
  <si>
    <t>Goods received for DEKKO ACCESSORIES LTD.</t>
  </si>
  <si>
    <t>bt22090/21</t>
  </si>
  <si>
    <t>GRN-2022-371</t>
  </si>
  <si>
    <t>2112008530</t>
  </si>
  <si>
    <t>878</t>
  </si>
  <si>
    <t>GRN-2022-1588</t>
  </si>
  <si>
    <t>2112009124</t>
  </si>
  <si>
    <t>971</t>
  </si>
  <si>
    <t>GRN-2022-3035</t>
  </si>
  <si>
    <t>2112009122</t>
  </si>
  <si>
    <t>972</t>
  </si>
  <si>
    <t>GRN-2022-3033</t>
  </si>
  <si>
    <t>2112009123</t>
  </si>
  <si>
    <t>974</t>
  </si>
  <si>
    <t>GRN-2022-3034</t>
  </si>
  <si>
    <t>2112007907</t>
  </si>
  <si>
    <t>Goods received for Green Pac (BD) Ltd.#</t>
  </si>
  <si>
    <t>798</t>
  </si>
  <si>
    <t>GRN-2022-361</t>
  </si>
  <si>
    <t>2112007986</t>
  </si>
  <si>
    <t>827</t>
  </si>
  <si>
    <t>GRN-2022-677</t>
  </si>
  <si>
    <t>2112007985</t>
  </si>
  <si>
    <t>828/826</t>
  </si>
  <si>
    <t>GRN-2022-676</t>
  </si>
  <si>
    <t>2110000869</t>
  </si>
  <si>
    <t>38359</t>
  </si>
  <si>
    <t>GRN-2022-2354</t>
  </si>
  <si>
    <t>2112007810</t>
  </si>
  <si>
    <t>040567</t>
  </si>
  <si>
    <t>GRN-2022-100</t>
  </si>
  <si>
    <t>2112007806</t>
  </si>
  <si>
    <t>040571</t>
  </si>
  <si>
    <t>GRN-2022-98</t>
  </si>
  <si>
    <t>2112007817</t>
  </si>
  <si>
    <t>040575</t>
  </si>
  <si>
    <t>GRN-2022-105</t>
  </si>
  <si>
    <t>2112007816</t>
  </si>
  <si>
    <t>040583</t>
  </si>
  <si>
    <t>GRN-2022-103</t>
  </si>
  <si>
    <t>2112007815</t>
  </si>
  <si>
    <t>040584</t>
  </si>
  <si>
    <t>GRN-2022-102</t>
  </si>
  <si>
    <t>2112007906</t>
  </si>
  <si>
    <t>04742</t>
  </si>
  <si>
    <t>GRN-2022-360</t>
  </si>
  <si>
    <t>2112008007</t>
  </si>
  <si>
    <t>41153</t>
  </si>
  <si>
    <t>GRN-2022-723</t>
  </si>
  <si>
    <t>2112008010</t>
  </si>
  <si>
    <t>41154</t>
  </si>
  <si>
    <t>GRN-2022-728</t>
  </si>
  <si>
    <t>2112008008</t>
  </si>
  <si>
    <t>41155</t>
  </si>
  <si>
    <t>GRN-2022-725</t>
  </si>
  <si>
    <t>2112008011</t>
  </si>
  <si>
    <t>41157</t>
  </si>
  <si>
    <t>GRN-2022-729</t>
  </si>
  <si>
    <t>2112008009</t>
  </si>
  <si>
    <t>41166</t>
  </si>
  <si>
    <t>GRN-2022-726</t>
  </si>
  <si>
    <t>2112008069</t>
  </si>
  <si>
    <t>41363</t>
  </si>
  <si>
    <t>GRN-2022-975</t>
  </si>
  <si>
    <t>2112008772</t>
  </si>
  <si>
    <t>2112008770</t>
  </si>
  <si>
    <t>38533</t>
  </si>
  <si>
    <t>GRN-2022-2287</t>
  </si>
  <si>
    <t>2112008131</t>
  </si>
  <si>
    <t>41405</t>
  </si>
  <si>
    <t>GRN-2022-1154</t>
  </si>
  <si>
    <t>2112008144</t>
  </si>
  <si>
    <t>41502</t>
  </si>
  <si>
    <t>GRN-2022-1198</t>
  </si>
  <si>
    <t>2112008278</t>
  </si>
  <si>
    <t>41561</t>
  </si>
  <si>
    <t>GRN-2022-1460</t>
  </si>
  <si>
    <t>2112008279</t>
  </si>
  <si>
    <t>41562/41624</t>
  </si>
  <si>
    <t>GRN-2022-1463</t>
  </si>
  <si>
    <t>2112008288</t>
  </si>
  <si>
    <t>41564</t>
  </si>
  <si>
    <t>GRN-2022-1475</t>
  </si>
  <si>
    <t>2112008287</t>
  </si>
  <si>
    <t>41565</t>
  </si>
  <si>
    <t>GRN-2022-1474</t>
  </si>
  <si>
    <t>2112008289</t>
  </si>
  <si>
    <t>41567/41626/41647</t>
  </si>
  <si>
    <t>GRN-2022-1477</t>
  </si>
  <si>
    <t>2112008280</t>
  </si>
  <si>
    <t>41623/41560</t>
  </si>
  <si>
    <t>GRN-2022-1465</t>
  </si>
  <si>
    <t>2112008275</t>
  </si>
  <si>
    <t>41625/41566</t>
  </si>
  <si>
    <t>GRN-2022-1456</t>
  </si>
  <si>
    <t>2112008284</t>
  </si>
  <si>
    <t>41627</t>
  </si>
  <si>
    <t>GRN-2022-1470</t>
  </si>
  <si>
    <t>2112008285</t>
  </si>
  <si>
    <t>41628</t>
  </si>
  <si>
    <t>GRN-2022-1471</t>
  </si>
  <si>
    <t>2112008286</t>
  </si>
  <si>
    <t>41629</t>
  </si>
  <si>
    <t>GRN-2022-1472</t>
  </si>
  <si>
    <t>2112008277</t>
  </si>
  <si>
    <t>41630</t>
  </si>
  <si>
    <t>GRN-2022-1459</t>
  </si>
  <si>
    <t>2112008283</t>
  </si>
  <si>
    <t>41641</t>
  </si>
  <si>
    <t>GRN-2022-1469</t>
  </si>
  <si>
    <t>2112008282</t>
  </si>
  <si>
    <t>41642</t>
  </si>
  <si>
    <t>GRN-2022-1468</t>
  </si>
  <si>
    <t>2112008276</t>
  </si>
  <si>
    <t>41643</t>
  </si>
  <si>
    <t>GRN-2022-1457</t>
  </si>
  <si>
    <t>2112008281</t>
  </si>
  <si>
    <t>41645</t>
  </si>
  <si>
    <t>GRN-2022-1467</t>
  </si>
  <si>
    <t>2112008681</t>
  </si>
  <si>
    <t>41973</t>
  </si>
  <si>
    <t>GRN-2022-2155</t>
  </si>
  <si>
    <t>2112008771</t>
  </si>
  <si>
    <t>42251</t>
  </si>
  <si>
    <t>GRN-2022-2306</t>
  </si>
  <si>
    <t>2112009030</t>
  </si>
  <si>
    <t>2100369070</t>
  </si>
  <si>
    <t>GRN-2022-2494</t>
  </si>
  <si>
    <t>2112008810</t>
  </si>
  <si>
    <t>2112009048</t>
  </si>
  <si>
    <t>42348</t>
  </si>
  <si>
    <t>GRN-2022-2613</t>
  </si>
  <si>
    <t>2112009051</t>
  </si>
  <si>
    <t>42349/42365</t>
  </si>
  <si>
    <t>GRN-2022-2616</t>
  </si>
  <si>
    <t>2112009066</t>
  </si>
  <si>
    <t>42353/42366</t>
  </si>
  <si>
    <t>GRN-2022-2595</t>
  </si>
  <si>
    <t>2112009050</t>
  </si>
  <si>
    <t>42356</t>
  </si>
  <si>
    <t>GRN-2022-2615</t>
  </si>
  <si>
    <t>2112009052</t>
  </si>
  <si>
    <t>42357</t>
  </si>
  <si>
    <t>GRN-2022-2619</t>
  </si>
  <si>
    <t>2112009064</t>
  </si>
  <si>
    <t>DO-042350</t>
  </si>
  <si>
    <t>GRN-2022-2593</t>
  </si>
  <si>
    <t>2112009065</t>
  </si>
  <si>
    <t>DO-042351</t>
  </si>
  <si>
    <t>GRN-2022-2594</t>
  </si>
  <si>
    <t>2112009067</t>
  </si>
  <si>
    <t>DO-042354</t>
  </si>
  <si>
    <t>GRN-2022-2596</t>
  </si>
  <si>
    <t>2112009068</t>
  </si>
  <si>
    <t>GRN-2022-2597</t>
  </si>
  <si>
    <t>2112009043</t>
  </si>
  <si>
    <t>DO-042355</t>
  </si>
  <si>
    <t>GRN-2022-2601</t>
  </si>
  <si>
    <t>2112007793</t>
  </si>
  <si>
    <t>11-3689</t>
  </si>
  <si>
    <t>GRN-2022-58</t>
  </si>
  <si>
    <t>2112007794</t>
  </si>
  <si>
    <t>5702</t>
  </si>
  <si>
    <t>GRN-2022-57</t>
  </si>
  <si>
    <t>2112007795</t>
  </si>
  <si>
    <t>5703</t>
  </si>
  <si>
    <t>GRN-2022-59</t>
  </si>
  <si>
    <t>2112007998</t>
  </si>
  <si>
    <t>5787</t>
  </si>
  <si>
    <t>GRN-2022-692</t>
  </si>
  <si>
    <t>2112007996</t>
  </si>
  <si>
    <t>5788</t>
  </si>
  <si>
    <t>GRN-2022-690</t>
  </si>
  <si>
    <t>2112007997</t>
  </si>
  <si>
    <t>5789</t>
  </si>
  <si>
    <t>GRN-2022-691</t>
  </si>
  <si>
    <t>2112008085</t>
  </si>
  <si>
    <t>5808</t>
  </si>
  <si>
    <t>GRN-2022-1051</t>
  </si>
  <si>
    <t>2112008086</t>
  </si>
  <si>
    <t>5809</t>
  </si>
  <si>
    <t>GRN-2022-1052</t>
  </si>
  <si>
    <t>2112008115</t>
  </si>
  <si>
    <t>5810</t>
  </si>
  <si>
    <t>GRN-2022-1048</t>
  </si>
  <si>
    <t>2112008109</t>
  </si>
  <si>
    <t>5868</t>
  </si>
  <si>
    <t>GRN-2022-1037</t>
  </si>
  <si>
    <t>2112008108</t>
  </si>
  <si>
    <t>5869</t>
  </si>
  <si>
    <t>GRN-2022-1035</t>
  </si>
  <si>
    <t>2112008113</t>
  </si>
  <si>
    <t>5920</t>
  </si>
  <si>
    <t>GRN-2022-1045</t>
  </si>
  <si>
    <t>2112008110</t>
  </si>
  <si>
    <t>5921</t>
  </si>
  <si>
    <t>GRN-2022-1038</t>
  </si>
  <si>
    <t>2112008112</t>
  </si>
  <si>
    <t>5958</t>
  </si>
  <si>
    <t>GRN-2022-1042</t>
  </si>
  <si>
    <t>2112008111</t>
  </si>
  <si>
    <t>5959</t>
  </si>
  <si>
    <t>GRN-2022-1039</t>
  </si>
  <si>
    <t>2112008613</t>
  </si>
  <si>
    <t>5985</t>
  </si>
  <si>
    <t>GRN-2022-1828</t>
  </si>
  <si>
    <t>2112008610</t>
  </si>
  <si>
    <t>5986</t>
  </si>
  <si>
    <t>GRN-2022-1825</t>
  </si>
  <si>
    <t>2112008609</t>
  </si>
  <si>
    <t>5987</t>
  </si>
  <si>
    <t>GRN-2022-1824</t>
  </si>
  <si>
    <t>2112008616</t>
  </si>
  <si>
    <t>5993</t>
  </si>
  <si>
    <t>GRN-2022-1831</t>
  </si>
  <si>
    <t>2112008615</t>
  </si>
  <si>
    <t>5994</t>
  </si>
  <si>
    <t>GRN-2022-1830</t>
  </si>
  <si>
    <t>2112008611</t>
  </si>
  <si>
    <t>6024</t>
  </si>
  <si>
    <t>GRN-2022-1826</t>
  </si>
  <si>
    <t>2112008612</t>
  </si>
  <si>
    <t>6025</t>
  </si>
  <si>
    <t>GRN-2022-1827</t>
  </si>
  <si>
    <t>2112008614</t>
  </si>
  <si>
    <t>6026</t>
  </si>
  <si>
    <t>GRN-2022-1829</t>
  </si>
  <si>
    <t>2112008608</t>
  </si>
  <si>
    <t>6037</t>
  </si>
  <si>
    <t>GRN-2022-1821</t>
  </si>
  <si>
    <t>2112008599</t>
  </si>
  <si>
    <t>6046</t>
  </si>
  <si>
    <t>GRN-2022-1819</t>
  </si>
  <si>
    <t>2112008605</t>
  </si>
  <si>
    <t>6123</t>
  </si>
  <si>
    <t>GRN-2022-1942</t>
  </si>
  <si>
    <t>2112008604</t>
  </si>
  <si>
    <t>6124</t>
  </si>
  <si>
    <t>GRN-2022-1941</t>
  </si>
  <si>
    <t>2112008603</t>
  </si>
  <si>
    <t>6125</t>
  </si>
  <si>
    <t>GRN-2022-1940</t>
  </si>
  <si>
    <t>2112008606</t>
  </si>
  <si>
    <t>6148</t>
  </si>
  <si>
    <t>GRN-2022-1945</t>
  </si>
  <si>
    <t>2112008607</t>
  </si>
  <si>
    <t>6149</t>
  </si>
  <si>
    <t>GRN-2022-1947</t>
  </si>
  <si>
    <t>2112008799</t>
  </si>
  <si>
    <t>6251</t>
  </si>
  <si>
    <t>GRN-2022-2336</t>
  </si>
  <si>
    <t>2112008800</t>
  </si>
  <si>
    <t>6252</t>
  </si>
  <si>
    <t>GRN-2022-2338</t>
  </si>
  <si>
    <t>2112008801</t>
  </si>
  <si>
    <t>6253</t>
  </si>
  <si>
    <t>GRN-2022-2339</t>
  </si>
  <si>
    <t>2112009041</t>
  </si>
  <si>
    <t>6312</t>
  </si>
  <si>
    <t>GRN-2022-2661</t>
  </si>
  <si>
    <t>2112009109</t>
  </si>
  <si>
    <t>6364</t>
  </si>
  <si>
    <t>GRN-2022-2942</t>
  </si>
  <si>
    <t>2112009110</t>
  </si>
  <si>
    <t>6365</t>
  </si>
  <si>
    <t>GRN-2022-2943</t>
  </si>
  <si>
    <t>2112008272</t>
  </si>
  <si>
    <t>Goods received for HUAFANG COMPANY LIMITED BY SHAR</t>
  </si>
  <si>
    <t>T211204</t>
  </si>
  <si>
    <t>GRN-2022-1439</t>
  </si>
  <si>
    <t>2112009058</t>
  </si>
  <si>
    <t>T211224B</t>
  </si>
  <si>
    <t>GRN-2022-2629</t>
  </si>
  <si>
    <t>2112009114</t>
  </si>
  <si>
    <t>IFBD/EXP-22-1325</t>
  </si>
  <si>
    <t>GRN-2022-3010</t>
  </si>
  <si>
    <t>2112009115</t>
  </si>
  <si>
    <t>GRN-2022-3011</t>
  </si>
  <si>
    <t>2112007898</t>
  </si>
  <si>
    <t>Goods received for IDEAL FASTENER (BANGLADESH) LTD</t>
  </si>
  <si>
    <t>ifbd/exp-21-1217</t>
  </si>
  <si>
    <t>GRN-2022-338</t>
  </si>
  <si>
    <t>2112007812</t>
  </si>
  <si>
    <t>KD21-0851</t>
  </si>
  <si>
    <t>GRN-2022-120</t>
  </si>
  <si>
    <t>2112007813</t>
  </si>
  <si>
    <t>GRN-2022-122</t>
  </si>
  <si>
    <t>2112007814</t>
  </si>
  <si>
    <t>GRN-2022-124</t>
  </si>
  <si>
    <t>2112008522</t>
  </si>
  <si>
    <t>KD21-0779</t>
  </si>
  <si>
    <t>GRN-2022-1563</t>
  </si>
  <si>
    <t>2112009095</t>
  </si>
  <si>
    <t>KD21-0877</t>
  </si>
  <si>
    <t>GRN-2022-2843</t>
  </si>
  <si>
    <t>2112009096</t>
  </si>
  <si>
    <t>GRN-2022-2845</t>
  </si>
  <si>
    <t>2112008824</t>
  </si>
  <si>
    <t>KD21-0882</t>
  </si>
  <si>
    <t>GRN-2022-2392</t>
  </si>
  <si>
    <t>2112008821</t>
  </si>
  <si>
    <t>KD21-0889</t>
  </si>
  <si>
    <t>GRN-2022-2384</t>
  </si>
  <si>
    <t>2112008822</t>
  </si>
  <si>
    <t>KD21-0914</t>
  </si>
  <si>
    <t>GRN-2022-2387</t>
  </si>
  <si>
    <t>2110000800</t>
  </si>
  <si>
    <t>2021/385</t>
  </si>
  <si>
    <t>GRN-2022-1324</t>
  </si>
  <si>
    <t>2110000801</t>
  </si>
  <si>
    <t>2021/378</t>
  </si>
  <si>
    <t>GRN-2022-1327</t>
  </si>
  <si>
    <t>2110000803</t>
  </si>
  <si>
    <t>2021/379</t>
  </si>
  <si>
    <t>GRN-2022-1502</t>
  </si>
  <si>
    <t>2110000804</t>
  </si>
  <si>
    <t>2021/380</t>
  </si>
  <si>
    <t>GRN-2022-1505</t>
  </si>
  <si>
    <t>2110000802</t>
  </si>
  <si>
    <t>2021/393</t>
  </si>
  <si>
    <t>GRN-2022-1329</t>
  </si>
  <si>
    <t>2112008241</t>
  </si>
  <si>
    <t>2112008243</t>
  </si>
  <si>
    <t>2112008244</t>
  </si>
  <si>
    <t>2112008240</t>
  </si>
  <si>
    <t>2112008242</t>
  </si>
  <si>
    <t>2112007962</t>
  </si>
  <si>
    <t>2021/413</t>
  </si>
  <si>
    <t>GRN-2022-588</t>
  </si>
  <si>
    <t>2112008776</t>
  </si>
  <si>
    <t>21C-E0769</t>
  </si>
  <si>
    <t>GRN-2022-2244</t>
  </si>
  <si>
    <t>2112008687</t>
  </si>
  <si>
    <t>21C-E0774</t>
  </si>
  <si>
    <t>GRN-2022-2185</t>
  </si>
  <si>
    <t>2112008271</t>
  </si>
  <si>
    <t>Goods received for Lai Tak Enterprises Ltd.#</t>
  </si>
  <si>
    <t>GRN-2022-1433</t>
  </si>
  <si>
    <t>2112009104</t>
  </si>
  <si>
    <t>RP-21-CI-1451</t>
  </si>
  <si>
    <t>GRN-2022-2909</t>
  </si>
  <si>
    <t>2112009130</t>
  </si>
  <si>
    <t>GRN-2022-2965</t>
  </si>
  <si>
    <t>2112008708</t>
  </si>
  <si>
    <t>10725/7561/2497/41</t>
  </si>
  <si>
    <t>GRN-2022-2227</t>
  </si>
  <si>
    <t>2112008661</t>
  </si>
  <si>
    <t>181191</t>
  </si>
  <si>
    <t>GRN-2022-2005</t>
  </si>
  <si>
    <t>2112008662</t>
  </si>
  <si>
    <t>2699/10575</t>
  </si>
  <si>
    <t>GRN-2022-2006</t>
  </si>
  <si>
    <t>2112008663</t>
  </si>
  <si>
    <t>GRN-2022-2007</t>
  </si>
  <si>
    <t>2112008664</t>
  </si>
  <si>
    <t>555/538/835/563/75</t>
  </si>
  <si>
    <t>GRN-2022-2014</t>
  </si>
  <si>
    <t>2112009094</t>
  </si>
  <si>
    <t>10124/10480/10126</t>
  </si>
  <si>
    <t>GRN-2022-2828</t>
  </si>
  <si>
    <t>2112009092</t>
  </si>
  <si>
    <t>15434</t>
  </si>
  <si>
    <t>GRN-2022-2813</t>
  </si>
  <si>
    <t>2112009093</t>
  </si>
  <si>
    <t>15976/504/916/199/</t>
  </si>
  <si>
    <t>GRN-2022-2825</t>
  </si>
  <si>
    <t>2112007803</t>
  </si>
  <si>
    <t>190173</t>
  </si>
  <si>
    <t>GRN-2022-93</t>
  </si>
  <si>
    <t>2112007805</t>
  </si>
  <si>
    <t>190177/190518</t>
  </si>
  <si>
    <t>GRN-2022-96</t>
  </si>
  <si>
    <t>2112007804</t>
  </si>
  <si>
    <t>190447/190174</t>
  </si>
  <si>
    <t>GRN-2022-95</t>
  </si>
  <si>
    <t>2112007935</t>
  </si>
  <si>
    <t>16664</t>
  </si>
  <si>
    <t>GRN-2022-596</t>
  </si>
  <si>
    <t>2112007938</t>
  </si>
  <si>
    <t>2123-189084</t>
  </si>
  <si>
    <t>GRN-2022-600</t>
  </si>
  <si>
    <t>2112008006</t>
  </si>
  <si>
    <t>1624/1648/1894/827</t>
  </si>
  <si>
    <t>GRN-2022-722</t>
  </si>
  <si>
    <t>2112008004</t>
  </si>
  <si>
    <t>3512/3423/3085/319</t>
  </si>
  <si>
    <t>GRN-2022-713</t>
  </si>
  <si>
    <t>2112008005</t>
  </si>
  <si>
    <t>4159-3309</t>
  </si>
  <si>
    <t>GRN-2022-720</t>
  </si>
  <si>
    <t>2112007979</t>
  </si>
  <si>
    <t>4314</t>
  </si>
  <si>
    <t>GRN-2022-647</t>
  </si>
  <si>
    <t>2112008104</t>
  </si>
  <si>
    <t>4723/5540/5966/599</t>
  </si>
  <si>
    <t>GRN-2022-1121</t>
  </si>
  <si>
    <t>2112008030</t>
  </si>
  <si>
    <t>5035</t>
  </si>
  <si>
    <t>GRN-2022-815</t>
  </si>
  <si>
    <t>2112008027</t>
  </si>
  <si>
    <t>5208/4712</t>
  </si>
  <si>
    <t>GRN-2022-802</t>
  </si>
  <si>
    <t>2112008033</t>
  </si>
  <si>
    <t>5209</t>
  </si>
  <si>
    <t>GRN-2022-820</t>
  </si>
  <si>
    <t>2112008099</t>
  </si>
  <si>
    <t>5573</t>
  </si>
  <si>
    <t>GRN-2022-1103</t>
  </si>
  <si>
    <t>2112008100</t>
  </si>
  <si>
    <t>5719</t>
  </si>
  <si>
    <t>GRN-2022-1107</t>
  </si>
  <si>
    <t>2112008101</t>
  </si>
  <si>
    <t>6093/4584</t>
  </si>
  <si>
    <t>GRN-2022-1114</t>
  </si>
  <si>
    <t>2112008103</t>
  </si>
  <si>
    <t>6167/6634/6399/564</t>
  </si>
  <si>
    <t>GRN-2022-1118</t>
  </si>
  <si>
    <t>2112008098</t>
  </si>
  <si>
    <t>6735</t>
  </si>
  <si>
    <t>GRN-2022-1102</t>
  </si>
  <si>
    <t>2112008533</t>
  </si>
  <si>
    <t>10101</t>
  </si>
  <si>
    <t>GRN-2022-1596</t>
  </si>
  <si>
    <t>2112008532</t>
  </si>
  <si>
    <t>10205/10142</t>
  </si>
  <si>
    <t>GRN-2022-1594</t>
  </si>
  <si>
    <t>2112008540</t>
  </si>
  <si>
    <t>11/69/99/43/06/11/</t>
  </si>
  <si>
    <t>GRN-2022-1674</t>
  </si>
  <si>
    <t>2112008539</t>
  </si>
  <si>
    <t>6164</t>
  </si>
  <si>
    <t>GRN-2022-1673</t>
  </si>
  <si>
    <t>2112008575</t>
  </si>
  <si>
    <t>6409</t>
  </si>
  <si>
    <t>GRN-2022-1754</t>
  </si>
  <si>
    <t>2112008576</t>
  </si>
  <si>
    <t>6926</t>
  </si>
  <si>
    <t>GRN-2022-1756</t>
  </si>
  <si>
    <t>2112008262</t>
  </si>
  <si>
    <t>7004/7988</t>
  </si>
  <si>
    <t>GRN-2022-1388</t>
  </si>
  <si>
    <t>2112008261</t>
  </si>
  <si>
    <t>7670/7469/7143</t>
  </si>
  <si>
    <t>GRN-2022-1384</t>
  </si>
  <si>
    <t>2112008263</t>
  </si>
  <si>
    <t>7876</t>
  </si>
  <si>
    <t>GRN-2022-1395</t>
  </si>
  <si>
    <t>2112008507</t>
  </si>
  <si>
    <t>8370</t>
  </si>
  <si>
    <t>GRN-2022-1513</t>
  </si>
  <si>
    <t>2112008506</t>
  </si>
  <si>
    <t>8430/8451</t>
  </si>
  <si>
    <t>GRN-2022-1511</t>
  </si>
  <si>
    <t>2112008500</t>
  </si>
  <si>
    <t>8743/1659/800/1652</t>
  </si>
  <si>
    <t>GRN-2022-1503</t>
  </si>
  <si>
    <t>2112008498</t>
  </si>
  <si>
    <t>9018</t>
  </si>
  <si>
    <t>GRN-2022-1500</t>
  </si>
  <si>
    <t>2112008496</t>
  </si>
  <si>
    <t>9480/9485/9487</t>
  </si>
  <si>
    <t>GRN-2022-1498</t>
  </si>
  <si>
    <t>2112009053</t>
  </si>
  <si>
    <t>6420/6245</t>
  </si>
  <si>
    <t>GRN-2022-2621</t>
  </si>
  <si>
    <t>2112007934</t>
  </si>
  <si>
    <t>1698</t>
  </si>
  <si>
    <t>GRN-2022-593</t>
  </si>
  <si>
    <t>2112007838</t>
  </si>
  <si>
    <t>177453</t>
  </si>
  <si>
    <t>GRN-2022-280</t>
  </si>
  <si>
    <t>2112007883</t>
  </si>
  <si>
    <t>178219</t>
  </si>
  <si>
    <t>GRN-2022-283</t>
  </si>
  <si>
    <t>2112007882</t>
  </si>
  <si>
    <t>180325</t>
  </si>
  <si>
    <t>GRN-2022-282</t>
  </si>
  <si>
    <t>2112008632</t>
  </si>
  <si>
    <t>nab-exp-21-2464</t>
  </si>
  <si>
    <t>GRN-2022-2064</t>
  </si>
  <si>
    <t>2112008634</t>
  </si>
  <si>
    <t>nab-exp-21-2517</t>
  </si>
  <si>
    <t>GRN-2022-2073</t>
  </si>
  <si>
    <t>2112008633</t>
  </si>
  <si>
    <t>nab-exp-22-011</t>
  </si>
  <si>
    <t>GRN-2022-2066</t>
  </si>
  <si>
    <t>2112008631</t>
  </si>
  <si>
    <t>nab-exp-22-084</t>
  </si>
  <si>
    <t>GRN-2022-2063</t>
  </si>
  <si>
    <t>2112009105</t>
  </si>
  <si>
    <t>12103/12116/12036</t>
  </si>
  <si>
    <t>GRN-2022-2919</t>
  </si>
  <si>
    <t>2112009103</t>
  </si>
  <si>
    <t>NAB-EXP-21-2517</t>
  </si>
  <si>
    <t>GRN-2022-2906</t>
  </si>
  <si>
    <t>2112008786</t>
  </si>
  <si>
    <t>NAB-EXP-22-011</t>
  </si>
  <si>
    <t>GRN-2022-2253</t>
  </si>
  <si>
    <t>2112009101</t>
  </si>
  <si>
    <t>NAB-EXP-22-084</t>
  </si>
  <si>
    <t>GRN-2022-2904</t>
  </si>
  <si>
    <t>2112009102</t>
  </si>
  <si>
    <t>NAB-EXP-22-141</t>
  </si>
  <si>
    <t>GRN-2022-2905</t>
  </si>
  <si>
    <t>2112008804</t>
  </si>
  <si>
    <t>GRN-2022-2343</t>
  </si>
  <si>
    <t>2112008798</t>
  </si>
  <si>
    <t>GRN-2022-2335</t>
  </si>
  <si>
    <t>2112008803</t>
  </si>
  <si>
    <t>GRN-2022-2342</t>
  </si>
  <si>
    <t>2112007781</t>
  </si>
  <si>
    <t>nab-exp-21-2385</t>
  </si>
  <si>
    <t>GRN-2022-25</t>
  </si>
  <si>
    <t>2112007771</t>
  </si>
  <si>
    <t>GRN-2022-14</t>
  </si>
  <si>
    <t>2112007787</t>
  </si>
  <si>
    <t>GRN-2022-13</t>
  </si>
  <si>
    <t>2112007911</t>
  </si>
  <si>
    <t>GRN-2022-365</t>
  </si>
  <si>
    <t>2112007912</t>
  </si>
  <si>
    <t>GRN-2022-367</t>
  </si>
  <si>
    <t>2112007910</t>
  </si>
  <si>
    <t>nab-exp-21-2484</t>
  </si>
  <si>
    <t>GRN-2022-364</t>
  </si>
  <si>
    <t>2112007913</t>
  </si>
  <si>
    <t>GRN-2022-368</t>
  </si>
  <si>
    <t>2112008057</t>
  </si>
  <si>
    <t>GRN-2022-880</t>
  </si>
  <si>
    <t>2112008253</t>
  </si>
  <si>
    <t>GRN-2022-1334</t>
  </si>
  <si>
    <t>2112008256</t>
  </si>
  <si>
    <t>GRN-2022-1337</t>
  </si>
  <si>
    <t>2112008523</t>
  </si>
  <si>
    <t>GRN-2022-1565</t>
  </si>
  <si>
    <t>2112008255</t>
  </si>
  <si>
    <t>nab-exp-21-2465</t>
  </si>
  <si>
    <t>GRN-2022-1336</t>
  </si>
  <si>
    <t>2112008254</t>
  </si>
  <si>
    <t>GRN-2022-1335</t>
  </si>
  <si>
    <t>2112008257</t>
  </si>
  <si>
    <t>GRN-2022-1343</t>
  </si>
  <si>
    <t>2112008525</t>
  </si>
  <si>
    <t>GRN-2022-1568</t>
  </si>
  <si>
    <t>2112008524</t>
  </si>
  <si>
    <t>GRN-2022-1566</t>
  </si>
  <si>
    <t>2112008526</t>
  </si>
  <si>
    <t>GRN-2022-1571</t>
  </si>
  <si>
    <t>2112009141</t>
  </si>
  <si>
    <t>GRN-2022-2997</t>
  </si>
  <si>
    <t>2112009139</t>
  </si>
  <si>
    <t>GRN-2022-2995</t>
  </si>
  <si>
    <t>2112009143</t>
  </si>
  <si>
    <t>GRN-2022-2999</t>
  </si>
  <si>
    <t>2112009138</t>
  </si>
  <si>
    <t>nab-exp-22-192</t>
  </si>
  <si>
    <t>GRN-2022-2994</t>
  </si>
  <si>
    <t>2112009142</t>
  </si>
  <si>
    <t>nab-exp-22-226</t>
  </si>
  <si>
    <t>GRN-2022-2998</t>
  </si>
  <si>
    <t>2112008020</t>
  </si>
  <si>
    <t>EXP/F-35/0663/2022</t>
  </si>
  <si>
    <t>GRN-2022-759</t>
  </si>
  <si>
    <t>2112007983</t>
  </si>
  <si>
    <t>EXP/F-35/0694/2022</t>
  </si>
  <si>
    <t>GRN-2022-653</t>
  </si>
  <si>
    <t>2112008534</t>
  </si>
  <si>
    <t>EXP/F-35/0698/2022</t>
  </si>
  <si>
    <t>GRN-2022-1600</t>
  </si>
  <si>
    <t>2112008535</t>
  </si>
  <si>
    <t>GRN-2022-1620</t>
  </si>
  <si>
    <t>2112008584</t>
  </si>
  <si>
    <t>GRN-2022-1777</t>
  </si>
  <si>
    <t>2112008617</t>
  </si>
  <si>
    <t>GRN-2022-1856</t>
  </si>
  <si>
    <t>2112007922</t>
  </si>
  <si>
    <t>Goods received for ORIGIN TRIMS &amp; ACCESSORIES</t>
  </si>
  <si>
    <t>392</t>
  </si>
  <si>
    <t>GRN-2022-409</t>
  </si>
  <si>
    <t>2112007921</t>
  </si>
  <si>
    <t>393</t>
  </si>
  <si>
    <t>GRN-2022-408</t>
  </si>
  <si>
    <t>2112007924</t>
  </si>
  <si>
    <t>394</t>
  </si>
  <si>
    <t>GRN-2022-411</t>
  </si>
  <si>
    <t>2112007923</t>
  </si>
  <si>
    <t>GRN-2022-410</t>
  </si>
  <si>
    <t>2112007788</t>
  </si>
  <si>
    <t>DC-291221-035</t>
  </si>
  <si>
    <t>GRN-2022-47</t>
  </si>
  <si>
    <t>2112007790</t>
  </si>
  <si>
    <t>DEPZ-OIL-2548/21</t>
  </si>
  <si>
    <t>GRN-2022-52</t>
  </si>
  <si>
    <t>2112007792</t>
  </si>
  <si>
    <t>DEPZ-OIL-2580/21</t>
  </si>
  <si>
    <t>GRN-2022-56</t>
  </si>
  <si>
    <t>2112007992</t>
  </si>
  <si>
    <t>GRN-2022-685</t>
  </si>
  <si>
    <t>2112007990</t>
  </si>
  <si>
    <t>GRN-2022-683</t>
  </si>
  <si>
    <t>2112007994</t>
  </si>
  <si>
    <t>GRN-2022-688</t>
  </si>
  <si>
    <t>2112007995</t>
  </si>
  <si>
    <t>DEPZ-OIL-2630/21</t>
  </si>
  <si>
    <t>GRN-2022-689</t>
  </si>
  <si>
    <t>2112008711</t>
  </si>
  <si>
    <t>DEPZ-OIL-0076</t>
  </si>
  <si>
    <t>GRN-2022-2233</t>
  </si>
  <si>
    <t>2112008495</t>
  </si>
  <si>
    <t>GRN-2022-1497</t>
  </si>
  <si>
    <t>2112008710</t>
  </si>
  <si>
    <t>GRN-2022-2232</t>
  </si>
  <si>
    <t>2112008709</t>
  </si>
  <si>
    <t>GRN-2022-2231</t>
  </si>
  <si>
    <t>2112008493</t>
  </si>
  <si>
    <t>GRN-2022-1495</t>
  </si>
  <si>
    <t>2112008788</t>
  </si>
  <si>
    <t>DEPZ-OIL-0076/22</t>
  </si>
  <si>
    <t>GRN-2022-2265</t>
  </si>
  <si>
    <t>2112009035</t>
  </si>
  <si>
    <t>GRN-2022-2509</t>
  </si>
  <si>
    <t>2112008789</t>
  </si>
  <si>
    <t>DEPZ-OIL-0150/22</t>
  </si>
  <si>
    <t>GRN-2022-2267</t>
  </si>
  <si>
    <t>2112009034</t>
  </si>
  <si>
    <t>GRN-2022-2508</t>
  </si>
  <si>
    <t>2112008787</t>
  </si>
  <si>
    <t>GRN-2022-2261</t>
  </si>
  <si>
    <t>2112007989</t>
  </si>
  <si>
    <t>Goods received for OSMAN INTERLININGS LTD.#</t>
  </si>
  <si>
    <t>GRN-2022-682</t>
  </si>
  <si>
    <t>2112007811</t>
  </si>
  <si>
    <t>250001</t>
  </si>
  <si>
    <t>GRN-2022-175</t>
  </si>
  <si>
    <t>2112007808</t>
  </si>
  <si>
    <t>250582</t>
  </si>
  <si>
    <t>GRN-2022-88</t>
  </si>
  <si>
    <t>2112007809</t>
  </si>
  <si>
    <t>GRN-2022-89</t>
  </si>
  <si>
    <t>2112007927</t>
  </si>
  <si>
    <t>GRN-2022-417</t>
  </si>
  <si>
    <t>2112007939</t>
  </si>
  <si>
    <t>GRN-2022-602</t>
  </si>
  <si>
    <t>2112007904</t>
  </si>
  <si>
    <t>250661</t>
  </si>
  <si>
    <t>GRN-2022-358</t>
  </si>
  <si>
    <t>2112008024</t>
  </si>
  <si>
    <t>GRN-2022-773</t>
  </si>
  <si>
    <t>2112008543</t>
  </si>
  <si>
    <t>2078</t>
  </si>
  <si>
    <t>GRN-2022-1680</t>
  </si>
  <si>
    <t>2112008503</t>
  </si>
  <si>
    <t>GRN-2022-1508</t>
  </si>
  <si>
    <t>2112008544</t>
  </si>
  <si>
    <t>GRN-2022-1684</t>
  </si>
  <si>
    <t>2112008541</t>
  </si>
  <si>
    <t>251889</t>
  </si>
  <si>
    <t>GRN-2022-1676</t>
  </si>
  <si>
    <t>2112008542</t>
  </si>
  <si>
    <t>GRN-2022-1678</t>
  </si>
  <si>
    <t>2112008561</t>
  </si>
  <si>
    <t>GRN-2022-1708</t>
  </si>
  <si>
    <t>2112008562</t>
  </si>
  <si>
    <t>GRN-2022-1709</t>
  </si>
  <si>
    <t>2112008665</t>
  </si>
  <si>
    <t>252237</t>
  </si>
  <si>
    <t>GRN-2022-2015</t>
  </si>
  <si>
    <t>2112008666</t>
  </si>
  <si>
    <t>GRN-2022-2016</t>
  </si>
  <si>
    <t>2112008667</t>
  </si>
  <si>
    <t>GRN-2022-2017</t>
  </si>
  <si>
    <t>2112008668</t>
  </si>
  <si>
    <t>GRN-2022-2018</t>
  </si>
  <si>
    <t>2112008669</t>
  </si>
  <si>
    <t>GRN-2022-2019</t>
  </si>
  <si>
    <t>2112008580</t>
  </si>
  <si>
    <t>252364</t>
  </si>
  <si>
    <t>GRN-2022-1772</t>
  </si>
  <si>
    <t>2112008832</t>
  </si>
  <si>
    <t>GRN-2022-2421</t>
  </si>
  <si>
    <t>2112009072</t>
  </si>
  <si>
    <t>253406</t>
  </si>
  <si>
    <t>GRN-2022-2685</t>
  </si>
  <si>
    <t>2112009073</t>
  </si>
  <si>
    <t>253512</t>
  </si>
  <si>
    <t>GRN-2022-2687</t>
  </si>
  <si>
    <t>2112009074</t>
  </si>
  <si>
    <t>GRN-2022-2688</t>
  </si>
  <si>
    <t>2112009118</t>
  </si>
  <si>
    <t>GRN-2022-3024</t>
  </si>
  <si>
    <t>2112009119</t>
  </si>
  <si>
    <t>254385</t>
  </si>
  <si>
    <t>GRN-2022-3026</t>
  </si>
  <si>
    <t>2112007828</t>
  </si>
  <si>
    <t>2103146227/6228/61</t>
  </si>
  <si>
    <t>GRN-2022-258</t>
  </si>
  <si>
    <t>2112007827</t>
  </si>
  <si>
    <t>2103146549/6550/65</t>
  </si>
  <si>
    <t>GRN-2022-251</t>
  </si>
  <si>
    <t>2112007830</t>
  </si>
  <si>
    <t>2103146225/6193</t>
  </si>
  <si>
    <t>GRN-2022-263</t>
  </si>
  <si>
    <t>2112007829</t>
  </si>
  <si>
    <t>2103146229</t>
  </si>
  <si>
    <t>GRN-2022-260</t>
  </si>
  <si>
    <t>2112007832</t>
  </si>
  <si>
    <t>2103146746</t>
  </si>
  <si>
    <t>GRN-2022-248</t>
  </si>
  <si>
    <t>2112007831</t>
  </si>
  <si>
    <t>2103146748/6748</t>
  </si>
  <si>
    <t>GRN-2022-247</t>
  </si>
  <si>
    <t>2112007899</t>
  </si>
  <si>
    <t>223000400/401</t>
  </si>
  <si>
    <t>GRN-2022-339</t>
  </si>
  <si>
    <t>2112007900</t>
  </si>
  <si>
    <t>223000403/402</t>
  </si>
  <si>
    <t>GRN-2022-341</t>
  </si>
  <si>
    <t>2112007953</t>
  </si>
  <si>
    <t>223001648/1700/169</t>
  </si>
  <si>
    <t>GRN-2022-552</t>
  </si>
  <si>
    <t>2112007945</t>
  </si>
  <si>
    <t>223001666/1664/166</t>
  </si>
  <si>
    <t>GRN-2022-568</t>
  </si>
  <si>
    <t>2112007952</t>
  </si>
  <si>
    <t>223001672/1673/167</t>
  </si>
  <si>
    <t>GRN-2022-550</t>
  </si>
  <si>
    <t>2112007951</t>
  </si>
  <si>
    <t>223001686/1684/168</t>
  </si>
  <si>
    <t>GRN-2022-546</t>
  </si>
  <si>
    <t>2112007944</t>
  </si>
  <si>
    <t>223001688</t>
  </si>
  <si>
    <t>GRN-2022-564</t>
  </si>
  <si>
    <t>2112007943</t>
  </si>
  <si>
    <t>223001690</t>
  </si>
  <si>
    <t>GRN-2022-561</t>
  </si>
  <si>
    <t>2112007954</t>
  </si>
  <si>
    <t>223001696/1694/169</t>
  </si>
  <si>
    <t>GRN-2022-553</t>
  </si>
  <si>
    <t>2112007955</t>
  </si>
  <si>
    <t>223001846</t>
  </si>
  <si>
    <t>GRN-2022-555</t>
  </si>
  <si>
    <t>2112007940</t>
  </si>
  <si>
    <t>223003147/1680</t>
  </si>
  <si>
    <t>GRN-2022-605</t>
  </si>
  <si>
    <t>2112007971</t>
  </si>
  <si>
    <t>2103024282</t>
  </si>
  <si>
    <t>GRN-2022-619</t>
  </si>
  <si>
    <t>2112008014</t>
  </si>
  <si>
    <t>2103024301</t>
  </si>
  <si>
    <t>GRN-2022-736</t>
  </si>
  <si>
    <t>2112007972</t>
  </si>
  <si>
    <t>223001650</t>
  </si>
  <si>
    <t>GRN-2022-620</t>
  </si>
  <si>
    <t>2112007964</t>
  </si>
  <si>
    <t>223001652</t>
  </si>
  <si>
    <t>GRN-2022-572</t>
  </si>
  <si>
    <t>2112007965</t>
  </si>
  <si>
    <t>223001654/1658/165</t>
  </si>
  <si>
    <t>GRN-2022-576</t>
  </si>
  <si>
    <t>2112007966</t>
  </si>
  <si>
    <t>223001662</t>
  </si>
  <si>
    <t>GRN-2022-577</t>
  </si>
  <si>
    <t>2112007963</t>
  </si>
  <si>
    <t>223001670/1668</t>
  </si>
  <si>
    <t>GRN-2022-570</t>
  </si>
  <si>
    <t>2112007960</t>
  </si>
  <si>
    <t>223001674</t>
  </si>
  <si>
    <t>GRN-2022-583</t>
  </si>
  <si>
    <t>2112007956</t>
  </si>
  <si>
    <t>223001676</t>
  </si>
  <si>
    <t>GRN-2022-556</t>
  </si>
  <si>
    <t>2112007973</t>
  </si>
  <si>
    <t>223001678</t>
  </si>
  <si>
    <t>GRN-2022-622</t>
  </si>
  <si>
    <t>2112007961</t>
  </si>
  <si>
    <t>223001706</t>
  </si>
  <si>
    <t>GRN-2022-584</t>
  </si>
  <si>
    <t>2112007967</t>
  </si>
  <si>
    <t>223001708</t>
  </si>
  <si>
    <t>GRN-2022-578</t>
  </si>
  <si>
    <t>2112007957</t>
  </si>
  <si>
    <t>223001711</t>
  </si>
  <si>
    <t>GRN-2022-580</t>
  </si>
  <si>
    <t>2112007958</t>
  </si>
  <si>
    <t>223001717</t>
  </si>
  <si>
    <t>GRN-2022-581</t>
  </si>
  <si>
    <t>2112007959</t>
  </si>
  <si>
    <t>223001718</t>
  </si>
  <si>
    <t>GRN-2022-582</t>
  </si>
  <si>
    <t>2112008016</t>
  </si>
  <si>
    <t>223003270</t>
  </si>
  <si>
    <t>GRN-2022-739</t>
  </si>
  <si>
    <t>2112008018</t>
  </si>
  <si>
    <t>223003420</t>
  </si>
  <si>
    <t>GRN-2022-742</t>
  </si>
  <si>
    <t>2112008017</t>
  </si>
  <si>
    <t>223003421</t>
  </si>
  <si>
    <t>GRN-2022-741</t>
  </si>
  <si>
    <t>2112008019</t>
  </si>
  <si>
    <t>223003422/3423/343</t>
  </si>
  <si>
    <t>GRN-2022-744</t>
  </si>
  <si>
    <t>2112008015</t>
  </si>
  <si>
    <t>223003437</t>
  </si>
  <si>
    <t>GRN-2022-737</t>
  </si>
  <si>
    <t>2112008062</t>
  </si>
  <si>
    <t>223003794</t>
  </si>
  <si>
    <t>GRN-2022-945</t>
  </si>
  <si>
    <t>2112008510</t>
  </si>
  <si>
    <t>223002064/2065</t>
  </si>
  <si>
    <t>GRN-2022-1521</t>
  </si>
  <si>
    <t>2112008487</t>
  </si>
  <si>
    <t>223004469/4468</t>
  </si>
  <si>
    <t>GRN-2022-1488</t>
  </si>
  <si>
    <t>2112008294</t>
  </si>
  <si>
    <t>223004470</t>
  </si>
  <si>
    <t>GRN-2022-1482</t>
  </si>
  <si>
    <t>2112008486</t>
  </si>
  <si>
    <t>223004472/4478/447</t>
  </si>
  <si>
    <t>GRN-2022-1487</t>
  </si>
  <si>
    <t>2112008485</t>
  </si>
  <si>
    <t>223004474</t>
  </si>
  <si>
    <t>GRN-2022-1486</t>
  </si>
  <si>
    <t>2112008296</t>
  </si>
  <si>
    <t>223004476/4475</t>
  </si>
  <si>
    <t>GRN-2022-1484</t>
  </si>
  <si>
    <t>2112008295</t>
  </si>
  <si>
    <t>223004477</t>
  </si>
  <si>
    <t>GRN-2022-1483</t>
  </si>
  <si>
    <t>2112008293</t>
  </si>
  <si>
    <t>223004479/3615</t>
  </si>
  <si>
    <t>GRN-2022-1481</t>
  </si>
  <si>
    <t>2112008484</t>
  </si>
  <si>
    <t>223004491</t>
  </si>
  <si>
    <t>GRN-2022-1485</t>
  </si>
  <si>
    <t>2112008258</t>
  </si>
  <si>
    <t>223005107</t>
  </si>
  <si>
    <t>GRN-2022-1350</t>
  </si>
  <si>
    <t>2112008259</t>
  </si>
  <si>
    <t>223005108</t>
  </si>
  <si>
    <t>GRN-2022-1352</t>
  </si>
  <si>
    <t>2112008260</t>
  </si>
  <si>
    <t>223005225</t>
  </si>
  <si>
    <t>GRN-2022-1355</t>
  </si>
  <si>
    <t>2112008292</t>
  </si>
  <si>
    <t>223006217</t>
  </si>
  <si>
    <t>GRN-2022-1480</t>
  </si>
  <si>
    <t>2112008497</t>
  </si>
  <si>
    <t>223006876</t>
  </si>
  <si>
    <t>GRN-2022-1499</t>
  </si>
  <si>
    <t>2112008552</t>
  </si>
  <si>
    <t>223006977/6976</t>
  </si>
  <si>
    <t>GRN-2022-1696</t>
  </si>
  <si>
    <t>2112008551</t>
  </si>
  <si>
    <t>223006979/6978</t>
  </si>
  <si>
    <t>GRN-2022-1695</t>
  </si>
  <si>
    <t>2112008555</t>
  </si>
  <si>
    <t>223006981/6980</t>
  </si>
  <si>
    <t>GRN-2022-1699</t>
  </si>
  <si>
    <t>2112008547</t>
  </si>
  <si>
    <t>223006984/6983/698</t>
  </si>
  <si>
    <t>GRN-2022-1690</t>
  </si>
  <si>
    <t>2112008556</t>
  </si>
  <si>
    <t>223006986/6985</t>
  </si>
  <si>
    <t>GRN-2022-1700</t>
  </si>
  <si>
    <t>2112008558</t>
  </si>
  <si>
    <t>223006988</t>
  </si>
  <si>
    <t>GRN-2022-1703</t>
  </si>
  <si>
    <t>2112008557</t>
  </si>
  <si>
    <t>223006993/6995/700</t>
  </si>
  <si>
    <t>GRN-2022-1701</t>
  </si>
  <si>
    <t>2112008560</t>
  </si>
  <si>
    <t>223007004/7493</t>
  </si>
  <si>
    <t>GRN-2022-1706</t>
  </si>
  <si>
    <t>2112008559</t>
  </si>
  <si>
    <t>223007009</t>
  </si>
  <si>
    <t>GRN-2022-1704</t>
  </si>
  <si>
    <t>2112008554</t>
  </si>
  <si>
    <t>223007019</t>
  </si>
  <si>
    <t>GRN-2022-1698</t>
  </si>
  <si>
    <t>2112008546</t>
  </si>
  <si>
    <t>223007492</t>
  </si>
  <si>
    <t>GRN-2022-1689</t>
  </si>
  <si>
    <t>2112008590</t>
  </si>
  <si>
    <t>223007596</t>
  </si>
  <si>
    <t>GRN-2022-1787</t>
  </si>
  <si>
    <t>2112008591</t>
  </si>
  <si>
    <t>223007674</t>
  </si>
  <si>
    <t>GRN-2022-1788</t>
  </si>
  <si>
    <t>2112008592</t>
  </si>
  <si>
    <t>223007679/7678</t>
  </si>
  <si>
    <t>GRN-2022-1792</t>
  </si>
  <si>
    <t>2112008588</t>
  </si>
  <si>
    <t>223007730</t>
  </si>
  <si>
    <t>GRN-2022-1783</t>
  </si>
  <si>
    <t>2112008589</t>
  </si>
  <si>
    <t>223007731</t>
  </si>
  <si>
    <t>GRN-2022-1785</t>
  </si>
  <si>
    <t>2112008553</t>
  </si>
  <si>
    <t>7001/6997/6999</t>
  </si>
  <si>
    <t>GRN-2022-1697</t>
  </si>
  <si>
    <t>2112008596</t>
  </si>
  <si>
    <t>7650-7644</t>
  </si>
  <si>
    <t>GRN-2022-1810</t>
  </si>
  <si>
    <t>2112008593</t>
  </si>
  <si>
    <t>7668/7670/7685</t>
  </si>
  <si>
    <t>GRN-2022-1794</t>
  </si>
  <si>
    <t>2112008595</t>
  </si>
  <si>
    <t>7673/7890</t>
  </si>
  <si>
    <t>GRN-2022-1809</t>
  </si>
  <si>
    <t>2112008594</t>
  </si>
  <si>
    <t>7675/7676/7801</t>
  </si>
  <si>
    <t>GRN-2022-1795</t>
  </si>
  <si>
    <t>2112009088</t>
  </si>
  <si>
    <t>11682/11683</t>
  </si>
  <si>
    <t>GRN-2022-2767</t>
  </si>
  <si>
    <t>2112009089</t>
  </si>
  <si>
    <t>11685/11684</t>
  </si>
  <si>
    <t>GRN-2022-2768</t>
  </si>
  <si>
    <t>2112009086</t>
  </si>
  <si>
    <t>1687/1672/1674/167</t>
  </si>
  <si>
    <t>GRN-2022-2765</t>
  </si>
  <si>
    <t>2112009075</t>
  </si>
  <si>
    <t>223011526</t>
  </si>
  <si>
    <t>GRN-2022-2692</t>
  </si>
  <si>
    <t>2112009087</t>
  </si>
  <si>
    <t>223011666</t>
  </si>
  <si>
    <t>GRN-2022-2766</t>
  </si>
  <si>
    <t>2112009085</t>
  </si>
  <si>
    <t>223011688</t>
  </si>
  <si>
    <t>GRN-2022-2764</t>
  </si>
  <si>
    <t>2112009106</t>
  </si>
  <si>
    <t>223012293/12295/12</t>
  </si>
  <si>
    <t>GRN-2022-2934</t>
  </si>
  <si>
    <t>2112009107</t>
  </si>
  <si>
    <t>223012294</t>
  </si>
  <si>
    <t>GRN-2022-2935</t>
  </si>
  <si>
    <t>2112009108</t>
  </si>
  <si>
    <t>223012297</t>
  </si>
  <si>
    <t>GRN-2022-2936</t>
  </si>
  <si>
    <t>2112009136</t>
  </si>
  <si>
    <t>223012357</t>
  </si>
  <si>
    <t>GRN-2022-2992</t>
  </si>
  <si>
    <t>2112009137</t>
  </si>
  <si>
    <t>223012399/12398</t>
  </si>
  <si>
    <t>GRN-2022-2993</t>
  </si>
  <si>
    <t>2112009090</t>
  </si>
  <si>
    <t>676/678/679/681/67</t>
  </si>
  <si>
    <t>GRN-2022-2770</t>
  </si>
  <si>
    <t>2112008672</t>
  </si>
  <si>
    <t>Goods received for R-Pac Bangladesh Packaging Co.</t>
  </si>
  <si>
    <t>223008480</t>
  </si>
  <si>
    <t>GRN-2022-2027</t>
  </si>
  <si>
    <t>2112008673</t>
  </si>
  <si>
    <t>223008491</t>
  </si>
  <si>
    <t>GRN-2022-2028</t>
  </si>
  <si>
    <t>2112008695</t>
  </si>
  <si>
    <t>223009057</t>
  </si>
  <si>
    <t>GRN-2022-2198</t>
  </si>
  <si>
    <t>2112008696</t>
  </si>
  <si>
    <t>223009058</t>
  </si>
  <si>
    <t>GRN-2022-2199</t>
  </si>
  <si>
    <t>2112008701</t>
  </si>
  <si>
    <t>223009131/9053</t>
  </si>
  <si>
    <t>GRN-2022-2209</t>
  </si>
  <si>
    <t>2112008703</t>
  </si>
  <si>
    <t>223009148</t>
  </si>
  <si>
    <t>GRN-2022-2213</t>
  </si>
  <si>
    <t>2112008704</t>
  </si>
  <si>
    <t>223009394</t>
  </si>
  <si>
    <t>GRN-2022-2214</t>
  </si>
  <si>
    <t>2112008697</t>
  </si>
  <si>
    <t>22309059</t>
  </si>
  <si>
    <t>GRN-2022-2200</t>
  </si>
  <si>
    <t>2112008705</t>
  </si>
  <si>
    <t>9045/9047</t>
  </si>
  <si>
    <t>GRN-2022-2215</t>
  </si>
  <si>
    <t>2112008700</t>
  </si>
  <si>
    <t>9050/9052/9046/904</t>
  </si>
  <si>
    <t>GRN-2022-2207</t>
  </si>
  <si>
    <t>2112008702</t>
  </si>
  <si>
    <t>9055/9054/9197</t>
  </si>
  <si>
    <t>GRN-2022-2212</t>
  </si>
  <si>
    <t>2112008698</t>
  </si>
  <si>
    <t>9056</t>
  </si>
  <si>
    <t>GRN-2022-2201</t>
  </si>
  <si>
    <t>2112008699</t>
  </si>
  <si>
    <t>9132/9350/9044</t>
  </si>
  <si>
    <t>GRN-2022-2205</t>
  </si>
  <si>
    <t>2112008808</t>
  </si>
  <si>
    <t>223009673</t>
  </si>
  <si>
    <t>GRN-2022-2349</t>
  </si>
  <si>
    <t>2112008834</t>
  </si>
  <si>
    <t>223009884</t>
  </si>
  <si>
    <t>GRN-2022-2431</t>
  </si>
  <si>
    <t>2112008833</t>
  </si>
  <si>
    <t>223009886/9885</t>
  </si>
  <si>
    <t>GRN-2022-2429</t>
  </si>
  <si>
    <t>2112009049</t>
  </si>
  <si>
    <t>223010210</t>
  </si>
  <si>
    <t>GRN-2022-2614</t>
  </si>
  <si>
    <t>2112008659</t>
  </si>
  <si>
    <t>SFML-0603-22</t>
  </si>
  <si>
    <t>GRN-2022-1998</t>
  </si>
  <si>
    <t>2112007767</t>
  </si>
  <si>
    <t>Goods received for Shenzhen Lai Tak Creation Texti</t>
  </si>
  <si>
    <t>21A-E0110&amp;21A-E011</t>
  </si>
  <si>
    <t>GRN-2022-11</t>
  </si>
  <si>
    <t>Shenzhen Lai Tak Creation Text</t>
  </si>
  <si>
    <t>2112007770</t>
  </si>
  <si>
    <t>GRN-2022-1</t>
  </si>
  <si>
    <t>2112008102</t>
  </si>
  <si>
    <t>21A-E0112</t>
  </si>
  <si>
    <t>GRN-2022-1117</t>
  </si>
  <si>
    <t>2112008055</t>
  </si>
  <si>
    <t>21A-E0116</t>
  </si>
  <si>
    <t>GRN-2022-878</t>
  </si>
  <si>
    <t>2112008656</t>
  </si>
  <si>
    <t>NOJ 0017/22</t>
  </si>
  <si>
    <t>GRN-2022-1972</t>
  </si>
  <si>
    <t>2112008657</t>
  </si>
  <si>
    <t>GRN-2022-1981</t>
  </si>
  <si>
    <t>2112008660</t>
  </si>
  <si>
    <t>GRN-2022-1969</t>
  </si>
  <si>
    <t>2112008793</t>
  </si>
  <si>
    <t>NOJ 1450/21</t>
  </si>
  <si>
    <t>GRN-2022-2290</t>
  </si>
  <si>
    <t>2112008794</t>
  </si>
  <si>
    <t>GRN-2022-2292</t>
  </si>
  <si>
    <t>2112008638</t>
  </si>
  <si>
    <t>noj 0042/22</t>
  </si>
  <si>
    <t>GRN-2022-2099</t>
  </si>
  <si>
    <t>2112008830</t>
  </si>
  <si>
    <t>55223R085/22K</t>
  </si>
  <si>
    <t>GRN-2022-2412</t>
  </si>
  <si>
    <t>2112008829</t>
  </si>
  <si>
    <t>MNB22008</t>
  </si>
  <si>
    <t>GRN-2022-2411</t>
  </si>
  <si>
    <t>2112007822</t>
  </si>
  <si>
    <t>Goods received for SHIMADA SHOJI (VIET NAM) CO., L</t>
  </si>
  <si>
    <t>NOJ 1386/21</t>
  </si>
  <si>
    <t>GRN-2022-192</t>
  </si>
  <si>
    <t>2112007932</t>
  </si>
  <si>
    <t>55223r3396/21k</t>
  </si>
  <si>
    <t>GRN-2022-458</t>
  </si>
  <si>
    <t>2112007930</t>
  </si>
  <si>
    <t>mnb21297</t>
  </si>
  <si>
    <t>GRN-2022-456</t>
  </si>
  <si>
    <t>2112007931</t>
  </si>
  <si>
    <t>GRN-2022-457</t>
  </si>
  <si>
    <t>2112008579</t>
  </si>
  <si>
    <t>55223R064/22K</t>
  </si>
  <si>
    <t>GRN-2022-1770</t>
  </si>
  <si>
    <t>2112008536</t>
  </si>
  <si>
    <t>mnb22001</t>
  </si>
  <si>
    <t>GRN-2022-1628</t>
  </si>
  <si>
    <t>2112008637</t>
  </si>
  <si>
    <t>mnb22005</t>
  </si>
  <si>
    <t>GRN-2022-2097</t>
  </si>
  <si>
    <t>2112008640</t>
  </si>
  <si>
    <t>mnb22006</t>
  </si>
  <si>
    <t>GRN-2022-2104</t>
  </si>
  <si>
    <t>2112008089</t>
  </si>
  <si>
    <t>18149</t>
  </si>
  <si>
    <t>GRN-2022-1057</t>
  </si>
  <si>
    <t>2112007778</t>
  </si>
  <si>
    <t>Goods received for SML Packaging BD Ltd.</t>
  </si>
  <si>
    <t>GRN-2022-22</t>
  </si>
  <si>
    <t>2112007779</t>
  </si>
  <si>
    <t>sml2021bd12014</t>
  </si>
  <si>
    <t>GRN-2022-23</t>
  </si>
  <si>
    <t>2112009091</t>
  </si>
  <si>
    <t>SML2022BD00404</t>
  </si>
  <si>
    <t>GRN-2022-2809</t>
  </si>
  <si>
    <t>2112007914</t>
  </si>
  <si>
    <t>Goods received for SML Packaging Solutions Banglad</t>
  </si>
  <si>
    <t>GRN-2022-369</t>
  </si>
  <si>
    <t>2112008022</t>
  </si>
  <si>
    <t>SML2021BD12014</t>
  </si>
  <si>
    <t>GRN-2022-765</t>
  </si>
  <si>
    <t>2112008061</t>
  </si>
  <si>
    <t>SML2022BD00116</t>
  </si>
  <si>
    <t>GRN-2022-939</t>
  </si>
  <si>
    <t>2112008026</t>
  </si>
  <si>
    <t>GRN-2022-797</t>
  </si>
  <si>
    <t>2112008106</t>
  </si>
  <si>
    <t>GRN-2022-1030</t>
  </si>
  <si>
    <t>2112008107</t>
  </si>
  <si>
    <t>GRN-2022-1033</t>
  </si>
  <si>
    <t>2112008038</t>
  </si>
  <si>
    <t>sml2021bd12433</t>
  </si>
  <si>
    <t>GRN-2022-830</t>
  </si>
  <si>
    <t>2112008084</t>
  </si>
  <si>
    <t>GRN-2022-1050</t>
  </si>
  <si>
    <t>2112008087</t>
  </si>
  <si>
    <t>GRN-2022-1054</t>
  </si>
  <si>
    <t>2112008088</t>
  </si>
  <si>
    <t>GRN-2022-1056</t>
  </si>
  <si>
    <t>2112008114</t>
  </si>
  <si>
    <t>GRN-2022-1046</t>
  </si>
  <si>
    <t>2112008133</t>
  </si>
  <si>
    <t>SML2021BD12433</t>
  </si>
  <si>
    <t>GRN-2022-1160</t>
  </si>
  <si>
    <t>2112008134</t>
  </si>
  <si>
    <t>GRN-2022-1161</t>
  </si>
  <si>
    <t>2112008136</t>
  </si>
  <si>
    <t>GRN-2022-1163</t>
  </si>
  <si>
    <t>2112008137</t>
  </si>
  <si>
    <t>GRN-2022-1165</t>
  </si>
  <si>
    <t>2112008138</t>
  </si>
  <si>
    <t>GRN-2022-1171</t>
  </si>
  <si>
    <t>2112008627</t>
  </si>
  <si>
    <t>GRN-2022-2056</t>
  </si>
  <si>
    <t>2112008504</t>
  </si>
  <si>
    <t>SML2022BD00129</t>
  </si>
  <si>
    <t>GRN-2022-1509</t>
  </si>
  <si>
    <t>2112008505</t>
  </si>
  <si>
    <t>GRN-2022-1510</t>
  </si>
  <si>
    <t>2112008135</t>
  </si>
  <si>
    <t>GRN-2022-1162</t>
  </si>
  <si>
    <t>2112008141</t>
  </si>
  <si>
    <t>GRN-2022-1178</t>
  </si>
  <si>
    <t>2112008142</t>
  </si>
  <si>
    <t>GRN-2022-1181</t>
  </si>
  <si>
    <t>2112008566</t>
  </si>
  <si>
    <t>GRN-2022-1734</t>
  </si>
  <si>
    <t>2112008567</t>
  </si>
  <si>
    <t>GRN-2022-1735</t>
  </si>
  <si>
    <t>2112008568</t>
  </si>
  <si>
    <t>GRN-2022-1736</t>
  </si>
  <si>
    <t>2112008569</t>
  </si>
  <si>
    <t>GRN-2022-1739</t>
  </si>
  <si>
    <t>2112008570</t>
  </si>
  <si>
    <t>GRN-2022-1740</t>
  </si>
  <si>
    <t>2112008571</t>
  </si>
  <si>
    <t>GRN-2022-1742</t>
  </si>
  <si>
    <t>2112008572</t>
  </si>
  <si>
    <t>GRN-2022-1744</t>
  </si>
  <si>
    <t>2112008573</t>
  </si>
  <si>
    <t>GRN-2022-1747</t>
  </si>
  <si>
    <t>2112008574</t>
  </si>
  <si>
    <t>GRN-2022-1748</t>
  </si>
  <si>
    <t>2112008670</t>
  </si>
  <si>
    <t>GRN-2022-2023</t>
  </si>
  <si>
    <t>2112008671</t>
  </si>
  <si>
    <t>GRN-2022-2025</t>
  </si>
  <si>
    <t>2112008674</t>
  </si>
  <si>
    <t>GRN-2022-2139</t>
  </si>
  <si>
    <t>2112008675</t>
  </si>
  <si>
    <t>GRN-2022-2141</t>
  </si>
  <si>
    <t>2112008676</t>
  </si>
  <si>
    <t>GRN-2022-2143</t>
  </si>
  <si>
    <t>2112008677</t>
  </si>
  <si>
    <t>GRN-2022-2144</t>
  </si>
  <si>
    <t>2112008628</t>
  </si>
  <si>
    <t>sml2022bd00116</t>
  </si>
  <si>
    <t>GRN-2022-2060</t>
  </si>
  <si>
    <t>2112008629</t>
  </si>
  <si>
    <t>GRN-2022-2061</t>
  </si>
  <si>
    <t>2112008630</t>
  </si>
  <si>
    <t>GRN-2022-2062</t>
  </si>
  <si>
    <t>2112008678</t>
  </si>
  <si>
    <t>GRN-2022-2151</t>
  </si>
  <si>
    <t>2112008679</t>
  </si>
  <si>
    <t>GRN-2022-2153</t>
  </si>
  <si>
    <t>2112008680</t>
  </si>
  <si>
    <t>GRN-2022-2154</t>
  </si>
  <si>
    <t>2112008564</t>
  </si>
  <si>
    <t>sml2022bd00129</t>
  </si>
  <si>
    <t>GRN-2022-1714</t>
  </si>
  <si>
    <t>2112008565</t>
  </si>
  <si>
    <t>GRN-2022-1715</t>
  </si>
  <si>
    <t>2112008139</t>
  </si>
  <si>
    <t>sml2022bd00243</t>
  </si>
  <si>
    <t>GRN-2022-1175</t>
  </si>
  <si>
    <t>2112008563</t>
  </si>
  <si>
    <t>GRN-2022-1711</t>
  </si>
  <si>
    <t>2112008682</t>
  </si>
  <si>
    <t>sml2022bd00387</t>
  </si>
  <si>
    <t>GRN-2022-2157</t>
  </si>
  <si>
    <t>2112008683</t>
  </si>
  <si>
    <t>GRN-2022-2162</t>
  </si>
  <si>
    <t>2112008684</t>
  </si>
  <si>
    <t>GRN-2022-2164</t>
  </si>
  <si>
    <t>2112008685</t>
  </si>
  <si>
    <t>GRN-2022-2167</t>
  </si>
  <si>
    <t>2112008795</t>
  </si>
  <si>
    <t>GRN-2022-2303</t>
  </si>
  <si>
    <t>2112009031</t>
  </si>
  <si>
    <t>GRN-2022-2502</t>
  </si>
  <si>
    <t>2112009033</t>
  </si>
  <si>
    <t>GRN-2022-2506</t>
  </si>
  <si>
    <t>2112009009</t>
  </si>
  <si>
    <t>GRN-2022-2510</t>
  </si>
  <si>
    <t>2112009019</t>
  </si>
  <si>
    <t>sml2022bd00330</t>
  </si>
  <si>
    <t>GRN-2022-2526</t>
  </si>
  <si>
    <t>2112009020</t>
  </si>
  <si>
    <t>GRN-2022-2528</t>
  </si>
  <si>
    <t>2112009025</t>
  </si>
  <si>
    <t>GRN-2022-2559</t>
  </si>
  <si>
    <t>2112009055</t>
  </si>
  <si>
    <t>GRN-2022-2622</t>
  </si>
  <si>
    <t>2112009057</t>
  </si>
  <si>
    <t>GRN-2022-2623</t>
  </si>
  <si>
    <t>2112008815</t>
  </si>
  <si>
    <t>sml2022bd00404</t>
  </si>
  <si>
    <t>GRN-2022-2373</t>
  </si>
  <si>
    <t>2112008816</t>
  </si>
  <si>
    <t>GRN-2022-2374</t>
  </si>
  <si>
    <t>2112008817</t>
  </si>
  <si>
    <t>GRN-2022-2379</t>
  </si>
  <si>
    <t>2112008818</t>
  </si>
  <si>
    <t>GRN-2022-2380</t>
  </si>
  <si>
    <t>2112008819</t>
  </si>
  <si>
    <t>GRN-2022-2382</t>
  </si>
  <si>
    <t>2112009022</t>
  </si>
  <si>
    <t>sml2022bd12433</t>
  </si>
  <si>
    <t>GRN-2022-2551</t>
  </si>
  <si>
    <t>2112007896</t>
  </si>
  <si>
    <t>Goods received for South China B &amp; D Fty Ltd#</t>
  </si>
  <si>
    <t>SCB/1007/2021</t>
  </si>
  <si>
    <t>GRN-2022-330</t>
  </si>
  <si>
    <t>2112008063</t>
  </si>
  <si>
    <t>254251</t>
  </si>
  <si>
    <t>GRN-2022-947</t>
  </si>
  <si>
    <t>2112008635</t>
  </si>
  <si>
    <t>254302</t>
  </si>
  <si>
    <t>GRN-2022-2085</t>
  </si>
  <si>
    <t>2112008636</t>
  </si>
  <si>
    <t>GRN-2022-2089</t>
  </si>
  <si>
    <t>2112009097</t>
  </si>
  <si>
    <t>DCF-20220109-BK-1</t>
  </si>
  <si>
    <t>GRN-2022-2876</t>
  </si>
  <si>
    <t>2112009098</t>
  </si>
  <si>
    <t>DCF-220103-BK03</t>
  </si>
  <si>
    <t>GRN-2022-2877</t>
  </si>
  <si>
    <t>2112009099</t>
  </si>
  <si>
    <t>DCF-220103-BK04</t>
  </si>
  <si>
    <t>GRN-2022-2878</t>
  </si>
  <si>
    <t>2112007825</t>
  </si>
  <si>
    <t>Goods received for Taiwan Bangla Specialized Texti</t>
  </si>
  <si>
    <t>DCF-211230-BK01</t>
  </si>
  <si>
    <t>GRN-2022-196</t>
  </si>
  <si>
    <t>2112007824</t>
  </si>
  <si>
    <t>DCF-220102-BK01</t>
  </si>
  <si>
    <t>GRN-2022-195</t>
  </si>
  <si>
    <t>2112007837</t>
  </si>
  <si>
    <t>Goods received for Talent Textiles Company Li</t>
  </si>
  <si>
    <t>TI21120022(LC24154</t>
  </si>
  <si>
    <t>GRN-2022-278</t>
  </si>
  <si>
    <t>2112008274</t>
  </si>
  <si>
    <t>TI21120097</t>
  </si>
  <si>
    <t>GRN-2022-1453</t>
  </si>
  <si>
    <t>2112007886</t>
  </si>
  <si>
    <t>Goods received for TAT FAI ZIPPER COMPANY LIMITED</t>
  </si>
  <si>
    <t>5957</t>
  </si>
  <si>
    <t>GRN-2022-289</t>
  </si>
  <si>
    <t>2112007889</t>
  </si>
  <si>
    <t>5961</t>
  </si>
  <si>
    <t>GRN-2022-292</t>
  </si>
  <si>
    <t>2112007887</t>
  </si>
  <si>
    <t>5964</t>
  </si>
  <si>
    <t>GRN-2022-290</t>
  </si>
  <si>
    <t>2112007890</t>
  </si>
  <si>
    <t>5971</t>
  </si>
  <si>
    <t>GRN-2022-294</t>
  </si>
  <si>
    <t>2112008291</t>
  </si>
  <si>
    <t>6014</t>
  </si>
  <si>
    <t>GRN-2022-1479</t>
  </si>
  <si>
    <t>2112008290</t>
  </si>
  <si>
    <t>6015</t>
  </si>
  <si>
    <t>GRN-2022-1478</t>
  </si>
  <si>
    <t>2112008248</t>
  </si>
  <si>
    <t>1971</t>
  </si>
  <si>
    <t>GRN-2022-1519</t>
  </si>
  <si>
    <t>2112008811</t>
  </si>
  <si>
    <t>1972</t>
  </si>
  <si>
    <t>GRN-2022-2356</t>
  </si>
  <si>
    <t>2112007639</t>
  </si>
  <si>
    <t>Goods received for TRS Accessories International</t>
  </si>
  <si>
    <t>3416</t>
  </si>
  <si>
    <t>GRN-2022-324</t>
  </si>
  <si>
    <t>2112007826</t>
  </si>
  <si>
    <t>3429</t>
  </si>
  <si>
    <t>GRN-2022-197</t>
  </si>
  <si>
    <t>2112007833</t>
  </si>
  <si>
    <t>1967/1969</t>
  </si>
  <si>
    <t>GRN-2022-228</t>
  </si>
  <si>
    <t>2112007835</t>
  </si>
  <si>
    <t>1970</t>
  </si>
  <si>
    <t>GRN-2022-276</t>
  </si>
  <si>
    <t>2112007820</t>
  </si>
  <si>
    <t>CPD210000943</t>
  </si>
  <si>
    <t>GRN-2022-182</t>
  </si>
  <si>
    <t>2112007884</t>
  </si>
  <si>
    <t>CPD210000971</t>
  </si>
  <si>
    <t>GRN-2022-285</t>
  </si>
  <si>
    <t>2112007885</t>
  </si>
  <si>
    <t>CPD210000972</t>
  </si>
  <si>
    <t>GRN-2022-288</t>
  </si>
  <si>
    <t>2112007888</t>
  </si>
  <si>
    <t>CPD210000973</t>
  </si>
  <si>
    <t>GRN-2022-291</t>
  </si>
  <si>
    <t>2112007891</t>
  </si>
  <si>
    <t>CPD210000974</t>
  </si>
  <si>
    <t>GRN-2022-295</t>
  </si>
  <si>
    <t>2112007895</t>
  </si>
  <si>
    <t>QPD210000948</t>
  </si>
  <si>
    <t>GRN-2022-329</t>
  </si>
  <si>
    <t>2112007936</t>
  </si>
  <si>
    <t>CPD210000878</t>
  </si>
  <si>
    <t>GRN-2022-598</t>
  </si>
  <si>
    <t>2112007937</t>
  </si>
  <si>
    <t>CPD210000881</t>
  </si>
  <si>
    <t>GRN-2022-599</t>
  </si>
  <si>
    <t>2112007999</t>
  </si>
  <si>
    <t>GRN-2022-695</t>
  </si>
  <si>
    <t>2112007949</t>
  </si>
  <si>
    <t>CPD210000949</t>
  </si>
  <si>
    <t>GRN-2022-538</t>
  </si>
  <si>
    <t>2112007968</t>
  </si>
  <si>
    <t>CPD210000983</t>
  </si>
  <si>
    <t>GRN-2022-529</t>
  </si>
  <si>
    <t>2112007946</t>
  </si>
  <si>
    <t>CPD210000984</t>
  </si>
  <si>
    <t>GRN-2022-532</t>
  </si>
  <si>
    <t>2112007947</t>
  </si>
  <si>
    <t>GRN-2022-535</t>
  </si>
  <si>
    <t>2112007948</t>
  </si>
  <si>
    <t>GRN-2022-537</t>
  </si>
  <si>
    <t>2112008077</t>
  </si>
  <si>
    <t>CPD210001009</t>
  </si>
  <si>
    <t>GRN-2022-1005</t>
  </si>
  <si>
    <t>2112008078</t>
  </si>
  <si>
    <t>CPD210001010</t>
  </si>
  <si>
    <t>GRN-2022-1007</t>
  </si>
  <si>
    <t>2112008512</t>
  </si>
  <si>
    <t>CPD210000977</t>
  </si>
  <si>
    <t>GRN-2022-1527</t>
  </si>
  <si>
    <t>2112008545</t>
  </si>
  <si>
    <t>CPD210000994</t>
  </si>
  <si>
    <t>GRN-2022-1685</t>
  </si>
  <si>
    <t>2112008531</t>
  </si>
  <si>
    <t>CPD210001038</t>
  </si>
  <si>
    <t>GRN-2022-1590</t>
  </si>
  <si>
    <t>2112009024</t>
  </si>
  <si>
    <t>CPD210001042</t>
  </si>
  <si>
    <t>GRN-2022-2554</t>
  </si>
  <si>
    <t>2112009013</t>
  </si>
  <si>
    <t>CPD210001076</t>
  </si>
  <si>
    <t>GRN-2022-2517</t>
  </si>
  <si>
    <t>2112008812</t>
  </si>
  <si>
    <t>CPD210001077</t>
  </si>
  <si>
    <t>GRN-2022-2357</t>
  </si>
  <si>
    <t>2112008813</t>
  </si>
  <si>
    <t>CPD210001078</t>
  </si>
  <si>
    <t>GRN-2022-2361</t>
  </si>
  <si>
    <t>2112008814</t>
  </si>
  <si>
    <t>GRN-2022-2365</t>
  </si>
  <si>
    <t>2112009016</t>
  </si>
  <si>
    <t>CPD210001079</t>
  </si>
  <si>
    <t>GRN-2022-2520</t>
  </si>
  <si>
    <t>2112008809</t>
  </si>
  <si>
    <t>CPD210001080</t>
  </si>
  <si>
    <t>GRN-2022-2353</t>
  </si>
  <si>
    <t>2112009081</t>
  </si>
  <si>
    <t>CPD210001082</t>
  </si>
  <si>
    <t>GRN-2022-2721</t>
  </si>
  <si>
    <t>2112009127</t>
  </si>
  <si>
    <t>CPD210001087</t>
  </si>
  <si>
    <t>GRN-2022-2957</t>
  </si>
  <si>
    <t>2112009128</t>
  </si>
  <si>
    <t>GRN-2022-2958</t>
  </si>
  <si>
    <t>2112008268</t>
  </si>
  <si>
    <t>Goods received for VARDHMAN TEXTILES LIMITED#</t>
  </si>
  <si>
    <t>GRN-2022-1428</t>
  </si>
  <si>
    <t>2112008267</t>
  </si>
  <si>
    <t>CPD210001012</t>
  </si>
  <si>
    <t>GRN-2022-1422</t>
  </si>
  <si>
    <t>2112008094</t>
  </si>
  <si>
    <t>Goods received for Western paper industries (BD) (</t>
  </si>
  <si>
    <t>dc-008/21</t>
  </si>
  <si>
    <t>GRN-2022-1077</t>
  </si>
  <si>
    <t>2112008095</t>
  </si>
  <si>
    <t>GRN-2022-1080</t>
  </si>
  <si>
    <t>2112008096</t>
  </si>
  <si>
    <t>GRN-2022-1082</t>
  </si>
  <si>
    <t>2112009017</t>
  </si>
  <si>
    <t>008/21</t>
  </si>
  <si>
    <t>GRN-2022-2522</t>
  </si>
  <si>
    <t>2112008249</t>
  </si>
  <si>
    <t>Goods received for WINNITEX (VIETNAM) LIMITE</t>
  </si>
  <si>
    <t>SWV002127</t>
  </si>
  <si>
    <t>GRN-2022-1300</t>
  </si>
  <si>
    <t>WINNITEX (VIETNAM) LIMITED</t>
  </si>
  <si>
    <t>2112008521</t>
  </si>
  <si>
    <t>Goods received for WINNITEX (VIETNAM) LIMITED</t>
  </si>
  <si>
    <t>SWV002056</t>
  </si>
  <si>
    <t>GRN-2022-1562</t>
  </si>
  <si>
    <t>2112007807</t>
  </si>
  <si>
    <t>SW126115</t>
  </si>
  <si>
    <t>GRN-2022-80</t>
  </si>
  <si>
    <t>2112008073</t>
  </si>
  <si>
    <t>SW126265</t>
  </si>
  <si>
    <t>GRN-2022-990</t>
  </si>
  <si>
    <t>2112008796</t>
  </si>
  <si>
    <t>SW126478</t>
  </si>
  <si>
    <t>GRN-2022-2325</t>
  </si>
  <si>
    <t>2112008797</t>
  </si>
  <si>
    <t>GRN-2022-2327</t>
  </si>
  <si>
    <t>2112008537</t>
  </si>
  <si>
    <t>SW126536</t>
  </si>
  <si>
    <t>GRN-2022-1634</t>
  </si>
  <si>
    <t>2112009007</t>
  </si>
  <si>
    <t>SW126420</t>
  </si>
  <si>
    <t>GRN-2022-2474</t>
  </si>
  <si>
    <t>2112009008</t>
  </si>
  <si>
    <t>GRN-2022-2478</t>
  </si>
  <si>
    <t>2112008132</t>
  </si>
  <si>
    <t>YD2021082-2</t>
  </si>
  <si>
    <t>GRN-2022-1155</t>
  </si>
  <si>
    <t>2112007819</t>
  </si>
  <si>
    <t>Goods received for Yixing Lucky G&amp;L Dyeing and Fin</t>
  </si>
  <si>
    <t>QJ211127</t>
  </si>
  <si>
    <t>GRN-2022-209</t>
  </si>
  <si>
    <t>2112008273</t>
  </si>
  <si>
    <t>QJ211210</t>
  </si>
  <si>
    <t>GRN-2022-1441</t>
  </si>
  <si>
    <t>2112007768</t>
  </si>
  <si>
    <t>Goods received for YKK Bangladesh PTE Ltd.</t>
  </si>
  <si>
    <t>ie00679431</t>
  </si>
  <si>
    <t>GRN-2022-12</t>
  </si>
  <si>
    <t>2112007801</t>
  </si>
  <si>
    <t>IE00678911</t>
  </si>
  <si>
    <t>GRN-2022-91</t>
  </si>
  <si>
    <t>2112007802</t>
  </si>
  <si>
    <t>GRN-2022-92</t>
  </si>
  <si>
    <t>2112007897</t>
  </si>
  <si>
    <t>ie00001482</t>
  </si>
  <si>
    <t>GRN-2022-337</t>
  </si>
  <si>
    <t>2112007941</t>
  </si>
  <si>
    <t>ie00001512</t>
  </si>
  <si>
    <t>GRN-2022-606</t>
  </si>
  <si>
    <t>2112007942</t>
  </si>
  <si>
    <t>GRN-2022-608</t>
  </si>
  <si>
    <t>2112008025</t>
  </si>
  <si>
    <t>IE00005142</t>
  </si>
  <si>
    <t>GRN-2022-775</t>
  </si>
  <si>
    <t>2112008023</t>
  </si>
  <si>
    <t>GRN-2022-772</t>
  </si>
  <si>
    <t>2112007969</t>
  </si>
  <si>
    <t>ie00001562</t>
  </si>
  <si>
    <t>GRN-2022-610</t>
  </si>
  <si>
    <t>2112007970</t>
  </si>
  <si>
    <t>ie00004052</t>
  </si>
  <si>
    <t>GRN-2022-614</t>
  </si>
  <si>
    <t>2112008097</t>
  </si>
  <si>
    <t>ie00016082</t>
  </si>
  <si>
    <t>GRN-2022-1100</t>
  </si>
  <si>
    <t>2112008091</t>
  </si>
  <si>
    <t>ie00016262</t>
  </si>
  <si>
    <t>GRN-2022-1069</t>
  </si>
  <si>
    <t>2112008092</t>
  </si>
  <si>
    <t>GRN-2022-1072</t>
  </si>
  <si>
    <t>2112008093</t>
  </si>
  <si>
    <t>GRN-2022-1074</t>
  </si>
  <si>
    <t>2112008105</t>
  </si>
  <si>
    <t>ie0010822</t>
  </si>
  <si>
    <t>GRN-2022-1123</t>
  </si>
  <si>
    <t>2112008508</t>
  </si>
  <si>
    <t>2064</t>
  </si>
  <si>
    <t>GRN-2022-1516</t>
  </si>
  <si>
    <t>2112008509</t>
  </si>
  <si>
    <t>IE00016452</t>
  </si>
  <si>
    <t>GRN-2022-1518</t>
  </si>
  <si>
    <t>2112008688</t>
  </si>
  <si>
    <t>IE00025842</t>
  </si>
  <si>
    <t>GRN-2022-2187</t>
  </si>
  <si>
    <t>2112008689</t>
  </si>
  <si>
    <t>GRN-2022-2188</t>
  </si>
  <si>
    <t>2112008690</t>
  </si>
  <si>
    <t>GRN-2022-2189</t>
  </si>
  <si>
    <t>2112008489</t>
  </si>
  <si>
    <t>ie00016492</t>
  </si>
  <si>
    <t>GRN-2022-1490</t>
  </si>
  <si>
    <t>2112008491</t>
  </si>
  <si>
    <t>GRN-2022-1493</t>
  </si>
  <si>
    <t>2112008549</t>
  </si>
  <si>
    <t>ie00020592</t>
  </si>
  <si>
    <t>GRN-2022-1693</t>
  </si>
  <si>
    <t>2112008550</t>
  </si>
  <si>
    <t>GRN-2022-1694</t>
  </si>
  <si>
    <t>2112008645</t>
  </si>
  <si>
    <t>ie00033072</t>
  </si>
  <si>
    <t>GRN-2022-2125</t>
  </si>
  <si>
    <t>2112008646</t>
  </si>
  <si>
    <t>GRN-2022-2129</t>
  </si>
  <si>
    <t>2112008647</t>
  </si>
  <si>
    <t>GRN-2022-2130</t>
  </si>
  <si>
    <t>2112008654</t>
  </si>
  <si>
    <t>GRN-2022-2131</t>
  </si>
  <si>
    <t>2112008644</t>
  </si>
  <si>
    <t>ie00033612</t>
  </si>
  <si>
    <t>GRN-2022-2124</t>
  </si>
  <si>
    <t>2112008820</t>
  </si>
  <si>
    <t>ie00020552</t>
  </si>
  <si>
    <t>GRN-2022-2383</t>
  </si>
  <si>
    <t>2112008823</t>
  </si>
  <si>
    <t>ie00033532</t>
  </si>
  <si>
    <t>GRN-2022-2390</t>
  </si>
  <si>
    <t>2112008807</t>
  </si>
  <si>
    <t>ie00044042</t>
  </si>
  <si>
    <t>GRN-2022-2347</t>
  </si>
  <si>
    <t>2112009071</t>
  </si>
  <si>
    <t>ie00045472</t>
  </si>
  <si>
    <t>GRN-2022-2681</t>
  </si>
  <si>
    <t>2112009015</t>
  </si>
  <si>
    <t>ie00046112</t>
  </si>
  <si>
    <t>GRN-2022-2519</t>
  </si>
  <si>
    <t>2112009038</t>
  </si>
  <si>
    <t>ie00047442</t>
  </si>
  <si>
    <t>GRN-2022-2647</t>
  </si>
  <si>
    <t>2112009010</t>
  </si>
  <si>
    <t>ie00047892</t>
  </si>
  <si>
    <t>GRN-2022-2514</t>
  </si>
  <si>
    <t>2112009011</t>
  </si>
  <si>
    <t>ie00048152</t>
  </si>
  <si>
    <t>GRN-2022-2515</t>
  </si>
  <si>
    <t>2112009012</t>
  </si>
  <si>
    <t>GRN-2022-2516</t>
  </si>
  <si>
    <t>2112009014</t>
  </si>
  <si>
    <t>GRN-2022-2518</t>
  </si>
  <si>
    <t>2112009039</t>
  </si>
  <si>
    <t>ie00048312</t>
  </si>
  <si>
    <t>GRN-2022-2649</t>
  </si>
  <si>
    <t>2112008488</t>
  </si>
  <si>
    <t>Goods received for YKK BANGLADESH PTE LTD.#</t>
  </si>
  <si>
    <t>GRN-2022-1489</t>
  </si>
  <si>
    <t>2112008600</t>
  </si>
  <si>
    <t>TH21/0106</t>
  </si>
  <si>
    <t>GRN-2022-1929</t>
  </si>
  <si>
    <t>2112008790</t>
  </si>
  <si>
    <t>TH22/0016</t>
  </si>
  <si>
    <t>GRN-2022-2269</t>
  </si>
  <si>
    <t>2112009029</t>
  </si>
  <si>
    <t>TH22/0001</t>
  </si>
  <si>
    <t>GRN-2022-2490</t>
  </si>
  <si>
    <t>2112009112</t>
  </si>
  <si>
    <t>TH22/0005</t>
  </si>
  <si>
    <t>GRN-2022-3001</t>
  </si>
  <si>
    <t>2112009082</t>
  </si>
  <si>
    <t>TH22/0019</t>
  </si>
  <si>
    <t>GRN-2022-2722</t>
  </si>
  <si>
    <t>2112009083</t>
  </si>
  <si>
    <t>GRN-2022-2723</t>
  </si>
  <si>
    <t>2112007905</t>
  </si>
  <si>
    <t>TH21/0096</t>
  </si>
  <si>
    <t>GRN-2022-359</t>
  </si>
  <si>
    <t>2112007925</t>
  </si>
  <si>
    <t>TH21/0099</t>
  </si>
  <si>
    <t>GRN-2022-412</t>
  </si>
  <si>
    <t>2112007926</t>
  </si>
  <si>
    <t>TH21/0100</t>
  </si>
  <si>
    <t>GRN-2022-415</t>
  </si>
  <si>
    <t>2112008039</t>
  </si>
  <si>
    <t>TH22/0003</t>
  </si>
  <si>
    <t>GRN-2022-840</t>
  </si>
  <si>
    <t>2112008040</t>
  </si>
  <si>
    <t>TH22/0007</t>
  </si>
  <si>
    <t>GRN-2022-871</t>
  </si>
  <si>
    <t>2112008080</t>
  </si>
  <si>
    <t>TH22/0008</t>
  </si>
  <si>
    <t>GRN-2022-1013</t>
  </si>
  <si>
    <t>2112008081</t>
  </si>
  <si>
    <t>GRN-2022-1014</t>
  </si>
  <si>
    <t>2112008513</t>
  </si>
  <si>
    <t>TH21/0108</t>
  </si>
  <si>
    <t>GRN-2022-1529</t>
  </si>
  <si>
    <t>2112008250</t>
  </si>
  <si>
    <t>TH22/0097</t>
  </si>
  <si>
    <t>GRN-2022-1304</t>
  </si>
  <si>
    <t>2112008251</t>
  </si>
  <si>
    <t>GRN-2022-1306</t>
  </si>
  <si>
    <t>2110000936</t>
  </si>
  <si>
    <t>Old outstanding adjusted with RM-GRN-15787,17645,7</t>
  </si>
  <si>
    <t>GRN-15787,17645,47</t>
  </si>
  <si>
    <t>GRN-15787,17645,</t>
  </si>
  <si>
    <t>2110000958</t>
  </si>
  <si>
    <t>ZA</t>
  </si>
  <si>
    <t>2117000001</t>
  </si>
  <si>
    <t>Advance adjusted with RM due to short received</t>
  </si>
  <si>
    <t>DPBCOR170016DAK</t>
  </si>
  <si>
    <t>2117000002</t>
  </si>
  <si>
    <t>BBCDAK141636</t>
  </si>
  <si>
    <t>2117000000</t>
  </si>
  <si>
    <t>AP adjusted with RM due to not claim with long tim</t>
  </si>
  <si>
    <t>1912009340</t>
  </si>
  <si>
    <t>GRN-2020-8426</t>
  </si>
  <si>
    <t>RJ Corporation</t>
  </si>
  <si>
    <t>2117000003</t>
  </si>
  <si>
    <t>2126000747</t>
  </si>
  <si>
    <t>DCUDAK152816</t>
  </si>
  <si>
    <t>IBCEPZ237664DAK</t>
  </si>
  <si>
    <t>2117000004</t>
  </si>
  <si>
    <t>FABRICS AND ACCESSORIES</t>
  </si>
  <si>
    <t>CIPL-CEI-001-22</t>
  </si>
  <si>
    <t>2112009374</t>
  </si>
  <si>
    <t>801</t>
  </si>
  <si>
    <t>GRN-2022-4035</t>
  </si>
  <si>
    <t>2112009375</t>
  </si>
  <si>
    <t>GRN-2022-4039</t>
  </si>
  <si>
    <t>2112009376</t>
  </si>
  <si>
    <t>GRN-2022-4042</t>
  </si>
  <si>
    <t>2112009550</t>
  </si>
  <si>
    <t>811</t>
  </si>
  <si>
    <t>GRN-2022-4331</t>
  </si>
  <si>
    <t>2112009161</t>
  </si>
  <si>
    <t>AB/1266/21</t>
  </si>
  <si>
    <t>GRN-2022-3095</t>
  </si>
  <si>
    <t>2112009188</t>
  </si>
  <si>
    <t>AB/1122/21</t>
  </si>
  <si>
    <t>GRN-2022-3172</t>
  </si>
  <si>
    <t>2112009186</t>
  </si>
  <si>
    <t>AB/1195/21</t>
  </si>
  <si>
    <t>GRN-2022-3170</t>
  </si>
  <si>
    <t>2112009187</t>
  </si>
  <si>
    <t>AB/1292/21</t>
  </si>
  <si>
    <t>GRN-2022-3171</t>
  </si>
  <si>
    <t>2112009185</t>
  </si>
  <si>
    <t>AB/1293/21</t>
  </si>
  <si>
    <t>GRN-2022-3169</t>
  </si>
  <si>
    <t>2112009201</t>
  </si>
  <si>
    <t>AB/1333/21</t>
  </si>
  <si>
    <t>GRN-2022-3232</t>
  </si>
  <si>
    <t>2112009203</t>
  </si>
  <si>
    <t>AB/1351/21</t>
  </si>
  <si>
    <t>GRN-2022-3237</t>
  </si>
  <si>
    <t>2112009204</t>
  </si>
  <si>
    <t>GRN-2022-3239</t>
  </si>
  <si>
    <t>2112009200</t>
  </si>
  <si>
    <t>AB/1365/21</t>
  </si>
  <si>
    <t>GRN-2022-3225</t>
  </si>
  <si>
    <t>2112009385</t>
  </si>
  <si>
    <t>GRN-2022-3282</t>
  </si>
  <si>
    <t>2112009386</t>
  </si>
  <si>
    <t>GRN-2022-3284</t>
  </si>
  <si>
    <t>2112009395</t>
  </si>
  <si>
    <t>GRN-2022-3349</t>
  </si>
  <si>
    <t>2112009396</t>
  </si>
  <si>
    <t>GRN-2022-3363</t>
  </si>
  <si>
    <t>2112009389</t>
  </si>
  <si>
    <t>AB/1332/21</t>
  </si>
  <si>
    <t>GRN-2022-3299</t>
  </si>
  <si>
    <t>2112009390</t>
  </si>
  <si>
    <t>GRN-2022-3303</t>
  </si>
  <si>
    <t>2112009453</t>
  </si>
  <si>
    <t>AB/1335/21</t>
  </si>
  <si>
    <t>GRN-2022-3858</t>
  </si>
  <si>
    <t>2112009378</t>
  </si>
  <si>
    <t>GRN-2022-3240</t>
  </si>
  <si>
    <t>2112009379</t>
  </si>
  <si>
    <t>GRN-2022-3242</t>
  </si>
  <si>
    <t>2112009380</t>
  </si>
  <si>
    <t>GRN-2022-3243</t>
  </si>
  <si>
    <t>2112009383</t>
  </si>
  <si>
    <t>GRN-2022-3256</t>
  </si>
  <si>
    <t>2112009470</t>
  </si>
  <si>
    <t>GRN-2022-3926</t>
  </si>
  <si>
    <t>2112009405</t>
  </si>
  <si>
    <t>AB/1357/21</t>
  </si>
  <si>
    <t>GRN-2022-3525</t>
  </si>
  <si>
    <t>2112009428</t>
  </si>
  <si>
    <t>AB/1387/21</t>
  </si>
  <si>
    <t>GRN-2022-3731</t>
  </si>
  <si>
    <t>2112009446</t>
  </si>
  <si>
    <t>GRN-2022-3825</t>
  </si>
  <si>
    <t>2112009454</t>
  </si>
  <si>
    <t>GRN-2022-3861</t>
  </si>
  <si>
    <t>2112009455</t>
  </si>
  <si>
    <t>GRN-2022-3864</t>
  </si>
  <si>
    <t>2112009509</t>
  </si>
  <si>
    <t>GRN-2022-4123</t>
  </si>
  <si>
    <t>2112009506</t>
  </si>
  <si>
    <t>AB/1390/21</t>
  </si>
  <si>
    <t>GRN-2022-4100</t>
  </si>
  <si>
    <t>2112009505</t>
  </si>
  <si>
    <t>AB/1418/21</t>
  </si>
  <si>
    <t>GRN-2022-4099</t>
  </si>
  <si>
    <t>2112009556</t>
  </si>
  <si>
    <t>AB/1420/21</t>
  </si>
  <si>
    <t>GRN-2022-4361</t>
  </si>
  <si>
    <t>2112009557</t>
  </si>
  <si>
    <t>GRN-2022-4362</t>
  </si>
  <si>
    <t>2112009194</t>
  </si>
  <si>
    <t>in1131255</t>
  </si>
  <si>
    <t>GRN-2022-3189</t>
  </si>
  <si>
    <t>2112009191</t>
  </si>
  <si>
    <t>in1131259</t>
  </si>
  <si>
    <t>GRN-2022-3175</t>
  </si>
  <si>
    <t>2112009193</t>
  </si>
  <si>
    <t>in1131262</t>
  </si>
  <si>
    <t>GRN-2022-3185</t>
  </si>
  <si>
    <t>2112009195</t>
  </si>
  <si>
    <t>in1131270</t>
  </si>
  <si>
    <t>GRN-2022-3194</t>
  </si>
  <si>
    <t>2112009196</t>
  </si>
  <si>
    <t>in1131304</t>
  </si>
  <si>
    <t>GRN-2022-3199</t>
  </si>
  <si>
    <t>2112009189</t>
  </si>
  <si>
    <t>in1131488</t>
  </si>
  <si>
    <t>GRN-2022-3173</t>
  </si>
  <si>
    <t>2112009192</t>
  </si>
  <si>
    <t>in1131498</t>
  </si>
  <si>
    <t>GRN-2022-3179</t>
  </si>
  <si>
    <t>2112009372</t>
  </si>
  <si>
    <t>in1133817</t>
  </si>
  <si>
    <t>GRN-2022-4055</t>
  </si>
  <si>
    <t>2112009358</t>
  </si>
  <si>
    <t>in1133824</t>
  </si>
  <si>
    <t>GRN-2022-4015</t>
  </si>
  <si>
    <t>2112009371</t>
  </si>
  <si>
    <t>in1134215</t>
  </si>
  <si>
    <t>GRN-2022-4053</t>
  </si>
  <si>
    <t>2112009368</t>
  </si>
  <si>
    <t>in1135022</t>
  </si>
  <si>
    <t>GRN-2022-4049</t>
  </si>
  <si>
    <t>2112009369</t>
  </si>
  <si>
    <t>in1135038</t>
  </si>
  <si>
    <t>GRN-2022-4050</t>
  </si>
  <si>
    <t>2112009367</t>
  </si>
  <si>
    <t>in1135663</t>
  </si>
  <si>
    <t>GRN-2022-4048</t>
  </si>
  <si>
    <t>2112009370</t>
  </si>
  <si>
    <t>in1135666</t>
  </si>
  <si>
    <t>GRN-2022-4051</t>
  </si>
  <si>
    <t>2112009373</t>
  </si>
  <si>
    <t>in1133811</t>
  </si>
  <si>
    <t>GRN-2022-4057</t>
  </si>
  <si>
    <t>2112009545</t>
  </si>
  <si>
    <t>IN1137334</t>
  </si>
  <si>
    <t>GRN-2022-4298</t>
  </si>
  <si>
    <t>2112009513</t>
  </si>
  <si>
    <t>in1135530/5364</t>
  </si>
  <si>
    <t>GRN-2022-4162</t>
  </si>
  <si>
    <t>2112009516</t>
  </si>
  <si>
    <t>in1136079</t>
  </si>
  <si>
    <t>GRN-2022-4177</t>
  </si>
  <si>
    <t>2112009560</t>
  </si>
  <si>
    <t>in1136233</t>
  </si>
  <si>
    <t>GRN-2022-4369</t>
  </si>
  <si>
    <t>2112009561</t>
  </si>
  <si>
    <t>in1136263</t>
  </si>
  <si>
    <t>GRN-2022-4371</t>
  </si>
  <si>
    <t>2112009562</t>
  </si>
  <si>
    <t>in1136930</t>
  </si>
  <si>
    <t>GRN-2022-4374</t>
  </si>
  <si>
    <t>2112009541</t>
  </si>
  <si>
    <t>in1136933</t>
  </si>
  <si>
    <t>GRN-2022-4270</t>
  </si>
  <si>
    <t>2112009539</t>
  </si>
  <si>
    <t>in1136936</t>
  </si>
  <si>
    <t>GRN-2022-4266</t>
  </si>
  <si>
    <t>2112009563</t>
  </si>
  <si>
    <t>in1137201</t>
  </si>
  <si>
    <t>GRN-2022-4376</t>
  </si>
  <si>
    <t>2112009565</t>
  </si>
  <si>
    <t>in1137433</t>
  </si>
  <si>
    <t>GRN-2022-4379</t>
  </si>
  <si>
    <t>2112009564</t>
  </si>
  <si>
    <t>in1137436</t>
  </si>
  <si>
    <t>GRN-2022-4378</t>
  </si>
  <si>
    <t>2112009571</t>
  </si>
  <si>
    <t>in1136215</t>
  </si>
  <si>
    <t>GRN-2022-4403</t>
  </si>
  <si>
    <t>2112009572</t>
  </si>
  <si>
    <t>in1137118</t>
  </si>
  <si>
    <t>GRN-2022-4404</t>
  </si>
  <si>
    <t>2112009573</t>
  </si>
  <si>
    <t>in1137241</t>
  </si>
  <si>
    <t>GRN-2022-4408</t>
  </si>
  <si>
    <t>2112009462</t>
  </si>
  <si>
    <t>144</t>
  </si>
  <si>
    <t>GRN-2022-3906</t>
  </si>
  <si>
    <t>2112009542</t>
  </si>
  <si>
    <t>GRN-2022-4272</t>
  </si>
  <si>
    <t>2112009180</t>
  </si>
  <si>
    <t>KL21-A538</t>
  </si>
  <si>
    <t>GRN-2022-3156</t>
  </si>
  <si>
    <t>2112009181</t>
  </si>
  <si>
    <t>GRN-2022-3158</t>
  </si>
  <si>
    <t>2112009443</t>
  </si>
  <si>
    <t>KL21-A526</t>
  </si>
  <si>
    <t>GRN-2022-3810</t>
  </si>
  <si>
    <t>2112009410</t>
  </si>
  <si>
    <t>kl21-a538</t>
  </si>
  <si>
    <t>GRN-2022-3571</t>
  </si>
  <si>
    <t>2112009381</t>
  </si>
  <si>
    <t>GRN-2022-3244</t>
  </si>
  <si>
    <t>2112009382</t>
  </si>
  <si>
    <t>GRN-2022-3245</t>
  </si>
  <si>
    <t>2112009387</t>
  </si>
  <si>
    <t>FR481/0122/EPIC-02</t>
  </si>
  <si>
    <t>GRN-2022-3290</t>
  </si>
  <si>
    <t>2112009388</t>
  </si>
  <si>
    <t>FR481/0122/EPIC-03</t>
  </si>
  <si>
    <t>GRN-2022-3292</t>
  </si>
  <si>
    <t>2112009202</t>
  </si>
  <si>
    <t>FR481/0122/EPIC-04</t>
  </si>
  <si>
    <t>GRN-2022-3234</t>
  </si>
  <si>
    <t>2112009400</t>
  </si>
  <si>
    <t>GRN-2022-3446</t>
  </si>
  <si>
    <t>2112009401</t>
  </si>
  <si>
    <t>GRN-2022-3447</t>
  </si>
  <si>
    <t>2112009497</t>
  </si>
  <si>
    <t>GRN-2022-4085</t>
  </si>
  <si>
    <t>2112009499</t>
  </si>
  <si>
    <t>GRN-2022-4088</t>
  </si>
  <si>
    <t>2112009426</t>
  </si>
  <si>
    <t>FR481/0122/EPIC05</t>
  </si>
  <si>
    <t>GRN-2022-3724</t>
  </si>
  <si>
    <t>2112009502</t>
  </si>
  <si>
    <t>FR481/0122/EPIC06</t>
  </si>
  <si>
    <t>GRN-2022-4093</t>
  </si>
  <si>
    <t>2112009552</t>
  </si>
  <si>
    <t>GRN-2022-4336</t>
  </si>
  <si>
    <t>2112009197</t>
  </si>
  <si>
    <t>1031077941</t>
  </si>
  <si>
    <t>GRN-2022-3207</t>
  </si>
  <si>
    <t>2112009198</t>
  </si>
  <si>
    <t>1031318872</t>
  </si>
  <si>
    <t>GRN-2022-3209</t>
  </si>
  <si>
    <t>2112009424</t>
  </si>
  <si>
    <t>0536/6220/7522/340</t>
  </si>
  <si>
    <t>GRN-2022-3721</t>
  </si>
  <si>
    <t>2112009473</t>
  </si>
  <si>
    <t>1031329884</t>
  </si>
  <si>
    <t>GRN-2022-3935</t>
  </si>
  <si>
    <t>2112009471</t>
  </si>
  <si>
    <t>1031337045/4623</t>
  </si>
  <si>
    <t>GRN-2022-3931</t>
  </si>
  <si>
    <t>2112009474</t>
  </si>
  <si>
    <t>1031351132/7046</t>
  </si>
  <si>
    <t>GRN-2022-3937</t>
  </si>
  <si>
    <t>2112009472</t>
  </si>
  <si>
    <t>1031366930</t>
  </si>
  <si>
    <t>GRN-2022-3932</t>
  </si>
  <si>
    <t>2112009481</t>
  </si>
  <si>
    <t>1031370481</t>
  </si>
  <si>
    <t>GRN-2022-4029</t>
  </si>
  <si>
    <t>2112009538</t>
  </si>
  <si>
    <t>1031374386</t>
  </si>
  <si>
    <t>GRN-2022-4265</t>
  </si>
  <si>
    <t>2112009537</t>
  </si>
  <si>
    <t>1031380577</t>
  </si>
  <si>
    <t>GRN-2022-4263</t>
  </si>
  <si>
    <t>2112009534</t>
  </si>
  <si>
    <t>1031386569</t>
  </si>
  <si>
    <t>GRN-2022-4258</t>
  </si>
  <si>
    <t>2112009536</t>
  </si>
  <si>
    <t>1031388089</t>
  </si>
  <si>
    <t>GRN-2022-4261</t>
  </si>
  <si>
    <t>2112009535</t>
  </si>
  <si>
    <t>1031391995</t>
  </si>
  <si>
    <t>GRN-2022-4259</t>
  </si>
  <si>
    <t>2112009482</t>
  </si>
  <si>
    <t>131372529/3794/189</t>
  </si>
  <si>
    <t>GRN-2022-4030</t>
  </si>
  <si>
    <t>2112009427</t>
  </si>
  <si>
    <t>4879/7950/8302/749</t>
  </si>
  <si>
    <t>GRN-2022-3728</t>
  </si>
  <si>
    <t>2112009430</t>
  </si>
  <si>
    <t>7418/7729/2673/605</t>
  </si>
  <si>
    <t>GRN-2022-3733</t>
  </si>
  <si>
    <t>2112009425</t>
  </si>
  <si>
    <t>7915/4439</t>
  </si>
  <si>
    <t>GRN-2022-3722</t>
  </si>
  <si>
    <t>2112009438</t>
  </si>
  <si>
    <t>BT2578/22</t>
  </si>
  <si>
    <t>GRN-2022-3772</t>
  </si>
  <si>
    <t>2112009147</t>
  </si>
  <si>
    <t>42765</t>
  </si>
  <si>
    <t>GRN-2022-3043</t>
  </si>
  <si>
    <t>2112009150</t>
  </si>
  <si>
    <t>42724</t>
  </si>
  <si>
    <t>GRN-2022-3048</t>
  </si>
  <si>
    <t>2112009148</t>
  </si>
  <si>
    <t>42725</t>
  </si>
  <si>
    <t>GRN-2022-3045</t>
  </si>
  <si>
    <t>2112009149</t>
  </si>
  <si>
    <t>42754</t>
  </si>
  <si>
    <t>GRN-2022-3046</t>
  </si>
  <si>
    <t>2112009152</t>
  </si>
  <si>
    <t>42759</t>
  </si>
  <si>
    <t>GRN-2022-3050</t>
  </si>
  <si>
    <t>2112009151</t>
  </si>
  <si>
    <t>42766/42750</t>
  </si>
  <si>
    <t>GRN-2022-3049</t>
  </si>
  <si>
    <t>2112009485</t>
  </si>
  <si>
    <t>43388</t>
  </si>
  <si>
    <t>GRN-2022-4034</t>
  </si>
  <si>
    <t>2112009487</t>
  </si>
  <si>
    <t>43389</t>
  </si>
  <si>
    <t>GRN-2022-4045</t>
  </si>
  <si>
    <t>2112009486</t>
  </si>
  <si>
    <t>43390</t>
  </si>
  <si>
    <t>GRN-2022-4044</t>
  </si>
  <si>
    <t>2112009488</t>
  </si>
  <si>
    <t>43391</t>
  </si>
  <si>
    <t>GRN-2022-4047</t>
  </si>
  <si>
    <t>2112009483</t>
  </si>
  <si>
    <t>43392</t>
  </si>
  <si>
    <t>GRN-2022-4031</t>
  </si>
  <si>
    <t>2112009484</t>
  </si>
  <si>
    <t>43393</t>
  </si>
  <si>
    <t>GRN-2022-4032</t>
  </si>
  <si>
    <t>2112009480</t>
  </si>
  <si>
    <t>43395/43396</t>
  </si>
  <si>
    <t>GRN-2022-4028</t>
  </si>
  <si>
    <t>2112009397</t>
  </si>
  <si>
    <t>6368</t>
  </si>
  <si>
    <t>GRN-2022-3376</t>
  </si>
  <si>
    <t>2112009501</t>
  </si>
  <si>
    <t>6457</t>
  </si>
  <si>
    <t>GRN-2022-4092</t>
  </si>
  <si>
    <t>2112009500</t>
  </si>
  <si>
    <t>6473</t>
  </si>
  <si>
    <t>GRN-2022-4090</t>
  </si>
  <si>
    <t>2112009496</t>
  </si>
  <si>
    <t>6474</t>
  </si>
  <si>
    <t>GRN-2022-4084</t>
  </si>
  <si>
    <t>2112009498</t>
  </si>
  <si>
    <t>6559</t>
  </si>
  <si>
    <t>GRN-2022-4086</t>
  </si>
  <si>
    <t>2112009495</t>
  </si>
  <si>
    <t>6560</t>
  </si>
  <si>
    <t>GRN-2022-4080</t>
  </si>
  <si>
    <t>2112009503</t>
  </si>
  <si>
    <t>6458</t>
  </si>
  <si>
    <t>GRN-2022-4095</t>
  </si>
  <si>
    <t>2112009504</t>
  </si>
  <si>
    <t>GRN-2022-4096</t>
  </si>
  <si>
    <t>2112009384</t>
  </si>
  <si>
    <t>KD21-0917</t>
  </si>
  <si>
    <t>GRN-2022-3277</t>
  </si>
  <si>
    <t>2112009429</t>
  </si>
  <si>
    <t>GRN-2022-3732</t>
  </si>
  <si>
    <t>2112009544</t>
  </si>
  <si>
    <t>KD21-0944</t>
  </si>
  <si>
    <t>GRN-2022-4274</t>
  </si>
  <si>
    <t>2112009146</t>
  </si>
  <si>
    <t>2022/22</t>
  </si>
  <si>
    <t>GRN-2022-3116</t>
  </si>
  <si>
    <t>2112009527</t>
  </si>
  <si>
    <t>2022/52</t>
  </si>
  <si>
    <t>GRN-2022-4211</t>
  </si>
  <si>
    <t>2112009407</t>
  </si>
  <si>
    <t>Goods received for Kurabo Industries ltd</t>
  </si>
  <si>
    <t>GRN-2022-3530</t>
  </si>
  <si>
    <t>2112009190</t>
  </si>
  <si>
    <t>21C-E0822</t>
  </si>
  <si>
    <t>GRN-2022-3174</t>
  </si>
  <si>
    <t>2112009366</t>
  </si>
  <si>
    <t>20653/25021</t>
  </si>
  <si>
    <t>GRN-2022-3886</t>
  </si>
  <si>
    <t>2112009435</t>
  </si>
  <si>
    <t>24139</t>
  </si>
  <si>
    <t>GRN-2022-3743</t>
  </si>
  <si>
    <t>2112009437</t>
  </si>
  <si>
    <t>24189/226/233/128/</t>
  </si>
  <si>
    <t>GRN-2022-3748</t>
  </si>
  <si>
    <t>2112009431</t>
  </si>
  <si>
    <t>24283</t>
  </si>
  <si>
    <t>GRN-2022-3734</t>
  </si>
  <si>
    <t>2112009436</t>
  </si>
  <si>
    <t>24482/24134</t>
  </si>
  <si>
    <t>GRN-2022-3746</t>
  </si>
  <si>
    <t>2112009433</t>
  </si>
  <si>
    <t>24845/24210</t>
  </si>
  <si>
    <t>GRN-2022-3737</t>
  </si>
  <si>
    <t>2112009456</t>
  </si>
  <si>
    <t>24996</t>
  </si>
  <si>
    <t>GRN-2022-3887</t>
  </si>
  <si>
    <t>2112009457</t>
  </si>
  <si>
    <t>25023</t>
  </si>
  <si>
    <t>GRN-2022-3889</t>
  </si>
  <si>
    <t>2112009458</t>
  </si>
  <si>
    <t>25535/835/890/856/</t>
  </si>
  <si>
    <t>GRN-2022-3891</t>
  </si>
  <si>
    <t>2112009514</t>
  </si>
  <si>
    <t>26155</t>
  </si>
  <si>
    <t>GRN-2022-4164</t>
  </si>
  <si>
    <t>2112009491</t>
  </si>
  <si>
    <t>26242</t>
  </si>
  <si>
    <t>GRN-2022-4068</t>
  </si>
  <si>
    <t>2112009490</t>
  </si>
  <si>
    <t>26672/550/192/670/</t>
  </si>
  <si>
    <t>GRN-2022-4066</t>
  </si>
  <si>
    <t>2112009547</t>
  </si>
  <si>
    <t>27199</t>
  </si>
  <si>
    <t>GRN-2022-4304</t>
  </si>
  <si>
    <t>2112009546</t>
  </si>
  <si>
    <t>27248</t>
  </si>
  <si>
    <t>GRN-2022-4302</t>
  </si>
  <si>
    <t>2112009548</t>
  </si>
  <si>
    <t>27387</t>
  </si>
  <si>
    <t>GRN-2022-4306</t>
  </si>
  <si>
    <t>2112009442</t>
  </si>
  <si>
    <t>27691</t>
  </si>
  <si>
    <t>GRN-2022-4301</t>
  </si>
  <si>
    <t>2112009549</t>
  </si>
  <si>
    <t>28407</t>
  </si>
  <si>
    <t>GRN-2022-4309</t>
  </si>
  <si>
    <t>2112009569</t>
  </si>
  <si>
    <t>27155</t>
  </si>
  <si>
    <t>GRN-2022-4398</t>
  </si>
  <si>
    <t>2112009451</t>
  </si>
  <si>
    <t>GRN-2022-3838</t>
  </si>
  <si>
    <t>2112009447</t>
  </si>
  <si>
    <t>GRN-2022-3827</t>
  </si>
  <si>
    <t>2112009449</t>
  </si>
  <si>
    <t>GRN-2022-3830</t>
  </si>
  <si>
    <t>2112009448</t>
  </si>
  <si>
    <t>nab-exp-22-253</t>
  </si>
  <si>
    <t>GRN-2022-3828</t>
  </si>
  <si>
    <t>2112009554</t>
  </si>
  <si>
    <t>DEPZ-OIL-0291/22</t>
  </si>
  <si>
    <t>GRN-2022-4341</t>
  </si>
  <si>
    <t>2112009555</t>
  </si>
  <si>
    <t>GRN-2022-4347</t>
  </si>
  <si>
    <t>2112009173</t>
  </si>
  <si>
    <t>253873</t>
  </si>
  <si>
    <t>GRN-2022-3132</t>
  </si>
  <si>
    <t>2112009174</t>
  </si>
  <si>
    <t>GRN-2022-3133</t>
  </si>
  <si>
    <t>2112009175</t>
  </si>
  <si>
    <t>GRN-2022-3134</t>
  </si>
  <si>
    <t>2112009176</t>
  </si>
  <si>
    <t>GRN-2022-3135</t>
  </si>
  <si>
    <t>2112009177</t>
  </si>
  <si>
    <t>GRN-2022-3136</t>
  </si>
  <si>
    <t>2112009178</t>
  </si>
  <si>
    <t>GRN-2022-3137</t>
  </si>
  <si>
    <t>2112009179</t>
  </si>
  <si>
    <t>GRN-2022-3138</t>
  </si>
  <si>
    <t>2112009199</t>
  </si>
  <si>
    <t>GRN-2022-3220</t>
  </si>
  <si>
    <t>2112009464</t>
  </si>
  <si>
    <t>254967</t>
  </si>
  <si>
    <t>GRN-2022-3911</t>
  </si>
  <si>
    <t>2112009460</t>
  </si>
  <si>
    <t>255116</t>
  </si>
  <si>
    <t>GRN-2022-3902</t>
  </si>
  <si>
    <t>2112009461</t>
  </si>
  <si>
    <t>GRN-2022-3903</t>
  </si>
  <si>
    <t>2112009515</t>
  </si>
  <si>
    <t>GRN-2022-4166</t>
  </si>
  <si>
    <t>2112009465</t>
  </si>
  <si>
    <t>255394</t>
  </si>
  <si>
    <t>GRN-2022-3913</t>
  </si>
  <si>
    <t>2112009466</t>
  </si>
  <si>
    <t>GRN-2022-3914</t>
  </si>
  <si>
    <t>2112009467</t>
  </si>
  <si>
    <t>GRN-2022-3915</t>
  </si>
  <si>
    <t>2112009468</t>
  </si>
  <si>
    <t>GRN-2022-3917</t>
  </si>
  <si>
    <t>2112009469</t>
  </si>
  <si>
    <t>GRN-2022-3918</t>
  </si>
  <si>
    <t>2112009533</t>
  </si>
  <si>
    <t>GRN-2022-4255</t>
  </si>
  <si>
    <t>2112009558</t>
  </si>
  <si>
    <t>255776</t>
  </si>
  <si>
    <t>GRN-2022-4363</t>
  </si>
  <si>
    <t>2112009559</t>
  </si>
  <si>
    <t>GRN-2022-4364</t>
  </si>
  <si>
    <t>2112009398</t>
  </si>
  <si>
    <t>Goods received for PUDONG GARMENTS IMP.&amp; EXP. CO.,</t>
  </si>
  <si>
    <t>ED21ZJC5177</t>
  </si>
  <si>
    <t>GRN-2022-3391</t>
  </si>
  <si>
    <t>2112009566</t>
  </si>
  <si>
    <t>ED22ZJC5026</t>
  </si>
  <si>
    <t>GRN-2022-4384</t>
  </si>
  <si>
    <t>2112009489</t>
  </si>
  <si>
    <t>223017816</t>
  </si>
  <si>
    <t>GRN-2022-4058</t>
  </si>
  <si>
    <t>2112009479</t>
  </si>
  <si>
    <t>223018763/8762</t>
  </si>
  <si>
    <t>GRN-2022-4026</t>
  </si>
  <si>
    <t>2112009522</t>
  </si>
  <si>
    <t>7819/7820/7818/781</t>
  </si>
  <si>
    <t>GRN-2022-4206</t>
  </si>
  <si>
    <t>2112009521</t>
  </si>
  <si>
    <t>8760/8140</t>
  </si>
  <si>
    <t>GRN-2022-4205</t>
  </si>
  <si>
    <t>2112009518</t>
  </si>
  <si>
    <t>8815/8759/8749</t>
  </si>
  <si>
    <t>GRN-2022-4202</t>
  </si>
  <si>
    <t>2112009519</t>
  </si>
  <si>
    <t>8816</t>
  </si>
  <si>
    <t>GRN-2022-4203</t>
  </si>
  <si>
    <t>2112009520</t>
  </si>
  <si>
    <t>8817</t>
  </si>
  <si>
    <t>GRN-2022-4204</t>
  </si>
  <si>
    <t>2112009441</t>
  </si>
  <si>
    <t>223017808</t>
  </si>
  <si>
    <t>GRN-2022-3786</t>
  </si>
  <si>
    <t>2112009393</t>
  </si>
  <si>
    <t>noj 0082/22</t>
  </si>
  <si>
    <t>GRN-2022-3316</t>
  </si>
  <si>
    <t>2112009409</t>
  </si>
  <si>
    <t>55223r135/22k</t>
  </si>
  <si>
    <t>GRN-2022-3569</t>
  </si>
  <si>
    <t>2112009394</t>
  </si>
  <si>
    <t>mnb22010</t>
  </si>
  <si>
    <t>GRN-2022-3318</t>
  </si>
  <si>
    <t>2112009154</t>
  </si>
  <si>
    <t>SML2022BD00238</t>
  </si>
  <si>
    <t>GRN-2022-3075</t>
  </si>
  <si>
    <t>2112009155</t>
  </si>
  <si>
    <t>GRN-2022-3076</t>
  </si>
  <si>
    <t>2112009156</t>
  </si>
  <si>
    <t>GRN-2022-3077</t>
  </si>
  <si>
    <t>2112009157</t>
  </si>
  <si>
    <t>GRN-2022-3078</t>
  </si>
  <si>
    <t>2112009158</t>
  </si>
  <si>
    <t>GRN-2022-3079</t>
  </si>
  <si>
    <t>2112009159</t>
  </si>
  <si>
    <t>GRN-2022-3080</t>
  </si>
  <si>
    <t>2112009160</t>
  </si>
  <si>
    <t>GRN-2022-3081</t>
  </si>
  <si>
    <t>2112009162</t>
  </si>
  <si>
    <t>sml2022bd00795</t>
  </si>
  <si>
    <t>GRN-2022-3097</t>
  </si>
  <si>
    <t>2112009163</t>
  </si>
  <si>
    <t>GRN-2022-3098</t>
  </si>
  <si>
    <t>2112009164</t>
  </si>
  <si>
    <t>GRN-2022-3100</t>
  </si>
  <si>
    <t>2112009165</t>
  </si>
  <si>
    <t>GRN-2022-3102</t>
  </si>
  <si>
    <t>2112009166</t>
  </si>
  <si>
    <t>GRN-2022-3103</t>
  </si>
  <si>
    <t>2112009167</t>
  </si>
  <si>
    <t>GRN-2022-3104</t>
  </si>
  <si>
    <t>2112009168</t>
  </si>
  <si>
    <t>GRN-2022-3107</t>
  </si>
  <si>
    <t>2112009170</t>
  </si>
  <si>
    <t>GRN-2022-3109</t>
  </si>
  <si>
    <t>2112009171</t>
  </si>
  <si>
    <t>GRN-2022-3110</t>
  </si>
  <si>
    <t>2112009507</t>
  </si>
  <si>
    <t>GRN-2022-4101</t>
  </si>
  <si>
    <t>2112009492</t>
  </si>
  <si>
    <t>sml2022bd00944</t>
  </si>
  <si>
    <t>GRN-2022-4072</t>
  </si>
  <si>
    <t>2112009493</t>
  </si>
  <si>
    <t>GRN-2022-4073</t>
  </si>
  <si>
    <t>2112009494</t>
  </si>
  <si>
    <t>GRN-2022-4074</t>
  </si>
  <si>
    <t>2112009517</t>
  </si>
  <si>
    <t>GRN-2022-4189</t>
  </si>
  <si>
    <t>2112009528</t>
  </si>
  <si>
    <t>sml2022bd01121</t>
  </si>
  <si>
    <t>GRN-2022-4218</t>
  </si>
  <si>
    <t>2112009529</t>
  </si>
  <si>
    <t>GRN-2022-4223</t>
  </si>
  <si>
    <t>2112009530</t>
  </si>
  <si>
    <t>GRN-2022-4225</t>
  </si>
  <si>
    <t>2112009531</t>
  </si>
  <si>
    <t>GRN-2022-4228</t>
  </si>
  <si>
    <t>2112009532</t>
  </si>
  <si>
    <t>GRN-2022-4232</t>
  </si>
  <si>
    <t>2112009172</t>
  </si>
  <si>
    <t>DCF-20220201-BK-1</t>
  </si>
  <si>
    <t>GRN-2022-3126</t>
  </si>
  <si>
    <t>2112009412</t>
  </si>
  <si>
    <t>GRN-2022-3595</t>
  </si>
  <si>
    <t>2112009413</t>
  </si>
  <si>
    <t>GRN-2022-3596</t>
  </si>
  <si>
    <t>2112009415</t>
  </si>
  <si>
    <t>GRN-2022-3598</t>
  </si>
  <si>
    <t>2112009432</t>
  </si>
  <si>
    <t>GRN-2022-3735</t>
  </si>
  <si>
    <t>2112009434</t>
  </si>
  <si>
    <t>GRN-2022-3739</t>
  </si>
  <si>
    <t>2112009525</t>
  </si>
  <si>
    <t>Goods received for TAT FAI ZIPPER COMPANY LIMITED#</t>
  </si>
  <si>
    <t>6146</t>
  </si>
  <si>
    <t>GRN-2022-4209</t>
  </si>
  <si>
    <t>2112009524</t>
  </si>
  <si>
    <t>6147</t>
  </si>
  <si>
    <t>GRN-2022-4208</t>
  </si>
  <si>
    <t>2112009526</t>
  </si>
  <si>
    <t>GRN-2022-4210</t>
  </si>
  <si>
    <t>2112009523</t>
  </si>
  <si>
    <t>GRN-2022-4207</t>
  </si>
  <si>
    <t>2112009377</t>
  </si>
  <si>
    <t>2111-D077</t>
  </si>
  <si>
    <t>GRN-2022-3526</t>
  </si>
  <si>
    <t>2112009359</t>
  </si>
  <si>
    <t>3440</t>
  </si>
  <si>
    <t>GRN-2022-4007</t>
  </si>
  <si>
    <t>2112009399</t>
  </si>
  <si>
    <t>Goods received for U-Long High-Tech Textile Co Ltd</t>
  </si>
  <si>
    <t>UL211252</t>
  </si>
  <si>
    <t>GRN-2022-3395</t>
  </si>
  <si>
    <t>2112009411</t>
  </si>
  <si>
    <t>GRN-2022-3594</t>
  </si>
  <si>
    <t>2112009406</t>
  </si>
  <si>
    <t>GRN-2022-3528</t>
  </si>
  <si>
    <t>2112009414</t>
  </si>
  <si>
    <t>GRN-2022-3597</t>
  </si>
  <si>
    <t>2112009475</t>
  </si>
  <si>
    <t>CPD210001093</t>
  </si>
  <si>
    <t>GRN-2022-3940</t>
  </si>
  <si>
    <t>2112009476</t>
  </si>
  <si>
    <t>CPD210001122</t>
  </si>
  <si>
    <t>GRN-2022-3942</t>
  </si>
  <si>
    <t>2112009417</t>
  </si>
  <si>
    <t>CPD210001133</t>
  </si>
  <si>
    <t>GRN-2022-3601</t>
  </si>
  <si>
    <t>2112009418</t>
  </si>
  <si>
    <t>CPD210001134</t>
  </si>
  <si>
    <t>GRN-2022-3604</t>
  </si>
  <si>
    <t>2112009477</t>
  </si>
  <si>
    <t>CPD210001154</t>
  </si>
  <si>
    <t>GRN-2022-3986</t>
  </si>
  <si>
    <t>2112009508</t>
  </si>
  <si>
    <t>CPD210001115</t>
  </si>
  <si>
    <t>GRN-2022-4102</t>
  </si>
  <si>
    <t>2112009551</t>
  </si>
  <si>
    <t>CPD210001129</t>
  </si>
  <si>
    <t>GRN-2022-4332</t>
  </si>
  <si>
    <t>2112009511</t>
  </si>
  <si>
    <t>CPD210001158</t>
  </si>
  <si>
    <t>GRN-2022-4145</t>
  </si>
  <si>
    <t>2112009510</t>
  </si>
  <si>
    <t>CPD210001159</t>
  </si>
  <si>
    <t>GRN-2022-4141</t>
  </si>
  <si>
    <t>2112009403</t>
  </si>
  <si>
    <t>SWV002085</t>
  </si>
  <si>
    <t>GRN-2022-3488</t>
  </si>
  <si>
    <t>2112009153</t>
  </si>
  <si>
    <t>SW126711</t>
  </si>
  <si>
    <t>GRN-2022-3066</t>
  </si>
  <si>
    <t>2112009391</t>
  </si>
  <si>
    <t>SW126674</t>
  </si>
  <si>
    <t>GRN-2022-3313</t>
  </si>
  <si>
    <t>2112009392</t>
  </si>
  <si>
    <t>GRN-2022-3314</t>
  </si>
  <si>
    <t>2112009445</t>
  </si>
  <si>
    <t>QJ220118</t>
  </si>
  <si>
    <t>GRN-2022-3823</t>
  </si>
  <si>
    <t>2112009444</t>
  </si>
  <si>
    <t>QJ220119</t>
  </si>
  <si>
    <t>GRN-2022-3822</t>
  </si>
  <si>
    <t>2112009416</t>
  </si>
  <si>
    <t>QJ220120</t>
  </si>
  <si>
    <t>GRN-2022-3599</t>
  </si>
  <si>
    <t>2112009419</t>
  </si>
  <si>
    <t>GRN-2022-3667</t>
  </si>
  <si>
    <t>2112009420</t>
  </si>
  <si>
    <t>GRN-2022-3670</t>
  </si>
  <si>
    <t>2112009421</t>
  </si>
  <si>
    <t>GRN-2022-3674</t>
  </si>
  <si>
    <t>2112009422</t>
  </si>
  <si>
    <t>GRN-2022-3678</t>
  </si>
  <si>
    <t>2112009423</t>
  </si>
  <si>
    <t>GRN-2022-3679</t>
  </si>
  <si>
    <t>2112009512</t>
  </si>
  <si>
    <t>QJ220112</t>
  </si>
  <si>
    <t>GRN-2022-4147</t>
  </si>
  <si>
    <t>2112009182</t>
  </si>
  <si>
    <t>IE00065232</t>
  </si>
  <si>
    <t>GRN-2022-3161</t>
  </si>
  <si>
    <t>2112009183</t>
  </si>
  <si>
    <t>GRN-2022-3164</t>
  </si>
  <si>
    <t>2112009184</t>
  </si>
  <si>
    <t>GRN-2022-3165</t>
  </si>
  <si>
    <t>2112009450</t>
  </si>
  <si>
    <t>ie00073352</t>
  </si>
  <si>
    <t>GRN-2022-3835</t>
  </si>
  <si>
    <t>2112009452</t>
  </si>
  <si>
    <t>GRN-2022-3846</t>
  </si>
  <si>
    <t>2112009463</t>
  </si>
  <si>
    <t>ie00076232</t>
  </si>
  <si>
    <t>GRN-2022-3908</t>
  </si>
  <si>
    <t>2112009459</t>
  </si>
  <si>
    <t>ie00078302</t>
  </si>
  <si>
    <t>GRN-2022-3900</t>
  </si>
  <si>
    <t>2112009169</t>
  </si>
  <si>
    <t>TH22/0022</t>
  </si>
  <si>
    <t>GRN-2022-3108</t>
  </si>
  <si>
    <t>2112009404</t>
  </si>
  <si>
    <t>TH22/0010</t>
  </si>
  <si>
    <t>GRN-2022-3523</t>
  </si>
  <si>
    <t>2112009408</t>
  </si>
  <si>
    <t>TH22/0011</t>
  </si>
  <si>
    <t>GRN-2022-3535</t>
  </si>
  <si>
    <t>2112009402</t>
  </si>
  <si>
    <t>TH22/0026</t>
  </si>
  <si>
    <t>GRN-2022-3448</t>
  </si>
  <si>
    <t>2112009478</t>
  </si>
  <si>
    <t>TH22/0012</t>
  </si>
  <si>
    <t>GRN-2022-3988</t>
  </si>
  <si>
    <t>2112009439</t>
  </si>
  <si>
    <t>TH22/0021</t>
  </si>
  <si>
    <t>GRN-2022-3774</t>
  </si>
  <si>
    <t>2112009440</t>
  </si>
  <si>
    <t>GRN-2022-3776</t>
  </si>
  <si>
    <t>2112009553</t>
  </si>
  <si>
    <t>GRN-2022-4338</t>
  </si>
  <si>
    <t>2112009543</t>
  </si>
  <si>
    <t>TH22/0013</t>
  </si>
  <si>
    <t>GRN-2022-4273</t>
  </si>
  <si>
    <t>2112009540</t>
  </si>
  <si>
    <t>TH22/0015</t>
  </si>
  <si>
    <t>GRN-2022-4269</t>
  </si>
  <si>
    <t>2112009598</t>
  </si>
  <si>
    <t>806</t>
  </si>
  <si>
    <t>GRN-2022-4525</t>
  </si>
  <si>
    <t>2112009851</t>
  </si>
  <si>
    <t>808/818</t>
  </si>
  <si>
    <t>GRN-2022-5137</t>
  </si>
  <si>
    <t>2112010048</t>
  </si>
  <si>
    <t>813</t>
  </si>
  <si>
    <t>GRN-2022-5252</t>
  </si>
  <si>
    <t>2112009850</t>
  </si>
  <si>
    <t>814</t>
  </si>
  <si>
    <t>GRN-2022-5133</t>
  </si>
  <si>
    <t>2112010047</t>
  </si>
  <si>
    <t>815</t>
  </si>
  <si>
    <t>GRN-2022-5251</t>
  </si>
  <si>
    <t>2112009849</t>
  </si>
  <si>
    <t>816</t>
  </si>
  <si>
    <t>GRN-2022-5132</t>
  </si>
  <si>
    <t>2112010049</t>
  </si>
  <si>
    <t>817/820</t>
  </si>
  <si>
    <t>GRN-2022-5254</t>
  </si>
  <si>
    <t>2112009599</t>
  </si>
  <si>
    <t>GRN-2022-4526</t>
  </si>
  <si>
    <t>2112009835</t>
  </si>
  <si>
    <t>AB/1259/21</t>
  </si>
  <si>
    <t>GRN-2022-5115</t>
  </si>
  <si>
    <t>2112010046</t>
  </si>
  <si>
    <t>GRN-2022-5249</t>
  </si>
  <si>
    <t>2112009595</t>
  </si>
  <si>
    <t>AB/1260/21</t>
  </si>
  <si>
    <t>GRN-2022-4509</t>
  </si>
  <si>
    <t>2112009596</t>
  </si>
  <si>
    <t>GRN-2022-4510</t>
  </si>
  <si>
    <t>2112009656</t>
  </si>
  <si>
    <t>GRN-2022-4925</t>
  </si>
  <si>
    <t>2112009789</t>
  </si>
  <si>
    <t>GRN-2022-5023</t>
  </si>
  <si>
    <t>2112009790</t>
  </si>
  <si>
    <t>GRN-2022-5025</t>
  </si>
  <si>
    <t>2112009791</t>
  </si>
  <si>
    <t>GRN-2022-5026</t>
  </si>
  <si>
    <t>2112009819</t>
  </si>
  <si>
    <t>GRN-2022-5079</t>
  </si>
  <si>
    <t>2112009820</t>
  </si>
  <si>
    <t>AB/1278/21</t>
  </si>
  <si>
    <t>GRN-2022-5081</t>
  </si>
  <si>
    <t>2112010072</t>
  </si>
  <si>
    <t>AB/1349/21</t>
  </si>
  <si>
    <t>GRN-2022-5360</t>
  </si>
  <si>
    <t>2112010084</t>
  </si>
  <si>
    <t>AB/1367/21</t>
  </si>
  <si>
    <t>GRN-2022-5439</t>
  </si>
  <si>
    <t>2112010085</t>
  </si>
  <si>
    <t>GRN-2022-5440</t>
  </si>
  <si>
    <t>2112009664</t>
  </si>
  <si>
    <t>AB/1422/21</t>
  </si>
  <si>
    <t>GRN-2022-4947</t>
  </si>
  <si>
    <t>2112009661</t>
  </si>
  <si>
    <t>AB/1424/21</t>
  </si>
  <si>
    <t>GRN-2022-4936</t>
  </si>
  <si>
    <t>2112009657</t>
  </si>
  <si>
    <t>AB/1425/21</t>
  </si>
  <si>
    <t>GRN-2022-4926</t>
  </si>
  <si>
    <t>2112010097</t>
  </si>
  <si>
    <t>GRN-2022-5478</t>
  </si>
  <si>
    <t>2112009669</t>
  </si>
  <si>
    <t>AB/1429/21</t>
  </si>
  <si>
    <t>GRN-2022-4961</t>
  </si>
  <si>
    <t>2112009828</t>
  </si>
  <si>
    <t>AB/1430/21</t>
  </si>
  <si>
    <t>GRN-2022-5099</t>
  </si>
  <si>
    <t>2112009829</t>
  </si>
  <si>
    <t>GRN-2022-5100</t>
  </si>
  <si>
    <t>2112009663</t>
  </si>
  <si>
    <t>AB/1433/21</t>
  </si>
  <si>
    <t>GRN-2022-4938</t>
  </si>
  <si>
    <t>2112009845</t>
  </si>
  <si>
    <t>AB/1436/21</t>
  </si>
  <si>
    <t>GRN-2022-5127</t>
  </si>
  <si>
    <t>2112009834</t>
  </si>
  <si>
    <t>AB/1439/21</t>
  </si>
  <si>
    <t>GRN-2022-5114</t>
  </si>
  <si>
    <t>2112010025</t>
  </si>
  <si>
    <t>GRN-2022-5163</t>
  </si>
  <si>
    <t>2112010098</t>
  </si>
  <si>
    <t>GRN-2022-5484</t>
  </si>
  <si>
    <t>2112010099</t>
  </si>
  <si>
    <t>GRN-2022-5494</t>
  </si>
  <si>
    <t>2112009665</t>
  </si>
  <si>
    <t>AB/1440/21</t>
  </si>
  <si>
    <t>GRN-2022-4951</t>
  </si>
  <si>
    <t>2112010059</t>
  </si>
  <si>
    <t>AB/1441/21</t>
  </si>
  <si>
    <t>GRN-2022-5313</t>
  </si>
  <si>
    <t>2112010058</t>
  </si>
  <si>
    <t>AB/1442/21</t>
  </si>
  <si>
    <t>GRN-2022-5311</t>
  </si>
  <si>
    <t>2112009826</t>
  </si>
  <si>
    <t>AB/1443/21</t>
  </si>
  <si>
    <t>GRN-2022-5095</t>
  </si>
  <si>
    <t>2112009846</t>
  </si>
  <si>
    <t>AB/1445/21</t>
  </si>
  <si>
    <t>GRN-2022-5128</t>
  </si>
  <si>
    <t>2112009847</t>
  </si>
  <si>
    <t>GRN-2022-5129</t>
  </si>
  <si>
    <t>2112010024</t>
  </si>
  <si>
    <t>AB/1447/21</t>
  </si>
  <si>
    <t>GRN-2022-5161</t>
  </si>
  <si>
    <t>2112010205</t>
  </si>
  <si>
    <t>AB/1423/21</t>
  </si>
  <si>
    <t>GRN-2022-4469</t>
  </si>
  <si>
    <t>2112010147</t>
  </si>
  <si>
    <t>AB/1453/21</t>
  </si>
  <si>
    <t>GRN-2022-5604</t>
  </si>
  <si>
    <t>2112010146</t>
  </si>
  <si>
    <t>AB/1455/21</t>
  </si>
  <si>
    <t>GRN-2022-5603</t>
  </si>
  <si>
    <t>2110001062</t>
  </si>
  <si>
    <t>in1138452</t>
  </si>
  <si>
    <t>GRN-2022-4593</t>
  </si>
  <si>
    <t>2110001063</t>
  </si>
  <si>
    <t>in1138455</t>
  </si>
  <si>
    <t>GRN-2022-4596</t>
  </si>
  <si>
    <t>2112010095</t>
  </si>
  <si>
    <t>200992</t>
  </si>
  <si>
    <t>GRN-2022-5467</t>
  </si>
  <si>
    <t>2112009583</t>
  </si>
  <si>
    <t>IN1137512</t>
  </si>
  <si>
    <t>GRN-2022-4453</t>
  </si>
  <si>
    <t>2112010037</t>
  </si>
  <si>
    <t>IN1139345</t>
  </si>
  <si>
    <t>GRN-2022-5206</t>
  </si>
  <si>
    <t>2112009809</t>
  </si>
  <si>
    <t>IN1141285/41225</t>
  </si>
  <si>
    <t>GRN-2022-5064</t>
  </si>
  <si>
    <t>2112010034</t>
  </si>
  <si>
    <t>IN1141648</t>
  </si>
  <si>
    <t>GRN-2022-5199</t>
  </si>
  <si>
    <t>2112010036</t>
  </si>
  <si>
    <t>IN1141675</t>
  </si>
  <si>
    <t>GRN-2022-5205</t>
  </si>
  <si>
    <t>2112010035</t>
  </si>
  <si>
    <t>IN1142220</t>
  </si>
  <si>
    <t>GRN-2022-5203</t>
  </si>
  <si>
    <t>2112010096</t>
  </si>
  <si>
    <t>IN1142850</t>
  </si>
  <si>
    <t>GRN-2022-5469</t>
  </si>
  <si>
    <t>2112010094</t>
  </si>
  <si>
    <t>IN1142998</t>
  </si>
  <si>
    <t>GRN-2022-5461</t>
  </si>
  <si>
    <t>2112009575</t>
  </si>
  <si>
    <t>in1137144</t>
  </si>
  <si>
    <t>GRN-2022-4411</t>
  </si>
  <si>
    <t>2112009578</t>
  </si>
  <si>
    <t>in1137199</t>
  </si>
  <si>
    <t>GRN-2022-4415</t>
  </si>
  <si>
    <t>2112009577</t>
  </si>
  <si>
    <t>in1137439</t>
  </si>
  <si>
    <t>GRN-2022-4413</t>
  </si>
  <si>
    <t>2112009586</t>
  </si>
  <si>
    <t>in1137872</t>
  </si>
  <si>
    <t>GRN-2022-4475</t>
  </si>
  <si>
    <t>2112009587</t>
  </si>
  <si>
    <t>in1137883</t>
  </si>
  <si>
    <t>GRN-2022-4476</t>
  </si>
  <si>
    <t>2112009590</t>
  </si>
  <si>
    <t>in1137890</t>
  </si>
  <si>
    <t>GRN-2022-4480</t>
  </si>
  <si>
    <t>2112009592</t>
  </si>
  <si>
    <t>in1137901</t>
  </si>
  <si>
    <t>GRN-2022-4485</t>
  </si>
  <si>
    <t>2112009588</t>
  </si>
  <si>
    <t>in1137902</t>
  </si>
  <si>
    <t>GRN-2022-4477</t>
  </si>
  <si>
    <t>2112009589</t>
  </si>
  <si>
    <t>in1138371</t>
  </si>
  <si>
    <t>GRN-2022-4479</t>
  </si>
  <si>
    <t>2112009591</t>
  </si>
  <si>
    <t>in1138416</t>
  </si>
  <si>
    <t>GRN-2022-4483</t>
  </si>
  <si>
    <t>2112009626</t>
  </si>
  <si>
    <t>2112009641</t>
  </si>
  <si>
    <t>2112009627</t>
  </si>
  <si>
    <t>2112009642</t>
  </si>
  <si>
    <t>2112009806</t>
  </si>
  <si>
    <t>in1138926</t>
  </si>
  <si>
    <t>GRN-2022-5058</t>
  </si>
  <si>
    <t>2112009805</t>
  </si>
  <si>
    <t>in1138938</t>
  </si>
  <si>
    <t>GRN-2022-5057</t>
  </si>
  <si>
    <t>2112009794</t>
  </si>
  <si>
    <t>in1138959</t>
  </si>
  <si>
    <t>GRN-2022-5045</t>
  </si>
  <si>
    <t>2112009604</t>
  </si>
  <si>
    <t>in1138975</t>
  </si>
  <si>
    <t>GRN-2022-4543</t>
  </si>
  <si>
    <t>2112009792</t>
  </si>
  <si>
    <t>in1139120</t>
  </si>
  <si>
    <t>GRN-2022-5042</t>
  </si>
  <si>
    <t>2112009795</t>
  </si>
  <si>
    <t>in1139314</t>
  </si>
  <si>
    <t>GRN-2022-5046</t>
  </si>
  <si>
    <t>2112009799</t>
  </si>
  <si>
    <t>in1139320</t>
  </si>
  <si>
    <t>GRN-2022-5051</t>
  </si>
  <si>
    <t>2112009802</t>
  </si>
  <si>
    <t>in1139321</t>
  </si>
  <si>
    <t>GRN-2022-5054</t>
  </si>
  <si>
    <t>2112009796</t>
  </si>
  <si>
    <t>in1139712</t>
  </si>
  <si>
    <t>GRN-2022-5047</t>
  </si>
  <si>
    <t>2112009798</t>
  </si>
  <si>
    <t>in1139977</t>
  </si>
  <si>
    <t>GRN-2022-5049</t>
  </si>
  <si>
    <t>2112009811</t>
  </si>
  <si>
    <t>in1140008</t>
  </si>
  <si>
    <t>GRN-2022-5067</t>
  </si>
  <si>
    <t>2112009797</t>
  </si>
  <si>
    <t>in1140012</t>
  </si>
  <si>
    <t>GRN-2022-5048</t>
  </si>
  <si>
    <t>2112009804</t>
  </si>
  <si>
    <t>in1140040</t>
  </si>
  <si>
    <t>GRN-2022-5056</t>
  </si>
  <si>
    <t>2112009810</t>
  </si>
  <si>
    <t>in1140046</t>
  </si>
  <si>
    <t>GRN-2022-5066</t>
  </si>
  <si>
    <t>2112009813</t>
  </si>
  <si>
    <t>in1140065</t>
  </si>
  <si>
    <t>GRN-2022-5069</t>
  </si>
  <si>
    <t>2112009800</t>
  </si>
  <si>
    <t>in1141095</t>
  </si>
  <si>
    <t>GRN-2022-5052</t>
  </si>
  <si>
    <t>2112009812</t>
  </si>
  <si>
    <t>in1141130</t>
  </si>
  <si>
    <t>GRN-2022-5068</t>
  </si>
  <si>
    <t>2112009803</t>
  </si>
  <si>
    <t>in1141153</t>
  </si>
  <si>
    <t>GRN-2022-5055</t>
  </si>
  <si>
    <t>2112009793</t>
  </si>
  <si>
    <t>in1141221</t>
  </si>
  <si>
    <t>GRN-2022-5044</t>
  </si>
  <si>
    <t>2112010026</t>
  </si>
  <si>
    <t>in1141564</t>
  </si>
  <si>
    <t>GRN-2022-5164</t>
  </si>
  <si>
    <t>2112010027</t>
  </si>
  <si>
    <t>in1142213</t>
  </si>
  <si>
    <t>GRN-2022-5165</t>
  </si>
  <si>
    <t>2112010062</t>
  </si>
  <si>
    <t>in1142808</t>
  </si>
  <si>
    <t>GRN-2022-5316</t>
  </si>
  <si>
    <t>2112010061</t>
  </si>
  <si>
    <t>in1142847</t>
  </si>
  <si>
    <t>GRN-2022-5315</t>
  </si>
  <si>
    <t>2112010076</t>
  </si>
  <si>
    <t>in1143037</t>
  </si>
  <si>
    <t>GRN-2022-5412</t>
  </si>
  <si>
    <t>2112010063</t>
  </si>
  <si>
    <t>in1143039</t>
  </si>
  <si>
    <t>GRN-2022-5317</t>
  </si>
  <si>
    <t>2112009659</t>
  </si>
  <si>
    <t>Goods received from BANGLADESH IRIS COMPANY LTD.#</t>
  </si>
  <si>
    <t>GRN-2022-4930</t>
  </si>
  <si>
    <t>2112009833</t>
  </si>
  <si>
    <t>157</t>
  </si>
  <si>
    <t>GRN-2022-5113</t>
  </si>
  <si>
    <t>2112009610</t>
  </si>
  <si>
    <t>490</t>
  </si>
  <si>
    <t>GRN-2022-4564</t>
  </si>
  <si>
    <t>2112010073</t>
  </si>
  <si>
    <t>KL21-A485</t>
  </si>
  <si>
    <t>GRN-2022-5364</t>
  </si>
  <si>
    <t>2112010066</t>
  </si>
  <si>
    <t>KL21-A522.A547</t>
  </si>
  <si>
    <t>GRN-2022-5347</t>
  </si>
  <si>
    <t>2112010068</t>
  </si>
  <si>
    <t>GRN-2022-5350</t>
  </si>
  <si>
    <t>2112010083</t>
  </si>
  <si>
    <t>GRN-2022-5435</t>
  </si>
  <si>
    <t>2112009574</t>
  </si>
  <si>
    <t>KL21-A523.A534</t>
  </si>
  <si>
    <t>GRN-2022-4409</t>
  </si>
  <si>
    <t>2112009576</t>
  </si>
  <si>
    <t>GRN-2022-4412</t>
  </si>
  <si>
    <t>2112010064</t>
  </si>
  <si>
    <t>GRN-2022-5334</t>
  </si>
  <si>
    <t>2112010069</t>
  </si>
  <si>
    <t>KL21-A537</t>
  </si>
  <si>
    <t>GRN-2022-5353</t>
  </si>
  <si>
    <t>2112010075</t>
  </si>
  <si>
    <t>KL21-A582-A591</t>
  </si>
  <si>
    <t>GRN-2022-5369</t>
  </si>
  <si>
    <t>2112010074</t>
  </si>
  <si>
    <t>KL21-A582.A591</t>
  </si>
  <si>
    <t>GRN-2022-5366</t>
  </si>
  <si>
    <t>2112010070</t>
  </si>
  <si>
    <t>KL21-A584</t>
  </si>
  <si>
    <t>GRN-2022-5356</t>
  </si>
  <si>
    <t>2112009848</t>
  </si>
  <si>
    <t>kl21-a485</t>
  </si>
  <si>
    <t>GRN-2022-5131</t>
  </si>
  <si>
    <t>2112010082</t>
  </si>
  <si>
    <t>kl21-a582.a591</t>
  </si>
  <si>
    <t>GRN-2022-5430</t>
  </si>
  <si>
    <t>2110001059</t>
  </si>
  <si>
    <t>FR32780H/0222/EPIC</t>
  </si>
  <si>
    <t>GRN-2022-4590</t>
  </si>
  <si>
    <t>2110001060</t>
  </si>
  <si>
    <t>GRN-2022-4591</t>
  </si>
  <si>
    <t>2110001061</t>
  </si>
  <si>
    <t>FR481/0222/EPIC07</t>
  </si>
  <si>
    <t>GRN-2022-4592</t>
  </si>
  <si>
    <t>2112009597</t>
  </si>
  <si>
    <t>GRN-2022-4523</t>
  </si>
  <si>
    <t>2112009623</t>
  </si>
  <si>
    <t>2112009624</t>
  </si>
  <si>
    <t>2112009625</t>
  </si>
  <si>
    <t>2112009594</t>
  </si>
  <si>
    <t>FR481/0222/EPIC08</t>
  </si>
  <si>
    <t>GRN-2022-4496</t>
  </si>
  <si>
    <t>2112009638</t>
  </si>
  <si>
    <t>Goods received from CHORI VIETNAM CO.,LTD#</t>
  </si>
  <si>
    <t>2112009639</t>
  </si>
  <si>
    <t>2112009640</t>
  </si>
  <si>
    <t>2112009822</t>
  </si>
  <si>
    <t>031405497/1951/025</t>
  </si>
  <si>
    <t>GRN-2022-5087</t>
  </si>
  <si>
    <t>2112009584</t>
  </si>
  <si>
    <t>1031396514</t>
  </si>
  <si>
    <t>GRN-2022-4462</t>
  </si>
  <si>
    <t>2112009593</t>
  </si>
  <si>
    <t>1031401932</t>
  </si>
  <si>
    <t>GRN-2022-4488</t>
  </si>
  <si>
    <t>2112009670</t>
  </si>
  <si>
    <t>1031409139</t>
  </si>
  <si>
    <t>GRN-2022-4962</t>
  </si>
  <si>
    <t>2112009825</t>
  </si>
  <si>
    <t>1031409526</t>
  </si>
  <si>
    <t>GRN-2022-5093</t>
  </si>
  <si>
    <t>2112009666</t>
  </si>
  <si>
    <t>1031414461</t>
  </si>
  <si>
    <t>GRN-2022-4956</t>
  </si>
  <si>
    <t>2112009668</t>
  </si>
  <si>
    <t>1031414462</t>
  </si>
  <si>
    <t>GRN-2022-4960</t>
  </si>
  <si>
    <t>2112009667</t>
  </si>
  <si>
    <t>1031415792</t>
  </si>
  <si>
    <t>GRN-2022-4958</t>
  </si>
  <si>
    <t>2112009823</t>
  </si>
  <si>
    <t>1031431910/4922</t>
  </si>
  <si>
    <t>GRN-2022-5089</t>
  </si>
  <si>
    <t>2112009852</t>
  </si>
  <si>
    <t>1031449262</t>
  </si>
  <si>
    <t>GRN-2022-5138</t>
  </si>
  <si>
    <t>2112010055</t>
  </si>
  <si>
    <t>1031457259/8597</t>
  </si>
  <si>
    <t>GRN-2022-5283</t>
  </si>
  <si>
    <t>2112010053</t>
  </si>
  <si>
    <t>1031464015</t>
  </si>
  <si>
    <t>GRN-2022-5274</t>
  </si>
  <si>
    <t>2112010054</t>
  </si>
  <si>
    <t>1031465146</t>
  </si>
  <si>
    <t>GRN-2022-5275</t>
  </si>
  <si>
    <t>2112009827</t>
  </si>
  <si>
    <t>20/73/74/25/17/47/</t>
  </si>
  <si>
    <t>GRN-2022-5096</t>
  </si>
  <si>
    <t>2112009585</t>
  </si>
  <si>
    <t>4494/3965/5056</t>
  </si>
  <si>
    <t>GRN-2022-4472</t>
  </si>
  <si>
    <t>2112009824</t>
  </si>
  <si>
    <t>4875/6253</t>
  </si>
  <si>
    <t>GRN-2022-5091</t>
  </si>
  <si>
    <t>2112009821</t>
  </si>
  <si>
    <t>5867/2633/9295/557</t>
  </si>
  <si>
    <t>GRN-2022-5085</t>
  </si>
  <si>
    <t>2112009643</t>
  </si>
  <si>
    <t>43394</t>
  </si>
  <si>
    <t>GRN-2022-4597</t>
  </si>
  <si>
    <t>2112009817</t>
  </si>
  <si>
    <t>43902</t>
  </si>
  <si>
    <t>GRN-2022-5076</t>
  </si>
  <si>
    <t>2112009815</t>
  </si>
  <si>
    <t>43903</t>
  </si>
  <si>
    <t>GRN-2022-5073</t>
  </si>
  <si>
    <t>2112009814</t>
  </si>
  <si>
    <t>43904</t>
  </si>
  <si>
    <t>GRN-2022-5071</t>
  </si>
  <si>
    <t>2112009816</t>
  </si>
  <si>
    <t>43966</t>
  </si>
  <si>
    <t>GRN-2022-5074</t>
  </si>
  <si>
    <t>2112009818</t>
  </si>
  <si>
    <t>44231</t>
  </si>
  <si>
    <t>GRN-2022-5077</t>
  </si>
  <si>
    <t>2110001064</t>
  </si>
  <si>
    <t>Goods received from GUNZE UNITED LIMITED#</t>
  </si>
  <si>
    <t>2112009628</t>
  </si>
  <si>
    <t>2112009606</t>
  </si>
  <si>
    <t>6604</t>
  </si>
  <si>
    <t>GRN-2022-4546</t>
  </si>
  <si>
    <t>2112009607</t>
  </si>
  <si>
    <t>GRN-2022-4549</t>
  </si>
  <si>
    <t>2112009605</t>
  </si>
  <si>
    <t>6634</t>
  </si>
  <si>
    <t>GRN-2022-4544</t>
  </si>
  <si>
    <t>2112009653</t>
  </si>
  <si>
    <t>6705</t>
  </si>
  <si>
    <t>GRN-2022-4921</t>
  </si>
  <si>
    <t>2112009655</t>
  </si>
  <si>
    <t>GRN-2022-4923</t>
  </si>
  <si>
    <t>2112009654</t>
  </si>
  <si>
    <t>GRN-2022-4922</t>
  </si>
  <si>
    <t>2112010067</t>
  </si>
  <si>
    <t>GRN-2022-5348</t>
  </si>
  <si>
    <t>2112010065</t>
  </si>
  <si>
    <t>GRN-2022-5337</t>
  </si>
  <si>
    <t>2112010103</t>
  </si>
  <si>
    <t>KD22-0024</t>
  </si>
  <si>
    <t>GRN-2022-5500</t>
  </si>
  <si>
    <t>2112010105</t>
  </si>
  <si>
    <t>GRN-2022-5502</t>
  </si>
  <si>
    <t>2112010108</t>
  </si>
  <si>
    <t>GRN-2022-5505</t>
  </si>
  <si>
    <t>2112009831</t>
  </si>
  <si>
    <t>2022/53</t>
  </si>
  <si>
    <t>GRN-2022-5103</t>
  </si>
  <si>
    <t>2112010032</t>
  </si>
  <si>
    <t>22C-E0057&amp;22C-E005</t>
  </si>
  <si>
    <t>GRN-2022-5189</t>
  </si>
  <si>
    <t>2112010033</t>
  </si>
  <si>
    <t>GRN-2022-5195</t>
  </si>
  <si>
    <t>2112010056</t>
  </si>
  <si>
    <t>GRN-2022-5295</t>
  </si>
  <si>
    <t>2112010057</t>
  </si>
  <si>
    <t>GRN-2022-5297</t>
  </si>
  <si>
    <t>2110001065</t>
  </si>
  <si>
    <t>30793</t>
  </si>
  <si>
    <t>GRN-2022-4598</t>
  </si>
  <si>
    <t>2112010043</t>
  </si>
  <si>
    <t>28051</t>
  </si>
  <si>
    <t>GRN-2022-5234</t>
  </si>
  <si>
    <t>2112009629</t>
  </si>
  <si>
    <t>2112009788</t>
  </si>
  <si>
    <t>31198/24945</t>
  </si>
  <si>
    <t>GRN-2022-5015</t>
  </si>
  <si>
    <t>2112010041</t>
  </si>
  <si>
    <t>31634</t>
  </si>
  <si>
    <t>GRN-2022-5230</t>
  </si>
  <si>
    <t>2112010045</t>
  </si>
  <si>
    <t>31785</t>
  </si>
  <si>
    <t>GRN-2022-5237</t>
  </si>
  <si>
    <t>2112010042</t>
  </si>
  <si>
    <t>32499</t>
  </si>
  <si>
    <t>GRN-2022-5231</t>
  </si>
  <si>
    <t>2112010044</t>
  </si>
  <si>
    <t>32787</t>
  </si>
  <si>
    <t>GRN-2022-5236</t>
  </si>
  <si>
    <t>2112010040</t>
  </si>
  <si>
    <t>34040/27582</t>
  </si>
  <si>
    <t>GRN-2022-5227</t>
  </si>
  <si>
    <t>2112010118</t>
  </si>
  <si>
    <t>36269</t>
  </si>
  <si>
    <t>GRN-2022-5532</t>
  </si>
  <si>
    <t>2112009609</t>
  </si>
  <si>
    <t>Goods received from MAHEEN DIZAYN ETIKET (BD) LTD#</t>
  </si>
  <si>
    <t>30114</t>
  </si>
  <si>
    <t>GRN-2022-4561</t>
  </si>
  <si>
    <t>2112009608</t>
  </si>
  <si>
    <t>30384/30345</t>
  </si>
  <si>
    <t>GRN-2022-4558</t>
  </si>
  <si>
    <t>2112009644</t>
  </si>
  <si>
    <t>2112010110</t>
  </si>
  <si>
    <t>GRN-2022-5512</t>
  </si>
  <si>
    <t>2112010050</t>
  </si>
  <si>
    <t>Goods received from NANTONG SUNRISE FOREIGN TRADE</t>
  </si>
  <si>
    <t>SR2210803</t>
  </si>
  <si>
    <t>GRN-2022-5259</t>
  </si>
  <si>
    <t>NANTONG SUNRISE FOREIGN TRADE</t>
  </si>
  <si>
    <t>2112010087</t>
  </si>
  <si>
    <t>NAB-EXP-22-253</t>
  </si>
  <si>
    <t>GRN-2022-5451</t>
  </si>
  <si>
    <t>2112010088</t>
  </si>
  <si>
    <t>NAB-EXP-22-329</t>
  </si>
  <si>
    <t>GRN-2022-5454</t>
  </si>
  <si>
    <t>2112010086</t>
  </si>
  <si>
    <t>NAB-EXP-22-447</t>
  </si>
  <si>
    <t>GRN-2022-5442</t>
  </si>
  <si>
    <t>2112009602</t>
  </si>
  <si>
    <t>GRN-2022-4529</t>
  </si>
  <si>
    <t>2112009601</t>
  </si>
  <si>
    <t>GRN-2022-4528</t>
  </si>
  <si>
    <t>2112009603</t>
  </si>
  <si>
    <t>nab-exp-22-329</t>
  </si>
  <si>
    <t>GRN-2022-4533</t>
  </si>
  <si>
    <t>2112009843</t>
  </si>
  <si>
    <t>Goods received from NISHAT MILLS LIMITED#</t>
  </si>
  <si>
    <t>EXP/F-35/0802/2022</t>
  </si>
  <si>
    <t>GRN-2022-5125</t>
  </si>
  <si>
    <t>2112010051</t>
  </si>
  <si>
    <t>GRN-2022-5260</t>
  </si>
  <si>
    <t>2112009830</t>
  </si>
  <si>
    <t>GRN-2022-5101</t>
  </si>
  <si>
    <t>2112010052</t>
  </si>
  <si>
    <t>GRN-2022-5261</t>
  </si>
  <si>
    <t>2112010092</t>
  </si>
  <si>
    <t>GRN-2022-5458</t>
  </si>
  <si>
    <t>2112010093</t>
  </si>
  <si>
    <t>GRN-2022-5459</t>
  </si>
  <si>
    <t>2112010091</t>
  </si>
  <si>
    <t>Goods received from ORIGIN TRIMS &amp; ACCESSORIES#</t>
  </si>
  <si>
    <t>GRN-2022-5457</t>
  </si>
  <si>
    <t>2112010142</t>
  </si>
  <si>
    <t>DC-260222-013</t>
  </si>
  <si>
    <t>GRN-2022-5578</t>
  </si>
  <si>
    <t>2112010141</t>
  </si>
  <si>
    <t>DC-260222-015</t>
  </si>
  <si>
    <t>GRN-2022-5576</t>
  </si>
  <si>
    <t>2112010143</t>
  </si>
  <si>
    <t>DC-260222-019</t>
  </si>
  <si>
    <t>GRN-2022-5579</t>
  </si>
  <si>
    <t>2112010109</t>
  </si>
  <si>
    <t>GRN-2022-5507</t>
  </si>
  <si>
    <t>2112009774</t>
  </si>
  <si>
    <t>GRN-2022-4977</t>
  </si>
  <si>
    <t>2112009775</t>
  </si>
  <si>
    <t>GRN-2022-4984</t>
  </si>
  <si>
    <t>2112009785</t>
  </si>
  <si>
    <t>GRN-2022-5009</t>
  </si>
  <si>
    <t>2112009786</t>
  </si>
  <si>
    <t>GRN-2022-5010</t>
  </si>
  <si>
    <t>2112009787</t>
  </si>
  <si>
    <t>GRN-2022-5011</t>
  </si>
  <si>
    <t>2112010104</t>
  </si>
  <si>
    <t>GRN-2022-5501</t>
  </si>
  <si>
    <t>2112010131</t>
  </si>
  <si>
    <t>GRN-2022-5558</t>
  </si>
  <si>
    <t>2112010132</t>
  </si>
  <si>
    <t>GRN-2022-5559</t>
  </si>
  <si>
    <t>2112010133</t>
  </si>
  <si>
    <t>GRN-2022-5560</t>
  </si>
  <si>
    <t>2112010130</t>
  </si>
  <si>
    <t>GRN-2022-5557</t>
  </si>
  <si>
    <t>2112010115</t>
  </si>
  <si>
    <t>256146</t>
  </si>
  <si>
    <t>GRN-2022-5526</t>
  </si>
  <si>
    <t>2112010116</t>
  </si>
  <si>
    <t>GRN-2022-5527</t>
  </si>
  <si>
    <t>2112010117</t>
  </si>
  <si>
    <t>GRN-2022-5528</t>
  </si>
  <si>
    <t>2112009776</t>
  </si>
  <si>
    <t>256602</t>
  </si>
  <si>
    <t>GRN-2022-4990</t>
  </si>
  <si>
    <t>2112009777</t>
  </si>
  <si>
    <t>GRN-2022-4995</t>
  </si>
  <si>
    <t>2112009778</t>
  </si>
  <si>
    <t>GRN-2022-4998</t>
  </si>
  <si>
    <t>2112009779</t>
  </si>
  <si>
    <t>GRN-2022-4999</t>
  </si>
  <si>
    <t>2112009780</t>
  </si>
  <si>
    <t>GRN-2022-5000</t>
  </si>
  <si>
    <t>2112009781</t>
  </si>
  <si>
    <t>GRN-2022-5003</t>
  </si>
  <si>
    <t>2112009782</t>
  </si>
  <si>
    <t>GRN-2022-5004</t>
  </si>
  <si>
    <t>2112010112</t>
  </si>
  <si>
    <t>GRN-2022-5520</t>
  </si>
  <si>
    <t>2112010134</t>
  </si>
  <si>
    <t>256669</t>
  </si>
  <si>
    <t>GRN-2022-5561</t>
  </si>
  <si>
    <t>2112010135</t>
  </si>
  <si>
    <t>GRN-2022-5563</t>
  </si>
  <si>
    <t>2112010106</t>
  </si>
  <si>
    <t>257171</t>
  </si>
  <si>
    <t>GRN-2022-5503</t>
  </si>
  <si>
    <t>2112010107</t>
  </si>
  <si>
    <t>GRN-2022-5504</t>
  </si>
  <si>
    <t>2112010113</t>
  </si>
  <si>
    <t>257429</t>
  </si>
  <si>
    <t>GRN-2022-5523</t>
  </si>
  <si>
    <t>2112010114</t>
  </si>
  <si>
    <t>GRN-2022-5525</t>
  </si>
  <si>
    <t>2112010136</t>
  </si>
  <si>
    <t>GRN-2022-5564</t>
  </si>
  <si>
    <t>2112010137</t>
  </si>
  <si>
    <t>GRN-2022-5565</t>
  </si>
  <si>
    <t>2112010138</t>
  </si>
  <si>
    <t>GRN-2022-5569</t>
  </si>
  <si>
    <t>2112010139</t>
  </si>
  <si>
    <t>GRN-2022-5570</t>
  </si>
  <si>
    <t>2112010140</t>
  </si>
  <si>
    <t>GRN-2022-5571</t>
  </si>
  <si>
    <t>2112009617</t>
  </si>
  <si>
    <t>20167/19910</t>
  </si>
  <si>
    <t>GRN-2022-4572</t>
  </si>
  <si>
    <t>2112009620</t>
  </si>
  <si>
    <t>223021350/21351</t>
  </si>
  <si>
    <t>GRN-2022-4578</t>
  </si>
  <si>
    <t>2112009618</t>
  </si>
  <si>
    <t>223021352</t>
  </si>
  <si>
    <t>GRN-2022-4575</t>
  </si>
  <si>
    <t>2112009619</t>
  </si>
  <si>
    <t>223021353</t>
  </si>
  <si>
    <t>GRN-2022-4577</t>
  </si>
  <si>
    <t>2112009772</t>
  </si>
  <si>
    <t>223023992/23993</t>
  </si>
  <si>
    <t>GRN-2022-4972</t>
  </si>
  <si>
    <t>2112010090</t>
  </si>
  <si>
    <t>223024292/4700</t>
  </si>
  <si>
    <t>GRN-2022-5456</t>
  </si>
  <si>
    <t>2112010028</t>
  </si>
  <si>
    <t>223024905/4185</t>
  </si>
  <si>
    <t>GRN-2022-5166</t>
  </si>
  <si>
    <t>2112009616</t>
  </si>
  <si>
    <t>7956/7957</t>
  </si>
  <si>
    <t>GRN-2022-4570</t>
  </si>
  <si>
    <t>2112009621</t>
  </si>
  <si>
    <t>8722/8721/8818/876</t>
  </si>
  <si>
    <t>GRN-2022-4579</t>
  </si>
  <si>
    <t>2112009615</t>
  </si>
  <si>
    <t>9803/9804</t>
  </si>
  <si>
    <t>GRN-2022-4569</t>
  </si>
  <si>
    <t>2112009671</t>
  </si>
  <si>
    <t>223022525/2526/254</t>
  </si>
  <si>
    <t>GRN-2022-4963</t>
  </si>
  <si>
    <t>2112009673</t>
  </si>
  <si>
    <t>223023888</t>
  </si>
  <si>
    <t>GRN-2022-4965</t>
  </si>
  <si>
    <t>2112009672</t>
  </si>
  <si>
    <t>223023963</t>
  </si>
  <si>
    <t>GRN-2022-4964</t>
  </si>
  <si>
    <t>2112009674</t>
  </si>
  <si>
    <t>223023994</t>
  </si>
  <si>
    <t>GRN-2022-4966</t>
  </si>
  <si>
    <t>2112010029</t>
  </si>
  <si>
    <t>GRN-2022-5167</t>
  </si>
  <si>
    <t>2112010031</t>
  </si>
  <si>
    <t>470</t>
  </si>
  <si>
    <t>GRN-2022-5169</t>
  </si>
  <si>
    <t>2112010030</t>
  </si>
  <si>
    <t>GRN-2022-5168</t>
  </si>
  <si>
    <t>2112010148</t>
  </si>
  <si>
    <t>Goods received from SILVER COMPOSITE TEXTILE MILL</t>
  </si>
  <si>
    <t>19547/19546</t>
  </si>
  <si>
    <t>GRN-2022-5605</t>
  </si>
  <si>
    <t>2112010124</t>
  </si>
  <si>
    <t>GRN-2022-5546</t>
  </si>
  <si>
    <t>2112009579</t>
  </si>
  <si>
    <t>SML2022BD01121</t>
  </si>
  <si>
    <t>GRN-2022-4442</t>
  </si>
  <si>
    <t>2112009580</t>
  </si>
  <si>
    <t>GRN-2022-4444</t>
  </si>
  <si>
    <t>2112009581</t>
  </si>
  <si>
    <t>GRN-2022-4445</t>
  </si>
  <si>
    <t>2112009582</t>
  </si>
  <si>
    <t>GRN-2022-4449</t>
  </si>
  <si>
    <t>2112010119</t>
  </si>
  <si>
    <t>GRN-2022-5536</t>
  </si>
  <si>
    <t>2112010120</t>
  </si>
  <si>
    <t>GRN-2022-5537</t>
  </si>
  <si>
    <t>2112010121</t>
  </si>
  <si>
    <t>SML2022BD01387</t>
  </si>
  <si>
    <t>GRN-2022-5538</t>
  </si>
  <si>
    <t>2112010122</t>
  </si>
  <si>
    <t>GRN-2022-5540</t>
  </si>
  <si>
    <t>2112010123</t>
  </si>
  <si>
    <t>GRN-2022-5543</t>
  </si>
  <si>
    <t>2112010077</t>
  </si>
  <si>
    <t>GRN-2022-5414</t>
  </si>
  <si>
    <t>2112010078</t>
  </si>
  <si>
    <t>GRN-2022-5415</t>
  </si>
  <si>
    <t>2112010079</t>
  </si>
  <si>
    <t>GRN-2022-5416</t>
  </si>
  <si>
    <t>2112010080</t>
  </si>
  <si>
    <t>GRN-2022-5424</t>
  </si>
  <si>
    <t>2112010081</t>
  </si>
  <si>
    <t>GRN-2022-5426</t>
  </si>
  <si>
    <t>2112010111</t>
  </si>
  <si>
    <t>GRN-2022-5517</t>
  </si>
  <si>
    <t>2112009611</t>
  </si>
  <si>
    <t>sml2022bd01387</t>
  </si>
  <si>
    <t>GRN-2022-4567</t>
  </si>
  <si>
    <t>2112009613</t>
  </si>
  <si>
    <t>GRN-2022-4568</t>
  </si>
  <si>
    <t>2112009783</t>
  </si>
  <si>
    <t>GRN-2022-5005</t>
  </si>
  <si>
    <t>2112009784</t>
  </si>
  <si>
    <t>GRN-2022-5006</t>
  </si>
  <si>
    <t>2112010125</t>
  </si>
  <si>
    <t>sml2022bd01601</t>
  </si>
  <si>
    <t>GRN-2022-5550</t>
  </si>
  <si>
    <t>2112010126</t>
  </si>
  <si>
    <t>GRN-2022-5552</t>
  </si>
  <si>
    <t>2112010127</t>
  </si>
  <si>
    <t>GRN-2022-5553</t>
  </si>
  <si>
    <t>2112009647</t>
  </si>
  <si>
    <t>254371</t>
  </si>
  <si>
    <t>GRN-2022-4897</t>
  </si>
  <si>
    <t>2112009650</t>
  </si>
  <si>
    <t>DCF-20220206-BK-1</t>
  </si>
  <si>
    <t>GRN-2022-4906</t>
  </si>
  <si>
    <t>2112009648</t>
  </si>
  <si>
    <t>DCF-220213-BK01</t>
  </si>
  <si>
    <t>GRN-2022-4901</t>
  </si>
  <si>
    <t>2112009649</t>
  </si>
  <si>
    <t>DCF-220213-BK02</t>
  </si>
  <si>
    <t>GRN-2022-4903</t>
  </si>
  <si>
    <t>2112009645</t>
  </si>
  <si>
    <t>TI22010111/110</t>
  </si>
  <si>
    <t>GRN-2022-4892</t>
  </si>
  <si>
    <t>2112009646</t>
  </si>
  <si>
    <t>GRN-2022-4893</t>
  </si>
  <si>
    <t>2112009801</t>
  </si>
  <si>
    <t>Goods received from TAT FAI ZIPPER COMPANY LIMITED</t>
  </si>
  <si>
    <t>6185</t>
  </si>
  <si>
    <t>GRN-2022-5053</t>
  </si>
  <si>
    <t>2112009773</t>
  </si>
  <si>
    <t>1975</t>
  </si>
  <si>
    <t>GRN-2022-4974</t>
  </si>
  <si>
    <t>2112009660</t>
  </si>
  <si>
    <t>1976</t>
  </si>
  <si>
    <t>GRN-2022-4931</t>
  </si>
  <si>
    <t>2112009662</t>
  </si>
  <si>
    <t>1977</t>
  </si>
  <si>
    <t>GRN-2022-4937</t>
  </si>
  <si>
    <t>2112009832</t>
  </si>
  <si>
    <t>3443</t>
  </si>
  <si>
    <t>GRN-2022-5109</t>
  </si>
  <si>
    <t>2112009651</t>
  </si>
  <si>
    <t>CPD210001146</t>
  </si>
  <si>
    <t>GRN-2022-4908</t>
  </si>
  <si>
    <t>2112009652</t>
  </si>
  <si>
    <t>GRN-2022-4919</t>
  </si>
  <si>
    <t>2112009658</t>
  </si>
  <si>
    <t>CPD210001185</t>
  </si>
  <si>
    <t>GRN-2022-4927</t>
  </si>
  <si>
    <t>2112009807</t>
  </si>
  <si>
    <t>dc-009/21</t>
  </si>
  <si>
    <t>GRN-2022-5059</t>
  </si>
  <si>
    <t>2112009808</t>
  </si>
  <si>
    <t>GRN-2022-5061</t>
  </si>
  <si>
    <t>2112009567</t>
  </si>
  <si>
    <t>IE00079802</t>
  </si>
  <si>
    <t>GRN-2022-4390</t>
  </si>
  <si>
    <t>2112009568</t>
  </si>
  <si>
    <t>GRN-2022-4391</t>
  </si>
  <si>
    <t>2112010089</t>
  </si>
  <si>
    <t>IE00107612</t>
  </si>
  <si>
    <t>GRN-2022-5455</t>
  </si>
  <si>
    <t>2112009570</t>
  </si>
  <si>
    <t>ie00080692</t>
  </si>
  <si>
    <t>GRN-2022-4401</t>
  </si>
  <si>
    <t>2112009600</t>
  </si>
  <si>
    <t>ie00092642</t>
  </si>
  <si>
    <t>GRN-2022-4527</t>
  </si>
  <si>
    <t>2112010102</t>
  </si>
  <si>
    <t>ie00113002</t>
  </si>
  <si>
    <t>GRN-2022-5498</t>
  </si>
  <si>
    <t>2112010101</t>
  </si>
  <si>
    <t>ie00113462</t>
  </si>
  <si>
    <t>GRN-2022-5497</t>
  </si>
  <si>
    <t>2112009844</t>
  </si>
  <si>
    <t>ie00113892</t>
  </si>
  <si>
    <t>GRN-2022-5126</t>
  </si>
  <si>
    <t>2112010100</t>
  </si>
  <si>
    <t>ie00114182</t>
  </si>
  <si>
    <t>GRN-2022-5496</t>
  </si>
  <si>
    <t>2112010128</t>
  </si>
  <si>
    <t>ie00118412</t>
  </si>
  <si>
    <t>GRN-2022-5555</t>
  </si>
  <si>
    <t>2112010129</t>
  </si>
  <si>
    <t>GRN-2022-5556</t>
  </si>
  <si>
    <t>2112010144</t>
  </si>
  <si>
    <t>IE00114702</t>
  </si>
  <si>
    <t>GRN-2022-5582</t>
  </si>
  <si>
    <t>2112010145</t>
  </si>
  <si>
    <t>GRN-2022-5584</t>
  </si>
  <si>
    <t>2112009836</t>
  </si>
  <si>
    <t>Goods received from YKK BANGLADESH PTE LTD.#</t>
  </si>
  <si>
    <t>ie00096052</t>
  </si>
  <si>
    <t>GRN-2022-5116</t>
  </si>
  <si>
    <t>2112009837</t>
  </si>
  <si>
    <t>ie00113392</t>
  </si>
  <si>
    <t>GRN-2022-5118</t>
  </si>
  <si>
    <t>2112009838</t>
  </si>
  <si>
    <t>GRN-2022-5119</t>
  </si>
  <si>
    <t>2112009839</t>
  </si>
  <si>
    <t>GRN-2022-5120</t>
  </si>
  <si>
    <t>2112009840</t>
  </si>
  <si>
    <t>GRN-2022-5121</t>
  </si>
  <si>
    <t>2112009841</t>
  </si>
  <si>
    <t>GRN-2022-5122</t>
  </si>
  <si>
    <t>2112009842</t>
  </si>
  <si>
    <t>GRN-2022-5124</t>
  </si>
  <si>
    <t>2112010060</t>
  </si>
  <si>
    <t>TH22/0017</t>
  </si>
  <si>
    <t>GRN-2022-5314</t>
  </si>
  <si>
    <t>2112009771</t>
  </si>
  <si>
    <t>TH22/0020</t>
  </si>
  <si>
    <t>GRN-2022-4969</t>
  </si>
  <si>
    <t>2112010038</t>
  </si>
  <si>
    <t>TH22/0023</t>
  </si>
  <si>
    <t>GRN-2022-5212</t>
  </si>
  <si>
    <t>2112010039</t>
  </si>
  <si>
    <t>GRN-2022-5220</t>
  </si>
  <si>
    <t>2112009233</t>
  </si>
  <si>
    <t>Purchase of 1 CONE(5.0K) Under File No CIPL-03425</t>
  </si>
  <si>
    <t>in1131446</t>
  </si>
  <si>
    <t>GRN-2022-3616</t>
  </si>
  <si>
    <t>2112009242</t>
  </si>
  <si>
    <t>Purchase of 10199 YD Under File No CIPL-03530</t>
  </si>
  <si>
    <t>GRN-2022-3613</t>
  </si>
  <si>
    <t>2112009275</t>
  </si>
  <si>
    <t>Purchase of 110831 PCS Under File No CIPL-03583</t>
  </si>
  <si>
    <t>223017311</t>
  </si>
  <si>
    <t>GRN-2022-3698</t>
  </si>
  <si>
    <t>2112009271</t>
  </si>
  <si>
    <t>Purchase of 12053 PCS Under File No CIPL-03530</t>
  </si>
  <si>
    <t>223016205</t>
  </si>
  <si>
    <t>GRN-2022-3564</t>
  </si>
  <si>
    <t>2112009268</t>
  </si>
  <si>
    <t>Purchase of 1442 PCS Under File No CIPL-03503</t>
  </si>
  <si>
    <t>223015120/15110</t>
  </si>
  <si>
    <t>GRN-2022-3389</t>
  </si>
  <si>
    <t>2112009232</t>
  </si>
  <si>
    <t>Purchase of 151  Under File No CIPL-03490</t>
  </si>
  <si>
    <t>in1131347</t>
  </si>
  <si>
    <t>GRN-2022-3615</t>
  </si>
  <si>
    <t>2112009272</t>
  </si>
  <si>
    <t>Purchase of 1510 PCS Under File No CIPL-03530</t>
  </si>
  <si>
    <t>223016868</t>
  </si>
  <si>
    <t>GRN-2022-3680</t>
  </si>
  <si>
    <t>2112009270</t>
  </si>
  <si>
    <t>Purchase of 1609 PCS Under File No CIPL-03526</t>
  </si>
  <si>
    <t>223015565</t>
  </si>
  <si>
    <t>GRN-2022-3563</t>
  </si>
  <si>
    <t>2112009258</t>
  </si>
  <si>
    <t>Purchase of 171545 PCS Under File No CIPL-03512</t>
  </si>
  <si>
    <t>15415-23468</t>
  </si>
  <si>
    <t>GRN-2022-3645</t>
  </si>
  <si>
    <t>2112009230</t>
  </si>
  <si>
    <t>Purchase of 1728  Under File No CIPL-03526</t>
  </si>
  <si>
    <t>in1133412</t>
  </si>
  <si>
    <t>GRN-2022-3514</t>
  </si>
  <si>
    <t>2112009279</t>
  </si>
  <si>
    <t>Purchase of 180 PCS Under File No CIPL-03527</t>
  </si>
  <si>
    <t>254324</t>
  </si>
  <si>
    <t>GRN-2022-3315</t>
  </si>
  <si>
    <t>2112009257</t>
  </si>
  <si>
    <t>Purchase of 182571 PCS Under File No CIPL-03515</t>
  </si>
  <si>
    <t>23619-14519</t>
  </si>
  <si>
    <t>GRN-2022-3643</t>
  </si>
  <si>
    <t>2112009253</t>
  </si>
  <si>
    <t>Purchase of 185 CONE(3.0K) Under File No CIPL-0352</t>
  </si>
  <si>
    <t>42367/42729</t>
  </si>
  <si>
    <t>GRN-2022-3706</t>
  </si>
  <si>
    <t>2112009274</t>
  </si>
  <si>
    <t>Purchase of 185 PCS Under File No CIPL-03526</t>
  </si>
  <si>
    <t>223016721</t>
  </si>
  <si>
    <t>GRN-2022-3692</t>
  </si>
  <si>
    <t>2112009228</t>
  </si>
  <si>
    <t>Purchase of 187 CONE(5.0K) Under File No CIPL-0358</t>
  </si>
  <si>
    <t>in1133452</t>
  </si>
  <si>
    <t>GRN-2022-3509</t>
  </si>
  <si>
    <t>2112009267</t>
  </si>
  <si>
    <t>Purchase of 1870 PCS Under File No CIPL-03527</t>
  </si>
  <si>
    <t>223014892</t>
  </si>
  <si>
    <t>GRN-2022-3275</t>
  </si>
  <si>
    <t>2112009277</t>
  </si>
  <si>
    <t>Purchase of 18878 PCS Under File No CIPL-03521</t>
  </si>
  <si>
    <t>GRN-2022-3331</t>
  </si>
  <si>
    <t>2112009240</t>
  </si>
  <si>
    <t>Purchase of 2 CONE(5.0K) Under File No CIPL-03485</t>
  </si>
  <si>
    <t>1031328876</t>
  </si>
  <si>
    <t>GRN-2022-3617</t>
  </si>
  <si>
    <t>2112009231</t>
  </si>
  <si>
    <t>Purchase of 2 CONE(5.0K) Under File No CIPL-03492</t>
  </si>
  <si>
    <t>in1132945</t>
  </si>
  <si>
    <t>GRN-2022-3516</t>
  </si>
  <si>
    <t>2112009239</t>
  </si>
  <si>
    <t>Purchase of 20 MTR Under File No CIPL-03543</t>
  </si>
  <si>
    <t>131328874</t>
  </si>
  <si>
    <t>GRN-2022-3568</t>
  </si>
  <si>
    <t>2112009241</t>
  </si>
  <si>
    <t>Purchase of 21127 YD Under File No CIPL-03530</t>
  </si>
  <si>
    <t>985</t>
  </si>
  <si>
    <t>GRN-2022-3273</t>
  </si>
  <si>
    <t>2112009269</t>
  </si>
  <si>
    <t>Purchase of 2250 PCS Under File No CIPL-03503</t>
  </si>
  <si>
    <t>223012774/22301277</t>
  </si>
  <si>
    <t>GRN-2022-3394</t>
  </si>
  <si>
    <t>2112009276</t>
  </si>
  <si>
    <t>Purchase of 24873 PCS Under File No CIPL-03583</t>
  </si>
  <si>
    <t>7312/7313</t>
  </si>
  <si>
    <t>GRN-2022-3701</t>
  </si>
  <si>
    <t>2112009264</t>
  </si>
  <si>
    <t>Purchase of 26466 YD Under File No CIPL-03527</t>
  </si>
  <si>
    <t>GRN-2022-3500</t>
  </si>
  <si>
    <t>2112009251</t>
  </si>
  <si>
    <t>Purchase of 28 CONE(5.0K) Under File No CIPL-03530</t>
  </si>
  <si>
    <t>42758</t>
  </si>
  <si>
    <t>GRN-2022-3704</t>
  </si>
  <si>
    <t>2112009281</t>
  </si>
  <si>
    <t>Purchase of 3000 YD Under File No CIPL-03583</t>
  </si>
  <si>
    <t>DCF-220202-BK05</t>
  </si>
  <si>
    <t>GRN-2022-3410</t>
  </si>
  <si>
    <t>2112009245</t>
  </si>
  <si>
    <t>Purchase of 303 CONE(3.0K) Under File No CIPL-0358</t>
  </si>
  <si>
    <t>43117/42755</t>
  </si>
  <si>
    <t>GRN-2022-3603</t>
  </si>
  <si>
    <t>2112009250</t>
  </si>
  <si>
    <t>Purchase of 31 CONE(5.0K) Under File No CIPL-03530</t>
  </si>
  <si>
    <t>42252</t>
  </si>
  <si>
    <t>GRN-2022-3703</t>
  </si>
  <si>
    <t>2112009280</t>
  </si>
  <si>
    <t>Purchase of 3137 YD Under File No CIPL-03583</t>
  </si>
  <si>
    <t>DCF-220202-BK02</t>
  </si>
  <si>
    <t>GRN-2022-3409</t>
  </si>
  <si>
    <t>2112009249</t>
  </si>
  <si>
    <t>Purchase of 341  Under File No CIPL-03527</t>
  </si>
  <si>
    <t>43113</t>
  </si>
  <si>
    <t>GRN-2022-3612</t>
  </si>
  <si>
    <t>2112009263</t>
  </si>
  <si>
    <t>Purchase of 3433 YD Under File No CIPL-03526</t>
  </si>
  <si>
    <t>GRN-2022-3498</t>
  </si>
  <si>
    <t>2112009229</t>
  </si>
  <si>
    <t>Purchase of 375  Under File No CIPL-03583</t>
  </si>
  <si>
    <t>in1133484</t>
  </si>
  <si>
    <t>GRN-2022-3512</t>
  </si>
  <si>
    <t>2112009227</t>
  </si>
  <si>
    <t>Purchase of 382  Under File No CIPL-03583</t>
  </si>
  <si>
    <t>in1133441</t>
  </si>
  <si>
    <t>GRN-2022-3506</t>
  </si>
  <si>
    <t>2112009259</t>
  </si>
  <si>
    <t>Purchase of 3822 YD Under File No CIPL-03526</t>
  </si>
  <si>
    <t>NAB-EXP-22-192</t>
  </si>
  <si>
    <t>GRN-2022-3443</t>
  </si>
  <si>
    <t>2112009282</t>
  </si>
  <si>
    <t>Purchase of 4141 YD Under File No CIPL-03583</t>
  </si>
  <si>
    <t>DCF-220202-BK03</t>
  </si>
  <si>
    <t>GRN-2022-3411</t>
  </si>
  <si>
    <t>2112009256</t>
  </si>
  <si>
    <t>Purchase of 42162 PCS Under File No CIPL-03519</t>
  </si>
  <si>
    <t>17295</t>
  </si>
  <si>
    <t>GRN-2022-3641</t>
  </si>
  <si>
    <t>2112009283</t>
  </si>
  <si>
    <t>Purchase of 43733 PCS Under File No CIPL-03506</t>
  </si>
  <si>
    <t>1974</t>
  </si>
  <si>
    <t>GRN-2022-3672</t>
  </si>
  <si>
    <t>2112009243</t>
  </si>
  <si>
    <t>Purchase of 48 CONE(3.0K) Under File No CIPL-03527</t>
  </si>
  <si>
    <t>43107</t>
  </si>
  <si>
    <t>GRN-2022-3600</t>
  </si>
  <si>
    <t>2112009234</t>
  </si>
  <si>
    <t>Purchase of 49  Under File No CIPL-03525</t>
  </si>
  <si>
    <t>in1130945</t>
  </si>
  <si>
    <t>GRN-2022-3694</t>
  </si>
  <si>
    <t>2112009236</t>
  </si>
  <si>
    <t>Purchase of 5 CONE(5.0K) Under File No CIPL-03527</t>
  </si>
  <si>
    <t>1031339546</t>
  </si>
  <si>
    <t>GRN-2022-3565</t>
  </si>
  <si>
    <t>2112009278</t>
  </si>
  <si>
    <t>Purchase of 51344 PCS Under File No CIPL-03512</t>
  </si>
  <si>
    <t>GRN-2022-3332</t>
  </si>
  <si>
    <t>2112009247</t>
  </si>
  <si>
    <t>Purchase of 6 CONE(4.0K) Under File No CIPL-03527</t>
  </si>
  <si>
    <t>43108</t>
  </si>
  <si>
    <t>GRN-2022-3609</t>
  </si>
  <si>
    <t>2112009262</t>
  </si>
  <si>
    <t>Purchase of 6000 YD Under File No CIPL-03526</t>
  </si>
  <si>
    <t>GRN-2022-3497</t>
  </si>
  <si>
    <t>2112009260</t>
  </si>
  <si>
    <t>Purchase of 611 YD Under File No CIPL-03527</t>
  </si>
  <si>
    <t>12274</t>
  </si>
  <si>
    <t>GRN-2022-3444</t>
  </si>
  <si>
    <t>2112009235</t>
  </si>
  <si>
    <t>Purchase of 62000 PCS Under File No CIPL-03530</t>
  </si>
  <si>
    <t>GRN-2022-3702</t>
  </si>
  <si>
    <t>2112009261</t>
  </si>
  <si>
    <t>Purchase of 6273 YD Under File No CIPL-03526</t>
  </si>
  <si>
    <t>12311/12310/12313</t>
  </si>
  <si>
    <t>GRN-2022-3445</t>
  </si>
  <si>
    <t>2112009244</t>
  </si>
  <si>
    <t>Purchase of 65 CONE(4.0K) Under File No CIPL-03527</t>
  </si>
  <si>
    <t>43106</t>
  </si>
  <si>
    <t>GRN-2022-3602</t>
  </si>
  <si>
    <t>2112009248</t>
  </si>
  <si>
    <t>Purchase of 68 CONE(5.0K) Under File No CIPL-03530</t>
  </si>
  <si>
    <t>43109</t>
  </si>
  <si>
    <t>GRN-2022-3610</t>
  </si>
  <si>
    <t>2112009252</t>
  </si>
  <si>
    <t>Purchase of 69 CONE(3.0K) Under File No CIPL-03522</t>
  </si>
  <si>
    <t>42169/42756</t>
  </si>
  <si>
    <t>GRN-2022-3705</t>
  </si>
  <si>
    <t>2112009284</t>
  </si>
  <si>
    <t>Purchase of 6905 PCS Under File No CIPL-03500</t>
  </si>
  <si>
    <t>ie00057452</t>
  </si>
  <si>
    <t>GRN-2022-3320</t>
  </si>
  <si>
    <t>2112009237</t>
  </si>
  <si>
    <t>Purchase of 71 CONE(5.0K) Under File No CIPL-03527</t>
  </si>
  <si>
    <t>1031339548</t>
  </si>
  <si>
    <t>GRN-2022-3566</t>
  </si>
  <si>
    <t>2112009254</t>
  </si>
  <si>
    <t>Purchase of 73529 PCS Under File No CIPL-03515</t>
  </si>
  <si>
    <t>15974</t>
  </si>
  <si>
    <t>GRN-2022-3575</t>
  </si>
  <si>
    <t>2112009255</t>
  </si>
  <si>
    <t>Purchase of 7426 PCS Under File No CIPL-03518</t>
  </si>
  <si>
    <t>15412/16810</t>
  </si>
  <si>
    <t>GRN-2022-3576</t>
  </si>
  <si>
    <t>2112009246</t>
  </si>
  <si>
    <t>Purchase of 747  Under File No CIPL-03527</t>
  </si>
  <si>
    <t>43110/43116</t>
  </si>
  <si>
    <t>GRN-2022-3606</t>
  </si>
  <si>
    <t>2112009265</t>
  </si>
  <si>
    <t>Purchase of 7638 YD Under File No CIPL-03526</t>
  </si>
  <si>
    <t>GRN-2022-3503</t>
  </si>
  <si>
    <t>2112009273</t>
  </si>
  <si>
    <t>Purchase of 77058 PCS Under File No CIPL-03583</t>
  </si>
  <si>
    <t>6783-6785</t>
  </si>
  <si>
    <t>GRN-2022-3690</t>
  </si>
  <si>
    <t>2112009266</t>
  </si>
  <si>
    <t>Purchase of 8276 PCS Under File No CIPL-03530</t>
  </si>
  <si>
    <t>223015369/15370</t>
  </si>
  <si>
    <t>GRN-2022-3274</t>
  </si>
  <si>
    <t>2112009238</t>
  </si>
  <si>
    <t>Purchase of 957 CONE(5.0K) Under File No CIPL-0352</t>
  </si>
  <si>
    <t>1031342217/5911</t>
  </si>
  <si>
    <t>GRN-2022-3567</t>
  </si>
  <si>
    <t>2126000730</t>
  </si>
  <si>
    <t>Short adjusted with RM</t>
  </si>
  <si>
    <t>DCUDAK230695</t>
  </si>
  <si>
    <t>IBCDAK236291DAK</t>
  </si>
  <si>
    <t>2112010879</t>
  </si>
  <si>
    <t>AMAZON for file no CIPL-03485</t>
  </si>
  <si>
    <t>kl21-a404.a484</t>
  </si>
  <si>
    <t>GRN-2022-6377</t>
  </si>
  <si>
    <t>2112011145</t>
  </si>
  <si>
    <t>AMAZON for file no CIPL-03504</t>
  </si>
  <si>
    <t>AB/1320/21</t>
  </si>
  <si>
    <t>GRN-2022-5956</t>
  </si>
  <si>
    <t>2112011345</t>
  </si>
  <si>
    <t>UL220127</t>
  </si>
  <si>
    <t>GRN-2022-6240</t>
  </si>
  <si>
    <t>2112010700</t>
  </si>
  <si>
    <t>031594363/10315952</t>
  </si>
  <si>
    <t>GRN-2022-7317</t>
  </si>
  <si>
    <t>2112011160</t>
  </si>
  <si>
    <t>GRN-2022-5999</t>
  </si>
  <si>
    <t>2112010880</t>
  </si>
  <si>
    <t>GRN-2022-6378</t>
  </si>
  <si>
    <t>2112011319</t>
  </si>
  <si>
    <t>AMAZON for file no CIPL-03510</t>
  </si>
  <si>
    <t>T220115A</t>
  </si>
  <si>
    <t>GRN-2022-5718</t>
  </si>
  <si>
    <t>2112011131</t>
  </si>
  <si>
    <t>1031490720</t>
  </si>
  <si>
    <t>GRN-2022-5782</t>
  </si>
  <si>
    <t>2112011096</t>
  </si>
  <si>
    <t>AMAZON for file no CIPL-03543</t>
  </si>
  <si>
    <t>1982</t>
  </si>
  <si>
    <t>GRN-2022-7995</t>
  </si>
  <si>
    <t>2112011154</t>
  </si>
  <si>
    <t>AB/1465/21</t>
  </si>
  <si>
    <t>GRN-2022-5968</t>
  </si>
  <si>
    <t>2112011179</t>
  </si>
  <si>
    <t>AB/1474/21</t>
  </si>
  <si>
    <t>GRN-2022-6102</t>
  </si>
  <si>
    <t>2112010883</t>
  </si>
  <si>
    <t>AB/1479/21</t>
  </si>
  <si>
    <t>GRN-2022-6404</t>
  </si>
  <si>
    <t>2112010738</t>
  </si>
  <si>
    <t>AMAZON for file no CIPL-03545</t>
  </si>
  <si>
    <t>259205</t>
  </si>
  <si>
    <t>GRN-2022-7584</t>
  </si>
  <si>
    <t>2112011118</t>
  </si>
  <si>
    <t>031555652/4373/216</t>
  </si>
  <si>
    <t>GRN-2022-8100</t>
  </si>
  <si>
    <t>2112011412</t>
  </si>
  <si>
    <t>AMAZON for file no CIPL-03546</t>
  </si>
  <si>
    <t>ED22ZJC5036</t>
  </si>
  <si>
    <t>GRN-2022-7792</t>
  </si>
  <si>
    <t>2112010739</t>
  </si>
  <si>
    <t>GRN-2022-7585</t>
  </si>
  <si>
    <t>2112010768</t>
  </si>
  <si>
    <t>ie00179252</t>
  </si>
  <si>
    <t>GRN-2022-7684</t>
  </si>
  <si>
    <t>2112011117</t>
  </si>
  <si>
    <t>3/65/11/25/70/14/7</t>
  </si>
  <si>
    <t>GRN-2022-8099</t>
  </si>
  <si>
    <t>2112011070</t>
  </si>
  <si>
    <t>kl22-a036-1</t>
  </si>
  <si>
    <t>GRN-2022-7893</t>
  </si>
  <si>
    <t>2112011442</t>
  </si>
  <si>
    <t>1031664029</t>
  </si>
  <si>
    <t>GRN-2022-8427</t>
  </si>
  <si>
    <t>2112011458</t>
  </si>
  <si>
    <t>GRN-2022-7929</t>
  </si>
  <si>
    <t>2112011370</t>
  </si>
  <si>
    <t>AMAZON for file no CIPL-03547</t>
  </si>
  <si>
    <t>ED22ZJC5033</t>
  </si>
  <si>
    <t>GRN-2022-6638</t>
  </si>
  <si>
    <t>2112010823</t>
  </si>
  <si>
    <t>1981</t>
  </si>
  <si>
    <t>GRN-2022-7044</t>
  </si>
  <si>
    <t>2112010737</t>
  </si>
  <si>
    <t>GRN-2022-7583</t>
  </si>
  <si>
    <t>2112010767</t>
  </si>
  <si>
    <t>GRN-2022-7683</t>
  </si>
  <si>
    <t>2112011130</t>
  </si>
  <si>
    <t>1031490721</t>
  </si>
  <si>
    <t>GRN-2022-5780</t>
  </si>
  <si>
    <t>2112010928</t>
  </si>
  <si>
    <t>1031530021</t>
  </si>
  <si>
    <t>GRN-2022-6760</t>
  </si>
  <si>
    <t>2112011115</t>
  </si>
  <si>
    <t>1031554086/2277</t>
  </si>
  <si>
    <t>GRN-2022-8092</t>
  </si>
  <si>
    <t>2112011127</t>
  </si>
  <si>
    <t>GRN-2022-5716</t>
  </si>
  <si>
    <t>2112011077</t>
  </si>
  <si>
    <t>GRN-2022-7935</t>
  </si>
  <si>
    <t>2112011168</t>
  </si>
  <si>
    <t>597/6853/1284/6662</t>
  </si>
  <si>
    <t>GRN-2022-6031</t>
  </si>
  <si>
    <t>2112011134</t>
  </si>
  <si>
    <t>AB/1371/21</t>
  </si>
  <si>
    <t>GRN-2022-5894</t>
  </si>
  <si>
    <t>2112011155</t>
  </si>
  <si>
    <t>AB/1397/21</t>
  </si>
  <si>
    <t>GRN-2022-5970</t>
  </si>
  <si>
    <t>2112011136</t>
  </si>
  <si>
    <t>kl22-a004</t>
  </si>
  <si>
    <t>GRN-2022-5884</t>
  </si>
  <si>
    <t>2112011138</t>
  </si>
  <si>
    <t>GRN-2022-5867</t>
  </si>
  <si>
    <t>2112011312</t>
  </si>
  <si>
    <t>1985</t>
  </si>
  <si>
    <t>GRN-2022-8229</t>
  </si>
  <si>
    <t>2112011326</t>
  </si>
  <si>
    <t>GRN-2022-5881</t>
  </si>
  <si>
    <t>2112011328</t>
  </si>
  <si>
    <t>GRN-2022-5883</t>
  </si>
  <si>
    <t>2112011634</t>
  </si>
  <si>
    <t>AB/1370/21</t>
  </si>
  <si>
    <t>GRN-2022-6091.</t>
  </si>
  <si>
    <t>2112011635</t>
  </si>
  <si>
    <t>AB/1386/21</t>
  </si>
  <si>
    <t>GRN-2022-7271.</t>
  </si>
  <si>
    <t>2112011492</t>
  </si>
  <si>
    <t>AB/1585/21</t>
  </si>
  <si>
    <t>GRN-2022-8412</t>
  </si>
  <si>
    <t>2112010464</t>
  </si>
  <si>
    <t>in1145587</t>
  </si>
  <si>
    <t>GRN-2022-6408</t>
  </si>
  <si>
    <t>2112010465</t>
  </si>
  <si>
    <t>in1145813</t>
  </si>
  <si>
    <t>GRN-2022-5904</t>
  </si>
  <si>
    <t>2112010467</t>
  </si>
  <si>
    <t>in1143567</t>
  </si>
  <si>
    <t>GRN-2022-5820</t>
  </si>
  <si>
    <t>2112010468</t>
  </si>
  <si>
    <t>in1143696</t>
  </si>
  <si>
    <t>GRN-2022-5814</t>
  </si>
  <si>
    <t>2112010469</t>
  </si>
  <si>
    <t>in1144002</t>
  </si>
  <si>
    <t>GRN-2022-5819</t>
  </si>
  <si>
    <t>2112010466</t>
  </si>
  <si>
    <t>in1145078</t>
  </si>
  <si>
    <t>GRN-2022-5905</t>
  </si>
  <si>
    <t>2112010574</t>
  </si>
  <si>
    <t>in1144119</t>
  </si>
  <si>
    <t>GRN-2022-5972</t>
  </si>
  <si>
    <t>2112010578</t>
  </si>
  <si>
    <t>in1144127</t>
  </si>
  <si>
    <t>GRN-2022-5978</t>
  </si>
  <si>
    <t>2112010575</t>
  </si>
  <si>
    <t>in1144130</t>
  </si>
  <si>
    <t>GRN-2022-5974</t>
  </si>
  <si>
    <t>2112010577</t>
  </si>
  <si>
    <t>in1144131</t>
  </si>
  <si>
    <t>GRN-2022-5977</t>
  </si>
  <si>
    <t>2112010576</t>
  </si>
  <si>
    <t>in1144693</t>
  </si>
  <si>
    <t>GRN-2022-5976</t>
  </si>
  <si>
    <t>2112010583</t>
  </si>
  <si>
    <t>IN1146054</t>
  </si>
  <si>
    <t>GRN-2022-6243</t>
  </si>
  <si>
    <t>2112010582</t>
  </si>
  <si>
    <t>IN1147459</t>
  </si>
  <si>
    <t>GRN-2022-6237</t>
  </si>
  <si>
    <t>2112010581</t>
  </si>
  <si>
    <t>IN1147477</t>
  </si>
  <si>
    <t>GRN-2022-6235</t>
  </si>
  <si>
    <t>2112010590</t>
  </si>
  <si>
    <t>IN1149124</t>
  </si>
  <si>
    <t>GRN-2022-6847</t>
  </si>
  <si>
    <t>2112010589</t>
  </si>
  <si>
    <t>IN1149167</t>
  </si>
  <si>
    <t>GRN-2022-6845</t>
  </si>
  <si>
    <t>2112010591</t>
  </si>
  <si>
    <t>IN1149212</t>
  </si>
  <si>
    <t>GRN-2022-6848</t>
  </si>
  <si>
    <t>2112010588</t>
  </si>
  <si>
    <t>IN1150417</t>
  </si>
  <si>
    <t>GRN-2022-6844</t>
  </si>
  <si>
    <t>2112010644</t>
  </si>
  <si>
    <t>in1144928</t>
  </si>
  <si>
    <t>GRN-2022-5906</t>
  </si>
  <si>
    <t>2112010585</t>
  </si>
  <si>
    <t>in1145814</t>
  </si>
  <si>
    <t>GRN-2022-6499</t>
  </si>
  <si>
    <t>2112010645</t>
  </si>
  <si>
    <t>in1145815</t>
  </si>
  <si>
    <t>GRN-2022-5907</t>
  </si>
  <si>
    <t>2112010579</t>
  </si>
  <si>
    <t>in1146095</t>
  </si>
  <si>
    <t>GRN-2022-6213</t>
  </si>
  <si>
    <t>2112010580</t>
  </si>
  <si>
    <t>in1146298</t>
  </si>
  <si>
    <t>GRN-2022-6214</t>
  </si>
  <si>
    <t>2112010584</t>
  </si>
  <si>
    <t>in1146353</t>
  </si>
  <si>
    <t>GRN-2022-6264</t>
  </si>
  <si>
    <t>2112010586</t>
  </si>
  <si>
    <t>in1147774</t>
  </si>
  <si>
    <t>GRN-2022-6750</t>
  </si>
  <si>
    <t>2112010587</t>
  </si>
  <si>
    <t>in1148594</t>
  </si>
  <si>
    <t>GRN-2022-6831</t>
  </si>
  <si>
    <t>2112010962</t>
  </si>
  <si>
    <t>in1143375</t>
  </si>
  <si>
    <t>GRN-2022-5817</t>
  </si>
  <si>
    <t>2112010963</t>
  </si>
  <si>
    <t>in1143709</t>
  </si>
  <si>
    <t>GRN-2022-5818</t>
  </si>
  <si>
    <t>2112010961</t>
  </si>
  <si>
    <t>in1143765</t>
  </si>
  <si>
    <t>GRN-2022-5816</t>
  </si>
  <si>
    <t>2112010549</t>
  </si>
  <si>
    <t>Goods received from BANGLADESH IRIS COMPANY L</t>
  </si>
  <si>
    <t>GRN-2022-5720</t>
  </si>
  <si>
    <t>2112010548</t>
  </si>
  <si>
    <t>GRN-2022-6743</t>
  </si>
  <si>
    <t>2112010550</t>
  </si>
  <si>
    <t>GRN-2022-6744</t>
  </si>
  <si>
    <t>2112010572</t>
  </si>
  <si>
    <t>GRN-2022-7127</t>
  </si>
  <si>
    <t>2112010519</t>
  </si>
  <si>
    <t>Goods received from Bengal Plastics Ltd. Unit</t>
  </si>
  <si>
    <t>6879/6880</t>
  </si>
  <si>
    <t>GRN-2022-5636</t>
  </si>
  <si>
    <t>2112010573</t>
  </si>
  <si>
    <t>467</t>
  </si>
  <si>
    <t>GRN-2022-7010</t>
  </si>
  <si>
    <t>2112011470</t>
  </si>
  <si>
    <t>JY2022-EP02</t>
  </si>
  <si>
    <t>GRN-2022-7677</t>
  </si>
  <si>
    <t>2112011471</t>
  </si>
  <si>
    <t>GRN-2022-7678</t>
  </si>
  <si>
    <t>2112011472</t>
  </si>
  <si>
    <t>GRN-2022-7681</t>
  </si>
  <si>
    <t>2112011473</t>
  </si>
  <si>
    <t>GRN-2022-7682</t>
  </si>
  <si>
    <t>2112011476</t>
  </si>
  <si>
    <t>GRN-2022-7775</t>
  </si>
  <si>
    <t>2112011477</t>
  </si>
  <si>
    <t>GRN-2022-7777</t>
  </si>
  <si>
    <t>2112011489</t>
  </si>
  <si>
    <t>JY2022-EP03</t>
  </si>
  <si>
    <t>GRN-2022-8407</t>
  </si>
  <si>
    <t>2112010503</t>
  </si>
  <si>
    <t>GRN-2022-5611</t>
  </si>
  <si>
    <t>2112010517</t>
  </si>
  <si>
    <t>1031480144</t>
  </si>
  <si>
    <t>GRN-2022-5634</t>
  </si>
  <si>
    <t>2112010518</t>
  </si>
  <si>
    <t>7642/6940/9920</t>
  </si>
  <si>
    <t>GRN-2022-5635</t>
  </si>
  <si>
    <t>2112010520</t>
  </si>
  <si>
    <t>44683</t>
  </si>
  <si>
    <t>GRN-2022-5637</t>
  </si>
  <si>
    <t>2112010523</t>
  </si>
  <si>
    <t>42726</t>
  </si>
  <si>
    <t>GRN-2022-5640</t>
  </si>
  <si>
    <t>2112010524</t>
  </si>
  <si>
    <t>44679</t>
  </si>
  <si>
    <t>GRN-2022-5641</t>
  </si>
  <si>
    <t>2112010521</t>
  </si>
  <si>
    <t>44682</t>
  </si>
  <si>
    <t>GRN-2022-5638</t>
  </si>
  <si>
    <t>2112010522</t>
  </si>
  <si>
    <t>44684</t>
  </si>
  <si>
    <t>GRN-2022-5639</t>
  </si>
  <si>
    <t>2112010542</t>
  </si>
  <si>
    <t>6741</t>
  </si>
  <si>
    <t>GRN-2022-5693</t>
  </si>
  <si>
    <t>2112010538</t>
  </si>
  <si>
    <t>6807</t>
  </si>
  <si>
    <t>GRN-2022-5688</t>
  </si>
  <si>
    <t>2112010537</t>
  </si>
  <si>
    <t>6808</t>
  </si>
  <si>
    <t>GRN-2022-5685</t>
  </si>
  <si>
    <t>2112010533</t>
  </si>
  <si>
    <t>6809</t>
  </si>
  <si>
    <t>GRN-2022-5681</t>
  </si>
  <si>
    <t>2112010552</t>
  </si>
  <si>
    <t>6888</t>
  </si>
  <si>
    <t>GRN-2022-5753</t>
  </si>
  <si>
    <t>2112010553</t>
  </si>
  <si>
    <t>6909</t>
  </si>
  <si>
    <t>GRN-2022-5936</t>
  </si>
  <si>
    <t>2112010662</t>
  </si>
  <si>
    <t>6793</t>
  </si>
  <si>
    <t>GRN-2022-5886</t>
  </si>
  <si>
    <t>2112010663</t>
  </si>
  <si>
    <t>6794</t>
  </si>
  <si>
    <t>GRN-2022-5887</t>
  </si>
  <si>
    <t>2112011479</t>
  </si>
  <si>
    <t>6196</t>
  </si>
  <si>
    <t>GRN-2022-8022</t>
  </si>
  <si>
    <t>2112011480</t>
  </si>
  <si>
    <t>6197</t>
  </si>
  <si>
    <t>GRN-2022-8024</t>
  </si>
  <si>
    <t>2112011482</t>
  </si>
  <si>
    <t>7205</t>
  </si>
  <si>
    <t>GRN-2022-8070</t>
  </si>
  <si>
    <t>2112011481</t>
  </si>
  <si>
    <t>7206</t>
  </si>
  <si>
    <t>GRN-2022-8067</t>
  </si>
  <si>
    <t>2112011490</t>
  </si>
  <si>
    <t>7331</t>
  </si>
  <si>
    <t>GRN-2022-8409</t>
  </si>
  <si>
    <t>2112011491</t>
  </si>
  <si>
    <t>7332</t>
  </si>
  <si>
    <t>GRN-2022-8411</t>
  </si>
  <si>
    <t>2112010547</t>
  </si>
  <si>
    <t>Goods received from HUAFANG COMPANY LIMITED B</t>
  </si>
  <si>
    <t>T220110</t>
  </si>
  <si>
    <t>GRN-2022-5706</t>
  </si>
  <si>
    <t>2112011478</t>
  </si>
  <si>
    <t>Goods received from HUAFANG COMPANY LIMITED BY SHA</t>
  </si>
  <si>
    <t>T220218</t>
  </si>
  <si>
    <t>GRN-2022-7890</t>
  </si>
  <si>
    <t>2112011487</t>
  </si>
  <si>
    <t>Goods received from JIAXING YOUXIN IMPORT AND EXPO</t>
  </si>
  <si>
    <t>JXYX220303</t>
  </si>
  <si>
    <t>GRN-2022-8153</t>
  </si>
  <si>
    <t>JIAXING YOUXIN IMPORT AND EXPO</t>
  </si>
  <si>
    <t>2112011483</t>
  </si>
  <si>
    <t>JXYX220308</t>
  </si>
  <si>
    <t>GRN-2022-8088</t>
  </si>
  <si>
    <t>2112010463</t>
  </si>
  <si>
    <t>20325/324/945/326/</t>
  </si>
  <si>
    <t>GRN-2022-5754</t>
  </si>
  <si>
    <t>2112010527</t>
  </si>
  <si>
    <t>Goods received from ORIGIN TRIMS &amp; ACCESSORIE</t>
  </si>
  <si>
    <t>464</t>
  </si>
  <si>
    <t>GRN-2022-5665</t>
  </si>
  <si>
    <t>2112010526</t>
  </si>
  <si>
    <t>GRN-2022-5664</t>
  </si>
  <si>
    <t>2112011485</t>
  </si>
  <si>
    <t>DEPZ-OIL-0726/22</t>
  </si>
  <si>
    <t>GRN-2022-8125</t>
  </si>
  <si>
    <t>2112011486</t>
  </si>
  <si>
    <t>GRN-2022-8126</t>
  </si>
  <si>
    <t>2112010554</t>
  </si>
  <si>
    <t>DCF-1384/22</t>
  </si>
  <si>
    <t>GRN-2022-5986</t>
  </si>
  <si>
    <t>2112010555</t>
  </si>
  <si>
    <t>DCF-1418/22</t>
  </si>
  <si>
    <t>GRN-2022-5996</t>
  </si>
  <si>
    <t>2112010500</t>
  </si>
  <si>
    <t>GRN-2022-5606</t>
  </si>
  <si>
    <t>2112010529</t>
  </si>
  <si>
    <t>GRN-2022-5672</t>
  </si>
  <si>
    <t>2112010530</t>
  </si>
  <si>
    <t>256304</t>
  </si>
  <si>
    <t>GRN-2022-5673</t>
  </si>
  <si>
    <t>2112010531</t>
  </si>
  <si>
    <t>258024</t>
  </si>
  <si>
    <t>GRN-2022-5675</t>
  </si>
  <si>
    <t>2112010532</t>
  </si>
  <si>
    <t>GRN-2022-5677</t>
  </si>
  <si>
    <t>2112010202</t>
  </si>
  <si>
    <t>4184/4182/4183</t>
  </si>
  <si>
    <t>GRN-2022-5607</t>
  </si>
  <si>
    <t>2112010203</t>
  </si>
  <si>
    <t>24186</t>
  </si>
  <si>
    <t>GRN-2022-5608</t>
  </si>
  <si>
    <t>2112010501</t>
  </si>
  <si>
    <t>223024264</t>
  </si>
  <si>
    <t>GRN-2022-5609</t>
  </si>
  <si>
    <t>2112010504</t>
  </si>
  <si>
    <t>223025519</t>
  </si>
  <si>
    <t>GRN-2022-5612</t>
  </si>
  <si>
    <t>2112010502</t>
  </si>
  <si>
    <t>223025856</t>
  </si>
  <si>
    <t>GRN-2022-5610</t>
  </si>
  <si>
    <t>2112010514</t>
  </si>
  <si>
    <t>223025518</t>
  </si>
  <si>
    <t>GRN-2022-5628</t>
  </si>
  <si>
    <t>2112010513</t>
  </si>
  <si>
    <t>223025835</t>
  </si>
  <si>
    <t>GRN-2022-5627</t>
  </si>
  <si>
    <t>2112010508</t>
  </si>
  <si>
    <t>223025836</t>
  </si>
  <si>
    <t>GRN-2022-5617</t>
  </si>
  <si>
    <t>2112010516</t>
  </si>
  <si>
    <t>223025843</t>
  </si>
  <si>
    <t>GRN-2022-5630</t>
  </si>
  <si>
    <t>2112010511</t>
  </si>
  <si>
    <t>223025847</t>
  </si>
  <si>
    <t>GRN-2022-5623</t>
  </si>
  <si>
    <t>2112010505</t>
  </si>
  <si>
    <t>25276</t>
  </si>
  <si>
    <t>GRN-2022-5613</t>
  </si>
  <si>
    <t>2112010506</t>
  </si>
  <si>
    <t>25279</t>
  </si>
  <si>
    <t>GRN-2022-5615</t>
  </si>
  <si>
    <t>2112010512</t>
  </si>
  <si>
    <t>25837</t>
  </si>
  <si>
    <t>GRN-2022-5625</t>
  </si>
  <si>
    <t>2112010509</t>
  </si>
  <si>
    <t>25838</t>
  </si>
  <si>
    <t>GRN-2022-5620</t>
  </si>
  <si>
    <t>2112010507</t>
  </si>
  <si>
    <t>25846</t>
  </si>
  <si>
    <t>GRN-2022-5616</t>
  </si>
  <si>
    <t>2112010510</t>
  </si>
  <si>
    <t>25848</t>
  </si>
  <si>
    <t>GRN-2022-5621</t>
  </si>
  <si>
    <t>2112010515</t>
  </si>
  <si>
    <t>25850/25839/25840/</t>
  </si>
  <si>
    <t>GRN-2022-5629</t>
  </si>
  <si>
    <t>2112010528</t>
  </si>
  <si>
    <t>25277/25478/25849</t>
  </si>
  <si>
    <t>GRN-2022-5671</t>
  </si>
  <si>
    <t>2112010543</t>
  </si>
  <si>
    <t>25842</t>
  </si>
  <si>
    <t>GRN-2022-5702</t>
  </si>
  <si>
    <t>2112010525</t>
  </si>
  <si>
    <t>5278/5479/5347/584</t>
  </si>
  <si>
    <t>GRN-2022-5651</t>
  </si>
  <si>
    <t>2112010656</t>
  </si>
  <si>
    <t>223027802</t>
  </si>
  <si>
    <t>GRN-2022-6211</t>
  </si>
  <si>
    <t>2112010657</t>
  </si>
  <si>
    <t>223027803</t>
  </si>
  <si>
    <t>GRN-2022-6212</t>
  </si>
  <si>
    <t>2112010654</t>
  </si>
  <si>
    <t>223028605</t>
  </si>
  <si>
    <t>GRN-2022-6198</t>
  </si>
  <si>
    <t>2112010655</t>
  </si>
  <si>
    <t>223028709</t>
  </si>
  <si>
    <t>GRN-2022-6199</t>
  </si>
  <si>
    <t>2112010659</t>
  </si>
  <si>
    <t>223029378/29395</t>
  </si>
  <si>
    <t>GRN-2022-6278</t>
  </si>
  <si>
    <t>2112010660</t>
  </si>
  <si>
    <t>223031246</t>
  </si>
  <si>
    <t>GRN-2022-6496</t>
  </si>
  <si>
    <t>2112010661</t>
  </si>
  <si>
    <t>223031247</t>
  </si>
  <si>
    <t>GRN-2022-6497</t>
  </si>
  <si>
    <t>2112010650</t>
  </si>
  <si>
    <t>27400</t>
  </si>
  <si>
    <t>GRN-2022-5946</t>
  </si>
  <si>
    <t>2112010651</t>
  </si>
  <si>
    <t>28204/28915</t>
  </si>
  <si>
    <t>GRN-2022-6203</t>
  </si>
  <si>
    <t>2112010652</t>
  </si>
  <si>
    <t>28257</t>
  </si>
  <si>
    <t>GRN-2022-6207</t>
  </si>
  <si>
    <t>2112010658</t>
  </si>
  <si>
    <t>29377</t>
  </si>
  <si>
    <t>GRN-2022-6275</t>
  </si>
  <si>
    <t>2112010653</t>
  </si>
  <si>
    <t>8033</t>
  </si>
  <si>
    <t>GRN-2022-6208</t>
  </si>
  <si>
    <t>2112011488</t>
  </si>
  <si>
    <t>DCF-20220309-BK-1</t>
  </si>
  <si>
    <t>GRN-2022-8290</t>
  </si>
  <si>
    <t>2112010570</t>
  </si>
  <si>
    <t>6940</t>
  </si>
  <si>
    <t>GRN-2022-6012</t>
  </si>
  <si>
    <t>2112010571</t>
  </si>
  <si>
    <t>6941</t>
  </si>
  <si>
    <t>GRN-2022-6013</t>
  </si>
  <si>
    <t>2112010551</t>
  </si>
  <si>
    <t>Goods received from TRS Accessories Internati</t>
  </si>
  <si>
    <t>1979</t>
  </si>
  <si>
    <t>GRN-2022-5979</t>
  </si>
  <si>
    <t>2112010646</t>
  </si>
  <si>
    <t>1978</t>
  </si>
  <si>
    <t>GRN-2022-5980</t>
  </si>
  <si>
    <t>2112010649</t>
  </si>
  <si>
    <t>1980</t>
  </si>
  <si>
    <t>GRN-2022-6271</t>
  </si>
  <si>
    <t>2112010648</t>
  </si>
  <si>
    <t>3444</t>
  </si>
  <si>
    <t>GRN-2022-6168</t>
  </si>
  <si>
    <t>2112010647</t>
  </si>
  <si>
    <t>3445</t>
  </si>
  <si>
    <t>GRN-2022-6167</t>
  </si>
  <si>
    <t>2112010545</t>
  </si>
  <si>
    <t>CPD210001188</t>
  </si>
  <si>
    <t>GRN-2022-5704</t>
  </si>
  <si>
    <t>2112010546</t>
  </si>
  <si>
    <t>GRN-2022-5705</t>
  </si>
  <si>
    <t>2112010544</t>
  </si>
  <si>
    <t>CPD210001200</t>
  </si>
  <si>
    <t>GRN-2022-5703</t>
  </si>
  <si>
    <t>2112011496</t>
  </si>
  <si>
    <t>CPD210001254</t>
  </si>
  <si>
    <t>GRN-2022-8444</t>
  </si>
  <si>
    <t>2112011497</t>
  </si>
  <si>
    <t>CPD210001278</t>
  </si>
  <si>
    <t>GRN-2022-8449</t>
  </si>
  <si>
    <t>2112011498</t>
  </si>
  <si>
    <t>GRN-2022-8454</t>
  </si>
  <si>
    <t>2112011469</t>
  </si>
  <si>
    <t>YD2022025</t>
  </si>
  <si>
    <t>GRN-2022-6996</t>
  </si>
  <si>
    <t>2112011475</t>
  </si>
  <si>
    <t>YD2022026A</t>
  </si>
  <si>
    <t>GRN-2022-7744</t>
  </si>
  <si>
    <t>2112011474</t>
  </si>
  <si>
    <t>YD2022026B</t>
  </si>
  <si>
    <t>GRN-2022-7740</t>
  </si>
  <si>
    <t>2112011484</t>
  </si>
  <si>
    <t>YD2022026-1</t>
  </si>
  <si>
    <t>GRN-2022-8104</t>
  </si>
  <si>
    <t>2112010534</t>
  </si>
  <si>
    <t>ie00121022</t>
  </si>
  <si>
    <t>GRN-2022-5682</t>
  </si>
  <si>
    <t>2112010540</t>
  </si>
  <si>
    <t>ie00121202</t>
  </si>
  <si>
    <t>GRN-2022-5691</t>
  </si>
  <si>
    <t>2112010541</t>
  </si>
  <si>
    <t>GRN-2022-5692</t>
  </si>
  <si>
    <t>2112010536</t>
  </si>
  <si>
    <t>ie00121212</t>
  </si>
  <si>
    <t>GRN-2022-5684</t>
  </si>
  <si>
    <t>2112010539</t>
  </si>
  <si>
    <t>GRN-2022-5689</t>
  </si>
  <si>
    <t>2112010535</t>
  </si>
  <si>
    <t>ie00126942</t>
  </si>
  <si>
    <t>GRN-2022-5683</t>
  </si>
  <si>
    <t>2112011493</t>
  </si>
  <si>
    <t>TH22/0039</t>
  </si>
  <si>
    <t>GRN-2022-8421</t>
  </si>
  <si>
    <t>2112011494</t>
  </si>
  <si>
    <t>TH22/0055</t>
  </si>
  <si>
    <t>GRN-2022-8424</t>
  </si>
  <si>
    <t>2112011495</t>
  </si>
  <si>
    <t>GRN-2022-8425</t>
  </si>
  <si>
    <t>2112011165</t>
  </si>
  <si>
    <t>LEVIS for file no CIPL-03379</t>
  </si>
  <si>
    <t>GRN-2022-6020</t>
  </si>
  <si>
    <t>2112010839</t>
  </si>
  <si>
    <t>LEVIS for file no CIPL-03393</t>
  </si>
  <si>
    <t>IFBD/EXP-22-1407</t>
  </si>
  <si>
    <t>GRN-2022-5960</t>
  </si>
  <si>
    <t>2112011164</t>
  </si>
  <si>
    <t>GRN-2022-6018</t>
  </si>
  <si>
    <t>2112010948</t>
  </si>
  <si>
    <t>LEVIS for file no CIPL-03421</t>
  </si>
  <si>
    <t>in1144743</t>
  </si>
  <si>
    <t>GRN-2022-6922</t>
  </si>
  <si>
    <t>2112011158</t>
  </si>
  <si>
    <t>LEVIS for file no CIPL-03422</t>
  </si>
  <si>
    <t>IE00107642</t>
  </si>
  <si>
    <t>GRN-2022-5990</t>
  </si>
  <si>
    <t>2112010960</t>
  </si>
  <si>
    <t>LEVIS for file no CIPL-03425</t>
  </si>
  <si>
    <t>in1144740</t>
  </si>
  <si>
    <t>GRN-2022-6946</t>
  </si>
  <si>
    <t>2112010818</t>
  </si>
  <si>
    <t>LEVIS for file no CIPL-03473</t>
  </si>
  <si>
    <t>in1148687</t>
  </si>
  <si>
    <t>GRN-2022-7014</t>
  </si>
  <si>
    <t>2112010817</t>
  </si>
  <si>
    <t>in1149216</t>
  </si>
  <si>
    <t>GRN-2022-7012</t>
  </si>
  <si>
    <t>2112010957</t>
  </si>
  <si>
    <t>in1145011</t>
  </si>
  <si>
    <t>GRN-2022-6941</t>
  </si>
  <si>
    <t>2112010954</t>
  </si>
  <si>
    <t>in1146591</t>
  </si>
  <si>
    <t>GRN-2022-6937</t>
  </si>
  <si>
    <t>2112010953</t>
  </si>
  <si>
    <t>in1147446</t>
  </si>
  <si>
    <t>GRN-2022-6935</t>
  </si>
  <si>
    <t>2112011452</t>
  </si>
  <si>
    <t>LEVIS for file no CIPL-03475</t>
  </si>
  <si>
    <t>AB/1428/21</t>
  </si>
  <si>
    <t>GRN-2022-6525</t>
  </si>
  <si>
    <t>2112010694</t>
  </si>
  <si>
    <t>GRN-2022-7271</t>
  </si>
  <si>
    <t>2112010949</t>
  </si>
  <si>
    <t>LEVIS for file no CIPL-03477</t>
  </si>
  <si>
    <t>IN1144742</t>
  </si>
  <si>
    <t>GRN-2022-6925</t>
  </si>
  <si>
    <t>2112011451</t>
  </si>
  <si>
    <t>LEVIS for file no CIPL-03486</t>
  </si>
  <si>
    <t>GRN-2022-6524</t>
  </si>
  <si>
    <t>2112010769</t>
  </si>
  <si>
    <t>LEVIS for file no CIPL-03487</t>
  </si>
  <si>
    <t>IE00113462</t>
  </si>
  <si>
    <t>GRN-2022-7686</t>
  </si>
  <si>
    <t>2112010952</t>
  </si>
  <si>
    <t>in1144741</t>
  </si>
  <si>
    <t>GRN-2022-6934</t>
  </si>
  <si>
    <t>2112011454</t>
  </si>
  <si>
    <t>LEVIS for file no CIPL-03489</t>
  </si>
  <si>
    <t>AB/1417/21</t>
  </si>
  <si>
    <t>GRN-2022-6527</t>
  </si>
  <si>
    <t>2112010886</t>
  </si>
  <si>
    <t>AB/1396/21</t>
  </si>
  <si>
    <t>GRN-2022-6447</t>
  </si>
  <si>
    <t>2112011455</t>
  </si>
  <si>
    <t>LEVIS for file no CIPL-03490</t>
  </si>
  <si>
    <t>GRN-2022-6528</t>
  </si>
  <si>
    <t>2112011173</t>
  </si>
  <si>
    <t>GRN-2022-6094</t>
  </si>
  <si>
    <t>2112010905</t>
  </si>
  <si>
    <t>IE00140012</t>
  </si>
  <si>
    <t>GRN-2022-6521</t>
  </si>
  <si>
    <t>2112010956</t>
  </si>
  <si>
    <t>LEVIS for file no CIPL-03491</t>
  </si>
  <si>
    <t>in1144409</t>
  </si>
  <si>
    <t>GRN-2022-6939</t>
  </si>
  <si>
    <t>2112010955</t>
  </si>
  <si>
    <t>in1144920</t>
  </si>
  <si>
    <t>GRN-2022-6938</t>
  </si>
  <si>
    <t>2112011453</t>
  </si>
  <si>
    <t>LEVIS for file no CIPL-03492</t>
  </si>
  <si>
    <t>GRN-2022-6526</t>
  </si>
  <si>
    <t>2112011420</t>
  </si>
  <si>
    <t>SWV002431</t>
  </si>
  <si>
    <t>GRN-2022-7878</t>
  </si>
  <si>
    <t>2112011172</t>
  </si>
  <si>
    <t>GRN-2022-6091</t>
  </si>
  <si>
    <t>2112010667</t>
  </si>
  <si>
    <t>LEVIS for file no CIPL-03493</t>
  </si>
  <si>
    <t>49278</t>
  </si>
  <si>
    <t>GRN-2022-7174</t>
  </si>
  <si>
    <t>2112010685</t>
  </si>
  <si>
    <t>IN1152679</t>
  </si>
  <si>
    <t>GRN-2022-7235</t>
  </si>
  <si>
    <t>2112010686</t>
  </si>
  <si>
    <t>IN1153093</t>
  </si>
  <si>
    <t>GRN-2022-7243</t>
  </si>
  <si>
    <t>2112010857</t>
  </si>
  <si>
    <t>257162</t>
  </si>
  <si>
    <t>GRN-2022-6191</t>
  </si>
  <si>
    <t>2112011150</t>
  </si>
  <si>
    <t>GRN-2022-5964</t>
  </si>
  <si>
    <t>2112011166</t>
  </si>
  <si>
    <t>GRN-2022-6025</t>
  </si>
  <si>
    <t>2112010959</t>
  </si>
  <si>
    <t>in1148841</t>
  </si>
  <si>
    <t>GRN-2022-6945</t>
  </si>
  <si>
    <t>2112010958</t>
  </si>
  <si>
    <t>in1149198</t>
  </si>
  <si>
    <t>GRN-2022-6943</t>
  </si>
  <si>
    <t>2112011163</t>
  </si>
  <si>
    <t>GRN-2022-6014</t>
  </si>
  <si>
    <t>2112011296</t>
  </si>
  <si>
    <t>in1156482</t>
  </si>
  <si>
    <t>GRN-2022-8181</t>
  </si>
  <si>
    <t>2112011434</t>
  </si>
  <si>
    <t>in1157843</t>
  </si>
  <si>
    <t>GRN-2022-8381</t>
  </si>
  <si>
    <t>2112011327</t>
  </si>
  <si>
    <t>LEVIS for file no CIPL-03495</t>
  </si>
  <si>
    <t>EXP/F-35/0858/2022</t>
  </si>
  <si>
    <t>GRN-2022-5882</t>
  </si>
  <si>
    <t>2112011358</t>
  </si>
  <si>
    <t>GRN-2022-5896</t>
  </si>
  <si>
    <t>2112011421</t>
  </si>
  <si>
    <t>LEVIS for file no CIPL-03512</t>
  </si>
  <si>
    <t>2C-E0083&amp;22C-E0084</t>
  </si>
  <si>
    <t>GRN-2022-7891</t>
  </si>
  <si>
    <t>2112011462</t>
  </si>
  <si>
    <t>AB/1504/21</t>
  </si>
  <si>
    <t>GRN-2022-8121</t>
  </si>
  <si>
    <t>2112010687</t>
  </si>
  <si>
    <t>IN1151549</t>
  </si>
  <si>
    <t>GRN-2022-7245</t>
  </si>
  <si>
    <t>2112010688</t>
  </si>
  <si>
    <t>IN1152411</t>
  </si>
  <si>
    <t>GRN-2022-7247</t>
  </si>
  <si>
    <t>2112010709</t>
  </si>
  <si>
    <t>IE00172692</t>
  </si>
  <si>
    <t>GRN-2022-7412</t>
  </si>
  <si>
    <t>2112010824</t>
  </si>
  <si>
    <t>SML2022BD02334</t>
  </si>
  <si>
    <t>GRN-2022-7045</t>
  </si>
  <si>
    <t>2112010782</t>
  </si>
  <si>
    <t>ie00166692</t>
  </si>
  <si>
    <t>GRN-2022-7781</t>
  </si>
  <si>
    <t>2112010781</t>
  </si>
  <si>
    <t>ie00174672</t>
  </si>
  <si>
    <t>GRN-2022-7773</t>
  </si>
  <si>
    <t>2112010806</t>
  </si>
  <si>
    <t>in1145194</t>
  </si>
  <si>
    <t>GRN-2022-6950</t>
  </si>
  <si>
    <t>2112010805</t>
  </si>
  <si>
    <t>in1148407</t>
  </si>
  <si>
    <t>GRN-2022-6949</t>
  </si>
  <si>
    <t>2112010807</t>
  </si>
  <si>
    <t>in1149440</t>
  </si>
  <si>
    <t>GRN-2022-6951</t>
  </si>
  <si>
    <t>2112010808</t>
  </si>
  <si>
    <t>in1150667</t>
  </si>
  <si>
    <t>GRN-2022-6952</t>
  </si>
  <si>
    <t>2112010810</t>
  </si>
  <si>
    <t>in1150668</t>
  </si>
  <si>
    <t>GRN-2022-6955</t>
  </si>
  <si>
    <t>2112010811</t>
  </si>
  <si>
    <t>in1150671</t>
  </si>
  <si>
    <t>GRN-2022-6956</t>
  </si>
  <si>
    <t>2112010717</t>
  </si>
  <si>
    <t>in1154397</t>
  </si>
  <si>
    <t>GRN-2022-7454</t>
  </si>
  <si>
    <t>2112010732</t>
  </si>
  <si>
    <t>in1155148</t>
  </si>
  <si>
    <t>GRN-2022-7573</t>
  </si>
  <si>
    <t>2112010943</t>
  </si>
  <si>
    <t>7289</t>
  </si>
  <si>
    <t>GRN-2022-6886</t>
  </si>
  <si>
    <t>2112010844</t>
  </si>
  <si>
    <t>GRN-2022-6162</t>
  </si>
  <si>
    <t>2112010859</t>
  </si>
  <si>
    <t>IE00137632</t>
  </si>
  <si>
    <t>GRN-2022-6194</t>
  </si>
  <si>
    <t>2112011095</t>
  </si>
  <si>
    <t>ie00172822</t>
  </si>
  <si>
    <t>GRN-2022-7993</t>
  </si>
  <si>
    <t>2112011465</t>
  </si>
  <si>
    <t>GRN-2022-8124</t>
  </si>
  <si>
    <t>2112011336</t>
  </si>
  <si>
    <t>LEVIS for file no CIPL-03513</t>
  </si>
  <si>
    <t>GRN-2022-6140</t>
  </si>
  <si>
    <t>2112011366</t>
  </si>
  <si>
    <t>SFML-0754-22</t>
  </si>
  <si>
    <t>GRN-2022-6442</t>
  </si>
  <si>
    <t>2112011463</t>
  </si>
  <si>
    <t>GRN-2022-8122</t>
  </si>
  <si>
    <t>2112010665</t>
  </si>
  <si>
    <t>49100/49498/48950</t>
  </si>
  <si>
    <t>GRN-2022-7170</t>
  </si>
  <si>
    <t>2112010678</t>
  </si>
  <si>
    <t>49750</t>
  </si>
  <si>
    <t>GRN-2022-7209</t>
  </si>
  <si>
    <t>2112010676</t>
  </si>
  <si>
    <t>IE00155922</t>
  </si>
  <si>
    <t>GRN-2022-7201</t>
  </si>
  <si>
    <t>2112010691</t>
  </si>
  <si>
    <t>IN1153092</t>
  </si>
  <si>
    <t>GRN-2022-7255</t>
  </si>
  <si>
    <t>2112010672</t>
  </si>
  <si>
    <t>GRN-2022-7182</t>
  </si>
  <si>
    <t>2112010770</t>
  </si>
  <si>
    <t>50230</t>
  </si>
  <si>
    <t>GRN-2022-7691</t>
  </si>
  <si>
    <t>2112010773</t>
  </si>
  <si>
    <t>ie00155922</t>
  </si>
  <si>
    <t>GRN-2022-7745</t>
  </si>
  <si>
    <t>2112010809</t>
  </si>
  <si>
    <t>GRN-2022-6953</t>
  </si>
  <si>
    <t>2112010790</t>
  </si>
  <si>
    <t>in1156194</t>
  </si>
  <si>
    <t>GRN-2022-7794</t>
  </si>
  <si>
    <t>2112010785</t>
  </si>
  <si>
    <t>in1156438</t>
  </si>
  <si>
    <t>GRN-2022-7786</t>
  </si>
  <si>
    <t>2112010797</t>
  </si>
  <si>
    <t>sml2022bd02642</t>
  </si>
  <si>
    <t>GRN-2022-7828</t>
  </si>
  <si>
    <t>2112010911</t>
  </si>
  <si>
    <t>2409/42417/43268/4</t>
  </si>
  <si>
    <t>GRN-2022-6556</t>
  </si>
  <si>
    <t>2112010856</t>
  </si>
  <si>
    <t>GRN-2022-6190</t>
  </si>
  <si>
    <t>2112010936</t>
  </si>
  <si>
    <t>GRN-2022-6775</t>
  </si>
  <si>
    <t>2112011151</t>
  </si>
  <si>
    <t>GRN-2022-5965</t>
  </si>
  <si>
    <t>2112011167</t>
  </si>
  <si>
    <t>GRN-2022-6027</t>
  </si>
  <si>
    <t>2112010866</t>
  </si>
  <si>
    <t>31795</t>
  </si>
  <si>
    <t>GRN-2022-6273</t>
  </si>
  <si>
    <t>2112010912</t>
  </si>
  <si>
    <t>41629-41799</t>
  </si>
  <si>
    <t>GRN-2022-6560</t>
  </si>
  <si>
    <t>2112010925</t>
  </si>
  <si>
    <t>46460/46595/46162</t>
  </si>
  <si>
    <t>GRN-2022-6738</t>
  </si>
  <si>
    <t>2112010921</t>
  </si>
  <si>
    <t>46674/46630/44653</t>
  </si>
  <si>
    <t>GRN-2022-6649</t>
  </si>
  <si>
    <t>2112011083</t>
  </si>
  <si>
    <t>49239</t>
  </si>
  <si>
    <t>GRN-2022-7952</t>
  </si>
  <si>
    <t>2112010946</t>
  </si>
  <si>
    <t>7360/47353/47466/4</t>
  </si>
  <si>
    <t>GRN-2022-6902</t>
  </si>
  <si>
    <t>2112010860</t>
  </si>
  <si>
    <t>GRN-2022-6196</t>
  </si>
  <si>
    <t>2112011093</t>
  </si>
  <si>
    <t>GRN-2022-7978</t>
  </si>
  <si>
    <t>2112011120</t>
  </si>
  <si>
    <t>GRN-2022-8102</t>
  </si>
  <si>
    <t>2112010830</t>
  </si>
  <si>
    <t>GRN-2022-7058</t>
  </si>
  <si>
    <t>2112011094</t>
  </si>
  <si>
    <t>GRN-2022-7991</t>
  </si>
  <si>
    <t>2112011099</t>
  </si>
  <si>
    <t>in1156831</t>
  </si>
  <si>
    <t>GRN-2022-8030</t>
  </si>
  <si>
    <t>2112011097</t>
  </si>
  <si>
    <t>in1157730</t>
  </si>
  <si>
    <t>GRN-2022-8028</t>
  </si>
  <si>
    <t>2112011098</t>
  </si>
  <si>
    <t>in1157874</t>
  </si>
  <si>
    <t>GRN-2022-8029</t>
  </si>
  <si>
    <t>2112011432</t>
  </si>
  <si>
    <t>50855</t>
  </si>
  <si>
    <t>GRN-2022-8378</t>
  </si>
  <si>
    <t>2112011335</t>
  </si>
  <si>
    <t>GRN-2022-6139</t>
  </si>
  <si>
    <t>2112011341</t>
  </si>
  <si>
    <t>KL21-A523</t>
  </si>
  <si>
    <t>GRN-2022-6272</t>
  </si>
  <si>
    <t>2112011305</t>
  </si>
  <si>
    <t>in1157355</t>
  </si>
  <si>
    <t>GRN-2022-8198</t>
  </si>
  <si>
    <t>2112011297</t>
  </si>
  <si>
    <t>in1157810</t>
  </si>
  <si>
    <t>GRN-2022-8182</t>
  </si>
  <si>
    <t>2112011298</t>
  </si>
  <si>
    <t>in1158514</t>
  </si>
  <si>
    <t>GRN-2022-8183</t>
  </si>
  <si>
    <t>2112011392</t>
  </si>
  <si>
    <t>LEVIS for file no CIPL-03514</t>
  </si>
  <si>
    <t>QJ220205</t>
  </si>
  <si>
    <t>GRN-2022-7244</t>
  </si>
  <si>
    <t>2112011393</t>
  </si>
  <si>
    <t>GRN-2022-7250</t>
  </si>
  <si>
    <t>2112011405</t>
  </si>
  <si>
    <t>QJ220207</t>
  </si>
  <si>
    <t>GRN-2022-7478</t>
  </si>
  <si>
    <t>2112011401</t>
  </si>
  <si>
    <t>QJ220208</t>
  </si>
  <si>
    <t>GRN-2022-7474</t>
  </si>
  <si>
    <t>2112011402</t>
  </si>
  <si>
    <t>GRN-2022-7475</t>
  </si>
  <si>
    <t>2112011403</t>
  </si>
  <si>
    <t>GRN-2022-7477</t>
  </si>
  <si>
    <t>2112011459</t>
  </si>
  <si>
    <t>QJ220305</t>
  </si>
  <si>
    <t>GRN-2022-7963</t>
  </si>
  <si>
    <t>2112011460</t>
  </si>
  <si>
    <t>GRN-2022-7966</t>
  </si>
  <si>
    <t>2112010670</t>
  </si>
  <si>
    <t>GRN-2022-7180</t>
  </si>
  <si>
    <t>2112010726</t>
  </si>
  <si>
    <t>IFBD/EXP-22-1439</t>
  </si>
  <si>
    <t>GRN-2022-7524</t>
  </si>
  <si>
    <t>2112010720</t>
  </si>
  <si>
    <t>IN1154378</t>
  </si>
  <si>
    <t>GRN-2022-7464</t>
  </si>
  <si>
    <t>2112010825</t>
  </si>
  <si>
    <t>GRN-2022-7046</t>
  </si>
  <si>
    <t>2112010741</t>
  </si>
  <si>
    <t>ifbd/exp-22-1439</t>
  </si>
  <si>
    <t>GRN-2022-7612</t>
  </si>
  <si>
    <t>2112010763</t>
  </si>
  <si>
    <t>GRN-2022-7672</t>
  </si>
  <si>
    <t>2112010789</t>
  </si>
  <si>
    <t>in1156577</t>
  </si>
  <si>
    <t>GRN-2022-7793</t>
  </si>
  <si>
    <t>2112010794</t>
  </si>
  <si>
    <t>GRN-2022-7814</t>
  </si>
  <si>
    <t>2112011085</t>
  </si>
  <si>
    <t>48656</t>
  </si>
  <si>
    <t>GRN-2022-7955</t>
  </si>
  <si>
    <t>2112010950</t>
  </si>
  <si>
    <t>613133</t>
  </si>
  <si>
    <t>GRN-2022-6929</t>
  </si>
  <si>
    <t>2112011144</t>
  </si>
  <si>
    <t>GRN-2022-5955</t>
  </si>
  <si>
    <t>2112011170</t>
  </si>
  <si>
    <t>AB/1321/21</t>
  </si>
  <si>
    <t>GRN-2022-6082</t>
  </si>
  <si>
    <t>2112010838</t>
  </si>
  <si>
    <t>GRN-2022-6766</t>
  </si>
  <si>
    <t>2112010840</t>
  </si>
  <si>
    <t>GRN-2022-5961</t>
  </si>
  <si>
    <t>2112010843</t>
  </si>
  <si>
    <t>GRN-2022-6156</t>
  </si>
  <si>
    <t>2112010890</t>
  </si>
  <si>
    <t>GRN-2022-6479</t>
  </si>
  <si>
    <t>2112010891</t>
  </si>
  <si>
    <t>GRN-2022-6482</t>
  </si>
  <si>
    <t>2112010892</t>
  </si>
  <si>
    <t>GRN-2022-6487</t>
  </si>
  <si>
    <t>2112010917</t>
  </si>
  <si>
    <t>ifbd/exp-22-1407</t>
  </si>
  <si>
    <t>GRN-2022-6637</t>
  </si>
  <si>
    <t>2112010918</t>
  </si>
  <si>
    <t>GRN-2022-6640</t>
  </si>
  <si>
    <t>2112011294</t>
  </si>
  <si>
    <t>in1157233</t>
  </si>
  <si>
    <t>GRN-2022-8173</t>
  </si>
  <si>
    <t>2112011101</t>
  </si>
  <si>
    <t>in1157731</t>
  </si>
  <si>
    <t>GRN-2022-8036</t>
  </si>
  <si>
    <t>2112011295</t>
  </si>
  <si>
    <t>in1158366</t>
  </si>
  <si>
    <t>GRN-2022-8180</t>
  </si>
  <si>
    <t>2112011174</t>
  </si>
  <si>
    <t>LEVIS for file no CIPL-03515</t>
  </si>
  <si>
    <t>GRN-2022-6095</t>
  </si>
  <si>
    <t>2112011409</t>
  </si>
  <si>
    <t>CPD210001259</t>
  </si>
  <si>
    <t>GRN-2022-7659</t>
  </si>
  <si>
    <t>2112011461</t>
  </si>
  <si>
    <t>CPD210001299</t>
  </si>
  <si>
    <t>GRN-2022-8094</t>
  </si>
  <si>
    <t>2112010729</t>
  </si>
  <si>
    <t>AB/1483/21</t>
  </si>
  <si>
    <t>GRN-2022-7545</t>
  </si>
  <si>
    <t>2112010871</t>
  </si>
  <si>
    <t>258217</t>
  </si>
  <si>
    <t>GRN-2022-6284</t>
  </si>
  <si>
    <t>2112011171</t>
  </si>
  <si>
    <t>GRN-2022-6086</t>
  </si>
  <si>
    <t>2112010888</t>
  </si>
  <si>
    <t>GRN-2022-6461</t>
  </si>
  <si>
    <t>2112010858</t>
  </si>
  <si>
    <t>GRN-2022-6193</t>
  </si>
  <si>
    <t>2112011325</t>
  </si>
  <si>
    <t>LEVIS for file no CIPL-03516</t>
  </si>
  <si>
    <t>KD22-0045</t>
  </si>
  <si>
    <t>GRN-2022-5838</t>
  </si>
  <si>
    <t>2112011334</t>
  </si>
  <si>
    <t>KD22-0061</t>
  </si>
  <si>
    <t>GRN-2022-6119</t>
  </si>
  <si>
    <t>2112011408</t>
  </si>
  <si>
    <t>KD22-0101</t>
  </si>
  <si>
    <t>GRN-2022-7590</t>
  </si>
  <si>
    <t>2112010668</t>
  </si>
  <si>
    <t>49284</t>
  </si>
  <si>
    <t>GRN-2022-7176</t>
  </si>
  <si>
    <t>2112010711</t>
  </si>
  <si>
    <t>32276</t>
  </si>
  <si>
    <t>GRN-2022-7420</t>
  </si>
  <si>
    <t>2112010869</t>
  </si>
  <si>
    <t>GRN-2022-6281</t>
  </si>
  <si>
    <t>2112010882</t>
  </si>
  <si>
    <t>GRN-2022-6402</t>
  </si>
  <si>
    <t>2112011162</t>
  </si>
  <si>
    <t>GRN-2022-6010</t>
  </si>
  <si>
    <t>2112011177</t>
  </si>
  <si>
    <t>GRN-2022-6100</t>
  </si>
  <si>
    <t>2112011100</t>
  </si>
  <si>
    <t>in1157825</t>
  </si>
  <si>
    <t>GRN-2022-8031</t>
  </si>
  <si>
    <t>2112011433</t>
  </si>
  <si>
    <t>in1156545</t>
  </si>
  <si>
    <t>GRN-2022-8380</t>
  </si>
  <si>
    <t>2112011299</t>
  </si>
  <si>
    <t>in1156896</t>
  </si>
  <si>
    <t>GRN-2022-8186</t>
  </si>
  <si>
    <t>2112011300</t>
  </si>
  <si>
    <t>in1157806</t>
  </si>
  <si>
    <t>GRN-2022-8189</t>
  </si>
  <si>
    <t>2103007413</t>
  </si>
  <si>
    <t>LEVIS for file no CIPL-03517</t>
  </si>
  <si>
    <t>GRN-2022-5897</t>
  </si>
  <si>
    <t>2112011175</t>
  </si>
  <si>
    <t>GRN-2022-6098</t>
  </si>
  <si>
    <t>2112010595</t>
  </si>
  <si>
    <t>2112010643</t>
  </si>
  <si>
    <t>EXP/F-35/0862/2022</t>
  </si>
  <si>
    <t>GRN-2022-6730</t>
  </si>
  <si>
    <t>2112011356</t>
  </si>
  <si>
    <t>GRN-2022-5877</t>
  </si>
  <si>
    <t>2112011359</t>
  </si>
  <si>
    <t>2112011371</t>
  </si>
  <si>
    <t>GRN-2022-6731</t>
  </si>
  <si>
    <t>2112011386</t>
  </si>
  <si>
    <t>GRN-2022-7195</t>
  </si>
  <si>
    <t>2112011374</t>
  </si>
  <si>
    <t>EXP/F-35/0939/2022</t>
  </si>
  <si>
    <t>GRN-2022-6805</t>
  </si>
  <si>
    <t>2112010689</t>
  </si>
  <si>
    <t>IN1153090</t>
  </si>
  <si>
    <t>GRN-2022-7248</t>
  </si>
  <si>
    <t>2112010671</t>
  </si>
  <si>
    <t>GRN-2022-7181</t>
  </si>
  <si>
    <t>2112010819</t>
  </si>
  <si>
    <t>in1151894</t>
  </si>
  <si>
    <t>GRN-2022-7017</t>
  </si>
  <si>
    <t>2112010715</t>
  </si>
  <si>
    <t>in1154387</t>
  </si>
  <si>
    <t>GRN-2022-7452</t>
  </si>
  <si>
    <t>2112010716</t>
  </si>
  <si>
    <t>in1154429</t>
  </si>
  <si>
    <t>GRN-2022-7453</t>
  </si>
  <si>
    <t>2112010734</t>
  </si>
  <si>
    <t>in1154849</t>
  </si>
  <si>
    <t>GRN-2022-7576</t>
  </si>
  <si>
    <t>2112010735</t>
  </si>
  <si>
    <t>in1155012</t>
  </si>
  <si>
    <t>GRN-2022-7578</t>
  </si>
  <si>
    <t>2112010733</t>
  </si>
  <si>
    <t>in1155532</t>
  </si>
  <si>
    <t>GRN-2022-7575</t>
  </si>
  <si>
    <t>2112010795</t>
  </si>
  <si>
    <t>GRN-2022-7818</t>
  </si>
  <si>
    <t>2112010934</t>
  </si>
  <si>
    <t>GRN-2022-6773</t>
  </si>
  <si>
    <t>2112010854</t>
  </si>
  <si>
    <t>GRN-2022-6185</t>
  </si>
  <si>
    <t>2112011139</t>
  </si>
  <si>
    <t>GRN-2022-5947</t>
  </si>
  <si>
    <t>2112011176</t>
  </si>
  <si>
    <t>GRN-2022-6099</t>
  </si>
  <si>
    <t>2112010900</t>
  </si>
  <si>
    <t>SML2022BD01892</t>
  </si>
  <si>
    <t>GRN-2022-6511</t>
  </si>
  <si>
    <t>2112010826</t>
  </si>
  <si>
    <t>GRN-2022-7047</t>
  </si>
  <si>
    <t>2112011178</t>
  </si>
  <si>
    <t>GRN-2022-6101</t>
  </si>
  <si>
    <t>2112010951</t>
  </si>
  <si>
    <t>in1150670</t>
  </si>
  <si>
    <t>GRN-2022-6933</t>
  </si>
  <si>
    <t>2112011288</t>
  </si>
  <si>
    <t>in1156336</t>
  </si>
  <si>
    <t>GRN-2022-8162</t>
  </si>
  <si>
    <t>2112011291</t>
  </si>
  <si>
    <t>in1156386</t>
  </si>
  <si>
    <t>GRN-2022-8167</t>
  </si>
  <si>
    <t>2112011103</t>
  </si>
  <si>
    <t>in1156878</t>
  </si>
  <si>
    <t>GRN-2022-8046</t>
  </si>
  <si>
    <t>2112011104</t>
  </si>
  <si>
    <t>in1157820</t>
  </si>
  <si>
    <t>GRN-2022-8054</t>
  </si>
  <si>
    <t>2112011102</t>
  </si>
  <si>
    <t>in1157842</t>
  </si>
  <si>
    <t>GRN-2022-8039</t>
  </si>
  <si>
    <t>2112011128</t>
  </si>
  <si>
    <t>kl21-a545.a583</t>
  </si>
  <si>
    <t>GRN-2022-5758</t>
  </si>
  <si>
    <t>2112011129</t>
  </si>
  <si>
    <t>GRN-2022-5760</t>
  </si>
  <si>
    <t>2112011081</t>
  </si>
  <si>
    <t>sml2022bd01892</t>
  </si>
  <si>
    <t>GRN-2022-7940</t>
  </si>
  <si>
    <t>2112011307</t>
  </si>
  <si>
    <t>IN1156564</t>
  </si>
  <si>
    <t>GRN-2022-8221</t>
  </si>
  <si>
    <t>2112011308</t>
  </si>
  <si>
    <t>IN1156578</t>
  </si>
  <si>
    <t>GRN-2022-8222</t>
  </si>
  <si>
    <t>2112011322</t>
  </si>
  <si>
    <t>GRN-2022-5762</t>
  </si>
  <si>
    <t>2112011323</t>
  </si>
  <si>
    <t>GRN-2022-5765</t>
  </si>
  <si>
    <t>2112011344</t>
  </si>
  <si>
    <t>LEVIS for file no CIPL-03518</t>
  </si>
  <si>
    <t>22C-E0040</t>
  </si>
  <si>
    <t>GRN-2022-6367</t>
  </si>
  <si>
    <t>2112011468</t>
  </si>
  <si>
    <t>AB/1427/21</t>
  </si>
  <si>
    <t>GRN-2022-5722</t>
  </si>
  <si>
    <t>2112010904</t>
  </si>
  <si>
    <t>IE00140542</t>
  </si>
  <si>
    <t>GRN-2022-6520</t>
  </si>
  <si>
    <t>2112010872</t>
  </si>
  <si>
    <t>ie00140542</t>
  </si>
  <si>
    <t>GRN-2022-6291</t>
  </si>
  <si>
    <t>2112011467</t>
  </si>
  <si>
    <t>LEVIS for file no CIPL-03519</t>
  </si>
  <si>
    <t>GRN-2022-5721</t>
  </si>
  <si>
    <t>2112011464</t>
  </si>
  <si>
    <t>GRN-2022-8123</t>
  </si>
  <si>
    <t>2112010692</t>
  </si>
  <si>
    <t>AB/1540/21</t>
  </si>
  <si>
    <t>GRN-2022-7256</t>
  </si>
  <si>
    <t>2112010690</t>
  </si>
  <si>
    <t>IN113089</t>
  </si>
  <si>
    <t>GRN-2022-7251</t>
  </si>
  <si>
    <t>2112010764</t>
  </si>
  <si>
    <t>GRN-2022-7673</t>
  </si>
  <si>
    <t>2112010765</t>
  </si>
  <si>
    <t>GRN-2022-7674</t>
  </si>
  <si>
    <t>2112010719</t>
  </si>
  <si>
    <t>in1154403</t>
  </si>
  <si>
    <t>GRN-2022-7456</t>
  </si>
  <si>
    <t>2112010889</t>
  </si>
  <si>
    <t>GRN-2022-6475</t>
  </si>
  <si>
    <t>2112010842</t>
  </si>
  <si>
    <t>GRN-2022-6151</t>
  </si>
  <si>
    <t>2112010827</t>
  </si>
  <si>
    <t>GRN-2022-7048</t>
  </si>
  <si>
    <t>2112011287</t>
  </si>
  <si>
    <t>in1156279</t>
  </si>
  <si>
    <t>GRN-2022-8160</t>
  </si>
  <si>
    <t>2112011289</t>
  </si>
  <si>
    <t>in1157350</t>
  </si>
  <si>
    <t>GRN-2022-8164</t>
  </si>
  <si>
    <t>2112010702</t>
  </si>
  <si>
    <t>LEVIS for file no CIPL-03520</t>
  </si>
  <si>
    <t>GRN-2022-7360</t>
  </si>
  <si>
    <t>2112010736</t>
  </si>
  <si>
    <t>GRN-2022-7580</t>
  </si>
  <si>
    <t>2112010846</t>
  </si>
  <si>
    <t>2844/36415/31456/3</t>
  </si>
  <si>
    <t>GRN-2022-6171</t>
  </si>
  <si>
    <t>2112011157</t>
  </si>
  <si>
    <t>34493/35532/32530</t>
  </si>
  <si>
    <t>GRN-2022-5982</t>
  </si>
  <si>
    <t>2112010852</t>
  </si>
  <si>
    <t>35641-35953</t>
  </si>
  <si>
    <t>GRN-2022-6177</t>
  </si>
  <si>
    <t>2112010897</t>
  </si>
  <si>
    <t>GRN-2022-6504</t>
  </si>
  <si>
    <t>2112011105</t>
  </si>
  <si>
    <t>in1157846</t>
  </si>
  <si>
    <t>GRN-2022-8058</t>
  </si>
  <si>
    <t>2112011306</t>
  </si>
  <si>
    <t>IN1156560</t>
  </si>
  <si>
    <t>GRN-2022-8219</t>
  </si>
  <si>
    <t>2112010878</t>
  </si>
  <si>
    <t>LEVIS for file no CIPL-03521</t>
  </si>
  <si>
    <t>KD22-0043</t>
  </si>
  <si>
    <t>GRN-2022-6365</t>
  </si>
  <si>
    <t>2112011337</t>
  </si>
  <si>
    <t>GRN-2022-6141</t>
  </si>
  <si>
    <t>2112011347</t>
  </si>
  <si>
    <t>GRN-2022-6121</t>
  </si>
  <si>
    <t>2112011362</t>
  </si>
  <si>
    <t>KD22-0065</t>
  </si>
  <si>
    <t>GRN-2022-6406</t>
  </si>
  <si>
    <t>2112011378</t>
  </si>
  <si>
    <t>KD22-0096</t>
  </si>
  <si>
    <t>GRN-2022-6834</t>
  </si>
  <si>
    <t>2112011407</t>
  </si>
  <si>
    <t>GRN-2022-7588</t>
  </si>
  <si>
    <t>2112010666</t>
  </si>
  <si>
    <t>49008</t>
  </si>
  <si>
    <t>GRN-2022-7172</t>
  </si>
  <si>
    <t>2112010679</t>
  </si>
  <si>
    <t>49622</t>
  </si>
  <si>
    <t>GRN-2022-7210</t>
  </si>
  <si>
    <t>2112010680</t>
  </si>
  <si>
    <t>49633/50290</t>
  </si>
  <si>
    <t>GRN-2022-7211</t>
  </si>
  <si>
    <t>2112010669</t>
  </si>
  <si>
    <t>9481/415/245/317/0</t>
  </si>
  <si>
    <t>GRN-2022-7177</t>
  </si>
  <si>
    <t>2112010674</t>
  </si>
  <si>
    <t>GRN-2022-7184</t>
  </si>
  <si>
    <t>2112010695</t>
  </si>
  <si>
    <t>ie00129332</t>
  </si>
  <si>
    <t>GRN-2022-7279</t>
  </si>
  <si>
    <t>2112010693</t>
  </si>
  <si>
    <t>ie00165862</t>
  </si>
  <si>
    <t>GRN-2022-7260</t>
  </si>
  <si>
    <t>2112010707</t>
  </si>
  <si>
    <t>0169/50097/50353/5</t>
  </si>
  <si>
    <t>GRN-2022-7365</t>
  </si>
  <si>
    <t>2112010714</t>
  </si>
  <si>
    <t>1628/51574/5086851</t>
  </si>
  <si>
    <t>GRN-2022-7426</t>
  </si>
  <si>
    <t>2112010727</t>
  </si>
  <si>
    <t>2533/52562/52558/5</t>
  </si>
  <si>
    <t>GRN-2022-7534</t>
  </si>
  <si>
    <t>2112010751</t>
  </si>
  <si>
    <t>47664</t>
  </si>
  <si>
    <t>GRN-2022-7651</t>
  </si>
  <si>
    <t>2112010793</t>
  </si>
  <si>
    <t>47867</t>
  </si>
  <si>
    <t>GRN-2022-7809</t>
  </si>
  <si>
    <t>2112010812</t>
  </si>
  <si>
    <t>48400</t>
  </si>
  <si>
    <t>GRN-2022-6973</t>
  </si>
  <si>
    <t>2112010771</t>
  </si>
  <si>
    <t>50165</t>
  </si>
  <si>
    <t>GRN-2022-7692</t>
  </si>
  <si>
    <t>2112010713</t>
  </si>
  <si>
    <t>51412</t>
  </si>
  <si>
    <t>GRN-2022-7422</t>
  </si>
  <si>
    <t>2112010725</t>
  </si>
  <si>
    <t>52566</t>
  </si>
  <si>
    <t>GRN-2022-7503</t>
  </si>
  <si>
    <t>2112010775</t>
  </si>
  <si>
    <t>53474</t>
  </si>
  <si>
    <t>GRN-2022-7766</t>
  </si>
  <si>
    <t>2112010813</t>
  </si>
  <si>
    <t>8864/48394/48799/4</t>
  </si>
  <si>
    <t>GRN-2022-6975</t>
  </si>
  <si>
    <t>2112010708</t>
  </si>
  <si>
    <t>GRN-2022-7411</t>
  </si>
  <si>
    <t>2112010740</t>
  </si>
  <si>
    <t>GRN-2022-7597</t>
  </si>
  <si>
    <t>2112010704</t>
  </si>
  <si>
    <t>ie00155582</t>
  </si>
  <si>
    <t>GRN-2022-7362</t>
  </si>
  <si>
    <t>2112010772</t>
  </si>
  <si>
    <t>ie00181002</t>
  </si>
  <si>
    <t>GRN-2022-7743</t>
  </si>
  <si>
    <t>2112010788</t>
  </si>
  <si>
    <t>in1156439</t>
  </si>
  <si>
    <t>GRN-2022-7791</t>
  </si>
  <si>
    <t>2112010816</t>
  </si>
  <si>
    <t>sml2022bd00238</t>
  </si>
  <si>
    <t>GRN-2022-7003</t>
  </si>
  <si>
    <t>2112010752</t>
  </si>
  <si>
    <t>sml2022bd02334</t>
  </si>
  <si>
    <t>GRN-2022-7654</t>
  </si>
  <si>
    <t>2112010799</t>
  </si>
  <si>
    <t>GRN-2022-7841</t>
  </si>
  <si>
    <t>2112010870</t>
  </si>
  <si>
    <t>GRN-2022-6283</t>
  </si>
  <si>
    <t>2112010881</t>
  </si>
  <si>
    <t>GRN-2022-6401</t>
  </si>
  <si>
    <t>2112010896</t>
  </si>
  <si>
    <t>GRN-2022-6503</t>
  </si>
  <si>
    <t>2112010916</t>
  </si>
  <si>
    <t>GRN-2022-6603</t>
  </si>
  <si>
    <t>2112011152</t>
  </si>
  <si>
    <t>GRN-2022-5966</t>
  </si>
  <si>
    <t>2112011169</t>
  </si>
  <si>
    <t>GRN-2022-6039</t>
  </si>
  <si>
    <t>2112010908</t>
  </si>
  <si>
    <t>3852/855/693/683/9</t>
  </si>
  <si>
    <t>GRN-2022-6546</t>
  </si>
  <si>
    <t>2112010847</t>
  </si>
  <si>
    <t>40834/38676/34422</t>
  </si>
  <si>
    <t>GRN-2022-6172</t>
  </si>
  <si>
    <t>2112010909</t>
  </si>
  <si>
    <t>41804-41795</t>
  </si>
  <si>
    <t>GRN-2022-6551</t>
  </si>
  <si>
    <t>2112010907</t>
  </si>
  <si>
    <t>42375-43226</t>
  </si>
  <si>
    <t>GRN-2022-6534</t>
  </si>
  <si>
    <t>2112010910</t>
  </si>
  <si>
    <t>43846</t>
  </si>
  <si>
    <t>GRN-2022-6552</t>
  </si>
  <si>
    <t>2112010924</t>
  </si>
  <si>
    <t>46152/46681</t>
  </si>
  <si>
    <t>GRN-2022-6737</t>
  </si>
  <si>
    <t>2112010945</t>
  </si>
  <si>
    <t>46945</t>
  </si>
  <si>
    <t>GRN-2022-6900</t>
  </si>
  <si>
    <t>2112011086</t>
  </si>
  <si>
    <t>52324/46787</t>
  </si>
  <si>
    <t>GRN-2022-7958</t>
  </si>
  <si>
    <t>2112010926</t>
  </si>
  <si>
    <t>6596/46582/46452/4</t>
  </si>
  <si>
    <t>GRN-2022-6741</t>
  </si>
  <si>
    <t>2112010922</t>
  </si>
  <si>
    <t>6670/340/391/649/3</t>
  </si>
  <si>
    <t>GRN-2022-6650</t>
  </si>
  <si>
    <t>2112010887</t>
  </si>
  <si>
    <t>GRN-2022-6452</t>
  </si>
  <si>
    <t>2112011119</t>
  </si>
  <si>
    <t>AB/1457/21</t>
  </si>
  <si>
    <t>GRN-2022-8101</t>
  </si>
  <si>
    <t>2112010845</t>
  </si>
  <si>
    <t>IE00123022</t>
  </si>
  <si>
    <t>GRN-2022-6163</t>
  </si>
  <si>
    <t>2112010939</t>
  </si>
  <si>
    <t>IE00155582</t>
  </si>
  <si>
    <t>GRN-2022-6787</t>
  </si>
  <si>
    <t>2112010940</t>
  </si>
  <si>
    <t>GRN-2022-6788</t>
  </si>
  <si>
    <t>2112010903</t>
  </si>
  <si>
    <t>GRN-2022-6516</t>
  </si>
  <si>
    <t>2112010831</t>
  </si>
  <si>
    <t>GRN-2022-7068</t>
  </si>
  <si>
    <t>2112010906</t>
  </si>
  <si>
    <t>GRN-2022-6531</t>
  </si>
  <si>
    <t>2112011071</t>
  </si>
  <si>
    <t>ie00174632</t>
  </si>
  <si>
    <t>GRN-2022-7895</t>
  </si>
  <si>
    <t>2112011106</t>
  </si>
  <si>
    <t>in1156824</t>
  </si>
  <si>
    <t>GRN-2022-8061</t>
  </si>
  <si>
    <t>2112011431</t>
  </si>
  <si>
    <t>GRN-2022-8376</t>
  </si>
  <si>
    <t>2112011333</t>
  </si>
  <si>
    <t>KL21-A537A</t>
  </si>
  <si>
    <t>GRN-2022-5994</t>
  </si>
  <si>
    <t>2112011411</t>
  </si>
  <si>
    <t>GRN-2022-7772</t>
  </si>
  <si>
    <t>2112011301</t>
  </si>
  <si>
    <t>in1157717</t>
  </si>
  <si>
    <t>GRN-2022-8191</t>
  </si>
  <si>
    <t>2112011302</t>
  </si>
  <si>
    <t>in1158225</t>
  </si>
  <si>
    <t>GRN-2022-8193</t>
  </si>
  <si>
    <t>2112010718</t>
  </si>
  <si>
    <t>LEVIS for file no CIPL-03534</t>
  </si>
  <si>
    <t>in1154408</t>
  </si>
  <si>
    <t>GRN-2022-7455</t>
  </si>
  <si>
    <t>2112010791</t>
  </si>
  <si>
    <t>in1156342</t>
  </si>
  <si>
    <t>GRN-2022-7796</t>
  </si>
  <si>
    <t>2112010849</t>
  </si>
  <si>
    <t>40040</t>
  </si>
  <si>
    <t>GRN-2022-6174</t>
  </si>
  <si>
    <t>2112010919</t>
  </si>
  <si>
    <t>44455</t>
  </si>
  <si>
    <t>GRN-2022-6647</t>
  </si>
  <si>
    <t>2112010927</t>
  </si>
  <si>
    <t>46079</t>
  </si>
  <si>
    <t>GRN-2022-6747</t>
  </si>
  <si>
    <t>2112011072</t>
  </si>
  <si>
    <t>KL21-A584A</t>
  </si>
  <si>
    <t>GRN-2022-7899</t>
  </si>
  <si>
    <t>2112010901</t>
  </si>
  <si>
    <t>GRN-2022-6513</t>
  </si>
  <si>
    <t>2112011107</t>
  </si>
  <si>
    <t>in1157727</t>
  </si>
  <si>
    <t>GRN-2022-8062</t>
  </si>
  <si>
    <t>2112011290</t>
  </si>
  <si>
    <t>in1157878</t>
  </si>
  <si>
    <t>GRN-2022-8166</t>
  </si>
  <si>
    <t>2112011121</t>
  </si>
  <si>
    <t>LEVIS for file no CIPL-03535</t>
  </si>
  <si>
    <t>IE00182582</t>
  </si>
  <si>
    <t>GRN-2022-8103</t>
  </si>
  <si>
    <t>2112011075</t>
  </si>
  <si>
    <t>ie00182602</t>
  </si>
  <si>
    <t>GRN-2022-7931</t>
  </si>
  <si>
    <t>2112011430</t>
  </si>
  <si>
    <t>50139/53460</t>
  </si>
  <si>
    <t>GRN-2022-8371</t>
  </si>
  <si>
    <t>2112011429</t>
  </si>
  <si>
    <t>GRN-2022-8368</t>
  </si>
  <si>
    <t>2112011428</t>
  </si>
  <si>
    <t>7444/57318/56966/5</t>
  </si>
  <si>
    <t>GRN-2022-8359</t>
  </si>
  <si>
    <t>2112010723</t>
  </si>
  <si>
    <t>LEVIS for file no CIPL-03537</t>
  </si>
  <si>
    <t>260675</t>
  </si>
  <si>
    <t>GRN-2022-7476</t>
  </si>
  <si>
    <t>2112010800</t>
  </si>
  <si>
    <t>GRN-2022-7848</t>
  </si>
  <si>
    <t>2112010750</t>
  </si>
  <si>
    <t>41805</t>
  </si>
  <si>
    <t>GRN-2022-7649</t>
  </si>
  <si>
    <t>2112010724</t>
  </si>
  <si>
    <t>49818</t>
  </si>
  <si>
    <t>GRN-2022-7481</t>
  </si>
  <si>
    <t>2112010703</t>
  </si>
  <si>
    <t>4989/30207/20266/4</t>
  </si>
  <si>
    <t>GRN-2022-7361</t>
  </si>
  <si>
    <t>2112010710</t>
  </si>
  <si>
    <t>51506</t>
  </si>
  <si>
    <t>GRN-2022-7418</t>
  </si>
  <si>
    <t>2112010784</t>
  </si>
  <si>
    <t>in1156372</t>
  </si>
  <si>
    <t>GRN-2022-7785</t>
  </si>
  <si>
    <t>2112010798</t>
  </si>
  <si>
    <t>GRN-2022-7833</t>
  </si>
  <si>
    <t>2112011078</t>
  </si>
  <si>
    <t>GRN-2022-7936</t>
  </si>
  <si>
    <t>2112011084</t>
  </si>
  <si>
    <t>55818</t>
  </si>
  <si>
    <t>GRN-2022-7954</t>
  </si>
  <si>
    <t>2112011110</t>
  </si>
  <si>
    <t>in1157844</t>
  </si>
  <si>
    <t>GRN-2022-8066</t>
  </si>
  <si>
    <t>2112011437</t>
  </si>
  <si>
    <t>GRN-2022-8399</t>
  </si>
  <si>
    <t>2112010673</t>
  </si>
  <si>
    <t>LEVIS for file no CIPL-03538</t>
  </si>
  <si>
    <t>GRN-2022-7183</t>
  </si>
  <si>
    <t>2112010783</t>
  </si>
  <si>
    <t>ie00177492</t>
  </si>
  <si>
    <t>GRN-2022-7783</t>
  </si>
  <si>
    <t>2112010796</t>
  </si>
  <si>
    <t>GRN-2022-7821</t>
  </si>
  <si>
    <t>2112011156</t>
  </si>
  <si>
    <t>15343</t>
  </si>
  <si>
    <t>GRN-2022-5981</t>
  </si>
  <si>
    <t>2112010851</t>
  </si>
  <si>
    <t>22331/24257</t>
  </si>
  <si>
    <t>GRN-2022-6176</t>
  </si>
  <si>
    <t>2112010902</t>
  </si>
  <si>
    <t>GRN-2022-6514</t>
  </si>
  <si>
    <t>2112010832</t>
  </si>
  <si>
    <t>GRN-2022-7072</t>
  </si>
  <si>
    <t>2112010914</t>
  </si>
  <si>
    <t>GRN-2022-6579</t>
  </si>
  <si>
    <t>2112011122</t>
  </si>
  <si>
    <t>LEVIS for file no CIPL-03539</t>
  </si>
  <si>
    <t>056340</t>
  </si>
  <si>
    <t>GRN-2022-8105</t>
  </si>
  <si>
    <t>2112010855</t>
  </si>
  <si>
    <t>GRN-2022-6189</t>
  </si>
  <si>
    <t>2112010935</t>
  </si>
  <si>
    <t>GRN-2022-6774</t>
  </si>
  <si>
    <t>2112011153</t>
  </si>
  <si>
    <t>GRN-2022-5967</t>
  </si>
  <si>
    <t>2112010848</t>
  </si>
  <si>
    <t>32815/28742</t>
  </si>
  <si>
    <t>GRN-2022-6173</t>
  </si>
  <si>
    <t>2112010899</t>
  </si>
  <si>
    <t>GRN-2022-6509</t>
  </si>
  <si>
    <t>2112011286</t>
  </si>
  <si>
    <t>in1156397</t>
  </si>
  <si>
    <t>GRN-2022-8158</t>
  </si>
  <si>
    <t>2112011367</t>
  </si>
  <si>
    <t>LEVIS for file no CIPL-03540</t>
  </si>
  <si>
    <t>GRN-2022-6444</t>
  </si>
  <si>
    <t>2112011368</t>
  </si>
  <si>
    <t>GRN-2022-6446</t>
  </si>
  <si>
    <t>2112011404</t>
  </si>
  <si>
    <t>SFML-0746-22</t>
  </si>
  <si>
    <t>GRN-2022-7416</t>
  </si>
  <si>
    <t>2112010677</t>
  </si>
  <si>
    <t>49817</t>
  </si>
  <si>
    <t>GRN-2022-7206</t>
  </si>
  <si>
    <t>2112010801</t>
  </si>
  <si>
    <t>260186</t>
  </si>
  <si>
    <t>GRN-2022-7851</t>
  </si>
  <si>
    <t>2112010705</t>
  </si>
  <si>
    <t>40042</t>
  </si>
  <si>
    <t>GRN-2022-7363</t>
  </si>
  <si>
    <t>2112010792</t>
  </si>
  <si>
    <t>in1156304</t>
  </si>
  <si>
    <t>GRN-2022-7801</t>
  </si>
  <si>
    <t>2112011080</t>
  </si>
  <si>
    <t>GRN-2022-7939</t>
  </si>
  <si>
    <t>2112010920</t>
  </si>
  <si>
    <t>45388</t>
  </si>
  <si>
    <t>GRN-2022-6648</t>
  </si>
  <si>
    <t>2112010850</t>
  </si>
  <si>
    <t>5653/32801/33608/3</t>
  </si>
  <si>
    <t>GRN-2022-6175</t>
  </si>
  <si>
    <t>2112010898</t>
  </si>
  <si>
    <t>GRN-2022-6508</t>
  </si>
  <si>
    <t>2112010829</t>
  </si>
  <si>
    <t>GRN-2022-7055</t>
  </si>
  <si>
    <t>2112011292</t>
  </si>
  <si>
    <t>in1156341</t>
  </si>
  <si>
    <t>GRN-2022-8169</t>
  </si>
  <si>
    <t>2112011293</t>
  </si>
  <si>
    <t>in1156532</t>
  </si>
  <si>
    <t>GRN-2022-8171</t>
  </si>
  <si>
    <t>2112011109</t>
  </si>
  <si>
    <t>in1157707</t>
  </si>
  <si>
    <t>GRN-2022-8065</t>
  </si>
  <si>
    <t>2112011108</t>
  </si>
  <si>
    <t>in1157729</t>
  </si>
  <si>
    <t>GRN-2022-8064</t>
  </si>
  <si>
    <t>2112011436</t>
  </si>
  <si>
    <t>GRN-2022-8395</t>
  </si>
  <si>
    <t>2112010779</t>
  </si>
  <si>
    <t>LEVIS for file no CIPL-03565</t>
  </si>
  <si>
    <t>GRN-2022-7770</t>
  </si>
  <si>
    <t>2112011113</t>
  </si>
  <si>
    <t>in1157826</t>
  </si>
  <si>
    <t>GRN-2022-8071</t>
  </si>
  <si>
    <t>2112011303</t>
  </si>
  <si>
    <t>in1157252</t>
  </si>
  <si>
    <t>GRN-2022-8195</t>
  </si>
  <si>
    <t>2112011424</t>
  </si>
  <si>
    <t>LEVIS for file no CIPL-03569</t>
  </si>
  <si>
    <t>22C-E0085</t>
  </si>
  <si>
    <t>GRN-2022-7913</t>
  </si>
  <si>
    <t>2112010780</t>
  </si>
  <si>
    <t>GRN-2022-7771</t>
  </si>
  <si>
    <t>2112010706</t>
  </si>
  <si>
    <t>32250</t>
  </si>
  <si>
    <t>GRN-2022-7364</t>
  </si>
  <si>
    <t>2112010712</t>
  </si>
  <si>
    <t>35665</t>
  </si>
  <si>
    <t>GRN-2022-7421</t>
  </si>
  <si>
    <t>2112011079</t>
  </si>
  <si>
    <t>GRN-2022-7937</t>
  </si>
  <si>
    <t>2112010828</t>
  </si>
  <si>
    <t>GRN-2022-7049</t>
  </si>
  <si>
    <t>2112011112</t>
  </si>
  <si>
    <t>in1157827</t>
  </si>
  <si>
    <t>GRN-2022-8069</t>
  </si>
  <si>
    <t>2112011111</t>
  </si>
  <si>
    <t>in1157845</t>
  </si>
  <si>
    <t>GRN-2022-8068</t>
  </si>
  <si>
    <t>2112011304</t>
  </si>
  <si>
    <t>n1157250</t>
  </si>
  <si>
    <t>GRN-2022-8197</t>
  </si>
  <si>
    <t>2112011324</t>
  </si>
  <si>
    <t>LEVIS for file no CIPL-03578</t>
  </si>
  <si>
    <t>19617</t>
  </si>
  <si>
    <t>GRN-2022-5815</t>
  </si>
  <si>
    <t>2112011379</t>
  </si>
  <si>
    <t>19710</t>
  </si>
  <si>
    <t>GRN-2022-6840</t>
  </si>
  <si>
    <t>2112011446</t>
  </si>
  <si>
    <t>AB/1473/21</t>
  </si>
  <si>
    <t>GRN-2022-5893</t>
  </si>
  <si>
    <t>2112011447</t>
  </si>
  <si>
    <t>GRN-2022-5934</t>
  </si>
  <si>
    <t>2112011448</t>
  </si>
  <si>
    <t>AB/1477/21</t>
  </si>
  <si>
    <t>GRN-2022-5935</t>
  </si>
  <si>
    <t>2112011449</t>
  </si>
  <si>
    <t>AB/1498/21</t>
  </si>
  <si>
    <t>GRN-2022-6202</t>
  </si>
  <si>
    <t>2112011450</t>
  </si>
  <si>
    <t>AB/1512/21</t>
  </si>
  <si>
    <t>GRN-2022-6307</t>
  </si>
  <si>
    <t>2112011456</t>
  </si>
  <si>
    <t>AB/1542/21</t>
  </si>
  <si>
    <t>GRN-2022-6997</t>
  </si>
  <si>
    <t>2112011466</t>
  </si>
  <si>
    <t>AB/1548/21</t>
  </si>
  <si>
    <t>GRN-2022-8127</t>
  </si>
  <si>
    <t>2112011410</t>
  </si>
  <si>
    <t>AB/1579/21</t>
  </si>
  <si>
    <t>GRN-2022-7760</t>
  </si>
  <si>
    <t>2112011457</t>
  </si>
  <si>
    <t>AB/1581/21</t>
  </si>
  <si>
    <t>GRN-2022-7506</t>
  </si>
  <si>
    <t>2112011413</t>
  </si>
  <si>
    <t>AB/1582/21</t>
  </si>
  <si>
    <t>GRN-2022-7803</t>
  </si>
  <si>
    <t>2112010766</t>
  </si>
  <si>
    <t>AB/1577/21</t>
  </si>
  <si>
    <t>GRN-2022-7679</t>
  </si>
  <si>
    <t>2112011161</t>
  </si>
  <si>
    <t>GRN-2022-6000</t>
  </si>
  <si>
    <t>2112010947</t>
  </si>
  <si>
    <t>AB/1531/21</t>
  </si>
  <si>
    <t>GRN-2022-6904</t>
  </si>
  <si>
    <t>2112010701</t>
  </si>
  <si>
    <t>SAINSBURYS for file no CIPL-03496</t>
  </si>
  <si>
    <t>mdl/dc/2022/0305</t>
  </si>
  <si>
    <t>GRN-2022-7359</t>
  </si>
  <si>
    <t>MCDRY DESICCANT LTD.</t>
  </si>
  <si>
    <t>2110001099</t>
  </si>
  <si>
    <t>Short adjust with RM</t>
  </si>
  <si>
    <t>2112010836</t>
  </si>
  <si>
    <t>UNIQLO for file no CIPL-03459</t>
  </si>
  <si>
    <t>33950</t>
  </si>
  <si>
    <t>GRN-2022-7139</t>
  </si>
  <si>
    <t>2112011352</t>
  </si>
  <si>
    <t>UNIQLO for file no CIPL-03523</t>
  </si>
  <si>
    <t>R32780H/0222/EPIC1</t>
  </si>
  <si>
    <t>GRN-2022-5945</t>
  </si>
  <si>
    <t>2112011357</t>
  </si>
  <si>
    <t>GRN-2022-5879</t>
  </si>
  <si>
    <t>2112011372</t>
  </si>
  <si>
    <t>GRN-2022-6734</t>
  </si>
  <si>
    <t>2112011373</t>
  </si>
  <si>
    <t>GRN-2022-6735</t>
  </si>
  <si>
    <t>2112011126</t>
  </si>
  <si>
    <t>UNIQLO for file no CIPL-03524</t>
  </si>
  <si>
    <t>223026284</t>
  </si>
  <si>
    <t>GRN-2022-5713</t>
  </si>
  <si>
    <t>2112011180</t>
  </si>
  <si>
    <t>258601</t>
  </si>
  <si>
    <t>GRN-2022-6107</t>
  </si>
  <si>
    <t>2112010861</t>
  </si>
  <si>
    <t>829</t>
  </si>
  <si>
    <t>GRN-2022-6201</t>
  </si>
  <si>
    <t>2112010748</t>
  </si>
  <si>
    <t>UNIQLO for file no CIPL-03525</t>
  </si>
  <si>
    <t>223035156/35155</t>
  </si>
  <si>
    <t>GRN-2022-7640</t>
  </si>
  <si>
    <t>2112010756</t>
  </si>
  <si>
    <t>223038243</t>
  </si>
  <si>
    <t>GRN-2022-7658</t>
  </si>
  <si>
    <t>2112011091</t>
  </si>
  <si>
    <t>223035158/5157</t>
  </si>
  <si>
    <t>GRN-2022-7973</t>
  </si>
  <si>
    <t>2112011074</t>
  </si>
  <si>
    <t>223040021</t>
  </si>
  <si>
    <t>GRN-2022-7927</t>
  </si>
  <si>
    <t>2112011132</t>
  </si>
  <si>
    <t>in1145816</t>
  </si>
  <si>
    <t>GRN-2022-5902</t>
  </si>
  <si>
    <t>2112011133</t>
  </si>
  <si>
    <t>in1145817</t>
  </si>
  <si>
    <t>GRN-2022-5903</t>
  </si>
  <si>
    <t>2112011340</t>
  </si>
  <si>
    <t>DEPZ-OIL-0515/22</t>
  </si>
  <si>
    <t>GRN-2022-6149</t>
  </si>
  <si>
    <t>2112011353</t>
  </si>
  <si>
    <t>UNIQLO for file no CIPL-03526</t>
  </si>
  <si>
    <t>CPD210001171</t>
  </si>
  <si>
    <t>GRN-2022-5971</t>
  </si>
  <si>
    <t>2112010682</t>
  </si>
  <si>
    <t>GRN-2022-7215</t>
  </si>
  <si>
    <t>2112010745</t>
  </si>
  <si>
    <t>223037261/37258</t>
  </si>
  <si>
    <t>GRN-2022-7636</t>
  </si>
  <si>
    <t>2112010755</t>
  </si>
  <si>
    <t>223037785</t>
  </si>
  <si>
    <t>GRN-2022-7657</t>
  </si>
  <si>
    <t>2112010742</t>
  </si>
  <si>
    <t>23035154/35153/351</t>
  </si>
  <si>
    <t>GRN-2022-7630</t>
  </si>
  <si>
    <t>2112010746</t>
  </si>
  <si>
    <t>23036817/6814/7384</t>
  </si>
  <si>
    <t>GRN-2022-7637</t>
  </si>
  <si>
    <t>2112010761</t>
  </si>
  <si>
    <t>nab-exp-22-447</t>
  </si>
  <si>
    <t>GRN-2022-7670</t>
  </si>
  <si>
    <t>2112011092</t>
  </si>
  <si>
    <t>223035445/5490</t>
  </si>
  <si>
    <t>GRN-2022-7974</t>
  </si>
  <si>
    <t>2112011073</t>
  </si>
  <si>
    <t>223040023</t>
  </si>
  <si>
    <t>GRN-2022-7926</t>
  </si>
  <si>
    <t>2112011090</t>
  </si>
  <si>
    <t>233035150/5151/514</t>
  </si>
  <si>
    <t>GRN-2022-7971</t>
  </si>
  <si>
    <t>2112010865</t>
  </si>
  <si>
    <t>GRN-2022-6269</t>
  </si>
  <si>
    <t>2112011148</t>
  </si>
  <si>
    <t>GRN-2022-5962</t>
  </si>
  <si>
    <t>2112010642</t>
  </si>
  <si>
    <t>UNIQLO for file no CIPL-03527</t>
  </si>
  <si>
    <t>TH22/0029</t>
  </si>
  <si>
    <t>GRN-2022-7445</t>
  </si>
  <si>
    <t>2112010747</t>
  </si>
  <si>
    <t>223035444</t>
  </si>
  <si>
    <t>GRN-2022-7638</t>
  </si>
  <si>
    <t>2112010753</t>
  </si>
  <si>
    <t>AB/1532/21</t>
  </si>
  <si>
    <t>GRN-2022-7655</t>
  </si>
  <si>
    <t>2112010853</t>
  </si>
  <si>
    <t>AB/1468/21</t>
  </si>
  <si>
    <t>GRN-2022-6181</t>
  </si>
  <si>
    <t>2112010862</t>
  </si>
  <si>
    <t>nab-exp-22-513</t>
  </si>
  <si>
    <t>GRN-2022-6251</t>
  </si>
  <si>
    <t>2112011146</t>
  </si>
  <si>
    <t>GRN-2022-5957</t>
  </si>
  <si>
    <t>2112011438</t>
  </si>
  <si>
    <t>223038905</t>
  </si>
  <si>
    <t>GRN-2022-8406</t>
  </si>
  <si>
    <t>2112011331</t>
  </si>
  <si>
    <t>DCF-20220224-BK-1</t>
  </si>
  <si>
    <t>GRN-2022-5992</t>
  </si>
  <si>
    <t>2112011332</t>
  </si>
  <si>
    <t>DCF-20220226-BK-1</t>
  </si>
  <si>
    <t>GRN-2022-5993</t>
  </si>
  <si>
    <t>2112011417</t>
  </si>
  <si>
    <t>GRN-2022-7831</t>
  </si>
  <si>
    <t>2112010728</t>
  </si>
  <si>
    <t>UNIQLO for file no CIPL-03530</t>
  </si>
  <si>
    <t>GRN-2022-7541</t>
  </si>
  <si>
    <t>2112011143</t>
  </si>
  <si>
    <t>44950</t>
  </si>
  <si>
    <t>GRN-2022-5954</t>
  </si>
  <si>
    <t>2112010876</t>
  </si>
  <si>
    <t>45253</t>
  </si>
  <si>
    <t>GRN-2022-6334</t>
  </si>
  <si>
    <t>2112010931</t>
  </si>
  <si>
    <t>45566</t>
  </si>
  <si>
    <t>GRN-2022-6769</t>
  </si>
  <si>
    <t>2112010933</t>
  </si>
  <si>
    <t>45567</t>
  </si>
  <si>
    <t>GRN-2022-6771</t>
  </si>
  <si>
    <t>2112010932</t>
  </si>
  <si>
    <t>45568</t>
  </si>
  <si>
    <t>GRN-2022-6770</t>
  </si>
  <si>
    <t>2112010804</t>
  </si>
  <si>
    <t>UNIQLO for file no CIPL-03577</t>
  </si>
  <si>
    <t>TH22/0035</t>
  </si>
  <si>
    <t>GRN-2022-6873</t>
  </si>
  <si>
    <t>2112011313</t>
  </si>
  <si>
    <t>TH22/0050</t>
  </si>
  <si>
    <t>GRN-2022-8049</t>
  </si>
  <si>
    <t>2112011384</t>
  </si>
  <si>
    <t>TH22/0028</t>
  </si>
  <si>
    <t>GRN-2022-7004</t>
  </si>
  <si>
    <t>2112011387</t>
  </si>
  <si>
    <t>TH22/0030</t>
  </si>
  <si>
    <t>GRN-2022-7226</t>
  </si>
  <si>
    <t>2112011380</t>
  </si>
  <si>
    <t>GRN-2022-6872</t>
  </si>
  <si>
    <t>2112011435</t>
  </si>
  <si>
    <t>TH22/0037</t>
  </si>
  <si>
    <t>GRN-2022-8383</t>
  </si>
  <si>
    <t>2112011422</t>
  </si>
  <si>
    <t>TH22/0052</t>
  </si>
  <si>
    <t>GRN-2022-7898</t>
  </si>
  <si>
    <t>2112011425</t>
  </si>
  <si>
    <t>TH22/0053</t>
  </si>
  <si>
    <t>GRN-2022-8230</t>
  </si>
  <si>
    <t>2112010664</t>
  </si>
  <si>
    <t>254447</t>
  </si>
  <si>
    <t>GRN-2022-7885</t>
  </si>
  <si>
    <t>2112010681</t>
  </si>
  <si>
    <t>NAB-EXP-22-513</t>
  </si>
  <si>
    <t>GRN-2022-7213</t>
  </si>
  <si>
    <t>2112010821</t>
  </si>
  <si>
    <t>14666</t>
  </si>
  <si>
    <t>GRN-2022-7042</t>
  </si>
  <si>
    <t>2112010802</t>
  </si>
  <si>
    <t>46248</t>
  </si>
  <si>
    <t>GRN-2022-7880</t>
  </si>
  <si>
    <t>2112010762</t>
  </si>
  <si>
    <t>GRN-2022-7671</t>
  </si>
  <si>
    <t>2112010814</t>
  </si>
  <si>
    <t>AB/1505/21</t>
  </si>
  <si>
    <t>GRN-2022-6985</t>
  </si>
  <si>
    <t>2112010730</t>
  </si>
  <si>
    <t>GRN-2022-7555</t>
  </si>
  <si>
    <t>2112011116</t>
  </si>
  <si>
    <t>031591045/9894/938</t>
  </si>
  <si>
    <t>GRN-2022-8093</t>
  </si>
  <si>
    <t>2112010913</t>
  </si>
  <si>
    <t>GRN-2022-6573</t>
  </si>
  <si>
    <t>2112010923</t>
  </si>
  <si>
    <t>GRN-2022-6674</t>
  </si>
  <si>
    <t>2112011125</t>
  </si>
  <si>
    <t>223026288</t>
  </si>
  <si>
    <t>GRN-2022-5712</t>
  </si>
  <si>
    <t>2112011124</t>
  </si>
  <si>
    <t>223026420</t>
  </si>
  <si>
    <t>GRN-2022-5710</t>
  </si>
  <si>
    <t>2112010868</t>
  </si>
  <si>
    <t>223029378</t>
  </si>
  <si>
    <t>GRN-2022-6280</t>
  </si>
  <si>
    <t>2112010877</t>
  </si>
  <si>
    <t>223030362</t>
  </si>
  <si>
    <t>GRN-2022-6344</t>
  </si>
  <si>
    <t>2112010894</t>
  </si>
  <si>
    <t>GRN-2022-6498</t>
  </si>
  <si>
    <t>2112010895</t>
  </si>
  <si>
    <t>GRN-2022-6501</t>
  </si>
  <si>
    <t>2112011140</t>
  </si>
  <si>
    <t>27568</t>
  </si>
  <si>
    <t>GRN-2022-5948</t>
  </si>
  <si>
    <t>2112011141</t>
  </si>
  <si>
    <t>44951</t>
  </si>
  <si>
    <t>GRN-2022-5950</t>
  </si>
  <si>
    <t>2112010874</t>
  </si>
  <si>
    <t>45254</t>
  </si>
  <si>
    <t>GRN-2022-6330</t>
  </si>
  <si>
    <t>2112010873</t>
  </si>
  <si>
    <t>45262</t>
  </si>
  <si>
    <t>GRN-2022-6329</t>
  </si>
  <si>
    <t>2112010930</t>
  </si>
  <si>
    <t>45565</t>
  </si>
  <si>
    <t>GRN-2022-6767</t>
  </si>
  <si>
    <t>2112010929</t>
  </si>
  <si>
    <t>GRN-2022-6765</t>
  </si>
  <si>
    <t>2112011114</t>
  </si>
  <si>
    <t>46358</t>
  </si>
  <si>
    <t>GRN-2022-8089</t>
  </si>
  <si>
    <t>2112011135</t>
  </si>
  <si>
    <t>824</t>
  </si>
  <si>
    <t>GRN-2022-5899</t>
  </si>
  <si>
    <t>2112010942</t>
  </si>
  <si>
    <t>834</t>
  </si>
  <si>
    <t>GRN-2022-6884</t>
  </si>
  <si>
    <t>2112010841</t>
  </si>
  <si>
    <t>GRN-2022-5997</t>
  </si>
  <si>
    <t>2112010915</t>
  </si>
  <si>
    <t>AB/1510/21</t>
  </si>
  <si>
    <t>GRN-2022-6585</t>
  </si>
  <si>
    <t>2112010944</t>
  </si>
  <si>
    <t>AB/1520/21</t>
  </si>
  <si>
    <t>GRN-2022-6888</t>
  </si>
  <si>
    <t>2112011087</t>
  </si>
  <si>
    <t>AB/1565/21</t>
  </si>
  <si>
    <t>GRN-2022-7960</t>
  </si>
  <si>
    <t>2112011089</t>
  </si>
  <si>
    <t>AB/1569/21</t>
  </si>
  <si>
    <t>GRN-2022-7965</t>
  </si>
  <si>
    <t>2112011088</t>
  </si>
  <si>
    <t>AB/1570/21</t>
  </si>
  <si>
    <t>GRN-2022-7962</t>
  </si>
  <si>
    <t>2112010863</t>
  </si>
  <si>
    <t>GRN-2022-6254</t>
  </si>
  <si>
    <t>2112010885</t>
  </si>
  <si>
    <t>GRN-2022-6437</t>
  </si>
  <si>
    <t>2112010937</t>
  </si>
  <si>
    <t>GRN-2022-6778</t>
  </si>
  <si>
    <t>2112011082</t>
  </si>
  <si>
    <t>GRN-2022-7941</t>
  </si>
  <si>
    <t>2112011147</t>
  </si>
  <si>
    <t>GRN-2022-5958</t>
  </si>
  <si>
    <t>2112011309</t>
  </si>
  <si>
    <t>046396</t>
  </si>
  <si>
    <t>GRN-2022-8226</t>
  </si>
  <si>
    <t>2112011311</t>
  </si>
  <si>
    <t>488</t>
  </si>
  <si>
    <t>GRN-2022-8228</t>
  </si>
  <si>
    <t>2112011321</t>
  </si>
  <si>
    <t>6887</t>
  </si>
  <si>
    <t>GRN-2022-5752</t>
  </si>
  <si>
    <t>2112011343</t>
  </si>
  <si>
    <t>6950</t>
  </si>
  <si>
    <t>GRN-2022-6308</t>
  </si>
  <si>
    <t>2112011388</t>
  </si>
  <si>
    <t>7097</t>
  </si>
  <si>
    <t>GRN-2022-7229</t>
  </si>
  <si>
    <t>2112011390</t>
  </si>
  <si>
    <t>7151</t>
  </si>
  <si>
    <t>GRN-2022-7231</t>
  </si>
  <si>
    <t>2112011397</t>
  </si>
  <si>
    <t>7155</t>
  </si>
  <si>
    <t>GRN-2022-7399</t>
  </si>
  <si>
    <t>2112011363</t>
  </si>
  <si>
    <t>DCF-20220306-BK-1</t>
  </si>
  <si>
    <t>GRN-2022-6523</t>
  </si>
  <si>
    <t>2112011329</t>
  </si>
  <si>
    <t>DCF-220224-BK01</t>
  </si>
  <si>
    <t>GRN-2022-5900</t>
  </si>
  <si>
    <t>2112011330</t>
  </si>
  <si>
    <t>DCF-220228-BK01</t>
  </si>
  <si>
    <t>GRN-2022-5991</t>
  </si>
  <si>
    <t>2112011339</t>
  </si>
  <si>
    <t>DEPZ-OIL-0484/22</t>
  </si>
  <si>
    <t>GRN-2022-6148</t>
  </si>
  <si>
    <t>2112011398</t>
  </si>
  <si>
    <t>DEPZ-OIL-0616/22</t>
  </si>
  <si>
    <t>GRN-2022-7400</t>
  </si>
  <si>
    <t>2112011414</t>
  </si>
  <si>
    <t>R2210803/SR2210804</t>
  </si>
  <si>
    <t>GRN-2022-7816</t>
  </si>
  <si>
    <t>2112011415</t>
  </si>
  <si>
    <t>GRN-2022-7820</t>
  </si>
  <si>
    <t>2112011440</t>
  </si>
  <si>
    <t>GRN-2022-8413</t>
  </si>
  <si>
    <t>2112011342</t>
  </si>
  <si>
    <t>UNIQLO for file no CIPL-03581</t>
  </si>
  <si>
    <t>TH22/0032</t>
  </si>
  <si>
    <t>GRN-2022-6300</t>
  </si>
  <si>
    <t>2112011394</t>
  </si>
  <si>
    <t>TH22/0031</t>
  </si>
  <si>
    <t>GRN-2022-7327</t>
  </si>
  <si>
    <t>2112011423</t>
  </si>
  <si>
    <t>TH22/0036</t>
  </si>
  <si>
    <t>GRN-2022-7902</t>
  </si>
  <si>
    <t>2112010684</t>
  </si>
  <si>
    <t>XJ2202251838</t>
  </si>
  <si>
    <t>GRN-2022-7223</t>
  </si>
  <si>
    <t>SHENZHEN WEIXING IMP AND EXP C</t>
  </si>
  <si>
    <t>2112010822</t>
  </si>
  <si>
    <t>1430</t>
  </si>
  <si>
    <t>GRN-2022-7043</t>
  </si>
  <si>
    <t>2112010774</t>
  </si>
  <si>
    <t>46146</t>
  </si>
  <si>
    <t>GRN-2022-7765</t>
  </si>
  <si>
    <t>2112010759</t>
  </si>
  <si>
    <t>GRN-2022-7666</t>
  </si>
  <si>
    <t>2112010757</t>
  </si>
  <si>
    <t>AB/1546/21</t>
  </si>
  <si>
    <t>GRN-2022-7661</t>
  </si>
  <si>
    <t>2112010758</t>
  </si>
  <si>
    <t>GRN-2022-7663</t>
  </si>
  <si>
    <t>2112011123</t>
  </si>
  <si>
    <t>1270</t>
  </si>
  <si>
    <t>GRN-2022-5709</t>
  </si>
  <si>
    <t>2112011142</t>
  </si>
  <si>
    <t>44952</t>
  </si>
  <si>
    <t>GRN-2022-5953</t>
  </si>
  <si>
    <t>2112010875</t>
  </si>
  <si>
    <t>45255/45263</t>
  </si>
  <si>
    <t>GRN-2022-6332</t>
  </si>
  <si>
    <t>2112011159</t>
  </si>
  <si>
    <t>GRN-2022-5995</t>
  </si>
  <si>
    <t>2112010833</t>
  </si>
  <si>
    <t>GRN-2022-7108</t>
  </si>
  <si>
    <t>2112010837</t>
  </si>
  <si>
    <t>AB/1538/21</t>
  </si>
  <si>
    <t>GRN-2022-7153</t>
  </si>
  <si>
    <t>2112011310</t>
  </si>
  <si>
    <t>046395</t>
  </si>
  <si>
    <t>GRN-2022-8227</t>
  </si>
  <si>
    <t>2112011338</t>
  </si>
  <si>
    <t>GRN-2022-6146</t>
  </si>
  <si>
    <t>2112011385</t>
  </si>
  <si>
    <t>GRN-2022-7023</t>
  </si>
  <si>
    <t>2112011406</t>
  </si>
  <si>
    <t>GRN-2022-7485</t>
  </si>
  <si>
    <t>2112011439</t>
  </si>
  <si>
    <t>nab-exp-22-757</t>
  </si>
  <si>
    <t>GRN-2022-8410</t>
  </si>
  <si>
    <t>2112011355</t>
  </si>
  <si>
    <t>UNIQLO for file no CIPL-03583</t>
  </si>
  <si>
    <t>CPD210001172</t>
  </si>
  <si>
    <t>GRN-2022-5975</t>
  </si>
  <si>
    <t>2112011354</t>
  </si>
  <si>
    <t>CPD210001173</t>
  </si>
  <si>
    <t>GRN-2022-5973</t>
  </si>
  <si>
    <t>2112011360</t>
  </si>
  <si>
    <t>CPD210001199</t>
  </si>
  <si>
    <t>GRN-2022-5743</t>
  </si>
  <si>
    <t>2112011361</t>
  </si>
  <si>
    <t>GRN-2022-5745</t>
  </si>
  <si>
    <t>2112011348</t>
  </si>
  <si>
    <t>CPD210001202</t>
  </si>
  <si>
    <t>GRN-2022-6124</t>
  </si>
  <si>
    <t>2112011349</t>
  </si>
  <si>
    <t>GRN-2022-6126</t>
  </si>
  <si>
    <t>2112011350</t>
  </si>
  <si>
    <t>GRN-2022-6128</t>
  </si>
  <si>
    <t>2112011346</t>
  </si>
  <si>
    <t>CPD210001211</t>
  </si>
  <si>
    <t>GRN-2022-6310</t>
  </si>
  <si>
    <t>2112011364</t>
  </si>
  <si>
    <t>CPD210001219</t>
  </si>
  <si>
    <t>GRN-2022-6413</t>
  </si>
  <si>
    <t>2112011365</t>
  </si>
  <si>
    <t>GRN-2022-6414</t>
  </si>
  <si>
    <t>2112011351</t>
  </si>
  <si>
    <t>CPD210001229</t>
  </si>
  <si>
    <t>GRN-2022-6066</t>
  </si>
  <si>
    <t>2112011369</t>
  </si>
  <si>
    <t>CPD210001268</t>
  </si>
  <si>
    <t>GRN-2022-6532</t>
  </si>
  <si>
    <t>2112011382</t>
  </si>
  <si>
    <t>CPD210001231</t>
  </si>
  <si>
    <t>GRN-2022-6931</t>
  </si>
  <si>
    <t>2112011383</t>
  </si>
  <si>
    <t>GRN-2022-6932</t>
  </si>
  <si>
    <t>2112011381</t>
  </si>
  <si>
    <t>CPD210001232</t>
  </si>
  <si>
    <t>GRN-2022-6930</t>
  </si>
  <si>
    <t>2112011443</t>
  </si>
  <si>
    <t>GRN-2022-8443</t>
  </si>
  <si>
    <t>2112011426</t>
  </si>
  <si>
    <t>CPD210001265</t>
  </si>
  <si>
    <t>GRN-2022-8351</t>
  </si>
  <si>
    <t>2112011427</t>
  </si>
  <si>
    <t>GRN-2022-8354</t>
  </si>
  <si>
    <t>2112011444</t>
  </si>
  <si>
    <t>GRN-2022-8452</t>
  </si>
  <si>
    <t>2112011445</t>
  </si>
  <si>
    <t>GRN-2022-8453</t>
  </si>
  <si>
    <t>2112010675</t>
  </si>
  <si>
    <t>223034582</t>
  </si>
  <si>
    <t>GRN-2022-7187</t>
  </si>
  <si>
    <t>2112010683</t>
  </si>
  <si>
    <t>GRN-2022-7216</t>
  </si>
  <si>
    <t>2112010743</t>
  </si>
  <si>
    <t>161/5159/5163/5145</t>
  </si>
  <si>
    <t>GRN-2022-7633</t>
  </si>
  <si>
    <t>2112010820</t>
  </si>
  <si>
    <t>23032963/966/965/9</t>
  </si>
  <si>
    <t>GRN-2022-7021</t>
  </si>
  <si>
    <t>2112010749</t>
  </si>
  <si>
    <t>23035148/5147/5146</t>
  </si>
  <si>
    <t>GRN-2022-7645</t>
  </si>
  <si>
    <t>2112010721</t>
  </si>
  <si>
    <t>IE00167242</t>
  </si>
  <si>
    <t>GRN-2022-7465</t>
  </si>
  <si>
    <t>2112010760</t>
  </si>
  <si>
    <t>GRN-2022-7669</t>
  </si>
  <si>
    <t>2112011137</t>
  </si>
  <si>
    <t>GRN-2022-5861</t>
  </si>
  <si>
    <t>2112011076</t>
  </si>
  <si>
    <t>ie00182922</t>
  </si>
  <si>
    <t>GRN-2022-7933</t>
  </si>
  <si>
    <t>2112010864</t>
  </si>
  <si>
    <t>GRN-2022-6262</t>
  </si>
  <si>
    <t>2112010884</t>
  </si>
  <si>
    <t>GRN-2022-6434</t>
  </si>
  <si>
    <t>2112010938</t>
  </si>
  <si>
    <t>GRN-2022-6781</t>
  </si>
  <si>
    <t>2112011149</t>
  </si>
  <si>
    <t>GRN-2022-5963</t>
  </si>
  <si>
    <t>2112011320</t>
  </si>
  <si>
    <t>GRN-2022-5750</t>
  </si>
  <si>
    <t>2112011389</t>
  </si>
  <si>
    <t>7096</t>
  </si>
  <si>
    <t>GRN-2022-7230</t>
  </si>
  <si>
    <t>2112011391</t>
  </si>
  <si>
    <t>7098</t>
  </si>
  <si>
    <t>GRN-2022-7233</t>
  </si>
  <si>
    <t>2112011419</t>
  </si>
  <si>
    <t>DC-120322-023</t>
  </si>
  <si>
    <t>GRN-2022-7844</t>
  </si>
  <si>
    <t>2112011418</t>
  </si>
  <si>
    <t>GRN-2022-7834</t>
  </si>
  <si>
    <t>2112011375</t>
  </si>
  <si>
    <t>dcf-220301-bk01</t>
  </si>
  <si>
    <t>GRN-2022-6810</t>
  </si>
  <si>
    <t>2112011376</t>
  </si>
  <si>
    <t>dcf-220305-bk02</t>
  </si>
  <si>
    <t>GRN-2022-6811</t>
  </si>
  <si>
    <t>2112011377</t>
  </si>
  <si>
    <t>dcf-220305-bk03</t>
  </si>
  <si>
    <t>GRN-2022-6812</t>
  </si>
  <si>
    <t>2112010803</t>
  </si>
  <si>
    <t>UNIQLO for file no CIPL-03587</t>
  </si>
  <si>
    <t>254446</t>
  </si>
  <si>
    <t>GRN-2022-7884</t>
  </si>
  <si>
    <t>2112010699</t>
  </si>
  <si>
    <t>AB/1525/21</t>
  </si>
  <si>
    <t>GRN-2022-7315</t>
  </si>
  <si>
    <t>2112010786</t>
  </si>
  <si>
    <t>AB/1575/21</t>
  </si>
  <si>
    <t>GRN-2022-7789</t>
  </si>
  <si>
    <t>2112011285</t>
  </si>
  <si>
    <t>nab-exp-22-717</t>
  </si>
  <si>
    <t>GRN-2022-8154</t>
  </si>
  <si>
    <t>2112010778</t>
  </si>
  <si>
    <t>UNIQLO for file no CIPL-03591</t>
  </si>
  <si>
    <t>GRN-2022-7769</t>
  </si>
  <si>
    <t>2112010722</t>
  </si>
  <si>
    <t>198</t>
  </si>
  <si>
    <t>GRN-2022-7469</t>
  </si>
  <si>
    <t>2112010696</t>
  </si>
  <si>
    <t>UNIQLO for file no CIPL-03592</t>
  </si>
  <si>
    <t>in1153091</t>
  </si>
  <si>
    <t>GRN-2022-7287</t>
  </si>
  <si>
    <t>2112010776</t>
  </si>
  <si>
    <t>GRN-2022-7767</t>
  </si>
  <si>
    <t>2112010777</t>
  </si>
  <si>
    <t>GRN-2022-7768</t>
  </si>
  <si>
    <t>2112010697</t>
  </si>
  <si>
    <t>196</t>
  </si>
  <si>
    <t>GRN-2022-7290</t>
  </si>
  <si>
    <t>2112010698</t>
  </si>
  <si>
    <t>GRN-2022-7293</t>
  </si>
  <si>
    <t>2112010731</t>
  </si>
  <si>
    <t>832</t>
  </si>
  <si>
    <t>GRN-2022-7572</t>
  </si>
  <si>
    <t>2112010815</t>
  </si>
  <si>
    <t>AB/1511/21</t>
  </si>
  <si>
    <t>GRN-2022-6989</t>
  </si>
  <si>
    <t>2112010754</t>
  </si>
  <si>
    <t>AB/1566/21</t>
  </si>
  <si>
    <t>GRN-2022-7656</t>
  </si>
  <si>
    <t>2112010787</t>
  </si>
  <si>
    <t>AB/1580/21</t>
  </si>
  <si>
    <t>GRN-2022-7790</t>
  </si>
  <si>
    <t>2112010867</t>
  </si>
  <si>
    <t>830</t>
  </si>
  <si>
    <t>GRN-2022-6279</t>
  </si>
  <si>
    <t>2112010941</t>
  </si>
  <si>
    <t>831</t>
  </si>
  <si>
    <t>GRN-2022-6883</t>
  </si>
  <si>
    <t>2112010893</t>
  </si>
  <si>
    <t>836</t>
  </si>
  <si>
    <t>GRN-2022-6492</t>
  </si>
  <si>
    <t>2112010835</t>
  </si>
  <si>
    <t>AB/1530/21</t>
  </si>
  <si>
    <t>GRN-2022-7121</t>
  </si>
  <si>
    <t>2112010834</t>
  </si>
  <si>
    <t>IN1152680</t>
  </si>
  <si>
    <t>GRN-2022-7113</t>
  </si>
  <si>
    <t>2112011395</t>
  </si>
  <si>
    <t>7157</t>
  </si>
  <si>
    <t>GRN-2022-7397</t>
  </si>
  <si>
    <t>2112011396</t>
  </si>
  <si>
    <t>7163</t>
  </si>
  <si>
    <t>GRN-2022-7398</t>
  </si>
  <si>
    <t>2112011399</t>
  </si>
  <si>
    <t>DEPZ-OIL-0572/22</t>
  </si>
  <si>
    <t>GRN-2022-7401</t>
  </si>
  <si>
    <t>2112011400</t>
  </si>
  <si>
    <t>GRN-2022-7402</t>
  </si>
  <si>
    <t>2112011416</t>
  </si>
  <si>
    <t>GRN-2022-7826</t>
  </si>
  <si>
    <t>2112011441</t>
  </si>
  <si>
    <t>nab-exp-22-758</t>
  </si>
  <si>
    <t>GRN-2022-8416</t>
  </si>
  <si>
    <t>2112010744</t>
  </si>
  <si>
    <t>UNIQLO for file no CIPL-03598</t>
  </si>
  <si>
    <t>223037313</t>
  </si>
  <si>
    <t>GRN-2022-7635</t>
  </si>
  <si>
    <t>2112011739</t>
  </si>
  <si>
    <t>1986</t>
  </si>
  <si>
    <t>GRN-2022-8839</t>
  </si>
  <si>
    <t>2112011972</t>
  </si>
  <si>
    <t>1989</t>
  </si>
  <si>
    <t>GRN-2022-10123</t>
  </si>
  <si>
    <t>2112011973</t>
  </si>
  <si>
    <t>AMAZON for file no CIPL-03509</t>
  </si>
  <si>
    <t>1990</t>
  </si>
  <si>
    <t>GRN-2022-10124</t>
  </si>
  <si>
    <t>2112012130</t>
  </si>
  <si>
    <t>264069</t>
  </si>
  <si>
    <t>GRN-2022-10529</t>
  </si>
  <si>
    <t>2112012131</t>
  </si>
  <si>
    <t>GRN-2022-10531</t>
  </si>
  <si>
    <t>2112012463</t>
  </si>
  <si>
    <t>265646</t>
  </si>
  <si>
    <t>GRN-2022-11374</t>
  </si>
  <si>
    <t>2112011680</t>
  </si>
  <si>
    <t>AB/1515/21</t>
  </si>
  <si>
    <t>GRN-2022-8566</t>
  </si>
  <si>
    <t>2112011790</t>
  </si>
  <si>
    <t>AB/1562/21</t>
  </si>
  <si>
    <t>GRN-2022-9125</t>
  </si>
  <si>
    <t>2112011791</t>
  </si>
  <si>
    <t>GRN-2022-9126</t>
  </si>
  <si>
    <t>2112011676</t>
  </si>
  <si>
    <t>GRN-2022-8548</t>
  </si>
  <si>
    <t>2112011690</t>
  </si>
  <si>
    <t>GRN-2022-8613</t>
  </si>
  <si>
    <t>2112011710</t>
  </si>
  <si>
    <t>GRN-2022-8744</t>
  </si>
  <si>
    <t>2112011810</t>
  </si>
  <si>
    <t>IE00208522</t>
  </si>
  <si>
    <t>GRN-2022-9211</t>
  </si>
  <si>
    <t>2112012319</t>
  </si>
  <si>
    <t>1984</t>
  </si>
  <si>
    <t>GRN-2022-9742</t>
  </si>
  <si>
    <t>2112012320</t>
  </si>
  <si>
    <t>3447</t>
  </si>
  <si>
    <t>GRN-2022-9743</t>
  </si>
  <si>
    <t>2112011887</t>
  </si>
  <si>
    <t>ED22ZJC5044</t>
  </si>
  <si>
    <t>GRN-2022-9043</t>
  </si>
  <si>
    <t>2112011689</t>
  </si>
  <si>
    <t>GRN-2022-8612</t>
  </si>
  <si>
    <t>2112011745</t>
  </si>
  <si>
    <t>1031675776/8056</t>
  </si>
  <si>
    <t>GRN-2022-8845</t>
  </si>
  <si>
    <t>2112011758</t>
  </si>
  <si>
    <t>KL22-A036-2</t>
  </si>
  <si>
    <t>GRN-2022-8938</t>
  </si>
  <si>
    <t>2112011811</t>
  </si>
  <si>
    <t>1031691108</t>
  </si>
  <si>
    <t>GRN-2022-9215</t>
  </si>
  <si>
    <t>2112011804</t>
  </si>
  <si>
    <t>GRN-2022-9166</t>
  </si>
  <si>
    <t>2112011837</t>
  </si>
  <si>
    <t>AB/1484/21</t>
  </si>
  <si>
    <t>GRN-2022-9353</t>
  </si>
  <si>
    <t>2112011803</t>
  </si>
  <si>
    <t>IE00208082</t>
  </si>
  <si>
    <t>GRN-2022-9162</t>
  </si>
  <si>
    <t>2112011857</t>
  </si>
  <si>
    <t>GRN-2022-8960</t>
  </si>
  <si>
    <t>2112012407</t>
  </si>
  <si>
    <t>1992</t>
  </si>
  <si>
    <t>GRN-2022-11011</t>
  </si>
  <si>
    <t>2112012129</t>
  </si>
  <si>
    <t>GRN-2022-10526</t>
  </si>
  <si>
    <t>2112012288</t>
  </si>
  <si>
    <t>GRN-2022-10828</t>
  </si>
  <si>
    <t>2112012289</t>
  </si>
  <si>
    <t>GRN-2022-10829</t>
  </si>
  <si>
    <t>2112012318</t>
  </si>
  <si>
    <t>3446</t>
  </si>
  <si>
    <t>GRN-2022-9741</t>
  </si>
  <si>
    <t>2112012343</t>
  </si>
  <si>
    <t>AB/1655/21</t>
  </si>
  <si>
    <t>GRN-2022-10907</t>
  </si>
  <si>
    <t>2112012437</t>
  </si>
  <si>
    <t>ie00245902</t>
  </si>
  <si>
    <t>GRN-2022-11155</t>
  </si>
  <si>
    <t>2112011926</t>
  </si>
  <si>
    <t>1987</t>
  </si>
  <si>
    <t>GRN-2022-9840</t>
  </si>
  <si>
    <t>2112011971</t>
  </si>
  <si>
    <t>1991</t>
  </si>
  <si>
    <t>GRN-2022-10122</t>
  </si>
  <si>
    <t>2112012406</t>
  </si>
  <si>
    <t>1993</t>
  </si>
  <si>
    <t>GRN-2022-11008</t>
  </si>
  <si>
    <t>2112012819</t>
  </si>
  <si>
    <t>Debit Note Received from EDL</t>
  </si>
  <si>
    <t>DN/117/21</t>
  </si>
  <si>
    <t>EPIC DESIGNERS LTD</t>
  </si>
  <si>
    <t>2110001287</t>
  </si>
  <si>
    <t>DN adjustment under the DN-YIXING LUCKY-21-03 &amp; 04</t>
  </si>
  <si>
    <t>YIXING LUCKY-21-03</t>
  </si>
  <si>
    <t>DPBCBD239595DAK</t>
  </si>
  <si>
    <t>2110001289</t>
  </si>
  <si>
    <t>2103008609</t>
  </si>
  <si>
    <t>GDI/DEZ/10/2021/MAR/P/003698, Nishat mills</t>
  </si>
  <si>
    <t>GDI/DEZ/11/2021/MAR/P/003862, Nishat Mills</t>
  </si>
  <si>
    <t>2112012544</t>
  </si>
  <si>
    <t>GRN-2022-8466.</t>
  </si>
  <si>
    <t>2112012545</t>
  </si>
  <si>
    <t>GRN-2022-9353.</t>
  </si>
  <si>
    <t>2112012546</t>
  </si>
  <si>
    <t>AB/1621/21</t>
  </si>
  <si>
    <t>GRN-2022-9594.</t>
  </si>
  <si>
    <t>2112012547</t>
  </si>
  <si>
    <t>AB/1665/21</t>
  </si>
  <si>
    <t>GRN-2022-10947.</t>
  </si>
  <si>
    <t>2112012640</t>
  </si>
  <si>
    <t>TH22/0075</t>
  </si>
  <si>
    <t>GRN-2022-10424</t>
  </si>
  <si>
    <t>2112011898</t>
  </si>
  <si>
    <t>AB/1613/21</t>
  </si>
  <si>
    <t>GRN-2022-9588</t>
  </si>
  <si>
    <t>2112011677</t>
  </si>
  <si>
    <t>SFML-0776-22</t>
  </si>
  <si>
    <t>GRN-2022-8557</t>
  </si>
  <si>
    <t>2112011678</t>
  </si>
  <si>
    <t>GRN-2022-8558</t>
  </si>
  <si>
    <t>2112011788</t>
  </si>
  <si>
    <t>15437/182614/1707</t>
  </si>
  <si>
    <t>GRN-2022-9118</t>
  </si>
  <si>
    <t>2112011776</t>
  </si>
  <si>
    <t>IN1161184</t>
  </si>
  <si>
    <t>GRN-2022-9056</t>
  </si>
  <si>
    <t>2112011879</t>
  </si>
  <si>
    <t>50127</t>
  </si>
  <si>
    <t>GRN-2022-9534</t>
  </si>
  <si>
    <t>2112011701</t>
  </si>
  <si>
    <t>sml2022bd02855</t>
  </si>
  <si>
    <t>GRN-2022-8703</t>
  </si>
  <si>
    <t>2112011747</t>
  </si>
  <si>
    <t>59974</t>
  </si>
  <si>
    <t>GRN-2022-8879</t>
  </si>
  <si>
    <t>2112011937</t>
  </si>
  <si>
    <t>261403</t>
  </si>
  <si>
    <t>GRN-2022-9867</t>
  </si>
  <si>
    <t>2112011943</t>
  </si>
  <si>
    <t>GRN-2022-9919</t>
  </si>
  <si>
    <t>2112012416</t>
  </si>
  <si>
    <t>SML2022BD03633</t>
  </si>
  <si>
    <t>GRN-2022-11094</t>
  </si>
  <si>
    <t>2112011842</t>
  </si>
  <si>
    <t>SFML-0821-22</t>
  </si>
  <si>
    <t>GRN-2022-9416</t>
  </si>
  <si>
    <t>2112012346</t>
  </si>
  <si>
    <t>SFML-0979-22</t>
  </si>
  <si>
    <t>GRN-2022-10918</t>
  </si>
  <si>
    <t>2112011649</t>
  </si>
  <si>
    <t>GRN-2022-8466</t>
  </si>
  <si>
    <t>2112011718</t>
  </si>
  <si>
    <t>in1159512</t>
  </si>
  <si>
    <t>GRN-2022-8783</t>
  </si>
  <si>
    <t>2112011719</t>
  </si>
  <si>
    <t>in11599885</t>
  </si>
  <si>
    <t>GRN-2022-8784</t>
  </si>
  <si>
    <t>2112011777</t>
  </si>
  <si>
    <t>IN1160226</t>
  </si>
  <si>
    <t>GRN-2022-9058</t>
  </si>
  <si>
    <t>2112011891</t>
  </si>
  <si>
    <t>IN11622</t>
  </si>
  <si>
    <t>GRN-2022-9575</t>
  </si>
  <si>
    <t>2112012117</t>
  </si>
  <si>
    <t>IN1166456</t>
  </si>
  <si>
    <t>GRN-2022-10446</t>
  </si>
  <si>
    <t>2112012115</t>
  </si>
  <si>
    <t>IN1166725</t>
  </si>
  <si>
    <t>GRN-2022-10444</t>
  </si>
  <si>
    <t>2112012116</t>
  </si>
  <si>
    <t>IN116681</t>
  </si>
  <si>
    <t>GRN-2022-10445</t>
  </si>
  <si>
    <t>2112012347</t>
  </si>
  <si>
    <t>IN1169737</t>
  </si>
  <si>
    <t>GRN-2022-10919</t>
  </si>
  <si>
    <t>2112011672</t>
  </si>
  <si>
    <t>AB/1514/21</t>
  </si>
  <si>
    <t>GRN-2022-8535</t>
  </si>
  <si>
    <t>2112011687</t>
  </si>
  <si>
    <t>GRN-2022-8589</t>
  </si>
  <si>
    <t>2112011899</t>
  </si>
  <si>
    <t>GRN-2022-9589</t>
  </si>
  <si>
    <t>2112011671</t>
  </si>
  <si>
    <t>GRN-2022-8534</t>
  </si>
  <si>
    <t>2112012510</t>
  </si>
  <si>
    <t>SFML-0680-22</t>
  </si>
  <si>
    <t>GRN-2022-10700</t>
  </si>
  <si>
    <t>2112011674</t>
  </si>
  <si>
    <t>GRN-2022-8537</t>
  </si>
  <si>
    <t>2112011662</t>
  </si>
  <si>
    <t>IN1158797</t>
  </si>
  <si>
    <t>GRN-2022-8507</t>
  </si>
  <si>
    <t>2112011691</t>
  </si>
  <si>
    <t>GRN-2022-8615</t>
  </si>
  <si>
    <t>2112011741</t>
  </si>
  <si>
    <t>58221/58989</t>
  </si>
  <si>
    <t>GRN-2022-8841</t>
  </si>
  <si>
    <t>2112011733</t>
  </si>
  <si>
    <t>in1159841</t>
  </si>
  <si>
    <t>GRN-2022-8832</t>
  </si>
  <si>
    <t>2112011734</t>
  </si>
  <si>
    <t>GRN-2022-8833</t>
  </si>
  <si>
    <t>2112011732</t>
  </si>
  <si>
    <t>in1160421</t>
  </si>
  <si>
    <t>GRN-2022-8831</t>
  </si>
  <si>
    <t>2112011802</t>
  </si>
  <si>
    <t>IE00201932</t>
  </si>
  <si>
    <t>GRN-2022-9160</t>
  </si>
  <si>
    <t>2112011795</t>
  </si>
  <si>
    <t>IE00201942</t>
  </si>
  <si>
    <t>GRN-2022-9139</t>
  </si>
  <si>
    <t>2112012402</t>
  </si>
  <si>
    <t>GRN-2022-10947</t>
  </si>
  <si>
    <t>2112011958</t>
  </si>
  <si>
    <t>SML2022BD03474</t>
  </si>
  <si>
    <t>GRN-2022-10083</t>
  </si>
  <si>
    <t>2112012311</t>
  </si>
  <si>
    <t>dc-002/22</t>
  </si>
  <si>
    <t>GRN-2022-9733</t>
  </si>
  <si>
    <t>2112012056</t>
  </si>
  <si>
    <t>ie00223602</t>
  </si>
  <si>
    <t>GRN-2022-10268</t>
  </si>
  <si>
    <t>2112011829</t>
  </si>
  <si>
    <t>QJ220306</t>
  </si>
  <si>
    <t>GRN-2022-8663</t>
  </si>
  <si>
    <t>2112012520</t>
  </si>
  <si>
    <t>QJ220321</t>
  </si>
  <si>
    <t>GRN-2022-11105</t>
  </si>
  <si>
    <t>2112011657</t>
  </si>
  <si>
    <t>IN1158675</t>
  </si>
  <si>
    <t>GRN-2022-8499</t>
  </si>
  <si>
    <t>2112011654</t>
  </si>
  <si>
    <t>IN1159462</t>
  </si>
  <si>
    <t>GRN-2022-8492</t>
  </si>
  <si>
    <t>2112011658</t>
  </si>
  <si>
    <t>IN1159548</t>
  </si>
  <si>
    <t>GRN-2022-8500</t>
  </si>
  <si>
    <t>2112011702</t>
  </si>
  <si>
    <t>GRN-2022-8708</t>
  </si>
  <si>
    <t>2112011743</t>
  </si>
  <si>
    <t>57995</t>
  </si>
  <si>
    <t>GRN-2022-8843</t>
  </si>
  <si>
    <t>2112011774</t>
  </si>
  <si>
    <t>IN1161728</t>
  </si>
  <si>
    <t>GRN-2022-9052</t>
  </si>
  <si>
    <t>2112011730</t>
  </si>
  <si>
    <t>in1159944</t>
  </si>
  <si>
    <t>GRN-2022-8828</t>
  </si>
  <si>
    <t>2112011729</t>
  </si>
  <si>
    <t>in1160380</t>
  </si>
  <si>
    <t>GRN-2022-8827</t>
  </si>
  <si>
    <t>2112011935</t>
  </si>
  <si>
    <t>66292</t>
  </si>
  <si>
    <t>GRN-2022-9857</t>
  </si>
  <si>
    <t>2112011815</t>
  </si>
  <si>
    <t>GRN-2022-9231</t>
  </si>
  <si>
    <t>2112011939</t>
  </si>
  <si>
    <t>GRN-2022-9870</t>
  </si>
  <si>
    <t>2112012322</t>
  </si>
  <si>
    <t>IFBD/EXP-22-1483</t>
  </si>
  <si>
    <t>GRN-2022-9776</t>
  </si>
  <si>
    <t>2112012323</t>
  </si>
  <si>
    <t>GRN-2022-9777</t>
  </si>
  <si>
    <t>2112012243</t>
  </si>
  <si>
    <t>KL21-A594</t>
  </si>
  <si>
    <t>GRN-2022-10256</t>
  </si>
  <si>
    <t>2112012244</t>
  </si>
  <si>
    <t>GRN-2022-10257</t>
  </si>
  <si>
    <t>2112011959</t>
  </si>
  <si>
    <t>GRN-2022-10084</t>
  </si>
  <si>
    <t>2112012032</t>
  </si>
  <si>
    <t>GRN-2022-10206</t>
  </si>
  <si>
    <t>2112012312</t>
  </si>
  <si>
    <t>GRN-2022-9734</t>
  </si>
  <si>
    <t>2112012260</t>
  </si>
  <si>
    <t>ifbd/exp-22-1496</t>
  </si>
  <si>
    <t>GRN-2022-10698</t>
  </si>
  <si>
    <t>2112012438</t>
  </si>
  <si>
    <t>2201</t>
  </si>
  <si>
    <t>GRN-2022-11208</t>
  </si>
  <si>
    <t>SB Enterprise</t>
  </si>
  <si>
    <t>2112012412</t>
  </si>
  <si>
    <t>263527</t>
  </si>
  <si>
    <t>GRN-2022-11070</t>
  </si>
  <si>
    <t>2112012481</t>
  </si>
  <si>
    <t>IN1171758</t>
  </si>
  <si>
    <t>GRN-2022-11396</t>
  </si>
  <si>
    <t>2112011720</t>
  </si>
  <si>
    <t>in1159406</t>
  </si>
  <si>
    <t>GRN-2022-8802</t>
  </si>
  <si>
    <t>2112011721</t>
  </si>
  <si>
    <t>in1160304</t>
  </si>
  <si>
    <t>GRN-2022-8803</t>
  </si>
  <si>
    <t>2112011969</t>
  </si>
  <si>
    <t>GRN-2022-10120</t>
  </si>
  <si>
    <t>2112011960</t>
  </si>
  <si>
    <t>GRN-2022-10085</t>
  </si>
  <si>
    <t>2112012033</t>
  </si>
  <si>
    <t>GRN-2022-10208</t>
  </si>
  <si>
    <t>2112012138</t>
  </si>
  <si>
    <t>SML2022BD03807</t>
  </si>
  <si>
    <t>GRN-2022-10576</t>
  </si>
  <si>
    <t>2112011889</t>
  </si>
  <si>
    <t>EXP/F-35/0988/2022</t>
  </si>
  <si>
    <t>GRN-2022-9362</t>
  </si>
  <si>
    <t>2112012524</t>
  </si>
  <si>
    <t>GRN-2022-11216</t>
  </si>
  <si>
    <t>2112011663</t>
  </si>
  <si>
    <t>IN1158956</t>
  </si>
  <si>
    <t>GRN-2022-8510</t>
  </si>
  <si>
    <t>2112011664</t>
  </si>
  <si>
    <t>IN1159366</t>
  </si>
  <si>
    <t>GRN-2022-8511</t>
  </si>
  <si>
    <t>2112011685</t>
  </si>
  <si>
    <t>ie00193152</t>
  </si>
  <si>
    <t>GRN-2022-8587</t>
  </si>
  <si>
    <t>2112011686</t>
  </si>
  <si>
    <t>ie00198892</t>
  </si>
  <si>
    <t>GRN-2022-8588</t>
  </si>
  <si>
    <t>2112011700</t>
  </si>
  <si>
    <t>sml2022bd03017</t>
  </si>
  <si>
    <t>GRN-2022-8702</t>
  </si>
  <si>
    <t>2112011735</t>
  </si>
  <si>
    <t>in1159931</t>
  </si>
  <si>
    <t>GRN-2022-8834</t>
  </si>
  <si>
    <t>2112011725</t>
  </si>
  <si>
    <t>n1158745</t>
  </si>
  <si>
    <t>GRN-2022-8816</t>
  </si>
  <si>
    <t>2112011812</t>
  </si>
  <si>
    <t>GRN-2022-9218</t>
  </si>
  <si>
    <t>2112011819</t>
  </si>
  <si>
    <t>ie00207942</t>
  </si>
  <si>
    <t>GRN-2022-9298</t>
  </si>
  <si>
    <t>2112012103</t>
  </si>
  <si>
    <t>AB/1654/21</t>
  </si>
  <si>
    <t>GRN-2022-10414</t>
  </si>
  <si>
    <t>2112012313</t>
  </si>
  <si>
    <t>GRN-2022-9735</t>
  </si>
  <si>
    <t>2112012317</t>
  </si>
  <si>
    <t>ie00210612</t>
  </si>
  <si>
    <t>GRN-2022-9740</t>
  </si>
  <si>
    <t>2112012324</t>
  </si>
  <si>
    <t>SFML-0681-22</t>
  </si>
  <si>
    <t>GRN-2022-10701</t>
  </si>
  <si>
    <t>2112012304</t>
  </si>
  <si>
    <t>GRN-2022-9653</t>
  </si>
  <si>
    <t>2112012109</t>
  </si>
  <si>
    <t>IN1153095</t>
  </si>
  <si>
    <t>GRN-2022-10437</t>
  </si>
  <si>
    <t>2112012008</t>
  </si>
  <si>
    <t>SFML-0854-22 SFML-</t>
  </si>
  <si>
    <t>GRN-2022-9474</t>
  </si>
  <si>
    <t>2112012517</t>
  </si>
  <si>
    <t>GRN-2022-10914</t>
  </si>
  <si>
    <t>2112011650</t>
  </si>
  <si>
    <t>GRN-2022-8470</t>
  </si>
  <si>
    <t>2112011656</t>
  </si>
  <si>
    <t>IN1158799</t>
  </si>
  <si>
    <t>GRN-2022-8497</t>
  </si>
  <si>
    <t>2112011655</t>
  </si>
  <si>
    <t>IN1159469</t>
  </si>
  <si>
    <t>GRN-2022-8495</t>
  </si>
  <si>
    <t>2112011748</t>
  </si>
  <si>
    <t>59012</t>
  </si>
  <si>
    <t>GRN-2022-8890</t>
  </si>
  <si>
    <t>2112011728</t>
  </si>
  <si>
    <t>in1159387</t>
  </si>
  <si>
    <t>GRN-2022-8821</t>
  </si>
  <si>
    <t>2112011848</t>
  </si>
  <si>
    <t>KD22-0143</t>
  </si>
  <si>
    <t>GRN-2022-8734</t>
  </si>
  <si>
    <t>2112011849</t>
  </si>
  <si>
    <t>GRN-2022-8735</t>
  </si>
  <si>
    <t>2112012009</t>
  </si>
  <si>
    <t>KD22-0141</t>
  </si>
  <si>
    <t>GRN-2022-9478</t>
  </si>
  <si>
    <t>2112011659</t>
  </si>
  <si>
    <t>IN1159404</t>
  </si>
  <si>
    <t>GRN-2022-8502</t>
  </si>
  <si>
    <t>2112011711</t>
  </si>
  <si>
    <t>in1156600</t>
  </si>
  <si>
    <t>GRN-2022-8768</t>
  </si>
  <si>
    <t>2112011697</t>
  </si>
  <si>
    <t>GRN-2022-8679</t>
  </si>
  <si>
    <t>2112011693</t>
  </si>
  <si>
    <t>GRN-2022-8632</t>
  </si>
  <si>
    <t>2112011703</t>
  </si>
  <si>
    <t>GRN-2022-8711</t>
  </si>
  <si>
    <t>2112011707</t>
  </si>
  <si>
    <t>GRN-2022-8723</t>
  </si>
  <si>
    <t>2112011698</t>
  </si>
  <si>
    <t>GRN-2022-8699</t>
  </si>
  <si>
    <t>2112011749</t>
  </si>
  <si>
    <t>2022/112</t>
  </si>
  <si>
    <t>GRN-2022-8893</t>
  </si>
  <si>
    <t>2112011775</t>
  </si>
  <si>
    <t>IN1160878</t>
  </si>
  <si>
    <t>GRN-2022-9054</t>
  </si>
  <si>
    <t>2112011722</t>
  </si>
  <si>
    <t>in1158714</t>
  </si>
  <si>
    <t>GRN-2022-8809</t>
  </si>
  <si>
    <t>2112011723</t>
  </si>
  <si>
    <t>in1159983</t>
  </si>
  <si>
    <t>GRN-2022-8812</t>
  </si>
  <si>
    <t>2112011813</t>
  </si>
  <si>
    <t>60967</t>
  </si>
  <si>
    <t>GRN-2022-9225</t>
  </si>
  <si>
    <t>2112011814</t>
  </si>
  <si>
    <t>IE00129332</t>
  </si>
  <si>
    <t>GRN-2022-9230</t>
  </si>
  <si>
    <t>2112011838</t>
  </si>
  <si>
    <t>IE00199862</t>
  </si>
  <si>
    <t>GRN-2022-9354</t>
  </si>
  <si>
    <t>2112011801</t>
  </si>
  <si>
    <t>IE00199912</t>
  </si>
  <si>
    <t>GRN-2022-9158</t>
  </si>
  <si>
    <t>2112011894</t>
  </si>
  <si>
    <t>IN1162182</t>
  </si>
  <si>
    <t>GRN-2022-9578</t>
  </si>
  <si>
    <t>2112011932</t>
  </si>
  <si>
    <t>IN1165407</t>
  </si>
  <si>
    <t>GRN-2022-9853</t>
  </si>
  <si>
    <t>2112011792</t>
  </si>
  <si>
    <t>KL21-A613</t>
  </si>
  <si>
    <t>GRN-2022-9130</t>
  </si>
  <si>
    <t>2112011818</t>
  </si>
  <si>
    <t>ie00205362</t>
  </si>
  <si>
    <t>GRN-2022-9293</t>
  </si>
  <si>
    <t>2112011820</t>
  </si>
  <si>
    <t>GRN-2022-9299</t>
  </si>
  <si>
    <t>2112011821</t>
  </si>
  <si>
    <t>ie00208662</t>
  </si>
  <si>
    <t>GRN-2022-9301</t>
  </si>
  <si>
    <t>2112011938</t>
  </si>
  <si>
    <t>GRN-2022-9869</t>
  </si>
  <si>
    <t>2112012022</t>
  </si>
  <si>
    <t>67060</t>
  </si>
  <si>
    <t>GRN-2022-10170</t>
  </si>
  <si>
    <t>2112012259</t>
  </si>
  <si>
    <t>72421</t>
  </si>
  <si>
    <t>GRN-2022-10695</t>
  </si>
  <si>
    <t>2112011964</t>
  </si>
  <si>
    <t>GRN-2022-10090</t>
  </si>
  <si>
    <t>2112011965</t>
  </si>
  <si>
    <t>GRN-2022-10091</t>
  </si>
  <si>
    <t>2112011967</t>
  </si>
  <si>
    <t>GRN-2022-10098</t>
  </si>
  <si>
    <t>2112012036</t>
  </si>
  <si>
    <t>GRN-2022-10211</t>
  </si>
  <si>
    <t>2112012139</t>
  </si>
  <si>
    <t>GRN-2022-10579</t>
  </si>
  <si>
    <t>2112012314</t>
  </si>
  <si>
    <t>GRN-2022-9736</t>
  </si>
  <si>
    <t>2112012315</t>
  </si>
  <si>
    <t>ie00218852</t>
  </si>
  <si>
    <t>GRN-2022-9738</t>
  </si>
  <si>
    <t>2112012127</t>
  </si>
  <si>
    <t>in1166523</t>
  </si>
  <si>
    <t>GRN-2022-10511</t>
  </si>
  <si>
    <t>2112012502</t>
  </si>
  <si>
    <t>264537</t>
  </si>
  <si>
    <t>GRN-2022-11418</t>
  </si>
  <si>
    <t>2112012418</t>
  </si>
  <si>
    <t>GRN-2022-11100</t>
  </si>
  <si>
    <t>2112011673</t>
  </si>
  <si>
    <t>GRN-2022-8536</t>
  </si>
  <si>
    <t>2112011675</t>
  </si>
  <si>
    <t>GRN-2022-8539</t>
  </si>
  <si>
    <t>2112011661</t>
  </si>
  <si>
    <t>IN1158841</t>
  </si>
  <si>
    <t>GRN-2022-8506</t>
  </si>
  <si>
    <t>2112011660</t>
  </si>
  <si>
    <t>IN1158948</t>
  </si>
  <si>
    <t>GRN-2022-8503</t>
  </si>
  <si>
    <t>2112011692</t>
  </si>
  <si>
    <t>GRN-2022-8616</t>
  </si>
  <si>
    <t>2112011696</t>
  </si>
  <si>
    <t>GRN-2022-8676</t>
  </si>
  <si>
    <t>2112011771</t>
  </si>
  <si>
    <t>GRN-2022-9016</t>
  </si>
  <si>
    <t>2112011726</t>
  </si>
  <si>
    <t>in1159437</t>
  </si>
  <si>
    <t>GRN-2022-8818</t>
  </si>
  <si>
    <t>2112011781</t>
  </si>
  <si>
    <t>IN1159373</t>
  </si>
  <si>
    <t>GRN-2022-9065</t>
  </si>
  <si>
    <t>2112011778</t>
  </si>
  <si>
    <t>IN1159870</t>
  </si>
  <si>
    <t>GRN-2022-9061</t>
  </si>
  <si>
    <t>2112011931</t>
  </si>
  <si>
    <t>IN1164462</t>
  </si>
  <si>
    <t>GRN-2022-9852</t>
  </si>
  <si>
    <t>2112012102</t>
  </si>
  <si>
    <t>GRN-2022-10412</t>
  </si>
  <si>
    <t>2112012118</t>
  </si>
  <si>
    <t>IN1165712</t>
  </si>
  <si>
    <t>GRN-2022-10449</t>
  </si>
  <si>
    <t>2112012111</t>
  </si>
  <si>
    <t>IN1166699</t>
  </si>
  <si>
    <t>GRN-2022-10439</t>
  </si>
  <si>
    <t>2112012113</t>
  </si>
  <si>
    <t>IN1166912</t>
  </si>
  <si>
    <t>GRN-2022-10441</t>
  </si>
  <si>
    <t>2112012110</t>
  </si>
  <si>
    <t>IN1166971</t>
  </si>
  <si>
    <t>GRN-2022-10438</t>
  </si>
  <si>
    <t>2112011961</t>
  </si>
  <si>
    <t>GRN-2022-10087</t>
  </si>
  <si>
    <t>2112012034</t>
  </si>
  <si>
    <t>GRN-2022-10209</t>
  </si>
  <si>
    <t>2112012057</t>
  </si>
  <si>
    <t>ie00225482</t>
  </si>
  <si>
    <t>GRN-2022-10287</t>
  </si>
  <si>
    <t>2112012087</t>
  </si>
  <si>
    <t>GRN-2022-10290</t>
  </si>
  <si>
    <t>2112012261</t>
  </si>
  <si>
    <t>GRN-2022-10699</t>
  </si>
  <si>
    <t>2112012472</t>
  </si>
  <si>
    <t>IN1169760</t>
  </si>
  <si>
    <t>GRN-2022-11387</t>
  </si>
  <si>
    <t>2112012484</t>
  </si>
  <si>
    <t>IN1170267</t>
  </si>
  <si>
    <t>GRN-2022-11399</t>
  </si>
  <si>
    <t>2112012471</t>
  </si>
  <si>
    <t>IN1170986</t>
  </si>
  <si>
    <t>GRN-2022-11385</t>
  </si>
  <si>
    <t>2112012542</t>
  </si>
  <si>
    <t>AB/1642/21</t>
  </si>
  <si>
    <t>GRN-2022-11422</t>
  </si>
  <si>
    <t>2112012509</t>
  </si>
  <si>
    <t>CPD210001327</t>
  </si>
  <si>
    <t>GRN-2022-10628</t>
  </si>
  <si>
    <t>2112012534</t>
  </si>
  <si>
    <t>CPD220000010</t>
  </si>
  <si>
    <t>GRN-2022-11377</t>
  </si>
  <si>
    <t>2112011704</t>
  </si>
  <si>
    <t>GRN-2022-8715</t>
  </si>
  <si>
    <t>2112011772</t>
  </si>
  <si>
    <t>GRN-2022-9018</t>
  </si>
  <si>
    <t>2112011746</t>
  </si>
  <si>
    <t>96/463/053/105/756</t>
  </si>
  <si>
    <t>GRN-2022-8855</t>
  </si>
  <si>
    <t>2112011768</t>
  </si>
  <si>
    <t>IN1146973</t>
  </si>
  <si>
    <t>GRN-2022-9009</t>
  </si>
  <si>
    <t>2112011769</t>
  </si>
  <si>
    <t>IN1154398</t>
  </si>
  <si>
    <t>GRN-2022-9010</t>
  </si>
  <si>
    <t>2112011770</t>
  </si>
  <si>
    <t>IN1156425</t>
  </si>
  <si>
    <t>GRN-2022-9012</t>
  </si>
  <si>
    <t>2112011793</t>
  </si>
  <si>
    <t>15809/2661/3414</t>
  </si>
  <si>
    <t>GRN-2022-9131</t>
  </si>
  <si>
    <t>2112011787</t>
  </si>
  <si>
    <t>GRN-2022-9085</t>
  </si>
  <si>
    <t>2112011841</t>
  </si>
  <si>
    <t>57002-60682</t>
  </si>
  <si>
    <t>GRN-2022-9371</t>
  </si>
  <si>
    <t>2112011901</t>
  </si>
  <si>
    <t>62103-63765</t>
  </si>
  <si>
    <t>GRN-2022-9596</t>
  </si>
  <si>
    <t>2112011909</t>
  </si>
  <si>
    <t>6216/810/786/761/5</t>
  </si>
  <si>
    <t>GRN-2022-9798</t>
  </si>
  <si>
    <t>2112011784</t>
  </si>
  <si>
    <t>IN1159477</t>
  </si>
  <si>
    <t>GRN-2022-9069</t>
  </si>
  <si>
    <t>2112011783</t>
  </si>
  <si>
    <t>IN1160128</t>
  </si>
  <si>
    <t>GRN-2022-9068</t>
  </si>
  <si>
    <t>2112011779</t>
  </si>
  <si>
    <t>IN1160824</t>
  </si>
  <si>
    <t>GRN-2022-9062</t>
  </si>
  <si>
    <t>2112011780</t>
  </si>
  <si>
    <t>IN1161780</t>
  </si>
  <si>
    <t>GRN-2022-9063</t>
  </si>
  <si>
    <t>2112011934</t>
  </si>
  <si>
    <t>in1165709</t>
  </si>
  <si>
    <t>GRN-2022-9856</t>
  </si>
  <si>
    <t>2112012310</t>
  </si>
  <si>
    <t>4883/64867/64888/6</t>
  </si>
  <si>
    <t>GRN-2022-9693</t>
  </si>
  <si>
    <t>2112012097</t>
  </si>
  <si>
    <t>67991</t>
  </si>
  <si>
    <t>GRN-2022-10353</t>
  </si>
  <si>
    <t>2112012145</t>
  </si>
  <si>
    <t>71152/70390</t>
  </si>
  <si>
    <t>GRN-2022-10596</t>
  </si>
  <si>
    <t>2112012108</t>
  </si>
  <si>
    <t>IN1166842</t>
  </si>
  <si>
    <t>GRN-2022-10436</t>
  </si>
  <si>
    <t>2112011962</t>
  </si>
  <si>
    <t>GRN-2022-10088</t>
  </si>
  <si>
    <t>2112012140</t>
  </si>
  <si>
    <t>GRN-2022-10580</t>
  </si>
  <si>
    <t>2112012441</t>
  </si>
  <si>
    <t>GRN-2022-11222</t>
  </si>
  <si>
    <t>2112012474</t>
  </si>
  <si>
    <t>IN1169501</t>
  </si>
  <si>
    <t>GRN-2022-11389</t>
  </si>
  <si>
    <t>2112012540</t>
  </si>
  <si>
    <t>KL21-A593.A614</t>
  </si>
  <si>
    <t>GRN-2022-11420</t>
  </si>
  <si>
    <t>2112012419</t>
  </si>
  <si>
    <t>GRN-2022-11102</t>
  </si>
  <si>
    <t>2112012330</t>
  </si>
  <si>
    <t>LEVIS for file no CIPL-03536</t>
  </si>
  <si>
    <t>264641</t>
  </si>
  <si>
    <t>GRN-2022-10857</t>
  </si>
  <si>
    <t>2112012329</t>
  </si>
  <si>
    <t>2843/085/755/648/0</t>
  </si>
  <si>
    <t>GRN-2022-10854</t>
  </si>
  <si>
    <t>2112012285</t>
  </si>
  <si>
    <t>64616</t>
  </si>
  <si>
    <t>GRN-2022-10801</t>
  </si>
  <si>
    <t>2112012128</t>
  </si>
  <si>
    <t>IFBD/EXP-22-1497</t>
  </si>
  <si>
    <t>GRN-2022-10523</t>
  </si>
  <si>
    <t>2112012287</t>
  </si>
  <si>
    <t>ifbd/exp-22-1497</t>
  </si>
  <si>
    <t>GRN-2022-10818</t>
  </si>
  <si>
    <t>2112012291</t>
  </si>
  <si>
    <t>GRN-2022-10831</t>
  </si>
  <si>
    <t>2112012411</t>
  </si>
  <si>
    <t>GRN-2022-11069</t>
  </si>
  <si>
    <t>2112012488</t>
  </si>
  <si>
    <t>IN1169933</t>
  </si>
  <si>
    <t>GRN-2022-11403</t>
  </si>
  <si>
    <t>2112012489</t>
  </si>
  <si>
    <t>IN1169956</t>
  </si>
  <si>
    <t>GRN-2022-11404</t>
  </si>
  <si>
    <t>2112012460</t>
  </si>
  <si>
    <t>SML2022BD03968</t>
  </si>
  <si>
    <t>GRN-2022-11366</t>
  </si>
  <si>
    <t>2112012413</t>
  </si>
  <si>
    <t>in1169682</t>
  </si>
  <si>
    <t>GRN-2022-11088</t>
  </si>
  <si>
    <t>2112012049</t>
  </si>
  <si>
    <t>KD22-0177</t>
  </si>
  <si>
    <t>GRN-2022-9540</t>
  </si>
  <si>
    <t>2112012053</t>
  </si>
  <si>
    <t>KD22-0188</t>
  </si>
  <si>
    <t>GRN-2022-9789</t>
  </si>
  <si>
    <t>2112012523</t>
  </si>
  <si>
    <t>KD22-0202</t>
  </si>
  <si>
    <t>GRN-2022-11178</t>
  </si>
  <si>
    <t>2112011694</t>
  </si>
  <si>
    <t>GRN-2022-8633</t>
  </si>
  <si>
    <t>2112011705</t>
  </si>
  <si>
    <t>GRN-2022-8720</t>
  </si>
  <si>
    <t>2112011713</t>
  </si>
  <si>
    <t>in1160089</t>
  </si>
  <si>
    <t>GRN-2022-8776</t>
  </si>
  <si>
    <t>2112011715</t>
  </si>
  <si>
    <t>in1160091</t>
  </si>
  <si>
    <t>GRN-2022-8779</t>
  </si>
  <si>
    <t>2112011712</t>
  </si>
  <si>
    <t>in1160326</t>
  </si>
  <si>
    <t>GRN-2022-8772</t>
  </si>
  <si>
    <t>2112011714</t>
  </si>
  <si>
    <t>in1160330</t>
  </si>
  <si>
    <t>GRN-2022-8778</t>
  </si>
  <si>
    <t>2112011789</t>
  </si>
  <si>
    <t>6412/15290</t>
  </si>
  <si>
    <t>GRN-2022-9122</t>
  </si>
  <si>
    <t>2112011893</t>
  </si>
  <si>
    <t>IN1162055</t>
  </si>
  <si>
    <t>GRN-2022-9577</t>
  </si>
  <si>
    <t>2112011970</t>
  </si>
  <si>
    <t>1988</t>
  </si>
  <si>
    <t>GRN-2022-10121</t>
  </si>
  <si>
    <t>2112012133</t>
  </si>
  <si>
    <t>GRN-2022-10535</t>
  </si>
  <si>
    <t>2112012292</t>
  </si>
  <si>
    <t>GRN-2022-10832</t>
  </si>
  <si>
    <t>2112012309</t>
  </si>
  <si>
    <t>59136/60751</t>
  </si>
  <si>
    <t>GRN-2022-9681</t>
  </si>
  <si>
    <t>2112012286</t>
  </si>
  <si>
    <t>60001-72326</t>
  </si>
  <si>
    <t>GRN-2022-10810</t>
  </si>
  <si>
    <t>2112012328</t>
  </si>
  <si>
    <t>72630</t>
  </si>
  <si>
    <t>GRN-2022-10850</t>
  </si>
  <si>
    <t>2112012050</t>
  </si>
  <si>
    <t>KL21-A599</t>
  </si>
  <si>
    <t>GRN-2022-9773</t>
  </si>
  <si>
    <t>2112012051</t>
  </si>
  <si>
    <t>GRN-2022-9774</t>
  </si>
  <si>
    <t>2112012052</t>
  </si>
  <si>
    <t>GRN-2022-9775</t>
  </si>
  <si>
    <t>2112011963</t>
  </si>
  <si>
    <t>GRN-2022-10089</t>
  </si>
  <si>
    <t>2112012035</t>
  </si>
  <si>
    <t>GRN-2022-10210</t>
  </si>
  <si>
    <t>2112012141</t>
  </si>
  <si>
    <t>GRN-2022-10581</t>
  </si>
  <si>
    <t>2112012144</t>
  </si>
  <si>
    <t>SML2022BD03829</t>
  </si>
  <si>
    <t>GRN-2022-10589</t>
  </si>
  <si>
    <t>2112012327</t>
  </si>
  <si>
    <t>sml2022bd03829</t>
  </si>
  <si>
    <t>GRN-2022-10848</t>
  </si>
  <si>
    <t>2112012446</t>
  </si>
  <si>
    <t>2022/139</t>
  </si>
  <si>
    <t>GRN-2022-11268</t>
  </si>
  <si>
    <t>2112012483</t>
  </si>
  <si>
    <t>IN1170322</t>
  </si>
  <si>
    <t>GRN-2022-11398</t>
  </si>
  <si>
    <t>2112012477</t>
  </si>
  <si>
    <t>IN1171418</t>
  </si>
  <si>
    <t>GRN-2022-11392</t>
  </si>
  <si>
    <t>2112012458</t>
  </si>
  <si>
    <t>ie00230852</t>
  </si>
  <si>
    <t>GRN-2022-11347</t>
  </si>
  <si>
    <t>2112012414</t>
  </si>
  <si>
    <t>sml2022bd04072</t>
  </si>
  <si>
    <t>GRN-2022-11091</t>
  </si>
  <si>
    <t>2112012415</t>
  </si>
  <si>
    <t>GRN-2022-11092</t>
  </si>
  <si>
    <t>2112011785</t>
  </si>
  <si>
    <t>GRN-2022-9073</t>
  </si>
  <si>
    <t>2112011839</t>
  </si>
  <si>
    <t>5337</t>
  </si>
  <si>
    <t>GRN-2022-9355</t>
  </si>
  <si>
    <t>2112011782</t>
  </si>
  <si>
    <t>IN1161171</t>
  </si>
  <si>
    <t>GRN-2022-9066</t>
  </si>
  <si>
    <t>2112012316</t>
  </si>
  <si>
    <t>ie00215932</t>
  </si>
  <si>
    <t>GRN-2022-9739</t>
  </si>
  <si>
    <t>2112012485</t>
  </si>
  <si>
    <t>IN1170181</t>
  </si>
  <si>
    <t>GRN-2022-11400</t>
  </si>
  <si>
    <t>2112012476</t>
  </si>
  <si>
    <t>IN1171699</t>
  </si>
  <si>
    <t>GRN-2022-11391</t>
  </si>
  <si>
    <t>2112012541</t>
  </si>
  <si>
    <t>GRN-2022-11421</t>
  </si>
  <si>
    <t>2112012281</t>
  </si>
  <si>
    <t>AB/1572/21</t>
  </si>
  <si>
    <t>GRN-2022-10783</t>
  </si>
  <si>
    <t>2112012503</t>
  </si>
  <si>
    <t>SFML-0857-22</t>
  </si>
  <si>
    <t>GRN-2022-10871</t>
  </si>
  <si>
    <t>2112012435</t>
  </si>
  <si>
    <t>SFML-0859-22</t>
  </si>
  <si>
    <t>GRN-2022-10962</t>
  </si>
  <si>
    <t>2112012514</t>
  </si>
  <si>
    <t>SFML-0863-22</t>
  </si>
  <si>
    <t>GRN-2022-10869</t>
  </si>
  <si>
    <t>2112012516</t>
  </si>
  <si>
    <t>GRN-2022-10909</t>
  </si>
  <si>
    <t>2112011653</t>
  </si>
  <si>
    <t>IN1158899</t>
  </si>
  <si>
    <t>GRN-2022-8489</t>
  </si>
  <si>
    <t>2112011716</t>
  </si>
  <si>
    <t>in1159515</t>
  </si>
  <si>
    <t>GRN-2022-8780</t>
  </si>
  <si>
    <t>2112011717</t>
  </si>
  <si>
    <t>in1159977</t>
  </si>
  <si>
    <t>GRN-2022-8781</t>
  </si>
  <si>
    <t>2112012410</t>
  </si>
  <si>
    <t>GRN-2022-11066</t>
  </si>
  <si>
    <t>2112012276</t>
  </si>
  <si>
    <t>IN1160083</t>
  </si>
  <si>
    <t>GRN-2022-10734</t>
  </si>
  <si>
    <t>2112012106</t>
  </si>
  <si>
    <t>IN1166484</t>
  </si>
  <si>
    <t>GRN-2022-10434</t>
  </si>
  <si>
    <t>2112012107</t>
  </si>
  <si>
    <t>IN1166627</t>
  </si>
  <si>
    <t>GRN-2022-10435</t>
  </si>
  <si>
    <t>2112012112</t>
  </si>
  <si>
    <t>IN1166814</t>
  </si>
  <si>
    <t>GRN-2022-10440</t>
  </si>
  <si>
    <t>2112012114</t>
  </si>
  <si>
    <t>IN1166860</t>
  </si>
  <si>
    <t>GRN-2022-10443</t>
  </si>
  <si>
    <t>2112012442</t>
  </si>
  <si>
    <t>GRN-2022-11223</t>
  </si>
  <si>
    <t>2112012543</t>
  </si>
  <si>
    <t>AB/1587/21</t>
  </si>
  <si>
    <t>GRN-2022-11423</t>
  </si>
  <si>
    <t>2112012486</t>
  </si>
  <si>
    <t>IN1170254</t>
  </si>
  <si>
    <t>GRN-2022-11401</t>
  </si>
  <si>
    <t>2112012470</t>
  </si>
  <si>
    <t>IN1171750</t>
  </si>
  <si>
    <t>GRN-2022-11383</t>
  </si>
  <si>
    <t>2112012457</t>
  </si>
  <si>
    <t>IN1171924</t>
  </si>
  <si>
    <t>GRN-2022-11340</t>
  </si>
  <si>
    <t>2112011665</t>
  </si>
  <si>
    <t>IN1158973</t>
  </si>
  <si>
    <t>GRN-2022-8512</t>
  </si>
  <si>
    <t>2112011727</t>
  </si>
  <si>
    <t>in1158730</t>
  </si>
  <si>
    <t>GRN-2022-8819</t>
  </si>
  <si>
    <t>2112012303</t>
  </si>
  <si>
    <t>GRN-2022-9651</t>
  </si>
  <si>
    <t>2112012284</t>
  </si>
  <si>
    <t>AB/1731/21</t>
  </si>
  <si>
    <t>GRN-2022-10788</t>
  </si>
  <si>
    <t>2112011966</t>
  </si>
  <si>
    <t>GRN-2022-10096</t>
  </si>
  <si>
    <t>2112012037</t>
  </si>
  <si>
    <t>GRN-2022-10212</t>
  </si>
  <si>
    <t>2112012142</t>
  </si>
  <si>
    <t>GRN-2022-10583</t>
  </si>
  <si>
    <t>2112012417</t>
  </si>
  <si>
    <t>GRN-2022-11097</t>
  </si>
  <si>
    <t>2112012282</t>
  </si>
  <si>
    <t>LEVIS for file no CIPL-03541</t>
  </si>
  <si>
    <t>AB/1639/21</t>
  </si>
  <si>
    <t>GRN-2022-10784</t>
  </si>
  <si>
    <t>2112011805</t>
  </si>
  <si>
    <t>IE00198952</t>
  </si>
  <si>
    <t>GRN-2022-9177</t>
  </si>
  <si>
    <t>2112011806</t>
  </si>
  <si>
    <t>GRN-2022-9179</t>
  </si>
  <si>
    <t>2112011930</t>
  </si>
  <si>
    <t>IN1165454</t>
  </si>
  <si>
    <t>GRN-2022-9851</t>
  </si>
  <si>
    <t>2112011933</t>
  </si>
  <si>
    <t>in1165549</t>
  </si>
  <si>
    <t>GRN-2022-9855</t>
  </si>
  <si>
    <t>2112012325</t>
  </si>
  <si>
    <t>264538</t>
  </si>
  <si>
    <t>GRN-2022-10846</t>
  </si>
  <si>
    <t>2112012258</t>
  </si>
  <si>
    <t>AB/1724/21</t>
  </si>
  <si>
    <t>GRN-2022-10694</t>
  </si>
  <si>
    <t>2112012423</t>
  </si>
  <si>
    <t>7450472842/72429</t>
  </si>
  <si>
    <t>GRN-2022-11115</t>
  </si>
  <si>
    <t>2112012539</t>
  </si>
  <si>
    <t>AB/1604/21</t>
  </si>
  <si>
    <t>GRN-2022-11419</t>
  </si>
  <si>
    <t>2112012473</t>
  </si>
  <si>
    <t>IN1170318</t>
  </si>
  <si>
    <t>GRN-2022-11388</t>
  </si>
  <si>
    <t>2112011840</t>
  </si>
  <si>
    <t>LEVIS for file no CIPL-03564</t>
  </si>
  <si>
    <t>SML2022BD033021</t>
  </si>
  <si>
    <t>GRN-2022-9367</t>
  </si>
  <si>
    <t>2112012293</t>
  </si>
  <si>
    <t>263359</t>
  </si>
  <si>
    <t>GRN-2022-10833</t>
  </si>
  <si>
    <t>2112012120</t>
  </si>
  <si>
    <t>IN1165865</t>
  </si>
  <si>
    <t>GRN-2022-10465</t>
  </si>
  <si>
    <t>2112012290</t>
  </si>
  <si>
    <t>GRN-2022-10830</t>
  </si>
  <si>
    <t>2112012422</t>
  </si>
  <si>
    <t>32819/34083/55790</t>
  </si>
  <si>
    <t>GRN-2022-11109</t>
  </si>
  <si>
    <t>2112011706</t>
  </si>
  <si>
    <t>GRN-2022-8722</t>
  </si>
  <si>
    <t>2112011742</t>
  </si>
  <si>
    <t>57652</t>
  </si>
  <si>
    <t>GRN-2022-8842</t>
  </si>
  <si>
    <t>2112011724</t>
  </si>
  <si>
    <t>in1158886</t>
  </si>
  <si>
    <t>GRN-2022-8814</t>
  </si>
  <si>
    <t>2112011786</t>
  </si>
  <si>
    <t>GRN-2022-9081</t>
  </si>
  <si>
    <t>2112012424</t>
  </si>
  <si>
    <t>74523</t>
  </si>
  <si>
    <t>GRN-2022-11118</t>
  </si>
  <si>
    <t>2112012439</t>
  </si>
  <si>
    <t>76314</t>
  </si>
  <si>
    <t>GRN-2022-11210</t>
  </si>
  <si>
    <t>2112012487</t>
  </si>
  <si>
    <t>IN1170253</t>
  </si>
  <si>
    <t>GRN-2022-11402</t>
  </si>
  <si>
    <t>2112012478</t>
  </si>
  <si>
    <t>IN1171263</t>
  </si>
  <si>
    <t>GRN-2022-11393</t>
  </si>
  <si>
    <t>2112012522</t>
  </si>
  <si>
    <t>LEVIS for file no CIPL-03566</t>
  </si>
  <si>
    <t>GRN-2022-11156</t>
  </si>
  <si>
    <t>2112011699</t>
  </si>
  <si>
    <t>GRN-2022-8701</t>
  </si>
  <si>
    <t>2112011744</t>
  </si>
  <si>
    <t>3583/56606/32800/4</t>
  </si>
  <si>
    <t>GRN-2022-8844</t>
  </si>
  <si>
    <t>2112011767</t>
  </si>
  <si>
    <t>in1159466</t>
  </si>
  <si>
    <t>GRN-2022-9008</t>
  </si>
  <si>
    <t>2112011766</t>
  </si>
  <si>
    <t>in1160311</t>
  </si>
  <si>
    <t>GRN-2022-9005</t>
  </si>
  <si>
    <t>2112011892</t>
  </si>
  <si>
    <t>IN1162086</t>
  </si>
  <si>
    <t>GRN-2022-9576</t>
  </si>
  <si>
    <t>2112011940</t>
  </si>
  <si>
    <t>GRN-2022-9872</t>
  </si>
  <si>
    <t>2112011929</t>
  </si>
  <si>
    <t>LEVIS for file no CIPL-03567</t>
  </si>
  <si>
    <t>in1165490</t>
  </si>
  <si>
    <t>GRN-2022-9850</t>
  </si>
  <si>
    <t>2112012326</t>
  </si>
  <si>
    <t>GRN-2022-10847</t>
  </si>
  <si>
    <t>2112012143</t>
  </si>
  <si>
    <t>SML2022BD03636</t>
  </si>
  <si>
    <t>GRN-2022-10585</t>
  </si>
  <si>
    <t>2112012440</t>
  </si>
  <si>
    <t>36361</t>
  </si>
  <si>
    <t>GRN-2022-11213</t>
  </si>
  <si>
    <t>2112012425</t>
  </si>
  <si>
    <t>6283/39196/37332/5</t>
  </si>
  <si>
    <t>GRN-2022-11120</t>
  </si>
  <si>
    <t>2112012443</t>
  </si>
  <si>
    <t>LEVIS for file no CIPL-03568</t>
  </si>
  <si>
    <t>265260</t>
  </si>
  <si>
    <t>GRN-2022-11226</t>
  </si>
  <si>
    <t>2112012121</t>
  </si>
  <si>
    <t>AB/1602/21</t>
  </si>
  <si>
    <t>GRN-2022-10466</t>
  </si>
  <si>
    <t>2112012088</t>
  </si>
  <si>
    <t>AB/1643/21</t>
  </si>
  <si>
    <t>GRN-2022-10291</t>
  </si>
  <si>
    <t>2112012538</t>
  </si>
  <si>
    <t>22C-E0120</t>
  </si>
  <si>
    <t>GRN-2022-11411</t>
  </si>
  <si>
    <t>2112012479</t>
  </si>
  <si>
    <t>AB/1571/21</t>
  </si>
  <si>
    <t>GRN-2022-11394</t>
  </si>
  <si>
    <t>2112011666</t>
  </si>
  <si>
    <t>IN1158893</t>
  </si>
  <si>
    <t>GRN-2022-8515</t>
  </si>
  <si>
    <t>2112011740</t>
  </si>
  <si>
    <t>59010</t>
  </si>
  <si>
    <t>GRN-2022-8840</t>
  </si>
  <si>
    <t>2112011731</t>
  </si>
  <si>
    <t>in1159973</t>
  </si>
  <si>
    <t>GRN-2022-8830</t>
  </si>
  <si>
    <t>2112012089</t>
  </si>
  <si>
    <t>GRN-2022-10317</t>
  </si>
  <si>
    <t>2112012480</t>
  </si>
  <si>
    <t>GRN-2022-11395</t>
  </si>
  <si>
    <t>2112012482</t>
  </si>
  <si>
    <t>IN1171109</t>
  </si>
  <si>
    <t>GRN-2022-11397</t>
  </si>
  <si>
    <t>2112012420</t>
  </si>
  <si>
    <t>GRN-2022-11103</t>
  </si>
  <si>
    <t>2112012444</t>
  </si>
  <si>
    <t>LEVIS for file no CIPL-03571</t>
  </si>
  <si>
    <t>GRN-2022-11227</t>
  </si>
  <si>
    <t>2112011900</t>
  </si>
  <si>
    <t>GRN-2022-9594</t>
  </si>
  <si>
    <t>2112012490</t>
  </si>
  <si>
    <t>NAUTICA for file no CIPL-03621</t>
  </si>
  <si>
    <t>AB/1779/21</t>
  </si>
  <si>
    <t>GRN-2022-11405</t>
  </si>
  <si>
    <t>2112012518</t>
  </si>
  <si>
    <t>00026593</t>
  </si>
  <si>
    <t>GRN-2022-10921</t>
  </si>
  <si>
    <t>SUNSHINE ACCESSORIES BD. LTD.</t>
  </si>
  <si>
    <t>2112012491</t>
  </si>
  <si>
    <t>GRN-2022-11406</t>
  </si>
  <si>
    <t>2112012431</t>
  </si>
  <si>
    <t>CPD210001335</t>
  </si>
  <si>
    <t>GRN-2022-10635</t>
  </si>
  <si>
    <t>2112012433</t>
  </si>
  <si>
    <t>CPD220000028</t>
  </si>
  <si>
    <t>GRN-2022-10858</t>
  </si>
  <si>
    <t>2112011760</t>
  </si>
  <si>
    <t>2200010690</t>
  </si>
  <si>
    <t>GRN-2022-8962</t>
  </si>
  <si>
    <t>2112011757</t>
  </si>
  <si>
    <t>223041411/41412</t>
  </si>
  <si>
    <t>GRN-2022-8931</t>
  </si>
  <si>
    <t>2112011763</t>
  </si>
  <si>
    <t>223044032</t>
  </si>
  <si>
    <t>GRN-2022-8972</t>
  </si>
  <si>
    <t>2112011835</t>
  </si>
  <si>
    <t>223046083</t>
  </si>
  <si>
    <t>GRN-2022-9332</t>
  </si>
  <si>
    <t>2112012399</t>
  </si>
  <si>
    <t>0621/50407/50151/5</t>
  </si>
  <si>
    <t>GRN-2022-10933</t>
  </si>
  <si>
    <t>2112011956</t>
  </si>
  <si>
    <t>093</t>
  </si>
  <si>
    <t>GRN-2022-10074</t>
  </si>
  <si>
    <t>2112011968</t>
  </si>
  <si>
    <t>096</t>
  </si>
  <si>
    <t>GRN-2022-10117</t>
  </si>
  <si>
    <t>2112012023</t>
  </si>
  <si>
    <t>GRN-2022-10175</t>
  </si>
  <si>
    <t>2112012257</t>
  </si>
  <si>
    <t>208</t>
  </si>
  <si>
    <t>GRN-2022-10692</t>
  </si>
  <si>
    <t>2112012336</t>
  </si>
  <si>
    <t>GRN-2022-10899</t>
  </si>
  <si>
    <t>2112012302</t>
  </si>
  <si>
    <t>223046449</t>
  </si>
  <si>
    <t>GRN-2022-9642</t>
  </si>
  <si>
    <t>2112011950</t>
  </si>
  <si>
    <t>223046585</t>
  </si>
  <si>
    <t>GRN-2022-10040</t>
  </si>
  <si>
    <t>2112011952</t>
  </si>
  <si>
    <t>223047690/47689</t>
  </si>
  <si>
    <t>GRN-2022-10044</t>
  </si>
  <si>
    <t>2112011948</t>
  </si>
  <si>
    <t>223049016/46005</t>
  </si>
  <si>
    <t>GRN-2022-10038</t>
  </si>
  <si>
    <t>2112012405</t>
  </si>
  <si>
    <t>223049862/49623</t>
  </si>
  <si>
    <t>GRN-2022-11004</t>
  </si>
  <si>
    <t>2112011953</t>
  </si>
  <si>
    <t>223050164</t>
  </si>
  <si>
    <t>GRN-2022-10045</t>
  </si>
  <si>
    <t>2112012030</t>
  </si>
  <si>
    <t>223050406</t>
  </si>
  <si>
    <t>GRN-2022-10190</t>
  </si>
  <si>
    <t>2112012026</t>
  </si>
  <si>
    <t>223050617</t>
  </si>
  <si>
    <t>GRN-2022-10183</t>
  </si>
  <si>
    <t>2112012342</t>
  </si>
  <si>
    <t>223050857</t>
  </si>
  <si>
    <t>GRN-2022-10905</t>
  </si>
  <si>
    <t>2112012339</t>
  </si>
  <si>
    <t>223050859/50860</t>
  </si>
  <si>
    <t>GRN-2022-10902</t>
  </si>
  <si>
    <t>2112011947</t>
  </si>
  <si>
    <t>230409017/46587/46</t>
  </si>
  <si>
    <t>GRN-2022-10036</t>
  </si>
  <si>
    <t>2112011951</t>
  </si>
  <si>
    <t>23047556/223047557</t>
  </si>
  <si>
    <t>GRN-2022-10042</t>
  </si>
  <si>
    <t>2112012333</t>
  </si>
  <si>
    <t>23050158/50157/501</t>
  </si>
  <si>
    <t>GRN-2022-10873</t>
  </si>
  <si>
    <t>2112011954</t>
  </si>
  <si>
    <t>233050167</t>
  </si>
  <si>
    <t>GRN-2022-10046</t>
  </si>
  <si>
    <t>2112012332</t>
  </si>
  <si>
    <t>264766</t>
  </si>
  <si>
    <t>GRN-2022-10872</t>
  </si>
  <si>
    <t>2112012096</t>
  </si>
  <si>
    <t>47692/47691/50408</t>
  </si>
  <si>
    <t>GRN-2022-10345</t>
  </si>
  <si>
    <t>2112011949</t>
  </si>
  <si>
    <t>4909/44200/43831/4</t>
  </si>
  <si>
    <t>GRN-2022-10039</t>
  </si>
  <si>
    <t>2112011945</t>
  </si>
  <si>
    <t>50155/50154/50153</t>
  </si>
  <si>
    <t>GRN-2022-10032</t>
  </si>
  <si>
    <t>2112012092</t>
  </si>
  <si>
    <t>50161/50160/50159</t>
  </si>
  <si>
    <t>GRN-2022-10326</t>
  </si>
  <si>
    <t>2112012095</t>
  </si>
  <si>
    <t>50163/50162/50410</t>
  </si>
  <si>
    <t>GRN-2022-10341</t>
  </si>
  <si>
    <t>2112012093</t>
  </si>
  <si>
    <t>50166/60165</t>
  </si>
  <si>
    <t>GRN-2022-10333</t>
  </si>
  <si>
    <t>2112012153</t>
  </si>
  <si>
    <t>50605/0606</t>
  </si>
  <si>
    <t>GRN-2022-10617</t>
  </si>
  <si>
    <t>2112012099</t>
  </si>
  <si>
    <t>872/8914/9511/6097</t>
  </si>
  <si>
    <t>GRN-2022-10355</t>
  </si>
  <si>
    <t>2112012436</t>
  </si>
  <si>
    <t>223054521</t>
  </si>
  <si>
    <t>GRN-2022-11062</t>
  </si>
  <si>
    <t>2112012464</t>
  </si>
  <si>
    <t>264995</t>
  </si>
  <si>
    <t>GRN-2022-11375</t>
  </si>
  <si>
    <t>2112011755</t>
  </si>
  <si>
    <t>223041077</t>
  </si>
  <si>
    <t>GRN-2022-8927</t>
  </si>
  <si>
    <t>2112011754</t>
  </si>
  <si>
    <t>223041413</t>
  </si>
  <si>
    <t>GRN-2022-8924</t>
  </si>
  <si>
    <t>2112011773</t>
  </si>
  <si>
    <t>223044031</t>
  </si>
  <si>
    <t>GRN-2022-9033</t>
  </si>
  <si>
    <t>2112011762</t>
  </si>
  <si>
    <t>223044033</t>
  </si>
  <si>
    <t>GRN-2022-8970</t>
  </si>
  <si>
    <t>2112011756</t>
  </si>
  <si>
    <t>22341372/41371</t>
  </si>
  <si>
    <t>GRN-2022-8930</t>
  </si>
  <si>
    <t>2112011834</t>
  </si>
  <si>
    <t>223046082</t>
  </si>
  <si>
    <t>GRN-2022-9331</t>
  </si>
  <si>
    <t>2112011836</t>
  </si>
  <si>
    <t>223046087</t>
  </si>
  <si>
    <t>GRN-2022-9333</t>
  </si>
  <si>
    <t>2112012297</t>
  </si>
  <si>
    <t>223043216/43217</t>
  </si>
  <si>
    <t>GRN-2022-9628</t>
  </si>
  <si>
    <t>2112011946</t>
  </si>
  <si>
    <t>223049020/46583</t>
  </si>
  <si>
    <t>GRN-2022-10034</t>
  </si>
  <si>
    <t>2112012027</t>
  </si>
  <si>
    <t>223050619</t>
  </si>
  <si>
    <t>GRN-2022-10184</t>
  </si>
  <si>
    <t>2112011975</t>
  </si>
  <si>
    <t>nab-exp-22-846</t>
  </si>
  <si>
    <t>GRN-2022-10133</t>
  </si>
  <si>
    <t>2112011831</t>
  </si>
  <si>
    <t>GRN-2022-8729</t>
  </si>
  <si>
    <t>2112011832</t>
  </si>
  <si>
    <t>GRN-2022-8730</t>
  </si>
  <si>
    <t>2112012398</t>
  </si>
  <si>
    <t>TH22/0061</t>
  </si>
  <si>
    <t>GRN-2022-10683</t>
  </si>
  <si>
    <t>2112012397</t>
  </si>
  <si>
    <t>TH22/0062</t>
  </si>
  <si>
    <t>GRN-2022-10680</t>
  </si>
  <si>
    <t>2112011651</t>
  </si>
  <si>
    <t>GRN-2022-8476</t>
  </si>
  <si>
    <t>2112011668</t>
  </si>
  <si>
    <t>046577</t>
  </si>
  <si>
    <t>GRN-2022-8524</t>
  </si>
  <si>
    <t>2112011736</t>
  </si>
  <si>
    <t>046751</t>
  </si>
  <si>
    <t>GRN-2022-8835</t>
  </si>
  <si>
    <t>2112011825</t>
  </si>
  <si>
    <t>46948</t>
  </si>
  <si>
    <t>GRN-2022-9307</t>
  </si>
  <si>
    <t>2112011872</t>
  </si>
  <si>
    <t>47049</t>
  </si>
  <si>
    <t>GRN-2022-9437</t>
  </si>
  <si>
    <t>2112011925</t>
  </si>
  <si>
    <t>47330</t>
  </si>
  <si>
    <t>GRN-2022-9839</t>
  </si>
  <si>
    <t>2112011852</t>
  </si>
  <si>
    <t>7539</t>
  </si>
  <si>
    <t>GRN-2022-8874</t>
  </si>
  <si>
    <t>2112011862</t>
  </si>
  <si>
    <t>7573</t>
  </si>
  <si>
    <t>GRN-2022-9039</t>
  </si>
  <si>
    <t>2112011928</t>
  </si>
  <si>
    <t>AB/1649/21</t>
  </si>
  <si>
    <t>GRN-2022-9847</t>
  </si>
  <si>
    <t>2112011796</t>
  </si>
  <si>
    <t>GRN-2022-9144</t>
  </si>
  <si>
    <t>2112011798</t>
  </si>
  <si>
    <t>nab-exp-22-814</t>
  </si>
  <si>
    <t>GRN-2022-9148</t>
  </si>
  <si>
    <t>2112011877</t>
  </si>
  <si>
    <t>GRN-2022-9460</t>
  </si>
  <si>
    <t>2112012046</t>
  </si>
  <si>
    <t>517</t>
  </si>
  <si>
    <t>GRN-2022-10232</t>
  </si>
  <si>
    <t>2112012238</t>
  </si>
  <si>
    <t>7777</t>
  </si>
  <si>
    <t>GRN-2022-10227</t>
  </si>
  <si>
    <t>2112012263</t>
  </si>
  <si>
    <t>7819</t>
  </si>
  <si>
    <t>GRN-2022-10744</t>
  </si>
  <si>
    <t>2112012266</t>
  </si>
  <si>
    <t>7842</t>
  </si>
  <si>
    <t>GRN-2022-10750</t>
  </si>
  <si>
    <t>2112012513</t>
  </si>
  <si>
    <t>223053284</t>
  </si>
  <si>
    <t>GRN-2022-10782</t>
  </si>
  <si>
    <t>2112012511</t>
  </si>
  <si>
    <t>7874</t>
  </si>
  <si>
    <t>GRN-2022-10772</t>
  </si>
  <si>
    <t>2112012525</t>
  </si>
  <si>
    <t>8005</t>
  </si>
  <si>
    <t>GRN-2022-11220</t>
  </si>
  <si>
    <t>2112011888</t>
  </si>
  <si>
    <t>TH22/0040</t>
  </si>
  <si>
    <t>GRN-2022-9321</t>
  </si>
  <si>
    <t>2112011982</t>
  </si>
  <si>
    <t>TH22/0047</t>
  </si>
  <si>
    <t>GRN-2022-9737</t>
  </si>
  <si>
    <t>2112012432</t>
  </si>
  <si>
    <t>TH22/0060</t>
  </si>
  <si>
    <t>GRN-2022-10844</t>
  </si>
  <si>
    <t>2112012055</t>
  </si>
  <si>
    <t>TH22/0069</t>
  </si>
  <si>
    <t>GRN-2022-10200</t>
  </si>
  <si>
    <t>2112012248</t>
  </si>
  <si>
    <t>TH22/0070</t>
  </si>
  <si>
    <t>GRN-2022-10425</t>
  </si>
  <si>
    <t>2112012249</t>
  </si>
  <si>
    <t>TH22/0076</t>
  </si>
  <si>
    <t>GRN-2022-10427</t>
  </si>
  <si>
    <t>2112012396</t>
  </si>
  <si>
    <t>GRN-2022-10655</t>
  </si>
  <si>
    <t>2112012250</t>
  </si>
  <si>
    <t>TH22/0077</t>
  </si>
  <si>
    <t>GRN-2022-10429</t>
  </si>
  <si>
    <t>2112012533</t>
  </si>
  <si>
    <t>TH22/0065</t>
  </si>
  <si>
    <t>GRN-2022-11363</t>
  </si>
  <si>
    <t>2112012434</t>
  </si>
  <si>
    <t>TH22/0081</t>
  </si>
  <si>
    <t>GRN-2022-10931</t>
  </si>
  <si>
    <t>2112012519</t>
  </si>
  <si>
    <t>GRN-2022-10929</t>
  </si>
  <si>
    <t>2112012529</t>
  </si>
  <si>
    <t>TH22/0085</t>
  </si>
  <si>
    <t>GRN-2022-11285</t>
  </si>
  <si>
    <t>2112012530</t>
  </si>
  <si>
    <t>GRN-2022-11286</t>
  </si>
  <si>
    <t>2112012531</t>
  </si>
  <si>
    <t>GRN-2022-11287</t>
  </si>
  <si>
    <t>2112012532</t>
  </si>
  <si>
    <t>TH22/0086</t>
  </si>
  <si>
    <t>GRN-2022-11288</t>
  </si>
  <si>
    <t>2112011667</t>
  </si>
  <si>
    <t>046578</t>
  </si>
  <si>
    <t>GRN-2022-8523</t>
  </si>
  <si>
    <t>2112011670</t>
  </si>
  <si>
    <t>1570</t>
  </si>
  <si>
    <t>GRN-2022-8531</t>
  </si>
  <si>
    <t>2112011695</t>
  </si>
  <si>
    <t>GRN-2022-8670</t>
  </si>
  <si>
    <t>2112011679</t>
  </si>
  <si>
    <t>xj2202251643</t>
  </si>
  <si>
    <t>GRN-2022-8563</t>
  </si>
  <si>
    <t>2112011737</t>
  </si>
  <si>
    <t>046752</t>
  </si>
  <si>
    <t>GRN-2022-8837</t>
  </si>
  <si>
    <t>2112011738</t>
  </si>
  <si>
    <t>046773</t>
  </si>
  <si>
    <t>GRN-2022-8838</t>
  </si>
  <si>
    <t>2112011759</t>
  </si>
  <si>
    <t>1618</t>
  </si>
  <si>
    <t>GRN-2022-8961</t>
  </si>
  <si>
    <t>2112011827</t>
  </si>
  <si>
    <t>46932</t>
  </si>
  <si>
    <t>GRN-2022-9310</t>
  </si>
  <si>
    <t>2112011826</t>
  </si>
  <si>
    <t>46949</t>
  </si>
  <si>
    <t>GRN-2022-9308</t>
  </si>
  <si>
    <t>2112011871</t>
  </si>
  <si>
    <t>47050</t>
  </si>
  <si>
    <t>GRN-2022-9435</t>
  </si>
  <si>
    <t>2112011869</t>
  </si>
  <si>
    <t>47051</t>
  </si>
  <si>
    <t>GRN-2022-9431</t>
  </si>
  <si>
    <t>2112011870</t>
  </si>
  <si>
    <t>47075</t>
  </si>
  <si>
    <t>GRN-2022-9433</t>
  </si>
  <si>
    <t>2112011922</t>
  </si>
  <si>
    <t>47242/47333</t>
  </si>
  <si>
    <t>GRN-2022-9835</t>
  </si>
  <si>
    <t>2112011809</t>
  </si>
  <si>
    <t>474</t>
  </si>
  <si>
    <t>GRN-2022-9202</t>
  </si>
  <si>
    <t>2112011830</t>
  </si>
  <si>
    <t>GRN-2022-8728</t>
  </si>
  <si>
    <t>2112011799</t>
  </si>
  <si>
    <t>GRN-2022-9150</t>
  </si>
  <si>
    <t>2112011878</t>
  </si>
  <si>
    <t>GRN-2022-9463</t>
  </si>
  <si>
    <t>2112012334</t>
  </si>
  <si>
    <t>1739</t>
  </si>
  <si>
    <t>GRN-2022-10874</t>
  </si>
  <si>
    <t>2112012105</t>
  </si>
  <si>
    <t>223050516/46086</t>
  </si>
  <si>
    <t>GRN-2022-10433</t>
  </si>
  <si>
    <t>2112012338</t>
  </si>
  <si>
    <t>223053900</t>
  </si>
  <si>
    <t>GRN-2022-10901</t>
  </si>
  <si>
    <t>2112012341</t>
  </si>
  <si>
    <t>223064190</t>
  </si>
  <si>
    <t>GRN-2022-10904</t>
  </si>
  <si>
    <t>2112012279</t>
  </si>
  <si>
    <t>23053279/53278/523</t>
  </si>
  <si>
    <t>GRN-2022-10779</t>
  </si>
  <si>
    <t>2112012277</t>
  </si>
  <si>
    <t>23053287/53286/532</t>
  </si>
  <si>
    <t>GRN-2022-10776</t>
  </si>
  <si>
    <t>2112012283</t>
  </si>
  <si>
    <t>3276/53275/53273/5</t>
  </si>
  <si>
    <t>GRN-2022-10786</t>
  </si>
  <si>
    <t>2112012021</t>
  </si>
  <si>
    <t>47496</t>
  </si>
  <si>
    <t>GRN-2022-10166</t>
  </si>
  <si>
    <t>2112012018</t>
  </si>
  <si>
    <t>47498</t>
  </si>
  <si>
    <t>GRN-2022-10160</t>
  </si>
  <si>
    <t>2112012020</t>
  </si>
  <si>
    <t>47500</t>
  </si>
  <si>
    <t>GRN-2022-10165</t>
  </si>
  <si>
    <t>2112012041</t>
  </si>
  <si>
    <t>47534</t>
  </si>
  <si>
    <t>GRN-2022-10216</t>
  </si>
  <si>
    <t>2112011941</t>
  </si>
  <si>
    <t>GRN-2022-9880</t>
  </si>
  <si>
    <t>2112012149</t>
  </si>
  <si>
    <t>47815</t>
  </si>
  <si>
    <t>GRN-2022-10610</t>
  </si>
  <si>
    <t>2112012150</t>
  </si>
  <si>
    <t>47870</t>
  </si>
  <si>
    <t>GRN-2022-10613</t>
  </si>
  <si>
    <t>2112012044</t>
  </si>
  <si>
    <t>GRN-2022-10220</t>
  </si>
  <si>
    <t>2112012043</t>
  </si>
  <si>
    <t>502/487/489</t>
  </si>
  <si>
    <t>GRN-2022-10219</t>
  </si>
  <si>
    <t>2112012104</t>
  </si>
  <si>
    <t>50618-47988</t>
  </si>
  <si>
    <t>GRN-2022-10431</t>
  </si>
  <si>
    <t>2112012047</t>
  </si>
  <si>
    <t>GRN-2022-10234</t>
  </si>
  <si>
    <t>2112012094</t>
  </si>
  <si>
    <t>578</t>
  </si>
  <si>
    <t>GRN-2022-10336</t>
  </si>
  <si>
    <t>2112012404</t>
  </si>
  <si>
    <t>853</t>
  </si>
  <si>
    <t>GRN-2022-10975</t>
  </si>
  <si>
    <t>2112012146</t>
  </si>
  <si>
    <t>854</t>
  </si>
  <si>
    <t>GRN-2022-10599</t>
  </si>
  <si>
    <t>2112012098</t>
  </si>
  <si>
    <t>855</t>
  </si>
  <si>
    <t>GRN-2022-10354</t>
  </si>
  <si>
    <t>2112012340</t>
  </si>
  <si>
    <t>857</t>
  </si>
  <si>
    <t>GRN-2022-10903</t>
  </si>
  <si>
    <t>2112012403</t>
  </si>
  <si>
    <t>858</t>
  </si>
  <si>
    <t>GRN-2022-10971</t>
  </si>
  <si>
    <t>2112011981</t>
  </si>
  <si>
    <t>GRN-2022-10144</t>
  </si>
  <si>
    <t>2112012253</t>
  </si>
  <si>
    <t>GRN-2022-10660</t>
  </si>
  <si>
    <t>2112012453</t>
  </si>
  <si>
    <t>223054938</t>
  </si>
  <si>
    <t>GRN-2022-11320</t>
  </si>
  <si>
    <t>2112012449</t>
  </si>
  <si>
    <t>48347/48410/48393</t>
  </si>
  <si>
    <t>GRN-2022-11298</t>
  </si>
  <si>
    <t>2112012497</t>
  </si>
  <si>
    <t>48651</t>
  </si>
  <si>
    <t>GRN-2022-11413</t>
  </si>
  <si>
    <t>2112012494</t>
  </si>
  <si>
    <t>860</t>
  </si>
  <si>
    <t>GRN-2022-11408</t>
  </si>
  <si>
    <t>2112012447</t>
  </si>
  <si>
    <t>GRN-2022-11280</t>
  </si>
  <si>
    <t>2112012528</t>
  </si>
  <si>
    <t>DEPZ-OIL-0900/22</t>
  </si>
  <si>
    <t>GRN-2022-11252</t>
  </si>
  <si>
    <t>2112011917</t>
  </si>
  <si>
    <t>nab-exp-22-843</t>
  </si>
  <si>
    <t>GRN-2022-9827</t>
  </si>
  <si>
    <t>2112011977</t>
  </si>
  <si>
    <t>GRN-2022-10140</t>
  </si>
  <si>
    <t>2112012492</t>
  </si>
  <si>
    <t>NAB-EXP-22-1044</t>
  </si>
  <si>
    <t>GRN-2022-11380</t>
  </si>
  <si>
    <t>2112011850</t>
  </si>
  <si>
    <t>JY2022-EP01</t>
  </si>
  <si>
    <t>GRN-2022-8826</t>
  </si>
  <si>
    <t>2112011851</t>
  </si>
  <si>
    <t>GRN-2022-8829</t>
  </si>
  <si>
    <t>2112011688</t>
  </si>
  <si>
    <t>046397</t>
  </si>
  <si>
    <t>GRN-2022-8610</t>
  </si>
  <si>
    <t>2112011681</t>
  </si>
  <si>
    <t>AB/1610/21</t>
  </si>
  <si>
    <t>GRN-2022-8571</t>
  </si>
  <si>
    <t>2112011896</t>
  </si>
  <si>
    <t>GRN-2022-9583</t>
  </si>
  <si>
    <t>2112011895</t>
  </si>
  <si>
    <t>46774</t>
  </si>
  <si>
    <t>GRN-2022-9581</t>
  </si>
  <si>
    <t>2112011833</t>
  </si>
  <si>
    <t>46828</t>
  </si>
  <si>
    <t>GRN-2022-9329</t>
  </si>
  <si>
    <t>2112011824</t>
  </si>
  <si>
    <t>46934</t>
  </si>
  <si>
    <t>GRN-2022-9305</t>
  </si>
  <si>
    <t>2112011823</t>
  </si>
  <si>
    <t>46950</t>
  </si>
  <si>
    <t>GRN-2022-9304</t>
  </si>
  <si>
    <t>2112011873</t>
  </si>
  <si>
    <t>47052</t>
  </si>
  <si>
    <t>GRN-2022-9441</t>
  </si>
  <si>
    <t>2112011936</t>
  </si>
  <si>
    <t>AB/1673/21</t>
  </si>
  <si>
    <t>GRN-2022-9864</t>
  </si>
  <si>
    <t>2112011854</t>
  </si>
  <si>
    <t>DC-280322-003</t>
  </si>
  <si>
    <t>GRN-2022-8900</t>
  </si>
  <si>
    <t>2112011863</t>
  </si>
  <si>
    <t>DEPZ-OIL-0813/22</t>
  </si>
  <si>
    <t>GRN-2022-9204</t>
  </si>
  <si>
    <t>2112011797</t>
  </si>
  <si>
    <t>NAB-EXP-22-717</t>
  </si>
  <si>
    <t>GRN-2022-9147</t>
  </si>
  <si>
    <t>2112011875</t>
  </si>
  <si>
    <t>GRN-2022-9449</t>
  </si>
  <si>
    <t>2112011919</t>
  </si>
  <si>
    <t>nab-exp-22-897</t>
  </si>
  <si>
    <t>GRN-2022-9830</t>
  </si>
  <si>
    <t>2112012298</t>
  </si>
  <si>
    <t>223046589</t>
  </si>
  <si>
    <t>GRN-2022-9633</t>
  </si>
  <si>
    <t>2112012301</t>
  </si>
  <si>
    <t>223046590</t>
  </si>
  <si>
    <t>GRN-2022-9636</t>
  </si>
  <si>
    <t>2112012299</t>
  </si>
  <si>
    <t>223046591</t>
  </si>
  <si>
    <t>GRN-2022-9634</t>
  </si>
  <si>
    <t>2112012300</t>
  </si>
  <si>
    <t>223046592</t>
  </si>
  <si>
    <t>GRN-2022-9635</t>
  </si>
  <si>
    <t>2112012038</t>
  </si>
  <si>
    <t>263497</t>
  </si>
  <si>
    <t>GRN-2022-10213</t>
  </si>
  <si>
    <t>2112012039</t>
  </si>
  <si>
    <t>GRN-2022-10214</t>
  </si>
  <si>
    <t>2112012119</t>
  </si>
  <si>
    <t>47818</t>
  </si>
  <si>
    <t>GRN-2022-10464</t>
  </si>
  <si>
    <t>2112012152</t>
  </si>
  <si>
    <t>47873</t>
  </si>
  <si>
    <t>GRN-2022-10616</t>
  </si>
  <si>
    <t>2112012014</t>
  </si>
  <si>
    <t>7665</t>
  </si>
  <si>
    <t>GRN-2022-9512</t>
  </si>
  <si>
    <t>2112012015</t>
  </si>
  <si>
    <t>7717</t>
  </si>
  <si>
    <t>GRN-2022-9537</t>
  </si>
  <si>
    <t>2112012239</t>
  </si>
  <si>
    <t>7775</t>
  </si>
  <si>
    <t>GRN-2022-10228</t>
  </si>
  <si>
    <t>2112012241</t>
  </si>
  <si>
    <t>7794</t>
  </si>
  <si>
    <t>GRN-2022-10254</t>
  </si>
  <si>
    <t>2112012137</t>
  </si>
  <si>
    <t>AB/1696/21</t>
  </si>
  <si>
    <t>GRN-2022-10566</t>
  </si>
  <si>
    <t>2112011978</t>
  </si>
  <si>
    <t>GRN-2022-10141</t>
  </si>
  <si>
    <t>2112012254</t>
  </si>
  <si>
    <t>GRN-2022-10663</t>
  </si>
  <si>
    <t>2112011980</t>
  </si>
  <si>
    <t>GRN-2022-10143</t>
  </si>
  <si>
    <t>2112012495</t>
  </si>
  <si>
    <t>863</t>
  </si>
  <si>
    <t>GRN-2022-11409</t>
  </si>
  <si>
    <t>2112012237</t>
  </si>
  <si>
    <t>20220330TICH</t>
  </si>
  <si>
    <t>GRN-2022-10180</t>
  </si>
  <si>
    <t>2112012246</t>
  </si>
  <si>
    <t>20220407TICH</t>
  </si>
  <si>
    <t>GRN-2022-10318</t>
  </si>
  <si>
    <t>2112012475</t>
  </si>
  <si>
    <t>AB/1638/21</t>
  </si>
  <si>
    <t>GRN-2022-11390</t>
  </si>
  <si>
    <t>2112011500</t>
  </si>
  <si>
    <t>GRN-2022-8725</t>
  </si>
  <si>
    <t>2112011648</t>
  </si>
  <si>
    <t>AB/1599/21</t>
  </si>
  <si>
    <t>GRN-2022-8463</t>
  </si>
  <si>
    <t>2112011855</t>
  </si>
  <si>
    <t>DC-280322-002</t>
  </si>
  <si>
    <t>GRN-2022-8902</t>
  </si>
  <si>
    <t>2112011865</t>
  </si>
  <si>
    <t>DEPZ-OIL-0798/22</t>
  </si>
  <si>
    <t>GRN-2022-9207</t>
  </si>
  <si>
    <t>2112012344</t>
  </si>
  <si>
    <t>254514</t>
  </si>
  <si>
    <t>GRN-2022-10910</t>
  </si>
  <si>
    <t>2112012408</t>
  </si>
  <si>
    <t>480</t>
  </si>
  <si>
    <t>GRN-2022-11047</t>
  </si>
  <si>
    <t>2112012321</t>
  </si>
  <si>
    <t>T65N-0701-410</t>
  </si>
  <si>
    <t>GRN-2022-9765</t>
  </si>
  <si>
    <t>Kiyokawa Co Ltd</t>
  </si>
  <si>
    <t>2112012345</t>
  </si>
  <si>
    <t>T65N-0845-410</t>
  </si>
  <si>
    <t>GRN-2022-10915</t>
  </si>
  <si>
    <t>2112012426</t>
  </si>
  <si>
    <t>223054360</t>
  </si>
  <si>
    <t>GRN-2022-11124</t>
  </si>
  <si>
    <t>2112012428</t>
  </si>
  <si>
    <t>223054555</t>
  </si>
  <si>
    <t>GRN-2022-11126</t>
  </si>
  <si>
    <t>2112012454</t>
  </si>
  <si>
    <t>223055137</t>
  </si>
  <si>
    <t>GRN-2022-11327</t>
  </si>
  <si>
    <t>2112012452</t>
  </si>
  <si>
    <t>223055138</t>
  </si>
  <si>
    <t>GRN-2022-11317</t>
  </si>
  <si>
    <t>2112012456</t>
  </si>
  <si>
    <t>223055615</t>
  </si>
  <si>
    <t>GRN-2022-11338</t>
  </si>
  <si>
    <t>2112012455</t>
  </si>
  <si>
    <t>223055616</t>
  </si>
  <si>
    <t>GRN-2022-11332</t>
  </si>
  <si>
    <t>2112012465</t>
  </si>
  <si>
    <t>223056179</t>
  </si>
  <si>
    <t>GRN-2022-11376</t>
  </si>
  <si>
    <t>2112012466</t>
  </si>
  <si>
    <t>223056383</t>
  </si>
  <si>
    <t>GRN-2022-11378</t>
  </si>
  <si>
    <t>2112012427</t>
  </si>
  <si>
    <t>22354268</t>
  </si>
  <si>
    <t>GRN-2022-11125</t>
  </si>
  <si>
    <t>2112012515</t>
  </si>
  <si>
    <t>48139</t>
  </si>
  <si>
    <t>GRN-2022-10897</t>
  </si>
  <si>
    <t>2112012462</t>
  </si>
  <si>
    <t>55223R916/22K</t>
  </si>
  <si>
    <t>GRN-2022-11373</t>
  </si>
  <si>
    <t>2112011858</t>
  </si>
  <si>
    <t>222CH366003</t>
  </si>
  <si>
    <t>GRN-2022-9017</t>
  </si>
  <si>
    <t>2112011859</t>
  </si>
  <si>
    <t>222CH366003-2</t>
  </si>
  <si>
    <t>GRN-2022-9029</t>
  </si>
  <si>
    <t>2112011902</t>
  </si>
  <si>
    <t>222CH366003-4</t>
  </si>
  <si>
    <t>GRN-2022-9682</t>
  </si>
  <si>
    <t>2112012395</t>
  </si>
  <si>
    <t>222CH366003-1</t>
  </si>
  <si>
    <t>GRN-2022-10557</t>
  </si>
  <si>
    <t>2112012232</t>
  </si>
  <si>
    <t>222CH366003-3</t>
  </si>
  <si>
    <t>GRN-2022-10030</t>
  </si>
  <si>
    <t>2112012124</t>
  </si>
  <si>
    <t>222CH366003-5</t>
  </si>
  <si>
    <t>GRN-2022-10033</t>
  </si>
  <si>
    <t>2112012247</t>
  </si>
  <si>
    <t>222CH366003-9</t>
  </si>
  <si>
    <t>GRN-2022-10339</t>
  </si>
  <si>
    <t>YADONG (CHANGZHOU) SCIENCE &amp;</t>
  </si>
  <si>
    <t>2112012506</t>
  </si>
  <si>
    <t>GRN-2022-10560</t>
  </si>
  <si>
    <t>2112012507</t>
  </si>
  <si>
    <t>GRN-2022-10563</t>
  </si>
  <si>
    <t>2112012508</t>
  </si>
  <si>
    <t>GRN-2022-10565</t>
  </si>
  <si>
    <t>2112012521</t>
  </si>
  <si>
    <t>YD2022026-3</t>
  </si>
  <si>
    <t>GRN-2022-11147</t>
  </si>
  <si>
    <t>2103008563</t>
  </si>
  <si>
    <t>ie00210632</t>
  </si>
  <si>
    <t>GRN-2022-9497</t>
  </si>
  <si>
    <t>2112011499</t>
  </si>
  <si>
    <t>058</t>
  </si>
  <si>
    <t>GRN-2022-8526</t>
  </si>
  <si>
    <t>2112011647</t>
  </si>
  <si>
    <t>GRN-2022-8462</t>
  </si>
  <si>
    <t>2112011669</t>
  </si>
  <si>
    <t>062</t>
  </si>
  <si>
    <t>GRN-2022-8527</t>
  </si>
  <si>
    <t>2112011709</t>
  </si>
  <si>
    <t>068</t>
  </si>
  <si>
    <t>GRN-2022-8727</t>
  </si>
  <si>
    <t>2112011828</t>
  </si>
  <si>
    <t>082</t>
  </si>
  <si>
    <t>GRN-2022-9386</t>
  </si>
  <si>
    <t>2112011915</t>
  </si>
  <si>
    <t>46775</t>
  </si>
  <si>
    <t>GRN-2022-9823</t>
  </si>
  <si>
    <t>2112011817</t>
  </si>
  <si>
    <t>46935</t>
  </si>
  <si>
    <t>GRN-2022-9291</t>
  </si>
  <si>
    <t>2112011822</t>
  </si>
  <si>
    <t>46951</t>
  </si>
  <si>
    <t>GRN-2022-9303</t>
  </si>
  <si>
    <t>2112011874</t>
  </si>
  <si>
    <t>46979/47079</t>
  </si>
  <si>
    <t>GRN-2022-9445</t>
  </si>
  <si>
    <t>2112011868</t>
  </si>
  <si>
    <t>47053</t>
  </si>
  <si>
    <t>GRN-2022-9430</t>
  </si>
  <si>
    <t>2112011867</t>
  </si>
  <si>
    <t>47054</t>
  </si>
  <si>
    <t>GRN-2022-9429</t>
  </si>
  <si>
    <t>2112011866</t>
  </si>
  <si>
    <t>47076</t>
  </si>
  <si>
    <t>GRN-2022-9428</t>
  </si>
  <si>
    <t>2112011921</t>
  </si>
  <si>
    <t>47240/47241</t>
  </si>
  <si>
    <t>GRN-2022-9834</t>
  </si>
  <si>
    <t>2112011924</t>
  </si>
  <si>
    <t>47335</t>
  </si>
  <si>
    <t>GRN-2022-9838</t>
  </si>
  <si>
    <t>2112011923</t>
  </si>
  <si>
    <t>47364</t>
  </si>
  <si>
    <t>GRN-2022-9837</t>
  </si>
  <si>
    <t>2112011808</t>
  </si>
  <si>
    <t>GRN-2022-9201</t>
  </si>
  <si>
    <t>2112011847</t>
  </si>
  <si>
    <t>7512</t>
  </si>
  <si>
    <t>GRN-2022-8617</t>
  </si>
  <si>
    <t>2112011853</t>
  </si>
  <si>
    <t>7538</t>
  </si>
  <si>
    <t>GRN-2022-8875</t>
  </si>
  <si>
    <t>2112011860</t>
  </si>
  <si>
    <t>7572</t>
  </si>
  <si>
    <t>GRN-2022-9034</t>
  </si>
  <si>
    <t>2112011807</t>
  </si>
  <si>
    <t>GRN-2022-9185</t>
  </si>
  <si>
    <t>2112011927</t>
  </si>
  <si>
    <t>in1165067</t>
  </si>
  <si>
    <t>GRN-2022-9842</t>
  </si>
  <si>
    <t>2112011800</t>
  </si>
  <si>
    <t>GRN-2022-9152</t>
  </si>
  <si>
    <t>2112011876</t>
  </si>
  <si>
    <t>GRN-2022-9452</t>
  </si>
  <si>
    <t>2112011920</t>
  </si>
  <si>
    <t>GRN-2022-9831</t>
  </si>
  <si>
    <t>2112011916</t>
  </si>
  <si>
    <t>nab-exp-22-914</t>
  </si>
  <si>
    <t>GRN-2022-9826</t>
  </si>
  <si>
    <t>2112012280</t>
  </si>
  <si>
    <t>223053282/53283</t>
  </si>
  <si>
    <t>GRN-2022-10780</t>
  </si>
  <si>
    <t>2112012019</t>
  </si>
  <si>
    <t>47497</t>
  </si>
  <si>
    <t>GRN-2022-10161</t>
  </si>
  <si>
    <t>2112012017</t>
  </si>
  <si>
    <t>47501</t>
  </si>
  <si>
    <t>GRN-2022-10159</t>
  </si>
  <si>
    <t>2112012042</t>
  </si>
  <si>
    <t>47535/47551</t>
  </si>
  <si>
    <t>GRN-2022-10217</t>
  </si>
  <si>
    <t>2112012147</t>
  </si>
  <si>
    <t>47816</t>
  </si>
  <si>
    <t>GRN-2022-10604</t>
  </si>
  <si>
    <t>2112012151</t>
  </si>
  <si>
    <t>47817</t>
  </si>
  <si>
    <t>GRN-2022-10615</t>
  </si>
  <si>
    <t>2112012148</t>
  </si>
  <si>
    <t>47874</t>
  </si>
  <si>
    <t>GRN-2022-10608</t>
  </si>
  <si>
    <t>2112012335</t>
  </si>
  <si>
    <t>48138</t>
  </si>
  <si>
    <t>GRN-2022-10898</t>
  </si>
  <si>
    <t>2112012013</t>
  </si>
  <si>
    <t>7666</t>
  </si>
  <si>
    <t>GRN-2022-9509</t>
  </si>
  <si>
    <t>2112012012</t>
  </si>
  <si>
    <t>7667</t>
  </si>
  <si>
    <t>GRN-2022-9506</t>
  </si>
  <si>
    <t>2112012016</t>
  </si>
  <si>
    <t>GRN-2022-9538</t>
  </si>
  <si>
    <t>2112012240</t>
  </si>
  <si>
    <t>7776</t>
  </si>
  <si>
    <t>GRN-2022-10229</t>
  </si>
  <si>
    <t>2112012242</t>
  </si>
  <si>
    <t>7793</t>
  </si>
  <si>
    <t>GRN-2022-10255</t>
  </si>
  <si>
    <t>2112012264</t>
  </si>
  <si>
    <t>7810</t>
  </si>
  <si>
    <t>GRN-2022-10747</t>
  </si>
  <si>
    <t>2112012265</t>
  </si>
  <si>
    <t>7843</t>
  </si>
  <si>
    <t>GRN-2022-10748</t>
  </si>
  <si>
    <t>2112012234</t>
  </si>
  <si>
    <t>8082</t>
  </si>
  <si>
    <t>GRN-2022-10129</t>
  </si>
  <si>
    <t>2112012031</t>
  </si>
  <si>
    <t>AB/1603/21</t>
  </si>
  <si>
    <t>GRN-2022-10205</t>
  </si>
  <si>
    <t>2112011942</t>
  </si>
  <si>
    <t>AB/1672/21</t>
  </si>
  <si>
    <t>GRN-2022-9908</t>
  </si>
  <si>
    <t>2112011957</t>
  </si>
  <si>
    <t>IN1165401</t>
  </si>
  <si>
    <t>GRN-2022-10078</t>
  </si>
  <si>
    <t>2112012100</t>
  </si>
  <si>
    <t>IN1166381</t>
  </si>
  <si>
    <t>GRN-2022-10382</t>
  </si>
  <si>
    <t>2112012040</t>
  </si>
  <si>
    <t>NAB-EXP-22-914</t>
  </si>
  <si>
    <t>GRN-2022-10215</t>
  </si>
  <si>
    <t>2112012011</t>
  </si>
  <si>
    <t>SR2210805/REV-01</t>
  </si>
  <si>
    <t>GRN-2022-9504</t>
  </si>
  <si>
    <t>2112012294</t>
  </si>
  <si>
    <t>2112012086</t>
  </si>
  <si>
    <t>in1159772</t>
  </si>
  <si>
    <t>GRN-2022-10407</t>
  </si>
  <si>
    <t>2112011976</t>
  </si>
  <si>
    <t>GRN-2022-10137</t>
  </si>
  <si>
    <t>2112012251</t>
  </si>
  <si>
    <t>GRN-2022-10657</t>
  </si>
  <si>
    <t>2112011974</t>
  </si>
  <si>
    <t>GRN-2022-10128</t>
  </si>
  <si>
    <t>2112012256</t>
  </si>
  <si>
    <t>GRN-2022-10691</t>
  </si>
  <si>
    <t>2112012331</t>
  </si>
  <si>
    <t>GRN-2022-10870</t>
  </si>
  <si>
    <t>2112012451</t>
  </si>
  <si>
    <t>48348</t>
  </si>
  <si>
    <t>GRN-2022-11311</t>
  </si>
  <si>
    <t>2112012496</t>
  </si>
  <si>
    <t>48653</t>
  </si>
  <si>
    <t>GRN-2022-11412</t>
  </si>
  <si>
    <t>2112012512</t>
  </si>
  <si>
    <t>7875</t>
  </si>
  <si>
    <t>GRN-2022-10773</t>
  </si>
  <si>
    <t>2112012535</t>
  </si>
  <si>
    <t>8101</t>
  </si>
  <si>
    <t>GRN-2022-11384</t>
  </si>
  <si>
    <t>2112012467</t>
  </si>
  <si>
    <t>NAB-EXP-22-758</t>
  </si>
  <si>
    <t>GRN-2022-11379</t>
  </si>
  <si>
    <t>2112012469</t>
  </si>
  <si>
    <t>GRN-2022-11382</t>
  </si>
  <si>
    <t>2112012429</t>
  </si>
  <si>
    <t>2112011944</t>
  </si>
  <si>
    <t>UNIQLO for file no CIPL-03593</t>
  </si>
  <si>
    <t>TH22/0051</t>
  </si>
  <si>
    <t>GRN-2022-9992</t>
  </si>
  <si>
    <t>2112012126</t>
  </si>
  <si>
    <t>TH22/0063</t>
  </si>
  <si>
    <t>GRN-2022-10312</t>
  </si>
  <si>
    <t>2112012245</t>
  </si>
  <si>
    <t>GRN-2022-10315</t>
  </si>
  <si>
    <t>2112012430</t>
  </si>
  <si>
    <t>TH22/0078</t>
  </si>
  <si>
    <t>GRN-2022-10601</t>
  </si>
  <si>
    <t>2112011652</t>
  </si>
  <si>
    <t>844</t>
  </si>
  <si>
    <t>GRN-2022-8480</t>
  </si>
  <si>
    <t>2112011708</t>
  </si>
  <si>
    <t>845</t>
  </si>
  <si>
    <t>GRN-2022-8724</t>
  </si>
  <si>
    <t>2112011761</t>
  </si>
  <si>
    <t>223044036/44035</t>
  </si>
  <si>
    <t>GRN-2022-8967</t>
  </si>
  <si>
    <t>2112011765</t>
  </si>
  <si>
    <t>223044039/44040</t>
  </si>
  <si>
    <t>GRN-2022-8975</t>
  </si>
  <si>
    <t>2112011764</t>
  </si>
  <si>
    <t>223044041</t>
  </si>
  <si>
    <t>GRN-2022-8974</t>
  </si>
  <si>
    <t>2112011890</t>
  </si>
  <si>
    <t>223044038/44037</t>
  </si>
  <si>
    <t>GRN-2022-9573</t>
  </si>
  <si>
    <t>2112011861</t>
  </si>
  <si>
    <t>7571</t>
  </si>
  <si>
    <t>GRN-2022-9036</t>
  </si>
  <si>
    <t>2112011816</t>
  </si>
  <si>
    <t>AB/1618/21</t>
  </si>
  <si>
    <t>GRN-2022-9266</t>
  </si>
  <si>
    <t>2112011856</t>
  </si>
  <si>
    <t>DC-280322-001</t>
  </si>
  <si>
    <t>GRN-2022-8906</t>
  </si>
  <si>
    <t>2112011864</t>
  </si>
  <si>
    <t>GRN-2022-9205</t>
  </si>
  <si>
    <t>2112011918</t>
  </si>
  <si>
    <t>GRN-2022-9828</t>
  </si>
  <si>
    <t>2112012134</t>
  </si>
  <si>
    <t>254496</t>
  </si>
  <si>
    <t>GRN-2022-10553</t>
  </si>
  <si>
    <t>2112012400</t>
  </si>
  <si>
    <t>50601/50616/50602</t>
  </si>
  <si>
    <t>GRN-2022-10935</t>
  </si>
  <si>
    <t>2112012048</t>
  </si>
  <si>
    <t>GRN-2022-10235</t>
  </si>
  <si>
    <t>2112012278</t>
  </si>
  <si>
    <t>53281/53280</t>
  </si>
  <si>
    <t>GRN-2022-10777</t>
  </si>
  <si>
    <t>2112012135</t>
  </si>
  <si>
    <t>55223r820/22k</t>
  </si>
  <si>
    <t>GRN-2022-10556</t>
  </si>
  <si>
    <t>2112012235</t>
  </si>
  <si>
    <t>8081</t>
  </si>
  <si>
    <t>GRN-2022-10131</t>
  </si>
  <si>
    <t>2112012136</t>
  </si>
  <si>
    <t>AB/1647/21</t>
  </si>
  <si>
    <t>GRN-2022-10558</t>
  </si>
  <si>
    <t>2112011979</t>
  </si>
  <si>
    <t>GRN-2022-10142</t>
  </si>
  <si>
    <t>2112012255</t>
  </si>
  <si>
    <t>GRN-2022-10665</t>
  </si>
  <si>
    <t>2112012461</t>
  </si>
  <si>
    <t>55223R879/22K</t>
  </si>
  <si>
    <t>GRN-2022-11368</t>
  </si>
  <si>
    <t>2112012536</t>
  </si>
  <si>
    <t>8102</t>
  </si>
  <si>
    <t>GRN-2022-11386</t>
  </si>
  <si>
    <t>2112012409</t>
  </si>
  <si>
    <t>UNIQLO for file no CIPL-03596</t>
  </si>
  <si>
    <t>481</t>
  </si>
  <si>
    <t>GRN-2022-11049</t>
  </si>
  <si>
    <t>2112012252</t>
  </si>
  <si>
    <t>nab-exp-22-936</t>
  </si>
  <si>
    <t>GRN-2022-10659</t>
  </si>
  <si>
    <t>2112012498</t>
  </si>
  <si>
    <t>48659</t>
  </si>
  <si>
    <t>GRN-2022-11414</t>
  </si>
  <si>
    <t>2112012493</t>
  </si>
  <si>
    <t>862</t>
  </si>
  <si>
    <t>GRN-2022-11407</t>
  </si>
  <si>
    <t>2112012527</t>
  </si>
  <si>
    <t>DEPZ-OIL-0908/22</t>
  </si>
  <si>
    <t>GRN-2022-11224</t>
  </si>
  <si>
    <t>2112012125</t>
  </si>
  <si>
    <t>UNIQLO for file no CIPL-03597</t>
  </si>
  <si>
    <t>222CH366003-7</t>
  </si>
  <si>
    <t>GRN-2022-10289</t>
  </si>
  <si>
    <t>2112012236</t>
  </si>
  <si>
    <t>222CH366003-8</t>
  </si>
  <si>
    <t>GRN-2022-10167</t>
  </si>
  <si>
    <t>2112012401</t>
  </si>
  <si>
    <t>52801/52802/52803</t>
  </si>
  <si>
    <t>GRN-2022-10937</t>
  </si>
  <si>
    <t>2112012010</t>
  </si>
  <si>
    <t>SR2210805-1</t>
  </si>
  <si>
    <t>GRN-2022-9502</t>
  </si>
  <si>
    <t>2112012450</t>
  </si>
  <si>
    <t>48394/48351</t>
  </si>
  <si>
    <t>GRN-2022-11302</t>
  </si>
  <si>
    <t>2112012499</t>
  </si>
  <si>
    <t>48655</t>
  </si>
  <si>
    <t>GRN-2022-11415</t>
  </si>
  <si>
    <t>2112012537</t>
  </si>
  <si>
    <t>GRN-2022-11410</t>
  </si>
  <si>
    <t>2112012468</t>
  </si>
  <si>
    <t>NAB-EXP-22-1043</t>
  </si>
  <si>
    <t>GRN-2022-11381</t>
  </si>
  <si>
    <t>2112011907</t>
  </si>
  <si>
    <t>DM/22/1344</t>
  </si>
  <si>
    <t>GRN-2022-9365</t>
  </si>
  <si>
    <t>ENVOY TEXTILES LIMITED</t>
  </si>
  <si>
    <t>2112011908</t>
  </si>
  <si>
    <t>DM/22/1345</t>
  </si>
  <si>
    <t>GRN-2022-9366</t>
  </si>
  <si>
    <t>2112012233</t>
  </si>
  <si>
    <t>DM/22/1401</t>
  </si>
  <si>
    <t>GRN-2022-10126</t>
  </si>
  <si>
    <t>2112011682</t>
  </si>
  <si>
    <t>262016</t>
  </si>
  <si>
    <t>GRN-2022-8579</t>
  </si>
  <si>
    <t>2112011683</t>
  </si>
  <si>
    <t>GRN-2022-8580</t>
  </si>
  <si>
    <t>2112011684</t>
  </si>
  <si>
    <t>GRN-2022-8582</t>
  </si>
  <si>
    <t>2112011750</t>
  </si>
  <si>
    <t>223041074</t>
  </si>
  <si>
    <t>GRN-2022-8913</t>
  </si>
  <si>
    <t>2112011910</t>
  </si>
  <si>
    <t>223048999</t>
  </si>
  <si>
    <t>GRN-2022-9808</t>
  </si>
  <si>
    <t>2112011913</t>
  </si>
  <si>
    <t>223049014</t>
  </si>
  <si>
    <t>GRN-2022-9818</t>
  </si>
  <si>
    <t>2112011914</t>
  </si>
  <si>
    <t>223049015/6004</t>
  </si>
  <si>
    <t>GRN-2022-9821</t>
  </si>
  <si>
    <t>2112011911</t>
  </si>
  <si>
    <t>223049018</t>
  </si>
  <si>
    <t>GRN-2022-9809</t>
  </si>
  <si>
    <t>2112011912</t>
  </si>
  <si>
    <t>2230490419/6098</t>
  </si>
  <si>
    <t>GRN-2022-9813</t>
  </si>
  <si>
    <t>2112011794</t>
  </si>
  <si>
    <t>GRN-2022-9133</t>
  </si>
  <si>
    <t>2112011897</t>
  </si>
  <si>
    <t>263095</t>
  </si>
  <si>
    <t>GRN-2022-9584</t>
  </si>
  <si>
    <t>2112012308</t>
  </si>
  <si>
    <t>223046584</t>
  </si>
  <si>
    <t>GRN-2022-9660</t>
  </si>
  <si>
    <t>2112012307</t>
  </si>
  <si>
    <t>223046586</t>
  </si>
  <si>
    <t>GRN-2022-9659</t>
  </si>
  <si>
    <t>2112012306</t>
  </si>
  <si>
    <t>223046588</t>
  </si>
  <si>
    <t>GRN-2022-9657</t>
  </si>
  <si>
    <t>2112012295</t>
  </si>
  <si>
    <t>223046708</t>
  </si>
  <si>
    <t>GRN-2022-9624</t>
  </si>
  <si>
    <t>2112012029</t>
  </si>
  <si>
    <t>223050517</t>
  </si>
  <si>
    <t>GRN-2022-10188</t>
  </si>
  <si>
    <t>2112012090</t>
  </si>
  <si>
    <t>223050603</t>
  </si>
  <si>
    <t>GRN-2022-10321</t>
  </si>
  <si>
    <t>2112012028</t>
  </si>
  <si>
    <t>223050620</t>
  </si>
  <si>
    <t>GRN-2022-10185</t>
  </si>
  <si>
    <t>2112012337</t>
  </si>
  <si>
    <t>223050861</t>
  </si>
  <si>
    <t>GRN-2022-10900</t>
  </si>
  <si>
    <t>2112012101</t>
  </si>
  <si>
    <t>223051113</t>
  </si>
  <si>
    <t>GRN-2022-10385</t>
  </si>
  <si>
    <t>2112012122</t>
  </si>
  <si>
    <t>223051788</t>
  </si>
  <si>
    <t>GRN-2022-10469</t>
  </si>
  <si>
    <t>2112012123</t>
  </si>
  <si>
    <t>223052145</t>
  </si>
  <si>
    <t>GRN-2022-10470</t>
  </si>
  <si>
    <t>2112012305</t>
  </si>
  <si>
    <t>23043215/43832/465</t>
  </si>
  <si>
    <t>GRN-2022-9656</t>
  </si>
  <si>
    <t>2112012091</t>
  </si>
  <si>
    <t>233050604</t>
  </si>
  <si>
    <t>GRN-2022-10323</t>
  </si>
  <si>
    <t>2112011955</t>
  </si>
  <si>
    <t>263899</t>
  </si>
  <si>
    <t>GRN-2022-10072</t>
  </si>
  <si>
    <t>2112012024</t>
  </si>
  <si>
    <t>GRN-2022-10177</t>
  </si>
  <si>
    <t>2112012132</t>
  </si>
  <si>
    <t>264582</t>
  </si>
  <si>
    <t>GRN-2022-10533</t>
  </si>
  <si>
    <t>2112012045</t>
  </si>
  <si>
    <t>519</t>
  </si>
  <si>
    <t>GRN-2022-10221</t>
  </si>
  <si>
    <t>2112012421</t>
  </si>
  <si>
    <t>223054253</t>
  </si>
  <si>
    <t>GRN-2022-11104</t>
  </si>
  <si>
    <t>2112012500</t>
  </si>
  <si>
    <t>GRN-2022-11416</t>
  </si>
  <si>
    <t>2112011751</t>
  </si>
  <si>
    <t>UNIQLO for file no CIPL-03610</t>
  </si>
  <si>
    <t>223041073/41416</t>
  </si>
  <si>
    <t>GRN-2022-8917</t>
  </si>
  <si>
    <t>2112011752</t>
  </si>
  <si>
    <t>223041373/41417</t>
  </si>
  <si>
    <t>GRN-2022-8919</t>
  </si>
  <si>
    <t>2112011753</t>
  </si>
  <si>
    <t>23041075/223041076</t>
  </si>
  <si>
    <t>GRN-2022-8922</t>
  </si>
  <si>
    <t>2112012296</t>
  </si>
  <si>
    <t>223046707</t>
  </si>
  <si>
    <t>GRN-2022-9626</t>
  </si>
  <si>
    <t>2112012025</t>
  </si>
  <si>
    <t>AB/1651/21</t>
  </si>
  <si>
    <t>GRN-2022-10179</t>
  </si>
  <si>
    <t>2112012448</t>
  </si>
  <si>
    <t>in1166152</t>
  </si>
  <si>
    <t>GRN-2022-11282</t>
  </si>
  <si>
    <t>2112012445</t>
  </si>
  <si>
    <t>UNIQLO for file no CIPL-03623</t>
  </si>
  <si>
    <t>GRN-2022-11266</t>
  </si>
  <si>
    <t>2112012459</t>
  </si>
  <si>
    <t>9078-2806</t>
  </si>
  <si>
    <t>GRN-2022-11362</t>
  </si>
  <si>
    <t>2112012262</t>
  </si>
  <si>
    <t>UNIQLO for file no CIPL-03624</t>
  </si>
  <si>
    <t>7774</t>
  </si>
  <si>
    <t>GRN-2022-10743</t>
  </si>
  <si>
    <t>2112012501</t>
  </si>
  <si>
    <t>UNIQLO for file no CIPL-03626</t>
  </si>
  <si>
    <t>48658</t>
  </si>
  <si>
    <t>GRN-2022-11417</t>
  </si>
  <si>
    <t>2112012526</t>
  </si>
  <si>
    <t>DEPZ-OIL-0980/22</t>
  </si>
  <si>
    <t>GRN-2022-11221</t>
  </si>
  <si>
    <t>2110001420</t>
  </si>
  <si>
    <t>Advance adjust with RM</t>
  </si>
  <si>
    <t>EXP/F-35/0039/20</t>
  </si>
  <si>
    <t>2110001421</t>
  </si>
  <si>
    <t>DPBCOR165452DAK</t>
  </si>
  <si>
    <t>2110001423</t>
  </si>
  <si>
    <t>DPBCOR173686DAK</t>
  </si>
  <si>
    <t>2110001424</t>
  </si>
  <si>
    <t>DPBCOR196392DAK</t>
  </si>
  <si>
    <t>2112012854</t>
  </si>
  <si>
    <t>1994</t>
  </si>
  <si>
    <t>GRN-2022-11575</t>
  </si>
  <si>
    <t>2112013138</t>
  </si>
  <si>
    <t>266651</t>
  </si>
  <si>
    <t>GRN-2022-13356</t>
  </si>
  <si>
    <t>2112013139</t>
  </si>
  <si>
    <t>GRN-2022-13357</t>
  </si>
  <si>
    <t>2112012989</t>
  </si>
  <si>
    <t>ie00282702</t>
  </si>
  <si>
    <t>GRN-2022-12573</t>
  </si>
  <si>
    <t>2112013095</t>
  </si>
  <si>
    <t>DC-003/22</t>
  </si>
  <si>
    <t>GRN-2022-12956</t>
  </si>
  <si>
    <t>2113003655</t>
  </si>
  <si>
    <t>Claim adjusted against pocketing fabric tear fail</t>
  </si>
  <si>
    <t>DN-HOORAIN-22-01</t>
  </si>
  <si>
    <t>2110001425</t>
  </si>
  <si>
    <t>DPBCBD235438DAK</t>
  </si>
  <si>
    <t>2110001426</t>
  </si>
  <si>
    <t>DPBCOR230378DAK</t>
  </si>
  <si>
    <t>2110001427</t>
  </si>
  <si>
    <t>DPBCOR233059DAK</t>
  </si>
  <si>
    <t>2126000980</t>
  </si>
  <si>
    <t>Freight charge separate line item under PO.</t>
  </si>
  <si>
    <t>BO3LC22/223001324</t>
  </si>
  <si>
    <t>O3LC22/223001324</t>
  </si>
  <si>
    <t>2112012840</t>
  </si>
  <si>
    <t>72678-63937</t>
  </si>
  <si>
    <t>GRN-2022-11443</t>
  </si>
  <si>
    <t>2112013135</t>
  </si>
  <si>
    <t>SWV002568</t>
  </si>
  <si>
    <t>GRN-2022-13228</t>
  </si>
  <si>
    <t>2112013224</t>
  </si>
  <si>
    <t>SWV002569</t>
  </si>
  <si>
    <t>GRN-2022-12938</t>
  </si>
  <si>
    <t>2112013313</t>
  </si>
  <si>
    <t>AB/1736/21</t>
  </si>
  <si>
    <t>GRN-2022-13346</t>
  </si>
  <si>
    <t>2112013288</t>
  </si>
  <si>
    <t>GRN-2022-12941</t>
  </si>
  <si>
    <t>2112012975</t>
  </si>
  <si>
    <t>IN1174990</t>
  </si>
  <si>
    <t>GRN-2022-12373</t>
  </si>
  <si>
    <t>2112012926</t>
  </si>
  <si>
    <t>ie00273562</t>
  </si>
  <si>
    <t>GRN-2022-12080</t>
  </si>
  <si>
    <t>2112013219</t>
  </si>
  <si>
    <t>AB/1755/21</t>
  </si>
  <si>
    <t>GRN-2022-13785</t>
  </si>
  <si>
    <t>2112013201</t>
  </si>
  <si>
    <t>IN1174420</t>
  </si>
  <si>
    <t>GRN-2022-13677</t>
  </si>
  <si>
    <t>2112013181</t>
  </si>
  <si>
    <t>in1180708</t>
  </si>
  <si>
    <t>GRN-2022-13610</t>
  </si>
  <si>
    <t>2112013321</t>
  </si>
  <si>
    <t>SFML-1086-22</t>
  </si>
  <si>
    <t>GRN-2022-13536</t>
  </si>
  <si>
    <t>2112012898</t>
  </si>
  <si>
    <t>IN1172980</t>
  </si>
  <si>
    <t>GRN-2022-11984</t>
  </si>
  <si>
    <t>2112013316</t>
  </si>
  <si>
    <t>GRN-2022-13352</t>
  </si>
  <si>
    <t>2112012864</t>
  </si>
  <si>
    <t>77714</t>
  </si>
  <si>
    <t>GRN-2022-11619</t>
  </si>
  <si>
    <t>2112012900</t>
  </si>
  <si>
    <t>IN1169776</t>
  </si>
  <si>
    <t>GRN-2022-11988</t>
  </si>
  <si>
    <t>2112012899</t>
  </si>
  <si>
    <t>IN1172572</t>
  </si>
  <si>
    <t>GRN-2022-11986</t>
  </si>
  <si>
    <t>2112012935</t>
  </si>
  <si>
    <t>GRN-2022-12170</t>
  </si>
  <si>
    <t>2112012920</t>
  </si>
  <si>
    <t>AB/1586/21</t>
  </si>
  <si>
    <t>GRN-2022-12045</t>
  </si>
  <si>
    <t>2112013217</t>
  </si>
  <si>
    <t>AB/1550/21</t>
  </si>
  <si>
    <t>GRN-2022-13765</t>
  </si>
  <si>
    <t>2112013317</t>
  </si>
  <si>
    <t>GRN-2022-13353</t>
  </si>
  <si>
    <t>2112012844</t>
  </si>
  <si>
    <t>ie00230812</t>
  </si>
  <si>
    <t>GRN-2022-11505</t>
  </si>
  <si>
    <t>2112012881</t>
  </si>
  <si>
    <t>GRN-2022-11837</t>
  </si>
  <si>
    <t>2112012937</t>
  </si>
  <si>
    <t>GRN-2022-12172</t>
  </si>
  <si>
    <t>2112012951</t>
  </si>
  <si>
    <t>GRN-2022-12267</t>
  </si>
  <si>
    <t>2112012919</t>
  </si>
  <si>
    <t>GRN-2022-12043</t>
  </si>
  <si>
    <t>2112013161</t>
  </si>
  <si>
    <t>ie00287342</t>
  </si>
  <si>
    <t>GRN-2022-13485</t>
  </si>
  <si>
    <t>2112013030</t>
  </si>
  <si>
    <t>LEVIS for file no CIPL-03532</t>
  </si>
  <si>
    <t>266565</t>
  </si>
  <si>
    <t>GRN-2022-12880</t>
  </si>
  <si>
    <t>2112013141</t>
  </si>
  <si>
    <t>GRN-2022-13360</t>
  </si>
  <si>
    <t>2112013022</t>
  </si>
  <si>
    <t>2940/59469/37283/3</t>
  </si>
  <si>
    <t>GRN-2022-12743</t>
  </si>
  <si>
    <t>2112013162</t>
  </si>
  <si>
    <t>703/48333/3407/158</t>
  </si>
  <si>
    <t>GRN-2022-13492</t>
  </si>
  <si>
    <t>2112013164</t>
  </si>
  <si>
    <t>LEVIS for file no CIPL-03533</t>
  </si>
  <si>
    <t>23567</t>
  </si>
  <si>
    <t>GRN-2022-13497</t>
  </si>
  <si>
    <t>2112013011</t>
  </si>
  <si>
    <t>75/595/162/359/371</t>
  </si>
  <si>
    <t>GRN-2022-12721</t>
  </si>
  <si>
    <t>2112013206</t>
  </si>
  <si>
    <t>SML2022BD04464</t>
  </si>
  <si>
    <t>GRN-2022-13740</t>
  </si>
  <si>
    <t>2112013024</t>
  </si>
  <si>
    <t>EXP/F-35/1068/2022</t>
  </si>
  <si>
    <t>GRN-2022-11983</t>
  </si>
  <si>
    <t>2112012870</t>
  </si>
  <si>
    <t>AB/1626/21</t>
  </si>
  <si>
    <t>GRN-2022-11722</t>
  </si>
  <si>
    <t>2112012895</t>
  </si>
  <si>
    <t>IN1171860</t>
  </si>
  <si>
    <t>GRN-2022-11980</t>
  </si>
  <si>
    <t>2112012896</t>
  </si>
  <si>
    <t>IN1172175</t>
  </si>
  <si>
    <t>GRN-2022-11981</t>
  </si>
  <si>
    <t>2112012894</t>
  </si>
  <si>
    <t>IN1173879</t>
  </si>
  <si>
    <t>GRN-2022-11979</t>
  </si>
  <si>
    <t>2112012974</t>
  </si>
  <si>
    <t>IN1175177</t>
  </si>
  <si>
    <t>GRN-2022-12371</t>
  </si>
  <si>
    <t>2112012952</t>
  </si>
  <si>
    <t>sml2022bd04459</t>
  </si>
  <si>
    <t>GRN-2022-12271</t>
  </si>
  <si>
    <t>2112013112</t>
  </si>
  <si>
    <t>KL22-A038.A061</t>
  </si>
  <si>
    <t>GRN-2022-13162</t>
  </si>
  <si>
    <t>2112013223</t>
  </si>
  <si>
    <t>7951</t>
  </si>
  <si>
    <t>GRN-2022-13842</t>
  </si>
  <si>
    <t>2112013243</t>
  </si>
  <si>
    <t>AB/1709/21</t>
  </si>
  <si>
    <t>GRN-2022-12787</t>
  </si>
  <si>
    <t>2112013184</t>
  </si>
  <si>
    <t>im1177207</t>
  </si>
  <si>
    <t>GRN-2022-13617</t>
  </si>
  <si>
    <t>2112013148</t>
  </si>
  <si>
    <t>AB/1710/21</t>
  </si>
  <si>
    <t>GRN-2022-13402</t>
  </si>
  <si>
    <t>2112012847</t>
  </si>
  <si>
    <t>ie00244942</t>
  </si>
  <si>
    <t>GRN-2022-11508</t>
  </si>
  <si>
    <t>2112012848</t>
  </si>
  <si>
    <t>GRN-2022-11509</t>
  </si>
  <si>
    <t>2112012871</t>
  </si>
  <si>
    <t>AB/1627/21</t>
  </si>
  <si>
    <t>GRN-2022-11726</t>
  </si>
  <si>
    <t>2112012957</t>
  </si>
  <si>
    <t>49586-53784</t>
  </si>
  <si>
    <t>GRN-2022-12307</t>
  </si>
  <si>
    <t>2112012953</t>
  </si>
  <si>
    <t>GRN-2022-12274</t>
  </si>
  <si>
    <t>2112013152</t>
  </si>
  <si>
    <t>GRN-2022-13414</t>
  </si>
  <si>
    <t>2112012987</t>
  </si>
  <si>
    <t>IE00235442</t>
  </si>
  <si>
    <t>GRN-2022-12532</t>
  </si>
  <si>
    <t>2112013001</t>
  </si>
  <si>
    <t>ie00277182</t>
  </si>
  <si>
    <t>GRN-2022-12672</t>
  </si>
  <si>
    <t>2112013228</t>
  </si>
  <si>
    <t>QJ220402</t>
  </si>
  <si>
    <t>GRN-2022-11645</t>
  </si>
  <si>
    <t>2112013229</t>
  </si>
  <si>
    <t>GRN-2022-11646</t>
  </si>
  <si>
    <t>2112013230</t>
  </si>
  <si>
    <t>GRN-2022-11647</t>
  </si>
  <si>
    <t>2112013176</t>
  </si>
  <si>
    <t>QJ220418</t>
  </si>
  <si>
    <t>GRN-2022-13602</t>
  </si>
  <si>
    <t>2112013177</t>
  </si>
  <si>
    <t>GRN-2022-13603</t>
  </si>
  <si>
    <t>2112012941</t>
  </si>
  <si>
    <t>AB/1711/21</t>
  </si>
  <si>
    <t>GRN-2022-12176</t>
  </si>
  <si>
    <t>2112013023</t>
  </si>
  <si>
    <t>GRN-2022-12754</t>
  </si>
  <si>
    <t>2112013204</t>
  </si>
  <si>
    <t>004/22</t>
  </si>
  <si>
    <t>GRN-2022-13735</t>
  </si>
  <si>
    <t>2112013218</t>
  </si>
  <si>
    <t>AB/1668/21</t>
  </si>
  <si>
    <t>GRN-2022-13772</t>
  </si>
  <si>
    <t>2112013240</t>
  </si>
  <si>
    <t>AB/1675/21</t>
  </si>
  <si>
    <t>GRN-2022-12757</t>
  </si>
  <si>
    <t>2112013202</t>
  </si>
  <si>
    <t>DC-004/22</t>
  </si>
  <si>
    <t>GRN-2022-13700</t>
  </si>
  <si>
    <t>2112013034</t>
  </si>
  <si>
    <t>AB/1676/21</t>
  </si>
  <si>
    <t>GRN-2022-12842</t>
  </si>
  <si>
    <t>2112013146</t>
  </si>
  <si>
    <t>KD22-0230</t>
  </si>
  <si>
    <t>GRN-2022-13388</t>
  </si>
  <si>
    <t>2112012868</t>
  </si>
  <si>
    <t>78478-78549</t>
  </si>
  <si>
    <t>GRN-2022-11716</t>
  </si>
  <si>
    <t>2112012897</t>
  </si>
  <si>
    <t>IN1173538</t>
  </si>
  <si>
    <t>GRN-2022-11982</t>
  </si>
  <si>
    <t>2112012918</t>
  </si>
  <si>
    <t>1466/82225/81481/8</t>
  </si>
  <si>
    <t>GRN-2022-12042</t>
  </si>
  <si>
    <t>2112012927</t>
  </si>
  <si>
    <t>85149-84368</t>
  </si>
  <si>
    <t>GRN-2022-12113</t>
  </si>
  <si>
    <t>2112012956</t>
  </si>
  <si>
    <t>IE00235372</t>
  </si>
  <si>
    <t>GRN-2022-12289</t>
  </si>
  <si>
    <t>2112012973</t>
  </si>
  <si>
    <t>IN1174328</t>
  </si>
  <si>
    <t>GRN-2022-12365</t>
  </si>
  <si>
    <t>2112012954</t>
  </si>
  <si>
    <t>GRN-2022-12275</t>
  </si>
  <si>
    <t>2112013006</t>
  </si>
  <si>
    <t>87281-88217</t>
  </si>
  <si>
    <t>GRN-2022-12678</t>
  </si>
  <si>
    <t>2112013028</t>
  </si>
  <si>
    <t>89534/89737/89520</t>
  </si>
  <si>
    <t>GRN-2022-12885</t>
  </si>
  <si>
    <t>2112013114</t>
  </si>
  <si>
    <t>90511/91538/92015</t>
  </si>
  <si>
    <t>GRN-2022-13184</t>
  </si>
  <si>
    <t>2112013151</t>
  </si>
  <si>
    <t>GRN-2022-13407</t>
  </si>
  <si>
    <t>2112012999</t>
  </si>
  <si>
    <t>ie00279922</t>
  </si>
  <si>
    <t>GRN-2022-12670</t>
  </si>
  <si>
    <t>2112013000</t>
  </si>
  <si>
    <t>GRN-2022-12671</t>
  </si>
  <si>
    <t>2112013180</t>
  </si>
  <si>
    <t>in1180374</t>
  </si>
  <si>
    <t>GRN-2022-13609</t>
  </si>
  <si>
    <t>2112013147</t>
  </si>
  <si>
    <t>GRN-2022-13400</t>
  </si>
  <si>
    <t>2112013277</t>
  </si>
  <si>
    <t>SFML-0975-22</t>
  </si>
  <si>
    <t>GRN-2022-12488</t>
  </si>
  <si>
    <t>2112013290</t>
  </si>
  <si>
    <t>SFML-1063-22</t>
  </si>
  <si>
    <t>GRN-2022-13085</t>
  </si>
  <si>
    <t>2112012888</t>
  </si>
  <si>
    <t>IN1170444</t>
  </si>
  <si>
    <t>GRN-2022-11925</t>
  </si>
  <si>
    <t>2112012902</t>
  </si>
  <si>
    <t>IN1172806</t>
  </si>
  <si>
    <t>GRN-2022-11992</t>
  </si>
  <si>
    <t>2112013235</t>
  </si>
  <si>
    <t>GRN-2022-12493</t>
  </si>
  <si>
    <t>2112013232</t>
  </si>
  <si>
    <t>SFML-0993-22</t>
  </si>
  <si>
    <t>GRN-2022-11932</t>
  </si>
  <si>
    <t>2112013225</t>
  </si>
  <si>
    <t>GRN-2022-13083</t>
  </si>
  <si>
    <t>2112012874</t>
  </si>
  <si>
    <t>AB/1551/21</t>
  </si>
  <si>
    <t>GRN-2022-11729</t>
  </si>
  <si>
    <t>2112012903</t>
  </si>
  <si>
    <t>IN1172117</t>
  </si>
  <si>
    <t>GRN-2022-11994</t>
  </si>
  <si>
    <t>2112012904</t>
  </si>
  <si>
    <t>IN1172526</t>
  </si>
  <si>
    <t>GRN-2022-11995</t>
  </si>
  <si>
    <t>2112013035</t>
  </si>
  <si>
    <t>GRN-2022-12864</t>
  </si>
  <si>
    <t>2112013098</t>
  </si>
  <si>
    <t>EXP/F-35/1067/2022</t>
  </si>
  <si>
    <t>GRN-2022-13075</t>
  </si>
  <si>
    <t>2112012865</t>
  </si>
  <si>
    <t>AB/1775/21</t>
  </si>
  <si>
    <t>GRN-2022-11708</t>
  </si>
  <si>
    <t>2112012942</t>
  </si>
  <si>
    <t>GRN-2022-12178</t>
  </si>
  <si>
    <t>2112013115</t>
  </si>
  <si>
    <t>AB/1628/21</t>
  </si>
  <si>
    <t>GRN-2022-13223</t>
  </si>
  <si>
    <t>2112013242</t>
  </si>
  <si>
    <t>GRN-2022-12781</t>
  </si>
  <si>
    <t>2112013188</t>
  </si>
  <si>
    <t>in1180816</t>
  </si>
  <si>
    <t>GRN-2022-13629</t>
  </si>
  <si>
    <t>2112013031</t>
  </si>
  <si>
    <t>LEVIS for file no CIPL-03552</t>
  </si>
  <si>
    <t>GRN-2022-12881</t>
  </si>
  <si>
    <t>2112013009</t>
  </si>
  <si>
    <t>28/671/426/411/944</t>
  </si>
  <si>
    <t>GRN-2022-12701</t>
  </si>
  <si>
    <t>2112013200</t>
  </si>
  <si>
    <t>IN1162409</t>
  </si>
  <si>
    <t>GRN-2022-13676</t>
  </si>
  <si>
    <t>2112013199</t>
  </si>
  <si>
    <t>IN1165708</t>
  </si>
  <si>
    <t>GRN-2022-13675</t>
  </si>
  <si>
    <t>2112013207</t>
  </si>
  <si>
    <t>GRN-2022-13746</t>
  </si>
  <si>
    <t>2112013276</t>
  </si>
  <si>
    <t>2C-E0123&amp;22C-E0128</t>
  </si>
  <si>
    <t>GRN-2022-12316</t>
  </si>
  <si>
    <t>2112012886</t>
  </si>
  <si>
    <t>IN1169185</t>
  </si>
  <si>
    <t>GRN-2022-11917</t>
  </si>
  <si>
    <t>2112012990</t>
  </si>
  <si>
    <t>41423</t>
  </si>
  <si>
    <t>GRN-2022-12609</t>
  </si>
  <si>
    <t>2112013116</t>
  </si>
  <si>
    <t>GRN-2022-13226</t>
  </si>
  <si>
    <t>2112012887</t>
  </si>
  <si>
    <t>AB/1646/21</t>
  </si>
  <si>
    <t>GRN-2022-11924</t>
  </si>
  <si>
    <t>2112013289</t>
  </si>
  <si>
    <t>EXP/F-35/1066/2022</t>
  </si>
  <si>
    <t>GRN-2022-13077</t>
  </si>
  <si>
    <t>2112012867</t>
  </si>
  <si>
    <t>GRN-2022-11711</t>
  </si>
  <si>
    <t>2112013231</t>
  </si>
  <si>
    <t>KD22-0207</t>
  </si>
  <si>
    <t>GRN-2022-11663</t>
  </si>
  <si>
    <t>2112012845</t>
  </si>
  <si>
    <t>ie0024494</t>
  </si>
  <si>
    <t>GRN-2022-11506</t>
  </si>
  <si>
    <t>2112012846</t>
  </si>
  <si>
    <t>GRN-2022-11507</t>
  </si>
  <si>
    <t>2112012955</t>
  </si>
  <si>
    <t>GRN-2022-12276</t>
  </si>
  <si>
    <t>2112013150</t>
  </si>
  <si>
    <t>GRN-2022-13406</t>
  </si>
  <si>
    <t>2112013113</t>
  </si>
  <si>
    <t>GRN-2022-13164</t>
  </si>
  <si>
    <t>2112013134</t>
  </si>
  <si>
    <t>SFML-0931-22</t>
  </si>
  <si>
    <t>GRN-2022-13216</t>
  </si>
  <si>
    <t>2112013281</t>
  </si>
  <si>
    <t>AB/1750/21</t>
  </si>
  <si>
    <t>GRN-2022-12705</t>
  </si>
  <si>
    <t>2112013233</t>
  </si>
  <si>
    <t>SFML-0937-22</t>
  </si>
  <si>
    <t>GRN-2022-12469</t>
  </si>
  <si>
    <t>2112013234</t>
  </si>
  <si>
    <t>GRN-2022-12474</t>
  </si>
  <si>
    <t>2112013273</t>
  </si>
  <si>
    <t>SFML-0992-22</t>
  </si>
  <si>
    <t>GRN-2022-11928</t>
  </si>
  <si>
    <t>2112012869</t>
  </si>
  <si>
    <t>IE00244962</t>
  </si>
  <si>
    <t>GRN-2022-11717</t>
  </si>
  <si>
    <t>2112012873</t>
  </si>
  <si>
    <t>ie00245332</t>
  </si>
  <si>
    <t>GRN-2022-11728</t>
  </si>
  <si>
    <t>2112013122</t>
  </si>
  <si>
    <t>39/493/038/749/559</t>
  </si>
  <si>
    <t>GRN-2022-13254</t>
  </si>
  <si>
    <t>2112013129</t>
  </si>
  <si>
    <t>74/411/647/933/954</t>
  </si>
  <si>
    <t>GRN-2022-13282</t>
  </si>
  <si>
    <t>2112013007</t>
  </si>
  <si>
    <t>79350-86886</t>
  </si>
  <si>
    <t>GRN-2022-12687</t>
  </si>
  <si>
    <t>2112013099</t>
  </si>
  <si>
    <t>90409-90329</t>
  </si>
  <si>
    <t>GRN-2022-13079</t>
  </si>
  <si>
    <t>2112013102</t>
  </si>
  <si>
    <t>91028-91747</t>
  </si>
  <si>
    <t>GRN-2022-13139</t>
  </si>
  <si>
    <t>2112013158</t>
  </si>
  <si>
    <t>94488/94770/94767</t>
  </si>
  <si>
    <t>GRN-2022-13480</t>
  </si>
  <si>
    <t>2112012986</t>
  </si>
  <si>
    <t>IE00256532</t>
  </si>
  <si>
    <t>GRN-2022-12529</t>
  </si>
  <si>
    <t>2112013205</t>
  </si>
  <si>
    <t>GRN-2022-13737</t>
  </si>
  <si>
    <t>2112013208</t>
  </si>
  <si>
    <t>GRN-2022-13748</t>
  </si>
  <si>
    <t>2112013117</t>
  </si>
  <si>
    <t>AB/1757/21</t>
  </si>
  <si>
    <t>GRN-2022-13237</t>
  </si>
  <si>
    <t>2112013280</t>
  </si>
  <si>
    <t>GRN-2022-12704</t>
  </si>
  <si>
    <t>2112012893</t>
  </si>
  <si>
    <t>IN1172299</t>
  </si>
  <si>
    <t>GRN-2022-11978</t>
  </si>
  <si>
    <t>2112012892</t>
  </si>
  <si>
    <t>IN1172586</t>
  </si>
  <si>
    <t>GRN-2022-11976</t>
  </si>
  <si>
    <t>2112013163</t>
  </si>
  <si>
    <t>38674</t>
  </si>
  <si>
    <t>GRN-2022-13494</t>
  </si>
  <si>
    <t>2112013021</t>
  </si>
  <si>
    <t>4041/32807/32254/4</t>
  </si>
  <si>
    <t>GRN-2022-12741</t>
  </si>
  <si>
    <t>2112013137</t>
  </si>
  <si>
    <t>GRN-2022-13331</t>
  </si>
  <si>
    <t>2112013166</t>
  </si>
  <si>
    <t>SML2022BD04215</t>
  </si>
  <si>
    <t>GRN-2022-13550</t>
  </si>
  <si>
    <t>2112013167</t>
  </si>
  <si>
    <t>GRN-2022-13551</t>
  </si>
  <si>
    <t>2112012842</t>
  </si>
  <si>
    <t>GRN-2022-11458</t>
  </si>
  <si>
    <t>2112012841</t>
  </si>
  <si>
    <t>GRN-2022-11455</t>
  </si>
  <si>
    <t>2112013014</t>
  </si>
  <si>
    <t>1997</t>
  </si>
  <si>
    <t>GRN-2022-12729</t>
  </si>
  <si>
    <t>2112013149</t>
  </si>
  <si>
    <t>GRN-2022-13403</t>
  </si>
  <si>
    <t>2112013322</t>
  </si>
  <si>
    <t>LEVIS for file no CIPL-03570</t>
  </si>
  <si>
    <t>EXP/F-35/1143/2022</t>
  </si>
  <si>
    <t>GRN-2022-13548</t>
  </si>
  <si>
    <t>2112012972</t>
  </si>
  <si>
    <t>IN1175078</t>
  </si>
  <si>
    <t>GRN-2022-12364</t>
  </si>
  <si>
    <t>2112013032</t>
  </si>
  <si>
    <t>GRN-2022-12882</t>
  </si>
  <si>
    <t>2112013144</t>
  </si>
  <si>
    <t>GRN-2022-13363</t>
  </si>
  <si>
    <t>2112013020</t>
  </si>
  <si>
    <t>5354/5748184136/57</t>
  </si>
  <si>
    <t>GRN-2022-12738</t>
  </si>
  <si>
    <t>2112013169</t>
  </si>
  <si>
    <t>GRN-2022-13563</t>
  </si>
  <si>
    <t>2112013183</t>
  </si>
  <si>
    <t>in1180302</t>
  </si>
  <si>
    <t>GRN-2022-13615</t>
  </si>
  <si>
    <t>2112013320</t>
  </si>
  <si>
    <t>22C-E0224</t>
  </si>
  <si>
    <t>GRN-2022-13532</t>
  </si>
  <si>
    <t>2112012866</t>
  </si>
  <si>
    <t>GRN-2022-11710</t>
  </si>
  <si>
    <t>2112012901</t>
  </si>
  <si>
    <t>IN1172681</t>
  </si>
  <si>
    <t>GRN-2022-11991</t>
  </si>
  <si>
    <t>2112012936</t>
  </si>
  <si>
    <t>GRN-2022-12171</t>
  </si>
  <si>
    <t>2112013019</t>
  </si>
  <si>
    <t>66295/66204/74737</t>
  </si>
  <si>
    <t>GRN-2022-12736</t>
  </si>
  <si>
    <t>2112013168</t>
  </si>
  <si>
    <t>GRN-2022-13552</t>
  </si>
  <si>
    <t>2112013279</t>
  </si>
  <si>
    <t>LEVIS for file no CIPL-03572</t>
  </si>
  <si>
    <t>AB/1749/21</t>
  </si>
  <si>
    <t>GRN-2022-12703</t>
  </si>
  <si>
    <t>2112013027</t>
  </si>
  <si>
    <t>GRN-2022-12883</t>
  </si>
  <si>
    <t>2112013143</t>
  </si>
  <si>
    <t>GRN-2022-13362</t>
  </si>
  <si>
    <t>2112013018</t>
  </si>
  <si>
    <t>66291/52669/58818</t>
  </si>
  <si>
    <t>GRN-2022-12735</t>
  </si>
  <si>
    <t>2112013209</t>
  </si>
  <si>
    <t>GRN-2022-13750</t>
  </si>
  <si>
    <t>2112013187</t>
  </si>
  <si>
    <t>in1177522</t>
  </si>
  <si>
    <t>GRN-2022-13626</t>
  </si>
  <si>
    <t>2112013179</t>
  </si>
  <si>
    <t>in1178041</t>
  </si>
  <si>
    <t>GRN-2022-13607</t>
  </si>
  <si>
    <t>2112012905</t>
  </si>
  <si>
    <t>LEVIS for file no CIPL-03573</t>
  </si>
  <si>
    <t>IN1172285</t>
  </si>
  <si>
    <t>GRN-2022-11996</t>
  </si>
  <si>
    <t>2112012976</t>
  </si>
  <si>
    <t>IN1172432</t>
  </si>
  <si>
    <t>GRN-2022-12377</t>
  </si>
  <si>
    <t>2112012906</t>
  </si>
  <si>
    <t>IN1172433</t>
  </si>
  <si>
    <t>GRN-2022-11998</t>
  </si>
  <si>
    <t>2112013013</t>
  </si>
  <si>
    <t>6829/73402/70687/6</t>
  </si>
  <si>
    <t>GRN-2022-12728</t>
  </si>
  <si>
    <t>2112013210</t>
  </si>
  <si>
    <t>GRN-2022-13753</t>
  </si>
  <si>
    <t>2112013185</t>
  </si>
  <si>
    <t>in1177659</t>
  </si>
  <si>
    <t>GRN-2022-13620</t>
  </si>
  <si>
    <t>2112013186</t>
  </si>
  <si>
    <t>n1180419</t>
  </si>
  <si>
    <t>GRN-2022-13624</t>
  </si>
  <si>
    <t>2112013017</t>
  </si>
  <si>
    <t>LEVIS for file no CIPL-03574</t>
  </si>
  <si>
    <t>76809/69772</t>
  </si>
  <si>
    <t>GRN-2022-12734</t>
  </si>
  <si>
    <t>2112013211</t>
  </si>
  <si>
    <t>GRN-2022-13754</t>
  </si>
  <si>
    <t>2112013015</t>
  </si>
  <si>
    <t>LEVIS for file no CIPL-03575</t>
  </si>
  <si>
    <t>75978/60094</t>
  </si>
  <si>
    <t>GRN-2022-12730</t>
  </si>
  <si>
    <t>2112013212</t>
  </si>
  <si>
    <t>GRN-2022-13755</t>
  </si>
  <si>
    <t>2112013016</t>
  </si>
  <si>
    <t>LEVIS for file no CIPL-03603</t>
  </si>
  <si>
    <t>66278/77565/84138</t>
  </si>
  <si>
    <t>GRN-2022-12732</t>
  </si>
  <si>
    <t>2112013213</t>
  </si>
  <si>
    <t>GRN-2022-13757</t>
  </si>
  <si>
    <t>2112013008</t>
  </si>
  <si>
    <t>LEVIS for file no CIPL-03606</t>
  </si>
  <si>
    <t>87478/66708/66135</t>
  </si>
  <si>
    <t>GRN-2022-12694</t>
  </si>
  <si>
    <t>2112013214</t>
  </si>
  <si>
    <t>GRN-2022-13758</t>
  </si>
  <si>
    <t>2112013182</t>
  </si>
  <si>
    <t>in1176643</t>
  </si>
  <si>
    <t>GRN-2022-13613</t>
  </si>
  <si>
    <t>2112013012</t>
  </si>
  <si>
    <t>LEVIS for file no CIPL-03607</t>
  </si>
  <si>
    <t>63370/79300</t>
  </si>
  <si>
    <t>GRN-2022-12724</t>
  </si>
  <si>
    <t>2112013215</t>
  </si>
  <si>
    <t>GRN-2022-13760</t>
  </si>
  <si>
    <t>2112013010</t>
  </si>
  <si>
    <t>LEVIS for file no CIPL-03608</t>
  </si>
  <si>
    <t>6166/66219/84139/8</t>
  </si>
  <si>
    <t>GRN-2022-12713</t>
  </si>
  <si>
    <t>2112013216</t>
  </si>
  <si>
    <t>GRN-2022-13761</t>
  </si>
  <si>
    <t>2112012944</t>
  </si>
  <si>
    <t>AB/1730/21</t>
  </si>
  <si>
    <t>GRN-2022-12182</t>
  </si>
  <si>
    <t>2112012971</t>
  </si>
  <si>
    <t>EXP-SD-5521-NTA</t>
  </si>
  <si>
    <t>GRN-2022-11852</t>
  </si>
  <si>
    <t>SARENA TEXTILE INDUSTRIES (PVT</t>
  </si>
  <si>
    <t>2112013278</t>
  </si>
  <si>
    <t>2200016</t>
  </si>
  <si>
    <t>GRN-2022-12702</t>
  </si>
  <si>
    <t>2112012890</t>
  </si>
  <si>
    <t>sml2022bd04143</t>
  </si>
  <si>
    <t>GRN-2022-11970</t>
  </si>
  <si>
    <t>2112012891</t>
  </si>
  <si>
    <t>GRN-2022-11971</t>
  </si>
  <si>
    <t>2112012921</t>
  </si>
  <si>
    <t>ifbd/exp-22-1520</t>
  </si>
  <si>
    <t>GRN-2022-12049</t>
  </si>
  <si>
    <t>2112012922</t>
  </si>
  <si>
    <t>GRN-2022-12050</t>
  </si>
  <si>
    <t>2112012923</t>
  </si>
  <si>
    <t>GRN-2022-12051</t>
  </si>
  <si>
    <t>2112012924</t>
  </si>
  <si>
    <t>GRN-2022-12052</t>
  </si>
  <si>
    <t>2112012925</t>
  </si>
  <si>
    <t>GRN-2022-12066</t>
  </si>
  <si>
    <t>2112012909</t>
  </si>
  <si>
    <t>in1174549</t>
  </si>
  <si>
    <t>GRN-2022-12013</t>
  </si>
  <si>
    <t>2112012907</t>
  </si>
  <si>
    <t>in1175139</t>
  </si>
  <si>
    <t>GRN-2022-12011</t>
  </si>
  <si>
    <t>2112012908</t>
  </si>
  <si>
    <t>in1175335</t>
  </si>
  <si>
    <t>GRN-2022-12012</t>
  </si>
  <si>
    <t>2112012910</t>
  </si>
  <si>
    <t>in1175337</t>
  </si>
  <si>
    <t>GRN-2022-12016</t>
  </si>
  <si>
    <t>2112013155</t>
  </si>
  <si>
    <t>9029/9030</t>
  </si>
  <si>
    <t>GRN-2022-13448</t>
  </si>
  <si>
    <t>2112013269</t>
  </si>
  <si>
    <t>00026684</t>
  </si>
  <si>
    <t>GRN-2022-11808</t>
  </si>
  <si>
    <t>2112013268</t>
  </si>
  <si>
    <t>00026721</t>
  </si>
  <si>
    <t>GRN-2022-11806</t>
  </si>
  <si>
    <t>2112013270</t>
  </si>
  <si>
    <t>00026931</t>
  </si>
  <si>
    <t>GRN-2022-11886</t>
  </si>
  <si>
    <t>2112013283</t>
  </si>
  <si>
    <t>00027139</t>
  </si>
  <si>
    <t>GRN-2022-12722</t>
  </si>
  <si>
    <t>2112013315</t>
  </si>
  <si>
    <t>00027409</t>
  </si>
  <si>
    <t>GRN-2022-13350</t>
  </si>
  <si>
    <t>2112013198</t>
  </si>
  <si>
    <t>GRN-2022-13674</t>
  </si>
  <si>
    <t>2112013282</t>
  </si>
  <si>
    <t>KL22-A125</t>
  </si>
  <si>
    <t>GRN-2022-12706</t>
  </si>
  <si>
    <t>2112013178</t>
  </si>
  <si>
    <t>in1177521</t>
  </si>
  <si>
    <t>GRN-2022-13606</t>
  </si>
  <si>
    <t>2112013189</t>
  </si>
  <si>
    <t>sml2022bd04848</t>
  </si>
  <si>
    <t>GRN-2022-13631</t>
  </si>
  <si>
    <t>2113003691</t>
  </si>
  <si>
    <t>Tax paid on TT to ASL against debit note -freight</t>
  </si>
  <si>
    <t>Tax on TT-ASL</t>
  </si>
  <si>
    <t>TAX ON ASL TT</t>
  </si>
  <si>
    <t>2112013036</t>
  </si>
  <si>
    <t>1324</t>
  </si>
  <si>
    <t>GRN-2022-12838</t>
  </si>
  <si>
    <t>2112012849</t>
  </si>
  <si>
    <t>CPD220000043</t>
  </si>
  <si>
    <t>GRN-2022-11562</t>
  </si>
  <si>
    <t>2112012883</t>
  </si>
  <si>
    <t>223057122/57121</t>
  </si>
  <si>
    <t>GRN-2022-11900</t>
  </si>
  <si>
    <t>2112013127</t>
  </si>
  <si>
    <t>223064093</t>
  </si>
  <si>
    <t>GRN-2022-13265</t>
  </si>
  <si>
    <t>2112013128</t>
  </si>
  <si>
    <t>64088/64090/64089</t>
  </si>
  <si>
    <t>GRN-2022-13268</t>
  </si>
  <si>
    <t>2112013335</t>
  </si>
  <si>
    <t>DCF-20220202-BK-1</t>
  </si>
  <si>
    <t>GRN-2022-13276</t>
  </si>
  <si>
    <t>2112013286</t>
  </si>
  <si>
    <t>DCF-211223-BK02</t>
  </si>
  <si>
    <t>GRN-2022-12827</t>
  </si>
  <si>
    <t>2112012872</t>
  </si>
  <si>
    <t>39975</t>
  </si>
  <si>
    <t>GRN-2022-11727</t>
  </si>
  <si>
    <t>2112013267</t>
  </si>
  <si>
    <t>UNIQLO for file no CIPL-03544</t>
  </si>
  <si>
    <t>DCF-211223-BK05</t>
  </si>
  <si>
    <t>GRN-2022-11804</t>
  </si>
  <si>
    <t>2112013266</t>
  </si>
  <si>
    <t>DCF-211223-BK06</t>
  </si>
  <si>
    <t>GRN-2022-11803</t>
  </si>
  <si>
    <t>2112013275</t>
  </si>
  <si>
    <t>TH22//0107</t>
  </si>
  <si>
    <t>GRN-2022-12313</t>
  </si>
  <si>
    <t>2112012882</t>
  </si>
  <si>
    <t>GRN-2022-11882</t>
  </si>
  <si>
    <t>2112013131</t>
  </si>
  <si>
    <t>223055391</t>
  </si>
  <si>
    <t>GRN-2022-12795</t>
  </si>
  <si>
    <t>2112013145</t>
  </si>
  <si>
    <t>223064092/64091</t>
  </si>
  <si>
    <t>GRN-2022-13368</t>
  </si>
  <si>
    <t>2112013256</t>
  </si>
  <si>
    <t>8215</t>
  </si>
  <si>
    <t>GRN-2022-11640</t>
  </si>
  <si>
    <t>2112013253</t>
  </si>
  <si>
    <t>8216</t>
  </si>
  <si>
    <t>GRN-2022-11637</t>
  </si>
  <si>
    <t>2112013260</t>
  </si>
  <si>
    <t>8272</t>
  </si>
  <si>
    <t>GRN-2022-11793</t>
  </si>
  <si>
    <t>2112013300</t>
  </si>
  <si>
    <t>8335</t>
  </si>
  <si>
    <t>GRN-2022-13103</t>
  </si>
  <si>
    <t>2112013301</t>
  </si>
  <si>
    <t>8393</t>
  </si>
  <si>
    <t>GRN-2022-13104</t>
  </si>
  <si>
    <t>2112013025</t>
  </si>
  <si>
    <t>TH22/0071</t>
  </si>
  <si>
    <t>GRN-2022-12308</t>
  </si>
  <si>
    <t>2112013226</t>
  </si>
  <si>
    <t>TH22/0096</t>
  </si>
  <si>
    <t>GRN-2022-11643</t>
  </si>
  <si>
    <t>2112013227</t>
  </si>
  <si>
    <t>GRN-2022-11644</t>
  </si>
  <si>
    <t>2112013274</t>
  </si>
  <si>
    <t>GRN-2022-11950</t>
  </si>
  <si>
    <t>2112012856</t>
  </si>
  <si>
    <t>GRN-2022-11598</t>
  </si>
  <si>
    <t>2112012938</t>
  </si>
  <si>
    <t>1868</t>
  </si>
  <si>
    <t>GRN-2022-12173</t>
  </si>
  <si>
    <t>2112012914</t>
  </si>
  <si>
    <t>49189</t>
  </si>
  <si>
    <t>GRN-2022-12030</t>
  </si>
  <si>
    <t>2112012946</t>
  </si>
  <si>
    <t>859</t>
  </si>
  <si>
    <t>GRN-2022-12208</t>
  </si>
  <si>
    <t>2112013092</t>
  </si>
  <si>
    <t>GRN-2022-12936</t>
  </si>
  <si>
    <t>2112013038</t>
  </si>
  <si>
    <t>49729</t>
  </si>
  <si>
    <t>GRN-2022-12806</t>
  </si>
  <si>
    <t>2112013103</t>
  </si>
  <si>
    <t>50167/50161</t>
  </si>
  <si>
    <t>GRN-2022-13146</t>
  </si>
  <si>
    <t>2112013175</t>
  </si>
  <si>
    <t>50469</t>
  </si>
  <si>
    <t>GRN-2022-13596</t>
  </si>
  <si>
    <t>2112013005</t>
  </si>
  <si>
    <t>AB/1865/21</t>
  </si>
  <si>
    <t>GRN-2022-12677</t>
  </si>
  <si>
    <t>2112013193</t>
  </si>
  <si>
    <t>AB/1841/21</t>
  </si>
  <si>
    <t>GRN-2022-13640</t>
  </si>
  <si>
    <t>2112013194</t>
  </si>
  <si>
    <t>AB/1926/21</t>
  </si>
  <si>
    <t>GRN-2022-13653</t>
  </si>
  <si>
    <t>2112013311</t>
  </si>
  <si>
    <t>DCF-20220323-BK-1</t>
  </si>
  <si>
    <t>GRN-2022-13299</t>
  </si>
  <si>
    <t>2112013312</t>
  </si>
  <si>
    <t>GRN-2022-13302</t>
  </si>
  <si>
    <t>2112013310</t>
  </si>
  <si>
    <t>DCF-20220324-BK-1</t>
  </si>
  <si>
    <t>GRN-2022-13293</t>
  </si>
  <si>
    <t>2112013336</t>
  </si>
  <si>
    <t>DCF-20220324-BK-2</t>
  </si>
  <si>
    <t>GRN-2022-13286</t>
  </si>
  <si>
    <t>2112013324</t>
  </si>
  <si>
    <t>DCF-20220324-BK-3</t>
  </si>
  <si>
    <t>GRN-2022-13739</t>
  </si>
  <si>
    <t>2112013306</t>
  </si>
  <si>
    <t>JXYX220412</t>
  </si>
  <si>
    <t>GRN-2022-13122</t>
  </si>
  <si>
    <t>2112013305</t>
  </si>
  <si>
    <t>JXYX220413</t>
  </si>
  <si>
    <t>GRN-2022-13121</t>
  </si>
  <si>
    <t>2112013328</t>
  </si>
  <si>
    <t>JXYX220423</t>
  </si>
  <si>
    <t>GRN-2022-13776</t>
  </si>
  <si>
    <t>2112013327</t>
  </si>
  <si>
    <t>depz-oil-1137/22</t>
  </si>
  <si>
    <t>GRN-2022-13769</t>
  </si>
  <si>
    <t>2112013319</t>
  </si>
  <si>
    <t>GRN-2022-13355</t>
  </si>
  <si>
    <t>2112012889</t>
  </si>
  <si>
    <t>GRN-2022-11957</t>
  </si>
  <si>
    <t>2112013100</t>
  </si>
  <si>
    <t>GRN-2022-13113</t>
  </si>
  <si>
    <t>2112013257</t>
  </si>
  <si>
    <t>8164</t>
  </si>
  <si>
    <t>GRN-2022-11641</t>
  </si>
  <si>
    <t>2112012852</t>
  </si>
  <si>
    <t>266020</t>
  </si>
  <si>
    <t>GRN-2022-11571</t>
  </si>
  <si>
    <t>2112012958</t>
  </si>
  <si>
    <t>882</t>
  </si>
  <si>
    <t>GRN-2022-12314</t>
  </si>
  <si>
    <t>2112013165</t>
  </si>
  <si>
    <t>AB/1863/21</t>
  </si>
  <si>
    <t>GRN-2022-13504</t>
  </si>
  <si>
    <t>2112012969</t>
  </si>
  <si>
    <t>20220331TICH</t>
  </si>
  <si>
    <t>GRN-2022-11436</t>
  </si>
  <si>
    <t>2112012970</t>
  </si>
  <si>
    <t>20220419TICH</t>
  </si>
  <si>
    <t>GRN-2022-11840</t>
  </si>
  <si>
    <t>2112012843</t>
  </si>
  <si>
    <t>10072603</t>
  </si>
  <si>
    <t>GRN-2022-11467</t>
  </si>
  <si>
    <t>2112012878</t>
  </si>
  <si>
    <t>223057144</t>
  </si>
  <si>
    <t>GRN-2022-11788</t>
  </si>
  <si>
    <t>2112012879</t>
  </si>
  <si>
    <t>223058063</t>
  </si>
  <si>
    <t>GRN-2022-11790</t>
  </si>
  <si>
    <t>2112012880</t>
  </si>
  <si>
    <t>223058064</t>
  </si>
  <si>
    <t>GRN-2022-11797</t>
  </si>
  <si>
    <t>2112012875</t>
  </si>
  <si>
    <t>223058404</t>
  </si>
  <si>
    <t>GRN-2022-11733</t>
  </si>
  <si>
    <t>2112012885</t>
  </si>
  <si>
    <t>223058918</t>
  </si>
  <si>
    <t>GRN-2022-11906</t>
  </si>
  <si>
    <t>2112012884</t>
  </si>
  <si>
    <t>223058919</t>
  </si>
  <si>
    <t>GRN-2022-11902</t>
  </si>
  <si>
    <t>2112012876</t>
  </si>
  <si>
    <t>GRN-2022-11747</t>
  </si>
  <si>
    <t>2112012930</t>
  </si>
  <si>
    <t>49180-48350</t>
  </si>
  <si>
    <t>GRN-2022-12148</t>
  </si>
  <si>
    <t>2112012960</t>
  </si>
  <si>
    <t>49425</t>
  </si>
  <si>
    <t>GRN-2022-12317</t>
  </si>
  <si>
    <t>2112012945</t>
  </si>
  <si>
    <t>876</t>
  </si>
  <si>
    <t>GRN-2022-12205</t>
  </si>
  <si>
    <t>2112012929</t>
  </si>
  <si>
    <t>AB/1784/21</t>
  </si>
  <si>
    <t>GRN-2022-12136</t>
  </si>
  <si>
    <t>2112013041</t>
  </si>
  <si>
    <t>49723/49560</t>
  </si>
  <si>
    <t>GRN-2022-12815</t>
  </si>
  <si>
    <t>2112013110</t>
  </si>
  <si>
    <t>50160/50131</t>
  </si>
  <si>
    <t>GRN-2022-13160</t>
  </si>
  <si>
    <t>2112013173</t>
  </si>
  <si>
    <t>50464</t>
  </si>
  <si>
    <t>GRN-2022-13593</t>
  </si>
  <si>
    <t>2112013159</t>
  </si>
  <si>
    <t>890</t>
  </si>
  <si>
    <t>GRN-2022-13481</t>
  </si>
  <si>
    <t>2112013033</t>
  </si>
  <si>
    <t>GRN-2022-12840</t>
  </si>
  <si>
    <t>2112013003</t>
  </si>
  <si>
    <t>AB/1866/21</t>
  </si>
  <si>
    <t>GRN-2022-12674</t>
  </si>
  <si>
    <t>2112012997</t>
  </si>
  <si>
    <t>t65n-0727-410</t>
  </si>
  <si>
    <t>GRN-2022-12662</t>
  </si>
  <si>
    <t>2112013314</t>
  </si>
  <si>
    <t>10072603-1</t>
  </si>
  <si>
    <t>GRN-2022-13348</t>
  </si>
  <si>
    <t>2112013241</t>
  </si>
  <si>
    <t>223060601</t>
  </si>
  <si>
    <t>GRN-2022-12776</t>
  </si>
  <si>
    <t>2112013222</t>
  </si>
  <si>
    <t>223065816</t>
  </si>
  <si>
    <t>GRN-2022-13838</t>
  </si>
  <si>
    <t>2112013244</t>
  </si>
  <si>
    <t>2236059902</t>
  </si>
  <si>
    <t>GRN-2022-12794</t>
  </si>
  <si>
    <t>2112013196</t>
  </si>
  <si>
    <t>901</t>
  </si>
  <si>
    <t>GRN-2022-13670</t>
  </si>
  <si>
    <t>2112013197</t>
  </si>
  <si>
    <t>902</t>
  </si>
  <si>
    <t>GRN-2022-13671</t>
  </si>
  <si>
    <t>2112013191</t>
  </si>
  <si>
    <t>T65N-0844-410</t>
  </si>
  <si>
    <t>GRN-2022-13637</t>
  </si>
  <si>
    <t>2112012984</t>
  </si>
  <si>
    <t>222CH366003-10</t>
  </si>
  <si>
    <t>GRN-2022-12508</t>
  </si>
  <si>
    <t>2112012985</t>
  </si>
  <si>
    <t>GRN-2022-12510</t>
  </si>
  <si>
    <t>2112012983</t>
  </si>
  <si>
    <t>222CH366003-6</t>
  </si>
  <si>
    <t>GRN-2022-12461</t>
  </si>
  <si>
    <t>2112013089</t>
  </si>
  <si>
    <t>YD2022026-2A</t>
  </si>
  <si>
    <t>GRN-2022-12918</t>
  </si>
  <si>
    <t>2112013130</t>
  </si>
  <si>
    <t>YD2022026-5</t>
  </si>
  <si>
    <t>GRN-2022-12884</t>
  </si>
  <si>
    <t>2112013237</t>
  </si>
  <si>
    <t>GRN-2022-12505</t>
  </si>
  <si>
    <t>2112013236</t>
  </si>
  <si>
    <t>GRN-2022-12460</t>
  </si>
  <si>
    <t>2112013238</t>
  </si>
  <si>
    <t>GRN-2022-12632</t>
  </si>
  <si>
    <t>2112013239</t>
  </si>
  <si>
    <t>GRN-2022-12633</t>
  </si>
  <si>
    <t>2112013330</t>
  </si>
  <si>
    <t>YD2022026-4A</t>
  </si>
  <si>
    <t>GRN-2022-13886</t>
  </si>
  <si>
    <t>2112013331</t>
  </si>
  <si>
    <t>GRN-2022-13887</t>
  </si>
  <si>
    <t>2112013332</t>
  </si>
  <si>
    <t>GRN-2022-13888</t>
  </si>
  <si>
    <t>2112013333</t>
  </si>
  <si>
    <t>GRN-2022-13889</t>
  </si>
  <si>
    <t>2112013318</t>
  </si>
  <si>
    <t>GRN-2022-13354</t>
  </si>
  <si>
    <t>2112012858</t>
  </si>
  <si>
    <t>GRN-2022-11600</t>
  </si>
  <si>
    <t>2112012961</t>
  </si>
  <si>
    <t>049423</t>
  </si>
  <si>
    <t>GRN-2022-12318</t>
  </si>
  <si>
    <t>2112012912</t>
  </si>
  <si>
    <t>49177</t>
  </si>
  <si>
    <t>GRN-2022-12025</t>
  </si>
  <si>
    <t>2112012934</t>
  </si>
  <si>
    <t>GRN-2022-12168</t>
  </si>
  <si>
    <t>2112012949</t>
  </si>
  <si>
    <t>in1170431</t>
  </si>
  <si>
    <t>GRN-2022-12251</t>
  </si>
  <si>
    <t>2112013039</t>
  </si>
  <si>
    <t>49737</t>
  </si>
  <si>
    <t>GRN-2022-12808</t>
  </si>
  <si>
    <t>2112013107</t>
  </si>
  <si>
    <t>50166</t>
  </si>
  <si>
    <t>GRN-2022-13154</t>
  </si>
  <si>
    <t>2112013154</t>
  </si>
  <si>
    <t>GRN-2022-13447</t>
  </si>
  <si>
    <t>2112013004</t>
  </si>
  <si>
    <t>GRN-2022-12675</t>
  </si>
  <si>
    <t>2112013258</t>
  </si>
  <si>
    <t>8163</t>
  </si>
  <si>
    <t>GRN-2022-11642</t>
  </si>
  <si>
    <t>2112013255</t>
  </si>
  <si>
    <t>8213</t>
  </si>
  <si>
    <t>GRN-2022-11639</t>
  </si>
  <si>
    <t>2112013261</t>
  </si>
  <si>
    <t>8271</t>
  </si>
  <si>
    <t>GRN-2022-11794</t>
  </si>
  <si>
    <t>2112013271</t>
  </si>
  <si>
    <t>8321</t>
  </si>
  <si>
    <t>GRN-2022-11889</t>
  </si>
  <si>
    <t>2112013292</t>
  </si>
  <si>
    <t>8334</t>
  </si>
  <si>
    <t>GRN-2022-13091</t>
  </si>
  <si>
    <t>2112013291</t>
  </si>
  <si>
    <t>8407</t>
  </si>
  <si>
    <t>GRN-2022-13090</t>
  </si>
  <si>
    <t>2112013297</t>
  </si>
  <si>
    <t>8409</t>
  </si>
  <si>
    <t>GRN-2022-13098</t>
  </si>
  <si>
    <t>2112013303</t>
  </si>
  <si>
    <t>8460</t>
  </si>
  <si>
    <t>GRN-2022-13117</t>
  </si>
  <si>
    <t>2112013293</t>
  </si>
  <si>
    <t>8512</t>
  </si>
  <si>
    <t>GRN-2022-13092</t>
  </si>
  <si>
    <t>2112013192</t>
  </si>
  <si>
    <t>AB/1838/21</t>
  </si>
  <si>
    <t>GRN-2022-13639</t>
  </si>
  <si>
    <t>2112013284</t>
  </si>
  <si>
    <t>TH22/0073</t>
  </si>
  <si>
    <t>GRN-2022-12813</t>
  </si>
  <si>
    <t>2112013285</t>
  </si>
  <si>
    <t>GRN-2022-12817</t>
  </si>
  <si>
    <t>2112012850</t>
  </si>
  <si>
    <t>AB/1629/21</t>
  </si>
  <si>
    <t>GRN-2022-11563</t>
  </si>
  <si>
    <t>2112012928</t>
  </si>
  <si>
    <t>AB/1648/21</t>
  </si>
  <si>
    <t>GRN-2022-12126</t>
  </si>
  <si>
    <t>2112012943</t>
  </si>
  <si>
    <t>AB/1712/21</t>
  </si>
  <si>
    <t>GRN-2022-12181</t>
  </si>
  <si>
    <t>2112013094</t>
  </si>
  <si>
    <t>223062757</t>
  </si>
  <si>
    <t>GRN-2022-12944</t>
  </si>
  <si>
    <t>2112013029</t>
  </si>
  <si>
    <t>266248</t>
  </si>
  <si>
    <t>GRN-2022-12866</t>
  </si>
  <si>
    <t>2112013096</t>
  </si>
  <si>
    <t>2752/62758/62750/6</t>
  </si>
  <si>
    <t>GRN-2022-12977</t>
  </si>
  <si>
    <t>2112012988</t>
  </si>
  <si>
    <t>55223r985/22k</t>
  </si>
  <si>
    <t>GRN-2022-12572</t>
  </si>
  <si>
    <t>2112012996</t>
  </si>
  <si>
    <t>AB/1758/21</t>
  </si>
  <si>
    <t>GRN-2022-12653</t>
  </si>
  <si>
    <t>2112013121</t>
  </si>
  <si>
    <t>AB/1839/21</t>
  </si>
  <si>
    <t>GRN-2022-13246</t>
  </si>
  <si>
    <t>2112013221</t>
  </si>
  <si>
    <t>223065655</t>
  </si>
  <si>
    <t>GRN-2022-13832</t>
  </si>
  <si>
    <t>2112013259</t>
  </si>
  <si>
    <t>8273</t>
  </si>
  <si>
    <t>GRN-2022-11792</t>
  </si>
  <si>
    <t>2112013298</t>
  </si>
  <si>
    <t>8394</t>
  </si>
  <si>
    <t>GRN-2022-13100</t>
  </si>
  <si>
    <t>2112013299</t>
  </si>
  <si>
    <t>8405</t>
  </si>
  <si>
    <t>GRN-2022-13102</t>
  </si>
  <si>
    <t>2112013304</t>
  </si>
  <si>
    <t>8462</t>
  </si>
  <si>
    <t>GRN-2022-13118</t>
  </si>
  <si>
    <t>2112013323</t>
  </si>
  <si>
    <t>GRN-2022-13736</t>
  </si>
  <si>
    <t>2112013287</t>
  </si>
  <si>
    <t>DCF-20220514-BK-1</t>
  </si>
  <si>
    <t>GRN-2022-12828</t>
  </si>
  <si>
    <t>2112013252</t>
  </si>
  <si>
    <t>R2210807-01/REV-01</t>
  </si>
  <si>
    <t>GRN-2022-11451</t>
  </si>
  <si>
    <t>2112013251</t>
  </si>
  <si>
    <t>SR2210807-1/REV.01</t>
  </si>
  <si>
    <t>GRN-2022-11449</t>
  </si>
  <si>
    <t>2112012857</t>
  </si>
  <si>
    <t>UNIQLO for file no CIPL-03595</t>
  </si>
  <si>
    <t>48787/48775</t>
  </si>
  <si>
    <t>GRN-2022-11599</t>
  </si>
  <si>
    <t>2112012977</t>
  </si>
  <si>
    <t>223059717/59732</t>
  </si>
  <si>
    <t>GRN-2022-12451</t>
  </si>
  <si>
    <t>2112012978</t>
  </si>
  <si>
    <t>223059731/59730</t>
  </si>
  <si>
    <t>GRN-2022-12453</t>
  </si>
  <si>
    <t>2112013156</t>
  </si>
  <si>
    <t>223059717</t>
  </si>
  <si>
    <t>GRN-2022-13455</t>
  </si>
  <si>
    <t>2112012982</t>
  </si>
  <si>
    <t>223059722/59721</t>
  </si>
  <si>
    <t>GRN-2022-12458</t>
  </si>
  <si>
    <t>2112013157</t>
  </si>
  <si>
    <t>223062510/61823</t>
  </si>
  <si>
    <t>GRN-2022-13458</t>
  </si>
  <si>
    <t>2112013097</t>
  </si>
  <si>
    <t>GRN-2022-13023</t>
  </si>
  <si>
    <t>2112013111</t>
  </si>
  <si>
    <t>50162/50141</t>
  </si>
  <si>
    <t>GRN-2022-13161</t>
  </si>
  <si>
    <t>2112013160</t>
  </si>
  <si>
    <t>GRN-2022-13484</t>
  </si>
  <si>
    <t>2112013118</t>
  </si>
  <si>
    <t>AB/1881/21</t>
  </si>
  <si>
    <t>GRN-2022-13239</t>
  </si>
  <si>
    <t>2112012998</t>
  </si>
  <si>
    <t>t65n-1088-410</t>
  </si>
  <si>
    <t>GRN-2022-12669</t>
  </si>
  <si>
    <t>2112013190</t>
  </si>
  <si>
    <t>55223r1196/22k</t>
  </si>
  <si>
    <t>GRN-2022-13635</t>
  </si>
  <si>
    <t>2112013263</t>
  </si>
  <si>
    <t>DEPZ-OIL-1051/22</t>
  </si>
  <si>
    <t>GRN-2022-11798</t>
  </si>
  <si>
    <t>2112013026</t>
  </si>
  <si>
    <t>TH22/0072</t>
  </si>
  <si>
    <t>GRN-2022-12310</t>
  </si>
  <si>
    <t>2112013140</t>
  </si>
  <si>
    <t>TH22/0080</t>
  </si>
  <si>
    <t>GRN-2022-13359</t>
  </si>
  <si>
    <t>2112013142</t>
  </si>
  <si>
    <t>GRN-2022-13361</t>
  </si>
  <si>
    <t>2112013309</t>
  </si>
  <si>
    <t>GRN-2022-13358</t>
  </si>
  <si>
    <t>2112012851</t>
  </si>
  <si>
    <t>GRN-2022-11564</t>
  </si>
  <si>
    <t>2112012860</t>
  </si>
  <si>
    <t>48793/48774</t>
  </si>
  <si>
    <t>GRN-2022-11602</t>
  </si>
  <si>
    <t>2112012911</t>
  </si>
  <si>
    <t>49188</t>
  </si>
  <si>
    <t>GRN-2022-12023</t>
  </si>
  <si>
    <t>2112012947</t>
  </si>
  <si>
    <t>879</t>
  </si>
  <si>
    <t>GRN-2022-12210</t>
  </si>
  <si>
    <t>2112012950</t>
  </si>
  <si>
    <t>XJ2203250912</t>
  </si>
  <si>
    <t>GRN-2022-12252</t>
  </si>
  <si>
    <t>2112013093</t>
  </si>
  <si>
    <t>GRN-2022-12939</t>
  </si>
  <si>
    <t>2112013037</t>
  </si>
  <si>
    <t>49728</t>
  </si>
  <si>
    <t>GRN-2022-12805</t>
  </si>
  <si>
    <t>2112013105</t>
  </si>
  <si>
    <t>50139</t>
  </si>
  <si>
    <t>GRN-2022-13151</t>
  </si>
  <si>
    <t>2112013170</t>
  </si>
  <si>
    <t>50470/50468</t>
  </si>
  <si>
    <t>GRN-2022-13585</t>
  </si>
  <si>
    <t>2112013334</t>
  </si>
  <si>
    <t>GRN-2022-11799</t>
  </si>
  <si>
    <t>2112013307</t>
  </si>
  <si>
    <t>JXYX220324</t>
  </si>
  <si>
    <t>GRN-2022-13123</t>
  </si>
  <si>
    <t>2112013136</t>
  </si>
  <si>
    <t>YD2022026-2B</t>
  </si>
  <si>
    <t>GRN-2022-13231</t>
  </si>
  <si>
    <t>2112013308</t>
  </si>
  <si>
    <t>GRN-2022-13234</t>
  </si>
  <si>
    <t>2112013329</t>
  </si>
  <si>
    <t>YD2022026-4B</t>
  </si>
  <si>
    <t>GRN-2022-13885</t>
  </si>
  <si>
    <t>2112012859</t>
  </si>
  <si>
    <t>48772</t>
  </si>
  <si>
    <t>GRN-2022-11601</t>
  </si>
  <si>
    <t>2112012979</t>
  </si>
  <si>
    <t>23059726/59724/597</t>
  </si>
  <si>
    <t>GRN-2022-12454</t>
  </si>
  <si>
    <t>2112012980</t>
  </si>
  <si>
    <t>23059728/59729/597</t>
  </si>
  <si>
    <t>GRN-2022-12455</t>
  </si>
  <si>
    <t>2112012917</t>
  </si>
  <si>
    <t>49194/49183</t>
  </si>
  <si>
    <t>GRN-2022-12037</t>
  </si>
  <si>
    <t>2112012939</t>
  </si>
  <si>
    <t>49351/49349</t>
  </si>
  <si>
    <t>GRN-2022-12174</t>
  </si>
  <si>
    <t>2112012948</t>
  </si>
  <si>
    <t>49451</t>
  </si>
  <si>
    <t>GRN-2022-12250</t>
  </si>
  <si>
    <t>2112012940</t>
  </si>
  <si>
    <t>GRN-2022-12175</t>
  </si>
  <si>
    <t>2112012931</t>
  </si>
  <si>
    <t>GRN-2022-12157</t>
  </si>
  <si>
    <t>2112012932</t>
  </si>
  <si>
    <t>GRN-2022-12164</t>
  </si>
  <si>
    <t>2112012992</t>
  </si>
  <si>
    <t>222</t>
  </si>
  <si>
    <t>GRN-2022-12646</t>
  </si>
  <si>
    <t>2112012991</t>
  </si>
  <si>
    <t>GRN-2022-12645</t>
  </si>
  <si>
    <t>2112012981</t>
  </si>
  <si>
    <t>23059719/59720/597</t>
  </si>
  <si>
    <t>GRN-2022-12456</t>
  </si>
  <si>
    <t>2112013042</t>
  </si>
  <si>
    <t>49727/49464</t>
  </si>
  <si>
    <t>GRN-2022-12819</t>
  </si>
  <si>
    <t>2112013109</t>
  </si>
  <si>
    <t>50165/50135</t>
  </si>
  <si>
    <t>GRN-2022-13158</t>
  </si>
  <si>
    <t>2112013172</t>
  </si>
  <si>
    <t>50467/50140</t>
  </si>
  <si>
    <t>GRN-2022-13592</t>
  </si>
  <si>
    <t>2112013171</t>
  </si>
  <si>
    <t>50471/50465</t>
  </si>
  <si>
    <t>GRN-2022-13588</t>
  </si>
  <si>
    <t>2112013101</t>
  </si>
  <si>
    <t>GRN-2022-13115</t>
  </si>
  <si>
    <t>2112012995</t>
  </si>
  <si>
    <t>GRN-2022-12651</t>
  </si>
  <si>
    <t>2112013254</t>
  </si>
  <si>
    <t>8214</t>
  </si>
  <si>
    <t>GRN-2022-11638</t>
  </si>
  <si>
    <t>2112013262</t>
  </si>
  <si>
    <t>8270</t>
  </si>
  <si>
    <t>GRN-2022-11795</t>
  </si>
  <si>
    <t>2112013272</t>
  </si>
  <si>
    <t>8322</t>
  </si>
  <si>
    <t>GRN-2022-11890</t>
  </si>
  <si>
    <t>2112013296</t>
  </si>
  <si>
    <t>8406</t>
  </si>
  <si>
    <t>GRN-2022-13097</t>
  </si>
  <si>
    <t>2112013302</t>
  </si>
  <si>
    <t>8461</t>
  </si>
  <si>
    <t>GRN-2022-13116</t>
  </si>
  <si>
    <t>2112013295</t>
  </si>
  <si>
    <t>8511</t>
  </si>
  <si>
    <t>GRN-2022-13095</t>
  </si>
  <si>
    <t>2112013195</t>
  </si>
  <si>
    <t>AB/1927/21</t>
  </si>
  <si>
    <t>GRN-2022-13661</t>
  </si>
  <si>
    <t>2112013265</t>
  </si>
  <si>
    <t>GRN-2022-11802</t>
  </si>
  <si>
    <t>2112013203</t>
  </si>
  <si>
    <t>GRN-2022-13705</t>
  </si>
  <si>
    <t>2112012863</t>
  </si>
  <si>
    <t>46393/46580</t>
  </si>
  <si>
    <t>GRN-2022-11612</t>
  </si>
  <si>
    <t>2112013091</t>
  </si>
  <si>
    <t>888</t>
  </si>
  <si>
    <t>GRN-2022-12933</t>
  </si>
  <si>
    <t>2112013337</t>
  </si>
  <si>
    <t>TH22/0090</t>
  </si>
  <si>
    <t>GRN-2022-13723</t>
  </si>
  <si>
    <t>2112012853</t>
  </si>
  <si>
    <t>219</t>
  </si>
  <si>
    <t>GRN-2022-11574</t>
  </si>
  <si>
    <t>2112012877</t>
  </si>
  <si>
    <t>46936/48349</t>
  </si>
  <si>
    <t>GRN-2022-11776</t>
  </si>
  <si>
    <t>2112012959</t>
  </si>
  <si>
    <t>049424</t>
  </si>
  <si>
    <t>GRN-2022-12315</t>
  </si>
  <si>
    <t>2112012913</t>
  </si>
  <si>
    <t>49178</t>
  </si>
  <si>
    <t>GRN-2022-12028</t>
  </si>
  <si>
    <t>2112013040</t>
  </si>
  <si>
    <t>49722</t>
  </si>
  <si>
    <t>GRN-2022-12811</t>
  </si>
  <si>
    <t>2112013108</t>
  </si>
  <si>
    <t>50130</t>
  </si>
  <si>
    <t>GRN-2022-13156</t>
  </si>
  <si>
    <t>2112013174</t>
  </si>
  <si>
    <t>50463</t>
  </si>
  <si>
    <t>GRN-2022-13595</t>
  </si>
  <si>
    <t>2112013002</t>
  </si>
  <si>
    <t>55223r1001/22k</t>
  </si>
  <si>
    <t>GRN-2022-12673</t>
  </si>
  <si>
    <t>2112013090</t>
  </si>
  <si>
    <t>886</t>
  </si>
  <si>
    <t>GRN-2022-12931</t>
  </si>
  <si>
    <t>2112013153</t>
  </si>
  <si>
    <t>GRN-2022-13446</t>
  </si>
  <si>
    <t>2112012994</t>
  </si>
  <si>
    <t>NAB-EXP-22-1117</t>
  </si>
  <si>
    <t>GRN-2022-12649</t>
  </si>
  <si>
    <t>2112013220</t>
  </si>
  <si>
    <t>894</t>
  </si>
  <si>
    <t>GRN-2022-13829</t>
  </si>
  <si>
    <t>2112013325</t>
  </si>
  <si>
    <t>DEPZ-OIL-1173/22</t>
  </si>
  <si>
    <t>GRN-2022-13764</t>
  </si>
  <si>
    <t>2112012855</t>
  </si>
  <si>
    <t>AB/1748/21</t>
  </si>
  <si>
    <t>GRN-2022-11581</t>
  </si>
  <si>
    <t>2112012862</t>
  </si>
  <si>
    <t>48773</t>
  </si>
  <si>
    <t>GRN-2022-11607</t>
  </si>
  <si>
    <t>2112012861</t>
  </si>
  <si>
    <t>48776</t>
  </si>
  <si>
    <t>GRN-2022-11603</t>
  </si>
  <si>
    <t>2112012916</t>
  </si>
  <si>
    <t>49190/49196</t>
  </si>
  <si>
    <t>GRN-2022-12035</t>
  </si>
  <si>
    <t>2112012915</t>
  </si>
  <si>
    <t>49192/49195/49185</t>
  </si>
  <si>
    <t>GRN-2022-12033</t>
  </si>
  <si>
    <t>2112012933</t>
  </si>
  <si>
    <t>NAB-EXP-22-1123</t>
  </si>
  <si>
    <t>GRN-2022-12167</t>
  </si>
  <si>
    <t>2112013125</t>
  </si>
  <si>
    <t>223063842/63841</t>
  </si>
  <si>
    <t>GRN-2022-13261</t>
  </si>
  <si>
    <t>2112013126</t>
  </si>
  <si>
    <t>223063846/63845</t>
  </si>
  <si>
    <t>GRN-2022-13263</t>
  </si>
  <si>
    <t>2112013123</t>
  </si>
  <si>
    <t>23063839/63840/638</t>
  </si>
  <si>
    <t>GRN-2022-13256</t>
  </si>
  <si>
    <t>2112013124</t>
  </si>
  <si>
    <t>23063844/223063843</t>
  </si>
  <si>
    <t>GRN-2022-13257</t>
  </si>
  <si>
    <t>2112013106</t>
  </si>
  <si>
    <t>50138</t>
  </si>
  <si>
    <t>GRN-2022-13153</t>
  </si>
  <si>
    <t>2112013104</t>
  </si>
  <si>
    <t>50163</t>
  </si>
  <si>
    <t>GRN-2022-13148</t>
  </si>
  <si>
    <t>2112013119</t>
  </si>
  <si>
    <t>AB/1842/21</t>
  </si>
  <si>
    <t>GRN-2022-13243</t>
  </si>
  <si>
    <t>2112013120</t>
  </si>
  <si>
    <t>AB/1864/21</t>
  </si>
  <si>
    <t>GRN-2022-13244</t>
  </si>
  <si>
    <t>2112012993</t>
  </si>
  <si>
    <t>GRN-2022-12647</t>
  </si>
  <si>
    <t>2112013264</t>
  </si>
  <si>
    <t>GRN-2022-11800</t>
  </si>
  <si>
    <t>2112013326</t>
  </si>
  <si>
    <t>DEPZ-OIL-1099/22</t>
  </si>
  <si>
    <t>GRN-2022-13766</t>
  </si>
  <si>
    <t>2112013294</t>
  </si>
  <si>
    <t>UNIQLO for file no CIPL-03627</t>
  </si>
  <si>
    <t>8510</t>
  </si>
  <si>
    <t>GRN-2022-13093</t>
  </si>
  <si>
    <t>2117000006</t>
  </si>
  <si>
    <t>GRN-2022-13674.</t>
  </si>
  <si>
    <t>2112014468</t>
  </si>
  <si>
    <t>Goods received from SADIA TEXTILE MILLS LIMITED</t>
  </si>
  <si>
    <t>41124/41113</t>
  </si>
  <si>
    <t>GRN-2022-13087</t>
  </si>
  <si>
    <t>SADIA TEXTILE MILLS LIMITED</t>
  </si>
  <si>
    <t>2112014470</t>
  </si>
  <si>
    <t>41254</t>
  </si>
  <si>
    <t>GRN-2022-13498</t>
  </si>
  <si>
    <t>2112014469</t>
  </si>
  <si>
    <t>41898</t>
  </si>
  <si>
    <t>GRN-2022-13114</t>
  </si>
  <si>
    <t>2112013732</t>
  </si>
  <si>
    <t>SML2022bd04855</t>
  </si>
  <si>
    <t>GRN-2022-13956</t>
  </si>
  <si>
    <t>2112013735</t>
  </si>
  <si>
    <t>SML2022BD04860</t>
  </si>
  <si>
    <t>GRN-2022-13959</t>
  </si>
  <si>
    <t>2112013733</t>
  </si>
  <si>
    <t>SML2022BD04855</t>
  </si>
  <si>
    <t>GRN-2022-13957</t>
  </si>
  <si>
    <t>2112013734</t>
  </si>
  <si>
    <t>GRN-2022-13958</t>
  </si>
  <si>
    <t>2112013739</t>
  </si>
  <si>
    <t>94936-95555</t>
  </si>
  <si>
    <t>GRN-2022-13963</t>
  </si>
  <si>
    <t>2112013736</t>
  </si>
  <si>
    <t>GRN-2022-13960</t>
  </si>
  <si>
    <t>2112013731</t>
  </si>
  <si>
    <t>GRN-2022-13955</t>
  </si>
  <si>
    <t>2112013737</t>
  </si>
  <si>
    <t>GRN-2022-13961</t>
  </si>
  <si>
    <t>2112013755</t>
  </si>
  <si>
    <t>EXP-SD-5532-NTA</t>
  </si>
  <si>
    <t>GRN-2022-14001</t>
  </si>
  <si>
    <t>2112013740</t>
  </si>
  <si>
    <t>9601</t>
  </si>
  <si>
    <t>GRN-2022-13966</t>
  </si>
  <si>
    <t>2112013756</t>
  </si>
  <si>
    <t>AB/1824/21</t>
  </si>
  <si>
    <t>GRN-2022-14012</t>
  </si>
  <si>
    <t>2112013754</t>
  </si>
  <si>
    <t>IN1181695</t>
  </si>
  <si>
    <t>GRN-2022-13989</t>
  </si>
  <si>
    <t>2112013728</t>
  </si>
  <si>
    <t>TH22/0091-1</t>
  </si>
  <si>
    <t>GRN-2022-13893</t>
  </si>
  <si>
    <t>2112013742</t>
  </si>
  <si>
    <t>50781</t>
  </si>
  <si>
    <t>GRN-2022-13971</t>
  </si>
  <si>
    <t>2112013748</t>
  </si>
  <si>
    <t>50797</t>
  </si>
  <si>
    <t>GRN-2022-13978</t>
  </si>
  <si>
    <t>2112013753</t>
  </si>
  <si>
    <t>AB/1963/21</t>
  </si>
  <si>
    <t>GRN-2022-13985</t>
  </si>
  <si>
    <t>2112013892</t>
  </si>
  <si>
    <t>JXYX220420</t>
  </si>
  <si>
    <t>GRN-2022-13891</t>
  </si>
  <si>
    <t>2112013747</t>
  </si>
  <si>
    <t>50791</t>
  </si>
  <si>
    <t>GRN-2022-13977</t>
  </si>
  <si>
    <t>2112013738</t>
  </si>
  <si>
    <t>223060975</t>
  </si>
  <si>
    <t>GRN-2022-13962</t>
  </si>
  <si>
    <t>2112013741</t>
  </si>
  <si>
    <t>50778</t>
  </si>
  <si>
    <t>GRN-2022-13969</t>
  </si>
  <si>
    <t>2112013749</t>
  </si>
  <si>
    <t>50793</t>
  </si>
  <si>
    <t>GRN-2022-13979</t>
  </si>
  <si>
    <t>2112013752</t>
  </si>
  <si>
    <t>254605</t>
  </si>
  <si>
    <t>GRN-2022-13983</t>
  </si>
  <si>
    <t>2112013745</t>
  </si>
  <si>
    <t>50783</t>
  </si>
  <si>
    <t>GRN-2022-13975</t>
  </si>
  <si>
    <t>2112013729</t>
  </si>
  <si>
    <t>TH22/0091</t>
  </si>
  <si>
    <t>GRN-2022-13895</t>
  </si>
  <si>
    <t>2112013730</t>
  </si>
  <si>
    <t>GRN-2022-13896</t>
  </si>
  <si>
    <t>2112013743</t>
  </si>
  <si>
    <t>50780</t>
  </si>
  <si>
    <t>GRN-2022-13973</t>
  </si>
  <si>
    <t>2112013746</t>
  </si>
  <si>
    <t>50801</t>
  </si>
  <si>
    <t>GRN-2022-13976</t>
  </si>
  <si>
    <t>2112013744</t>
  </si>
  <si>
    <t>50782</t>
  </si>
  <si>
    <t>GRN-2022-13974</t>
  </si>
  <si>
    <t>2112013751</t>
  </si>
  <si>
    <t>254604</t>
  </si>
  <si>
    <t>GRN-2022-13982</t>
  </si>
  <si>
    <t>2112013750</t>
  </si>
  <si>
    <t>50784</t>
  </si>
  <si>
    <t>GRN-2022-13980</t>
  </si>
  <si>
    <t>2112013763</t>
  </si>
  <si>
    <t>IE00283562</t>
  </si>
  <si>
    <t>GRN-2022-14042</t>
  </si>
  <si>
    <t>2112013900</t>
  </si>
  <si>
    <t>KL21-A595</t>
  </si>
  <si>
    <t>GRN-2022-14104</t>
  </si>
  <si>
    <t>2112013901</t>
  </si>
  <si>
    <t>AB/1806/21</t>
  </si>
  <si>
    <t>GRN-2022-14106</t>
  </si>
  <si>
    <t>2112013758</t>
  </si>
  <si>
    <t>97259</t>
  </si>
  <si>
    <t>GRN-2022-14019</t>
  </si>
  <si>
    <t>2112013757</t>
  </si>
  <si>
    <t>98295-97560</t>
  </si>
  <si>
    <t>GRN-2022-14018</t>
  </si>
  <si>
    <t>2112014467</t>
  </si>
  <si>
    <t>41267</t>
  </si>
  <si>
    <t>GRN-2022-14096</t>
  </si>
  <si>
    <t>2112013766</t>
  </si>
  <si>
    <t>IE00313032</t>
  </si>
  <si>
    <t>GRN-2022-14058</t>
  </si>
  <si>
    <t>2112013894</t>
  </si>
  <si>
    <t>8775</t>
  </si>
  <si>
    <t>GRN-2022-14091</t>
  </si>
  <si>
    <t>2112013760</t>
  </si>
  <si>
    <t>TH22/0087</t>
  </si>
  <si>
    <t>GRN-2022-14024</t>
  </si>
  <si>
    <t>2112013761</t>
  </si>
  <si>
    <t>TH22/0088</t>
  </si>
  <si>
    <t>GRN-2022-14025</t>
  </si>
  <si>
    <t>2112013762</t>
  </si>
  <si>
    <t>GRN-2022-14028</t>
  </si>
  <si>
    <t>2112013764</t>
  </si>
  <si>
    <t>223063321</t>
  </si>
  <si>
    <t>GRN-2022-14044</t>
  </si>
  <si>
    <t>2112013765</t>
  </si>
  <si>
    <t>223063322</t>
  </si>
  <si>
    <t>GRN-2022-14045</t>
  </si>
  <si>
    <t>2112013898</t>
  </si>
  <si>
    <t>8656</t>
  </si>
  <si>
    <t>GRN-2022-14101</t>
  </si>
  <si>
    <t>2112013759</t>
  </si>
  <si>
    <t>TH22/0089</t>
  </si>
  <si>
    <t>GRN-2022-14023</t>
  </si>
  <si>
    <t>2112013893</t>
  </si>
  <si>
    <t>8508</t>
  </si>
  <si>
    <t>GRN-2022-14089</t>
  </si>
  <si>
    <t>2112013899</t>
  </si>
  <si>
    <t>8654</t>
  </si>
  <si>
    <t>GRN-2022-14102</t>
  </si>
  <si>
    <t>2112013896</t>
  </si>
  <si>
    <t>8777</t>
  </si>
  <si>
    <t>GRN-2022-14093</t>
  </si>
  <si>
    <t>2112013897</t>
  </si>
  <si>
    <t>8655</t>
  </si>
  <si>
    <t>GRN-2022-14099</t>
  </si>
  <si>
    <t>2112013895</t>
  </si>
  <si>
    <t>8776</t>
  </si>
  <si>
    <t>GRN-2022-14092</t>
  </si>
  <si>
    <t>2112013874</t>
  </si>
  <si>
    <t>EXP/F-35/1103/2022</t>
  </si>
  <si>
    <t>GRN-2022-14210</t>
  </si>
  <si>
    <t>2112013769</t>
  </si>
  <si>
    <t>AB/1800/21</t>
  </si>
  <si>
    <t>GRN-2022-14163</t>
  </si>
  <si>
    <t>2112013768</t>
  </si>
  <si>
    <t>GRN-2022-14162</t>
  </si>
  <si>
    <t>2112013770</t>
  </si>
  <si>
    <t>AB/1801/21</t>
  </si>
  <si>
    <t>GRN-2022-14164</t>
  </si>
  <si>
    <t>2112013773</t>
  </si>
  <si>
    <t>9528/99523/99751/9</t>
  </si>
  <si>
    <t>GRN-2022-14167</t>
  </si>
  <si>
    <t>2112013779</t>
  </si>
  <si>
    <t>2022/161</t>
  </si>
  <si>
    <t>GRN-2022-14184</t>
  </si>
  <si>
    <t>2112013771</t>
  </si>
  <si>
    <t>GRN-2022-14165</t>
  </si>
  <si>
    <t>2112013772</t>
  </si>
  <si>
    <t>GRN-2022-14166</t>
  </si>
  <si>
    <t>2112013767</t>
  </si>
  <si>
    <t>ie00312022</t>
  </si>
  <si>
    <t>GRN-2022-14160</t>
  </si>
  <si>
    <t>2112013775</t>
  </si>
  <si>
    <t>7952</t>
  </si>
  <si>
    <t>GRN-2022-14176</t>
  </si>
  <si>
    <t>2112013782</t>
  </si>
  <si>
    <t>nab-exp-22-1318</t>
  </si>
  <si>
    <t>GRN-2022-14188</t>
  </si>
  <si>
    <t>2112013776</t>
  </si>
  <si>
    <t>23068851/68849/688</t>
  </si>
  <si>
    <t>GRN-2022-14179</t>
  </si>
  <si>
    <t>2112013781</t>
  </si>
  <si>
    <t>GRN-2022-14187</t>
  </si>
  <si>
    <t>2112013783</t>
  </si>
  <si>
    <t>GRN-2022-14189</t>
  </si>
  <si>
    <t>2112013780</t>
  </si>
  <si>
    <t>nab-exp-22-1348</t>
  </si>
  <si>
    <t>GRN-2022-14186</t>
  </si>
  <si>
    <t>2112013774</t>
  </si>
  <si>
    <t>268225</t>
  </si>
  <si>
    <t>GRN-2022-14170</t>
  </si>
  <si>
    <t>2112013785</t>
  </si>
  <si>
    <t>nab-exp-22-1323</t>
  </si>
  <si>
    <t>GRN-2022-14193</t>
  </si>
  <si>
    <t>2112013777</t>
  </si>
  <si>
    <t>23068852/8853/8855</t>
  </si>
  <si>
    <t>GRN-2022-14182</t>
  </si>
  <si>
    <t>2112013778</t>
  </si>
  <si>
    <t>23068854/8787/8786</t>
  </si>
  <si>
    <t>GRN-2022-14183</t>
  </si>
  <si>
    <t>2112013784</t>
  </si>
  <si>
    <t>GRN-2022-14191</t>
  </si>
  <si>
    <t>2112013875</t>
  </si>
  <si>
    <t>EXP/F-35/1108/2022</t>
  </si>
  <si>
    <t>GRN-2022-14224</t>
  </si>
  <si>
    <t>2112013786</t>
  </si>
  <si>
    <t>XJ2204271534</t>
  </si>
  <si>
    <t>GRN-2022-14236</t>
  </si>
  <si>
    <t>2112013791</t>
  </si>
  <si>
    <t>20220408TICH</t>
  </si>
  <si>
    <t>GRN-2022-14306</t>
  </si>
  <si>
    <t>2112013789</t>
  </si>
  <si>
    <t>GRN-2022-14272</t>
  </si>
  <si>
    <t>2112013788</t>
  </si>
  <si>
    <t>GRN-2022-14271</t>
  </si>
  <si>
    <t>2112013787</t>
  </si>
  <si>
    <t>GRN-2022-14263</t>
  </si>
  <si>
    <t>2112013790</t>
  </si>
  <si>
    <t>17690</t>
  </si>
  <si>
    <t>GRN-2022-14278</t>
  </si>
  <si>
    <t>2112013902</t>
  </si>
  <si>
    <t>8638</t>
  </si>
  <si>
    <t>GRN-2022-14260</t>
  </si>
  <si>
    <t>2112013793</t>
  </si>
  <si>
    <t>in1180671</t>
  </si>
  <si>
    <t>GRN-2022-14310</t>
  </si>
  <si>
    <t>2112013809</t>
  </si>
  <si>
    <t>266564</t>
  </si>
  <si>
    <t>GRN-2022-14350</t>
  </si>
  <si>
    <t>2112013794</t>
  </si>
  <si>
    <t>in1180880</t>
  </si>
  <si>
    <t>GRN-2022-14311</t>
  </si>
  <si>
    <t>2112013802</t>
  </si>
  <si>
    <t>00275/557/620/554/</t>
  </si>
  <si>
    <t>GRN-2022-14328</t>
  </si>
  <si>
    <t>2112013814</t>
  </si>
  <si>
    <t>101480-101419</t>
  </si>
  <si>
    <t>GRN-2022-14387</t>
  </si>
  <si>
    <t>2112013803</t>
  </si>
  <si>
    <t>266566</t>
  </si>
  <si>
    <t>GRN-2022-14336</t>
  </si>
  <si>
    <t>2112013808</t>
  </si>
  <si>
    <t>GRN-2022-14349</t>
  </si>
  <si>
    <t>2112013804</t>
  </si>
  <si>
    <t>GRN-2022-14340</t>
  </si>
  <si>
    <t>2112013810</t>
  </si>
  <si>
    <t>GRN-2022-14351</t>
  </si>
  <si>
    <t>2112013807</t>
  </si>
  <si>
    <t>GRN-2022-14348</t>
  </si>
  <si>
    <t>2112013806</t>
  </si>
  <si>
    <t>266567</t>
  </si>
  <si>
    <t>GRN-2022-14345</t>
  </si>
  <si>
    <t>2112013805</t>
  </si>
  <si>
    <t>GRN-2022-14344</t>
  </si>
  <si>
    <t>2112013792</t>
  </si>
  <si>
    <t>9295/9293</t>
  </si>
  <si>
    <t>GRN-2022-14309</t>
  </si>
  <si>
    <t>2112013903</t>
  </si>
  <si>
    <t>GRN-2022-14330</t>
  </si>
  <si>
    <t>2112013812</t>
  </si>
  <si>
    <t>NAUTICA for file no CIPL-03622</t>
  </si>
  <si>
    <t>AB/1953/21</t>
  </si>
  <si>
    <t>GRN-2022-14358</t>
  </si>
  <si>
    <t>2112013797</t>
  </si>
  <si>
    <t>51257</t>
  </si>
  <si>
    <t>GRN-2022-14323</t>
  </si>
  <si>
    <t>2112013795</t>
  </si>
  <si>
    <t>20220424TICH</t>
  </si>
  <si>
    <t>GRN-2022-14314</t>
  </si>
  <si>
    <t>2112013798</t>
  </si>
  <si>
    <t>51253</t>
  </si>
  <si>
    <t>GRN-2022-14324</t>
  </si>
  <si>
    <t>2112013796</t>
  </si>
  <si>
    <t>49732/51259</t>
  </si>
  <si>
    <t>GRN-2022-14322</t>
  </si>
  <si>
    <t>2112013813</t>
  </si>
  <si>
    <t>GRN-2022-14368</t>
  </si>
  <si>
    <t>2112013799</t>
  </si>
  <si>
    <t>51255</t>
  </si>
  <si>
    <t>GRN-2022-14325</t>
  </si>
  <si>
    <t>2112013801</t>
  </si>
  <si>
    <t>51258</t>
  </si>
  <si>
    <t>GRN-2022-14327</t>
  </si>
  <si>
    <t>2112013800</t>
  </si>
  <si>
    <t>51254</t>
  </si>
  <si>
    <t>GRN-2022-14326</t>
  </si>
  <si>
    <t>2112013811</t>
  </si>
  <si>
    <t>6</t>
  </si>
  <si>
    <t>GRN-2022-14353</t>
  </si>
  <si>
    <t>2112013815</t>
  </si>
  <si>
    <t>GRN-2022-14398</t>
  </si>
  <si>
    <t>2112013820</t>
  </si>
  <si>
    <t>IN1179552</t>
  </si>
  <si>
    <t>GRN-2022-14494</t>
  </si>
  <si>
    <t>2112013821</t>
  </si>
  <si>
    <t>IN1179553</t>
  </si>
  <si>
    <t>GRN-2022-14495</t>
  </si>
  <si>
    <t>2112013816</t>
  </si>
  <si>
    <t>IN1179523</t>
  </si>
  <si>
    <t>GRN-2022-14437</t>
  </si>
  <si>
    <t>2112013817</t>
  </si>
  <si>
    <t>IN1183027</t>
  </si>
  <si>
    <t>GRN-2022-14439</t>
  </si>
  <si>
    <t>2112013818</t>
  </si>
  <si>
    <t>IN1183028</t>
  </si>
  <si>
    <t>GRN-2022-14442</t>
  </si>
  <si>
    <t>2112013906</t>
  </si>
  <si>
    <t>CPD220000035</t>
  </si>
  <si>
    <t>GRN-2022-14424</t>
  </si>
  <si>
    <t>2112013819</t>
  </si>
  <si>
    <t>IN1183050</t>
  </si>
  <si>
    <t>GRN-2022-14493</t>
  </si>
  <si>
    <t>2112013905</t>
  </si>
  <si>
    <t>LEVIS for file no CIPL-03611</t>
  </si>
  <si>
    <t>CPD220000087</t>
  </si>
  <si>
    <t>GRN-2022-14418</t>
  </si>
  <si>
    <t>2112013904</t>
  </si>
  <si>
    <t>CPD220000078</t>
  </si>
  <si>
    <t>GRN-2022-14413</t>
  </si>
  <si>
    <t>2112013835</t>
  </si>
  <si>
    <t>AB/1887/21</t>
  </si>
  <si>
    <t>GRN-2022-14540</t>
  </si>
  <si>
    <t>2112013834</t>
  </si>
  <si>
    <t>AB/1974/21</t>
  </si>
  <si>
    <t>GRN-2022-14539</t>
  </si>
  <si>
    <t>2112013828</t>
  </si>
  <si>
    <t>AB/1972/21</t>
  </si>
  <si>
    <t>GRN-2022-14529</t>
  </si>
  <si>
    <t>2112013907</t>
  </si>
  <si>
    <t>SR2210810</t>
  </si>
  <si>
    <t>GRN-2022-14554</t>
  </si>
  <si>
    <t>2112013822</t>
  </si>
  <si>
    <t>223067126/65953</t>
  </si>
  <si>
    <t>GRN-2022-14496</t>
  </si>
  <si>
    <t>2112013823</t>
  </si>
  <si>
    <t>223067952/7953</t>
  </si>
  <si>
    <t>GRN-2022-14497</t>
  </si>
  <si>
    <t>2112013825</t>
  </si>
  <si>
    <t>GRN-2022-14517</t>
  </si>
  <si>
    <t>2112013826</t>
  </si>
  <si>
    <t>GRN-2022-14518</t>
  </si>
  <si>
    <t>2112013827</t>
  </si>
  <si>
    <t>GRN-2022-14520</t>
  </si>
  <si>
    <t>2112013829</t>
  </si>
  <si>
    <t>GRN-2022-14530</t>
  </si>
  <si>
    <t>2112013831</t>
  </si>
  <si>
    <t>AB/1973/21</t>
  </si>
  <si>
    <t>GRN-2022-14534</t>
  </si>
  <si>
    <t>2112013830</t>
  </si>
  <si>
    <t>GRN-2022-14532</t>
  </si>
  <si>
    <t>2112013824</t>
  </si>
  <si>
    <t>907</t>
  </si>
  <si>
    <t>GRN-2022-14514</t>
  </si>
  <si>
    <t>2112013833</t>
  </si>
  <si>
    <t>GRN-2022-14538</t>
  </si>
  <si>
    <t>2112013832</t>
  </si>
  <si>
    <t>GRN-2022-14536</t>
  </si>
  <si>
    <t>2112013908</t>
  </si>
  <si>
    <t>SR2210811</t>
  </si>
  <si>
    <t>GRN-2022-14555</t>
  </si>
  <si>
    <t>2112013836</t>
  </si>
  <si>
    <t>AB/1964/21</t>
  </si>
  <si>
    <t>GRN-2022-14541</t>
  </si>
  <si>
    <t>2112013837</t>
  </si>
  <si>
    <t>GRN-2022-14542</t>
  </si>
  <si>
    <t>2112013844</t>
  </si>
  <si>
    <t>AB/1756/21</t>
  </si>
  <si>
    <t>GRN-2022-14644</t>
  </si>
  <si>
    <t>2112013909</t>
  </si>
  <si>
    <t>"KD22-0244 "</t>
  </si>
  <si>
    <t>GRN-2022-14653</t>
  </si>
  <si>
    <t>2112013848</t>
  </si>
  <si>
    <t>GRN-2022-14648</t>
  </si>
  <si>
    <t>2112013849</t>
  </si>
  <si>
    <t>GRN-2022-14650</t>
  </si>
  <si>
    <t>2112013846</t>
  </si>
  <si>
    <t>GRN-2022-14646</t>
  </si>
  <si>
    <t>2112013845</t>
  </si>
  <si>
    <t>GRN-2022-14645</t>
  </si>
  <si>
    <t>2112013847</t>
  </si>
  <si>
    <t>9389</t>
  </si>
  <si>
    <t>GRN-2022-14647</t>
  </si>
  <si>
    <t>2112013876</t>
  </si>
  <si>
    <t>TH22/0095</t>
  </si>
  <si>
    <t>GRN-2022-14626</t>
  </si>
  <si>
    <t>2112013877</t>
  </si>
  <si>
    <t>GRN-2022-14629</t>
  </si>
  <si>
    <t>2112013842</t>
  </si>
  <si>
    <t>4638</t>
  </si>
  <si>
    <t>GRN-2022-14573</t>
  </si>
  <si>
    <t>2112013840</t>
  </si>
  <si>
    <t>223070700</t>
  </si>
  <si>
    <t>GRN-2022-14569</t>
  </si>
  <si>
    <t>2112013841</t>
  </si>
  <si>
    <t>223070701</t>
  </si>
  <si>
    <t>GRN-2022-14572</t>
  </si>
  <si>
    <t>2112013839</t>
  </si>
  <si>
    <t>223070694/0671</t>
  </si>
  <si>
    <t>GRN-2022-14566</t>
  </si>
  <si>
    <t>2112013843</t>
  </si>
  <si>
    <t>223070693</t>
  </si>
  <si>
    <t>GRN-2022-14609</t>
  </si>
  <si>
    <t>2112013838</t>
  </si>
  <si>
    <t>23070698/0697/0695</t>
  </si>
  <si>
    <t>GRN-2022-14562</t>
  </si>
  <si>
    <t>2112013863</t>
  </si>
  <si>
    <t>ifbd/exp-22-1586</t>
  </si>
  <si>
    <t>GRN-2022-14731</t>
  </si>
  <si>
    <t>2112013864</t>
  </si>
  <si>
    <t>GRN-2022-14733</t>
  </si>
  <si>
    <t>2112013858</t>
  </si>
  <si>
    <t>ie00283562</t>
  </si>
  <si>
    <t>GRN-2022-14715</t>
  </si>
  <si>
    <t>2112013851</t>
  </si>
  <si>
    <t>AB/1799/21</t>
  </si>
  <si>
    <t>GRN-2022-14658</t>
  </si>
  <si>
    <t>2112013852</t>
  </si>
  <si>
    <t>GRN-2022-14660</t>
  </si>
  <si>
    <t>2112013859</t>
  </si>
  <si>
    <t>AB/1825/21</t>
  </si>
  <si>
    <t>GRN-2022-14719</t>
  </si>
  <si>
    <t>2112013860</t>
  </si>
  <si>
    <t>GRN-2022-14721</t>
  </si>
  <si>
    <t>2112013861</t>
  </si>
  <si>
    <t>AB/1751/21</t>
  </si>
  <si>
    <t>GRN-2022-14725</t>
  </si>
  <si>
    <t>2112013850</t>
  </si>
  <si>
    <t>GRN-2022-14654</t>
  </si>
  <si>
    <t>2112013855</t>
  </si>
  <si>
    <t>51583/51602</t>
  </si>
  <si>
    <t>GRN-2022-14668</t>
  </si>
  <si>
    <t>2112013910</t>
  </si>
  <si>
    <t>JXYX220425</t>
  </si>
  <si>
    <t>GRN-2022-14745</t>
  </si>
  <si>
    <t>2112013856</t>
  </si>
  <si>
    <t>51592</t>
  </si>
  <si>
    <t>GRN-2022-14670</t>
  </si>
  <si>
    <t>2112013862</t>
  </si>
  <si>
    <t>908</t>
  </si>
  <si>
    <t>GRN-2022-14729</t>
  </si>
  <si>
    <t>2112013854</t>
  </si>
  <si>
    <t>51586</t>
  </si>
  <si>
    <t>GRN-2022-14666</t>
  </si>
  <si>
    <t>2112013853</t>
  </si>
  <si>
    <t>51581</t>
  </si>
  <si>
    <t>GRN-2022-14664</t>
  </si>
  <si>
    <t>2112013857</t>
  </si>
  <si>
    <t>51594</t>
  </si>
  <si>
    <t>GRN-2022-14674</t>
  </si>
  <si>
    <t>2112013881</t>
  </si>
  <si>
    <t>ie00118382</t>
  </si>
  <si>
    <t>GRN-2022-14859</t>
  </si>
  <si>
    <t>2112013882</t>
  </si>
  <si>
    <t>GRN-2022-14879</t>
  </si>
  <si>
    <t>2112013879</t>
  </si>
  <si>
    <t>nab-exp-22-1372</t>
  </si>
  <si>
    <t>GRN-2022-14840</t>
  </si>
  <si>
    <t>2112013880</t>
  </si>
  <si>
    <t>NAB-EXP-22-1330</t>
  </si>
  <si>
    <t>GRN-2022-14844</t>
  </si>
  <si>
    <t>2112013878</t>
  </si>
  <si>
    <t>nab-exp-22-1330</t>
  </si>
  <si>
    <t>GRN-2022-14831</t>
  </si>
  <si>
    <t>2112013911</t>
  </si>
  <si>
    <t>TH22/0101</t>
  </si>
  <si>
    <t>GRN-2022-14751</t>
  </si>
  <si>
    <t>2110001576</t>
  </si>
  <si>
    <t>AB/1236/21</t>
  </si>
  <si>
    <t>IBCPAM233100DAK</t>
  </si>
  <si>
    <t>2110001555</t>
  </si>
  <si>
    <t>Goods received from Tak sang (CPGA-03445)</t>
  </si>
  <si>
    <t>TZIV211740</t>
  </si>
  <si>
    <t>TZPI211222</t>
  </si>
  <si>
    <t>2112013885</t>
  </si>
  <si>
    <t>KL21-A604</t>
  </si>
  <si>
    <t>GRN-2022-14966</t>
  </si>
  <si>
    <t>2112013887</t>
  </si>
  <si>
    <t>79155</t>
  </si>
  <si>
    <t>GRN-2022-14969</t>
  </si>
  <si>
    <t>2112013920</t>
  </si>
  <si>
    <t>CPD220000020</t>
  </si>
  <si>
    <t>GRN-2022-14919</t>
  </si>
  <si>
    <t>2112014202</t>
  </si>
  <si>
    <t>CPD220000022</t>
  </si>
  <si>
    <t>GRN-2022-14982</t>
  </si>
  <si>
    <t>2112013883</t>
  </si>
  <si>
    <t>101739-102395</t>
  </si>
  <si>
    <t>GRN-2022-14902</t>
  </si>
  <si>
    <t>2112013886</t>
  </si>
  <si>
    <t>58027</t>
  </si>
  <si>
    <t>GRN-2022-14967</t>
  </si>
  <si>
    <t>2112013921</t>
  </si>
  <si>
    <t>22C-E0195</t>
  </si>
  <si>
    <t>GRN-2022-14968</t>
  </si>
  <si>
    <t>2112014098</t>
  </si>
  <si>
    <t>QPD220000155</t>
  </si>
  <si>
    <t>GRN-2022-14984</t>
  </si>
  <si>
    <t>2112013888</t>
  </si>
  <si>
    <t>70658</t>
  </si>
  <si>
    <t>GRN-2022-14970</t>
  </si>
  <si>
    <t>2112013889</t>
  </si>
  <si>
    <t>78462</t>
  </si>
  <si>
    <t>GRN-2022-14971</t>
  </si>
  <si>
    <t>2112013890</t>
  </si>
  <si>
    <t>60963</t>
  </si>
  <si>
    <t>GRN-2022-14972</t>
  </si>
  <si>
    <t>2112013884</t>
  </si>
  <si>
    <t>44953/44954</t>
  </si>
  <si>
    <t>GRN-2022-14960</t>
  </si>
  <si>
    <t>2112013891</t>
  </si>
  <si>
    <t>AB/1985/21</t>
  </si>
  <si>
    <t>GRN-2022-14976</t>
  </si>
  <si>
    <t>2112013951</t>
  </si>
  <si>
    <t>N1160333/9537/7254</t>
  </si>
  <si>
    <t>GRN-2022-15080</t>
  </si>
  <si>
    <t>2112013945</t>
  </si>
  <si>
    <t>in1183486</t>
  </si>
  <si>
    <t>GRN-2022-15029</t>
  </si>
  <si>
    <t>2112013943</t>
  </si>
  <si>
    <t>in1184779</t>
  </si>
  <si>
    <t>GRN-2022-15027</t>
  </si>
  <si>
    <t>2112013947</t>
  </si>
  <si>
    <t>in1183835</t>
  </si>
  <si>
    <t>GRN-2022-15032</t>
  </si>
  <si>
    <t>2112013939</t>
  </si>
  <si>
    <t>in1183882</t>
  </si>
  <si>
    <t>GRN-2022-15023</t>
  </si>
  <si>
    <t>2112013941</t>
  </si>
  <si>
    <t>in1183982</t>
  </si>
  <si>
    <t>GRN-2022-15025</t>
  </si>
  <si>
    <t>2112013937</t>
  </si>
  <si>
    <t>in1184024</t>
  </si>
  <si>
    <t>GRN-2022-15021</t>
  </si>
  <si>
    <t>2112013938</t>
  </si>
  <si>
    <t>in1183458</t>
  </si>
  <si>
    <t>GRN-2022-15022</t>
  </si>
  <si>
    <t>2112013942</t>
  </si>
  <si>
    <t>in1183330</t>
  </si>
  <si>
    <t>GRN-2022-15026</t>
  </si>
  <si>
    <t>2112013949</t>
  </si>
  <si>
    <t>in114271</t>
  </si>
  <si>
    <t>GRN-2022-15034</t>
  </si>
  <si>
    <t>2112013940</t>
  </si>
  <si>
    <t>in1182018</t>
  </si>
  <si>
    <t>GRN-2022-15024</t>
  </si>
  <si>
    <t>2112013948</t>
  </si>
  <si>
    <t>in1182376</t>
  </si>
  <si>
    <t>GRN-2022-15033</t>
  </si>
  <si>
    <t>2112013946</t>
  </si>
  <si>
    <t>in1184428</t>
  </si>
  <si>
    <t>GRN-2022-15031</t>
  </si>
  <si>
    <t>2112013944</t>
  </si>
  <si>
    <t>GRN-2022-15028</t>
  </si>
  <si>
    <t>2112013934</t>
  </si>
  <si>
    <t>in1184450</t>
  </si>
  <si>
    <t>GRN-2022-15016</t>
  </si>
  <si>
    <t>2112013936</t>
  </si>
  <si>
    <t>in1185106i</t>
  </si>
  <si>
    <t>GRN-2022-15018</t>
  </si>
  <si>
    <t>2112013935</t>
  </si>
  <si>
    <t>in1185108</t>
  </si>
  <si>
    <t>GRN-2022-15017</t>
  </si>
  <si>
    <t>2112013933</t>
  </si>
  <si>
    <t>in1185161</t>
  </si>
  <si>
    <t>GRN-2022-15015</t>
  </si>
  <si>
    <t>2112013930</t>
  </si>
  <si>
    <t>223071724</t>
  </si>
  <si>
    <t>GRN-2022-15012</t>
  </si>
  <si>
    <t>2112013922</t>
  </si>
  <si>
    <t>891</t>
  </si>
  <si>
    <t>GRN-2022-14989</t>
  </si>
  <si>
    <t>2112013950</t>
  </si>
  <si>
    <t>031960385/6414/723</t>
  </si>
  <si>
    <t>GRN-2022-15070</t>
  </si>
  <si>
    <t>2112013924</t>
  </si>
  <si>
    <t>031996645/1290/281</t>
  </si>
  <si>
    <t>GRN-2022-14993</t>
  </si>
  <si>
    <t>2112013925</t>
  </si>
  <si>
    <t>1031994406/11289</t>
  </si>
  <si>
    <t>GRN-2022-14998</t>
  </si>
  <si>
    <t>2112013927</t>
  </si>
  <si>
    <t>223071717</t>
  </si>
  <si>
    <t>GRN-2022-15004</t>
  </si>
  <si>
    <t>2112013928</t>
  </si>
  <si>
    <t>223071718/71719</t>
  </si>
  <si>
    <t>GRN-2022-15006</t>
  </si>
  <si>
    <t>2112013929</t>
  </si>
  <si>
    <t>223071721/71720</t>
  </si>
  <si>
    <t>GRN-2022-15011</t>
  </si>
  <si>
    <t>2112013926</t>
  </si>
  <si>
    <t>223071722</t>
  </si>
  <si>
    <t>GRN-2022-15003</t>
  </si>
  <si>
    <t>2112013931</t>
  </si>
  <si>
    <t>223071723</t>
  </si>
  <si>
    <t>GRN-2022-15013</t>
  </si>
  <si>
    <t>2112014099</t>
  </si>
  <si>
    <t>AB/1922/21</t>
  </si>
  <si>
    <t>GRN-2022-15086</t>
  </si>
  <si>
    <t>2112013923</t>
  </si>
  <si>
    <t>906</t>
  </si>
  <si>
    <t>GRN-2022-14992</t>
  </si>
  <si>
    <t>2112013932</t>
  </si>
  <si>
    <t>223071644/1660</t>
  </si>
  <si>
    <t>GRN-2022-15014</t>
  </si>
  <si>
    <t>2112013959</t>
  </si>
  <si>
    <t>GRN-2022-15138</t>
  </si>
  <si>
    <t>2112013972</t>
  </si>
  <si>
    <t>ie00330092</t>
  </si>
  <si>
    <t>GRN-2022-15181</t>
  </si>
  <si>
    <t>2112013962</t>
  </si>
  <si>
    <t>GRN-2022-15160</t>
  </si>
  <si>
    <t>2112013968</t>
  </si>
  <si>
    <t>95769</t>
  </si>
  <si>
    <t>GRN-2022-15175</t>
  </si>
  <si>
    <t>2112014100</t>
  </si>
  <si>
    <t>KD22-0260</t>
  </si>
  <si>
    <t>GRN-2022-15095</t>
  </si>
  <si>
    <t>2112014102</t>
  </si>
  <si>
    <t>2C-E0193&amp;22C-E0194</t>
  </si>
  <si>
    <t>GRN-2022-15157</t>
  </si>
  <si>
    <t>2112014103</t>
  </si>
  <si>
    <t>GRN-2022-15161</t>
  </si>
  <si>
    <t>2112013966</t>
  </si>
  <si>
    <t>103928</t>
  </si>
  <si>
    <t>GRN-2022-15172</t>
  </si>
  <si>
    <t>2112013960</t>
  </si>
  <si>
    <t>GRN-2022-15144</t>
  </si>
  <si>
    <t>2112013961</t>
  </si>
  <si>
    <t>GRN-2022-15151</t>
  </si>
  <si>
    <t>2112013963</t>
  </si>
  <si>
    <t>kl22-a120</t>
  </si>
  <si>
    <t>GRN-2022-15166</t>
  </si>
  <si>
    <t>2112014106</t>
  </si>
  <si>
    <t>QPD220000114</t>
  </si>
  <si>
    <t>GRN-2022-15177</t>
  </si>
  <si>
    <t>2112013971</t>
  </si>
  <si>
    <t>96119</t>
  </si>
  <si>
    <t>GRN-2022-15179</t>
  </si>
  <si>
    <t>2112014107</t>
  </si>
  <si>
    <t>95727</t>
  </si>
  <si>
    <t>GRN-2022-15180</t>
  </si>
  <si>
    <t>2112013970</t>
  </si>
  <si>
    <t>94998</t>
  </si>
  <si>
    <t>GRN-2022-15178</t>
  </si>
  <si>
    <t>2112013967</t>
  </si>
  <si>
    <t>LEVIS for file no CIPL-03609</t>
  </si>
  <si>
    <t>105718/94872/93631</t>
  </si>
  <si>
    <t>GRN-2022-15174</t>
  </si>
  <si>
    <t>2112013969</t>
  </si>
  <si>
    <t>95642/94207/99538</t>
  </si>
  <si>
    <t>GRN-2022-15176</t>
  </si>
  <si>
    <t>2112014104</t>
  </si>
  <si>
    <t>2200065</t>
  </si>
  <si>
    <t>GRN-2022-15164</t>
  </si>
  <si>
    <t>2112014105</t>
  </si>
  <si>
    <t>GRN-2022-15165</t>
  </si>
  <si>
    <t>2112013956</t>
  </si>
  <si>
    <t>52012</t>
  </si>
  <si>
    <t>GRN-2022-15116</t>
  </si>
  <si>
    <t>2112013954</t>
  </si>
  <si>
    <t>52016</t>
  </si>
  <si>
    <t>GRN-2022-15112</t>
  </si>
  <si>
    <t>2112014101</t>
  </si>
  <si>
    <t>AB/1900/21</t>
  </si>
  <si>
    <t>GRN-2022-15100</t>
  </si>
  <si>
    <t>2112013965</t>
  </si>
  <si>
    <t>2208</t>
  </si>
  <si>
    <t>GRN-2022-15171</t>
  </si>
  <si>
    <t>2112013964</t>
  </si>
  <si>
    <t>GRN-2022-15170</t>
  </si>
  <si>
    <t>2112013974</t>
  </si>
  <si>
    <t>924</t>
  </si>
  <si>
    <t>GRN-2022-15185</t>
  </si>
  <si>
    <t>2112014113</t>
  </si>
  <si>
    <t>DEPZ-OIL-1232/22</t>
  </si>
  <si>
    <t>GRN-2022-15195</t>
  </si>
  <si>
    <t>2112014109</t>
  </si>
  <si>
    <t>DCF-20220604-BK-1</t>
  </si>
  <si>
    <t>GRN-2022-15189</t>
  </si>
  <si>
    <t>2112014110</t>
  </si>
  <si>
    <t>DCF-20220604-BK-2</t>
  </si>
  <si>
    <t>GRN-2022-15190</t>
  </si>
  <si>
    <t>2112014108</t>
  </si>
  <si>
    <t>DCF-20220611-BK-1</t>
  </si>
  <si>
    <t>GRN-2022-15188</t>
  </si>
  <si>
    <t>2112014111</t>
  </si>
  <si>
    <t>DCF-20220611-BK-2</t>
  </si>
  <si>
    <t>GRN-2022-15192</t>
  </si>
  <si>
    <t>2112014112</t>
  </si>
  <si>
    <t>DEPZ-OIL-1233/22</t>
  </si>
  <si>
    <t>GRN-2022-15194</t>
  </si>
  <si>
    <t>2112013952</t>
  </si>
  <si>
    <t>52014/52021</t>
  </si>
  <si>
    <t>GRN-2022-15108</t>
  </si>
  <si>
    <t>2112013955</t>
  </si>
  <si>
    <t>52011</t>
  </si>
  <si>
    <t>GRN-2022-15115</t>
  </si>
  <si>
    <t>2112013958</t>
  </si>
  <si>
    <t>52017</t>
  </si>
  <si>
    <t>GRN-2022-15120</t>
  </si>
  <si>
    <t>2112013953</t>
  </si>
  <si>
    <t>52013/52018</t>
  </si>
  <si>
    <t>GRN-2022-15110</t>
  </si>
  <si>
    <t>2112013973</t>
  </si>
  <si>
    <t>223072265</t>
  </si>
  <si>
    <t>GRN-2022-15184</t>
  </si>
  <si>
    <t>2112013957</t>
  </si>
  <si>
    <t>52015</t>
  </si>
  <si>
    <t>GRN-2022-15118</t>
  </si>
  <si>
    <t>2112013976</t>
  </si>
  <si>
    <t>105630</t>
  </si>
  <si>
    <t>GRN-2022-15236</t>
  </si>
  <si>
    <t>2112014114</t>
  </si>
  <si>
    <t>EXP/F-35/1153/2022</t>
  </si>
  <si>
    <t>GRN-2022-15203</t>
  </si>
  <si>
    <t>2112014115</t>
  </si>
  <si>
    <t>GRN-2022-15231</t>
  </si>
  <si>
    <t>2112014116</t>
  </si>
  <si>
    <t>GRN-2022-15233</t>
  </si>
  <si>
    <t>2112013979</t>
  </si>
  <si>
    <t>270292</t>
  </si>
  <si>
    <t>GRN-2022-15277</t>
  </si>
  <si>
    <t>2112013980</t>
  </si>
  <si>
    <t>GRN-2022-15278</t>
  </si>
  <si>
    <t>2112013978</t>
  </si>
  <si>
    <t>GRN-2022-15276</t>
  </si>
  <si>
    <t>2112013975</t>
  </si>
  <si>
    <t>223065094/65093</t>
  </si>
  <si>
    <t>GRN-2022-15215</t>
  </si>
  <si>
    <t>2112013977</t>
  </si>
  <si>
    <t>223073589</t>
  </si>
  <si>
    <t>GRN-2022-15262</t>
  </si>
  <si>
    <t>2112013981</t>
  </si>
  <si>
    <t>UNIQLO for file no CIPL-03661</t>
  </si>
  <si>
    <t>ie00336832</t>
  </si>
  <si>
    <t>GRN-2022-15279</t>
  </si>
  <si>
    <t>2112014000</t>
  </si>
  <si>
    <t>IN1182815</t>
  </si>
  <si>
    <t>GRN-2022-15366</t>
  </si>
  <si>
    <t>2112013999</t>
  </si>
  <si>
    <t>IN1182835</t>
  </si>
  <si>
    <t>GRN-2022-15365</t>
  </si>
  <si>
    <t>2112014008</t>
  </si>
  <si>
    <t>IN1186245</t>
  </si>
  <si>
    <t>GRN-2022-15377</t>
  </si>
  <si>
    <t>2112014003</t>
  </si>
  <si>
    <t>IN1186319</t>
  </si>
  <si>
    <t>GRN-2022-15371</t>
  </si>
  <si>
    <t>2112013995</t>
  </si>
  <si>
    <t>in1186249</t>
  </si>
  <si>
    <t>GRN-2022-15343</t>
  </si>
  <si>
    <t>2112014007</t>
  </si>
  <si>
    <t>IN1183525</t>
  </si>
  <si>
    <t>GRN-2022-15376</t>
  </si>
  <si>
    <t>2112014118</t>
  </si>
  <si>
    <t>KD22-0213</t>
  </si>
  <si>
    <t>GRN-2022-15338</t>
  </si>
  <si>
    <t>2112014006</t>
  </si>
  <si>
    <t>IN1185922</t>
  </si>
  <si>
    <t>GRN-2022-15375</t>
  </si>
  <si>
    <t>2112014009</t>
  </si>
  <si>
    <t>IN1186025</t>
  </si>
  <si>
    <t>GRN-2022-15378</t>
  </si>
  <si>
    <t>2112013997</t>
  </si>
  <si>
    <t>AB/1826/21</t>
  </si>
  <si>
    <t>GRN-2022-15354</t>
  </si>
  <si>
    <t>2112014004</t>
  </si>
  <si>
    <t>IN1186288</t>
  </si>
  <si>
    <t>GRN-2022-15372</t>
  </si>
  <si>
    <t>2112013996</t>
  </si>
  <si>
    <t>in1186289</t>
  </si>
  <si>
    <t>GRN-2022-15344</t>
  </si>
  <si>
    <t>2112013990</t>
  </si>
  <si>
    <t>sml2022bd05413</t>
  </si>
  <si>
    <t>GRN-2022-15325</t>
  </si>
  <si>
    <t>2112014005</t>
  </si>
  <si>
    <t>IN1186327</t>
  </si>
  <si>
    <t>GRN-2022-15374</t>
  </si>
  <si>
    <t>2112014014</t>
  </si>
  <si>
    <t>IN1186292</t>
  </si>
  <si>
    <t>GRN-2022-15385</t>
  </si>
  <si>
    <t>2112013991</t>
  </si>
  <si>
    <t>GRN-2022-15327</t>
  </si>
  <si>
    <t>2112014011</t>
  </si>
  <si>
    <t>IN1185749</t>
  </si>
  <si>
    <t>GRN-2022-15380</t>
  </si>
  <si>
    <t>2112014010</t>
  </si>
  <si>
    <t>IN1186324</t>
  </si>
  <si>
    <t>GRN-2022-15379</t>
  </si>
  <si>
    <t>2112014002</t>
  </si>
  <si>
    <t>IN1186317</t>
  </si>
  <si>
    <t>GRN-2022-15368</t>
  </si>
  <si>
    <t>2112014012</t>
  </si>
  <si>
    <t>IN1185847</t>
  </si>
  <si>
    <t>GRN-2022-15381</t>
  </si>
  <si>
    <t>2112014001</t>
  </si>
  <si>
    <t>IN1183505</t>
  </si>
  <si>
    <t>GRN-2022-15367</t>
  </si>
  <si>
    <t>2112014013</t>
  </si>
  <si>
    <t>IN1186396</t>
  </si>
  <si>
    <t>GRN-2022-15382</t>
  </si>
  <si>
    <t>2112013989</t>
  </si>
  <si>
    <t>sml2022bd05066</t>
  </si>
  <si>
    <t>GRN-2022-15324</t>
  </si>
  <si>
    <t>2112013992</t>
  </si>
  <si>
    <t>9568</t>
  </si>
  <si>
    <t>GRN-2022-15339</t>
  </si>
  <si>
    <t>2112014015</t>
  </si>
  <si>
    <t>IN1185977</t>
  </si>
  <si>
    <t>GRN-2022-15388</t>
  </si>
  <si>
    <t>2112014016</t>
  </si>
  <si>
    <t>SML2022BD05597</t>
  </si>
  <si>
    <t>GRN-2022-15390</t>
  </si>
  <si>
    <t>2112013993</t>
  </si>
  <si>
    <t>in1185231</t>
  </si>
  <si>
    <t>GRN-2022-15340</t>
  </si>
  <si>
    <t>2112013985</t>
  </si>
  <si>
    <t>sml2022bd05597</t>
  </si>
  <si>
    <t>GRN-2022-15312</t>
  </si>
  <si>
    <t>2112013986</t>
  </si>
  <si>
    <t>GRN-2022-15315</t>
  </si>
  <si>
    <t>2112013987</t>
  </si>
  <si>
    <t>GRN-2022-15316</t>
  </si>
  <si>
    <t>2112013988</t>
  </si>
  <si>
    <t>GRN-2022-15321</t>
  </si>
  <si>
    <t>2112013998</t>
  </si>
  <si>
    <t>10072603-3</t>
  </si>
  <si>
    <t>GRN-2022-15364</t>
  </si>
  <si>
    <t>2112013994</t>
  </si>
  <si>
    <t>923</t>
  </si>
  <si>
    <t>GRN-2022-15341</t>
  </si>
  <si>
    <t>2112013984</t>
  </si>
  <si>
    <t>GRN-2022-15295</t>
  </si>
  <si>
    <t>2112013982</t>
  </si>
  <si>
    <t>GRN-2022-15290</t>
  </si>
  <si>
    <t>2112014117</t>
  </si>
  <si>
    <t>TH22/0092</t>
  </si>
  <si>
    <t>GRN-2022-15292</t>
  </si>
  <si>
    <t>2112013983</t>
  </si>
  <si>
    <t>nab-exp-22-1410</t>
  </si>
  <si>
    <t>GRN-2022-15293</t>
  </si>
  <si>
    <t>2110001579</t>
  </si>
  <si>
    <t>DPBFBD230597DAK</t>
  </si>
  <si>
    <t>2112014119</t>
  </si>
  <si>
    <t>SFML-1089-22</t>
  </si>
  <si>
    <t>GRN-2022-15409</t>
  </si>
  <si>
    <t>2112014120</t>
  </si>
  <si>
    <t>EXP/F-35/1130/2022</t>
  </si>
  <si>
    <t>GRN-2022-15430</t>
  </si>
  <si>
    <t>2112014121</t>
  </si>
  <si>
    <t>GRN-2022-15431</t>
  </si>
  <si>
    <t>2112014122</t>
  </si>
  <si>
    <t>GRN-2022-15432</t>
  </si>
  <si>
    <t>2112014669</t>
  </si>
  <si>
    <t>41289/42454</t>
  </si>
  <si>
    <t>GRN-2022-15435</t>
  </si>
  <si>
    <t>2112014381</t>
  </si>
  <si>
    <t>EXP/F-35/1180/2022</t>
  </si>
  <si>
    <t>GRN-2022-15503</t>
  </si>
  <si>
    <t>2112014126</t>
  </si>
  <si>
    <t>651649</t>
  </si>
  <si>
    <t>GRN-2022-15475</t>
  </si>
  <si>
    <t>2112014124</t>
  </si>
  <si>
    <t>7954</t>
  </si>
  <si>
    <t>GRN-2022-15468</t>
  </si>
  <si>
    <t>2112014382</t>
  </si>
  <si>
    <t>NAUTICA for file no CIPL-03625</t>
  </si>
  <si>
    <t>EXP-SD-5618-NTA</t>
  </si>
  <si>
    <t>GRN-2022-15504</t>
  </si>
  <si>
    <t>2112014131</t>
  </si>
  <si>
    <t>52422</t>
  </si>
  <si>
    <t>GRN-2022-15481</t>
  </si>
  <si>
    <t>2112014203</t>
  </si>
  <si>
    <t>20220505TICH</t>
  </si>
  <si>
    <t>GRN-2022-15464</t>
  </si>
  <si>
    <t>2112014123</t>
  </si>
  <si>
    <t>2210</t>
  </si>
  <si>
    <t>GRN-2022-15459</t>
  </si>
  <si>
    <t>2112014383</t>
  </si>
  <si>
    <t>222CH366003-11</t>
  </si>
  <si>
    <t>GRN-2022-15506</t>
  </si>
  <si>
    <t>2112014132</t>
  </si>
  <si>
    <t>52429</t>
  </si>
  <si>
    <t>GRN-2022-15482</t>
  </si>
  <si>
    <t>2112014127</t>
  </si>
  <si>
    <t>52454/52454</t>
  </si>
  <si>
    <t>GRN-2022-15477</t>
  </si>
  <si>
    <t>2112014128</t>
  </si>
  <si>
    <t>52424/52452</t>
  </si>
  <si>
    <t>GRN-2022-15478</t>
  </si>
  <si>
    <t>2112014130</t>
  </si>
  <si>
    <t>52453</t>
  </si>
  <si>
    <t>GRN-2022-15480</t>
  </si>
  <si>
    <t>2112014384</t>
  </si>
  <si>
    <t>222CH366003-12</t>
  </si>
  <si>
    <t>GRN-2022-15507</t>
  </si>
  <si>
    <t>2112014125</t>
  </si>
  <si>
    <t>223073979</t>
  </si>
  <si>
    <t>GRN-2022-15474</t>
  </si>
  <si>
    <t>2112014129</t>
  </si>
  <si>
    <t>52425</t>
  </si>
  <si>
    <t>GRN-2022-15479</t>
  </si>
  <si>
    <t>2110001585</t>
  </si>
  <si>
    <t>2110001584</t>
  </si>
  <si>
    <t>2110001583</t>
  </si>
  <si>
    <t>Adjust with RM-Small value</t>
  </si>
  <si>
    <t>2112014390</t>
  </si>
  <si>
    <t>KL22-A038B.A061B</t>
  </si>
  <si>
    <t>GRN-2022-15652</t>
  </si>
  <si>
    <t>2112014385</t>
  </si>
  <si>
    <t>EXP/F-35/1147/2022</t>
  </si>
  <si>
    <t>GRN-2022-15616</t>
  </si>
  <si>
    <t>2112014389</t>
  </si>
  <si>
    <t>GRN-2022-15651</t>
  </si>
  <si>
    <t>2112014141</t>
  </si>
  <si>
    <t>AB/1869/21</t>
  </si>
  <si>
    <t>GRN-2022-15636</t>
  </si>
  <si>
    <t>2112014137</t>
  </si>
  <si>
    <t>GRN-2022-15558</t>
  </si>
  <si>
    <t>2112014142</t>
  </si>
  <si>
    <t>GRN-2022-15639</t>
  </si>
  <si>
    <t>2112014386</t>
  </si>
  <si>
    <t>KL22-A067</t>
  </si>
  <si>
    <t>GRN-2022-15648</t>
  </si>
  <si>
    <t>2112014387</t>
  </si>
  <si>
    <t>AB/1892/21</t>
  </si>
  <si>
    <t>GRN-2022-15649</t>
  </si>
  <si>
    <t>2112014140</t>
  </si>
  <si>
    <t>AB/2011/21</t>
  </si>
  <si>
    <t>GRN-2022-15634</t>
  </si>
  <si>
    <t>2112014388</t>
  </si>
  <si>
    <t>GRN-2022-15650</t>
  </si>
  <si>
    <t>2112014143</t>
  </si>
  <si>
    <t>in1184279</t>
  </si>
  <si>
    <t>GRN-2022-15642</t>
  </si>
  <si>
    <t>2112014136</t>
  </si>
  <si>
    <t>in1184917</t>
  </si>
  <si>
    <t>GRN-2022-15552</t>
  </si>
  <si>
    <t>2112014135</t>
  </si>
  <si>
    <t>in1187283</t>
  </si>
  <si>
    <t>GRN-2022-15540</t>
  </si>
  <si>
    <t>2112014138</t>
  </si>
  <si>
    <t>in1186042</t>
  </si>
  <si>
    <t>GRN-2022-15563</t>
  </si>
  <si>
    <t>2112014146</t>
  </si>
  <si>
    <t>xj2205200939</t>
  </si>
  <si>
    <t>GRN-2022-15647</t>
  </si>
  <si>
    <t>2112014145</t>
  </si>
  <si>
    <t>xj224271552</t>
  </si>
  <si>
    <t>GRN-2022-15646</t>
  </si>
  <si>
    <t>2112014133</t>
  </si>
  <si>
    <t>223074099</t>
  </si>
  <si>
    <t>GRN-2022-15524</t>
  </si>
  <si>
    <t>2112014134</t>
  </si>
  <si>
    <t>223074100</t>
  </si>
  <si>
    <t>GRN-2022-15529</t>
  </si>
  <si>
    <t>2112014144</t>
  </si>
  <si>
    <t>xj2205121035</t>
  </si>
  <si>
    <t>GRN-2022-15644</t>
  </si>
  <si>
    <t>2112014139</t>
  </si>
  <si>
    <t>51260/50785/50164</t>
  </si>
  <si>
    <t>GRN-2022-15621</t>
  </si>
  <si>
    <t>2112014171</t>
  </si>
  <si>
    <t>AB/2012/21</t>
  </si>
  <si>
    <t>GRN-2022-15731</t>
  </si>
  <si>
    <t>2112014161</t>
  </si>
  <si>
    <t>in1187282</t>
  </si>
  <si>
    <t>GRN-2022-15695</t>
  </si>
  <si>
    <t>2112014162</t>
  </si>
  <si>
    <t>in1187284</t>
  </si>
  <si>
    <t>GRN-2022-15696</t>
  </si>
  <si>
    <t>2112014164</t>
  </si>
  <si>
    <t>in1182635</t>
  </si>
  <si>
    <t>GRN-2022-15708</t>
  </si>
  <si>
    <t>2112014160</t>
  </si>
  <si>
    <t>in1187285</t>
  </si>
  <si>
    <t>GRN-2022-15694</t>
  </si>
  <si>
    <t>2112014165</t>
  </si>
  <si>
    <t>kl22-a038b.a061b</t>
  </si>
  <si>
    <t>GRN-2022-15712</t>
  </si>
  <si>
    <t>2112014168</t>
  </si>
  <si>
    <t>AB/2047/21</t>
  </si>
  <si>
    <t>GRN-2022-15721</t>
  </si>
  <si>
    <t>2112014295</t>
  </si>
  <si>
    <t>EXP/F-35/1229/2022</t>
  </si>
  <si>
    <t>GRN-2022-15722</t>
  </si>
  <si>
    <t>2112014163</t>
  </si>
  <si>
    <t>in1183018</t>
  </si>
  <si>
    <t>GRN-2022-15698</t>
  </si>
  <si>
    <t>2112014154</t>
  </si>
  <si>
    <t>in1186029</t>
  </si>
  <si>
    <t>GRN-2022-15688</t>
  </si>
  <si>
    <t>2112014150</t>
  </si>
  <si>
    <t>52841</t>
  </si>
  <si>
    <t>GRN-2022-15680</t>
  </si>
  <si>
    <t>2112014152</t>
  </si>
  <si>
    <t>52847</t>
  </si>
  <si>
    <t>GRN-2022-15683</t>
  </si>
  <si>
    <t>2112014294</t>
  </si>
  <si>
    <t>20220508TICH</t>
  </si>
  <si>
    <t>GRN-2022-15670</t>
  </si>
  <si>
    <t>2112014166</t>
  </si>
  <si>
    <t>10072603-4</t>
  </si>
  <si>
    <t>GRN-2022-15714</t>
  </si>
  <si>
    <t>2112014167</t>
  </si>
  <si>
    <t>10072603-5</t>
  </si>
  <si>
    <t>GRN-2022-15715</t>
  </si>
  <si>
    <t>2112014169</t>
  </si>
  <si>
    <t>921</t>
  </si>
  <si>
    <t>GRN-2022-15724</t>
  </si>
  <si>
    <t>2112014174</t>
  </si>
  <si>
    <t>922</t>
  </si>
  <si>
    <t>GRN-2022-15742</t>
  </si>
  <si>
    <t>2112014155</t>
  </si>
  <si>
    <t>in1187429</t>
  </si>
  <si>
    <t>GRN-2022-15689</t>
  </si>
  <si>
    <t>2112014156</t>
  </si>
  <si>
    <t>in1187431</t>
  </si>
  <si>
    <t>GRN-2022-15690</t>
  </si>
  <si>
    <t>2112014391</t>
  </si>
  <si>
    <t>GRN-2022-15713</t>
  </si>
  <si>
    <t>2112014153</t>
  </si>
  <si>
    <t>52849</t>
  </si>
  <si>
    <t>GRN-2022-15684</t>
  </si>
  <si>
    <t>2112014148</t>
  </si>
  <si>
    <t>52842</t>
  </si>
  <si>
    <t>GRN-2022-15677</t>
  </si>
  <si>
    <t>2112014147</t>
  </si>
  <si>
    <t>920</t>
  </si>
  <si>
    <t>GRN-2022-15675</t>
  </si>
  <si>
    <t>2112014151</t>
  </si>
  <si>
    <t>52848</t>
  </si>
  <si>
    <t>GRN-2022-15682</t>
  </si>
  <si>
    <t>2112014159</t>
  </si>
  <si>
    <t>223074725</t>
  </si>
  <si>
    <t>GRN-2022-15693</t>
  </si>
  <si>
    <t>2112014158</t>
  </si>
  <si>
    <t>223074732</t>
  </si>
  <si>
    <t>GRN-2022-15692</t>
  </si>
  <si>
    <t>2112014173</t>
  </si>
  <si>
    <t>223075240/75241</t>
  </si>
  <si>
    <t>GRN-2022-15740</t>
  </si>
  <si>
    <t>2112014157</t>
  </si>
  <si>
    <t>22374731/74507</t>
  </si>
  <si>
    <t>GRN-2022-15691</t>
  </si>
  <si>
    <t>2112014172</t>
  </si>
  <si>
    <t>AB/1901/21</t>
  </si>
  <si>
    <t>GRN-2022-15734</t>
  </si>
  <si>
    <t>2112014149</t>
  </si>
  <si>
    <t>52843</t>
  </si>
  <si>
    <t>GRN-2022-15678</t>
  </si>
  <si>
    <t>2112014170</t>
  </si>
  <si>
    <t>AB/2020/21</t>
  </si>
  <si>
    <t>GRN-2022-15730</t>
  </si>
  <si>
    <t>2112014392</t>
  </si>
  <si>
    <t>DC-290522-018</t>
  </si>
  <si>
    <t>GRN-2022-15718</t>
  </si>
  <si>
    <t>2112014175</t>
  </si>
  <si>
    <t>268459</t>
  </si>
  <si>
    <t>GRN-2022-15844</t>
  </si>
  <si>
    <t>2112014339</t>
  </si>
  <si>
    <t>TH22/0100-1</t>
  </si>
  <si>
    <t>GRN-2022-15896</t>
  </si>
  <si>
    <t>2112014179</t>
  </si>
  <si>
    <t>AB/2030/21</t>
  </si>
  <si>
    <t>GRN-2022-15864</t>
  </si>
  <si>
    <t>2112014182</t>
  </si>
  <si>
    <t>NAB-EXP-22-1522</t>
  </si>
  <si>
    <t>GRN-2022-15897</t>
  </si>
  <si>
    <t>2112014185</t>
  </si>
  <si>
    <t>GRN-2022-15921</t>
  </si>
  <si>
    <t>2112014180</t>
  </si>
  <si>
    <t>GRN-2022-15867</t>
  </si>
  <si>
    <t>2112014181</t>
  </si>
  <si>
    <t>GRN-2022-15871</t>
  </si>
  <si>
    <t>2112014178</t>
  </si>
  <si>
    <t>AB/2031/21</t>
  </si>
  <si>
    <t>GRN-2022-15863</t>
  </si>
  <si>
    <t>2112014393</t>
  </si>
  <si>
    <t>TH22/0100</t>
  </si>
  <si>
    <t>GRN-2022-15824</t>
  </si>
  <si>
    <t>2112014177</t>
  </si>
  <si>
    <t>223075681</t>
  </si>
  <si>
    <t>GRN-2022-15862</t>
  </si>
  <si>
    <t>2112014176</t>
  </si>
  <si>
    <t>223075683</t>
  </si>
  <si>
    <t>GRN-2022-15861</t>
  </si>
  <si>
    <t>2112014184</t>
  </si>
  <si>
    <t>GRN-2022-15919</t>
  </si>
  <si>
    <t>2112014183</t>
  </si>
  <si>
    <t>NAB-EXP-22-1496</t>
  </si>
  <si>
    <t>GRN-2022-15901</t>
  </si>
  <si>
    <t>2112014340</t>
  </si>
  <si>
    <t>KD22-0212</t>
  </si>
  <si>
    <t>GRN-2022-15991</t>
  </si>
  <si>
    <t>2112014199</t>
  </si>
  <si>
    <t>IE00351382</t>
  </si>
  <si>
    <t>GRN-2022-16032</t>
  </si>
  <si>
    <t>2112014200</t>
  </si>
  <si>
    <t>GRN-2022-16039</t>
  </si>
  <si>
    <t>2112014201</t>
  </si>
  <si>
    <t>GRN-2022-16040</t>
  </si>
  <si>
    <t>2112014186</t>
  </si>
  <si>
    <t>53083/53166</t>
  </si>
  <si>
    <t>GRN-2022-15988</t>
  </si>
  <si>
    <t>2112014194</t>
  </si>
  <si>
    <t>53088</t>
  </si>
  <si>
    <t>GRN-2022-16001</t>
  </si>
  <si>
    <t>2112014197</t>
  </si>
  <si>
    <t>223074965</t>
  </si>
  <si>
    <t>GRN-2022-16020</t>
  </si>
  <si>
    <t>2112014193</t>
  </si>
  <si>
    <t>53091</t>
  </si>
  <si>
    <t>GRN-2022-15998</t>
  </si>
  <si>
    <t>2112014192</t>
  </si>
  <si>
    <t>53100</t>
  </si>
  <si>
    <t>GRN-2022-15995</t>
  </si>
  <si>
    <t>2112014190</t>
  </si>
  <si>
    <t>53084</t>
  </si>
  <si>
    <t>GRN-2022-15993</t>
  </si>
  <si>
    <t>2112014195</t>
  </si>
  <si>
    <t>53096</t>
  </si>
  <si>
    <t>GRN-2022-16005</t>
  </si>
  <si>
    <t>2112014196</t>
  </si>
  <si>
    <t>AB/2059/21</t>
  </si>
  <si>
    <t>GRN-2022-16009</t>
  </si>
  <si>
    <t>2112014198</t>
  </si>
  <si>
    <t>223074968/74967</t>
  </si>
  <si>
    <t>GRN-2022-16022</t>
  </si>
  <si>
    <t>2112014191</t>
  </si>
  <si>
    <t>53085</t>
  </si>
  <si>
    <t>GRN-2022-15994</t>
  </si>
  <si>
    <t>2112014187</t>
  </si>
  <si>
    <t>53086/53149</t>
  </si>
  <si>
    <t>GRN-2022-15989</t>
  </si>
  <si>
    <t>2112014189</t>
  </si>
  <si>
    <t>53089</t>
  </si>
  <si>
    <t>GRN-2022-15992</t>
  </si>
  <si>
    <t>2112014188</t>
  </si>
  <si>
    <t>53093</t>
  </si>
  <si>
    <t>GRN-2022-15990</t>
  </si>
  <si>
    <t>2112014311</t>
  </si>
  <si>
    <t>sml2022bd05417</t>
  </si>
  <si>
    <t>GRN-2022-16132</t>
  </si>
  <si>
    <t>2112014299</t>
  </si>
  <si>
    <t>sml2022bd05687</t>
  </si>
  <si>
    <t>GRN-2022-16117</t>
  </si>
  <si>
    <t>2112014321</t>
  </si>
  <si>
    <t>112550-114248</t>
  </si>
  <si>
    <t>GRN-2022-16160</t>
  </si>
  <si>
    <t>2112014303</t>
  </si>
  <si>
    <t>GRN-2022-16123</t>
  </si>
  <si>
    <t>2112014304</t>
  </si>
  <si>
    <t>GRN-2022-16124</t>
  </si>
  <si>
    <t>2112014396</t>
  </si>
  <si>
    <t>KD22-0305</t>
  </si>
  <si>
    <t>GRN-2022-16142</t>
  </si>
  <si>
    <t>2112014313</t>
  </si>
  <si>
    <t>GRN-2022-16136</t>
  </si>
  <si>
    <t>2112014305</t>
  </si>
  <si>
    <t>GRN-2022-16125</t>
  </si>
  <si>
    <t>2112014312</t>
  </si>
  <si>
    <t>GRN-2022-16134</t>
  </si>
  <si>
    <t>2112014306</t>
  </si>
  <si>
    <t>GRN-2022-16126</t>
  </si>
  <si>
    <t>2112014300</t>
  </si>
  <si>
    <t>GRN-2022-16119</t>
  </si>
  <si>
    <t>2112014395</t>
  </si>
  <si>
    <t>KD22-0302</t>
  </si>
  <si>
    <t>GRN-2022-16140</t>
  </si>
  <si>
    <t>2112014296</t>
  </si>
  <si>
    <t>SML2022BD05687</t>
  </si>
  <si>
    <t>GRN-2022-16105</t>
  </si>
  <si>
    <t>2112014307</t>
  </si>
  <si>
    <t>GRN-2022-16127</t>
  </si>
  <si>
    <t>2112014302</t>
  </si>
  <si>
    <t>sml2022bd06090</t>
  </si>
  <si>
    <t>GRN-2022-16121</t>
  </si>
  <si>
    <t>2112014322</t>
  </si>
  <si>
    <t>SML2022BD05417</t>
  </si>
  <si>
    <t>GRN-2022-16166</t>
  </si>
  <si>
    <t>2112014297</t>
  </si>
  <si>
    <t>GRN-2022-16106</t>
  </si>
  <si>
    <t>2112014301</t>
  </si>
  <si>
    <t>GRN-2022-16120</t>
  </si>
  <si>
    <t>2112014298</t>
  </si>
  <si>
    <t>GRN-2022-16109</t>
  </si>
  <si>
    <t>2112014308</t>
  </si>
  <si>
    <t>GRN-2022-16128</t>
  </si>
  <si>
    <t>2112014309</t>
  </si>
  <si>
    <t>GRN-2022-16130</t>
  </si>
  <si>
    <t>2112014314</t>
  </si>
  <si>
    <t>GRN-2022-16138</t>
  </si>
  <si>
    <t>2112014310</t>
  </si>
  <si>
    <t>GRN-2022-16131</t>
  </si>
  <si>
    <t>2112014327</t>
  </si>
  <si>
    <t>IFBD/EXP-22-1594</t>
  </si>
  <si>
    <t>GRN-2022-16198</t>
  </si>
  <si>
    <t>2112014328</t>
  </si>
  <si>
    <t>GRN-2022-16199</t>
  </si>
  <si>
    <t>2112014329</t>
  </si>
  <si>
    <t>GRN-2022-16200</t>
  </si>
  <si>
    <t>2112014330</t>
  </si>
  <si>
    <t>GRN-2022-16202</t>
  </si>
  <si>
    <t>2112014331</t>
  </si>
  <si>
    <t>GRN-2022-16203</t>
  </si>
  <si>
    <t>2112014422</t>
  </si>
  <si>
    <t>00028380</t>
  </si>
  <si>
    <t>GRN-2022-16207</t>
  </si>
  <si>
    <t>2112014416</t>
  </si>
  <si>
    <t>8852</t>
  </si>
  <si>
    <t>GRN-2022-16188</t>
  </si>
  <si>
    <t>2112014411</t>
  </si>
  <si>
    <t>8639</t>
  </si>
  <si>
    <t>GRN-2022-16181</t>
  </si>
  <si>
    <t>2112014420</t>
  </si>
  <si>
    <t>8913</t>
  </si>
  <si>
    <t>GRN-2022-16193</t>
  </si>
  <si>
    <t>2112014405</t>
  </si>
  <si>
    <t>9230</t>
  </si>
  <si>
    <t>GRN-2022-16174</t>
  </si>
  <si>
    <t>2112014394</t>
  </si>
  <si>
    <t>20220514TICH-A</t>
  </si>
  <si>
    <t>GRN-2022-16096</t>
  </si>
  <si>
    <t>2112014426</t>
  </si>
  <si>
    <t>AB/1740/21</t>
  </si>
  <si>
    <t>GRN-2022-16211</t>
  </si>
  <si>
    <t>2112014417</t>
  </si>
  <si>
    <t>8854</t>
  </si>
  <si>
    <t>GRN-2022-16189</t>
  </si>
  <si>
    <t>2112014398</t>
  </si>
  <si>
    <t>GRN-2022-16167</t>
  </si>
  <si>
    <t>2112014401</t>
  </si>
  <si>
    <t>9228</t>
  </si>
  <si>
    <t>GRN-2022-16170</t>
  </si>
  <si>
    <t>2112014410</t>
  </si>
  <si>
    <t>9306</t>
  </si>
  <si>
    <t>GRN-2022-16180</t>
  </si>
  <si>
    <t>2112014425</t>
  </si>
  <si>
    <t>20220514TICH-B</t>
  </si>
  <si>
    <t>GRN-2022-16210</t>
  </si>
  <si>
    <t>2112014423</t>
  </si>
  <si>
    <t>JXYX220418</t>
  </si>
  <si>
    <t>GRN-2022-16208</t>
  </si>
  <si>
    <t>2112014421</t>
  </si>
  <si>
    <t>8911</t>
  </si>
  <si>
    <t>GRN-2022-16194</t>
  </si>
  <si>
    <t>2112014408</t>
  </si>
  <si>
    <t>9305</t>
  </si>
  <si>
    <t>GRN-2022-16177</t>
  </si>
  <si>
    <t>2112014316</t>
  </si>
  <si>
    <t>223076191</t>
  </si>
  <si>
    <t>GRN-2022-16149</t>
  </si>
  <si>
    <t>2112014315</t>
  </si>
  <si>
    <t>223076600</t>
  </si>
  <si>
    <t>GRN-2022-16146</t>
  </si>
  <si>
    <t>2112014326</t>
  </si>
  <si>
    <t>223076859</t>
  </si>
  <si>
    <t>GRN-2022-16190</t>
  </si>
  <si>
    <t>2112014325</t>
  </si>
  <si>
    <t>223076864</t>
  </si>
  <si>
    <t>GRN-2022-16185</t>
  </si>
  <si>
    <t>2112014324</t>
  </si>
  <si>
    <t>223076865</t>
  </si>
  <si>
    <t>GRN-2022-16182</t>
  </si>
  <si>
    <t>2112014323</t>
  </si>
  <si>
    <t>223076878</t>
  </si>
  <si>
    <t>GRN-2022-16178</t>
  </si>
  <si>
    <t>2112014399</t>
  </si>
  <si>
    <t>8506</t>
  </si>
  <si>
    <t>GRN-2022-16168</t>
  </si>
  <si>
    <t>2112014418</t>
  </si>
  <si>
    <t>8597</t>
  </si>
  <si>
    <t>GRN-2022-16191</t>
  </si>
  <si>
    <t>2112014412</t>
  </si>
  <si>
    <t>8640</t>
  </si>
  <si>
    <t>GRN-2022-16183</t>
  </si>
  <si>
    <t>2112014400</t>
  </si>
  <si>
    <t>GRN-2022-16169</t>
  </si>
  <si>
    <t>2112014403</t>
  </si>
  <si>
    <t>9226</t>
  </si>
  <si>
    <t>GRN-2022-16172</t>
  </si>
  <si>
    <t>2112014413</t>
  </si>
  <si>
    <t>9303</t>
  </si>
  <si>
    <t>GRN-2022-16184</t>
  </si>
  <si>
    <t>2112014424</t>
  </si>
  <si>
    <t>JXYX220430</t>
  </si>
  <si>
    <t>GRN-2022-16209</t>
  </si>
  <si>
    <t>2112014318</t>
  </si>
  <si>
    <t>025</t>
  </si>
  <si>
    <t>GRN-2022-16157</t>
  </si>
  <si>
    <t>2112014317</t>
  </si>
  <si>
    <t>GRN-2022-16154</t>
  </si>
  <si>
    <t>2112014319</t>
  </si>
  <si>
    <t>GRN-2022-16158</t>
  </si>
  <si>
    <t>2112014407</t>
  </si>
  <si>
    <t>8507</t>
  </si>
  <si>
    <t>GRN-2022-16176</t>
  </si>
  <si>
    <t>2112014419</t>
  </si>
  <si>
    <t>8598</t>
  </si>
  <si>
    <t>GRN-2022-16192</t>
  </si>
  <si>
    <t>2112014415</t>
  </si>
  <si>
    <t>8851</t>
  </si>
  <si>
    <t>GRN-2022-16187</t>
  </si>
  <si>
    <t>2112014414</t>
  </si>
  <si>
    <t>8853</t>
  </si>
  <si>
    <t>GRN-2022-16186</t>
  </si>
  <si>
    <t>2112014397</t>
  </si>
  <si>
    <t>9012</t>
  </si>
  <si>
    <t>GRN-2022-16165</t>
  </si>
  <si>
    <t>2112014402</t>
  </si>
  <si>
    <t>9227</t>
  </si>
  <si>
    <t>GRN-2022-16171</t>
  </si>
  <si>
    <t>2112014404</t>
  </si>
  <si>
    <t>9229</t>
  </si>
  <si>
    <t>GRN-2022-16173</t>
  </si>
  <si>
    <t>2112014409</t>
  </si>
  <si>
    <t>9307</t>
  </si>
  <si>
    <t>GRN-2022-16179</t>
  </si>
  <si>
    <t>2112014320</t>
  </si>
  <si>
    <t>GRN-2022-16159</t>
  </si>
  <si>
    <t>2112014406</t>
  </si>
  <si>
    <t>9231</t>
  </si>
  <si>
    <t>GRN-2022-16175</t>
  </si>
  <si>
    <t>2112014439</t>
  </si>
  <si>
    <t>IE00361852</t>
  </si>
  <si>
    <t>GRN-2022-16235</t>
  </si>
  <si>
    <t>2112014445</t>
  </si>
  <si>
    <t>SFML-1117-22</t>
  </si>
  <si>
    <t>GRN-2022-16255</t>
  </si>
  <si>
    <t>2112014446</t>
  </si>
  <si>
    <t>GRN-2022-16257</t>
  </si>
  <si>
    <t>2112014436</t>
  </si>
  <si>
    <t>IE00359142</t>
  </si>
  <si>
    <t>GRN-2022-16232</t>
  </si>
  <si>
    <t>2112014440</t>
  </si>
  <si>
    <t>GRN-2022-16237</t>
  </si>
  <si>
    <t>2112014441</t>
  </si>
  <si>
    <t>GRN-2022-16239</t>
  </si>
  <si>
    <t>2112014448</t>
  </si>
  <si>
    <t>115243-115912</t>
  </si>
  <si>
    <t>GRN-2022-16261</t>
  </si>
  <si>
    <t>2112014428</t>
  </si>
  <si>
    <t>GRN-2022-16219</t>
  </si>
  <si>
    <t>2112014429</t>
  </si>
  <si>
    <t>GRN-2022-16220</t>
  </si>
  <si>
    <t>2112014447</t>
  </si>
  <si>
    <t>GRN-2022-16258</t>
  </si>
  <si>
    <t>2112014432</t>
  </si>
  <si>
    <t>GRN-2022-16223</t>
  </si>
  <si>
    <t>2112014430</t>
  </si>
  <si>
    <t>GRN-2022-16221</t>
  </si>
  <si>
    <t>2112014431</t>
  </si>
  <si>
    <t>GRN-2022-16222</t>
  </si>
  <si>
    <t>2112014437</t>
  </si>
  <si>
    <t>GRN-2022-16233</t>
  </si>
  <si>
    <t>2112014438</t>
  </si>
  <si>
    <t>GRN-2022-16234</t>
  </si>
  <si>
    <t>2112014433</t>
  </si>
  <si>
    <t>IE00278542</t>
  </si>
  <si>
    <t>GRN-2022-16229</t>
  </si>
  <si>
    <t>2112014434</t>
  </si>
  <si>
    <t>GRN-2022-16230</t>
  </si>
  <si>
    <t>2112014435</t>
  </si>
  <si>
    <t>GRN-2022-16231</t>
  </si>
  <si>
    <t>2112014449</t>
  </si>
  <si>
    <t>ie00282692</t>
  </si>
  <si>
    <t>GRN-2022-16262</t>
  </si>
  <si>
    <t>2112014450</t>
  </si>
  <si>
    <t>GRN-2022-16263</t>
  </si>
  <si>
    <t>2112014453</t>
  </si>
  <si>
    <t>KL22-A137</t>
  </si>
  <si>
    <t>GRN-2022-16293</t>
  </si>
  <si>
    <t>2112014443</t>
  </si>
  <si>
    <t>IE00361812</t>
  </si>
  <si>
    <t>GRN-2022-16242</t>
  </si>
  <si>
    <t>2112014442</t>
  </si>
  <si>
    <t>GRN-2022-16241</t>
  </si>
  <si>
    <t>2112014454</t>
  </si>
  <si>
    <t>KL22-A127-1</t>
  </si>
  <si>
    <t>GRN-2022-16294</t>
  </si>
  <si>
    <t>2112014427</t>
  </si>
  <si>
    <t>269376</t>
  </si>
  <si>
    <t>GRN-2022-16212</t>
  </si>
  <si>
    <t>2112014451</t>
  </si>
  <si>
    <t>xj2206161425</t>
  </si>
  <si>
    <t>GRN-2022-16281</t>
  </si>
  <si>
    <t>2112014444</t>
  </si>
  <si>
    <t>223077457</t>
  </si>
  <si>
    <t>GRN-2022-16247</t>
  </si>
  <si>
    <t>2112014452</t>
  </si>
  <si>
    <t>UNIQLO for file no CIPL-03664</t>
  </si>
  <si>
    <t>4764-8180</t>
  </si>
  <si>
    <t>GRN-2022-16289</t>
  </si>
  <si>
    <t>2112014342</t>
  </si>
  <si>
    <t>AB/1936/21</t>
  </si>
  <si>
    <t>GRN-2022-16300</t>
  </si>
  <si>
    <t>2112014353</t>
  </si>
  <si>
    <t>GRN-2022-16368</t>
  </si>
  <si>
    <t>2112014359</t>
  </si>
  <si>
    <t>in1189147</t>
  </si>
  <si>
    <t>GRN-2022-16393</t>
  </si>
  <si>
    <t>2112014350</t>
  </si>
  <si>
    <t>16422/116069/11631</t>
  </si>
  <si>
    <t>GRN-2022-16356</t>
  </si>
  <si>
    <t>2112014344</t>
  </si>
  <si>
    <t>GRN-2022-16335</t>
  </si>
  <si>
    <t>2112014361</t>
  </si>
  <si>
    <t>in1189059</t>
  </si>
  <si>
    <t>GRN-2022-16395</t>
  </si>
  <si>
    <t>2112014349</t>
  </si>
  <si>
    <t>GRN-2022-16350</t>
  </si>
  <si>
    <t>2112014363</t>
  </si>
  <si>
    <t>in1189046</t>
  </si>
  <si>
    <t>GRN-2022-16397</t>
  </si>
  <si>
    <t>2112014364</t>
  </si>
  <si>
    <t>in1189087</t>
  </si>
  <si>
    <t>GRN-2022-16399</t>
  </si>
  <si>
    <t>2112014352</t>
  </si>
  <si>
    <t>GRN-2022-16366</t>
  </si>
  <si>
    <t>2112014343</t>
  </si>
  <si>
    <t>GRN-2022-16301</t>
  </si>
  <si>
    <t>2112014345</t>
  </si>
  <si>
    <t>GRN-2022-16336</t>
  </si>
  <si>
    <t>2112014346</t>
  </si>
  <si>
    <t>GRN-2022-16338</t>
  </si>
  <si>
    <t>2112014347</t>
  </si>
  <si>
    <t>GRN-2022-16344</t>
  </si>
  <si>
    <t>2112014348</t>
  </si>
  <si>
    <t>GRN-2022-16349</t>
  </si>
  <si>
    <t>2112014341</t>
  </si>
  <si>
    <t>GRN-2022-16297</t>
  </si>
  <si>
    <t>2112014362</t>
  </si>
  <si>
    <t>in1189096</t>
  </si>
  <si>
    <t>GRN-2022-16396</t>
  </si>
  <si>
    <t>2112014360</t>
  </si>
  <si>
    <t>in1189101</t>
  </si>
  <si>
    <t>GRN-2022-16394</t>
  </si>
  <si>
    <t>2112014365</t>
  </si>
  <si>
    <t>LEVIS for file no CIPL-03615</t>
  </si>
  <si>
    <t>in1188889</t>
  </si>
  <si>
    <t>GRN-2022-16400</t>
  </si>
  <si>
    <t>2112014366</t>
  </si>
  <si>
    <t>AB/1919/21</t>
  </si>
  <si>
    <t>GRN-2022-16419</t>
  </si>
  <si>
    <t>2112014351</t>
  </si>
  <si>
    <t>in1186383</t>
  </si>
  <si>
    <t>GRN-2022-16364</t>
  </si>
  <si>
    <t>2112014457</t>
  </si>
  <si>
    <t>9016</t>
  </si>
  <si>
    <t>GRN-2022-16431</t>
  </si>
  <si>
    <t>2112014367</t>
  </si>
  <si>
    <t>JY2022-EP04</t>
  </si>
  <si>
    <t>GRN-2022-16430</t>
  </si>
  <si>
    <t>2112014456</t>
  </si>
  <si>
    <t>AB/2066/21</t>
  </si>
  <si>
    <t>GRN-2022-16381</t>
  </si>
  <si>
    <t>2112014358</t>
  </si>
  <si>
    <t>GRN-2022-16382</t>
  </si>
  <si>
    <t>2112014455</t>
  </si>
  <si>
    <t>9015/8886</t>
  </si>
  <si>
    <t>GRN-2022-16296</t>
  </si>
  <si>
    <t>2112014354</t>
  </si>
  <si>
    <t>in1188012</t>
  </si>
  <si>
    <t>GRN-2022-16374</t>
  </si>
  <si>
    <t>2112014357</t>
  </si>
  <si>
    <t>AB/2092/21</t>
  </si>
  <si>
    <t>GRN-2022-16380</t>
  </si>
  <si>
    <t>2112014356</t>
  </si>
  <si>
    <t>in1188018</t>
  </si>
  <si>
    <t>GRN-2022-16376</t>
  </si>
  <si>
    <t>2112014355</t>
  </si>
  <si>
    <t>n1187989</t>
  </si>
  <si>
    <t>GRN-2022-16375</t>
  </si>
  <si>
    <t>2117000009</t>
  </si>
  <si>
    <t>10436,4937</t>
  </si>
  <si>
    <t>7691,24637</t>
  </si>
  <si>
    <t>TECHSTAR PACKAGING (BD) LTD</t>
  </si>
  <si>
    <t>2117000008</t>
  </si>
  <si>
    <t>2151,5193,7883</t>
  </si>
  <si>
    <t>18686/24903/3201</t>
  </si>
  <si>
    <t>Arna Trade International</t>
  </si>
  <si>
    <t>2117000007</t>
  </si>
  <si>
    <t>2936,2937,21737</t>
  </si>
  <si>
    <t>18569/19244/1737</t>
  </si>
  <si>
    <t>2117000010</t>
  </si>
  <si>
    <t>7313-5948</t>
  </si>
  <si>
    <t>2019-4719-27519</t>
  </si>
  <si>
    <t>2112014375</t>
  </si>
  <si>
    <t>116065</t>
  </si>
  <si>
    <t>GRN-2022-16486</t>
  </si>
  <si>
    <t>2112014376</t>
  </si>
  <si>
    <t>2022/177</t>
  </si>
  <si>
    <t>GRN-2022-16497</t>
  </si>
  <si>
    <t>2112014460</t>
  </si>
  <si>
    <t>QPD220000154</t>
  </si>
  <si>
    <t>GRN-2022-16478</t>
  </si>
  <si>
    <t>2112014459</t>
  </si>
  <si>
    <t>CPD220000121</t>
  </si>
  <si>
    <t>GRN-2022-16466</t>
  </si>
  <si>
    <t>2112014465</t>
  </si>
  <si>
    <t>KL22-A135.A136A</t>
  </si>
  <si>
    <t>GRN-2022-16533</t>
  </si>
  <si>
    <t>2112014464</t>
  </si>
  <si>
    <t>GRN-2022-16532</t>
  </si>
  <si>
    <t>2112014466</t>
  </si>
  <si>
    <t>KL22-A136B</t>
  </si>
  <si>
    <t>GRN-2022-16534</t>
  </si>
  <si>
    <t>2112014374</t>
  </si>
  <si>
    <t>sml2022bd06092</t>
  </si>
  <si>
    <t>GRN-2022-16485</t>
  </si>
  <si>
    <t>2112014462</t>
  </si>
  <si>
    <t>GRN-2022-16514</t>
  </si>
  <si>
    <t>2112014461</t>
  </si>
  <si>
    <t>GRN-2022-16510</t>
  </si>
  <si>
    <t>2112014368</t>
  </si>
  <si>
    <t>53566/53493</t>
  </si>
  <si>
    <t>GRN-2022-16435</t>
  </si>
  <si>
    <t>2112014373</t>
  </si>
  <si>
    <t>55223r1485/22k</t>
  </si>
  <si>
    <t>GRN-2022-16483</t>
  </si>
  <si>
    <t>2112014463</t>
  </si>
  <si>
    <t>AB/1923/21</t>
  </si>
  <si>
    <t>GRN-2022-16531</t>
  </si>
  <si>
    <t>2112014369</t>
  </si>
  <si>
    <t>53494</t>
  </si>
  <si>
    <t>GRN-2022-16436</t>
  </si>
  <si>
    <t>2112014370</t>
  </si>
  <si>
    <t>53498</t>
  </si>
  <si>
    <t>GRN-2022-16438</t>
  </si>
  <si>
    <t>2112014378</t>
  </si>
  <si>
    <t>GRN-2022-16499</t>
  </si>
  <si>
    <t>2112014379</t>
  </si>
  <si>
    <t>223077916</t>
  </si>
  <si>
    <t>GRN-2022-16500</t>
  </si>
  <si>
    <t>2112014380</t>
  </si>
  <si>
    <t>223077927</t>
  </si>
  <si>
    <t>GRN-2022-16501</t>
  </si>
  <si>
    <t>2112014458</t>
  </si>
  <si>
    <t>8884</t>
  </si>
  <si>
    <t>GRN-2022-16432</t>
  </si>
  <si>
    <t>2112014371</t>
  </si>
  <si>
    <t>53496</t>
  </si>
  <si>
    <t>GRN-2022-16439</t>
  </si>
  <si>
    <t>2112014372</t>
  </si>
  <si>
    <t>53569/53495</t>
  </si>
  <si>
    <t>GRN-2022-16440</t>
  </si>
  <si>
    <t>2112014377</t>
  </si>
  <si>
    <t>GRN-2022-16498</t>
  </si>
  <si>
    <t>2110001577</t>
  </si>
  <si>
    <t>IBCPAM245773DAK</t>
  </si>
  <si>
    <t>2110001578</t>
  </si>
  <si>
    <t>IBCPAM247586DAK</t>
  </si>
  <si>
    <t>2112014476</t>
  </si>
  <si>
    <t>16876/6885/6880/71</t>
  </si>
  <si>
    <t>GRN-2022-16579</t>
  </si>
  <si>
    <t>2112014475</t>
  </si>
  <si>
    <t>GRN-2022-16575</t>
  </si>
  <si>
    <t>2112014494</t>
  </si>
  <si>
    <t>AB/1914/21</t>
  </si>
  <si>
    <t>GRN-2022-16569</t>
  </si>
  <si>
    <t>2112014474</t>
  </si>
  <si>
    <t>GRN-2022-16561</t>
  </si>
  <si>
    <t>2112014493</t>
  </si>
  <si>
    <t>GRN-2022-16568</t>
  </si>
  <si>
    <t>2112014492</t>
  </si>
  <si>
    <t>GRN-2022-16564</t>
  </si>
  <si>
    <t>2112014491</t>
  </si>
  <si>
    <t>GRN-2022-16563</t>
  </si>
  <si>
    <t>2112014489</t>
  </si>
  <si>
    <t>AB/2101/21</t>
  </si>
  <si>
    <t>GRN-2022-16629</t>
  </si>
  <si>
    <t>2112014482</t>
  </si>
  <si>
    <t>IFBD/EXP-22-1617</t>
  </si>
  <si>
    <t>GRN-2022-16605</t>
  </si>
  <si>
    <t>2112014483</t>
  </si>
  <si>
    <t>GRN-2022-16606</t>
  </si>
  <si>
    <t>2112014484</t>
  </si>
  <si>
    <t>GRN-2022-16607</t>
  </si>
  <si>
    <t>2112014485</t>
  </si>
  <si>
    <t>GRN-2022-16608</t>
  </si>
  <si>
    <t>2112014486</t>
  </si>
  <si>
    <t>GRN-2022-16609</t>
  </si>
  <si>
    <t>2112014487</t>
  </si>
  <si>
    <t>GRN-2022-16610</t>
  </si>
  <si>
    <t>2112014488</t>
  </si>
  <si>
    <t>GRN-2022-16615</t>
  </si>
  <si>
    <t>2112014477</t>
  </si>
  <si>
    <t>223009685</t>
  </si>
  <si>
    <t>GRN-2022-16599</t>
  </si>
  <si>
    <t>2112014480</t>
  </si>
  <si>
    <t>223078167/78505</t>
  </si>
  <si>
    <t>GRN-2022-16602</t>
  </si>
  <si>
    <t>2112014481</t>
  </si>
  <si>
    <t>223078169/78168</t>
  </si>
  <si>
    <t>GRN-2022-16604</t>
  </si>
  <si>
    <t>2112014479</t>
  </si>
  <si>
    <t>223078170</t>
  </si>
  <si>
    <t>GRN-2022-16601</t>
  </si>
  <si>
    <t>2112014478</t>
  </si>
  <si>
    <t>223078172</t>
  </si>
  <si>
    <t>GRN-2022-16600</t>
  </si>
  <si>
    <t>2112014500</t>
  </si>
  <si>
    <t>20220524TICH</t>
  </si>
  <si>
    <t>GRN-2022-16588</t>
  </si>
  <si>
    <t>2112014490</t>
  </si>
  <si>
    <t>UNIQLO for file no CIPL-03663</t>
  </si>
  <si>
    <t>AB/2107/21</t>
  </si>
  <si>
    <t>GRN-2022-16630</t>
  </si>
  <si>
    <t>2110001569</t>
  </si>
  <si>
    <t>IBCPAM173626DAK</t>
  </si>
  <si>
    <t>2110001570</t>
  </si>
  <si>
    <t>DPBCBD246258DAK</t>
  </si>
  <si>
    <t>2110001572</t>
  </si>
  <si>
    <t>DPBCOR235625DAK</t>
  </si>
  <si>
    <t>2112014651</t>
  </si>
  <si>
    <t>GRN-2022-16652</t>
  </si>
  <si>
    <t>2112014654</t>
  </si>
  <si>
    <t>EXP/F-35/1191/2022</t>
  </si>
  <si>
    <t>GRN-2022-16690</t>
  </si>
  <si>
    <t>2112014496</t>
  </si>
  <si>
    <t>118035</t>
  </si>
  <si>
    <t>GRN-2022-16706</t>
  </si>
  <si>
    <t>2112014652</t>
  </si>
  <si>
    <t>EXP/F-35/1192/2022</t>
  </si>
  <si>
    <t>GRN-2022-16687</t>
  </si>
  <si>
    <t>2112014653</t>
  </si>
  <si>
    <t>GRN-2022-16688</t>
  </si>
  <si>
    <t>2112014649</t>
  </si>
  <si>
    <t>KD22-0316</t>
  </si>
  <si>
    <t>GRN-2022-16642</t>
  </si>
  <si>
    <t>2112014650</t>
  </si>
  <si>
    <t>GRN-2022-16643</t>
  </si>
  <si>
    <t>2112014656</t>
  </si>
  <si>
    <t>GRN-2022-16708</t>
  </si>
  <si>
    <t>2112014655</t>
  </si>
  <si>
    <t>GRN-2022-16707</t>
  </si>
  <si>
    <t>2112014657</t>
  </si>
  <si>
    <t>GRN-2022-16709</t>
  </si>
  <si>
    <t>2112014499</t>
  </si>
  <si>
    <t>AB/2057/21</t>
  </si>
  <si>
    <t>GRN-2022-16725</t>
  </si>
  <si>
    <t>2112014643</t>
  </si>
  <si>
    <t>SML2022BD06238</t>
  </si>
  <si>
    <t>GRN-2022-16729</t>
  </si>
  <si>
    <t>2112014644</t>
  </si>
  <si>
    <t>GRN-2022-16732</t>
  </si>
  <si>
    <t>2112014645</t>
  </si>
  <si>
    <t>GRN-2022-16734</t>
  </si>
  <si>
    <t>2112014646</t>
  </si>
  <si>
    <t>GRN-2022-16735</t>
  </si>
  <si>
    <t>2112014647</t>
  </si>
  <si>
    <t>GRN-2022-16737</t>
  </si>
  <si>
    <t>2112014648</t>
  </si>
  <si>
    <t>GRN-2022-16739</t>
  </si>
  <si>
    <t>2112014658</t>
  </si>
  <si>
    <t>9292</t>
  </si>
  <si>
    <t>GRN-2022-16748</t>
  </si>
  <si>
    <t>2112014498</t>
  </si>
  <si>
    <t>AB/2105/21</t>
  </si>
  <si>
    <t>GRN-2022-16722</t>
  </si>
  <si>
    <t>2112014667</t>
  </si>
  <si>
    <t>JXYX220318</t>
  </si>
  <si>
    <t>GRN-2022-16777</t>
  </si>
  <si>
    <t>2112014663</t>
  </si>
  <si>
    <t>GRN-2022-16776</t>
  </si>
  <si>
    <t>2112014666</t>
  </si>
  <si>
    <t>9304</t>
  </si>
  <si>
    <t>GRN-2022-16775</t>
  </si>
  <si>
    <t>2112014497</t>
  </si>
  <si>
    <t>55223r1568/22k</t>
  </si>
  <si>
    <t>GRN-2022-16716</t>
  </si>
  <si>
    <t>2112014495</t>
  </si>
  <si>
    <t>932</t>
  </si>
  <si>
    <t>GRN-2022-16702</t>
  </si>
  <si>
    <t>2112014659</t>
  </si>
  <si>
    <t>9293</t>
  </si>
  <si>
    <t>GRN-2022-16750</t>
  </si>
  <si>
    <t>2112014662</t>
  </si>
  <si>
    <t>11-4637</t>
  </si>
  <si>
    <t>GRN-2022-16766</t>
  </si>
  <si>
    <t>2112014668</t>
  </si>
  <si>
    <t>8885</t>
  </si>
  <si>
    <t>GRN-2022-16774</t>
  </si>
  <si>
    <t>2112014661</t>
  </si>
  <si>
    <t>9294</t>
  </si>
  <si>
    <t>GRN-2022-16753</t>
  </si>
  <si>
    <t>2112014660</t>
  </si>
  <si>
    <t>9386</t>
  </si>
  <si>
    <t>GRN-2022-16752</t>
  </si>
  <si>
    <t>2112014665</t>
  </si>
  <si>
    <t>GRN-2022-16773</t>
  </si>
  <si>
    <t>2112014664</t>
  </si>
  <si>
    <t>TH22/0123</t>
  </si>
  <si>
    <t>GRN-2022-16769</t>
  </si>
  <si>
    <t>Month</t>
  </si>
  <si>
    <t>Advance to Assets</t>
  </si>
  <si>
    <t>A.Receivable -Others</t>
  </si>
  <si>
    <t>A.Receivable Ins &amp;Cl</t>
  </si>
  <si>
    <t>HSBC - 011 - Issue</t>
  </si>
  <si>
    <t>DBBL 3211100000660 M</t>
  </si>
  <si>
    <t>DBBL 3211100000660 D</t>
  </si>
  <si>
    <t>DBBL 3211100000660 I</t>
  </si>
  <si>
    <t>CBL 1103483358001 M</t>
  </si>
  <si>
    <t>CBL 5123483358001 M</t>
  </si>
  <si>
    <t>CBL 5123483358001 D</t>
  </si>
  <si>
    <t>CBL 9203483358001 M</t>
  </si>
  <si>
    <t>CBL 1000241001285 M</t>
  </si>
  <si>
    <t>CBL 1000241001286 M</t>
  </si>
  <si>
    <t>Asset Advance Clg</t>
  </si>
  <si>
    <t>Vendor Retention</t>
  </si>
  <si>
    <t>GL Transfer Temp A/c</t>
  </si>
  <si>
    <t>Forex-Intercoman Pay</t>
  </si>
  <si>
    <t>Miscellaneous Income</t>
  </si>
  <si>
    <t>Local Conveyance</t>
  </si>
  <si>
    <t>Annual Attendance Bo</t>
  </si>
  <si>
    <t>F.O -Water</t>
  </si>
  <si>
    <t>F.O -Diesel for Boil</t>
  </si>
  <si>
    <t>Route Permit/Others</t>
  </si>
  <si>
    <t>Import -Sea Freight</t>
  </si>
  <si>
    <t>Interest Paid - Bank</t>
  </si>
  <si>
    <t>Cosmopolitan Industries (Pvt) Ltd.</t>
  </si>
  <si>
    <t>Chemical  Stock Report as on 30-June 2022</t>
  </si>
  <si>
    <t>Material</t>
  </si>
  <si>
    <t>Material Description</t>
  </si>
  <si>
    <t>BUn</t>
  </si>
  <si>
    <t xml:space="preserve">          Closing Stock</t>
  </si>
  <si>
    <t xml:space="preserve">          Closing Value BDT</t>
  </si>
  <si>
    <t xml:space="preserve">          Closing Value USD</t>
  </si>
  <si>
    <t>CH2017-29</t>
  </si>
  <si>
    <t>Adalin DE</t>
  </si>
  <si>
    <t>CH2018-32</t>
  </si>
  <si>
    <t>Citric Acid</t>
  </si>
  <si>
    <t>CH2018-69</t>
  </si>
  <si>
    <t>TUBANTIN BLACK VSF-1200</t>
  </si>
  <si>
    <t>CH2018-71</t>
  </si>
  <si>
    <t>TUBANTIN BROWN BL</t>
  </si>
  <si>
    <t>CH2018-73</t>
  </si>
  <si>
    <t>TUBANTIN DARK BLUE R</t>
  </si>
  <si>
    <t>CH2018-75</t>
  </si>
  <si>
    <t>TUBANTIN SCARLET 4G</t>
  </si>
  <si>
    <t>CH2018-85</t>
  </si>
  <si>
    <t>Tubantin Orange GGLN 200</t>
  </si>
  <si>
    <t>CH2019-44</t>
  </si>
  <si>
    <t>Rolux LSA</t>
  </si>
  <si>
    <t>CH2019-73</t>
  </si>
  <si>
    <t>Arkofix NZF</t>
  </si>
  <si>
    <t>CH2020-37</t>
  </si>
  <si>
    <t>Rosil 9595</t>
  </si>
  <si>
    <t>CH2020-38</t>
  </si>
  <si>
    <t>Royafix FX</t>
  </si>
  <si>
    <t>CH2020-41</t>
  </si>
  <si>
    <t>Ceralube SVN.TH Liquid</t>
  </si>
  <si>
    <t>CH2020-47</t>
  </si>
  <si>
    <t>Evosoft PEN</t>
  </si>
  <si>
    <t>CH2021-16</t>
  </si>
  <si>
    <t>Royazyme TTE</t>
  </si>
  <si>
    <t>CH2021-21</t>
  </si>
  <si>
    <t>Royaclean MX</t>
  </si>
  <si>
    <t>CH2021-43</t>
  </si>
  <si>
    <t>Enzymatic DM 8642</t>
  </si>
  <si>
    <t>CH2021-44</t>
  </si>
  <si>
    <t>Denzyol NCP (PQ)</t>
  </si>
  <si>
    <t>CH2021-55</t>
  </si>
  <si>
    <t>Sofmatic DM-3233</t>
  </si>
  <si>
    <t>CH2021-60</t>
  </si>
  <si>
    <t>Enzymatic DM-8620A</t>
  </si>
  <si>
    <t>CH2021-65</t>
  </si>
  <si>
    <t>Degreaser DM 1133</t>
  </si>
  <si>
    <t>CH2021-75</t>
  </si>
  <si>
    <t>QUESMATIC DM-8108</t>
  </si>
  <si>
    <t>CH2021-78</t>
  </si>
  <si>
    <t>Ludox JAC</t>
  </si>
  <si>
    <t>CH2021-80</t>
  </si>
  <si>
    <t>Washmatic DM 1522</t>
  </si>
  <si>
    <t>CH2021-87</t>
  </si>
  <si>
    <t>Sodium acetate</t>
  </si>
  <si>
    <t>CH2022-2</t>
  </si>
  <si>
    <t>Lavapal N 800 B1</t>
  </si>
  <si>
    <t>CHM10052</t>
  </si>
  <si>
    <t>COMMON SALT</t>
  </si>
  <si>
    <t>CHM10062</t>
  </si>
  <si>
    <t>Oxalic acid</t>
  </si>
  <si>
    <t>CHM10076</t>
  </si>
  <si>
    <t>CAUSTIC SODA</t>
  </si>
  <si>
    <t>CHM10145</t>
  </si>
  <si>
    <t>Hydrogen peroxide</t>
  </si>
  <si>
    <t>CHM10149</t>
  </si>
  <si>
    <t>KCI ( Bleach)</t>
  </si>
  <si>
    <t>CHM10159</t>
  </si>
  <si>
    <t>Meta bisulphet</t>
  </si>
  <si>
    <t>CHM10171</t>
  </si>
  <si>
    <t>Oba Red</t>
  </si>
  <si>
    <t>CHM10176</t>
  </si>
  <si>
    <t>Potasium Permanganate</t>
  </si>
  <si>
    <t>CHM10182</t>
  </si>
  <si>
    <t>Pumice stone</t>
  </si>
  <si>
    <t>BAG</t>
  </si>
  <si>
    <t>CHM10194</t>
  </si>
  <si>
    <t>Soda Ash</t>
  </si>
  <si>
    <t>CHM10198</t>
  </si>
  <si>
    <t>Special White LT powder</t>
  </si>
  <si>
    <t>CHM10214</t>
  </si>
  <si>
    <t>Bond SD</t>
  </si>
  <si>
    <t>CHM10240</t>
  </si>
  <si>
    <t>ROSPERS TMS PLUS</t>
  </si>
  <si>
    <t>CHM10241</t>
  </si>
  <si>
    <t>ROCELL HSB</t>
  </si>
  <si>
    <t>CHM10242</t>
  </si>
  <si>
    <t>ROCELL NTE</t>
  </si>
  <si>
    <t>CHM10249</t>
  </si>
  <si>
    <t>Yellow E-XF G</t>
  </si>
  <si>
    <t>CHM10250</t>
  </si>
  <si>
    <t>Blue E-XF G</t>
  </si>
  <si>
    <t>CHM10251</t>
  </si>
  <si>
    <t>Red E-XF G</t>
  </si>
  <si>
    <t>CHM10258</t>
  </si>
  <si>
    <t>Navy Blue BF G</t>
  </si>
  <si>
    <t>CHM10263</t>
  </si>
  <si>
    <t>Jakozol Black CFCL</t>
  </si>
  <si>
    <t>CHM10267</t>
  </si>
  <si>
    <t>Rosoft NYI</t>
  </si>
  <si>
    <t>CHM10268</t>
  </si>
  <si>
    <t>Royawet 1515</t>
  </si>
  <si>
    <t>CHM10272</t>
  </si>
  <si>
    <t>Tubantin Brown GGL</t>
  </si>
  <si>
    <t>CHM10274</t>
  </si>
  <si>
    <t>Lava Jeans Pro 100</t>
  </si>
  <si>
    <t>CHM10276</t>
  </si>
  <si>
    <t>Rosoft ESQ</t>
  </si>
  <si>
    <t>CHM10281</t>
  </si>
  <si>
    <t>Turquoise Blue FBL</t>
  </si>
  <si>
    <t>Total</t>
  </si>
  <si>
    <t>Spares Loose Tools  Stock Report as on 30-June 2022</t>
  </si>
  <si>
    <t>BULLMER KNIFE(AUTO CUTTER)</t>
  </si>
  <si>
    <t>SHIRRING FOOT ADJUSTABLE</t>
  </si>
  <si>
    <t>V-BELT M32</t>
  </si>
  <si>
    <t>V-BELT M35</t>
  </si>
  <si>
    <t>V-BELT M36</t>
  </si>
  <si>
    <t>V-BELT M41</t>
  </si>
  <si>
    <t>DPX5 - 14 SUK</t>
  </si>
  <si>
    <t>DPX5 - 16 REG</t>
  </si>
  <si>
    <t>DPX5 - 18 SUK</t>
  </si>
  <si>
    <t>DBX1 - 11 SUK</t>
  </si>
  <si>
    <t>DBX1 - 12 REG</t>
  </si>
  <si>
    <t>DBX1 - 16 REG</t>
  </si>
  <si>
    <t>DBX1 - 18 REG</t>
  </si>
  <si>
    <t>DPX17-FFG-11</t>
  </si>
  <si>
    <t>DPX17 - 16 REG</t>
  </si>
  <si>
    <t>DCX27=11</t>
  </si>
  <si>
    <t>DCx27 - 12 REG</t>
  </si>
  <si>
    <t>DCx27 - 16 SUK</t>
  </si>
  <si>
    <t>UYX128 - 14 REG</t>
  </si>
  <si>
    <t>UYX128 - 16 REG</t>
  </si>
  <si>
    <t>TVx64 - 14 SUK</t>
  </si>
  <si>
    <t>TVx64 - 16 REG</t>
  </si>
  <si>
    <t>DOX558 - 14 REG</t>
  </si>
  <si>
    <t>DOX558 - 16 REG</t>
  </si>
  <si>
    <t>DVX57 - 16 REG</t>
  </si>
  <si>
    <t>UOX113=14</t>
  </si>
  <si>
    <t>UOX113 - 16 REG</t>
  </si>
  <si>
    <t>UOX113 - 18 SUK</t>
  </si>
  <si>
    <t>LWx6T - 09 REG</t>
  </si>
  <si>
    <t>LWx6T - 11 REG</t>
  </si>
  <si>
    <t>DBX1 - 10 SUK</t>
  </si>
  <si>
    <t>DBX1 - 12 SUK</t>
  </si>
  <si>
    <t>DCx27 - 10 SUK</t>
  </si>
  <si>
    <t>DPX5-09REG</t>
  </si>
  <si>
    <t>DCX27-14-SUK</t>
  </si>
  <si>
    <t>DBx1--R--09</t>
  </si>
  <si>
    <t>DBXK5--RG--14</t>
  </si>
  <si>
    <t>DBXK5--RG--16</t>
  </si>
  <si>
    <t>DPX17--R--12</t>
  </si>
  <si>
    <t>DPX17--R--14</t>
  </si>
  <si>
    <t>DPX17--R--18</t>
  </si>
  <si>
    <t>UYx128--RG--18</t>
  </si>
  <si>
    <t>TVX64--RG--18</t>
  </si>
  <si>
    <t>DOX558--RS--18</t>
  </si>
  <si>
    <t>DVX57--RG--18</t>
  </si>
  <si>
    <t>DPX5 --FFG--11</t>
  </si>
  <si>
    <t>DPX5--FG--12</t>
  </si>
  <si>
    <t>S/N OIL CAP</t>
  </si>
  <si>
    <t>S/N TAFLON FOOT NT18</t>
  </si>
  <si>
    <t>MACHINE LIGHT LOC AND LOC</t>
  </si>
  <si>
    <t>BELTM-BELT M40</t>
  </si>
  <si>
    <t>BELTM-BELT M 34</t>
  </si>
  <si>
    <t>custer wheel</t>
  </si>
  <si>
    <t>BOBBINLK-1900Bpart no.138-12102JUKI</t>
  </si>
  <si>
    <t>MOVING KNIFE ASMLK-1900Bpart no.B2421-28</t>
  </si>
  <si>
    <t>DRIVER ASMLK-1900Bpart no.400-11512JUKI</t>
  </si>
  <si>
    <t>FIXING KNIFELK-1900Bpart no.B2424-280-00</t>
  </si>
  <si>
    <t>FIXED KNIFELH-3528/LH-3568part no.400-12</t>
  </si>
  <si>
    <t>DRIVING KNIFE (MOVING KNIFE)LH-3528/LH-3</t>
  </si>
  <si>
    <t>ASSY RATCH HOOK(ROTARY HOOK)LH-3528/LH-3</t>
  </si>
  <si>
    <t>HAMMERRH-9820part no.S37211-001BROTHER</t>
  </si>
  <si>
    <t>KNIFEMO-6800part no.700-00176JUKI</t>
  </si>
  <si>
    <t>CHAIN LOOPERMO-6700part no.121-20705JUKI</t>
  </si>
  <si>
    <t>UPPER LOOPERMO-6700part no.118-88104JUKI</t>
  </si>
  <si>
    <t>KNIFE(UPPER KNIFE)MO-6700part no.401-597</t>
  </si>
  <si>
    <t>CORNER KNIFEASS-3500/3200030-0095-00ASS</t>
  </si>
  <si>
    <t>CORNER KNIFEASS-3500/3200030-0096-00ASS</t>
  </si>
  <si>
    <t>center knifASS-3500/3200030-0461-00ASS S</t>
  </si>
  <si>
    <t>HACKSAW BLADELOCAL</t>
  </si>
  <si>
    <t>ELECTRONI CONTAC CLLENER(789)LOCAL</t>
  </si>
  <si>
    <t>WD-40 SPRAYWAY (RUSTY CLEANER)LOCAL</t>
  </si>
  <si>
    <t>BOB CHALK (FERROFIN STAILESS STEEL COPOS</t>
  </si>
  <si>
    <t>SOLDERING  IRONLOCAL</t>
  </si>
  <si>
    <t>LOOPER UpperMO-6800700-00405JUKI</t>
  </si>
  <si>
    <t>THREAD CUTTER KNIFE O/LMO-6716JUKI</t>
  </si>
  <si>
    <t>LOWER KNIFE- 6700MO-6700131-50701JUKI</t>
  </si>
  <si>
    <t>BOBBIN Almunium DDL-8700-722964001JUKI</t>
  </si>
  <si>
    <t>ZIPPER GUIDE L SIDEDDL-8700-7P36NJUKI</t>
  </si>
  <si>
    <t>PLAIN FEETDDL-8700-7P-351JUKI</t>
  </si>
  <si>
    <t>CR GUIDE 1/16DDL-8700-7SR10NFJUKI</t>
  </si>
  <si>
    <t>CL GUIDE 1/16DDL-8700-7SL10NFJUKI</t>
  </si>
  <si>
    <t>FIND FEED DOG MEDIM DDL-8700-7114-03003J</t>
  </si>
  <si>
    <t>ZIK SETDDL-8700-7KF-003/KP-004JUKI</t>
  </si>
  <si>
    <t>S/N HANGER GUIDE DDL-8700-7P723NF Susei</t>
  </si>
  <si>
    <t>THREAD GUIDE FOR KNIFE DDL-8700-7110-402</t>
  </si>
  <si>
    <t>THROAT PLATE (NEEDLE PLATE 12)DDL-8700-7</t>
  </si>
  <si>
    <t>THROAT PLATE (NEEDLE PLATE 14)DDL-8700-7</t>
  </si>
  <si>
    <t>THROAT PLATE (NEEDLE PLATE 18)DDL-8700-7</t>
  </si>
  <si>
    <t>FIND FEED DOG SN LIGHTDDL-8700-7114-0300</t>
  </si>
  <si>
    <t>FIX KNIFE DDL-8700-7114-09604JUKI</t>
  </si>
  <si>
    <t>HOOK FINGER (AUTO S/N M/C)DDL-8700-7229-</t>
  </si>
  <si>
    <t>UPPER KNIFE BROTHER SINGLE NEEDLE /FIXDD</t>
  </si>
  <si>
    <t>LOWER KNIFE BROTHER SINGLE NEEDLE/MOVING</t>
  </si>
  <si>
    <t>THREAD TAKE UP PICKER ASM (PART 229-5035</t>
  </si>
  <si>
    <t>EYELET HOLE MEB3200J looper set400-15694</t>
  </si>
  <si>
    <t>TVx64 - 9 FFG/SES</t>
  </si>
  <si>
    <t>B/T SHUTTLE RACE RING ASM</t>
  </si>
  <si>
    <t>E/H Cloth Kutting Knife (3M)</t>
  </si>
  <si>
    <t>O/L KNIFE UPPER(  6800)</t>
  </si>
  <si>
    <t>O/L KNIFE LOWER (6800)</t>
  </si>
  <si>
    <t>VATICAL DRANK</t>
  </si>
  <si>
    <t>Laser light lok lok</t>
  </si>
  <si>
    <t>Machine  light 7 W looklok</t>
  </si>
  <si>
    <t>E/H THREAD CUTTING LOWER KNIFE (FIXED)BR</t>
  </si>
  <si>
    <t>S/N Edge cutter DRANK JK5559G-LULOCAL Ch</t>
  </si>
  <si>
    <t>S/N THREAD CUTTER KNIF (HAND KNIF) stron</t>
  </si>
  <si>
    <t>B/T BOBBIN CASE ASMB1828-980-0BBLK-1900K</t>
  </si>
  <si>
    <t>O/L LOWER LOOPER119-993076716SKenlin</t>
  </si>
  <si>
    <t>B/T SHUTTLE HOOK (SHUTTLEH)400-14965Jinz</t>
  </si>
  <si>
    <t>Spares Utilities  Stock Report as on 30-June 2022</t>
  </si>
  <si>
    <t>Thread Tape</t>
  </si>
  <si>
    <t>Oil Filter B004800770001</t>
  </si>
  <si>
    <t>Battery water</t>
  </si>
  <si>
    <t>L</t>
  </si>
  <si>
    <t>Vee BeltA 86 ( Dongil, Korea)</t>
  </si>
  <si>
    <t>Vee BeltA 85 (Dongil, Korea)</t>
  </si>
  <si>
    <t>Air Pipe 4mm</t>
  </si>
  <si>
    <t>Foam Blue Color Silicon Roll</t>
  </si>
  <si>
    <t>ROL</t>
  </si>
  <si>
    <t>Pneumatic Pipe-coil-10mm , Wooshin Korea</t>
  </si>
  <si>
    <t>PVC Tape-Tessa Brand</t>
  </si>
  <si>
    <t>DZ</t>
  </si>
  <si>
    <t>Temperature Controller TC513 Selec</t>
  </si>
  <si>
    <t>Nalco-3DT449</t>
  </si>
  <si>
    <t>Nalco-ST70</t>
  </si>
  <si>
    <t>Nalco-90001</t>
  </si>
  <si>
    <t>Thermocouple K-Type , India</t>
  </si>
  <si>
    <t>Oil Filter B407701</t>
  </si>
  <si>
    <t>SS Nut &amp; Bolts 6mmx18 mm</t>
  </si>
  <si>
    <t>Steam Iron  Boiler Sewoong Orginal Kore</t>
  </si>
  <si>
    <t>SP-3 Solenoid Valve SP2000 Model  sewoon</t>
  </si>
  <si>
    <t>Iron Hose Pipe  L-3m , Silver Star Korea</t>
  </si>
  <si>
    <t>Iron Shoe (Silver)</t>
  </si>
  <si>
    <t>SS Repair kit for Pilot Valve</t>
  </si>
  <si>
    <t>Male –Female Connector ( 10A )</t>
  </si>
  <si>
    <t>Iron table motor impeller</t>
  </si>
  <si>
    <t>Lube Oil Filter ( 5241840101 ) -04 Pcs</t>
  </si>
  <si>
    <t>Water counter(sensor+wheel)</t>
  </si>
  <si>
    <t>Sequence controller ( LGB-21.330A27 )</t>
  </si>
  <si>
    <t>Sewoong-Sewing Iron Push Switch(SP-520)</t>
  </si>
  <si>
    <t>Air Filter ( X00005776 ) MTU Gas Generat</t>
  </si>
  <si>
    <t>Oil Filter ( 901-136 ) 1250KVA Diesel Ge</t>
  </si>
  <si>
    <t>Fuel Filter ( SE429B/4 ) 1250KVA Diesel</t>
  </si>
  <si>
    <t>Teflon Shoe EC-11</t>
  </si>
  <si>
    <t>Micro Switch for Iron Machine Made in It</t>
  </si>
  <si>
    <t>Breather Filter ( 93215256012 )  16V MTU</t>
  </si>
  <si>
    <t>S.S Flexible Pipe 1"x6 Feet</t>
  </si>
  <si>
    <t>U Lux 2.5 RAB</t>
  </si>
  <si>
    <t>Pneumatic Pipe 6 mm ,  Korea Original  B</t>
  </si>
  <si>
    <t>CX</t>
  </si>
  <si>
    <t>Motor Inflower</t>
  </si>
  <si>
    <t>Motor Shaft for Pant Finisher</t>
  </si>
  <si>
    <t>Timing Belt-4326x14Mx90 mm  , Mitsuboshi</t>
  </si>
  <si>
    <t>Restrictor Flap -P/N:0001400063</t>
  </si>
  <si>
    <t>Ball Bearing-6202 2Z</t>
  </si>
  <si>
    <t>Ball Bearing-6203 2Z</t>
  </si>
  <si>
    <t>O Ring -700429054000</t>
  </si>
  <si>
    <t>Gasket for Exhaust Elbow -X00004750</t>
  </si>
  <si>
    <t>Gasket -271511022000</t>
  </si>
  <si>
    <t>Pneumatic Cylinder, SMC/ISTC -16x175  mm</t>
  </si>
  <si>
    <t xml:space="preserve"> Thermocouple with cable 14ft length</t>
  </si>
  <si>
    <t>Mechanical Flat Driver -12"</t>
  </si>
  <si>
    <t>Fuel Filter -SE429</t>
  </si>
  <si>
    <t>Premixed Coolant -Caltex</t>
  </si>
  <si>
    <t>Air Filter -P/N : 12189925</t>
  </si>
  <si>
    <t>Solenoid valve- B738207</t>
  </si>
  <si>
    <t>Flexible Hose-10352090</t>
  </si>
  <si>
    <t>Blow Down valve Kit-220371089</t>
  </si>
  <si>
    <t>Minimum pressure valve-B009301070002</t>
  </si>
  <si>
    <t>Digital Multi Meter-Frank</t>
  </si>
  <si>
    <t>Hand Punch Machine (Pipe Cable lugs )</t>
  </si>
  <si>
    <t>Roller Bearing -32209 , SKF , Original G</t>
  </si>
  <si>
    <t>Roller Bearing -32014x70   SKF , Origina</t>
  </si>
  <si>
    <t>Packing Material  Stock Report as on 30-June 2022</t>
  </si>
  <si>
    <t>PM2018-181</t>
  </si>
  <si>
    <t>CRTDBXCRTN 48x36 5 Ply</t>
  </si>
  <si>
    <t>PM2018-903</t>
  </si>
  <si>
    <t>CRTDBXCRTN56x36  3PLy</t>
  </si>
  <si>
    <t>PM2019-866</t>
  </si>
  <si>
    <t>CRTDBXCRTN 58x42  3PLy</t>
  </si>
  <si>
    <t>PM2020-1029</t>
  </si>
  <si>
    <t>CRTDBXCRTN 40x34 CM  3 PLY</t>
  </si>
  <si>
    <t>PM2020-1139</t>
  </si>
  <si>
    <t>CRTDBXCRTN  44x38x22 Cm 5ply</t>
  </si>
  <si>
    <t>PM2020-1159</t>
  </si>
  <si>
    <t>CRTDBXCRTN 61x40.6x12.7 cm 3 ply</t>
  </si>
  <si>
    <t>PM2020-1160</t>
  </si>
  <si>
    <t>CRTDBXCRTN 61x40.6x15.2 cm 3 ply</t>
  </si>
  <si>
    <t>PM2020-1161</t>
  </si>
  <si>
    <t>CRTDBXCRTN 61x40.6x20.3 cm 3 ply</t>
  </si>
  <si>
    <t>PM2020-1163</t>
  </si>
  <si>
    <t>CRTDBXCRTN 61x40.6x30.5 cm 3 ply</t>
  </si>
  <si>
    <t>PM2020-1164</t>
  </si>
  <si>
    <t>CRTDBXCRTN 195x255 cm 3 ply Top Bottom</t>
  </si>
  <si>
    <t>PM2020-1165</t>
  </si>
  <si>
    <t>CRTDBXCRTN 63.9x41x27.7 cm 3 ply</t>
  </si>
  <si>
    <t>PM2020-1166</t>
  </si>
  <si>
    <t>CRTDBXCRTN 60x60x20 cm 3 ply</t>
  </si>
  <si>
    <t>PM2020-1265</t>
  </si>
  <si>
    <t>CRTDBXCRTN 42x34 3ply TOP BOTTOM</t>
  </si>
  <si>
    <t>PM2020-1384</t>
  </si>
  <si>
    <t>CRTDBXCRTN 56x43 3ply Top Bottom</t>
  </si>
  <si>
    <t>PM2020-445</t>
  </si>
  <si>
    <t>CRTDBXCRTN 44x38x47    5PLY</t>
  </si>
  <si>
    <t>PM2020-446</t>
  </si>
  <si>
    <t>CRTDBXCRTN 42x36     3PLY</t>
  </si>
  <si>
    <t>PM2020-488</t>
  </si>
  <si>
    <t>CRTDBXCRTN 49x43  3PLY</t>
  </si>
  <si>
    <t>PM2020-525</t>
  </si>
  <si>
    <t>CRTDBXCRTN  44x38x25 CM 5 PLY</t>
  </si>
  <si>
    <t>PM2021-1049</t>
  </si>
  <si>
    <t>50.80x38.10 CM-3 ply</t>
  </si>
  <si>
    <t>PM2021-1050</t>
  </si>
  <si>
    <t>53.34x40.64x22.86 CM-5 ply</t>
  </si>
  <si>
    <t>PM2021-1051</t>
  </si>
  <si>
    <t>50.80x38.10x10.16 CM-3 ply tray carton</t>
  </si>
  <si>
    <t>PM2021-1079</t>
  </si>
  <si>
    <t>CRTDBXCRTN42xx36x25 CM-5 ply</t>
  </si>
  <si>
    <t>PM2021-1089</t>
  </si>
  <si>
    <t>CRTDBXCRTN36x4x14 CM-3 ply box divider</t>
  </si>
  <si>
    <t>PM2021-1211</t>
  </si>
  <si>
    <t>CRTDBXCRTN42x32x30 CM- 5 ply</t>
  </si>
  <si>
    <t>PM2021-1212</t>
  </si>
  <si>
    <t>CRTDBXCRTN44x38x30 CM- 5 ply</t>
  </si>
  <si>
    <t>PM2021-1213</t>
  </si>
  <si>
    <t>CRTDBXCRTN36x29x30 CM- 5 ply</t>
  </si>
  <si>
    <t>PM2021-1235</t>
  </si>
  <si>
    <t>CRTDBXCRTN56x38x32 CM- 5 ply</t>
  </si>
  <si>
    <t>PM2021-1236</t>
  </si>
  <si>
    <t>CRTDBXCRTN36x4x12 CM- 3 ply -box divider</t>
  </si>
  <si>
    <t>PM2021-1237</t>
  </si>
  <si>
    <t>CRTDBXCRTN48x36x16 CM- 5 ply -u  divider</t>
  </si>
  <si>
    <t>PM2021-1253</t>
  </si>
  <si>
    <t>CRTDBXCRTN61x40.6x35.6 CM- 3 ply</t>
  </si>
  <si>
    <t>PM2021-1270</t>
  </si>
  <si>
    <t>CRTDBXCRTN43x4x12 CM- 3 ply -box divider</t>
  </si>
  <si>
    <t>PM2021-1283</t>
  </si>
  <si>
    <t>CRTDBXCRTN34x5x20 CM- 5 ply -box divider</t>
  </si>
  <si>
    <t>PM2021-1303</t>
  </si>
  <si>
    <t>CRTDBXCRTN58x38x17 CM-5 ply</t>
  </si>
  <si>
    <t>PM2021-142</t>
  </si>
  <si>
    <t>CRTDBXCRTN 40X31 cm 3 Ply</t>
  </si>
  <si>
    <t>PM2021-298</t>
  </si>
  <si>
    <t>CRTDBXCRTN 54X36 cm 3 Ply</t>
  </si>
  <si>
    <t>PM2021-371</t>
  </si>
  <si>
    <t>CRTDBXCRTN 42X40 cm 3 Ply</t>
  </si>
  <si>
    <t>PM2021-373</t>
  </si>
  <si>
    <t>CRTDBXCRTN 44X38x43 cm 5 Ply</t>
  </si>
  <si>
    <t>PM2021-412</t>
  </si>
  <si>
    <t>CRTDBXCRTN 44X42x25 cm 5 Ply</t>
  </si>
  <si>
    <t>PM2021-463</t>
  </si>
  <si>
    <t>CRTDBXCRTN 56X38x15 cm 5 Ply</t>
  </si>
  <si>
    <t>PM2021-564</t>
  </si>
  <si>
    <t>CRTDBXCRTN56X36x13 cm 3 Ply</t>
  </si>
  <si>
    <t>PM2021-665</t>
  </si>
  <si>
    <t>CRTDBXCRTN51X45x43 cm 5 Ply</t>
  </si>
  <si>
    <t>PM2021-884</t>
  </si>
  <si>
    <t>CRTDBXCRTN40x30 cm3 Ply</t>
  </si>
  <si>
    <t>PM2021-886</t>
  </si>
  <si>
    <t>CRTDBXCRTN34x27 cm3 Ply</t>
  </si>
  <si>
    <t>PM2021-898</t>
  </si>
  <si>
    <t>CRTDBXCRTN42X36x11 cm3 Ply Divider</t>
  </si>
  <si>
    <t>PM2021-969</t>
  </si>
  <si>
    <t>CRTDBXCRTN36X29x22 cm5 Ply</t>
  </si>
  <si>
    <t>PM2022-105</t>
  </si>
  <si>
    <t>CRTDBXCRTN58x38x18 CM-5 ply</t>
  </si>
  <si>
    <t>PM2022-19</t>
  </si>
  <si>
    <t>CRTDBXCRTN42x5x10 CM-3 ply-box divider</t>
  </si>
  <si>
    <t>PM2022-191</t>
  </si>
  <si>
    <t>CRTDBXCRTN58x38x28 CM-5 ply</t>
  </si>
  <si>
    <t>PM2022-192</t>
  </si>
  <si>
    <t>CRTDBXCRTN60x44x19 CM-5 ply</t>
  </si>
  <si>
    <t>PM2022-193</t>
  </si>
  <si>
    <t>CRTDBXCRTN56x36x14 CM-3 ply U divider</t>
  </si>
  <si>
    <t>PM2022-315</t>
  </si>
  <si>
    <t>CRTDBXCRTN34x27x11 CM-3 ply U divider</t>
  </si>
  <si>
    <t>PM2022-317</t>
  </si>
  <si>
    <t>CRTDBXCRTN34x27x15 CM-3 ply U divider</t>
  </si>
  <si>
    <t>PM2022-318</t>
  </si>
  <si>
    <t>CRTDBXCRTN40x30x15 CM-3 ply U divider</t>
  </si>
  <si>
    <t>PM2022-319</t>
  </si>
  <si>
    <t>CRTDBXCRTN42x36x15 CM-3 ply U divider</t>
  </si>
  <si>
    <t>PM2022-328</t>
  </si>
  <si>
    <t>CRTDBXCRTN60x41 CM-3 ply</t>
  </si>
  <si>
    <t>PM2022-329</t>
  </si>
  <si>
    <t>CRTDBXCRTN62x43x20 CM-5 ply</t>
  </si>
  <si>
    <t>PM2022-335</t>
  </si>
  <si>
    <t>CRTDBXCRTN58x38x30 CM-5 ply</t>
  </si>
  <si>
    <t>PM2022-336</t>
  </si>
  <si>
    <t>CRTDBXCRTN36x3x16 CM-3 ply Box divider</t>
  </si>
  <si>
    <t>PM2022-339</t>
  </si>
  <si>
    <t>CRTDBXCRTN44x38x46 CM-5 ply</t>
  </si>
  <si>
    <t>PM2022-348</t>
  </si>
  <si>
    <t>CRTDBXCRTN64x49x21 CM-5 ply</t>
  </si>
  <si>
    <t>PM2022-349</t>
  </si>
  <si>
    <t>CRTDBXCRTN62x38x20 CM-5 ply</t>
  </si>
  <si>
    <t>PM2022-352</t>
  </si>
  <si>
    <t>CRTDBXCRTN60x36 CM-3 ply Top Bottom</t>
  </si>
  <si>
    <t>PM2022-354</t>
  </si>
  <si>
    <t>CRTDBXCRTN60x3x18 CM-3 ply Box Divider</t>
  </si>
  <si>
    <t>PM2022-355</t>
  </si>
  <si>
    <t>CRTDBXCRTN33x3x18 CM-3 ply Box Divider</t>
  </si>
  <si>
    <t>PM2022-356</t>
  </si>
  <si>
    <t>CRTDBXCRTN47x3x19 CM-3 ply Box Divider</t>
  </si>
  <si>
    <t>PM2022-360</t>
  </si>
  <si>
    <t>CRTDBXCRTN44x38x45 CM-5 ply</t>
  </si>
  <si>
    <t>PM2022-362</t>
  </si>
  <si>
    <t>CRTDBXCRTN35x3x16 CM-3 ply Box Divider</t>
  </si>
  <si>
    <t>PM2022-364</t>
  </si>
  <si>
    <t>CRTDBXCRTN56x36x15 CM-5 ply U Divider</t>
  </si>
  <si>
    <t>PM2022-365</t>
  </si>
  <si>
    <t>CRTDBXCRTN62x47 CM-3 ply Top Bottom</t>
  </si>
  <si>
    <t>PM2022-375</t>
  </si>
  <si>
    <t>CRTDBXCRTN60x41x18 CM-5 ply U Divider</t>
  </si>
  <si>
    <t>PM2022-376</t>
  </si>
  <si>
    <t>CRTDBXCRTN35x3x14 CM-3 ply Box Divider</t>
  </si>
  <si>
    <t>PM2022-407</t>
  </si>
  <si>
    <t>CRTDBXCRTN60x44x30 CM-5 ply</t>
  </si>
  <si>
    <t>PM2022-408</t>
  </si>
  <si>
    <t>CRTDBXCRTN58x42x15 CM-3 ply  U Divider</t>
  </si>
  <si>
    <t>PM2022-409</t>
  </si>
  <si>
    <t>CRTDBXCRTN42x36x21.5 CM-5 ply  U Divider</t>
  </si>
  <si>
    <t>PM2022-411</t>
  </si>
  <si>
    <t>CRTDBXCRTN40x34x21.5 CM-5 ply  U Divider</t>
  </si>
  <si>
    <t>PM2022-412</t>
  </si>
  <si>
    <t>CRTDBXCRTN49x43x21.5 CM-5 ply  U Divider</t>
  </si>
  <si>
    <t>PM2022-415</t>
  </si>
  <si>
    <t>CRTDBXCRTN36x5x23 CM-3 ply Box Divider</t>
  </si>
  <si>
    <t>PM2022-427</t>
  </si>
  <si>
    <t>CRTDBXCRTN42x36x23 CM-5 ply  U Divider</t>
  </si>
  <si>
    <t>PM2022-428</t>
  </si>
  <si>
    <t>CRTDBXCRTN56x38x47 CM-5 ply</t>
  </si>
  <si>
    <t>PM2022-431</t>
  </si>
  <si>
    <t>CRTDBXCRTN42x36x22.5 CM-5 ply  U Divider</t>
  </si>
  <si>
    <t>PM2022-432</t>
  </si>
  <si>
    <t>CRTDBXCRTN51x45x25 CM-5 ply</t>
  </si>
  <si>
    <t>PM2022-433</t>
  </si>
  <si>
    <t>CRTDBXCRTN34x5x23 CM-3 ply Box Divider</t>
  </si>
  <si>
    <t>PM2022-457</t>
  </si>
  <si>
    <t>CRTDBXCRTN60x36x17.5 CM-5 ply U Divider</t>
  </si>
  <si>
    <t>PM2022-488</t>
  </si>
  <si>
    <t>CRTDBXCRTN44x42x45 CM-5 ply</t>
  </si>
  <si>
    <t>PM2022-489</t>
  </si>
  <si>
    <t>CRTDBXCRTN42x40x22.5 CM-5 ply  U Divider</t>
  </si>
  <si>
    <t>PM2022-496</t>
  </si>
  <si>
    <t>CRTDBXCRTN58x3x16.5 CM-3 ply Box Divider</t>
  </si>
  <si>
    <t>PM2022-52</t>
  </si>
  <si>
    <t>CRTDBXCRTN55x35 CM-3ply</t>
  </si>
  <si>
    <t>PM2022-552</t>
  </si>
  <si>
    <t>CRTDBXCRTN76x46x28 CM-5 ply</t>
  </si>
  <si>
    <t>PM2022-555</t>
  </si>
  <si>
    <t>CRTDBXCRTN61x41x31 CM-5 ply</t>
  </si>
  <si>
    <t>PM2022-556</t>
  </si>
  <si>
    <t>CRTDBXCRTN61x41x24 CM-5 ply</t>
  </si>
  <si>
    <t>PM2022-557</t>
  </si>
  <si>
    <t>CRTDBXCRTN61x41x13 CM-5 ply</t>
  </si>
  <si>
    <t>PM2022-558</t>
  </si>
  <si>
    <t>CRTDBXCRTN64x41x18 CM-5 ply</t>
  </si>
  <si>
    <t>PM2022-559</t>
  </si>
  <si>
    <t>CRTDBXCRTN64x41x21 CM-5 ply</t>
  </si>
  <si>
    <t>PM2022-561</t>
  </si>
  <si>
    <t>CRTDBXCRTN76x46x24 CM-5 ply</t>
  </si>
  <si>
    <t>PM2022-562</t>
  </si>
  <si>
    <t>CRTDBXCRTN79x48x31 CM-5 ply</t>
  </si>
  <si>
    <t>PM2022-576</t>
  </si>
  <si>
    <t>CRTDBXCRTN58x41x15 CM-5 ply</t>
  </si>
  <si>
    <t>PM2022-588</t>
  </si>
  <si>
    <t>CRTDBXCRTN61x41x22 CM-5 ply</t>
  </si>
  <si>
    <t>PM2022-589</t>
  </si>
  <si>
    <t>CRTDBXCRTN64x41x14 CM-5 ply</t>
  </si>
  <si>
    <t>PM2022-59</t>
  </si>
  <si>
    <t>CRTDBXCRTN42x36x24.5 CM-5 ply</t>
  </si>
  <si>
    <t>PM2022-590</t>
  </si>
  <si>
    <t>CRTDBXCRTN64x41x23 CM-5 ply</t>
  </si>
  <si>
    <t>PM2022-591</t>
  </si>
  <si>
    <t>CRTDBXCRTN59x41x22 CM-5 ply</t>
  </si>
  <si>
    <t>PM2022-592</t>
  </si>
  <si>
    <t>CRTDBXCRTN59x41x18 CM-5 ply</t>
  </si>
  <si>
    <t>PM2022-593</t>
  </si>
  <si>
    <t>CRTDBXCRTN59x41x14 CM-5 ply</t>
  </si>
  <si>
    <t>PM2022-594</t>
  </si>
  <si>
    <t>CRTDBXCRTN59x41x15 CM-5 ply</t>
  </si>
  <si>
    <t>PM2022-595</t>
  </si>
  <si>
    <t>CRTDBXCRTN61x41x28 CM-5 ply</t>
  </si>
  <si>
    <t>PM2022-596</t>
  </si>
  <si>
    <t>CRTDBXCRTN54x41x21 CM-5 ply</t>
  </si>
  <si>
    <t>PM2022-597</t>
  </si>
  <si>
    <t>CRTDBXCRTN54x41x14 CM-5 ply</t>
  </si>
  <si>
    <t>PM2022-61</t>
  </si>
  <si>
    <t>CRTDBXCRTN42x33X24.5 CM-5 ply</t>
  </si>
  <si>
    <t>PM2022-8</t>
  </si>
  <si>
    <t>CRTDBXCRTN46x36x16 CM-5 ply- u divider</t>
  </si>
  <si>
    <t>Stock of consumables Report as on 30-June 2022</t>
  </si>
  <si>
    <t>ERASER</t>
  </si>
  <si>
    <t>MAGIC PEN Adger brand</t>
  </si>
  <si>
    <t>WHITEBOARD MERKER</t>
  </si>
  <si>
    <t>MARKER PEN</t>
  </si>
  <si>
    <t>SCISSORS - 6"</t>
  </si>
  <si>
    <t>STITCH OPENER</t>
  </si>
  <si>
    <t>TAILORING CHALK</t>
  </si>
  <si>
    <t>BOX</t>
  </si>
  <si>
    <t>TRIMMER GOOD QUALITY</t>
  </si>
  <si>
    <t>VANISH CHALK  Rabbit Brand</t>
  </si>
  <si>
    <t>WHEEL SOAP</t>
  </si>
  <si>
    <t>WOOD PENCIL</t>
  </si>
  <si>
    <t>ZIM LIGHT</t>
  </si>
  <si>
    <t>MEASURING TAPE</t>
  </si>
  <si>
    <t>STAMP PAD INK BOTTLE</t>
  </si>
  <si>
    <t>SPOKE CYCLE</t>
  </si>
  <si>
    <t>SUNGLASS</t>
  </si>
  <si>
    <t>PAA</t>
  </si>
  <si>
    <t>TAG NEEDLE 0.5"</t>
  </si>
  <si>
    <t>TAG PIN 05 MM/7MM</t>
  </si>
  <si>
    <t>PLASTIC STAPLE PIN (SAGA)</t>
  </si>
  <si>
    <t>GEL PEN TOUCH UP (UNI PEN)</t>
  </si>
  <si>
    <t>JET POWDER</t>
  </si>
  <si>
    <t>PAC</t>
  </si>
  <si>
    <t>S. B. L / A.S.R - 250ML</t>
  </si>
  <si>
    <t>THINNER GUN</t>
  </si>
  <si>
    <t>TALCOM POWDER</t>
  </si>
  <si>
    <t>CAN</t>
  </si>
  <si>
    <t>ANTI CUTTER</t>
  </si>
  <si>
    <t>ANIT CUTTER KNIFE</t>
  </si>
  <si>
    <t>BOTH  SIDE TAPE -Nicto yellow</t>
  </si>
  <si>
    <t>EMARY PAPER 120</t>
  </si>
  <si>
    <t>MONTEX GEL REFILL</t>
  </si>
  <si>
    <t>LEED PEN</t>
  </si>
  <si>
    <t>LEED PIN BOX</t>
  </si>
  <si>
    <t>SUPER GLUE</t>
  </si>
  <si>
    <t>BALOON</t>
  </si>
  <si>
    <t>BAND KNIFE</t>
  </si>
  <si>
    <t>CUTTING KNIFE - 10"</t>
  </si>
  <si>
    <t>CUTTING KNIFE - 8"</t>
  </si>
  <si>
    <t>NUMBERING INK (CAPSUL)</t>
  </si>
  <si>
    <t>NUMBERING INK POT</t>
  </si>
  <si>
    <t>NUMBERING  STICKER WHITE</t>
  </si>
  <si>
    <t>NUMBERING TULI (SOFT)</t>
  </si>
  <si>
    <t>TARPIN OIL</t>
  </si>
  <si>
    <t>PAPER TUBE</t>
  </si>
  <si>
    <t>BALL PEN BLACK/RAD</t>
  </si>
  <si>
    <t>LINE LABEL NO-2</t>
  </si>
  <si>
    <t>LINE LABEL NO-3</t>
  </si>
  <si>
    <t>LINE LABEL NO-4</t>
  </si>
  <si>
    <t>LINE LABEL NO-5</t>
  </si>
  <si>
    <t>LINE LABEL NO-7</t>
  </si>
  <si>
    <t>LINE LABEL NO-8</t>
  </si>
  <si>
    <t>LINE LABEL NO-9</t>
  </si>
  <si>
    <t>LINE LABEL NO-12</t>
  </si>
  <si>
    <t>LINE LABEL NO-13</t>
  </si>
  <si>
    <t>LINE LABEL NO-14</t>
  </si>
  <si>
    <t>SHADE LABEL NO-E</t>
  </si>
  <si>
    <t>SHADE LABEL NO-G</t>
  </si>
  <si>
    <t>SHADE LABEL NO-I</t>
  </si>
  <si>
    <t>SHADE LABEL NO-J</t>
  </si>
  <si>
    <t>SHADE LABEL NO-K</t>
  </si>
  <si>
    <t>SHADE LABEL NO-L</t>
  </si>
  <si>
    <t>SHADE LABEL NO-M</t>
  </si>
  <si>
    <t>SHADE LABEL NO-N</t>
  </si>
  <si>
    <t>SHADE LABEL NO-O</t>
  </si>
  <si>
    <t>SHADE LABEL NO-P-7</t>
  </si>
  <si>
    <t>SHADE LABEL NO-P-8</t>
  </si>
  <si>
    <t>SHADE LABEL NO-Q</t>
  </si>
  <si>
    <t>SHADE LABEL NO-R</t>
  </si>
  <si>
    <t>SHADE LABEL NO-S</t>
  </si>
  <si>
    <t>SHADE LABEL NO-U</t>
  </si>
  <si>
    <t>SHADE LABEL NO-V</t>
  </si>
  <si>
    <t>SHADE LABEL NO-W</t>
  </si>
  <si>
    <t>SHADE LABEL NO-X</t>
  </si>
  <si>
    <t>SHADE LABEL NO-Y</t>
  </si>
  <si>
    <t>SHADE LABEL NO-Z</t>
  </si>
  <si>
    <t>TEXTILE MARKER - chentury</t>
  </si>
  <si>
    <t>MEASURMENT TAPE(GOOD QUALITY-1)</t>
  </si>
  <si>
    <t>LIQUID GUM</t>
  </si>
  <si>
    <t>SCOTCH TAPE-1''</t>
  </si>
  <si>
    <t>RUBBER BAND</t>
  </si>
  <si>
    <t>PT-LABEL</t>
  </si>
  <si>
    <t>CD- Parmenent Marker Pen (Black)</t>
  </si>
  <si>
    <t>Plotter machine Ink HP 45</t>
  </si>
  <si>
    <t>Numbering Machine-8 Digit</t>
  </si>
  <si>
    <t>Tug Gun Machine</t>
  </si>
  <si>
    <t>Washing Cotton Hand Gloves Best Quatiliy</t>
  </si>
  <si>
    <t>LING KING SCISSOR-8” TAIWAN</t>
  </si>
  <si>
    <t>MARKVIL / MARCO(250ML)</t>
  </si>
  <si>
    <t>SIGN PEN, BLACK</t>
  </si>
  <si>
    <t>TAILORING CHALK,Blue &amp; Pink color,</t>
  </si>
  <si>
    <t>Hand Gloves Industrial</t>
  </si>
  <si>
    <t>LINE LABEL NO-15</t>
  </si>
  <si>
    <t>LINE LABEL NO-16</t>
  </si>
  <si>
    <t>LINE LABEL NO-17</t>
  </si>
  <si>
    <t>CORRICTION PEN</t>
  </si>
  <si>
    <t>LINE LABEL NO-1.</t>
  </si>
  <si>
    <t>LINE LABEL NO-2.</t>
  </si>
  <si>
    <t>LINE LABEL NO-3.</t>
  </si>
  <si>
    <t>LINE LABEL NO-4.</t>
  </si>
  <si>
    <t>LINE LABEL NO-5.</t>
  </si>
  <si>
    <t>LINE LABEL NO-6.</t>
  </si>
  <si>
    <t>LINE LABEL NO-8.</t>
  </si>
  <si>
    <t>LINE LABEL NO-9.</t>
  </si>
  <si>
    <t>LINE LABEL NO-10.</t>
  </si>
  <si>
    <t>LINE LABEL NO-11.</t>
  </si>
  <si>
    <t>LINE LABEL NO-12.</t>
  </si>
  <si>
    <t>LINE LABEL NO-15.</t>
  </si>
  <si>
    <t>Sharpner Nataraj</t>
  </si>
  <si>
    <t>Needle Size-09</t>
  </si>
  <si>
    <t>CUTTING KNIFE - 6" Special</t>
  </si>
  <si>
    <t>Plastic Box-1000gm White clear</t>
  </si>
  <si>
    <t>Plastic Box-500gm White clear</t>
  </si>
  <si>
    <t>Plastic tube bottle -250GM</t>
  </si>
  <si>
    <t xml:space="preserve"> Spoon  -6"/8" Stainless steel</t>
  </si>
  <si>
    <t xml:space="preserve"> Spoon  - 10"/12" Stainless steel</t>
  </si>
  <si>
    <t>Scissor 10"</t>
  </si>
  <si>
    <t>Tracing paper (A3 size) Nova Sharp Pearl</t>
  </si>
  <si>
    <t>Hand Gloves -1' One Time</t>
  </si>
  <si>
    <t>ENGLISH CHALK (Premier)</t>
  </si>
  <si>
    <t>Row Labels</t>
  </si>
  <si>
    <t>(blank)</t>
  </si>
  <si>
    <t>Grand Total</t>
  </si>
  <si>
    <t>0.00019</t>
  </si>
  <si>
    <t>0.00026</t>
  </si>
  <si>
    <t>0.00036</t>
  </si>
  <si>
    <t>0.00043</t>
  </si>
  <si>
    <t>0.00062</t>
  </si>
  <si>
    <t>0.00116</t>
  </si>
  <si>
    <t>0.00117</t>
  </si>
  <si>
    <t>0.00179</t>
  </si>
  <si>
    <t>0.01168</t>
  </si>
  <si>
    <t>0.01253</t>
  </si>
  <si>
    <t>0.0144</t>
  </si>
  <si>
    <t>0.01463</t>
  </si>
  <si>
    <t>0.01595</t>
  </si>
  <si>
    <t>0.016</t>
  </si>
  <si>
    <t>0.01765</t>
  </si>
  <si>
    <t>0.01992</t>
  </si>
  <si>
    <t>0.02114</t>
  </si>
  <si>
    <t>0.024</t>
  </si>
  <si>
    <t>0.02579</t>
  </si>
  <si>
    <t>0.02614</t>
  </si>
  <si>
    <t>0.028</t>
  </si>
  <si>
    <t>0.02821</t>
  </si>
  <si>
    <t>0.02822</t>
  </si>
  <si>
    <t>0.02824</t>
  </si>
  <si>
    <t>0.03055</t>
  </si>
  <si>
    <t>0.0335</t>
  </si>
  <si>
    <t>0.04210</t>
  </si>
  <si>
    <t>0.055</t>
  </si>
  <si>
    <t>0.05889</t>
  </si>
  <si>
    <t>0.05892</t>
  </si>
  <si>
    <t>0.05948</t>
  </si>
  <si>
    <t>0.05951</t>
  </si>
  <si>
    <t>0.06149</t>
  </si>
  <si>
    <t>0.0615</t>
  </si>
  <si>
    <t>0.06208</t>
  </si>
  <si>
    <t>0.06220</t>
  </si>
  <si>
    <t>0.06222</t>
  </si>
  <si>
    <t>0.06410</t>
  </si>
  <si>
    <t>0.06411</t>
  </si>
  <si>
    <t>0.06669</t>
  </si>
  <si>
    <t>0.07108</t>
  </si>
  <si>
    <t>0.10209</t>
  </si>
  <si>
    <t>0.12</t>
  </si>
  <si>
    <t>0.1666</t>
  </si>
  <si>
    <t>0.16668</t>
  </si>
  <si>
    <t>0.23720</t>
  </si>
  <si>
    <t>0.25</t>
  </si>
  <si>
    <t>0.28630</t>
  </si>
  <si>
    <t>0.29</t>
  </si>
  <si>
    <t>0.35136</t>
  </si>
  <si>
    <t>0.35157</t>
  </si>
  <si>
    <t>0.35192</t>
  </si>
  <si>
    <t>0.35657</t>
  </si>
  <si>
    <t>0.35666</t>
  </si>
  <si>
    <t>0.35736</t>
  </si>
  <si>
    <t>0.35856</t>
  </si>
  <si>
    <t>0.35859</t>
  </si>
  <si>
    <t>0.9</t>
  </si>
  <si>
    <t>1.44</t>
  </si>
  <si>
    <t>1.5</t>
  </si>
  <si>
    <t>1.9</t>
  </si>
  <si>
    <t>4.42000</t>
  </si>
  <si>
    <t>4.49383</t>
  </si>
  <si>
    <t>4.61721</t>
  </si>
  <si>
    <t>4.69370</t>
  </si>
  <si>
    <t>Match</t>
  </si>
  <si>
    <t>Quantity as on 4th July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</si>
</sst>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_);_(* \(\ #,##0.00\ \);_(* &quot;-&quot;??_);_(\ @_ \)"/>
    <numFmt numFmtId="165" formatCode="#,##0.00;\(#,##0.00\);* ??;@"/>
    <numFmt numFmtId="166" formatCode="_(* #,##0_);_(* \(\ #,##0\ \);_(* &quot;-&quot;??_);_(\ @_ \)"/>
    <numFmt numFmtId="167" formatCode="_(* #,##0_);_(* \(#,##0\);_(* &quot;-&quot;??_);_(@_)"/>
    <numFmt numFmtId="168" formatCode="&quot;$&quot;#,##0.0000"/>
    <numFmt numFmtId="169" formatCode="0.000%"/>
    <numFmt numFmtId="170" formatCode="[$-409]mmm\-yy;@"/>
    <numFmt numFmtId="171" formatCode="_(* #,##0.0000_);_(* \(\ #,##0.0000\ \);_(* &quot;-&quot;??_);_(\ @_ \)"/>
  </numFmts>
  <fonts count="29" x14ac:knownFonts="1">
    <font>
      <sz val="10"/>
      <name val="Tahom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b/>
      <sz val="26"/>
      <name val="Tahoma"/>
      <family val="2"/>
    </font>
    <font>
      <sz val="10"/>
      <name val="Tahoma"/>
      <family val="2"/>
    </font>
    <font>
      <b/>
      <i/>
      <u/>
      <sz val="15"/>
      <name val="Tahoma"/>
      <family val="2"/>
    </font>
    <font>
      <sz val="15"/>
      <name val="Tahoma"/>
      <family val="2"/>
    </font>
    <font>
      <i/>
      <sz val="10"/>
      <name val="Tahoma"/>
      <family val="2"/>
    </font>
    <font>
      <b/>
      <sz val="10"/>
      <name val="Tahoma"/>
      <family val="2"/>
    </font>
    <font>
      <b/>
      <sz val="14"/>
      <name val="Tahoma"/>
      <family val="2"/>
    </font>
    <font>
      <b/>
      <sz val="12"/>
      <name val="Tahoma"/>
      <family val="2"/>
    </font>
    <font>
      <sz val="10"/>
      <name val="Arial"/>
      <family val="2"/>
    </font>
    <font>
      <b/>
      <u/>
      <sz val="10"/>
      <name val="Tahoma"/>
      <family val="2"/>
    </font>
    <font>
      <sz val="11"/>
      <color indexed="8"/>
      <name val="Calibri"/>
      <family val="2"/>
    </font>
    <font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ahoma"/>
      <family val="2"/>
    </font>
    <font>
      <sz val="10"/>
      <color rgb="FFFF0000"/>
      <name val="Tahoma"/>
      <family val="2"/>
    </font>
    <font>
      <b/>
      <sz val="16"/>
      <color theme="1"/>
      <name val="Calibri"/>
      <family val="2"/>
      <scheme val="minor"/>
    </font>
    <font>
      <sz val="8"/>
      <color theme="1"/>
      <name val="Tahoma"/>
      <family val="2"/>
    </font>
    <font>
      <sz val="1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thin">
        <color indexed="64"/>
      </left>
      <right style="hair">
        <color indexed="64"/>
      </right>
      <top style="hair">
        <color indexed="64"/>
      </top>
      <bottom/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/>
      <diagonal style="hair">
        <color indexed="64"/>
      </diagonal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</borders>
  <cellStyleXfs count="26">
    <xf numFmtId="0" fontId="0" fillId="0" borderId="0"/>
    <xf numFmtId="164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14" fillId="0" borderId="0"/>
    <xf numFmtId="0" fontId="18" fillId="0" borderId="0"/>
    <xf numFmtId="0" fontId="7" fillId="0" borderId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0">
    <xf numFmtId="0" fontId="0" fillId="0" borderId="0" xfId="0"/>
    <xf numFmtId="165" fontId="5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7" fillId="0" borderId="0" xfId="11"/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167" fontId="0" fillId="0" borderId="6" xfId="1" applyNumberFormat="1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0" fontId="12" fillId="0" borderId="0" xfId="0" applyFont="1" applyAlignment="1">
      <alignment horizontal="left"/>
    </xf>
    <xf numFmtId="0" fontId="7" fillId="0" borderId="0" xfId="0" applyFont="1"/>
    <xf numFmtId="0" fontId="11" fillId="0" borderId="0" xfId="11" applyFont="1" applyFill="1"/>
    <xf numFmtId="0" fontId="13" fillId="0" borderId="0" xfId="0" applyFont="1" applyFill="1" applyAlignment="1">
      <alignment vertical="center"/>
    </xf>
    <xf numFmtId="0" fontId="11" fillId="3" borderId="2" xfId="11" applyFont="1" applyFill="1" applyBorder="1" applyAlignment="1">
      <alignment horizontal="center" vertical="center" wrapText="1"/>
    </xf>
    <xf numFmtId="0" fontId="11" fillId="3" borderId="3" xfId="11" applyFont="1" applyFill="1" applyBorder="1" applyAlignment="1">
      <alignment horizontal="center" vertical="center" wrapText="1"/>
    </xf>
    <xf numFmtId="0" fontId="11" fillId="3" borderId="4" xfId="11" applyFont="1" applyFill="1" applyBorder="1" applyAlignment="1">
      <alignment horizontal="center" vertical="center" wrapText="1"/>
    </xf>
    <xf numFmtId="0" fontId="5" fillId="0" borderId="9" xfId="11" applyFont="1" applyFill="1" applyBorder="1" applyAlignment="1">
      <alignment vertical="center"/>
    </xf>
    <xf numFmtId="0" fontId="5" fillId="0" borderId="10" xfId="11" applyFont="1" applyFill="1" applyBorder="1" applyAlignment="1">
      <alignment vertical="center"/>
    </xf>
    <xf numFmtId="3" fontId="5" fillId="0" borderId="10" xfId="11" applyNumberFormat="1" applyFont="1" applyFill="1" applyBorder="1" applyAlignment="1">
      <alignment horizontal="right" vertical="center"/>
    </xf>
    <xf numFmtId="168" fontId="5" fillId="0" borderId="10" xfId="11" applyNumberFormat="1" applyFont="1" applyFill="1" applyBorder="1" applyAlignment="1">
      <alignment horizontal="right" vertical="center"/>
    </xf>
    <xf numFmtId="3" fontId="5" fillId="0" borderId="11" xfId="11" applyNumberFormat="1" applyFont="1" applyFill="1" applyBorder="1" applyAlignment="1">
      <alignment horizontal="right" vertical="center"/>
    </xf>
    <xf numFmtId="167" fontId="7" fillId="0" borderId="0" xfId="1" applyNumberFormat="1" applyFont="1"/>
    <xf numFmtId="3" fontId="7" fillId="0" borderId="0" xfId="11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1" fillId="7" borderId="2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 wrapText="1"/>
    </xf>
    <xf numFmtId="0" fontId="11" fillId="7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/>
    <xf numFmtId="167" fontId="0" fillId="0" borderId="6" xfId="1" applyNumberFormat="1" applyFont="1" applyBorder="1"/>
    <xf numFmtId="164" fontId="0" fillId="0" borderId="6" xfId="1" applyFont="1" applyBorder="1"/>
    <xf numFmtId="167" fontId="0" fillId="0" borderId="12" xfId="1" applyNumberFormat="1" applyFont="1" applyBorder="1"/>
    <xf numFmtId="0" fontId="0" fillId="0" borderId="7" xfId="0" applyBorder="1" applyAlignment="1">
      <alignment horizontal="center"/>
    </xf>
    <xf numFmtId="0" fontId="0" fillId="0" borderId="8" xfId="0" applyBorder="1"/>
    <xf numFmtId="167" fontId="11" fillId="0" borderId="8" xfId="1" applyNumberFormat="1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167" fontId="11" fillId="0" borderId="13" xfId="1" applyNumberFormat="1" applyFont="1" applyBorder="1" applyAlignment="1">
      <alignment vertical="center"/>
    </xf>
    <xf numFmtId="0" fontId="12" fillId="0" borderId="0" xfId="0" applyFont="1" applyAlignment="1">
      <alignment horizontal="left" vertical="center"/>
    </xf>
    <xf numFmtId="165" fontId="4" fillId="0" borderId="14" xfId="0" applyNumberFormat="1" applyFont="1" applyFill="1" applyBorder="1" applyAlignment="1">
      <alignment vertical="center" wrapText="1"/>
    </xf>
    <xf numFmtId="0" fontId="12" fillId="0" borderId="0" xfId="0" applyFont="1" applyFill="1" applyAlignment="1">
      <alignment vertical="center"/>
    </xf>
    <xf numFmtId="0" fontId="11" fillId="0" borderId="0" xfId="0" applyFont="1"/>
    <xf numFmtId="0" fontId="0" fillId="0" borderId="15" xfId="0" applyBorder="1" applyAlignment="1">
      <alignment horizontal="center"/>
    </xf>
    <xf numFmtId="0" fontId="0" fillId="0" borderId="16" xfId="0" applyBorder="1"/>
    <xf numFmtId="167" fontId="0" fillId="0" borderId="16" xfId="1" applyNumberFormat="1" applyFont="1" applyBorder="1"/>
    <xf numFmtId="0" fontId="1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7" fontId="7" fillId="0" borderId="0" xfId="6" applyNumberFormat="1" applyFont="1"/>
    <xf numFmtId="166" fontId="7" fillId="0" borderId="0" xfId="6" applyNumberFormat="1" applyFont="1"/>
    <xf numFmtId="0" fontId="0" fillId="4" borderId="17" xfId="0" applyFill="1" applyBorder="1" applyAlignment="1">
      <alignment vertical="top"/>
    </xf>
    <xf numFmtId="0" fontId="0" fillId="0" borderId="0" xfId="0" applyAlignment="1">
      <alignment vertical="top"/>
    </xf>
    <xf numFmtId="0" fontId="0" fillId="5" borderId="17" xfId="0" applyFill="1" applyBorder="1" applyAlignment="1">
      <alignment vertical="top"/>
    </xf>
    <xf numFmtId="0" fontId="0" fillId="0" borderId="0" xfId="0" applyAlignment="1">
      <alignment horizontal="center" vertical="top"/>
    </xf>
    <xf numFmtId="0" fontId="11" fillId="0" borderId="0" xfId="0" applyFont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/>
    </xf>
    <xf numFmtId="0" fontId="11" fillId="4" borderId="17" xfId="0" applyFont="1" applyFill="1" applyBorder="1" applyAlignment="1">
      <alignment vertical="center"/>
    </xf>
    <xf numFmtId="10" fontId="5" fillId="2" borderId="1" xfId="17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6" fontId="7" fillId="0" borderId="0" xfId="1" applyNumberFormat="1" applyFont="1"/>
    <xf numFmtId="166" fontId="7" fillId="0" borderId="0" xfId="11" applyNumberFormat="1"/>
    <xf numFmtId="0" fontId="7" fillId="0" borderId="0" xfId="11" applyFont="1" applyFill="1"/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167" fontId="0" fillId="0" borderId="0" xfId="0" applyNumberFormat="1"/>
    <xf numFmtId="164" fontId="7" fillId="0" borderId="0" xfId="1" applyFont="1"/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4" fillId="8" borderId="14" xfId="1" applyFont="1" applyFill="1" applyBorder="1" applyAlignment="1">
      <alignment vertical="center" wrapText="1"/>
    </xf>
    <xf numFmtId="0" fontId="0" fillId="8" borderId="5" xfId="0" applyFill="1" applyBorder="1" applyAlignment="1">
      <alignment horizontal="center"/>
    </xf>
    <xf numFmtId="169" fontId="11" fillId="0" borderId="18" xfId="17" applyNumberFormat="1" applyFont="1" applyBorder="1"/>
    <xf numFmtId="166" fontId="4" fillId="0" borderId="14" xfId="1" applyNumberFormat="1" applyFont="1" applyFill="1" applyBorder="1" applyAlignment="1">
      <alignment vertical="center" wrapText="1"/>
    </xf>
    <xf numFmtId="0" fontId="4" fillId="8" borderId="19" xfId="11" applyFont="1" applyFill="1" applyBorder="1" applyAlignment="1">
      <alignment horizontal="left" vertical="center" wrapText="1"/>
    </xf>
    <xf numFmtId="0" fontId="4" fillId="8" borderId="20" xfId="11" applyFont="1" applyFill="1" applyBorder="1" applyAlignment="1">
      <alignment horizontal="left" vertical="center" wrapText="1"/>
    </xf>
    <xf numFmtId="166" fontId="4" fillId="8" borderId="20" xfId="1" applyNumberFormat="1" applyFont="1" applyFill="1" applyBorder="1" applyAlignment="1">
      <alignment horizontal="right" vertical="center" wrapText="1"/>
    </xf>
    <xf numFmtId="168" fontId="4" fillId="8" borderId="20" xfId="11" applyNumberFormat="1" applyFont="1" applyFill="1" applyBorder="1" applyAlignment="1">
      <alignment horizontal="right" vertical="center" wrapText="1"/>
    </xf>
    <xf numFmtId="0" fontId="4" fillId="8" borderId="21" xfId="11" applyFont="1" applyFill="1" applyBorder="1" applyAlignment="1">
      <alignment horizontal="left" vertical="center" wrapText="1"/>
    </xf>
    <xf numFmtId="0" fontId="4" fillId="8" borderId="22" xfId="11" applyFont="1" applyFill="1" applyBorder="1" applyAlignment="1">
      <alignment horizontal="left" vertical="center" wrapText="1"/>
    </xf>
    <xf numFmtId="166" fontId="4" fillId="8" borderId="22" xfId="1" applyNumberFormat="1" applyFont="1" applyFill="1" applyBorder="1" applyAlignment="1">
      <alignment horizontal="right" vertical="center" wrapText="1"/>
    </xf>
    <xf numFmtId="168" fontId="4" fillId="8" borderId="22" xfId="11" applyNumberFormat="1" applyFont="1" applyFill="1" applyBorder="1" applyAlignment="1">
      <alignment horizontal="right" vertical="center" wrapText="1"/>
    </xf>
    <xf numFmtId="166" fontId="4" fillId="8" borderId="23" xfId="1" applyNumberFormat="1" applyFont="1" applyFill="1" applyBorder="1" applyAlignment="1">
      <alignment horizontal="right" vertical="center" wrapText="1"/>
    </xf>
    <xf numFmtId="0" fontId="20" fillId="0" borderId="0" xfId="0" applyFont="1" applyAlignment="1">
      <alignment horizontal="center" vertical="center" wrapText="1"/>
    </xf>
    <xf numFmtId="15" fontId="0" fillId="0" borderId="0" xfId="0" applyNumberFormat="1"/>
    <xf numFmtId="167" fontId="0" fillId="0" borderId="0" xfId="1" applyNumberFormat="1" applyFont="1"/>
    <xf numFmtId="0" fontId="19" fillId="0" borderId="0" xfId="13" applyFont="1"/>
    <xf numFmtId="0" fontId="22" fillId="0" borderId="0" xfId="12" applyFont="1" applyAlignment="1">
      <alignment vertical="center"/>
    </xf>
    <xf numFmtId="170" fontId="22" fillId="0" borderId="0" xfId="12" applyNumberFormat="1" applyFont="1" applyAlignment="1">
      <alignment vertical="center"/>
    </xf>
    <xf numFmtId="0" fontId="22" fillId="0" borderId="0" xfId="13" applyFont="1"/>
    <xf numFmtId="43" fontId="23" fillId="9" borderId="27" xfId="3" applyFont="1" applyFill="1" applyBorder="1" applyAlignment="1">
      <alignment vertical="center"/>
    </xf>
    <xf numFmtId="170" fontId="23" fillId="10" borderId="27" xfId="3" quotePrefix="1" applyNumberFormat="1" applyFont="1" applyFill="1" applyBorder="1" applyAlignment="1">
      <alignment horizontal="right" vertical="center"/>
    </xf>
    <xf numFmtId="0" fontId="19" fillId="0" borderId="0" xfId="13" applyFont="1" applyAlignment="1">
      <alignment vertical="center"/>
    </xf>
    <xf numFmtId="43" fontId="22" fillId="0" borderId="0" xfId="3" applyFont="1"/>
    <xf numFmtId="0" fontId="22" fillId="0" borderId="0" xfId="13" applyFont="1" applyAlignment="1">
      <alignment vertical="center"/>
    </xf>
    <xf numFmtId="0" fontId="23" fillId="8" borderId="5" xfId="12" applyFont="1" applyFill="1" applyBorder="1" applyAlignment="1">
      <alignment vertical="center"/>
    </xf>
    <xf numFmtId="1" fontId="23" fillId="8" borderId="6" xfId="2" applyNumberFormat="1" applyFont="1" applyFill="1" applyBorder="1" applyAlignment="1">
      <alignment horizontal="center" vertical="center"/>
    </xf>
    <xf numFmtId="1" fontId="23" fillId="8" borderId="12" xfId="12" applyNumberFormat="1" applyFont="1" applyFill="1" applyBorder="1" applyAlignment="1">
      <alignment horizontal="center" vertical="center"/>
    </xf>
    <xf numFmtId="1" fontId="23" fillId="8" borderId="6" xfId="3" applyNumberFormat="1" applyFont="1" applyFill="1" applyBorder="1" applyAlignment="1">
      <alignment vertical="center"/>
    </xf>
    <xf numFmtId="1" fontId="22" fillId="8" borderId="12" xfId="8" applyNumberFormat="1" applyFont="1" applyFill="1" applyBorder="1" applyAlignment="1">
      <alignment vertical="center"/>
    </xf>
    <xf numFmtId="0" fontId="22" fillId="8" borderId="5" xfId="12" applyFont="1" applyFill="1" applyBorder="1" applyAlignment="1">
      <alignment vertical="center"/>
    </xf>
    <xf numFmtId="167" fontId="22" fillId="0" borderId="6" xfId="3" applyNumberFormat="1" applyFont="1" applyBorder="1" applyAlignment="1">
      <alignment vertical="center"/>
    </xf>
    <xf numFmtId="167" fontId="22" fillId="0" borderId="12" xfId="7" applyNumberFormat="1" applyFont="1" applyBorder="1" applyAlignment="1">
      <alignment horizontal="right" vertical="center"/>
    </xf>
    <xf numFmtId="167" fontId="23" fillId="7" borderId="6" xfId="2" applyNumberFormat="1" applyFont="1" applyFill="1" applyBorder="1" applyAlignment="1">
      <alignment vertical="center"/>
    </xf>
    <xf numFmtId="167" fontId="23" fillId="7" borderId="12" xfId="2" applyNumberFormat="1" applyFont="1" applyFill="1" applyBorder="1" applyAlignment="1">
      <alignment vertical="center"/>
    </xf>
    <xf numFmtId="167" fontId="23" fillId="0" borderId="6" xfId="2" applyNumberFormat="1" applyFont="1" applyBorder="1" applyAlignment="1">
      <alignment vertical="center"/>
    </xf>
    <xf numFmtId="167" fontId="22" fillId="0" borderId="12" xfId="2" applyNumberFormat="1" applyFont="1" applyBorder="1" applyAlignment="1">
      <alignment vertical="center"/>
    </xf>
    <xf numFmtId="166" fontId="22" fillId="0" borderId="6" xfId="5" applyNumberFormat="1" applyFont="1" applyBorder="1" applyAlignment="1">
      <alignment vertical="center"/>
    </xf>
    <xf numFmtId="167" fontId="23" fillId="0" borderId="6" xfId="2" applyNumberFormat="1" applyFont="1" applyFill="1" applyBorder="1" applyAlignment="1">
      <alignment vertical="center"/>
    </xf>
    <xf numFmtId="167" fontId="23" fillId="0" borderId="12" xfId="2" applyNumberFormat="1" applyFont="1" applyFill="1" applyBorder="1" applyAlignment="1">
      <alignment vertical="center"/>
    </xf>
    <xf numFmtId="167" fontId="22" fillId="0" borderId="12" xfId="3" applyNumberFormat="1" applyFont="1" applyBorder="1" applyAlignment="1">
      <alignment vertical="center"/>
    </xf>
    <xf numFmtId="167" fontId="23" fillId="0" borderId="12" xfId="2" applyNumberFormat="1" applyFont="1" applyBorder="1" applyAlignment="1">
      <alignment vertical="center"/>
    </xf>
    <xf numFmtId="167" fontId="22" fillId="0" borderId="6" xfId="2" applyNumberFormat="1" applyFont="1" applyBorder="1" applyAlignment="1">
      <alignment vertical="center"/>
    </xf>
    <xf numFmtId="0" fontId="23" fillId="8" borderId="5" xfId="12" applyFont="1" applyFill="1" applyBorder="1" applyAlignment="1">
      <alignment horizontal="left" vertical="center"/>
    </xf>
    <xf numFmtId="167" fontId="23" fillId="0" borderId="6" xfId="2" applyNumberFormat="1" applyFont="1" applyBorder="1" applyAlignment="1">
      <alignment horizontal="left" vertical="center"/>
    </xf>
    <xf numFmtId="0" fontId="22" fillId="8" borderId="5" xfId="12" applyFont="1" applyFill="1" applyBorder="1" applyAlignment="1">
      <alignment vertical="center" wrapText="1"/>
    </xf>
    <xf numFmtId="166" fontId="22" fillId="0" borderId="0" xfId="13" applyNumberFormat="1" applyFont="1"/>
    <xf numFmtId="0" fontId="22" fillId="8" borderId="7" xfId="12" applyFont="1" applyFill="1" applyBorder="1" applyAlignment="1">
      <alignment vertical="center"/>
    </xf>
    <xf numFmtId="167" fontId="22" fillId="8" borderId="8" xfId="2" applyNumberFormat="1" applyFont="1" applyFill="1" applyBorder="1" applyAlignment="1">
      <alignment vertical="center"/>
    </xf>
    <xf numFmtId="167" fontId="22" fillId="8" borderId="13" xfId="2" applyNumberFormat="1" applyFont="1" applyFill="1" applyBorder="1" applyAlignment="1">
      <alignment vertical="center"/>
    </xf>
    <xf numFmtId="167" fontId="22" fillId="0" borderId="0" xfId="12" applyNumberFormat="1" applyFont="1" applyAlignment="1">
      <alignment vertical="center"/>
    </xf>
    <xf numFmtId="166" fontId="22" fillId="0" borderId="0" xfId="5" applyNumberFormat="1" applyFont="1" applyAlignment="1">
      <alignment vertical="center"/>
    </xf>
    <xf numFmtId="1" fontId="22" fillId="0" borderId="0" xfId="12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24" fillId="0" borderId="0" xfId="0" applyFont="1" applyAlignment="1">
      <alignment horizontal="center" vertical="top"/>
    </xf>
    <xf numFmtId="167" fontId="22" fillId="8" borderId="12" xfId="2" applyNumberFormat="1" applyFont="1" applyFill="1" applyBorder="1" applyAlignment="1">
      <alignment vertical="center"/>
    </xf>
    <xf numFmtId="166" fontId="22" fillId="0" borderId="0" xfId="1" applyNumberFormat="1" applyFont="1" applyAlignment="1">
      <alignment vertical="center"/>
    </xf>
    <xf numFmtId="166" fontId="0" fillId="0" borderId="0" xfId="1" applyNumberFormat="1" applyFont="1" applyAlignment="1">
      <alignment vertical="top"/>
    </xf>
    <xf numFmtId="166" fontId="0" fillId="0" borderId="0" xfId="0" applyNumberFormat="1" applyAlignment="1">
      <alignment vertical="top"/>
    </xf>
    <xf numFmtId="166" fontId="22" fillId="8" borderId="24" xfId="1" applyNumberFormat="1" applyFont="1" applyFill="1" applyBorder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66" fontId="0" fillId="9" borderId="0" xfId="0" applyNumberFormat="1" applyFill="1" applyAlignment="1">
      <alignment vertical="center"/>
    </xf>
    <xf numFmtId="0" fontId="0" fillId="4" borderId="17" xfId="0" applyFill="1" applyBorder="1" applyAlignment="1">
      <alignment vertical="top" wrapText="1"/>
    </xf>
    <xf numFmtId="4" fontId="0" fillId="5" borderId="17" xfId="0" applyNumberFormat="1" applyFill="1" applyBorder="1" applyAlignment="1">
      <alignment horizontal="right" vertical="top"/>
    </xf>
    <xf numFmtId="3" fontId="0" fillId="5" borderId="17" xfId="0" applyNumberFormat="1" applyFill="1" applyBorder="1" applyAlignment="1">
      <alignment horizontal="right" vertical="top"/>
    </xf>
    <xf numFmtId="164" fontId="0" fillId="0" borderId="0" xfId="0" applyNumberFormat="1"/>
    <xf numFmtId="43" fontId="0" fillId="0" borderId="0" xfId="0" applyNumberFormat="1"/>
    <xf numFmtId="166" fontId="22" fillId="8" borderId="0" xfId="13" applyNumberFormat="1" applyFont="1" applyFill="1" applyAlignment="1">
      <alignment vertical="center"/>
    </xf>
    <xf numFmtId="41" fontId="11" fillId="0" borderId="6" xfId="0" applyNumberFormat="1" applyFont="1" applyBorder="1" applyAlignment="1">
      <alignment horizontal="right" vertical="top" wrapText="1"/>
    </xf>
    <xf numFmtId="0" fontId="21" fillId="8" borderId="0" xfId="13" applyFont="1" applyFill="1" applyAlignment="1">
      <alignment vertical="center"/>
    </xf>
    <xf numFmtId="0" fontId="22" fillId="8" borderId="0" xfId="13" applyFont="1" applyFill="1" applyAlignment="1">
      <alignment vertical="center"/>
    </xf>
    <xf numFmtId="0" fontId="22" fillId="8" borderId="25" xfId="13" applyFont="1" applyFill="1" applyBorder="1" applyAlignment="1">
      <alignment vertical="center"/>
    </xf>
    <xf numFmtId="0" fontId="22" fillId="8" borderId="26" xfId="13" applyFont="1" applyFill="1" applyBorder="1" applyAlignment="1">
      <alignment vertical="center"/>
    </xf>
    <xf numFmtId="0" fontId="22" fillId="8" borderId="0" xfId="13" applyFont="1" applyFill="1"/>
    <xf numFmtId="0" fontId="25" fillId="0" borderId="0" xfId="0" applyFont="1" applyAlignment="1">
      <alignment vertical="top"/>
    </xf>
    <xf numFmtId="166" fontId="21" fillId="0" borderId="0" xfId="4" applyNumberFormat="1" applyFont="1" applyAlignment="1">
      <alignment vertical="center"/>
    </xf>
    <xf numFmtId="0" fontId="22" fillId="9" borderId="0" xfId="13" applyFont="1" applyFill="1" applyAlignment="1">
      <alignment vertical="center"/>
    </xf>
    <xf numFmtId="167" fontId="22" fillId="9" borderId="0" xfId="12" applyNumberFormat="1" applyFont="1" applyFill="1" applyAlignment="1">
      <alignment vertical="center"/>
    </xf>
    <xf numFmtId="166" fontId="0" fillId="0" borderId="0" xfId="1" applyNumberFormat="1" applyFont="1" applyAlignment="1">
      <alignment vertical="center"/>
    </xf>
    <xf numFmtId="166" fontId="0" fillId="0" borderId="0" xfId="0" applyNumberFormat="1" applyAlignment="1">
      <alignment vertical="center"/>
    </xf>
    <xf numFmtId="15" fontId="0" fillId="0" borderId="0" xfId="0" applyNumberFormat="1" applyAlignment="1">
      <alignment horizontal="right" vertical="top"/>
    </xf>
    <xf numFmtId="167" fontId="0" fillId="0" borderId="0" xfId="3" applyNumberFormat="1" applyFont="1" applyAlignment="1">
      <alignment horizontal="right" vertical="top"/>
    </xf>
    <xf numFmtId="15" fontId="0" fillId="5" borderId="17" xfId="0" applyNumberFormat="1" applyFill="1" applyBorder="1" applyAlignment="1">
      <alignment horizontal="right" vertical="top"/>
    </xf>
    <xf numFmtId="167" fontId="20" fillId="5" borderId="17" xfId="3" applyNumberFormat="1" applyFont="1" applyFill="1" applyBorder="1" applyAlignment="1">
      <alignment horizontal="right" vertical="top"/>
    </xf>
    <xf numFmtId="166" fontId="7" fillId="0" borderId="0" xfId="1" applyNumberFormat="1" applyFont="1" applyAlignment="1">
      <alignment vertical="top"/>
    </xf>
    <xf numFmtId="0" fontId="2" fillId="0" borderId="0" xfId="20"/>
    <xf numFmtId="0" fontId="20" fillId="11" borderId="28" xfId="21" applyFont="1" applyFill="1" applyBorder="1"/>
    <xf numFmtId="0" fontId="20" fillId="11" borderId="29" xfId="21" applyFont="1" applyFill="1" applyBorder="1"/>
    <xf numFmtId="0" fontId="20" fillId="11" borderId="30" xfId="21" applyFont="1" applyFill="1" applyBorder="1"/>
    <xf numFmtId="0" fontId="2" fillId="0" borderId="31" xfId="21" applyBorder="1"/>
    <xf numFmtId="0" fontId="2" fillId="0" borderId="32" xfId="21" applyBorder="1"/>
    <xf numFmtId="43" fontId="2" fillId="0" borderId="32" xfId="22" applyFont="1" applyBorder="1"/>
    <xf numFmtId="167" fontId="2" fillId="0" borderId="32" xfId="22" applyNumberFormat="1" applyFont="1" applyBorder="1"/>
    <xf numFmtId="0" fontId="2" fillId="9" borderId="34" xfId="21" applyFill="1" applyBorder="1"/>
    <xf numFmtId="0" fontId="2" fillId="9" borderId="35" xfId="21" applyFill="1" applyBorder="1"/>
    <xf numFmtId="3" fontId="20" fillId="9" borderId="35" xfId="21" applyNumberFormat="1" applyFont="1" applyFill="1" applyBorder="1"/>
    <xf numFmtId="167" fontId="2" fillId="0" borderId="33" xfId="22" applyNumberFormat="1" applyFont="1" applyBorder="1"/>
    <xf numFmtId="167" fontId="20" fillId="9" borderId="36" xfId="22" applyNumberFormat="1" applyFont="1" applyFill="1" applyBorder="1"/>
    <xf numFmtId="0" fontId="2" fillId="0" borderId="0" xfId="21"/>
    <xf numFmtId="0" fontId="20" fillId="11" borderId="28" xfId="21" applyFont="1" applyFill="1" applyBorder="1"/>
    <xf numFmtId="0" fontId="20" fillId="11" borderId="29" xfId="21" applyFont="1" applyFill="1" applyBorder="1"/>
    <xf numFmtId="0" fontId="20" fillId="11" borderId="30" xfId="21" applyFont="1" applyFill="1" applyBorder="1"/>
    <xf numFmtId="0" fontId="2" fillId="0" borderId="31" xfId="21" applyBorder="1"/>
    <xf numFmtId="0" fontId="2" fillId="0" borderId="32" xfId="21" applyBorder="1"/>
    <xf numFmtId="43" fontId="2" fillId="0" borderId="32" xfId="22" applyFont="1" applyBorder="1"/>
    <xf numFmtId="167" fontId="2" fillId="0" borderId="32" xfId="22" applyNumberFormat="1" applyFont="1" applyBorder="1"/>
    <xf numFmtId="0" fontId="2" fillId="9" borderId="34" xfId="21" applyFill="1" applyBorder="1"/>
    <xf numFmtId="0" fontId="2" fillId="9" borderId="35" xfId="21" applyFill="1" applyBorder="1"/>
    <xf numFmtId="3" fontId="20" fillId="9" borderId="35" xfId="21" applyNumberFormat="1" applyFont="1" applyFill="1" applyBorder="1"/>
    <xf numFmtId="3" fontId="2" fillId="0" borderId="0" xfId="21" applyNumberFormat="1"/>
    <xf numFmtId="167" fontId="2" fillId="0" borderId="33" xfId="22" applyNumberFormat="1" applyFont="1" applyBorder="1"/>
    <xf numFmtId="167" fontId="20" fillId="9" borderId="36" xfId="22" applyNumberFormat="1" applyFont="1" applyFill="1" applyBorder="1"/>
    <xf numFmtId="0" fontId="2" fillId="0" borderId="0" xfId="21"/>
    <xf numFmtId="0" fontId="20" fillId="11" borderId="28" xfId="21" applyFont="1" applyFill="1" applyBorder="1"/>
    <xf numFmtId="0" fontId="20" fillId="11" borderId="29" xfId="21" applyFont="1" applyFill="1" applyBorder="1"/>
    <xf numFmtId="0" fontId="20" fillId="11" borderId="30" xfId="21" applyFont="1" applyFill="1" applyBorder="1"/>
    <xf numFmtId="0" fontId="2" fillId="0" borderId="31" xfId="21" applyBorder="1"/>
    <xf numFmtId="0" fontId="2" fillId="0" borderId="32" xfId="21" applyBorder="1"/>
    <xf numFmtId="43" fontId="2" fillId="0" borderId="32" xfId="22" applyFont="1" applyBorder="1"/>
    <xf numFmtId="43" fontId="2" fillId="0" borderId="32" xfId="23" applyFont="1" applyBorder="1"/>
    <xf numFmtId="43" fontId="2" fillId="0" borderId="33" xfId="23" applyFont="1" applyBorder="1"/>
    <xf numFmtId="167" fontId="2" fillId="0" borderId="32" xfId="22" applyNumberFormat="1" applyFont="1" applyBorder="1"/>
    <xf numFmtId="0" fontId="2" fillId="9" borderId="34" xfId="21" applyFill="1" applyBorder="1"/>
    <xf numFmtId="0" fontId="2" fillId="9" borderId="35" xfId="21" applyFill="1" applyBorder="1"/>
    <xf numFmtId="3" fontId="20" fillId="9" borderId="35" xfId="21" applyNumberFormat="1" applyFont="1" applyFill="1" applyBorder="1"/>
    <xf numFmtId="3" fontId="2" fillId="0" borderId="0" xfId="21" applyNumberFormat="1"/>
    <xf numFmtId="0" fontId="2" fillId="0" borderId="0" xfId="21"/>
    <xf numFmtId="0" fontId="20" fillId="11" borderId="28" xfId="21" applyFont="1" applyFill="1" applyBorder="1"/>
    <xf numFmtId="0" fontId="20" fillId="11" borderId="29" xfId="21" applyFont="1" applyFill="1" applyBorder="1"/>
    <xf numFmtId="0" fontId="20" fillId="11" borderId="30" xfId="21" applyFont="1" applyFill="1" applyBorder="1"/>
    <xf numFmtId="0" fontId="2" fillId="0" borderId="31" xfId="21" applyBorder="1"/>
    <xf numFmtId="0" fontId="2" fillId="0" borderId="32" xfId="21" applyBorder="1"/>
    <xf numFmtId="43" fontId="2" fillId="0" borderId="32" xfId="22" applyFont="1" applyBorder="1"/>
    <xf numFmtId="167" fontId="2" fillId="0" borderId="32" xfId="22" applyNumberFormat="1" applyFont="1" applyBorder="1"/>
    <xf numFmtId="0" fontId="2" fillId="9" borderId="34" xfId="21" applyFill="1" applyBorder="1"/>
    <xf numFmtId="0" fontId="2" fillId="9" borderId="35" xfId="21" applyFill="1" applyBorder="1"/>
    <xf numFmtId="3" fontId="20" fillId="9" borderId="35" xfId="21" applyNumberFormat="1" applyFont="1" applyFill="1" applyBorder="1"/>
    <xf numFmtId="3" fontId="2" fillId="0" borderId="0" xfId="21" applyNumberFormat="1"/>
    <xf numFmtId="167" fontId="2" fillId="0" borderId="33" xfId="22" applyNumberFormat="1" applyFont="1" applyBorder="1"/>
    <xf numFmtId="167" fontId="20" fillId="9" borderId="36" xfId="22" applyNumberFormat="1" applyFont="1" applyFill="1" applyBorder="1"/>
    <xf numFmtId="0" fontId="2" fillId="0" borderId="0" xfId="21"/>
    <xf numFmtId="0" fontId="20" fillId="11" borderId="28" xfId="21" applyFont="1" applyFill="1" applyBorder="1"/>
    <xf numFmtId="0" fontId="20" fillId="11" borderId="29" xfId="21" applyFont="1" applyFill="1" applyBorder="1"/>
    <xf numFmtId="0" fontId="20" fillId="11" borderId="30" xfId="21" applyFont="1" applyFill="1" applyBorder="1"/>
    <xf numFmtId="0" fontId="2" fillId="0" borderId="31" xfId="21" applyBorder="1"/>
    <xf numFmtId="0" fontId="2" fillId="0" borderId="32" xfId="21" applyBorder="1"/>
    <xf numFmtId="43" fontId="2" fillId="0" borderId="32" xfId="22" applyFont="1" applyBorder="1"/>
    <xf numFmtId="167" fontId="2" fillId="0" borderId="32" xfId="22" applyNumberFormat="1" applyFont="1" applyBorder="1"/>
    <xf numFmtId="0" fontId="2" fillId="9" borderId="34" xfId="21" applyFill="1" applyBorder="1"/>
    <xf numFmtId="0" fontId="2" fillId="9" borderId="35" xfId="21" applyFill="1" applyBorder="1"/>
    <xf numFmtId="3" fontId="20" fillId="9" borderId="35" xfId="21" applyNumberFormat="1" applyFont="1" applyFill="1" applyBorder="1"/>
    <xf numFmtId="3" fontId="2" fillId="0" borderId="0" xfId="21" applyNumberFormat="1"/>
    <xf numFmtId="167" fontId="2" fillId="0" borderId="33" xfId="22" applyNumberFormat="1" applyFont="1" applyBorder="1"/>
    <xf numFmtId="167" fontId="20" fillId="9" borderId="36" xfId="22" applyNumberFormat="1" applyFont="1" applyFill="1" applyBorder="1"/>
    <xf numFmtId="171" fontId="5" fillId="2" borderId="1" xfId="1" applyNumberFormat="1" applyFont="1" applyFill="1" applyBorder="1" applyAlignment="1">
      <alignment horizontal="center" vertical="center" wrapText="1"/>
    </xf>
    <xf numFmtId="171" fontId="4" fillId="0" borderId="14" xfId="1" applyNumberFormat="1" applyFont="1" applyFill="1" applyBorder="1" applyAlignment="1">
      <alignment vertical="center" wrapText="1"/>
    </xf>
    <xf numFmtId="171" fontId="0" fillId="0" borderId="0" xfId="1" applyNumberFormat="1" applyFont="1" applyAlignment="1">
      <alignment vertical="center"/>
    </xf>
    <xf numFmtId="171" fontId="0" fillId="9" borderId="0" xfId="1" applyNumberFormat="1" applyFont="1" applyFill="1" applyAlignment="1">
      <alignment vertical="center"/>
    </xf>
    <xf numFmtId="171" fontId="4" fillId="9" borderId="14" xfId="1" applyNumberFormat="1" applyFont="1" applyFill="1" applyBorder="1" applyAlignment="1">
      <alignment vertical="center" wrapText="1"/>
    </xf>
    <xf numFmtId="166" fontId="20" fillId="9" borderId="36" xfId="1" applyNumberFormat="1" applyFont="1" applyFill="1" applyBorder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  <xf numFmtId="166" fontId="4" fillId="0" borderId="37" xfId="1" applyNumberFormat="1" applyFont="1" applyFill="1" applyBorder="1" applyAlignment="1">
      <alignment vertical="center" wrapText="1"/>
    </xf>
    <xf numFmtId="166" fontId="4" fillId="0" borderId="38" xfId="1" applyNumberFormat="1" applyFont="1" applyFill="1" applyBorder="1" applyAlignment="1">
      <alignment vertical="center" wrapText="1"/>
    </xf>
    <xf numFmtId="166" fontId="27" fillId="12" borderId="17" xfId="1" applyNumberFormat="1" applyFont="1" applyFill="1" applyBorder="1" applyAlignment="1">
      <alignment vertical="center" wrapText="1"/>
    </xf>
    <xf numFmtId="165" fontId="4" fillId="12" borderId="14" xfId="0" applyNumberFormat="1" applyFont="1" applyFill="1" applyBorder="1" applyAlignment="1">
      <alignment vertical="center" wrapText="1"/>
    </xf>
    <xf numFmtId="165" fontId="4" fillId="0" borderId="37" xfId="0" applyNumberFormat="1" applyFont="1" applyFill="1" applyBorder="1" applyAlignment="1">
      <alignment vertical="center" wrapText="1"/>
    </xf>
    <xf numFmtId="165" fontId="4" fillId="0" borderId="38" xfId="0" applyNumberFormat="1" applyFont="1" applyFill="1" applyBorder="1" applyAlignment="1">
      <alignment vertical="center" wrapText="1"/>
    </xf>
    <xf numFmtId="165" fontId="4" fillId="12" borderId="17" xfId="0" applyNumberFormat="1" applyFont="1" applyFill="1" applyBorder="1" applyAlignment="1">
      <alignment vertical="center" wrapText="1"/>
    </xf>
    <xf numFmtId="0" fontId="0" fillId="12" borderId="15" xfId="0" applyFill="1" applyBorder="1" applyAlignment="1">
      <alignment horizontal="center"/>
    </xf>
    <xf numFmtId="0" fontId="28" fillId="0" borderId="39" xfId="12" applyFont="1" applyBorder="1" applyAlignment="1">
      <alignment horizontal="left" vertical="center" wrapText="1"/>
    </xf>
    <xf numFmtId="0" fontId="4" fillId="12" borderId="19" xfId="11" applyFont="1" applyFill="1" applyBorder="1" applyAlignment="1">
      <alignment horizontal="left" vertical="center" wrapText="1"/>
    </xf>
    <xf numFmtId="0" fontId="3" fillId="0" borderId="0" xfId="11" applyFont="1"/>
    <xf numFmtId="167" fontId="1" fillId="0" borderId="17" xfId="25" applyNumberFormat="1" applyFont="1" applyBorder="1"/>
    <xf numFmtId="0" fontId="23" fillId="10" borderId="2" xfId="12" applyFont="1" applyFill="1" applyBorder="1" applyAlignment="1">
      <alignment horizontal="center" vertical="center" wrapText="1"/>
    </xf>
    <xf numFmtId="0" fontId="23" fillId="10" borderId="3" xfId="12" applyFont="1" applyFill="1" applyBorder="1" applyAlignment="1">
      <alignment horizontal="center" vertical="center" wrapText="1"/>
    </xf>
    <xf numFmtId="0" fontId="23" fillId="10" borderId="4" xfId="12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26" fillId="8" borderId="0" xfId="21" applyFont="1" applyFill="1" applyAlignment="1">
      <alignment horizontal="left"/>
    </xf>
    <xf numFmtId="0" fontId="20" fillId="8" borderId="0" xfId="21" applyFont="1" applyFill="1" applyAlignment="1">
      <alignment horizontal="left"/>
    </xf>
  </cellXfs>
  <cellStyles count="26">
    <cellStyle name="Comma" xfId="1" builtinId="3"/>
    <cellStyle name="Comma 10" xfId="2" xr:uid="{00000000-0005-0000-0000-000001000000}"/>
    <cellStyle name="Comma 100 2" xfId="3" xr:uid="{00000000-0005-0000-0000-000002000000}"/>
    <cellStyle name="Comma 103" xfId="24" xr:uid="{54ED7F09-8673-4E7F-A7E5-D2A0BD2DAFAD}"/>
    <cellStyle name="Comma 103 2" xfId="4" xr:uid="{00000000-0005-0000-0000-000003000000}"/>
    <cellStyle name="Comma 19 2" xfId="5" xr:uid="{00000000-0005-0000-0000-000004000000}"/>
    <cellStyle name="Comma 2" xfId="6" xr:uid="{00000000-0005-0000-0000-000005000000}"/>
    <cellStyle name="Comma 2 2" xfId="22" xr:uid="{B9A0D4C5-9314-4B4B-910D-FFCC51146BAB}"/>
    <cellStyle name="Comma 2 2 2" xfId="7" xr:uid="{00000000-0005-0000-0000-000006000000}"/>
    <cellStyle name="Comma 3" xfId="25" xr:uid="{E3FD05C4-F52C-439B-A89A-A642A6382FE0}"/>
    <cellStyle name="Comma 4" xfId="23" xr:uid="{08687C73-BC9C-4272-B195-E594F31534E2}"/>
    <cellStyle name="Currency 2 11" xfId="8" xr:uid="{00000000-0005-0000-0000-000007000000}"/>
    <cellStyle name="Normal" xfId="0" builtinId="0"/>
    <cellStyle name="Normal 10" xfId="9" xr:uid="{00000000-0005-0000-0000-000009000000}"/>
    <cellStyle name="Normal 10 10 2" xfId="10" xr:uid="{00000000-0005-0000-0000-00000A000000}"/>
    <cellStyle name="Normal 2" xfId="11" xr:uid="{00000000-0005-0000-0000-00000B000000}"/>
    <cellStyle name="Normal 2 2" xfId="12" xr:uid="{00000000-0005-0000-0000-00000C000000}"/>
    <cellStyle name="Normal 2 2 2" xfId="21" xr:uid="{37B154E3-9FC9-4549-9105-50D4CFBE57D2}"/>
    <cellStyle name="Normal 2 3" xfId="13" xr:uid="{00000000-0005-0000-0000-00000D000000}"/>
    <cellStyle name="Normal 3" xfId="20" xr:uid="{3CC5E918-915C-43A9-A575-2939BB2C1FF2}"/>
    <cellStyle name="Normal 4" xfId="14" xr:uid="{00000000-0005-0000-0000-00000E000000}"/>
    <cellStyle name="Normal 9 10" xfId="15" xr:uid="{00000000-0005-0000-0000-00000F000000}"/>
    <cellStyle name="Normal 97" xfId="16" xr:uid="{00000000-0005-0000-0000-000010000000}"/>
    <cellStyle name="Percent" xfId="17" builtinId="5"/>
    <cellStyle name="Percent 2" xfId="18" xr:uid="{00000000-0005-0000-0000-000012000000}"/>
    <cellStyle name="Percent 2 3" xfId="19" xr:uid="{00000000-0005-0000-0000-000013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id, Imtiaz" refreshedDate="44798.518696527775" createdVersion="7" refreshedVersion="7" minRefreshableVersion="3" recordCount="7228" xr:uid="{91CE0E5E-D1F9-4790-8D9D-7B50404DCC66}">
  <cacheSource type="worksheet">
    <worksheetSource ref="A5:K7233" sheet="Raw Material"/>
  </cacheSource>
  <cacheFields count="11">
    <cacheField name="MaterialType" numFmtId="165">
      <sharedItems/>
    </cacheField>
    <cacheField name="MaterialGroup" numFmtId="165">
      <sharedItems count="53">
        <s v="Shell Fabric"/>
        <s v="Pre-made Waist Band"/>
        <s v="Pocketing Fabric"/>
        <s v="Lining Fabric"/>
        <s v="Other Packing Materials"/>
        <s v="Spare Button Pouch"/>
        <s v="Individual Poly Bag"/>
        <s v="Master Poly Bag"/>
        <s v="Poly sheets"/>
        <s v="Carton Stickers"/>
        <s v="Gum Tape"/>
        <s v="Tag pins, Tag gun  Bullets , Kimble, Dennison String"/>
        <s v="Tissue Papers"/>
        <s v="Metal Rivets"/>
        <s v="Woven Tape"/>
        <s v="Faux Leather Tape"/>
        <s v="Elastic Cord"/>
        <s v="Plastic Buckles"/>
        <s v="Nylon Buckles"/>
        <s v="Metal Hook &amp; Bar"/>
        <s v="Interlining NON WOVEN"/>
        <s v="Interlining  WOVEN"/>
        <s v="Sewing Thread"/>
        <s v="Embriodery Thread"/>
        <s v="Water Soluble Thread"/>
        <s v="Main label"/>
        <s v="Size label"/>
        <s v="Care label"/>
        <s v="Style label"/>
        <s v="Size Care Label"/>
        <s v="Fit Label"/>
        <s v="Other Label (Origin Label, COO Label, Logo Label,Additional Label)"/>
        <s v="Metal Zipper"/>
        <s v="Nylon Zipper"/>
        <s v="Faux leather patch"/>
        <s v="Snaps Button"/>
        <s v="Shank Button"/>
        <s v="Plastic Button"/>
        <s v="Horn Button"/>
        <s v="Paper Board"/>
        <s v="Plastic Hanger Sizer"/>
        <s v="Other Finishing Accessories"/>
        <s v="Plastic Hanger"/>
        <s v="Hang Tag"/>
        <s v="RFID Tag"/>
        <s v="Pocket Flasher"/>
        <s v="Jocker Tag"/>
        <s v="UPC tag"/>
        <s v="Size Tag"/>
        <s v="Size sticker"/>
        <s v="Polybag Stickers"/>
        <s v="Plastic Clip"/>
        <s v="Plastic Washer"/>
      </sharedItems>
    </cacheField>
    <cacheField name="fileNos" numFmtId="165">
      <sharedItems/>
    </cacheField>
    <cacheField name="Buyer" numFmtId="165">
      <sharedItems/>
    </cacheField>
    <cacheField name="RMID" numFmtId="165">
      <sharedItems/>
    </cacheField>
    <cacheField name="Description" numFmtId="165">
      <sharedItems count="1304">
        <s v="97% COTTON 3% ELASTANE STRETCH TWILL (SOLID), PEACH FINISHED, 144X56,20X16+70D, 7.8OZ 54&quot;CW"/>
        <s v="BT10549 - WRINKLE RESISTANT COTTON DECK TWILL (LTW-390(1)-P-F05), 97% COTTON 3% ELASTANE, 136 x 49 / 20s x 16s+105D, 257 GSM, 55&quot;CW"/>
        <s v="BT10515 - COTTON STRETCH TWILL WITH MICROSAND (LTW-452-P-CA) - 98% COTTON 2% SPANDEX, 162X76 / 30X30+40D, 54&quot; CW, 190 GSM"/>
        <s v="Winnitex, D82349A (FA171979) -  53% Polyester 28% Recycled Polyester Repreve Sorbtek 15% Cotton 4% Spandex, WICKING PERFORMANCE ON YARN, 92X81/ 21SX20S+70D, 7.1Oz, Shrinkage consider : 4% x 6%, CW 56&quot;"/>
        <s v="Kohinoor, LAUREN 236/00/03 (FA118717) - 95% Cotton 5% Spandex 3/1 S Twill, Peach Normal, 131X64/ 21+Spandex / 16+Spandex, 8.5 oz/sy[+/-6% tol], Shrinkage: -8% X -6%, CW 54&quot;"/>
        <s v="STF060A MM (FA125776) -  98% Cotton 2% Spandex, RIPSTOP, 21SX16S+70D 94X64 CW 56&quot;"/>
        <s v="Luckytex, LQ-T1971-304 (FA125778) -  60% Cotton 37% Repreve Sorbtek 365 Polyester 3% Elastane, Stretch Twill 3/1 LHT, 8OZ(+/-5%), Shrinkages: -4% X - 6% , CW 56&quot;"/>
        <s v="Kohinoor, HARRIS 01/01/180 - 51% Cotton 47% Polyester 2% Spandex 3/1 S Twill With Peach Precure Soft Finish,122x 46/ 30x12+70D,  7.3oz, CW 57&quot;  Finished Width 58/59&quot;"/>
        <s v="Nishat, NDF-03565/A07 (FA132352) - 98% Cotton 2% Spandex, Flat/ Post Cure + Cherry Finish, 128x66/ 20x14+14+70D, 8.1 oz, CW 56&quot;"/>
        <s v="Nishat, NDF-03565/A07X (FA132352) - 98% Cotton 2% Spandex, Flat/ Post Cure + Cherry Finish, 128x66/ 20x14+14+70D, 8.1 oz, CW 56&quot;"/>
        <s v="98% COTTON 2% SPANDEX SOLID PEACHED STRETCH TWILL 7.2oz 122x43/16x16+70D 56&quot;CW"/>
        <s v="Shell Fab # FBN180006 100% Polyester, 120 x 69 / T150 x T300, 61&quot;cw, 5.90 oz, P/D + Face Wicking"/>
        <s v="Sapphire, FIN-US-0069-P (black fill) (FA156373) - 61% Cotton 37% Polyester 2% Elastane 3/1 Twill-S Peach, 155*51 / 20*16(70D) 100% BLACK POLYESTER, 8.90 OZ/SQ, Shrinkage 4% * 6%, CW 47&quot;"/>
        <s v="Talent, VS1205637 (FA164174) (P/D) - 97% BCI Cotton 3% Elastane Twill 2x1 LHT Regular Finish, 165X96 / 32X32+40D, 5.6 OZ, CW 54&quot;"/>
        <s v="Winnitex, D62128A/(54-K116) (FA161291) - 68% Cotton 29% Hemp 3% Spandex, REGULAR (PD), 7.6Oz, Shrinkage : Warp -4%, Weft -6%, CW 53&quot;"/>
        <s v="Sapphire, SS-0300-CP (FA173631) 88% COTTON 9 % ELASTOMULTIESTER 3% STRETCH, 4/1 Satin, 30*20(55D-T400+70D) 181*73"/>
        <s v="100% POLYESTER MICROFIBER 309 x 102 / 75D x 150D / T400, 57&quot; CW, 6.05OZ"/>
        <s v="Luckytex, LQ-T1971-304 -  60% Cotton 37% Repreve Sorbtek 365 Polyester 3% Elastane, Stretch Twill 3/1 LHT, 20x150D/2+70D/144X64, 8OZ(+/-5%), CW 56&quot;"/>
        <s v="SAPPHIRE, F-0146-PPR PEACH+PRECURE FA114561 - 64% Cotton 34% Polyester 2% Elastane 3/1 Twill-S, Finish: Leno Peached + Pre-cured, Dye type: Reactive/ Disperse, 137x51/ 20 x16(70D), 7.1 Oz (+/-5%), CW 55”"/>
        <s v="ASL, ASL-3485S-319 (FA148776) - 95% Cotton 5% Spandex Solid 2/2 S Bi Stretch Twill, 192x86/ 30+40Dx30+40D, 7.6 oz, Shrinkage 8X6, CW 58&quot;"/>
        <s v="Sapphire, SS-0028-CP (FA147772) - 90% Cotton 7% Poly 3% Stretch (Elastane) 4/1 SATIN, 216*77 / 30*20(55D-T400+70D), 8.9 Oz (+/-5%), CW 47”"/>
        <s v="FBN201807 - 98% polyester 2% spandex, 168x72 / 150D x 150D + 40D, 57&quot;CW( HS Code # 5407.61.00 )"/>
        <s v="Fab # FB101015 - 60% Cotton 40% Polyester CVC 3/1 Twill , Micro Sanded , Pre Cure, 125x60/20x16, 7.2 oz ,62&quot;cw( HS Code : 5211.32.00 )"/>
        <s v="Sapphire FIN-F-0191-PPR (Heather) - 60% Cotton 38% Polyester 2% Stretch (Elastane) 3/1 Twill-S, Peached + Precured, 133x53/ 20cvc x16cvc(70D), 7.6 Oz (+/-5%), CW 53.5&quot;"/>
        <s v="ASL, ASL-3485S-319 (FA148776) - 95% Cotton 5% Spandex Solid 2/2 S Bi Stretch Twill, 192x86/ 30+40Dx30+40D, 7.6 oz, CW 58&quot;"/>
        <s v="Sapphire - SS-0028-CP (FA147772) - 90% Cotton 7% Poly 3% Stretch (Elastane) 4/1 SATIN, 216*77 / 30*20(55D-T400+70D), 8.9 Oz (+/-5%), Shrinkages: Warp 0 to -4% &amp; Weft -0 to -6%, CW 47”"/>
        <s v="100% cotton 80x70 32Comb RS x32Comb RS, Peached, 3.2oz , 56&quot;CW - C318CJBBYD300-A."/>
        <s v="Kohinoor, LAUREN 236/00/03 (FA118717) - 95% Cotton 5% Spandex 3/1 S Twill, Peach Normal, 131X64/ 21+Spandex / 16+Spandex, 8.5 oz/sy[+/-6% tol], CW 54&quot;"/>
        <s v="68% POLYESTER 28% VISCOSE 4% SPANDEX, 35x26per CM,CW 140 CM, Wt 260 GSM"/>
        <s v="TALENT VS1200341  100% COTTON OXFORD BOTH SIDE CHAMOIS, 110X49 40//X10, 5.4oz, 57&quot;cw"/>
        <s v="TALENT VS1202549SOLID  100% COTTON PIECE DYED POPLIN, 133X100 50X50, 3.27oz, 56&quot;CW"/>
        <s v="100% Cotton Y/D Voile 106x88/60x60s- Plain, 56&quot;CW (BLUE PLIAD)"/>
        <s v="Art #20YD20083-1, 96% cotton 4% Elastane, yarn count # 40/40Dx30/40D Density 220x112 weight # 265 GSM, fabric height # 138 cm"/>
        <s v="NDF-03565/A169-A (FA173976) - 78% Conventional Cotton 20% Recycle Cotton 2% Elastane, Flat/ PFC DWR with Post Cure Finish,128x62/ 20x14+14+70D,  CW 56&quot;"/>
        <s v="ASL / Vardhman, FBN200262N (FA165854) - 97% BCI Cotton 3% Spandex 2/2 S Twill, 92x52 / 16SPX(40D)x12SPX(40D), 8.6oz, CW 56&quot;"/>
        <s v="VS1205637 REG - 97% COTTON 3% ELASTANE, 165x96 / 32X32+40D, 5.6oz, 54”CW"/>
        <s v="FIN-O-0124-P - 98% Cotton 2% Elastane, 203x100 / 40x40(40D), 5.70oz, 52”CW"/>
        <s v="LQ-T1971-304 (F14-229) - 60% Cotton 37% Repreve Sorbtek365 Polyester 3% Elastane, 144x64 / 20x150D/2+70D, 8oz, 56”CW"/>
        <s v="FBN140067 - 96% Cotton 4% Spandex, 182x88 / 50x30+40D, 5.13oz, 55&quot;CW"/>
        <s v="VS1205637 YD - 97% COTTON 3% ELASTANE YD 3/1 S Twill w/ Regular , 165X96 / 32X32+40D, 5.6 OZ, 54”CW"/>
        <s v="US-0069-P (BLACK WEFT) - 61% Cotton 37% Polyester 2% Elastane, 158x51 / 20x16(70D) 100% Black POLYESTER, 8.7oz, 47&quot;CW"/>
        <s v="US-0053-P (WHITE WEFT) - 61% Cotton 37% Polyester 2% Elastane, 155x51 / 20x16(70D) 100% POLYESTER, 8.7oz, 47&quot;CW"/>
        <s v="FBN210016 / SLG-2139 RA - 57% Cotton 38% Linen 3% Lyocell 2% Spandex, 76x60 / 16s CL x 16s+70D CL, 5.95oz, 55”CW"/>
        <s v="FBN210016 PRINT / SLG-2139 RA PTG - 57% Cotton 38% Linen 3% Lyocell 2% Spandex, 76x60 / 16s CL x 16s+70D CL, 5.95oz, 55”CW"/>
        <s v="236/00/03 LAUREN - 95% Cotton 5% Lycra, 131x64 / 21(40D) x 16(70D), 8.5oz, 54&quot;CW"/>
        <s v="LAI TAK, LC230 - 55% Hemp 45% Cotton, 60x46 / H/C 11’sxH/C 11’s, 6.60oz, 52&quot;CW"/>
        <s v="TALENT, VP1203380 PRINT - 77% Cotton 23% Hemp Pigment Print, 88x68 / 16x16, 7.0oz, 56&quot;CW"/>
        <s v="TALENT, VS1203380 - 77% Cotton 23% Hemp, 88x68 / 16x16, 7.0oz, 56&quot;CW"/>
        <s v="ASL, FBN140276 - 98% Cotton 2% Elastane, 137x77/ 30x12(70D)+20SLUB, 7.52, 53&quot;CW"/>
        <s v="WINNITEX, D01385G - 68% Cotton 32% Recycled Nylon Repreve, 131x75 / 32Sx140DN, 4.5oz, 59&quot;CW"/>
        <s v="LAI TAK, YL0150 - 55% Hemp 45% Cotton YD, 60x46 / H/C 11’sxH/C 11’s, 6.60oz, 52&quot;CW"/>
        <s v="SILVERLINE, FBN210016 / SLG-2139 RA - 57% Cotton 38% Linen 3% Lyocell 2% Spandex, 76x60 / 16s CL x 16s+70D CL, 5.95oz, 55”CW"/>
        <s v="TALENT, VS1205637 REG - 97% COTTON 3% ELASTANE, 165x96 / 32X32+40D, 5.6oz, 54”CW"/>
        <s v="SAPPHIRE, SS-0300-CP - 88% Cotton 9% Polyester 3% Stretch, 181x73 / 30x20(55D-T400+70D), 8.40oz, 45&quot;CW"/>
        <s v="TAT FUNG, FS0201202A(67061) - 97%Cotton 3%Lycra, 148x81/ 32x30+50D, 5.8oz, 51”CW"/>
        <s v="TAT FUNG, FS7500003A(72188) - 65%Cotton 30%Repreve Nylon 5%Elastane, 129x89/ 20x140DN+70D, 7.0oz, 59”CW"/>
        <s v="ASL, ASL-3485S-319 - 95% Cotton 5% Spandex, 192x86/ 30+40Dx30+40D, 7.6oz, 58&quot;CW"/>
        <s v="ASL, FBN140067 - 96% Cotton 4% Spandex, 182x88 / 50x30+40D, 5.13oz, 55&quot;CW"/>
        <s v="WINNITEX, D62128A/(54-K116) - 68% Cotton 29% Hemp 3% Spandex, 133x67/ 20Sx20S+70D, 7.6oz, 53&quot;CW"/>
        <s v="97% COTTON 3% SPANDEX SOLID MICROSANDED, 3/1 S TWILL WITH PRECURE + STAIN RELEASE (SCOTCHGRAD 3M)"/>
        <s v="LAI TAK - YS0390 98% Cotton 2% Spandex Y.D. Stretch Twill, 30sx30s+20s+70D, 120x82, Weight: 6 oz/sy CW: 56” Finish: Regular Soft"/>
        <s v="Nishat, KZ-2519 (FA118722) - NDF-04445 64% Polyester 34% Cotton 2% Elastane, Yarn Dyed Fabric, 10x10+70D/74X48, 3/1 S Twill,Flat Post cure, Finished width 58&quot;, CW 57&quot;"/>
        <s v="Nishat, KZ-2477 POST CURE (FA171269) - 65% Polyester 35% Cotton Flat/ Postcure, 92x48/ 10x10, 10.1 Oz, shrinkage -4% x -4%, CW 57&quot;"/>
        <s v="Sapphire, FIN-O-0167-CP (PRINT) (FA161230) - 98% Cotton 2% Spandex (Stretch) 2/1 Twill-S Peach Finish, 166*69 / 30*20(70D), 6.90 (+/-5%) oz/yd sq, CW 50"/>
        <s v="Talent, VY1214428 (FA169406) - 97% Cotton 3% Spandex Y/D Stretch Chambray Face side Ceramic Brush, 100X70/ 20X20/70D, 6.3 oz, WARP 0~-4%  WEFT  0%~-6%, CW 51&quot;"/>
        <s v="Premade WB # ASL-71-REV1A - 80% Polyester 20% Cotton TC + 100% Polyester Tafetta BE 19-4024 / Width - 2-3/8&quot;( HS Code # 58063200 )"/>
        <s v="PREMADE WAISTBAND -ELASTIC WITH 2-LINES ONE COLOR MATTE GRIPPER-1.5&quot; WIDTH"/>
        <s v="SD-20-02107/68% Polyester 32% Cotton,  CVC45x weft 150D, CW&quot; 56&quot;"/>
        <s v="PP - Copen, FA59344 (P1225) Encino - 65% Polyester 35% Cotton Twill, 116X54, CW 58&quot;"/>
        <s v="Pocketing (Epic Source) - Kai Wang, K10110-3/OW (Off white, Non Heat Set) - 80% POLY 20% CTN, 110X76 / 45x45, CW 57&quot;"/>
        <s v="Pocketing - KW, KSIC4545-3HS NAVY (Single Dyed - JOSE) - 95% Polyester 5% Cotton, 110X76/ 45X45, CW 56&quot;"/>
        <s v="FA103466 Kai Wang, P1351 Navy (=P828HS) 70% Polyester 30% Cotton, 76*58 / 35*150D, CW 59&quot;"/>
        <s v="PP - FA103466 Kai Wang, P1351 Navy (=P828HS) 70% Polyester 30% Cotton, 76*58 / 35*150D, CW 59&quot;"/>
        <s v="PP - FA105765 Kai Wang, K10110-3/OW (Off white)  80% Polyester 20% Cotton, 110X76 / 45x45, CW 57&quot;"/>
        <s v="Kai Wang, KSIC4545-3HS NAVY (Single Dyed) - 95% Polyester 5% Cotton, 110X76/ 45X45, CW 56&quot;"/>
        <s v="PP - Kai Wang, KSIC4545-3HS NAVY (Single Dyed) - 95% Polyester 5% Cotton, 110X76/ 45X45, CW 56&quot;"/>
        <s v="65% Polyester 35% Cotton, T/C poplin, 110x76, 45x45, 57/8&quot;, Col : Off white"/>
        <s v="FA105765 Kai Wang, K10110-3/OW (Off white)  80% Polyester 20% Cotton, 110X76 / 45x45, CW 57&quot;"/>
        <s v="PP- FA103466 Kai Wang, P1351 Navy (=P828HS) 70% Polyester 30% Cotton, 76*58 / 35*150D, CW 59&quot;"/>
        <s v="Binding # K10110-3 - 80% Polyester 20% Cotton, 110 x 76 / 45 x 45, 57&quot;&quot;cw( HS Code # 55132100 )"/>
        <s v="WB BINDING (65% Polyester 35% Cotton, T/C Poplin, 110x76, 45x45, 57/8&quot;, Col : Navy)"/>
        <s v="Pocketing # K10110-3 - 80% Polyester 20% Cotton, 110 x 76 / 45 x 45, 57&quot;&quot;cw( HS Code # 55132100 )"/>
        <s v="Pocketing # K10110-3 - 80% Polyester 20% Cotton, 110 x 76 / 45 x 45, 57&quot;cw( HS Code # 55132100 )"/>
        <s v="PP - Kai Wang, S80111 - 49.9% Polyester 32.8% Nylon 14.8% Cotton 2.5% Spandex, Width 1-1/2&quot;"/>
        <s v="Kai Wang, S80111 - 49.9% Polyester 32.8% Nylon 14.8% Cotton 2.5% Spandex, Width 1-1/2&quot;"/>
        <s v="Pocketing- HUACHENG/ TH137/ 65% Polyester 35% Cotton/ CW:145 CM"/>
        <s v="HUACHENG /MMX16/100% Polyester/150D×150D/Density: 48*35/Width: 145 CM"/>
        <s v="Kai Wang, S80111 - 49.9% Polyeser 32.8% Nylon 14.8% Cotton 2.5% Spandex, Width 1-1/2&quot;"/>
        <s v="PP - Kai Wang, S80111 - 49.9% Polyeser 32.8% Nylon 14.8% Cotton 2.5% Spandex, Width 1-1/2&quot;"/>
        <s v="Pocketing 2 - KW, KSIC4545-3/SWHS (Snow white, Heat Set - JOSE) - 95% Polyester 5% Cotton, 110X76/ 45X45, CW 56&quot;"/>
        <s v="Pocketing - KSIC4545-3/SWHS (Snow white, Heat Set) - 95% Polyester 5% Cotton, 110X76/ 45X45, CW 56&quot;"/>
        <s v="Kai Wang, KSIC4545-3/SWHS (Snow white, Heat Set) - 95% Polyester 5% Cotton, 110X76/ 45X45, CW 56&quot;"/>
        <s v="PP - Kai Wang, KSIC4545-3/SWHS (Snow white, Heat Set) - 95% Polyester 5% Cotton, 110X76/ 45X45, CW 56&quot;"/>
        <s v="L2: BUKAI, KL300 Docker Khaki / FA153835 - 80% Polyester 20% Cotton, Solid Herringbone, 110*76 / 100D*32, CW 57&quot;"/>
        <s v="Copen, FA169195 IRIS MESH Beautiful Black - 100% Polyester, CW 58&quot;"/>
        <s v="Waistband - Precut 2-1/4&quot; (3/8&quot; seam allowance), Kai Wang, FA103125 (WB15-LEVIS0119-REV1) - 93% Cotton 7% Spandex Jersey, 236g/sqm"/>
        <s v="Rocap - KW, S84894 NAVY - 80% Polyester 20% Cotton, width 2&quot;"/>
        <s v="FA59430 (P828, Natural) - 70% POLY 30% CTN, 76*60 / 35*150D, CW 58/59&quot;"/>
        <s v="Bukai, FA59430 (P828, Natural) - 70% POLY 30% CTN, 76*60 / 35*150D, CW 58/59&quot;"/>
        <s v="PP - FA59430 (P828, Natural) - 70% POLY 30% CTN, 76*60 / 35*150D, CW 58/59&quot;"/>
        <s v="pp - Kai Wang, FA161395 / Jose Single dye (Mermaid) - 95% Polyester 5% Cotton, 110X76/ 45X45, CW 56&quot;"/>
        <s v="Kai Wang, FA97800 (P1231) - 50% Cotton 50% Polyester, 72x56 / 23x23, CW 57&quot;"/>
        <s v="KL300 Docker Khaki (FA153835) - 80% Polyester 20% Cotton, Solid Herringbone, 110*76 / 100D*32, CW 57&quot;"/>
        <s v="PP - KL300 Docker Khaki (FA153835) - 80% Polyester 20% Cotton, Solid Herringbone, 110*76 / 100D*32, CW 57&quot;"/>
        <s v="Kai Wang, FA103125 (WB15-LEVIS0119-REV1) - 93% Cotton 7% Spandex Jersey, 236g/sqm, Precut 2-1/4&quot; (3/8&quot; seam allowance)"/>
        <s v="PP - Kai Wang, FA103125 (WB15-LEVIS0119-REV1) - 93% Cotton 7% Spandex Jersey, 236g/sqm, Precut 2-1/4&quot; (3/8&quot; seam allowance"/>
        <s v="Kai Wang, FA103125 (WB15-LEVIS0119-REV1) - 93% Cotton 7% Spandex Jersey, 236g/sqm, Precut 2-1/4&quot; (3/8&quot; seam allowance"/>
        <s v="Kai Wang, S84894 NAVY -  80% POLYESTER 20% COTTON, Width 2&quot;"/>
        <s v="PP - Kai Wang, S84894 NAVY -  80% POLYESTER 20% COTTON, Width 2&quot;"/>
        <s v="PP - QST, FA91341 - 100% Cotton Twill Millenium, 96x64 , CW 54/55&quot;&quot;"/>
        <s v="QST, FA91341 - 100% Cotton Twill Millenium, 96x64 , CW 54/55&quot;&quot;"/>
        <s v="Pocketing - Kai Wang, FA114423  / Jose Single dye (Navy) - 95% Polyester 5% Cotton, 110X76/ 45X45, CW 56&quot;"/>
        <s v="Pocketing Internal cell pkt- Copen, FA150574 Maya Ecru Herringbone - 50% Polyester 50% Cotton, 100X72, CW 58&quot;"/>
        <s v="BUKAI, KL300 Docker Khaki / FA153835 - 80% Polyester 20% Cotton, Solid Herringbone, 110*76 / 100D*32, CW 57&quot;"/>
        <s v="Kai Wang, FA161395 / Jose Single dye (Mermaid) - 95% Polyester 5% Cotton, 110X76/ 45X45, CW 56&quot;"/>
        <s v="MIS-56 Chambray Waistband Curtain and Navy binding"/>
        <s v="Waist Band Facing (100% Cotton YD Chambray, 60X60, 20x20, 56&quot; CW, color: Indigo)"/>
        <s v="BUKAI, FA145484(KSIC4545-3/DTMHS) - 95% POLYESTER 5% COTTON, 110x76 / 45x45, 56&quot;cw"/>
        <s v="BUKAI, FA156662 JOSE KHAKI STONE - 95% Polyester 5% Cotton, 110x76, 2.72oz, 58&quot;cw"/>
        <s v="BUKAI, FA59430 (P828, Natural) - 70% Polyester 30% Cotton, 76x60 / 35x150D, CW 58&quot;"/>
        <s v="BUKAI, FA110963 JOSE WHITE - 95% Polyester 5% Cotton, 110x76, 2.72oz, 58&quot;cw"/>
        <s v="QST, FA124965 - 70% Polyester 30% Cotton, 76x62, 3.33oz, 58&quot;cw"/>
        <s v="Bukai, FA145484 (KSIC4545-3HS, Navy) - 95% Polyester 5% Cotton, 110X76/ 45X45, 56&quot;CW"/>
        <s v="Bukai, FA153835 (KL300) - 80% Polyester 20% Cotton Herringbone, 110*76/ 100D*32, 57&quot;CW"/>
        <s v="Bukai, FA59430 (P828, Natural) - 70% Polyester 30% Cotton, 76x60/ 35x150D, 59&quot;CW"/>
        <s v="QST, FA124965 GRISAILLE (Flex 100) - 70% Polyester 30% Cotton, 76x62 Twill, 58&quot;CW"/>
        <s v="QST, FA91341 Millennium - 100% Cotton, 96x64 Twill, 54&quot;CW"/>
        <s v="Copen, FA150574 Maya Ecru Herringbone - 50% Polyester 50% Cotton, 100x72/ 32x32, CW 56&quot;"/>
        <s v="PP - Copen, FA150574 Maya Ecru Herringbone - 50% Polyester 50% Cotton, 100x72/ 32x32, CW 56&quot;"/>
        <s v="Pocketing - KW,  FA110963 (KSIC4545-3/OW) - 95% Polyester 5% Cotton, 110X76/ 45X45, CW 56&quot;"/>
        <s v="L2: Pocketing - KW,  FA110963 (KSIC4545-3/OW) - 95% Polyester 5% Cotton, 110X76/ 45X45, CW 56&quot;"/>
        <s v="Pocketing - Kai Wang, FA156662 / Jose Single dye (Khaki Stone) - 95% Polyester 5% Cotton, 110X76/ 45X45, CW 56&quot;"/>
        <s v="Kai Wang, FA110963 (KSIC4545-3/OW) - 95% Polyester 5% Cotton, 110X76/ 45X45, CW 56&quot;"/>
        <s v="PP - FA110963 (KSIC4545-3/OW) - 95% Polyester 5% Cotton, 110X76/ 45X45, CW 56&quot;"/>
        <s v="Kai Wang, FA156662 (Jose Khaki Stone) - 95% Polyester 5% Cotton, 110X76/ 45X45, CW 56&quot;"/>
        <s v="PP - Kai Wang, FA156662 (Jose Khaki Stone) - 95% Polyester 5% Cotton, 110X76/ 45X45, CW 56&quot;"/>
        <s v="PCC, FA154635 (LV105-2&quot;) - WB Fusible Interlining, Precut 2&quot;"/>
        <s v="PCC, FA132301 (#3203-2&quot; Straight (No Slot)) - WB Fusible Interlining, Precut 2&quot;"/>
        <s v="INTERLINING - PCC#I291 - 84 MM"/>
        <s v="PCC, FA165274 / LV105-2&quot; Slotted - WB Fusible Interlining, Precut 2&quot;"/>
        <s v="PP - PCC, FA154635 (LV105-2&quot;) - WB Fusible Interlining, Precut 2&quot;"/>
        <s v="Kai Wang, S66189 / O4050 ((WB-LEVIS01B-REV5) - 97% Polyester 3% Spandex Knitted Jersey Fabric Grey Heather, 230g/sqm, Precut 2-1/4&quot;"/>
        <s v="PP - Kai Wang, S66189 / O4050 ((WB-LEVIS01B-REV5) - 97% Polyester 3% Spandex Knitted Jersey Fabric Grey Heather, 230g/sqm, Precut 2-1/4&quot;"/>
        <s v="PP - PCC, FA132301 (#3203-2&quot; Straight (No Slot)) - WB Fusible Interlining, Precut 2&quot;"/>
        <s v="PP - PCC, FA165274 / LV105-2&quot; Slitted - WB Fusible Interlining, Precut 2&quot;"/>
        <s v="PP - PCC, FA165274 / LV105-2&quot; Slotted - WB Fusible Interlining, Precut 2&quot;"/>
        <s v="PCC, FA165274 / LV105-2&quot; Slitted - WB Fusible Interlining, Precut 2&quot;"/>
        <s v="Sticker"/>
        <s v="Thermal Transfer Ribbon P/N: RN28113018"/>
        <s v="SUPERCREASE RESIN"/>
        <s v="SUPER DRY, DESICCANT BAG 25G"/>
        <s v="Silica Gel 5 Gram"/>
        <s v="Silica Gel 05gm"/>
        <s v="Silica Gel 05 gm"/>
        <s v="Spare Button Poly Bag PK-821 (PK01854KS-AL)"/>
        <s v="Spare Button Pouch/PK01854KS-AL"/>
        <s v="Spare Button Pouch/PK01854KS-AL/KOUWA"/>
        <s v="Spare Button Pouch/Dongguan City Shaohe Plastic Co., Ltd."/>
        <s v="Spare Button Pouch/PK01854KS-AL/ KOUWA"/>
        <s v="Spare Button Pouch/ PK01854KS-AL/ KOUWA"/>
        <s v="POLYBAG Individual"/>
        <s v="L - 22&quot; X W - 14&quot;+3&quot; Adhisive"/>
        <s v="L - 17&quot; X W -16&quot;+3&quot; Adhisive"/>
        <s v="POLYBAG Indiviual - 17/15"/>
        <s v="POLYBAG Indiviual - 17/16"/>
        <s v="L - 24&quot; X W -18&quot;+3&quot;"/>
        <s v="L - 24&quot; X W -19&quot;+3&quot;"/>
        <s v="POLYBAG Individual-17/22+3"/>
        <s v="POLYBAG Individual-17/24+3"/>
        <s v="POLYBAG Individual-17/15+3"/>
        <s v="POLYBAG Individual - 17/18+3"/>
        <s v="POLYBAG Individual - 18/20+3"/>
        <s v="L - 24&quot; X W -25&quot;+3&quot; Adhesive with hanger hole"/>
        <s v="POLYBAG L-48 X W-36 CM For Sizes (XS -M)"/>
        <s v="POLYBAG L-52 X W-52 CM For Sizes (2XL-4XL)"/>
        <s v="POLYBAG Individual - L - 18&quot; X W - 22&quot;+3&quot; Adhesive"/>
        <s v="POLYBAG Individual - L - 18&quot; X W - 25&quot;+3&quot; Adhesive"/>
        <s v="POLYBAG L-50 X W-41 CM For Sizes (L-XL)"/>
        <s v="POLYBAG Indiviual"/>
        <s v="POLYBAG Indiviual 61cmX37cm"/>
        <s v="POLYBAG Indiviual 63cmX41cm"/>
        <s v="POLYBAG W-36CM*L-48CM"/>
        <s v="POLYBAG W-41CM*L-50CM"/>
        <s v="POLYBAG W-52CM*L-52CM"/>
        <s v="Polybag Individual  (L-27 x W-17 ) with Hanger Hole"/>
        <s v="Polybag Individual  (L-27 x W-18 ) with Hanger Hole"/>
        <s v="POLYBAG Individual L 22.5&quot; X W 14.5&quot; + 2&quot; flap, Size 30-34, with adhesive (B81002) UAE"/>
        <s v="POLYBAG Individual L 24.5&quot; X W 14.5&quot; + 2&quot; flap with adhesive, Size 30-34, (PR9101)"/>
        <s v="POLYBAG Individual L 25&quot; X W 15.5&quot; + 2&quot; flap with adhesive, Size 35-38, (PR9101)"/>
        <s v="POLYBAG Individual L 23.5&quot; X W 15.5&quot; + 2&quot; flap with adhesive Size 35-38, (B81002) UAE"/>
        <s v="POLYBAG Individual L 20.5&quot; X W 14.5&quot; + 2&quot; flap with adhesive Size 30-34, (BR9100)"/>
        <s v="POLYBAG Individual L 22&quot; X W 15.5&quot; + 2&quot; flap with adhesive Size 35-38, (BR9100)"/>
        <s v="POLYBAG Individual L 24.5&quot; X W 14.5&quot; + 2&quot; flap with adhesive, Size 30-34, (PR9100)"/>
        <s v="POLYBAG Individual L 25&quot; X W 15.5&quot; + 2&quot; flap with adhesive, Size 35-38, (PR9100)"/>
        <s v="POLYBAG Individual W-37CM*L-61CM"/>
        <s v="POLYBAG Indiviual W-41CM*L-63CM"/>
        <s v="POLYBAG Individual W-50CM*L-65CM"/>
        <s v="L - 17&quot; X W - 18&quot;+3&quot;  Adhesive"/>
        <s v="L - 18&quot; X W - 20&quot;+3&quot;  Adhesive"/>
        <s v="L - 22&quot; X W - 14&quot;+3&quot;  Adhesive"/>
        <s v="L - 24&quot; X W - 15&quot;+3&quot;  Adhesive"/>
        <s v="POLYBAG L-56 X W-40 CM For Sizes (67-82 cm)"/>
        <s v="POLYBAG L-56 X W-45 CM For Sizes (85-91 cm)"/>
        <s v="POLYBAG L-56 X W-50 CM For Sizes (95-100 cm)"/>
        <s v="POLYBAG L-56 X W-55 CM For Sizes (105 over)"/>
        <s v="Master Polybag L 36&quot; X W 20&quot; + G(4X4) for Sty# B81002 &amp; B81003"/>
        <s v="Poly sheets-17/25"/>
        <s v="Poly sheets-S114866"/>
        <s v="Poly sheets-55/70"/>
        <s v="Poly sheets 2.28"/>
        <s v="Poly sheets"/>
        <s v="Poly sheets.18"/>
        <s v="Poly STICKER-19529"/>
        <s v="SECURITY STICKER"/>
        <s v="Thermal Sticker (4&quot; x 6&quot; - 1000 Tag per Roll) With Ribbon (1kit= 2 Sticker Roll &amp; 01 Ribbon)"/>
        <s v="Epic - Security Stickers"/>
        <s v="Blank Carton Sticker #AR37, Size : 4&quot;W x 6&quot; H (1 roll = 900pcs) + RIBBON"/>
        <s v="Carton Safety Stickers"/>
        <s v="4X4 NAUTICA CARTON STICKER (1,410 pcs per roll)"/>
        <s v="0.75&quot; Cello Tape ( without Logo) 18 trs"/>
        <s v="1&quot; Cello Tape"/>
        <s v="3&quot; PVC Tape + Epic logo 100 mtrs"/>
        <s v="PVC Gum Tape"/>
        <s v="GDM-Logo Printing Tape, 1 color, size: 75mm x 52mic (150mtr/roll)"/>
        <s v="3 &quot; PVC Tape ( without Logo) 50 mtrs"/>
        <s v="3 &quot; PVC Tape ( without Logo) 100 mtrs"/>
        <s v="Art# LF-NAU - Plastic Carton Tape _x000a_Width 72mm (96 rolls/ctn)"/>
        <s v="#OP3 - 1&quot; PLASTIC TAG PIN"/>
        <s v="String-S110328"/>
        <s v="S110328"/>
        <s v="1/2&quot; FF Plastic Dennison String"/>
        <s v="S110327"/>
        <s v="Item#SPC1836 _x000a_Description : 75mm Regular Pin PP BLue_x000a_Packing : 5K pcs/box"/>
        <s v="UNIQLO TRANSPARENT TAG PIN(TP00034RP-AL)"/>
        <s v="UNIQLO TRANSPARENT TAG PIN TP00034RP-AL"/>
        <s v="9” x 7” Tissue paper"/>
        <s v="Tissue Paper L-16 cm X W-3.5 cm"/>
        <s v="Tissue Paper As per Approval 22X12 Inches ( both side glossy)"/>
        <s v="MicroPak – 16 x 8 cm"/>
        <s v="S108435 Burr 14L DOCKERS LOGO BURR - WH128 OPT 2"/>
        <s v="S107892 Burr 14L DOCKERS LOGO BURR - WH72 OPT 2"/>
        <s v="PP - S108435 Burr 14L DOCKERS LOGO BURR - WH218 OPT 2"/>
        <s v="PP - S107892 Burr 14L DOCKERS LOGO BURR - WH72 OPT 2"/>
        <s v="S108435 Burr 14L DOCKERS LOGO BURR - WH218 OPT 2"/>
        <s v="SPINDLE BBA014498"/>
        <s v="PCC - S69748 - BINDING WIDTH 1-1/4"/>
        <s v="PP - S107884 Tape 5/16&quot; CTN LOCKER LOOP - CSI DOCKERS NVY"/>
        <s v="Spindle BND013224"/>
        <s v="Woven Tape BBA014498"/>
        <s v="Woven Tape Spindle BND013224"/>
        <s v="S107884 Tape 5/16&quot; CTN LOCKER LOOP - CSI DOCKERS NVY"/>
        <s v="NICE TRIMS, S104738 Tape 3/8&quot; SMART 360 FLEX LOOP NVY 532C/1525C"/>
        <s v="S111652 Tape 1 1/8&quot; (30mm) GRSGRN TAPE - BTFL BLACK"/>
        <s v="Flasher-S117583"/>
        <s v="O1295 (BU1600460) 3/4&quot; WHITE ELASTIC BAND (Round up 144 by gr)"/>
        <s v="PCC SF 16 / EL6015 Hidden rubber tape at WB (Width: 6MM)"/>
        <s v="PP - PCC SF 16 / EL6015 Hidden rubber tape at WB (Width: 6MM)"/>
        <s v="Elastic Cord (128Yd Grs)"/>
        <s v="NICE TRIMS, S107884 Tape 5/16&quot; LOCKER LOOP"/>
        <s v="Interlining (Color Dependent) 100% POLYESTER TRICOT, CODE REF. -D3024S, WIDTH-59/60&quot; Black"/>
        <s v="Interlining (Color Dependent) 100% POLYESTER TRICOT, CODE REF. -D3024S, WIDTH-59/60&quot; White"/>
        <s v="PCC SF 16 / EL6015  Hidden rubber tape at WB (Width: 6MM)"/>
        <s v="Elastic BLP-014578"/>
        <s v="Elastic Cord BLF015510"/>
        <s v="Elastic Cord (LF015510)"/>
        <s v="INTERLINING (color depend) 100% POLYESTER TRICOT, CODE REF. -D3024S, WIDTH-59/60&quot;"/>
        <s v="Elastic Cord (GP/UQ/C/PL/900/38/38P-Black-38 MM)"/>
        <s v="Elastic Cord GP/UQ/C/PL/900/38/38P"/>
        <s v="Elastic OTA/ UQ/C/1200/38/20"/>
        <s v="Elastic Cord OTA/UQ/C/1200/38/25"/>
        <s v="PP - O1295 (BU1600460) 3/4&quot; WHITE ELASTIC BAND (Round up 144 by gr)"/>
        <s v="Tape End (YKDY-06C)_x000a_Our Ref: TR2021-1(RM08092021-86-5/CIPL-03464)"/>
        <s v="S111565 Buckle 30mm RCY PLY BUCKCLE - BLACK"/>
        <s v="Hook &amp; Bar (SHIMADA- SU681-Color: LUNA)"/>
        <s v="Hook &amp; Bar/ SU581/ Color: PHBK/ Shimada"/>
        <s v="TH 016 (#620) HOOK &amp; BAR, GY11 Nickel, Part A"/>
        <s v="TH 016 (#620) HOOK &amp; BAR, GY11 Nickel, Part B"/>
        <s v="TH 016 (#620) HOOK &amp; BAR, GY11 Nickel, Part C"/>
        <s v="TH 016 (#620) HOOK &amp; BAR, GY11 Nickel, Part D"/>
        <s v="PP - PCC KF240 (#I147N) - INTERLINING CW 59&quot;"/>
        <s v="PCC KF240 (#I147N) - INTERLINING CW 59&quot;"/>
        <s v="Kaiwang - SF16 / FA1197411 - Hidden rubber tape at WB (width 6mm) Interlining (TCS)"/>
        <s v="Kaiwang - LV515 Fusible Interlining (CW 59&quot;)"/>
        <s v="Chargeurs - #9430 / 817 - INTERLINING WIDTH CW 59&quot;"/>
        <s v="PCC - 124 / i33 - INTERLINING WIDTH CW 59&quot;"/>
        <s v="CHARGEURS - FT382S 100% Cotton Woven INTERLINING CW 43&quot; 130 gram"/>
        <s v="CHARGEURS - #9440/217 - 100% Polyester Non Woven INTERLINING WIDTH 150CM  52 gram"/>
        <s v="CHARGEURS - #9435/817- 100% Polyester Non Woven INTERLINING WIDTH 150CM  47 gram"/>
        <s v="Freudenberg - #1035F (#I73) 80% polyester 20% viscose rayon fusible interlining 5/16” for blind-stitched loops.61g/m², Wdith 90cm, CW: 90cm"/>
        <s v="INTERLINING - KF240 #I1243"/>
        <s v="INTERLINING - #I74 (#1035F)"/>
        <s v="PCC, KF240 (#I22/I30) - INTERLINING WIDTH: 60&quot;"/>
        <s v="Freudenberg, #1035F (#I74) - INTERLINING WIDTH: 90CM"/>
        <s v="PCC #1080 (#I249) - INTERLINING WIDTH: 60&quot;"/>
        <s v="#DT9775 SB-150 @ WAIST BAND"/>
        <s v="SK 40103 @ WaistBand Left Front"/>
        <s v="Interlining # DP1053 - 100% Polyester, 58&quot;cw"/>
        <s v="Interlining # I74 (#1035F) - 100% Polyester, 58&quot;cw"/>
        <s v="Interlining # 9430/217  - 100% Polyesters , 58&quot;cw"/>
        <s v="PP - PCC KF240 (#I47) - INTERLINING CW 59&quot;"/>
        <s v="PP - PCC KF350 / i170 WB Facing (CW: 59&quot;) - Bias cut"/>
        <s v="PCC KF240 (#I47) - INTERLINING CW 59&quot;"/>
        <s v="PCC KF350 / i170 WB Facing (CW: 59&quot;) - Bias cut"/>
        <s v="Freudenberg, #1035F/ i73 - INTERLINING CW: 90cm"/>
        <s v="PP - PCC, KF350/ i170 - INTERLINING CW 59&quot;"/>
        <s v="PCC, KF350/ i170 - INTERLINING CW 59&quot;"/>
        <s v="INTERLINING PP36 @ALL PARTS"/>
        <s v="PP - Kaiwang - LV515 Fusible Interlining (CW 59&quot;)"/>
        <s v="PP - Chargeurs - #9430 / 817 - INTERLINING WIDTH CW 59&quot;"/>
        <s v="Chargeurs #FT333MS- INTERLINING WIDTH 110CM"/>
        <s v="PP - CHARGEURS - #9440/217 - 100% Polyester Non Woven INTERLINING WIDTH 150CM  52 gram"/>
        <s v="PP - CHARGEURS - #9435/817- 100% Polyester Non Woven INTERLINING WIDTH 150CM  47 gram"/>
        <s v="PCC KF240 / i22 Front Fly Fusible (CW: 59&quot;)"/>
        <s v="PCC KF350 / i170 WB Facing (CW: 59&quot;)"/>
        <s v="CHARGEURS - #9430/817 - 100% Polyester Non Woven INTERLINING WIDTH CW 59&quot;  38 gram"/>
        <s v="CHARGEURS - #9430 / 817 - 100% Polyester Non Woven INTERLINING WIDTH CW 59&quot;  38 gram"/>
        <s v="PP- CHARGEURS - FT382S 100% Cotton Woven INTERLINING CW 43&quot; 130 gram"/>
        <s v="PP- CHARGEURS - #9430/817 - 100% Polyester Non Woven INTERLINING WIDTH CW 59&quot;  38 gram"/>
        <s v="Interlining # 9740/217 ( DP1053 ) Width - 100 CM"/>
        <s v="Interlining # VT20SP(Spider Tape)=SW-38 - 44&quot;"/>
        <s v="Interlining # VT20SP(#TH-02)=SW-38 - 44&quot;"/>
        <s v="PCC, FA154635 (LV105-2&quot;) - WB Fusible Interlining (Full Width)"/>
        <s v="D-5296 @ Front facing &amp; Placket, Belt inside front parts"/>
        <s v="SF-4530 @ Back pocket welt &amp; opening, front pocket opening"/>
        <s v="TF-10H @ Belt loop, Front hook reinforcemet - Fuse"/>
        <s v="N4588 SW-2 @ Front Hook Reinforcement - Non Fuse"/>
        <s v="PCC KF350 (#170) - INTERLINING CW 59&quot;"/>
        <s v="PCC #124 (#I33N) - INTERLINING CW 59&quot;"/>
        <s v="Freudenberg #1035F / i73 Belt Loop Fusible (CW: 90CM)"/>
        <s v="D-5296 @ Belt loop, Front facing &amp; Placket, Belt inside front parts"/>
        <s v="SF-4530 @ Bk pocket Welt &amp; Reinforcement; Front Pocket opeining"/>
        <s v="INTERLINING (D-8658)"/>
        <s v="7012PA @ Front Fly/Beltloop"/>
        <s v="D-8658 @ Belt loop"/>
        <s v="INTERLINING DT9775 SB-150 @ WAIST BAND"/>
        <s v="D5296 @ INSIDE WAISTBAND, Front opening , Front facing , Front placket"/>
        <s v="SF-4530 @ Front pocket opening , Back pocket welt , Back pocket opening"/>
        <s v="TF 10H @ Belt loop"/>
        <s v="TF 1110 MS @ Beltloop"/>
        <s v="F8012PA@ other parts"/>
        <s v="D-5296 @Front facing &amp; Placket, Belt inside front parts"/>
        <s v="SF-4530(Bk pocket Welt &amp; Reinforcement; Front Pocket opeining)"/>
        <s v="PP - PCC KF350 / i170 WB Facing (CW: 59&quot;)"/>
        <s v="PP - PCC, KF240 (#I22/I30) - INTERLINING WIDTH: 60&quot;"/>
        <s v="PP - PCC #1080 (#I249) - INTERLINING WIDTH: 60&quot;"/>
        <s v="#9720/825 NON WOVEN INTERLINING 59” CW"/>
        <s v="TF-10H @ Belt loop, Front hook reinforcement - Fuse"/>
        <s v="#AS001 NON-WOVEN INTERLINING 39” CW"/>
        <s v="F8012PA @ Other parts"/>
        <s v="Belt Loop Fusible (Q-loop I4 (3 mil) For Non-Denim Fabric - QST LT-6385S-3-0:15, 15/16”) - 7 Loops"/>
        <s v="PCC, KF240/I147N - INTERLINING WIDTH CW 59&quot;"/>
        <s v="Woven Interlining/T51013/ 100% Polyester / 62 gsm/ 59&quot;"/>
        <s v="Belt Loop Fusible (Q-loop I3 (4 mil) Denim Fabric - QST 6385, 7/16”)"/>
        <s v="PCC, KF240 Fusible"/>
        <s v="PCC, KF350 Fusible"/>
        <s v="PCC, #124 / i33 Fusible"/>
        <s v="PCC, 3203-2 Fusible - 2&quot; width"/>
        <s v="PCC, i249 / #1080 Fusbile - 2-3/8&quot; width"/>
        <s v="Woven Interlining/SR236IVK+SXP7021 / 100% Polyester / Width: 58MM"/>
        <s v="PP - Belt Loop Fusible (Q-loop I4 (3 mil) For Non-Denim Fabric - QST LT-6385S-4-0:15, 15/16”) - 5 Loops"/>
        <s v="T-10 Thread 1.8"/>
        <s v="T-10 Thread 1.30 (76)"/>
        <s v="T-10 Thread 1.30 (60 )"/>
        <s v="T-10 Thread 1.30 (01 )"/>
        <s v="T-10 Thread 2.13"/>
        <s v="T-10 Thread on 3.15"/>
        <s v="T-10 Thread on 3.19"/>
        <s v="T-10 Thread on 3.19.22"/>
        <s v="T-50 Filament Thread(06 GREY)GUNZE"/>
        <s v="T-50 Filament Thread(09 BLACK)GUNZE"/>
        <s v="T-50 Filament Thread(69 Navy)GUNZE"/>
        <s v="NY-50 LINLIN  THREAD ( 06 GREY) GUNZE"/>
        <s v="NY-50 LINLIN  THREAD ( 09 Black) GUNZE"/>
        <s v="NY-50 LINLIN  THREAD ( 69 Navy) GUNZE"/>
        <s v="T-50 Thread(Inseam &amp; Side Seam )"/>
        <s v="Ny-50 Thread(Waist belt top &amp; bottm , Waist belt concealed stitch)"/>
        <s v="NY-30 Thread(Back rise , Front Rise , Under J stitch)"/>
        <s v="T-10 Thread (Tex-270, Key Hole)"/>
        <s v="T-10 Thread (Tex-270 for Key Hole)"/>
        <s v="T-10 Thread (Tex-10 for Key Hole)"/>
        <s v="T-10 Thread (Tex-270, for hey hole)"/>
        <s v="T-10 Thread (Button Hole)"/>
        <s v="T-10 Thread (Tex-270 ) Button Hole"/>
        <s v="T-10 Thread (Tex-270) Button Hole"/>
        <s v="Ny-50 Thread(Front &amp; Back Rise )"/>
        <s v="T-50 Thread(Inseam &amp; Side Seam)"/>
        <s v="Tex 60-PIPING THREAD"/>
        <s v="Tex 60 (604) Poly / Poly Core Thread- Body"/>
        <s v="Tex 60 (604) Poly / Poly Core Thread- Exterior Label"/>
        <s v="Tex 24 Perma Core (Body)"/>
        <s v="Tex 24 (C120) Thread Perma Core (Body)"/>
        <s v="Tex 24 Thread Perma Core- Bobbin/Bartack/Overlock"/>
        <s v="Tex 24 Thread Perma Core-Bobbin/Bartack/Overlock"/>
        <s v="Tex 40 Perma Core BUTTON ATTACHMENT THREAD"/>
        <s v="Tex 40 Perma Core (Body)"/>
        <s v="Tex 40 Perma Core (Main Label)"/>
        <s v="Tex 40(C075) Perma Core (Piping)"/>
        <s v="Tex 40 Perma Core (WB Contrast)"/>
        <s v="Tex 40 (C075) Perma Core (Body)"/>
        <s v="Tex 40 (C075) Perma Core (Pocketing)"/>
        <s v="Tex 40 (C075) Perma Core (Button)"/>
        <s v="Tex 40 (C075) Knit Jersey Thread"/>
        <s v="Tex 40 (C075) Perma Core (White-Pocketing)"/>
        <s v="Tex 40 (C075) Perma Core (Label)"/>
        <s v="Tex 40 (C075) Perma Core (Contrast)"/>
        <s v="Tex 40 (C075) Perma Core (WB Contrast)"/>
        <s v="Tex 40 Perma Core (Pocketing-Top)"/>
        <s v="Tex 40 Perma Core (Button)"/>
        <s v="TEX 40 top 3.19"/>
        <s v="TEX 40 top 3.19.22"/>
        <s v="TEX 40 Dress pant on 3.20"/>
        <s v="TEX 40 ( 302 ) Perma Spun (Bobbin, Over Lock, Bar tack, Looper Chain)"/>
        <s v="TEX 40 ( 302 ) Perma Spun (At waist band)"/>
        <s v="TEX 40 ( 302 ) Perma Spun (Label Attached)"/>
        <s v="TEX 40 ( 302 ) Perma Spun (Binding Thread)"/>
        <s v="TEX 40 ( 302 ) Perma Spun (Bobbin, Over Lock, Bar Tach, Looper Chain)"/>
        <s v="TEX 40 ( 302 ) Perma Spun (Bobbin, Over Lock, BarTech, Looper Chain Stitch)"/>
        <s v="TEX 40 ( 302 ) Perma Spun (Premade at waistband for STY# PR9100)"/>
        <s v="Tex 24 Thread Perma Spun-pkt"/>
        <s v="Tex 24 Perma Spun ( PKT- O/L )"/>
        <s v="Tex 24 (S140) Perma Spun (Pocketing)"/>
        <s v="Tex 24 Thread Perma Spun-Pocketing O/L"/>
        <s v="Tex 24 Thread Perma Spun (PKT)"/>
        <s v="Tex 24 Thread Perma Spun- O/L- PKT"/>
        <s v="Tex 24 Thread Perma Spun (PKT- O/L)"/>
        <s v="Tex 60 Thread Top Stitch"/>
        <s v="Tex 60 Thread Perma Spun(Inseam &amp; Side Seam )"/>
        <s v="Tex-80 Thread Perma Core"/>
        <s v="Tex-80 Perma Core (Top Thread)"/>
        <s v="Tex-80 Thread Perma Core- Body"/>
        <s v="Tex-80 Thread Perma Core TOP Thread"/>
        <s v="Tex-105 Thread Perma Core"/>
        <s v="Tex-105 Thread Perma Core- BACK PATCH"/>
        <s v="Tex-105 Thread Perma Core (Patch Label)"/>
        <s v="Tex-105 Thread Perma Core (TOP THREADS -1)"/>
        <s v="Tex 30 Thread Water Soluble"/>
        <s v="Thread Water Soluble"/>
        <s v="Tex-27  Water-soluble 1.8"/>
        <s v="Tex-27 Water-soluble 1.30 (01 )"/>
        <s v="Tex-27 OVERLOCK, POCKETING, WB DRAWCORD  Thread"/>
        <s v="Tex-27 Thread  Overlock, Pocketing, Drawcord"/>
        <s v="Tex-80 Thread Perma Spun (Top Stitch)"/>
        <s v="Tex 120 Perma Core (TOP THREADS -2)"/>
        <s v="Tex 30 Thread Perma Core OVERLOCK, POCKETING"/>
        <s v="Tex 30 PKT on 3.20"/>
        <s v="Tex 30 Thread Perma Core-side seam serging"/>
        <s v="Tex 30 Thread  Top, Bobbin, Bartack"/>
        <s v="Tex 30  thread Button Attachment"/>
        <s v="Tex 40 Thread Perma Core-Overlock/Bartk/Hole-(Body)"/>
        <s v="Tex 40 Thread Perma Core-Bobbin, Looper &amp; Overlock Thread"/>
        <s v="Tex 40 Thread Perma Core"/>
        <s v="Tex 40 Thread Perma Core TOP STITCH &amp; BOBBIN, CHAIN STITCH, BARTACK, BUTTON HOLE, LOOPER"/>
        <s v="Tex 40 Thread Perma Core-pkt"/>
        <s v="Tex 40 Thread Perma Core - Pocketing TOP"/>
        <s v="Tex 40 Thread Perma Core-Button"/>
        <s v="Tex 40 Thread Perma Core (Bar Tack &amp; Hole)"/>
        <s v="Tex 40 Thread Perma Core - PKT (TOP)"/>
        <s v="Tex 40 Thread Perma Core-Top Body"/>
        <s v="Tex 40 Thread Perma Core (PKT)"/>
        <s v="Tex 40 Thread Perma Core (ROCKUP)"/>
        <s v="Tex 40 Thread Perma Core-Top (Body)"/>
        <s v="Tex 40 Thread Perma Core (Body)"/>
        <s v="Tex 40 Thread Perma Core - WB Contrast Thread"/>
        <s v="Tex 40 Thread Perma Core-Waistband Rocup"/>
        <s v="Tex 40 Thread Perma Core- Overlock/BT/BH- (Body)"/>
        <s v="Tex 40 Thread Perma Core Button TANN (MKC48)"/>
        <s v="Tex 40 Thread Perma Core (Button B. White MKC96)"/>
        <s v="Tex 40 Thread Perma Core - Bar Tack &amp; Hole"/>
        <s v="Tex 60 Thread Perma Core-TOP (Body)"/>
        <s v="Tex 60 Thread Perma Core-Body Top Threads"/>
        <s v="Tex 60 Thread Perma Core- Piping Thread"/>
        <s v="Tex 60 Thread Perma Core"/>
        <s v="Tex 60 Thread Perma Core-WB-chain stitich"/>
        <s v="Tex 60 Thread Perma Core-Piping 2"/>
        <s v="Tex 60 Thread Perma Core- WB Chain Stitch-PKT DTM"/>
        <s v="Tex 60 Thread Perma Core-WB CONTARST"/>
        <s v="Tex 60 Thread Perma Core (Bobin, Looper, Over Lock)"/>
        <s v="Tex 60 Thread Perma Core (Out Seam)"/>
        <s v="Tex 60 Thread Perma Core- Body"/>
        <s v="Tex 60 Thread Perma Core- WB Chain Stitch-PKT"/>
        <s v="Tex 60 Thread Perma Core- Pocketing &amp; O/L"/>
        <s v="Tex 60 Thread Perma Core (Bobbin, Looper &amp; O/L)"/>
        <s v="Tex 30 Bobbin 1.8"/>
        <s v="Tex 30 label 1.29"/>
        <s v="Tex 30 Black PKT 1.30 (01 )"/>
        <s v="Tex 30 Button 1.30 (01 )"/>
        <s v="Tex 30 bobbin 1.30 (60)"/>
        <s v="Tex 30 bobbin 1.30 (01 )"/>
        <s v="Tex 30 bobbin 2.13"/>
        <s v="Tex 30 White PKt +label +wb elastic 2.13"/>
        <s v="Tex 30  bobbin on 3.15"/>
        <s v="Tex 30 PKT on 3.15"/>
        <s v="Tex 30 bobbin 3.19.22"/>
        <s v="Tex 30  black pkt 3.20"/>
        <s v="NY50 WB ELASTIC STITCHING THREAD"/>
        <s v="Tex 30 Thread Top/Bobbin/Bartack /Hole"/>
        <s v="Tex 30 Button Attachment Thread"/>
        <s v="Tex NY50 - Lin Lin- Waist Band Elastic Stitch"/>
        <s v="Tex NY30 Lin Lin- Front &amp; Back Rise"/>
        <s v="Tex NY50 - Lin Lin- Waist Belt Top edge_x000a_         Waist Belt Under edge consile  sitch and seam stitch_x000a_         BACK RISE/FRONT RISE(under J stitch)_x000a_         SIDE SEAM / INSEAM"/>
        <s v="Tex 30 Thread Bobbin, looper ,Pocketing, Run Stitch, Bartack &amp; Button Hole"/>
        <s v="NY50 Front &amp; Back Rise"/>
        <s v="Tex 30 Thread Perma Spun(Top Stitch , Run Stitch , Pocketing)"/>
        <s v="Tex 30 Thread Perma Spun(Button Attaching )"/>
        <s v="Tex 30 Thread Perma Spun (Pocketing Over Lock)"/>
        <s v="Tex 30 Thread Perma Spun (Pocketing O/L)"/>
        <s v="Tex 30 Thread Perma Spun (Pocketing O/L W32109)"/>
        <s v="Tex 30 Bobbin 3.19"/>
        <s v="Tex 30 button 3.20"/>
        <s v="T-50 FR/BR/SIDE SEAM/ INSEAM"/>
        <s v="T-50 Inseam &amp; Side Seam"/>
        <s v="Tex 30 Gun Club-Pilot"/>
        <s v="Tex 40 Indigo top stich 1.8"/>
        <s v="Tex 40 top stich 1.8"/>
        <s v="Tex 40 White PKT top 1.8"/>
        <s v="Tex 40 PKT top 1.8"/>
        <s v="Tex 40 Piping 1.8"/>
        <s v="Tex 40 top 1.29"/>
        <s v="Tex 40 LINLIN WB ELASTIC STITCHING"/>
        <s v="Tex 40  WB 1.30 (01 )"/>
        <s v="Tex 40 Top 1.30 (60)"/>
        <s v="Tex 40 top 1.30 (01 )"/>
        <s v="Tex 40 top 2.13"/>
        <s v="Tex 40 Top on 3.15"/>
        <s v="Tex 30-Spun Thread- Top Stitch, Bobim, Chain Stitch ,Bartack, Button Hole, T-10, Pocketing"/>
        <s v="Tex 40 Thread Perma Spun- Button Attached"/>
        <s v="Tex 30-Spun Thread- Top, Bobbin,Bartack, Button"/>
        <s v="Tex 40 Thread Perma Spun (Bobbin, O/L, Bar Tech)"/>
        <s v="Tex 40 Thread Perma Spun (Pocketing Top)"/>
        <s v="Tex 40 Thread Perma Spun (W/B Facing thread)"/>
        <s v="Tex 40 Thread Perma Spun (Label Attached Thread)"/>
        <s v="Tex 40 Thread Perma Spun (Binding thread)"/>
        <s v="Tex 40 Thread Perma Spun (Bobbin, O/L)"/>
        <s v="Tex 40 Thread Perma Spun (W/B, Premade)"/>
        <s v="Tex 40 Thread Perma Spun (Bobbin, O/L, Bartech &amp; Button Hole)"/>
        <s v="Tex 40 Thread Perma Spun (Binding thread 44942)"/>
        <s v="Tex 40 Thread Perma Spun (Waist Band Facing W73477)"/>
        <s v="Tex 40 Thread Perma Spun (Label Thread 32622)"/>
        <s v="Tex 40 Thread Perma Spun (Pocketing TOP W32109)"/>
        <s v="Tex 40 Thread Perma Spun (Bobbin, O/L, Bartech, looper chain)"/>
        <s v="Tex 40 Thread Perma Spun (Premade Attach W45789)"/>
        <s v="Tex 18-Emb (Contrast Thread)"/>
        <s v="Tex 18 Perma Core BLIND  STITCH ON BELT LOOP THREAD"/>
        <s v="Tex 18 Surghing+Blind Stc Thread"/>
        <s v="Tex 21 Spun Thread-Over Lock"/>
        <s v="Tex 18-Spun Thread- Blind Stitch on Belt loop"/>
        <s v="Tex 21 Spun Thread-Over lock , Pocketing , Draw Cord"/>
        <s v="Tex 18-Spun Thread- Blind Hem, Loop"/>
        <s v="Tex 18 Thread  Blindhem, Loop"/>
        <s v="Tex 21 Thread Overlock"/>
        <s v="Tex 18 Thread Blind Hem Stitch"/>
        <s v="Tex 18 Spun Thread (Blind Hem , Belt Loop)"/>
        <s v="WILD CAT THREAD (OVERLOCK)"/>
        <s v="Embriodery Thread (Color dependent)"/>
        <s v="Tex-18 (P180) Embriodery Thread (Body)"/>
        <s v="Embroidery Thread (Color dependent)"/>
        <s v="Embriodery Thread Tex-18, (Color dependent)"/>
        <s v="Embriodery Thread Tex-18,(Color dependent)"/>
        <s v="Embriodery Thread Tex -18,  (Color dependent)"/>
        <s v="Embroidery Thread Tex-18 (Color dependent)"/>
        <s v="Embroidery Thread (Color dependent) Tex-18"/>
        <s v="Water Soluble Thread"/>
        <s v="Water Soluble Thread(AEWHT)"/>
        <s v="Main Label-S111153+S111153LSC"/>
        <s v="S110154LSC Heat Transfer DKRS MENS PKT HT - ULTIMATE CHINO"/>
        <s v="Main Label-S111153/Main Label-S111153LSC"/>
        <s v="S110153 Heat Transfer DKRS MENS PKT HT - JEAN CUT"/>
        <s v="S108460LSC Patch Label"/>
        <s v="Main Label - Art# AEM-MOO1-AMAZON ESSENTIAL"/>
        <s v="Main Label - Art#  AEM-MOO1-AMAZON ESSENTIAL"/>
        <s v="Main Label-S111153"/>
        <s v="Main Label-S111153-USA, Main Label-S111153LSC-CANADA"/>
        <s v="Main Label-MEXICO LABEL-S114820"/>
        <s v="S108460 Patch label"/>
        <s v="S110153LSC Heat Transfer DKRS MENS PKT HT - JEAN CUT"/>
        <s v="PP - S110153 Heat Transfer DKRS MENS PKT HT - JEAN CUT"/>
        <s v="PP - S108460 Patch label"/>
        <s v="Main Label-S79811"/>
        <s v="Main Label"/>
        <s v="Main Label - Art# AEM-MOO1 - AMAZON ESSENTIAL"/>
        <s v="Main Label -S84411"/>
        <s v="Main Label - S111153"/>
        <s v="Main Label - S111153LSC"/>
        <s v="Main Label - S111153/S111153LSC"/>
        <s v="S110154 Heat Transfer DKRS MENS PKT HT - ULTIMATE CHINO"/>
        <s v="Main Label-S113259"/>
        <s v="S111153 Label 28mmX51MM WVN RCY PLY MAIN LBL DKRS NVY"/>
        <s v="Main Label-S115124"/>
        <s v="Main Label-S111153LSC"/>
        <s v="Main Label-S111153 LSC"/>
        <s v="Main Label-S84411"/>
        <s v="S110154LSC Heat MENS PKT HT - ULTIMATE CHINO"/>
        <s v="MAIN-FIT LABEL # SML-106_V1 (Long)"/>
        <s v="MAIN-LABEL # SML-65_V1 (Long)"/>
        <s v="Main Label (SML-65_V1) B81002 &amp; B81003 Short Pant"/>
        <s v="Main Label (SML-65_V1) P23055"/>
        <s v="Main Label (SML-106_V1) PR9100"/>
        <s v="Main Label - S84411"/>
        <s v="Main Label - -S79811"/>
        <s v="Main &amp; Fit Label, SML-106_V1 Short (BR9100, BR9101 &amp; BR9102)"/>
        <s v="Main + Fit Label SML-106_V1 BR9100 Additional"/>
        <s v="Main Label SML-65_V1, Short BR9101 Additional label for CIPL 3621"/>
        <s v="Main Label + Fit Label SML-106_V1 Long (PR9100 &amp; PR9101)"/>
        <s v="Main Label, SML-65_V1 Long (P81106 &amp; P23055)"/>
        <s v="Main Label -  S84411"/>
        <s v="PP - S111152 Label 10mm WVN RCY PLY SIZE LABEL - DKRS NAVY"/>
        <s v="S111152 Label 10mm WVN RCY PLY SIZE LABEL - DKRS NAVY"/>
        <s v="Size label 2.3"/>
        <s v="Size label SL10069ADWAL"/>
        <s v="Size label - S111152"/>
        <s v="Size label on 3.7"/>
        <s v="Size label on 3.8"/>
        <s v="Fit label 4.7"/>
        <s v="Size label # SLB-333_V1 (Short)"/>
        <s v="SIZE LABEL # SLB-333_V1 (Long)"/>
        <s v="Size label P81106 (Long)"/>
        <s v="Size label (SLB-333_V1) B81002 &amp; B81003"/>
        <s v="Size label SLB-333-V1 ( P23055, P81106, PR9100) LONG"/>
        <s v="Size label,SLB-33P, Panama short"/>
        <s v="Size label Panama SLB-33P Long Pant"/>
        <s v="Size label, SLB-333_V1 Short, (BR9100, BR9101 &amp; BR9102)"/>
        <s v="Size label SLB-333_V1, short BR9100 (additional)"/>
        <s v="Size label SLB 333-P Panama size label Long P23055"/>
        <s v="Size label, SLB-333_V1 Long (P23055, P81106, PR9100. PR9101)"/>
        <s v="Care Label-CL4D"/>
        <s v="Care Label-CL8-S72516"/>
        <s v="Care Label-CL4-D"/>
        <s v="Care Label--CL2-S112_x000a_318-"/>
        <s v="Care Label-CL4-S110_x000a_799"/>
        <s v="Care Label-cl8-81%_x000a_Polyester/15%_x000a_Cotton/4%_x000a_Elastane-S110816-100% Polyester-40322BR2A"/>
        <s v="Care Label-CL2-S112318"/>
        <s v="Care Label-CL4-S110799"/>
        <s v="Care Label-CL8-S110816-WASH-403223RU-FABRIC-95% COTTON 5% ELASTANE"/>
        <s v="Care Label-S110816-403223RU-98% BCI Cotton 2% Elastane"/>
        <s v="Care Label--CL9-S112_x000a_051"/>
        <s v="Care Label-CL8-S110816"/>
        <s v="Care Label-CL8-S110816-51% Cotton/47% Polyester/2% Elastane-S110816-100% Polyester-433223RU"/>
        <s v="Care Label"/>
        <s v="Care Label 2.13"/>
        <s v="Care Label-S110782"/>
        <s v="Care Label-8-97% BCI Cotton 3% Elastane-S110816-403223R-ONLY-52699-0049"/>
        <s v="Care Label-2-S112318"/>
        <s v="Care Label-4-S110799"/>
        <s v="Care Label-S110816-88% Cotton/9% Polyester/3% Elastane - S110816- 100% Polyester- 403223R"/>
        <s v="Care Label-S112358&gt;S112318"/>
        <s v="Care Label-4- S110799"/>
        <s v="Care Label-S112318"/>
        <s v="Care Label-S110799"/>
        <s v="Care Label-S72516-60% Cotton 37% Polyester 3% Elastane"/>
        <s v="Care Label 8-S110816-60% Cotton/38% Polyester/2% Elastane - 433223RU"/>
        <s v="Care Label-size label-S111152"/>
        <s v="Care Label CL-3 S110782/S110783"/>
        <s v="MEXICO LABEL-S114829"/>
        <s v="Care Label-CL8-S110816-98% Cotton/2% Elastane - S110816-403223RU"/>
        <s v="Care Label 4-S110799"/>
        <s v="Care Label 2-S112318"/>
        <s v="Care Label-S85118"/>
        <s v="Care Label Size Label-S111152"/>
        <s v="Care Label-3 S110782"/>
        <s v="Care Label-CL-3 S110782/S110783"/>
        <s v="Care Label-8-S110816-403223RU-90% Cotton 7% Poly 3% Stretch (Elastane)"/>
        <s v="Care Label on 3.10"/>
        <s v="Care Label on 3.7"/>
        <s v="Care Label 8-S110816-Wash-403323RU-Fabric-98% BCI Cotton 2% Elastane"/>
        <s v="Care Label CL2-S112318"/>
        <s v="Care Label CL4-S110799"/>
        <s v="Care Label CL8-96% Cotton/4% Elastane - 433223RU"/>
        <s v="Care Label 8 - S110816-98% Cotton/2% Elastane"/>
        <s v="Care Label 8-S110816-98% Cotton/2% Elastane - 433223RU"/>
        <s v="Care Label-CL-4-S110799"/>
        <s v="Care Label-S111152"/>
        <s v="Care Label CL8-S110816-60% Cotton/37% Polyester/3% Elastane - 403223RU"/>
        <s v="Care Label - CL 8 - 64% Cotton/34% Polyester/2% Elastane - 433223&amp;U"/>
        <s v="Care Label - CL 8 - 60% Cotton/38% Polyester/2% Elastane - 433223&amp;U"/>
        <s v="Care Label CL 8-64% Cotton/34% Polyester/2% Elastane - 433223RU"/>
        <s v="Care Label CL 8-60% Cotton/38% Polyester/2% Elastane - 433223RU"/>
        <s v="Care Label CL8-64% Cotton/34% Polyester/2% Elastane - 403223RU"/>
        <s v="Care Label CL 2-S112318"/>
        <s v="Care Label CL 8-S110816-95% Cotton, 5% Elastane - 403223RU"/>
        <s v="Care Label - CL - 2 - S112318"/>
        <s v="Care Label - CL4-S110799"/>
        <s v="Care Label - CL - 8 S110816 - 95% Cotton/5% Elastane - 403223RU"/>
        <s v="MEXICO LABEL - S114829"/>
        <s v="Care Label 8-s110826-90% Cotton/7% Polyester/3% Elastane - 403223RU"/>
        <s v="Care Label-S110816-WASH-403223RU-95% Cotton 5% Spandex"/>
        <s v="SLB-314 -14 Language"/>
        <s v="Care Label CL 8-51% Cotton/47% Polyester/2% Elastane - 403223RU"/>
        <s v="Care Label - CL 2  - S112318"/>
        <s v="Care Label - CL - 4 -  S110799"/>
        <s v="Care Label - CL - 8  - 95% Cotton/5% Elastane - 403223RU"/>
        <s v="Care Label CL - 4 - S110799"/>
        <s v="Care Label CL 8-98% Cotton/2% Elastane - 40322BRA"/>
        <s v="Care Label CL 8-97% Cotton/3% Elastane - 403223RU"/>
        <s v="Care Label 8-98% Cotton/2% Elastane - 433223RU"/>
        <s v="Care Label - S110799"/>
        <s v="Care Label - 95% Cotton/5% Elastane - 403223RU"/>
        <s v="Care Label - S112318"/>
        <s v="Care Label CL 8-95% Cotton, 5% Elastane - 403223RU"/>
        <s v="Care Label CL8-98% Cotton/2% Elastane - 40322BRA"/>
        <s v="Care Label CL 2-&gt;S112318"/>
        <s v="Care Label CL 8-58% Cotton/38% Viscose/4% Elastane - 403223RU"/>
        <s v="CL - 2 - S112318"/>
        <s v="CL - 4 - S110799"/>
        <s v="CL 8 - 95% Cotton/5% Elastane - 403223RU"/>
        <s v="Care Label 8-S110816-98% Cotton/2% Elastane - 433223RU EXCLUSIVE OF DECORATION"/>
        <s v="Care Label 2 - S112318"/>
        <s v="95% Cotton/5% Elastane - 403223RU"/>
        <s v="CL4-S110799"/>
        <s v="Care Label 8-S110816-64% Cotton/34% Polyester/2% Elastane - 433223RU"/>
        <s v="Care Label-CL-8 -61% Cotton/37% Polyester/2% Elastane - S110816 -100% Polyester - 403223R"/>
        <s v="Care Label-CL4 S110799"/>
        <s v="Care Label-CL-2 S112318"/>
        <s v="Care Label -CL4-S110799"/>
        <s v="Care Label-CL8-S110816-51% Cotton/47% Polyester/2% Elastane - 433223RU"/>
        <s v="Care Label CL 8-98% Cotton/2% Elastane - 403223RU"/>
        <s v="Care Label 8-S110816-64% Cotton/34% Polyester/2% Elastane - 403223RU"/>
        <s v="Care Label - CL 4 - -S110799"/>
        <s v="Care Label - CL 8 - 51% Cotton/47% Polyester/2% Elastane - 403223RU"/>
        <s v="Care Label 6-S110812"/>
        <s v="Care Label 8-S110816-60% Cotton/38% Polyester/2% Elastane - 433223&amp;U"/>
        <s v="Care Label-3-S110782"/>
        <s v="Care Label CL-3 S110782"/>
        <s v="Care Lable(WC00163RP/WC00218RP-IN)"/>
        <s v="Care Lable(WC00163RP/WC00218RP-US)"/>
        <s v="Care Lable(WC00163RP/WC00218RP-KR)"/>
        <s v="Care Label JP"/>
        <s v="Care Lable(WC00163RP/WC00218RP-HI)"/>
        <s v="Care Lable(WC00163RP-CA)"/>
        <s v="Care Label WC00163RP/WC00218RP"/>
        <s v="Care Lable(WC00163RP)"/>
        <s v="Care Label WC00163RP"/>
        <s v="Care Lable(WC00163RP-JP)"/>
        <s v="Care Lable(WC00360RP)"/>
        <s v="Care Label (WC00163RP/WC00218RP-)"/>
        <s v="CARE LABEL # SLB_314 (VFN32A) Short"/>
        <s v="CARE LABEL # SLB_314 (VFN32A) Long"/>
        <s v="CARE LABEL # SLB_314 (VFN33A) Long"/>
        <s v="Care Label P81106(Long)"/>
        <s v="Care Label P81106(VFN33A)"/>
        <s v="Care Lable(WC00163RP-)"/>
        <s v="Care Label (SLB-314, VFN32A) Style# B81002 &amp; B81003"/>
        <s v="Care Lable(WC00163RP-JP"/>
        <s v="Care Lable(WC00163RP-IN)"/>
        <s v="Style label-S110328"/>
        <s v="SLB-294_V1 BEACON PANT WOVEN LABEL, COMBO 1 Pantone 289C /1BW Bright White"/>
        <s v="Size Care Label  - CL - 3 - -S110783 / -S110782"/>
        <s v="Size Care Label SLB-314, (Size dependent) P81106 (Long)"/>
        <s v="Size Care Label (VFN-33A) Style# PR9100"/>
        <s v="Size Care Label (VFN-33A, 98% Ctn &amp; 2 % Spand)"/>
        <s v="Size Care Label (Size dependent) SLB 314, Short (BR9100, BR9101 &amp; BR9102)"/>
        <s v="Size Care Label Short BR9100 (additional)"/>
        <s v="Size Care Label SLB-314_, Short BR9101 Additional label for CIPL 3621"/>
        <s v="Size Care Label SLB-314, VFN33A Long (PR9100)"/>
        <s v="Size Care Label SLB-314, VFN-32A, P81106 &amp; PR9101 (97% Cotton &amp; 3% Spandex)"/>
        <s v="Size Care Label, VFN33A, Long P23055 (98% Cotton % 2 % Spandex)"/>
        <s v="Fit Label-S113254"/>
        <s v="Fit Label-S114906"/>
        <s v="Fit Label-S111150"/>
        <s v="Fit Label-S114906+S114906LSC"/>
        <s v="External Label-All Style-S111150"/>
        <s v="Fit Label - AE-WV-F009 - Classic  Fit"/>
        <s v="Fit Label - AE-WV-F001 - Slim Fit"/>
        <s v="Fit Label - AE-WV-F005 - Straight Fit"/>
        <s v="ATTRIBUTE LABEL-S113232"/>
        <s v="EXTERNAL LABEL-S109298"/>
        <s v="Fit Label-S113225LSC"/>
        <s v="Fit Label-S113225"/>
        <s v="Fit Label-S113259"/>
        <s v="Fit Label-S85118"/>
        <s v="Fit Label-S113261"/>
        <s v="Fit Label - S91961"/>
        <s v="Fit Label-S113259-S113249-S111300-S111150"/>
        <s v="Fit Label-S113257"/>
        <s v="75808+85223-FLAG LABEL-S113228"/>
        <s v="Fit Label # AE-WV-F009 - Classic Fit"/>
        <s v="Fit Label # AE-WV-F001 - Slim Fit"/>
        <s v="Fit Label-S116284"/>
        <s v="Fit Label-S111300"/>
        <s v="Fit Label - CLAMP LABEL - S111150"/>
        <s v="Flag Label-S111300"/>
        <s v="Tab Label-S111150"/>
        <s v="Fit Label-S84404"/>
        <s v="Fit Label-S84407"/>
        <s v="Fit Label -S84405"/>
        <s v="Fit Label -S84404"/>
        <s v="Fit Label-S113261-S113250-S113226-S113259"/>
        <s v="FLAG LABEL - S113226"/>
        <s v="FLAG LABEL - S113226LSC"/>
        <s v="Fit Label - S113250"/>
        <s v="Fit Label - S113259"/>
        <s v="Fit Label - S113261"/>
        <s v="Fit Label-S85117"/>
        <s v="Fit Label-S85120"/>
        <s v="Fit Label-S85119"/>
        <s v="CLAMP LABEL - S111150"/>
        <s v="FLAG LABEL - S111300"/>
        <s v="Fit Label - S84409"/>
        <s v="Fit Label - S111150"/>
        <s v="Fit Label - S113256"/>
        <s v="EXTARNAL/CLAMP LABEL - S111150"/>
        <s v="FLAG LABEL - S111300LSC"/>
        <s v="Fit Label-84467-S113261"/>
        <s v="Fit Label - FLAG LABEL - S113228 / S113228LSC"/>
        <s v="Fit Label - FLAG LABEL - S113232"/>
        <s v="EXTERNAL/CLAMP-S111150"/>
        <s v="FLAG LABEL-S111300LSC"/>
        <s v="Fit Label-S113250"/>
        <s v="Fit Label-S113256"/>
        <s v="Fit Label-S111149"/>
        <s v="FLAG lABEL-S113227"/>
        <s v="Fit Label-S84405"/>
        <s v="FLAG LABEL-S111300 LSC"/>
        <s v="FLAG-LABEL-S113227"/>
        <s v="FIT-LABEL # SLB-415_V1 (Long)"/>
        <s v="FLAG LABEL-S111300 - LSC"/>
        <s v="EXTERNAL CLAMP LABEL - S111150"/>
        <s v="Fit Label (SLB-416_V1) B81002 &amp; B81003 Short Pant"/>
        <s v="Fit Label (SLB-415_V1) P81106"/>
        <s v="Fit Label - S84405"/>
        <s v="Fit Label - S84404"/>
        <s v="Fit Label -S84407"/>
        <s v="SLB-330_V1 TAILORED FIT LABEL, Color 1 Pantone 289C /1BW Bright White"/>
        <s v="Fit Label SLB-416_V1, Short BR9101 Additional label for CIPL 3621"/>
        <s v="Fit Label, SLB-415_V1 Long (P81106)"/>
        <s v="Fit Label-A1629-S111149"/>
        <s v="Fit Label-75763-S113256"/>
        <s v="Flag Label-75763-S113232+S113232LSC"/>
        <s v="Flag Label-23424+79488+84467+85234-S111300+S111300LSC"/>
        <s v="Fit Label - EXTERNAL CLAMP LABEL - S111150"/>
        <s v="Fit Label-S113232"/>
        <s v="FIT LABEL - EXTERNAL/CLAMP - S111150"/>
        <s v="Fit Label - S85119"/>
        <s v="Fit Label - S85120"/>
        <s v="Flag Label-S113232"/>
        <s v="Fit Label - S84407"/>
        <s v="PP - S111150 Label 19x30MM WVN RCY PLY EXT LBL - DKRS NAVY"/>
        <s v="S111150 Label 19x30MM WVN RCY PLY EXT LBL - DKRS NAVY"/>
        <s v="PO Label-S111150"/>
        <s v="Flag Label-S113226"/>
        <s v="S116206 clamp label"/>
        <s v="PP - S116206 clamp label"/>
        <s v="External Label-S111150"/>
        <s v="Month Label"/>
        <s v="Flex Label( SLB-507_OUTL ET_NAVY_V1) PR9100"/>
        <s v="Stretch Label (SLB-387_V1) P81106"/>
        <s v="Flex Labe, SLB-508_, Short (BR9100, BR9101 &amp; BR9102)"/>
        <s v="Flex Label SLB-508_Short BR9100 additional label"/>
        <s v="NAUTICA FLEX LABEL SLB-507 Long (PR9100)"/>
        <s v="NAUTICA FLEX LABEL SLB-508 Long (PR9101)"/>
        <s v="STRETCH LABEL SLB-387_V1 Long (P23055)."/>
        <s v="FIT LABEL - S111300LSC"/>
        <s v="PP - S92092 Tab BTM WELT TAB BIG E - RED"/>
        <s v="PP - S94434 Label T2 EXT PREMIUM LBL - WHITE"/>
        <s v="S92092 Tab BTM WELT TAB BIG E - RED"/>
        <s v="S94434 Label T2 EXT PREMIUM LBL - WHITE"/>
        <s v="S110006 flasher"/>
        <s v="CIPL-3418-A1723-Metal Zipper-ykk"/>
        <s v="Metal Zipper"/>
        <s v="56790-Metal Zipper-BIG TALL"/>
        <s v="Metal Zipper 1.27"/>
        <s v="Metal Zipper 12.21 .21"/>
        <s v="Metal Zipper 3YGRTHGSN8C YGTTH-39 GSN8 N3PJR12"/>
        <s v="Metal Zipper 1.30 (076 )"/>
        <s v="Metal Zipper 1.30 (00)"/>
        <s v="Metal Zipper 1.30"/>
        <s v="CIPL-3420-52699-Metal Zipper-YKK"/>
        <s v="Metal Zipper-Z657"/>
        <s v="Metal Zipper-Z613"/>
        <s v="Metal Zipper-Z1318-FLY"/>
        <s v="Metal Zipper- S84881"/>
        <s v="Metal Zipper-S84877"/>
        <s v="Metal Zipper-IDEAL-S78211"/>
        <s v="Metal Zipper on 3.12"/>
        <s v="Metal Zipper on 3.12.22"/>
        <s v="Metal Zipper-Z1681"/>
        <s v="Metal Zipper- 39898"/>
        <s v="Metal Zipper-A3159-YKK"/>
        <s v="Metal Zipper B81003-BR9100"/>
        <s v="Metal Zipper Long-P81106"/>
        <s v="Metal Zipper Long-PR9100"/>
        <s v="Metal Zipper (Short)"/>
        <s v="Metal Zipper Long PR9101"/>
        <s v="Zipper B81002 Short Hol 22"/>
        <s v="Zipper B81003 Short Hol 22"/>
        <s v="Zipper P81106 Long Pant Hol 22"/>
        <s v="Zipper PR9100 Long Hol 22"/>
        <s v="Zipper P23055 Long Pant Hol 22"/>
        <s v="Metal Zipper (BR9100 Short Pant)"/>
        <s v="Metal Zipper (BR9101 Short Pant)"/>
        <s v="Metal Zipper BR9102 (Short Pant)"/>
        <s v="Metal Zipper P23055 Long Pant"/>
        <s v="Metal Zipper PR9101 Long Pant"/>
        <s v="Metal Zipper P81106, Long Pant"/>
        <s v="Metal Zipper PR9100 Long Pant"/>
        <s v="S94260 Zipper CCU #3 TECH HIDDEN ZIPPER length 6-1/4&quot; (Color: S ZTAPE YKK 560)"/>
        <s v="Metal Zipper YGRTHC-39 GSBN8"/>
        <s v="Nylon Zipper-S75567"/>
        <s v="NYLON COIL Zipper-Z611"/>
        <s v="CIPL-3418-Nylon Zipper-YKK"/>
        <s v="CIPL-3418-A1723-Nylon Zipper-YKK"/>
        <s v="Nylon Zipper 12.22"/>
        <s v="Nylon Zipper-Z1151"/>
        <s v="Nylon Zipper-S75567-Side"/>
        <s v="Nylon Zipper"/>
        <s v="Nylon Zipper- (S75567)"/>
        <s v="Nylon Zipper on 3.12"/>
        <s v="Nylon Zipper- 39898"/>
        <s v="Nylon Zipper  4EF DA C/ YKK"/>
        <s v="Nylon Zipper-Z611-FLY ZIPPER"/>
        <s v="Nylon Zipper-Z1151-HIDDEN ZIPPER"/>
        <s v="Nylon Zipper/ 4EF DAC"/>
        <s v="Nylon Zipper/4EF DA C"/>
        <s v="Nylon Zipper/ 4EF DAC/ YKK"/>
        <s v="Nylon Zipper/ 4EF DA C"/>
        <s v="Faux leather patch- Flasher-S117583LSC"/>
        <s v="Faux leather patch-Flasher-S116952"/>
        <s v="Faux leather patch-FLASHER-S117585"/>
        <s v="Faux leather patch-Flasher-S110078LSC"/>
        <s v="Faux leather patch-Flasher-S116953"/>
        <s v="Faux leather patch-Flasher-S110083"/>
        <s v="Faux leather patch-Flasher-S107306"/>
        <s v="NAUTICA FLEX LABEL # SLB-508_OUTL ET_NAVY_V (Short)"/>
        <s v="NAUTICA FLEX LABEL (PR9100) # SLB-507_OUTL ET_NAVY_V1. (Long)"/>
        <s v="NAUTICA FLEX LABEL (PR9101) # SLB-508_OUTL ET_NAVY_V1  (Long)"/>
        <s v="PP - Wing Hing - Hidden Snap Button M5970 - 24L PLAIN FLT SNP WH-7 TIN"/>
        <s v="WING HING - M5970 Snap 24L PLAIN FLT SNP WH-7 TIN"/>
        <s v="Wing Hing - Hidden Snap Button M5970 - 24L PLAIN FLT SNP WH-7 TIN"/>
        <s v="S107889 Shank OT 27L DOCKERS BRASS BRONZE- OPT 2"/>
        <s v="S108430 Shank OT 27L DOCKERS BRASS ANT NICKEL - OPT 2"/>
        <s v="PP - S108430 Shank OT 27L DOCKERS BRASS ANT NICKEL - OPT 2"/>
        <s v="PP - S107889 Shank OT 27L DOCKERS BRASS BRONZE- OPT 2"/>
        <s v="S107889 Shank OT 27L DOCKERS BRASS BRONZE- OPT 2 (TOP PART)"/>
        <s v="S107889 Shank OT 27L DOCKERS BRASS BRONZE- OPT 2 (UNDER PART)"/>
        <s v="S108430 Shank OT 27L DOCKERS BRASS ANT NICKEL - OPT 2 (TOP PART)"/>
        <s v="S108430 Shank OT 27L DOCKERS BRASS ANT NICKEL - OPT 2 (UNDER PART)"/>
        <s v="PP - S107889 Shank OT 27L DOCKERS BRASS BRONZE- OPT 2 (TOP PART)"/>
        <s v="PP - S107889 Shank OT 27L DOCKERS BRASS BRONZE- OPT 2 (UNDER PART"/>
        <s v="PP - S108430 Shank OT 27L DOCKERS BRASS ANT NICKEL - OPT 2 (TOP PART)"/>
        <s v="PP - S108430 Shank OT 27L DOCKERS BRASS ANT NICKEL - OPT 2 (UNDER PART)"/>
        <s v="PP - S97634 Shank 27L XXCHINO CT SHANK - NT WATCH BLUE AW"/>
        <s v="S97634 Shank 27L XXCHINO CT SHANK - NT WATCH BLUE AW"/>
        <s v="M733 Fastener FLAT 15L 2 PRONG STAINLESS STEEL"/>
        <s v="15MM Plastic Button"/>
        <s v="Plastic Button / SKB-001 / Sankei (15 mm)"/>
        <s v="SR#12/21 (15MM)"/>
        <s v="Plastic Button / SBK-001 / Sankei (15 mm)"/>
        <s v="24L Plastic Button (SR#12/21 CHALK BUTTON)"/>
        <s v="Button- 32LP44894- SAB/ 18 MM"/>
        <s v="KH-120MG/KH-120M/ 15 MM/ Kiyokawa"/>
        <s v="24L Plastic Button (SR#12/21-15MM)"/>
        <s v="15MM Plastic Button(SR#565/20 CIPL-03597)"/>
        <s v="18MM Plastic Button(SR#565/20-CIPL-3598)"/>
        <s v="SB-257_EQ FAUX HORN ANCHOR BUTTON 24L"/>
        <s v="24L Plastic Button (15MM SR#565/20)"/>
        <s v="SB-83 FAUX HORN 4-HOLE BUTTON WITH NAUTICA LOGO, 24L, Color 5 Becca Ref for Color # 5"/>
        <s v="18MM Plastic Button"/>
        <s v="Button - SDR-17H/ Shimada/ 15 MM"/>
        <s v="Button - 32LP44894/ SAB/ 15 MM"/>
        <s v="SB-257_EQ FAUX HORN ANCHOR BUTTON 27L"/>
        <s v="28L Plastic Button (18MM-SR#565/20)"/>
        <s v="SB-83 FAUX HORN 4-HOLE BUTTON WITH NAUTICA LOGO, 27L, Color 5 Becca Ref for Color # 5"/>
        <s v="S108544 Button 27L 4H NARROW RIM NIAGARAMATTE MELAMINE (Color: S M2437)"/>
        <s v="S108544 Button 27L 4H NARROW RIM NIAGARAMATTE MELAMINE (Color: S M4721)"/>
        <s v="S108544 Button 27L 4H NARROW RIM NIAGARAMATTE MELAMINE (Color: S M4102)"/>
        <s v="Epic Vertical, Plastic Button, S78293 Button 28L COLUMBIA BTN - BLACK (TCS)"/>
        <s v="EMISG, S78933 - BUTTON 28L HENDON LIGHT CLEAR BROWN T885 (OWN SOURCE)"/>
        <s v="S108544 Button 27L 4H NARROW RIM NIAGARAMATTE MELAMINE (Color: S M3707)"/>
        <s v="S108543 Button 24L 4H NARROW RIM NIAGARAMATTE MELAMINE (Color: S M4102)"/>
        <s v="S108544 Button 27L 4H NARROW RIM NIAGARAMATTE MELAMINE (Color: S M2139)"/>
        <s v="S108543 Button 24L 4H NARROW RIM NIAGARAMATTE MELAMINE (Color: S M2139)"/>
        <s v="EMISG, S78848 - BUTTON 28L HENDON BLACK HORN PU2640 (OWN SOURCE)"/>
        <s v="EMISG, S78845 - BUTTON 28L HENDON MEDIUM GREY PU2636 (OWN SOURCE)"/>
        <s v="S108544 Button 27L 4H NARROW RIM NIAGARAMATTE MELAMINE (Color: S M1708)"/>
        <s v="PP - S108544 Button 27L 4H NARROW RIM NIAGARAMATTE MELAMINE (Color: S M1708)"/>
        <s v="S108544 Button 27L 4H NARROW RIM NIAGARAMATTE MELAMINE (Color: S M4406)"/>
        <s v="S116228 Button 28L IMPACT LOGO FAUX HORN REC POLY (Color: S ASH)"/>
        <s v="S116228 Button 28L IMPACT LOGO FAUX HORN REC POLY (Color: S NAVY)"/>
        <s v="PP - S116228 Button 28L IMPACT LOGO FAUX HORN REC POLY (Color: S DK RED BROWN)"/>
        <s v="PP - S116228 Button 28L IMPACT LOGO FAUX HORN REC POLY (Color: S BROWN)"/>
        <s v="PP - S116228 Button 28L IMPACT LOGO FAUX HORN REC POLY (Color: S ASH)"/>
        <s v="PP - S116228 Button 28L IMPACT LOGO FAUX HORN REC POLY (Color: S NAVY)"/>
        <s v="PP - S116228 Button 28L IMPACT LOGO FAUX HORN REC POLY (Color: S GREY)"/>
        <s v="S116228 Button 28L IMPACT LOGO FAUX HORN REC POLY (Color: S BROWN)"/>
        <s v="S116228 Button 28L IMPACT LOGO FAUX HORN REC POLY (Color: S GREY)"/>
        <s v="S108544 Button 27L 4H NARROW RIM NIAGARAMATTE MELAMINE (Color: S M4703)"/>
        <s v="PP - China Glory, B3250 - EMSIG 27L URBAN 2 (own source)"/>
        <s v="China Glory, B3250 - EMSIG 27L URBAN 2 (own source)"/>
        <s v="S116227 Button 24L IMPACT LOGO FAUX HORN REC POLY  (Color: S STONE)"/>
        <s v="S116227 Button 24L IMPACT LOGO FAUX HORN REC POLY (Color: S BROWN)"/>
        <s v="PP - S116228 Button 28L IMPACT LOGO FAUX HORN REC POLY  (Color: S STONE)"/>
        <s v="PP - S116227 Button 24L IMPACT LOGO FAUX HORN REC POLY  (Color: S STONE)"/>
        <s v="S116227 Button 24L IMPACT LOGO FAUX HORN REC POLY (Color: S NAVY)"/>
        <s v="Plastic Button, China Glory, B3274 - EMSIG 28L DKSTR SD - Own source"/>
        <s v="S108544 Button 27L 4H NARROW RIM NIAGARAMATTE MELAMINE (Color: S M2409)"/>
        <s v="S108543 Button 24L 4H NARROW RIM NIAGARAMATTE MELAMINE (Color: S M2409)"/>
        <s v="S108543 Button 24L 4H NARROW RIM NIAGARAMATTE MELAMINE (Color: S M4703)"/>
        <s v="S108543 Button 24L 4H NARROW RIM NIAGARAMATTE MELAMINE (Color: S M1708)"/>
        <s v="S116228 Button 28L IMPACT LOGO FAUX HORN REC POLY (Color: S DK RED BROWN)"/>
        <s v="S116227 Button 24L IMPACT LOGO FAUX HORN REC POLY (Color: S DK RED BROWN)"/>
        <s v="S116228 Button 28L IMPACT LOGO FAUX HORN REC POLY (Color: SC04597 S MARENGO)"/>
        <s v="S116227 Button 24L IMPACT LOGO FAUX HORN REC POLY (Color: SC04597 S MARENGO)"/>
        <s v="PP - S116227 Button 24L IMPACT LOGO FAUX HORN REC POLY (Color: S NAVY)"/>
        <s v="PP - _x0009_S116228 Button 28L IMPACT LOGO FAUX HORN REC POLY (Color: S NAVY)"/>
        <s v="PP - S116228 Button 28L IMPACT LOGO FAUX HORN REC POLY (Color: SC04597 S MARENGO)"/>
        <s v="PP - S116227 Button 24L IMPACT LOGO FAUX HORN REC POLY (Color: SC04597 S MARENGO)"/>
        <s v="S108543 Button 24L 4H NARROW RIM NIAGARAMATTE MELAMINE (Color: S M4721)"/>
        <s v="EMISG, S78846 - BUTTON 28L HENDON TAUPE PU2638 (OWN SOURCE)"/>
        <s v="EMISG, S78847 - BUTTON 28L HENDON DARK NAVY PU2639 (OWN SOURCE)"/>
        <s v="EMISG, S78843 - BUTTON 28L HENDON MEDIUM HORN PU2634 (OWN SOURCE)"/>
        <s v="S108352 Button 24L 4H WIDE RIM FAUX HORN LOGO REC POLY (Color: S BRWON)"/>
        <s v="S108352 Button 24L 4H WIDE RIM FAUX HORN LOGO REC POLY (Color: S NAVY)"/>
        <s v="S108352 Button 24L 4H WIDE RIM FAUX HORN LOGO REC POLY (Color: S ASH)"/>
        <s v="S108352 Button 24L 4H WIDE RIM FAUX HORN LOGO REC POLY (Color: S MAARENGO)"/>
        <s v="S108352 Button 24L 4H WIDE RIM FAUX HORN LOGO REC POLY (Color: S DK RED BROWN)"/>
        <s v="S108352 Button 24L 4H WIDE RIM FAUX HORN LOGO REC POLY (Color: S STONE)"/>
        <s v="S108353 Button 28L 4H WIDE RIM FAUX HORN LOGO REC POLY (Color: S BROWN)"/>
        <s v="S108353 Button 28L 4H WIDE RIM FAUX HORN LOGO REC POLY (Color: S STONE)"/>
        <s v="S108353 Button 28L 4H WIDE RIM FAUX HORN LOGO REC POLY (Color: S ASH)"/>
        <s v="S108353 Button 28L 4H WIDE RIM FAUX HORN LOGO REC POLY (Color: S MAARENGO)"/>
        <s v="S108353 Button 28L 4H WIDE RIM FAUX HORN LOGO REC POLY (Color: S DK RED BROWN)"/>
        <s v="S116227 Button 24L IMPACT LOGO FAUX HORN REC POLY (Color: S ASH)"/>
        <s v="S108544 Button 27L 4H NARROW RIM NIAGARAMATTE MELAMINE (Color: S M2712)"/>
        <s v="S108543 Button 24L 4H NARROW RIM NIAGARAMATTE MELAMINE (Color: S M2712)"/>
        <s v="S108544 Button 27L 4H NARROW RIM NIAGARAMATTE MELAMINE (Color: S M5403)"/>
        <s v="EMSIG - S78280 plastic Button 28L COLUMBIA BTN - STEELHEAD"/>
        <s v="EMSIG - S86754 plastic Button 28L STND LOGO COLUMBIA BTN PETRIFIED OAK"/>
        <s v="PP - S108352 Button 24L 4H WIDE RIM FAUX HORN LOGO REC POLY (Color: S NAVY)"/>
        <s v="PP - S108353 Button 28L 4H WIDE RIM FAUX HORN LOGO REC POLY (Color: S ASH)"/>
        <s v="S108352 Button 24L 4H WIDE RIM FAUX HORN LOGO REC POLY (Color: S BROWN)"/>
        <s v="S108353 Button 28L 4H WIDE RIM FAUX HORN LOGO REC POLY (Color: S GREY)"/>
        <s v="S108352 Button 24L 4H WIDE RIM FAUX HORN LOGO REC POLY (Color: S GREY)"/>
        <s v="EMISG, S78845 - BUTTON 28L HENDON MEDIUM GREY PU2636"/>
        <s v="EMISG, S78846 - BUTTON 28L HENDON TAUPE PU2638"/>
        <s v="EMISG, S78848 - BUTTON 28L HENDON BLACK HORN PU2640"/>
        <s v="EMISG, S78843- BUTTON 28L HENDON MEDIUM HORN PU2634"/>
        <s v="PP - EMISG, S78848 - BUTTON 28L HENDON BLACK HORN PU2640"/>
        <s v="PP - EMISG, S78847 - BUTTON 28L HENDON DARK NAVY PU2639"/>
        <s v="PP - EMISG, S78846 - BUTTON 28L HENDON TAUPE PU2638"/>
        <s v="PP - EMISG, S78845 - BUTTON 28L HENDON MEDIUM GREY PU2636"/>
        <s v="PP - EMISG, S78843- BUTTON 28L HENDON MEDIUM HORN PU2634"/>
        <s v="EMISG, S78847 - BUTTON 28L HENDON DARK NAVY PU2639"/>
        <s v="PP - S108544 Button 27L 4H NARROW RIM NIAGARAMATTE MELAMINE (Color: S M4703)"/>
        <s v="S108543 Button 24L 4H NARROW RIM NIAGARAMATTE MELAMINE (Color: S M2437)"/>
        <s v="S108543 Button 24L 4H NARROW RIM NIAGARAMATTE MELAMINE (Color: S M3707)"/>
        <s v="S108543 Button 24L 4H NARROW RIM NIAGARAMATTE MELAMINE (Color: S M5403)"/>
        <s v="S108544 Button 27L 4H NARROW RIM NIAGARAMATTE MELAMINE (Color: S M2589)"/>
        <s v="PP - S108544 Button 27L 4H NARROW RIM NIAGARAMATTE MELAMINE (Color: S M2589)"/>
        <s v="PP - S108544 Button 27L 4H NARROW RIM NIAGARAMATTE MELAMINE (Color: S M2712)"/>
        <s v="PP -S108544 Button 27L 4H NARROW RIM NIAGARAMATTE MELAMINE (Color: S M5403)"/>
        <s v="PP - S108544 Button 27L 4H NARROW RIM NIAGARAMATTE MELAMINE (Color: S M4406)"/>
        <s v="PP - S108544 Button 27L 4H NARROW RIM NIAGARAMATTE MELAMINE (Color: S M2138)"/>
        <s v="S116228 Button 28L IMPACT LOGO FAUX HORN REC POLY  (Color: S STONE)"/>
        <s v="PP - China Glory, B3249 - EMSIG 24L URBAN 2 (own source)"/>
        <s v="China Glory, B3249 - EMSIG 24L URBAN 2 (own source)"/>
        <s v="PP - Plastic Button, China Glory, B3273 - EMSIG 24L DKSTR SD - Own source"/>
        <s v="Plastic Button, China Glory, B3273 - EMSIG 24L DKSTR SD - Own source"/>
        <s v="EMISG, S78930 - BUTTON 24L HENDON LIGHT CLEAR BROWN T885 (OWN SOURCE)"/>
        <s v="EMISG, S78841 - BUTTON 24L HENDON BLACK HORN PU2640 (OWN SOURCE)"/>
        <s v="EMISG, S78838 - BUTTON 24L HENDON MEDIUM GREY PU2636 (OWN SOURCE)"/>
        <s v="S108543 Button 24L 4H NARROW RIM NIAGARAMATTE MELAMINE (Color: S M4406)"/>
        <s v="PP - EMISG, S78930 - BUTTON 24L HENDON LIGHT CLEAR BROWN T885 (OWN SOURCE)"/>
        <s v="PP - EMISG, S78838 - BUTTON 24L HENDON MEDIUM GREY PU2636 (OWN SOURCE)"/>
        <s v="PP - EMISG, S78841 - BUTTON 24L HENDON BLACK HORN PU2640 (OWN SOURCE)"/>
        <s v="EMISG, S78839 - BUTTON 24L HENDON TAUPE PU2638 (OWN SOURCE)"/>
        <s v="EMISG, S78840 - BUTTON 24L HENDON DARK NAVY PU2639 (OWN SOURCE)"/>
        <s v="EMISG, S78836 - BUTTON 24L HENDON MEDIUM HORN PU2634 (OWN SOURCE)"/>
        <s v="S108352 Button 24L 4H WIDE RIM FAUX HORN LOGO REC POLY (Color: SC04597 S MARENGO)"/>
        <s v="EMISG, S78838 - BUTTON 24L HENDON MEDIUM GREY PU2636"/>
        <s v="EMISG, S78839 - BUTTON 24L HENDON TAUPE PU2638"/>
        <s v="EMISG, S78841 - BUTTON 24L HENDON BLACK HORN PU2640"/>
        <s v="EMISG, S78836- BUTTON 24L HENDON MEDIUM HORN PU2634"/>
        <s v="PP - EMISG, S78841 - BUTTON 24L HENDON BLACK HORN PU2640"/>
        <s v="PP - EMISG, S78840 - BUTTON 24L HENDON DARK NAVY PU2639"/>
        <s v="PP - EMISG, S78839 - BUTTON 24L HENDON TAUPE PU2638"/>
        <s v="PP - EMISG, S78838 - BUTTON 24L HENDON MEDIUM GREY PU2636"/>
        <s v="PP - EMISG, S78836- BUTTON 24L HENDON MEDIUM HORN PU2634"/>
        <s v="EMISG, S78840 - BUTTON 24L HENDON DARK NAVY PU2639"/>
        <s v="PP - S108543 Button 24L 4H NARROW RIM NIAGARAMATTE MELAMINE (Color: S M4703)"/>
        <s v="PP - S108543 Button 24L 4H NARROW RIM NIAGARAMATTE MELAMINE (Color: S M1708)"/>
        <s v="S108543 Button 24L 4H NARROW RIM NIAGARAMATTE MELAMINE (Color: S M2589)"/>
        <s v="PP - S108543 Button 24L 4H NARROW RIM NIAGARAMATTE MELAMINE (Color: S M2589)"/>
        <s v="PP - S108543 Button 24L 4H NARROW RIM NIAGARAMATTE MELAMINE (Color: S M2712)"/>
        <s v="CARE TAG(CT00017RP-)"/>
        <s v="CARE TAG - CT00017RP"/>
        <s v="Care Label - WC00163RP-JP &amp; WC00218RP-JP"/>
        <s v="Care Label - WC00163RP-US"/>
        <s v="Care Label - WC00163RP-CA"/>
        <s v="Care Label - WC00163RP-RU"/>
        <s v="Care Label - WC00163RP-HI"/>
        <s v="Care Label - WC00163RP-KR"/>
        <s v="Care Label - WC00163RP-JP"/>
        <s v="Plastic Hanger Sizer"/>
        <s v="PP BELT"/>
        <s v="WRAPING POLY"/>
        <s v="QA Pass Sticker"/>
        <s v="Plastic Hanger"/>
        <s v="Plastic Hanger 6214 BLK 14 Inch (33W-44W)"/>
        <s v="Hang Tag-S90883"/>
        <s v="Hang Tag-S102783"/>
        <s v="Hang Tag-S107355"/>
        <s v="Hang Tag-S107296+S107296"/>
        <s v="Hang Tag-S94867+S94867LSC"/>
        <s v="Hang Tag-S114863"/>
        <s v="Hang Tag-S114862"/>
        <s v="Hang Tag - S114863"/>
        <s v="55476_x000a_-Hang Tag-S115119"/>
        <s v="55476-CA_x000a_-Hang Tag-S115119LSC"/>
        <s v="A2769-Hang Tag-S107295"/>
        <s v="Hang Tag-S114861"/>
        <s v="Hang Tag-S107355LSC"/>
        <s v="Hang Tag - S107296LSC"/>
        <s v="Hang Tag - S112967LSC+S112967"/>
        <s v="PP - Unifi Textile - TruTemp 365 Hangtag S111185"/>
        <s v="Unifi Textile - TruTemp 365 Hangtag S111185"/>
        <s v="Hang Tag-S107315"/>
        <s v="Hang Tag-FLASHER-S110328"/>
        <s v="Hang Tag-S90856"/>
        <s v="Hang Tag-S92695"/>
        <s v="Hang Tag-S107305LSC"/>
        <s v="Hang Tag-S87840+S87840LSC"/>
        <s v="S110078"/>
        <s v="S102815 hangtag"/>
        <s v="Hang Tag 2.17"/>
        <s v="Hang Tag on 3.10"/>
        <s v="Hang Tag-POCKET FLASHER-S91963"/>
        <s v="Hang Tag_S90858/ S90858LSC"/>
        <s v="Hang Tag_S107355"/>
        <s v="Hang Tag_S93007"/>
        <s v="FLASHER-S116961"/>
        <s v="Hang Tag-S117551"/>
        <s v="Hang Tag - S115361"/>
        <s v="Hang Tag-POCKET FLASHER-S91969"/>
        <s v="Hang Tag-POCKET FLASHER-S91968"/>
        <s v="Hang Tag-POCKET FLASHER-S91964"/>
        <s v="Hang Tag-POCKET FLASHER-S91961"/>
        <s v="Hang Tag-POCKET FLASHER-S108291"/>
        <s v="Hang Tag-S107306"/>
        <s v="Pocket Flasher-S88512"/>
        <s v="Hang Tag - S107305"/>
        <s v="Hang Tag - S107305LSC"/>
        <s v="STRING - S110328"/>
        <s v="Hang Tag/FLASHER-S90857"/>
        <s v="Hang Tag/FLASHER-S116929"/>
        <s v="Hang Tag/FLASHER-S116941"/>
        <s v="Hang Tag-S107305"/>
        <s v="Hang Tag-S107311"/>
        <s v="Hang Tag-S117096"/>
        <s v="Hang Tag - S107299"/>
        <s v="Hang Tag - S107355LSC"/>
        <s v="Hang Tag - S117606"/>
        <s v="STRING - 114900"/>
        <s v="Hang Tag - S108291"/>
        <s v="NA-1234-HT_OUTLET_NAVY_V1_ICON NAUTICA FLEX PERFORMANCE H/T, COLOR 1"/>
        <s v="NA-1229-HT_OUTLET_NAVY_V1_ICON NAUTICA FLEX WRINKLE RESISTANT PERFORMANCE H/T, UPDATED ICON, COLOR 1"/>
        <s v="Hang Tag-POCKET FLASHER-S91965"/>
        <s v="Hang Tag-POCKET FLASHER-S91966"/>
        <s v="Hang Tag-POCKET FLASHER-S75315"/>
        <s v="Hang Tag-POCKET FLASHER-S75314"/>
        <s v="Hang Tag-POCKET FLASHER-S74271"/>
        <s v="Hang Tag-S108291"/>
        <s v="Hang Tag - S107315"/>
        <s v="STRING -  S110328"/>
        <s v="S80082 Country Specific Tag"/>
        <s v="S114268LSE MATCHBOOK"/>
        <s v="S117334LSE MATCHBOOK"/>
        <s v="S114218JPN MATCHBOOK"/>
        <s v="S117334JPN MATCHBOOK"/>
        <s v="S114218 MATCHBOOK"/>
        <s v="S114218TWN MATCHBOOK"/>
        <s v="Hang Tag - S106584JPN"/>
        <s v="RFID Tag (WT00037RP-KR)"/>
        <s v="RFID Tag (WT00037RP-TH)"/>
        <s v="RFID Tag (WT00037RP-IN)"/>
        <s v="RFID Tag (WT00037RP-US)"/>
        <s v="RFID Tag WT00037RP-JP"/>
        <s v="RFID Tag (WT00037RP-HI)"/>
        <s v="RFID Tag - WT00037RP-JP"/>
        <s v="RFID Tag - WT00037ADUS_V2"/>
        <s v="RFID Tag - WT00037RP-RU"/>
        <s v="RFID Tag - WT00037RP-KR"/>
        <s v="RFID Tag (WT00037RP-CA)"/>
        <s v="RFID Tag US"/>
        <s v="RFID Tag (WT00037RP-JP)"/>
        <s v="RFID Tag (WT00042RP"/>
        <s v="RFID Tag (WT00037RP-)"/>
        <s v="RFID Tag"/>
        <s v="NON-RFID Tag"/>
        <s v="RFID Tag-RFID/NON RFID"/>
        <s v="NON RFID Tag"/>
        <s v="NON RFID"/>
        <s v="UVM WITHOUT RFID"/>
        <s v="RFID Tag - WT00037RP-HI"/>
        <s v="UVM NON RFID"/>
        <s v="RFID Tag - S93435 -RFID"/>
        <s v="RFID Tag - MATCHBOOK - S112443"/>
        <s v="RFID Tag &amp; NON RFID"/>
        <s v="Pocket Flasher-S90866"/>
        <s v="Pocket Flasher-S90856"/>
        <s v="Pocket Flasher-S90857"/>
        <s v="Pocket Flasher-S92695"/>
        <s v="Pocket Flasher-S90858LSC"/>
        <s v="Pocket Flasher-S90873"/>
        <s v="Pocket Flasher-S90874"/>
        <s v="55476-CA-Pocket Flasher-S107294LSC"/>
        <s v="A2769-Pocket Flasher-S115121"/>
        <s v="55476-Pocket Flasher-S107294"/>
        <s v="Pocket Flasher-S90845"/>
        <s v="Pocket Flasher-S107306"/>
        <s v="Pocket Flasher-S90858"/>
        <s v="Pocket Flasher-S102779LSC"/>
        <s v="Pocket Flasher - S90857LSC"/>
        <s v="Pocket Flasher - S91965"/>
        <s v="Pocket Flasher - S91969"/>
        <s v="Pocket Flasher-S117550"/>
        <s v="Pocket Flasher - S115362"/>
        <s v="Pocket Flasher-S91965"/>
        <s v="Pocket Flasher - S91966"/>
        <s v="Pocket Flasher - S91959"/>
        <s v="Pocket Flasher-S117583"/>
        <s v="Pocket Flasher-S90844"/>
        <s v="Pocket Flasher-S90844LSC"/>
        <s v="Pocket Flasher-S93007"/>
        <s v="Pocket Flasher-S74271"/>
        <s v="Pocket Flasher-S74269"/>
        <s v="Pocket Flasher - S74270"/>
        <s v="Pocket Flasher - S74272"/>
        <s v="Pocket Flasher - S74273"/>
        <s v="Pocket Flasher - S75314"/>
        <s v="Pocket Flasher - S75315"/>
        <s v="Pocket Flasher-S110078"/>
        <s v="Pocket Flasher-S110083"/>
        <s v="Pocket Flasher-S116953"/>
        <s v="Pocket Flasher - S102779"/>
        <s v="Pocket Flasher - S90857"/>
        <s v="Pocket Flasher - S90858"/>
        <s v="Pocket Flasher - S90858LSC"/>
        <s v="Pocket Flasher - S102779LSC"/>
        <s v="Pocket Flasher - S117585"/>
        <s v="Pocket Flasher - S90856"/>
        <s v="Pocket Flasher-S107305"/>
        <s v="Pocket Flasher-S110079"/>
        <s v="Pocket Flasher - S90839"/>
        <s v="Pocket Flasher - S90844LSC"/>
        <s v="Pocket Flasher - S90856LSC"/>
        <s v="Pocket Flasher - S117605"/>
        <s v="Pocket Flasher - S119740"/>
        <s v="Pocket Flasher - S119741"/>
        <s v="Pocket Flasher - S91961"/>
        <s v="Pocket Flasher - S91963"/>
        <s v="Pocket Flasher - S91964"/>
        <s v="Pocket Flasher - S91968"/>
        <s v="Pocket Flasher - S110078"/>
        <s v="Pocket Flasher - S116953"/>
        <s v="NA-979-PF_V1  NEW STRETCH DECK PANT - CLASSIC FIT PKT FLASHER, COLOR 1 PANTONE 289C/WHT/PANTONE 293C/PATONE 1797C"/>
        <s v="NA-1231-PF_OUTLET_NAVY_V1  CLIPPER PANT PKT FLASHER: NAUTICA FLEX / WRINKLE RESISTANT - CLASSIC FIT"/>
        <s v="NA-1227-PF_OUTLET_NAVY_V1 CLIPPER PANT FLASHER: NAUTICA FLEX CLASSIC FIT  COLOR 1"/>
        <s v="Pocket Flasher - S110078LSC"/>
        <s v="Pocket Flasher - S91960"/>
        <s v="Pocket Flasher - S110083"/>
        <s v="Pocket Flasher-S74273"/>
        <s v="POCKET FLASHER-S74270"/>
        <s v="Pocket Flasher-S74272"/>
        <s v="Pocket Flasher-S102779"/>
        <s v="Pocket Flasher-S110061"/>
        <s v="Pocket Flasher - S90873"/>
        <s v="Pocket Flasher - S90874"/>
        <s v="Pocket Flasher - S116952"/>
        <s v="Pocket Flasher-S116952"/>
        <s v="Pocket Flasher - S107301"/>
        <s v="Pocket Flasher - S74269"/>
        <s v="Pocket Flasher - S74271"/>
        <s v="Pocket Flasher - S88512"/>
        <s v="Pocket Flasher - S115361"/>
        <s v="NA-538_JT Beacon Pant Tailored Fit Joker tag, COMBO 1 PMS289C/1BW"/>
        <s v="NA-980-JT_V1  STRETCH DECK PANT - JOKER TKT-CLASSIC, COLOR 1 PANTONE 289C/WHITE"/>
        <s v="NA-984-JT_6&quot; INSEAM_V1  STRETCH DECK SHORT - JOKER TKT - 6&quot; INSEAM, COLOR 1 PANTONE 289C/WHITE"/>
        <s v="NA-1220-UPC_OUTLET_NAVY OUTLET/DTC UPC TKT WITH VALUED"/>
        <s v="UPC tag - NA-622-HT_UPC"/>
        <s v="NA-984-JT_8.5&quot; INSEAM_V1  STRETCH DECK SHORT - JOKER TKT - 8.5&quot; INSEAM, COLOR 1 PANTONE 289C/WHITE"/>
        <s v="NA-1228-JT_6&quot;_OUTLET_NAVY_V1 CLIPPER SHORT JOKER, NAUTICA FLEX - CLASSIC FIT 6&quot;"/>
        <s v="NA-1228-JT_10&quot;_OUTLET_NAVY_V1 CLIPPER SHORT JOKER, NAUTICA FLEX - CLASSIC FIT 10&quot;"/>
        <s v="NA-1230-JT_OUTLET_NVY_V1  CLIPPER PANT JOKE: NAUTICA FLEX / WRINKLE RESISTANT - CLASSIC FIT COLOR 1"/>
        <s v="NA-1226-JT_OUTLET_NAVY_V1  CLIPPER PANT JOKER: NAUTICA FLEX - CLASSIC FIT COLOR 1"/>
        <s v="NA-1228-JT_8.5&quot;_OUTLET_NAVY_V1 CLIPPER SHORT JOKER, NAUTICA FLEX - CLASSIC FIT 8.5&quot;"/>
        <s v="Size Stickers/SS10062TE-JP/Tentac"/>
        <s v="NA-672-SS_V1 LEG STICKER  COLOR 1 CLEARN GROUND / PANTONE 289C/WHITE"/>
        <s v="NA-672-SS_V1 LEG STICKER COLOR 1 CLEAR GROUND / PANTONE 289C/WHITE"/>
        <s v="Size Sticker/ SS10062TE-SA/ Tentac"/>
        <s v="SIZE STICKER"/>
        <s v="SIZE STICKER-S102779"/>
        <s v="SIZE STICKER -S87821"/>
        <s v="SIZE STICKER -S87829"/>
        <s v="SIZE STICKER -S91975"/>
        <s v="SIZE STICKER -S91977"/>
        <s v="SIZE STICKER # GEMK26089"/>
        <s v="NA-733-SS (FOR ECOM)"/>
        <s v="Polybag Stickers - 19529"/>
        <s v="Polybag sticker Size Dependent-19529"/>
        <s v="Polybag sticker-19529"/>
        <s v="Polybag sticker - 19529"/>
        <s v="Plastic Clip"/>
        <s v="Plastic Washer for Hidden Snap Button M5970"/>
        <s v="PP - Plastic Washer for Hidden Snap Button M5970"/>
        <s v="Plastic Washer for snap button M5970 (TCS)"/>
      </sharedItems>
    </cacheField>
    <cacheField name="BaseUOM" numFmtId="165">
      <sharedItems/>
    </cacheField>
    <cacheField name="Quantity" numFmtId="166">
      <sharedItems containsSemiMixedTypes="0" containsString="0" containsNumber="1" minValue="1" maxValue="304990404"/>
    </cacheField>
    <cacheField name="Rate" numFmtId="171">
      <sharedItems containsString="0" containsBlank="1" containsNumber="1" minValue="1.2428791377983063E-5" maxValue="14.790000000000001" count="3769">
        <n v="2.4600000000000013"/>
        <n v="2.4600000000000004"/>
        <n v="2.46"/>
        <n v="2.4599999999999924"/>
        <n v="2.4599999999999969"/>
        <n v="3.05"/>
        <n v="3.0499999999999967"/>
        <n v="3.0500000000000052"/>
        <n v="2.6500000000000004"/>
        <n v="2.65"/>
        <n v="3.0500000000000003"/>
        <n v="2.4700000000000002"/>
        <n v="3.2699993843501818"/>
        <n v="3.2700072358900147"/>
        <m/>
        <n v="4.4847121017288165"/>
        <n v="4.5046941874913751"/>
        <n v="4.4781284034354885"/>
        <n v="0.51642660624696557"/>
        <n v="4.7380856056315173"/>
        <n v="1.95"/>
        <n v="1.9500000000000002"/>
        <n v="2.1507511430437622"/>
        <n v="2.978723404255319"/>
        <n v="2.9163035019455252"/>
        <n v="3.04"/>
        <n v="2.864310924369748"/>
        <n v="3.0117688266199649"/>
        <n v="2.71"/>
        <n v="3.3149999999999991"/>
        <n v="3.1577150304083403"/>
        <n v="3.3149655172413799"/>
        <n v="3.3149937421777227"/>
        <n v="3.120480549199085"/>
        <n v="3.2342033898305091"/>
        <n v="3.461052631578927"/>
        <n v="3.5321259842519699"/>
        <n v="3.4372099447513813"/>
        <n v="3.5529399347534061"/>
        <n v="3.5517824773413933"/>
        <n v="3.5408988764044942"/>
        <n v="2.85"/>
        <n v="3.5365875613747964"/>
        <n v="3.5533333333333457"/>
        <n v="3.5550214592274667"/>
        <n v="2.16"/>
        <n v="2.1599999999999997"/>
        <n v="2.1600000000000046"/>
        <n v="2.1999999999999997"/>
        <n v="2.5954000000000002"/>
        <n v="2.5870000000000002"/>
        <n v="2.6568000000000001"/>
        <n v="2.7431428571428573"/>
        <n v="2.5875220347519514"/>
        <n v="2.6949687500000001"/>
        <n v="2.6423046092184337"/>
        <n v="2.7431216931216933"/>
        <n v="2.6440915712799167"/>
        <n v="2.6402639142931803"/>
        <n v="2.6422990844354017"/>
        <n v="2.6422839506172906"/>
        <n v="2.642298311444653"/>
        <n v="3.2300000000000004"/>
        <n v="4.1300005070736781"/>
        <n v="3.7850000000000001"/>
        <n v="3.46"/>
        <n v="3.9765355821357886"/>
        <n v="4.0812991880074954"/>
        <n v="4.1231010916287847"/>
        <n v="3.4599999999999995"/>
        <n v="4.1300001767940175"/>
        <n v="1.9277192982456139"/>
        <n v="3.23"/>
        <n v="4.13"/>
        <n v="3.446985063617924"/>
        <n v="4.12"/>
        <n v="4.1070719454302438"/>
        <n v="2.709999999999996"/>
        <n v="2.7100000000000004"/>
        <n v="2.95"/>
        <n v="3.5901179112857946"/>
        <n v="4.4059585805982859"/>
        <n v="4.324523197998535"/>
        <n v="3.3710972346119532"/>
        <n v="3.5564470965374735"/>
        <n v="4.35311"/>
        <n v="4.1917423519544936"/>
        <n v="4.3995054435803267"/>
        <n v="4.401617243238845"/>
        <n v="4.3769999999999998"/>
        <n v="4.3999942784397295"/>
        <n v="4.3999982812036738"/>
        <n v="4.4000007498162947"/>
        <n v="4.3999996080567847"/>
        <n v="3.5550030000000001"/>
        <n v="3.5550000000000002"/>
        <n v="3.5317992159059068"/>
        <n v="3.5549999999999988"/>
        <n v="3.5550015888147444"/>
        <n v="3.5548000000000002"/>
        <n v="3.5543"/>
        <n v="3.5539999999999998"/>
        <n v="3.5387121212121118"/>
        <n v="3.5549964564138912"/>
        <n v="3.5549992580501577"/>
        <n v="3.5550781249999943"/>
        <n v="4.1400000000000006"/>
        <n v="4.1399999999999997"/>
        <n v="4.1400000000000015"/>
        <n v="3.560932577189666"/>
        <n v="3.6603777693103274"/>
        <n v="3.626527353512925"/>
        <n v="3.1340058479532162"/>
        <n v="2.86"/>
        <n v="3.6028326534353945"/>
        <n v="3.6027798098024872"/>
        <n v="3.6027491724898857"/>
        <n v="4.6001083228019501"/>
        <n v="4.6572851898223844"/>
        <n v="4.6401300866333237"/>
        <n v="4.6186883958129457"/>
        <n v="4.6447848388650534"/>
        <n v="4.6172153614901701"/>
        <n v="4.6937071374142754"/>
        <n v="3.5656627689420426"/>
        <n v="3.5689114712143932"/>
        <n v="3.576360424263394"/>
        <n v="3.9954999999999998"/>
        <n v="3.9950000000000001"/>
        <n v="3.5239985218034002"/>
        <n v="3.5239998034977398"/>
        <n v="3.5273104016100985"/>
        <n v="3.5544318400307628"/>
        <n v="3.5491832229580571"/>
        <n v="3.531057014189821"/>
        <n v="3.5304050772626931"/>
        <n v="5.1024000000000003"/>
        <n v="5.1024151727494571"/>
        <n v="5.1020000000000003"/>
        <n v="4.6628283424227108"/>
        <n v="4.5735720221917759"/>
        <n v="4.6566563937574639"/>
        <n v="4.635206725786027"/>
        <n v="4.655319188569937"/>
        <n v="3.6599999999999997"/>
        <n v="3.6443487001733099"/>
        <n v="3.6600000000000006"/>
        <n v="3.6130002459217967"/>
        <n v="3.6129997771339424"/>
        <n v="3.6430702550978293"/>
        <n v="4.9500005070354796"/>
        <n v="5.1499999999999995"/>
        <n v="4.95"/>
        <n v="4.5000007102706556"/>
        <n v="4.5"/>
        <n v="4.4000009775911657"/>
        <n v="4.4000006723547882"/>
        <n v="4.4000000000000004"/>
        <n v="4.3999990587703772"/>
        <n v="4.5000023579233286"/>
        <n v="4.4107525856727516"/>
        <n v="4.5000007689220176"/>
        <n v="4.5000009913298298"/>
        <n v="3.4180000000000001"/>
        <n v="3.4129999999999998"/>
        <n v="3.38"/>
        <n v="3.9955758299722799"/>
        <n v="3.996"/>
        <n v="3.9959738832916725"/>
        <n v="4.4200001118261767"/>
        <n v="3.85"/>
        <n v="3.7"/>
        <n v="6.18"/>
        <n v="6.1799732381801959"/>
        <n v="6.1799667497921869"/>
        <n v="6.1800863601727212"/>
        <n v="3.0999999999999996"/>
        <n v="2.9699999999999998"/>
        <n v="4.2"/>
        <n v="4.1500000000000004"/>
        <n v="4.68"/>
        <n v="4.45"/>
        <n v="4.0999999999999996"/>
        <n v="4.9400000000000004"/>
        <n v="3.65"/>
        <n v="5.75"/>
        <n v="4.1999999999999993"/>
        <n v="5.07"/>
        <n v="6.75"/>
        <n v="8.2799999999999994"/>
        <n v="6.1800486618004857"/>
        <n v="6.1800000000000006"/>
        <n v="6.1799539652646995"/>
        <n v="4.9000000000000004"/>
        <n v="4.8999999999999995"/>
        <n v="4.4699987467101145"/>
        <n v="3.547904822067804"/>
        <n v="3.5479691136027078"/>
        <n v="3.12"/>
        <n v="3.2882167603608314"/>
        <n v="3.3099820424734534"/>
        <n v="3.2163014421385858"/>
        <n v="3.3150023596035871"/>
        <n v="3.3149999999999995"/>
        <n v="3.3123867163252645"/>
        <n v="3.9905769447682125"/>
        <n v="3.9193461729211387"/>
        <n v="3.9948251869890314"/>
        <n v="3.9959718236368373"/>
        <n v="3.9903691146897793"/>
        <n v="5.1024169953325496"/>
        <n v="5.092905836029697"/>
        <n v="5.1021498234172133"/>
        <n v="5.1024150951798299"/>
        <n v="5.1024088865632802"/>
        <n v="5.1021170561420659"/>
        <n v="4.0498278560250389"/>
        <n v="4.0973903903903901"/>
        <n v="4.4400000000000004"/>
        <n v="1.5032242424242424"/>
        <n v="3.3"/>
        <n v="3.2999999999999949"/>
        <n v="2.7100000000000009"/>
        <n v="2.7099999999999969"/>
        <n v="2.7100000000000031"/>
        <n v="2.7100000000000022"/>
        <n v="2.7099999999999995"/>
        <n v="2.9499999999999993"/>
        <n v="2.9899999999999998"/>
        <n v="2.99"/>
        <n v="2.4699999999999998"/>
        <n v="3.16"/>
        <n v="2.9"/>
        <n v="4.1497371188222925"/>
        <n v="0.19442361415294754"/>
        <n v="0.55774278215223105"/>
        <n v="1.44"/>
        <n v="1.4386153846153862"/>
        <n v="1.4398245614035117"/>
        <n v="1.4399999999999997"/>
        <n v="1.4400000000000002"/>
        <n v="4.493838862559242"/>
        <n v="1.4400000000000011"/>
        <n v="5"/>
        <n v="2.0699999999999998"/>
        <n v="1.0399997806368113"/>
        <n v="1.0398625429553265"/>
        <n v="0.71"/>
        <n v="0.92003367003366998"/>
        <n v="0.92"/>
        <n v="0.92000033714115581"/>
        <n v="0.75"/>
        <n v="0.8"/>
        <n v="0.7800045085662759"/>
        <n v="1.0399998222348634"/>
        <n v="3.6299889534604481E-2"/>
        <n v="1.05"/>
        <n v="0.98000000000000009"/>
        <n v="0.97999846790255851"/>
        <n v="0.98000000000000032"/>
        <n v="0.24"/>
        <n v="0.24000000000000002"/>
        <n v="1.5271867612293164"/>
        <n v="1.5270727087279621"/>
        <n v="1.4199890302786389"/>
        <n v="1.4199887875437052"/>
        <n v="1.4199892465658388"/>
        <n v="0.23999999999999994"/>
        <n v="1.5270665542224577"/>
        <n v="1.5270667055053888"/>
        <n v="1.5270658862939193"/>
        <n v="1.5269489894128969"/>
        <n v="1.5268842451279658"/>
        <n v="1.5270813989476939"/>
        <n v="1.5270710546546107"/>
        <n v="1.527067422331271"/>
        <n v="1.4199887100513291"/>
        <n v="1.4606669399191241"/>
        <n v="1.5326886057383804"/>
        <n v="0.59000000000000008"/>
        <n v="0.59"/>
        <n v="1.3299999999999998"/>
        <n v="0.81"/>
        <n v="0.93503893214682976"/>
        <n v="0.31999999999999995"/>
        <n v="0.32"/>
        <n v="0.35"/>
        <n v="1.8299999999999998"/>
        <n v="2.1707761351636745"/>
        <n v="0.3382"/>
        <n v="0.81999987973975696"/>
        <n v="0.85"/>
        <n v="1.41"/>
        <n v="1.29"/>
        <n v="0.91999981318188639"/>
        <n v="0.82000000000000006"/>
        <n v="0.3525997023809524"/>
        <n v="0.9"/>
        <n v="0.35319962511715086"/>
        <n v="1.5"/>
        <n v="1"/>
        <n v="0.88"/>
        <n v="0.82"/>
        <n v="0.64"/>
        <n v="1.55"/>
        <n v="1.5499999999999998"/>
        <n v="2.33"/>
        <n v="0.34999999999999953"/>
        <n v="0.89999999999999991"/>
        <n v="1.5500000000000005"/>
        <n v="1.02"/>
        <n v="0.5950519764738067"/>
        <n v="0.80946215139441491"/>
        <n v="0.79230567226890847"/>
        <n v="0.59008377560862302"/>
        <n v="0.85000000000000009"/>
        <n v="0.80999999999999994"/>
        <n v="0.89"/>
        <n v="0.8899999999999999"/>
        <n v="0.23"/>
        <n v="0.11"/>
        <n v="0.11000000000000001"/>
        <n v="0.28501369863013698"/>
        <n v="0.12"/>
        <n v="0.14000000000000001"/>
        <n v="0.14000000000000021"/>
        <n v="0.10999999999999999"/>
        <n v="0.12000000000000001"/>
        <n v="0.13"/>
        <n v="0.11000000000000006"/>
        <n v="4.4999999999999998E-2"/>
        <n v="9.4455555555555556E-2"/>
        <n v="8.4677777777777768E-2"/>
        <n v="14.639999999999999"/>
        <n v="14.790000000000001"/>
        <n v="0.16828461538461537"/>
        <n v="0.10160000000000001"/>
        <n v="0.2276"/>
        <n v="0.21719999999999998"/>
        <n v="0.1832"/>
        <n v="0.24530000000000002"/>
        <n v="0.19450000000000001"/>
        <n v="2.4300000000000002E-2"/>
        <n v="0.23800000000000002"/>
        <n v="2.4500000000000001E-2"/>
        <n v="0.18395"/>
        <n v="2.4400079850944903E-2"/>
        <n v="1.5999983845824548E-2"/>
        <n v="1.6E-2"/>
        <n v="1.5999814117756403E-2"/>
        <n v="1.6000010604004071E-2"/>
        <n v="1.6000039106036017E-2"/>
        <n v="1.5999967012757816E-2"/>
        <n v="1.49E-2"/>
        <n v="1.5999985104861773E-2"/>
        <n v="1.6000035315098974E-2"/>
        <n v="5.7000000000000002E-2"/>
        <n v="4.2000000000000003E-2"/>
        <n v="0.05"/>
        <n v="9.74E-2"/>
        <n v="0.10100000000000001"/>
        <n v="6.1076666666666675E-2"/>
        <n v="7.5899999999999981E-2"/>
        <n v="0.128"/>
        <n v="4.3999999999999997E-2"/>
        <n v="4.9003984063745017E-2"/>
        <n v="8.242902208201891E-2"/>
        <n v="5.4099999999999995E-2"/>
        <n v="6.0999999999999999E-2"/>
        <n v="4.7880047708297832E-2"/>
        <n v="5.2480181860573565E-2"/>
        <n v="6.4491004327032572E-2"/>
        <n v="6.5000000000000002E-2"/>
        <n v="9.2300000000000007E-2"/>
        <n v="9.7500000000000003E-2"/>
        <n v="6.3391304347826083E-2"/>
        <n v="4.5600000000000002E-2"/>
        <n v="5.2000000000000005E-2"/>
        <n v="9.2299999999999993E-2"/>
        <n v="9.7502127659574472E-2"/>
        <n v="5.4100059493338133E-2"/>
        <n v="6.0999938754261684E-2"/>
        <n v="7.0000000000000007E-2"/>
        <n v="4.6600000000000003E-2"/>
        <n v="5.3499999999999999E-2"/>
        <n v="4.53E-2"/>
        <n v="5.1700000000000003E-2"/>
        <n v="8.0869565217391304E-2"/>
        <n v="5.0349913809955391E-2"/>
        <n v="5.7000110168557896E-2"/>
        <n v="6.1749475157452771E-2"/>
        <n v="6.9349904397705553E-2"/>
        <n v="4.7879999999999999E-2"/>
        <n v="5.2479999999999999E-2"/>
        <n v="6.4500000000000002E-2"/>
        <n v="0.13580303030303029"/>
        <n v="4.8239961529213754E-2"/>
        <n v="5.9999999999999991E-2"/>
        <n v="6.3000048232286679E-2"/>
        <n v="8.5025906735751288E-3"/>
        <n v="3.4600123039064901E-2"/>
        <n v="3.6598325644968392E-2"/>
        <n v="5.0613424210994219E-2"/>
        <n v="4.3232364916914276E-2"/>
        <n v="4.6700000000000005E-2"/>
        <n v="3.8400000000000004E-2"/>
        <n v="4.3923611111111108E-2"/>
        <n v="4.347931034482759E-2"/>
        <n v="4.6530580322227441E-2"/>
        <n v="3.5397676496872206E-2"/>
        <n v="3.4600472484713735E-2"/>
        <n v="4.860022931396904E-2"/>
        <n v="2.3707964301469341E-2"/>
        <n v="4.5800254273202431E-2"/>
        <n v="3.4899956024626207E-2"/>
        <n v="3.4600526777875333E-2"/>
        <n v="4.9099999999999998E-2"/>
        <n v="4.101585468290634E-2"/>
        <n v="3.4600172643804446E-2"/>
        <n v="5.1899529042386192E-2"/>
        <n v="3.4600577478344566E-2"/>
        <n v="4.5700359158542841E-2"/>
        <n v="3.4800724637681156E-2"/>
        <n v="5.0201183431952665E-2"/>
        <n v="4.2104499274310599E-2"/>
        <n v="1.6530732860520096E-2"/>
        <n v="3.7298429319371725E-2"/>
        <n v="3.460077519379845E-2"/>
        <n v="4.0200803212851403E-2"/>
        <n v="4.5102505694760819E-2"/>
        <n v="4.4586466165413528E-2"/>
        <n v="4.3593750000000001E-2"/>
        <n v="3.6500254065040649E-2"/>
        <n v="9.6260683760683759E-3"/>
        <n v="3.222683264177041E-3"/>
        <n v="9.6277777777777785E-3"/>
        <n v="1.9000000000000006"/>
        <n v="1.9000000000000001"/>
        <n v="1.8992555831265507"/>
        <n v="1.9"/>
        <n v="1.5544799502566415E-2"/>
        <n v="1.4630577907827357E-2"/>
        <n v="1.4630583110638515E-2"/>
        <n v="1.4630635516049638E-2"/>
        <n v="1.6093635698610092E-2"/>
        <n v="1.4630577907827359E-2"/>
        <n v="1.8749999999999999E-2"/>
        <n v="1.5477760491257713E-2"/>
        <n v="1.6093614205658843E-2"/>
        <n v="1.686E-3"/>
        <n v="9.0001139601139594E-3"/>
        <n v="8.9999999999999993E-3"/>
        <n v="9.0000912325517747E-3"/>
        <n v="1.3675714285714285E-3"/>
        <n v="9.8072727272727265E-4"/>
        <n v="4.9579831932773108E-3"/>
        <n v="4.9503407984420643E-3"/>
        <n v="5.1834055121122626E-3"/>
        <n v="4.9521032902957104E-3"/>
        <n v="1.9E-2"/>
        <n v="1.6500000000000001E-2"/>
        <n v="7.9997386987196238E-4"/>
        <n v="7.9983654060479981E-4"/>
        <n v="1.2999999999999999E-2"/>
        <n v="7.9907502569373057E-4"/>
        <n v="2.1700000000000001E-2"/>
        <n v="8.0002182231955678E-4"/>
        <n v="1.2999621140367493E-2"/>
        <n v="7.1109513785490575E-2"/>
        <n v="0.1636"/>
        <n v="0.1394"/>
        <n v="7.1084693065966098E-2"/>
        <n v="7.1084858945158438E-2"/>
        <n v="7.1085087181409448E-2"/>
        <n v="7.1085033224115732E-2"/>
        <n v="7.10848643919509E-2"/>
        <n v="7.1086944959270884E-2"/>
        <n v="7.1084864391951053E-2"/>
        <n v="7.1086494945915166E-2"/>
        <n v="7.1084175084175111E-2"/>
        <n v="7.1085525118562906E-2"/>
        <n v="7.1085099555012313E-2"/>
        <n v="7.1084875348015608E-2"/>
        <n v="7.1093436589747608E-2"/>
        <n v="7.1085164835164832E-2"/>
        <n v="7.1084874501101084E-2"/>
        <n v="7.1085371827008956E-2"/>
        <n v="7.1082106005819365E-2"/>
        <n v="7.1084971296354646E-2"/>
        <n v="7.108496189007607E-2"/>
        <n v="7.1084920992277117E-2"/>
        <n v="7.1084841510618252E-2"/>
        <n v="7.1084852524996509E-2"/>
        <n v="7.1084890704380926E-2"/>
        <n v="7.108559901596205E-2"/>
        <n v="7.1189466636911405E-2"/>
        <n v="0.18922365825412069"/>
        <n v="0.16699742431279821"/>
        <n v="0.21500465541713812"/>
        <n v="0.14785322331109413"/>
        <n v="0.19026790595954074"/>
        <n v="0.19039801331040468"/>
        <n v="1.0752995263304541"/>
        <n v="0.18171998635054756"/>
        <n v="0.20510483135824975"/>
        <n v="0.20516232237230614"/>
        <n v="0.19945355191256831"/>
        <n v="0.19903674929183787"/>
        <n v="0.16469595006758833"/>
        <n v="0.19990886603306859"/>
        <n v="0.1925"/>
        <n v="0.23820238095238094"/>
        <n v="0.23874999999999999"/>
        <n v="0.57179411764705879"/>
        <n v="2.7410306588388781E-2"/>
        <n v="0.17605673758865248"/>
        <n v="0.24420002509725186"/>
        <n v="0.11982110507246378"/>
        <n v="0.16640280561122245"/>
        <n v="0.16700000000000001"/>
        <n v="0.10483684210526316"/>
        <n v="0.30111111111111111"/>
        <n v="0.52"/>
        <n v="0.1928939507094847"/>
        <n v="0.18407500000000007"/>
        <n v="0.12060251322751323"/>
        <n v="0.22049988866622133"/>
        <n v="0.22050020584602728"/>
        <n v="0.28999999999999998"/>
        <n v="0.28984805521373919"/>
        <n v="0.28899999999999998"/>
        <n v="0.29999999999999966"/>
        <n v="0.30000000000000004"/>
        <n v="0.28999999999999992"/>
        <n v="0.29000000000000004"/>
        <n v="0.31740000000000002"/>
        <n v="0.3"/>
        <n v="0.3000000000000001"/>
        <n v="0.2198000546547641"/>
        <n v="0.51999999999999991"/>
        <n v="0.52000000000000013"/>
        <n v="0.10500000000000005"/>
        <n v="0.10500000000000001"/>
        <n v="0.28630010020040081"/>
        <n v="0.10498141263940523"/>
        <n v="0.08"/>
        <n v="0.11895720011451474"/>
        <n v="0.27694444444444444"/>
        <n v="0.20039999999999999"/>
        <n v="0.10617474129821261"/>
        <n v="0.11910714285714287"/>
        <n v="7.630534351145038E-2"/>
        <n v="3.6179999999999997E-2"/>
        <n v="2.0167722315647434E-2"/>
        <n v="8.4000000000000005E-2"/>
        <n v="2.0999991663957454E-2"/>
        <n v="7.2916666666666671E-2"/>
        <n v="8.3999952219408508E-2"/>
        <n v="2.015317286652079"/>
        <n v="2.0140439737538851"/>
        <n v="0.71084864391951008"/>
        <n v="0.71084927723455904"/>
        <n v="0.54644808743169393"/>
        <n v="0.31956448264207427"/>
        <n v="0.31996568732575592"/>
        <n v="0.32001867164577219"/>
        <n v="0.65678256052657302"/>
        <n v="0.65678544351781643"/>
        <n v="0.49212598425196852"/>
        <n v="0.31947483588621439"/>
        <n v="0.16667214569841216"/>
        <n v="0.22350999999999999"/>
        <n v="0.3811239611785901"/>
        <n v="0.17571428571428571"/>
        <n v="0.17545454545454545"/>
        <n v="0.22226906765104534"/>
        <n v="0.20978686939453772"/>
        <n v="0.2256902620028321"/>
        <n v="0.83920173493506178"/>
        <n v="0.81982694212291274"/>
        <n v="0.82818392495232551"/>
        <n v="0.81599277162864248"/>
        <n v="0.81926675094816681"/>
        <n v="0.80428616451307899"/>
        <n v="0.80500000000000005"/>
        <n v="0.3050820199421026"/>
        <n v="0.30688398027021208"/>
        <n v="0.38890061958167682"/>
        <n v="0.38889961533320466"/>
        <n v="0.43050113075308832"/>
        <n v="0.39950000000000002"/>
        <n v="0.39950097033545878"/>
        <n v="0.39949608640878942"/>
        <n v="0.39949815813357537"/>
        <n v="0.37443705768818358"/>
        <n v="0.37452033768227166"/>
        <n v="0.74870721673047258"/>
        <n v="0.42945790411435825"/>
        <n v="0.75400111473843456"/>
        <n v="0.43262719536483796"/>
        <n v="0.34165217878974818"/>
        <n v="0.48024406625017418"/>
        <n v="0.3195540789065397"/>
        <n v="0.56070531931586387"/>
        <n v="0.31955947136563873"/>
        <n v="1.391192624797535"/>
        <n v="0.1069"/>
        <n v="0.10690000000000001"/>
        <n v="0.33096391188876767"/>
        <n v="0.42982127234095741"/>
        <n v="0.42963321312340563"/>
        <n v="0.58334405144694534"/>
        <n v="0.93899999999999995"/>
        <n v="0.28669262077508406"/>
        <n v="0.39681093394077455"/>
        <n v="0.39709510177697444"/>
        <n v="0.31955380577427822"/>
        <n v="0.39370036631995509"/>
        <n v="0.94049869111270568"/>
        <n v="0.94160583941605835"/>
        <n v="0.94050253873193612"/>
        <n v="1.1810684833273575"/>
        <n v="1.1809732094040462"/>
        <n v="1.1811023622047243"/>
        <n v="0.96235679214402636"/>
        <n v="0.96237256719184427"/>
        <n v="0.96174863387978138"/>
        <n v="0.365485564304462"/>
        <n v="0.36537620297462819"/>
        <n v="0.17933296883542921"/>
        <n v="0.39370040961731062"/>
        <n v="0.39369933251726452"/>
        <n v="0.39370220422851993"/>
        <n v="0.39368912684399388"/>
        <n v="0.39370097042245333"/>
        <n v="0.92957532970959578"/>
        <n v="0.92942345924453296"/>
        <n v="0.92957519629555074"/>
        <n v="0.92956874613109575"/>
        <n v="0.92900000000000005"/>
        <n v="0.42649842271293381"/>
        <n v="0.42645144493621456"/>
        <n v="0.42649636864512896"/>
        <n v="0.39369933251726447"/>
        <n v="0.39370016733930502"/>
        <n v="0.39370165139628022"/>
        <n v="0.94051598247606683"/>
        <n v="0.94051247697203111"/>
        <n v="0.94050028514240336"/>
        <n v="1.1810783316378433"/>
        <n v="1.181169757489301"/>
        <n v="0.96238333176204394"/>
        <n v="0.96236975802979419"/>
        <n v="0.75458626296864628"/>
        <n v="0.39369885232606744"/>
        <n v="0.39369952570183309"/>
        <n v="0.39369973190348523"/>
        <n v="0.9409190371991123"/>
        <n v="0.94049179803664495"/>
        <n v="1.1814038286235187"/>
        <n v="0.21"/>
        <n v="0.21041119860017499"/>
        <n v="0.37883027212419335"/>
        <n v="1.0717437740627518"/>
        <n v="1.0717388751907948"/>
        <n v="1.0717416069154995"/>
        <n v="0.27340347759779215"/>
        <n v="0.27340339637256383"/>
        <n v="0.2734033610642258"/>
        <n v="0.42700729927007292"/>
        <n v="0.42656249999999996"/>
        <n v="0.426441351888668"/>
        <n v="0.42669584245076581"/>
        <n v="0.39369572209713738"/>
        <n v="0.39398084815321599"/>
        <n v="0.92959671907040231"/>
        <n v="0.92946965554948069"/>
        <n v="0.93065693430657004"/>
        <n v="0.81731207289293861"/>
        <n v="0.81785063752276865"/>
        <n v="0.81693989071038253"/>
        <n v="0.8175"/>
        <n v="0.81758702867084809"/>
        <n v="0.57629762692634967"/>
        <n v="0.81758530183727041"/>
        <n v="0.2501708817498291"/>
        <n v="0.24999862195935332"/>
        <n v="0.25"/>
        <n v="0.22430008748906385"/>
        <n v="1.2214566929133859"/>
        <n v="0.17694663167104113"/>
        <n v="0.42159999999999997"/>
        <n v="0.2237010407830782"/>
        <n v="0.22369818068605454"/>
        <n v="0.39369752254586926"/>
        <n v="0.39369730005962017"/>
        <n v="0.94051229111555568"/>
        <n v="0.94050538630624736"/>
        <n v="0.94050691179957879"/>
        <n v="0.39370051575733533"/>
        <n v="0.39370134036447441"/>
        <n v="0.94050376728194884"/>
        <n v="1.1811149639903975"/>
        <n v="1.1811269659410477"/>
        <n v="0.21653543307086612"/>
        <n v="0.16668507677013145"/>
        <n v="0.1666"/>
        <n v="0.42651279417540261"/>
        <n v="0.42650761850497176"/>
        <n v="0.39370118468586651"/>
        <n v="0.39370144099873827"/>
        <n v="0.92957054209588574"/>
        <n v="0.92957284680257646"/>
        <n v="0.191"/>
        <n v="0.9906844876468206"/>
        <n v="0.99096528768426051"/>
        <n v="0.99070193187840239"/>
        <n v="0.99068547969779563"/>
        <n v="0.6025923208608458"/>
        <n v="0.16656891495601175"/>
        <n v="0.16659875246841988"/>
        <n v="0.16660014468530945"/>
        <n v="9.9000000000000005E-2"/>
        <n v="0.16660568159137781"/>
        <n v="0.39370131840712147"/>
        <n v="0.94053315105946578"/>
        <n v="0.7545926791405424"/>
        <n v="1.0717703349282295"/>
        <n v="1.0717461843528411"/>
        <n v="0.27341892534474893"/>
        <n v="0.27340451611145905"/>
        <n v="0.37084426946631666"/>
        <n v="0.37095363079615051"/>
        <n v="0.3264982502187227"/>
        <n v="0.81349999999999989"/>
        <n v="1.5018"/>
        <n v="1.2773224043715845"/>
        <n v="1.1688802885038259"/>
        <n v="4.3307086614173221E-2"/>
        <n v="0.34121736181756529"/>
        <n v="0.3457831325301205"/>
        <n v="0.31954662954861801"/>
        <n v="1.5000000000000004"/>
        <n v="0.17235345581802275"/>
        <n v="1.4999977810421115"/>
        <n v="1.5000017421967009"/>
        <n v="1.5000054307095765"/>
        <n v="1.2384076990376205"/>
        <n v="1.2384076990376203"/>
        <n v="0.45"/>
        <n v="0.51999844672258322"/>
        <n v="0.22332562349155269"/>
        <n v="3.5999999999999999E-3"/>
        <n v="3.6000000000000003E-3"/>
        <n v="3.5999999999999995E-3"/>
        <n v="1.8000000000000002E-3"/>
        <n v="1.8E-3"/>
        <n v="1.7999999999999997E-3"/>
        <n v="8.9999999999999998E-4"/>
        <n v="1.1666666666666668E-3"/>
        <n v="9.0000000000000008E-4"/>
        <n v="1.1000000000000001E-3"/>
        <n v="1.0999999999999998E-3"/>
        <n v="1.5999999999999999E-3"/>
        <n v="1.6000000000000001E-3"/>
        <n v="1.6000000000000003E-3"/>
        <n v="1.56E-3"/>
        <n v="1.5999999999999996E-3"/>
        <n v="1.1666709183673469E-3"/>
        <n v="8.9999999999999987E-4"/>
        <n v="1.1699999999999591E-3"/>
        <n v="1.1667346938775524E-3"/>
        <n v="1.0999999999999849E-3"/>
        <n v="6.2800000000000009E-4"/>
        <n v="6.2799999999999998E-4"/>
        <n v="3.4200000000000002E-4"/>
        <n v="3.4200000000000018E-4"/>
        <n v="3.4200000000000007E-4"/>
        <n v="3.4199999999999996E-4"/>
        <n v="3.2556042031523652E-4"/>
        <n v="3.3808888888888888E-4"/>
        <n v="3.2400000000000001E-4"/>
        <n v="3.2599999999999996E-4"/>
        <n v="3.4189285714285712E-4"/>
        <n v="2.9750000000000002E-4"/>
        <n v="3.1999999999999889E-4"/>
        <n v="3.2600000000000001E-4"/>
        <n v="3.3664233576642337E-5"/>
        <n v="3.2385714285714288E-4"/>
        <n v="3.3741304347826087E-4"/>
        <n v="3.2200000000000002E-4"/>
        <n v="3.786193548387097E-4"/>
        <n v="3.4610565110565116E-5"/>
        <n v="3.0438202247191014E-4"/>
        <n v="3.419999999999998E-4"/>
        <n v="3.419999999999618E-4"/>
        <n v="3.3799999999999998E-4"/>
        <n v="3.419999999999959E-4"/>
        <n v="3.0299003322259134E-4"/>
        <n v="1.3153846153846153E-4"/>
        <n v="2.9838926174496645E-4"/>
        <n v="3.4199999999999991E-4"/>
        <n v="4.3800000000000002E-4"/>
        <n v="4.2753846153846151E-4"/>
        <n v="4.1799999999999997E-4"/>
        <n v="4.3799999999999991E-4"/>
        <n v="4.3799999999999997E-4"/>
        <n v="1.4799999999999999E-4"/>
        <n v="4.3799999999999953E-4"/>
        <n v="4.3800000000000024E-4"/>
        <n v="4.1600000000000003E-4"/>
        <n v="2.8444444444444443E-4"/>
        <n v="4.3800000000000094E-4"/>
        <n v="4.3336128054643217E-4"/>
        <n v="1.5199999999999998E-4"/>
        <n v="3.5828571428571425E-4"/>
        <n v="4.1800000000000002E-4"/>
        <n v="3.978181818181818E-4"/>
        <n v="4.0199999999999996E-4"/>
        <n v="4.3800000000000008E-4"/>
        <n v="4.3762962962962961E-4"/>
        <n v="4.3399999999999998E-4"/>
        <n v="4.0200000000000001E-4"/>
        <n v="4.3400000000000003E-4"/>
        <n v="5.0765454545454542E-4"/>
        <n v="3.770310559006211E-4"/>
        <n v="4.3800000000000523E-4"/>
        <n v="4.3800000000001092E-4"/>
        <n v="4.3800000000000013E-4"/>
        <n v="4.015E-4"/>
        <n v="4.379999999999998E-4"/>
        <n v="7.2000000000000005E-4"/>
        <n v="7.1999999999999994E-4"/>
        <n v="2.966666666666667E-4"/>
        <n v="2.8999999999999962E-4"/>
        <n v="2.9666666666666676E-4"/>
        <n v="2.966666666666666E-4"/>
        <n v="2.966666666666621E-4"/>
        <n v="2.9666666666666665E-4"/>
        <n v="2.9667953667953669E-4"/>
        <n v="1.877439024390244E-4"/>
        <n v="1.9749999999999998E-4"/>
        <n v="1.975E-4"/>
        <n v="3.8000000000000002E-4"/>
        <n v="3.7999999999999997E-4"/>
        <n v="1.875E-4"/>
        <n v="1.255E-3"/>
        <n v="1.9750000000000003E-4"/>
        <n v="1.9750000000000006E-4"/>
        <n v="1.9749999999999995E-4"/>
        <n v="4.4999999999999999E-4"/>
        <n v="4.5000000000000004E-4"/>
        <n v="4.500000000000001E-4"/>
        <n v="4.499999999999995E-4"/>
        <n v="4.5000000000000031E-4"/>
        <n v="4.4999999999999988E-4"/>
        <n v="8.1999999999999998E-4"/>
        <n v="8.1999999999999987E-4"/>
        <n v="8.2000000000000009E-4"/>
        <n v="8.2000000000000031E-4"/>
        <n v="8.200000000000002E-4"/>
        <n v="8.1999999999999792E-4"/>
        <n v="9.8999999999999999E-4"/>
        <n v="9.8999999999999956E-4"/>
        <n v="9.8999999999999978E-4"/>
        <n v="2.6671428571428575E-3"/>
        <n v="2.5999999999999999E-3"/>
        <n v="2.8E-3"/>
        <n v="2.7999999999999995E-3"/>
        <n v="2.0250000000000002E-4"/>
        <n v="2.52E-4"/>
        <n v="2.5200000000000005E-4"/>
        <n v="5.350000000000001E-4"/>
        <n v="5.3499999999999999E-4"/>
        <n v="5.3500000000000368E-4"/>
        <n v="5.2500000000000008E-4"/>
        <n v="5.3499999999999989E-4"/>
        <n v="5.2499999999999997E-4"/>
        <n v="1.3199999999999998E-3"/>
        <n v="3.2626641050272174E-4"/>
        <n v="4.2500000000000003E-4"/>
        <n v="1.9856224899598391E-4"/>
        <n v="3.0626267281105992E-4"/>
        <n v="4.1799899193548383E-4"/>
        <n v="4.2985483870967741E-4"/>
        <n v="4.3199999999999998E-4"/>
        <n v="4.3792000000000001E-4"/>
        <n v="4.1912643678160917E-4"/>
        <n v="4.1399999999999998E-4"/>
        <n v="4.0127999999999995E-4"/>
        <n v="3.7619999999999998E-4"/>
        <n v="4.3759999999999996E-4"/>
        <n v="4.380000000000004E-4"/>
        <n v="1.74E-4"/>
        <n v="4.3817527010804277E-4"/>
        <n v="4.3800324446847749E-4"/>
        <n v="4.3800141290778358E-4"/>
        <n v="6.3000000000000003E-4"/>
        <n v="5.9800000000000001E-4"/>
        <n v="6.2200000000000276E-4"/>
        <n v="6.203456790123456E-4"/>
        <n v="6.2783132530120495E-4"/>
        <n v="6.2799999999999987E-4"/>
        <n v="5.9400000000000002E-4"/>
        <n v="6.2799999999999954E-4"/>
        <n v="6.2750000000000132E-4"/>
        <n v="6.2799999999999727E-4"/>
        <n v="6.280000000000029E-4"/>
        <n v="6.2800000000000019E-4"/>
        <n v="5.666666666666666E-4"/>
        <n v="4.2499999999999998E-4"/>
        <n v="4.2499999999999954E-4"/>
        <n v="4.2500000000000019E-4"/>
        <n v="3.3999999999999992E-4"/>
        <n v="8.7500000000000002E-4"/>
        <n v="1.6500000000000004E-3"/>
        <n v="1.6533333333333322E-3"/>
        <n v="1.6500000000000022E-3"/>
        <n v="1.17E-3"/>
        <n v="3.6000000000000019E-4"/>
        <n v="3.6000000000000002E-4"/>
        <n v="3.5999999999999997E-4"/>
        <n v="1.65E-3"/>
        <n v="1.6500000000000002E-3"/>
        <n v="2.3599999999999994E-4"/>
        <n v="2.3600000000000002E-4"/>
        <n v="2.3599999999999999E-4"/>
        <n v="3.6088888888888911E-4"/>
        <n v="3.6242857142857143E-4"/>
        <n v="3.5999999999999092E-4"/>
        <n v="3.6135897435897435E-4"/>
        <n v="8.7498154981549819E-4"/>
        <n v="8.7497777777777782E-4"/>
        <n v="3.5999999999999991E-4"/>
        <n v="3.6000000000000008E-4"/>
        <n v="2.5764705882352942E-3"/>
        <n v="7.099999999999985E-4"/>
        <n v="7.2000000000000026E-4"/>
        <n v="2.9670329670329669E-4"/>
        <n v="7.2999999999999996E-4"/>
        <n v="2.9E-4"/>
        <n v="2.8999999999999995E-4"/>
        <n v="3.5E-4"/>
        <n v="3.5800000000000003E-4"/>
        <n v="3.7254166666666664E-4"/>
        <n v="3.691142857142857E-4"/>
        <n v="3.7477551020408166E-4"/>
        <n v="3.7281481481481481E-4"/>
        <n v="1.8999999999999998E-4"/>
        <n v="3.7600000000000003E-4"/>
        <n v="1.9138338270183755E-4"/>
        <n v="1.9140859569357545E-4"/>
        <n v="2.6246948029298917E-4"/>
        <n v="2.6245589273112208E-4"/>
        <n v="2.6197604790419165E-4"/>
        <n v="2.6247487353935192E-4"/>
        <n v="2.6246541612268229E-4"/>
        <n v="1.9137822254561534E-4"/>
        <n v="1.9132653061224492E-4"/>
        <n v="2.6279069767441856E-4"/>
        <n v="2.6245633388490534E-4"/>
        <n v="1.9000000000000001E-4"/>
        <n v="1.7500000000000003E-4"/>
        <n v="1.75E-4"/>
        <n v="2.6246719160104987E-4"/>
        <n v="2.4000000000000001E-4"/>
        <n v="1.9139250982826394E-4"/>
        <n v="1.9138319844882819E-4"/>
        <n v="1.9138110507859344E-4"/>
        <n v="1.9136767406084063E-4"/>
        <n v="1.9138232720909888E-4"/>
        <n v="1.9138232720909885E-4"/>
        <n v="1.7500000000000005E-4"/>
        <n v="1.7499999999999997E-4"/>
        <n v="2.3999999999999998E-4"/>
        <n v="2.6246165644171779E-4"/>
        <n v="2.4000000000000003E-4"/>
        <n v="2.9000000000000006E-4"/>
        <n v="3.7599999999999998E-4"/>
        <n v="3.1130434782608693E-4"/>
        <n v="3.5799999999999997E-4"/>
        <n v="2.8078431372549015E-4"/>
        <n v="1.3018181818181819E-4"/>
        <n v="2.9933333333333336E-4"/>
        <n v="1.3424999999999998E-4"/>
        <n v="1.510188679245283E-4"/>
        <n v="3.7154545454545459E-4"/>
        <n v="3.7120000000000002E-4"/>
        <n v="3.6808000000000001E-4"/>
        <n v="3.7054545454545456E-4"/>
        <n v="2.3014285714285715E-4"/>
        <n v="1.7900000000000001E-4"/>
        <n v="3.7446511627906975E-4"/>
        <n v="3.6180645161290321E-4"/>
        <n v="3.7199999999999999E-4"/>
        <n v="1.6999999999999999E-4"/>
        <n v="1.7400000000000003E-4"/>
        <n v="1.7399999999999997E-4"/>
        <n v="1.7000000000000001E-4"/>
        <n v="1.0499999999999999E-3"/>
        <n v="1.0500000000000002E-3"/>
        <n v="3.0561685055165495E-2"/>
        <n v="0.14149945474372955"/>
        <n v="1.8643292682926815E-2"/>
        <n v="3.0560021436227224E-2"/>
        <n v="1.7155635062611814E-2"/>
        <n v="3.0552763819095469E-2"/>
        <n v="2.9701733172108044E-2"/>
        <n v="3.1401673640167362E-2"/>
        <n v="1.5539912813549633E-2"/>
        <n v="3.0568011958146485E-2"/>
        <n v="3.0560089435438791E-2"/>
        <n v="3.0557707203718049E-2"/>
        <n v="1.5539854503585073E-2"/>
        <n v="0.30440624999999999"/>
        <n v="3.0588219132919387E-2"/>
        <n v="3.0558139534883722E-2"/>
        <n v="3.7600007266649714E-2"/>
        <n v="3.7600000000000001E-2"/>
        <n v="1.6082006343860047E-2"/>
        <n v="3.0559824368825469E-2"/>
        <n v="3.0560018211974373E-2"/>
        <n v="2.5614432557163835E-2"/>
        <n v="3.0560210997228988E-2"/>
        <n v="3.0675675675675428E-2"/>
        <n v="2.7099999999999999E-2"/>
        <n v="2.3458243659534965E-2"/>
        <n v="1.7649839743589746E-2"/>
        <n v="3.0560097342104263E-2"/>
        <n v="3.3300000000000003E-2"/>
        <n v="0.25533333333333225"/>
        <n v="0.25540000000000002"/>
        <n v="3.0522388059701411E-2"/>
        <n v="3.0571428571428555E-2"/>
        <n v="0.15989999999999999"/>
        <n v="3.0560016042899908E-2"/>
        <n v="3.0559747777548066E-2"/>
        <n v="3.0559959662735652E-2"/>
        <n v="0.1581010101010101"/>
        <n v="0.15810000000000002"/>
        <n v="3.05597712526119E-2"/>
        <n v="3.0559875583203729E-2"/>
        <n v="1.5540056732119743E-2"/>
        <n v="3.0559957255171358E-2"/>
        <n v="3.0560022040223411E-2"/>
        <n v="0.27700000000000002"/>
        <n v="0.24710384615384615"/>
        <n v="0.2732"/>
        <n v="3.0560031678559595E-2"/>
        <n v="3.0559961685823755E-2"/>
        <n v="3.0560020020576704E-2"/>
        <n v="3.055996656916005E-2"/>
        <n v="2.6000145369966567E-2"/>
        <n v="1.7684210526315712E-2"/>
        <n v="3.0559734909546839E-2"/>
        <n v="3.055769230769231E-2"/>
        <n v="0.26550000000000001"/>
        <n v="3.0560089686098656E-2"/>
        <n v="3.0562499999999999E-2"/>
        <n v="3.0559800405426475E-2"/>
        <n v="1.7700027723870256E-2"/>
        <n v="1.77E-2"/>
        <n v="2.5999999999999999E-2"/>
        <n v="1.5539965549889919E-2"/>
        <n v="5.6763285024154592E-2"/>
        <n v="1.7160019397772518E-2"/>
        <n v="2.6000000000000002E-2"/>
        <n v="3.022020624951539E-2"/>
        <n v="3.0560000000000004E-2"/>
        <n v="3.0564516129032264E-2"/>
        <n v="1.7159994024499553E-2"/>
        <n v="3.0559432812673093E-2"/>
        <n v="2.0800670016750417E-2"/>
        <n v="3.0602409638554207E-2"/>
        <n v="1.7159944793743293E-2"/>
        <n v="1.5540022480028903E-2"/>
        <n v="2.3002450980392157E-2"/>
        <n v="2.3002481389578163E-2"/>
        <n v="1.6999279538904899E-2"/>
        <n v="1.5099968799278166E-2"/>
        <n v="1.7000282992170549E-2"/>
        <n v="1.6997155627793595E-2"/>
        <n v="2.5838709677419355E-2"/>
        <n v="1.5100023940627243E-2"/>
        <n v="1.6503719447396387E-2"/>
        <n v="1.6496815286624202E-2"/>
        <n v="1.651205936920221E-2"/>
        <n v="1.649635036496349E-2"/>
        <n v="1.6500308071472583E-2"/>
        <n v="1.6495388669301725E-2"/>
        <n v="1.6502369668246447E-2"/>
        <n v="1.6511627906976745E-2"/>
        <n v="1.6502057613168725E-2"/>
        <n v="1.650497512437811E-2"/>
        <n v="1.6503175723359208E-2"/>
        <n v="1.6492537313432837E-2"/>
        <n v="1.6496732026143789E-2"/>
        <n v="1.652068126520681E-2"/>
        <n v="1.6502525252525251E-2"/>
        <n v="1.6496496496496496E-2"/>
        <n v="1.6503030303030301E-2"/>
        <n v="1.6495468277945617E-2"/>
        <n v="1.649878147847279E-2"/>
        <n v="1.6504504504504504E-2"/>
        <n v="1.6497695852534563E-2"/>
        <n v="1.650924024640657E-2"/>
        <n v="1.6486486486486485E-2"/>
        <n v="1.6482758620689656E-2"/>
        <n v="1.6497461928934011E-2"/>
        <n v="1.6501291989664081E-2"/>
        <n v="1.650132625994695E-2"/>
        <n v="1.65009633911368E-2"/>
        <n v="1.6501312335958005E-2"/>
        <n v="1.6502325581395347E-2"/>
        <n v="1.6502762430939226E-2"/>
        <n v="1.6501228501228499E-2"/>
        <n v="1.6503496503496504E-2"/>
        <n v="1.6480000000000002E-2"/>
        <n v="1.6501160092807426E-2"/>
        <n v="1.6503703703703704E-2"/>
        <n v="1.650344827586207E-2"/>
        <n v="1.6538461538461537E-2"/>
        <n v="1.6497175141242937E-2"/>
        <n v="1.6495412844036699E-2"/>
        <n v="1.6510204081632653E-2"/>
        <n v="1.6499999999999997E-2"/>
        <n v="1.6515151515151517E-2"/>
        <n v="1.6502923976608186E-2"/>
        <n v="1.6501858736059478E-2"/>
        <n v="1.6506849315068493E-2"/>
        <n v="1.6499068901303537E-2"/>
        <n v="1.6502793296089384E-2"/>
        <n v="1.6499306518723993E-2"/>
        <n v="1.6503759398496239E-2"/>
        <n v="1.6545454545454547E-2"/>
        <n v="1.6514285714285714E-2"/>
        <n v="1.6516129032258065E-2"/>
        <n v="1.6505494505494506E-2"/>
        <n v="1.6533333333333334E-2"/>
        <n v="1.6501915708812261E-2"/>
        <n v="1.6507246376811596E-2"/>
        <n v="1.6507462686567165E-2"/>
        <n v="1.6501557632398755E-2"/>
        <n v="1.5099969374808592E-2"/>
        <n v="1.4400000000000001E-2"/>
        <n v="2.6145833333333333E-2"/>
        <n v="2.46E-2"/>
        <n v="1.0488171235448741E-2"/>
        <n v="1.168853893263342E-2"/>
        <n v="1.2543554006968641E-2"/>
        <n v="1.6180582524271844E-2"/>
        <n v="2.8243902439024422E-2"/>
        <n v="4.8190217391304344E-2"/>
        <n v="1.1241830065359469E-2"/>
        <n v="1.1690454839834604E-2"/>
        <n v="1.2539397117954097E-2"/>
        <n v="1.5999293785310734E-2"/>
        <n v="1.7564575645756458E-2"/>
        <n v="1.5100033795201081E-2"/>
        <n v="1.0840935168081246E-2"/>
        <n v="9.3100000000000006E-3"/>
        <n v="1.2529544175576815E-2"/>
        <n v="1.1699016889337029E-2"/>
        <n v="1.9229323308270659E-2"/>
        <n v="1.5099988390317525E-2"/>
        <n v="1.1699932111337404E-2"/>
        <n v="1.0839992617883178E-2"/>
        <n v="1.082901554404145E-2"/>
        <n v="9.3099999999999988E-3"/>
        <n v="4.819022861075007E-2"/>
        <n v="1.7008032128514056E-2"/>
        <n v="4.8189863842662634E-2"/>
        <n v="1.5101067708820285E-2"/>
        <n v="1.5943962641761174E-2"/>
        <n v="1.1690106204583568E-2"/>
        <n v="1.254108440469536E-2"/>
        <n v="1.678993851313583E-2"/>
        <n v="1.7641509433962307E-2"/>
        <n v="1.1689958998516967E-2"/>
        <n v="1.2539998255256042E-2"/>
        <n v="1.764998668264749E-2"/>
        <n v="1.2546556209776804E-2"/>
        <n v="1.5100038911562164E-2"/>
        <n v="1.1691167205678525E-2"/>
        <n v="1.2539996032738532E-2"/>
        <n v="1.6791604304248212E-2"/>
        <n v="1.7650370370370372E-2"/>
        <n v="1.7650467289719626E-2"/>
        <n v="1.1689999600318291E-2"/>
        <n v="1.2540013589178074E-2"/>
        <n v="1.7650004548888685E-2"/>
        <n v="1.7660071942446044E-2"/>
        <n v="1.679049352317739E-2"/>
        <n v="1.1690027099298287E-2"/>
        <n v="1.2540058495271933E-2"/>
        <n v="1.5949892987536195E-2"/>
        <n v="1.1690026030328574E-2"/>
        <n v="1.2539998511683288E-2"/>
        <n v="1.594999600039107E-2"/>
        <n v="9.3099371538796598E-3"/>
        <n v="1.1690097915952297E-2"/>
        <n v="1.2539718825008572E-2"/>
        <n v="1.6789736016245151E-2"/>
        <n v="1.6842105263157908E-2"/>
        <n v="1.1690011082477669E-2"/>
        <n v="1.25399570053276E-2"/>
        <n v="1.5950006197039773E-2"/>
        <n v="1.1690038244399927E-2"/>
        <n v="1.2540941120434837E-2"/>
        <n v="1.595008292324842E-2"/>
        <n v="1.1689580631214872E-2"/>
        <n v="1.2539559014267187E-2"/>
        <n v="1.5950118764845603E-2"/>
        <n v="1.1690038039892757E-2"/>
        <n v="1.2539969961117895E-2"/>
        <n v="1.7650023408884361E-2"/>
        <n v="1.1689988903957588E-2"/>
        <n v="1.2539966300908232E-2"/>
        <n v="1.5950010078613183E-2"/>
        <n v="1.2539975438093397E-2"/>
        <n v="1.1689971386002206E-2"/>
        <n v="1.5950013453682639E-2"/>
        <n v="1.169007035008203E-2"/>
        <n v="1.2540944859994995E-2"/>
        <n v="1.5950004170953481E-2"/>
        <n v="1.1690016935359711E-2"/>
        <n v="1.2539974047111092E-2"/>
        <n v="1.5950000000000002E-2"/>
        <n v="2.8221024258760108E-2"/>
        <n v="1.1690091965989937E-2"/>
        <n v="1.2540343571056741E-2"/>
        <n v="1.678986638903349E-2"/>
        <n v="1.1690165361183637E-2"/>
        <n v="1.2540034812880766E-2"/>
        <n v="1.1689178452248528E-2"/>
        <n v="1.2539329413634196E-2"/>
        <n v="1.5950413223140496E-2"/>
        <n v="1.7615037757374913E-2"/>
        <n v="1.2537987385321102E-2"/>
        <n v="1.1690301120448181E-2"/>
        <n v="1.5950071553506123E-2"/>
        <n v="1.2521182835947867E-2"/>
        <n v="1.1700019762676039E-2"/>
        <n v="1.2534760073007639E-2"/>
        <n v="1.7590368134050158E-2"/>
        <n v="1.1705426356589147E-2"/>
        <n v="1.2539128879348894E-2"/>
        <n v="1.5950001407618028E-2"/>
        <n v="1.5100755667506297E-2"/>
        <n v="1.2539149888143178E-2"/>
        <n v="1.1685878962536022E-2"/>
        <n v="1.1701049084922276E-2"/>
        <n v="1.2530017152658663E-2"/>
        <n v="1.765006729475101E-2"/>
        <n v="2.8452474469756479E-2"/>
        <n v="1.1690484103245817E-2"/>
        <n v="1.2550127395591007E-2"/>
        <n v="1.5950312342930997E-2"/>
        <n v="1.2560975609756112E-2"/>
        <n v="1.6789174741062479E-2"/>
        <n v="1.4279069767441895E-2"/>
        <n v="1.2558139534883734E-2"/>
        <n v="2.0186046511627923E-2"/>
        <n v="1.1689920388611523E-2"/>
        <n v="1.2540203302318075E-2"/>
        <n v="1.7510118779926455E-2"/>
        <n v="1.7649230769230768E-2"/>
        <n v="1.084002907957445E-2"/>
        <n v="1.5100000000000001E-2"/>
        <n v="1.1690016458592589E-2"/>
        <n v="1.2540995945566215E-2"/>
        <n v="1.7650020919987203E-2"/>
        <n v="1.0840000000000001E-2"/>
        <n v="2.824561403508772E-2"/>
        <n v="2.8222222222222221E-2"/>
        <n v="2.8231292517006804E-2"/>
        <n v="2.8211920529801322E-2"/>
        <n v="2.8153846153846154E-2"/>
        <n v="2.8301886792452831E-2"/>
        <n v="2.8219178082191782E-2"/>
        <n v="2.8235294117647056E-2"/>
        <n v="2.819767441860465E-2"/>
        <n v="2.8194444444444442E-2"/>
        <n v="2.8218507949449655E-2"/>
        <n v="2.821501014198783E-2"/>
        <n v="2.8221949724095648E-2"/>
        <n v="2.8222079589216943E-2"/>
        <n v="2.8222794591113973E-2"/>
        <n v="2.8216981132075471E-2"/>
        <n v="2.8211009174311928E-2"/>
        <n v="2.8217716115261474E-2"/>
        <n v="2.8227272727272726E-2"/>
        <n v="2.8222656249999999E-2"/>
        <n v="2.8221544715447154E-2"/>
        <n v="2.8217391304347826E-2"/>
        <n v="2.8221258134490241E-2"/>
        <n v="2.8223234624145787E-2"/>
        <n v="2.8210526315789471E-2"/>
        <n v="2.8224740321057602E-2"/>
        <n v="2.8215686274509804E-2"/>
        <n v="2.8220101066816394E-2"/>
        <n v="2.8216216216216214E-2"/>
        <n v="2.8228699551569505E-2"/>
        <n v="2.8148148148148148E-2"/>
        <n v="2.8220264317180617E-2"/>
        <n v="2.8217821782178219E-2"/>
        <n v="2.8222768222768223E-2"/>
        <n v="2.8213058419243989E-2"/>
        <n v="2.8333333333333332E-2"/>
        <n v="2.8221957040572791E-2"/>
        <n v="2.8218940052128581E-2"/>
        <n v="2.8218029350104822E-2"/>
        <n v="2.8208556149732621E-2"/>
        <n v="2.8249999999999997E-2"/>
        <n v="2.8221649484536079E-2"/>
        <n v="2.8221601489757914E-2"/>
        <n v="2.8139534883720931E-2"/>
        <n v="2.8215077605321506E-2"/>
        <n v="2.8207547169811324E-2"/>
        <n v="2.8219761499148212E-2"/>
        <n v="2.8220211161387634E-2"/>
        <n v="2.8218829516539441E-2"/>
        <n v="2.830508474576271E-2"/>
        <n v="2.821897810218978E-2"/>
        <n v="2.8219619823489476E-2"/>
        <n v="2.8219971056439943E-2"/>
        <n v="2.82312925170068E-2"/>
        <n v="2.8219519800436545E-2"/>
        <n v="2.8219655298863219E-2"/>
        <n v="2.8219984305519228E-2"/>
        <n v="2.8215323443951616E-2"/>
        <n v="2.8220200606484724E-2"/>
        <n v="2.8219883220651505E-2"/>
        <n v="2.8220973782771535E-2"/>
        <n v="2.8219778080591784E-2"/>
        <n v="2.8220936084549581E-2"/>
        <n v="2.8220073926642025E-2"/>
        <n v="2.821984339379522E-2"/>
        <n v="2.8215053763440859E-2"/>
        <n v="2.8219641621164346E-2"/>
        <n v="2.821956087824351E-2"/>
        <n v="2.8163265306122447E-2"/>
        <n v="2.8219841434944406E-2"/>
        <n v="2.8219584569732937E-2"/>
        <n v="2.8265306122448978E-2"/>
        <n v="2.8219537815126049E-2"/>
        <n v="2.8221225710014949E-2"/>
        <n v="2.8125000000000001E-2"/>
        <n v="2.8220813129429315E-2"/>
        <n v="2.8196721311475409E-2"/>
        <n v="2.8218954248366013E-2"/>
        <n v="2.8214285714285716E-2"/>
        <n v="2.8209718670076725E-2"/>
        <n v="2.8181818181818183E-2"/>
        <n v="2.8108108108108109E-2"/>
        <n v="2.8222222222222225E-2"/>
        <n v="2.8221538461538461E-2"/>
        <n v="2.8218318695106649E-2"/>
        <n v="2.8220078912757563E-2"/>
        <n v="2.82168458781362E-2"/>
        <n v="2.8216123499142366E-2"/>
        <n v="2.8217665615141958E-2"/>
        <n v="2.8217539863325737E-2"/>
        <n v="2.8222972972972975E-2"/>
        <n v="2.8220086178322838E-2"/>
        <n v="2.821975699947174E-2"/>
        <n v="2.8224489795918368E-2"/>
        <n v="2.8218923933209648E-2"/>
        <n v="2.8217934165720771E-2"/>
        <n v="2.8221868365180463E-2"/>
        <n v="2.8219983207388749E-2"/>
        <n v="2.8218527315914489E-2"/>
        <n v="2.8225806451612902E-2"/>
        <n v="2.8219643362581374E-2"/>
        <n v="2.8314606741573035E-2"/>
        <n v="2.8219472834857449E-2"/>
        <n v="2.8218884120171674E-2"/>
        <n v="2.8220293000542594E-2"/>
        <n v="2.8219780219780218E-2"/>
        <n v="2.8208955223880592E-2"/>
        <n v="2.822299651567944E-2"/>
        <n v="2.8333333333333335E-2"/>
        <n v="2.8220430107526888E-2"/>
        <n v="2.8220402084884584E-2"/>
        <n v="2.8219461697722565E-2"/>
        <n v="2.8222222222222218E-2"/>
        <n v="2.8223684210526317E-2"/>
        <n v="2.8232931726907627E-2"/>
        <n v="2.8208168642951247E-2"/>
        <n v="2.837837837837838E-2"/>
        <n v="2.8500709219858159E-2"/>
        <n v="2.8479532163742691E-2"/>
        <n v="2.8499598554797272E-2"/>
        <n v="2.8461538461538462E-2"/>
        <n v="2.8499016823246667E-2"/>
        <n v="2.8503401360544221E-2"/>
        <n v="2.849959316517494E-2"/>
        <n v="2.8499703966844286E-2"/>
        <n v="2.8499531103469835E-2"/>
        <n v="2.8552631578947368E-2"/>
        <n v="2.8501006036217306E-2"/>
        <n v="2.8499621753383206E-2"/>
        <n v="2.8514851485148512E-2"/>
        <n v="2.8499999999999998E-2"/>
        <n v="2.8499653842349919E-2"/>
        <n v="2.849966827788835E-2"/>
        <n v="2.8499477776488338E-2"/>
        <n v="2.8520408163265305E-2"/>
        <n v="2.8513011152416355E-2"/>
        <n v="2.8500212314225053E-2"/>
        <n v="2.8469387755102042E-2"/>
        <n v="2.850039277297722E-2"/>
        <n v="2.8421052631578948E-2"/>
        <n v="2.8497109826589595E-2"/>
        <n v="2.8500186358553857E-2"/>
        <n v="2.849978383052313E-2"/>
        <n v="2.8500000000000001E-2"/>
        <n v="2.8499221048987361E-2"/>
        <n v="2.8500116270056584E-2"/>
        <n v="2.8524590163934428E-2"/>
        <n v="2.8441558441558441E-2"/>
        <n v="2.8500561167227833E-2"/>
        <n v="2.8500155908949172E-2"/>
        <n v="2.8055555555555563E-2"/>
        <n v="2.8266666666666669E-2"/>
        <n v="2.8237885462555068E-2"/>
        <n v="2.8206896551724137E-2"/>
        <n v="2.8190954773869351E-2"/>
        <n v="2.8186274509803929E-2"/>
        <n v="2.8203124999999996E-2"/>
        <n v="2.8221092757306228E-2"/>
        <n v="2.8193548387096774E-2"/>
        <n v="2.8205128205128209E-2"/>
        <n v="2.821138211382114E-2"/>
        <n v="3.9001803968731215E-2"/>
        <n v="3.9037656903765684E-2"/>
        <n v="3.9014336917562724E-2"/>
        <n v="3.9027777777777786E-2"/>
        <n v="3.9015151515151517E-2"/>
        <n v="3.8997161778618734E-2"/>
        <n v="3.8999999999999993E-2"/>
        <n v="3.89873417721519E-2"/>
        <n v="3.9E-2"/>
        <n v="3.900234741784038E-2"/>
        <n v="3.8988764044943822E-2"/>
        <n v="3.894736842105264E-2"/>
        <n v="3.9000974658869397E-2"/>
        <n v="3.8989361702127662E-2"/>
        <n v="3.8991935483870963E-2"/>
        <n v="3.9002932551319647E-2"/>
        <n v="3.8995686999383855E-2"/>
        <n v="3.9002770083102496E-2"/>
        <n v="3.9090909090909086E-2"/>
        <n v="3.8997668997668995E-2"/>
        <n v="3.9000000000000007E-2"/>
        <n v="3.9032258064516129E-2"/>
        <n v="3.9047619047619046E-2"/>
        <n v="3.8994974874371861E-2"/>
        <n v="3.8992805755395682E-2"/>
        <n v="3.904761904761906E-2"/>
        <n v="3.9038461538461543E-2"/>
        <n v="3.8995594713656385E-2"/>
        <n v="3.8994082840236685E-2"/>
        <n v="3.9011406844106464E-2"/>
        <n v="3.8986486486486484E-2"/>
        <n v="3.8999999999999937E-2"/>
        <n v="2.8251599147121536E-2"/>
        <n v="2.8202247191011234E-2"/>
        <n v="2.8157894736842107E-2"/>
        <n v="2.8247422680412373E-2"/>
        <n v="2.8205128205128202E-2"/>
        <n v="2.8247922437673136E-2"/>
        <n v="2.825286073123081E-2"/>
        <n v="2.8241077931536785E-2"/>
        <n v="2.8234458259325045E-2"/>
        <n v="2.8265619665414816E-2"/>
        <n v="2.8255759285378469E-2"/>
        <n v="2.8246258119175378E-2"/>
        <n v="2.8252334211156329E-2"/>
        <n v="2.8253883235136584E-2"/>
        <n v="2.8249669749009245E-2"/>
        <n v="2.8256880733944952E-2"/>
        <n v="2.8260869565217391E-2"/>
        <n v="2.8232189973614773E-2"/>
        <n v="2.8222940226171247E-2"/>
        <n v="2.821885913853318E-2"/>
        <n v="2.8229571984435799E-2"/>
        <n v="2.8216560509554147E-2"/>
        <n v="2.8219883395169232E-2"/>
        <n v="2.8232044198895023E-2"/>
        <n v="2.8223733938019656E-2"/>
        <n v="2.8220302684180468E-2"/>
        <n v="2.8220293000542598E-2"/>
        <n v="2.8228279386712095E-2"/>
        <n v="2.8248175182481756E-2"/>
        <n v="2.8222326454033771E-2"/>
        <n v="2.8218390804597697E-2"/>
        <n v="2.8217213114754097E-2"/>
        <n v="2.8220258756705589E-2"/>
        <n v="2.8224799286351472E-2"/>
        <n v="2.8222683264177036E-2"/>
        <n v="0.06"/>
        <n v="6.0000000000000005E-2"/>
        <n v="2.8220338983050847E-2"/>
        <n v="2.8219178082191779E-2"/>
        <n v="2.8226221079691517E-2"/>
        <n v="2.8219609489817343E-2"/>
        <n v="2.8221476510067109E-2"/>
        <n v="2.8215200683176771E-2"/>
        <n v="2.8166666666666666E-2"/>
        <n v="2.8226256983240224E-2"/>
        <n v="2.8219504920966299E-2"/>
        <n v="2.8207934336525305E-2"/>
        <n v="2.8214285714285713E-2"/>
        <n v="2.8220150909897913E-2"/>
        <n v="2.8221296847114795E-2"/>
        <n v="2.8214285714285709E-2"/>
        <n v="2.8220757825370674E-2"/>
        <n v="2.8224956063268896E-2"/>
        <n v="2.8219461697722558E-2"/>
        <n v="2.8221046770601336E-2"/>
        <n v="2.8221534227726181E-2"/>
        <n v="2.8219232818327115E-2"/>
        <n v="2.8219395866454691E-2"/>
        <n v="2.8199999999999999E-2"/>
        <n v="2.8275862068965516E-2"/>
        <n v="2.8170731707317074E-2"/>
        <n v="2.8239999999999998E-2"/>
        <n v="2.8497784937575509E-2"/>
        <n v="2.8500246669955619E-2"/>
        <n v="2.849981294425739E-2"/>
        <n v="2.8596491228070172E-2"/>
        <n v="2.850775193798449E-2"/>
        <n v="2.8487394957983192E-2"/>
        <n v="2.8499587798845854E-2"/>
        <n v="2.8495522388059677E-2"/>
        <n v="2.8499733048585156E-2"/>
        <n v="2.8502994011976056E-2"/>
        <n v="2.850276243093923E-2"/>
        <n v="2.8469945355191258E-2"/>
        <n v="2.8483412322274877E-2"/>
        <n v="2.8495276653171364E-2"/>
        <n v="2.8484848484848488E-2"/>
        <n v="2.8490322580645159E-2"/>
        <n v="2.8502304147465414E-2"/>
        <n v="2.8571428571428571E-2"/>
        <n v="2.8500153045607594E-2"/>
        <n v="2.8495013599274685E-2"/>
        <n v="2.8498942917547548E-2"/>
        <n v="2.8500259470679822E-2"/>
        <n v="2.8501070663811554E-2"/>
        <n v="2.8499814333457111E-2"/>
        <n v="2.8499288762446694E-2"/>
        <n v="2.8486140724946693E-2"/>
        <n v="2.8484848484848484E-2"/>
        <n v="2.8515815085158148E-2"/>
        <n v="2.8498360655737711E-2"/>
        <n v="2.849187935034803E-2"/>
        <n v="2.8441558441558448E-2"/>
        <n v="2.8485639686684078E-2"/>
        <n v="2.8494318181818187E-2"/>
        <n v="2.8536585365853656E-2"/>
        <n v="2.8495327102803721E-2"/>
        <n v="2.8435852372583479E-2"/>
        <n v="2.8510638297872343E-2"/>
        <n v="2.8490566037735844E-2"/>
        <n v="8.9995321400177328E-3"/>
        <n v="0.12409999999999999"/>
        <n v="1.0839996051722438E-2"/>
        <n v="1.7646076794657763E-2"/>
        <n v="1.9942857142857144E-2"/>
        <n v="2.1150832517140058E-2"/>
        <n v="2.2042553191489362E-2"/>
        <n v="3.5099979385693675E-2"/>
        <n v="3.5104022191400831E-2"/>
        <n v="2.2040727902946273E-2"/>
        <n v="1.992990516581257E-2"/>
        <n v="1.9229797979797979E-2"/>
        <n v="2.1149215614739147E-2"/>
        <n v="1.7420814479637982E-2"/>
        <n v="1.7641921397379912E-2"/>
        <n v="3.4500000000000003E-2"/>
        <n v="3.0697674418604614E-2"/>
        <n v="3.0698689956331841E-2"/>
        <n v="3.2517482517482522E-2"/>
        <n v="3.2500000000000001E-2"/>
        <n v="1.7649572649572648E-2"/>
        <n v="1.7649978946435298E-2"/>
        <n v="1.993016925079891E-2"/>
        <n v="2.1149923664122137E-2"/>
        <n v="1.9930158730158729E-2"/>
        <n v="2.1149911816578482E-2"/>
        <n v="1.8999484270242381E-2"/>
        <n v="1.9000000000000003E-2"/>
        <n v="1.8999999999999996E-2"/>
        <n v="1.9002808988764046E-2"/>
        <n v="1.8805110813155612E-2"/>
        <n v="1.9929931644426455E-2"/>
        <n v="2.2040697674418602E-2"/>
        <n v="1.765693890405207E-2"/>
        <n v="1.7649341366282038E-2"/>
        <n v="1.7648747390396659E-2"/>
        <n v="1.3054098877611799E-2"/>
        <n v="1.025416673468388E-2"/>
        <n v="1.0313021258473222E-2"/>
        <n v="1.9230081906180193E-2"/>
        <n v="1.9770062012648124E-2"/>
        <n v="1.7633158866995072E-2"/>
        <n v="2.1150278916593858E-2"/>
        <n v="1.9929867152201765E-2"/>
        <n v="1.7649985607960852E-2"/>
        <n v="1.7649675295792193E-2"/>
        <n v="1.7650038839542029E-2"/>
        <n v="2.1150122814622179E-2"/>
        <n v="1.764951902969469E-2"/>
        <n v="1.7649924207586057E-2"/>
        <n v="2.114996388244687E-2"/>
        <n v="1.9929827718051366E-2"/>
        <n v="2.1944444444444225E-2"/>
        <n v="1.7699731903485259E-2"/>
        <n v="2.1149942798095726E-2"/>
        <n v="2.0009964202679264E-2"/>
        <n v="1.9933920704845839E-2"/>
        <n v="1.7662337662337654E-2"/>
        <n v="2.1150023663038333E-2"/>
        <n v="1.9929992229427953E-2"/>
        <n v="2.2039795969900508E-2"/>
        <n v="1.7649819988151121E-2"/>
        <n v="1.765006496318753E-2"/>
        <n v="1.7649938458095558E-2"/>
        <n v="1.7649991202862002E-2"/>
        <n v="1.7649650168437409E-2"/>
        <n v="1.7649776453055141E-2"/>
        <n v="1.7649904030710171E-2"/>
        <n v="2.1150043459365494E-2"/>
        <n v="1.9930019567344276E-2"/>
        <n v="1.7661673364998173E-2"/>
        <n v="1.765105078809107E-2"/>
        <n v="2.1150194216659476E-2"/>
        <n v="1.9929866206301248E-2"/>
        <n v="2.2038167938931298E-2"/>
        <n v="1.9009738595592005E-2"/>
        <n v="1.8999914838050358E-2"/>
        <n v="1.7649948439111277E-2"/>
        <n v="1.7649932490487297E-2"/>
        <n v="2.1149969764160451E-2"/>
        <n v="1.9930063646574316E-2"/>
        <n v="2.203994469196497E-2"/>
        <n v="2.2040000000000001E-2"/>
        <n v="1.7650064963187526E-2"/>
        <n v="1.7650953004510403E-2"/>
        <n v="1.7649972573594186E-2"/>
        <n v="1.7650011572734634E-2"/>
        <n v="2.1149984100193246E-2"/>
        <n v="1.9930000634195841E-2"/>
        <n v="2.2039849624060151E-2"/>
        <n v="1.765076923076923E-2"/>
        <n v="1.7650216450216451E-2"/>
        <n v="2.115007090620916E-2"/>
        <n v="1.9929927981536581E-2"/>
        <n v="1.7649917996123452E-2"/>
        <n v="1.7650159391471767E-2"/>
        <n v="1.7650023231709496E-2"/>
        <n v="2.1150053937432578E-2"/>
        <n v="1.9929956896551724E-2"/>
        <n v="2.0952380952381115E-2"/>
        <n v="1.7649661634565331E-2"/>
        <n v="2.115017579105977E-2"/>
        <n v="1.9929724102030193E-2"/>
        <n v="2.2038461538461541E-2"/>
        <n v="2.1209829059829061E-2"/>
        <n v="1.995022026431718E-2"/>
        <n v="1.9924999999999998E-2"/>
        <n v="1.7650000000000002E-2"/>
        <n v="1.7649999999999999E-2"/>
        <n v="1.7651376146788991E-2"/>
        <n v="2.1149228130360204E-2"/>
        <n v="1.9929830032745989E-2"/>
        <n v="1.7650475184794085E-2"/>
        <n v="2.1000000000000001E-2"/>
        <n v="2.0999999999999998E-2"/>
        <n v="1.9000016069161674E-2"/>
        <n v="1.9000289651177227E-2"/>
        <n v="1.7699044585987263E-2"/>
        <n v="1.7649009236599036E-2"/>
        <n v="1.7600901070020651E-2"/>
        <n v="1.9231368935823383E-2"/>
        <n v="3.4000000000000002E-2"/>
        <n v="1.7647855530474044E-2"/>
        <n v="1.7629725456374874E-2"/>
        <n v="1.9929566681978258E-2"/>
        <n v="2.0242891816920943E-2"/>
        <n v="1.6724130491067576E-2"/>
        <n v="1.7411156579797544E-2"/>
        <n v="1.7468431594531045E-2"/>
        <n v="1.7649448636099827E-2"/>
        <n v="1.9929193267556586E-2"/>
        <n v="1.9230011933174224E-2"/>
        <n v="2.1152099257782206E-2"/>
        <n v="1.9930134740144007E-2"/>
        <n v="1.7650382186773013E-2"/>
        <n v="1.7652769845802399E-2"/>
        <n v="1.7650103519668739E-2"/>
        <n v="1.9933920704845818E-2"/>
        <n v="1.9229645856151889E-2"/>
        <n v="1.9222222222222227E-2"/>
        <n v="1.9230208195199574E-2"/>
        <n v="1.9230690953495472E-2"/>
        <n v="1.9010108303249097E-2"/>
        <n v="1.8999993803790839E-2"/>
        <n v="1.8999859481486688E-2"/>
        <n v="5.6999999999999995E-2"/>
        <n v="5.7100518134715027E-2"/>
        <n v="2.1149918300653592E-2"/>
        <n v="5.4622452585699137E-2"/>
        <n v="8.7684999999999944E-2"/>
        <n v="2.1149307337095948E-2"/>
        <n v="1.829999352625105E-2"/>
        <n v="6.0000000000000001E-3"/>
        <n v="3.2000000000000001E-2"/>
        <n v="1.8000000000000002E-2"/>
        <n v="1.7999999999999999E-2"/>
        <n v="6.069126161303353E-2"/>
        <n v="4.4127648986024136E-2"/>
        <n v="6.6642158664804059E-3"/>
        <n v="5.9999999999999993E-3"/>
        <n v="1.6944444444444626E-2"/>
        <n v="1.6999999999999998E-2"/>
        <n v="1.7571428571428571E-2"/>
        <n v="1.7478260869565262E-2"/>
        <n v="1.7538461538461548E-2"/>
        <n v="1.7185185185185189E-2"/>
        <n v="0.26300000000000001"/>
        <n v="0.26340501792114696"/>
        <n v="0.25407407407407406"/>
        <n v="0.26338762214983713"/>
        <n v="0.2533333333333333"/>
        <n v="0.26337579617834395"/>
        <n v="0.25349442379182158"/>
        <n v="0.2535"/>
        <n v="0.29499999999999998"/>
        <n v="0.27210526315789474"/>
        <n v="0.27210784313725489"/>
        <n v="0.28302752293577982"/>
        <n v="0.30480686695278969"/>
        <n v="0.3047560975609756"/>
        <n v="0.27909118176364728"/>
        <n v="0.27208860759493675"/>
        <n v="0.29390710382513657"/>
        <n v="0.29390350877192983"/>
        <n v="0.12928571428571428"/>
        <n v="0.14714285714285716"/>
        <n v="0.13555555555555554"/>
        <n v="0.14124999999999999"/>
        <n v="0.13555555555555557"/>
        <n v="0.14166666666666666"/>
        <n v="0.13578947368421054"/>
        <n v="0.14157894736842105"/>
        <n v="0.12933333333333333"/>
        <n v="0.14749999999999999"/>
        <n v="0.14793103448275863"/>
        <n v="0.1356"/>
        <n v="0.13576923076923075"/>
        <n v="0.12954545454545455"/>
        <n v="0.14818181818181816"/>
        <n v="0.13571428571428573"/>
        <n v="0.13568627450980392"/>
        <n v="0.14785714285714285"/>
        <n v="0.12923076923076923"/>
        <n v="0.12953846153846155"/>
        <n v="0.14178571428571429"/>
        <n v="0.14169491525423727"/>
        <n v="0.14190476190476189"/>
        <n v="0.14199999999999999"/>
        <n v="0.12953124999999999"/>
        <n v="0.1357142857142857"/>
        <n v="0.14163265306122449"/>
        <n v="0.12958333333333333"/>
        <n v="0.13569892473118278"/>
        <n v="0.14774999999999999"/>
        <n v="0.135625"/>
        <n v="0.13575757575757577"/>
        <n v="0.13569811320754718"/>
        <n v="0.14778846153846154"/>
        <n v="0.14167567567567568"/>
        <n v="0.12957983193277312"/>
        <n v="0.14766666666666667"/>
        <n v="0.12960493827160494"/>
        <n v="0.14775280898876406"/>
        <n v="0.12960264900662252"/>
        <n v="0.13572072072072072"/>
        <n v="0.14783333333333332"/>
        <n v="0.13550000000000001"/>
        <n v="0.14778280542986424"/>
        <n v="0.12962566844919785"/>
        <n v="0.12937499999999999"/>
        <n v="0.14169960474308302"/>
        <n v="0.14781045751633987"/>
        <n v="0.14176470588235296"/>
        <n v="0.13570057581573897"/>
        <n v="0.13133333333333333"/>
        <n v="0.14255319148936171"/>
        <n v="0.13118644067796612"/>
        <n v="0.11418367346938775"/>
        <n v="0.14261904761904762"/>
        <n v="0.13121387283236993"/>
        <n v="0.11596218020022248"/>
        <n v="0.1426470588235294"/>
        <n v="0.11979999999999999"/>
        <n v="0.13112251882272416"/>
        <n v="0.14425531914893616"/>
        <n v="0.13119999999999998"/>
        <n v="0.13999999999999999"/>
        <n v="0.11639946559786239"/>
        <n v="0.12548746518105849"/>
        <n v="0.11983333333333333"/>
        <n v="0.11840242669362992"/>
        <n v="0.11976190476190476"/>
        <n v="0.12551724137931036"/>
        <n v="0.15"/>
        <n v="0.14254545454545453"/>
        <n v="0.12529616724738676"/>
        <n v="0.12550122249388754"/>
        <n v="0.12193181818181818"/>
        <n v="0.13119085173501577"/>
        <n v="9.5172413793103441E-2"/>
        <n v="0.12550169109357384"/>
        <n v="0.13119469026548672"/>
        <n v="0.12562499999999999"/>
        <n v="0.13103448275862067"/>
        <n v="0.09"/>
        <n v="0.10500769625448948"/>
        <n v="1.2711142654364798E-2"/>
        <n v="0.11752136752136752"/>
        <n v="0.11750636132315521"/>
        <n v="0.11749999999999999"/>
        <n v="0.11749598715890851"/>
        <n v="0.12381355932203389"/>
        <n v="9.9999999999999645E-2"/>
        <n v="0.1"/>
        <n v="9.0000000000000011E-2"/>
        <n v="9.2500000000000013E-2"/>
        <n v="2.7191780821917807E-2"/>
        <n v="0.11750000000000001"/>
        <n v="0.11130281690140845"/>
        <n v="0.111301421091997"/>
        <n v="9.9999999999999992E-2"/>
        <n v="9.0376175548589358E-2"/>
        <n v="9.2502434274586168E-2"/>
        <n v="0.105"/>
        <n v="9.2380952380952383E-2"/>
        <n v="0.11129815745393634"/>
        <n v="0.11130434782608695"/>
        <n v="9.2496894409937885E-2"/>
        <n v="9.2499999999999999E-2"/>
        <n v="0.1114"/>
        <n v="0.1202020202020202"/>
        <n v="2.038417210910488E-2"/>
        <n v="0.12380000000000001"/>
        <n v="0.12378947368421052"/>
        <n v="9.0684210526315798E-2"/>
        <n v="0.11130205587770163"/>
        <n v="0.12819738988580751"/>
        <n v="0.10000000000000002"/>
        <n v="0.11750561797752809"/>
        <n v="0.11130784708249497"/>
        <n v="9.2503576537911303E-2"/>
        <n v="9.2500653936698929E-2"/>
        <n v="0.10312500000000002"/>
        <n v="0.11136574074074074"/>
        <n v="0.10753701211305519"/>
        <n v="9.2941176470588235E-2"/>
        <n v="0.11591836734693892"/>
        <n v="0.10545454545454545"/>
        <n v="9.2483221476510058E-2"/>
        <n v="0.11155555555555578"/>
        <n v="0.1050078492935636"/>
        <n v="0.10120805369127525"/>
        <n v="9.2546296296296293E-2"/>
        <n v="0.11263779527559055"/>
        <n v="0.10169491525423753"/>
        <n v="0.12169811320754723"/>
        <n v="9.2514970059880242E-2"/>
        <n v="0.10484848484848483"/>
        <n v="0.10139896373056995"/>
        <n v="0.11076555023923444"/>
        <n v="0.12549925484351712"/>
        <n v="0.1255"/>
        <n v="0.12549747048903878"/>
        <n v="0.12549920760697306"/>
        <n v="0.12571428571428558"/>
        <n v="0.11899999999999999"/>
        <n v="0.13119909502262442"/>
        <n v="0.15972602739726027"/>
        <n v="0.13120639534883721"/>
        <n v="0.11978021978021978"/>
        <n v="0.12549668874172185"/>
        <n v="0.12550387596899226"/>
        <n v="0.12550185873605949"/>
        <n v="0.12549407114624506"/>
        <n v="0.12549893842887475"/>
        <n v="0.15965116279069769"/>
        <n v="0.11965517241379306"/>
        <n v="0.13119965724078833"/>
        <n v="0.1255109489051095"/>
        <n v="0.12549872122762148"/>
        <n v="0.13120857699805069"/>
        <n v="0.12550079491255961"/>
        <n v="0.12545454545454551"/>
        <n v="0.13120249221183802"/>
        <n v="0.12542857142857142"/>
        <n v="0.13119828259172522"/>
        <n v="0.12552941176470586"/>
        <n v="0.13121348314606743"/>
        <n v="0.12550449550449549"/>
        <n v="0.16"/>
        <n v="0.12550898203592814"/>
        <n v="0.15977777777777777"/>
        <n v="0.11888888888888888"/>
        <n v="0.12550543024227237"/>
        <n v="0.12000000000000002"/>
        <n v="0.11975"/>
        <n v="0.11981751824817517"/>
        <n v="0.11980246913580248"/>
        <n v="0.11988095238095238"/>
        <n v="0.11999999999999997"/>
        <n v="0.13120183486238532"/>
        <n v="0.12549738219895287"/>
        <n v="0.15973684210526318"/>
        <n v="0.15402234636871509"/>
        <n v="0.15397849462365593"/>
        <n v="0.15410000000000001"/>
        <n v="0.154"/>
        <n v="0.11972972972972973"/>
        <n v="0.15401408450704226"/>
        <n v="0.15399141630901289"/>
        <n v="0.13120300751879699"/>
        <n v="0.15398305084745764"/>
        <n v="0.13120000000000001"/>
        <n v="0.11979959919839679"/>
        <n v="0.12549912870301219"/>
        <n v="0.1198"/>
        <n v="0.13545454545454547"/>
        <n v="0.13583333333333333"/>
        <n v="0.12941176470588237"/>
        <n v="0.14799999999999999"/>
        <n v="0.12962962962962962"/>
        <n v="0.14153846153846156"/>
        <n v="0.14777777777777779"/>
        <n v="0.13574999999999998"/>
        <n v="0.1416"/>
        <n v="0.15970000000000001"/>
        <n v="0.1426"/>
        <n v="0.13121428571428573"/>
        <n v="0.13118852459016392"/>
        <n v="0.15399159663865544"/>
        <n v="0.15399773499433747"/>
        <n v="0.15399371069182391"/>
        <n v="0.16844402277039847"/>
        <n v="0.15399540757749713"/>
        <n v="0.15398437500000001"/>
        <n v="0.13199999999999998"/>
        <n v="0.13689576174112258"/>
        <n v="0.14830256104824299"/>
        <n v="0.13689655172413787"/>
        <n v="0.14256684491978611"/>
        <n v="0.13119866814650388"/>
        <n v="0.14278829604130808"/>
        <n v="0.13120257695060844"/>
        <n v="0.11338709677419355"/>
        <n v="0.14260073260073261"/>
        <n v="0.12553921568627452"/>
        <n v="0.14260416666666667"/>
        <n v="0.12825242718446603"/>
        <n v="0.10773684210526316"/>
        <n v="0.1476824978012313"/>
        <n v="0.13690070298769771"/>
        <n v="0.13121212121212122"/>
        <n v="0.13119747899159664"/>
        <n v="0.14829940119760479"/>
        <n v="0.12068965517241373"/>
        <n v="0.14789473684210527"/>
        <n v="0.11413793103448276"/>
        <n v="0.12561122244488979"/>
        <n v="0.11480046948356808"/>
        <n v="0.15863049095607235"/>
        <n v="0.14957746478873241"/>
        <n v="0.13690075693860387"/>
        <n v="0.12563636363636363"/>
        <n v="0.11978260869565217"/>
        <n v="0.14249999999999999"/>
        <n v="0.13120264582080576"/>
        <n v="0.13068965517241379"/>
        <n v="0.11975609756097562"/>
        <n v="0.13677966101694916"/>
        <n v="0.15970588235294117"/>
        <n v="0.14259668508287293"/>
        <n v="0.1596958174904943"/>
        <n v="0.12546874999999999"/>
        <n v="0.1559571209800919"/>
        <n v="0.15400213447171826"/>
        <n v="0.16623989218328844"/>
        <n v="0.15401162790697676"/>
        <n v="0.14830909090909089"/>
        <n v="0.17055900621118014"/>
        <n v="0.12549889135254988"/>
        <n v="0.13690062111801241"/>
        <n v="0.13088516746411483"/>
        <n v="0.14260162601626017"/>
        <n v="0.13691244239631334"/>
        <n v="0.11421052631578947"/>
        <n v="0.13689995189995191"/>
        <n v="0.15362831858407078"/>
        <n v="0.14830945558739256"/>
        <n v="0.14830000000000002"/>
        <n v="0.13705882352941176"/>
        <n v="0.14828793774319066"/>
        <n v="0.11339622641509434"/>
        <n v="0.13119565217391305"/>
        <n v="0.13117318435754191"/>
        <n v="0.15812030075187972"/>
        <n v="0.13125000000000001"/>
        <n v="0.11470588235294117"/>
        <n v="0.12041666666666667"/>
        <n v="0.13685772773797339"/>
        <n v="0.13690077148177707"/>
        <n v="0.14946555819477433"/>
        <n v="0.13689956331877728"/>
        <n v="9.4105504587155969E-2"/>
        <n v="0.12549295774647887"/>
        <n v="0.14829545454545454"/>
        <n v="0.14259388038942977"/>
        <n v="0.1312179487179487"/>
        <n v="0.12550159517901455"/>
        <n v="0.14950680272108843"/>
        <n v="0.13500000000000001"/>
        <n v="0.17205128205128206"/>
        <n v="0.12550303030303031"/>
        <n v="0.13690054495912807"/>
        <n v="0.13690009794319294"/>
        <n v="0.1483505154639175"/>
        <n v="0.16363636363636364"/>
        <n v="0.1369767441860465"/>
        <n v="0.13689979500783792"/>
        <n v="0.10478672985781991"/>
        <n v="0.13783940115685608"/>
        <n v="1.2036405005688281E-2"/>
        <n v="0.114797507788162"/>
        <n v="0.14259831460674158"/>
        <n v="0.13689927184466019"/>
        <n v="0.11979910714285714"/>
        <n v="0.1311965811965812"/>
        <n v="0.14637951105937136"/>
        <n v="0.13120133481646273"/>
        <n v="0.13119718309859163"/>
        <n v="0.15089024390243902"/>
        <n v="0.13119311193111929"/>
        <n v="0.16527472527472525"/>
        <n v="0.10976331360946746"/>
        <n v="0.17802499999999999"/>
        <n v="0.14830590513068731"/>
        <n v="0.16444444444444445"/>
        <n v="0.1397422680412371"/>
        <n v="0.14259927797833935"/>
        <n v="0.13117647058823528"/>
        <n v="0.15962962962962962"/>
        <n v="0.11684131736526945"/>
        <n v="0.12554179566563467"/>
        <n v="0.13691056910569105"/>
        <n v="0.1278"/>
        <n v="0.15399209486166007"/>
        <n v="0.13050724637681158"/>
        <n v="0.13052631578947368"/>
        <n v="0.12551020408163266"/>
        <n v="0.13115384615384615"/>
        <n v="0.11979057591623037"/>
        <n v="0.13119540229885057"/>
        <n v="0.13083333333333333"/>
        <n v="0.12549857549857549"/>
        <n v="0.13105263157894739"/>
        <n v="0.12560000000000002"/>
        <n v="0.126"/>
        <n v="0.12549918166939444"/>
        <n v="6.4100000000000004E-2"/>
        <n v="6.1499999999999999E-2"/>
        <n v="6.1500000000000006E-2"/>
        <n v="6.409999999999999E-2"/>
        <n v="6.6699999999999995E-2"/>
        <n v="0.15178130511463844"/>
        <n v="0.14831999999999998"/>
        <n v="0.14260447035957241"/>
        <n v="0.14830222222222222"/>
        <n v="0.14829566854990583"/>
        <n v="0.13690972222222225"/>
        <n v="0.13689557855126999"/>
        <n v="0.13689999999999999"/>
        <n v="0.15970274390243902"/>
        <n v="0.14834808259587021"/>
        <n v="0.13690038953811909"/>
        <n v="0.14777777777777917"/>
        <n v="0.13690789473684176"/>
        <n v="0.14262096774193539"/>
        <n v="0.15399685287175455"/>
        <n v="0.15399646330680816"/>
        <n v="0.14829885057471262"/>
        <n v="0.14265714285714284"/>
        <n v="0.14260303687635573"/>
        <n v="0.14829591836734693"/>
        <n v="0.13690040196516301"/>
        <n v="0.15399815327793168"/>
        <n v="0.13690528634361235"/>
        <n v="0.13689883913764511"/>
        <n v="0.13689752252252252"/>
        <n v="0.13689873417721521"/>
        <n v="0.1597048406139315"/>
        <n v="0.13119847328244275"/>
        <n v="0.15400195694716243"/>
        <n v="0.1539964317573595"/>
        <n v="0.1483142857142857"/>
        <n v="0.13120147118921127"/>
        <n v="0.13119693806541405"/>
        <n v="0.14259999999999998"/>
        <n v="0.15970434782608695"/>
        <n v="0.15969669117647059"/>
        <n v="0.1425984251968504"/>
        <n v="0.13120218579234974"/>
        <n v="0.13120370370370368"/>
        <n v="0.13689737470167065"/>
        <n v="0.13689994102614506"/>
        <n v="0.15399999999999997"/>
        <n v="0.1483109619686801"/>
        <n v="0.13689940828402367"/>
        <n v="0.13119791666666666"/>
        <n v="0.1368997756170531"/>
        <n v="0.2"/>
        <n v="0.24005899705014747"/>
        <n v="0.23000000000000007"/>
        <n v="0.26"/>
        <n v="0.31"/>
        <n v="0.22"/>
        <n v="0.22000000000000003"/>
        <n v="0.22999999999999998"/>
        <n v="0.23999999999999996"/>
        <n v="0.2299999999999997"/>
        <n v="0.27"/>
        <n v="0.22644501278772378"/>
        <n v="0.31325272067714632"/>
        <n v="0.23004307783719546"/>
        <n v="0.25804440649017929"/>
        <n v="0.20999999999999944"/>
        <n v="0.28000000000000008"/>
        <n v="0.24005341880341879"/>
        <n v="0.21000000000000002"/>
        <n v="0.28000000000000003"/>
        <n v="0.24808607021517554"/>
        <n v="0.22011363636363637"/>
        <n v="0.22998299319727888"/>
        <n v="0.19999999999999998"/>
        <n v="0.22902439024390245"/>
        <n v="0.23000000000000004"/>
        <n v="0.21740425531914895"/>
        <n v="0.28420183486238532"/>
        <n v="0.21999999999999997"/>
        <n v="9.2524999999999996E-2"/>
        <n v="9.2441176470588235E-2"/>
        <n v="9.3084263959390859E-2"/>
        <n v="9.2511999999999997E-2"/>
        <n v="9.2519999999999991E-2"/>
        <n v="9.264615384615385E-2"/>
        <n v="9.6302325581395357E-2"/>
        <n v="6.1502797761790566E-2"/>
        <n v="6.4101610904584883E-2"/>
        <n v="5.8914285714285718E-2"/>
        <n v="6.9309090909090904E-2"/>
        <n v="6.410169491525422E-2"/>
        <n v="6.4177997527812114E-2"/>
        <n v="6.6702040816326524E-2"/>
        <n v="6.6704416761041899E-2"/>
        <n v="6.4102431453698899E-2"/>
        <n v="6.4098360655737707E-2"/>
        <n v="6.1487603305785128E-2"/>
        <n v="7.1933333333333321E-2"/>
        <n v="6.6709677419354838E-2"/>
        <n v="6.6699029126213588E-2"/>
        <n v="6.4098196392785564E-2"/>
        <n v="6.1499820595622534E-2"/>
        <n v="6.9307692307692306E-2"/>
        <n v="6.1511111111111114E-2"/>
        <n v="6.152542372881354E-2"/>
        <n v="6.1491712707182324E-2"/>
        <n v="5.8886861313868603E-2"/>
        <n v="6.1496259351620952E-2"/>
        <n v="6.670473083197391E-2"/>
        <n v="5.8915254237288134E-2"/>
        <n v="6.4108527131782944E-2"/>
        <n v="6.1571428571428569E-2"/>
        <n v="5.890625E-2"/>
        <n v="6.1533742331288353E-2"/>
        <n v="6.4100074682598943E-2"/>
        <n v="6.1505263157894736E-2"/>
        <n v="6.6703703703703696E-2"/>
        <n v="6.9311111111111115E-2"/>
        <n v="6.6709558823529427E-2"/>
        <n v="6.6695464362850981E-2"/>
        <n v="6.6697556866048863E-2"/>
        <n v="6.1510204081632651E-2"/>
        <n v="6.3999999999999696E-2"/>
        <n v="6.4099216710182774E-2"/>
        <n v="6.4100111234705229E-2"/>
        <n v="6.4100790513833994E-2"/>
        <n v="6.4099576271186468E-2"/>
        <n v="5.8925619834710743E-2"/>
        <n v="5.8936170212765961E-2"/>
        <n v="5.8909090909090904E-2"/>
        <n v="6.4097610574478908E-2"/>
        <n v="6.4104046242774562E-2"/>
        <n v="6.1516129032258067E-2"/>
        <n v="6.6699507389162555E-2"/>
        <n v="0.15972222222222221"/>
        <n v="0.13119972329281551"/>
        <n v="0.12549975661203958"/>
        <n v="0.12549675023212631"/>
        <n v="0.12549823321554771"/>
        <n v="0.15400990099009901"/>
        <n v="0.12551470588235294"/>
        <n v="0.15973333333333334"/>
        <n v="0.12549725920125293"/>
        <n v="0.13119170984455955"/>
        <n v="0.12553571428571381"/>
        <n v="0.13119935431799837"/>
        <n v="0.12558139534883669"/>
        <n v="0.13120094907829893"/>
        <n v="0.14830022075055185"/>
        <n v="0.12551574375678612"/>
        <n v="0.12550068587105623"/>
        <n v="0.13119480519480517"/>
        <n v="0.11981684981684981"/>
        <n v="0.11974358974358974"/>
        <n v="0.13119784656796768"/>
        <n v="0.11982142857142856"/>
        <n v="0.12550847457627118"/>
        <n v="0.12549905838041434"/>
        <n v="0.13121165644171778"/>
        <n v="0.12588235294117567"/>
        <n v="0.12550000000000003"/>
        <n v="0.13119369369369369"/>
        <n v="0.11979865771812082"/>
        <n v="0.12550602409638556"/>
        <n v="0.14830164765525983"/>
        <n v="0.1312061068702291"/>
        <n v="0.13120046620046621"/>
        <n v="0.13119992581602374"/>
        <n v="0.11999999999999998"/>
        <n v="0.12549689440993789"/>
        <n v="0.12555555555555584"/>
        <n v="0.13121813031161472"/>
        <n v="0.12551116333725029"/>
        <n v="0.15971631205673761"/>
        <n v="0.12549979655499796"/>
        <n v="0.12545454545454504"/>
        <n v="0.11981566820276494"/>
        <n v="0.11979797979797979"/>
        <n v="0.12548872180451129"/>
        <n v="0.14830769230769231"/>
        <n v="0.12549429657794675"/>
        <n v="0.13117647058823553"/>
        <n v="0.11979768786127168"/>
        <n v="0.12549206349206349"/>
        <n v="0.131198738170347"/>
        <n v="0.1255017571261226"/>
        <n v="0.12550343249427917"/>
        <n v="0.13119783996072656"/>
        <n v="0.12549926793557833"/>
        <n v="0.12549382716049384"/>
        <n v="0.12550955414012738"/>
        <n v="0.13118110236220462"/>
        <n v="0.27222222222222225"/>
        <n v="0.44500115233924864"/>
        <n v="0.59846153846153849"/>
        <n v="0.29391304347826086"/>
        <n v="0.29393034825870645"/>
        <n v="0.44151852290211857"/>
        <n v="0.28300229621125145"/>
        <n v="0.1254997454607161"/>
        <n v="0.12550051072522983"/>
        <n v="0.14831111111111109"/>
        <n v="0.1254984326018809"/>
        <n v="0.13119949294881952"/>
        <n v="0.12549983503794127"/>
        <n v="0.11990000000000001"/>
        <n v="0.12549803921568628"/>
        <n v="0.13120071684587814"/>
        <n v="0.13120090016366615"/>
        <n v="0.1482948717948718"/>
        <n v="0.15400000000000003"/>
        <n v="0.15400352733686065"/>
        <n v="0.13119977119977119"/>
        <n v="0.11979460847240052"/>
        <n v="0.1254994019138756"/>
        <n v="0.1254995744680851"/>
        <n v="0.14268456375838928"/>
        <n v="0.13108108108108107"/>
        <n v="0.12550014088475628"/>
        <n v="0.12550037907505684"/>
        <n v="0.13690002651816494"/>
        <n v="0.11980162308385935"/>
        <n v="0.13690048939641111"/>
        <n v="0.14262917933130698"/>
        <n v="0.13119997258771929"/>
        <n v="0.13689624329159214"/>
        <n v="0.13689735099337746"/>
        <n v="0.13159231722428749"/>
        <n v="0.12581368821292774"/>
        <n v="0.12585378964343308"/>
        <n v="0.13131578947368422"/>
        <n v="0.1425925925925926"/>
        <n v="0.13128205128205128"/>
        <n v="0.14426322163907954"/>
        <n v="0.13689696969696968"/>
        <n v="0.12558053965658217"/>
        <n v="0.14150226390685641"/>
        <n v="0.11979904306220096"/>
        <n v="0.12559400444115471"/>
        <n v="0.12621640593662253"/>
        <n v="0.13689963656695553"/>
        <n v="0.12594401429422275"/>
        <n v="0.11987577639751552"/>
        <n v="0.13690533980582525"/>
        <n v="0.13323007128969541"/>
        <n v="0.11939470365699872"/>
        <n v="0.14262857142857144"/>
        <n v="0.14626494219086811"/>
        <n v="0.12551587301587303"/>
        <n v="0.125525"/>
        <n v="0.12551136363636364"/>
        <n v="0.12552857142857143"/>
        <n v="0.12550469483568075"/>
        <n v="0.11982666666666668"/>
        <n v="0.11987333333333333"/>
        <n v="0.14263999999999999"/>
        <n v="0.13690239043824701"/>
        <n v="0.12549730146491905"/>
        <n v="0.13690053848590433"/>
        <n v="0.11980879541108987"/>
        <n v="0.13119937996512304"/>
        <n v="0.14262195121951221"/>
        <n v="0.13690021231422506"/>
        <n v="0.13690079893475365"/>
        <n v="0.13690212765957449"/>
        <n v="0.13689916405433647"/>
        <n v="0.11980707395498391"/>
        <n v="0.12550318471337579"/>
        <n v="0.13119910227637063"/>
        <n v="0.13119922630560926"/>
        <n v="0.12550084073985107"/>
        <n v="0.14258536585365855"/>
        <n v="0.1254996034892942"/>
        <n v="0.1254953560371517"/>
        <n v="0.1198076923076923"/>
        <n v="0.13689732142857142"/>
        <n v="0.12550005988741167"/>
        <n v="0.14262068965517241"/>
        <n v="0.12549884754692131"/>
        <n v="0.12549925112331503"/>
        <n v="0.11979591836734693"/>
        <n v="0.125503663003663"/>
        <n v="0.13120238984316654"/>
        <n v="0.13119841531858698"/>
        <n v="0.13879227053140106"/>
        <n v="0.14499999999999602"/>
        <n v="0.1325714285714284"/>
        <n v="0.15124999999999922"/>
        <n v="0.14500000000000077"/>
        <n v="0.15750000000000028"/>
        <n v="0.13875000000000082"/>
        <n v="0.15121951219512167"/>
        <n v="0.1388888888888889"/>
        <n v="0.13880341880341879"/>
        <n v="0.1575"/>
        <n v="0.13874999999999996"/>
        <n v="0.14496969696969697"/>
        <n v="0.14500506585612968"/>
        <n v="0.15125000000000011"/>
        <n v="0.15130225080385851"/>
        <n v="0.13896551724137934"/>
        <n v="0.1573333333333333"/>
        <n v="0.15125000000000002"/>
        <n v="0.15131868131868129"/>
        <n v="0.14500000000000005"/>
        <n v="0.14499999999999963"/>
        <n v="0.15130319148936136"/>
        <n v="0.15750000000000011"/>
        <n v="0.15749652294853964"/>
        <n v="0.13878378378378378"/>
        <n v="0.15129427792915531"/>
        <n v="0.15129551227773075"/>
        <n v="0.15129760225669958"/>
        <n v="0.15130434782608695"/>
        <n v="0.13877049180327869"/>
        <n v="0.15752066115702479"/>
        <n v="0.13881656804733727"/>
        <n v="0.13881118881118881"/>
        <n v="0.15748538011695906"/>
        <n v="0.14501070663811563"/>
        <n v="0.14500000000000002"/>
        <n v="0.14500452488687784"/>
        <n v="0.14499999999999999"/>
        <n v="6.4104193138500645E-2"/>
        <n v="6.6703397612488516E-2"/>
        <n v="6.1504424778761065E-2"/>
        <n v="7.7321131447587357E-2"/>
        <n v="6.4515503875968994E-2"/>
        <n v="7.0369276218611526E-2"/>
        <n v="6.410041841004184E-2"/>
        <n v="6.4102112676056339E-2"/>
        <n v="6.4098557692307684E-2"/>
        <n v="6.1614349775784755E-2"/>
        <n v="6.669763513513513E-2"/>
        <n v="0.11980392156862746"/>
        <n v="0.13120017520805957"/>
        <n v="0.1197953216374269"/>
        <n v="0.12549894957983193"/>
        <n v="0.12549942594718713"/>
        <n v="0.12549967198775419"/>
        <n v="0.12550111912459586"/>
        <n v="0.13119893428063942"/>
        <n v="5.8921568627450981E-2"/>
        <n v="5.8891625615763547E-2"/>
        <n v="6.4112903225806442E-2"/>
        <n v="6.669749009247028E-2"/>
        <n v="6.4100169779286925E-2"/>
        <n v="6.1494607087827419E-2"/>
        <n v="0.1513006072874494"/>
        <n v="0.13879746835443038"/>
        <n v="0.13878962536023054"/>
        <n v="0.15750263435194942"/>
        <n v="0.13875000000000001"/>
        <n v="0.13879844961240312"/>
        <n v="0.15129629629629632"/>
        <n v="0.14500257334019559"/>
        <n v="0.14500295333727112"/>
        <n v="0.15749206349206349"/>
        <n v="0.1388095238095238"/>
        <n v="0.13878787878787879"/>
        <n v="0.15749714285714286"/>
        <n v="0.13880487804878047"/>
        <n v="0.14500559910414335"/>
        <n v="0.14500321543408359"/>
        <n v="0.15129917657822509"/>
        <n v="0.15129554655870445"/>
        <n v="0.14500305064063454"/>
        <n v="0.1574963181148748"/>
        <n v="0.15129726205997393"/>
        <n v="0.15129951355107712"/>
        <n v="0.15129946524064172"/>
        <n v="0.13253968253968254"/>
        <n v="0.13879870129870131"/>
        <n v="0.15129682997118155"/>
        <n v="0.1328125"/>
        <n v="0.13880114176974309"/>
        <n v="0.14500485908649174"/>
        <n v="0.15129268292682926"/>
        <n v="0.145004712535344"/>
        <n v="0.15749694749694751"/>
        <n v="0.1388118811881188"/>
        <n v="0.15749706227967097"/>
        <n v="0.15750277469478358"/>
        <n v="0.15129856306546036"/>
        <n v="0.15129818594104308"/>
        <n v="0.15129870129870129"/>
        <n v="0.151289592760181"/>
        <n v="0.15129870129870132"/>
        <n v="0.15130620985010707"/>
        <n v="0.15130360205831903"/>
        <n v="0.14502369668246445"/>
        <n v="0.15751054852320676"/>
        <n v="0.15754716981132075"/>
        <n v="0.13891891891891892"/>
        <n v="0.15751937984496125"/>
        <n v="0.15752808988764044"/>
        <n v="0.14500377928949357"/>
        <n v="0.13878612716763006"/>
        <n v="0.15749546279491833"/>
        <n v="0.13878048780487803"/>
        <n v="0.15749571183533448"/>
        <n v="0.15129807692307692"/>
        <n v="0.15126760563380282"/>
        <n v="0.13880073800738008"/>
        <n v="0.13249999999999998"/>
        <n v="0.13250000000000001"/>
        <n v="0.14501694915254237"/>
        <n v="0.13879611650485438"/>
        <n v="0.15126126126126124"/>
        <n v="0.13880281690140844"/>
        <n v="0.15749693251533745"/>
        <n v="0.1574964234620887"/>
        <n v="0.13879120879120879"/>
        <n v="0.15130311614730876"/>
        <n v="0.15129853596435391"/>
        <n v="0.15130104463437796"/>
        <n v="0.15130952380952381"/>
        <n v="0.14500665778961386"/>
        <n v="0.15750572082379863"/>
        <n v="0.14501057082452432"/>
        <n v="0.13864864864864865"/>
        <n v="0.15748466257668714"/>
        <n v="0.15749999999999997"/>
        <n v="0.14500978473581211"/>
        <n v="0.15130718954248365"/>
        <n v="0.15129699248120301"/>
        <n v="0.15129966887417221"/>
        <n v="0.14500453309156844"/>
        <n v="0.14500432152117546"/>
        <n v="0.13886075949367088"/>
        <n v="0.13879310344827586"/>
        <n v="0.15129785247432306"/>
        <n v="0.13883211678832116"/>
        <n v="0.15751824817518248"/>
        <n v="0.15753164556962027"/>
        <n v="0.15129757785467129"/>
        <n v="0.15129292929292928"/>
        <n v="0.13886792452830191"/>
        <n v="0.15129287598944591"/>
        <n v="0.14500872600349041"/>
        <n v="0.15752873563218392"/>
        <n v="0.14500742942050521"/>
        <n v="0.15130165289256201"/>
        <n v="0.13880000000000001"/>
        <n v="0.1512998712998713"/>
        <n v="0.15749723145071981"/>
        <n v="0.15749482401656315"/>
        <n v="0.13884210526315788"/>
        <n v="0.13882681564245811"/>
        <n v="0.15129789864029666"/>
        <n v="0.15750588235294116"/>
        <n v="0.15750352609308885"/>
        <n v="0.15129910406616126"/>
        <n v="0.15129776021080368"/>
        <n v="0.14500566251415628"/>
        <n v="0.15129909365558911"/>
        <n v="0.15131004366812226"/>
        <n v="0.15129629629629629"/>
        <n v="0.13873684210526316"/>
        <n v="0.15749103942652329"/>
        <n v="0.15756756756756757"/>
        <n v="0.14501035196687373"/>
        <n v="0.28300163132137029"/>
        <n v="0.28299956559513467"/>
        <n v="0.29390284757118929"/>
        <n v="0.29375000000000001"/>
        <n v="0.29390390390390392"/>
        <n v="6.142857142857143E-2"/>
        <n v="6.9375000000000006E-2"/>
        <n v="6.1578947368421046E-2"/>
        <n v="6.4090909090909087E-2"/>
        <n v="6.4375000000000002E-2"/>
        <n v="6.687499999999999E-2"/>
        <n v="6.1612903225806447E-2"/>
        <n v="6.6744186046511625E-2"/>
        <n v="6.9473684210526312E-2"/>
        <n v="6.6666666666666666E-2"/>
        <n v="6.3913043478260864E-2"/>
        <n v="0.10442493080080176"/>
        <n v="9.200873362445415E-2"/>
        <n v="0.11291666666666667"/>
        <n v="9.1374999999999998E-2"/>
        <n v="9.2007575757575774E-2"/>
        <n v="9.0971428571428564E-2"/>
        <n v="0.17660606060606052"/>
        <n v="0.18470588235294122"/>
        <n v="9.2460317460317451E-2"/>
        <n v="9.2502685284640174E-2"/>
        <n v="9.2495921696574224E-2"/>
        <n v="9.2517482517482499E-2"/>
        <n v="9.0000000000000038E-2"/>
        <n v="0.10000000000000005"/>
        <n v="9.9999999999999867E-2"/>
        <n v="9.9999999999999048E-2"/>
        <n v="8.9999999999999983E-2"/>
        <n v="9.2498430634023854E-2"/>
        <n v="9.999999999999995E-2"/>
        <n v="9.2491525423728821E-2"/>
        <n v="9.2498113207547167E-2"/>
        <n v="0.11128571428571428"/>
        <n v="0.11129591836734694"/>
        <n v="0.14209374999999999"/>
        <n v="0.14052941176470587"/>
        <n v="0.11752941176470588"/>
        <n v="0.15971111111111111"/>
        <n v="0.14829999999999999"/>
        <n v="0.15419999999999998"/>
        <n v="0.14830526315789472"/>
        <n v="0.14830588235294118"/>
        <n v="0.1484"/>
        <n v="0.10209859154929576"/>
        <n v="5.9488636363636369E-2"/>
        <n v="5.951289398280802E-2"/>
        <n v="0.37251908396946565"/>
        <n v="0.37250420168067222"/>
        <n v="0.1052016129032258"/>
        <n v="0.10520231213872833"/>
        <n v="0.10518181818181818"/>
        <n v="0.1052020202020202"/>
        <n v="0.10679775280898877"/>
        <n v="0.1081131019036954"/>
        <n v="0.10519801980198019"/>
        <n v="0.10574094401756312"/>
        <n v="0.1052"/>
        <n v="0.10520061898972034"/>
        <n v="0.10519767441860466"/>
        <n v="0.10520061464913778"/>
        <n v="0.10520491803278684"/>
        <n v="0.10375524475524475"/>
        <n v="0.11471271788250484"/>
        <n v="0.10621621621621639"/>
        <n v="0.10519999999999999"/>
        <n v="0.13288135593220346"/>
        <n v="0.13280632411067192"/>
        <n v="0.12521739130434764"/>
        <n v="0.12893129770992368"/>
        <n v="0.1288888888888885"/>
        <n v="0.12499999999999997"/>
        <n v="0.13663366336633662"/>
        <n v="0.12466666666666662"/>
        <n v="0.12889787664307381"/>
        <n v="0.12888888888888889"/>
        <n v="0.12889182058047491"/>
        <n v="0.13666666666666666"/>
        <n v="0.1250314465408805"/>
        <n v="0.13666666666666671"/>
        <n v="0.12889855072463768"/>
        <n v="0.12497382198952882"/>
        <n v="0.12890086206896553"/>
        <n v="0.13670103092783503"/>
        <n v="0.12898734177215188"/>
        <n v="0.13624999999999998"/>
        <n v="0.1327272727272728"/>
        <n v="0.1328148148148148"/>
        <n v="0.125"/>
        <n v="0.12500745156482862"/>
        <n v="0.13277372262773721"/>
        <n v="0.13660550458715598"/>
        <n v="0.12885245901639367"/>
        <n v="0.1289999999999992"/>
        <n v="0.137777777777778"/>
        <n v="0.23719983851433182"/>
        <n v="0.23714285714285666"/>
        <n v="0.23719594594594592"/>
        <n v="0.2372063492063492"/>
        <n v="0.23719981071808821"/>
        <n v="0.23719999999999999"/>
        <n v="0.23719934102141679"/>
        <n v="0.23720016499948438"/>
        <n v="0.23719599427753935"/>
        <n v="0.23720863309352519"/>
        <n v="0.23719838465421503"/>
        <n v="0.23720000000000002"/>
        <n v="0.23720110055027513"/>
        <n v="0.2372003034901366"/>
        <n v="0.10519923736892278"/>
        <n v="0.10517241379310335"/>
        <n v="0.10518900343642577"/>
        <n v="0.10679999999999999"/>
        <n v="0.10520016240357287"/>
        <n v="0.10519879969992499"/>
        <n v="0.10519949951341583"/>
        <n v="0.10519838354151356"/>
        <n v="0.10520091324200913"/>
        <n v="0.10520012410797396"/>
        <n v="0.1052500000000002"/>
        <n v="0.10520018460828429"/>
        <n v="0.10519794721407626"/>
        <n v="0.1052012956964368"/>
        <n v="0.10519860973187686"/>
        <n v="0.10519923769923771"/>
        <n v="0.1052000540686672"/>
        <n v="0.37666666666666665"/>
        <n v="0.37916666666666665"/>
        <n v="0.35122810091100209"/>
        <n v="0.37793780687397704"/>
        <n v="0.37749999999999995"/>
        <n v="0.375"/>
        <n v="0.37666666666666671"/>
        <n v="0.37793893129770995"/>
        <n v="0.35222222222222221"/>
        <n v="0.35200000000000004"/>
        <n v="0.35204545454545449"/>
        <n v="0.35235294117647059"/>
        <n v="0.35203124999999996"/>
        <n v="0.35203125000000002"/>
        <n v="0.35192307692307695"/>
        <n v="0.35200000000001336"/>
        <n v="0.35201257861635221"/>
        <n v="0.35199999999999998"/>
        <n v="0.35199988604637911"/>
        <n v="0.35200624860522201"/>
        <n v="0.35736196319018404"/>
        <n v="0.35859384808537353"/>
        <n v="0.35666666666666669"/>
        <n v="0.35657894736842105"/>
        <n v="0.35856250000000001"/>
        <n v="0.35157894736842105"/>
        <n v="0.35136363636363638"/>
        <n v="0.31511805368525003"/>
        <n v="0.3163636363636364"/>
        <n v="0.28109756097560978"/>
        <n v="0.31328337639965548"/>
        <n v="0.28100000000000003"/>
        <n v="0.32107726054106756"/>
        <n v="0.30799705990444687"/>
        <n v="0.28090909090909089"/>
        <n v="0.3124311410905003"/>
        <n v="0.32329999999999998"/>
        <n v="0.28101190476190474"/>
        <n v="0.31510874293170948"/>
        <n v="0.32151745968938572"/>
        <n v="0.28107142857142858"/>
        <n v="0.28095238095238095"/>
        <n v="0.40145322434150854"/>
        <n v="0.40335937499999996"/>
        <n v="0.40293260473588349"/>
        <n v="0.40271523178807989"/>
        <n v="0.10520026220911176"/>
        <n v="0.1052002840068635"/>
        <n v="0.10519989632605456"/>
        <n v="0.10520013142959556"/>
        <n v="0.28099970539133851"/>
        <n v="0.28099137931034479"/>
        <n v="0.28100005517545795"/>
        <n v="0.28099988957597177"/>
        <n v="0.28100746268656718"/>
        <n v="0.28100409836065571"/>
        <n v="0.28100005235876224"/>
        <n v="0.28100079554494828"/>
        <n v="0.28100006981290143"/>
        <n v="0.28100227790432802"/>
        <n v="0.28099977003564447"/>
        <n v="0.28099415204678363"/>
        <n v="0.28099986132297877"/>
        <n v="0.28098360655737709"/>
        <n v="0.28089999999999998"/>
        <n v="0.36704347826086986"/>
        <n v="0.37015094339622695"/>
        <n v="0.37"/>
        <n v="0.37000000000000005"/>
        <n v="0.36400000000000005"/>
        <n v="0.36917525773195869"/>
        <n v="0.37352941176470589"/>
        <n v="0.37103448275862067"/>
        <n v="0.37000000000000016"/>
        <n v="0.36833333333333329"/>
        <n v="0.3697916666666668"/>
        <n v="0.36844660194174755"/>
        <n v="0.36783216783216799"/>
        <n v="0.36881188118811881"/>
        <n v="0.37081967213114764"/>
        <n v="0.37093749999999925"/>
        <n v="0.37058139534883727"/>
        <n v="0.10520003347840644"/>
        <n v="0.11387409200968523"/>
        <n v="0.10520002133560913"/>
        <n v="0.10890004413062666"/>
        <n v="0.10520010217983651"/>
        <n v="0.10520030581039755"/>
        <n v="0.11084971236816873"/>
        <n v="0.10519975786924939"/>
        <n v="0.10520024271844659"/>
        <n v="0.10679782082324456"/>
        <n v="0.10520020359687818"/>
        <n v="0.10520013297872341"/>
        <n v="0.10519988412514483"/>
        <n v="0.10520000853825136"/>
        <n v="0.10520000000000002"/>
        <n v="0.35199774266365691"/>
        <n v="0.35200000000000009"/>
        <n v="0.35200011676104853"/>
        <n v="0.35200068752148511"/>
        <n v="0.35166666666666674"/>
        <n v="0.35200098247912232"/>
        <n v="0.35200026388705635"/>
        <n v="0.35214285714285715"/>
        <n v="0.35181818181818181"/>
        <n v="0.35199905778894475"/>
        <n v="0.23720037673651989"/>
        <n v="0.23720017734426957"/>
        <n v="0.23719814241486067"/>
        <n v="0.40695652173913038"/>
        <n v="0.40684210526315789"/>
        <n v="0.10520013016596161"/>
        <n v="0.10520043077659447"/>
        <n v="0.23720008568980291"/>
        <n v="0.41949852507374635"/>
        <n v="0.4195073375262055"/>
        <n v="0.41949999999999998"/>
        <n v="0.4195007342143906"/>
        <n v="0.41950000000000004"/>
        <n v="0.41949889135254992"/>
        <n v="0.41950202663578462"/>
        <n v="0.41948979591836733"/>
        <n v="0.35189189189189191"/>
        <n v="0.35193548387096774"/>
        <n v="0.35190476190476189"/>
        <n v="0.4184482758620689"/>
        <n v="0.35899590163934436"/>
        <n v="0.36682539682539689"/>
        <n v="0.35898989898989897"/>
        <n v="0.4069999999999982"/>
        <n v="0.40414285714285664"/>
        <n v="0.3524999999999977"/>
        <n v="0.35902439024390242"/>
        <n v="0.40144578313253004"/>
        <n v="0.40044982698961945"/>
        <n v="0.3519999999999982"/>
        <n v="0.42133333333331391"/>
        <n v="0.42142857142857248"/>
        <n v="0.42133333333334427"/>
        <n v="0.42139999999999417"/>
        <n v="0.3531746031746032"/>
        <n v="0.35120000000000007"/>
        <n v="0.35119956379498368"/>
        <n v="0.35119926948051933"/>
        <n v="0.35119917214511809"/>
        <n v="0.35119990194876827"/>
        <n v="0.35120158887785496"/>
        <n v="0.35119469026548666"/>
        <n v="0.35120418848167539"/>
        <n v="0.35119966442953027"/>
        <n v="0.35119966905681188"/>
        <n v="0.35121951219512199"/>
        <n v="0.35120273109243699"/>
        <n v="0.35120232172470972"/>
        <n v="0.35120530565167246"/>
        <n v="0.3511971830985916"/>
        <n v="2.7559999999999998E-2"/>
        <n v="2.7001053740779768E-2"/>
        <n v="3.2012383900928802E-2"/>
        <n v="3.2001074402363688E-2"/>
        <n v="1.4700000000000001E-2"/>
        <n v="2.4200149365197907E-2"/>
        <n v="3.1200020797587481E-2"/>
        <n v="3.120012372409527E-2"/>
        <n v="2.9000000000000001E-2"/>
        <n v="2.9000212269157288E-2"/>
        <n v="2.864285714285714E-2"/>
        <n v="2.8649940262843489E-2"/>
        <n v="5.3333333333333344E-2"/>
        <n v="1.5799990416407114E-2"/>
        <n v="1.5510839071665391E-2"/>
        <n v="1.5883785289413626E-2"/>
        <n v="5.0553097345132733E-2"/>
        <n v="5.0385072851620576E-2"/>
        <n v="1.5800035205069531E-2"/>
        <n v="1.580121703853956E-2"/>
        <n v="1.5799999999999998E-2"/>
        <n v="1.5805439330543947E-2"/>
        <n v="5.5966338880484114E-2"/>
        <n v="5.5945295404814008E-2"/>
        <n v="5.5942583732057453E-2"/>
        <n v="1.5800342447984225E-2"/>
        <n v="1.579988016776513E-2"/>
        <n v="1.5800207397165571E-2"/>
        <n v="4.7950992817912971E-2"/>
        <n v="4.7499999999999903E-2"/>
        <n v="5.0999099909990998E-2"/>
        <n v="4.8252100840336126E-2"/>
        <n v="5.2999983423674304E-2"/>
        <n v="1.5799998110872873E-2"/>
        <n v="1.5799992449696102E-2"/>
        <n v="1.5800030237363302E-2"/>
        <n v="1.5801860974274769E-2"/>
        <n v="1.5796019900497511E-2"/>
        <n v="1.5799888915337616E-2"/>
        <n v="2.0995024875621889E-2"/>
        <n v="2.1001059322033899E-2"/>
        <n v="2.1001642036124795E-2"/>
        <n v="2.1007462686567165E-2"/>
        <n v="6.1860465116278705E-2"/>
        <n v="6.1845991561181431E-2"/>
        <n v="5.6000000000000001E-2"/>
        <n v="1.5800029846291599E-2"/>
        <n v="1.580001540054244E-2"/>
        <n v="1.5800000000000002E-2"/>
        <n v="1.5800003934606833E-2"/>
        <n v="1.5799973866768031E-2"/>
        <n v="1.5800015496668214E-2"/>
        <n v="5.6874999999999995E-2"/>
        <n v="6.3611111111111118E-2"/>
        <n v="7.2361111111111112E-2"/>
        <n v="1.5799768071124855E-2"/>
        <n v="1.5800257916606962E-2"/>
        <n v="5.4141983795400236E-2"/>
        <n v="5.415495383311035E-2"/>
        <n v="5.3969999999999997E-2"/>
        <n v="1.5800066075656628E-2"/>
        <n v="1.5800086417974937E-2"/>
        <n v="1.5799871118450201E-2"/>
        <n v="2.1536924772664643E-2"/>
        <n v="2.100009956192752E-2"/>
        <n v="2.1536875589066917E-2"/>
        <n v="2.1103993294617734E-2"/>
        <n v="5.4999999999999993E-2"/>
        <n v="5.5E-2"/>
        <n v="4.5637963544940298E-2"/>
        <n v="4.6379635449402906E-2"/>
        <n v="4.6791704238052303E-2"/>
        <n v="6.6838541666666668E-2"/>
        <n v="3.7021276595744682E-2"/>
        <n v="3.7000073994598391E-2"/>
        <n v="3.7000036620646728E-2"/>
        <n v="3.6999893989186898E-2"/>
        <n v="4.7999944504564497E-2"/>
        <n v="4.8064516129032259E-2"/>
        <n v="4.8000000000000001E-2"/>
        <n v="4.8000134489946875E-2"/>
        <n v="2.1028571428571431E-2"/>
        <n v="2.1000014405278093E-2"/>
        <n v="2.0999880789175657E-2"/>
        <n v="6.3576388888888891E-2"/>
        <n v="2.1000429830217066E-2"/>
        <n v="2.0999652093239014E-2"/>
        <n v="3.6485097636177237E-2"/>
        <n v="1.0596825396825398E-2"/>
        <n v="2.7113964122405906E-2"/>
        <n v="8.6637554585152834E-2"/>
        <n v="6.1503416856492034E-3"/>
        <n v="6.1447459986082118E-3"/>
        <n v="6.1409395973154365E-3"/>
        <n v="6.1420265780730895E-3"/>
        <n v="8.0902777777777778E-3"/>
        <n v="8.1250000000000003E-3"/>
        <n v="9.0096862801792681E-3"/>
        <n v="1.7324840764331214E-2"/>
        <n v="1.8983585858585856E-2"/>
        <n v="8.0946948088990289E-3"/>
        <n v="1.3840162019006078E-2"/>
        <n v="1.578125E-2"/>
        <n v="1.5740740740740736E-2"/>
        <n v="1.5761904761904755E-2"/>
        <n v="6.609555189456344E-2"/>
        <n v="4.2287449392712555E-2"/>
        <n v="4.7688838782412634E-3"/>
        <n v="9.7693672383205206E-3"/>
        <n v="4.3044619422572174E-3"/>
        <n v="4.5932141554177307E-3"/>
        <n v="4.7719498289623703E-3"/>
        <n v="3.5531914893616755E-2"/>
        <n v="4.8694996986136226E-2"/>
        <n v="5.3769559032716942E-2"/>
        <n v="7.7699999999999991E-2"/>
        <n v="7.7709750566893443E-2"/>
        <n v="7.7694656488549688E-2"/>
        <n v="7.7706989940675777E-2"/>
        <n v="7.7706766917293238E-2"/>
        <n v="4.24E-2"/>
        <n v="3.2805862625760775E-2"/>
        <n v="2.3035292762968503E-2"/>
        <n v="3.4545699214124231E-2"/>
        <n v="3.3888569236670503E-2"/>
        <n v="3.1458026509572898E-2"/>
        <n v="4.9328703703703701E-2"/>
        <n v="4.9319444444444444E-2"/>
        <n v="4.9319105691056915E-2"/>
        <n v="4.9319625998547563E-2"/>
        <n v="6.6E-3"/>
        <n v="6.6000000000000008E-3"/>
        <n v="6.6352739726027394E-3"/>
        <n v="6.634424603174603E-3"/>
        <n v="6.6353677621283262E-3"/>
        <n v="6.6319444444444438E-3"/>
        <n v="6.6347597597597599E-3"/>
        <n v="6.6369047619047623E-3"/>
        <n v="6.6354166666666662E-3"/>
        <n v="6.6360028860028859E-3"/>
        <n v="6.6359819121447035E-3"/>
        <n v="1.5763888888888886E-2"/>
        <n v="1.5764961162300702E-2"/>
        <n v="1.6032761709751726E-2"/>
        <n v="1.5764539316053146E-2"/>
        <n v="1.5761467889908249E-2"/>
        <n v="1.5764196983141084E-2"/>
        <n v="3.1151203678658368E-2"/>
        <n v="1.5764691046658265E-2"/>
        <n v="1.5764227642276418E-2"/>
        <n v="1.576406381192275E-2"/>
        <n v="7.3653872375238613E-2"/>
        <n v="4.9101439621035491E-2"/>
        <n v="6.1118055555555557E-2"/>
        <n v="6.9093438872054908E-2"/>
        <n v="1.6741255144032921E-2"/>
        <n v="3.9199540174249758E-2"/>
        <n v="7.6529638183217868E-2"/>
        <n v="7.0432098765432091E-2"/>
        <n v="4.9558823529411773E-2"/>
        <n v="7.8460648148148154E-2"/>
        <n v="6.2037037037037043E-3"/>
        <n v="8.0458593898048145E-2"/>
        <n v="8.0467128027681648E-2"/>
        <n v="8.0459802538787026E-2"/>
        <n v="1.7288768238887003E-2"/>
        <n v="4.7780320366132722E-2"/>
        <n v="4.995556642615466E-2"/>
        <n v="4.9955793462244005E-2"/>
        <n v="4.9953703703703702E-2"/>
        <n v="5.0197627314814815E-2"/>
        <n v="4.9955570489844683E-2"/>
        <n v="6.3276620370370379E-2"/>
        <n v="5.4330949656750567E-2"/>
        <n v="1.1800401203610832E-2"/>
        <n v="1.1799585218702864E-2"/>
        <n v="1.1799822677568713E-2"/>
        <n v="1.18E-2"/>
        <n v="1.1800227484231207E-2"/>
        <n v="5.6441570881226054E-2"/>
        <n v="5.645833333333334E-2"/>
        <n v="5.6441854990583802E-2"/>
        <n v="1.4240162037037037E-2"/>
        <n v="1.4239004629629629E-2"/>
        <n v="1.4240451388888889E-2"/>
        <n v="1.3385416666666665E-2"/>
        <n v="1.2070778405524169E-2"/>
        <n v="1.2088243546576881E-2"/>
        <n v="1.1868705328135153E-2"/>
        <n v="1.3061342592592593E-2"/>
        <n v="1.4253472222222221E-2"/>
        <n v="1.1869212962962963E-2"/>
        <n v="1.2062062062062062E-2"/>
        <n v="1.3954758986928106E-2"/>
        <n v="1.3952464788732395E-2"/>
        <n v="1.3954910015649453E-2"/>
        <n v="1.3952599388379205E-2"/>
        <n v="1.3954813108038915E-2"/>
        <n v="1.3952546296296296E-2"/>
        <n v="1.3954475308641976E-2"/>
        <n v="1.395238095238095E-2"/>
        <n v="1.3955357142857141E-2"/>
        <n v="1.3952294685990338E-2"/>
        <n v="4.2141776677667768E-2"/>
        <n v="4.2141715830875122E-2"/>
        <n v="4.2152777777777782E-2"/>
        <n v="1.0614737274220033E-2"/>
        <n v="8.3504403794037937E-2"/>
        <n v="8.3504901960784306E-2"/>
        <n v="8.3472222222222225E-2"/>
        <n v="7.0645816409423218E-2"/>
        <n v="6.1376208680008995E-2"/>
        <n v="6.7780096032925577E-2"/>
        <n v="6.4990002438429645E-2"/>
        <n v="6.1141960784313727E-2"/>
        <n v="6.1142473118279569E-2"/>
        <n v="6.1144045761830468E-2"/>
        <n v="9.6999999999999989E-2"/>
        <n v="9.0114319214421746E-3"/>
        <n v="1.7109628965362625E-2"/>
        <n v="2.0403823178016724E-2"/>
        <n v="1.3828185627813129E-2"/>
        <n v="8.0957840889045712E-3"/>
        <n v="1.576388888888889E-2"/>
        <n v="1.5755208333333333E-2"/>
        <n v="1.5763713080168783E-2"/>
        <n v="9.3978494623655918E-3"/>
        <n v="7.5275858587315553E-3"/>
        <n v="7.2158968850698181E-3"/>
        <n v="7.6671279934755216E-3"/>
        <n v="2.7315497507197528E-2"/>
        <n v="8.6644182124789207E-2"/>
        <n v="9.983739837398373E-3"/>
        <n v="5.888567293777134E-2"/>
        <n v="4.8936243936243934E-2"/>
        <n v="3.6493656866693515E-2"/>
        <n v="1.4236111111111109E-2"/>
        <n v="1.4230769230769241E-2"/>
        <n v="4.4617603649537096E-2"/>
        <n v="3.7211851168984157E-2"/>
        <n v="4.3698797184191555E-2"/>
        <n v="4.4268690416457604E-2"/>
        <n v="3.5644477226627329E-2"/>
        <n v="1.5764556623931624E-2"/>
        <n v="7.5771860118612852E-2"/>
        <n v="7.845975026567481E-2"/>
        <n v="4.1356415231627461E-2"/>
        <n v="7.8459860055676775E-2"/>
        <n v="7.8460011344299516E-2"/>
        <n v="4.9553921568627465E-2"/>
        <n v="8.0459368891371119E-2"/>
        <n v="8.0458964292391105E-2"/>
        <n v="8.6645605973578413E-2"/>
        <n v="5.1034814555633308E-2"/>
        <n v="4.9955534190602092E-2"/>
        <n v="4.9955447430899559E-2"/>
        <n v="5.1035236625514409E-2"/>
        <n v="1.1799899193548386E-2"/>
        <n v="1.1800056828944879E-2"/>
        <n v="1.1800069128974917E-2"/>
        <n v="1.1799968979423018E-2"/>
        <n v="6.3212535014005602E-2"/>
        <n v="6.3212099811676081E-2"/>
        <n v="6.3194444444444442E-2"/>
        <n v="1.4252989969135802E-2"/>
        <n v="1.4252973339719029E-2"/>
        <n v="1.4038825757575757E-2"/>
        <n v="1.4252761533463287E-2"/>
        <n v="1.0614598629466471E-2"/>
        <n v="1.0625000000000001E-2"/>
        <n v="7.9831932773109238E-3"/>
        <n v="8.0000000000000002E-3"/>
        <n v="5.1786839499504906E-3"/>
        <n v="2.821428571428572E-2"/>
        <n v="2.8220130015691548E-2"/>
        <n v="2.8218675868018114E-2"/>
        <n v="2.8220031136481576E-2"/>
        <n v="2.8215384615384614E-2"/>
        <n v="2.8219109554777386E-2"/>
        <n v="2.8219474497681609E-2"/>
        <n v="2.8220559531554976E-2"/>
        <n v="2.8228699551569501E-2"/>
        <n v="2.8218654434250767E-2"/>
        <n v="2.8218442256042971E-2"/>
        <n v="2.8297872340425533E-2"/>
        <n v="2.8243243243243243E-2"/>
        <n v="2.8217186831979484E-2"/>
        <n v="2.8152173913043477E-2"/>
        <n v="2.8221974758723095E-2"/>
        <n v="2.8222453222453227E-2"/>
        <n v="2.8160000000000001E-2"/>
        <n v="2.8218874612317233E-2"/>
        <n v="2.8170731707317067E-2"/>
        <n v="2.8205128205128195E-2"/>
        <n v="2.8224637681159424E-2"/>
        <n v="2.8220858895705522E-2"/>
        <n v="2.8218527315914486E-2"/>
        <n v="1.4999999999999999E-2"/>
        <n v="4"/>
        <n v="0.14000000000000004"/>
        <n v="2.8000000000000001E-2"/>
        <n v="3.0499999999999999E-2"/>
        <n v="1.9247046738572162E-2"/>
        <n v="1.8004778972520907E-2"/>
        <n v="1.9667791066135133E-2"/>
        <n v="2.1500658544616396E-2"/>
        <n v="2.049557522123896E-2"/>
        <n v="8.9901073163910928E-3"/>
        <n v="2.5499538887181063E-2"/>
        <n v="2.5690499510284036E-2"/>
        <n v="2.0487804878048781E-2"/>
        <n v="2.0500000000000001E-2"/>
        <n v="1.2392857142857143E-2"/>
        <n v="1.2391513982642237E-2"/>
        <n v="2.5388888888888902E-2"/>
        <n v="2.5497907949790795E-2"/>
        <n v="2.2000000000000002E-2"/>
        <n v="2.7E-2"/>
        <n v="2.5797495917256396E-2"/>
        <n v="2.2040113960113961E-2"/>
        <n v="2.2039130434782606E-2"/>
        <n v="2.4499895156217238E-2"/>
        <n v="2.4499512738410136E-2"/>
        <n v="2.450017325017325E-2"/>
        <n v="2.4508196721311468E-2"/>
        <n v="2.5399584076054665E-2"/>
        <n v="2.0500017379818557E-2"/>
        <n v="2.1998841251448437E-2"/>
        <n v="2.6999999999999996E-2"/>
        <n v="2.1990807970417831E-2"/>
        <n v="6.7399843330349138E-2"/>
        <n v="2.2999953846863892E-2"/>
        <n v="2.0500079757537086E-2"/>
        <n v="2.0500092816038609E-2"/>
        <n v="9.0000000000000011E-3"/>
        <n v="2.5500262166928835E-2"/>
        <n v="2.7400544959128068E-2"/>
        <n v="2.2048979591836736E-2"/>
        <n v="2.0503432494279179E-2"/>
        <n v="2.5499999999999998E-2"/>
        <n v="2.2058823529411766E-2"/>
        <n v="2.1999999999999995E-2"/>
        <n v="2.0500014100792469E-2"/>
        <n v="2.0502038189229778E-2"/>
        <n v="9.0000227448482923E-3"/>
        <n v="0.02"/>
        <n v="2.0499511347594743E-2"/>
        <n v="2.0501555209953344E-2"/>
        <n v="2.0499993040185967E-2"/>
        <n v="9.0000140368607963E-3"/>
        <n v="2.0499961893148389E-2"/>
        <n v="2.049991131831657E-2"/>
        <n v="9.0000205482266889E-3"/>
        <n v="2.050007556865412E-2"/>
        <n v="9.0000062339864479E-3"/>
        <n v="9.0000439879473013E-3"/>
        <n v="3.0300116550116551E-2"/>
        <n v="3.0300236406619382E-2"/>
        <n v="2.0500220750551877E-2"/>
        <n v="2.0499999999999997E-2"/>
        <n v="2.4500421839218994E-2"/>
        <n v="2.5403996524761076E-2"/>
        <n v="2.0499986744784073E-2"/>
        <n v="2.4500163880694856E-2"/>
        <n v="2.7000130713258678E-2"/>
        <n v="2.6999614346317008E-2"/>
        <n v="2.6999968267064387E-2"/>
        <n v="2.5500417710944027E-2"/>
        <n v="2.0500377643504531E-2"/>
        <n v="2.1501901140684412E-2"/>
        <n v="2.0500062821962556E-2"/>
        <n v="2.2045177045177045E-2"/>
        <n v="8.2857142857142921E-2"/>
        <n v="8.2792140641158224E-2"/>
        <n v="6.3411371237458172E-2"/>
        <n v="9.9333333333333232E-2"/>
        <n v="6.3391812865497096E-2"/>
        <n v="8.2749999999999962E-2"/>
        <n v="9.9499999999999922E-2"/>
        <n v="8.5000000000000006E-2"/>
        <n v="2.0499997498010916E-2"/>
        <n v="8.9999899642728108E-3"/>
        <n v="6.25E-2"/>
        <n v="6.2374701670644392E-2"/>
        <n v="6.2368024132730016E-2"/>
        <n v="6.222222222222222E-2"/>
        <n v="6.2363636363636371E-2"/>
        <n v="6.2374429223744289E-2"/>
        <n v="6.2372881355932205E-2"/>
        <n v="6.2325581395348842E-2"/>
        <n v="6.237113402061855E-2"/>
        <n v="6.2250000000000007E-2"/>
        <n v="6.2371615312791784E-2"/>
        <n v="6.2372654155495977E-2"/>
        <n v="6.2380952380952384E-2"/>
        <n v="6.2407407407407411E-2"/>
        <n v="6.237150127226463E-2"/>
        <n v="6.2372400756143663E-2"/>
        <n v="6.236619718309859E-2"/>
        <n v="6.2366666666666667E-2"/>
        <n v="6.2358490566037733E-2"/>
        <n v="6.2379679144385025E-2"/>
        <n v="6.2358974358974362E-2"/>
        <n v="6.2363636363636357E-2"/>
        <n v="6.2376237623762369E-2"/>
        <n v="6.2307692307692314E-2"/>
        <n v="6.2355769230769235E-2"/>
        <n v="6.2376237623762376E-2"/>
        <n v="6.2367624810892586E-2"/>
        <n v="6.2365853658536585E-2"/>
        <n v="6.2373540856031133E-2"/>
        <n v="6.2372448979591835E-2"/>
        <n v="6.236559139784946E-2"/>
        <n v="6.2369838420107723E-2"/>
        <n v="6.2397660818713452E-2"/>
        <n v="6.2346938775510209E-2"/>
        <n v="6.235294117647059E-2"/>
        <n v="6.2383720930232561E-2"/>
        <n v="6.2384105960264898E-2"/>
        <n v="6.236842105263158E-2"/>
        <n v="6.2333333333333338E-2"/>
        <n v="6.2380952380952377E-2"/>
        <n v="6.2328767123287672E-2"/>
        <n v="6.2452830188679247E-2"/>
        <n v="6.2352941176470583E-2"/>
        <n v="6.2307692307692307E-2"/>
        <n v="6.2193645990922843E-2"/>
        <n v="6.2191780821917807E-2"/>
        <n v="6.2204125950054291E-2"/>
        <n v="6.22027972027972E-2"/>
        <n v="6.2196078431372544E-2"/>
        <n v="6.2195121951219505E-2"/>
        <n v="6.224489795918367E-2"/>
        <n v="6.2193251533742326E-2"/>
        <n v="6.2199999999999998E-2"/>
        <n v="6.2196382428940572E-2"/>
        <n v="6.2192816635160679E-2"/>
        <n v="6.2198335644937583E-2"/>
        <n v="6.2202097235462342E-2"/>
        <n v="6.2202166064981954E-2"/>
        <n v="6.219604147031102E-2"/>
        <n v="6.220257234726688E-2"/>
        <n v="6.219806763285024E-2"/>
        <n v="6.3673469387755102E-2"/>
        <n v="6.220183486238532E-2"/>
        <n v="6.2204142011834315E-2"/>
        <n v="6.2201591511936341E-2"/>
        <n v="6.2203947368421053E-2"/>
        <n v="6.2397260273972598E-2"/>
        <n v="6.2377049180327875E-2"/>
        <n v="6.2369330679794707E-2"/>
        <n v="6.2370035046728972E-2"/>
        <n v="6.236948314021612E-2"/>
        <n v="6.2369281045751637E-2"/>
        <n v="6.2369744058500917E-2"/>
        <n v="6.237096426897696E-2"/>
        <n v="6.2369746511435883E-2"/>
        <n v="6.2369663770306005E-2"/>
        <n v="6.2369601132877033E-2"/>
        <n v="6.2378516624040925E-2"/>
        <n v="6.2364963503649631E-2"/>
        <n v="6.2371352785145884E-2"/>
        <n v="6.2368580060422958E-2"/>
        <n v="6.2369756427604874E-2"/>
        <n v="6.2363636363636364E-2"/>
        <n v="6.2369473894778961E-2"/>
        <n v="6.2367986798679872E-2"/>
        <n v="6.2369833126953239E-2"/>
        <n v="6.2369795552902549E-2"/>
        <n v="6.2448979591836734E-2"/>
        <n v="6.2369376306236936E-2"/>
        <n v="6.2369680851063827E-2"/>
        <n v="6.2291666666666669E-2"/>
        <n v="6.2368183187707142E-2"/>
        <n v="6.2367731796752229E-2"/>
        <n v="6.2370153621068035E-2"/>
        <n v="6.2343750000000003E-2"/>
        <n v="6.2373626373626374E-2"/>
        <n v="6.2372068230277189E-2"/>
        <n v="6.2393617021276597E-2"/>
        <n v="6.2369177688326623E-2"/>
        <n v="6.2368827160493828E-2"/>
        <n v="6.2371294851794074E-2"/>
        <n v="6.2373015873015879E-2"/>
        <n v="6.2370370370370375E-2"/>
        <n v="6.244186046511617E-2"/>
        <n v="6.2196339434276209E-2"/>
        <n v="6.2201772324471709E-2"/>
        <n v="6.2156862745098039E-2"/>
        <n v="6.2199931995919756E-2"/>
        <n v="6.2199440820130472E-2"/>
        <n v="6.2371273712737131E-2"/>
        <n v="6.237472766884531E-2"/>
        <n v="6.2389937106918238E-2"/>
        <n v="6.2371655820679689E-2"/>
        <n v="6.2372881355932198E-2"/>
        <n v="6.2362525458248476E-2"/>
        <n v="6.2371794871794874E-2"/>
        <n v="6.2363896848137534E-2"/>
        <n v="6.241379310344828E-2"/>
        <n v="6.2375886524822698E-2"/>
        <n v="6.2370325693606753E-2"/>
        <n v="6.237027027027027E-2"/>
        <n v="6.2365805168986085E-2"/>
        <n v="6.2374169040835717E-2"/>
        <n v="6.237239396117901E-2"/>
        <n v="6.2365930599369082E-2"/>
        <n v="6.2368286445012792E-2"/>
        <n v="6.2370748299319732E-2"/>
        <n v="6.2370020256583392E-2"/>
        <n v="6.2374301675977649E-2"/>
        <n v="6.2370661427635886E-2"/>
        <n v="6.2370122630992203E-2"/>
        <n v="6.229508196721311E-2"/>
        <n v="6.2432432432432433E-2"/>
        <n v="6.2083333333333331E-2"/>
        <n v="6.2204081632653063E-2"/>
        <n v="6.2202043132803628E-2"/>
        <n v="6.2222222222222227E-2"/>
        <n v="6.2207792207792212E-2"/>
        <n v="6.2368268674001165E-2"/>
        <n v="6.2370129870129881E-2"/>
        <n v="6.2365988909426975E-2"/>
        <n v="6.2369417108251328E-2"/>
        <n v="6.2371241440905029E-2"/>
        <n v="6.2380352644836289E-2"/>
        <n v="6.2365145228215756E-2"/>
        <n v="6.2272727272727209E-2"/>
        <n v="6.2369565217391308E-2"/>
        <n v="6.2372979214780598E-2"/>
        <n v="6.2371237458193972E-2"/>
        <n v="6.2369575816674787E-2"/>
        <n v="6.1923076923076928E-2"/>
        <n v="6.1879576891781939E-2"/>
        <n v="6.18421052631579E-2"/>
        <n v="6.1880261927034615E-2"/>
        <n v="6.1880636604774532E-2"/>
        <n v="6.1880130550885169E-2"/>
        <n v="6.1879699248120298E-2"/>
        <n v="6.1863636363636364E-2"/>
        <n v="6.1879868443828978E-2"/>
        <n v="6.1846153846153842E-2"/>
        <n v="6.19047619047619E-2"/>
        <n v="6.1880004641986772E-2"/>
        <n v="6.1879767161782423E-2"/>
        <n v="6.1879432624113474E-2"/>
        <n v="6.1880199667221296E-2"/>
        <n v="6.187998509131569E-2"/>
        <n v="6.1880390484314284E-2"/>
        <n v="6.1871345029239765E-2"/>
        <n v="6.1881032547699215E-2"/>
        <n v="6.1818181818181814E-2"/>
        <n v="6.1907514450867056E-2"/>
        <n v="6.1881188118811881E-2"/>
        <n v="6.1880674448767832E-2"/>
        <n v="6.1880254777070064E-2"/>
        <n v="6.1879811468970938E-2"/>
        <n v="6.183673469387755E-2"/>
        <n v="6.1887755102040823E-2"/>
        <n v="6.1895910780669139E-2"/>
        <n v="6.1879754089819737E-2"/>
        <n v="6.1879275653923545E-2"/>
        <n v="6.1880305959485592E-2"/>
        <n v="6.1880402605091776E-2"/>
        <n v="6.1878960017478703E-2"/>
        <n v="6.1929824561403508E-2"/>
        <n v="6.1885245901639345E-2"/>
        <n v="6.2272727272727479E-2"/>
        <n v="6.2380952380952488E-2"/>
        <n v="6.2340425531914885E-2"/>
        <n v="6.2378854625550664E-2"/>
        <n v="6.2384615384615379E-2"/>
        <n v="6.2399999999999997E-2"/>
        <n v="6.2359550561797761E-2"/>
        <n v="6.2377850162866448E-2"/>
        <n v="6.2317073170731714E-2"/>
        <n v="6.2272727272727278E-2"/>
        <n v="6.2371134020618557E-2"/>
        <n v="6.2369200394866729E-2"/>
        <n v="6.2360844529750485E-2"/>
        <n v="6.2371967654986524E-2"/>
        <n v="6.2369020501138947E-2"/>
        <n v="6.2371002132196159E-2"/>
        <n v="6.2369772560528239E-2"/>
        <n v="6.2370899149453214E-2"/>
        <n v="5.3421052631578946E-2"/>
        <n v="6.2370344587539157E-2"/>
        <n v="6.2389380530973447E-2"/>
        <n v="6.2369895916733378E-2"/>
        <n v="6.2388059701492533E-2"/>
        <n v="6.2368686868686858E-2"/>
        <n v="6.2371835779621354E-2"/>
        <n v="6.2370044052863435E-2"/>
        <n v="6.2370751213938876E-2"/>
        <n v="6.2318840579710141E-2"/>
        <n v="6.2376317923763178E-2"/>
        <n v="6.2370838117106767E-2"/>
        <n v="6.2369561727404078E-2"/>
        <n v="6.225806451612903E-2"/>
        <n v="6.2241379310345062E-2"/>
        <n v="6.2324561403508762E-2"/>
        <n v="6.2285714285714479E-2"/>
        <n v="6.2368421052631698E-2"/>
        <n v="6.2307692307692349E-2"/>
        <n v="6.2365591397849585E-2"/>
        <n v="6.2352941176470562E-2"/>
        <n v="6.2364341085271328E-2"/>
        <n v="6.2361111111111235E-2"/>
        <n v="6.2424242424242493E-2"/>
        <n v="6.2356687898089166E-2"/>
        <n v="6.234899328859074E-2"/>
        <n v="6.2374213836477989E-2"/>
        <n v="6.2367549668874173E-2"/>
        <n v="6.2369858026938473E-2"/>
        <n v="6.2370403190075321E-2"/>
        <n v="6.2370895891767031E-2"/>
        <n v="6.2370863599677147E-2"/>
        <n v="6.2378854625550643E-2"/>
        <n v="6.2372093023255797E-2"/>
        <n v="6.2371134020618536E-2"/>
        <n v="6.2378892733563999E-2"/>
        <n v="6.1805555555555558E-2"/>
        <n v="6.1882591093117417E-2"/>
        <n v="6.1878568709554604E-2"/>
        <n v="6.1880406167732237E-2"/>
        <n v="6.1871345029239758E-2"/>
        <n v="6.1875945537065054E-2"/>
        <n v="6.1879534334401867E-2"/>
        <n v="6.1920289855072461E-2"/>
        <n v="6.1880597014925383E-2"/>
        <n v="6.1880113278791685E-2"/>
        <n v="6.1951219512195128E-2"/>
        <n v="6.1908127208480566E-2"/>
        <n v="6.1879570941004401E-2"/>
        <n v="6.1882044560943657E-2"/>
        <n v="6.1880896226415086E-2"/>
        <n v="6.1878836833602582E-2"/>
        <n v="6.1913043478260876E-2"/>
        <n v="6.1909090909090914E-2"/>
        <n v="6.1870967741935477E-2"/>
        <n v="6.1880149812734077E-2"/>
        <n v="6.188089463756398E-2"/>
        <n v="6.1880261927034594E-2"/>
        <n v="6.1875000000000006E-2"/>
        <n v="6.1884244372990331E-2"/>
        <n v="6.1879310344827597E-2"/>
        <n v="6.1880544056771132E-2"/>
        <n v="6.1878507758336088E-2"/>
        <n v="6.1931818181818192E-2"/>
        <n v="6.1878646441073507E-2"/>
        <n v="6.1893491124260361E-2"/>
        <n v="6.1880141010575776E-2"/>
        <n v="6.1879615952732642E-2"/>
        <n v="6.1880650994575043E-2"/>
        <n v="6.1878536401357973E-2"/>
        <n v="6.1877880184331796E-2"/>
        <n v="6.1879310344827562E-2"/>
        <n v="6.1880869995056834E-2"/>
        <n v="6.1887456037514658E-2"/>
        <n v="8.2473684210526699E-2"/>
        <n v="8.2500000000000004E-2"/>
        <n v="2.096359743040685E-2"/>
        <n v="8.250016777397487E-2"/>
        <n v="1.8013245033112583E-2"/>
        <n v="8.3321951109201514E-2"/>
        <n v="2.0328988206083178E-2"/>
        <n v="8.2496124031007811E-2"/>
        <n v="8.2513966480447246E-2"/>
        <n v="2.0584028605482731E-2"/>
        <n v="8.2497564036927526E-2"/>
        <n v="1.8610730220916315E-2"/>
        <n v="7.6899979503996727E-2"/>
        <n v="1.8000758725341428E-2"/>
        <n v="6.2359813084112155E-2"/>
        <n v="6.2385620915032677E-2"/>
        <n v="6.2391304347826089E-2"/>
        <n v="6.2370370370370368E-2"/>
        <n v="6.2367021276595741E-2"/>
        <n v="6.2339181286549729E-2"/>
        <n v="6.2349726775956286E-2"/>
        <n v="6.2386634844868734E-2"/>
        <n v="6.238095238095237E-2"/>
        <n v="6.2357954545454543E-2"/>
        <n v="6.2364217252396173E-2"/>
        <n v="6.2368758002560809E-2"/>
        <n v="6.2344921608725297E-2"/>
        <n v="6.2332775919732436E-2"/>
        <n v="6.1666666666666661E-2"/>
        <n v="6.2280701754385957E-2"/>
        <n v="10"/>
        <n v="6.2309711286089246E-2"/>
        <n v="6.2270270270270267E-2"/>
        <n v="6.2316384180790968E-2"/>
        <n v="6.1632653061224493E-2"/>
        <n v="6.2341772151898733E-2"/>
        <n v="6.2314960629921264E-2"/>
        <n v="6.1627906976744182E-2"/>
        <n v="8.2501400560224092E-2"/>
        <n v="1.8000263296471825E-2"/>
        <n v="1.8027884693026134E-2"/>
        <n v="8.2508248808505436E-2"/>
        <n v="1.7999853897289794E-2"/>
        <n v="1.8003502626970227E-2"/>
        <n v="8.2500511352014735E-2"/>
        <n v="8.2500118421675914E-2"/>
        <n v="1.8000243279406396E-2"/>
        <n v="8.2499691751263829E-2"/>
        <n v="6.2372881355932316E-2"/>
        <n v="6.2370508632757803E-2"/>
        <n v="6.2363433667781493E-2"/>
        <n v="6.2368181818181836E-2"/>
        <n v="6.2372448979591842E-2"/>
        <n v="6.2376237623762362E-2"/>
        <n v="6.2383333333333346E-2"/>
        <n v="6.2400000000000094E-2"/>
        <n v="6.2372322899505755E-2"/>
        <n v="6.2368647717484897E-2"/>
        <n v="6.2370370370370486E-2"/>
        <n v="6.2361516034985423E-2"/>
        <n v="6.2397660818713459E-2"/>
        <n v="6.2370579190158891E-2"/>
        <n v="3.2672625478833116E-2"/>
        <n v="1.7983539094650204E-2"/>
        <n v="7.1951391334977105E-2"/>
        <n v="2.189944134078221E-2"/>
        <n v="8.2980238333795212E-2"/>
        <n v="2.3880095810633099E-2"/>
        <n v="8.2500076110451487E-2"/>
        <n v="1.8004987531172068E-2"/>
        <n v="3.3500000000000002E-2"/>
        <n v="2.5500365230094958E-2"/>
        <n v="2.3076923076923078E-2"/>
        <n v="2.4248486713860675E-2"/>
        <n v="2.4506024096385529E-2"/>
        <n v="2.4489051094890489E-2"/>
        <n v="2.5056472180294595E-2"/>
        <n v="2.5502283105022831E-2"/>
        <n v="2.5502035278154683E-2"/>
        <n v="2.1499614494988436E-2"/>
        <n v="2.4480022669311419E-2"/>
        <n v="2.6340078256008943E-2"/>
        <n v="2.6339130434782608E-2"/>
        <n v="2.4504337050805455E-2"/>
        <n v="2.4500425170068028E-2"/>
        <n v="2.4499999999999997E-2"/>
        <n v="2.7408955223880604E-2"/>
        <n v="2.7000270306798215E-2"/>
        <n v="2.6998827667057447E-2"/>
        <n v="2.6999812751615015E-2"/>
        <n v="1.5121170508096145E-2"/>
        <n v="1.3318535540815793E-2"/>
        <n v="2.6999828267216214E-2"/>
        <n v="2.7000867302688639E-2"/>
        <n v="2.7000269759913677E-2"/>
        <n v="2.4000170522366852E-2"/>
        <n v="2.5799363057324842E-2"/>
        <n v="2.5799941673957421E-2"/>
        <n v="2.3002713295146214E-2"/>
        <n v="2.5500094337644916E-2"/>
        <n v="2.5499849291670856E-2"/>
        <n v="2.550076306753148E-2"/>
        <n v="2.5501207729468602E-2"/>
        <n v="2.755108767303889E-2"/>
        <n v="2.5499791926758223E-2"/>
        <n v="2.0500977167643836E-2"/>
        <n v="2.6397058823529437E-2"/>
        <n v="2.7000000000000038E-2"/>
        <n v="2.5500288517022508E-2"/>
        <n v="2.549945513984744E-2"/>
        <n v="2.3000427899015831E-2"/>
        <n v="2.7550252500247552E-2"/>
        <n v="2.5499984962858258E-2"/>
        <n v="2.7416666666666666E-2"/>
        <n v="2.5500033302251229E-2"/>
        <n v="2.7307032590051582E-2"/>
        <n v="2.7299898859554288E-2"/>
        <n v="2.7300023457658928E-2"/>
        <n v="2.5500230520977409E-2"/>
        <n v="2.5501555209953345E-2"/>
        <n v="2.5499629903774985E-2"/>
        <n v="2.4500072191741266E-2"/>
        <n v="2.5400157853196527E-2"/>
        <n v="2.4499538441250166E-2"/>
        <n v="2.4498453380468403E-2"/>
        <n v="2.4500683994528042E-2"/>
        <n v="2.4499791144527987E-2"/>
        <n v="2.4500527983104543E-2"/>
        <n v="2.5500087199162889E-2"/>
        <n v="2.5500398900806666E-2"/>
        <n v="2.5500952380952381E-2"/>
        <n v="2.5500072243895389E-2"/>
        <n v="2.5500000000000002E-2"/>
        <n v="2.5500352982703849E-2"/>
        <n v="2.3E-2"/>
        <n v="2.7548589341692787E-2"/>
        <n v="2.5499777547085867E-2"/>
        <n v="2.3999999999999997E-2"/>
        <n v="2.5800000000000003E-2"/>
        <n v="2.7300000000000001E-2"/>
        <n v="2.72998967208882E-2"/>
        <n v="2.730018281535649E-2"/>
        <n v="0.10989903181189489"/>
        <n v="0.10989906103286386"/>
        <n v="0.10989990557129367"/>
        <n v="2.3999632892804698E-2"/>
        <n v="2.5807692307692309E-2"/>
        <n v="2.5500813008130084E-2"/>
        <n v="2.4E-2"/>
        <n v="2.5799624966514868E-2"/>
        <n v="8.1333333333333327E-2"/>
        <n v="6.3872871127799383E-3"/>
        <n v="2.4441860465116278E-2"/>
        <n v="2.3140423545884137E-2"/>
        <n v="2.4500086281276961E-2"/>
        <n v="2.449623029472241E-2"/>
        <n v="2.5700051626226125E-2"/>
        <n v="2.5700228832951946E-2"/>
        <n v="2.7000400480576694E-2"/>
        <n v="2.699992559339269E-2"/>
        <n v="1.6802522402920676E-2"/>
        <n v="2.3000092738569969E-2"/>
        <n v="2.573848238482385E-2"/>
        <n v="2.5056000000000002E-2"/>
        <n v="2.2992277992277991E-2"/>
        <n v="2.5501326259946951E-2"/>
        <n v="2.4499931684656369E-2"/>
        <n v="2.4500263019463443E-2"/>
        <n v="2.5799955496217181E-2"/>
        <n v="2.58E-2"/>
        <n v="2.6336633663366374E-2"/>
        <n v="2.6337020169160702E-2"/>
        <n v="2.9029637950401796E-2"/>
        <n v="2.6999709976798153E-2"/>
        <n v="2.7000020195084518E-2"/>
        <n v="2.6999563890100303E-2"/>
        <n v="2.700636942675165E-2"/>
        <n v="2.2999760593727558E-2"/>
        <n v="2.4499910474485229E-2"/>
        <n v="2.5399947402660317E-2"/>
        <n v="2.4500082385895537E-2"/>
        <n v="2.450095238095238E-2"/>
        <n v="2.4499853971962617E-2"/>
        <n v="2.4499743458183683E-2"/>
        <n v="2.2040042149631189E-2"/>
        <n v="2.6340147523709164E-2"/>
        <n v="8.6999999999999994E-2"/>
        <n v="0.15173535204332841"/>
        <n v="7.9000040067848221E-2"/>
        <n v="5.2600000000000001E-2"/>
        <n v="5.2606060606060608E-2"/>
        <n v="5.2604166666666667E-2"/>
        <n v="5.2583333333333329E-2"/>
        <n v="5.2611111111111115E-2"/>
        <n v="5.2596491228070176E-2"/>
        <n v="5.2599182004089973E-2"/>
        <n v="5.2599742599742601E-2"/>
        <n v="5.2600363306085376E-2"/>
        <n v="4.7333333333333331E-2"/>
        <n v="5.6199897371571932E-2"/>
        <n v="5.6200043393360821E-2"/>
        <n v="5.6200106973323533E-2"/>
        <n v="5.6206896551724131E-2"/>
        <n v="5.6200022493392565E-2"/>
        <n v="5.6198704103671705E-2"/>
        <n v="5.6202531645569626E-2"/>
        <n v="5.6198738170347005E-2"/>
        <n v="5.6210045662100458E-2"/>
        <n v="5.6194029850746272E-2"/>
        <n v="5.6199783579061274E-2"/>
        <n v="5.6200039377830288E-2"/>
        <n v="5.6200082338410874E-2"/>
        <n v="5.6205128205128206E-2"/>
        <n v="3.9648624667258207E-2"/>
        <n v="3.2833333333333332E-2"/>
        <n v="3.833333333333333E-2"/>
        <n v="5.9000417798203454E-2"/>
        <n v="5.9000127616130688E-2"/>
        <n v="5.900602409638555E-2"/>
        <n v="5.8985507246376814E-2"/>
        <n v="5.9032258064516077E-2"/>
        <n v="5.8999843562601038E-2"/>
        <n v="5.8998133167392657E-2"/>
        <n v="5.9000052545846247E-2"/>
        <n v="5.9000613120784806E-2"/>
        <n v="5.8999600239856079E-2"/>
        <n v="5.9000000000000039E-2"/>
        <n v="5.8999859727872077E-2"/>
        <n v="5.9034482758620707E-2"/>
        <n v="6.4090909090909101E-2"/>
        <n v="6.5373134328358215E-2"/>
        <n v="6.3814432989690723E-2"/>
        <n v="6.4795321637426906E-2"/>
        <n v="6.3770491803278678E-2"/>
        <n v="6.2244897959183691E-2"/>
        <n v="6.4545454545454545E-2"/>
        <n v="2.299992522329354E-5"/>
        <n v="2.4334625406019454E-5"/>
        <n v="1.2428791377983063E-5"/>
        <n v="8.2692307692307695E-5"/>
        <n v="2.3065812396666154E-5"/>
        <n v="2.2997762972565952E-5"/>
        <n v="2.683684434871597E-5"/>
        <n v="2.3055439455465926E-5"/>
        <n v="2.3005956503305574E-5"/>
        <n v="2.300037963495379E-5"/>
        <n v="2.5312018032981376E-5"/>
        <n v="2.299960309585235E-5"/>
        <n v="2.3034968987733483E-5"/>
        <n v="2.2999739570378911E-5"/>
        <n v="2.2998393520493483E-5"/>
        <n v="2.4552802333850767E-5"/>
        <n v="2.3000027719903114E-5"/>
        <n v="2.3050074862751623E-5"/>
        <n v="2.6879977837800401E-5"/>
        <n v="2.3570761722894121E-5"/>
        <n v="2.6879730006136223E-5"/>
        <n v="2.4169938306225461E-5"/>
        <n v="2.5323398394737238E-5"/>
        <n v="2.3000930882010703E-5"/>
        <n v="4.1507547645308701E-5"/>
        <n v="2.6840110683349375E-5"/>
        <n v="2.3532101701115787E-2"/>
        <n v="2.3007518796992497E-2"/>
        <n v="2.3258876189648427E-2"/>
        <n v="2.3501956805334109E-2"/>
        <n v="1.1299965120334845E-2"/>
        <n v="8.5400855526424728E-3"/>
        <n v="5.3902972027972028E-2"/>
        <n v="8.5017421602787448E-3"/>
        <n v="8.5000000000000006E-3"/>
        <n v="1.7900044490582827E-3"/>
        <n v="1.7899795403720797E-3"/>
        <n v="1.7896257070646258E-3"/>
        <n v="5.9266671617406808E-3"/>
        <n v="5.4999999999999997E-3"/>
        <n v="2.1000746825989543E-3"/>
      </sharedItems>
    </cacheField>
    <cacheField name="1.99%" numFmtId="164">
      <sharedItems containsSemiMixedTypes="0" containsString="0" containsNumber="1" minValue="0" maxValue="0.29407076852192904"/>
    </cacheField>
    <cacheField name="Value- $" numFmtId="164">
      <sharedItems containsSemiMixedTypes="0" containsString="0" containsNumber="1" minValue="0" maxValue="246309.942104659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8">
  <r>
    <s v="Fabric Raw Materials"/>
    <x v="0"/>
    <s v="CIPL-03621"/>
    <s v="NAUTICA"/>
    <s v="RM03242022-11-1"/>
    <x v="0"/>
    <s v="YD"/>
    <n v="439"/>
    <x v="0"/>
    <n v="4.8912379348475032E-2"/>
    <n v="1101.412534533981"/>
  </r>
  <r>
    <s v="Fabric Raw Materials"/>
    <x v="0"/>
    <s v="CIPL-03621"/>
    <s v="NAUTICA"/>
    <s v="RM03242022-11-1"/>
    <x v="0"/>
    <s v="YD"/>
    <n v="208"/>
    <x v="0"/>
    <n v="4.8912379348475032E-2"/>
    <n v="521.85377490448309"/>
  </r>
  <r>
    <s v="Fabric Raw Materials"/>
    <x v="0"/>
    <s v="CIPL-03621"/>
    <s v="NAUTICA"/>
    <s v="RM03242022-11-1"/>
    <x v="0"/>
    <s v="YD"/>
    <n v="2429"/>
    <x v="1"/>
    <n v="4.8912379348475012E-2"/>
    <n v="6094.148169437447"/>
  </r>
  <r>
    <s v="Fabric Raw Materials"/>
    <x v="0"/>
    <s v="CIPL-03621"/>
    <s v="NAUTICA"/>
    <s v="RM03242022-11-1"/>
    <x v="0"/>
    <s v="YD"/>
    <n v="5489"/>
    <x v="2"/>
    <n v="4.8912379348475005E-2"/>
    <n v="13771.420050243778"/>
  </r>
  <r>
    <s v="Fabric Raw Materials"/>
    <x v="0"/>
    <s v="CIPL-03621"/>
    <s v="NAUTICA"/>
    <s v="RM03242022-11-1"/>
    <x v="0"/>
    <s v="YD"/>
    <n v="597"/>
    <x v="3"/>
    <n v="4.8912379348474859E-2"/>
    <n v="1497.820690471035"/>
  </r>
  <r>
    <s v="Fabric Raw Materials"/>
    <x v="0"/>
    <s v="CIPL-03621"/>
    <s v="NAUTICA"/>
    <s v="RM03242022-11-1"/>
    <x v="0"/>
    <s v="YD"/>
    <n v="276"/>
    <x v="4"/>
    <n v="4.8912379348474942E-2"/>
    <n v="692.45981670017818"/>
  </r>
  <r>
    <s v="Fabric Raw Materials"/>
    <x v="0"/>
    <s v="CIPL-03621"/>
    <s v="NAUTICA"/>
    <s v="RM03242022-11-1"/>
    <x v="0"/>
    <s v="YD"/>
    <n v="125"/>
    <x v="2"/>
    <n v="4.8912379348475005E-2"/>
    <n v="313.61404741855938"/>
  </r>
  <r>
    <s v="Fabric Raw Materials"/>
    <x v="0"/>
    <s v="CIPL-03621"/>
    <s v="NAUTICA"/>
    <s v="RM03242022-11-38"/>
    <x v="1"/>
    <s v="YD"/>
    <n v="515"/>
    <x v="5"/>
    <n v="6.064339715969462E-2"/>
    <n v="1601.9813495372427"/>
  </r>
  <r>
    <s v="Fabric Raw Materials"/>
    <x v="0"/>
    <s v="CIPL-03621"/>
    <s v="NAUTICA"/>
    <s v="RM03242022-11-38"/>
    <x v="1"/>
    <s v="YD"/>
    <n v="118"/>
    <x v="6"/>
    <n v="6.0643397159694558E-2"/>
    <n v="367.05592086484359"/>
  </r>
  <r>
    <s v="Fabric Raw Materials"/>
    <x v="0"/>
    <s v="CIPL-03621"/>
    <s v="NAUTICA"/>
    <s v="RM03242022-11-38"/>
    <x v="1"/>
    <s v="YD"/>
    <n v="206"/>
    <x v="7"/>
    <n v="6.0643397159694724E-2"/>
    <n v="640.79253981489819"/>
  </r>
  <r>
    <s v="Fabric Raw Materials"/>
    <x v="0"/>
    <s v="CIPL-03621"/>
    <s v="NAUTICA"/>
    <s v="RM03242022-11-38"/>
    <x v="1"/>
    <s v="YD"/>
    <n v="525"/>
    <x v="5"/>
    <n v="6.064339715969462E-2"/>
    <n v="1633.0877835088397"/>
  </r>
  <r>
    <s v="Fabric Raw Materials"/>
    <x v="0"/>
    <s v="CIPL-03622"/>
    <s v="NAUTICA"/>
    <s v="RM04212022-59-27"/>
    <x v="2"/>
    <s v="YD"/>
    <n v="5053"/>
    <x v="8"/>
    <n v="5.2690164745308452E-2"/>
    <n v="13656.693402458046"/>
  </r>
  <r>
    <s v="Fabric Raw Materials"/>
    <x v="0"/>
    <s v="CIPL-03622"/>
    <s v="NAUTICA"/>
    <s v="RM04212022-59-27"/>
    <x v="2"/>
    <s v="YD"/>
    <n v="5027"/>
    <x v="9"/>
    <n v="5.2690164745308438E-2"/>
    <n v="13586.423458174666"/>
  </r>
  <r>
    <s v="Fabric Raw Materials"/>
    <x v="0"/>
    <s v="CIPL-03622"/>
    <s v="NAUTICA"/>
    <s v="RM04212022-59-44"/>
    <x v="1"/>
    <s v="YD"/>
    <n v="1607"/>
    <x v="10"/>
    <n v="6.0643397159694627E-2"/>
    <n v="4998.8039392356295"/>
  </r>
  <r>
    <s v="Fabric Raw Materials"/>
    <x v="0"/>
    <s v="CIPL-03622"/>
    <s v="NAUTICA"/>
    <s v="RM04212022-59-44"/>
    <x v="1"/>
    <s v="YD"/>
    <n v="1607"/>
    <x v="10"/>
    <n v="6.0643397159694627E-2"/>
    <n v="4998.8039392356295"/>
  </r>
  <r>
    <s v="Fabric Raw Materials"/>
    <x v="0"/>
    <s v="CIPL-03622"/>
    <s v="NAUTICA"/>
    <s v="RM04212022-59-44"/>
    <x v="1"/>
    <s v="YD"/>
    <n v="1607"/>
    <x v="10"/>
    <n v="6.0643397159694627E-2"/>
    <n v="4998.8039392356295"/>
  </r>
  <r>
    <s v="Fabric Raw Materials"/>
    <x v="0"/>
    <s v="CIPL-03622"/>
    <s v="NAUTICA"/>
    <s v="RM04212022-59-44"/>
    <x v="1"/>
    <s v="YD"/>
    <n v="1607"/>
    <x v="10"/>
    <n v="6.0643397159694627E-2"/>
    <n v="4998.8039392356295"/>
  </r>
  <r>
    <s v="Fabric Raw Materials"/>
    <x v="0"/>
    <s v="CIPL-03625"/>
    <s v="NAUTICA"/>
    <s v="RM05132022-3-1"/>
    <x v="0"/>
    <s v="YD"/>
    <n v="900"/>
    <x v="11"/>
    <n v="4.9111210158834663E-2"/>
    <n v="2267.2000891429516"/>
  </r>
  <r>
    <s v="Fabric Raw Materials"/>
    <x v="0"/>
    <s v="CIPL-03625"/>
    <s v="NAUTICA"/>
    <s v="RM05132022-3-1"/>
    <x v="0"/>
    <s v="YD"/>
    <n v="700"/>
    <x v="11"/>
    <n v="4.9111210158834663E-2"/>
    <n v="1763.3778471111843"/>
  </r>
  <r>
    <s v="Fabric Raw Materials"/>
    <x v="0"/>
    <s v="CIPL-03418"/>
    <s v="LEVIS"/>
    <s v="RM09152021-55-1"/>
    <x v="3"/>
    <s v="YD"/>
    <n v="1624.3"/>
    <x v="12"/>
    <n v="6.5017662746591792E-2"/>
    <n v="5417.0681895992893"/>
  </r>
  <r>
    <s v="Fabric Raw Materials"/>
    <x v="0"/>
    <s v="CIPL-03418"/>
    <s v="LEVIS"/>
    <s v="RM09152021-55-1"/>
    <x v="3"/>
    <s v="YD"/>
    <n v="552.79999999999995"/>
    <x v="13"/>
    <n v="6.5017818859394547E-2"/>
    <n v="1843.6018502654733"/>
  </r>
  <r>
    <s v="Fabric Raw Materials"/>
    <x v="0"/>
    <s v="CIPL-03416"/>
    <s v="LEVIS"/>
    <s v="RM08192021-23-1"/>
    <x v="4"/>
    <s v="YD"/>
    <n v="154"/>
    <x v="14"/>
    <n v="0"/>
    <n v="0"/>
  </r>
  <r>
    <s v="Fabric Raw Materials"/>
    <x v="0"/>
    <s v="CIPL-03416"/>
    <s v="LEVIS"/>
    <s v="RM08192021-23-1"/>
    <x v="4"/>
    <s v="YD"/>
    <n v="382"/>
    <x v="14"/>
    <n v="0"/>
    <n v="0"/>
  </r>
  <r>
    <s v="Fabric Raw Materials"/>
    <x v="0"/>
    <s v="CIPL-03416"/>
    <s v="LEVIS"/>
    <s v="RM08192021-23-1"/>
    <x v="4"/>
    <s v="YD"/>
    <n v="85"/>
    <x v="14"/>
    <n v="0"/>
    <n v="0"/>
  </r>
  <r>
    <s v="Fabric Raw Materials"/>
    <x v="0"/>
    <s v="CIPL-03416"/>
    <s v="LEVIS"/>
    <s v="RM08192021-23-1"/>
    <x v="4"/>
    <s v="YD"/>
    <n v="2126"/>
    <x v="14"/>
    <n v="0"/>
    <n v="0"/>
  </r>
  <r>
    <s v="Fabric Raw Materials"/>
    <x v="0"/>
    <s v="CIPL-03473"/>
    <s v="LEVIS"/>
    <s v="RM09172021-14-1"/>
    <x v="5"/>
    <s v="YD"/>
    <n v="916"/>
    <x v="14"/>
    <n v="0"/>
    <n v="0"/>
  </r>
  <r>
    <s v="Fabric Raw Materials"/>
    <x v="0"/>
    <s v="CIPL-03473"/>
    <s v="LEVIS"/>
    <s v="RM09172021-14-1"/>
    <x v="5"/>
    <s v="YD"/>
    <n v="580"/>
    <x v="14"/>
    <n v="0"/>
    <n v="0"/>
  </r>
  <r>
    <s v="Fabric Raw Materials"/>
    <x v="0"/>
    <s v="CIPL-03473"/>
    <s v="LEVIS"/>
    <s v="RM09172021-14-1"/>
    <x v="5"/>
    <s v="YD"/>
    <n v="180"/>
    <x v="14"/>
    <n v="0"/>
    <n v="0"/>
  </r>
  <r>
    <s v="Fabric Raw Materials"/>
    <x v="0"/>
    <s v="CIPL-03475"/>
    <s v="LEVIS"/>
    <s v="RM09242021-6-1"/>
    <x v="6"/>
    <s v="YD"/>
    <n v="218"/>
    <x v="14"/>
    <n v="0"/>
    <n v="0"/>
  </r>
  <r>
    <s v="Fabric Raw Materials"/>
    <x v="0"/>
    <s v="CIPL-03478"/>
    <s v="LEVIS"/>
    <s v="RM09172021-27-1"/>
    <x v="4"/>
    <s v="YD"/>
    <n v="275"/>
    <x v="14"/>
    <n v="0"/>
    <n v="0"/>
  </r>
  <r>
    <s v="Fabric Raw Materials"/>
    <x v="0"/>
    <s v="CIPL-03478"/>
    <s v="LEVIS"/>
    <s v="RM09172021-27-1"/>
    <x v="4"/>
    <s v="YD"/>
    <n v="746"/>
    <x v="14"/>
    <n v="0"/>
    <n v="0"/>
  </r>
  <r>
    <s v="Fabric Raw Materials"/>
    <x v="0"/>
    <s v="CIPL-03478"/>
    <s v="LEVIS"/>
    <s v="RM09172021-27-1"/>
    <x v="4"/>
    <s v="YD"/>
    <n v="62"/>
    <x v="14"/>
    <n v="0"/>
    <n v="0"/>
  </r>
  <r>
    <s v="Fabric Raw Materials"/>
    <x v="0"/>
    <s v="CIPL-03478"/>
    <s v="LEVIS"/>
    <s v="RM09172021-27-1"/>
    <x v="4"/>
    <s v="YD"/>
    <n v="90"/>
    <x v="14"/>
    <n v="0"/>
    <n v="0"/>
  </r>
  <r>
    <s v="Fabric Raw Materials"/>
    <x v="0"/>
    <s v="CIPL-03474"/>
    <s v="LEVIS"/>
    <s v="RM09172021-17-1"/>
    <x v="7"/>
    <s v="YD"/>
    <n v="85"/>
    <x v="14"/>
    <n v="0"/>
    <n v="0"/>
  </r>
  <r>
    <s v="Fabric Raw Materials"/>
    <x v="0"/>
    <s v="CIPL-03494"/>
    <s v="LEVIS"/>
    <s v="RM10282021-36-1"/>
    <x v="4"/>
    <s v="YD"/>
    <n v="124"/>
    <x v="14"/>
    <n v="0"/>
    <n v="0"/>
  </r>
  <r>
    <s v="Fabric Raw Materials"/>
    <x v="0"/>
    <s v="CIPL-03494"/>
    <s v="LEVIS"/>
    <s v="RM10282021-36-1"/>
    <x v="4"/>
    <s v="YD"/>
    <n v="1864"/>
    <x v="14"/>
    <n v="0"/>
    <n v="0"/>
  </r>
  <r>
    <s v="Fabric Raw Materials"/>
    <x v="0"/>
    <s v="CIPL-03495"/>
    <s v="LEVIS"/>
    <s v="RM11222021-9-1"/>
    <x v="8"/>
    <s v="YD"/>
    <n v="79"/>
    <x v="14"/>
    <n v="0"/>
    <n v="0"/>
  </r>
  <r>
    <s v="Fabric Raw Materials"/>
    <x v="0"/>
    <s v="CIPL-03495"/>
    <s v="LEVIS"/>
    <s v="RM11222021-9-1"/>
    <x v="8"/>
    <s v="YD"/>
    <n v="225"/>
    <x v="14"/>
    <n v="0"/>
    <n v="0"/>
  </r>
  <r>
    <s v="Fabric Raw Materials"/>
    <x v="0"/>
    <s v="CIPL-03495"/>
    <s v="LEVIS"/>
    <s v="RM11222021-9-1"/>
    <x v="8"/>
    <s v="YD"/>
    <n v="190"/>
    <x v="14"/>
    <n v="0"/>
    <n v="0"/>
  </r>
  <r>
    <s v="Fabric Raw Materials"/>
    <x v="0"/>
    <s v="CIPL-03495"/>
    <s v="LEVIS"/>
    <s v="RM11222021-9-1"/>
    <x v="8"/>
    <s v="YD"/>
    <n v="16"/>
    <x v="14"/>
    <n v="0"/>
    <n v="0"/>
  </r>
  <r>
    <s v="Fabric Raw Materials"/>
    <x v="0"/>
    <s v="CIPL-03495"/>
    <s v="LEVIS"/>
    <s v="RM11222021-9-1"/>
    <x v="8"/>
    <s v="YD"/>
    <n v="189"/>
    <x v="14"/>
    <n v="0"/>
    <n v="0"/>
  </r>
  <r>
    <s v="Fabric Raw Materials"/>
    <x v="0"/>
    <s v="CIPL-03495"/>
    <s v="LEVIS"/>
    <s v="RM11222021-9-1"/>
    <x v="8"/>
    <s v="YD"/>
    <n v="123"/>
    <x v="14"/>
    <n v="0"/>
    <n v="0"/>
  </r>
  <r>
    <s v="Fabric Raw Materials"/>
    <x v="0"/>
    <s v="CIPL-03495"/>
    <s v="LEVIS"/>
    <s v="RM11222021-9-1"/>
    <x v="8"/>
    <s v="YD"/>
    <n v="450"/>
    <x v="14"/>
    <n v="0"/>
    <n v="0"/>
  </r>
  <r>
    <s v="Fabric Raw Materials"/>
    <x v="0"/>
    <s v="CIPL-03495"/>
    <s v="LEVIS"/>
    <s v="RM11222021-9-1"/>
    <x v="8"/>
    <s v="YD"/>
    <n v="136"/>
    <x v="14"/>
    <n v="0"/>
    <n v="0"/>
  </r>
  <r>
    <s v="Fabric Raw Materials"/>
    <x v="0"/>
    <s v="CIPL-03495"/>
    <s v="LEVIS"/>
    <s v="RM11222021-9-1"/>
    <x v="8"/>
    <s v="YD"/>
    <n v="44"/>
    <x v="14"/>
    <n v="0"/>
    <n v="0"/>
  </r>
  <r>
    <s v="Fabric Raw Materials"/>
    <x v="0"/>
    <s v="CIPL-03495"/>
    <s v="LEVIS"/>
    <s v="RM11222021-9-1"/>
    <x v="8"/>
    <s v="YD"/>
    <n v="605"/>
    <x v="14"/>
    <n v="0"/>
    <n v="0"/>
  </r>
  <r>
    <s v="Fabric Raw Materials"/>
    <x v="0"/>
    <s v="CIPL-03495"/>
    <s v="LEVIS"/>
    <s v="RM11222021-9-1"/>
    <x v="8"/>
    <s v="YD"/>
    <n v="116"/>
    <x v="14"/>
    <n v="0"/>
    <n v="0"/>
  </r>
  <r>
    <s v="Fabric Raw Materials"/>
    <x v="0"/>
    <s v="CIPL-03495"/>
    <s v="LEVIS"/>
    <s v="RM11222021-9-1"/>
    <x v="8"/>
    <s v="YD"/>
    <n v="177"/>
    <x v="14"/>
    <n v="0"/>
    <n v="0"/>
  </r>
  <r>
    <s v="Fabric Raw Materials"/>
    <x v="0"/>
    <s v="CIPL-03495"/>
    <s v="LEVIS"/>
    <s v="RM11222021-9-1"/>
    <x v="8"/>
    <s v="YD"/>
    <n v="175"/>
    <x v="14"/>
    <n v="0"/>
    <n v="0"/>
  </r>
  <r>
    <s v="Fabric Raw Materials"/>
    <x v="0"/>
    <s v="CIPL-03495"/>
    <s v="LEVIS"/>
    <s v="RM11222021-9-2"/>
    <x v="9"/>
    <s v="YD"/>
    <n v="214"/>
    <x v="14"/>
    <n v="0"/>
    <n v="0"/>
  </r>
  <r>
    <s v="Fabric Raw Materials"/>
    <x v="0"/>
    <s v="CIPL-03495"/>
    <s v="LEVIS"/>
    <s v="RM11222021-9-2"/>
    <x v="9"/>
    <s v="YD"/>
    <n v="142"/>
    <x v="14"/>
    <n v="0"/>
    <n v="0"/>
  </r>
  <r>
    <s v="Fabric Raw Materials"/>
    <x v="0"/>
    <s v="CIPL-03495"/>
    <s v="LEVIS"/>
    <s v="RM11222021-9-2"/>
    <x v="9"/>
    <s v="YD"/>
    <n v="337"/>
    <x v="14"/>
    <n v="0"/>
    <n v="0"/>
  </r>
  <r>
    <s v="Fabric Raw Materials"/>
    <x v="0"/>
    <s v="CIPL-03495"/>
    <s v="LEVIS"/>
    <s v="RM11222021-9-2"/>
    <x v="9"/>
    <s v="YD"/>
    <n v="70"/>
    <x v="14"/>
    <n v="0"/>
    <n v="0"/>
  </r>
  <r>
    <s v="Fabric Raw Materials"/>
    <x v="0"/>
    <s v="CIPL-03526"/>
    <s v="UNIQLO"/>
    <s v="RM11022021-30-1"/>
    <x v="10"/>
    <s v="YD"/>
    <n v="979.86000000000035"/>
    <x v="15"/>
    <n v="8.9169894141648984E-2"/>
    <n v="4481.7640124736354"/>
  </r>
  <r>
    <s v="Fabric Raw Materials"/>
    <x v="0"/>
    <s v="CIPL-03526"/>
    <s v="UNIQLO"/>
    <s v="RM11022021-30-1"/>
    <x v="10"/>
    <s v="YD"/>
    <n v="144.8599999999999"/>
    <x v="16"/>
    <n v="8.9567199572133549E-2"/>
    <n v="665.52470453001945"/>
  </r>
  <r>
    <s v="Fabric Raw Materials"/>
    <x v="0"/>
    <s v="CIPL-03526"/>
    <s v="UNIQLO"/>
    <s v="RM11022021-30-1"/>
    <x v="10"/>
    <s v="YD"/>
    <n v="725.37"/>
    <x v="17"/>
    <n v="8.9038989934966395E-2"/>
    <n v="3312.8862121291268"/>
  </r>
  <r>
    <s v="Fabric Raw Materials"/>
    <x v="0"/>
    <s v="CIPL-03526"/>
    <s v="UNIQLO"/>
    <s v="RM11022021-30-1"/>
    <x v="10"/>
    <s v="YD"/>
    <n v="61.79"/>
    <x v="18"/>
    <n v="1.0268152061137037E-2"/>
    <n v="32.544469115857659"/>
  </r>
  <r>
    <s v="Fabric Raw Materials"/>
    <x v="0"/>
    <s v="CIPL-03526"/>
    <s v="UNIQLO"/>
    <s v="RM11022021-30-1"/>
    <x v="10"/>
    <s v="YD"/>
    <n v="123.59000000000015"/>
    <x v="19"/>
    <n v="9.4207740052112895E-2"/>
    <n v="597.22313459304053"/>
  </r>
  <r>
    <s v="Fabric Raw Materials"/>
    <x v="0"/>
    <s v="CIPL-03504"/>
    <s v="AMAZON"/>
    <s v="RM11172021-32-1"/>
    <x v="11"/>
    <s v="YD"/>
    <n v="422"/>
    <x v="20"/>
    <n v="3.8772008020132628E-2"/>
    <n v="839.26178738449596"/>
  </r>
  <r>
    <s v="Fabric Raw Materials"/>
    <x v="0"/>
    <s v="CIPL-03504"/>
    <s v="AMAZON"/>
    <s v="RM11172021-32-1"/>
    <x v="11"/>
    <s v="YD"/>
    <n v="748"/>
    <x v="20"/>
    <n v="3.8772008020132628E-2"/>
    <n v="1487.6014619990592"/>
  </r>
  <r>
    <s v="Fabric Raw Materials"/>
    <x v="0"/>
    <s v="CIPL-03504"/>
    <s v="AMAZON"/>
    <s v="RM11172021-32-1"/>
    <x v="11"/>
    <s v="YD"/>
    <n v="684"/>
    <x v="20"/>
    <n v="3.8772008020132628E-2"/>
    <n v="1360.3200534857706"/>
  </r>
  <r>
    <s v="Fabric Raw Materials"/>
    <x v="0"/>
    <s v="CIPL-03504"/>
    <s v="AMAZON"/>
    <s v="RM11172021-32-1"/>
    <x v="11"/>
    <s v="YD"/>
    <n v="3828"/>
    <x v="21"/>
    <n v="3.8772008020132628E-2"/>
    <n v="7613.0192467010684"/>
  </r>
  <r>
    <s v="Fabric Raw Materials"/>
    <x v="0"/>
    <s v="CIPL-03504"/>
    <s v="AMAZON"/>
    <s v="RM11172021-32-1"/>
    <x v="11"/>
    <s v="YD"/>
    <n v="216"/>
    <x v="20"/>
    <n v="3.8772008020132628E-2"/>
    <n v="429.57475373234865"/>
  </r>
  <r>
    <s v="Fabric Raw Materials"/>
    <x v="0"/>
    <s v="CIPL-03504"/>
    <s v="AMAZON"/>
    <s v="RM11172021-32-1"/>
    <x v="11"/>
    <s v="YD"/>
    <n v="227"/>
    <x v="20"/>
    <n v="3.8772008020132628E-2"/>
    <n v="451.45124582057008"/>
  </r>
  <r>
    <s v="Fabric Raw Materials"/>
    <x v="0"/>
    <s v="CIPL-03489"/>
    <s v="LEVIS"/>
    <s v="RM12172021-8-2"/>
    <x v="12"/>
    <s v="YD"/>
    <n v="66"/>
    <x v="14"/>
    <n v="0"/>
    <n v="0"/>
  </r>
  <r>
    <s v="Fabric Raw Materials"/>
    <x v="0"/>
    <s v="CIPL-03490"/>
    <s v="LEVIS"/>
    <s v="RM11252021-11-1"/>
    <x v="13"/>
    <s v="YD"/>
    <n v="54"/>
    <x v="14"/>
    <n v="0"/>
    <n v="0"/>
  </r>
  <r>
    <s v="Fabric Raw Materials"/>
    <x v="0"/>
    <s v="CIPL-03490"/>
    <s v="LEVIS"/>
    <s v="RM11252021-11-1"/>
    <x v="13"/>
    <s v="YD"/>
    <n v="354"/>
    <x v="14"/>
    <n v="0"/>
    <n v="0"/>
  </r>
  <r>
    <s v="Fabric Raw Materials"/>
    <x v="0"/>
    <s v="CIPL-03492"/>
    <s v="LEVIS"/>
    <s v="RM11252021-32-1"/>
    <x v="14"/>
    <s v="YD"/>
    <n v="197.1"/>
    <x v="14"/>
    <n v="0"/>
    <n v="0"/>
  </r>
  <r>
    <s v="Fabric Raw Materials"/>
    <x v="0"/>
    <s v="CIPL-03492"/>
    <s v="LEVIS"/>
    <s v="RM11252021-32-1"/>
    <x v="14"/>
    <s v="YD"/>
    <n v="934"/>
    <x v="14"/>
    <n v="0"/>
    <n v="0"/>
  </r>
  <r>
    <s v="Fabric Raw Materials"/>
    <x v="0"/>
    <s v="CIPL-03492"/>
    <s v="LEVIS"/>
    <s v="RM11252021-32-1"/>
    <x v="14"/>
    <s v="YD"/>
    <n v="312.8"/>
    <x v="14"/>
    <n v="0"/>
    <n v="0"/>
  </r>
  <r>
    <s v="Fabric Raw Materials"/>
    <x v="0"/>
    <s v="CIPL-03492"/>
    <s v="LEVIS"/>
    <s v="RM11252021-32-1"/>
    <x v="14"/>
    <s v="YD"/>
    <n v="382"/>
    <x v="14"/>
    <n v="0"/>
    <n v="0"/>
  </r>
  <r>
    <s v="Fabric Raw Materials"/>
    <x v="0"/>
    <s v="CIPL-03492"/>
    <s v="LEVIS"/>
    <s v="RM11252021-32-1"/>
    <x v="14"/>
    <s v="YD"/>
    <n v="559"/>
    <x v="14"/>
    <n v="0"/>
    <n v="0"/>
  </r>
  <r>
    <s v="Fabric Raw Materials"/>
    <x v="0"/>
    <s v="CIPL-03492"/>
    <s v="LEVIS"/>
    <s v="RM11252021-32-1"/>
    <x v="14"/>
    <s v="YD"/>
    <n v="218.4"/>
    <x v="14"/>
    <n v="0"/>
    <n v="0"/>
  </r>
  <r>
    <s v="Fabric Raw Materials"/>
    <x v="0"/>
    <s v="CIPL-03492"/>
    <s v="LEVIS"/>
    <s v="RM11252021-32-1"/>
    <x v="14"/>
    <s v="YD"/>
    <n v="329.1"/>
    <x v="14"/>
    <n v="0"/>
    <n v="0"/>
  </r>
  <r>
    <s v="Fabric Raw Materials"/>
    <x v="0"/>
    <s v="CIPL-03492"/>
    <s v="LEVIS"/>
    <s v="RM11252021-32-1"/>
    <x v="14"/>
    <s v="YD"/>
    <n v="1250.5"/>
    <x v="14"/>
    <n v="0"/>
    <n v="0"/>
  </r>
  <r>
    <s v="Fabric Raw Materials"/>
    <x v="0"/>
    <s v="CIPL-03492"/>
    <s v="LEVIS"/>
    <s v="RM11252021-32-1"/>
    <x v="14"/>
    <s v="YD"/>
    <n v="235"/>
    <x v="14"/>
    <n v="0"/>
    <n v="0"/>
  </r>
  <r>
    <s v="Fabric Raw Materials"/>
    <x v="0"/>
    <s v="CIPL-03492"/>
    <s v="LEVIS"/>
    <s v="RM11252021-32-1"/>
    <x v="14"/>
    <s v="YD"/>
    <n v="751.9"/>
    <x v="14"/>
    <n v="0"/>
    <n v="0"/>
  </r>
  <r>
    <s v="Fabric Raw Materials"/>
    <x v="0"/>
    <s v="CIPL-03492"/>
    <s v="LEVIS"/>
    <s v="RM11252021-32-1"/>
    <x v="14"/>
    <s v="YD"/>
    <n v="1208.5999999999999"/>
    <x v="14"/>
    <n v="0"/>
    <n v="0"/>
  </r>
  <r>
    <s v="Fabric Raw Materials"/>
    <x v="0"/>
    <s v="CIPL-03492"/>
    <s v="LEVIS"/>
    <s v="RM11252021-32-1"/>
    <x v="14"/>
    <s v="YD"/>
    <n v="222.4"/>
    <x v="14"/>
    <n v="0"/>
    <n v="0"/>
  </r>
  <r>
    <s v="Fabric Raw Materials"/>
    <x v="0"/>
    <s v="CIPL-03493"/>
    <s v="LEVIS"/>
    <s v="RM01252022-22-1"/>
    <x v="15"/>
    <s v="YD"/>
    <n v="20"/>
    <x v="14"/>
    <n v="0"/>
    <n v="0"/>
  </r>
  <r>
    <s v="Fabric Raw Materials"/>
    <x v="0"/>
    <s v="CIPL-03493"/>
    <s v="LEVIS"/>
    <s v="RM01252022-22-1"/>
    <x v="15"/>
    <s v="YD"/>
    <n v="169"/>
    <x v="14"/>
    <n v="0"/>
    <n v="0"/>
  </r>
  <r>
    <s v="Fabric Raw Materials"/>
    <x v="0"/>
    <s v="CIPL-03493"/>
    <s v="LEVIS"/>
    <s v="RM01252022-22-1"/>
    <x v="15"/>
    <s v="YD"/>
    <n v="61"/>
    <x v="14"/>
    <n v="0"/>
    <n v="0"/>
  </r>
  <r>
    <s v="Fabric Raw Materials"/>
    <x v="0"/>
    <s v="CIPL-03493"/>
    <s v="LEVIS"/>
    <s v="RM01252022-22-1"/>
    <x v="15"/>
    <s v="YD"/>
    <n v="244"/>
    <x v="14"/>
    <n v="0"/>
    <n v="0"/>
  </r>
  <r>
    <s v="Fabric Raw Materials"/>
    <x v="0"/>
    <s v="CIPL-03493"/>
    <s v="LEVIS"/>
    <s v="RM01252022-22-1"/>
    <x v="15"/>
    <s v="YD"/>
    <n v="320"/>
    <x v="14"/>
    <n v="0"/>
    <n v="0"/>
  </r>
  <r>
    <s v="Fabric Raw Materials"/>
    <x v="0"/>
    <s v="CIPL-03542"/>
    <s v="UNIQLO"/>
    <s v="RM11232021-35-1"/>
    <x v="16"/>
    <s v="YD"/>
    <n v="153.1"/>
    <x v="22"/>
    <n v="4.2763559265334442E-2"/>
    <n v="335.82710092352266"/>
  </r>
  <r>
    <s v="Fabric Raw Materials"/>
    <x v="0"/>
    <s v="CIPL-03542"/>
    <s v="UNIQLO"/>
    <s v="RM11232021-35-1"/>
    <x v="16"/>
    <s v="YD"/>
    <n v="153.1"/>
    <x v="22"/>
    <n v="4.2763559265334442E-2"/>
    <n v="335.82710092352266"/>
  </r>
  <r>
    <s v="Fabric Raw Materials"/>
    <x v="0"/>
    <s v="CIPL-03542"/>
    <s v="UNIQLO"/>
    <s v="RM11232021-35-1"/>
    <x v="16"/>
    <s v="YD"/>
    <n v="153.1"/>
    <x v="22"/>
    <n v="4.2763559265334442E-2"/>
    <n v="335.82710092352266"/>
  </r>
  <r>
    <s v="Fabric Raw Materials"/>
    <x v="0"/>
    <s v="CIPL-03542"/>
    <s v="UNIQLO"/>
    <s v="RM11232021-35-1"/>
    <x v="16"/>
    <s v="YD"/>
    <n v="153.1"/>
    <x v="22"/>
    <n v="4.2763559265334442E-2"/>
    <n v="335.82710092352266"/>
  </r>
  <r>
    <s v="Fabric Raw Materials"/>
    <x v="0"/>
    <s v="CIPL-03542"/>
    <s v="UNIQLO"/>
    <s v="RM11232021-35-1"/>
    <x v="16"/>
    <s v="YD"/>
    <n v="153.1"/>
    <x v="22"/>
    <n v="4.2763559265334442E-2"/>
    <n v="335.82710092352266"/>
  </r>
  <r>
    <s v="Fabric Raw Materials"/>
    <x v="0"/>
    <s v="CIPL-03512"/>
    <s v="LEVIS"/>
    <s v="RM11252021-40-1"/>
    <x v="5"/>
    <s v="YD"/>
    <n v="517"/>
    <x v="23"/>
    <n v="5.9226198830535377E-2"/>
    <n v="1570.6199447953868"/>
  </r>
  <r>
    <s v="Fabric Raw Materials"/>
    <x v="0"/>
    <s v="CIPL-03512"/>
    <s v="LEVIS"/>
    <s v="RM11252021-40-1"/>
    <x v="5"/>
    <s v="YD"/>
    <n v="514"/>
    <x v="24"/>
    <n v="5.7985098854652702E-2"/>
    <n v="1528.7843408112915"/>
  </r>
  <r>
    <s v="Fabric Raw Materials"/>
    <x v="0"/>
    <s v="CIPL-03512"/>
    <s v="LEVIS"/>
    <s v="RM11252021-40-1"/>
    <x v="5"/>
    <s v="YD"/>
    <n v="49"/>
    <x v="25"/>
    <n v="6.0444566349334969E-2"/>
    <n v="151.9217837511174"/>
  </r>
  <r>
    <s v="Fabric Raw Materials"/>
    <x v="0"/>
    <s v="CIPL-03512"/>
    <s v="LEVIS"/>
    <s v="RM11252021-40-1"/>
    <x v="5"/>
    <s v="YD"/>
    <n v="1190"/>
    <x v="26"/>
    <n v="5.6951326221444803E-2"/>
    <n v="3476.3020782035192"/>
  </r>
  <r>
    <s v="Fabric Raw Materials"/>
    <x v="0"/>
    <s v="CIPL-03512"/>
    <s v="LEVIS"/>
    <s v="RM11252021-40-1"/>
    <x v="5"/>
    <s v="YD"/>
    <n v="571"/>
    <x v="27"/>
    <n v="5.9883243641279338E-2"/>
    <n v="1753.9133321191705"/>
  </r>
  <r>
    <s v="Fabric Raw Materials"/>
    <x v="0"/>
    <s v="CIPL-03512"/>
    <s v="LEVIS"/>
    <s v="RM11252021-40-1"/>
    <x v="5"/>
    <s v="YD"/>
    <n v="20"/>
    <x v="25"/>
    <n v="6.0444566349334969E-2"/>
    <n v="62.008891326986699"/>
  </r>
  <r>
    <s v="Fabric Raw Materials"/>
    <x v="0"/>
    <s v="CIPL-03514"/>
    <s v="LEVIS"/>
    <s v="RM11252021-53-1"/>
    <x v="17"/>
    <s v="YD"/>
    <n v="2550"/>
    <x v="14"/>
    <n v="0"/>
    <n v="0"/>
  </r>
  <r>
    <s v="Fabric Raw Materials"/>
    <x v="0"/>
    <s v="CIPL-03514"/>
    <s v="LEVIS"/>
    <s v="RM11252021-53-1"/>
    <x v="17"/>
    <s v="YD"/>
    <n v="108"/>
    <x v="14"/>
    <n v="0"/>
    <n v="0"/>
  </r>
  <r>
    <s v="Fabric Raw Materials"/>
    <x v="0"/>
    <s v="CIPL-03514"/>
    <s v="LEVIS"/>
    <s v="RM11252021-53-1"/>
    <x v="17"/>
    <s v="YD"/>
    <n v="249"/>
    <x v="14"/>
    <n v="0"/>
    <n v="0"/>
  </r>
  <r>
    <s v="Fabric Raw Materials"/>
    <x v="0"/>
    <s v="CIPL-03514"/>
    <s v="LEVIS"/>
    <s v="RM11252021-53-1"/>
    <x v="17"/>
    <s v="YD"/>
    <n v="1143"/>
    <x v="14"/>
    <n v="0"/>
    <n v="0"/>
  </r>
  <r>
    <s v="Fabric Raw Materials"/>
    <x v="0"/>
    <s v="CIPL-03514"/>
    <s v="LEVIS"/>
    <s v="RM11252021-53-1"/>
    <x v="17"/>
    <s v="YD"/>
    <n v="130"/>
    <x v="14"/>
    <n v="0"/>
    <n v="0"/>
  </r>
  <r>
    <s v="Fabric Raw Materials"/>
    <x v="0"/>
    <s v="CIPL-03514"/>
    <s v="LEVIS"/>
    <s v="RM11252021-53-1"/>
    <x v="17"/>
    <s v="YD"/>
    <n v="90.5"/>
    <x v="14"/>
    <n v="0"/>
    <n v="0"/>
  </r>
  <r>
    <s v="Fabric Raw Materials"/>
    <x v="0"/>
    <s v="CIPL-03514"/>
    <s v="LEVIS"/>
    <s v="RM11252021-53-2"/>
    <x v="6"/>
    <s v="YD"/>
    <n v="95"/>
    <x v="14"/>
    <n v="0"/>
    <n v="0"/>
  </r>
  <r>
    <s v="Fabric Raw Materials"/>
    <x v="0"/>
    <s v="CIPL-03514"/>
    <s v="LEVIS"/>
    <s v="RM11252021-53-2"/>
    <x v="6"/>
    <s v="YD"/>
    <n v="92"/>
    <x v="14"/>
    <n v="0"/>
    <n v="0"/>
  </r>
  <r>
    <s v="Fabric Raw Materials"/>
    <x v="0"/>
    <s v="CIPL-03514"/>
    <s v="LEVIS"/>
    <s v="RM11252021-53-2"/>
    <x v="6"/>
    <s v="YD"/>
    <n v="706"/>
    <x v="14"/>
    <n v="0"/>
    <n v="0"/>
  </r>
  <r>
    <s v="Fabric Raw Materials"/>
    <x v="0"/>
    <s v="CIPL-03513"/>
    <s v="LEVIS"/>
    <s v="RM12172021-26-1"/>
    <x v="18"/>
    <s v="YD"/>
    <n v="2106"/>
    <x v="28"/>
    <n v="5.3883149607466367E-2"/>
    <n v="5820.7379130733243"/>
  </r>
  <r>
    <s v="Fabric Raw Materials"/>
    <x v="0"/>
    <s v="CIPL-03516"/>
    <s v="LEVIS"/>
    <s v="RM12062021-15-1"/>
    <x v="7"/>
    <s v="YD"/>
    <n v="1786"/>
    <x v="29"/>
    <n v="6.5912413634225453E-2"/>
    <n v="6038.3095707507255"/>
  </r>
  <r>
    <s v="Fabric Raw Materials"/>
    <x v="0"/>
    <s v="CIPL-03516"/>
    <s v="LEVIS"/>
    <s v="RM12062021-15-1"/>
    <x v="7"/>
    <s v="YD"/>
    <n v="1151"/>
    <x v="30"/>
    <n v="6.278510383809513E-2"/>
    <n v="3706.7956545176476"/>
  </r>
  <r>
    <s v="Fabric Raw Materials"/>
    <x v="0"/>
    <s v="CIPL-03516"/>
    <s v="LEVIS"/>
    <s v="RM12062021-15-1"/>
    <x v="7"/>
    <s v="YD"/>
    <n v="145"/>
    <x v="31"/>
    <n v="6.591172801074148E-2"/>
    <n v="490.22720056155759"/>
  </r>
  <r>
    <s v="Fabric Raw Materials"/>
    <x v="0"/>
    <s v="CIPL-03516"/>
    <s v="LEVIS"/>
    <s v="RM12062021-15-1"/>
    <x v="7"/>
    <s v="YD"/>
    <n v="1598"/>
    <x v="32"/>
    <n v="6.5912289209438021E-2"/>
    <n v="5402.687838156683"/>
  </r>
  <r>
    <s v="Fabric Raw Materials"/>
    <x v="0"/>
    <s v="CIPL-03516"/>
    <s v="LEVIS"/>
    <s v="RM12062021-15-1"/>
    <x v="7"/>
    <s v="YD"/>
    <n v="437"/>
    <x v="33"/>
    <n v="6.2044767630879377E-2"/>
    <n v="1390.7635634546946"/>
  </r>
  <r>
    <s v="Fabric Raw Materials"/>
    <x v="0"/>
    <s v="CIPL-03516"/>
    <s v="LEVIS"/>
    <s v="RM12062021-15-1"/>
    <x v="7"/>
    <s v="YD"/>
    <n v="295"/>
    <x v="34"/>
    <n v="6.4305928086794167E-2"/>
    <n v="973.06024878560447"/>
  </r>
  <r>
    <s v="Fabric Raw Materials"/>
    <x v="0"/>
    <s v="CIPL-03521"/>
    <s v="LEVIS"/>
    <s v="RM11292021-33-1"/>
    <x v="4"/>
    <s v="YD"/>
    <n v="228"/>
    <x v="35"/>
    <n v="6.8816389943425274E-2"/>
    <n v="804.81013690709631"/>
  </r>
  <r>
    <s v="Fabric Raw Materials"/>
    <x v="0"/>
    <s v="CIPL-03521"/>
    <s v="LEVIS"/>
    <s v="RM11292021-33-1"/>
    <x v="4"/>
    <s v="YD"/>
    <n v="127"/>
    <x v="36"/>
    <n v="7.0229547174121137E-2"/>
    <n v="457.49915249111353"/>
  </r>
  <r>
    <s v="Fabric Raw Materials"/>
    <x v="0"/>
    <s v="CIPL-03521"/>
    <s v="LEVIS"/>
    <s v="RM11292021-33-1"/>
    <x v="4"/>
    <s v="YD"/>
    <n v="362"/>
    <x v="37"/>
    <n v="6.8342323869118038E-2"/>
    <n v="1269.0099212406208"/>
  </r>
  <r>
    <s v="Fabric Raw Materials"/>
    <x v="0"/>
    <s v="CIPL-03521"/>
    <s v="LEVIS"/>
    <s v="RM11292021-33-1"/>
    <x v="4"/>
    <s v="YD"/>
    <n v="5211"/>
    <x v="38"/>
    <n v="7.0643392638619767E-2"/>
    <n v="18882.492719039848"/>
  </r>
  <r>
    <s v="Fabric Raw Materials"/>
    <x v="0"/>
    <s v="CIPL-03521"/>
    <s v="LEVIS"/>
    <s v="RM11292021-33-1"/>
    <x v="4"/>
    <s v="YD"/>
    <n v="662"/>
    <x v="39"/>
    <n v="7.0620378819101048E-2"/>
    <n v="2398.0306907782469"/>
  </r>
  <r>
    <s v="Fabric Raw Materials"/>
    <x v="0"/>
    <s v="CIPL-03521"/>
    <s v="LEVIS"/>
    <s v="RM11292021-33-1"/>
    <x v="4"/>
    <s v="YD"/>
    <n v="89"/>
    <x v="40"/>
    <n v="7.0403979299709568E-2"/>
    <n v="321.40595415767416"/>
  </r>
  <r>
    <s v="Fabric Raw Materials"/>
    <x v="0"/>
    <s v="CIPL-03521"/>
    <s v="LEVIS"/>
    <s v="RM11292021-33-1"/>
    <x v="4"/>
    <s v="YD"/>
    <n v="105"/>
    <x v="41"/>
    <n v="5.6666780952501536E-2"/>
    <n v="305.20001200001269"/>
  </r>
  <r>
    <s v="Fabric Raw Materials"/>
    <x v="0"/>
    <s v="CIPL-03521"/>
    <s v="LEVIS"/>
    <s v="RM11292021-33-1"/>
    <x v="4"/>
    <s v="YD"/>
    <n v="28"/>
    <x v="41"/>
    <n v="5.6666780952501536E-2"/>
    <n v="81.386669866670047"/>
  </r>
  <r>
    <s v="Fabric Raw Materials"/>
    <x v="0"/>
    <s v="CIPL-03521"/>
    <s v="LEVIS"/>
    <s v="RM11292021-33-1"/>
    <x v="4"/>
    <s v="YD"/>
    <n v="1222"/>
    <x v="42"/>
    <n v="7.0318257073602508E-2"/>
    <n v="4407.6389101439436"/>
  </r>
  <r>
    <s v="Fabric Raw Materials"/>
    <x v="0"/>
    <s v="CIPL-03521"/>
    <s v="LEVIS"/>
    <s v="RM11292021-33-1"/>
    <x v="4"/>
    <s v="YD"/>
    <n v="120"/>
    <x v="43"/>
    <n v="7.065121461446415E-2"/>
    <n v="434.87814575373716"/>
  </r>
  <r>
    <s v="Fabric Raw Materials"/>
    <x v="0"/>
    <s v="CIPL-03521"/>
    <s v="LEVIS"/>
    <s v="RM11292021-33-1"/>
    <x v="4"/>
    <s v="YD"/>
    <n v="233"/>
    <x v="44"/>
    <n v="7.0684779758415861E-2"/>
    <n v="844.78955368371066"/>
  </r>
  <r>
    <s v="Fabric Raw Materials"/>
    <x v="0"/>
    <s v="CIPL-03515"/>
    <s v="LEVIS"/>
    <s v="RM12062021-22-1"/>
    <x v="19"/>
    <s v="YD"/>
    <n v="223.10000000000036"/>
    <x v="14"/>
    <n v="0"/>
    <n v="0"/>
  </r>
  <r>
    <s v="Fabric Raw Materials"/>
    <x v="0"/>
    <s v="CIPL-03515"/>
    <s v="LEVIS"/>
    <s v="RM12062021-22-1"/>
    <x v="19"/>
    <s v="YD"/>
    <n v="3279.74"/>
    <x v="14"/>
    <n v="0"/>
    <n v="0"/>
  </r>
  <r>
    <s v="Fabric Raw Materials"/>
    <x v="0"/>
    <s v="CIPL-03515"/>
    <s v="LEVIS"/>
    <s v="RM12062021-22-1"/>
    <x v="19"/>
    <s v="YD"/>
    <n v="35"/>
    <x v="14"/>
    <n v="0"/>
    <n v="0"/>
  </r>
  <r>
    <s v="Fabric Raw Materials"/>
    <x v="0"/>
    <s v="CIPL-03515"/>
    <s v="LEVIS"/>
    <s v="RM12062021-22-1"/>
    <x v="19"/>
    <s v="YD"/>
    <n v="6458.87"/>
    <x v="14"/>
    <n v="0"/>
    <n v="0"/>
  </r>
  <r>
    <s v="Fabric Raw Materials"/>
    <x v="0"/>
    <s v="CIPL-03515"/>
    <s v="LEVIS"/>
    <s v="RM12062021-22-1"/>
    <x v="19"/>
    <s v="YD"/>
    <n v="2293.31"/>
    <x v="14"/>
    <n v="0"/>
    <n v="0"/>
  </r>
  <r>
    <s v="Fabric Raw Materials"/>
    <x v="0"/>
    <s v="CIPL-03515"/>
    <s v="LEVIS"/>
    <s v="RM12062021-22-1"/>
    <x v="19"/>
    <s v="YD"/>
    <n v="5357.7099999999991"/>
    <x v="14"/>
    <n v="0"/>
    <n v="0"/>
  </r>
  <r>
    <s v="Fabric Raw Materials"/>
    <x v="0"/>
    <s v="CIPL-03519"/>
    <s v="LEVIS"/>
    <s v="RM12062021-18-1"/>
    <x v="20"/>
    <s v="YD"/>
    <n v="35"/>
    <x v="14"/>
    <n v="0"/>
    <n v="0"/>
  </r>
  <r>
    <s v="Fabric Raw Materials"/>
    <x v="0"/>
    <s v="CIPL-03519"/>
    <s v="LEVIS"/>
    <s v="RM12062021-18-1"/>
    <x v="20"/>
    <s v="YD"/>
    <n v="1821"/>
    <x v="14"/>
    <n v="0"/>
    <n v="0"/>
  </r>
  <r>
    <s v="Fabric Raw Materials"/>
    <x v="0"/>
    <s v="CIPL-03519"/>
    <s v="LEVIS"/>
    <s v="RM12062021-18-1"/>
    <x v="20"/>
    <s v="YD"/>
    <n v="1305"/>
    <x v="14"/>
    <n v="0"/>
    <n v="0"/>
  </r>
  <r>
    <s v="Fabric Raw Materials"/>
    <x v="0"/>
    <s v="CIPL-03519"/>
    <s v="LEVIS"/>
    <s v="RM12062021-18-1"/>
    <x v="20"/>
    <s v="YD"/>
    <n v="1949"/>
    <x v="14"/>
    <n v="0"/>
    <n v="0"/>
  </r>
  <r>
    <s v="Fabric Raw Materials"/>
    <x v="0"/>
    <s v="CIPL-03519"/>
    <s v="LEVIS"/>
    <s v="RM12062021-18-1"/>
    <x v="20"/>
    <s v="YD"/>
    <n v="775"/>
    <x v="14"/>
    <n v="0"/>
    <n v="0"/>
  </r>
  <r>
    <s v="Fabric Raw Materials"/>
    <x v="0"/>
    <s v="CIPL-03519"/>
    <s v="LEVIS"/>
    <s v="RM12062021-18-1"/>
    <x v="20"/>
    <s v="YD"/>
    <n v="28"/>
    <x v="14"/>
    <n v="0"/>
    <n v="0"/>
  </r>
  <r>
    <s v="Fabric Raw Materials"/>
    <x v="0"/>
    <s v="CIPL-03547"/>
    <s v="AMAZON"/>
    <s v="RM12052021-13-1"/>
    <x v="21"/>
    <s v="YD"/>
    <n v="567"/>
    <x v="45"/>
    <n v="4.2947455037685371E-2"/>
    <n v="1249.0712070063676"/>
  </r>
  <r>
    <s v="Fabric Raw Materials"/>
    <x v="0"/>
    <s v="CIPL-03547"/>
    <s v="AMAZON"/>
    <s v="RM12052021-13-1"/>
    <x v="21"/>
    <s v="YD"/>
    <n v="603"/>
    <x v="45"/>
    <n v="4.2947455037685371E-2"/>
    <n v="1328.3773153877241"/>
  </r>
  <r>
    <s v="Fabric Raw Materials"/>
    <x v="0"/>
    <s v="CIPL-03547"/>
    <s v="AMAZON"/>
    <s v="RM12052021-13-1"/>
    <x v="21"/>
    <s v="YD"/>
    <n v="130"/>
    <x v="46"/>
    <n v="4.2947455037685364E-2"/>
    <n v="286.38316915489901"/>
  </r>
  <r>
    <s v="Fabric Raw Materials"/>
    <x v="0"/>
    <s v="CIPL-03546"/>
    <s v="AMAZON"/>
    <s v="RM12052021-23-1"/>
    <x v="21"/>
    <s v="YD"/>
    <n v="194"/>
    <x v="47"/>
    <n v="4.2947455037685461E-2"/>
    <n v="427.37180627731192"/>
  </r>
  <r>
    <s v="Fabric Raw Materials"/>
    <x v="0"/>
    <s v="CIPL-03546"/>
    <s v="AMAZON"/>
    <s v="RM12052021-23-1"/>
    <x v="21"/>
    <s v="YD"/>
    <n v="218"/>
    <x v="47"/>
    <n v="4.2947455037685461E-2"/>
    <n v="480.24254519821648"/>
  </r>
  <r>
    <s v="Fabric Raw Materials"/>
    <x v="0"/>
    <s v="CIPL-03546"/>
    <s v="AMAZON"/>
    <s v="RM12052021-23-1"/>
    <x v="21"/>
    <s v="YD"/>
    <n v="569"/>
    <x v="45"/>
    <n v="4.2947455037685371E-2"/>
    <n v="1253.477101916443"/>
  </r>
  <r>
    <s v="Fabric Raw Materials"/>
    <x v="0"/>
    <s v="CIPL-03545"/>
    <s v="AMAZON"/>
    <s v="RM12062021-38-1"/>
    <x v="22"/>
    <s v="YD"/>
    <n v="42.2"/>
    <x v="48"/>
    <n v="4.3742778279123984E-2"/>
    <n v="94.685945243379038"/>
  </r>
  <r>
    <s v="Fabric Raw Materials"/>
    <x v="0"/>
    <s v="CIPL-03517"/>
    <s v="LEVIS"/>
    <s v="RM01062022-41-1"/>
    <x v="8"/>
    <s v="YD"/>
    <n v="4762"/>
    <x v="49"/>
    <n v="5.1604548520744732E-2"/>
    <n v="12605.035660055786"/>
  </r>
  <r>
    <s v="Fabric Raw Materials"/>
    <x v="0"/>
    <s v="CIPL-03517"/>
    <s v="LEVIS"/>
    <s v="RM01062022-41-1"/>
    <x v="8"/>
    <s v="YD"/>
    <n v="783"/>
    <x v="50"/>
    <n v="5.1437530640042625E-2"/>
    <n v="2065.8965864911534"/>
  </r>
  <r>
    <s v="Fabric Raw Materials"/>
    <x v="0"/>
    <s v="CIPL-03517"/>
    <s v="LEVIS"/>
    <s v="RM01062022-41-1"/>
    <x v="8"/>
    <s v="YD"/>
    <n v="227"/>
    <x v="51"/>
    <n v="5.2825369696353007E-2"/>
    <n v="615.08495892107214"/>
  </r>
  <r>
    <s v="Fabric Raw Materials"/>
    <x v="0"/>
    <s v="CIPL-03517"/>
    <s v="LEVIS"/>
    <s v="RM01062022-41-1"/>
    <x v="8"/>
    <s v="YD"/>
    <n v="175"/>
    <x v="52"/>
    <n v="5.4542131721801231E-2"/>
    <n v="489.59487305131523"/>
  </r>
  <r>
    <s v="Fabric Raw Materials"/>
    <x v="0"/>
    <s v="CIPL-03517"/>
    <s v="LEVIS"/>
    <s v="RM01062022-41-1"/>
    <x v="8"/>
    <s v="YD"/>
    <n v="3971"/>
    <x v="53"/>
    <n v="5.1447910299319256E-2"/>
    <n v="10479.349651798595"/>
  </r>
  <r>
    <s v="Fabric Raw Materials"/>
    <x v="0"/>
    <s v="CIPL-03517"/>
    <s v="LEVIS"/>
    <s v="RM01062022-41-1"/>
    <x v="8"/>
    <s v="YD"/>
    <n v="1280"/>
    <x v="54"/>
    <n v="5.3584282045644513E-2"/>
    <n v="3518.1478810184253"/>
  </r>
  <r>
    <s v="Fabric Raw Materials"/>
    <x v="0"/>
    <s v="CIPL-03534"/>
    <s v="LEVIS"/>
    <s v="RM01212022-24-1"/>
    <x v="8"/>
    <s v="YD"/>
    <n v="499"/>
    <x v="55"/>
    <n v="5.2537156666795135E-2"/>
    <n v="1344.7260411767293"/>
  </r>
  <r>
    <s v="Fabric Raw Materials"/>
    <x v="0"/>
    <s v="CIPL-03534"/>
    <s v="LEVIS"/>
    <s v="RM01212022-24-1"/>
    <x v="8"/>
    <s v="YD"/>
    <n v="378"/>
    <x v="56"/>
    <n v="5.4541710915853379E-2"/>
    <n v="1057.5167667261926"/>
  </r>
  <r>
    <s v="Fabric Raw Materials"/>
    <x v="0"/>
    <s v="CIPL-03534"/>
    <s v="LEVIS"/>
    <s v="RM01212022-24-1"/>
    <x v="8"/>
    <s v="YD"/>
    <n v="4805"/>
    <x v="57"/>
    <n v="5.2572686978271797E-2"/>
    <n v="12957.471760930595"/>
  </r>
  <r>
    <s v="Fabric Raw Materials"/>
    <x v="0"/>
    <s v="CIPL-03534"/>
    <s v="LEVIS"/>
    <s v="RM01212022-24-1"/>
    <x v="8"/>
    <s v="YD"/>
    <n v="7654"/>
    <x v="58"/>
    <n v="5.2496581364226642E-2"/>
    <n v="20610.388833761794"/>
  </r>
  <r>
    <s v="Fabric Raw Materials"/>
    <x v="0"/>
    <s v="CIPL-03534"/>
    <s v="LEVIS"/>
    <s v="RM01212022-24-1"/>
    <x v="8"/>
    <s v="YD"/>
    <n v="2949"/>
    <x v="59"/>
    <n v="5.2537046817086409E-2"/>
    <n v="7947.0717510635868"/>
  </r>
  <r>
    <s v="Fabric Raw Materials"/>
    <x v="0"/>
    <s v="CIPL-03534"/>
    <s v="LEVIS"/>
    <s v="RM01212022-24-1"/>
    <x v="8"/>
    <s v="YD"/>
    <n v="324"/>
    <x v="60"/>
    <n v="5.2536745910154517E-2"/>
    <n v="873.12190567489222"/>
  </r>
  <r>
    <s v="Fabric Raw Materials"/>
    <x v="0"/>
    <s v="CIPL-03534"/>
    <s v="LEVIS"/>
    <s v="RM01212022-24-1"/>
    <x v="8"/>
    <s v="YD"/>
    <n v="1066"/>
    <x v="61"/>
    <n v="5.2537031447648708E-2"/>
    <n v="2872.6944755231934"/>
  </r>
  <r>
    <s v="Fabric Raw Materials"/>
    <x v="0"/>
    <s v="CIPL-03536"/>
    <s v="LEVIS"/>
    <s v="RM02092022-7-1"/>
    <x v="17"/>
    <s v="YD"/>
    <n v="117"/>
    <x v="62"/>
    <n v="6.4222351746168416E-2"/>
    <n v="385.42401515430174"/>
  </r>
  <r>
    <s v="Fabric Raw Materials"/>
    <x v="0"/>
    <s v="CIPL-03536"/>
    <s v="LEVIS"/>
    <s v="RM02092022-7-1"/>
    <x v="17"/>
    <s v="YD"/>
    <n v="9860.5"/>
    <x v="63"/>
    <n v="8.2117134760724339E-2"/>
    <n v="41533.586007308128"/>
  </r>
  <r>
    <s v="Fabric Raw Materials"/>
    <x v="0"/>
    <s v="CIPL-03536"/>
    <s v="LEVIS"/>
    <s v="RM02092022-7-1"/>
    <x v="17"/>
    <s v="YD"/>
    <n v="32403.5"/>
    <x v="64"/>
    <n v="7.5257461721129223E-2"/>
    <n v="125085.85266088061"/>
  </r>
  <r>
    <s v="Fabric Raw Materials"/>
    <x v="0"/>
    <s v="CIPL-03536"/>
    <s v="LEVIS"/>
    <s v="RM02092022-7-1"/>
    <x v="17"/>
    <s v="YD"/>
    <n v="36.5"/>
    <x v="65"/>
    <n v="6.8795460384440454E-2"/>
    <n v="128.80103430403207"/>
  </r>
  <r>
    <s v="Fabric Raw Materials"/>
    <x v="0"/>
    <s v="CIPL-03536"/>
    <s v="LEVIS"/>
    <s v="RM02092022-7-1"/>
    <x v="17"/>
    <s v="YD"/>
    <n v="5810.5"/>
    <x v="66"/>
    <n v="7.906577922200593E-2"/>
    <n v="23565.071710169464"/>
  </r>
  <r>
    <s v="Fabric Raw Materials"/>
    <x v="0"/>
    <s v="CIPL-03536"/>
    <s v="LEVIS"/>
    <s v="RM02092022-7-1"/>
    <x v="17"/>
    <s v="YD"/>
    <n v="800.5"/>
    <x v="67"/>
    <n v="8.1148802487173016E-2"/>
    <n v="3332.0396163909822"/>
  </r>
  <r>
    <s v="Fabric Raw Materials"/>
    <x v="0"/>
    <s v="CIPL-03536"/>
    <s v="LEVIS"/>
    <s v="RM02092022-7-1"/>
    <x v="17"/>
    <s v="YD"/>
    <n v="16168.5"/>
    <x v="68"/>
    <n v="8.1979953124332733E-2"/>
    <n v="67989.852872090778"/>
  </r>
  <r>
    <s v="Fabric Raw Materials"/>
    <x v="0"/>
    <s v="CIPL-03536"/>
    <s v="LEVIS"/>
    <s v="RM02092022-7-1"/>
    <x v="17"/>
    <s v="YD"/>
    <n v="242.5"/>
    <x v="65"/>
    <n v="6.8795460384440454E-2"/>
    <n v="855.73289914322686"/>
  </r>
  <r>
    <s v="Fabric Raw Materials"/>
    <x v="0"/>
    <s v="CIPL-03536"/>
    <s v="LEVIS"/>
    <s v="RM02092022-7-1"/>
    <x v="17"/>
    <s v="YD"/>
    <n v="91.5"/>
    <x v="69"/>
    <n v="6.8795460384440441E-2"/>
    <n v="322.88478462517628"/>
  </r>
  <r>
    <s v="Fabric Raw Materials"/>
    <x v="0"/>
    <s v="CIPL-03536"/>
    <s v="LEVIS"/>
    <s v="RM02092022-7-1"/>
    <x v="17"/>
    <s v="YD"/>
    <n v="64"/>
    <x v="65"/>
    <n v="6.8795460384440454E-2"/>
    <n v="225.84290946460419"/>
  </r>
  <r>
    <s v="Fabric Raw Materials"/>
    <x v="0"/>
    <s v="CIPL-03536"/>
    <s v="LEVIS"/>
    <s v="RM02092022-7-1"/>
    <x v="17"/>
    <s v="YD"/>
    <n v="28281.5"/>
    <x v="70"/>
    <n v="8.2117128193747085E-2"/>
    <n v="119124.99556101147"/>
  </r>
  <r>
    <s v="Fabric Raw Materials"/>
    <x v="0"/>
    <s v="CIPL-03536"/>
    <s v="LEVIS"/>
    <s v="RM02092022-7-1"/>
    <x v="17"/>
    <s v="YD"/>
    <n v="285"/>
    <x v="71"/>
    <n v="3.8328999021611992E-2"/>
    <n v="560.32376472115936"/>
  </r>
  <r>
    <s v="Fabric Raw Materials"/>
    <x v="0"/>
    <s v="CIPL-03536"/>
    <s v="LEVIS"/>
    <s v="RM02092022-7-1"/>
    <x v="17"/>
    <s v="YD"/>
    <n v="109"/>
    <x v="72"/>
    <n v="6.4222351746168402E-2"/>
    <n v="359.07023634033231"/>
  </r>
  <r>
    <s v="Fabric Raw Materials"/>
    <x v="0"/>
    <s v="CIPL-03536"/>
    <s v="LEVIS"/>
    <s v="RM02092022-7-1"/>
    <x v="17"/>
    <s v="YD"/>
    <n v="4207"/>
    <x v="73"/>
    <n v="8.2117124678537309E-2"/>
    <n v="17720.376743522604"/>
  </r>
  <r>
    <s v="Fabric Raw Materials"/>
    <x v="0"/>
    <s v="CIPL-03536"/>
    <s v="LEVIS"/>
    <s v="RM02092022-7-1"/>
    <x v="17"/>
    <s v="YD"/>
    <n v="108.46"/>
    <x v="74"/>
    <n v="6.8536683349677704E-2"/>
    <n v="381.29348867610605"/>
  </r>
  <r>
    <s v="Fabric Raw Materials"/>
    <x v="0"/>
    <s v="CIPL-03536"/>
    <s v="LEVIS"/>
    <s v="RM02092022-7-1"/>
    <x v="17"/>
    <s v="YD"/>
    <n v="152"/>
    <x v="69"/>
    <n v="6.8795460384440441E-2"/>
    <n v="536.37690997843492"/>
  </r>
  <r>
    <s v="Fabric Raw Materials"/>
    <x v="0"/>
    <s v="CIPL-03536"/>
    <s v="LEVIS"/>
    <s v="RM02092022-7-1"/>
    <x v="17"/>
    <s v="YD"/>
    <n v="21"/>
    <x v="65"/>
    <n v="6.8795460384440454E-2"/>
    <n v="74.104704668073254"/>
  </r>
  <r>
    <s v="Fabric Raw Materials"/>
    <x v="0"/>
    <s v="CIPL-03536"/>
    <s v="LEVIS"/>
    <s v="RM02092022-7-1"/>
    <x v="17"/>
    <s v="YD"/>
    <n v="100"/>
    <x v="73"/>
    <n v="8.2117124678537309E-2"/>
    <n v="421.21171246785372"/>
  </r>
  <r>
    <s v="Fabric Raw Materials"/>
    <x v="0"/>
    <s v="CIPL-03536"/>
    <s v="LEVIS"/>
    <s v="RM02092022-7-1"/>
    <x v="17"/>
    <s v="YD"/>
    <n v="29698"/>
    <x v="75"/>
    <n v="8.1918293868177658E-2"/>
    <n v="124788.56949129715"/>
  </r>
  <r>
    <s v="Fabric Raw Materials"/>
    <x v="0"/>
    <s v="CIPL-03536"/>
    <s v="LEVIS"/>
    <s v="RM02092022-7-1"/>
    <x v="17"/>
    <s v="YD"/>
    <n v="10848.5"/>
    <x v="76"/>
    <n v="8.166124431152981E-2"/>
    <n v="45441.472008913632"/>
  </r>
  <r>
    <s v="Fabric Raw Materials"/>
    <x v="0"/>
    <s v="CIPL-03536"/>
    <s v="LEVIS"/>
    <s v="RM02092022-7-2"/>
    <x v="6"/>
    <s v="YD"/>
    <n v="47231.5"/>
    <x v="73"/>
    <n v="8.2117124678537309E-2"/>
    <n v="198944.60997425433"/>
  </r>
  <r>
    <s v="Fabric Raw Materials"/>
    <x v="0"/>
    <s v="CIPL-03533"/>
    <s v="LEVIS"/>
    <s v="RM02092022-8-1"/>
    <x v="18"/>
    <s v="YD"/>
    <n v="1799"/>
    <x v="28"/>
    <n v="5.3883149607466367E-2"/>
    <n v="4972.225786143832"/>
  </r>
  <r>
    <s v="Fabric Raw Materials"/>
    <x v="0"/>
    <s v="CIPL-03533"/>
    <s v="LEVIS"/>
    <s v="RM02092022-8-1"/>
    <x v="18"/>
    <s v="YD"/>
    <n v="812"/>
    <x v="77"/>
    <n v="5.3883149607466291E-2"/>
    <n v="2244.2731174812593"/>
  </r>
  <r>
    <s v="Fabric Raw Materials"/>
    <x v="0"/>
    <s v="CIPL-03533"/>
    <s v="LEVIS"/>
    <s v="RM02092022-8-1"/>
    <x v="18"/>
    <s v="YD"/>
    <n v="465"/>
    <x v="78"/>
    <n v="5.3883149607466374E-2"/>
    <n v="1285.205664567472"/>
  </r>
  <r>
    <s v="Fabric Raw Materials"/>
    <x v="0"/>
    <s v="CIPL-03533"/>
    <s v="LEVIS"/>
    <s v="RM02092022-8-1"/>
    <x v="18"/>
    <s v="YD"/>
    <n v="2007"/>
    <x v="28"/>
    <n v="5.3883149607466367E-2"/>
    <n v="5547.1134812621849"/>
  </r>
  <r>
    <s v="Fabric Raw Materials"/>
    <x v="0"/>
    <s v="CIPL-03533"/>
    <s v="LEVIS"/>
    <s v="RM02092022-8-1"/>
    <x v="18"/>
    <s v="YD"/>
    <n v="1141"/>
    <x v="28"/>
    <n v="5.3883149607466367E-2"/>
    <n v="3153.5906737021191"/>
  </r>
  <r>
    <s v="Fabric Raw Materials"/>
    <x v="0"/>
    <s v="CIPL-03533"/>
    <s v="LEVIS"/>
    <s v="RM02092022-8-1"/>
    <x v="18"/>
    <s v="YD"/>
    <n v="16298"/>
    <x v="28"/>
    <n v="5.3883149607466367E-2"/>
    <n v="45045.767572302488"/>
  </r>
  <r>
    <s v="Fabric Raw Materials"/>
    <x v="0"/>
    <s v="CIPL-03533"/>
    <s v="LEVIS"/>
    <s v="RM02092022-8-1"/>
    <x v="18"/>
    <s v="YD"/>
    <n v="12583"/>
    <x v="28"/>
    <n v="5.3883149607466367E-2"/>
    <n v="34777.941671510751"/>
  </r>
  <r>
    <s v="Fabric Raw Materials"/>
    <x v="0"/>
    <s v="CIPL-03533"/>
    <s v="LEVIS"/>
    <s v="RM02092022-8-2"/>
    <x v="23"/>
    <s v="YD"/>
    <n v="4331"/>
    <x v="79"/>
    <n v="5.8655089056098078E-2"/>
    <n v="13030.48519070196"/>
  </r>
  <r>
    <s v="Fabric Raw Materials"/>
    <x v="0"/>
    <s v="CIPL-03535"/>
    <s v="LEVIS"/>
    <s v="RM02162022-3-1"/>
    <x v="19"/>
    <s v="YD"/>
    <n v="17.809999999999999"/>
    <x v="80"/>
    <n v="7.1382605358766477E-2"/>
    <n v="65.211324201439623"/>
  </r>
  <r>
    <s v="Fabric Raw Materials"/>
    <x v="0"/>
    <s v="CIPL-03535"/>
    <s v="LEVIS"/>
    <s v="RM02162022-3-1"/>
    <x v="19"/>
    <s v="YD"/>
    <n v="165.13999999999987"/>
    <x v="81"/>
    <n v="8.7604031499143031E-2"/>
    <n v="742.06692976176873"/>
  </r>
  <r>
    <s v="Fabric Raw Materials"/>
    <x v="0"/>
    <s v="CIPL-03535"/>
    <s v="LEVIS"/>
    <s v="RM02162022-3-1"/>
    <x v="19"/>
    <s v="YD"/>
    <n v="11415.64"/>
    <x v="82"/>
    <n v="8.5984845187717332E-2"/>
    <n v="50348.772038118703"/>
  </r>
  <r>
    <s v="Fabric Raw Materials"/>
    <x v="0"/>
    <s v="CIPL-03535"/>
    <s v="LEVIS"/>
    <s v="RM02162022-3-1"/>
    <x v="19"/>
    <s v="YD"/>
    <n v="44.84"/>
    <x v="83"/>
    <n v="6.7027799495908494E-2"/>
    <n v="154.16552652939654"/>
  </r>
  <r>
    <s v="Fabric Raw Materials"/>
    <x v="0"/>
    <s v="CIPL-03535"/>
    <s v="LEVIS"/>
    <s v="RM02162022-3-1"/>
    <x v="19"/>
    <s v="YD"/>
    <n v="1035.6600000000001"/>
    <x v="84"/>
    <n v="7.0713125820578621E-2"/>
    <n v="3756.5047558873403"/>
  </r>
  <r>
    <s v="Fabric Raw Materials"/>
    <x v="0"/>
    <s v="CIPL-03535"/>
    <s v="LEVIS"/>
    <s v="RM02162022-3-1"/>
    <x v="19"/>
    <s v="YD"/>
    <n v="14190.68"/>
    <x v="85"/>
    <n v="8.6553238888471565E-2"/>
    <n v="63001.840330829866"/>
  </r>
  <r>
    <s v="Fabric Raw Materials"/>
    <x v="0"/>
    <s v="CIPL-03535"/>
    <s v="LEVIS"/>
    <s v="RM02162022-3-1"/>
    <x v="19"/>
    <s v="YD"/>
    <n v="8656.4600000000009"/>
    <x v="86"/>
    <n v="8.3344752865799607E-2"/>
    <n v="37007.12051939268"/>
  </r>
  <r>
    <s v="Fabric Raw Materials"/>
    <x v="0"/>
    <s v="CIPL-03535"/>
    <s v="LEVIS"/>
    <s v="RM02162022-3-1"/>
    <x v="19"/>
    <s v="YD"/>
    <n v="5491.79"/>
    <x v="87"/>
    <n v="8.7475723252878751E-2"/>
    <n v="24641.558302202928"/>
  </r>
  <r>
    <s v="Fabric Raw Materials"/>
    <x v="0"/>
    <s v="CIPL-03535"/>
    <s v="LEVIS"/>
    <s v="RM02162022-3-1"/>
    <x v="19"/>
    <s v="YD"/>
    <n v="7250.6099999999988"/>
    <x v="88"/>
    <n v="8.7517712336620798E-2"/>
    <n v="32548.966800245023"/>
  </r>
  <r>
    <s v="Fabric Raw Materials"/>
    <x v="0"/>
    <s v="CIPL-03535"/>
    <s v="LEVIS"/>
    <s v="RM02162022-3-1"/>
    <x v="19"/>
    <s v="YD"/>
    <n v="21966.3"/>
    <x v="89"/>
    <n v="8.7028245694420775E-2"/>
    <n v="98058.18365339734"/>
  </r>
  <r>
    <s v="Fabric Raw Materials"/>
    <x v="0"/>
    <s v="CIPL-03535"/>
    <s v="LEVIS"/>
    <s v="RM02162022-3-2"/>
    <x v="24"/>
    <s v="YD"/>
    <n v="699.11000000000013"/>
    <x v="90"/>
    <n v="8.748544279600147E-2"/>
    <n v="3137.2419479131127"/>
  </r>
  <r>
    <s v="Fabric Raw Materials"/>
    <x v="0"/>
    <s v="CIPL-03535"/>
    <s v="LEVIS"/>
    <s v="RM02162022-3-2"/>
    <x v="24"/>
    <s v="YD"/>
    <n v="2327.21"/>
    <x v="91"/>
    <n v="8.7485522383281333E-2"/>
    <n v="10443.317182545599"/>
  </r>
  <r>
    <s v="Fabric Raw Materials"/>
    <x v="0"/>
    <s v="CIPL-03535"/>
    <s v="LEVIS"/>
    <s v="RM02162022-3-2"/>
    <x v="24"/>
    <s v="YD"/>
    <n v="2667.32"/>
    <x v="92"/>
    <n v="8.7485571466906123E-2"/>
    <n v="11969.562014485107"/>
  </r>
  <r>
    <s v="Fabric Raw Materials"/>
    <x v="0"/>
    <s v="CIPL-03535"/>
    <s v="LEVIS"/>
    <s v="RM02162022-3-2"/>
    <x v="24"/>
    <s v="YD"/>
    <n v="5102.78"/>
    <x v="93"/>
    <n v="8.7485548765209267E-2"/>
    <n v="22898.649508528135"/>
  </r>
  <r>
    <s v="Fabric Raw Materials"/>
    <x v="0"/>
    <s v="CIPL-03537"/>
    <s v="LEVIS"/>
    <s v="RM01112022-30-1"/>
    <x v="4"/>
    <s v="YD"/>
    <n v="1981"/>
    <x v="94"/>
    <n v="7.0684412732100285E-2"/>
    <n v="7182.486764622291"/>
  </r>
  <r>
    <s v="Fabric Raw Materials"/>
    <x v="0"/>
    <s v="CIPL-03537"/>
    <s v="LEVIS"/>
    <s v="RM01112022-30-1"/>
    <x v="4"/>
    <s v="YD"/>
    <n v="44252"/>
    <x v="95"/>
    <n v="7.0684353082857171E-2"/>
    <n v="160443.7839926226"/>
  </r>
  <r>
    <s v="Fabric Raw Materials"/>
    <x v="0"/>
    <s v="CIPL-03537"/>
    <s v="LEVIS"/>
    <s v="RM01112022-30-1"/>
    <x v="4"/>
    <s v="YD"/>
    <n v="7142"/>
    <x v="96"/>
    <n v="7.0223050012616375E-2"/>
    <n v="25725.643023190092"/>
  </r>
  <r>
    <s v="Fabric Raw Materials"/>
    <x v="0"/>
    <s v="CIPL-03537"/>
    <s v="LEVIS"/>
    <s v="RM01112022-30-1"/>
    <x v="4"/>
    <s v="YD"/>
    <n v="15870"/>
    <x v="97"/>
    <n v="7.0684353082857157E-2"/>
    <n v="57539.610683424922"/>
  </r>
  <r>
    <s v="Fabric Raw Materials"/>
    <x v="0"/>
    <s v="CIPL-03537"/>
    <s v="LEVIS"/>
    <s v="RM01112022-30-1"/>
    <x v="4"/>
    <s v="YD"/>
    <n v="6294"/>
    <x v="98"/>
    <n v="7.0684384673389486E-2"/>
    <n v="22820.067517134314"/>
  </r>
  <r>
    <s v="Fabric Raw Materials"/>
    <x v="0"/>
    <s v="CIPL-03537"/>
    <s v="LEVIS"/>
    <s v="RM01112022-30-1"/>
    <x v="4"/>
    <s v="YD"/>
    <n v="21799"/>
    <x v="99"/>
    <n v="7.0680376466649986E-2"/>
    <n v="79031.846726596516"/>
  </r>
  <r>
    <s v="Fabric Raw Materials"/>
    <x v="0"/>
    <s v="CIPL-03537"/>
    <s v="LEVIS"/>
    <s v="RM01112022-30-1"/>
    <x v="4"/>
    <s v="YD"/>
    <n v="20882"/>
    <x v="100"/>
    <n v="7.0670434926131995E-2"/>
    <n v="75696.632622127479"/>
  </r>
  <r>
    <s v="Fabric Raw Materials"/>
    <x v="0"/>
    <s v="CIPL-03537"/>
    <s v="LEVIS"/>
    <s v="RM01112022-30-1"/>
    <x v="4"/>
    <s v="YD"/>
    <n v="1936"/>
    <x v="101"/>
    <n v="7.0664470001821203E-2"/>
    <n v="7017.3504139235256"/>
  </r>
  <r>
    <s v="Fabric Raw Materials"/>
    <x v="0"/>
    <s v="CIPL-03537"/>
    <s v="LEVIS"/>
    <s v="RM01112022-30-1"/>
    <x v="4"/>
    <s v="YD"/>
    <n v="132"/>
    <x v="102"/>
    <n v="7.0360499869013604E-2"/>
    <n v="476.39758598270856"/>
  </r>
  <r>
    <s v="Fabric Raw Materials"/>
    <x v="0"/>
    <s v="CIPL-03537"/>
    <s v="LEVIS"/>
    <s v="RM01112022-30-1"/>
    <x v="4"/>
    <s v="YD"/>
    <n v="1668"/>
    <x v="97"/>
    <n v="7.0684353082857157E-2"/>
    <n v="6047.6415009422035"/>
  </r>
  <r>
    <s v="Fabric Raw Materials"/>
    <x v="0"/>
    <s v="CIPL-03537"/>
    <s v="LEVIS"/>
    <s v="RM01112022-30-1"/>
    <x v="4"/>
    <s v="YD"/>
    <n v="1411"/>
    <x v="103"/>
    <n v="7.0684282625447417E-2"/>
    <n v="5115.8355227845068"/>
  </r>
  <r>
    <s v="Fabric Raw Materials"/>
    <x v="0"/>
    <s v="CIPL-03537"/>
    <s v="LEVIS"/>
    <s v="RM01112022-30-1"/>
    <x v="4"/>
    <s v="YD"/>
    <n v="6739"/>
    <x v="104"/>
    <n v="7.0684338330608332E-2"/>
    <n v="24433.481756009984"/>
  </r>
  <r>
    <s v="Fabric Raw Materials"/>
    <x v="0"/>
    <s v="CIPL-03537"/>
    <s v="LEVIS"/>
    <s v="RM01112022-30-1"/>
    <x v="4"/>
    <s v="YD"/>
    <n v="128"/>
    <x v="105"/>
    <n v="7.0685906448562999E-2"/>
    <n v="464.09779602541533"/>
  </r>
  <r>
    <s v="Fabric Raw Materials"/>
    <x v="0"/>
    <s v="CIPL-03538"/>
    <s v="LEVIS"/>
    <s v="RM01112022-22-1"/>
    <x v="25"/>
    <s v="YD"/>
    <n v="4369"/>
    <x v="106"/>
    <n v="8.2315955488896975E-2"/>
    <n v="18447.298409530995"/>
  </r>
  <r>
    <s v="Fabric Raw Materials"/>
    <x v="0"/>
    <s v="CIPL-03538"/>
    <s v="LEVIS"/>
    <s v="RM01112022-22-1"/>
    <x v="25"/>
    <s v="YD"/>
    <n v="4754"/>
    <x v="107"/>
    <n v="8.2315955488896961E-2"/>
    <n v="20072.890052394217"/>
  </r>
  <r>
    <s v="Fabric Raw Materials"/>
    <x v="0"/>
    <s v="CIPL-03538"/>
    <s v="LEVIS"/>
    <s v="RM01112022-22-1"/>
    <x v="25"/>
    <s v="YD"/>
    <n v="2981"/>
    <x v="107"/>
    <n v="8.2315955488896961E-2"/>
    <n v="12586.723863312402"/>
  </r>
  <r>
    <s v="Fabric Raw Materials"/>
    <x v="0"/>
    <s v="CIPL-03538"/>
    <s v="LEVIS"/>
    <s v="RM01112022-22-1"/>
    <x v="25"/>
    <s v="YD"/>
    <n v="1982"/>
    <x v="108"/>
    <n v="8.2315955488896989E-2"/>
    <n v="8368.6302237789969"/>
  </r>
  <r>
    <s v="Fabric Raw Materials"/>
    <x v="0"/>
    <s v="CIPL-03577"/>
    <s v="UNIQLO"/>
    <s v="RM12232021-86-1"/>
    <x v="26"/>
    <s v="YD"/>
    <n v="3729.4500000000003"/>
    <x v="109"/>
    <n v="7.080231099587142E-2"/>
    <n v="13544.373678743554"/>
  </r>
  <r>
    <s v="Fabric Raw Materials"/>
    <x v="0"/>
    <s v="CIPL-03577"/>
    <s v="UNIQLO"/>
    <s v="RM12232021-86-1"/>
    <x v="26"/>
    <s v="YD"/>
    <n v="918.55000000000109"/>
    <x v="110"/>
    <n v="7.2779587809443685E-2"/>
    <n v="3429.0916903823695"/>
  </r>
  <r>
    <s v="Fabric Raw Materials"/>
    <x v="0"/>
    <s v="CIPL-03577"/>
    <s v="UNIQLO"/>
    <s v="RM12232021-86-1"/>
    <x v="26"/>
    <s v="YD"/>
    <n v="288.07999999999993"/>
    <x v="111"/>
    <n v="7.2106537249042812E-2"/>
    <n v="1065.5024512507075"/>
  </r>
  <r>
    <s v="Fabric Raw Materials"/>
    <x v="0"/>
    <s v="CIPL-03369"/>
    <s v="LEVIS"/>
    <s v="RM05142021-2-1"/>
    <x v="27"/>
    <s v="YD"/>
    <n v="684"/>
    <x v="112"/>
    <n v="6.231369224204341E-2"/>
    <n v="2186.2825654935577"/>
  </r>
  <r>
    <s v="Fabric Raw Materials"/>
    <x v="0"/>
    <s v="CIPL-03369"/>
    <s v="LEVIS"/>
    <s v="RM05142021-2-1"/>
    <x v="27"/>
    <s v="YD"/>
    <n v="2516"/>
    <x v="113"/>
    <n v="5.686561176286118E-2"/>
    <n v="7338.8338791953583"/>
  </r>
  <r>
    <s v="Fabric Raw Materials"/>
    <x v="0"/>
    <s v="CIPL-03379"/>
    <s v="LEVIS"/>
    <s v="RM06032021-46-1"/>
    <x v="19"/>
    <s v="YD"/>
    <n v="529.30999999999995"/>
    <x v="14"/>
    <n v="0"/>
    <n v="0"/>
  </r>
  <r>
    <s v="Fabric Raw Materials"/>
    <x v="0"/>
    <s v="CIPL-03379"/>
    <s v="LEVIS"/>
    <s v="RM06032021-46-1"/>
    <x v="19"/>
    <s v="YD"/>
    <n v="351.05"/>
    <x v="14"/>
    <n v="0"/>
    <n v="0"/>
  </r>
  <r>
    <s v="Fabric Raw Materials"/>
    <x v="0"/>
    <s v="CIPL-03379"/>
    <s v="LEVIS"/>
    <s v="RM06032021-46-1"/>
    <x v="19"/>
    <s v="YD"/>
    <n v="805.99"/>
    <x v="14"/>
    <n v="0"/>
    <n v="0"/>
  </r>
  <r>
    <s v="Fabric Raw Materials"/>
    <x v="0"/>
    <s v="CIPL-03379"/>
    <s v="LEVIS"/>
    <s v="RM06032021-46-1"/>
    <x v="19"/>
    <s v="YD"/>
    <n v="296.08"/>
    <x v="14"/>
    <n v="0"/>
    <n v="0"/>
  </r>
  <r>
    <s v="Fabric Raw Materials"/>
    <x v="0"/>
    <s v="CIPL-03379"/>
    <s v="LEVIS"/>
    <s v="RM06032021-46-1"/>
    <x v="19"/>
    <s v="YD"/>
    <n v="260.29000000000002"/>
    <x v="14"/>
    <n v="0"/>
    <n v="0"/>
  </r>
  <r>
    <s v="Fabric Raw Materials"/>
    <x v="0"/>
    <s v="CIPL-03379"/>
    <s v="LEVIS"/>
    <s v="RM06032021-46-1"/>
    <x v="19"/>
    <s v="YD"/>
    <n v="118.10999999999999"/>
    <x v="14"/>
    <n v="0"/>
    <n v="0"/>
  </r>
  <r>
    <s v="Fabric Raw Materials"/>
    <x v="0"/>
    <s v="CIPL-03379"/>
    <s v="LEVIS"/>
    <s v="RM06032021-46-1"/>
    <x v="19"/>
    <s v="YD"/>
    <n v="32.809999999999945"/>
    <x v="14"/>
    <n v="0"/>
    <n v="0"/>
  </r>
  <r>
    <s v="Fabric Raw Materials"/>
    <x v="0"/>
    <s v="CIPL-03379"/>
    <s v="LEVIS"/>
    <s v="RM06032021-46-1"/>
    <x v="19"/>
    <s v="YD"/>
    <n v="1599.94"/>
    <x v="14"/>
    <n v="0"/>
    <n v="0"/>
  </r>
  <r>
    <s v="Fabric Raw Materials"/>
    <x v="0"/>
    <s v="CIPL-03379"/>
    <s v="LEVIS"/>
    <s v="RM06032021-46-1"/>
    <x v="19"/>
    <s v="YD"/>
    <n v="50.31"/>
    <x v="14"/>
    <n v="0"/>
    <n v="0"/>
  </r>
  <r>
    <s v="Fabric Raw Materials"/>
    <x v="0"/>
    <s v="CIPL-03379"/>
    <s v="LEVIS"/>
    <s v="RM06032021-46-1"/>
    <x v="19"/>
    <s v="YD"/>
    <n v="331.37"/>
    <x v="14"/>
    <n v="0"/>
    <n v="0"/>
  </r>
  <r>
    <s v="Fabric Raw Materials"/>
    <x v="0"/>
    <s v="CIPL-03379"/>
    <s v="LEVIS"/>
    <s v="RM06032021-46-1"/>
    <x v="19"/>
    <s v="YD"/>
    <n v="208.89"/>
    <x v="14"/>
    <n v="0"/>
    <n v="0"/>
  </r>
  <r>
    <s v="Fabric Raw Materials"/>
    <x v="0"/>
    <s v="CIPL-03379"/>
    <s v="LEVIS"/>
    <s v="RM06032021-46-1"/>
    <x v="19"/>
    <s v="YD"/>
    <n v="1379.18"/>
    <x v="14"/>
    <n v="0"/>
    <n v="0"/>
  </r>
  <r>
    <s v="Fabric Raw Materials"/>
    <x v="0"/>
    <s v="CIPL-03379"/>
    <s v="LEVIS"/>
    <s v="RM06032021-46-1"/>
    <x v="19"/>
    <s v="YD"/>
    <n v="85.32"/>
    <x v="14"/>
    <n v="0"/>
    <n v="0"/>
  </r>
  <r>
    <s v="Fabric Raw Materials"/>
    <x v="0"/>
    <s v="CIPL-03379"/>
    <s v="LEVIS"/>
    <s v="RM06032021-46-1"/>
    <x v="19"/>
    <s v="YD"/>
    <n v="229.64999999999998"/>
    <x v="14"/>
    <n v="0"/>
    <n v="0"/>
  </r>
  <r>
    <s v="Fabric Raw Materials"/>
    <x v="0"/>
    <s v="CIPL-03393"/>
    <s v="LEVIS"/>
    <s v="RM07082021-11-1"/>
    <x v="20"/>
    <s v="YD"/>
    <n v="2169"/>
    <x v="14"/>
    <n v="0"/>
    <n v="0"/>
  </r>
  <r>
    <s v="Fabric Raw Materials"/>
    <x v="0"/>
    <s v="CIPL-03440"/>
    <s v="UNIQLO"/>
    <s v="RM07092021-1-1"/>
    <x v="28"/>
    <s v="YD"/>
    <n v="218.17"/>
    <x v="114"/>
    <n v="7.1635413607278375E-2"/>
    <n v="801.65869818669989"/>
  </r>
  <r>
    <s v="Fabric Raw Materials"/>
    <x v="0"/>
    <s v="CIPL-03440"/>
    <s v="UNIQLO"/>
    <s v="RM07092021-1-1"/>
    <x v="28"/>
    <s v="YD"/>
    <n v="218.72"/>
    <x v="115"/>
    <n v="7.1634362913043051E-2"/>
    <n v="803.66786785634076"/>
  </r>
  <r>
    <s v="Fabric Raw Materials"/>
    <x v="0"/>
    <s v="CIPL-03440"/>
    <s v="UNIQLO"/>
    <s v="RM07092021-1-1"/>
    <x v="28"/>
    <s v="YD"/>
    <n v="217.52"/>
    <x v="116"/>
    <n v="7.163375374887386E-2"/>
    <n v="799.25177411545496"/>
  </r>
  <r>
    <s v="Fabric Raw Materials"/>
    <x v="0"/>
    <s v="CIPL-03592"/>
    <s v="UNIQLO"/>
    <s v="RM02092022-12-1"/>
    <x v="29"/>
    <s v="YD"/>
    <n v="110.77999999999997"/>
    <x v="117"/>
    <n v="9.1464326556490283E-2"/>
    <n v="519.73241809592798"/>
  </r>
  <r>
    <s v="Fabric Raw Materials"/>
    <x v="0"/>
    <s v="CIPL-03592"/>
    <s v="UNIQLO"/>
    <s v="RM02092022-12-1"/>
    <x v="29"/>
    <s v="YD"/>
    <n v="1884.9199999999983"/>
    <x v="118"/>
    <n v="9.2601178836840201E-2"/>
    <n v="8953.1558140131383"/>
  </r>
  <r>
    <s v="Fabric Raw Materials"/>
    <x v="0"/>
    <s v="CIPL-03592"/>
    <s v="UNIQLO"/>
    <s v="RM02092022-12-1"/>
    <x v="29"/>
    <s v="YD"/>
    <n v="2927.2800000000007"/>
    <x v="119"/>
    <n v="9.2260082529951756E-2"/>
    <n v="13853.031094388274"/>
  </r>
  <r>
    <s v="Fabric Raw Materials"/>
    <x v="0"/>
    <s v="CIPL-03592"/>
    <s v="UNIQLO"/>
    <s v="RM02092022-12-1"/>
    <x v="29"/>
    <s v="YD"/>
    <n v="1603.9899999999989"/>
    <x v="120"/>
    <n v="9.1833755653822069E-2"/>
    <n v="7555.6304257311758"/>
  </r>
  <r>
    <s v="Fabric Raw Materials"/>
    <x v="0"/>
    <s v="CIPL-03592"/>
    <s v="UNIQLO"/>
    <s v="RM02092022-12-1"/>
    <x v="29"/>
    <s v="YD"/>
    <n v="3550.130000000001"/>
    <x v="121"/>
    <n v="9.2352633345777577E-2"/>
    <n v="16817.453854219842"/>
  </r>
  <r>
    <s v="Fabric Raw Materials"/>
    <x v="0"/>
    <s v="CIPL-03569"/>
    <s v="LEVIS"/>
    <s v="RM02172022-6-1"/>
    <x v="5"/>
    <s v="YD"/>
    <n v="331"/>
    <x v="14"/>
    <n v="0"/>
    <n v="0"/>
  </r>
  <r>
    <s v="Fabric Raw Materials"/>
    <x v="0"/>
    <s v="CIPL-03569"/>
    <s v="LEVIS"/>
    <s v="RM02172022-6-1"/>
    <x v="5"/>
    <s v="YD"/>
    <n v="348"/>
    <x v="14"/>
    <n v="0"/>
    <n v="0"/>
  </r>
  <r>
    <s v="Fabric Raw Materials"/>
    <x v="0"/>
    <s v="CIPL-03569"/>
    <s v="LEVIS"/>
    <s v="RM02172022-6-1"/>
    <x v="5"/>
    <s v="YD"/>
    <n v="466"/>
    <x v="14"/>
    <n v="0"/>
    <n v="0"/>
  </r>
  <r>
    <s v="Fabric Raw Materials"/>
    <x v="0"/>
    <s v="CIPL-03587"/>
    <s v="UNIQLO"/>
    <s v="RM02182022-5-1"/>
    <x v="30"/>
    <s v="YD"/>
    <n v="678.58"/>
    <x v="122"/>
    <n v="9.1804467193013564E-2"/>
    <n v="3195.446675347835"/>
  </r>
  <r>
    <s v="Fabric Raw Materials"/>
    <x v="0"/>
    <s v="CIPL-03587"/>
    <s v="UNIQLO"/>
    <s v="RM02182022-5-1"/>
    <x v="30"/>
    <s v="YD"/>
    <n v="314.95999999999992"/>
    <x v="123"/>
    <n v="9.3325359372297453E-2"/>
    <n v="1507.7237551878986"/>
  </r>
  <r>
    <s v="Fabric Raw Materials"/>
    <x v="0"/>
    <s v="CIPL-03583"/>
    <s v="UNIQLO"/>
    <s v="RM01052022-8-1"/>
    <x v="31"/>
    <s v="YD"/>
    <n v="2914.57"/>
    <x v="14"/>
    <n v="0"/>
    <n v="0"/>
  </r>
  <r>
    <s v="Fabric Raw Materials"/>
    <x v="0"/>
    <s v="CIPL-03583"/>
    <s v="UNIQLO"/>
    <s v="RM01052022-8-1"/>
    <x v="31"/>
    <s v="YD"/>
    <n v="656.16"/>
    <x v="14"/>
    <n v="0"/>
    <n v="0"/>
  </r>
  <r>
    <s v="Fabric Raw Materials"/>
    <x v="0"/>
    <s v="CIPL-03583"/>
    <s v="UNIQLO"/>
    <s v="RM01052022-8-1"/>
    <x v="31"/>
    <s v="YD"/>
    <n v="218.70999999999998"/>
    <x v="14"/>
    <n v="0"/>
    <n v="0"/>
  </r>
  <r>
    <s v="Fabric Raw Materials"/>
    <x v="0"/>
    <s v="CIPL-03583"/>
    <s v="UNIQLO"/>
    <s v="RM01052022-8-1"/>
    <x v="31"/>
    <s v="YD"/>
    <n v="45.93"/>
    <x v="14"/>
    <n v="0"/>
    <n v="0"/>
  </r>
  <r>
    <s v="Fabric Raw Materials"/>
    <x v="0"/>
    <s v="CIPL-03593"/>
    <s v="UNIQLO"/>
    <s v="RM03032022-6-1"/>
    <x v="28"/>
    <s v="YD"/>
    <n v="5243.2300000000032"/>
    <x v="124"/>
    <n v="7.0896361781799588E-2"/>
    <n v="19067.315930985184"/>
  </r>
  <r>
    <s v="Fabric Raw Materials"/>
    <x v="0"/>
    <s v="CIPL-03593"/>
    <s v="UNIQLO"/>
    <s v="RM03032022-6-1"/>
    <x v="28"/>
    <s v="YD"/>
    <n v="13363.450000000004"/>
    <x v="125"/>
    <n v="7.096095599234245E-2"/>
    <n v="48641.253187355869"/>
  </r>
  <r>
    <s v="Fabric Raw Materials"/>
    <x v="0"/>
    <s v="CIPL-03593"/>
    <s v="UNIQLO"/>
    <s v="RM03032022-6-1"/>
    <x v="28"/>
    <s v="YD"/>
    <n v="6011.3600000000006"/>
    <x v="126"/>
    <n v="7.110906412944884E-2"/>
    <n v="21926.2521837452"/>
  </r>
  <r>
    <s v="Fabric Raw Materials"/>
    <x v="0"/>
    <s v="CIPL-03596"/>
    <s v="UNIQLO"/>
    <s v="RM03102022-21-1"/>
    <x v="28"/>
    <s v="YD"/>
    <n v="1746.9099999999999"/>
    <x v="127"/>
    <n v="7.944285027919995E-2"/>
    <n v="7118.5584145812363"/>
  </r>
  <r>
    <s v="Fabric Raw Materials"/>
    <x v="0"/>
    <s v="CIPL-03596"/>
    <s v="UNIQLO"/>
    <s v="RM03102022-21-1"/>
    <x v="28"/>
    <s v="YD"/>
    <n v="1759.3900000000031"/>
    <x v="128"/>
    <n v="7.9432908738681973E-2"/>
    <n v="7168.5165153057624"/>
  </r>
  <r>
    <s v="Fabric Raw Materials"/>
    <x v="0"/>
    <s v="CIPL-03573"/>
    <s v="LEVIS"/>
    <s v="RM03282022-1-1"/>
    <x v="4"/>
    <s v="YD"/>
    <n v="2706"/>
    <x v="129"/>
    <n v="7.0067948179639461E-2"/>
    <n v="9725.5438677741058"/>
  </r>
  <r>
    <s v="Fabric Raw Materials"/>
    <x v="0"/>
    <s v="CIPL-03573"/>
    <s v="LEVIS"/>
    <s v="RM03282022-1-1"/>
    <x v="4"/>
    <s v="YD"/>
    <n v="10178"/>
    <x v="130"/>
    <n v="7.0067973663671887E-2"/>
    <n v="36580.421835948844"/>
  </r>
  <r>
    <s v="Fabric Raw Materials"/>
    <x v="0"/>
    <s v="CIPL-03573"/>
    <s v="LEVIS"/>
    <s v="RM03282022-1-1"/>
    <x v="4"/>
    <s v="YD"/>
    <n v="10931"/>
    <x v="131"/>
    <n v="7.0133798554217419E-2"/>
    <n v="39323.662551996131"/>
  </r>
  <r>
    <s v="Fabric Raw Materials"/>
    <x v="0"/>
    <s v="CIPL-03573"/>
    <s v="LEVIS"/>
    <s v="RM03282022-1-1"/>
    <x v="4"/>
    <s v="YD"/>
    <n v="10402"/>
    <x v="132"/>
    <n v="7.0673056312147445E-2"/>
    <n v="37708.341131758956"/>
  </r>
  <r>
    <s v="Fabric Raw Materials"/>
    <x v="0"/>
    <s v="CIPL-03573"/>
    <s v="LEVIS"/>
    <s v="RM03282022-1-1"/>
    <x v="4"/>
    <s v="YD"/>
    <n v="12684"/>
    <x v="133"/>
    <n v="7.0568697633564076E-2"/>
    <n v="45912.933360784125"/>
  </r>
  <r>
    <s v="Fabric Raw Materials"/>
    <x v="0"/>
    <s v="CIPL-03573"/>
    <s v="LEVIS"/>
    <s v="RM03282022-1-1"/>
    <x v="4"/>
    <s v="YD"/>
    <n v="11769"/>
    <x v="134"/>
    <n v="7.0208292755750412E-2"/>
    <n v="42383.29139744243"/>
  </r>
  <r>
    <s v="Fabric Raw Materials"/>
    <x v="0"/>
    <s v="CIPL-03573"/>
    <s v="LEVIS"/>
    <s v="RM03282022-1-1"/>
    <x v="4"/>
    <s v="YD"/>
    <n v="9060"/>
    <x v="135"/>
    <n v="7.0195330240997986E-2"/>
    <n v="32621.439691983443"/>
  </r>
  <r>
    <s v="Fabric Raw Materials"/>
    <x v="0"/>
    <s v="CIPL-03595"/>
    <s v="UNIQLO"/>
    <s v="RM03012022-3-1"/>
    <x v="28"/>
    <s v="YD"/>
    <n v="21109.239999999998"/>
    <x v="136"/>
    <n v="0.10145143267791011"/>
    <n v="109849.34881674185"/>
  </r>
  <r>
    <s v="Fabric Raw Materials"/>
    <x v="0"/>
    <s v="CIPL-03595"/>
    <s v="UNIQLO"/>
    <s v="RM03012022-3-1"/>
    <x v="28"/>
    <s v="YD"/>
    <n v="31599.809999999998"/>
    <x v="137"/>
    <n v="0.10145173435891711"/>
    <n v="164441.20552991226"/>
  </r>
  <r>
    <s v="Fabric Raw Materials"/>
    <x v="0"/>
    <s v="CIPL-03595"/>
    <s v="UNIQLO"/>
    <s v="RM03012022-3-1"/>
    <x v="28"/>
    <s v="YD"/>
    <n v="25696.69"/>
    <x v="138"/>
    <n v="0.10144347944549573"/>
    <n v="133711.27402383226"/>
  </r>
  <r>
    <s v="Fabric Raw Materials"/>
    <x v="0"/>
    <s v="CIPL-03597"/>
    <s v="UNIQLO"/>
    <s v="RM03062022-58-1"/>
    <x v="32"/>
    <s v="YD"/>
    <n v="10712.139999999996"/>
    <x v="139"/>
    <n v="9.2711393789187219E-2"/>
    <n v="50942.007429864905"/>
  </r>
  <r>
    <s v="Fabric Raw Materials"/>
    <x v="0"/>
    <s v="CIPL-03597"/>
    <s v="UNIQLO"/>
    <s v="RM03062022-58-1"/>
    <x v="32"/>
    <s v="YD"/>
    <n v="445.20999999999992"/>
    <x v="140"/>
    <n v="9.093670314106346E-2"/>
    <n v="2076.6859296054331"/>
  </r>
  <r>
    <s v="Fabric Raw Materials"/>
    <x v="0"/>
    <s v="CIPL-03597"/>
    <s v="UNIQLO"/>
    <s v="RM03062022-58-1"/>
    <x v="32"/>
    <s v="YD"/>
    <n v="7310.4900000000007"/>
    <x v="141"/>
    <n v="9.2588676433726286E-2"/>
    <n v="34719.308593181995"/>
  </r>
  <r>
    <s v="Fabric Raw Materials"/>
    <x v="0"/>
    <s v="CIPL-03597"/>
    <s v="UNIQLO"/>
    <s v="RM03062022-58-1"/>
    <x v="32"/>
    <s v="YD"/>
    <n v="173.65999999999985"/>
    <x v="142"/>
    <n v="9.2162190947255654E-2"/>
    <n v="820.95488607990114"/>
  </r>
  <r>
    <s v="Fabric Raw Materials"/>
    <x v="0"/>
    <s v="CIPL-03597"/>
    <s v="UNIQLO"/>
    <s v="RM03062022-58-1"/>
    <x v="32"/>
    <s v="YD"/>
    <n v="2147.3200000000006"/>
    <x v="143"/>
    <n v="9.2562088674620985E-2"/>
    <n v="10195.220424252786"/>
  </r>
  <r>
    <s v="Fabric Raw Materials"/>
    <x v="0"/>
    <s v="CIPL-03570"/>
    <s v="LEVIS"/>
    <s v="RM03282022-4-1"/>
    <x v="33"/>
    <s v="YD"/>
    <n v="27088"/>
    <x v="144"/>
    <n v="7.2772076591633539E-2"/>
    <n v="101113.33001071415"/>
  </r>
  <r>
    <s v="Fabric Raw Materials"/>
    <x v="0"/>
    <s v="CIPL-03570"/>
    <s v="LEVIS"/>
    <s v="RM03282022-4-1"/>
    <x v="33"/>
    <s v="YD"/>
    <n v="14425"/>
    <x v="145"/>
    <n v="7.246088052886128E-2"/>
    <n v="53614.978201628823"/>
  </r>
  <r>
    <s v="Fabric Raw Materials"/>
    <x v="0"/>
    <s v="CIPL-03570"/>
    <s v="LEVIS"/>
    <s v="RM03282022-4-1"/>
    <x v="33"/>
    <s v="YD"/>
    <n v="5931"/>
    <x v="146"/>
    <n v="7.2772076591633553E-2"/>
    <n v="22139.07118626498"/>
  </r>
  <r>
    <s v="Fabric Raw Materials"/>
    <x v="0"/>
    <s v="CIPL-03570"/>
    <s v="LEVIS"/>
    <s v="RM03282022-4-1"/>
    <x v="33"/>
    <s v="YD"/>
    <n v="12199"/>
    <x v="147"/>
    <n v="7.1837576672626177E-2"/>
    <n v="44951.336597829366"/>
  </r>
  <r>
    <s v="Fabric Raw Materials"/>
    <x v="0"/>
    <s v="CIPL-03570"/>
    <s v="LEVIS"/>
    <s v="RM03282022-4-1"/>
    <x v="33"/>
    <s v="YD"/>
    <n v="13461"/>
    <x v="148"/>
    <n v="7.1837567351679288E-2"/>
    <n v="49601.595494120957"/>
  </r>
  <r>
    <s v="Fabric Raw Materials"/>
    <x v="0"/>
    <s v="CIPL-03570"/>
    <s v="LEVIS"/>
    <s v="RM03282022-4-1"/>
    <x v="33"/>
    <s v="YD"/>
    <n v="12113"/>
    <x v="149"/>
    <n v="7.2435461101825457E-2"/>
    <n v="45005.920740326423"/>
  </r>
  <r>
    <s v="Fabric Raw Materials"/>
    <x v="0"/>
    <s v="CIPL-03572"/>
    <s v="LEVIS"/>
    <s v="RM03252022-11-1"/>
    <x v="34"/>
    <s v="YD"/>
    <n v="6902.87"/>
    <x v="150"/>
    <n v="9.8421261209456504E-2"/>
    <n v="34848.59917136492"/>
  </r>
  <r>
    <s v="Fabric Raw Materials"/>
    <x v="0"/>
    <s v="CIPL-03572"/>
    <s v="LEVIS"/>
    <s v="RM03252022-11-1"/>
    <x v="34"/>
    <s v="YD"/>
    <n v="5698.8"/>
    <x v="151"/>
    <n v="0.10239786733522206"/>
    <n v="29932.364966369962"/>
  </r>
  <r>
    <s v="Fabric Raw Materials"/>
    <x v="0"/>
    <s v="CIPL-03572"/>
    <s v="LEVIS"/>
    <s v="RM03252022-11-1"/>
    <x v="34"/>
    <s v="YD"/>
    <n v="7283.4000000000005"/>
    <x v="152"/>
    <n v="9.8421251128028978E-2"/>
    <n v="36769.671340465888"/>
  </r>
  <r>
    <s v="Fabric Raw Materials"/>
    <x v="0"/>
    <s v="CIPL-03606"/>
    <s v="LEVIS"/>
    <s v="RM04122022-21-1"/>
    <x v="19"/>
    <s v="YD"/>
    <n v="7039.57"/>
    <x v="153"/>
    <n v="8.947387878421352E-2"/>
    <n v="32307.927632872983"/>
  </r>
  <r>
    <s v="Fabric Raw Materials"/>
    <x v="0"/>
    <s v="CIPL-03606"/>
    <s v="LEVIS"/>
    <s v="RM04122022-21-1"/>
    <x v="19"/>
    <s v="YD"/>
    <n v="4251.96"/>
    <x v="154"/>
    <n v="8.9473864661844524E-2"/>
    <n v="19514.259293587576"/>
  </r>
  <r>
    <s v="Fabric Raw Materials"/>
    <x v="0"/>
    <s v="CIPL-03606"/>
    <s v="LEVIS"/>
    <s v="RM04122022-21-1"/>
    <x v="19"/>
    <s v="YD"/>
    <n v="4091.69"/>
    <x v="155"/>
    <n v="8.7485575995772349E-2"/>
    <n v="18361.403856446137"/>
  </r>
  <r>
    <s v="Fabric Raw Materials"/>
    <x v="0"/>
    <s v="CIPL-03606"/>
    <s v="LEVIS"/>
    <s v="RM04122022-21-1"/>
    <x v="19"/>
    <s v="YD"/>
    <n v="2974.62"/>
    <x v="156"/>
    <n v="8.7485569926732717E-2"/>
    <n v="13348.566326015456"/>
  </r>
  <r>
    <s v="Fabric Raw Materials"/>
    <x v="0"/>
    <s v="CIPL-03606"/>
    <s v="LEVIS"/>
    <s v="RM04122022-21-1"/>
    <x v="19"/>
    <s v="YD"/>
    <n v="4535.2"/>
    <x v="157"/>
    <n v="8.7485556558247982E-2"/>
    <n v="20351.64449610297"/>
  </r>
  <r>
    <s v="Fabric Raw Materials"/>
    <x v="0"/>
    <s v="CIPL-03606"/>
    <s v="LEVIS"/>
    <s v="RM04122022-21-1"/>
    <x v="19"/>
    <s v="YD"/>
    <n v="2124.88"/>
    <x v="158"/>
    <n v="8.7485537843703109E-2"/>
    <n v="9535.3662696533265"/>
  </r>
  <r>
    <s v="Fabric Raw Materials"/>
    <x v="0"/>
    <s v="CIPL-03606"/>
    <s v="LEVIS"/>
    <s v="RM04122022-21-1"/>
    <x v="19"/>
    <s v="YD"/>
    <n v="2622.48"/>
    <x v="154"/>
    <n v="8.9473864661844524E-2"/>
    <n v="12035.803420598393"/>
  </r>
  <r>
    <s v="Fabric Raw Materials"/>
    <x v="0"/>
    <s v="CIPL-03606"/>
    <s v="LEVIS"/>
    <s v="RM04122022-21-1"/>
    <x v="19"/>
    <s v="YD"/>
    <n v="2120.5100000000002"/>
    <x v="159"/>
    <n v="8.947391154462514E-2"/>
    <n v="9732.0303241694928"/>
  </r>
  <r>
    <s v="Fabric Raw Materials"/>
    <x v="0"/>
    <s v="CIPL-03606"/>
    <s v="LEVIS"/>
    <s v="RM04122022-21-1"/>
    <x v="19"/>
    <s v="YD"/>
    <n v="4196.2"/>
    <x v="160"/>
    <n v="8.7699351090525457E-2"/>
    <n v="18876.404017046061"/>
  </r>
  <r>
    <s v="Fabric Raw Materials"/>
    <x v="0"/>
    <s v="CIPL-03606"/>
    <s v="LEVIS"/>
    <s v="RM04122022-21-1"/>
    <x v="19"/>
    <s v="YD"/>
    <n v="6502.61"/>
    <x v="161"/>
    <n v="8.9473879950383306E-2"/>
    <n v="29843.563746504162"/>
  </r>
  <r>
    <s v="Fabric Raw Materials"/>
    <x v="0"/>
    <s v="CIPL-03606"/>
    <s v="LEVIS"/>
    <s v="RM04122022-21-1"/>
    <x v="19"/>
    <s v="YD"/>
    <n v="3248.02"/>
    <x v="154"/>
    <n v="8.9473864661844524E-2"/>
    <n v="14906.702901898963"/>
  </r>
  <r>
    <s v="Fabric Raw Materials"/>
    <x v="0"/>
    <s v="CIPL-03606"/>
    <s v="LEVIS"/>
    <s v="RM04122022-21-1"/>
    <x v="19"/>
    <s v="YD"/>
    <n v="5043.7299999999996"/>
    <x v="162"/>
    <n v="8.9473884372535867E-2"/>
    <n v="23148.072114826293"/>
  </r>
  <r>
    <s v="Fabric Raw Materials"/>
    <x v="0"/>
    <s v="CIPL-03623"/>
    <s v="UNIQLO"/>
    <s v="RM03242022-67-1"/>
    <x v="26"/>
    <s v="YD"/>
    <n v="70657.7"/>
    <x v="163"/>
    <n v="6.7960370980929913E-2"/>
    <n v="246309.94210465925"/>
  </r>
  <r>
    <s v="Fabric Raw Materials"/>
    <x v="0"/>
    <s v="CIPL-03623"/>
    <s v="UNIQLO"/>
    <s v="RM03242022-67-1"/>
    <x v="26"/>
    <s v="YD"/>
    <n v="36135.81"/>
    <x v="164"/>
    <n v="6.7860955575750073E-2"/>
    <n v="125783.73012710373"/>
  </r>
  <r>
    <s v="Fabric Raw Materials"/>
    <x v="0"/>
    <s v="CIPL-03623"/>
    <s v="UNIQLO"/>
    <s v="RM03242022-67-1"/>
    <x v="26"/>
    <s v="YD"/>
    <n v="40384.129999999997"/>
    <x v="165"/>
    <n v="6.7204813901563215E-2"/>
    <n v="139212.36734122652"/>
  </r>
  <r>
    <s v="Fabric Raw Materials"/>
    <x v="0"/>
    <s v="CIPL-03626"/>
    <s v="UNIQLO"/>
    <s v="RM04132022-13-1"/>
    <x v="28"/>
    <s v="YD"/>
    <n v="5960.4400000000023"/>
    <x v="166"/>
    <n v="7.944435801268375E-2"/>
    <n v="24288.913329273109"/>
  </r>
  <r>
    <s v="Fabric Raw Materials"/>
    <x v="0"/>
    <s v="CIPL-03626"/>
    <s v="UNIQLO"/>
    <s v="RM04132022-13-1"/>
    <x v="28"/>
    <s v="YD"/>
    <n v="16414.39"/>
    <x v="167"/>
    <n v="7.9452791819717941E-2"/>
    <n v="66896.071551517656"/>
  </r>
  <r>
    <s v="Fabric Raw Materials"/>
    <x v="0"/>
    <s v="CIPL-03626"/>
    <s v="UNIQLO"/>
    <s v="RM04132022-13-1"/>
    <x v="28"/>
    <s v="YD"/>
    <n v="8765.27"/>
    <x v="168"/>
    <n v="7.9452272539089874E-2"/>
    <n v="35722.210620918711"/>
  </r>
  <r>
    <s v="Fabric Raw Materials"/>
    <x v="0"/>
    <s v="CIPL-03611"/>
    <s v="LEVIS"/>
    <s v="RM04192022-10-1"/>
    <x v="19"/>
    <s v="YD"/>
    <n v="8942.4500000000007"/>
    <x v="169"/>
    <n v="8.7883220402416223E-2"/>
    <n v="40311.521304287584"/>
  </r>
  <r>
    <s v="Fabric Raw Materials"/>
    <x v="0"/>
    <s v="CIPL-03578"/>
    <s v="LEVIS"/>
    <s v="RM01142022-7-1"/>
    <x v="35"/>
    <s v="YD"/>
    <n v="82"/>
    <x v="79"/>
    <n v="5.8655089056098078E-2"/>
    <n v="246.70971730260004"/>
  </r>
  <r>
    <s v="Fabric Raw Materials"/>
    <x v="0"/>
    <s v="CIPL-03578"/>
    <s v="LEVIS"/>
    <s v="RM01142022-7-1"/>
    <x v="35"/>
    <s v="YD"/>
    <n v="42"/>
    <x v="79"/>
    <n v="5.8655089056098078E-2"/>
    <n v="126.36351374035613"/>
  </r>
  <r>
    <s v="Fabric Raw Materials"/>
    <x v="0"/>
    <s v="CIPL-03578"/>
    <s v="LEVIS"/>
    <s v="RM01142022-7-1"/>
    <x v="35"/>
    <s v="YD"/>
    <n v="42"/>
    <x v="79"/>
    <n v="5.8655089056098078E-2"/>
    <n v="126.36351374035613"/>
  </r>
  <r>
    <s v="Fabric Raw Materials"/>
    <x v="0"/>
    <s v="CIPL-03578"/>
    <s v="LEVIS"/>
    <s v="RM01142022-7-10"/>
    <x v="36"/>
    <s v="YD"/>
    <n v="29"/>
    <x v="170"/>
    <n v="7.6549861988466986E-2"/>
    <n v="113.86994599766554"/>
  </r>
  <r>
    <s v="Fabric Raw Materials"/>
    <x v="0"/>
    <s v="CIPL-03578"/>
    <s v="LEVIS"/>
    <s v="RM01142022-7-10"/>
    <x v="36"/>
    <s v="YD"/>
    <n v="90"/>
    <x v="170"/>
    <n v="7.6549861988466986E-2"/>
    <n v="353.38948757896202"/>
  </r>
  <r>
    <s v="Fabric Raw Materials"/>
    <x v="0"/>
    <s v="CIPL-03578"/>
    <s v="LEVIS"/>
    <s v="RM01142022-7-10"/>
    <x v="36"/>
    <s v="YD"/>
    <n v="100"/>
    <x v="170"/>
    <n v="7.6549861988466986E-2"/>
    <n v="392.6549861988467"/>
  </r>
  <r>
    <s v="Fabric Raw Materials"/>
    <x v="0"/>
    <s v="CIPL-03578"/>
    <s v="LEVIS"/>
    <s v="RM01142022-7-10"/>
    <x v="36"/>
    <s v="YD"/>
    <n v="45"/>
    <x v="170"/>
    <n v="7.6549861988466986E-2"/>
    <n v="176.69474378948101"/>
  </r>
  <r>
    <s v="Fabric Raw Materials"/>
    <x v="0"/>
    <s v="CIPL-03578"/>
    <s v="LEVIS"/>
    <s v="RM01142022-7-10"/>
    <x v="36"/>
    <s v="YD"/>
    <n v="101"/>
    <x v="170"/>
    <n v="7.6549861988466986E-2"/>
    <n v="396.58153606083516"/>
  </r>
  <r>
    <s v="Fabric Raw Materials"/>
    <x v="0"/>
    <s v="CIPL-03578"/>
    <s v="LEVIS"/>
    <s v="RM01142022-7-11"/>
    <x v="37"/>
    <s v="YD"/>
    <n v="100"/>
    <x v="171"/>
    <n v="7.3567399833072172E-2"/>
    <n v="377.35673998330725"/>
  </r>
  <r>
    <s v="Fabric Raw Materials"/>
    <x v="0"/>
    <s v="CIPL-03578"/>
    <s v="LEVIS"/>
    <s v="RM01142022-7-11"/>
    <x v="37"/>
    <s v="YD"/>
    <n v="50"/>
    <x v="171"/>
    <n v="7.3567399833072172E-2"/>
    <n v="188.67836999165362"/>
  </r>
  <r>
    <s v="Fabric Raw Materials"/>
    <x v="0"/>
    <s v="CIPL-03578"/>
    <s v="LEVIS"/>
    <s v="RM01142022-7-11"/>
    <x v="37"/>
    <s v="YD"/>
    <n v="100"/>
    <x v="171"/>
    <n v="7.3567399833072172E-2"/>
    <n v="377.35673998330725"/>
  </r>
  <r>
    <s v="Fabric Raw Materials"/>
    <x v="0"/>
    <s v="CIPL-03578"/>
    <s v="LEVIS"/>
    <s v="RM01142022-7-11"/>
    <x v="37"/>
    <s v="YD"/>
    <n v="150"/>
    <x v="171"/>
    <n v="7.3567399833072172E-2"/>
    <n v="566.03510997496085"/>
  </r>
  <r>
    <s v="Fabric Raw Materials"/>
    <x v="0"/>
    <s v="CIPL-03578"/>
    <s v="LEVIS"/>
    <s v="RM01142022-7-11"/>
    <x v="37"/>
    <s v="YD"/>
    <n v="150"/>
    <x v="171"/>
    <n v="7.3567399833072172E-2"/>
    <n v="566.03510997496085"/>
  </r>
  <r>
    <s v="Fabric Raw Materials"/>
    <x v="0"/>
    <s v="CIPL-03578"/>
    <s v="LEVIS"/>
    <s v="RM01142022-7-11"/>
    <x v="37"/>
    <s v="YD"/>
    <n v="100"/>
    <x v="171"/>
    <n v="7.3567399833072172E-2"/>
    <n v="377.35673998330725"/>
  </r>
  <r>
    <s v="Fabric Raw Materials"/>
    <x v="0"/>
    <s v="CIPL-03578"/>
    <s v="LEVIS"/>
    <s v="RM01142022-7-11"/>
    <x v="37"/>
    <s v="YD"/>
    <n v="50"/>
    <x v="171"/>
    <n v="7.3567399833072172E-2"/>
    <n v="188.67836999165362"/>
  </r>
  <r>
    <s v="Fabric Raw Materials"/>
    <x v="0"/>
    <s v="CIPL-03578"/>
    <s v="LEVIS"/>
    <s v="RM01142022-7-13"/>
    <x v="38"/>
    <s v="YD"/>
    <n v="50"/>
    <x v="172"/>
    <n v="0.12287744080226648"/>
    <n v="315.14387204011331"/>
  </r>
  <r>
    <s v="Fabric Raw Materials"/>
    <x v="0"/>
    <s v="CIPL-03578"/>
    <s v="LEVIS"/>
    <s v="RM01142022-7-13"/>
    <x v="38"/>
    <s v="YD"/>
    <n v="150"/>
    <x v="172"/>
    <n v="0.12287744080226648"/>
    <n v="945.43161612033998"/>
  </r>
  <r>
    <s v="Fabric Raw Materials"/>
    <x v="0"/>
    <s v="CIPL-03578"/>
    <s v="LEVIS"/>
    <s v="RM01142022-7-13"/>
    <x v="38"/>
    <s v="YD"/>
    <n v="44.84"/>
    <x v="173"/>
    <n v="0.12287690869483464"/>
    <n v="282.61980058587642"/>
  </r>
  <r>
    <s v="Fabric Raw Materials"/>
    <x v="0"/>
    <s v="CIPL-03578"/>
    <s v="LEVIS"/>
    <s v="RM01142022-7-13"/>
    <x v="38"/>
    <s v="YD"/>
    <n v="48.12"/>
    <x v="174"/>
    <n v="0.12287677968569007"/>
    <n v="303.29283063847544"/>
  </r>
  <r>
    <s v="Fabric Raw Materials"/>
    <x v="0"/>
    <s v="CIPL-03578"/>
    <s v="LEVIS"/>
    <s v="RM01142022-7-13"/>
    <x v="38"/>
    <s v="YD"/>
    <n v="50"/>
    <x v="172"/>
    <n v="0.12287744080226648"/>
    <n v="315.14387204011331"/>
  </r>
  <r>
    <s v="Fabric Raw Materials"/>
    <x v="0"/>
    <s v="CIPL-03578"/>
    <s v="LEVIS"/>
    <s v="RM01142022-7-13"/>
    <x v="38"/>
    <s v="YD"/>
    <n v="48.12"/>
    <x v="174"/>
    <n v="0.12287677968569007"/>
    <n v="303.29283063847544"/>
  </r>
  <r>
    <s v="Fabric Raw Materials"/>
    <x v="0"/>
    <s v="CIPL-03578"/>
    <s v="LEVIS"/>
    <s v="RM01142022-7-13"/>
    <x v="38"/>
    <s v="YD"/>
    <n v="42"/>
    <x v="172"/>
    <n v="0.12287744080226648"/>
    <n v="264.72085251369521"/>
  </r>
  <r>
    <s v="Fabric Raw Materials"/>
    <x v="0"/>
    <s v="CIPL-03578"/>
    <s v="LEVIS"/>
    <s v="RM01142022-7-13"/>
    <x v="38"/>
    <s v="YD"/>
    <n v="25"/>
    <x v="172"/>
    <n v="0.12287744080226648"/>
    <n v="157.57193602005665"/>
  </r>
  <r>
    <s v="Fabric Raw Materials"/>
    <x v="0"/>
    <s v="CIPL-03578"/>
    <s v="LEVIS"/>
    <s v="RM01142022-7-13"/>
    <x v="38"/>
    <s v="YD"/>
    <n v="42"/>
    <x v="172"/>
    <n v="0.12287744080226648"/>
    <n v="264.72085251369521"/>
  </r>
  <r>
    <s v="Fabric Raw Materials"/>
    <x v="0"/>
    <s v="CIPL-03578"/>
    <s v="LEVIS"/>
    <s v="RM01142022-7-13"/>
    <x v="38"/>
    <s v="YD"/>
    <n v="92"/>
    <x v="172"/>
    <n v="0.12287744080226648"/>
    <n v="579.86472455380851"/>
  </r>
  <r>
    <s v="Fabric Raw Materials"/>
    <x v="0"/>
    <s v="CIPL-03578"/>
    <s v="LEVIS"/>
    <s v="RM01142022-7-13"/>
    <x v="38"/>
    <s v="YD"/>
    <n v="42"/>
    <x v="172"/>
    <n v="0.12287744080226648"/>
    <n v="264.72085251369521"/>
  </r>
  <r>
    <s v="Fabric Raw Materials"/>
    <x v="0"/>
    <s v="CIPL-03578"/>
    <s v="LEVIS"/>
    <s v="RM01142022-7-13"/>
    <x v="38"/>
    <s v="YD"/>
    <n v="39.369999999999997"/>
    <x v="175"/>
    <n v="0.12287915790857898"/>
    <n v="248.14775244686078"/>
  </r>
  <r>
    <s v="Fabric Raw Materials"/>
    <x v="0"/>
    <s v="CIPL-03578"/>
    <s v="LEVIS"/>
    <s v="RM01142022-7-13"/>
    <x v="38"/>
    <s v="YD"/>
    <n v="182"/>
    <x v="172"/>
    <n v="0.12287744080226648"/>
    <n v="1147.1236942260125"/>
  </r>
  <r>
    <s v="Fabric Raw Materials"/>
    <x v="0"/>
    <s v="CIPL-03578"/>
    <s v="LEVIS"/>
    <s v="RM01142022-7-13"/>
    <x v="38"/>
    <s v="YD"/>
    <n v="150"/>
    <x v="172"/>
    <n v="0.12287744080226648"/>
    <n v="945.43161612033998"/>
  </r>
  <r>
    <s v="Fabric Raw Materials"/>
    <x v="0"/>
    <s v="CIPL-03578"/>
    <s v="LEVIS"/>
    <s v="RM01142022-7-13"/>
    <x v="38"/>
    <s v="YD"/>
    <n v="50"/>
    <x v="172"/>
    <n v="0.12287744080226648"/>
    <n v="315.14387204011331"/>
  </r>
  <r>
    <s v="Fabric Raw Materials"/>
    <x v="0"/>
    <s v="CIPL-03578"/>
    <s v="LEVIS"/>
    <s v="RM01142022-7-2"/>
    <x v="39"/>
    <s v="YD"/>
    <n v="42"/>
    <x v="176"/>
    <n v="6.1637551211492884E-2"/>
    <n v="132.78877715088268"/>
  </r>
  <r>
    <s v="Fabric Raw Materials"/>
    <x v="0"/>
    <s v="CIPL-03578"/>
    <s v="LEVIS"/>
    <s v="RM01142022-7-3"/>
    <x v="40"/>
    <s v="YD"/>
    <n v="42"/>
    <x v="177"/>
    <n v="5.9052750676817381E-2"/>
    <n v="127.22021552842632"/>
  </r>
  <r>
    <s v="Fabric Raw Materials"/>
    <x v="0"/>
    <s v="CIPL-03578"/>
    <s v="LEVIS"/>
    <s v="RM01142022-7-3"/>
    <x v="40"/>
    <s v="YD"/>
    <n v="42"/>
    <x v="177"/>
    <n v="5.9052750676817381E-2"/>
    <n v="127.22021552842632"/>
  </r>
  <r>
    <s v="Fabric Raw Materials"/>
    <x v="0"/>
    <s v="CIPL-03578"/>
    <s v="LEVIS"/>
    <s v="RM01142022-7-3"/>
    <x v="40"/>
    <s v="YD"/>
    <n v="42"/>
    <x v="177"/>
    <n v="5.9052750676817381E-2"/>
    <n v="127.22021552842632"/>
  </r>
  <r>
    <s v="Fabric Raw Materials"/>
    <x v="0"/>
    <s v="CIPL-03578"/>
    <s v="LEVIS"/>
    <s v="RM01142022-7-4"/>
    <x v="41"/>
    <s v="YD"/>
    <n v="42"/>
    <x v="177"/>
    <n v="5.9052750676817381E-2"/>
    <n v="127.22021552842632"/>
  </r>
  <r>
    <s v="Fabric Raw Materials"/>
    <x v="0"/>
    <s v="CIPL-03578"/>
    <s v="LEVIS"/>
    <s v="RM01142022-7-7"/>
    <x v="42"/>
    <s v="YD"/>
    <n v="42"/>
    <x v="178"/>
    <n v="8.3508940351054897E-2"/>
    <n v="179.90737549474431"/>
  </r>
  <r>
    <s v="Fabric Raw Materials"/>
    <x v="0"/>
    <s v="CIPL-03578"/>
    <s v="LEVIS"/>
    <s v="RM01142022-7-7"/>
    <x v="42"/>
    <s v="YD"/>
    <n v="42"/>
    <x v="178"/>
    <n v="8.3508940351054897E-2"/>
    <n v="179.90737549474431"/>
  </r>
  <r>
    <s v="Fabric Raw Materials"/>
    <x v="0"/>
    <s v="CIPL-03578"/>
    <s v="LEVIS"/>
    <s v="RM01142022-7-7"/>
    <x v="42"/>
    <s v="YD"/>
    <n v="42"/>
    <x v="178"/>
    <n v="8.3508940351054897E-2"/>
    <n v="179.90737549474431"/>
  </r>
  <r>
    <s v="Fabric Raw Materials"/>
    <x v="0"/>
    <s v="CIPL-03578"/>
    <s v="LEVIS"/>
    <s v="RM01142022-7-7"/>
    <x v="42"/>
    <s v="YD"/>
    <n v="42"/>
    <x v="178"/>
    <n v="8.3508940351054897E-2"/>
    <n v="179.90737549474431"/>
  </r>
  <r>
    <s v="Fabric Raw Materials"/>
    <x v="0"/>
    <s v="CIPL-03578"/>
    <s v="LEVIS"/>
    <s v="RM01142022-7-7"/>
    <x v="42"/>
    <s v="YD"/>
    <n v="50"/>
    <x v="178"/>
    <n v="8.3508940351054897E-2"/>
    <n v="214.17544701755276"/>
  </r>
  <r>
    <s v="Fabric Raw Materials"/>
    <x v="0"/>
    <s v="CIPL-03578"/>
    <s v="LEVIS"/>
    <s v="RM01142022-7-7"/>
    <x v="42"/>
    <s v="YD"/>
    <n v="100"/>
    <x v="178"/>
    <n v="8.3508940351054897E-2"/>
    <n v="428.35089403510551"/>
  </r>
  <r>
    <s v="Fabric Raw Materials"/>
    <x v="0"/>
    <s v="CIPL-03578"/>
    <s v="LEVIS"/>
    <s v="RM01142022-7-7"/>
    <x v="42"/>
    <s v="YD"/>
    <n v="42"/>
    <x v="178"/>
    <n v="8.3508940351054897E-2"/>
    <n v="179.90737549474431"/>
  </r>
  <r>
    <s v="Fabric Raw Materials"/>
    <x v="0"/>
    <s v="CIPL-03578"/>
    <s v="LEVIS"/>
    <s v="RM01142022-7-7"/>
    <x v="42"/>
    <s v="YD"/>
    <n v="42"/>
    <x v="178"/>
    <n v="8.3508940351054897E-2"/>
    <n v="179.90737549474431"/>
  </r>
  <r>
    <s v="Fabric Raw Materials"/>
    <x v="0"/>
    <s v="CIPL-03578"/>
    <s v="LEVIS"/>
    <s v="RM01142022-7-7"/>
    <x v="42"/>
    <s v="YD"/>
    <n v="100"/>
    <x v="178"/>
    <n v="8.3508940351054897E-2"/>
    <n v="428.35089403510551"/>
  </r>
  <r>
    <s v="Fabric Raw Materials"/>
    <x v="0"/>
    <s v="CIPL-03578"/>
    <s v="LEVIS"/>
    <s v="RM01142022-7-7"/>
    <x v="42"/>
    <s v="YD"/>
    <n v="92"/>
    <x v="178"/>
    <n v="8.3508940351054897E-2"/>
    <n v="394.08282251229707"/>
  </r>
  <r>
    <s v="Fabric Raw Materials"/>
    <x v="0"/>
    <s v="CIPL-03578"/>
    <s v="LEVIS"/>
    <s v="RM01142022-7-8"/>
    <x v="43"/>
    <s v="YD"/>
    <n v="42"/>
    <x v="154"/>
    <n v="8.9473864661844524E-2"/>
    <n v="192.75790231579745"/>
  </r>
  <r>
    <s v="Fabric Raw Materials"/>
    <x v="0"/>
    <s v="CIPL-03578"/>
    <s v="LEVIS"/>
    <s v="RM01142022-7-8"/>
    <x v="43"/>
    <s v="YD"/>
    <n v="42"/>
    <x v="154"/>
    <n v="8.9473864661844524E-2"/>
    <n v="192.75790231579745"/>
  </r>
  <r>
    <s v="Fabric Raw Materials"/>
    <x v="0"/>
    <s v="CIPL-03578"/>
    <s v="LEVIS"/>
    <s v="RM01142022-7-9"/>
    <x v="44"/>
    <s v="YD"/>
    <n v="25"/>
    <x v="179"/>
    <n v="8.2514786299256626E-2"/>
    <n v="105.81286965748143"/>
  </r>
  <r>
    <s v="Fabric Raw Materials"/>
    <x v="0"/>
    <s v="CIPL-03578"/>
    <s v="LEVIS"/>
    <s v="RM01142022-7-9"/>
    <x v="44"/>
    <s v="YD"/>
    <n v="200"/>
    <x v="179"/>
    <n v="8.2514786299256626E-2"/>
    <n v="846.50295725985143"/>
  </r>
  <r>
    <s v="Fabric Raw Materials"/>
    <x v="0"/>
    <s v="CIPL-03578"/>
    <s v="LEVIS"/>
    <s v="RM01142022-7-9"/>
    <x v="44"/>
    <s v="YD"/>
    <n v="25"/>
    <x v="179"/>
    <n v="8.2514786299256626E-2"/>
    <n v="105.81286965748143"/>
  </r>
  <r>
    <s v="Fabric Raw Materials"/>
    <x v="0"/>
    <s v="CIPL-03578"/>
    <s v="LEVIS"/>
    <s v="RM01142022-7-9"/>
    <x v="44"/>
    <s v="YD"/>
    <n v="100"/>
    <x v="179"/>
    <n v="8.2514786299256626E-2"/>
    <n v="423.25147862992571"/>
  </r>
  <r>
    <s v="Fabric Raw Materials"/>
    <x v="0"/>
    <s v="CIPL-03578"/>
    <s v="LEVIS"/>
    <s v="RM01142022-7-9"/>
    <x v="44"/>
    <s v="YD"/>
    <n v="200"/>
    <x v="179"/>
    <n v="8.2514786299256626E-2"/>
    <n v="846.50295725985143"/>
  </r>
  <r>
    <s v="Fabric Raw Materials"/>
    <x v="0"/>
    <s v="CIPL-03578"/>
    <s v="LEVIS"/>
    <s v="RM01282022-8-1"/>
    <x v="45"/>
    <s v="YD"/>
    <n v="40"/>
    <x v="180"/>
    <n v="9.3052819248318305E-2"/>
    <n v="190.92211276993271"/>
  </r>
  <r>
    <s v="Fabric Raw Materials"/>
    <x v="0"/>
    <s v="CIPL-03578"/>
    <s v="LEVIS"/>
    <s v="RM01282022-8-1"/>
    <x v="45"/>
    <s v="YD"/>
    <n v="65"/>
    <x v="180"/>
    <n v="9.3052819248318305E-2"/>
    <n v="310.24843325114068"/>
  </r>
  <r>
    <s v="Fabric Raw Materials"/>
    <x v="0"/>
    <s v="CIPL-03578"/>
    <s v="LEVIS"/>
    <s v="RM01282022-8-1"/>
    <x v="45"/>
    <s v="YD"/>
    <n v="40"/>
    <x v="180"/>
    <n v="9.3052819248318305E-2"/>
    <n v="190.92211276993271"/>
  </r>
  <r>
    <s v="Fabric Raw Materials"/>
    <x v="0"/>
    <s v="CIPL-03578"/>
    <s v="LEVIS"/>
    <s v="RM01282022-8-1"/>
    <x v="45"/>
    <s v="YD"/>
    <n v="40"/>
    <x v="180"/>
    <n v="9.3052819248318305E-2"/>
    <n v="190.92211276993271"/>
  </r>
  <r>
    <s v="Fabric Raw Materials"/>
    <x v="0"/>
    <s v="CIPL-03578"/>
    <s v="LEVIS"/>
    <s v="RM01282022-8-1"/>
    <x v="45"/>
    <s v="YD"/>
    <n v="48"/>
    <x v="180"/>
    <n v="9.3052819248318305E-2"/>
    <n v="229.10653532391927"/>
  </r>
  <r>
    <s v="Fabric Raw Materials"/>
    <x v="0"/>
    <s v="CIPL-03578"/>
    <s v="LEVIS"/>
    <s v="RM01282022-8-1"/>
    <x v="45"/>
    <s v="YD"/>
    <n v="40"/>
    <x v="180"/>
    <n v="9.3052819248318305E-2"/>
    <n v="190.92211276993271"/>
  </r>
  <r>
    <s v="Fabric Raw Materials"/>
    <x v="0"/>
    <s v="CIPL-03578"/>
    <s v="LEVIS"/>
    <s v="RM01282022-8-1"/>
    <x v="45"/>
    <s v="YD"/>
    <n v="40"/>
    <x v="180"/>
    <n v="9.3052819248318305E-2"/>
    <n v="190.92211276993271"/>
  </r>
  <r>
    <s v="Fabric Raw Materials"/>
    <x v="0"/>
    <s v="CIPL-03578"/>
    <s v="LEVIS"/>
    <s v="RM01282022-8-1"/>
    <x v="45"/>
    <s v="YD"/>
    <n v="48"/>
    <x v="180"/>
    <n v="9.3052819248318305E-2"/>
    <n v="229.10653532391927"/>
  </r>
  <r>
    <s v="Fabric Raw Materials"/>
    <x v="0"/>
    <s v="CIPL-03578"/>
    <s v="LEVIS"/>
    <s v="RM01282022-8-1"/>
    <x v="45"/>
    <s v="YD"/>
    <n v="48"/>
    <x v="180"/>
    <n v="9.3052819248318305E-2"/>
    <n v="229.10653532391927"/>
  </r>
  <r>
    <s v="Fabric Raw Materials"/>
    <x v="0"/>
    <s v="CIPL-03578"/>
    <s v="LEVIS"/>
    <s v="RM01282022-8-10"/>
    <x v="46"/>
    <s v="YD"/>
    <n v="46"/>
    <x v="181"/>
    <n v="8.8479710610046253E-2"/>
    <n v="208.77006668806212"/>
  </r>
  <r>
    <s v="Fabric Raw Materials"/>
    <x v="0"/>
    <s v="CIPL-03578"/>
    <s v="LEVIS"/>
    <s v="RM01282022-8-11"/>
    <x v="47"/>
    <s v="YD"/>
    <n v="40"/>
    <x v="182"/>
    <n v="8.1520632247458341E-2"/>
    <n v="167.26082528989832"/>
  </r>
  <r>
    <s v="Fabric Raw Materials"/>
    <x v="0"/>
    <s v="CIPL-03578"/>
    <s v="LEVIS"/>
    <s v="RM01282022-8-11"/>
    <x v="47"/>
    <s v="YD"/>
    <n v="46"/>
    <x v="182"/>
    <n v="8.1520632247458341E-2"/>
    <n v="192.34994908338305"/>
  </r>
  <r>
    <s v="Fabric Raw Materials"/>
    <x v="0"/>
    <s v="CIPL-03578"/>
    <s v="LEVIS"/>
    <s v="RM01282022-8-11"/>
    <x v="47"/>
    <s v="YD"/>
    <n v="46"/>
    <x v="182"/>
    <n v="8.1520632247458341E-2"/>
    <n v="192.34994908338305"/>
  </r>
  <r>
    <s v="Fabric Raw Materials"/>
    <x v="0"/>
    <s v="CIPL-03578"/>
    <s v="LEVIS"/>
    <s v="RM01282022-8-11"/>
    <x v="47"/>
    <s v="YD"/>
    <n v="40"/>
    <x v="182"/>
    <n v="8.1520632247458341E-2"/>
    <n v="167.26082528989832"/>
  </r>
  <r>
    <s v="Fabric Raw Materials"/>
    <x v="0"/>
    <s v="CIPL-03578"/>
    <s v="LEVIS"/>
    <s v="RM01282022-8-12"/>
    <x v="48"/>
    <s v="YD"/>
    <n v="1"/>
    <x v="183"/>
    <n v="9.8222420317669326E-2"/>
    <n v="5.0382224203176698"/>
  </r>
  <r>
    <s v="Fabric Raw Materials"/>
    <x v="0"/>
    <s v="CIPL-03578"/>
    <s v="LEVIS"/>
    <s v="RM01282022-8-13"/>
    <x v="49"/>
    <s v="YD"/>
    <n v="55"/>
    <x v="184"/>
    <n v="7.2573245781273887E-2"/>
    <n v="204.74152851797004"/>
  </r>
  <r>
    <s v="Fabric Raw Materials"/>
    <x v="0"/>
    <s v="CIPL-03578"/>
    <s v="LEVIS"/>
    <s v="RM01282022-8-13"/>
    <x v="49"/>
    <s v="YD"/>
    <n v="55"/>
    <x v="184"/>
    <n v="7.2573245781273887E-2"/>
    <n v="204.74152851797004"/>
  </r>
  <r>
    <s v="Fabric Raw Materials"/>
    <x v="0"/>
    <s v="CIPL-03578"/>
    <s v="LEVIS"/>
    <s v="RM01282022-8-14"/>
    <x v="50"/>
    <s v="YD"/>
    <n v="40"/>
    <x v="185"/>
    <n v="0.11432771595680133"/>
    <n v="234.57310863827206"/>
  </r>
  <r>
    <s v="Fabric Raw Materials"/>
    <x v="0"/>
    <s v="CIPL-03578"/>
    <s v="LEVIS"/>
    <s v="RM01282022-8-15"/>
    <x v="51"/>
    <s v="YD"/>
    <n v="42"/>
    <x v="178"/>
    <n v="8.3508940351054897E-2"/>
    <n v="179.90737549474431"/>
  </r>
  <r>
    <s v="Fabric Raw Materials"/>
    <x v="0"/>
    <s v="CIPL-03578"/>
    <s v="LEVIS"/>
    <s v="RM01282022-8-15"/>
    <x v="51"/>
    <s v="YD"/>
    <n v="46"/>
    <x v="178"/>
    <n v="8.3508940351054897E-2"/>
    <n v="197.04141125614854"/>
  </r>
  <r>
    <s v="Fabric Raw Materials"/>
    <x v="0"/>
    <s v="CIPL-03578"/>
    <s v="LEVIS"/>
    <s v="RM01282022-8-15"/>
    <x v="51"/>
    <s v="YD"/>
    <n v="82"/>
    <x v="186"/>
    <n v="8.3508940351054869E-2"/>
    <n v="351.24773310878646"/>
  </r>
  <r>
    <s v="Fabric Raw Materials"/>
    <x v="0"/>
    <s v="CIPL-03578"/>
    <s v="LEVIS"/>
    <s v="RM01282022-8-15"/>
    <x v="51"/>
    <s v="YD"/>
    <n v="28"/>
    <x v="178"/>
    <n v="8.3508940351054897E-2"/>
    <n v="119.93825032982954"/>
  </r>
  <r>
    <s v="Fabric Raw Materials"/>
    <x v="0"/>
    <s v="CIPL-03578"/>
    <s v="LEVIS"/>
    <s v="RM01282022-8-16"/>
    <x v="52"/>
    <s v="YD"/>
    <n v="40"/>
    <x v="79"/>
    <n v="5.8655089056098078E-2"/>
    <n v="120.34620356224393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2"/>
    <x v="53"/>
    <s v="YD"/>
    <n v="40"/>
    <x v="157"/>
    <n v="8.7485556558247982E-2"/>
    <n v="179.49942226232994"/>
  </r>
  <r>
    <s v="Fabric Raw Materials"/>
    <x v="0"/>
    <s v="CIPL-03578"/>
    <s v="LEVIS"/>
    <s v="RM01282022-8-3"/>
    <x v="54"/>
    <s v="YD"/>
    <n v="25"/>
    <x v="187"/>
    <n v="0.10080722085234484"/>
    <n v="129.27018052130862"/>
  </r>
  <r>
    <s v="Fabric Raw Materials"/>
    <x v="0"/>
    <s v="CIPL-03578"/>
    <s v="LEVIS"/>
    <s v="RM01282022-8-3"/>
    <x v="54"/>
    <s v="YD"/>
    <n v="96"/>
    <x v="187"/>
    <n v="0.10080722085234484"/>
    <n v="496.39749320182511"/>
  </r>
  <r>
    <s v="Fabric Raw Materials"/>
    <x v="0"/>
    <s v="CIPL-03578"/>
    <s v="LEVIS"/>
    <s v="RM01282022-8-3"/>
    <x v="54"/>
    <s v="YD"/>
    <n v="25"/>
    <x v="187"/>
    <n v="0.10080722085234484"/>
    <n v="129.27018052130862"/>
  </r>
  <r>
    <s v="Fabric Raw Materials"/>
    <x v="0"/>
    <s v="CIPL-03578"/>
    <s v="LEVIS"/>
    <s v="RM01282022-8-3"/>
    <x v="54"/>
    <s v="YD"/>
    <n v="25"/>
    <x v="187"/>
    <n v="0.10080722085234484"/>
    <n v="129.27018052130862"/>
  </r>
  <r>
    <s v="Fabric Raw Materials"/>
    <x v="0"/>
    <s v="CIPL-03578"/>
    <s v="LEVIS"/>
    <s v="RM01282022-8-3"/>
    <x v="54"/>
    <s v="YD"/>
    <n v="25"/>
    <x v="187"/>
    <n v="0.10080722085234484"/>
    <n v="129.27018052130862"/>
  </r>
  <r>
    <s v="Fabric Raw Materials"/>
    <x v="0"/>
    <s v="CIPL-03578"/>
    <s v="LEVIS"/>
    <s v="RM01282022-8-3"/>
    <x v="54"/>
    <s v="YD"/>
    <n v="96"/>
    <x v="187"/>
    <n v="0.10080722085234484"/>
    <n v="496.39749320182511"/>
  </r>
  <r>
    <s v="Fabric Raw Materials"/>
    <x v="0"/>
    <s v="CIPL-03578"/>
    <s v="LEVIS"/>
    <s v="RM01282022-8-4"/>
    <x v="55"/>
    <s v="YD"/>
    <n v="40"/>
    <x v="188"/>
    <n v="0.13421079699276678"/>
    <n v="275.36843187971067"/>
  </r>
  <r>
    <s v="Fabric Raw Materials"/>
    <x v="0"/>
    <s v="CIPL-03578"/>
    <s v="LEVIS"/>
    <s v="RM01282022-8-4"/>
    <x v="55"/>
    <s v="YD"/>
    <n v="96"/>
    <x v="188"/>
    <n v="0.13421079699276678"/>
    <n v="660.88423651130552"/>
  </r>
  <r>
    <s v="Fabric Raw Materials"/>
    <x v="0"/>
    <s v="CIPL-03578"/>
    <s v="LEVIS"/>
    <s v="RM01282022-8-4"/>
    <x v="55"/>
    <s v="YD"/>
    <n v="25"/>
    <x v="188"/>
    <n v="0.13421079699276678"/>
    <n v="172.10526992481917"/>
  </r>
  <r>
    <s v="Fabric Raw Materials"/>
    <x v="0"/>
    <s v="CIPL-03578"/>
    <s v="LEVIS"/>
    <s v="RM01282022-8-4"/>
    <x v="55"/>
    <s v="YD"/>
    <n v="96"/>
    <x v="188"/>
    <n v="0.13421079699276678"/>
    <n v="660.88423651130552"/>
  </r>
  <r>
    <s v="Fabric Raw Materials"/>
    <x v="0"/>
    <s v="CIPL-03578"/>
    <s v="LEVIS"/>
    <s v="RM01282022-8-6"/>
    <x v="56"/>
    <s v="YD"/>
    <n v="96"/>
    <x v="189"/>
    <n v="0.16463191097779392"/>
    <n v="810.68466345386821"/>
  </r>
  <r>
    <s v="Fabric Raw Materials"/>
    <x v="0"/>
    <s v="CIPL-03578"/>
    <s v="LEVIS"/>
    <s v="RM01282022-8-7"/>
    <x v="57"/>
    <s v="YD"/>
    <n v="32.880000000000003"/>
    <x v="190"/>
    <n v="0.1228784083487889"/>
    <n v="207.24024206650816"/>
  </r>
  <r>
    <s v="Fabric Raw Materials"/>
    <x v="0"/>
    <s v="CIPL-03578"/>
    <s v="LEVIS"/>
    <s v="RM01282022-8-7"/>
    <x v="57"/>
    <s v="YD"/>
    <n v="32.880000000000003"/>
    <x v="190"/>
    <n v="0.1228784083487889"/>
    <n v="207.24024206650816"/>
  </r>
  <r>
    <s v="Fabric Raw Materials"/>
    <x v="0"/>
    <s v="CIPL-03578"/>
    <s v="LEVIS"/>
    <s v="RM01282022-8-7"/>
    <x v="57"/>
    <s v="YD"/>
    <n v="39"/>
    <x v="191"/>
    <n v="0.12287744080226649"/>
    <n v="245.81222019128842"/>
  </r>
  <r>
    <s v="Fabric Raw Materials"/>
    <x v="0"/>
    <s v="CIPL-03578"/>
    <s v="LEVIS"/>
    <s v="RM01282022-8-7"/>
    <x v="57"/>
    <s v="YD"/>
    <n v="59"/>
    <x v="172"/>
    <n v="0.12287744080226648"/>
    <n v="371.86976900733373"/>
  </r>
  <r>
    <s v="Fabric Raw Materials"/>
    <x v="0"/>
    <s v="CIPL-03578"/>
    <s v="LEVIS"/>
    <s v="RM01282022-8-7"/>
    <x v="57"/>
    <s v="YD"/>
    <n v="47.79"/>
    <x v="192"/>
    <n v="0.12287652548989403"/>
    <n v="301.21226915316203"/>
  </r>
  <r>
    <s v="Fabric Raw Materials"/>
    <x v="0"/>
    <s v="CIPL-03578"/>
    <s v="LEVIS"/>
    <s v="RM01282022-8-8"/>
    <x v="58"/>
    <s v="YD"/>
    <n v="65"/>
    <x v="193"/>
    <n v="9.7427097076230706E-2"/>
    <n v="324.832761309955"/>
  </r>
  <r>
    <s v="Fabric Raw Materials"/>
    <x v="0"/>
    <s v="CIPL-03578"/>
    <s v="LEVIS"/>
    <s v="RM01282022-8-8"/>
    <x v="58"/>
    <s v="YD"/>
    <n v="46"/>
    <x v="193"/>
    <n v="9.7427097076230706E-2"/>
    <n v="229.88164646550661"/>
  </r>
  <r>
    <s v="Fabric Raw Materials"/>
    <x v="0"/>
    <s v="CIPL-03578"/>
    <s v="LEVIS"/>
    <s v="RM01282022-8-8"/>
    <x v="58"/>
    <s v="YD"/>
    <n v="48"/>
    <x v="194"/>
    <n v="9.7427097076230693E-2"/>
    <n v="239.87650065965903"/>
  </r>
  <r>
    <s v="Fabric Raw Materials"/>
    <x v="0"/>
    <s v="CIPL-03578"/>
    <s v="LEVIS"/>
    <s v="RM01282022-8-8"/>
    <x v="58"/>
    <s v="YD"/>
    <n v="88"/>
    <x v="194"/>
    <n v="9.7427097076230693E-2"/>
    <n v="439.77358454270825"/>
  </r>
  <r>
    <s v="Fabric Raw Materials"/>
    <x v="0"/>
    <s v="CIPL-03578"/>
    <s v="LEVIS"/>
    <s v="RM01282022-8-8"/>
    <x v="58"/>
    <s v="YD"/>
    <n v="40"/>
    <x v="193"/>
    <n v="9.7427097076230706E-2"/>
    <n v="199.89708388304922"/>
  </r>
  <r>
    <s v="Fabric Raw Materials"/>
    <x v="0"/>
    <s v="CIPL-03578"/>
    <s v="LEVIS"/>
    <s v="RM01282022-8-8"/>
    <x v="58"/>
    <s v="YD"/>
    <n v="48"/>
    <x v="194"/>
    <n v="9.7427097076230693E-2"/>
    <n v="239.87650065965903"/>
  </r>
  <r>
    <s v="Fabric Raw Materials"/>
    <x v="0"/>
    <s v="CIPL-03578"/>
    <s v="LEVIS"/>
    <s v="RM01282022-8-8"/>
    <x v="58"/>
    <s v="YD"/>
    <n v="75"/>
    <x v="193"/>
    <n v="9.7427097076230706E-2"/>
    <n v="374.80703228071729"/>
  </r>
  <r>
    <s v="Fabric Raw Materials"/>
    <x v="0"/>
    <s v="CIPL-03578"/>
    <s v="LEVIS"/>
    <s v="RM01282022-8-8"/>
    <x v="58"/>
    <s v="YD"/>
    <n v="40"/>
    <x v="193"/>
    <n v="9.7427097076230706E-2"/>
    <n v="199.89708388304922"/>
  </r>
  <r>
    <s v="Fabric Raw Materials"/>
    <x v="0"/>
    <s v="CIPL-03578"/>
    <s v="LEVIS"/>
    <s v="RM01282022-8-8"/>
    <x v="58"/>
    <s v="YD"/>
    <n v="48"/>
    <x v="194"/>
    <n v="9.7427097076230693E-2"/>
    <n v="239.87650065965903"/>
  </r>
  <r>
    <s v="Fabric Raw Materials"/>
    <x v="0"/>
    <s v="CIPL-03578"/>
    <s v="LEVIS"/>
    <s v="RM01282022-8-8"/>
    <x v="58"/>
    <s v="YD"/>
    <n v="48"/>
    <x v="194"/>
    <n v="9.7427097076230693E-2"/>
    <n v="239.87650065965903"/>
  </r>
  <r>
    <s v="Fabric Raw Materials"/>
    <x v="0"/>
    <s v="CIPL-03578"/>
    <s v="LEVIS"/>
    <s v="RM01282022-8-8"/>
    <x v="58"/>
    <s v="YD"/>
    <n v="48"/>
    <x v="194"/>
    <n v="9.7427097076230693E-2"/>
    <n v="239.87650065965903"/>
  </r>
  <r>
    <s v="Fabric Raw Materials"/>
    <x v="0"/>
    <s v="CIPL-03578"/>
    <s v="LEVIS"/>
    <s v="RM01282022-8-8"/>
    <x v="58"/>
    <s v="YD"/>
    <n v="48"/>
    <x v="194"/>
    <n v="9.7427097076230693E-2"/>
    <n v="239.87650065965903"/>
  </r>
  <r>
    <s v="Fabric Raw Materials"/>
    <x v="0"/>
    <s v="CIPL-03615"/>
    <s v="LEVIS"/>
    <s v="RM06152022-45-1"/>
    <x v="24"/>
    <s v="YD"/>
    <n v="1994.75"/>
    <x v="195"/>
    <n v="8.8877347311501209E-2"/>
    <n v="9093.8180885496186"/>
  </r>
  <r>
    <s v="Fabric Raw Materials"/>
    <x v="0"/>
    <s v="CIPL-03664"/>
    <s v="UNIQLO"/>
    <s v="RM06052022-21-1"/>
    <x v="28"/>
    <s v="YD"/>
    <n v="189.96"/>
    <x v="196"/>
    <n v="7.0543279085066732E-2"/>
    <n v="687.36040129499941"/>
  </r>
  <r>
    <s v="Fabric Raw Materials"/>
    <x v="0"/>
    <s v="CIPL-03664"/>
    <s v="UNIQLO"/>
    <s v="RM06052022-21-1"/>
    <x v="28"/>
    <s v="YD"/>
    <n v="189.08"/>
    <x v="197"/>
    <n v="7.0544557398865143E-2"/>
    <n v="684.18856491297743"/>
  </r>
  <r>
    <s v="Fabric Raw Materials"/>
    <x v="0"/>
    <s v="CIPL-03664"/>
    <s v="UNIQLO"/>
    <s v="RM06052022-21-1"/>
    <x v="28"/>
    <s v="YD"/>
    <n v="189.08"/>
    <x v="197"/>
    <n v="7.0544557398865143E-2"/>
    <n v="684.18856491297743"/>
  </r>
  <r>
    <s v="Fabric Raw Materials"/>
    <x v="0"/>
    <s v="CIPL-03539"/>
    <s v="LEVIS"/>
    <s v="RM02072022-39-1"/>
    <x v="12"/>
    <s v="YD"/>
    <n v="50"/>
    <x v="198"/>
    <n v="6.2035212832212208E-2"/>
    <n v="159.10176064161061"/>
  </r>
  <r>
    <s v="Fabric Raw Materials"/>
    <x v="0"/>
    <s v="CIPL-03566"/>
    <s v="LEVIS"/>
    <s v="RM02082022-21-1"/>
    <x v="7"/>
    <s v="YD"/>
    <n v="15298"/>
    <x v="199"/>
    <n v="6.537988031007419E-2"/>
    <n v="51303.321408983516"/>
  </r>
  <r>
    <s v="Fabric Raw Materials"/>
    <x v="0"/>
    <s v="CIPL-03566"/>
    <s v="LEVIS"/>
    <s v="RM02082022-21-1"/>
    <x v="7"/>
    <s v="YD"/>
    <n v="12808"/>
    <x v="200"/>
    <n v="6.5812641178090103E-2"/>
    <n v="43237.178308208968"/>
  </r>
  <r>
    <s v="Fabric Raw Materials"/>
    <x v="0"/>
    <s v="CIPL-03566"/>
    <s v="LEVIS"/>
    <s v="RM02082022-21-1"/>
    <x v="7"/>
    <s v="YD"/>
    <n v="5686"/>
    <x v="201"/>
    <n v="6.3949982210134038E-2"/>
    <n v="18651.50959884682"/>
  </r>
  <r>
    <s v="Fabric Raw Materials"/>
    <x v="0"/>
    <s v="CIPL-03566"/>
    <s v="LEVIS"/>
    <s v="RM02082022-21-1"/>
    <x v="7"/>
    <s v="YD"/>
    <n v="2119"/>
    <x v="202"/>
    <n v="6.5912460550414803E-2"/>
    <n v="7164.1585039063302"/>
  </r>
  <r>
    <s v="Fabric Raw Materials"/>
    <x v="0"/>
    <s v="CIPL-03566"/>
    <s v="LEVIS"/>
    <s v="RM02082022-21-1"/>
    <x v="7"/>
    <s v="YD"/>
    <n v="42066"/>
    <x v="203"/>
    <n v="6.5912413634225453E-2"/>
    <n v="142221.46159193732"/>
  </r>
  <r>
    <s v="Fabric Raw Materials"/>
    <x v="0"/>
    <s v="CIPL-03566"/>
    <s v="LEVIS"/>
    <s v="RM02082022-21-1"/>
    <x v="7"/>
    <s v="YD"/>
    <n v="3222"/>
    <x v="204"/>
    <n v="6.5860453503150729E-2"/>
    <n v="10884.712381187153"/>
  </r>
  <r>
    <s v="Fabric Raw Materials"/>
    <x v="0"/>
    <s v="CIPL-03581"/>
    <s v="UNIQLO"/>
    <s v="RM01192022-35-1"/>
    <x v="28"/>
    <s v="YD"/>
    <n v="2127.7599999999984"/>
    <x v="205"/>
    <n v="7.9344964773081783E-2"/>
    <n v="8659.8170422455787"/>
  </r>
  <r>
    <s v="Fabric Raw Materials"/>
    <x v="0"/>
    <s v="CIPL-03581"/>
    <s v="UNIQLO"/>
    <s v="RM01192022-35-1"/>
    <x v="28"/>
    <s v="YD"/>
    <n v="483.92000000000007"/>
    <x v="206"/>
    <n v="7.7928677564192056E-2"/>
    <n v="1934.3612456468616"/>
  </r>
  <r>
    <s v="Fabric Raw Materials"/>
    <x v="0"/>
    <s v="CIPL-03581"/>
    <s v="UNIQLO"/>
    <s v="RM01192022-35-1"/>
    <x v="28"/>
    <s v="YD"/>
    <n v="229.95999999999185"/>
    <x v="207"/>
    <n v="7.9429432917418746E-2"/>
    <n v="936.91559239365415"/>
  </r>
  <r>
    <s v="Fabric Raw Materials"/>
    <x v="0"/>
    <s v="CIPL-03581"/>
    <s v="UNIQLO"/>
    <s v="RM01192022-35-1"/>
    <x v="28"/>
    <s v="YD"/>
    <n v="2874.75"/>
    <x v="208"/>
    <n v="7.945223158680588E-2"/>
    <n v="11715.825302754169"/>
  </r>
  <r>
    <s v="Fabric Raw Materials"/>
    <x v="0"/>
    <s v="CIPL-03581"/>
    <s v="UNIQLO"/>
    <s v="RM01192022-35-1"/>
    <x v="28"/>
    <s v="YD"/>
    <n v="1203.4200000000055"/>
    <x v="209"/>
    <n v="7.9340832470790587E-2"/>
    <n v="4897.570344611996"/>
  </r>
  <r>
    <s v="Fabric Raw Materials"/>
    <x v="0"/>
    <s v="CIPL-03591"/>
    <s v="UNIQLO"/>
    <s v="RM01202022-12-1"/>
    <x v="59"/>
    <s v="YD"/>
    <n v="9703.369999999999"/>
    <x v="210"/>
    <n v="0.10145177059748443"/>
    <n v="50495.064067262509"/>
  </r>
  <r>
    <s v="Fabric Raw Materials"/>
    <x v="0"/>
    <s v="CIPL-03591"/>
    <s v="UNIQLO"/>
    <s v="RM01202022-12-1"/>
    <x v="59"/>
    <s v="YD"/>
    <n v="9688.9499999999971"/>
    <x v="211"/>
    <n v="0.10126265944631983"/>
    <n v="50326.038844242343"/>
  </r>
  <r>
    <s v="Fabric Raw Materials"/>
    <x v="0"/>
    <s v="CIPL-03591"/>
    <s v="UNIQLO"/>
    <s v="RM01202022-12-1"/>
    <x v="59"/>
    <s v="YD"/>
    <n v="7979.2599999999948"/>
    <x v="212"/>
    <n v="0.10144645839664126"/>
    <n v="41520.847667625996"/>
  </r>
  <r>
    <s v="Fabric Raw Materials"/>
    <x v="0"/>
    <s v="CIPL-03591"/>
    <s v="UNIQLO"/>
    <s v="RM01202022-12-1"/>
    <x v="59"/>
    <s v="YD"/>
    <n v="9880.77"/>
    <x v="213"/>
    <n v="0.10145173281659392"/>
    <n v="51418.211238062227"/>
  </r>
  <r>
    <s v="Fabric Raw Materials"/>
    <x v="0"/>
    <s v="CIPL-03591"/>
    <s v="UNIQLO"/>
    <s v="RM01202022-12-1"/>
    <x v="59"/>
    <s v="YD"/>
    <n v="5847.9299999999994"/>
    <x v="214"/>
    <n v="0.10145160937016794"/>
    <n v="30431.811909984084"/>
  </r>
  <r>
    <s v="Fabric Raw Materials"/>
    <x v="0"/>
    <s v="CIPL-03591"/>
    <s v="UNIQLO"/>
    <s v="RM01202022-12-1"/>
    <x v="59"/>
    <s v="YD"/>
    <n v="5104.7299999999814"/>
    <x v="215"/>
    <n v="0.10144580688225417"/>
    <n v="26562.783453766042"/>
  </r>
  <r>
    <s v="Fabric Raw Materials"/>
    <x v="0"/>
    <s v="CIPL-03568"/>
    <s v="LEVIS"/>
    <s v="RM02082022-17-1"/>
    <x v="60"/>
    <s v="YD"/>
    <n v="4473"/>
    <x v="216"/>
    <n v="8.052305544305606E-2"/>
    <n v="18475.059626996786"/>
  </r>
  <r>
    <s v="Fabric Raw Materials"/>
    <x v="0"/>
    <s v="CIPL-03568"/>
    <s v="LEVIS"/>
    <s v="RM02082022-17-1"/>
    <x v="60"/>
    <s v="YD"/>
    <n v="6660"/>
    <x v="217"/>
    <n v="8.1468745168118237E-2"/>
    <n v="27831.201842819668"/>
  </r>
  <r>
    <s v="Fabric Raw Materials"/>
    <x v="0"/>
    <s v="CIPL-03540"/>
    <s v="LEVIS"/>
    <s v="RM01252022-16-1"/>
    <x v="18"/>
    <s v="YD"/>
    <n v="954"/>
    <x v="14"/>
    <n v="0"/>
    <n v="0"/>
  </r>
  <r>
    <s v="Fabric Raw Materials"/>
    <x v="0"/>
    <s v="CIPL-03540"/>
    <s v="LEVIS"/>
    <s v="RM01252022-16-1"/>
    <x v="18"/>
    <s v="YD"/>
    <n v="156"/>
    <x v="14"/>
    <n v="0"/>
    <n v="0"/>
  </r>
  <r>
    <s v="Fabric Raw Materials"/>
    <x v="0"/>
    <s v="CIPL-03540"/>
    <s v="LEVIS"/>
    <s v="RM01252022-16-1"/>
    <x v="18"/>
    <s v="YD"/>
    <n v="199"/>
    <x v="14"/>
    <n v="0"/>
    <n v="0"/>
  </r>
  <r>
    <s v="Fabric Raw Materials"/>
    <x v="0"/>
    <s v="CIPL-03540"/>
    <s v="LEVIS"/>
    <s v="RM01252022-16-1"/>
    <x v="18"/>
    <s v="YD"/>
    <n v="308"/>
    <x v="14"/>
    <n v="0"/>
    <n v="0"/>
  </r>
  <r>
    <s v="Fabric Raw Materials"/>
    <x v="0"/>
    <s v="CIPL-03540"/>
    <s v="LEVIS"/>
    <s v="RM01252022-16-2"/>
    <x v="23"/>
    <s v="YD"/>
    <n v="40"/>
    <x v="14"/>
    <n v="0"/>
    <n v="0"/>
  </r>
  <r>
    <s v="Fabric Raw Materials"/>
    <x v="0"/>
    <s v="CIPL-03541"/>
    <s v="LEVIS"/>
    <s v="RM02082022-20-1"/>
    <x v="61"/>
    <s v="YD"/>
    <n v="3425"/>
    <x v="218"/>
    <n v="8.8280879799686601E-2"/>
    <n v="15509.362013313928"/>
  </r>
  <r>
    <s v="Fabric Raw Materials"/>
    <x v="0"/>
    <s v="CIPL-03541"/>
    <s v="LEVIS"/>
    <s v="RM02082022-20-1"/>
    <x v="61"/>
    <s v="YD"/>
    <n v="825"/>
    <x v="219"/>
    <n v="2.9888729427348982E-2"/>
    <n v="1264.8182017775628"/>
  </r>
  <r>
    <s v="Fabric Raw Materials"/>
    <x v="0"/>
    <s v="CIPL-03565"/>
    <s v="LEVIS"/>
    <s v="RM02082022-19-1"/>
    <x v="62"/>
    <s v="YD"/>
    <n v="310"/>
    <x v="220"/>
    <n v="6.5614167418685976E-2"/>
    <n v="1043.3403918997926"/>
  </r>
  <r>
    <s v="Fabric Raw Materials"/>
    <x v="0"/>
    <s v="CIPL-03565"/>
    <s v="LEVIS"/>
    <s v="RM02082022-19-1"/>
    <x v="62"/>
    <s v="YD"/>
    <n v="73"/>
    <x v="221"/>
    <n v="6.5614167418685879E-2"/>
    <n v="245.68983422156373"/>
  </r>
  <r>
    <s v="Fabric Raw Materials"/>
    <x v="0"/>
    <s v="CIPL-03567"/>
    <s v="LEVIS"/>
    <s v="RM02092022-10-1"/>
    <x v="18"/>
    <s v="YD"/>
    <n v="1457"/>
    <x v="222"/>
    <n v="5.3883149607466388E-2"/>
    <n v="4026.9777489780795"/>
  </r>
  <r>
    <s v="Fabric Raw Materials"/>
    <x v="0"/>
    <s v="CIPL-03567"/>
    <s v="LEVIS"/>
    <s v="RM02092022-10-1"/>
    <x v="18"/>
    <s v="YD"/>
    <n v="3488"/>
    <x v="28"/>
    <n v="5.3883149607466367E-2"/>
    <n v="9640.4244258308427"/>
  </r>
  <r>
    <s v="Fabric Raw Materials"/>
    <x v="0"/>
    <s v="CIPL-03567"/>
    <s v="LEVIS"/>
    <s v="RM02092022-10-1"/>
    <x v="18"/>
    <s v="YD"/>
    <n v="11360"/>
    <x v="78"/>
    <n v="5.3883149607466374E-2"/>
    <n v="31397.712579540821"/>
  </r>
  <r>
    <s v="Fabric Raw Materials"/>
    <x v="0"/>
    <s v="CIPL-03567"/>
    <s v="LEVIS"/>
    <s v="RM02092022-10-1"/>
    <x v="18"/>
    <s v="YD"/>
    <n v="1681"/>
    <x v="223"/>
    <n v="5.3883149607466305E-2"/>
    <n v="4646.0875744901459"/>
  </r>
  <r>
    <s v="Fabric Raw Materials"/>
    <x v="0"/>
    <s v="CIPL-03567"/>
    <s v="LEVIS"/>
    <s v="RM02092022-10-1"/>
    <x v="18"/>
    <s v="YD"/>
    <n v="4842"/>
    <x v="224"/>
    <n v="5.388314960746643E-2"/>
    <n v="13382.722210399366"/>
  </r>
  <r>
    <s v="Fabric Raw Materials"/>
    <x v="0"/>
    <s v="CIPL-03567"/>
    <s v="LEVIS"/>
    <s v="RM02092022-10-1"/>
    <x v="18"/>
    <s v="YD"/>
    <n v="715"/>
    <x v="225"/>
    <n v="5.3883149607466416E-2"/>
    <n v="1976.17645196934"/>
  </r>
  <r>
    <s v="Fabric Raw Materials"/>
    <x v="0"/>
    <s v="CIPL-03567"/>
    <s v="LEVIS"/>
    <s v="RM02092022-10-1"/>
    <x v="18"/>
    <s v="YD"/>
    <n v="14250"/>
    <x v="226"/>
    <n v="5.388314960746636E-2"/>
    <n v="39385.33488190639"/>
  </r>
  <r>
    <s v="Fabric Raw Materials"/>
    <x v="0"/>
    <s v="CIPL-03567"/>
    <s v="LEVIS"/>
    <s v="RM02092022-10-1"/>
    <x v="18"/>
    <s v="YD"/>
    <n v="8249"/>
    <x v="78"/>
    <n v="5.3883149607466374E-2"/>
    <n v="22799.272101111994"/>
  </r>
  <r>
    <s v="Fabric Raw Materials"/>
    <x v="0"/>
    <s v="CIPL-03567"/>
    <s v="LEVIS"/>
    <s v="RM02092022-10-2"/>
    <x v="23"/>
    <s v="YD"/>
    <n v="2793"/>
    <x v="227"/>
    <n v="5.8655089056098064E-2"/>
    <n v="8403.1736637336799"/>
  </r>
  <r>
    <s v="Fabric Raw Materials"/>
    <x v="0"/>
    <s v="CIPL-03552"/>
    <s v="LEVIS"/>
    <s v="RM05052022-1-1"/>
    <x v="8"/>
    <s v="YD"/>
    <n v="5367"/>
    <x v="228"/>
    <n v="5.9450412297536691E-2"/>
    <n v="16366.400362800878"/>
  </r>
  <r>
    <s v="Fabric Raw Materials"/>
    <x v="0"/>
    <s v="CIPL-03552"/>
    <s v="LEVIS"/>
    <s v="RM05052022-1-1"/>
    <x v="8"/>
    <s v="YD"/>
    <n v="3043"/>
    <x v="228"/>
    <n v="5.9450412297536691E-2"/>
    <n v="9279.4776046214029"/>
  </r>
  <r>
    <s v="Fabric Raw Materials"/>
    <x v="0"/>
    <s v="CIPL-03552"/>
    <s v="LEVIS"/>
    <s v="RM05052022-1-1"/>
    <x v="8"/>
    <s v="YD"/>
    <n v="1691"/>
    <x v="229"/>
    <n v="5.9450412297536698E-2"/>
    <n v="5156.6206471951346"/>
  </r>
  <r>
    <s v="Fabric Raw Materials"/>
    <x v="0"/>
    <s v="CIPL-03552"/>
    <s v="LEVIS"/>
    <s v="RM05052022-1-1"/>
    <x v="8"/>
    <s v="YD"/>
    <n v="748"/>
    <x v="228"/>
    <n v="5.9450412297536691E-2"/>
    <n v="2280.9889083985572"/>
  </r>
  <r>
    <s v="Fabric Raw Materials"/>
    <x v="0"/>
    <s v="CIPL-03552"/>
    <s v="LEVIS"/>
    <s v="RM05052022-1-1"/>
    <x v="8"/>
    <s v="YD"/>
    <n v="2639"/>
    <x v="228"/>
    <n v="5.9450412297536691E-2"/>
    <n v="8047.4996380531984"/>
  </r>
  <r>
    <s v="Fabric Raw Materials"/>
    <x v="0"/>
    <s v="CIPL-03434"/>
    <s v="LEVIS"/>
    <s v="RM04042022-11-1"/>
    <x v="63"/>
    <s v="YD"/>
    <n v="3554"/>
    <x v="230"/>
    <n v="4.9111210158834656E-2"/>
    <n v="8952.9212409044976"/>
  </r>
  <r>
    <s v="Fabric Raw Materials"/>
    <x v="0"/>
    <s v="CIPL-03434"/>
    <s v="LEVIS"/>
    <s v="RM04042022-11-3"/>
    <x v="4"/>
    <s v="YD"/>
    <n v="2273"/>
    <x v="231"/>
    <n v="6.2830536073650828E-2"/>
    <n v="7325.4938084954083"/>
  </r>
  <r>
    <s v="Fabric Raw Materials"/>
    <x v="0"/>
    <s v="CIPL-03434"/>
    <s v="LEVIS"/>
    <s v="RM04042022-12-1"/>
    <x v="64"/>
    <s v="YD"/>
    <n v="79"/>
    <x v="232"/>
    <n v="5.76609350042998E-2"/>
    <n v="233.65521386533965"/>
  </r>
  <r>
    <s v="Fabric Raw Materials"/>
    <x v="0"/>
    <s v="CIPL-03434"/>
    <s v="LEVIS"/>
    <s v="RM04042022-12-1"/>
    <x v="64"/>
    <s v="YD"/>
    <n v="380.4"/>
    <x v="233"/>
    <n v="8.250955941149743E-2"/>
    <n v="1609.9466364001337"/>
  </r>
  <r>
    <s v="Fabric Raw Materials"/>
    <x v="1"/>
    <s v="CIPL-03504"/>
    <s v="AMAZON"/>
    <s v="RM11172021-32-3"/>
    <x v="65"/>
    <s v="MTR"/>
    <n v="32578.090000000011"/>
    <x v="234"/>
    <n v="3.8657404755083349E-3"/>
    <n v="6459.888441127754"/>
  </r>
  <r>
    <s v="Fabric Raw Materials"/>
    <x v="1"/>
    <s v="CIPL-03546"/>
    <s v="AMAZON"/>
    <s v="RM12052021-23-3"/>
    <x v="66"/>
    <s v="MTR"/>
    <n v="18288"/>
    <x v="235"/>
    <n v="1.1089644934757635E-2"/>
    <n v="10402.807426566849"/>
  </r>
  <r>
    <s v="Fabric Raw Materials"/>
    <x v="2"/>
    <s v="CIPL-03526"/>
    <s v="UNIQLO"/>
    <s v="RM11192021-20-1"/>
    <x v="67"/>
    <s v="YD"/>
    <n v="590"/>
    <x v="236"/>
    <n v="2.8631636691790245E-2"/>
    <n v="866.49266564815616"/>
  </r>
  <r>
    <s v="Fabric Raw Materials"/>
    <x v="2"/>
    <s v="CIPL-03526"/>
    <s v="UNIQLO"/>
    <s v="RM11192021-20-1"/>
    <x v="67"/>
    <s v="YD"/>
    <n v="65"/>
    <x v="237"/>
    <n v="2.8604106271894327E-2"/>
    <n v="95.369266907673222"/>
  </r>
  <r>
    <s v="Fabric Raw Materials"/>
    <x v="2"/>
    <s v="CIPL-03526"/>
    <s v="UNIQLO"/>
    <s v="RM11192021-20-1"/>
    <x v="67"/>
    <s v="YD"/>
    <n v="57"/>
    <x v="238"/>
    <n v="2.8628148431959433E-2"/>
    <n v="83.701804460621858"/>
  </r>
  <r>
    <s v="Fabric Raw Materials"/>
    <x v="2"/>
    <s v="CIPL-03577"/>
    <s v="UNIQLO"/>
    <s v="RM01252022-42-1"/>
    <x v="67"/>
    <s v="YD"/>
    <n v="115"/>
    <x v="236"/>
    <n v="2.8631636691790245E-2"/>
    <n v="168.89263821955586"/>
  </r>
  <r>
    <s v="Fabric Raw Materials"/>
    <x v="2"/>
    <s v="CIPL-03577"/>
    <s v="UNIQLO"/>
    <s v="RM01252022-42-1"/>
    <x v="67"/>
    <s v="YD"/>
    <n v="1385"/>
    <x v="239"/>
    <n v="2.8631636691790242E-2"/>
    <n v="2034.0548168181292"/>
  </r>
  <r>
    <s v="Fabric Raw Materials"/>
    <x v="2"/>
    <s v="CIPL-03577"/>
    <s v="UNIQLO"/>
    <s v="RM01252022-42-1"/>
    <x v="67"/>
    <s v="YD"/>
    <n v="439"/>
    <x v="236"/>
    <n v="2.8631636691790245E-2"/>
    <n v="644.72928850769586"/>
  </r>
  <r>
    <s v="Fabric Raw Materials"/>
    <x v="2"/>
    <s v="CIPL-03577"/>
    <s v="UNIQLO"/>
    <s v="RM01252022-42-1"/>
    <x v="67"/>
    <s v="YD"/>
    <n v="455"/>
    <x v="240"/>
    <n v="2.8631636691790252E-2"/>
    <n v="668.2273946947646"/>
  </r>
  <r>
    <s v="Fabric Raw Materials"/>
    <x v="2"/>
    <s v="CIPL-03577"/>
    <s v="UNIQLO"/>
    <s v="RM01252022-42-1"/>
    <x v="67"/>
    <s v="YD"/>
    <n v="5599"/>
    <x v="240"/>
    <n v="2.8631636691790252E-2"/>
    <n v="8222.8685338373343"/>
  </r>
  <r>
    <s v="Fabric Raw Materials"/>
    <x v="2"/>
    <s v="CIPL-03577"/>
    <s v="UNIQLO"/>
    <s v="RM01252022-42-1"/>
    <x v="67"/>
    <s v="YD"/>
    <n v="2355"/>
    <x v="240"/>
    <n v="2.8631636691790252E-2"/>
    <n v="3458.6275044091662"/>
  </r>
  <r>
    <s v="Fabric Raw Materials"/>
    <x v="2"/>
    <s v="CIPL-03592"/>
    <s v="UNIQLO"/>
    <s v="RM03062022-21-1"/>
    <x v="67"/>
    <s v="YD"/>
    <n v="3864"/>
    <x v="236"/>
    <n v="2.8631636691790245E-2"/>
    <n v="5674.7926441770769"/>
  </r>
  <r>
    <s v="Fabric Raw Materials"/>
    <x v="2"/>
    <s v="CIPL-03592"/>
    <s v="UNIQLO"/>
    <s v="RM03062022-21-1"/>
    <x v="67"/>
    <s v="YD"/>
    <n v="493"/>
    <x v="239"/>
    <n v="2.8631636691790242E-2"/>
    <n v="724.03539688905244"/>
  </r>
  <r>
    <s v="Fabric Raw Materials"/>
    <x v="2"/>
    <s v="CIPL-03592"/>
    <s v="UNIQLO"/>
    <s v="RM03062022-21-1"/>
    <x v="67"/>
    <s v="YD"/>
    <n v="293"/>
    <x v="240"/>
    <n v="2.8631636691790252E-2"/>
    <n v="430.30906955069457"/>
  </r>
  <r>
    <s v="Fabric Raw Materials"/>
    <x v="2"/>
    <s v="CIPL-03592"/>
    <s v="UNIQLO"/>
    <s v="RM03062022-21-1"/>
    <x v="67"/>
    <s v="YD"/>
    <n v="934"/>
    <x v="236"/>
    <n v="2.8631636691790245E-2"/>
    <n v="1371.701948670132"/>
  </r>
  <r>
    <s v="Fabric Raw Materials"/>
    <x v="2"/>
    <s v="CIPL-03587"/>
    <s v="UNIQLO"/>
    <s v="RM03152022-6-1"/>
    <x v="67"/>
    <s v="YD"/>
    <n v="1079"/>
    <x v="236"/>
    <n v="2.8631636691790245E-2"/>
    <n v="1584.6535359904417"/>
  </r>
  <r>
    <s v="Fabric Raw Materials"/>
    <x v="2"/>
    <s v="CIPL-03587"/>
    <s v="UNIQLO"/>
    <s v="RM03152022-6-1"/>
    <x v="67"/>
    <s v="YD"/>
    <n v="211"/>
    <x v="241"/>
    <n v="8.935136226683621E-2"/>
    <n v="967.05313743830243"/>
  </r>
  <r>
    <s v="Fabric Raw Materials"/>
    <x v="2"/>
    <s v="CIPL-03583"/>
    <s v="UNIQLO"/>
    <s v="RM01242022-20-1"/>
    <x v="67"/>
    <s v="YD"/>
    <n v="574"/>
    <x v="14"/>
    <n v="0"/>
    <n v="0"/>
  </r>
  <r>
    <s v="Fabric Raw Materials"/>
    <x v="2"/>
    <s v="CIPL-03583"/>
    <s v="UNIQLO"/>
    <s v="RM01242022-20-1"/>
    <x v="67"/>
    <s v="YD"/>
    <n v="420"/>
    <x v="14"/>
    <n v="0"/>
    <n v="0"/>
  </r>
  <r>
    <s v="Fabric Raw Materials"/>
    <x v="2"/>
    <s v="CIPL-03583"/>
    <s v="UNIQLO"/>
    <s v="RM01242022-20-1"/>
    <x v="67"/>
    <s v="YD"/>
    <n v="953"/>
    <x v="14"/>
    <n v="0"/>
    <n v="0"/>
  </r>
  <r>
    <s v="Fabric Raw Materials"/>
    <x v="2"/>
    <s v="CIPL-03593"/>
    <s v="UNIQLO"/>
    <s v="RM02222022-1-1"/>
    <x v="67"/>
    <s v="YD"/>
    <n v="348"/>
    <x v="242"/>
    <n v="2.8631636691790269E-2"/>
    <n v="511.08380956874339"/>
  </r>
  <r>
    <s v="Fabric Raw Materials"/>
    <x v="2"/>
    <s v="CIPL-03593"/>
    <s v="UNIQLO"/>
    <s v="RM02222022-1-1"/>
    <x v="67"/>
    <s v="YD"/>
    <n v="2414"/>
    <x v="239"/>
    <n v="2.8631636691790242E-2"/>
    <n v="3545.276770973981"/>
  </r>
  <r>
    <s v="Fabric Raw Materials"/>
    <x v="2"/>
    <s v="CIPL-03593"/>
    <s v="UNIQLO"/>
    <s v="RM02222022-1-1"/>
    <x v="67"/>
    <s v="YD"/>
    <n v="7868"/>
    <x v="239"/>
    <n v="2.8631636691790242E-2"/>
    <n v="11555.193717491004"/>
  </r>
  <r>
    <s v="Fabric Raw Materials"/>
    <x v="2"/>
    <s v="CIPL-03597"/>
    <s v="UNIQLO"/>
    <s v="RM04052022-40-1"/>
    <x v="67"/>
    <s v="YD"/>
    <n v="4239"/>
    <x v="236"/>
    <n v="2.8631636691790245E-2"/>
    <n v="6225.5295079364987"/>
  </r>
  <r>
    <s v="Fabric Raw Materials"/>
    <x v="2"/>
    <s v="CIPL-03597"/>
    <s v="UNIQLO"/>
    <s v="RM04052022-40-1"/>
    <x v="67"/>
    <s v="YD"/>
    <n v="565"/>
    <x v="236"/>
    <n v="2.8631636691790245E-2"/>
    <n v="829.77687473086144"/>
  </r>
  <r>
    <s v="Fabric Raw Materials"/>
    <x v="2"/>
    <s v="CIPL-03597"/>
    <s v="UNIQLO"/>
    <s v="RM04052022-40-1"/>
    <x v="67"/>
    <s v="YD"/>
    <n v="1863"/>
    <x v="239"/>
    <n v="2.8631636691790242E-2"/>
    <n v="2736.0607391568046"/>
  </r>
  <r>
    <s v="Fabric Raw Materials"/>
    <x v="2"/>
    <s v="CIPL-03597"/>
    <s v="UNIQLO"/>
    <s v="RM04052022-40-1"/>
    <x v="67"/>
    <s v="YD"/>
    <n v="848"/>
    <x v="236"/>
    <n v="2.8631636691790245E-2"/>
    <n v="1245.3996279146381"/>
  </r>
  <r>
    <s v="Fabric Raw Materials"/>
    <x v="2"/>
    <s v="CIPL-03623"/>
    <s v="UNIQLO"/>
    <s v="RM04262022-12-1"/>
    <x v="67"/>
    <s v="YD"/>
    <n v="18865"/>
    <x v="236"/>
    <n v="2.8631636691790245E-2"/>
    <n v="27705.735826190623"/>
  </r>
  <r>
    <s v="Fabric Raw Materials"/>
    <x v="2"/>
    <s v="CIPL-03623"/>
    <s v="UNIQLO"/>
    <s v="RM04262022-12-1"/>
    <x v="67"/>
    <s v="YD"/>
    <n v="11528"/>
    <x v="236"/>
    <n v="2.8631636691790245E-2"/>
    <n v="16930.385507782958"/>
  </r>
  <r>
    <s v="Fabric Raw Materials"/>
    <x v="2"/>
    <s v="CIPL-03623"/>
    <s v="UNIQLO"/>
    <s v="RM04262022-12-1"/>
    <x v="67"/>
    <s v="YD"/>
    <n v="14377"/>
    <x v="239"/>
    <n v="2.8631636691790242E-2"/>
    <n v="21114.517040717863"/>
  </r>
  <r>
    <s v="Fabric Raw Materials"/>
    <x v="2"/>
    <s v="CIPL-03627"/>
    <s v="UNIQLO"/>
    <s v="RM05112022-12-1"/>
    <x v="67"/>
    <s v="YD"/>
    <n v="13203"/>
    <x v="236"/>
    <n v="2.8631636691790245E-2"/>
    <n v="19390.343499241706"/>
  </r>
  <r>
    <s v="Fabric Raw Materials"/>
    <x v="2"/>
    <s v="CIPL-03627"/>
    <s v="UNIQLO"/>
    <s v="RM05112022-12-1"/>
    <x v="67"/>
    <s v="YD"/>
    <n v="16613"/>
    <x v="236"/>
    <n v="2.8631636691790245E-2"/>
    <n v="24398.377380360711"/>
  </r>
  <r>
    <s v="Fabric Raw Materials"/>
    <x v="2"/>
    <s v="CIPL-03627"/>
    <s v="UNIQLO"/>
    <s v="RM05112022-12-1"/>
    <x v="67"/>
    <s v="YD"/>
    <n v="26994"/>
    <x v="236"/>
    <n v="2.8631636691790245E-2"/>
    <n v="39644.242400858187"/>
  </r>
  <r>
    <s v="Fabric Raw Materials"/>
    <x v="2"/>
    <s v="CIPL-03627"/>
    <s v="UNIQLO"/>
    <s v="RM05112022-12-1"/>
    <x v="67"/>
    <s v="YD"/>
    <n v="228"/>
    <x v="236"/>
    <n v="2.8631636691790245E-2"/>
    <n v="334.84801316572816"/>
  </r>
  <r>
    <s v="Fabric Raw Materials"/>
    <x v="2"/>
    <s v="CIPL-03661"/>
    <s v="UNIQLO"/>
    <s v="RM06052022-10-1"/>
    <x v="67"/>
    <s v="YD"/>
    <n v="261"/>
    <x v="243"/>
    <n v="9.9415405179827249E-2"/>
    <n v="1330.9474207519349"/>
  </r>
  <r>
    <s v="Fabric Raw Materials"/>
    <x v="2"/>
    <s v="CIPL-03565"/>
    <s v="LEVIS"/>
    <s v="RM01262022-24-11"/>
    <x v="68"/>
    <s v="YD"/>
    <n v="13"/>
    <x v="244"/>
    <n v="4.115797774444848E-2"/>
    <n v="27.445053710677829"/>
  </r>
  <r>
    <s v="Fabric Raw Materials"/>
    <x v="2"/>
    <s v="CIPL-03474"/>
    <s v="LEVIS"/>
    <s v="RM09172021-34-13"/>
    <x v="69"/>
    <s v="YD"/>
    <n v="41"/>
    <x v="14"/>
    <n v="0"/>
    <n v="0"/>
  </r>
  <r>
    <s v="Fabric Raw Materials"/>
    <x v="2"/>
    <s v="CIPL-03495"/>
    <s v="LEVIS"/>
    <s v="RM10252021-34-1"/>
    <x v="70"/>
    <s v="YD"/>
    <n v="17900.599999999999"/>
    <x v="14"/>
    <n v="0"/>
    <n v="0"/>
  </r>
  <r>
    <s v="Fabric Raw Materials"/>
    <x v="2"/>
    <s v="CIPL-03516"/>
    <s v="LEVIS"/>
    <s v="RM11262021-9-1"/>
    <x v="71"/>
    <s v="YD"/>
    <n v="9117.2999999999993"/>
    <x v="245"/>
    <n v="2.0678399915788011E-2"/>
    <n v="9670.5211755522123"/>
  </r>
  <r>
    <s v="Fabric Raw Materials"/>
    <x v="2"/>
    <s v="CIPL-03516"/>
    <s v="LEVIS"/>
    <s v="RM11262021-9-17"/>
    <x v="72"/>
    <s v="YD"/>
    <n v="29.1"/>
    <x v="246"/>
    <n v="2.0675671207845862E-2"/>
    <n v="30.86166203214832"/>
  </r>
  <r>
    <s v="Fabric Raw Materials"/>
    <x v="2"/>
    <s v="CIPL-03516"/>
    <s v="LEVIS"/>
    <s v="RM11262021-9-27"/>
    <x v="73"/>
    <s v="YD"/>
    <n v="12"/>
    <x v="247"/>
    <n v="1.4116987535535469E-2"/>
    <n v="8.6894038504264248"/>
  </r>
  <r>
    <s v="Fabric Raw Materials"/>
    <x v="2"/>
    <s v="CIPL-03517"/>
    <s v="LEVIS"/>
    <s v="RM12092021-2-1"/>
    <x v="74"/>
    <s v="YD"/>
    <n v="118.8"/>
    <x v="248"/>
    <n v="1.8293104017096159E-2"/>
    <n v="111.47322075723102"/>
  </r>
  <r>
    <s v="Fabric Raw Materials"/>
    <x v="2"/>
    <s v="CIPL-03517"/>
    <s v="LEVIS"/>
    <s v="RM12092021-2-25"/>
    <x v="75"/>
    <s v="YD"/>
    <n v="67"/>
    <x v="249"/>
    <n v="1.8292434553088214E-2"/>
    <n v="62.865593115056917"/>
  </r>
  <r>
    <s v="Fabric Raw Materials"/>
    <x v="2"/>
    <s v="CIPL-03534"/>
    <s v="LEVIS"/>
    <s v="RM12162021-5-1"/>
    <x v="74"/>
    <s v="YD"/>
    <n v="17796.699999999997"/>
    <x v="250"/>
    <n v="1.8292441256493135E-2"/>
    <n v="16698.515089309436"/>
  </r>
  <r>
    <s v="Fabric Raw Materials"/>
    <x v="2"/>
    <s v="CIPL-03621"/>
    <s v="NAUTICA"/>
    <s v="RM03242022-11-2"/>
    <x v="76"/>
    <s v="YD"/>
    <n v="901"/>
    <x v="251"/>
    <n v="1.4912310776974087E-2"/>
    <n v="689.18599201005361"/>
  </r>
  <r>
    <s v="Fabric Raw Materials"/>
    <x v="2"/>
    <s v="CIPL-03622"/>
    <s v="NAUTICA"/>
    <s v="RM04212022-59-2"/>
    <x v="76"/>
    <s v="YD"/>
    <n v="23878"/>
    <x v="252"/>
    <n v="1.5906464828772362E-2"/>
    <n v="19482.214567181429"/>
  </r>
  <r>
    <s v="Fabric Raw Materials"/>
    <x v="2"/>
    <s v="CIPL-03566"/>
    <s v="LEVIS"/>
    <s v="RM01192022-12-1"/>
    <x v="77"/>
    <s v="YD"/>
    <n v="443.6"/>
    <x v="253"/>
    <n v="1.5508892852241671E-2"/>
    <n v="352.8897448692544"/>
  </r>
  <r>
    <s v="Fabric Raw Materials"/>
    <x v="2"/>
    <s v="CIPL-03566"/>
    <s v="LEVIS"/>
    <s v="RM01192022-12-17"/>
    <x v="78"/>
    <s v="YD"/>
    <n v="11250.8"/>
    <x v="254"/>
    <n v="2.0678400742885451E-2"/>
    <n v="11933.478551078057"/>
  </r>
  <r>
    <s v="Fabric Raw Materials"/>
    <x v="2"/>
    <s v="CIPL-03545"/>
    <s v="AMAZON"/>
    <s v="RM12062021-38-4"/>
    <x v="79"/>
    <s v="YD"/>
    <n v="20821"/>
    <x v="255"/>
    <n v="7.2175364521313509E-4"/>
    <n v="770.82763264698269"/>
  </r>
  <r>
    <s v="Fabric Raw Materials"/>
    <x v="2"/>
    <s v="CIPL-03622"/>
    <s v="NAUTICA"/>
    <s v="RM06012022-1-2"/>
    <x v="80"/>
    <s v="YD"/>
    <n v="2343"/>
    <x v="256"/>
    <n v="2.0877235087763724E-2"/>
    <n v="2509.0653618106307"/>
  </r>
  <r>
    <s v="Fabric Raw Materials"/>
    <x v="2"/>
    <s v="CIPL-03509"/>
    <s v="AMAZON"/>
    <s v="RM10172021-7-2"/>
    <x v="81"/>
    <s v="YD"/>
    <n v="5"/>
    <x v="14"/>
    <n v="0"/>
    <n v="0"/>
  </r>
  <r>
    <s v="Fabric Raw Materials"/>
    <x v="2"/>
    <s v="CIPL-03509"/>
    <s v="AMAZON"/>
    <s v="RM10172021-7-2"/>
    <x v="81"/>
    <s v="YD"/>
    <n v="5"/>
    <x v="14"/>
    <n v="0"/>
    <n v="0"/>
  </r>
  <r>
    <s v="Fabric Raw Materials"/>
    <x v="2"/>
    <s v="CIPL-03504"/>
    <s v="AMAZON"/>
    <s v="RM11172021-32-2"/>
    <x v="82"/>
    <s v="YD"/>
    <n v="2781"/>
    <x v="257"/>
    <n v="1.9485419415246143E-2"/>
    <n v="2779.5689513938"/>
  </r>
  <r>
    <s v="Fabric Raw Materials"/>
    <x v="2"/>
    <s v="CIPL-03547"/>
    <s v="AMAZON"/>
    <s v="RM12052021-13-2"/>
    <x v="82"/>
    <s v="YD"/>
    <n v="2610.8000000000002"/>
    <x v="258"/>
    <n v="1.9485388952428555E-2"/>
    <n v="2609.4524534770003"/>
  </r>
  <r>
    <s v="Fabric Raw Materials"/>
    <x v="2"/>
    <s v="CIPL-03547"/>
    <s v="AMAZON"/>
    <s v="RM12052021-13-2"/>
    <x v="82"/>
    <s v="YD"/>
    <n v="1441"/>
    <x v="247"/>
    <n v="1.4116987535535469E-2"/>
    <n v="1043.4525790387065"/>
  </r>
  <r>
    <s v="Fabric Raw Materials"/>
    <x v="2"/>
    <s v="CIPL-03546"/>
    <s v="AMAZON"/>
    <s v="RM12052021-23-2"/>
    <x v="82"/>
    <s v="YD"/>
    <n v="1273"/>
    <x v="259"/>
    <n v="1.9485419415246147E-2"/>
    <n v="1272.3449389156087"/>
  </r>
  <r>
    <s v="Fabric Raw Materials"/>
    <x v="2"/>
    <s v="CIPL-03546"/>
    <s v="AMAZON"/>
    <s v="RM12052021-23-2"/>
    <x v="82"/>
    <s v="YD"/>
    <n v="900"/>
    <x v="247"/>
    <n v="1.4116987535535469E-2"/>
    <n v="651.70528878198195"/>
  </r>
  <r>
    <s v="Fabric Raw Materials"/>
    <x v="2"/>
    <s v="CIPL-03532"/>
    <s v="LEVIS"/>
    <s v="RM12162021-1-15"/>
    <x v="83"/>
    <s v="YD"/>
    <n v="186"/>
    <x v="260"/>
    <n v="4.7719394486317075E-3"/>
    <n v="45.527580737445497"/>
  </r>
  <r>
    <s v="Fabric Raw Materials"/>
    <x v="2"/>
    <s v="CIPL-03532"/>
    <s v="LEVIS"/>
    <s v="RM12162021-1-2"/>
    <x v="84"/>
    <s v="YD"/>
    <n v="41957"/>
    <x v="261"/>
    <n v="4.7719394486317084E-3"/>
    <n v="10269.896263446242"/>
  </r>
  <r>
    <s v="Fabric Raw Materials"/>
    <x v="2"/>
    <s v="CIPL-03596"/>
    <s v="UNIQLO"/>
    <s v="RM02222022-14-1"/>
    <x v="85"/>
    <s v="YD"/>
    <n v="16.920000000000073"/>
    <x v="262"/>
    <n v="3.0365178130576116E-2"/>
    <n v="26.353778813969495"/>
  </r>
  <r>
    <s v="Fabric Raw Materials"/>
    <x v="2"/>
    <s v="CIPL-03596"/>
    <s v="UNIQLO"/>
    <s v="RM02222022-14-1"/>
    <x v="85"/>
    <s v="YD"/>
    <n v="686.30000000000018"/>
    <x v="263"/>
    <n v="3.0362910415449335E-2"/>
    <n v="1068.8680654181235"/>
  </r>
  <r>
    <s v="Fabric Raw Materials"/>
    <x v="2"/>
    <s v="CIPL-03595"/>
    <s v="UNIQLO"/>
    <s v="RM02252022-26-1"/>
    <x v="86"/>
    <s v="YD"/>
    <n v="39855.160000000003"/>
    <x v="264"/>
    <n v="2.8233756959212174E-2"/>
    <n v="57719.150901010515"/>
  </r>
  <r>
    <s v="Fabric Raw Materials"/>
    <x v="2"/>
    <s v="CIPL-03595"/>
    <s v="UNIQLO"/>
    <s v="RM02252022-26-1"/>
    <x v="86"/>
    <s v="YD"/>
    <n v="30376.93"/>
    <x v="265"/>
    <n v="2.8233752132893815E-2"/>
    <n v="43992.554712178273"/>
  </r>
  <r>
    <s v="Fabric Raw Materials"/>
    <x v="2"/>
    <s v="CIPL-03595"/>
    <s v="UNIQLO"/>
    <s v="RM02252022-26-1"/>
    <x v="86"/>
    <s v="YD"/>
    <n v="34593.599999999999"/>
    <x v="266"/>
    <n v="2.8233761259668096E-2"/>
    <n v="50099.247443512453"/>
  </r>
  <r>
    <s v="Fabric Raw Materials"/>
    <x v="2"/>
    <s v="CIPL-03570"/>
    <s v="LEVIS"/>
    <s v="RM03092022-14-2"/>
    <x v="87"/>
    <s v="YD"/>
    <n v="102428"/>
    <x v="267"/>
    <n v="4.7719394486317067E-3"/>
    <n v="25071.500213844443"/>
  </r>
  <r>
    <s v="Fabric Raw Materials"/>
    <x v="2"/>
    <s v="CIPL-03570"/>
    <s v="LEVIS"/>
    <s v="RM03092022-14-22"/>
    <x v="88"/>
    <s v="YD"/>
    <n v="358"/>
    <x v="260"/>
    <n v="4.7719394486317075E-3"/>
    <n v="87.62835432261015"/>
  </r>
  <r>
    <s v="Fabric Raw Materials"/>
    <x v="2"/>
    <s v="CIPL-03626"/>
    <s v="UNIQLO"/>
    <s v="RM04112022-6-1"/>
    <x v="85"/>
    <s v="YD"/>
    <n v="9569.19"/>
    <x v="268"/>
    <n v="3.0362788044917655E-2"/>
    <n v="14903.337287731545"/>
  </r>
  <r>
    <s v="Fabric Raw Materials"/>
    <x v="2"/>
    <s v="CIPL-03626"/>
    <s v="UNIQLO"/>
    <s v="RM04112022-6-1"/>
    <x v="85"/>
    <s v="YD"/>
    <n v="3433"/>
    <x v="269"/>
    <n v="3.0362791052888433E-2"/>
    <n v="5346.655461684566"/>
  </r>
  <r>
    <s v="Fabric Raw Materials"/>
    <x v="2"/>
    <s v="CIPL-03626"/>
    <s v="UNIQLO"/>
    <s v="RM04112022-6-1"/>
    <x v="85"/>
    <s v="YD"/>
    <n v="5313.7"/>
    <x v="270"/>
    <n v="3.0362774764440398E-2"/>
    <n v="8275.7086762658055"/>
  </r>
  <r>
    <s v="Fabric Raw Materials"/>
    <x v="2"/>
    <s v="CIPL-03626"/>
    <s v="UNIQLO"/>
    <s v="RM04112022-6-1"/>
    <x v="85"/>
    <s v="YD"/>
    <n v="20.78"/>
    <x v="271"/>
    <n v="3.0360450494282178E-2"/>
    <n v="32.360890161271186"/>
  </r>
  <r>
    <s v="Fabric Raw Materials"/>
    <x v="2"/>
    <s v="CIPL-03581"/>
    <s v="UNIQLO"/>
    <s v="RM02112022-3-1"/>
    <x v="85"/>
    <s v="YD"/>
    <n v="212.95000000000073"/>
    <x v="272"/>
    <n v="3.0359163178418278E-2"/>
    <n v="331.61498379884563"/>
  </r>
  <r>
    <s v="Fabric Raw Materials"/>
    <x v="2"/>
    <s v="CIPL-03581"/>
    <s v="UNIQLO"/>
    <s v="RM02112022-3-1"/>
    <x v="85"/>
    <s v="YD"/>
    <n v="32.31"/>
    <x v="273"/>
    <n v="3.0363083203792482E-2"/>
    <n v="50.321031218314531"/>
  </r>
  <r>
    <s v="Fabric Raw Materials"/>
    <x v="2"/>
    <s v="CIPL-03581"/>
    <s v="UNIQLO"/>
    <s v="RM02112022-3-1"/>
    <x v="85"/>
    <s v="YD"/>
    <n v="273.17000000000007"/>
    <x v="274"/>
    <n v="3.0362877527374849E-2"/>
    <n v="425.44422725415308"/>
  </r>
  <r>
    <s v="Fabric Raw Materials"/>
    <x v="2"/>
    <s v="CIPL-03581"/>
    <s v="UNIQLO"/>
    <s v="RM02112022-3-1"/>
    <x v="85"/>
    <s v="YD"/>
    <n v="2314.96"/>
    <x v="275"/>
    <n v="3.0362805305595538E-2"/>
    <n v="3605.3886797702407"/>
  </r>
  <r>
    <s v="Fabric Raw Materials"/>
    <x v="2"/>
    <s v="CIPL-03591"/>
    <s v="UNIQLO"/>
    <s v="RM01262022-26-1"/>
    <x v="86"/>
    <s v="YD"/>
    <n v="7635.1100000000006"/>
    <x v="276"/>
    <n v="2.8233750592106623E-2"/>
    <n v="11057.337791483304"/>
  </r>
  <r>
    <s v="Fabric Raw Materials"/>
    <x v="2"/>
    <s v="CIPL-03591"/>
    <s v="UNIQLO"/>
    <s v="RM01262022-26-1"/>
    <x v="86"/>
    <s v="YD"/>
    <n v="1634.6299999999974"/>
    <x v="277"/>
    <n v="2.9042559132967622E-2"/>
    <n v="2435.123838435517"/>
  </r>
  <r>
    <s v="Fabric Raw Materials"/>
    <x v="2"/>
    <s v="CIPL-03591"/>
    <s v="UNIQLO"/>
    <s v="RM01262022-26-1"/>
    <x v="86"/>
    <s v="YD"/>
    <n v="5454.5"/>
    <x v="278"/>
    <n v="3.0474571750797118E-2"/>
    <n v="8526.2735516147186"/>
  </r>
  <r>
    <s v="Fabric Raw Materials"/>
    <x v="2"/>
    <s v="CIPL-03495"/>
    <s v="LEVIS"/>
    <s v="RM10252021-34-13"/>
    <x v="89"/>
    <s v="YD"/>
    <n v="81"/>
    <x v="14"/>
    <n v="0"/>
    <n v="0"/>
  </r>
  <r>
    <s v="Fabric Raw Materials"/>
    <x v="2"/>
    <s v="CIPL-03495"/>
    <s v="LEVIS"/>
    <s v="RM10252021-34-25"/>
    <x v="90"/>
    <s v="YD"/>
    <n v="1369"/>
    <x v="14"/>
    <n v="0"/>
    <n v="0"/>
  </r>
  <r>
    <s v="Fabric Raw Materials"/>
    <x v="2"/>
    <s v="CIPL-03517"/>
    <s v="LEVIS"/>
    <s v="RM12092021-2-2"/>
    <x v="91"/>
    <s v="YD"/>
    <n v="1098"/>
    <x v="279"/>
    <n v="1.1731017811219617E-2"/>
    <n v="660.70065755671931"/>
  </r>
  <r>
    <s v="Fabric Raw Materials"/>
    <x v="2"/>
    <s v="CIPL-03517"/>
    <s v="LEVIS"/>
    <s v="RM12092021-2-26"/>
    <x v="92"/>
    <s v="YD"/>
    <n v="12"/>
    <x v="280"/>
    <n v="1.1731017811219614E-2"/>
    <n v="7.2207722137346355"/>
  </r>
  <r>
    <s v="Fabric Raw Materials"/>
    <x v="2"/>
    <s v="CIPL-03534"/>
    <s v="LEVIS"/>
    <s v="RM12162021-5-11"/>
    <x v="91"/>
    <s v="YD"/>
    <n v="578"/>
    <x v="280"/>
    <n v="1.1731017811219614E-2"/>
    <n v="347.80052829488494"/>
  </r>
  <r>
    <s v="Fabric Raw Materials"/>
    <x v="2"/>
    <s v="CIPL-03379"/>
    <s v="LEVIS"/>
    <s v="RM06282021-25-1"/>
    <x v="93"/>
    <s v="YD"/>
    <n v="168"/>
    <x v="14"/>
    <n v="0"/>
    <n v="0"/>
  </r>
  <r>
    <s v="Fabric Raw Materials"/>
    <x v="2"/>
    <s v="CIPL-03418"/>
    <s v="LEVIS"/>
    <s v="RM08132021-1-1"/>
    <x v="94"/>
    <s v="YD"/>
    <n v="241"/>
    <x v="281"/>
    <n v="2.6444497777834045E-2"/>
    <n v="326.90312396445796"/>
  </r>
  <r>
    <s v="Fabric Raw Materials"/>
    <x v="2"/>
    <s v="CIPL-03474"/>
    <s v="LEVIS"/>
    <s v="RM09172021-34-2"/>
    <x v="95"/>
    <s v="YD"/>
    <n v="1760"/>
    <x v="14"/>
    <n v="0"/>
    <n v="0"/>
  </r>
  <r>
    <s v="Fabric Raw Materials"/>
    <x v="2"/>
    <s v="CIPL-03495"/>
    <s v="LEVIS"/>
    <s v="RM10252021-34-2"/>
    <x v="96"/>
    <s v="YD"/>
    <n v="58326"/>
    <x v="14"/>
    <n v="0"/>
    <n v="0"/>
  </r>
  <r>
    <s v="Fabric Raw Materials"/>
    <x v="2"/>
    <s v="CIPL-03489"/>
    <s v="LEVIS"/>
    <s v="RM11222021-5-1"/>
    <x v="97"/>
    <s v="YD"/>
    <n v="200"/>
    <x v="14"/>
    <n v="0"/>
    <n v="0"/>
  </r>
  <r>
    <s v="Fabric Raw Materials"/>
    <x v="2"/>
    <s v="CIPL-03490"/>
    <s v="LEVIS"/>
    <s v="RM11222021-16-1"/>
    <x v="98"/>
    <s v="YD"/>
    <n v="442"/>
    <x v="14"/>
    <n v="0"/>
    <n v="0"/>
  </r>
  <r>
    <s v="Fabric Raw Materials"/>
    <x v="2"/>
    <s v="CIPL-03493"/>
    <s v="LEVIS"/>
    <s v="RM11222021-8-1"/>
    <x v="97"/>
    <s v="YD"/>
    <n v="131"/>
    <x v="14"/>
    <n v="0"/>
    <n v="0"/>
  </r>
  <r>
    <s v="Fabric Raw Materials"/>
    <x v="2"/>
    <s v="CIPL-03493"/>
    <s v="LEVIS"/>
    <s v="RM11222021-8-14"/>
    <x v="99"/>
    <s v="YD"/>
    <n v="107"/>
    <x v="14"/>
    <n v="0"/>
    <n v="0"/>
  </r>
  <r>
    <s v="Fabric Raw Materials"/>
    <x v="2"/>
    <s v="CIPL-03512"/>
    <s v="LEVIS"/>
    <s v="RM11242021-5-20"/>
    <x v="100"/>
    <s v="YD"/>
    <n v="21"/>
    <x v="282"/>
    <n v="1.6105295639132017E-2"/>
    <n v="17.348211208421773"/>
  </r>
  <r>
    <s v="Fabric Raw Materials"/>
    <x v="2"/>
    <s v="CIPL-03513"/>
    <s v="LEVIS"/>
    <s v="RM11252021-12-2"/>
    <x v="101"/>
    <s v="YD"/>
    <n v="3596"/>
    <x v="283"/>
    <n v="1.8591454859658015E-2"/>
    <n v="3429.2548716753299"/>
  </r>
  <r>
    <s v="Fabric Raw Materials"/>
    <x v="2"/>
    <s v="CIPL-03518"/>
    <s v="LEVIS"/>
    <s v="RM11252021-55-1"/>
    <x v="102"/>
    <s v="YD"/>
    <n v="1524"/>
    <x v="14"/>
    <n v="0"/>
    <n v="0"/>
  </r>
  <r>
    <s v="Fabric Raw Materials"/>
    <x v="2"/>
    <s v="CIPL-03518"/>
    <s v="LEVIS"/>
    <s v="RM11252021-55-15"/>
    <x v="103"/>
    <s v="YD"/>
    <n v="41"/>
    <x v="14"/>
    <n v="0"/>
    <n v="0"/>
  </r>
  <r>
    <s v="Fabric Raw Materials"/>
    <x v="2"/>
    <s v="CIPL-03516"/>
    <s v="LEVIS"/>
    <s v="RM11262021-9-16"/>
    <x v="104"/>
    <s v="YD"/>
    <n v="3704"/>
    <x v="284"/>
    <n v="6.3625859315089434E-3"/>
    <n v="1208.8470182903091"/>
  </r>
  <r>
    <s v="Fabric Raw Materials"/>
    <x v="2"/>
    <s v="CIPL-03516"/>
    <s v="LEVIS"/>
    <s v="RM11262021-9-18"/>
    <x v="105"/>
    <s v="YD"/>
    <n v="29"/>
    <x v="284"/>
    <n v="6.3625859315089434E-3"/>
    <n v="9.4645149920137577"/>
  </r>
  <r>
    <s v="Fabric Raw Materials"/>
    <x v="2"/>
    <s v="CIPL-03516"/>
    <s v="LEVIS"/>
    <s v="RM11262021-9-2"/>
    <x v="106"/>
    <s v="YD"/>
    <n v="12619"/>
    <x v="285"/>
    <n v="6.3625859315089442E-3"/>
    <n v="4118.3694718697116"/>
  </r>
  <r>
    <s v="Fabric Raw Materials"/>
    <x v="2"/>
    <s v="CIPL-03515"/>
    <s v="LEVIS"/>
    <s v="RM11302021-6-1"/>
    <x v="102"/>
    <s v="YD"/>
    <n v="8229"/>
    <x v="14"/>
    <n v="0"/>
    <n v="0"/>
  </r>
  <r>
    <s v="Fabric Raw Materials"/>
    <x v="2"/>
    <s v="CIPL-03519"/>
    <s v="LEVIS"/>
    <s v="RM11302021-23-1"/>
    <x v="102"/>
    <s v="YD"/>
    <n v="5872"/>
    <x v="14"/>
    <n v="0"/>
    <n v="0"/>
  </r>
  <r>
    <s v="Fabric Raw Materials"/>
    <x v="2"/>
    <s v="CIPL-03519"/>
    <s v="LEVIS"/>
    <s v="RM11302021-23-14"/>
    <x v="103"/>
    <s v="YD"/>
    <n v="47"/>
    <x v="14"/>
    <n v="0"/>
    <n v="0"/>
  </r>
  <r>
    <s v="Fabric Raw Materials"/>
    <x v="2"/>
    <s v="CIPL-03517"/>
    <s v="LEVIS"/>
    <s v="RM12092021-2-3"/>
    <x v="107"/>
    <s v="YD"/>
    <n v="6997"/>
    <x v="286"/>
    <n v="6.9590783625879072E-3"/>
    <n v="2497.6426713030273"/>
  </r>
  <r>
    <s v="Fabric Raw Materials"/>
    <x v="2"/>
    <s v="CIPL-03517"/>
    <s v="LEVIS"/>
    <s v="RM12092021-2-35"/>
    <x v="108"/>
    <s v="YD"/>
    <n v="245"/>
    <x v="286"/>
    <n v="6.9590783625879072E-3"/>
    <n v="87.454974198834037"/>
  </r>
  <r>
    <s v="Fabric Raw Materials"/>
    <x v="2"/>
    <s v="CIPL-03520"/>
    <s v="LEVIS"/>
    <s v="RM12152021-19-18"/>
    <x v="109"/>
    <s v="YD"/>
    <n v="54"/>
    <x v="287"/>
    <n v="3.6386038295816769E-2"/>
    <n v="100.7848460679741"/>
  </r>
  <r>
    <s v="Fabric Raw Materials"/>
    <x v="2"/>
    <s v="CIPL-03520"/>
    <s v="LEVIS"/>
    <s v="RM12152021-19-3"/>
    <x v="110"/>
    <s v="YD"/>
    <n v="1894"/>
    <x v="288"/>
    <n v="4.3161717806399227E-2"/>
    <n v="4193.19829352532"/>
  </r>
  <r>
    <s v="Fabric Raw Materials"/>
    <x v="2"/>
    <s v="CIPL-03534"/>
    <s v="LEVIS"/>
    <s v="RM12162021-5-2"/>
    <x v="107"/>
    <s v="YD"/>
    <n v="130606"/>
    <x v="289"/>
    <n v="6.7244580063635147E-3"/>
    <n v="45049.203762379111"/>
  </r>
  <r>
    <s v="Fabric Raw Materials"/>
    <x v="2"/>
    <s v="CIPL-03535"/>
    <s v="LEVIS"/>
    <s v="RM12172021-22-1"/>
    <x v="102"/>
    <s v="YD"/>
    <n v="16630.599999999999"/>
    <x v="290"/>
    <n v="1.6304124058347511E-2"/>
    <n v="13908.237365564755"/>
  </r>
  <r>
    <s v="Fabric Raw Materials"/>
    <x v="2"/>
    <s v="CIPL-03369"/>
    <s v="LEVIS"/>
    <s v="RM05142021-1-2"/>
    <x v="111"/>
    <s v="YD"/>
    <n v="255"/>
    <x v="291"/>
    <n v="1.6900618880570633E-2"/>
    <n v="221.05965781454549"/>
  </r>
  <r>
    <s v="Fabric Raw Materials"/>
    <x v="2"/>
    <s v="CIPL-03296"/>
    <s v="LEVIS"/>
    <s v="RM06042021-30-1"/>
    <x v="112"/>
    <s v="YD"/>
    <n v="309"/>
    <x v="292"/>
    <n v="2.8035144260711284E-2"/>
    <n v="444.35285957655975"/>
  </r>
  <r>
    <s v="Fabric Raw Materials"/>
    <x v="2"/>
    <s v="CIPL-03296"/>
    <s v="LEVIS"/>
    <s v="RM06042021-30-1"/>
    <x v="112"/>
    <s v="YD"/>
    <n v="158"/>
    <x v="293"/>
    <n v="2.5649174536395432E-2"/>
    <n v="207.87256957675046"/>
  </r>
  <r>
    <s v="Fabric Raw Materials"/>
    <x v="2"/>
    <s v="CIPL-03379"/>
    <s v="LEVIS"/>
    <s v="RM06032021-25-1"/>
    <x v="113"/>
    <s v="YD"/>
    <n v="288.5"/>
    <x v="14"/>
    <n v="0"/>
    <n v="0"/>
  </r>
  <r>
    <s v="Fabric Raw Materials"/>
    <x v="2"/>
    <s v="CIPL-03393"/>
    <s v="LEVIS"/>
    <s v="RM07072021-26-1"/>
    <x v="113"/>
    <s v="YD"/>
    <n v="69.7"/>
    <x v="14"/>
    <n v="0"/>
    <n v="0"/>
  </r>
  <r>
    <s v="Fabric Raw Materials"/>
    <x v="2"/>
    <s v="CIPL-03569"/>
    <s v="LEVIS"/>
    <s v="RM02092022-24-1"/>
    <x v="114"/>
    <s v="YD"/>
    <n v="970"/>
    <x v="14"/>
    <n v="0"/>
    <n v="0"/>
  </r>
  <r>
    <s v="Fabric Raw Materials"/>
    <x v="2"/>
    <s v="CIPL-03570"/>
    <s v="LEVIS"/>
    <s v="RM03092022-14-1"/>
    <x v="74"/>
    <s v="YD"/>
    <n v="21411.199999999997"/>
    <x v="294"/>
    <n v="1.8292430838568522E-2"/>
    <n v="20089.962895170764"/>
  </r>
  <r>
    <s v="Fabric Raw Materials"/>
    <x v="2"/>
    <s v="CIPL-03570"/>
    <s v="LEVIS"/>
    <s v="RM03092022-14-21"/>
    <x v="75"/>
    <s v="YD"/>
    <n v="104"/>
    <x v="249"/>
    <n v="1.8292434553088214E-2"/>
    <n v="97.582413193521177"/>
  </r>
  <r>
    <s v="Fabric Raw Materials"/>
    <x v="2"/>
    <s v="CIPL-03606"/>
    <s v="LEVIS"/>
    <s v="RM03222022-8-1"/>
    <x v="102"/>
    <s v="YD"/>
    <n v="17366"/>
    <x v="295"/>
    <n v="1.6304126449491672E-2"/>
    <n v="14523.257459921873"/>
  </r>
  <r>
    <s v="Fabric Raw Materials"/>
    <x v="2"/>
    <s v="CIPL-03621"/>
    <s v="NAUTICA"/>
    <s v="RM03242022-11-44"/>
    <x v="115"/>
    <s v="YD"/>
    <n v="6720"/>
    <x v="296"/>
    <n v="7.0107684556977761E-3"/>
    <n v="2416.5823640222889"/>
  </r>
  <r>
    <s v="Fabric Raw Materials"/>
    <x v="2"/>
    <s v="CIPL-03611"/>
    <s v="LEVIS"/>
    <s v="RM04192022-52-1"/>
    <x v="102"/>
    <s v="YD"/>
    <n v="4103.5"/>
    <x v="297"/>
    <n v="1.7894772932368904E-2"/>
    <n v="3766.5812007279756"/>
  </r>
  <r>
    <s v="Fabric Raw Materials"/>
    <x v="2"/>
    <s v="CIPL-03622"/>
    <s v="NAUTICA"/>
    <s v="RM04212022-59-52"/>
    <x v="115"/>
    <s v="YD"/>
    <n v="5335"/>
    <x v="298"/>
    <n v="7.0226967680769286E-3"/>
    <n v="1921.7860872576903"/>
  </r>
  <r>
    <s v="Fabric Raw Materials"/>
    <x v="2"/>
    <s v="CIPL-03622"/>
    <s v="NAUTICA"/>
    <s v="RM06012022-1-1"/>
    <x v="116"/>
    <s v="YD"/>
    <n v="5096"/>
    <x v="299"/>
    <n v="2.9824621553948175E-2"/>
    <n v="7795.9862714389201"/>
  </r>
  <r>
    <s v="Fabric Raw Materials"/>
    <x v="2"/>
    <s v="CIPL-03578"/>
    <s v="LEVIS"/>
    <s v="RM01142022-3-1"/>
    <x v="117"/>
    <s v="YD"/>
    <n v="100"/>
    <x v="300"/>
    <n v="1.988308103596545E-2"/>
    <n v="101.98830810359654"/>
  </r>
  <r>
    <s v="Fabric Raw Materials"/>
    <x v="2"/>
    <s v="CIPL-03578"/>
    <s v="LEVIS"/>
    <s v="RM01142022-3-2"/>
    <x v="118"/>
    <s v="YD"/>
    <n v="580"/>
    <x v="301"/>
    <n v="1.7497111311649594E-2"/>
    <n v="520.54832456075678"/>
  </r>
  <r>
    <s v="Fabric Raw Materials"/>
    <x v="2"/>
    <s v="CIPL-03578"/>
    <s v="LEVIS"/>
    <s v="RM01142022-3-3"/>
    <x v="119"/>
    <s v="YD"/>
    <n v="200"/>
    <x v="302"/>
    <n v="1.6304126449491668E-2"/>
    <n v="167.26082528989832"/>
  </r>
  <r>
    <s v="Fabric Raw Materials"/>
    <x v="2"/>
    <s v="CIPL-03578"/>
    <s v="LEVIS"/>
    <s v="RM01142022-3-4"/>
    <x v="120"/>
    <s v="YD"/>
    <n v="110"/>
    <x v="303"/>
    <n v="1.2725171863017888E-2"/>
    <n v="71.799768904931966"/>
  </r>
  <r>
    <s v="Fabric Raw Materials"/>
    <x v="2"/>
    <s v="CIPL-03578"/>
    <s v="LEVIS"/>
    <s v="RM01142022-3-5"/>
    <x v="121"/>
    <s v="YD"/>
    <n v="44"/>
    <x v="304"/>
    <n v="3.0818775605746449E-2"/>
    <n v="69.556026126652853"/>
  </r>
  <r>
    <s v="Fabric Raw Materials"/>
    <x v="2"/>
    <s v="CIPL-03578"/>
    <s v="LEVIS"/>
    <s v="RM02082022-32-1"/>
    <x v="122"/>
    <s v="YD"/>
    <n v="25"/>
    <x v="300"/>
    <n v="1.988308103596545E-2"/>
    <n v="25.497077025899134"/>
  </r>
  <r>
    <s v="Fabric Raw Materials"/>
    <x v="2"/>
    <s v="CIPL-03578"/>
    <s v="LEVIS"/>
    <s v="RM02082022-32-2"/>
    <x v="123"/>
    <s v="YD"/>
    <n v="290"/>
    <x v="249"/>
    <n v="1.8292434553088214E-2"/>
    <n v="272.10480602039559"/>
  </r>
  <r>
    <s v="Fabric Raw Materials"/>
    <x v="2"/>
    <s v="CIPL-03578"/>
    <s v="LEVIS"/>
    <s v="RM02082022-32-4"/>
    <x v="124"/>
    <s v="YD"/>
    <n v="163"/>
    <x v="302"/>
    <n v="1.6304126449491668E-2"/>
    <n v="136.31757261126714"/>
  </r>
  <r>
    <s v="Fabric Raw Materials"/>
    <x v="2"/>
    <s v="CIPL-03578"/>
    <s v="LEVIS"/>
    <s v="RM02082022-32-5"/>
    <x v="125"/>
    <s v="YD"/>
    <n v="36"/>
    <x v="305"/>
    <n v="3.0818775605746442E-2"/>
    <n v="56.909475921806866"/>
  </r>
  <r>
    <s v="Fabric Raw Materials"/>
    <x v="2"/>
    <s v="CIPL-03578"/>
    <s v="LEVIS"/>
    <s v="RM02082022-32-6"/>
    <x v="126"/>
    <s v="YD"/>
    <n v="679"/>
    <x v="306"/>
    <n v="4.6327578813799501E-2"/>
    <n v="1613.5264260145698"/>
  </r>
  <r>
    <s v="Fabric Raw Materials"/>
    <x v="2"/>
    <s v="CIPL-03566"/>
    <s v="LEVIS"/>
    <s v="RM01192022-12-14"/>
    <x v="106"/>
    <s v="YD"/>
    <n v="206"/>
    <x v="307"/>
    <n v="6.9590783625878986E-3"/>
    <n v="73.533570142693009"/>
  </r>
  <r>
    <s v="Fabric Raw Materials"/>
    <x v="2"/>
    <s v="CIPL-03566"/>
    <s v="LEVIS"/>
    <s v="RM01192022-12-15"/>
    <x v="104"/>
    <s v="YD"/>
    <n v="19087"/>
    <x v="285"/>
    <n v="6.3625859315089442E-3"/>
    <n v="6229.2826776747115"/>
  </r>
  <r>
    <s v="Fabric Raw Materials"/>
    <x v="2"/>
    <s v="CIPL-03568"/>
    <s v="LEVIS"/>
    <s v="RM01212022-2-1"/>
    <x v="102"/>
    <s v="YD"/>
    <n v="5881"/>
    <x v="308"/>
    <n v="1.7894772932368904E-2"/>
    <n v="5398.1391596152607"/>
  </r>
  <r>
    <s v="Fabric Raw Materials"/>
    <x v="2"/>
    <s v="CIPL-03541"/>
    <s v="LEVIS"/>
    <s v="RM01262022-33-1"/>
    <x v="127"/>
    <s v="YD"/>
    <n v="459"/>
    <x v="309"/>
    <n v="3.0818775605746456E-2"/>
    <n v="725.59581800303783"/>
  </r>
  <r>
    <s v="Fabric Raw Materials"/>
    <x v="2"/>
    <s v="CIPL-03541"/>
    <s v="LEVIS"/>
    <s v="RM01262022-33-11"/>
    <x v="128"/>
    <s v="YD"/>
    <n v="34"/>
    <x v="304"/>
    <n v="3.0818775605746449E-2"/>
    <n v="53.747838370595382"/>
  </r>
  <r>
    <s v="Fabric Raw Materials"/>
    <x v="2"/>
    <s v="CIPL-03567"/>
    <s v="LEVIS"/>
    <s v="RM01262022-40-2"/>
    <x v="101"/>
    <s v="YD"/>
    <n v="901"/>
    <x v="310"/>
    <n v="2.028074265668476E-2"/>
    <n v="937.29294913367289"/>
  </r>
  <r>
    <s v="Fabric Raw Materials"/>
    <x v="2"/>
    <s v="CIPL-03475"/>
    <s v="LEVIS"/>
    <s v="RM09172021-39-1"/>
    <x v="129"/>
    <s v="YD"/>
    <n v="4250.3"/>
    <x v="14"/>
    <n v="0"/>
    <n v="0"/>
  </r>
  <r>
    <s v="Fabric Raw Materials"/>
    <x v="2"/>
    <s v="CIPL-03475"/>
    <s v="LEVIS"/>
    <s v="RM10272021-45-1"/>
    <x v="130"/>
    <s v="YD"/>
    <n v="100"/>
    <x v="14"/>
    <n v="0"/>
    <n v="0"/>
  </r>
  <r>
    <s v="Fabric Raw Materials"/>
    <x v="2"/>
    <s v="CIPL-03478"/>
    <s v="LEVIS"/>
    <s v="RM09212021-3-1"/>
    <x v="131"/>
    <s v="YD"/>
    <n v="4007.7"/>
    <x v="14"/>
    <n v="0"/>
    <n v="0"/>
  </r>
  <r>
    <s v="Fabric Raw Materials"/>
    <x v="2"/>
    <s v="CIPL-03494"/>
    <s v="LEVIS"/>
    <s v="RM10252021-4-1"/>
    <x v="131"/>
    <s v="YD"/>
    <n v="187.7"/>
    <x v="14"/>
    <n v="0"/>
    <n v="0"/>
  </r>
  <r>
    <s v="Fabric Raw Materials"/>
    <x v="2"/>
    <s v="CIPL-03514"/>
    <s v="LEVIS"/>
    <s v="RM11242021-26-1"/>
    <x v="132"/>
    <s v="YD"/>
    <n v="26322.199999999997"/>
    <x v="14"/>
    <n v="0"/>
    <n v="0"/>
  </r>
  <r>
    <s v="Fabric Raw Materials"/>
    <x v="2"/>
    <s v="CIPL-03514"/>
    <s v="LEVIS"/>
    <s v="RM11242021-26-15"/>
    <x v="133"/>
    <s v="YD"/>
    <n v="20"/>
    <x v="14"/>
    <n v="0"/>
    <n v="0"/>
  </r>
  <r>
    <s v="Fabric Raw Materials"/>
    <x v="2"/>
    <s v="CIPL-03513"/>
    <s v="LEVIS"/>
    <s v="RM11252021-12-1"/>
    <x v="132"/>
    <s v="YD"/>
    <n v="14622"/>
    <x v="311"/>
    <n v="1.1831466668840105E-2"/>
    <n v="8873.849705631781"/>
  </r>
  <r>
    <s v="Fabric Raw Materials"/>
    <x v="2"/>
    <s v="CIPL-03521"/>
    <s v="LEVIS"/>
    <s v="RM11302021-29-1"/>
    <x v="134"/>
    <s v="YD"/>
    <n v="200.80000000000291"/>
    <x v="312"/>
    <n v="1.6094601551722085E-2"/>
    <n v="165.77179599158671"/>
  </r>
  <r>
    <s v="Fabric Raw Materials"/>
    <x v="2"/>
    <s v="CIPL-03521"/>
    <s v="LEVIS"/>
    <s v="RM11302021-29-26"/>
    <x v="135"/>
    <s v="YD"/>
    <n v="380.80000000000018"/>
    <x v="313"/>
    <n v="1.5753477886977792E-2"/>
    <n v="307.70892437936163"/>
  </r>
  <r>
    <s v="Fabric Raw Materials"/>
    <x v="2"/>
    <s v="CIPL-03536"/>
    <s v="LEVIS"/>
    <s v="RM12172021-32-1"/>
    <x v="132"/>
    <s v="YD"/>
    <n v="19802.900000000001"/>
    <x v="314"/>
    <n v="1.1732683528434705E-2"/>
    <n v="11917.711158645241"/>
  </r>
  <r>
    <s v="Fabric Raw Materials"/>
    <x v="2"/>
    <s v="CIPL-03537"/>
    <s v="LEVIS"/>
    <s v="RM12182021-43-1"/>
    <x v="134"/>
    <s v="YD"/>
    <n v="73755"/>
    <x v="282"/>
    <n v="1.6105295639132017E-2"/>
    <n v="60929.396079864186"/>
  </r>
  <r>
    <s v="Fabric Raw Materials"/>
    <x v="2"/>
    <s v="CIPL-03538"/>
    <s v="LEVIS"/>
    <s v="RM12232021-6-1"/>
    <x v="134"/>
    <s v="YD"/>
    <n v="5607"/>
    <x v="282"/>
    <n v="1.6105295639132017E-2"/>
    <n v="4631.9723926486131"/>
  </r>
  <r>
    <s v="Fabric Raw Materials"/>
    <x v="2"/>
    <s v="CIPL-03538"/>
    <s v="LEVIS"/>
    <s v="RM12232021-6-16"/>
    <x v="135"/>
    <s v="YD"/>
    <n v="83"/>
    <x v="282"/>
    <n v="1.6105295639132017E-2"/>
    <n v="68.566739538047955"/>
  </r>
  <r>
    <s v="Fabric Raw Materials"/>
    <x v="2"/>
    <s v="CIPL-03369"/>
    <s v="LEVIS"/>
    <s v="RM05142021-1-1"/>
    <x v="131"/>
    <s v="YD"/>
    <n v="2174"/>
    <x v="315"/>
    <n v="1.6900618880570633E-2"/>
    <n v="1884.6419454463608"/>
  </r>
  <r>
    <s v="Fabric Raw Materials"/>
    <x v="2"/>
    <s v="CIPL-03573"/>
    <s v="LEVIS"/>
    <s v="RM02252022-22-1"/>
    <x v="134"/>
    <s v="YD"/>
    <n v="422"/>
    <x v="316"/>
    <n v="1.6105295639132013E-2"/>
    <n v="348.61643475971368"/>
  </r>
  <r>
    <s v="Fabric Raw Materials"/>
    <x v="2"/>
    <s v="CIPL-03572"/>
    <s v="LEVIS"/>
    <s v="RM03092022-6-1"/>
    <x v="134"/>
    <s v="YD"/>
    <n v="6109"/>
    <x v="317"/>
    <n v="1.7695942122009249E-2"/>
    <n v="5545.1145104233547"/>
  </r>
  <r>
    <s v="Fabric Raw Materials"/>
    <x v="2"/>
    <s v="CIPL-03572"/>
    <s v="LEVIS"/>
    <s v="RM03092022-6-15"/>
    <x v="135"/>
    <s v="YD"/>
    <n v="45"/>
    <x v="318"/>
    <n v="1.7695942122009249E-2"/>
    <n v="40.846317395490409"/>
  </r>
  <r>
    <s v="Fabric Raw Materials"/>
    <x v="2"/>
    <s v="CIPL-03608"/>
    <s v="LEVIS"/>
    <s v="RM03212022-36-1"/>
    <x v="134"/>
    <s v="YD"/>
    <n v="52455"/>
    <x v="282"/>
    <n v="1.6105295639132017E-2"/>
    <n v="43333.353282750671"/>
  </r>
  <r>
    <s v="Fabric Raw Materials"/>
    <x v="2"/>
    <s v="CIPL-03607"/>
    <s v="LEVIS"/>
    <s v="RM03212022-9-1"/>
    <x v="134"/>
    <s v="YD"/>
    <n v="87636"/>
    <x v="282"/>
    <n v="1.6105295639132017E-2"/>
    <n v="72396.56368863098"/>
  </r>
  <r>
    <s v="Fabric Raw Materials"/>
    <x v="2"/>
    <s v="CIPL-03609"/>
    <s v="LEVIS"/>
    <s v="RM04192022-44-1"/>
    <x v="134"/>
    <s v="YD"/>
    <n v="12182"/>
    <x v="317"/>
    <n v="1.7695942122009249E-2"/>
    <n v="11057.551966930316"/>
  </r>
  <r>
    <s v="Trims Raw Materials"/>
    <x v="3"/>
    <s v="CIPL-03473"/>
    <s v="LEVIS"/>
    <s v="RM09172021-32-2"/>
    <x v="136"/>
    <s v="YD"/>
    <n v="17494"/>
    <x v="14"/>
    <n v="0"/>
    <n v="0"/>
  </r>
  <r>
    <s v="Trims Raw Materials"/>
    <x v="3"/>
    <s v="CIPL-03478"/>
    <s v="LEVIS"/>
    <s v="RM09212021-3-3"/>
    <x v="137"/>
    <s v="YD"/>
    <n v="998"/>
    <x v="14"/>
    <n v="0"/>
    <n v="0"/>
  </r>
  <r>
    <s v="Trims Raw Materials"/>
    <x v="3"/>
    <s v="CIPL-03509"/>
    <s v="AMAZON"/>
    <s v="RM10172021-9-3"/>
    <x v="138"/>
    <s v="YD"/>
    <n v="5"/>
    <x v="14"/>
    <n v="0"/>
    <n v="0"/>
  </r>
  <r>
    <s v="Trims Raw Materials"/>
    <x v="3"/>
    <s v="CIPL-03509"/>
    <s v="AMAZON"/>
    <s v="RM10172021-9-3"/>
    <x v="138"/>
    <s v="YD"/>
    <n v="3156"/>
    <x v="14"/>
    <n v="0"/>
    <n v="0"/>
  </r>
  <r>
    <s v="Trims Raw Materials"/>
    <x v="3"/>
    <s v="CIPL-03495"/>
    <s v="LEVIS"/>
    <s v="RM10252021-34-22"/>
    <x v="139"/>
    <s v="YD"/>
    <n v="65100"/>
    <x v="14"/>
    <n v="0"/>
    <n v="0"/>
  </r>
  <r>
    <s v="Trims Raw Materials"/>
    <x v="3"/>
    <s v="CIPL-03510"/>
    <s v="AMAZON"/>
    <s v="RM11062021-24-3"/>
    <x v="138"/>
    <s v="YD"/>
    <n v="1589"/>
    <x v="319"/>
    <n v="4.5731086382720535E-3"/>
    <n v="372.73666962621434"/>
  </r>
  <r>
    <s v="Trims Raw Materials"/>
    <x v="3"/>
    <s v="CIPL-03510"/>
    <s v="AMAZON"/>
    <s v="RM11062021-24-3"/>
    <x v="138"/>
    <s v="YD"/>
    <n v="4014"/>
    <x v="319"/>
    <n v="4.5731086382720535E-3"/>
    <n v="941.57645807402412"/>
  </r>
  <r>
    <s v="Trims Raw Materials"/>
    <x v="3"/>
    <s v="CIPL-03512"/>
    <s v="LEVIS"/>
    <s v="RM11242021-5-2"/>
    <x v="136"/>
    <s v="YD"/>
    <n v="1732"/>
    <x v="320"/>
    <n v="2.1871389139561993E-3"/>
    <n v="194.30812459897214"/>
  </r>
  <r>
    <s v="Trims Raw Materials"/>
    <x v="3"/>
    <s v="CIPL-03512"/>
    <s v="LEVIS"/>
    <s v="RM11242021-5-21"/>
    <x v="140"/>
    <s v="YD"/>
    <n v="400"/>
    <x v="320"/>
    <n v="2.1871389139561993E-3"/>
    <n v="44.874855565582479"/>
  </r>
  <r>
    <s v="Trims Raw Materials"/>
    <x v="3"/>
    <s v="CIPL-03513"/>
    <s v="LEVIS"/>
    <s v="RM11252021-12-18"/>
    <x v="140"/>
    <s v="YD"/>
    <n v="400"/>
    <x v="320"/>
    <n v="2.1871389139561993E-3"/>
    <n v="44.874855565582479"/>
  </r>
  <r>
    <s v="Trims Raw Materials"/>
    <x v="3"/>
    <s v="CIPL-03513"/>
    <s v="LEVIS"/>
    <s v="RM11252021-12-3"/>
    <x v="136"/>
    <s v="YD"/>
    <n v="87964"/>
    <x v="321"/>
    <n v="2.1871389139561997E-3"/>
    <n v="9868.4294874272437"/>
  </r>
  <r>
    <s v="Trims Raw Materials"/>
    <x v="3"/>
    <s v="CIPL-03518"/>
    <s v="LEVIS"/>
    <s v="RM11252021-55-16"/>
    <x v="140"/>
    <s v="YD"/>
    <n v="100"/>
    <x v="14"/>
    <n v="0"/>
    <n v="0"/>
  </r>
  <r>
    <s v="Trims Raw Materials"/>
    <x v="3"/>
    <s v="CIPL-03518"/>
    <s v="LEVIS"/>
    <s v="RM11252021-55-3"/>
    <x v="136"/>
    <s v="YD"/>
    <n v="13000"/>
    <x v="14"/>
    <n v="0"/>
    <n v="0"/>
  </r>
  <r>
    <s v="Trims Raw Materials"/>
    <x v="3"/>
    <s v="CIPL-03516"/>
    <s v="LEVIS"/>
    <s v="RM11262021-9-14"/>
    <x v="141"/>
    <s v="YD"/>
    <n v="1015"/>
    <x v="285"/>
    <n v="6.3625859315089442E-3"/>
    <n v="331.25802472048161"/>
  </r>
  <r>
    <s v="Trims Raw Materials"/>
    <x v="3"/>
    <s v="CIPL-03516"/>
    <s v="LEVIS"/>
    <s v="RM11262021-9-28"/>
    <x v="142"/>
    <s v="YD"/>
    <n v="365"/>
    <x v="322"/>
    <n v="5.6669504662232488E-3"/>
    <n v="106.09843692017148"/>
  </r>
  <r>
    <s v="Trims Raw Materials"/>
    <x v="3"/>
    <s v="CIPL-03521"/>
    <s v="LEVIS"/>
    <s v="RM11302021-29-2"/>
    <x v="137"/>
    <s v="YD"/>
    <n v="19284"/>
    <x v="323"/>
    <n v="2.3859697243158538E-3"/>
    <n v="2360.091040163707"/>
  </r>
  <r>
    <s v="Trims Raw Materials"/>
    <x v="3"/>
    <s v="CIPL-03521"/>
    <s v="LEVIS"/>
    <s v="RM11302021-29-27"/>
    <x v="143"/>
    <s v="YD"/>
    <n v="100"/>
    <x v="323"/>
    <n v="2.3859697243158538E-3"/>
    <n v="12.238596972431585"/>
  </r>
  <r>
    <s v="Trims Raw Materials"/>
    <x v="3"/>
    <s v="CIPL-03515"/>
    <s v="LEVIS"/>
    <s v="RM11302021-6-3"/>
    <x v="136"/>
    <s v="YD"/>
    <n v="27516"/>
    <x v="14"/>
    <n v="0"/>
    <n v="0"/>
  </r>
  <r>
    <s v="Trims Raw Materials"/>
    <x v="3"/>
    <s v="CIPL-03545"/>
    <s v="AMAZON"/>
    <s v="RM12062021-39-3"/>
    <x v="138"/>
    <s v="YD"/>
    <n v="62"/>
    <x v="319"/>
    <n v="4.5731086382720535E-3"/>
    <n v="14.543532735572869"/>
  </r>
  <r>
    <s v="Trims Raw Materials"/>
    <x v="3"/>
    <s v="CIPL-03545"/>
    <s v="AMAZON"/>
    <s v="RM12062021-39-3"/>
    <x v="138"/>
    <s v="YD"/>
    <n v="28"/>
    <x v="319"/>
    <n v="4.5731086382720535E-3"/>
    <n v="6.5680470418716181"/>
  </r>
  <r>
    <s v="Trims Raw Materials"/>
    <x v="3"/>
    <s v="CIPL-03517"/>
    <s v="LEVIS"/>
    <s v="RM12092021-2-27"/>
    <x v="144"/>
    <s v="YD"/>
    <n v="200"/>
    <x v="324"/>
    <n v="2.7836313450351632E-3"/>
    <n v="28.556726269007036"/>
  </r>
  <r>
    <s v="Trims Raw Materials"/>
    <x v="3"/>
    <s v="CIPL-03517"/>
    <s v="LEVIS"/>
    <s v="RM12092021-2-36"/>
    <x v="145"/>
    <s v="YD"/>
    <n v="200"/>
    <x v="324"/>
    <n v="2.7836313450351632E-3"/>
    <n v="28.556726269007036"/>
  </r>
  <r>
    <s v="Trims Raw Materials"/>
    <x v="3"/>
    <s v="CIPL-03534"/>
    <s v="LEVIS"/>
    <s v="RM12162021-5-14"/>
    <x v="139"/>
    <s v="YD"/>
    <n v="1248"/>
    <x v="325"/>
    <n v="2.7836313450351671E-3"/>
    <n v="178.19397191860415"/>
  </r>
  <r>
    <s v="Trims Raw Materials"/>
    <x v="3"/>
    <s v="CIPL-03534"/>
    <s v="LEVIS"/>
    <s v="RM12162021-5-3"/>
    <x v="146"/>
    <s v="YD"/>
    <n v="5874"/>
    <x v="324"/>
    <n v="2.7836313450351632E-3"/>
    <n v="838.71105052073665"/>
  </r>
  <r>
    <s v="Trims Raw Materials"/>
    <x v="3"/>
    <s v="CIPL-03533"/>
    <s v="LEVIS"/>
    <s v="RM12172021-3-3"/>
    <x v="136"/>
    <s v="YD"/>
    <n v="310200"/>
    <x v="320"/>
    <n v="2.1871389139561993E-3"/>
    <n v="34800.450491109208"/>
  </r>
  <r>
    <s v="Trims Raw Materials"/>
    <x v="3"/>
    <s v="CIPL-03535"/>
    <s v="LEVIS"/>
    <s v="RM12172021-22-3"/>
    <x v="136"/>
    <s v="YD"/>
    <n v="47568"/>
    <x v="326"/>
    <n v="2.1871389139561993E-3"/>
    <n v="5336.5178238590679"/>
  </r>
  <r>
    <s v="Trims Raw Materials"/>
    <x v="3"/>
    <s v="CIPL-03537"/>
    <s v="LEVIS"/>
    <s v="RM12182021-43-2"/>
    <x v="137"/>
    <s v="YD"/>
    <n v="199358"/>
    <x v="327"/>
    <n v="2.3859697243158542E-3"/>
    <n v="24398.622152300162"/>
  </r>
  <r>
    <s v="Trims Raw Materials"/>
    <x v="3"/>
    <s v="CIPL-03538"/>
    <s v="LEVIS"/>
    <s v="RM12232021-6-2"/>
    <x v="137"/>
    <s v="YD"/>
    <n v="21385"/>
    <x v="323"/>
    <n v="2.3859697243158538E-3"/>
    <n v="2617.2239625544944"/>
  </r>
  <r>
    <s v="Trims Raw Materials"/>
    <x v="3"/>
    <s v="CIPL-03369"/>
    <s v="LEVIS"/>
    <s v="RM05142021-1-3"/>
    <x v="137"/>
    <s v="YD"/>
    <n v="6600"/>
    <x v="323"/>
    <n v="2.3859697243158538E-3"/>
    <n v="807.74740018048465"/>
  </r>
  <r>
    <s v="Trims Raw Materials"/>
    <x v="3"/>
    <s v="CIPL-03379"/>
    <s v="LEVIS"/>
    <s v="RM06032021-25-4"/>
    <x v="136"/>
    <s v="YD"/>
    <n v="3020"/>
    <x v="14"/>
    <n v="0"/>
    <n v="0"/>
  </r>
  <r>
    <s v="Trims Raw Materials"/>
    <x v="3"/>
    <s v="CIPL-03379"/>
    <s v="LEVIS"/>
    <s v="RM06242021-4-11"/>
    <x v="140"/>
    <s v="YD"/>
    <n v="2202"/>
    <x v="14"/>
    <n v="0"/>
    <n v="0"/>
  </r>
  <r>
    <s v="Trims Raw Materials"/>
    <x v="3"/>
    <s v="CIPL-03569"/>
    <s v="LEVIS"/>
    <s v="RM02092022-24-2"/>
    <x v="136"/>
    <s v="YD"/>
    <n v="5145"/>
    <x v="14"/>
    <n v="0"/>
    <n v="0"/>
  </r>
  <r>
    <s v="Trims Raw Materials"/>
    <x v="3"/>
    <s v="CIPL-03573"/>
    <s v="LEVIS"/>
    <s v="RM02252022-22-2"/>
    <x v="137"/>
    <s v="YD"/>
    <n v="197797"/>
    <x v="328"/>
    <n v="2.5848005346755087E-3"/>
    <n v="26224.875791357212"/>
  </r>
  <r>
    <s v="Trims Raw Materials"/>
    <x v="3"/>
    <s v="CIPL-03572"/>
    <s v="LEVIS"/>
    <s v="RM03092022-6-2"/>
    <x v="137"/>
    <s v="YD"/>
    <n v="15400"/>
    <x v="324"/>
    <n v="2.7836313450351632E-3"/>
    <n v="2198.8679227135417"/>
  </r>
  <r>
    <s v="Trims Raw Materials"/>
    <x v="3"/>
    <s v="CIPL-03608"/>
    <s v="LEVIS"/>
    <s v="RM03212022-36-2"/>
    <x v="137"/>
    <s v="YD"/>
    <n v="104550"/>
    <x v="324"/>
    <n v="2.7836313450351632E-3"/>
    <n v="14928.028657123428"/>
  </r>
  <r>
    <s v="Trims Raw Materials"/>
    <x v="3"/>
    <s v="CIPL-03607"/>
    <s v="LEVIS"/>
    <s v="RM03212022-9-2"/>
    <x v="137"/>
    <s v="YD"/>
    <n v="202400"/>
    <x v="324"/>
    <n v="2.7836313450351632E-3"/>
    <n v="28899.406984235124"/>
  </r>
  <r>
    <s v="Trims Raw Materials"/>
    <x v="3"/>
    <s v="CIPL-03606"/>
    <s v="LEVIS"/>
    <s v="RM03222022-8-3"/>
    <x v="136"/>
    <s v="YD"/>
    <n v="40000"/>
    <x v="320"/>
    <n v="2.1871389139561993E-3"/>
    <n v="4487.4855565582475"/>
  </r>
  <r>
    <s v="Trims Raw Materials"/>
    <x v="3"/>
    <s v="CIPL-03609"/>
    <s v="LEVIS"/>
    <s v="RM04192022-44-14"/>
    <x v="143"/>
    <s v="YD"/>
    <n v="100"/>
    <x v="324"/>
    <n v="2.7836313450351632E-3"/>
    <n v="14.278363134503518"/>
  </r>
  <r>
    <s v="Trims Raw Materials"/>
    <x v="3"/>
    <s v="CIPL-03609"/>
    <s v="LEVIS"/>
    <s v="RM04192022-44-2"/>
    <x v="137"/>
    <s v="YD"/>
    <n v="28500"/>
    <x v="324"/>
    <n v="2.7836313450351632E-3"/>
    <n v="4069.3334933335027"/>
  </r>
  <r>
    <s v="Trims Raw Materials"/>
    <x v="3"/>
    <s v="CIPL-03611"/>
    <s v="LEVIS"/>
    <s v="RM04192022-52-17"/>
    <x v="140"/>
    <s v="YD"/>
    <n v="100"/>
    <x v="323"/>
    <n v="2.3859697243158538E-3"/>
    <n v="12.238596972431585"/>
  </r>
  <r>
    <s v="Trims Raw Materials"/>
    <x v="3"/>
    <s v="CIPL-03611"/>
    <s v="LEVIS"/>
    <s v="RM04192022-52-5"/>
    <x v="136"/>
    <s v="YD"/>
    <n v="8100"/>
    <x v="323"/>
    <n v="2.3859697243158538E-3"/>
    <n v="991.32635476695839"/>
  </r>
  <r>
    <s v="Trims Raw Materials"/>
    <x v="3"/>
    <s v="CIPL-03566"/>
    <s v="LEVIS"/>
    <s v="RM01192022-12-2"/>
    <x v="141"/>
    <s v="YD"/>
    <n v="130"/>
    <x v="286"/>
    <n v="6.9590783625879072E-3"/>
    <n v="46.404680187136428"/>
  </r>
  <r>
    <s v="Trims Raw Materials"/>
    <x v="3"/>
    <s v="CIPL-03568"/>
    <s v="LEVIS"/>
    <s v="RM01212022-2-3"/>
    <x v="136"/>
    <s v="YD"/>
    <n v="4410"/>
    <x v="320"/>
    <n v="2.1871389139561993E-3"/>
    <n v="494.74528261054684"/>
  </r>
  <r>
    <s v="Trims Raw Materials"/>
    <x v="3"/>
    <s v="CIPL-03567"/>
    <s v="LEVIS"/>
    <s v="RM01262022-40-3"/>
    <x v="136"/>
    <s v="YD"/>
    <n v="1447"/>
    <x v="329"/>
    <n v="2.1871389139562006E-3"/>
    <n v="162.33479000849471"/>
  </r>
  <r>
    <s v="Packaging Material"/>
    <x v="4"/>
    <s v="CIPL-03547"/>
    <s v="AMAZON"/>
    <s v="RM04182022-43-1"/>
    <x v="147"/>
    <s v="MTR"/>
    <n v="1500"/>
    <x v="330"/>
    <n v="8.9473864661844516E-4"/>
    <n v="68.842107969927667"/>
  </r>
  <r>
    <s v="Packaging Material"/>
    <x v="4"/>
    <s v="CIPL-03621"/>
    <s v="NAUTICA"/>
    <s v="RM03242022-11-7"/>
    <x v="148"/>
    <s v="MTR"/>
    <n v="900"/>
    <x v="331"/>
    <n v="1.8780674654082477E-3"/>
    <n v="86.700260718867426"/>
  </r>
  <r>
    <s v="Packaging Material"/>
    <x v="4"/>
    <s v="CIPL-03625"/>
    <s v="NAUTICA"/>
    <s v="RM05132022-3-7"/>
    <x v="148"/>
    <s v="MTR"/>
    <n v="900"/>
    <x v="332"/>
    <n v="1.6836551175010298E-3"/>
    <n v="77.725289605750916"/>
  </r>
  <r>
    <s v="Packaging Material"/>
    <x v="4"/>
    <s v="CIPL-03595"/>
    <s v="UNIQLO"/>
    <s v="RM05132022-9-1"/>
    <x v="149"/>
    <s v="PCS"/>
    <n v="1032"/>
    <x v="333"/>
    <n v="0.29108830636653416"/>
    <n v="15408.883132170262"/>
  </r>
  <r>
    <s v="Packaging Material"/>
    <x v="4"/>
    <s v="CIPL-03623"/>
    <s v="UNIQLO"/>
    <s v="RM04262022-9-1"/>
    <x v="149"/>
    <s v="PCS"/>
    <n v="638"/>
    <x v="334"/>
    <n v="0.29407076852192904"/>
    <n v="9623.6371503169903"/>
  </r>
  <r>
    <s v="Packaging Material"/>
    <x v="4"/>
    <s v="CIPL-03490"/>
    <s v="LEVIS"/>
    <s v="RM11222021-16-5"/>
    <x v="150"/>
    <s v="PCS"/>
    <n v="400"/>
    <x v="14"/>
    <n v="0"/>
    <n v="0"/>
  </r>
  <r>
    <s v="Packaging Material"/>
    <x v="4"/>
    <s v="CIPL-03514"/>
    <s v="LEVIS"/>
    <s v="RM11242021-26-7"/>
    <x v="150"/>
    <s v="PCS"/>
    <n v="24400"/>
    <x v="14"/>
    <n v="0"/>
    <n v="0"/>
  </r>
  <r>
    <s v="Packaging Material"/>
    <x v="4"/>
    <s v="CIPL-03533"/>
    <s v="LEVIS"/>
    <s v="RM12172021-3-10"/>
    <x v="150"/>
    <s v="PCS"/>
    <n v="15600"/>
    <x v="335"/>
    <n v="3.3460166447985855E-3"/>
    <n v="2677.4378596588576"/>
  </r>
  <r>
    <s v="Packaging Material"/>
    <x v="4"/>
    <s v="CIPL-03537"/>
    <s v="LEVIS"/>
    <s v="RM12182021-43-6"/>
    <x v="150"/>
    <s v="PCS"/>
    <n v="9200"/>
    <x v="336"/>
    <n v="2.0201210332540897E-3"/>
    <n v="953.3051135059377"/>
  </r>
  <r>
    <s v="Packaging Material"/>
    <x v="4"/>
    <s v="CIPL-03538"/>
    <s v="LEVIS"/>
    <s v="RM12232021-6-6"/>
    <x v="150"/>
    <s v="PCS"/>
    <n v="2000"/>
    <x v="337"/>
    <n v="4.5253892437857367E-3"/>
    <n v="464.25077848757144"/>
  </r>
  <r>
    <s v="Packaging Material"/>
    <x v="4"/>
    <s v="CIPL-03583"/>
    <s v="UNIQLO"/>
    <s v="RM02072022-19-6"/>
    <x v="151"/>
    <s v="PCS"/>
    <n v="10000"/>
    <x v="14"/>
    <n v="0"/>
    <n v="0"/>
  </r>
  <r>
    <s v="Packaging Material"/>
    <x v="4"/>
    <s v="CIPL-03573"/>
    <s v="LEVIS"/>
    <s v="RM02252022-22-6"/>
    <x v="150"/>
    <s v="PCS"/>
    <n v="9600"/>
    <x v="338"/>
    <n v="4.3186052010116948E-3"/>
    <n v="2126.578609929712"/>
  </r>
  <r>
    <s v="Packaging Material"/>
    <x v="4"/>
    <s v="CIPL-03570"/>
    <s v="LEVIS"/>
    <s v="RM03092022-14-10"/>
    <x v="150"/>
    <s v="PCS"/>
    <n v="6400"/>
    <x v="339"/>
    <n v="3.6425804457888705E-3"/>
    <n v="1195.7925148530489"/>
  </r>
  <r>
    <s v="Packaging Material"/>
    <x v="4"/>
    <s v="CIPL-03572"/>
    <s v="LEVIS"/>
    <s v="RM03092022-6-6"/>
    <x v="150"/>
    <s v="PCS"/>
    <n v="800"/>
    <x v="340"/>
    <n v="4.877319778122325E-3"/>
    <n v="200.14185582249789"/>
  </r>
  <r>
    <s v="Packaging Material"/>
    <x v="4"/>
    <s v="CIPL-03607"/>
    <s v="LEVIS"/>
    <s v="RM03212022-9-6"/>
    <x v="150"/>
    <s v="PCS"/>
    <n v="800"/>
    <x v="339"/>
    <n v="3.6425804457888705E-3"/>
    <n v="149.47406435663112"/>
  </r>
  <r>
    <s v="Packaging Material"/>
    <x v="4"/>
    <s v="CIPL-03606"/>
    <s v="LEVIS"/>
    <s v="RM03222022-8-8"/>
    <x v="150"/>
    <s v="PCS"/>
    <n v="2000"/>
    <x v="341"/>
    <n v="3.8672592614952799E-3"/>
    <n v="396.73451852299058"/>
  </r>
  <r>
    <s v="Packaging Material"/>
    <x v="4"/>
    <s v="CIPL-03623"/>
    <s v="UNIQLO"/>
    <s v="RM04122022-8-8"/>
    <x v="152"/>
    <s v="PCS"/>
    <n v="61300"/>
    <x v="342"/>
    <n v="4.8315886917396048E-4"/>
    <n v="1519.2076386803637"/>
  </r>
  <r>
    <s v="Packaging Material"/>
    <x v="4"/>
    <s v="CIPL-03609"/>
    <s v="LEVIS"/>
    <s v="RM04192022-44-6"/>
    <x v="150"/>
    <s v="PCS"/>
    <n v="1200"/>
    <x v="343"/>
    <n v="4.7321732865597778E-3"/>
    <n v="291.27860794387175"/>
  </r>
  <r>
    <s v="Packaging Material"/>
    <x v="4"/>
    <s v="CIPL-03627"/>
    <s v="UNIQLO"/>
    <s v="RM06102022-15-8"/>
    <x v="152"/>
    <s v="PCS"/>
    <n v="114200"/>
    <x v="344"/>
    <n v="4.8713548538115354E-4"/>
    <n v="2853.5308724305282"/>
  </r>
  <r>
    <s v="Packaging Material"/>
    <x v="4"/>
    <s v="CIPL-03566"/>
    <s v="LEVIS"/>
    <s v="RM01192022-12-11"/>
    <x v="150"/>
    <s v="PCS"/>
    <n v="2400"/>
    <x v="345"/>
    <n v="3.6574927565658447E-3"/>
    <n v="450.25798261575807"/>
  </r>
  <r>
    <s v="Packaging Material"/>
    <x v="4"/>
    <s v="CIPL-03595"/>
    <s v="UNIQLO"/>
    <s v="RM05162022-32-1"/>
    <x v="153"/>
    <s v="PCS"/>
    <n v="375700"/>
    <x v="346"/>
    <n v="4.8514876496036526E-4"/>
    <n v="9349.3803909956096"/>
  </r>
  <r>
    <s v="Packaging Material"/>
    <x v="5"/>
    <s v="CIPL-03592"/>
    <s v="UNIQLO"/>
    <s v="RM03292022-38-1"/>
    <x v="154"/>
    <s v="PCS"/>
    <n v="123807"/>
    <x v="347"/>
    <n v="3.1812897538066761E-4"/>
    <n v="2020.2965940549539"/>
  </r>
  <r>
    <s v="Packaging Material"/>
    <x v="5"/>
    <s v="CIPL-03587"/>
    <s v="UNIQLO"/>
    <s v="RM05172022-11-1"/>
    <x v="155"/>
    <s v="PCS"/>
    <n v="7745"/>
    <x v="348"/>
    <n v="3.181292965754472E-4"/>
    <n v="126.38391140197685"/>
  </r>
  <r>
    <s v="Packaging Material"/>
    <x v="5"/>
    <s v="CIPL-03593"/>
    <s v="UNIQLO"/>
    <s v="RM02202022-39-4"/>
    <x v="154"/>
    <s v="PCS"/>
    <n v="21519"/>
    <x v="349"/>
    <n v="3.1812560066373462E-4"/>
    <n v="351.14574480068291"/>
  </r>
  <r>
    <s v="Packaging Material"/>
    <x v="5"/>
    <s v="CIPL-03596"/>
    <s v="UNIQLO"/>
    <s v="RM03292022-21-1"/>
    <x v="156"/>
    <s v="PCS"/>
    <n v="34260"/>
    <x v="348"/>
    <n v="3.181292965754472E-4"/>
    <n v="559.05910970067487"/>
  </r>
  <r>
    <s v="Packaging Material"/>
    <x v="5"/>
    <s v="CIPL-03595"/>
    <s v="UNIQLO"/>
    <s v="RM04262022-46-3"/>
    <x v="156"/>
    <s v="PCS"/>
    <n v="188608"/>
    <x v="350"/>
    <n v="3.1812950741571947E-4"/>
    <n v="3077.7317701346642"/>
  </r>
  <r>
    <s v="Packaging Material"/>
    <x v="5"/>
    <s v="CIPL-03597"/>
    <s v="UNIQLO"/>
    <s v="RM04082022-3-1"/>
    <x v="154"/>
    <s v="PCS"/>
    <n v="51143"/>
    <x v="351"/>
    <n v="3.1813007412393032E-4"/>
    <n v="834.56012638092011"/>
  </r>
  <r>
    <s v="Packaging Material"/>
    <x v="5"/>
    <s v="CIPL-03623"/>
    <s v="UNIQLO"/>
    <s v="RM03292022-35-4"/>
    <x v="154"/>
    <s v="PCS"/>
    <n v="121259"/>
    <x v="352"/>
    <n v="3.1812864068743771E-4"/>
    <n v="1978.715960841118"/>
  </r>
  <r>
    <s v="Packaging Material"/>
    <x v="5"/>
    <s v="CIPL-03626"/>
    <s v="UNIQLO"/>
    <s v="RM04202022-56-1"/>
    <x v="157"/>
    <s v="PCS"/>
    <n v="200000"/>
    <x v="353"/>
    <n v="2.9625790743588519E-4"/>
    <n v="3039.2515814871767"/>
  </r>
  <r>
    <s v="Packaging Material"/>
    <x v="5"/>
    <s v="CIPL-03627"/>
    <s v="UNIQLO"/>
    <s v="RM04242022-4-2"/>
    <x v="158"/>
    <s v="PCS"/>
    <n v="134272"/>
    <x v="354"/>
    <n v="3.1812900041420681E-4"/>
    <n v="2191.0658171436166"/>
  </r>
  <r>
    <s v="Packaging Material"/>
    <x v="5"/>
    <s v="CIPL-03581"/>
    <s v="UNIQLO"/>
    <s v="RM03232022-47-1"/>
    <x v="159"/>
    <s v="PCS"/>
    <n v="2000"/>
    <x v="348"/>
    <n v="3.181292965754472E-4"/>
    <n v="32.636258593150899"/>
  </r>
  <r>
    <s v="Packaging Material"/>
    <x v="5"/>
    <s v="CIPL-03591"/>
    <s v="UNIQLO"/>
    <s v="RM04192022-29-1"/>
    <x v="156"/>
    <s v="PCS"/>
    <n v="56633"/>
    <x v="355"/>
    <n v="3.1812999874842191E-4"/>
    <n v="924.14665621911956"/>
  </r>
  <r>
    <s v="Packaging Material"/>
    <x v="6"/>
    <s v="CIPL-03591"/>
    <s v="UNIQLO"/>
    <s v="RM04222022-7-1"/>
    <x v="160"/>
    <s v="PCS"/>
    <n v="1000"/>
    <x v="356"/>
    <n v="1.1333356190500307E-3"/>
    <n v="58.133335619050037"/>
  </r>
  <r>
    <s v="Packaging Material"/>
    <x v="6"/>
    <s v="CIPL-03591"/>
    <s v="UNIQLO"/>
    <s v="RM04222022-7-1"/>
    <x v="160"/>
    <s v="PCS"/>
    <n v="20000"/>
    <x v="357"/>
    <n v="8.3508940351054899E-4"/>
    <n v="856.70178807021102"/>
  </r>
  <r>
    <s v="Packaging Material"/>
    <x v="6"/>
    <s v="CIPL-03591"/>
    <s v="UNIQLO"/>
    <s v="RM04222022-7-1"/>
    <x v="160"/>
    <s v="PCS"/>
    <n v="40000"/>
    <x v="358"/>
    <n v="9.9415405179827262E-4"/>
    <n v="2039.7661620719309"/>
  </r>
  <r>
    <s v="Packaging Material"/>
    <x v="6"/>
    <s v="CIPL-03416"/>
    <s v="LEVIS"/>
    <s v="RM11042021-35-3"/>
    <x v="161"/>
    <s v="PCS"/>
    <n v="1000"/>
    <x v="14"/>
    <n v="0"/>
    <n v="0"/>
  </r>
  <r>
    <s v="Packaging Material"/>
    <x v="6"/>
    <s v="CIPL-03416"/>
    <s v="LEVIS"/>
    <s v="RM11042021-35-6"/>
    <x v="162"/>
    <s v="PCS"/>
    <n v="24100"/>
    <x v="14"/>
    <n v="0"/>
    <n v="0"/>
  </r>
  <r>
    <s v="Packaging Material"/>
    <x v="6"/>
    <s v="CIPL-03416"/>
    <s v="LEVIS"/>
    <s v="RM11152021-44-1"/>
    <x v="163"/>
    <s v="PCS"/>
    <n v="24800"/>
    <x v="14"/>
    <n v="0"/>
    <n v="0"/>
  </r>
  <r>
    <s v="Packaging Material"/>
    <x v="6"/>
    <s v="CIPL-03416"/>
    <s v="LEVIS"/>
    <s v="RM11152021-44-2"/>
    <x v="164"/>
    <s v="PCS"/>
    <n v="15000"/>
    <x v="14"/>
    <n v="0"/>
    <n v="0"/>
  </r>
  <r>
    <s v="Packaging Material"/>
    <x v="6"/>
    <s v="CIPL-03512"/>
    <s v="LEVIS"/>
    <s v="RM01172022-32-1"/>
    <x v="165"/>
    <s v="PCS"/>
    <n v="2000"/>
    <x v="359"/>
    <n v="1.9366120929030348E-3"/>
    <n v="198.67322418580608"/>
  </r>
  <r>
    <s v="Packaging Material"/>
    <x v="6"/>
    <s v="CIPL-03512"/>
    <s v="LEVIS"/>
    <s v="RM01172022-32-2"/>
    <x v="166"/>
    <s v="PCS"/>
    <n v="2000"/>
    <x v="360"/>
    <n v="2.0081911846325106E-3"/>
    <n v="206.01638236926505"/>
  </r>
  <r>
    <s v="Packaging Material"/>
    <x v="6"/>
    <s v="CIPL-03514"/>
    <s v="LEVIS"/>
    <s v="RM02052022-5-1"/>
    <x v="167"/>
    <s v="PCS"/>
    <n v="8000"/>
    <x v="14"/>
    <n v="0"/>
    <n v="0"/>
  </r>
  <r>
    <s v="Packaging Material"/>
    <x v="6"/>
    <s v="CIPL-03514"/>
    <s v="LEVIS"/>
    <s v="RM02052022-5-2"/>
    <x v="168"/>
    <s v="PCS"/>
    <n v="4000"/>
    <x v="14"/>
    <n v="0"/>
    <n v="0"/>
  </r>
  <r>
    <s v="Packaging Material"/>
    <x v="6"/>
    <s v="CIPL-03514"/>
    <s v="LEVIS"/>
    <s v="RM02052022-5-3"/>
    <x v="169"/>
    <s v="PCS"/>
    <n v="9500"/>
    <x v="14"/>
    <n v="0"/>
    <n v="0"/>
  </r>
  <r>
    <s v="Packaging Material"/>
    <x v="6"/>
    <s v="CIPL-03534"/>
    <s v="LEVIS"/>
    <s v="RM05252022-74-1"/>
    <x v="170"/>
    <s v="PCS"/>
    <n v="3000"/>
    <x v="361"/>
    <n v="1.2143923127399833E-3"/>
    <n v="186.87317693821996"/>
  </r>
  <r>
    <s v="Packaging Material"/>
    <x v="6"/>
    <s v="CIPL-03534"/>
    <s v="LEVIS"/>
    <s v="RM05252022-74-2"/>
    <x v="171"/>
    <s v="PCS"/>
    <n v="1500"/>
    <x v="362"/>
    <n v="1.5091258506297772E-3"/>
    <n v="116.11368877594464"/>
  </r>
  <r>
    <s v="Packaging Material"/>
    <x v="6"/>
    <s v="CIPL-03537"/>
    <s v="LEVIS"/>
    <s v="RM04062022-32-2"/>
    <x v="172"/>
    <s v="PCS"/>
    <n v="4000"/>
    <x v="363"/>
    <n v="2.5450343726035776E-3"/>
    <n v="522.18013749041438"/>
  </r>
  <r>
    <s v="Packaging Material"/>
    <x v="6"/>
    <s v="CIPL-03592"/>
    <s v="UNIQLO"/>
    <s v="RM02282022-38-1"/>
    <x v="173"/>
    <s v="PCS"/>
    <n v="2000"/>
    <x v="364"/>
    <n v="8.7485556558247973E-4"/>
    <n v="89.749711131164943"/>
  </r>
  <r>
    <s v="Packaging Material"/>
    <x v="6"/>
    <s v="CIPL-03592"/>
    <s v="UNIQLO"/>
    <s v="RM02282022-38-3"/>
    <x v="174"/>
    <s v="PCS"/>
    <n v="1255"/>
    <x v="365"/>
    <n v="9.7435018622460162E-4"/>
    <n v="62.72280948371187"/>
  </r>
  <r>
    <s v="Packaging Material"/>
    <x v="6"/>
    <s v="CIPL-03569"/>
    <s v="LEVIS"/>
    <s v="RM05162022-16-4"/>
    <x v="175"/>
    <s v="PCS"/>
    <n v="500"/>
    <x v="14"/>
    <n v="0"/>
    <n v="0"/>
  </r>
  <r>
    <s v="Packaging Material"/>
    <x v="6"/>
    <s v="CIPL-03569"/>
    <s v="LEVIS"/>
    <s v="RM05162022-16-5"/>
    <x v="176"/>
    <s v="PCS"/>
    <n v="500"/>
    <x v="14"/>
    <n v="0"/>
    <n v="0"/>
  </r>
  <r>
    <s v="Packaging Material"/>
    <x v="6"/>
    <s v="CIPL-03583"/>
    <s v="UNIQLO"/>
    <s v="RM02072022-19-1"/>
    <x v="173"/>
    <s v="PCS"/>
    <n v="494"/>
    <x v="14"/>
    <n v="0"/>
    <n v="0"/>
  </r>
  <r>
    <s v="Packaging Material"/>
    <x v="6"/>
    <s v="CIPL-03583"/>
    <s v="UNIQLO"/>
    <s v="RM02072022-19-2"/>
    <x v="177"/>
    <s v="PCS"/>
    <n v="367"/>
    <x v="14"/>
    <n v="0"/>
    <n v="0"/>
  </r>
  <r>
    <s v="Packaging Material"/>
    <x v="6"/>
    <s v="CIPL-03593"/>
    <s v="UNIQLO"/>
    <s v="RM03232022-54-1"/>
    <x v="178"/>
    <s v="PCS"/>
    <n v="317"/>
    <x v="366"/>
    <n v="1.6389429257721675E-3"/>
    <n v="26.649544907469775"/>
  </r>
  <r>
    <s v="Packaging Material"/>
    <x v="6"/>
    <s v="CIPL-03595"/>
    <s v="UNIQLO"/>
    <s v="RM05162022-1-1"/>
    <x v="179"/>
    <s v="PCS"/>
    <n v="13000"/>
    <x v="367"/>
    <n v="1.0756746840457306E-3"/>
    <n v="717.28377089259436"/>
  </r>
  <r>
    <s v="Packaging Material"/>
    <x v="6"/>
    <s v="CIPL-03595"/>
    <s v="UNIQLO"/>
    <s v="RM05162022-1-8"/>
    <x v="180"/>
    <s v="PCS"/>
    <n v="25000"/>
    <x v="368"/>
    <n v="1.2128679431938924E-3"/>
    <n v="1555.3216985798472"/>
  </r>
  <r>
    <s v="Packaging Material"/>
    <x v="6"/>
    <s v="CIPL-03597"/>
    <s v="UNIQLO"/>
    <s v="RM05242022-53-1"/>
    <x v="181"/>
    <s v="PCS"/>
    <n v="29345"/>
    <x v="369"/>
    <n v="9.5200286858997758E-4"/>
    <n v="1432.9765241787727"/>
  </r>
  <r>
    <s v="Packaging Material"/>
    <x v="6"/>
    <s v="CIPL-03597"/>
    <s v="UNIQLO"/>
    <s v="RM05242022-53-2"/>
    <x v="182"/>
    <s v="PCS"/>
    <n v="17156"/>
    <x v="370"/>
    <n v="1.0434677087159882E-3"/>
    <n v="918.25173201073153"/>
  </r>
  <r>
    <s v="Packaging Material"/>
    <x v="6"/>
    <s v="CIPL-03597"/>
    <s v="UNIQLO"/>
    <s v="RM05242022-53-3"/>
    <x v="183"/>
    <s v="PCS"/>
    <n v="4391"/>
    <x v="371"/>
    <n v="1.2822798651251871E-3"/>
    <n v="288.81049088776473"/>
  </r>
  <r>
    <s v="Packaging Material"/>
    <x v="6"/>
    <s v="CIPL-03621"/>
    <s v="NAUTICA"/>
    <s v="RM05252022-92-7"/>
    <x v="184"/>
    <s v="PCS"/>
    <n v="4000"/>
    <x v="372"/>
    <n v="1.2924002673377543E-3"/>
    <n v="265.16960106935102"/>
  </r>
  <r>
    <s v="Packaging Material"/>
    <x v="6"/>
    <s v="CIPL-03621"/>
    <s v="NAUTICA"/>
    <s v="RM05252022-92-8"/>
    <x v="185"/>
    <s v="PCS"/>
    <n v="3100"/>
    <x v="372"/>
    <n v="1.2924002673377543E-3"/>
    <n v="205.50644082874703"/>
  </r>
  <r>
    <s v="Packaging Material"/>
    <x v="6"/>
    <s v="CIPL-03621"/>
    <s v="NAUTICA"/>
    <s v="RM06092022-6-1"/>
    <x v="186"/>
    <s v="PCS"/>
    <n v="520"/>
    <x v="358"/>
    <n v="9.9415405179827262E-4"/>
    <n v="26.516960106935102"/>
  </r>
  <r>
    <s v="Packaging Material"/>
    <x v="6"/>
    <s v="CIPL-03621"/>
    <s v="NAUTICA"/>
    <s v="RM06092022-6-11"/>
    <x v="187"/>
    <s v="PCS"/>
    <n v="4700"/>
    <x v="373"/>
    <n v="1.8352083796196112E-3"/>
    <n v="442.43547938421216"/>
  </r>
  <r>
    <s v="Packaging Material"/>
    <x v="6"/>
    <s v="CIPL-03621"/>
    <s v="NAUTICA"/>
    <s v="RM06092022-6-12"/>
    <x v="188"/>
    <s v="PCS"/>
    <n v="1700"/>
    <x v="374"/>
    <n v="1.9386004010066315E-3"/>
    <n v="169.04562068171128"/>
  </r>
  <r>
    <s v="Packaging Material"/>
    <x v="6"/>
    <s v="CIPL-03621"/>
    <s v="NAUTICA"/>
    <s v="RM06092022-6-2"/>
    <x v="189"/>
    <s v="PCS"/>
    <n v="230"/>
    <x v="375"/>
    <n v="1.260414441323375E-3"/>
    <n v="14.869895321504377"/>
  </r>
  <r>
    <s v="Packaging Material"/>
    <x v="6"/>
    <s v="CIPL-03621"/>
    <s v="NAUTICA"/>
    <s v="RM06092022-6-3"/>
    <x v="190"/>
    <s v="PCS"/>
    <n v="1550"/>
    <x v="376"/>
    <n v="9.0666849524002457E-4"/>
    <n v="72.085336167622032"/>
  </r>
  <r>
    <s v="Packaging Material"/>
    <x v="6"/>
    <s v="CIPL-03621"/>
    <s v="NAUTICA"/>
    <s v="RM06092022-6-4"/>
    <x v="191"/>
    <s v="PCS"/>
    <n v="560"/>
    <x v="377"/>
    <n v="1.0339202138702035E-3"/>
    <n v="29.69899531976732"/>
  </r>
  <r>
    <s v="Packaging Material"/>
    <x v="6"/>
    <s v="CIPL-03621"/>
    <s v="NAUTICA"/>
    <s v="RM06092022-6-8"/>
    <x v="192"/>
    <s v="PCS"/>
    <n v="3000"/>
    <x v="378"/>
    <n v="1.8352083796196108E-3"/>
    <n v="282.4056251388588"/>
  </r>
  <r>
    <s v="Packaging Material"/>
    <x v="6"/>
    <s v="CIPL-03621"/>
    <s v="NAUTICA"/>
    <s v="RM06092022-6-9"/>
    <x v="193"/>
    <s v="PCS"/>
    <n v="2350"/>
    <x v="379"/>
    <n v="1.9386427054343676E-3"/>
    <n v="233.68581035777078"/>
  </r>
  <r>
    <s v="Packaging Material"/>
    <x v="6"/>
    <s v="CIPL-03623"/>
    <s v="UNIQLO"/>
    <s v="RM05162022-2-1"/>
    <x v="194"/>
    <s v="PCS"/>
    <n v="72277"/>
    <x v="380"/>
    <n v="1.0756758669565941E-3"/>
    <n v="3987.9366246360219"/>
  </r>
  <r>
    <s v="Packaging Material"/>
    <x v="6"/>
    <s v="CIPL-03623"/>
    <s v="UNIQLO"/>
    <s v="RM05162022-2-2"/>
    <x v="195"/>
    <s v="PCS"/>
    <n v="48983"/>
    <x v="381"/>
    <n v="1.2128667254399145E-3"/>
    <n v="3047.3698508122234"/>
  </r>
  <r>
    <s v="Packaging Material"/>
    <x v="6"/>
    <s v="CIPL-03623"/>
    <s v="UNIQLO"/>
    <s v="RM05162022-2-3"/>
    <x v="196"/>
    <s v="PCS"/>
    <n v="7050"/>
    <x v="382"/>
    <n v="1.3918156725175816E-3"/>
    <n v="503.31230049124906"/>
  </r>
  <r>
    <s v="Packaging Material"/>
    <x v="6"/>
    <s v="CIPL-03566"/>
    <s v="LEVIS"/>
    <s v="RM06072022-15-1"/>
    <x v="197"/>
    <s v="PCS"/>
    <n v="10000"/>
    <x v="383"/>
    <n v="9.2655157627598999E-4"/>
    <n v="475.26551576275995"/>
  </r>
  <r>
    <s v="Packaging Material"/>
    <x v="6"/>
    <s v="CIPL-03566"/>
    <s v="LEVIS"/>
    <s v="RM06072022-15-2"/>
    <x v="198"/>
    <s v="PCS"/>
    <n v="6000"/>
    <x v="384"/>
    <n v="1.0637448354241514E-3"/>
    <n v="327.3824690125449"/>
  </r>
  <r>
    <s v="Packaging Material"/>
    <x v="6"/>
    <s v="CIPL-03566"/>
    <s v="LEVIS"/>
    <s v="RM06072022-15-3"/>
    <x v="199"/>
    <s v="PCS"/>
    <n v="6000"/>
    <x v="385"/>
    <n v="9.0070357092923486E-4"/>
    <n v="277.20422142557544"/>
  </r>
  <r>
    <s v="Packaging Material"/>
    <x v="6"/>
    <s v="CIPL-03566"/>
    <s v="LEVIS"/>
    <s v="RM06072022-15-4"/>
    <x v="200"/>
    <s v="PCS"/>
    <n v="4000"/>
    <x v="386"/>
    <n v="1.0279552895594139E-3"/>
    <n v="210.91182115823767"/>
  </r>
  <r>
    <s v="Packaging Material"/>
    <x v="6"/>
    <s v="CIPL-03581"/>
    <s v="UNIQLO"/>
    <s v="RM04032022-40-1"/>
    <x v="178"/>
    <s v="PCS"/>
    <n v="115"/>
    <x v="387"/>
    <n v="1.6079361185606842E-3"/>
    <n v="9.4849126536344777"/>
  </r>
  <r>
    <s v="Packaging Material"/>
    <x v="6"/>
    <s v="CIPL-03591"/>
    <s v="UNIQLO"/>
    <s v="RM05152022-20-1"/>
    <x v="201"/>
    <s v="PCS"/>
    <n v="56271"/>
    <x v="388"/>
    <n v="1.001111416437219E-3"/>
    <n v="2889.5735405143382"/>
  </r>
  <r>
    <s v="Packaging Material"/>
    <x v="6"/>
    <s v="CIPL-03591"/>
    <s v="UNIQLO"/>
    <s v="RM05152022-20-2"/>
    <x v="202"/>
    <s v="PCS"/>
    <n v="27231"/>
    <x v="389"/>
    <n v="1.1333378095403949E-3"/>
    <n v="1583.0319218915947"/>
  </r>
  <r>
    <s v="Packaging Material"/>
    <x v="6"/>
    <s v="CIPL-03591"/>
    <s v="UNIQLO"/>
    <s v="RM05152022-20-3"/>
    <x v="203"/>
    <s v="PCS"/>
    <n v="4287"/>
    <x v="390"/>
    <n v="1.2277698184839688E-3"/>
    <n v="269.98344921184076"/>
  </r>
  <r>
    <s v="Packaging Material"/>
    <x v="6"/>
    <s v="CIPL-03591"/>
    <s v="UNIQLO"/>
    <s v="RM05152022-20-4"/>
    <x v="204"/>
    <s v="PCS"/>
    <n v="1569"/>
    <x v="391"/>
    <n v="1.3788897689760362E-3"/>
    <n v="110.9734780475234"/>
  </r>
  <r>
    <s v="Packaging Material"/>
    <x v="6"/>
    <s v="CIPL-03591"/>
    <s v="UNIQLO"/>
    <s v="RM05242022-31-1"/>
    <x v="181"/>
    <s v="PCS"/>
    <n v="19500"/>
    <x v="392"/>
    <n v="9.5200192000202569E-4"/>
    <n v="952.22403744003952"/>
  </r>
  <r>
    <s v="Packaging Material"/>
    <x v="6"/>
    <s v="CIPL-03591"/>
    <s v="UNIQLO"/>
    <s v="RM05242022-31-2"/>
    <x v="182"/>
    <s v="PCS"/>
    <n v="42000"/>
    <x v="393"/>
    <n v="1.0434640927674667E-3"/>
    <n v="2247.9854918962337"/>
  </r>
  <r>
    <s v="Packaging Material"/>
    <x v="6"/>
    <s v="CIPL-03591"/>
    <s v="UNIQLO"/>
    <s v="RM05242022-31-3"/>
    <x v="183"/>
    <s v="PCS"/>
    <n v="500"/>
    <x v="394"/>
    <n v="1.2824587268197715E-3"/>
    <n v="32.891229363409884"/>
  </r>
  <r>
    <s v="Packaging Material"/>
    <x v="7"/>
    <s v="CIPL-03621"/>
    <s v="NAUTICA"/>
    <s v="RM06092022-6-14"/>
    <x v="205"/>
    <s v="PCS"/>
    <n v="660"/>
    <x v="395"/>
    <n v="2.7001826564448227E-3"/>
    <n v="91.412120553253558"/>
  </r>
  <r>
    <s v="Packaging Material"/>
    <x v="8"/>
    <s v="CIPL-03473"/>
    <s v="LEVIS"/>
    <s v="RM11232021-33-2"/>
    <x v="206"/>
    <s v="PCS"/>
    <n v="9000"/>
    <x v="14"/>
    <n v="0"/>
    <n v="0"/>
  </r>
  <r>
    <s v="Packaging Material"/>
    <x v="8"/>
    <s v="CIPL-03494"/>
    <s v="LEVIS"/>
    <s v="RM12272021-38-2"/>
    <x v="206"/>
    <s v="PCS"/>
    <n v="2000"/>
    <x v="14"/>
    <n v="0"/>
    <n v="0"/>
  </r>
  <r>
    <s v="Packaging Material"/>
    <x v="8"/>
    <s v="CIPL-03495"/>
    <s v="LEVIS"/>
    <s v="RM12142021-38-1"/>
    <x v="207"/>
    <s v="PCS"/>
    <n v="1615"/>
    <x v="14"/>
    <n v="0"/>
    <n v="0"/>
  </r>
  <r>
    <s v="Packaging Material"/>
    <x v="8"/>
    <s v="CIPL-03514"/>
    <s v="LEVIS"/>
    <s v="RM02122022-4-1"/>
    <x v="208"/>
    <s v="PCS"/>
    <n v="1100"/>
    <x v="14"/>
    <n v="0"/>
    <n v="0"/>
  </r>
  <r>
    <s v="Packaging Material"/>
    <x v="8"/>
    <s v="CIPL-03547"/>
    <s v="AMAZON"/>
    <s v="RM02282022-7-1"/>
    <x v="209"/>
    <s v="PCS"/>
    <n v="4159"/>
    <x v="396"/>
    <n v="9.5915906425721284E-4"/>
    <n v="204.61914254824575"/>
  </r>
  <r>
    <s v="Packaging Material"/>
    <x v="8"/>
    <s v="CIPL-03546"/>
    <s v="AMAZON"/>
    <s v="RM04182022-17-1"/>
    <x v="210"/>
    <s v="PCS"/>
    <n v="4057"/>
    <x v="397"/>
    <n v="1.1929848621579269E-3"/>
    <n v="248.25993958577467"/>
  </r>
  <r>
    <s v="Packaging Material"/>
    <x v="8"/>
    <s v="CIPL-03546"/>
    <s v="AMAZON"/>
    <s v="RM04182022-28-1"/>
    <x v="211"/>
    <s v="PCS"/>
    <n v="20733"/>
    <x v="398"/>
    <n v="1.252635064272288E-3"/>
    <n v="1332.1508827875571"/>
  </r>
  <r>
    <s v="Packaging Material"/>
    <x v="8"/>
    <s v="CIPL-03520"/>
    <s v="LEVIS"/>
    <s v="RM02242022-15-2"/>
    <x v="212"/>
    <s v="PCS"/>
    <n v="1930"/>
    <x v="399"/>
    <n v="1.6905769937833836E-4"/>
    <n v="16.736281359800191"/>
  </r>
  <r>
    <s v="Packaging Material"/>
    <x v="8"/>
    <s v="CIPL-03569"/>
    <s v="LEVIS"/>
    <s v="RM05162022-16-1"/>
    <x v="208"/>
    <s v="PCS"/>
    <n v="5000"/>
    <x v="14"/>
    <n v="0"/>
    <n v="0"/>
  </r>
  <r>
    <s v="Packaging Material"/>
    <x v="9"/>
    <s v="CIPL-03475"/>
    <s v="LEVIS"/>
    <s v="RM09172021-39-6"/>
    <x v="213"/>
    <s v="PCS"/>
    <n v="2084"/>
    <x v="14"/>
    <n v="0"/>
    <n v="0"/>
  </r>
  <r>
    <s v="Packaging Material"/>
    <x v="9"/>
    <s v="CIPL-03495"/>
    <s v="LEVIS"/>
    <s v="RM10252021-34-10"/>
    <x v="213"/>
    <s v="PCS"/>
    <n v="1547"/>
    <x v="14"/>
    <n v="0"/>
    <n v="0"/>
  </r>
  <r>
    <s v="Packaging Material"/>
    <x v="9"/>
    <s v="CIPL-03489"/>
    <s v="LEVIS"/>
    <s v="RM11222021-5-6"/>
    <x v="213"/>
    <s v="PCS"/>
    <n v="922"/>
    <x v="14"/>
    <n v="0"/>
    <n v="0"/>
  </r>
  <r>
    <s v="Packaging Material"/>
    <x v="9"/>
    <s v="CIPL-03492"/>
    <s v="LEVIS"/>
    <s v="RM11222021-25-6"/>
    <x v="213"/>
    <s v="PCS"/>
    <n v="2037"/>
    <x v="14"/>
    <n v="0"/>
    <n v="0"/>
  </r>
  <r>
    <s v="Packaging Material"/>
    <x v="9"/>
    <s v="CIPL-03493"/>
    <s v="LEVIS"/>
    <s v="RM11222021-8-6"/>
    <x v="213"/>
    <s v="PCS"/>
    <n v="1715"/>
    <x v="14"/>
    <n v="0"/>
    <n v="0"/>
  </r>
  <r>
    <s v="Packaging Material"/>
    <x v="9"/>
    <s v="CIPL-03512"/>
    <s v="LEVIS"/>
    <s v="RM11242021-5-10"/>
    <x v="213"/>
    <s v="PCS"/>
    <n v="6502"/>
    <x v="400"/>
    <n v="6.8795705024010255E-4"/>
    <n v="229.4430967406611"/>
  </r>
  <r>
    <s v="Packaging Material"/>
    <x v="9"/>
    <s v="CIPL-03514"/>
    <s v="LEVIS"/>
    <s v="RM03092022-16-1"/>
    <x v="214"/>
    <s v="PCS"/>
    <n v="40000"/>
    <x v="14"/>
    <n v="0"/>
    <n v="0"/>
  </r>
  <r>
    <s v="Packaging Material"/>
    <x v="9"/>
    <s v="CIPL-03514"/>
    <s v="LEVIS"/>
    <s v="RM11242021-26-6"/>
    <x v="213"/>
    <s v="PCS"/>
    <n v="48315"/>
    <x v="14"/>
    <n v="0"/>
    <n v="0"/>
  </r>
  <r>
    <s v="Packaging Material"/>
    <x v="9"/>
    <s v="CIPL-03513"/>
    <s v="LEVIS"/>
    <s v="RM11252021-12-11"/>
    <x v="213"/>
    <s v="PCS"/>
    <n v="11706"/>
    <x v="401"/>
    <n v="7.27687474579559E-4"/>
    <n v="436.93830957742836"/>
  </r>
  <r>
    <s v="Packaging Material"/>
    <x v="9"/>
    <s v="CIPL-03518"/>
    <s v="LEVIS"/>
    <s v="RM11252021-55-9"/>
    <x v="213"/>
    <s v="PCS"/>
    <n v="1106"/>
    <x v="14"/>
    <n v="0"/>
    <n v="0"/>
  </r>
  <r>
    <s v="Packaging Material"/>
    <x v="9"/>
    <s v="CIPL-03516"/>
    <s v="LEVIS"/>
    <s v="RM11262021-9-12"/>
    <x v="213"/>
    <s v="PCS"/>
    <n v="6749"/>
    <x v="402"/>
    <n v="1.0063508150948937E-3"/>
    <n v="348.38186165107538"/>
  </r>
  <r>
    <s v="Packaging Material"/>
    <x v="9"/>
    <s v="CIPL-03521"/>
    <s v="LEVIS"/>
    <s v="RM11302021-29-7"/>
    <x v="213"/>
    <s v="PCS"/>
    <n v="36348"/>
    <x v="403"/>
    <n v="8.5959261501943626E-4"/>
    <n v="1602.6544723707266"/>
  </r>
  <r>
    <s v="Packaging Material"/>
    <x v="9"/>
    <s v="CIPL-03515"/>
    <s v="LEVIS"/>
    <s v="RM11302021-6-9"/>
    <x v="213"/>
    <s v="PCS"/>
    <n v="7949"/>
    <x v="14"/>
    <n v="0"/>
    <n v="0"/>
  </r>
  <r>
    <s v="Packaging Material"/>
    <x v="9"/>
    <s v="CIPL-03519"/>
    <s v="LEVIS"/>
    <s v="RM11302021-23-9"/>
    <x v="213"/>
    <s v="PCS"/>
    <n v="4719"/>
    <x v="14"/>
    <n v="0"/>
    <n v="0"/>
  </r>
  <r>
    <s v="Packaging Material"/>
    <x v="9"/>
    <s v="CIPL-03547"/>
    <s v="AMAZON"/>
    <s v="RM12052021-13-12"/>
    <x v="215"/>
    <s v="PCS"/>
    <n v="8000"/>
    <x v="404"/>
    <n v="9.2853988437958663E-4"/>
    <n v="381.02831907503673"/>
  </r>
  <r>
    <s v="Packaging Material"/>
    <x v="9"/>
    <s v="CIPL-03546"/>
    <s v="AMAZON"/>
    <s v="RM12052021-23-12"/>
    <x v="215"/>
    <s v="PCS"/>
    <n v="9000"/>
    <x v="405"/>
    <n v="7.635103117810733E-4"/>
    <n v="352.47159280602972"/>
  </r>
  <r>
    <s v="Packaging Material"/>
    <x v="9"/>
    <s v="CIPL-03545"/>
    <s v="AMAZON"/>
    <s v="RM12062021-39-12"/>
    <x v="216"/>
    <s v="PCS"/>
    <n v="7200"/>
    <x v="406"/>
    <n v="8.7333671911445456E-4"/>
    <n v="322.53802437762408"/>
  </r>
  <r>
    <s v="Packaging Material"/>
    <x v="9"/>
    <s v="CIPL-03545"/>
    <s v="AMAZON"/>
    <s v="RM12062021-39-14"/>
    <x v="215"/>
    <s v="PCS"/>
    <n v="2900"/>
    <x v="407"/>
    <n v="8.6450265097409783E-4"/>
    <n v="128.5970576878249"/>
  </r>
  <r>
    <s v="Packaging Material"/>
    <x v="9"/>
    <s v="CIPL-03517"/>
    <s v="LEVIS"/>
    <s v="RM12092021-2-11"/>
    <x v="213"/>
    <s v="PCS"/>
    <n v="12786"/>
    <x v="408"/>
    <n v="9.2517129919734758E-4"/>
    <n v="606.76924023153742"/>
  </r>
  <r>
    <s v="Packaging Material"/>
    <x v="9"/>
    <s v="CIPL-03520"/>
    <s v="LEVIS"/>
    <s v="RM12152021-19-2"/>
    <x v="213"/>
    <s v="PCS"/>
    <n v="1119"/>
    <x v="409"/>
    <n v="7.0381487027219966E-4"/>
    <n v="40.397568839834591"/>
  </r>
  <r>
    <s v="Packaging Material"/>
    <x v="9"/>
    <s v="CIPL-03534"/>
    <s v="LEVIS"/>
    <s v="RM12162021-5-10"/>
    <x v="213"/>
    <s v="PCS"/>
    <n v="14392"/>
    <x v="410"/>
    <n v="6.8796399829625598E-4"/>
    <n v="507.87117786347983"/>
  </r>
  <r>
    <s v="Packaging Material"/>
    <x v="9"/>
    <s v="CIPL-03536"/>
    <s v="LEVIS"/>
    <s v="RM12172021-32-6"/>
    <x v="213"/>
    <s v="PCS"/>
    <n v="10466"/>
    <x v="411"/>
    <n v="9.6632229781614992E-4"/>
    <n v="518.76352916894382"/>
  </r>
  <r>
    <s v="Packaging Material"/>
    <x v="9"/>
    <s v="CIPL-03533"/>
    <s v="LEVIS"/>
    <s v="RM12172021-3-11"/>
    <x v="213"/>
    <s v="PCS"/>
    <n v="29469"/>
    <x v="412"/>
    <n v="4.7138737540389089E-4"/>
    <n v="712.54131456577727"/>
  </r>
  <r>
    <s v="Packaging Material"/>
    <x v="9"/>
    <s v="CIPL-03535"/>
    <s v="LEVIS"/>
    <s v="RM12172021-22-9"/>
    <x v="213"/>
    <s v="PCS"/>
    <n v="7079"/>
    <x v="413"/>
    <n v="9.1065016718190682E-4"/>
    <n v="330.66649253348072"/>
  </r>
  <r>
    <s v="Packaging Material"/>
    <x v="9"/>
    <s v="CIPL-03537"/>
    <s v="LEVIS"/>
    <s v="RM12182021-43-7"/>
    <x v="213"/>
    <s v="PCS"/>
    <n v="18192"/>
    <x v="414"/>
    <n v="6.9391865378927344E-4"/>
    <n v="647.52376814973445"/>
  </r>
  <r>
    <s v="Packaging Material"/>
    <x v="9"/>
    <s v="CIPL-03538"/>
    <s v="LEVIS"/>
    <s v="RM12232021-6-7"/>
    <x v="213"/>
    <s v="PCS"/>
    <n v="3417"/>
    <x v="415"/>
    <n v="6.8796507781158781E-4"/>
    <n v="120.58077667088222"/>
  </r>
  <r>
    <s v="Packaging Material"/>
    <x v="9"/>
    <s v="CIPL-03569"/>
    <s v="LEVIS"/>
    <s v="RM02092022-24-11"/>
    <x v="213"/>
    <s v="PCS"/>
    <n v="1774"/>
    <x v="14"/>
    <n v="0"/>
    <n v="0"/>
  </r>
  <r>
    <s v="Packaging Material"/>
    <x v="9"/>
    <s v="CIPL-03596"/>
    <s v="UNIQLO"/>
    <s v="RM05242022-71-1"/>
    <x v="217"/>
    <s v="PCS"/>
    <n v="30000"/>
    <x v="416"/>
    <n v="9.7625927886590351E-4"/>
    <n v="1502.2877783659769"/>
  </r>
  <r>
    <s v="Packaging Material"/>
    <x v="9"/>
    <s v="CIPL-03573"/>
    <s v="LEVIS"/>
    <s v="RM02252022-22-7"/>
    <x v="213"/>
    <s v="PCS"/>
    <n v="19048"/>
    <x v="417"/>
    <n v="8.1552156241960973E-4"/>
    <n v="796.80405472096868"/>
  </r>
  <r>
    <s v="Packaging Material"/>
    <x v="9"/>
    <s v="CIPL-03570"/>
    <s v="LEVIS"/>
    <s v="RM03092022-14-11"/>
    <x v="213"/>
    <s v="PCS"/>
    <n v="12743"/>
    <x v="418"/>
    <n v="6.879580365351587E-4"/>
    <n v="449.67664925956757"/>
  </r>
  <r>
    <s v="Packaging Material"/>
    <x v="9"/>
    <s v="CIPL-03572"/>
    <s v="LEVIS"/>
    <s v="RM03092022-6-7"/>
    <x v="213"/>
    <s v="PCS"/>
    <n v="1274"/>
    <x v="419"/>
    <n v="1.0319225416782071E-3"/>
    <n v="67.434669318098045"/>
  </r>
  <r>
    <s v="Packaging Material"/>
    <x v="9"/>
    <s v="CIPL-03607"/>
    <s v="LEVIS"/>
    <s v="RM03212022-9-7"/>
    <x v="213"/>
    <s v="PCS"/>
    <n v="1039"/>
    <x v="420"/>
    <n v="6.8796608589312609E-4"/>
    <n v="36.664796763242961"/>
  </r>
  <r>
    <s v="Packaging Material"/>
    <x v="9"/>
    <s v="CIPL-03606"/>
    <s v="LEVIS"/>
    <s v="RM03222022-8-9"/>
    <x v="213"/>
    <s v="PCS"/>
    <n v="3898"/>
    <x v="421"/>
    <n v="9.0866394452203316E-4"/>
    <n v="181.68197205574688"/>
  </r>
  <r>
    <s v="Packaging Material"/>
    <x v="9"/>
    <s v="CIPL-03621"/>
    <s v="NAUTICA"/>
    <s v="RM03242022-11-9"/>
    <x v="213"/>
    <s v="PCS"/>
    <n v="5520"/>
    <x v="422"/>
    <n v="6.9194562808133381E-4"/>
    <n v="195.91953986700895"/>
  </r>
  <r>
    <s v="Packaging Material"/>
    <x v="9"/>
    <s v="CIPL-03609"/>
    <s v="LEVIS"/>
    <s v="RM04192022-44-7"/>
    <x v="213"/>
    <s v="PCS"/>
    <n v="2535"/>
    <x v="423"/>
    <n v="9.9815419827888096E-4"/>
    <n v="129.79032089263697"/>
  </r>
  <r>
    <s v="Packaging Material"/>
    <x v="9"/>
    <s v="CIPL-03611"/>
    <s v="LEVIS"/>
    <s v="RM04192022-52-9"/>
    <x v="213"/>
    <s v="PCS"/>
    <n v="689"/>
    <x v="424"/>
    <n v="8.371671710498661E-4"/>
    <n v="29.58680818085336"/>
  </r>
  <r>
    <s v="Packaging Material"/>
    <x v="9"/>
    <s v="CIPL-03625"/>
    <s v="NAUTICA"/>
    <s v="RM05132022-3-8"/>
    <x v="218"/>
    <s v="PCS"/>
    <n v="8460"/>
    <x v="425"/>
    <n v="3.2868190104961799E-4"/>
    <n v="142.63064888287977"/>
  </r>
  <r>
    <s v="Packaging Material"/>
    <x v="9"/>
    <s v="CIPL-03539"/>
    <s v="LEVIS"/>
    <s v="RM01192022-1-6"/>
    <x v="213"/>
    <s v="PCS"/>
    <n v="1910"/>
    <x v="426"/>
    <n v="7.4160769267129763E-4"/>
    <n v="72.656470693002177"/>
  </r>
  <r>
    <s v="Packaging Material"/>
    <x v="9"/>
    <s v="CIPL-03566"/>
    <s v="LEVIS"/>
    <s v="RM01192022-12-12"/>
    <x v="213"/>
    <s v="PCS"/>
    <n v="5160"/>
    <x v="427"/>
    <n v="6.8797001708551767E-4"/>
    <n v="182.08992528816125"/>
  </r>
  <r>
    <s v="Packaging Material"/>
    <x v="9"/>
    <s v="CIPL-03568"/>
    <s v="LEVIS"/>
    <s v="RM01212022-2-9"/>
    <x v="213"/>
    <s v="PCS"/>
    <n v="996"/>
    <x v="428"/>
    <n v="7.9931582799202465E-4"/>
    <n v="40.836118564680056"/>
  </r>
  <r>
    <s v="Packaging Material"/>
    <x v="9"/>
    <s v="CIPL-03564"/>
    <s v="LEVIS"/>
    <s v="RM01262022-11-6"/>
    <x v="213"/>
    <s v="PCS"/>
    <n v="439"/>
    <x v="429"/>
    <n v="8.9677677565402252E-4"/>
    <n v="20.193685004512115"/>
  </r>
  <r>
    <s v="Packaging Material"/>
    <x v="9"/>
    <s v="CIPL-03541"/>
    <s v="LEVIS"/>
    <s v="RM01262022-33-10"/>
    <x v="213"/>
    <s v="PCS"/>
    <n v="1197"/>
    <x v="430"/>
    <n v="8.865163198742489E-4"/>
    <n v="54.431160034889473"/>
  </r>
  <r>
    <s v="Packaging Material"/>
    <x v="9"/>
    <s v="CIPL-03565"/>
    <s v="LEVIS"/>
    <s v="RM01262022-24-9"/>
    <x v="213"/>
    <s v="PCS"/>
    <n v="448"/>
    <x v="431"/>
    <n v="8.6677806391161885E-4"/>
    <n v="19.918316572632406"/>
  </r>
  <r>
    <s v="Packaging Material"/>
    <x v="9"/>
    <s v="CIPL-03513"/>
    <s v="LEVIS"/>
    <s v="RM11252021-12-15"/>
    <x v="213"/>
    <s v="PCS"/>
    <n v="15744"/>
    <x v="432"/>
    <n v="7.257375094085305E-4"/>
    <n v="586.08601134812795"/>
  </r>
  <r>
    <s v="Packaging Material"/>
    <x v="10"/>
    <s v="CIPL-03595"/>
    <s v="UNIQLO"/>
    <s v="RM05162022-1-4"/>
    <x v="219"/>
    <s v="YD"/>
    <n v="2808"/>
    <x v="433"/>
    <n v="1.9139589757911186E-4"/>
    <n v="27.567439680402146"/>
  </r>
  <r>
    <s v="Packaging Material"/>
    <x v="10"/>
    <s v="CIPL-03621"/>
    <s v="NAUTICA"/>
    <s v="RM03242022-11-12"/>
    <x v="220"/>
    <s v="YD"/>
    <n v="4338"/>
    <x v="434"/>
    <n v="6.407687249488175E-5"/>
    <n v="14.2579654728828"/>
  </r>
  <r>
    <s v="Packaging Material"/>
    <x v="10"/>
    <s v="CIPL-03591"/>
    <s v="UNIQLO"/>
    <s v="RM04112022-3-4"/>
    <x v="219"/>
    <s v="YD"/>
    <n v="18000"/>
    <x v="435"/>
    <n v="1.9142988575182292E-4"/>
    <n v="176.74573794353282"/>
  </r>
  <r>
    <s v="Packaging Material"/>
    <x v="10"/>
    <s v="CIPL-03577"/>
    <s v="UNIQLO"/>
    <s v="RM02132022-7-9"/>
    <x v="221"/>
    <s v="YD"/>
    <n v="418"/>
    <x v="436"/>
    <n v="3.7777853968334364E-2"/>
    <n v="809.99114295876404"/>
  </r>
  <r>
    <s v="Packaging Material"/>
    <x v="10"/>
    <s v="CIPL-03587"/>
    <s v="UNIQLO"/>
    <s v="RM04122022-9-6"/>
    <x v="221"/>
    <s v="YD"/>
    <n v="23"/>
    <x v="437"/>
    <n v="3.7777853968334357E-2"/>
    <n v="44.568890641271693"/>
  </r>
  <r>
    <s v="Packaging Material"/>
    <x v="10"/>
    <s v="CIPL-03583"/>
    <s v="UNIQLO"/>
    <s v="RM02072022-19-9"/>
    <x v="221"/>
    <s v="YD"/>
    <n v="622"/>
    <x v="14"/>
    <n v="0"/>
    <n v="0"/>
  </r>
  <r>
    <s v="Packaging Material"/>
    <x v="10"/>
    <s v="CIPL-03593"/>
    <s v="UNIQLO"/>
    <s v="RM03232022-54-6"/>
    <x v="221"/>
    <s v="YD"/>
    <n v="403"/>
    <x v="438"/>
    <n v="3.7763052667315021E-2"/>
    <n v="780.61851022492783"/>
  </r>
  <r>
    <s v="Packaging Material"/>
    <x v="10"/>
    <s v="CIPL-03596"/>
    <s v="UNIQLO"/>
    <s v="RM04112022-2-6"/>
    <x v="221"/>
    <s v="YD"/>
    <n v="117"/>
    <x v="437"/>
    <n v="3.7777853968334357E-2"/>
    <n v="226.72000891429514"/>
  </r>
  <r>
    <s v="Packaging Material"/>
    <x v="10"/>
    <s v="CIPL-03595"/>
    <s v="UNIQLO"/>
    <s v="RM05162022-1-6"/>
    <x v="221"/>
    <s v="YD"/>
    <n v="78"/>
    <x v="439"/>
    <n v="3.777785396833435E-2"/>
    <n v="151.14667260953007"/>
  </r>
  <r>
    <s v="Packaging Material"/>
    <x v="10"/>
    <s v="CIPL-03591"/>
    <s v="UNIQLO"/>
    <s v="RM04112022-3-6"/>
    <x v="221"/>
    <s v="YD"/>
    <n v="878"/>
    <x v="437"/>
    <n v="3.7777853968334357E-2"/>
    <n v="1701.3689557841979"/>
  </r>
  <r>
    <s v="Packaging Material"/>
    <x v="10"/>
    <s v="CIPL-03526"/>
    <s v="UNIQLO"/>
    <s v="RM11022021-15-2"/>
    <x v="222"/>
    <s v="YD"/>
    <n v="400"/>
    <x v="439"/>
    <n v="3.777785396833435E-2"/>
    <n v="775.11114158733369"/>
  </r>
  <r>
    <s v="Packaging Material"/>
    <x v="10"/>
    <s v="CIPL-03567"/>
    <s v="LEVIS"/>
    <s v="RM04182022-24-1"/>
    <x v="223"/>
    <s v="YD"/>
    <n v="41010.5"/>
    <x v="440"/>
    <n v="3.0907850819736343E-4"/>
    <n v="650.17546416042785"/>
  </r>
  <r>
    <s v="Packaging Material"/>
    <x v="10"/>
    <s v="CIPL-03577"/>
    <s v="UNIQLO"/>
    <s v="RM02132022-7-8"/>
    <x v="224"/>
    <s v="YD"/>
    <n v="137465.52000000002"/>
    <x v="441"/>
    <n v="2.9090096614433719E-4"/>
    <n v="2051.1888525795334"/>
  </r>
  <r>
    <s v="Packaging Material"/>
    <x v="10"/>
    <s v="CIPL-03592"/>
    <s v="UNIQLO"/>
    <s v="RM02282022-38-8"/>
    <x v="224"/>
    <s v="YD"/>
    <n v="85767.6"/>
    <x v="442"/>
    <n v="2.9090106959225306E-4"/>
    <n v="1279.7798865763605"/>
  </r>
  <r>
    <s v="Packaging Material"/>
    <x v="10"/>
    <s v="CIPL-03587"/>
    <s v="UNIQLO"/>
    <s v="RM04122022-9-5"/>
    <x v="225"/>
    <s v="YD"/>
    <n v="2515.2800000000002"/>
    <x v="441"/>
    <n v="2.9090096614433719E-4"/>
    <n v="37.531697382123525"/>
  </r>
  <r>
    <s v="Packaging Material"/>
    <x v="10"/>
    <s v="CIPL-03583"/>
    <s v="UNIQLO"/>
    <s v="RM02072022-19-8"/>
    <x v="224"/>
    <s v="YD"/>
    <n v="38648.720000000001"/>
    <x v="14"/>
    <n v="0"/>
    <n v="0"/>
  </r>
  <r>
    <s v="Packaging Material"/>
    <x v="10"/>
    <s v="CIPL-03593"/>
    <s v="UNIQLO"/>
    <s v="RM03232022-54-5"/>
    <x v="224"/>
    <s v="YD"/>
    <n v="40126.76"/>
    <x v="443"/>
    <n v="2.9090211157328913E-4"/>
    <n v="598.75295921459463"/>
  </r>
  <r>
    <s v="Packaging Material"/>
    <x v="10"/>
    <s v="CIPL-03596"/>
    <s v="UNIQLO"/>
    <s v="RM04112022-2-5"/>
    <x v="225"/>
    <s v="YD"/>
    <n v="12795.12"/>
    <x v="444"/>
    <n v="3.1999106275877088E-4"/>
    <n v="210.01432404692599"/>
  </r>
  <r>
    <s v="Packaging Material"/>
    <x v="10"/>
    <s v="CIPL-03595"/>
    <s v="UNIQLO"/>
    <s v="RM05162022-1-5"/>
    <x v="224"/>
    <s v="YD"/>
    <n v="8530.08"/>
    <x v="445"/>
    <n v="2.9090096614433725E-4"/>
    <n v="127.28140851328848"/>
  </r>
  <r>
    <s v="Packaging Material"/>
    <x v="10"/>
    <s v="CIPL-03621"/>
    <s v="NAUTICA"/>
    <s v="RM03242022-11-11"/>
    <x v="226"/>
    <s v="YD"/>
    <n v="29440"/>
    <x v="446"/>
    <n v="3.7280776942435215E-4"/>
    <n v="562.97546073185299"/>
  </r>
  <r>
    <s v="Packaging Material"/>
    <x v="10"/>
    <s v="CIPL-03581"/>
    <s v="UNIQLO"/>
    <s v="RM02252022-7-8"/>
    <x v="224"/>
    <s v="YD"/>
    <n v="77645.600000000006"/>
    <x v="447"/>
    <n v="3.0774556610294154E-4"/>
    <n v="1225.6750891274025"/>
  </r>
  <r>
    <s v="Packaging Material"/>
    <x v="10"/>
    <s v="CIPL-03591"/>
    <s v="UNIQLO"/>
    <s v="RM04112022-3-5"/>
    <x v="225"/>
    <s v="YD"/>
    <n v="91556.19"/>
    <x v="448"/>
    <n v="3.1999063541267954E-4"/>
    <n v="1502.7671234140641"/>
  </r>
  <r>
    <s v="Packaging Material"/>
    <x v="11"/>
    <s v="CIPL-03296"/>
    <s v="LEVIS"/>
    <s v="RM06042021-30-16"/>
    <x v="227"/>
    <s v="PCS"/>
    <n v="5000"/>
    <x v="449"/>
    <n v="3.3522874626637745E-5"/>
    <n v="8.5976143731331884"/>
  </r>
  <r>
    <s v="Packaging Material"/>
    <x v="11"/>
    <s v="CIPL-03532"/>
    <s v="LEVIS"/>
    <s v="RM03152022-48-1"/>
    <x v="228"/>
    <s v="PCS"/>
    <n v="43875"/>
    <x v="450"/>
    <n v="1.7894999520186978E-4"/>
    <n v="402.731431039482"/>
  </r>
  <r>
    <s v="Packaging Material"/>
    <x v="11"/>
    <s v="CIPL-03536"/>
    <s v="LEVIS"/>
    <s v="RM03162022-23-1"/>
    <x v="228"/>
    <s v="PCS"/>
    <n v="146000"/>
    <x v="451"/>
    <n v="1.7894772932368903E-4"/>
    <n v="1340.1263684812584"/>
  </r>
  <r>
    <s v="Packaging Material"/>
    <x v="11"/>
    <s v="CIPL-03538"/>
    <s v="LEVIS"/>
    <s v="RM01182022-48-20"/>
    <x v="229"/>
    <s v="PCS"/>
    <n v="43844"/>
    <x v="452"/>
    <n v="1.789495433079091E-4"/>
    <n v="402.44586377679195"/>
  </r>
  <r>
    <s v="Packaging Material"/>
    <x v="11"/>
    <s v="CIPL-03621"/>
    <s v="NAUTICA"/>
    <s v="RM03242022-11-14"/>
    <x v="230"/>
    <s v="PCS"/>
    <n v="140000"/>
    <x v="453"/>
    <n v="2.7191533536756748E-5"/>
    <n v="195.26681469514594"/>
  </r>
  <r>
    <s v="Packaging Material"/>
    <x v="11"/>
    <s v="CIPL-03519"/>
    <s v="LEVIS"/>
    <s v="RM01232022-36-12"/>
    <x v="231"/>
    <s v="PCS"/>
    <n v="42574"/>
    <x v="14"/>
    <n v="0"/>
    <n v="0"/>
  </r>
  <r>
    <s v="Packaging Material"/>
    <x v="11"/>
    <s v="CIPL-03393"/>
    <s v="LEVIS"/>
    <s v="RM08042021-102-12"/>
    <x v="231"/>
    <s v="PCS"/>
    <n v="20000"/>
    <x v="14"/>
    <n v="0"/>
    <n v="0"/>
  </r>
  <r>
    <s v="Packaging Material"/>
    <x v="11"/>
    <s v="CIPL-03621"/>
    <s v="NAUTICA"/>
    <s v="RM03242022-11-10"/>
    <x v="232"/>
    <s v="PCS"/>
    <n v="110000"/>
    <x v="454"/>
    <n v="1.9499879837817749E-5"/>
    <n v="110.02498678215994"/>
  </r>
  <r>
    <s v="Packaging Material"/>
    <x v="11"/>
    <s v="CIPL-03593"/>
    <s v="UNIQLO"/>
    <s v="RM04272022-4-2"/>
    <x v="233"/>
    <s v="PCS"/>
    <n v="238"/>
    <x v="455"/>
    <n v="9.8579981606887522E-5"/>
    <n v="1.2034620356224393"/>
  </r>
  <r>
    <s v="Packaging Material"/>
    <x v="11"/>
    <s v="CIPL-03626"/>
    <s v="UNIQLO"/>
    <s v="RM05152022-54-4"/>
    <x v="233"/>
    <s v="PCS"/>
    <n v="10270"/>
    <x v="456"/>
    <n v="9.842802725106947E-5"/>
    <n v="51.850855839868487"/>
  </r>
  <r>
    <s v="Packaging Material"/>
    <x v="11"/>
    <s v="CIPL-03581"/>
    <s v="UNIQLO"/>
    <s v="RM03282022-21-4"/>
    <x v="234"/>
    <s v="PCS"/>
    <n v="130694"/>
    <x v="457"/>
    <n v="1.0306207183959811E-4"/>
    <n v="690.90959441700443"/>
  </r>
  <r>
    <s v="Packaging Material"/>
    <x v="11"/>
    <s v="CIPL-03581"/>
    <s v="UNIQLO"/>
    <s v="RM04122022-19-6"/>
    <x v="233"/>
    <s v="PCS"/>
    <n v="2401"/>
    <x v="458"/>
    <n v="9.8463071019420741E-5"/>
    <n v="12.126409833517629"/>
  </r>
  <r>
    <s v="Packaging Material"/>
    <x v="12"/>
    <s v="CIPL-03547"/>
    <s v="AMAZON"/>
    <s v="RM12052021-13-16"/>
    <x v="235"/>
    <s v="PCS"/>
    <n v="43200"/>
    <x v="459"/>
    <n v="3.7777853968334353E-4"/>
    <n v="837.1200329143204"/>
  </r>
  <r>
    <s v="Packaging Material"/>
    <x v="12"/>
    <s v="CIPL-03546"/>
    <s v="AMAZON"/>
    <s v="RM12052021-23-18"/>
    <x v="235"/>
    <s v="PCS"/>
    <n v="33600"/>
    <x v="460"/>
    <n v="3.2807083709342991E-4"/>
    <n v="565.42318012633928"/>
  </r>
  <r>
    <s v="Packaging Material"/>
    <x v="12"/>
    <s v="CIPL-03592"/>
    <s v="UNIQLO"/>
    <s v="RM02282022-38-4"/>
    <x v="236"/>
    <s v="PCS"/>
    <n v="76540"/>
    <x v="461"/>
    <n v="1.5905945281319106E-5"/>
    <n v="62.447441051832165"/>
  </r>
  <r>
    <s v="Packaging Material"/>
    <x v="12"/>
    <s v="CIPL-03593"/>
    <s v="UNIQLO"/>
    <s v="RM03232022-54-3"/>
    <x v="236"/>
    <s v="PCS"/>
    <n v="26918"/>
    <x v="462"/>
    <n v="1.5903214752371505E-5"/>
    <n v="21.958082734704337"/>
  </r>
  <r>
    <s v="Packaging Material"/>
    <x v="12"/>
    <s v="CIPL-03595"/>
    <s v="UNIQLO"/>
    <s v="RM05162022-1-3"/>
    <x v="236"/>
    <s v="PCS"/>
    <n v="210170"/>
    <x v="463"/>
    <n v="2.5848005346755081E-4"/>
    <n v="2786.5347528372749"/>
  </r>
  <r>
    <s v="Packaging Material"/>
    <x v="12"/>
    <s v="CIPL-03597"/>
    <s v="UNIQLO"/>
    <s v="RM04192022-42-3"/>
    <x v="237"/>
    <s v="PCS"/>
    <n v="3892"/>
    <x v="464"/>
    <n v="1.5888073489684618E-5"/>
    <n v="3.1718363820218518"/>
  </r>
  <r>
    <s v="Packaging Material"/>
    <x v="12"/>
    <s v="CIPL-03621"/>
    <s v="NAUTICA"/>
    <s v="RM03242022-11-13"/>
    <x v="238"/>
    <s v="PCS"/>
    <n v="50000"/>
    <x v="465"/>
    <n v="4.3146285848045027E-4"/>
    <n v="1106.5731429240225"/>
  </r>
  <r>
    <s v="Packaging Material"/>
    <x v="12"/>
    <s v="CIPL-03623"/>
    <s v="UNIQLO"/>
    <s v="RM04122022-8-3"/>
    <x v="237"/>
    <s v="PCS"/>
    <n v="128309"/>
    <x v="466"/>
    <n v="1.5906898723720501E-5"/>
    <n v="104.69099826834187"/>
  </r>
  <r>
    <s v="Packaging Material"/>
    <x v="12"/>
    <s v="CIPL-03591"/>
    <s v="UNIQLO"/>
    <s v="RM04112022-3-3"/>
    <x v="237"/>
    <s v="PCS"/>
    <n v="10558"/>
    <x v="467"/>
    <n v="2.5847252057077647E-4"/>
    <n v="139.97895287218626"/>
  </r>
  <r>
    <s v="Trims Raw Materials"/>
    <x v="13"/>
    <s v="CIPL-03393"/>
    <s v="LEVIS"/>
    <s v="RM09022021-38-1"/>
    <x v="239"/>
    <s v="PCS"/>
    <n v="356"/>
    <x v="14"/>
    <n v="0"/>
    <n v="0"/>
  </r>
  <r>
    <s v="Trims Raw Materials"/>
    <x v="13"/>
    <s v="CIPL-03393"/>
    <s v="LEVIS"/>
    <s v="RM09022021-38-2"/>
    <x v="240"/>
    <s v="PCS"/>
    <n v="10524"/>
    <x v="14"/>
    <n v="0"/>
    <n v="0"/>
  </r>
  <r>
    <s v="Trims Raw Materials"/>
    <x v="13"/>
    <s v="CIPL-03519"/>
    <s v="LEVIS"/>
    <s v="RM11302021-23-12"/>
    <x v="240"/>
    <s v="PCS"/>
    <n v="159682"/>
    <x v="14"/>
    <n v="0"/>
    <n v="0"/>
  </r>
  <r>
    <s v="Trims Raw Materials"/>
    <x v="13"/>
    <s v="CIPL-03519"/>
    <s v="LEVIS"/>
    <s v="RM11302021-23-20"/>
    <x v="241"/>
    <s v="PCS"/>
    <n v="1520"/>
    <x v="14"/>
    <n v="0"/>
    <n v="0"/>
  </r>
  <r>
    <s v="Trims Raw Materials"/>
    <x v="13"/>
    <s v="CIPL-03519"/>
    <s v="LEVIS"/>
    <s v="RM11302021-23-23"/>
    <x v="242"/>
    <s v="PCS"/>
    <n v="1540"/>
    <x v="14"/>
    <n v="0"/>
    <n v="0"/>
  </r>
  <r>
    <s v="Trims Raw Materials"/>
    <x v="13"/>
    <s v="CIPL-03519"/>
    <s v="LEVIS"/>
    <s v="RM11302021-23-7"/>
    <x v="243"/>
    <s v="PCS"/>
    <n v="268820"/>
    <x v="14"/>
    <n v="0"/>
    <n v="0"/>
  </r>
  <r>
    <s v="Trims Raw Materials"/>
    <x v="13"/>
    <s v="CIPL-03393"/>
    <s v="LEVIS"/>
    <s v="RM07072021-26-14"/>
    <x v="243"/>
    <s v="PCS"/>
    <n v="30644"/>
    <x v="14"/>
    <n v="0"/>
    <n v="0"/>
  </r>
  <r>
    <s v="Trims Raw Materials"/>
    <x v="13"/>
    <s v="CIPL-03393"/>
    <s v="LEVIS"/>
    <s v="RM07072021-26-7"/>
    <x v="240"/>
    <s v="PCS"/>
    <n v="32700"/>
    <x v="14"/>
    <n v="0"/>
    <n v="0"/>
  </r>
  <r>
    <s v="Trims Raw Materials"/>
    <x v="14"/>
    <s v="CIPL-03526"/>
    <s v="UNIQLO"/>
    <s v="RM11192021-21-2"/>
    <x v="244"/>
    <s v="MTR"/>
    <n v="194.77"/>
    <x v="468"/>
    <n v="1.4138762250250113E-3"/>
    <n v="14.12538067234812"/>
  </r>
  <r>
    <s v="Trims Raw Materials"/>
    <x v="14"/>
    <s v="CIPL-03513"/>
    <s v="LEVIS"/>
    <s v="RM11252021-12-7"/>
    <x v="245"/>
    <s v="MTR"/>
    <n v="80742.2"/>
    <x v="469"/>
    <n v="3.2528720574839477E-3"/>
    <n v="13472.06796623978"/>
  </r>
  <r>
    <s v="Trims Raw Materials"/>
    <x v="14"/>
    <s v="CIPL-03519"/>
    <s v="LEVIS"/>
    <s v="RM11302021-23-24"/>
    <x v="246"/>
    <s v="MTR"/>
    <n v="25.6"/>
    <x v="14"/>
    <n v="0"/>
    <n v="0"/>
  </r>
  <r>
    <s v="Trims Raw Materials"/>
    <x v="14"/>
    <s v="CIPL-03533"/>
    <s v="LEVIS"/>
    <s v="RM12172021-3-7"/>
    <x v="245"/>
    <s v="MTR"/>
    <n v="340065.36"/>
    <x v="470"/>
    <n v="2.7717014964135835E-3"/>
    <n v="48347.670851190422"/>
  </r>
  <r>
    <s v="Trims Raw Materials"/>
    <x v="14"/>
    <s v="CIPL-03577"/>
    <s v="UNIQLO"/>
    <s v="RM02172022-35-1"/>
    <x v="247"/>
    <s v="MTR"/>
    <n v="3319.28"/>
    <x v="471"/>
    <n v="1.4133827126473352E-3"/>
    <n v="240.64141297043602"/>
  </r>
  <r>
    <s v="Trims Raw Materials"/>
    <x v="14"/>
    <s v="CIPL-03577"/>
    <s v="UNIQLO"/>
    <s v="RM02172022-35-1"/>
    <x v="247"/>
    <s v="MTR"/>
    <n v="31321.859999999997"/>
    <x v="472"/>
    <n v="1.4133860108367588E-3"/>
    <n v="2270.7798787573879"/>
  </r>
  <r>
    <s v="Trims Raw Materials"/>
    <x v="14"/>
    <s v="CIPL-03577"/>
    <s v="UNIQLO"/>
    <s v="RM02172022-35-1"/>
    <x v="247"/>
    <s v="MTR"/>
    <n v="19634.919999999998"/>
    <x v="473"/>
    <n v="1.4133905488766328E-3"/>
    <n v="1423.5018103559487"/>
  </r>
  <r>
    <s v="Trims Raw Materials"/>
    <x v="14"/>
    <s v="CIPL-03592"/>
    <s v="UNIQLO"/>
    <s v="RM03042022-15-1"/>
    <x v="247"/>
    <s v="MTR"/>
    <n v="1852.5699999999997"/>
    <x v="474"/>
    <n v="1.4133894760393895E-3"/>
    <n v="134.30840294162635"/>
  </r>
  <r>
    <s v="Trims Raw Materials"/>
    <x v="14"/>
    <s v="CIPL-03592"/>
    <s v="UNIQLO"/>
    <s v="RM03042022-15-1"/>
    <x v="247"/>
    <s v="MTR"/>
    <n v="1371.6000000000004"/>
    <x v="475"/>
    <n v="1.4133861191357746E-3"/>
    <n v="99.438600401006511"/>
  </r>
  <r>
    <s v="Trims Raw Materials"/>
    <x v="14"/>
    <s v="CIPL-03592"/>
    <s v="UNIQLO"/>
    <s v="RM03042022-15-1"/>
    <x v="247"/>
    <s v="MTR"/>
    <n v="2444.1900000000023"/>
    <x v="476"/>
    <n v="1.4134274872243987E-3"/>
    <n v="177.20468532999948"/>
  </r>
  <r>
    <s v="Trims Raw Materials"/>
    <x v="14"/>
    <s v="CIPL-03592"/>
    <s v="UNIQLO"/>
    <s v="RM03042022-15-1"/>
    <x v="247"/>
    <s v="MTR"/>
    <n v="1371.5999999999995"/>
    <x v="477"/>
    <n v="1.4133861191357776E-3"/>
    <n v="99.438600401006653"/>
  </r>
  <r>
    <s v="Trims Raw Materials"/>
    <x v="14"/>
    <s v="CIPL-03587"/>
    <s v="UNIQLO"/>
    <s v="RM03072022-40-1"/>
    <x v="247"/>
    <s v="MTR"/>
    <n v="3188.51"/>
    <x v="478"/>
    <n v="1.4134185395723797E-3"/>
    <n v="231.16669914761192"/>
  </r>
  <r>
    <s v="Trims Raw Materials"/>
    <x v="14"/>
    <s v="CIPL-03587"/>
    <s v="UNIQLO"/>
    <s v="RM03072022-40-1"/>
    <x v="247"/>
    <s v="MTR"/>
    <n v="371.24999999999989"/>
    <x v="479"/>
    <n v="1.4133724135734099E-3"/>
    <n v="26.914714508539131"/>
  </r>
  <r>
    <s v="Trims Raw Materials"/>
    <x v="14"/>
    <s v="CIPL-03583"/>
    <s v="UNIQLO"/>
    <s v="RM01282022-53-2"/>
    <x v="244"/>
    <s v="MTR"/>
    <n v="289.87"/>
    <x v="14"/>
    <n v="0"/>
    <n v="0"/>
  </r>
  <r>
    <s v="Trims Raw Materials"/>
    <x v="14"/>
    <s v="CIPL-03593"/>
    <s v="UNIQLO"/>
    <s v="RM03252022-16-1"/>
    <x v="247"/>
    <s v="MTR"/>
    <n v="6319.43"/>
    <x v="480"/>
    <n v="1.4133992564165437E-3"/>
    <n v="458.15187766297646"/>
  </r>
  <r>
    <s v="Trims Raw Materials"/>
    <x v="14"/>
    <s v="CIPL-03593"/>
    <s v="UNIQLO"/>
    <s v="RM03252022-16-1"/>
    <x v="247"/>
    <s v="MTR"/>
    <n v="39138.159999999996"/>
    <x v="481"/>
    <n v="1.4133907949019813E-3"/>
    <n v="2837.4575150734013"/>
  </r>
  <r>
    <s v="Trims Raw Materials"/>
    <x v="14"/>
    <s v="CIPL-03593"/>
    <s v="UNIQLO"/>
    <s v="RM03252022-16-1"/>
    <x v="247"/>
    <s v="MTR"/>
    <n v="23357.43"/>
    <x v="482"/>
    <n v="1.413386336976097E-3"/>
    <n v="1693.373072428876"/>
  </r>
  <r>
    <s v="Trims Raw Materials"/>
    <x v="14"/>
    <s v="CIPL-03597"/>
    <s v="UNIQLO"/>
    <s v="RM04112022-21-2"/>
    <x v="248"/>
    <s v="MTR"/>
    <n v="573.32999999999993"/>
    <x v="483"/>
    <n v="1.4135565608392228E-3"/>
    <n v="41.57043438302594"/>
  </r>
  <r>
    <s v="Trims Raw Materials"/>
    <x v="14"/>
    <s v="CIPL-03597"/>
    <s v="UNIQLO"/>
    <s v="RM04112022-21-2"/>
    <x v="248"/>
    <s v="MTR"/>
    <n v="378.56"/>
    <x v="484"/>
    <n v="1.4133920928725439E-3"/>
    <n v="27.445053710677829"/>
  </r>
  <r>
    <s v="Trims Raw Materials"/>
    <x v="14"/>
    <s v="CIPL-03597"/>
    <s v="UNIQLO"/>
    <s v="RM04112022-21-2"/>
    <x v="248"/>
    <s v="MTR"/>
    <n v="14063.469999999998"/>
    <x v="485"/>
    <n v="1.413386320136827E-3"/>
    <n v="1019.5771161116545"/>
  </r>
  <r>
    <s v="Trims Raw Materials"/>
    <x v="14"/>
    <s v="CIPL-03597"/>
    <s v="UNIQLO"/>
    <s v="RM04112022-21-2"/>
    <x v="248"/>
    <s v="MTR"/>
    <n v="8676.75"/>
    <x v="486"/>
    <n v="1.4133962085081545E-3"/>
    <n v="629.05368555217308"/>
  </r>
  <r>
    <s v="Trims Raw Materials"/>
    <x v="14"/>
    <s v="CIPL-03597"/>
    <s v="UNIQLO"/>
    <s v="RM04112022-21-2"/>
    <x v="248"/>
    <s v="MTR"/>
    <n v="113.39000000000124"/>
    <x v="487"/>
    <n v="1.4133312739207928E-3"/>
    <n v="8.220257633149826"/>
  </r>
  <r>
    <s v="Trims Raw Materials"/>
    <x v="14"/>
    <s v="CIPL-03623"/>
    <s v="UNIQLO"/>
    <s v="RM04202022-31-2"/>
    <x v="248"/>
    <s v="MTR"/>
    <n v="44908.93"/>
    <x v="488"/>
    <n v="1.4133882447246973E-3"/>
    <n v="3255.8237537451646"/>
  </r>
  <r>
    <s v="Trims Raw Materials"/>
    <x v="14"/>
    <s v="CIPL-03623"/>
    <s v="UNIQLO"/>
    <s v="RM04202022-31-2"/>
    <x v="248"/>
    <s v="MTR"/>
    <n v="50408.13"/>
    <x v="489"/>
    <n v="1.4133880576988982E-3"/>
    <n v="3654.5062489529337"/>
  </r>
  <r>
    <s v="Trims Raw Materials"/>
    <x v="14"/>
    <s v="CIPL-03623"/>
    <s v="UNIQLO"/>
    <s v="RM04202022-31-2"/>
    <x v="248"/>
    <s v="MTR"/>
    <n v="87836.349999999991"/>
    <x v="490"/>
    <n v="1.4133872445246474E-3"/>
    <n v="6367.9867766956022"/>
  </r>
  <r>
    <s v="Trims Raw Materials"/>
    <x v="14"/>
    <s v="CIPL-03626"/>
    <s v="UNIQLO"/>
    <s v="RM04112022-13-1"/>
    <x v="247"/>
    <s v="MTR"/>
    <n v="12426.7"/>
    <x v="491"/>
    <n v="1.4133856641843833E-3"/>
    <n v="900.91371963311985"/>
  </r>
  <r>
    <s v="Trims Raw Materials"/>
    <x v="14"/>
    <s v="CIPL-03626"/>
    <s v="UNIQLO"/>
    <s v="RM04112022-13-1"/>
    <x v="247"/>
    <s v="MTR"/>
    <n v="26356.670000000002"/>
    <x v="492"/>
    <n v="1.4133858831841587E-3"/>
    <n v="1910.8121453057431"/>
  </r>
  <r>
    <s v="Trims Raw Materials"/>
    <x v="14"/>
    <s v="CIPL-03626"/>
    <s v="UNIQLO"/>
    <s v="RM04112022-13-1"/>
    <x v="247"/>
    <s v="MTR"/>
    <n v="20531.93"/>
    <x v="493"/>
    <n v="1.4133866423079531E-3"/>
    <n v="1488.529555602802"/>
  </r>
  <r>
    <s v="Trims Raw Materials"/>
    <x v="14"/>
    <s v="CIPL-03661"/>
    <s v="UNIQLO"/>
    <s v="RM06052022-17-2"/>
    <x v="248"/>
    <s v="MTR"/>
    <n v="6999.73"/>
    <x v="494"/>
    <n v="1.4134007257245193E-3"/>
    <n v="507.47342346187571"/>
  </r>
  <r>
    <s v="Trims Raw Materials"/>
    <x v="14"/>
    <s v="CIPL-03581"/>
    <s v="UNIQLO"/>
    <s v="RM05192022-23-1"/>
    <x v="249"/>
    <s v="MTR"/>
    <n v="44.81"/>
    <x v="495"/>
    <n v="1.4154659340488683E-3"/>
    <n v="3.25342702850473"/>
  </r>
  <r>
    <s v="Trims Raw Materials"/>
    <x v="14"/>
    <s v="CIPL-03489"/>
    <s v="LEVIS"/>
    <s v="RM11222021-5-15"/>
    <x v="246"/>
    <s v="MTR"/>
    <n v="7.32"/>
    <x v="14"/>
    <n v="0"/>
    <n v="0"/>
  </r>
  <r>
    <s v="Trims Raw Materials"/>
    <x v="14"/>
    <s v="CIPL-03489"/>
    <s v="LEVIS"/>
    <s v="RM11222021-5-7"/>
    <x v="250"/>
    <s v="MTR"/>
    <n v="488.29"/>
    <x v="14"/>
    <n v="0"/>
    <n v="0"/>
  </r>
  <r>
    <s v="Trims Raw Materials"/>
    <x v="14"/>
    <s v="CIPL-03492"/>
    <s v="LEVIS"/>
    <s v="RM11222021-25-7"/>
    <x v="250"/>
    <s v="MTR"/>
    <n v="438.91"/>
    <x v="14"/>
    <n v="0"/>
    <n v="0"/>
  </r>
  <r>
    <s v="Trims Raw Materials"/>
    <x v="14"/>
    <s v="CIPL-03514"/>
    <s v="LEVIS"/>
    <s v="RM11242021-26-18"/>
    <x v="246"/>
    <s v="MTR"/>
    <n v="43.89"/>
    <x v="14"/>
    <n v="0"/>
    <n v="0"/>
  </r>
  <r>
    <s v="Trims Raw Materials"/>
    <x v="14"/>
    <s v="CIPL-03514"/>
    <s v="LEVIS"/>
    <s v="RM11242021-26-4"/>
    <x v="250"/>
    <s v="MTR"/>
    <n v="29360.47"/>
    <x v="14"/>
    <n v="0"/>
    <n v="0"/>
  </r>
  <r>
    <s v="Trims Raw Materials"/>
    <x v="14"/>
    <s v="CIPL-03521"/>
    <s v="LEVIS"/>
    <s v="RM11302021-29-5"/>
    <x v="250"/>
    <s v="MTR"/>
    <n v="9722.7800000000007"/>
    <x v="496"/>
    <n v="3.7623493309885143E-3"/>
    <n v="1876.3604948283482"/>
  </r>
  <r>
    <s v="Trims Raw Materials"/>
    <x v="14"/>
    <s v="CIPL-03520"/>
    <s v="LEVIS"/>
    <s v="RM12152021-19-6"/>
    <x v="250"/>
    <s v="MTR"/>
    <n v="1184.1500000000001"/>
    <x v="497"/>
    <n v="3.3204233204088738E-3"/>
    <n v="201.68187927486218"/>
  </r>
  <r>
    <s v="Trims Raw Materials"/>
    <x v="14"/>
    <s v="CIPL-03536"/>
    <s v="LEVIS"/>
    <s v="RM12172021-32-4"/>
    <x v="250"/>
    <s v="MTR"/>
    <n v="10976.46"/>
    <x v="498"/>
    <n v="4.2749549867687848E-3"/>
    <n v="2406.9138724140676"/>
  </r>
  <r>
    <s v="Trims Raw Materials"/>
    <x v="14"/>
    <s v="CIPL-03537"/>
    <s v="LEVIS"/>
    <s v="RM12182021-43-5"/>
    <x v="250"/>
    <s v="MTR"/>
    <n v="18912.54"/>
    <x v="499"/>
    <n v="2.9397776205231803E-3"/>
    <n v="2851.8786618392501"/>
  </r>
  <r>
    <s v="Trims Raw Materials"/>
    <x v="14"/>
    <s v="CIPL-03538"/>
    <s v="LEVIS"/>
    <s v="RM12232021-6-20"/>
    <x v="246"/>
    <s v="MTR"/>
    <n v="18.29"/>
    <x v="500"/>
    <n v="3.7831121927370021E-3"/>
    <n v="3.5491931220051596"/>
  </r>
  <r>
    <s v="Trims Raw Materials"/>
    <x v="14"/>
    <s v="CIPL-03538"/>
    <s v="LEVIS"/>
    <s v="RM12232021-6-5"/>
    <x v="250"/>
    <s v="MTR"/>
    <n v="3849.62"/>
    <x v="501"/>
    <n v="3.7856991277376044E-3"/>
    <n v="747.53350307612129"/>
  </r>
  <r>
    <s v="Trims Raw Materials"/>
    <x v="14"/>
    <s v="CIPL-03369"/>
    <s v="LEVIS"/>
    <s v="RM05142021-1-8"/>
    <x v="251"/>
    <s v="MTR"/>
    <n v="574.24"/>
    <x v="502"/>
    <n v="2.1380267619963682E-2"/>
    <n v="629.75740487808798"/>
  </r>
  <r>
    <s v="Trims Raw Materials"/>
    <x v="14"/>
    <s v="CIPL-03573"/>
    <s v="LEVIS"/>
    <s v="RM02252022-22-5"/>
    <x v="250"/>
    <s v="MTR"/>
    <n v="19312.13"/>
    <x v="503"/>
    <n v="3.6131532144624725E-3"/>
    <n v="3579.1776845876175"/>
  </r>
  <r>
    <s v="Trims Raw Materials"/>
    <x v="14"/>
    <s v="CIPL-03572"/>
    <s v="LEVIS"/>
    <s v="RM03092022-6-19"/>
    <x v="246"/>
    <s v="MTR"/>
    <n v="10.97"/>
    <x v="504"/>
    <n v="4.0781159827641073E-3"/>
    <n v="2.2947369323309221"/>
  </r>
  <r>
    <s v="Trims Raw Materials"/>
    <x v="14"/>
    <s v="CIPL-03572"/>
    <s v="LEVIS"/>
    <s v="RM03092022-6-5"/>
    <x v="250"/>
    <s v="MTR"/>
    <n v="1337.77"/>
    <x v="505"/>
    <n v="4.0792590812554303E-3"/>
    <n v="279.91711042113104"/>
  </r>
  <r>
    <s v="Trims Raw Materials"/>
    <x v="14"/>
    <s v="CIPL-03609"/>
    <s v="LEVIS"/>
    <s v="RM04192022-44-17"/>
    <x v="246"/>
    <s v="MTR"/>
    <n v="7.32"/>
    <x v="506"/>
    <n v="3.9657511355887373E-3"/>
    <n v="1.4890292983125095"/>
  </r>
  <r>
    <s v="Trims Raw Materials"/>
    <x v="14"/>
    <s v="CIPL-03609"/>
    <s v="LEVIS"/>
    <s v="RM04192022-44-5"/>
    <x v="250"/>
    <s v="MTR"/>
    <n v="2661.82"/>
    <x v="507"/>
    <n v="3.9574638153047513E-3"/>
    <n v="540.3340563328544"/>
  </r>
  <r>
    <s v="Trims Raw Materials"/>
    <x v="14"/>
    <s v="CIPL-03539"/>
    <s v="LEVIS"/>
    <s v="RM01192022-1-7"/>
    <x v="250"/>
    <s v="MTR"/>
    <n v="2049.17"/>
    <x v="508"/>
    <n v="3.2746629214891782E-3"/>
    <n v="344.20034101882794"/>
  </r>
  <r>
    <s v="Trims Raw Materials"/>
    <x v="14"/>
    <s v="CIPL-03564"/>
    <s v="LEVIS"/>
    <s v="RM01262022-11-16"/>
    <x v="246"/>
    <s v="MTR"/>
    <n v="7.32"/>
    <x v="506"/>
    <n v="3.9657511355887373E-3"/>
    <n v="1.4890292983125095"/>
  </r>
  <r>
    <s v="Trims Raw Materials"/>
    <x v="14"/>
    <s v="CIPL-03564"/>
    <s v="LEVIS"/>
    <s v="RM01262022-11-4"/>
    <x v="250"/>
    <s v="MTR"/>
    <n v="460.86"/>
    <x v="509"/>
    <n v="3.9748041831434641E-3"/>
    <n v="93.9618282558435"/>
  </r>
  <r>
    <s v="Trims Raw Materials"/>
    <x v="14"/>
    <s v="CIPL-03512"/>
    <s v="LEVIS"/>
    <s v="RM11242021-5-25"/>
    <x v="246"/>
    <s v="YD"/>
    <n v="32"/>
    <x v="510"/>
    <n v="3.8274930994233493E-3"/>
    <n v="6.2824797791815472"/>
  </r>
  <r>
    <s v="Trims Raw Materials"/>
    <x v="14"/>
    <s v="CIPL-03519"/>
    <s v="LEVIS"/>
    <s v="RM11302021-23-5"/>
    <x v="250"/>
    <s v="YD"/>
    <n v="2743"/>
    <x v="14"/>
    <n v="0"/>
    <n v="0"/>
  </r>
  <r>
    <s v="Trims Raw Materials"/>
    <x v="14"/>
    <s v="CIPL-03519"/>
    <s v="LEVIS"/>
    <s v="RM11302021-23-5"/>
    <x v="250"/>
    <s v="YD"/>
    <n v="2670"/>
    <x v="14"/>
    <n v="0"/>
    <n v="0"/>
  </r>
  <r>
    <s v="Trims Raw Materials"/>
    <x v="14"/>
    <s v="CIPL-03569"/>
    <s v="LEVIS"/>
    <s v="RM02092022-24-6"/>
    <x v="250"/>
    <s v="YD"/>
    <n v="2009"/>
    <x v="14"/>
    <n v="0"/>
    <n v="0"/>
  </r>
  <r>
    <s v="Trims Raw Materials"/>
    <x v="14"/>
    <s v="CIPL-03418"/>
    <s v="LEVIS"/>
    <s v="RM08112021-80-11"/>
    <x v="250"/>
    <s v="YD"/>
    <n v="840"/>
    <x v="511"/>
    <n v="4.736197243436103E-3"/>
    <n v="204.06840568448632"/>
  </r>
  <r>
    <s v="Trims Raw Materials"/>
    <x v="14"/>
    <s v="CIPL-03418"/>
    <s v="LEVIS"/>
    <s v="RM08112021-80-22"/>
    <x v="246"/>
    <s v="YD"/>
    <n v="8"/>
    <x v="512"/>
    <n v="4.7470855973367511E-3"/>
    <n v="1.9479766847786939"/>
  </r>
  <r>
    <s v="Trims Raw Materials"/>
    <x v="14"/>
    <s v="CIPL-03418"/>
    <s v="LEVIS"/>
    <s v="RM08112021-80-3"/>
    <x v="252"/>
    <s v="YD"/>
    <n v="680"/>
    <x v="513"/>
    <n v="1.1369028777064832E-2"/>
    <n v="396.55093956840403"/>
  </r>
  <r>
    <s v="Trims Raw Materials"/>
    <x v="15"/>
    <s v="CIPL-03536"/>
    <s v="LEVIS"/>
    <s v="RM03162022-19-20"/>
    <x v="253"/>
    <s v="PCS"/>
    <n v="3066"/>
    <x v="514"/>
    <n v="5.4500134711759176E-4"/>
    <n v="85.710974130262542"/>
  </r>
  <r>
    <s v="Trims Raw Materials"/>
    <x v="16"/>
    <s v="CIPL-03513"/>
    <s v="LEVIS"/>
    <s v="RM11252021-12-14"/>
    <x v="254"/>
    <s v="YD"/>
    <n v="705"/>
    <x v="515"/>
    <n v="3.5005503804028818E-3"/>
    <n v="126.58788801818403"/>
  </r>
  <r>
    <s v="Trims Raw Materials"/>
    <x v="16"/>
    <s v="CIPL-03520"/>
    <s v="LEVIS"/>
    <s v="RM12152021-19-9"/>
    <x v="255"/>
    <s v="YD"/>
    <n v="15938"/>
    <x v="516"/>
    <n v="4.8554488879934557E-3"/>
    <n v="3969.44614437684"/>
  </r>
  <r>
    <s v="Trims Raw Materials"/>
    <x v="16"/>
    <s v="CIPL-03533"/>
    <s v="LEVIS"/>
    <s v="RM12172021-3-14"/>
    <x v="254"/>
    <s v="YD"/>
    <n v="13248"/>
    <x v="517"/>
    <n v="2.3824127419747282E-3"/>
    <n v="1618.9522040056813"/>
  </r>
  <r>
    <s v="Trims Raw Materials"/>
    <x v="16"/>
    <s v="CIPL-03570"/>
    <s v="LEVIS"/>
    <s v="RM03092022-14-27"/>
    <x v="256"/>
    <s v="YD"/>
    <n v="998"/>
    <x v="518"/>
    <n v="3.3086004685799423E-3"/>
    <n v="169.3719832676428"/>
  </r>
  <r>
    <s v="Trims Raw Materials"/>
    <x v="16"/>
    <s v="CIPL-03570"/>
    <s v="LEVIS"/>
    <s v="RM03092022-14-7"/>
    <x v="255"/>
    <s v="YD"/>
    <n v="82834"/>
    <x v="519"/>
    <n v="3.3204745330062302E-3"/>
    <n v="14108.326187467039"/>
  </r>
  <r>
    <s v="Trims Raw Materials"/>
    <x v="16"/>
    <s v="CIPL-03418"/>
    <s v="LEVIS"/>
    <s v="RM11292021-35-1"/>
    <x v="257"/>
    <s v="YD"/>
    <n v="1900"/>
    <x v="520"/>
    <n v="2.084479427133662E-3"/>
    <n v="203.15051091155397"/>
  </r>
  <r>
    <s v="Trims Raw Materials"/>
    <x v="16"/>
    <s v="CIPL-03578"/>
    <s v="LEVIS"/>
    <s v="RM02082022-33-26"/>
    <x v="258"/>
    <s v="YD"/>
    <n v="9"/>
    <x v="521"/>
    <n v="5.9870166230518189E-3"/>
    <n v="2.7638831496074667"/>
  </r>
  <r>
    <s v="Trims Raw Materials"/>
    <x v="16"/>
    <s v="CIPL-03625"/>
    <s v="NAUTICA"/>
    <s v="RM06062022-11-1"/>
    <x v="259"/>
    <s v="YD"/>
    <n v="1000"/>
    <x v="522"/>
    <n v="1.0339202138702035E-2"/>
    <n v="530.33920213870203"/>
  </r>
  <r>
    <s v="Trims Raw Materials"/>
    <x v="16"/>
    <s v="CIPL-03625"/>
    <s v="NAUTICA"/>
    <s v="RM06062022-11-2"/>
    <x v="260"/>
    <s v="YD"/>
    <n v="1600"/>
    <x v="522"/>
    <n v="1.0339202138702035E-2"/>
    <n v="848.54272342192326"/>
  </r>
  <r>
    <s v="Trims Raw Materials"/>
    <x v="16"/>
    <s v="CIPL-03513"/>
    <s v="LEVIS"/>
    <s v="RM11252021-12-12"/>
    <x v="254"/>
    <s v="YD"/>
    <n v="8034"/>
    <x v="523"/>
    <n v="3.8353260533042096E-3"/>
    <n v="1580.5230095122463"/>
  </r>
  <r>
    <s v="Trims Raw Materials"/>
    <x v="16"/>
    <s v="CIPL-03518"/>
    <s v="LEVIS"/>
    <s v="RM11252021-55-7"/>
    <x v="255"/>
    <s v="YD"/>
    <n v="13972"/>
    <x v="14"/>
    <n v="0"/>
    <n v="0"/>
  </r>
  <r>
    <s v="Trims Raw Materials"/>
    <x v="16"/>
    <s v="CIPL-03515"/>
    <s v="LEVIS"/>
    <s v="RM11302021-6-7"/>
    <x v="255"/>
    <s v="YD"/>
    <n v="28810"/>
    <x v="14"/>
    <n v="0"/>
    <n v="0"/>
  </r>
  <r>
    <s v="Trims Raw Materials"/>
    <x v="16"/>
    <s v="CIPL-03517"/>
    <s v="LEVIS"/>
    <s v="RM12092021-2-20"/>
    <x v="254"/>
    <s v="YD"/>
    <n v="1200"/>
    <x v="524"/>
    <n v="3.6599781416953416E-3"/>
    <n v="225.28197377003448"/>
  </r>
  <r>
    <s v="Trims Raw Materials"/>
    <x v="16"/>
    <s v="CIPL-03534"/>
    <s v="LEVIS"/>
    <s v="RM12162021-5-22"/>
    <x v="254"/>
    <s v="YD"/>
    <n v="15120"/>
    <x v="525"/>
    <n v="2.3979495436437406E-3"/>
    <n v="1859.7669970998934"/>
  </r>
  <r>
    <s v="Trims Raw Materials"/>
    <x v="16"/>
    <s v="CIPL-03535"/>
    <s v="LEVIS"/>
    <s v="RM01192022-34-4"/>
    <x v="261"/>
    <s v="YD"/>
    <n v="8982"/>
    <x v="526"/>
    <n v="4.3842171547718387E-3"/>
    <n v="2019.9090384841606"/>
  </r>
  <r>
    <s v="Trims Raw Materials"/>
    <x v="16"/>
    <s v="CIPL-03535"/>
    <s v="LEVIS"/>
    <s v="RM12172021-22-7"/>
    <x v="255"/>
    <s v="YD"/>
    <n v="4858"/>
    <x v="527"/>
    <n v="4.3842234612836229E-3"/>
    <n v="1092.4885575749163"/>
  </r>
  <r>
    <s v="Trims Raw Materials"/>
    <x v="16"/>
    <s v="CIPL-03577"/>
    <s v="UNIQLO"/>
    <s v="RM02172022-35-2"/>
    <x v="262"/>
    <s v="YD"/>
    <n v="11884"/>
    <x v="528"/>
    <n v="5.7660935004299804E-3"/>
    <n v="3514.8842551591101"/>
  </r>
  <r>
    <s v="Trims Raw Materials"/>
    <x v="16"/>
    <s v="CIPL-03577"/>
    <s v="UNIQLO"/>
    <s v="RM02172022-35-2"/>
    <x v="262"/>
    <s v="YD"/>
    <n v="18691"/>
    <x v="529"/>
    <n v="5.7630723699317642E-3"/>
    <n v="5525.2675856663946"/>
  </r>
  <r>
    <s v="Trims Raw Materials"/>
    <x v="16"/>
    <s v="CIPL-03577"/>
    <s v="UNIQLO"/>
    <s v="RM02172022-35-2"/>
    <x v="262"/>
    <s v="YD"/>
    <n v="48528"/>
    <x v="530"/>
    <n v="5.7462104193940142E-3"/>
    <n v="14303.444099232351"/>
  </r>
  <r>
    <s v="Trims Raw Materials"/>
    <x v="16"/>
    <s v="CIPL-03592"/>
    <s v="UNIQLO"/>
    <s v="RM03042022-15-2"/>
    <x v="262"/>
    <s v="YD"/>
    <n v="1088"/>
    <x v="531"/>
    <n v="5.9649243107896283E-3"/>
    <n v="332.88983765013876"/>
  </r>
  <r>
    <s v="Trims Raw Materials"/>
    <x v="16"/>
    <s v="CIPL-03592"/>
    <s v="UNIQLO"/>
    <s v="RM03042022-15-2"/>
    <x v="262"/>
    <s v="YD"/>
    <n v="516"/>
    <x v="532"/>
    <n v="5.9649243107896361E-3"/>
    <n v="157.8779009443675"/>
  </r>
  <r>
    <s v="Trims Raw Materials"/>
    <x v="16"/>
    <s v="CIPL-03587"/>
    <s v="UNIQLO"/>
    <s v="RM03072022-40-2"/>
    <x v="262"/>
    <s v="YD"/>
    <n v="447"/>
    <x v="528"/>
    <n v="5.7660935004299804E-3"/>
    <n v="132.20744379469221"/>
  </r>
  <r>
    <s v="Trims Raw Materials"/>
    <x v="16"/>
    <s v="CIPL-03583"/>
    <s v="UNIQLO"/>
    <s v="RM01282022-53-1"/>
    <x v="263"/>
    <s v="YD"/>
    <n v="890"/>
    <x v="14"/>
    <n v="0"/>
    <n v="0"/>
  </r>
  <r>
    <s v="Trims Raw Materials"/>
    <x v="16"/>
    <s v="CIPL-03583"/>
    <s v="UNIQLO"/>
    <s v="RM01282022-53-1"/>
    <x v="263"/>
    <s v="YD"/>
    <n v="860"/>
    <x v="14"/>
    <n v="0"/>
    <n v="0"/>
  </r>
  <r>
    <s v="Trims Raw Materials"/>
    <x v="16"/>
    <s v="CIPL-03593"/>
    <s v="UNIQLO"/>
    <s v="RM03252022-16-2"/>
    <x v="262"/>
    <s v="YD"/>
    <n v="16556"/>
    <x v="528"/>
    <n v="5.7660935004299804E-3"/>
    <n v="4896.7034439931185"/>
  </r>
  <r>
    <s v="Trims Raw Materials"/>
    <x v="16"/>
    <s v="CIPL-03593"/>
    <s v="UNIQLO"/>
    <s v="RM03252022-16-2"/>
    <x v="262"/>
    <s v="YD"/>
    <n v="8676"/>
    <x v="533"/>
    <n v="5.7660935004299786E-3"/>
    <n v="2566.0666272097301"/>
  </r>
  <r>
    <s v="Trims Raw Materials"/>
    <x v="16"/>
    <s v="CIPL-03593"/>
    <s v="UNIQLO"/>
    <s v="RM03252022-16-2"/>
    <x v="262"/>
    <s v="YD"/>
    <n v="14432"/>
    <x v="534"/>
    <n v="5.7660935004299812E-3"/>
    <n v="4268.4962613982061"/>
  </r>
  <r>
    <s v="Trims Raw Materials"/>
    <x v="16"/>
    <s v="CIPL-03595"/>
    <s v="UNIQLO"/>
    <s v="RM05182022-32-1"/>
    <x v="264"/>
    <s v="YD"/>
    <n v="3450"/>
    <x v="535"/>
    <n v="6.3108899208154344E-3"/>
    <n v="1116.8025702268133"/>
  </r>
  <r>
    <s v="Trims Raw Materials"/>
    <x v="16"/>
    <s v="CIPL-03597"/>
    <s v="UNIQLO"/>
    <s v="RM04112022-21-1"/>
    <x v="263"/>
    <s v="YD"/>
    <n v="227"/>
    <x v="536"/>
    <n v="5.9649243107896344E-3"/>
    <n v="69.454037818549253"/>
  </r>
  <r>
    <s v="Trims Raw Materials"/>
    <x v="16"/>
    <s v="CIPL-03597"/>
    <s v="UNIQLO"/>
    <s v="RM04112022-21-1"/>
    <x v="263"/>
    <s v="YD"/>
    <n v="2455"/>
    <x v="536"/>
    <n v="5.9649243107896344E-3"/>
    <n v="751.14388918298857"/>
  </r>
  <r>
    <s v="Trims Raw Materials"/>
    <x v="16"/>
    <s v="CIPL-03597"/>
    <s v="UNIQLO"/>
    <s v="RM04112022-21-1"/>
    <x v="263"/>
    <s v="YD"/>
    <n v="6245"/>
    <x v="537"/>
    <n v="5.964924310789637E-3"/>
    <n v="1910.7509523208821"/>
  </r>
  <r>
    <s v="Trims Raw Materials"/>
    <x v="16"/>
    <s v="CIPL-03606"/>
    <s v="LEVIS"/>
    <s v="RM03222022-8-7"/>
    <x v="255"/>
    <s v="YD"/>
    <n v="43912"/>
    <x v="538"/>
    <n v="4.370302298410309E-3"/>
    <n v="9843.7687145277941"/>
  </r>
  <r>
    <s v="Trims Raw Materials"/>
    <x v="16"/>
    <s v="CIPL-03621"/>
    <s v="NAUTICA"/>
    <s v="RM04122022-13-1"/>
    <x v="265"/>
    <s v="YD"/>
    <n v="2105"/>
    <x v="539"/>
    <n v="1.0339202138702031E-2"/>
    <n v="1116.3640205019674"/>
  </r>
  <r>
    <s v="Trims Raw Materials"/>
    <x v="16"/>
    <s v="CIPL-03621"/>
    <s v="NAUTICA"/>
    <s v="RM04122022-13-1"/>
    <x v="265"/>
    <s v="YD"/>
    <n v="2288"/>
    <x v="540"/>
    <n v="1.0339202138702036E-2"/>
    <n v="1213.4160944933503"/>
  </r>
  <r>
    <s v="Trims Raw Materials"/>
    <x v="16"/>
    <s v="CIPL-03623"/>
    <s v="UNIQLO"/>
    <s v="RM04202022-31-1"/>
    <x v="263"/>
    <s v="YD"/>
    <n v="21842"/>
    <x v="534"/>
    <n v="5.7660935004299812E-3"/>
    <n v="6460.1230142363929"/>
  </r>
  <r>
    <s v="Trims Raw Materials"/>
    <x v="16"/>
    <s v="CIPL-03623"/>
    <s v="UNIQLO"/>
    <s v="RM04202022-31-1"/>
    <x v="263"/>
    <s v="YD"/>
    <n v="44284"/>
    <x v="534"/>
    <n v="5.7660935004299812E-3"/>
    <n v="13097.705684573044"/>
  </r>
  <r>
    <s v="Trims Raw Materials"/>
    <x v="16"/>
    <s v="CIPL-03623"/>
    <s v="UNIQLO"/>
    <s v="RM04202022-31-1"/>
    <x v="263"/>
    <s v="YD"/>
    <n v="26270"/>
    <x v="528"/>
    <n v="5.7660935004299804E-3"/>
    <n v="7769.7752762562959"/>
  </r>
  <r>
    <s v="Trims Raw Materials"/>
    <x v="16"/>
    <s v="CIPL-03626"/>
    <s v="UNIQLO"/>
    <s v="RM04112022-14-1"/>
    <x v="266"/>
    <s v="YD"/>
    <n v="2306"/>
    <x v="541"/>
    <n v="2.0877235087763731E-3"/>
    <n v="246.94429041123843"/>
  </r>
  <r>
    <s v="Trims Raw Materials"/>
    <x v="16"/>
    <s v="CIPL-03626"/>
    <s v="UNIQLO"/>
    <s v="RM04112022-14-1"/>
    <x v="266"/>
    <s v="YD"/>
    <n v="2748"/>
    <x v="542"/>
    <n v="2.0877235087763723E-3"/>
    <n v="294.27706420211746"/>
  </r>
  <r>
    <s v="Trims Raw Materials"/>
    <x v="16"/>
    <s v="CIPL-03626"/>
    <s v="UNIQLO"/>
    <s v="RM04112022-14-1"/>
    <x v="266"/>
    <s v="YD"/>
    <n v="4520"/>
    <x v="542"/>
    <n v="2.0877235087763723E-3"/>
    <n v="484.03651025966923"/>
  </r>
  <r>
    <s v="Trims Raw Materials"/>
    <x v="16"/>
    <s v="CIPL-03611"/>
    <s v="LEVIS"/>
    <s v="RM04192022-52-7"/>
    <x v="255"/>
    <s v="YD"/>
    <n v="7984"/>
    <x v="543"/>
    <n v="5.6925280928895976E-3"/>
    <n v="2331.2691442936307"/>
  </r>
  <r>
    <s v="Trims Raw Materials"/>
    <x v="16"/>
    <s v="CIPL-03661"/>
    <s v="UNIQLO"/>
    <s v="RM06052022-17-1"/>
    <x v="263"/>
    <s v="YD"/>
    <n v="1911"/>
    <x v="536"/>
    <n v="5.9649243107896344E-3"/>
    <n v="584.69897035791905"/>
  </r>
  <r>
    <s v="Trims Raw Materials"/>
    <x v="16"/>
    <s v="CIPL-03581"/>
    <s v="UNIQLO"/>
    <s v="RM02062022-19-1"/>
    <x v="267"/>
    <s v="YD"/>
    <n v="269"/>
    <x v="544"/>
    <n v="2.087353934779422E-3"/>
    <n v="28.801498208455673"/>
  </r>
  <r>
    <s v="Trims Raw Materials"/>
    <x v="16"/>
    <s v="CIPL-03581"/>
    <s v="UNIQLO"/>
    <s v="RM04032022-16-1"/>
    <x v="268"/>
    <s v="YD"/>
    <n v="19628"/>
    <x v="382"/>
    <n v="1.3918156725175816E-3"/>
    <n v="1401.2785580201753"/>
  </r>
  <r>
    <s v="Trims Raw Materials"/>
    <x v="16"/>
    <s v="CIPL-03581"/>
    <s v="UNIQLO"/>
    <s v="RM04032022-16-2"/>
    <x v="269"/>
    <s v="YD"/>
    <n v="12829"/>
    <x v="545"/>
    <n v="1.5906464828772361E-3"/>
    <n v="1046.7264037288321"/>
  </r>
  <r>
    <s v="Trims Raw Materials"/>
    <x v="16"/>
    <s v="CIPL-03568"/>
    <s v="LEVIS"/>
    <s v="RM01212022-2-7"/>
    <x v="255"/>
    <s v="YD"/>
    <n v="13972"/>
    <x v="546"/>
    <n v="2.3652356496884552E-3"/>
    <n v="1695.117072497447"/>
  </r>
  <r>
    <s v="Trims Raw Materials"/>
    <x v="16"/>
    <s v="CIPL-03516"/>
    <s v="LEVIS"/>
    <s v="RM11262021-9-19"/>
    <x v="270"/>
    <s v="YD"/>
    <n v="144"/>
    <x v="547"/>
    <n v="5.5065088313493204E-3"/>
    <n v="40.672937271714304"/>
  </r>
  <r>
    <s v="Trims Raw Materials"/>
    <x v="16"/>
    <s v="CIPL-03516"/>
    <s v="LEVIS"/>
    <s v="RM11262021-9-3"/>
    <x v="254"/>
    <s v="YD"/>
    <n v="38104"/>
    <x v="548"/>
    <n v="3.9845694396074757E-3"/>
    <n v="7787.8696339268035"/>
  </r>
  <r>
    <s v="Trims Raw Materials"/>
    <x v="16"/>
    <s v="CIPL-03566"/>
    <s v="LEVIS"/>
    <s v="RM01192022-12-3"/>
    <x v="254"/>
    <s v="YD"/>
    <n v="17008"/>
    <x v="549"/>
    <n v="2.1110809852050287E-3"/>
    <n v="1841.7252653963671"/>
  </r>
  <r>
    <s v="Trims Raw Materials"/>
    <x v="17"/>
    <s v="CIPL-03577"/>
    <s v="UNIQLO"/>
    <s v="RM02092022-28"/>
    <x v="271"/>
    <s v="PCS"/>
    <n v="336"/>
    <x v="550"/>
    <n v="2.3682169733908851E-3"/>
    <n v="40.815720903059344"/>
  </r>
  <r>
    <s v="Trims Raw Materials"/>
    <x v="18"/>
    <s v="CIPL-03418"/>
    <s v="LEVIS"/>
    <s v="RM08112021-80-2"/>
    <x v="272"/>
    <s v="PCS"/>
    <n v="655"/>
    <x v="551"/>
    <n v="1.5171853285153483E-3"/>
    <n v="50.973756390177549"/>
  </r>
  <r>
    <s v="Trims Raw Materials"/>
    <x v="19"/>
    <s v="CIPL-03577"/>
    <s v="UNIQLO"/>
    <s v="RM02042022-3-2"/>
    <x v="273"/>
    <s v="PCS"/>
    <n v="824163"/>
    <x v="552"/>
    <n v="7.1936987188122995E-4"/>
    <n v="30411.09537171925"/>
  </r>
  <r>
    <s v="Trims Raw Materials"/>
    <x v="19"/>
    <s v="CIPL-03593"/>
    <s v="UNIQLO"/>
    <s v="RM02202022-39-3"/>
    <x v="273"/>
    <s v="PCS"/>
    <n v="496535"/>
    <x v="553"/>
    <n v="4.0099645711286669E-4"/>
    <n v="10213.088775832535"/>
  </r>
  <r>
    <s v="Trims Raw Materials"/>
    <x v="19"/>
    <s v="CIPL-03595"/>
    <s v="UNIQLO"/>
    <s v="RM03132022-2-1"/>
    <x v="274"/>
    <s v="PCS"/>
    <n v="197227"/>
    <x v="554"/>
    <n v="1.670178807021098E-3"/>
    <n v="16896.47235557235"/>
  </r>
  <r>
    <s v="Trims Raw Materials"/>
    <x v="19"/>
    <s v="CIPL-03623"/>
    <s v="UNIQLO"/>
    <s v="RM03292022-35-3"/>
    <x v="273"/>
    <s v="PCS"/>
    <n v="479844"/>
    <x v="555"/>
    <n v="4.1754453600906499E-4"/>
    <n v="10277.076240336735"/>
  </r>
  <r>
    <s v="Trims Raw Materials"/>
    <x v="19"/>
    <s v="CIPL-03622"/>
    <s v="NAUTICA"/>
    <s v="RM05032022-8-1"/>
    <x v="275"/>
    <s v="PCS"/>
    <n v="144"/>
    <x v="556"/>
    <n v="1.449807992205814E-3"/>
    <n v="10.708772350877638"/>
  </r>
  <r>
    <s v="Trims Raw Materials"/>
    <x v="19"/>
    <s v="CIPL-03622"/>
    <s v="NAUTICA"/>
    <s v="RM05032022-8-2"/>
    <x v="276"/>
    <s v="PCS"/>
    <n v="144"/>
    <x v="556"/>
    <n v="1.449807992205814E-3"/>
    <n v="10.708772350877638"/>
  </r>
  <r>
    <s v="Trims Raw Materials"/>
    <x v="19"/>
    <s v="CIPL-03622"/>
    <s v="NAUTICA"/>
    <s v="RM05032022-8-3"/>
    <x v="277"/>
    <s v="PCS"/>
    <n v="144"/>
    <x v="556"/>
    <n v="1.449807992205814E-3"/>
    <n v="10.708772350877638"/>
  </r>
  <r>
    <s v="Trims Raw Materials"/>
    <x v="19"/>
    <s v="CIPL-03622"/>
    <s v="NAUTICA"/>
    <s v="RM05032022-8-4"/>
    <x v="278"/>
    <s v="PCS"/>
    <n v="144"/>
    <x v="556"/>
    <n v="1.449807992205814E-3"/>
    <n v="10.708772350877638"/>
  </r>
  <r>
    <s v="Trims Raw Materials"/>
    <x v="19"/>
    <s v="CIPL-03591"/>
    <s v="UNIQLO"/>
    <s v="RM03132022-1-1"/>
    <x v="274"/>
    <s v="PCS"/>
    <n v="41858"/>
    <x v="557"/>
    <n v="1.6701778569957252E-3"/>
    <n v="3585.9803047381283"/>
  </r>
  <r>
    <s v="Trims Raw Materials"/>
    <x v="20"/>
    <s v="CIPL-03418"/>
    <s v="LEVIS"/>
    <s v="RM08112021-80-17"/>
    <x v="279"/>
    <s v="MTR"/>
    <n v="4.57"/>
    <x v="558"/>
    <n v="4.0070716923685301E-2"/>
    <n v="9.3931231763412431"/>
  </r>
  <r>
    <s v="Trims Raw Materials"/>
    <x v="20"/>
    <s v="CIPL-03418"/>
    <s v="LEVIS"/>
    <s v="RM08112021-80-4"/>
    <x v="280"/>
    <s v="MTR"/>
    <n v="86.87"/>
    <x v="559"/>
    <n v="4.0045399540146367E-2"/>
    <n v="178.43874385805253"/>
  </r>
  <r>
    <s v="Trims Raw Materials"/>
    <x v="20"/>
    <s v="CIPL-03473"/>
    <s v="LEVIS"/>
    <s v="RM09172021-29-6"/>
    <x v="281"/>
    <s v="MTR"/>
    <n v="85.95"/>
    <x v="14"/>
    <n v="0"/>
    <n v="0"/>
  </r>
  <r>
    <s v="Trims Raw Materials"/>
    <x v="20"/>
    <s v="CIPL-03473"/>
    <s v="LEVIS"/>
    <s v="RM09172021-32-3"/>
    <x v="282"/>
    <s v="MTR"/>
    <n v="2207.36"/>
    <x v="14"/>
    <n v="0"/>
    <n v="0"/>
  </r>
  <r>
    <s v="Trims Raw Materials"/>
    <x v="20"/>
    <s v="CIPL-03475"/>
    <s v="LEVIS"/>
    <s v="RM09172021-39-3"/>
    <x v="283"/>
    <s v="MTR"/>
    <n v="39430.42"/>
    <x v="14"/>
    <n v="0"/>
    <n v="0"/>
  </r>
  <r>
    <s v="Trims Raw Materials"/>
    <x v="20"/>
    <s v="CIPL-03475"/>
    <s v="LEVIS"/>
    <s v="RM09172021-39-5"/>
    <x v="284"/>
    <s v="MTR"/>
    <n v="228.6"/>
    <x v="14"/>
    <n v="0"/>
    <n v="0"/>
  </r>
  <r>
    <s v="Trims Raw Materials"/>
    <x v="20"/>
    <s v="CIPL-03474"/>
    <s v="LEVIS"/>
    <s v="RM09172021-34-4"/>
    <x v="285"/>
    <s v="MTR"/>
    <n v="1649.87"/>
    <x v="14"/>
    <n v="0"/>
    <n v="0"/>
  </r>
  <r>
    <s v="Trims Raw Materials"/>
    <x v="20"/>
    <s v="CIPL-03474"/>
    <s v="LEVIS"/>
    <s v="RM09172021-34-5"/>
    <x v="286"/>
    <s v="MTR"/>
    <n v="61.91"/>
    <x v="14"/>
    <n v="0"/>
    <n v="0"/>
  </r>
  <r>
    <s v="Trims Raw Materials"/>
    <x v="20"/>
    <s v="CIPL-03474"/>
    <s v="LEVIS"/>
    <s v="RM09172021-34-6"/>
    <x v="287"/>
    <s v="MTR"/>
    <n v="178.13"/>
    <x v="14"/>
    <n v="0"/>
    <n v="0"/>
  </r>
  <r>
    <s v="Trims Raw Materials"/>
    <x v="20"/>
    <s v="CIPL-03474"/>
    <s v="LEVIS"/>
    <s v="RM09172021-34-7"/>
    <x v="288"/>
    <s v="MTR"/>
    <n v="157.76"/>
    <x v="14"/>
    <n v="0"/>
    <n v="0"/>
  </r>
  <r>
    <s v="Trims Raw Materials"/>
    <x v="20"/>
    <s v="CIPL-03509"/>
    <s v="AMAZON"/>
    <s v="RM10172021-9-1"/>
    <x v="289"/>
    <s v="MTR"/>
    <n v="4.57"/>
    <x v="14"/>
    <n v="0"/>
    <n v="0"/>
  </r>
  <r>
    <s v="Trims Raw Materials"/>
    <x v="20"/>
    <s v="CIPL-03509"/>
    <s v="AMAZON"/>
    <s v="RM10172021-9-1"/>
    <x v="289"/>
    <s v="MTR"/>
    <n v="4.57"/>
    <x v="14"/>
    <n v="0"/>
    <n v="0"/>
  </r>
  <r>
    <s v="Trims Raw Materials"/>
    <x v="20"/>
    <s v="CIPL-03509"/>
    <s v="AMAZON"/>
    <s v="RM10172021-9-2"/>
    <x v="290"/>
    <s v="MTR"/>
    <n v="3.9200000000000017"/>
    <x v="14"/>
    <n v="0"/>
    <n v="0"/>
  </r>
  <r>
    <s v="Trims Raw Materials"/>
    <x v="20"/>
    <s v="CIPL-03509"/>
    <s v="AMAZON"/>
    <s v="RM10172021-9-2"/>
    <x v="290"/>
    <s v="MTR"/>
    <n v="2.5500000000000007"/>
    <x v="14"/>
    <n v="0"/>
    <n v="0"/>
  </r>
  <r>
    <s v="Trims Raw Materials"/>
    <x v="20"/>
    <s v="CIPL-03495"/>
    <s v="LEVIS"/>
    <s v="RM10252021-34-23"/>
    <x v="285"/>
    <s v="MTR"/>
    <n v="3364.98"/>
    <x v="14"/>
    <n v="0"/>
    <n v="0"/>
  </r>
  <r>
    <s v="Trims Raw Materials"/>
    <x v="20"/>
    <s v="CIPL-03495"/>
    <s v="LEVIS"/>
    <s v="RM10252021-34-4"/>
    <x v="291"/>
    <s v="MTR"/>
    <n v="742.49"/>
    <x v="14"/>
    <n v="0"/>
    <n v="0"/>
  </r>
  <r>
    <s v="Trims Raw Materials"/>
    <x v="20"/>
    <s v="CIPL-03495"/>
    <s v="LEVIS"/>
    <s v="RM10252021-34-5"/>
    <x v="292"/>
    <s v="MTR"/>
    <n v="492.33"/>
    <x v="14"/>
    <n v="0"/>
    <n v="0"/>
  </r>
  <r>
    <s v="Trims Raw Materials"/>
    <x v="20"/>
    <s v="CIPL-03495"/>
    <s v="LEVIS"/>
    <s v="RM10252021-34-6"/>
    <x v="293"/>
    <s v="MTR"/>
    <n v="1021.39"/>
    <x v="14"/>
    <n v="0"/>
    <n v="0"/>
  </r>
  <r>
    <s v="Trims Raw Materials"/>
    <x v="20"/>
    <s v="CIPL-03526"/>
    <s v="UNIQLO"/>
    <s v="RM11022021-14-1"/>
    <x v="294"/>
    <s v="MTR"/>
    <n v="1097.28"/>
    <x v="560"/>
    <n v="1.4133861191357767E-2"/>
    <n v="795.508803208053"/>
  </r>
  <r>
    <s v="Trims Raw Materials"/>
    <x v="20"/>
    <s v="CIPL-03526"/>
    <s v="UNIQLO"/>
    <s v="RM11022021-14-1"/>
    <x v="294"/>
    <s v="MTR"/>
    <n v="448.97"/>
    <x v="561"/>
    <n v="1.4133873783612208E-2"/>
    <n v="325.49568531262838"/>
  </r>
  <r>
    <s v="Trims Raw Materials"/>
    <x v="20"/>
    <s v="CIPL-03526"/>
    <s v="UNIQLO"/>
    <s v="RM11022021-14-5"/>
    <x v="295"/>
    <s v="MTR"/>
    <n v="3.66"/>
    <x v="562"/>
    <n v="1.0865071604352704E-2"/>
    <n v="2.0397661620719307"/>
  </r>
  <r>
    <s v="Trims Raw Materials"/>
    <x v="20"/>
    <s v="CIPL-03504"/>
    <s v="AMAZON"/>
    <s v="RM11172021-33-1"/>
    <x v="296"/>
    <s v="MTR"/>
    <n v="414.22"/>
    <x v="563"/>
    <n v="6.3539265045887373E-3"/>
    <n v="135.00192343673075"/>
  </r>
  <r>
    <s v="Trims Raw Materials"/>
    <x v="20"/>
    <s v="CIPL-03504"/>
    <s v="AMAZON"/>
    <s v="RM11172021-33-2"/>
    <x v="297"/>
    <s v="MTR"/>
    <n v="46.63"/>
    <x v="564"/>
    <n v="6.3619036898263882E-3"/>
    <n v="15.216655569056602"/>
  </r>
  <r>
    <s v="Trims Raw Materials"/>
    <x v="20"/>
    <s v="CIPL-03504"/>
    <s v="AMAZON"/>
    <s v="RM11172021-33-2"/>
    <x v="297"/>
    <s v="MTR"/>
    <n v="149.96"/>
    <x v="565"/>
    <n v="6.3629571813549075E-3"/>
    <n v="48.944189058915988"/>
  </r>
  <r>
    <s v="Trims Raw Materials"/>
    <x v="20"/>
    <s v="CIPL-03504"/>
    <s v="AMAZON"/>
    <s v="RM11172021-33-3"/>
    <x v="298"/>
    <s v="MTR"/>
    <n v="306.89"/>
    <x v="566"/>
    <n v="1.3058860873958734E-2"/>
    <n v="205.56763381360918"/>
  </r>
  <r>
    <s v="Trims Raw Materials"/>
    <x v="20"/>
    <s v="CIPL-03504"/>
    <s v="AMAZON"/>
    <s v="RM11172021-33-3"/>
    <x v="298"/>
    <s v="MTR"/>
    <n v="131.9"/>
    <x v="567"/>
    <n v="1.3058918196707252E-2"/>
    <n v="88.352471310145674"/>
  </r>
  <r>
    <s v="Trims Raw Materials"/>
    <x v="20"/>
    <s v="CIPL-03489"/>
    <s v="LEVIS"/>
    <s v="RM11222021-5-12"/>
    <x v="299"/>
    <s v="MTR"/>
    <n v="10.06"/>
    <x v="14"/>
    <n v="0"/>
    <n v="0"/>
  </r>
  <r>
    <s v="Trims Raw Materials"/>
    <x v="20"/>
    <s v="CIPL-03489"/>
    <s v="LEVIS"/>
    <s v="RM11222021-5-13"/>
    <x v="300"/>
    <s v="MTR"/>
    <n v="7.32"/>
    <x v="14"/>
    <n v="0"/>
    <n v="0"/>
  </r>
  <r>
    <s v="Trims Raw Materials"/>
    <x v="20"/>
    <s v="CIPL-03489"/>
    <s v="LEVIS"/>
    <s v="RM11222021-5-2"/>
    <x v="301"/>
    <s v="MTR"/>
    <n v="127.1"/>
    <x v="14"/>
    <n v="0"/>
    <n v="0"/>
  </r>
  <r>
    <s v="Trims Raw Materials"/>
    <x v="20"/>
    <s v="CIPL-03489"/>
    <s v="LEVIS"/>
    <s v="RM11222021-5-3"/>
    <x v="302"/>
    <s v="MTR"/>
    <n v="119.79"/>
    <x v="14"/>
    <n v="0"/>
    <n v="0"/>
  </r>
  <r>
    <s v="Trims Raw Materials"/>
    <x v="20"/>
    <s v="CIPL-03489"/>
    <s v="LEVIS"/>
    <s v="RM11222021-5-4"/>
    <x v="303"/>
    <s v="MTR"/>
    <n v="100"/>
    <x v="14"/>
    <n v="0"/>
    <n v="0"/>
  </r>
  <r>
    <s v="Trims Raw Materials"/>
    <x v="20"/>
    <s v="CIPL-03490"/>
    <s v="LEVIS"/>
    <s v="RM11222021-16-12"/>
    <x v="299"/>
    <s v="MTR"/>
    <n v="25.6"/>
    <x v="14"/>
    <n v="0"/>
    <n v="0"/>
  </r>
  <r>
    <s v="Trims Raw Materials"/>
    <x v="20"/>
    <s v="CIPL-03490"/>
    <s v="LEVIS"/>
    <s v="RM11222021-16-13"/>
    <x v="304"/>
    <s v="MTR"/>
    <n v="18.29"/>
    <x v="14"/>
    <n v="0"/>
    <n v="0"/>
  </r>
  <r>
    <s v="Trims Raw Materials"/>
    <x v="20"/>
    <s v="CIPL-03490"/>
    <s v="LEVIS"/>
    <s v="RM11222021-16-2"/>
    <x v="301"/>
    <s v="MTR"/>
    <n v="282.55"/>
    <x v="14"/>
    <n v="0"/>
    <n v="0"/>
  </r>
  <r>
    <s v="Trims Raw Materials"/>
    <x v="20"/>
    <s v="CIPL-03490"/>
    <s v="LEVIS"/>
    <s v="RM11222021-16-3"/>
    <x v="305"/>
    <s v="MTR"/>
    <n v="168.25"/>
    <x v="14"/>
    <n v="0"/>
    <n v="0"/>
  </r>
  <r>
    <s v="Trims Raw Materials"/>
    <x v="20"/>
    <s v="CIPL-03492"/>
    <s v="LEVIS"/>
    <s v="RM11222021-25-15"/>
    <x v="299"/>
    <s v="MTR"/>
    <n v="45.72"/>
    <x v="14"/>
    <n v="0"/>
    <n v="0"/>
  </r>
  <r>
    <s v="Trims Raw Materials"/>
    <x v="20"/>
    <s v="CIPL-03492"/>
    <s v="LEVIS"/>
    <s v="RM11222021-25-16"/>
    <x v="304"/>
    <s v="MTR"/>
    <n v="32.92"/>
    <x v="14"/>
    <n v="0"/>
    <n v="0"/>
  </r>
  <r>
    <s v="Trims Raw Materials"/>
    <x v="20"/>
    <s v="CIPL-03492"/>
    <s v="LEVIS"/>
    <s v="RM11222021-25-3"/>
    <x v="305"/>
    <s v="MTR"/>
    <n v="256.03000000000003"/>
    <x v="14"/>
    <n v="0"/>
    <n v="0"/>
  </r>
  <r>
    <s v="Trims Raw Materials"/>
    <x v="20"/>
    <s v="CIPL-03492"/>
    <s v="LEVIS"/>
    <s v="RM11222021-25-4"/>
    <x v="303"/>
    <s v="MTR"/>
    <n v="13.46"/>
    <x v="14"/>
    <n v="0"/>
    <n v="0"/>
  </r>
  <r>
    <s v="Trims Raw Materials"/>
    <x v="20"/>
    <s v="CIPL-03493"/>
    <s v="LEVIS"/>
    <s v="RM11222021-8-15"/>
    <x v="299"/>
    <s v="MTR"/>
    <n v="49.38"/>
    <x v="14"/>
    <n v="0"/>
    <n v="0"/>
  </r>
  <r>
    <s v="Trims Raw Materials"/>
    <x v="20"/>
    <s v="CIPL-03493"/>
    <s v="LEVIS"/>
    <s v="RM11222021-8-16"/>
    <x v="300"/>
    <s v="MTR"/>
    <n v="34.75"/>
    <x v="14"/>
    <n v="0"/>
    <n v="0"/>
  </r>
  <r>
    <s v="Trims Raw Materials"/>
    <x v="20"/>
    <s v="CIPL-03493"/>
    <s v="LEVIS"/>
    <s v="RM11222021-8-2"/>
    <x v="301"/>
    <s v="MTR"/>
    <n v="71.319999999999993"/>
    <x v="14"/>
    <n v="0"/>
    <n v="0"/>
  </r>
  <r>
    <s v="Trims Raw Materials"/>
    <x v="20"/>
    <s v="CIPL-03542"/>
    <s v="UNIQLO"/>
    <s v="RM12052021-21-1"/>
    <x v="306"/>
    <s v="MTR"/>
    <n v="228.6"/>
    <x v="568"/>
    <n v="9.784980824786146E-3"/>
    <n v="114.73684661654612"/>
  </r>
  <r>
    <s v="Trims Raw Materials"/>
    <x v="20"/>
    <s v="CIPL-03542"/>
    <s v="UNIQLO"/>
    <s v="RM12052021-21-1"/>
    <x v="306"/>
    <s v="MTR"/>
    <n v="182.88"/>
    <x v="568"/>
    <n v="9.784980824786146E-3"/>
    <n v="91.789477293236899"/>
  </r>
  <r>
    <s v="Trims Raw Materials"/>
    <x v="20"/>
    <s v="CIPL-03542"/>
    <s v="UNIQLO"/>
    <s v="RM12052021-21-1"/>
    <x v="306"/>
    <s v="MTR"/>
    <n v="548.64"/>
    <x v="568"/>
    <n v="9.784980824786146E-3"/>
    <n v="275.36843187971067"/>
  </r>
  <r>
    <s v="Trims Raw Materials"/>
    <x v="20"/>
    <s v="CIPL-03542"/>
    <s v="UNIQLO"/>
    <s v="RM12052021-21-1"/>
    <x v="306"/>
    <s v="MTR"/>
    <n v="228.6"/>
    <x v="568"/>
    <n v="9.784980824786146E-3"/>
    <n v="114.73684661654612"/>
  </r>
  <r>
    <s v="Trims Raw Materials"/>
    <x v="20"/>
    <s v="CIPL-03542"/>
    <s v="UNIQLO"/>
    <s v="RM12052021-21-1"/>
    <x v="306"/>
    <s v="MTR"/>
    <n v="182.88"/>
    <x v="568"/>
    <n v="9.784980824786146E-3"/>
    <n v="91.789477293236899"/>
  </r>
  <r>
    <s v="Trims Raw Materials"/>
    <x v="20"/>
    <s v="CIPL-03512"/>
    <s v="LEVIS"/>
    <s v="RM11242021-5-22"/>
    <x v="307"/>
    <s v="MTR"/>
    <n v="9.14"/>
    <x v="569"/>
    <n v="6.3521440508773636E-3"/>
    <n v="2.978058596625019"/>
  </r>
  <r>
    <s v="Trims Raw Materials"/>
    <x v="20"/>
    <s v="CIPL-03512"/>
    <s v="LEVIS"/>
    <s v="RM11242021-5-24"/>
    <x v="256"/>
    <s v="MTR"/>
    <n v="912.57"/>
    <x v="570"/>
    <n v="3.3139557793597689E-3"/>
    <n v="155.12421662557034"/>
  </r>
  <r>
    <s v="Trims Raw Materials"/>
    <x v="20"/>
    <s v="CIPL-03512"/>
    <s v="LEVIS"/>
    <s v="RM11242021-5-5"/>
    <x v="255"/>
    <s v="MTR"/>
    <n v="78481.119999999995"/>
    <x v="571"/>
    <n v="4.4440674423486372E-3"/>
    <n v="17890.090521431055"/>
  </r>
  <r>
    <s v="Trims Raw Materials"/>
    <x v="20"/>
    <s v="CIPL-03514"/>
    <s v="LEVIS"/>
    <s v="RM11242021-26-17"/>
    <x v="308"/>
    <s v="MTR"/>
    <n v="20"/>
    <x v="14"/>
    <n v="0"/>
    <n v="0"/>
  </r>
  <r>
    <s v="Trims Raw Materials"/>
    <x v="20"/>
    <s v="CIPL-03514"/>
    <s v="LEVIS"/>
    <s v="RM11242021-26-3"/>
    <x v="283"/>
    <s v="MTR"/>
    <n v="44210.03"/>
    <x v="14"/>
    <n v="0"/>
    <n v="0"/>
  </r>
  <r>
    <s v="Trims Raw Materials"/>
    <x v="20"/>
    <s v="CIPL-03514"/>
    <s v="LEVIS"/>
    <s v="RM11242021-26-5"/>
    <x v="284"/>
    <s v="MTR"/>
    <n v="1478.59"/>
    <x v="14"/>
    <n v="0"/>
    <n v="0"/>
  </r>
  <r>
    <s v="Trims Raw Materials"/>
    <x v="20"/>
    <s v="CIPL-03513"/>
    <s v="LEVIS"/>
    <s v="RM11252021-12-13"/>
    <x v="309"/>
    <s v="MTR"/>
    <n v="3097.26"/>
    <x v="572"/>
    <n v="7.5779186048620575E-3"/>
    <n v="1203.9107841780951"/>
  </r>
  <r>
    <s v="Trims Raw Materials"/>
    <x v="20"/>
    <s v="CIPL-03513"/>
    <s v="LEVIS"/>
    <s v="RM11252021-12-19"/>
    <x v="310"/>
    <s v="MTR"/>
    <n v="21"/>
    <x v="573"/>
    <n v="3.4937413820339291E-3"/>
    <n v="3.7633685690227123"/>
  </r>
  <r>
    <s v="Trims Raw Materials"/>
    <x v="20"/>
    <s v="CIPL-03513"/>
    <s v="LEVIS"/>
    <s v="RM11252021-12-20"/>
    <x v="311"/>
    <s v="MTR"/>
    <n v="11"/>
    <x v="574"/>
    <n v="3.4885769454012106E-3"/>
    <n v="1.9683743463994134"/>
  </r>
  <r>
    <s v="Trims Raw Materials"/>
    <x v="20"/>
    <s v="CIPL-03513"/>
    <s v="LEVIS"/>
    <s v="RM11252021-12-4"/>
    <x v="286"/>
    <s v="MTR"/>
    <n v="3202.0200000000004"/>
    <x v="575"/>
    <n v="4.4193938838942215E-3"/>
    <n v="725.86098760410732"/>
  </r>
  <r>
    <s v="Trims Raw Materials"/>
    <x v="20"/>
    <s v="CIPL-03513"/>
    <s v="LEVIS"/>
    <s v="RM11252021-12-5"/>
    <x v="287"/>
    <s v="MTR"/>
    <n v="3454.22"/>
    <x v="576"/>
    <n v="4.1712093244530932E-3"/>
    <n v="739.0582746727124"/>
  </r>
  <r>
    <s v="Trims Raw Materials"/>
    <x v="20"/>
    <s v="CIPL-03513"/>
    <s v="LEVIS"/>
    <s v="RM11252021-12-6"/>
    <x v="292"/>
    <s v="MTR"/>
    <n v="1701.8899999999999"/>
    <x v="577"/>
    <n v="4.4874177684305844E-3"/>
    <n v="391.73709142591423"/>
  </r>
  <r>
    <s v="Trims Raw Materials"/>
    <x v="20"/>
    <s v="CIPL-03518"/>
    <s v="LEVIS"/>
    <s v="RM11252021-55-4"/>
    <x v="312"/>
    <s v="MTR"/>
    <n v="30.18"/>
    <x v="14"/>
    <n v="0"/>
    <n v="0"/>
  </r>
  <r>
    <s v="Trims Raw Materials"/>
    <x v="20"/>
    <s v="CIPL-03518"/>
    <s v="LEVIS"/>
    <s v="RM11252021-55-5"/>
    <x v="313"/>
    <s v="MTR"/>
    <n v="251.46"/>
    <x v="14"/>
    <n v="0"/>
    <n v="0"/>
  </r>
  <r>
    <s v="Trims Raw Materials"/>
    <x v="20"/>
    <s v="CIPL-03518"/>
    <s v="LEVIS"/>
    <s v="RM11252021-55-6"/>
    <x v="288"/>
    <s v="MTR"/>
    <n v="27.76"/>
    <x v="14"/>
    <n v="0"/>
    <n v="0"/>
  </r>
  <r>
    <s v="Trims Raw Materials"/>
    <x v="20"/>
    <s v="CIPL-03516"/>
    <s v="LEVIS"/>
    <s v="RM11262021-9-15"/>
    <x v="314"/>
    <s v="MTR"/>
    <n v="820.78"/>
    <x v="578"/>
    <n v="1.6685916101236632E-2"/>
    <n v="702.49546621757293"/>
  </r>
  <r>
    <s v="Trims Raw Materials"/>
    <x v="20"/>
    <s v="CIPL-03516"/>
    <s v="LEVIS"/>
    <s v="RM11262021-9-4"/>
    <x v="285"/>
    <s v="MTR"/>
    <n v="1151.06"/>
    <x v="579"/>
    <n v="1.630068552569763E-2"/>
    <n v="962.4330670812094"/>
  </r>
  <r>
    <s v="Trims Raw Materials"/>
    <x v="20"/>
    <s v="CIPL-03516"/>
    <s v="LEVIS"/>
    <s v="RM11262021-9-5"/>
    <x v="286"/>
    <s v="MTR"/>
    <n v="1169.3900000000001"/>
    <x v="580"/>
    <n v="1.6466848092511015E-2"/>
    <n v="987.72616749090139"/>
  </r>
  <r>
    <s v="Trims Raw Materials"/>
    <x v="20"/>
    <s v="CIPL-03516"/>
    <s v="LEVIS"/>
    <s v="RM11262021-9-6"/>
    <x v="287"/>
    <s v="MTR"/>
    <n v="221.34999999999997"/>
    <x v="581"/>
    <n v="1.6224450403054348E-2"/>
    <n v="184.21128209671605"/>
  </r>
  <r>
    <s v="Trims Raw Materials"/>
    <x v="20"/>
    <s v="CIPL-03516"/>
    <s v="LEVIS"/>
    <s v="RM11262021-9-7"/>
    <x v="288"/>
    <s v="MTR"/>
    <n v="395.5"/>
    <x v="582"/>
    <n v="1.6289547199174526E-2"/>
    <n v="330.46251591727349"/>
  </r>
  <r>
    <s v="Trims Raw Materials"/>
    <x v="20"/>
    <s v="CIPL-03516"/>
    <s v="LEVIS"/>
    <s v="RM11262021-9-8"/>
    <x v="315"/>
    <s v="MTR"/>
    <n v="666.33"/>
    <x v="583"/>
    <n v="1.599168698511939E-2"/>
    <n v="546.57574078879463"/>
  </r>
  <r>
    <s v="Trims Raw Materials"/>
    <x v="20"/>
    <s v="CIPL-03516"/>
    <s v="LEVIS"/>
    <s v="RM12152021-33-4"/>
    <x v="316"/>
    <s v="MTR"/>
    <n v="2"/>
    <x v="584"/>
    <n v="1.6005880233952188E-2"/>
    <n v="1.6420117604679045"/>
  </r>
  <r>
    <s v="Trims Raw Materials"/>
    <x v="20"/>
    <s v="CIPL-03516"/>
    <s v="LEVIS"/>
    <s v="RM12152021-33-8"/>
    <x v="317"/>
    <s v="MTR"/>
    <n v="2"/>
    <x v="584"/>
    <n v="1.6005880233952188E-2"/>
    <n v="1.6420117604679045"/>
  </r>
  <r>
    <s v="Trims Raw Materials"/>
    <x v="20"/>
    <s v="CIPL-03521"/>
    <s v="LEVIS"/>
    <s v="RM11302021-29-3"/>
    <x v="280"/>
    <s v="MTR"/>
    <n v="248.72000000000116"/>
    <x v="585"/>
    <n v="6.0659705251248537E-3"/>
    <n v="77.388728189009171"/>
  </r>
  <r>
    <s v="Trims Raw Materials"/>
    <x v="20"/>
    <s v="CIPL-03521"/>
    <s v="LEVIS"/>
    <s v="RM11302021-29-4"/>
    <x v="284"/>
    <s v="MTR"/>
    <n v="46.629999999999995"/>
    <x v="586"/>
    <n v="6.1017990483522491E-3"/>
    <n v="14.594526889624651"/>
  </r>
  <r>
    <s v="Trims Raw Materials"/>
    <x v="20"/>
    <s v="CIPL-03515"/>
    <s v="LEVIS"/>
    <s v="RM11302021-6-4"/>
    <x v="312"/>
    <s v="MTR"/>
    <n v="157.28"/>
    <x v="14"/>
    <n v="0"/>
    <n v="0"/>
  </r>
  <r>
    <s v="Trims Raw Materials"/>
    <x v="20"/>
    <s v="CIPL-03515"/>
    <s v="LEVIS"/>
    <s v="RM11302021-6-4"/>
    <x v="312"/>
    <s v="MTR"/>
    <n v="46.63"/>
    <x v="14"/>
    <n v="0"/>
    <n v="0"/>
  </r>
  <r>
    <s v="Trims Raw Materials"/>
    <x v="20"/>
    <s v="CIPL-03515"/>
    <s v="LEVIS"/>
    <s v="RM11302021-6-5"/>
    <x v="313"/>
    <s v="MTR"/>
    <n v="1686.15"/>
    <x v="14"/>
    <n v="0"/>
    <n v="0"/>
  </r>
  <r>
    <s v="Trims Raw Materials"/>
    <x v="20"/>
    <s v="CIPL-03515"/>
    <s v="LEVIS"/>
    <s v="RM11302021-6-6"/>
    <x v="288"/>
    <s v="MTR"/>
    <n v="536.98"/>
    <x v="14"/>
    <n v="0"/>
    <n v="0"/>
  </r>
  <r>
    <s v="Trims Raw Materials"/>
    <x v="20"/>
    <s v="CIPL-03519"/>
    <s v="LEVIS"/>
    <s v="RM11302021-23-2"/>
    <x v="313"/>
    <s v="MTR"/>
    <n v="5335.52"/>
    <x v="14"/>
    <n v="0"/>
    <n v="0"/>
  </r>
  <r>
    <s v="Trims Raw Materials"/>
    <x v="20"/>
    <s v="CIPL-03519"/>
    <s v="LEVIS"/>
    <s v="RM11302021-23-3"/>
    <x v="280"/>
    <s v="MTR"/>
    <n v="43.89"/>
    <x v="14"/>
    <n v="0"/>
    <n v="0"/>
  </r>
  <r>
    <s v="Trims Raw Materials"/>
    <x v="20"/>
    <s v="CIPL-03519"/>
    <s v="LEVIS"/>
    <s v="RM11302021-23-4"/>
    <x v="284"/>
    <s v="MTR"/>
    <n v="159.11000000000001"/>
    <x v="14"/>
    <n v="0"/>
    <n v="0"/>
  </r>
  <r>
    <s v="Trims Raw Materials"/>
    <x v="20"/>
    <s v="CIPL-03547"/>
    <s v="AMAZON"/>
    <s v="RM12052021-13-4"/>
    <x v="318"/>
    <s v="MTR"/>
    <n v="1657.57"/>
    <x v="587"/>
    <n v="7.7325425340796523E-3"/>
    <n v="657.4472305282145"/>
  </r>
  <r>
    <s v="Trims Raw Materials"/>
    <x v="20"/>
    <s v="CIPL-03547"/>
    <s v="AMAZON"/>
    <s v="RM12052021-13-4"/>
    <x v="318"/>
    <s v="MTR"/>
    <n v="673.31"/>
    <x v="588"/>
    <n v="7.7325225665258995E-3"/>
    <n v="267.05638476926754"/>
  </r>
  <r>
    <s v="Trims Raw Materials"/>
    <x v="20"/>
    <s v="CIPL-03547"/>
    <s v="AMAZON"/>
    <s v="RM12052021-13-5"/>
    <x v="319"/>
    <s v="MTR"/>
    <n v="1472.47"/>
    <x v="589"/>
    <n v="8.5596888688384137E-3"/>
    <n v="646.50388506869842"/>
  </r>
  <r>
    <s v="Trims Raw Materials"/>
    <x v="20"/>
    <s v="CIPL-03546"/>
    <s v="AMAZON"/>
    <s v="RM12052021-23-19"/>
    <x v="320"/>
    <s v="MTR"/>
    <n v="1300"/>
    <x v="590"/>
    <n v="7.943290873868197E-3"/>
    <n v="529.67627813602871"/>
  </r>
  <r>
    <s v="Trims Raw Materials"/>
    <x v="20"/>
    <s v="CIPL-03546"/>
    <s v="AMAZON"/>
    <s v="RM12052021-23-4"/>
    <x v="318"/>
    <s v="MTR"/>
    <n v="1190.3100000000002"/>
    <x v="591"/>
    <n v="7.9433101671267554E-3"/>
    <n v="484.98500152503266"/>
  </r>
  <r>
    <s v="Trims Raw Materials"/>
    <x v="20"/>
    <s v="CIPL-03546"/>
    <s v="AMAZON"/>
    <s v="RM12052021-23-4"/>
    <x v="318"/>
    <s v="MTR"/>
    <n v="484.21000000000004"/>
    <x v="592"/>
    <n v="7.9432130596170155E-3"/>
    <n v="197.28618319559712"/>
  </r>
  <r>
    <s v="Trims Raw Materials"/>
    <x v="20"/>
    <s v="CIPL-03546"/>
    <s v="AMAZON"/>
    <s v="RM12052021-23-5"/>
    <x v="319"/>
    <s v="MTR"/>
    <n v="374.62"/>
    <x v="593"/>
    <n v="7.9432542518888191E-3"/>
    <n v="152.63570190784259"/>
  </r>
  <r>
    <s v="Trims Raw Materials"/>
    <x v="20"/>
    <s v="CIPL-03545"/>
    <s v="AMAZON"/>
    <s v="RM12062021-39-2"/>
    <x v="290"/>
    <s v="MTR"/>
    <n v="46.63"/>
    <x v="594"/>
    <n v="7.4449623608826244E-3"/>
    <n v="17.807158594887959"/>
  </r>
  <r>
    <s v="Trims Raw Materials"/>
    <x v="20"/>
    <s v="CIPL-03545"/>
    <s v="AMAZON"/>
    <s v="RM12062021-39-2"/>
    <x v="290"/>
    <s v="MTR"/>
    <n v="52.12"/>
    <x v="595"/>
    <n v="7.446618223753752E-3"/>
    <n v="19.908117741822043"/>
  </r>
  <r>
    <s v="Trims Raw Materials"/>
    <x v="20"/>
    <s v="CIPL-03517"/>
    <s v="LEVIS"/>
    <s v="RM12092021-2-19"/>
    <x v="285"/>
    <s v="MTR"/>
    <n v="1400.08"/>
    <x v="596"/>
    <n v="1.4886606262464134E-2"/>
    <n v="1069.0924396959508"/>
  </r>
  <r>
    <s v="Trims Raw Materials"/>
    <x v="20"/>
    <s v="CIPL-03517"/>
    <s v="LEVIS"/>
    <s v="RM12092021-2-5"/>
    <x v="291"/>
    <s v="MTR"/>
    <n v="488.29"/>
    <x v="597"/>
    <n v="8.5389463090416642E-3"/>
    <n v="213.86948209324194"/>
  </r>
  <r>
    <s v="Trims Raw Materials"/>
    <x v="20"/>
    <s v="CIPL-03517"/>
    <s v="LEVIS"/>
    <s v="RM12092021-2-6"/>
    <x v="292"/>
    <s v="MTR"/>
    <n v="251.18"/>
    <x v="598"/>
    <n v="1.4991865265552578E-2"/>
    <n v="193.15565671740151"/>
  </r>
  <r>
    <s v="Trims Raw Materials"/>
    <x v="20"/>
    <s v="CIPL-03517"/>
    <s v="LEVIS"/>
    <s v="RM12092021-2-7"/>
    <x v="293"/>
    <s v="MTR"/>
    <n v="276.14999999999998"/>
    <x v="599"/>
    <n v="8.6019615838015297E-3"/>
    <n v="121.8454316913668"/>
  </r>
  <r>
    <s v="Trims Raw Materials"/>
    <x v="20"/>
    <s v="CIPL-03520"/>
    <s v="LEVIS"/>
    <s v="RM12152021-19-7"/>
    <x v="321"/>
    <s v="MTR"/>
    <n v="356.62"/>
    <x v="600"/>
    <n v="6.793097956990719E-3"/>
    <n v="124.26255459342204"/>
  </r>
  <r>
    <s v="Trims Raw Materials"/>
    <x v="20"/>
    <s v="CIPL-03534"/>
    <s v="LEVIS"/>
    <s v="RM12162021-5-21"/>
    <x v="285"/>
    <s v="MTR"/>
    <n v="3156.52"/>
    <x v="601"/>
    <n v="9.5487316862937731E-3"/>
    <n v="1546.0407625424198"/>
  </r>
  <r>
    <s v="Trims Raw Materials"/>
    <x v="20"/>
    <s v="CIPL-03534"/>
    <s v="LEVIS"/>
    <s v="RM12162021-5-4"/>
    <x v="291"/>
    <s v="MTR"/>
    <n v="1321.31"/>
    <x v="602"/>
    <n v="6.3537196462720262E-3"/>
    <n v="430.62523330581564"/>
  </r>
  <r>
    <s v="Trims Raw Materials"/>
    <x v="20"/>
    <s v="CIPL-03534"/>
    <s v="LEVIS"/>
    <s v="RM12162021-5-5"/>
    <x v="292"/>
    <s v="MTR"/>
    <n v="1019.68"/>
    <x v="603"/>
    <n v="1.1148549301254205E-2"/>
    <n v="583.10795275150292"/>
  </r>
  <r>
    <s v="Trims Raw Materials"/>
    <x v="20"/>
    <s v="CIPL-03534"/>
    <s v="LEVIS"/>
    <s v="RM12162021-5-6"/>
    <x v="293"/>
    <s v="MTR"/>
    <n v="908"/>
    <x v="604"/>
    <n v="6.3538268649732752E-3"/>
    <n v="295.92927479339568"/>
  </r>
  <r>
    <s v="Trims Raw Materials"/>
    <x v="20"/>
    <s v="CIPL-03536"/>
    <s v="LEVIS"/>
    <s v="RM12172021-32-3"/>
    <x v="283"/>
    <s v="MTR"/>
    <n v="18699.82"/>
    <x v="584"/>
    <n v="1.6005880233952188E-2"/>
    <n v="15352.662179316465"/>
  </r>
  <r>
    <s v="Trims Raw Materials"/>
    <x v="20"/>
    <s v="CIPL-03536"/>
    <s v="LEVIS"/>
    <s v="RM12172021-32-5"/>
    <x v="284"/>
    <s v="MTR"/>
    <n v="821.13"/>
    <x v="605"/>
    <n v="2.7661195695486866E-2"/>
    <n v="1165.063437621435"/>
  </r>
  <r>
    <s v="Trims Raw Materials"/>
    <x v="20"/>
    <s v="CIPL-03533"/>
    <s v="LEVIS"/>
    <s v="RM12172021-3-13"/>
    <x v="309"/>
    <s v="MTR"/>
    <n v="1600"/>
    <x v="606"/>
    <n v="2.1255013627447064E-3"/>
    <n v="174.44080218039153"/>
  </r>
  <r>
    <s v="Trims Raw Materials"/>
    <x v="20"/>
    <s v="CIPL-03533"/>
    <s v="LEVIS"/>
    <s v="RM12172021-3-4"/>
    <x v="286"/>
    <s v="MTR"/>
    <n v="20900"/>
    <x v="606"/>
    <n v="2.1255013627447064E-3"/>
    <n v="2278.6329784813643"/>
  </r>
  <r>
    <s v="Trims Raw Materials"/>
    <x v="20"/>
    <s v="CIPL-03533"/>
    <s v="LEVIS"/>
    <s v="RM12172021-3-5"/>
    <x v="287"/>
    <s v="MTR"/>
    <n v="10200"/>
    <x v="607"/>
    <n v="2.1255013627447068E-3"/>
    <n v="1112.0601138999962"/>
  </r>
  <r>
    <s v="Trims Raw Materials"/>
    <x v="20"/>
    <s v="CIPL-03533"/>
    <s v="LEVIS"/>
    <s v="RM12172021-3-6"/>
    <x v="292"/>
    <s v="MTR"/>
    <n v="3300"/>
    <x v="606"/>
    <n v="2.1255013627447064E-3"/>
    <n v="359.78415449705756"/>
  </r>
  <r>
    <s v="Trims Raw Materials"/>
    <x v="20"/>
    <s v="CIPL-03535"/>
    <s v="LEVIS"/>
    <s v="RM12172021-22-2"/>
    <x v="293"/>
    <s v="MTR"/>
    <n v="128.01999999999998"/>
    <x v="608"/>
    <n v="6.5805822800644965E-3"/>
    <n v="43.212446143493885"/>
  </r>
  <r>
    <s v="Trims Raw Materials"/>
    <x v="20"/>
    <s v="CIPL-03535"/>
    <s v="LEVIS"/>
    <s v="RM12172021-22-4"/>
    <x v="312"/>
    <s v="MTR"/>
    <n v="800.1"/>
    <x v="609"/>
    <n v="8.5461711889370309E-3"/>
    <n v="350.73779156826856"/>
  </r>
  <r>
    <s v="Trims Raw Materials"/>
    <x v="20"/>
    <s v="CIPL-03535"/>
    <s v="LEVIS"/>
    <s v="RM12172021-22-5"/>
    <x v="313"/>
    <s v="MTR"/>
    <n v="1364.2800000000007"/>
    <x v="610"/>
    <n v="8.5424319922748886E-3"/>
    <n v="597.79426911842086"/>
  </r>
  <r>
    <s v="Trims Raw Materials"/>
    <x v="20"/>
    <s v="CIPL-03535"/>
    <s v="LEVIS"/>
    <s v="RM12172021-22-6"/>
    <x v="288"/>
    <s v="MTR"/>
    <n v="466.5"/>
    <x v="611"/>
    <n v="1.1598677046768013E-2"/>
    <n v="277.54078284231724"/>
  </r>
  <r>
    <s v="Trims Raw Materials"/>
    <x v="20"/>
    <s v="CIPL-03537"/>
    <s v="LEVIS"/>
    <s v="RM12182021-43-3"/>
    <x v="280"/>
    <s v="MTR"/>
    <n v="20291.449999999997"/>
    <x v="612"/>
    <n v="1.8670213092771556E-2"/>
    <n v="19432.517245461313"/>
  </r>
  <r>
    <s v="Trims Raw Materials"/>
    <x v="20"/>
    <s v="CIPL-03537"/>
    <s v="LEVIS"/>
    <s v="RM12182021-43-4"/>
    <x v="284"/>
    <s v="MTR"/>
    <n v="565.09999999999991"/>
    <x v="613"/>
    <n v="5.7003326112843086E-3"/>
    <n v="165.23125795863675"/>
  </r>
  <r>
    <s v="Trims Raw Materials"/>
    <x v="20"/>
    <s v="CIPL-03538"/>
    <s v="LEVIS"/>
    <s v="RM12232021-6-18"/>
    <x v="279"/>
    <s v="MTR"/>
    <n v="21.95"/>
    <x v="614"/>
    <n v="7.8898239555015535E-3"/>
    <n v="8.8831816358232594"/>
  </r>
  <r>
    <s v="Trims Raw Materials"/>
    <x v="20"/>
    <s v="CIPL-03538"/>
    <s v="LEVIS"/>
    <s v="RM12232021-6-3"/>
    <x v="280"/>
    <s v="MTR"/>
    <n v="758.0300000000002"/>
    <x v="615"/>
    <n v="7.8954740876165299E-3"/>
    <n v="306.99500622263599"/>
  </r>
  <r>
    <s v="Trims Raw Materials"/>
    <x v="20"/>
    <s v="CIPL-03538"/>
    <s v="LEVIS"/>
    <s v="RM12232021-6-4"/>
    <x v="284"/>
    <s v="MTR"/>
    <n v="274.32"/>
    <x v="616"/>
    <n v="6.3537142155611383E-3"/>
    <n v="89.402950883612732"/>
  </r>
  <r>
    <s v="Trims Raw Materials"/>
    <x v="20"/>
    <s v="CIPL-03577"/>
    <s v="UNIQLO"/>
    <s v="RM02042022-11-1"/>
    <x v="322"/>
    <s v="MTR"/>
    <n v="1121.97"/>
    <x v="617"/>
    <n v="7.8279762874289491E-3"/>
    <n v="450.50275455520665"/>
  </r>
  <r>
    <s v="Trims Raw Materials"/>
    <x v="20"/>
    <s v="CIPL-03577"/>
    <s v="UNIQLO"/>
    <s v="RM02042022-11-2"/>
    <x v="323"/>
    <s v="MTR"/>
    <n v="989.3900000000001"/>
    <x v="618"/>
    <n v="1.8700011689613365E-2"/>
    <n v="949.02160456558647"/>
  </r>
  <r>
    <s v="Trims Raw Materials"/>
    <x v="20"/>
    <s v="CIPL-03577"/>
    <s v="UNIQLO"/>
    <s v="RM02042022-11-2"/>
    <x v="323"/>
    <s v="MTR"/>
    <n v="2.74"/>
    <x v="619"/>
    <n v="1.8722025209047758E-2"/>
    <n v="2.6312983490727908"/>
  </r>
  <r>
    <s v="Trims Raw Materials"/>
    <x v="20"/>
    <s v="CIPL-03577"/>
    <s v="UNIQLO"/>
    <s v="RM02042022-11-2"/>
    <x v="323"/>
    <s v="MTR"/>
    <n v="460.85999999999996"/>
    <x v="620"/>
    <n v="1.8700088192138319E-2"/>
    <n v="442.05812264422889"/>
  </r>
  <r>
    <s v="Trims Raw Materials"/>
    <x v="20"/>
    <s v="CIPL-03577"/>
    <s v="UNIQLO"/>
    <s v="RM02042022-11-3"/>
    <x v="324"/>
    <s v="MTR"/>
    <n v="111.56"/>
    <x v="621"/>
    <n v="2.3483280363022656E-2"/>
    <n v="134.37979475729881"/>
  </r>
  <r>
    <s v="Trims Raw Materials"/>
    <x v="20"/>
    <s v="CIPL-03577"/>
    <s v="UNIQLO"/>
    <s v="RM02042022-11-3"/>
    <x v="324"/>
    <s v="MTR"/>
    <n v="18.29"/>
    <x v="622"/>
    <n v="2.3481386023884845E-2"/>
    <n v="22.029474550376857"/>
  </r>
  <r>
    <s v="Trims Raw Materials"/>
    <x v="20"/>
    <s v="CIPL-03577"/>
    <s v="UNIQLO"/>
    <s v="RM02042022-11-3"/>
    <x v="324"/>
    <s v="MTR"/>
    <n v="388.62"/>
    <x v="623"/>
    <n v="2.3483953979486751E-2"/>
    <n v="468.12633419550809"/>
  </r>
  <r>
    <s v="Trims Raw Materials"/>
    <x v="20"/>
    <s v="CIPL-03577"/>
    <s v="UNIQLO"/>
    <s v="RM02042022-11-4"/>
    <x v="325"/>
    <s v="MTR"/>
    <n v="134.41999999999999"/>
    <x v="624"/>
    <n v="1.9134618083711436E-2"/>
    <n v="131.9320753628125"/>
  </r>
  <r>
    <s v="Trims Raw Materials"/>
    <x v="20"/>
    <s v="CIPL-03577"/>
    <s v="UNIQLO"/>
    <s v="RM02042022-11-4"/>
    <x v="325"/>
    <s v="MTR"/>
    <n v="107.9"/>
    <x v="625"/>
    <n v="1.9134931740265544E-2"/>
    <n v="105.90465913477466"/>
  </r>
  <r>
    <s v="Trims Raw Materials"/>
    <x v="20"/>
    <s v="CIPL-03577"/>
    <s v="UNIQLO"/>
    <s v="RM02042022-11-4"/>
    <x v="325"/>
    <s v="MTR"/>
    <n v="7.32"/>
    <x v="626"/>
    <n v="1.9122526023660758E-2"/>
    <n v="7.1799768904931964"/>
  </r>
  <r>
    <s v="Trims Raw Materials"/>
    <x v="20"/>
    <s v="CIPL-03369"/>
    <s v="LEVIS"/>
    <s v="RM05142021-1-6"/>
    <x v="326"/>
    <s v="MTR"/>
    <n v="182.88"/>
    <x v="627"/>
    <n v="7.2669790925411794E-3"/>
    <n v="68.168985136443951"/>
  </r>
  <r>
    <s v="Trims Raw Materials"/>
    <x v="20"/>
    <s v="CIPL-03369"/>
    <s v="LEVIS"/>
    <s v="RM05142021-1-7"/>
    <x v="327"/>
    <s v="MTR"/>
    <n v="274.32"/>
    <x v="628"/>
    <n v="7.2648046523578931E-3"/>
    <n v="102.22288121223482"/>
  </r>
  <r>
    <s v="Trims Raw Materials"/>
    <x v="20"/>
    <s v="CIPL-03296"/>
    <s v="LEVIS"/>
    <s v="RM06042021-30-4"/>
    <x v="282"/>
    <s v="MTR"/>
    <n v="18.29"/>
    <x v="629"/>
    <n v="3.5656919517751055E-3"/>
    <n v="3.3452165057979668"/>
  </r>
  <r>
    <s v="Trims Raw Materials"/>
    <x v="20"/>
    <s v="CIPL-03379"/>
    <s v="LEVIS"/>
    <s v="RM06032021-25-6"/>
    <x v="328"/>
    <s v="MTR"/>
    <n v="939.59"/>
    <x v="14"/>
    <n v="0"/>
    <n v="0"/>
  </r>
  <r>
    <s v="Trims Raw Materials"/>
    <x v="20"/>
    <s v="CIPL-03379"/>
    <s v="LEVIS"/>
    <s v="RM06242021-4-9"/>
    <x v="300"/>
    <s v="MTR"/>
    <n v="3.66"/>
    <x v="14"/>
    <n v="0"/>
    <n v="0"/>
  </r>
  <r>
    <s v="Trims Raw Materials"/>
    <x v="20"/>
    <s v="CIPL-03393"/>
    <s v="LEVIS"/>
    <s v="RM07072021-26-3"/>
    <x v="280"/>
    <s v="MTR"/>
    <n v="161.85"/>
    <x v="14"/>
    <n v="0"/>
    <n v="0"/>
  </r>
  <r>
    <s v="Trims Raw Materials"/>
    <x v="20"/>
    <s v="CIPL-03393"/>
    <s v="LEVIS"/>
    <s v="RM07072021-26-4"/>
    <x v="327"/>
    <s v="MTR"/>
    <n v="192.02"/>
    <x v="14"/>
    <n v="0"/>
    <n v="0"/>
  </r>
  <r>
    <s v="Trims Raw Materials"/>
    <x v="20"/>
    <s v="CIPL-03592"/>
    <s v="UNIQLO"/>
    <s v="RM02132022-65-1"/>
    <x v="329"/>
    <s v="MTR"/>
    <n v="3334.82"/>
    <x v="630"/>
    <n v="7.8279771483137778E-3"/>
    <n v="1339.0248947537398"/>
  </r>
  <r>
    <s v="Trims Raw Materials"/>
    <x v="20"/>
    <s v="CIPL-03592"/>
    <s v="UNIQLO"/>
    <s v="RM02132022-65-1"/>
    <x v="329"/>
    <s v="MTR"/>
    <n v="865.93999999999994"/>
    <x v="631"/>
    <n v="7.8279557322462785E-3"/>
    <n v="347.69853998678133"/>
  </r>
  <r>
    <s v="Trims Raw Materials"/>
    <x v="20"/>
    <s v="CIPL-03592"/>
    <s v="UNIQLO"/>
    <s v="RM02132022-65-1"/>
    <x v="329"/>
    <s v="MTR"/>
    <n v="3001.05"/>
    <x v="632"/>
    <n v="7.8280128307138819E-3"/>
    <n v="1205.0122579056138"/>
  </r>
  <r>
    <s v="Trims Raw Materials"/>
    <x v="20"/>
    <s v="CIPL-03592"/>
    <s v="UNIQLO"/>
    <s v="RM02132022-65-1"/>
    <x v="329"/>
    <s v="MTR"/>
    <n v="175.57"/>
    <x v="633"/>
    <n v="7.8277528120176115E-3"/>
    <n v="70.49431856120593"/>
  </r>
  <r>
    <s v="Trims Raw Materials"/>
    <x v="20"/>
    <s v="CIPL-03592"/>
    <s v="UNIQLO"/>
    <s v="RM02132022-65-1"/>
    <x v="329"/>
    <s v="MTR"/>
    <n v="860.45"/>
    <x v="634"/>
    <n v="7.8279882988478763E-3"/>
    <n v="345.49559253174368"/>
  </r>
  <r>
    <s v="Trims Raw Materials"/>
    <x v="20"/>
    <s v="CIPL-03592"/>
    <s v="UNIQLO"/>
    <s v="RM02132022-65-2"/>
    <x v="330"/>
    <s v="MTR"/>
    <n v="461.77"/>
    <x v="635"/>
    <n v="1.8482821609650195E-2"/>
    <n v="437.78481253468817"/>
  </r>
  <r>
    <s v="Trims Raw Materials"/>
    <x v="20"/>
    <s v="CIPL-03592"/>
    <s v="UNIQLO"/>
    <s v="RM02132022-65-2"/>
    <x v="330"/>
    <s v="MTR"/>
    <n v="30.179999999999993"/>
    <x v="636"/>
    <n v="1.847980195688638E-2"/>
    <n v="28.607720423058829"/>
  </r>
  <r>
    <s v="Trims Raw Materials"/>
    <x v="20"/>
    <s v="CIPL-03592"/>
    <s v="UNIQLO"/>
    <s v="RM02132022-65-2"/>
    <x v="330"/>
    <s v="MTR"/>
    <n v="1241.75"/>
    <x v="637"/>
    <n v="1.8482818956967927E-2"/>
    <n v="1177.2510404398151"/>
  </r>
  <r>
    <s v="Trims Raw Materials"/>
    <x v="20"/>
    <s v="CIPL-03592"/>
    <s v="UNIQLO"/>
    <s v="RM02132022-65-2"/>
    <x v="330"/>
    <s v="MTR"/>
    <n v="436.16999999999996"/>
    <x v="638"/>
    <n v="1.8482690707825371E-2"/>
    <n v="413.51159520603221"/>
  </r>
  <r>
    <s v="Trims Raw Materials"/>
    <x v="20"/>
    <s v="CIPL-03592"/>
    <s v="UNIQLO"/>
    <s v="RM02132022-65-2"/>
    <x v="330"/>
    <s v="MTR"/>
    <n v="1376.1799999999998"/>
    <x v="639"/>
    <n v="1.8471382282411904E-2"/>
    <n v="1303.8911668694095"/>
  </r>
  <r>
    <s v="Trims Raw Materials"/>
    <x v="20"/>
    <s v="CIPL-03592"/>
    <s v="UNIQLO"/>
    <s v="RM05302022-30-1"/>
    <x v="331"/>
    <s v="MTR"/>
    <n v="47.55"/>
    <x v="640"/>
    <n v="8.4801027005127101E-3"/>
    <n v="20.683228883409381"/>
  </r>
  <r>
    <s v="Trims Raw Materials"/>
    <x v="20"/>
    <s v="CIPL-03592"/>
    <s v="UNIQLO"/>
    <s v="RM05302022-30-1"/>
    <x v="331"/>
    <s v="MTR"/>
    <n v="38.409999999999997"/>
    <x v="641"/>
    <n v="8.4791686375713122E-3"/>
    <n v="16.705684867369115"/>
  </r>
  <r>
    <s v="Trims Raw Materials"/>
    <x v="20"/>
    <s v="CIPL-03592"/>
    <s v="UNIQLO"/>
    <s v="RM05302022-30-1"/>
    <x v="331"/>
    <s v="MTR"/>
    <n v="119.79"/>
    <x v="642"/>
    <n v="8.4800618593160928E-3"/>
    <n v="52.10582661012748"/>
  </r>
  <r>
    <s v="Trims Raw Materials"/>
    <x v="20"/>
    <s v="CIPL-03569"/>
    <s v="LEVIS"/>
    <s v="RM02092022-24-3"/>
    <x v="282"/>
    <s v="MTR"/>
    <n v="1881.84"/>
    <x v="14"/>
    <n v="0"/>
    <n v="0"/>
  </r>
  <r>
    <s v="Trims Raw Materials"/>
    <x v="20"/>
    <s v="CIPL-03569"/>
    <s v="LEVIS"/>
    <s v="RM02092022-24-5"/>
    <x v="255"/>
    <s v="MTR"/>
    <n v="20076.57"/>
    <x v="14"/>
    <n v="0"/>
    <n v="0"/>
  </r>
  <r>
    <s v="Trims Raw Materials"/>
    <x v="20"/>
    <s v="CIPL-03583"/>
    <s v="UNIQLO"/>
    <s v="RM01202022-48-1"/>
    <x v="294"/>
    <s v="MTR"/>
    <n v="105.16"/>
    <x v="14"/>
    <n v="0"/>
    <n v="0"/>
  </r>
  <r>
    <s v="Trims Raw Materials"/>
    <x v="20"/>
    <s v="CIPL-03583"/>
    <s v="UNIQLO"/>
    <s v="RM01202022-48-3"/>
    <x v="332"/>
    <s v="MTR"/>
    <n v="179.22"/>
    <x v="14"/>
    <n v="0"/>
    <n v="0"/>
  </r>
  <r>
    <s v="Trims Raw Materials"/>
    <x v="20"/>
    <s v="CIPL-03583"/>
    <s v="UNIQLO"/>
    <s v="RM01202022-48-3"/>
    <x v="332"/>
    <s v="MTR"/>
    <n v="101.5"/>
    <x v="14"/>
    <n v="0"/>
    <n v="0"/>
  </r>
  <r>
    <s v="Trims Raw Materials"/>
    <x v="20"/>
    <s v="CIPL-03583"/>
    <s v="UNIQLO"/>
    <s v="RM01202022-48-3"/>
    <x v="332"/>
    <s v="MTR"/>
    <n v="23.77"/>
    <x v="14"/>
    <n v="0"/>
    <n v="0"/>
  </r>
  <r>
    <s v="Trims Raw Materials"/>
    <x v="20"/>
    <s v="CIPL-03583"/>
    <s v="UNIQLO"/>
    <s v="RM01202022-48-3"/>
    <x v="332"/>
    <s v="MTR"/>
    <n v="64.92"/>
    <x v="14"/>
    <n v="0"/>
    <n v="0"/>
  </r>
  <r>
    <s v="Trims Raw Materials"/>
    <x v="20"/>
    <s v="CIPL-03583"/>
    <s v="UNIQLO"/>
    <s v="RM01202022-48-5"/>
    <x v="295"/>
    <s v="MTR"/>
    <n v="2.74"/>
    <x v="14"/>
    <n v="0"/>
    <n v="0"/>
  </r>
  <r>
    <s v="Trims Raw Materials"/>
    <x v="20"/>
    <s v="CIPL-03583"/>
    <s v="UNIQLO"/>
    <s v="RM01202022-48-5"/>
    <x v="295"/>
    <s v="MTR"/>
    <n v="63.09"/>
    <x v="14"/>
    <n v="0"/>
    <n v="0"/>
  </r>
  <r>
    <s v="Trims Raw Materials"/>
    <x v="20"/>
    <s v="CIPL-03583"/>
    <s v="UNIQLO"/>
    <s v="RM01202022-48-5"/>
    <x v="295"/>
    <s v="MTR"/>
    <n v="141.72999999999999"/>
    <x v="14"/>
    <n v="0"/>
    <n v="0"/>
  </r>
  <r>
    <s v="Trims Raw Materials"/>
    <x v="20"/>
    <s v="CIPL-03583"/>
    <s v="UNIQLO"/>
    <s v="RM01202022-48-5"/>
    <x v="295"/>
    <s v="MTR"/>
    <n v="28.35"/>
    <x v="14"/>
    <n v="0"/>
    <n v="0"/>
  </r>
  <r>
    <s v="Trims Raw Materials"/>
    <x v="20"/>
    <s v="CIPL-03583"/>
    <s v="UNIQLO"/>
    <s v="RM03162022-17-1"/>
    <x v="333"/>
    <s v="MTR"/>
    <n v="626.36"/>
    <x v="14"/>
    <n v="0"/>
    <n v="0"/>
  </r>
  <r>
    <s v="Trims Raw Materials"/>
    <x v="20"/>
    <s v="CIPL-03583"/>
    <s v="UNIQLO"/>
    <s v="RM03162022-17-1"/>
    <x v="333"/>
    <s v="MTR"/>
    <n v="451.71"/>
    <x v="14"/>
    <n v="0"/>
    <n v="0"/>
  </r>
  <r>
    <s v="Trims Raw Materials"/>
    <x v="20"/>
    <s v="CIPL-03593"/>
    <s v="UNIQLO"/>
    <s v="RM02222022-10-1"/>
    <x v="322"/>
    <s v="MTR"/>
    <n v="865.94"/>
    <x v="643"/>
    <n v="7.8279557322462768E-3"/>
    <n v="347.69853998678133"/>
  </r>
  <r>
    <s v="Trims Raw Materials"/>
    <x v="20"/>
    <s v="CIPL-03593"/>
    <s v="UNIQLO"/>
    <s v="RM02222022-10-1"/>
    <x v="322"/>
    <s v="MTR"/>
    <n v="1015.9000000000001"/>
    <x v="644"/>
    <n v="7.8279723310805596E-3"/>
    <n v="407.91243709114474"/>
  </r>
  <r>
    <s v="Trims Raw Materials"/>
    <x v="20"/>
    <s v="CIPL-03593"/>
    <s v="UNIQLO"/>
    <s v="RM02222022-10-1"/>
    <x v="322"/>
    <s v="MTR"/>
    <n v="1093.6200000000001"/>
    <x v="645"/>
    <n v="7.8280018387056598E-3"/>
    <n v="439.12085937084527"/>
  </r>
  <r>
    <s v="Trims Raw Materials"/>
    <x v="20"/>
    <s v="CIPL-03593"/>
    <s v="UNIQLO"/>
    <s v="RM02222022-10-2"/>
    <x v="323"/>
    <s v="MTR"/>
    <n v="924.45"/>
    <x v="646"/>
    <n v="1.8700355495192299E-2"/>
    <n v="886.74754363753061"/>
  </r>
  <r>
    <s v="Trims Raw Materials"/>
    <x v="20"/>
    <s v="CIPL-03593"/>
    <s v="UNIQLO"/>
    <s v="RM02222022-10-2"/>
    <x v="323"/>
    <s v="MTR"/>
    <n v="597.10000000000014"/>
    <x v="647"/>
    <n v="1.8700285794971485E-2"/>
    <n v="572.74594064817745"/>
  </r>
  <r>
    <s v="Trims Raw Materials"/>
    <x v="20"/>
    <s v="CIPL-03593"/>
    <s v="UNIQLO"/>
    <s v="RM02222022-10-2"/>
    <x v="323"/>
    <s v="MTR"/>
    <n v="894.29000000000008"/>
    <x v="648"/>
    <n v="1.8700043383835019E-2"/>
    <n v="857.80326179772976"/>
  </r>
  <r>
    <s v="Trims Raw Materials"/>
    <x v="20"/>
    <s v="CIPL-03593"/>
    <s v="UNIQLO"/>
    <s v="RM02222022-10-3"/>
    <x v="324"/>
    <s v="MTR"/>
    <n v="196.60000000000002"/>
    <x v="649"/>
    <n v="2.3483476177778115E-2"/>
    <n v="236.81685141655117"/>
  </r>
  <r>
    <s v="Trims Raw Materials"/>
    <x v="20"/>
    <s v="CIPL-03593"/>
    <s v="UNIQLO"/>
    <s v="RM02222022-10-3"/>
    <x v="324"/>
    <s v="MTR"/>
    <n v="63.09"/>
    <x v="650"/>
    <n v="2.3485294005391431E-2"/>
    <n v="76.001687198800141"/>
  </r>
  <r>
    <s v="Trims Raw Materials"/>
    <x v="20"/>
    <s v="CIPL-03593"/>
    <s v="UNIQLO"/>
    <s v="RM02222022-10-4"/>
    <x v="325"/>
    <s v="MTR"/>
    <n v="431.6"/>
    <x v="625"/>
    <n v="1.9134931740265544E-2"/>
    <n v="423.61863653909865"/>
  </r>
  <r>
    <s v="Trims Raw Materials"/>
    <x v="20"/>
    <s v="CIPL-03593"/>
    <s v="UNIQLO"/>
    <s v="RM02222022-10-4"/>
    <x v="325"/>
    <s v="MTR"/>
    <n v="212.14"/>
    <x v="651"/>
    <n v="1.9135145773087142E-2"/>
    <n v="208.21932982430269"/>
  </r>
  <r>
    <s v="Trims Raw Materials"/>
    <x v="20"/>
    <s v="CIPL-03593"/>
    <s v="UNIQLO"/>
    <s v="RM02222022-10-4"/>
    <x v="325"/>
    <s v="MTR"/>
    <n v="232.26"/>
    <x v="652"/>
    <n v="1.9134875885468861E-2"/>
    <n v="227.96426627315901"/>
  </r>
  <r>
    <s v="Trims Raw Materials"/>
    <x v="20"/>
    <s v="CIPL-03593"/>
    <s v="UNIQLO"/>
    <s v="RM04202022-1-1"/>
    <x v="334"/>
    <s v="MTR"/>
    <n v="873.26"/>
    <x v="653"/>
    <n v="1.5003499815231929E-2"/>
    <n v="672.0519562486495"/>
  </r>
  <r>
    <s v="Trims Raw Materials"/>
    <x v="20"/>
    <s v="CIPL-03596"/>
    <s v="UNIQLO"/>
    <s v="RM04082022-7-1"/>
    <x v="335"/>
    <s v="MTR"/>
    <n v="406.90999999999985"/>
    <x v="654"/>
    <n v="7.8279461845657938E-3"/>
    <n v="163.38526958196169"/>
  </r>
  <r>
    <s v="Trims Raw Materials"/>
    <x v="20"/>
    <s v="CIPL-03596"/>
    <s v="UNIQLO"/>
    <s v="RM04082022-7-1"/>
    <x v="335"/>
    <s v="MTR"/>
    <n v="1248.1600000000001"/>
    <x v="655"/>
    <n v="7.8279595733507096E-3"/>
    <n v="501.17054602107345"/>
  </r>
  <r>
    <s v="Trims Raw Materials"/>
    <x v="20"/>
    <s v="CIPL-03596"/>
    <s v="UNIQLO"/>
    <s v="RM04082022-7-1"/>
    <x v="335"/>
    <s v="MTR"/>
    <n v="895.2"/>
    <x v="656"/>
    <n v="7.8279636732748684E-3"/>
    <n v="359.44759308031564"/>
  </r>
  <r>
    <s v="Trims Raw Materials"/>
    <x v="20"/>
    <s v="CIPL-03596"/>
    <s v="UNIQLO"/>
    <s v="RM04082022-7-2"/>
    <x v="336"/>
    <s v="MTR"/>
    <n v="13.710000000000036"/>
    <x v="657"/>
    <n v="1.8708369464912538E-2"/>
    <n v="13.156491745363814"/>
  </r>
  <r>
    <s v="Trims Raw Materials"/>
    <x v="20"/>
    <s v="CIPL-03596"/>
    <s v="UNIQLO"/>
    <s v="RM04082022-7-2"/>
    <x v="336"/>
    <s v="MTR"/>
    <n v="312.73"/>
    <x v="658"/>
    <n v="1.8699874634023464E-2"/>
    <n v="299.96801179429815"/>
  </r>
  <r>
    <s v="Trims Raw Materials"/>
    <x v="20"/>
    <s v="CIPL-03596"/>
    <s v="UNIQLO"/>
    <s v="RM04082022-7-3"/>
    <x v="337"/>
    <s v="MTR"/>
    <n v="21.939999999999998"/>
    <x v="659"/>
    <n v="2.3489948060721261E-2"/>
    <n v="26.435369460452222"/>
  </r>
  <r>
    <s v="Trims Raw Materials"/>
    <x v="20"/>
    <s v="CIPL-03573"/>
    <s v="LEVIS"/>
    <s v="RM02252022-22-3"/>
    <x v="280"/>
    <s v="MTR"/>
    <n v="6002.12"/>
    <x v="660"/>
    <n v="4.1754470175527445E-3"/>
    <n v="1285.5067340529936"/>
  </r>
  <r>
    <s v="Trims Raw Materials"/>
    <x v="20"/>
    <s v="CIPL-03573"/>
    <s v="LEVIS"/>
    <s v="RM02252022-22-3"/>
    <x v="280"/>
    <s v="MTR"/>
    <n v="17282.16"/>
    <x v="661"/>
    <n v="4.1836229126418992E-3"/>
    <n v="3708.6620405559433"/>
  </r>
  <r>
    <s v="Trims Raw Materials"/>
    <x v="20"/>
    <s v="CIPL-03573"/>
    <s v="LEVIS"/>
    <s v="RM02252022-22-4"/>
    <x v="284"/>
    <s v="MTR"/>
    <n v="1329.54"/>
    <x v="662"/>
    <n v="7.5323129995221796E-3"/>
    <n v="513.6845114253847"/>
  </r>
  <r>
    <s v="Trims Raw Materials"/>
    <x v="20"/>
    <s v="CIPL-03595"/>
    <s v="UNIQLO"/>
    <s v="RM04202022-18-1"/>
    <x v="338"/>
    <s v="MTR"/>
    <n v="781.81"/>
    <x v="663"/>
    <n v="2.130956830948114E-2"/>
    <n v="854.56003360003524"/>
  </r>
  <r>
    <s v="Trims Raw Materials"/>
    <x v="20"/>
    <s v="CIPL-03595"/>
    <s v="UNIQLO"/>
    <s v="RM04202022-18-1"/>
    <x v="338"/>
    <s v="MTR"/>
    <n v="596.19000000000005"/>
    <x v="664"/>
    <n v="2.1309470904813034E-2"/>
    <n v="651.66449345874048"/>
  </r>
  <r>
    <s v="Trims Raw Materials"/>
    <x v="20"/>
    <s v="CIPL-03595"/>
    <s v="UNIQLO"/>
    <s v="RM04202022-18-1"/>
    <x v="338"/>
    <s v="MTR"/>
    <n v="746.15"/>
    <x v="665"/>
    <n v="2.1309525219916706E-2"/>
    <n v="815.58010224284078"/>
  </r>
  <r>
    <s v="Trims Raw Materials"/>
    <x v="20"/>
    <s v="CIPL-03595"/>
    <s v="UNIQLO"/>
    <s v="RM04202022-18-2"/>
    <x v="339"/>
    <s v="MTR"/>
    <n v="5717.74"/>
    <x v="666"/>
    <n v="5.4361035005916656E-3"/>
    <n v="1594.3322264294729"/>
  </r>
  <r>
    <s v="Trims Raw Materials"/>
    <x v="20"/>
    <s v="CIPL-03595"/>
    <s v="UNIQLO"/>
    <s v="RM04202022-18-2"/>
    <x v="339"/>
    <s v="MTR"/>
    <n v="4570.17"/>
    <x v="667"/>
    <n v="5.4361018855838689E-3"/>
    <n v="1274.3439097544388"/>
  </r>
  <r>
    <s v="Trims Raw Materials"/>
    <x v="20"/>
    <s v="CIPL-03595"/>
    <s v="UNIQLO"/>
    <s v="RM04202022-18-2"/>
    <x v="339"/>
    <s v="MTR"/>
    <n v="5995.72"/>
    <x v="668"/>
    <n v="5.4361011835453226E-3"/>
    <n v="1671.8433405882063"/>
  </r>
  <r>
    <s v="Trims Raw Materials"/>
    <x v="20"/>
    <s v="CIPL-03597"/>
    <s v="UNIQLO"/>
    <s v="RM04182022-23-1"/>
    <x v="333"/>
    <s v="MTR"/>
    <n v="2.74"/>
    <x v="669"/>
    <n v="8.4902207343356094E-3"/>
    <n v="1.1932632048120795"/>
  </r>
  <r>
    <s v="Trims Raw Materials"/>
    <x v="20"/>
    <s v="CIPL-03597"/>
    <s v="UNIQLO"/>
    <s v="RM04182022-23-1"/>
    <x v="333"/>
    <s v="MTR"/>
    <n v="6.4"/>
    <x v="670"/>
    <n v="8.481376754404012E-3"/>
    <n v="2.7842808112281858"/>
  </r>
  <r>
    <s v="Trims Raw Materials"/>
    <x v="20"/>
    <s v="CIPL-03597"/>
    <s v="UNIQLO"/>
    <s v="RM04182022-23-1"/>
    <x v="333"/>
    <s v="MTR"/>
    <n v="30.18"/>
    <x v="671"/>
    <n v="8.4789679566890444E-3"/>
    <n v="13.125895252932876"/>
  </r>
  <r>
    <s v="Trims Raw Materials"/>
    <x v="20"/>
    <s v="CIPL-03597"/>
    <s v="UNIQLO"/>
    <s v="RM04182022-23-1"/>
    <x v="333"/>
    <s v="MTR"/>
    <n v="4.57"/>
    <x v="672"/>
    <n v="8.4840280131581233E-3"/>
    <n v="1.9887720080201325"/>
  </r>
  <r>
    <s v="Trims Raw Materials"/>
    <x v="20"/>
    <s v="CIPL-03597"/>
    <s v="UNIQLO"/>
    <s v="RM04182022-23-1"/>
    <x v="333"/>
    <s v="MTR"/>
    <n v="20.12"/>
    <x v="671"/>
    <n v="8.4789679566890444E-3"/>
    <n v="8.7505968352885848"/>
  </r>
  <r>
    <s v="Trims Raw Materials"/>
    <x v="20"/>
    <s v="CIPL-03597"/>
    <s v="UNIQLO"/>
    <s v="RM04182022-23-2"/>
    <x v="340"/>
    <s v="MTR"/>
    <n v="31.09"/>
    <x v="673"/>
    <n v="7.8278839459703167E-3"/>
    <n v="12.483368911880218"/>
  </r>
  <r>
    <s v="Trims Raw Materials"/>
    <x v="20"/>
    <s v="CIPL-03597"/>
    <s v="UNIQLO"/>
    <s v="RM04182022-23-2"/>
    <x v="340"/>
    <s v="MTR"/>
    <n v="7.3100000000000023"/>
    <x v="674"/>
    <n v="7.8335531304487924E-3"/>
    <n v="2.9372632733835906"/>
  </r>
  <r>
    <s v="Trims Raw Materials"/>
    <x v="20"/>
    <s v="CIPL-03597"/>
    <s v="UNIQLO"/>
    <s v="RM04182022-25-1"/>
    <x v="341"/>
    <s v="MTR"/>
    <n v="14.63000000000001"/>
    <x v="675"/>
    <n v="1.8483246896044418E-2"/>
    <n v="13.870409902089126"/>
  </r>
  <r>
    <s v="Trims Raw Materials"/>
    <x v="20"/>
    <s v="CIPL-03597"/>
    <s v="UNIQLO"/>
    <s v="RM04182022-25-1"/>
    <x v="341"/>
    <s v="MTR"/>
    <n v="18.29"/>
    <x v="676"/>
    <n v="1.8480720481761217E-2"/>
    <n v="17.338012377611413"/>
  </r>
  <r>
    <s v="Trims Raw Materials"/>
    <x v="20"/>
    <s v="CIPL-03597"/>
    <s v="UNIQLO"/>
    <s v="RM04182022-25-1"/>
    <x v="341"/>
    <s v="MTR"/>
    <n v="2.7399999999999949"/>
    <x v="677"/>
    <n v="1.8504327241500706E-2"/>
    <n v="2.6007018566417091"/>
  </r>
  <r>
    <s v="Trims Raw Materials"/>
    <x v="20"/>
    <s v="CIPL-03570"/>
    <s v="LEVIS"/>
    <s v="RM03092022-14-23"/>
    <x v="342"/>
    <s v="MTR"/>
    <n v="21.95"/>
    <x v="678"/>
    <n v="1.6250682177003199E-2"/>
    <n v="18.296702473785221"/>
  </r>
  <r>
    <s v="Trims Raw Materials"/>
    <x v="20"/>
    <s v="CIPL-03570"/>
    <s v="LEVIS"/>
    <s v="RM03092022-14-24"/>
    <x v="343"/>
    <s v="MTR"/>
    <n v="5.49"/>
    <x v="679"/>
    <n v="1.6261390501181215E-2"/>
    <n v="4.5792750338514852"/>
  </r>
  <r>
    <s v="Trims Raw Materials"/>
    <x v="20"/>
    <s v="CIPL-03570"/>
    <s v="LEVIS"/>
    <s v="RM03092022-14-26"/>
    <x v="344"/>
    <s v="MTR"/>
    <n v="3.66"/>
    <x v="680"/>
    <n v="1.6243282048507293E-2"/>
    <n v="3.0494504122975372"/>
  </r>
  <r>
    <s v="Trims Raw Materials"/>
    <x v="20"/>
    <s v="CIPL-03570"/>
    <s v="LEVIS"/>
    <s v="RM03092022-14-3"/>
    <x v="313"/>
    <s v="MTR"/>
    <n v="7110.37"/>
    <x v="681"/>
    <n v="1.6254418746901755E-2"/>
    <n v="5928.3024064254078"/>
  </r>
  <r>
    <s v="Trims Raw Materials"/>
    <x v="20"/>
    <s v="CIPL-03570"/>
    <s v="LEVIS"/>
    <s v="RM03092022-14-4"/>
    <x v="291"/>
    <s v="MTR"/>
    <n v="1367.9399999999998"/>
    <x v="682"/>
    <n v="1.625614914501668E-2"/>
    <n v="1140.6474366614339"/>
  </r>
  <r>
    <s v="Trims Raw Materials"/>
    <x v="20"/>
    <s v="CIPL-03570"/>
    <s v="LEVIS"/>
    <s v="RM03092022-14-5"/>
    <x v="292"/>
    <s v="MTR"/>
    <n v="1269.24"/>
    <x v="683"/>
    <n v="1.1458572417011195E-2"/>
    <n v="746.00367845456731"/>
  </r>
  <r>
    <s v="Trims Raw Materials"/>
    <x v="20"/>
    <s v="CIPL-03570"/>
    <s v="LEVIS"/>
    <s v="RM03092022-14-6"/>
    <x v="293"/>
    <s v="MTR"/>
    <n v="1531.62"/>
    <x v="684"/>
    <n v="1.6256114810244721E-2"/>
    <n v="1277.128190565667"/>
  </r>
  <r>
    <s v="Trims Raw Materials"/>
    <x v="20"/>
    <s v="CIPL-03572"/>
    <s v="LEVIS"/>
    <s v="RM03092022-6-17"/>
    <x v="279"/>
    <s v="MTR"/>
    <n v="14.63"/>
    <x v="685"/>
    <n v="4.9741679146707816E-3"/>
    <n v="3.7327720765916332"/>
  </r>
  <r>
    <s v="Trims Raw Materials"/>
    <x v="20"/>
    <s v="CIPL-03572"/>
    <s v="LEVIS"/>
    <s v="RM03092022-6-3"/>
    <x v="280"/>
    <s v="MTR"/>
    <n v="1814.17"/>
    <x v="686"/>
    <n v="4.9707428592975136E-3"/>
    <n v="462.55777257305181"/>
  </r>
  <r>
    <s v="Trims Raw Materials"/>
    <x v="20"/>
    <s v="CIPL-03572"/>
    <s v="LEVIS"/>
    <s v="RM03092022-6-4"/>
    <x v="284"/>
    <s v="MTR"/>
    <n v="91.44"/>
    <x v="687"/>
    <n v="4.9707702589913624E-3"/>
    <n v="23.314527232482167"/>
  </r>
  <r>
    <s v="Trims Raw Materials"/>
    <x v="20"/>
    <s v="CIPL-03607"/>
    <s v="LEVIS"/>
    <s v="RM03212022-9-3"/>
    <x v="280"/>
    <s v="MTR"/>
    <n v="22860"/>
    <x v="688"/>
    <n v="4.4597768159191972E-3"/>
    <n v="5229.4504980119127"/>
  </r>
  <r>
    <s v="Trims Raw Materials"/>
    <x v="20"/>
    <s v="CIPL-03607"/>
    <s v="LEVIS"/>
    <s v="RM03212022-9-4"/>
    <x v="284"/>
    <s v="MTR"/>
    <n v="1371.6"/>
    <x v="689"/>
    <n v="2.4286322407119216E-2"/>
    <n v="1708.6611198136047"/>
  </r>
  <r>
    <s v="Trims Raw Materials"/>
    <x v="20"/>
    <s v="CIPL-03606"/>
    <s v="LEVIS"/>
    <s v="RM03222022-8-2"/>
    <x v="293"/>
    <s v="MTR"/>
    <n v="548.64"/>
    <x v="690"/>
    <n v="3.5182442165564414E-3"/>
    <n v="99.010249506971533"/>
  </r>
  <r>
    <s v="Trims Raw Materials"/>
    <x v="20"/>
    <s v="CIPL-03606"/>
    <s v="LEVIS"/>
    <s v="RM03222022-8-4"/>
    <x v="312"/>
    <s v="MTR"/>
    <n v="1097.28"/>
    <x v="690"/>
    <n v="3.5182442165564414E-3"/>
    <n v="198.02049901394307"/>
  </r>
  <r>
    <s v="Trims Raw Materials"/>
    <x v="20"/>
    <s v="CIPL-03606"/>
    <s v="LEVIS"/>
    <s v="RM03222022-8-6"/>
    <x v="288"/>
    <s v="MTR"/>
    <n v="400"/>
    <x v="691"/>
    <n v="8.3827069647630335E-3"/>
    <n v="171.99308278590519"/>
  </r>
  <r>
    <s v="Trims Raw Materials"/>
    <x v="20"/>
    <s v="CIPL-03621"/>
    <s v="NAUTICA"/>
    <s v="RM03242022-11-4"/>
    <x v="345"/>
    <s v="MTR"/>
    <n v="1485.42"/>
    <x v="692"/>
    <n v="4.4478659217197557E-3"/>
    <n v="338.89694899744097"/>
  </r>
  <r>
    <s v="Trims Raw Materials"/>
    <x v="20"/>
    <s v="CIPL-03621"/>
    <s v="NAUTICA"/>
    <s v="RM03242022-11-4"/>
    <x v="345"/>
    <s v="MTR"/>
    <n v="2505.34"/>
    <x v="693"/>
    <n v="4.4478090541788641E-3"/>
    <n v="571.58327393579634"/>
  </r>
  <r>
    <s v="Trims Raw Materials"/>
    <x v="20"/>
    <s v="CIPL-03623"/>
    <s v="UNIQLO"/>
    <s v="RM05162022-23-1"/>
    <x v="322"/>
    <s v="MTR"/>
    <n v="192.94000000000005"/>
    <x v="694"/>
    <n v="7.8279197444383539E-3"/>
    <n v="77.47031883549198"/>
  </r>
  <r>
    <s v="Trims Raw Materials"/>
    <x v="20"/>
    <s v="CIPL-03623"/>
    <s v="UNIQLO"/>
    <s v="RM05162022-23-1"/>
    <x v="322"/>
    <s v="MTR"/>
    <n v="587.05000000000007"/>
    <x v="695"/>
    <n v="7.8279153207262333E-3"/>
    <n v="235.71537768903238"/>
  </r>
  <r>
    <s v="Trims Raw Materials"/>
    <x v="20"/>
    <s v="CIPL-03623"/>
    <s v="UNIQLO"/>
    <s v="RM05162022-23-2"/>
    <x v="323"/>
    <s v="MTR"/>
    <n v="309.98"/>
    <x v="696"/>
    <n v="1.870028209957212E-2"/>
    <n v="297.33671344522531"/>
  </r>
  <r>
    <s v="Trims Raw Materials"/>
    <x v="20"/>
    <s v="CIPL-03623"/>
    <s v="UNIQLO"/>
    <s v="RM05162022-23-2"/>
    <x v="323"/>
    <s v="MTR"/>
    <n v="550.47"/>
    <x v="697"/>
    <n v="1.8700144810689105E-2"/>
    <n v="528.01386871394004"/>
  </r>
  <r>
    <s v="Trims Raw Materials"/>
    <x v="20"/>
    <s v="CIPL-03623"/>
    <s v="UNIQLO"/>
    <s v="RM05162022-23-2"/>
    <x v="323"/>
    <s v="MTR"/>
    <n v="1433.78"/>
    <x v="698"/>
    <n v="1.8700175142196636E-2"/>
    <n v="1375.2919371153789"/>
  </r>
  <r>
    <s v="Trims Raw Materials"/>
    <x v="20"/>
    <s v="CIPL-03623"/>
    <s v="UNIQLO"/>
    <s v="RM05162022-23-3"/>
    <x v="346"/>
    <s v="MTR"/>
    <n v="800.1"/>
    <x v="623"/>
    <n v="2.3483953979486751E-2"/>
    <n v="963.78951157898723"/>
  </r>
  <r>
    <s v="Trims Raw Materials"/>
    <x v="20"/>
    <s v="CIPL-03626"/>
    <s v="UNIQLO"/>
    <s v="RM04112022-16-1"/>
    <x v="335"/>
    <s v="MTR"/>
    <n v="2318.92"/>
    <x v="699"/>
    <n v="7.8279792587044907E-3"/>
    <n v="931.11245766259515"/>
  </r>
  <r>
    <s v="Trims Raw Materials"/>
    <x v="20"/>
    <s v="CIPL-03626"/>
    <s v="UNIQLO"/>
    <s v="RM04112022-16-1"/>
    <x v="335"/>
    <s v="MTR"/>
    <n v="3132.73"/>
    <x v="700"/>
    <n v="7.8279956544350607E-3"/>
    <n v="1257.8829968265181"/>
  </r>
  <r>
    <s v="Trims Raw Materials"/>
    <x v="20"/>
    <s v="CIPL-03626"/>
    <s v="UNIQLO"/>
    <s v="RM04112022-16-1"/>
    <x v="335"/>
    <s v="MTR"/>
    <n v="3132.73"/>
    <x v="700"/>
    <n v="7.8279956544350607E-3"/>
    <n v="1257.8829968265181"/>
  </r>
  <r>
    <s v="Trims Raw Materials"/>
    <x v="20"/>
    <s v="CIPL-03626"/>
    <s v="UNIQLO"/>
    <s v="RM04112022-16-2"/>
    <x v="336"/>
    <s v="MTR"/>
    <n v="1100.94"/>
    <x v="697"/>
    <n v="1.8700144810689105E-2"/>
    <n v="1056.0277374278801"/>
  </r>
  <r>
    <s v="Trims Raw Materials"/>
    <x v="20"/>
    <s v="CIPL-03626"/>
    <s v="UNIQLO"/>
    <s v="RM04112022-16-2"/>
    <x v="336"/>
    <s v="MTR"/>
    <n v="1100.94"/>
    <x v="697"/>
    <n v="1.8700144810689105E-2"/>
    <n v="1056.0277374278801"/>
  </r>
  <r>
    <s v="Trims Raw Materials"/>
    <x v="20"/>
    <s v="CIPL-03626"/>
    <s v="UNIQLO"/>
    <s v="RM04112022-16-2"/>
    <x v="336"/>
    <s v="MTR"/>
    <n v="820.22"/>
    <x v="701"/>
    <n v="1.8700112619497781E-2"/>
    <n v="786.75820637276456"/>
  </r>
  <r>
    <s v="Trims Raw Materials"/>
    <x v="20"/>
    <s v="CIPL-03626"/>
    <s v="UNIQLO"/>
    <s v="RM04112022-16-3"/>
    <x v="337"/>
    <s v="MTR"/>
    <n v="149.96"/>
    <x v="702"/>
    <n v="2.3484204541812489E-2"/>
    <n v="180.64169131309021"/>
  </r>
  <r>
    <s v="Trims Raw Materials"/>
    <x v="20"/>
    <s v="CIPL-03626"/>
    <s v="UNIQLO"/>
    <s v="RM04112022-16-3"/>
    <x v="337"/>
    <s v="MTR"/>
    <n v="192.02"/>
    <x v="703"/>
    <n v="2.3484443177569855E-2"/>
    <n v="231.30948277895695"/>
  </r>
  <r>
    <s v="Trims Raw Materials"/>
    <x v="20"/>
    <s v="CIPL-03626"/>
    <s v="UNIQLO"/>
    <s v="RM04112022-16-3"/>
    <x v="337"/>
    <s v="MTR"/>
    <n v="192.02"/>
    <x v="703"/>
    <n v="2.3484443177569855E-2"/>
    <n v="231.30948277895695"/>
  </r>
  <r>
    <s v="Trims Raw Materials"/>
    <x v="20"/>
    <s v="CIPL-03609"/>
    <s v="LEVIS"/>
    <s v="RM04192022-44-3"/>
    <x v="280"/>
    <s v="MTR"/>
    <n v="3291.84"/>
    <x v="704"/>
    <n v="4.3053915629059037E-3"/>
    <n v="726.97266016243611"/>
  </r>
  <r>
    <s v="Trims Raw Materials"/>
    <x v="20"/>
    <s v="CIPL-03611"/>
    <s v="LEVIS"/>
    <s v="RM04192022-52-2"/>
    <x v="313"/>
    <s v="MTR"/>
    <n v="640.08000000000004"/>
    <x v="687"/>
    <n v="4.9707702589913624E-3"/>
    <n v="163.2016906273752"/>
  </r>
  <r>
    <s v="Trims Raw Materials"/>
    <x v="20"/>
    <s v="CIPL-03611"/>
    <s v="LEVIS"/>
    <s v="RM04192022-52-3"/>
    <x v="293"/>
    <s v="MTR"/>
    <n v="90.53"/>
    <x v="705"/>
    <n v="3.3142128889066457E-3"/>
    <n v="15.39003569283272"/>
  </r>
  <r>
    <s v="Trims Raw Materials"/>
    <x v="20"/>
    <s v="CIPL-03611"/>
    <s v="LEVIS"/>
    <s v="RM04192022-52-4"/>
    <x v="312"/>
    <s v="MTR"/>
    <n v="182.88"/>
    <x v="687"/>
    <n v="4.9707702589913624E-3"/>
    <n v="46.629054464964334"/>
  </r>
  <r>
    <s v="Trims Raw Materials"/>
    <x v="20"/>
    <s v="CIPL-03611"/>
    <s v="LEVIS"/>
    <s v="RM04192022-52-6"/>
    <x v="288"/>
    <s v="MTR"/>
    <n v="100"/>
    <x v="706"/>
    <n v="3.3125213005918441E-3"/>
    <n v="16.991252130059184"/>
  </r>
  <r>
    <s v="Trims Raw Materials"/>
    <x v="20"/>
    <s v="CIPL-03627"/>
    <s v="UNIQLO"/>
    <s v="RM04242022-60-1"/>
    <x v="333"/>
    <s v="MTR"/>
    <n v="331.01"/>
    <x v="707"/>
    <n v="8.480388449465583E-3"/>
    <n v="143.98709338065763"/>
  </r>
  <r>
    <s v="Trims Raw Materials"/>
    <x v="20"/>
    <s v="CIPL-03627"/>
    <s v="UNIQLO"/>
    <s v="RM04242022-60-1"/>
    <x v="333"/>
    <s v="MTR"/>
    <n v="331.01"/>
    <x v="707"/>
    <n v="8.480388449465583E-3"/>
    <n v="143.98709338065763"/>
  </r>
  <r>
    <s v="Trims Raw Materials"/>
    <x v="20"/>
    <s v="CIPL-03627"/>
    <s v="UNIQLO"/>
    <s v="RM04242022-60-1"/>
    <x v="333"/>
    <s v="MTR"/>
    <n v="544.07000000000005"/>
    <x v="708"/>
    <n v="8.4802855411909902E-3"/>
    <n v="236.66386895439581"/>
  </r>
  <r>
    <s v="Trims Raw Materials"/>
    <x v="20"/>
    <s v="CIPL-03627"/>
    <s v="UNIQLO"/>
    <s v="RM04242022-60-2"/>
    <x v="340"/>
    <s v="MTR"/>
    <n v="3963.92"/>
    <x v="709"/>
    <n v="7.8279925590646841E-3"/>
    <n v="1591.6295362647277"/>
  </r>
  <r>
    <s v="Trims Raw Materials"/>
    <x v="20"/>
    <s v="CIPL-03627"/>
    <s v="UNIQLO"/>
    <s v="RM04242022-60-2"/>
    <x v="340"/>
    <s v="MTR"/>
    <n v="2409.44"/>
    <x v="710"/>
    <n v="7.8279976553542827E-3"/>
    <n v="967.46109067071689"/>
  </r>
  <r>
    <s v="Trims Raw Materials"/>
    <x v="20"/>
    <s v="CIPL-03627"/>
    <s v="UNIQLO"/>
    <s v="RM04242022-60-2"/>
    <x v="340"/>
    <s v="MTR"/>
    <n v="2409.44"/>
    <x v="710"/>
    <n v="7.8279976553542827E-3"/>
    <n v="967.46109067071689"/>
  </r>
  <r>
    <s v="Trims Raw Materials"/>
    <x v="20"/>
    <s v="CIPL-03627"/>
    <s v="UNIQLO"/>
    <s v="RM04242022-60-3"/>
    <x v="341"/>
    <s v="MTR"/>
    <n v="1464.87"/>
    <x v="711"/>
    <n v="1.8482726417138828E-2"/>
    <n v="1388.774791446674"/>
  </r>
  <r>
    <s v="Trims Raw Materials"/>
    <x v="20"/>
    <s v="CIPL-03627"/>
    <s v="UNIQLO"/>
    <s v="RM04242022-60-3"/>
    <x v="341"/>
    <s v="MTR"/>
    <n v="2409.44"/>
    <x v="712"/>
    <n v="1.8482772241808724E-2"/>
    <n v="2284.2831307503034"/>
  </r>
  <r>
    <s v="Trims Raw Materials"/>
    <x v="20"/>
    <s v="CIPL-03627"/>
    <s v="UNIQLO"/>
    <s v="RM04242022-60-3"/>
    <x v="341"/>
    <s v="MTR"/>
    <n v="1464.87"/>
    <x v="711"/>
    <n v="1.8482726417138828E-2"/>
    <n v="1388.774791446674"/>
  </r>
  <r>
    <s v="Trims Raw Materials"/>
    <x v="20"/>
    <s v="CIPL-03622"/>
    <s v="NAUTICA"/>
    <s v="RM04292022-4-1"/>
    <x v="347"/>
    <s v="MTR"/>
    <n v="20"/>
    <x v="713"/>
    <n v="3.7976684778694009E-3"/>
    <n v="3.8959533695573878"/>
  </r>
  <r>
    <s v="Trims Raw Materials"/>
    <x v="20"/>
    <s v="CIPL-03622"/>
    <s v="NAUTICA"/>
    <s v="RM04292022-4-1"/>
    <x v="347"/>
    <s v="MTR"/>
    <n v="20"/>
    <x v="713"/>
    <n v="3.7976684778694009E-3"/>
    <n v="3.8959533695573878"/>
  </r>
  <r>
    <s v="Trims Raw Materials"/>
    <x v="20"/>
    <s v="CIPL-03539"/>
    <s v="LEVIS"/>
    <s v="RM01192022-1-14"/>
    <x v="299"/>
    <s v="MTR"/>
    <n v="24.69"/>
    <x v="714"/>
    <n v="1.9697859948955645E-2"/>
    <n v="24.946340162139716"/>
  </r>
  <r>
    <s v="Trims Raw Materials"/>
    <x v="20"/>
    <s v="CIPL-03539"/>
    <s v="LEVIS"/>
    <s v="RM01192022-1-15"/>
    <x v="300"/>
    <s v="MTR"/>
    <n v="21.03"/>
    <x v="715"/>
    <n v="1.9703443118854965E-2"/>
    <n v="21.254363408789519"/>
  </r>
  <r>
    <s v="Trims Raw Materials"/>
    <x v="20"/>
    <s v="CIPL-03539"/>
    <s v="LEVIS"/>
    <s v="RM01192022-1-2"/>
    <x v="301"/>
    <s v="MTR"/>
    <n v="415.14"/>
    <x v="716"/>
    <n v="1.9698206794025796E-2"/>
    <n v="419.45751356847182"/>
  </r>
  <r>
    <s v="Trims Raw Materials"/>
    <x v="20"/>
    <s v="CIPL-03539"/>
    <s v="LEVIS"/>
    <s v="RM01192022-1-3"/>
    <x v="302"/>
    <s v="MTR"/>
    <n v="289.87"/>
    <x v="717"/>
    <n v="1.9697879673985574E-2"/>
    <n v="292.87982438109822"/>
  </r>
  <r>
    <s v="Trims Raw Materials"/>
    <x v="20"/>
    <s v="CIPL-03539"/>
    <s v="LEVIS"/>
    <s v="RM01192022-1-4"/>
    <x v="303"/>
    <s v="MTR"/>
    <n v="40.890000000000015"/>
    <x v="718"/>
    <n v="1.198139194732669E-2"/>
    <n v="25.129919116726185"/>
  </r>
  <r>
    <s v="Trims Raw Materials"/>
    <x v="20"/>
    <s v="CIPL-03566"/>
    <s v="LEVIS"/>
    <s v="RM01192022-12-16"/>
    <x v="314"/>
    <s v="MTR"/>
    <n v="136.39999999999998"/>
    <x v="719"/>
    <n v="3.3119032341432193E-3"/>
    <n v="23.171743601137134"/>
  </r>
  <r>
    <s v="Trims Raw Materials"/>
    <x v="20"/>
    <s v="CIPL-03566"/>
    <s v="LEVIS"/>
    <s v="RM01192022-12-4"/>
    <x v="285"/>
    <s v="MTR"/>
    <n v="1595.15"/>
    <x v="720"/>
    <n v="3.3124964958203412E-3"/>
    <n v="271.03392878530775"/>
  </r>
  <r>
    <s v="Trims Raw Materials"/>
    <x v="20"/>
    <s v="CIPL-03566"/>
    <s v="LEVIS"/>
    <s v="RM01192022-12-5"/>
    <x v="286"/>
    <s v="MTR"/>
    <n v="1603.48"/>
    <x v="721"/>
    <n v="3.3125241773815763E-3"/>
    <n v="272.45156626794778"/>
  </r>
  <r>
    <s v="Trims Raw Materials"/>
    <x v="20"/>
    <s v="CIPL-03566"/>
    <s v="LEVIS"/>
    <s v="RM01192022-12-6"/>
    <x v="287"/>
    <s v="MTR"/>
    <n v="400"/>
    <x v="722"/>
    <n v="1.9684250225605795E-3"/>
    <n v="40.387370009024231"/>
  </r>
  <r>
    <s v="Trims Raw Materials"/>
    <x v="20"/>
    <s v="CIPL-03566"/>
    <s v="LEVIS"/>
    <s v="RM01192022-12-7"/>
    <x v="288"/>
    <s v="MTR"/>
    <n v="601.24"/>
    <x v="723"/>
    <n v="3.3126342681336221E-3"/>
    <n v="102.16168822737266"/>
  </r>
  <r>
    <s v="Trims Raw Materials"/>
    <x v="20"/>
    <s v="CIPL-03581"/>
    <s v="UNIQLO"/>
    <s v="RM02202022-14-1"/>
    <x v="335"/>
    <s v="MTR"/>
    <n v="889.70999999999981"/>
    <x v="724"/>
    <n v="7.8279952178552329E-3"/>
    <n v="357.24464562527794"/>
  </r>
  <r>
    <s v="Trims Raw Materials"/>
    <x v="20"/>
    <s v="CIPL-03581"/>
    <s v="UNIQLO"/>
    <s v="RM02202022-14-2"/>
    <x v="336"/>
    <s v="MTR"/>
    <n v="73.150000000000034"/>
    <x v="725"/>
    <n v="1.8700696859527292E-2"/>
    <n v="70.167955975274367"/>
  </r>
  <r>
    <s v="Trims Raw Materials"/>
    <x v="20"/>
    <s v="CIPL-03581"/>
    <s v="UNIQLO"/>
    <s v="RM04032022-9-1"/>
    <x v="334"/>
    <s v="MTR"/>
    <n v="5469.03"/>
    <x v="726"/>
    <n v="1.500362738849768E-2"/>
    <n v="4208.9452882965161"/>
  </r>
  <r>
    <s v="Trims Raw Materials"/>
    <x v="20"/>
    <s v="CIPL-03591"/>
    <s v="UNIQLO"/>
    <s v="RM02282022-11-1"/>
    <x v="338"/>
    <s v="MTR"/>
    <n v="117.04"/>
    <x v="727"/>
    <n v="2.1310096421321818E-2"/>
    <n v="127.93413368515148"/>
  </r>
  <r>
    <s v="Trims Raw Materials"/>
    <x v="20"/>
    <s v="CIPL-03591"/>
    <s v="UNIQLO"/>
    <s v="RM02282022-11-1"/>
    <x v="338"/>
    <s v="MTR"/>
    <n v="83.210000000000036"/>
    <x v="728"/>
    <n v="2.1309616233474306E-2"/>
    <n v="90.953173166787337"/>
  </r>
  <r>
    <s v="Trims Raw Materials"/>
    <x v="20"/>
    <s v="CIPL-03591"/>
    <s v="UNIQLO"/>
    <s v="RM02282022-11-2"/>
    <x v="348"/>
    <s v="MTR"/>
    <n v="21.029999999999745"/>
    <x v="729"/>
    <n v="5.4364106493962304E-3"/>
    <n v="5.8643277159568008"/>
  </r>
  <r>
    <s v="Trims Raw Materials"/>
    <x v="20"/>
    <s v="CIPL-03591"/>
    <s v="UNIQLO"/>
    <s v="RM02282022-11-2"/>
    <x v="348"/>
    <s v="MTR"/>
    <n v="734.26000000000022"/>
    <x v="730"/>
    <n v="5.4361241494430617E-3"/>
    <n v="204.74152851797004"/>
  </r>
  <r>
    <s v="Trims Raw Materials"/>
    <x v="20"/>
    <s v="CIPL-03568"/>
    <s v="LEVIS"/>
    <s v="RM01212022-2-2"/>
    <x v="293"/>
    <s v="MTR"/>
    <n v="91.44"/>
    <x v="731"/>
    <n v="7.3735266615221817E-3"/>
    <n v="34.584235277929587"/>
  </r>
  <r>
    <s v="Trims Raw Materials"/>
    <x v="20"/>
    <s v="CIPL-03568"/>
    <s v="LEVIS"/>
    <s v="RM01212022-2-4"/>
    <x v="312"/>
    <s v="MTR"/>
    <n v="182.88"/>
    <x v="732"/>
    <n v="7.3757011017054697E-3"/>
    <n v="69.188868217479907"/>
  </r>
  <r>
    <s v="Trims Raw Materials"/>
    <x v="20"/>
    <s v="CIPL-03568"/>
    <s v="LEVIS"/>
    <s v="RM01212022-2-5"/>
    <x v="313"/>
    <s v="MTR"/>
    <n v="731.52"/>
    <x v="733"/>
    <n v="6.4917911671997872E-3"/>
    <n v="243.58887507463001"/>
  </r>
  <r>
    <s v="Trims Raw Materials"/>
    <x v="20"/>
    <s v="CIPL-03568"/>
    <s v="LEVIS"/>
    <s v="RM01212022-2-6"/>
    <x v="288"/>
    <s v="MTR"/>
    <n v="100"/>
    <x v="734"/>
    <n v="1.6174886422757891E-2"/>
    <n v="82.967488642275782"/>
  </r>
  <r>
    <s v="Trims Raw Materials"/>
    <x v="20"/>
    <s v="CIPL-03564"/>
    <s v="LEVIS"/>
    <s v="RM01262022-11-3"/>
    <x v="283"/>
    <s v="MTR"/>
    <n v="800"/>
    <x v="735"/>
    <n v="2.9860411099812911E-2"/>
    <n v="1225.3283288798502"/>
  </r>
  <r>
    <s v="Trims Raw Materials"/>
    <x v="20"/>
    <s v="CIPL-03541"/>
    <s v="LEVIS"/>
    <s v="RM01262022-33-14"/>
    <x v="307"/>
    <s v="MTR"/>
    <n v="7.32"/>
    <x v="736"/>
    <n v="2.5397104875174444E-2"/>
    <n v="9.5359068076862759"/>
  </r>
  <r>
    <s v="Trims Raw Materials"/>
    <x v="20"/>
    <s v="CIPL-03541"/>
    <s v="LEVIS"/>
    <s v="RM01262022-33-4"/>
    <x v="282"/>
    <s v="MTR"/>
    <n v="341.06999999999994"/>
    <x v="737"/>
    <n v="2.3240941497664244E-2"/>
    <n v="406.59678791660815"/>
  </r>
  <r>
    <s v="Trims Raw Materials"/>
    <x v="20"/>
    <s v="CIPL-03565"/>
    <s v="LEVIS"/>
    <s v="RM01262022-24-5"/>
    <x v="349"/>
    <s v="MTR"/>
    <n v="5486.4000000000005"/>
    <x v="738"/>
    <n v="8.610783125811807E-4"/>
    <n v="242.32422005414534"/>
  </r>
  <r>
    <s v="Trims Raw Materials"/>
    <x v="20"/>
    <s v="CIPL-03520"/>
    <s v="LEVIS"/>
    <s v="RM12152021-19-4"/>
    <x v="280"/>
    <s v="MTR"/>
    <n v="117.96"/>
    <x v="739"/>
    <n v="6.7844524558969936E-3"/>
    <n v="41.050294011697609"/>
  </r>
  <r>
    <s v="Trims Raw Materials"/>
    <x v="20"/>
    <s v="CIPL-03520"/>
    <s v="LEVIS"/>
    <s v="RM12152021-19-5"/>
    <x v="291"/>
    <s v="MTR"/>
    <n v="107.9"/>
    <x v="740"/>
    <n v="6.8752340449663666E-3"/>
    <n v="38.051837753451878"/>
  </r>
  <r>
    <s v="Trims Raw Materials"/>
    <x v="20"/>
    <s v="CIPL-03520"/>
    <s v="LEVIS"/>
    <s v="RM12152021-19-8"/>
    <x v="284"/>
    <s v="MTR"/>
    <n v="100.58"/>
    <x v="741"/>
    <n v="6.3535715300848039E-3"/>
    <n v="32.779042224495932"/>
  </r>
  <r>
    <s v="Trims Raw Materials"/>
    <x v="21"/>
    <s v="CIPL-03416"/>
    <s v="LEVIS"/>
    <s v="RM08202021-3-4"/>
    <x v="350"/>
    <s v="MTR"/>
    <n v="38.26"/>
    <x v="14"/>
    <n v="0"/>
    <n v="0"/>
  </r>
  <r>
    <s v="Trims Raw Materials"/>
    <x v="21"/>
    <s v="CIPL-03577"/>
    <s v="UNIQLO"/>
    <s v="RM01142022-18-1"/>
    <x v="351"/>
    <s v="MTR"/>
    <n v="635.55999999999995"/>
    <x v="742"/>
    <n v="2.9824621553948185E-2"/>
    <n v="972.29533647482754"/>
  </r>
  <r>
    <s v="Trims Raw Materials"/>
    <x v="21"/>
    <s v="CIPL-03296"/>
    <s v="LEVIS"/>
    <s v="RM06042021-30-8"/>
    <x v="352"/>
    <s v="MTR"/>
    <n v="15544.8"/>
    <x v="743"/>
    <n v="3.426917728858437E-3"/>
    <n v="2732.4707507115586"/>
  </r>
  <r>
    <s v="Trims Raw Materials"/>
    <x v="21"/>
    <s v="CIPL-03587"/>
    <s v="UNIQLO"/>
    <s v="RM02182022-17-1"/>
    <x v="351"/>
    <s v="MTR"/>
    <n v="530"/>
    <x v="299"/>
    <n v="2.9824621553948175E-2"/>
    <n v="810.8070494235925"/>
  </r>
  <r>
    <s v="Trims Raw Materials"/>
    <x v="21"/>
    <s v="CIPL-03593"/>
    <s v="UNIQLO"/>
    <s v="RM03022022-11-1"/>
    <x v="351"/>
    <s v="MTR"/>
    <n v="5686.5"/>
    <x v="299"/>
    <n v="2.9824621553948175E-2"/>
    <n v="8699.3477104665253"/>
  </r>
  <r>
    <s v="Trims Raw Materials"/>
    <x v="21"/>
    <s v="CIPL-03597"/>
    <s v="UNIQLO"/>
    <s v="RM03062022-13-1"/>
    <x v="351"/>
    <s v="MTR"/>
    <n v="2253.31"/>
    <x v="744"/>
    <n v="2.9824577434228661E-2"/>
    <n v="3447.1640185783222"/>
  </r>
  <r>
    <s v="Trims Raw Materials"/>
    <x v="21"/>
    <s v="CIPL-03623"/>
    <s v="UNIQLO"/>
    <s v="RM03302022-32-1"/>
    <x v="351"/>
    <s v="MTR"/>
    <n v="902"/>
    <x v="299"/>
    <n v="2.9824621553948175E-2"/>
    <n v="1379.9018086416613"/>
  </r>
  <r>
    <s v="Trims Raw Materials"/>
    <x v="21"/>
    <s v="CIPL-03623"/>
    <s v="UNIQLO"/>
    <s v="RM03302022-32-1"/>
    <x v="351"/>
    <s v="MTR"/>
    <n v="5739.88"/>
    <x v="745"/>
    <n v="2.9824656194186359E-2"/>
    <n v="8781.0199475958871"/>
  </r>
  <r>
    <s v="Trims Raw Materials"/>
    <x v="21"/>
    <s v="CIPL-03623"/>
    <s v="UNIQLO"/>
    <s v="RM03302022-32-1"/>
    <x v="351"/>
    <s v="MTR"/>
    <n v="920.69"/>
    <x v="746"/>
    <n v="2.9824729533186767E-2"/>
    <n v="1408.4993302339099"/>
  </r>
  <r>
    <s v="Trims Raw Materials"/>
    <x v="21"/>
    <s v="CIPL-03578"/>
    <s v="LEVIS"/>
    <s v="RM01142022-5-33"/>
    <x v="353"/>
    <s v="MTR"/>
    <n v="274.32"/>
    <x v="687"/>
    <n v="4.9707702589913624E-3"/>
    <n v="69.943581697446504"/>
  </r>
  <r>
    <s v="Trims Raw Materials"/>
    <x v="21"/>
    <s v="CIPL-03578"/>
    <s v="LEVIS"/>
    <s v="RM01142022-5-33"/>
    <x v="353"/>
    <s v="MTR"/>
    <n v="274.32"/>
    <x v="747"/>
    <n v="2.4623360635528519E-2"/>
    <n v="346.47468028953824"/>
  </r>
  <r>
    <s v="Trims Raw Materials"/>
    <x v="21"/>
    <s v="CIPL-03578"/>
    <s v="LEVIS"/>
    <s v="RM01142022-5-34"/>
    <x v="354"/>
    <s v="MTR"/>
    <n v="182.88"/>
    <x v="748"/>
    <n v="2.4623360635528516E-2"/>
    <n v="230.98312019302546"/>
  </r>
  <r>
    <s v="Trims Raw Materials"/>
    <x v="21"/>
    <s v="CIPL-03578"/>
    <s v="LEVIS"/>
    <s v="RM01142022-5-34"/>
    <x v="354"/>
    <s v="MTR"/>
    <n v="182.88"/>
    <x v="687"/>
    <n v="4.9707702589913624E-3"/>
    <n v="46.629054464964334"/>
  </r>
  <r>
    <s v="Trims Raw Materials"/>
    <x v="21"/>
    <s v="CIPL-03578"/>
    <s v="LEVIS"/>
    <s v="RM01142022-5-35"/>
    <x v="355"/>
    <s v="MTR"/>
    <n v="91.44"/>
    <x v="748"/>
    <n v="2.4623360635528516E-2"/>
    <n v="115.49156009651273"/>
  </r>
  <r>
    <s v="Trims Raw Materials"/>
    <x v="21"/>
    <s v="CIPL-03578"/>
    <s v="LEVIS"/>
    <s v="RM01142022-5-36"/>
    <x v="356"/>
    <s v="MTR"/>
    <n v="91.44"/>
    <x v="748"/>
    <n v="2.4623360635528516E-2"/>
    <n v="115.49156009651273"/>
  </r>
  <r>
    <s v="Trims Raw Materials"/>
    <x v="21"/>
    <s v="CIPL-03578"/>
    <s v="LEVIS"/>
    <s v="RM01142022-5-37"/>
    <x v="357"/>
    <s v="MTR"/>
    <n v="91.44"/>
    <x v="748"/>
    <n v="2.4623360635528516E-2"/>
    <n v="115.49156009651273"/>
  </r>
  <r>
    <s v="Trims Raw Materials"/>
    <x v="21"/>
    <s v="CIPL-03591"/>
    <s v="UNIQLO"/>
    <s v="RM02232022-44-1"/>
    <x v="358"/>
    <s v="MTR"/>
    <n v="265"/>
    <x v="749"/>
    <n v="8.947386466184452E-3"/>
    <n v="121.62105741353888"/>
  </r>
  <r>
    <s v="Trims Raw Materials"/>
    <x v="21"/>
    <s v="CIPL-03591"/>
    <s v="UNIQLO"/>
    <s v="RM02232022-44-1"/>
    <x v="358"/>
    <s v="MTR"/>
    <n v="265"/>
    <x v="749"/>
    <n v="8.947386466184452E-3"/>
    <n v="121.62105741353888"/>
  </r>
  <r>
    <s v="Trims Raw Materials"/>
    <x v="21"/>
    <s v="CIPL-03591"/>
    <s v="UNIQLO"/>
    <s v="RM02232022-44-1"/>
    <x v="358"/>
    <s v="MTR"/>
    <n v="94533"/>
    <x v="522"/>
    <n v="1.0339202138702035E-2"/>
    <n v="50134.555795777917"/>
  </r>
  <r>
    <s v="Trims Raw Materials"/>
    <x v="21"/>
    <s v="CIPL-03591"/>
    <s v="UNIQLO"/>
    <s v="RM02232022-44-1"/>
    <x v="358"/>
    <s v="MTR"/>
    <n v="515.04000000000087"/>
    <x v="750"/>
    <n v="1.0339171254761284E-2"/>
    <n v="273.14508676305195"/>
  </r>
  <r>
    <s v="Trims Raw Materials"/>
    <x v="21"/>
    <s v="CIPL-03591"/>
    <s v="UNIQLO"/>
    <s v="RM02232022-44-1"/>
    <x v="358"/>
    <s v="MTR"/>
    <n v="265"/>
    <x v="749"/>
    <n v="8.947386466184452E-3"/>
    <n v="121.62105741353888"/>
  </r>
  <r>
    <s v="Trims Raw Materials"/>
    <x v="21"/>
    <s v="CIPL-03591"/>
    <s v="UNIQLO"/>
    <s v="RM02232022-44-1"/>
    <x v="358"/>
    <s v="MTR"/>
    <n v="32389.97"/>
    <x v="522"/>
    <n v="1.0339202138702035E-2"/>
    <n v="17177.670847096495"/>
  </r>
  <r>
    <s v="Trims Raw Materials"/>
    <x v="21"/>
    <s v="CIPL-03541"/>
    <s v="LEVIS"/>
    <s v="RM01262022-33-17"/>
    <x v="359"/>
    <s v="MTR"/>
    <n v="397.76"/>
    <x v="751"/>
    <n v="4.4404014692900513E-3"/>
    <n v="90.596214088424816"/>
  </r>
  <r>
    <s v="Trims Raw Materials"/>
    <x v="22"/>
    <s v="CIPL-03509"/>
    <s v="AMAZON"/>
    <s v="RM01092022-3-3"/>
    <x v="360"/>
    <s v="MTR"/>
    <n v="5000"/>
    <x v="14"/>
    <n v="0"/>
    <n v="0"/>
  </r>
  <r>
    <s v="Trims Raw Materials"/>
    <x v="22"/>
    <s v="CIPL-03509"/>
    <s v="AMAZON"/>
    <s v="RM01092022-3-3"/>
    <x v="360"/>
    <s v="MTR"/>
    <n v="30000"/>
    <x v="14"/>
    <n v="0"/>
    <n v="0"/>
  </r>
  <r>
    <s v="Trims Raw Materials"/>
    <x v="22"/>
    <s v="CIPL-03509"/>
    <s v="AMAZON"/>
    <s v="RM01092022-3-3"/>
    <x v="360"/>
    <s v="MTR"/>
    <n v="10000"/>
    <x v="14"/>
    <n v="0"/>
    <n v="0"/>
  </r>
  <r>
    <s v="Trims Raw Materials"/>
    <x v="22"/>
    <s v="CIPL-03509"/>
    <s v="AMAZON"/>
    <s v="RM01092022-3-3"/>
    <x v="360"/>
    <s v="MTR"/>
    <n v="5000"/>
    <x v="14"/>
    <n v="0"/>
    <n v="0"/>
  </r>
  <r>
    <s v="Trims Raw Materials"/>
    <x v="22"/>
    <s v="CIPL-03510"/>
    <s v="AMAZON"/>
    <s v="RM01302022-15-3"/>
    <x v="361"/>
    <s v="MTR"/>
    <n v="500"/>
    <x v="752"/>
    <n v="7.1579091729475619E-5"/>
    <n v="1.8357895458647377"/>
  </r>
  <r>
    <s v="Trims Raw Materials"/>
    <x v="22"/>
    <s v="CIPL-03510"/>
    <s v="AMAZON"/>
    <s v="RM01302022-15-6"/>
    <x v="362"/>
    <s v="MTR"/>
    <n v="2500"/>
    <x v="752"/>
    <n v="7.1579091729475619E-5"/>
    <n v="9.1789477293236885"/>
  </r>
  <r>
    <s v="Trims Raw Materials"/>
    <x v="22"/>
    <s v="CIPL-03510"/>
    <s v="AMAZON"/>
    <s v="RM01302022-15-6"/>
    <x v="362"/>
    <s v="MTR"/>
    <n v="500"/>
    <x v="752"/>
    <n v="7.1579091729475619E-5"/>
    <n v="1.8357895458647377"/>
  </r>
  <r>
    <s v="Trims Raw Materials"/>
    <x v="22"/>
    <s v="CIPL-03510"/>
    <s v="AMAZON"/>
    <s v="RM01302022-15-9"/>
    <x v="363"/>
    <s v="MTR"/>
    <n v="9000"/>
    <x v="752"/>
    <n v="7.1579091729475619E-5"/>
    <n v="33.044211825565277"/>
  </r>
  <r>
    <s v="Trims Raw Materials"/>
    <x v="22"/>
    <s v="CIPL-03510"/>
    <s v="AMAZON"/>
    <s v="RM01302022-15-9"/>
    <x v="363"/>
    <s v="MTR"/>
    <n v="2000"/>
    <x v="752"/>
    <n v="7.1579091729475619E-5"/>
    <n v="7.343158183458951"/>
  </r>
  <r>
    <s v="Trims Raw Materials"/>
    <x v="22"/>
    <s v="CIPL-03510"/>
    <s v="AMAZON"/>
    <s v="RM01302022-15-9"/>
    <x v="363"/>
    <s v="MTR"/>
    <n v="1500"/>
    <x v="753"/>
    <n v="7.1579091729475632E-5"/>
    <n v="5.5073686375942135"/>
  </r>
  <r>
    <s v="Trims Raw Materials"/>
    <x v="22"/>
    <s v="CIPL-03510"/>
    <s v="AMAZON"/>
    <s v="RM01302022-15-9"/>
    <x v="363"/>
    <s v="MTR"/>
    <n v="8000"/>
    <x v="752"/>
    <n v="7.1579091729475619E-5"/>
    <n v="29.372632733835804"/>
  </r>
  <r>
    <s v="Trims Raw Materials"/>
    <x v="22"/>
    <s v="CIPL-03510"/>
    <s v="AMAZON"/>
    <s v="RM01302022-15-9"/>
    <x v="363"/>
    <s v="MTR"/>
    <n v="2500"/>
    <x v="752"/>
    <n v="7.1579091729475619E-5"/>
    <n v="9.1789477293236885"/>
  </r>
  <r>
    <s v="Trims Raw Materials"/>
    <x v="22"/>
    <s v="CIPL-03547"/>
    <s v="AMAZON"/>
    <s v="RM02132022-68-3"/>
    <x v="364"/>
    <s v="MTR"/>
    <n v="500"/>
    <x v="754"/>
    <n v="7.1579091729475605E-5"/>
    <n v="1.8357895458647375"/>
  </r>
  <r>
    <s v="Trims Raw Materials"/>
    <x v="22"/>
    <s v="CIPL-03547"/>
    <s v="AMAZON"/>
    <s v="RM02132022-68-3"/>
    <x v="364"/>
    <s v="MTR"/>
    <n v="1000"/>
    <x v="752"/>
    <n v="7.1579091729475619E-5"/>
    <n v="3.6715790917294755"/>
  </r>
  <r>
    <s v="Trims Raw Materials"/>
    <x v="22"/>
    <s v="CIPL-03547"/>
    <s v="AMAZON"/>
    <s v="RM02132022-68-3"/>
    <x v="364"/>
    <s v="MTR"/>
    <n v="500"/>
    <x v="752"/>
    <n v="7.1579091729475619E-5"/>
    <n v="1.8357895458647377"/>
  </r>
  <r>
    <s v="Trims Raw Materials"/>
    <x v="22"/>
    <s v="CIPL-03547"/>
    <s v="AMAZON"/>
    <s v="RM02132022-68-3"/>
    <x v="364"/>
    <s v="MTR"/>
    <n v="500"/>
    <x v="752"/>
    <n v="7.1579091729475619E-5"/>
    <n v="1.8357895458647377"/>
  </r>
  <r>
    <s v="Trims Raw Materials"/>
    <x v="22"/>
    <s v="CIPL-03547"/>
    <s v="AMAZON"/>
    <s v="RM02132022-68-3"/>
    <x v="364"/>
    <s v="MTR"/>
    <n v="500"/>
    <x v="752"/>
    <n v="7.1579091729475619E-5"/>
    <n v="1.8357895458647377"/>
  </r>
  <r>
    <s v="Trims Raw Materials"/>
    <x v="22"/>
    <s v="CIPL-03546"/>
    <s v="AMAZON"/>
    <s v="RM03152022-51-1"/>
    <x v="365"/>
    <s v="MTR"/>
    <n v="13000"/>
    <x v="755"/>
    <n v="3.5789545864737816E-5"/>
    <n v="23.865264096241592"/>
  </r>
  <r>
    <s v="Trims Raw Materials"/>
    <x v="22"/>
    <s v="CIPL-03546"/>
    <s v="AMAZON"/>
    <s v="RM03152022-51-1"/>
    <x v="365"/>
    <s v="MTR"/>
    <n v="7000"/>
    <x v="755"/>
    <n v="3.5789545864737816E-5"/>
    <n v="12.850526821053165"/>
  </r>
  <r>
    <s v="Trims Raw Materials"/>
    <x v="22"/>
    <s v="CIPL-03546"/>
    <s v="AMAZON"/>
    <s v="RM03152022-51-1"/>
    <x v="365"/>
    <s v="MTR"/>
    <n v="34000"/>
    <x v="756"/>
    <n v="3.5789545864737809E-5"/>
    <n v="62.416844559401085"/>
  </r>
  <r>
    <s v="Trims Raw Materials"/>
    <x v="22"/>
    <s v="CIPL-03546"/>
    <s v="AMAZON"/>
    <s v="RM03152022-51-1"/>
    <x v="365"/>
    <s v="MTR"/>
    <n v="19000"/>
    <x v="757"/>
    <n v="3.5789545864737803E-5"/>
    <n v="34.880001371430012"/>
  </r>
  <r>
    <s v="Trims Raw Materials"/>
    <x v="22"/>
    <s v="CIPL-03546"/>
    <s v="AMAZON"/>
    <s v="RM03152022-51-1"/>
    <x v="365"/>
    <s v="MTR"/>
    <n v="21000"/>
    <x v="756"/>
    <n v="3.5789545864737809E-5"/>
    <n v="38.551580463159496"/>
  </r>
  <r>
    <s v="Trims Raw Materials"/>
    <x v="22"/>
    <s v="CIPL-03546"/>
    <s v="AMAZON"/>
    <s v="RM03152022-51-1"/>
    <x v="365"/>
    <s v="MTR"/>
    <n v="91000"/>
    <x v="755"/>
    <n v="3.5789545864737816E-5"/>
    <n v="167.05684867369115"/>
  </r>
  <r>
    <s v="Trims Raw Materials"/>
    <x v="22"/>
    <s v="CIPL-03545"/>
    <s v="AMAZON"/>
    <s v="RM03192022-8-1"/>
    <x v="366"/>
    <s v="MTR"/>
    <n v="11000"/>
    <x v="755"/>
    <n v="3.5789545864737816E-5"/>
    <n v="20.193685004512119"/>
  </r>
  <r>
    <s v="Trims Raw Materials"/>
    <x v="22"/>
    <s v="CIPL-03545"/>
    <s v="AMAZON"/>
    <s v="RM03192022-8-1"/>
    <x v="366"/>
    <s v="MTR"/>
    <n v="4000"/>
    <x v="756"/>
    <n v="3.5789545864737809E-5"/>
    <n v="7.343158183458951"/>
  </r>
  <r>
    <s v="Trims Raw Materials"/>
    <x v="22"/>
    <s v="CIPL-03545"/>
    <s v="AMAZON"/>
    <s v="RM03192022-8-4"/>
    <x v="367"/>
    <s v="MTR"/>
    <n v="9000"/>
    <x v="756"/>
    <n v="3.5789545864737809E-5"/>
    <n v="16.522105912782639"/>
  </r>
  <r>
    <s v="Trims Raw Materials"/>
    <x v="22"/>
    <s v="CIPL-03545"/>
    <s v="AMAZON"/>
    <s v="RM03192022-8-4"/>
    <x v="367"/>
    <s v="MTR"/>
    <n v="4000"/>
    <x v="756"/>
    <n v="3.5789545864737809E-5"/>
    <n v="7.343158183458951"/>
  </r>
  <r>
    <s v="Trims Raw Materials"/>
    <x v="22"/>
    <s v="CIPL-03593"/>
    <s v="UNIQLO"/>
    <s v="RM04272022-18-1"/>
    <x v="368"/>
    <s v="MTR"/>
    <n v="75000"/>
    <x v="758"/>
    <n v="1.7894772932368905E-5"/>
    <n v="68.842107969927667"/>
  </r>
  <r>
    <s v="Trims Raw Materials"/>
    <x v="22"/>
    <s v="CIPL-03593"/>
    <s v="UNIQLO"/>
    <s v="RM04272022-18-2"/>
    <x v="369"/>
    <s v="MTR"/>
    <n v="576000"/>
    <x v="758"/>
    <n v="1.7894772932368905E-5"/>
    <n v="528.70738920904444"/>
  </r>
  <r>
    <s v="Trims Raw Materials"/>
    <x v="22"/>
    <s v="CIPL-03593"/>
    <s v="UNIQLO"/>
    <s v="RM04272022-18-3"/>
    <x v="370"/>
    <s v="MTR"/>
    <n v="153000"/>
    <x v="758"/>
    <n v="1.7894772932368905E-5"/>
    <n v="140.43790025865243"/>
  </r>
  <r>
    <s v="Trims Raw Materials"/>
    <x v="22"/>
    <s v="CIPL-03593"/>
    <s v="UNIQLO"/>
    <s v="RM04272022-19-1"/>
    <x v="371"/>
    <s v="MTR"/>
    <n v="45000"/>
    <x v="759"/>
    <n v="2.3196927875293028E-5"/>
    <n v="53.543861754388189"/>
  </r>
  <r>
    <s v="Trims Raw Materials"/>
    <x v="22"/>
    <s v="CIPL-03593"/>
    <s v="UNIQLO"/>
    <s v="RM04272022-19-2"/>
    <x v="372"/>
    <s v="MTR"/>
    <n v="171000"/>
    <x v="759"/>
    <n v="2.3196927875293028E-5"/>
    <n v="203.46667466667512"/>
  </r>
  <r>
    <s v="Trims Raw Materials"/>
    <x v="22"/>
    <s v="CIPL-03593"/>
    <s v="UNIQLO"/>
    <s v="RM04272022-19-3"/>
    <x v="373"/>
    <s v="MTR"/>
    <n v="96000"/>
    <x v="759"/>
    <n v="2.3196927875293028E-5"/>
    <n v="114.22690507602813"/>
  </r>
  <r>
    <s v="Trims Raw Materials"/>
    <x v="22"/>
    <s v="CIPL-03595"/>
    <s v="UNIQLO"/>
    <s v="RM04202022-24-3"/>
    <x v="374"/>
    <s v="MTR"/>
    <n v="2601000"/>
    <x v="760"/>
    <n v="1.7894772932368908E-5"/>
    <n v="2387.4443043970919"/>
  </r>
  <r>
    <s v="Trims Raw Materials"/>
    <x v="22"/>
    <s v="CIPL-03595"/>
    <s v="UNIQLO"/>
    <s v="RM04202022-24-3"/>
    <x v="374"/>
    <s v="MTR"/>
    <n v="3210000"/>
    <x v="758"/>
    <n v="1.7894772932368905E-5"/>
    <n v="2946.442221112904"/>
  </r>
  <r>
    <s v="Trims Raw Materials"/>
    <x v="22"/>
    <s v="CIPL-03595"/>
    <s v="UNIQLO"/>
    <s v="RM04202022-24-3"/>
    <x v="374"/>
    <s v="MTR"/>
    <n v="3261000"/>
    <x v="758"/>
    <n v="1.7894772932368905E-5"/>
    <n v="2993.2548545324548"/>
  </r>
  <r>
    <s v="Trims Raw Materials"/>
    <x v="22"/>
    <s v="CIPL-03595"/>
    <s v="UNIQLO"/>
    <s v="RM04202022-24-4"/>
    <x v="375"/>
    <s v="MTR"/>
    <n v="1089000"/>
    <x v="759"/>
    <n v="2.3196927875293028E-5"/>
    <n v="1295.7614544561941"/>
  </r>
  <r>
    <s v="Trims Raw Materials"/>
    <x v="22"/>
    <s v="CIPL-03595"/>
    <s v="UNIQLO"/>
    <s v="RM04202022-24-4"/>
    <x v="375"/>
    <s v="MTR"/>
    <n v="1140000"/>
    <x v="759"/>
    <n v="2.3196927875293028E-5"/>
    <n v="1356.4444977778342"/>
  </r>
  <r>
    <s v="Trims Raw Materials"/>
    <x v="22"/>
    <s v="CIPL-03595"/>
    <s v="UNIQLO"/>
    <s v="RM04202022-24-4"/>
    <x v="375"/>
    <s v="MTR"/>
    <n v="873000"/>
    <x v="759"/>
    <n v="2.3196927875293028E-5"/>
    <n v="1038.7509180351308"/>
  </r>
  <r>
    <s v="Trims Raw Materials"/>
    <x v="22"/>
    <s v="CIPL-03595"/>
    <s v="UNIQLO"/>
    <s v="RM04202022-24-5"/>
    <x v="376"/>
    <s v="MTR"/>
    <n v="411000"/>
    <x v="761"/>
    <n v="2.1871389139561995E-5"/>
    <n v="461.08914093636002"/>
  </r>
  <r>
    <s v="Trims Raw Materials"/>
    <x v="22"/>
    <s v="CIPL-03595"/>
    <s v="UNIQLO"/>
    <s v="RM04202022-24-5"/>
    <x v="376"/>
    <s v="MTR"/>
    <n v="513000"/>
    <x v="762"/>
    <n v="2.1871389139561992E-5"/>
    <n v="575.52002262859526"/>
  </r>
  <r>
    <s v="Trims Raw Materials"/>
    <x v="22"/>
    <s v="CIPL-03595"/>
    <s v="UNIQLO"/>
    <s v="RM04202022-24-5"/>
    <x v="376"/>
    <s v="MTR"/>
    <n v="537000"/>
    <x v="761"/>
    <n v="2.1871389139561995E-5"/>
    <n v="602.44493596794484"/>
  </r>
  <r>
    <s v="Trims Raw Materials"/>
    <x v="22"/>
    <s v="CIPL-03621"/>
    <s v="NAUTICA"/>
    <s v="RM04052022-25-1"/>
    <x v="377"/>
    <s v="MTR"/>
    <n v="1500"/>
    <x v="763"/>
    <n v="3.1812929657544719E-5"/>
    <n v="2.4477193944863167"/>
  </r>
  <r>
    <s v="Trims Raw Materials"/>
    <x v="22"/>
    <s v="CIPL-03621"/>
    <s v="NAUTICA"/>
    <s v="RM04052022-25-1"/>
    <x v="377"/>
    <s v="MTR"/>
    <n v="3000"/>
    <x v="763"/>
    <n v="3.1812929657544719E-5"/>
    <n v="4.8954387889726334"/>
  </r>
  <r>
    <s v="Trims Raw Materials"/>
    <x v="22"/>
    <s v="CIPL-03621"/>
    <s v="NAUTICA"/>
    <s v="RM04052022-25-1"/>
    <x v="377"/>
    <s v="MTR"/>
    <n v="2500"/>
    <x v="764"/>
    <n v="3.1812929657544719E-5"/>
    <n v="4.0795323241438624"/>
  </r>
  <r>
    <s v="Trims Raw Materials"/>
    <x v="22"/>
    <s v="CIPL-03621"/>
    <s v="NAUTICA"/>
    <s v="RM04052022-32-1"/>
    <x v="378"/>
    <s v="MTR"/>
    <n v="2000"/>
    <x v="764"/>
    <n v="3.1812929657544719E-5"/>
    <n v="3.2636258593150895"/>
  </r>
  <r>
    <s v="Trims Raw Materials"/>
    <x v="22"/>
    <s v="CIPL-03621"/>
    <s v="NAUTICA"/>
    <s v="RM04052022-36-1"/>
    <x v="379"/>
    <s v="MTR"/>
    <n v="2000"/>
    <x v="764"/>
    <n v="3.1812929657544719E-5"/>
    <n v="3.2636258593150895"/>
  </r>
  <r>
    <s v="Trims Raw Materials"/>
    <x v="22"/>
    <s v="CIPL-03621"/>
    <s v="NAUTICA"/>
    <s v="RM04062022-1-1"/>
    <x v="380"/>
    <s v="MTR"/>
    <n v="6000"/>
    <x v="763"/>
    <n v="3.1812929657544719E-5"/>
    <n v="9.7908775779452668"/>
  </r>
  <r>
    <s v="Trims Raw Materials"/>
    <x v="22"/>
    <s v="CIPL-03621"/>
    <s v="NAUTICA"/>
    <s v="RM04062022-1-1"/>
    <x v="380"/>
    <s v="MTR"/>
    <n v="1500"/>
    <x v="765"/>
    <n v="3.1812929657544725E-5"/>
    <n v="2.4477193944863176"/>
  </r>
  <r>
    <s v="Trims Raw Materials"/>
    <x v="22"/>
    <s v="CIPL-03621"/>
    <s v="NAUTICA"/>
    <s v="RM04062022-1-1"/>
    <x v="380"/>
    <s v="MTR"/>
    <n v="2000"/>
    <x v="766"/>
    <n v="3.1017606416106103E-5"/>
    <n v="3.1820352128322122"/>
  </r>
  <r>
    <s v="Trims Raw Materials"/>
    <x v="22"/>
    <s v="CIPL-03621"/>
    <s v="NAUTICA"/>
    <s v="RM04062022-1-1"/>
    <x v="380"/>
    <s v="MTR"/>
    <n v="1000"/>
    <x v="767"/>
    <n v="3.1812929657544712E-5"/>
    <n v="1.6318129296575443"/>
  </r>
  <r>
    <s v="Trims Raw Materials"/>
    <x v="22"/>
    <s v="CIPL-03621"/>
    <s v="NAUTICA"/>
    <s v="RM04062022-1-1"/>
    <x v="380"/>
    <s v="MTR"/>
    <n v="2500"/>
    <x v="764"/>
    <n v="3.1812929657544719E-5"/>
    <n v="4.0795323241438624"/>
  </r>
  <r>
    <s v="Trims Raw Materials"/>
    <x v="22"/>
    <s v="CIPL-03621"/>
    <s v="NAUTICA"/>
    <s v="RM04062022-1-1"/>
    <x v="380"/>
    <s v="MTR"/>
    <n v="1500"/>
    <x v="765"/>
    <n v="3.1812929657544725E-5"/>
    <n v="2.4477193944863176"/>
  </r>
  <r>
    <s v="Trims Raw Materials"/>
    <x v="22"/>
    <s v="CIPL-03623"/>
    <s v="UNIQLO"/>
    <s v="RM03302022-10-1"/>
    <x v="371"/>
    <s v="MTR"/>
    <n v="420000"/>
    <x v="759"/>
    <n v="2.3196927875293028E-5"/>
    <n v="499.74270970762308"/>
  </r>
  <r>
    <s v="Trims Raw Materials"/>
    <x v="22"/>
    <s v="CIPL-03623"/>
    <s v="UNIQLO"/>
    <s v="RM03302022-10-2"/>
    <x v="372"/>
    <s v="MTR"/>
    <n v="784000"/>
    <x v="768"/>
    <n v="2.3197012412202192E-5"/>
    <n v="932.85645773116642"/>
  </r>
  <r>
    <s v="Trims Raw Materials"/>
    <x v="22"/>
    <s v="CIPL-03623"/>
    <s v="UNIQLO"/>
    <s v="RM03302022-10-3"/>
    <x v="373"/>
    <s v="MTR"/>
    <n v="468000"/>
    <x v="759"/>
    <n v="2.3196927875293028E-5"/>
    <n v="556.85616224563717"/>
  </r>
  <r>
    <s v="Trims Raw Materials"/>
    <x v="22"/>
    <s v="CIPL-03623"/>
    <s v="UNIQLO"/>
    <s v="RM03302022-14-1"/>
    <x v="368"/>
    <s v="MTR"/>
    <n v="1455000"/>
    <x v="758"/>
    <n v="1.7894772932368905E-5"/>
    <n v="1335.5368946165968"/>
  </r>
  <r>
    <s v="Trims Raw Materials"/>
    <x v="22"/>
    <s v="CIPL-03623"/>
    <s v="UNIQLO"/>
    <s v="RM03302022-14-2"/>
    <x v="369"/>
    <s v="MTR"/>
    <n v="2814000"/>
    <x v="758"/>
    <n v="1.7894772932368905E-5"/>
    <n v="2582.955891031686"/>
  </r>
  <r>
    <s v="Trims Raw Materials"/>
    <x v="22"/>
    <s v="CIPL-03623"/>
    <s v="UNIQLO"/>
    <s v="RM03302022-14-3"/>
    <x v="370"/>
    <s v="MTR"/>
    <n v="1632000"/>
    <x v="758"/>
    <n v="1.7894772932368905E-5"/>
    <n v="1498.004269425626"/>
  </r>
  <r>
    <s v="Trims Raw Materials"/>
    <x v="22"/>
    <s v="CIPL-03622"/>
    <s v="NAUTICA"/>
    <s v="RM05172022-78-3"/>
    <x v="381"/>
    <s v="MTR"/>
    <n v="6500"/>
    <x v="764"/>
    <n v="3.1812929657544719E-5"/>
    <n v="10.606784042774041"/>
  </r>
  <r>
    <s v="Trims Raw Materials"/>
    <x v="22"/>
    <s v="CIPL-03622"/>
    <s v="NAUTICA"/>
    <s v="RM05172022-78-3"/>
    <x v="381"/>
    <s v="MTR"/>
    <n v="6000"/>
    <x v="763"/>
    <n v="3.1812929657544719E-5"/>
    <n v="9.7908775779452668"/>
  </r>
  <r>
    <s v="Trims Raw Materials"/>
    <x v="22"/>
    <s v="CIPL-03622"/>
    <s v="NAUTICA"/>
    <s v="RM05172022-78-3"/>
    <x v="381"/>
    <s v="MTR"/>
    <n v="3000"/>
    <x v="766"/>
    <n v="3.1017606416106103E-5"/>
    <n v="4.7730528192483179"/>
  </r>
  <r>
    <s v="Trims Raw Materials"/>
    <x v="22"/>
    <s v="CIPL-03622"/>
    <s v="NAUTICA"/>
    <s v="RM05172022-78-3"/>
    <x v="381"/>
    <s v="MTR"/>
    <n v="2000"/>
    <x v="764"/>
    <n v="3.1812929657544719E-5"/>
    <n v="3.2636258593150895"/>
  </r>
  <r>
    <s v="Trims Raw Materials"/>
    <x v="22"/>
    <s v="CIPL-03622"/>
    <s v="NAUTICA"/>
    <s v="RM05172022-78-3"/>
    <x v="381"/>
    <s v="MTR"/>
    <n v="2500"/>
    <x v="764"/>
    <n v="3.1812929657544719E-5"/>
    <n v="4.0795323241438624"/>
  </r>
  <r>
    <s v="Trims Raw Materials"/>
    <x v="22"/>
    <s v="CIPL-03622"/>
    <s v="NAUTICA"/>
    <s v="RM05172022-78-3"/>
    <x v="381"/>
    <s v="MTR"/>
    <n v="2500"/>
    <x v="764"/>
    <n v="3.1812929657544719E-5"/>
    <n v="4.0795323241438624"/>
  </r>
  <r>
    <s v="Trims Raw Materials"/>
    <x v="22"/>
    <s v="CIPL-03622"/>
    <s v="NAUTICA"/>
    <s v="RM05172022-78-3"/>
    <x v="381"/>
    <s v="MTR"/>
    <n v="1500"/>
    <x v="763"/>
    <n v="3.1812929657544719E-5"/>
    <n v="2.4477193944863167"/>
  </r>
  <r>
    <s v="Trims Raw Materials"/>
    <x v="22"/>
    <s v="CIPL-03622"/>
    <s v="NAUTICA"/>
    <s v="RM05172022-78-3"/>
    <x v="381"/>
    <s v="MTR"/>
    <n v="2500"/>
    <x v="764"/>
    <n v="3.1812929657544719E-5"/>
    <n v="4.0795323241438624"/>
  </r>
  <r>
    <s v="Trims Raw Materials"/>
    <x v="22"/>
    <s v="CIPL-03622"/>
    <s v="NAUTICA"/>
    <s v="RM05172022-78-3"/>
    <x v="381"/>
    <s v="MTR"/>
    <n v="1500"/>
    <x v="763"/>
    <n v="3.1812929657544719E-5"/>
    <n v="2.4477193944863167"/>
  </r>
  <r>
    <s v="Trims Raw Materials"/>
    <x v="22"/>
    <s v="CIPL-03622"/>
    <s v="NAUTICA"/>
    <s v="RM05172022-78-3"/>
    <x v="381"/>
    <s v="MTR"/>
    <n v="1500"/>
    <x v="763"/>
    <n v="3.1812929657544719E-5"/>
    <n v="2.4477193944863167"/>
  </r>
  <r>
    <s v="Trims Raw Materials"/>
    <x v="22"/>
    <s v="CIPL-03622"/>
    <s v="NAUTICA"/>
    <s v="RM05172022-78-3"/>
    <x v="381"/>
    <s v="MTR"/>
    <n v="2500"/>
    <x v="764"/>
    <n v="3.1812929657544719E-5"/>
    <n v="4.0795323241438624"/>
  </r>
  <r>
    <s v="Trims Raw Materials"/>
    <x v="22"/>
    <s v="CIPL-03622"/>
    <s v="NAUTICA"/>
    <s v="RM05172022-78-3"/>
    <x v="381"/>
    <s v="MTR"/>
    <n v="2500"/>
    <x v="764"/>
    <n v="3.1812929657544719E-5"/>
    <n v="4.0795323241438624"/>
  </r>
  <r>
    <s v="Trims Raw Materials"/>
    <x v="22"/>
    <s v="CIPL-03622"/>
    <s v="NAUTICA"/>
    <s v="RM05172022-78-3"/>
    <x v="381"/>
    <s v="MTR"/>
    <n v="6000"/>
    <x v="763"/>
    <n v="3.1812929657544719E-5"/>
    <n v="9.7908775779452668"/>
  </r>
  <r>
    <s v="Trims Raw Materials"/>
    <x v="22"/>
    <s v="CIPL-03625"/>
    <s v="NAUTICA"/>
    <s v="RM05242022-54-3"/>
    <x v="382"/>
    <s v="MTR"/>
    <n v="3500"/>
    <x v="763"/>
    <n v="3.1812929657544719E-5"/>
    <n v="5.7113452538014062"/>
  </r>
  <r>
    <s v="Trims Raw Materials"/>
    <x v="22"/>
    <s v="CIPL-03625"/>
    <s v="NAUTICA"/>
    <s v="RM05242022-54-3"/>
    <x v="382"/>
    <s v="MTR"/>
    <n v="2500"/>
    <x v="764"/>
    <n v="3.1812929657544719E-5"/>
    <n v="4.0795323241438624"/>
  </r>
  <r>
    <s v="Trims Raw Materials"/>
    <x v="22"/>
    <s v="CIPL-03625"/>
    <s v="NAUTICA"/>
    <s v="RM05242022-54-3"/>
    <x v="382"/>
    <s v="MTR"/>
    <n v="4000"/>
    <x v="764"/>
    <n v="3.1812929657544719E-5"/>
    <n v="6.5272517186301791"/>
  </r>
  <r>
    <s v="Trims Raw Materials"/>
    <x v="22"/>
    <s v="CIPL-03625"/>
    <s v="NAUTICA"/>
    <s v="RM05242022-54-3"/>
    <x v="382"/>
    <s v="MTR"/>
    <n v="1500"/>
    <x v="766"/>
    <n v="3.1017606416106103E-5"/>
    <n v="2.386526409624159"/>
  </r>
  <r>
    <s v="Trims Raw Materials"/>
    <x v="22"/>
    <s v="CIPL-03625"/>
    <s v="NAUTICA"/>
    <s v="RM05242022-65-2"/>
    <x v="383"/>
    <s v="MTR"/>
    <n v="4500"/>
    <x v="764"/>
    <n v="3.1812929657544719E-5"/>
    <n v="7.3431581834589519"/>
  </r>
  <r>
    <s v="Trims Raw Materials"/>
    <x v="22"/>
    <s v="CIPL-03625"/>
    <s v="NAUTICA"/>
    <s v="RM05242022-65-2"/>
    <x v="383"/>
    <s v="MTR"/>
    <n v="1500"/>
    <x v="763"/>
    <n v="3.1812929657544719E-5"/>
    <n v="2.4477193944863167"/>
  </r>
  <r>
    <s v="Trims Raw Materials"/>
    <x v="22"/>
    <s v="CIPL-03625"/>
    <s v="NAUTICA"/>
    <s v="RM05242022-65-2"/>
    <x v="383"/>
    <s v="MTR"/>
    <n v="1500"/>
    <x v="763"/>
    <n v="3.1812929657544719E-5"/>
    <n v="2.4477193944863167"/>
  </r>
  <r>
    <s v="Trims Raw Materials"/>
    <x v="22"/>
    <s v="CIPL-03625"/>
    <s v="NAUTICA"/>
    <s v="RM05242022-65-2"/>
    <x v="383"/>
    <s v="MTR"/>
    <n v="3000"/>
    <x v="763"/>
    <n v="3.1812929657544719E-5"/>
    <n v="4.8954387889726334"/>
  </r>
  <r>
    <s v="Trims Raw Materials"/>
    <x v="22"/>
    <s v="CIPL-03625"/>
    <s v="NAUTICA"/>
    <s v="RM05242022-65-2"/>
    <x v="383"/>
    <s v="MTR"/>
    <n v="3000"/>
    <x v="763"/>
    <n v="3.1812929657544719E-5"/>
    <n v="4.8954387889726334"/>
  </r>
  <r>
    <s v="Trims Raw Materials"/>
    <x v="22"/>
    <s v="CIPL-03625"/>
    <s v="NAUTICA"/>
    <s v="RM05242022-65-2"/>
    <x v="383"/>
    <s v="MTR"/>
    <n v="4500"/>
    <x v="764"/>
    <n v="3.1812929657544719E-5"/>
    <n v="7.3431581834589519"/>
  </r>
  <r>
    <s v="Trims Raw Materials"/>
    <x v="22"/>
    <s v="CIPL-03625"/>
    <s v="NAUTICA"/>
    <s v="RM05242022-65-2"/>
    <x v="383"/>
    <s v="MTR"/>
    <n v="2000"/>
    <x v="764"/>
    <n v="3.1812929657544719E-5"/>
    <n v="3.2636258593150895"/>
  </r>
  <r>
    <s v="Trims Raw Materials"/>
    <x v="22"/>
    <s v="CIPL-03581"/>
    <s v="UNIQLO"/>
    <s v="RM04172022-25-1"/>
    <x v="384"/>
    <s v="MTR"/>
    <n v="18000"/>
    <x v="759"/>
    <n v="2.3196927875293028E-5"/>
    <n v="21.417544701755276"/>
  </r>
  <r>
    <s v="Trims Raw Materials"/>
    <x v="22"/>
    <s v="CIPL-03581"/>
    <s v="UNIQLO"/>
    <s v="RM04172022-25-1"/>
    <x v="384"/>
    <s v="MTR"/>
    <n v="51000"/>
    <x v="759"/>
    <n v="2.3196927875293028E-5"/>
    <n v="60.683043321639943"/>
  </r>
  <r>
    <s v="Trims Raw Materials"/>
    <x v="22"/>
    <s v="CIPL-03581"/>
    <s v="UNIQLO"/>
    <s v="RM04172022-25-1"/>
    <x v="384"/>
    <s v="MTR"/>
    <n v="30000"/>
    <x v="759"/>
    <n v="2.3196927875293028E-5"/>
    <n v="35.69590783625879"/>
  </r>
  <r>
    <s v="Trims Raw Materials"/>
    <x v="22"/>
    <s v="CIPL-03581"/>
    <s v="UNIQLO"/>
    <s v="RM04172022-25-2"/>
    <x v="385"/>
    <s v="MTR"/>
    <n v="36000"/>
    <x v="758"/>
    <n v="1.7894772932368905E-5"/>
    <n v="33.044211825565277"/>
  </r>
  <r>
    <s v="Trims Raw Materials"/>
    <x v="22"/>
    <s v="CIPL-03581"/>
    <s v="UNIQLO"/>
    <s v="RM04172022-25-2"/>
    <x v="385"/>
    <s v="MTR"/>
    <n v="657000"/>
    <x v="758"/>
    <n v="1.7894772932368905E-5"/>
    <n v="603.0568658165663"/>
  </r>
  <r>
    <s v="Trims Raw Materials"/>
    <x v="22"/>
    <s v="CIPL-03581"/>
    <s v="UNIQLO"/>
    <s v="RM04172022-25-2"/>
    <x v="385"/>
    <s v="MTR"/>
    <n v="225000"/>
    <x v="758"/>
    <n v="1.7894772932368905E-5"/>
    <n v="206.526323909783"/>
  </r>
  <r>
    <s v="Trims Raw Materials"/>
    <x v="22"/>
    <s v="CIPL-03581"/>
    <s v="UNIQLO"/>
    <s v="RM04172022-25-2"/>
    <x v="385"/>
    <s v="MTR"/>
    <n v="78000"/>
    <x v="760"/>
    <n v="1.7894772932368908E-5"/>
    <n v="71.59579228872478"/>
  </r>
  <r>
    <s v="Trims Raw Materials"/>
    <x v="22"/>
    <s v="CIPL-03591"/>
    <s v="UNIQLO"/>
    <s v="RM04172022-32-3"/>
    <x v="374"/>
    <s v="MTR"/>
    <n v="2571000"/>
    <x v="760"/>
    <n v="1.7894772932368908E-5"/>
    <n v="2359.9074612091208"/>
  </r>
  <r>
    <s v="Trims Raw Materials"/>
    <x v="22"/>
    <s v="CIPL-03591"/>
    <s v="UNIQLO"/>
    <s v="RM04172022-32-3"/>
    <x v="374"/>
    <s v="MTR"/>
    <n v="2775000"/>
    <x v="758"/>
    <n v="1.7894772932368905E-5"/>
    <n v="2547.1579948873236"/>
  </r>
  <r>
    <s v="Trims Raw Materials"/>
    <x v="22"/>
    <s v="CIPL-03591"/>
    <s v="UNIQLO"/>
    <s v="RM04172022-32-3"/>
    <x v="374"/>
    <s v="MTR"/>
    <n v="1923000"/>
    <x v="769"/>
    <n v="1.7894772932368901E-5"/>
    <n v="1765.1116483489452"/>
  </r>
  <r>
    <s v="Trims Raw Materials"/>
    <x v="22"/>
    <s v="CIPL-03591"/>
    <s v="UNIQLO"/>
    <s v="RM04172022-32-4"/>
    <x v="375"/>
    <s v="MTR"/>
    <n v="1000"/>
    <x v="770"/>
    <n v="2.3263204812078763E-5"/>
    <n v="1.1932632048120377"/>
  </r>
  <r>
    <s v="Trims Raw Materials"/>
    <x v="22"/>
    <s v="CIPL-03591"/>
    <s v="UNIQLO"/>
    <s v="RM04172022-32-4"/>
    <x v="375"/>
    <s v="MTR"/>
    <n v="234000"/>
    <x v="759"/>
    <n v="2.3196927875293028E-5"/>
    <n v="278.42808112281858"/>
  </r>
  <r>
    <s v="Trims Raw Materials"/>
    <x v="22"/>
    <s v="CIPL-03591"/>
    <s v="UNIQLO"/>
    <s v="RM04172022-32-4"/>
    <x v="375"/>
    <s v="MTR"/>
    <n v="49000"/>
    <x v="771"/>
    <n v="2.3198280465839718E-5"/>
    <n v="58.306715742826213"/>
  </r>
  <r>
    <s v="Trims Raw Materials"/>
    <x v="22"/>
    <s v="CIPL-03591"/>
    <s v="UNIQLO"/>
    <s v="RM04172022-36-1"/>
    <x v="376"/>
    <s v="MTR"/>
    <n v="3000"/>
    <x v="772"/>
    <n v="2.1871389139561694E-5"/>
    <n v="3.3656141674186397"/>
  </r>
  <r>
    <s v="Trims Raw Materials"/>
    <x v="22"/>
    <s v="CIPL-03535"/>
    <s v="LEVIS"/>
    <s v="RM02262022-2-1"/>
    <x v="386"/>
    <s v="MTR"/>
    <n v="570000"/>
    <x v="773"/>
    <n v="1.2486574890586305E-5"/>
    <n v="365.07734768763424"/>
  </r>
  <r>
    <s v="Trims Raw Materials"/>
    <x v="22"/>
    <s v="CIPL-03379"/>
    <s v="LEVIS"/>
    <s v="RM06262021-19-10"/>
    <x v="386"/>
    <s v="MTR"/>
    <n v="490000"/>
    <x v="14"/>
    <n v="0"/>
    <n v="0"/>
  </r>
  <r>
    <s v="Trims Raw Materials"/>
    <x v="22"/>
    <s v="CIPL-03541"/>
    <s v="LEVIS"/>
    <s v="RM02262022-37-2"/>
    <x v="387"/>
    <s v="MTR"/>
    <n v="200000"/>
    <x v="773"/>
    <n v="1.2486574890586305E-5"/>
    <n v="128.09731497811728"/>
  </r>
  <r>
    <s v="Trims Raw Materials"/>
    <x v="22"/>
    <s v="CIPL-03541"/>
    <s v="LEVIS"/>
    <s v="RM02262022-37-5"/>
    <x v="388"/>
    <s v="MTR"/>
    <n v="55000"/>
    <x v="774"/>
    <n v="1.2486574890586301E-5"/>
    <n v="35.226761618982245"/>
  </r>
  <r>
    <s v="Trims Raw Materials"/>
    <x v="22"/>
    <s v="CIPL-03513"/>
    <s v="LEVIS"/>
    <s v="RM01202022-43-2"/>
    <x v="389"/>
    <s v="MTR"/>
    <n v="30000"/>
    <x v="775"/>
    <n v="6.8000137143001839E-6"/>
    <n v="10.464000411429007"/>
  </r>
  <r>
    <s v="Trims Raw Materials"/>
    <x v="22"/>
    <s v="CIPL-03513"/>
    <s v="LEVIS"/>
    <s v="RM01202022-43-2"/>
    <x v="389"/>
    <s v="MTR"/>
    <n v="500000"/>
    <x v="775"/>
    <n v="6.8000137143001839E-6"/>
    <n v="174.40000685715012"/>
  </r>
  <r>
    <s v="Trims Raw Materials"/>
    <x v="22"/>
    <s v="CIPL-03513"/>
    <s v="LEVIS"/>
    <s v="RM01202022-43-2"/>
    <x v="389"/>
    <s v="MTR"/>
    <n v="3345000"/>
    <x v="775"/>
    <n v="6.8000137143001839E-6"/>
    <n v="1166.7360458743342"/>
  </r>
  <r>
    <s v="Trims Raw Materials"/>
    <x v="22"/>
    <s v="CIPL-03513"/>
    <s v="LEVIS"/>
    <s v="RM01202022-43-2"/>
    <x v="389"/>
    <s v="MTR"/>
    <n v="10000"/>
    <x v="776"/>
    <n v="6.8000137143001873E-6"/>
    <n v="3.4880001371430041"/>
  </r>
  <r>
    <s v="Trims Raw Materials"/>
    <x v="22"/>
    <s v="CIPL-03513"/>
    <s v="LEVIS"/>
    <s v="RM01202022-43-2"/>
    <x v="389"/>
    <s v="MTR"/>
    <n v="3885000"/>
    <x v="775"/>
    <n v="6.8000137143001839E-6"/>
    <n v="1355.0880532800563"/>
  </r>
  <r>
    <s v="Trims Raw Materials"/>
    <x v="22"/>
    <s v="CIPL-03513"/>
    <s v="LEVIS"/>
    <s v="RM01202022-43-2"/>
    <x v="389"/>
    <s v="MTR"/>
    <n v="2710000"/>
    <x v="777"/>
    <n v="6.8000137143001856E-6"/>
    <n v="945.24803716575377"/>
  </r>
  <r>
    <s v="Trims Raw Materials"/>
    <x v="22"/>
    <s v="CIPL-03513"/>
    <s v="LEVIS"/>
    <s v="RM01202022-43-2"/>
    <x v="389"/>
    <s v="MTR"/>
    <n v="5685000"/>
    <x v="775"/>
    <n v="6.8000137143001839E-6"/>
    <n v="1982.9280779657968"/>
  </r>
  <r>
    <s v="Trims Raw Materials"/>
    <x v="22"/>
    <s v="CIPL-03513"/>
    <s v="LEVIS"/>
    <s v="RM01202022-43-2"/>
    <x v="389"/>
    <s v="MTR"/>
    <n v="680000"/>
    <x v="775"/>
    <n v="6.8000137143001839E-6"/>
    <n v="237.18400932572416"/>
  </r>
  <r>
    <s v="Trims Raw Materials"/>
    <x v="22"/>
    <s v="CIPL-03513"/>
    <s v="LEVIS"/>
    <s v="RM01202022-43-2"/>
    <x v="389"/>
    <s v="MTR"/>
    <n v="2060000"/>
    <x v="778"/>
    <n v="6.8000137143001831E-6"/>
    <n v="718.5280282514583"/>
  </r>
  <r>
    <s v="Trims Raw Materials"/>
    <x v="22"/>
    <s v="CIPL-03513"/>
    <s v="LEVIS"/>
    <s v="RM01202022-43-2"/>
    <x v="389"/>
    <s v="MTR"/>
    <n v="8350000"/>
    <x v="778"/>
    <n v="6.8000137143001831E-6"/>
    <n v="2912.4801145144065"/>
  </r>
  <r>
    <s v="Trims Raw Materials"/>
    <x v="22"/>
    <s v="CIPL-03516"/>
    <s v="LEVIS"/>
    <s v="RM02242022-31-2"/>
    <x v="390"/>
    <s v="MTR"/>
    <n v="1142000"/>
    <x v="779"/>
    <n v="6.4731442192308202E-6"/>
    <n v="379.18233069836168"/>
  </r>
  <r>
    <s v="Trims Raw Materials"/>
    <x v="22"/>
    <s v="CIPL-03516"/>
    <s v="LEVIS"/>
    <s v="RM02242022-31-2"/>
    <x v="390"/>
    <s v="MTR"/>
    <n v="225000"/>
    <x v="780"/>
    <n v="6.7222487751372966E-6"/>
    <n v="77.58250597440589"/>
  </r>
  <r>
    <s v="Trims Raw Materials"/>
    <x v="22"/>
    <s v="CIPL-03516"/>
    <s v="LEVIS"/>
    <s v="RM02242022-31-2"/>
    <x v="390"/>
    <s v="MTR"/>
    <n v="5000"/>
    <x v="781"/>
    <n v="6.4421182556528061E-6"/>
    <n v="1.6522105912782643"/>
  </r>
  <r>
    <s v="Trims Raw Materials"/>
    <x v="22"/>
    <s v="CIPL-03516"/>
    <s v="LEVIS"/>
    <s v="RM02242022-31-2"/>
    <x v="390"/>
    <s v="MTR"/>
    <n v="5000"/>
    <x v="782"/>
    <n v="6.4818844177247361E-6"/>
    <n v="1.6624094220886234"/>
  </r>
  <r>
    <s v="Trims Raw Materials"/>
    <x v="22"/>
    <s v="CIPL-03516"/>
    <s v="LEVIS"/>
    <s v="RM02242022-31-2"/>
    <x v="390"/>
    <s v="MTR"/>
    <n v="325000"/>
    <x v="775"/>
    <n v="6.8000137143001839E-6"/>
    <n v="113.36000445714757"/>
  </r>
  <r>
    <s v="Trims Raw Materials"/>
    <x v="22"/>
    <s v="CIPL-03516"/>
    <s v="LEVIS"/>
    <s v="RM02242022-31-2"/>
    <x v="390"/>
    <s v="MTR"/>
    <n v="280000"/>
    <x v="783"/>
    <n v="6.797883384189187E-6"/>
    <n v="97.63340734757297"/>
  </r>
  <r>
    <s v="Trims Raw Materials"/>
    <x v="22"/>
    <s v="CIPL-03516"/>
    <s v="LEVIS"/>
    <s v="RM02242022-31-2"/>
    <x v="390"/>
    <s v="MTR"/>
    <n v="320000"/>
    <x v="784"/>
    <n v="5.9152166081997217E-6"/>
    <n v="97.092869314623925"/>
  </r>
  <r>
    <s v="Trims Raw Materials"/>
    <x v="22"/>
    <s v="CIPL-03516"/>
    <s v="LEVIS"/>
    <s v="RM02242022-31-2"/>
    <x v="390"/>
    <s v="MTR"/>
    <n v="5000"/>
    <x v="785"/>
    <n v="6.3625859315089217E-6"/>
    <n v="1.631812929657539"/>
  </r>
  <r>
    <s v="Trims Raw Materials"/>
    <x v="22"/>
    <s v="CIPL-03517"/>
    <s v="LEVIS"/>
    <s v="RM01222022-1-2"/>
    <x v="390"/>
    <s v="MTR"/>
    <n v="8855000"/>
    <x v="775"/>
    <n v="6.8000137143001839E-6"/>
    <n v="3088.6241214401284"/>
  </r>
  <r>
    <s v="Trims Raw Materials"/>
    <x v="22"/>
    <s v="CIPL-03517"/>
    <s v="LEVIS"/>
    <s v="RM01222022-1-2"/>
    <x v="390"/>
    <s v="MTR"/>
    <n v="7275000"/>
    <x v="775"/>
    <n v="6.8000137143001839E-6"/>
    <n v="2537.5200997715342"/>
  </r>
  <r>
    <s v="Trims Raw Materials"/>
    <x v="22"/>
    <s v="CIPL-03517"/>
    <s v="LEVIS"/>
    <s v="RM01222022-1-2"/>
    <x v="390"/>
    <s v="MTR"/>
    <n v="760000"/>
    <x v="786"/>
    <n v="6.4818844177247369E-6"/>
    <n v="252.68623215747081"/>
  </r>
  <r>
    <s v="Trims Raw Materials"/>
    <x v="22"/>
    <s v="CIPL-03517"/>
    <s v="LEVIS"/>
    <s v="RM01222022-1-2"/>
    <x v="390"/>
    <s v="MTR"/>
    <n v="1930000"/>
    <x v="782"/>
    <n v="6.4818844177247361E-6"/>
    <n v="641.69003692620868"/>
  </r>
  <r>
    <s v="Trims Raw Materials"/>
    <x v="22"/>
    <s v="CIPL-03517"/>
    <s v="LEVIS"/>
    <s v="RM01222022-1-2"/>
    <x v="390"/>
    <s v="MTR"/>
    <n v="85000"/>
    <x v="786"/>
    <n v="6.4818844177247369E-6"/>
    <n v="28.260960175506604"/>
  </r>
  <r>
    <s v="Trims Raw Materials"/>
    <x v="22"/>
    <s v="CIPL-03517"/>
    <s v="LEVIS"/>
    <s v="RM01222022-1-2"/>
    <x v="390"/>
    <s v="MTR"/>
    <n v="2055000"/>
    <x v="787"/>
    <n v="6.6934868421804861E-7"/>
    <n v="70.555511546068104"/>
  </r>
  <r>
    <s v="Trims Raw Materials"/>
    <x v="22"/>
    <s v="CIPL-03517"/>
    <s v="LEVIS"/>
    <s v="RM01222022-1-2"/>
    <x v="390"/>
    <s v="MTR"/>
    <n v="140000"/>
    <x v="788"/>
    <n v="6.4392778155048113E-6"/>
    <n v="46.241498894170675"/>
  </r>
  <r>
    <s v="Trims Raw Materials"/>
    <x v="22"/>
    <s v="CIPL-03517"/>
    <s v="LEVIS"/>
    <s v="RM01222022-1-2"/>
    <x v="390"/>
    <s v="MTR"/>
    <n v="460000"/>
    <x v="789"/>
    <n v="6.7088108860699945E-6"/>
    <n v="158.29605300759221"/>
  </r>
  <r>
    <s v="Trims Raw Materials"/>
    <x v="22"/>
    <s v="CIPL-03517"/>
    <s v="LEVIS"/>
    <s v="RM01222022-1-2"/>
    <x v="390"/>
    <s v="MTR"/>
    <n v="955000"/>
    <x v="778"/>
    <n v="6.8000137143001831E-6"/>
    <n v="333.10401309715667"/>
  </r>
  <r>
    <s v="Trims Raw Materials"/>
    <x v="22"/>
    <s v="CIPL-03517"/>
    <s v="LEVIS"/>
    <s v="RM01222022-1-2"/>
    <x v="390"/>
    <s v="MTR"/>
    <n v="440000"/>
    <x v="790"/>
    <n v="6.4023520935808754E-6"/>
    <n v="144.49703492117558"/>
  </r>
  <r>
    <s v="Trims Raw Materials"/>
    <x v="22"/>
    <s v="CIPL-03517"/>
    <s v="LEVIS"/>
    <s v="RM01222022-1-2"/>
    <x v="390"/>
    <s v="MTR"/>
    <n v="8450000"/>
    <x v="777"/>
    <n v="6.8000137143001856E-6"/>
    <n v="2947.3601158858373"/>
  </r>
  <r>
    <s v="Trims Raw Materials"/>
    <x v="22"/>
    <s v="CIPL-03517"/>
    <s v="LEVIS"/>
    <s v="RM01222022-1-2"/>
    <x v="390"/>
    <s v="MTR"/>
    <n v="2830000"/>
    <x v="775"/>
    <n v="6.8000137143001839E-6"/>
    <n v="987.10403881146965"/>
  </r>
  <r>
    <s v="Trims Raw Materials"/>
    <x v="22"/>
    <s v="CIPL-03517"/>
    <s v="LEVIS"/>
    <s v="RM01222022-1-2"/>
    <x v="390"/>
    <s v="MTR"/>
    <n v="775000"/>
    <x v="791"/>
    <n v="7.528119314043022E-6"/>
    <n v="299.26429246838336"/>
  </r>
  <r>
    <s v="Trims Raw Materials"/>
    <x v="22"/>
    <s v="CIPL-03517"/>
    <s v="LEVIS"/>
    <s v="RM01222022-1-2"/>
    <x v="390"/>
    <s v="MTR"/>
    <n v="905000"/>
    <x v="782"/>
    <n v="6.4818844177247361E-6"/>
    <n v="300.89610539804085"/>
  </r>
  <r>
    <s v="Trims Raw Materials"/>
    <x v="22"/>
    <s v="CIPL-03517"/>
    <s v="LEVIS"/>
    <s v="RM01222022-1-2"/>
    <x v="390"/>
    <s v="MTR"/>
    <n v="250000"/>
    <x v="786"/>
    <n v="6.4818844177247369E-6"/>
    <n v="83.120471104431189"/>
  </r>
  <r>
    <s v="Trims Raw Materials"/>
    <x v="22"/>
    <s v="CIPL-03517"/>
    <s v="LEVIS"/>
    <s v="RM01222022-1-2"/>
    <x v="390"/>
    <s v="MTR"/>
    <n v="255000"/>
    <x v="778"/>
    <n v="6.8000137143001831E-6"/>
    <n v="88.944003497146539"/>
  </r>
  <r>
    <s v="Trims Raw Materials"/>
    <x v="22"/>
    <s v="CIPL-03517"/>
    <s v="LEVIS"/>
    <s v="RM01222022-1-2"/>
    <x v="390"/>
    <s v="MTR"/>
    <n v="755000"/>
    <x v="778"/>
    <n v="6.8000137143001831E-6"/>
    <n v="263.34401035429664"/>
  </r>
  <r>
    <s v="Trims Raw Materials"/>
    <x v="22"/>
    <s v="CIPL-03517"/>
    <s v="LEVIS"/>
    <s v="RM01222022-1-2"/>
    <x v="390"/>
    <s v="MTR"/>
    <n v="380000"/>
    <x v="786"/>
    <n v="6.4818844177247369E-6"/>
    <n v="126.34311607873541"/>
  </r>
  <r>
    <s v="Trims Raw Materials"/>
    <x v="22"/>
    <s v="CIPL-03517"/>
    <s v="LEVIS"/>
    <s v="RM01222022-1-2"/>
    <x v="390"/>
    <s v="MTR"/>
    <n v="8140000"/>
    <x v="792"/>
    <n v="6.8816467079392471E-7"/>
    <n v="287.33166042026261"/>
  </r>
  <r>
    <s v="Trims Raw Materials"/>
    <x v="22"/>
    <s v="CIPL-03517"/>
    <s v="LEVIS"/>
    <s v="RM01222022-1-2"/>
    <x v="390"/>
    <s v="MTR"/>
    <n v="2725000"/>
    <x v="775"/>
    <n v="6.8000137143001839E-6"/>
    <n v="950.48003737146814"/>
  </r>
  <r>
    <s v="Trims Raw Materials"/>
    <x v="22"/>
    <s v="CIPL-03517"/>
    <s v="LEVIS"/>
    <s v="RM01222022-1-2"/>
    <x v="390"/>
    <s v="MTR"/>
    <n v="905000"/>
    <x v="782"/>
    <n v="6.4818844177247361E-6"/>
    <n v="300.89610539804085"/>
  </r>
  <r>
    <s v="Trims Raw Materials"/>
    <x v="22"/>
    <s v="CIPL-03517"/>
    <s v="LEVIS"/>
    <s v="RM01222022-1-2"/>
    <x v="390"/>
    <s v="MTR"/>
    <n v="840000"/>
    <x v="782"/>
    <n v="6.4818844177247361E-6"/>
    <n v="279.28478291088874"/>
  </r>
  <r>
    <s v="Trims Raw Materials"/>
    <x v="22"/>
    <s v="CIPL-03517"/>
    <s v="LEVIS"/>
    <s v="RM01222022-1-2"/>
    <x v="390"/>
    <s v="MTR"/>
    <n v="445000"/>
    <x v="793"/>
    <n v="6.0520524187000456E-6"/>
    <n v="138.14316332632154"/>
  </r>
  <r>
    <s v="Trims Raw Materials"/>
    <x v="22"/>
    <s v="CIPL-03517"/>
    <s v="LEVIS"/>
    <s v="RM01222022-1-2"/>
    <x v="390"/>
    <s v="MTR"/>
    <n v="2265000"/>
    <x v="790"/>
    <n v="6.4023520935808754E-6"/>
    <n v="743.83132749196068"/>
  </r>
  <r>
    <s v="Trims Raw Materials"/>
    <x v="22"/>
    <s v="CIPL-03532"/>
    <s v="LEVIS"/>
    <s v="RM01162022-8-2"/>
    <x v="390"/>
    <s v="MTR"/>
    <n v="1490000"/>
    <x v="778"/>
    <n v="6.8000137143001831E-6"/>
    <n v="519.71202043430731"/>
  </r>
  <r>
    <s v="Trims Raw Materials"/>
    <x v="22"/>
    <s v="CIPL-03532"/>
    <s v="LEVIS"/>
    <s v="RM01162022-8-2"/>
    <x v="390"/>
    <s v="MTR"/>
    <n v="1405000"/>
    <x v="775"/>
    <n v="6.8000137143001839E-6"/>
    <n v="490.06401926859184"/>
  </r>
  <r>
    <s v="Trims Raw Materials"/>
    <x v="22"/>
    <s v="CIPL-03532"/>
    <s v="LEVIS"/>
    <s v="RM01162022-8-2"/>
    <x v="390"/>
    <s v="MTR"/>
    <n v="1460000"/>
    <x v="775"/>
    <n v="6.8000137143001839E-6"/>
    <n v="509.24802002287834"/>
  </r>
  <r>
    <s v="Trims Raw Materials"/>
    <x v="22"/>
    <s v="CIPL-03532"/>
    <s v="LEVIS"/>
    <s v="RM01162022-8-2"/>
    <x v="390"/>
    <s v="MTR"/>
    <n v="1645000"/>
    <x v="775"/>
    <n v="6.8000137143001839E-6"/>
    <n v="573.77602256002388"/>
  </r>
  <r>
    <s v="Trims Raw Materials"/>
    <x v="22"/>
    <s v="CIPL-03534"/>
    <s v="LEVIS"/>
    <s v="RM01222022-14-2"/>
    <x v="390"/>
    <s v="MTR"/>
    <n v="290000"/>
    <x v="794"/>
    <n v="6.8000137143001797E-6"/>
    <n v="101.152003977147"/>
  </r>
  <r>
    <s v="Trims Raw Materials"/>
    <x v="22"/>
    <s v="CIPL-03534"/>
    <s v="LEVIS"/>
    <s v="RM01222022-14-2"/>
    <x v="390"/>
    <s v="MTR"/>
    <n v="5000"/>
    <x v="795"/>
    <n v="6.8000137142994241E-6"/>
    <n v="1.7440000685713062"/>
  </r>
  <r>
    <s v="Trims Raw Materials"/>
    <x v="22"/>
    <s v="CIPL-03534"/>
    <s v="LEVIS"/>
    <s v="RM01222022-14-2"/>
    <x v="390"/>
    <s v="MTR"/>
    <n v="280000"/>
    <x v="777"/>
    <n v="6.8000137143001856E-6"/>
    <n v="97.664003840004085"/>
  </r>
  <r>
    <s v="Trims Raw Materials"/>
    <x v="22"/>
    <s v="CIPL-03534"/>
    <s v="LEVIS"/>
    <s v="RM01222022-14-2"/>
    <x v="390"/>
    <s v="MTR"/>
    <n v="425000"/>
    <x v="778"/>
    <n v="6.8000137143001831E-6"/>
    <n v="148.24000582857758"/>
  </r>
  <r>
    <s v="Trims Raw Materials"/>
    <x v="22"/>
    <s v="CIPL-03534"/>
    <s v="LEVIS"/>
    <s v="RM01222022-14-2"/>
    <x v="390"/>
    <s v="MTR"/>
    <n v="225000"/>
    <x v="796"/>
    <n v="6.7204813901563215E-6"/>
    <n v="77.562108312785156"/>
  </r>
  <r>
    <s v="Trims Raw Materials"/>
    <x v="22"/>
    <s v="CIPL-03534"/>
    <s v="LEVIS"/>
    <s v="RM01222022-14-2"/>
    <x v="390"/>
    <s v="MTR"/>
    <n v="2040000"/>
    <x v="778"/>
    <n v="6.8000137143001831E-6"/>
    <n v="711.55202797717232"/>
  </r>
  <r>
    <s v="Trims Raw Materials"/>
    <x v="22"/>
    <s v="CIPL-03534"/>
    <s v="LEVIS"/>
    <s v="RM01222022-14-2"/>
    <x v="390"/>
    <s v="MTR"/>
    <n v="5000"/>
    <x v="797"/>
    <n v="6.8000137143001026E-6"/>
    <n v="1.74400006857148"/>
  </r>
  <r>
    <s v="Trims Raw Materials"/>
    <x v="22"/>
    <s v="CIPL-03534"/>
    <s v="LEVIS"/>
    <s v="RM01222022-14-2"/>
    <x v="390"/>
    <s v="MTR"/>
    <n v="300000"/>
    <x v="778"/>
    <n v="6.8000137143001831E-6"/>
    <n v="104.64000411429005"/>
  </r>
  <r>
    <s v="Trims Raw Materials"/>
    <x v="22"/>
    <s v="CIPL-03533"/>
    <s v="LEVIS"/>
    <s v="RM01202022-46-2"/>
    <x v="389"/>
    <s v="MTR"/>
    <n v="4515000"/>
    <x v="798"/>
    <n v="6.0243753836546477E-6"/>
    <n v="1395.2000548572007"/>
  </r>
  <r>
    <s v="Trims Raw Materials"/>
    <x v="22"/>
    <s v="CIPL-03533"/>
    <s v="LEVIS"/>
    <s v="RM01202022-46-2"/>
    <x v="389"/>
    <s v="MTR"/>
    <n v="1225000"/>
    <x v="778"/>
    <n v="6.8000137143001831E-6"/>
    <n v="427.28001680001773"/>
  </r>
  <r>
    <s v="Trims Raw Materials"/>
    <x v="22"/>
    <s v="CIPL-03533"/>
    <s v="LEVIS"/>
    <s v="RM01202022-46-2"/>
    <x v="389"/>
    <s v="MTR"/>
    <n v="400000"/>
    <x v="775"/>
    <n v="6.8000137143001839E-6"/>
    <n v="139.52000548572008"/>
  </r>
  <r>
    <s v="Trims Raw Materials"/>
    <x v="22"/>
    <s v="CIPL-03533"/>
    <s v="LEVIS"/>
    <s v="RM01202022-46-2"/>
    <x v="389"/>
    <s v="MTR"/>
    <n v="1125000"/>
    <x v="775"/>
    <n v="6.8000137143001839E-6"/>
    <n v="392.40001542858778"/>
  </r>
  <r>
    <s v="Trims Raw Materials"/>
    <x v="22"/>
    <s v="CIPL-03533"/>
    <s v="LEVIS"/>
    <s v="RM01202022-46-2"/>
    <x v="389"/>
    <s v="MTR"/>
    <n v="650000"/>
    <x v="799"/>
    <n v="2.6153898901154552E-6"/>
    <n v="87.20000342857503"/>
  </r>
  <r>
    <s v="Trims Raw Materials"/>
    <x v="22"/>
    <s v="CIPL-03533"/>
    <s v="LEVIS"/>
    <s v="RM01202022-46-2"/>
    <x v="389"/>
    <s v="MTR"/>
    <n v="1425000"/>
    <x v="775"/>
    <n v="6.8000137143001839E-6"/>
    <n v="497.04001954287781"/>
  </r>
  <r>
    <s v="Trims Raw Materials"/>
    <x v="22"/>
    <s v="CIPL-03533"/>
    <s v="LEVIS"/>
    <s v="RM01202022-46-2"/>
    <x v="389"/>
    <s v="MTR"/>
    <n v="745000"/>
    <x v="800"/>
    <n v="5.9328978715370731E-6"/>
    <n v="226.72000891429514"/>
  </r>
  <r>
    <s v="Trims Raw Materials"/>
    <x v="22"/>
    <s v="CIPL-03533"/>
    <s v="LEVIS"/>
    <s v="RM01202022-46-2"/>
    <x v="389"/>
    <s v="MTR"/>
    <n v="3450000"/>
    <x v="775"/>
    <n v="6.8000137143001839E-6"/>
    <n v="1203.3600473143358"/>
  </r>
  <r>
    <s v="Trims Raw Materials"/>
    <x v="22"/>
    <s v="CIPL-03533"/>
    <s v="LEVIS"/>
    <s v="RM01202022-46-2"/>
    <x v="389"/>
    <s v="MTR"/>
    <n v="1500000"/>
    <x v="775"/>
    <n v="6.8000137143001839E-6"/>
    <n v="523.2000205714503"/>
  </r>
  <r>
    <s v="Trims Raw Materials"/>
    <x v="22"/>
    <s v="CIPL-03570"/>
    <s v="LEVIS"/>
    <s v="RM03312022-18-10"/>
    <x v="391"/>
    <s v="MTR"/>
    <n v="1485000"/>
    <x v="801"/>
    <n v="6.8000137143001822E-6"/>
    <n v="517.9680203657357"/>
  </r>
  <r>
    <s v="Trims Raw Materials"/>
    <x v="22"/>
    <s v="CIPL-03570"/>
    <s v="LEVIS"/>
    <s v="RM03312022-18-10"/>
    <x v="391"/>
    <s v="MTR"/>
    <n v="1300000"/>
    <x v="775"/>
    <n v="6.8000137143001839E-6"/>
    <n v="453.44001782859027"/>
  </r>
  <r>
    <s v="Trims Raw Materials"/>
    <x v="22"/>
    <s v="CIPL-03570"/>
    <s v="LEVIS"/>
    <s v="RM03312022-18-10"/>
    <x v="391"/>
    <s v="MTR"/>
    <n v="2250000"/>
    <x v="775"/>
    <n v="6.8000137143001839E-6"/>
    <n v="784.80003085717556"/>
  </r>
  <r>
    <s v="Trims Raw Materials"/>
    <x v="22"/>
    <s v="CIPL-03570"/>
    <s v="LEVIS"/>
    <s v="RM03312022-18-10"/>
    <x v="391"/>
    <s v="MTR"/>
    <n v="1300000"/>
    <x v="775"/>
    <n v="6.8000137143001839E-6"/>
    <n v="453.44001782859027"/>
  </r>
  <r>
    <s v="Trims Raw Materials"/>
    <x v="22"/>
    <s v="CIPL-03570"/>
    <s v="LEVIS"/>
    <s v="RM03312022-18-10"/>
    <x v="391"/>
    <s v="MTR"/>
    <n v="580000"/>
    <x v="794"/>
    <n v="6.8000137143001797E-6"/>
    <n v="202.30400795429401"/>
  </r>
  <r>
    <s v="Trims Raw Materials"/>
    <x v="22"/>
    <s v="CIPL-03570"/>
    <s v="LEVIS"/>
    <s v="RM03312022-18-2"/>
    <x v="392"/>
    <s v="MTR"/>
    <n v="700000"/>
    <x v="777"/>
    <n v="6.8000137143001856E-6"/>
    <n v="244.1600096000102"/>
  </r>
  <r>
    <s v="Trims Raw Materials"/>
    <x v="22"/>
    <s v="CIPL-03603"/>
    <s v="LEVIS"/>
    <s v="RM03312022-21-10"/>
    <x v="391"/>
    <s v="MTR"/>
    <n v="2000000"/>
    <x v="775"/>
    <n v="6.8000137143001839E-6"/>
    <n v="697.60002742860047"/>
  </r>
  <r>
    <s v="Trims Raw Materials"/>
    <x v="22"/>
    <s v="CIPL-03603"/>
    <s v="LEVIS"/>
    <s v="RM03312022-21-10"/>
    <x v="391"/>
    <s v="MTR"/>
    <n v="2000000"/>
    <x v="775"/>
    <n v="6.8000137143001839E-6"/>
    <n v="697.60002742860047"/>
  </r>
  <r>
    <s v="Trims Raw Materials"/>
    <x v="22"/>
    <s v="CIPL-03603"/>
    <s v="LEVIS"/>
    <s v="RM03312022-21-10"/>
    <x v="391"/>
    <s v="MTR"/>
    <n v="2500000"/>
    <x v="775"/>
    <n v="6.8000137143001839E-6"/>
    <n v="872.00003428575053"/>
  </r>
  <r>
    <s v="Trims Raw Materials"/>
    <x v="22"/>
    <s v="CIPL-03566"/>
    <s v="LEVIS"/>
    <s v="RM02252022-19-2"/>
    <x v="390"/>
    <s v="MTR"/>
    <n v="7390000"/>
    <x v="778"/>
    <n v="6.8000137143001831E-6"/>
    <n v="2577.6321013486781"/>
  </r>
  <r>
    <s v="Trims Raw Materials"/>
    <x v="22"/>
    <s v="CIPL-03566"/>
    <s v="LEVIS"/>
    <s v="RM02252022-19-2"/>
    <x v="390"/>
    <s v="MTR"/>
    <n v="6460000"/>
    <x v="775"/>
    <n v="6.8000137143001839E-6"/>
    <n v="2253.2480885943796"/>
  </r>
  <r>
    <s v="Trims Raw Materials"/>
    <x v="22"/>
    <s v="CIPL-03566"/>
    <s v="LEVIS"/>
    <s v="RM02252022-19-2"/>
    <x v="390"/>
    <s v="MTR"/>
    <n v="2675000"/>
    <x v="775"/>
    <n v="6.8000137143001839E-6"/>
    <n v="933.04003668575308"/>
  </r>
  <r>
    <s v="Trims Raw Materials"/>
    <x v="22"/>
    <s v="CIPL-03566"/>
    <s v="LEVIS"/>
    <s v="RM02252022-19-2"/>
    <x v="390"/>
    <s v="MTR"/>
    <n v="800000"/>
    <x v="775"/>
    <n v="6.8000137143001839E-6"/>
    <n v="279.04001097144015"/>
  </r>
  <r>
    <s v="Trims Raw Materials"/>
    <x v="22"/>
    <s v="CIPL-03566"/>
    <s v="LEVIS"/>
    <s v="RM02252022-19-2"/>
    <x v="390"/>
    <s v="MTR"/>
    <n v="905000"/>
    <x v="777"/>
    <n v="6.8000137143001856E-6"/>
    <n v="315.66401241144177"/>
  </r>
  <r>
    <s v="Trims Raw Materials"/>
    <x v="22"/>
    <s v="CIPL-03566"/>
    <s v="LEVIS"/>
    <s v="RM02252022-19-2"/>
    <x v="390"/>
    <s v="MTR"/>
    <n v="1000000"/>
    <x v="775"/>
    <n v="6.8000137143001839E-6"/>
    <n v="348.80001371430023"/>
  </r>
  <r>
    <s v="Trims Raw Materials"/>
    <x v="22"/>
    <s v="CIPL-03540"/>
    <s v="LEVIS"/>
    <s v="RM02252022-31-2"/>
    <x v="389"/>
    <s v="MTR"/>
    <n v="1275000"/>
    <x v="14"/>
    <n v="0"/>
    <n v="0"/>
  </r>
  <r>
    <s v="Trims Raw Materials"/>
    <x v="22"/>
    <s v="CIPL-03540"/>
    <s v="LEVIS"/>
    <s v="RM02252022-31-2"/>
    <x v="389"/>
    <s v="MTR"/>
    <n v="500000"/>
    <x v="14"/>
    <n v="0"/>
    <n v="0"/>
  </r>
  <r>
    <s v="Trims Raw Materials"/>
    <x v="22"/>
    <s v="CIPL-03540"/>
    <s v="LEVIS"/>
    <s v="RM02252022-31-2"/>
    <x v="389"/>
    <s v="MTR"/>
    <n v="900000"/>
    <x v="14"/>
    <n v="0"/>
    <n v="0"/>
  </r>
  <r>
    <s v="Trims Raw Materials"/>
    <x v="22"/>
    <s v="CIPL-03540"/>
    <s v="LEVIS"/>
    <s v="RM02252022-31-2"/>
    <x v="389"/>
    <s v="MTR"/>
    <n v="250000"/>
    <x v="14"/>
    <n v="0"/>
    <n v="0"/>
  </r>
  <r>
    <s v="Trims Raw Materials"/>
    <x v="22"/>
    <s v="CIPL-03540"/>
    <s v="LEVIS"/>
    <s v="RM02252022-31-2"/>
    <x v="389"/>
    <s v="MTR"/>
    <n v="1570000"/>
    <x v="14"/>
    <n v="0"/>
    <n v="0"/>
  </r>
  <r>
    <s v="Trims Raw Materials"/>
    <x v="22"/>
    <s v="CIPL-03567"/>
    <s v="LEVIS"/>
    <s v="RM02252022-40-2"/>
    <x v="389"/>
    <s v="MTR"/>
    <n v="700000"/>
    <x v="775"/>
    <n v="6.8000137143001839E-6"/>
    <n v="244.16000960001017"/>
  </r>
  <r>
    <s v="Trims Raw Materials"/>
    <x v="22"/>
    <s v="CIPL-03567"/>
    <s v="LEVIS"/>
    <s v="RM02252022-40-2"/>
    <x v="389"/>
    <s v="MTR"/>
    <n v="850000"/>
    <x v="778"/>
    <n v="6.8000137143001831E-6"/>
    <n v="296.48001165715516"/>
  </r>
  <r>
    <s v="Trims Raw Materials"/>
    <x v="22"/>
    <s v="CIPL-03567"/>
    <s v="LEVIS"/>
    <s v="RM02252022-40-2"/>
    <x v="389"/>
    <s v="MTR"/>
    <n v="2750000"/>
    <x v="775"/>
    <n v="6.8000137143001839E-6"/>
    <n v="959.20003771432562"/>
  </r>
  <r>
    <s v="Trims Raw Materials"/>
    <x v="22"/>
    <s v="CIPL-03567"/>
    <s v="LEVIS"/>
    <s v="RM02252022-40-2"/>
    <x v="389"/>
    <s v="MTR"/>
    <n v="2100000"/>
    <x v="778"/>
    <n v="6.8000137143001831E-6"/>
    <n v="732.48002880003037"/>
  </r>
  <r>
    <s v="Trims Raw Materials"/>
    <x v="22"/>
    <s v="CIPL-03567"/>
    <s v="LEVIS"/>
    <s v="RM02252022-40-2"/>
    <x v="389"/>
    <s v="MTR"/>
    <n v="5000"/>
    <x v="797"/>
    <n v="6.8000137143001026E-6"/>
    <n v="1.74400006857148"/>
  </r>
  <r>
    <s v="Trims Raw Materials"/>
    <x v="22"/>
    <s v="CIPL-03567"/>
    <s v="LEVIS"/>
    <s v="RM02252022-40-2"/>
    <x v="389"/>
    <s v="MTR"/>
    <n v="1900000"/>
    <x v="778"/>
    <n v="6.8000137143001831E-6"/>
    <n v="662.72002605717034"/>
  </r>
  <r>
    <s v="Trims Raw Materials"/>
    <x v="22"/>
    <s v="CIPL-03567"/>
    <s v="LEVIS"/>
    <s v="RM02252022-40-2"/>
    <x v="389"/>
    <s v="MTR"/>
    <n v="4000000"/>
    <x v="775"/>
    <n v="6.8000137143001839E-6"/>
    <n v="1395.2000548572009"/>
  </r>
  <r>
    <s v="Trims Raw Materials"/>
    <x v="22"/>
    <s v="CIPL-03567"/>
    <s v="LEVIS"/>
    <s v="RM02252022-40-2"/>
    <x v="389"/>
    <s v="MTR"/>
    <n v="1100000"/>
    <x v="778"/>
    <n v="6.8000137143001831E-6"/>
    <n v="383.68001508573019"/>
  </r>
  <r>
    <s v="Trims Raw Materials"/>
    <x v="22"/>
    <s v="CIPL-03567"/>
    <s v="LEVIS"/>
    <s v="RM02252022-40-2"/>
    <x v="389"/>
    <s v="MTR"/>
    <n v="5000"/>
    <x v="797"/>
    <n v="6.8000137143001026E-6"/>
    <n v="1.74400006857148"/>
  </r>
  <r>
    <s v="Trims Raw Materials"/>
    <x v="22"/>
    <s v="CIPL-03526"/>
    <s v="UNIQLO"/>
    <s v="RM11012021-54-4"/>
    <x v="393"/>
    <s v="MTR"/>
    <n v="15000"/>
    <x v="802"/>
    <n v="8.7087894937528677E-6"/>
    <n v="6.7006318424062936"/>
  </r>
  <r>
    <s v="Trims Raw Materials"/>
    <x v="22"/>
    <s v="CIPL-03526"/>
    <s v="UNIQLO"/>
    <s v="RM11012021-54-4"/>
    <x v="393"/>
    <s v="MTR"/>
    <n v="65000"/>
    <x v="803"/>
    <n v="8.5007818767612284E-6"/>
    <n v="28.34255082198948"/>
  </r>
  <r>
    <s v="Trims Raw Materials"/>
    <x v="22"/>
    <s v="CIPL-03526"/>
    <s v="UNIQLO"/>
    <s v="RM11012021-54-4"/>
    <x v="393"/>
    <s v="MTR"/>
    <n v="10000"/>
    <x v="804"/>
    <n v="8.3111278730335566E-6"/>
    <n v="4.2631112787303351"/>
  </r>
  <r>
    <s v="Trims Raw Materials"/>
    <x v="22"/>
    <s v="CIPL-03526"/>
    <s v="UNIQLO"/>
    <s v="RM11012021-54-4"/>
    <x v="393"/>
    <s v="MTR"/>
    <n v="25000"/>
    <x v="804"/>
    <n v="8.3111278730335566E-6"/>
    <n v="10.657778196825838"/>
  </r>
  <r>
    <s v="Trims Raw Materials"/>
    <x v="22"/>
    <s v="CIPL-03513"/>
    <s v="LEVIS"/>
    <s v="RM01202022-43-1"/>
    <x v="394"/>
    <s v="MTR"/>
    <n v="1180000"/>
    <x v="805"/>
    <n v="8.708789493752866E-6"/>
    <n v="527.11637160262831"/>
  </r>
  <r>
    <s v="Trims Raw Materials"/>
    <x v="22"/>
    <s v="CIPL-03513"/>
    <s v="LEVIS"/>
    <s v="RM01202022-43-1"/>
    <x v="394"/>
    <s v="MTR"/>
    <n v="790000"/>
    <x v="806"/>
    <n v="8.708789493752866E-6"/>
    <n v="352.89994370006474"/>
  </r>
  <r>
    <s v="Trims Raw Materials"/>
    <x v="22"/>
    <s v="CIPL-03513"/>
    <s v="LEVIS"/>
    <s v="RM01202022-43-1"/>
    <x v="394"/>
    <s v="MTR"/>
    <n v="2650000"/>
    <x v="805"/>
    <n v="8.708789493752866E-6"/>
    <n v="1183.7782921584449"/>
  </r>
  <r>
    <s v="Trims Raw Materials"/>
    <x v="22"/>
    <s v="CIPL-03513"/>
    <s v="LEVIS"/>
    <s v="RM01202022-43-1"/>
    <x v="394"/>
    <s v="MTR"/>
    <n v="5000"/>
    <x v="806"/>
    <n v="8.708789493752866E-6"/>
    <n v="2.2335439474687644"/>
  </r>
  <r>
    <s v="Trims Raw Materials"/>
    <x v="22"/>
    <s v="CIPL-03513"/>
    <s v="LEVIS"/>
    <s v="RM01202022-43-1"/>
    <x v="394"/>
    <s v="MTR"/>
    <n v="920000"/>
    <x v="802"/>
    <n v="8.7087894937528677E-6"/>
    <n v="410.97208633425265"/>
  </r>
  <r>
    <s v="Trims Raw Materials"/>
    <x v="22"/>
    <s v="CIPL-03513"/>
    <s v="LEVIS"/>
    <s v="RM01202022-43-1"/>
    <x v="394"/>
    <s v="MTR"/>
    <n v="120000"/>
    <x v="802"/>
    <n v="8.7087894937528677E-6"/>
    <n v="53.605054739250349"/>
  </r>
  <r>
    <s v="Trims Raw Materials"/>
    <x v="22"/>
    <s v="CIPL-03513"/>
    <s v="LEVIS"/>
    <s v="RM01202022-43-1"/>
    <x v="394"/>
    <s v="MTR"/>
    <n v="295000"/>
    <x v="805"/>
    <n v="8.708789493752866E-6"/>
    <n v="131.77909290065708"/>
  </r>
  <r>
    <s v="Trims Raw Materials"/>
    <x v="22"/>
    <s v="CIPL-03513"/>
    <s v="LEVIS"/>
    <s v="RM01202022-43-4"/>
    <x v="395"/>
    <s v="MTR"/>
    <n v="90000"/>
    <x v="807"/>
    <n v="2.9426959933228864E-6"/>
    <n v="13.58484263939906"/>
  </r>
  <r>
    <s v="Trims Raw Materials"/>
    <x v="22"/>
    <s v="CIPL-03513"/>
    <s v="LEVIS"/>
    <s v="RM01202022-43-7"/>
    <x v="396"/>
    <s v="MTR"/>
    <n v="920000"/>
    <x v="806"/>
    <n v="8.708789493752866E-6"/>
    <n v="410.97208633425259"/>
  </r>
  <r>
    <s v="Trims Raw Materials"/>
    <x v="22"/>
    <s v="CIPL-03513"/>
    <s v="LEVIS"/>
    <s v="RM01202022-43-8"/>
    <x v="397"/>
    <s v="MTR"/>
    <n v="310000"/>
    <x v="808"/>
    <n v="8.7087894937528576E-6"/>
    <n v="138.47972474306326"/>
  </r>
  <r>
    <s v="Trims Raw Materials"/>
    <x v="22"/>
    <s v="CIPL-03516"/>
    <s v="LEVIS"/>
    <s v="RM02242022-31-1"/>
    <x v="398"/>
    <s v="MTR"/>
    <n v="5000"/>
    <x v="806"/>
    <n v="8.708789493752866E-6"/>
    <n v="2.2335439474687644"/>
  </r>
  <r>
    <s v="Trims Raw Materials"/>
    <x v="22"/>
    <s v="CIPL-03516"/>
    <s v="LEVIS"/>
    <s v="RM02242022-31-1"/>
    <x v="398"/>
    <s v="MTR"/>
    <n v="5000"/>
    <x v="809"/>
    <n v="8.7087894937528711E-6"/>
    <n v="2.2335439474687657"/>
  </r>
  <r>
    <s v="Trims Raw Materials"/>
    <x v="22"/>
    <s v="CIPL-03516"/>
    <s v="LEVIS"/>
    <s v="RM02242022-31-1"/>
    <x v="398"/>
    <s v="MTR"/>
    <n v="5000"/>
    <x v="810"/>
    <n v="8.2713617109616275E-6"/>
    <n v="2.1213568085548085"/>
  </r>
  <r>
    <s v="Trims Raw Materials"/>
    <x v="22"/>
    <s v="CIPL-03516"/>
    <s v="LEVIS"/>
    <s v="RM02242022-31-1"/>
    <x v="398"/>
    <s v="MTR"/>
    <n v="5000"/>
    <x v="804"/>
    <n v="8.3111278730335566E-6"/>
    <n v="2.1315556393651676"/>
  </r>
  <r>
    <s v="Trims Raw Materials"/>
    <x v="22"/>
    <s v="CIPL-03516"/>
    <s v="LEVIS"/>
    <s v="RM02242022-31-1"/>
    <x v="398"/>
    <s v="MTR"/>
    <n v="9000"/>
    <x v="811"/>
    <n v="5.6556319391190611E-6"/>
    <n v="2.6109006874520713"/>
  </r>
  <r>
    <s v="Trims Raw Materials"/>
    <x v="22"/>
    <s v="CIPL-03516"/>
    <s v="LEVIS"/>
    <s v="RM02242022-31-1"/>
    <x v="398"/>
    <s v="MTR"/>
    <n v="5000"/>
    <x v="804"/>
    <n v="8.3111278730335566E-6"/>
    <n v="2.1315556393651676"/>
  </r>
  <r>
    <s v="Trims Raw Materials"/>
    <x v="22"/>
    <s v="CIPL-03516"/>
    <s v="LEVIS"/>
    <s v="RM02242022-31-1"/>
    <x v="398"/>
    <s v="MTR"/>
    <n v="5000"/>
    <x v="812"/>
    <n v="8.7087894937528864E-6"/>
    <n v="2.2335439474687693"/>
  </r>
  <r>
    <s v="Trims Raw Materials"/>
    <x v="22"/>
    <s v="CIPL-03516"/>
    <s v="LEVIS"/>
    <s v="RM02242022-31-4"/>
    <x v="399"/>
    <s v="MTR"/>
    <n v="130007"/>
    <x v="813"/>
    <n v="8.6165574589544692E-6"/>
    <n v="57.460212785566299"/>
  </r>
  <r>
    <s v="Trims Raw Materials"/>
    <x v="22"/>
    <s v="CIPL-03516"/>
    <s v="LEVIS"/>
    <s v="RM02242022-31-7"/>
    <x v="400"/>
    <s v="MTR"/>
    <n v="55000"/>
    <x v="814"/>
    <n v="3.0222283174667479E-6"/>
    <n v="8.5262225574606703"/>
  </r>
  <r>
    <s v="Trims Raw Materials"/>
    <x v="22"/>
    <s v="CIPL-03516"/>
    <s v="LEVIS"/>
    <s v="RM02242022-31-7"/>
    <x v="400"/>
    <s v="MTR"/>
    <n v="20000"/>
    <x v="804"/>
    <n v="8.3111278730335566E-6"/>
    <n v="8.5262225574606703"/>
  </r>
  <r>
    <s v="Trims Raw Materials"/>
    <x v="22"/>
    <s v="CIPL-03516"/>
    <s v="LEVIS"/>
    <s v="RM02242022-31-7"/>
    <x v="400"/>
    <s v="MTR"/>
    <n v="70000"/>
    <x v="815"/>
    <n v="7.1238238911716206E-6"/>
    <n v="25.578667672382011"/>
  </r>
  <r>
    <s v="Trims Raw Materials"/>
    <x v="22"/>
    <s v="CIPL-03516"/>
    <s v="LEVIS"/>
    <s v="RM02242022-31-8"/>
    <x v="401"/>
    <s v="MTR"/>
    <n v="510000"/>
    <x v="816"/>
    <n v="8.3111278730335583E-6"/>
    <n v="217.41867521524713"/>
  </r>
  <r>
    <s v="Trims Raw Materials"/>
    <x v="22"/>
    <s v="CIPL-03517"/>
    <s v="LEVIS"/>
    <s v="RM01222022-1-1"/>
    <x v="398"/>
    <s v="MTR"/>
    <n v="55000"/>
    <x v="817"/>
    <n v="7.9098511466713455E-6"/>
    <n v="22.315041813066923"/>
  </r>
  <r>
    <s v="Trims Raw Materials"/>
    <x v="22"/>
    <s v="CIPL-03517"/>
    <s v="LEVIS"/>
    <s v="RM01222022-1-1"/>
    <x v="398"/>
    <s v="MTR"/>
    <n v="130000"/>
    <x v="818"/>
    <n v="7.9929985764581104E-6"/>
    <n v="53.299089814939549"/>
  </r>
  <r>
    <s v="Trims Raw Materials"/>
    <x v="22"/>
    <s v="CIPL-03517"/>
    <s v="LEVIS"/>
    <s v="RM01222022-1-1"/>
    <x v="398"/>
    <s v="MTR"/>
    <n v="4000000"/>
    <x v="806"/>
    <n v="8.708789493752866E-6"/>
    <n v="1786.8351579750115"/>
  </r>
  <r>
    <s v="Trims Raw Materials"/>
    <x v="22"/>
    <s v="CIPL-03517"/>
    <s v="LEVIS"/>
    <s v="RM01222022-1-1"/>
    <x v="398"/>
    <s v="MTR"/>
    <n v="1595000"/>
    <x v="802"/>
    <n v="8.7087894937528677E-6"/>
    <n v="712.50051924253592"/>
  </r>
  <r>
    <s v="Trims Raw Materials"/>
    <x v="22"/>
    <s v="CIPL-03517"/>
    <s v="LEVIS"/>
    <s v="RM01222022-1-1"/>
    <x v="398"/>
    <s v="MTR"/>
    <n v="840000"/>
    <x v="819"/>
    <n v="8.7087894937528677E-6"/>
    <n v="375.23538317475249"/>
  </r>
  <r>
    <s v="Trims Raw Materials"/>
    <x v="22"/>
    <s v="CIPL-03517"/>
    <s v="LEVIS"/>
    <s v="RM01222022-1-1"/>
    <x v="398"/>
    <s v="MTR"/>
    <n v="135000"/>
    <x v="820"/>
    <n v="8.7014253896654722E-6"/>
    <n v="60.25469242760483"/>
  </r>
  <r>
    <s v="Trims Raw Materials"/>
    <x v="22"/>
    <s v="CIPL-03517"/>
    <s v="LEVIS"/>
    <s v="RM01222022-1-1"/>
    <x v="398"/>
    <s v="MTR"/>
    <n v="225000"/>
    <x v="804"/>
    <n v="8.3111278730335566E-6"/>
    <n v="95.920003771432548"/>
  </r>
  <r>
    <s v="Trims Raw Materials"/>
    <x v="22"/>
    <s v="CIPL-03517"/>
    <s v="LEVIS"/>
    <s v="RM01222022-1-1"/>
    <x v="398"/>
    <s v="MTR"/>
    <n v="1595000"/>
    <x v="804"/>
    <n v="8.3111278730335566E-6"/>
    <n v="679.96624895748846"/>
  </r>
  <r>
    <s v="Trims Raw Materials"/>
    <x v="22"/>
    <s v="CIPL-03517"/>
    <s v="LEVIS"/>
    <s v="RM01222022-1-1"/>
    <x v="398"/>
    <s v="MTR"/>
    <n v="4990000"/>
    <x v="806"/>
    <n v="8.708789493752866E-6"/>
    <n v="2229.0768595738268"/>
  </r>
  <r>
    <s v="Trims Raw Materials"/>
    <x v="22"/>
    <s v="CIPL-03517"/>
    <s v="LEVIS"/>
    <s v="RM01222022-1-1"/>
    <x v="398"/>
    <s v="MTR"/>
    <n v="160000"/>
    <x v="821"/>
    <n v="8.6292571696090045E-6"/>
    <n v="70.820681147137435"/>
  </r>
  <r>
    <s v="Trims Raw Materials"/>
    <x v="22"/>
    <s v="CIPL-03517"/>
    <s v="LEVIS"/>
    <s v="RM01222022-1-1"/>
    <x v="398"/>
    <s v="MTR"/>
    <n v="75000"/>
    <x v="805"/>
    <n v="8.708789493752866E-6"/>
    <n v="33.503159212031463"/>
  </r>
  <r>
    <s v="Trims Raw Materials"/>
    <x v="22"/>
    <s v="CIPL-03517"/>
    <s v="LEVIS"/>
    <s v="RM01222022-1-1"/>
    <x v="398"/>
    <s v="MTR"/>
    <n v="25000"/>
    <x v="822"/>
    <n v="7.9929985764581104E-6"/>
    <n v="10.249824964411454"/>
  </r>
  <r>
    <s v="Trims Raw Materials"/>
    <x v="22"/>
    <s v="CIPL-03517"/>
    <s v="LEVIS"/>
    <s v="RM01222022-1-1"/>
    <x v="398"/>
    <s v="MTR"/>
    <n v="5230000"/>
    <x v="806"/>
    <n v="8.708789493752866E-6"/>
    <n v="2336.2869690523275"/>
  </r>
  <r>
    <s v="Trims Raw Materials"/>
    <x v="22"/>
    <s v="CIPL-03517"/>
    <s v="LEVIS"/>
    <s v="RM01222022-1-1"/>
    <x v="398"/>
    <s v="MTR"/>
    <n v="455000"/>
    <x v="806"/>
    <n v="8.708789493752866E-6"/>
    <n v="203.25249921965755"/>
  </r>
  <r>
    <s v="Trims Raw Materials"/>
    <x v="22"/>
    <s v="CIPL-03517"/>
    <s v="LEVIS"/>
    <s v="RM01222022-1-1"/>
    <x v="398"/>
    <s v="MTR"/>
    <n v="5000"/>
    <x v="804"/>
    <n v="8.3111278730335566E-6"/>
    <n v="2.1315556393651676"/>
  </r>
  <r>
    <s v="Trims Raw Materials"/>
    <x v="22"/>
    <s v="CIPL-03517"/>
    <s v="LEVIS"/>
    <s v="RM01222022-1-1"/>
    <x v="398"/>
    <s v="MTR"/>
    <n v="15000"/>
    <x v="822"/>
    <n v="7.9929985764581104E-6"/>
    <n v="6.1498949786468726"/>
  </r>
  <r>
    <s v="Trims Raw Materials"/>
    <x v="22"/>
    <s v="CIPL-03517"/>
    <s v="LEVIS"/>
    <s v="RM01222022-1-10"/>
    <x v="402"/>
    <s v="MTR"/>
    <n v="4880000"/>
    <x v="823"/>
    <n v="8.6292571696090062E-6"/>
    <n v="2160.0307749876924"/>
  </r>
  <r>
    <s v="Trims Raw Materials"/>
    <x v="22"/>
    <s v="CIPL-03517"/>
    <s v="LEVIS"/>
    <s v="RM01222022-1-4"/>
    <x v="399"/>
    <s v="MTR"/>
    <n v="2900000"/>
    <x v="802"/>
    <n v="8.7087894937528677E-6"/>
    <n v="1295.4554895318834"/>
  </r>
  <r>
    <s v="Trims Raw Materials"/>
    <x v="22"/>
    <s v="CIPL-03517"/>
    <s v="LEVIS"/>
    <s v="RM01222022-1-4"/>
    <x v="399"/>
    <s v="MTR"/>
    <n v="200000"/>
    <x v="804"/>
    <n v="8.3111278730335566E-6"/>
    <n v="85.262225574606703"/>
  </r>
  <r>
    <s v="Trims Raw Materials"/>
    <x v="22"/>
    <s v="CIPL-03517"/>
    <s v="LEVIS"/>
    <s v="RM01222022-1-4"/>
    <x v="399"/>
    <s v="MTR"/>
    <n v="105000"/>
    <x v="816"/>
    <n v="8.3111278730335583E-6"/>
    <n v="44.762668426668526"/>
  </r>
  <r>
    <s v="Trims Raw Materials"/>
    <x v="22"/>
    <s v="CIPL-03517"/>
    <s v="LEVIS"/>
    <s v="RM01222022-1-5"/>
    <x v="403"/>
    <s v="MTR"/>
    <n v="450000"/>
    <x v="822"/>
    <n v="7.9929985764581104E-6"/>
    <n v="184.49684935940616"/>
  </r>
  <r>
    <s v="Trims Raw Materials"/>
    <x v="22"/>
    <s v="CIPL-03517"/>
    <s v="LEVIS"/>
    <s v="RM01222022-1-5"/>
    <x v="403"/>
    <s v="MTR"/>
    <n v="895000"/>
    <x v="822"/>
    <n v="7.9929985764581104E-6"/>
    <n v="366.94373372593003"/>
  </r>
  <r>
    <s v="Trims Raw Materials"/>
    <x v="22"/>
    <s v="CIPL-03517"/>
    <s v="LEVIS"/>
    <s v="RM01222022-1-5"/>
    <x v="403"/>
    <s v="MTR"/>
    <n v="550000"/>
    <x v="824"/>
    <n v="1.0093736465548933E-5"/>
    <n v="284.76155505605186"/>
  </r>
  <r>
    <s v="Trims Raw Materials"/>
    <x v="22"/>
    <s v="CIPL-03517"/>
    <s v="LEVIS"/>
    <s v="RM01222022-1-5"/>
    <x v="403"/>
    <s v="MTR"/>
    <n v="805000"/>
    <x v="825"/>
    <n v="7.4965390375476688E-6"/>
    <n v="309.54471392522589"/>
  </r>
  <r>
    <s v="Trims Raw Materials"/>
    <x v="22"/>
    <s v="CIPL-03517"/>
    <s v="LEVIS"/>
    <s v="RM01222022-1-6"/>
    <x v="400"/>
    <s v="MTR"/>
    <n v="40000"/>
    <x v="804"/>
    <n v="8.3111278730335566E-6"/>
    <n v="17.052445114921341"/>
  </r>
  <r>
    <s v="Trims Raw Materials"/>
    <x v="22"/>
    <s v="CIPL-03517"/>
    <s v="LEVIS"/>
    <s v="RM01222022-1-6"/>
    <x v="400"/>
    <s v="MTR"/>
    <n v="250000"/>
    <x v="802"/>
    <n v="8.7087894937528677E-6"/>
    <n v="111.67719737343823"/>
  </r>
  <r>
    <s v="Trims Raw Materials"/>
    <x v="22"/>
    <s v="CIPL-03517"/>
    <s v="LEVIS"/>
    <s v="RM01222022-1-6"/>
    <x v="400"/>
    <s v="MTR"/>
    <n v="30000"/>
    <x v="804"/>
    <n v="8.3111278730335566E-6"/>
    <n v="12.789333836191005"/>
  </r>
  <r>
    <s v="Trims Raw Materials"/>
    <x v="22"/>
    <s v="CIPL-03517"/>
    <s v="LEVIS"/>
    <s v="RM01222022-1-7"/>
    <x v="404"/>
    <s v="MTR"/>
    <n v="3170000"/>
    <x v="802"/>
    <n v="8.7087894937528677E-6"/>
    <n v="1416.0668626951967"/>
  </r>
  <r>
    <s v="Trims Raw Materials"/>
    <x v="22"/>
    <s v="CIPL-03532"/>
    <s v="LEVIS"/>
    <s v="RM01162022-8-1"/>
    <x v="398"/>
    <s v="MTR"/>
    <n v="920000"/>
    <x v="806"/>
    <n v="8.708789493752866E-6"/>
    <n v="410.97208633425259"/>
  </r>
  <r>
    <s v="Trims Raw Materials"/>
    <x v="22"/>
    <s v="CIPL-03532"/>
    <s v="LEVIS"/>
    <s v="RM01162022-8-1"/>
    <x v="398"/>
    <s v="MTR"/>
    <n v="980000"/>
    <x v="802"/>
    <n v="8.7087894937528677E-6"/>
    <n v="437.77461370387783"/>
  </r>
  <r>
    <s v="Trims Raw Materials"/>
    <x v="22"/>
    <s v="CIPL-03532"/>
    <s v="LEVIS"/>
    <s v="RM01162022-8-1"/>
    <x v="398"/>
    <s v="MTR"/>
    <n v="1080000"/>
    <x v="802"/>
    <n v="8.7087894937528677E-6"/>
    <n v="482.44549265325315"/>
  </r>
  <r>
    <s v="Trims Raw Materials"/>
    <x v="22"/>
    <s v="CIPL-03532"/>
    <s v="LEVIS"/>
    <s v="RM01162022-8-1"/>
    <x v="398"/>
    <s v="MTR"/>
    <n v="960000"/>
    <x v="802"/>
    <n v="8.7087894937528677E-6"/>
    <n v="428.84043791400279"/>
  </r>
  <r>
    <s v="Trims Raw Materials"/>
    <x v="22"/>
    <s v="CIPL-03532"/>
    <s v="LEVIS"/>
    <s v="RM01162022-8-4"/>
    <x v="399"/>
    <s v="MTR"/>
    <n v="1015000"/>
    <x v="806"/>
    <n v="8.708789493752866E-6"/>
    <n v="453.40942133615914"/>
  </r>
  <r>
    <s v="Trims Raw Materials"/>
    <x v="22"/>
    <s v="CIPL-03532"/>
    <s v="LEVIS"/>
    <s v="RM01162022-8-6"/>
    <x v="405"/>
    <s v="MTR"/>
    <n v="830000"/>
    <x v="802"/>
    <n v="8.7087894937528677E-6"/>
    <n v="370.76829527981494"/>
  </r>
  <r>
    <s v="Trims Raw Materials"/>
    <x v="22"/>
    <s v="CIPL-03534"/>
    <s v="LEVIS"/>
    <s v="RM01222022-14-1"/>
    <x v="398"/>
    <s v="MTR"/>
    <n v="175000"/>
    <x v="802"/>
    <n v="8.7087894937528677E-6"/>
    <n v="78.174038161406756"/>
  </r>
  <r>
    <s v="Trims Raw Materials"/>
    <x v="22"/>
    <s v="CIPL-03534"/>
    <s v="LEVIS"/>
    <s v="RM01222022-14-1"/>
    <x v="398"/>
    <s v="MTR"/>
    <n v="140000"/>
    <x v="821"/>
    <n v="8.6292571696090045E-6"/>
    <n v="61.968096003745259"/>
  </r>
  <r>
    <s v="Trims Raw Materials"/>
    <x v="22"/>
    <s v="CIPL-03534"/>
    <s v="LEVIS"/>
    <s v="RM01222022-14-1"/>
    <x v="398"/>
    <s v="MTR"/>
    <n v="5000"/>
    <x v="808"/>
    <n v="8.7087894937528576E-6"/>
    <n v="2.2335439474687622"/>
  </r>
  <r>
    <s v="Trims Raw Materials"/>
    <x v="22"/>
    <s v="CIPL-03534"/>
    <s v="LEVIS"/>
    <s v="RM01222022-14-1"/>
    <x v="398"/>
    <s v="MTR"/>
    <n v="5000"/>
    <x v="826"/>
    <n v="8.7087894937529711E-6"/>
    <n v="2.233543947468791"/>
  </r>
  <r>
    <s v="Trims Raw Materials"/>
    <x v="22"/>
    <s v="CIPL-03534"/>
    <s v="LEVIS"/>
    <s v="RM01222022-14-1"/>
    <x v="398"/>
    <s v="MTR"/>
    <n v="5000"/>
    <x v="827"/>
    <n v="8.7087894937530846E-6"/>
    <n v="2.2335439474688199"/>
  </r>
  <r>
    <s v="Trims Raw Materials"/>
    <x v="22"/>
    <s v="CIPL-03534"/>
    <s v="LEVIS"/>
    <s v="RM01222022-14-1"/>
    <x v="398"/>
    <s v="MTR"/>
    <n v="650000"/>
    <x v="806"/>
    <n v="8.708789493752866E-6"/>
    <n v="290.36071317093933"/>
  </r>
  <r>
    <s v="Trims Raw Materials"/>
    <x v="22"/>
    <s v="CIPL-03534"/>
    <s v="LEVIS"/>
    <s v="RM01222022-14-1"/>
    <x v="398"/>
    <s v="MTR"/>
    <n v="950000"/>
    <x v="802"/>
    <n v="8.7087894937528677E-6"/>
    <n v="424.37335001906524"/>
  </r>
  <r>
    <s v="Trims Raw Materials"/>
    <x v="22"/>
    <s v="CIPL-03534"/>
    <s v="LEVIS"/>
    <s v="RM01222022-14-1"/>
    <x v="398"/>
    <s v="MTR"/>
    <n v="5000"/>
    <x v="808"/>
    <n v="8.7087894937528576E-6"/>
    <n v="2.2335439474687622"/>
  </r>
  <r>
    <s v="Trims Raw Materials"/>
    <x v="22"/>
    <s v="CIPL-03534"/>
    <s v="LEVIS"/>
    <s v="RM01222022-14-10"/>
    <x v="402"/>
    <s v="MTR"/>
    <n v="1575000"/>
    <x v="821"/>
    <n v="8.6292571696090045E-6"/>
    <n v="697.14108004213415"/>
  </r>
  <r>
    <s v="Trims Raw Materials"/>
    <x v="22"/>
    <s v="CIPL-03534"/>
    <s v="LEVIS"/>
    <s v="RM01222022-14-4"/>
    <x v="399"/>
    <s v="MTR"/>
    <n v="610000"/>
    <x v="828"/>
    <n v="8.7087894937528694E-6"/>
    <n v="272.49236159118936"/>
  </r>
  <r>
    <s v="Trims Raw Materials"/>
    <x v="22"/>
    <s v="CIPL-03534"/>
    <s v="LEVIS"/>
    <s v="RM01222022-14-7"/>
    <x v="404"/>
    <s v="MTR"/>
    <n v="1950000"/>
    <x v="802"/>
    <n v="8.7087894937528677E-6"/>
    <n v="871.08213951281812"/>
  </r>
  <r>
    <s v="Trims Raw Materials"/>
    <x v="22"/>
    <s v="CIPL-03533"/>
    <s v="LEVIS"/>
    <s v="RM01202022-46-1"/>
    <x v="394"/>
    <s v="MTR"/>
    <n v="300000"/>
    <x v="802"/>
    <n v="8.7087894937528677E-6"/>
    <n v="134.01263684812588"/>
  </r>
  <r>
    <s v="Trims Raw Materials"/>
    <x v="22"/>
    <s v="CIPL-03533"/>
    <s v="LEVIS"/>
    <s v="RM01202022-46-1"/>
    <x v="394"/>
    <s v="MTR"/>
    <n v="1650000"/>
    <x v="802"/>
    <n v="8.7087894937528677E-6"/>
    <n v="737.06950266469232"/>
  </r>
  <r>
    <s v="Trims Raw Materials"/>
    <x v="22"/>
    <s v="CIPL-03533"/>
    <s v="LEVIS"/>
    <s v="RM01202022-46-1"/>
    <x v="394"/>
    <s v="MTR"/>
    <n v="725000"/>
    <x v="802"/>
    <n v="8.7087894937528677E-6"/>
    <n v="323.86387238297084"/>
  </r>
  <r>
    <s v="Trims Raw Materials"/>
    <x v="22"/>
    <s v="CIPL-03533"/>
    <s v="LEVIS"/>
    <s v="RM01202022-46-1"/>
    <x v="394"/>
    <s v="MTR"/>
    <n v="675000"/>
    <x v="806"/>
    <n v="8.708789493752866E-6"/>
    <n v="301.52843290828315"/>
  </r>
  <r>
    <s v="Trims Raw Materials"/>
    <x v="22"/>
    <s v="CIPL-03533"/>
    <s v="LEVIS"/>
    <s v="RM01202022-46-1"/>
    <x v="394"/>
    <s v="MTR"/>
    <n v="1925000"/>
    <x v="806"/>
    <n v="8.708789493752866E-6"/>
    <n v="859.91441977547424"/>
  </r>
  <r>
    <s v="Trims Raw Materials"/>
    <x v="22"/>
    <s v="CIPL-03533"/>
    <s v="LEVIS"/>
    <s v="RM01202022-46-1"/>
    <x v="394"/>
    <s v="MTR"/>
    <n v="575000"/>
    <x v="806"/>
    <n v="8.708789493752866E-6"/>
    <n v="256.85755395890789"/>
  </r>
  <r>
    <s v="Trims Raw Materials"/>
    <x v="22"/>
    <s v="CIPL-03533"/>
    <s v="LEVIS"/>
    <s v="RM01202022-46-1"/>
    <x v="394"/>
    <s v="MTR"/>
    <n v="600000"/>
    <x v="829"/>
    <n v="7.9830570359401286E-6"/>
    <n v="245.68983422156407"/>
  </r>
  <r>
    <s v="Trims Raw Materials"/>
    <x v="22"/>
    <s v="CIPL-03533"/>
    <s v="LEVIS"/>
    <s v="RM01202022-46-1"/>
    <x v="394"/>
    <s v="MTR"/>
    <n v="125000"/>
    <x v="802"/>
    <n v="8.7087894937528677E-6"/>
    <n v="55.838598686719116"/>
  </r>
  <r>
    <s v="Trims Raw Materials"/>
    <x v="22"/>
    <s v="CIPL-03533"/>
    <s v="LEVIS"/>
    <s v="RM01202022-46-1"/>
    <x v="394"/>
    <s v="MTR"/>
    <n v="200000"/>
    <x v="806"/>
    <n v="8.708789493752866E-6"/>
    <n v="89.341757898750572"/>
  </r>
  <r>
    <s v="Trims Raw Materials"/>
    <x v="22"/>
    <s v="CIPL-03533"/>
    <s v="LEVIS"/>
    <s v="RM01202022-46-3"/>
    <x v="406"/>
    <s v="MTR"/>
    <n v="1025000"/>
    <x v="806"/>
    <n v="8.708789493752866E-6"/>
    <n v="457.87650923109669"/>
  </r>
  <r>
    <s v="Trims Raw Materials"/>
    <x v="22"/>
    <s v="CIPL-03533"/>
    <s v="LEVIS"/>
    <s v="RM01202022-46-7"/>
    <x v="396"/>
    <s v="MTR"/>
    <n v="1175000"/>
    <x v="806"/>
    <n v="8.708789493752866E-6"/>
    <n v="524.88282765515964"/>
  </r>
  <r>
    <s v="Trims Raw Materials"/>
    <x v="22"/>
    <s v="CIPL-03533"/>
    <s v="LEVIS"/>
    <s v="RM01202022-46-8"/>
    <x v="397"/>
    <s v="MTR"/>
    <n v="1100000"/>
    <x v="802"/>
    <n v="8.7087894937528677E-6"/>
    <n v="491.3796684431282"/>
  </r>
  <r>
    <s v="Trims Raw Materials"/>
    <x v="22"/>
    <s v="CIPL-03592"/>
    <s v="UNIQLO"/>
    <s v="RM03032022-4-4"/>
    <x v="393"/>
    <s v="MTR"/>
    <n v="35000"/>
    <x v="802"/>
    <n v="8.7087894937528677E-6"/>
    <n v="15.634807632281351"/>
  </r>
  <r>
    <s v="Trims Raw Materials"/>
    <x v="22"/>
    <s v="CIPL-03583"/>
    <s v="UNIQLO"/>
    <s v="RM01142022-10-4"/>
    <x v="393"/>
    <s v="MTR"/>
    <n v="145000"/>
    <x v="14"/>
    <n v="0"/>
    <n v="0"/>
  </r>
  <r>
    <s v="Trims Raw Materials"/>
    <x v="22"/>
    <s v="CIPL-03583"/>
    <s v="UNIQLO"/>
    <s v="RM01142022-10-4"/>
    <x v="393"/>
    <s v="MTR"/>
    <n v="45000"/>
    <x v="14"/>
    <n v="0"/>
    <n v="0"/>
  </r>
  <r>
    <s v="Trims Raw Materials"/>
    <x v="22"/>
    <s v="CIPL-03583"/>
    <s v="UNIQLO"/>
    <s v="RM01142022-10-4"/>
    <x v="393"/>
    <s v="MTR"/>
    <n v="70000"/>
    <x v="14"/>
    <n v="0"/>
    <n v="0"/>
  </r>
  <r>
    <s v="Trims Raw Materials"/>
    <x v="22"/>
    <s v="CIPL-03566"/>
    <s v="LEVIS"/>
    <s v="RM02252022-19-1"/>
    <x v="398"/>
    <s v="MTR"/>
    <n v="275000"/>
    <x v="802"/>
    <n v="8.7087894937528677E-6"/>
    <n v="122.84491711078205"/>
  </r>
  <r>
    <s v="Trims Raw Materials"/>
    <x v="22"/>
    <s v="CIPL-03566"/>
    <s v="LEVIS"/>
    <s v="RM02252022-19-1"/>
    <x v="398"/>
    <s v="MTR"/>
    <n v="270000"/>
    <x v="802"/>
    <n v="8.7087894937528677E-6"/>
    <n v="120.61137316331329"/>
  </r>
  <r>
    <s v="Trims Raw Materials"/>
    <x v="22"/>
    <s v="CIPL-03566"/>
    <s v="LEVIS"/>
    <s v="RM02252022-19-1"/>
    <x v="398"/>
    <s v="MTR"/>
    <n v="2000000"/>
    <x v="802"/>
    <n v="8.7087894937528677E-6"/>
    <n v="893.41757898750586"/>
  </r>
  <r>
    <s v="Trims Raw Materials"/>
    <x v="22"/>
    <s v="CIPL-03566"/>
    <s v="LEVIS"/>
    <s v="RM02252022-19-1"/>
    <x v="398"/>
    <s v="MTR"/>
    <n v="200000"/>
    <x v="802"/>
    <n v="8.7087894937528677E-6"/>
    <n v="89.341757898750586"/>
  </r>
  <r>
    <s v="Trims Raw Materials"/>
    <x v="22"/>
    <s v="CIPL-03566"/>
    <s v="LEVIS"/>
    <s v="RM02252022-19-1"/>
    <x v="398"/>
    <s v="MTR"/>
    <n v="725000"/>
    <x v="805"/>
    <n v="8.708789493752866E-6"/>
    <n v="323.86387238297078"/>
  </r>
  <r>
    <s v="Trims Raw Materials"/>
    <x v="22"/>
    <s v="CIPL-03566"/>
    <s v="LEVIS"/>
    <s v="RM02252022-19-1"/>
    <x v="398"/>
    <s v="MTR"/>
    <n v="2390000"/>
    <x v="806"/>
    <n v="8.708789493752866E-6"/>
    <n v="1067.6340068900693"/>
  </r>
  <r>
    <s v="Trims Raw Materials"/>
    <x v="22"/>
    <s v="CIPL-03566"/>
    <s v="LEVIS"/>
    <s v="RM02252022-19-4"/>
    <x v="399"/>
    <s v="MTR"/>
    <n v="800000"/>
    <x v="806"/>
    <n v="8.708789493752866E-6"/>
    <n v="357.36703159500229"/>
  </r>
  <r>
    <s v="Trims Raw Materials"/>
    <x v="22"/>
    <s v="CIPL-03566"/>
    <s v="LEVIS"/>
    <s v="RM02252022-19-4"/>
    <x v="399"/>
    <s v="MTR"/>
    <n v="50000"/>
    <x v="806"/>
    <n v="8.708789493752866E-6"/>
    <n v="22.335439474687643"/>
  </r>
  <r>
    <s v="Trims Raw Materials"/>
    <x v="22"/>
    <s v="CIPL-03566"/>
    <s v="LEVIS"/>
    <s v="RM02252022-19-8"/>
    <x v="401"/>
    <s v="MTR"/>
    <n v="25000"/>
    <x v="806"/>
    <n v="8.708789493752866E-6"/>
    <n v="11.167719737343822"/>
  </r>
  <r>
    <s v="Trims Raw Materials"/>
    <x v="22"/>
    <s v="CIPL-03566"/>
    <s v="LEVIS"/>
    <s v="RM02252022-19-8"/>
    <x v="401"/>
    <s v="MTR"/>
    <n v="250000"/>
    <x v="802"/>
    <n v="8.7087894937528677E-6"/>
    <n v="111.67719737343823"/>
  </r>
  <r>
    <s v="Trims Raw Materials"/>
    <x v="22"/>
    <s v="CIPL-03540"/>
    <s v="LEVIS"/>
    <s v="RM02252022-31-1"/>
    <x v="394"/>
    <s v="MTR"/>
    <n v="40000"/>
    <x v="14"/>
    <n v="0"/>
    <n v="0"/>
  </r>
  <r>
    <s v="Trims Raw Materials"/>
    <x v="22"/>
    <s v="CIPL-03540"/>
    <s v="LEVIS"/>
    <s v="RM02252022-31-1"/>
    <x v="394"/>
    <s v="MTR"/>
    <n v="150000"/>
    <x v="14"/>
    <n v="0"/>
    <n v="0"/>
  </r>
  <r>
    <s v="Trims Raw Materials"/>
    <x v="22"/>
    <s v="CIPL-03540"/>
    <s v="LEVIS"/>
    <s v="RM02252022-31-1"/>
    <x v="394"/>
    <s v="MTR"/>
    <n v="170000"/>
    <x v="14"/>
    <n v="0"/>
    <n v="0"/>
  </r>
  <r>
    <s v="Trims Raw Materials"/>
    <x v="22"/>
    <s v="CIPL-03540"/>
    <s v="LEVIS"/>
    <s v="RM02252022-31-1"/>
    <x v="394"/>
    <s v="MTR"/>
    <n v="210000"/>
    <x v="14"/>
    <n v="0"/>
    <n v="0"/>
  </r>
  <r>
    <s v="Trims Raw Materials"/>
    <x v="22"/>
    <s v="CIPL-03540"/>
    <s v="LEVIS"/>
    <s v="RM02252022-31-3"/>
    <x v="406"/>
    <s v="MTR"/>
    <n v="5000"/>
    <x v="14"/>
    <n v="0"/>
    <n v="0"/>
  </r>
  <r>
    <s v="Trims Raw Materials"/>
    <x v="22"/>
    <s v="CIPL-03540"/>
    <s v="LEVIS"/>
    <s v="RM02252022-31-7"/>
    <x v="396"/>
    <s v="MTR"/>
    <n v="425000"/>
    <x v="14"/>
    <n v="0"/>
    <n v="0"/>
  </r>
  <r>
    <s v="Trims Raw Materials"/>
    <x v="22"/>
    <s v="CIPL-03567"/>
    <s v="LEVIS"/>
    <s v="RM02252022-40-1"/>
    <x v="394"/>
    <s v="MTR"/>
    <n v="5000"/>
    <x v="808"/>
    <n v="8.7087894937528576E-6"/>
    <n v="2.2335439474687622"/>
  </r>
  <r>
    <s v="Trims Raw Materials"/>
    <x v="22"/>
    <s v="CIPL-03567"/>
    <s v="LEVIS"/>
    <s v="RM02252022-40-1"/>
    <x v="394"/>
    <s v="MTR"/>
    <n v="1450000"/>
    <x v="802"/>
    <n v="8.7087894937528677E-6"/>
    <n v="647.72774476594168"/>
  </r>
  <r>
    <s v="Trims Raw Materials"/>
    <x v="22"/>
    <s v="CIPL-03567"/>
    <s v="LEVIS"/>
    <s v="RM02252022-40-1"/>
    <x v="394"/>
    <s v="MTR"/>
    <n v="375000"/>
    <x v="802"/>
    <n v="8.7087894937528677E-6"/>
    <n v="167.51579606015733"/>
  </r>
  <r>
    <s v="Trims Raw Materials"/>
    <x v="22"/>
    <s v="CIPL-03567"/>
    <s v="LEVIS"/>
    <s v="RM02252022-40-1"/>
    <x v="394"/>
    <s v="MTR"/>
    <n v="5000"/>
    <x v="808"/>
    <n v="8.7087894937528576E-6"/>
    <n v="2.2335439474687622"/>
  </r>
  <r>
    <s v="Trims Raw Materials"/>
    <x v="22"/>
    <s v="CIPL-03567"/>
    <s v="LEVIS"/>
    <s v="RM02252022-40-1"/>
    <x v="394"/>
    <s v="MTR"/>
    <n v="225000"/>
    <x v="830"/>
    <n v="8.7087894937528626E-6"/>
    <n v="100.50947763609436"/>
  </r>
  <r>
    <s v="Trims Raw Materials"/>
    <x v="22"/>
    <s v="CIPL-03567"/>
    <s v="LEVIS"/>
    <s v="RM02252022-40-1"/>
    <x v="394"/>
    <s v="MTR"/>
    <n v="1500000"/>
    <x v="802"/>
    <n v="8.7087894937528677E-6"/>
    <n v="670.06318424062931"/>
  </r>
  <r>
    <s v="Trims Raw Materials"/>
    <x v="22"/>
    <s v="CIPL-03567"/>
    <s v="LEVIS"/>
    <s v="RM02252022-40-1"/>
    <x v="394"/>
    <s v="MTR"/>
    <n v="385000"/>
    <x v="806"/>
    <n v="8.708789493752866E-6"/>
    <n v="171.98288395509485"/>
  </r>
  <r>
    <s v="Trims Raw Materials"/>
    <x v="22"/>
    <s v="CIPL-03567"/>
    <s v="LEVIS"/>
    <s v="RM02252022-40-1"/>
    <x v="394"/>
    <s v="MTR"/>
    <n v="425000"/>
    <x v="802"/>
    <n v="8.7087894937528677E-6"/>
    <n v="189.85123553484499"/>
  </r>
  <r>
    <s v="Trims Raw Materials"/>
    <x v="22"/>
    <s v="CIPL-03567"/>
    <s v="LEVIS"/>
    <s v="RM02252022-40-1"/>
    <x v="394"/>
    <s v="MTR"/>
    <n v="905000"/>
    <x v="806"/>
    <n v="8.708789493752866E-6"/>
    <n v="404.27145449184633"/>
  </r>
  <r>
    <s v="Trims Raw Materials"/>
    <x v="22"/>
    <s v="CIPL-03567"/>
    <s v="LEVIS"/>
    <s v="RM02252022-40-3"/>
    <x v="406"/>
    <s v="MTR"/>
    <n v="5000"/>
    <x v="806"/>
    <n v="8.708789493752866E-6"/>
    <n v="2.2335439474687644"/>
  </r>
  <r>
    <s v="Trims Raw Materials"/>
    <x v="22"/>
    <s v="CIPL-03567"/>
    <s v="LEVIS"/>
    <s v="RM02252022-40-7"/>
    <x v="396"/>
    <s v="MTR"/>
    <n v="1150000"/>
    <x v="806"/>
    <n v="8.708789493752866E-6"/>
    <n v="513.71510791781577"/>
  </r>
  <r>
    <s v="Trims Raw Materials"/>
    <x v="22"/>
    <s v="CIPL-03567"/>
    <s v="LEVIS"/>
    <s v="RM02252022-40-8"/>
    <x v="397"/>
    <s v="MTR"/>
    <n v="1380000"/>
    <x v="806"/>
    <n v="8.708789493752866E-6"/>
    <n v="616.45812950137895"/>
  </r>
  <r>
    <s v="Trims Raw Materials"/>
    <x v="22"/>
    <s v="CIPL-03567"/>
    <s v="LEVIS"/>
    <s v="RM02252022-40-9"/>
    <x v="407"/>
    <s v="MTR"/>
    <n v="250000"/>
    <x v="802"/>
    <n v="8.7087894937528677E-6"/>
    <n v="111.67719737343823"/>
  </r>
  <r>
    <s v="Trims Raw Materials"/>
    <x v="22"/>
    <s v="CIPL-03545"/>
    <s v="AMAZON"/>
    <s v="RM03192022-8-3"/>
    <x v="408"/>
    <s v="MTR"/>
    <n v="216000"/>
    <x v="831"/>
    <n v="1.4315818345895125E-5"/>
    <n v="158.61221676271336"/>
  </r>
  <r>
    <s v="Trims Raw Materials"/>
    <x v="22"/>
    <s v="CIPL-03545"/>
    <s v="AMAZON"/>
    <s v="RM03192022-8-3"/>
    <x v="408"/>
    <s v="MTR"/>
    <n v="156000"/>
    <x v="832"/>
    <n v="1.4315818345895122E-5"/>
    <n v="114.55326766195964"/>
  </r>
  <r>
    <s v="Trims Raw Materials"/>
    <x v="22"/>
    <s v="CIPL-03545"/>
    <s v="AMAZON"/>
    <s v="RM03192022-8-6"/>
    <x v="409"/>
    <s v="MTR"/>
    <n v="3000"/>
    <x v="831"/>
    <n v="1.4315818345895125E-5"/>
    <n v="2.2029474550376857"/>
  </r>
  <r>
    <s v="Trims Raw Materials"/>
    <x v="22"/>
    <s v="CIPL-03545"/>
    <s v="AMAZON"/>
    <s v="RM03192022-8-6"/>
    <x v="409"/>
    <s v="MTR"/>
    <n v="192000"/>
    <x v="831"/>
    <n v="1.4315818345895125E-5"/>
    <n v="140.98863712241189"/>
  </r>
  <r>
    <s v="Trims Raw Materials"/>
    <x v="22"/>
    <s v="CIPL-03545"/>
    <s v="AMAZON"/>
    <s v="RM03202022-11-3"/>
    <x v="410"/>
    <s v="MTR"/>
    <n v="162000"/>
    <x v="831"/>
    <n v="1.4315818345895125E-5"/>
    <n v="118.95916257203503"/>
  </r>
  <r>
    <s v="Trims Raw Materials"/>
    <x v="22"/>
    <s v="CIPL-03621"/>
    <s v="NAUTICA"/>
    <s v="RM04042022-60-2"/>
    <x v="411"/>
    <s v="MTR"/>
    <n v="2232000"/>
    <x v="833"/>
    <n v="5.8986473740030839E-6"/>
    <n v="675.32578093877498"/>
  </r>
  <r>
    <s v="Trims Raw Materials"/>
    <x v="22"/>
    <s v="CIPL-03621"/>
    <s v="NAUTICA"/>
    <s v="RM04042022-60-2"/>
    <x v="411"/>
    <s v="MTR"/>
    <n v="30000"/>
    <x v="834"/>
    <n v="5.7660935004299729E-6"/>
    <n v="8.8729828050128887"/>
  </r>
  <r>
    <s v="Trims Raw Materials"/>
    <x v="22"/>
    <s v="CIPL-03621"/>
    <s v="NAUTICA"/>
    <s v="RM04042022-60-2"/>
    <x v="411"/>
    <s v="MTR"/>
    <n v="546000"/>
    <x v="833"/>
    <n v="5.8986473740030839E-6"/>
    <n v="165.2006614662057"/>
  </r>
  <r>
    <s v="Trims Raw Materials"/>
    <x v="22"/>
    <s v="CIPL-03621"/>
    <s v="NAUTICA"/>
    <s v="RM04042022-60-2"/>
    <x v="411"/>
    <s v="MTR"/>
    <n v="783000"/>
    <x v="835"/>
    <n v="5.8986473740030856E-6"/>
    <n v="236.90864089384451"/>
  </r>
  <r>
    <s v="Trims Raw Materials"/>
    <x v="22"/>
    <s v="CIPL-03621"/>
    <s v="NAUTICA"/>
    <s v="RM04042022-60-2"/>
    <x v="411"/>
    <s v="MTR"/>
    <n v="153000"/>
    <x v="836"/>
    <n v="5.8986473740030822E-6"/>
    <n v="46.292493048222461"/>
  </r>
  <r>
    <s v="Trims Raw Materials"/>
    <x v="22"/>
    <s v="CIPL-03621"/>
    <s v="NAUTICA"/>
    <s v="RM04042022-60-2"/>
    <x v="411"/>
    <s v="MTR"/>
    <n v="15000"/>
    <x v="837"/>
    <n v="5.8986473740029924E-6"/>
    <n v="4.5384797106099759"/>
  </r>
  <r>
    <s v="Trims Raw Materials"/>
    <x v="22"/>
    <s v="CIPL-03621"/>
    <s v="NAUTICA"/>
    <s v="RM04042022-60-5"/>
    <x v="412"/>
    <s v="MTR"/>
    <n v="1497000"/>
    <x v="838"/>
    <n v="5.898647374003083E-6"/>
    <n v="452.9402751188826"/>
  </r>
  <r>
    <s v="Trims Raw Materials"/>
    <x v="22"/>
    <s v="CIPL-03621"/>
    <s v="NAUTICA"/>
    <s v="RM04042022-60-6"/>
    <x v="413"/>
    <s v="MTR"/>
    <n v="259000"/>
    <x v="839"/>
    <n v="5.8989032695119123E-6"/>
    <n v="78.367815946803589"/>
  </r>
  <r>
    <s v="Trims Raw Materials"/>
    <x v="22"/>
    <s v="CIPL-03621"/>
    <s v="NAUTICA"/>
    <s v="RM04042022-60-7"/>
    <x v="414"/>
    <s v="MTR"/>
    <n v="804000"/>
    <x v="838"/>
    <n v="5.898647374003083E-6"/>
    <n v="243.26251248869846"/>
  </r>
  <r>
    <s v="Trims Raw Materials"/>
    <x v="22"/>
    <s v="CIPL-03621"/>
    <s v="NAUTICA"/>
    <s v="RM04042022-62-1"/>
    <x v="415"/>
    <s v="MTR"/>
    <n v="1596000"/>
    <x v="833"/>
    <n v="5.8986473740030839E-6"/>
    <n v="482.89424120890902"/>
  </r>
  <r>
    <s v="Trims Raw Materials"/>
    <x v="22"/>
    <s v="CIPL-03621"/>
    <s v="NAUTICA"/>
    <s v="RM04042022-62-1"/>
    <x v="415"/>
    <s v="MTR"/>
    <n v="729000"/>
    <x v="833"/>
    <n v="5.8986473740030839E-6"/>
    <n v="220.57011393564829"/>
  </r>
  <r>
    <s v="Trims Raw Materials"/>
    <x v="22"/>
    <s v="CIPL-03621"/>
    <s v="NAUTICA"/>
    <s v="RM04042022-62-1"/>
    <x v="415"/>
    <s v="MTR"/>
    <n v="396000"/>
    <x v="833"/>
    <n v="5.8986473740030839E-6"/>
    <n v="119.81586436010524"/>
  </r>
  <r>
    <s v="Trims Raw Materials"/>
    <x v="22"/>
    <s v="CIPL-03621"/>
    <s v="NAUTICA"/>
    <s v="RM04042022-62-1"/>
    <x v="415"/>
    <s v="MTR"/>
    <n v="1317000"/>
    <x v="838"/>
    <n v="5.898647374003083E-6"/>
    <n v="398.47851859156208"/>
  </r>
  <r>
    <s v="Trims Raw Materials"/>
    <x v="22"/>
    <s v="CIPL-03621"/>
    <s v="NAUTICA"/>
    <s v="RM04042022-64-1"/>
    <x v="416"/>
    <s v="MTR"/>
    <n v="228000"/>
    <x v="835"/>
    <n v="5.8986473740030856E-6"/>
    <n v="68.984891601272722"/>
  </r>
  <r>
    <s v="Trims Raw Materials"/>
    <x v="22"/>
    <s v="CIPL-03621"/>
    <s v="NAUTICA"/>
    <s v="RM04042022-64-1"/>
    <x v="416"/>
    <s v="MTR"/>
    <n v="87000"/>
    <x v="833"/>
    <n v="5.8986473740030839E-6"/>
    <n v="26.323182321538273"/>
  </r>
  <r>
    <s v="Trims Raw Materials"/>
    <x v="22"/>
    <s v="CIPL-03621"/>
    <s v="NAUTICA"/>
    <s v="RM04042022-64-2"/>
    <x v="417"/>
    <s v="MTR"/>
    <n v="99000"/>
    <x v="833"/>
    <n v="5.8986473740030839E-6"/>
    <n v="29.953966090026309"/>
  </r>
  <r>
    <s v="Trims Raw Materials"/>
    <x v="22"/>
    <s v="CIPL-03490"/>
    <s v="LEVIS"/>
    <s v="RM01062022-35-5"/>
    <x v="418"/>
    <s v="MTR"/>
    <n v="100000"/>
    <x v="14"/>
    <n v="0"/>
    <n v="0"/>
  </r>
  <r>
    <s v="Trims Raw Materials"/>
    <x v="22"/>
    <s v="CIPL-03512"/>
    <s v="LEVIS"/>
    <s v="RM01222022-37-4"/>
    <x v="418"/>
    <s v="MTR"/>
    <n v="164000"/>
    <x v="840"/>
    <n v="3.7329272262035134E-6"/>
    <n v="31.402200065097375"/>
  </r>
  <r>
    <s v="Trims Raw Materials"/>
    <x v="22"/>
    <s v="CIPL-03513"/>
    <s v="LEVIS"/>
    <s v="RM01202022-43-6"/>
    <x v="419"/>
    <s v="MTR"/>
    <n v="144000"/>
    <x v="841"/>
    <n v="3.9269085046031755E-6"/>
    <n v="29.005474824662855"/>
  </r>
  <r>
    <s v="Trims Raw Materials"/>
    <x v="22"/>
    <s v="CIPL-03516"/>
    <s v="LEVIS"/>
    <s v="RM02242022-31-5"/>
    <x v="420"/>
    <s v="MTR"/>
    <n v="156000"/>
    <x v="842"/>
    <n v="3.9269085046031764E-6"/>
    <n v="31.422597726718099"/>
  </r>
  <r>
    <s v="Trims Raw Materials"/>
    <x v="22"/>
    <s v="CIPL-03516"/>
    <s v="LEVIS"/>
    <s v="RM02242022-31-5"/>
    <x v="420"/>
    <s v="MTR"/>
    <n v="32000"/>
    <x v="842"/>
    <n v="3.9269085046031764E-6"/>
    <n v="6.4456610721473018"/>
  </r>
  <r>
    <s v="Trims Raw Materials"/>
    <x v="22"/>
    <s v="CIPL-03521"/>
    <s v="LEVIS"/>
    <s v="RM01222022-44-4"/>
    <x v="421"/>
    <s v="MTR"/>
    <n v="63000"/>
    <x v="843"/>
    <n v="7.5555707936668711E-6"/>
    <n v="24.416000960001014"/>
  </r>
  <r>
    <s v="Trims Raw Materials"/>
    <x v="22"/>
    <s v="CIPL-03521"/>
    <s v="LEVIS"/>
    <s v="RM01222022-44-4"/>
    <x v="421"/>
    <s v="MTR"/>
    <n v="285000"/>
    <x v="844"/>
    <n v="7.5555707936668703E-6"/>
    <n v="110.45333767619505"/>
  </r>
  <r>
    <s v="Trims Raw Materials"/>
    <x v="22"/>
    <s v="CIPL-03521"/>
    <s v="LEVIS"/>
    <s v="RM01222022-44-4"/>
    <x v="421"/>
    <s v="MTR"/>
    <n v="92000"/>
    <x v="845"/>
    <n v="3.7280776942435221E-6"/>
    <n v="17.592983147870406"/>
  </r>
  <r>
    <s v="Trims Raw Materials"/>
    <x v="22"/>
    <s v="CIPL-03517"/>
    <s v="LEVIS"/>
    <s v="RM01222022-1-8"/>
    <x v="420"/>
    <s v="MTR"/>
    <n v="168000"/>
    <x v="846"/>
    <n v="2.4953266700136639E-5"/>
    <n v="215.03214880562297"/>
  </r>
  <r>
    <s v="Trims Raw Materials"/>
    <x v="22"/>
    <s v="CIPL-03517"/>
    <s v="LEVIS"/>
    <s v="RM01222022-1-8"/>
    <x v="420"/>
    <s v="MTR"/>
    <n v="3156000"/>
    <x v="845"/>
    <n v="3.7280776942435221E-6"/>
    <n v="603.51581320303262"/>
  </r>
  <r>
    <s v="Trims Raw Materials"/>
    <x v="22"/>
    <s v="CIPL-03517"/>
    <s v="LEVIS"/>
    <s v="RM01222022-1-8"/>
    <x v="420"/>
    <s v="MTR"/>
    <n v="192000"/>
    <x v="846"/>
    <n v="2.4953266700136639E-5"/>
    <n v="245.75102720642624"/>
  </r>
  <r>
    <s v="Trims Raw Materials"/>
    <x v="22"/>
    <s v="CIPL-03517"/>
    <s v="LEVIS"/>
    <s v="RM01222022-1-8"/>
    <x v="420"/>
    <s v="MTR"/>
    <n v="8704000"/>
    <x v="847"/>
    <n v="3.9269085046031772E-6"/>
    <n v="1753.2198116240663"/>
  </r>
  <r>
    <s v="Trims Raw Materials"/>
    <x v="22"/>
    <s v="CIPL-03517"/>
    <s v="LEVIS"/>
    <s v="RM01222022-1-8"/>
    <x v="420"/>
    <s v="MTR"/>
    <n v="296000"/>
    <x v="845"/>
    <n v="3.7280776942435221E-6"/>
    <n v="56.603510997496087"/>
  </r>
  <r>
    <s v="Trims Raw Materials"/>
    <x v="22"/>
    <s v="CIPL-03517"/>
    <s v="LEVIS"/>
    <s v="RM01222022-1-8"/>
    <x v="420"/>
    <s v="MTR"/>
    <n v="184000"/>
    <x v="847"/>
    <n v="3.9269085046031772E-6"/>
    <n v="37.062551164846994"/>
  </r>
  <r>
    <s v="Trims Raw Materials"/>
    <x v="22"/>
    <s v="CIPL-03517"/>
    <s v="LEVIS"/>
    <s v="RM01222022-1-8"/>
    <x v="420"/>
    <s v="MTR"/>
    <n v="632000"/>
    <x v="841"/>
    <n v="3.9269085046031755E-6"/>
    <n v="127.3018061749092"/>
  </r>
  <r>
    <s v="Trims Raw Materials"/>
    <x v="22"/>
    <s v="CIPL-03532"/>
    <s v="LEVIS"/>
    <s v="RM01162022-8-5"/>
    <x v="420"/>
    <s v="MTR"/>
    <n v="2180000"/>
    <x v="842"/>
    <n v="3.9269085046031764E-6"/>
    <n v="439.11066054003498"/>
  </r>
  <r>
    <s v="Trims Raw Materials"/>
    <x v="22"/>
    <s v="CIPL-03534"/>
    <s v="LEVIS"/>
    <s v="RM01222022-14-8"/>
    <x v="420"/>
    <s v="MTR"/>
    <n v="708000"/>
    <x v="848"/>
    <n v="3.9269085046031772E-6"/>
    <n v="142.61025122125909"/>
  </r>
  <r>
    <s v="Trims Raw Materials"/>
    <x v="22"/>
    <s v="CIPL-03536"/>
    <s v="LEVIS"/>
    <s v="RM02272022-1-7"/>
    <x v="418"/>
    <s v="MTR"/>
    <n v="640000"/>
    <x v="841"/>
    <n v="3.9269085046031755E-6"/>
    <n v="128.91322144294602"/>
  </r>
  <r>
    <s v="Trims Raw Materials"/>
    <x v="22"/>
    <s v="CIPL-03533"/>
    <s v="LEVIS"/>
    <s v="RM01202022-46-6"/>
    <x v="419"/>
    <s v="MTR"/>
    <n v="11540000"/>
    <x v="842"/>
    <n v="3.9269085046031764E-6"/>
    <n v="2324.4665241431208"/>
  </r>
  <r>
    <s v="Trims Raw Materials"/>
    <x v="22"/>
    <s v="CIPL-03535"/>
    <s v="LEVIS"/>
    <s v="RM01162022-7-4"/>
    <x v="421"/>
    <s v="MTR"/>
    <n v="628000"/>
    <x v="849"/>
    <n v="3.9269085046031755E-6"/>
    <n v="126.49609854089077"/>
  </r>
  <r>
    <s v="Trims Raw Materials"/>
    <x v="22"/>
    <s v="CIPL-03537"/>
    <s v="LEVIS"/>
    <s v="RM01242022-24-5"/>
    <x v="421"/>
    <s v="MTR"/>
    <n v="13848000"/>
    <x v="842"/>
    <n v="3.9269085046031764E-6"/>
    <n v="2789.3598289717452"/>
  </r>
  <r>
    <s v="Trims Raw Materials"/>
    <x v="22"/>
    <s v="CIPL-03538"/>
    <s v="LEVIS"/>
    <s v="RM01242022-18-4"/>
    <x v="421"/>
    <s v="MTR"/>
    <n v="2076000"/>
    <x v="842"/>
    <n v="3.9269085046031764E-6"/>
    <n v="418.1622620555562"/>
  </r>
  <r>
    <s v="Trims Raw Materials"/>
    <x v="22"/>
    <s v="CIPL-03369"/>
    <s v="LEVIS"/>
    <s v="RM05302021-6-4"/>
    <x v="421"/>
    <s v="MTR"/>
    <n v="16000"/>
    <x v="845"/>
    <n v="3.7280776942435221E-6"/>
    <n v="3.0596492431078963"/>
  </r>
  <r>
    <s v="Trims Raw Materials"/>
    <x v="22"/>
    <s v="CIPL-03569"/>
    <s v="LEVIS"/>
    <s v="RM02262022-15-4"/>
    <x v="418"/>
    <s v="MTR"/>
    <n v="1380000"/>
    <x v="14"/>
    <n v="0"/>
    <n v="0"/>
  </r>
  <r>
    <s v="Trims Raw Materials"/>
    <x v="22"/>
    <s v="CIPL-03571"/>
    <s v="LEVIS"/>
    <s v="RM03302022-5-7"/>
    <x v="418"/>
    <s v="MTR"/>
    <n v="60000"/>
    <x v="842"/>
    <n v="3.9269085046031764E-6"/>
    <n v="12.085614510276191"/>
  </r>
  <r>
    <s v="Trims Raw Materials"/>
    <x v="22"/>
    <s v="CIPL-03570"/>
    <s v="LEVIS"/>
    <s v="RM03312022-18-12"/>
    <x v="422"/>
    <s v="MTR"/>
    <n v="3244000"/>
    <x v="847"/>
    <n v="3.9269085046031772E-6"/>
    <n v="653.42889118893288"/>
  </r>
  <r>
    <s v="Trims Raw Materials"/>
    <x v="22"/>
    <s v="CIPL-03572"/>
    <s v="LEVIS"/>
    <s v="RM03302022-19-4"/>
    <x v="421"/>
    <s v="MTR"/>
    <n v="720000"/>
    <x v="841"/>
    <n v="3.9269085046031755E-6"/>
    <n v="145.02737412331427"/>
  </r>
  <r>
    <s v="Trims Raw Materials"/>
    <x v="22"/>
    <s v="CIPL-03607"/>
    <s v="LEVIS"/>
    <s v="RM03302022-27-4"/>
    <x v="421"/>
    <s v="MTR"/>
    <n v="8480000"/>
    <x v="842"/>
    <n v="3.9269085046031764E-6"/>
    <n v="1708.100184119035"/>
  </r>
  <r>
    <s v="Trims Raw Materials"/>
    <x v="22"/>
    <s v="CIPL-03606"/>
    <s v="LEVIS"/>
    <s v="RM03292022-5-4"/>
    <x v="421"/>
    <s v="MTR"/>
    <n v="2240000"/>
    <x v="842"/>
    <n v="3.9269085046031764E-6"/>
    <n v="451.19627505031116"/>
  </r>
  <r>
    <s v="Trims Raw Materials"/>
    <x v="22"/>
    <s v="CIPL-03603"/>
    <s v="LEVIS"/>
    <s v="RM03312022-21-12"/>
    <x v="422"/>
    <s v="MTR"/>
    <n v="2800000"/>
    <x v="842"/>
    <n v="3.9269085046031764E-6"/>
    <n v="563.9953438128889"/>
  </r>
  <r>
    <s v="Trims Raw Materials"/>
    <x v="22"/>
    <s v="CIPL-03574"/>
    <s v="LEVIS"/>
    <s v="RM04132022-32-4"/>
    <x v="421"/>
    <s v="MTR"/>
    <n v="688000"/>
    <x v="842"/>
    <n v="3.9269085046031764E-6"/>
    <n v="138.58171305116699"/>
  </r>
  <r>
    <s v="Trims Raw Materials"/>
    <x v="22"/>
    <s v="CIPL-03609"/>
    <s v="LEVIS"/>
    <s v="RM06022022-52-4"/>
    <x v="423"/>
    <s v="MTR"/>
    <n v="1520000"/>
    <x v="842"/>
    <n v="3.9269085046031764E-6"/>
    <n v="306.16890092699686"/>
  </r>
  <r>
    <s v="Trims Raw Materials"/>
    <x v="22"/>
    <s v="CIPL-03611"/>
    <s v="LEVIS"/>
    <s v="RM05282022-16-4"/>
    <x v="421"/>
    <s v="MTR"/>
    <n v="432000"/>
    <x v="847"/>
    <n v="3.9269085046031772E-6"/>
    <n v="87.016424473988593"/>
  </r>
  <r>
    <s v="Trims Raw Materials"/>
    <x v="22"/>
    <s v="CIPL-03615"/>
    <s v="LEVIS"/>
    <s v="RM05292022-34-4"/>
    <x v="421"/>
    <s v="MTR"/>
    <n v="3700000"/>
    <x v="842"/>
    <n v="3.9269085046031764E-6"/>
    <n v="745.27956146703184"/>
  </r>
  <r>
    <s v="Trims Raw Materials"/>
    <x v="22"/>
    <s v="CIPL-03566"/>
    <s v="LEVIS"/>
    <s v="RM02252022-19-5"/>
    <x v="420"/>
    <s v="MTR"/>
    <n v="4420000"/>
    <x v="842"/>
    <n v="3.9269085046031764E-6"/>
    <n v="890.30693559034614"/>
  </r>
  <r>
    <s v="Trims Raw Materials"/>
    <x v="22"/>
    <s v="CIPL-03568"/>
    <s v="LEVIS"/>
    <s v="RM02262022-3-4"/>
    <x v="421"/>
    <s v="MTR"/>
    <n v="1188000"/>
    <x v="842"/>
    <n v="3.9269085046031764E-6"/>
    <n v="239.29516730346859"/>
  </r>
  <r>
    <s v="Trims Raw Materials"/>
    <x v="22"/>
    <s v="CIPL-03540"/>
    <s v="LEVIS"/>
    <s v="RM02252022-31-6"/>
    <x v="419"/>
    <s v="MTR"/>
    <n v="2000000"/>
    <x v="14"/>
    <n v="0"/>
    <n v="0"/>
  </r>
  <r>
    <s v="Trims Raw Materials"/>
    <x v="22"/>
    <s v="CIPL-03565"/>
    <s v="LEVIS"/>
    <s v="RM04252022-10-4"/>
    <x v="424"/>
    <s v="MTR"/>
    <n v="48000"/>
    <x v="842"/>
    <n v="3.9269085046031764E-6"/>
    <n v="9.668491608220954"/>
  </r>
  <r>
    <s v="Trims Raw Materials"/>
    <x v="22"/>
    <s v="CIPL-03567"/>
    <s v="LEVIS"/>
    <s v="RM02252022-40-6"/>
    <x v="419"/>
    <s v="MTR"/>
    <n v="4540000"/>
    <x v="841"/>
    <n v="3.9269085046031755E-6"/>
    <n v="914.47816461089838"/>
  </r>
  <r>
    <s v="Trims Raw Materials"/>
    <x v="22"/>
    <s v="CIPL-03567"/>
    <s v="LEVIS"/>
    <s v="RM02252022-40-6"/>
    <x v="419"/>
    <s v="MTR"/>
    <n v="500000"/>
    <x v="842"/>
    <n v="3.9269085046031764E-6"/>
    <n v="100.7134542523016"/>
  </r>
  <r>
    <s v="Trims Raw Materials"/>
    <x v="22"/>
    <s v="CIPL-03596"/>
    <s v="UNIQLO"/>
    <s v="RM04012022-6-1"/>
    <x v="425"/>
    <s v="MTR"/>
    <n v="471000"/>
    <x v="850"/>
    <n v="8.9473864661844523E-6"/>
    <n v="216.16421902557286"/>
  </r>
  <r>
    <s v="Trims Raw Materials"/>
    <x v="22"/>
    <s v="CIPL-03596"/>
    <s v="UNIQLO"/>
    <s v="RM04012022-6-1"/>
    <x v="425"/>
    <s v="MTR"/>
    <n v="15000"/>
    <x v="850"/>
    <n v="8.9473864661844523E-6"/>
    <n v="6.8842107969927664"/>
  </r>
  <r>
    <s v="Trims Raw Materials"/>
    <x v="22"/>
    <s v="CIPL-03596"/>
    <s v="UNIQLO"/>
    <s v="RM04012022-6-1"/>
    <x v="425"/>
    <s v="MTR"/>
    <n v="306000"/>
    <x v="850"/>
    <n v="8.9473864661844523E-6"/>
    <n v="140.43790025865243"/>
  </r>
  <r>
    <s v="Trims Raw Materials"/>
    <x v="22"/>
    <s v="CIPL-03596"/>
    <s v="UNIQLO"/>
    <s v="RM04012022-6-1"/>
    <x v="425"/>
    <s v="MTR"/>
    <n v="297000"/>
    <x v="851"/>
    <n v="8.947386466184454E-6"/>
    <n v="136.3073737804568"/>
  </r>
  <r>
    <s v="Trims Raw Materials"/>
    <x v="22"/>
    <s v="CIPL-03595"/>
    <s v="UNIQLO"/>
    <s v="RM04202022-24-6"/>
    <x v="426"/>
    <s v="MTR"/>
    <n v="330000"/>
    <x v="850"/>
    <n v="8.9473864661844523E-6"/>
    <n v="151.45263753384086"/>
  </r>
  <r>
    <s v="Trims Raw Materials"/>
    <x v="22"/>
    <s v="CIPL-03595"/>
    <s v="UNIQLO"/>
    <s v="RM04202022-24-6"/>
    <x v="426"/>
    <s v="MTR"/>
    <n v="429000"/>
    <x v="851"/>
    <n v="8.947386466184454E-6"/>
    <n v="196.88842879399314"/>
  </r>
  <r>
    <s v="Trims Raw Materials"/>
    <x v="22"/>
    <s v="CIPL-03595"/>
    <s v="UNIQLO"/>
    <s v="RM04202022-24-6"/>
    <x v="426"/>
    <s v="MTR"/>
    <n v="411000"/>
    <x v="851"/>
    <n v="8.947386466184454E-6"/>
    <n v="188.62737583760182"/>
  </r>
  <r>
    <s v="Trims Raw Materials"/>
    <x v="22"/>
    <s v="CIPL-03626"/>
    <s v="UNIQLO"/>
    <s v="RM04112022-17-1"/>
    <x v="425"/>
    <s v="MTR"/>
    <n v="390000"/>
    <x v="850"/>
    <n v="8.9473864661844523E-6"/>
    <n v="178.98948072181193"/>
  </r>
  <r>
    <s v="Trims Raw Materials"/>
    <x v="22"/>
    <s v="CIPL-03626"/>
    <s v="UNIQLO"/>
    <s v="RM04112022-17-1"/>
    <x v="425"/>
    <s v="MTR"/>
    <n v="390000"/>
    <x v="850"/>
    <n v="8.9473864661844523E-6"/>
    <n v="178.98948072181193"/>
  </r>
  <r>
    <s v="Trims Raw Materials"/>
    <x v="22"/>
    <s v="CIPL-03626"/>
    <s v="UNIQLO"/>
    <s v="RM04112022-17-1"/>
    <x v="425"/>
    <s v="MTR"/>
    <n v="300000"/>
    <x v="850"/>
    <n v="8.9473864661844523E-6"/>
    <n v="137.68421593985533"/>
  </r>
  <r>
    <s v="Trims Raw Materials"/>
    <x v="22"/>
    <s v="CIPL-03581"/>
    <s v="UNIQLO"/>
    <s v="RM02152022-12-1"/>
    <x v="425"/>
    <s v="MTR"/>
    <n v="417000"/>
    <x v="852"/>
    <n v="8.947386466184454E-6"/>
    <n v="191.38106015639895"/>
  </r>
  <r>
    <s v="Trims Raw Materials"/>
    <x v="22"/>
    <s v="CIPL-03581"/>
    <s v="UNIQLO"/>
    <s v="RM02152022-12-1"/>
    <x v="425"/>
    <s v="MTR"/>
    <n v="681000"/>
    <x v="850"/>
    <n v="8.9473864661844523E-6"/>
    <n v="312.5431701834716"/>
  </r>
  <r>
    <s v="Trims Raw Materials"/>
    <x v="22"/>
    <s v="CIPL-03581"/>
    <s v="UNIQLO"/>
    <s v="RM02152022-12-1"/>
    <x v="425"/>
    <s v="MTR"/>
    <n v="906000"/>
    <x v="851"/>
    <n v="8.947386466184454E-6"/>
    <n v="415.80633213836313"/>
  </r>
  <r>
    <s v="Trims Raw Materials"/>
    <x v="22"/>
    <s v="CIPL-03581"/>
    <s v="UNIQLO"/>
    <s v="RM02152022-12-1"/>
    <x v="425"/>
    <s v="MTR"/>
    <n v="141000"/>
    <x v="853"/>
    <n v="8.9473864661844422E-6"/>
    <n v="64.711581491731934"/>
  </r>
  <r>
    <s v="Trims Raw Materials"/>
    <x v="22"/>
    <s v="CIPL-03591"/>
    <s v="UNIQLO"/>
    <s v="RM04172022-32-6"/>
    <x v="426"/>
    <s v="MTR"/>
    <n v="51000"/>
    <x v="854"/>
    <n v="8.9473864661844591E-6"/>
    <n v="23.406316709775421"/>
  </r>
  <r>
    <s v="Trims Raw Materials"/>
    <x v="22"/>
    <s v="CIPL-03591"/>
    <s v="UNIQLO"/>
    <s v="RM04172022-32-6"/>
    <x v="426"/>
    <s v="MTR"/>
    <n v="24000"/>
    <x v="855"/>
    <n v="8.9473864661844507E-6"/>
    <n v="11.014737275188423"/>
  </r>
  <r>
    <s v="Trims Raw Materials"/>
    <x v="22"/>
    <s v="CIPL-03475"/>
    <s v="LEVIS"/>
    <s v="RM09202021-17-1"/>
    <x v="427"/>
    <s v="MTR"/>
    <n v="3000"/>
    <x v="14"/>
    <n v="0"/>
    <n v="0"/>
  </r>
  <r>
    <s v="Trims Raw Materials"/>
    <x v="22"/>
    <s v="CIPL-03475"/>
    <s v="LEVIS"/>
    <s v="RM09202021-17-1"/>
    <x v="427"/>
    <s v="MTR"/>
    <n v="3000"/>
    <x v="14"/>
    <n v="0"/>
    <n v="0"/>
  </r>
  <r>
    <s v="Trims Raw Materials"/>
    <x v="22"/>
    <s v="CIPL-03475"/>
    <s v="LEVIS"/>
    <s v="RM09202021-17-1"/>
    <x v="427"/>
    <s v="MTR"/>
    <n v="30000"/>
    <x v="14"/>
    <n v="0"/>
    <n v="0"/>
  </r>
  <r>
    <s v="Trims Raw Materials"/>
    <x v="22"/>
    <s v="CIPL-03492"/>
    <s v="LEVIS"/>
    <s v="RM01062022-44-1"/>
    <x v="427"/>
    <s v="MTR"/>
    <n v="90000"/>
    <x v="14"/>
    <n v="0"/>
    <n v="0"/>
  </r>
  <r>
    <s v="Trims Raw Materials"/>
    <x v="22"/>
    <s v="CIPL-03492"/>
    <s v="LEVIS"/>
    <s v="RM01062022-44-1"/>
    <x v="427"/>
    <s v="MTR"/>
    <n v="123000"/>
    <x v="14"/>
    <n v="0"/>
    <n v="0"/>
  </r>
  <r>
    <s v="Trims Raw Materials"/>
    <x v="22"/>
    <s v="CIPL-03492"/>
    <s v="LEVIS"/>
    <s v="RM01062022-44-1"/>
    <x v="427"/>
    <s v="MTR"/>
    <n v="210000"/>
    <x v="14"/>
    <n v="0"/>
    <n v="0"/>
  </r>
  <r>
    <s v="Trims Raw Materials"/>
    <x v="22"/>
    <s v="CIPL-03492"/>
    <s v="LEVIS"/>
    <s v="RM01062022-44-1"/>
    <x v="427"/>
    <s v="MTR"/>
    <n v="5000"/>
    <x v="14"/>
    <n v="0"/>
    <n v="0"/>
  </r>
  <r>
    <s v="Trims Raw Materials"/>
    <x v="22"/>
    <s v="CIPL-03514"/>
    <s v="LEVIS"/>
    <s v="RM01162022-14-1"/>
    <x v="427"/>
    <s v="MTR"/>
    <n v="336000"/>
    <x v="14"/>
    <n v="0"/>
    <n v="0"/>
  </r>
  <r>
    <s v="Trims Raw Materials"/>
    <x v="22"/>
    <s v="CIPL-03514"/>
    <s v="LEVIS"/>
    <s v="RM01162022-14-1"/>
    <x v="427"/>
    <s v="MTR"/>
    <n v="1571000"/>
    <x v="14"/>
    <n v="0"/>
    <n v="0"/>
  </r>
  <r>
    <s v="Trims Raw Materials"/>
    <x v="22"/>
    <s v="CIPL-03514"/>
    <s v="LEVIS"/>
    <s v="RM01162022-14-1"/>
    <x v="427"/>
    <s v="MTR"/>
    <n v="105000"/>
    <x v="14"/>
    <n v="0"/>
    <n v="0"/>
  </r>
  <r>
    <s v="Trims Raw Materials"/>
    <x v="22"/>
    <s v="CIPL-03514"/>
    <s v="LEVIS"/>
    <s v="RM01162022-14-1"/>
    <x v="427"/>
    <s v="MTR"/>
    <n v="258000"/>
    <x v="14"/>
    <n v="0"/>
    <n v="0"/>
  </r>
  <r>
    <s v="Trims Raw Materials"/>
    <x v="22"/>
    <s v="CIPL-03514"/>
    <s v="LEVIS"/>
    <s v="RM01162022-14-1"/>
    <x v="427"/>
    <s v="MTR"/>
    <n v="750000"/>
    <x v="14"/>
    <n v="0"/>
    <n v="0"/>
  </r>
  <r>
    <s v="Trims Raw Materials"/>
    <x v="22"/>
    <s v="CIPL-03514"/>
    <s v="LEVIS"/>
    <s v="RM01162022-14-1"/>
    <x v="427"/>
    <s v="MTR"/>
    <n v="3000"/>
    <x v="14"/>
    <n v="0"/>
    <n v="0"/>
  </r>
  <r>
    <s v="Trims Raw Materials"/>
    <x v="22"/>
    <s v="CIPL-03514"/>
    <s v="LEVIS"/>
    <s v="RM01162022-14-1"/>
    <x v="427"/>
    <s v="MTR"/>
    <n v="84000"/>
    <x v="14"/>
    <n v="0"/>
    <n v="0"/>
  </r>
  <r>
    <s v="Trims Raw Materials"/>
    <x v="22"/>
    <s v="CIPL-03514"/>
    <s v="LEVIS"/>
    <s v="RM01162022-14-1"/>
    <x v="427"/>
    <s v="MTR"/>
    <n v="1001000"/>
    <x v="14"/>
    <n v="0"/>
    <n v="0"/>
  </r>
  <r>
    <s v="Trims Raw Materials"/>
    <x v="22"/>
    <s v="CIPL-03514"/>
    <s v="LEVIS"/>
    <s v="RM01162022-14-1"/>
    <x v="427"/>
    <s v="MTR"/>
    <n v="3000"/>
    <x v="14"/>
    <n v="0"/>
    <n v="0"/>
  </r>
  <r>
    <s v="Trims Raw Materials"/>
    <x v="22"/>
    <s v="CIPL-03514"/>
    <s v="LEVIS"/>
    <s v="RM01162022-14-1"/>
    <x v="427"/>
    <s v="MTR"/>
    <n v="1631000"/>
    <x v="14"/>
    <n v="0"/>
    <n v="0"/>
  </r>
  <r>
    <s v="Trims Raw Materials"/>
    <x v="22"/>
    <s v="CIPL-03514"/>
    <s v="LEVIS"/>
    <s v="RM01162022-14-1"/>
    <x v="427"/>
    <s v="MTR"/>
    <n v="1112000"/>
    <x v="14"/>
    <n v="0"/>
    <n v="0"/>
  </r>
  <r>
    <s v="Trims Raw Materials"/>
    <x v="22"/>
    <s v="CIPL-03514"/>
    <s v="LEVIS"/>
    <s v="RM01162022-14-1"/>
    <x v="427"/>
    <s v="MTR"/>
    <n v="246000"/>
    <x v="14"/>
    <n v="0"/>
    <n v="0"/>
  </r>
  <r>
    <s v="Trims Raw Materials"/>
    <x v="22"/>
    <s v="CIPL-03514"/>
    <s v="LEVIS"/>
    <s v="RM01162022-14-1"/>
    <x v="427"/>
    <s v="MTR"/>
    <n v="159000"/>
    <x v="14"/>
    <n v="0"/>
    <n v="0"/>
  </r>
  <r>
    <s v="Trims Raw Materials"/>
    <x v="22"/>
    <s v="CIPL-03514"/>
    <s v="LEVIS"/>
    <s v="RM01162022-14-1"/>
    <x v="427"/>
    <s v="MTR"/>
    <n v="792000"/>
    <x v="14"/>
    <n v="0"/>
    <n v="0"/>
  </r>
  <r>
    <s v="Trims Raw Materials"/>
    <x v="22"/>
    <s v="CIPL-03514"/>
    <s v="LEVIS"/>
    <s v="RM01162022-14-1"/>
    <x v="427"/>
    <s v="MTR"/>
    <n v="63000"/>
    <x v="14"/>
    <n v="0"/>
    <n v="0"/>
  </r>
  <r>
    <s v="Trims Raw Materials"/>
    <x v="22"/>
    <s v="CIPL-03519"/>
    <s v="LEVIS"/>
    <s v="RM01222022-27-1"/>
    <x v="428"/>
    <s v="MTR"/>
    <n v="3000"/>
    <x v="14"/>
    <n v="0"/>
    <n v="0"/>
  </r>
  <r>
    <s v="Trims Raw Materials"/>
    <x v="22"/>
    <s v="CIPL-03519"/>
    <s v="LEVIS"/>
    <s v="RM01222022-27-1"/>
    <x v="428"/>
    <s v="MTR"/>
    <n v="362000"/>
    <x v="14"/>
    <n v="0"/>
    <n v="0"/>
  </r>
  <r>
    <s v="Trims Raw Materials"/>
    <x v="22"/>
    <s v="CIPL-03519"/>
    <s v="LEVIS"/>
    <s v="RM01222022-27-1"/>
    <x v="428"/>
    <s v="MTR"/>
    <n v="3000"/>
    <x v="14"/>
    <n v="0"/>
    <n v="0"/>
  </r>
  <r>
    <s v="Trims Raw Materials"/>
    <x v="22"/>
    <s v="CIPL-03519"/>
    <s v="LEVIS"/>
    <s v="RM01222022-27-1"/>
    <x v="428"/>
    <s v="MTR"/>
    <n v="3000"/>
    <x v="14"/>
    <n v="0"/>
    <n v="0"/>
  </r>
  <r>
    <s v="Trims Raw Materials"/>
    <x v="22"/>
    <s v="CIPL-03536"/>
    <s v="LEVIS"/>
    <s v="RM02272022-1-1"/>
    <x v="427"/>
    <s v="MTR"/>
    <n v="345000"/>
    <x v="856"/>
    <n v="1.6304126449491667E-5"/>
    <n v="288.52492362507462"/>
  </r>
  <r>
    <s v="Trims Raw Materials"/>
    <x v="22"/>
    <s v="CIPL-03536"/>
    <s v="LEVIS"/>
    <s v="RM02272022-1-1"/>
    <x v="427"/>
    <s v="MTR"/>
    <n v="846000"/>
    <x v="857"/>
    <n v="1.6304126449491667E-5"/>
    <n v="707.5132909762699"/>
  </r>
  <r>
    <s v="Trims Raw Materials"/>
    <x v="22"/>
    <s v="CIPL-03536"/>
    <s v="LEVIS"/>
    <s v="RM02272022-1-1"/>
    <x v="427"/>
    <s v="MTR"/>
    <n v="90000"/>
    <x v="858"/>
    <n v="1.630412644949167E-5"/>
    <n v="75.267371380454264"/>
  </r>
  <r>
    <s v="Trims Raw Materials"/>
    <x v="22"/>
    <s v="CIPL-03536"/>
    <s v="LEVIS"/>
    <s v="RM02272022-1-1"/>
    <x v="427"/>
    <s v="MTR"/>
    <n v="1974000"/>
    <x v="856"/>
    <n v="1.6304126449491667E-5"/>
    <n v="1650.8643456112966"/>
  </r>
  <r>
    <s v="Trims Raw Materials"/>
    <x v="22"/>
    <s v="CIPL-03536"/>
    <s v="LEVIS"/>
    <s v="RM02272022-1-1"/>
    <x v="427"/>
    <s v="MTR"/>
    <n v="822000"/>
    <x v="856"/>
    <n v="1.6304126449491667E-5"/>
    <n v="687.44199194148212"/>
  </r>
  <r>
    <s v="Trims Raw Materials"/>
    <x v="22"/>
    <s v="CIPL-03536"/>
    <s v="LEVIS"/>
    <s v="RM02272022-1-1"/>
    <x v="427"/>
    <s v="MTR"/>
    <n v="1791000"/>
    <x v="856"/>
    <n v="1.6304126449491667E-5"/>
    <n v="1497.8206904710396"/>
  </r>
  <r>
    <s v="Trims Raw Materials"/>
    <x v="22"/>
    <s v="CIPL-03536"/>
    <s v="LEVIS"/>
    <s v="RM02272022-1-1"/>
    <x v="427"/>
    <s v="MTR"/>
    <n v="1440000"/>
    <x v="858"/>
    <n v="1.630412644949167E-5"/>
    <n v="1204.2779420872682"/>
  </r>
  <r>
    <s v="Trims Raw Materials"/>
    <x v="22"/>
    <s v="CIPL-03536"/>
    <s v="LEVIS"/>
    <s v="RM02272022-1-1"/>
    <x v="427"/>
    <s v="MTR"/>
    <n v="120000"/>
    <x v="856"/>
    <n v="1.6304126449491667E-5"/>
    <n v="100.356495173939"/>
  </r>
  <r>
    <s v="Trims Raw Materials"/>
    <x v="22"/>
    <s v="CIPL-03571"/>
    <s v="LEVIS"/>
    <s v="RM03302022-5-1"/>
    <x v="427"/>
    <s v="MTR"/>
    <n v="4000"/>
    <x v="859"/>
    <n v="1.6304126449491674E-5"/>
    <n v="3.3452165057979681"/>
  </r>
  <r>
    <s v="Trims Raw Materials"/>
    <x v="22"/>
    <s v="CIPL-03571"/>
    <s v="LEVIS"/>
    <s v="RM03302022-5-1"/>
    <x v="427"/>
    <s v="MTR"/>
    <n v="4000"/>
    <x v="859"/>
    <n v="1.6304126449491674E-5"/>
    <n v="3.3452165057979681"/>
  </r>
  <r>
    <s v="Trims Raw Materials"/>
    <x v="22"/>
    <s v="CIPL-03564"/>
    <s v="LEVIS"/>
    <s v="RM02272022-18-1"/>
    <x v="427"/>
    <s v="MTR"/>
    <n v="70000"/>
    <x v="858"/>
    <n v="1.630412644949167E-5"/>
    <n v="58.541288851464422"/>
  </r>
  <r>
    <s v="Trims Raw Materials"/>
    <x v="22"/>
    <s v="CIPL-03564"/>
    <s v="LEVIS"/>
    <s v="RM02272022-18-1"/>
    <x v="427"/>
    <s v="MTR"/>
    <n v="75000"/>
    <x v="857"/>
    <n v="1.6304126449491667E-5"/>
    <n v="62.72280948371187"/>
  </r>
  <r>
    <s v="Trims Raw Materials"/>
    <x v="22"/>
    <s v="CIPL-03564"/>
    <s v="LEVIS"/>
    <s v="RM02272022-18-1"/>
    <x v="427"/>
    <s v="MTR"/>
    <n v="105000"/>
    <x v="856"/>
    <n v="1.6304126449491667E-5"/>
    <n v="87.81193327719663"/>
  </r>
  <r>
    <s v="Trims Raw Materials"/>
    <x v="22"/>
    <s v="CIPL-03541"/>
    <s v="LEVIS"/>
    <s v="RM02262022-37-1"/>
    <x v="429"/>
    <s v="MTR"/>
    <n v="150000"/>
    <x v="860"/>
    <n v="1.6304126449491674E-5"/>
    <n v="125.44561896742378"/>
  </r>
  <r>
    <s v="Trims Raw Materials"/>
    <x v="22"/>
    <s v="CIPL-03565"/>
    <s v="LEVIS"/>
    <s v="RM02262022-36-1"/>
    <x v="430"/>
    <s v="MTR"/>
    <n v="3000"/>
    <x v="861"/>
    <n v="1.6304126449491626E-5"/>
    <n v="2.5089123793484687"/>
  </r>
  <r>
    <s v="Trims Raw Materials"/>
    <x v="22"/>
    <s v="CIPL-03565"/>
    <s v="LEVIS"/>
    <s v="RM02262022-36-1"/>
    <x v="430"/>
    <s v="MTR"/>
    <n v="3000"/>
    <x v="861"/>
    <n v="1.6304126449491626E-5"/>
    <n v="2.5089123793484687"/>
  </r>
  <r>
    <s v="Trims Raw Materials"/>
    <x v="22"/>
    <s v="CIPL-03514"/>
    <s v="LEVIS"/>
    <s v="RM01162022-14-4"/>
    <x v="431"/>
    <s v="MTR"/>
    <n v="375000"/>
    <x v="14"/>
    <n v="0"/>
    <n v="0"/>
  </r>
  <r>
    <s v="Trims Raw Materials"/>
    <x v="22"/>
    <s v="CIPL-03514"/>
    <s v="LEVIS"/>
    <s v="RM01162022-14-4"/>
    <x v="431"/>
    <s v="MTR"/>
    <n v="132000"/>
    <x v="14"/>
    <n v="0"/>
    <n v="0"/>
  </r>
  <r>
    <s v="Trims Raw Materials"/>
    <x v="22"/>
    <s v="CIPL-03514"/>
    <s v="LEVIS"/>
    <s v="RM01162022-14-4"/>
    <x v="431"/>
    <s v="MTR"/>
    <n v="63000"/>
    <x v="14"/>
    <n v="0"/>
    <n v="0"/>
  </r>
  <r>
    <s v="Trims Raw Materials"/>
    <x v="22"/>
    <s v="CIPL-03514"/>
    <s v="LEVIS"/>
    <s v="RM01162022-14-4"/>
    <x v="431"/>
    <s v="MTR"/>
    <n v="150000"/>
    <x v="14"/>
    <n v="0"/>
    <n v="0"/>
  </r>
  <r>
    <s v="Trims Raw Materials"/>
    <x v="22"/>
    <s v="CIPL-03514"/>
    <s v="LEVIS"/>
    <s v="RM01162022-14-4"/>
    <x v="431"/>
    <s v="MTR"/>
    <n v="15000"/>
    <x v="14"/>
    <n v="0"/>
    <n v="0"/>
  </r>
  <r>
    <s v="Trims Raw Materials"/>
    <x v="22"/>
    <s v="CIPL-03514"/>
    <s v="LEVIS"/>
    <s v="RM01162022-14-4"/>
    <x v="431"/>
    <s v="MTR"/>
    <n v="731994"/>
    <x v="14"/>
    <n v="0"/>
    <n v="0"/>
  </r>
  <r>
    <s v="Trims Raw Materials"/>
    <x v="22"/>
    <s v="CIPL-03514"/>
    <s v="LEVIS"/>
    <s v="RM01162022-14-4"/>
    <x v="431"/>
    <s v="MTR"/>
    <n v="33000"/>
    <x v="14"/>
    <n v="0"/>
    <n v="0"/>
  </r>
  <r>
    <s v="Trims Raw Materials"/>
    <x v="22"/>
    <s v="CIPL-03514"/>
    <s v="LEVIS"/>
    <s v="RM01162022-14-4"/>
    <x v="431"/>
    <s v="MTR"/>
    <n v="102000"/>
    <x v="14"/>
    <n v="0"/>
    <n v="0"/>
  </r>
  <r>
    <s v="Trims Raw Materials"/>
    <x v="22"/>
    <s v="CIPL-03514"/>
    <s v="LEVIS"/>
    <s v="RM01162022-14-4"/>
    <x v="431"/>
    <s v="MTR"/>
    <n v="1671000"/>
    <x v="14"/>
    <n v="0"/>
    <n v="0"/>
  </r>
  <r>
    <s v="Trims Raw Materials"/>
    <x v="22"/>
    <s v="CIPL-03514"/>
    <s v="LEVIS"/>
    <s v="RM01162022-14-4"/>
    <x v="431"/>
    <s v="MTR"/>
    <n v="954000"/>
    <x v="14"/>
    <n v="0"/>
    <n v="0"/>
  </r>
  <r>
    <s v="Trims Raw Materials"/>
    <x v="22"/>
    <s v="CIPL-03514"/>
    <s v="LEVIS"/>
    <s v="RM01162022-14-4"/>
    <x v="431"/>
    <s v="MTR"/>
    <n v="516000"/>
    <x v="14"/>
    <n v="0"/>
    <n v="0"/>
  </r>
  <r>
    <s v="Trims Raw Materials"/>
    <x v="22"/>
    <s v="CIPL-03514"/>
    <s v="LEVIS"/>
    <s v="RM01162022-14-4"/>
    <x v="431"/>
    <s v="MTR"/>
    <n v="42000"/>
    <x v="14"/>
    <n v="0"/>
    <n v="0"/>
  </r>
  <r>
    <s v="Trims Raw Materials"/>
    <x v="22"/>
    <s v="CIPL-03514"/>
    <s v="LEVIS"/>
    <s v="RM01162022-15-1"/>
    <x v="432"/>
    <s v="MTR"/>
    <n v="486000"/>
    <x v="14"/>
    <n v="0"/>
    <n v="0"/>
  </r>
  <r>
    <s v="Trims Raw Materials"/>
    <x v="22"/>
    <s v="CIPL-03514"/>
    <s v="LEVIS"/>
    <s v="RM01162022-15-1"/>
    <x v="432"/>
    <s v="MTR"/>
    <n v="150000"/>
    <x v="14"/>
    <n v="0"/>
    <n v="0"/>
  </r>
  <r>
    <s v="Trims Raw Materials"/>
    <x v="22"/>
    <s v="CIPL-03514"/>
    <s v="LEVIS"/>
    <s v="RM01162022-15-1"/>
    <x v="432"/>
    <s v="MTR"/>
    <n v="345000"/>
    <x v="14"/>
    <n v="0"/>
    <n v="0"/>
  </r>
  <r>
    <s v="Trims Raw Materials"/>
    <x v="22"/>
    <s v="CIPL-03514"/>
    <s v="LEVIS"/>
    <s v="RM01162022-15-1"/>
    <x v="432"/>
    <s v="MTR"/>
    <n v="441000"/>
    <x v="14"/>
    <n v="0"/>
    <n v="0"/>
  </r>
  <r>
    <s v="Trims Raw Materials"/>
    <x v="22"/>
    <s v="CIPL-03514"/>
    <s v="LEVIS"/>
    <s v="RM01162022-15-1"/>
    <x v="432"/>
    <s v="MTR"/>
    <n v="15000"/>
    <x v="14"/>
    <n v="0"/>
    <n v="0"/>
  </r>
  <r>
    <s v="Trims Raw Materials"/>
    <x v="22"/>
    <s v="CIPL-03514"/>
    <s v="LEVIS"/>
    <s v="RM01162022-15-1"/>
    <x v="432"/>
    <s v="MTR"/>
    <n v="66000"/>
    <x v="14"/>
    <n v="0"/>
    <n v="0"/>
  </r>
  <r>
    <s v="Trims Raw Materials"/>
    <x v="22"/>
    <s v="CIPL-03519"/>
    <s v="LEVIS"/>
    <s v="RM01222022-27-8"/>
    <x v="433"/>
    <s v="MTR"/>
    <n v="45000"/>
    <x v="14"/>
    <n v="0"/>
    <n v="0"/>
  </r>
  <r>
    <s v="Trims Raw Materials"/>
    <x v="22"/>
    <s v="CIPL-03536"/>
    <s v="LEVIS"/>
    <s v="RM02272022-1-10"/>
    <x v="432"/>
    <s v="MTR"/>
    <n v="480000"/>
    <x v="862"/>
    <n v="1.9684250225605796E-5"/>
    <n v="484.64844010829074"/>
  </r>
  <r>
    <s v="Trims Raw Materials"/>
    <x v="22"/>
    <s v="CIPL-03536"/>
    <s v="LEVIS"/>
    <s v="RM02272022-1-4"/>
    <x v="431"/>
    <s v="MTR"/>
    <n v="60000"/>
    <x v="862"/>
    <n v="1.9684250225605796E-5"/>
    <n v="60.581055013536343"/>
  </r>
  <r>
    <s v="Trims Raw Materials"/>
    <x v="22"/>
    <s v="CIPL-03536"/>
    <s v="LEVIS"/>
    <s v="RM02272022-1-4"/>
    <x v="431"/>
    <s v="MTR"/>
    <n v="900000"/>
    <x v="862"/>
    <n v="1.9684250225605796E-5"/>
    <n v="908.71582520304514"/>
  </r>
  <r>
    <s v="Trims Raw Materials"/>
    <x v="22"/>
    <s v="CIPL-03536"/>
    <s v="LEVIS"/>
    <s v="RM02272022-1-4"/>
    <x v="431"/>
    <s v="MTR"/>
    <n v="54000"/>
    <x v="862"/>
    <n v="1.9684250225605796E-5"/>
    <n v="54.522949512182706"/>
  </r>
  <r>
    <s v="Trims Raw Materials"/>
    <x v="22"/>
    <s v="CIPL-03536"/>
    <s v="LEVIS"/>
    <s v="RM02272022-1-4"/>
    <x v="431"/>
    <s v="MTR"/>
    <n v="354000"/>
    <x v="862"/>
    <n v="1.9684250225605796E-5"/>
    <n v="357.42822457986443"/>
  </r>
  <r>
    <s v="Trims Raw Materials"/>
    <x v="22"/>
    <s v="CIPL-03536"/>
    <s v="LEVIS"/>
    <s v="RM02272022-1-4"/>
    <x v="431"/>
    <s v="MTR"/>
    <n v="720000"/>
    <x v="862"/>
    <n v="1.9684250225605796E-5"/>
    <n v="726.97266016243611"/>
  </r>
  <r>
    <s v="Trims Raw Materials"/>
    <x v="22"/>
    <s v="CIPL-03536"/>
    <s v="LEVIS"/>
    <s v="RM02272022-1-4"/>
    <x v="431"/>
    <s v="MTR"/>
    <n v="600000"/>
    <x v="862"/>
    <n v="1.9684250225605796E-5"/>
    <n v="605.81055013536343"/>
  </r>
  <r>
    <s v="Trims Raw Materials"/>
    <x v="22"/>
    <s v="CIPL-03536"/>
    <s v="LEVIS"/>
    <s v="RM02272022-1-4"/>
    <x v="431"/>
    <s v="MTR"/>
    <n v="150000"/>
    <x v="862"/>
    <n v="1.9684250225605796E-5"/>
    <n v="151.45263753384086"/>
  </r>
  <r>
    <s v="Trims Raw Materials"/>
    <x v="22"/>
    <s v="CIPL-03536"/>
    <s v="LEVIS"/>
    <s v="RM02272022-1-4"/>
    <x v="431"/>
    <s v="MTR"/>
    <n v="360000"/>
    <x v="862"/>
    <n v="1.9684250225605796E-5"/>
    <n v="363.48633008121806"/>
  </r>
  <r>
    <s v="Trims Raw Materials"/>
    <x v="22"/>
    <s v="CIPL-03571"/>
    <s v="LEVIS"/>
    <s v="RM03302022-5-10"/>
    <x v="432"/>
    <s v="MTR"/>
    <n v="30000"/>
    <x v="862"/>
    <n v="1.9684250225605796E-5"/>
    <n v="30.290527506768171"/>
  </r>
  <r>
    <s v="Trims Raw Materials"/>
    <x v="22"/>
    <s v="CIPL-03571"/>
    <s v="LEVIS"/>
    <s v="RM03302022-5-4"/>
    <x v="431"/>
    <s v="MTR"/>
    <n v="3000"/>
    <x v="863"/>
    <n v="1.9684250225605786E-5"/>
    <n v="3.0290527506768159"/>
  </r>
  <r>
    <s v="Trims Raw Materials"/>
    <x v="22"/>
    <s v="CIPL-03571"/>
    <s v="LEVIS"/>
    <s v="RM03302022-5-4"/>
    <x v="431"/>
    <s v="MTR"/>
    <n v="15000"/>
    <x v="864"/>
    <n v="1.9684250225605789E-5"/>
    <n v="15.145263753384082"/>
  </r>
  <r>
    <s v="Trims Raw Materials"/>
    <x v="22"/>
    <s v="CIPL-03571"/>
    <s v="LEVIS"/>
    <s v="RM03302022-5-4"/>
    <x v="431"/>
    <s v="MTR"/>
    <n v="3000"/>
    <x v="863"/>
    <n v="1.9684250225605786E-5"/>
    <n v="3.0290527506768159"/>
  </r>
  <r>
    <s v="Trims Raw Materials"/>
    <x v="22"/>
    <s v="CIPL-03564"/>
    <s v="LEVIS"/>
    <s v="RM02272022-18-4"/>
    <x v="431"/>
    <s v="MTR"/>
    <n v="45000"/>
    <x v="862"/>
    <n v="1.9684250225605796E-5"/>
    <n v="45.435791260152257"/>
  </r>
  <r>
    <s v="Trims Raw Materials"/>
    <x v="22"/>
    <s v="CIPL-03564"/>
    <s v="LEVIS"/>
    <s v="RM02272022-18-4"/>
    <x v="431"/>
    <s v="MTR"/>
    <n v="45000"/>
    <x v="862"/>
    <n v="1.9684250225605796E-5"/>
    <n v="45.435791260152257"/>
  </r>
  <r>
    <s v="Trims Raw Materials"/>
    <x v="22"/>
    <s v="CIPL-03564"/>
    <s v="LEVIS"/>
    <s v="RM02272022-18-4"/>
    <x v="431"/>
    <s v="MTR"/>
    <n v="45000"/>
    <x v="862"/>
    <n v="1.9684250225605796E-5"/>
    <n v="45.435791260152257"/>
  </r>
  <r>
    <s v="Trims Raw Materials"/>
    <x v="22"/>
    <s v="CIPL-03565"/>
    <s v="LEVIS"/>
    <s v="RM04252022-10-2"/>
    <x v="434"/>
    <s v="MTR"/>
    <n v="60000"/>
    <x v="862"/>
    <n v="1.9684250225605796E-5"/>
    <n v="60.581055013536343"/>
  </r>
  <r>
    <s v="Trims Raw Materials"/>
    <x v="22"/>
    <s v="CIPL-03521"/>
    <s v="LEVIS"/>
    <s v="RM01222022-44-6"/>
    <x v="435"/>
    <s v="MTR"/>
    <n v="7000"/>
    <x v="865"/>
    <n v="5.3031017563067856E-5"/>
    <n v="19.041217122941479"/>
  </r>
  <r>
    <s v="Trims Raw Materials"/>
    <x v="22"/>
    <s v="CIPL-03517"/>
    <s v="LEVIS"/>
    <s v="RM01222022-1-9"/>
    <x v="435"/>
    <s v="MTR"/>
    <n v="500"/>
    <x v="866"/>
    <n v="5.1696010693510165E-5"/>
    <n v="1.3258480053467552"/>
  </r>
  <r>
    <s v="Trims Raw Materials"/>
    <x v="22"/>
    <s v="CIPL-03533"/>
    <s v="LEVIS"/>
    <s v="RM02252022-28-1"/>
    <x v="435"/>
    <s v="MTR"/>
    <n v="1500000"/>
    <x v="867"/>
    <n v="5.5672626900703256E-5"/>
    <n v="4283.5089403510547"/>
  </r>
  <r>
    <s v="Trims Raw Materials"/>
    <x v="22"/>
    <s v="CIPL-03592"/>
    <s v="UNIQLO"/>
    <s v="RM04192022-4-1"/>
    <x v="436"/>
    <s v="MTR"/>
    <n v="70500"/>
    <x v="868"/>
    <n v="5.5672626900703249E-5"/>
    <n v="201.32492019649956"/>
  </r>
  <r>
    <s v="Trims Raw Materials"/>
    <x v="22"/>
    <s v="CIPL-03621"/>
    <s v="NAUTICA"/>
    <s v="RM04042022-63-1"/>
    <x v="435"/>
    <s v="MTR"/>
    <n v="300000"/>
    <x v="867"/>
    <n v="5.5672626900703256E-5"/>
    <n v="856.70178807021102"/>
  </r>
  <r>
    <s v="Trims Raw Materials"/>
    <x v="22"/>
    <s v="CIPL-03566"/>
    <s v="LEVIS"/>
    <s v="RM06042022-5-1"/>
    <x v="435"/>
    <s v="MTR"/>
    <n v="300000"/>
    <x v="867"/>
    <n v="5.5672626900703256E-5"/>
    <n v="856.70178807021102"/>
  </r>
  <r>
    <s v="Trims Raw Materials"/>
    <x v="22"/>
    <s v="CIPL-03509"/>
    <s v="AMAZON"/>
    <s v="RM01092022-3-8"/>
    <x v="437"/>
    <s v="MTR"/>
    <n v="18000"/>
    <x v="14"/>
    <n v="0"/>
    <n v="0"/>
  </r>
  <r>
    <s v="Trims Raw Materials"/>
    <x v="22"/>
    <s v="CIPL-03510"/>
    <s v="AMAZON"/>
    <s v="RM01302022-15-14"/>
    <x v="438"/>
    <s v="MTR"/>
    <n v="48000"/>
    <x v="869"/>
    <n v="4.0263239097830041E-6"/>
    <n v="9.913263547669585"/>
  </r>
  <r>
    <s v="Trims Raw Materials"/>
    <x v="22"/>
    <s v="CIPL-03577"/>
    <s v="UNIQLO"/>
    <s v="RM01302022-6-3"/>
    <x v="439"/>
    <s v="MTR"/>
    <n v="22635000"/>
    <x v="870"/>
    <n v="5.0105364210632933E-6"/>
    <n v="5817.4334918907671"/>
  </r>
  <r>
    <s v="Trims Raw Materials"/>
    <x v="22"/>
    <s v="CIPL-03577"/>
    <s v="UNIQLO"/>
    <s v="RM01302022-6-3"/>
    <x v="439"/>
    <s v="MTR"/>
    <n v="4620000"/>
    <x v="871"/>
    <n v="5.0105364210632941E-6"/>
    <n v="1187.3886782653126"/>
  </r>
  <r>
    <s v="Trims Raw Materials"/>
    <x v="22"/>
    <s v="CIPL-03577"/>
    <s v="UNIQLO"/>
    <s v="RM01302022-6-3"/>
    <x v="439"/>
    <s v="MTR"/>
    <n v="9190000"/>
    <x v="870"/>
    <n v="5.0105364210632933E-6"/>
    <n v="2361.9268297095714"/>
  </r>
  <r>
    <s v="Trims Raw Materials"/>
    <x v="22"/>
    <s v="CIPL-03593"/>
    <s v="UNIQLO"/>
    <s v="RM04272022-15-2"/>
    <x v="440"/>
    <s v="MTR"/>
    <n v="1980000"/>
    <x v="870"/>
    <n v="5.0105364210632933E-6"/>
    <n v="508.88086211370529"/>
  </r>
  <r>
    <s v="Trims Raw Materials"/>
    <x v="22"/>
    <s v="CIPL-03593"/>
    <s v="UNIQLO"/>
    <s v="RM04272022-15-2"/>
    <x v="440"/>
    <s v="MTR"/>
    <n v="1145000"/>
    <x v="870"/>
    <n v="5.0105364210632933E-6"/>
    <n v="294.27706420211746"/>
  </r>
  <r>
    <s v="Trims Raw Materials"/>
    <x v="22"/>
    <s v="CIPL-03593"/>
    <s v="UNIQLO"/>
    <s v="RM04272022-15-2"/>
    <x v="440"/>
    <s v="MTR"/>
    <n v="4080000"/>
    <x v="870"/>
    <n v="5.0105364210632933E-6"/>
    <n v="1048.6029885979383"/>
  </r>
  <r>
    <s v="Trims Raw Materials"/>
    <x v="22"/>
    <s v="CIPL-03623"/>
    <s v="UNIQLO"/>
    <s v="RM03292022-41-2"/>
    <x v="440"/>
    <s v="MTR"/>
    <n v="10135000"/>
    <x v="870"/>
    <n v="5.0105364210632933E-6"/>
    <n v="2604.8017866274763"/>
  </r>
  <r>
    <s v="Trims Raw Materials"/>
    <x v="22"/>
    <s v="CIPL-03623"/>
    <s v="UNIQLO"/>
    <s v="RM03292022-41-2"/>
    <x v="440"/>
    <s v="MTR"/>
    <n v="19760000"/>
    <x v="870"/>
    <n v="5.0105364210632933E-6"/>
    <n v="5078.5281996802105"/>
  </r>
  <r>
    <s v="Trims Raw Materials"/>
    <x v="22"/>
    <s v="CIPL-03623"/>
    <s v="UNIQLO"/>
    <s v="RM03292022-41-2"/>
    <x v="440"/>
    <s v="MTR"/>
    <n v="11370000"/>
    <x v="870"/>
    <n v="5.0105364210632933E-6"/>
    <n v="2922.2097991074897"/>
  </r>
  <r>
    <s v="Trims Raw Materials"/>
    <x v="22"/>
    <s v="CIPL-03664"/>
    <s v="UNIQLO"/>
    <s v="RM06202022-21-2"/>
    <x v="440"/>
    <s v="MTR"/>
    <n v="11410000"/>
    <x v="870"/>
    <n v="5.0105364210632933E-6"/>
    <n v="2932.490220564332"/>
  </r>
  <r>
    <s v="Trims Raw Materials"/>
    <x v="22"/>
    <s v="CIPL-03664"/>
    <s v="UNIQLO"/>
    <s v="RM06202022-21-2"/>
    <x v="440"/>
    <s v="MTR"/>
    <n v="19780000"/>
    <x v="870"/>
    <n v="5.0105364210632933E-6"/>
    <n v="5083.6684104086316"/>
  </r>
  <r>
    <s v="Trims Raw Materials"/>
    <x v="22"/>
    <s v="CIPL-03664"/>
    <s v="UNIQLO"/>
    <s v="RM06202022-21-2"/>
    <x v="440"/>
    <s v="MTR"/>
    <n v="10470000"/>
    <x v="870"/>
    <n v="5.0105364210632933E-6"/>
    <n v="2690.9003163285324"/>
  </r>
  <r>
    <s v="Trims Raw Materials"/>
    <x v="22"/>
    <s v="CIPL-03621"/>
    <s v="NAUTICA"/>
    <s v="RM04042022-60-1"/>
    <x v="441"/>
    <s v="MTR"/>
    <n v="210000"/>
    <x v="872"/>
    <n v="1.0637448354241517E-5"/>
    <n v="114.58386415439074"/>
  </r>
  <r>
    <s v="Trims Raw Materials"/>
    <x v="22"/>
    <s v="CIPL-03621"/>
    <s v="NAUTICA"/>
    <s v="RM04042022-60-1"/>
    <x v="441"/>
    <s v="MTR"/>
    <n v="206000"/>
    <x v="873"/>
    <n v="1.0637448354241515E-5"/>
    <n v="112.40131436097376"/>
  </r>
  <r>
    <s v="Trims Raw Materials"/>
    <x v="22"/>
    <s v="CIPL-03621"/>
    <s v="NAUTICA"/>
    <s v="RM04042022-60-1"/>
    <x v="441"/>
    <s v="MTR"/>
    <n v="2000"/>
    <x v="874"/>
    <n v="1.0637448354241588E-5"/>
    <n v="1.0912748967084906"/>
  </r>
  <r>
    <s v="Trims Raw Materials"/>
    <x v="22"/>
    <s v="CIPL-03621"/>
    <s v="NAUTICA"/>
    <s v="RM04042022-60-1"/>
    <x v="441"/>
    <s v="MTR"/>
    <n v="86000"/>
    <x v="875"/>
    <n v="1.0438617543881863E-5"/>
    <n v="46.04772110877385"/>
  </r>
  <r>
    <s v="Trims Raw Materials"/>
    <x v="22"/>
    <s v="CIPL-03621"/>
    <s v="NAUTICA"/>
    <s v="RM04042022-60-1"/>
    <x v="441"/>
    <s v="MTR"/>
    <n v="192000"/>
    <x v="873"/>
    <n v="1.0637448354241515E-5"/>
    <n v="104.76239008401437"/>
  </r>
  <r>
    <s v="Trims Raw Materials"/>
    <x v="22"/>
    <s v="CIPL-03621"/>
    <s v="NAUTICA"/>
    <s v="RM04042022-60-1"/>
    <x v="441"/>
    <s v="MTR"/>
    <n v="40000"/>
    <x v="873"/>
    <n v="1.0637448354241515E-5"/>
    <n v="21.825497934169661"/>
  </r>
  <r>
    <s v="Trims Raw Materials"/>
    <x v="22"/>
    <s v="CIPL-03621"/>
    <s v="NAUTICA"/>
    <s v="RM04042022-60-1"/>
    <x v="441"/>
    <s v="MTR"/>
    <n v="146000"/>
    <x v="876"/>
    <n v="1.0637448354241514E-5"/>
    <n v="79.663067459719244"/>
  </r>
  <r>
    <s v="Trims Raw Materials"/>
    <x v="22"/>
    <s v="CIPL-03621"/>
    <s v="NAUTICA"/>
    <s v="RM04042022-60-1"/>
    <x v="441"/>
    <s v="MTR"/>
    <n v="60000"/>
    <x v="876"/>
    <n v="1.0637448354241514E-5"/>
    <n v="32.738246901254485"/>
  </r>
  <r>
    <s v="Trims Raw Materials"/>
    <x v="22"/>
    <s v="CIPL-03621"/>
    <s v="NAUTICA"/>
    <s v="RM04042022-60-1"/>
    <x v="441"/>
    <s v="MTR"/>
    <n v="2000"/>
    <x v="874"/>
    <n v="1.0637448354241588E-5"/>
    <n v="1.0912748967084906"/>
  </r>
  <r>
    <s v="Trims Raw Materials"/>
    <x v="22"/>
    <s v="CIPL-03621"/>
    <s v="NAUTICA"/>
    <s v="RM04042022-60-1"/>
    <x v="441"/>
    <s v="MTR"/>
    <n v="62000"/>
    <x v="873"/>
    <n v="1.0637448354241515E-5"/>
    <n v="33.829521797962975"/>
  </r>
  <r>
    <s v="Trims Raw Materials"/>
    <x v="22"/>
    <s v="CIPL-03621"/>
    <s v="NAUTICA"/>
    <s v="RM04042022-60-1"/>
    <x v="441"/>
    <s v="MTR"/>
    <n v="374000"/>
    <x v="873"/>
    <n v="1.0637448354241515E-5"/>
    <n v="204.06840568448632"/>
  </r>
  <r>
    <s v="Trims Raw Materials"/>
    <x v="22"/>
    <s v="CIPL-03622"/>
    <s v="NAUTICA"/>
    <s v="RM05172022-78-1"/>
    <x v="441"/>
    <s v="MTR"/>
    <n v="134000"/>
    <x v="873"/>
    <n v="1.0637448354241515E-5"/>
    <n v="73.115418079468355"/>
  </r>
  <r>
    <s v="Trims Raw Materials"/>
    <x v="22"/>
    <s v="CIPL-03622"/>
    <s v="NAUTICA"/>
    <s v="RM05172022-78-1"/>
    <x v="441"/>
    <s v="MTR"/>
    <n v="80000"/>
    <x v="873"/>
    <n v="1.0637448354241515E-5"/>
    <n v="43.650995868339322"/>
  </r>
  <r>
    <s v="Trims Raw Materials"/>
    <x v="22"/>
    <s v="CIPL-03622"/>
    <s v="NAUTICA"/>
    <s v="RM05172022-78-1"/>
    <x v="441"/>
    <s v="MTR"/>
    <n v="80000"/>
    <x v="873"/>
    <n v="1.0637448354241515E-5"/>
    <n v="43.650995868339322"/>
  </r>
  <r>
    <s v="Trims Raw Materials"/>
    <x v="22"/>
    <s v="CIPL-03622"/>
    <s v="NAUTICA"/>
    <s v="RM05172022-78-1"/>
    <x v="441"/>
    <s v="MTR"/>
    <n v="132000"/>
    <x v="873"/>
    <n v="1.0637448354241515E-5"/>
    <n v="72.024143182759872"/>
  </r>
  <r>
    <s v="Trims Raw Materials"/>
    <x v="22"/>
    <s v="CIPL-03622"/>
    <s v="NAUTICA"/>
    <s v="RM05172022-78-1"/>
    <x v="441"/>
    <s v="MTR"/>
    <n v="374000"/>
    <x v="873"/>
    <n v="1.0637448354241515E-5"/>
    <n v="204.06840568448632"/>
  </r>
  <r>
    <s v="Trims Raw Materials"/>
    <x v="22"/>
    <s v="CIPL-03622"/>
    <s v="NAUTICA"/>
    <s v="RM05172022-78-1"/>
    <x v="441"/>
    <s v="MTR"/>
    <n v="422000"/>
    <x v="873"/>
    <n v="1.0637448354241515E-5"/>
    <n v="230.2590032054899"/>
  </r>
  <r>
    <s v="Trims Raw Materials"/>
    <x v="22"/>
    <s v="CIPL-03622"/>
    <s v="NAUTICA"/>
    <s v="RM05172022-78-1"/>
    <x v="441"/>
    <s v="MTR"/>
    <n v="178000"/>
    <x v="877"/>
    <n v="1.043861754388186E-5"/>
    <n v="95.308073922810976"/>
  </r>
  <r>
    <s v="Trims Raw Materials"/>
    <x v="22"/>
    <s v="CIPL-03622"/>
    <s v="NAUTICA"/>
    <s v="RM05172022-78-1"/>
    <x v="441"/>
    <s v="MTR"/>
    <n v="170000"/>
    <x v="873"/>
    <n v="1.0637448354241515E-5"/>
    <n v="92.758366220221049"/>
  </r>
  <r>
    <s v="Trims Raw Materials"/>
    <x v="22"/>
    <s v="CIPL-03622"/>
    <s v="NAUTICA"/>
    <s v="RM05172022-78-1"/>
    <x v="441"/>
    <s v="MTR"/>
    <n v="160000"/>
    <x v="873"/>
    <n v="1.0637448354241515E-5"/>
    <n v="87.301991736678644"/>
  </r>
  <r>
    <s v="Trims Raw Materials"/>
    <x v="22"/>
    <s v="CIPL-03622"/>
    <s v="NAUTICA"/>
    <s v="RM05172022-78-1"/>
    <x v="441"/>
    <s v="MTR"/>
    <n v="80000"/>
    <x v="873"/>
    <n v="1.0637448354241515E-5"/>
    <n v="43.650995868339322"/>
  </r>
  <r>
    <s v="Trims Raw Materials"/>
    <x v="22"/>
    <s v="CIPL-03622"/>
    <s v="NAUTICA"/>
    <s v="RM05172022-78-1"/>
    <x v="441"/>
    <s v="MTR"/>
    <n v="130000"/>
    <x v="873"/>
    <n v="1.0637448354241515E-5"/>
    <n v="70.932868286051402"/>
  </r>
  <r>
    <s v="Trims Raw Materials"/>
    <x v="22"/>
    <s v="CIPL-03622"/>
    <s v="NAUTICA"/>
    <s v="RM05172022-78-1"/>
    <x v="441"/>
    <s v="MTR"/>
    <n v="356000"/>
    <x v="873"/>
    <n v="1.0637448354241515E-5"/>
    <n v="194.24693161410997"/>
  </r>
  <r>
    <s v="Trims Raw Materials"/>
    <x v="22"/>
    <s v="CIPL-03622"/>
    <s v="NAUTICA"/>
    <s v="RM05172022-78-1"/>
    <x v="441"/>
    <s v="MTR"/>
    <n v="176000"/>
    <x v="873"/>
    <n v="1.0637448354241515E-5"/>
    <n v="96.0321909103465"/>
  </r>
  <r>
    <s v="Trims Raw Materials"/>
    <x v="22"/>
    <s v="CIPL-03625"/>
    <s v="NAUTICA"/>
    <s v="RM05242022-54-1"/>
    <x v="441"/>
    <s v="MTR"/>
    <n v="528000"/>
    <x v="873"/>
    <n v="1.0637448354241515E-5"/>
    <n v="288.09657273103949"/>
  </r>
  <r>
    <s v="Trims Raw Materials"/>
    <x v="22"/>
    <s v="CIPL-03625"/>
    <s v="NAUTICA"/>
    <s v="RM05242022-54-1"/>
    <x v="441"/>
    <s v="MTR"/>
    <n v="602000"/>
    <x v="873"/>
    <n v="1.0637448354241515E-5"/>
    <n v="328.47374390925336"/>
  </r>
  <r>
    <s v="Trims Raw Materials"/>
    <x v="22"/>
    <s v="CIPL-03625"/>
    <s v="NAUTICA"/>
    <s v="RM05242022-54-1"/>
    <x v="441"/>
    <s v="MTR"/>
    <n v="114000"/>
    <x v="873"/>
    <n v="1.0637448354241515E-5"/>
    <n v="62.202669112383532"/>
  </r>
  <r>
    <s v="Trims Raw Materials"/>
    <x v="22"/>
    <s v="CIPL-03625"/>
    <s v="NAUTICA"/>
    <s v="RM05242022-54-1"/>
    <x v="441"/>
    <s v="MTR"/>
    <n v="86000"/>
    <x v="873"/>
    <n v="1.0637448354241515E-5"/>
    <n v="46.924820558464766"/>
  </r>
  <r>
    <s v="Trims Raw Materials"/>
    <x v="22"/>
    <s v="CIPL-03625"/>
    <s v="NAUTICA"/>
    <s v="RM05242022-54-1"/>
    <x v="441"/>
    <s v="MTR"/>
    <n v="182000"/>
    <x v="873"/>
    <n v="1.0637448354241515E-5"/>
    <n v="99.306015600471952"/>
  </r>
  <r>
    <s v="Trims Raw Materials"/>
    <x v="22"/>
    <s v="CIPL-03625"/>
    <s v="NAUTICA"/>
    <s v="RM05242022-54-1"/>
    <x v="441"/>
    <s v="MTR"/>
    <n v="84000"/>
    <x v="877"/>
    <n v="1.043861754388186E-5"/>
    <n v="44.976843873686079"/>
  </r>
  <r>
    <s v="Trims Raw Materials"/>
    <x v="22"/>
    <s v="CIPL-03625"/>
    <s v="NAUTICA"/>
    <s v="RM05242022-54-1"/>
    <x v="441"/>
    <s v="MTR"/>
    <n v="352000"/>
    <x v="873"/>
    <n v="1.0637448354241515E-5"/>
    <n v="192.064381820693"/>
  </r>
  <r>
    <s v="Trims Raw Materials"/>
    <x v="22"/>
    <s v="CIPL-03625"/>
    <s v="NAUTICA"/>
    <s v="RM05242022-54-1"/>
    <x v="441"/>
    <s v="MTR"/>
    <n v="86000"/>
    <x v="873"/>
    <n v="1.0637448354241515E-5"/>
    <n v="46.924820558464766"/>
  </r>
  <r>
    <s v="Trims Raw Materials"/>
    <x v="22"/>
    <s v="CIPL-03565"/>
    <s v="LEVIS"/>
    <s v="RM04252022-10-1"/>
    <x v="442"/>
    <s v="MTR"/>
    <n v="16000"/>
    <x v="878"/>
    <n v="2.624566696747439E-5"/>
    <n v="21.539930671479585"/>
  </r>
  <r>
    <s v="Trims Raw Materials"/>
    <x v="22"/>
    <s v="CIPL-03526"/>
    <s v="UNIQLO"/>
    <s v="RM11012021-54-2"/>
    <x v="443"/>
    <s v="MTR"/>
    <n v="195000"/>
    <x v="786"/>
    <n v="6.4818844177247369E-6"/>
    <n v="64.833967461456325"/>
  </r>
  <r>
    <s v="Trims Raw Materials"/>
    <x v="22"/>
    <s v="CIPL-03526"/>
    <s v="UNIQLO"/>
    <s v="RM11012021-54-2"/>
    <x v="443"/>
    <s v="MTR"/>
    <n v="2590000"/>
    <x v="786"/>
    <n v="6.4818844177247369E-6"/>
    <n v="861.1280806419071"/>
  </r>
  <r>
    <s v="Trims Raw Materials"/>
    <x v="22"/>
    <s v="CIPL-03526"/>
    <s v="UNIQLO"/>
    <s v="RM11012021-54-2"/>
    <x v="443"/>
    <s v="MTR"/>
    <n v="3123000"/>
    <x v="879"/>
    <n v="6.4871814793391848E-6"/>
    <n v="1039.1894677599762"/>
  </r>
  <r>
    <s v="Trims Raw Materials"/>
    <x v="22"/>
    <s v="CIPL-03545"/>
    <s v="AMAZON"/>
    <s v="RM03202022-11-2"/>
    <x v="444"/>
    <s v="MTR"/>
    <n v="188000"/>
    <x v="880"/>
    <n v="8.450309440285316E-6"/>
    <n v="81.488658174773647"/>
  </r>
  <r>
    <s v="Trims Raw Materials"/>
    <x v="22"/>
    <s v="CIPL-03520"/>
    <s v="LEVIS"/>
    <s v="RM02262022-12-5"/>
    <x v="445"/>
    <s v="MTR"/>
    <n v="5000"/>
    <x v="775"/>
    <n v="6.8000137143001839E-6"/>
    <n v="1.7440000685715011"/>
  </r>
  <r>
    <s v="Trims Raw Materials"/>
    <x v="22"/>
    <s v="CIPL-03520"/>
    <s v="LEVIS"/>
    <s v="RM02262022-12-5"/>
    <x v="445"/>
    <s v="MTR"/>
    <n v="100000"/>
    <x v="775"/>
    <n v="6.8000137143001839E-6"/>
    <n v="34.880001371430019"/>
  </r>
  <r>
    <s v="Trims Raw Materials"/>
    <x v="22"/>
    <s v="CIPL-03520"/>
    <s v="LEVIS"/>
    <s v="RM02262022-12-5"/>
    <x v="445"/>
    <s v="MTR"/>
    <n v="5000"/>
    <x v="775"/>
    <n v="6.8000137143001839E-6"/>
    <n v="1.7440000685715011"/>
  </r>
  <r>
    <s v="Trims Raw Materials"/>
    <x v="22"/>
    <s v="CIPL-03592"/>
    <s v="UNIQLO"/>
    <s v="RM03032022-4-2"/>
    <x v="443"/>
    <s v="MTR"/>
    <n v="1975000"/>
    <x v="775"/>
    <n v="6.8000137143001839E-6"/>
    <n v="688.880027085743"/>
  </r>
  <r>
    <s v="Trims Raw Materials"/>
    <x v="22"/>
    <s v="CIPL-03583"/>
    <s v="UNIQLO"/>
    <s v="RM01142022-10-2"/>
    <x v="443"/>
    <s v="MTR"/>
    <n v="15000"/>
    <x v="14"/>
    <n v="0"/>
    <n v="0"/>
  </r>
  <r>
    <s v="Trims Raw Materials"/>
    <x v="22"/>
    <s v="CIPL-03583"/>
    <s v="UNIQLO"/>
    <s v="RM01142022-10-2"/>
    <x v="443"/>
    <s v="MTR"/>
    <n v="130000"/>
    <x v="14"/>
    <n v="0"/>
    <n v="0"/>
  </r>
  <r>
    <s v="Trims Raw Materials"/>
    <x v="22"/>
    <s v="CIPL-03583"/>
    <s v="UNIQLO"/>
    <s v="RM01142022-10-2"/>
    <x v="443"/>
    <s v="MTR"/>
    <n v="4990000"/>
    <x v="14"/>
    <n v="0"/>
    <n v="0"/>
  </r>
  <r>
    <s v="Trims Raw Materials"/>
    <x v="22"/>
    <s v="CIPL-03583"/>
    <s v="UNIQLO"/>
    <s v="RM01142022-10-2"/>
    <x v="443"/>
    <s v="MTR"/>
    <n v="5000"/>
    <x v="14"/>
    <n v="0"/>
    <n v="0"/>
  </r>
  <r>
    <s v="Trims Raw Materials"/>
    <x v="22"/>
    <s v="CIPL-03593"/>
    <s v="UNIQLO"/>
    <s v="RM04272022-15-1"/>
    <x v="446"/>
    <s v="MTR"/>
    <n v="176000"/>
    <x v="851"/>
    <n v="8.947386466184454E-6"/>
    <n v="80.774740018048476"/>
  </r>
  <r>
    <s v="Trims Raw Materials"/>
    <x v="22"/>
    <s v="CIPL-03593"/>
    <s v="UNIQLO"/>
    <s v="RM04272022-15-1"/>
    <x v="446"/>
    <s v="MTR"/>
    <n v="652000"/>
    <x v="850"/>
    <n v="8.9473864661844523E-6"/>
    <n v="299.23369597595223"/>
  </r>
  <r>
    <s v="Trims Raw Materials"/>
    <x v="22"/>
    <s v="CIPL-03593"/>
    <s v="UNIQLO"/>
    <s v="RM04272022-15-1"/>
    <x v="446"/>
    <s v="MTR"/>
    <n v="320000"/>
    <x v="850"/>
    <n v="8.9473864661844523E-6"/>
    <n v="146.86316366917902"/>
  </r>
  <r>
    <s v="Trims Raw Materials"/>
    <x v="22"/>
    <s v="CIPL-03593"/>
    <s v="UNIQLO"/>
    <s v="RM04272022-15-4"/>
    <x v="447"/>
    <s v="MTR"/>
    <n v="60000"/>
    <x v="850"/>
    <n v="8.9473864661844523E-6"/>
    <n v="27.536843187971066"/>
  </r>
  <r>
    <s v="Trims Raw Materials"/>
    <x v="22"/>
    <s v="CIPL-03593"/>
    <s v="UNIQLO"/>
    <s v="RM04272022-15-4"/>
    <x v="447"/>
    <s v="MTR"/>
    <n v="20000"/>
    <x v="850"/>
    <n v="8.9473864661844523E-6"/>
    <n v="9.1789477293236885"/>
  </r>
  <r>
    <s v="Trims Raw Materials"/>
    <x v="22"/>
    <s v="CIPL-03593"/>
    <s v="UNIQLO"/>
    <s v="RM04272022-15-4"/>
    <x v="447"/>
    <s v="MTR"/>
    <n v="20000"/>
    <x v="850"/>
    <n v="8.9473864661844523E-6"/>
    <n v="9.1789477293236885"/>
  </r>
  <r>
    <s v="Trims Raw Materials"/>
    <x v="22"/>
    <s v="CIPL-03623"/>
    <s v="UNIQLO"/>
    <s v="RM03292022-41-1"/>
    <x v="446"/>
    <s v="MTR"/>
    <n v="1612000"/>
    <x v="850"/>
    <n v="8.9473864661844523E-6"/>
    <n v="739.82318698348934"/>
  </r>
  <r>
    <s v="Trims Raw Materials"/>
    <x v="22"/>
    <s v="CIPL-03623"/>
    <s v="UNIQLO"/>
    <s v="RM03292022-41-1"/>
    <x v="446"/>
    <s v="MTR"/>
    <n v="3100000"/>
    <x v="850"/>
    <n v="8.9473864661844523E-6"/>
    <n v="1422.7368980451718"/>
  </r>
  <r>
    <s v="Trims Raw Materials"/>
    <x v="22"/>
    <s v="CIPL-03623"/>
    <s v="UNIQLO"/>
    <s v="RM03292022-41-1"/>
    <x v="446"/>
    <s v="MTR"/>
    <n v="1812000"/>
    <x v="850"/>
    <n v="8.9473864661844523E-6"/>
    <n v="831.61266427672615"/>
  </r>
  <r>
    <s v="Trims Raw Materials"/>
    <x v="22"/>
    <s v="CIPL-03623"/>
    <s v="UNIQLO"/>
    <s v="RM03292022-41-4"/>
    <x v="447"/>
    <s v="MTR"/>
    <n v="232000"/>
    <x v="851"/>
    <n v="8.947386466184454E-6"/>
    <n v="106.47579366015481"/>
  </r>
  <r>
    <s v="Trims Raw Materials"/>
    <x v="22"/>
    <s v="CIPL-03623"/>
    <s v="UNIQLO"/>
    <s v="RM03292022-41-4"/>
    <x v="447"/>
    <s v="MTR"/>
    <n v="132000"/>
    <x v="850"/>
    <n v="8.9473864661844523E-6"/>
    <n v="60.581055013536343"/>
  </r>
  <r>
    <s v="Trims Raw Materials"/>
    <x v="22"/>
    <s v="CIPL-03623"/>
    <s v="UNIQLO"/>
    <s v="RM03292022-41-4"/>
    <x v="447"/>
    <s v="MTR"/>
    <n v="196000"/>
    <x v="850"/>
    <n v="8.9473864661844523E-6"/>
    <n v="89.953687747372143"/>
  </r>
  <r>
    <s v="Trims Raw Materials"/>
    <x v="22"/>
    <s v="CIPL-03664"/>
    <s v="UNIQLO"/>
    <s v="RM06202022-21-1"/>
    <x v="446"/>
    <s v="MTR"/>
    <n v="1640000"/>
    <x v="850"/>
    <n v="8.9473864661844523E-6"/>
    <n v="752.67371380454244"/>
  </r>
  <r>
    <s v="Trims Raw Materials"/>
    <x v="22"/>
    <s v="CIPL-03664"/>
    <s v="UNIQLO"/>
    <s v="RM06202022-21-1"/>
    <x v="446"/>
    <s v="MTR"/>
    <n v="3096000"/>
    <x v="850"/>
    <n v="8.9473864661844523E-6"/>
    <n v="1420.9011084993069"/>
  </r>
  <r>
    <s v="Trims Raw Materials"/>
    <x v="22"/>
    <s v="CIPL-03664"/>
    <s v="UNIQLO"/>
    <s v="RM06202022-21-1"/>
    <x v="446"/>
    <s v="MTR"/>
    <n v="1784000"/>
    <x v="850"/>
    <n v="8.9473864661844523E-6"/>
    <n v="818.76213745567304"/>
  </r>
  <r>
    <s v="Trims Raw Materials"/>
    <x v="22"/>
    <s v="CIPL-03664"/>
    <s v="UNIQLO"/>
    <s v="RM06202022-21-4"/>
    <x v="447"/>
    <s v="MTR"/>
    <n v="232000"/>
    <x v="851"/>
    <n v="8.947386466184454E-6"/>
    <n v="106.47579366015481"/>
  </r>
  <r>
    <s v="Trims Raw Materials"/>
    <x v="22"/>
    <s v="CIPL-03664"/>
    <s v="UNIQLO"/>
    <s v="RM06202022-21-4"/>
    <x v="447"/>
    <s v="MTR"/>
    <n v="124000"/>
    <x v="850"/>
    <n v="8.9473864661844523E-6"/>
    <n v="56.909475921806873"/>
  </r>
  <r>
    <s v="Trims Raw Materials"/>
    <x v="22"/>
    <s v="CIPL-03664"/>
    <s v="UNIQLO"/>
    <s v="RM06202022-21-4"/>
    <x v="447"/>
    <s v="MTR"/>
    <n v="132000"/>
    <x v="850"/>
    <n v="8.9473864661844523E-6"/>
    <n v="60.581055013536343"/>
  </r>
  <r>
    <s v="Trims Raw Materials"/>
    <x v="22"/>
    <s v="CIPL-03096"/>
    <s v="LEVIS"/>
    <s v="RM04302020-9-2"/>
    <x v="448"/>
    <s v="MTR"/>
    <n v="645000"/>
    <x v="822"/>
    <n v="7.9929985764581104E-6"/>
    <n v="264.44548408181549"/>
  </r>
  <r>
    <s v="Trims Raw Materials"/>
    <x v="22"/>
    <s v="CIPL-03096"/>
    <s v="LEVIS"/>
    <s v="RM04302020-9-2"/>
    <x v="448"/>
    <s v="MTR"/>
    <n v="500000"/>
    <x v="822"/>
    <n v="7.9929985764581104E-6"/>
    <n v="204.99649928822907"/>
  </r>
  <r>
    <s v="Trims Raw Materials"/>
    <x v="22"/>
    <s v="CIPL-03418"/>
    <s v="LEVIS"/>
    <s v="RM10202021-31-2"/>
    <x v="449"/>
    <s v="MTR"/>
    <n v="5000"/>
    <x v="804"/>
    <n v="8.3111278730335566E-6"/>
    <n v="2.1315556393651676"/>
  </r>
  <r>
    <s v="Trims Raw Materials"/>
    <x v="22"/>
    <s v="CIPL-03418"/>
    <s v="LEVIS"/>
    <s v="RM10202021-31-2"/>
    <x v="449"/>
    <s v="MTR"/>
    <n v="20000"/>
    <x v="804"/>
    <n v="8.3111278730335566E-6"/>
    <n v="8.5262225574606703"/>
  </r>
  <r>
    <s v="Trims Raw Materials"/>
    <x v="22"/>
    <s v="CIPL-03416"/>
    <s v="LEVIS"/>
    <s v="RM08302021-19-2"/>
    <x v="448"/>
    <s v="MTR"/>
    <n v="15000"/>
    <x v="14"/>
    <n v="0"/>
    <n v="0"/>
  </r>
  <r>
    <s v="Trims Raw Materials"/>
    <x v="22"/>
    <s v="CIPL-03416"/>
    <s v="LEVIS"/>
    <s v="RM08302021-19-2"/>
    <x v="448"/>
    <s v="MTR"/>
    <n v="5000"/>
    <x v="14"/>
    <n v="0"/>
    <n v="0"/>
  </r>
  <r>
    <s v="Trims Raw Materials"/>
    <x v="22"/>
    <s v="CIPL-03416"/>
    <s v="LEVIS"/>
    <s v="RM08302021-19-2"/>
    <x v="448"/>
    <s v="MTR"/>
    <n v="5000"/>
    <x v="14"/>
    <n v="0"/>
    <n v="0"/>
  </r>
  <r>
    <s v="Trims Raw Materials"/>
    <x v="22"/>
    <s v="CIPL-03416"/>
    <s v="LEVIS"/>
    <s v="RM08302021-19-2"/>
    <x v="448"/>
    <s v="MTR"/>
    <n v="5000"/>
    <x v="14"/>
    <n v="0"/>
    <n v="0"/>
  </r>
  <r>
    <s v="Trims Raw Materials"/>
    <x v="22"/>
    <s v="CIPL-03416"/>
    <s v="LEVIS"/>
    <s v="RM08302021-19-2"/>
    <x v="448"/>
    <s v="MTR"/>
    <n v="1465000"/>
    <x v="14"/>
    <n v="0"/>
    <n v="0"/>
  </r>
  <r>
    <s v="Trims Raw Materials"/>
    <x v="22"/>
    <s v="CIPL-03475"/>
    <s v="LEVIS"/>
    <s v="RM09202021-17-3"/>
    <x v="450"/>
    <s v="MTR"/>
    <n v="5000"/>
    <x v="14"/>
    <n v="0"/>
    <n v="0"/>
  </r>
  <r>
    <s v="Trims Raw Materials"/>
    <x v="22"/>
    <s v="CIPL-03478"/>
    <s v="LEVIS"/>
    <s v="RM09282021-16-2"/>
    <x v="448"/>
    <s v="MTR"/>
    <n v="5000"/>
    <x v="14"/>
    <n v="0"/>
    <n v="0"/>
  </r>
  <r>
    <s v="Trims Raw Materials"/>
    <x v="22"/>
    <s v="CIPL-03478"/>
    <s v="LEVIS"/>
    <s v="RM09282021-16-2"/>
    <x v="448"/>
    <s v="MTR"/>
    <n v="5000"/>
    <x v="14"/>
    <n v="0"/>
    <n v="0"/>
  </r>
  <r>
    <s v="Trims Raw Materials"/>
    <x v="22"/>
    <s v="CIPL-03526"/>
    <s v="UNIQLO"/>
    <s v="RM11012021-54-1"/>
    <x v="451"/>
    <s v="MTR"/>
    <n v="1245000"/>
    <x v="881"/>
    <n v="3.9480292874706972E-6"/>
    <n v="252.12529646290099"/>
  </r>
  <r>
    <s v="Trims Raw Materials"/>
    <x v="22"/>
    <s v="CIPL-03526"/>
    <s v="UNIQLO"/>
    <s v="RM11012021-54-1"/>
    <x v="451"/>
    <s v="MTR"/>
    <n v="2170000"/>
    <x v="882"/>
    <n v="6.0894455417936771E-6"/>
    <n v="677.80409682569234"/>
  </r>
  <r>
    <s v="Trims Raw Materials"/>
    <x v="22"/>
    <s v="CIPL-03526"/>
    <s v="UNIQLO"/>
    <s v="RM11012021-54-1"/>
    <x v="451"/>
    <s v="MTR"/>
    <n v="1984000"/>
    <x v="883"/>
    <n v="8.3111078296050935E-6"/>
    <n v="845.79923793393641"/>
  </r>
  <r>
    <s v="Trims Raw Materials"/>
    <x v="22"/>
    <s v="CIPL-03526"/>
    <s v="UNIQLO"/>
    <s v="RM11012021-54-1"/>
    <x v="451"/>
    <s v="MTR"/>
    <n v="1240000"/>
    <x v="884"/>
    <n v="8.5468385917663734E-6"/>
    <n v="543.61807985379028"/>
  </r>
  <r>
    <s v="Trims Raw Materials"/>
    <x v="22"/>
    <s v="CIPL-03490"/>
    <s v="LEVIS"/>
    <s v="RM01062022-35-3"/>
    <x v="450"/>
    <s v="MTR"/>
    <n v="125000"/>
    <x v="14"/>
    <n v="0"/>
    <n v="0"/>
  </r>
  <r>
    <s v="Trims Raw Materials"/>
    <x v="22"/>
    <s v="CIPL-03490"/>
    <s v="LEVIS"/>
    <s v="RM01062022-35-3"/>
    <x v="450"/>
    <s v="MTR"/>
    <n v="450000"/>
    <x v="14"/>
    <n v="0"/>
    <n v="0"/>
  </r>
  <r>
    <s v="Trims Raw Materials"/>
    <x v="22"/>
    <s v="CIPL-03490"/>
    <s v="LEVIS"/>
    <s v="RM01062022-35-4"/>
    <x v="452"/>
    <s v="MTR"/>
    <n v="100000"/>
    <x v="14"/>
    <n v="0"/>
    <n v="0"/>
  </r>
  <r>
    <s v="Trims Raw Materials"/>
    <x v="22"/>
    <s v="CIPL-03492"/>
    <s v="LEVIS"/>
    <s v="RM01062022-44-3"/>
    <x v="450"/>
    <s v="MTR"/>
    <n v="125000"/>
    <x v="14"/>
    <n v="0"/>
    <n v="0"/>
  </r>
  <r>
    <s v="Trims Raw Materials"/>
    <x v="22"/>
    <s v="CIPL-03492"/>
    <s v="LEVIS"/>
    <s v="RM01062022-44-3"/>
    <x v="450"/>
    <s v="MTR"/>
    <n v="5000"/>
    <x v="14"/>
    <n v="0"/>
    <n v="0"/>
  </r>
  <r>
    <s v="Trims Raw Materials"/>
    <x v="22"/>
    <s v="CIPL-03492"/>
    <s v="LEVIS"/>
    <s v="RM01062022-44-3"/>
    <x v="450"/>
    <s v="MTR"/>
    <n v="75000"/>
    <x v="14"/>
    <n v="0"/>
    <n v="0"/>
  </r>
  <r>
    <s v="Trims Raw Materials"/>
    <x v="22"/>
    <s v="CIPL-03492"/>
    <s v="LEVIS"/>
    <s v="RM01062022-44-3"/>
    <x v="450"/>
    <s v="MTR"/>
    <n v="500000"/>
    <x v="14"/>
    <n v="0"/>
    <n v="0"/>
  </r>
  <r>
    <s v="Trims Raw Materials"/>
    <x v="22"/>
    <s v="CIPL-03492"/>
    <s v="LEVIS"/>
    <s v="RM01062022-44-4"/>
    <x v="452"/>
    <s v="MTR"/>
    <n v="20000"/>
    <x v="14"/>
    <n v="0"/>
    <n v="0"/>
  </r>
  <r>
    <s v="Trims Raw Materials"/>
    <x v="22"/>
    <s v="CIPL-03492"/>
    <s v="LEVIS"/>
    <s v="RM01062022-44-4"/>
    <x v="452"/>
    <s v="MTR"/>
    <n v="5000"/>
    <x v="14"/>
    <n v="0"/>
    <n v="0"/>
  </r>
  <r>
    <s v="Trims Raw Materials"/>
    <x v="22"/>
    <s v="CIPL-03493"/>
    <s v="LEVIS"/>
    <s v="RM02272022-6-2"/>
    <x v="450"/>
    <s v="MTR"/>
    <n v="1075000"/>
    <x v="14"/>
    <n v="0"/>
    <n v="0"/>
  </r>
  <r>
    <s v="Trims Raw Materials"/>
    <x v="22"/>
    <s v="CIPL-03493"/>
    <s v="LEVIS"/>
    <s v="RM02272022-6-2"/>
    <x v="450"/>
    <s v="MTR"/>
    <n v="160000"/>
    <x v="14"/>
    <n v="0"/>
    <n v="0"/>
  </r>
  <r>
    <s v="Trims Raw Materials"/>
    <x v="22"/>
    <s v="CIPL-03493"/>
    <s v="LEVIS"/>
    <s v="RM02272022-6-2"/>
    <x v="450"/>
    <s v="MTR"/>
    <n v="160000"/>
    <x v="14"/>
    <n v="0"/>
    <n v="0"/>
  </r>
  <r>
    <s v="Trims Raw Materials"/>
    <x v="22"/>
    <s v="CIPL-03493"/>
    <s v="LEVIS"/>
    <s v="RM02272022-6-2"/>
    <x v="450"/>
    <s v="MTR"/>
    <n v="5000"/>
    <x v="14"/>
    <n v="0"/>
    <n v="0"/>
  </r>
  <r>
    <s v="Trims Raw Materials"/>
    <x v="22"/>
    <s v="CIPL-03493"/>
    <s v="LEVIS"/>
    <s v="RM02272022-6-2"/>
    <x v="450"/>
    <s v="MTR"/>
    <n v="635000"/>
    <x v="14"/>
    <n v="0"/>
    <n v="0"/>
  </r>
  <r>
    <s v="Trims Raw Materials"/>
    <x v="22"/>
    <s v="CIPL-03493"/>
    <s v="LEVIS"/>
    <s v="RM02272022-6-2"/>
    <x v="450"/>
    <s v="MTR"/>
    <n v="1235000"/>
    <x v="14"/>
    <n v="0"/>
    <n v="0"/>
  </r>
  <r>
    <s v="Trims Raw Materials"/>
    <x v="22"/>
    <s v="CIPL-03493"/>
    <s v="LEVIS"/>
    <s v="RM02272022-6-2"/>
    <x v="450"/>
    <s v="MTR"/>
    <n v="165000"/>
    <x v="14"/>
    <n v="0"/>
    <n v="0"/>
  </r>
  <r>
    <s v="Trims Raw Materials"/>
    <x v="22"/>
    <s v="CIPL-03493"/>
    <s v="LEVIS"/>
    <s v="RM02272022-6-2"/>
    <x v="450"/>
    <s v="MTR"/>
    <n v="160000"/>
    <x v="14"/>
    <n v="0"/>
    <n v="0"/>
  </r>
  <r>
    <s v="Trims Raw Materials"/>
    <x v="22"/>
    <s v="CIPL-03512"/>
    <s v="LEVIS"/>
    <s v="RM01222022-37-2"/>
    <x v="450"/>
    <s v="MTR"/>
    <n v="250000"/>
    <x v="885"/>
    <n v="8.5894910075370737E-6"/>
    <n v="110.14737275188426"/>
  </r>
  <r>
    <s v="Trims Raw Materials"/>
    <x v="22"/>
    <s v="CIPL-03512"/>
    <s v="LEVIS"/>
    <s v="RM01222022-37-2"/>
    <x v="450"/>
    <s v="MTR"/>
    <n v="1250000"/>
    <x v="886"/>
    <n v="8.7071988472699892E-6"/>
    <n v="558.28399855908742"/>
  </r>
  <r>
    <s v="Trims Raw Materials"/>
    <x v="22"/>
    <s v="CIPL-03512"/>
    <s v="LEVIS"/>
    <s v="RM01222022-37-2"/>
    <x v="450"/>
    <s v="MTR"/>
    <n v="140000"/>
    <x v="816"/>
    <n v="8.3111278730335583E-6"/>
    <n v="59.683557902224699"/>
  </r>
  <r>
    <s v="Trims Raw Materials"/>
    <x v="22"/>
    <s v="CIPL-03512"/>
    <s v="LEVIS"/>
    <s v="RM01222022-37-2"/>
    <x v="450"/>
    <s v="MTR"/>
    <n v="575000"/>
    <x v="806"/>
    <n v="8.708789493752866E-6"/>
    <n v="256.85755395890789"/>
  </r>
  <r>
    <s v="Trims Raw Materials"/>
    <x v="22"/>
    <s v="CIPL-03512"/>
    <s v="LEVIS"/>
    <s v="RM01222022-37-2"/>
    <x v="450"/>
    <s v="MTR"/>
    <n v="5000"/>
    <x v="806"/>
    <n v="8.708789493752866E-6"/>
    <n v="2.2335439474687644"/>
  </r>
  <r>
    <s v="Trims Raw Materials"/>
    <x v="22"/>
    <s v="CIPL-03512"/>
    <s v="LEVIS"/>
    <s v="RM01222022-37-3"/>
    <x v="452"/>
    <s v="MTR"/>
    <n v="435000"/>
    <x v="887"/>
    <n v="8.3335249068441846E-6"/>
    <n v="185.9450833344772"/>
  </r>
  <r>
    <s v="Trims Raw Materials"/>
    <x v="22"/>
    <s v="CIPL-03514"/>
    <s v="LEVIS"/>
    <s v="RM01162022-14-3"/>
    <x v="450"/>
    <s v="MTR"/>
    <n v="75000"/>
    <x v="14"/>
    <n v="0"/>
    <n v="0"/>
  </r>
  <r>
    <s v="Trims Raw Materials"/>
    <x v="22"/>
    <s v="CIPL-03514"/>
    <s v="LEVIS"/>
    <s v="RM01162022-14-3"/>
    <x v="450"/>
    <s v="MTR"/>
    <n v="50000"/>
    <x v="14"/>
    <n v="0"/>
    <n v="0"/>
  </r>
  <r>
    <s v="Trims Raw Materials"/>
    <x v="22"/>
    <s v="CIPL-03514"/>
    <s v="LEVIS"/>
    <s v="RM01162022-14-3"/>
    <x v="450"/>
    <s v="MTR"/>
    <n v="320000"/>
    <x v="14"/>
    <n v="0"/>
    <n v="0"/>
  </r>
  <r>
    <s v="Trims Raw Materials"/>
    <x v="22"/>
    <s v="CIPL-03514"/>
    <s v="LEVIS"/>
    <s v="RM01162022-14-3"/>
    <x v="450"/>
    <s v="MTR"/>
    <n v="45000"/>
    <x v="14"/>
    <n v="0"/>
    <n v="0"/>
  </r>
  <r>
    <s v="Trims Raw Materials"/>
    <x v="22"/>
    <s v="CIPL-03514"/>
    <s v="LEVIS"/>
    <s v="RM01162022-14-3"/>
    <x v="450"/>
    <s v="MTR"/>
    <n v="100000"/>
    <x v="14"/>
    <n v="0"/>
    <n v="0"/>
  </r>
  <r>
    <s v="Trims Raw Materials"/>
    <x v="22"/>
    <s v="CIPL-03514"/>
    <s v="LEVIS"/>
    <s v="RM01162022-14-3"/>
    <x v="450"/>
    <s v="MTR"/>
    <n v="80000"/>
    <x v="14"/>
    <n v="0"/>
    <n v="0"/>
  </r>
  <r>
    <s v="Trims Raw Materials"/>
    <x v="22"/>
    <s v="CIPL-03514"/>
    <s v="LEVIS"/>
    <s v="RM01162022-14-3"/>
    <x v="450"/>
    <s v="MTR"/>
    <n v="305000"/>
    <x v="14"/>
    <n v="0"/>
    <n v="0"/>
  </r>
  <r>
    <s v="Trims Raw Materials"/>
    <x v="22"/>
    <s v="CIPL-03514"/>
    <s v="LEVIS"/>
    <s v="RM01162022-14-3"/>
    <x v="450"/>
    <s v="MTR"/>
    <n v="25000"/>
    <x v="14"/>
    <n v="0"/>
    <n v="0"/>
  </r>
  <r>
    <s v="Trims Raw Materials"/>
    <x v="22"/>
    <s v="CIPL-03514"/>
    <s v="LEVIS"/>
    <s v="RM01162022-14-3"/>
    <x v="450"/>
    <s v="MTR"/>
    <n v="130000"/>
    <x v="14"/>
    <n v="0"/>
    <n v="0"/>
  </r>
  <r>
    <s v="Trims Raw Materials"/>
    <x v="22"/>
    <s v="CIPL-03514"/>
    <s v="LEVIS"/>
    <s v="RM01162022-14-3"/>
    <x v="450"/>
    <s v="MTR"/>
    <n v="210000"/>
    <x v="14"/>
    <n v="0"/>
    <n v="0"/>
  </r>
  <r>
    <s v="Trims Raw Materials"/>
    <x v="22"/>
    <s v="CIPL-03514"/>
    <s v="LEVIS"/>
    <s v="RM01162022-14-3"/>
    <x v="450"/>
    <s v="MTR"/>
    <n v="390000"/>
    <x v="14"/>
    <n v="0"/>
    <n v="0"/>
  </r>
  <r>
    <s v="Trims Raw Materials"/>
    <x v="22"/>
    <s v="CIPL-03521"/>
    <s v="LEVIS"/>
    <s v="RM01222022-44-2"/>
    <x v="448"/>
    <s v="MTR"/>
    <n v="5000"/>
    <x v="808"/>
    <n v="8.7087894937528576E-6"/>
    <n v="2.2335439474687622"/>
  </r>
  <r>
    <s v="Trims Raw Materials"/>
    <x v="22"/>
    <s v="CIPL-03521"/>
    <s v="LEVIS"/>
    <s v="RM01222022-44-2"/>
    <x v="448"/>
    <s v="MTR"/>
    <n v="110000"/>
    <x v="888"/>
    <n v="8.2315955488896951E-6"/>
    <n v="46.445475510377868"/>
  </r>
  <r>
    <s v="Trims Raw Materials"/>
    <x v="22"/>
    <s v="CIPL-03521"/>
    <s v="LEVIS"/>
    <s v="RM01222022-44-2"/>
    <x v="448"/>
    <s v="MTR"/>
    <n v="420000"/>
    <x v="819"/>
    <n v="8.7087894937528677E-6"/>
    <n v="187.61769158737624"/>
  </r>
  <r>
    <s v="Trims Raw Materials"/>
    <x v="22"/>
    <s v="CIPL-03521"/>
    <s v="LEVIS"/>
    <s v="RM01222022-44-2"/>
    <x v="448"/>
    <s v="MTR"/>
    <n v="5000"/>
    <x v="806"/>
    <n v="8.708789493752866E-6"/>
    <n v="2.2335439474687644"/>
  </r>
  <r>
    <s v="Trims Raw Materials"/>
    <x v="22"/>
    <s v="CIPL-03521"/>
    <s v="LEVIS"/>
    <s v="RM01222022-44-2"/>
    <x v="448"/>
    <s v="MTR"/>
    <n v="125000"/>
    <x v="889"/>
    <n v="7.9786827581122139E-6"/>
    <n v="51.157335344764022"/>
  </r>
  <r>
    <s v="Trims Raw Materials"/>
    <x v="22"/>
    <s v="CIPL-03521"/>
    <s v="LEVIS"/>
    <s v="RM01222022-44-2"/>
    <x v="448"/>
    <s v="MTR"/>
    <n v="25000"/>
    <x v="804"/>
    <n v="8.3111278730335566E-6"/>
    <n v="10.657778196825838"/>
  </r>
  <r>
    <s v="Trims Raw Materials"/>
    <x v="22"/>
    <s v="CIPL-03521"/>
    <s v="LEVIS"/>
    <s v="RM01222022-44-2"/>
    <x v="448"/>
    <s v="MTR"/>
    <n v="200000"/>
    <x v="890"/>
    <n v="7.4800150857302016E-6"/>
    <n v="76.736003017146047"/>
  </r>
  <r>
    <s v="Trims Raw Materials"/>
    <x v="22"/>
    <s v="CIPL-03521"/>
    <s v="LEVIS"/>
    <s v="RM01222022-44-2"/>
    <x v="448"/>
    <s v="MTR"/>
    <n v="4820000"/>
    <x v="806"/>
    <n v="8.708789493752866E-6"/>
    <n v="2153.1363653598887"/>
  </r>
  <r>
    <s v="Trims Raw Materials"/>
    <x v="22"/>
    <s v="CIPL-03521"/>
    <s v="LEVIS"/>
    <s v="RM01222022-44-2"/>
    <x v="448"/>
    <s v="MTR"/>
    <n v="3830000"/>
    <x v="816"/>
    <n v="8.3111278730335583E-6"/>
    <n v="1632.7716197537186"/>
  </r>
  <r>
    <s v="Trims Raw Materials"/>
    <x v="22"/>
    <s v="CIPL-03521"/>
    <s v="LEVIS"/>
    <s v="RM01222022-44-2"/>
    <x v="448"/>
    <s v="MTR"/>
    <n v="25000"/>
    <x v="891"/>
    <n v="8.7008362613384802E-6"/>
    <n v="11.157520906533462"/>
  </r>
  <r>
    <s v="Trims Raw Materials"/>
    <x v="22"/>
    <s v="CIPL-03521"/>
    <s v="LEVIS"/>
    <s v="RM01222022-44-2"/>
    <x v="448"/>
    <s v="MTR"/>
    <n v="65000"/>
    <x v="892"/>
    <n v="8.7087894937528745E-6"/>
    <n v="29.036071317093963"/>
  </r>
  <r>
    <s v="Trims Raw Materials"/>
    <x v="22"/>
    <s v="CIPL-03521"/>
    <s v="LEVIS"/>
    <s v="RM01222022-44-2"/>
    <x v="448"/>
    <s v="MTR"/>
    <n v="10000"/>
    <x v="806"/>
    <n v="8.708789493752866E-6"/>
    <n v="4.4670878949375288"/>
  </r>
  <r>
    <s v="Trims Raw Materials"/>
    <x v="22"/>
    <s v="CIPL-03521"/>
    <s v="LEVIS"/>
    <s v="RM01222022-44-2"/>
    <x v="448"/>
    <s v="MTR"/>
    <n v="30000"/>
    <x v="804"/>
    <n v="8.3111278730335566E-6"/>
    <n v="12.789333836191005"/>
  </r>
  <r>
    <s v="Trims Raw Materials"/>
    <x v="22"/>
    <s v="CIPL-03521"/>
    <s v="LEVIS"/>
    <s v="RM01222022-44-2"/>
    <x v="448"/>
    <s v="MTR"/>
    <n v="5000"/>
    <x v="808"/>
    <n v="8.7087894937528576E-6"/>
    <n v="2.2335439474687622"/>
  </r>
  <r>
    <s v="Trims Raw Materials"/>
    <x v="22"/>
    <s v="CIPL-03521"/>
    <s v="LEVIS"/>
    <s v="RM01222022-44-2"/>
    <x v="448"/>
    <s v="MTR"/>
    <n v="200000"/>
    <x v="804"/>
    <n v="8.3111278730335566E-6"/>
    <n v="85.262225574606703"/>
  </r>
  <r>
    <s v="Trims Raw Materials"/>
    <x v="22"/>
    <s v="CIPL-03521"/>
    <s v="LEVIS"/>
    <s v="RM01222022-44-2"/>
    <x v="448"/>
    <s v="MTR"/>
    <n v="5000"/>
    <x v="808"/>
    <n v="8.7087894937528576E-6"/>
    <n v="2.2335439474687622"/>
  </r>
  <r>
    <s v="Trims Raw Materials"/>
    <x v="22"/>
    <s v="CIPL-03521"/>
    <s v="LEVIS"/>
    <s v="RM01222022-44-2"/>
    <x v="448"/>
    <s v="MTR"/>
    <n v="5000"/>
    <x v="808"/>
    <n v="8.7087894937528576E-6"/>
    <n v="2.2335439474687622"/>
  </r>
  <r>
    <s v="Trims Raw Materials"/>
    <x v="22"/>
    <s v="CIPL-03521"/>
    <s v="LEVIS"/>
    <s v="RM01222022-44-2"/>
    <x v="448"/>
    <s v="MTR"/>
    <n v="65000"/>
    <x v="806"/>
    <n v="8.708789493752866E-6"/>
    <n v="29.036071317093935"/>
  </r>
  <r>
    <s v="Trims Raw Materials"/>
    <x v="22"/>
    <s v="CIPL-03521"/>
    <s v="LEVIS"/>
    <s v="RM01222022-44-2"/>
    <x v="448"/>
    <s v="MTR"/>
    <n v="650000"/>
    <x v="804"/>
    <n v="8.3111278730335566E-6"/>
    <n v="277.10223311747177"/>
  </r>
  <r>
    <s v="Trims Raw Materials"/>
    <x v="22"/>
    <s v="CIPL-03521"/>
    <s v="LEVIS"/>
    <s v="RM01222022-44-3"/>
    <x v="453"/>
    <s v="MTR"/>
    <n v="40000"/>
    <x v="804"/>
    <n v="8.3111278730335566E-6"/>
    <n v="17.052445114921341"/>
  </r>
  <r>
    <s v="Trims Raw Materials"/>
    <x v="22"/>
    <s v="CIPL-03521"/>
    <s v="LEVIS"/>
    <s v="RM01222022-44-8"/>
    <x v="454"/>
    <s v="MTR"/>
    <n v="1000000"/>
    <x v="893"/>
    <n v="3.4596561002579881E-6"/>
    <n v="177.45965610025797"/>
  </r>
  <r>
    <s v="Trims Raw Materials"/>
    <x v="22"/>
    <s v="CIPL-03521"/>
    <s v="LEVIS"/>
    <s v="RM02092022-41-4"/>
    <x v="450"/>
    <s v="MTR"/>
    <n v="315000"/>
    <x v="804"/>
    <n v="8.3111278730335566E-6"/>
    <n v="134.28800528000556"/>
  </r>
  <r>
    <s v="Trims Raw Materials"/>
    <x v="22"/>
    <s v="CIPL-03521"/>
    <s v="LEVIS"/>
    <s v="RM02092022-41-4"/>
    <x v="450"/>
    <s v="MTR"/>
    <n v="10000"/>
    <x v="804"/>
    <n v="8.3111278730335566E-6"/>
    <n v="4.2631112787303351"/>
  </r>
  <r>
    <s v="Trims Raw Materials"/>
    <x v="22"/>
    <s v="CIPL-03515"/>
    <s v="LEVIS"/>
    <s v="RM01162022-6-2"/>
    <x v="448"/>
    <s v="MTR"/>
    <n v="1600000"/>
    <x v="14"/>
    <n v="0"/>
    <n v="0"/>
  </r>
  <r>
    <s v="Trims Raw Materials"/>
    <x v="22"/>
    <s v="CIPL-03515"/>
    <s v="LEVIS"/>
    <s v="RM01162022-6-2"/>
    <x v="448"/>
    <s v="MTR"/>
    <n v="275000"/>
    <x v="14"/>
    <n v="0"/>
    <n v="0"/>
  </r>
  <r>
    <s v="Trims Raw Materials"/>
    <x v="22"/>
    <s v="CIPL-03515"/>
    <s v="LEVIS"/>
    <s v="RM01162022-6-2"/>
    <x v="448"/>
    <s v="MTR"/>
    <n v="665000"/>
    <x v="14"/>
    <n v="0"/>
    <n v="0"/>
  </r>
  <r>
    <s v="Trims Raw Materials"/>
    <x v="22"/>
    <s v="CIPL-03515"/>
    <s v="LEVIS"/>
    <s v="RM01162022-6-2"/>
    <x v="448"/>
    <s v="MTR"/>
    <n v="25000"/>
    <x v="14"/>
    <n v="0"/>
    <n v="0"/>
  </r>
  <r>
    <s v="Trims Raw Materials"/>
    <x v="22"/>
    <s v="CIPL-03515"/>
    <s v="LEVIS"/>
    <s v="RM01162022-6-2"/>
    <x v="448"/>
    <s v="MTR"/>
    <n v="125000"/>
    <x v="14"/>
    <n v="0"/>
    <n v="0"/>
  </r>
  <r>
    <s v="Trims Raw Materials"/>
    <x v="22"/>
    <s v="CIPL-03515"/>
    <s v="LEVIS"/>
    <s v="RM01162022-6-2"/>
    <x v="448"/>
    <s v="MTR"/>
    <n v="5000"/>
    <x v="14"/>
    <n v="0"/>
    <n v="0"/>
  </r>
  <r>
    <s v="Trims Raw Materials"/>
    <x v="22"/>
    <s v="CIPL-03515"/>
    <s v="LEVIS"/>
    <s v="RM01162022-6-2"/>
    <x v="448"/>
    <s v="MTR"/>
    <n v="20000"/>
    <x v="14"/>
    <n v="0"/>
    <n v="0"/>
  </r>
  <r>
    <s v="Trims Raw Materials"/>
    <x v="22"/>
    <s v="CIPL-03519"/>
    <s v="LEVIS"/>
    <s v="RM01222022-27-4"/>
    <x v="455"/>
    <s v="MTR"/>
    <n v="50000"/>
    <x v="14"/>
    <n v="0"/>
    <n v="0"/>
  </r>
  <r>
    <s v="Trims Raw Materials"/>
    <x v="22"/>
    <s v="CIPL-03519"/>
    <s v="LEVIS"/>
    <s v="RM01222022-27-4"/>
    <x v="455"/>
    <s v="MTR"/>
    <n v="30000"/>
    <x v="14"/>
    <n v="0"/>
    <n v="0"/>
  </r>
  <r>
    <s v="Trims Raw Materials"/>
    <x v="22"/>
    <s v="CIPL-03519"/>
    <s v="LEVIS"/>
    <s v="RM01222022-27-4"/>
    <x v="455"/>
    <s v="MTR"/>
    <n v="50000"/>
    <x v="14"/>
    <n v="0"/>
    <n v="0"/>
  </r>
  <r>
    <s v="Trims Raw Materials"/>
    <x v="22"/>
    <s v="CIPL-03519"/>
    <s v="LEVIS"/>
    <s v="RM01222022-27-4"/>
    <x v="455"/>
    <s v="MTR"/>
    <n v="5000"/>
    <x v="14"/>
    <n v="0"/>
    <n v="0"/>
  </r>
  <r>
    <s v="Trims Raw Materials"/>
    <x v="22"/>
    <s v="CIPL-03520"/>
    <s v="LEVIS"/>
    <s v="RM02262022-12-2"/>
    <x v="450"/>
    <s v="MTR"/>
    <n v="30000"/>
    <x v="802"/>
    <n v="8.7087894937528677E-6"/>
    <n v="13.401263684812587"/>
  </r>
  <r>
    <s v="Trims Raw Materials"/>
    <x v="22"/>
    <s v="CIPL-03520"/>
    <s v="LEVIS"/>
    <s v="RM02262022-12-2"/>
    <x v="450"/>
    <s v="MTR"/>
    <n v="575000"/>
    <x v="806"/>
    <n v="8.708789493752866E-6"/>
    <n v="256.85755395890789"/>
  </r>
  <r>
    <s v="Trims Raw Materials"/>
    <x v="22"/>
    <s v="CIPL-03520"/>
    <s v="LEVIS"/>
    <s v="RM02262022-12-2"/>
    <x v="450"/>
    <s v="MTR"/>
    <n v="5000"/>
    <x v="806"/>
    <n v="8.708789493752866E-6"/>
    <n v="2.2335439474687644"/>
  </r>
  <r>
    <s v="Trims Raw Materials"/>
    <x v="22"/>
    <s v="CIPL-03520"/>
    <s v="LEVIS"/>
    <s v="RM02262022-12-2"/>
    <x v="450"/>
    <s v="MTR"/>
    <n v="260000"/>
    <x v="806"/>
    <n v="8.708789493752866E-6"/>
    <n v="116.14428526837574"/>
  </r>
  <r>
    <s v="Trims Raw Materials"/>
    <x v="22"/>
    <s v="CIPL-03520"/>
    <s v="LEVIS"/>
    <s v="RM02262022-12-3"/>
    <x v="452"/>
    <s v="MTR"/>
    <n v="5000"/>
    <x v="806"/>
    <n v="8.708789493752866E-6"/>
    <n v="2.2335439474687644"/>
  </r>
  <r>
    <s v="Trims Raw Materials"/>
    <x v="22"/>
    <s v="CIPL-03536"/>
    <s v="LEVIS"/>
    <s v="RM02272022-1-3"/>
    <x v="450"/>
    <s v="MTR"/>
    <n v="50000"/>
    <x v="806"/>
    <n v="8.708789493752866E-6"/>
    <n v="22.335439474687643"/>
  </r>
  <r>
    <s v="Trims Raw Materials"/>
    <x v="22"/>
    <s v="CIPL-03536"/>
    <s v="LEVIS"/>
    <s v="RM02272022-1-3"/>
    <x v="450"/>
    <s v="MTR"/>
    <n v="85000"/>
    <x v="802"/>
    <n v="8.7087894937528677E-6"/>
    <n v="37.970247106968998"/>
  </r>
  <r>
    <s v="Trims Raw Materials"/>
    <x v="22"/>
    <s v="CIPL-03536"/>
    <s v="LEVIS"/>
    <s v="RM02272022-1-3"/>
    <x v="450"/>
    <s v="MTR"/>
    <n v="265000"/>
    <x v="802"/>
    <n v="8.7087894937528677E-6"/>
    <n v="118.37782921584451"/>
  </r>
  <r>
    <s v="Trims Raw Materials"/>
    <x v="22"/>
    <s v="CIPL-03536"/>
    <s v="LEVIS"/>
    <s v="RM02272022-1-3"/>
    <x v="450"/>
    <s v="MTR"/>
    <n v="420000"/>
    <x v="802"/>
    <n v="8.7087894937528677E-6"/>
    <n v="187.61769158737621"/>
  </r>
  <r>
    <s v="Trims Raw Materials"/>
    <x v="22"/>
    <s v="CIPL-03536"/>
    <s v="LEVIS"/>
    <s v="RM02272022-1-3"/>
    <x v="450"/>
    <s v="MTR"/>
    <n v="550000"/>
    <x v="806"/>
    <n v="8.708789493752866E-6"/>
    <n v="245.68983422156407"/>
  </r>
  <r>
    <s v="Trims Raw Materials"/>
    <x v="22"/>
    <s v="CIPL-03536"/>
    <s v="LEVIS"/>
    <s v="RM02272022-1-3"/>
    <x v="450"/>
    <s v="MTR"/>
    <n v="550000"/>
    <x v="802"/>
    <n v="8.7087894937528677E-6"/>
    <n v="245.6898342215641"/>
  </r>
  <r>
    <s v="Trims Raw Materials"/>
    <x v="22"/>
    <s v="CIPL-03536"/>
    <s v="LEVIS"/>
    <s v="RM02272022-1-3"/>
    <x v="450"/>
    <s v="MTR"/>
    <n v="250000"/>
    <x v="802"/>
    <n v="8.7087894937528677E-6"/>
    <n v="111.67719737343823"/>
  </r>
  <r>
    <s v="Trims Raw Materials"/>
    <x v="22"/>
    <s v="CIPL-03536"/>
    <s v="LEVIS"/>
    <s v="RM02272022-1-3"/>
    <x v="450"/>
    <s v="MTR"/>
    <n v="80000"/>
    <x v="806"/>
    <n v="8.708789493752866E-6"/>
    <n v="35.73670315950023"/>
  </r>
  <r>
    <s v="Trims Raw Materials"/>
    <x v="22"/>
    <s v="CIPL-03535"/>
    <s v="LEVIS"/>
    <s v="RM01162022-7-2"/>
    <x v="448"/>
    <s v="MTR"/>
    <n v="1445000"/>
    <x v="806"/>
    <n v="8.708789493752866E-6"/>
    <n v="645.4942008184729"/>
  </r>
  <r>
    <s v="Trims Raw Materials"/>
    <x v="22"/>
    <s v="CIPL-03535"/>
    <s v="LEVIS"/>
    <s v="RM01162022-7-2"/>
    <x v="448"/>
    <s v="MTR"/>
    <n v="2720000"/>
    <x v="806"/>
    <n v="8.708789493752866E-6"/>
    <n v="1215.0479074230077"/>
  </r>
  <r>
    <s v="Trims Raw Materials"/>
    <x v="22"/>
    <s v="CIPL-03535"/>
    <s v="LEVIS"/>
    <s v="RM01162022-7-2"/>
    <x v="448"/>
    <s v="MTR"/>
    <n v="95000"/>
    <x v="828"/>
    <n v="8.7087894937528694E-6"/>
    <n v="42.437335001906533"/>
  </r>
  <r>
    <s v="Trims Raw Materials"/>
    <x v="22"/>
    <s v="CIPL-03535"/>
    <s v="LEVIS"/>
    <s v="RM01162022-7-2"/>
    <x v="448"/>
    <s v="MTR"/>
    <n v="1085000"/>
    <x v="802"/>
    <n v="8.7087894937528677E-6"/>
    <n v="484.67903660072193"/>
  </r>
  <r>
    <s v="Trims Raw Materials"/>
    <x v="22"/>
    <s v="CIPL-03535"/>
    <s v="LEVIS"/>
    <s v="RM01162022-7-2"/>
    <x v="448"/>
    <s v="MTR"/>
    <n v="4998"/>
    <x v="894"/>
    <n v="8.7122744035142634E-6"/>
    <n v="2.2335439474687622"/>
  </r>
  <r>
    <s v="Trims Raw Materials"/>
    <x v="22"/>
    <s v="CIPL-03535"/>
    <s v="LEVIS"/>
    <s v="RM01162022-7-2"/>
    <x v="448"/>
    <s v="MTR"/>
    <n v="825000"/>
    <x v="802"/>
    <n v="8.7087894937528677E-6"/>
    <n v="368.53475133234616"/>
  </r>
  <r>
    <s v="Trims Raw Materials"/>
    <x v="22"/>
    <s v="CIPL-03535"/>
    <s v="LEVIS"/>
    <s v="RM01162022-7-2"/>
    <x v="448"/>
    <s v="MTR"/>
    <n v="500000"/>
    <x v="805"/>
    <n v="8.708789493752866E-6"/>
    <n v="223.35439474687641"/>
  </r>
  <r>
    <s v="Trims Raw Materials"/>
    <x v="22"/>
    <s v="CIPL-03535"/>
    <s v="LEVIS"/>
    <s v="RM01162022-7-2"/>
    <x v="448"/>
    <s v="MTR"/>
    <n v="260000"/>
    <x v="819"/>
    <n v="8.7087894937528677E-6"/>
    <n v="116.14428526837577"/>
  </r>
  <r>
    <s v="Trims Raw Materials"/>
    <x v="22"/>
    <s v="CIPL-03537"/>
    <s v="LEVIS"/>
    <s v="RM01242022-24-2"/>
    <x v="448"/>
    <s v="MTR"/>
    <n v="2875000"/>
    <x v="802"/>
    <n v="8.7087894937528677E-6"/>
    <n v="1284.2877697945396"/>
  </r>
  <r>
    <s v="Trims Raw Materials"/>
    <x v="22"/>
    <s v="CIPL-03537"/>
    <s v="LEVIS"/>
    <s v="RM01242022-24-2"/>
    <x v="448"/>
    <s v="MTR"/>
    <n v="6010000"/>
    <x v="802"/>
    <n v="8.7087894937528677E-6"/>
    <n v="2684.719824857455"/>
  </r>
  <r>
    <s v="Trims Raw Materials"/>
    <x v="22"/>
    <s v="CIPL-03537"/>
    <s v="LEVIS"/>
    <s v="RM01242022-24-2"/>
    <x v="448"/>
    <s v="MTR"/>
    <n v="4998"/>
    <x v="894"/>
    <n v="8.7122744035142634E-6"/>
    <n v="2.2335439474687622"/>
  </r>
  <r>
    <s v="Trims Raw Materials"/>
    <x v="22"/>
    <s v="CIPL-03537"/>
    <s v="LEVIS"/>
    <s v="RM01242022-24-2"/>
    <x v="448"/>
    <s v="MTR"/>
    <n v="12415000"/>
    <x v="802"/>
    <n v="8.7087894937528677E-6"/>
    <n v="5545.889621564942"/>
  </r>
  <r>
    <s v="Trims Raw Materials"/>
    <x v="22"/>
    <s v="CIPL-03537"/>
    <s v="LEVIS"/>
    <s v="RM01242022-24-2"/>
    <x v="448"/>
    <s v="MTR"/>
    <n v="670000"/>
    <x v="806"/>
    <n v="8.708789493752866E-6"/>
    <n v="299.29488896081443"/>
  </r>
  <r>
    <s v="Trims Raw Materials"/>
    <x v="22"/>
    <s v="CIPL-03537"/>
    <s v="LEVIS"/>
    <s v="RM01242022-24-2"/>
    <x v="448"/>
    <s v="MTR"/>
    <n v="3565000"/>
    <x v="802"/>
    <n v="8.7087894937528677E-6"/>
    <n v="1592.5168345452291"/>
  </r>
  <r>
    <s v="Trims Raw Materials"/>
    <x v="22"/>
    <s v="CIPL-03537"/>
    <s v="LEVIS"/>
    <s v="RM01242022-24-2"/>
    <x v="448"/>
    <s v="MTR"/>
    <n v="12555000"/>
    <x v="802"/>
    <n v="8.7087894937528677E-6"/>
    <n v="5608.4288520940681"/>
  </r>
  <r>
    <s v="Trims Raw Materials"/>
    <x v="22"/>
    <s v="CIPL-03537"/>
    <s v="LEVIS"/>
    <s v="RM01242022-24-2"/>
    <x v="448"/>
    <s v="MTR"/>
    <n v="475000"/>
    <x v="802"/>
    <n v="8.7087894937528677E-6"/>
    <n v="212.18667500953262"/>
  </r>
  <r>
    <s v="Trims Raw Materials"/>
    <x v="22"/>
    <s v="CIPL-03537"/>
    <s v="LEVIS"/>
    <s v="RM01242022-24-2"/>
    <x v="448"/>
    <s v="MTR"/>
    <n v="330000"/>
    <x v="805"/>
    <n v="8.708789493752866E-6"/>
    <n v="147.41390053293841"/>
  </r>
  <r>
    <s v="Trims Raw Materials"/>
    <x v="22"/>
    <s v="CIPL-03537"/>
    <s v="LEVIS"/>
    <s v="RM01242022-24-2"/>
    <x v="448"/>
    <s v="MTR"/>
    <n v="8465000"/>
    <x v="802"/>
    <n v="8.7087894937528677E-6"/>
    <n v="3781.3899030646185"/>
  </r>
  <r>
    <s v="Trims Raw Materials"/>
    <x v="22"/>
    <s v="CIPL-03537"/>
    <s v="LEVIS"/>
    <s v="RM01242022-24-2"/>
    <x v="448"/>
    <s v="MTR"/>
    <n v="2235000"/>
    <x v="806"/>
    <n v="8.708789493752866E-6"/>
    <n v="998.39414451853759"/>
  </r>
  <r>
    <s v="Trims Raw Materials"/>
    <x v="22"/>
    <s v="CIPL-03537"/>
    <s v="LEVIS"/>
    <s v="RM01242022-24-2"/>
    <x v="448"/>
    <s v="MTR"/>
    <n v="1640000"/>
    <x v="802"/>
    <n v="8.7087894937528677E-6"/>
    <n v="732.60241476975477"/>
  </r>
  <r>
    <s v="Trims Raw Materials"/>
    <x v="22"/>
    <s v="CIPL-03537"/>
    <s v="LEVIS"/>
    <s v="RM01242022-24-2"/>
    <x v="448"/>
    <s v="MTR"/>
    <n v="269998"/>
    <x v="895"/>
    <n v="8.7088540037825236E-6"/>
    <n v="120.61137316331326"/>
  </r>
  <r>
    <s v="Trims Raw Materials"/>
    <x v="22"/>
    <s v="CIPL-03537"/>
    <s v="LEVIS"/>
    <s v="RM01242022-24-2"/>
    <x v="448"/>
    <s v="MTR"/>
    <n v="5195000"/>
    <x v="806"/>
    <n v="8.708789493752866E-6"/>
    <n v="2320.652161420046"/>
  </r>
  <r>
    <s v="Trims Raw Materials"/>
    <x v="22"/>
    <s v="CIPL-03537"/>
    <s v="LEVIS"/>
    <s v="RM01242022-24-2"/>
    <x v="448"/>
    <s v="MTR"/>
    <n v="885000"/>
    <x v="802"/>
    <n v="8.7087894937528677E-6"/>
    <n v="395.33727870197134"/>
  </r>
  <r>
    <s v="Trims Raw Materials"/>
    <x v="22"/>
    <s v="CIPL-03537"/>
    <s v="LEVIS"/>
    <s v="RM01242022-24-2"/>
    <x v="448"/>
    <s v="MTR"/>
    <n v="619998"/>
    <x v="896"/>
    <n v="8.7088175867128244E-6"/>
    <n v="276.95944948612674"/>
  </r>
  <r>
    <s v="Trims Raw Materials"/>
    <x v="22"/>
    <s v="CIPL-03537"/>
    <s v="LEVIS"/>
    <s v="RM01242022-24-4"/>
    <x v="453"/>
    <s v="MTR"/>
    <n v="2200000"/>
    <x v="819"/>
    <n v="8.7087894937528677E-6"/>
    <n v="982.75933688625651"/>
  </r>
  <r>
    <s v="Trims Raw Materials"/>
    <x v="22"/>
    <s v="CIPL-03538"/>
    <s v="LEVIS"/>
    <s v="RM01242022-18-2"/>
    <x v="448"/>
    <s v="MTR"/>
    <n v="135000"/>
    <x v="806"/>
    <n v="8.708789493752866E-6"/>
    <n v="60.305686581656637"/>
  </r>
  <r>
    <s v="Trims Raw Materials"/>
    <x v="22"/>
    <s v="CIPL-03538"/>
    <s v="LEVIS"/>
    <s v="RM01242022-18-2"/>
    <x v="448"/>
    <s v="MTR"/>
    <n v="1625000"/>
    <x v="802"/>
    <n v="8.7087894937528677E-6"/>
    <n v="725.90178292734845"/>
  </r>
  <r>
    <s v="Trims Raw Materials"/>
    <x v="22"/>
    <s v="CIPL-03538"/>
    <s v="LEVIS"/>
    <s v="RM01242022-18-2"/>
    <x v="448"/>
    <s v="MTR"/>
    <n v="890000"/>
    <x v="819"/>
    <n v="8.7087894937528677E-6"/>
    <n v="397.57082264944012"/>
  </r>
  <r>
    <s v="Trims Raw Materials"/>
    <x v="22"/>
    <s v="CIPL-03538"/>
    <s v="LEVIS"/>
    <s v="RM01242022-18-3"/>
    <x v="453"/>
    <s v="MTR"/>
    <n v="525000"/>
    <x v="806"/>
    <n v="8.708789493752866E-6"/>
    <n v="234.52211448422025"/>
  </r>
  <r>
    <s v="Trims Raw Materials"/>
    <x v="22"/>
    <s v="CIPL-03369"/>
    <s v="LEVIS"/>
    <s v="RM05302021-6-2"/>
    <x v="448"/>
    <s v="MTR"/>
    <n v="305000"/>
    <x v="804"/>
    <n v="8.3111278730335566E-6"/>
    <n v="130.02489400127521"/>
  </r>
  <r>
    <s v="Trims Raw Materials"/>
    <x v="22"/>
    <s v="CIPL-03369"/>
    <s v="LEVIS"/>
    <s v="RM05302021-6-2"/>
    <x v="448"/>
    <s v="MTR"/>
    <n v="670000"/>
    <x v="816"/>
    <n v="8.3111278730335583E-6"/>
    <n v="285.62845567493252"/>
  </r>
  <r>
    <s v="Trims Raw Materials"/>
    <x v="22"/>
    <s v="CIPL-03379"/>
    <s v="LEVIS"/>
    <s v="RM06262021-19-2"/>
    <x v="448"/>
    <s v="MTR"/>
    <n v="135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2"/>
    <x v="448"/>
    <s v="MTR"/>
    <n v="650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2"/>
    <x v="448"/>
    <s v="MTR"/>
    <n v="15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2"/>
    <x v="448"/>
    <s v="MTR"/>
    <n v="5000"/>
    <x v="14"/>
    <n v="0"/>
    <n v="0"/>
  </r>
  <r>
    <s v="Trims Raw Materials"/>
    <x v="22"/>
    <s v="CIPL-03379"/>
    <s v="LEVIS"/>
    <s v="RM06262021-19-3"/>
    <x v="453"/>
    <s v="MTR"/>
    <n v="20000"/>
    <x v="14"/>
    <n v="0"/>
    <n v="0"/>
  </r>
  <r>
    <s v="Trims Raw Materials"/>
    <x v="22"/>
    <s v="CIPL-03379"/>
    <s v="LEVIS"/>
    <s v="RM06262021-19-3"/>
    <x v="453"/>
    <s v="MTR"/>
    <n v="25000"/>
    <x v="14"/>
    <n v="0"/>
    <n v="0"/>
  </r>
  <r>
    <s v="Trims Raw Materials"/>
    <x v="22"/>
    <s v="CIPL-03379"/>
    <s v="LEVIS"/>
    <s v="RM06262021-19-3"/>
    <x v="453"/>
    <s v="MTR"/>
    <n v="10000"/>
    <x v="14"/>
    <n v="0"/>
    <n v="0"/>
  </r>
  <r>
    <s v="Trims Raw Materials"/>
    <x v="22"/>
    <s v="CIPL-03379"/>
    <s v="LEVIS"/>
    <s v="RM06262021-19-8"/>
    <x v="454"/>
    <s v="MTR"/>
    <n v="75000"/>
    <x v="14"/>
    <n v="0"/>
    <n v="0"/>
  </r>
  <r>
    <s v="Trims Raw Materials"/>
    <x v="22"/>
    <s v="CIPL-03592"/>
    <s v="UNIQLO"/>
    <s v="RM03032022-4-1"/>
    <x v="451"/>
    <s v="MTR"/>
    <n v="850000"/>
    <x v="802"/>
    <n v="8.7087894937528677E-6"/>
    <n v="379.70247106968998"/>
  </r>
  <r>
    <s v="Trims Raw Materials"/>
    <x v="22"/>
    <s v="CIPL-03569"/>
    <s v="LEVIS"/>
    <s v="RM02262022-15-2"/>
    <x v="450"/>
    <s v="MTR"/>
    <n v="225000"/>
    <x v="14"/>
    <n v="0"/>
    <n v="0"/>
  </r>
  <r>
    <s v="Trims Raw Materials"/>
    <x v="22"/>
    <s v="CIPL-03569"/>
    <s v="LEVIS"/>
    <s v="RM02262022-15-2"/>
    <x v="450"/>
    <s v="MTR"/>
    <n v="180000"/>
    <x v="14"/>
    <n v="0"/>
    <n v="0"/>
  </r>
  <r>
    <s v="Trims Raw Materials"/>
    <x v="22"/>
    <s v="CIPL-03569"/>
    <s v="LEVIS"/>
    <s v="RM02262022-15-2"/>
    <x v="450"/>
    <s v="MTR"/>
    <n v="495000"/>
    <x v="14"/>
    <n v="0"/>
    <n v="0"/>
  </r>
  <r>
    <s v="Trims Raw Materials"/>
    <x v="22"/>
    <s v="CIPL-03569"/>
    <s v="LEVIS"/>
    <s v="RM02262022-15-2"/>
    <x v="450"/>
    <s v="MTR"/>
    <n v="545000"/>
    <x v="14"/>
    <n v="0"/>
    <n v="0"/>
  </r>
  <r>
    <s v="Trims Raw Materials"/>
    <x v="22"/>
    <s v="CIPL-03569"/>
    <s v="LEVIS"/>
    <s v="RM02262022-15-3"/>
    <x v="452"/>
    <s v="MTR"/>
    <n v="320000"/>
    <x v="14"/>
    <n v="0"/>
    <n v="0"/>
  </r>
  <r>
    <s v="Trims Raw Materials"/>
    <x v="22"/>
    <s v="CIPL-03583"/>
    <s v="UNIQLO"/>
    <s v="RM01142022-10-1"/>
    <x v="451"/>
    <s v="MTR"/>
    <n v="2516000"/>
    <x v="14"/>
    <n v="0"/>
    <n v="0"/>
  </r>
  <r>
    <s v="Trims Raw Materials"/>
    <x v="22"/>
    <s v="CIPL-03583"/>
    <s v="UNIQLO"/>
    <s v="RM01142022-10-1"/>
    <x v="451"/>
    <s v="MTR"/>
    <n v="615000"/>
    <x v="14"/>
    <n v="0"/>
    <n v="0"/>
  </r>
  <r>
    <s v="Trims Raw Materials"/>
    <x v="22"/>
    <s v="CIPL-03583"/>
    <s v="UNIQLO"/>
    <s v="RM01142022-10-1"/>
    <x v="451"/>
    <s v="MTR"/>
    <n v="5000"/>
    <x v="14"/>
    <n v="0"/>
    <n v="0"/>
  </r>
  <r>
    <s v="Trims Raw Materials"/>
    <x v="22"/>
    <s v="CIPL-03583"/>
    <s v="UNIQLO"/>
    <s v="RM01142022-10-1"/>
    <x v="451"/>
    <s v="MTR"/>
    <n v="3000000"/>
    <x v="14"/>
    <n v="0"/>
    <n v="0"/>
  </r>
  <r>
    <s v="Trims Raw Materials"/>
    <x v="22"/>
    <s v="CIPL-03571"/>
    <s v="LEVIS"/>
    <s v="RM03302022-5-3"/>
    <x v="450"/>
    <s v="MTR"/>
    <n v="45000"/>
    <x v="806"/>
    <n v="8.708789493752866E-6"/>
    <n v="20.101895527218879"/>
  </r>
  <r>
    <s v="Trims Raw Materials"/>
    <x v="22"/>
    <s v="CIPL-03571"/>
    <s v="LEVIS"/>
    <s v="RM03302022-5-3"/>
    <x v="450"/>
    <s v="MTR"/>
    <n v="45000"/>
    <x v="806"/>
    <n v="8.708789493752866E-6"/>
    <n v="20.101895527218879"/>
  </r>
  <r>
    <s v="Trims Raw Materials"/>
    <x v="22"/>
    <s v="CIPL-03571"/>
    <s v="LEVIS"/>
    <s v="RM03302022-5-3"/>
    <x v="450"/>
    <s v="MTR"/>
    <n v="100000"/>
    <x v="806"/>
    <n v="8.708789493752866E-6"/>
    <n v="44.670878949375286"/>
  </r>
  <r>
    <s v="Trims Raw Materials"/>
    <x v="22"/>
    <s v="CIPL-03571"/>
    <s v="LEVIS"/>
    <s v="RM03302022-5-6"/>
    <x v="452"/>
    <s v="MTR"/>
    <n v="35000"/>
    <x v="802"/>
    <n v="8.7087894937528677E-6"/>
    <n v="15.634807632281351"/>
  </r>
  <r>
    <s v="Trims Raw Materials"/>
    <x v="22"/>
    <s v="CIPL-03573"/>
    <s v="LEVIS"/>
    <s v="RM03302022-16-2"/>
    <x v="448"/>
    <s v="MTR"/>
    <n v="375000"/>
    <x v="802"/>
    <n v="8.7087894937528677E-6"/>
    <n v="167.51579606015733"/>
  </r>
  <r>
    <s v="Trims Raw Materials"/>
    <x v="22"/>
    <s v="CIPL-03573"/>
    <s v="LEVIS"/>
    <s v="RM03302022-16-2"/>
    <x v="448"/>
    <s v="MTR"/>
    <n v="2200000"/>
    <x v="802"/>
    <n v="8.7087894937528677E-6"/>
    <n v="982.75933688625639"/>
  </r>
  <r>
    <s v="Trims Raw Materials"/>
    <x v="22"/>
    <s v="CIPL-03573"/>
    <s v="LEVIS"/>
    <s v="RM03302022-16-2"/>
    <x v="448"/>
    <s v="MTR"/>
    <n v="460000"/>
    <x v="806"/>
    <n v="8.708789493752866E-6"/>
    <n v="205.4860431671263"/>
  </r>
  <r>
    <s v="Trims Raw Materials"/>
    <x v="22"/>
    <s v="CIPL-03573"/>
    <s v="LEVIS"/>
    <s v="RM03302022-16-2"/>
    <x v="448"/>
    <s v="MTR"/>
    <n v="425000"/>
    <x v="802"/>
    <n v="8.7087894937528677E-6"/>
    <n v="189.85123553484499"/>
  </r>
  <r>
    <s v="Trims Raw Materials"/>
    <x v="22"/>
    <s v="CIPL-03573"/>
    <s v="LEVIS"/>
    <s v="RM06162022-24-3"/>
    <x v="456"/>
    <s v="MTR"/>
    <n v="1800000"/>
    <x v="806"/>
    <n v="8.708789493752866E-6"/>
    <n v="804.07582108875511"/>
  </r>
  <r>
    <s v="Trims Raw Materials"/>
    <x v="22"/>
    <s v="CIPL-03570"/>
    <s v="LEVIS"/>
    <s v="RM03312022-18-1"/>
    <x v="457"/>
    <s v="MTR"/>
    <n v="30000"/>
    <x v="808"/>
    <n v="8.7087894937528576E-6"/>
    <n v="13.401263684812573"/>
  </r>
  <r>
    <s v="Trims Raw Materials"/>
    <x v="22"/>
    <s v="CIPL-03570"/>
    <s v="LEVIS"/>
    <s v="RM03312022-18-1"/>
    <x v="457"/>
    <s v="MTR"/>
    <n v="425000"/>
    <x v="806"/>
    <n v="8.708789493752866E-6"/>
    <n v="189.85123553484496"/>
  </r>
  <r>
    <s v="Trims Raw Materials"/>
    <x v="22"/>
    <s v="CIPL-03570"/>
    <s v="LEVIS"/>
    <s v="RM03312022-18-11"/>
    <x v="458"/>
    <s v="MTR"/>
    <n v="650000"/>
    <x v="819"/>
    <n v="8.7087894937528677E-6"/>
    <n v="290.36071317093945"/>
  </r>
  <r>
    <s v="Trims Raw Materials"/>
    <x v="22"/>
    <s v="CIPL-03570"/>
    <s v="LEVIS"/>
    <s v="RM03312022-18-13"/>
    <x v="459"/>
    <s v="MTR"/>
    <n v="1730000"/>
    <x v="802"/>
    <n v="8.7087894937528677E-6"/>
    <n v="772.80620582419249"/>
  </r>
  <r>
    <s v="Trims Raw Materials"/>
    <x v="22"/>
    <s v="CIPL-03570"/>
    <s v="LEVIS"/>
    <s v="RM03312022-18-14"/>
    <x v="460"/>
    <s v="MTR"/>
    <n v="750000"/>
    <x v="802"/>
    <n v="8.7087894937528677E-6"/>
    <n v="335.03159212031466"/>
  </r>
  <r>
    <s v="Trims Raw Materials"/>
    <x v="22"/>
    <s v="CIPL-03570"/>
    <s v="LEVIS"/>
    <s v="RM03312022-18-14"/>
    <x v="460"/>
    <s v="MTR"/>
    <n v="665000"/>
    <x v="806"/>
    <n v="8.708789493752866E-6"/>
    <n v="297.06134501334566"/>
  </r>
  <r>
    <s v="Trims Raw Materials"/>
    <x v="22"/>
    <s v="CIPL-03570"/>
    <s v="LEVIS"/>
    <s v="RM03312022-18-9"/>
    <x v="461"/>
    <s v="MTR"/>
    <n v="750000"/>
    <x v="802"/>
    <n v="8.7087894937528677E-6"/>
    <n v="335.03159212031466"/>
  </r>
  <r>
    <s v="Trims Raw Materials"/>
    <x v="22"/>
    <s v="CIPL-03570"/>
    <s v="LEVIS"/>
    <s v="RM03312022-18-9"/>
    <x v="461"/>
    <s v="MTR"/>
    <n v="1370000"/>
    <x v="806"/>
    <n v="8.708789493752866E-6"/>
    <n v="611.9910416064414"/>
  </r>
  <r>
    <s v="Trims Raw Materials"/>
    <x v="22"/>
    <s v="CIPL-03572"/>
    <s v="LEVIS"/>
    <s v="RM03302022-19-2"/>
    <x v="448"/>
    <s v="MTR"/>
    <n v="825000"/>
    <x v="802"/>
    <n v="8.7087894937528677E-6"/>
    <n v="368.53475133234616"/>
  </r>
  <r>
    <s v="Trims Raw Materials"/>
    <x v="22"/>
    <s v="CIPL-03572"/>
    <s v="LEVIS"/>
    <s v="RM03302022-19-2"/>
    <x v="448"/>
    <s v="MTR"/>
    <n v="1625000"/>
    <x v="802"/>
    <n v="8.7087894937528677E-6"/>
    <n v="725.90178292734845"/>
  </r>
  <r>
    <s v="Trims Raw Materials"/>
    <x v="22"/>
    <s v="CIPL-03572"/>
    <s v="LEVIS"/>
    <s v="RM03302022-19-3"/>
    <x v="453"/>
    <s v="MTR"/>
    <n v="2900000"/>
    <x v="802"/>
    <n v="8.7087894937528677E-6"/>
    <n v="1295.4554895318834"/>
  </r>
  <r>
    <s v="Trims Raw Materials"/>
    <x v="22"/>
    <s v="CIPL-03572"/>
    <s v="LEVIS"/>
    <s v="RM03302022-19-7"/>
    <x v="462"/>
    <s v="MTR"/>
    <n v="200000"/>
    <x v="806"/>
    <n v="8.708789493752866E-6"/>
    <n v="89.341757898750572"/>
  </r>
  <r>
    <s v="Trims Raw Materials"/>
    <x v="22"/>
    <s v="CIPL-03608"/>
    <s v="LEVIS"/>
    <s v="RM03302022-20-2"/>
    <x v="448"/>
    <s v="MTR"/>
    <n v="110000"/>
    <x v="802"/>
    <n v="8.7087894937528677E-6"/>
    <n v="49.137966844312821"/>
  </r>
  <r>
    <s v="Trims Raw Materials"/>
    <x v="22"/>
    <s v="CIPL-03608"/>
    <s v="LEVIS"/>
    <s v="RM03302022-20-2"/>
    <x v="448"/>
    <s v="MTR"/>
    <n v="625000"/>
    <x v="802"/>
    <n v="8.7087894937528677E-6"/>
    <n v="279.19299343359557"/>
  </r>
  <r>
    <s v="Trims Raw Materials"/>
    <x v="22"/>
    <s v="CIPL-03608"/>
    <s v="LEVIS"/>
    <s v="RM03302022-20-2"/>
    <x v="448"/>
    <s v="MTR"/>
    <n v="240000"/>
    <x v="802"/>
    <n v="8.7087894937528677E-6"/>
    <n v="107.2101094785007"/>
  </r>
  <r>
    <s v="Trims Raw Materials"/>
    <x v="22"/>
    <s v="CIPL-03607"/>
    <s v="LEVIS"/>
    <s v="RM03302022-27-2"/>
    <x v="448"/>
    <s v="MTR"/>
    <n v="2150000"/>
    <x v="802"/>
    <n v="8.7087894937528677E-6"/>
    <n v="960.42389741156876"/>
  </r>
  <r>
    <s v="Trims Raw Materials"/>
    <x v="22"/>
    <s v="CIPL-03607"/>
    <s v="LEVIS"/>
    <s v="RM03302022-27-2"/>
    <x v="448"/>
    <s v="MTR"/>
    <n v="425000"/>
    <x v="802"/>
    <n v="8.7087894937528677E-6"/>
    <n v="189.85123553484499"/>
  </r>
  <r>
    <s v="Trims Raw Materials"/>
    <x v="22"/>
    <s v="CIPL-03607"/>
    <s v="LEVIS"/>
    <s v="RM03302022-27-2"/>
    <x v="448"/>
    <s v="MTR"/>
    <n v="2375000"/>
    <x v="802"/>
    <n v="8.7087894937528677E-6"/>
    <n v="1060.933375047663"/>
  </r>
  <r>
    <s v="Trims Raw Materials"/>
    <x v="22"/>
    <s v="CIPL-03607"/>
    <s v="LEVIS"/>
    <s v="RM03302022-27-2"/>
    <x v="448"/>
    <s v="MTR"/>
    <n v="425000"/>
    <x v="802"/>
    <n v="8.7087894937528677E-6"/>
    <n v="189.85123553484499"/>
  </r>
  <r>
    <s v="Trims Raw Materials"/>
    <x v="22"/>
    <s v="CIPL-03607"/>
    <s v="LEVIS"/>
    <s v="RM03302022-27-2"/>
    <x v="448"/>
    <s v="MTR"/>
    <n v="9600000"/>
    <x v="802"/>
    <n v="8.7087894937528677E-6"/>
    <n v="4288.4043791400281"/>
  </r>
  <r>
    <s v="Trims Raw Materials"/>
    <x v="22"/>
    <s v="CIPL-03607"/>
    <s v="LEVIS"/>
    <s v="RM03302022-27-2"/>
    <x v="448"/>
    <s v="MTR"/>
    <n v="275000"/>
    <x v="802"/>
    <n v="8.7087894937528677E-6"/>
    <n v="122.84491711078205"/>
  </r>
  <r>
    <s v="Trims Raw Materials"/>
    <x v="22"/>
    <s v="CIPL-03607"/>
    <s v="LEVIS"/>
    <s v="RM03302022-27-2"/>
    <x v="448"/>
    <s v="MTR"/>
    <n v="1425000"/>
    <x v="806"/>
    <n v="8.708789493752866E-6"/>
    <n v="636.56002502859781"/>
  </r>
  <r>
    <s v="Trims Raw Materials"/>
    <x v="22"/>
    <s v="CIPL-03607"/>
    <s v="LEVIS"/>
    <s v="RM03302022-27-2"/>
    <x v="448"/>
    <s v="MTR"/>
    <n v="4950000"/>
    <x v="806"/>
    <n v="8.708789493752866E-6"/>
    <n v="2211.2085079940766"/>
  </r>
  <r>
    <s v="Trims Raw Materials"/>
    <x v="22"/>
    <s v="CIPL-03607"/>
    <s v="LEVIS"/>
    <s v="RM03302022-27-2"/>
    <x v="448"/>
    <s v="MTR"/>
    <n v="5200000"/>
    <x v="806"/>
    <n v="8.708789493752866E-6"/>
    <n v="2322.8857053675147"/>
  </r>
  <r>
    <s v="Trims Raw Materials"/>
    <x v="22"/>
    <s v="CIPL-03607"/>
    <s v="LEVIS"/>
    <s v="RM03302022-27-2"/>
    <x v="448"/>
    <s v="MTR"/>
    <n v="5950000"/>
    <x v="806"/>
    <n v="8.708789493752866E-6"/>
    <n v="2657.9172974878293"/>
  </r>
  <r>
    <s v="Trims Raw Materials"/>
    <x v="22"/>
    <s v="CIPL-03607"/>
    <s v="LEVIS"/>
    <s v="RM03302022-27-7"/>
    <x v="462"/>
    <s v="MTR"/>
    <n v="2200000"/>
    <x v="802"/>
    <n v="8.7087894937528677E-6"/>
    <n v="982.75933688625639"/>
  </r>
  <r>
    <s v="Trims Raw Materials"/>
    <x v="22"/>
    <s v="CIPL-03606"/>
    <s v="LEVIS"/>
    <s v="RM03292022-5-2"/>
    <x v="448"/>
    <s v="MTR"/>
    <n v="1550000"/>
    <x v="806"/>
    <n v="8.708789493752866E-6"/>
    <n v="692.39862371531694"/>
  </r>
  <r>
    <s v="Trims Raw Materials"/>
    <x v="22"/>
    <s v="CIPL-03606"/>
    <s v="LEVIS"/>
    <s v="RM03292022-5-2"/>
    <x v="448"/>
    <s v="MTR"/>
    <n v="1750000"/>
    <x v="802"/>
    <n v="8.7087894937528677E-6"/>
    <n v="781.74038161406759"/>
  </r>
  <r>
    <s v="Trims Raw Materials"/>
    <x v="22"/>
    <s v="CIPL-03606"/>
    <s v="LEVIS"/>
    <s v="RM03292022-5-2"/>
    <x v="448"/>
    <s v="MTR"/>
    <n v="400000"/>
    <x v="806"/>
    <n v="8.708789493752866E-6"/>
    <n v="178.68351579750114"/>
  </r>
  <r>
    <s v="Trims Raw Materials"/>
    <x v="22"/>
    <s v="CIPL-03606"/>
    <s v="LEVIS"/>
    <s v="RM03292022-5-2"/>
    <x v="448"/>
    <s v="MTR"/>
    <n v="400000"/>
    <x v="806"/>
    <n v="8.708789493752866E-6"/>
    <n v="178.68351579750114"/>
  </r>
  <r>
    <s v="Trims Raw Materials"/>
    <x v="22"/>
    <s v="CIPL-03606"/>
    <s v="LEVIS"/>
    <s v="RM03292022-5-2"/>
    <x v="448"/>
    <s v="MTR"/>
    <n v="700000"/>
    <x v="802"/>
    <n v="8.7087894937528677E-6"/>
    <n v="312.69615264562702"/>
  </r>
  <r>
    <s v="Trims Raw Materials"/>
    <x v="22"/>
    <s v="CIPL-03606"/>
    <s v="LEVIS"/>
    <s v="RM03292022-5-2"/>
    <x v="448"/>
    <s v="MTR"/>
    <n v="1025000"/>
    <x v="806"/>
    <n v="8.708789493752866E-6"/>
    <n v="457.87650923109669"/>
  </r>
  <r>
    <s v="Trims Raw Materials"/>
    <x v="22"/>
    <s v="CIPL-03606"/>
    <s v="LEVIS"/>
    <s v="RM03292022-5-2"/>
    <x v="448"/>
    <s v="MTR"/>
    <n v="1100000"/>
    <x v="802"/>
    <n v="8.7087894937528677E-6"/>
    <n v="491.3796684431282"/>
  </r>
  <r>
    <s v="Trims Raw Materials"/>
    <x v="22"/>
    <s v="CIPL-03606"/>
    <s v="LEVIS"/>
    <s v="RM03292022-5-2"/>
    <x v="448"/>
    <s v="MTR"/>
    <n v="800000"/>
    <x v="806"/>
    <n v="8.708789493752866E-6"/>
    <n v="357.36703159500229"/>
  </r>
  <r>
    <s v="Trims Raw Materials"/>
    <x v="22"/>
    <s v="CIPL-03606"/>
    <s v="LEVIS"/>
    <s v="RM03292022-5-3"/>
    <x v="453"/>
    <s v="MTR"/>
    <n v="575000"/>
    <x v="806"/>
    <n v="8.708789493752866E-6"/>
    <n v="256.85755395890789"/>
  </r>
  <r>
    <s v="Trims Raw Materials"/>
    <x v="22"/>
    <s v="CIPL-03603"/>
    <s v="LEVIS"/>
    <s v="RM03312022-21-11"/>
    <x v="458"/>
    <s v="MTR"/>
    <n v="1000000"/>
    <x v="802"/>
    <n v="8.7087894937528677E-6"/>
    <n v="446.70878949375293"/>
  </r>
  <r>
    <s v="Trims Raw Materials"/>
    <x v="22"/>
    <s v="CIPL-03603"/>
    <s v="LEVIS"/>
    <s v="RM03312022-21-14"/>
    <x v="460"/>
    <s v="MTR"/>
    <n v="1500000"/>
    <x v="802"/>
    <n v="8.7087894937528677E-6"/>
    <n v="670.06318424062931"/>
  </r>
  <r>
    <s v="Trims Raw Materials"/>
    <x v="22"/>
    <s v="CIPL-03603"/>
    <s v="LEVIS"/>
    <s v="RM03312022-21-14"/>
    <x v="460"/>
    <s v="MTR"/>
    <n v="1000000"/>
    <x v="802"/>
    <n v="8.7087894937528677E-6"/>
    <n v="446.70878949375293"/>
  </r>
  <r>
    <s v="Trims Raw Materials"/>
    <x v="22"/>
    <s v="CIPL-03603"/>
    <s v="LEVIS"/>
    <s v="RM03312022-21-6"/>
    <x v="463"/>
    <s v="MTR"/>
    <n v="1000000"/>
    <x v="802"/>
    <n v="8.7087894937528677E-6"/>
    <n v="446.70878949375293"/>
  </r>
  <r>
    <s v="Trims Raw Materials"/>
    <x v="22"/>
    <s v="CIPL-03603"/>
    <s v="LEVIS"/>
    <s v="RM03312022-21-9"/>
    <x v="461"/>
    <s v="MTR"/>
    <n v="1000000"/>
    <x v="802"/>
    <n v="8.7087894937528677E-6"/>
    <n v="446.70878949375293"/>
  </r>
  <r>
    <s v="Trims Raw Materials"/>
    <x v="22"/>
    <s v="CIPL-03574"/>
    <s v="LEVIS"/>
    <s v="RM04132022-32-2"/>
    <x v="448"/>
    <s v="MTR"/>
    <n v="925000"/>
    <x v="806"/>
    <n v="8.708789493752866E-6"/>
    <n v="413.20563028172137"/>
  </r>
  <r>
    <s v="Trims Raw Materials"/>
    <x v="22"/>
    <s v="CIPL-03574"/>
    <s v="LEVIS"/>
    <s v="RM04132022-32-2"/>
    <x v="448"/>
    <s v="MTR"/>
    <n v="975000"/>
    <x v="802"/>
    <n v="8.7087894937528677E-6"/>
    <n v="435.54106975640906"/>
  </r>
  <r>
    <s v="Trims Raw Materials"/>
    <x v="22"/>
    <s v="CIPL-03574"/>
    <s v="LEVIS"/>
    <s v="RM04132022-32-2"/>
    <x v="448"/>
    <s v="MTR"/>
    <n v="575000"/>
    <x v="806"/>
    <n v="8.708789493752866E-6"/>
    <n v="256.85755395890789"/>
  </r>
  <r>
    <s v="Trims Raw Materials"/>
    <x v="22"/>
    <s v="CIPL-03574"/>
    <s v="LEVIS"/>
    <s v="RM04132022-32-3"/>
    <x v="453"/>
    <s v="MTR"/>
    <n v="150000"/>
    <x v="802"/>
    <n v="8.7087894937528677E-6"/>
    <n v="67.00631842406294"/>
  </r>
  <r>
    <s v="Trims Raw Materials"/>
    <x v="22"/>
    <s v="CIPL-03609"/>
    <s v="LEVIS"/>
    <s v="RM06022022-52-2"/>
    <x v="464"/>
    <s v="MTR"/>
    <n v="2200000"/>
    <x v="802"/>
    <n v="8.7087894937528677E-6"/>
    <n v="982.75933688625639"/>
  </r>
  <r>
    <s v="Trims Raw Materials"/>
    <x v="22"/>
    <s v="CIPL-03609"/>
    <s v="LEVIS"/>
    <s v="RM06022022-52-2"/>
    <x v="464"/>
    <s v="MTR"/>
    <n v="2675000"/>
    <x v="802"/>
    <n v="8.7087894937528677E-6"/>
    <n v="1194.9460118957891"/>
  </r>
  <r>
    <s v="Trims Raw Materials"/>
    <x v="22"/>
    <s v="CIPL-03609"/>
    <s v="LEVIS"/>
    <s v="RM06022022-52-3"/>
    <x v="456"/>
    <s v="MTR"/>
    <n v="425000"/>
    <x v="802"/>
    <n v="8.7087894937528677E-6"/>
    <n v="189.85123553484499"/>
  </r>
  <r>
    <s v="Trims Raw Materials"/>
    <x v="22"/>
    <s v="CIPL-03611"/>
    <s v="LEVIS"/>
    <s v="RM05282022-16-2"/>
    <x v="448"/>
    <s v="MTR"/>
    <n v="1385000"/>
    <x v="802"/>
    <n v="8.7087894937528677E-6"/>
    <n v="618.69167344884772"/>
  </r>
  <r>
    <s v="Trims Raw Materials"/>
    <x v="22"/>
    <s v="CIPL-03611"/>
    <s v="LEVIS"/>
    <s v="RM05282022-16-3"/>
    <x v="453"/>
    <s v="MTR"/>
    <n v="115000"/>
    <x v="806"/>
    <n v="8.708789493752866E-6"/>
    <n v="51.371510791781574"/>
  </r>
  <r>
    <s v="Trims Raw Materials"/>
    <x v="22"/>
    <s v="CIPL-03622"/>
    <s v="NAUTICA"/>
    <s v="RM05172022-78-10"/>
    <x v="465"/>
    <s v="MTR"/>
    <n v="500000"/>
    <x v="802"/>
    <n v="8.7087894937528677E-6"/>
    <n v="223.35439474687647"/>
  </r>
  <r>
    <s v="Trims Raw Materials"/>
    <x v="22"/>
    <s v="CIPL-03622"/>
    <s v="NAUTICA"/>
    <s v="RM05172022-78-11"/>
    <x v="466"/>
    <s v="MTR"/>
    <n v="250000"/>
    <x v="802"/>
    <n v="8.7087894937528677E-6"/>
    <n v="111.67719737343823"/>
  </r>
  <r>
    <s v="Trims Raw Materials"/>
    <x v="22"/>
    <s v="CIPL-03615"/>
    <s v="LEVIS"/>
    <s v="RM05292022-34-2"/>
    <x v="448"/>
    <s v="MTR"/>
    <n v="2290000"/>
    <x v="806"/>
    <n v="8.708789493752866E-6"/>
    <n v="1022.963127940694"/>
  </r>
  <r>
    <s v="Trims Raw Materials"/>
    <x v="22"/>
    <s v="CIPL-03615"/>
    <s v="LEVIS"/>
    <s v="RM05292022-34-2"/>
    <x v="448"/>
    <s v="MTR"/>
    <n v="1625000"/>
    <x v="802"/>
    <n v="8.7087894937528677E-6"/>
    <n v="725.90178292734845"/>
  </r>
  <r>
    <s v="Trims Raw Materials"/>
    <x v="22"/>
    <s v="CIPL-03615"/>
    <s v="LEVIS"/>
    <s v="RM05292022-34-2"/>
    <x v="448"/>
    <s v="MTR"/>
    <n v="1915000"/>
    <x v="806"/>
    <n v="8.708789493752866E-6"/>
    <n v="855.44733188053669"/>
  </r>
  <r>
    <s v="Trims Raw Materials"/>
    <x v="22"/>
    <s v="CIPL-03615"/>
    <s v="LEVIS"/>
    <s v="RM05292022-34-2"/>
    <x v="448"/>
    <s v="MTR"/>
    <n v="1460000"/>
    <x v="802"/>
    <n v="8.7087894937528677E-6"/>
    <n v="652.19483266087923"/>
  </r>
  <r>
    <s v="Trims Raw Materials"/>
    <x v="22"/>
    <s v="CIPL-03615"/>
    <s v="LEVIS"/>
    <s v="RM05292022-34-2"/>
    <x v="448"/>
    <s v="MTR"/>
    <n v="1910000"/>
    <x v="802"/>
    <n v="8.7087894937528677E-6"/>
    <n v="853.21378793306803"/>
  </r>
  <r>
    <s v="Trims Raw Materials"/>
    <x v="22"/>
    <s v="CIPL-03615"/>
    <s v="LEVIS"/>
    <s v="RM05292022-34-2"/>
    <x v="448"/>
    <s v="MTR"/>
    <n v="975000"/>
    <x v="802"/>
    <n v="8.7087894937528677E-6"/>
    <n v="435.54106975640906"/>
  </r>
  <r>
    <s v="Trims Raw Materials"/>
    <x v="22"/>
    <s v="CIPL-03615"/>
    <s v="LEVIS"/>
    <s v="RM05292022-34-2"/>
    <x v="448"/>
    <s v="MTR"/>
    <n v="1090000"/>
    <x v="802"/>
    <n v="8.7087894937528677E-6"/>
    <n v="486.91258054819065"/>
  </r>
  <r>
    <s v="Trims Raw Materials"/>
    <x v="22"/>
    <s v="CIPL-03615"/>
    <s v="LEVIS"/>
    <s v="RM05292022-34-2"/>
    <x v="448"/>
    <s v="MTR"/>
    <n v="925000"/>
    <x v="806"/>
    <n v="8.708789493752866E-6"/>
    <n v="413.20563028172137"/>
  </r>
  <r>
    <s v="Trims Raw Materials"/>
    <x v="22"/>
    <s v="CIPL-03615"/>
    <s v="LEVIS"/>
    <s v="RM05292022-34-3"/>
    <x v="453"/>
    <s v="MTR"/>
    <n v="935000"/>
    <x v="806"/>
    <n v="8.708789493752866E-6"/>
    <n v="417.67271817665892"/>
  </r>
  <r>
    <s v="Trims Raw Materials"/>
    <x v="22"/>
    <s v="CIPL-03539"/>
    <s v="LEVIS"/>
    <s v="RM03142022-22-2"/>
    <x v="450"/>
    <s v="MTR"/>
    <n v="5000"/>
    <x v="806"/>
    <n v="8.708789493752866E-6"/>
    <n v="2.2335439474687644"/>
  </r>
  <r>
    <s v="Trims Raw Materials"/>
    <x v="22"/>
    <s v="CIPL-03539"/>
    <s v="LEVIS"/>
    <s v="RM03142022-22-2"/>
    <x v="450"/>
    <s v="MTR"/>
    <n v="50000"/>
    <x v="806"/>
    <n v="8.708789493752866E-6"/>
    <n v="22.335439474687643"/>
  </r>
  <r>
    <s v="Trims Raw Materials"/>
    <x v="22"/>
    <s v="CIPL-03539"/>
    <s v="LEVIS"/>
    <s v="RM03142022-22-2"/>
    <x v="450"/>
    <s v="MTR"/>
    <n v="145000"/>
    <x v="806"/>
    <n v="8.708789493752866E-6"/>
    <n v="64.772774476594165"/>
  </r>
  <r>
    <s v="Trims Raw Materials"/>
    <x v="22"/>
    <s v="CIPL-03568"/>
    <s v="LEVIS"/>
    <s v="RM02262022-3-2"/>
    <x v="448"/>
    <s v="MTR"/>
    <n v="1730000"/>
    <x v="802"/>
    <n v="8.7087894937528677E-6"/>
    <n v="772.80620582419249"/>
  </r>
  <r>
    <s v="Trims Raw Materials"/>
    <x v="22"/>
    <s v="CIPL-03568"/>
    <s v="LEVIS"/>
    <s v="RM02262022-3-2"/>
    <x v="448"/>
    <s v="MTR"/>
    <n v="1750000"/>
    <x v="802"/>
    <n v="8.7087894937528677E-6"/>
    <n v="781.74038161406759"/>
  </r>
  <r>
    <s v="Trims Raw Materials"/>
    <x v="22"/>
    <s v="CIPL-03568"/>
    <s v="LEVIS"/>
    <s v="RM02262022-3-3"/>
    <x v="453"/>
    <s v="MTR"/>
    <n v="295000"/>
    <x v="802"/>
    <n v="8.7087894937528677E-6"/>
    <n v="131.7790929006571"/>
  </r>
  <r>
    <s v="Trims Raw Materials"/>
    <x v="22"/>
    <s v="CIPL-03564"/>
    <s v="LEVIS"/>
    <s v="RM02272022-18-3"/>
    <x v="450"/>
    <s v="MTR"/>
    <n v="75000"/>
    <x v="802"/>
    <n v="8.7087894937528677E-6"/>
    <n v="33.50315921203147"/>
  </r>
  <r>
    <s v="Trims Raw Materials"/>
    <x v="22"/>
    <s v="CIPL-03564"/>
    <s v="LEVIS"/>
    <s v="RM02272022-18-3"/>
    <x v="450"/>
    <s v="MTR"/>
    <n v="20000"/>
    <x v="805"/>
    <n v="8.708789493752866E-6"/>
    <n v="8.9341757898750558"/>
  </r>
  <r>
    <s v="Trims Raw Materials"/>
    <x v="22"/>
    <s v="CIPL-03564"/>
    <s v="LEVIS"/>
    <s v="RM02272022-18-3"/>
    <x v="450"/>
    <s v="MTR"/>
    <n v="75000"/>
    <x v="802"/>
    <n v="8.7087894937528677E-6"/>
    <n v="33.50315921203147"/>
  </r>
  <r>
    <s v="Trims Raw Materials"/>
    <x v="22"/>
    <s v="CIPL-03541"/>
    <s v="LEVIS"/>
    <s v="RM02262022-37-3"/>
    <x v="467"/>
    <s v="MTR"/>
    <n v="5000"/>
    <x v="812"/>
    <n v="8.7087894937528864E-6"/>
    <n v="2.2335439474687693"/>
  </r>
  <r>
    <s v="Trims Raw Materials"/>
    <x v="22"/>
    <s v="CIPL-03565"/>
    <s v="LEVIS"/>
    <s v="RM02262022-36-3"/>
    <x v="455"/>
    <s v="MTR"/>
    <n v="5000"/>
    <x v="808"/>
    <n v="8.7087894937528576E-6"/>
    <n v="2.2335439474687622"/>
  </r>
  <r>
    <s v="Trims Raw Materials"/>
    <x v="22"/>
    <s v="CIPL-03565"/>
    <s v="LEVIS"/>
    <s v="RM02262022-36-3"/>
    <x v="455"/>
    <s v="MTR"/>
    <n v="145000"/>
    <x v="802"/>
    <n v="8.7087894937528677E-6"/>
    <n v="64.772774476594165"/>
  </r>
  <r>
    <s v="Trims Raw Materials"/>
    <x v="22"/>
    <s v="CIPL-03565"/>
    <s v="LEVIS"/>
    <s v="RM04252022-10-3"/>
    <x v="458"/>
    <s v="MTR"/>
    <n v="50000"/>
    <x v="806"/>
    <n v="8.708789493752866E-6"/>
    <n v="22.335439474687643"/>
  </r>
  <r>
    <s v="Trims Raw Materials"/>
    <x v="22"/>
    <s v="CIPL-03096"/>
    <s v="LEVIS"/>
    <s v="RM04302020-9-1"/>
    <x v="468"/>
    <s v="MTR"/>
    <n v="175000"/>
    <x v="897"/>
    <n v="1.2526341052658234E-5"/>
    <n v="112.4421096842152"/>
  </r>
  <r>
    <s v="Trims Raw Materials"/>
    <x v="22"/>
    <s v="CIPL-03096"/>
    <s v="LEVIS"/>
    <s v="RM04302020-9-1"/>
    <x v="468"/>
    <s v="MTR"/>
    <n v="175000"/>
    <x v="897"/>
    <n v="1.2526341052658234E-5"/>
    <n v="112.4421096842152"/>
  </r>
  <r>
    <s v="Trims Raw Materials"/>
    <x v="22"/>
    <s v="CIPL-03418"/>
    <s v="LEVIS"/>
    <s v="RM10202021-31-1"/>
    <x v="469"/>
    <s v="MTR"/>
    <n v="55000"/>
    <x v="898"/>
    <n v="1.189008245950734E-5"/>
    <n v="33.543954535272903"/>
  </r>
  <r>
    <s v="Trims Raw Materials"/>
    <x v="22"/>
    <s v="CIPL-03416"/>
    <s v="LEVIS"/>
    <s v="RM08302021-19-1"/>
    <x v="468"/>
    <s v="MTR"/>
    <n v="55000"/>
    <x v="14"/>
    <n v="0"/>
    <n v="0"/>
  </r>
  <r>
    <s v="Trims Raw Materials"/>
    <x v="22"/>
    <s v="CIPL-03416"/>
    <s v="LEVIS"/>
    <s v="RM08302021-19-1"/>
    <x v="468"/>
    <s v="MTR"/>
    <n v="215000"/>
    <x v="14"/>
    <n v="0"/>
    <n v="0"/>
  </r>
  <r>
    <s v="Trims Raw Materials"/>
    <x v="22"/>
    <s v="CIPL-03416"/>
    <s v="LEVIS"/>
    <s v="RM08302021-19-1"/>
    <x v="468"/>
    <s v="MTR"/>
    <n v="200000"/>
    <x v="14"/>
    <n v="0"/>
    <n v="0"/>
  </r>
  <r>
    <s v="Trims Raw Materials"/>
    <x v="22"/>
    <s v="CIPL-03416"/>
    <s v="LEVIS"/>
    <s v="RM08302021-19-1"/>
    <x v="468"/>
    <s v="MTR"/>
    <n v="20000"/>
    <x v="14"/>
    <n v="0"/>
    <n v="0"/>
  </r>
  <r>
    <s v="Trims Raw Materials"/>
    <x v="22"/>
    <s v="CIPL-03416"/>
    <s v="LEVIS"/>
    <s v="RM08302021-19-1"/>
    <x v="468"/>
    <s v="MTR"/>
    <n v="370000"/>
    <x v="14"/>
    <n v="0"/>
    <n v="0"/>
  </r>
  <r>
    <s v="Trims Raw Materials"/>
    <x v="22"/>
    <s v="CIPL-03416"/>
    <s v="LEVIS"/>
    <s v="RM08302021-19-5"/>
    <x v="470"/>
    <s v="MTR"/>
    <n v="425000"/>
    <x v="14"/>
    <n v="0"/>
    <n v="0"/>
  </r>
  <r>
    <s v="Trims Raw Materials"/>
    <x v="22"/>
    <s v="CIPL-03416"/>
    <s v="LEVIS"/>
    <s v="RM08302021-19-5"/>
    <x v="470"/>
    <s v="MTR"/>
    <n v="545000"/>
    <x v="14"/>
    <n v="0"/>
    <n v="0"/>
  </r>
  <r>
    <s v="Trims Raw Materials"/>
    <x v="22"/>
    <s v="CIPL-03475"/>
    <s v="LEVIS"/>
    <s v="RM09202021-17-2"/>
    <x v="471"/>
    <s v="MTR"/>
    <n v="5000"/>
    <x v="14"/>
    <n v="0"/>
    <n v="0"/>
  </r>
  <r>
    <s v="Trims Raw Materials"/>
    <x v="22"/>
    <s v="CIPL-03475"/>
    <s v="LEVIS"/>
    <s v="RM09202021-17-2"/>
    <x v="471"/>
    <s v="MTR"/>
    <n v="5000"/>
    <x v="14"/>
    <n v="0"/>
    <n v="0"/>
  </r>
  <r>
    <s v="Trims Raw Materials"/>
    <x v="22"/>
    <s v="CIPL-03475"/>
    <s v="LEVIS"/>
    <s v="RM09202021-17-2"/>
    <x v="471"/>
    <s v="MTR"/>
    <n v="75000"/>
    <x v="14"/>
    <n v="0"/>
    <n v="0"/>
  </r>
  <r>
    <s v="Trims Raw Materials"/>
    <x v="22"/>
    <s v="CIPL-03475"/>
    <s v="LEVIS"/>
    <s v="RM09202021-17-2"/>
    <x v="471"/>
    <s v="MTR"/>
    <n v="5000"/>
    <x v="14"/>
    <n v="0"/>
    <n v="0"/>
  </r>
  <r>
    <s v="Trims Raw Materials"/>
    <x v="22"/>
    <s v="CIPL-03475"/>
    <s v="LEVIS"/>
    <s v="RM09202021-17-2"/>
    <x v="471"/>
    <s v="MTR"/>
    <n v="5000"/>
    <x v="14"/>
    <n v="0"/>
    <n v="0"/>
  </r>
  <r>
    <s v="Trims Raw Materials"/>
    <x v="22"/>
    <s v="CIPL-03475"/>
    <s v="LEVIS"/>
    <s v="RM09202021-17-2"/>
    <x v="471"/>
    <s v="MTR"/>
    <n v="960000"/>
    <x v="14"/>
    <n v="0"/>
    <n v="0"/>
  </r>
  <r>
    <s v="Trims Raw Materials"/>
    <x v="22"/>
    <s v="CIPL-03475"/>
    <s v="LEVIS"/>
    <s v="RM09202021-17-2"/>
    <x v="471"/>
    <s v="MTR"/>
    <n v="875000"/>
    <x v="14"/>
    <n v="0"/>
    <n v="0"/>
  </r>
  <r>
    <s v="Trims Raw Materials"/>
    <x v="22"/>
    <s v="CIPL-03475"/>
    <s v="LEVIS"/>
    <s v="RM09202021-17-2"/>
    <x v="471"/>
    <s v="MTR"/>
    <n v="5000"/>
    <x v="14"/>
    <n v="0"/>
    <n v="0"/>
  </r>
  <r>
    <s v="Trims Raw Materials"/>
    <x v="22"/>
    <s v="CIPL-03475"/>
    <s v="LEVIS"/>
    <s v="RM09202021-17-2"/>
    <x v="471"/>
    <s v="MTR"/>
    <n v="5000"/>
    <x v="14"/>
    <n v="0"/>
    <n v="0"/>
  </r>
  <r>
    <s v="Trims Raw Materials"/>
    <x v="22"/>
    <s v="CIPL-03490"/>
    <s v="LEVIS"/>
    <s v="RM01062022-35-2"/>
    <x v="471"/>
    <s v="MTR"/>
    <n v="75000"/>
    <x v="14"/>
    <n v="0"/>
    <n v="0"/>
  </r>
  <r>
    <s v="Trims Raw Materials"/>
    <x v="22"/>
    <s v="CIPL-03490"/>
    <s v="LEVIS"/>
    <s v="RM01062022-35-2"/>
    <x v="471"/>
    <s v="MTR"/>
    <n v="125000"/>
    <x v="14"/>
    <n v="0"/>
    <n v="0"/>
  </r>
  <r>
    <s v="Trims Raw Materials"/>
    <x v="22"/>
    <s v="CIPL-03492"/>
    <s v="LEVIS"/>
    <s v="RM01062022-44-2"/>
    <x v="471"/>
    <s v="MTR"/>
    <n v="5000"/>
    <x v="14"/>
    <n v="0"/>
    <n v="0"/>
  </r>
  <r>
    <s v="Trims Raw Materials"/>
    <x v="22"/>
    <s v="CIPL-03492"/>
    <s v="LEVIS"/>
    <s v="RM01062022-44-2"/>
    <x v="471"/>
    <s v="MTR"/>
    <n v="125000"/>
    <x v="14"/>
    <n v="0"/>
    <n v="0"/>
  </r>
  <r>
    <s v="Trims Raw Materials"/>
    <x v="22"/>
    <s v="CIPL-03492"/>
    <s v="LEVIS"/>
    <s v="RM01062022-44-2"/>
    <x v="471"/>
    <s v="MTR"/>
    <n v="235000"/>
    <x v="14"/>
    <n v="0"/>
    <n v="0"/>
  </r>
  <r>
    <s v="Trims Raw Materials"/>
    <x v="22"/>
    <s v="CIPL-03493"/>
    <s v="LEVIS"/>
    <s v="RM02272022-6-1"/>
    <x v="471"/>
    <s v="MTR"/>
    <n v="165000"/>
    <x v="14"/>
    <n v="0"/>
    <n v="0"/>
  </r>
  <r>
    <s v="Trims Raw Materials"/>
    <x v="22"/>
    <s v="CIPL-03493"/>
    <s v="LEVIS"/>
    <s v="RM02272022-6-1"/>
    <x v="471"/>
    <s v="MTR"/>
    <n v="210000"/>
    <x v="14"/>
    <n v="0"/>
    <n v="0"/>
  </r>
  <r>
    <s v="Trims Raw Materials"/>
    <x v="22"/>
    <s v="CIPL-03493"/>
    <s v="LEVIS"/>
    <s v="RM02272022-6-1"/>
    <x v="471"/>
    <s v="MTR"/>
    <n v="315000"/>
    <x v="14"/>
    <n v="0"/>
    <n v="0"/>
  </r>
  <r>
    <s v="Trims Raw Materials"/>
    <x v="22"/>
    <s v="CIPL-03493"/>
    <s v="LEVIS"/>
    <s v="RM02272022-6-1"/>
    <x v="471"/>
    <s v="MTR"/>
    <n v="5000"/>
    <x v="14"/>
    <n v="0"/>
    <n v="0"/>
  </r>
  <r>
    <s v="Trims Raw Materials"/>
    <x v="22"/>
    <s v="CIPL-03493"/>
    <s v="LEVIS"/>
    <s v="RM02272022-6-1"/>
    <x v="471"/>
    <s v="MTR"/>
    <n v="60000"/>
    <x v="14"/>
    <n v="0"/>
    <n v="0"/>
  </r>
  <r>
    <s v="Trims Raw Materials"/>
    <x v="22"/>
    <s v="CIPL-03493"/>
    <s v="LEVIS"/>
    <s v="RM02272022-6-1"/>
    <x v="471"/>
    <s v="MTR"/>
    <n v="375000"/>
    <x v="14"/>
    <n v="0"/>
    <n v="0"/>
  </r>
  <r>
    <s v="Trims Raw Materials"/>
    <x v="22"/>
    <s v="CIPL-03493"/>
    <s v="LEVIS"/>
    <s v="RM02272022-6-1"/>
    <x v="471"/>
    <s v="MTR"/>
    <n v="60000"/>
    <x v="14"/>
    <n v="0"/>
    <n v="0"/>
  </r>
  <r>
    <s v="Trims Raw Materials"/>
    <x v="22"/>
    <s v="CIPL-03493"/>
    <s v="LEVIS"/>
    <s v="RM02272022-6-1"/>
    <x v="471"/>
    <s v="MTR"/>
    <n v="60000"/>
    <x v="14"/>
    <n v="0"/>
    <n v="0"/>
  </r>
  <r>
    <s v="Trims Raw Materials"/>
    <x v="22"/>
    <s v="CIPL-03512"/>
    <s v="LEVIS"/>
    <s v="RM01222022-37-1"/>
    <x v="471"/>
    <s v="MTR"/>
    <n v="5000"/>
    <x v="774"/>
    <n v="1.2486574890586301E-5"/>
    <n v="3.2024328744529318"/>
  </r>
  <r>
    <s v="Trims Raw Materials"/>
    <x v="22"/>
    <s v="CIPL-03512"/>
    <s v="LEVIS"/>
    <s v="RM01222022-37-1"/>
    <x v="471"/>
    <s v="MTR"/>
    <n v="5000"/>
    <x v="898"/>
    <n v="1.189008245950734E-5"/>
    <n v="3.0494504122975363"/>
  </r>
  <r>
    <s v="Trims Raw Materials"/>
    <x v="22"/>
    <s v="CIPL-03512"/>
    <s v="LEVIS"/>
    <s v="RM01222022-37-1"/>
    <x v="471"/>
    <s v="MTR"/>
    <n v="200000"/>
    <x v="774"/>
    <n v="1.2486574890586301E-5"/>
    <n v="128.09731497811725"/>
  </r>
  <r>
    <s v="Trims Raw Materials"/>
    <x v="22"/>
    <s v="CIPL-03512"/>
    <s v="LEVIS"/>
    <s v="RM01222022-37-1"/>
    <x v="471"/>
    <s v="MTR"/>
    <n v="125000"/>
    <x v="774"/>
    <n v="1.2486574890586301E-5"/>
    <n v="80.060821861323291"/>
  </r>
  <r>
    <s v="Trims Raw Materials"/>
    <x v="22"/>
    <s v="CIPL-03512"/>
    <s v="LEVIS"/>
    <s v="RM01222022-37-1"/>
    <x v="471"/>
    <s v="MTR"/>
    <n v="180000"/>
    <x v="773"/>
    <n v="1.2486574890586305E-5"/>
    <n v="115.28758348030556"/>
  </r>
  <r>
    <s v="Trims Raw Materials"/>
    <x v="22"/>
    <s v="CIPL-03512"/>
    <s v="LEVIS"/>
    <s v="RM01222022-37-1"/>
    <x v="471"/>
    <s v="MTR"/>
    <n v="90000"/>
    <x v="898"/>
    <n v="1.189008245950734E-5"/>
    <n v="54.890107421355658"/>
  </r>
  <r>
    <s v="Trims Raw Materials"/>
    <x v="22"/>
    <s v="CIPL-03512"/>
    <s v="LEVIS"/>
    <s v="RM01222022-37-1"/>
    <x v="471"/>
    <s v="MTR"/>
    <n v="75000"/>
    <x v="898"/>
    <n v="1.189008245950734E-5"/>
    <n v="45.74175618446305"/>
  </r>
  <r>
    <s v="Trims Raw Materials"/>
    <x v="22"/>
    <s v="CIPL-03514"/>
    <s v="LEVIS"/>
    <s v="RM01162022-14-2"/>
    <x v="471"/>
    <s v="MTR"/>
    <n v="1990000"/>
    <x v="14"/>
    <n v="0"/>
    <n v="0"/>
  </r>
  <r>
    <s v="Trims Raw Materials"/>
    <x v="22"/>
    <s v="CIPL-03514"/>
    <s v="LEVIS"/>
    <s v="RM01162022-14-2"/>
    <x v="471"/>
    <s v="MTR"/>
    <n v="2025000"/>
    <x v="14"/>
    <n v="0"/>
    <n v="0"/>
  </r>
  <r>
    <s v="Trims Raw Materials"/>
    <x v="22"/>
    <s v="CIPL-03514"/>
    <s v="LEVIS"/>
    <s v="RM01162022-14-2"/>
    <x v="471"/>
    <s v="MTR"/>
    <n v="1330000"/>
    <x v="14"/>
    <n v="0"/>
    <n v="0"/>
  </r>
  <r>
    <s v="Trims Raw Materials"/>
    <x v="22"/>
    <s v="CIPL-03514"/>
    <s v="LEVIS"/>
    <s v="RM01162022-14-2"/>
    <x v="471"/>
    <s v="MTR"/>
    <n v="255000"/>
    <x v="14"/>
    <n v="0"/>
    <n v="0"/>
  </r>
  <r>
    <s v="Trims Raw Materials"/>
    <x v="22"/>
    <s v="CIPL-03514"/>
    <s v="LEVIS"/>
    <s v="RM01162022-14-2"/>
    <x v="471"/>
    <s v="MTR"/>
    <n v="1020000"/>
    <x v="14"/>
    <n v="0"/>
    <n v="0"/>
  </r>
  <r>
    <s v="Trims Raw Materials"/>
    <x v="22"/>
    <s v="CIPL-03514"/>
    <s v="LEVIS"/>
    <s v="RM01162022-14-2"/>
    <x v="471"/>
    <s v="MTR"/>
    <n v="480000"/>
    <x v="14"/>
    <n v="0"/>
    <n v="0"/>
  </r>
  <r>
    <s v="Trims Raw Materials"/>
    <x v="22"/>
    <s v="CIPL-03514"/>
    <s v="LEVIS"/>
    <s v="RM01162022-14-2"/>
    <x v="471"/>
    <s v="MTR"/>
    <n v="275000"/>
    <x v="14"/>
    <n v="0"/>
    <n v="0"/>
  </r>
  <r>
    <s v="Trims Raw Materials"/>
    <x v="22"/>
    <s v="CIPL-03514"/>
    <s v="LEVIS"/>
    <s v="RM01162022-14-2"/>
    <x v="471"/>
    <s v="MTR"/>
    <n v="780000"/>
    <x v="14"/>
    <n v="0"/>
    <n v="0"/>
  </r>
  <r>
    <s v="Trims Raw Materials"/>
    <x v="22"/>
    <s v="CIPL-03514"/>
    <s v="LEVIS"/>
    <s v="RM01162022-14-2"/>
    <x v="471"/>
    <s v="MTR"/>
    <n v="200000"/>
    <x v="14"/>
    <n v="0"/>
    <n v="0"/>
  </r>
  <r>
    <s v="Trims Raw Materials"/>
    <x v="22"/>
    <s v="CIPL-03514"/>
    <s v="LEVIS"/>
    <s v="RM01162022-14-5"/>
    <x v="472"/>
    <s v="MTR"/>
    <n v="585000"/>
    <x v="14"/>
    <n v="0"/>
    <n v="0"/>
  </r>
  <r>
    <s v="Trims Raw Materials"/>
    <x v="22"/>
    <s v="CIPL-03514"/>
    <s v="LEVIS"/>
    <s v="RM01162022-14-5"/>
    <x v="472"/>
    <s v="MTR"/>
    <n v="155000"/>
    <x v="14"/>
    <n v="0"/>
    <n v="0"/>
  </r>
  <r>
    <s v="Trims Raw Materials"/>
    <x v="22"/>
    <s v="CIPL-03521"/>
    <s v="LEVIS"/>
    <s v="RM01222022-44-1"/>
    <x v="468"/>
    <s v="MTR"/>
    <n v="5000"/>
    <x v="899"/>
    <n v="1.2367276404370565E-5"/>
    <n v="3.1718363820218665"/>
  </r>
  <r>
    <s v="Trims Raw Materials"/>
    <x v="22"/>
    <s v="CIPL-03521"/>
    <s v="LEVIS"/>
    <s v="RM01222022-44-1"/>
    <x v="468"/>
    <s v="MTR"/>
    <n v="215000"/>
    <x v="773"/>
    <n v="1.2486574890586305E-5"/>
    <n v="137.70461360147607"/>
  </r>
  <r>
    <s v="Trims Raw Materials"/>
    <x v="22"/>
    <s v="CIPL-03521"/>
    <s v="LEVIS"/>
    <s v="RM01222022-44-1"/>
    <x v="468"/>
    <s v="MTR"/>
    <n v="1280000"/>
    <x v="774"/>
    <n v="1.2486574890586301E-5"/>
    <n v="819.82281585995054"/>
  </r>
  <r>
    <s v="Trims Raw Materials"/>
    <x v="22"/>
    <s v="CIPL-03521"/>
    <s v="LEVIS"/>
    <s v="RM01222022-44-1"/>
    <x v="468"/>
    <s v="MTR"/>
    <n v="405000"/>
    <x v="900"/>
    <n v="1.2334383406113479E-5"/>
    <n v="256.23542527947592"/>
  </r>
  <r>
    <s v="Trims Raw Materials"/>
    <x v="22"/>
    <s v="CIPL-03521"/>
    <s v="LEVIS"/>
    <s v="RM01222022-44-1"/>
    <x v="468"/>
    <s v="MTR"/>
    <n v="415000"/>
    <x v="901"/>
    <n v="1.2483221117881443E-5"/>
    <n v="265.73053676392084"/>
  </r>
  <r>
    <s v="Trims Raw Materials"/>
    <x v="22"/>
    <s v="CIPL-03521"/>
    <s v="LEVIS"/>
    <s v="RM01222022-44-1"/>
    <x v="468"/>
    <s v="MTR"/>
    <n v="75000"/>
    <x v="898"/>
    <n v="1.189008245950734E-5"/>
    <n v="45.74175618446305"/>
  </r>
  <r>
    <s v="Trims Raw Materials"/>
    <x v="22"/>
    <s v="CIPL-03521"/>
    <s v="LEVIS"/>
    <s v="RM01222022-44-1"/>
    <x v="468"/>
    <s v="MTR"/>
    <n v="10000"/>
    <x v="898"/>
    <n v="1.189008245950734E-5"/>
    <n v="6.0989008245950727"/>
  </r>
  <r>
    <s v="Trims Raw Materials"/>
    <x v="22"/>
    <s v="CIPL-03521"/>
    <s v="LEVIS"/>
    <s v="RM01222022-44-1"/>
    <x v="468"/>
    <s v="MTR"/>
    <n v="25000"/>
    <x v="898"/>
    <n v="1.189008245950734E-5"/>
    <n v="15.247252061487682"/>
  </r>
  <r>
    <s v="Trims Raw Materials"/>
    <x v="22"/>
    <s v="CIPL-03521"/>
    <s v="LEVIS"/>
    <s v="RM01222022-44-1"/>
    <x v="468"/>
    <s v="MTR"/>
    <n v="40000"/>
    <x v="898"/>
    <n v="1.189008245950734E-5"/>
    <n v="24.395603298380291"/>
  </r>
  <r>
    <s v="Trims Raw Materials"/>
    <x v="22"/>
    <s v="CIPL-03521"/>
    <s v="LEVIS"/>
    <s v="RM01222022-44-1"/>
    <x v="468"/>
    <s v="MTR"/>
    <n v="20000"/>
    <x v="898"/>
    <n v="1.189008245950734E-5"/>
    <n v="12.197801649190145"/>
  </r>
  <r>
    <s v="Trims Raw Materials"/>
    <x v="22"/>
    <s v="CIPL-03521"/>
    <s v="LEVIS"/>
    <s v="RM01222022-44-1"/>
    <x v="468"/>
    <s v="MTR"/>
    <n v="1700000"/>
    <x v="774"/>
    <n v="1.2486574890586301E-5"/>
    <n v="1088.8271773139968"/>
  </r>
  <r>
    <s v="Trims Raw Materials"/>
    <x v="22"/>
    <s v="CIPL-03521"/>
    <s v="LEVIS"/>
    <s v="RM01222022-44-1"/>
    <x v="468"/>
    <s v="MTR"/>
    <n v="175000"/>
    <x v="898"/>
    <n v="1.189008245950734E-5"/>
    <n v="106.73076443041377"/>
  </r>
  <r>
    <s v="Trims Raw Materials"/>
    <x v="22"/>
    <s v="CIPL-03521"/>
    <s v="LEVIS"/>
    <s v="RM01222022-44-1"/>
    <x v="468"/>
    <s v="MTR"/>
    <n v="1890000"/>
    <x v="902"/>
    <n v="1.2486574890586299E-5"/>
    <n v="1210.519626543208"/>
  </r>
  <r>
    <s v="Trims Raw Materials"/>
    <x v="22"/>
    <s v="CIPL-03521"/>
    <s v="LEVIS"/>
    <s v="RM01222022-44-1"/>
    <x v="468"/>
    <s v="MTR"/>
    <n v="175000"/>
    <x v="898"/>
    <n v="1.189008245950734E-5"/>
    <n v="106.73076443041377"/>
  </r>
  <r>
    <s v="Trims Raw Materials"/>
    <x v="22"/>
    <s v="CIPL-03521"/>
    <s v="LEVIS"/>
    <s v="RM01222022-44-1"/>
    <x v="468"/>
    <s v="MTR"/>
    <n v="110000"/>
    <x v="903"/>
    <n v="1.1810550135363478E-5"/>
    <n v="66.63916051488998"/>
  </r>
  <r>
    <s v="Trims Raw Materials"/>
    <x v="22"/>
    <s v="CIPL-03521"/>
    <s v="LEVIS"/>
    <s v="RM01222022-44-1"/>
    <x v="468"/>
    <s v="MTR"/>
    <n v="65000"/>
    <x v="898"/>
    <n v="1.189008245950734E-5"/>
    <n v="39.642855359867973"/>
  </r>
  <r>
    <s v="Trims Raw Materials"/>
    <x v="22"/>
    <s v="CIPL-03521"/>
    <s v="LEVIS"/>
    <s v="RM01222022-44-1"/>
    <x v="468"/>
    <s v="MTR"/>
    <n v="80000"/>
    <x v="898"/>
    <n v="1.189008245950734E-5"/>
    <n v="48.791206596760581"/>
  </r>
  <r>
    <s v="Trims Raw Materials"/>
    <x v="22"/>
    <s v="CIPL-03521"/>
    <s v="LEVIS"/>
    <s v="RM01222022-44-5"/>
    <x v="470"/>
    <s v="MTR"/>
    <n v="45000"/>
    <x v="898"/>
    <n v="1.189008245950734E-5"/>
    <n v="27.445053710677829"/>
  </r>
  <r>
    <s v="Trims Raw Materials"/>
    <x v="22"/>
    <s v="CIPL-03521"/>
    <s v="LEVIS"/>
    <s v="RM01222022-44-9"/>
    <x v="473"/>
    <s v="MTR"/>
    <n v="245000"/>
    <x v="898"/>
    <n v="1.189008245950734E-5"/>
    <n v="149.42307020257928"/>
  </r>
  <r>
    <s v="Trims Raw Materials"/>
    <x v="22"/>
    <s v="CIPL-03521"/>
    <s v="LEVIS"/>
    <s v="RM01222022-44-9"/>
    <x v="473"/>
    <s v="MTR"/>
    <n v="645000"/>
    <x v="898"/>
    <n v="1.189008245950734E-5"/>
    <n v="393.37910318638222"/>
  </r>
  <r>
    <s v="Trims Raw Materials"/>
    <x v="22"/>
    <s v="CIPL-03521"/>
    <s v="LEVIS"/>
    <s v="RM01222022-44-9"/>
    <x v="473"/>
    <s v="MTR"/>
    <n v="250000"/>
    <x v="898"/>
    <n v="1.189008245950734E-5"/>
    <n v="152.47252061487683"/>
  </r>
  <r>
    <s v="Trims Raw Materials"/>
    <x v="22"/>
    <s v="CIPL-03521"/>
    <s v="LEVIS"/>
    <s v="RM02092022-41-5"/>
    <x v="471"/>
    <s v="MTR"/>
    <n v="230000"/>
    <x v="898"/>
    <n v="1.189008245950734E-5"/>
    <n v="140.27471896568667"/>
  </r>
  <r>
    <s v="Trims Raw Materials"/>
    <x v="22"/>
    <s v="CIPL-03515"/>
    <s v="LEVIS"/>
    <s v="RM01162022-6-1"/>
    <x v="468"/>
    <s v="MTR"/>
    <n v="40000"/>
    <x v="14"/>
    <n v="0"/>
    <n v="0"/>
  </r>
  <r>
    <s v="Trims Raw Materials"/>
    <x v="22"/>
    <s v="CIPL-03515"/>
    <s v="LEVIS"/>
    <s v="RM01162022-6-1"/>
    <x v="468"/>
    <s v="MTR"/>
    <n v="100000"/>
    <x v="14"/>
    <n v="0"/>
    <n v="0"/>
  </r>
  <r>
    <s v="Trims Raw Materials"/>
    <x v="22"/>
    <s v="CIPL-03515"/>
    <s v="LEVIS"/>
    <s v="RM01162022-6-1"/>
    <x v="468"/>
    <s v="MTR"/>
    <n v="135000"/>
    <x v="14"/>
    <n v="0"/>
    <n v="0"/>
  </r>
  <r>
    <s v="Trims Raw Materials"/>
    <x v="22"/>
    <s v="CIPL-03515"/>
    <s v="LEVIS"/>
    <s v="RM01162022-6-5"/>
    <x v="474"/>
    <s v="MTR"/>
    <n v="700000"/>
    <x v="14"/>
    <n v="0"/>
    <n v="0"/>
  </r>
  <r>
    <s v="Trims Raw Materials"/>
    <x v="22"/>
    <s v="CIPL-03515"/>
    <s v="LEVIS"/>
    <s v="RM01162022-6-9"/>
    <x v="475"/>
    <s v="MTR"/>
    <n v="250000"/>
    <x v="14"/>
    <n v="0"/>
    <n v="0"/>
  </r>
  <r>
    <s v="Trims Raw Materials"/>
    <x v="22"/>
    <s v="CIPL-03519"/>
    <s v="LEVIS"/>
    <s v="RM01222022-27-3"/>
    <x v="476"/>
    <s v="MTR"/>
    <n v="5000"/>
    <x v="14"/>
    <n v="0"/>
    <n v="0"/>
  </r>
  <r>
    <s v="Trims Raw Materials"/>
    <x v="22"/>
    <s v="CIPL-03519"/>
    <s v="LEVIS"/>
    <s v="RM01222022-27-3"/>
    <x v="476"/>
    <s v="MTR"/>
    <n v="815000"/>
    <x v="14"/>
    <n v="0"/>
    <n v="0"/>
  </r>
  <r>
    <s v="Trims Raw Materials"/>
    <x v="22"/>
    <s v="CIPL-03519"/>
    <s v="LEVIS"/>
    <s v="RM01222022-27-3"/>
    <x v="476"/>
    <s v="MTR"/>
    <n v="5000"/>
    <x v="14"/>
    <n v="0"/>
    <n v="0"/>
  </r>
  <r>
    <s v="Trims Raw Materials"/>
    <x v="22"/>
    <s v="CIPL-03519"/>
    <s v="LEVIS"/>
    <s v="RM01222022-27-3"/>
    <x v="476"/>
    <s v="MTR"/>
    <n v="20000"/>
    <x v="14"/>
    <n v="0"/>
    <n v="0"/>
  </r>
  <r>
    <s v="Trims Raw Materials"/>
    <x v="22"/>
    <s v="CIPL-03519"/>
    <s v="LEVIS"/>
    <s v="RM01222022-27-3"/>
    <x v="476"/>
    <s v="MTR"/>
    <n v="5000"/>
    <x v="14"/>
    <n v="0"/>
    <n v="0"/>
  </r>
  <r>
    <s v="Trims Raw Materials"/>
    <x v="22"/>
    <s v="CIPL-03519"/>
    <s v="LEVIS"/>
    <s v="RM01222022-27-6"/>
    <x v="477"/>
    <s v="MTR"/>
    <n v="100000"/>
    <x v="14"/>
    <n v="0"/>
    <n v="0"/>
  </r>
  <r>
    <s v="Trims Raw Materials"/>
    <x v="22"/>
    <s v="CIPL-03519"/>
    <s v="LEVIS"/>
    <s v="RM01222022-27-6"/>
    <x v="477"/>
    <s v="MTR"/>
    <n v="75000"/>
    <x v="14"/>
    <n v="0"/>
    <n v="0"/>
  </r>
  <r>
    <s v="Trims Raw Materials"/>
    <x v="22"/>
    <s v="CIPL-03519"/>
    <s v="LEVIS"/>
    <s v="RM01222022-27-6"/>
    <x v="477"/>
    <s v="MTR"/>
    <n v="100000"/>
    <x v="14"/>
    <n v="0"/>
    <n v="0"/>
  </r>
  <r>
    <s v="Trims Raw Materials"/>
    <x v="22"/>
    <s v="CIPL-03519"/>
    <s v="LEVIS"/>
    <s v="RM01222022-27-6"/>
    <x v="477"/>
    <s v="MTR"/>
    <n v="170000"/>
    <x v="14"/>
    <n v="0"/>
    <n v="0"/>
  </r>
  <r>
    <s v="Trims Raw Materials"/>
    <x v="22"/>
    <s v="CIPL-03519"/>
    <s v="LEVIS"/>
    <s v="RM01222022-27-6"/>
    <x v="477"/>
    <s v="MTR"/>
    <n v="250000"/>
    <x v="14"/>
    <n v="0"/>
    <n v="0"/>
  </r>
  <r>
    <s v="Trims Raw Materials"/>
    <x v="22"/>
    <s v="CIPL-03519"/>
    <s v="LEVIS"/>
    <s v="RM01222022-27-6"/>
    <x v="477"/>
    <s v="MTR"/>
    <n v="100000"/>
    <x v="14"/>
    <n v="0"/>
    <n v="0"/>
  </r>
  <r>
    <s v="Trims Raw Materials"/>
    <x v="22"/>
    <s v="CIPL-03519"/>
    <s v="LEVIS"/>
    <s v="RM01222022-27-6"/>
    <x v="477"/>
    <s v="MTR"/>
    <n v="875000"/>
    <x v="14"/>
    <n v="0"/>
    <n v="0"/>
  </r>
  <r>
    <s v="Trims Raw Materials"/>
    <x v="22"/>
    <s v="CIPL-03520"/>
    <s v="LEVIS"/>
    <s v="RM02262022-12-1"/>
    <x v="471"/>
    <s v="MTR"/>
    <n v="5000"/>
    <x v="774"/>
    <n v="1.2486574890586301E-5"/>
    <n v="3.2024328744529318"/>
  </r>
  <r>
    <s v="Trims Raw Materials"/>
    <x v="22"/>
    <s v="CIPL-03520"/>
    <s v="LEVIS"/>
    <s v="RM02262022-12-1"/>
    <x v="471"/>
    <s v="MTR"/>
    <n v="135000"/>
    <x v="774"/>
    <n v="1.2486574890586301E-5"/>
    <n v="86.465687610229153"/>
  </r>
  <r>
    <s v="Trims Raw Materials"/>
    <x v="22"/>
    <s v="CIPL-03520"/>
    <s v="LEVIS"/>
    <s v="RM02262022-12-1"/>
    <x v="471"/>
    <s v="MTR"/>
    <n v="5000"/>
    <x v="774"/>
    <n v="1.2486574890586301E-5"/>
    <n v="3.2024328744529318"/>
  </r>
  <r>
    <s v="Trims Raw Materials"/>
    <x v="22"/>
    <s v="CIPL-03536"/>
    <s v="LEVIS"/>
    <s v="RM02272022-1-2"/>
    <x v="471"/>
    <s v="MTR"/>
    <n v="5420000"/>
    <x v="773"/>
    <n v="1.2486574890586305E-5"/>
    <n v="3471.4372359069785"/>
  </r>
  <r>
    <s v="Trims Raw Materials"/>
    <x v="22"/>
    <s v="CIPL-03536"/>
    <s v="LEVIS"/>
    <s v="RM02272022-1-2"/>
    <x v="471"/>
    <s v="MTR"/>
    <n v="725000"/>
    <x v="773"/>
    <n v="1.2486574890586305E-5"/>
    <n v="464.35276679567517"/>
  </r>
  <r>
    <s v="Trims Raw Materials"/>
    <x v="22"/>
    <s v="CIPL-03536"/>
    <s v="LEVIS"/>
    <s v="RM02272022-1-2"/>
    <x v="471"/>
    <s v="MTR"/>
    <n v="2530000"/>
    <x v="773"/>
    <n v="1.2486574890586305E-5"/>
    <n v="1620.4310344731837"/>
  </r>
  <r>
    <s v="Trims Raw Materials"/>
    <x v="22"/>
    <s v="CIPL-03536"/>
    <s v="LEVIS"/>
    <s v="RM02272022-1-2"/>
    <x v="471"/>
    <s v="MTR"/>
    <n v="250000"/>
    <x v="774"/>
    <n v="1.2486574890586301E-5"/>
    <n v="160.12164372264658"/>
  </r>
  <r>
    <s v="Trims Raw Materials"/>
    <x v="22"/>
    <s v="CIPL-03536"/>
    <s v="LEVIS"/>
    <s v="RM02272022-1-2"/>
    <x v="471"/>
    <s v="MTR"/>
    <n v="2500000"/>
    <x v="774"/>
    <n v="1.2486574890586301E-5"/>
    <n v="1601.2164372264658"/>
  </r>
  <r>
    <s v="Trims Raw Materials"/>
    <x v="22"/>
    <s v="CIPL-03536"/>
    <s v="LEVIS"/>
    <s v="RM02272022-1-2"/>
    <x v="471"/>
    <s v="MTR"/>
    <n v="5685000"/>
    <x v="774"/>
    <n v="1.2486574890586301E-5"/>
    <n v="3641.1661782529832"/>
  </r>
  <r>
    <s v="Trims Raw Materials"/>
    <x v="22"/>
    <s v="CIPL-03536"/>
    <s v="LEVIS"/>
    <s v="RM02272022-1-2"/>
    <x v="471"/>
    <s v="MTR"/>
    <n v="25000"/>
    <x v="904"/>
    <n v="1.2486574890586293E-5"/>
    <n v="16.012164372264646"/>
  </r>
  <r>
    <s v="Trims Raw Materials"/>
    <x v="22"/>
    <s v="CIPL-03536"/>
    <s v="LEVIS"/>
    <s v="RM02272022-1-2"/>
    <x v="471"/>
    <s v="MTR"/>
    <n v="4330000"/>
    <x v="774"/>
    <n v="1.2486574890586301E-5"/>
    <n v="2773.3068692762386"/>
  </r>
  <r>
    <s v="Trims Raw Materials"/>
    <x v="22"/>
    <s v="CIPL-03535"/>
    <s v="LEVIS"/>
    <s v="RM01162022-7-1"/>
    <x v="468"/>
    <s v="MTR"/>
    <n v="50000"/>
    <x v="773"/>
    <n v="1.2486574890586305E-5"/>
    <n v="32.024328744529321"/>
  </r>
  <r>
    <s v="Trims Raw Materials"/>
    <x v="22"/>
    <s v="CIPL-03535"/>
    <s v="LEVIS"/>
    <s v="RM01162022-7-1"/>
    <x v="468"/>
    <s v="MTR"/>
    <n v="75000"/>
    <x v="773"/>
    <n v="1.2486574890586305E-5"/>
    <n v="48.036493116793984"/>
  </r>
  <r>
    <s v="Trims Raw Materials"/>
    <x v="22"/>
    <s v="CIPL-03535"/>
    <s v="LEVIS"/>
    <s v="RM01162022-7-1"/>
    <x v="468"/>
    <s v="MTR"/>
    <n v="200000"/>
    <x v="774"/>
    <n v="1.2486574890586301E-5"/>
    <n v="128.09731497811725"/>
  </r>
  <r>
    <s v="Trims Raw Materials"/>
    <x v="22"/>
    <s v="CIPL-03535"/>
    <s v="LEVIS"/>
    <s v="RM01162022-7-1"/>
    <x v="468"/>
    <s v="MTR"/>
    <n v="230000"/>
    <x v="774"/>
    <n v="1.2486574890586301E-5"/>
    <n v="147.31191222483486"/>
  </r>
  <r>
    <s v="Trims Raw Materials"/>
    <x v="22"/>
    <s v="CIPL-03535"/>
    <s v="LEVIS"/>
    <s v="RM01162022-7-1"/>
    <x v="468"/>
    <s v="MTR"/>
    <n v="5000"/>
    <x v="773"/>
    <n v="1.2486574890586305E-5"/>
    <n v="3.2024328744529322"/>
  </r>
  <r>
    <s v="Trims Raw Materials"/>
    <x v="22"/>
    <s v="CIPL-03535"/>
    <s v="LEVIS"/>
    <s v="RM01162022-7-1"/>
    <x v="468"/>
    <s v="MTR"/>
    <n v="120000"/>
    <x v="902"/>
    <n v="1.2486574890586299E-5"/>
    <n v="76.858388986870338"/>
  </r>
  <r>
    <s v="Trims Raw Materials"/>
    <x v="22"/>
    <s v="CIPL-03535"/>
    <s v="LEVIS"/>
    <s v="RM01162022-7-5"/>
    <x v="474"/>
    <s v="MTR"/>
    <n v="895000"/>
    <x v="774"/>
    <n v="1.2486574890586301E-5"/>
    <n v="573.23548452707473"/>
  </r>
  <r>
    <s v="Trims Raw Materials"/>
    <x v="22"/>
    <s v="CIPL-03535"/>
    <s v="LEVIS"/>
    <s v="RM01162022-7-9"/>
    <x v="475"/>
    <s v="MTR"/>
    <n v="25000"/>
    <x v="773"/>
    <n v="1.2486574890586305E-5"/>
    <n v="16.01216437226466"/>
  </r>
  <r>
    <s v="Trims Raw Materials"/>
    <x v="22"/>
    <s v="CIPL-03537"/>
    <s v="LEVIS"/>
    <s v="RM01242022-24-1"/>
    <x v="468"/>
    <s v="MTR"/>
    <n v="4000"/>
    <x v="905"/>
    <n v="1.2476633350068346E-5"/>
    <n v="2.5599065334002784"/>
  </r>
  <r>
    <s v="Trims Raw Materials"/>
    <x v="22"/>
    <s v="CIPL-03537"/>
    <s v="LEVIS"/>
    <s v="RM01242022-24-1"/>
    <x v="468"/>
    <s v="MTR"/>
    <n v="785000"/>
    <x v="774"/>
    <n v="1.2486574890586301E-5"/>
    <n v="502.78196128911026"/>
  </r>
  <r>
    <s v="Trims Raw Materials"/>
    <x v="22"/>
    <s v="CIPL-03537"/>
    <s v="LEVIS"/>
    <s v="RM01242022-24-1"/>
    <x v="468"/>
    <s v="MTR"/>
    <n v="1170000"/>
    <x v="774"/>
    <n v="1.2486574890586301E-5"/>
    <n v="749.36929262198601"/>
  </r>
  <r>
    <s v="Trims Raw Materials"/>
    <x v="22"/>
    <s v="CIPL-03537"/>
    <s v="LEVIS"/>
    <s v="RM01242022-24-1"/>
    <x v="468"/>
    <s v="MTR"/>
    <n v="2565000"/>
    <x v="774"/>
    <n v="1.2486574890586301E-5"/>
    <n v="1642.8480645943539"/>
  </r>
  <r>
    <s v="Trims Raw Materials"/>
    <x v="22"/>
    <s v="CIPL-03537"/>
    <s v="LEVIS"/>
    <s v="RM01242022-24-1"/>
    <x v="468"/>
    <s v="MTR"/>
    <n v="1830000"/>
    <x v="774"/>
    <n v="1.2486574890586301E-5"/>
    <n v="1172.090432049773"/>
  </r>
  <r>
    <s v="Trims Raw Materials"/>
    <x v="22"/>
    <s v="CIPL-03537"/>
    <s v="LEVIS"/>
    <s v="RM01242022-24-1"/>
    <x v="468"/>
    <s v="MTR"/>
    <n v="295000"/>
    <x v="774"/>
    <n v="1.2486574890586301E-5"/>
    <n v="188.94353959272297"/>
  </r>
  <r>
    <s v="Trims Raw Materials"/>
    <x v="22"/>
    <s v="CIPL-03537"/>
    <s v="LEVIS"/>
    <s v="RM01242022-24-1"/>
    <x v="468"/>
    <s v="MTR"/>
    <n v="190000"/>
    <x v="774"/>
    <n v="1.2486574890586301E-5"/>
    <n v="121.69244922921141"/>
  </r>
  <r>
    <s v="Trims Raw Materials"/>
    <x v="22"/>
    <s v="CIPL-03537"/>
    <s v="LEVIS"/>
    <s v="RM01242022-24-1"/>
    <x v="468"/>
    <s v="MTR"/>
    <n v="560000"/>
    <x v="902"/>
    <n v="1.2486574890586299E-5"/>
    <n v="358.67248193872825"/>
  </r>
  <r>
    <s v="Trims Raw Materials"/>
    <x v="22"/>
    <s v="CIPL-03537"/>
    <s v="LEVIS"/>
    <s v="RM01242022-24-1"/>
    <x v="468"/>
    <s v="MTR"/>
    <n v="215000"/>
    <x v="773"/>
    <n v="1.2486574890586305E-5"/>
    <n v="137.70461360147607"/>
  </r>
  <r>
    <s v="Trims Raw Materials"/>
    <x v="22"/>
    <s v="CIPL-03537"/>
    <s v="LEVIS"/>
    <s v="RM01242022-24-1"/>
    <x v="468"/>
    <s v="MTR"/>
    <n v="645000"/>
    <x v="774"/>
    <n v="1.2486574890586301E-5"/>
    <n v="413.11384080442815"/>
  </r>
  <r>
    <s v="Trims Raw Materials"/>
    <x v="22"/>
    <s v="CIPL-03537"/>
    <s v="LEVIS"/>
    <s v="RM01242022-24-1"/>
    <x v="468"/>
    <s v="MTR"/>
    <n v="240000"/>
    <x v="774"/>
    <n v="1.2486574890586301E-5"/>
    <n v="153.7167779737407"/>
  </r>
  <r>
    <s v="Trims Raw Materials"/>
    <x v="22"/>
    <s v="CIPL-03537"/>
    <s v="LEVIS"/>
    <s v="RM01242022-24-1"/>
    <x v="468"/>
    <s v="MTR"/>
    <n v="1050000"/>
    <x v="774"/>
    <n v="1.2486574890586301E-5"/>
    <n v="672.5109036351156"/>
  </r>
  <r>
    <s v="Trims Raw Materials"/>
    <x v="22"/>
    <s v="CIPL-03537"/>
    <s v="LEVIS"/>
    <s v="RM01242022-24-1"/>
    <x v="468"/>
    <s v="MTR"/>
    <n v="140000"/>
    <x v="774"/>
    <n v="1.2486574890586301E-5"/>
    <n v="89.668120484682078"/>
  </r>
  <r>
    <s v="Trims Raw Materials"/>
    <x v="22"/>
    <s v="CIPL-03537"/>
    <s v="LEVIS"/>
    <s v="RM01242022-24-1"/>
    <x v="468"/>
    <s v="MTR"/>
    <n v="2710000"/>
    <x v="773"/>
    <n v="1.2486574890586305E-5"/>
    <n v="1735.7186179534892"/>
  </r>
  <r>
    <s v="Trims Raw Materials"/>
    <x v="22"/>
    <s v="CIPL-03537"/>
    <s v="LEVIS"/>
    <s v="RM01242022-24-1"/>
    <x v="468"/>
    <s v="MTR"/>
    <n v="3155000"/>
    <x v="902"/>
    <n v="1.2486574890586299E-5"/>
    <n v="2020.7351437797995"/>
  </r>
  <r>
    <s v="Trims Raw Materials"/>
    <x v="22"/>
    <s v="CIPL-03538"/>
    <s v="LEVIS"/>
    <s v="RM01242022-18-1"/>
    <x v="468"/>
    <s v="MTR"/>
    <n v="350000"/>
    <x v="774"/>
    <n v="1.2486574890586301E-5"/>
    <n v="224.17030121170521"/>
  </r>
  <r>
    <s v="Trims Raw Materials"/>
    <x v="22"/>
    <s v="CIPL-03538"/>
    <s v="LEVIS"/>
    <s v="RM01242022-18-1"/>
    <x v="468"/>
    <s v="MTR"/>
    <n v="5000"/>
    <x v="906"/>
    <n v="1.2486574890586249E-5"/>
    <n v="3.2024328744529176"/>
  </r>
  <r>
    <s v="Trims Raw Materials"/>
    <x v="22"/>
    <s v="CIPL-03538"/>
    <s v="LEVIS"/>
    <s v="RM01242022-18-1"/>
    <x v="468"/>
    <s v="MTR"/>
    <n v="300000"/>
    <x v="774"/>
    <n v="1.2486574890586301E-5"/>
    <n v="192.14597246717588"/>
  </r>
  <r>
    <s v="Trims Raw Materials"/>
    <x v="22"/>
    <s v="CIPL-03369"/>
    <s v="LEVIS"/>
    <s v="RM05302021-6-1"/>
    <x v="468"/>
    <s v="MTR"/>
    <n v="120000"/>
    <x v="898"/>
    <n v="1.189008245950734E-5"/>
    <n v="73.186809895140883"/>
  </r>
  <r>
    <s v="Trims Raw Materials"/>
    <x v="22"/>
    <s v="CIPL-03369"/>
    <s v="LEVIS"/>
    <s v="RM05302021-6-1"/>
    <x v="468"/>
    <s v="MTR"/>
    <n v="40000"/>
    <x v="898"/>
    <n v="1.189008245950734E-5"/>
    <n v="24.395603298380291"/>
  </r>
  <r>
    <s v="Trims Raw Materials"/>
    <x v="22"/>
    <s v="CIPL-03369"/>
    <s v="LEVIS"/>
    <s v="RM05302021-6-5"/>
    <x v="470"/>
    <s v="MTR"/>
    <n v="265000"/>
    <x v="898"/>
    <n v="1.189008245950734E-5"/>
    <n v="161.62087185176944"/>
  </r>
  <r>
    <s v="Trims Raw Materials"/>
    <x v="22"/>
    <s v="CIPL-03379"/>
    <s v="LEVIS"/>
    <s v="RM06262021-19-1"/>
    <x v="468"/>
    <s v="MTR"/>
    <n v="45000"/>
    <x v="14"/>
    <n v="0"/>
    <n v="0"/>
  </r>
  <r>
    <s v="Trims Raw Materials"/>
    <x v="22"/>
    <s v="CIPL-03379"/>
    <s v="LEVIS"/>
    <s v="RM06262021-19-1"/>
    <x v="468"/>
    <s v="MTR"/>
    <n v="20000"/>
    <x v="14"/>
    <n v="0"/>
    <n v="0"/>
  </r>
  <r>
    <s v="Trims Raw Materials"/>
    <x v="22"/>
    <s v="CIPL-03379"/>
    <s v="LEVIS"/>
    <s v="RM06262021-19-1"/>
    <x v="468"/>
    <s v="MTR"/>
    <n v="130000"/>
    <x v="14"/>
    <n v="0"/>
    <n v="0"/>
  </r>
  <r>
    <s v="Trims Raw Materials"/>
    <x v="22"/>
    <s v="CIPL-03379"/>
    <s v="LEVIS"/>
    <s v="RM06262021-19-1"/>
    <x v="468"/>
    <s v="MTR"/>
    <n v="30000"/>
    <x v="14"/>
    <n v="0"/>
    <n v="0"/>
  </r>
  <r>
    <s v="Trims Raw Materials"/>
    <x v="22"/>
    <s v="CIPL-03379"/>
    <s v="LEVIS"/>
    <s v="RM06262021-19-1"/>
    <x v="468"/>
    <s v="MTR"/>
    <n v="70000"/>
    <x v="14"/>
    <n v="0"/>
    <n v="0"/>
  </r>
  <r>
    <s v="Trims Raw Materials"/>
    <x v="22"/>
    <s v="CIPL-03379"/>
    <s v="LEVIS"/>
    <s v="RM06262021-19-1"/>
    <x v="468"/>
    <s v="MTR"/>
    <n v="15000"/>
    <x v="14"/>
    <n v="0"/>
    <n v="0"/>
  </r>
  <r>
    <s v="Trims Raw Materials"/>
    <x v="22"/>
    <s v="CIPL-03379"/>
    <s v="LEVIS"/>
    <s v="RM06262021-19-1"/>
    <x v="468"/>
    <s v="MTR"/>
    <n v="375000"/>
    <x v="14"/>
    <n v="0"/>
    <n v="0"/>
  </r>
  <r>
    <s v="Trims Raw Materials"/>
    <x v="22"/>
    <s v="CIPL-03379"/>
    <s v="LEVIS"/>
    <s v="RM06262021-19-1"/>
    <x v="468"/>
    <s v="MTR"/>
    <n v="100000"/>
    <x v="14"/>
    <n v="0"/>
    <n v="0"/>
  </r>
  <r>
    <s v="Trims Raw Materials"/>
    <x v="22"/>
    <s v="CIPL-03379"/>
    <s v="LEVIS"/>
    <s v="RM06262021-19-1"/>
    <x v="468"/>
    <s v="MTR"/>
    <n v="100000"/>
    <x v="14"/>
    <n v="0"/>
    <n v="0"/>
  </r>
  <r>
    <s v="Trims Raw Materials"/>
    <x v="22"/>
    <s v="CIPL-03379"/>
    <s v="LEVIS"/>
    <s v="RM06262021-19-1"/>
    <x v="468"/>
    <s v="MTR"/>
    <n v="40000"/>
    <x v="14"/>
    <n v="0"/>
    <n v="0"/>
  </r>
  <r>
    <s v="Trims Raw Materials"/>
    <x v="22"/>
    <s v="CIPL-03379"/>
    <s v="LEVIS"/>
    <s v="RM06262021-19-1"/>
    <x v="468"/>
    <s v="MTR"/>
    <n v="5000"/>
    <x v="14"/>
    <n v="0"/>
    <n v="0"/>
  </r>
  <r>
    <s v="Trims Raw Materials"/>
    <x v="22"/>
    <s v="CIPL-03379"/>
    <s v="LEVIS"/>
    <s v="RM06262021-19-1"/>
    <x v="468"/>
    <s v="MTR"/>
    <n v="65000"/>
    <x v="14"/>
    <n v="0"/>
    <n v="0"/>
  </r>
  <r>
    <s v="Trims Raw Materials"/>
    <x v="22"/>
    <s v="CIPL-03379"/>
    <s v="LEVIS"/>
    <s v="RM06262021-19-1"/>
    <x v="468"/>
    <s v="MTR"/>
    <n v="85000"/>
    <x v="14"/>
    <n v="0"/>
    <n v="0"/>
  </r>
  <r>
    <s v="Trims Raw Materials"/>
    <x v="22"/>
    <s v="CIPL-03379"/>
    <s v="LEVIS"/>
    <s v="RM06262021-19-1"/>
    <x v="468"/>
    <s v="MTR"/>
    <n v="125000"/>
    <x v="14"/>
    <n v="0"/>
    <n v="0"/>
  </r>
  <r>
    <s v="Trims Raw Materials"/>
    <x v="22"/>
    <s v="CIPL-03379"/>
    <s v="LEVIS"/>
    <s v="RM06262021-19-1"/>
    <x v="468"/>
    <s v="MTR"/>
    <n v="75000"/>
    <x v="14"/>
    <n v="0"/>
    <n v="0"/>
  </r>
  <r>
    <s v="Trims Raw Materials"/>
    <x v="22"/>
    <s v="CIPL-03379"/>
    <s v="LEVIS"/>
    <s v="RM06262021-19-1"/>
    <x v="468"/>
    <s v="MTR"/>
    <n v="130000"/>
    <x v="14"/>
    <n v="0"/>
    <n v="0"/>
  </r>
  <r>
    <s v="Trims Raw Materials"/>
    <x v="22"/>
    <s v="CIPL-03379"/>
    <s v="LEVIS"/>
    <s v="RM06262021-19-1"/>
    <x v="468"/>
    <s v="MTR"/>
    <n v="5000"/>
    <x v="14"/>
    <n v="0"/>
    <n v="0"/>
  </r>
  <r>
    <s v="Trims Raw Materials"/>
    <x v="22"/>
    <s v="CIPL-03379"/>
    <s v="LEVIS"/>
    <s v="RM06262021-19-1"/>
    <x v="468"/>
    <s v="MTR"/>
    <n v="75000"/>
    <x v="14"/>
    <n v="0"/>
    <n v="0"/>
  </r>
  <r>
    <s v="Trims Raw Materials"/>
    <x v="22"/>
    <s v="CIPL-03379"/>
    <s v="LEVIS"/>
    <s v="RM06262021-19-1"/>
    <x v="468"/>
    <s v="MTR"/>
    <n v="35000"/>
    <x v="14"/>
    <n v="0"/>
    <n v="0"/>
  </r>
  <r>
    <s v="Trims Raw Materials"/>
    <x v="22"/>
    <s v="CIPL-03379"/>
    <s v="LEVIS"/>
    <s v="RM06262021-19-1"/>
    <x v="468"/>
    <s v="MTR"/>
    <n v="90000"/>
    <x v="14"/>
    <n v="0"/>
    <n v="0"/>
  </r>
  <r>
    <s v="Trims Raw Materials"/>
    <x v="22"/>
    <s v="CIPL-03379"/>
    <s v="LEVIS"/>
    <s v="RM06262021-19-1"/>
    <x v="468"/>
    <s v="MTR"/>
    <n v="110000"/>
    <x v="14"/>
    <n v="0"/>
    <n v="0"/>
  </r>
  <r>
    <s v="Trims Raw Materials"/>
    <x v="22"/>
    <s v="CIPL-03379"/>
    <s v="LEVIS"/>
    <s v="RM06262021-19-1"/>
    <x v="468"/>
    <s v="MTR"/>
    <n v="50000"/>
    <x v="14"/>
    <n v="0"/>
    <n v="0"/>
  </r>
  <r>
    <s v="Trims Raw Materials"/>
    <x v="22"/>
    <s v="CIPL-03379"/>
    <s v="LEVIS"/>
    <s v="RM06262021-19-1"/>
    <x v="468"/>
    <s v="MTR"/>
    <n v="5000"/>
    <x v="14"/>
    <n v="0"/>
    <n v="0"/>
  </r>
  <r>
    <s v="Trims Raw Materials"/>
    <x v="22"/>
    <s v="CIPL-03379"/>
    <s v="LEVIS"/>
    <s v="RM06262021-19-1"/>
    <x v="468"/>
    <s v="MTR"/>
    <n v="5000"/>
    <x v="14"/>
    <n v="0"/>
    <n v="0"/>
  </r>
  <r>
    <s v="Trims Raw Materials"/>
    <x v="22"/>
    <s v="CIPL-03379"/>
    <s v="LEVIS"/>
    <s v="RM06262021-19-1"/>
    <x v="468"/>
    <s v="MTR"/>
    <n v="15000"/>
    <x v="14"/>
    <n v="0"/>
    <n v="0"/>
  </r>
  <r>
    <s v="Trims Raw Materials"/>
    <x v="22"/>
    <s v="CIPL-03379"/>
    <s v="LEVIS"/>
    <s v="RM06262021-19-1"/>
    <x v="468"/>
    <s v="MTR"/>
    <n v="20000"/>
    <x v="14"/>
    <n v="0"/>
    <n v="0"/>
  </r>
  <r>
    <s v="Trims Raw Materials"/>
    <x v="22"/>
    <s v="CIPL-03379"/>
    <s v="LEVIS"/>
    <s v="RM06262021-19-5"/>
    <x v="474"/>
    <s v="MTR"/>
    <n v="775000"/>
    <x v="14"/>
    <n v="0"/>
    <n v="0"/>
  </r>
  <r>
    <s v="Trims Raw Materials"/>
    <x v="22"/>
    <s v="CIPL-03379"/>
    <s v="LEVIS"/>
    <s v="RM06262021-19-5"/>
    <x v="474"/>
    <s v="MTR"/>
    <n v="100000"/>
    <x v="14"/>
    <n v="0"/>
    <n v="0"/>
  </r>
  <r>
    <s v="Trims Raw Materials"/>
    <x v="22"/>
    <s v="CIPL-03379"/>
    <s v="LEVIS"/>
    <s v="RM06262021-19-5"/>
    <x v="474"/>
    <s v="MTR"/>
    <n v="530000"/>
    <x v="14"/>
    <n v="0"/>
    <n v="0"/>
  </r>
  <r>
    <s v="Trims Raw Materials"/>
    <x v="22"/>
    <s v="CIPL-03379"/>
    <s v="LEVIS"/>
    <s v="RM06262021-19-5"/>
    <x v="474"/>
    <s v="MTR"/>
    <n v="290000"/>
    <x v="14"/>
    <n v="0"/>
    <n v="0"/>
  </r>
  <r>
    <s v="Trims Raw Materials"/>
    <x v="22"/>
    <s v="CIPL-03379"/>
    <s v="LEVIS"/>
    <s v="RM06262021-19-9"/>
    <x v="475"/>
    <s v="MTR"/>
    <n v="50000"/>
    <x v="14"/>
    <n v="0"/>
    <n v="0"/>
  </r>
  <r>
    <s v="Trims Raw Materials"/>
    <x v="22"/>
    <s v="CIPL-03569"/>
    <s v="LEVIS"/>
    <s v="RM02262022-15-1"/>
    <x v="471"/>
    <s v="MTR"/>
    <n v="100000"/>
    <x v="14"/>
    <n v="0"/>
    <n v="0"/>
  </r>
  <r>
    <s v="Trims Raw Materials"/>
    <x v="22"/>
    <s v="CIPL-03569"/>
    <s v="LEVIS"/>
    <s v="RM02262022-15-1"/>
    <x v="471"/>
    <s v="MTR"/>
    <n v="40000"/>
    <x v="14"/>
    <n v="0"/>
    <n v="0"/>
  </r>
  <r>
    <s v="Trims Raw Materials"/>
    <x v="22"/>
    <s v="CIPL-03571"/>
    <s v="LEVIS"/>
    <s v="RM03302022-5-2"/>
    <x v="471"/>
    <s v="MTR"/>
    <n v="5000"/>
    <x v="906"/>
    <n v="1.2486574890586249E-5"/>
    <n v="3.2024328744529176"/>
  </r>
  <r>
    <s v="Trims Raw Materials"/>
    <x v="22"/>
    <s v="CIPL-03571"/>
    <s v="LEVIS"/>
    <s v="RM03302022-5-2"/>
    <x v="471"/>
    <s v="MTR"/>
    <n v="5000"/>
    <x v="906"/>
    <n v="1.2486574890586249E-5"/>
    <n v="3.2024328744529176"/>
  </r>
  <r>
    <s v="Trims Raw Materials"/>
    <x v="22"/>
    <s v="CIPL-03573"/>
    <s v="LEVIS"/>
    <s v="RM03302022-16-1"/>
    <x v="468"/>
    <s v="MTR"/>
    <n v="110000"/>
    <x v="774"/>
    <n v="1.2486574890586301E-5"/>
    <n v="70.45352323796449"/>
  </r>
  <r>
    <s v="Trims Raw Materials"/>
    <x v="22"/>
    <s v="CIPL-03573"/>
    <s v="LEVIS"/>
    <s v="RM03302022-16-1"/>
    <x v="468"/>
    <s v="MTR"/>
    <n v="100000"/>
    <x v="774"/>
    <n v="1.2486574890586301E-5"/>
    <n v="64.048657489058627"/>
  </r>
  <r>
    <s v="Trims Raw Materials"/>
    <x v="22"/>
    <s v="CIPL-03573"/>
    <s v="LEVIS"/>
    <s v="RM03302022-16-1"/>
    <x v="468"/>
    <s v="MTR"/>
    <n v="560000"/>
    <x v="774"/>
    <n v="1.2486574890586301E-5"/>
    <n v="358.67248193872831"/>
  </r>
  <r>
    <s v="Trims Raw Materials"/>
    <x v="22"/>
    <s v="CIPL-03573"/>
    <s v="LEVIS"/>
    <s v="RM03302022-16-1"/>
    <x v="468"/>
    <s v="MTR"/>
    <n v="150000"/>
    <x v="774"/>
    <n v="1.2486574890586301E-5"/>
    <n v="96.07298623358794"/>
  </r>
  <r>
    <s v="Trims Raw Materials"/>
    <x v="22"/>
    <s v="CIPL-03572"/>
    <s v="LEVIS"/>
    <s v="RM03302022-19-1"/>
    <x v="468"/>
    <s v="MTR"/>
    <n v="250000"/>
    <x v="774"/>
    <n v="1.2486574890586301E-5"/>
    <n v="160.12164372264658"/>
  </r>
  <r>
    <s v="Trims Raw Materials"/>
    <x v="22"/>
    <s v="CIPL-03572"/>
    <s v="LEVIS"/>
    <s v="RM03302022-19-1"/>
    <x v="468"/>
    <s v="MTR"/>
    <n v="475000"/>
    <x v="774"/>
    <n v="1.2486574890586301E-5"/>
    <n v="304.23112307302853"/>
  </r>
  <r>
    <s v="Trims Raw Materials"/>
    <x v="22"/>
    <s v="CIPL-03608"/>
    <s v="LEVIS"/>
    <s v="RM03302022-20-1"/>
    <x v="468"/>
    <s v="MTR"/>
    <n v="150000"/>
    <x v="774"/>
    <n v="1.2486574890586301E-5"/>
    <n v="96.07298623358794"/>
  </r>
  <r>
    <s v="Trims Raw Materials"/>
    <x v="22"/>
    <s v="CIPL-03607"/>
    <s v="LEVIS"/>
    <s v="RM03302022-27-1"/>
    <x v="468"/>
    <s v="MTR"/>
    <n v="175000"/>
    <x v="773"/>
    <n v="1.2486574890586305E-5"/>
    <n v="112.08515060585262"/>
  </r>
  <r>
    <s v="Trims Raw Materials"/>
    <x v="22"/>
    <s v="CIPL-03607"/>
    <s v="LEVIS"/>
    <s v="RM03302022-27-1"/>
    <x v="468"/>
    <s v="MTR"/>
    <n v="725000"/>
    <x v="774"/>
    <n v="1.2486574890586301E-5"/>
    <n v="464.35276679567505"/>
  </r>
  <r>
    <s v="Trims Raw Materials"/>
    <x v="22"/>
    <s v="CIPL-03607"/>
    <s v="LEVIS"/>
    <s v="RM03302022-27-1"/>
    <x v="468"/>
    <s v="MTR"/>
    <n v="2150000"/>
    <x v="774"/>
    <n v="1.2486574890586301E-5"/>
    <n v="1377.0461360147606"/>
  </r>
  <r>
    <s v="Trims Raw Materials"/>
    <x v="22"/>
    <s v="CIPL-03607"/>
    <s v="LEVIS"/>
    <s v="RM03302022-27-1"/>
    <x v="468"/>
    <s v="MTR"/>
    <n v="425000"/>
    <x v="774"/>
    <n v="1.2486574890586301E-5"/>
    <n v="272.2067943284992"/>
  </r>
  <r>
    <s v="Trims Raw Materials"/>
    <x v="22"/>
    <s v="CIPL-03607"/>
    <s v="LEVIS"/>
    <s v="RM03302022-27-1"/>
    <x v="468"/>
    <s v="MTR"/>
    <n v="1475000"/>
    <x v="774"/>
    <n v="1.2486574890586301E-5"/>
    <n v="944.7176979636148"/>
  </r>
  <r>
    <s v="Trims Raw Materials"/>
    <x v="22"/>
    <s v="CIPL-03607"/>
    <s v="LEVIS"/>
    <s v="RM03302022-27-1"/>
    <x v="468"/>
    <s v="MTR"/>
    <n v="175000"/>
    <x v="773"/>
    <n v="1.2486574890586305E-5"/>
    <n v="112.08515060585262"/>
  </r>
  <r>
    <s v="Trims Raw Materials"/>
    <x v="22"/>
    <s v="CIPL-03607"/>
    <s v="LEVIS"/>
    <s v="RM03302022-27-1"/>
    <x v="468"/>
    <s v="MTR"/>
    <n v="150000"/>
    <x v="774"/>
    <n v="1.2486574890586301E-5"/>
    <n v="96.07298623358794"/>
  </r>
  <r>
    <s v="Trims Raw Materials"/>
    <x v="22"/>
    <s v="CIPL-03607"/>
    <s v="LEVIS"/>
    <s v="RM03302022-27-1"/>
    <x v="468"/>
    <s v="MTR"/>
    <n v="650000"/>
    <x v="774"/>
    <n v="1.2486574890586301E-5"/>
    <n v="416.31627367888109"/>
  </r>
  <r>
    <s v="Trims Raw Materials"/>
    <x v="22"/>
    <s v="CIPL-03607"/>
    <s v="LEVIS"/>
    <s v="RM03302022-27-1"/>
    <x v="468"/>
    <s v="MTR"/>
    <n v="1475000"/>
    <x v="774"/>
    <n v="1.2486574890586301E-5"/>
    <n v="944.7176979636148"/>
  </r>
  <r>
    <s v="Trims Raw Materials"/>
    <x v="22"/>
    <s v="CIPL-03607"/>
    <s v="LEVIS"/>
    <s v="RM03302022-27-1"/>
    <x v="468"/>
    <s v="MTR"/>
    <n v="1350000"/>
    <x v="774"/>
    <n v="1.2486574890586301E-5"/>
    <n v="864.65687610229156"/>
  </r>
  <r>
    <s v="Trims Raw Materials"/>
    <x v="22"/>
    <s v="CIPL-03606"/>
    <s v="LEVIS"/>
    <s v="RM03292022-5-1"/>
    <x v="468"/>
    <s v="MTR"/>
    <n v="125000"/>
    <x v="774"/>
    <n v="1.2486574890586301E-5"/>
    <n v="80.060821861323291"/>
  </r>
  <r>
    <s v="Trims Raw Materials"/>
    <x v="22"/>
    <s v="CIPL-03606"/>
    <s v="LEVIS"/>
    <s v="RM03292022-5-1"/>
    <x v="468"/>
    <s v="MTR"/>
    <n v="175000"/>
    <x v="773"/>
    <n v="1.2486574890586305E-5"/>
    <n v="112.08515060585262"/>
  </r>
  <r>
    <s v="Trims Raw Materials"/>
    <x v="22"/>
    <s v="CIPL-03606"/>
    <s v="LEVIS"/>
    <s v="RM03292022-5-1"/>
    <x v="468"/>
    <s v="MTR"/>
    <n v="125000"/>
    <x v="774"/>
    <n v="1.2486574890586301E-5"/>
    <n v="80.060821861323291"/>
  </r>
  <r>
    <s v="Trims Raw Materials"/>
    <x v="22"/>
    <s v="CIPL-03606"/>
    <s v="LEVIS"/>
    <s v="RM03292022-5-1"/>
    <x v="468"/>
    <s v="MTR"/>
    <n v="125000"/>
    <x v="774"/>
    <n v="1.2486574890586301E-5"/>
    <n v="80.060821861323291"/>
  </r>
  <r>
    <s v="Trims Raw Materials"/>
    <x v="22"/>
    <s v="CIPL-03606"/>
    <s v="LEVIS"/>
    <s v="RM03292022-5-1"/>
    <x v="468"/>
    <s v="MTR"/>
    <n v="175000"/>
    <x v="773"/>
    <n v="1.2486574890586305E-5"/>
    <n v="112.08515060585262"/>
  </r>
  <r>
    <s v="Trims Raw Materials"/>
    <x v="22"/>
    <s v="CIPL-03606"/>
    <s v="LEVIS"/>
    <s v="RM03292022-5-1"/>
    <x v="468"/>
    <s v="MTR"/>
    <n v="100000"/>
    <x v="774"/>
    <n v="1.2486574890586301E-5"/>
    <n v="64.048657489058627"/>
  </r>
  <r>
    <s v="Trims Raw Materials"/>
    <x v="22"/>
    <s v="CIPL-03606"/>
    <s v="LEVIS"/>
    <s v="RM03292022-5-1"/>
    <x v="468"/>
    <s v="MTR"/>
    <n v="150000"/>
    <x v="774"/>
    <n v="1.2486574890586301E-5"/>
    <n v="96.07298623358794"/>
  </r>
  <r>
    <s v="Trims Raw Materials"/>
    <x v="22"/>
    <s v="CIPL-03606"/>
    <s v="LEVIS"/>
    <s v="RM03292022-5-1"/>
    <x v="468"/>
    <s v="MTR"/>
    <n v="100000"/>
    <x v="774"/>
    <n v="1.2486574890586301E-5"/>
    <n v="64.048657489058627"/>
  </r>
  <r>
    <s v="Trims Raw Materials"/>
    <x v="22"/>
    <s v="CIPL-03606"/>
    <s v="LEVIS"/>
    <s v="RM03292022-5-5"/>
    <x v="474"/>
    <s v="MTR"/>
    <n v="600000"/>
    <x v="774"/>
    <n v="1.2486574890586301E-5"/>
    <n v="384.29194493435176"/>
  </r>
  <r>
    <s v="Trims Raw Materials"/>
    <x v="22"/>
    <s v="CIPL-03606"/>
    <s v="LEVIS"/>
    <s v="RM03292022-5-9"/>
    <x v="475"/>
    <s v="MTR"/>
    <n v="350000"/>
    <x v="773"/>
    <n v="1.2486574890586305E-5"/>
    <n v="224.17030121170524"/>
  </r>
  <r>
    <s v="Trims Raw Materials"/>
    <x v="22"/>
    <s v="CIPL-03574"/>
    <s v="LEVIS"/>
    <s v="RM04132022-32-1"/>
    <x v="468"/>
    <s v="MTR"/>
    <n v="100000"/>
    <x v="774"/>
    <n v="1.2486574890586301E-5"/>
    <n v="64.048657489058627"/>
  </r>
  <r>
    <s v="Trims Raw Materials"/>
    <x v="22"/>
    <s v="CIPL-03574"/>
    <s v="LEVIS"/>
    <s v="RM04132022-32-1"/>
    <x v="468"/>
    <s v="MTR"/>
    <n v="125000"/>
    <x v="774"/>
    <n v="1.2486574890586301E-5"/>
    <n v="80.060821861323291"/>
  </r>
  <r>
    <s v="Trims Raw Materials"/>
    <x v="22"/>
    <s v="CIPL-03574"/>
    <s v="LEVIS"/>
    <s v="RM04132022-32-1"/>
    <x v="468"/>
    <s v="MTR"/>
    <n v="75000"/>
    <x v="774"/>
    <n v="1.2486574890586301E-5"/>
    <n v="48.03649311679397"/>
  </r>
  <r>
    <s v="Trims Raw Materials"/>
    <x v="22"/>
    <s v="CIPL-03574"/>
    <s v="LEVIS"/>
    <s v="RM04132022-32-5"/>
    <x v="474"/>
    <s v="MTR"/>
    <n v="165000"/>
    <x v="774"/>
    <n v="1.2486574890586301E-5"/>
    <n v="105.68028485694674"/>
  </r>
  <r>
    <s v="Trims Raw Materials"/>
    <x v="22"/>
    <s v="CIPL-03574"/>
    <s v="LEVIS"/>
    <s v="RM04132022-32-9"/>
    <x v="475"/>
    <s v="MTR"/>
    <n v="100000"/>
    <x v="774"/>
    <n v="1.2486574890586301E-5"/>
    <n v="64.048657489058627"/>
  </r>
  <r>
    <s v="Trims Raw Materials"/>
    <x v="22"/>
    <s v="CIPL-03609"/>
    <s v="LEVIS"/>
    <s v="RM06022022-52-1"/>
    <x v="478"/>
    <s v="MTR"/>
    <n v="650000"/>
    <x v="774"/>
    <n v="1.2486574890586301E-5"/>
    <n v="416.31627367888109"/>
  </r>
  <r>
    <s v="Trims Raw Materials"/>
    <x v="22"/>
    <s v="CIPL-03609"/>
    <s v="LEVIS"/>
    <s v="RM06022022-52-1"/>
    <x v="478"/>
    <s v="MTR"/>
    <n v="775000"/>
    <x v="774"/>
    <n v="1.2486574890586301E-5"/>
    <n v="496.37709554020438"/>
  </r>
  <r>
    <s v="Trims Raw Materials"/>
    <x v="22"/>
    <s v="CIPL-03611"/>
    <s v="LEVIS"/>
    <s v="RM05282022-16-1"/>
    <x v="468"/>
    <s v="MTR"/>
    <n v="160000"/>
    <x v="774"/>
    <n v="1.2486574890586301E-5"/>
    <n v="102.47785198249382"/>
  </r>
  <r>
    <s v="Trims Raw Materials"/>
    <x v="22"/>
    <s v="CIPL-03611"/>
    <s v="LEVIS"/>
    <s v="RM05282022-16-5"/>
    <x v="475"/>
    <s v="MTR"/>
    <n v="70000"/>
    <x v="774"/>
    <n v="1.2486574890586301E-5"/>
    <n v="44.834060242341039"/>
  </r>
  <r>
    <s v="Trims Raw Materials"/>
    <x v="22"/>
    <s v="CIPL-03611"/>
    <s v="LEVIS"/>
    <s v="RM05282022-16-6"/>
    <x v="479"/>
    <s v="MTR"/>
    <n v="120000"/>
    <x v="774"/>
    <n v="1.2486574890586301E-5"/>
    <n v="76.858388986870352"/>
  </r>
  <r>
    <s v="Trims Raw Materials"/>
    <x v="22"/>
    <s v="CIPL-03615"/>
    <s v="LEVIS"/>
    <s v="RM05292022-34-1"/>
    <x v="468"/>
    <s v="MTR"/>
    <n v="125000"/>
    <x v="774"/>
    <n v="1.2486574890586301E-5"/>
    <n v="80.060821861323291"/>
  </r>
  <r>
    <s v="Trims Raw Materials"/>
    <x v="22"/>
    <s v="CIPL-03615"/>
    <s v="LEVIS"/>
    <s v="RM05292022-34-1"/>
    <x v="468"/>
    <s v="MTR"/>
    <n v="240000"/>
    <x v="774"/>
    <n v="1.2486574890586301E-5"/>
    <n v="153.7167779737407"/>
  </r>
  <r>
    <s v="Trims Raw Materials"/>
    <x v="22"/>
    <s v="CIPL-03615"/>
    <s v="LEVIS"/>
    <s v="RM05292022-34-1"/>
    <x v="468"/>
    <s v="MTR"/>
    <n v="190000"/>
    <x v="774"/>
    <n v="1.2486574890586301E-5"/>
    <n v="121.69244922921141"/>
  </r>
  <r>
    <s v="Trims Raw Materials"/>
    <x v="22"/>
    <s v="CIPL-03615"/>
    <s v="LEVIS"/>
    <s v="RM05292022-34-1"/>
    <x v="468"/>
    <s v="MTR"/>
    <n v="240000"/>
    <x v="774"/>
    <n v="1.2486574890586301E-5"/>
    <n v="153.7167779737407"/>
  </r>
  <r>
    <s v="Trims Raw Materials"/>
    <x v="22"/>
    <s v="CIPL-03615"/>
    <s v="LEVIS"/>
    <s v="RM05292022-34-1"/>
    <x v="468"/>
    <s v="MTR"/>
    <n v="150000"/>
    <x v="774"/>
    <n v="1.2486574890586301E-5"/>
    <n v="96.07298623358794"/>
  </r>
  <r>
    <s v="Trims Raw Materials"/>
    <x v="22"/>
    <s v="CIPL-03615"/>
    <s v="LEVIS"/>
    <s v="RM05292022-34-1"/>
    <x v="468"/>
    <s v="MTR"/>
    <n v="200000"/>
    <x v="774"/>
    <n v="1.2486574890586301E-5"/>
    <n v="128.09731497811725"/>
  </r>
  <r>
    <s v="Trims Raw Materials"/>
    <x v="22"/>
    <s v="CIPL-03615"/>
    <s v="LEVIS"/>
    <s v="RM05292022-34-1"/>
    <x v="468"/>
    <s v="MTR"/>
    <n v="250000"/>
    <x v="774"/>
    <n v="1.2486574890586301E-5"/>
    <n v="160.12164372264658"/>
  </r>
  <r>
    <s v="Trims Raw Materials"/>
    <x v="22"/>
    <s v="CIPL-03615"/>
    <s v="LEVIS"/>
    <s v="RM05292022-34-1"/>
    <x v="468"/>
    <s v="MTR"/>
    <n v="125000"/>
    <x v="774"/>
    <n v="1.2486574890586301E-5"/>
    <n v="80.060821861323291"/>
  </r>
  <r>
    <s v="Trims Raw Materials"/>
    <x v="22"/>
    <s v="CIPL-03615"/>
    <s v="LEVIS"/>
    <s v="RM05292022-34-5"/>
    <x v="474"/>
    <s v="MTR"/>
    <n v="900000"/>
    <x v="773"/>
    <n v="1.2486574890586305E-5"/>
    <n v="576.43791740152778"/>
  </r>
  <r>
    <s v="Trims Raw Materials"/>
    <x v="22"/>
    <s v="CIPL-03615"/>
    <s v="LEVIS"/>
    <s v="RM05292022-34-9"/>
    <x v="475"/>
    <s v="MTR"/>
    <n v="500000"/>
    <x v="774"/>
    <n v="1.2486574890586301E-5"/>
    <n v="320.24328744529316"/>
  </r>
  <r>
    <s v="Trims Raw Materials"/>
    <x v="22"/>
    <s v="CIPL-03539"/>
    <s v="LEVIS"/>
    <s v="RM03142022-22-1"/>
    <x v="471"/>
    <s v="MTR"/>
    <n v="5000"/>
    <x v="774"/>
    <n v="1.2486574890586301E-5"/>
    <n v="3.2024328744529318"/>
  </r>
  <r>
    <s v="Trims Raw Materials"/>
    <x v="22"/>
    <s v="CIPL-03539"/>
    <s v="LEVIS"/>
    <s v="RM03142022-22-1"/>
    <x v="471"/>
    <s v="MTR"/>
    <n v="75000"/>
    <x v="774"/>
    <n v="1.2486574890586301E-5"/>
    <n v="48.03649311679397"/>
  </r>
  <r>
    <s v="Trims Raw Materials"/>
    <x v="22"/>
    <s v="CIPL-03539"/>
    <s v="LEVIS"/>
    <s v="RM03142022-22-1"/>
    <x v="471"/>
    <s v="MTR"/>
    <n v="55000"/>
    <x v="774"/>
    <n v="1.2486574890586301E-5"/>
    <n v="35.226761618982245"/>
  </r>
  <r>
    <s v="Trims Raw Materials"/>
    <x v="22"/>
    <s v="CIPL-03568"/>
    <s v="LEVIS"/>
    <s v="RM02262022-3-1"/>
    <x v="468"/>
    <s v="MTR"/>
    <n v="175000"/>
    <x v="774"/>
    <n v="1.2486574890586301E-5"/>
    <n v="112.0851506058526"/>
  </r>
  <r>
    <s v="Trims Raw Materials"/>
    <x v="22"/>
    <s v="CIPL-03568"/>
    <s v="LEVIS"/>
    <s v="RM02262022-3-1"/>
    <x v="468"/>
    <s v="MTR"/>
    <n v="170000"/>
    <x v="774"/>
    <n v="1.2486574890586301E-5"/>
    <n v="108.88271773139968"/>
  </r>
  <r>
    <s v="Trims Raw Materials"/>
    <x v="22"/>
    <s v="CIPL-03568"/>
    <s v="LEVIS"/>
    <s v="RM02262022-3-5"/>
    <x v="474"/>
    <s v="MTR"/>
    <n v="305000"/>
    <x v="773"/>
    <n v="1.2486574890586305E-5"/>
    <n v="195.34840534162885"/>
  </r>
  <r>
    <s v="Trims Raw Materials"/>
    <x v="22"/>
    <s v="CIPL-03568"/>
    <s v="LEVIS"/>
    <s v="RM02262022-3-9"/>
    <x v="475"/>
    <s v="MTR"/>
    <n v="200000"/>
    <x v="774"/>
    <n v="1.2486574890586301E-5"/>
    <n v="128.09731497811725"/>
  </r>
  <r>
    <s v="Trims Raw Materials"/>
    <x v="22"/>
    <s v="CIPL-03564"/>
    <s v="LEVIS"/>
    <s v="RM02272022-18-2"/>
    <x v="471"/>
    <s v="MTR"/>
    <n v="175000"/>
    <x v="774"/>
    <n v="1.2486574890586301E-5"/>
    <n v="112.0851506058526"/>
  </r>
  <r>
    <s v="Trims Raw Materials"/>
    <x v="22"/>
    <s v="CIPL-03564"/>
    <s v="LEVIS"/>
    <s v="RM02272022-18-2"/>
    <x v="471"/>
    <s v="MTR"/>
    <n v="275000"/>
    <x v="774"/>
    <n v="1.2486574890586301E-5"/>
    <n v="176.13380809491125"/>
  </r>
  <r>
    <s v="Trims Raw Materials"/>
    <x v="22"/>
    <s v="CIPL-03564"/>
    <s v="LEVIS"/>
    <s v="RM02272022-18-2"/>
    <x v="471"/>
    <s v="MTR"/>
    <n v="10000"/>
    <x v="907"/>
    <n v="1.248657489058636E-5"/>
    <n v="6.404865748905892"/>
  </r>
  <r>
    <s v="Trims Raw Materials"/>
    <x v="22"/>
    <s v="CIPL-03541"/>
    <s v="LEVIS"/>
    <s v="RM02262022-37-4"/>
    <x v="480"/>
    <s v="MTR"/>
    <n v="505000"/>
    <x v="908"/>
    <n v="1.2486574890586306E-5"/>
    <n v="323.44572031974621"/>
  </r>
  <r>
    <s v="Trims Raw Materials"/>
    <x v="22"/>
    <s v="CIPL-03565"/>
    <s v="LEVIS"/>
    <s v="RM02262022-36-2"/>
    <x v="481"/>
    <s v="MTR"/>
    <n v="5000"/>
    <x v="906"/>
    <n v="1.2486574890586249E-5"/>
    <n v="3.2024328744529176"/>
  </r>
  <r>
    <s v="Trims Raw Materials"/>
    <x v="22"/>
    <s v="CIPL-03509"/>
    <s v="AMAZON"/>
    <s v="RM01092022-3-2"/>
    <x v="482"/>
    <s v="MTR"/>
    <n v="102000"/>
    <x v="14"/>
    <n v="0"/>
    <n v="0"/>
  </r>
  <r>
    <s v="Trims Raw Materials"/>
    <x v="22"/>
    <s v="CIPL-03509"/>
    <s v="AMAZON"/>
    <s v="RM01092022-3-2"/>
    <x v="482"/>
    <s v="MTR"/>
    <n v="440000"/>
    <x v="14"/>
    <n v="0"/>
    <n v="0"/>
  </r>
  <r>
    <s v="Trims Raw Materials"/>
    <x v="22"/>
    <s v="CIPL-03509"/>
    <s v="AMAZON"/>
    <s v="RM01092022-3-2"/>
    <x v="482"/>
    <s v="MTR"/>
    <n v="6000"/>
    <x v="14"/>
    <n v="0"/>
    <n v="0"/>
  </r>
  <r>
    <s v="Trims Raw Materials"/>
    <x v="22"/>
    <s v="CIPL-03509"/>
    <s v="AMAZON"/>
    <s v="RM01292022-26-4"/>
    <x v="483"/>
    <s v="MTR"/>
    <n v="3000"/>
    <x v="14"/>
    <n v="0"/>
    <n v="0"/>
  </r>
  <r>
    <s v="Trims Raw Materials"/>
    <x v="22"/>
    <s v="CIPL-03510"/>
    <s v="AMAZON"/>
    <s v="RM01302022-15-10"/>
    <x v="484"/>
    <s v="MTR"/>
    <n v="1504000"/>
    <x v="880"/>
    <n v="8.450309440285316E-6"/>
    <n v="651.90926539818918"/>
  </r>
  <r>
    <s v="Trims Raw Materials"/>
    <x v="22"/>
    <s v="CIPL-03510"/>
    <s v="AMAZON"/>
    <s v="RM01302022-15-13"/>
    <x v="485"/>
    <s v="MTR"/>
    <n v="112000"/>
    <x v="880"/>
    <n v="8.450309440285316E-6"/>
    <n v="48.546434657311956"/>
  </r>
  <r>
    <s v="Trims Raw Materials"/>
    <x v="22"/>
    <s v="CIPL-03510"/>
    <s v="AMAZON"/>
    <s v="RM01302022-15-5"/>
    <x v="486"/>
    <s v="MTR"/>
    <n v="6000"/>
    <x v="909"/>
    <n v="1.1267079253713754E-5"/>
    <n v="3.4676024755222823"/>
  </r>
  <r>
    <s v="Trims Raw Materials"/>
    <x v="22"/>
    <s v="CIPL-03510"/>
    <s v="AMAZON"/>
    <s v="RM01302022-15-5"/>
    <x v="486"/>
    <s v="MTR"/>
    <n v="144000"/>
    <x v="909"/>
    <n v="1.1267079253713754E-5"/>
    <n v="83.222459412534775"/>
  </r>
  <r>
    <s v="Trims Raw Materials"/>
    <x v="22"/>
    <s v="CIPL-03510"/>
    <s v="AMAZON"/>
    <s v="RM01302022-15-8"/>
    <x v="487"/>
    <s v="MTR"/>
    <n v="4000"/>
    <x v="910"/>
    <n v="8.450309440285316E-6"/>
    <n v="1.7338012377611411"/>
  </r>
  <r>
    <s v="Trims Raw Materials"/>
    <x v="22"/>
    <s v="CIPL-03510"/>
    <s v="AMAZON"/>
    <s v="RM01302022-15-8"/>
    <x v="487"/>
    <s v="MTR"/>
    <n v="884000"/>
    <x v="910"/>
    <n v="8.450309440285316E-6"/>
    <n v="383.17007354521218"/>
  </r>
  <r>
    <s v="Trims Raw Materials"/>
    <x v="22"/>
    <s v="CIPL-03510"/>
    <s v="AMAZON"/>
    <s v="RM01302022-15-8"/>
    <x v="487"/>
    <s v="MTR"/>
    <n v="140000"/>
    <x v="910"/>
    <n v="8.450309440285316E-6"/>
    <n v="60.683043321639943"/>
  </r>
  <r>
    <s v="Trims Raw Materials"/>
    <x v="22"/>
    <s v="CIPL-03510"/>
    <s v="AMAZON"/>
    <s v="RM01302022-15-8"/>
    <x v="487"/>
    <s v="MTR"/>
    <n v="4000"/>
    <x v="910"/>
    <n v="8.450309440285316E-6"/>
    <n v="1.7338012377611411"/>
  </r>
  <r>
    <s v="Trims Raw Materials"/>
    <x v="22"/>
    <s v="CIPL-03510"/>
    <s v="AMAZON"/>
    <s v="RM01302022-15-8"/>
    <x v="487"/>
    <s v="MTR"/>
    <n v="372000"/>
    <x v="910"/>
    <n v="8.450309440285316E-6"/>
    <n v="161.24351511178614"/>
  </r>
  <r>
    <s v="Trims Raw Materials"/>
    <x v="22"/>
    <s v="CIPL-03547"/>
    <s v="AMAZON"/>
    <s v="RM02132022-68-2"/>
    <x v="488"/>
    <s v="MTR"/>
    <n v="2076000"/>
    <x v="910"/>
    <n v="8.450309440285316E-6"/>
    <n v="899.8428423980323"/>
  </r>
  <r>
    <s v="Trims Raw Materials"/>
    <x v="22"/>
    <s v="CIPL-03547"/>
    <s v="AMAZON"/>
    <s v="RM02132022-68-2"/>
    <x v="488"/>
    <s v="MTR"/>
    <n v="496000"/>
    <x v="880"/>
    <n v="8.450309440285316E-6"/>
    <n v="214.99135348238153"/>
  </r>
  <r>
    <s v="Trims Raw Materials"/>
    <x v="22"/>
    <s v="CIPL-03547"/>
    <s v="AMAZON"/>
    <s v="RM02132022-68-2"/>
    <x v="488"/>
    <s v="MTR"/>
    <n v="24000"/>
    <x v="910"/>
    <n v="8.450309440285316E-6"/>
    <n v="10.402807426566847"/>
  </r>
  <r>
    <s v="Trims Raw Materials"/>
    <x v="22"/>
    <s v="CIPL-03547"/>
    <s v="AMAZON"/>
    <s v="RM02132022-68-2"/>
    <x v="488"/>
    <s v="MTR"/>
    <n v="448000"/>
    <x v="880"/>
    <n v="8.450309440285316E-6"/>
    <n v="194.18573862924782"/>
  </r>
  <r>
    <s v="Trims Raw Materials"/>
    <x v="22"/>
    <s v="CIPL-03547"/>
    <s v="AMAZON"/>
    <s v="RM02132022-68-2"/>
    <x v="488"/>
    <s v="MTR"/>
    <n v="24000"/>
    <x v="911"/>
    <n v="8.4503094402853075E-6"/>
    <n v="10.402807426566836"/>
  </r>
  <r>
    <s v="Trims Raw Materials"/>
    <x v="22"/>
    <s v="CIPL-03547"/>
    <s v="AMAZON"/>
    <s v="RM02132022-68-5"/>
    <x v="489"/>
    <s v="MTR"/>
    <n v="668000"/>
    <x v="910"/>
    <n v="8.450309440285316E-6"/>
    <n v="289.54480670611059"/>
  </r>
  <r>
    <s v="Trims Raw Materials"/>
    <x v="22"/>
    <s v="CIPL-03546"/>
    <s v="AMAZON"/>
    <s v="RM03152022-51-3"/>
    <x v="490"/>
    <s v="MTR"/>
    <n v="884000"/>
    <x v="880"/>
    <n v="8.450309440285316E-6"/>
    <n v="383.17007354521223"/>
  </r>
  <r>
    <s v="Trims Raw Materials"/>
    <x v="22"/>
    <s v="CIPL-03546"/>
    <s v="AMAZON"/>
    <s v="RM03152022-51-3"/>
    <x v="490"/>
    <s v="MTR"/>
    <n v="376000"/>
    <x v="880"/>
    <n v="8.450309440285316E-6"/>
    <n v="162.97731634954729"/>
  </r>
  <r>
    <s v="Trims Raw Materials"/>
    <x v="22"/>
    <s v="CIPL-03546"/>
    <s v="AMAZON"/>
    <s v="RM03152022-51-3"/>
    <x v="490"/>
    <s v="MTR"/>
    <n v="112000"/>
    <x v="912"/>
    <n v="8.4503094402853194E-6"/>
    <n v="48.546434657311977"/>
  </r>
  <r>
    <s v="Trims Raw Materials"/>
    <x v="22"/>
    <s v="CIPL-03546"/>
    <s v="AMAZON"/>
    <s v="RM03152022-51-3"/>
    <x v="490"/>
    <s v="MTR"/>
    <n v="5056000"/>
    <x v="880"/>
    <n v="8.450309440285316E-6"/>
    <n v="2191.5247645300828"/>
  </r>
  <r>
    <s v="Trims Raw Materials"/>
    <x v="22"/>
    <s v="CIPL-03546"/>
    <s v="AMAZON"/>
    <s v="RM03152022-51-3"/>
    <x v="490"/>
    <s v="MTR"/>
    <n v="402000"/>
    <x v="880"/>
    <n v="8.450309440285316E-6"/>
    <n v="174.2470243949947"/>
  </r>
  <r>
    <s v="Trims Raw Materials"/>
    <x v="22"/>
    <s v="CIPL-03546"/>
    <s v="AMAZON"/>
    <s v="RM03152022-51-4"/>
    <x v="491"/>
    <s v="MTR"/>
    <n v="57000"/>
    <x v="913"/>
    <n v="6.7602475522282515E-6"/>
    <n v="19.765334110477006"/>
  </r>
  <r>
    <s v="Trims Raw Materials"/>
    <x v="22"/>
    <s v="CIPL-03545"/>
    <s v="AMAZON"/>
    <s v="RM03192022-8-5"/>
    <x v="492"/>
    <s v="MTR"/>
    <n v="4000"/>
    <x v="910"/>
    <n v="8.450309440285316E-6"/>
    <n v="1.7338012377611411"/>
  </r>
  <r>
    <s v="Trims Raw Materials"/>
    <x v="22"/>
    <s v="CIPL-03545"/>
    <s v="AMAZON"/>
    <s v="RM03192022-8-5"/>
    <x v="492"/>
    <s v="MTR"/>
    <n v="644000"/>
    <x v="910"/>
    <n v="8.450309440285316E-6"/>
    <n v="279.14199927954371"/>
  </r>
  <r>
    <s v="Trims Raw Materials"/>
    <x v="22"/>
    <s v="CIPL-03545"/>
    <s v="AMAZON"/>
    <s v="RM03202022-16-1"/>
    <x v="493"/>
    <s v="MTR"/>
    <n v="612000"/>
    <x v="880"/>
    <n v="8.450309440285316E-6"/>
    <n v="265.27158937745463"/>
  </r>
  <r>
    <s v="Trims Raw Materials"/>
    <x v="22"/>
    <s v="CIPL-03577"/>
    <s v="UNIQLO"/>
    <s v="RM01282022-45-1"/>
    <x v="494"/>
    <s v="MTR"/>
    <n v="380000"/>
    <x v="914"/>
    <n v="1.7397695906469768E-5"/>
    <n v="339.11112444445854"/>
  </r>
  <r>
    <s v="Trims Raw Materials"/>
    <x v="22"/>
    <s v="CIPL-03577"/>
    <s v="UNIQLO"/>
    <s v="RM01282022-45-1"/>
    <x v="494"/>
    <s v="MTR"/>
    <n v="648000"/>
    <x v="914"/>
    <n v="1.7397695906469768E-5"/>
    <n v="578.27370694739238"/>
  </r>
  <r>
    <s v="Trims Raw Materials"/>
    <x v="22"/>
    <s v="CIPL-03577"/>
    <s v="UNIQLO"/>
    <s v="RM01282022-45-1"/>
    <x v="494"/>
    <s v="MTR"/>
    <n v="612000"/>
    <x v="914"/>
    <n v="1.7397695906469768E-5"/>
    <n v="546.1473898947595"/>
  </r>
  <r>
    <s v="Trims Raw Materials"/>
    <x v="22"/>
    <s v="CIPL-03577"/>
    <s v="UNIQLO"/>
    <s v="RM01302022-6-1"/>
    <x v="495"/>
    <s v="MTR"/>
    <n v="2260000"/>
    <x v="850"/>
    <n v="8.9473864661844523E-6"/>
    <n v="1037.2210934135769"/>
  </r>
  <r>
    <s v="Trims Raw Materials"/>
    <x v="22"/>
    <s v="CIPL-03577"/>
    <s v="UNIQLO"/>
    <s v="RM01302022-6-1"/>
    <x v="495"/>
    <s v="MTR"/>
    <n v="5352000"/>
    <x v="851"/>
    <n v="8.947386466184454E-6"/>
    <n v="2456.2864123670192"/>
  </r>
  <r>
    <s v="Trims Raw Materials"/>
    <x v="22"/>
    <s v="CIPL-03577"/>
    <s v="UNIQLO"/>
    <s v="RM01302022-6-1"/>
    <x v="495"/>
    <s v="MTR"/>
    <n v="2492000"/>
    <x v="851"/>
    <n v="8.947386466184454E-6"/>
    <n v="1143.6968870737317"/>
  </r>
  <r>
    <s v="Trims Raw Materials"/>
    <x v="22"/>
    <s v="CIPL-03577"/>
    <s v="UNIQLO"/>
    <s v="RM01302022-6-2"/>
    <x v="496"/>
    <s v="MTR"/>
    <n v="264000"/>
    <x v="850"/>
    <n v="8.9473864661844523E-6"/>
    <n v="121.16211002707269"/>
  </r>
  <r>
    <s v="Trims Raw Materials"/>
    <x v="22"/>
    <s v="CIPL-03577"/>
    <s v="UNIQLO"/>
    <s v="RM01302022-6-2"/>
    <x v="496"/>
    <s v="MTR"/>
    <n v="372000"/>
    <x v="851"/>
    <n v="8.947386466184454E-6"/>
    <n v="170.72842776542063"/>
  </r>
  <r>
    <s v="Trims Raw Materials"/>
    <x v="22"/>
    <s v="CIPL-03577"/>
    <s v="UNIQLO"/>
    <s v="RM01302022-6-2"/>
    <x v="496"/>
    <s v="MTR"/>
    <n v="216000"/>
    <x v="850"/>
    <n v="8.9473864661844523E-6"/>
    <n v="99.132635476695839"/>
  </r>
  <r>
    <s v="Trims Raw Materials"/>
    <x v="22"/>
    <s v="CIPL-03592"/>
    <s v="UNIQLO"/>
    <s v="RM03182022-12-4"/>
    <x v="497"/>
    <s v="MTR"/>
    <n v="1668000"/>
    <x v="759"/>
    <n v="2.3196927875293028E-5"/>
    <n v="1984.6924756959888"/>
  </r>
  <r>
    <s v="Trims Raw Materials"/>
    <x v="22"/>
    <s v="CIPL-03592"/>
    <s v="UNIQLO"/>
    <s v="RM03182022-12-4"/>
    <x v="497"/>
    <s v="MTR"/>
    <n v="1767000"/>
    <x v="759"/>
    <n v="2.3196927875293028E-5"/>
    <n v="2102.4889715556428"/>
  </r>
  <r>
    <s v="Trims Raw Materials"/>
    <x v="22"/>
    <s v="CIPL-03592"/>
    <s v="UNIQLO"/>
    <s v="RM03182022-12-4"/>
    <x v="497"/>
    <s v="MTR"/>
    <n v="3363000"/>
    <x v="759"/>
    <n v="2.3196927875293028E-5"/>
    <n v="4001.5112684446103"/>
  </r>
  <r>
    <s v="Trims Raw Materials"/>
    <x v="22"/>
    <s v="CIPL-03592"/>
    <s v="UNIQLO"/>
    <s v="RM03182022-12-4"/>
    <x v="497"/>
    <s v="MTR"/>
    <n v="3321000"/>
    <x v="759"/>
    <n v="2.3196927875293028E-5"/>
    <n v="3951.5369974738483"/>
  </r>
  <r>
    <s v="Trims Raw Materials"/>
    <x v="22"/>
    <s v="CIPL-03592"/>
    <s v="UNIQLO"/>
    <s v="RM03182022-12-5"/>
    <x v="498"/>
    <s v="MTR"/>
    <n v="44000"/>
    <x v="915"/>
    <n v="3.2807083709342998E-5"/>
    <n v="74.043511683211108"/>
  </r>
  <r>
    <s v="Trims Raw Materials"/>
    <x v="22"/>
    <s v="CIPL-03592"/>
    <s v="UNIQLO"/>
    <s v="RM03182022-12-5"/>
    <x v="498"/>
    <s v="MTR"/>
    <n v="30000"/>
    <x v="916"/>
    <n v="3.2873360646129519E-5"/>
    <n v="50.586200819383855"/>
  </r>
  <r>
    <s v="Trims Raw Materials"/>
    <x v="22"/>
    <s v="CIPL-03592"/>
    <s v="UNIQLO"/>
    <s v="RM03182022-12-5"/>
    <x v="498"/>
    <s v="MTR"/>
    <n v="2000"/>
    <x v="917"/>
    <n v="3.2807083709343032E-5"/>
    <n v="3.3656141674186904"/>
  </r>
  <r>
    <s v="Trims Raw Materials"/>
    <x v="22"/>
    <s v="CIPL-03587"/>
    <s v="UNIQLO"/>
    <s v="RM03252022-20-5"/>
    <x v="499"/>
    <s v="MTR"/>
    <n v="198000"/>
    <x v="759"/>
    <n v="2.3196927875293028E-5"/>
    <n v="235.59299171930803"/>
  </r>
  <r>
    <s v="Trims Raw Materials"/>
    <x v="22"/>
    <s v="CIPL-03587"/>
    <s v="UNIQLO"/>
    <s v="RM03252022-20-5"/>
    <x v="499"/>
    <s v="MTR"/>
    <n v="1000"/>
    <x v="918"/>
    <n v="2.3263204812079576E-5"/>
    <n v="1.1932632048120795"/>
  </r>
  <r>
    <s v="Trims Raw Materials"/>
    <x v="22"/>
    <s v="CIPL-03596"/>
    <s v="UNIQLO"/>
    <s v="RM04012022-6-2"/>
    <x v="500"/>
    <s v="MTR"/>
    <n v="135000"/>
    <x v="919"/>
    <n v="7.1579091729475659E-6"/>
    <n v="49.566317738347948"/>
  </r>
  <r>
    <s v="Trims Raw Materials"/>
    <x v="22"/>
    <s v="CIPL-03596"/>
    <s v="UNIQLO"/>
    <s v="RM04012022-6-2"/>
    <x v="500"/>
    <s v="MTR"/>
    <n v="150000"/>
    <x v="920"/>
    <n v="7.1579091729475626E-6"/>
    <n v="55.073686375942138"/>
  </r>
  <r>
    <s v="Trims Raw Materials"/>
    <x v="22"/>
    <s v="CIPL-03596"/>
    <s v="UNIQLO"/>
    <s v="RM04012022-6-2"/>
    <x v="500"/>
    <s v="MTR"/>
    <n v="50000"/>
    <x v="920"/>
    <n v="7.1579091729475626E-6"/>
    <n v="18.357895458647381"/>
  </r>
  <r>
    <s v="Trims Raw Materials"/>
    <x v="22"/>
    <s v="CIPL-03596"/>
    <s v="UNIQLO"/>
    <s v="RM04012022-7-1"/>
    <x v="501"/>
    <s v="MTR"/>
    <n v="20000"/>
    <x v="914"/>
    <n v="1.7397695906469768E-5"/>
    <n v="17.847953918129395"/>
  </r>
  <r>
    <s v="Trims Raw Materials"/>
    <x v="22"/>
    <s v="CIPL-03596"/>
    <s v="UNIQLO"/>
    <s v="RM04012022-7-1"/>
    <x v="501"/>
    <s v="MTR"/>
    <n v="412000"/>
    <x v="914"/>
    <n v="1.7397695906469768E-5"/>
    <n v="367.66785071346555"/>
  </r>
  <r>
    <s v="Trims Raw Materials"/>
    <x v="22"/>
    <s v="CIPL-03596"/>
    <s v="UNIQLO"/>
    <s v="RM04012022-7-1"/>
    <x v="501"/>
    <s v="MTR"/>
    <n v="308000"/>
    <x v="914"/>
    <n v="1.7397695906469768E-5"/>
    <n v="274.85849033919271"/>
  </r>
  <r>
    <s v="Trims Raw Materials"/>
    <x v="22"/>
    <s v="CIPL-03596"/>
    <s v="UNIQLO"/>
    <s v="RM04012022-7-1"/>
    <x v="501"/>
    <s v="MTR"/>
    <n v="276000"/>
    <x v="914"/>
    <n v="1.7397695906469768E-5"/>
    <n v="246.30176407018567"/>
  </r>
  <r>
    <s v="Trims Raw Materials"/>
    <x v="22"/>
    <s v="CIPL-03595"/>
    <s v="UNIQLO"/>
    <s v="RM04202022-24-1"/>
    <x v="502"/>
    <s v="MTR"/>
    <n v="18470000"/>
    <x v="921"/>
    <n v="7.1579091729475609E-6"/>
    <n v="6781.4065824243417"/>
  </r>
  <r>
    <s v="Trims Raw Materials"/>
    <x v="22"/>
    <s v="CIPL-03595"/>
    <s v="UNIQLO"/>
    <s v="RM04202022-24-1"/>
    <x v="502"/>
    <s v="MTR"/>
    <n v="23090000"/>
    <x v="921"/>
    <n v="7.1579091729475609E-6"/>
    <n v="8477.6761228033592"/>
  </r>
  <r>
    <s v="Trims Raw Materials"/>
    <x v="22"/>
    <s v="CIPL-03595"/>
    <s v="UNIQLO"/>
    <s v="RM04202022-24-1"/>
    <x v="502"/>
    <s v="MTR"/>
    <n v="26460000"/>
    <x v="920"/>
    <n v="7.1579091729475626E-6"/>
    <n v="9714.9982767161928"/>
  </r>
  <r>
    <s v="Trims Raw Materials"/>
    <x v="22"/>
    <s v="CIPL-03595"/>
    <s v="UNIQLO"/>
    <s v="RM04202022-24-7"/>
    <x v="503"/>
    <s v="MTR"/>
    <n v="210000"/>
    <x v="921"/>
    <n v="7.1579091729475609E-6"/>
    <n v="77.103160926318992"/>
  </r>
  <r>
    <s v="Trims Raw Materials"/>
    <x v="22"/>
    <s v="CIPL-03595"/>
    <s v="UNIQLO"/>
    <s v="RM04202022-24-7"/>
    <x v="503"/>
    <s v="MTR"/>
    <n v="220000"/>
    <x v="920"/>
    <n v="7.1579091729475626E-6"/>
    <n v="80.774740018048476"/>
  </r>
  <r>
    <s v="Trims Raw Materials"/>
    <x v="22"/>
    <s v="CIPL-03595"/>
    <s v="UNIQLO"/>
    <s v="RM04202022-24-7"/>
    <x v="503"/>
    <s v="MTR"/>
    <n v="170000"/>
    <x v="920"/>
    <n v="7.1579091729475626E-6"/>
    <n v="62.416844559401092"/>
  </r>
  <r>
    <s v="Trims Raw Materials"/>
    <x v="22"/>
    <s v="CIPL-03597"/>
    <s v="UNIQLO"/>
    <s v="RM04062022-18-5"/>
    <x v="497"/>
    <s v="MTR"/>
    <n v="1209000"/>
    <x v="759"/>
    <n v="2.3196927875293028E-5"/>
    <n v="1438.5450858012293"/>
  </r>
  <r>
    <s v="Trims Raw Materials"/>
    <x v="22"/>
    <s v="CIPL-03597"/>
    <s v="UNIQLO"/>
    <s v="RM04062022-18-5"/>
    <x v="497"/>
    <s v="MTR"/>
    <n v="582000"/>
    <x v="759"/>
    <n v="2.3196927875293028E-5"/>
    <n v="692.50061202342056"/>
  </r>
  <r>
    <s v="Trims Raw Materials"/>
    <x v="22"/>
    <s v="CIPL-03597"/>
    <s v="UNIQLO"/>
    <s v="RM04062022-18-5"/>
    <x v="497"/>
    <s v="MTR"/>
    <n v="162000"/>
    <x v="759"/>
    <n v="2.3196927875293028E-5"/>
    <n v="192.75790231579748"/>
  </r>
  <r>
    <s v="Trims Raw Materials"/>
    <x v="22"/>
    <s v="CIPL-03597"/>
    <s v="UNIQLO"/>
    <s v="RM04062022-18-5"/>
    <x v="497"/>
    <s v="MTR"/>
    <n v="711000"/>
    <x v="759"/>
    <n v="2.3196927875293028E-5"/>
    <n v="845.99301571933336"/>
  </r>
  <r>
    <s v="Trims Raw Materials"/>
    <x v="22"/>
    <s v="CIPL-03597"/>
    <s v="UNIQLO"/>
    <s v="RM04062022-18-5"/>
    <x v="497"/>
    <s v="MTR"/>
    <n v="120000"/>
    <x v="759"/>
    <n v="2.3196927875293028E-5"/>
    <n v="142.78363134503516"/>
  </r>
  <r>
    <s v="Trims Raw Materials"/>
    <x v="22"/>
    <s v="CIPL-03597"/>
    <s v="UNIQLO"/>
    <s v="RM04062022-18-6"/>
    <x v="498"/>
    <s v="MTR"/>
    <n v="18000"/>
    <x v="922"/>
    <n v="3.2807083709342991E-5"/>
    <n v="30.290527506768175"/>
  </r>
  <r>
    <s v="Trims Raw Materials"/>
    <x v="22"/>
    <s v="CIPL-03597"/>
    <s v="UNIQLO"/>
    <s v="RM04062022-18-6"/>
    <x v="498"/>
    <s v="MTR"/>
    <n v="14000"/>
    <x v="923"/>
    <n v="3.2807083709342998E-5"/>
    <n v="23.559299171930803"/>
  </r>
  <r>
    <s v="Trims Raw Materials"/>
    <x v="22"/>
    <s v="CIPL-03597"/>
    <s v="UNIQLO"/>
    <s v="RM04062022-18-6"/>
    <x v="498"/>
    <s v="MTR"/>
    <n v="94000"/>
    <x v="922"/>
    <n v="3.2807083709342991E-5"/>
    <n v="158.18386586867825"/>
  </r>
  <r>
    <s v="Trims Raw Materials"/>
    <x v="22"/>
    <s v="CIPL-03597"/>
    <s v="UNIQLO"/>
    <s v="RM04062022-18-6"/>
    <x v="498"/>
    <s v="MTR"/>
    <n v="36000"/>
    <x v="923"/>
    <n v="3.2807083709342998E-5"/>
    <n v="60.581055013536357"/>
  </r>
  <r>
    <s v="Trims Raw Materials"/>
    <x v="22"/>
    <s v="CIPL-03597"/>
    <s v="UNIQLO"/>
    <s v="RM04062022-18-6"/>
    <x v="498"/>
    <s v="MTR"/>
    <n v="124000"/>
    <x v="922"/>
    <n v="3.2807083709342991E-5"/>
    <n v="208.66807837995853"/>
  </r>
  <r>
    <s v="Trims Raw Materials"/>
    <x v="22"/>
    <s v="CIPL-03621"/>
    <s v="NAUTICA"/>
    <s v="RM04042022-60-9"/>
    <x v="504"/>
    <s v="MTR"/>
    <n v="915000"/>
    <x v="924"/>
    <n v="4.6924071244878446E-6"/>
    <n v="220.23355251890632"/>
  </r>
  <r>
    <s v="Trims Raw Materials"/>
    <x v="22"/>
    <s v="CIPL-03626"/>
    <s v="UNIQLO"/>
    <s v="RM04112022-17-2"/>
    <x v="500"/>
    <s v="MTR"/>
    <n v="1635000"/>
    <x v="920"/>
    <n v="7.1579091729475626E-6"/>
    <n v="600.30318149776929"/>
  </r>
  <r>
    <s v="Trims Raw Materials"/>
    <x v="22"/>
    <s v="CIPL-03626"/>
    <s v="UNIQLO"/>
    <s v="RM04112022-17-2"/>
    <x v="500"/>
    <s v="MTR"/>
    <n v="1635000"/>
    <x v="920"/>
    <n v="7.1579091729475626E-6"/>
    <n v="600.30318149776929"/>
  </r>
  <r>
    <s v="Trims Raw Materials"/>
    <x v="22"/>
    <s v="CIPL-03626"/>
    <s v="UNIQLO"/>
    <s v="RM04112022-17-2"/>
    <x v="500"/>
    <s v="MTR"/>
    <n v="795000"/>
    <x v="921"/>
    <n v="7.1579091729475609E-6"/>
    <n v="291.89053779249332"/>
  </r>
  <r>
    <s v="Trims Raw Materials"/>
    <x v="22"/>
    <s v="CIPL-03626"/>
    <s v="UNIQLO"/>
    <s v="RM04112022-29-1"/>
    <x v="501"/>
    <s v="MTR"/>
    <n v="152000"/>
    <x v="914"/>
    <n v="1.7397695906469768E-5"/>
    <n v="135.64444977778339"/>
  </r>
  <r>
    <s v="Trims Raw Materials"/>
    <x v="22"/>
    <s v="CIPL-03626"/>
    <s v="UNIQLO"/>
    <s v="RM04112022-29-1"/>
    <x v="501"/>
    <s v="MTR"/>
    <n v="192000"/>
    <x v="914"/>
    <n v="1.7397695906469768E-5"/>
    <n v="171.3403576140422"/>
  </r>
  <r>
    <s v="Trims Raw Materials"/>
    <x v="22"/>
    <s v="CIPL-03626"/>
    <s v="UNIQLO"/>
    <s v="RM04112022-29-1"/>
    <x v="501"/>
    <s v="MTR"/>
    <n v="192000"/>
    <x v="914"/>
    <n v="1.7397695906469768E-5"/>
    <n v="171.3403576140422"/>
  </r>
  <r>
    <s v="Trims Raw Materials"/>
    <x v="22"/>
    <s v="CIPL-03627"/>
    <s v="UNIQLO"/>
    <s v="RM04252022-8-5"/>
    <x v="497"/>
    <s v="MTR"/>
    <n v="228000"/>
    <x v="759"/>
    <n v="2.3196927875293028E-5"/>
    <n v="271.28889955556679"/>
  </r>
  <r>
    <s v="Trims Raw Materials"/>
    <x v="22"/>
    <s v="CIPL-03627"/>
    <s v="UNIQLO"/>
    <s v="RM04252022-8-5"/>
    <x v="497"/>
    <s v="MTR"/>
    <n v="249000"/>
    <x v="759"/>
    <n v="2.3196927875293028E-5"/>
    <n v="296.27603504094799"/>
  </r>
  <r>
    <s v="Trims Raw Materials"/>
    <x v="22"/>
    <s v="CIPL-03627"/>
    <s v="UNIQLO"/>
    <s v="RM04252022-8-6"/>
    <x v="498"/>
    <s v="MTR"/>
    <n v="52000"/>
    <x v="922"/>
    <n v="3.2807083709342991E-5"/>
    <n v="87.50596835288583"/>
  </r>
  <r>
    <s v="Trims Raw Materials"/>
    <x v="22"/>
    <s v="CIPL-03627"/>
    <s v="UNIQLO"/>
    <s v="RM04252022-8-6"/>
    <x v="498"/>
    <s v="MTR"/>
    <n v="126000"/>
    <x v="922"/>
    <n v="3.2807083709342991E-5"/>
    <n v="212.03369254737723"/>
  </r>
  <r>
    <s v="Trims Raw Materials"/>
    <x v="22"/>
    <s v="CIPL-03627"/>
    <s v="UNIQLO"/>
    <s v="RM04252022-8-6"/>
    <x v="498"/>
    <s v="MTR"/>
    <n v="120000"/>
    <x v="922"/>
    <n v="3.2807083709342991E-5"/>
    <n v="201.93685004512116"/>
  </r>
  <r>
    <s v="Trims Raw Materials"/>
    <x v="22"/>
    <s v="CIPL-03622"/>
    <s v="NAUTICA"/>
    <s v="RM05172022-78-6"/>
    <x v="505"/>
    <s v="MTR"/>
    <n v="2450000"/>
    <x v="925"/>
    <n v="4.6924071244878463E-6"/>
    <n v="589.69639745499524"/>
  </r>
  <r>
    <s v="Trims Raw Materials"/>
    <x v="22"/>
    <s v="CIPL-03625"/>
    <s v="NAUTICA"/>
    <s v="RM05242022-54-8"/>
    <x v="506"/>
    <s v="MTR"/>
    <n v="1820000"/>
    <x v="926"/>
    <n v="4.6924071244878463E-6"/>
    <n v="438.06018096656783"/>
  </r>
  <r>
    <s v="Trims Raw Materials"/>
    <x v="22"/>
    <s v="CIPL-03581"/>
    <s v="UNIQLO"/>
    <s v="RM02152022-12-2"/>
    <x v="500"/>
    <s v="MTR"/>
    <n v="45000"/>
    <x v="927"/>
    <n v="7.1755830227573135E-6"/>
    <n v="16.562901236024089"/>
  </r>
  <r>
    <s v="Trims Raw Materials"/>
    <x v="22"/>
    <s v="CIPL-03581"/>
    <s v="UNIQLO"/>
    <s v="RM02152022-12-2"/>
    <x v="500"/>
    <s v="MTR"/>
    <n v="350000"/>
    <x v="928"/>
    <n v="7.2061966554634778E-6"/>
    <n v="129.37216882941223"/>
  </r>
  <r>
    <s v="Trims Raw Materials"/>
    <x v="22"/>
    <s v="CIPL-03581"/>
    <s v="UNIQLO"/>
    <s v="RM02152022-12-2"/>
    <x v="500"/>
    <s v="MTR"/>
    <n v="15000"/>
    <x v="929"/>
    <n v="7.1579091729473813E-6"/>
    <n v="5.507368637594074"/>
  </r>
  <r>
    <s v="Trims Raw Materials"/>
    <x v="22"/>
    <s v="CIPL-03581"/>
    <s v="UNIQLO"/>
    <s v="RM02152022-12-2"/>
    <x v="500"/>
    <s v="MTR"/>
    <n v="390000"/>
    <x v="930"/>
    <n v="7.1849297702528485E-6"/>
    <n v="143.73212261039862"/>
  </r>
  <r>
    <s v="Trims Raw Materials"/>
    <x v="22"/>
    <s v="CIPL-03581"/>
    <s v="UNIQLO"/>
    <s v="RM03102022-16-1"/>
    <x v="501"/>
    <s v="MTR"/>
    <n v="271000"/>
    <x v="931"/>
    <n v="1.739732905995619E-5"/>
    <n v="241.83467617524815"/>
  </r>
  <r>
    <s v="Trims Raw Materials"/>
    <x v="22"/>
    <s v="CIPL-03581"/>
    <s v="UNIQLO"/>
    <s v="RM03102022-16-1"/>
    <x v="501"/>
    <s v="MTR"/>
    <n v="314000"/>
    <x v="914"/>
    <n v="1.7397695906469768E-5"/>
    <n v="280.21287651463149"/>
  </r>
  <r>
    <s v="Trims Raw Materials"/>
    <x v="22"/>
    <s v="CIPL-03581"/>
    <s v="UNIQLO"/>
    <s v="RM03102022-16-1"/>
    <x v="501"/>
    <s v="MTR"/>
    <n v="225000"/>
    <x v="932"/>
    <n v="1.7397254060224525E-5"/>
    <n v="200.78438216355053"/>
  </r>
  <r>
    <s v="Trims Raw Materials"/>
    <x v="22"/>
    <s v="CIPL-03591"/>
    <s v="UNIQLO"/>
    <s v="RM04172022-32-1"/>
    <x v="502"/>
    <s v="MTR"/>
    <n v="4090000"/>
    <x v="933"/>
    <n v="7.15790917294756E-6"/>
    <n v="1501.6758485173552"/>
  </r>
  <r>
    <s v="Trims Raw Materials"/>
    <x v="22"/>
    <s v="CIPL-03591"/>
    <s v="UNIQLO"/>
    <s v="RM04172022-32-1"/>
    <x v="502"/>
    <s v="MTR"/>
    <n v="5535000"/>
    <x v="934"/>
    <n v="7.1579091729475634E-6"/>
    <n v="2032.2190272722653"/>
  </r>
  <r>
    <s v="Trims Raw Materials"/>
    <x v="22"/>
    <s v="CIPL-03591"/>
    <s v="UNIQLO"/>
    <s v="RM04172022-32-1"/>
    <x v="502"/>
    <s v="MTR"/>
    <n v="4925000"/>
    <x v="919"/>
    <n v="7.1579091729475659E-6"/>
    <n v="1808.2527026767677"/>
  </r>
  <r>
    <s v="Trims Raw Materials"/>
    <x v="22"/>
    <s v="CIPL-03591"/>
    <s v="UNIQLO"/>
    <s v="RM04172022-41-1"/>
    <x v="503"/>
    <s v="MTR"/>
    <n v="275000"/>
    <x v="920"/>
    <n v="7.1579091729475626E-6"/>
    <n v="100.9684250225606"/>
  </r>
  <r>
    <s v="Trims Raw Materials"/>
    <x v="22"/>
    <s v="CIPL-03591"/>
    <s v="UNIQLO"/>
    <s v="RM04172022-41-1"/>
    <x v="503"/>
    <s v="MTR"/>
    <n v="275000"/>
    <x v="920"/>
    <n v="7.1579091729475626E-6"/>
    <n v="100.9684250225606"/>
  </r>
  <r>
    <s v="Trims Raw Materials"/>
    <x v="22"/>
    <s v="CIPL-03591"/>
    <s v="UNIQLO"/>
    <s v="RM04172022-41-1"/>
    <x v="503"/>
    <s v="MTR"/>
    <n v="115000"/>
    <x v="921"/>
    <n v="7.1579091729475609E-6"/>
    <n v="42.223159554888966"/>
  </r>
  <r>
    <s v="Trims Raw Materials"/>
    <x v="22"/>
    <s v="CIPL-03545"/>
    <s v="AMAZON"/>
    <s v="RM03192022-8-2"/>
    <x v="507"/>
    <s v="MTR"/>
    <n v="340000"/>
    <x v="910"/>
    <n v="8.450309440285316E-6"/>
    <n v="147.373105209697"/>
  </r>
  <r>
    <s v="Trims Raw Materials"/>
    <x v="22"/>
    <s v="CIPL-03545"/>
    <s v="AMAZON"/>
    <s v="RM03192022-8-2"/>
    <x v="507"/>
    <s v="MTR"/>
    <n v="300000"/>
    <x v="910"/>
    <n v="8.450309440285316E-6"/>
    <n v="130.03509283208558"/>
  </r>
  <r>
    <s v="Trims Raw Materials"/>
    <x v="22"/>
    <s v="CIPL-03545"/>
    <s v="AMAZON"/>
    <s v="RM03202022-11-1"/>
    <x v="508"/>
    <s v="MTR"/>
    <n v="44000"/>
    <x v="910"/>
    <n v="8.450309440285316E-6"/>
    <n v="19.071813615372552"/>
  </r>
  <r>
    <s v="Trims Raw Materials"/>
    <x v="22"/>
    <s v="CIPL-03577"/>
    <s v="UNIQLO"/>
    <s v="RM01282022-45-2"/>
    <x v="509"/>
    <s v="MTR"/>
    <n v="2394000"/>
    <x v="758"/>
    <n v="1.7894772932368905E-5"/>
    <n v="2197.4400864000909"/>
  </r>
  <r>
    <s v="Trims Raw Materials"/>
    <x v="22"/>
    <s v="CIPL-03577"/>
    <s v="UNIQLO"/>
    <s v="RM01282022-45-2"/>
    <x v="509"/>
    <s v="MTR"/>
    <n v="2478000"/>
    <x v="758"/>
    <n v="1.7894772932368905E-5"/>
    <n v="2274.54324732641"/>
  </r>
  <r>
    <s v="Trims Raw Materials"/>
    <x v="22"/>
    <s v="CIPL-03577"/>
    <s v="UNIQLO"/>
    <s v="RM01282022-45-2"/>
    <x v="509"/>
    <s v="MTR"/>
    <n v="4056000"/>
    <x v="769"/>
    <n v="1.7894772932368901E-5"/>
    <n v="3722.9811990136877"/>
  </r>
  <r>
    <s v="Trims Raw Materials"/>
    <x v="22"/>
    <s v="CIPL-03596"/>
    <s v="UNIQLO"/>
    <s v="RM04012022-7-2"/>
    <x v="510"/>
    <s v="MTR"/>
    <n v="15000"/>
    <x v="758"/>
    <n v="1.7894772932368905E-5"/>
    <n v="13.768421593985533"/>
  </r>
  <r>
    <s v="Trims Raw Materials"/>
    <x v="22"/>
    <s v="CIPL-03596"/>
    <s v="UNIQLO"/>
    <s v="RM04012022-7-2"/>
    <x v="510"/>
    <s v="MTR"/>
    <n v="450000"/>
    <x v="758"/>
    <n v="1.7894772932368905E-5"/>
    <n v="413.052647819566"/>
  </r>
  <r>
    <s v="Trims Raw Materials"/>
    <x v="22"/>
    <s v="CIPL-03596"/>
    <s v="UNIQLO"/>
    <s v="RM04012022-7-2"/>
    <x v="510"/>
    <s v="MTR"/>
    <n v="348000"/>
    <x v="758"/>
    <n v="1.7894772932368905E-5"/>
    <n v="319.42738098046436"/>
  </r>
  <r>
    <s v="Trims Raw Materials"/>
    <x v="22"/>
    <s v="CIPL-03596"/>
    <s v="UNIQLO"/>
    <s v="RM04012022-7-2"/>
    <x v="510"/>
    <s v="MTR"/>
    <n v="897000"/>
    <x v="758"/>
    <n v="1.7894772932368905E-5"/>
    <n v="823.35161132033488"/>
  </r>
  <r>
    <s v="Trims Raw Materials"/>
    <x v="22"/>
    <s v="CIPL-03626"/>
    <s v="UNIQLO"/>
    <s v="RM04112022-29-2"/>
    <x v="510"/>
    <s v="MTR"/>
    <n v="342000"/>
    <x v="760"/>
    <n v="1.7894772932368908E-5"/>
    <n v="313.92001234287017"/>
  </r>
  <r>
    <s v="Trims Raw Materials"/>
    <x v="22"/>
    <s v="CIPL-03626"/>
    <s v="UNIQLO"/>
    <s v="RM04112022-29-2"/>
    <x v="510"/>
    <s v="MTR"/>
    <n v="648000"/>
    <x v="760"/>
    <n v="1.7894772932368908E-5"/>
    <n v="594.79581286017515"/>
  </r>
  <r>
    <s v="Trims Raw Materials"/>
    <x v="22"/>
    <s v="CIPL-03626"/>
    <s v="UNIQLO"/>
    <s v="RM04112022-29-2"/>
    <x v="510"/>
    <s v="MTR"/>
    <n v="648000"/>
    <x v="760"/>
    <n v="1.7894772932368908E-5"/>
    <n v="594.79581286017515"/>
  </r>
  <r>
    <s v="Trims Raw Materials"/>
    <x v="22"/>
    <s v="CIPL-03581"/>
    <s v="UNIQLO"/>
    <s v="RM03102022-16-2"/>
    <x v="510"/>
    <s v="MTR"/>
    <n v="336000"/>
    <x v="760"/>
    <n v="1.7894772932368908E-5"/>
    <n v="308.41264370527597"/>
  </r>
  <r>
    <s v="Trims Raw Materials"/>
    <x v="22"/>
    <s v="CIPL-03581"/>
    <s v="UNIQLO"/>
    <s v="RM03102022-16-2"/>
    <x v="510"/>
    <s v="MTR"/>
    <n v="2091000"/>
    <x v="758"/>
    <n v="1.7894772932368905E-5"/>
    <n v="1919.3179702015832"/>
  </r>
  <r>
    <s v="Trims Raw Materials"/>
    <x v="22"/>
    <s v="CIPL-03581"/>
    <s v="UNIQLO"/>
    <s v="RM03102022-16-2"/>
    <x v="510"/>
    <s v="MTR"/>
    <n v="981000"/>
    <x v="758"/>
    <n v="1.7894772932368905E-5"/>
    <n v="900.45477224665387"/>
  </r>
  <r>
    <s v="Trims Raw Materials"/>
    <x v="22"/>
    <s v="CIPL-03581"/>
    <s v="UNIQLO"/>
    <s v="RM03102022-19-1"/>
    <x v="511"/>
    <s v="MTR"/>
    <n v="95000"/>
    <x v="920"/>
    <n v="7.1579091729475626E-6"/>
    <n v="34.880001371430019"/>
  </r>
  <r>
    <s v="Trims Raw Materials"/>
    <x v="22"/>
    <s v="CIPL-03533"/>
    <s v="LEVIS"/>
    <s v="RM03022022-45-1"/>
    <x v="407"/>
    <s v="MTR"/>
    <n v="170000"/>
    <x v="935"/>
    <n v="5.1228173492663925E-5"/>
    <n v="446.70878949375287"/>
  </r>
  <r>
    <s v="Trims Raw Materials"/>
    <x v="22"/>
    <s v="CIPL-03509"/>
    <s v="AMAZON"/>
    <s v="RM01092022-17-1"/>
    <x v="512"/>
    <s v="MTR"/>
    <n v="2000"/>
    <x v="14"/>
    <n v="0"/>
    <n v="0"/>
  </r>
  <r>
    <s v="Trims Raw Materials"/>
    <x v="22"/>
    <s v="CIPL-03509"/>
    <s v="AMAZON"/>
    <s v="RM01092022-3-1"/>
    <x v="513"/>
    <s v="MTR"/>
    <n v="108000"/>
    <x v="14"/>
    <n v="0"/>
    <n v="0"/>
  </r>
  <r>
    <s v="Trims Raw Materials"/>
    <x v="22"/>
    <s v="CIPL-03509"/>
    <s v="AMAZON"/>
    <s v="RM01092022-3-1"/>
    <x v="513"/>
    <s v="MTR"/>
    <n v="5000"/>
    <x v="14"/>
    <n v="0"/>
    <n v="0"/>
  </r>
  <r>
    <s v="Trims Raw Materials"/>
    <x v="22"/>
    <s v="CIPL-03509"/>
    <s v="AMAZON"/>
    <s v="RM01092022-3-1"/>
    <x v="513"/>
    <s v="MTR"/>
    <n v="5000"/>
    <x v="14"/>
    <n v="0"/>
    <n v="0"/>
  </r>
  <r>
    <s v="Trims Raw Materials"/>
    <x v="22"/>
    <s v="CIPL-03509"/>
    <s v="AMAZON"/>
    <s v="RM01092022-3-1"/>
    <x v="513"/>
    <s v="MTR"/>
    <n v="2000"/>
    <x v="14"/>
    <n v="0"/>
    <n v="0"/>
  </r>
  <r>
    <s v="Trims Raw Materials"/>
    <x v="22"/>
    <s v="CIPL-03509"/>
    <s v="AMAZON"/>
    <s v="RM01092022-3-10"/>
    <x v="514"/>
    <s v="MTR"/>
    <n v="167000"/>
    <x v="14"/>
    <n v="0"/>
    <n v="0"/>
  </r>
  <r>
    <s v="Trims Raw Materials"/>
    <x v="22"/>
    <s v="CIPL-03509"/>
    <s v="AMAZON"/>
    <s v="RM01092022-3-5"/>
    <x v="515"/>
    <s v="MTR"/>
    <n v="146000"/>
    <x v="14"/>
    <n v="0"/>
    <n v="0"/>
  </r>
  <r>
    <s v="Trims Raw Materials"/>
    <x v="22"/>
    <s v="CIPL-03509"/>
    <s v="AMAZON"/>
    <s v="RM01092022-3-7"/>
    <x v="516"/>
    <s v="MTR"/>
    <n v="230000"/>
    <x v="14"/>
    <n v="0"/>
    <n v="0"/>
  </r>
  <r>
    <s v="Trims Raw Materials"/>
    <x v="22"/>
    <s v="CIPL-03509"/>
    <s v="AMAZON"/>
    <s v="RM01292022-26-1"/>
    <x v="517"/>
    <s v="MTR"/>
    <n v="30000"/>
    <x v="14"/>
    <n v="0"/>
    <n v="0"/>
  </r>
  <r>
    <s v="Trims Raw Materials"/>
    <x v="22"/>
    <s v="CIPL-03526"/>
    <s v="UNIQLO"/>
    <s v="RM11022021-11-1"/>
    <x v="518"/>
    <s v="MTR"/>
    <n v="171000"/>
    <x v="761"/>
    <n v="2.1871389139561995E-5"/>
    <n v="191.84000754286512"/>
  </r>
  <r>
    <s v="Trims Raw Materials"/>
    <x v="22"/>
    <s v="CIPL-03526"/>
    <s v="UNIQLO"/>
    <s v="RM11022021-11-1"/>
    <x v="518"/>
    <s v="MTR"/>
    <n v="2000"/>
    <x v="761"/>
    <n v="2.1871389139561995E-5"/>
    <n v="2.2437427782791244"/>
  </r>
  <r>
    <s v="Trims Raw Materials"/>
    <x v="22"/>
    <s v="CIPL-03526"/>
    <s v="UNIQLO"/>
    <s v="RM11022021-11-1"/>
    <x v="518"/>
    <s v="MTR"/>
    <n v="129000"/>
    <x v="761"/>
    <n v="2.1871389139561995E-5"/>
    <n v="144.72140919900352"/>
  </r>
  <r>
    <s v="Trims Raw Materials"/>
    <x v="22"/>
    <s v="CIPL-03510"/>
    <s v="AMAZON"/>
    <s v="RM01302022-15-12"/>
    <x v="519"/>
    <s v="MTR"/>
    <n v="453000"/>
    <x v="831"/>
    <n v="1.4315818345895125E-5"/>
    <n v="332.64506571069052"/>
  </r>
  <r>
    <s v="Trims Raw Materials"/>
    <x v="22"/>
    <s v="CIPL-03510"/>
    <s v="AMAZON"/>
    <s v="RM01302022-15-4"/>
    <x v="520"/>
    <s v="MTR"/>
    <n v="50000"/>
    <x v="831"/>
    <n v="1.4315818345895125E-5"/>
    <n v="36.715790917294761"/>
  </r>
  <r>
    <s v="Trims Raw Materials"/>
    <x v="22"/>
    <s v="CIPL-03510"/>
    <s v="AMAZON"/>
    <s v="RM01302022-15-4"/>
    <x v="520"/>
    <s v="MTR"/>
    <n v="5000"/>
    <x v="831"/>
    <n v="1.4315818345895125E-5"/>
    <n v="3.6715790917294759"/>
  </r>
  <r>
    <s v="Trims Raw Materials"/>
    <x v="22"/>
    <s v="CIPL-03510"/>
    <s v="AMAZON"/>
    <s v="RM01302022-15-7"/>
    <x v="521"/>
    <s v="MTR"/>
    <n v="3000"/>
    <x v="831"/>
    <n v="1.4315818345895125E-5"/>
    <n v="2.2029474550376857"/>
  </r>
  <r>
    <s v="Trims Raw Materials"/>
    <x v="22"/>
    <s v="CIPL-03510"/>
    <s v="AMAZON"/>
    <s v="RM01302022-15-7"/>
    <x v="521"/>
    <s v="MTR"/>
    <n v="126000"/>
    <x v="832"/>
    <n v="1.4315818345895122E-5"/>
    <n v="92.523793111582776"/>
  </r>
  <r>
    <s v="Trims Raw Materials"/>
    <x v="22"/>
    <s v="CIPL-03510"/>
    <s v="AMAZON"/>
    <s v="RM01302022-15-7"/>
    <x v="521"/>
    <s v="MTR"/>
    <n v="408000"/>
    <x v="832"/>
    <n v="1.4315818345895122E-5"/>
    <n v="299.60085388512522"/>
  </r>
  <r>
    <s v="Trims Raw Materials"/>
    <x v="22"/>
    <s v="CIPL-03510"/>
    <s v="AMAZON"/>
    <s v="RM01302022-15-7"/>
    <x v="521"/>
    <s v="MTR"/>
    <n v="171000"/>
    <x v="831"/>
    <n v="1.4315818345895125E-5"/>
    <n v="125.56800493714807"/>
  </r>
  <r>
    <s v="Trims Raw Materials"/>
    <x v="22"/>
    <s v="CIPL-03510"/>
    <s v="AMAZON"/>
    <s v="RM01302022-15-7"/>
    <x v="521"/>
    <s v="MTR"/>
    <n v="3000"/>
    <x v="831"/>
    <n v="1.4315818345895125E-5"/>
    <n v="2.2029474550376857"/>
  </r>
  <r>
    <s v="Trims Raw Materials"/>
    <x v="22"/>
    <s v="CIPL-03504"/>
    <s v="AMAZON"/>
    <s v="RM01292022-15-1"/>
    <x v="517"/>
    <s v="MTR"/>
    <n v="3000"/>
    <x v="936"/>
    <n v="1.4116987535535439E-5"/>
    <n v="2.1723509626066018"/>
  </r>
  <r>
    <s v="Trims Raw Materials"/>
    <x v="22"/>
    <s v="CIPL-03547"/>
    <s v="AMAZON"/>
    <s v="RM02132022-68-1"/>
    <x v="522"/>
    <s v="MTR"/>
    <n v="63000"/>
    <x v="937"/>
    <n v="1.4315818345895128E-5"/>
    <n v="46.261896555791409"/>
  </r>
  <r>
    <s v="Trims Raw Materials"/>
    <x v="22"/>
    <s v="CIPL-03547"/>
    <s v="AMAZON"/>
    <s v="RM02132022-68-1"/>
    <x v="522"/>
    <s v="MTR"/>
    <n v="72000"/>
    <x v="831"/>
    <n v="1.4315818345895125E-5"/>
    <n v="52.870738920904458"/>
  </r>
  <r>
    <s v="Trims Raw Materials"/>
    <x v="22"/>
    <s v="CIPL-03547"/>
    <s v="AMAZON"/>
    <s v="RM02132022-68-1"/>
    <x v="522"/>
    <s v="MTR"/>
    <n v="117000"/>
    <x v="832"/>
    <n v="1.4315818345895122E-5"/>
    <n v="85.914950746469728"/>
  </r>
  <r>
    <s v="Trims Raw Materials"/>
    <x v="22"/>
    <s v="CIPL-03547"/>
    <s v="AMAZON"/>
    <s v="RM02132022-68-1"/>
    <x v="522"/>
    <s v="MTR"/>
    <n v="159000"/>
    <x v="831"/>
    <n v="1.4315818345895125E-5"/>
    <n v="116.75621511699734"/>
  </r>
  <r>
    <s v="Trims Raw Materials"/>
    <x v="22"/>
    <s v="CIPL-03546"/>
    <s v="AMAZON"/>
    <s v="RM03152022-51-2"/>
    <x v="523"/>
    <s v="MTR"/>
    <n v="1671000"/>
    <x v="832"/>
    <n v="1.4315818345895122E-5"/>
    <n v="1227.0417324559908"/>
  </r>
  <r>
    <s v="Trims Raw Materials"/>
    <x v="22"/>
    <s v="CIPL-03546"/>
    <s v="AMAZON"/>
    <s v="RM03152022-51-2"/>
    <x v="523"/>
    <s v="MTR"/>
    <n v="399000"/>
    <x v="832"/>
    <n v="1.4315818345895122E-5"/>
    <n v="292.99201152001217"/>
  </r>
  <r>
    <s v="Trims Raw Materials"/>
    <x v="22"/>
    <s v="CIPL-03546"/>
    <s v="AMAZON"/>
    <s v="RM03152022-51-2"/>
    <x v="523"/>
    <s v="MTR"/>
    <n v="177000"/>
    <x v="937"/>
    <n v="1.4315818345895128E-5"/>
    <n v="129.97389984722349"/>
  </r>
  <r>
    <s v="Trims Raw Materials"/>
    <x v="22"/>
    <s v="CIPL-03546"/>
    <s v="AMAZON"/>
    <s v="RM03152022-51-2"/>
    <x v="523"/>
    <s v="MTR"/>
    <n v="741000"/>
    <x v="832"/>
    <n v="1.4315818345895122E-5"/>
    <n v="544.12802139430823"/>
  </r>
  <r>
    <s v="Trims Raw Materials"/>
    <x v="22"/>
    <s v="CIPL-03546"/>
    <s v="AMAZON"/>
    <s v="RM03152022-51-2"/>
    <x v="523"/>
    <s v="MTR"/>
    <n v="264000"/>
    <x v="831"/>
    <n v="1.4315818345895125E-5"/>
    <n v="193.85937604331633"/>
  </r>
  <r>
    <s v="Trims Raw Materials"/>
    <x v="22"/>
    <s v="CIPL-03592"/>
    <s v="UNIQLO"/>
    <s v="RM03182022-12-1"/>
    <x v="524"/>
    <s v="MTR"/>
    <n v="10000"/>
    <x v="934"/>
    <n v="7.1579091729475634E-6"/>
    <n v="3.6715790917294764"/>
  </r>
  <r>
    <s v="Trims Raw Materials"/>
    <x v="22"/>
    <s v="CIPL-03592"/>
    <s v="UNIQLO"/>
    <s v="RM03312022-71-1"/>
    <x v="525"/>
    <s v="MTR"/>
    <n v="57000"/>
    <x v="838"/>
    <n v="5.898647374003083E-6"/>
    <n v="17.246222900318177"/>
  </r>
  <r>
    <s v="Trims Raw Materials"/>
    <x v="22"/>
    <s v="CIPL-03592"/>
    <s v="UNIQLO"/>
    <s v="RM03312022-71-1"/>
    <x v="525"/>
    <s v="MTR"/>
    <n v="51000"/>
    <x v="833"/>
    <n v="5.8986473740030839E-6"/>
    <n v="15.43083101607416"/>
  </r>
  <r>
    <s v="Trims Raw Materials"/>
    <x v="22"/>
    <s v="CIPL-03592"/>
    <s v="UNIQLO"/>
    <s v="RM03312022-71-1"/>
    <x v="525"/>
    <s v="MTR"/>
    <n v="102000"/>
    <x v="833"/>
    <n v="5.8986473740030839E-6"/>
    <n v="30.86166203214832"/>
  </r>
  <r>
    <s v="Trims Raw Materials"/>
    <x v="22"/>
    <s v="CIPL-03592"/>
    <s v="UNIQLO"/>
    <s v="RM03312022-71-1"/>
    <x v="525"/>
    <s v="MTR"/>
    <n v="91000"/>
    <x v="938"/>
    <n v="5.8993756919897485E-6"/>
    <n v="27.536843187971066"/>
  </r>
  <r>
    <s v="Trims Raw Materials"/>
    <x v="22"/>
    <s v="CIPL-03592"/>
    <s v="UNIQLO"/>
    <s v="RM03312022-71-1"/>
    <x v="525"/>
    <s v="MTR"/>
    <n v="30000"/>
    <x v="833"/>
    <n v="5.8986473740030839E-6"/>
    <n v="9.0769594212200939"/>
  </r>
  <r>
    <s v="Trims Raw Materials"/>
    <x v="22"/>
    <s v="CIPL-03587"/>
    <s v="UNIQLO"/>
    <s v="RM03252022-20-1"/>
    <x v="526"/>
    <s v="MTR"/>
    <n v="75000"/>
    <x v="920"/>
    <n v="7.1579091729475626E-6"/>
    <n v="27.536843187971069"/>
  </r>
  <r>
    <s v="Trims Raw Materials"/>
    <x v="22"/>
    <s v="CIPL-03587"/>
    <s v="UNIQLO"/>
    <s v="RM03252022-20-1"/>
    <x v="526"/>
    <s v="MTR"/>
    <n v="190000"/>
    <x v="920"/>
    <n v="7.1579091729475626E-6"/>
    <n v="69.760002742860038"/>
  </r>
  <r>
    <s v="Trims Raw Materials"/>
    <x v="22"/>
    <s v="CIPL-03583"/>
    <s v="UNIQLO"/>
    <s v="RM01142022-11-1"/>
    <x v="518"/>
    <s v="MTR"/>
    <n v="255000"/>
    <x v="14"/>
    <n v="0"/>
    <n v="0"/>
  </r>
  <r>
    <s v="Trims Raw Materials"/>
    <x v="22"/>
    <s v="CIPL-03583"/>
    <s v="UNIQLO"/>
    <s v="RM01142022-11-1"/>
    <x v="518"/>
    <s v="MTR"/>
    <n v="369000"/>
    <x v="14"/>
    <n v="0"/>
    <n v="0"/>
  </r>
  <r>
    <s v="Trims Raw Materials"/>
    <x v="22"/>
    <s v="CIPL-03597"/>
    <s v="UNIQLO"/>
    <s v="RM04062022-18-1"/>
    <x v="524"/>
    <s v="MTR"/>
    <n v="225000"/>
    <x v="920"/>
    <n v="7.1579091729475626E-6"/>
    <n v="82.610529563913204"/>
  </r>
  <r>
    <s v="Trims Raw Materials"/>
    <x v="22"/>
    <s v="CIPL-03597"/>
    <s v="UNIQLO"/>
    <s v="RM04062022-18-1"/>
    <x v="524"/>
    <s v="MTR"/>
    <n v="5000"/>
    <x v="929"/>
    <n v="7.1579091729473813E-6"/>
    <n v="1.8357895458646913"/>
  </r>
  <r>
    <s v="Trims Raw Materials"/>
    <x v="22"/>
    <s v="CIPL-03597"/>
    <s v="UNIQLO"/>
    <s v="RM04062022-18-1"/>
    <x v="524"/>
    <s v="MTR"/>
    <n v="25000"/>
    <x v="920"/>
    <n v="7.1579091729475626E-6"/>
    <n v="9.1789477293236903"/>
  </r>
  <r>
    <s v="Trims Raw Materials"/>
    <x v="22"/>
    <s v="CIPL-03597"/>
    <s v="UNIQLO"/>
    <s v="RM04062022-21-1"/>
    <x v="525"/>
    <s v="MTR"/>
    <n v="15000"/>
    <x v="939"/>
    <n v="1.4514649156254777E-5"/>
    <n v="11.167719737343822"/>
  </r>
  <r>
    <s v="Trims Raw Materials"/>
    <x v="22"/>
    <s v="CIPL-03597"/>
    <s v="UNIQLO"/>
    <s v="RM04062022-21-1"/>
    <x v="525"/>
    <s v="MTR"/>
    <n v="15000"/>
    <x v="939"/>
    <n v="1.4514649156254777E-5"/>
    <n v="11.167719737343822"/>
  </r>
  <r>
    <s v="Trims Raw Materials"/>
    <x v="22"/>
    <s v="CIPL-03597"/>
    <s v="UNIQLO"/>
    <s v="RM04062022-21-1"/>
    <x v="525"/>
    <s v="MTR"/>
    <n v="15000"/>
    <x v="939"/>
    <n v="1.4514649156254777E-5"/>
    <n v="11.167719737343822"/>
  </r>
  <r>
    <s v="Trims Raw Materials"/>
    <x v="22"/>
    <s v="CIPL-03597"/>
    <s v="UNIQLO"/>
    <s v="RM04062022-21-1"/>
    <x v="525"/>
    <s v="MTR"/>
    <n v="15000"/>
    <x v="939"/>
    <n v="1.4514649156254777E-5"/>
    <n v="11.167719737343822"/>
  </r>
  <r>
    <s v="Trims Raw Materials"/>
    <x v="22"/>
    <s v="CIPL-03597"/>
    <s v="UNIQLO"/>
    <s v="RM04062022-21-1"/>
    <x v="525"/>
    <s v="MTR"/>
    <n v="15000"/>
    <x v="939"/>
    <n v="1.4514649156254777E-5"/>
    <n v="11.167719737343822"/>
  </r>
  <r>
    <s v="Trims Raw Materials"/>
    <x v="22"/>
    <s v="CIPL-03627"/>
    <s v="UNIQLO"/>
    <s v="RM04252022-12-1"/>
    <x v="525"/>
    <s v="MTR"/>
    <n v="60000"/>
    <x v="833"/>
    <n v="5.8986473740030839E-6"/>
    <n v="18.153918842440188"/>
  </r>
  <r>
    <s v="Trims Raw Materials"/>
    <x v="22"/>
    <s v="CIPL-03627"/>
    <s v="UNIQLO"/>
    <s v="RM04252022-12-1"/>
    <x v="525"/>
    <s v="MTR"/>
    <n v="45000"/>
    <x v="838"/>
    <n v="5.898647374003083E-6"/>
    <n v="13.615439131830138"/>
  </r>
  <r>
    <s v="Trims Raw Materials"/>
    <x v="22"/>
    <s v="CIPL-03627"/>
    <s v="UNIQLO"/>
    <s v="RM04252022-12-1"/>
    <x v="525"/>
    <s v="MTR"/>
    <n v="60000"/>
    <x v="833"/>
    <n v="5.8986473740030839E-6"/>
    <n v="18.153918842440188"/>
  </r>
  <r>
    <s v="Trims Raw Materials"/>
    <x v="22"/>
    <s v="CIPL-03627"/>
    <s v="UNIQLO"/>
    <s v="RM04252022-8-1"/>
    <x v="524"/>
    <s v="MTR"/>
    <n v="3535000"/>
    <x v="921"/>
    <n v="7.1579091729475609E-6"/>
    <n v="1297.9032089263696"/>
  </r>
  <r>
    <s v="Trims Raw Materials"/>
    <x v="22"/>
    <s v="CIPL-03627"/>
    <s v="UNIQLO"/>
    <s v="RM04252022-8-1"/>
    <x v="524"/>
    <s v="MTR"/>
    <n v="5430000"/>
    <x v="921"/>
    <n v="7.1579091729475609E-6"/>
    <n v="1993.6674468091053"/>
  </r>
  <r>
    <s v="Trims Raw Materials"/>
    <x v="22"/>
    <s v="CIPL-03627"/>
    <s v="UNIQLO"/>
    <s v="RM04252022-8-1"/>
    <x v="524"/>
    <s v="MTR"/>
    <n v="165000"/>
    <x v="921"/>
    <n v="7.1579091729475609E-6"/>
    <n v="60.581055013536343"/>
  </r>
  <r>
    <s v="Trims Raw Materials"/>
    <x v="22"/>
    <s v="CIPL-03627"/>
    <s v="UNIQLO"/>
    <s v="RM04252022-8-1"/>
    <x v="524"/>
    <s v="MTR"/>
    <n v="8700000"/>
    <x v="920"/>
    <n v="7.1579091729475626E-6"/>
    <n v="3194.2738098046443"/>
  </r>
  <r>
    <s v="Trims Raw Materials"/>
    <x v="22"/>
    <s v="CIPL-03627"/>
    <s v="UNIQLO"/>
    <s v="RM04252022-8-1"/>
    <x v="524"/>
    <s v="MTR"/>
    <n v="1425000"/>
    <x v="920"/>
    <n v="7.1579091729475626E-6"/>
    <n v="523.2000205714503"/>
  </r>
  <r>
    <s v="Trims Raw Materials"/>
    <x v="22"/>
    <s v="CIPL-03622"/>
    <s v="NAUTICA"/>
    <s v="RM05172022-78-2"/>
    <x v="527"/>
    <s v="MTR"/>
    <n v="1203000"/>
    <x v="838"/>
    <n v="5.898647374003083E-6"/>
    <n v="363.98607279092568"/>
  </r>
  <r>
    <s v="Trims Raw Materials"/>
    <x v="22"/>
    <s v="CIPL-03622"/>
    <s v="NAUTICA"/>
    <s v="RM05172022-78-2"/>
    <x v="527"/>
    <s v="MTR"/>
    <n v="615000"/>
    <x v="838"/>
    <n v="5.898647374003083E-6"/>
    <n v="186.07766813501189"/>
  </r>
  <r>
    <s v="Trims Raw Materials"/>
    <x v="22"/>
    <s v="CIPL-03622"/>
    <s v="NAUTICA"/>
    <s v="RM05172022-78-2"/>
    <x v="527"/>
    <s v="MTR"/>
    <n v="1110000"/>
    <x v="833"/>
    <n v="5.8986473740030839E-6"/>
    <n v="335.84749858514346"/>
  </r>
  <r>
    <s v="Trims Raw Materials"/>
    <x v="22"/>
    <s v="CIPL-03622"/>
    <s v="NAUTICA"/>
    <s v="RM05172022-78-2"/>
    <x v="527"/>
    <s v="MTR"/>
    <n v="906000"/>
    <x v="838"/>
    <n v="5.898647374003083E-6"/>
    <n v="274.12417452084679"/>
  </r>
  <r>
    <s v="Trims Raw Materials"/>
    <x v="22"/>
    <s v="CIPL-03622"/>
    <s v="NAUTICA"/>
    <s v="RM05172022-78-2"/>
    <x v="527"/>
    <s v="MTR"/>
    <n v="627000"/>
    <x v="838"/>
    <n v="5.898647374003083E-6"/>
    <n v="189.70845190349993"/>
  </r>
  <r>
    <s v="Trims Raw Materials"/>
    <x v="22"/>
    <s v="CIPL-03622"/>
    <s v="NAUTICA"/>
    <s v="RM05172022-78-2"/>
    <x v="527"/>
    <s v="MTR"/>
    <n v="726000"/>
    <x v="838"/>
    <n v="5.898647374003083E-6"/>
    <n v="219.66241799352625"/>
  </r>
  <r>
    <s v="Trims Raw Materials"/>
    <x v="22"/>
    <s v="CIPL-03622"/>
    <s v="NAUTICA"/>
    <s v="RM05172022-78-2"/>
    <x v="527"/>
    <s v="MTR"/>
    <n v="642000"/>
    <x v="833"/>
    <n v="5.8986473740030839E-6"/>
    <n v="194.24693161411"/>
  </r>
  <r>
    <s v="Trims Raw Materials"/>
    <x v="22"/>
    <s v="CIPL-03622"/>
    <s v="NAUTICA"/>
    <s v="RM05172022-78-2"/>
    <x v="527"/>
    <s v="MTR"/>
    <n v="867000"/>
    <x v="940"/>
    <n v="5.7660935004299805E-6"/>
    <n v="256.42920306487281"/>
  </r>
  <r>
    <s v="Trims Raw Materials"/>
    <x v="22"/>
    <s v="CIPL-03622"/>
    <s v="NAUTICA"/>
    <s v="RM05172022-78-5"/>
    <x v="528"/>
    <s v="MTR"/>
    <n v="1395000"/>
    <x v="940"/>
    <n v="5.7660935004299805E-6"/>
    <n v="412.59370043309985"/>
  </r>
  <r>
    <s v="Trims Raw Materials"/>
    <x v="22"/>
    <s v="CIPL-03622"/>
    <s v="NAUTICA"/>
    <s v="RM05172022-78-7"/>
    <x v="529"/>
    <s v="MTR"/>
    <n v="1353000"/>
    <x v="838"/>
    <n v="5.898647374003083E-6"/>
    <n v="409.37086989702618"/>
  </r>
  <r>
    <s v="Trims Raw Materials"/>
    <x v="22"/>
    <s v="CIPL-03622"/>
    <s v="NAUTICA"/>
    <s v="RM05172022-78-8"/>
    <x v="530"/>
    <s v="MTR"/>
    <n v="870000"/>
    <x v="833"/>
    <n v="5.8986473740030839E-6"/>
    <n v="263.23182321538275"/>
  </r>
  <r>
    <s v="Trims Raw Materials"/>
    <x v="22"/>
    <s v="CIPL-03622"/>
    <s v="NAUTICA"/>
    <s v="RM05172022-78-9"/>
    <x v="531"/>
    <s v="MTR"/>
    <n v="897000"/>
    <x v="833"/>
    <n v="5.8986473740030839E-6"/>
    <n v="271.4010866944808"/>
  </r>
  <r>
    <s v="Trims Raw Materials"/>
    <x v="22"/>
    <s v="CIPL-03622"/>
    <s v="NAUTICA"/>
    <s v="RM05172022-82-1"/>
    <x v="532"/>
    <s v="MTR"/>
    <n v="1026000"/>
    <x v="838"/>
    <n v="5.898647374003083E-6"/>
    <n v="310.43201220572718"/>
  </r>
  <r>
    <s v="Trims Raw Materials"/>
    <x v="22"/>
    <s v="CIPL-03622"/>
    <s v="NAUTICA"/>
    <s v="RM05172022-82-1"/>
    <x v="532"/>
    <s v="MTR"/>
    <n v="924000"/>
    <x v="838"/>
    <n v="5.898647374003083E-6"/>
    <n v="279.57035017357884"/>
  </r>
  <r>
    <s v="Trims Raw Materials"/>
    <x v="22"/>
    <s v="CIPL-03622"/>
    <s v="NAUTICA"/>
    <s v="RM05172022-82-1"/>
    <x v="532"/>
    <s v="MTR"/>
    <n v="240000"/>
    <x v="833"/>
    <n v="5.8986473740030839E-6"/>
    <n v="72.615675369760751"/>
  </r>
  <r>
    <s v="Trims Raw Materials"/>
    <x v="22"/>
    <s v="CIPL-03622"/>
    <s v="NAUTICA"/>
    <s v="RM05172022-82-1"/>
    <x v="532"/>
    <s v="MTR"/>
    <n v="300000"/>
    <x v="838"/>
    <n v="5.898647374003083E-6"/>
    <n v="90.769594212200928"/>
  </r>
  <r>
    <s v="Trims Raw Materials"/>
    <x v="22"/>
    <s v="CIPL-03622"/>
    <s v="NAUTICA"/>
    <s v="RM05172022-82-1"/>
    <x v="532"/>
    <s v="MTR"/>
    <n v="963000"/>
    <x v="838"/>
    <n v="5.898647374003083E-6"/>
    <n v="291.37039742116497"/>
  </r>
  <r>
    <s v="Trims Raw Materials"/>
    <x v="22"/>
    <s v="CIPL-03622"/>
    <s v="NAUTICA"/>
    <s v="RM05172022-82-1"/>
    <x v="532"/>
    <s v="MTR"/>
    <n v="1146000"/>
    <x v="833"/>
    <n v="5.8986473740030839E-6"/>
    <n v="346.73984989060762"/>
  </r>
  <r>
    <s v="Trims Raw Materials"/>
    <x v="22"/>
    <s v="CIPL-03622"/>
    <s v="NAUTICA"/>
    <s v="RM05172022-82-1"/>
    <x v="532"/>
    <s v="MTR"/>
    <n v="798000"/>
    <x v="833"/>
    <n v="5.8986473740030839E-6"/>
    <n v="241.44712060445451"/>
  </r>
  <r>
    <s v="Trims Raw Materials"/>
    <x v="22"/>
    <s v="CIPL-03622"/>
    <s v="NAUTICA"/>
    <s v="RM05172022-82-1"/>
    <x v="532"/>
    <s v="MTR"/>
    <n v="300000"/>
    <x v="838"/>
    <n v="5.898647374003083E-6"/>
    <n v="90.769594212200928"/>
  </r>
  <r>
    <s v="Trims Raw Materials"/>
    <x v="22"/>
    <s v="CIPL-03622"/>
    <s v="NAUTICA"/>
    <s v="RM05172022-83-2"/>
    <x v="533"/>
    <s v="MTR"/>
    <n v="135000"/>
    <x v="838"/>
    <n v="5.898647374003083E-6"/>
    <n v="40.846317395490416"/>
  </r>
  <r>
    <s v="Trims Raw Materials"/>
    <x v="22"/>
    <s v="CIPL-03625"/>
    <s v="NAUTICA"/>
    <s v="RM05242022-54-2"/>
    <x v="534"/>
    <s v="MTR"/>
    <n v="258000"/>
    <x v="941"/>
    <n v="5.7660935004299796E-6"/>
    <n v="76.307652123110927"/>
  </r>
  <r>
    <s v="Trims Raw Materials"/>
    <x v="22"/>
    <s v="CIPL-03625"/>
    <s v="NAUTICA"/>
    <s v="RM05242022-54-2"/>
    <x v="534"/>
    <s v="MTR"/>
    <n v="627000"/>
    <x v="838"/>
    <n v="5.898647374003083E-6"/>
    <n v="189.70845190349993"/>
  </r>
  <r>
    <s v="Trims Raw Materials"/>
    <x v="22"/>
    <s v="CIPL-03625"/>
    <s v="NAUTICA"/>
    <s v="RM05242022-54-2"/>
    <x v="534"/>
    <s v="MTR"/>
    <n v="1449000"/>
    <x v="838"/>
    <n v="5.898647374003083E-6"/>
    <n v="438.41714004493048"/>
  </r>
  <r>
    <s v="Trims Raw Materials"/>
    <x v="22"/>
    <s v="CIPL-03625"/>
    <s v="NAUTICA"/>
    <s v="RM05242022-54-2"/>
    <x v="534"/>
    <s v="MTR"/>
    <n v="1122000"/>
    <x v="833"/>
    <n v="5.8986473740030839E-6"/>
    <n v="339.47828235363153"/>
  </r>
  <r>
    <s v="Trims Raw Materials"/>
    <x v="22"/>
    <s v="CIPL-03625"/>
    <s v="NAUTICA"/>
    <s v="RM05242022-54-5"/>
    <x v="535"/>
    <s v="MTR"/>
    <n v="453000"/>
    <x v="838"/>
    <n v="5.898647374003083E-6"/>
    <n v="137.0620872604234"/>
  </r>
  <r>
    <s v="Trims Raw Materials"/>
    <x v="22"/>
    <s v="CIPL-03625"/>
    <s v="NAUTICA"/>
    <s v="RM05242022-54-6"/>
    <x v="536"/>
    <s v="MTR"/>
    <n v="1080000"/>
    <x v="838"/>
    <n v="5.898647374003083E-6"/>
    <n v="326.77053916392333"/>
  </r>
  <r>
    <s v="Trims Raw Materials"/>
    <x v="22"/>
    <s v="CIPL-03625"/>
    <s v="NAUTICA"/>
    <s v="RM05242022-54-7"/>
    <x v="537"/>
    <s v="MTR"/>
    <n v="219000"/>
    <x v="838"/>
    <n v="5.898647374003083E-6"/>
    <n v="66.261803774906667"/>
  </r>
  <r>
    <s v="Trims Raw Materials"/>
    <x v="22"/>
    <s v="CIPL-03625"/>
    <s v="NAUTICA"/>
    <s v="RM05242022-54-9"/>
    <x v="538"/>
    <s v="MTR"/>
    <n v="1068000"/>
    <x v="940"/>
    <n v="5.7660935004299805E-6"/>
    <n v="315.87818785845923"/>
  </r>
  <r>
    <s v="Trims Raw Materials"/>
    <x v="22"/>
    <s v="CIPL-03625"/>
    <s v="NAUTICA"/>
    <s v="RM05242022-65-1"/>
    <x v="539"/>
    <s v="MTR"/>
    <n v="1938000"/>
    <x v="833"/>
    <n v="5.8986473740030839E-6"/>
    <n v="586.37157861081812"/>
  </r>
  <r>
    <s v="Trims Raw Materials"/>
    <x v="22"/>
    <s v="CIPL-03625"/>
    <s v="NAUTICA"/>
    <s v="RM05242022-65-1"/>
    <x v="539"/>
    <s v="MTR"/>
    <n v="2028000"/>
    <x v="838"/>
    <n v="5.898647374003083E-6"/>
    <n v="613.60245687447821"/>
  </r>
  <r>
    <s v="Trims Raw Materials"/>
    <x v="22"/>
    <s v="CIPL-03625"/>
    <s v="NAUTICA"/>
    <s v="RM05242022-65-1"/>
    <x v="539"/>
    <s v="MTR"/>
    <n v="561000"/>
    <x v="833"/>
    <n v="5.8986473740030839E-6"/>
    <n v="169.73914117681576"/>
  </r>
  <r>
    <s v="Trims Raw Materials"/>
    <x v="22"/>
    <s v="CIPL-03625"/>
    <s v="NAUTICA"/>
    <s v="RM05242022-65-1"/>
    <x v="539"/>
    <s v="MTR"/>
    <n v="1080000"/>
    <x v="838"/>
    <n v="5.898647374003083E-6"/>
    <n v="326.77053916392333"/>
  </r>
  <r>
    <s v="Trims Raw Materials"/>
    <x v="22"/>
    <s v="CIPL-03625"/>
    <s v="NAUTICA"/>
    <s v="RM05242022-65-1"/>
    <x v="539"/>
    <s v="MTR"/>
    <n v="1272000"/>
    <x v="833"/>
    <n v="5.8986473740030839E-6"/>
    <n v="384.86307945973198"/>
  </r>
  <r>
    <s v="Trims Raw Materials"/>
    <x v="22"/>
    <s v="CIPL-03625"/>
    <s v="NAUTICA"/>
    <s v="RM05242022-65-1"/>
    <x v="539"/>
    <s v="MTR"/>
    <n v="363000"/>
    <x v="838"/>
    <n v="5.898647374003083E-6"/>
    <n v="109.83120899676312"/>
  </r>
  <r>
    <s v="Trims Raw Materials"/>
    <x v="22"/>
    <s v="CIPL-03625"/>
    <s v="NAUTICA"/>
    <s v="RM05242022-65-1"/>
    <x v="539"/>
    <s v="MTR"/>
    <n v="363000"/>
    <x v="838"/>
    <n v="5.898647374003083E-6"/>
    <n v="109.83120899676312"/>
  </r>
  <r>
    <s v="Trims Raw Materials"/>
    <x v="22"/>
    <s v="CIPL-03625"/>
    <s v="NAUTICA"/>
    <s v="RM05242022-65-3"/>
    <x v="540"/>
    <s v="MTR"/>
    <n v="180000"/>
    <x v="838"/>
    <n v="5.898647374003083E-6"/>
    <n v="54.461756527320553"/>
  </r>
  <r>
    <s v="Trims Raw Materials"/>
    <x v="22"/>
    <s v="CIPL-03096"/>
    <s v="LEVIS"/>
    <s v="RM04302020-9-3"/>
    <x v="541"/>
    <s v="MTR"/>
    <n v="50000"/>
    <x v="942"/>
    <n v="6.959078362587907E-6"/>
    <n v="17.847953918129395"/>
  </r>
  <r>
    <s v="Trims Raw Materials"/>
    <x v="22"/>
    <s v="CIPL-03096"/>
    <s v="LEVIS"/>
    <s v="RM04302020-9-3"/>
    <x v="541"/>
    <s v="MTR"/>
    <n v="50000"/>
    <x v="942"/>
    <n v="6.959078362587907E-6"/>
    <n v="17.847953918129395"/>
  </r>
  <r>
    <s v="Trims Raw Materials"/>
    <x v="22"/>
    <s v="CIPL-03096"/>
    <s v="LEVIS"/>
    <s v="RM04302020-9-3"/>
    <x v="541"/>
    <s v="MTR"/>
    <n v="25000"/>
    <x v="942"/>
    <n v="6.959078362587907E-6"/>
    <n v="8.9239769590646976"/>
  </r>
  <r>
    <s v="Trims Raw Materials"/>
    <x v="22"/>
    <s v="CIPL-03526"/>
    <s v="UNIQLO"/>
    <s v="RM11012021-54-3"/>
    <x v="542"/>
    <s v="MTR"/>
    <n v="120000"/>
    <x v="943"/>
    <n v="7.1181430108756318E-6"/>
    <n v="43.814177161305075"/>
  </r>
  <r>
    <s v="Trims Raw Materials"/>
    <x v="22"/>
    <s v="CIPL-03526"/>
    <s v="UNIQLO"/>
    <s v="RM11012021-54-3"/>
    <x v="542"/>
    <s v="MTR"/>
    <n v="240000"/>
    <x v="944"/>
    <n v="7.4072761476069611E-6"/>
    <n v="91.187746275425667"/>
  </r>
  <r>
    <s v="Trims Raw Materials"/>
    <x v="22"/>
    <s v="CIPL-03526"/>
    <s v="UNIQLO"/>
    <s v="RM11012021-54-3"/>
    <x v="542"/>
    <s v="MTR"/>
    <n v="10000"/>
    <x v="943"/>
    <n v="7.1181430108756318E-6"/>
    <n v="3.6511814301087564"/>
  </r>
  <r>
    <s v="Trims Raw Materials"/>
    <x v="22"/>
    <s v="CIPL-03526"/>
    <s v="UNIQLO"/>
    <s v="RM11012021-54-3"/>
    <x v="542"/>
    <s v="MTR"/>
    <n v="350000"/>
    <x v="945"/>
    <n v="7.3391292543896464E-6"/>
    <n v="131.75869523903637"/>
  </r>
  <r>
    <s v="Trims Raw Materials"/>
    <x v="22"/>
    <s v="CIPL-03526"/>
    <s v="UNIQLO"/>
    <s v="RM11012021-54-3"/>
    <x v="542"/>
    <s v="MTR"/>
    <n v="245000"/>
    <x v="946"/>
    <n v="7.4516918396830523E-6"/>
    <n v="93.645664500722347"/>
  </r>
  <r>
    <s v="Trims Raw Materials"/>
    <x v="22"/>
    <s v="CIPL-03526"/>
    <s v="UNIQLO"/>
    <s v="RM11012021-54-3"/>
    <x v="542"/>
    <s v="MTR"/>
    <n v="270000"/>
    <x v="947"/>
    <n v="7.4127071743714157E-6"/>
    <n v="102.66143093708028"/>
  </r>
  <r>
    <s v="Trims Raw Materials"/>
    <x v="22"/>
    <s v="CIPL-03577"/>
    <s v="UNIQLO"/>
    <s v="RM01302022-6-4"/>
    <x v="543"/>
    <s v="MTR"/>
    <n v="965000"/>
    <x v="948"/>
    <n v="3.7777853968334351E-6"/>
    <n v="186.99556290794425"/>
  </r>
  <r>
    <s v="Trims Raw Materials"/>
    <x v="22"/>
    <s v="CIPL-03577"/>
    <s v="UNIQLO"/>
    <s v="RM01302022-6-4"/>
    <x v="543"/>
    <s v="MTR"/>
    <n v="10000"/>
    <x v="948"/>
    <n v="3.7777853968334351E-6"/>
    <n v="1.9377778539683341"/>
  </r>
  <r>
    <s v="Trims Raw Materials"/>
    <x v="22"/>
    <s v="CIPL-03577"/>
    <s v="UNIQLO"/>
    <s v="RM01302022-6-4"/>
    <x v="543"/>
    <s v="MTR"/>
    <n v="105000"/>
    <x v="948"/>
    <n v="3.7777853968334351E-6"/>
    <n v="20.346667466667508"/>
  </r>
  <r>
    <s v="Trims Raw Materials"/>
    <x v="22"/>
    <s v="CIPL-03592"/>
    <s v="UNIQLO"/>
    <s v="RM03032022-4-3"/>
    <x v="542"/>
    <s v="MTR"/>
    <n v="75000"/>
    <x v="949"/>
    <n v="7.4760384695230096E-6"/>
    <n v="28.760702885214226"/>
  </r>
  <r>
    <s v="Trims Raw Materials"/>
    <x v="22"/>
    <s v="CIPL-03592"/>
    <s v="UNIQLO"/>
    <s v="RM03182022-12-2"/>
    <x v="544"/>
    <s v="MTR"/>
    <n v="911782.40000000037"/>
    <x v="950"/>
    <n v="3.8052913071978243E-6"/>
    <n v="177.96959764077599"/>
  </r>
  <r>
    <s v="Trims Raw Materials"/>
    <x v="22"/>
    <s v="CIPL-03592"/>
    <s v="UNIQLO"/>
    <s v="RM03182022-12-2"/>
    <x v="544"/>
    <s v="MTR"/>
    <n v="37302.400000000373"/>
    <x v="951"/>
    <n v="3.805792619155708E-6"/>
    <n v="7.281965198596895"/>
  </r>
  <r>
    <s v="Trims Raw Materials"/>
    <x v="22"/>
    <s v="CIPL-03592"/>
    <s v="UNIQLO"/>
    <s v="RM03182022-12-3"/>
    <x v="545"/>
    <s v="MTR"/>
    <n v="1467904"/>
    <x v="952"/>
    <n v="5.2187019461332406E-6"/>
    <n v="392.94055346153675"/>
  </r>
  <r>
    <s v="Trims Raw Materials"/>
    <x v="22"/>
    <s v="CIPL-03592"/>
    <s v="UNIQLO"/>
    <s v="RM03182022-12-3"/>
    <x v="545"/>
    <s v="MTR"/>
    <n v="425100"/>
    <x v="953"/>
    <n v="5.2184317835395554E-6"/>
    <n v="113.78835535118266"/>
  </r>
  <r>
    <s v="Trims Raw Materials"/>
    <x v="22"/>
    <s v="CIPL-03592"/>
    <s v="UNIQLO"/>
    <s v="RM03182022-12-3"/>
    <x v="545"/>
    <s v="MTR"/>
    <n v="4008"/>
    <x v="954"/>
    <n v="5.2088909899610093E-6"/>
    <n v="1.0708772350877638"/>
  </r>
  <r>
    <s v="Trims Raw Materials"/>
    <x v="22"/>
    <s v="CIPL-03592"/>
    <s v="UNIQLO"/>
    <s v="RM03182022-12-3"/>
    <x v="545"/>
    <s v="MTR"/>
    <n v="543252"/>
    <x v="955"/>
    <n v="5.2188091804877179E-6"/>
    <n v="145.42512852491834"/>
  </r>
  <r>
    <s v="Trims Raw Materials"/>
    <x v="22"/>
    <s v="CIPL-03592"/>
    <s v="UNIQLO"/>
    <s v="RM03182022-12-3"/>
    <x v="545"/>
    <s v="MTR"/>
    <n v="1182632"/>
    <x v="956"/>
    <n v="5.2186211379056851E-6"/>
    <n v="316.57170835356368"/>
  </r>
  <r>
    <s v="Trims Raw Materials"/>
    <x v="22"/>
    <s v="CIPL-03587"/>
    <s v="UNIQLO"/>
    <s v="RM03252022-20-2"/>
    <x v="546"/>
    <s v="MTR"/>
    <n v="694854.4"/>
    <x v="957"/>
    <n v="3.8051887073935E-6"/>
    <n v="135.62405211616272"/>
  </r>
  <r>
    <s v="Trims Raw Materials"/>
    <x v="22"/>
    <s v="CIPL-03587"/>
    <s v="UNIQLO"/>
    <s v="RM03252022-20-2"/>
    <x v="546"/>
    <s v="MTR"/>
    <n v="6899.2"/>
    <x v="958"/>
    <n v="3.8041609124933899E-6"/>
    <n v="1.3462456669674745"/>
  </r>
  <r>
    <s v="Trims Raw Materials"/>
    <x v="22"/>
    <s v="CIPL-03587"/>
    <s v="UNIQLO"/>
    <s v="RM03252022-20-3"/>
    <x v="547"/>
    <s v="MTR"/>
    <n v="4300"/>
    <x v="959"/>
    <n v="5.2250887373583613E-6"/>
    <n v="1.1524678815706408"/>
  </r>
  <r>
    <s v="Trims Raw Materials"/>
    <x v="22"/>
    <s v="CIPL-03587"/>
    <s v="UNIQLO"/>
    <s v="RM03252022-20-3"/>
    <x v="547"/>
    <s v="MTR"/>
    <n v="87024"/>
    <x v="960"/>
    <n v="5.2184405550359774E-6"/>
    <n v="23.29412957086145"/>
  </r>
  <r>
    <s v="Trims Raw Materials"/>
    <x v="22"/>
    <s v="CIPL-03583"/>
    <s v="UNIQLO"/>
    <s v="RM01142022-10-3"/>
    <x v="542"/>
    <s v="MTR"/>
    <n v="90000"/>
    <x v="14"/>
    <n v="0"/>
    <n v="0"/>
  </r>
  <r>
    <s v="Trims Raw Materials"/>
    <x v="22"/>
    <s v="CIPL-03583"/>
    <s v="UNIQLO"/>
    <s v="RM01142022-10-3"/>
    <x v="542"/>
    <s v="MTR"/>
    <n v="80000"/>
    <x v="14"/>
    <n v="0"/>
    <n v="0"/>
  </r>
  <r>
    <s v="Trims Raw Materials"/>
    <x v="22"/>
    <s v="CIPL-03583"/>
    <s v="UNIQLO"/>
    <s v="RM01142022-10-3"/>
    <x v="542"/>
    <s v="MTR"/>
    <n v="555000"/>
    <x v="14"/>
    <n v="0"/>
    <n v="0"/>
  </r>
  <r>
    <s v="Trims Raw Materials"/>
    <x v="22"/>
    <s v="CIPL-03583"/>
    <s v="UNIQLO"/>
    <s v="RM01142022-10-3"/>
    <x v="542"/>
    <s v="MTR"/>
    <n v="580000"/>
    <x v="14"/>
    <n v="0"/>
    <n v="0"/>
  </r>
  <r>
    <s v="Trims Raw Materials"/>
    <x v="22"/>
    <s v="CIPL-03593"/>
    <s v="UNIQLO"/>
    <s v="RM04272022-15-3"/>
    <x v="548"/>
    <s v="MTR"/>
    <n v="105000"/>
    <x v="948"/>
    <n v="3.7777853968334351E-6"/>
    <n v="20.346667466667508"/>
  </r>
  <r>
    <s v="Trims Raw Materials"/>
    <x v="22"/>
    <s v="CIPL-03593"/>
    <s v="UNIQLO"/>
    <s v="RM04272022-15-3"/>
    <x v="548"/>
    <s v="MTR"/>
    <n v="140000"/>
    <x v="961"/>
    <n v="3.7777853968334356E-6"/>
    <n v="27.12888995555668"/>
  </r>
  <r>
    <s v="Trims Raw Materials"/>
    <x v="22"/>
    <s v="CIPL-03593"/>
    <s v="UNIQLO"/>
    <s v="RM04272022-15-3"/>
    <x v="548"/>
    <s v="MTR"/>
    <n v="185000"/>
    <x v="948"/>
    <n v="3.7777853968334351E-6"/>
    <n v="35.848890298414183"/>
  </r>
  <r>
    <s v="Trims Raw Materials"/>
    <x v="22"/>
    <s v="CIPL-03596"/>
    <s v="UNIQLO"/>
    <s v="RM04012022-6-3"/>
    <x v="549"/>
    <s v="MTR"/>
    <n v="1244000"/>
    <x v="962"/>
    <n v="3.4795391812939543E-6"/>
    <n v="222.02854674152971"/>
  </r>
  <r>
    <s v="Trims Raw Materials"/>
    <x v="22"/>
    <s v="CIPL-03596"/>
    <s v="UNIQLO"/>
    <s v="RM04012022-6-3"/>
    <x v="549"/>
    <s v="MTR"/>
    <n v="1360000"/>
    <x v="963"/>
    <n v="3.4795391812939535E-6"/>
    <n v="242.73217328655977"/>
  </r>
  <r>
    <s v="Trims Raw Materials"/>
    <x v="22"/>
    <s v="CIPL-03596"/>
    <s v="UNIQLO"/>
    <s v="RM04012022-6-4"/>
    <x v="550"/>
    <s v="MTR"/>
    <n v="397764"/>
    <x v="964"/>
    <n v="5.2186564398859445E-6"/>
    <n v="106.47579366015479"/>
  </r>
  <r>
    <s v="Trims Raw Materials"/>
    <x v="22"/>
    <s v="CIPL-03596"/>
    <s v="UNIQLO"/>
    <s v="RM04012022-6-4"/>
    <x v="550"/>
    <s v="MTR"/>
    <n v="461772"/>
    <x v="964"/>
    <n v="5.2186564398859445E-6"/>
    <n v="123.609829421559"/>
  </r>
  <r>
    <s v="Trims Raw Materials"/>
    <x v="22"/>
    <s v="CIPL-03596"/>
    <s v="UNIQLO"/>
    <s v="RM04012022-6-4"/>
    <x v="550"/>
    <s v="MTR"/>
    <n v="22860"/>
    <x v="964"/>
    <n v="5.2186564398859445E-6"/>
    <n v="6.1192984862157926"/>
  </r>
  <r>
    <s v="Trims Raw Materials"/>
    <x v="22"/>
    <s v="CIPL-03596"/>
    <s v="UNIQLO"/>
    <s v="RM04012022-6-4"/>
    <x v="550"/>
    <s v="MTR"/>
    <n v="704088"/>
    <x v="964"/>
    <n v="5.2186564398859445E-6"/>
    <n v="188.4743933754464"/>
  </r>
  <r>
    <s v="Trims Raw Materials"/>
    <x v="22"/>
    <s v="CIPL-03595"/>
    <s v="UNIQLO"/>
    <s v="RM04202022-24-2"/>
    <x v="551"/>
    <s v="MTR"/>
    <n v="1250000"/>
    <x v="965"/>
    <n v="4.7719394486317078E-6"/>
    <n v="305.96492431078963"/>
  </r>
  <r>
    <s v="Trims Raw Materials"/>
    <x v="22"/>
    <s v="CIPL-03595"/>
    <s v="UNIQLO"/>
    <s v="RM04202022-24-2"/>
    <x v="551"/>
    <s v="MTR"/>
    <n v="1640000"/>
    <x v="965"/>
    <n v="4.7719394486317078E-6"/>
    <n v="401.42598069575598"/>
  </r>
  <r>
    <s v="Trims Raw Materials"/>
    <x v="22"/>
    <s v="CIPL-03595"/>
    <s v="UNIQLO"/>
    <s v="RM04202022-24-2"/>
    <x v="551"/>
    <s v="MTR"/>
    <n v="1570000"/>
    <x v="965"/>
    <n v="4.7719394486317078E-6"/>
    <n v="384.29194493435176"/>
  </r>
  <r>
    <s v="Trims Raw Materials"/>
    <x v="22"/>
    <s v="CIPL-03597"/>
    <s v="UNIQLO"/>
    <s v="RM04062022-18-2"/>
    <x v="544"/>
    <s v="MTR"/>
    <n v="108259.20000000019"/>
    <x v="966"/>
    <n v="3.8054727825921857E-6"/>
    <n v="21.131977439065231"/>
  </r>
  <r>
    <s v="Trims Raw Materials"/>
    <x v="22"/>
    <s v="CIPL-03597"/>
    <s v="UNIQLO"/>
    <s v="RM04062022-18-2"/>
    <x v="544"/>
    <s v="MTR"/>
    <n v="1897920"/>
    <x v="967"/>
    <n v="3.805287643680308E-6"/>
    <n v="370.45213152469375"/>
  </r>
  <r>
    <s v="Trims Raw Materials"/>
    <x v="22"/>
    <s v="CIPL-03597"/>
    <s v="UNIQLO"/>
    <s v="RM04062022-18-2"/>
    <x v="544"/>
    <s v="MTR"/>
    <n v="3092572.8000000003"/>
    <x v="968"/>
    <n v="3.8052460210302924E-6"/>
    <n v="603.62800034194652"/>
  </r>
  <r>
    <s v="Trims Raw Materials"/>
    <x v="22"/>
    <s v="CIPL-03597"/>
    <s v="UNIQLO"/>
    <s v="RM04062022-18-2"/>
    <x v="544"/>
    <s v="MTR"/>
    <n v="257932.80000000005"/>
    <x v="969"/>
    <n v="3.8049789710159175E-6"/>
    <n v="50.341428879935258"/>
  </r>
  <r>
    <s v="Trims Raw Materials"/>
    <x v="22"/>
    <s v="CIPL-03597"/>
    <s v="UNIQLO"/>
    <s v="RM04062022-18-3"/>
    <x v="545"/>
    <s v="MTR"/>
    <n v="265176"/>
    <x v="964"/>
    <n v="5.2186564398859445E-6"/>
    <n v="70.983862440103195"/>
  </r>
  <r>
    <s v="Trims Raw Materials"/>
    <x v="22"/>
    <s v="CIPL-03597"/>
    <s v="UNIQLO"/>
    <s v="RM04062022-18-3"/>
    <x v="545"/>
    <s v="MTR"/>
    <n v="64008"/>
    <x v="964"/>
    <n v="5.2186564398859445E-6"/>
    <n v="17.134035761404217"/>
  </r>
  <r>
    <s v="Trims Raw Materials"/>
    <x v="22"/>
    <s v="CIPL-03597"/>
    <s v="UNIQLO"/>
    <s v="RM04062022-18-3"/>
    <x v="545"/>
    <s v="MTR"/>
    <n v="393192"/>
    <x v="964"/>
    <n v="5.2186564398859445E-6"/>
    <n v="105.25193396291162"/>
  </r>
  <r>
    <s v="Trims Raw Materials"/>
    <x v="22"/>
    <s v="CIPL-03597"/>
    <s v="UNIQLO"/>
    <s v="RM04062022-18-3"/>
    <x v="545"/>
    <s v="MTR"/>
    <n v="45720"/>
    <x v="964"/>
    <n v="5.2186564398859445E-6"/>
    <n v="12.238596972431585"/>
  </r>
  <r>
    <s v="Trims Raw Materials"/>
    <x v="22"/>
    <s v="CIPL-03597"/>
    <s v="UNIQLO"/>
    <s v="RM04062022-18-3"/>
    <x v="545"/>
    <s v="MTR"/>
    <n v="219456"/>
    <x v="964"/>
    <n v="5.2186564398859445E-6"/>
    <n v="58.745265467671608"/>
  </r>
  <r>
    <s v="Trims Raw Materials"/>
    <x v="22"/>
    <s v="CIPL-03610"/>
    <s v="UNIQLO"/>
    <s v="RM04102022-12-1"/>
    <x v="552"/>
    <s v="MTR"/>
    <n v="200000"/>
    <x v="14"/>
    <n v="0"/>
    <n v="0"/>
  </r>
  <r>
    <s v="Trims Raw Materials"/>
    <x v="22"/>
    <s v="CIPL-03623"/>
    <s v="UNIQLO"/>
    <s v="RM03292022-41-3"/>
    <x v="548"/>
    <s v="MTR"/>
    <n v="465000"/>
    <x v="948"/>
    <n v="3.7777853968334351E-6"/>
    <n v="90.106670209527536"/>
  </r>
  <r>
    <s v="Trims Raw Materials"/>
    <x v="22"/>
    <s v="CIPL-03623"/>
    <s v="UNIQLO"/>
    <s v="RM03292022-41-3"/>
    <x v="548"/>
    <s v="MTR"/>
    <n v="425000"/>
    <x v="961"/>
    <n v="3.7777853968334356E-6"/>
    <n v="82.355558793654211"/>
  </r>
  <r>
    <s v="Trims Raw Materials"/>
    <x v="22"/>
    <s v="CIPL-03623"/>
    <s v="UNIQLO"/>
    <s v="RM03292022-41-3"/>
    <x v="548"/>
    <s v="MTR"/>
    <n v="730000"/>
    <x v="961"/>
    <n v="3.7777853968334356E-6"/>
    <n v="141.4577833396884"/>
  </r>
  <r>
    <s v="Trims Raw Materials"/>
    <x v="22"/>
    <s v="CIPL-03626"/>
    <s v="UNIQLO"/>
    <s v="RM04112022-17-3"/>
    <x v="549"/>
    <s v="MTR"/>
    <n v="4936000"/>
    <x v="963"/>
    <n v="3.4795391812939535E-6"/>
    <n v="880.97500539886698"/>
  </r>
  <r>
    <s v="Trims Raw Materials"/>
    <x v="22"/>
    <s v="CIPL-03626"/>
    <s v="UNIQLO"/>
    <s v="RM04112022-17-3"/>
    <x v="549"/>
    <s v="MTR"/>
    <n v="4908000"/>
    <x v="962"/>
    <n v="3.4795391812939543E-6"/>
    <n v="875.97757830179091"/>
  </r>
  <r>
    <s v="Trims Raw Materials"/>
    <x v="22"/>
    <s v="CIPL-03626"/>
    <s v="UNIQLO"/>
    <s v="RM04112022-17-3"/>
    <x v="549"/>
    <s v="MTR"/>
    <n v="3172000"/>
    <x v="963"/>
    <n v="3.4795391812939535E-6"/>
    <n v="566.13709828306446"/>
  </r>
  <r>
    <s v="Trims Raw Materials"/>
    <x v="22"/>
    <s v="CIPL-03626"/>
    <s v="UNIQLO"/>
    <s v="RM04112022-17-4"/>
    <x v="550"/>
    <s v="MTR"/>
    <n v="356616"/>
    <x v="964"/>
    <n v="5.2186564398859445E-6"/>
    <n v="95.461056384966355"/>
  </r>
  <r>
    <s v="Trims Raw Materials"/>
    <x v="22"/>
    <s v="CIPL-03626"/>
    <s v="UNIQLO"/>
    <s v="RM04112022-17-4"/>
    <x v="550"/>
    <s v="MTR"/>
    <n v="356616"/>
    <x v="964"/>
    <n v="5.2186564398859445E-6"/>
    <n v="95.461056384966355"/>
  </r>
  <r>
    <s v="Trims Raw Materials"/>
    <x v="22"/>
    <s v="CIPL-03626"/>
    <s v="UNIQLO"/>
    <s v="RM04112022-17-4"/>
    <x v="550"/>
    <s v="MTR"/>
    <n v="274320"/>
    <x v="964"/>
    <n v="5.2186564398859445E-6"/>
    <n v="73.431581834589508"/>
  </r>
  <r>
    <s v="Trims Raw Materials"/>
    <x v="22"/>
    <s v="CIPL-03627"/>
    <s v="UNIQLO"/>
    <s v="RM04252022-8-2"/>
    <x v="544"/>
    <s v="MTR"/>
    <n v="19217030.399999999"/>
    <x v="970"/>
    <n v="3.8052703207501685E-6"/>
    <n v="3750.9259954340737"/>
  </r>
  <r>
    <s v="Trims Raw Materials"/>
    <x v="22"/>
    <s v="CIPL-03627"/>
    <s v="UNIQLO"/>
    <s v="RM04252022-8-2"/>
    <x v="544"/>
    <s v="MTR"/>
    <n v="36576"/>
    <x v="971"/>
    <n v="3.8052703207501677E-6"/>
    <n v="7.1391815672517573"/>
  </r>
  <r>
    <s v="Trims Raw Materials"/>
    <x v="22"/>
    <s v="CIPL-03627"/>
    <s v="UNIQLO"/>
    <s v="RM04252022-8-2"/>
    <x v="544"/>
    <s v="MTR"/>
    <n v="7260336"/>
    <x v="971"/>
    <n v="3.8052703207501677E-6"/>
    <n v="1417.127541099474"/>
  </r>
  <r>
    <s v="Trims Raw Materials"/>
    <x v="22"/>
    <s v="CIPL-03627"/>
    <s v="UNIQLO"/>
    <s v="RM04252022-8-2"/>
    <x v="544"/>
    <s v="MTR"/>
    <n v="4809744"/>
    <x v="971"/>
    <n v="3.8052703207501677E-6"/>
    <n v="938.80237609360609"/>
  </r>
  <r>
    <s v="Trims Raw Materials"/>
    <x v="22"/>
    <s v="CIPL-03627"/>
    <s v="UNIQLO"/>
    <s v="RM04252022-8-3"/>
    <x v="545"/>
    <s v="MTR"/>
    <n v="717804"/>
    <x v="964"/>
    <n v="5.2186564398859445E-6"/>
    <n v="192.14597246717588"/>
  </r>
  <r>
    <s v="Trims Raw Materials"/>
    <x v="22"/>
    <s v="CIPL-03627"/>
    <s v="UNIQLO"/>
    <s v="RM04252022-8-3"/>
    <x v="545"/>
    <s v="MTR"/>
    <n v="699516"/>
    <x v="964"/>
    <n v="5.2186564398859445E-6"/>
    <n v="187.25053367820325"/>
  </r>
  <r>
    <s v="Trims Raw Materials"/>
    <x v="22"/>
    <s v="CIPL-03627"/>
    <s v="UNIQLO"/>
    <s v="RM04252022-8-3"/>
    <x v="545"/>
    <s v="MTR"/>
    <n v="1257300"/>
    <x v="964"/>
    <n v="5.2186564398859445E-6"/>
    <n v="336.56141674186858"/>
  </r>
  <r>
    <s v="Trims Raw Materials"/>
    <x v="22"/>
    <s v="CIPL-03664"/>
    <s v="UNIQLO"/>
    <s v="RM06202022-21-3"/>
    <x v="548"/>
    <s v="MTR"/>
    <n v="335000"/>
    <x v="948"/>
    <n v="3.7777853968334351E-6"/>
    <n v="64.915558107939191"/>
  </r>
  <r>
    <s v="Trims Raw Materials"/>
    <x v="22"/>
    <s v="CIPL-03664"/>
    <s v="UNIQLO"/>
    <s v="RM06202022-21-3"/>
    <x v="548"/>
    <s v="MTR"/>
    <n v="635000"/>
    <x v="961"/>
    <n v="3.7777853968334356E-6"/>
    <n v="123.04889372698923"/>
  </r>
  <r>
    <s v="Trims Raw Materials"/>
    <x v="22"/>
    <s v="CIPL-03664"/>
    <s v="UNIQLO"/>
    <s v="RM06202022-21-3"/>
    <x v="548"/>
    <s v="MTR"/>
    <n v="365000"/>
    <x v="948"/>
    <n v="3.7777853968334351E-6"/>
    <n v="70.728891669844188"/>
  </r>
  <r>
    <s v="Trims Raw Materials"/>
    <x v="22"/>
    <s v="CIPL-03581"/>
    <s v="UNIQLO"/>
    <s v="RM02152022-12-3"/>
    <x v="549"/>
    <s v="MTR"/>
    <n v="904000"/>
    <x v="972"/>
    <n v="3.4795391812939548E-6"/>
    <n v="161.34550341988978"/>
  </r>
  <r>
    <s v="Trims Raw Materials"/>
    <x v="22"/>
    <s v="CIPL-03581"/>
    <s v="UNIQLO"/>
    <s v="RM02152022-12-3"/>
    <x v="549"/>
    <s v="MTR"/>
    <n v="652000"/>
    <x v="962"/>
    <n v="3.4795391812939543E-6"/>
    <n v="116.36865954620367"/>
  </r>
  <r>
    <s v="Trims Raw Materials"/>
    <x v="22"/>
    <s v="CIPL-03581"/>
    <s v="UNIQLO"/>
    <s v="RM02152022-12-3"/>
    <x v="549"/>
    <s v="MTR"/>
    <n v="2592000"/>
    <x v="973"/>
    <n v="3.4795391812939531E-6"/>
    <n v="462.61896555791384"/>
  </r>
  <r>
    <s v="Trims Raw Materials"/>
    <x v="22"/>
    <s v="CIPL-03581"/>
    <s v="UNIQLO"/>
    <s v="RM02152022-12-3"/>
    <x v="549"/>
    <s v="MTR"/>
    <n v="1936000"/>
    <x v="973"/>
    <n v="3.4795391812939531E-6"/>
    <n v="345.53638785498504"/>
  </r>
  <r>
    <s v="Trims Raw Materials"/>
    <x v="22"/>
    <s v="CIPL-03581"/>
    <s v="UNIQLO"/>
    <s v="RM02152022-12-4"/>
    <x v="550"/>
    <s v="MTR"/>
    <n v="905000"/>
    <x v="974"/>
    <n v="4.7719394486317078E-6"/>
    <n v="221.5186052010117"/>
  </r>
  <r>
    <s v="Trims Raw Materials"/>
    <x v="22"/>
    <s v="CIPL-03581"/>
    <s v="UNIQLO"/>
    <s v="RM02152022-12-4"/>
    <x v="550"/>
    <s v="MTR"/>
    <n v="417280"/>
    <x v="975"/>
    <n v="5.2185463838643983E-6"/>
    <n v="111.69759503505894"/>
  </r>
  <r>
    <s v="Trims Raw Materials"/>
    <x v="22"/>
    <s v="CIPL-03581"/>
    <s v="UNIQLO"/>
    <s v="RM02152022-12-4"/>
    <x v="550"/>
    <s v="MTR"/>
    <n v="945000"/>
    <x v="965"/>
    <n v="4.7719394486317078E-6"/>
    <n v="231.30948277895695"/>
  </r>
  <r>
    <s v="Trims Raw Materials"/>
    <x v="22"/>
    <s v="CIPL-03581"/>
    <s v="UNIQLO"/>
    <s v="RM02152022-12-4"/>
    <x v="550"/>
    <s v="MTR"/>
    <n v="965000"/>
    <x v="976"/>
    <n v="4.7719394486317087E-6"/>
    <n v="236.20492156792963"/>
  </r>
  <r>
    <s v="Trims Raw Materials"/>
    <x v="22"/>
    <s v="CIPL-03591"/>
    <s v="UNIQLO"/>
    <s v="RM04172022-32-2"/>
    <x v="551"/>
    <s v="MTR"/>
    <n v="1030000"/>
    <x v="977"/>
    <n v="5.7660935004299813E-6"/>
    <n v="304.63907630544293"/>
  </r>
  <r>
    <s v="Trims Raw Materials"/>
    <x v="22"/>
    <s v="CIPL-03591"/>
    <s v="UNIQLO"/>
    <s v="RM04172022-32-2"/>
    <x v="551"/>
    <s v="MTR"/>
    <n v="1370000"/>
    <x v="940"/>
    <n v="5.7660935004299805E-6"/>
    <n v="405.19954809558908"/>
  </r>
  <r>
    <s v="Trims Raw Materials"/>
    <x v="22"/>
    <s v="CIPL-03591"/>
    <s v="UNIQLO"/>
    <s v="RM04172022-32-2"/>
    <x v="551"/>
    <s v="MTR"/>
    <n v="730000"/>
    <x v="940"/>
    <n v="5.7660935004299805E-6"/>
    <n v="215.90924825531388"/>
  </r>
  <r>
    <s v="Trims Raw Materials"/>
    <x v="23"/>
    <s v="CIPL-03513"/>
    <s v="LEVIS"/>
    <s v="RM01202022-43-5"/>
    <x v="553"/>
    <s v="MTR"/>
    <n v="190000"/>
    <x v="978"/>
    <n v="7.4760384695230087E-6"/>
    <n v="72.860447309209363"/>
  </r>
  <r>
    <s v="Trims Raw Materials"/>
    <x v="23"/>
    <s v="CIPL-03513"/>
    <s v="LEVIS"/>
    <s v="RM01202022-43-5"/>
    <x v="553"/>
    <s v="MTR"/>
    <n v="145000"/>
    <x v="949"/>
    <n v="7.4760384695230096E-6"/>
    <n v="55.604025578080837"/>
  </r>
  <r>
    <s v="Trims Raw Materials"/>
    <x v="23"/>
    <s v="CIPL-03513"/>
    <s v="LEVIS"/>
    <s v="RM01202022-43-5"/>
    <x v="553"/>
    <s v="MTR"/>
    <n v="325000"/>
    <x v="949"/>
    <n v="7.4760384695230096E-6"/>
    <n v="124.62971250259498"/>
  </r>
  <r>
    <s v="Trims Raw Materials"/>
    <x v="23"/>
    <s v="CIPL-03513"/>
    <s v="LEVIS"/>
    <s v="RM01202022-43-5"/>
    <x v="553"/>
    <s v="MTR"/>
    <n v="75000"/>
    <x v="978"/>
    <n v="7.4760384695230087E-6"/>
    <n v="28.760702885214222"/>
  </r>
  <r>
    <s v="Trims Raw Materials"/>
    <x v="23"/>
    <s v="CIPL-03513"/>
    <s v="LEVIS"/>
    <s v="RM01202022-43-5"/>
    <x v="553"/>
    <s v="MTR"/>
    <n v="50000"/>
    <x v="949"/>
    <n v="7.4760384695230096E-6"/>
    <n v="19.173801923476152"/>
  </r>
  <r>
    <s v="Trims Raw Materials"/>
    <x v="23"/>
    <s v="CIPL-03513"/>
    <s v="LEVIS"/>
    <s v="RM01202022-43-5"/>
    <x v="553"/>
    <s v="MTR"/>
    <n v="190000"/>
    <x v="978"/>
    <n v="7.4760384695230087E-6"/>
    <n v="72.860447309209363"/>
  </r>
  <r>
    <s v="Trims Raw Materials"/>
    <x v="23"/>
    <s v="CIPL-03513"/>
    <s v="LEVIS"/>
    <s v="RM01202022-43-5"/>
    <x v="553"/>
    <s v="MTR"/>
    <n v="100000"/>
    <x v="949"/>
    <n v="7.4760384695230096E-6"/>
    <n v="38.347603846952303"/>
  </r>
  <r>
    <s v="Trims Raw Materials"/>
    <x v="23"/>
    <s v="CIPL-03513"/>
    <s v="LEVIS"/>
    <s v="RM01202022-43-5"/>
    <x v="553"/>
    <s v="MTR"/>
    <n v="260000"/>
    <x v="949"/>
    <n v="7.4760384695230096E-6"/>
    <n v="99.703770002075984"/>
  </r>
  <r>
    <s v="Trims Raw Materials"/>
    <x v="23"/>
    <s v="CIPL-03513"/>
    <s v="LEVIS"/>
    <s v="RM01202022-43-5"/>
    <x v="553"/>
    <s v="MTR"/>
    <n v="165000"/>
    <x v="978"/>
    <n v="7.4760384695230087E-6"/>
    <n v="63.273546347471289"/>
  </r>
  <r>
    <s v="Trims Raw Materials"/>
    <x v="23"/>
    <s v="CIPL-03513"/>
    <s v="LEVIS"/>
    <s v="RM01202022-43-5"/>
    <x v="553"/>
    <s v="MTR"/>
    <n v="100000"/>
    <x v="949"/>
    <n v="7.4760384695230096E-6"/>
    <n v="38.347603846952303"/>
  </r>
  <r>
    <s v="Trims Raw Materials"/>
    <x v="23"/>
    <s v="CIPL-03513"/>
    <s v="LEVIS"/>
    <s v="RM12142021-2-1"/>
    <x v="553"/>
    <s v="MTR"/>
    <n v="95000"/>
    <x v="978"/>
    <n v="7.4760384695230087E-6"/>
    <n v="36.430223654604681"/>
  </r>
  <r>
    <s v="Trims Raw Materials"/>
    <x v="23"/>
    <s v="CIPL-03513"/>
    <s v="LEVIS"/>
    <s v="RM12142021-2-1"/>
    <x v="553"/>
    <s v="MTR"/>
    <n v="100000"/>
    <x v="949"/>
    <n v="7.4760384695230096E-6"/>
    <n v="38.347603846952303"/>
  </r>
  <r>
    <s v="Trims Raw Materials"/>
    <x v="23"/>
    <s v="CIPL-03513"/>
    <s v="LEVIS"/>
    <s v="RM12142021-2-1"/>
    <x v="553"/>
    <s v="MTR"/>
    <n v="55000"/>
    <x v="978"/>
    <n v="7.4760384695230087E-6"/>
    <n v="21.091182115823763"/>
  </r>
  <r>
    <s v="Trims Raw Materials"/>
    <x v="23"/>
    <s v="CIPL-03513"/>
    <s v="LEVIS"/>
    <s v="RM12142021-2-1"/>
    <x v="553"/>
    <s v="MTR"/>
    <n v="165000"/>
    <x v="978"/>
    <n v="7.4760384695230087E-6"/>
    <n v="63.273546347471289"/>
  </r>
  <r>
    <s v="Trims Raw Materials"/>
    <x v="23"/>
    <s v="CIPL-03513"/>
    <s v="LEVIS"/>
    <s v="RM12142021-2-1"/>
    <x v="553"/>
    <s v="MTR"/>
    <n v="220000"/>
    <x v="978"/>
    <n v="7.4760384695230087E-6"/>
    <n v="84.364728463295052"/>
  </r>
  <r>
    <s v="Trims Raw Materials"/>
    <x v="23"/>
    <s v="CIPL-03513"/>
    <s v="LEVIS"/>
    <s v="RM12142021-2-1"/>
    <x v="553"/>
    <s v="MTR"/>
    <n v="50000"/>
    <x v="949"/>
    <n v="7.4760384695230096E-6"/>
    <n v="19.173801923476152"/>
  </r>
  <r>
    <s v="Trims Raw Materials"/>
    <x v="23"/>
    <s v="CIPL-03516"/>
    <s v="LEVIS"/>
    <s v="RM02242022-31-3"/>
    <x v="554"/>
    <s v="MTR"/>
    <n v="115000"/>
    <x v="979"/>
    <n v="6.1896895746744609E-6"/>
    <n v="36.511814301087561"/>
  </r>
  <r>
    <s v="Trims Raw Materials"/>
    <x v="23"/>
    <s v="CIPL-03516"/>
    <s v="LEVIS"/>
    <s v="RM02242022-31-3"/>
    <x v="554"/>
    <s v="MTR"/>
    <n v="85000"/>
    <x v="980"/>
    <n v="7.1181430108756301E-6"/>
    <n v="31.035042155924426"/>
  </r>
  <r>
    <s v="Trims Raw Materials"/>
    <x v="23"/>
    <s v="CIPL-03516"/>
    <s v="LEVIS"/>
    <s v="RM02242022-31-3"/>
    <x v="554"/>
    <s v="MTR"/>
    <n v="255000"/>
    <x v="981"/>
    <n v="5.5828572634318666E-6"/>
    <n v="73.023628602175108"/>
  </r>
  <r>
    <s v="Trims Raw Materials"/>
    <x v="23"/>
    <s v="CIPL-03516"/>
    <s v="LEVIS"/>
    <s v="RM02242022-31-3"/>
    <x v="554"/>
    <s v="MTR"/>
    <n v="165000"/>
    <x v="982"/>
    <n v="2.5884156403184112E-6"/>
    <n v="21.907088580652541"/>
  </r>
  <r>
    <s v="Trims Raw Materials"/>
    <x v="23"/>
    <s v="CIPL-03516"/>
    <s v="LEVIS"/>
    <s v="RM02242022-31-3"/>
    <x v="554"/>
    <s v="MTR"/>
    <n v="15000"/>
    <x v="943"/>
    <n v="7.1181430108756318E-6"/>
    <n v="5.4767721451631344"/>
  </r>
  <r>
    <s v="Trims Raw Materials"/>
    <x v="23"/>
    <s v="CIPL-03516"/>
    <s v="LEVIS"/>
    <s v="RM02242022-31-3"/>
    <x v="554"/>
    <s v="MTR"/>
    <n v="90000"/>
    <x v="983"/>
    <n v="5.9516689234323249E-6"/>
    <n v="27.475650203108913"/>
  </r>
  <r>
    <s v="Trims Raw Materials"/>
    <x v="23"/>
    <s v="CIPL-03516"/>
    <s v="LEVIS"/>
    <s v="RM02242022-31-3"/>
    <x v="554"/>
    <s v="MTR"/>
    <n v="120000"/>
    <x v="984"/>
    <n v="2.6693036290783615E-6"/>
    <n v="16.430316435489399"/>
  </r>
  <r>
    <s v="Trims Raw Materials"/>
    <x v="23"/>
    <s v="CIPL-03516"/>
    <s v="LEVIS"/>
    <s v="RM02242022-31-3"/>
    <x v="554"/>
    <s v="MTR"/>
    <n v="530000"/>
    <x v="985"/>
    <n v="3.0027203889031598E-6"/>
    <n v="81.631441806118673"/>
  </r>
  <r>
    <s v="Trims Raw Materials"/>
    <x v="23"/>
    <s v="CIPL-03517"/>
    <s v="LEVIS"/>
    <s v="RM01222022-1-3"/>
    <x v="554"/>
    <s v="MTR"/>
    <n v="70000"/>
    <x v="980"/>
    <n v="7.1181430108756301E-6"/>
    <n v="25.558270010761291"/>
  </r>
  <r>
    <s v="Trims Raw Materials"/>
    <x v="23"/>
    <s v="CIPL-03517"/>
    <s v="LEVIS"/>
    <s v="RM01222022-1-3"/>
    <x v="554"/>
    <s v="MTR"/>
    <n v="110000"/>
    <x v="986"/>
    <n v="7.3874683812718912E-6"/>
    <n v="41.682621521939915"/>
  </r>
  <r>
    <s v="Trims Raw Materials"/>
    <x v="23"/>
    <s v="CIPL-03517"/>
    <s v="LEVIS"/>
    <s v="RM01222022-1-3"/>
    <x v="554"/>
    <s v="MTR"/>
    <n v="100000"/>
    <x v="949"/>
    <n v="7.4760384695230096E-6"/>
    <n v="38.347603846952303"/>
  </r>
  <r>
    <s v="Trims Raw Materials"/>
    <x v="23"/>
    <s v="CIPL-03517"/>
    <s v="LEVIS"/>
    <s v="RM01222022-1-3"/>
    <x v="554"/>
    <s v="MTR"/>
    <n v="15000"/>
    <x v="943"/>
    <n v="7.1181430108756318E-6"/>
    <n v="5.4767721451631344"/>
  </r>
  <r>
    <s v="Trims Raw Materials"/>
    <x v="23"/>
    <s v="CIPL-03517"/>
    <s v="LEVIS"/>
    <s v="RM01222022-1-3"/>
    <x v="554"/>
    <s v="MTR"/>
    <n v="75000"/>
    <x v="987"/>
    <n v="7.3805996805503756E-6"/>
    <n v="28.39354497604128"/>
  </r>
  <r>
    <s v="Trims Raw Materials"/>
    <x v="23"/>
    <s v="CIPL-03517"/>
    <s v="LEVIS"/>
    <s v="RM01222022-1-3"/>
    <x v="554"/>
    <s v="MTR"/>
    <n v="750000"/>
    <x v="988"/>
    <n v="7.3185644677181633E-6"/>
    <n v="281.54892335078864"/>
  </r>
  <r>
    <s v="Trims Raw Materials"/>
    <x v="23"/>
    <s v="CIPL-03517"/>
    <s v="LEVIS"/>
    <s v="RM01222022-1-3"/>
    <x v="554"/>
    <s v="MTR"/>
    <n v="165000"/>
    <x v="989"/>
    <n v="7.367585300235925E-6"/>
    <n v="62.355651574538932"/>
  </r>
  <r>
    <s v="Trims Raw Materials"/>
    <x v="23"/>
    <s v="CIPL-03517"/>
    <s v="LEVIS"/>
    <s v="RM01222022-1-3"/>
    <x v="554"/>
    <s v="MTR"/>
    <n v="70000"/>
    <x v="980"/>
    <n v="7.1181430108756301E-6"/>
    <n v="25.558270010761291"/>
  </r>
  <r>
    <s v="Trims Raw Materials"/>
    <x v="23"/>
    <s v="CIPL-03517"/>
    <s v="LEVIS"/>
    <s v="RM01222022-1-3"/>
    <x v="554"/>
    <s v="MTR"/>
    <n v="210000"/>
    <x v="990"/>
    <n v="4.5759490784200488E-6"/>
    <n v="49.290949306468207"/>
  </r>
  <r>
    <s v="Trims Raw Materials"/>
    <x v="23"/>
    <s v="CIPL-03517"/>
    <s v="LEVIS"/>
    <s v="RM01222022-1-3"/>
    <x v="554"/>
    <s v="MTR"/>
    <n v="80000"/>
    <x v="991"/>
    <n v="3.5590715054378159E-6"/>
    <n v="14.604725720435026"/>
  </r>
  <r>
    <s v="Trims Raw Materials"/>
    <x v="23"/>
    <s v="CIPL-03517"/>
    <s v="LEVIS"/>
    <s v="RM01222022-1-3"/>
    <x v="554"/>
    <s v="MTR"/>
    <n v="45000"/>
    <x v="980"/>
    <n v="7.1181430108756301E-6"/>
    <n v="16.430316435489402"/>
  </r>
  <r>
    <s v="Trims Raw Materials"/>
    <x v="23"/>
    <s v="CIPL-03517"/>
    <s v="LEVIS"/>
    <s v="RM01222022-1-3"/>
    <x v="554"/>
    <s v="MTR"/>
    <n v="400000"/>
    <x v="949"/>
    <n v="7.4760384695230096E-6"/>
    <n v="153.39041538780921"/>
  </r>
  <r>
    <s v="Trims Raw Materials"/>
    <x v="23"/>
    <s v="CIPL-03517"/>
    <s v="LEVIS"/>
    <s v="RM01222022-1-3"/>
    <x v="554"/>
    <s v="MTR"/>
    <n v="5000"/>
    <x v="943"/>
    <n v="7.1181430108756318E-6"/>
    <n v="1.8255907150543782"/>
  </r>
  <r>
    <s v="Trims Raw Materials"/>
    <x v="23"/>
    <s v="CIPL-03517"/>
    <s v="LEVIS"/>
    <s v="RM01222022-1-3"/>
    <x v="554"/>
    <s v="MTR"/>
    <n v="25000"/>
    <x v="980"/>
    <n v="7.1181430108756301E-6"/>
    <n v="9.1279535752718903"/>
  </r>
  <r>
    <s v="Trims Raw Materials"/>
    <x v="23"/>
    <s v="CIPL-03517"/>
    <s v="LEVIS"/>
    <s v="RM01222022-1-3"/>
    <x v="554"/>
    <s v="MTR"/>
    <n v="645000"/>
    <x v="992"/>
    <n v="7.4455202521189686E-6"/>
    <n v="246.33236056261671"/>
  </r>
  <r>
    <s v="Trims Raw Materials"/>
    <x v="23"/>
    <s v="CIPL-03517"/>
    <s v="LEVIS"/>
    <s v="RM01222022-1-3"/>
    <x v="554"/>
    <s v="MTR"/>
    <n v="365000"/>
    <x v="980"/>
    <n v="7.1181430108756301E-6"/>
    <n v="133.26812219896959"/>
  </r>
  <r>
    <s v="Trims Raw Materials"/>
    <x v="23"/>
    <s v="CIPL-03517"/>
    <s v="LEVIS"/>
    <s v="RM01222022-1-3"/>
    <x v="554"/>
    <s v="MTR"/>
    <n v="150000"/>
    <x v="978"/>
    <n v="7.4760384695230087E-6"/>
    <n v="57.521405770428444"/>
  </r>
  <r>
    <s v="Trims Raw Materials"/>
    <x v="23"/>
    <s v="CIPL-03517"/>
    <s v="LEVIS"/>
    <s v="RM01222022-1-3"/>
    <x v="554"/>
    <s v="MTR"/>
    <n v="15000"/>
    <x v="943"/>
    <n v="7.1181430108756318E-6"/>
    <n v="5.4767721451631344"/>
  </r>
  <r>
    <s v="Trims Raw Materials"/>
    <x v="23"/>
    <s v="CIPL-03517"/>
    <s v="LEVIS"/>
    <s v="RM01222022-1-3"/>
    <x v="554"/>
    <s v="MTR"/>
    <n v="125000"/>
    <x v="980"/>
    <n v="7.1181430108756301E-6"/>
    <n v="45.63976787635945"/>
  </r>
  <r>
    <s v="Trims Raw Materials"/>
    <x v="23"/>
    <s v="CIPL-03517"/>
    <s v="LEVIS"/>
    <s v="RM01222022-1-3"/>
    <x v="554"/>
    <s v="MTR"/>
    <n v="155000"/>
    <x v="993"/>
    <n v="7.1938269967544672E-6"/>
    <n v="57.195043184496939"/>
  </r>
  <r>
    <s v="Trims Raw Materials"/>
    <x v="23"/>
    <s v="CIPL-03517"/>
    <s v="LEVIS"/>
    <s v="RM01222022-1-3"/>
    <x v="554"/>
    <s v="MTR"/>
    <n v="50000"/>
    <x v="949"/>
    <n v="7.4760384695230096E-6"/>
    <n v="19.173801923476152"/>
  </r>
  <r>
    <s v="Trims Raw Materials"/>
    <x v="23"/>
    <s v="CIPL-03534"/>
    <s v="LEVIS"/>
    <s v="RM01222022-14-3"/>
    <x v="554"/>
    <s v="MTR"/>
    <n v="100000"/>
    <x v="949"/>
    <n v="7.4760384695230096E-6"/>
    <n v="38.347603846952303"/>
  </r>
  <r>
    <s v="Trims Raw Materials"/>
    <x v="23"/>
    <s v="CIPL-03534"/>
    <s v="LEVIS"/>
    <s v="RM01222022-14-3"/>
    <x v="554"/>
    <s v="MTR"/>
    <n v="110000"/>
    <x v="978"/>
    <n v="7.4760384695230087E-6"/>
    <n v="42.182364231647526"/>
  </r>
  <r>
    <s v="Trims Raw Materials"/>
    <x v="23"/>
    <s v="CIPL-03534"/>
    <s v="LEVIS"/>
    <s v="RM01222022-14-3"/>
    <x v="554"/>
    <s v="MTR"/>
    <n v="100000"/>
    <x v="949"/>
    <n v="7.4760384695230096E-6"/>
    <n v="38.347603846952303"/>
  </r>
  <r>
    <s v="Trims Raw Materials"/>
    <x v="23"/>
    <s v="CIPL-03534"/>
    <s v="LEVIS"/>
    <s v="RM01222022-14-3"/>
    <x v="554"/>
    <s v="MTR"/>
    <n v="200000"/>
    <x v="949"/>
    <n v="7.4760384695230096E-6"/>
    <n v="76.695207693904607"/>
  </r>
  <r>
    <s v="Trims Raw Materials"/>
    <x v="23"/>
    <s v="CIPL-03534"/>
    <s v="LEVIS"/>
    <s v="RM01222022-14-3"/>
    <x v="554"/>
    <s v="MTR"/>
    <n v="50000"/>
    <x v="949"/>
    <n v="7.4760384695230096E-6"/>
    <n v="19.173801923476152"/>
  </r>
  <r>
    <s v="Trims Raw Materials"/>
    <x v="23"/>
    <s v="CIPL-03534"/>
    <s v="LEVIS"/>
    <s v="RM01222022-14-3"/>
    <x v="554"/>
    <s v="MTR"/>
    <n v="40000"/>
    <x v="978"/>
    <n v="7.4760384695230087E-6"/>
    <n v="15.339041538780918"/>
  </r>
  <r>
    <s v="Trims Raw Materials"/>
    <x v="23"/>
    <s v="CIPL-03534"/>
    <s v="LEVIS"/>
    <s v="RM01222022-14-3"/>
    <x v="554"/>
    <s v="MTR"/>
    <n v="25000"/>
    <x v="949"/>
    <n v="7.4760384695230096E-6"/>
    <n v="9.5869009617380758"/>
  </r>
  <r>
    <s v="Trims Raw Materials"/>
    <x v="23"/>
    <s v="CIPL-03534"/>
    <s v="LEVIS"/>
    <s v="RM01222022-14-3"/>
    <x v="554"/>
    <s v="MTR"/>
    <n v="15000"/>
    <x v="994"/>
    <n v="7.3965061453791472E-6"/>
    <n v="5.6909475921806871"/>
  </r>
  <r>
    <s v="Trims Raw Materials"/>
    <x v="23"/>
    <s v="CIPL-03533"/>
    <s v="LEVIS"/>
    <s v="RM01202022-46-5"/>
    <x v="553"/>
    <s v="MTR"/>
    <n v="40000"/>
    <x v="978"/>
    <n v="7.4760384695230087E-6"/>
    <n v="15.339041538780918"/>
  </r>
  <r>
    <s v="Trims Raw Materials"/>
    <x v="23"/>
    <s v="CIPL-03533"/>
    <s v="LEVIS"/>
    <s v="RM01202022-46-5"/>
    <x v="553"/>
    <s v="MTR"/>
    <n v="425000"/>
    <x v="949"/>
    <n v="7.4760384695230096E-6"/>
    <n v="162.97731634954729"/>
  </r>
  <r>
    <s v="Trims Raw Materials"/>
    <x v="23"/>
    <s v="CIPL-03533"/>
    <s v="LEVIS"/>
    <s v="RM01202022-46-5"/>
    <x v="553"/>
    <s v="MTR"/>
    <n v="100000"/>
    <x v="949"/>
    <n v="7.4760384695230096E-6"/>
    <n v="38.347603846952303"/>
  </r>
  <r>
    <s v="Trims Raw Materials"/>
    <x v="23"/>
    <s v="CIPL-03533"/>
    <s v="LEVIS"/>
    <s v="RM01202022-46-5"/>
    <x v="553"/>
    <s v="MTR"/>
    <n v="100000"/>
    <x v="949"/>
    <n v="7.4760384695230096E-6"/>
    <n v="38.347603846952303"/>
  </r>
  <r>
    <s v="Trims Raw Materials"/>
    <x v="23"/>
    <s v="CIPL-03533"/>
    <s v="LEVIS"/>
    <s v="RM01202022-46-5"/>
    <x v="553"/>
    <s v="MTR"/>
    <n v="125000"/>
    <x v="978"/>
    <n v="7.4760384695230087E-6"/>
    <n v="47.93450480869037"/>
  </r>
  <r>
    <s v="Trims Raw Materials"/>
    <x v="23"/>
    <s v="CIPL-03533"/>
    <s v="LEVIS"/>
    <s v="RM01202022-46-5"/>
    <x v="553"/>
    <s v="MTR"/>
    <n v="50000"/>
    <x v="949"/>
    <n v="7.4760384695230096E-6"/>
    <n v="19.173801923476152"/>
  </r>
  <r>
    <s v="Trims Raw Materials"/>
    <x v="23"/>
    <s v="CIPL-03533"/>
    <s v="LEVIS"/>
    <s v="RM01202022-46-5"/>
    <x v="553"/>
    <s v="MTR"/>
    <n v="250000"/>
    <x v="978"/>
    <n v="7.4760384695230087E-6"/>
    <n v="95.86900961738074"/>
  </r>
  <r>
    <s v="Trims Raw Materials"/>
    <x v="23"/>
    <s v="CIPL-03533"/>
    <s v="LEVIS"/>
    <s v="RM01202022-46-5"/>
    <x v="553"/>
    <s v="MTR"/>
    <n v="100000"/>
    <x v="949"/>
    <n v="7.4760384695230096E-6"/>
    <n v="38.347603846952303"/>
  </r>
  <r>
    <s v="Trims Raw Materials"/>
    <x v="23"/>
    <s v="CIPL-03533"/>
    <s v="LEVIS"/>
    <s v="RM01202022-46-5"/>
    <x v="553"/>
    <s v="MTR"/>
    <n v="25000"/>
    <x v="949"/>
    <n v="7.4760384695230096E-6"/>
    <n v="9.5869009617380758"/>
  </r>
  <r>
    <s v="Trims Raw Materials"/>
    <x v="23"/>
    <s v="CIPL-03621"/>
    <s v="NAUTICA"/>
    <s v="RM04062022-1-2"/>
    <x v="555"/>
    <s v="MTR"/>
    <n v="15000"/>
    <x v="893"/>
    <n v="3.4596561002579881E-6"/>
    <n v="2.6618948415038699"/>
  </r>
  <r>
    <s v="Trims Raw Materials"/>
    <x v="23"/>
    <s v="CIPL-03621"/>
    <s v="NAUTICA"/>
    <s v="RM04062022-1-2"/>
    <x v="555"/>
    <s v="MTR"/>
    <n v="30000"/>
    <x v="893"/>
    <n v="3.4596561002579881E-6"/>
    <n v="5.3237896830077398"/>
  </r>
  <r>
    <s v="Trims Raw Materials"/>
    <x v="23"/>
    <s v="CIPL-03621"/>
    <s v="NAUTICA"/>
    <s v="RM04062022-1-2"/>
    <x v="555"/>
    <s v="MTR"/>
    <n v="45000"/>
    <x v="995"/>
    <n v="3.3801237761141261E-6"/>
    <n v="7.8021055699251347"/>
  </r>
  <r>
    <s v="Trims Raw Materials"/>
    <x v="23"/>
    <s v="CIPL-03621"/>
    <s v="NAUTICA"/>
    <s v="RM04062022-1-2"/>
    <x v="555"/>
    <s v="MTR"/>
    <n v="105000"/>
    <x v="996"/>
    <n v="3.459656100257989E-6"/>
    <n v="18.63326389052709"/>
  </r>
  <r>
    <s v="Trims Raw Materials"/>
    <x v="23"/>
    <s v="CIPL-03621"/>
    <s v="NAUTICA"/>
    <s v="RM04062022-1-2"/>
    <x v="555"/>
    <s v="MTR"/>
    <n v="170000"/>
    <x v="893"/>
    <n v="3.4596561002579881E-6"/>
    <n v="30.168141537043859"/>
  </r>
  <r>
    <s v="Trims Raw Materials"/>
    <x v="23"/>
    <s v="CIPL-03621"/>
    <s v="NAUTICA"/>
    <s v="RM04062022-1-2"/>
    <x v="555"/>
    <s v="MTR"/>
    <n v="80000"/>
    <x v="893"/>
    <n v="3.4596561002579881E-6"/>
    <n v="14.196772488020638"/>
  </r>
  <r>
    <s v="Trims Raw Materials"/>
    <x v="23"/>
    <s v="CIPL-03621"/>
    <s v="NAUTICA"/>
    <s v="RM04062022-36-1"/>
    <x v="553"/>
    <s v="MTR"/>
    <n v="20000"/>
    <x v="997"/>
    <n v="3.4596561002579877E-6"/>
    <n v="3.5491931220051591"/>
  </r>
  <r>
    <s v="Trims Raw Materials"/>
    <x v="23"/>
    <s v="CIPL-03621"/>
    <s v="NAUTICA"/>
    <s v="RM04062022-36-1"/>
    <x v="553"/>
    <s v="MTR"/>
    <n v="25000"/>
    <x v="997"/>
    <n v="3.4596561002579877E-6"/>
    <n v="4.4364914025064488"/>
  </r>
  <r>
    <s v="Trims Raw Materials"/>
    <x v="23"/>
    <s v="CIPL-03621"/>
    <s v="NAUTICA"/>
    <s v="RM04062022-36-1"/>
    <x v="553"/>
    <s v="MTR"/>
    <n v="45000"/>
    <x v="893"/>
    <n v="3.4596561002579881E-6"/>
    <n v="7.9856845245116093"/>
  </r>
  <r>
    <s v="Trims Raw Materials"/>
    <x v="23"/>
    <s v="CIPL-03621"/>
    <s v="NAUTICA"/>
    <s v="RM04062022-36-1"/>
    <x v="553"/>
    <s v="MTR"/>
    <n v="15000"/>
    <x v="893"/>
    <n v="3.4596561002579881E-6"/>
    <n v="2.6618948415038699"/>
  </r>
  <r>
    <s v="Trims Raw Materials"/>
    <x v="23"/>
    <s v="CIPL-03621"/>
    <s v="NAUTICA"/>
    <s v="RM04062022-36-1"/>
    <x v="553"/>
    <s v="MTR"/>
    <n v="25000"/>
    <x v="997"/>
    <n v="3.4596561002579877E-6"/>
    <n v="4.4364914025064488"/>
  </r>
  <r>
    <s v="Trims Raw Materials"/>
    <x v="23"/>
    <s v="CIPL-03622"/>
    <s v="NAUTICA"/>
    <s v="RM05172022-78-4"/>
    <x v="556"/>
    <s v="MTR"/>
    <n v="60000"/>
    <x v="893"/>
    <n v="3.4596561002579881E-6"/>
    <n v="10.64757936601548"/>
  </r>
  <r>
    <s v="Trims Raw Materials"/>
    <x v="23"/>
    <s v="CIPL-03622"/>
    <s v="NAUTICA"/>
    <s v="RM05172022-78-4"/>
    <x v="556"/>
    <s v="MTR"/>
    <n v="35000"/>
    <x v="893"/>
    <n v="3.4596561002579881E-6"/>
    <n v="6.211087963509029"/>
  </r>
  <r>
    <s v="Trims Raw Materials"/>
    <x v="23"/>
    <s v="CIPL-03622"/>
    <s v="NAUTICA"/>
    <s v="RM05172022-78-4"/>
    <x v="556"/>
    <s v="MTR"/>
    <n v="45000"/>
    <x v="998"/>
    <n v="3.3801237761141266E-6"/>
    <n v="7.8021055699251365"/>
  </r>
  <r>
    <s v="Trims Raw Materials"/>
    <x v="23"/>
    <s v="CIPL-03622"/>
    <s v="NAUTICA"/>
    <s v="RM05172022-78-4"/>
    <x v="556"/>
    <s v="MTR"/>
    <n v="50000"/>
    <x v="997"/>
    <n v="3.4596561002579877E-6"/>
    <n v="8.8729828050128976"/>
  </r>
  <r>
    <s v="Trims Raw Materials"/>
    <x v="23"/>
    <s v="CIPL-03622"/>
    <s v="NAUTICA"/>
    <s v="RM05172022-78-4"/>
    <x v="556"/>
    <s v="MTR"/>
    <n v="35000"/>
    <x v="893"/>
    <n v="3.4596561002579881E-6"/>
    <n v="6.211087963509029"/>
  </r>
  <r>
    <s v="Trims Raw Materials"/>
    <x v="23"/>
    <s v="CIPL-03622"/>
    <s v="NAUTICA"/>
    <s v="RM05172022-78-4"/>
    <x v="556"/>
    <s v="MTR"/>
    <n v="55000"/>
    <x v="893"/>
    <n v="3.4596561002579881E-6"/>
    <n v="9.7602810855141886"/>
  </r>
  <r>
    <s v="Trims Raw Materials"/>
    <x v="23"/>
    <s v="CIPL-03622"/>
    <s v="NAUTICA"/>
    <s v="RM05172022-78-4"/>
    <x v="556"/>
    <s v="MTR"/>
    <n v="35000"/>
    <x v="893"/>
    <n v="3.4596561002579881E-6"/>
    <n v="6.211087963509029"/>
  </r>
  <r>
    <s v="Trims Raw Materials"/>
    <x v="23"/>
    <s v="CIPL-03622"/>
    <s v="NAUTICA"/>
    <s v="RM05172022-78-4"/>
    <x v="556"/>
    <s v="MTR"/>
    <n v="35000"/>
    <x v="893"/>
    <n v="3.4596561002579881E-6"/>
    <n v="6.211087963509029"/>
  </r>
  <r>
    <s v="Trims Raw Materials"/>
    <x v="23"/>
    <s v="CIPL-03622"/>
    <s v="NAUTICA"/>
    <s v="RM05172022-82-2"/>
    <x v="557"/>
    <s v="MTR"/>
    <n v="40000"/>
    <x v="893"/>
    <n v="3.4596561002579881E-6"/>
    <n v="7.0983862440103191"/>
  </r>
  <r>
    <s v="Trims Raw Materials"/>
    <x v="23"/>
    <s v="CIPL-03622"/>
    <s v="NAUTICA"/>
    <s v="RM05172022-82-2"/>
    <x v="557"/>
    <s v="MTR"/>
    <n v="50000"/>
    <x v="997"/>
    <n v="3.4596561002579877E-6"/>
    <n v="8.8729828050128976"/>
  </r>
  <r>
    <s v="Trims Raw Materials"/>
    <x v="23"/>
    <s v="CIPL-03622"/>
    <s v="NAUTICA"/>
    <s v="RM05172022-82-2"/>
    <x v="557"/>
    <s v="MTR"/>
    <n v="45000"/>
    <x v="893"/>
    <n v="3.4596561002579881E-6"/>
    <n v="7.9856845245116093"/>
  </r>
  <r>
    <s v="Trims Raw Materials"/>
    <x v="23"/>
    <s v="CIPL-03622"/>
    <s v="NAUTICA"/>
    <s v="RM05172022-83-1"/>
    <x v="558"/>
    <s v="MTR"/>
    <n v="20000"/>
    <x v="893"/>
    <n v="3.4596561002579881E-6"/>
    <n v="3.5491931220051596"/>
  </r>
  <r>
    <s v="Trims Raw Materials"/>
    <x v="23"/>
    <s v="CIPL-03622"/>
    <s v="NAUTICA"/>
    <s v="RM05172022-83-1"/>
    <x v="558"/>
    <s v="MTR"/>
    <n v="40000"/>
    <x v="893"/>
    <n v="3.4596561002579881E-6"/>
    <n v="7.0983862440103191"/>
  </r>
  <r>
    <s v="Trims Raw Materials"/>
    <x v="23"/>
    <s v="CIPL-03622"/>
    <s v="NAUTICA"/>
    <s v="RM05172022-83-1"/>
    <x v="558"/>
    <s v="MTR"/>
    <n v="20000"/>
    <x v="893"/>
    <n v="3.4596561002579881E-6"/>
    <n v="3.5491931220051596"/>
  </r>
  <r>
    <s v="Trims Raw Materials"/>
    <x v="23"/>
    <s v="CIPL-03622"/>
    <s v="NAUTICA"/>
    <s v="RM05172022-83-1"/>
    <x v="558"/>
    <s v="MTR"/>
    <n v="20000"/>
    <x v="893"/>
    <n v="3.4596561002579881E-6"/>
    <n v="3.5491931220051596"/>
  </r>
  <r>
    <s v="Trims Raw Materials"/>
    <x v="23"/>
    <s v="CIPL-03622"/>
    <s v="NAUTICA"/>
    <s v="RM05182022-1-1"/>
    <x v="559"/>
    <s v="MTR"/>
    <n v="40000"/>
    <x v="893"/>
    <n v="3.4596561002579881E-6"/>
    <n v="7.0983862440103191"/>
  </r>
  <r>
    <s v="Trims Raw Materials"/>
    <x v="23"/>
    <s v="CIPL-03625"/>
    <s v="NAUTICA"/>
    <s v="RM05242022-54-4"/>
    <x v="560"/>
    <s v="MTR"/>
    <n v="145000"/>
    <x v="893"/>
    <n v="3.4596561002579881E-6"/>
    <n v="25.731650134537407"/>
  </r>
  <r>
    <s v="Trims Raw Materials"/>
    <x v="23"/>
    <s v="CIPL-03625"/>
    <s v="NAUTICA"/>
    <s v="RM05242022-54-4"/>
    <x v="560"/>
    <s v="MTR"/>
    <n v="20000"/>
    <x v="893"/>
    <n v="3.4596561002579881E-6"/>
    <n v="3.5491931220051596"/>
  </r>
  <r>
    <s v="Trims Raw Materials"/>
    <x v="23"/>
    <s v="CIPL-03625"/>
    <s v="NAUTICA"/>
    <s v="RM05242022-54-4"/>
    <x v="560"/>
    <s v="MTR"/>
    <n v="85000"/>
    <x v="893"/>
    <n v="3.4596561002579881E-6"/>
    <n v="15.084070768521929"/>
  </r>
  <r>
    <s v="Trims Raw Materials"/>
    <x v="23"/>
    <s v="CIPL-03625"/>
    <s v="NAUTICA"/>
    <s v="RM05242022-54-4"/>
    <x v="560"/>
    <s v="MTR"/>
    <n v="20000"/>
    <x v="995"/>
    <n v="3.3801237761141261E-6"/>
    <n v="3.4676024755222823"/>
  </r>
  <r>
    <s v="Trims Raw Materials"/>
    <x v="23"/>
    <s v="CIPL-03625"/>
    <s v="NAUTICA"/>
    <s v="RM05242022-54-4"/>
    <x v="560"/>
    <s v="MTR"/>
    <n v="45000"/>
    <x v="893"/>
    <n v="3.4596561002579881E-6"/>
    <n v="7.9856845245116093"/>
  </r>
  <r>
    <s v="Trims Raw Materials"/>
    <x v="23"/>
    <s v="CIPL-03625"/>
    <s v="NAUTICA"/>
    <s v="RM05242022-54-4"/>
    <x v="560"/>
    <s v="MTR"/>
    <n v="20000"/>
    <x v="893"/>
    <n v="3.4596561002579881E-6"/>
    <n v="3.5491931220051596"/>
  </r>
  <r>
    <s v="Trims Raw Materials"/>
    <x v="23"/>
    <s v="CIPL-03625"/>
    <s v="NAUTICA"/>
    <s v="RM05242022-54-4"/>
    <x v="560"/>
    <s v="MTR"/>
    <n v="130000"/>
    <x v="893"/>
    <n v="3.4596561002579881E-6"/>
    <n v="23.069755293033538"/>
  </r>
  <r>
    <s v="Trims Raw Materials"/>
    <x v="23"/>
    <s v="CIPL-03625"/>
    <s v="NAUTICA"/>
    <s v="RM05242022-54-4"/>
    <x v="560"/>
    <s v="MTR"/>
    <n v="25000"/>
    <x v="997"/>
    <n v="3.4596561002579877E-6"/>
    <n v="4.4364914025064488"/>
  </r>
  <r>
    <s v="Trims Raw Materials"/>
    <x v="23"/>
    <s v="CIPL-03566"/>
    <s v="LEVIS"/>
    <s v="RM02252022-19-3"/>
    <x v="554"/>
    <s v="MTR"/>
    <n v="60000"/>
    <x v="978"/>
    <n v="7.4760384695230087E-6"/>
    <n v="23.008562308171378"/>
  </r>
  <r>
    <s v="Trims Raw Materials"/>
    <x v="24"/>
    <s v="CIPL-03597"/>
    <s v="UNIQLO"/>
    <s v="RM04062022-18-4"/>
    <x v="561"/>
    <s v="MTR"/>
    <n v="24000"/>
    <x v="999"/>
    <n v="2.0877235087763719E-5"/>
    <n v="25.701053642106331"/>
  </r>
  <r>
    <s v="Trims Raw Materials"/>
    <x v="24"/>
    <s v="CIPL-03597"/>
    <s v="UNIQLO"/>
    <s v="RM04062022-18-4"/>
    <x v="561"/>
    <s v="MTR"/>
    <n v="28000"/>
    <x v="999"/>
    <n v="2.0877235087763719E-5"/>
    <n v="29.984562582457386"/>
  </r>
  <r>
    <s v="Trims Raw Materials"/>
    <x v="24"/>
    <s v="CIPL-03597"/>
    <s v="UNIQLO"/>
    <s v="RM04062022-18-4"/>
    <x v="561"/>
    <s v="MTR"/>
    <n v="24000"/>
    <x v="999"/>
    <n v="2.0877235087763719E-5"/>
    <n v="25.701053642106331"/>
  </r>
  <r>
    <s v="Trims Raw Materials"/>
    <x v="24"/>
    <s v="CIPL-03597"/>
    <s v="UNIQLO"/>
    <s v="RM04062022-18-4"/>
    <x v="561"/>
    <s v="MTR"/>
    <n v="56000"/>
    <x v="999"/>
    <n v="2.0877235087763719E-5"/>
    <n v="59.969125164914772"/>
  </r>
  <r>
    <s v="Trims Raw Materials"/>
    <x v="24"/>
    <s v="CIPL-03597"/>
    <s v="UNIQLO"/>
    <s v="RM04062022-18-4"/>
    <x v="561"/>
    <s v="MTR"/>
    <n v="44000"/>
    <x v="1000"/>
    <n v="2.0877235087763726E-5"/>
    <n v="47.118598343861613"/>
  </r>
  <r>
    <s v="Trims Raw Materials"/>
    <x v="24"/>
    <s v="CIPL-03627"/>
    <s v="UNIQLO"/>
    <s v="RM04252022-8-4"/>
    <x v="561"/>
    <s v="MTR"/>
    <n v="436000"/>
    <x v="999"/>
    <n v="2.0877235087763719E-5"/>
    <n v="466.90247449826501"/>
  </r>
  <r>
    <s v="Trims Raw Materials"/>
    <x v="24"/>
    <s v="CIPL-03627"/>
    <s v="UNIQLO"/>
    <s v="RM04252022-8-4"/>
    <x v="561"/>
    <s v="MTR"/>
    <n v="444000"/>
    <x v="999"/>
    <n v="2.0877235087763719E-5"/>
    <n v="475.46949237896712"/>
  </r>
  <r>
    <s v="Trims Raw Materials"/>
    <x v="24"/>
    <s v="CIPL-03627"/>
    <s v="UNIQLO"/>
    <s v="RM04252022-8-4"/>
    <x v="561"/>
    <s v="MTR"/>
    <n v="756000"/>
    <x v="999"/>
    <n v="2.0877235087763719E-5"/>
    <n v="809.58318972634936"/>
  </r>
  <r>
    <s v="Trims Raw Materials"/>
    <x v="24"/>
    <s v="CIPL-03591"/>
    <s v="UNIQLO"/>
    <s v="RM05302022-22-1"/>
    <x v="562"/>
    <s v="MTR"/>
    <n v="2000000"/>
    <x v="999"/>
    <n v="2.0877235087763719E-5"/>
    <n v="2141.7544701755273"/>
  </r>
  <r>
    <s v="Trims Raw Materials"/>
    <x v="25"/>
    <s v="CIPL-03418"/>
    <s v="LEVIS"/>
    <s v="RM10172021-45-1"/>
    <x v="563"/>
    <s v="PCS"/>
    <n v="997"/>
    <x v="1001"/>
    <n v="6.0766046054750973E-4"/>
    <n v="31.075837479165866"/>
  </r>
  <r>
    <s v="Trims Raw Materials"/>
    <x v="25"/>
    <s v="CIPL-03416"/>
    <s v="LEVIS"/>
    <s v="RM08202021-3-21"/>
    <x v="564"/>
    <s v="PCS"/>
    <n v="31500"/>
    <x v="14"/>
    <n v="0"/>
    <n v="0"/>
  </r>
  <r>
    <s v="Trims Raw Materials"/>
    <x v="25"/>
    <s v="CIPL-03416"/>
    <s v="LEVIS"/>
    <s v="RM10172021-26-20"/>
    <x v="565"/>
    <s v="PCS"/>
    <n v="55"/>
    <x v="14"/>
    <n v="0"/>
    <n v="0"/>
  </r>
  <r>
    <s v="Trims Raw Materials"/>
    <x v="25"/>
    <s v="CIPL-03475"/>
    <s v="LEVIS"/>
    <s v="RM09172021-39-9"/>
    <x v="566"/>
    <s v="PCS"/>
    <n v="18000"/>
    <x v="14"/>
    <n v="0"/>
    <n v="0"/>
  </r>
  <r>
    <s v="Trims Raw Materials"/>
    <x v="25"/>
    <s v="CIPL-03475"/>
    <s v="LEVIS"/>
    <s v="RM10262021-40-1"/>
    <x v="567"/>
    <s v="PCS"/>
    <n v="320"/>
    <x v="14"/>
    <n v="0"/>
    <n v="0"/>
  </r>
  <r>
    <s v="Trims Raw Materials"/>
    <x v="25"/>
    <s v="CIPL-03509"/>
    <s v="AMAZON"/>
    <s v="RM10172021-9-6"/>
    <x v="568"/>
    <s v="PCS"/>
    <n v="1113"/>
    <x v="14"/>
    <n v="0"/>
    <n v="0"/>
  </r>
  <r>
    <s v="Trims Raw Materials"/>
    <x v="25"/>
    <s v="CIPL-03510"/>
    <s v="AMAZON"/>
    <s v="RM11062021-24-6"/>
    <x v="568"/>
    <s v="PCS"/>
    <n v="5502"/>
    <x v="1002"/>
    <n v="2.8134451252145001E-3"/>
    <n v="794.0095750789302"/>
  </r>
  <r>
    <s v="Trims Raw Materials"/>
    <x v="25"/>
    <s v="CIPL-03504"/>
    <s v="AMAZON"/>
    <s v="RM11172021-33-21"/>
    <x v="569"/>
    <s v="PCS"/>
    <n v="656"/>
    <x v="1003"/>
    <n v="3.7068609919185558E-4"/>
    <n v="12.473170081069847"/>
  </r>
  <r>
    <s v="Trims Raw Materials"/>
    <x v="25"/>
    <s v="CIPL-03489"/>
    <s v="LEVIS"/>
    <s v="RM01222022-23-1"/>
    <x v="570"/>
    <s v="PCS"/>
    <n v="80"/>
    <x v="14"/>
    <n v="0"/>
    <n v="0"/>
  </r>
  <r>
    <s v="Trims Raw Materials"/>
    <x v="25"/>
    <s v="CIPL-03492"/>
    <s v="LEVIS"/>
    <s v="RM12052021-37-5"/>
    <x v="571"/>
    <s v="PCS"/>
    <n v="2069"/>
    <x v="14"/>
    <n v="0"/>
    <n v="0"/>
  </r>
  <r>
    <s v="Trims Raw Materials"/>
    <x v="25"/>
    <s v="CIPL-03512"/>
    <s v="LEVIS"/>
    <s v="RM01092022-50-1"/>
    <x v="570"/>
    <s v="PCS"/>
    <n v="7464"/>
    <x v="1004"/>
    <n v="6.0762738267734718E-4"/>
    <n v="232.63533078430373"/>
  </r>
  <r>
    <s v="Trims Raw Materials"/>
    <x v="25"/>
    <s v="CIPL-03514"/>
    <s v="LEVIS"/>
    <s v="RM01102022-54-1"/>
    <x v="572"/>
    <s v="PCS"/>
    <n v="57024"/>
    <x v="14"/>
    <n v="0"/>
    <n v="0"/>
  </r>
  <r>
    <s v="Trims Raw Materials"/>
    <x v="25"/>
    <s v="CIPL-03514"/>
    <s v="LEVIS"/>
    <s v="RM11242021-26-10"/>
    <x v="573"/>
    <s v="PCS"/>
    <n v="212521"/>
    <x v="14"/>
    <n v="0"/>
    <n v="0"/>
  </r>
  <r>
    <s v="Trims Raw Materials"/>
    <x v="25"/>
    <s v="CIPL-03514"/>
    <s v="LEVIS"/>
    <s v="RM11242021-26-14"/>
    <x v="574"/>
    <s v="PCS"/>
    <n v="1500"/>
    <x v="14"/>
    <n v="0"/>
    <n v="0"/>
  </r>
  <r>
    <s v="Trims Raw Materials"/>
    <x v="25"/>
    <s v="CIPL-03514"/>
    <s v="LEVIS"/>
    <s v="RM11242021-26-21"/>
    <x v="575"/>
    <s v="PCS"/>
    <n v="1500"/>
    <x v="14"/>
    <n v="0"/>
    <n v="0"/>
  </r>
  <r>
    <s v="Trims Raw Materials"/>
    <x v="25"/>
    <s v="CIPL-03514"/>
    <s v="LEVIS"/>
    <s v="RM11242021-26-22"/>
    <x v="576"/>
    <s v="PCS"/>
    <n v="370"/>
    <x v="14"/>
    <n v="0"/>
    <n v="0"/>
  </r>
  <r>
    <s v="Trims Raw Materials"/>
    <x v="25"/>
    <s v="CIPL-03514"/>
    <s v="LEVIS"/>
    <s v="RM11242021-26-9"/>
    <x v="566"/>
    <s v="PCS"/>
    <n v="172590"/>
    <x v="14"/>
    <n v="0"/>
    <n v="0"/>
  </r>
  <r>
    <s v="Trims Raw Materials"/>
    <x v="25"/>
    <s v="CIPL-03516"/>
    <s v="LEVIS"/>
    <s v="RM02142022-16-12"/>
    <x v="577"/>
    <s v="PCS"/>
    <n v="1118"/>
    <x v="1005"/>
    <n v="3.4110688217336087E-4"/>
    <n v="19.561357494269824"/>
  </r>
  <r>
    <s v="Trims Raw Materials"/>
    <x v="25"/>
    <s v="CIPL-03521"/>
    <s v="LEVIS"/>
    <s v="RM01232022-37-2"/>
    <x v="570"/>
    <s v="PCS"/>
    <n v="199"/>
    <x v="1006"/>
    <n v="6.0748307888778847E-4"/>
    <n v="6.2008891326986681"/>
  </r>
  <r>
    <s v="Trims Raw Materials"/>
    <x v="25"/>
    <s v="CIPL-03515"/>
    <s v="LEVIS"/>
    <s v="RM01092022-25-16"/>
    <x v="578"/>
    <s v="PCS"/>
    <n v="31810"/>
    <x v="14"/>
    <n v="0"/>
    <n v="0"/>
  </r>
  <r>
    <s v="Trims Raw Materials"/>
    <x v="25"/>
    <s v="CIPL-03519"/>
    <s v="LEVIS"/>
    <s v="RM11302021-23-10"/>
    <x v="573"/>
    <s v="PCS"/>
    <n v="46349"/>
    <x v="14"/>
    <n v="0"/>
    <n v="0"/>
  </r>
  <r>
    <s v="Trims Raw Materials"/>
    <x v="25"/>
    <s v="CIPL-03519"/>
    <s v="LEVIS"/>
    <s v="RM11302021-23-21"/>
    <x v="576"/>
    <s v="PCS"/>
    <n v="220"/>
    <x v="14"/>
    <n v="0"/>
    <n v="0"/>
  </r>
  <r>
    <s v="Trims Raw Materials"/>
    <x v="25"/>
    <s v="CIPL-03546"/>
    <s v="AMAZON"/>
    <s v="RM12052021-23-8"/>
    <x v="579"/>
    <s v="PCS"/>
    <n v="2481"/>
    <x v="1007"/>
    <n v="5.9056196756964742E-4"/>
    <n v="75.155184241540354"/>
  </r>
  <r>
    <s v="Trims Raw Materials"/>
    <x v="25"/>
    <s v="CIPL-03545"/>
    <s v="AMAZON"/>
    <s v="RM12062021-39-6"/>
    <x v="568"/>
    <s v="PCS"/>
    <n v="478"/>
    <x v="1008"/>
    <n v="6.2436202165238783E-4"/>
    <n v="15.308445046349838"/>
  </r>
  <r>
    <s v="Trims Raw Materials"/>
    <x v="25"/>
    <s v="CIPL-03517"/>
    <s v="LEVIS"/>
    <s v="RM01302022-16-1"/>
    <x v="580"/>
    <s v="PCS"/>
    <n v="13993"/>
    <x v="1009"/>
    <n v="3.089813457636452E-4"/>
    <n v="221.77357597127073"/>
  </r>
  <r>
    <s v="Trims Raw Materials"/>
    <x v="25"/>
    <s v="CIPL-03520"/>
    <s v="LEVIS"/>
    <s v="RM01222022-36-1"/>
    <x v="570"/>
    <s v="PCS"/>
    <n v="669"/>
    <x v="1010"/>
    <n v="6.0778625887218749E-4"/>
    <n v="20.85660900718549"/>
  </r>
  <r>
    <s v="Trims Raw Materials"/>
    <x v="25"/>
    <s v="CIPL-03532"/>
    <s v="LEVIS"/>
    <s v="RM02102022-15-45"/>
    <x v="570"/>
    <s v="PCS"/>
    <n v="44725"/>
    <x v="1011"/>
    <n v="6.0762873471118114E-4"/>
    <n v="1393.9761951599573"/>
  </r>
  <r>
    <s v="Trims Raw Materials"/>
    <x v="25"/>
    <s v="CIPL-03532"/>
    <s v="LEVIS"/>
    <s v="RM03162022-10-1"/>
    <x v="581"/>
    <s v="PCS"/>
    <n v="1291"/>
    <x v="1012"/>
    <n v="6.0758136860483117E-4"/>
    <n v="40.234387546868838"/>
  </r>
  <r>
    <s v="Trims Raw Materials"/>
    <x v="25"/>
    <s v="CIPL-03534"/>
    <s v="LEVIS"/>
    <s v="RM02262022-24-10"/>
    <x v="580"/>
    <s v="PCS"/>
    <n v="57321"/>
    <x v="1013"/>
    <n v="3.0898018638189466E-4"/>
    <n v="908.47105326359656"/>
  </r>
  <r>
    <s v="Trims Raw Materials"/>
    <x v="25"/>
    <s v="CIPL-03536"/>
    <s v="LEVIS"/>
    <s v="RM01272022-43-1"/>
    <x v="567"/>
    <s v="PCS"/>
    <n v="320"/>
    <x v="1014"/>
    <n v="6.0525341366043572E-3"/>
    <n v="99.346810923713377"/>
  </r>
  <r>
    <s v="Trims Raw Materials"/>
    <x v="25"/>
    <s v="CIPL-03536"/>
    <s v="LEVIS"/>
    <s v="RM03162022-20-1"/>
    <x v="581"/>
    <s v="PCS"/>
    <n v="145592"/>
    <x v="1015"/>
    <n v="6.0818803976570501E-4"/>
    <n v="4541.9473130855677"/>
  </r>
  <r>
    <s v="Trims Raw Materials"/>
    <x v="25"/>
    <s v="CIPL-03536"/>
    <s v="LEVIS"/>
    <s v="RM03162022-20-2"/>
    <x v="582"/>
    <s v="PCS"/>
    <n v="1720"/>
    <x v="1016"/>
    <n v="6.0758996468043261E-4"/>
    <n v="53.605054739250342"/>
  </r>
  <r>
    <s v="Trims Raw Materials"/>
    <x v="25"/>
    <s v="CIPL-03536"/>
    <s v="LEVIS"/>
    <s v="RM12172021-32-10"/>
    <x v="573"/>
    <s v="PCS"/>
    <n v="55046"/>
    <x v="1017"/>
    <n v="7.4760399143568605E-4"/>
    <n v="2110.8826093125685"/>
  </r>
  <r>
    <s v="Trims Raw Materials"/>
    <x v="25"/>
    <s v="CIPL-03536"/>
    <s v="LEVIS"/>
    <s v="RM12172021-32-9"/>
    <x v="566"/>
    <s v="PCS"/>
    <n v="48000"/>
    <x v="1018"/>
    <n v="7.4760384695230094E-4"/>
    <n v="1840.6849846537104"/>
  </r>
  <r>
    <s v="Trims Raw Materials"/>
    <x v="25"/>
    <s v="CIPL-03533"/>
    <s v="LEVIS"/>
    <s v="RM03022022-17-1"/>
    <x v="577"/>
    <s v="PCS"/>
    <n v="280271"/>
    <x v="1019"/>
    <n v="3.1975983535587976E-4"/>
    <n v="4596.9394088150275"/>
  </r>
  <r>
    <s v="Trims Raw Materials"/>
    <x v="25"/>
    <s v="CIPL-03535"/>
    <s v="LEVIS"/>
    <s v="RM02102022-18-7"/>
    <x v="570"/>
    <s v="PCS"/>
    <n v="21864"/>
    <x v="1020"/>
    <n v="6.0762346437022853E-4"/>
    <n v="681.44507942499069"/>
  </r>
  <r>
    <s v="Trims Raw Materials"/>
    <x v="25"/>
    <s v="CIPL-03535"/>
    <s v="LEVIS"/>
    <s v="RM03162022-15-2"/>
    <x v="581"/>
    <s v="PCS"/>
    <n v="30749"/>
    <x v="1021"/>
    <n v="6.0762731856926647E-4"/>
    <n v="958.37393241868642"/>
  </r>
  <r>
    <s v="Trims Raw Materials"/>
    <x v="25"/>
    <s v="CIPL-03537"/>
    <s v="LEVIS"/>
    <s v="RM02102022-21-15"/>
    <x v="583"/>
    <s v="PCS"/>
    <n v="166845"/>
    <x v="1022"/>
    <n v="5.0929383822436022E-4"/>
    <n v="4358.6131304385435"/>
  </r>
  <r>
    <s v="Trims Raw Materials"/>
    <x v="25"/>
    <s v="CIPL-03537"/>
    <s v="LEVIS"/>
    <s v="RM03122022-18-2"/>
    <x v="581"/>
    <s v="PCS"/>
    <n v="29953"/>
    <x v="1023"/>
    <n v="6.0763115173410648E-4"/>
    <n v="933.57037588789149"/>
  </r>
  <r>
    <s v="Trims Raw Materials"/>
    <x v="25"/>
    <s v="CIPL-03537"/>
    <s v="LEVIS"/>
    <s v="RM03122022-18-3"/>
    <x v="582"/>
    <s v="PCS"/>
    <n v="74"/>
    <x v="1024"/>
    <n v="6.099269452924487E-4"/>
    <n v="2.315134593951623"/>
  </r>
  <r>
    <s v="Trims Raw Materials"/>
    <x v="25"/>
    <s v="CIPL-03537"/>
    <s v="LEVIS"/>
    <s v="RM12182021-43-19"/>
    <x v="564"/>
    <s v="PCS"/>
    <n v="60000"/>
    <x v="1025"/>
    <n v="5.3883149607466369E-4"/>
    <n v="1658.3298897644797"/>
  </r>
  <r>
    <s v="Trims Raw Materials"/>
    <x v="25"/>
    <s v="CIPL-03537"/>
    <s v="LEVIS"/>
    <s v="RM12182021-43-8"/>
    <x v="584"/>
    <s v="PCS"/>
    <n v="118485"/>
    <x v="1026"/>
    <n v="4.6642215964395639E-4"/>
    <n v="2834.7140295854142"/>
  </r>
  <r>
    <s v="Trims Raw Materials"/>
    <x v="25"/>
    <s v="CIPL-03538"/>
    <s v="LEVIS"/>
    <s v="RM01182022-48-27"/>
    <x v="585"/>
    <s v="PCS"/>
    <n v="24960"/>
    <x v="1027"/>
    <n v="3.5093319389359855E-4"/>
    <n v="449.2992925195843"/>
  </r>
  <r>
    <s v="Trims Raw Materials"/>
    <x v="25"/>
    <s v="CIPL-03538"/>
    <s v="LEVIS"/>
    <s v="RM01222022-45-19"/>
    <x v="565"/>
    <s v="PCS"/>
    <n v="26299"/>
    <x v="1028"/>
    <n v="6.0762889192005141E-4"/>
    <n v="819.68003222860546"/>
  </r>
  <r>
    <s v="Trims Raw Materials"/>
    <x v="25"/>
    <s v="CIPL-03538"/>
    <s v="LEVIS"/>
    <s v="RM12232021-6-15"/>
    <x v="564"/>
    <s v="PCS"/>
    <n v="1500"/>
    <x v="1029"/>
    <n v="6.6210659849764953E-4"/>
    <n v="50.943159897746483"/>
  </r>
  <r>
    <s v="Trims Raw Materials"/>
    <x v="25"/>
    <s v="CIPL-03538"/>
    <s v="LEVIS"/>
    <s v="RM12232021-6-8"/>
    <x v="584"/>
    <s v="PCS"/>
    <n v="27000"/>
    <x v="1029"/>
    <n v="6.6210659849764953E-4"/>
    <n v="916.97687815943664"/>
  </r>
  <r>
    <s v="Trims Raw Materials"/>
    <x v="25"/>
    <s v="CIPL-03379"/>
    <s v="LEVIS"/>
    <s v="RM06032021-25-13"/>
    <x v="586"/>
    <s v="PCS"/>
    <n v="2133"/>
    <x v="14"/>
    <n v="0"/>
    <n v="0"/>
  </r>
  <r>
    <s v="Trims Raw Materials"/>
    <x v="25"/>
    <s v="CIPL-03379"/>
    <s v="LEVIS"/>
    <s v="RM11222021-34-1"/>
    <x v="587"/>
    <s v="PCS"/>
    <n v="375"/>
    <x v="14"/>
    <n v="0"/>
    <n v="0"/>
  </r>
  <r>
    <s v="Trims Raw Materials"/>
    <x v="25"/>
    <s v="CIPL-03569"/>
    <s v="LEVIS"/>
    <s v="RM03032022-28-1"/>
    <x v="570"/>
    <s v="PCS"/>
    <n v="2471"/>
    <x v="14"/>
    <n v="0"/>
    <n v="0"/>
  </r>
  <r>
    <s v="Trims Raw Materials"/>
    <x v="25"/>
    <s v="CIPL-03571"/>
    <s v="LEVIS"/>
    <s v="RM02232022-32-14"/>
    <x v="567"/>
    <s v="PCS"/>
    <n v="30"/>
    <x v="1030"/>
    <n v="5.076813357849823E-3"/>
    <n v="7.8123044007354618"/>
  </r>
  <r>
    <s v="Trims Raw Materials"/>
    <x v="25"/>
    <s v="CIPL-03571"/>
    <s v="LEVIS"/>
    <s v="RM02232022-32-15"/>
    <x v="574"/>
    <s v="PCS"/>
    <n v="3000"/>
    <x v="1031"/>
    <n v="5.078138896585576E-3"/>
    <n v="781.43441668975686"/>
  </r>
  <r>
    <s v="Trims Raw Materials"/>
    <x v="25"/>
    <s v="CIPL-03571"/>
    <s v="LEVIS"/>
    <s v="RM04182022-16-1"/>
    <x v="581"/>
    <s v="PCS"/>
    <n v="134"/>
    <x v="1032"/>
    <n v="6.0687911520222737E-4"/>
    <n v="4.1713218014370872"/>
  </r>
  <r>
    <s v="Trims Raw Materials"/>
    <x v="25"/>
    <s v="CIPL-03571"/>
    <s v="LEVIS"/>
    <s v="RM04182022-16-2"/>
    <x v="582"/>
    <s v="PCS"/>
    <n v="280"/>
    <x v="1033"/>
    <n v="6.0785419167094345E-4"/>
    <n v="8.7301991736678595"/>
  </r>
  <r>
    <s v="Trims Raw Materials"/>
    <x v="25"/>
    <s v="CIPL-03573"/>
    <s v="LEVIS"/>
    <s v="RM02252022-22-8"/>
    <x v="584"/>
    <s v="PCS"/>
    <n v="106500"/>
    <x v="1034"/>
    <n v="3.1793046576508751E-3"/>
    <n v="17367.945946039817"/>
  </r>
  <r>
    <s v="Trims Raw Materials"/>
    <x v="25"/>
    <s v="CIPL-03573"/>
    <s v="LEVIS"/>
    <s v="RM04252022-52-2"/>
    <x v="570"/>
    <s v="PCS"/>
    <n v="134639"/>
    <x v="1035"/>
    <n v="6.0762727544138304E-4"/>
    <n v="4196.3803287381534"/>
  </r>
  <r>
    <s v="Trims Raw Materials"/>
    <x v="25"/>
    <s v="CIPL-03573"/>
    <s v="LEVIS"/>
    <s v="RM04252022-52-3"/>
    <x v="588"/>
    <s v="PCS"/>
    <n v="19348"/>
    <x v="1036"/>
    <n v="6.0762194149965323E-4"/>
    <n v="603.02626932413523"/>
  </r>
  <r>
    <s v="Trims Raw Materials"/>
    <x v="25"/>
    <s v="CIPL-03570"/>
    <s v="LEVIS"/>
    <s v="RM04252022-31-1"/>
    <x v="570"/>
    <s v="PCS"/>
    <n v="71398"/>
    <x v="1037"/>
    <n v="6.0762615443000839E-4"/>
    <n v="2225.3032921739937"/>
  </r>
  <r>
    <s v="Trims Raw Materials"/>
    <x v="25"/>
    <s v="CIPL-03572"/>
    <s v="LEVIS"/>
    <s v="RM03092022-6-14"/>
    <x v="564"/>
    <s v="PCS"/>
    <n v="1485"/>
    <x v="1038"/>
    <n v="3.1435351957063758E-3"/>
    <n v="239.44814976562395"/>
  </r>
  <r>
    <s v="Trims Raw Materials"/>
    <x v="25"/>
    <s v="CIPL-03572"/>
    <s v="LEVIS"/>
    <s v="RM03092022-6-8"/>
    <x v="584"/>
    <s v="PCS"/>
    <n v="9000"/>
    <x v="1039"/>
    <n v="3.143515111786138E-3"/>
    <n v="1451.1916360060754"/>
  </r>
  <r>
    <s v="Trims Raw Materials"/>
    <x v="25"/>
    <s v="CIPL-03572"/>
    <s v="LEVIS"/>
    <s v="RM04252022-43-1"/>
    <x v="570"/>
    <s v="PCS"/>
    <n v="9093"/>
    <x v="1040"/>
    <n v="6.0762240825624981E-4"/>
    <n v="283.40511055827409"/>
  </r>
  <r>
    <s v="Trims Raw Materials"/>
    <x v="25"/>
    <s v="CIPL-03572"/>
    <s v="LEVIS"/>
    <s v="RM04252022-43-2"/>
    <x v="589"/>
    <s v="PCS"/>
    <n v="2572"/>
    <x v="1041"/>
    <n v="6.0762448266986162E-4"/>
    <n v="80.162810169426876"/>
  </r>
  <r>
    <s v="Trims Raw Materials"/>
    <x v="25"/>
    <s v="CIPL-03575"/>
    <s v="LEVIS"/>
    <s v="RM04252022-59-1"/>
    <x v="590"/>
    <s v="PCS"/>
    <n v="72622"/>
    <x v="1042"/>
    <n v="3.089842073082373E-4"/>
    <n v="1150.989051103139"/>
  </r>
  <r>
    <s v="Trims Raw Materials"/>
    <x v="25"/>
    <s v="CIPL-03608"/>
    <s v="LEVIS"/>
    <s v="RM04252022-70-1"/>
    <x v="570"/>
    <s v="PCS"/>
    <n v="65505"/>
    <x v="1043"/>
    <n v="6.0762610656021237E-4"/>
    <n v="2041.6325481102265"/>
  </r>
  <r>
    <s v="Trims Raw Materials"/>
    <x v="25"/>
    <s v="CIPL-03608"/>
    <s v="LEVIS"/>
    <s v="RM05312022-3-1"/>
    <x v="588"/>
    <s v="PCS"/>
    <n v="39927"/>
    <x v="1044"/>
    <n v="6.076273946866523E-4"/>
    <n v="1244.430738987654"/>
  </r>
  <r>
    <s v="Trims Raw Materials"/>
    <x v="25"/>
    <s v="CIPL-03607"/>
    <s v="LEVIS"/>
    <s v="RM03212022-9-11"/>
    <x v="591"/>
    <s v="PCS"/>
    <n v="3000"/>
    <x v="1045"/>
    <n v="5.5076134469624304E-3"/>
    <n v="847.52284034088734"/>
  </r>
  <r>
    <s v="Trims Raw Materials"/>
    <x v="25"/>
    <s v="CIPL-03607"/>
    <s v="LEVIS"/>
    <s v="RM03212022-9-22"/>
    <x v="564"/>
    <s v="PCS"/>
    <n v="39000"/>
    <x v="1046"/>
    <n v="4.9131857973756625E-3"/>
    <n v="9828.6642460976509"/>
  </r>
  <r>
    <s v="Trims Raw Materials"/>
    <x v="25"/>
    <s v="CIPL-03607"/>
    <s v="LEVIS"/>
    <s v="RM03212022-9-8"/>
    <x v="584"/>
    <s v="PCS"/>
    <n v="126000"/>
    <x v="1047"/>
    <n v="5.4320577390257604E-3"/>
    <n v="35107.639275117246"/>
  </r>
  <r>
    <s v="Trims Raw Materials"/>
    <x v="25"/>
    <s v="CIPL-03607"/>
    <s v="LEVIS"/>
    <s v="RM04252022-65-1"/>
    <x v="570"/>
    <s v="PCS"/>
    <n v="123743"/>
    <x v="1048"/>
    <n v="6.0762758632647166E-4"/>
    <n v="3856.7796604147966"/>
  </r>
  <r>
    <s v="Trims Raw Materials"/>
    <x v="25"/>
    <s v="CIPL-03607"/>
    <s v="LEVIS"/>
    <s v="RM05312022-2-1"/>
    <x v="588"/>
    <s v="PCS"/>
    <n v="52200"/>
    <x v="1049"/>
    <n v="6.0762619465523301E-4"/>
    <n v="1626.9480873610032"/>
  </r>
  <r>
    <s v="Trims Raw Materials"/>
    <x v="25"/>
    <s v="CIPL-03606"/>
    <s v="LEVIS"/>
    <s v="RM04252022-64-2"/>
    <x v="570"/>
    <s v="PCS"/>
    <n v="35963"/>
    <x v="1050"/>
    <n v="6.0762735452985308E-4"/>
    <n v="1120.8821025509571"/>
  </r>
  <r>
    <s v="Trims Raw Materials"/>
    <x v="25"/>
    <s v="CIPL-03603"/>
    <s v="LEVIS"/>
    <s v="RM04252022-63-1"/>
    <x v="570"/>
    <s v="PCS"/>
    <n v="90934"/>
    <x v="1051"/>
    <n v="6.0762629175100432E-4"/>
    <n v="2834.1938892140861"/>
  </r>
  <r>
    <s v="Trims Raw Materials"/>
    <x v="25"/>
    <s v="CIPL-03621"/>
    <s v="NAUTICA"/>
    <s v="RM04122022-53-1"/>
    <x v="592"/>
    <s v="PCS"/>
    <n v="13758"/>
    <x v="1052"/>
    <n v="5.1696299733792713E-4"/>
    <n v="364.82237691737521"/>
  </r>
  <r>
    <s v="Trims Raw Materials"/>
    <x v="25"/>
    <s v="CIPL-03621"/>
    <s v="NAUTICA"/>
    <s v="RM04122022-53-2"/>
    <x v="593"/>
    <s v="PCS"/>
    <n v="95"/>
    <x v="1053"/>
    <n v="3.516165909518085E-4"/>
    <n v="1.7134035761404143"/>
  </r>
  <r>
    <s v="Trims Raw Materials"/>
    <x v="25"/>
    <s v="CIPL-03574"/>
    <s v="LEVIS"/>
    <s v="RM04252022-55-1"/>
    <x v="570"/>
    <s v="PCS"/>
    <n v="11166"/>
    <x v="1054"/>
    <n v="6.0762168564414208E-4"/>
    <n v="348.01470374190251"/>
  </r>
  <r>
    <s v="Trims Raw Materials"/>
    <x v="25"/>
    <s v="CIPL-03574"/>
    <s v="LEVIS"/>
    <s v="RM04252022-55-2"/>
    <x v="589"/>
    <s v="PCS"/>
    <n v="520"/>
    <x v="1055"/>
    <n v="6.0758107242594431E-4"/>
    <n v="16.205942157661493"/>
  </r>
  <r>
    <s v="Trims Raw Materials"/>
    <x v="25"/>
    <s v="CIPL-03609"/>
    <s v="LEVIS"/>
    <s v="RM04192022-44-8"/>
    <x v="584"/>
    <s v="PCS"/>
    <n v="22500"/>
    <x v="1056"/>
    <n v="5.278958015048827E-3"/>
    <n v="6092.5265553385998"/>
  </r>
  <r>
    <s v="Trims Raw Materials"/>
    <x v="25"/>
    <s v="CIPL-03609"/>
    <s v="LEVIS"/>
    <s v="RM05182022-6-1"/>
    <x v="581"/>
    <s v="PCS"/>
    <n v="22300"/>
    <x v="1057"/>
    <n v="6.076287396950715E-4"/>
    <n v="695.04012089520006"/>
  </r>
  <r>
    <s v="Trims Raw Materials"/>
    <x v="25"/>
    <s v="CIPL-03609"/>
    <s v="LEVIS"/>
    <s v="RM05182022-6-2"/>
    <x v="582"/>
    <s v="PCS"/>
    <n v="800"/>
    <x v="1058"/>
    <n v="6.0767666416169409E-4"/>
    <n v="24.936141331329353"/>
  </r>
  <r>
    <s v="Trims Raw Materials"/>
    <x v="25"/>
    <s v="CIPL-03611"/>
    <s v="LEVIS"/>
    <s v="RM05312022-7-1"/>
    <x v="570"/>
    <s v="PCS"/>
    <n v="6413"/>
    <x v="1059"/>
    <n v="6.0762298790402436E-4"/>
    <n v="199.87668622142849"/>
  </r>
  <r>
    <s v="Trims Raw Materials"/>
    <x v="25"/>
    <s v="CIPL-03622"/>
    <s v="NAUTICA"/>
    <s v="RM05302022-1-1"/>
    <x v="594"/>
    <s v="PCS"/>
    <n v="36070"/>
    <x v="1060"/>
    <n v="3.5193108557254735E-4"/>
    <n v="651.13415425660196"/>
  </r>
  <r>
    <s v="Trims Raw Materials"/>
    <x v="25"/>
    <s v="CIPL-03622"/>
    <s v="NAUTICA"/>
    <s v="RM05302022-24-1"/>
    <x v="595"/>
    <s v="PCS"/>
    <n v="19400"/>
    <x v="1061"/>
    <n v="3.5193053433658846E-4"/>
    <n v="350.20745236612981"/>
  </r>
  <r>
    <s v="Trims Raw Materials"/>
    <x v="25"/>
    <s v="CIPL-03622"/>
    <s v="NAUTICA"/>
    <s v="RM05302022-24-2"/>
    <x v="596"/>
    <s v="PCS"/>
    <n v="4300"/>
    <x v="1062"/>
    <n v="5.1696010693510163E-4"/>
    <n v="114.02292845982093"/>
  </r>
  <r>
    <s v="Trims Raw Materials"/>
    <x v="25"/>
    <s v="CIPL-03600"/>
    <s v="LEVIS"/>
    <s v="RM06152022-10-3"/>
    <x v="597"/>
    <s v="PCS"/>
    <n v="87663"/>
    <x v="1063"/>
    <n v="3.0898239432457263E-4"/>
    <n v="1389.3663236336752"/>
  </r>
  <r>
    <s v="Trims Raw Materials"/>
    <x v="25"/>
    <s v="CIPL-03604"/>
    <s v="LEVIS"/>
    <s v="RM06182022-7-3"/>
    <x v="570"/>
    <s v="PCS"/>
    <n v="29808"/>
    <x v="1064"/>
    <n v="1.1286289960028698E-3"/>
    <n v="1725.6421731128537"/>
  </r>
  <r>
    <s v="Trims Raw Materials"/>
    <x v="25"/>
    <s v="CIPL-03619"/>
    <s v="LEVIS"/>
    <s v="RM06112022-9-1"/>
    <x v="598"/>
    <s v="PCS"/>
    <n v="245389"/>
    <x v="1065"/>
    <n v="3.4119405626465002E-4"/>
    <n v="4294.6052682727268"/>
  </r>
  <r>
    <s v="Trims Raw Materials"/>
    <x v="25"/>
    <s v="CIPL-03625"/>
    <s v="NAUTICA"/>
    <s v="RM06112022-1-1"/>
    <x v="599"/>
    <s v="PCS"/>
    <n v="18800"/>
    <x v="1066"/>
    <n v="5.1696010693510173E-4"/>
    <n v="498.51885001037999"/>
  </r>
  <r>
    <s v="Trims Raw Materials"/>
    <x v="25"/>
    <s v="CIPL-03625"/>
    <s v="NAUTICA"/>
    <s v="RM06112022-26-1"/>
    <x v="600"/>
    <s v="PCS"/>
    <n v="3000"/>
    <x v="1062"/>
    <n v="5.1696010693510163E-4"/>
    <n v="79.550880320805291"/>
  </r>
  <r>
    <s v="Trims Raw Materials"/>
    <x v="25"/>
    <s v="CIPL-03625"/>
    <s v="NAUTICA"/>
    <s v="RM06122022-1-1"/>
    <x v="601"/>
    <s v="PCS"/>
    <n v="3500"/>
    <x v="1061"/>
    <n v="3.5193053433658846E-4"/>
    <n v="63.181756870178063"/>
  </r>
  <r>
    <s v="Trims Raw Materials"/>
    <x v="25"/>
    <s v="CIPL-03625"/>
    <s v="NAUTICA"/>
    <s v="RM06122022-8-2"/>
    <x v="602"/>
    <s v="PCS"/>
    <n v="10200"/>
    <x v="1062"/>
    <n v="5.1696010693510163E-4"/>
    <n v="270.47299309073799"/>
  </r>
  <r>
    <s v="Trims Raw Materials"/>
    <x v="25"/>
    <s v="CIPL-03625"/>
    <s v="NAUTICA"/>
    <s v="RM06122022-8-3"/>
    <x v="603"/>
    <s v="PCS"/>
    <n v="22000"/>
    <x v="1061"/>
    <n v="3.5193053433658846E-4"/>
    <n v="397.14247175540498"/>
  </r>
  <r>
    <s v="Trims Raw Materials"/>
    <x v="25"/>
    <s v="CIPL-03637"/>
    <s v="LEVIS"/>
    <s v="RM06152022-35-17"/>
    <x v="565"/>
    <s v="PCS"/>
    <n v="12897"/>
    <x v="1067"/>
    <n v="6.0087080978270398E-4"/>
    <n v="397.49943083376752"/>
  </r>
  <r>
    <s v="Trims Raw Materials"/>
    <x v="25"/>
    <s v="CIPL-03637"/>
    <s v="LEVIS"/>
    <s v="RM06152022-35-18"/>
    <x v="582"/>
    <s v="PCS"/>
    <n v="20000"/>
    <x v="1068"/>
    <n v="6.0762695645910419E-4"/>
    <n v="623.35253912918211"/>
  </r>
  <r>
    <s v="Trims Raw Materials"/>
    <x v="25"/>
    <s v="CIPL-03539"/>
    <s v="LEVIS"/>
    <s v="RM02222022-7-26"/>
    <x v="570"/>
    <s v="PCS"/>
    <n v="620"/>
    <x v="1069"/>
    <n v="6.0771675101862154E-4"/>
    <n v="19.326784385631548"/>
  </r>
  <r>
    <s v="Trims Raw Materials"/>
    <x v="25"/>
    <s v="CIPL-03566"/>
    <s v="LEVIS"/>
    <s v="RM04032022-29-3"/>
    <x v="577"/>
    <s v="PCS"/>
    <n v="66940"/>
    <x v="1070"/>
    <n v="3.4119355176580752E-4"/>
    <n v="1171.5294963552033"/>
  </r>
  <r>
    <s v="Trims Raw Materials"/>
    <x v="25"/>
    <s v="CIPL-03568"/>
    <s v="LEVIS"/>
    <s v="RM04182022-15-2"/>
    <x v="581"/>
    <s v="PCS"/>
    <n v="9027"/>
    <x v="1071"/>
    <n v="6.0761567902752067E-4"/>
    <n v="281.34494673458141"/>
  </r>
  <r>
    <s v="Trims Raw Materials"/>
    <x v="25"/>
    <s v="CIPL-03540"/>
    <s v="LEVIS"/>
    <s v="RM02232022-35-1"/>
    <x v="577"/>
    <s v="PCS"/>
    <n v="5636"/>
    <x v="14"/>
    <n v="0"/>
    <n v="0"/>
  </r>
  <r>
    <s v="Trims Raw Materials"/>
    <x v="25"/>
    <s v="CIPL-03564"/>
    <s v="LEVIS"/>
    <s v="RM01262022-11-9"/>
    <x v="566"/>
    <s v="PCS"/>
    <n v="2985"/>
    <x v="1072"/>
    <n v="4.1358140754542535E-4"/>
    <n v="63.324540501523089"/>
  </r>
  <r>
    <s v="Trims Raw Materials"/>
    <x v="25"/>
    <s v="CIPL-03564"/>
    <s v="LEVIS"/>
    <s v="RM04032022-28-2"/>
    <x v="570"/>
    <s v="PCS"/>
    <n v="166"/>
    <x v="1073"/>
    <n v="6.0847019073918341E-4"/>
    <n v="5.1810060516627026"/>
  </r>
  <r>
    <s v="Trims Raw Materials"/>
    <x v="25"/>
    <s v="CIPL-03567"/>
    <s v="LEVIS"/>
    <s v="RM04102022-8-1"/>
    <x v="577"/>
    <s v="PCS"/>
    <n v="39126"/>
    <x v="1074"/>
    <n v="3.4119257290669131E-4"/>
    <n v="684.74950060754725"/>
  </r>
  <r>
    <s v="Trims Raw Materials"/>
    <x v="25"/>
    <s v="CIPL-03552"/>
    <s v="LEVIS"/>
    <s v="RM04262022-18-1"/>
    <x v="604"/>
    <s v="PCS"/>
    <n v="199288"/>
    <x v="1075"/>
    <n v="3.0898352627113944E-4"/>
    <n v="3158.5167089835227"/>
  </r>
  <r>
    <s v="Trims Raw Materials"/>
    <x v="26"/>
    <s v="CIPL-03418"/>
    <s v="LEVIS"/>
    <s v="RM08112021-80-18"/>
    <x v="605"/>
    <s v="PCS"/>
    <n v="40"/>
    <x v="545"/>
    <n v="1.5906464828772361E-3"/>
    <n v="3.2636258593150895"/>
  </r>
  <r>
    <s v="Trims Raw Materials"/>
    <x v="26"/>
    <s v="CIPL-03475"/>
    <s v="LEVIS"/>
    <s v="RM09172021-39-13"/>
    <x v="606"/>
    <s v="PCS"/>
    <n v="19130"/>
    <x v="14"/>
    <n v="0"/>
    <n v="0"/>
  </r>
  <r>
    <s v="Trims Raw Materials"/>
    <x v="26"/>
    <s v="CIPL-03478"/>
    <s v="LEVIS"/>
    <s v="RM09212021-3-11"/>
    <x v="606"/>
    <s v="PCS"/>
    <n v="123"/>
    <x v="14"/>
    <n v="0"/>
    <n v="0"/>
  </r>
  <r>
    <s v="Trims Raw Materials"/>
    <x v="26"/>
    <s v="CIPL-03509"/>
    <s v="AMAZON"/>
    <s v="RM02032022-3-1"/>
    <x v="607"/>
    <s v="PCS"/>
    <n v="4172"/>
    <x v="14"/>
    <n v="0"/>
    <n v="0"/>
  </r>
  <r>
    <s v="Trims Raw Materials"/>
    <x v="26"/>
    <s v="CIPL-03509"/>
    <s v="AMAZON"/>
    <s v="RM02032022-3-1"/>
    <x v="607"/>
    <s v="PCS"/>
    <n v="309"/>
    <x v="14"/>
    <n v="0"/>
    <n v="0"/>
  </r>
  <r>
    <s v="Trims Raw Materials"/>
    <x v="26"/>
    <s v="CIPL-03494"/>
    <s v="LEVIS"/>
    <s v="RM10252021-4-13"/>
    <x v="606"/>
    <s v="PCS"/>
    <n v="17865"/>
    <x v="14"/>
    <n v="0"/>
    <n v="0"/>
  </r>
  <r>
    <s v="Trims Raw Materials"/>
    <x v="26"/>
    <s v="CIPL-03526"/>
    <s v="UNIQLO"/>
    <s v="RM04132022-30-1"/>
    <x v="608"/>
    <s v="PCS"/>
    <n v="816"/>
    <x v="1076"/>
    <n v="4.5735959686896019E-4"/>
    <n v="19.143205431045072"/>
  </r>
  <r>
    <s v="Trims Raw Materials"/>
    <x v="26"/>
    <s v="CIPL-03526"/>
    <s v="UNIQLO"/>
    <s v="RM04132022-30-1"/>
    <x v="608"/>
    <s v="PCS"/>
    <n v="1612"/>
    <x v="1077"/>
    <n v="4.5736020149726974E-4"/>
    <n v="37.817264644813598"/>
  </r>
  <r>
    <s v="Trims Raw Materials"/>
    <x v="26"/>
    <s v="CIPL-03510"/>
    <s v="AMAZON"/>
    <s v="RM02032022-14-1"/>
    <x v="607"/>
    <s v="PCS"/>
    <n v="5552"/>
    <x v="1078"/>
    <n v="3.3799805262507547E-4"/>
    <n v="96.25656518817442"/>
  </r>
  <r>
    <s v="Trims Raw Materials"/>
    <x v="26"/>
    <s v="CIPL-03493"/>
    <s v="LEVIS"/>
    <s v="RM11222021-8-8"/>
    <x v="606"/>
    <s v="PCS"/>
    <n v="249"/>
    <x v="14"/>
    <n v="0"/>
    <n v="0"/>
  </r>
  <r>
    <s v="Trims Raw Materials"/>
    <x v="26"/>
    <s v="CIPL-03516"/>
    <s v="LEVIS"/>
    <s v="RM03072022-48-1"/>
    <x v="609"/>
    <s v="PCS"/>
    <n v="118587"/>
    <x v="1079"/>
    <n v="3.0023390327659768E-4"/>
    <n v="1826.2638378878619"/>
  </r>
  <r>
    <s v="Trims Raw Materials"/>
    <x v="26"/>
    <s v="CIPL-03519"/>
    <s v="LEVIS"/>
    <s v="RM03072022-51-1"/>
    <x v="609"/>
    <s v="PCS"/>
    <n v="68887"/>
    <x v="14"/>
    <n v="0"/>
    <n v="0"/>
  </r>
  <r>
    <s v="Trims Raw Materials"/>
    <x v="26"/>
    <s v="CIPL-03546"/>
    <s v="AMAZON"/>
    <s v="RM03072022-73-1"/>
    <x v="610"/>
    <s v="PCS"/>
    <n v="10601"/>
    <x v="1080"/>
    <n v="3.3801800436767223E-4"/>
    <n v="183.80332886430168"/>
  </r>
  <r>
    <s v="Trims Raw Materials"/>
    <x v="26"/>
    <s v="CIPL-03546"/>
    <s v="AMAZON"/>
    <s v="RM03082022-12-1"/>
    <x v="611"/>
    <s v="PCS"/>
    <n v="2461"/>
    <x v="1081"/>
    <n v="3.3795582272833622E-4"/>
    <n v="42.661709279734474"/>
  </r>
  <r>
    <s v="Trims Raw Materials"/>
    <x v="26"/>
    <s v="CIPL-03546"/>
    <s v="AMAZON"/>
    <s v="RM04072022-1-1"/>
    <x v="612"/>
    <s v="PCS"/>
    <n v="3100"/>
    <x v="1082"/>
    <n v="5.1375315838091368E-4"/>
    <n v="81.692634790980833"/>
  </r>
  <r>
    <s v="Trims Raw Materials"/>
    <x v="26"/>
    <s v="CIPL-03538"/>
    <s v="LEVIS"/>
    <s v="RM03082022-16-1"/>
    <x v="609"/>
    <s v="PCS"/>
    <n v="104425"/>
    <x v="1083"/>
    <n v="3.0023499965650983E-4"/>
    <n v="1608.172039839131"/>
  </r>
  <r>
    <s v="Trims Raw Materials"/>
    <x v="26"/>
    <s v="CIPL-03621"/>
    <s v="NAUTICA"/>
    <s v="RM04122022-44-5"/>
    <x v="613"/>
    <s v="PCS"/>
    <n v="1882"/>
    <x v="1084"/>
    <n v="3.2814479116742128E-4"/>
    <n v="31.677568496977088"/>
  </r>
  <r>
    <s v="Trims Raw Materials"/>
    <x v="26"/>
    <s v="CIPL-03621"/>
    <s v="NAUTICA"/>
    <s v="RM04122022-44-5"/>
    <x v="613"/>
    <s v="PCS"/>
    <n v="628"/>
    <x v="1085"/>
    <n v="3.280075151793026E-4"/>
    <n v="10.565988719532601"/>
  </r>
  <r>
    <s v="Trims Raw Materials"/>
    <x v="26"/>
    <s v="CIPL-03621"/>
    <s v="NAUTICA"/>
    <s v="RM04122022-44-5"/>
    <x v="613"/>
    <s v="PCS"/>
    <n v="539"/>
    <x v="1086"/>
    <n v="3.2831061450852008E-4"/>
    <n v="9.0769594212200833"/>
  </r>
  <r>
    <s v="Trims Raw Materials"/>
    <x v="26"/>
    <s v="CIPL-03621"/>
    <s v="NAUTICA"/>
    <s v="RM04122022-44-5"/>
    <x v="613"/>
    <s v="PCS"/>
    <n v="400"/>
    <x v="460"/>
    <n v="3.2807083709342991E-4"/>
    <n v="6.7312283348373718"/>
  </r>
  <r>
    <s v="Trims Raw Materials"/>
    <x v="26"/>
    <s v="CIPL-03621"/>
    <s v="NAUTICA"/>
    <s v="RM04122022-44-5"/>
    <x v="613"/>
    <s v="PCS"/>
    <n v="548"/>
    <x v="1087"/>
    <n v="3.2799827110424731E-4"/>
    <n v="9.2197430525651196"/>
  </r>
  <r>
    <s v="Trims Raw Materials"/>
    <x v="26"/>
    <s v="CIPL-03621"/>
    <s v="NAUTICA"/>
    <s v="RM04122022-44-5"/>
    <x v="613"/>
    <s v="PCS"/>
    <n v="1623"/>
    <x v="1088"/>
    <n v="3.2807696250348415E-4"/>
    <n v="27.312468910143156"/>
  </r>
  <r>
    <s v="Trims Raw Materials"/>
    <x v="26"/>
    <s v="CIPL-03621"/>
    <s v="NAUTICA"/>
    <s v="RM04122022-44-5"/>
    <x v="613"/>
    <s v="PCS"/>
    <n v="759"/>
    <x v="1089"/>
    <n v="3.2797914963147247E-4"/>
    <n v="12.768936174570298"/>
  </r>
  <r>
    <s v="Trims Raw Materials"/>
    <x v="26"/>
    <s v="CIPL-03621"/>
    <s v="NAUTICA"/>
    <s v="RM04122022-53-6"/>
    <x v="614"/>
    <s v="PCS"/>
    <n v="1055"/>
    <x v="1090"/>
    <n v="3.2811795339920236E-4"/>
    <n v="17.756164440836159"/>
  </r>
  <r>
    <s v="Trims Raw Materials"/>
    <x v="26"/>
    <s v="CIPL-03621"/>
    <s v="NAUTICA"/>
    <s v="RM04122022-53-6"/>
    <x v="614"/>
    <s v="PCS"/>
    <n v="172"/>
    <x v="1091"/>
    <n v="3.2830203571012723E-4"/>
    <n v="2.8964679501421422"/>
  </r>
  <r>
    <s v="Trims Raw Materials"/>
    <x v="26"/>
    <s v="CIPL-03621"/>
    <s v="NAUTICA"/>
    <s v="RM04122022-53-6"/>
    <x v="614"/>
    <s v="PCS"/>
    <n v="243"/>
    <x v="1092"/>
    <n v="3.2811174878280433E-4"/>
    <n v="4.0897311549542215"/>
  </r>
  <r>
    <s v="Trims Raw Materials"/>
    <x v="26"/>
    <s v="CIPL-03621"/>
    <s v="NAUTICA"/>
    <s v="RM04122022-53-6"/>
    <x v="614"/>
    <s v="PCS"/>
    <n v="804"/>
    <x v="1093"/>
    <n v="3.2816975789460391E-4"/>
    <n v="13.533848485347262"/>
  </r>
  <r>
    <s v="Trims Raw Materials"/>
    <x v="26"/>
    <s v="CIPL-03621"/>
    <s v="NAUTICA"/>
    <s v="RM04122022-53-6"/>
    <x v="614"/>
    <s v="PCS"/>
    <n v="2834"/>
    <x v="1094"/>
    <n v="3.2813398025832887E-4"/>
    <n v="47.699931700052097"/>
  </r>
  <r>
    <s v="Trims Raw Materials"/>
    <x v="26"/>
    <s v="CIPL-03621"/>
    <s v="NAUTICA"/>
    <s v="RM04122022-53-6"/>
    <x v="614"/>
    <s v="PCS"/>
    <n v="134"/>
    <x v="1095"/>
    <n v="3.27922455891669E-4"/>
    <n v="2.2539416090894839"/>
  </r>
  <r>
    <s v="Trims Raw Materials"/>
    <x v="26"/>
    <s v="CIPL-03621"/>
    <s v="NAUTICA"/>
    <s v="RM04122022-53-6"/>
    <x v="614"/>
    <s v="PCS"/>
    <n v="765"/>
    <x v="1096"/>
    <n v="3.2800585970442346E-4"/>
    <n v="12.870924482673884"/>
  </r>
  <r>
    <s v="Trims Raw Materials"/>
    <x v="26"/>
    <s v="CIPL-03621"/>
    <s v="NAUTICA"/>
    <s v="RM04122022-53-6"/>
    <x v="614"/>
    <s v="PCS"/>
    <n v="411"/>
    <x v="1097"/>
    <n v="3.2848204436546324E-4"/>
    <n v="6.9250061202342046"/>
  </r>
  <r>
    <s v="Trims Raw Materials"/>
    <x v="26"/>
    <s v="CIPL-03621"/>
    <s v="NAUTICA"/>
    <s v="RM04122022-53-6"/>
    <x v="614"/>
    <s v="PCS"/>
    <n v="2376"/>
    <x v="1098"/>
    <n v="3.2812104689402578E-4"/>
    <n v="39.989615607420205"/>
  </r>
  <r>
    <s v="Trims Raw Materials"/>
    <x v="26"/>
    <s v="CIPL-03621"/>
    <s v="NAUTICA"/>
    <s v="RM04122022-53-6"/>
    <x v="614"/>
    <s v="PCS"/>
    <n v="999"/>
    <x v="1099"/>
    <n v="3.2800117664935998E-4"/>
    <n v="16.807673175472711"/>
  </r>
  <r>
    <s v="Trims Raw Materials"/>
    <x v="26"/>
    <s v="CIPL-03621"/>
    <s v="NAUTICA"/>
    <s v="RM04122022-53-6"/>
    <x v="614"/>
    <s v="PCS"/>
    <n v="1650"/>
    <x v="1100"/>
    <n v="3.2813108885414491E-4"/>
    <n v="27.771416296609335"/>
  </r>
  <r>
    <s v="Trims Raw Materials"/>
    <x v="26"/>
    <s v="CIPL-03621"/>
    <s v="NAUTICA"/>
    <s v="RM04122022-53-6"/>
    <x v="614"/>
    <s v="PCS"/>
    <n v="662"/>
    <x v="1101"/>
    <n v="3.2798073249659014E-4"/>
    <n v="11.137123244912742"/>
  </r>
  <r>
    <s v="Trims Raw Materials"/>
    <x v="26"/>
    <s v="CIPL-03621"/>
    <s v="NAUTICA"/>
    <s v="RM04122022-53-6"/>
    <x v="614"/>
    <s v="PCS"/>
    <n v="1231"/>
    <x v="1102"/>
    <n v="3.2804660913116036E-4"/>
    <n v="20.713825375840464"/>
  </r>
  <r>
    <s v="Trims Raw Materials"/>
    <x v="26"/>
    <s v="CIPL-03621"/>
    <s v="NAUTICA"/>
    <s v="RM04122022-53-6"/>
    <x v="614"/>
    <s v="PCS"/>
    <n v="555"/>
    <x v="1103"/>
    <n v="3.2816040052151984E-4"/>
    <n v="9.3421290222894431"/>
  </r>
  <r>
    <s v="Trims Raw Materials"/>
    <x v="26"/>
    <s v="CIPL-03621"/>
    <s v="NAUTICA"/>
    <s v="RM04122022-53-6"/>
    <x v="614"/>
    <s v="PCS"/>
    <n v="217"/>
    <x v="1104"/>
    <n v="3.2802502354265585E-4"/>
    <n v="3.6511814301087568"/>
  </r>
  <r>
    <s v="Trims Raw Materials"/>
    <x v="26"/>
    <s v="CIPL-03621"/>
    <s v="NAUTICA"/>
    <s v="RM04122022-53-6"/>
    <x v="614"/>
    <s v="PCS"/>
    <n v="487"/>
    <x v="1105"/>
    <n v="3.2825456166152403E-4"/>
    <n v="8.1998599715291611"/>
  </r>
  <r>
    <s v="Trims Raw Materials"/>
    <x v="26"/>
    <s v="CIPL-03621"/>
    <s v="NAUTICA"/>
    <s v="RM04182022-66-1"/>
    <x v="615"/>
    <s v="PCS"/>
    <n v="185"/>
    <x v="1106"/>
    <n v="3.2780214680916007E-4"/>
    <n v="3.1106433971596945"/>
  </r>
  <r>
    <s v="Trims Raw Materials"/>
    <x v="26"/>
    <s v="CIPL-03621"/>
    <s v="NAUTICA"/>
    <s v="RM04182022-66-1"/>
    <x v="615"/>
    <s v="PCS"/>
    <n v="290"/>
    <x v="1107"/>
    <n v="3.2772802535143054E-4"/>
    <n v="4.8750411273519152"/>
  </r>
  <r>
    <s v="Trims Raw Materials"/>
    <x v="26"/>
    <s v="CIPL-03621"/>
    <s v="NAUTICA"/>
    <s v="RM04182022-66-1"/>
    <x v="615"/>
    <s v="PCS"/>
    <n v="394"/>
    <x v="1108"/>
    <n v="3.2802037242074983E-4"/>
    <n v="6.6292400267337754"/>
  </r>
  <r>
    <s v="Trims Raw Materials"/>
    <x v="26"/>
    <s v="CIPL-03622"/>
    <s v="NAUTICA"/>
    <s v="RM05302022-1-3"/>
    <x v="616"/>
    <s v="PCS"/>
    <n v="1220"/>
    <x v="460"/>
    <n v="3.2807083709342991E-4"/>
    <n v="20.530246421253985"/>
  </r>
  <r>
    <s v="Trims Raw Materials"/>
    <x v="26"/>
    <s v="CIPL-03622"/>
    <s v="NAUTICA"/>
    <s v="RM05302022-1-3"/>
    <x v="616"/>
    <s v="PCS"/>
    <n v="3870"/>
    <x v="1109"/>
    <n v="3.2809652582861849E-4"/>
    <n v="65.129733554956758"/>
  </r>
  <r>
    <s v="Trims Raw Materials"/>
    <x v="26"/>
    <s v="CIPL-03622"/>
    <s v="NAUTICA"/>
    <s v="RM05302022-1-3"/>
    <x v="616"/>
    <s v="PCS"/>
    <n v="6740"/>
    <x v="460"/>
    <n v="3.2807083709342991E-4"/>
    <n v="113.42119744200971"/>
  </r>
  <r>
    <s v="Trims Raw Materials"/>
    <x v="26"/>
    <s v="CIPL-03622"/>
    <s v="NAUTICA"/>
    <s v="RM05302022-1-3"/>
    <x v="616"/>
    <s v="PCS"/>
    <n v="3770"/>
    <x v="1110"/>
    <n v="3.2809720722742989E-4"/>
    <n v="63.446926471247409"/>
  </r>
  <r>
    <s v="Trims Raw Materials"/>
    <x v="26"/>
    <s v="CIPL-03622"/>
    <s v="NAUTICA"/>
    <s v="RM05302022-1-3"/>
    <x v="616"/>
    <s v="PCS"/>
    <n v="5190"/>
    <x v="1111"/>
    <n v="3.2808999227747226E-4"/>
    <n v="87.34278705992007"/>
  </r>
  <r>
    <s v="Trims Raw Materials"/>
    <x v="26"/>
    <s v="CIPL-03622"/>
    <s v="NAUTICA"/>
    <s v="RM05302022-1-3"/>
    <x v="616"/>
    <s v="PCS"/>
    <n v="3810"/>
    <x v="1112"/>
    <n v="3.2809693037562935E-4"/>
    <n v="64.120049304731154"/>
  </r>
  <r>
    <s v="Trims Raw Materials"/>
    <x v="26"/>
    <s v="CIPL-03622"/>
    <s v="NAUTICA"/>
    <s v="RM05302022-1-3"/>
    <x v="616"/>
    <s v="PCS"/>
    <n v="6140"/>
    <x v="460"/>
    <n v="3.2807083709342991E-4"/>
    <n v="103.32435493975366"/>
  </r>
  <r>
    <s v="Trims Raw Materials"/>
    <x v="26"/>
    <s v="CIPL-03622"/>
    <s v="NAUTICA"/>
    <s v="RM05302022-1-3"/>
    <x v="616"/>
    <s v="PCS"/>
    <n v="2150"/>
    <x v="1113"/>
    <n v="3.2811707681676931E-4"/>
    <n v="36.185451715156056"/>
  </r>
  <r>
    <s v="Trims Raw Materials"/>
    <x v="26"/>
    <s v="CIPL-03622"/>
    <s v="NAUTICA"/>
    <s v="RM05302022-1-3"/>
    <x v="616"/>
    <s v="PCS"/>
    <n v="1810"/>
    <x v="1114"/>
    <n v="3.2812576273165081E-4"/>
    <n v="30.463907630544288"/>
  </r>
  <r>
    <s v="Trims Raw Materials"/>
    <x v="26"/>
    <s v="CIPL-03622"/>
    <s v="NAUTICA"/>
    <s v="RM05302022-1-3"/>
    <x v="616"/>
    <s v="PCS"/>
    <n v="2035"/>
    <x v="1115"/>
    <n v="3.2809526348290898E-4"/>
    <n v="34.247673861187714"/>
  </r>
  <r>
    <s v="Trims Raw Materials"/>
    <x v="26"/>
    <s v="CIPL-03622"/>
    <s v="NAUTICA"/>
    <s v="RM05302022-24-6"/>
    <x v="617"/>
    <s v="PCS"/>
    <n v="220"/>
    <x v="460"/>
    <n v="3.2807083709342991E-4"/>
    <n v="3.7021755841605546"/>
  </r>
  <r>
    <s v="Trims Raw Materials"/>
    <x v="26"/>
    <s v="CIPL-03622"/>
    <s v="NAUTICA"/>
    <s v="RM05302022-24-6"/>
    <x v="617"/>
    <s v="PCS"/>
    <n v="100"/>
    <x v="460"/>
    <n v="3.2807083709342991E-4"/>
    <n v="1.682807083709343"/>
  </r>
  <r>
    <s v="Trims Raw Materials"/>
    <x v="26"/>
    <s v="CIPL-03622"/>
    <s v="NAUTICA"/>
    <s v="RM05302022-24-6"/>
    <x v="617"/>
    <s v="PCS"/>
    <n v="1430"/>
    <x v="1116"/>
    <n v="3.2814035835579343E-4"/>
    <n v="24.069240712448785"/>
  </r>
  <r>
    <s v="Trims Raw Materials"/>
    <x v="26"/>
    <s v="CIPL-03622"/>
    <s v="NAUTICA"/>
    <s v="RM05302022-24-6"/>
    <x v="617"/>
    <s v="PCS"/>
    <n v="2400"/>
    <x v="460"/>
    <n v="3.2807083709342991E-4"/>
    <n v="40.387370009024231"/>
  </r>
  <r>
    <s v="Trims Raw Materials"/>
    <x v="26"/>
    <s v="CIPL-03622"/>
    <s v="NAUTICA"/>
    <s v="RM05302022-24-6"/>
    <x v="617"/>
    <s v="PCS"/>
    <n v="125"/>
    <x v="1117"/>
    <n v="3.2767317547271064E-4"/>
    <n v="2.1009591469340889"/>
  </r>
  <r>
    <s v="Trims Raw Materials"/>
    <x v="26"/>
    <s v="CIPL-03622"/>
    <s v="NAUTICA"/>
    <s v="RM05302022-24-6"/>
    <x v="617"/>
    <s v="PCS"/>
    <n v="2155"/>
    <x v="1118"/>
    <n v="3.280939033127292E-4"/>
    <n v="36.267042361638929"/>
  </r>
  <r>
    <s v="Trims Raw Materials"/>
    <x v="26"/>
    <s v="CIPL-03622"/>
    <s v="NAUTICA"/>
    <s v="RM05302022-24-6"/>
    <x v="617"/>
    <s v="PCS"/>
    <n v="1350"/>
    <x v="1119"/>
    <n v="3.281444781343039E-4"/>
    <n v="22.722995045481312"/>
  </r>
  <r>
    <s v="Trims Raw Materials"/>
    <x v="26"/>
    <s v="CIPL-03622"/>
    <s v="NAUTICA"/>
    <s v="RM05302022-24-6"/>
    <x v="617"/>
    <s v="PCS"/>
    <n v="1450"/>
    <x v="1120"/>
    <n v="3.2813939944182984E-4"/>
    <n v="24.405802129190651"/>
  </r>
  <r>
    <s v="Trims Raw Materials"/>
    <x v="26"/>
    <s v="CIPL-03622"/>
    <s v="NAUTICA"/>
    <s v="RM05302022-24-6"/>
    <x v="617"/>
    <s v="PCS"/>
    <n v="130"/>
    <x v="1121"/>
    <n v="3.2883557097942854E-4"/>
    <n v="2.1927486242273257"/>
  </r>
  <r>
    <s v="Trims Raw Materials"/>
    <x v="26"/>
    <s v="CIPL-03622"/>
    <s v="NAUTICA"/>
    <s v="RM05302022-24-6"/>
    <x v="617"/>
    <s v="PCS"/>
    <n v="885"/>
    <x v="1122"/>
    <n v="3.2801467019784807E-4"/>
    <n v="14.890292983125093"/>
  </r>
  <r>
    <s v="Trims Raw Materials"/>
    <x v="26"/>
    <s v="CIPL-03622"/>
    <s v="NAUTICA"/>
    <s v="RM05302022-24-6"/>
    <x v="617"/>
    <s v="PCS"/>
    <n v="1240"/>
    <x v="460"/>
    <n v="3.2807083709342991E-4"/>
    <n v="20.866807837995854"/>
  </r>
  <r>
    <s v="Trims Raw Materials"/>
    <x v="26"/>
    <s v="CIPL-03622"/>
    <s v="NAUTICA"/>
    <s v="RM05302022-24-6"/>
    <x v="617"/>
    <s v="PCS"/>
    <n v="785"/>
    <x v="1085"/>
    <n v="3.280075151793026E-4"/>
    <n v="13.207485899415751"/>
  </r>
  <r>
    <s v="Trims Raw Materials"/>
    <x v="26"/>
    <s v="CIPL-03622"/>
    <s v="NAUTICA"/>
    <s v="RM05302022-24-6"/>
    <x v="617"/>
    <s v="PCS"/>
    <n v="545"/>
    <x v="1123"/>
    <n v="3.2797963029968701E-4"/>
    <n v="9.1687488985133303"/>
  </r>
  <r>
    <s v="Trims Raw Materials"/>
    <x v="26"/>
    <s v="CIPL-03622"/>
    <s v="NAUTICA"/>
    <s v="RM05302022-24-6"/>
    <x v="617"/>
    <s v="PCS"/>
    <n v="490"/>
    <x v="1124"/>
    <n v="3.2827372567542954E-4"/>
    <n v="8.2508541255809611"/>
  </r>
  <r>
    <s v="Trims Raw Materials"/>
    <x v="26"/>
    <s v="CIPL-03622"/>
    <s v="NAUTICA"/>
    <s v="RM05302022-24-6"/>
    <x v="617"/>
    <s v="PCS"/>
    <n v="1520"/>
    <x v="1125"/>
    <n v="3.2807083709342986E-4"/>
    <n v="25.578667672382007"/>
  </r>
  <r>
    <s v="Trims Raw Materials"/>
    <x v="26"/>
    <s v="CIPL-03622"/>
    <s v="NAUTICA"/>
    <s v="RM05302022-24-6"/>
    <x v="617"/>
    <s v="PCS"/>
    <n v="2060"/>
    <x v="460"/>
    <n v="3.2807083709342991E-4"/>
    <n v="34.665825924412466"/>
  </r>
  <r>
    <s v="Trims Raw Materials"/>
    <x v="26"/>
    <s v="CIPL-03622"/>
    <s v="NAUTICA"/>
    <s v="RM05302022-24-6"/>
    <x v="617"/>
    <s v="PCS"/>
    <n v="330"/>
    <x v="1126"/>
    <n v="3.2837209589700519E-4"/>
    <n v="5.5583627916460125"/>
  </r>
  <r>
    <s v="Trims Raw Materials"/>
    <x v="26"/>
    <s v="CIPL-03622"/>
    <s v="NAUTICA"/>
    <s v="RM05302022-24-6"/>
    <x v="617"/>
    <s v="PCS"/>
    <n v="220"/>
    <x v="460"/>
    <n v="3.2807083709342991E-4"/>
    <n v="3.7021755841605546"/>
  </r>
  <r>
    <s v="Trims Raw Materials"/>
    <x v="26"/>
    <s v="CIPL-03622"/>
    <s v="NAUTICA"/>
    <s v="RM05302022-24-6"/>
    <x v="617"/>
    <s v="PCS"/>
    <n v="1710"/>
    <x v="1127"/>
    <n v="3.2812897475727773E-4"/>
    <n v="28.781100546834946"/>
  </r>
  <r>
    <s v="Trims Raw Materials"/>
    <x v="26"/>
    <s v="CIPL-03622"/>
    <s v="NAUTICA"/>
    <s v="RM05302022-24-6"/>
    <x v="617"/>
    <s v="PCS"/>
    <n v="480"/>
    <x v="460"/>
    <n v="3.2807083709342991E-4"/>
    <n v="8.0774740018048465"/>
  </r>
  <r>
    <s v="Trims Raw Materials"/>
    <x v="26"/>
    <s v="CIPL-03622"/>
    <s v="NAUTICA"/>
    <s v="RM05302022-24-6"/>
    <x v="617"/>
    <s v="PCS"/>
    <n v="480"/>
    <x v="460"/>
    <n v="3.2807083709342991E-4"/>
    <n v="8.0774740018048465"/>
  </r>
  <r>
    <s v="Trims Raw Materials"/>
    <x v="26"/>
    <s v="CIPL-03622"/>
    <s v="NAUTICA"/>
    <s v="RM05302022-24-6"/>
    <x v="617"/>
    <s v="PCS"/>
    <n v="2690"/>
    <x v="1128"/>
    <n v="3.28107794493125E-4"/>
    <n v="45.272609967186504"/>
  </r>
  <r>
    <s v="Trims Raw Materials"/>
    <x v="26"/>
    <s v="CIPL-03622"/>
    <s v="NAUTICA"/>
    <s v="RM05302022-24-6"/>
    <x v="617"/>
    <s v="PCS"/>
    <n v="730"/>
    <x v="1129"/>
    <n v="3.2820702257997761E-4"/>
    <n v="12.289591126483382"/>
  </r>
  <r>
    <s v="Trims Raw Materials"/>
    <x v="26"/>
    <s v="CIPL-03622"/>
    <s v="NAUTICA"/>
    <s v="RM05302022-24-6"/>
    <x v="617"/>
    <s v="PCS"/>
    <n v="555"/>
    <x v="1103"/>
    <n v="3.2816040052151984E-4"/>
    <n v="9.3421290222894431"/>
  </r>
  <r>
    <s v="Trims Raw Materials"/>
    <x v="26"/>
    <s v="CIPL-03622"/>
    <s v="NAUTICA"/>
    <s v="RM05302022-24-6"/>
    <x v="617"/>
    <s v="PCS"/>
    <n v="640"/>
    <x v="460"/>
    <n v="3.2807083709342991E-4"/>
    <n v="10.769965335739794"/>
  </r>
  <r>
    <s v="Trims Raw Materials"/>
    <x v="26"/>
    <s v="CIPL-03622"/>
    <s v="NAUTICA"/>
    <s v="RM05302022-59-1"/>
    <x v="618"/>
    <s v="PCS"/>
    <n v="1075"/>
    <x v="1113"/>
    <n v="3.2811707681676931E-4"/>
    <n v="18.092725857578028"/>
  </r>
  <r>
    <s v="Trims Raw Materials"/>
    <x v="26"/>
    <s v="CIPL-03622"/>
    <s v="NAUTICA"/>
    <s v="RM05302022-59-1"/>
    <x v="618"/>
    <s v="PCS"/>
    <n v="4860"/>
    <x v="460"/>
    <n v="3.2807083709342991E-4"/>
    <n v="81.784424268274066"/>
  </r>
  <r>
    <s v="Trims Raw Materials"/>
    <x v="26"/>
    <s v="CIPL-03622"/>
    <s v="NAUTICA"/>
    <s v="RM05302022-59-1"/>
    <x v="618"/>
    <s v="PCS"/>
    <n v="430"/>
    <x v="1091"/>
    <n v="3.2830203571012723E-4"/>
    <n v="7.2411698753553555"/>
  </r>
  <r>
    <s v="Trims Raw Materials"/>
    <x v="26"/>
    <s v="CIPL-03622"/>
    <s v="NAUTICA"/>
    <s v="RM05302022-59-1"/>
    <x v="618"/>
    <s v="PCS"/>
    <n v="2685"/>
    <x v="1130"/>
    <n v="3.280523239825957E-4"/>
    <n v="45.180820489893271"/>
  </r>
  <r>
    <s v="Trims Raw Materials"/>
    <x v="26"/>
    <s v="CIPL-03622"/>
    <s v="NAUTICA"/>
    <s v="RM05302022-59-1"/>
    <x v="618"/>
    <s v="PCS"/>
    <n v="1860"/>
    <x v="460"/>
    <n v="3.2807083709342991E-4"/>
    <n v="31.300211756993779"/>
  </r>
  <r>
    <s v="Trims Raw Materials"/>
    <x v="26"/>
    <s v="CIPL-03622"/>
    <s v="NAUTICA"/>
    <s v="RM05302022-59-1"/>
    <x v="618"/>
    <s v="PCS"/>
    <n v="1790"/>
    <x v="1131"/>
    <n v="3.2812637642593256E-4"/>
    <n v="30.127346213802419"/>
  </r>
  <r>
    <s v="Trims Raw Materials"/>
    <x v="26"/>
    <s v="CIPL-03622"/>
    <s v="NAUTICA"/>
    <s v="RM05302022-59-1"/>
    <x v="618"/>
    <s v="PCS"/>
    <n v="3605"/>
    <x v="1132"/>
    <n v="3.2805704854902215E-4"/>
    <n v="60.662645660019216"/>
  </r>
  <r>
    <s v="Trims Raw Materials"/>
    <x v="26"/>
    <s v="CIPL-03622"/>
    <s v="NAUTICA"/>
    <s v="RM05302022-59-1"/>
    <x v="618"/>
    <s v="PCS"/>
    <n v="220"/>
    <x v="460"/>
    <n v="3.2807083709342991E-4"/>
    <n v="3.7021755841605546"/>
  </r>
  <r>
    <s v="Trims Raw Materials"/>
    <x v="26"/>
    <s v="CIPL-03622"/>
    <s v="NAUTICA"/>
    <s v="RM05302022-59-1"/>
    <x v="618"/>
    <s v="PCS"/>
    <n v="1330"/>
    <x v="1133"/>
    <n v="3.2814558551837712E-4"/>
    <n v="22.386433628739443"/>
  </r>
  <r>
    <s v="Trims Raw Materials"/>
    <x v="26"/>
    <s v="CIPL-03622"/>
    <s v="NAUTICA"/>
    <s v="RM05302022-64-1"/>
    <x v="619"/>
    <s v="PCS"/>
    <n v="180"/>
    <x v="460"/>
    <n v="3.2807083709342991E-4"/>
    <n v="3.0290527506768172"/>
  </r>
  <r>
    <s v="Trims Raw Materials"/>
    <x v="26"/>
    <s v="CIPL-03622"/>
    <s v="NAUTICA"/>
    <s v="RM05302022-64-1"/>
    <x v="619"/>
    <s v="PCS"/>
    <n v="110"/>
    <x v="1134"/>
    <n v="3.2897461350415568E-4"/>
    <n v="1.8561872074854575"/>
  </r>
  <r>
    <s v="Trims Raw Materials"/>
    <x v="26"/>
    <s v="CIPL-03622"/>
    <s v="NAUTICA"/>
    <s v="RM05302022-64-1"/>
    <x v="619"/>
    <s v="PCS"/>
    <n v="340"/>
    <x v="460"/>
    <n v="3.2807083709342991E-4"/>
    <n v="5.7215440846117662"/>
  </r>
  <r>
    <s v="Trims Raw Materials"/>
    <x v="26"/>
    <s v="CIPL-03622"/>
    <s v="NAUTICA"/>
    <s v="RM05302022-64-1"/>
    <x v="619"/>
    <s v="PCS"/>
    <n v="340"/>
    <x v="460"/>
    <n v="3.2807083709342991E-4"/>
    <n v="5.7215440846117662"/>
  </r>
  <r>
    <s v="Trims Raw Materials"/>
    <x v="26"/>
    <s v="CIPL-03622"/>
    <s v="NAUTICA"/>
    <s v="RM05302022-64-1"/>
    <x v="619"/>
    <s v="PCS"/>
    <n v="500"/>
    <x v="460"/>
    <n v="3.2807083709342991E-4"/>
    <n v="8.4140354185467157"/>
  </r>
  <r>
    <s v="Trims Raw Materials"/>
    <x v="26"/>
    <s v="CIPL-03622"/>
    <s v="NAUTICA"/>
    <s v="RM05302022-64-1"/>
    <x v="619"/>
    <s v="PCS"/>
    <n v="350"/>
    <x v="1135"/>
    <n v="3.2835488110822939E-4"/>
    <n v="5.8949242083878808"/>
  </r>
  <r>
    <s v="Trims Raw Materials"/>
    <x v="26"/>
    <s v="CIPL-03622"/>
    <s v="NAUTICA"/>
    <s v="RM05302022-64-1"/>
    <x v="619"/>
    <s v="PCS"/>
    <n v="180"/>
    <x v="460"/>
    <n v="3.2807083709342991E-4"/>
    <n v="3.0290527506768172"/>
  </r>
  <r>
    <s v="Trims Raw Materials"/>
    <x v="26"/>
    <s v="CIPL-03622"/>
    <s v="NAUTICA"/>
    <s v="RM05302022-64-1"/>
    <x v="619"/>
    <s v="PCS"/>
    <n v="180"/>
    <x v="460"/>
    <n v="3.2807083709342991E-4"/>
    <n v="3.0290527506768172"/>
  </r>
  <r>
    <s v="Trims Raw Materials"/>
    <x v="26"/>
    <s v="CIPL-03625"/>
    <s v="NAUTICA"/>
    <s v="RM06112022-1-2"/>
    <x v="620"/>
    <s v="PCS"/>
    <n v="100"/>
    <x v="460"/>
    <n v="3.2807083709342991E-4"/>
    <n v="1.682807083709343"/>
  </r>
  <r>
    <s v="Trims Raw Materials"/>
    <x v="26"/>
    <s v="CIPL-03625"/>
    <s v="NAUTICA"/>
    <s v="RM06112022-1-2"/>
    <x v="620"/>
    <s v="PCS"/>
    <n v="1000"/>
    <x v="460"/>
    <n v="3.2807083709342991E-4"/>
    <n v="16.828070837093431"/>
  </r>
  <r>
    <s v="Trims Raw Materials"/>
    <x v="26"/>
    <s v="CIPL-03625"/>
    <s v="NAUTICA"/>
    <s v="RM06112022-1-2"/>
    <x v="620"/>
    <s v="PCS"/>
    <n v="100"/>
    <x v="460"/>
    <n v="3.2807083709342991E-4"/>
    <n v="1.682807083709343"/>
  </r>
  <r>
    <s v="Trims Raw Materials"/>
    <x v="26"/>
    <s v="CIPL-03625"/>
    <s v="NAUTICA"/>
    <s v="RM06112022-1-2"/>
    <x v="620"/>
    <s v="PCS"/>
    <n v="2000"/>
    <x v="460"/>
    <n v="3.2807083709342991E-4"/>
    <n v="33.656141674186863"/>
  </r>
  <r>
    <s v="Trims Raw Materials"/>
    <x v="26"/>
    <s v="CIPL-03625"/>
    <s v="NAUTICA"/>
    <s v="RM06112022-1-2"/>
    <x v="620"/>
    <s v="PCS"/>
    <n v="100"/>
    <x v="460"/>
    <n v="3.2807083709342991E-4"/>
    <n v="1.682807083709343"/>
  </r>
  <r>
    <s v="Trims Raw Materials"/>
    <x v="26"/>
    <s v="CIPL-03625"/>
    <s v="NAUTICA"/>
    <s v="RM06112022-1-2"/>
    <x v="620"/>
    <s v="PCS"/>
    <n v="100"/>
    <x v="460"/>
    <n v="3.2807083709342991E-4"/>
    <n v="1.682807083709343"/>
  </r>
  <r>
    <s v="Trims Raw Materials"/>
    <x v="26"/>
    <s v="CIPL-03625"/>
    <s v="NAUTICA"/>
    <s v="RM06112022-1-2"/>
    <x v="620"/>
    <s v="PCS"/>
    <n v="1000"/>
    <x v="460"/>
    <n v="3.2807083709342991E-4"/>
    <n v="16.828070837093431"/>
  </r>
  <r>
    <s v="Trims Raw Materials"/>
    <x v="26"/>
    <s v="CIPL-03625"/>
    <s v="NAUTICA"/>
    <s v="RM06112022-1-2"/>
    <x v="620"/>
    <s v="PCS"/>
    <n v="1000"/>
    <x v="460"/>
    <n v="3.2807083709342991E-4"/>
    <n v="16.828070837093431"/>
  </r>
  <r>
    <s v="Trims Raw Materials"/>
    <x v="26"/>
    <s v="CIPL-03625"/>
    <s v="NAUTICA"/>
    <s v="RM06112022-26-3"/>
    <x v="621"/>
    <s v="PCS"/>
    <n v="350"/>
    <x v="1135"/>
    <n v="3.2835488110822939E-4"/>
    <n v="5.8949242083878808"/>
  </r>
  <r>
    <s v="Trims Raw Materials"/>
    <x v="26"/>
    <s v="CIPL-03625"/>
    <s v="NAUTICA"/>
    <s v="RM06112022-26-3"/>
    <x v="621"/>
    <s v="PCS"/>
    <n v="350"/>
    <x v="1135"/>
    <n v="3.2835488110822939E-4"/>
    <n v="5.8949242083878808"/>
  </r>
  <r>
    <s v="Trims Raw Materials"/>
    <x v="26"/>
    <s v="CIPL-03625"/>
    <s v="NAUTICA"/>
    <s v="RM06112022-26-3"/>
    <x v="621"/>
    <s v="PCS"/>
    <n v="700"/>
    <x v="460"/>
    <n v="3.2807083709342991E-4"/>
    <n v="11.779649585965402"/>
  </r>
  <r>
    <s v="Trims Raw Materials"/>
    <x v="26"/>
    <s v="CIPL-03625"/>
    <s v="NAUTICA"/>
    <s v="RM06112022-26-3"/>
    <x v="621"/>
    <s v="PCS"/>
    <n v="700"/>
    <x v="460"/>
    <n v="3.2807083709342991E-4"/>
    <n v="11.779649585965402"/>
  </r>
  <r>
    <s v="Trims Raw Materials"/>
    <x v="26"/>
    <s v="CIPL-03625"/>
    <s v="NAUTICA"/>
    <s v="RM06112022-26-3"/>
    <x v="621"/>
    <s v="PCS"/>
    <n v="350"/>
    <x v="1135"/>
    <n v="3.2835488110822939E-4"/>
    <n v="5.8949242083878808"/>
  </r>
  <r>
    <s v="Trims Raw Materials"/>
    <x v="26"/>
    <s v="CIPL-03625"/>
    <s v="NAUTICA"/>
    <s v="RM06112022-26-3"/>
    <x v="621"/>
    <s v="PCS"/>
    <n v="350"/>
    <x v="1135"/>
    <n v="3.2835488110822939E-4"/>
    <n v="5.8949242083878808"/>
  </r>
  <r>
    <s v="Trims Raw Materials"/>
    <x v="26"/>
    <s v="CIPL-03625"/>
    <s v="NAUTICA"/>
    <s v="RM06112022-26-3"/>
    <x v="621"/>
    <s v="PCS"/>
    <n v="350"/>
    <x v="1135"/>
    <n v="3.2835488110822939E-4"/>
    <n v="5.8949242083878808"/>
  </r>
  <r>
    <s v="Trims Raw Materials"/>
    <x v="26"/>
    <s v="CIPL-03625"/>
    <s v="NAUTICA"/>
    <s v="RM06112022-26-3"/>
    <x v="621"/>
    <s v="PCS"/>
    <n v="350"/>
    <x v="1135"/>
    <n v="3.2835488110822939E-4"/>
    <n v="5.8949242083878808"/>
  </r>
  <r>
    <s v="Trims Raw Materials"/>
    <x v="26"/>
    <s v="CIPL-03625"/>
    <s v="NAUTICA"/>
    <s v="RM06122022-24-2"/>
    <x v="622"/>
    <s v="PCS"/>
    <n v="180"/>
    <x v="460"/>
    <n v="3.2807083709342991E-4"/>
    <n v="3.0290527506768172"/>
  </r>
  <r>
    <s v="Trims Raw Materials"/>
    <x v="26"/>
    <s v="CIPL-03625"/>
    <s v="NAUTICA"/>
    <s v="RM06122022-24-2"/>
    <x v="622"/>
    <s v="PCS"/>
    <n v="440"/>
    <x v="460"/>
    <n v="3.2807083709342991E-4"/>
    <n v="7.4043511683211092"/>
  </r>
  <r>
    <s v="Trims Raw Materials"/>
    <x v="26"/>
    <s v="CIPL-03625"/>
    <s v="NAUTICA"/>
    <s v="RM06122022-24-2"/>
    <x v="622"/>
    <s v="PCS"/>
    <n v="310"/>
    <x v="1136"/>
    <n v="3.2839153194884872E-4"/>
    <n v="5.2218013749041434"/>
  </r>
  <r>
    <s v="Trims Raw Materials"/>
    <x v="26"/>
    <s v="CIPL-03625"/>
    <s v="NAUTICA"/>
    <s v="RM06122022-24-2"/>
    <x v="622"/>
    <s v="PCS"/>
    <n v="180"/>
    <x v="460"/>
    <n v="3.2807083709342991E-4"/>
    <n v="3.0290527506768172"/>
  </r>
  <r>
    <s v="Trims Raw Materials"/>
    <x v="26"/>
    <s v="CIPL-03625"/>
    <s v="NAUTICA"/>
    <s v="RM06122022-24-2"/>
    <x v="622"/>
    <s v="PCS"/>
    <n v="310"/>
    <x v="1136"/>
    <n v="3.2839153194884872E-4"/>
    <n v="5.2218013749041434"/>
  </r>
  <r>
    <s v="Trims Raw Materials"/>
    <x v="26"/>
    <s v="CIPL-03625"/>
    <s v="NAUTICA"/>
    <s v="RM06122022-24-2"/>
    <x v="622"/>
    <s v="PCS"/>
    <n v="130"/>
    <x v="1121"/>
    <n v="3.2883557097942854E-4"/>
    <n v="2.1927486242273257"/>
  </r>
  <r>
    <s v="Trims Raw Materials"/>
    <x v="26"/>
    <s v="CIPL-03625"/>
    <s v="NAUTICA"/>
    <s v="RM06122022-24-2"/>
    <x v="622"/>
    <s v="PCS"/>
    <n v="310"/>
    <x v="1136"/>
    <n v="3.2839153194884872E-4"/>
    <n v="5.2218013749041434"/>
  </r>
  <r>
    <s v="Trims Raw Materials"/>
    <x v="26"/>
    <s v="CIPL-03625"/>
    <s v="NAUTICA"/>
    <s v="RM06122022-24-2"/>
    <x v="622"/>
    <s v="PCS"/>
    <n v="180"/>
    <x v="460"/>
    <n v="3.2807083709342991E-4"/>
    <n v="3.0290527506768172"/>
  </r>
  <r>
    <s v="Trims Raw Materials"/>
    <x v="26"/>
    <s v="CIPL-03625"/>
    <s v="NAUTICA"/>
    <s v="RM06122022-8-1"/>
    <x v="623"/>
    <s v="PCS"/>
    <n v="1300"/>
    <x v="460"/>
    <n v="3.2807083709342991E-4"/>
    <n v="21.876492088221458"/>
  </r>
  <r>
    <s v="Trims Raw Materials"/>
    <x v="26"/>
    <s v="CIPL-03625"/>
    <s v="NAUTICA"/>
    <s v="RM06122022-8-1"/>
    <x v="623"/>
    <s v="PCS"/>
    <n v="110"/>
    <x v="1134"/>
    <n v="3.2897461350415568E-4"/>
    <n v="1.8561872074854575"/>
  </r>
  <r>
    <s v="Trims Raw Materials"/>
    <x v="26"/>
    <s v="CIPL-03625"/>
    <s v="NAUTICA"/>
    <s v="RM06122022-8-1"/>
    <x v="623"/>
    <s v="PCS"/>
    <n v="2600"/>
    <x v="460"/>
    <n v="3.2807083709342991E-4"/>
    <n v="43.752984176442915"/>
  </r>
  <r>
    <s v="Trims Raw Materials"/>
    <x v="26"/>
    <s v="CIPL-03625"/>
    <s v="NAUTICA"/>
    <s v="RM06122022-8-1"/>
    <x v="623"/>
    <s v="PCS"/>
    <n v="910"/>
    <x v="1137"/>
    <n v="3.2818008479142976E-4"/>
    <n v="15.3186438771602"/>
  </r>
  <r>
    <s v="Trims Raw Materials"/>
    <x v="26"/>
    <s v="CIPL-03625"/>
    <s v="NAUTICA"/>
    <s v="RM06122022-8-1"/>
    <x v="623"/>
    <s v="PCS"/>
    <n v="1020"/>
    <x v="1125"/>
    <n v="3.2807083709342986E-4"/>
    <n v="17.164632253835293"/>
  </r>
  <r>
    <s v="Trims Raw Materials"/>
    <x v="26"/>
    <s v="CIPL-03625"/>
    <s v="NAUTICA"/>
    <s v="RM06122022-8-1"/>
    <x v="623"/>
    <s v="PCS"/>
    <n v="200"/>
    <x v="460"/>
    <n v="3.2807083709342991E-4"/>
    <n v="3.3656141674186859"/>
  </r>
  <r>
    <s v="Trims Raw Materials"/>
    <x v="26"/>
    <s v="CIPL-03625"/>
    <s v="NAUTICA"/>
    <s v="RM06122022-8-1"/>
    <x v="623"/>
    <s v="PCS"/>
    <n v="150"/>
    <x v="1138"/>
    <n v="3.2873360646129546E-4"/>
    <n v="2.5293100409691944"/>
  </r>
  <r>
    <s v="Trims Raw Materials"/>
    <x v="26"/>
    <s v="CIPL-03625"/>
    <s v="NAUTICA"/>
    <s v="RM06122022-8-1"/>
    <x v="623"/>
    <s v="PCS"/>
    <n v="3020"/>
    <x v="460"/>
    <n v="3.2807083709342991E-4"/>
    <n v="50.820773928022156"/>
  </r>
  <r>
    <s v="Trims Raw Materials"/>
    <x v="26"/>
    <s v="CIPL-03625"/>
    <s v="NAUTICA"/>
    <s v="RM06122022-8-1"/>
    <x v="623"/>
    <s v="PCS"/>
    <n v="1440"/>
    <x v="460"/>
    <n v="3.2807083709342991E-4"/>
    <n v="24.232422005414538"/>
  </r>
  <r>
    <s v="Trims Raw Materials"/>
    <x v="26"/>
    <s v="CIPL-03625"/>
    <s v="NAUTICA"/>
    <s v="RM06122022-8-1"/>
    <x v="623"/>
    <s v="PCS"/>
    <n v="780"/>
    <x v="1125"/>
    <n v="3.2807083709342986E-4"/>
    <n v="13.125895252932873"/>
  </r>
  <r>
    <s v="Trims Raw Materials"/>
    <x v="26"/>
    <s v="CIPL-03625"/>
    <s v="NAUTICA"/>
    <s v="RM06122022-8-1"/>
    <x v="623"/>
    <s v="PCS"/>
    <n v="1000"/>
    <x v="460"/>
    <n v="3.2807083709342991E-4"/>
    <n v="16.828070837093431"/>
  </r>
  <r>
    <s v="Trims Raw Materials"/>
    <x v="26"/>
    <s v="CIPL-03625"/>
    <s v="NAUTICA"/>
    <s v="RM06122022-8-1"/>
    <x v="623"/>
    <s v="PCS"/>
    <n v="1320"/>
    <x v="460"/>
    <n v="3.2807083709342991E-4"/>
    <n v="22.213053504963327"/>
  </r>
  <r>
    <s v="Trims Raw Materials"/>
    <x v="26"/>
    <s v="CIPL-03625"/>
    <s v="NAUTICA"/>
    <s v="RM06122022-8-1"/>
    <x v="623"/>
    <s v="PCS"/>
    <n v="2610"/>
    <x v="1139"/>
    <n v="3.2810892728698545E-4"/>
    <n v="43.926364300219028"/>
  </r>
  <r>
    <s v="Trims Raw Materials"/>
    <x v="26"/>
    <s v="CIPL-03625"/>
    <s v="NAUTICA"/>
    <s v="RM06122022-8-1"/>
    <x v="623"/>
    <s v="PCS"/>
    <n v="1240"/>
    <x v="460"/>
    <n v="3.2807083709342991E-4"/>
    <n v="20.866807837995854"/>
  </r>
  <r>
    <s v="Trims Raw Materials"/>
    <x v="26"/>
    <s v="CIPL-03625"/>
    <s v="NAUTICA"/>
    <s v="RM06122022-8-1"/>
    <x v="623"/>
    <s v="PCS"/>
    <n v="110"/>
    <x v="1134"/>
    <n v="3.2897461350415568E-4"/>
    <n v="1.8561872074854575"/>
  </r>
  <r>
    <s v="Trims Raw Materials"/>
    <x v="26"/>
    <s v="CIPL-03625"/>
    <s v="NAUTICA"/>
    <s v="RM06122022-8-1"/>
    <x v="623"/>
    <s v="PCS"/>
    <n v="690"/>
    <x v="1140"/>
    <n v="3.2821491739079203E-4"/>
    <n v="11.616468292999647"/>
  </r>
  <r>
    <s v="Trims Raw Materials"/>
    <x v="26"/>
    <s v="CIPL-03625"/>
    <s v="NAUTICA"/>
    <s v="RM06122022-8-1"/>
    <x v="623"/>
    <s v="PCS"/>
    <n v="200"/>
    <x v="460"/>
    <n v="3.2807083709342991E-4"/>
    <n v="3.3656141674186859"/>
  </r>
  <r>
    <s v="Trims Raw Materials"/>
    <x v="26"/>
    <s v="CIPL-03625"/>
    <s v="NAUTICA"/>
    <s v="RM06122022-8-1"/>
    <x v="623"/>
    <s v="PCS"/>
    <n v="820"/>
    <x v="460"/>
    <n v="3.2807083709342991E-4"/>
    <n v="13.799018086416613"/>
  </r>
  <r>
    <s v="Trims Raw Materials"/>
    <x v="26"/>
    <s v="CIPL-03625"/>
    <s v="NAUTICA"/>
    <s v="RM06122022-8-1"/>
    <x v="623"/>
    <s v="PCS"/>
    <n v="670"/>
    <x v="1141"/>
    <n v="3.2821921829519088E-4"/>
    <n v="11.27990687625778"/>
  </r>
  <r>
    <s v="Trims Raw Materials"/>
    <x v="26"/>
    <s v="CIPL-03625"/>
    <s v="NAUTICA"/>
    <s v="RM06122022-8-1"/>
    <x v="623"/>
    <s v="PCS"/>
    <n v="900"/>
    <x v="460"/>
    <n v="3.2807083709342991E-4"/>
    <n v="15.145263753384087"/>
  </r>
  <r>
    <s v="Trims Raw Materials"/>
    <x v="26"/>
    <s v="CIPL-03625"/>
    <s v="NAUTICA"/>
    <s v="RM06122022-8-1"/>
    <x v="623"/>
    <s v="PCS"/>
    <n v="3210"/>
    <x v="1142"/>
    <n v="3.2810180762463863E-4"/>
    <n v="54.023206802475094"/>
  </r>
  <r>
    <s v="Trims Raw Materials"/>
    <x v="26"/>
    <s v="CIPL-03625"/>
    <s v="NAUTICA"/>
    <s v="RM06122022-8-1"/>
    <x v="623"/>
    <s v="PCS"/>
    <n v="1430"/>
    <x v="1116"/>
    <n v="3.2814035835579343E-4"/>
    <n v="24.069240712448785"/>
  </r>
  <r>
    <s v="Trims Raw Materials"/>
    <x v="26"/>
    <s v="CIPL-03625"/>
    <s v="NAUTICA"/>
    <s v="RM06122022-8-1"/>
    <x v="623"/>
    <s v="PCS"/>
    <n v="3500"/>
    <x v="460"/>
    <n v="3.2807083709342991E-4"/>
    <n v="58.898247929827008"/>
  </r>
  <r>
    <s v="Trims Raw Materials"/>
    <x v="26"/>
    <s v="CIPL-03625"/>
    <s v="NAUTICA"/>
    <s v="RM06122022-8-1"/>
    <x v="623"/>
    <s v="PCS"/>
    <n v="2080"/>
    <x v="460"/>
    <n v="3.2807083709342991E-4"/>
    <n v="35.002387341154332"/>
  </r>
  <r>
    <s v="Trims Raw Materials"/>
    <x v="26"/>
    <s v="CIPL-03568"/>
    <s v="LEVIS"/>
    <s v="RM05302022-55-1"/>
    <x v="609"/>
    <s v="PCS"/>
    <n v="22857"/>
    <x v="1143"/>
    <n v="3.0023391471991576E-4"/>
    <n v="352.00244658875312"/>
  </r>
  <r>
    <s v="Trims Raw Materials"/>
    <x v="27"/>
    <s v="CIPL-02923"/>
    <s v="LEVIS"/>
    <s v="RM04272019-15-13"/>
    <x v="624"/>
    <s v="PCS"/>
    <n v="2400"/>
    <x v="1144"/>
    <n v="2.8631636691790253E-4"/>
    <n v="35.247159280602972"/>
  </r>
  <r>
    <s v="Trims Raw Materials"/>
    <x v="27"/>
    <s v="CIPL-02923"/>
    <s v="LEVIS"/>
    <s v="RM04272019-15-14"/>
    <x v="625"/>
    <s v="PCS"/>
    <n v="2400"/>
    <x v="1145"/>
    <n v="5.1985972291951333E-4"/>
    <n v="63.997663335006834"/>
  </r>
  <r>
    <s v="Trims Raw Materials"/>
    <x v="27"/>
    <s v="CIPL-03096"/>
    <s v="LEVIS"/>
    <s v="RM05282020-16-20"/>
    <x v="625"/>
    <s v="PCS"/>
    <n v="10000"/>
    <x v="1146"/>
    <n v="4.8912379348475007E-4"/>
    <n v="250.89123793484751"/>
  </r>
  <r>
    <s v="Trims Raw Materials"/>
    <x v="27"/>
    <s v="CIPL-03096"/>
    <s v="LEVIS"/>
    <s v="RM05282020-16-22"/>
    <x v="626"/>
    <s v="PCS"/>
    <n v="2663"/>
    <x v="1147"/>
    <n v="2.0853715859350919E-4"/>
    <n v="28.485334453334517"/>
  </r>
  <r>
    <s v="Trims Raw Materials"/>
    <x v="27"/>
    <s v="CIPL-03418"/>
    <s v="LEVIS"/>
    <s v="RM10182021-25-1"/>
    <x v="627"/>
    <s v="PCS"/>
    <n v="1143"/>
    <x v="1148"/>
    <n v="2.324041667895874E-4"/>
    <n v="13.625637962640498"/>
  </r>
  <r>
    <s v="Trims Raw Materials"/>
    <x v="27"/>
    <s v="CIPL-03418"/>
    <s v="LEVIS"/>
    <s v="RM10182021-25-2"/>
    <x v="628"/>
    <s v="PCS"/>
    <n v="1148"/>
    <x v="1149"/>
    <n v="2.4940450079956664E-4"/>
    <n v="14.686316366917902"/>
  </r>
  <r>
    <s v="Trims Raw Materials"/>
    <x v="27"/>
    <s v="CIPL-03418"/>
    <s v="LEVIS"/>
    <s v="RM10192021-5-1"/>
    <x v="629"/>
    <s v="PCS"/>
    <n v="5150"/>
    <x v="1150"/>
    <n v="3.2171983353922347E-4"/>
    <n v="84.98685714272699"/>
  </r>
  <r>
    <s v="Trims Raw Materials"/>
    <x v="27"/>
    <s v="CIPL-03416"/>
    <s v="LEVIS"/>
    <s v="RM10172021-26-1"/>
    <x v="630"/>
    <s v="PCS"/>
    <n v="4899"/>
    <x v="14"/>
    <n v="0"/>
    <n v="0"/>
  </r>
  <r>
    <s v="Trims Raw Materials"/>
    <x v="27"/>
    <s v="CIPL-03416"/>
    <s v="LEVIS"/>
    <s v="RM10172021-26-2"/>
    <x v="631"/>
    <s v="PCS"/>
    <n v="98"/>
    <x v="14"/>
    <n v="0"/>
    <n v="0"/>
  </r>
  <r>
    <s v="Trims Raw Materials"/>
    <x v="27"/>
    <s v="CIPL-03416"/>
    <s v="LEVIS"/>
    <s v="RM10172021-26-4"/>
    <x v="632"/>
    <s v="PCS"/>
    <n v="100"/>
    <x v="14"/>
    <n v="0"/>
    <n v="0"/>
  </r>
  <r>
    <s v="Trims Raw Materials"/>
    <x v="27"/>
    <s v="CIPL-03473"/>
    <s v="LEVIS"/>
    <s v="RM10052021-26-8"/>
    <x v="633"/>
    <s v="PCS"/>
    <n v="222"/>
    <x v="14"/>
    <n v="0"/>
    <n v="0"/>
  </r>
  <r>
    <s v="Trims Raw Materials"/>
    <x v="27"/>
    <s v="CIPL-03475"/>
    <s v="LEVIS"/>
    <s v="RM11272021-5-2"/>
    <x v="634"/>
    <s v="PCS"/>
    <n v="309"/>
    <x v="14"/>
    <n v="0"/>
    <n v="0"/>
  </r>
  <r>
    <s v="Trims Raw Materials"/>
    <x v="27"/>
    <s v="CIPL-03474"/>
    <s v="LEVIS"/>
    <s v="RM10052021-28-15"/>
    <x v="635"/>
    <s v="PCS"/>
    <n v="98"/>
    <x v="14"/>
    <n v="0"/>
    <n v="0"/>
  </r>
  <r>
    <s v="Trims Raw Materials"/>
    <x v="27"/>
    <s v="CIPL-03474"/>
    <s v="LEVIS"/>
    <s v="RM11092021-3-1"/>
    <x v="636"/>
    <s v="PCS"/>
    <n v="2373"/>
    <x v="14"/>
    <n v="0"/>
    <n v="0"/>
  </r>
  <r>
    <s v="Trims Raw Materials"/>
    <x v="27"/>
    <s v="CIPL-03526"/>
    <s v="UNIQLO"/>
    <s v="RM11022021-15-1"/>
    <x v="637"/>
    <s v="PCS"/>
    <n v="205"/>
    <x v="1151"/>
    <n v="5.6157580096702483E-4"/>
    <n v="5.9051230391982461"/>
  </r>
  <r>
    <s v="Trims Raw Materials"/>
    <x v="27"/>
    <s v="CIPL-03510"/>
    <s v="AMAZON"/>
    <s v="RM02132022-25-1"/>
    <x v="638"/>
    <s v="PCS"/>
    <n v="5520"/>
    <x v="1152"/>
    <n v="9.5816999753209581E-4"/>
    <n v="271.29909838637712"/>
  </r>
  <r>
    <s v="Trims Raw Materials"/>
    <x v="27"/>
    <s v="CIPL-03504"/>
    <s v="AMAZON"/>
    <s v="RM02132022-13-1"/>
    <x v="638"/>
    <s v="PCS"/>
    <n v="153"/>
    <x v="1153"/>
    <n v="2.2352221818209509E-4"/>
    <n v="1.7541988993818591"/>
  </r>
  <r>
    <s v="Trims Raw Materials"/>
    <x v="27"/>
    <s v="CIPL-03489"/>
    <s v="LEVIS"/>
    <s v="RM04132022-15-1"/>
    <x v="639"/>
    <s v="PCS"/>
    <n v="33525"/>
    <x v="14"/>
    <n v="0"/>
    <n v="0"/>
  </r>
  <r>
    <s v="Trims Raw Materials"/>
    <x v="27"/>
    <s v="CIPL-03490"/>
    <s v="LEVIS"/>
    <s v="RM12052021-36-10"/>
    <x v="640"/>
    <s v="PCS"/>
    <n v="2000"/>
    <x v="14"/>
    <n v="0"/>
    <n v="0"/>
  </r>
  <r>
    <s v="Trims Raw Materials"/>
    <x v="27"/>
    <s v="CIPL-03492"/>
    <s v="LEVIS"/>
    <s v="RM12052021-37-1"/>
    <x v="641"/>
    <s v="PCS"/>
    <n v="91"/>
    <x v="14"/>
    <n v="0"/>
    <n v="0"/>
  </r>
  <r>
    <s v="Trims Raw Materials"/>
    <x v="27"/>
    <s v="CIPL-03492"/>
    <s v="LEVIS"/>
    <s v="RM12052021-37-3"/>
    <x v="642"/>
    <s v="PCS"/>
    <n v="193"/>
    <x v="14"/>
    <n v="0"/>
    <n v="0"/>
  </r>
  <r>
    <s v="Trims Raw Materials"/>
    <x v="27"/>
    <s v="CIPL-03493"/>
    <s v="LEVIS"/>
    <s v="RM02132022-15-13"/>
    <x v="643"/>
    <s v="PCS"/>
    <n v="219"/>
    <x v="14"/>
    <n v="0"/>
    <n v="0"/>
  </r>
  <r>
    <s v="Trims Raw Materials"/>
    <x v="27"/>
    <s v="CIPL-03493"/>
    <s v="LEVIS"/>
    <s v="RM02132022-15-5"/>
    <x v="644"/>
    <s v="PCS"/>
    <n v="351"/>
    <x v="14"/>
    <n v="0"/>
    <n v="0"/>
  </r>
  <r>
    <s v="Trims Raw Materials"/>
    <x v="27"/>
    <s v="CIPL-03493"/>
    <s v="LEVIS"/>
    <s v="RM02132022-15-6"/>
    <x v="645"/>
    <s v="PCS"/>
    <n v="349"/>
    <x v="14"/>
    <n v="0"/>
    <n v="0"/>
  </r>
  <r>
    <s v="Trims Raw Materials"/>
    <x v="27"/>
    <s v="CIPL-03512"/>
    <s v="LEVIS"/>
    <s v="RM01092022-50-6"/>
    <x v="646"/>
    <s v="PCS"/>
    <n v="80292"/>
    <x v="1154"/>
    <n v="2.3244226092772593E-4"/>
    <n v="957.31325401440904"/>
  </r>
  <r>
    <s v="Trims Raw Materials"/>
    <x v="27"/>
    <s v="CIPL-03512"/>
    <s v="LEVIS"/>
    <s v="RM01092022-50-7"/>
    <x v="647"/>
    <s v="PCS"/>
    <n v="80082"/>
    <x v="1155"/>
    <n v="2.4932184903843292E-4"/>
    <n v="1024.1461923146958"/>
  </r>
  <r>
    <s v="Trims Raw Materials"/>
    <x v="27"/>
    <s v="CIPL-03512"/>
    <s v="LEVIS"/>
    <s v="RM01092022-50-8"/>
    <x v="633"/>
    <s v="PCS"/>
    <n v="5664"/>
    <x v="1156"/>
    <n v="3.1811525485155175E-4"/>
    <n v="92.421804803479176"/>
  </r>
  <r>
    <s v="Trims Raw Materials"/>
    <x v="27"/>
    <s v="CIPL-03514"/>
    <s v="LEVIS"/>
    <s v="RM01082022-32-3"/>
    <x v="648"/>
    <s v="PCS"/>
    <n v="3449"/>
    <x v="14"/>
    <n v="0"/>
    <n v="0"/>
  </r>
  <r>
    <s v="Trims Raw Materials"/>
    <x v="27"/>
    <s v="CIPL-03513"/>
    <s v="LEVIS"/>
    <s v="RM01312022-10-15"/>
    <x v="649"/>
    <s v="PCS"/>
    <n v="11382"/>
    <x v="1157"/>
    <n v="3.4923788092692084E-4"/>
    <n v="203.89502556071022"/>
  </r>
  <r>
    <s v="Trims Raw Materials"/>
    <x v="27"/>
    <s v="CIPL-03513"/>
    <s v="LEVIS"/>
    <s v="RM02052022-1-1"/>
    <x v="650"/>
    <s v="PCS"/>
    <n v="118360"/>
    <x v="1158"/>
    <n v="3.0023519559580002E-4"/>
    <n v="1822.7758377507187"/>
  </r>
  <r>
    <s v="Trims Raw Materials"/>
    <x v="27"/>
    <s v="CIPL-03513"/>
    <s v="LEVIS"/>
    <s v="RM02132022-21-2"/>
    <x v="651"/>
    <s v="PCS"/>
    <n v="122887"/>
    <x v="1159"/>
    <n v="2.1555119245260715E-4"/>
    <n v="1358.6984393869236"/>
  </r>
  <r>
    <s v="Trims Raw Materials"/>
    <x v="27"/>
    <s v="CIPL-03513"/>
    <s v="LEVIS"/>
    <s v="RM03122022-46-1"/>
    <x v="652"/>
    <s v="PCS"/>
    <n v="50000"/>
    <x v="1160"/>
    <n v="1.8511148444483834E-4"/>
    <n v="474.75557422224193"/>
  </r>
  <r>
    <s v="Trims Raw Materials"/>
    <x v="27"/>
    <s v="CIPL-03518"/>
    <s v="LEVIS"/>
    <s v="RM01112022-6-3"/>
    <x v="653"/>
    <s v="PCS"/>
    <n v="2443"/>
    <x v="14"/>
    <n v="0"/>
    <n v="0"/>
  </r>
  <r>
    <s v="Trims Raw Materials"/>
    <x v="27"/>
    <s v="CIPL-03516"/>
    <s v="LEVIS"/>
    <s v="RM02132022-20-10"/>
    <x v="654"/>
    <s v="PCS"/>
    <n v="3554"/>
    <x v="1161"/>
    <n v="2.4912594218670273E-4"/>
    <n v="45.415393598531544"/>
  </r>
  <r>
    <s v="Trims Raw Materials"/>
    <x v="27"/>
    <s v="CIPL-03516"/>
    <s v="LEVIS"/>
    <s v="RM02132022-20-9"/>
    <x v="655"/>
    <s v="PCS"/>
    <n v="3967"/>
    <x v="1162"/>
    <n v="2.3261250085181658E-4"/>
    <n v="47.332773790879152"/>
  </r>
  <r>
    <s v="Trims Raw Materials"/>
    <x v="27"/>
    <s v="CIPL-03516"/>
    <s v="LEVIS"/>
    <s v="RM02142022-16-21"/>
    <x v="656"/>
    <s v="PCS"/>
    <n v="532"/>
    <x v="1163"/>
    <n v="3.8233819360512474E-4"/>
    <n v="10.433403918997916"/>
  </r>
  <r>
    <s v="Trims Raw Materials"/>
    <x v="27"/>
    <s v="CIPL-03521"/>
    <s v="LEVIS"/>
    <s v="RM02052022-2-1"/>
    <x v="657"/>
    <s v="PCS"/>
    <n v="344540"/>
    <x v="1164"/>
    <n v="3.0023429280682081E-4"/>
    <n v="5305.9927232436621"/>
  </r>
  <r>
    <s v="Trims Raw Materials"/>
    <x v="27"/>
    <s v="CIPL-03521"/>
    <s v="LEVIS"/>
    <s v="RM02242022-22-1"/>
    <x v="630"/>
    <s v="PCS"/>
    <n v="14730"/>
    <x v="1165"/>
    <n v="2.3263069828501594E-4"/>
    <n v="175.76665018573826"/>
  </r>
  <r>
    <s v="Trims Raw Materials"/>
    <x v="27"/>
    <s v="CIPL-03521"/>
    <s v="LEVIS"/>
    <s v="RM03052022-10-1"/>
    <x v="658"/>
    <s v="PCS"/>
    <n v="325110"/>
    <x v="1166"/>
    <n v="2.1553245165063849E-4"/>
    <n v="3594.261755356139"/>
  </r>
  <r>
    <s v="Trims Raw Materials"/>
    <x v="27"/>
    <s v="CIPL-03521"/>
    <s v="LEVIS"/>
    <s v="RM03122022-45-1"/>
    <x v="659"/>
    <s v="PCS"/>
    <n v="193"/>
    <x v="1167"/>
    <n v="2.1531419360190562E-4"/>
    <n v="2.1315556393651676"/>
  </r>
  <r>
    <s v="Trims Raw Materials"/>
    <x v="27"/>
    <s v="CIPL-03521"/>
    <s v="LEVIS"/>
    <s v="RM03122022-45-3"/>
    <x v="652"/>
    <s v="PCS"/>
    <n v="80000"/>
    <x v="1168"/>
    <n v="1.8511148444483831E-4"/>
    <n v="759.60891875558696"/>
  </r>
  <r>
    <s v="Trims Raw Materials"/>
    <x v="27"/>
    <s v="CIPL-03515"/>
    <s v="LEVIS"/>
    <s v="RM01102022-58-1"/>
    <x v="630"/>
    <s v="PCS"/>
    <n v="20857"/>
    <x v="14"/>
    <n v="0"/>
    <n v="0"/>
  </r>
  <r>
    <s v="Trims Raw Materials"/>
    <x v="27"/>
    <s v="CIPL-03515"/>
    <s v="LEVIS"/>
    <s v="RM01102022-58-2"/>
    <x v="631"/>
    <s v="PCS"/>
    <n v="20855"/>
    <x v="14"/>
    <n v="0"/>
    <n v="0"/>
  </r>
  <r>
    <s v="Trims Raw Materials"/>
    <x v="27"/>
    <s v="CIPL-03519"/>
    <s v="LEVIS"/>
    <s v="RM01232022-36-13"/>
    <x v="641"/>
    <s v="PCS"/>
    <n v="32138"/>
    <x v="14"/>
    <n v="0"/>
    <n v="0"/>
  </r>
  <r>
    <s v="Trims Raw Materials"/>
    <x v="27"/>
    <s v="CIPL-03519"/>
    <s v="LEVIS"/>
    <s v="RM01232022-36-8"/>
    <x v="660"/>
    <s v="PCS"/>
    <n v="30616"/>
    <x v="14"/>
    <n v="0"/>
    <n v="0"/>
  </r>
  <r>
    <s v="Trims Raw Materials"/>
    <x v="27"/>
    <s v="CIPL-03546"/>
    <s v="AMAZON"/>
    <s v="RM03102022-34-1"/>
    <x v="661"/>
    <s v="PCS"/>
    <n v="13079"/>
    <x v="1169"/>
    <n v="9.5817022060924436E-4"/>
    <n v="642.81190831534855"/>
  </r>
  <r>
    <s v="Trims Raw Materials"/>
    <x v="27"/>
    <s v="CIPL-03545"/>
    <s v="AMAZON"/>
    <s v="RM03072022-72-1"/>
    <x v="662"/>
    <s v="PCS"/>
    <n v="498"/>
    <x v="1170"/>
    <n v="3.3817208107354894E-4"/>
    <n v="8.6384096963746266"/>
  </r>
  <r>
    <s v="Trims Raw Materials"/>
    <x v="27"/>
    <s v="CIPL-03545"/>
    <s v="AMAZON"/>
    <s v="RM03102022-32-1"/>
    <x v="661"/>
    <s v="PCS"/>
    <n v="13220"/>
    <x v="1171"/>
    <n v="9.5816296789580249E-4"/>
    <n v="649.73691443558255"/>
  </r>
  <r>
    <s v="Trims Raw Materials"/>
    <x v="27"/>
    <s v="CIPL-03517"/>
    <s v="LEVIS"/>
    <s v="RM02082022-28-8"/>
    <x v="650"/>
    <s v="PCS"/>
    <n v="53479"/>
    <x v="1172"/>
    <n v="3.0025575298407481E-4"/>
    <n v="823.64737741383533"/>
  </r>
  <r>
    <s v="Trims Raw Materials"/>
    <x v="27"/>
    <s v="CIPL-03520"/>
    <s v="LEVIS"/>
    <s v="RM01222022-36-7"/>
    <x v="663"/>
    <s v="PCS"/>
    <n v="1499"/>
    <x v="1173"/>
    <n v="3.1701510124054321E-4"/>
    <n v="24.375205636759578"/>
  </r>
  <r>
    <s v="Trims Raw Materials"/>
    <x v="27"/>
    <s v="CIPL-03532"/>
    <s v="LEVIS"/>
    <s v="RM04262022-2-1"/>
    <x v="664"/>
    <s v="PCS"/>
    <n v="44725"/>
    <x v="1174"/>
    <n v="2.3243532898477756E-4"/>
    <n v="533.23567008884424"/>
  </r>
  <r>
    <s v="Trims Raw Materials"/>
    <x v="27"/>
    <s v="CIPL-03532"/>
    <s v="LEVIS"/>
    <s v="RM04262022-2-2"/>
    <x v="665"/>
    <s v="PCS"/>
    <n v="44725"/>
    <x v="1175"/>
    <n v="2.4935539749744039E-4"/>
    <n v="572.05242015307306"/>
  </r>
  <r>
    <s v="Trims Raw Materials"/>
    <x v="27"/>
    <s v="CIPL-03532"/>
    <s v="LEVIS"/>
    <s v="RM04262022-2-3"/>
    <x v="666"/>
    <s v="PCS"/>
    <n v="44725"/>
    <x v="1176"/>
    <n v="3.3383570804555696E-4"/>
    <n v="765.86080204233758"/>
  </r>
  <r>
    <s v="Trims Raw Materials"/>
    <x v="27"/>
    <s v="CIPL-03534"/>
    <s v="LEVIS"/>
    <s v="RM01302022-23-3"/>
    <x v="667"/>
    <s v="PCS"/>
    <n v="106"/>
    <x v="1177"/>
    <n v="3.5076756167222152E-4"/>
    <n v="1.9071813615372599"/>
  </r>
  <r>
    <s v="Trims Raw Materials"/>
    <x v="27"/>
    <s v="CIPL-03534"/>
    <s v="LEVIS"/>
    <s v="RM02262022-24-2"/>
    <x v="655"/>
    <s v="PCS"/>
    <n v="57315"/>
    <x v="1178"/>
    <n v="2.3243240207462639E-4"/>
    <n v="683.33186312490716"/>
  </r>
  <r>
    <s v="Trims Raw Materials"/>
    <x v="27"/>
    <s v="CIPL-03534"/>
    <s v="LEVIS"/>
    <s v="RM02262022-24-3"/>
    <x v="654"/>
    <s v="PCS"/>
    <n v="57315"/>
    <x v="1179"/>
    <n v="2.4933380150012123E-4"/>
    <n v="733.02056683297951"/>
  </r>
  <r>
    <s v="Trims Raw Materials"/>
    <x v="27"/>
    <s v="CIPL-03534"/>
    <s v="LEVIS"/>
    <s v="RM02262022-24-4"/>
    <x v="668"/>
    <s v="PCS"/>
    <n v="60072"/>
    <x v="1180"/>
    <n v="3.5093611549479107E-4"/>
    <n v="1081.351434330003"/>
  </r>
  <r>
    <s v="Trims Raw Materials"/>
    <x v="27"/>
    <s v="CIPL-03536"/>
    <s v="LEVIS"/>
    <s v="RM03162022-19-25"/>
    <x v="669"/>
    <s v="PCS"/>
    <n v="29212"/>
    <x v="1181"/>
    <n v="2.4946419384128772E-4"/>
    <n v="373.79734803049172"/>
  </r>
  <r>
    <s v="Trims Raw Materials"/>
    <x v="27"/>
    <s v="CIPL-03536"/>
    <s v="LEVIS"/>
    <s v="RM03162022-19-27"/>
    <x v="670"/>
    <s v="PCS"/>
    <n v="110507"/>
    <x v="1182"/>
    <n v="3.0023529732482203E-4"/>
    <n v="1701.8381020014742"/>
  </r>
  <r>
    <s v="Trims Raw Materials"/>
    <x v="27"/>
    <s v="CIPL-03536"/>
    <s v="LEVIS"/>
    <s v="RM03232022-52-1"/>
    <x v="664"/>
    <s v="PCS"/>
    <n v="142854"/>
    <x v="1183"/>
    <n v="2.3245642495552785E-4"/>
    <n v="1703.3373301305971"/>
  </r>
  <r>
    <s v="Trims Raw Materials"/>
    <x v="27"/>
    <s v="CIPL-03536"/>
    <s v="LEVIS"/>
    <s v="RM03232022-52-2"/>
    <x v="631"/>
    <s v="PCS"/>
    <n v="115949"/>
    <x v="1184"/>
    <n v="2.4933375730962546E-4"/>
    <n v="1482.9099998262939"/>
  </r>
  <r>
    <s v="Trims Raw Materials"/>
    <x v="27"/>
    <s v="CIPL-03536"/>
    <s v="LEVIS"/>
    <s v="RM03232022-52-3"/>
    <x v="671"/>
    <s v="PCS"/>
    <n v="140977"/>
    <x v="1185"/>
    <n v="3.3386882910523344E-4"/>
    <n v="2414.2978259207684"/>
  </r>
  <r>
    <s v="Trims Raw Materials"/>
    <x v="27"/>
    <s v="CIPL-03533"/>
    <s v="LEVIS"/>
    <s v="RM04242022-59-1"/>
    <x v="672"/>
    <s v="PCS"/>
    <n v="6750"/>
    <x v="1186"/>
    <n v="3.5094374438887762E-4"/>
    <n v="121.50887027462493"/>
  </r>
  <r>
    <s v="Trims Raw Materials"/>
    <x v="27"/>
    <s v="CIPL-03533"/>
    <s v="LEVIS"/>
    <s v="RM04242022-59-2"/>
    <x v="673"/>
    <s v="PCS"/>
    <n v="5350"/>
    <x v="1187"/>
    <n v="3.509456714441528E-4"/>
    <n v="96.307559342226213"/>
  </r>
  <r>
    <s v="Trims Raw Materials"/>
    <x v="27"/>
    <s v="CIPL-03533"/>
    <s v="LEVIS"/>
    <s v="RM04262022-3-1"/>
    <x v="664"/>
    <s v="PCS"/>
    <n v="275219"/>
    <x v="1188"/>
    <n v="2.324332093635323E-4"/>
    <n v="3281.2800354478218"/>
  </r>
  <r>
    <s v="Trims Raw Materials"/>
    <x v="27"/>
    <s v="CIPL-03533"/>
    <s v="LEVIS"/>
    <s v="RM04262022-3-2"/>
    <x v="665"/>
    <s v="PCS"/>
    <n v="275219"/>
    <x v="1189"/>
    <n v="2.493341063857356E-4"/>
    <n v="3519.871483425376"/>
  </r>
  <r>
    <s v="Trims Raw Materials"/>
    <x v="27"/>
    <s v="CIPL-03533"/>
    <s v="LEVIS"/>
    <s v="RM04262022-3-3"/>
    <x v="674"/>
    <s v="PCS"/>
    <n v="252809"/>
    <x v="1190"/>
    <n v="3.5093647073071254E-4"/>
    <n v="4550.79989822896"/>
  </r>
  <r>
    <s v="Trims Raw Materials"/>
    <x v="27"/>
    <s v="CIPL-03533"/>
    <s v="LEVIS"/>
    <s v="RM04262022-3-6"/>
    <x v="675"/>
    <s v="PCS"/>
    <n v="5560"/>
    <x v="1191"/>
    <n v="3.5113664153263446E-4"/>
    <n v="100.14231972692146"/>
  </r>
  <r>
    <s v="Trims Raw Materials"/>
    <x v="27"/>
    <s v="CIPL-03533"/>
    <s v="LEVIS"/>
    <s v="RM04262022-67-2"/>
    <x v="676"/>
    <s v="PCS"/>
    <n v="9341"/>
    <x v="1192"/>
    <n v="3.3384674335518909E-4"/>
    <n v="159.95846242968082"/>
  </r>
  <r>
    <s v="Trims Raw Materials"/>
    <x v="27"/>
    <s v="CIPL-03535"/>
    <s v="LEVIS"/>
    <s v="RM03232022-50-1"/>
    <x v="677"/>
    <s v="PCS"/>
    <n v="55721"/>
    <x v="1193"/>
    <n v="2.3243375612797996E-4"/>
    <n v="664.33144132520704"/>
  </r>
  <r>
    <s v="Trims Raw Materials"/>
    <x v="27"/>
    <s v="CIPL-03535"/>
    <s v="LEVIS"/>
    <s v="RM03232022-50-3"/>
    <x v="665"/>
    <s v="PCS"/>
    <n v="55731"/>
    <x v="1194"/>
    <n v="2.4933499925723878E-4"/>
    <n v="712.76568884360518"/>
  </r>
  <r>
    <s v="Trims Raw Materials"/>
    <x v="27"/>
    <s v="CIPL-03535"/>
    <s v="LEVIS"/>
    <s v="RM03232022-50-4"/>
    <x v="678"/>
    <s v="PCS"/>
    <n v="55601"/>
    <x v="1195"/>
    <n v="3.1713301478615926E-4"/>
    <n v="904.46291275512522"/>
  </r>
  <r>
    <s v="Trims Raw Materials"/>
    <x v="27"/>
    <s v="CIPL-03537"/>
    <s v="LEVIS"/>
    <s v="RM03102022-31-14"/>
    <x v="679"/>
    <s v="PCS"/>
    <n v="107951"/>
    <x v="1196"/>
    <n v="2.3243373487356853E-4"/>
    <n v="1287.0414541133366"/>
  </r>
  <r>
    <s v="Trims Raw Materials"/>
    <x v="27"/>
    <s v="CIPL-03537"/>
    <s v="LEVIS"/>
    <s v="RM03102022-31-15"/>
    <x v="680"/>
    <s v="PCS"/>
    <n v="107504"/>
    <x v="1197"/>
    <n v="2.4933380659868494E-4"/>
    <n v="1374.9043815445852"/>
  </r>
  <r>
    <s v="Trims Raw Materials"/>
    <x v="27"/>
    <s v="CIPL-03537"/>
    <s v="LEVIS"/>
    <s v="RM03102022-31-16"/>
    <x v="681"/>
    <s v="PCS"/>
    <n v="112511"/>
    <x v="1198"/>
    <n v="3.1713506299910048E-4"/>
    <n v="1830.2311830730916"/>
  </r>
  <r>
    <s v="Trims Raw Materials"/>
    <x v="27"/>
    <s v="CIPL-03537"/>
    <s v="LEVIS"/>
    <s v="RM03102022-31-17"/>
    <x v="682"/>
    <s v="PCS"/>
    <n v="16071"/>
    <x v="1199"/>
    <n v="1.8511023487033482E-4"/>
    <n v="152.59490658460118"/>
  </r>
  <r>
    <s v="Trims Raw Materials"/>
    <x v="27"/>
    <s v="CIPL-03537"/>
    <s v="LEVIS"/>
    <s v="RM03122022-52-3"/>
    <x v="652"/>
    <s v="PCS"/>
    <n v="50000"/>
    <x v="1160"/>
    <n v="1.8511148444483834E-4"/>
    <n v="474.75557422224193"/>
  </r>
  <r>
    <s v="Trims Raw Materials"/>
    <x v="27"/>
    <s v="CIPL-03538"/>
    <s v="LEVIS"/>
    <s v="RM01222022-45-1"/>
    <x v="630"/>
    <s v="PCS"/>
    <n v="26247"/>
    <x v="1200"/>
    <n v="2.3243516418125035E-4"/>
    <n v="312.93072575426521"/>
  </r>
  <r>
    <s v="Trims Raw Materials"/>
    <x v="27"/>
    <s v="CIPL-03538"/>
    <s v="LEVIS"/>
    <s v="RM01222022-45-2"/>
    <x v="631"/>
    <s v="PCS"/>
    <n v="26247"/>
    <x v="1201"/>
    <n v="2.493282455658669E-4"/>
    <n v="335.6741184613673"/>
  </r>
  <r>
    <s v="Trims Raw Materials"/>
    <x v="27"/>
    <s v="CIPL-03538"/>
    <s v="LEVIS"/>
    <s v="RM02242022-25-1"/>
    <x v="683"/>
    <s v="PCS"/>
    <n v="27085"/>
    <x v="1202"/>
    <n v="3.3383168178347005E-4"/>
    <n v="463.79183110110517"/>
  </r>
  <r>
    <s v="Trims Raw Materials"/>
    <x v="27"/>
    <s v="CIPL-03379"/>
    <s v="LEVIS"/>
    <s v="RM07032021-19-7"/>
    <x v="630"/>
    <s v="PCS"/>
    <n v="4398"/>
    <x v="14"/>
    <n v="0"/>
    <n v="0"/>
  </r>
  <r>
    <s v="Trims Raw Materials"/>
    <x v="27"/>
    <s v="CIPL-03379"/>
    <s v="LEVIS"/>
    <s v="RM07032021-19-8"/>
    <x v="631"/>
    <s v="PCS"/>
    <n v="323"/>
    <x v="14"/>
    <n v="0"/>
    <n v="0"/>
  </r>
  <r>
    <s v="Trims Raw Materials"/>
    <x v="27"/>
    <s v="CIPL-03379"/>
    <s v="LEVIS"/>
    <s v="RM07032021-19-9"/>
    <x v="684"/>
    <s v="PCS"/>
    <n v="13778"/>
    <x v="14"/>
    <n v="0"/>
    <n v="0"/>
  </r>
  <r>
    <s v="Trims Raw Materials"/>
    <x v="27"/>
    <s v="CIPL-03379"/>
    <s v="LEVIS"/>
    <s v="RM11222021-34-2"/>
    <x v="685"/>
    <s v="PCS"/>
    <n v="495"/>
    <x v="14"/>
    <n v="0"/>
    <n v="0"/>
  </r>
  <r>
    <s v="Trims Raw Materials"/>
    <x v="27"/>
    <s v="CIPL-03569"/>
    <s v="LEVIS"/>
    <s v="RM03032022-28-6"/>
    <x v="646"/>
    <s v="PCS"/>
    <n v="2471"/>
    <x v="14"/>
    <n v="0"/>
    <n v="0"/>
  </r>
  <r>
    <s v="Trims Raw Materials"/>
    <x v="27"/>
    <s v="CIPL-03569"/>
    <s v="LEVIS"/>
    <s v="RM03032022-28-7"/>
    <x v="647"/>
    <s v="PCS"/>
    <n v="2471"/>
    <x v="14"/>
    <n v="0"/>
    <n v="0"/>
  </r>
  <r>
    <s v="Trims Raw Materials"/>
    <x v="27"/>
    <s v="CIPL-03569"/>
    <s v="LEVIS"/>
    <s v="RM03032022-28-8"/>
    <x v="633"/>
    <s v="PCS"/>
    <n v="2471"/>
    <x v="14"/>
    <n v="0"/>
    <n v="0"/>
  </r>
  <r>
    <s v="Trims Raw Materials"/>
    <x v="27"/>
    <s v="CIPL-03571"/>
    <s v="LEVIS"/>
    <s v="RM04262022-10-3"/>
    <x v="686"/>
    <s v="PCS"/>
    <n v="114"/>
    <x v="1203"/>
    <n v="3.3487294376362888E-4"/>
    <n v="1.9581755155890552"/>
  </r>
  <r>
    <s v="Trims Raw Materials"/>
    <x v="27"/>
    <s v="CIPL-03573"/>
    <s v="LEVIS"/>
    <s v="RM04272022-1-1"/>
    <x v="687"/>
    <s v="PCS"/>
    <n v="149786"/>
    <x v="1204"/>
    <n v="2.3243343766423768E-4"/>
    <n v="1785.8152748939756"/>
  </r>
  <r>
    <s v="Trims Raw Materials"/>
    <x v="27"/>
    <s v="CIPL-03573"/>
    <s v="LEVIS"/>
    <s v="RM04272022-1-2"/>
    <x v="688"/>
    <s v="PCS"/>
    <n v="149786"/>
    <x v="1205"/>
    <n v="2.4933298132445128E-4"/>
    <n v="1915.6565899406644"/>
  </r>
  <r>
    <s v="Trims Raw Materials"/>
    <x v="27"/>
    <s v="CIPL-03573"/>
    <s v="LEVIS"/>
    <s v="RM04272022-1-3"/>
    <x v="689"/>
    <s v="PCS"/>
    <n v="153299"/>
    <x v="1206"/>
    <n v="3.1713526573989289E-4"/>
    <n v="2493.7365191026597"/>
  </r>
  <r>
    <s v="Trims Raw Materials"/>
    <x v="27"/>
    <s v="CIPL-03570"/>
    <s v="LEVIS"/>
    <s v="RM04262022-8-1"/>
    <x v="677"/>
    <s v="PCS"/>
    <n v="71383"/>
    <x v="1207"/>
    <n v="2.3243397772693903E-4"/>
    <n v="851.06183463208208"/>
  </r>
  <r>
    <s v="Trims Raw Materials"/>
    <x v="27"/>
    <s v="CIPL-03570"/>
    <s v="LEVIS"/>
    <s v="RM04262022-8-2"/>
    <x v="690"/>
    <s v="PCS"/>
    <n v="71383"/>
    <x v="1208"/>
    <n v="2.4935254856487722E-4"/>
    <n v="913.00953297420665"/>
  </r>
  <r>
    <s v="Trims Raw Materials"/>
    <x v="27"/>
    <s v="CIPL-03570"/>
    <s v="LEVIS"/>
    <s v="RM04262022-8-3"/>
    <x v="691"/>
    <s v="PCS"/>
    <n v="73562"/>
    <x v="1209"/>
    <n v="3.1713679129331704E-4"/>
    <n v="1196.6492166411192"/>
  </r>
  <r>
    <s v="Trims Raw Materials"/>
    <x v="27"/>
    <s v="CIPL-03572"/>
    <s v="LEVIS"/>
    <s v="RM04262022-11-1"/>
    <x v="677"/>
    <s v="PCS"/>
    <n v="11565"/>
    <x v="1210"/>
    <n v="2.3242487896689746E-4"/>
    <n v="137.87799372525217"/>
  </r>
  <r>
    <s v="Trims Raw Materials"/>
    <x v="27"/>
    <s v="CIPL-03572"/>
    <s v="LEVIS"/>
    <s v="RM04262022-11-2"/>
    <x v="665"/>
    <s v="PCS"/>
    <n v="11565"/>
    <x v="1211"/>
    <n v="2.4932506803594553E-4"/>
    <n v="147.90344441183572"/>
  </r>
  <r>
    <s v="Trims Raw Materials"/>
    <x v="27"/>
    <s v="CIPL-03572"/>
    <s v="LEVIS"/>
    <s v="RM04262022-11-3"/>
    <x v="692"/>
    <s v="PCS"/>
    <n v="11788"/>
    <x v="1212"/>
    <n v="3.1713750393469827E-4"/>
    <n v="191.75841689638219"/>
  </r>
  <r>
    <s v="Trims Raw Materials"/>
    <x v="27"/>
    <s v="CIPL-03575"/>
    <s v="LEVIS"/>
    <s v="RM04262022-41-1"/>
    <x v="677"/>
    <s v="PCS"/>
    <n v="71241"/>
    <x v="1213"/>
    <n v="2.3243397366070641E-4"/>
    <n v="849.36882871756234"/>
  </r>
  <r>
    <s v="Trims Raw Materials"/>
    <x v="27"/>
    <s v="CIPL-03575"/>
    <s v="LEVIS"/>
    <s v="RM04262022-41-2"/>
    <x v="665"/>
    <s v="PCS"/>
    <n v="71241"/>
    <x v="1214"/>
    <n v="2.4933323892547963E-4"/>
    <n v="911.12274927429007"/>
  </r>
  <r>
    <s v="Trims Raw Materials"/>
    <x v="27"/>
    <s v="CIPL-03575"/>
    <s v="LEVIS"/>
    <s v="RM04262022-41-3"/>
    <x v="693"/>
    <s v="PCS"/>
    <n v="72622"/>
    <x v="1215"/>
    <n v="3.5093684572553489E-4"/>
    <n v="1307.2657356102798"/>
  </r>
  <r>
    <s v="Trims Raw Materials"/>
    <x v="27"/>
    <s v="CIPL-03608"/>
    <s v="LEVIS"/>
    <s v="RM04262022-62-1"/>
    <x v="677"/>
    <s v="PCS"/>
    <n v="97332"/>
    <x v="1216"/>
    <n v="2.3243299668692565E-4"/>
    <n v="1160.4331684335318"/>
  </r>
  <r>
    <s v="Trims Raw Materials"/>
    <x v="27"/>
    <s v="CIPL-03608"/>
    <s v="LEVIS"/>
    <s v="RM04272022-8-2"/>
    <x v="694"/>
    <s v="PCS"/>
    <n v="97332"/>
    <x v="1217"/>
    <n v="2.4933316614923426E-4"/>
    <n v="1244.8080957276372"/>
  </r>
  <r>
    <s v="Trims Raw Materials"/>
    <x v="27"/>
    <s v="CIPL-03608"/>
    <s v="LEVIS"/>
    <s v="RM04272022-8-3"/>
    <x v="695"/>
    <s v="PCS"/>
    <n v="99220"/>
    <x v="1218"/>
    <n v="3.1713534291753157E-4"/>
    <n v="1614.0261687242773"/>
  </r>
  <r>
    <s v="Trims Raw Materials"/>
    <x v="27"/>
    <s v="CIPL-03607"/>
    <s v="LEVIS"/>
    <s v="RM04262022-61-2"/>
    <x v="665"/>
    <s v="PCS"/>
    <n v="160411"/>
    <x v="1219"/>
    <n v="2.4933334782462736E-4"/>
    <n v="2051.5458116578961"/>
  </r>
  <r>
    <s v="Trims Raw Materials"/>
    <x v="27"/>
    <s v="CIPL-03607"/>
    <s v="LEVIS"/>
    <s v="RM04272022-5-1"/>
    <x v="696"/>
    <s v="PCS"/>
    <n v="160411"/>
    <x v="1220"/>
    <n v="2.3243264837599921E-4"/>
    <n v="1912.4847535586425"/>
  </r>
  <r>
    <s v="Trims Raw Materials"/>
    <x v="27"/>
    <s v="CIPL-03607"/>
    <s v="LEVIS"/>
    <s v="RM04272022-5-3"/>
    <x v="695"/>
    <s v="PCS"/>
    <n v="163524"/>
    <x v="1221"/>
    <n v="3.1713541002431107E-4"/>
    <n v="2660.0692507888157"/>
  </r>
  <r>
    <s v="Trims Raw Materials"/>
    <x v="27"/>
    <s v="CIPL-03606"/>
    <s v="LEVIS"/>
    <s v="RM04262022-59-1"/>
    <x v="664"/>
    <s v="PCS"/>
    <n v="35963"/>
    <x v="1222"/>
    <n v="2.3243461608681799E-4"/>
    <n v="428.76904609833031"/>
  </r>
  <r>
    <s v="Trims Raw Materials"/>
    <x v="27"/>
    <s v="CIPL-03606"/>
    <s v="LEVIS"/>
    <s v="RM04262022-59-2"/>
    <x v="665"/>
    <s v="PCS"/>
    <n v="35963"/>
    <x v="1223"/>
    <n v="2.4935262291885489E-4"/>
    <n v="459.97746837803078"/>
  </r>
  <r>
    <s v="Trims Raw Materials"/>
    <x v="27"/>
    <s v="CIPL-03606"/>
    <s v="LEVIS"/>
    <s v="RM04262022-59-3"/>
    <x v="697"/>
    <s v="PCS"/>
    <n v="35963"/>
    <x v="1224"/>
    <n v="3.1713522545505498E-4"/>
    <n v="585.01513411304018"/>
  </r>
  <r>
    <s v="Trims Raw Materials"/>
    <x v="27"/>
    <s v="CIPL-03603"/>
    <s v="LEVIS"/>
    <s v="RM04262022-51-1"/>
    <x v="664"/>
    <s v="PCS"/>
    <n v="90934"/>
    <x v="1225"/>
    <n v="2.3243355403756562E-4"/>
    <n v="1084.156112802852"/>
  </r>
  <r>
    <s v="Trims Raw Materials"/>
    <x v="27"/>
    <s v="CIPL-03603"/>
    <s v="LEVIS"/>
    <s v="RM04262022-51-2"/>
    <x v="690"/>
    <s v="PCS"/>
    <n v="90934"/>
    <x v="1226"/>
    <n v="2.4933332016761347E-4"/>
    <n v="1162.9828761361218"/>
  </r>
  <r>
    <s v="Trims Raw Materials"/>
    <x v="27"/>
    <s v="CIPL-03603"/>
    <s v="LEVIS"/>
    <s v="RM04262022-51-3"/>
    <x v="698"/>
    <s v="PCS"/>
    <n v="92800"/>
    <x v="1227"/>
    <n v="3.1713514252364899E-4"/>
    <n v="1509.5901412261949"/>
  </r>
  <r>
    <s v="Trims Raw Materials"/>
    <x v="27"/>
    <s v="CIPL-03623"/>
    <s v="UNIQLO"/>
    <s v="RM05242022-66-1"/>
    <x v="637"/>
    <s v="PCS"/>
    <n v="742"/>
    <x v="1228"/>
    <n v="5.6112091225487399E-4"/>
    <n v="21.356351716893116"/>
  </r>
  <r>
    <s v="Trims Raw Materials"/>
    <x v="27"/>
    <s v="CIPL-03574"/>
    <s v="LEVIS"/>
    <s v="RM04262022-39-1"/>
    <x v="699"/>
    <s v="PCS"/>
    <n v="11526"/>
    <x v="1229"/>
    <n v="2.3243504587766657E-4"/>
    <n v="137.41904633878599"/>
  </r>
  <r>
    <s v="Trims Raw Materials"/>
    <x v="27"/>
    <s v="CIPL-03574"/>
    <s v="LEVIS"/>
    <s v="RM04262022-39-2"/>
    <x v="665"/>
    <s v="PCS"/>
    <n v="11526"/>
    <x v="1230"/>
    <n v="2.4934066744216953E-4"/>
    <n v="147.41390053293844"/>
  </r>
  <r>
    <s v="Trims Raw Materials"/>
    <x v="27"/>
    <s v="CIPL-03574"/>
    <s v="LEVIS"/>
    <s v="RM04262022-39-3"/>
    <x v="700"/>
    <s v="PCS"/>
    <n v="11526"/>
    <x v="1231"/>
    <n v="3.3383427399618547E-4"/>
    <n v="197.36777384208003"/>
  </r>
  <r>
    <s v="Trims Raw Materials"/>
    <x v="27"/>
    <s v="CIPL-03609"/>
    <s v="LEVIS"/>
    <s v="RM05242022-26-1"/>
    <x v="701"/>
    <s v="PCS"/>
    <n v="22980"/>
    <x v="1232"/>
    <n v="2.3243650520025057E-4"/>
    <n v="273.98139088950177"/>
  </r>
  <r>
    <s v="Trims Raw Materials"/>
    <x v="27"/>
    <s v="CIPL-03609"/>
    <s v="LEVIS"/>
    <s v="RM05242022-26-2"/>
    <x v="702"/>
    <s v="PCS"/>
    <n v="22980"/>
    <x v="1233"/>
    <n v="2.4933452837833613E-4"/>
    <n v="293.89970746213419"/>
  </r>
  <r>
    <s v="Trims Raw Materials"/>
    <x v="27"/>
    <s v="CIPL-03609"/>
    <s v="LEVIS"/>
    <s v="RM05242022-26-3"/>
    <x v="703"/>
    <s v="PCS"/>
    <n v="23400"/>
    <x v="1227"/>
    <n v="3.1713514252364899E-4"/>
    <n v="380.65096233505346"/>
  </r>
  <r>
    <s v="Trims Raw Materials"/>
    <x v="27"/>
    <s v="CIPL-03611"/>
    <s v="LEVIS"/>
    <s v="RM05242022-44-1"/>
    <x v="701"/>
    <s v="PCS"/>
    <n v="6293"/>
    <x v="1234"/>
    <n v="2.3241688240991867E-4"/>
    <n v="75.02259944100561"/>
  </r>
  <r>
    <s v="Trims Raw Materials"/>
    <x v="27"/>
    <s v="CIPL-03611"/>
    <s v="LEVIS"/>
    <s v="RM05242022-44-2"/>
    <x v="702"/>
    <s v="PCS"/>
    <n v="6293"/>
    <x v="1235"/>
    <n v="2.4932050286795385E-4"/>
    <n v="80.478973924548043"/>
  </r>
  <r>
    <s v="Trims Raw Materials"/>
    <x v="27"/>
    <s v="CIPL-03611"/>
    <s v="LEVIS"/>
    <s v="RM05242022-44-3"/>
    <x v="703"/>
    <s v="PCS"/>
    <n v="6413"/>
    <x v="1236"/>
    <n v="3.1714335867283734E-4"/>
    <n v="104.3238403591689"/>
  </r>
  <r>
    <s v="Trims Raw Materials"/>
    <x v="27"/>
    <s v="CIPL-03600"/>
    <s v="LEVIS"/>
    <s v="RM06152022-15-1"/>
    <x v="704"/>
    <s v="PCS"/>
    <n v="110442"/>
    <x v="1237"/>
    <n v="3.502412231814765E-4"/>
    <n v="1984.121341170609"/>
  </r>
  <r>
    <s v="Trims Raw Materials"/>
    <x v="27"/>
    <s v="CIPL-03600"/>
    <s v="LEVIS"/>
    <s v="RM06152022-15-2"/>
    <x v="654"/>
    <s v="PCS"/>
    <n v="13952"/>
    <x v="1238"/>
    <n v="2.4929381921025203E-4"/>
    <n v="178.40814736562146"/>
  </r>
  <r>
    <s v="Trims Raw Materials"/>
    <x v="27"/>
    <s v="CIPL-03600"/>
    <s v="LEVIS"/>
    <s v="RM06152022-15-3"/>
    <x v="705"/>
    <s v="PCS"/>
    <n v="11424"/>
    <x v="1239"/>
    <n v="2.3243920451270888E-4"/>
    <n v="136.20538547235319"/>
  </r>
  <r>
    <s v="Trims Raw Materials"/>
    <x v="27"/>
    <s v="CIPL-03628"/>
    <s v="LEVIS"/>
    <s v="RM06162022-7-1"/>
    <x v="706"/>
    <s v="PCS"/>
    <n v="25156"/>
    <x v="1240"/>
    <n v="3.1713656522780958E-4"/>
    <n v="409.21788743487076"/>
  </r>
  <r>
    <s v="Trims Raw Materials"/>
    <x v="27"/>
    <s v="CIPL-03628"/>
    <s v="LEVIS"/>
    <s v="RM06162022-7-2"/>
    <x v="707"/>
    <s v="PCS"/>
    <n v="29387"/>
    <x v="1241"/>
    <n v="2.489596929932911E-4"/>
    <n v="375.27617849799384"/>
  </r>
  <r>
    <s v="Trims Raw Materials"/>
    <x v="27"/>
    <s v="CIPL-03619"/>
    <s v="LEVIS"/>
    <s v="RM06112022-9-2"/>
    <x v="641"/>
    <s v="PCS"/>
    <n v="232762"/>
    <x v="1242"/>
    <n v="2.3263244106368493E-4"/>
    <n v="2777.4679922468658"/>
  </r>
  <r>
    <s v="Trims Raw Materials"/>
    <x v="27"/>
    <s v="CIPL-03619"/>
    <s v="LEVIS"/>
    <s v="RM06112022-9-3"/>
    <x v="654"/>
    <s v="PCS"/>
    <n v="239427"/>
    <x v="1243"/>
    <n v="2.4922965029799509E-4"/>
    <n v="3060.8323074818977"/>
  </r>
  <r>
    <s v="Trims Raw Materials"/>
    <x v="27"/>
    <s v="CIPL-03619"/>
    <s v="LEVIS"/>
    <s v="RM06112022-9-4"/>
    <x v="708"/>
    <s v="PCS"/>
    <n v="234181"/>
    <x v="1244"/>
    <n v="3.4975071506178367E-4"/>
    <n v="4201.2349722038834"/>
  </r>
  <r>
    <s v="Trims Raw Materials"/>
    <x v="27"/>
    <s v="CIPL-03637"/>
    <s v="LEVIS"/>
    <s v="RM06152022-35-1"/>
    <x v="630"/>
    <s v="PCS"/>
    <n v="129"/>
    <x v="1245"/>
    <n v="2.3273994080858781E-4"/>
    <n v="1.5400234523643077"/>
  </r>
  <r>
    <s v="Trims Raw Materials"/>
    <x v="27"/>
    <s v="CIPL-03637"/>
    <s v="LEVIS"/>
    <s v="RM06152022-35-2"/>
    <x v="631"/>
    <s v="PCS"/>
    <n v="22362"/>
    <x v="1246"/>
    <n v="2.4931651562850872E-4"/>
    <n v="285.97521592248467"/>
  </r>
  <r>
    <s v="Trims Raw Materials"/>
    <x v="27"/>
    <s v="CIPL-03637"/>
    <s v="LEVIS"/>
    <s v="RM06152022-35-3"/>
    <x v="632"/>
    <s v="PCS"/>
    <n v="71042"/>
    <x v="1247"/>
    <n v="3.1713517051143225E-4"/>
    <n v="1155.6499167834729"/>
  </r>
  <r>
    <s v="Trims Raw Materials"/>
    <x v="27"/>
    <s v="CIPL-03539"/>
    <s v="LEVIS"/>
    <s v="RM02222022-7-20"/>
    <x v="709"/>
    <s v="PCS"/>
    <n v="794"/>
    <x v="1248"/>
    <n v="3.0024954864134226E-4"/>
    <n v="12.228398141621227"/>
  </r>
  <r>
    <s v="Trims Raw Materials"/>
    <x v="27"/>
    <s v="CIPL-03539"/>
    <s v="LEVIS"/>
    <s v="RM02222022-7-21"/>
    <x v="710"/>
    <s v="PCS"/>
    <n v="894"/>
    <x v="1249"/>
    <n v="2.4931693334806791E-4"/>
    <n v="11.432889338413174"/>
  </r>
  <r>
    <s v="Trims Raw Materials"/>
    <x v="27"/>
    <s v="CIPL-03539"/>
    <s v="LEVIS"/>
    <s v="RM02222022-7-22"/>
    <x v="711"/>
    <s v="PCS"/>
    <n v="694"/>
    <x v="1250"/>
    <n v="2.3235127838858757E-4"/>
    <n v="8.2712517872016775"/>
  </r>
  <r>
    <s v="Trims Raw Materials"/>
    <x v="27"/>
    <s v="CIPL-03566"/>
    <s v="LEVIS"/>
    <s v="RM03232022-43-1"/>
    <x v="655"/>
    <s v="PCS"/>
    <n v="65295"/>
    <x v="1251"/>
    <n v="2.3265290716131899E-4"/>
    <n v="779.21107157309825"/>
  </r>
  <r>
    <s v="Trims Raw Materials"/>
    <x v="27"/>
    <s v="CIPL-03566"/>
    <s v="LEVIS"/>
    <s v="RM03232022-43-2"/>
    <x v="712"/>
    <s v="PCS"/>
    <n v="65296"/>
    <x v="1252"/>
    <n v="2.4913534642834927E-4"/>
    <n v="834.42754158038554"/>
  </r>
  <r>
    <s v="Trims Raw Materials"/>
    <x v="27"/>
    <s v="CIPL-03566"/>
    <s v="LEVIS"/>
    <s v="RM03232022-43-3"/>
    <x v="713"/>
    <s v="PCS"/>
    <n v="66870"/>
    <x v="1253"/>
    <n v="3.5093771831177779E-4"/>
    <n v="1203.7272052235087"/>
  </r>
  <r>
    <s v="Trims Raw Materials"/>
    <x v="27"/>
    <s v="CIPL-03591"/>
    <s v="UNIQLO"/>
    <s v="RM04182022-63-1"/>
    <x v="637"/>
    <s v="PCS"/>
    <n v="1273"/>
    <x v="1254"/>
    <n v="5.6572285555590613E-4"/>
    <n v="36.940165195122667"/>
  </r>
  <r>
    <s v="Trims Raw Materials"/>
    <x v="27"/>
    <s v="CIPL-03568"/>
    <s v="LEVIS"/>
    <s v="RM04262022-6-1"/>
    <x v="677"/>
    <s v="PCS"/>
    <n v="9027"/>
    <x v="1255"/>
    <n v="2.3244284277450247E-4"/>
    <n v="107.62826154172542"/>
  </r>
  <r>
    <s v="Trims Raw Materials"/>
    <x v="27"/>
    <s v="CIPL-03568"/>
    <s v="LEVIS"/>
    <s v="RM04262022-6-2"/>
    <x v="665"/>
    <s v="PCS"/>
    <n v="9027"/>
    <x v="1256"/>
    <n v="2.49535200018226E-4"/>
    <n v="115.54255425056455"/>
  </r>
  <r>
    <s v="Trims Raw Materials"/>
    <x v="27"/>
    <s v="CIPL-03568"/>
    <s v="LEVIS"/>
    <s v="RM04262022-6-3"/>
    <x v="714"/>
    <s v="PCS"/>
    <n v="13927"/>
    <x v="1257"/>
    <n v="3.1714135286345694E-4"/>
    <n v="226.55682762132938"/>
  </r>
  <r>
    <s v="Trims Raw Materials"/>
    <x v="27"/>
    <s v="CIPL-03540"/>
    <s v="LEVIS"/>
    <s v="RM02242022-28-2"/>
    <x v="654"/>
    <s v="PCS"/>
    <n v="5277"/>
    <x v="14"/>
    <n v="0"/>
    <n v="0"/>
  </r>
  <r>
    <s v="Trims Raw Materials"/>
    <x v="27"/>
    <s v="CIPL-03540"/>
    <s v="LEVIS"/>
    <s v="RM02242022-28-4"/>
    <x v="649"/>
    <s v="PCS"/>
    <n v="1387"/>
    <x v="14"/>
    <n v="0"/>
    <n v="0"/>
  </r>
  <r>
    <s v="Trims Raw Materials"/>
    <x v="27"/>
    <s v="CIPL-03540"/>
    <s v="LEVIS"/>
    <s v="RM03052022-7-13"/>
    <x v="641"/>
    <s v="PCS"/>
    <n v="11210"/>
    <x v="14"/>
    <n v="0"/>
    <n v="0"/>
  </r>
  <r>
    <s v="Trims Raw Materials"/>
    <x v="27"/>
    <s v="CIPL-03540"/>
    <s v="LEVIS"/>
    <s v="RM03052022-7-14"/>
    <x v="715"/>
    <s v="PCS"/>
    <n v="4127"/>
    <x v="14"/>
    <n v="0"/>
    <n v="0"/>
  </r>
  <r>
    <s v="Trims Raw Materials"/>
    <x v="27"/>
    <s v="CIPL-03540"/>
    <s v="LEVIS"/>
    <s v="RM03052022-7-18"/>
    <x v="650"/>
    <s v="PCS"/>
    <n v="353858"/>
    <x v="14"/>
    <n v="0"/>
    <n v="0"/>
  </r>
  <r>
    <s v="Trims Raw Materials"/>
    <x v="27"/>
    <s v="CIPL-03564"/>
    <s v="LEVIS"/>
    <s v="RM04042022-52-2"/>
    <x v="716"/>
    <s v="PCS"/>
    <n v="82"/>
    <x v="1258"/>
    <n v="2.4975089593956632E-4"/>
    <n v="1.0504795734670456"/>
  </r>
  <r>
    <s v="Trims Raw Materials"/>
    <x v="27"/>
    <s v="CIPL-03564"/>
    <s v="LEVIS"/>
    <s v="RM04042022-52-3"/>
    <x v="717"/>
    <s v="PCS"/>
    <n v="5986"/>
    <x v="1259"/>
    <n v="3.3382052190352953E-4"/>
    <n v="102.49824964411452"/>
  </r>
  <r>
    <s v="Trims Raw Materials"/>
    <x v="27"/>
    <s v="CIPL-03541"/>
    <s v="LEVIS"/>
    <s v="RM04042022-50-1"/>
    <x v="655"/>
    <s v="PCS"/>
    <n v="215"/>
    <x v="1260"/>
    <n v="2.8391190130425153E-4"/>
    <n v="3.1310410587804216"/>
  </r>
  <r>
    <s v="Trims Raw Materials"/>
    <x v="27"/>
    <s v="CIPL-03541"/>
    <s v="LEVIS"/>
    <s v="RM04042022-50-2"/>
    <x v="654"/>
    <s v="PCS"/>
    <n v="215"/>
    <x v="1261"/>
    <n v="2.4969450603305472E-4"/>
    <n v="2.7536843187971094"/>
  </r>
  <r>
    <s v="Trims Raw Materials"/>
    <x v="27"/>
    <s v="CIPL-03541"/>
    <s v="LEVIS"/>
    <s v="RM04042022-50-3"/>
    <x v="718"/>
    <s v="PCS"/>
    <n v="215"/>
    <x v="1262"/>
    <n v="4.0136079858646569E-4"/>
    <n v="4.4262925716960932"/>
  </r>
  <r>
    <s v="Trims Raw Materials"/>
    <x v="27"/>
    <s v="CIPL-03567"/>
    <s v="LEVIS"/>
    <s v="RM04042022-47-4"/>
    <x v="655"/>
    <s v="PCS"/>
    <n v="37055"/>
    <x v="1263"/>
    <n v="2.3243163439074763E-4"/>
    <n v="441.78275421234918"/>
  </r>
  <r>
    <s v="Trims Raw Materials"/>
    <x v="27"/>
    <s v="CIPL-03567"/>
    <s v="LEVIS"/>
    <s v="RM04042022-47-5"/>
    <x v="654"/>
    <s v="PCS"/>
    <n v="37186"/>
    <x v="1264"/>
    <n v="2.4933787846747181E-4"/>
    <n v="475.5918783486913"/>
  </r>
  <r>
    <s v="Trims Raw Materials"/>
    <x v="27"/>
    <s v="CIPL-03567"/>
    <s v="LEVIS"/>
    <s v="RM04042022-47-7"/>
    <x v="719"/>
    <s v="PCS"/>
    <n v="37801"/>
    <x v="1265"/>
    <n v="3.4815511065065818E-4"/>
    <n v="675.0606113377055"/>
  </r>
  <r>
    <s v="Trims Raw Materials"/>
    <x v="27"/>
    <s v="CIPL-03567"/>
    <s v="LEVIS"/>
    <s v="RM04052022-54-7"/>
    <x v="673"/>
    <s v="PCS"/>
    <n v="1625"/>
    <x v="1266"/>
    <n v="3.5092108560707018E-4"/>
    <n v="29.250246764111488"/>
  </r>
  <r>
    <s v="Trims Raw Materials"/>
    <x v="27"/>
    <s v="CIPL-03567"/>
    <s v="LEVIS"/>
    <s v="RM05122022-27-1"/>
    <x v="720"/>
    <s v="PCS"/>
    <n v="210457"/>
    <x v="1267"/>
    <n v="2.1553317662140076E-4"/>
    <n v="2326.7204657522102"/>
  </r>
  <r>
    <s v="Trims Raw Materials"/>
    <x v="27"/>
    <s v="CIPL-03567"/>
    <s v="LEVIS"/>
    <s v="RM05182022-26-1"/>
    <x v="609"/>
    <s v="PCS"/>
    <n v="110000"/>
    <x v="1268"/>
    <n v="3.0023452364307831E-4"/>
    <n v="1694.0257976007388"/>
  </r>
  <r>
    <s v="Trims Raw Materials"/>
    <x v="27"/>
    <s v="CIPL-03552"/>
    <s v="LEVIS"/>
    <s v="RM04262022-5-1"/>
    <x v="677"/>
    <s v="PCS"/>
    <n v="199288"/>
    <x v="1269"/>
    <n v="2.3243354455796628E-4"/>
    <n v="2376.0012162278681"/>
  </r>
  <r>
    <s v="Trims Raw Materials"/>
    <x v="27"/>
    <s v="CIPL-03552"/>
    <s v="LEVIS"/>
    <s v="RM04262022-5-2"/>
    <x v="665"/>
    <s v="PCS"/>
    <n v="199288"/>
    <x v="1270"/>
    <n v="2.4935363865740719E-4"/>
    <n v="2548.9631879407571"/>
  </r>
  <r>
    <s v="Trims Raw Materials"/>
    <x v="27"/>
    <s v="CIPL-03552"/>
    <s v="LEVIS"/>
    <s v="RM04262022-5-3"/>
    <x v="693"/>
    <s v="PCS"/>
    <n v="203155"/>
    <x v="1271"/>
    <n v="3.50936796238591E-4"/>
    <n v="3656.9845648398514"/>
  </r>
  <r>
    <s v="Trims Raw Materials"/>
    <x v="27"/>
    <s v="CIPL-03552"/>
    <s v="LEVIS"/>
    <s v="RM06052022-1-1"/>
    <x v="721"/>
    <s v="PCS"/>
    <n v="529764"/>
    <x v="1272"/>
    <n v="2.155325984298655E-4"/>
    <n v="5856.8231714745998"/>
  </r>
  <r>
    <s v="Trims Raw Materials"/>
    <x v="27"/>
    <s v="CIPL-03526"/>
    <s v="UNIQLO"/>
    <s v="RM04072022-10-1"/>
    <x v="722"/>
    <s v="PCS"/>
    <n v="114"/>
    <x v="1273"/>
    <n v="5.6160983277025219E-4"/>
    <n v="3.2840235209358091"/>
  </r>
  <r>
    <s v="Trims Raw Materials"/>
    <x v="27"/>
    <s v="CIPL-03526"/>
    <s v="UNIQLO"/>
    <s v="RM04072022-10-1"/>
    <x v="722"/>
    <s v="PCS"/>
    <n v="90"/>
    <x v="1274"/>
    <n v="5.6114473145946935E-4"/>
    <n v="2.5905030258313522"/>
  </r>
  <r>
    <s v="Trims Raw Materials"/>
    <x v="27"/>
    <s v="CIPL-03526"/>
    <s v="UNIQLO"/>
    <s v="RM04072022-10-1"/>
    <x v="722"/>
    <s v="PCS"/>
    <n v="147"/>
    <x v="1275"/>
    <n v="5.6132507686569133E-4"/>
    <n v="4.2325147862992569"/>
  </r>
  <r>
    <s v="Trims Raw Materials"/>
    <x v="27"/>
    <s v="CIPL-03526"/>
    <s v="UNIQLO"/>
    <s v="RM04072022-10-1"/>
    <x v="722"/>
    <s v="PCS"/>
    <n v="147"/>
    <x v="1275"/>
    <n v="5.6132507686569133E-4"/>
    <n v="4.2325147862992569"/>
  </r>
  <r>
    <s v="Trims Raw Materials"/>
    <x v="27"/>
    <s v="CIPL-03526"/>
    <s v="UNIQLO"/>
    <s v="RM04072022-10-1"/>
    <x v="722"/>
    <s v="PCS"/>
    <n v="114"/>
    <x v="1273"/>
    <n v="5.6160983277025219E-4"/>
    <n v="3.2840235209358091"/>
  </r>
  <r>
    <s v="Trims Raw Materials"/>
    <x v="27"/>
    <s v="CIPL-03526"/>
    <s v="UNIQLO"/>
    <s v="RM04072022-10-1"/>
    <x v="722"/>
    <s v="PCS"/>
    <n v="151"/>
    <x v="1276"/>
    <n v="5.6093990207425697E-4"/>
    <n v="4.3447019252132124"/>
  </r>
  <r>
    <s v="Trims Raw Materials"/>
    <x v="27"/>
    <s v="CIPL-03526"/>
    <s v="UNIQLO"/>
    <s v="RM04072022-10-1"/>
    <x v="722"/>
    <s v="PCS"/>
    <n v="151"/>
    <x v="1276"/>
    <n v="5.6093990207425697E-4"/>
    <n v="4.3447019252132124"/>
  </r>
  <r>
    <s v="Trims Raw Materials"/>
    <x v="27"/>
    <s v="CIPL-03526"/>
    <s v="UNIQLO"/>
    <s v="RM04072022-10-1"/>
    <x v="722"/>
    <s v="PCS"/>
    <n v="65"/>
    <x v="1277"/>
    <n v="5.597852045510273E-4"/>
    <n v="1.8663860382958168"/>
  </r>
  <r>
    <s v="Trims Raw Materials"/>
    <x v="27"/>
    <s v="CIPL-03526"/>
    <s v="UNIQLO"/>
    <s v="RM04072022-10-1"/>
    <x v="722"/>
    <s v="PCS"/>
    <n v="53"/>
    <x v="1278"/>
    <n v="5.6272870856505989E-4"/>
    <n v="1.5298246215539482"/>
  </r>
  <r>
    <s v="Trims Raw Materials"/>
    <x v="27"/>
    <s v="CIPL-03526"/>
    <s v="UNIQLO"/>
    <s v="RM04072022-10-1"/>
    <x v="722"/>
    <s v="PCS"/>
    <n v="65"/>
    <x v="1277"/>
    <n v="5.597852045510273E-4"/>
    <n v="1.8663860382958168"/>
  </r>
  <r>
    <s v="Trims Raw Materials"/>
    <x v="27"/>
    <s v="CIPL-03526"/>
    <s v="UNIQLO"/>
    <s v="RM04072022-10-1"/>
    <x v="722"/>
    <s v="PCS"/>
    <n v="53"/>
    <x v="1278"/>
    <n v="5.6272870856505989E-4"/>
    <n v="1.5298246215539482"/>
  </r>
  <r>
    <s v="Trims Raw Materials"/>
    <x v="27"/>
    <s v="CIPL-03526"/>
    <s v="UNIQLO"/>
    <s v="RM04072022-10-1"/>
    <x v="722"/>
    <s v="PCS"/>
    <n v="73"/>
    <x v="1279"/>
    <n v="5.6108420457655925E-4"/>
    <n v="2.1009591469340889"/>
  </r>
  <r>
    <s v="Trims Raw Materials"/>
    <x v="27"/>
    <s v="CIPL-03526"/>
    <s v="UNIQLO"/>
    <s v="RM04072022-10-1"/>
    <x v="722"/>
    <s v="PCS"/>
    <n v="85"/>
    <x v="1280"/>
    <n v="5.6140464101549496E-4"/>
    <n v="2.4477193944863167"/>
  </r>
  <r>
    <s v="Trims Raw Materials"/>
    <x v="27"/>
    <s v="CIPL-03526"/>
    <s v="UNIQLO"/>
    <s v="RM04072022-10-1"/>
    <x v="722"/>
    <s v="PCS"/>
    <n v="73"/>
    <x v="1279"/>
    <n v="5.6108420457655925E-4"/>
    <n v="2.1009591469340889"/>
  </r>
  <r>
    <s v="Trims Raw Materials"/>
    <x v="27"/>
    <s v="CIPL-03526"/>
    <s v="UNIQLO"/>
    <s v="RM04072022-10-1"/>
    <x v="722"/>
    <s v="PCS"/>
    <n v="53"/>
    <x v="1278"/>
    <n v="5.6272870856505989E-4"/>
    <n v="1.5298246215539482"/>
  </r>
  <r>
    <s v="Trims Raw Materials"/>
    <x v="27"/>
    <s v="CIPL-03526"/>
    <s v="UNIQLO"/>
    <s v="RM04072022-10-1"/>
    <x v="722"/>
    <s v="PCS"/>
    <n v="53"/>
    <x v="1278"/>
    <n v="5.6272870856505989E-4"/>
    <n v="1.5298246215539482"/>
  </r>
  <r>
    <s v="Trims Raw Materials"/>
    <x v="27"/>
    <s v="CIPL-03526"/>
    <s v="UNIQLO"/>
    <s v="RM04072022-10-1"/>
    <x v="722"/>
    <s v="PCS"/>
    <n v="85"/>
    <x v="1280"/>
    <n v="5.6140464101549496E-4"/>
    <n v="2.4477193944863167"/>
  </r>
  <r>
    <s v="Trims Raw Materials"/>
    <x v="27"/>
    <s v="CIPL-03526"/>
    <s v="UNIQLO"/>
    <s v="RM04072022-10-1"/>
    <x v="722"/>
    <s v="PCS"/>
    <n v="172"/>
    <x v="1281"/>
    <n v="5.606566454908862E-4"/>
    <n v="4.9464329430244325"/>
  </r>
  <r>
    <s v="Trims Raw Materials"/>
    <x v="27"/>
    <s v="CIPL-03526"/>
    <s v="UNIQLO"/>
    <s v="RM04072022-10-1"/>
    <x v="722"/>
    <s v="PCS"/>
    <n v="172"/>
    <x v="1281"/>
    <n v="5.606566454908862E-4"/>
    <n v="4.9464329430244325"/>
  </r>
  <r>
    <s v="Trims Raw Materials"/>
    <x v="27"/>
    <s v="CIPL-03526"/>
    <s v="UNIQLO"/>
    <s v="RM04072022-10-1"/>
    <x v="722"/>
    <s v="PCS"/>
    <n v="114"/>
    <x v="1273"/>
    <n v="5.6160983277025219E-4"/>
    <n v="3.2840235209358091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2453"/>
    <x v="1283"/>
    <n v="5.6107088027294275E-4"/>
    <n v="70.596306869309529"/>
  </r>
  <r>
    <s v="Trims Raw Materials"/>
    <x v="27"/>
    <s v="CIPL-03526"/>
    <s v="UNIQLO"/>
    <s v="RM04072022-14-1"/>
    <x v="723"/>
    <s v="PCS"/>
    <n v="986"/>
    <x v="1284"/>
    <n v="5.6100133308373105E-4"/>
    <n v="28.37314731442056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1631"/>
    <x v="1285"/>
    <n v="5.6113931335713657E-4"/>
    <n v="46.945218220085493"/>
  </r>
  <r>
    <s v="Trims Raw Materials"/>
    <x v="27"/>
    <s v="CIPL-03526"/>
    <s v="UNIQLO"/>
    <s v="RM04072022-14-1"/>
    <x v="723"/>
    <s v="PCS"/>
    <n v="1558"/>
    <x v="1286"/>
    <n v="5.6114189547586699E-4"/>
    <n v="44.844259073151399"/>
  </r>
  <r>
    <s v="Trims Raw Materials"/>
    <x v="27"/>
    <s v="CIPL-03526"/>
    <s v="UNIQLO"/>
    <s v="RM04072022-14-1"/>
    <x v="723"/>
    <s v="PCS"/>
    <n v="1553"/>
    <x v="1287"/>
    <n v="5.6115611191652655E-4"/>
    <n v="44.701475441806366"/>
  </r>
  <r>
    <s v="Trims Raw Materials"/>
    <x v="27"/>
    <s v="CIPL-03526"/>
    <s v="UNIQLO"/>
    <s v="RM04072022-14-1"/>
    <x v="723"/>
    <s v="PCS"/>
    <n v="1060"/>
    <x v="1288"/>
    <n v="5.6104052243936473E-4"/>
    <n v="30.504702953785724"/>
  </r>
  <r>
    <s v="Trims Raw Materials"/>
    <x v="27"/>
    <s v="CIPL-03526"/>
    <s v="UNIQLO"/>
    <s v="RM04072022-14-1"/>
    <x v="723"/>
    <s v="PCS"/>
    <n v="436"/>
    <x v="1289"/>
    <n v="5.6092178151920886E-4"/>
    <n v="12.544561896742376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937"/>
    <x v="1290"/>
    <n v="5.6105513616961213E-4"/>
    <n v="26.965708662590927"/>
  </r>
  <r>
    <s v="Trims Raw Materials"/>
    <x v="27"/>
    <s v="CIPL-03526"/>
    <s v="UNIQLO"/>
    <s v="RM04072022-14-1"/>
    <x v="723"/>
    <s v="PCS"/>
    <n v="73"/>
    <x v="1279"/>
    <n v="5.6108420457655925E-4"/>
    <n v="2.1009591469340889"/>
  </r>
  <r>
    <s v="Trims Raw Materials"/>
    <x v="27"/>
    <s v="CIPL-03526"/>
    <s v="UNIQLO"/>
    <s v="RM04072022-14-1"/>
    <x v="723"/>
    <s v="PCS"/>
    <n v="660"/>
    <x v="1291"/>
    <n v="5.6124515106066109E-4"/>
    <n v="19.000421799700035"/>
  </r>
  <r>
    <s v="Trims Raw Materials"/>
    <x v="27"/>
    <s v="CIPL-03526"/>
    <s v="UNIQLO"/>
    <s v="RM04072022-14-1"/>
    <x v="723"/>
    <s v="PCS"/>
    <n v="1024"/>
    <x v="1292"/>
    <n v="5.6115336126894672E-4"/>
    <n v="29.4746210419394"/>
  </r>
  <r>
    <s v="Trims Raw Materials"/>
    <x v="27"/>
    <s v="CIPL-03526"/>
    <s v="UNIQLO"/>
    <s v="RM04072022-14-1"/>
    <x v="723"/>
    <s v="PCS"/>
    <n v="984"/>
    <x v="1293"/>
    <n v="5.6113126053735827E-4"/>
    <n v="28.32215316036876"/>
  </r>
  <r>
    <s v="Trims Raw Materials"/>
    <x v="27"/>
    <s v="CIPL-03526"/>
    <s v="UNIQLO"/>
    <s v="RM04072022-14-1"/>
    <x v="723"/>
    <s v="PCS"/>
    <n v="460"/>
    <x v="1294"/>
    <n v="5.6104867792789467E-4"/>
    <n v="13.238082391846833"/>
  </r>
  <r>
    <s v="Trims Raw Materials"/>
    <x v="27"/>
    <s v="CIPL-03526"/>
    <s v="UNIQLO"/>
    <s v="RM04072022-14-1"/>
    <x v="723"/>
    <s v="PCS"/>
    <n v="660"/>
    <x v="1291"/>
    <n v="5.6124515106066109E-4"/>
    <n v="19.000421799700035"/>
  </r>
  <r>
    <s v="Trims Raw Materials"/>
    <x v="27"/>
    <s v="CIPL-03526"/>
    <s v="UNIQLO"/>
    <s v="RM04072022-14-1"/>
    <x v="723"/>
    <s v="PCS"/>
    <n v="922"/>
    <x v="1295"/>
    <n v="5.6112556242496857E-4"/>
    <n v="26.537357768555822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73"/>
    <x v="1279"/>
    <n v="5.6108420457655925E-4"/>
    <n v="2.1009591469340889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439"/>
    <x v="1296"/>
    <n v="5.6116486112895662E-4"/>
    <n v="12.636351374035613"/>
  </r>
  <r>
    <s v="Trims Raw Materials"/>
    <x v="27"/>
    <s v="CIPL-03526"/>
    <s v="UNIQLO"/>
    <s v="RM04072022-14-1"/>
    <x v="723"/>
    <s v="PCS"/>
    <n v="285"/>
    <x v="1297"/>
    <n v="5.6091218080407787E-4"/>
    <n v="8.1998599715291611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1059"/>
    <x v="1298"/>
    <n v="5.6119479902266975E-4"/>
    <n v="30.484305292165008"/>
  </r>
  <r>
    <s v="Trims Raw Materials"/>
    <x v="27"/>
    <s v="CIPL-03526"/>
    <s v="UNIQLO"/>
    <s v="RM04072022-14-1"/>
    <x v="723"/>
    <s v="PCS"/>
    <n v="510"/>
    <x v="1299"/>
    <n v="5.6101477668145654E-4"/>
    <n v="14.676117536107544"/>
  </r>
  <r>
    <s v="Trims Raw Materials"/>
    <x v="27"/>
    <s v="CIPL-03526"/>
    <s v="UNIQLO"/>
    <s v="RM04072022-14-1"/>
    <x v="723"/>
    <s v="PCS"/>
    <n v="1781"/>
    <x v="1300"/>
    <n v="5.6110255635464536E-4"/>
    <n v="51.259323652867614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4-1"/>
    <x v="723"/>
    <s v="PCS"/>
    <n v="73"/>
    <x v="1279"/>
    <n v="5.6108420457655925E-4"/>
    <n v="2.1009591469340889"/>
  </r>
  <r>
    <s v="Trims Raw Materials"/>
    <x v="27"/>
    <s v="CIPL-03526"/>
    <s v="UNIQLO"/>
    <s v="RM04072022-14-1"/>
    <x v="723"/>
    <s v="PCS"/>
    <n v="1295"/>
    <x v="1301"/>
    <n v="5.6102531355534937E-4"/>
    <n v="37.266527781054172"/>
  </r>
  <r>
    <s v="Trims Raw Materials"/>
    <x v="27"/>
    <s v="CIPL-03526"/>
    <s v="UNIQLO"/>
    <s v="RM04072022-14-1"/>
    <x v="723"/>
    <s v="PCS"/>
    <n v="72"/>
    <x v="1282"/>
    <n v="5.6059242365291467E-4"/>
    <n v="2.0703626545030094"/>
  </r>
  <r>
    <s v="Trims Raw Materials"/>
    <x v="27"/>
    <s v="CIPL-03526"/>
    <s v="UNIQLO"/>
    <s v="RM04072022-16-1"/>
    <x v="724"/>
    <s v="PCS"/>
    <n v="446"/>
    <x v="1302"/>
    <n v="5.6127352072377805E-4"/>
    <n v="12.840327990242804"/>
  </r>
  <r>
    <s v="Trims Raw Materials"/>
    <x v="27"/>
    <s v="CIPL-03526"/>
    <s v="UNIQLO"/>
    <s v="RM04072022-16-1"/>
    <x v="724"/>
    <s v="PCS"/>
    <n v="54"/>
    <x v="1303"/>
    <n v="5.5967191064199039E-4"/>
    <n v="1.5502222831746675"/>
  </r>
  <r>
    <s v="Trims Raw Materials"/>
    <x v="27"/>
    <s v="CIPL-03526"/>
    <s v="UNIQLO"/>
    <s v="RM04072022-16-1"/>
    <x v="724"/>
    <s v="PCS"/>
    <n v="1135"/>
    <x v="1304"/>
    <n v="5.6110580227486644E-4"/>
    <n v="32.666855085581972"/>
  </r>
  <r>
    <s v="Trims Raw Materials"/>
    <x v="27"/>
    <s v="CIPL-03526"/>
    <s v="UNIQLO"/>
    <s v="RM04072022-16-1"/>
    <x v="724"/>
    <s v="PCS"/>
    <n v="606"/>
    <x v="1305"/>
    <n v="5.6105723715348056E-4"/>
    <n v="17.44000068571501"/>
  </r>
  <r>
    <s v="Trims Raw Materials"/>
    <x v="27"/>
    <s v="CIPL-03526"/>
    <s v="UNIQLO"/>
    <s v="RM04072022-16-1"/>
    <x v="724"/>
    <s v="PCS"/>
    <n v="1221"/>
    <x v="1306"/>
    <n v="5.6115558763257121E-4"/>
    <n v="35.145170972499372"/>
  </r>
  <r>
    <s v="Trims Raw Materials"/>
    <x v="27"/>
    <s v="CIPL-03526"/>
    <s v="UNIQLO"/>
    <s v="RM04072022-16-1"/>
    <x v="724"/>
    <s v="PCS"/>
    <n v="582"/>
    <x v="1307"/>
    <n v="5.6096252682225555E-4"/>
    <n v="16.746480190610555"/>
  </r>
  <r>
    <s v="Trims Raw Materials"/>
    <x v="27"/>
    <s v="CIPL-03526"/>
    <s v="UNIQLO"/>
    <s v="RM04072022-16-1"/>
    <x v="724"/>
    <s v="PCS"/>
    <n v="42"/>
    <x v="1308"/>
    <n v="5.6335396268568773E-4"/>
    <n v="1.2136608664327988"/>
  </r>
  <r>
    <s v="Trims Raw Materials"/>
    <x v="27"/>
    <s v="CIPL-03526"/>
    <s v="UNIQLO"/>
    <s v="RM04072022-16-1"/>
    <x v="724"/>
    <s v="PCS"/>
    <n v="838"/>
    <x v="1309"/>
    <n v="5.6113945883124448E-4"/>
    <n v="24.120234866500581"/>
  </r>
  <r>
    <s v="Trims Raw Materials"/>
    <x v="27"/>
    <s v="CIPL-03526"/>
    <s v="UNIQLO"/>
    <s v="RM04072022-16-1"/>
    <x v="724"/>
    <s v="PCS"/>
    <n v="1151"/>
    <x v="1310"/>
    <n v="5.6107947180552371E-4"/>
    <n v="33.125802472048157"/>
  </r>
  <r>
    <s v="Trims Raw Materials"/>
    <x v="27"/>
    <s v="CIPL-03526"/>
    <s v="UNIQLO"/>
    <s v="RM04072022-16-1"/>
    <x v="724"/>
    <s v="PCS"/>
    <n v="477"/>
    <x v="1311"/>
    <n v="5.6106136424338563E-4"/>
    <n v="13.727626270744096"/>
  </r>
  <r>
    <s v="Trims Raw Materials"/>
    <x v="27"/>
    <s v="CIPL-03526"/>
    <s v="UNIQLO"/>
    <s v="RM04072022-16-1"/>
    <x v="724"/>
    <s v="PCS"/>
    <n v="374"/>
    <x v="1312"/>
    <n v="5.608730078327152E-4"/>
    <n v="10.759766504929436"/>
  </r>
  <r>
    <s v="Trims Raw Materials"/>
    <x v="27"/>
    <s v="CIPL-03526"/>
    <s v="UNIQLO"/>
    <s v="RM04072022-16-1"/>
    <x v="724"/>
    <s v="PCS"/>
    <n v="40"/>
    <x v="1313"/>
    <n v="5.6169703926602392E-4"/>
    <n v="1.1524678815706408"/>
  </r>
  <r>
    <s v="Trims Raw Materials"/>
    <x v="27"/>
    <s v="CIPL-03526"/>
    <s v="UNIQLO"/>
    <s v="RM04072022-16-1"/>
    <x v="724"/>
    <s v="PCS"/>
    <n v="388"/>
    <x v="1314"/>
    <n v="5.6113334366964343E-4"/>
    <n v="11.16771973734382"/>
  </r>
  <r>
    <s v="Trims Raw Materials"/>
    <x v="27"/>
    <s v="CIPL-03526"/>
    <s v="UNIQLO"/>
    <s v="RM04072022-16-1"/>
    <x v="724"/>
    <s v="PCS"/>
    <n v="1074"/>
    <x v="1315"/>
    <n v="5.6113238938557987E-4"/>
    <n v="30.91265618620011"/>
  </r>
  <r>
    <s v="Trims Raw Materials"/>
    <x v="27"/>
    <s v="CIPL-03526"/>
    <s v="UNIQLO"/>
    <s v="RM04072022-16-1"/>
    <x v="724"/>
    <s v="PCS"/>
    <n v="43"/>
    <x v="1316"/>
    <n v="5.5950065240739991E-4"/>
    <n v="1.2340585280535181"/>
  </r>
  <r>
    <s v="Trims Raw Materials"/>
    <x v="27"/>
    <s v="CIPL-03526"/>
    <s v="UNIQLO"/>
    <s v="RM04072022-16-1"/>
    <x v="724"/>
    <s v="PCS"/>
    <n v="902"/>
    <x v="1317"/>
    <n v="5.6100267446266151E-4"/>
    <n v="25.95602441236532"/>
  </r>
  <r>
    <s v="Trims Raw Materials"/>
    <x v="27"/>
    <s v="CIPL-03526"/>
    <s v="UNIQLO"/>
    <s v="RM04072022-16-1"/>
    <x v="724"/>
    <s v="PCS"/>
    <n v="42"/>
    <x v="1308"/>
    <n v="5.6335396268568773E-4"/>
    <n v="1.2136608664327988"/>
  </r>
  <r>
    <s v="Trims Raw Materials"/>
    <x v="27"/>
    <s v="CIPL-03526"/>
    <s v="UNIQLO"/>
    <s v="RM04072022-16-1"/>
    <x v="724"/>
    <s v="PCS"/>
    <n v="318"/>
    <x v="1318"/>
    <n v="5.6085294620317639E-4"/>
    <n v="9.1483512368926103"/>
  </r>
  <r>
    <s v="Trims Raw Materials"/>
    <x v="27"/>
    <s v="CIPL-03526"/>
    <s v="UNIQLO"/>
    <s v="RM04072022-16-1"/>
    <x v="724"/>
    <s v="PCS"/>
    <n v="1174"/>
    <x v="1319"/>
    <n v="5.6109580470318176E-4"/>
    <n v="33.788726474721535"/>
  </r>
  <r>
    <s v="Trims Raw Materials"/>
    <x v="27"/>
    <s v="CIPL-03526"/>
    <s v="UNIQLO"/>
    <s v="RM04072022-16-1"/>
    <x v="724"/>
    <s v="PCS"/>
    <n v="1989"/>
    <x v="1320"/>
    <n v="5.6110474537392695E-4"/>
    <n v="57.246037338548746"/>
  </r>
  <r>
    <s v="Trims Raw Materials"/>
    <x v="27"/>
    <s v="CIPL-03526"/>
    <s v="UNIQLO"/>
    <s v="RM04072022-16-1"/>
    <x v="724"/>
    <s v="PCS"/>
    <n v="1965"/>
    <x v="1321"/>
    <n v="5.610772740174474E-4"/>
    <n v="56.552516843444288"/>
  </r>
  <r>
    <s v="Trims Raw Materials"/>
    <x v="27"/>
    <s v="CIPL-03526"/>
    <s v="UNIQLO"/>
    <s v="RM04072022-16-1"/>
    <x v="724"/>
    <s v="PCS"/>
    <n v="59"/>
    <x v="1322"/>
    <n v="5.6279229372986942E-4"/>
    <n v="1.7032047453300623"/>
  </r>
  <r>
    <s v="Trims Raw Materials"/>
    <x v="27"/>
    <s v="CIPL-03526"/>
    <s v="UNIQLO"/>
    <s v="RM04072022-7-1"/>
    <x v="725"/>
    <s v="PCS"/>
    <n v="685"/>
    <x v="1323"/>
    <n v="5.6108022835797396E-4"/>
    <n v="19.71433995642521"/>
  </r>
  <r>
    <s v="Trims Raw Materials"/>
    <x v="27"/>
    <s v="CIPL-03526"/>
    <s v="UNIQLO"/>
    <s v="RM04072022-7-1"/>
    <x v="725"/>
    <s v="PCS"/>
    <n v="5892"/>
    <x v="1324"/>
    <n v="5.6109298775457823E-4"/>
    <n v="169.57595988384998"/>
  </r>
  <r>
    <s v="Trims Raw Materials"/>
    <x v="27"/>
    <s v="CIPL-03526"/>
    <s v="UNIQLO"/>
    <s v="RM04072022-7-1"/>
    <x v="725"/>
    <s v="PCS"/>
    <n v="5528"/>
    <x v="1325"/>
    <n v="5.6109997134779486E-4"/>
    <n v="159.10176064161061"/>
  </r>
  <r>
    <s v="Trims Raw Materials"/>
    <x v="27"/>
    <s v="CIPL-03526"/>
    <s v="UNIQLO"/>
    <s v="RM04072022-7-1"/>
    <x v="725"/>
    <s v="PCS"/>
    <n v="441"/>
    <x v="1326"/>
    <n v="5.6132507686569122E-4"/>
    <n v="12.697544358897769"/>
  </r>
  <r>
    <s v="Trims Raw Materials"/>
    <x v="27"/>
    <s v="CIPL-03526"/>
    <s v="UNIQLO"/>
    <s v="RM04072022-7-1"/>
    <x v="725"/>
    <s v="PCS"/>
    <n v="146"/>
    <x v="1279"/>
    <n v="5.6108420457655925E-4"/>
    <n v="4.2019182938681778"/>
  </r>
  <r>
    <s v="Trims Raw Materials"/>
    <x v="27"/>
    <s v="CIPL-03526"/>
    <s v="UNIQLO"/>
    <s v="RM04072022-7-1"/>
    <x v="725"/>
    <s v="PCS"/>
    <n v="3207"/>
    <x v="1327"/>
    <n v="5.610909989881114E-4"/>
    <n v="92.299418833754871"/>
  </r>
  <r>
    <s v="Trims Raw Materials"/>
    <x v="27"/>
    <s v="CIPL-03526"/>
    <s v="UNIQLO"/>
    <s v="RM04072022-7-1"/>
    <x v="725"/>
    <s v="PCS"/>
    <n v="5454"/>
    <x v="1328"/>
    <n v="5.6109369311430914E-4"/>
    <n v="156.97020500224542"/>
  </r>
  <r>
    <s v="Trims Raw Materials"/>
    <x v="27"/>
    <s v="CIPL-03526"/>
    <s v="UNIQLO"/>
    <s v="RM04072022-7-1"/>
    <x v="725"/>
    <s v="PCS"/>
    <n v="7646"/>
    <x v="1329"/>
    <n v="5.6110023478031198E-4"/>
    <n v="220.06017239513028"/>
  </r>
  <r>
    <s v="Trims Raw Materials"/>
    <x v="27"/>
    <s v="CIPL-03526"/>
    <s v="UNIQLO"/>
    <s v="RM04072022-7-1"/>
    <x v="725"/>
    <s v="PCS"/>
    <n v="171"/>
    <x v="1273"/>
    <n v="5.6160983277025219E-4"/>
    <n v="4.9260352814037134"/>
  </r>
  <r>
    <s v="Trims Raw Materials"/>
    <x v="27"/>
    <s v="CIPL-03526"/>
    <s v="UNIQLO"/>
    <s v="RM04072022-7-1"/>
    <x v="725"/>
    <s v="PCS"/>
    <n v="523.1200000000008"/>
    <x v="1330"/>
    <n v="5.6100756249206571E-4"/>
    <n v="15.053474276090842"/>
  </r>
  <r>
    <s v="Trims Raw Materials"/>
    <x v="27"/>
    <s v="CIPL-03526"/>
    <s v="UNIQLO"/>
    <s v="RM04072022-7-1"/>
    <x v="725"/>
    <s v="PCS"/>
    <n v="8574"/>
    <x v="1331"/>
    <n v="5.6110453550993705E-4"/>
    <n v="246.77091028746224"/>
  </r>
  <r>
    <s v="Trims Raw Materials"/>
    <x v="27"/>
    <s v="CIPL-03526"/>
    <s v="UNIQLO"/>
    <s v="RM04072022-7-1"/>
    <x v="725"/>
    <s v="PCS"/>
    <n v="13016"/>
    <x v="1332"/>
    <n v="5.6109822490169557E-4"/>
    <n v="374.61325449532046"/>
  </r>
  <r>
    <s v="Trims Raw Materials"/>
    <x v="27"/>
    <s v="CIPL-03526"/>
    <s v="UNIQLO"/>
    <s v="RM04072022-7-1"/>
    <x v="725"/>
    <s v="PCS"/>
    <n v="4272"/>
    <x v="1333"/>
    <n v="5.6111990863670289E-4"/>
    <n v="122.95710424969599"/>
  </r>
  <r>
    <s v="Trims Raw Materials"/>
    <x v="27"/>
    <s v="CIPL-03526"/>
    <s v="UNIQLO"/>
    <s v="RM04072022-7-1"/>
    <x v="725"/>
    <s v="PCS"/>
    <n v="10274"/>
    <x v="1334"/>
    <n v="5.6109613439336793E-4"/>
    <n v="295.69470168475743"/>
  </r>
  <r>
    <s v="Trims Raw Materials"/>
    <x v="27"/>
    <s v="CIPL-03526"/>
    <s v="UNIQLO"/>
    <s v="RM04072022-7-1"/>
    <x v="725"/>
    <s v="PCS"/>
    <n v="3974"/>
    <x v="1335"/>
    <n v="5.6111915907990084E-4"/>
    <n v="114.37988753818357"/>
  </r>
  <r>
    <s v="Trims Raw Materials"/>
    <x v="27"/>
    <s v="CIPL-03526"/>
    <s v="UNIQLO"/>
    <s v="RM04072022-7-1"/>
    <x v="725"/>
    <s v="PCS"/>
    <n v="7034"/>
    <x v="1336"/>
    <n v="5.6110201672435905E-4"/>
    <n v="202.44679158563915"/>
  </r>
  <r>
    <s v="Trims Raw Materials"/>
    <x v="27"/>
    <s v="CIPL-03526"/>
    <s v="UNIQLO"/>
    <s v="RM04072022-7-1"/>
    <x v="725"/>
    <s v="PCS"/>
    <n v="10089"/>
    <x v="1337"/>
    <n v="5.6109743302108458E-4"/>
    <n v="290.37091200174967"/>
  </r>
  <r>
    <s v="Trims Raw Materials"/>
    <x v="27"/>
    <s v="CIPL-03526"/>
    <s v="UNIQLO"/>
    <s v="RM04072022-7-1"/>
    <x v="725"/>
    <s v="PCS"/>
    <n v="465"/>
    <x v="1338"/>
    <n v="5.6100220041261652E-4"/>
    <n v="13.380866023191865"/>
  </r>
  <r>
    <s v="Trims Raw Materials"/>
    <x v="27"/>
    <s v="CIPL-03526"/>
    <s v="UNIQLO"/>
    <s v="RM04072022-7-1"/>
    <x v="725"/>
    <s v="PCS"/>
    <n v="13003"/>
    <x v="1339"/>
    <n v="5.6109342115951409E-4"/>
    <n v="374.23589775533719"/>
  </r>
  <r>
    <s v="Trims Raw Materials"/>
    <x v="27"/>
    <s v="CIPL-03526"/>
    <s v="UNIQLO"/>
    <s v="RM04072022-7-1"/>
    <x v="725"/>
    <s v="PCS"/>
    <n v="2505"/>
    <x v="1340"/>
    <n v="5.610918157414761E-4"/>
    <n v="72.095534998432399"/>
  </r>
  <r>
    <s v="Trims Raw Materials"/>
    <x v="27"/>
    <s v="CIPL-03526"/>
    <s v="UNIQLO"/>
    <s v="RM04072022-7-1"/>
    <x v="725"/>
    <s v="PCS"/>
    <n v="49"/>
    <x v="1341"/>
    <n v="5.5997248631902688E-4"/>
    <n v="1.4074386518296322"/>
  </r>
  <r>
    <s v="Trims Raw Materials"/>
    <x v="27"/>
    <s v="CIPL-03526"/>
    <s v="UNIQLO"/>
    <s v="RM04072022-7-1"/>
    <x v="725"/>
    <s v="PCS"/>
    <n v="10383.120000000001"/>
    <x v="1342"/>
    <n v="5.610973940730951E-4"/>
    <n v="298.83594157434823"/>
  </r>
  <r>
    <s v="Trims Raw Materials"/>
    <x v="27"/>
    <s v="CIPL-03526"/>
    <s v="UNIQLO"/>
    <s v="RM04072022-7-1"/>
    <x v="725"/>
    <s v="PCS"/>
    <n v="8425"/>
    <x v="1343"/>
    <n v="5.6109228680128022E-4"/>
    <n v="242.47720251630076"/>
  </r>
  <r>
    <s v="Trims Raw Materials"/>
    <x v="27"/>
    <s v="CIPL-03526"/>
    <s v="UNIQLO"/>
    <s v="RM04072022-7-1"/>
    <x v="725"/>
    <s v="PCS"/>
    <n v="318"/>
    <x v="1318"/>
    <n v="5.6085294620317639E-4"/>
    <n v="9.1483512368926103"/>
  </r>
  <r>
    <s v="Trims Raw Materials"/>
    <x v="27"/>
    <s v="CIPL-03526"/>
    <s v="UNIQLO"/>
    <s v="RM04072022-7-1"/>
    <x v="725"/>
    <s v="PCS"/>
    <n v="98"/>
    <x v="1344"/>
    <n v="5.6200137213902339E-4"/>
    <n v="2.825076134469624"/>
  </r>
  <r>
    <s v="Trims Raw Materials"/>
    <x v="27"/>
    <s v="CIPL-03526"/>
    <s v="UNIQLO"/>
    <s v="RM04072022-7-1"/>
    <x v="725"/>
    <s v="PCS"/>
    <n v="73"/>
    <x v="1279"/>
    <n v="5.6108420457655925E-4"/>
    <n v="2.1009591469340889"/>
  </r>
  <r>
    <s v="Trims Raw Materials"/>
    <x v="27"/>
    <s v="CIPL-03526"/>
    <s v="UNIQLO"/>
    <s v="RM04072022-7-1"/>
    <x v="725"/>
    <s v="PCS"/>
    <n v="49"/>
    <x v="1341"/>
    <n v="5.5997248631902688E-4"/>
    <n v="1.4074386518296322"/>
  </r>
  <r>
    <s v="Trims Raw Materials"/>
    <x v="27"/>
    <s v="CIPL-03526"/>
    <s v="UNIQLO"/>
    <s v="RM04072022-7-1"/>
    <x v="725"/>
    <s v="PCS"/>
    <n v="5712"/>
    <x v="1345"/>
    <n v="5.6109135717564269E-4"/>
    <n v="164.39495383218727"/>
  </r>
  <r>
    <s v="Trims Raw Materials"/>
    <x v="27"/>
    <s v="CIPL-03526"/>
    <s v="UNIQLO"/>
    <s v="RM04072022-7-1"/>
    <x v="725"/>
    <s v="PCS"/>
    <n v="2007"/>
    <x v="1346"/>
    <n v="5.6112491772649883E-4"/>
    <n v="57.766177709877084"/>
  </r>
  <r>
    <s v="Trims Raw Materials"/>
    <x v="27"/>
    <s v="CIPL-03526"/>
    <s v="UNIQLO"/>
    <s v="RM04072022-7-1"/>
    <x v="725"/>
    <s v="PCS"/>
    <n v="48"/>
    <x v="1347"/>
    <n v="5.5921165413652825E-4"/>
    <n v="1.3768421593985534"/>
  </r>
  <r>
    <s v="Trims Raw Materials"/>
    <x v="27"/>
    <s v="CIPL-03526"/>
    <s v="UNIQLO"/>
    <s v="RM04072022-7-1"/>
    <x v="725"/>
    <s v="PCS"/>
    <n v="171"/>
    <x v="1273"/>
    <n v="5.6160983277025219E-4"/>
    <n v="4.9260352814037134"/>
  </r>
  <r>
    <s v="Trims Raw Materials"/>
    <x v="27"/>
    <s v="CIPL-03526"/>
    <s v="UNIQLO"/>
    <s v="RM04072022-7-1"/>
    <x v="725"/>
    <s v="PCS"/>
    <n v="220"/>
    <x v="1291"/>
    <n v="5.6124515106066109E-4"/>
    <n v="6.3334739332333454"/>
  </r>
  <r>
    <s v="Trims Raw Materials"/>
    <x v="27"/>
    <s v="CIPL-03526"/>
    <s v="UNIQLO"/>
    <s v="RM04072022-7-1"/>
    <x v="725"/>
    <s v="PCS"/>
    <n v="2681"/>
    <x v="1348"/>
    <n v="5.6111671435328081E-4"/>
    <n v="77.164353911181138"/>
  </r>
  <r>
    <s v="Trims Raw Materials"/>
    <x v="27"/>
    <s v="CIPL-03526"/>
    <s v="UNIQLO"/>
    <s v="RM04072022-7-1"/>
    <x v="725"/>
    <s v="PCS"/>
    <n v="122"/>
    <x v="1349"/>
    <n v="5.6063769478459954E-4"/>
    <n v="3.5083977987637214"/>
  </r>
  <r>
    <s v="Trims Raw Materials"/>
    <x v="27"/>
    <s v="CIPL-03526"/>
    <s v="UNIQLO"/>
    <s v="RM04072022-7-1"/>
    <x v="725"/>
    <s v="PCS"/>
    <n v="318"/>
    <x v="1318"/>
    <n v="5.6085294620317639E-4"/>
    <n v="9.1483512368926103"/>
  </r>
  <r>
    <s v="Trims Raw Materials"/>
    <x v="27"/>
    <s v="CIPL-03526"/>
    <s v="UNIQLO"/>
    <s v="RM04072022-7-1"/>
    <x v="725"/>
    <s v="PCS"/>
    <n v="612"/>
    <x v="1350"/>
    <n v="5.6107975407046289E-4"/>
    <n v="17.613380809491122"/>
  </r>
  <r>
    <s v="Trims Raw Materials"/>
    <x v="27"/>
    <s v="CIPL-03526"/>
    <s v="UNIQLO"/>
    <s v="RM04072022-7-1"/>
    <x v="725"/>
    <s v="PCS"/>
    <n v="122"/>
    <x v="1349"/>
    <n v="5.6063769478459954E-4"/>
    <n v="3.5083977987637214"/>
  </r>
  <r>
    <s v="Trims Raw Materials"/>
    <x v="27"/>
    <s v="CIPL-03526"/>
    <s v="UNIQLO"/>
    <s v="RM04072022-7-1"/>
    <x v="725"/>
    <s v="PCS"/>
    <n v="196"/>
    <x v="1351"/>
    <n v="5.6098692922902519E-4"/>
    <n v="5.6399534381288898"/>
  </r>
  <r>
    <s v="Trims Raw Materials"/>
    <x v="27"/>
    <s v="CIPL-03526"/>
    <s v="UNIQLO"/>
    <s v="RM04072022-7-1"/>
    <x v="725"/>
    <s v="PCS"/>
    <n v="391"/>
    <x v="1352"/>
    <n v="5.6089612231892297E-4"/>
    <n v="11.249310383826698"/>
  </r>
  <r>
    <s v="Trims Raw Materials"/>
    <x v="27"/>
    <s v="CIPL-03526"/>
    <s v="UNIQLO"/>
    <s v="RM04182022-56-1"/>
    <x v="726"/>
    <s v="PCS"/>
    <n v="44"/>
    <x v="1353"/>
    <n v="5.6034137464993543E-4"/>
    <n v="1.2646550204845972"/>
  </r>
  <r>
    <s v="Trims Raw Materials"/>
    <x v="27"/>
    <s v="CIPL-03526"/>
    <s v="UNIQLO"/>
    <s v="RM04182022-56-1"/>
    <x v="726"/>
    <s v="PCS"/>
    <n v="44"/>
    <x v="1353"/>
    <n v="5.6034137464993543E-4"/>
    <n v="1.2646550204845972"/>
  </r>
  <r>
    <s v="Trims Raw Materials"/>
    <x v="27"/>
    <s v="CIPL-03592"/>
    <s v="UNIQLO"/>
    <s v="RM04122022-2-1"/>
    <x v="727"/>
    <s v="PCS"/>
    <n v="98"/>
    <x v="1344"/>
    <n v="5.6200137213902339E-4"/>
    <n v="2.825076134469624"/>
  </r>
  <r>
    <s v="Trims Raw Materials"/>
    <x v="27"/>
    <s v="CIPL-03592"/>
    <s v="UNIQLO"/>
    <s v="RM04122022-2-1"/>
    <x v="727"/>
    <s v="PCS"/>
    <n v="59"/>
    <x v="1322"/>
    <n v="5.6279229372986942E-4"/>
    <n v="1.7032047453300623"/>
  </r>
  <r>
    <s v="Trims Raw Materials"/>
    <x v="27"/>
    <s v="CIPL-03592"/>
    <s v="UNIQLO"/>
    <s v="RM04122022-2-1"/>
    <x v="727"/>
    <s v="PCS"/>
    <n v="110"/>
    <x v="1353"/>
    <n v="5.6034137464993543E-4"/>
    <n v="3.1616375512114931"/>
  </r>
  <r>
    <s v="Trims Raw Materials"/>
    <x v="27"/>
    <s v="CIPL-03592"/>
    <s v="UNIQLO"/>
    <s v="RM04122022-2-1"/>
    <x v="727"/>
    <s v="PCS"/>
    <n v="37"/>
    <x v="1354"/>
    <n v="5.5887579128119109E-4"/>
    <n v="1.060678404277404"/>
  </r>
  <r>
    <s v="Trims Raw Materials"/>
    <x v="27"/>
    <s v="CIPL-03592"/>
    <s v="UNIQLO"/>
    <s v="RM04122022-2-1"/>
    <x v="727"/>
    <s v="PCS"/>
    <n v="49"/>
    <x v="1341"/>
    <n v="5.5997248631902688E-4"/>
    <n v="1.4074386518296322"/>
  </r>
  <r>
    <s v="Trims Raw Materials"/>
    <x v="27"/>
    <s v="CIPL-03592"/>
    <s v="UNIQLO"/>
    <s v="RM04122022-2-1"/>
    <x v="727"/>
    <s v="PCS"/>
    <n v="61"/>
    <x v="1349"/>
    <n v="5.6063769478459954E-4"/>
    <n v="1.7541988993818607"/>
  </r>
  <r>
    <s v="Trims Raw Materials"/>
    <x v="27"/>
    <s v="CIPL-03592"/>
    <s v="UNIQLO"/>
    <s v="RM04122022-2-1"/>
    <x v="727"/>
    <s v="PCS"/>
    <n v="73"/>
    <x v="1279"/>
    <n v="5.6108420457655925E-4"/>
    <n v="2.1009591469340889"/>
  </r>
  <r>
    <s v="Trims Raw Materials"/>
    <x v="27"/>
    <s v="CIPL-03592"/>
    <s v="UNIQLO"/>
    <s v="RM04252022-1-1"/>
    <x v="728"/>
    <s v="PCS"/>
    <n v="101"/>
    <x v="1305"/>
    <n v="5.6105723715348056E-4"/>
    <n v="2.9066667809525017"/>
  </r>
  <r>
    <s v="Trims Raw Materials"/>
    <x v="27"/>
    <s v="CIPL-03592"/>
    <s v="UNIQLO"/>
    <s v="RM04252022-1-1"/>
    <x v="728"/>
    <s v="PCS"/>
    <n v="315"/>
    <x v="1355"/>
    <n v="5.6114473145946946E-4"/>
    <n v="9.0667605904097339"/>
  </r>
  <r>
    <s v="Trims Raw Materials"/>
    <x v="27"/>
    <s v="CIPL-03592"/>
    <s v="UNIQLO"/>
    <s v="RM04252022-1-1"/>
    <x v="728"/>
    <s v="PCS"/>
    <n v="101"/>
    <x v="1305"/>
    <n v="5.6105723715348056E-4"/>
    <n v="2.9066667809525017"/>
  </r>
  <r>
    <s v="Trims Raw Materials"/>
    <x v="27"/>
    <s v="CIPL-03592"/>
    <s v="UNIQLO"/>
    <s v="RM04252022-1-1"/>
    <x v="728"/>
    <s v="PCS"/>
    <n v="2044"/>
    <x v="1279"/>
    <n v="5.6108420457655925E-4"/>
    <n v="58.826856114154495"/>
  </r>
  <r>
    <s v="Trims Raw Materials"/>
    <x v="27"/>
    <s v="CIPL-03592"/>
    <s v="UNIQLO"/>
    <s v="RM04252022-1-1"/>
    <x v="728"/>
    <s v="PCS"/>
    <n v="1074"/>
    <x v="1315"/>
    <n v="5.6113238938557987E-4"/>
    <n v="30.91265618620011"/>
  </r>
  <r>
    <s v="Trims Raw Materials"/>
    <x v="27"/>
    <s v="CIPL-03592"/>
    <s v="UNIQLO"/>
    <s v="RM04252022-1-1"/>
    <x v="728"/>
    <s v="PCS"/>
    <n v="1625"/>
    <x v="1356"/>
    <n v="5.611311361903849E-4"/>
    <n v="46.771838096309374"/>
  </r>
  <r>
    <s v="Trims Raw Materials"/>
    <x v="27"/>
    <s v="CIPL-03592"/>
    <s v="UNIQLO"/>
    <s v="RM04252022-1-1"/>
    <x v="728"/>
    <s v="PCS"/>
    <n v="1594"/>
    <x v="1357"/>
    <n v="5.6106711731350434E-4"/>
    <n v="45.874340984997723"/>
  </r>
  <r>
    <s v="Trims Raw Materials"/>
    <x v="27"/>
    <s v="CIPL-03592"/>
    <s v="UNIQLO"/>
    <s v="RM04252022-1-1"/>
    <x v="728"/>
    <s v="PCS"/>
    <n v="4562"/>
    <x v="1358"/>
    <n v="5.6110211586369836E-4"/>
    <n v="131.29974785257019"/>
  </r>
  <r>
    <s v="Trims Raw Materials"/>
    <x v="27"/>
    <s v="CIPL-03592"/>
    <s v="UNIQLO"/>
    <s v="RM04252022-1-1"/>
    <x v="728"/>
    <s v="PCS"/>
    <n v="1116"/>
    <x v="1359"/>
    <n v="5.6103783317432978E-4"/>
    <n v="32.116118221822546"/>
  </r>
  <r>
    <s v="Trims Raw Materials"/>
    <x v="27"/>
    <s v="CIPL-03592"/>
    <s v="UNIQLO"/>
    <s v="RM04252022-1-1"/>
    <x v="728"/>
    <s v="PCS"/>
    <n v="1166"/>
    <x v="1360"/>
    <n v="5.6102347005425671E-4"/>
    <n v="33.554153366083263"/>
  </r>
  <r>
    <s v="Trims Raw Materials"/>
    <x v="27"/>
    <s v="CIPL-03592"/>
    <s v="UNIQLO"/>
    <s v="RM04252022-1-1"/>
    <x v="728"/>
    <s v="PCS"/>
    <n v="634"/>
    <x v="1361"/>
    <n v="5.610541320716434E-4"/>
    <n v="18.245708319733424"/>
  </r>
  <r>
    <s v="Trims Raw Materials"/>
    <x v="27"/>
    <s v="CIPL-03592"/>
    <s v="UNIQLO"/>
    <s v="RM04252022-1-1"/>
    <x v="728"/>
    <s v="PCS"/>
    <n v="1756"/>
    <x v="1362"/>
    <n v="5.6105163173809111E-4"/>
    <n v="50.535206665332083"/>
  </r>
  <r>
    <s v="Trims Raw Materials"/>
    <x v="27"/>
    <s v="CIPL-03592"/>
    <s v="UNIQLO"/>
    <s v="RM04252022-1-1"/>
    <x v="728"/>
    <s v="PCS"/>
    <n v="1480"/>
    <x v="1363"/>
    <n v="5.6115965869748435E-4"/>
    <n v="42.600516294872278"/>
  </r>
  <r>
    <s v="Trims Raw Materials"/>
    <x v="27"/>
    <s v="CIPL-03592"/>
    <s v="UNIQLO"/>
    <s v="RM04252022-1-1"/>
    <x v="728"/>
    <s v="PCS"/>
    <n v="3017"/>
    <x v="1364"/>
    <n v="5.6110226032552151E-4"/>
    <n v="86.832845519402099"/>
  </r>
  <r>
    <s v="Trims Raw Materials"/>
    <x v="27"/>
    <s v="CIPL-03592"/>
    <s v="UNIQLO"/>
    <s v="RM04252022-1-1"/>
    <x v="728"/>
    <s v="PCS"/>
    <n v="3786"/>
    <x v="1365"/>
    <n v="5.6109571523574981E-4"/>
    <n v="108.96430837788256"/>
  </r>
  <r>
    <s v="Trims Raw Materials"/>
    <x v="27"/>
    <s v="CIPL-03592"/>
    <s v="UNIQLO"/>
    <s v="RM04252022-1-1"/>
    <x v="728"/>
    <s v="PCS"/>
    <n v="315"/>
    <x v="1355"/>
    <n v="5.6114473145946946E-4"/>
    <n v="9.0667605904097339"/>
  </r>
  <r>
    <s v="Trims Raw Materials"/>
    <x v="27"/>
    <s v="CIPL-03587"/>
    <s v="UNIQLO"/>
    <s v="RM05252022-29-2"/>
    <x v="729"/>
    <s v="PCS"/>
    <n v="490"/>
    <x v="1366"/>
    <n v="5.6118981781102487E-4"/>
    <n v="14.104983010727402"/>
  </r>
  <r>
    <s v="Trims Raw Materials"/>
    <x v="27"/>
    <s v="CIPL-03587"/>
    <s v="UNIQLO"/>
    <s v="RM05252022-29-2"/>
    <x v="729"/>
    <s v="PCS"/>
    <n v="171"/>
    <x v="1273"/>
    <n v="5.6160983277025219E-4"/>
    <n v="4.9260352814037134"/>
  </r>
  <r>
    <s v="Trims Raw Materials"/>
    <x v="27"/>
    <s v="CIPL-03587"/>
    <s v="UNIQLO"/>
    <s v="RM05252022-29-2"/>
    <x v="729"/>
    <s v="PCS"/>
    <n v="539"/>
    <x v="1367"/>
    <n v="5.6107915131175233E-4"/>
    <n v="15.512421662557037"/>
  </r>
  <r>
    <s v="Trims Raw Materials"/>
    <x v="27"/>
    <s v="CIPL-03587"/>
    <s v="UNIQLO"/>
    <s v="RM05252022-29-2"/>
    <x v="729"/>
    <s v="PCS"/>
    <n v="881"/>
    <x v="1368"/>
    <n v="5.6105947168456417E-4"/>
    <n v="25.354293394554102"/>
  </r>
  <r>
    <s v="Trims Raw Materials"/>
    <x v="27"/>
    <s v="CIPL-03593"/>
    <s v="UNIQLO"/>
    <s v="RM04112022-4-1"/>
    <x v="730"/>
    <s v="PCS"/>
    <n v="44"/>
    <x v="1353"/>
    <n v="5.6034137464993543E-4"/>
    <n v="1.2646550204845972"/>
  </r>
  <r>
    <s v="Trims Raw Materials"/>
    <x v="27"/>
    <s v="CIPL-03593"/>
    <s v="UNIQLO"/>
    <s v="RM04112022-4-1"/>
    <x v="730"/>
    <s v="PCS"/>
    <n v="1884"/>
    <x v="1369"/>
    <n v="5.6113769569123288E-4"/>
    <n v="54.227183418682273"/>
  </r>
  <r>
    <s v="Trims Raw Materials"/>
    <x v="27"/>
    <s v="CIPL-03593"/>
    <s v="UNIQLO"/>
    <s v="RM04112022-4-1"/>
    <x v="730"/>
    <s v="PCS"/>
    <n v="3573"/>
    <x v="1370"/>
    <n v="5.6110021294609471E-4"/>
    <n v="102.8348110608564"/>
  </r>
  <r>
    <s v="Trims Raw Materials"/>
    <x v="27"/>
    <s v="CIPL-03593"/>
    <s v="UNIQLO"/>
    <s v="RM04112022-4-1"/>
    <x v="730"/>
    <s v="PCS"/>
    <n v="53"/>
    <x v="1278"/>
    <n v="5.6272870856505989E-4"/>
    <n v="1.5298246215539482"/>
  </r>
  <r>
    <s v="Trims Raw Materials"/>
    <x v="27"/>
    <s v="CIPL-03593"/>
    <s v="UNIQLO"/>
    <s v="RM04112022-4-1"/>
    <x v="730"/>
    <s v="PCS"/>
    <n v="2947"/>
    <x v="1371"/>
    <n v="5.6107126533793241E-4"/>
    <n v="84.813477018950891"/>
  </r>
  <r>
    <s v="Trims Raw Materials"/>
    <x v="27"/>
    <s v="CIPL-03593"/>
    <s v="UNIQLO"/>
    <s v="RM04112022-4-1"/>
    <x v="730"/>
    <s v="PCS"/>
    <n v="62"/>
    <x v="1372"/>
    <n v="5.6121599698289576E-4"/>
    <n v="1.7847953918129396"/>
  </r>
  <r>
    <s v="Trims Raw Materials"/>
    <x v="27"/>
    <s v="CIPL-03593"/>
    <s v="UNIQLO"/>
    <s v="RM04112022-4-1"/>
    <x v="730"/>
    <s v="PCS"/>
    <n v="3533"/>
    <x v="1373"/>
    <n v="5.6109345578425E-4"/>
    <n v="101.68234317928575"/>
  </r>
  <r>
    <s v="Trims Raw Materials"/>
    <x v="27"/>
    <s v="CIPL-03593"/>
    <s v="UNIQLO"/>
    <s v="RM04112022-4-1"/>
    <x v="730"/>
    <s v="PCS"/>
    <n v="89"/>
    <x v="1374"/>
    <n v="5.6298162034419024E-4"/>
    <n v="2.5701053642106331"/>
  </r>
  <r>
    <s v="Trims Raw Materials"/>
    <x v="27"/>
    <s v="CIPL-03593"/>
    <s v="UNIQLO"/>
    <s v="RM04112022-4-1"/>
    <x v="730"/>
    <s v="PCS"/>
    <n v="1859"/>
    <x v="1375"/>
    <n v="5.6109006516769631E-4"/>
    <n v="53.503066431146749"/>
  </r>
  <r>
    <s v="Trims Raw Materials"/>
    <x v="27"/>
    <s v="CIPL-03593"/>
    <s v="UNIQLO"/>
    <s v="RM04112022-4-1"/>
    <x v="730"/>
    <s v="PCS"/>
    <n v="1398"/>
    <x v="1376"/>
    <n v="5.6107835970589204E-4"/>
    <n v="40.234387546868838"/>
  </r>
  <r>
    <s v="Trims Raw Materials"/>
    <x v="27"/>
    <s v="CIPL-03593"/>
    <s v="UNIQLO"/>
    <s v="RM04112022-4-1"/>
    <x v="730"/>
    <s v="PCS"/>
    <n v="1843"/>
    <x v="1377"/>
    <n v="5.6110637258847702E-4"/>
    <n v="53.044119044680563"/>
  </r>
  <r>
    <s v="Trims Raw Materials"/>
    <x v="27"/>
    <s v="CIPL-03593"/>
    <s v="UNIQLO"/>
    <s v="RM04112022-4-1"/>
    <x v="730"/>
    <s v="PCS"/>
    <n v="45"/>
    <x v="1274"/>
    <n v="5.6114473145946935E-4"/>
    <n v="1.2952515129156761"/>
  </r>
  <r>
    <s v="Trims Raw Materials"/>
    <x v="27"/>
    <s v="CIPL-03593"/>
    <s v="UNIQLO"/>
    <s v="RM04112022-4-1"/>
    <x v="730"/>
    <s v="PCS"/>
    <n v="910"/>
    <x v="1378"/>
    <n v="5.6109617692702497E-4"/>
    <n v="26.190597521003593"/>
  </r>
  <r>
    <s v="Trims Raw Materials"/>
    <x v="27"/>
    <s v="CIPL-03593"/>
    <s v="UNIQLO"/>
    <s v="RM04112022-4-1"/>
    <x v="730"/>
    <s v="PCS"/>
    <n v="42"/>
    <x v="1308"/>
    <n v="5.6335396268568773E-4"/>
    <n v="1.2136608664327988"/>
  </r>
  <r>
    <s v="Trims Raw Materials"/>
    <x v="27"/>
    <s v="CIPL-03593"/>
    <s v="UNIQLO"/>
    <s v="RM04112022-4-1"/>
    <x v="730"/>
    <s v="PCS"/>
    <n v="2073"/>
    <x v="1325"/>
    <n v="5.6109997134779486E-4"/>
    <n v="59.663160240603986"/>
  </r>
  <r>
    <s v="Trims Raw Materials"/>
    <x v="27"/>
    <s v="CIPL-03593"/>
    <s v="UNIQLO"/>
    <s v="RM04112022-4-1"/>
    <x v="730"/>
    <s v="PCS"/>
    <n v="603"/>
    <x v="1379"/>
    <n v="5.6088094265633866E-4"/>
    <n v="17.34821120842177"/>
  </r>
  <r>
    <s v="Trims Raw Materials"/>
    <x v="27"/>
    <s v="CIPL-03593"/>
    <s v="UNIQLO"/>
    <s v="RM04112022-4-1"/>
    <x v="730"/>
    <s v="PCS"/>
    <n v="42"/>
    <x v="1308"/>
    <n v="5.6335396268568773E-4"/>
    <n v="1.2136608664327988"/>
  </r>
  <r>
    <s v="Trims Raw Materials"/>
    <x v="27"/>
    <s v="CIPL-03593"/>
    <s v="UNIQLO"/>
    <s v="RM04112022-4-1"/>
    <x v="730"/>
    <s v="PCS"/>
    <n v="1148"/>
    <x v="1380"/>
    <n v="5.6116012679902484E-4"/>
    <n v="33.044211825565277"/>
  </r>
  <r>
    <s v="Trims Raw Materials"/>
    <x v="27"/>
    <s v="CIPL-03593"/>
    <s v="UNIQLO"/>
    <s v="RM04112022-4-1"/>
    <x v="730"/>
    <s v="PCS"/>
    <n v="51"/>
    <x v="1280"/>
    <n v="5.6140464101549496E-4"/>
    <n v="1.4686316366917902"/>
  </r>
  <r>
    <s v="Trims Raw Materials"/>
    <x v="27"/>
    <s v="CIPL-03593"/>
    <s v="UNIQLO"/>
    <s v="RM04112022-4-1"/>
    <x v="730"/>
    <s v="PCS"/>
    <n v="66"/>
    <x v="1381"/>
    <n v="5.6335396268568773E-4"/>
    <n v="1.9071813615372555"/>
  </r>
  <r>
    <s v="Trims Raw Materials"/>
    <x v="27"/>
    <s v="CIPL-03593"/>
    <s v="UNIQLO"/>
    <s v="RM04112022-4-1"/>
    <x v="730"/>
    <s v="PCS"/>
    <n v="5580"/>
    <x v="1382"/>
    <n v="5.611090986977563E-4"/>
    <n v="160.60098877073352"/>
  </r>
  <r>
    <s v="Trims Raw Materials"/>
    <x v="27"/>
    <s v="CIPL-03593"/>
    <s v="UNIQLO"/>
    <s v="RM04122022-6-1"/>
    <x v="731"/>
    <s v="PCS"/>
    <n v="2686"/>
    <x v="1383"/>
    <n v="5.6110854152128847E-4"/>
    <n v="77.307137542526164"/>
  </r>
  <r>
    <s v="Trims Raw Materials"/>
    <x v="27"/>
    <s v="CIPL-03593"/>
    <s v="UNIQLO"/>
    <s v="RM04122022-6-1"/>
    <x v="731"/>
    <s v="PCS"/>
    <n v="3864"/>
    <x v="1384"/>
    <n v="5.6108984372714085E-4"/>
    <n v="111.20805115616166"/>
  </r>
  <r>
    <s v="Trims Raw Materials"/>
    <x v="27"/>
    <s v="CIPL-03593"/>
    <s v="UNIQLO"/>
    <s v="RM04122022-6-1"/>
    <x v="731"/>
    <s v="PCS"/>
    <n v="675"/>
    <x v="1385"/>
    <n v="5.6114473145946924E-4"/>
    <n v="19.428772693735137"/>
  </r>
  <r>
    <s v="Trims Raw Materials"/>
    <x v="27"/>
    <s v="CIPL-03593"/>
    <s v="UNIQLO"/>
    <s v="RM04122022-6-1"/>
    <x v="731"/>
    <s v="PCS"/>
    <n v="456"/>
    <x v="1386"/>
    <n v="5.6117380029139336E-4"/>
    <n v="13.125895252932876"/>
  </r>
  <r>
    <s v="Trims Raw Materials"/>
    <x v="27"/>
    <s v="CIPL-03593"/>
    <s v="UNIQLO"/>
    <s v="RM04122022-6-1"/>
    <x v="731"/>
    <s v="PCS"/>
    <n v="498"/>
    <x v="1387"/>
    <n v="5.6135766940898437E-4"/>
    <n v="14.339556119365673"/>
  </r>
  <r>
    <s v="Trims Raw Materials"/>
    <x v="27"/>
    <s v="CIPL-03593"/>
    <s v="UNIQLO"/>
    <s v="RM04122022-6-1"/>
    <x v="731"/>
    <s v="PCS"/>
    <n v="759"/>
    <x v="1388"/>
    <n v="5.6086530300397924E-4"/>
    <n v="21.835696764980018"/>
  </r>
  <r>
    <s v="Trims Raw Materials"/>
    <x v="27"/>
    <s v="CIPL-03593"/>
    <s v="UNIQLO"/>
    <s v="RM04122022-6-1"/>
    <x v="731"/>
    <s v="PCS"/>
    <n v="37"/>
    <x v="1389"/>
    <n v="5.6424959696658712E-4"/>
    <n v="1.0708772350877638"/>
  </r>
  <r>
    <s v="Trims Raw Materials"/>
    <x v="27"/>
    <s v="CIPL-03593"/>
    <s v="UNIQLO"/>
    <s v="RM04122022-6-1"/>
    <x v="731"/>
    <s v="PCS"/>
    <n v="2022"/>
    <x v="1343"/>
    <n v="5.6109228680128022E-4"/>
    <n v="58.194528603912183"/>
  </r>
  <r>
    <s v="Trims Raw Materials"/>
    <x v="27"/>
    <s v="CIPL-03595"/>
    <s v="UNIQLO"/>
    <s v="RM04212022-50-1"/>
    <x v="732"/>
    <s v="PCS"/>
    <n v="7050"/>
    <x v="1390"/>
    <n v="5.6668191100092745E-4"/>
    <n v="204.92510747255656"/>
  </r>
  <r>
    <s v="Trims Raw Materials"/>
    <x v="27"/>
    <s v="CIPL-03595"/>
    <s v="UNIQLO"/>
    <s v="RM04212022-50-1"/>
    <x v="732"/>
    <s v="PCS"/>
    <n v="171"/>
    <x v="1391"/>
    <n v="5.6626084587808043E-4"/>
    <n v="4.9668306046451525"/>
  </r>
  <r>
    <s v="Trims Raw Materials"/>
    <x v="27"/>
    <s v="CIPL-03595"/>
    <s v="UNIQLO"/>
    <s v="RM04212022-50-1"/>
    <x v="732"/>
    <s v="PCS"/>
    <n v="9964"/>
    <x v="1392"/>
    <n v="5.6665982755751802E-4"/>
    <n v="289.61619852178313"/>
  </r>
  <r>
    <s v="Trims Raw Materials"/>
    <x v="27"/>
    <s v="CIPL-03595"/>
    <s v="UNIQLO"/>
    <s v="RM04212022-50-1"/>
    <x v="732"/>
    <s v="PCS"/>
    <n v="52"/>
    <x v="1393"/>
    <n v="5.6590307563901662E-4"/>
    <n v="1.5094269599332288"/>
  </r>
  <r>
    <s v="Trims Raw Materials"/>
    <x v="27"/>
    <s v="CIPL-03595"/>
    <s v="UNIQLO"/>
    <s v="RM04212022-50-1"/>
    <x v="732"/>
    <s v="PCS"/>
    <n v="4577"/>
    <x v="1394"/>
    <n v="5.6664826094195609E-4"/>
    <n v="133.03354909033132"/>
  </r>
  <r>
    <s v="Trims Raw Materials"/>
    <x v="27"/>
    <s v="CIPL-03595"/>
    <s v="UNIQLO"/>
    <s v="RM04212022-50-1"/>
    <x v="732"/>
    <s v="PCS"/>
    <n v="147"/>
    <x v="1395"/>
    <n v="5.6673543905234858E-4"/>
    <n v="4.273310109540696"/>
  </r>
  <r>
    <s v="Trims Raw Materials"/>
    <x v="27"/>
    <s v="CIPL-03595"/>
    <s v="UNIQLO"/>
    <s v="RM04212022-50-1"/>
    <x v="732"/>
    <s v="PCS"/>
    <n v="6145"/>
    <x v="1396"/>
    <n v="5.6665972039522043E-4"/>
    <n v="178.61212398182863"/>
  </r>
  <r>
    <s v="Trims Raw Materials"/>
    <x v="27"/>
    <s v="CIPL-03595"/>
    <s v="UNIQLO"/>
    <s v="RM04212022-50-1"/>
    <x v="732"/>
    <s v="PCS"/>
    <n v="8445"/>
    <x v="1397"/>
    <n v="5.6666192347379091E-4"/>
    <n v="245.46545994373616"/>
  </r>
  <r>
    <s v="Trims Raw Materials"/>
    <x v="27"/>
    <s v="CIPL-03595"/>
    <s v="UNIQLO"/>
    <s v="RM04212022-50-1"/>
    <x v="732"/>
    <s v="PCS"/>
    <n v="9597"/>
    <x v="1398"/>
    <n v="5.6665848641730861E-4"/>
    <n v="278.94822149414694"/>
  </r>
  <r>
    <s v="Trims Raw Materials"/>
    <x v="27"/>
    <s v="CIPL-03595"/>
    <s v="UNIQLO"/>
    <s v="RM04212022-50-1"/>
    <x v="732"/>
    <s v="PCS"/>
    <n v="76"/>
    <x v="1399"/>
    <n v="5.6771428747427668E-4"/>
    <n v="2.2131462858480448"/>
  </r>
  <r>
    <s v="Trims Raw Materials"/>
    <x v="27"/>
    <s v="CIPL-03595"/>
    <s v="UNIQLO"/>
    <s v="RM04212022-50-1"/>
    <x v="732"/>
    <s v="PCS"/>
    <n v="4970"/>
    <x v="1400"/>
    <n v="5.6668781262464918E-4"/>
    <n v="144.46643842874451"/>
  </r>
  <r>
    <s v="Trims Raw Materials"/>
    <x v="27"/>
    <s v="CIPL-03595"/>
    <s v="UNIQLO"/>
    <s v="RM04212022-50-1"/>
    <x v="732"/>
    <s v="PCS"/>
    <n v="65"/>
    <x v="1393"/>
    <n v="5.6590307563901662E-4"/>
    <n v="1.8867836999165359"/>
  </r>
  <r>
    <s v="Trims Raw Materials"/>
    <x v="27"/>
    <s v="CIPL-03595"/>
    <s v="UNIQLO"/>
    <s v="RM04212022-50-1"/>
    <x v="732"/>
    <s v="PCS"/>
    <n v="171"/>
    <x v="1391"/>
    <n v="5.6626084587808043E-4"/>
    <n v="4.9668306046451525"/>
  </r>
  <r>
    <s v="Trims Raw Materials"/>
    <x v="27"/>
    <s v="CIPL-03595"/>
    <s v="UNIQLO"/>
    <s v="RM04212022-50-1"/>
    <x v="732"/>
    <s v="PCS"/>
    <n v="11897"/>
    <x v="1401"/>
    <n v="5.6666028881688206E-4"/>
    <n v="345.80155745605447"/>
  </r>
  <r>
    <s v="Trims Raw Materials"/>
    <x v="27"/>
    <s v="CIPL-03595"/>
    <s v="UNIQLO"/>
    <s v="RM04212022-50-1"/>
    <x v="732"/>
    <s v="PCS"/>
    <n v="101"/>
    <x v="1402"/>
    <n v="5.6696310280772758E-4"/>
    <n v="2.9372632733835804"/>
  </r>
  <r>
    <s v="Trims Raw Materials"/>
    <x v="27"/>
    <s v="CIPL-03595"/>
    <s v="UNIQLO"/>
    <s v="RM04212022-50-1"/>
    <x v="732"/>
    <s v="PCS"/>
    <n v="52"/>
    <x v="1393"/>
    <n v="5.6590307563901662E-4"/>
    <n v="1.5094269599332288"/>
  </r>
  <r>
    <s v="Trims Raw Materials"/>
    <x v="27"/>
    <s v="CIPL-03595"/>
    <s v="UNIQLO"/>
    <s v="RM04212022-50-1"/>
    <x v="732"/>
    <s v="PCS"/>
    <n v="7540"/>
    <x v="1403"/>
    <n v="5.6666780952501525E-4"/>
    <n v="219.1626752838186"/>
  </r>
  <r>
    <s v="Trims Raw Materials"/>
    <x v="27"/>
    <s v="CIPL-03595"/>
    <s v="UNIQLO"/>
    <s v="RM04212022-50-1"/>
    <x v="732"/>
    <s v="PCS"/>
    <n v="10111"/>
    <x v="1404"/>
    <n v="5.6666092684440751E-4"/>
    <n v="293.88950863132385"/>
  </r>
  <r>
    <s v="Trims Raw Materials"/>
    <x v="27"/>
    <s v="CIPL-03595"/>
    <s v="UNIQLO"/>
    <s v="RM04212022-50-1"/>
    <x v="732"/>
    <s v="PCS"/>
    <n v="147"/>
    <x v="1395"/>
    <n v="5.6673543905234858E-4"/>
    <n v="4.273310109540696"/>
  </r>
  <r>
    <s v="Trims Raw Materials"/>
    <x v="27"/>
    <s v="CIPL-03595"/>
    <s v="UNIQLO"/>
    <s v="RM04212022-50-1"/>
    <x v="732"/>
    <s v="PCS"/>
    <n v="10551"/>
    <x v="1405"/>
    <n v="5.6666121386738798E-4"/>
    <n v="306.67884246751481"/>
  </r>
  <r>
    <s v="Trims Raw Materials"/>
    <x v="27"/>
    <s v="CIPL-03595"/>
    <s v="UNIQLO"/>
    <s v="RM04212022-50-1"/>
    <x v="732"/>
    <s v="PCS"/>
    <n v="8617"/>
    <x v="1406"/>
    <n v="5.6665742611261409E-4"/>
    <n v="250.4628870408124"/>
  </r>
  <r>
    <s v="Trims Raw Materials"/>
    <x v="27"/>
    <s v="CIPL-03595"/>
    <s v="UNIQLO"/>
    <s v="RM04212022-50-1"/>
    <x v="732"/>
    <s v="PCS"/>
    <n v="196"/>
    <x v="1407"/>
    <n v="5.6707358668901461E-4"/>
    <n v="5.7011464229910462"/>
  </r>
  <r>
    <s v="Trims Raw Materials"/>
    <x v="27"/>
    <s v="CIPL-03595"/>
    <s v="UNIQLO"/>
    <s v="RM04212022-50-1"/>
    <x v="732"/>
    <s v="PCS"/>
    <n v="269"/>
    <x v="1408"/>
    <n v="5.6692651132288099E-4"/>
    <n v="7.8225032315458547"/>
  </r>
  <r>
    <s v="Trims Raw Materials"/>
    <x v="27"/>
    <s v="CIPL-03595"/>
    <s v="UNIQLO"/>
    <s v="RM04212022-50-1"/>
    <x v="732"/>
    <s v="PCS"/>
    <n v="11775"/>
    <x v="1409"/>
    <n v="5.6667203098595713E-4"/>
    <n v="342.26256316485967"/>
  </r>
  <r>
    <s v="Trims Raw Materials"/>
    <x v="27"/>
    <s v="CIPL-03595"/>
    <s v="UNIQLO"/>
    <s v="RM04212022-50-1"/>
    <x v="732"/>
    <s v="PCS"/>
    <n v="98"/>
    <x v="1410"/>
    <n v="5.6605914377901641E-4"/>
    <n v="2.845473796090344"/>
  </r>
  <r>
    <s v="Trims Raw Materials"/>
    <x v="27"/>
    <s v="CIPL-03595"/>
    <s v="UNIQLO"/>
    <s v="RM04212022-50-1"/>
    <x v="732"/>
    <s v="PCS"/>
    <n v="12730"/>
    <x v="1411"/>
    <n v="5.6667561906195013E-4"/>
    <n v="370.02378063065862"/>
  </r>
  <r>
    <s v="Trims Raw Materials"/>
    <x v="27"/>
    <s v="CIPL-03595"/>
    <s v="UNIQLO"/>
    <s v="RM04212022-50-1"/>
    <x v="732"/>
    <s v="PCS"/>
    <n v="220"/>
    <x v="1403"/>
    <n v="5.6666780952501525E-4"/>
    <n v="6.3946669180955027"/>
  </r>
  <r>
    <s v="Trims Raw Materials"/>
    <x v="27"/>
    <s v="CIPL-03595"/>
    <s v="UNIQLO"/>
    <s v="RM04212022-50-1"/>
    <x v="732"/>
    <s v="PCS"/>
    <n v="57"/>
    <x v="1412"/>
    <n v="5.6509809260112326E-4"/>
    <n v="1.6522105912782641"/>
  </r>
  <r>
    <s v="Trims Raw Materials"/>
    <x v="27"/>
    <s v="CIPL-03595"/>
    <s v="UNIQLO"/>
    <s v="RM04212022-50-1"/>
    <x v="732"/>
    <s v="PCS"/>
    <n v="173"/>
    <x v="1413"/>
    <n v="5.666103439728882E-4"/>
    <n v="5.0280235895073098"/>
  </r>
  <r>
    <s v="Trims Raw Materials"/>
    <x v="27"/>
    <s v="CIPL-03595"/>
    <s v="UNIQLO"/>
    <s v="RM04212022-50-1"/>
    <x v="732"/>
    <s v="PCS"/>
    <n v="13415"/>
    <x v="1414"/>
    <n v="5.666715149072434E-4"/>
    <n v="389.93189837248065"/>
  </r>
  <r>
    <s v="Trims Raw Materials"/>
    <x v="27"/>
    <s v="CIPL-03595"/>
    <s v="UNIQLO"/>
    <s v="RM04212022-50-1"/>
    <x v="732"/>
    <s v="PCS"/>
    <n v="4626"/>
    <x v="1415"/>
    <n v="5.6666351140978921E-4"/>
    <n v="134.46138540378169"/>
  </r>
  <r>
    <s v="Trims Raw Materials"/>
    <x v="27"/>
    <s v="CIPL-03595"/>
    <s v="UNIQLO"/>
    <s v="RM04212022-50-1"/>
    <x v="732"/>
    <s v="PCS"/>
    <n v="101"/>
    <x v="1402"/>
    <n v="5.6696310280772758E-4"/>
    <n v="2.9372632733835804"/>
  </r>
  <r>
    <s v="Trims Raw Materials"/>
    <x v="27"/>
    <s v="CIPL-03595"/>
    <s v="UNIQLO"/>
    <s v="RM04212022-50-1"/>
    <x v="732"/>
    <s v="PCS"/>
    <n v="12020"/>
    <x v="1416"/>
    <n v="5.6666780952501535E-4"/>
    <n v="349.38134707049073"/>
  </r>
  <r>
    <s v="Trims Raw Materials"/>
    <x v="27"/>
    <s v="CIPL-03595"/>
    <s v="UNIQLO"/>
    <s v="RM04212022-50-1"/>
    <x v="732"/>
    <s v="PCS"/>
    <n v="5777"/>
    <x v="1417"/>
    <n v="5.6665232157890799E-4"/>
    <n v="167.91355046176133"/>
  </r>
  <r>
    <s v="Trims Raw Materials"/>
    <x v="27"/>
    <s v="CIPL-03595"/>
    <s v="UNIQLO"/>
    <s v="RM04212022-50-1"/>
    <x v="732"/>
    <s v="PCS"/>
    <n v="101"/>
    <x v="1402"/>
    <n v="5.6696310280772758E-4"/>
    <n v="2.9372632733835804"/>
  </r>
  <r>
    <s v="Trims Raw Materials"/>
    <x v="27"/>
    <s v="CIPL-03595"/>
    <s v="UNIQLO"/>
    <s v="RM04212022-50-1"/>
    <x v="732"/>
    <s v="PCS"/>
    <n v="12901"/>
    <x v="1418"/>
    <n v="5.6667012133197238E-4"/>
    <n v="374.99061123530379"/>
  </r>
  <r>
    <s v="Trims Raw Materials"/>
    <x v="27"/>
    <s v="CIPL-03595"/>
    <s v="UNIQLO"/>
    <s v="RM04212022-50-1"/>
    <x v="732"/>
    <s v="PCS"/>
    <n v="220"/>
    <x v="1403"/>
    <n v="5.6666780952501525E-4"/>
    <n v="6.3946669180955027"/>
  </r>
  <r>
    <s v="Trims Raw Materials"/>
    <x v="27"/>
    <s v="CIPL-03595"/>
    <s v="UNIQLO"/>
    <s v="RM04212022-50-1"/>
    <x v="732"/>
    <s v="PCS"/>
    <n v="122"/>
    <x v="1419"/>
    <n v="5.6715673774721117E-4"/>
    <n v="3.5491931220051596"/>
  </r>
  <r>
    <s v="Trims Raw Materials"/>
    <x v="27"/>
    <s v="CIPL-03595"/>
    <s v="UNIQLO"/>
    <s v="RM04212022-50-1"/>
    <x v="732"/>
    <s v="PCS"/>
    <n v="77"/>
    <x v="1420"/>
    <n v="5.6550581128265369E-4"/>
    <n v="2.2335439474687644"/>
  </r>
  <r>
    <s v="Trims Raw Materials"/>
    <x v="27"/>
    <s v="CIPL-03595"/>
    <s v="UNIQLO"/>
    <s v="RM04212022-50-1"/>
    <x v="732"/>
    <s v="PCS"/>
    <n v="4455"/>
    <x v="1421"/>
    <n v="5.6667896725848103E-4"/>
    <n v="129.49455479913652"/>
  </r>
  <r>
    <s v="Trims Raw Materials"/>
    <x v="27"/>
    <s v="CIPL-03595"/>
    <s v="UNIQLO"/>
    <s v="RM04212022-50-1"/>
    <x v="732"/>
    <s v="PCS"/>
    <n v="171"/>
    <x v="1391"/>
    <n v="5.6626084587808043E-4"/>
    <n v="4.9668306046451525"/>
  </r>
  <r>
    <s v="Trims Raw Materials"/>
    <x v="27"/>
    <s v="CIPL-03595"/>
    <s v="UNIQLO"/>
    <s v="RM04212022-50-1"/>
    <x v="732"/>
    <s v="PCS"/>
    <n v="9621"/>
    <x v="1422"/>
    <n v="5.666709094752859E-4"/>
    <n v="279.65194082006172"/>
  </r>
  <r>
    <s v="Trims Raw Materials"/>
    <x v="27"/>
    <s v="CIPL-03597"/>
    <s v="UNIQLO"/>
    <s v="RM04222022-5-2"/>
    <x v="733"/>
    <s v="PCS"/>
    <n v="36"/>
    <x v="1423"/>
    <n v="5.5783088462014194E-4"/>
    <n v="1.0300819118463254"/>
  </r>
  <r>
    <s v="Trims Raw Materials"/>
    <x v="27"/>
    <s v="CIPL-03597"/>
    <s v="UNIQLO"/>
    <s v="RM04222022-5-2"/>
    <x v="733"/>
    <s v="PCS"/>
    <n v="56"/>
    <x v="1351"/>
    <n v="5.6098692922902519E-4"/>
    <n v="1.6114152680368257"/>
  </r>
  <r>
    <s v="Trims Raw Materials"/>
    <x v="27"/>
    <s v="CIPL-03597"/>
    <s v="UNIQLO"/>
    <s v="RM04222022-5-2"/>
    <x v="733"/>
    <s v="PCS"/>
    <n v="636"/>
    <x v="1318"/>
    <n v="5.6085294620317639E-4"/>
    <n v="18.296702473785221"/>
  </r>
  <r>
    <s v="Trims Raw Materials"/>
    <x v="27"/>
    <s v="CIPL-03597"/>
    <s v="UNIQLO"/>
    <s v="RM04222022-5-2"/>
    <x v="733"/>
    <s v="PCS"/>
    <n v="75"/>
    <x v="1424"/>
    <n v="5.6202842394995674E-4"/>
    <n v="2.1621521317962471"/>
  </r>
  <r>
    <s v="Trims Raw Materials"/>
    <x v="27"/>
    <s v="CIPL-03597"/>
    <s v="UNIQLO"/>
    <s v="RM04222022-5-2"/>
    <x v="733"/>
    <s v="PCS"/>
    <n v="227"/>
    <x v="1425"/>
    <n v="5.6145616493629314E-4"/>
    <n v="6.537450549440539"/>
  </r>
  <r>
    <s v="Trims Raw Materials"/>
    <x v="27"/>
    <s v="CIPL-03597"/>
    <s v="UNIQLO"/>
    <s v="RM04222022-5-2"/>
    <x v="733"/>
    <s v="PCS"/>
    <n v="89"/>
    <x v="1374"/>
    <n v="5.6298162034419024E-4"/>
    <n v="2.5701053642106331"/>
  </r>
  <r>
    <s v="Trims Raw Materials"/>
    <x v="27"/>
    <s v="CIPL-03597"/>
    <s v="UNIQLO"/>
    <s v="RM04222022-5-2"/>
    <x v="733"/>
    <s v="PCS"/>
    <n v="40"/>
    <x v="1313"/>
    <n v="5.6169703926602392E-4"/>
    <n v="1.1524678815706408"/>
  </r>
  <r>
    <s v="Trims Raw Materials"/>
    <x v="27"/>
    <s v="CIPL-03597"/>
    <s v="UNIQLO"/>
    <s v="RM04222022-5-2"/>
    <x v="733"/>
    <s v="PCS"/>
    <n v="145"/>
    <x v="1426"/>
    <n v="5.608400099110254E-4"/>
    <n v="4.1713218014370987"/>
  </r>
  <r>
    <s v="Trims Raw Materials"/>
    <x v="27"/>
    <s v="CIPL-03597"/>
    <s v="UNIQLO"/>
    <s v="RM04222022-5-2"/>
    <x v="733"/>
    <s v="PCS"/>
    <n v="199"/>
    <x v="1427"/>
    <n v="5.6052303825008132E-4"/>
    <n v="5.7215440846117671"/>
  </r>
  <r>
    <s v="Trims Raw Materials"/>
    <x v="27"/>
    <s v="CIPL-03597"/>
    <s v="UNIQLO"/>
    <s v="RM04222022-5-2"/>
    <x v="733"/>
    <s v="PCS"/>
    <n v="204"/>
    <x v="1428"/>
    <n v="5.6042998018039885E-4"/>
    <n v="5.8643277159568035"/>
  </r>
  <r>
    <s v="Trims Raw Materials"/>
    <x v="27"/>
    <s v="CIPL-03597"/>
    <s v="UNIQLO"/>
    <s v="RM04222022-5-2"/>
    <x v="733"/>
    <s v="PCS"/>
    <n v="75"/>
    <x v="1424"/>
    <n v="5.6202842394995674E-4"/>
    <n v="2.1621521317962471"/>
  </r>
  <r>
    <s v="Trims Raw Materials"/>
    <x v="27"/>
    <s v="CIPL-03597"/>
    <s v="UNIQLO"/>
    <s v="RM04222022-5-2"/>
    <x v="733"/>
    <s v="PCS"/>
    <n v="128"/>
    <x v="1429"/>
    <n v="5.6076501984246303E-4"/>
    <n v="3.6817779225398346"/>
  </r>
  <r>
    <s v="Trims Raw Materials"/>
    <x v="27"/>
    <s v="CIPL-03597"/>
    <s v="UNIQLO"/>
    <s v="RM04222022-5-2"/>
    <x v="733"/>
    <s v="PCS"/>
    <n v="787"/>
    <x v="1430"/>
    <n v="5.6112227421701731E-4"/>
    <n v="22.651603229808796"/>
  </r>
  <r>
    <s v="Trims Raw Materials"/>
    <x v="27"/>
    <s v="CIPL-03597"/>
    <s v="UNIQLO"/>
    <s v="RM04222022-5-2"/>
    <x v="733"/>
    <s v="PCS"/>
    <n v="98"/>
    <x v="1344"/>
    <n v="5.6200137213902339E-4"/>
    <n v="2.825076134469624"/>
  </r>
  <r>
    <s v="Trims Raw Materials"/>
    <x v="27"/>
    <s v="CIPL-03597"/>
    <s v="UNIQLO"/>
    <s v="RM04222022-5-2"/>
    <x v="733"/>
    <s v="PCS"/>
    <n v="89"/>
    <x v="1374"/>
    <n v="5.6298162034419024E-4"/>
    <n v="2.5701053642106331"/>
  </r>
  <r>
    <s v="Trims Raw Materials"/>
    <x v="27"/>
    <s v="CIPL-03597"/>
    <s v="UNIQLO"/>
    <s v="RM04222022-5-2"/>
    <x v="733"/>
    <s v="PCS"/>
    <n v="155"/>
    <x v="1431"/>
    <n v="5.6057460727205815E-4"/>
    <n v="4.4568890641271688"/>
  </r>
  <r>
    <s v="Trims Raw Materials"/>
    <x v="27"/>
    <s v="CIPL-03597"/>
    <s v="UNIQLO"/>
    <s v="RM04222022-5-2"/>
    <x v="733"/>
    <s v="PCS"/>
    <n v="312"/>
    <x v="1432"/>
    <n v="5.6080484973235895E-4"/>
    <n v="8.9749711131164975"/>
  </r>
  <r>
    <s v="Trims Raw Materials"/>
    <x v="27"/>
    <s v="CIPL-03597"/>
    <s v="UNIQLO"/>
    <s v="RM04222022-5-2"/>
    <x v="733"/>
    <s v="PCS"/>
    <n v="123"/>
    <x v="1433"/>
    <n v="5.6092919670569204E-4"/>
    <n v="3.5389942911948005"/>
  </r>
  <r>
    <s v="Trims Raw Materials"/>
    <x v="27"/>
    <s v="CIPL-03621"/>
    <s v="NAUTICA"/>
    <s v="RM04122022-44-6"/>
    <x v="734"/>
    <s v="PCS"/>
    <n v="1663"/>
    <x v="1434"/>
    <n v="7.7547602885912168E-4"/>
    <n v="66.149616635992729"/>
  </r>
  <r>
    <s v="Trims Raw Materials"/>
    <x v="27"/>
    <s v="CIPL-03621"/>
    <s v="NAUTICA"/>
    <s v="RM04122022-53-7"/>
    <x v="735"/>
    <s v="PCS"/>
    <n v="239"/>
    <x v="1435"/>
    <n v="7.7618889567178915E-4"/>
    <n v="9.5155091460655559"/>
  </r>
  <r>
    <s v="Trims Raw Materials"/>
    <x v="27"/>
    <s v="CIPL-03621"/>
    <s v="NAUTICA"/>
    <s v="RM04122022-53-7"/>
    <x v="735"/>
    <s v="PCS"/>
    <n v="558"/>
    <x v="1436"/>
    <n v="7.7572522249635815E-4"/>
    <n v="22.20285467415297"/>
  </r>
  <r>
    <s v="Trims Raw Materials"/>
    <x v="27"/>
    <s v="CIPL-03621"/>
    <s v="NAUTICA"/>
    <s v="RM04122022-53-7"/>
    <x v="735"/>
    <s v="PCS"/>
    <n v="72"/>
    <x v="1437"/>
    <n v="7.7599246820920728E-4"/>
    <n v="2.865871457711064"/>
  </r>
  <r>
    <s v="Trims Raw Materials"/>
    <x v="27"/>
    <s v="CIPL-03621"/>
    <s v="NAUTICA"/>
    <s v="RM04122022-53-7"/>
    <x v="735"/>
    <s v="PCS"/>
    <n v="132"/>
    <x v="1438"/>
    <n v="7.7574141920622782E-4"/>
    <n v="5.2523978673352225"/>
  </r>
  <r>
    <s v="Trims Raw Materials"/>
    <x v="27"/>
    <s v="CIPL-03621"/>
    <s v="NAUTICA"/>
    <s v="RM04122022-53-7"/>
    <x v="735"/>
    <s v="PCS"/>
    <n v="1057"/>
    <x v="1439"/>
    <n v="7.7538372781693079E-4"/>
    <n v="42.039580600302493"/>
  </r>
  <r>
    <s v="Trims Raw Materials"/>
    <x v="27"/>
    <s v="CIPL-03621"/>
    <s v="NAUTICA"/>
    <s v="RM04122022-53-7"/>
    <x v="735"/>
    <s v="PCS"/>
    <n v="1150"/>
    <x v="1440"/>
    <n v="7.7544016040265239E-4"/>
    <n v="45.741756184463043"/>
  </r>
  <r>
    <s v="Trims Raw Materials"/>
    <x v="27"/>
    <s v="CIPL-03621"/>
    <s v="NAUTICA"/>
    <s v="RM04122022-53-7"/>
    <x v="735"/>
    <s v="PCS"/>
    <n v="474"/>
    <x v="1441"/>
    <n v="7.7518847583257701E-4"/>
    <n v="18.847439337544643"/>
  </r>
  <r>
    <s v="Trims Raw Materials"/>
    <x v="27"/>
    <s v="CIPL-03621"/>
    <s v="NAUTICA"/>
    <s v="RM04122022-53-7"/>
    <x v="735"/>
    <s v="PCS"/>
    <n v="1010"/>
    <x v="1442"/>
    <n v="7.7544016040265249E-4"/>
    <n v="40.173194562006678"/>
  </r>
  <r>
    <s v="Trims Raw Materials"/>
    <x v="27"/>
    <s v="CIPL-03621"/>
    <s v="NAUTICA"/>
    <s v="RM04122022-53-7"/>
    <x v="735"/>
    <s v="PCS"/>
    <n v="852"/>
    <x v="1443"/>
    <n v="7.7548683430179804E-4"/>
    <n v="33.890714782825135"/>
  </r>
  <r>
    <s v="Trims Raw Materials"/>
    <x v="27"/>
    <s v="CIPL-03621"/>
    <s v="NAUTICA"/>
    <s v="RM04122022-53-7"/>
    <x v="735"/>
    <s v="PCS"/>
    <n v="267"/>
    <x v="1444"/>
    <n v="7.7521675499775411E-4"/>
    <n v="10.616982873584401"/>
  </r>
  <r>
    <s v="Trims Raw Materials"/>
    <x v="27"/>
    <s v="CIPL-03621"/>
    <s v="NAUTICA"/>
    <s v="RM04122022-53-7"/>
    <x v="735"/>
    <s v="PCS"/>
    <n v="76"/>
    <x v="1445"/>
    <n v="7.7439368245339139E-4"/>
    <n v="3.0188539198664586"/>
  </r>
  <r>
    <s v="Trims Raw Materials"/>
    <x v="27"/>
    <s v="CIPL-03621"/>
    <s v="NAUTICA"/>
    <s v="RM04122022-53-7"/>
    <x v="735"/>
    <s v="PCS"/>
    <n v="2052"/>
    <x v="1446"/>
    <n v="7.7545953962393521E-4"/>
    <n v="81.62124297530832"/>
  </r>
  <r>
    <s v="Trims Raw Materials"/>
    <x v="27"/>
    <s v="CIPL-03621"/>
    <s v="NAUTICA"/>
    <s v="RM04122022-53-7"/>
    <x v="735"/>
    <s v="PCS"/>
    <n v="188"/>
    <x v="1447"/>
    <n v="7.7522863826397215E-4"/>
    <n v="7.4757429839936274"/>
  </r>
  <r>
    <s v="Trims Raw Materials"/>
    <x v="27"/>
    <s v="CIPL-03621"/>
    <s v="NAUTICA"/>
    <s v="RM04122022-53-7"/>
    <x v="735"/>
    <s v="PCS"/>
    <n v="248"/>
    <x v="1448"/>
    <n v="7.7527981297494304E-4"/>
    <n v="9.8622693936177832"/>
  </r>
  <r>
    <s v="Trims Raw Materials"/>
    <x v="27"/>
    <s v="CIPL-03621"/>
    <s v="NAUTICA"/>
    <s v="RM04122022-53-7"/>
    <x v="735"/>
    <s v="PCS"/>
    <n v="682"/>
    <x v="1449"/>
    <n v="7.7549846855818325E-4"/>
    <n v="27.12888995555668"/>
  </r>
  <r>
    <s v="Trims Raw Materials"/>
    <x v="27"/>
    <s v="CIPL-03621"/>
    <s v="NAUTICA"/>
    <s v="RM04122022-53-7"/>
    <x v="735"/>
    <s v="PCS"/>
    <n v="1623"/>
    <x v="1450"/>
    <n v="7.7535440466189353E-4"/>
    <n v="64.548400198766245"/>
  </r>
  <r>
    <s v="Trims Raw Materials"/>
    <x v="27"/>
    <s v="CIPL-03621"/>
    <s v="NAUTICA"/>
    <s v="RM04122022-53-7"/>
    <x v="735"/>
    <s v="PCS"/>
    <n v="361"/>
    <x v="1451"/>
    <n v="7.7549523818945586E-4"/>
    <n v="14.359953780986395"/>
  </r>
  <r>
    <s v="Trims Raw Materials"/>
    <x v="27"/>
    <s v="CIPL-03621"/>
    <s v="NAUTICA"/>
    <s v="RM04122022-53-8"/>
    <x v="736"/>
    <s v="PCS"/>
    <n v="55"/>
    <x v="1452"/>
    <n v="7.7724771322410381E-4"/>
    <n v="2.1927486242273257"/>
  </r>
  <r>
    <s v="Trims Raw Materials"/>
    <x v="27"/>
    <s v="CIPL-03621"/>
    <s v="NAUTICA"/>
    <s v="RM04122022-53-8"/>
    <x v="736"/>
    <s v="PCS"/>
    <n v="858"/>
    <x v="1453"/>
    <n v="7.7539381289441019E-4"/>
    <n v="34.125287891463401"/>
  </r>
  <r>
    <s v="Trims Raw Materials"/>
    <x v="27"/>
    <s v="CIPL-03621"/>
    <s v="NAUTICA"/>
    <s v="RM04122022-53-8"/>
    <x v="736"/>
    <s v="PCS"/>
    <n v="100"/>
    <x v="1454"/>
    <n v="7.7544016040265271E-4"/>
    <n v="3.977544016040266"/>
  </r>
  <r>
    <s v="Trims Raw Materials"/>
    <x v="27"/>
    <s v="CIPL-03621"/>
    <s v="NAUTICA"/>
    <s v="RM04122022-53-8"/>
    <x v="736"/>
    <s v="PCS"/>
    <n v="520"/>
    <x v="1442"/>
    <n v="7.7544016040265249E-4"/>
    <n v="20.683228883409377"/>
  </r>
  <r>
    <s v="Trims Raw Materials"/>
    <x v="27"/>
    <s v="CIPL-03621"/>
    <s v="NAUTICA"/>
    <s v="RM04122022-53-8"/>
    <x v="736"/>
    <s v="PCS"/>
    <n v="124"/>
    <x v="1455"/>
    <n v="7.7608155011349011E-4"/>
    <n v="4.9362341122140725"/>
  </r>
  <r>
    <s v="Trims Raw Materials"/>
    <x v="27"/>
    <s v="CIPL-03621"/>
    <s v="NAUTICA"/>
    <s v="RM04122022-53-8"/>
    <x v="736"/>
    <s v="PCS"/>
    <n v="84"/>
    <x v="1456"/>
    <n v="7.7638697378531758E-4"/>
    <n v="3.3452165057979668"/>
  </r>
  <r>
    <s v="Trims Raw Materials"/>
    <x v="27"/>
    <s v="CIPL-03621"/>
    <s v="NAUTICA"/>
    <s v="RM04122022-53-8"/>
    <x v="736"/>
    <s v="PCS"/>
    <n v="199"/>
    <x v="1457"/>
    <n v="7.7534024542257236E-4"/>
    <n v="7.914292708839092"/>
  </r>
  <r>
    <s v="Trims Raw Materials"/>
    <x v="27"/>
    <s v="CIPL-03621"/>
    <s v="NAUTICA"/>
    <s v="RM04122022-53-8"/>
    <x v="736"/>
    <s v="PCS"/>
    <n v="350"/>
    <x v="1442"/>
    <n v="7.7544016040265249E-4"/>
    <n v="13.921404056140927"/>
  </r>
  <r>
    <s v="Trims Raw Materials"/>
    <x v="27"/>
    <s v="CIPL-03621"/>
    <s v="NAUTICA"/>
    <s v="RM04122022-53-8"/>
    <x v="736"/>
    <s v="PCS"/>
    <n v="417"/>
    <x v="1458"/>
    <n v="7.7529711665419237E-4"/>
    <n v="16.583298897644799"/>
  </r>
  <r>
    <s v="Trims Raw Materials"/>
    <x v="27"/>
    <s v="CIPL-03621"/>
    <s v="NAUTICA"/>
    <s v="RM04122022-53-8"/>
    <x v="736"/>
    <s v="PCS"/>
    <n v="84"/>
    <x v="1459"/>
    <n v="7.7638697378531779E-4"/>
    <n v="3.3452165057979681"/>
  </r>
  <r>
    <s v="Trims Raw Materials"/>
    <x v="27"/>
    <s v="CIPL-03621"/>
    <s v="NAUTICA"/>
    <s v="RM04122022-53-8"/>
    <x v="736"/>
    <s v="PCS"/>
    <n v="52"/>
    <x v="1460"/>
    <n v="7.7620489428865133E-4"/>
    <n v="2.0703626545030103"/>
  </r>
  <r>
    <s v="Trims Raw Materials"/>
    <x v="27"/>
    <s v="CIPL-03621"/>
    <s v="NAUTICA"/>
    <s v="RM04122022-53-8"/>
    <x v="736"/>
    <s v="PCS"/>
    <n v="1135"/>
    <x v="1461"/>
    <n v="7.7535256973729585E-4"/>
    <n v="45.140025166651832"/>
  </r>
  <r>
    <s v="Trims Raw Materials"/>
    <x v="27"/>
    <s v="CIPL-03621"/>
    <s v="NAUTICA"/>
    <s v="RM04122022-53-8"/>
    <x v="736"/>
    <s v="PCS"/>
    <n v="169"/>
    <x v="1462"/>
    <n v="7.7532250903557579E-4"/>
    <n v="6.7210295040270118"/>
  </r>
  <r>
    <s v="Trims Raw Materials"/>
    <x v="27"/>
    <s v="CIPL-03621"/>
    <s v="NAUTICA"/>
    <s v="RM04122022-53-8"/>
    <x v="736"/>
    <s v="PCS"/>
    <n v="263"/>
    <x v="1463"/>
    <n v="7.7566696360838595E-4"/>
    <n v="10.464000411429007"/>
  </r>
  <r>
    <s v="Trims Raw Materials"/>
    <x v="27"/>
    <s v="CIPL-03621"/>
    <s v="NAUTICA"/>
    <s v="RM04122022-53-8"/>
    <x v="736"/>
    <s v="PCS"/>
    <n v="296"/>
    <x v="1464"/>
    <n v="7.7517147011838265E-4"/>
    <n v="11.76945075515504"/>
  </r>
  <r>
    <s v="Trims Raw Materials"/>
    <x v="27"/>
    <s v="CIPL-03621"/>
    <s v="NAUTICA"/>
    <s v="RM04122022-53-8"/>
    <x v="736"/>
    <s v="PCS"/>
    <n v="30"/>
    <x v="1465"/>
    <n v="7.754401604026513E-4"/>
    <n v="1.1932632048120777"/>
  </r>
  <r>
    <s v="Trims Raw Materials"/>
    <x v="27"/>
    <s v="CIPL-03621"/>
    <s v="NAUTICA"/>
    <s v="RM04182022-66-2"/>
    <x v="737"/>
    <s v="PCS"/>
    <n v="230"/>
    <x v="1442"/>
    <n v="7.7544016040265249E-4"/>
    <n v="9.1483512368926103"/>
  </r>
  <r>
    <s v="Trims Raw Materials"/>
    <x v="27"/>
    <s v="CIPL-03621"/>
    <s v="NAUTICA"/>
    <s v="RM04182022-66-2"/>
    <x v="737"/>
    <s v="PCS"/>
    <n v="280"/>
    <x v="1442"/>
    <n v="7.7544016040265249E-4"/>
    <n v="11.137123244912743"/>
  </r>
  <r>
    <s v="Trims Raw Materials"/>
    <x v="27"/>
    <s v="CIPL-03621"/>
    <s v="NAUTICA"/>
    <s v="RM04182022-66-2"/>
    <x v="737"/>
    <s v="PCS"/>
    <n v="210"/>
    <x v="1442"/>
    <n v="7.7544016040265249E-4"/>
    <n v="8.3528424336845575"/>
  </r>
  <r>
    <s v="Trims Raw Materials"/>
    <x v="27"/>
    <s v="CIPL-03621"/>
    <s v="NAUTICA"/>
    <s v="RM04192022-9-1"/>
    <x v="738"/>
    <s v="PCS"/>
    <n v="150"/>
    <x v="1442"/>
    <n v="7.7544016040265249E-4"/>
    <n v="5.9663160240603981"/>
  </r>
  <r>
    <s v="Trims Raw Materials"/>
    <x v="27"/>
    <s v="CIPL-03621"/>
    <s v="NAUTICA"/>
    <s v="RM04192022-9-1"/>
    <x v="738"/>
    <s v="PCS"/>
    <n v="90"/>
    <x v="1442"/>
    <n v="7.7544016040265249E-4"/>
    <n v="3.5797896144362387"/>
  </r>
  <r>
    <s v="Trims Raw Materials"/>
    <x v="27"/>
    <s v="CIPL-03623"/>
    <s v="UNIQLO"/>
    <s v="RM06072022-13-1"/>
    <x v="729"/>
    <s v="PCS"/>
    <n v="2345"/>
    <x v="1466"/>
    <n v="5.6172883523782991E-4"/>
    <n v="67.567254118632718"/>
  </r>
  <r>
    <s v="Trims Raw Materials"/>
    <x v="27"/>
    <s v="CIPL-03623"/>
    <s v="UNIQLO"/>
    <s v="RM06072022-13-1"/>
    <x v="729"/>
    <s v="PCS"/>
    <n v="89"/>
    <x v="1467"/>
    <n v="5.6074756629520539E-4"/>
    <n v="2.5599065334002731"/>
  </r>
  <r>
    <s v="Trims Raw Materials"/>
    <x v="27"/>
    <s v="CIPL-03623"/>
    <s v="UNIQLO"/>
    <s v="RM06072022-13-1"/>
    <x v="729"/>
    <s v="PCS"/>
    <n v="43"/>
    <x v="1316"/>
    <n v="5.5950065240739991E-4"/>
    <n v="1.2340585280535181"/>
  </r>
  <r>
    <s v="Trims Raw Materials"/>
    <x v="27"/>
    <s v="CIPL-03623"/>
    <s v="UNIQLO"/>
    <s v="RM06072022-13-1"/>
    <x v="729"/>
    <s v="PCS"/>
    <n v="38"/>
    <x v="1468"/>
    <n v="5.5986570285481666E-4"/>
    <n v="1.0912748967084831"/>
  </r>
  <r>
    <s v="Trims Raw Materials"/>
    <x v="27"/>
    <s v="CIPL-03623"/>
    <s v="UNIQLO"/>
    <s v="RM06072022-13-1"/>
    <x v="729"/>
    <s v="PCS"/>
    <n v="97"/>
    <x v="1469"/>
    <n v="5.6164579421180759E-4"/>
    <n v="2.7944796420385454"/>
  </r>
  <r>
    <s v="Trims Raw Materials"/>
    <x v="27"/>
    <s v="CIPL-03623"/>
    <s v="UNIQLO"/>
    <s v="RM06072022-13-1"/>
    <x v="729"/>
    <s v="PCS"/>
    <n v="55"/>
    <x v="1353"/>
    <n v="5.6034137464993543E-4"/>
    <n v="1.5808187756057466"/>
  </r>
  <r>
    <s v="Trims Raw Materials"/>
    <x v="27"/>
    <s v="CIPL-03623"/>
    <s v="UNIQLO"/>
    <s v="RM06072022-13-1"/>
    <x v="729"/>
    <s v="PCS"/>
    <n v="117"/>
    <x v="1470"/>
    <n v="5.6080484973235873E-4"/>
    <n v="3.3656141674186855"/>
  </r>
  <r>
    <s v="Trims Raw Materials"/>
    <x v="27"/>
    <s v="CIPL-03623"/>
    <s v="UNIQLO"/>
    <s v="RM06072022-13-1"/>
    <x v="729"/>
    <s v="PCS"/>
    <n v="43"/>
    <x v="1316"/>
    <n v="5.5950065240739991E-4"/>
    <n v="1.2340585280535181"/>
  </r>
  <r>
    <s v="Trims Raw Materials"/>
    <x v="27"/>
    <s v="CIPL-03623"/>
    <s v="UNIQLO"/>
    <s v="RM06072022-13-1"/>
    <x v="729"/>
    <s v="PCS"/>
    <n v="1444"/>
    <x v="1471"/>
    <n v="5.6165573092592166E-4"/>
    <n v="41.601030875457042"/>
  </r>
  <r>
    <s v="Trims Raw Materials"/>
    <x v="27"/>
    <s v="CIPL-03623"/>
    <s v="UNIQLO"/>
    <s v="RM06072022-13-1"/>
    <x v="729"/>
    <s v="PCS"/>
    <n v="39"/>
    <x v="1432"/>
    <n v="5.6080484973235895E-4"/>
    <n v="1.1218713891395622"/>
  </r>
  <r>
    <s v="Trims Raw Materials"/>
    <x v="27"/>
    <s v="CIPL-03623"/>
    <s v="UNIQLO"/>
    <s v="RM06072022-13-1"/>
    <x v="729"/>
    <s v="PCS"/>
    <n v="3583"/>
    <x v="1472"/>
    <n v="5.6175391941690829E-4"/>
    <n v="103.24276429327078"/>
  </r>
  <r>
    <s v="Trims Raw Materials"/>
    <x v="27"/>
    <s v="CIPL-03623"/>
    <s v="UNIQLO"/>
    <s v="RM06072022-13-1"/>
    <x v="729"/>
    <s v="PCS"/>
    <n v="2746"/>
    <x v="1473"/>
    <n v="5.6151964105576144E-4"/>
    <n v="79.091932934339127"/>
  </r>
  <r>
    <s v="Trims Raw Materials"/>
    <x v="27"/>
    <s v="CIPL-03623"/>
    <s v="UNIQLO"/>
    <s v="RM06072022-13-1"/>
    <x v="729"/>
    <s v="PCS"/>
    <n v="5630"/>
    <x v="1474"/>
    <n v="5.6138802157674388E-4"/>
    <n v="162.12061456147705"/>
  </r>
  <r>
    <s v="Trims Raw Materials"/>
    <x v="27"/>
    <s v="CIPL-03623"/>
    <s v="UNIQLO"/>
    <s v="RM06072022-13-1"/>
    <x v="729"/>
    <s v="PCS"/>
    <n v="2929"/>
    <x v="1475"/>
    <n v="5.6200760633922145E-4"/>
    <n v="84.436120278967579"/>
  </r>
  <r>
    <s v="Trims Raw Materials"/>
    <x v="27"/>
    <s v="CIPL-03623"/>
    <s v="UNIQLO"/>
    <s v="RM06072022-13-1"/>
    <x v="729"/>
    <s v="PCS"/>
    <n v="2127"/>
    <x v="1476"/>
    <n v="5.6181155160391332E-4"/>
    <n v="61.294973170261528"/>
  </r>
  <r>
    <s v="Trims Raw Materials"/>
    <x v="27"/>
    <s v="CIPL-03623"/>
    <s v="UNIQLO"/>
    <s v="RM06072022-13-1"/>
    <x v="729"/>
    <s v="PCS"/>
    <n v="3541"/>
    <x v="1477"/>
    <n v="5.6162263914636106E-4"/>
    <n v="102.00870576521729"/>
  </r>
  <r>
    <s v="Trims Raw Materials"/>
    <x v="27"/>
    <s v="CIPL-03623"/>
    <s v="UNIQLO"/>
    <s v="RM06072022-13-1"/>
    <x v="729"/>
    <s v="PCS"/>
    <n v="4177"/>
    <x v="1478"/>
    <n v="5.6174345057560034E-4"/>
    <n v="120.35640239305427"/>
  </r>
  <r>
    <s v="Trims Raw Materials"/>
    <x v="27"/>
    <s v="CIPL-03623"/>
    <s v="UNIQLO"/>
    <s v="RM06072022-13-1"/>
    <x v="729"/>
    <s v="PCS"/>
    <n v="1867"/>
    <x v="1479"/>
    <n v="5.6177424994492632E-4"/>
    <n v="53.798832524647182"/>
  </r>
  <r>
    <s v="Trims Raw Materials"/>
    <x v="27"/>
    <s v="CIPL-03623"/>
    <s v="UNIQLO"/>
    <s v="RM06072022-13-1"/>
    <x v="729"/>
    <s v="PCS"/>
    <n v="1514"/>
    <x v="1480"/>
    <n v="5.6169047285881254E-4"/>
    <n v="43.620399375908235"/>
  </r>
  <r>
    <s v="Trims Raw Materials"/>
    <x v="27"/>
    <s v="CIPL-03623"/>
    <s v="UNIQLO"/>
    <s v="RM06072022-13-1"/>
    <x v="729"/>
    <s v="PCS"/>
    <n v="872"/>
    <x v="1481"/>
    <n v="5.6183384945663836E-4"/>
    <n v="25.129919116726185"/>
  </r>
  <r>
    <s v="Trims Raw Materials"/>
    <x v="27"/>
    <s v="CIPL-03623"/>
    <s v="UNIQLO"/>
    <s v="RM06072022-13-1"/>
    <x v="729"/>
    <s v="PCS"/>
    <n v="69"/>
    <x v="1482"/>
    <n v="5.6191315971206707E-4"/>
    <n v="1.9887720080201325"/>
  </r>
  <r>
    <s v="Trims Raw Materials"/>
    <x v="27"/>
    <s v="CIPL-03626"/>
    <s v="UNIQLO"/>
    <s v="RM05152022-54-1"/>
    <x v="739"/>
    <s v="PCS"/>
    <n v="379"/>
    <x v="1483"/>
    <n v="5.6134292106815376E-4"/>
    <n v="10.912748967084831"/>
  </r>
  <r>
    <s v="Trims Raw Materials"/>
    <x v="27"/>
    <s v="CIPL-03626"/>
    <s v="UNIQLO"/>
    <s v="RM05152022-54-1"/>
    <x v="739"/>
    <s v="PCS"/>
    <n v="619"/>
    <x v="1484"/>
    <n v="5.6115900759017197E-4"/>
    <n v="17.817357425698319"/>
  </r>
  <r>
    <s v="Trims Raw Materials"/>
    <x v="27"/>
    <s v="CIPL-03626"/>
    <s v="UNIQLO"/>
    <s v="RM05152022-54-1"/>
    <x v="739"/>
    <s v="PCS"/>
    <n v="73"/>
    <x v="1279"/>
    <n v="5.6108420457655925E-4"/>
    <n v="2.1009591469340889"/>
  </r>
  <r>
    <s v="Trims Raw Materials"/>
    <x v="27"/>
    <s v="CIPL-03626"/>
    <s v="UNIQLO"/>
    <s v="RM05152022-54-1"/>
    <x v="739"/>
    <s v="PCS"/>
    <n v="73"/>
    <x v="1279"/>
    <n v="5.6108420457655925E-4"/>
    <n v="2.1009591469340889"/>
  </r>
  <r>
    <s v="Trims Raw Materials"/>
    <x v="27"/>
    <s v="CIPL-03626"/>
    <s v="UNIQLO"/>
    <s v="RM05152022-54-1"/>
    <x v="739"/>
    <s v="PCS"/>
    <n v="859"/>
    <x v="1485"/>
    <n v="5.6107786299394941E-4"/>
    <n v="24.721965884311807"/>
  </r>
  <r>
    <s v="Trims Raw Materials"/>
    <x v="27"/>
    <s v="CIPL-03626"/>
    <s v="UNIQLO"/>
    <s v="RM05152022-54-1"/>
    <x v="739"/>
    <s v="PCS"/>
    <n v="514"/>
    <x v="1486"/>
    <n v="5.6129086737715696E-4"/>
    <n v="14.798503505831858"/>
  </r>
  <r>
    <s v="Trims Raw Materials"/>
    <x v="27"/>
    <s v="CIPL-03626"/>
    <s v="UNIQLO"/>
    <s v="RM05152022-54-1"/>
    <x v="739"/>
    <s v="PCS"/>
    <n v="1570"/>
    <x v="1487"/>
    <n v="5.6103215916768765E-4"/>
    <n v="45.180820489893286"/>
  </r>
  <r>
    <s v="Trims Raw Materials"/>
    <x v="27"/>
    <s v="CIPL-03626"/>
    <s v="UNIQLO"/>
    <s v="RM05152022-54-1"/>
    <x v="739"/>
    <s v="PCS"/>
    <n v="13207"/>
    <x v="1488"/>
    <n v="5.610982283716456E-4"/>
    <n v="380.11042430210432"/>
  </r>
  <r>
    <s v="Trims Raw Materials"/>
    <x v="27"/>
    <s v="CIPL-03626"/>
    <s v="UNIQLO"/>
    <s v="RM05152022-54-1"/>
    <x v="739"/>
    <s v="PCS"/>
    <n v="362"/>
    <x v="1489"/>
    <n v="5.6134002261758805E-4"/>
    <n v="10.423205088187565"/>
  </r>
  <r>
    <s v="Trims Raw Materials"/>
    <x v="27"/>
    <s v="CIPL-03626"/>
    <s v="UNIQLO"/>
    <s v="RM05152022-54-1"/>
    <x v="739"/>
    <s v="PCS"/>
    <n v="1323"/>
    <x v="1490"/>
    <n v="5.6117478902717303E-4"/>
    <n v="38.082434245882958"/>
  </r>
  <r>
    <s v="Trims Raw Materials"/>
    <x v="27"/>
    <s v="CIPL-03626"/>
    <s v="UNIQLO"/>
    <s v="RM05152022-54-1"/>
    <x v="739"/>
    <s v="PCS"/>
    <n v="14008"/>
    <x v="1491"/>
    <n v="5.6110656512903354E-4"/>
    <n v="403.16998076432748"/>
  </r>
  <r>
    <s v="Trims Raw Materials"/>
    <x v="27"/>
    <s v="CIPL-03626"/>
    <s v="UNIQLO"/>
    <s v="RM05152022-54-1"/>
    <x v="739"/>
    <s v="PCS"/>
    <n v="1843"/>
    <x v="1492"/>
    <n v="5.6110637258847702E-4"/>
    <n v="53.044119044680571"/>
  </r>
  <r>
    <s v="Trims Raw Materials"/>
    <x v="27"/>
    <s v="CIPL-03626"/>
    <s v="UNIQLO"/>
    <s v="RM05152022-54-1"/>
    <x v="739"/>
    <s v="PCS"/>
    <n v="587"/>
    <x v="1493"/>
    <n v="5.6126516655186965E-4"/>
    <n v="16.899462652765948"/>
  </r>
  <r>
    <s v="Trims Raw Materials"/>
    <x v="27"/>
    <s v="CIPL-03626"/>
    <s v="UNIQLO"/>
    <s v="RM05152022-54-1"/>
    <x v="739"/>
    <s v="PCS"/>
    <n v="49"/>
    <x v="1341"/>
    <n v="5.5997248631902688E-4"/>
    <n v="1.4074386518296322"/>
  </r>
  <r>
    <s v="Trims Raw Materials"/>
    <x v="27"/>
    <s v="CIPL-03626"/>
    <s v="UNIQLO"/>
    <s v="RM05152022-54-1"/>
    <x v="739"/>
    <s v="PCS"/>
    <n v="137"/>
    <x v="1494"/>
    <n v="5.6166075627143281E-4"/>
    <n v="3.9469475236091869"/>
  </r>
  <r>
    <s v="Trims Raw Materials"/>
    <x v="27"/>
    <s v="CIPL-03626"/>
    <s v="UNIQLO"/>
    <s v="RM05152022-54-1"/>
    <x v="739"/>
    <s v="PCS"/>
    <n v="512"/>
    <x v="1292"/>
    <n v="5.6115336126894672E-4"/>
    <n v="14.7373105209697"/>
  </r>
  <r>
    <s v="Trims Raw Materials"/>
    <x v="27"/>
    <s v="CIPL-03626"/>
    <s v="UNIQLO"/>
    <s v="RM05152022-54-1"/>
    <x v="739"/>
    <s v="PCS"/>
    <n v="2132"/>
    <x v="1495"/>
    <n v="5.6114680390902496E-4"/>
    <n v="61.366364985934041"/>
  </r>
  <r>
    <s v="Trims Raw Materials"/>
    <x v="27"/>
    <s v="CIPL-03626"/>
    <s v="UNIQLO"/>
    <s v="RM05152022-54-1"/>
    <x v="739"/>
    <s v="PCS"/>
    <n v="17585"/>
    <x v="1336"/>
    <n v="5.6110201672435905E-4"/>
    <n v="506.11697896409788"/>
  </r>
  <r>
    <s v="Trims Raw Materials"/>
    <x v="27"/>
    <s v="CIPL-03626"/>
    <s v="UNIQLO"/>
    <s v="RM05152022-54-1"/>
    <x v="739"/>
    <s v="PCS"/>
    <n v="870"/>
    <x v="1496"/>
    <n v="5.6106855107235828E-4"/>
    <n v="25.038129639432949"/>
  </r>
  <r>
    <s v="Trims Raw Materials"/>
    <x v="27"/>
    <s v="CIPL-03626"/>
    <s v="UNIQLO"/>
    <s v="RM05152022-54-1"/>
    <x v="739"/>
    <s v="PCS"/>
    <n v="488"/>
    <x v="1497"/>
    <n v="5.6104513496976272E-4"/>
    <n v="14.043790025865244"/>
  </r>
  <r>
    <s v="Trims Raw Materials"/>
    <x v="27"/>
    <s v="CIPL-03626"/>
    <s v="UNIQLO"/>
    <s v="RM05152022-54-1"/>
    <x v="739"/>
    <s v="PCS"/>
    <n v="6338"/>
    <x v="1498"/>
    <n v="5.6110569171549077E-4"/>
    <n v="182.4162878740928"/>
  </r>
  <r>
    <s v="Trims Raw Materials"/>
    <x v="27"/>
    <s v="CIPL-03626"/>
    <s v="UNIQLO"/>
    <s v="RM05152022-54-1"/>
    <x v="739"/>
    <s v="PCS"/>
    <n v="1121"/>
    <x v="1499"/>
    <n v="5.6119597143438607E-4"/>
    <n v="32.269100683977946"/>
  </r>
  <r>
    <s v="Trims Raw Materials"/>
    <x v="27"/>
    <s v="CIPL-03626"/>
    <s v="UNIQLO"/>
    <s v="RM05152022-54-1"/>
    <x v="739"/>
    <s v="PCS"/>
    <n v="1446"/>
    <x v="1500"/>
    <n v="5.6115389839401792E-4"/>
    <n v="41.62142853707774"/>
  </r>
  <r>
    <s v="Trims Raw Materials"/>
    <x v="27"/>
    <s v="CIPL-03622"/>
    <s v="NAUTICA"/>
    <s v="RM05302022-1-4"/>
    <x v="740"/>
    <s v="PCS"/>
    <n v="6790"/>
    <x v="1501"/>
    <n v="1.1929848621579269E-3"/>
    <n v="415.50036721405235"/>
  </r>
  <r>
    <s v="Trims Raw Materials"/>
    <x v="27"/>
    <s v="CIPL-03622"/>
    <s v="NAUTICA"/>
    <s v="RM05302022-1-4"/>
    <x v="740"/>
    <s v="PCS"/>
    <n v="3755"/>
    <x v="1502"/>
    <n v="1.1929848621579271E-3"/>
    <n v="229.77965815740305"/>
  </r>
  <r>
    <s v="Trims Raw Materials"/>
    <x v="27"/>
    <s v="CIPL-03622"/>
    <s v="NAUTICA"/>
    <s v="RM05302022-1-4"/>
    <x v="740"/>
    <s v="PCS"/>
    <n v="5240"/>
    <x v="1501"/>
    <n v="1.1929848621579269E-3"/>
    <n v="320.65124067770756"/>
  </r>
  <r>
    <s v="Trims Raw Materials"/>
    <x v="27"/>
    <s v="CIPL-03622"/>
    <s v="NAUTICA"/>
    <s v="RM05302022-1-4"/>
    <x v="740"/>
    <s v="PCS"/>
    <n v="1865"/>
    <x v="1502"/>
    <n v="1.1929848621579271E-3"/>
    <n v="114.12491676792455"/>
  </r>
  <r>
    <s v="Trims Raw Materials"/>
    <x v="27"/>
    <s v="CIPL-03622"/>
    <s v="NAUTICA"/>
    <s v="RM05302022-1-4"/>
    <x v="740"/>
    <s v="PCS"/>
    <n v="2090"/>
    <x v="1502"/>
    <n v="1.1929848621579271E-3"/>
    <n v="127.89333836191008"/>
  </r>
  <r>
    <s v="Trims Raw Materials"/>
    <x v="27"/>
    <s v="CIPL-03622"/>
    <s v="NAUTICA"/>
    <s v="RM05302022-1-4"/>
    <x v="740"/>
    <s v="PCS"/>
    <n v="2200"/>
    <x v="1501"/>
    <n v="1.1929848621579269E-3"/>
    <n v="134.62456669674745"/>
  </r>
  <r>
    <s v="Trims Raw Materials"/>
    <x v="27"/>
    <s v="CIPL-03622"/>
    <s v="NAUTICA"/>
    <s v="RM05302022-1-4"/>
    <x v="740"/>
    <s v="PCS"/>
    <n v="6190"/>
    <x v="1501"/>
    <n v="1.1929848621579269E-3"/>
    <n v="378.78457629675756"/>
  </r>
  <r>
    <s v="Trims Raw Materials"/>
    <x v="27"/>
    <s v="CIPL-03622"/>
    <s v="NAUTICA"/>
    <s v="RM05302022-1-4"/>
    <x v="740"/>
    <s v="PCS"/>
    <n v="3860"/>
    <x v="1501"/>
    <n v="1.1929848621579269E-3"/>
    <n v="236.2049215679296"/>
  </r>
  <r>
    <s v="Trims Raw Materials"/>
    <x v="27"/>
    <s v="CIPL-03622"/>
    <s v="NAUTICA"/>
    <s v="RM05302022-1-4"/>
    <x v="740"/>
    <s v="PCS"/>
    <n v="3925"/>
    <x v="1501"/>
    <n v="1.1929848621579269E-3"/>
    <n v="240.18246558396987"/>
  </r>
  <r>
    <s v="Trims Raw Materials"/>
    <x v="27"/>
    <s v="CIPL-03622"/>
    <s v="NAUTICA"/>
    <s v="RM05302022-1-4"/>
    <x v="740"/>
    <s v="PCS"/>
    <n v="1300"/>
    <x v="1501"/>
    <n v="1.1929848621579269E-3"/>
    <n v="79.550880320805305"/>
  </r>
  <r>
    <s v="Trims Raw Materials"/>
    <x v="27"/>
    <s v="CIPL-03581"/>
    <s v="UNIQLO"/>
    <s v="RM04112022-9-1"/>
    <x v="730"/>
    <s v="PCS"/>
    <n v="202"/>
    <x v="1305"/>
    <n v="5.6105723715348056E-4"/>
    <n v="5.8133335619050035"/>
  </r>
  <r>
    <s v="Trims Raw Materials"/>
    <x v="27"/>
    <s v="CIPL-03581"/>
    <s v="UNIQLO"/>
    <s v="RM04112022-9-1"/>
    <x v="730"/>
    <s v="PCS"/>
    <n v="404"/>
    <x v="1305"/>
    <n v="5.6105723715348056E-4"/>
    <n v="11.626667123810007"/>
  </r>
  <r>
    <s v="Trims Raw Materials"/>
    <x v="27"/>
    <s v="CIPL-03581"/>
    <s v="UNIQLO"/>
    <s v="RM04112022-9-1"/>
    <x v="730"/>
    <s v="PCS"/>
    <n v="354"/>
    <x v="1503"/>
    <n v="5.6110728686241482E-4"/>
    <n v="10.188631979549294"/>
  </r>
  <r>
    <s v="Trims Raw Materials"/>
    <x v="27"/>
    <s v="CIPL-03581"/>
    <s v="UNIQLO"/>
    <s v="RM04112022-9-1"/>
    <x v="730"/>
    <s v="PCS"/>
    <n v="202"/>
    <x v="1305"/>
    <n v="5.6105723715348056E-4"/>
    <n v="5.8133335619050035"/>
  </r>
  <r>
    <s v="Trims Raw Materials"/>
    <x v="27"/>
    <s v="CIPL-03581"/>
    <s v="UNIQLO"/>
    <s v="RM04112022-9-1"/>
    <x v="730"/>
    <s v="PCS"/>
    <n v="152"/>
    <x v="1386"/>
    <n v="5.6117380029139336E-4"/>
    <n v="4.3752984176442924"/>
  </r>
  <r>
    <s v="Trims Raw Materials"/>
    <x v="27"/>
    <s v="CIPL-03581"/>
    <s v="UNIQLO"/>
    <s v="RM04112022-9-1"/>
    <x v="730"/>
    <s v="PCS"/>
    <n v="404"/>
    <x v="1305"/>
    <n v="5.6105723715348056E-4"/>
    <n v="11.626667123810007"/>
  </r>
  <r>
    <s v="Trims Raw Materials"/>
    <x v="27"/>
    <s v="CIPL-03581"/>
    <s v="UNIQLO"/>
    <s v="RM04112022-9-1"/>
    <x v="730"/>
    <s v="PCS"/>
    <n v="455"/>
    <x v="1378"/>
    <n v="5.6109617692702497E-4"/>
    <n v="13.095298760501796"/>
  </r>
  <r>
    <s v="Trims Raw Materials"/>
    <x v="27"/>
    <s v="CIPL-03581"/>
    <s v="UNIQLO"/>
    <s v="RM04112022-9-1"/>
    <x v="730"/>
    <s v="PCS"/>
    <n v="303"/>
    <x v="1305"/>
    <n v="5.6105723715348056E-4"/>
    <n v="8.7200003428575048"/>
  </r>
  <r>
    <s v="Trims Raw Materials"/>
    <x v="27"/>
    <s v="CIPL-03581"/>
    <s v="UNIQLO"/>
    <s v="RM04112022-9-1"/>
    <x v="730"/>
    <s v="PCS"/>
    <n v="202"/>
    <x v="1305"/>
    <n v="5.6105723715348056E-4"/>
    <n v="5.8133335619050035"/>
  </r>
  <r>
    <s v="Trims Raw Materials"/>
    <x v="27"/>
    <s v="CIPL-03581"/>
    <s v="UNIQLO"/>
    <s v="RM04112022-9-1"/>
    <x v="730"/>
    <s v="PCS"/>
    <n v="152"/>
    <x v="1386"/>
    <n v="5.6117380029139336E-4"/>
    <n v="4.3752984176442924"/>
  </r>
  <r>
    <s v="Trims Raw Materials"/>
    <x v="27"/>
    <s v="CIPL-03581"/>
    <s v="UNIQLO"/>
    <s v="RM04112022-9-1"/>
    <x v="730"/>
    <s v="PCS"/>
    <n v="657"/>
    <x v="1504"/>
    <n v="5.6108420457655925E-4"/>
    <n v="18.908632322406799"/>
  </r>
  <r>
    <s v="Trims Raw Materials"/>
    <x v="27"/>
    <s v="CIPL-03581"/>
    <s v="UNIQLO"/>
    <s v="RM04112022-9-1"/>
    <x v="730"/>
    <s v="PCS"/>
    <n v="303"/>
    <x v="1305"/>
    <n v="5.6105723715348056E-4"/>
    <n v="8.7200003428575048"/>
  </r>
  <r>
    <s v="Trims Raw Materials"/>
    <x v="27"/>
    <s v="CIPL-03581"/>
    <s v="UNIQLO"/>
    <s v="RM04122022-19-1"/>
    <x v="741"/>
    <s v="PCS"/>
    <n v="778"/>
    <x v="1505"/>
    <n v="5.6122424106658264E-4"/>
    <n v="22.396632459549799"/>
  </r>
  <r>
    <s v="Trims Raw Materials"/>
    <x v="27"/>
    <s v="CIPL-03581"/>
    <s v="UNIQLO"/>
    <s v="RM04122022-19-1"/>
    <x v="741"/>
    <s v="PCS"/>
    <n v="4763"/>
    <x v="1506"/>
    <n v="5.6109278228933781E-4"/>
    <n v="137.0824849220441"/>
  </r>
  <r>
    <s v="Trims Raw Materials"/>
    <x v="27"/>
    <s v="CIPL-03581"/>
    <s v="UNIQLO"/>
    <s v="RM04122022-19-1"/>
    <x v="741"/>
    <s v="PCS"/>
    <n v="2086"/>
    <x v="1507"/>
    <n v="5.6112990440425976E-4"/>
    <n v="60.040516980587277"/>
  </r>
  <r>
    <s v="Trims Raw Materials"/>
    <x v="27"/>
    <s v="CIPL-03581"/>
    <s v="UNIQLO"/>
    <s v="RM04122022-19-1"/>
    <x v="741"/>
    <s v="PCS"/>
    <n v="1171"/>
    <x v="1508"/>
    <n v="5.6100512162963144E-4"/>
    <n v="33.696936997428296"/>
  </r>
  <r>
    <s v="Trims Raw Materials"/>
    <x v="27"/>
    <s v="CIPL-03581"/>
    <s v="UNIQLO"/>
    <s v="RM04122022-19-1"/>
    <x v="741"/>
    <s v="PCS"/>
    <n v="60"/>
    <x v="1509"/>
    <n v="5.6004011584636021E-4"/>
    <n v="1.7236024069507816"/>
  </r>
  <r>
    <s v="Trims Raw Materials"/>
    <x v="27"/>
    <s v="CIPL-03581"/>
    <s v="UNIQLO"/>
    <s v="RM04122022-19-1"/>
    <x v="741"/>
    <s v="PCS"/>
    <n v="716"/>
    <x v="1510"/>
    <n v="5.6122495493975101E-4"/>
    <n v="20.611837067736861"/>
  </r>
  <r>
    <s v="Trims Raw Materials"/>
    <x v="27"/>
    <s v="CIPL-03581"/>
    <s v="UNIQLO"/>
    <s v="RM04122022-19-1"/>
    <x v="741"/>
    <s v="PCS"/>
    <n v="3353"/>
    <x v="1511"/>
    <n v="5.6109070313839873E-4"/>
    <n v="96.501337127623046"/>
  </r>
  <r>
    <s v="Trims Raw Materials"/>
    <x v="27"/>
    <s v="CIPL-03581"/>
    <s v="UNIQLO"/>
    <s v="RM04122022-19-1"/>
    <x v="741"/>
    <s v="PCS"/>
    <n v="731"/>
    <x v="1512"/>
    <n v="5.6086064427032496E-4"/>
    <n v="21.029989130961606"/>
  </r>
  <r>
    <s v="Trims Raw Materials"/>
    <x v="27"/>
    <s v="CIPL-03581"/>
    <s v="UNIQLO"/>
    <s v="RM04122022-19-1"/>
    <x v="741"/>
    <s v="PCS"/>
    <n v="756"/>
    <x v="1513"/>
    <n v="5.6098692922902519E-4"/>
    <n v="21.754106118497141"/>
  </r>
  <r>
    <s v="Trims Raw Materials"/>
    <x v="27"/>
    <s v="CIPL-03581"/>
    <s v="UNIQLO"/>
    <s v="RM04122022-19-1"/>
    <x v="741"/>
    <s v="PCS"/>
    <n v="2253"/>
    <x v="1514"/>
    <n v="5.6110354738867429E-4"/>
    <n v="64.844166292266678"/>
  </r>
  <r>
    <s v="Trims Raw Materials"/>
    <x v="27"/>
    <s v="CIPL-03581"/>
    <s v="UNIQLO"/>
    <s v="RM04122022-19-1"/>
    <x v="741"/>
    <s v="PCS"/>
    <n v="3362"/>
    <x v="1515"/>
    <n v="5.6112633215121973E-4"/>
    <n v="96.766506728692335"/>
  </r>
  <r>
    <s v="Trims Raw Materials"/>
    <x v="27"/>
    <s v="CIPL-03581"/>
    <s v="UNIQLO"/>
    <s v="RM04122022-19-1"/>
    <x v="741"/>
    <s v="PCS"/>
    <n v="924"/>
    <x v="1516"/>
    <n v="5.6098692922902508E-4"/>
    <n v="26.588351922607615"/>
  </r>
  <r>
    <s v="Trims Raw Materials"/>
    <x v="27"/>
    <s v="CIPL-03581"/>
    <s v="UNIQLO"/>
    <s v="RM04122022-19-1"/>
    <x v="741"/>
    <s v="PCS"/>
    <n v="310"/>
    <x v="1431"/>
    <n v="5.6057460727205815E-4"/>
    <n v="8.9137781282543376"/>
  </r>
  <r>
    <s v="Trims Raw Materials"/>
    <x v="27"/>
    <s v="CIPL-03581"/>
    <s v="UNIQLO"/>
    <s v="RM04122022-19-1"/>
    <x v="741"/>
    <s v="PCS"/>
    <n v="607"/>
    <x v="1517"/>
    <n v="5.6111561473820126E-4"/>
    <n v="17.470597178146086"/>
  </r>
  <r>
    <s v="Trims Raw Materials"/>
    <x v="27"/>
    <s v="CIPL-03581"/>
    <s v="UNIQLO"/>
    <s v="RM04122022-19-1"/>
    <x v="741"/>
    <s v="PCS"/>
    <n v="569"/>
    <x v="1518"/>
    <n v="5.6119908864253978E-4"/>
    <n v="16.379322281437606"/>
  </r>
  <r>
    <s v="Trims Raw Materials"/>
    <x v="27"/>
    <s v="CIPL-03581"/>
    <s v="UNIQLO"/>
    <s v="RM04122022-19-1"/>
    <x v="741"/>
    <s v="PCS"/>
    <n v="5796"/>
    <x v="1519"/>
    <n v="5.6108984372714075E-4"/>
    <n v="166.81207673424245"/>
  </r>
  <r>
    <s v="Trims Raw Materials"/>
    <x v="27"/>
    <s v="CIPL-03581"/>
    <s v="UNIQLO"/>
    <s v="RM04122022-19-1"/>
    <x v="741"/>
    <s v="PCS"/>
    <n v="756"/>
    <x v="1351"/>
    <n v="5.6098692922902519E-4"/>
    <n v="21.754106118497145"/>
  </r>
  <r>
    <s v="Trims Raw Materials"/>
    <x v="27"/>
    <s v="CIPL-03581"/>
    <s v="UNIQLO"/>
    <s v="RM04122022-19-1"/>
    <x v="741"/>
    <s v="PCS"/>
    <n v="3592"/>
    <x v="1520"/>
    <n v="5.6112135985963746E-4"/>
    <n v="103.38554792461581"/>
  </r>
  <r>
    <s v="Trims Raw Materials"/>
    <x v="27"/>
    <s v="CIPL-03581"/>
    <s v="UNIQLO"/>
    <s v="RM04122022-19-1"/>
    <x v="741"/>
    <s v="PCS"/>
    <n v="5814"/>
    <x v="1521"/>
    <n v="5.6113105200915228E-4"/>
    <n v="167.34241593638123"/>
  </r>
  <r>
    <s v="Trims Raw Materials"/>
    <x v="27"/>
    <s v="CIPL-03581"/>
    <s v="UNIQLO"/>
    <s v="RM04122022-19-1"/>
    <x v="741"/>
    <s v="PCS"/>
    <n v="7508"/>
    <x v="1522"/>
    <n v="5.6108529289957375E-4"/>
    <n v="216.08262837908995"/>
  </r>
  <r>
    <s v="Trims Raw Materials"/>
    <x v="27"/>
    <s v="CIPL-03581"/>
    <s v="UNIQLO"/>
    <s v="RM04122022-19-1"/>
    <x v="741"/>
    <s v="PCS"/>
    <n v="3145"/>
    <x v="1523"/>
    <n v="5.6108853479870701E-4"/>
    <n v="90.514623441941936"/>
  </r>
  <r>
    <s v="Trims Raw Materials"/>
    <x v="27"/>
    <s v="CIPL-03581"/>
    <s v="UNIQLO"/>
    <s v="RM04122022-19-4"/>
    <x v="742"/>
    <s v="PCS"/>
    <n v="135"/>
    <x v="1274"/>
    <n v="5.6114473145946935E-4"/>
    <n v="3.8857545387470283"/>
  </r>
  <r>
    <s v="Trims Raw Materials"/>
    <x v="27"/>
    <s v="CIPL-03581"/>
    <s v="UNIQLO"/>
    <s v="RM04122022-19-4"/>
    <x v="742"/>
    <s v="PCS"/>
    <n v="106"/>
    <x v="1318"/>
    <n v="5.6085294620317639E-4"/>
    <n v="3.0494504122975368"/>
  </r>
  <r>
    <s v="Trims Raw Materials"/>
    <x v="27"/>
    <s v="CIPL-03581"/>
    <s v="UNIQLO"/>
    <s v="RM04122022-19-4"/>
    <x v="742"/>
    <s v="PCS"/>
    <n v="100"/>
    <x v="1524"/>
    <n v="5.6070288521422565E-4"/>
    <n v="2.8760702885214222"/>
  </r>
  <r>
    <s v="Trims Raw Materials"/>
    <x v="27"/>
    <s v="CIPL-03581"/>
    <s v="UNIQLO"/>
    <s v="RM04122022-19-4"/>
    <x v="742"/>
    <s v="PCS"/>
    <n v="122"/>
    <x v="1349"/>
    <n v="5.6063769478459954E-4"/>
    <n v="3.5083977987637214"/>
  </r>
  <r>
    <s v="Trims Raw Materials"/>
    <x v="27"/>
    <s v="CIPL-03581"/>
    <s v="UNIQLO"/>
    <s v="RM04122022-19-4"/>
    <x v="742"/>
    <s v="PCS"/>
    <n v="87"/>
    <x v="1525"/>
    <n v="5.62211256879023E-4"/>
    <n v="2.5089123793484749"/>
  </r>
  <r>
    <s v="Trims Raw Materials"/>
    <x v="27"/>
    <s v="CIPL-03581"/>
    <s v="UNIQLO"/>
    <s v="RM04122022-19-4"/>
    <x v="742"/>
    <s v="PCS"/>
    <n v="57"/>
    <x v="1273"/>
    <n v="5.6160983277025219E-4"/>
    <n v="1.6420117604679045"/>
  </r>
  <r>
    <s v="Trims Raw Materials"/>
    <x v="27"/>
    <s v="CIPL-03581"/>
    <s v="UNIQLO"/>
    <s v="RM04122022-19-4"/>
    <x v="742"/>
    <s v="PCS"/>
    <n v="123"/>
    <x v="1433"/>
    <n v="5.6092919670569204E-4"/>
    <n v="3.5389942911948005"/>
  </r>
  <r>
    <s v="Trims Raw Materials"/>
    <x v="27"/>
    <s v="CIPL-03581"/>
    <s v="UNIQLO"/>
    <s v="RM04122022-19-4"/>
    <x v="742"/>
    <s v="PCS"/>
    <n v="82"/>
    <x v="1526"/>
    <n v="5.601209413790267E-4"/>
    <n v="2.3559299171930803"/>
  </r>
  <r>
    <s v="Trims Raw Materials"/>
    <x v="27"/>
    <s v="CIPL-03581"/>
    <s v="UNIQLO"/>
    <s v="RM04122022-19-4"/>
    <x v="742"/>
    <s v="PCS"/>
    <n v="106"/>
    <x v="1318"/>
    <n v="5.6085294620317639E-4"/>
    <n v="3.0494504122975368"/>
  </r>
  <r>
    <s v="Trims Raw Materials"/>
    <x v="27"/>
    <s v="CIPL-03581"/>
    <s v="UNIQLO"/>
    <s v="RM04122022-19-4"/>
    <x v="742"/>
    <s v="PCS"/>
    <n v="125"/>
    <x v="1527"/>
    <n v="5.6149820845566431E-4"/>
    <n v="3.6001872760569578"/>
  </r>
  <r>
    <s v="Trims Raw Materials"/>
    <x v="27"/>
    <s v="CIPL-03591"/>
    <s v="UNIQLO"/>
    <s v="RM04212022-2-1"/>
    <x v="732"/>
    <s v="PCS"/>
    <n v="208"/>
    <x v="1393"/>
    <n v="5.6590307563901662E-4"/>
    <n v="6.0377078397329154"/>
  </r>
  <r>
    <s v="Trims Raw Materials"/>
    <x v="27"/>
    <s v="CIPL-03591"/>
    <s v="UNIQLO"/>
    <s v="RM04212022-2-1"/>
    <x v="732"/>
    <s v="PCS"/>
    <n v="2483"/>
    <x v="1528"/>
    <n v="5.6662376725932946E-4"/>
    <n v="72.166926814104897"/>
  </r>
  <r>
    <s v="Trims Raw Materials"/>
    <x v="27"/>
    <s v="CIPL-03591"/>
    <s v="UNIQLO"/>
    <s v="RM04212022-2-1"/>
    <x v="732"/>
    <s v="PCS"/>
    <n v="2027"/>
    <x v="1529"/>
    <n v="5.6667271408373198E-4"/>
    <n v="58.918645591447763"/>
  </r>
  <r>
    <s v="Trims Raw Materials"/>
    <x v="27"/>
    <s v="CIPL-03591"/>
    <s v="UNIQLO"/>
    <s v="RM04212022-2-1"/>
    <x v="732"/>
    <s v="PCS"/>
    <n v="2673"/>
    <x v="1530"/>
    <n v="5.666640902805268E-4"/>
    <n v="77.694693113319858"/>
  </r>
  <r>
    <s v="Trims Raw Materials"/>
    <x v="27"/>
    <s v="CIPL-03591"/>
    <s v="UNIQLO"/>
    <s v="RM04212022-2-1"/>
    <x v="732"/>
    <s v="PCS"/>
    <n v="57"/>
    <x v="1531"/>
    <n v="5.6858635243199434E-4"/>
    <n v="1.6624094220886234"/>
  </r>
  <r>
    <s v="Trims Raw Materials"/>
    <x v="27"/>
    <s v="CIPL-03591"/>
    <s v="UNIQLO"/>
    <s v="RM04212022-2-1"/>
    <x v="732"/>
    <s v="PCS"/>
    <n v="516"/>
    <x v="1532"/>
    <n v="5.6682194193614672E-4"/>
    <n v="15.002480122039048"/>
  </r>
  <r>
    <s v="Trims Raw Materials"/>
    <x v="27"/>
    <s v="CIPL-03591"/>
    <s v="UNIQLO"/>
    <s v="RM04212022-2-1"/>
    <x v="732"/>
    <s v="PCS"/>
    <n v="476"/>
    <x v="1533"/>
    <n v="5.6641718245313338E-4"/>
    <n v="13.829614578847691"/>
  </r>
  <r>
    <s v="Trims Raw Materials"/>
    <x v="27"/>
    <s v="CIPL-03591"/>
    <s v="UNIQLO"/>
    <s v="RM04212022-2-1"/>
    <x v="732"/>
    <s v="PCS"/>
    <n v="1213"/>
    <x v="1534"/>
    <n v="5.666596136960643E-4"/>
    <n v="35.257358111413346"/>
  </r>
  <r>
    <s v="Trims Raw Materials"/>
    <x v="27"/>
    <s v="CIPL-03591"/>
    <s v="UNIQLO"/>
    <s v="RM04212022-2-1"/>
    <x v="732"/>
    <s v="PCS"/>
    <n v="1675"/>
    <x v="1535"/>
    <n v="5.6657878080395825E-4"/>
    <n v="48.679019457846586"/>
  </r>
  <r>
    <s v="Trims Raw Materials"/>
    <x v="27"/>
    <s v="CIPL-03591"/>
    <s v="UNIQLO"/>
    <s v="RM04212022-2-1"/>
    <x v="732"/>
    <s v="PCS"/>
    <n v="1873"/>
    <x v="1536"/>
    <n v="5.6666250170840128E-4"/>
    <n v="54.441358865699833"/>
  </r>
  <r>
    <s v="Trims Raw Materials"/>
    <x v="27"/>
    <s v="CIPL-03591"/>
    <s v="UNIQLO"/>
    <s v="RM04212022-2-1"/>
    <x v="732"/>
    <s v="PCS"/>
    <n v="167"/>
    <x v="1537"/>
    <n v="5.6672733970775785E-4"/>
    <n v="4.854643465731197"/>
  </r>
  <r>
    <s v="Trims Raw Materials"/>
    <x v="27"/>
    <s v="CIPL-03591"/>
    <s v="UNIQLO"/>
    <s v="RM04212022-2-1"/>
    <x v="732"/>
    <s v="PCS"/>
    <n v="1810"/>
    <x v="1538"/>
    <n v="5.6672273516323625E-4"/>
    <n v="52.615768150645458"/>
  </r>
  <r>
    <s v="Trims Raw Materials"/>
    <x v="27"/>
    <s v="CIPL-03591"/>
    <s v="UNIQLO"/>
    <s v="RM04212022-2-1"/>
    <x v="732"/>
    <s v="PCS"/>
    <n v="183"/>
    <x v="1539"/>
    <n v="5.6607023058677592E-4"/>
    <n v="5.3135908521973807"/>
  </r>
  <r>
    <s v="Trims Raw Materials"/>
    <x v="27"/>
    <s v="CIPL-03591"/>
    <s v="UNIQLO"/>
    <s v="RM04212022-2-1"/>
    <x v="732"/>
    <s v="PCS"/>
    <n v="211"/>
    <x v="1540"/>
    <n v="5.6633799538460816E-4"/>
    <n v="6.1294973170261509"/>
  </r>
  <r>
    <s v="Trims Raw Materials"/>
    <x v="27"/>
    <s v="CIPL-03591"/>
    <s v="UNIQLO"/>
    <s v="RM04212022-2-1"/>
    <x v="732"/>
    <s v="PCS"/>
    <n v="1482"/>
    <x v="1541"/>
    <n v="5.6657389483726062E-4"/>
    <n v="43.069662512148781"/>
  </r>
  <r>
    <s v="Trims Raw Materials"/>
    <x v="27"/>
    <s v="CIPL-03591"/>
    <s v="UNIQLO"/>
    <s v="RM04212022-2-1"/>
    <x v="732"/>
    <s v="PCS"/>
    <n v="297"/>
    <x v="1542"/>
    <n v="5.6636655072144014E-4"/>
    <n v="8.6282108655642684"/>
  </r>
  <r>
    <s v="Trims Raw Materials"/>
    <x v="27"/>
    <s v="CIPL-03591"/>
    <s v="UNIQLO"/>
    <s v="RM04212022-2-1"/>
    <x v="732"/>
    <s v="PCS"/>
    <n v="1550"/>
    <x v="1543"/>
    <n v="5.6647539261176394E-4"/>
    <n v="45.038036858548232"/>
  </r>
  <r>
    <s v="Trims Raw Materials"/>
    <x v="27"/>
    <s v="CIPL-03591"/>
    <s v="UNIQLO"/>
    <s v="RM04212022-2-1"/>
    <x v="732"/>
    <s v="PCS"/>
    <n v="460"/>
    <x v="1403"/>
    <n v="5.6666780952501525E-4"/>
    <n v="13.370667192381507"/>
  </r>
  <r>
    <s v="Trims Raw Materials"/>
    <x v="27"/>
    <s v="CIPL-03591"/>
    <s v="UNIQLO"/>
    <s v="RM04212022-2-1"/>
    <x v="732"/>
    <s v="PCS"/>
    <n v="868"/>
    <x v="1544"/>
    <n v="5.6671362307578893E-4"/>
    <n v="25.231907424829764"/>
  </r>
  <r>
    <s v="Trims Raw Materials"/>
    <x v="27"/>
    <s v="CIPL-03591"/>
    <s v="UNIQLO"/>
    <s v="RM04212022-2-1"/>
    <x v="732"/>
    <s v="PCS"/>
    <n v="49"/>
    <x v="1545"/>
    <n v="5.6808802959901282E-4"/>
    <n v="1.4278363134503516"/>
  </r>
  <r>
    <s v="Trims Raw Materials"/>
    <x v="27"/>
    <s v="CIPL-03591"/>
    <s v="UNIQLO"/>
    <s v="RM04212022-2-1"/>
    <x v="732"/>
    <s v="PCS"/>
    <n v="74"/>
    <x v="1389"/>
    <n v="5.6424959696658712E-4"/>
    <n v="2.1417544701755276"/>
  </r>
  <r>
    <s v="Trims Raw Materials"/>
    <x v="27"/>
    <s v="CIPL-03591"/>
    <s v="UNIQLO"/>
    <s v="RM04212022-2-1"/>
    <x v="732"/>
    <s v="PCS"/>
    <n v="3267"/>
    <x v="1546"/>
    <n v="5.666708525432333E-4"/>
    <n v="94.961313675258751"/>
  </r>
  <r>
    <s v="Trims Raw Materials"/>
    <x v="27"/>
    <s v="CIPL-03591"/>
    <s v="UNIQLO"/>
    <s v="RM04212022-2-1"/>
    <x v="732"/>
    <s v="PCS"/>
    <n v="1103"/>
    <x v="1547"/>
    <n v="5.6656866451531608E-4"/>
    <n v="32.054925236960372"/>
  </r>
  <r>
    <s v="Trims Raw Materials"/>
    <x v="27"/>
    <s v="CIPL-03591"/>
    <s v="UNIQLO"/>
    <s v="RM04212022-2-1"/>
    <x v="732"/>
    <s v="PCS"/>
    <n v="1892"/>
    <x v="1548"/>
    <n v="5.6664679146895154E-4"/>
    <n v="54.992095729459216"/>
  </r>
  <r>
    <s v="Trims Raw Materials"/>
    <x v="27"/>
    <s v="CIPL-03591"/>
    <s v="UNIQLO"/>
    <s v="RM04212022-2-1"/>
    <x v="732"/>
    <s v="PCS"/>
    <n v="1927"/>
    <x v="1549"/>
    <n v="5.6667296860156869E-4"/>
    <n v="56.011978810495236"/>
  </r>
  <r>
    <s v="Trims Raw Materials"/>
    <x v="27"/>
    <s v="CIPL-03591"/>
    <s v="UNIQLO"/>
    <s v="RM04212022-2-1"/>
    <x v="732"/>
    <s v="PCS"/>
    <n v="1868"/>
    <x v="1550"/>
    <n v="5.6668909762034269E-4"/>
    <n v="54.298575234354779"/>
  </r>
  <r>
    <s v="Trims Raw Materials"/>
    <x v="27"/>
    <s v="CIPL-03591"/>
    <s v="UNIQLO"/>
    <s v="RM04212022-2-1"/>
    <x v="732"/>
    <s v="PCS"/>
    <n v="2693"/>
    <x v="1551"/>
    <n v="5.6666411790209741E-4"/>
    <n v="78.276026469510342"/>
  </r>
  <r>
    <s v="Trims Raw Materials"/>
    <x v="27"/>
    <s v="CIPL-03591"/>
    <s v="UNIQLO"/>
    <s v="RM04212022-2-1"/>
    <x v="732"/>
    <s v="PCS"/>
    <n v="1406"/>
    <x v="1552"/>
    <n v="5.6665366793110709E-4"/>
    <n v="40.866715057111186"/>
  </r>
  <r>
    <s v="Trims Raw Materials"/>
    <x v="27"/>
    <s v="CIPL-03591"/>
    <s v="UNIQLO"/>
    <s v="RM04212022-2-1"/>
    <x v="732"/>
    <s v="PCS"/>
    <n v="469"/>
    <x v="1553"/>
    <n v="5.6639224443603064E-4"/>
    <n v="13.625637962640496"/>
  </r>
  <r>
    <s v="Trims Raw Materials"/>
    <x v="27"/>
    <s v="CIPL-03591"/>
    <s v="UNIQLO"/>
    <s v="RM04212022-2-1"/>
    <x v="732"/>
    <s v="PCS"/>
    <n v="66"/>
    <x v="1554"/>
    <n v="5.6636655072144003E-4"/>
    <n v="1.917380192347615"/>
  </r>
  <r>
    <s v="Trims Raw Materials"/>
    <x v="27"/>
    <s v="CIPL-03591"/>
    <s v="UNIQLO"/>
    <s v="RM04212022-2-1"/>
    <x v="732"/>
    <s v="PCS"/>
    <n v="411"/>
    <x v="1555"/>
    <n v="5.6698226214480548E-4"/>
    <n v="11.953029709741514"/>
  </r>
  <r>
    <s v="Trims Raw Materials"/>
    <x v="27"/>
    <s v="CIPL-03591"/>
    <s v="UNIQLO"/>
    <s v="RM04212022-2-1"/>
    <x v="732"/>
    <s v="PCS"/>
    <n v="1525"/>
    <x v="1556"/>
    <n v="5.6663521431020241E-4"/>
    <n v="44.324118701823068"/>
  </r>
  <r>
    <s v="Trims Raw Materials"/>
    <x v="27"/>
    <s v="CIPL-03591"/>
    <s v="UNIQLO"/>
    <s v="RM04212022-2-1"/>
    <x v="732"/>
    <s v="PCS"/>
    <n v="862"/>
    <x v="1557"/>
    <n v="5.6650634598992046E-4"/>
    <n v="25.048328470243316"/>
  </r>
  <r>
    <s v="Trims Raw Materials"/>
    <x v="27"/>
    <s v="CIPL-03591"/>
    <s v="UNIQLO"/>
    <s v="RM04212022-2-1"/>
    <x v="732"/>
    <s v="PCS"/>
    <n v="77"/>
    <x v="1558"/>
    <n v="5.655058112826538E-4"/>
    <n v="2.2335439474687648"/>
  </r>
  <r>
    <s v="Trims Raw Materials"/>
    <x v="27"/>
    <s v="CIPL-03591"/>
    <s v="UNIQLO"/>
    <s v="RM04212022-2-1"/>
    <x v="732"/>
    <s v="PCS"/>
    <n v="383"/>
    <x v="1559"/>
    <n v="5.6638228225165297E-4"/>
    <n v="11.126924414102385"/>
  </r>
  <r>
    <s v="Trims Raw Materials"/>
    <x v="27"/>
    <s v="CIPL-03591"/>
    <s v="UNIQLO"/>
    <s v="RM04212022-2-1"/>
    <x v="732"/>
    <s v="PCS"/>
    <n v="1760"/>
    <x v="1560"/>
    <n v="5.6655483747367465E-4"/>
    <n v="51.147136513953676"/>
  </r>
  <r>
    <s v="Trims Raw Materials"/>
    <x v="27"/>
    <s v="CIPL-03591"/>
    <s v="UNIQLO"/>
    <s v="RM04212022-2-1"/>
    <x v="732"/>
    <s v="PCS"/>
    <n v="41"/>
    <x v="1561"/>
    <n v="5.6739523931901399E-4"/>
    <n v="1.1932632048120795"/>
  </r>
  <r>
    <s v="Trims Raw Materials"/>
    <x v="27"/>
    <s v="CIPL-03591"/>
    <s v="UNIQLO"/>
    <s v="RM04212022-2-1"/>
    <x v="732"/>
    <s v="PCS"/>
    <n v="1070"/>
    <x v="1562"/>
    <n v="5.6657489793138899E-4"/>
    <n v="31.096235140786568"/>
  </r>
  <r>
    <s v="Trims Raw Materials"/>
    <x v="27"/>
    <s v="CIPL-03591"/>
    <s v="UNIQLO"/>
    <s v="RM04212022-2-1"/>
    <x v="732"/>
    <s v="PCS"/>
    <n v="569"/>
    <x v="1563"/>
    <n v="5.6539235705082766E-4"/>
    <n v="16.501708251161922"/>
  </r>
  <r>
    <s v="Trims Raw Materials"/>
    <x v="27"/>
    <s v="CIPL-03591"/>
    <s v="UNIQLO"/>
    <s v="RM04212022-2-1"/>
    <x v="732"/>
    <s v="PCS"/>
    <n v="611"/>
    <x v="1564"/>
    <n v="5.6687933166369581E-4"/>
    <n v="17.766363271646519"/>
  </r>
  <r>
    <s v="Trims Raw Materials"/>
    <x v="27"/>
    <s v="CIPL-03591"/>
    <s v="UNIQLO"/>
    <s v="RM04212022-2-1"/>
    <x v="732"/>
    <s v="PCS"/>
    <n v="53"/>
    <x v="1565"/>
    <n v="5.6648023328882691E-4"/>
    <n v="1.5400234523643075"/>
  </r>
  <r>
    <s v="Trims Raw Materials"/>
    <x v="28"/>
    <s v="CIPL-03521"/>
    <s v="LEVIS"/>
    <s v="RM01202022-47-29"/>
    <x v="743"/>
    <s v="PCS"/>
    <n v="305647"/>
    <x v="1566"/>
    <n v="1.7893842682574815E-4"/>
    <n v="2805.3719933440093"/>
  </r>
  <r>
    <s v="Trims Raw Materials"/>
    <x v="28"/>
    <s v="CIPL-03625"/>
    <s v="NAUTICA"/>
    <s v="RM05132022-3-41"/>
    <x v="744"/>
    <s v="PCS"/>
    <n v="6200"/>
    <x v="1567"/>
    <n v="2.467490356563312E-3"/>
    <n v="784.71844021069251"/>
  </r>
  <r>
    <s v="Trims Raw Materials"/>
    <x v="29"/>
    <s v="CIPL-03537"/>
    <s v="LEVIS"/>
    <s v="RM04042022-44-1"/>
    <x v="745"/>
    <s v="PCS"/>
    <n v="486288"/>
    <x v="1568"/>
    <n v="2.1553251992594276E-4"/>
    <n v="5376.1708780497484"/>
  </r>
  <r>
    <s v="Trims Raw Materials"/>
    <x v="29"/>
    <s v="CIPL-03622"/>
    <s v="NAUTICA"/>
    <s v="RM05302022-24-7"/>
    <x v="746"/>
    <s v="PCS"/>
    <n v="460"/>
    <x v="1502"/>
    <n v="1.1929848621579271E-3"/>
    <n v="28.148773036592651"/>
  </r>
  <r>
    <s v="Trims Raw Materials"/>
    <x v="29"/>
    <s v="CIPL-03622"/>
    <s v="NAUTICA"/>
    <s v="RM05302022-24-7"/>
    <x v="746"/>
    <s v="PCS"/>
    <n v="810"/>
    <x v="1502"/>
    <n v="1.1929848621579271E-3"/>
    <n v="49.566317738347927"/>
  </r>
  <r>
    <s v="Trims Raw Materials"/>
    <x v="29"/>
    <s v="CIPL-03622"/>
    <s v="NAUTICA"/>
    <s v="RM05302022-24-7"/>
    <x v="746"/>
    <s v="PCS"/>
    <n v="220"/>
    <x v="1501"/>
    <n v="1.1929848621579269E-3"/>
    <n v="13.462456669674744"/>
  </r>
  <r>
    <s v="Trims Raw Materials"/>
    <x v="29"/>
    <s v="CIPL-03622"/>
    <s v="NAUTICA"/>
    <s v="RM05302022-24-7"/>
    <x v="746"/>
    <s v="PCS"/>
    <n v="400"/>
    <x v="1501"/>
    <n v="1.1929848621579269E-3"/>
    <n v="24.477193944863171"/>
  </r>
  <r>
    <s v="Trims Raw Materials"/>
    <x v="29"/>
    <s v="CIPL-03622"/>
    <s v="NAUTICA"/>
    <s v="RM05302022-24-7"/>
    <x v="746"/>
    <s v="PCS"/>
    <n v="80"/>
    <x v="1501"/>
    <n v="1.1929848621579269E-3"/>
    <n v="4.8954387889726343"/>
  </r>
  <r>
    <s v="Trims Raw Materials"/>
    <x v="29"/>
    <s v="CIPL-03622"/>
    <s v="NAUTICA"/>
    <s v="RM05302022-24-7"/>
    <x v="746"/>
    <s v="PCS"/>
    <n v="1090"/>
    <x v="1502"/>
    <n v="1.1929848621579271E-3"/>
    <n v="66.700353499752154"/>
  </r>
  <r>
    <s v="Trims Raw Materials"/>
    <x v="29"/>
    <s v="CIPL-03622"/>
    <s v="NAUTICA"/>
    <s v="RM05302022-24-7"/>
    <x v="746"/>
    <s v="PCS"/>
    <n v="60"/>
    <x v="1502"/>
    <n v="1.1929848621579271E-3"/>
    <n v="3.6715790917294759"/>
  </r>
  <r>
    <s v="Trims Raw Materials"/>
    <x v="29"/>
    <s v="CIPL-03622"/>
    <s v="NAUTICA"/>
    <s v="RM05302022-24-7"/>
    <x v="746"/>
    <s v="PCS"/>
    <n v="335"/>
    <x v="1502"/>
    <n v="1.1929848621579271E-3"/>
    <n v="20.499649928822908"/>
  </r>
  <r>
    <s v="Trims Raw Materials"/>
    <x v="29"/>
    <s v="CIPL-03622"/>
    <s v="NAUTICA"/>
    <s v="RM05302022-24-7"/>
    <x v="746"/>
    <s v="PCS"/>
    <n v="555"/>
    <x v="1501"/>
    <n v="1.1929848621579269E-3"/>
    <n v="33.962106598497648"/>
  </r>
  <r>
    <s v="Trims Raw Materials"/>
    <x v="29"/>
    <s v="CIPL-03622"/>
    <s v="NAUTICA"/>
    <s v="RM05302022-24-7"/>
    <x v="746"/>
    <s v="PCS"/>
    <n v="135"/>
    <x v="1501"/>
    <n v="1.1929848621579269E-3"/>
    <n v="8.2610529563913193"/>
  </r>
  <r>
    <s v="Trims Raw Materials"/>
    <x v="29"/>
    <s v="CIPL-03622"/>
    <s v="NAUTICA"/>
    <s v="RM05302022-24-7"/>
    <x v="746"/>
    <s v="PCS"/>
    <n v="1000"/>
    <x v="1501"/>
    <n v="1.1929848621579269E-3"/>
    <n v="61.192984862157928"/>
  </r>
  <r>
    <s v="Trims Raw Materials"/>
    <x v="29"/>
    <s v="CIPL-03622"/>
    <s v="NAUTICA"/>
    <s v="RM05302022-24-7"/>
    <x v="746"/>
    <s v="PCS"/>
    <n v="400"/>
    <x v="1501"/>
    <n v="1.1929848621579269E-3"/>
    <n v="24.477193944863171"/>
  </r>
  <r>
    <s v="Trims Raw Materials"/>
    <x v="29"/>
    <s v="CIPL-03622"/>
    <s v="NAUTICA"/>
    <s v="RM05302022-24-7"/>
    <x v="746"/>
    <s v="PCS"/>
    <n v="590"/>
    <x v="1501"/>
    <n v="1.1929848621579269E-3"/>
    <n v="36.103861068673176"/>
  </r>
  <r>
    <s v="Trims Raw Materials"/>
    <x v="29"/>
    <s v="CIPL-03622"/>
    <s v="NAUTICA"/>
    <s v="RM05302022-24-7"/>
    <x v="746"/>
    <s v="PCS"/>
    <n v="170"/>
    <x v="1501"/>
    <n v="1.1929848621579269E-3"/>
    <n v="10.402807426566847"/>
  </r>
  <r>
    <s v="Trims Raw Materials"/>
    <x v="29"/>
    <s v="CIPL-03622"/>
    <s v="NAUTICA"/>
    <s v="RM05302022-24-7"/>
    <x v="746"/>
    <s v="PCS"/>
    <n v="800"/>
    <x v="1501"/>
    <n v="1.1929848621579269E-3"/>
    <n v="48.954387889726341"/>
  </r>
  <r>
    <s v="Trims Raw Materials"/>
    <x v="29"/>
    <s v="CIPL-03622"/>
    <s v="NAUTICA"/>
    <s v="RM05302022-24-7"/>
    <x v="746"/>
    <s v="PCS"/>
    <n v="745"/>
    <x v="1502"/>
    <n v="1.1929848621579271E-3"/>
    <n v="45.588773722307664"/>
  </r>
  <r>
    <s v="Trims Raw Materials"/>
    <x v="29"/>
    <s v="CIPL-03622"/>
    <s v="NAUTICA"/>
    <s v="RM05302022-24-7"/>
    <x v="746"/>
    <s v="PCS"/>
    <n v="930"/>
    <x v="1501"/>
    <n v="1.1929848621579269E-3"/>
    <n v="56.909475921806873"/>
  </r>
  <r>
    <s v="Trims Raw Materials"/>
    <x v="29"/>
    <s v="CIPL-03622"/>
    <s v="NAUTICA"/>
    <s v="RM05302022-24-7"/>
    <x v="746"/>
    <s v="PCS"/>
    <n v="270"/>
    <x v="1501"/>
    <n v="1.1929848621579269E-3"/>
    <n v="16.522105912782639"/>
  </r>
  <r>
    <s v="Trims Raw Materials"/>
    <x v="29"/>
    <s v="CIPL-03622"/>
    <s v="NAUTICA"/>
    <s v="RM05302022-24-7"/>
    <x v="746"/>
    <s v="PCS"/>
    <n v="160"/>
    <x v="1501"/>
    <n v="1.1929848621579269E-3"/>
    <n v="9.7908775779452686"/>
  </r>
  <r>
    <s v="Trims Raw Materials"/>
    <x v="29"/>
    <s v="CIPL-03622"/>
    <s v="NAUTICA"/>
    <s v="RM05302022-24-7"/>
    <x v="746"/>
    <s v="PCS"/>
    <n v="1190"/>
    <x v="1502"/>
    <n v="1.1929848621579271E-3"/>
    <n v="72.819651985967937"/>
  </r>
  <r>
    <s v="Trims Raw Materials"/>
    <x v="29"/>
    <s v="CIPL-03622"/>
    <s v="NAUTICA"/>
    <s v="RM05302022-24-7"/>
    <x v="746"/>
    <s v="PCS"/>
    <n v="1000"/>
    <x v="1501"/>
    <n v="1.1929848621579269E-3"/>
    <n v="61.192984862157928"/>
  </r>
  <r>
    <s v="Trims Raw Materials"/>
    <x v="29"/>
    <s v="CIPL-03622"/>
    <s v="NAUTICA"/>
    <s v="RM05302022-24-7"/>
    <x v="746"/>
    <s v="PCS"/>
    <n v="240"/>
    <x v="1502"/>
    <n v="1.1929848621579271E-3"/>
    <n v="14.686316366917904"/>
  </r>
  <r>
    <s v="Trims Raw Materials"/>
    <x v="29"/>
    <s v="CIPL-03622"/>
    <s v="NAUTICA"/>
    <s v="RM05302022-24-7"/>
    <x v="746"/>
    <s v="PCS"/>
    <n v="620"/>
    <x v="1502"/>
    <n v="1.1929848621579271E-3"/>
    <n v="37.939650614537918"/>
  </r>
  <r>
    <s v="Trims Raw Materials"/>
    <x v="29"/>
    <s v="CIPL-03622"/>
    <s v="NAUTICA"/>
    <s v="RM05302022-24-7"/>
    <x v="746"/>
    <s v="PCS"/>
    <n v="1405"/>
    <x v="1501"/>
    <n v="1.1929848621579269E-3"/>
    <n v="85.976143731331888"/>
  </r>
  <r>
    <s v="Trims Raw Materials"/>
    <x v="29"/>
    <s v="CIPL-03622"/>
    <s v="NAUTICA"/>
    <s v="RM05302022-24-7"/>
    <x v="746"/>
    <s v="PCS"/>
    <n v="840"/>
    <x v="1501"/>
    <n v="1.1929848621579269E-3"/>
    <n v="51.402107284212661"/>
  </r>
  <r>
    <s v="Trims Raw Materials"/>
    <x v="29"/>
    <s v="CIPL-03622"/>
    <s v="NAUTICA"/>
    <s v="RM05302022-35-1"/>
    <x v="747"/>
    <s v="PCS"/>
    <n v="190"/>
    <x v="1502"/>
    <n v="1.1929848621579271E-3"/>
    <n v="11.626667123810007"/>
  </r>
  <r>
    <s v="Trims Raw Materials"/>
    <x v="29"/>
    <s v="CIPL-03622"/>
    <s v="NAUTICA"/>
    <s v="RM05302022-35-1"/>
    <x v="747"/>
    <s v="PCS"/>
    <n v="690"/>
    <x v="1501"/>
    <n v="1.1929848621579269E-3"/>
    <n v="42.223159554888973"/>
  </r>
  <r>
    <s v="Trims Raw Materials"/>
    <x v="29"/>
    <s v="CIPL-03622"/>
    <s v="NAUTICA"/>
    <s v="RM05302022-35-1"/>
    <x v="747"/>
    <s v="PCS"/>
    <n v="470"/>
    <x v="1501"/>
    <n v="1.1929848621579269E-3"/>
    <n v="28.760702885214226"/>
  </r>
  <r>
    <s v="Trims Raw Materials"/>
    <x v="29"/>
    <s v="CIPL-03622"/>
    <s v="NAUTICA"/>
    <s v="RM05302022-35-1"/>
    <x v="747"/>
    <s v="PCS"/>
    <n v="135"/>
    <x v="1501"/>
    <n v="1.1929848621579269E-3"/>
    <n v="8.2610529563913193"/>
  </r>
  <r>
    <s v="Trims Raw Materials"/>
    <x v="29"/>
    <s v="CIPL-03622"/>
    <s v="NAUTICA"/>
    <s v="RM05302022-35-1"/>
    <x v="747"/>
    <s v="PCS"/>
    <n v="180"/>
    <x v="1502"/>
    <n v="1.1929848621579271E-3"/>
    <n v="11.014737275188429"/>
  </r>
  <r>
    <s v="Trims Raw Materials"/>
    <x v="29"/>
    <s v="CIPL-03622"/>
    <s v="NAUTICA"/>
    <s v="RM05302022-35-1"/>
    <x v="747"/>
    <s v="PCS"/>
    <n v="265"/>
    <x v="1502"/>
    <n v="1.1929848621579271E-3"/>
    <n v="16.216140988471853"/>
  </r>
  <r>
    <s v="Trims Raw Materials"/>
    <x v="29"/>
    <s v="CIPL-03622"/>
    <s v="NAUTICA"/>
    <s v="RM05302022-35-1"/>
    <x v="747"/>
    <s v="PCS"/>
    <n v="535"/>
    <x v="1502"/>
    <n v="1.1929848621579271E-3"/>
    <n v="32.738246901254492"/>
  </r>
  <r>
    <s v="Trims Raw Materials"/>
    <x v="29"/>
    <s v="CIPL-03622"/>
    <s v="NAUTICA"/>
    <s v="RM05302022-35-1"/>
    <x v="747"/>
    <s v="PCS"/>
    <n v="195"/>
    <x v="1501"/>
    <n v="1.1929848621579269E-3"/>
    <n v="11.932632048120796"/>
  </r>
  <r>
    <s v="Trims Raw Materials"/>
    <x v="29"/>
    <s v="CIPL-03622"/>
    <s v="NAUTICA"/>
    <s v="RM05302022-35-1"/>
    <x v="747"/>
    <s v="PCS"/>
    <n v="250"/>
    <x v="1501"/>
    <n v="1.1929848621579269E-3"/>
    <n v="15.298246215539482"/>
  </r>
  <r>
    <s v="Trims Raw Materials"/>
    <x v="29"/>
    <s v="CIPL-03622"/>
    <s v="NAUTICA"/>
    <s v="RM05302022-35-1"/>
    <x v="747"/>
    <s v="PCS"/>
    <n v="60"/>
    <x v="1502"/>
    <n v="1.1929848621579271E-3"/>
    <n v="3.6715790917294759"/>
  </r>
  <r>
    <s v="Trims Raw Materials"/>
    <x v="29"/>
    <s v="CIPL-03622"/>
    <s v="NAUTICA"/>
    <s v="RM05302022-35-1"/>
    <x v="747"/>
    <s v="PCS"/>
    <n v="945"/>
    <x v="1502"/>
    <n v="1.1929848621579271E-3"/>
    <n v="57.827370694739251"/>
  </r>
  <r>
    <s v="Trims Raw Materials"/>
    <x v="29"/>
    <s v="CIPL-03622"/>
    <s v="NAUTICA"/>
    <s v="RM05302022-35-1"/>
    <x v="747"/>
    <s v="PCS"/>
    <n v="140"/>
    <x v="1502"/>
    <n v="1.1929848621579271E-3"/>
    <n v="8.5670178807021102"/>
  </r>
  <r>
    <s v="Trims Raw Materials"/>
    <x v="29"/>
    <s v="CIPL-03622"/>
    <s v="NAUTICA"/>
    <s v="RM05302022-35-1"/>
    <x v="747"/>
    <s v="PCS"/>
    <n v="260"/>
    <x v="1501"/>
    <n v="1.1929848621579269E-3"/>
    <n v="15.91017606416106"/>
  </r>
  <r>
    <s v="Trims Raw Materials"/>
    <x v="29"/>
    <s v="CIPL-03622"/>
    <s v="NAUTICA"/>
    <s v="RM05302022-35-1"/>
    <x v="747"/>
    <s v="PCS"/>
    <n v="190"/>
    <x v="1502"/>
    <n v="1.1929848621579271E-3"/>
    <n v="11.626667123810007"/>
  </r>
  <r>
    <s v="Trims Raw Materials"/>
    <x v="29"/>
    <s v="CIPL-03622"/>
    <s v="NAUTICA"/>
    <s v="RM05302022-35-1"/>
    <x v="747"/>
    <s v="PCS"/>
    <n v="160"/>
    <x v="1501"/>
    <n v="1.1929848621579269E-3"/>
    <n v="9.7908775779452686"/>
  </r>
  <r>
    <s v="Trims Raw Materials"/>
    <x v="29"/>
    <s v="CIPL-03622"/>
    <s v="NAUTICA"/>
    <s v="RM05302022-37-1"/>
    <x v="748"/>
    <s v="PCS"/>
    <n v="250"/>
    <x v="1501"/>
    <n v="1.1929848621579269E-3"/>
    <n v="15.298246215539482"/>
  </r>
  <r>
    <s v="Trims Raw Materials"/>
    <x v="29"/>
    <s v="CIPL-03622"/>
    <s v="NAUTICA"/>
    <s v="RM05302022-37-1"/>
    <x v="748"/>
    <s v="PCS"/>
    <n v="325"/>
    <x v="1501"/>
    <n v="1.1929848621579269E-3"/>
    <n v="19.887720080201326"/>
  </r>
  <r>
    <s v="Trims Raw Materials"/>
    <x v="29"/>
    <s v="CIPL-03622"/>
    <s v="NAUTICA"/>
    <s v="RM05302022-37-1"/>
    <x v="748"/>
    <s v="PCS"/>
    <n v="160"/>
    <x v="1501"/>
    <n v="1.1929848621579269E-3"/>
    <n v="9.7908775779452686"/>
  </r>
  <r>
    <s v="Trims Raw Materials"/>
    <x v="29"/>
    <s v="CIPL-03622"/>
    <s v="NAUTICA"/>
    <s v="RM05302022-37-1"/>
    <x v="748"/>
    <s v="PCS"/>
    <n v="890"/>
    <x v="1501"/>
    <n v="1.1929848621579269E-3"/>
    <n v="54.461756527320553"/>
  </r>
  <r>
    <s v="Trims Raw Materials"/>
    <x v="29"/>
    <s v="CIPL-03622"/>
    <s v="NAUTICA"/>
    <s v="RM05302022-37-1"/>
    <x v="748"/>
    <s v="PCS"/>
    <n v="100"/>
    <x v="1501"/>
    <n v="1.1929848621579269E-3"/>
    <n v="6.1192984862157926"/>
  </r>
  <r>
    <s v="Trims Raw Materials"/>
    <x v="29"/>
    <s v="CIPL-03622"/>
    <s v="NAUTICA"/>
    <s v="RM05302022-37-1"/>
    <x v="748"/>
    <s v="PCS"/>
    <n v="420"/>
    <x v="1501"/>
    <n v="1.1929848621579269E-3"/>
    <n v="25.701053642106331"/>
  </r>
  <r>
    <s v="Trims Raw Materials"/>
    <x v="29"/>
    <s v="CIPL-03622"/>
    <s v="NAUTICA"/>
    <s v="RM05302022-37-1"/>
    <x v="748"/>
    <s v="PCS"/>
    <n v="290"/>
    <x v="1501"/>
    <n v="1.1929848621579269E-3"/>
    <n v="17.745965610025799"/>
  </r>
  <r>
    <s v="Trims Raw Materials"/>
    <x v="29"/>
    <s v="CIPL-03622"/>
    <s v="NAUTICA"/>
    <s v="RM05302022-37-1"/>
    <x v="748"/>
    <s v="PCS"/>
    <n v="100"/>
    <x v="1501"/>
    <n v="1.1929848621579269E-3"/>
    <n v="6.1192984862157926"/>
  </r>
  <r>
    <s v="Trims Raw Materials"/>
    <x v="29"/>
    <s v="CIPL-03622"/>
    <s v="NAUTICA"/>
    <s v="RM05302022-37-1"/>
    <x v="748"/>
    <s v="PCS"/>
    <n v="420"/>
    <x v="1501"/>
    <n v="1.1929848621579269E-3"/>
    <n v="25.701053642106331"/>
  </r>
  <r>
    <s v="Trims Raw Materials"/>
    <x v="29"/>
    <s v="CIPL-03622"/>
    <s v="NAUTICA"/>
    <s v="RM05302022-37-1"/>
    <x v="748"/>
    <s v="PCS"/>
    <n v="290"/>
    <x v="1501"/>
    <n v="1.1929848621579269E-3"/>
    <n v="17.745965610025799"/>
  </r>
  <r>
    <s v="Trims Raw Materials"/>
    <x v="29"/>
    <s v="CIPL-03622"/>
    <s v="NAUTICA"/>
    <s v="RM05302022-37-1"/>
    <x v="748"/>
    <s v="PCS"/>
    <n v="135"/>
    <x v="1501"/>
    <n v="1.1929848621579269E-3"/>
    <n v="8.2610529563913193"/>
  </r>
  <r>
    <s v="Trims Raw Materials"/>
    <x v="29"/>
    <s v="CIPL-03622"/>
    <s v="NAUTICA"/>
    <s v="RM05302022-37-1"/>
    <x v="748"/>
    <s v="PCS"/>
    <n v="510"/>
    <x v="1502"/>
    <n v="1.1929848621579271E-3"/>
    <n v="31.208422279700546"/>
  </r>
  <r>
    <s v="Trims Raw Materials"/>
    <x v="29"/>
    <s v="CIPL-03622"/>
    <s v="NAUTICA"/>
    <s v="RM05302022-37-1"/>
    <x v="748"/>
    <s v="PCS"/>
    <n v="145"/>
    <x v="1501"/>
    <n v="1.1929848621579269E-3"/>
    <n v="8.8729828050128994"/>
  </r>
  <r>
    <s v="Trims Raw Materials"/>
    <x v="29"/>
    <s v="CIPL-03622"/>
    <s v="NAUTICA"/>
    <s v="RM05302022-37-1"/>
    <x v="748"/>
    <s v="PCS"/>
    <n v="325"/>
    <x v="1501"/>
    <n v="1.1929848621579269E-3"/>
    <n v="19.887720080201326"/>
  </r>
  <r>
    <s v="Trims Raw Materials"/>
    <x v="29"/>
    <s v="CIPL-03622"/>
    <s v="NAUTICA"/>
    <s v="RM05302022-37-1"/>
    <x v="748"/>
    <s v="PCS"/>
    <n v="100"/>
    <x v="1501"/>
    <n v="1.1929848621579269E-3"/>
    <n v="6.1192984862157926"/>
  </r>
  <r>
    <s v="Trims Raw Materials"/>
    <x v="29"/>
    <s v="CIPL-03622"/>
    <s v="NAUTICA"/>
    <s v="RM05302022-37-1"/>
    <x v="748"/>
    <s v="PCS"/>
    <n v="200"/>
    <x v="1501"/>
    <n v="1.1929848621579269E-3"/>
    <n v="12.238596972431585"/>
  </r>
  <r>
    <s v="Trims Raw Materials"/>
    <x v="29"/>
    <s v="CIPL-03622"/>
    <s v="NAUTICA"/>
    <s v="RM05302022-37-1"/>
    <x v="748"/>
    <s v="PCS"/>
    <n v="800"/>
    <x v="1501"/>
    <n v="1.1929848621579269E-3"/>
    <n v="48.954387889726341"/>
  </r>
  <r>
    <s v="Trims Raw Materials"/>
    <x v="29"/>
    <s v="CIPL-03622"/>
    <s v="NAUTICA"/>
    <s v="RM05302022-37-1"/>
    <x v="748"/>
    <s v="PCS"/>
    <n v="650"/>
    <x v="1501"/>
    <n v="1.1929848621579269E-3"/>
    <n v="39.775440160402653"/>
  </r>
  <r>
    <s v="Trims Raw Materials"/>
    <x v="29"/>
    <s v="CIPL-03622"/>
    <s v="NAUTICA"/>
    <s v="RM05302022-37-1"/>
    <x v="748"/>
    <s v="PCS"/>
    <n v="100"/>
    <x v="1501"/>
    <n v="1.1929848621579269E-3"/>
    <n v="6.1192984862157926"/>
  </r>
  <r>
    <s v="Trims Raw Materials"/>
    <x v="29"/>
    <s v="CIPL-03622"/>
    <s v="NAUTICA"/>
    <s v="RM05302022-37-1"/>
    <x v="748"/>
    <s v="PCS"/>
    <n v="100"/>
    <x v="1501"/>
    <n v="1.1929848621579269E-3"/>
    <n v="6.1192984862157926"/>
  </r>
  <r>
    <s v="Trims Raw Materials"/>
    <x v="29"/>
    <s v="CIPL-03622"/>
    <s v="NAUTICA"/>
    <s v="RM05302022-37-1"/>
    <x v="748"/>
    <s v="PCS"/>
    <n v="610"/>
    <x v="1502"/>
    <n v="1.1929848621579271E-3"/>
    <n v="37.327720765916339"/>
  </r>
  <r>
    <s v="Trims Raw Materials"/>
    <x v="29"/>
    <s v="CIPL-03622"/>
    <s v="NAUTICA"/>
    <s v="RM05302022-37-1"/>
    <x v="748"/>
    <s v="PCS"/>
    <n v="260"/>
    <x v="1501"/>
    <n v="1.1929848621579269E-3"/>
    <n v="15.91017606416106"/>
  </r>
  <r>
    <s v="Trims Raw Materials"/>
    <x v="29"/>
    <s v="CIPL-03625"/>
    <s v="NAUTICA"/>
    <s v="RM06112022-1-4"/>
    <x v="749"/>
    <s v="PCS"/>
    <n v="3420"/>
    <x v="1501"/>
    <n v="1.1929848621579269E-3"/>
    <n v="209.2800082285801"/>
  </r>
  <r>
    <s v="Trims Raw Materials"/>
    <x v="29"/>
    <s v="CIPL-03625"/>
    <s v="NAUTICA"/>
    <s v="RM06112022-1-4"/>
    <x v="749"/>
    <s v="PCS"/>
    <n v="960"/>
    <x v="1502"/>
    <n v="1.1929848621579271E-3"/>
    <n v="58.745265467671615"/>
  </r>
  <r>
    <s v="Trims Raw Materials"/>
    <x v="29"/>
    <s v="CIPL-03625"/>
    <s v="NAUTICA"/>
    <s v="RM06112022-1-4"/>
    <x v="749"/>
    <s v="PCS"/>
    <n v="4110"/>
    <x v="1501"/>
    <n v="1.1929848621579269E-3"/>
    <n v="251.50316778346908"/>
  </r>
  <r>
    <s v="Trims Raw Materials"/>
    <x v="29"/>
    <s v="CIPL-03625"/>
    <s v="NAUTICA"/>
    <s v="RM06112022-1-4"/>
    <x v="749"/>
    <s v="PCS"/>
    <n v="1720"/>
    <x v="1502"/>
    <n v="1.1929848621579271E-3"/>
    <n v="105.25193396291165"/>
  </r>
  <r>
    <s v="Trims Raw Materials"/>
    <x v="29"/>
    <s v="CIPL-03625"/>
    <s v="NAUTICA"/>
    <s v="RM06112022-1-4"/>
    <x v="749"/>
    <s v="PCS"/>
    <n v="1220"/>
    <x v="1502"/>
    <n v="1.1929848621579271E-3"/>
    <n v="74.655441531832679"/>
  </r>
  <r>
    <s v="Trims Raw Materials"/>
    <x v="29"/>
    <s v="CIPL-03625"/>
    <s v="NAUTICA"/>
    <s v="RM06112022-1-4"/>
    <x v="749"/>
    <s v="PCS"/>
    <n v="2710"/>
    <x v="1501"/>
    <n v="1.1929848621579269E-3"/>
    <n v="165.83298897644798"/>
  </r>
  <r>
    <s v="Trims Raw Materials"/>
    <x v="29"/>
    <s v="CIPL-03625"/>
    <s v="NAUTICA"/>
    <s v="RM06112022-1-4"/>
    <x v="749"/>
    <s v="PCS"/>
    <n v="4680"/>
    <x v="1502"/>
    <n v="1.1929848621579271E-3"/>
    <n v="286.38316915489912"/>
  </r>
  <r>
    <s v="Trims Raw Materials"/>
    <x v="29"/>
    <s v="CIPL-03625"/>
    <s v="NAUTICA"/>
    <s v="RM06112022-1-4"/>
    <x v="749"/>
    <s v="PCS"/>
    <n v="1450"/>
    <x v="1501"/>
    <n v="1.1929848621579269E-3"/>
    <n v="88.729828050129001"/>
  </r>
  <r>
    <s v="Trims Raw Materials"/>
    <x v="29"/>
    <s v="CIPL-03625"/>
    <s v="NAUTICA"/>
    <s v="RM06112022-26-4"/>
    <x v="750"/>
    <s v="PCS"/>
    <n v="200"/>
    <x v="1501"/>
    <n v="1.1929848621579269E-3"/>
    <n v="12.238596972431585"/>
  </r>
  <r>
    <s v="Trims Raw Materials"/>
    <x v="29"/>
    <s v="CIPL-03625"/>
    <s v="NAUTICA"/>
    <s v="RM06112022-26-4"/>
    <x v="750"/>
    <s v="PCS"/>
    <n v="400"/>
    <x v="1501"/>
    <n v="1.1929848621579269E-3"/>
    <n v="24.477193944863171"/>
  </r>
  <r>
    <s v="Trims Raw Materials"/>
    <x v="29"/>
    <s v="CIPL-03625"/>
    <s v="NAUTICA"/>
    <s v="RM06112022-26-4"/>
    <x v="750"/>
    <s v="PCS"/>
    <n v="200"/>
    <x v="1501"/>
    <n v="1.1929848621579269E-3"/>
    <n v="12.238596972431585"/>
  </r>
  <r>
    <s v="Trims Raw Materials"/>
    <x v="29"/>
    <s v="CIPL-03625"/>
    <s v="NAUTICA"/>
    <s v="RM06112022-26-4"/>
    <x v="750"/>
    <s v="PCS"/>
    <n v="400"/>
    <x v="1501"/>
    <n v="1.1929848621579269E-3"/>
    <n v="24.477193944863171"/>
  </r>
  <r>
    <s v="Trims Raw Materials"/>
    <x v="29"/>
    <s v="CIPL-03625"/>
    <s v="NAUTICA"/>
    <s v="RM06112022-26-4"/>
    <x v="750"/>
    <s v="PCS"/>
    <n v="200"/>
    <x v="1501"/>
    <n v="1.1929848621579269E-3"/>
    <n v="12.238596972431585"/>
  </r>
  <r>
    <s v="Trims Raw Materials"/>
    <x v="29"/>
    <s v="CIPL-03625"/>
    <s v="NAUTICA"/>
    <s v="RM06112022-26-4"/>
    <x v="750"/>
    <s v="PCS"/>
    <n v="200"/>
    <x v="1501"/>
    <n v="1.1929848621579269E-3"/>
    <n v="12.238596972431585"/>
  </r>
  <r>
    <s v="Trims Raw Materials"/>
    <x v="29"/>
    <s v="CIPL-03625"/>
    <s v="NAUTICA"/>
    <s v="RM06112022-26-4"/>
    <x v="750"/>
    <s v="PCS"/>
    <n v="200"/>
    <x v="1501"/>
    <n v="1.1929848621579269E-3"/>
    <n v="12.238596972431585"/>
  </r>
  <r>
    <s v="Trims Raw Materials"/>
    <x v="29"/>
    <s v="CIPL-03625"/>
    <s v="NAUTICA"/>
    <s v="RM06112022-26-4"/>
    <x v="750"/>
    <s v="PCS"/>
    <n v="200"/>
    <x v="1501"/>
    <n v="1.1929848621579269E-3"/>
    <n v="12.238596972431585"/>
  </r>
  <r>
    <s v="Trims Raw Materials"/>
    <x v="29"/>
    <s v="CIPL-03625"/>
    <s v="NAUTICA"/>
    <s v="RM06122022-1-3"/>
    <x v="751"/>
    <s v="PCS"/>
    <n v="300"/>
    <x v="1501"/>
    <n v="1.1929848621579269E-3"/>
    <n v="18.357895458647377"/>
  </r>
  <r>
    <s v="Trims Raw Materials"/>
    <x v="29"/>
    <s v="CIPL-03625"/>
    <s v="NAUTICA"/>
    <s v="RM06122022-1-3"/>
    <x v="751"/>
    <s v="PCS"/>
    <n v="700"/>
    <x v="1501"/>
    <n v="1.1929848621579269E-3"/>
    <n v="42.835089403510551"/>
  </r>
  <r>
    <s v="Trims Raw Materials"/>
    <x v="29"/>
    <s v="CIPL-03625"/>
    <s v="NAUTICA"/>
    <s v="RM06122022-1-3"/>
    <x v="751"/>
    <s v="PCS"/>
    <n v="400"/>
    <x v="1501"/>
    <n v="1.1929848621579269E-3"/>
    <n v="24.477193944863171"/>
  </r>
  <r>
    <s v="Trims Raw Materials"/>
    <x v="29"/>
    <s v="CIPL-03625"/>
    <s v="NAUTICA"/>
    <s v="RM06122022-1-3"/>
    <x v="751"/>
    <s v="PCS"/>
    <n v="400"/>
    <x v="1501"/>
    <n v="1.1929848621579269E-3"/>
    <n v="24.477193944863171"/>
  </r>
  <r>
    <s v="Trims Raw Materials"/>
    <x v="29"/>
    <s v="CIPL-03625"/>
    <s v="NAUTICA"/>
    <s v="RM06122022-1-3"/>
    <x v="751"/>
    <s v="PCS"/>
    <n v="600"/>
    <x v="1501"/>
    <n v="1.1929848621579269E-3"/>
    <n v="36.715790917294754"/>
  </r>
  <r>
    <s v="Trims Raw Materials"/>
    <x v="29"/>
    <s v="CIPL-03625"/>
    <s v="NAUTICA"/>
    <s v="RM06122022-1-3"/>
    <x v="751"/>
    <s v="PCS"/>
    <n v="400"/>
    <x v="1501"/>
    <n v="1.1929848621579269E-3"/>
    <n v="24.477193944863171"/>
  </r>
  <r>
    <s v="Trims Raw Materials"/>
    <x v="29"/>
    <s v="CIPL-03625"/>
    <s v="NAUTICA"/>
    <s v="RM06122022-1-3"/>
    <x v="751"/>
    <s v="PCS"/>
    <n v="400"/>
    <x v="1501"/>
    <n v="1.1929848621579269E-3"/>
    <n v="24.477193944863171"/>
  </r>
  <r>
    <s v="Trims Raw Materials"/>
    <x v="29"/>
    <s v="CIPL-03625"/>
    <s v="NAUTICA"/>
    <s v="RM06122022-1-3"/>
    <x v="751"/>
    <s v="PCS"/>
    <n v="900"/>
    <x v="1501"/>
    <n v="1.1929848621579269E-3"/>
    <n v="55.073686375942131"/>
  </r>
  <r>
    <s v="Trims Raw Materials"/>
    <x v="29"/>
    <s v="CIPL-03625"/>
    <s v="NAUTICA"/>
    <s v="RM06122022-14-1"/>
    <x v="752"/>
    <s v="PCS"/>
    <n v="60"/>
    <x v="1502"/>
    <n v="1.1929848621579271E-3"/>
    <n v="3.6715790917294759"/>
  </r>
  <r>
    <s v="Trims Raw Materials"/>
    <x v="29"/>
    <s v="CIPL-03625"/>
    <s v="NAUTICA"/>
    <s v="RM06122022-14-1"/>
    <x v="752"/>
    <s v="PCS"/>
    <n v="600"/>
    <x v="1501"/>
    <n v="1.1929848621579269E-3"/>
    <n v="36.715790917294754"/>
  </r>
  <r>
    <s v="Trims Raw Materials"/>
    <x v="29"/>
    <s v="CIPL-03625"/>
    <s v="NAUTICA"/>
    <s v="RM06122022-14-1"/>
    <x v="752"/>
    <s v="PCS"/>
    <n v="60"/>
    <x v="1502"/>
    <n v="1.1929848621579271E-3"/>
    <n v="3.6715790917294759"/>
  </r>
  <r>
    <s v="Trims Raw Materials"/>
    <x v="29"/>
    <s v="CIPL-03625"/>
    <s v="NAUTICA"/>
    <s v="RM06122022-14-1"/>
    <x v="752"/>
    <s v="PCS"/>
    <n v="740"/>
    <x v="1501"/>
    <n v="1.1929848621579269E-3"/>
    <n v="45.282808797996864"/>
  </r>
  <r>
    <s v="Trims Raw Materials"/>
    <x v="29"/>
    <s v="CIPL-03625"/>
    <s v="NAUTICA"/>
    <s v="RM06122022-14-1"/>
    <x v="752"/>
    <s v="PCS"/>
    <n v="115"/>
    <x v="1502"/>
    <n v="1.1929848621579271E-3"/>
    <n v="7.0371932591481627"/>
  </r>
  <r>
    <s v="Trims Raw Materials"/>
    <x v="29"/>
    <s v="CIPL-03625"/>
    <s v="NAUTICA"/>
    <s v="RM06122022-14-1"/>
    <x v="752"/>
    <s v="PCS"/>
    <n v="60"/>
    <x v="1502"/>
    <n v="1.1929848621579271E-3"/>
    <n v="3.6715790917294759"/>
  </r>
  <r>
    <s v="Trims Raw Materials"/>
    <x v="29"/>
    <s v="CIPL-03625"/>
    <s v="NAUTICA"/>
    <s v="RM06122022-14-1"/>
    <x v="752"/>
    <s v="PCS"/>
    <n v="230"/>
    <x v="1502"/>
    <n v="1.1929848621579271E-3"/>
    <n v="14.074386518296325"/>
  </r>
  <r>
    <s v="Trims Raw Materials"/>
    <x v="29"/>
    <s v="CIPL-03625"/>
    <s v="NAUTICA"/>
    <s v="RM06122022-14-1"/>
    <x v="752"/>
    <s v="PCS"/>
    <n v="915"/>
    <x v="1501"/>
    <n v="1.1929848621579269E-3"/>
    <n v="55.991581148874502"/>
  </r>
  <r>
    <s v="Trims Raw Materials"/>
    <x v="29"/>
    <s v="CIPL-03625"/>
    <s v="NAUTICA"/>
    <s v="RM06122022-14-1"/>
    <x v="752"/>
    <s v="PCS"/>
    <n v="660"/>
    <x v="1502"/>
    <n v="1.1929848621579271E-3"/>
    <n v="40.387370009024238"/>
  </r>
  <r>
    <s v="Trims Raw Materials"/>
    <x v="29"/>
    <s v="CIPL-03625"/>
    <s v="NAUTICA"/>
    <s v="RM06122022-14-1"/>
    <x v="752"/>
    <s v="PCS"/>
    <n v="260"/>
    <x v="1501"/>
    <n v="1.1929848621579269E-3"/>
    <n v="15.91017606416106"/>
  </r>
  <r>
    <s v="Trims Raw Materials"/>
    <x v="29"/>
    <s v="CIPL-03625"/>
    <s v="NAUTICA"/>
    <s v="RM06122022-14-1"/>
    <x v="752"/>
    <s v="PCS"/>
    <n v="450"/>
    <x v="1501"/>
    <n v="1.1929848621579269E-3"/>
    <n v="27.536843187971066"/>
  </r>
  <r>
    <s v="Trims Raw Materials"/>
    <x v="29"/>
    <s v="CIPL-03625"/>
    <s v="NAUTICA"/>
    <s v="RM06122022-14-1"/>
    <x v="752"/>
    <s v="PCS"/>
    <n v="250"/>
    <x v="1501"/>
    <n v="1.1929848621579269E-3"/>
    <n v="15.298246215539482"/>
  </r>
  <r>
    <s v="Trims Raw Materials"/>
    <x v="29"/>
    <s v="CIPL-03625"/>
    <s v="NAUTICA"/>
    <s v="RM06122022-14-1"/>
    <x v="752"/>
    <s v="PCS"/>
    <n v="60"/>
    <x v="1502"/>
    <n v="1.1929848621579271E-3"/>
    <n v="3.6715790917294759"/>
  </r>
  <r>
    <s v="Trims Raw Materials"/>
    <x v="29"/>
    <s v="CIPL-03625"/>
    <s v="NAUTICA"/>
    <s v="RM06122022-14-1"/>
    <x v="752"/>
    <s v="PCS"/>
    <n v="315"/>
    <x v="1501"/>
    <n v="1.1929848621579269E-3"/>
    <n v="19.275790231579748"/>
  </r>
  <r>
    <s v="Trims Raw Materials"/>
    <x v="29"/>
    <s v="CIPL-03625"/>
    <s v="NAUTICA"/>
    <s v="RM06122022-14-1"/>
    <x v="752"/>
    <s v="PCS"/>
    <n v="200"/>
    <x v="1501"/>
    <n v="1.1929848621579269E-3"/>
    <n v="12.238596972431585"/>
  </r>
  <r>
    <s v="Trims Raw Materials"/>
    <x v="29"/>
    <s v="CIPL-03625"/>
    <s v="NAUTICA"/>
    <s v="RM06122022-14-1"/>
    <x v="752"/>
    <s v="PCS"/>
    <n v="115"/>
    <x v="1502"/>
    <n v="1.1929848621579271E-3"/>
    <n v="7.0371932591481627"/>
  </r>
  <r>
    <s v="Trims Raw Materials"/>
    <x v="29"/>
    <s v="CIPL-03625"/>
    <s v="NAUTICA"/>
    <s v="RM06122022-14-1"/>
    <x v="752"/>
    <s v="PCS"/>
    <n v="95"/>
    <x v="1502"/>
    <n v="1.1929848621579271E-3"/>
    <n v="5.8133335619050035"/>
  </r>
  <r>
    <s v="Trims Raw Materials"/>
    <x v="29"/>
    <s v="CIPL-03625"/>
    <s v="NAUTICA"/>
    <s v="RM06122022-14-1"/>
    <x v="752"/>
    <s v="PCS"/>
    <n v="95"/>
    <x v="1502"/>
    <n v="1.1929848621579271E-3"/>
    <n v="5.8133335619050035"/>
  </r>
  <r>
    <s v="Trims Raw Materials"/>
    <x v="29"/>
    <s v="CIPL-03625"/>
    <s v="NAUTICA"/>
    <s v="RM06122022-14-1"/>
    <x v="752"/>
    <s v="PCS"/>
    <n v="235"/>
    <x v="1501"/>
    <n v="1.1929848621579269E-3"/>
    <n v="14.380351442607113"/>
  </r>
  <r>
    <s v="Trims Raw Materials"/>
    <x v="29"/>
    <s v="CIPL-03625"/>
    <s v="NAUTICA"/>
    <s v="RM06122022-24-1"/>
    <x v="753"/>
    <s v="PCS"/>
    <n v="720"/>
    <x v="1502"/>
    <n v="1.1929848621579271E-3"/>
    <n v="44.058949100753715"/>
  </r>
  <r>
    <s v="Trims Raw Materials"/>
    <x v="29"/>
    <s v="CIPL-03625"/>
    <s v="NAUTICA"/>
    <s v="RM06122022-24-1"/>
    <x v="753"/>
    <s v="PCS"/>
    <n v="910"/>
    <x v="1502"/>
    <n v="1.1929848621579271E-3"/>
    <n v="55.685616224563724"/>
  </r>
  <r>
    <s v="Trims Raw Materials"/>
    <x v="29"/>
    <s v="CIPL-03625"/>
    <s v="NAUTICA"/>
    <s v="RM06122022-24-1"/>
    <x v="753"/>
    <s v="PCS"/>
    <n v="60"/>
    <x v="1502"/>
    <n v="1.1929848621579271E-3"/>
    <n v="3.6715790917294759"/>
  </r>
  <r>
    <s v="Trims Raw Materials"/>
    <x v="29"/>
    <s v="CIPL-03625"/>
    <s v="NAUTICA"/>
    <s v="RM06122022-24-1"/>
    <x v="753"/>
    <s v="PCS"/>
    <n v="1990"/>
    <x v="1502"/>
    <n v="1.1929848621579271E-3"/>
    <n v="121.77403987569429"/>
  </r>
  <r>
    <s v="Trims Raw Materials"/>
    <x v="29"/>
    <s v="CIPL-03625"/>
    <s v="NAUTICA"/>
    <s v="RM06122022-24-1"/>
    <x v="753"/>
    <s v="PCS"/>
    <n v="690"/>
    <x v="1501"/>
    <n v="1.1929848621579269E-3"/>
    <n v="42.223159554888973"/>
  </r>
  <r>
    <s v="Trims Raw Materials"/>
    <x v="29"/>
    <s v="CIPL-03625"/>
    <s v="NAUTICA"/>
    <s v="RM06122022-24-1"/>
    <x v="753"/>
    <s v="PCS"/>
    <n v="840"/>
    <x v="1501"/>
    <n v="1.1929848621579269E-3"/>
    <n v="51.402107284212661"/>
  </r>
  <r>
    <s v="Trims Raw Materials"/>
    <x v="29"/>
    <s v="CIPL-03625"/>
    <s v="NAUTICA"/>
    <s v="RM06122022-24-1"/>
    <x v="753"/>
    <s v="PCS"/>
    <n v="480"/>
    <x v="1502"/>
    <n v="1.1929848621579271E-3"/>
    <n v="29.372632733835808"/>
  </r>
  <r>
    <s v="Trims Raw Materials"/>
    <x v="29"/>
    <s v="CIPL-03625"/>
    <s v="NAUTICA"/>
    <s v="RM06122022-24-1"/>
    <x v="753"/>
    <s v="PCS"/>
    <n v="660"/>
    <x v="1502"/>
    <n v="1.1929848621579271E-3"/>
    <n v="40.387370009024238"/>
  </r>
  <r>
    <s v="Trims Raw Materials"/>
    <x v="29"/>
    <s v="CIPL-03625"/>
    <s v="NAUTICA"/>
    <s v="RM06122022-24-1"/>
    <x v="753"/>
    <s v="PCS"/>
    <n v="180"/>
    <x v="1502"/>
    <n v="1.1929848621579271E-3"/>
    <n v="11.014737275188429"/>
  </r>
  <r>
    <s v="Trims Raw Materials"/>
    <x v="29"/>
    <s v="CIPL-03625"/>
    <s v="NAUTICA"/>
    <s v="RM06122022-24-1"/>
    <x v="753"/>
    <s v="PCS"/>
    <n v="380"/>
    <x v="1502"/>
    <n v="1.1929848621579271E-3"/>
    <n v="23.253334247620014"/>
  </r>
  <r>
    <s v="Trims Raw Materials"/>
    <x v="29"/>
    <s v="CIPL-03625"/>
    <s v="NAUTICA"/>
    <s v="RM06122022-24-1"/>
    <x v="753"/>
    <s v="PCS"/>
    <n v="85"/>
    <x v="1501"/>
    <n v="1.1929848621579269E-3"/>
    <n v="5.2014037132834234"/>
  </r>
  <r>
    <s v="Trims Raw Materials"/>
    <x v="29"/>
    <s v="CIPL-03625"/>
    <s v="NAUTICA"/>
    <s v="RM06122022-24-1"/>
    <x v="753"/>
    <s v="PCS"/>
    <n v="2350"/>
    <x v="1501"/>
    <n v="1.1929848621579269E-3"/>
    <n v="143.80351442607113"/>
  </r>
  <r>
    <s v="Trims Raw Materials"/>
    <x v="29"/>
    <s v="CIPL-03625"/>
    <s v="NAUTICA"/>
    <s v="RM06122022-24-1"/>
    <x v="753"/>
    <s v="PCS"/>
    <n v="1520"/>
    <x v="1502"/>
    <n v="1.1929848621579271E-3"/>
    <n v="93.013336990480056"/>
  </r>
  <r>
    <s v="Trims Raw Materials"/>
    <x v="29"/>
    <s v="CIPL-03625"/>
    <s v="NAUTICA"/>
    <s v="RM06122022-24-1"/>
    <x v="753"/>
    <s v="PCS"/>
    <n v="730"/>
    <x v="1501"/>
    <n v="1.1929848621579269E-3"/>
    <n v="44.670878949375286"/>
  </r>
  <r>
    <s v="Trims Raw Materials"/>
    <x v="29"/>
    <s v="CIPL-03625"/>
    <s v="NAUTICA"/>
    <s v="RM06122022-24-1"/>
    <x v="753"/>
    <s v="PCS"/>
    <n v="1930"/>
    <x v="1501"/>
    <n v="1.1929848621579269E-3"/>
    <n v="118.1024607839648"/>
  </r>
  <r>
    <s v="Trims Raw Materials"/>
    <x v="29"/>
    <s v="CIPL-03625"/>
    <s v="NAUTICA"/>
    <s v="RM06122022-24-1"/>
    <x v="753"/>
    <s v="PCS"/>
    <n v="1150"/>
    <x v="1501"/>
    <n v="1.1929848621579269E-3"/>
    <n v="70.37193259148161"/>
  </r>
  <r>
    <s v="Trims Raw Materials"/>
    <x v="29"/>
    <s v="CIPL-03625"/>
    <s v="NAUTICA"/>
    <s v="RM06122022-24-1"/>
    <x v="753"/>
    <s v="PCS"/>
    <n v="1785"/>
    <x v="1501"/>
    <n v="1.1929848621579269E-3"/>
    <n v="109.22947797895191"/>
  </r>
  <r>
    <s v="Trims Raw Materials"/>
    <x v="29"/>
    <s v="CIPL-03625"/>
    <s v="NAUTICA"/>
    <s v="RM06122022-24-1"/>
    <x v="753"/>
    <s v="PCS"/>
    <n v="890"/>
    <x v="1501"/>
    <n v="1.1929848621579269E-3"/>
    <n v="54.461756527320553"/>
  </r>
  <r>
    <s v="Trims Raw Materials"/>
    <x v="29"/>
    <s v="CIPL-03625"/>
    <s v="NAUTICA"/>
    <s v="RM06122022-24-1"/>
    <x v="753"/>
    <s v="PCS"/>
    <n v="610"/>
    <x v="1502"/>
    <n v="1.1929848621579271E-3"/>
    <n v="37.327720765916339"/>
  </r>
  <r>
    <s v="Trims Raw Materials"/>
    <x v="29"/>
    <s v="CIPL-03625"/>
    <s v="NAUTICA"/>
    <s v="RM06122022-24-1"/>
    <x v="753"/>
    <s v="PCS"/>
    <n v="100"/>
    <x v="1501"/>
    <n v="1.1929848621579269E-3"/>
    <n v="6.1192984862157926"/>
  </r>
  <r>
    <s v="Trims Raw Materials"/>
    <x v="29"/>
    <s v="CIPL-03625"/>
    <s v="NAUTICA"/>
    <s v="RM06122022-24-1"/>
    <x v="753"/>
    <s v="PCS"/>
    <n v="2070"/>
    <x v="1502"/>
    <n v="1.1929848621579271E-3"/>
    <n v="126.66947866466693"/>
  </r>
  <r>
    <s v="Trims Raw Materials"/>
    <x v="29"/>
    <s v="CIPL-03625"/>
    <s v="NAUTICA"/>
    <s v="RM06122022-24-1"/>
    <x v="753"/>
    <s v="PCS"/>
    <n v="1010"/>
    <x v="1502"/>
    <n v="1.1929848621579271E-3"/>
    <n v="61.804914710779514"/>
  </r>
  <r>
    <s v="Trims Raw Materials"/>
    <x v="29"/>
    <s v="CIPL-03625"/>
    <s v="NAUTICA"/>
    <s v="RM06122022-24-1"/>
    <x v="753"/>
    <s v="PCS"/>
    <n v="530"/>
    <x v="1502"/>
    <n v="1.1929848621579271E-3"/>
    <n v="32.432281976943706"/>
  </r>
  <r>
    <s v="Trims Raw Materials"/>
    <x v="29"/>
    <s v="CIPL-03625"/>
    <s v="NAUTICA"/>
    <s v="RM06122022-8-8"/>
    <x v="754"/>
    <s v="PCS"/>
    <n v="525"/>
    <x v="1501"/>
    <n v="1.1929848621579269E-3"/>
    <n v="32.126317052632913"/>
  </r>
  <r>
    <s v="Trims Raw Materials"/>
    <x v="29"/>
    <s v="CIPL-03625"/>
    <s v="NAUTICA"/>
    <s v="RM06122022-8-8"/>
    <x v="754"/>
    <s v="PCS"/>
    <n v="700"/>
    <x v="1501"/>
    <n v="1.1929848621579269E-3"/>
    <n v="42.835089403510551"/>
  </r>
  <r>
    <s v="Trims Raw Materials"/>
    <x v="29"/>
    <s v="CIPL-03625"/>
    <s v="NAUTICA"/>
    <s v="RM06122022-8-8"/>
    <x v="754"/>
    <s v="PCS"/>
    <n v="135"/>
    <x v="1501"/>
    <n v="1.1929848621579269E-3"/>
    <n v="8.2610529563913193"/>
  </r>
  <r>
    <s v="Trims Raw Materials"/>
    <x v="29"/>
    <s v="CIPL-03625"/>
    <s v="NAUTICA"/>
    <s v="RM06122022-8-8"/>
    <x v="754"/>
    <s v="PCS"/>
    <n v="430"/>
    <x v="1502"/>
    <n v="1.1929848621579271E-3"/>
    <n v="26.312983490727913"/>
  </r>
  <r>
    <s v="Trims Raw Materials"/>
    <x v="29"/>
    <s v="CIPL-03625"/>
    <s v="NAUTICA"/>
    <s v="RM06122022-8-8"/>
    <x v="754"/>
    <s v="PCS"/>
    <n v="190"/>
    <x v="1502"/>
    <n v="1.1929848621579271E-3"/>
    <n v="11.626667123810007"/>
  </r>
  <r>
    <s v="Trims Raw Materials"/>
    <x v="29"/>
    <s v="CIPL-03625"/>
    <s v="NAUTICA"/>
    <s v="RM06122022-8-8"/>
    <x v="754"/>
    <s v="PCS"/>
    <n v="85"/>
    <x v="1501"/>
    <n v="1.1929848621579269E-3"/>
    <n v="5.2014037132834234"/>
  </r>
  <r>
    <s v="Trims Raw Materials"/>
    <x v="29"/>
    <s v="CIPL-03625"/>
    <s v="NAUTICA"/>
    <s v="RM06122022-8-8"/>
    <x v="754"/>
    <s v="PCS"/>
    <n v="400"/>
    <x v="1501"/>
    <n v="1.1929848621579269E-3"/>
    <n v="24.477193944863171"/>
  </r>
  <r>
    <s v="Trims Raw Materials"/>
    <x v="29"/>
    <s v="CIPL-03625"/>
    <s v="NAUTICA"/>
    <s v="RM06122022-8-8"/>
    <x v="754"/>
    <s v="PCS"/>
    <n v="200"/>
    <x v="1501"/>
    <n v="1.1929848621579269E-3"/>
    <n v="12.238596972431585"/>
  </r>
  <r>
    <s v="Trims Raw Materials"/>
    <x v="29"/>
    <s v="CIPL-03625"/>
    <s v="NAUTICA"/>
    <s v="RM06122022-8-8"/>
    <x v="754"/>
    <s v="PCS"/>
    <n v="100"/>
    <x v="1501"/>
    <n v="1.1929848621579269E-3"/>
    <n v="6.1192984862157926"/>
  </r>
  <r>
    <s v="Trims Raw Materials"/>
    <x v="29"/>
    <s v="CIPL-03625"/>
    <s v="NAUTICA"/>
    <s v="RM06122022-8-8"/>
    <x v="754"/>
    <s v="PCS"/>
    <n v="725"/>
    <x v="1501"/>
    <n v="1.1929848621579269E-3"/>
    <n v="44.3649140250645"/>
  </r>
  <r>
    <s v="Trims Raw Materials"/>
    <x v="29"/>
    <s v="CIPL-03625"/>
    <s v="NAUTICA"/>
    <s v="RM06122022-8-8"/>
    <x v="754"/>
    <s v="PCS"/>
    <n v="400"/>
    <x v="1501"/>
    <n v="1.1929848621579269E-3"/>
    <n v="24.477193944863171"/>
  </r>
  <r>
    <s v="Trims Raw Materials"/>
    <x v="29"/>
    <s v="CIPL-03625"/>
    <s v="NAUTICA"/>
    <s v="RM06122022-8-8"/>
    <x v="754"/>
    <s v="PCS"/>
    <n v="65"/>
    <x v="1501"/>
    <n v="1.1929848621579269E-3"/>
    <n v="3.9775440160402651"/>
  </r>
  <r>
    <s v="Trims Raw Materials"/>
    <x v="29"/>
    <s v="CIPL-03625"/>
    <s v="NAUTICA"/>
    <s v="RM06122022-8-8"/>
    <x v="754"/>
    <s v="PCS"/>
    <n v="85"/>
    <x v="1501"/>
    <n v="1.1929848621579269E-3"/>
    <n v="5.2014037132834234"/>
  </r>
  <r>
    <s v="Trims Raw Materials"/>
    <x v="29"/>
    <s v="CIPL-03625"/>
    <s v="NAUTICA"/>
    <s v="RM06122022-8-8"/>
    <x v="754"/>
    <s v="PCS"/>
    <n v="135"/>
    <x v="1501"/>
    <n v="1.1929848621579269E-3"/>
    <n v="8.2610529563913193"/>
  </r>
  <r>
    <s v="Trims Raw Materials"/>
    <x v="29"/>
    <s v="CIPL-03625"/>
    <s v="NAUTICA"/>
    <s v="RM06122022-8-8"/>
    <x v="754"/>
    <s v="PCS"/>
    <n v="450"/>
    <x v="1501"/>
    <n v="1.1929848621579269E-3"/>
    <n v="27.536843187971066"/>
  </r>
  <r>
    <s v="Trims Raw Materials"/>
    <x v="29"/>
    <s v="CIPL-03625"/>
    <s v="NAUTICA"/>
    <s v="RM06122022-8-8"/>
    <x v="754"/>
    <s v="PCS"/>
    <n v="200"/>
    <x v="1501"/>
    <n v="1.1929848621579269E-3"/>
    <n v="12.238596972431585"/>
  </r>
  <r>
    <s v="Trims Raw Materials"/>
    <x v="29"/>
    <s v="CIPL-03625"/>
    <s v="NAUTICA"/>
    <s v="RM06122022-8-8"/>
    <x v="754"/>
    <s v="PCS"/>
    <n v="210"/>
    <x v="1501"/>
    <n v="1.1929848621579269E-3"/>
    <n v="12.850526821053165"/>
  </r>
  <r>
    <s v="Trims Raw Materials"/>
    <x v="29"/>
    <s v="CIPL-03625"/>
    <s v="NAUTICA"/>
    <s v="RM06122022-8-8"/>
    <x v="754"/>
    <s v="PCS"/>
    <n v="120"/>
    <x v="1502"/>
    <n v="1.1929848621579271E-3"/>
    <n v="7.3431581834589519"/>
  </r>
  <r>
    <s v="Trims Raw Materials"/>
    <x v="29"/>
    <s v="CIPL-03625"/>
    <s v="NAUTICA"/>
    <s v="RM06122022-8-8"/>
    <x v="754"/>
    <s v="PCS"/>
    <n v="620"/>
    <x v="1502"/>
    <n v="1.1929848621579271E-3"/>
    <n v="37.939650614537918"/>
  </r>
  <r>
    <s v="Trims Raw Materials"/>
    <x v="29"/>
    <s v="CIPL-03625"/>
    <s v="NAUTICA"/>
    <s v="RM06122022-8-8"/>
    <x v="754"/>
    <s v="PCS"/>
    <n v="270"/>
    <x v="1501"/>
    <n v="1.1929848621579269E-3"/>
    <n v="16.522105912782639"/>
  </r>
  <r>
    <s v="Trims Raw Materials"/>
    <x v="29"/>
    <s v="CIPL-03625"/>
    <s v="NAUTICA"/>
    <s v="RM06122022-8-8"/>
    <x v="754"/>
    <s v="PCS"/>
    <n v="85"/>
    <x v="1501"/>
    <n v="1.1929848621579269E-3"/>
    <n v="5.2014037132834234"/>
  </r>
  <r>
    <s v="Trims Raw Materials"/>
    <x v="29"/>
    <s v="CIPL-03625"/>
    <s v="NAUTICA"/>
    <s v="RM06122022-8-8"/>
    <x v="754"/>
    <s v="PCS"/>
    <n v="65"/>
    <x v="1501"/>
    <n v="1.1929848621579269E-3"/>
    <n v="3.9775440160402651"/>
  </r>
  <r>
    <s v="Trims Raw Materials"/>
    <x v="29"/>
    <s v="CIPL-03625"/>
    <s v="NAUTICA"/>
    <s v="RM06122022-8-8"/>
    <x v="754"/>
    <s v="PCS"/>
    <n v="250"/>
    <x v="1501"/>
    <n v="1.1929848621579269E-3"/>
    <n v="15.298246215539482"/>
  </r>
  <r>
    <s v="Trims Raw Materials"/>
    <x v="29"/>
    <s v="CIPL-03625"/>
    <s v="NAUTICA"/>
    <s v="RM06122022-8-8"/>
    <x v="754"/>
    <s v="PCS"/>
    <n v="250"/>
    <x v="1501"/>
    <n v="1.1929848621579269E-3"/>
    <n v="15.298246215539482"/>
  </r>
  <r>
    <s v="Trims Raw Materials"/>
    <x v="30"/>
    <s v="CIPL-03418"/>
    <s v="LEVIS"/>
    <s v="RM10172021-45-2"/>
    <x v="755"/>
    <s v="PCS"/>
    <n v="1198"/>
    <x v="1569"/>
    <n v="3.5085837487504974E-4"/>
    <n v="21.560328333100312"/>
  </r>
  <r>
    <s v="Trims Raw Materials"/>
    <x v="30"/>
    <s v="CIPL-03418"/>
    <s v="LEVIS"/>
    <s v="RM10172021-45-3"/>
    <x v="756"/>
    <s v="PCS"/>
    <n v="350"/>
    <x v="1570"/>
    <n v="3.9652544466011098E-4"/>
    <n v="7.11878390563104"/>
  </r>
  <r>
    <s v="Trims Raw Materials"/>
    <x v="30"/>
    <s v="CIPL-03418"/>
    <s v="LEVIS"/>
    <s v="RM10172021-45-4"/>
    <x v="757"/>
    <s v="PCS"/>
    <n v="2042"/>
    <x v="1571"/>
    <n v="4.2054371691642884E-4"/>
    <n v="44.048750269943341"/>
  </r>
  <r>
    <s v="Trims Raw Materials"/>
    <x v="30"/>
    <s v="CIPL-03418"/>
    <s v="LEVIS"/>
    <s v="RM11042021-27-1"/>
    <x v="758"/>
    <s v="PCS"/>
    <n v="470"/>
    <x v="1572"/>
    <n v="4.3827387134596184E-4"/>
    <n v="10.565988719532601"/>
  </r>
  <r>
    <s v="Trims Raw Materials"/>
    <x v="30"/>
    <s v="CIPL-03416"/>
    <s v="LEVIS"/>
    <s v="RM10172021-26-28"/>
    <x v="759"/>
    <s v="PCS"/>
    <n v="7240"/>
    <x v="14"/>
    <n v="0"/>
    <n v="0"/>
  </r>
  <r>
    <s v="Trims Raw Materials"/>
    <x v="30"/>
    <s v="CIPL-03509"/>
    <s v="AMAZON"/>
    <s v="RM10172021-9-16"/>
    <x v="760"/>
    <s v="PCS"/>
    <n v="815"/>
    <x v="14"/>
    <n v="0"/>
    <n v="0"/>
  </r>
  <r>
    <s v="Trims Raw Materials"/>
    <x v="30"/>
    <s v="CIPL-03509"/>
    <s v="AMAZON"/>
    <s v="RM10172021-9-18"/>
    <x v="761"/>
    <s v="PCS"/>
    <n v="128"/>
    <x v="14"/>
    <n v="0"/>
    <n v="0"/>
  </r>
  <r>
    <s v="Trims Raw Materials"/>
    <x v="30"/>
    <s v="CIPL-03509"/>
    <s v="AMAZON"/>
    <s v="RM10172021-9-9"/>
    <x v="762"/>
    <s v="PCS"/>
    <n v="250"/>
    <x v="14"/>
    <n v="0"/>
    <n v="0"/>
  </r>
  <r>
    <s v="Trims Raw Materials"/>
    <x v="30"/>
    <s v="CIPL-03510"/>
    <s v="AMAZON"/>
    <s v="RM11062021-24-16"/>
    <x v="760"/>
    <s v="PCS"/>
    <n v="4851"/>
    <x v="1573"/>
    <n v="6.9789573448646408E-4"/>
    <n v="173.65549220799383"/>
  </r>
  <r>
    <s v="Trims Raw Materials"/>
    <x v="30"/>
    <s v="CIPL-03510"/>
    <s v="AMAZON"/>
    <s v="RM11062021-24-9"/>
    <x v="762"/>
    <s v="PCS"/>
    <n v="721"/>
    <x v="1574"/>
    <n v="6.9797611791995223E-4"/>
    <n v="25.813240781020287"/>
  </r>
  <r>
    <s v="Trims Raw Materials"/>
    <x v="30"/>
    <s v="CIPL-03492"/>
    <s v="LEVIS"/>
    <s v="RM12052021-37-6"/>
    <x v="763"/>
    <s v="PCS"/>
    <n v="203"/>
    <x v="14"/>
    <n v="0"/>
    <n v="0"/>
  </r>
  <r>
    <s v="Trims Raw Materials"/>
    <x v="30"/>
    <s v="CIPL-03492"/>
    <s v="LEVIS"/>
    <s v="RM12052021-37-7"/>
    <x v="764"/>
    <s v="PCS"/>
    <n v="95"/>
    <x v="14"/>
    <n v="0"/>
    <n v="0"/>
  </r>
  <r>
    <s v="Trims Raw Materials"/>
    <x v="30"/>
    <s v="CIPL-03493"/>
    <s v="LEVIS"/>
    <s v="RM02132022-15-4"/>
    <x v="764"/>
    <s v="PCS"/>
    <n v="267"/>
    <x v="14"/>
    <n v="0"/>
    <n v="0"/>
  </r>
  <r>
    <s v="Trims Raw Materials"/>
    <x v="30"/>
    <s v="CIPL-03512"/>
    <s v="LEVIS"/>
    <s v="RM01092022-50-3"/>
    <x v="765"/>
    <s v="PCS"/>
    <n v="2308"/>
    <x v="1575"/>
    <n v="4.3823757898594557E-4"/>
    <n v="51.881452332299567"/>
  </r>
  <r>
    <s v="Trims Raw Materials"/>
    <x v="30"/>
    <s v="CIPL-03512"/>
    <s v="LEVIS"/>
    <s v="RM01092022-50-4"/>
    <x v="766"/>
    <s v="PCS"/>
    <n v="16977"/>
    <x v="1576"/>
    <n v="3.9626791945095776E-4"/>
    <n v="345.07744046851894"/>
  </r>
  <r>
    <s v="Trims Raw Materials"/>
    <x v="30"/>
    <s v="CIPL-03518"/>
    <s v="LEVIS"/>
    <s v="RM01082022-49-1"/>
    <x v="767"/>
    <s v="PCS"/>
    <n v="13235"/>
    <x v="14"/>
    <n v="0"/>
    <n v="0"/>
  </r>
  <r>
    <s v="Trims Raw Materials"/>
    <x v="30"/>
    <s v="CIPL-03516"/>
    <s v="LEVIS"/>
    <s v="RM02142022-16-13"/>
    <x v="768"/>
    <s v="PCS"/>
    <n v="4752"/>
    <x v="1577"/>
    <n v="3.823476315375679E-4"/>
    <n v="93.196915945066507"/>
  </r>
  <r>
    <s v="Trims Raw Materials"/>
    <x v="30"/>
    <s v="CIPL-03521"/>
    <s v="LEVIS"/>
    <s v="RM01232022-37-1"/>
    <x v="757"/>
    <s v="PCS"/>
    <n v="2741"/>
    <x v="1578"/>
    <n v="4.2051156791496434E-4"/>
    <n v="59.122622207654921"/>
  </r>
  <r>
    <s v="Trims Raw Materials"/>
    <x v="30"/>
    <s v="CIPL-03521"/>
    <s v="LEVIS"/>
    <s v="RM01232022-37-5"/>
    <x v="767"/>
    <s v="PCS"/>
    <n v="442"/>
    <x v="1579"/>
    <n v="3.4637946601116229E-4"/>
    <n v="7.8530997239769214"/>
  </r>
  <r>
    <s v="Trims Raw Materials"/>
    <x v="30"/>
    <s v="CIPL-03521"/>
    <s v="LEVIS"/>
    <s v="RM01232022-37-6"/>
    <x v="769"/>
    <s v="PCS"/>
    <n v="229"/>
    <x v="1580"/>
    <n v="3.5077575277423759E-4"/>
    <n v="4.1203276473852997"/>
  </r>
  <r>
    <s v="Trims Raw Materials"/>
    <x v="30"/>
    <s v="CIPL-03521"/>
    <s v="LEVIS"/>
    <s v="RM04102022-16-3"/>
    <x v="770"/>
    <s v="PCS"/>
    <n v="4000"/>
    <x v="1581"/>
    <n v="6.8596629574080802E-4"/>
    <n v="140.74386518296325"/>
  </r>
  <r>
    <s v="Trims Raw Materials"/>
    <x v="30"/>
    <s v="CIPL-03515"/>
    <s v="LEVIS"/>
    <s v="RM01092022-25-15"/>
    <x v="771"/>
    <s v="PCS"/>
    <n v="72898"/>
    <x v="14"/>
    <n v="0"/>
    <n v="0"/>
  </r>
  <r>
    <s v="Trims Raw Materials"/>
    <x v="30"/>
    <s v="CIPL-03515"/>
    <s v="LEVIS"/>
    <s v="RM01222022-35-2"/>
    <x v="772"/>
    <s v="PCS"/>
    <n v="12524"/>
    <x v="14"/>
    <n v="0"/>
    <n v="0"/>
  </r>
  <r>
    <s v="Trims Raw Materials"/>
    <x v="30"/>
    <s v="CIPL-03519"/>
    <s v="LEVIS"/>
    <s v="RM01232022-36-4"/>
    <x v="773"/>
    <s v="PCS"/>
    <n v="30245"/>
    <x v="14"/>
    <n v="0"/>
    <n v="0"/>
  </r>
  <r>
    <s v="Trims Raw Materials"/>
    <x v="30"/>
    <s v="CIPL-03546"/>
    <s v="AMAZON"/>
    <s v="RM12052021-23-17"/>
    <x v="774"/>
    <s v="PCS"/>
    <n v="946"/>
    <x v="1582"/>
    <n v="6.1036434808079906E-4"/>
    <n v="29.617404673284401"/>
  </r>
  <r>
    <s v="Trims Raw Materials"/>
    <x v="30"/>
    <s v="CIPL-03546"/>
    <s v="AMAZON"/>
    <s v="RM12052021-23-21"/>
    <x v="775"/>
    <s v="PCS"/>
    <n v="1374"/>
    <x v="1583"/>
    <n v="6.1038454009972466E-4"/>
    <n v="43.018668358096974"/>
  </r>
  <r>
    <s v="Trims Raw Materials"/>
    <x v="30"/>
    <s v="CIPL-03545"/>
    <s v="AMAZON"/>
    <s v="RM12062021-39-16"/>
    <x v="760"/>
    <s v="PCS"/>
    <n v="286"/>
    <x v="1584"/>
    <n v="6.465477399806948E-4"/>
    <n v="9.4849126536344794"/>
  </r>
  <r>
    <s v="Trims Raw Materials"/>
    <x v="30"/>
    <s v="CIPL-03545"/>
    <s v="AMAZON"/>
    <s v="RM12062021-39-9"/>
    <x v="762"/>
    <s v="PCS"/>
    <n v="192"/>
    <x v="1585"/>
    <n v="6.4620013366887717E-4"/>
    <n v="6.3640704256644245"/>
  </r>
  <r>
    <s v="Trims Raw Materials"/>
    <x v="30"/>
    <s v="CIPL-03520"/>
    <s v="LEVIS"/>
    <s v="RM02222022-3-1"/>
    <x v="776"/>
    <s v="PCS"/>
    <n v="1872"/>
    <x v="1586"/>
    <n v="3.509278832416124E-4"/>
    <n v="33.696936997428296"/>
  </r>
  <r>
    <s v="Trims Raw Materials"/>
    <x v="30"/>
    <s v="CIPL-03532"/>
    <s v="LEVIS"/>
    <s v="RM02102022-15-46"/>
    <x v="769"/>
    <s v="PCS"/>
    <n v="45123"/>
    <x v="1587"/>
    <n v="3.5093596167505711E-4"/>
    <n v="812.25528339866355"/>
  </r>
  <r>
    <s v="Trims Raw Materials"/>
    <x v="30"/>
    <s v="CIPL-03532"/>
    <s v="LEVIS"/>
    <s v="RM02102022-15-47"/>
    <x v="777"/>
    <s v="PCS"/>
    <n v="16898"/>
    <x v="1588"/>
    <n v="3.9627317027414157E-4"/>
    <n v="343.47622403129242"/>
  </r>
  <r>
    <s v="Trims Raw Materials"/>
    <x v="30"/>
    <s v="CIPL-03532"/>
    <s v="LEVIS"/>
    <s v="RM02102022-15-49"/>
    <x v="778"/>
    <s v="PCS"/>
    <n v="16375"/>
    <x v="1589"/>
    <n v="4.2052564611822375E-4"/>
    <n v="353.21610745518586"/>
  </r>
  <r>
    <s v="Trims Raw Materials"/>
    <x v="30"/>
    <s v="CIPL-03532"/>
    <s v="LEVIS"/>
    <s v="RM04252022-25-2"/>
    <x v="779"/>
    <s v="PCS"/>
    <n v="28350"/>
    <x v="1590"/>
    <n v="3.9627296109140029E-4"/>
    <n v="576.25433844694112"/>
  </r>
  <r>
    <s v="Trims Raw Materials"/>
    <x v="30"/>
    <s v="CIPL-03532"/>
    <s v="LEVIS"/>
    <s v="RM04252022-25-3"/>
    <x v="780"/>
    <s v="PCS"/>
    <n v="28350"/>
    <x v="1591"/>
    <n v="4.2052541055255321E-4"/>
    <n v="611.5218953891648"/>
  </r>
  <r>
    <s v="Trims Raw Materials"/>
    <x v="30"/>
    <s v="CIPL-03534"/>
    <s v="LEVIS"/>
    <s v="RM01302022-20-20"/>
    <x v="781"/>
    <s v="PCS"/>
    <n v="1939"/>
    <x v="1592"/>
    <n v="3.7776828538678013E-4"/>
    <n v="37.572492705364944"/>
  </r>
  <r>
    <s v="Trims Raw Materials"/>
    <x v="30"/>
    <s v="CIPL-03534"/>
    <s v="LEVIS"/>
    <s v="RM01302022-20-21"/>
    <x v="782"/>
    <s v="PCS"/>
    <n v="2360"/>
    <x v="1593"/>
    <n v="3.7777853968334359E-4"/>
    <n v="45.731557353652697"/>
  </r>
  <r>
    <s v="Trims Raw Materials"/>
    <x v="30"/>
    <s v="CIPL-03534"/>
    <s v="LEVIS"/>
    <s v="RM02262022-24-11"/>
    <x v="783"/>
    <s v="PCS"/>
    <n v="20510"/>
    <x v="1594"/>
    <n v="3.7777853968334348E-4"/>
    <n v="397.43823784890526"/>
  </r>
  <r>
    <s v="Trims Raw Materials"/>
    <x v="30"/>
    <s v="CIPL-03534"/>
    <s v="LEVIS"/>
    <s v="RM02262022-24-13"/>
    <x v="784"/>
    <s v="PCS"/>
    <n v="7832"/>
    <x v="1595"/>
    <n v="3.7783439103456818E-4"/>
    <n v="151.78919895058274"/>
  </r>
  <r>
    <s v="Trims Raw Materials"/>
    <x v="30"/>
    <s v="CIPL-03536"/>
    <s v="LEVIS"/>
    <s v="RM03162022-19-18"/>
    <x v="785"/>
    <s v="PCS"/>
    <n v="25358"/>
    <x v="1596"/>
    <n v="3.7390354218828318E-4"/>
    <n v="486.34144602281049"/>
  </r>
  <r>
    <s v="Trims Raw Materials"/>
    <x v="30"/>
    <s v="CIPL-03536"/>
    <s v="LEVIS"/>
    <s v="RM03162022-20-3"/>
    <x v="786"/>
    <s v="PCS"/>
    <n v="128446"/>
    <x v="1597"/>
    <n v="3.9626844592738337E-4"/>
    <n v="2610.8190968055892"/>
  </r>
  <r>
    <s v="Trims Raw Materials"/>
    <x v="30"/>
    <s v="CIPL-03536"/>
    <s v="LEVIS"/>
    <s v="RM03162022-20-4"/>
    <x v="787"/>
    <s v="PCS"/>
    <n v="1720"/>
    <x v="1598"/>
    <n v="4.3823697794968033E-4"/>
    <n v="38.663767602073449"/>
  </r>
  <r>
    <s v="Trims Raw Materials"/>
    <x v="30"/>
    <s v="CIPL-03536"/>
    <s v="LEVIS"/>
    <s v="RM03162022-20-5"/>
    <x v="788"/>
    <s v="PCS"/>
    <n v="4763"/>
    <x v="1599"/>
    <n v="3.5107434707635826E-4"/>
    <n v="85.772167115124702"/>
  </r>
  <r>
    <s v="Trims Raw Materials"/>
    <x v="30"/>
    <s v="CIPL-03536"/>
    <s v="LEVIS"/>
    <s v="RM03162022-20-6"/>
    <x v="789"/>
    <s v="PCS"/>
    <n v="9793"/>
    <x v="1600"/>
    <n v="3.5092328461720296E-4"/>
    <n v="176.27659172625627"/>
  </r>
  <r>
    <s v="Trims Raw Materials"/>
    <x v="30"/>
    <s v="CIPL-03536"/>
    <s v="LEVIS"/>
    <s v="RM03162022-20-7"/>
    <x v="790"/>
    <s v="PCS"/>
    <n v="149448"/>
    <x v="1601"/>
    <n v="3.5091147454654055E-4"/>
    <n v="2690.013018048031"/>
  </r>
  <r>
    <s v="Trims Raw Materials"/>
    <x v="30"/>
    <s v="CIPL-03533"/>
    <s v="LEVIS"/>
    <s v="RM03022022-14-1"/>
    <x v="791"/>
    <s v="PCS"/>
    <n v="342484"/>
    <x v="1602"/>
    <n v="2.5955570583506104E-4"/>
    <n v="4559.7136763572144"/>
  </r>
  <r>
    <s v="Trims Raw Materials"/>
    <x v="30"/>
    <s v="CIPL-03533"/>
    <s v="LEVIS"/>
    <s v="RM03022022-16-1"/>
    <x v="792"/>
    <s v="PCS"/>
    <n v="61259"/>
    <x v="1603"/>
    <n v="2.0388442814202082E-4"/>
    <n v="640.64975618355186"/>
  </r>
  <r>
    <s v="Trims Raw Materials"/>
    <x v="30"/>
    <s v="CIPL-03533"/>
    <s v="LEVIS"/>
    <s v="RM04252022-28-1"/>
    <x v="793"/>
    <s v="PCS"/>
    <n v="84531"/>
    <x v="1604"/>
    <n v="2.0505463740785746E-4"/>
    <n v="889.10347355472356"/>
  </r>
  <r>
    <s v="Trims Raw Materials"/>
    <x v="30"/>
    <s v="CIPL-03533"/>
    <s v="LEVIS"/>
    <s v="RM04252022-28-2"/>
    <x v="768"/>
    <s v="PCS"/>
    <n v="13430"/>
    <x v="1605"/>
    <n v="3.8235327686883373E-4"/>
    <n v="263.39500450834845"/>
  </r>
  <r>
    <s v="Trims Raw Materials"/>
    <x v="30"/>
    <s v="CIPL-03535"/>
    <s v="LEVIS"/>
    <s v="RM01122022-26-15"/>
    <x v="771"/>
    <s v="PCS"/>
    <n v="65148"/>
    <x v="1606"/>
    <n v="3.9308974508354483E-4"/>
    <n v="1313.5890107127029"/>
  </r>
  <r>
    <s v="Trims Raw Materials"/>
    <x v="30"/>
    <s v="CIPL-03535"/>
    <s v="LEVIS"/>
    <s v="RM02102022-18-2"/>
    <x v="772"/>
    <s v="PCS"/>
    <n v="12992"/>
    <x v="1607"/>
    <n v="3.5060152667251574E-4"/>
    <n v="233.64501503452934"/>
  </r>
  <r>
    <s v="Trims Raw Materials"/>
    <x v="30"/>
    <s v="CIPL-03535"/>
    <s v="LEVIS"/>
    <s v="RM03162022-15-1"/>
    <x v="794"/>
    <s v="PCS"/>
    <n v="29758"/>
    <x v="1608"/>
    <n v="4.2053270963190721E-4"/>
    <n v="641.9042123732263"/>
  </r>
  <r>
    <s v="Trims Raw Materials"/>
    <x v="30"/>
    <s v="CIPL-03535"/>
    <s v="LEVIS"/>
    <s v="RM03162022-15-3"/>
    <x v="795"/>
    <s v="PCS"/>
    <n v="29658"/>
    <x v="1609"/>
    <n v="3.9626716362325368E-4"/>
    <n v="602.8324915387384"/>
  </r>
  <r>
    <s v="Trims Raw Materials"/>
    <x v="30"/>
    <s v="CIPL-03535"/>
    <s v="LEVIS"/>
    <s v="RM03162022-15-5"/>
    <x v="789"/>
    <s v="PCS"/>
    <n v="24319"/>
    <x v="1610"/>
    <n v="3.5093609412670951E-4"/>
    <n v="437.76441487306738"/>
  </r>
  <r>
    <s v="Trims Raw Materials"/>
    <x v="30"/>
    <s v="CIPL-03535"/>
    <s v="LEVIS"/>
    <s v="RM04092022-13-1"/>
    <x v="796"/>
    <s v="PCS"/>
    <n v="8300"/>
    <x v="459"/>
    <n v="3.7777853968334353E-4"/>
    <n v="160.83556187937174"/>
  </r>
  <r>
    <s v="Trims Raw Materials"/>
    <x v="30"/>
    <s v="CIPL-03537"/>
    <s v="LEVIS"/>
    <s v="RM02102022-21-16"/>
    <x v="788"/>
    <s v="PCS"/>
    <n v="11241"/>
    <x v="1611"/>
    <n v="3.5092992416471366E-4"/>
    <n v="202.34480327753559"/>
  </r>
  <r>
    <s v="Trims Raw Materials"/>
    <x v="30"/>
    <s v="CIPL-03537"/>
    <s v="LEVIS"/>
    <s v="RM02102022-22-1"/>
    <x v="790"/>
    <s v="PCS"/>
    <n v="29609"/>
    <x v="1612"/>
    <n v="3.5093715253455178E-4"/>
    <n v="532.99089814939555"/>
  </r>
  <r>
    <s v="Trims Raw Materials"/>
    <x v="30"/>
    <s v="CIPL-03537"/>
    <s v="LEVIS"/>
    <s v="RM02102022-22-3"/>
    <x v="797"/>
    <s v="PCS"/>
    <n v="6921"/>
    <x v="1613"/>
    <n v="4.2052960584375445E-4"/>
    <n v="149.29048540204471"/>
  </r>
  <r>
    <s v="Trims Raw Materials"/>
    <x v="30"/>
    <s v="CIPL-03537"/>
    <s v="LEVIS"/>
    <s v="RM02102022-28-1"/>
    <x v="798"/>
    <s v="PCS"/>
    <n v="11955"/>
    <x v="1614"/>
    <n v="3.5092681711323384E-4"/>
    <n v="215.19533009858873"/>
  </r>
  <r>
    <s v="Trims Raw Materials"/>
    <x v="30"/>
    <s v="CIPL-03537"/>
    <s v="LEVIS"/>
    <s v="RM02102022-28-2"/>
    <x v="789"/>
    <s v="PCS"/>
    <n v="58713"/>
    <x v="1615"/>
    <n v="3.5093487329808186E-4"/>
    <n v="1056.8844392159504"/>
  </r>
  <r>
    <s v="Trims Raw Materials"/>
    <x v="30"/>
    <s v="CIPL-03537"/>
    <s v="LEVIS"/>
    <s v="RM03122022-18-1"/>
    <x v="799"/>
    <s v="PCS"/>
    <n v="105212"/>
    <x v="1616"/>
    <n v="4.2052644578243354E-4"/>
    <n v="2269.4744284136614"/>
  </r>
  <r>
    <s v="Trims Raw Materials"/>
    <x v="30"/>
    <s v="CIPL-03537"/>
    <s v="LEVIS"/>
    <s v="RM03122022-18-4"/>
    <x v="795"/>
    <s v="PCS"/>
    <n v="22231"/>
    <x v="1617"/>
    <n v="3.9626637955084566E-4"/>
    <n v="451.86939788379476"/>
  </r>
  <r>
    <s v="Trims Raw Materials"/>
    <x v="30"/>
    <s v="CIPL-03537"/>
    <s v="LEVIS"/>
    <s v="RM03122022-18-5"/>
    <x v="800"/>
    <s v="PCS"/>
    <n v="72"/>
    <x v="1618"/>
    <n v="4.3632316717812634E-4"/>
    <n v="1.6114152680368095"/>
  </r>
  <r>
    <s v="Trims Raw Materials"/>
    <x v="30"/>
    <s v="CIPL-03538"/>
    <s v="LEVIS"/>
    <s v="RM01222022-45-22"/>
    <x v="801"/>
    <s v="PCS"/>
    <n v="3730"/>
    <x v="1619"/>
    <n v="3.5192520375186038E-4"/>
    <n v="67.332681009994459"/>
  </r>
  <r>
    <s v="Trims Raw Materials"/>
    <x v="30"/>
    <s v="CIPL-03538"/>
    <s v="LEVIS"/>
    <s v="RM01222022-45-27"/>
    <x v="759"/>
    <s v="PCS"/>
    <n v="27097"/>
    <x v="1620"/>
    <n v="4.2052602656057118E-4"/>
    <n v="584.49499374171171"/>
  </r>
  <r>
    <s v="Trims Raw Materials"/>
    <x v="30"/>
    <s v="CIPL-03538"/>
    <s v="LEVIS"/>
    <s v="RM02102022-31-5"/>
    <x v="802"/>
    <s v="PCS"/>
    <n v="27097"/>
    <x v="1621"/>
    <n v="3.978597397686396E-4"/>
    <n v="552.99080536851079"/>
  </r>
  <r>
    <s v="Trims Raw Materials"/>
    <x v="30"/>
    <s v="CIPL-03379"/>
    <s v="LEVIS"/>
    <s v="RM07032021-19-3"/>
    <x v="767"/>
    <s v="PCS"/>
    <n v="3473"/>
    <x v="14"/>
    <n v="0"/>
    <n v="0"/>
  </r>
  <r>
    <s v="Trims Raw Materials"/>
    <x v="30"/>
    <s v="CIPL-03379"/>
    <s v="LEVIS"/>
    <s v="RM07032021-19-4"/>
    <x v="769"/>
    <s v="PCS"/>
    <n v="2417"/>
    <x v="14"/>
    <n v="0"/>
    <n v="0"/>
  </r>
  <r>
    <s v="Trims Raw Materials"/>
    <x v="30"/>
    <s v="CIPL-03569"/>
    <s v="LEVIS"/>
    <s v="RM03032022-28-4"/>
    <x v="766"/>
    <s v="PCS"/>
    <n v="2470"/>
    <x v="14"/>
    <n v="0"/>
    <n v="0"/>
  </r>
  <r>
    <s v="Trims Raw Materials"/>
    <x v="30"/>
    <s v="CIPL-03571"/>
    <s v="LEVIS"/>
    <s v="RM04182022-16-3"/>
    <x v="803"/>
    <s v="PCS"/>
    <n v="454"/>
    <x v="1622"/>
    <n v="3.9634776073895931E-4"/>
    <n v="9.2299418833754991"/>
  </r>
  <r>
    <s v="Trims Raw Materials"/>
    <x v="30"/>
    <s v="CIPL-03571"/>
    <s v="LEVIS"/>
    <s v="RM04182022-16-4"/>
    <x v="790"/>
    <s v="PCS"/>
    <n v="154"/>
    <x v="1623"/>
    <n v="3.5118169102484411E-4"/>
    <n v="2.7740819804178245"/>
  </r>
  <r>
    <s v="Trims Raw Materials"/>
    <x v="30"/>
    <s v="CIPL-03573"/>
    <s v="LEVIS"/>
    <s v="RM04252022-52-1"/>
    <x v="804"/>
    <s v="PCS"/>
    <n v="154249"/>
    <x v="1624"/>
    <n v="4.2052763440477797E-4"/>
    <n v="3327.2359670793026"/>
  </r>
  <r>
    <s v="Trims Raw Materials"/>
    <x v="30"/>
    <s v="CIPL-03573"/>
    <s v="LEVIS"/>
    <s v="RM04252022-52-4"/>
    <x v="779"/>
    <s v="PCS"/>
    <n v="137699"/>
    <x v="1625"/>
    <n v="3.962696505438777E-4"/>
    <n v="2798.9059346102408"/>
  </r>
  <r>
    <s v="Trims Raw Materials"/>
    <x v="30"/>
    <s v="CIPL-03573"/>
    <s v="LEVIS"/>
    <s v="RM04252022-52-5"/>
    <x v="805"/>
    <s v="PCS"/>
    <n v="19801"/>
    <x v="1626"/>
    <n v="4.3821904928567656E-4"/>
    <n v="445.08717539490561"/>
  </r>
  <r>
    <s v="Trims Raw Materials"/>
    <x v="30"/>
    <s v="CIPL-03573"/>
    <s v="LEVIS"/>
    <s v="RM04252022-52-6"/>
    <x v="806"/>
    <s v="PCS"/>
    <n v="21943"/>
    <x v="1627"/>
    <n v="3.5093280109461147E-4"/>
    <n v="394.99051845441915"/>
  </r>
  <r>
    <s v="Trims Raw Materials"/>
    <x v="30"/>
    <s v="CIPL-03573"/>
    <s v="LEVIS"/>
    <s v="RM04252022-52-7"/>
    <x v="807"/>
    <s v="PCS"/>
    <n v="34635"/>
    <x v="1628"/>
    <n v="3.5093767195311219E-4"/>
    <n v="623.46472626809623"/>
  </r>
  <r>
    <s v="Trims Raw Materials"/>
    <x v="30"/>
    <s v="CIPL-03573"/>
    <s v="LEVIS"/>
    <s v="RM04252022-52-8"/>
    <x v="767"/>
    <s v="PCS"/>
    <n v="71496"/>
    <x v="1629"/>
    <n v="3.5093515664211706E-4"/>
    <n v="1286.9904599592849"/>
  </r>
  <r>
    <s v="Trims Raw Materials"/>
    <x v="30"/>
    <s v="CIPL-03573"/>
    <s v="LEVIS"/>
    <s v="RM04252022-52-9"/>
    <x v="769"/>
    <s v="PCS"/>
    <n v="34102"/>
    <x v="1630"/>
    <n v="3.5093620537058251E-4"/>
    <n v="613.86762647554758"/>
  </r>
  <r>
    <s v="Trims Raw Materials"/>
    <x v="30"/>
    <s v="CIPL-03570"/>
    <s v="LEVIS"/>
    <s v="RM04252022-31-2"/>
    <x v="808"/>
    <s v="PCS"/>
    <n v="7718"/>
    <x v="1631"/>
    <n v="3.5092942455548228E-4"/>
    <n v="138.92847329871913"/>
  </r>
  <r>
    <s v="Trims Raw Materials"/>
    <x v="30"/>
    <s v="CIPL-03570"/>
    <s v="LEVIS"/>
    <s v="RM04252022-31-3"/>
    <x v="767"/>
    <s v="PCS"/>
    <n v="26840"/>
    <x v="1632"/>
    <n v="3.5093193548277021E-4"/>
    <n v="483.13901314835755"/>
  </r>
  <r>
    <s v="Trims Raw Materials"/>
    <x v="30"/>
    <s v="CIPL-03570"/>
    <s v="LEVIS"/>
    <s v="RM04252022-31-4"/>
    <x v="769"/>
    <s v="PCS"/>
    <n v="39075"/>
    <x v="1633"/>
    <n v="3.5093447211962357E-4"/>
    <n v="703.38276449807427"/>
  </r>
  <r>
    <s v="Trims Raw Materials"/>
    <x v="30"/>
    <s v="CIPL-03570"/>
    <s v="LEVIS"/>
    <s v="RM04252022-31-5"/>
    <x v="804"/>
    <s v="PCS"/>
    <n v="73632"/>
    <x v="1634"/>
    <n v="4.2052802801675513E-4"/>
    <n v="1588.2843197589298"/>
  </r>
  <r>
    <s v="Trims Raw Materials"/>
    <x v="30"/>
    <s v="CIPL-03570"/>
    <s v="LEVIS"/>
    <s v="RM04252022-31-6"/>
    <x v="809"/>
    <s v="PCS"/>
    <n v="73592"/>
    <x v="1635"/>
    <n v="3.9627019410588333E-4"/>
    <n v="1495.8523161246403"/>
  </r>
  <r>
    <s v="Trims Raw Materials"/>
    <x v="30"/>
    <s v="CIPL-03572"/>
    <s v="LEVIS"/>
    <s v="RM04252022-43-3"/>
    <x v="769"/>
    <s v="PCS"/>
    <n v="2737"/>
    <x v="1636"/>
    <n v="3.5116848274701127E-4"/>
    <n v="49.301148137278574"/>
  </r>
  <r>
    <s v="Trims Raw Materials"/>
    <x v="30"/>
    <s v="CIPL-03572"/>
    <s v="LEVIS"/>
    <s v="RM04252022-43-4"/>
    <x v="767"/>
    <s v="PCS"/>
    <n v="9136"/>
    <x v="1637"/>
    <n v="3.5095727318955653E-4"/>
    <n v="164.46634564785981"/>
  </r>
  <r>
    <s v="Trims Raw Materials"/>
    <x v="30"/>
    <s v="CIPL-03572"/>
    <s v="LEVIS"/>
    <s v="RM04252022-43-5"/>
    <x v="804"/>
    <s v="PCS"/>
    <n v="9268"/>
    <x v="1638"/>
    <n v="4.2053102553624817E-4"/>
    <n v="199.91748154466998"/>
  </r>
  <r>
    <s v="Trims Raw Materials"/>
    <x v="30"/>
    <s v="CIPL-03572"/>
    <s v="LEVIS"/>
    <s v="RM04252022-43-6"/>
    <x v="779"/>
    <s v="PCS"/>
    <n v="9268"/>
    <x v="1639"/>
    <n v="3.9626714481583701E-4"/>
    <n v="188.38260389815315"/>
  </r>
  <r>
    <s v="Trims Raw Materials"/>
    <x v="30"/>
    <s v="CIPL-03572"/>
    <s v="LEVIS"/>
    <s v="RM04252022-43-7"/>
    <x v="805"/>
    <s v="PCS"/>
    <n v="2620"/>
    <x v="1640"/>
    <n v="4.3818667901398666E-4"/>
    <n v="58.888049099016648"/>
  </r>
  <r>
    <s v="Trims Raw Materials"/>
    <x v="30"/>
    <s v="CIPL-03575"/>
    <s v="LEVIS"/>
    <s v="RM04252022-59-2"/>
    <x v="781"/>
    <s v="PCS"/>
    <n v="9755"/>
    <x v="1641"/>
    <n v="3.7797217296867586E-4"/>
    <n v="189.12711854730944"/>
  </r>
  <r>
    <s v="Trims Raw Materials"/>
    <x v="30"/>
    <s v="CIPL-03575"/>
    <s v="LEVIS"/>
    <s v="RM04252022-59-3"/>
    <x v="810"/>
    <s v="PCS"/>
    <n v="35227"/>
    <x v="1642"/>
    <n v="3.7777684640139761E-4"/>
    <n v="682.61794496818197"/>
  </r>
  <r>
    <s v="Trims Raw Materials"/>
    <x v="30"/>
    <s v="CIPL-03575"/>
    <s v="LEVIS"/>
    <s v="RM04252022-59-4"/>
    <x v="782"/>
    <s v="PCS"/>
    <n v="28240"/>
    <x v="459"/>
    <n v="3.7777853968334353E-4"/>
    <n v="547.22846596065756"/>
  </r>
  <r>
    <s v="Trims Raw Materials"/>
    <x v="30"/>
    <s v="CIPL-03608"/>
    <s v="LEVIS"/>
    <s v="RM04252022-70-3"/>
    <x v="767"/>
    <s v="PCS"/>
    <n v="53335"/>
    <x v="1643"/>
    <n v="3.5093535509546142E-4"/>
    <n v="960.07713716401634"/>
  </r>
  <r>
    <s v="Trims Raw Materials"/>
    <x v="30"/>
    <s v="CIPL-03608"/>
    <s v="LEVIS"/>
    <s v="RM04252022-70-4"/>
    <x v="769"/>
    <s v="PCS"/>
    <n v="40735"/>
    <x v="1644"/>
    <n v="3.5093503798767841E-4"/>
    <n v="733.26533877242809"/>
  </r>
  <r>
    <s v="Trims Raw Materials"/>
    <x v="30"/>
    <s v="CIPL-03608"/>
    <s v="LEVIS"/>
    <s v="RM04252022-70-5"/>
    <x v="806"/>
    <s v="PCS"/>
    <n v="5350"/>
    <x v="1187"/>
    <n v="3.509456714441528E-4"/>
    <n v="96.307559342226213"/>
  </r>
  <r>
    <s v="Trims Raw Materials"/>
    <x v="30"/>
    <s v="CIPL-03608"/>
    <s v="LEVIS"/>
    <s v="RM04252022-70-6"/>
    <x v="804"/>
    <s v="PCS"/>
    <n v="99220"/>
    <x v="1645"/>
    <n v="4.2052656272902132E-4"/>
    <n v="2140.2246455539735"/>
  </r>
  <r>
    <s v="Trims Raw Materials"/>
    <x v="30"/>
    <s v="CIPL-03608"/>
    <s v="LEVIS"/>
    <s v="RM04252022-70-7"/>
    <x v="779"/>
    <s v="PCS"/>
    <n v="66775"/>
    <x v="1646"/>
    <n v="3.9627107053678622E-4"/>
    <n v="1357.2910007350938"/>
  </r>
  <r>
    <s v="Trims Raw Materials"/>
    <x v="30"/>
    <s v="CIPL-03608"/>
    <s v="LEVIS"/>
    <s v="RM04252022-70-8"/>
    <x v="811"/>
    <s v="PCS"/>
    <n v="32545"/>
    <x v="1647"/>
    <n v="4.3822200633853608E-4"/>
    <n v="731.55193519628756"/>
  </r>
  <r>
    <s v="Trims Raw Materials"/>
    <x v="30"/>
    <s v="CIPL-03608"/>
    <s v="LEVIS"/>
    <s v="RM05312022-3-2"/>
    <x v="805"/>
    <s v="PCS"/>
    <n v="8000"/>
    <x v="1648"/>
    <n v="4.3822310603267852E-4"/>
    <n v="179.82578484826143"/>
  </r>
  <r>
    <s v="Trims Raw Materials"/>
    <x v="30"/>
    <s v="CIPL-03607"/>
    <s v="LEVIS"/>
    <s v="RM04252022-65-3"/>
    <x v="806"/>
    <s v="PCS"/>
    <n v="23090"/>
    <x v="1649"/>
    <n v="3.5093767195311213E-4"/>
    <n v="415.64315084539737"/>
  </r>
  <r>
    <s v="Trims Raw Materials"/>
    <x v="30"/>
    <s v="CIPL-03607"/>
    <s v="LEVIS"/>
    <s v="RM04252022-65-4"/>
    <x v="807"/>
    <s v="PCS"/>
    <n v="13746"/>
    <x v="1650"/>
    <n v="3.5095532895069819E-4"/>
    <n v="247.45423195175627"/>
  </r>
  <r>
    <s v="Trims Raw Materials"/>
    <x v="30"/>
    <s v="CIPL-03607"/>
    <s v="LEVIS"/>
    <s v="RM04252022-65-5"/>
    <x v="769"/>
    <s v="PCS"/>
    <n v="60161"/>
    <x v="1651"/>
    <n v="3.5093583496334085E-4"/>
    <n v="1082.9526507672294"/>
  </r>
  <r>
    <s v="Trims Raw Materials"/>
    <x v="30"/>
    <s v="CIPL-03607"/>
    <s v="LEVIS"/>
    <s v="RM04252022-65-6"/>
    <x v="767"/>
    <s v="PCS"/>
    <n v="69128"/>
    <x v="1652"/>
    <n v="3.5093661038641073E-4"/>
    <n v="1244.3695460027916"/>
  </r>
  <r>
    <s v="Trims Raw Materials"/>
    <x v="30"/>
    <s v="CIPL-03607"/>
    <s v="LEVIS"/>
    <s v="RM04252022-65-7"/>
    <x v="804"/>
    <s v="PCS"/>
    <n v="163524"/>
    <x v="1653"/>
    <n v="4.205268477735231E-4"/>
    <n v="3527.296232255318"/>
  </r>
  <r>
    <s v="Trims Raw Materials"/>
    <x v="30"/>
    <s v="CIPL-03607"/>
    <s v="LEVIS"/>
    <s v="RM04252022-65-8"/>
    <x v="779"/>
    <s v="PCS"/>
    <n v="126144"/>
    <x v="1654"/>
    <n v="3.9626981765655871E-4"/>
    <n v="2564.0370598784689"/>
  </r>
  <r>
    <s v="Trims Raw Materials"/>
    <x v="30"/>
    <s v="CIPL-03607"/>
    <s v="LEVIS"/>
    <s v="RM04252022-65-9"/>
    <x v="811"/>
    <s v="PCS"/>
    <n v="40000"/>
    <x v="1648"/>
    <n v="4.3822310603267852E-4"/>
    <n v="899.12892424130712"/>
  </r>
  <r>
    <s v="Trims Raw Materials"/>
    <x v="30"/>
    <s v="CIPL-03607"/>
    <s v="LEVIS"/>
    <s v="RM05312022-2-2"/>
    <x v="805"/>
    <s v="PCS"/>
    <n v="13300"/>
    <x v="1655"/>
    <n v="4.3822011609568061E-4"/>
    <n v="298.95832754407257"/>
  </r>
  <r>
    <s v="Trims Raw Materials"/>
    <x v="30"/>
    <s v="CIPL-03606"/>
    <s v="LEVIS"/>
    <s v="RM04252022-64-1"/>
    <x v="772"/>
    <s v="PCS"/>
    <n v="13000"/>
    <x v="1656"/>
    <n v="3.5095167496251015E-4"/>
    <n v="234.02237177451264"/>
  </r>
  <r>
    <s v="Trims Raw Materials"/>
    <x v="30"/>
    <s v="CIPL-03606"/>
    <s v="LEVIS"/>
    <s v="RM04252022-64-3"/>
    <x v="767"/>
    <s v="PCS"/>
    <n v="23100"/>
    <x v="1657"/>
    <n v="3.5094068398198411E-4"/>
    <n v="415.82672979998381"/>
  </r>
  <r>
    <s v="Trims Raw Materials"/>
    <x v="30"/>
    <s v="CIPL-03606"/>
    <s v="LEVIS"/>
    <s v="RM04252022-64-4"/>
    <x v="804"/>
    <s v="PCS"/>
    <n v="35963"/>
    <x v="1658"/>
    <n v="4.2052857374457196E-4"/>
    <n v="775.74346909757605"/>
  </r>
  <r>
    <s v="Trims Raw Materials"/>
    <x v="30"/>
    <s v="CIPL-03606"/>
    <s v="LEVIS"/>
    <s v="RM04252022-64-5"/>
    <x v="779"/>
    <s v="PCS"/>
    <n v="35963"/>
    <x v="1659"/>
    <n v="3.9626837309784718E-4"/>
    <n v="730.99099950171785"/>
  </r>
  <r>
    <s v="Trims Raw Materials"/>
    <x v="30"/>
    <s v="CIPL-03603"/>
    <s v="LEVIS"/>
    <s v="RM04252022-63-2"/>
    <x v="808"/>
    <s v="PCS"/>
    <n v="33535"/>
    <x v="1660"/>
    <n v="3.5093474979506752E-4"/>
    <n v="603.65859683437759"/>
  </r>
  <r>
    <s v="Trims Raw Materials"/>
    <x v="30"/>
    <s v="CIPL-03603"/>
    <s v="LEVIS"/>
    <s v="RM04252022-63-3"/>
    <x v="767"/>
    <s v="PCS"/>
    <n v="31683"/>
    <x v="1661"/>
    <n v="3.5093954947833976E-4"/>
    <n v="570.32881774612224"/>
  </r>
  <r>
    <s v="Trims Raw Materials"/>
    <x v="30"/>
    <s v="CIPL-03603"/>
    <s v="LEVIS"/>
    <s v="RM04252022-63-4"/>
    <x v="769"/>
    <s v="PCS"/>
    <n v="27979"/>
    <x v="1662"/>
    <n v="3.5093684220275273E-4"/>
    <n v="503.64886190799081"/>
  </r>
  <r>
    <s v="Trims Raw Materials"/>
    <x v="30"/>
    <s v="CIPL-03603"/>
    <s v="LEVIS"/>
    <s v="RM04252022-63-5"/>
    <x v="804"/>
    <s v="PCS"/>
    <n v="92700"/>
    <x v="1663"/>
    <n v="4.2052823635301207E-4"/>
    <n v="1999.5929675099244"/>
  </r>
  <r>
    <s v="Trims Raw Materials"/>
    <x v="30"/>
    <s v="CIPL-03603"/>
    <s v="LEVIS"/>
    <s v="RM04252022-63-6"/>
    <x v="812"/>
    <s v="PCS"/>
    <n v="92800"/>
    <x v="1664"/>
    <n v="3.9626894801743638E-4"/>
    <n v="1886.2737583760181"/>
  </r>
  <r>
    <s v="Trims Raw Materials"/>
    <x v="30"/>
    <s v="CIPL-03621"/>
    <s v="NAUTICA"/>
    <s v="RM04122022-53-3"/>
    <x v="813"/>
    <s v="PCS"/>
    <n v="105"/>
    <x v="1665"/>
    <n v="4.1659788837261267E-4"/>
    <n v="2.2437427782791413"/>
  </r>
  <r>
    <s v="Trims Raw Materials"/>
    <x v="30"/>
    <s v="CIPL-03574"/>
    <s v="LEVIS"/>
    <s v="RM04252022-55-3"/>
    <x v="767"/>
    <s v="PCS"/>
    <n v="11526"/>
    <x v="1666"/>
    <n v="3.5092965253743288E-4"/>
    <n v="207.47481517514646"/>
  </r>
  <r>
    <s v="Trims Raw Materials"/>
    <x v="30"/>
    <s v="CIPL-03574"/>
    <s v="LEVIS"/>
    <s v="RM04252022-55-4"/>
    <x v="804"/>
    <s v="PCS"/>
    <n v="11946"/>
    <x v="1667"/>
    <n v="4.2053065917855605E-4"/>
    <n v="257.68365925454708"/>
  </r>
  <r>
    <s v="Trims Raw Materials"/>
    <x v="30"/>
    <s v="CIPL-03574"/>
    <s v="LEVIS"/>
    <s v="RM04252022-55-5"/>
    <x v="779"/>
    <s v="PCS"/>
    <n v="11526"/>
    <x v="1668"/>
    <n v="3.9626431934510007E-4"/>
    <n v="234.27734254477161"/>
  </r>
  <r>
    <s v="Trims Raw Materials"/>
    <x v="30"/>
    <s v="CIPL-03574"/>
    <s v="LEVIS"/>
    <s v="RM04252022-55-6"/>
    <x v="814"/>
    <s v="PCS"/>
    <n v="520"/>
    <x v="1669"/>
    <n v="4.381925166772386E-4"/>
    <n v="11.687860108672167"/>
  </r>
  <r>
    <s v="Trims Raw Materials"/>
    <x v="30"/>
    <s v="CIPL-03609"/>
    <s v="LEVIS"/>
    <s v="RM05182022-6-3"/>
    <x v="815"/>
    <s v="PCS"/>
    <n v="23400"/>
    <x v="1670"/>
    <n v="4.2171674995555614E-4"/>
    <n v="506.17817194896003"/>
  </r>
  <r>
    <s v="Trims Raw Materials"/>
    <x v="30"/>
    <s v="CIPL-03609"/>
    <s v="LEVIS"/>
    <s v="RM05182022-6-4"/>
    <x v="795"/>
    <s v="PCS"/>
    <n v="22700"/>
    <x v="1671"/>
    <n v="3.9667184620077853E-4"/>
    <n v="461.87445090875764"/>
  </r>
  <r>
    <s v="Trims Raw Materials"/>
    <x v="30"/>
    <s v="CIPL-03609"/>
    <s v="LEVIS"/>
    <s v="RM05182022-6-5"/>
    <x v="800"/>
    <s v="PCS"/>
    <n v="800"/>
    <x v="1672"/>
    <n v="3.9617038964161156E-4"/>
    <n v="16.256936311713289"/>
  </r>
  <r>
    <s v="Trims Raw Materials"/>
    <x v="30"/>
    <s v="CIPL-03609"/>
    <s v="LEVIS"/>
    <s v="RM05182022-6-6"/>
    <x v="798"/>
    <s v="PCS"/>
    <n v="6200"/>
    <x v="1673"/>
    <n v="3.5093638028479025E-4"/>
    <n v="111.60580555776571"/>
  </r>
  <r>
    <s v="Trims Raw Materials"/>
    <x v="30"/>
    <s v="CIPL-03609"/>
    <s v="LEVIS"/>
    <s v="RM05182022-6-7"/>
    <x v="789"/>
    <s v="PCS"/>
    <n v="10700"/>
    <x v="1187"/>
    <n v="3.509456714441528E-4"/>
    <n v="192.61511868445243"/>
  </r>
  <r>
    <s v="Trims Raw Materials"/>
    <x v="30"/>
    <s v="CIPL-03609"/>
    <s v="LEVIS"/>
    <s v="RM05182022-6-8"/>
    <x v="790"/>
    <s v="PCS"/>
    <n v="7600"/>
    <x v="1674"/>
    <n v="3.5093638028479019E-4"/>
    <n v="136.80711649016439"/>
  </r>
  <r>
    <s v="Trims Raw Materials"/>
    <x v="30"/>
    <s v="CIPL-03611"/>
    <s v="LEVIS"/>
    <s v="RM05312022-7-2"/>
    <x v="767"/>
    <s v="PCS"/>
    <n v="2725"/>
    <x v="1675"/>
    <n v="3.5096374232291308E-4"/>
    <n v="49.056376197829941"/>
  </r>
  <r>
    <s v="Trims Raw Materials"/>
    <x v="30"/>
    <s v="CIPL-03611"/>
    <s v="LEVIS"/>
    <s v="RM05312022-7-3"/>
    <x v="804"/>
    <s v="PCS"/>
    <n v="6413"/>
    <x v="1676"/>
    <n v="4.20511816764072E-4"/>
    <n v="138.32674228090798"/>
  </r>
  <r>
    <s v="Trims Raw Materials"/>
    <x v="30"/>
    <s v="CIPL-03611"/>
    <s v="LEVIS"/>
    <s v="RM05312022-7-4"/>
    <x v="779"/>
    <s v="PCS"/>
    <n v="6413"/>
    <x v="1677"/>
    <n v="3.9626642557410644E-4"/>
    <n v="130.35125658720676"/>
  </r>
  <r>
    <s v="Trims Raw Materials"/>
    <x v="30"/>
    <s v="CIPL-03611"/>
    <s v="LEVIS"/>
    <s v="RM05312022-7-5"/>
    <x v="772"/>
    <s v="PCS"/>
    <n v="3788"/>
    <x v="1678"/>
    <n v="3.5094582842255806E-4"/>
    <n v="68.189382798064642"/>
  </r>
  <r>
    <s v="Trims Raw Materials"/>
    <x v="30"/>
    <s v="CIPL-03622"/>
    <s v="NAUTICA"/>
    <s v="RM05302022-1-2"/>
    <x v="816"/>
    <s v="PCS"/>
    <n v="36070"/>
    <x v="1679"/>
    <n v="4.1754470175527449E-4"/>
    <n v="772.53083739231283"/>
  </r>
  <r>
    <s v="Trims Raw Materials"/>
    <x v="30"/>
    <s v="CIPL-03622"/>
    <s v="NAUTICA"/>
    <s v="RM05302022-24-3"/>
    <x v="817"/>
    <s v="PCS"/>
    <n v="13200"/>
    <x v="1680"/>
    <n v="4.1754470175527439E-4"/>
    <n v="282.71159006316958"/>
  </r>
  <r>
    <s v="Trims Raw Materials"/>
    <x v="30"/>
    <s v="CIPL-03600"/>
    <s v="LEVIS"/>
    <s v="RM06152022-10-1"/>
    <x v="818"/>
    <s v="PCS"/>
    <n v="124462"/>
    <x v="1681"/>
    <n v="3.7777885918778732E-4"/>
    <n v="2411.7991123722304"/>
  </r>
  <r>
    <s v="Trims Raw Materials"/>
    <x v="30"/>
    <s v="CIPL-03600"/>
    <s v="LEVIS"/>
    <s v="RM06152022-10-2"/>
    <x v="819"/>
    <s v="PCS"/>
    <n v="24167"/>
    <x v="1682"/>
    <n v="3.777842988411725E-4"/>
    <n v="468.30991315009464"/>
  </r>
  <r>
    <s v="Trims Raw Materials"/>
    <x v="30"/>
    <s v="CIPL-03600"/>
    <s v="LEVIS"/>
    <s v="RM06152022-15-4"/>
    <x v="820"/>
    <s v="PCS"/>
    <n v="96712"/>
    <x v="1683"/>
    <n v="3.5191153776235033E-4"/>
    <n v="1745.7440686400728"/>
  </r>
  <r>
    <s v="Trims Raw Materials"/>
    <x v="30"/>
    <s v="CIPL-03604"/>
    <s v="LEVIS"/>
    <s v="RM06182022-7-1"/>
    <x v="767"/>
    <s v="PCS"/>
    <n v="25334"/>
    <x v="1684"/>
    <n v="3.5091668085580137E-4"/>
    <n v="456.01012319280085"/>
  </r>
  <r>
    <s v="Trims Raw Materials"/>
    <x v="30"/>
    <s v="CIPL-03604"/>
    <s v="LEVIS"/>
    <s v="RM06182022-7-2"/>
    <x v="769"/>
    <s v="PCS"/>
    <n v="5327"/>
    <x v="1685"/>
    <n v="3.4996014228123163E-4"/>
    <n v="95.624237677932129"/>
  </r>
  <r>
    <s v="Trims Raw Materials"/>
    <x v="30"/>
    <s v="CIPL-03619"/>
    <s v="LEVIS"/>
    <s v="RM06112022-9-5"/>
    <x v="768"/>
    <s v="PCS"/>
    <n v="28219"/>
    <x v="1686"/>
    <n v="3.8237886698352496E-4"/>
    <n v="553.48034924740818"/>
  </r>
  <r>
    <s v="Trims Raw Materials"/>
    <x v="30"/>
    <s v="CIPL-03625"/>
    <s v="NAUTICA"/>
    <s v="RM05132022-3-32"/>
    <x v="821"/>
    <s v="PCS"/>
    <n v="6200"/>
    <x v="1687"/>
    <n v="6.7602475522282536E-4"/>
    <n v="214.99135348238153"/>
  </r>
  <r>
    <s v="Trims Raw Materials"/>
    <x v="30"/>
    <s v="CIPL-03625"/>
    <s v="NAUTICA"/>
    <s v="RM06122022-1-2"/>
    <x v="822"/>
    <s v="PCS"/>
    <n v="3500"/>
    <x v="1679"/>
    <n v="4.1754470175527449E-4"/>
    <n v="74.961406456143465"/>
  </r>
  <r>
    <s v="Trims Raw Materials"/>
    <x v="30"/>
    <s v="CIPL-03625"/>
    <s v="NAUTICA"/>
    <s v="RM06122022-8-4"/>
    <x v="823"/>
    <s v="PCS"/>
    <n v="16050"/>
    <x v="1679"/>
    <n v="4.1754470175527449E-4"/>
    <n v="343.75159246317219"/>
  </r>
  <r>
    <s v="Trims Raw Materials"/>
    <x v="30"/>
    <s v="CIPL-03637"/>
    <s v="LEVIS"/>
    <s v="RM06152022-35-10"/>
    <x v="824"/>
    <s v="PCS"/>
    <n v="2215"/>
    <x v="1688"/>
    <n v="3.5089374162342642E-4"/>
    <n v="39.8672296376959"/>
  </r>
  <r>
    <s v="Trims Raw Materials"/>
    <x v="30"/>
    <s v="CIPL-03637"/>
    <s v="LEVIS"/>
    <s v="RM06152022-35-11"/>
    <x v="825"/>
    <s v="PCS"/>
    <n v="6957"/>
    <x v="1689"/>
    <n v="3.5053325989092458E-4"/>
    <n v="125.08865988906116"/>
  </r>
  <r>
    <s v="Trims Raw Materials"/>
    <x v="30"/>
    <s v="CIPL-03637"/>
    <s v="LEVIS"/>
    <s v="RM06152022-35-12"/>
    <x v="826"/>
    <s v="PCS"/>
    <n v="6531"/>
    <x v="1690"/>
    <n v="3.9626118934945074E-4"/>
    <n v="132.74798182764127"/>
  </r>
  <r>
    <s v="Trims Raw Materials"/>
    <x v="30"/>
    <s v="CIPL-03637"/>
    <s v="LEVIS"/>
    <s v="RM06152022-35-13"/>
    <x v="827"/>
    <s v="PCS"/>
    <n v="57680"/>
    <x v="1691"/>
    <n v="4.0249105839812097E-4"/>
    <n v="1190.8256842484036"/>
  </r>
  <r>
    <s v="Trims Raw Materials"/>
    <x v="30"/>
    <s v="CIPL-03637"/>
    <s v="LEVIS"/>
    <s v="RM06152022-35-6"/>
    <x v="828"/>
    <s v="PCS"/>
    <n v="46348"/>
    <x v="1692"/>
    <n v="3.3252724180995725E-4"/>
    <n v="790.54197260340788"/>
  </r>
  <r>
    <s v="Trims Raw Materials"/>
    <x v="30"/>
    <s v="CIPL-03637"/>
    <s v="LEVIS"/>
    <s v="RM06152022-35-7"/>
    <x v="767"/>
    <s v="PCS"/>
    <n v="13929"/>
    <x v="1693"/>
    <n v="3.4618743720599761E-4"/>
    <n v="247.34204481284235"/>
  </r>
  <r>
    <s v="Trims Raw Materials"/>
    <x v="30"/>
    <s v="CIPL-03637"/>
    <s v="LEVIS"/>
    <s v="RM06152022-35-8"/>
    <x v="769"/>
    <s v="PCS"/>
    <n v="11483"/>
    <x v="1694"/>
    <n v="3.4732624096527992E-4"/>
    <n v="204.57834722500431"/>
  </r>
  <r>
    <s v="Trims Raw Materials"/>
    <x v="30"/>
    <s v="CIPL-03539"/>
    <s v="LEVIS"/>
    <s v="RM02222022-7-27"/>
    <x v="807"/>
    <s v="PCS"/>
    <n v="8615"/>
    <x v="1695"/>
    <n v="3.5092541747168274E-4"/>
    <n v="155.07322247151856"/>
  </r>
  <r>
    <s v="Trims Raw Materials"/>
    <x v="30"/>
    <s v="CIPL-03539"/>
    <s v="LEVIS"/>
    <s v="RM02222022-7-28"/>
    <x v="829"/>
    <s v="PCS"/>
    <n v="8615"/>
    <x v="1696"/>
    <n v="3.9625376472024465E-4"/>
    <n v="175.10372618306491"/>
  </r>
  <r>
    <s v="Trims Raw Materials"/>
    <x v="30"/>
    <s v="CIPL-03566"/>
    <s v="LEVIS"/>
    <s v="RM04032022-29-4"/>
    <x v="768"/>
    <s v="PCS"/>
    <n v="67040"/>
    <x v="1697"/>
    <n v="3.8235188558988572E-4"/>
    <n v="1314.8128704099458"/>
  </r>
  <r>
    <s v="Trims Raw Materials"/>
    <x v="30"/>
    <s v="CIPL-03568"/>
    <s v="LEVIS"/>
    <s v="RM04182022-15-1"/>
    <x v="830"/>
    <s v="PCS"/>
    <n v="9027"/>
    <x v="1698"/>
    <n v="4.2056890362326824E-4"/>
    <n v="194.73647549300722"/>
  </r>
  <r>
    <s v="Trims Raw Materials"/>
    <x v="30"/>
    <s v="CIPL-03568"/>
    <s v="LEVIS"/>
    <s v="RM04182022-15-3"/>
    <x v="803"/>
    <s v="PCS"/>
    <n v="14027"/>
    <x v="1699"/>
    <n v="3.9627248409599352E-4"/>
    <n v="285.11851413441445"/>
  </r>
  <r>
    <s v="Trims Raw Materials"/>
    <x v="30"/>
    <s v="CIPL-03568"/>
    <s v="LEVIS"/>
    <s v="RM04182022-15-4"/>
    <x v="789"/>
    <s v="PCS"/>
    <n v="9027"/>
    <x v="1700"/>
    <n v="3.5094397933536887E-4"/>
    <n v="162.49797130146035"/>
  </r>
  <r>
    <s v="Trims Raw Materials"/>
    <x v="30"/>
    <s v="CIPL-03540"/>
    <s v="LEVIS"/>
    <s v="RM03052022-7-12"/>
    <x v="791"/>
    <s v="PCS"/>
    <n v="1610"/>
    <x v="14"/>
    <n v="0"/>
    <n v="0"/>
  </r>
  <r>
    <s v="Trims Raw Materials"/>
    <x v="30"/>
    <s v="CIPL-03540"/>
    <s v="LEVIS"/>
    <s v="RM03072022-71-1"/>
    <x v="831"/>
    <s v="PCS"/>
    <n v="1070"/>
    <x v="14"/>
    <n v="0"/>
    <n v="0"/>
  </r>
  <r>
    <s v="Trims Raw Materials"/>
    <x v="30"/>
    <s v="CIPL-03540"/>
    <s v="LEVIS"/>
    <s v="RM03072022-71-2"/>
    <x v="832"/>
    <s v="PCS"/>
    <n v="3093"/>
    <x v="14"/>
    <n v="0"/>
    <n v="0"/>
  </r>
  <r>
    <s v="Trims Raw Materials"/>
    <x v="30"/>
    <s v="CIPL-03564"/>
    <s v="LEVIS"/>
    <s v="RM04032022-28-3"/>
    <x v="769"/>
    <s v="PCS"/>
    <n v="1751"/>
    <x v="1701"/>
    <n v="3.5099145335333641E-4"/>
    <n v="31.524586034821692"/>
  </r>
  <r>
    <s v="Trims Raw Materials"/>
    <x v="30"/>
    <s v="CIPL-03564"/>
    <s v="LEVIS"/>
    <s v="RM04032022-28-6"/>
    <x v="767"/>
    <s v="PCS"/>
    <n v="966"/>
    <x v="1702"/>
    <n v="3.5093843857475254E-4"/>
    <n v="17.389006531663213"/>
  </r>
  <r>
    <s v="Trims Raw Materials"/>
    <x v="30"/>
    <s v="CIPL-03564"/>
    <s v="LEVIS"/>
    <s v="RM04032022-28-7"/>
    <x v="833"/>
    <s v="PCS"/>
    <n v="1816"/>
    <x v="1703"/>
    <n v="3.9634776073895893E-4"/>
    <n v="36.919767533501954"/>
  </r>
  <r>
    <s v="Trims Raw Materials"/>
    <x v="30"/>
    <s v="CIPL-03567"/>
    <s v="LEVIS"/>
    <s v="RM04102022-8-2"/>
    <x v="791"/>
    <s v="PCS"/>
    <n v="13695"/>
    <x v="1704"/>
    <n v="3.8234460685078524E-4"/>
    <n v="268.58620939082164"/>
  </r>
  <r>
    <s v="Trims Raw Materials"/>
    <x v="30"/>
    <s v="CIPL-03567"/>
    <s v="LEVIS"/>
    <s v="RM04102022-8-3"/>
    <x v="768"/>
    <s v="PCS"/>
    <n v="720"/>
    <x v="1705"/>
    <n v="3.821970021357804E-4"/>
    <n v="14.115181841537767"/>
  </r>
  <r>
    <s v="Trims Raw Materials"/>
    <x v="30"/>
    <s v="CIPL-03567"/>
    <s v="LEVIS"/>
    <s v="RM04102022-8-4"/>
    <x v="793"/>
    <s v="PCS"/>
    <n v="15082"/>
    <x v="1706"/>
    <n v="3.8235578788364002E-4"/>
    <n v="295.79668999286105"/>
  </r>
  <r>
    <s v="Trims Raw Materials"/>
    <x v="30"/>
    <s v="CIPL-03567"/>
    <s v="LEVIS"/>
    <s v="RM04102022-8-5"/>
    <x v="792"/>
    <s v="PCS"/>
    <n v="9827"/>
    <x v="1707"/>
    <n v="3.8236538660595815E-4"/>
    <n v="192.73750465417675"/>
  </r>
  <r>
    <s v="Trims Raw Materials"/>
    <x v="30"/>
    <s v="CIPL-03552"/>
    <s v="LEVIS"/>
    <s v="RM04262022-18-2"/>
    <x v="819"/>
    <s v="PCS"/>
    <n v="13850"/>
    <x v="1708"/>
    <n v="3.7797952389598147E-4"/>
    <n v="268.52501640595938"/>
  </r>
  <r>
    <s v="Trims Raw Materials"/>
    <x v="30"/>
    <s v="CIPL-03552"/>
    <s v="LEVIS"/>
    <s v="RM04262022-18-3"/>
    <x v="818"/>
    <s v="PCS"/>
    <n v="161389"/>
    <x v="1709"/>
    <n v="3.7777841648361469E-4"/>
    <n v="3127.3592808578737"/>
  </r>
  <r>
    <s v="Trims Raw Materials"/>
    <x v="30"/>
    <s v="CIPL-03552"/>
    <s v="LEVIS"/>
    <s v="RM04262022-18-4"/>
    <x v="834"/>
    <s v="PCS"/>
    <n v="28466"/>
    <x v="1710"/>
    <n v="3.7777574574235633E-4"/>
    <n v="551.603764378302"/>
  </r>
  <r>
    <s v="Trims Raw Materials"/>
    <x v="31"/>
    <s v="CIPL-03418"/>
    <s v="LEVIS"/>
    <s v="RM08112021-80-19"/>
    <x v="835"/>
    <s v="PCS"/>
    <n v="40"/>
    <x v="1711"/>
    <n v="1.1333356190500305E-3"/>
    <n v="2.3253334247620012"/>
  </r>
  <r>
    <s v="Trims Raw Materials"/>
    <x v="31"/>
    <s v="CIPL-03418"/>
    <s v="LEVIS"/>
    <s v="RM08112021-80-6"/>
    <x v="836"/>
    <s v="PCS"/>
    <n v="4825"/>
    <x v="1712"/>
    <n v="1.1353342292681535E-3"/>
    <n v="280.98798765621888"/>
  </r>
  <r>
    <s v="Trims Raw Materials"/>
    <x v="31"/>
    <s v="CIPL-03416"/>
    <s v="LEVIS"/>
    <s v="RM08202021-3-10"/>
    <x v="836"/>
    <s v="PCS"/>
    <n v="61040"/>
    <x v="14"/>
    <n v="0"/>
    <n v="0"/>
  </r>
  <r>
    <s v="Trims Raw Materials"/>
    <x v="31"/>
    <s v="CIPL-03473"/>
    <s v="LEVIS"/>
    <s v="RM09172021-32-13"/>
    <x v="836"/>
    <s v="PCS"/>
    <n v="10396"/>
    <x v="14"/>
    <n v="0"/>
    <n v="0"/>
  </r>
  <r>
    <s v="Trims Raw Materials"/>
    <x v="31"/>
    <s v="CIPL-03478"/>
    <s v="LEVIS"/>
    <s v="RM09212021-3-10"/>
    <x v="836"/>
    <s v="PCS"/>
    <n v="14096"/>
    <x v="14"/>
    <n v="0"/>
    <n v="0"/>
  </r>
  <r>
    <s v="Trims Raw Materials"/>
    <x v="31"/>
    <s v="CIPL-03512"/>
    <s v="LEVIS"/>
    <s v="RM01092022-50-5"/>
    <x v="837"/>
    <s v="PCS"/>
    <n v="9792"/>
    <x v="1713"/>
    <n v="4.2052553947594405E-4"/>
    <n v="211.21778608254843"/>
  </r>
  <r>
    <s v="Trims Raw Materials"/>
    <x v="31"/>
    <s v="CIPL-03512"/>
    <s v="LEVIS"/>
    <s v="RM11242021-5-14"/>
    <x v="836"/>
    <s v="PCS"/>
    <n v="8489"/>
    <x v="1714"/>
    <n v="1.0860626511446365E-3"/>
    <n v="472.90958584556682"/>
  </r>
  <r>
    <s v="Trims Raw Materials"/>
    <x v="31"/>
    <s v="CIPL-03514"/>
    <s v="LEVIS"/>
    <s v="RM04172022-16-6"/>
    <x v="838"/>
    <s v="PCS"/>
    <n v="2454"/>
    <x v="14"/>
    <n v="0"/>
    <n v="0"/>
  </r>
  <r>
    <s v="Trims Raw Materials"/>
    <x v="31"/>
    <s v="CIPL-03514"/>
    <s v="LEVIS"/>
    <s v="RM11242021-26-11"/>
    <x v="839"/>
    <s v="PCS"/>
    <n v="203289"/>
    <x v="14"/>
    <n v="0"/>
    <n v="0"/>
  </r>
  <r>
    <s v="Trims Raw Materials"/>
    <x v="31"/>
    <s v="CIPL-03514"/>
    <s v="LEVIS"/>
    <s v="RM11242021-26-23"/>
    <x v="840"/>
    <s v="PCS"/>
    <n v="80"/>
    <x v="14"/>
    <n v="0"/>
    <n v="0"/>
  </r>
  <r>
    <s v="Trims Raw Materials"/>
    <x v="31"/>
    <s v="CIPL-03521"/>
    <s v="LEVIS"/>
    <s v="RM04032022-10-1"/>
    <x v="797"/>
    <s v="PCS"/>
    <n v="2000"/>
    <x v="1715"/>
    <n v="1.7434479606386294E-3"/>
    <n v="178.85689592127716"/>
  </r>
  <r>
    <s v="Trims Raw Materials"/>
    <x v="31"/>
    <s v="CIPL-03520"/>
    <s v="LEVIS"/>
    <s v="RM01222022-36-4"/>
    <x v="841"/>
    <s v="PCS"/>
    <n v="1949"/>
    <x v="1716"/>
    <n v="4.2051339163801739E-4"/>
    <n v="42.0395806003025"/>
  </r>
  <r>
    <s v="Trims Raw Materials"/>
    <x v="31"/>
    <s v="CIPL-03536"/>
    <s v="LEVIS"/>
    <s v="RM12172021-32-11"/>
    <x v="839"/>
    <s v="PCS"/>
    <n v="61788"/>
    <x v="1717"/>
    <n v="3.6386025424009277E-4"/>
    <n v="1153.2021973889866"/>
  </r>
  <r>
    <s v="Trims Raw Materials"/>
    <x v="31"/>
    <s v="CIPL-03379"/>
    <s v="LEVIS"/>
    <s v="RM06242021-4-22"/>
    <x v="835"/>
    <s v="PCS"/>
    <n v="95"/>
    <x v="14"/>
    <n v="0"/>
    <n v="0"/>
  </r>
  <r>
    <s v="Trims Raw Materials"/>
    <x v="31"/>
    <s v="CIPL-03379"/>
    <s v="LEVIS"/>
    <s v="RM07032021-19-5"/>
    <x v="779"/>
    <s v="PCS"/>
    <n v="4633"/>
    <x v="14"/>
    <n v="0"/>
    <n v="0"/>
  </r>
  <r>
    <s v="Trims Raw Materials"/>
    <x v="31"/>
    <s v="CIPL-03379"/>
    <s v="LEVIS"/>
    <s v="RM07032021-19-6"/>
    <x v="841"/>
    <s v="PCS"/>
    <n v="235"/>
    <x v="14"/>
    <n v="0"/>
    <n v="0"/>
  </r>
  <r>
    <s v="Trims Raw Materials"/>
    <x v="31"/>
    <s v="CIPL-03569"/>
    <s v="LEVIS"/>
    <s v="RM03032022-28-5"/>
    <x v="837"/>
    <s v="PCS"/>
    <n v="2470"/>
    <x v="14"/>
    <n v="0"/>
    <n v="0"/>
  </r>
  <r>
    <s v="Trims Raw Materials"/>
    <x v="31"/>
    <s v="CIPL-03595"/>
    <s v="UNIQLO"/>
    <s v="RM05162022-1-2"/>
    <x v="842"/>
    <s v="PCS"/>
    <n v="530400"/>
    <x v="1718"/>
    <n v="1.1929848621579271E-4"/>
    <n v="3245.6759170888567"/>
  </r>
  <r>
    <s v="Trims Raw Materials"/>
    <x v="31"/>
    <s v="CIPL-03623"/>
    <s v="UNIQLO"/>
    <s v="RM04122022-8-2"/>
    <x v="842"/>
    <s v="PCS"/>
    <n v="288000"/>
    <x v="1718"/>
    <n v="1.1929848621579271E-4"/>
    <n v="1762.3579640301484"/>
  </r>
  <r>
    <s v="Trims Raw Materials"/>
    <x v="31"/>
    <s v="CIPL-03622"/>
    <s v="NAUTICA"/>
    <s v="RM05302022-24-4"/>
    <x v="843"/>
    <s v="PCS"/>
    <n v="4300"/>
    <x v="1719"/>
    <n v="6.362585931508944E-4"/>
    <n v="140.33591195054885"/>
  </r>
  <r>
    <s v="Trims Raw Materials"/>
    <x v="31"/>
    <s v="CIPL-03622"/>
    <s v="NAUTICA"/>
    <s v="RM05302022-24-5"/>
    <x v="844"/>
    <s v="PCS"/>
    <n v="6300"/>
    <x v="1720"/>
    <n v="3.5789545864737816E-4"/>
    <n v="115.65474138947849"/>
  </r>
  <r>
    <s v="Trims Raw Materials"/>
    <x v="31"/>
    <s v="CIPL-03625"/>
    <s v="NAUTICA"/>
    <s v="RM06112022-1-3"/>
    <x v="845"/>
    <s v="PCS"/>
    <n v="18800"/>
    <x v="1719"/>
    <n v="6.362585931508944E-4"/>
    <n v="613.56166155123685"/>
  </r>
  <r>
    <s v="Trims Raw Materials"/>
    <x v="31"/>
    <s v="CIPL-03625"/>
    <s v="NAUTICA"/>
    <s v="RM06112022-26-2"/>
    <x v="846"/>
    <s v="PCS"/>
    <n v="3000"/>
    <x v="1719"/>
    <n v="6.362585931508944E-4"/>
    <n v="97.908775779452696"/>
  </r>
  <r>
    <s v="Trims Raw Materials"/>
    <x v="31"/>
    <s v="CIPL-03625"/>
    <s v="NAUTICA"/>
    <s v="RM06122022-8-5"/>
    <x v="847"/>
    <s v="PCS"/>
    <n v="5150"/>
    <x v="1719"/>
    <n v="6.362585931508944E-4"/>
    <n v="168.07673175472712"/>
  </r>
  <r>
    <s v="Trims Raw Materials"/>
    <x v="31"/>
    <s v="CIPL-03625"/>
    <s v="NAUTICA"/>
    <s v="RM06122022-8-6"/>
    <x v="848"/>
    <s v="PCS"/>
    <n v="5250"/>
    <x v="1719"/>
    <n v="6.362585931508944E-4"/>
    <n v="171.3403576140422"/>
  </r>
  <r>
    <s v="Trims Raw Materials"/>
    <x v="31"/>
    <s v="CIPL-03625"/>
    <s v="NAUTICA"/>
    <s v="RM06122022-8-7"/>
    <x v="849"/>
    <s v="PCS"/>
    <n v="6100"/>
    <x v="1721"/>
    <n v="3.5789545864737805E-4"/>
    <n v="111.98316229774899"/>
  </r>
  <r>
    <s v="Trims Raw Materials"/>
    <x v="31"/>
    <s v="CIPL-03637"/>
    <s v="LEVIS"/>
    <s v="RM06152022-35-19"/>
    <x v="841"/>
    <s v="PCS"/>
    <n v="111405"/>
    <x v="1722"/>
    <n v="1.2067292728269248E-3"/>
    <n v="6895.7456746392836"/>
  </r>
  <r>
    <s v="Trims Raw Materials"/>
    <x v="31"/>
    <s v="CIPL-03637"/>
    <s v="LEVIS"/>
    <s v="RM06152022-35-20"/>
    <x v="788"/>
    <s v="PCS"/>
    <n v="24113"/>
    <x v="1723"/>
    <n v="8.7739362071575654E-4"/>
    <n v="1085.2065923763189"/>
  </r>
  <r>
    <s v="Trims Raw Materials"/>
    <x v="31"/>
    <s v="CIPL-03637"/>
    <s v="LEVIS"/>
    <s v="RM06152022-35-21"/>
    <x v="850"/>
    <s v="PCS"/>
    <n v="13601"/>
    <x v="1724"/>
    <n v="1.3250514411439662E-4"/>
    <n v="92.442202465099911"/>
  </r>
  <r>
    <s v="Trims Raw Materials"/>
    <x v="31"/>
    <s v="CIPL-03581"/>
    <s v="UNIQLO"/>
    <s v="RM02252022-7-5"/>
    <x v="842"/>
    <s v="PCS"/>
    <n v="201600"/>
    <x v="1725"/>
    <n v="1.1929848621579268E-4"/>
    <n v="1233.6505748211036"/>
  </r>
  <r>
    <s v="Trims Raw Materials"/>
    <x v="31"/>
    <s v="CIPL-03591"/>
    <s v="UNIQLO"/>
    <s v="RM04112022-3-2"/>
    <x v="842"/>
    <s v="PCS"/>
    <n v="918000"/>
    <x v="1718"/>
    <n v="1.1929848621579271E-4"/>
    <n v="5617.5160103460976"/>
  </r>
  <r>
    <s v="Trims Raw Materials"/>
    <x v="31"/>
    <s v="CIPL-03564"/>
    <s v="LEVIS"/>
    <s v="RM01262022-11-11"/>
    <x v="839"/>
    <s v="PCS"/>
    <n v="72"/>
    <x v="1726"/>
    <n v="3.3690776199830707E-4"/>
    <n v="1.2442573588638912"/>
  </r>
  <r>
    <s v="Trims Raw Materials"/>
    <x v="31"/>
    <s v="CIPL-03564"/>
    <s v="LEVIS"/>
    <s v="RM01262022-11-21"/>
    <x v="840"/>
    <s v="PCS"/>
    <n v="70"/>
    <x v="1727"/>
    <n v="3.3801237761141263E-4"/>
    <n v="1.2136608664327988"/>
  </r>
  <r>
    <s v="Trims Raw Materials"/>
    <x v="31"/>
    <s v="CIPL-03541"/>
    <s v="LEVIS"/>
    <s v="RM01262022-33-13"/>
    <x v="851"/>
    <s v="PCS"/>
    <n v="70"/>
    <x v="1728"/>
    <n v="3.4937413820339291E-4"/>
    <n v="1.2544561896742374"/>
  </r>
  <r>
    <s v="Trims Raw Materials"/>
    <x v="31"/>
    <s v="CIPL-03541"/>
    <s v="LEVIS"/>
    <s v="RM01262022-33-16"/>
    <x v="852"/>
    <s v="PCS"/>
    <n v="70"/>
    <x v="1728"/>
    <n v="3.4937413820339291E-4"/>
    <n v="1.2544561896742374"/>
  </r>
  <r>
    <s v="Trims Raw Materials"/>
    <x v="31"/>
    <s v="CIPL-03541"/>
    <s v="LEVIS"/>
    <s v="RM01262022-33-3"/>
    <x v="853"/>
    <s v="PCS"/>
    <n v="115"/>
    <x v="1729"/>
    <n v="3.4752167723731006E-4"/>
    <n v="2.0499649928822961"/>
  </r>
  <r>
    <s v="Trims Raw Materials"/>
    <x v="31"/>
    <s v="CIPL-03541"/>
    <s v="LEVIS"/>
    <s v="RM01262022-33-6"/>
    <x v="854"/>
    <s v="PCS"/>
    <n v="65"/>
    <x v="1730"/>
    <n v="3.4871865201539424E-4"/>
    <n v="1.1626667123810013"/>
  </r>
  <r>
    <s v="Trims Raw Materials"/>
    <x v="31"/>
    <s v="CIPL-03541"/>
    <s v="LEVIS"/>
    <s v="RM04042022-13-3"/>
    <x v="855"/>
    <s v="PCS"/>
    <n v="270"/>
    <x v="1731"/>
    <n v="3.4169442965511002E-4"/>
    <n v="4.7322574960068806"/>
  </r>
  <r>
    <s v="Trims Raw Materials"/>
    <x v="32"/>
    <s v="CIPL-03418"/>
    <s v="LEVIS"/>
    <s v="RM08142021-36-2"/>
    <x v="856"/>
    <s v="PCS"/>
    <n v="10"/>
    <x v="1732"/>
    <n v="5.2292503124589133E-3"/>
    <n v="2.6822925031245894"/>
  </r>
  <r>
    <s v="Trims Raw Materials"/>
    <x v="32"/>
    <s v="CIPL-03418"/>
    <s v="LEVIS"/>
    <s v="RM08142021-36-2"/>
    <x v="856"/>
    <s v="PCS"/>
    <n v="558"/>
    <x v="1733"/>
    <n v="5.2373033166060968E-3"/>
    <n v="149.90241525066619"/>
  </r>
  <r>
    <s v="Trims Raw Materials"/>
    <x v="32"/>
    <s v="CIPL-03418"/>
    <s v="LEVIS"/>
    <s v="RM08142021-36-2"/>
    <x v="856"/>
    <s v="PCS"/>
    <n v="27"/>
    <x v="1734"/>
    <n v="5.0517754039527026E-3"/>
    <n v="6.9963979359067219"/>
  </r>
  <r>
    <s v="Trims Raw Materials"/>
    <x v="32"/>
    <s v="CIPL-03418"/>
    <s v="LEVIS"/>
    <s v="RM08142021-36-2"/>
    <x v="856"/>
    <s v="PCS"/>
    <n v="307"/>
    <x v="1735"/>
    <n v="5.2369574350754605E-3"/>
    <n v="82.467745932568164"/>
  </r>
  <r>
    <s v="Trims Raw Materials"/>
    <x v="32"/>
    <s v="CIPL-03418"/>
    <s v="LEVIS"/>
    <s v="RM08142021-36-2"/>
    <x v="856"/>
    <s v="PCS"/>
    <n v="15"/>
    <x v="1736"/>
    <n v="5.0370471957779132E-3"/>
    <n v="3.8755557079366683"/>
  </r>
  <r>
    <s v="Trims Raw Materials"/>
    <x v="32"/>
    <s v="CIPL-03418"/>
    <s v="LEVIS"/>
    <s v="RM08142021-36-2"/>
    <x v="856"/>
    <s v="PCS"/>
    <n v="157"/>
    <x v="1737"/>
    <n v="5.2367222983259317E-3"/>
    <n v="42.172165400837173"/>
  </r>
  <r>
    <s v="Trims Raw Materials"/>
    <x v="32"/>
    <s v="CIPL-03418"/>
    <s v="LEVIS"/>
    <s v="RM08142021-36-2"/>
    <x v="856"/>
    <s v="PCS"/>
    <n v="269"/>
    <x v="1738"/>
    <n v="5.0402501704181566E-3"/>
    <n v="69.545827295842486"/>
  </r>
  <r>
    <s v="Trims Raw Materials"/>
    <x v="32"/>
    <s v="CIPL-03418"/>
    <s v="LEVIS"/>
    <s v="RM08142021-36-2"/>
    <x v="856"/>
    <s v="PCS"/>
    <n v="100"/>
    <x v="1739"/>
    <n v="5.0403610426172415E-3"/>
    <n v="25.854036104261723"/>
  </r>
  <r>
    <s v="Trims Raw Materials"/>
    <x v="32"/>
    <s v="CIPL-03473"/>
    <s v="LEVIS"/>
    <s v="RM10272021-3-1"/>
    <x v="857"/>
    <s v="PCS"/>
    <n v="9"/>
    <x v="14"/>
    <n v="0"/>
    <n v="0"/>
  </r>
  <r>
    <s v="Trims Raw Materials"/>
    <x v="32"/>
    <s v="CIPL-03475"/>
    <s v="LEVIS"/>
    <s v="RM01052022-22-1"/>
    <x v="858"/>
    <s v="PCS"/>
    <n v="9"/>
    <x v="14"/>
    <n v="0"/>
    <n v="0"/>
  </r>
  <r>
    <s v="Trims Raw Materials"/>
    <x v="32"/>
    <s v="CIPL-03475"/>
    <s v="LEVIS"/>
    <s v="RM01052022-22-1"/>
    <x v="858"/>
    <s v="PCS"/>
    <n v="12"/>
    <x v="14"/>
    <n v="0"/>
    <n v="0"/>
  </r>
  <r>
    <s v="Trims Raw Materials"/>
    <x v="32"/>
    <s v="CIPL-03475"/>
    <s v="LEVIS"/>
    <s v="RM12092021-14-1"/>
    <x v="857"/>
    <s v="PCS"/>
    <n v="6"/>
    <x v="14"/>
    <n v="0"/>
    <n v="0"/>
  </r>
  <r>
    <s v="Trims Raw Materials"/>
    <x v="32"/>
    <s v="CIPL-03475"/>
    <s v="LEVIS"/>
    <s v="RM12092021-14-1"/>
    <x v="857"/>
    <s v="PCS"/>
    <n v="171"/>
    <x v="14"/>
    <n v="0"/>
    <n v="0"/>
  </r>
  <r>
    <s v="Trims Raw Materials"/>
    <x v="32"/>
    <s v="CIPL-03475"/>
    <s v="LEVIS"/>
    <s v="RM12092021-14-1"/>
    <x v="857"/>
    <s v="PCS"/>
    <n v="107"/>
    <x v="14"/>
    <n v="0"/>
    <n v="0"/>
  </r>
  <r>
    <s v="Trims Raw Materials"/>
    <x v="32"/>
    <s v="CIPL-03475"/>
    <s v="LEVIS"/>
    <s v="RM12092021-14-1"/>
    <x v="857"/>
    <s v="PCS"/>
    <n v="52"/>
    <x v="14"/>
    <n v="0"/>
    <n v="0"/>
  </r>
  <r>
    <s v="Trims Raw Materials"/>
    <x v="32"/>
    <s v="CIPL-03475"/>
    <s v="LEVIS"/>
    <s v="RM12092021-14-1"/>
    <x v="857"/>
    <s v="PCS"/>
    <n v="9"/>
    <x v="14"/>
    <n v="0"/>
    <n v="0"/>
  </r>
  <r>
    <s v="Trims Raw Materials"/>
    <x v="32"/>
    <s v="CIPL-03475"/>
    <s v="LEVIS"/>
    <s v="RM12092021-14-1"/>
    <x v="857"/>
    <s v="PCS"/>
    <n v="14"/>
    <x v="14"/>
    <n v="0"/>
    <n v="0"/>
  </r>
  <r>
    <s v="Trims Raw Materials"/>
    <x v="32"/>
    <s v="CIPL-03475"/>
    <s v="LEVIS"/>
    <s v="RM12092021-14-1"/>
    <x v="857"/>
    <s v="PCS"/>
    <n v="60"/>
    <x v="14"/>
    <n v="0"/>
    <n v="0"/>
  </r>
  <r>
    <s v="Trims Raw Materials"/>
    <x v="32"/>
    <s v="CIPL-03475"/>
    <s v="LEVIS"/>
    <s v="RM12092021-14-1"/>
    <x v="857"/>
    <s v="PCS"/>
    <n v="32"/>
    <x v="14"/>
    <n v="0"/>
    <n v="0"/>
  </r>
  <r>
    <s v="Trims Raw Materials"/>
    <x v="32"/>
    <s v="CIPL-03475"/>
    <s v="LEVIS"/>
    <s v="RM12092021-14-1"/>
    <x v="857"/>
    <s v="PCS"/>
    <n v="405"/>
    <x v="14"/>
    <n v="0"/>
    <n v="0"/>
  </r>
  <r>
    <s v="Trims Raw Materials"/>
    <x v="32"/>
    <s v="CIPL-03475"/>
    <s v="LEVIS"/>
    <s v="RM12092021-14-1"/>
    <x v="857"/>
    <s v="PCS"/>
    <n v="51"/>
    <x v="14"/>
    <n v="0"/>
    <n v="0"/>
  </r>
  <r>
    <s v="Trims Raw Materials"/>
    <x v="32"/>
    <s v="CIPL-03475"/>
    <s v="LEVIS"/>
    <s v="RM12092021-14-1"/>
    <x v="857"/>
    <s v="PCS"/>
    <n v="51"/>
    <x v="14"/>
    <n v="0"/>
    <n v="0"/>
  </r>
  <r>
    <s v="Trims Raw Materials"/>
    <x v="32"/>
    <s v="CIPL-03475"/>
    <s v="LEVIS"/>
    <s v="RM12092021-14-1"/>
    <x v="857"/>
    <s v="PCS"/>
    <n v="78"/>
    <x v="14"/>
    <n v="0"/>
    <n v="0"/>
  </r>
  <r>
    <s v="Trims Raw Materials"/>
    <x v="32"/>
    <s v="CIPL-03475"/>
    <s v="LEVIS"/>
    <s v="RM12092021-14-1"/>
    <x v="857"/>
    <s v="PCS"/>
    <n v="33"/>
    <x v="14"/>
    <n v="0"/>
    <n v="0"/>
  </r>
  <r>
    <s v="Trims Raw Materials"/>
    <x v="32"/>
    <s v="CIPL-03475"/>
    <s v="LEVIS"/>
    <s v="RM12092021-14-1"/>
    <x v="857"/>
    <s v="PCS"/>
    <n v="240"/>
    <x v="14"/>
    <n v="0"/>
    <n v="0"/>
  </r>
  <r>
    <s v="Trims Raw Materials"/>
    <x v="32"/>
    <s v="CIPL-03475"/>
    <s v="LEVIS"/>
    <s v="RM12092021-14-1"/>
    <x v="857"/>
    <s v="PCS"/>
    <n v="188"/>
    <x v="14"/>
    <n v="0"/>
    <n v="0"/>
  </r>
  <r>
    <s v="Trims Raw Materials"/>
    <x v="32"/>
    <s v="CIPL-03475"/>
    <s v="LEVIS"/>
    <s v="RM12092021-14-1"/>
    <x v="857"/>
    <s v="PCS"/>
    <n v="13"/>
    <x v="14"/>
    <n v="0"/>
    <n v="0"/>
  </r>
  <r>
    <s v="Trims Raw Materials"/>
    <x v="32"/>
    <s v="CIPL-03475"/>
    <s v="LEVIS"/>
    <s v="RM12092021-14-1"/>
    <x v="857"/>
    <s v="PCS"/>
    <n v="170"/>
    <x v="14"/>
    <n v="0"/>
    <n v="0"/>
  </r>
  <r>
    <s v="Trims Raw Materials"/>
    <x v="32"/>
    <s v="CIPL-03475"/>
    <s v="LEVIS"/>
    <s v="RM12092021-14-1"/>
    <x v="857"/>
    <s v="PCS"/>
    <n v="979"/>
    <x v="14"/>
    <n v="0"/>
    <n v="0"/>
  </r>
  <r>
    <s v="Trims Raw Materials"/>
    <x v="32"/>
    <s v="CIPL-03475"/>
    <s v="LEVIS"/>
    <s v="RM12092021-14-1"/>
    <x v="857"/>
    <s v="PCS"/>
    <n v="127"/>
    <x v="14"/>
    <n v="0"/>
    <n v="0"/>
  </r>
  <r>
    <s v="Trims Raw Materials"/>
    <x v="32"/>
    <s v="CIPL-03475"/>
    <s v="LEVIS"/>
    <s v="RM12092021-14-1"/>
    <x v="857"/>
    <s v="PCS"/>
    <n v="455"/>
    <x v="14"/>
    <n v="0"/>
    <n v="0"/>
  </r>
  <r>
    <s v="Trims Raw Materials"/>
    <x v="32"/>
    <s v="CIPL-03475"/>
    <s v="LEVIS"/>
    <s v="RM12092021-14-1"/>
    <x v="857"/>
    <s v="PCS"/>
    <n v="57"/>
    <x v="14"/>
    <n v="0"/>
    <n v="0"/>
  </r>
  <r>
    <s v="Trims Raw Materials"/>
    <x v="32"/>
    <s v="CIPL-03475"/>
    <s v="LEVIS"/>
    <s v="RM12092021-14-1"/>
    <x v="857"/>
    <s v="PCS"/>
    <n v="85"/>
    <x v="14"/>
    <n v="0"/>
    <n v="0"/>
  </r>
  <r>
    <s v="Trims Raw Materials"/>
    <x v="32"/>
    <s v="CIPL-03475"/>
    <s v="LEVIS"/>
    <s v="RM12092021-14-1"/>
    <x v="857"/>
    <s v="PCS"/>
    <n v="1224"/>
    <x v="14"/>
    <n v="0"/>
    <n v="0"/>
  </r>
  <r>
    <s v="Trims Raw Materials"/>
    <x v="32"/>
    <s v="CIPL-03475"/>
    <s v="LEVIS"/>
    <s v="RM12092021-14-1"/>
    <x v="857"/>
    <s v="PCS"/>
    <n v="10"/>
    <x v="14"/>
    <n v="0"/>
    <n v="0"/>
  </r>
  <r>
    <s v="Trims Raw Materials"/>
    <x v="32"/>
    <s v="CIPL-03475"/>
    <s v="LEVIS"/>
    <s v="RM12092021-14-1"/>
    <x v="857"/>
    <s v="PCS"/>
    <n v="5"/>
    <x v="14"/>
    <n v="0"/>
    <n v="0"/>
  </r>
  <r>
    <s v="Trims Raw Materials"/>
    <x v="32"/>
    <s v="CIPL-03475"/>
    <s v="LEVIS"/>
    <s v="RM12092021-14-1"/>
    <x v="857"/>
    <s v="PCS"/>
    <n v="166"/>
    <x v="14"/>
    <n v="0"/>
    <n v="0"/>
  </r>
  <r>
    <s v="Trims Raw Materials"/>
    <x v="32"/>
    <s v="CIPL-03475"/>
    <s v="LEVIS"/>
    <s v="RM12092021-14-1"/>
    <x v="857"/>
    <s v="PCS"/>
    <n v="137"/>
    <x v="14"/>
    <n v="0"/>
    <n v="0"/>
  </r>
  <r>
    <s v="Trims Raw Materials"/>
    <x v="32"/>
    <s v="CIPL-03475"/>
    <s v="LEVIS"/>
    <s v="RM12092021-14-1"/>
    <x v="857"/>
    <s v="PCS"/>
    <n v="20"/>
    <x v="14"/>
    <n v="0"/>
    <n v="0"/>
  </r>
  <r>
    <s v="Trims Raw Materials"/>
    <x v="32"/>
    <s v="CIPL-03475"/>
    <s v="LEVIS"/>
    <s v="RM12092021-14-1"/>
    <x v="857"/>
    <s v="PCS"/>
    <n v="181"/>
    <x v="14"/>
    <n v="0"/>
    <n v="0"/>
  </r>
  <r>
    <s v="Trims Raw Materials"/>
    <x v="32"/>
    <s v="CIPL-03475"/>
    <s v="LEVIS"/>
    <s v="RM12092021-14-1"/>
    <x v="857"/>
    <s v="PCS"/>
    <n v="29"/>
    <x v="14"/>
    <n v="0"/>
    <n v="0"/>
  </r>
  <r>
    <s v="Trims Raw Materials"/>
    <x v="32"/>
    <s v="CIPL-03475"/>
    <s v="LEVIS"/>
    <s v="RM12092021-14-1"/>
    <x v="857"/>
    <s v="PCS"/>
    <n v="20"/>
    <x v="14"/>
    <n v="0"/>
    <n v="0"/>
  </r>
  <r>
    <s v="Trims Raw Materials"/>
    <x v="32"/>
    <s v="CIPL-03475"/>
    <s v="LEVIS"/>
    <s v="RM12092021-14-1"/>
    <x v="857"/>
    <s v="PCS"/>
    <n v="204"/>
    <x v="14"/>
    <n v="0"/>
    <n v="0"/>
  </r>
  <r>
    <s v="Trims Raw Materials"/>
    <x v="32"/>
    <s v="CIPL-03475"/>
    <s v="LEVIS"/>
    <s v="RM12092021-14-1"/>
    <x v="857"/>
    <s v="PCS"/>
    <n v="97"/>
    <x v="14"/>
    <n v="0"/>
    <n v="0"/>
  </r>
  <r>
    <s v="Trims Raw Materials"/>
    <x v="32"/>
    <s v="CIPL-03475"/>
    <s v="LEVIS"/>
    <s v="RM12092021-14-1"/>
    <x v="857"/>
    <s v="PCS"/>
    <n v="250"/>
    <x v="14"/>
    <n v="0"/>
    <n v="0"/>
  </r>
  <r>
    <s v="Trims Raw Materials"/>
    <x v="32"/>
    <s v="CIPL-03475"/>
    <s v="LEVIS"/>
    <s v="RM12092021-14-1"/>
    <x v="857"/>
    <s v="PCS"/>
    <n v="1567"/>
    <x v="14"/>
    <n v="0"/>
    <n v="0"/>
  </r>
  <r>
    <s v="Trims Raw Materials"/>
    <x v="32"/>
    <s v="CIPL-03475"/>
    <s v="LEVIS"/>
    <s v="RM12092021-14-1"/>
    <x v="857"/>
    <s v="PCS"/>
    <n v="194"/>
    <x v="14"/>
    <n v="0"/>
    <n v="0"/>
  </r>
  <r>
    <s v="Trims Raw Materials"/>
    <x v="32"/>
    <s v="CIPL-03475"/>
    <s v="LEVIS"/>
    <s v="RM12092021-14-1"/>
    <x v="857"/>
    <s v="PCS"/>
    <n v="43"/>
    <x v="14"/>
    <n v="0"/>
    <n v="0"/>
  </r>
  <r>
    <s v="Trims Raw Materials"/>
    <x v="32"/>
    <s v="CIPL-03475"/>
    <s v="LEVIS"/>
    <s v="RM12092021-14-1"/>
    <x v="857"/>
    <s v="PCS"/>
    <n v="392"/>
    <x v="14"/>
    <n v="0"/>
    <n v="0"/>
  </r>
  <r>
    <s v="Trims Raw Materials"/>
    <x v="32"/>
    <s v="CIPL-03475"/>
    <s v="LEVIS"/>
    <s v="RM12092021-14-1"/>
    <x v="857"/>
    <s v="PCS"/>
    <n v="154"/>
    <x v="14"/>
    <n v="0"/>
    <n v="0"/>
  </r>
  <r>
    <s v="Trims Raw Materials"/>
    <x v="32"/>
    <s v="CIPL-03475"/>
    <s v="LEVIS"/>
    <s v="RM12092021-14-1"/>
    <x v="857"/>
    <s v="PCS"/>
    <n v="34"/>
    <x v="14"/>
    <n v="0"/>
    <n v="0"/>
  </r>
  <r>
    <s v="Trims Raw Materials"/>
    <x v="32"/>
    <s v="CIPL-03475"/>
    <s v="LEVIS"/>
    <s v="RM12092021-14-1"/>
    <x v="857"/>
    <s v="PCS"/>
    <n v="121"/>
    <x v="14"/>
    <n v="0"/>
    <n v="0"/>
  </r>
  <r>
    <s v="Trims Raw Materials"/>
    <x v="32"/>
    <s v="CIPL-03475"/>
    <s v="LEVIS"/>
    <s v="RM12092021-14-1"/>
    <x v="857"/>
    <s v="PCS"/>
    <n v="16"/>
    <x v="14"/>
    <n v="0"/>
    <n v="0"/>
  </r>
  <r>
    <s v="Trims Raw Materials"/>
    <x v="32"/>
    <s v="CIPL-03475"/>
    <s v="LEVIS"/>
    <s v="RM12092021-14-1"/>
    <x v="857"/>
    <s v="PCS"/>
    <n v="72"/>
    <x v="14"/>
    <n v="0"/>
    <n v="0"/>
  </r>
  <r>
    <s v="Trims Raw Materials"/>
    <x v="32"/>
    <s v="CIPL-03475"/>
    <s v="LEVIS"/>
    <s v="RM12092021-14-1"/>
    <x v="857"/>
    <s v="PCS"/>
    <n v="49"/>
    <x v="14"/>
    <n v="0"/>
    <n v="0"/>
  </r>
  <r>
    <s v="Trims Raw Materials"/>
    <x v="32"/>
    <s v="CIPL-03475"/>
    <s v="LEVIS"/>
    <s v="RM12092021-14-1"/>
    <x v="857"/>
    <s v="PCS"/>
    <n v="564"/>
    <x v="14"/>
    <n v="0"/>
    <n v="0"/>
  </r>
  <r>
    <s v="Trims Raw Materials"/>
    <x v="32"/>
    <s v="CIPL-03475"/>
    <s v="LEVIS"/>
    <s v="RM12092021-14-1"/>
    <x v="857"/>
    <s v="PCS"/>
    <n v="26"/>
    <x v="14"/>
    <n v="0"/>
    <n v="0"/>
  </r>
  <r>
    <s v="Trims Raw Materials"/>
    <x v="32"/>
    <s v="CIPL-03475"/>
    <s v="LEVIS"/>
    <s v="RM12092021-14-1"/>
    <x v="857"/>
    <s v="PCS"/>
    <n v="26"/>
    <x v="14"/>
    <n v="0"/>
    <n v="0"/>
  </r>
  <r>
    <s v="Trims Raw Materials"/>
    <x v="32"/>
    <s v="CIPL-03475"/>
    <s v="LEVIS"/>
    <s v="RM12092021-14-1"/>
    <x v="857"/>
    <s v="PCS"/>
    <n v="50"/>
    <x v="14"/>
    <n v="0"/>
    <n v="0"/>
  </r>
  <r>
    <s v="Trims Raw Materials"/>
    <x v="32"/>
    <s v="CIPL-03475"/>
    <s v="LEVIS"/>
    <s v="RM12092021-14-1"/>
    <x v="857"/>
    <s v="PCS"/>
    <n v="399"/>
    <x v="14"/>
    <n v="0"/>
    <n v="0"/>
  </r>
  <r>
    <s v="Trims Raw Materials"/>
    <x v="32"/>
    <s v="CIPL-03475"/>
    <s v="LEVIS"/>
    <s v="RM12092021-14-1"/>
    <x v="857"/>
    <s v="PCS"/>
    <n v="317"/>
    <x v="14"/>
    <n v="0"/>
    <n v="0"/>
  </r>
  <r>
    <s v="Trims Raw Materials"/>
    <x v="32"/>
    <s v="CIPL-03475"/>
    <s v="LEVIS"/>
    <s v="RM12092021-14-1"/>
    <x v="857"/>
    <s v="PCS"/>
    <n v="2468"/>
    <x v="14"/>
    <n v="0"/>
    <n v="0"/>
  </r>
  <r>
    <s v="Trims Raw Materials"/>
    <x v="32"/>
    <s v="CIPL-03475"/>
    <s v="LEVIS"/>
    <s v="RM12092021-14-1"/>
    <x v="857"/>
    <s v="PCS"/>
    <n v="17"/>
    <x v="14"/>
    <n v="0"/>
    <n v="0"/>
  </r>
  <r>
    <s v="Trims Raw Materials"/>
    <x v="32"/>
    <s v="CIPL-03475"/>
    <s v="LEVIS"/>
    <s v="RM12092021-14-1"/>
    <x v="857"/>
    <s v="PCS"/>
    <n v="33"/>
    <x v="14"/>
    <n v="0"/>
    <n v="0"/>
  </r>
  <r>
    <s v="Trims Raw Materials"/>
    <x v="32"/>
    <s v="CIPL-03475"/>
    <s v="LEVIS"/>
    <s v="RM12092021-14-1"/>
    <x v="857"/>
    <s v="PCS"/>
    <n v="2096"/>
    <x v="14"/>
    <n v="0"/>
    <n v="0"/>
  </r>
  <r>
    <s v="Trims Raw Materials"/>
    <x v="32"/>
    <s v="CIPL-03475"/>
    <s v="LEVIS"/>
    <s v="RM12092021-14-1"/>
    <x v="857"/>
    <s v="PCS"/>
    <n v="27"/>
    <x v="14"/>
    <n v="0"/>
    <n v="0"/>
  </r>
  <r>
    <s v="Trims Raw Materials"/>
    <x v="32"/>
    <s v="CIPL-03475"/>
    <s v="LEVIS"/>
    <s v="RM12092021-14-1"/>
    <x v="857"/>
    <s v="PCS"/>
    <n v="5"/>
    <x v="14"/>
    <n v="0"/>
    <n v="0"/>
  </r>
  <r>
    <s v="Trims Raw Materials"/>
    <x v="32"/>
    <s v="CIPL-03475"/>
    <s v="LEVIS"/>
    <s v="RM12092021-14-1"/>
    <x v="857"/>
    <s v="PCS"/>
    <n v="35"/>
    <x v="14"/>
    <n v="0"/>
    <n v="0"/>
  </r>
  <r>
    <s v="Trims Raw Materials"/>
    <x v="32"/>
    <s v="CIPL-03475"/>
    <s v="LEVIS"/>
    <s v="RM12092021-14-1"/>
    <x v="857"/>
    <s v="PCS"/>
    <n v="73"/>
    <x v="14"/>
    <n v="0"/>
    <n v="0"/>
  </r>
  <r>
    <s v="Trims Raw Materials"/>
    <x v="32"/>
    <s v="CIPL-03475"/>
    <s v="LEVIS"/>
    <s v="RM12092021-14-1"/>
    <x v="857"/>
    <s v="PCS"/>
    <n v="74"/>
    <x v="14"/>
    <n v="0"/>
    <n v="0"/>
  </r>
  <r>
    <s v="Trims Raw Materials"/>
    <x v="32"/>
    <s v="CIPL-03475"/>
    <s v="LEVIS"/>
    <s v="RM12092021-14-1"/>
    <x v="857"/>
    <s v="PCS"/>
    <n v="372"/>
    <x v="14"/>
    <n v="0"/>
    <n v="0"/>
  </r>
  <r>
    <s v="Trims Raw Materials"/>
    <x v="32"/>
    <s v="CIPL-03475"/>
    <s v="LEVIS"/>
    <s v="RM12092021-14-1"/>
    <x v="857"/>
    <s v="PCS"/>
    <n v="5"/>
    <x v="14"/>
    <n v="0"/>
    <n v="0"/>
  </r>
  <r>
    <s v="Trims Raw Materials"/>
    <x v="32"/>
    <s v="CIPL-03475"/>
    <s v="LEVIS"/>
    <s v="RM12092021-14-1"/>
    <x v="857"/>
    <s v="PCS"/>
    <n v="321"/>
    <x v="14"/>
    <n v="0"/>
    <n v="0"/>
  </r>
  <r>
    <s v="Trims Raw Materials"/>
    <x v="32"/>
    <s v="CIPL-03475"/>
    <s v="LEVIS"/>
    <s v="RM12092021-14-1"/>
    <x v="857"/>
    <s v="PCS"/>
    <n v="1575"/>
    <x v="14"/>
    <n v="0"/>
    <n v="0"/>
  </r>
  <r>
    <s v="Trims Raw Materials"/>
    <x v="32"/>
    <s v="CIPL-03475"/>
    <s v="LEVIS"/>
    <s v="RM12092021-14-1"/>
    <x v="857"/>
    <s v="PCS"/>
    <n v="62"/>
    <x v="14"/>
    <n v="0"/>
    <n v="0"/>
  </r>
  <r>
    <s v="Trims Raw Materials"/>
    <x v="32"/>
    <s v="CIPL-03475"/>
    <s v="LEVIS"/>
    <s v="RM12092021-14-1"/>
    <x v="857"/>
    <s v="PCS"/>
    <n v="209"/>
    <x v="14"/>
    <n v="0"/>
    <n v="0"/>
  </r>
  <r>
    <s v="Trims Raw Materials"/>
    <x v="32"/>
    <s v="CIPL-03475"/>
    <s v="LEVIS"/>
    <s v="RM12092021-14-1"/>
    <x v="857"/>
    <s v="PCS"/>
    <n v="9"/>
    <x v="14"/>
    <n v="0"/>
    <n v="0"/>
  </r>
  <r>
    <s v="Trims Raw Materials"/>
    <x v="32"/>
    <s v="CIPL-03475"/>
    <s v="LEVIS"/>
    <s v="RM12092021-14-1"/>
    <x v="857"/>
    <s v="PCS"/>
    <n v="4"/>
    <x v="14"/>
    <n v="0"/>
    <n v="0"/>
  </r>
  <r>
    <s v="Trims Raw Materials"/>
    <x v="32"/>
    <s v="CIPL-03475"/>
    <s v="LEVIS"/>
    <s v="RM12092021-14-1"/>
    <x v="857"/>
    <s v="PCS"/>
    <n v="359"/>
    <x v="14"/>
    <n v="0"/>
    <n v="0"/>
  </r>
  <r>
    <s v="Trims Raw Materials"/>
    <x v="32"/>
    <s v="CIPL-03475"/>
    <s v="LEVIS"/>
    <s v="RM12092021-14-1"/>
    <x v="857"/>
    <s v="PCS"/>
    <n v="269"/>
    <x v="14"/>
    <n v="0"/>
    <n v="0"/>
  </r>
  <r>
    <s v="Trims Raw Materials"/>
    <x v="32"/>
    <s v="CIPL-03475"/>
    <s v="LEVIS"/>
    <s v="RM12092021-14-1"/>
    <x v="857"/>
    <s v="PCS"/>
    <n v="233"/>
    <x v="14"/>
    <n v="0"/>
    <n v="0"/>
  </r>
  <r>
    <s v="Trims Raw Materials"/>
    <x v="32"/>
    <s v="CIPL-03475"/>
    <s v="LEVIS"/>
    <s v="RM12092021-14-1"/>
    <x v="857"/>
    <s v="PCS"/>
    <n v="107"/>
    <x v="14"/>
    <n v="0"/>
    <n v="0"/>
  </r>
  <r>
    <s v="Trims Raw Materials"/>
    <x v="32"/>
    <s v="CIPL-03475"/>
    <s v="LEVIS"/>
    <s v="RM12092021-14-1"/>
    <x v="857"/>
    <s v="PCS"/>
    <n v="244"/>
    <x v="14"/>
    <n v="0"/>
    <n v="0"/>
  </r>
  <r>
    <s v="Trims Raw Materials"/>
    <x v="32"/>
    <s v="CIPL-03475"/>
    <s v="LEVIS"/>
    <s v="RM12092021-14-1"/>
    <x v="857"/>
    <s v="PCS"/>
    <n v="420"/>
    <x v="14"/>
    <n v="0"/>
    <n v="0"/>
  </r>
  <r>
    <s v="Trims Raw Materials"/>
    <x v="32"/>
    <s v="CIPL-03475"/>
    <s v="LEVIS"/>
    <s v="RM12092021-14-1"/>
    <x v="857"/>
    <s v="PCS"/>
    <n v="706"/>
    <x v="14"/>
    <n v="0"/>
    <n v="0"/>
  </r>
  <r>
    <s v="Trims Raw Materials"/>
    <x v="32"/>
    <s v="CIPL-03475"/>
    <s v="LEVIS"/>
    <s v="RM12092021-14-1"/>
    <x v="857"/>
    <s v="PCS"/>
    <n v="71"/>
    <x v="14"/>
    <n v="0"/>
    <n v="0"/>
  </r>
  <r>
    <s v="Trims Raw Materials"/>
    <x v="32"/>
    <s v="CIPL-03475"/>
    <s v="LEVIS"/>
    <s v="RM12092021-14-1"/>
    <x v="857"/>
    <s v="PCS"/>
    <n v="1781"/>
    <x v="14"/>
    <n v="0"/>
    <n v="0"/>
  </r>
  <r>
    <s v="Trims Raw Materials"/>
    <x v="32"/>
    <s v="CIPL-03475"/>
    <s v="LEVIS"/>
    <s v="RM12092021-14-1"/>
    <x v="857"/>
    <s v="PCS"/>
    <n v="29"/>
    <x v="14"/>
    <n v="0"/>
    <n v="0"/>
  </r>
  <r>
    <s v="Trims Raw Materials"/>
    <x v="32"/>
    <s v="CIPL-03475"/>
    <s v="LEVIS"/>
    <s v="RM12092021-14-1"/>
    <x v="857"/>
    <s v="PCS"/>
    <n v="315"/>
    <x v="14"/>
    <n v="0"/>
    <n v="0"/>
  </r>
  <r>
    <s v="Trims Raw Materials"/>
    <x v="32"/>
    <s v="CIPL-03475"/>
    <s v="LEVIS"/>
    <s v="RM12092021-14-1"/>
    <x v="857"/>
    <s v="PCS"/>
    <n v="75"/>
    <x v="14"/>
    <n v="0"/>
    <n v="0"/>
  </r>
  <r>
    <s v="Trims Raw Materials"/>
    <x v="32"/>
    <s v="CIPL-03475"/>
    <s v="LEVIS"/>
    <s v="RM12092021-14-1"/>
    <x v="857"/>
    <s v="PCS"/>
    <n v="33"/>
    <x v="14"/>
    <n v="0"/>
    <n v="0"/>
  </r>
  <r>
    <s v="Trims Raw Materials"/>
    <x v="32"/>
    <s v="CIPL-03475"/>
    <s v="LEVIS"/>
    <s v="RM12092021-14-1"/>
    <x v="857"/>
    <s v="PCS"/>
    <n v="7"/>
    <x v="14"/>
    <n v="0"/>
    <n v="0"/>
  </r>
  <r>
    <s v="Trims Raw Materials"/>
    <x v="32"/>
    <s v="CIPL-03475"/>
    <s v="LEVIS"/>
    <s v="RM12092021-14-1"/>
    <x v="857"/>
    <s v="PCS"/>
    <n v="8"/>
    <x v="14"/>
    <n v="0"/>
    <n v="0"/>
  </r>
  <r>
    <s v="Trims Raw Materials"/>
    <x v="32"/>
    <s v="CIPL-03475"/>
    <s v="LEVIS"/>
    <s v="RM12092021-14-1"/>
    <x v="857"/>
    <s v="PCS"/>
    <n v="38"/>
    <x v="14"/>
    <n v="0"/>
    <n v="0"/>
  </r>
  <r>
    <s v="Trims Raw Materials"/>
    <x v="32"/>
    <s v="CIPL-03475"/>
    <s v="LEVIS"/>
    <s v="RM12092021-14-1"/>
    <x v="857"/>
    <s v="PCS"/>
    <n v="130"/>
    <x v="14"/>
    <n v="0"/>
    <n v="0"/>
  </r>
  <r>
    <s v="Trims Raw Materials"/>
    <x v="32"/>
    <s v="CIPL-03475"/>
    <s v="LEVIS"/>
    <s v="RM12092021-14-1"/>
    <x v="857"/>
    <s v="PCS"/>
    <n v="150"/>
    <x v="14"/>
    <n v="0"/>
    <n v="0"/>
  </r>
  <r>
    <s v="Trims Raw Materials"/>
    <x v="32"/>
    <s v="CIPL-03475"/>
    <s v="LEVIS"/>
    <s v="RM12092021-14-1"/>
    <x v="857"/>
    <s v="PCS"/>
    <n v="58"/>
    <x v="14"/>
    <n v="0"/>
    <n v="0"/>
  </r>
  <r>
    <s v="Trims Raw Materials"/>
    <x v="32"/>
    <s v="CIPL-03475"/>
    <s v="LEVIS"/>
    <s v="RM12092021-14-1"/>
    <x v="857"/>
    <s v="PCS"/>
    <n v="14"/>
    <x v="14"/>
    <n v="0"/>
    <n v="0"/>
  </r>
  <r>
    <s v="Trims Raw Materials"/>
    <x v="32"/>
    <s v="CIPL-03475"/>
    <s v="LEVIS"/>
    <s v="RM12092021-14-1"/>
    <x v="857"/>
    <s v="PCS"/>
    <n v="200"/>
    <x v="14"/>
    <n v="0"/>
    <n v="0"/>
  </r>
  <r>
    <s v="Trims Raw Materials"/>
    <x v="32"/>
    <s v="CIPL-03475"/>
    <s v="LEVIS"/>
    <s v="RM12092021-14-1"/>
    <x v="857"/>
    <s v="PCS"/>
    <n v="42"/>
    <x v="14"/>
    <n v="0"/>
    <n v="0"/>
  </r>
  <r>
    <s v="Trims Raw Materials"/>
    <x v="32"/>
    <s v="CIPL-03475"/>
    <s v="LEVIS"/>
    <s v="RM12092021-14-1"/>
    <x v="857"/>
    <s v="PCS"/>
    <n v="18"/>
    <x v="14"/>
    <n v="0"/>
    <n v="0"/>
  </r>
  <r>
    <s v="Trims Raw Materials"/>
    <x v="32"/>
    <s v="CIPL-03475"/>
    <s v="LEVIS"/>
    <s v="RM12092021-14-1"/>
    <x v="857"/>
    <s v="PCS"/>
    <n v="17"/>
    <x v="14"/>
    <n v="0"/>
    <n v="0"/>
  </r>
  <r>
    <s v="Trims Raw Materials"/>
    <x v="32"/>
    <s v="CIPL-03475"/>
    <s v="LEVIS"/>
    <s v="RM12092021-14-1"/>
    <x v="857"/>
    <s v="PCS"/>
    <n v="350"/>
    <x v="14"/>
    <n v="0"/>
    <n v="0"/>
  </r>
  <r>
    <s v="Trims Raw Materials"/>
    <x v="32"/>
    <s v="CIPL-03475"/>
    <s v="LEVIS"/>
    <s v="RM12092021-14-1"/>
    <x v="857"/>
    <s v="PCS"/>
    <n v="21"/>
    <x v="14"/>
    <n v="0"/>
    <n v="0"/>
  </r>
  <r>
    <s v="Trims Raw Materials"/>
    <x v="32"/>
    <s v="CIPL-03475"/>
    <s v="LEVIS"/>
    <s v="RM12092021-14-1"/>
    <x v="857"/>
    <s v="PCS"/>
    <n v="236"/>
    <x v="14"/>
    <n v="0"/>
    <n v="0"/>
  </r>
  <r>
    <s v="Trims Raw Materials"/>
    <x v="32"/>
    <s v="CIPL-03475"/>
    <s v="LEVIS"/>
    <s v="RM12092021-14-1"/>
    <x v="857"/>
    <s v="PCS"/>
    <n v="73"/>
    <x v="14"/>
    <n v="0"/>
    <n v="0"/>
  </r>
  <r>
    <s v="Trims Raw Materials"/>
    <x v="32"/>
    <s v="CIPL-03475"/>
    <s v="LEVIS"/>
    <s v="RM12092021-14-1"/>
    <x v="857"/>
    <s v="PCS"/>
    <n v="14"/>
    <x v="14"/>
    <n v="0"/>
    <n v="0"/>
  </r>
  <r>
    <s v="Trims Raw Materials"/>
    <x v="32"/>
    <s v="CIPL-03475"/>
    <s v="LEVIS"/>
    <s v="RM12092021-14-1"/>
    <x v="857"/>
    <s v="PCS"/>
    <n v="130"/>
    <x v="14"/>
    <n v="0"/>
    <n v="0"/>
  </r>
  <r>
    <s v="Trims Raw Materials"/>
    <x v="32"/>
    <s v="CIPL-03475"/>
    <s v="LEVIS"/>
    <s v="RM12092021-14-1"/>
    <x v="857"/>
    <s v="PCS"/>
    <n v="1895"/>
    <x v="14"/>
    <n v="0"/>
    <n v="0"/>
  </r>
  <r>
    <s v="Trims Raw Materials"/>
    <x v="32"/>
    <s v="CIPL-03475"/>
    <s v="LEVIS"/>
    <s v="RM12092021-14-1"/>
    <x v="857"/>
    <s v="PCS"/>
    <n v="11"/>
    <x v="14"/>
    <n v="0"/>
    <n v="0"/>
  </r>
  <r>
    <s v="Trims Raw Materials"/>
    <x v="32"/>
    <s v="CIPL-03475"/>
    <s v="LEVIS"/>
    <s v="RM12092021-14-1"/>
    <x v="857"/>
    <s v="PCS"/>
    <n v="38"/>
    <x v="14"/>
    <n v="0"/>
    <n v="0"/>
  </r>
  <r>
    <s v="Trims Raw Materials"/>
    <x v="32"/>
    <s v="CIPL-03475"/>
    <s v="LEVIS"/>
    <s v="RM12092021-14-1"/>
    <x v="857"/>
    <s v="PCS"/>
    <n v="99"/>
    <x v="14"/>
    <n v="0"/>
    <n v="0"/>
  </r>
  <r>
    <s v="Trims Raw Materials"/>
    <x v="32"/>
    <s v="CIPL-03475"/>
    <s v="LEVIS"/>
    <s v="RM12092021-14-1"/>
    <x v="857"/>
    <s v="PCS"/>
    <n v="184"/>
    <x v="14"/>
    <n v="0"/>
    <n v="0"/>
  </r>
  <r>
    <s v="Trims Raw Materials"/>
    <x v="32"/>
    <s v="CIPL-03475"/>
    <s v="LEVIS"/>
    <s v="RM12092021-14-1"/>
    <x v="857"/>
    <s v="PCS"/>
    <n v="393"/>
    <x v="14"/>
    <n v="0"/>
    <n v="0"/>
  </r>
  <r>
    <s v="Trims Raw Materials"/>
    <x v="32"/>
    <s v="CIPL-03475"/>
    <s v="LEVIS"/>
    <s v="RM12092021-14-1"/>
    <x v="857"/>
    <s v="PCS"/>
    <n v="524"/>
    <x v="14"/>
    <n v="0"/>
    <n v="0"/>
  </r>
  <r>
    <s v="Trims Raw Materials"/>
    <x v="32"/>
    <s v="CIPL-03475"/>
    <s v="LEVIS"/>
    <s v="RM12092021-14-1"/>
    <x v="857"/>
    <s v="PCS"/>
    <n v="103"/>
    <x v="14"/>
    <n v="0"/>
    <n v="0"/>
  </r>
  <r>
    <s v="Trims Raw Materials"/>
    <x v="32"/>
    <s v="CIPL-03475"/>
    <s v="LEVIS"/>
    <s v="RM12092021-14-1"/>
    <x v="857"/>
    <s v="PCS"/>
    <n v="43"/>
    <x v="14"/>
    <n v="0"/>
    <n v="0"/>
  </r>
  <r>
    <s v="Trims Raw Materials"/>
    <x v="32"/>
    <s v="CIPL-03475"/>
    <s v="LEVIS"/>
    <s v="RM12092021-14-1"/>
    <x v="857"/>
    <s v="PCS"/>
    <n v="89"/>
    <x v="14"/>
    <n v="0"/>
    <n v="0"/>
  </r>
  <r>
    <s v="Trims Raw Materials"/>
    <x v="32"/>
    <s v="CIPL-03475"/>
    <s v="LEVIS"/>
    <s v="RM12092021-14-1"/>
    <x v="857"/>
    <s v="PCS"/>
    <n v="78"/>
    <x v="14"/>
    <n v="0"/>
    <n v="0"/>
  </r>
  <r>
    <s v="Trims Raw Materials"/>
    <x v="32"/>
    <s v="CIPL-03475"/>
    <s v="LEVIS"/>
    <s v="RM12092021-14-1"/>
    <x v="857"/>
    <s v="PCS"/>
    <n v="33"/>
    <x v="14"/>
    <n v="0"/>
    <n v="0"/>
  </r>
  <r>
    <s v="Trims Raw Materials"/>
    <x v="32"/>
    <s v="CIPL-03475"/>
    <s v="LEVIS"/>
    <s v="RM12092021-14-1"/>
    <x v="857"/>
    <s v="PCS"/>
    <n v="183"/>
    <x v="14"/>
    <n v="0"/>
    <n v="0"/>
  </r>
  <r>
    <s v="Trims Raw Materials"/>
    <x v="32"/>
    <s v="CIPL-03475"/>
    <s v="LEVIS"/>
    <s v="RM12092021-14-1"/>
    <x v="857"/>
    <s v="PCS"/>
    <n v="7"/>
    <x v="14"/>
    <n v="0"/>
    <n v="0"/>
  </r>
  <r>
    <s v="Trims Raw Materials"/>
    <x v="32"/>
    <s v="CIPL-03475"/>
    <s v="LEVIS"/>
    <s v="RM12092021-14-1"/>
    <x v="857"/>
    <s v="PCS"/>
    <n v="20"/>
    <x v="14"/>
    <n v="0"/>
    <n v="0"/>
  </r>
  <r>
    <s v="Trims Raw Materials"/>
    <x v="32"/>
    <s v="CIPL-03475"/>
    <s v="LEVIS"/>
    <s v="RM12092021-14-1"/>
    <x v="857"/>
    <s v="PCS"/>
    <n v="114"/>
    <x v="14"/>
    <n v="0"/>
    <n v="0"/>
  </r>
  <r>
    <s v="Trims Raw Materials"/>
    <x v="32"/>
    <s v="CIPL-03475"/>
    <s v="LEVIS"/>
    <s v="RM12092021-14-1"/>
    <x v="857"/>
    <s v="PCS"/>
    <n v="330"/>
    <x v="14"/>
    <n v="0"/>
    <n v="0"/>
  </r>
  <r>
    <s v="Trims Raw Materials"/>
    <x v="32"/>
    <s v="CIPL-03475"/>
    <s v="LEVIS"/>
    <s v="RM12092021-14-1"/>
    <x v="857"/>
    <s v="PCS"/>
    <n v="53"/>
    <x v="14"/>
    <n v="0"/>
    <n v="0"/>
  </r>
  <r>
    <s v="Trims Raw Materials"/>
    <x v="32"/>
    <s v="CIPL-03475"/>
    <s v="LEVIS"/>
    <s v="RM12092021-14-1"/>
    <x v="857"/>
    <s v="PCS"/>
    <n v="39"/>
    <x v="14"/>
    <n v="0"/>
    <n v="0"/>
  </r>
  <r>
    <s v="Trims Raw Materials"/>
    <x v="32"/>
    <s v="CIPL-03475"/>
    <s v="LEVIS"/>
    <s v="RM12092021-14-1"/>
    <x v="857"/>
    <s v="PCS"/>
    <n v="267"/>
    <x v="14"/>
    <n v="0"/>
    <n v="0"/>
  </r>
  <r>
    <s v="Trims Raw Materials"/>
    <x v="32"/>
    <s v="CIPL-03475"/>
    <s v="LEVIS"/>
    <s v="RM12092021-14-1"/>
    <x v="857"/>
    <s v="PCS"/>
    <n v="1242"/>
    <x v="14"/>
    <n v="0"/>
    <n v="0"/>
  </r>
  <r>
    <s v="Trims Raw Materials"/>
    <x v="32"/>
    <s v="CIPL-03475"/>
    <s v="LEVIS"/>
    <s v="RM12092021-14-1"/>
    <x v="857"/>
    <s v="PCS"/>
    <n v="14"/>
    <x v="14"/>
    <n v="0"/>
    <n v="0"/>
  </r>
  <r>
    <s v="Trims Raw Materials"/>
    <x v="32"/>
    <s v="CIPL-03475"/>
    <s v="LEVIS"/>
    <s v="RM12092021-14-1"/>
    <x v="857"/>
    <s v="PCS"/>
    <n v="908"/>
    <x v="14"/>
    <n v="0"/>
    <n v="0"/>
  </r>
  <r>
    <s v="Trims Raw Materials"/>
    <x v="32"/>
    <s v="CIPL-03475"/>
    <s v="LEVIS"/>
    <s v="RM12092021-14-1"/>
    <x v="857"/>
    <s v="PCS"/>
    <n v="345"/>
    <x v="14"/>
    <n v="0"/>
    <n v="0"/>
  </r>
  <r>
    <s v="Trims Raw Materials"/>
    <x v="32"/>
    <s v="CIPL-03475"/>
    <s v="LEVIS"/>
    <s v="RM12092021-14-1"/>
    <x v="857"/>
    <s v="PCS"/>
    <n v="122"/>
    <x v="14"/>
    <n v="0"/>
    <n v="0"/>
  </r>
  <r>
    <s v="Trims Raw Materials"/>
    <x v="32"/>
    <s v="CIPL-03475"/>
    <s v="LEVIS"/>
    <s v="RM12092021-14-1"/>
    <x v="857"/>
    <s v="PCS"/>
    <n v="245"/>
    <x v="14"/>
    <n v="0"/>
    <n v="0"/>
  </r>
  <r>
    <s v="Trims Raw Materials"/>
    <x v="32"/>
    <s v="CIPL-03475"/>
    <s v="LEVIS"/>
    <s v="RM12092021-14-1"/>
    <x v="857"/>
    <s v="PCS"/>
    <n v="5"/>
    <x v="14"/>
    <n v="0"/>
    <n v="0"/>
  </r>
  <r>
    <s v="Trims Raw Materials"/>
    <x v="32"/>
    <s v="CIPL-03475"/>
    <s v="LEVIS"/>
    <s v="RM12092021-14-1"/>
    <x v="857"/>
    <s v="PCS"/>
    <n v="67"/>
    <x v="14"/>
    <n v="0"/>
    <n v="0"/>
  </r>
  <r>
    <s v="Trims Raw Materials"/>
    <x v="32"/>
    <s v="CIPL-03509"/>
    <s v="AMAZON"/>
    <s v="RM01272022-23-1"/>
    <x v="859"/>
    <s v="PCS"/>
    <n v="13"/>
    <x v="14"/>
    <n v="0"/>
    <n v="0"/>
  </r>
  <r>
    <s v="Trims Raw Materials"/>
    <x v="32"/>
    <s v="CIPL-03509"/>
    <s v="AMAZON"/>
    <s v="RM12232021-32-2"/>
    <x v="860"/>
    <s v="PCS"/>
    <n v="21"/>
    <x v="14"/>
    <n v="0"/>
    <n v="0"/>
  </r>
  <r>
    <s v="Trims Raw Materials"/>
    <x v="32"/>
    <s v="CIPL-03509"/>
    <s v="AMAZON"/>
    <s v="RM12232021-32-2"/>
    <x v="860"/>
    <s v="PCS"/>
    <n v="16"/>
    <x v="14"/>
    <n v="0"/>
    <n v="0"/>
  </r>
  <r>
    <s v="Trims Raw Materials"/>
    <x v="32"/>
    <s v="CIPL-03509"/>
    <s v="AMAZON"/>
    <s v="RM12232021-32-2"/>
    <x v="860"/>
    <s v="PCS"/>
    <n v="10"/>
    <x v="14"/>
    <n v="0"/>
    <n v="0"/>
  </r>
  <r>
    <s v="Trims Raw Materials"/>
    <x v="32"/>
    <s v="CIPL-03509"/>
    <s v="AMAZON"/>
    <s v="RM12232021-32-2"/>
    <x v="860"/>
    <s v="PCS"/>
    <n v="7"/>
    <x v="14"/>
    <n v="0"/>
    <n v="0"/>
  </r>
  <r>
    <s v="Trims Raw Materials"/>
    <x v="32"/>
    <s v="CIPL-03509"/>
    <s v="AMAZON"/>
    <s v="RM12232021-32-2"/>
    <x v="860"/>
    <s v="PCS"/>
    <n v="9"/>
    <x v="14"/>
    <n v="0"/>
    <n v="0"/>
  </r>
  <r>
    <s v="Trims Raw Materials"/>
    <x v="32"/>
    <s v="CIPL-03509"/>
    <s v="AMAZON"/>
    <s v="RM12232021-32-2"/>
    <x v="860"/>
    <s v="PCS"/>
    <n v="17"/>
    <x v="14"/>
    <n v="0"/>
    <n v="0"/>
  </r>
  <r>
    <s v="Trims Raw Materials"/>
    <x v="32"/>
    <s v="CIPL-03526"/>
    <s v="UNIQLO"/>
    <s v="RM11022021-13-1"/>
    <x v="861"/>
    <s v="PCS"/>
    <n v="4"/>
    <x v="1740"/>
    <n v="5.8655089056098069E-3"/>
    <n v="1.2034620356224393"/>
  </r>
  <r>
    <s v="Trims Raw Materials"/>
    <x v="32"/>
    <s v="CIPL-03526"/>
    <s v="UNIQLO"/>
    <s v="RM11022021-13-1"/>
    <x v="861"/>
    <s v="PCS"/>
    <n v="38"/>
    <x v="1741"/>
    <n v="5.4102909976811251E-3"/>
    <n v="10.545591057911883"/>
  </r>
  <r>
    <s v="Trims Raw Materials"/>
    <x v="32"/>
    <s v="CIPL-03526"/>
    <s v="UNIQLO"/>
    <s v="RM11022021-13-1"/>
    <x v="861"/>
    <s v="PCS"/>
    <n v="204"/>
    <x v="1742"/>
    <n v="5.4103422956198136E-3"/>
    <n v="56.61370982830644"/>
  </r>
  <r>
    <s v="Trims Raw Materials"/>
    <x v="32"/>
    <s v="CIPL-03526"/>
    <s v="UNIQLO"/>
    <s v="RM11022021-13-1"/>
    <x v="861"/>
    <s v="PCS"/>
    <n v="109"/>
    <x v="1743"/>
    <n v="5.62745917394068E-3"/>
    <n v="31.463393049959535"/>
  </r>
  <r>
    <s v="Trims Raw Materials"/>
    <x v="32"/>
    <s v="CIPL-03526"/>
    <s v="UNIQLO"/>
    <s v="RM11022021-13-1"/>
    <x v="861"/>
    <s v="PCS"/>
    <n v="233"/>
    <x v="1744"/>
    <n v="6.0604996359410563E-3"/>
    <n v="72.432096415174271"/>
  </r>
  <r>
    <s v="Trims Raw Materials"/>
    <x v="32"/>
    <s v="CIPL-03526"/>
    <s v="UNIQLO"/>
    <s v="RM11022021-13-1"/>
    <x v="861"/>
    <s v="PCS"/>
    <n v="82"/>
    <x v="1745"/>
    <n v="6.0594901840094707E-3"/>
    <n v="25.486878195088778"/>
  </r>
  <r>
    <s v="Trims Raw Materials"/>
    <x v="32"/>
    <s v="CIPL-03526"/>
    <s v="UNIQLO"/>
    <s v="RM11022021-13-1"/>
    <x v="861"/>
    <s v="PCS"/>
    <n v="3334"/>
    <x v="1746"/>
    <n v="5.5491925834299611E-3"/>
    <n v="948.99100807315551"/>
  </r>
  <r>
    <s v="Trims Raw Materials"/>
    <x v="32"/>
    <s v="CIPL-03526"/>
    <s v="UNIQLO"/>
    <s v="RM11022021-13-1"/>
    <x v="861"/>
    <s v="PCS"/>
    <n v="158"/>
    <x v="1747"/>
    <n v="5.4099598337731319E-3"/>
    <n v="43.844773653736162"/>
  </r>
  <r>
    <s v="Trims Raw Materials"/>
    <x v="32"/>
    <s v="CIPL-03526"/>
    <s v="UNIQLO"/>
    <s v="RM11022021-13-1"/>
    <x v="861"/>
    <s v="PCS"/>
    <n v="366"/>
    <x v="1748"/>
    <n v="5.8437787624011014E-3"/>
    <n v="109.70882302703879"/>
  </r>
  <r>
    <s v="Trims Raw Materials"/>
    <x v="32"/>
    <s v="CIPL-03526"/>
    <s v="UNIQLO"/>
    <s v="RM11022021-13-1"/>
    <x v="861"/>
    <s v="PCS"/>
    <n v="1368"/>
    <x v="1749"/>
    <n v="5.8437072816668635E-3"/>
    <n v="410.05419156132029"/>
  </r>
  <r>
    <s v="Trims Raw Materials"/>
    <x v="32"/>
    <s v="CIPL-03510"/>
    <s v="AMAZON"/>
    <s v="RM01302022-28-1"/>
    <x v="862"/>
    <s v="PCS"/>
    <n v="14"/>
    <x v="1750"/>
    <n v="2.5705983339355332E-3"/>
    <n v="1.8459883766750973"/>
  </r>
  <r>
    <s v="Trims Raw Materials"/>
    <x v="32"/>
    <s v="CIPL-03510"/>
    <s v="AMAZON"/>
    <s v="RM01302022-28-1"/>
    <x v="862"/>
    <s v="PCS"/>
    <n v="7"/>
    <x v="1751"/>
    <n v="2.9256533524349166E-3"/>
    <n v="1.0504795734670445"/>
  </r>
  <r>
    <s v="Trims Raw Materials"/>
    <x v="32"/>
    <s v="CIPL-03510"/>
    <s v="AMAZON"/>
    <s v="RM01302022-28-1"/>
    <x v="862"/>
    <s v="PCS"/>
    <n v="12"/>
    <x v="328"/>
    <n v="2.5848005346755087E-3"/>
    <n v="1.5910176064161061"/>
  </r>
  <r>
    <s v="Trims Raw Materials"/>
    <x v="32"/>
    <s v="CIPL-03510"/>
    <s v="AMAZON"/>
    <s v="RM01302022-28-1"/>
    <x v="862"/>
    <s v="PCS"/>
    <n v="18"/>
    <x v="1752"/>
    <n v="2.6952620959864275E-3"/>
    <n v="2.4885147177277553"/>
  </r>
  <r>
    <s v="Trims Raw Materials"/>
    <x v="32"/>
    <s v="CIPL-03510"/>
    <s v="AMAZON"/>
    <s v="RM01302022-28-1"/>
    <x v="862"/>
    <s v="PCS"/>
    <n v="8"/>
    <x v="1753"/>
    <n v="2.8084851963301196E-3"/>
    <n v="1.1524678815706408"/>
  </r>
  <r>
    <s v="Trims Raw Materials"/>
    <x v="32"/>
    <s v="CIPL-03510"/>
    <s v="AMAZON"/>
    <s v="RM01302022-28-1"/>
    <x v="862"/>
    <s v="PCS"/>
    <n v="27"/>
    <x v="1754"/>
    <n v="2.6952620959864279E-3"/>
    <n v="3.7327720765916337"/>
  </r>
  <r>
    <s v="Trims Raw Materials"/>
    <x v="32"/>
    <s v="CIPL-03510"/>
    <s v="AMAZON"/>
    <s v="RM01302022-28-2"/>
    <x v="863"/>
    <s v="PCS"/>
    <n v="24"/>
    <x v="1755"/>
    <n v="2.8167698134284385E-3"/>
    <n v="3.4676024755222823"/>
  </r>
  <r>
    <s v="Trims Raw Materials"/>
    <x v="32"/>
    <s v="CIPL-03510"/>
    <s v="AMAZON"/>
    <s v="RM01302022-28-2"/>
    <x v="863"/>
    <s v="PCS"/>
    <n v="19"/>
    <x v="1756"/>
    <n v="2.6999131090942562E-3"/>
    <n v="2.6312983490727913"/>
  </r>
  <r>
    <s v="Trims Raw Materials"/>
    <x v="32"/>
    <s v="CIPL-03510"/>
    <s v="AMAZON"/>
    <s v="RM01302022-28-2"/>
    <x v="863"/>
    <s v="PCS"/>
    <n v="19"/>
    <x v="1757"/>
    <n v="2.8150256835130032E-3"/>
    <n v="2.7434854879867467"/>
  </r>
  <r>
    <s v="Trims Raw Materials"/>
    <x v="32"/>
    <s v="CIPL-03510"/>
    <s v="AMAZON"/>
    <s v="RM01302022-28-2"/>
    <x v="863"/>
    <s v="PCS"/>
    <n v="48"/>
    <x v="1755"/>
    <n v="2.8167698134284385E-3"/>
    <n v="6.9352049510445646"/>
  </r>
  <r>
    <s v="Trims Raw Materials"/>
    <x v="32"/>
    <s v="CIPL-03510"/>
    <s v="AMAZON"/>
    <s v="RM01302022-28-2"/>
    <x v="863"/>
    <s v="PCS"/>
    <n v="15"/>
    <x v="1758"/>
    <n v="2.5715451473181982E-3"/>
    <n v="1.9785731772097728"/>
  </r>
  <r>
    <s v="Trims Raw Materials"/>
    <x v="32"/>
    <s v="CIPL-03510"/>
    <s v="AMAZON"/>
    <s v="RM01302022-28-2"/>
    <x v="863"/>
    <s v="PCS"/>
    <n v="8"/>
    <x v="1759"/>
    <n v="2.9327544528049035E-3"/>
    <n v="1.2034620356224393"/>
  </r>
  <r>
    <s v="Trims Raw Materials"/>
    <x v="32"/>
    <s v="CIPL-03510"/>
    <s v="AMAZON"/>
    <s v="RM01302022-28-2"/>
    <x v="863"/>
    <s v="PCS"/>
    <n v="36"/>
    <x v="1755"/>
    <n v="2.8167698134284385E-3"/>
    <n v="5.2014037132834234"/>
  </r>
  <r>
    <s v="Trims Raw Materials"/>
    <x v="32"/>
    <s v="CIPL-03510"/>
    <s v="AMAZON"/>
    <s v="RM01302022-28-2"/>
    <x v="863"/>
    <s v="PCS"/>
    <n v="29"/>
    <x v="1760"/>
    <n v="2.9413247463548893E-3"/>
    <n v="4.3752984176442924"/>
  </r>
  <r>
    <s v="Trims Raw Materials"/>
    <x v="32"/>
    <s v="CIPL-03510"/>
    <s v="AMAZON"/>
    <s v="RM01302022-28-2"/>
    <x v="863"/>
    <s v="PCS"/>
    <n v="25"/>
    <x v="1761"/>
    <n v="2.6961457884769149E-3"/>
    <n v="3.4574036447119227"/>
  </r>
  <r>
    <s v="Trims Raw Materials"/>
    <x v="32"/>
    <s v="CIPL-03510"/>
    <s v="AMAZON"/>
    <s v="RM01302022-28-2"/>
    <x v="863"/>
    <s v="PCS"/>
    <n v="52"/>
    <x v="1762"/>
    <n v="2.6995106175753086E-3"/>
    <n v="7.2003745521139155"/>
  </r>
  <r>
    <s v="Trims Raw Materials"/>
    <x v="32"/>
    <s v="CIPL-03510"/>
    <s v="AMAZON"/>
    <s v="RM01302022-28-2"/>
    <x v="863"/>
    <s v="PCS"/>
    <n v="22"/>
    <x v="1763"/>
    <n v="2.5757627705682517E-3"/>
    <n v="2.9066667809525017"/>
  </r>
  <r>
    <s v="Trims Raw Materials"/>
    <x v="32"/>
    <s v="CIPL-03510"/>
    <s v="AMAZON"/>
    <s v="RM01302022-28-2"/>
    <x v="863"/>
    <s v="PCS"/>
    <n v="11"/>
    <x v="1764"/>
    <n v="2.9463110989657892E-3"/>
    <n v="1.6624094220886234"/>
  </r>
  <r>
    <s v="Trims Raw Materials"/>
    <x v="32"/>
    <s v="CIPL-03510"/>
    <s v="AMAZON"/>
    <s v="RM01302022-28-2"/>
    <x v="863"/>
    <s v="PCS"/>
    <n v="21"/>
    <x v="1765"/>
    <n v="2.6984181405953112E-3"/>
    <n v="2.9066667809525022"/>
  </r>
  <r>
    <s v="Trims Raw Materials"/>
    <x v="32"/>
    <s v="CIPL-03510"/>
    <s v="AMAZON"/>
    <s v="RM01302022-28-3"/>
    <x v="864"/>
    <s v="PCS"/>
    <n v="204"/>
    <x v="1766"/>
    <n v="2.6978611915466845E-3"/>
    <n v="28.230363683075524"/>
  </r>
  <r>
    <s v="Trims Raw Materials"/>
    <x v="32"/>
    <s v="CIPL-03510"/>
    <s v="AMAZON"/>
    <s v="RM01302022-28-3"/>
    <x v="864"/>
    <s v="PCS"/>
    <n v="28"/>
    <x v="1767"/>
    <n v="2.9398555531748916E-3"/>
    <n v="4.2223159554888969"/>
  </r>
  <r>
    <s v="Trims Raw Materials"/>
    <x v="32"/>
    <s v="CIPL-03510"/>
    <s v="AMAZON"/>
    <s v="RM01302022-28-3"/>
    <x v="864"/>
    <s v="PCS"/>
    <n v="13"/>
    <x v="1768"/>
    <n v="2.5695058569555349E-3"/>
    <n v="1.713403576140422"/>
  </r>
  <r>
    <s v="Trims Raw Materials"/>
    <x v="32"/>
    <s v="CIPL-03510"/>
    <s v="AMAZON"/>
    <s v="RM01302022-28-3"/>
    <x v="864"/>
    <s v="PCS"/>
    <n v="65"/>
    <x v="1769"/>
    <n v="2.5756237280435247E-3"/>
    <n v="8.5874155423228284"/>
  </r>
  <r>
    <s v="Trims Raw Materials"/>
    <x v="32"/>
    <s v="CIPL-03510"/>
    <s v="AMAZON"/>
    <s v="RM01302022-28-3"/>
    <x v="864"/>
    <s v="PCS"/>
    <n v="28"/>
    <x v="1770"/>
    <n v="2.8191368468851014E-3"/>
    <n v="4.0489358317127824"/>
  </r>
  <r>
    <s v="Trims Raw Materials"/>
    <x v="32"/>
    <s v="CIPL-03510"/>
    <s v="AMAZON"/>
    <s v="RM01302022-28-3"/>
    <x v="864"/>
    <s v="PCS"/>
    <n v="354"/>
    <x v="1771"/>
    <n v="2.8173314823842568E-3"/>
    <n v="51.157335344764022"/>
  </r>
  <r>
    <s v="Trims Raw Materials"/>
    <x v="32"/>
    <s v="CIPL-03510"/>
    <s v="AMAZON"/>
    <s v="RM01302022-28-3"/>
    <x v="864"/>
    <s v="PCS"/>
    <n v="21"/>
    <x v="1772"/>
    <n v="2.8215038803417634E-3"/>
    <n v="3.0392515814871772"/>
  </r>
  <r>
    <s v="Trims Raw Materials"/>
    <x v="32"/>
    <s v="CIPL-03510"/>
    <s v="AMAZON"/>
    <s v="RM01302022-28-3"/>
    <x v="864"/>
    <s v="PCS"/>
    <n v="10"/>
    <x v="1773"/>
    <n v="2.8233975071070938E-3"/>
    <n v="1.4482339750710707"/>
  </r>
  <r>
    <s v="Trims Raw Materials"/>
    <x v="32"/>
    <s v="CIPL-03510"/>
    <s v="AMAZON"/>
    <s v="RM01302022-28-3"/>
    <x v="864"/>
    <s v="PCS"/>
    <n v="64"/>
    <x v="1774"/>
    <n v="2.5754803404398996E-3"/>
    <n v="8.4548307417881521"/>
  </r>
  <r>
    <s v="Trims Raw Materials"/>
    <x v="32"/>
    <s v="CIPL-03510"/>
    <s v="AMAZON"/>
    <s v="RM01302022-28-3"/>
    <x v="864"/>
    <s v="PCS"/>
    <n v="14"/>
    <x v="1767"/>
    <n v="2.9398555531748916E-3"/>
    <n v="2.1111579777444485"/>
  </r>
  <r>
    <s v="Trims Raw Materials"/>
    <x v="32"/>
    <s v="CIPL-03510"/>
    <s v="AMAZON"/>
    <s v="RM01302022-28-3"/>
    <x v="864"/>
    <s v="PCS"/>
    <n v="28"/>
    <x v="1775"/>
    <n v="2.6984181405953107E-3"/>
    <n v="3.8755557079366687"/>
  </r>
  <r>
    <s v="Trims Raw Materials"/>
    <x v="32"/>
    <s v="CIPL-03510"/>
    <s v="AMAZON"/>
    <s v="RM01302022-28-3"/>
    <x v="864"/>
    <s v="PCS"/>
    <n v="49"/>
    <x v="1776"/>
    <n v="2.8160935181551065E-3"/>
    <n v="7.0779885823896"/>
  </r>
  <r>
    <s v="Trims Raw Materials"/>
    <x v="32"/>
    <s v="CIPL-03510"/>
    <s v="AMAZON"/>
    <s v="RM01302022-28-3"/>
    <x v="864"/>
    <s v="PCS"/>
    <n v="96"/>
    <x v="1777"/>
    <n v="2.5765159175771893E-3"/>
    <n v="12.687345528087409"/>
  </r>
  <r>
    <s v="Trims Raw Materials"/>
    <x v="32"/>
    <s v="CIPL-03510"/>
    <s v="AMAZON"/>
    <s v="RM01302022-28-3"/>
    <x v="864"/>
    <s v="PCS"/>
    <n v="93"/>
    <x v="1778"/>
    <n v="2.6981127169234832E-3"/>
    <n v="12.870924482673884"/>
  </r>
  <r>
    <s v="Trims Raw Materials"/>
    <x v="32"/>
    <s v="CIPL-03510"/>
    <s v="AMAZON"/>
    <s v="RM01302022-28-3"/>
    <x v="864"/>
    <s v="PCS"/>
    <n v="40"/>
    <x v="1779"/>
    <n v="2.937725223063895E-3"/>
    <n v="6.0275090089225554"/>
  </r>
  <r>
    <s v="Trims Raw Materials"/>
    <x v="32"/>
    <s v="CIPL-03510"/>
    <s v="AMAZON"/>
    <s v="RM01302022-28-3"/>
    <x v="864"/>
    <s v="PCS"/>
    <n v="112"/>
    <x v="1775"/>
    <n v="2.6984181405953107E-3"/>
    <n v="15.502222831746675"/>
  </r>
  <r>
    <s v="Trims Raw Materials"/>
    <x v="32"/>
    <s v="CIPL-03510"/>
    <s v="AMAZON"/>
    <s v="RM01302022-28-3"/>
    <x v="864"/>
    <s v="PCS"/>
    <n v="48"/>
    <x v="1780"/>
    <n v="2.6966428655028139E-3"/>
    <n v="6.6394388575441345"/>
  </r>
  <r>
    <s v="Trims Raw Materials"/>
    <x v="32"/>
    <s v="CIPL-03510"/>
    <s v="AMAZON"/>
    <s v="RM01302022-28-3"/>
    <x v="864"/>
    <s v="PCS"/>
    <n v="33"/>
    <x v="1781"/>
    <n v="2.6992788800340975E-3"/>
    <n v="4.569076203041126"/>
  </r>
  <r>
    <s v="Trims Raw Materials"/>
    <x v="32"/>
    <s v="CIPL-03510"/>
    <s v="AMAZON"/>
    <s v="RM01302022-28-3"/>
    <x v="864"/>
    <s v="PCS"/>
    <n v="56"/>
    <x v="1770"/>
    <n v="2.8191368468851014E-3"/>
    <n v="8.0978716634255647"/>
  </r>
  <r>
    <s v="Trims Raw Materials"/>
    <x v="32"/>
    <s v="CIPL-03510"/>
    <s v="AMAZON"/>
    <s v="RM01302022-28-3"/>
    <x v="864"/>
    <s v="PCS"/>
    <n v="530"/>
    <x v="1782"/>
    <n v="2.6980965813332741E-3"/>
    <n v="73.349991188106642"/>
  </r>
  <r>
    <s v="Trims Raw Materials"/>
    <x v="32"/>
    <s v="CIPL-03510"/>
    <s v="AMAZON"/>
    <s v="RM01302022-28-3"/>
    <x v="864"/>
    <s v="PCS"/>
    <n v="104"/>
    <x v="1783"/>
    <n v="2.9384899569498938E-3"/>
    <n v="15.675602955522789"/>
  </r>
  <r>
    <s v="Trims Raw Materials"/>
    <x v="32"/>
    <s v="CIPL-03510"/>
    <s v="AMAZON"/>
    <s v="RM01302022-28-3"/>
    <x v="864"/>
    <s v="PCS"/>
    <n v="185"/>
    <x v="1784"/>
    <n v="2.8169489402846189E-3"/>
    <n v="26.731135553952655"/>
  </r>
  <r>
    <s v="Trims Raw Materials"/>
    <x v="32"/>
    <s v="CIPL-03510"/>
    <s v="AMAZON"/>
    <s v="RM01302022-28-3"/>
    <x v="864"/>
    <s v="PCS"/>
    <n v="119"/>
    <x v="1785"/>
    <n v="2.5764462989461114E-3"/>
    <n v="15.726597109574586"/>
  </r>
  <r>
    <s v="Trims Raw Materials"/>
    <x v="32"/>
    <s v="CIPL-03510"/>
    <s v="AMAZON"/>
    <s v="RM01302022-28-3"/>
    <x v="864"/>
    <s v="PCS"/>
    <n v="15"/>
    <x v="1758"/>
    <n v="2.5715451473181982E-3"/>
    <n v="1.9785731772097728"/>
  </r>
  <r>
    <s v="Trims Raw Materials"/>
    <x v="32"/>
    <s v="CIPL-03510"/>
    <s v="AMAZON"/>
    <s v="RM01302022-28-3"/>
    <x v="864"/>
    <s v="PCS"/>
    <n v="30"/>
    <x v="1786"/>
    <n v="2.9360682996442313E-3"/>
    <n v="4.518082048989327"/>
  </r>
  <r>
    <s v="Trims Raw Materials"/>
    <x v="32"/>
    <s v="CIPL-03510"/>
    <s v="AMAZON"/>
    <s v="RM01302022-28-3"/>
    <x v="864"/>
    <s v="PCS"/>
    <n v="405"/>
    <x v="1787"/>
    <n v="2.5769454903156208E-3"/>
    <n v="53.533662923577822"/>
  </r>
  <r>
    <s v="Trims Raw Materials"/>
    <x v="32"/>
    <s v="CIPL-03510"/>
    <s v="AMAZON"/>
    <s v="RM01302022-28-3"/>
    <x v="864"/>
    <s v="PCS"/>
    <n v="89"/>
    <x v="1788"/>
    <n v="2.9377810744151199E-3"/>
    <n v="13.411462515622945"/>
  </r>
  <r>
    <s v="Trims Raw Materials"/>
    <x v="32"/>
    <s v="CIPL-03510"/>
    <s v="AMAZON"/>
    <s v="RM01302022-28-3"/>
    <x v="864"/>
    <s v="PCS"/>
    <n v="151"/>
    <x v="1789"/>
    <n v="2.5768999726744628E-3"/>
    <n v="19.959111895873846"/>
  </r>
  <r>
    <s v="Trims Raw Materials"/>
    <x v="32"/>
    <s v="CIPL-03510"/>
    <s v="AMAZON"/>
    <s v="RM01302022-28-3"/>
    <x v="864"/>
    <s v="PCS"/>
    <n v="138"/>
    <x v="1755"/>
    <n v="2.8167698134284385E-3"/>
    <n v="19.938714234253123"/>
  </r>
  <r>
    <s v="Trims Raw Materials"/>
    <x v="32"/>
    <s v="CIPL-03510"/>
    <s v="AMAZON"/>
    <s v="RM01302022-28-3"/>
    <x v="864"/>
    <s v="PCS"/>
    <n v="222"/>
    <x v="1790"/>
    <n v="2.6985460883497251E-3"/>
    <n v="30.729077231613637"/>
  </r>
  <r>
    <s v="Trims Raw Materials"/>
    <x v="32"/>
    <s v="CIPL-03510"/>
    <s v="AMAZON"/>
    <s v="RM01302022-28-3"/>
    <x v="864"/>
    <s v="PCS"/>
    <n v="60"/>
    <x v="1791"/>
    <n v="2.9393821464835587E-3"/>
    <n v="9.0463629287890122"/>
  </r>
  <r>
    <s v="Trims Raw Materials"/>
    <x v="32"/>
    <s v="CIPL-03510"/>
    <s v="AMAZON"/>
    <s v="RM01302022-28-3"/>
    <x v="864"/>
    <s v="PCS"/>
    <n v="20"/>
    <x v="1792"/>
    <n v="2.6941574803733188E-3"/>
    <n v="2.7638831496074667"/>
  </r>
  <r>
    <s v="Trims Raw Materials"/>
    <x v="32"/>
    <s v="CIPL-03510"/>
    <s v="AMAZON"/>
    <s v="RM01302022-28-3"/>
    <x v="864"/>
    <s v="PCS"/>
    <n v="221"/>
    <x v="1793"/>
    <n v="2.9383774960843058E-3"/>
    <n v="33.30938142663463"/>
  </r>
  <r>
    <s v="Trims Raw Materials"/>
    <x v="32"/>
    <s v="CIPL-03510"/>
    <s v="AMAZON"/>
    <s v="RM01302022-28-3"/>
    <x v="864"/>
    <s v="PCS"/>
    <n v="14"/>
    <x v="1767"/>
    <n v="2.9398555531748916E-3"/>
    <n v="2.1111579777444485"/>
  </r>
  <r>
    <s v="Trims Raw Materials"/>
    <x v="32"/>
    <s v="CIPL-03510"/>
    <s v="AMAZON"/>
    <s v="RM01302022-28-3"/>
    <x v="864"/>
    <s v="PCS"/>
    <n v="187"/>
    <x v="1794"/>
    <n v="2.5773576701165904E-3"/>
    <n v="24.721965884311803"/>
  </r>
  <r>
    <s v="Trims Raw Materials"/>
    <x v="32"/>
    <s v="CIPL-03510"/>
    <s v="AMAZON"/>
    <s v="RM01302022-28-3"/>
    <x v="864"/>
    <s v="PCS"/>
    <n v="16"/>
    <x v="1795"/>
    <n v="2.57237360902803E-3"/>
    <n v="2.1111579777444485"/>
  </r>
  <r>
    <s v="Trims Raw Materials"/>
    <x v="32"/>
    <s v="CIPL-03510"/>
    <s v="AMAZON"/>
    <s v="RM01302022-28-3"/>
    <x v="864"/>
    <s v="PCS"/>
    <n v="253"/>
    <x v="1796"/>
    <n v="2.8174247238709938E-3"/>
    <n v="36.562808455139368"/>
  </r>
  <r>
    <s v="Trims Raw Materials"/>
    <x v="32"/>
    <s v="CIPL-03510"/>
    <s v="AMAZON"/>
    <s v="RM01302022-28-3"/>
    <x v="864"/>
    <s v="PCS"/>
    <n v="306"/>
    <x v="1797"/>
    <n v="2.9389273047605142E-3"/>
    <n v="46.129311755256715"/>
  </r>
  <r>
    <s v="Trims Raw Materials"/>
    <x v="32"/>
    <s v="CIPL-03510"/>
    <s v="AMAZON"/>
    <s v="RM01302022-28-3"/>
    <x v="864"/>
    <s v="PCS"/>
    <n v="17"/>
    <x v="1798"/>
    <n v="2.8187191350986318E-3"/>
    <n v="2.4579182252966767"/>
  </r>
  <r>
    <s v="Trims Raw Materials"/>
    <x v="32"/>
    <s v="CIPL-03510"/>
    <s v="AMAZON"/>
    <s v="RM01302022-28-3"/>
    <x v="864"/>
    <s v="PCS"/>
    <n v="521"/>
    <x v="1799"/>
    <n v="2.698145545571511E-3"/>
    <n v="72.105733829242766"/>
  </r>
  <r>
    <s v="Trims Raw Materials"/>
    <x v="32"/>
    <s v="CIPL-03492"/>
    <s v="LEVIS"/>
    <s v="RM12252021-14-1"/>
    <x v="865"/>
    <s v="PCS"/>
    <n v="308"/>
    <x v="14"/>
    <n v="0"/>
    <n v="0"/>
  </r>
  <r>
    <s v="Trims Raw Materials"/>
    <x v="32"/>
    <s v="CIPL-03492"/>
    <s v="LEVIS"/>
    <s v="RM12252021-14-1"/>
    <x v="865"/>
    <s v="PCS"/>
    <n v="363"/>
    <x v="14"/>
    <n v="0"/>
    <n v="0"/>
  </r>
  <r>
    <s v="Trims Raw Materials"/>
    <x v="32"/>
    <s v="CIPL-03492"/>
    <s v="LEVIS"/>
    <s v="RM12252021-14-1"/>
    <x v="865"/>
    <s v="PCS"/>
    <n v="336"/>
    <x v="14"/>
    <n v="0"/>
    <n v="0"/>
  </r>
  <r>
    <s v="Trims Raw Materials"/>
    <x v="32"/>
    <s v="CIPL-03492"/>
    <s v="LEVIS"/>
    <s v="RM12252021-14-1"/>
    <x v="865"/>
    <s v="PCS"/>
    <n v="172"/>
    <x v="14"/>
    <n v="0"/>
    <n v="0"/>
  </r>
  <r>
    <s v="Trims Raw Materials"/>
    <x v="32"/>
    <s v="CIPL-03492"/>
    <s v="LEVIS"/>
    <s v="RM12252021-14-1"/>
    <x v="865"/>
    <s v="PCS"/>
    <n v="364"/>
    <x v="14"/>
    <n v="0"/>
    <n v="0"/>
  </r>
  <r>
    <s v="Trims Raw Materials"/>
    <x v="32"/>
    <s v="CIPL-03492"/>
    <s v="LEVIS"/>
    <s v="RM12252021-14-1"/>
    <x v="865"/>
    <s v="PCS"/>
    <n v="365"/>
    <x v="14"/>
    <n v="0"/>
    <n v="0"/>
  </r>
  <r>
    <s v="Trims Raw Materials"/>
    <x v="32"/>
    <s v="CIPL-03492"/>
    <s v="LEVIS"/>
    <s v="RM12252021-14-1"/>
    <x v="865"/>
    <s v="PCS"/>
    <n v="12"/>
    <x v="14"/>
    <n v="0"/>
    <n v="0"/>
  </r>
  <r>
    <s v="Trims Raw Materials"/>
    <x v="32"/>
    <s v="CIPL-03492"/>
    <s v="LEVIS"/>
    <s v="RM12252021-14-1"/>
    <x v="865"/>
    <s v="PCS"/>
    <n v="13"/>
    <x v="14"/>
    <n v="0"/>
    <n v="0"/>
  </r>
  <r>
    <s v="Trims Raw Materials"/>
    <x v="32"/>
    <s v="CIPL-03492"/>
    <s v="LEVIS"/>
    <s v="RM12252021-14-1"/>
    <x v="865"/>
    <s v="PCS"/>
    <n v="35"/>
    <x v="14"/>
    <n v="0"/>
    <n v="0"/>
  </r>
  <r>
    <s v="Trims Raw Materials"/>
    <x v="32"/>
    <s v="CIPL-03492"/>
    <s v="LEVIS"/>
    <s v="RM12252021-14-1"/>
    <x v="865"/>
    <s v="PCS"/>
    <n v="157"/>
    <x v="14"/>
    <n v="0"/>
    <n v="0"/>
  </r>
  <r>
    <s v="Trims Raw Materials"/>
    <x v="32"/>
    <s v="CIPL-03492"/>
    <s v="LEVIS"/>
    <s v="RM12252021-14-1"/>
    <x v="865"/>
    <s v="PCS"/>
    <n v="328"/>
    <x v="14"/>
    <n v="0"/>
    <n v="0"/>
  </r>
  <r>
    <s v="Trims Raw Materials"/>
    <x v="32"/>
    <s v="CIPL-03492"/>
    <s v="LEVIS"/>
    <s v="RM12252021-14-1"/>
    <x v="865"/>
    <s v="PCS"/>
    <n v="633"/>
    <x v="14"/>
    <n v="0"/>
    <n v="0"/>
  </r>
  <r>
    <s v="Trims Raw Materials"/>
    <x v="32"/>
    <s v="CIPL-03492"/>
    <s v="LEVIS"/>
    <s v="RM12252021-14-1"/>
    <x v="865"/>
    <s v="PCS"/>
    <n v="620"/>
    <x v="14"/>
    <n v="0"/>
    <n v="0"/>
  </r>
  <r>
    <s v="Trims Raw Materials"/>
    <x v="32"/>
    <s v="CIPL-03492"/>
    <s v="LEVIS"/>
    <s v="RM12252021-14-1"/>
    <x v="865"/>
    <s v="PCS"/>
    <n v="564"/>
    <x v="14"/>
    <n v="0"/>
    <n v="0"/>
  </r>
  <r>
    <s v="Trims Raw Materials"/>
    <x v="32"/>
    <s v="CIPL-03492"/>
    <s v="LEVIS"/>
    <s v="RM12252021-14-1"/>
    <x v="865"/>
    <s v="PCS"/>
    <n v="56"/>
    <x v="14"/>
    <n v="0"/>
    <n v="0"/>
  </r>
  <r>
    <s v="Trims Raw Materials"/>
    <x v="32"/>
    <s v="CIPL-03492"/>
    <s v="LEVIS"/>
    <s v="RM12252021-14-1"/>
    <x v="865"/>
    <s v="PCS"/>
    <n v="167"/>
    <x v="14"/>
    <n v="0"/>
    <n v="0"/>
  </r>
  <r>
    <s v="Trims Raw Materials"/>
    <x v="32"/>
    <s v="CIPL-03492"/>
    <s v="LEVIS"/>
    <s v="RM12252021-14-1"/>
    <x v="865"/>
    <s v="PCS"/>
    <n v="19"/>
    <x v="14"/>
    <n v="0"/>
    <n v="0"/>
  </r>
  <r>
    <s v="Trims Raw Materials"/>
    <x v="32"/>
    <s v="CIPL-03492"/>
    <s v="LEVIS"/>
    <s v="RM12252021-14-1"/>
    <x v="865"/>
    <s v="PCS"/>
    <n v="46"/>
    <x v="14"/>
    <n v="0"/>
    <n v="0"/>
  </r>
  <r>
    <s v="Trims Raw Materials"/>
    <x v="32"/>
    <s v="CIPL-03492"/>
    <s v="LEVIS"/>
    <s v="RM12252021-14-1"/>
    <x v="865"/>
    <s v="PCS"/>
    <n v="28"/>
    <x v="14"/>
    <n v="0"/>
    <n v="0"/>
  </r>
  <r>
    <s v="Trims Raw Materials"/>
    <x v="32"/>
    <s v="CIPL-03492"/>
    <s v="LEVIS"/>
    <s v="RM12252021-14-1"/>
    <x v="865"/>
    <s v="PCS"/>
    <n v="20"/>
    <x v="14"/>
    <n v="0"/>
    <n v="0"/>
  </r>
  <r>
    <s v="Trims Raw Materials"/>
    <x v="32"/>
    <s v="CIPL-03492"/>
    <s v="LEVIS"/>
    <s v="RM12252021-14-1"/>
    <x v="865"/>
    <s v="PCS"/>
    <n v="322"/>
    <x v="14"/>
    <n v="0"/>
    <n v="0"/>
  </r>
  <r>
    <s v="Trims Raw Materials"/>
    <x v="32"/>
    <s v="CIPL-03492"/>
    <s v="LEVIS"/>
    <s v="RM12252021-14-1"/>
    <x v="865"/>
    <s v="PCS"/>
    <n v="444"/>
    <x v="14"/>
    <n v="0"/>
    <n v="0"/>
  </r>
  <r>
    <s v="Trims Raw Materials"/>
    <x v="32"/>
    <s v="CIPL-03492"/>
    <s v="LEVIS"/>
    <s v="RM12252021-14-1"/>
    <x v="865"/>
    <s v="PCS"/>
    <n v="157"/>
    <x v="14"/>
    <n v="0"/>
    <n v="0"/>
  </r>
  <r>
    <s v="Trims Raw Materials"/>
    <x v="32"/>
    <s v="CIPL-03492"/>
    <s v="LEVIS"/>
    <s v="RM12252021-14-1"/>
    <x v="865"/>
    <s v="PCS"/>
    <n v="293"/>
    <x v="14"/>
    <n v="0"/>
    <n v="0"/>
  </r>
  <r>
    <s v="Trims Raw Materials"/>
    <x v="32"/>
    <s v="CIPL-03492"/>
    <s v="LEVIS"/>
    <s v="RM12252021-14-1"/>
    <x v="865"/>
    <s v="PCS"/>
    <n v="81"/>
    <x v="14"/>
    <n v="0"/>
    <n v="0"/>
  </r>
  <r>
    <s v="Trims Raw Materials"/>
    <x v="32"/>
    <s v="CIPL-03492"/>
    <s v="LEVIS"/>
    <s v="RM12252021-14-1"/>
    <x v="865"/>
    <s v="PCS"/>
    <n v="212"/>
    <x v="14"/>
    <n v="0"/>
    <n v="0"/>
  </r>
  <r>
    <s v="Trims Raw Materials"/>
    <x v="32"/>
    <s v="CIPL-03492"/>
    <s v="LEVIS"/>
    <s v="RM12252021-14-1"/>
    <x v="865"/>
    <s v="PCS"/>
    <n v="104"/>
    <x v="14"/>
    <n v="0"/>
    <n v="0"/>
  </r>
  <r>
    <s v="Trims Raw Materials"/>
    <x v="32"/>
    <s v="CIPL-03492"/>
    <s v="LEVIS"/>
    <s v="RM12252021-14-1"/>
    <x v="865"/>
    <s v="PCS"/>
    <n v="63"/>
    <x v="14"/>
    <n v="0"/>
    <n v="0"/>
  </r>
  <r>
    <s v="Trims Raw Materials"/>
    <x v="32"/>
    <s v="CIPL-03492"/>
    <s v="LEVIS"/>
    <s v="RM12252021-14-1"/>
    <x v="865"/>
    <s v="PCS"/>
    <n v="124"/>
    <x v="14"/>
    <n v="0"/>
    <n v="0"/>
  </r>
  <r>
    <s v="Trims Raw Materials"/>
    <x v="32"/>
    <s v="CIPL-03492"/>
    <s v="LEVIS"/>
    <s v="RM12252021-14-1"/>
    <x v="865"/>
    <s v="PCS"/>
    <n v="67"/>
    <x v="14"/>
    <n v="0"/>
    <n v="0"/>
  </r>
  <r>
    <s v="Trims Raw Materials"/>
    <x v="32"/>
    <s v="CIPL-03492"/>
    <s v="LEVIS"/>
    <s v="RM12252021-14-1"/>
    <x v="865"/>
    <s v="PCS"/>
    <n v="245"/>
    <x v="14"/>
    <n v="0"/>
    <n v="0"/>
  </r>
  <r>
    <s v="Trims Raw Materials"/>
    <x v="32"/>
    <s v="CIPL-03492"/>
    <s v="LEVIS"/>
    <s v="RM12252021-14-1"/>
    <x v="865"/>
    <s v="PCS"/>
    <n v="42"/>
    <x v="14"/>
    <n v="0"/>
    <n v="0"/>
  </r>
  <r>
    <s v="Trims Raw Materials"/>
    <x v="32"/>
    <s v="CIPL-03492"/>
    <s v="LEVIS"/>
    <s v="RM12252021-14-1"/>
    <x v="865"/>
    <s v="PCS"/>
    <n v="10"/>
    <x v="14"/>
    <n v="0"/>
    <n v="0"/>
  </r>
  <r>
    <s v="Trims Raw Materials"/>
    <x v="32"/>
    <s v="CIPL-03492"/>
    <s v="LEVIS"/>
    <s v="RM12252021-14-1"/>
    <x v="865"/>
    <s v="PCS"/>
    <n v="13"/>
    <x v="14"/>
    <n v="0"/>
    <n v="0"/>
  </r>
  <r>
    <s v="Trims Raw Materials"/>
    <x v="32"/>
    <s v="CIPL-03492"/>
    <s v="LEVIS"/>
    <s v="RM12252021-14-1"/>
    <x v="865"/>
    <s v="PCS"/>
    <n v="47"/>
    <x v="14"/>
    <n v="0"/>
    <n v="0"/>
  </r>
  <r>
    <s v="Trims Raw Materials"/>
    <x v="32"/>
    <s v="CIPL-03492"/>
    <s v="LEVIS"/>
    <s v="RM12252021-14-1"/>
    <x v="865"/>
    <s v="PCS"/>
    <n v="11"/>
    <x v="14"/>
    <n v="0"/>
    <n v="0"/>
  </r>
  <r>
    <s v="Trims Raw Materials"/>
    <x v="32"/>
    <s v="CIPL-03492"/>
    <s v="LEVIS"/>
    <s v="RM12252021-14-1"/>
    <x v="865"/>
    <s v="PCS"/>
    <n v="88"/>
    <x v="14"/>
    <n v="0"/>
    <n v="0"/>
  </r>
  <r>
    <s v="Trims Raw Materials"/>
    <x v="32"/>
    <s v="CIPL-03492"/>
    <s v="LEVIS"/>
    <s v="RM12252021-14-1"/>
    <x v="865"/>
    <s v="PCS"/>
    <n v="47"/>
    <x v="14"/>
    <n v="0"/>
    <n v="0"/>
  </r>
  <r>
    <s v="Trims Raw Materials"/>
    <x v="32"/>
    <s v="CIPL-03492"/>
    <s v="LEVIS"/>
    <s v="RM12252021-14-1"/>
    <x v="865"/>
    <s v="PCS"/>
    <n v="148"/>
    <x v="14"/>
    <n v="0"/>
    <n v="0"/>
  </r>
  <r>
    <s v="Trims Raw Materials"/>
    <x v="32"/>
    <s v="CIPL-03492"/>
    <s v="LEVIS"/>
    <s v="RM12252021-14-1"/>
    <x v="865"/>
    <s v="PCS"/>
    <n v="249"/>
    <x v="14"/>
    <n v="0"/>
    <n v="0"/>
  </r>
  <r>
    <s v="Trims Raw Materials"/>
    <x v="32"/>
    <s v="CIPL-03492"/>
    <s v="LEVIS"/>
    <s v="RM12252021-14-1"/>
    <x v="865"/>
    <s v="PCS"/>
    <n v="29"/>
    <x v="14"/>
    <n v="0"/>
    <n v="0"/>
  </r>
  <r>
    <s v="Trims Raw Materials"/>
    <x v="32"/>
    <s v="CIPL-03492"/>
    <s v="LEVIS"/>
    <s v="RM12252021-14-1"/>
    <x v="865"/>
    <s v="PCS"/>
    <n v="35"/>
    <x v="14"/>
    <n v="0"/>
    <n v="0"/>
  </r>
  <r>
    <s v="Trims Raw Materials"/>
    <x v="32"/>
    <s v="CIPL-03492"/>
    <s v="LEVIS"/>
    <s v="RM12252021-14-1"/>
    <x v="865"/>
    <s v="PCS"/>
    <n v="118"/>
    <x v="14"/>
    <n v="0"/>
    <n v="0"/>
  </r>
  <r>
    <s v="Trims Raw Materials"/>
    <x v="32"/>
    <s v="CIPL-03492"/>
    <s v="LEVIS"/>
    <s v="RM12252021-14-1"/>
    <x v="865"/>
    <s v="PCS"/>
    <n v="285"/>
    <x v="14"/>
    <n v="0"/>
    <n v="0"/>
  </r>
  <r>
    <s v="Trims Raw Materials"/>
    <x v="32"/>
    <s v="CIPL-03492"/>
    <s v="LEVIS"/>
    <s v="RM12252021-14-1"/>
    <x v="865"/>
    <s v="PCS"/>
    <n v="409"/>
    <x v="14"/>
    <n v="0"/>
    <n v="0"/>
  </r>
  <r>
    <s v="Trims Raw Materials"/>
    <x v="32"/>
    <s v="CIPL-03492"/>
    <s v="LEVIS"/>
    <s v="RM12252021-14-1"/>
    <x v="865"/>
    <s v="PCS"/>
    <n v="42"/>
    <x v="14"/>
    <n v="0"/>
    <n v="0"/>
  </r>
  <r>
    <s v="Trims Raw Materials"/>
    <x v="32"/>
    <s v="CIPL-03492"/>
    <s v="LEVIS"/>
    <s v="RM12252021-14-1"/>
    <x v="865"/>
    <s v="PCS"/>
    <n v="556"/>
    <x v="14"/>
    <n v="0"/>
    <n v="0"/>
  </r>
  <r>
    <s v="Trims Raw Materials"/>
    <x v="32"/>
    <s v="CIPL-03492"/>
    <s v="LEVIS"/>
    <s v="RM12252021-14-1"/>
    <x v="865"/>
    <s v="PCS"/>
    <n v="276"/>
    <x v="14"/>
    <n v="0"/>
    <n v="0"/>
  </r>
  <r>
    <s v="Trims Raw Materials"/>
    <x v="32"/>
    <s v="CIPL-03492"/>
    <s v="LEVIS"/>
    <s v="RM12252021-14-1"/>
    <x v="865"/>
    <s v="PCS"/>
    <n v="52"/>
    <x v="14"/>
    <n v="0"/>
    <n v="0"/>
  </r>
  <r>
    <s v="Trims Raw Materials"/>
    <x v="32"/>
    <s v="CIPL-03492"/>
    <s v="LEVIS"/>
    <s v="RM12252021-14-1"/>
    <x v="865"/>
    <s v="PCS"/>
    <n v="10"/>
    <x v="14"/>
    <n v="0"/>
    <n v="0"/>
  </r>
  <r>
    <s v="Trims Raw Materials"/>
    <x v="32"/>
    <s v="CIPL-03492"/>
    <s v="LEVIS"/>
    <s v="RM12252021-14-1"/>
    <x v="865"/>
    <s v="PCS"/>
    <n v="61"/>
    <x v="14"/>
    <n v="0"/>
    <n v="0"/>
  </r>
  <r>
    <s v="Trims Raw Materials"/>
    <x v="32"/>
    <s v="CIPL-03492"/>
    <s v="LEVIS"/>
    <s v="RM12252021-14-1"/>
    <x v="865"/>
    <s v="PCS"/>
    <n v="17"/>
    <x v="14"/>
    <n v="0"/>
    <n v="0"/>
  </r>
  <r>
    <s v="Trims Raw Materials"/>
    <x v="32"/>
    <s v="CIPL-03492"/>
    <s v="LEVIS"/>
    <s v="RM12252021-14-1"/>
    <x v="865"/>
    <s v="PCS"/>
    <n v="176"/>
    <x v="14"/>
    <n v="0"/>
    <n v="0"/>
  </r>
  <r>
    <s v="Trims Raw Materials"/>
    <x v="32"/>
    <s v="CIPL-03492"/>
    <s v="LEVIS"/>
    <s v="RM12252021-14-1"/>
    <x v="865"/>
    <s v="PCS"/>
    <n v="76"/>
    <x v="14"/>
    <n v="0"/>
    <n v="0"/>
  </r>
  <r>
    <s v="Trims Raw Materials"/>
    <x v="32"/>
    <s v="CIPL-03512"/>
    <s v="LEVIS"/>
    <s v="RM02142022-30-1"/>
    <x v="857"/>
    <s v="PCS"/>
    <n v="30"/>
    <x v="1800"/>
    <n v="2.6113113093901288E-3"/>
    <n v="4.0183393392817042"/>
  </r>
  <r>
    <s v="Trims Raw Materials"/>
    <x v="32"/>
    <s v="CIPL-03512"/>
    <s v="LEVIS"/>
    <s v="RM02142022-30-1"/>
    <x v="857"/>
    <s v="PCS"/>
    <n v="47"/>
    <x v="1801"/>
    <n v="2.834396658318479E-3"/>
    <n v="6.8332166429409691"/>
  </r>
  <r>
    <s v="Trims Raw Materials"/>
    <x v="32"/>
    <s v="CIPL-03512"/>
    <s v="LEVIS"/>
    <s v="RM02142022-30-1"/>
    <x v="857"/>
    <s v="PCS"/>
    <n v="236"/>
    <x v="1802"/>
    <n v="2.6083906308198746E-3"/>
    <n v="31.575580188873495"/>
  </r>
  <r>
    <s v="Trims Raw Materials"/>
    <x v="32"/>
    <s v="CIPL-03512"/>
    <s v="LEVIS"/>
    <s v="RM02142022-30-1"/>
    <x v="857"/>
    <s v="PCS"/>
    <n v="392"/>
    <x v="1803"/>
    <n v="2.2703232325760546E-3"/>
    <n v="45.649966707169817"/>
  </r>
  <r>
    <s v="Trims Raw Materials"/>
    <x v="32"/>
    <s v="CIPL-03512"/>
    <s v="LEVIS"/>
    <s v="RM02142022-30-1"/>
    <x v="857"/>
    <s v="PCS"/>
    <n v="42"/>
    <x v="1804"/>
    <n v="2.8357060810817393E-3"/>
    <n v="6.1090996554054335"/>
  </r>
  <r>
    <s v="Trims Raw Materials"/>
    <x v="32"/>
    <s v="CIPL-03512"/>
    <s v="LEVIS"/>
    <s v="RM02142022-30-1"/>
    <x v="857"/>
    <s v="PCS"/>
    <n v="173"/>
    <x v="1805"/>
    <n v="2.6089360665688768E-3"/>
    <n v="23.151345939516414"/>
  </r>
  <r>
    <s v="Trims Raw Materials"/>
    <x v="32"/>
    <s v="CIPL-03512"/>
    <s v="LEVIS"/>
    <s v="RM02142022-30-1"/>
    <x v="857"/>
    <s v="PCS"/>
    <n v="899"/>
    <x v="1806"/>
    <n v="2.3056854260282518E-3"/>
    <n v="106.32281119799941"/>
  </r>
  <r>
    <s v="Trims Raw Materials"/>
    <x v="32"/>
    <s v="CIPL-03512"/>
    <s v="LEVIS"/>
    <s v="RM02142022-30-1"/>
    <x v="857"/>
    <s v="PCS"/>
    <n v="68"/>
    <x v="1807"/>
    <n v="2.8362630301303655E-3"/>
    <n v="9.892865886048865"/>
  </r>
  <r>
    <s v="Trims Raw Materials"/>
    <x v="32"/>
    <s v="CIPL-03512"/>
    <s v="LEVIS"/>
    <s v="RM02142022-30-1"/>
    <x v="857"/>
    <s v="PCS"/>
    <n v="150"/>
    <x v="1808"/>
    <n v="2.3819931081086607E-3"/>
    <n v="18.327298966216297"/>
  </r>
  <r>
    <s v="Trims Raw Materials"/>
    <x v="32"/>
    <s v="CIPL-03512"/>
    <s v="LEVIS"/>
    <s v="RM02142022-30-1"/>
    <x v="857"/>
    <s v="PCS"/>
    <n v="1461"/>
    <x v="1809"/>
    <n v="2.6071196673921296E-3"/>
    <n v="195.37900183405989"/>
  </r>
  <r>
    <s v="Trims Raw Materials"/>
    <x v="32"/>
    <s v="CIPL-03512"/>
    <s v="LEVIS"/>
    <s v="RM02142022-30-1"/>
    <x v="857"/>
    <s v="PCS"/>
    <n v="47"/>
    <x v="1810"/>
    <n v="2.8682402005073561E-3"/>
    <n v="6.9148072894238455"/>
  </r>
  <r>
    <s v="Trims Raw Materials"/>
    <x v="32"/>
    <s v="CIPL-03512"/>
    <s v="LEVIS"/>
    <s v="RM02142022-30-1"/>
    <x v="857"/>
    <s v="PCS"/>
    <n v="25"/>
    <x v="1811"/>
    <n v="2.6086602319186666E-3"/>
    <n v="3.3452165057979664"/>
  </r>
  <r>
    <s v="Trims Raw Materials"/>
    <x v="32"/>
    <s v="CIPL-03512"/>
    <s v="LEVIS"/>
    <s v="RM02142022-30-1"/>
    <x v="857"/>
    <s v="PCS"/>
    <n v="14"/>
    <x v="1812"/>
    <n v="2.7836313450351627E-3"/>
    <n v="1.9989708388304923"/>
  </r>
  <r>
    <s v="Trims Raw Materials"/>
    <x v="32"/>
    <s v="CIPL-03512"/>
    <s v="LEVIS"/>
    <s v="RM02142022-30-1"/>
    <x v="857"/>
    <s v="PCS"/>
    <n v="1497"/>
    <x v="1813"/>
    <n v="2.3143800070253703E-3"/>
    <n v="177.71462687051698"/>
  </r>
  <r>
    <s v="Trims Raw Materials"/>
    <x v="32"/>
    <s v="CIPL-03512"/>
    <s v="LEVIS"/>
    <s v="RM02142022-30-1"/>
    <x v="857"/>
    <s v="PCS"/>
    <n v="359"/>
    <x v="1814"/>
    <n v="2.4950774391928787E-3"/>
    <n v="45.94573280067025"/>
  </r>
  <r>
    <s v="Trims Raw Materials"/>
    <x v="32"/>
    <s v="CIPL-03512"/>
    <s v="LEVIS"/>
    <s v="RM02142022-30-1"/>
    <x v="857"/>
    <s v="PCS"/>
    <n v="60"/>
    <x v="1815"/>
    <n v="2.3826558774765264E-3"/>
    <n v="7.3329593526485919"/>
  </r>
  <r>
    <s v="Trims Raw Materials"/>
    <x v="32"/>
    <s v="CIPL-03512"/>
    <s v="LEVIS"/>
    <s v="RM02142022-30-1"/>
    <x v="857"/>
    <s v="PCS"/>
    <n v="989"/>
    <x v="1816"/>
    <n v="2.3542050448044026E-3"/>
    <n v="119.42830878931156"/>
  </r>
  <r>
    <s v="Trims Raw Materials"/>
    <x v="32"/>
    <s v="CIPL-03512"/>
    <s v="LEVIS"/>
    <s v="RM02142022-30-1"/>
    <x v="857"/>
    <s v="PCS"/>
    <n v="42"/>
    <x v="1817"/>
    <n v="2.3812356574025289E-3"/>
    <n v="5.1300118976109061"/>
  </r>
  <r>
    <s v="Trims Raw Materials"/>
    <x v="32"/>
    <s v="CIPL-03512"/>
    <s v="LEVIS"/>
    <s v="RM02142022-30-1"/>
    <x v="857"/>
    <s v="PCS"/>
    <n v="29"/>
    <x v="1818"/>
    <n v="2.4956694817556638E-3"/>
    <n v="3.712374414970915"/>
  </r>
  <r>
    <s v="Trims Raw Materials"/>
    <x v="32"/>
    <s v="CIPL-03512"/>
    <s v="LEVIS"/>
    <s v="RM02142022-30-1"/>
    <x v="857"/>
    <s v="PCS"/>
    <n v="37"/>
    <x v="1819"/>
    <n v="2.9824621553948172E-3"/>
    <n v="5.660351099749608"/>
  </r>
  <r>
    <s v="Trims Raw Materials"/>
    <x v="32"/>
    <s v="CIPL-03512"/>
    <s v="LEVIS"/>
    <s v="RM02142022-30-1"/>
    <x v="857"/>
    <s v="PCS"/>
    <n v="55"/>
    <x v="1820"/>
    <n v="2.8342428240358021E-3"/>
    <n v="7.9958833553219684"/>
  </r>
  <r>
    <s v="Trims Raw Materials"/>
    <x v="32"/>
    <s v="CIPL-03512"/>
    <s v="LEVIS"/>
    <s v="RM02142022-30-1"/>
    <x v="857"/>
    <s v="PCS"/>
    <n v="19"/>
    <x v="324"/>
    <n v="2.7836313450351632E-3"/>
    <n v="2.7128889955556685"/>
  </r>
  <r>
    <s v="Trims Raw Materials"/>
    <x v="32"/>
    <s v="CIPL-03512"/>
    <s v="LEVIS"/>
    <s v="RM02142022-30-1"/>
    <x v="857"/>
    <s v="PCS"/>
    <n v="287"/>
    <x v="1821"/>
    <n v="2.4912738468756712E-3"/>
    <n v="36.674995594053321"/>
  </r>
  <r>
    <s v="Trims Raw Materials"/>
    <x v="32"/>
    <s v="CIPL-03512"/>
    <s v="LEVIS"/>
    <s v="RM02142022-30-1"/>
    <x v="857"/>
    <s v="PCS"/>
    <n v="818"/>
    <x v="1822"/>
    <n v="2.4953509769586957E-3"/>
    <n v="104.70119709915221"/>
  </r>
  <r>
    <s v="Trims Raw Materials"/>
    <x v="32"/>
    <s v="CIPL-03512"/>
    <s v="LEVIS"/>
    <s v="RM02142022-30-1"/>
    <x v="857"/>
    <s v="PCS"/>
    <n v="616"/>
    <x v="1823"/>
    <n v="2.4243802217716963E-3"/>
    <n v="76.603418216611374"/>
  </r>
  <r>
    <s v="Trims Raw Materials"/>
    <x v="32"/>
    <s v="CIPL-03512"/>
    <s v="LEVIS"/>
    <s v="RM02142022-30-1"/>
    <x v="857"/>
    <s v="PCS"/>
    <n v="1268"/>
    <x v="1824"/>
    <n v="2.6084783362246471E-3"/>
    <n v="169.65755053033286"/>
  </r>
  <r>
    <s v="Trims Raw Materials"/>
    <x v="32"/>
    <s v="CIPL-03512"/>
    <s v="LEVIS"/>
    <s v="RM02142022-30-1"/>
    <x v="857"/>
    <s v="PCS"/>
    <n v="29"/>
    <x v="1825"/>
    <n v="1.8923208158367116E-3"/>
    <n v="2.8148773036592645"/>
  </r>
  <r>
    <s v="Trims Raw Materials"/>
    <x v="32"/>
    <s v="CIPL-03512"/>
    <s v="LEVIS"/>
    <s v="RM02142022-30-1"/>
    <x v="857"/>
    <s v="PCS"/>
    <n v="887"/>
    <x v="1826"/>
    <n v="2.4953602941642319E-3"/>
    <n v="113.53338458092367"/>
  </r>
  <r>
    <s v="Trims Raw Materials"/>
    <x v="32"/>
    <s v="CIPL-03512"/>
    <s v="LEVIS"/>
    <s v="RM02142022-30-1"/>
    <x v="857"/>
    <s v="PCS"/>
    <n v="226"/>
    <x v="1827"/>
    <n v="2.6085546580370601E-3"/>
    <n v="30.239533352716371"/>
  </r>
  <r>
    <s v="Trims Raw Materials"/>
    <x v="32"/>
    <s v="CIPL-03512"/>
    <s v="LEVIS"/>
    <s v="RM02142022-30-1"/>
    <x v="857"/>
    <s v="PCS"/>
    <n v="32"/>
    <x v="1828"/>
    <n v="2.4978120551431594E-3"/>
    <n v="4.0999299857645806"/>
  </r>
  <r>
    <s v="Trims Raw Materials"/>
    <x v="32"/>
    <s v="CIPL-03512"/>
    <s v="LEVIS"/>
    <s v="RM02142022-30-1"/>
    <x v="857"/>
    <s v="PCS"/>
    <n v="29"/>
    <x v="1829"/>
    <n v="2.6053692391954722E-3"/>
    <n v="3.8755557079366678"/>
  </r>
  <r>
    <s v="Trims Raw Materials"/>
    <x v="32"/>
    <s v="CIPL-03514"/>
    <s v="LEVIS"/>
    <s v="RM01122022-11-1"/>
    <x v="857"/>
    <s v="PCS"/>
    <n v="8"/>
    <x v="14"/>
    <n v="0"/>
    <n v="0"/>
  </r>
  <r>
    <s v="Trims Raw Materials"/>
    <x v="32"/>
    <s v="CIPL-03514"/>
    <s v="LEVIS"/>
    <s v="RM01122022-11-1"/>
    <x v="857"/>
    <s v="PCS"/>
    <n v="6"/>
    <x v="14"/>
    <n v="0"/>
    <n v="0"/>
  </r>
  <r>
    <s v="Trims Raw Materials"/>
    <x v="32"/>
    <s v="CIPL-03514"/>
    <s v="LEVIS"/>
    <s v="RM01122022-11-1"/>
    <x v="857"/>
    <s v="PCS"/>
    <n v="6"/>
    <x v="14"/>
    <n v="0"/>
    <n v="0"/>
  </r>
  <r>
    <s v="Trims Raw Materials"/>
    <x v="32"/>
    <s v="CIPL-03514"/>
    <s v="LEVIS"/>
    <s v="RM01122022-11-1"/>
    <x v="857"/>
    <s v="PCS"/>
    <n v="4"/>
    <x v="14"/>
    <n v="0"/>
    <n v="0"/>
  </r>
  <r>
    <s v="Trims Raw Materials"/>
    <x v="32"/>
    <s v="CIPL-03514"/>
    <s v="LEVIS"/>
    <s v="RM01122022-11-1"/>
    <x v="857"/>
    <s v="PCS"/>
    <n v="5"/>
    <x v="14"/>
    <n v="0"/>
    <n v="0"/>
  </r>
  <r>
    <s v="Trims Raw Materials"/>
    <x v="32"/>
    <s v="CIPL-03514"/>
    <s v="LEVIS"/>
    <s v="RM01122022-11-1"/>
    <x v="857"/>
    <s v="PCS"/>
    <n v="4"/>
    <x v="14"/>
    <n v="0"/>
    <n v="0"/>
  </r>
  <r>
    <s v="Trims Raw Materials"/>
    <x v="32"/>
    <s v="CIPL-03514"/>
    <s v="LEVIS"/>
    <s v="RM01122022-11-1"/>
    <x v="857"/>
    <s v="PCS"/>
    <n v="8"/>
    <x v="14"/>
    <n v="0"/>
    <n v="0"/>
  </r>
  <r>
    <s v="Trims Raw Materials"/>
    <x v="32"/>
    <s v="CIPL-03514"/>
    <s v="LEVIS"/>
    <s v="RM01122022-11-1"/>
    <x v="857"/>
    <s v="PCS"/>
    <n v="5"/>
    <x v="14"/>
    <n v="0"/>
    <n v="0"/>
  </r>
  <r>
    <s v="Trims Raw Materials"/>
    <x v="32"/>
    <s v="CIPL-03514"/>
    <s v="LEVIS"/>
    <s v="RM01122022-11-1"/>
    <x v="857"/>
    <s v="PCS"/>
    <n v="5"/>
    <x v="14"/>
    <n v="0"/>
    <n v="0"/>
  </r>
  <r>
    <s v="Trims Raw Materials"/>
    <x v="32"/>
    <s v="CIPL-03513"/>
    <s v="LEVIS"/>
    <s v="RM02172022-2-1"/>
    <x v="866"/>
    <s v="PCS"/>
    <n v="2280"/>
    <x v="1830"/>
    <n v="1.7894772932368903E-3"/>
    <n v="209.2800082285801"/>
  </r>
  <r>
    <s v="Trims Raw Materials"/>
    <x v="32"/>
    <s v="CIPL-03513"/>
    <s v="LEVIS"/>
    <s v="RM02172022-2-1"/>
    <x v="866"/>
    <s v="PCS"/>
    <n v="104"/>
    <x v="1830"/>
    <n v="1.7894772932368903E-3"/>
    <n v="9.5461056384966358"/>
  </r>
  <r>
    <s v="Trims Raw Materials"/>
    <x v="32"/>
    <s v="CIPL-03513"/>
    <s v="LEVIS"/>
    <s v="RM02172022-2-1"/>
    <x v="866"/>
    <s v="PCS"/>
    <n v="1949"/>
    <x v="1831"/>
    <n v="2.0878765340280598E-3"/>
    <n v="208.7292713648207"/>
  </r>
  <r>
    <s v="Trims Raw Materials"/>
    <x v="32"/>
    <s v="CIPL-03513"/>
    <s v="LEVIS"/>
    <s v="RM02172022-2-1"/>
    <x v="866"/>
    <s v="PCS"/>
    <n v="1409"/>
    <x v="1832"/>
    <n v="2.5273667945645224E-4"/>
    <n v="18.266105981354144"/>
  </r>
  <r>
    <s v="Trims Raw Materials"/>
    <x v="32"/>
    <s v="CIPL-03513"/>
    <s v="LEVIS"/>
    <s v="RM02172022-2-1"/>
    <x v="866"/>
    <s v="PCS"/>
    <n v="234"/>
    <x v="1833"/>
    <n v="2.3366868738848284E-3"/>
    <n v="28.046784728489051"/>
  </r>
  <r>
    <s v="Trims Raw Materials"/>
    <x v="32"/>
    <s v="CIPL-03513"/>
    <s v="LEVIS"/>
    <s v="RM02172022-2-1"/>
    <x v="866"/>
    <s v="PCS"/>
    <n v="393"/>
    <x v="1834"/>
    <n v="2.3363885044297315E-3"/>
    <n v="47.098200682240886"/>
  </r>
  <r>
    <s v="Trims Raw Materials"/>
    <x v="32"/>
    <s v="CIPL-03513"/>
    <s v="LEVIS"/>
    <s v="RM02172022-2-1"/>
    <x v="866"/>
    <s v="PCS"/>
    <n v="400"/>
    <x v="1835"/>
    <n v="2.33626202172594E-3"/>
    <n v="47.934504808690377"/>
  </r>
  <r>
    <s v="Trims Raw Materials"/>
    <x v="32"/>
    <s v="CIPL-03513"/>
    <s v="LEVIS"/>
    <s v="RM02172022-2-1"/>
    <x v="866"/>
    <s v="PCS"/>
    <n v="623"/>
    <x v="1836"/>
    <n v="2.3361822340813338E-3"/>
    <n v="74.655441531832665"/>
  </r>
  <r>
    <s v="Trims Raw Materials"/>
    <x v="32"/>
    <s v="CIPL-03513"/>
    <s v="LEVIS"/>
    <s v="RM02172022-2-1"/>
    <x v="866"/>
    <s v="PCS"/>
    <n v="354"/>
    <x v="1837"/>
    <n v="2.4617950333513153E-3"/>
    <n v="44.701475441806359"/>
  </r>
  <r>
    <s v="Trims Raw Materials"/>
    <x v="32"/>
    <s v="CIPL-03513"/>
    <s v="LEVIS"/>
    <s v="RM02172022-2-1"/>
    <x v="866"/>
    <s v="PCS"/>
    <n v="16"/>
    <x v="1838"/>
    <n v="1.9883081035965379E-3"/>
    <n v="1.631812929657539"/>
  </r>
  <r>
    <s v="Trims Raw Materials"/>
    <x v="32"/>
    <s v="CIPL-03513"/>
    <s v="LEVIS"/>
    <s v="RM02172022-2-1"/>
    <x v="866"/>
    <s v="PCS"/>
    <n v="19664"/>
    <x v="1839"/>
    <n v="1.9883081035965452E-3"/>
    <n v="2005.4980905491225"/>
  </r>
  <r>
    <s v="Trims Raw Materials"/>
    <x v="32"/>
    <s v="CIPL-03513"/>
    <s v="LEVIS"/>
    <s v="RM02172022-2-1"/>
    <x v="866"/>
    <s v="PCS"/>
    <n v="699"/>
    <x v="1839"/>
    <n v="1.9883081035965452E-3"/>
    <n v="71.289827364413981"/>
  </r>
  <r>
    <s v="Trims Raw Materials"/>
    <x v="32"/>
    <s v="CIPL-03513"/>
    <s v="LEVIS"/>
    <s v="RM02172022-2-1"/>
    <x v="866"/>
    <s v="PCS"/>
    <n v="707"/>
    <x v="1840"/>
    <n v="1.7894772932368908E-3"/>
    <n v="64.895160446318485"/>
  </r>
  <r>
    <s v="Trims Raw Materials"/>
    <x v="32"/>
    <s v="CIPL-03513"/>
    <s v="LEVIS"/>
    <s v="RM02172022-2-1"/>
    <x v="866"/>
    <s v="PCS"/>
    <n v="192"/>
    <x v="1841"/>
    <n v="1.8391849958268043E-3"/>
    <n v="18.113123519198748"/>
  </r>
  <r>
    <s v="Trims Raw Materials"/>
    <x v="32"/>
    <s v="CIPL-03513"/>
    <s v="LEVIS"/>
    <s v="RM02172022-2-1"/>
    <x v="866"/>
    <s v="PCS"/>
    <n v="1633"/>
    <x v="1830"/>
    <n v="1.7894772932368903E-3"/>
    <n v="149.89221641985583"/>
  </r>
  <r>
    <s v="Trims Raw Materials"/>
    <x v="32"/>
    <s v="CIPL-03513"/>
    <s v="LEVIS"/>
    <s v="RM02172022-2-1"/>
    <x v="866"/>
    <s v="PCS"/>
    <n v="36"/>
    <x v="1840"/>
    <n v="1.7894772932368908E-3"/>
    <n v="3.3044211825565286"/>
  </r>
  <r>
    <s v="Trims Raw Materials"/>
    <x v="32"/>
    <s v="CIPL-03513"/>
    <s v="LEVIS"/>
    <s v="RM02172022-2-1"/>
    <x v="866"/>
    <s v="PCS"/>
    <n v="2628"/>
    <x v="1842"/>
    <n v="5.4065638159440292E-4"/>
    <n v="72.880844970830083"/>
  </r>
  <r>
    <s v="Trims Raw Materials"/>
    <x v="32"/>
    <s v="CIPL-03513"/>
    <s v="LEVIS"/>
    <s v="RM02172022-2-1"/>
    <x v="866"/>
    <s v="PCS"/>
    <n v="982"/>
    <x v="1830"/>
    <n v="1.7894772932368903E-3"/>
    <n v="90.137266701958623"/>
  </r>
  <r>
    <s v="Trims Raw Materials"/>
    <x v="32"/>
    <s v="CIPL-03513"/>
    <s v="LEVIS"/>
    <s v="RM02172022-2-1"/>
    <x v="866"/>
    <s v="PCS"/>
    <n v="641"/>
    <x v="1830"/>
    <n v="1.7894772932368903E-3"/>
    <n v="58.837054944964848"/>
  </r>
  <r>
    <s v="Trims Raw Materials"/>
    <x v="32"/>
    <s v="CIPL-03513"/>
    <s v="LEVIS"/>
    <s v="RM02172022-2-1"/>
    <x v="866"/>
    <s v="PCS"/>
    <n v="251"/>
    <x v="1839"/>
    <n v="1.9883081035965452E-3"/>
    <n v="25.599065334002734"/>
  </r>
  <r>
    <s v="Trims Raw Materials"/>
    <x v="32"/>
    <s v="CIPL-03513"/>
    <s v="LEVIS"/>
    <s v="RM02172022-2-1"/>
    <x v="866"/>
    <s v="PCS"/>
    <n v="288"/>
    <x v="1843"/>
    <n v="2.3362620217259405E-3"/>
    <n v="34.512843462257074"/>
  </r>
  <r>
    <s v="Trims Raw Materials"/>
    <x v="32"/>
    <s v="CIPL-03513"/>
    <s v="LEVIS"/>
    <s v="RM02172022-2-1"/>
    <x v="866"/>
    <s v="PCS"/>
    <n v="568"/>
    <x v="1844"/>
    <n v="2.2130429279819288E-3"/>
    <n v="64.477008383093732"/>
  </r>
  <r>
    <s v="Trims Raw Materials"/>
    <x v="32"/>
    <s v="CIPL-03513"/>
    <s v="LEVIS"/>
    <s v="RM02172022-2-1"/>
    <x v="866"/>
    <s v="PCS"/>
    <n v="1337"/>
    <x v="1845"/>
    <n v="2.2130151749902905E-3"/>
    <n v="151.76880128896201"/>
  </r>
  <r>
    <s v="Trims Raw Materials"/>
    <x v="32"/>
    <s v="CIPL-03513"/>
    <s v="LEVIS"/>
    <s v="RM02172022-2-1"/>
    <x v="866"/>
    <s v="PCS"/>
    <n v="423"/>
    <x v="1830"/>
    <n v="1.7894772932368903E-3"/>
    <n v="38.826948895039202"/>
  </r>
  <r>
    <s v="Trims Raw Materials"/>
    <x v="32"/>
    <s v="CIPL-03513"/>
    <s v="LEVIS"/>
    <s v="RM02172022-2-1"/>
    <x v="866"/>
    <s v="PCS"/>
    <n v="708"/>
    <x v="1846"/>
    <n v="1.9883081035965448E-3"/>
    <n v="72.207722137346352"/>
  </r>
  <r>
    <s v="Trims Raw Materials"/>
    <x v="32"/>
    <s v="CIPL-03513"/>
    <s v="LEVIS"/>
    <s v="RM02172022-2-1"/>
    <x v="866"/>
    <s v="PCS"/>
    <n v="957"/>
    <x v="1847"/>
    <n v="1.7969568221532415E-3"/>
    <n v="88.209687678800663"/>
  </r>
  <r>
    <s v="Trims Raw Materials"/>
    <x v="32"/>
    <s v="CIPL-03513"/>
    <s v="LEVIS"/>
    <s v="RM02172022-2-1"/>
    <x v="866"/>
    <s v="PCS"/>
    <n v="1027"/>
    <x v="1848"/>
    <n v="1.8392333967056646E-3"/>
    <n v="96.888892698416711"/>
  </r>
  <r>
    <s v="Trims Raw Materials"/>
    <x v="32"/>
    <s v="CIPL-03513"/>
    <s v="LEVIS"/>
    <s v="RM02172022-2-1"/>
    <x v="866"/>
    <s v="PCS"/>
    <n v="1090"/>
    <x v="1849"/>
    <n v="2.0877235087763723E-3"/>
    <n v="116.72561862456624"/>
  </r>
  <r>
    <s v="Trims Raw Materials"/>
    <x v="32"/>
    <s v="CIPL-03513"/>
    <s v="LEVIS"/>
    <s v="RM02172022-2-1"/>
    <x v="866"/>
    <s v="PCS"/>
    <n v="21"/>
    <x v="1850"/>
    <n v="1.8368179623701416E-3"/>
    <n v="1.9785731772097732"/>
  </r>
  <r>
    <s v="Trims Raw Materials"/>
    <x v="32"/>
    <s v="CIPL-03513"/>
    <s v="LEVIS"/>
    <s v="RM02172022-2-1"/>
    <x v="866"/>
    <s v="PCS"/>
    <n v="992"/>
    <x v="1839"/>
    <n v="1.9883081035965452E-3"/>
    <n v="101.17240163876778"/>
  </r>
  <r>
    <s v="Trims Raw Materials"/>
    <x v="32"/>
    <s v="CIPL-03513"/>
    <s v="LEVIS"/>
    <s v="RM02172022-2-1"/>
    <x v="866"/>
    <s v="PCS"/>
    <n v="2388"/>
    <x v="1851"/>
    <n v="2.2129502838102583E-3"/>
    <n v="271.06452527773888"/>
  </r>
  <r>
    <s v="Trims Raw Materials"/>
    <x v="32"/>
    <s v="CIPL-03513"/>
    <s v="LEVIS"/>
    <s v="RM02172022-2-1"/>
    <x v="866"/>
    <s v="PCS"/>
    <n v="345"/>
    <x v="1852"/>
    <n v="2.2130733674813716E-3"/>
    <n v="39.163510311781074"/>
  </r>
  <r>
    <s v="Trims Raw Materials"/>
    <x v="32"/>
    <s v="CIPL-03513"/>
    <s v="LEVIS"/>
    <s v="RM02172022-2-1"/>
    <x v="866"/>
    <s v="PCS"/>
    <n v="805"/>
    <x v="1853"/>
    <n v="1.8391232471279347E-3"/>
    <n v="75.940494213937995"/>
  </r>
  <r>
    <s v="Trims Raw Materials"/>
    <x v="32"/>
    <s v="CIPL-03513"/>
    <s v="LEVIS"/>
    <s v="RM02172022-2-1"/>
    <x v="866"/>
    <s v="PCS"/>
    <n v="700"/>
    <x v="1854"/>
    <n v="1.839184995826804E-3"/>
    <n v="66.037429497078762"/>
  </r>
  <r>
    <s v="Trims Raw Materials"/>
    <x v="32"/>
    <s v="CIPL-03513"/>
    <s v="LEVIS"/>
    <s v="RM02172022-2-1"/>
    <x v="866"/>
    <s v="PCS"/>
    <n v="300"/>
    <x v="1855"/>
    <n v="2.2149752274065512E-3"/>
    <n v="34.084492568221961"/>
  </r>
  <r>
    <s v="Trims Raw Materials"/>
    <x v="32"/>
    <s v="CIPL-03513"/>
    <s v="LEVIS"/>
    <s v="RM02172022-2-1"/>
    <x v="866"/>
    <s v="PCS"/>
    <n v="990"/>
    <x v="1856"/>
    <n v="2.3899865083635238E-3"/>
    <n v="121.36608664327989"/>
  </r>
  <r>
    <s v="Trims Raw Materials"/>
    <x v="32"/>
    <s v="CIPL-03513"/>
    <s v="LEVIS"/>
    <s v="RM02172022-2-1"/>
    <x v="866"/>
    <s v="PCS"/>
    <n v="1616"/>
    <x v="542"/>
    <n v="2.0877235087763723E-3"/>
    <n v="173.05376119018263"/>
  </r>
  <r>
    <s v="Trims Raw Materials"/>
    <x v="32"/>
    <s v="CIPL-03513"/>
    <s v="LEVIS"/>
    <s v="RM02172022-2-1"/>
    <x v="866"/>
    <s v="PCS"/>
    <n v="1602"/>
    <x v="1840"/>
    <n v="1.7894772932368908E-3"/>
    <n v="147.04674262376551"/>
  </r>
  <r>
    <s v="Trims Raw Materials"/>
    <x v="32"/>
    <s v="CIPL-03513"/>
    <s v="LEVIS"/>
    <s v="RM02172022-2-1"/>
    <x v="866"/>
    <s v="PCS"/>
    <n v="5725"/>
    <x v="1839"/>
    <n v="1.9883081035965452E-3"/>
    <n v="583.88306389309025"/>
  </r>
  <r>
    <s v="Trims Raw Materials"/>
    <x v="32"/>
    <s v="CIPL-03513"/>
    <s v="LEVIS"/>
    <s v="RM02172022-2-1"/>
    <x v="866"/>
    <s v="PCS"/>
    <n v="494"/>
    <x v="1846"/>
    <n v="1.9883081035965448E-3"/>
    <n v="50.38222420317669"/>
  </r>
  <r>
    <s v="Trims Raw Materials"/>
    <x v="32"/>
    <s v="CIPL-03513"/>
    <s v="LEVIS"/>
    <s v="RM02172022-2-1"/>
    <x v="866"/>
    <s v="PCS"/>
    <n v="1038"/>
    <x v="1846"/>
    <n v="1.9883081035965448E-3"/>
    <n v="105.86386381153321"/>
  </r>
  <r>
    <s v="Trims Raw Materials"/>
    <x v="32"/>
    <s v="CIPL-03513"/>
    <s v="LEVIS"/>
    <s v="RM02172022-2-1"/>
    <x v="866"/>
    <s v="PCS"/>
    <n v="2603"/>
    <x v="1857"/>
    <n v="4.0530014589639911E-4"/>
    <n v="54.114996279768334"/>
  </r>
  <r>
    <s v="Trims Raw Materials"/>
    <x v="32"/>
    <s v="CIPL-03513"/>
    <s v="LEVIS"/>
    <s v="RM02172022-2-1"/>
    <x v="866"/>
    <s v="PCS"/>
    <n v="512"/>
    <x v="1840"/>
    <n v="1.7894772932368908E-3"/>
    <n v="46.996212374137293"/>
  </r>
  <r>
    <s v="Trims Raw Materials"/>
    <x v="32"/>
    <s v="CIPL-03513"/>
    <s v="LEVIS"/>
    <s v="RM02172022-2-1"/>
    <x v="866"/>
    <s v="PCS"/>
    <n v="304"/>
    <x v="1830"/>
    <n v="1.7894772932368903E-3"/>
    <n v="27.904001097144015"/>
  </r>
  <r>
    <s v="Trims Raw Materials"/>
    <x v="32"/>
    <s v="CIPL-03513"/>
    <s v="LEVIS"/>
    <s v="RM02172022-2-1"/>
    <x v="866"/>
    <s v="PCS"/>
    <n v="150"/>
    <x v="1858"/>
    <n v="2.4615254322525228E-3"/>
    <n v="18.939228814837879"/>
  </r>
  <r>
    <s v="Trims Raw Materials"/>
    <x v="32"/>
    <s v="CIPL-03513"/>
    <s v="LEVIS"/>
    <s v="RM02172022-2-1"/>
    <x v="866"/>
    <s v="PCS"/>
    <n v="190"/>
    <x v="1859"/>
    <n v="2.4613161366626702E-3"/>
    <n v="23.987650065965905"/>
  </r>
  <r>
    <s v="Trims Raw Materials"/>
    <x v="32"/>
    <s v="CIPL-03513"/>
    <s v="LEVIS"/>
    <s v="RM02172022-2-1"/>
    <x v="866"/>
    <s v="PCS"/>
    <n v="190"/>
    <x v="1860"/>
    <n v="1.8030815065772881E-3"/>
    <n v="17.572585486249686"/>
  </r>
  <r>
    <s v="Trims Raw Materials"/>
    <x v="32"/>
    <s v="CIPL-03513"/>
    <s v="LEVIS"/>
    <s v="RM02172022-2-1"/>
    <x v="866"/>
    <s v="PCS"/>
    <n v="150"/>
    <x v="1858"/>
    <n v="2.4615254322525228E-3"/>
    <n v="18.939228814837879"/>
  </r>
  <r>
    <s v="Trims Raw Materials"/>
    <x v="32"/>
    <s v="CIPL-03513"/>
    <s v="LEVIS"/>
    <s v="RM02172022-2-1"/>
    <x v="866"/>
    <s v="PCS"/>
    <n v="1842"/>
    <x v="1840"/>
    <n v="1.7894772932368908E-3"/>
    <n v="169.07621717414239"/>
  </r>
  <r>
    <s v="Trims Raw Materials"/>
    <x v="32"/>
    <s v="CIPL-03513"/>
    <s v="LEVIS"/>
    <s v="RM02172022-2-1"/>
    <x v="866"/>
    <s v="PCS"/>
    <n v="1897"/>
    <x v="1861"/>
    <n v="2.2130277964858961E-3"/>
    <n v="215.33811372993375"/>
  </r>
  <r>
    <s v="Trims Raw Materials"/>
    <x v="32"/>
    <s v="CIPL-03513"/>
    <s v="LEVIS"/>
    <s v="RM02172022-2-1"/>
    <x v="866"/>
    <s v="PCS"/>
    <n v="1226"/>
    <x v="1862"/>
    <n v="2.5489590916987683E-3"/>
    <n v="160.29502384642271"/>
  </r>
  <r>
    <s v="Trims Raw Materials"/>
    <x v="32"/>
    <s v="CIPL-03513"/>
    <s v="LEVIS"/>
    <s v="RM02172022-2-1"/>
    <x v="866"/>
    <s v="PCS"/>
    <n v="94"/>
    <x v="1840"/>
    <n v="1.7894772932368908E-3"/>
    <n v="8.6282108655642684"/>
  </r>
  <r>
    <s v="Trims Raw Materials"/>
    <x v="32"/>
    <s v="CIPL-03513"/>
    <s v="LEVIS"/>
    <s v="RM02172022-2-1"/>
    <x v="866"/>
    <s v="PCS"/>
    <n v="456"/>
    <x v="1835"/>
    <n v="2.33626202172594E-3"/>
    <n v="54.645335481907026"/>
  </r>
  <r>
    <s v="Trims Raw Materials"/>
    <x v="32"/>
    <s v="CIPL-03513"/>
    <s v="LEVIS"/>
    <s v="RM02172022-2-1"/>
    <x v="866"/>
    <s v="PCS"/>
    <n v="234"/>
    <x v="1833"/>
    <n v="2.3366868738848284E-3"/>
    <n v="28.046784728489051"/>
  </r>
  <r>
    <s v="Trims Raw Materials"/>
    <x v="32"/>
    <s v="CIPL-03513"/>
    <s v="LEVIS"/>
    <s v="RM02172022-2-1"/>
    <x v="866"/>
    <s v="PCS"/>
    <n v="239"/>
    <x v="1863"/>
    <n v="1.9883081035965452E-3"/>
    <n v="24.375205636759578"/>
  </r>
  <r>
    <s v="Trims Raw Materials"/>
    <x v="32"/>
    <s v="CIPL-03513"/>
    <s v="LEVIS"/>
    <s v="RM02172022-2-1"/>
    <x v="866"/>
    <s v="PCS"/>
    <n v="890"/>
    <x v="1864"/>
    <n v="2.3363737244283898E-3"/>
    <n v="106.65937261474127"/>
  </r>
  <r>
    <s v="Trims Raw Materials"/>
    <x v="32"/>
    <s v="CIPL-03513"/>
    <s v="LEVIS"/>
    <s v="RM02172022-2-1"/>
    <x v="866"/>
    <s v="PCS"/>
    <n v="497"/>
    <x v="1865"/>
    <n v="2.2131429434800978E-3"/>
    <n v="56.419932042909608"/>
  </r>
  <r>
    <s v="Trims Raw Materials"/>
    <x v="32"/>
    <s v="CIPL-03513"/>
    <s v="LEVIS"/>
    <s v="RM02172022-2-1"/>
    <x v="866"/>
    <s v="PCS"/>
    <n v="200"/>
    <x v="1854"/>
    <n v="1.839184995826804E-3"/>
    <n v="18.867836999165359"/>
  </r>
  <r>
    <s v="Trims Raw Materials"/>
    <x v="32"/>
    <s v="CIPL-03513"/>
    <s v="LEVIS"/>
    <s v="RM02172022-2-1"/>
    <x v="866"/>
    <s v="PCS"/>
    <n v="699"/>
    <x v="1866"/>
    <n v="1.8392561084199228E-3"/>
    <n v="65.945640019785529"/>
  </r>
  <r>
    <s v="Trims Raw Materials"/>
    <x v="32"/>
    <s v="CIPL-03513"/>
    <s v="LEVIS"/>
    <s v="RM02172022-2-1"/>
    <x v="866"/>
    <s v="PCS"/>
    <n v="3823"/>
    <x v="1867"/>
    <n v="1.8391979981031814E-3"/>
    <n v="360.6612539467485"/>
  </r>
  <r>
    <s v="Trims Raw Materials"/>
    <x v="32"/>
    <s v="CIPL-03516"/>
    <s v="LEVIS"/>
    <s v="RM03082022-2-1"/>
    <x v="867"/>
    <s v="PCS"/>
    <n v="464"/>
    <x v="1868"/>
    <n v="2.0504427318339376E-3"/>
    <n v="48.801405427570955"/>
  </r>
  <r>
    <s v="Trims Raw Materials"/>
    <x v="32"/>
    <s v="CIPL-03516"/>
    <s v="LEVIS"/>
    <s v="RM03082022-2-1"/>
    <x v="867"/>
    <s v="PCS"/>
    <n v="864"/>
    <x v="1869"/>
    <n v="2.2142940477784668E-3"/>
    <n v="98.133150057280588"/>
  </r>
  <r>
    <s v="Trims Raw Materials"/>
    <x v="32"/>
    <s v="CIPL-03516"/>
    <s v="LEVIS"/>
    <s v="RM03082022-2-1"/>
    <x v="867"/>
    <s v="PCS"/>
    <n v="1486"/>
    <x v="1870"/>
    <n v="2.1381671262094746E-3"/>
    <n v="162.97731634954729"/>
  </r>
  <r>
    <s v="Trims Raw Materials"/>
    <x v="32"/>
    <s v="CIPL-03516"/>
    <s v="LEVIS"/>
    <s v="RM03082022-2-1"/>
    <x v="867"/>
    <s v="PCS"/>
    <n v="124"/>
    <x v="327"/>
    <n v="2.3859697243158542E-3"/>
    <n v="15.175860245815167"/>
  </r>
  <r>
    <s v="Trims Raw Materials"/>
    <x v="32"/>
    <s v="CIPL-03516"/>
    <s v="LEVIS"/>
    <s v="RM03082022-2-1"/>
    <x v="867"/>
    <s v="PCS"/>
    <n v="102"/>
    <x v="1871"/>
    <n v="1.8479569433426711E-3"/>
    <n v="9.6684916082209522"/>
  </r>
  <r>
    <s v="Trims Raw Materials"/>
    <x v="32"/>
    <s v="CIPL-03516"/>
    <s v="LEVIS"/>
    <s v="RM03082022-2-1"/>
    <x v="867"/>
    <s v="PCS"/>
    <n v="49"/>
    <x v="1872"/>
    <n v="2.3048142915159976E-3"/>
    <n v="5.7929359002842906"/>
  </r>
  <r>
    <s v="Trims Raw Materials"/>
    <x v="32"/>
    <s v="CIPL-03516"/>
    <s v="LEVIS"/>
    <s v="RM03082022-2-1"/>
    <x v="867"/>
    <s v="PCS"/>
    <n v="11"/>
    <x v="1873"/>
    <n v="2.0967612728836293E-3"/>
    <n v="1.1830643740017199"/>
  </r>
  <r>
    <s v="Trims Raw Materials"/>
    <x v="32"/>
    <s v="CIPL-03516"/>
    <s v="LEVIS"/>
    <s v="RM03082022-2-1"/>
    <x v="867"/>
    <s v="PCS"/>
    <n v="149"/>
    <x v="1874"/>
    <n v="1.8388513870845897E-3"/>
    <n v="14.053988856675602"/>
  </r>
  <r>
    <s v="Trims Raw Materials"/>
    <x v="32"/>
    <s v="CIPL-03516"/>
    <s v="LEVIS"/>
    <s v="RM03082022-2-1"/>
    <x v="867"/>
    <s v="PCS"/>
    <n v="45"/>
    <x v="1875"/>
    <n v="2.2180681511232612E-3"/>
    <n v="5.1198130668005568"/>
  </r>
  <r>
    <s v="Trims Raw Materials"/>
    <x v="32"/>
    <s v="CIPL-03516"/>
    <s v="LEVIS"/>
    <s v="RM03082022-2-1"/>
    <x v="867"/>
    <s v="PCS"/>
    <n v="637"/>
    <x v="1876"/>
    <n v="2.0878795769163723E-3"/>
    <n v="68.219979290495743"/>
  </r>
  <r>
    <s v="Trims Raw Materials"/>
    <x v="32"/>
    <s v="CIPL-03516"/>
    <s v="LEVIS"/>
    <s v="RM03082022-2-1"/>
    <x v="867"/>
    <s v="PCS"/>
    <n v="149"/>
    <x v="1877"/>
    <n v="2.0123279330359679E-3"/>
    <n v="15.379836862022371"/>
  </r>
  <r>
    <s v="Trims Raw Materials"/>
    <x v="32"/>
    <s v="CIPL-03516"/>
    <s v="LEVIS"/>
    <s v="RM03082022-2-1"/>
    <x v="867"/>
    <s v="PCS"/>
    <n v="216"/>
    <x v="1878"/>
    <n v="1.8401055088377283E-3"/>
    <n v="20.387462789908948"/>
  </r>
  <r>
    <s v="Trims Raw Materials"/>
    <x v="32"/>
    <s v="CIPL-03516"/>
    <s v="LEVIS"/>
    <s v="RM03082022-2-1"/>
    <x v="867"/>
    <s v="PCS"/>
    <n v="254"/>
    <x v="1879"/>
    <n v="2.2395864111770534E-3"/>
    <n v="29.178854948438971"/>
  </r>
  <r>
    <s v="Trims Raw Materials"/>
    <x v="32"/>
    <s v="CIPL-03516"/>
    <s v="LEVIS"/>
    <s v="RM03082022-2-1"/>
    <x v="867"/>
    <s v="PCS"/>
    <n v="59"/>
    <x v="1880"/>
    <n v="2.0220082409456437E-3"/>
    <n v="6.1192984862158077"/>
  </r>
  <r>
    <s v="Trims Raw Materials"/>
    <x v="32"/>
    <s v="CIPL-03516"/>
    <s v="LEVIS"/>
    <s v="RM03082022-2-1"/>
    <x v="867"/>
    <s v="PCS"/>
    <n v="106"/>
    <x v="1881"/>
    <n v="2.4197334468297588E-3"/>
    <n v="13.15649174536396"/>
  </r>
  <r>
    <s v="Trims Raw Materials"/>
    <x v="32"/>
    <s v="CIPL-03516"/>
    <s v="LEVIS"/>
    <s v="RM03082022-2-1"/>
    <x v="867"/>
    <s v="PCS"/>
    <n v="167"/>
    <x v="1882"/>
    <n v="1.8394826467405161E-3"/>
    <n v="15.757193602005666"/>
  </r>
  <r>
    <s v="Trims Raw Materials"/>
    <x v="32"/>
    <s v="CIPL-03516"/>
    <s v="LEVIS"/>
    <s v="RM03082022-2-1"/>
    <x v="867"/>
    <s v="PCS"/>
    <n v="33"/>
    <x v="1883"/>
    <n v="2.0847109207406196E-3"/>
    <n v="3.52879546038444"/>
  </r>
  <r>
    <s v="Trims Raw Materials"/>
    <x v="32"/>
    <s v="CIPL-03516"/>
    <s v="LEVIS"/>
    <s v="RM03082022-2-1"/>
    <x v="867"/>
    <s v="PCS"/>
    <n v="193"/>
    <x v="1884"/>
    <n v="2.0161238128178437E-3"/>
    <n v="19.959111895873846"/>
  </r>
  <r>
    <s v="Trims Raw Materials"/>
    <x v="32"/>
    <s v="CIPL-03516"/>
    <s v="LEVIS"/>
    <s v="RM03082022-2-1"/>
    <x v="867"/>
    <s v="PCS"/>
    <n v="418"/>
    <x v="1885"/>
    <n v="2.2023604114000004E-3"/>
    <n v="47.220586651965199"/>
  </r>
  <r>
    <s v="Trims Raw Materials"/>
    <x v="32"/>
    <s v="CIPL-03516"/>
    <s v="LEVIS"/>
    <s v="RM03082022-2-1"/>
    <x v="867"/>
    <s v="PCS"/>
    <n v="144"/>
    <x v="1854"/>
    <n v="1.839184995826804E-3"/>
    <n v="13.58484263939906"/>
  </r>
  <r>
    <s v="Trims Raw Materials"/>
    <x v="32"/>
    <s v="CIPL-03521"/>
    <s v="LEVIS"/>
    <s v="RM02142022-47-1"/>
    <x v="868"/>
    <s v="PCS"/>
    <n v="2684"/>
    <x v="1886"/>
    <n v="2.4953118540069303E-3"/>
    <n v="343.53741701615451"/>
  </r>
  <r>
    <s v="Trims Raw Materials"/>
    <x v="32"/>
    <s v="CIPL-03521"/>
    <s v="LEVIS"/>
    <s v="RM02142022-47-1"/>
    <x v="868"/>
    <s v="PCS"/>
    <n v="5000"/>
    <x v="1887"/>
    <n v="2.4953266700136639E-3"/>
    <n v="639.97663335006837"/>
  </r>
  <r>
    <s v="Trims Raw Materials"/>
    <x v="32"/>
    <s v="CIPL-03521"/>
    <s v="LEVIS"/>
    <s v="RM02142022-47-1"/>
    <x v="868"/>
    <s v="PCS"/>
    <n v="593"/>
    <x v="1888"/>
    <n v="2.4952763755422408E-3"/>
    <n v="75.899698890696541"/>
  </r>
  <r>
    <s v="Trims Raw Materials"/>
    <x v="32"/>
    <s v="CIPL-03521"/>
    <s v="LEVIS"/>
    <s v="RM02142022-47-1"/>
    <x v="868"/>
    <s v="PCS"/>
    <n v="631"/>
    <x v="1889"/>
    <n v="2.4953109147988969E-3"/>
    <n v="80.764541187238109"/>
  </r>
  <r>
    <s v="Trims Raw Materials"/>
    <x v="32"/>
    <s v="CIPL-03521"/>
    <s v="LEVIS"/>
    <s v="RM02142022-47-1"/>
    <x v="868"/>
    <s v="PCS"/>
    <n v="42"/>
    <x v="1890"/>
    <n v="2.4995873302356541E-3"/>
    <n v="5.3849826678698918"/>
  </r>
  <r>
    <s v="Trims Raw Materials"/>
    <x v="32"/>
    <s v="CIPL-03521"/>
    <s v="LEVIS"/>
    <s v="RM02142022-47-1"/>
    <x v="868"/>
    <s v="PCS"/>
    <n v="10"/>
    <x v="1891"/>
    <n v="2.3660866432798884E-3"/>
    <n v="1.2136608664327988"/>
  </r>
  <r>
    <s v="Trims Raw Materials"/>
    <x v="32"/>
    <s v="CIPL-03521"/>
    <s v="LEVIS"/>
    <s v="RM02142022-47-1"/>
    <x v="868"/>
    <s v="PCS"/>
    <n v="1768"/>
    <x v="1892"/>
    <n v="2.6086422381801726E-3"/>
    <n v="236.57207947710251"/>
  </r>
  <r>
    <s v="Trims Raw Materials"/>
    <x v="32"/>
    <s v="CIPL-03521"/>
    <s v="LEVIS"/>
    <s v="RM02142022-47-1"/>
    <x v="868"/>
    <s v="PCS"/>
    <n v="22"/>
    <x v="327"/>
    <n v="2.3859697243158542E-3"/>
    <n v="2.692491333934949"/>
  </r>
  <r>
    <s v="Trims Raw Materials"/>
    <x v="32"/>
    <s v="CIPL-03521"/>
    <s v="LEVIS"/>
    <s v="RM02142022-47-1"/>
    <x v="868"/>
    <s v="PCS"/>
    <n v="73"/>
    <x v="1893"/>
    <n v="3.1758455462925638E-3"/>
    <n v="11.891836724879358"/>
  </r>
  <r>
    <s v="Trims Raw Materials"/>
    <x v="32"/>
    <s v="CIPL-03521"/>
    <s v="LEVIS"/>
    <s v="RM02142022-47-1"/>
    <x v="868"/>
    <s v="PCS"/>
    <n v="688"/>
    <x v="1894"/>
    <n v="2.6087873911578505E-3"/>
    <n v="92.064845725116612"/>
  </r>
  <r>
    <s v="Trims Raw Materials"/>
    <x v="32"/>
    <s v="CIPL-03521"/>
    <s v="LEVIS"/>
    <s v="RM02142022-47-1"/>
    <x v="868"/>
    <s v="PCS"/>
    <n v="91"/>
    <x v="1895"/>
    <n v="2.3815998163958618E-3"/>
    <n v="11.116725583292023"/>
  </r>
  <r>
    <s v="Trims Raw Materials"/>
    <x v="32"/>
    <s v="CIPL-03521"/>
    <s v="LEVIS"/>
    <s v="RM02142022-47-1"/>
    <x v="868"/>
    <s v="PCS"/>
    <n v="500"/>
    <x v="1811"/>
    <n v="2.6086602319186666E-3"/>
    <n v="66.904330115959326"/>
  </r>
  <r>
    <s v="Trims Raw Materials"/>
    <x v="32"/>
    <s v="CIPL-03521"/>
    <s v="LEVIS"/>
    <s v="RM02142022-47-1"/>
    <x v="868"/>
    <s v="PCS"/>
    <n v="302"/>
    <x v="1896"/>
    <n v="2.4952608319969882E-3"/>
    <n v="38.653568771263089"/>
  </r>
  <r>
    <s v="Trims Raw Materials"/>
    <x v="32"/>
    <s v="CIPL-03521"/>
    <s v="LEVIS"/>
    <s v="RM02142022-47-1"/>
    <x v="868"/>
    <s v="PCS"/>
    <n v="129"/>
    <x v="1897"/>
    <n v="2.4954037362192299E-3"/>
    <n v="16.511907081972282"/>
  </r>
  <r>
    <s v="Trims Raw Materials"/>
    <x v="32"/>
    <s v="CIPL-03521"/>
    <s v="LEVIS"/>
    <s v="RM02142022-47-1"/>
    <x v="868"/>
    <s v="PCS"/>
    <n v="269"/>
    <x v="1898"/>
    <n v="2.4953636274133591E-3"/>
    <n v="34.431252815774201"/>
  </r>
  <r>
    <s v="Trims Raw Materials"/>
    <x v="32"/>
    <s v="CIPL-03521"/>
    <s v="LEVIS"/>
    <s v="RM02142022-47-1"/>
    <x v="868"/>
    <s v="PCS"/>
    <n v="253"/>
    <x v="1899"/>
    <n v="2.4952087861340039E-3"/>
    <n v="32.381287822891906"/>
  </r>
  <r>
    <s v="Trims Raw Materials"/>
    <x v="32"/>
    <s v="CIPL-03521"/>
    <s v="LEVIS"/>
    <s v="RM02142022-47-1"/>
    <x v="868"/>
    <s v="PCS"/>
    <n v="471"/>
    <x v="1900"/>
    <n v="2.4953055627089551E-3"/>
    <n v="60.285288920035931"/>
  </r>
  <r>
    <s v="Trims Raw Materials"/>
    <x v="32"/>
    <s v="CIPL-03521"/>
    <s v="LEVIS"/>
    <s v="RM02142022-47-1"/>
    <x v="868"/>
    <s v="PCS"/>
    <n v="86"/>
    <x v="1901"/>
    <n v="3.1743570072535541E-3"/>
    <n v="14.002994702623806"/>
  </r>
  <r>
    <s v="Trims Raw Materials"/>
    <x v="32"/>
    <s v="CIPL-03521"/>
    <s v="LEVIS"/>
    <s v="RM02142022-47-1"/>
    <x v="868"/>
    <s v="PCS"/>
    <n v="29"/>
    <x v="1902"/>
    <n v="2.3791134894758652E-3"/>
    <n v="3.5389942911947987"/>
  </r>
  <r>
    <s v="Trims Raw Materials"/>
    <x v="32"/>
    <s v="CIPL-03521"/>
    <s v="LEVIS"/>
    <s v="RM02142022-47-1"/>
    <x v="868"/>
    <s v="PCS"/>
    <n v="3501"/>
    <x v="1903"/>
    <n v="2.6086534168094856E-3"/>
    <n v="468.46289561224995"/>
  </r>
  <r>
    <s v="Trims Raw Materials"/>
    <x v="32"/>
    <s v="CIPL-03521"/>
    <s v="LEVIS"/>
    <s v="RM02142022-47-1"/>
    <x v="868"/>
    <s v="PCS"/>
    <n v="274"/>
    <x v="1904"/>
    <n v="2.4955443679812112E-3"/>
    <n v="35.073779156826859"/>
  </r>
  <r>
    <s v="Trims Raw Materials"/>
    <x v="32"/>
    <s v="CIPL-03521"/>
    <s v="LEVIS"/>
    <s v="RM02142022-47-1"/>
    <x v="868"/>
    <s v="PCS"/>
    <n v="391"/>
    <x v="1905"/>
    <n v="2.4953012440788354E-3"/>
    <n v="50.045662786434832"/>
  </r>
  <r>
    <s v="Trims Raw Materials"/>
    <x v="32"/>
    <s v="CIPL-03521"/>
    <s v="LEVIS"/>
    <s v="RM02142022-47-1"/>
    <x v="868"/>
    <s v="PCS"/>
    <n v="513"/>
    <x v="1906"/>
    <n v="2.6088307690659541E-3"/>
    <n v="68.648330184530835"/>
  </r>
  <r>
    <s v="Trims Raw Materials"/>
    <x v="32"/>
    <s v="CIPL-03521"/>
    <s v="LEVIS"/>
    <s v="RM02142022-47-1"/>
    <x v="868"/>
    <s v="PCS"/>
    <n v="250"/>
    <x v="1811"/>
    <n v="2.6086602319186666E-3"/>
    <n v="33.452165057979663"/>
  </r>
  <r>
    <s v="Trims Raw Materials"/>
    <x v="32"/>
    <s v="CIPL-03521"/>
    <s v="LEVIS"/>
    <s v="RM02142022-47-1"/>
    <x v="868"/>
    <s v="PCS"/>
    <n v="1887"/>
    <x v="1907"/>
    <n v="2.4953424753245031E-3"/>
    <n v="241.52871125093733"/>
  </r>
  <r>
    <s v="Trims Raw Materials"/>
    <x v="32"/>
    <s v="CIPL-03521"/>
    <s v="LEVIS"/>
    <s v="RM02142022-47-1"/>
    <x v="868"/>
    <s v="PCS"/>
    <n v="77"/>
    <x v="1908"/>
    <n v="2.4944228936029395E-3"/>
    <n v="9.8520705628074303"/>
  </r>
  <r>
    <s v="Trims Raw Materials"/>
    <x v="32"/>
    <s v="CIPL-03521"/>
    <s v="LEVIS"/>
    <s v="RM02142022-47-1"/>
    <x v="868"/>
    <s v="PCS"/>
    <n v="1605"/>
    <x v="1909"/>
    <n v="2.6087097847686011E-3"/>
    <n v="214.76697920455362"/>
  </r>
  <r>
    <s v="Trims Raw Materials"/>
    <x v="32"/>
    <s v="CIPL-03521"/>
    <s v="LEVIS"/>
    <s v="RM02142022-47-1"/>
    <x v="868"/>
    <s v="PCS"/>
    <n v="70"/>
    <x v="1910"/>
    <n v="2.493906449939666E-3"/>
    <n v="8.9545734514957758"/>
  </r>
  <r>
    <s v="Trims Raw Materials"/>
    <x v="32"/>
    <s v="CIPL-03521"/>
    <s v="LEVIS"/>
    <s v="RM02142022-47-1"/>
    <x v="868"/>
    <s v="PCS"/>
    <n v="2562"/>
    <x v="1911"/>
    <n v="2.6086260845507676E-3"/>
    <n v="342.81330002861904"/>
  </r>
  <r>
    <s v="Trims Raw Materials"/>
    <x v="32"/>
    <s v="CIPL-03521"/>
    <s v="LEVIS"/>
    <s v="RM02142022-47-1"/>
    <x v="868"/>
    <s v="PCS"/>
    <n v="85"/>
    <x v="1912"/>
    <n v="2.4959114665147213E-3"/>
    <n v="10.882152474653751"/>
  </r>
  <r>
    <s v="Trims Raw Materials"/>
    <x v="32"/>
    <s v="CIPL-03521"/>
    <s v="LEVIS"/>
    <s v="RM02142022-47-1"/>
    <x v="868"/>
    <s v="PCS"/>
    <n v="890"/>
    <x v="1913"/>
    <n v="2.6089283184045453E-3"/>
    <n v="119.10194620338005"/>
  </r>
  <r>
    <s v="Trims Raw Materials"/>
    <x v="32"/>
    <s v="CIPL-03521"/>
    <s v="LEVIS"/>
    <s v="RM02142022-47-1"/>
    <x v="868"/>
    <s v="PCS"/>
    <n v="1001"/>
    <x v="1914"/>
    <n v="2.4954160544938455E-3"/>
    <n v="128.12791147054833"/>
  </r>
  <r>
    <s v="Trims Raw Materials"/>
    <x v="32"/>
    <s v="CIPL-03521"/>
    <s v="LEVIS"/>
    <s v="RM02142022-47-1"/>
    <x v="868"/>
    <s v="PCS"/>
    <n v="7"/>
    <x v="1915"/>
    <n v="3.1812929657544721E-3"/>
    <n v="1.1422690507602813"/>
  </r>
  <r>
    <s v="Trims Raw Materials"/>
    <x v="32"/>
    <s v="CIPL-03521"/>
    <s v="LEVIS"/>
    <s v="RM02142022-47-1"/>
    <x v="868"/>
    <s v="PCS"/>
    <n v="334"/>
    <x v="1916"/>
    <n v="2.4955052605618909E-3"/>
    <n v="42.753498757027671"/>
  </r>
  <r>
    <s v="Trims Raw Materials"/>
    <x v="32"/>
    <s v="CIPL-03521"/>
    <s v="LEVIS"/>
    <s v="RM02142022-47-1"/>
    <x v="868"/>
    <s v="PCS"/>
    <n v="45"/>
    <x v="1917"/>
    <n v="3.1768745033020351E-3"/>
    <n v="7.332959352648591"/>
  </r>
  <r>
    <s v="Trims Raw Materials"/>
    <x v="32"/>
    <s v="CIPL-03521"/>
    <s v="LEVIS"/>
    <s v="RM02142022-47-1"/>
    <x v="868"/>
    <s v="PCS"/>
    <n v="45"/>
    <x v="1918"/>
    <n v="2.3638774120536697E-3"/>
    <n v="5.4563744835424144"/>
  </r>
  <r>
    <s v="Trims Raw Materials"/>
    <x v="32"/>
    <s v="CIPL-03521"/>
    <s v="LEVIS"/>
    <s v="RM02142022-47-1"/>
    <x v="868"/>
    <s v="PCS"/>
    <n v="18"/>
    <x v="327"/>
    <n v="2.3859697243158542E-3"/>
    <n v="2.2029474550376857"/>
  </r>
  <r>
    <s v="Trims Raw Materials"/>
    <x v="32"/>
    <s v="CIPL-03521"/>
    <s v="LEVIS"/>
    <s v="RM02142022-47-1"/>
    <x v="868"/>
    <s v="PCS"/>
    <n v="1197"/>
    <x v="1919"/>
    <n v="2.4954346399608104E-3"/>
    <n v="153.21703526403311"/>
  </r>
  <r>
    <s v="Trims Raw Materials"/>
    <x v="32"/>
    <s v="CIPL-03521"/>
    <s v="LEVIS"/>
    <s v="RM02142022-47-1"/>
    <x v="868"/>
    <s v="PCS"/>
    <n v="11"/>
    <x v="1920"/>
    <n v="2.3859697243158546E-3"/>
    <n v="1.3462456669674747"/>
  </r>
  <r>
    <s v="Trims Raw Materials"/>
    <x v="32"/>
    <s v="CIPL-03521"/>
    <s v="LEVIS"/>
    <s v="RM02142022-47-1"/>
    <x v="868"/>
    <s v="PCS"/>
    <n v="40"/>
    <x v="1921"/>
    <n v="2.3809989540568626E-3"/>
    <n v="4.8852399581622743"/>
  </r>
  <r>
    <s v="Trims Raw Materials"/>
    <x v="32"/>
    <s v="CIPL-03521"/>
    <s v="LEVIS"/>
    <s v="RM02142022-47-1"/>
    <x v="868"/>
    <s v="PCS"/>
    <n v="274"/>
    <x v="1922"/>
    <n v="2.3823414248567358E-3"/>
    <n v="33.482761550410743"/>
  </r>
  <r>
    <s v="Trims Raw Materials"/>
    <x v="32"/>
    <s v="CIPL-03521"/>
    <s v="LEVIS"/>
    <s v="RM02142022-47-1"/>
    <x v="868"/>
    <s v="PCS"/>
    <n v="405"/>
    <x v="1923"/>
    <n v="2.3820422021359105E-3"/>
    <n v="49.484727091865047"/>
  </r>
  <r>
    <s v="Trims Raw Materials"/>
    <x v="32"/>
    <s v="CIPL-03521"/>
    <s v="LEVIS"/>
    <s v="RM02142022-47-1"/>
    <x v="868"/>
    <s v="PCS"/>
    <n v="84"/>
    <x v="1924"/>
    <n v="2.3836026908591913E-3"/>
    <n v="10.270222626032172"/>
  </r>
  <r>
    <s v="Trims Raw Materials"/>
    <x v="32"/>
    <s v="CIPL-03521"/>
    <s v="LEVIS"/>
    <s v="RM02142022-47-1"/>
    <x v="868"/>
    <s v="PCS"/>
    <n v="33"/>
    <x v="1925"/>
    <n v="2.3859697243158533E-3"/>
    <n v="4.0387370009024224"/>
  </r>
  <r>
    <s v="Trims Raw Materials"/>
    <x v="32"/>
    <s v="CIPL-03521"/>
    <s v="LEVIS"/>
    <s v="RM02142022-47-1"/>
    <x v="868"/>
    <s v="PCS"/>
    <n v="3270"/>
    <x v="1926"/>
    <n v="2.6086967146361642E-3"/>
    <n v="437.56043825686027"/>
  </r>
  <r>
    <s v="Trims Raw Materials"/>
    <x v="32"/>
    <s v="CIPL-03521"/>
    <s v="LEVIS"/>
    <s v="RM02142022-47-1"/>
    <x v="868"/>
    <s v="PCS"/>
    <n v="764"/>
    <x v="1927"/>
    <n v="2.495274620063308E-3"/>
    <n v="97.786389809728348"/>
  </r>
  <r>
    <s v="Trims Raw Materials"/>
    <x v="32"/>
    <s v="CIPL-03521"/>
    <s v="LEVIS"/>
    <s v="RM02142022-47-1"/>
    <x v="868"/>
    <s v="PCS"/>
    <n v="38"/>
    <x v="1928"/>
    <n v="3.1760605760081657E-3"/>
    <n v="6.1906903018883108"/>
  </r>
  <r>
    <s v="Trims Raw Materials"/>
    <x v="32"/>
    <s v="CIPL-03521"/>
    <s v="LEVIS"/>
    <s v="RM02142022-47-1"/>
    <x v="868"/>
    <s v="PCS"/>
    <n v="179"/>
    <x v="1929"/>
    <n v="3.062438794198701E-3"/>
    <n v="28.118176544161571"/>
  </r>
  <r>
    <s v="Trims Raw Materials"/>
    <x v="32"/>
    <s v="CIPL-03521"/>
    <s v="LEVIS"/>
    <s v="RM02142022-47-1"/>
    <x v="868"/>
    <s v="PCS"/>
    <n v="93"/>
    <x v="1930"/>
    <n v="3.0615668863981211E-3"/>
    <n v="14.604725720435026"/>
  </r>
  <r>
    <s v="Trims Raw Materials"/>
    <x v="32"/>
    <s v="CIPL-03521"/>
    <s v="LEVIS"/>
    <s v="RM02142022-47-1"/>
    <x v="868"/>
    <s v="PCS"/>
    <n v="100"/>
    <x v="1931"/>
    <n v="3.0639827876422763E-3"/>
    <n v="15.716398278764229"/>
  </r>
  <r>
    <s v="Trims Raw Materials"/>
    <x v="32"/>
    <s v="CIPL-03521"/>
    <s v="LEVIS"/>
    <s v="RM02142022-47-1"/>
    <x v="868"/>
    <s v="PCS"/>
    <n v="95"/>
    <x v="1932"/>
    <n v="3.0619944795386793E-3"/>
    <n v="14.920889475556173"/>
  </r>
  <r>
    <s v="Trims Raw Materials"/>
    <x v="32"/>
    <s v="CIPL-03521"/>
    <s v="LEVIS"/>
    <s v="RM02142022-47-1"/>
    <x v="868"/>
    <s v="PCS"/>
    <n v="37"/>
    <x v="1933"/>
    <n v="2.3805959186304578E-3"/>
    <n v="4.518082048989327"/>
  </r>
  <r>
    <s v="Trims Raw Materials"/>
    <x v="32"/>
    <s v="CIPL-03521"/>
    <s v="LEVIS"/>
    <s v="RM02142022-47-1"/>
    <x v="868"/>
    <s v="PCS"/>
    <n v="142"/>
    <x v="1934"/>
    <n v="3.0622745229335522E-3"/>
    <n v="22.304842982256567"/>
  </r>
  <r>
    <s v="Trims Raw Materials"/>
    <x v="32"/>
    <s v="CIPL-03521"/>
    <s v="LEVIS"/>
    <s v="RM02142022-47-1"/>
    <x v="868"/>
    <s v="PCS"/>
    <n v="233"/>
    <x v="1935"/>
    <n v="3.0618238093151947E-3"/>
    <n v="36.593404947570441"/>
  </r>
  <r>
    <s v="Trims Raw Materials"/>
    <x v="32"/>
    <s v="CIPL-03521"/>
    <s v="LEVIS"/>
    <s v="RM02142022-47-1"/>
    <x v="868"/>
    <s v="PCS"/>
    <n v="100"/>
    <x v="1931"/>
    <n v="3.0639827876422763E-3"/>
    <n v="15.716398278764229"/>
  </r>
  <r>
    <s v="Trims Raw Materials"/>
    <x v="32"/>
    <s v="CIPL-03521"/>
    <s v="LEVIS"/>
    <s v="RM02142022-47-1"/>
    <x v="868"/>
    <s v="PCS"/>
    <n v="133"/>
    <x v="1936"/>
    <n v="2.6087200306586246E-3"/>
    <n v="17.796959764077595"/>
  </r>
  <r>
    <s v="Trims Raw Materials"/>
    <x v="32"/>
    <s v="CIPL-03521"/>
    <s v="LEVIS"/>
    <s v="RM02142022-47-1"/>
    <x v="868"/>
    <s v="PCS"/>
    <n v="236"/>
    <x v="1937"/>
    <n v="3.0616574781651886E-3"/>
    <n v="37.062551164846987"/>
  </r>
  <r>
    <s v="Trims Raw Materials"/>
    <x v="32"/>
    <s v="CIPL-03521"/>
    <s v="LEVIS"/>
    <s v="RM06082022-1-1"/>
    <x v="857"/>
    <s v="PCS"/>
    <n v="1000"/>
    <x v="1887"/>
    <n v="2.4953266700136639E-3"/>
    <n v="127.99532667001368"/>
  </r>
  <r>
    <s v="Trims Raw Materials"/>
    <x v="32"/>
    <s v="CIPL-03521"/>
    <s v="LEVIS"/>
    <s v="RM06082022-1-1"/>
    <x v="857"/>
    <s v="PCS"/>
    <n v="5500"/>
    <x v="1887"/>
    <n v="2.4953266700136639E-3"/>
    <n v="703.97429668507527"/>
  </r>
  <r>
    <s v="Trims Raw Materials"/>
    <x v="32"/>
    <s v="CIPL-03521"/>
    <s v="LEVIS"/>
    <s v="RM06082022-1-1"/>
    <x v="857"/>
    <s v="PCS"/>
    <n v="1000"/>
    <x v="1887"/>
    <n v="2.4953266700136639E-3"/>
    <n v="127.99532667001368"/>
  </r>
  <r>
    <s v="Trims Raw Materials"/>
    <x v="32"/>
    <s v="CIPL-03521"/>
    <s v="LEVIS"/>
    <s v="RM06082022-1-1"/>
    <x v="857"/>
    <s v="PCS"/>
    <n v="300"/>
    <x v="1887"/>
    <n v="2.4953266700136639E-3"/>
    <n v="38.398598001004103"/>
  </r>
  <r>
    <s v="Trims Raw Materials"/>
    <x v="32"/>
    <s v="CIPL-03521"/>
    <s v="LEVIS"/>
    <s v="RM06082022-1-1"/>
    <x v="857"/>
    <s v="PCS"/>
    <n v="900"/>
    <x v="1938"/>
    <n v="2.6086602319186671E-3"/>
    <n v="120.42779420872681"/>
  </r>
  <r>
    <s v="Trims Raw Materials"/>
    <x v="32"/>
    <s v="CIPL-03521"/>
    <s v="LEVIS"/>
    <s v="RM06082022-1-1"/>
    <x v="857"/>
    <s v="PCS"/>
    <n v="1500"/>
    <x v="1887"/>
    <n v="2.4953266700136639E-3"/>
    <n v="191.99299000502052"/>
  </r>
  <r>
    <s v="Trims Raw Materials"/>
    <x v="32"/>
    <s v="CIPL-03521"/>
    <s v="LEVIS"/>
    <s v="RM06082022-1-1"/>
    <x v="857"/>
    <s v="PCS"/>
    <n v="500"/>
    <x v="1887"/>
    <n v="2.4953266700136639E-3"/>
    <n v="63.997663335006841"/>
  </r>
  <r>
    <s v="Trims Raw Materials"/>
    <x v="32"/>
    <s v="CIPL-03521"/>
    <s v="LEVIS"/>
    <s v="RM06082022-1-1"/>
    <x v="857"/>
    <s v="PCS"/>
    <n v="900"/>
    <x v="1938"/>
    <n v="2.6086602319186671E-3"/>
    <n v="120.42779420872681"/>
  </r>
  <r>
    <s v="Trims Raw Materials"/>
    <x v="32"/>
    <s v="CIPL-03521"/>
    <s v="LEVIS"/>
    <s v="RM06082022-1-1"/>
    <x v="857"/>
    <s v="PCS"/>
    <n v="3500"/>
    <x v="1811"/>
    <n v="2.6086602319186666E-3"/>
    <n v="468.33031081171526"/>
  </r>
  <r>
    <s v="Trims Raw Materials"/>
    <x v="32"/>
    <s v="CIPL-03521"/>
    <s v="LEVIS"/>
    <s v="RM06082022-1-3"/>
    <x v="869"/>
    <s v="PCS"/>
    <n v="6000"/>
    <x v="1938"/>
    <n v="2.6086602319186671E-3"/>
    <n v="802.85196139151208"/>
  </r>
  <r>
    <s v="Trims Raw Materials"/>
    <x v="32"/>
    <s v="CIPL-03521"/>
    <s v="LEVIS"/>
    <s v="RM06082022-1-3"/>
    <x v="869"/>
    <s v="PCS"/>
    <n v="8982"/>
    <x v="1939"/>
    <n v="2.3819851389379051E-3"/>
    <n v="1097.4349905179402"/>
  </r>
  <r>
    <s v="Trims Raw Materials"/>
    <x v="32"/>
    <s v="CIPL-03521"/>
    <s v="LEVIS"/>
    <s v="RM06082022-1-3"/>
    <x v="869"/>
    <s v="PCS"/>
    <n v="4017"/>
    <x v="1940"/>
    <n v="2.4953093459450489E-3"/>
    <n v="514.1536576426613"/>
  </r>
  <r>
    <s v="Trims Raw Materials"/>
    <x v="32"/>
    <s v="CIPL-03521"/>
    <s v="LEVIS"/>
    <s v="RM06082022-1-3"/>
    <x v="869"/>
    <s v="PCS"/>
    <n v="11000"/>
    <x v="1887"/>
    <n v="2.4953266700136639E-3"/>
    <n v="1407.9485933701505"/>
  </r>
  <r>
    <s v="Trims Raw Materials"/>
    <x v="32"/>
    <s v="CIPL-03521"/>
    <s v="LEVIS"/>
    <s v="RM06082022-1-3"/>
    <x v="869"/>
    <s v="PCS"/>
    <n v="10000"/>
    <x v="1887"/>
    <n v="2.4953266700136639E-3"/>
    <n v="1279.9532667001367"/>
  </r>
  <r>
    <s v="Trims Raw Materials"/>
    <x v="32"/>
    <s v="CIPL-03521"/>
    <s v="LEVIS"/>
    <s v="RM06082022-1-3"/>
    <x v="869"/>
    <s v="PCS"/>
    <n v="2000"/>
    <x v="1887"/>
    <n v="2.4953266700136639E-3"/>
    <n v="255.99065334002736"/>
  </r>
  <r>
    <s v="Trims Raw Materials"/>
    <x v="32"/>
    <s v="CIPL-03521"/>
    <s v="LEVIS"/>
    <s v="RM06082022-1-3"/>
    <x v="869"/>
    <s v="PCS"/>
    <n v="7000"/>
    <x v="1811"/>
    <n v="2.6086602319186666E-3"/>
    <n v="936.66062162343053"/>
  </r>
  <r>
    <s v="Trims Raw Materials"/>
    <x v="32"/>
    <s v="CIPL-03521"/>
    <s v="LEVIS"/>
    <s v="RM06082022-1-3"/>
    <x v="869"/>
    <s v="PCS"/>
    <n v="2000"/>
    <x v="1887"/>
    <n v="2.4953266700136639E-3"/>
    <n v="255.99065334002736"/>
  </r>
  <r>
    <s v="Trims Raw Materials"/>
    <x v="32"/>
    <s v="CIPL-03521"/>
    <s v="LEVIS"/>
    <s v="RM06082022-1-3"/>
    <x v="869"/>
    <s v="PCS"/>
    <n v="1700"/>
    <x v="1941"/>
    <n v="2.3819931081086611E-3"/>
    <n v="207.70938828378473"/>
  </r>
  <r>
    <s v="Trims Raw Materials"/>
    <x v="32"/>
    <s v="CIPL-03515"/>
    <s v="LEVIS"/>
    <s v="RM02092022-45-1"/>
    <x v="870"/>
    <s v="PCS"/>
    <n v="150"/>
    <x v="14"/>
    <n v="0"/>
    <n v="0"/>
  </r>
  <r>
    <s v="Trims Raw Materials"/>
    <x v="32"/>
    <s v="CIPL-03515"/>
    <s v="LEVIS"/>
    <s v="RM02092022-45-1"/>
    <x v="870"/>
    <s v="PCS"/>
    <n v="310"/>
    <x v="14"/>
    <n v="0"/>
    <n v="0"/>
  </r>
  <r>
    <s v="Trims Raw Materials"/>
    <x v="32"/>
    <s v="CIPL-03515"/>
    <s v="LEVIS"/>
    <s v="RM02092022-45-1"/>
    <x v="870"/>
    <s v="PCS"/>
    <n v="2115"/>
    <x v="14"/>
    <n v="0"/>
    <n v="0"/>
  </r>
  <r>
    <s v="Trims Raw Materials"/>
    <x v="32"/>
    <s v="CIPL-03515"/>
    <s v="LEVIS"/>
    <s v="RM02092022-45-1"/>
    <x v="870"/>
    <s v="PCS"/>
    <n v="550"/>
    <x v="14"/>
    <n v="0"/>
    <n v="0"/>
  </r>
  <r>
    <s v="Trims Raw Materials"/>
    <x v="32"/>
    <s v="CIPL-03515"/>
    <s v="LEVIS"/>
    <s v="RM02092022-45-1"/>
    <x v="870"/>
    <s v="PCS"/>
    <n v="1779"/>
    <x v="14"/>
    <n v="0"/>
    <n v="0"/>
  </r>
  <r>
    <s v="Trims Raw Materials"/>
    <x v="32"/>
    <s v="CIPL-03515"/>
    <s v="LEVIS"/>
    <s v="RM02092022-45-1"/>
    <x v="870"/>
    <s v="PCS"/>
    <n v="123"/>
    <x v="14"/>
    <n v="0"/>
    <n v="0"/>
  </r>
  <r>
    <s v="Trims Raw Materials"/>
    <x v="32"/>
    <s v="CIPL-03515"/>
    <s v="LEVIS"/>
    <s v="RM02092022-45-1"/>
    <x v="870"/>
    <s v="PCS"/>
    <n v="150"/>
    <x v="14"/>
    <n v="0"/>
    <n v="0"/>
  </r>
  <r>
    <s v="Trims Raw Materials"/>
    <x v="32"/>
    <s v="CIPL-03515"/>
    <s v="LEVIS"/>
    <s v="RM02092022-45-1"/>
    <x v="870"/>
    <s v="PCS"/>
    <n v="200"/>
    <x v="14"/>
    <n v="0"/>
    <n v="0"/>
  </r>
  <r>
    <s v="Trims Raw Materials"/>
    <x v="32"/>
    <s v="CIPL-03515"/>
    <s v="LEVIS"/>
    <s v="RM02092022-45-1"/>
    <x v="870"/>
    <s v="PCS"/>
    <n v="126"/>
    <x v="14"/>
    <n v="0"/>
    <n v="0"/>
  </r>
  <r>
    <s v="Trims Raw Materials"/>
    <x v="32"/>
    <s v="CIPL-03515"/>
    <s v="LEVIS"/>
    <s v="RM02092022-45-1"/>
    <x v="870"/>
    <s v="PCS"/>
    <n v="150"/>
    <x v="14"/>
    <n v="0"/>
    <n v="0"/>
  </r>
  <r>
    <s v="Trims Raw Materials"/>
    <x v="32"/>
    <s v="CIPL-03515"/>
    <s v="LEVIS"/>
    <s v="RM02092022-45-1"/>
    <x v="870"/>
    <s v="PCS"/>
    <n v="310"/>
    <x v="14"/>
    <n v="0"/>
    <n v="0"/>
  </r>
  <r>
    <s v="Trims Raw Materials"/>
    <x v="32"/>
    <s v="CIPL-03515"/>
    <s v="LEVIS"/>
    <s v="RM02092022-45-1"/>
    <x v="870"/>
    <s v="PCS"/>
    <n v="310"/>
    <x v="14"/>
    <n v="0"/>
    <n v="0"/>
  </r>
  <r>
    <s v="Trims Raw Materials"/>
    <x v="32"/>
    <s v="CIPL-03515"/>
    <s v="LEVIS"/>
    <s v="RM02092022-45-1"/>
    <x v="870"/>
    <s v="PCS"/>
    <n v="273"/>
    <x v="14"/>
    <n v="0"/>
    <n v="0"/>
  </r>
  <r>
    <s v="Trims Raw Materials"/>
    <x v="32"/>
    <s v="CIPL-03515"/>
    <s v="LEVIS"/>
    <s v="RM02092022-45-1"/>
    <x v="870"/>
    <s v="PCS"/>
    <n v="150"/>
    <x v="14"/>
    <n v="0"/>
    <n v="0"/>
  </r>
  <r>
    <s v="Trims Raw Materials"/>
    <x v="32"/>
    <s v="CIPL-03515"/>
    <s v="LEVIS"/>
    <s v="RM02092022-45-1"/>
    <x v="870"/>
    <s v="PCS"/>
    <n v="310"/>
    <x v="14"/>
    <n v="0"/>
    <n v="0"/>
  </r>
  <r>
    <s v="Trims Raw Materials"/>
    <x v="32"/>
    <s v="CIPL-03515"/>
    <s v="LEVIS"/>
    <s v="RM02092022-45-1"/>
    <x v="870"/>
    <s v="PCS"/>
    <n v="1701"/>
    <x v="14"/>
    <n v="0"/>
    <n v="0"/>
  </r>
  <r>
    <s v="Trims Raw Materials"/>
    <x v="32"/>
    <s v="CIPL-03515"/>
    <s v="LEVIS"/>
    <s v="RM02092022-45-1"/>
    <x v="870"/>
    <s v="PCS"/>
    <n v="4435"/>
    <x v="14"/>
    <n v="0"/>
    <n v="0"/>
  </r>
  <r>
    <s v="Trims Raw Materials"/>
    <x v="32"/>
    <s v="CIPL-03515"/>
    <s v="LEVIS"/>
    <s v="RM02092022-45-1"/>
    <x v="870"/>
    <s v="PCS"/>
    <n v="650"/>
    <x v="14"/>
    <n v="0"/>
    <n v="0"/>
  </r>
  <r>
    <s v="Trims Raw Materials"/>
    <x v="32"/>
    <s v="CIPL-03515"/>
    <s v="LEVIS"/>
    <s v="RM02092022-45-1"/>
    <x v="870"/>
    <s v="PCS"/>
    <n v="1462"/>
    <x v="14"/>
    <n v="0"/>
    <n v="0"/>
  </r>
  <r>
    <s v="Trims Raw Materials"/>
    <x v="32"/>
    <s v="CIPL-03515"/>
    <s v="LEVIS"/>
    <s v="RM02092022-45-1"/>
    <x v="870"/>
    <s v="PCS"/>
    <n v="2022"/>
    <x v="14"/>
    <n v="0"/>
    <n v="0"/>
  </r>
  <r>
    <s v="Trims Raw Materials"/>
    <x v="32"/>
    <s v="CIPL-03515"/>
    <s v="LEVIS"/>
    <s v="RM02092022-45-1"/>
    <x v="870"/>
    <s v="PCS"/>
    <n v="608"/>
    <x v="14"/>
    <n v="0"/>
    <n v="0"/>
  </r>
  <r>
    <s v="Trims Raw Materials"/>
    <x v="32"/>
    <s v="CIPL-03515"/>
    <s v="LEVIS"/>
    <s v="RM02092022-45-1"/>
    <x v="870"/>
    <s v="PCS"/>
    <n v="950"/>
    <x v="14"/>
    <n v="0"/>
    <n v="0"/>
  </r>
  <r>
    <s v="Trims Raw Materials"/>
    <x v="32"/>
    <s v="CIPL-03515"/>
    <s v="LEVIS"/>
    <s v="RM02092022-45-1"/>
    <x v="870"/>
    <s v="PCS"/>
    <n v="350"/>
    <x v="14"/>
    <n v="0"/>
    <n v="0"/>
  </r>
  <r>
    <s v="Trims Raw Materials"/>
    <x v="32"/>
    <s v="CIPL-03515"/>
    <s v="LEVIS"/>
    <s v="RM02092022-45-1"/>
    <x v="870"/>
    <s v="PCS"/>
    <n v="43"/>
    <x v="14"/>
    <n v="0"/>
    <n v="0"/>
  </r>
  <r>
    <s v="Trims Raw Materials"/>
    <x v="32"/>
    <s v="CIPL-03515"/>
    <s v="LEVIS"/>
    <s v="RM02092022-45-1"/>
    <x v="870"/>
    <s v="PCS"/>
    <n v="450"/>
    <x v="14"/>
    <n v="0"/>
    <n v="0"/>
  </r>
  <r>
    <s v="Trims Raw Materials"/>
    <x v="32"/>
    <s v="CIPL-03515"/>
    <s v="LEVIS"/>
    <s v="RM02092022-45-1"/>
    <x v="870"/>
    <s v="PCS"/>
    <n v="121"/>
    <x v="14"/>
    <n v="0"/>
    <n v="0"/>
  </r>
  <r>
    <s v="Trims Raw Materials"/>
    <x v="32"/>
    <s v="CIPL-03515"/>
    <s v="LEVIS"/>
    <s v="RM02092022-45-1"/>
    <x v="870"/>
    <s v="PCS"/>
    <n v="282"/>
    <x v="14"/>
    <n v="0"/>
    <n v="0"/>
  </r>
  <r>
    <s v="Trims Raw Materials"/>
    <x v="32"/>
    <s v="CIPL-03515"/>
    <s v="LEVIS"/>
    <s v="RM02092022-45-1"/>
    <x v="870"/>
    <s v="PCS"/>
    <n v="811"/>
    <x v="14"/>
    <n v="0"/>
    <n v="0"/>
  </r>
  <r>
    <s v="Trims Raw Materials"/>
    <x v="32"/>
    <s v="CIPL-03515"/>
    <s v="LEVIS"/>
    <s v="RM02092022-45-1"/>
    <x v="870"/>
    <s v="PCS"/>
    <n v="2554"/>
    <x v="14"/>
    <n v="0"/>
    <n v="0"/>
  </r>
  <r>
    <s v="Trims Raw Materials"/>
    <x v="32"/>
    <s v="CIPL-03515"/>
    <s v="LEVIS"/>
    <s v="RM02092022-45-1"/>
    <x v="870"/>
    <s v="PCS"/>
    <n v="550"/>
    <x v="14"/>
    <n v="0"/>
    <n v="0"/>
  </r>
  <r>
    <s v="Trims Raw Materials"/>
    <x v="32"/>
    <s v="CIPL-03515"/>
    <s v="LEVIS"/>
    <s v="RM02092022-45-1"/>
    <x v="870"/>
    <s v="PCS"/>
    <n v="50"/>
    <x v="14"/>
    <n v="0"/>
    <n v="0"/>
  </r>
  <r>
    <s v="Trims Raw Materials"/>
    <x v="32"/>
    <s v="CIPL-03515"/>
    <s v="LEVIS"/>
    <s v="RM02092022-45-1"/>
    <x v="870"/>
    <s v="PCS"/>
    <n v="638"/>
    <x v="14"/>
    <n v="0"/>
    <n v="0"/>
  </r>
  <r>
    <s v="Trims Raw Materials"/>
    <x v="32"/>
    <s v="CIPL-03515"/>
    <s v="LEVIS"/>
    <s v="RM02092022-45-1"/>
    <x v="870"/>
    <s v="PCS"/>
    <n v="25"/>
    <x v="14"/>
    <n v="0"/>
    <n v="0"/>
  </r>
  <r>
    <s v="Trims Raw Materials"/>
    <x v="32"/>
    <s v="CIPL-03515"/>
    <s v="LEVIS"/>
    <s v="RM02092022-45-1"/>
    <x v="870"/>
    <s v="PCS"/>
    <n v="1082"/>
    <x v="14"/>
    <n v="0"/>
    <n v="0"/>
  </r>
  <r>
    <s v="Trims Raw Materials"/>
    <x v="32"/>
    <s v="CIPL-03515"/>
    <s v="LEVIS"/>
    <s v="RM02092022-45-1"/>
    <x v="870"/>
    <s v="PCS"/>
    <n v="143"/>
    <x v="14"/>
    <n v="0"/>
    <n v="0"/>
  </r>
  <r>
    <s v="Trims Raw Materials"/>
    <x v="32"/>
    <s v="CIPL-03515"/>
    <s v="LEVIS"/>
    <s v="RM02092022-45-1"/>
    <x v="870"/>
    <s v="PCS"/>
    <n v="1002"/>
    <x v="14"/>
    <n v="0"/>
    <n v="0"/>
  </r>
  <r>
    <s v="Trims Raw Materials"/>
    <x v="32"/>
    <s v="CIPL-03515"/>
    <s v="LEVIS"/>
    <s v="RM02092022-45-1"/>
    <x v="870"/>
    <s v="PCS"/>
    <n v="911"/>
    <x v="14"/>
    <n v="0"/>
    <n v="0"/>
  </r>
  <r>
    <s v="Trims Raw Materials"/>
    <x v="32"/>
    <s v="CIPL-03515"/>
    <s v="LEVIS"/>
    <s v="RM02092022-45-1"/>
    <x v="870"/>
    <s v="PCS"/>
    <n v="573"/>
    <x v="14"/>
    <n v="0"/>
    <n v="0"/>
  </r>
  <r>
    <s v="Trims Raw Materials"/>
    <x v="32"/>
    <s v="CIPL-03515"/>
    <s v="LEVIS"/>
    <s v="RM02092022-45-1"/>
    <x v="870"/>
    <s v="PCS"/>
    <n v="754"/>
    <x v="14"/>
    <n v="0"/>
    <n v="0"/>
  </r>
  <r>
    <s v="Trims Raw Materials"/>
    <x v="32"/>
    <s v="CIPL-03515"/>
    <s v="LEVIS"/>
    <s v="RM02092022-45-1"/>
    <x v="870"/>
    <s v="PCS"/>
    <n v="550"/>
    <x v="14"/>
    <n v="0"/>
    <n v="0"/>
  </r>
  <r>
    <s v="Trims Raw Materials"/>
    <x v="32"/>
    <s v="CIPL-03515"/>
    <s v="LEVIS"/>
    <s v="RM02092022-45-1"/>
    <x v="870"/>
    <s v="PCS"/>
    <n v="1007"/>
    <x v="14"/>
    <n v="0"/>
    <n v="0"/>
  </r>
  <r>
    <s v="Trims Raw Materials"/>
    <x v="32"/>
    <s v="CIPL-03515"/>
    <s v="LEVIS"/>
    <s v="RM02092022-45-1"/>
    <x v="870"/>
    <s v="PCS"/>
    <n v="126"/>
    <x v="14"/>
    <n v="0"/>
    <n v="0"/>
  </r>
  <r>
    <s v="Trims Raw Materials"/>
    <x v="32"/>
    <s v="CIPL-03515"/>
    <s v="LEVIS"/>
    <s v="RM02092022-45-1"/>
    <x v="870"/>
    <s v="PCS"/>
    <n v="550"/>
    <x v="14"/>
    <n v="0"/>
    <n v="0"/>
  </r>
  <r>
    <s v="Trims Raw Materials"/>
    <x v="32"/>
    <s v="CIPL-03515"/>
    <s v="LEVIS"/>
    <s v="RM02092022-45-1"/>
    <x v="870"/>
    <s v="PCS"/>
    <n v="350"/>
    <x v="14"/>
    <n v="0"/>
    <n v="0"/>
  </r>
  <r>
    <s v="Trims Raw Materials"/>
    <x v="32"/>
    <s v="CIPL-03515"/>
    <s v="LEVIS"/>
    <s v="RM02092022-45-1"/>
    <x v="870"/>
    <s v="PCS"/>
    <n v="1360"/>
    <x v="14"/>
    <n v="0"/>
    <n v="0"/>
  </r>
  <r>
    <s v="Trims Raw Materials"/>
    <x v="32"/>
    <s v="CIPL-03515"/>
    <s v="LEVIS"/>
    <s v="RM02092022-45-1"/>
    <x v="870"/>
    <s v="PCS"/>
    <n v="954"/>
    <x v="14"/>
    <n v="0"/>
    <n v="0"/>
  </r>
  <r>
    <s v="Trims Raw Materials"/>
    <x v="32"/>
    <s v="CIPL-03515"/>
    <s v="LEVIS"/>
    <s v="RM02092022-45-1"/>
    <x v="870"/>
    <s v="PCS"/>
    <n v="85"/>
    <x v="14"/>
    <n v="0"/>
    <n v="0"/>
  </r>
  <r>
    <s v="Trims Raw Materials"/>
    <x v="32"/>
    <s v="CIPL-03515"/>
    <s v="LEVIS"/>
    <s v="RM02092022-45-1"/>
    <x v="870"/>
    <s v="PCS"/>
    <n v="58"/>
    <x v="14"/>
    <n v="0"/>
    <n v="0"/>
  </r>
  <r>
    <s v="Trims Raw Materials"/>
    <x v="32"/>
    <s v="CIPL-03515"/>
    <s v="LEVIS"/>
    <s v="RM02092022-45-1"/>
    <x v="870"/>
    <s v="PCS"/>
    <n v="457"/>
    <x v="14"/>
    <n v="0"/>
    <n v="0"/>
  </r>
  <r>
    <s v="Trims Raw Materials"/>
    <x v="32"/>
    <s v="CIPL-03515"/>
    <s v="LEVIS"/>
    <s v="RM02092022-45-1"/>
    <x v="870"/>
    <s v="PCS"/>
    <n v="1006"/>
    <x v="14"/>
    <n v="0"/>
    <n v="0"/>
  </r>
  <r>
    <s v="Trims Raw Materials"/>
    <x v="32"/>
    <s v="CIPL-03515"/>
    <s v="LEVIS"/>
    <s v="RM02092022-45-1"/>
    <x v="870"/>
    <s v="PCS"/>
    <n v="160"/>
    <x v="14"/>
    <n v="0"/>
    <n v="0"/>
  </r>
  <r>
    <s v="Trims Raw Materials"/>
    <x v="32"/>
    <s v="CIPL-03515"/>
    <s v="LEVIS"/>
    <s v="RM02092022-45-1"/>
    <x v="870"/>
    <s v="PCS"/>
    <n v="550"/>
    <x v="14"/>
    <n v="0"/>
    <n v="0"/>
  </r>
  <r>
    <s v="Trims Raw Materials"/>
    <x v="32"/>
    <s v="CIPL-03515"/>
    <s v="LEVIS"/>
    <s v="RM02092022-45-1"/>
    <x v="870"/>
    <s v="PCS"/>
    <n v="1963"/>
    <x v="14"/>
    <n v="0"/>
    <n v="0"/>
  </r>
  <r>
    <s v="Trims Raw Materials"/>
    <x v="32"/>
    <s v="CIPL-03515"/>
    <s v="LEVIS"/>
    <s v="RM02092022-45-1"/>
    <x v="870"/>
    <s v="PCS"/>
    <n v="944"/>
    <x v="14"/>
    <n v="0"/>
    <n v="0"/>
  </r>
  <r>
    <s v="Trims Raw Materials"/>
    <x v="32"/>
    <s v="CIPL-03515"/>
    <s v="LEVIS"/>
    <s v="RM02092022-45-1"/>
    <x v="870"/>
    <s v="PCS"/>
    <n v="801"/>
    <x v="14"/>
    <n v="0"/>
    <n v="0"/>
  </r>
  <r>
    <s v="Trims Raw Materials"/>
    <x v="32"/>
    <s v="CIPL-03515"/>
    <s v="LEVIS"/>
    <s v="RM02092022-45-1"/>
    <x v="870"/>
    <s v="PCS"/>
    <n v="211"/>
    <x v="14"/>
    <n v="0"/>
    <n v="0"/>
  </r>
  <r>
    <s v="Trims Raw Materials"/>
    <x v="32"/>
    <s v="CIPL-03515"/>
    <s v="LEVIS"/>
    <s v="RM02092022-45-1"/>
    <x v="870"/>
    <s v="PCS"/>
    <n v="1726"/>
    <x v="14"/>
    <n v="0"/>
    <n v="0"/>
  </r>
  <r>
    <s v="Trims Raw Materials"/>
    <x v="32"/>
    <s v="CIPL-03515"/>
    <s v="LEVIS"/>
    <s v="RM02092022-45-1"/>
    <x v="870"/>
    <s v="PCS"/>
    <n v="650"/>
    <x v="14"/>
    <n v="0"/>
    <n v="0"/>
  </r>
  <r>
    <s v="Trims Raw Materials"/>
    <x v="32"/>
    <s v="CIPL-03515"/>
    <s v="LEVIS"/>
    <s v="RM02092022-45-1"/>
    <x v="870"/>
    <s v="PCS"/>
    <n v="650"/>
    <x v="14"/>
    <n v="0"/>
    <n v="0"/>
  </r>
  <r>
    <s v="Trims Raw Materials"/>
    <x v="32"/>
    <s v="CIPL-03515"/>
    <s v="LEVIS"/>
    <s v="RM02092022-45-1"/>
    <x v="870"/>
    <s v="PCS"/>
    <n v="463"/>
    <x v="14"/>
    <n v="0"/>
    <n v="0"/>
  </r>
  <r>
    <s v="Trims Raw Materials"/>
    <x v="32"/>
    <s v="CIPL-03519"/>
    <s v="LEVIS"/>
    <s v="RM03072022-17-1"/>
    <x v="871"/>
    <s v="PCS"/>
    <n v="5"/>
    <x v="14"/>
    <n v="0"/>
    <n v="0"/>
  </r>
  <r>
    <s v="Trims Raw Materials"/>
    <x v="32"/>
    <s v="CIPL-03519"/>
    <s v="LEVIS"/>
    <s v="RM03072022-17-1"/>
    <x v="871"/>
    <s v="PCS"/>
    <n v="145"/>
    <x v="14"/>
    <n v="0"/>
    <n v="0"/>
  </r>
  <r>
    <s v="Trims Raw Materials"/>
    <x v="32"/>
    <s v="CIPL-03519"/>
    <s v="LEVIS"/>
    <s v="RM03072022-17-1"/>
    <x v="871"/>
    <s v="PCS"/>
    <n v="115"/>
    <x v="14"/>
    <n v="0"/>
    <n v="0"/>
  </r>
  <r>
    <s v="Trims Raw Materials"/>
    <x v="32"/>
    <s v="CIPL-03519"/>
    <s v="LEVIS"/>
    <s v="RM03072022-17-1"/>
    <x v="871"/>
    <s v="PCS"/>
    <n v="28"/>
    <x v="14"/>
    <n v="0"/>
    <n v="0"/>
  </r>
  <r>
    <s v="Trims Raw Materials"/>
    <x v="32"/>
    <s v="CIPL-03519"/>
    <s v="LEVIS"/>
    <s v="RM03072022-17-1"/>
    <x v="871"/>
    <s v="PCS"/>
    <n v="6"/>
    <x v="14"/>
    <n v="0"/>
    <n v="0"/>
  </r>
  <r>
    <s v="Trims Raw Materials"/>
    <x v="32"/>
    <s v="CIPL-03519"/>
    <s v="LEVIS"/>
    <s v="RM03072022-17-1"/>
    <x v="871"/>
    <s v="PCS"/>
    <n v="61"/>
    <x v="14"/>
    <n v="0"/>
    <n v="0"/>
  </r>
  <r>
    <s v="Trims Raw Materials"/>
    <x v="32"/>
    <s v="CIPL-03519"/>
    <s v="LEVIS"/>
    <s v="RM03072022-17-1"/>
    <x v="871"/>
    <s v="PCS"/>
    <n v="46"/>
    <x v="14"/>
    <n v="0"/>
    <n v="0"/>
  </r>
  <r>
    <s v="Trims Raw Materials"/>
    <x v="32"/>
    <s v="CIPL-03519"/>
    <s v="LEVIS"/>
    <s v="RM03072022-17-1"/>
    <x v="871"/>
    <s v="PCS"/>
    <n v="84"/>
    <x v="14"/>
    <n v="0"/>
    <n v="0"/>
  </r>
  <r>
    <s v="Trims Raw Materials"/>
    <x v="32"/>
    <s v="CIPL-03519"/>
    <s v="LEVIS"/>
    <s v="RM03072022-17-1"/>
    <x v="871"/>
    <s v="PCS"/>
    <n v="6"/>
    <x v="14"/>
    <n v="0"/>
    <n v="0"/>
  </r>
  <r>
    <s v="Trims Raw Materials"/>
    <x v="32"/>
    <s v="CIPL-03519"/>
    <s v="LEVIS"/>
    <s v="RM03072022-17-1"/>
    <x v="871"/>
    <s v="PCS"/>
    <n v="31"/>
    <x v="14"/>
    <n v="0"/>
    <n v="0"/>
  </r>
  <r>
    <s v="Trims Raw Materials"/>
    <x v="32"/>
    <s v="CIPL-03519"/>
    <s v="LEVIS"/>
    <s v="RM03072022-17-1"/>
    <x v="871"/>
    <s v="PCS"/>
    <n v="36"/>
    <x v="14"/>
    <n v="0"/>
    <n v="0"/>
  </r>
  <r>
    <s v="Trims Raw Materials"/>
    <x v="32"/>
    <s v="CIPL-03519"/>
    <s v="LEVIS"/>
    <s v="RM03072022-17-1"/>
    <x v="871"/>
    <s v="PCS"/>
    <n v="44"/>
    <x v="14"/>
    <n v="0"/>
    <n v="0"/>
  </r>
  <r>
    <s v="Trims Raw Materials"/>
    <x v="32"/>
    <s v="CIPL-03519"/>
    <s v="LEVIS"/>
    <s v="RM03072022-17-1"/>
    <x v="871"/>
    <s v="PCS"/>
    <n v="38"/>
    <x v="14"/>
    <n v="0"/>
    <n v="0"/>
  </r>
  <r>
    <s v="Trims Raw Materials"/>
    <x v="32"/>
    <s v="CIPL-03519"/>
    <s v="LEVIS"/>
    <s v="RM03072022-17-1"/>
    <x v="871"/>
    <s v="PCS"/>
    <n v="26"/>
    <x v="14"/>
    <n v="0"/>
    <n v="0"/>
  </r>
  <r>
    <s v="Trims Raw Materials"/>
    <x v="32"/>
    <s v="CIPL-03519"/>
    <s v="LEVIS"/>
    <s v="RM03072022-17-1"/>
    <x v="871"/>
    <s v="PCS"/>
    <n v="18"/>
    <x v="14"/>
    <n v="0"/>
    <n v="0"/>
  </r>
  <r>
    <s v="Trims Raw Materials"/>
    <x v="32"/>
    <s v="CIPL-03519"/>
    <s v="LEVIS"/>
    <s v="RM03072022-17-1"/>
    <x v="871"/>
    <s v="PCS"/>
    <n v="43"/>
    <x v="14"/>
    <n v="0"/>
    <n v="0"/>
  </r>
  <r>
    <s v="Trims Raw Materials"/>
    <x v="32"/>
    <s v="CIPL-03519"/>
    <s v="LEVIS"/>
    <s v="RM03072022-17-1"/>
    <x v="871"/>
    <s v="PCS"/>
    <n v="57"/>
    <x v="14"/>
    <n v="0"/>
    <n v="0"/>
  </r>
  <r>
    <s v="Trims Raw Materials"/>
    <x v="32"/>
    <s v="CIPL-03519"/>
    <s v="LEVIS"/>
    <s v="RM03072022-17-1"/>
    <x v="871"/>
    <s v="PCS"/>
    <n v="65"/>
    <x v="14"/>
    <n v="0"/>
    <n v="0"/>
  </r>
  <r>
    <s v="Trims Raw Materials"/>
    <x v="32"/>
    <s v="CIPL-03545"/>
    <s v="AMAZON"/>
    <s v="RM03122022-39-1"/>
    <x v="872"/>
    <s v="PCS"/>
    <n v="11"/>
    <x v="1942"/>
    <n v="2.6932537039625931E-3"/>
    <n v="1.5196257907435886"/>
  </r>
  <r>
    <s v="Trims Raw Materials"/>
    <x v="32"/>
    <s v="CIPL-03545"/>
    <s v="AMAZON"/>
    <s v="RM03122022-39-1"/>
    <x v="872"/>
    <s v="PCS"/>
    <n v="15"/>
    <x v="1773"/>
    <n v="2.8233975071070938E-3"/>
    <n v="2.1723509626066062"/>
  </r>
  <r>
    <s v="Trims Raw Materials"/>
    <x v="32"/>
    <s v="CIPL-03545"/>
    <s v="AMAZON"/>
    <s v="RM03122022-39-1"/>
    <x v="872"/>
    <s v="PCS"/>
    <n v="12"/>
    <x v="1943"/>
    <n v="2.7007851740519736E-3"/>
    <n v="1.6624094220886239"/>
  </r>
  <r>
    <s v="Trims Raw Materials"/>
    <x v="32"/>
    <s v="CIPL-03545"/>
    <s v="AMAZON"/>
    <s v="RM03122022-39-1"/>
    <x v="872"/>
    <s v="PCS"/>
    <n v="16"/>
    <x v="1795"/>
    <n v="2.57237360902803E-3"/>
    <n v="2.1111579777444485"/>
  </r>
  <r>
    <s v="Trims Raw Materials"/>
    <x v="32"/>
    <s v="CIPL-03545"/>
    <s v="AMAZON"/>
    <s v="RM03122022-39-1"/>
    <x v="872"/>
    <s v="PCS"/>
    <n v="16"/>
    <x v="1780"/>
    <n v="2.6966428655028139E-3"/>
    <n v="2.2131462858480448"/>
  </r>
  <r>
    <s v="Trims Raw Materials"/>
    <x v="32"/>
    <s v="CIPL-03545"/>
    <s v="AMAZON"/>
    <s v="RM03122022-39-1"/>
    <x v="872"/>
    <s v="PCS"/>
    <n v="8"/>
    <x v="1753"/>
    <n v="2.8084851963301196E-3"/>
    <n v="1.1524678815706408"/>
  </r>
  <r>
    <s v="Trims Raw Materials"/>
    <x v="32"/>
    <s v="CIPL-03545"/>
    <s v="AMAZON"/>
    <s v="RM03122022-39-1"/>
    <x v="872"/>
    <s v="PCS"/>
    <n v="17"/>
    <x v="1944"/>
    <n v="2.5731046046543527E-3"/>
    <n v="2.2437427782791239"/>
  </r>
  <r>
    <s v="Trims Raw Materials"/>
    <x v="32"/>
    <s v="CIPL-03545"/>
    <s v="AMAZON"/>
    <s v="RM03122022-39-1"/>
    <x v="872"/>
    <s v="PCS"/>
    <n v="10"/>
    <x v="1945"/>
    <n v="2.9426959933228866E-3"/>
    <n v="1.5094269599332288"/>
  </r>
  <r>
    <s v="Trims Raw Materials"/>
    <x v="32"/>
    <s v="CIPL-03545"/>
    <s v="AMAZON"/>
    <s v="RM03122022-39-1"/>
    <x v="872"/>
    <s v="PCS"/>
    <n v="26"/>
    <x v="1762"/>
    <n v="2.6995106175753086E-3"/>
    <n v="3.6001872760569578"/>
  </r>
  <r>
    <s v="Trims Raw Materials"/>
    <x v="32"/>
    <s v="CIPL-03545"/>
    <s v="AMAZON"/>
    <s v="RM03122022-39-1"/>
    <x v="872"/>
    <s v="PCS"/>
    <n v="54"/>
    <x v="1946"/>
    <n v="2.5774364305881136E-3"/>
    <n v="7.1391815672517573"/>
  </r>
  <r>
    <s v="Trims Raw Materials"/>
    <x v="32"/>
    <s v="CIPL-03545"/>
    <s v="AMAZON"/>
    <s v="RM03122022-39-1"/>
    <x v="872"/>
    <s v="PCS"/>
    <n v="13"/>
    <x v="1947"/>
    <n v="2.8142207004751103E-3"/>
    <n v="1.8765848691061766"/>
  </r>
  <r>
    <s v="Trims Raw Materials"/>
    <x v="32"/>
    <s v="CIPL-03545"/>
    <s v="AMAZON"/>
    <s v="RM03122022-39-2"/>
    <x v="873"/>
    <s v="PCS"/>
    <n v="12"/>
    <x v="1943"/>
    <n v="2.7007851740519736E-3"/>
    <n v="1.6624094220886239"/>
  </r>
  <r>
    <s v="Trims Raw Materials"/>
    <x v="32"/>
    <s v="CIPL-03545"/>
    <s v="AMAZON"/>
    <s v="RM03122022-39-2"/>
    <x v="873"/>
    <s v="PCS"/>
    <n v="9"/>
    <x v="328"/>
    <n v="2.5848005346755087E-3"/>
    <n v="1.1932632048120795"/>
  </r>
  <r>
    <s v="Trims Raw Materials"/>
    <x v="32"/>
    <s v="CIPL-03545"/>
    <s v="AMAZON"/>
    <s v="RM03122022-39-2"/>
    <x v="873"/>
    <s v="PCS"/>
    <n v="17"/>
    <x v="1798"/>
    <n v="2.8187191350986318E-3"/>
    <n v="2.4579182252966767"/>
  </r>
  <r>
    <s v="Trims Raw Materials"/>
    <x v="32"/>
    <s v="CIPL-03545"/>
    <s v="AMAZON"/>
    <s v="RM03122022-39-2"/>
    <x v="873"/>
    <s v="PCS"/>
    <n v="30"/>
    <x v="1755"/>
    <n v="2.8167698134284385E-3"/>
    <n v="4.3345030944028533"/>
  </r>
  <r>
    <s v="Trims Raw Materials"/>
    <x v="32"/>
    <s v="CIPL-03545"/>
    <s v="AMAZON"/>
    <s v="RM03122022-39-2"/>
    <x v="873"/>
    <s v="PCS"/>
    <n v="7"/>
    <x v="1751"/>
    <n v="2.9256533524349166E-3"/>
    <n v="1.0504795734670445"/>
  </r>
  <r>
    <s v="Trims Raw Materials"/>
    <x v="32"/>
    <s v="CIPL-03545"/>
    <s v="AMAZON"/>
    <s v="RM03122022-39-2"/>
    <x v="873"/>
    <s v="PCS"/>
    <n v="16"/>
    <x v="1759"/>
    <n v="2.9327544528049035E-3"/>
    <n v="2.4069240712448785"/>
  </r>
  <r>
    <s v="Trims Raw Materials"/>
    <x v="32"/>
    <s v="CIPL-03545"/>
    <s v="AMAZON"/>
    <s v="RM03122022-39-2"/>
    <x v="873"/>
    <s v="PCS"/>
    <n v="18"/>
    <x v="1948"/>
    <n v="2.93827753087045E-3"/>
    <n v="2.7128889955556681"/>
  </r>
  <r>
    <s v="Trims Raw Materials"/>
    <x v="32"/>
    <s v="CIPL-03545"/>
    <s v="AMAZON"/>
    <s v="RM03122022-39-2"/>
    <x v="873"/>
    <s v="PCS"/>
    <n v="21"/>
    <x v="1765"/>
    <n v="2.6984181405953112E-3"/>
    <n v="2.9066667809525022"/>
  </r>
  <r>
    <s v="Trims Raw Materials"/>
    <x v="32"/>
    <s v="CIPL-03545"/>
    <s v="AMAZON"/>
    <s v="RM03122022-39-2"/>
    <x v="873"/>
    <s v="PCS"/>
    <n v="40"/>
    <x v="1949"/>
    <n v="2.6991282506323095E-3"/>
    <n v="5.5379651300252917"/>
  </r>
  <r>
    <s v="Trims Raw Materials"/>
    <x v="32"/>
    <s v="CIPL-03545"/>
    <s v="AMAZON"/>
    <s v="RM03122022-39-2"/>
    <x v="873"/>
    <s v="PCS"/>
    <n v="16"/>
    <x v="1780"/>
    <n v="2.6966428655028139E-3"/>
    <n v="2.2131462858480448"/>
  </r>
  <r>
    <s v="Trims Raw Materials"/>
    <x v="32"/>
    <s v="CIPL-03545"/>
    <s v="AMAZON"/>
    <s v="RM03122022-39-2"/>
    <x v="873"/>
    <s v="PCS"/>
    <n v="13"/>
    <x v="1947"/>
    <n v="2.8142207004751103E-3"/>
    <n v="1.8765848691061766"/>
  </r>
  <r>
    <s v="Trims Raw Materials"/>
    <x v="32"/>
    <s v="CIPL-03545"/>
    <s v="AMAZON"/>
    <s v="RM03122022-39-2"/>
    <x v="873"/>
    <s v="PCS"/>
    <n v="25"/>
    <x v="1950"/>
    <n v="2.8154442746927077E-3"/>
    <n v="3.6103861068673178"/>
  </r>
  <r>
    <s v="Trims Raw Materials"/>
    <x v="32"/>
    <s v="CIPL-03517"/>
    <s v="LEVIS"/>
    <s v="RM02142022-44-1"/>
    <x v="874"/>
    <s v="PCS"/>
    <n v="400"/>
    <x v="1951"/>
    <n v="3.1753280414436825E-3"/>
    <n v="65.150131216577478"/>
  </r>
  <r>
    <s v="Trims Raw Materials"/>
    <x v="32"/>
    <s v="CIPL-03517"/>
    <s v="LEVIS"/>
    <s v="RM02142022-44-1"/>
    <x v="874"/>
    <s v="PCS"/>
    <n v="400"/>
    <x v="1952"/>
    <n v="2.8353273557286734E-3"/>
    <n v="58.17413094229147"/>
  </r>
  <r>
    <s v="Trims Raw Materials"/>
    <x v="32"/>
    <s v="CIPL-03517"/>
    <s v="LEVIS"/>
    <s v="RM02142022-44-1"/>
    <x v="874"/>
    <s v="PCS"/>
    <n v="140"/>
    <x v="1953"/>
    <n v="2.6089442759334668E-3"/>
    <n v="18.73525219863069"/>
  </r>
  <r>
    <s v="Trims Raw Materials"/>
    <x v="32"/>
    <s v="CIPL-03517"/>
    <s v="LEVIS"/>
    <s v="RM02142022-44-1"/>
    <x v="874"/>
    <s v="PCS"/>
    <n v="244"/>
    <x v="1954"/>
    <n v="2.6084320654149755E-3"/>
    <n v="32.646457423961252"/>
  </r>
  <r>
    <s v="Trims Raw Materials"/>
    <x v="32"/>
    <s v="CIPL-03517"/>
    <s v="LEVIS"/>
    <s v="RM02142022-44-1"/>
    <x v="874"/>
    <s v="PCS"/>
    <n v="238"/>
    <x v="1955"/>
    <n v="3.061827394824091E-3"/>
    <n v="37.378714919968125"/>
  </r>
  <r>
    <s v="Trims Raw Materials"/>
    <x v="32"/>
    <s v="CIPL-03517"/>
    <s v="LEVIS"/>
    <s v="RM02142022-44-1"/>
    <x v="874"/>
    <s v="PCS"/>
    <n v="300"/>
    <x v="1932"/>
    <n v="3.0619944795386793E-3"/>
    <n v="47.118598343861599"/>
  </r>
  <r>
    <s v="Trims Raw Materials"/>
    <x v="32"/>
    <s v="CIPL-03517"/>
    <s v="LEVIS"/>
    <s v="RM02142022-44-1"/>
    <x v="874"/>
    <s v="PCS"/>
    <n v="300"/>
    <x v="1932"/>
    <n v="3.0619944795386793E-3"/>
    <n v="47.118598343861599"/>
  </r>
  <r>
    <s v="Trims Raw Materials"/>
    <x v="32"/>
    <s v="CIPL-03517"/>
    <s v="LEVIS"/>
    <s v="RM02142022-44-1"/>
    <x v="874"/>
    <s v="PCS"/>
    <n v="883"/>
    <x v="1956"/>
    <n v="3.0619494442475441E-3"/>
    <n v="138.68370135927057"/>
  </r>
  <r>
    <s v="Trims Raw Materials"/>
    <x v="32"/>
    <s v="CIPL-03517"/>
    <s v="LEVIS"/>
    <s v="RM02142022-44-1"/>
    <x v="874"/>
    <s v="PCS"/>
    <n v="954"/>
    <x v="1957"/>
    <n v="3.0618694287145539E-3"/>
    <n v="149.83102343499371"/>
  </r>
  <r>
    <s v="Trims Raw Materials"/>
    <x v="32"/>
    <s v="CIPL-03517"/>
    <s v="LEVIS"/>
    <s v="RM02142022-44-1"/>
    <x v="874"/>
    <s v="PCS"/>
    <n v="527"/>
    <x v="1958"/>
    <n v="3.3491861547678423E-3"/>
    <n v="90.535021103562642"/>
  </r>
  <r>
    <s v="Trims Raw Materials"/>
    <x v="32"/>
    <s v="CIPL-03517"/>
    <s v="LEVIS"/>
    <s v="RM02142022-44-1"/>
    <x v="874"/>
    <s v="PCS"/>
    <n v="871"/>
    <x v="1959"/>
    <n v="3.0619031680299033E-3"/>
    <n v="136.79691765935405"/>
  </r>
  <r>
    <s v="Trims Raw Materials"/>
    <x v="32"/>
    <s v="CIPL-03517"/>
    <s v="LEVIS"/>
    <s v="RM02142022-44-1"/>
    <x v="874"/>
    <s v="PCS"/>
    <n v="256"/>
    <x v="1960"/>
    <n v="3.0616838063974926E-3"/>
    <n v="40.203791054437758"/>
  </r>
  <r>
    <s v="Trims Raw Materials"/>
    <x v="32"/>
    <s v="CIPL-03517"/>
    <s v="LEVIS"/>
    <s v="RM02142022-44-1"/>
    <x v="874"/>
    <s v="PCS"/>
    <n v="10"/>
    <x v="1961"/>
    <n v="2.6245666967474389E-3"/>
    <n v="1.3462456669674741"/>
  </r>
  <r>
    <s v="Trims Raw Materials"/>
    <x v="32"/>
    <s v="CIPL-03517"/>
    <s v="LEVIS"/>
    <s v="RM02142022-44-1"/>
    <x v="874"/>
    <s v="PCS"/>
    <n v="873"/>
    <x v="1962"/>
    <n v="2.7219095241789591E-3"/>
    <n v="121.88622701460827"/>
  </r>
  <r>
    <s v="Trims Raw Materials"/>
    <x v="32"/>
    <s v="CIPL-03517"/>
    <s v="LEVIS"/>
    <s v="RM02142022-44-1"/>
    <x v="874"/>
    <s v="PCS"/>
    <n v="1679"/>
    <x v="1963"/>
    <n v="2.9487118391634285E-3"/>
    <n v="253.95088717795537"/>
  </r>
  <r>
    <s v="Trims Raw Materials"/>
    <x v="32"/>
    <s v="CIPL-03517"/>
    <s v="LEVIS"/>
    <s v="RM02142022-44-1"/>
    <x v="874"/>
    <s v="PCS"/>
    <n v="899"/>
    <x v="1964"/>
    <n v="2.7219252314752687E-3"/>
    <n v="125.51701078309621"/>
  </r>
  <r>
    <s v="Trims Raw Materials"/>
    <x v="32"/>
    <s v="CIPL-03517"/>
    <s v="LEVIS"/>
    <s v="RM02142022-44-1"/>
    <x v="874"/>
    <s v="PCS"/>
    <n v="187"/>
    <x v="1965"/>
    <n v="2.8346681305820264E-3"/>
    <n v="27.19008294041884"/>
  </r>
  <r>
    <s v="Trims Raw Materials"/>
    <x v="32"/>
    <s v="CIPL-03517"/>
    <s v="LEVIS"/>
    <s v="RM02142022-44-1"/>
    <x v="874"/>
    <s v="PCS"/>
    <n v="901"/>
    <x v="1966"/>
    <n v="2.6086337505676757E-3"/>
    <n v="120.56037900926147"/>
  </r>
  <r>
    <s v="Trims Raw Materials"/>
    <x v="32"/>
    <s v="CIPL-03517"/>
    <s v="LEVIS"/>
    <s v="RM02142022-44-1"/>
    <x v="874"/>
    <s v="PCS"/>
    <n v="581"/>
    <x v="1967"/>
    <n v="2.8390712611767533E-3"/>
    <n v="84.609500402743677"/>
  </r>
  <r>
    <s v="Trims Raw Materials"/>
    <x v="32"/>
    <s v="CIPL-03517"/>
    <s v="LEVIS"/>
    <s v="RM02142022-44-1"/>
    <x v="874"/>
    <s v="PCS"/>
    <n v="1397"/>
    <x v="1968"/>
    <n v="2.6087114696364405E-3"/>
    <n v="186.93436992308207"/>
  </r>
  <r>
    <s v="Trims Raw Materials"/>
    <x v="32"/>
    <s v="CIPL-03517"/>
    <s v="LEVIS"/>
    <s v="RM02142022-44-1"/>
    <x v="874"/>
    <s v="PCS"/>
    <n v="62"/>
    <x v="1969"/>
    <n v="2.254484833594147E-3"/>
    <n v="7.1697780596828373"/>
  </r>
  <r>
    <s v="Trims Raw Materials"/>
    <x v="32"/>
    <s v="CIPL-03517"/>
    <s v="LEVIS"/>
    <s v="RM02142022-44-1"/>
    <x v="874"/>
    <s v="PCS"/>
    <n v="819"/>
    <x v="1970"/>
    <n v="2.8353419220884068E-3"/>
    <n v="119.11214503419041"/>
  </r>
  <r>
    <s v="Trims Raw Materials"/>
    <x v="32"/>
    <s v="CIPL-03517"/>
    <s v="LEVIS"/>
    <s v="RM02142022-44-1"/>
    <x v="874"/>
    <s v="PCS"/>
    <n v="200"/>
    <x v="1951"/>
    <n v="3.1753280414436825E-3"/>
    <n v="32.575065608288739"/>
  </r>
  <r>
    <s v="Trims Raw Materials"/>
    <x v="32"/>
    <s v="CIPL-03517"/>
    <s v="LEVIS"/>
    <s v="RM02142022-44-1"/>
    <x v="874"/>
    <s v="PCS"/>
    <n v="408"/>
    <x v="1971"/>
    <n v="2.4961063986817414E-3"/>
    <n v="52.23841141066216"/>
  </r>
  <r>
    <s v="Trims Raw Materials"/>
    <x v="32"/>
    <s v="CIPL-03517"/>
    <s v="LEVIS"/>
    <s v="RM02142022-44-1"/>
    <x v="874"/>
    <s v="PCS"/>
    <n v="864"/>
    <x v="1972"/>
    <n v="2.8354102018996563E-3"/>
    <n v="125.65979441444129"/>
  </r>
  <r>
    <s v="Trims Raw Materials"/>
    <x v="32"/>
    <s v="CIPL-03517"/>
    <s v="LEVIS"/>
    <s v="RM02142022-44-1"/>
    <x v="874"/>
    <s v="PCS"/>
    <n v="103"/>
    <x v="1973"/>
    <n v="2.5500534027679961E-3"/>
    <n v="13.472655500485105"/>
  </r>
  <r>
    <s v="Trims Raw Materials"/>
    <x v="32"/>
    <s v="CIPL-03517"/>
    <s v="LEVIS"/>
    <s v="RM02142022-44-1"/>
    <x v="874"/>
    <s v="PCS"/>
    <n v="380"/>
    <x v="1974"/>
    <n v="2.1421403621379618E-3"/>
    <n v="41.754013337612427"/>
  </r>
  <r>
    <s v="Trims Raw Materials"/>
    <x v="32"/>
    <s v="CIPL-03517"/>
    <s v="LEVIS"/>
    <s v="RM02142022-44-1"/>
    <x v="874"/>
    <s v="PCS"/>
    <n v="2274"/>
    <x v="1975"/>
    <n v="2.9363830713756713E-3"/>
    <n v="342.50733510430825"/>
  </r>
  <r>
    <s v="Trims Raw Materials"/>
    <x v="32"/>
    <s v="CIPL-03517"/>
    <s v="LEVIS"/>
    <s v="RM02142022-44-1"/>
    <x v="874"/>
    <s v="PCS"/>
    <n v="11380"/>
    <x v="1976"/>
    <n v="2.7220077713850312E-3"/>
    <n v="1588.9064484383616"/>
  </r>
  <r>
    <s v="Trims Raw Materials"/>
    <x v="32"/>
    <s v="CIPL-03517"/>
    <s v="LEVIS"/>
    <s v="RM02142022-44-1"/>
    <x v="874"/>
    <s v="PCS"/>
    <n v="33"/>
    <x v="1977"/>
    <n v="2.6089012389615275E-3"/>
    <n v="4.4160937408857306"/>
  </r>
  <r>
    <s v="Trims Raw Materials"/>
    <x v="32"/>
    <s v="CIPL-03517"/>
    <s v="LEVIS"/>
    <s v="RM02142022-44-1"/>
    <x v="874"/>
    <s v="PCS"/>
    <n v="476"/>
    <x v="1978"/>
    <n v="2.6086101065042906E-3"/>
    <n v="63.691698410696041"/>
  </r>
  <r>
    <s v="Trims Raw Materials"/>
    <x v="32"/>
    <s v="CIPL-03517"/>
    <s v="LEVIS"/>
    <s v="RM02142022-44-1"/>
    <x v="874"/>
    <s v="PCS"/>
    <n v="835"/>
    <x v="1979"/>
    <n v="2.9486490115971276E-3"/>
    <n v="126.29212192468361"/>
  </r>
  <r>
    <s v="Trims Raw Materials"/>
    <x v="32"/>
    <s v="CIPL-03517"/>
    <s v="LEVIS"/>
    <s v="RM02142022-44-1"/>
    <x v="874"/>
    <s v="PCS"/>
    <n v="29"/>
    <x v="1980"/>
    <n v="2.3996821939958287E-3"/>
    <n v="3.5695907836258773"/>
  </r>
  <r>
    <s v="Trims Raw Materials"/>
    <x v="32"/>
    <s v="CIPL-03517"/>
    <s v="LEVIS"/>
    <s v="RM02142022-44-1"/>
    <x v="874"/>
    <s v="PCS"/>
    <n v="95"/>
    <x v="1981"/>
    <n v="2.9406030374243639E-3"/>
    <n v="14.329357288555315"/>
  </r>
  <r>
    <s v="Trims Raw Materials"/>
    <x v="32"/>
    <s v="CIPL-03517"/>
    <s v="LEVIS"/>
    <s v="RM02142022-44-1"/>
    <x v="874"/>
    <s v="PCS"/>
    <n v="87"/>
    <x v="1982"/>
    <n v="2.2694137320360564E-3"/>
    <n v="10.127438994687138"/>
  </r>
  <r>
    <s v="Trims Raw Materials"/>
    <x v="32"/>
    <s v="CIPL-03517"/>
    <s v="LEVIS"/>
    <s v="RM02142022-44-1"/>
    <x v="874"/>
    <s v="PCS"/>
    <n v="499"/>
    <x v="1983"/>
    <n v="2.4975381148984259E-3"/>
    <n v="63.926271519334314"/>
  </r>
  <r>
    <s v="Trims Raw Materials"/>
    <x v="32"/>
    <s v="CIPL-03517"/>
    <s v="LEVIS"/>
    <s v="RM02142022-44-1"/>
    <x v="874"/>
    <s v="PCS"/>
    <n v="852"/>
    <x v="1984"/>
    <n v="2.2825870377086626E-3"/>
    <n v="99.754764156127777"/>
  </r>
  <r>
    <s v="Trims Raw Materials"/>
    <x v="32"/>
    <s v="CIPL-03517"/>
    <s v="LEVIS"/>
    <s v="RM02142022-44-1"/>
    <x v="874"/>
    <s v="PCS"/>
    <n v="774"/>
    <x v="1985"/>
    <n v="3.1540629064545707E-3"/>
    <n v="125.22124468959582"/>
  </r>
  <r>
    <s v="Trims Raw Materials"/>
    <x v="32"/>
    <s v="CIPL-03517"/>
    <s v="LEVIS"/>
    <s v="RM02142022-44-1"/>
    <x v="874"/>
    <s v="PCS"/>
    <n v="71"/>
    <x v="1986"/>
    <n v="2.9740608535486351E-3"/>
    <n v="10.831158320601952"/>
  </r>
  <r>
    <s v="Trims Raw Materials"/>
    <x v="32"/>
    <s v="CIPL-03517"/>
    <s v="LEVIS"/>
    <s v="RM02142022-44-1"/>
    <x v="874"/>
    <s v="PCS"/>
    <n v="2378"/>
    <x v="1987"/>
    <n v="2.72200884409527E-3"/>
    <n v="332.02293703125855"/>
  </r>
  <r>
    <s v="Trims Raw Materials"/>
    <x v="32"/>
    <s v="CIPL-03517"/>
    <s v="LEVIS"/>
    <s v="RM02142022-44-1"/>
    <x v="874"/>
    <s v="PCS"/>
    <n v="55"/>
    <x v="1988"/>
    <n v="2.4980379992458408E-3"/>
    <n v="7.0473920899585201"/>
  </r>
  <r>
    <s v="Trims Raw Materials"/>
    <x v="32"/>
    <s v="CIPL-03517"/>
    <s v="LEVIS"/>
    <s v="RM02142022-44-1"/>
    <x v="874"/>
    <s v="PCS"/>
    <n v="92"/>
    <x v="1989"/>
    <n v="2.381647315394992E-3"/>
    <n v="11.23911155301634"/>
  </r>
  <r>
    <s v="Trims Raw Materials"/>
    <x v="32"/>
    <s v="CIPL-03517"/>
    <s v="LEVIS"/>
    <s v="RM02142022-44-1"/>
    <x v="874"/>
    <s v="PCS"/>
    <n v="12"/>
    <x v="1990"/>
    <n v="2.8333390476250764E-3"/>
    <n v="1.7440000685715009"/>
  </r>
  <r>
    <s v="Trims Raw Materials"/>
    <x v="32"/>
    <s v="CIPL-03517"/>
    <s v="LEVIS"/>
    <s v="RM02142022-44-1"/>
    <x v="874"/>
    <s v="PCS"/>
    <n v="1663"/>
    <x v="1991"/>
    <n v="2.6087128389881546E-3"/>
    <n v="222.52828945123727"/>
  </r>
  <r>
    <s v="Trims Raw Materials"/>
    <x v="32"/>
    <s v="CIPL-03517"/>
    <s v="LEVIS"/>
    <s v="RM02142022-44-1"/>
    <x v="874"/>
    <s v="PCS"/>
    <n v="290"/>
    <x v="1992"/>
    <n v="2.5985130043554845E-3"/>
    <n v="38.653568771263089"/>
  </r>
  <r>
    <s v="Trims Raw Materials"/>
    <x v="32"/>
    <s v="CIPL-03517"/>
    <s v="LEVIS"/>
    <s v="RM02142022-44-1"/>
    <x v="874"/>
    <s v="PCS"/>
    <n v="82"/>
    <x v="1993"/>
    <n v="2.3811201923558626E-3"/>
    <n v="10.015251855773181"/>
  </r>
  <r>
    <s v="Trims Raw Materials"/>
    <x v="32"/>
    <s v="CIPL-03517"/>
    <s v="LEVIS"/>
    <s v="RM02142022-44-1"/>
    <x v="874"/>
    <s v="PCS"/>
    <n v="59"/>
    <x v="1994"/>
    <n v="2.7196010840718847E-3"/>
    <n v="8.2304564639602411"/>
  </r>
  <r>
    <s v="Trims Raw Materials"/>
    <x v="32"/>
    <s v="CIPL-03517"/>
    <s v="LEVIS"/>
    <s v="RM02142022-44-1"/>
    <x v="874"/>
    <s v="PCS"/>
    <n v="204"/>
    <x v="1995"/>
    <n v="3.1754450007438939E-3"/>
    <n v="33.227790780151757"/>
  </r>
  <r>
    <s v="Trims Raw Materials"/>
    <x v="32"/>
    <s v="CIPL-03517"/>
    <s v="LEVIS"/>
    <s v="RM02142022-44-1"/>
    <x v="874"/>
    <s v="PCS"/>
    <n v="362"/>
    <x v="1996"/>
    <n v="2.8352614449628083E-3"/>
    <n v="52.646364643076545"/>
  </r>
  <r>
    <s v="Trims Raw Materials"/>
    <x v="32"/>
    <s v="CIPL-03517"/>
    <s v="LEVIS"/>
    <s v="RM02142022-44-1"/>
    <x v="874"/>
    <s v="PCS"/>
    <n v="789"/>
    <x v="1997"/>
    <n v="3.175244880268247E-3"/>
    <n v="128.50526821053165"/>
  </r>
  <r>
    <s v="Trims Raw Materials"/>
    <x v="32"/>
    <s v="CIPL-03517"/>
    <s v="LEVIS"/>
    <s v="RM02142022-44-1"/>
    <x v="874"/>
    <s v="PCS"/>
    <n v="128"/>
    <x v="1998"/>
    <n v="2.4947053237312899E-3"/>
    <n v="16.379322281437602"/>
  </r>
  <r>
    <s v="Trims Raw Materials"/>
    <x v="32"/>
    <s v="CIPL-03517"/>
    <s v="LEVIS"/>
    <s v="RM02142022-44-1"/>
    <x v="874"/>
    <s v="PCS"/>
    <n v="653"/>
    <x v="1999"/>
    <n v="3.1009080745830345E-3"/>
    <n v="103.86489297270275"/>
  </r>
  <r>
    <s v="Trims Raw Materials"/>
    <x v="32"/>
    <s v="CIPL-03517"/>
    <s v="LEVIS"/>
    <s v="RM02142022-44-1"/>
    <x v="874"/>
    <s v="PCS"/>
    <n v="937"/>
    <x v="2000"/>
    <n v="3.0620369194128225E-3"/>
    <n v="147.16912859348983"/>
  </r>
  <r>
    <s v="Trims Raw Materials"/>
    <x v="32"/>
    <s v="CIPL-03517"/>
    <s v="LEVIS"/>
    <s v="RM02142022-44-1"/>
    <x v="874"/>
    <s v="PCS"/>
    <n v="742"/>
    <x v="2001"/>
    <n v="3.3053612476904833E-3"/>
    <n v="125.80257804578636"/>
  </r>
  <r>
    <s v="Trims Raw Materials"/>
    <x v="32"/>
    <s v="CIPL-03517"/>
    <s v="LEVIS"/>
    <s v="RM02142022-44-1"/>
    <x v="874"/>
    <s v="PCS"/>
    <n v="172"/>
    <x v="2002"/>
    <n v="3.0622256781553769E-3"/>
    <n v="27.016702816642724"/>
  </r>
  <r>
    <s v="Trims Raw Materials"/>
    <x v="32"/>
    <s v="CIPL-03517"/>
    <s v="LEVIS"/>
    <s v="RM02142022-44-1"/>
    <x v="874"/>
    <s v="PCS"/>
    <n v="12"/>
    <x v="1990"/>
    <n v="2.8333390476250764E-3"/>
    <n v="1.7440000685715009"/>
  </r>
  <r>
    <s v="Trims Raw Materials"/>
    <x v="32"/>
    <s v="CIPL-03517"/>
    <s v="LEVIS"/>
    <s v="RM02142022-44-1"/>
    <x v="874"/>
    <s v="PCS"/>
    <n v="16"/>
    <x v="1990"/>
    <n v="2.8333390476250764E-3"/>
    <n v="2.3253334247620012"/>
  </r>
  <r>
    <s v="Trims Raw Materials"/>
    <x v="32"/>
    <s v="CIPL-03517"/>
    <s v="LEVIS"/>
    <s v="RM02142022-44-1"/>
    <x v="874"/>
    <s v="PCS"/>
    <n v="550"/>
    <x v="2003"/>
    <n v="2.9488416729158209E-3"/>
    <n v="83.191862920103688"/>
  </r>
  <r>
    <s v="Trims Raw Materials"/>
    <x v="32"/>
    <s v="CIPL-03517"/>
    <s v="LEVIS"/>
    <s v="RM02142022-44-1"/>
    <x v="874"/>
    <s v="PCS"/>
    <n v="644"/>
    <x v="2004"/>
    <n v="3.3912385419106292E-3"/>
    <n v="112.02395762099044"/>
  </r>
  <r>
    <s v="Trims Raw Materials"/>
    <x v="32"/>
    <s v="CIPL-03517"/>
    <s v="LEVIS"/>
    <s v="RM02142022-44-1"/>
    <x v="874"/>
    <s v="PCS"/>
    <n v="902"/>
    <x v="2005"/>
    <n v="2.4953046266865727E-3"/>
    <n v="115.45076477327127"/>
  </r>
  <r>
    <s v="Trims Raw Materials"/>
    <x v="32"/>
    <s v="CIPL-03517"/>
    <s v="LEVIS"/>
    <s v="RM02142022-44-1"/>
    <x v="874"/>
    <s v="PCS"/>
    <n v="1610"/>
    <x v="2006"/>
    <n v="2.7220061435634436E-3"/>
    <n v="224.79242989113712"/>
  </r>
  <r>
    <s v="Trims Raw Materials"/>
    <x v="32"/>
    <s v="CIPL-03517"/>
    <s v="LEVIS"/>
    <s v="RM02142022-44-1"/>
    <x v="874"/>
    <s v="PCS"/>
    <n v="836"/>
    <x v="2007"/>
    <n v="2.6024003910949038E-3"/>
    <n v="111.59560672695534"/>
  </r>
  <r>
    <s v="Trims Raw Materials"/>
    <x v="32"/>
    <s v="CIPL-03517"/>
    <s v="LEVIS"/>
    <s v="RM02142022-44-1"/>
    <x v="874"/>
    <s v="PCS"/>
    <n v="246"/>
    <x v="2008"/>
    <n v="2.83535968594174E-3"/>
    <n v="35.77749848274167"/>
  </r>
  <r>
    <s v="Trims Raw Materials"/>
    <x v="32"/>
    <s v="CIPL-03517"/>
    <s v="LEVIS"/>
    <s v="RM02142022-44-1"/>
    <x v="874"/>
    <s v="PCS"/>
    <n v="434"/>
    <x v="2009"/>
    <n v="2.7222411869978497E-3"/>
    <n v="60.601452675157056"/>
  </r>
  <r>
    <s v="Trims Raw Materials"/>
    <x v="32"/>
    <s v="CIPL-03517"/>
    <s v="LEVIS"/>
    <s v="RM02142022-44-1"/>
    <x v="874"/>
    <s v="PCS"/>
    <n v="19"/>
    <x v="2010"/>
    <n v="2.2708571498971067E-3"/>
    <n v="2.2131462858480448"/>
  </r>
  <r>
    <s v="Trims Raw Materials"/>
    <x v="32"/>
    <s v="CIPL-03517"/>
    <s v="LEVIS"/>
    <s v="RM02142022-44-1"/>
    <x v="874"/>
    <s v="PCS"/>
    <n v="8316"/>
    <x v="2011"/>
    <n v="2.7219928374465161E-3"/>
    <n v="1161.0960924362053"/>
  </r>
  <r>
    <s v="Trims Raw Materials"/>
    <x v="32"/>
    <s v="CIPL-03517"/>
    <s v="LEVIS"/>
    <s v="RM02142022-44-1"/>
    <x v="874"/>
    <s v="PCS"/>
    <n v="113"/>
    <x v="2012"/>
    <n v="3.0546043078261962E-3"/>
    <n v="17.705170286784359"/>
  </r>
  <r>
    <s v="Trims Raw Materials"/>
    <x v="32"/>
    <s v="CIPL-03517"/>
    <s v="LEVIS"/>
    <s v="RM02142022-44-1"/>
    <x v="874"/>
    <s v="PCS"/>
    <n v="349"/>
    <x v="2013"/>
    <n v="2.9488489238440451E-3"/>
    <n v="52.789148274421571"/>
  </r>
  <r>
    <s v="Trims Raw Materials"/>
    <x v="32"/>
    <s v="CIPL-03517"/>
    <s v="LEVIS"/>
    <s v="RM02142022-44-1"/>
    <x v="874"/>
    <s v="PCS"/>
    <n v="300"/>
    <x v="2014"/>
    <n v="2.9486609176336766E-3"/>
    <n v="45.374598275290111"/>
  </r>
  <r>
    <s v="Trims Raw Materials"/>
    <x v="32"/>
    <s v="CIPL-03517"/>
    <s v="LEVIS"/>
    <s v="RM02142022-44-1"/>
    <x v="874"/>
    <s v="PCS"/>
    <n v="17"/>
    <x v="2015"/>
    <n v="2.7251516949293821E-3"/>
    <n v="2.3763275788137994"/>
  </r>
  <r>
    <s v="Trims Raw Materials"/>
    <x v="32"/>
    <s v="CIPL-03517"/>
    <s v="LEVIS"/>
    <s v="RM02142022-44-1"/>
    <x v="874"/>
    <s v="PCS"/>
    <n v="257"/>
    <x v="2016"/>
    <n v="2.9484210828040593E-3"/>
    <n v="38.867744218280642"/>
  </r>
  <r>
    <s v="Trims Raw Materials"/>
    <x v="32"/>
    <s v="CIPL-03517"/>
    <s v="LEVIS"/>
    <s v="RM02142022-44-1"/>
    <x v="874"/>
    <s v="PCS"/>
    <n v="53"/>
    <x v="2017"/>
    <n v="2.2546663589840068E-3"/>
    <n v="6.1294973170261526"/>
  </r>
  <r>
    <s v="Trims Raw Materials"/>
    <x v="32"/>
    <s v="CIPL-03517"/>
    <s v="LEVIS"/>
    <s v="RM02142022-44-1"/>
    <x v="874"/>
    <s v="PCS"/>
    <n v="828"/>
    <x v="2018"/>
    <n v="2.6085737837402497E-3"/>
    <n v="110.78989909293692"/>
  </r>
  <r>
    <s v="Trims Raw Materials"/>
    <x v="32"/>
    <s v="CIPL-03517"/>
    <s v="LEVIS"/>
    <s v="RM02142022-44-1"/>
    <x v="874"/>
    <s v="PCS"/>
    <n v="179"/>
    <x v="2019"/>
    <n v="2.6081270543266413E-3"/>
    <n v="23.946854742724472"/>
  </r>
  <r>
    <s v="Trims Raw Materials"/>
    <x v="32"/>
    <s v="CIPL-03517"/>
    <s v="LEVIS"/>
    <s v="RM02142022-44-1"/>
    <x v="874"/>
    <s v="PCS"/>
    <n v="133"/>
    <x v="2020"/>
    <n v="3.1439187532808529E-3"/>
    <n v="21.448141194186356"/>
  </r>
  <r>
    <s v="Trims Raw Materials"/>
    <x v="32"/>
    <s v="CIPL-03517"/>
    <s v="LEVIS"/>
    <s v="RM02142022-44-1"/>
    <x v="874"/>
    <s v="PCS"/>
    <n v="8"/>
    <x v="2021"/>
    <n v="2.6096543859704655E-3"/>
    <n v="1.0708772350877638"/>
  </r>
  <r>
    <s v="Trims Raw Materials"/>
    <x v="32"/>
    <s v="CIPL-03517"/>
    <s v="LEVIS"/>
    <s v="RM02142022-44-1"/>
    <x v="874"/>
    <s v="PCS"/>
    <n v="17"/>
    <x v="2022"/>
    <n v="2.2807063541254485E-3"/>
    <n v="1.9887720080201325"/>
  </r>
  <r>
    <s v="Trims Raw Materials"/>
    <x v="32"/>
    <s v="CIPL-03517"/>
    <s v="LEVIS"/>
    <s v="RM02142022-44-1"/>
    <x v="874"/>
    <s v="PCS"/>
    <n v="24"/>
    <x v="2023"/>
    <n v="2.3942543414141731E-3"/>
    <n v="2.9474621041939404"/>
  </r>
  <r>
    <s v="Trims Raw Materials"/>
    <x v="32"/>
    <s v="CIPL-03517"/>
    <s v="LEVIS"/>
    <s v="RM02142022-44-1"/>
    <x v="874"/>
    <s v="PCS"/>
    <n v="977"/>
    <x v="2024"/>
    <n v="2.7211532910122213E-3"/>
    <n v="136.36856676531895"/>
  </r>
  <r>
    <s v="Trims Raw Materials"/>
    <x v="32"/>
    <s v="CIPL-03517"/>
    <s v="LEVIS"/>
    <s v="RM02142022-44-1"/>
    <x v="874"/>
    <s v="PCS"/>
    <n v="3759"/>
    <x v="2025"/>
    <n v="2.7220091332583614E-3"/>
    <n v="524.84203233191818"/>
  </r>
  <r>
    <s v="Trims Raw Materials"/>
    <x v="32"/>
    <s v="CIPL-03517"/>
    <s v="LEVIS"/>
    <s v="RM02142022-44-1"/>
    <x v="874"/>
    <s v="PCS"/>
    <n v="842"/>
    <x v="2026"/>
    <n v="2.9718358056725078E-3"/>
    <n v="128.35228574837623"/>
  </r>
  <r>
    <s v="Trims Raw Materials"/>
    <x v="32"/>
    <s v="CIPL-03517"/>
    <s v="LEVIS"/>
    <s v="RM02142022-44-1"/>
    <x v="874"/>
    <s v="PCS"/>
    <n v="4122"/>
    <x v="2027"/>
    <n v="2.7219851112555318E-3"/>
    <n v="575.52002262859526"/>
  </r>
  <r>
    <s v="Trims Raw Materials"/>
    <x v="32"/>
    <s v="CIPL-03517"/>
    <s v="LEVIS"/>
    <s v="RM02142022-44-1"/>
    <x v="874"/>
    <s v="PCS"/>
    <n v="436"/>
    <x v="2028"/>
    <n v="1.8711073736368405E-3"/>
    <n v="41.845802814905667"/>
  </r>
  <r>
    <s v="Trims Raw Materials"/>
    <x v="32"/>
    <s v="CIPL-03517"/>
    <s v="LEVIS"/>
    <s v="RM02142022-44-1"/>
    <x v="874"/>
    <s v="PCS"/>
    <n v="355"/>
    <x v="2029"/>
    <n v="2.4951866483162275E-3"/>
    <n v="45.435791260152257"/>
  </r>
  <r>
    <s v="Trims Raw Materials"/>
    <x v="32"/>
    <s v="CIPL-03517"/>
    <s v="LEVIS"/>
    <s v="RM02142022-44-1"/>
    <x v="874"/>
    <s v="PCS"/>
    <n v="792"/>
    <x v="2030"/>
    <n v="2.9485705399926033E-3"/>
    <n v="119.78526786767412"/>
  </r>
  <r>
    <s v="Trims Raw Materials"/>
    <x v="32"/>
    <s v="CIPL-03517"/>
    <s v="LEVIS"/>
    <s v="RM02142022-44-1"/>
    <x v="874"/>
    <s v="PCS"/>
    <n v="1438"/>
    <x v="2031"/>
    <n v="2.8352056790157966E-3"/>
    <n v="209.12702576642474"/>
  </r>
  <r>
    <s v="Trims Raw Materials"/>
    <x v="32"/>
    <s v="CIPL-03517"/>
    <s v="LEVIS"/>
    <s v="RM02142022-44-1"/>
    <x v="874"/>
    <s v="PCS"/>
    <n v="156"/>
    <x v="2032"/>
    <n v="2.6090171077321326E-3"/>
    <n v="20.877006668806207"/>
  </r>
  <r>
    <s v="Trims Raw Materials"/>
    <x v="32"/>
    <s v="CIPL-03517"/>
    <s v="LEVIS"/>
    <s v="RM02142022-44-1"/>
    <x v="874"/>
    <s v="PCS"/>
    <n v="20"/>
    <x v="323"/>
    <n v="2.3859697243158538E-3"/>
    <n v="2.4477193944863171"/>
  </r>
  <r>
    <s v="Trims Raw Materials"/>
    <x v="32"/>
    <s v="CIPL-03517"/>
    <s v="LEVIS"/>
    <s v="RM02142022-44-1"/>
    <x v="874"/>
    <s v="PCS"/>
    <n v="2821"/>
    <x v="2033"/>
    <n v="2.4953583870872772E-3"/>
    <n v="361.07940600997324"/>
  </r>
  <r>
    <s v="Trims Raw Materials"/>
    <x v="32"/>
    <s v="CIPL-03517"/>
    <s v="LEVIS"/>
    <s v="RM02142022-44-1"/>
    <x v="874"/>
    <s v="PCS"/>
    <n v="588"/>
    <x v="2034"/>
    <n v="2.9726558739315012E-3"/>
    <n v="89.657921653871725"/>
  </r>
  <r>
    <s v="Trims Raw Materials"/>
    <x v="32"/>
    <s v="CIPL-03517"/>
    <s v="LEVIS"/>
    <s v="RM02142022-44-1"/>
    <x v="874"/>
    <s v="PCS"/>
    <n v="24"/>
    <x v="2035"/>
    <n v="2.6842159398553357E-3"/>
    <n v="3.3044211825565277"/>
  </r>
  <r>
    <s v="Trims Raw Materials"/>
    <x v="32"/>
    <s v="CIPL-03517"/>
    <s v="LEVIS"/>
    <s v="RM02142022-44-1"/>
    <x v="874"/>
    <s v="PCS"/>
    <n v="858"/>
    <x v="2036"/>
    <n v="3.4209095833673893E-3"/>
    <n v="150.55514042252923"/>
  </r>
  <r>
    <s v="Trims Raw Materials"/>
    <x v="32"/>
    <s v="CIPL-03517"/>
    <s v="LEVIS"/>
    <s v="RM02142022-44-1"/>
    <x v="874"/>
    <s v="PCS"/>
    <n v="1650"/>
    <x v="2037"/>
    <n v="2.4953869217743791E-3"/>
    <n v="211.19738842092772"/>
  </r>
  <r>
    <s v="Trims Raw Materials"/>
    <x v="32"/>
    <s v="CIPL-03517"/>
    <s v="LEVIS"/>
    <s v="RM02142022-44-1"/>
    <x v="874"/>
    <s v="PCS"/>
    <n v="1468"/>
    <x v="2038"/>
    <n v="2.7220046292901747E-3"/>
    <n v="204.96590279579797"/>
  </r>
  <r>
    <s v="Trims Raw Materials"/>
    <x v="32"/>
    <s v="CIPL-03517"/>
    <s v="LEVIS"/>
    <s v="RM02142022-44-1"/>
    <x v="874"/>
    <s v="PCS"/>
    <n v="25"/>
    <x v="1811"/>
    <n v="2.6086602319186666E-3"/>
    <n v="3.3452165057979664"/>
  </r>
  <r>
    <s v="Trims Raw Materials"/>
    <x v="32"/>
    <s v="CIPL-03517"/>
    <s v="LEVIS"/>
    <s v="RM02142022-44-1"/>
    <x v="874"/>
    <s v="PCS"/>
    <n v="2042"/>
    <x v="2039"/>
    <n v="2.721995741236112E-3"/>
    <n v="285.10831530360412"/>
  </r>
  <r>
    <s v="Trims Raw Materials"/>
    <x v="32"/>
    <s v="CIPL-03517"/>
    <s v="LEVIS"/>
    <s v="RM02142022-44-1"/>
    <x v="874"/>
    <s v="PCS"/>
    <n v="97"/>
    <x v="2040"/>
    <n v="2.9496653206963173E-3"/>
    <n v="14.67611753610754"/>
  </r>
  <r>
    <s v="Trims Raw Materials"/>
    <x v="32"/>
    <s v="CIPL-03517"/>
    <s v="LEVIS"/>
    <s v="RM02142022-44-1"/>
    <x v="874"/>
    <s v="PCS"/>
    <n v="17"/>
    <x v="323"/>
    <n v="2.3859697243158538E-3"/>
    <n v="2.0805614853133694"/>
  </r>
  <r>
    <s v="Trims Raw Materials"/>
    <x v="32"/>
    <s v="CIPL-03517"/>
    <s v="LEVIS"/>
    <s v="RM02142022-44-1"/>
    <x v="874"/>
    <s v="PCS"/>
    <n v="22"/>
    <x v="2041"/>
    <n v="3.2535950786125281E-3"/>
    <n v="3.6715790917294755"/>
  </r>
  <r>
    <s v="Trims Raw Materials"/>
    <x v="32"/>
    <s v="CIPL-03517"/>
    <s v="LEVIS"/>
    <s v="RM02142022-44-1"/>
    <x v="874"/>
    <s v="PCS"/>
    <n v="56"/>
    <x v="2021"/>
    <n v="2.6096543859704655E-3"/>
    <n v="7.4961406456143465"/>
  </r>
  <r>
    <s v="Trims Raw Materials"/>
    <x v="32"/>
    <s v="CIPL-03517"/>
    <s v="LEVIS"/>
    <s v="RM02142022-44-1"/>
    <x v="874"/>
    <s v="PCS"/>
    <n v="43"/>
    <x v="2042"/>
    <n v="2.7235197046938716E-3"/>
    <n v="6.0071113473018354"/>
  </r>
  <r>
    <s v="Trims Raw Materials"/>
    <x v="32"/>
    <s v="CIPL-03517"/>
    <s v="LEVIS"/>
    <s v="RM02142022-44-1"/>
    <x v="874"/>
    <s v="PCS"/>
    <n v="16586"/>
    <x v="2043"/>
    <n v="2.7219897179478997E-3"/>
    <n v="2315.7669214618836"/>
  </r>
  <r>
    <s v="Trims Raw Materials"/>
    <x v="32"/>
    <s v="CIPL-03517"/>
    <s v="LEVIS"/>
    <s v="RM02142022-44-1"/>
    <x v="874"/>
    <s v="PCS"/>
    <n v="211"/>
    <x v="2044"/>
    <n v="2.0834830412568535E-3"/>
    <n v="22.549614921705196"/>
  </r>
  <r>
    <s v="Trims Raw Materials"/>
    <x v="32"/>
    <s v="CIPL-03517"/>
    <s v="LEVIS"/>
    <s v="RM02142022-44-1"/>
    <x v="874"/>
    <s v="PCS"/>
    <n v="2939"/>
    <x v="2045"/>
    <n v="2.7406719831507193E-3"/>
    <n v="413.16483495848001"/>
  </r>
  <r>
    <s v="Trims Raw Materials"/>
    <x v="32"/>
    <s v="CIPL-03517"/>
    <s v="LEVIS"/>
    <s v="RM02142022-44-1"/>
    <x v="874"/>
    <s v="PCS"/>
    <n v="15"/>
    <x v="1800"/>
    <n v="2.6113113093901288E-3"/>
    <n v="2.0091696696408521"/>
  </r>
  <r>
    <s v="Trims Raw Materials"/>
    <x v="32"/>
    <s v="CIPL-03517"/>
    <s v="LEVIS"/>
    <s v="RM02142022-44-1"/>
    <x v="874"/>
    <s v="PCS"/>
    <n v="550"/>
    <x v="1952"/>
    <n v="2.8353273557286734E-3"/>
    <n v="79.989430045650764"/>
  </r>
  <r>
    <s v="Trims Raw Materials"/>
    <x v="32"/>
    <s v="CIPL-03517"/>
    <s v="LEVIS"/>
    <s v="RM02142022-44-1"/>
    <x v="874"/>
    <s v="PCS"/>
    <n v="879"/>
    <x v="2046"/>
    <n v="2.3932081610980027E-4"/>
    <n v="10.790362997360514"/>
  </r>
  <r>
    <s v="Trims Raw Materials"/>
    <x v="32"/>
    <s v="CIPL-03517"/>
    <s v="LEVIS"/>
    <s v="RM02142022-44-1"/>
    <x v="874"/>
    <s v="PCS"/>
    <n v="425"/>
    <x v="1811"/>
    <n v="2.6086602319186666E-3"/>
    <n v="56.868680598565426"/>
  </r>
  <r>
    <s v="Trims Raw Materials"/>
    <x v="32"/>
    <s v="CIPL-03517"/>
    <s v="LEVIS"/>
    <s v="RM02142022-44-1"/>
    <x v="874"/>
    <s v="PCS"/>
    <n v="321"/>
    <x v="2047"/>
    <n v="2.2825281500789001E-3"/>
    <n v="37.582691536175332"/>
  </r>
  <r>
    <s v="Trims Raw Materials"/>
    <x v="32"/>
    <s v="CIPL-03517"/>
    <s v="LEVIS"/>
    <s v="RM02142022-44-1"/>
    <x v="874"/>
    <s v="PCS"/>
    <n v="1424"/>
    <x v="2048"/>
    <n v="2.8352938449179386E-3"/>
    <n v="207.09745843516313"/>
  </r>
  <r>
    <s v="Trims Raw Materials"/>
    <x v="32"/>
    <s v="CIPL-03517"/>
    <s v="LEVIS"/>
    <s v="RM02142022-44-1"/>
    <x v="874"/>
    <s v="PCS"/>
    <n v="1648"/>
    <x v="2049"/>
    <n v="2.7219793158520418E-3"/>
    <n v="230.09582191252417"/>
  </r>
  <r>
    <s v="Trims Raw Materials"/>
    <x v="32"/>
    <s v="CIPL-03517"/>
    <s v="LEVIS"/>
    <s v="RM02142022-44-1"/>
    <x v="874"/>
    <s v="PCS"/>
    <n v="448"/>
    <x v="2050"/>
    <n v="2.381975355357736E-3"/>
    <n v="54.737124959200266"/>
  </r>
  <r>
    <s v="Trims Raw Materials"/>
    <x v="32"/>
    <s v="CIPL-03517"/>
    <s v="LEVIS"/>
    <s v="RM02142022-44-1"/>
    <x v="874"/>
    <s v="PCS"/>
    <n v="351"/>
    <x v="2051"/>
    <n v="2.6085922555732451E-3"/>
    <n v="46.965615881706213"/>
  </r>
  <r>
    <s v="Trims Raw Materials"/>
    <x v="32"/>
    <s v="CIPL-03517"/>
    <s v="LEVIS"/>
    <s v="RM02142022-44-1"/>
    <x v="874"/>
    <s v="PCS"/>
    <n v="859"/>
    <x v="2052"/>
    <n v="2.9104756803984815E-3"/>
    <n v="128.24009860946231"/>
  </r>
  <r>
    <s v="Trims Raw Materials"/>
    <x v="32"/>
    <s v="CIPL-03517"/>
    <s v="LEVIS"/>
    <s v="RM02142022-44-1"/>
    <x v="874"/>
    <s v="PCS"/>
    <n v="32"/>
    <x v="2021"/>
    <n v="2.6096543859704655E-3"/>
    <n v="4.2835089403510551"/>
  </r>
  <r>
    <s v="Trims Raw Materials"/>
    <x v="32"/>
    <s v="CIPL-03517"/>
    <s v="LEVIS"/>
    <s v="RM02142022-44-1"/>
    <x v="874"/>
    <s v="PCS"/>
    <n v="899"/>
    <x v="2053"/>
    <n v="2.6086867721825638E-3"/>
    <n v="120.29520940819212"/>
  </r>
  <r>
    <s v="Trims Raw Materials"/>
    <x v="32"/>
    <s v="CIPL-03517"/>
    <s v="LEVIS"/>
    <s v="RM02142022-44-1"/>
    <x v="874"/>
    <s v="PCS"/>
    <n v="568"/>
    <x v="2054"/>
    <n v="2.6086042232396941E-3"/>
    <n v="76.001687198800184"/>
  </r>
  <r>
    <s v="Trims Raw Materials"/>
    <x v="32"/>
    <s v="CIPL-03517"/>
    <s v="LEVIS"/>
    <s v="RM02142022-44-1"/>
    <x v="874"/>
    <s v="PCS"/>
    <n v="820"/>
    <x v="2055"/>
    <n v="3.0001629470487864E-3"/>
    <n v="126.19013361657998"/>
  </r>
  <r>
    <s v="Trims Raw Materials"/>
    <x v="32"/>
    <s v="CIPL-03517"/>
    <s v="LEVIS"/>
    <s v="RM02142022-44-1"/>
    <x v="874"/>
    <s v="PCS"/>
    <n v="813"/>
    <x v="2056"/>
    <n v="2.6085232758869307E-3"/>
    <n v="108.78072942329605"/>
  </r>
  <r>
    <s v="Trims Raw Materials"/>
    <x v="32"/>
    <s v="CIPL-03517"/>
    <s v="LEVIS"/>
    <s v="RM02142022-44-1"/>
    <x v="874"/>
    <s v="PCS"/>
    <n v="546"/>
    <x v="2057"/>
    <n v="3.2861707558342894E-3"/>
    <n v="92.034249232685511"/>
  </r>
  <r>
    <s v="Trims Raw Materials"/>
    <x v="32"/>
    <s v="CIPL-03517"/>
    <s v="LEVIS"/>
    <s v="RM02142022-44-1"/>
    <x v="874"/>
    <s v="PCS"/>
    <n v="338"/>
    <x v="2058"/>
    <n v="2.1824328592731307E-3"/>
    <n v="37.837662306434325"/>
  </r>
  <r>
    <s v="Trims Raw Materials"/>
    <x v="32"/>
    <s v="CIPL-03517"/>
    <s v="LEVIS"/>
    <s v="RM02142022-44-1"/>
    <x v="874"/>
    <s v="PCS"/>
    <n v="800"/>
    <x v="2059"/>
    <n v="3.539685501427749E-3"/>
    <n v="145.25174840114218"/>
  </r>
  <r>
    <s v="Trims Raw Materials"/>
    <x v="32"/>
    <s v="CIPL-03517"/>
    <s v="LEVIS"/>
    <s v="RM02142022-44-1"/>
    <x v="874"/>
    <s v="PCS"/>
    <n v="1033"/>
    <x v="2060"/>
    <n v="2.9487783298256598E-3"/>
    <n v="156.2460880147099"/>
  </r>
  <r>
    <s v="Trims Raw Materials"/>
    <x v="32"/>
    <s v="CIPL-03517"/>
    <s v="LEVIS"/>
    <s v="RM02142022-44-1"/>
    <x v="874"/>
    <s v="PCS"/>
    <n v="45"/>
    <x v="2061"/>
    <n v="3.2696622148032073E-3"/>
    <n v="7.5471347996661446"/>
  </r>
  <r>
    <s v="Trims Raw Materials"/>
    <x v="32"/>
    <s v="CIPL-03517"/>
    <s v="LEVIS"/>
    <s v="RM02142022-44-1"/>
    <x v="874"/>
    <s v="PCS"/>
    <n v="194"/>
    <x v="2062"/>
    <n v="2.778506839613522E-3"/>
    <n v="27.649030326885022"/>
  </r>
  <r>
    <s v="Trims Raw Materials"/>
    <x v="32"/>
    <s v="CIPL-03517"/>
    <s v="LEVIS"/>
    <s v="RM02142022-44-1"/>
    <x v="874"/>
    <s v="PCS"/>
    <n v="554"/>
    <x v="2063"/>
    <n v="2.8353129997134847E-3"/>
    <n v="80.570763401841276"/>
  </r>
  <r>
    <s v="Trims Raw Materials"/>
    <x v="32"/>
    <s v="CIPL-03517"/>
    <s v="LEVIS"/>
    <s v="RM02142022-44-1"/>
    <x v="874"/>
    <s v="PCS"/>
    <n v="17"/>
    <x v="2064"/>
    <n v="2.6081923947178206E-3"/>
    <n v="2.274339270710203"/>
  </r>
  <r>
    <s v="Trims Raw Materials"/>
    <x v="32"/>
    <s v="CIPL-03517"/>
    <s v="LEVIS"/>
    <s v="RM02142022-44-1"/>
    <x v="874"/>
    <s v="PCS"/>
    <n v="27"/>
    <x v="2065"/>
    <n v="3.173928861667077E-3"/>
    <n v="4.3956960792650106"/>
  </r>
  <r>
    <s v="Trims Raw Materials"/>
    <x v="32"/>
    <s v="CIPL-03517"/>
    <s v="LEVIS"/>
    <s v="RM02142022-44-1"/>
    <x v="874"/>
    <s v="PCS"/>
    <n v="1336"/>
    <x v="2066"/>
    <n v="2.3231653815226098E-3"/>
    <n v="159.2037489497142"/>
  </r>
  <r>
    <s v="Trims Raw Materials"/>
    <x v="32"/>
    <s v="CIPL-03517"/>
    <s v="LEVIS"/>
    <s v="RM02142022-44-1"/>
    <x v="874"/>
    <s v="PCS"/>
    <n v="323"/>
    <x v="2067"/>
    <n v="2.4961576966204303E-3"/>
    <n v="41.356258936008395"/>
  </r>
  <r>
    <s v="Trims Raw Materials"/>
    <x v="32"/>
    <s v="CIPL-03517"/>
    <s v="LEVIS"/>
    <s v="RM02142022-44-1"/>
    <x v="874"/>
    <s v="PCS"/>
    <n v="800"/>
    <x v="1951"/>
    <n v="3.1753280414436825E-3"/>
    <n v="130.30026243315496"/>
  </r>
  <r>
    <s v="Trims Raw Materials"/>
    <x v="32"/>
    <s v="CIPL-03517"/>
    <s v="LEVIS"/>
    <s v="RM02142022-44-1"/>
    <x v="874"/>
    <s v="PCS"/>
    <n v="615"/>
    <x v="2068"/>
    <n v="2.7222039402086027E-3"/>
    <n v="85.874155423228288"/>
  </r>
  <r>
    <s v="Trims Raw Materials"/>
    <x v="32"/>
    <s v="CIPL-03517"/>
    <s v="LEVIS"/>
    <s v="RM02142022-44-1"/>
    <x v="874"/>
    <s v="PCS"/>
    <n v="100"/>
    <x v="2069"/>
    <n v="2.5410577563963845E-3"/>
    <n v="13.034105775639638"/>
  </r>
  <r>
    <s v="Trims Raw Materials"/>
    <x v="32"/>
    <s v="CIPL-03517"/>
    <s v="LEVIS"/>
    <s v="RM02142022-44-1"/>
    <x v="874"/>
    <s v="PCS"/>
    <n v="253"/>
    <x v="2070"/>
    <n v="3.0618373010324659E-3"/>
    <n v="39.734644837161213"/>
  </r>
  <r>
    <s v="Trims Raw Materials"/>
    <x v="32"/>
    <s v="CIPL-03517"/>
    <s v="LEVIS"/>
    <s v="RM04062022-20-1"/>
    <x v="857"/>
    <s v="PCS"/>
    <n v="138"/>
    <x v="2071"/>
    <n v="2.5948861554908531E-3"/>
    <n v="18.368094289457737"/>
  </r>
  <r>
    <s v="Trims Raw Materials"/>
    <x v="32"/>
    <s v="CIPL-03517"/>
    <s v="LEVIS"/>
    <s v="RM04062022-20-1"/>
    <x v="857"/>
    <s v="PCS"/>
    <n v="484"/>
    <x v="1990"/>
    <n v="2.8333390476250764E-3"/>
    <n v="70.341336099050537"/>
  </r>
  <r>
    <s v="Trims Raw Materials"/>
    <x v="32"/>
    <s v="CIPL-03517"/>
    <s v="LEVIS"/>
    <s v="RM04062022-20-1"/>
    <x v="857"/>
    <s v="PCS"/>
    <n v="152"/>
    <x v="2072"/>
    <n v="2.5952653141681219E-3"/>
    <n v="20.234480327753555"/>
  </r>
  <r>
    <s v="Trims Raw Materials"/>
    <x v="32"/>
    <s v="CIPL-03520"/>
    <s v="LEVIS"/>
    <s v="RM02152022-14-1"/>
    <x v="857"/>
    <s v="PCS"/>
    <n v="49"/>
    <x v="2073"/>
    <n v="2.4955295585956639E-3"/>
    <n v="6.2722809483711881"/>
  </r>
  <r>
    <s v="Trims Raw Materials"/>
    <x v="32"/>
    <s v="CIPL-03520"/>
    <s v="LEVIS"/>
    <s v="RM02152022-14-1"/>
    <x v="857"/>
    <s v="PCS"/>
    <n v="26"/>
    <x v="2074"/>
    <n v="2.6077425512554685E-3"/>
    <n v="3.4778013063326423"/>
  </r>
  <r>
    <s v="Trims Raw Materials"/>
    <x v="32"/>
    <s v="CIPL-03520"/>
    <s v="LEVIS"/>
    <s v="RM02152022-14-1"/>
    <x v="857"/>
    <s v="PCS"/>
    <n v="191"/>
    <x v="2075"/>
    <n v="2.3818057282873795E-3"/>
    <n v="23.334924894102887"/>
  </r>
  <r>
    <s v="Trims Raw Materials"/>
    <x v="32"/>
    <s v="CIPL-03520"/>
    <s v="LEVIS"/>
    <s v="RM02152022-14-1"/>
    <x v="857"/>
    <s v="PCS"/>
    <n v="435"/>
    <x v="2076"/>
    <n v="2.6085688154541338E-3"/>
    <n v="58.204727434722543"/>
  </r>
  <r>
    <s v="Trims Raw Materials"/>
    <x v="32"/>
    <s v="CIPL-03520"/>
    <s v="LEVIS"/>
    <s v="RM02152022-14-1"/>
    <x v="857"/>
    <s v="PCS"/>
    <n v="12"/>
    <x v="2077"/>
    <n v="2.6013697688721461E-3"/>
    <n v="1.6012164372264657"/>
  </r>
  <r>
    <s v="Trims Raw Materials"/>
    <x v="32"/>
    <s v="CIPL-03520"/>
    <s v="LEVIS"/>
    <s v="RM02152022-14-1"/>
    <x v="857"/>
    <s v="PCS"/>
    <n v="351"/>
    <x v="2078"/>
    <n v="2.4952983465364046E-3"/>
    <n v="44.925849719634279"/>
  </r>
  <r>
    <s v="Trims Raw Materials"/>
    <x v="32"/>
    <s v="CIPL-03520"/>
    <s v="LEVIS"/>
    <s v="RM02152022-14-1"/>
    <x v="857"/>
    <s v="PCS"/>
    <n v="19"/>
    <x v="2079"/>
    <n v="2.6057300936607355E-3"/>
    <n v="2.5395088717795549"/>
  </r>
  <r>
    <s v="Trims Raw Materials"/>
    <x v="32"/>
    <s v="CIPL-03520"/>
    <s v="LEVIS"/>
    <s v="RM02152022-14-1"/>
    <x v="857"/>
    <s v="PCS"/>
    <n v="25"/>
    <x v="2080"/>
    <n v="2.4973149781172608E-3"/>
    <n v="3.2024328744529318"/>
  </r>
  <r>
    <s v="Trims Raw Materials"/>
    <x v="32"/>
    <s v="CIPL-03520"/>
    <s v="LEVIS"/>
    <s v="RM02152022-14-1"/>
    <x v="857"/>
    <s v="PCS"/>
    <n v="10"/>
    <x v="2081"/>
    <n v="2.5052682105316465E-3"/>
    <n v="1.2850526821053165"/>
  </r>
  <r>
    <s v="Trims Raw Materials"/>
    <x v="32"/>
    <s v="CIPL-03520"/>
    <s v="LEVIS"/>
    <s v="RM02152022-14-1"/>
    <x v="857"/>
    <s v="PCS"/>
    <n v="611"/>
    <x v="2082"/>
    <n v="2.4953103990799194E-3"/>
    <n v="78.204634653837829"/>
  </r>
  <r>
    <s v="Trims Raw Materials"/>
    <x v="32"/>
    <s v="CIPL-03532"/>
    <s v="LEVIS"/>
    <s v="RM06152022-14-1"/>
    <x v="875"/>
    <s v="PCS"/>
    <n v="3500"/>
    <x v="2083"/>
    <n v="1.2745054944053853E-3"/>
    <n v="228.81076923041886"/>
  </r>
  <r>
    <s v="Trims Raw Materials"/>
    <x v="32"/>
    <s v="CIPL-03532"/>
    <s v="LEVIS"/>
    <s v="RM06152022-14-1"/>
    <x v="875"/>
    <s v="PCS"/>
    <n v="3500"/>
    <x v="2083"/>
    <n v="1.2745054944053853E-3"/>
    <n v="228.81076923041886"/>
  </r>
  <r>
    <s v="Trims Raw Materials"/>
    <x v="32"/>
    <s v="CIPL-03532"/>
    <s v="LEVIS"/>
    <s v="RM06152022-14-1"/>
    <x v="875"/>
    <s v="PCS"/>
    <n v="3500"/>
    <x v="2083"/>
    <n v="1.2745054944053853E-3"/>
    <n v="228.81076923041886"/>
  </r>
  <r>
    <s v="Trims Raw Materials"/>
    <x v="32"/>
    <s v="CIPL-03532"/>
    <s v="LEVIS"/>
    <s v="RM06152022-14-1"/>
    <x v="875"/>
    <s v="PCS"/>
    <n v="600"/>
    <x v="2083"/>
    <n v="1.2745054944053853E-3"/>
    <n v="39.224703296643234"/>
  </r>
  <r>
    <s v="Trims Raw Materials"/>
    <x v="32"/>
    <s v="CIPL-03532"/>
    <s v="LEVIS"/>
    <s v="RM06152022-14-1"/>
    <x v="875"/>
    <s v="PCS"/>
    <n v="300"/>
    <x v="2084"/>
    <n v="1.2228094837118751E-3"/>
    <n v="18.816842845113563"/>
  </r>
  <r>
    <s v="Trims Raw Materials"/>
    <x v="32"/>
    <s v="CIPL-03532"/>
    <s v="LEVIS"/>
    <s v="RM06152022-14-1"/>
    <x v="875"/>
    <s v="PCS"/>
    <n v="400"/>
    <x v="2085"/>
    <n v="1.2228094837118753E-3"/>
    <n v="25.089123793484752"/>
  </r>
  <r>
    <s v="Trims Raw Materials"/>
    <x v="32"/>
    <s v="CIPL-03532"/>
    <s v="LEVIS"/>
    <s v="RM06152022-14-1"/>
    <x v="875"/>
    <s v="PCS"/>
    <n v="4000"/>
    <x v="2086"/>
    <n v="1.2745054944053851E-3"/>
    <n v="261.49802197762153"/>
  </r>
  <r>
    <s v="Trims Raw Materials"/>
    <x v="32"/>
    <s v="CIPL-03532"/>
    <s v="LEVIS"/>
    <s v="RM06152022-14-1"/>
    <x v="875"/>
    <s v="PCS"/>
    <n v="600"/>
    <x v="2083"/>
    <n v="1.2745054944053853E-3"/>
    <n v="39.224703296643234"/>
  </r>
  <r>
    <s v="Trims Raw Materials"/>
    <x v="32"/>
    <s v="CIPL-03532"/>
    <s v="LEVIS"/>
    <s v="RM06152022-14-1"/>
    <x v="875"/>
    <s v="PCS"/>
    <n v="300"/>
    <x v="2084"/>
    <n v="1.2228094837118751E-3"/>
    <n v="18.816842845113563"/>
  </r>
  <r>
    <s v="Trims Raw Materials"/>
    <x v="32"/>
    <s v="CIPL-03532"/>
    <s v="LEVIS"/>
    <s v="RM06152022-14-1"/>
    <x v="875"/>
    <s v="PCS"/>
    <n v="700"/>
    <x v="2086"/>
    <n v="1.2745054944053851E-3"/>
    <n v="45.762153846083763"/>
  </r>
  <r>
    <s v="Trims Raw Materials"/>
    <x v="32"/>
    <s v="CIPL-03532"/>
    <s v="LEVIS"/>
    <s v="RM06152022-14-1"/>
    <x v="875"/>
    <s v="PCS"/>
    <n v="2500"/>
    <x v="2087"/>
    <n v="1.3262015050988954E-3"/>
    <n v="170.06550376274723"/>
  </r>
  <r>
    <s v="Trims Raw Materials"/>
    <x v="32"/>
    <s v="CIPL-03532"/>
    <s v="LEVIS"/>
    <s v="RM06152022-14-1"/>
    <x v="875"/>
    <s v="PCS"/>
    <n v="2800"/>
    <x v="2087"/>
    <n v="1.3262015050988954E-3"/>
    <n v="190.4733642142769"/>
  </r>
  <r>
    <s v="Trims Raw Materials"/>
    <x v="32"/>
    <s v="CIPL-03532"/>
    <s v="LEVIS"/>
    <s v="RM06152022-14-1"/>
    <x v="875"/>
    <s v="PCS"/>
    <n v="300"/>
    <x v="2084"/>
    <n v="1.2228094837118751E-3"/>
    <n v="18.816842845113563"/>
  </r>
  <r>
    <s v="Trims Raw Materials"/>
    <x v="32"/>
    <s v="CIPL-03532"/>
    <s v="LEVIS"/>
    <s v="RM06152022-14-1"/>
    <x v="875"/>
    <s v="PCS"/>
    <n v="2500"/>
    <x v="2087"/>
    <n v="1.3262015050988954E-3"/>
    <n v="170.06550376274723"/>
  </r>
  <r>
    <s v="Trims Raw Materials"/>
    <x v="32"/>
    <s v="CIPL-03532"/>
    <s v="LEVIS"/>
    <s v="RM06152022-14-1"/>
    <x v="875"/>
    <s v="PCS"/>
    <n v="2500"/>
    <x v="2087"/>
    <n v="1.3262015050988954E-3"/>
    <n v="170.06550376274723"/>
  </r>
  <r>
    <s v="Trims Raw Materials"/>
    <x v="32"/>
    <s v="CIPL-03532"/>
    <s v="LEVIS"/>
    <s v="RM06152022-14-1"/>
    <x v="875"/>
    <s v="PCS"/>
    <n v="600"/>
    <x v="2083"/>
    <n v="1.2745054944053853E-3"/>
    <n v="39.224703296643234"/>
  </r>
  <r>
    <s v="Trims Raw Materials"/>
    <x v="32"/>
    <s v="CIPL-03534"/>
    <s v="LEVIS"/>
    <s v="RM03052022-26-1"/>
    <x v="874"/>
    <s v="PCS"/>
    <n v="567"/>
    <x v="2088"/>
    <n v="3.0178799893389534E-3"/>
    <n v="87.771137953955176"/>
  </r>
  <r>
    <s v="Trims Raw Materials"/>
    <x v="32"/>
    <s v="CIPL-03534"/>
    <s v="LEVIS"/>
    <s v="RM03052022-26-1"/>
    <x v="874"/>
    <s v="PCS"/>
    <n v="250"/>
    <x v="2089"/>
    <n v="2.9490585792543949E-3"/>
    <n v="37.817264644813598"/>
  </r>
  <r>
    <s v="Trims Raw Materials"/>
    <x v="32"/>
    <s v="CIPL-03534"/>
    <s v="LEVIS"/>
    <s v="RM03052022-26-1"/>
    <x v="874"/>
    <s v="PCS"/>
    <n v="1029"/>
    <x v="2090"/>
    <n v="2.8354162402503113E-3"/>
    <n v="149.65764331121756"/>
  </r>
  <r>
    <s v="Trims Raw Materials"/>
    <x v="32"/>
    <s v="CIPL-03534"/>
    <s v="LEVIS"/>
    <s v="RM03052022-26-1"/>
    <x v="874"/>
    <s v="PCS"/>
    <n v="1125"/>
    <x v="2091"/>
    <n v="2.9487051022582004E-3"/>
    <n v="170.15729324004047"/>
  </r>
  <r>
    <s v="Trims Raw Materials"/>
    <x v="32"/>
    <s v="CIPL-03534"/>
    <s v="LEVIS"/>
    <s v="RM03052022-26-1"/>
    <x v="874"/>
    <s v="PCS"/>
    <n v="1062"/>
    <x v="2092"/>
    <n v="2.9485747950604509E-3"/>
    <n v="160.6213864323542"/>
  </r>
  <r>
    <s v="Trims Raw Materials"/>
    <x v="32"/>
    <s v="CIPL-03534"/>
    <s v="LEVIS"/>
    <s v="RM03052022-26-1"/>
    <x v="874"/>
    <s v="PCS"/>
    <n v="288"/>
    <x v="2093"/>
    <n v="2.7221871015559646E-3"/>
    <n v="40.213989885248125"/>
  </r>
  <r>
    <s v="Trims Raw Materials"/>
    <x v="32"/>
    <s v="CIPL-03534"/>
    <s v="LEVIS"/>
    <s v="RM03052022-26-1"/>
    <x v="874"/>
    <s v="PCS"/>
    <n v="1063"/>
    <x v="2094"/>
    <n v="2.7219058818002749E-3"/>
    <n v="148.41338595235368"/>
  </r>
  <r>
    <s v="Trims Raw Materials"/>
    <x v="32"/>
    <s v="CIPL-03534"/>
    <s v="LEVIS"/>
    <s v="RM03052022-26-1"/>
    <x v="874"/>
    <s v="PCS"/>
    <n v="900"/>
    <x v="2095"/>
    <n v="2.7219937938236698E-3"/>
    <n v="125.65979441444131"/>
  </r>
  <r>
    <s v="Trims Raw Materials"/>
    <x v="32"/>
    <s v="CIPL-03534"/>
    <s v="LEVIS"/>
    <s v="RM03052022-26-1"/>
    <x v="874"/>
    <s v="PCS"/>
    <n v="1312"/>
    <x v="2096"/>
    <n v="3.175382598678232E-3"/>
    <n v="213.69610196946581"/>
  </r>
  <r>
    <s v="Trims Raw Materials"/>
    <x v="32"/>
    <s v="CIPL-03534"/>
    <s v="LEVIS"/>
    <s v="RM03052022-26-1"/>
    <x v="874"/>
    <s v="PCS"/>
    <n v="800"/>
    <x v="1811"/>
    <n v="2.6086602319186666E-3"/>
    <n v="107.04692818553492"/>
  </r>
  <r>
    <s v="Trims Raw Materials"/>
    <x v="32"/>
    <s v="CIPL-03534"/>
    <s v="LEVIS"/>
    <s v="RM03052022-26-1"/>
    <x v="874"/>
    <s v="PCS"/>
    <n v="339"/>
    <x v="2097"/>
    <n v="2.9496169477837833E-3"/>
    <n v="51.289920145298701"/>
  </r>
  <r>
    <s v="Trims Raw Materials"/>
    <x v="32"/>
    <s v="CIPL-03534"/>
    <s v="LEVIS"/>
    <s v="RM03052022-26-1"/>
    <x v="874"/>
    <s v="PCS"/>
    <n v="8985"/>
    <x v="2098"/>
    <n v="2.7220015390416585E-3"/>
    <n v="1254.5071838282893"/>
  </r>
  <r>
    <s v="Trims Raw Materials"/>
    <x v="32"/>
    <s v="CIPL-03534"/>
    <s v="LEVIS"/>
    <s v="RM03052022-26-1"/>
    <x v="874"/>
    <s v="PCS"/>
    <n v="9"/>
    <x v="2099"/>
    <n v="2.9382775308704773E-3"/>
    <n v="1.3564444977778469"/>
  </r>
  <r>
    <s v="Trims Raw Materials"/>
    <x v="32"/>
    <s v="CIPL-03534"/>
    <s v="LEVIS"/>
    <s v="RM03052022-26-1"/>
    <x v="874"/>
    <s v="PCS"/>
    <n v="608"/>
    <x v="2100"/>
    <n v="2.7221507655160525E-3"/>
    <n v="84.895067665433544"/>
  </r>
  <r>
    <s v="Trims Raw Materials"/>
    <x v="32"/>
    <s v="CIPL-03534"/>
    <s v="LEVIS"/>
    <s v="RM03052022-26-1"/>
    <x v="874"/>
    <s v="PCS"/>
    <n v="248"/>
    <x v="2101"/>
    <n v="2.8357442590407158E-3"/>
    <n v="36.073264576242074"/>
  </r>
  <r>
    <s v="Trims Raw Materials"/>
    <x v="32"/>
    <s v="CIPL-03534"/>
    <s v="LEVIS"/>
    <s v="RM03052022-26-1"/>
    <x v="874"/>
    <s v="PCS"/>
    <n v="1271"/>
    <x v="2102"/>
    <n v="3.0619319049327441E-3"/>
    <n v="199.62171545116956"/>
  </r>
  <r>
    <s v="Trims Raw Materials"/>
    <x v="32"/>
    <s v="CIPL-03534"/>
    <s v="LEVIS"/>
    <s v="RM03052022-26-1"/>
    <x v="874"/>
    <s v="PCS"/>
    <n v="1131"/>
    <x v="2103"/>
    <n v="3.0619241591813466E-3"/>
    <n v="177.63303622403416"/>
  </r>
  <r>
    <s v="Trims Raw Materials"/>
    <x v="32"/>
    <s v="CIPL-03534"/>
    <s v="LEVIS"/>
    <s v="RM03052022-26-1"/>
    <x v="874"/>
    <s v="PCS"/>
    <n v="870"/>
    <x v="2104"/>
    <n v="2.9486380635175423E-3"/>
    <n v="131.58531511526024"/>
  </r>
  <r>
    <s v="Trims Raw Materials"/>
    <x v="32"/>
    <s v="CIPL-03534"/>
    <s v="LEVIS"/>
    <s v="RM03052022-26-1"/>
    <x v="874"/>
    <s v="PCS"/>
    <n v="350"/>
    <x v="2105"/>
    <n v="2.8364635317878707E-3"/>
    <n v="50.922762236125749"/>
  </r>
  <r>
    <s v="Trims Raw Materials"/>
    <x v="32"/>
    <s v="CIPL-03534"/>
    <s v="LEVIS"/>
    <s v="RM03052022-26-1"/>
    <x v="874"/>
    <s v="PCS"/>
    <n v="922"/>
    <x v="2106"/>
    <n v="2.8353877381873502E-3"/>
    <n v="134.0942274946087"/>
  </r>
  <r>
    <s v="Trims Raw Materials"/>
    <x v="32"/>
    <s v="CIPL-03534"/>
    <s v="LEVIS"/>
    <s v="RM03052022-26-1"/>
    <x v="874"/>
    <s v="PCS"/>
    <n v="980"/>
    <x v="2107"/>
    <n v="2.948579762200876E-3"/>
    <n v="148.21960816695685"/>
  </r>
  <r>
    <s v="Trims Raw Materials"/>
    <x v="32"/>
    <s v="CIPL-03534"/>
    <s v="LEVIS"/>
    <s v="RM03052022-26-1"/>
    <x v="874"/>
    <s v="PCS"/>
    <n v="4478"/>
    <x v="2108"/>
    <n v="2.7220017861295798E-3"/>
    <n v="625.22912399828817"/>
  </r>
  <r>
    <s v="Trims Raw Materials"/>
    <x v="32"/>
    <s v="CIPL-03534"/>
    <s v="LEVIS"/>
    <s v="RM03052022-26-1"/>
    <x v="874"/>
    <s v="PCS"/>
    <n v="1083"/>
    <x v="2109"/>
    <n v="3.0619577610141438E-3"/>
    <n v="170.09610025517833"/>
  </r>
  <r>
    <s v="Trims Raw Materials"/>
    <x v="32"/>
    <s v="CIPL-03534"/>
    <s v="LEVIS"/>
    <s v="RM03052022-26-1"/>
    <x v="874"/>
    <s v="PCS"/>
    <n v="908"/>
    <x v="2110"/>
    <n v="2.7220989026220982E-3"/>
    <n v="126.78166580358088"/>
  </r>
  <r>
    <s v="Trims Raw Materials"/>
    <x v="32"/>
    <s v="CIPL-03534"/>
    <s v="LEVIS"/>
    <s v="RM03052022-26-1"/>
    <x v="874"/>
    <s v="PCS"/>
    <n v="3015"/>
    <x v="2111"/>
    <n v="2.7219707123033962E-3"/>
    <n v="420.95674169759479"/>
  </r>
  <r>
    <s v="Trims Raw Materials"/>
    <x v="32"/>
    <s v="CIPL-03534"/>
    <s v="LEVIS"/>
    <s v="RM03052022-26-1"/>
    <x v="874"/>
    <s v="PCS"/>
    <n v="1776"/>
    <x v="2112"/>
    <n v="2.7219445339382205E-3"/>
    <n v="247.96417349227428"/>
  </r>
  <r>
    <s v="Trims Raw Materials"/>
    <x v="32"/>
    <s v="CIPL-03534"/>
    <s v="LEVIS"/>
    <s v="RM03052022-26-1"/>
    <x v="874"/>
    <s v="PCS"/>
    <n v="632"/>
    <x v="2113"/>
    <n v="2.7219686253666629E-3"/>
    <n v="88.24028417123175"/>
  </r>
  <r>
    <s v="Trims Raw Materials"/>
    <x v="32"/>
    <s v="CIPL-03534"/>
    <s v="LEVIS"/>
    <s v="RM03052022-26-1"/>
    <x v="874"/>
    <s v="PCS"/>
    <n v="847"/>
    <x v="2114"/>
    <n v="3.1754242877627464E-3"/>
    <n v="137.95958437173502"/>
  </r>
  <r>
    <s v="Trims Raw Materials"/>
    <x v="32"/>
    <s v="CIPL-03534"/>
    <s v="LEVIS"/>
    <s v="RM03052022-26-1"/>
    <x v="874"/>
    <s v="PCS"/>
    <n v="1310"/>
    <x v="2115"/>
    <n v="2.608629876069757E-3"/>
    <n v="175.28730513765137"/>
  </r>
  <r>
    <s v="Trims Raw Materials"/>
    <x v="32"/>
    <s v="CIPL-03534"/>
    <s v="LEVIS"/>
    <s v="RM03052022-26-1"/>
    <x v="874"/>
    <s v="PCS"/>
    <n v="1022"/>
    <x v="2116"/>
    <n v="3.0620333896776929E-3"/>
    <n v="160.51939812425061"/>
  </r>
  <r>
    <s v="Trims Raw Materials"/>
    <x v="32"/>
    <s v="CIPL-03534"/>
    <s v="LEVIS"/>
    <s v="RM03052022-26-1"/>
    <x v="874"/>
    <s v="PCS"/>
    <n v="1121"/>
    <x v="2117"/>
    <n v="3.0619235318811023E-3"/>
    <n v="176.0624162792387"/>
  </r>
  <r>
    <s v="Trims Raw Materials"/>
    <x v="32"/>
    <s v="CIPL-03534"/>
    <s v="LEVIS"/>
    <s v="RM03052022-26-1"/>
    <x v="874"/>
    <s v="PCS"/>
    <n v="250"/>
    <x v="1932"/>
    <n v="3.0619944795386793E-3"/>
    <n v="39.265498619884667"/>
  </r>
  <r>
    <s v="Trims Raw Materials"/>
    <x v="32"/>
    <s v="CIPL-03534"/>
    <s v="LEVIS"/>
    <s v="RM03052022-26-1"/>
    <x v="874"/>
    <s v="PCS"/>
    <n v="350"/>
    <x v="2118"/>
    <n v="2.9489449616484755E-3"/>
    <n v="52.942130736576956"/>
  </r>
  <r>
    <s v="Trims Raw Materials"/>
    <x v="32"/>
    <s v="CIPL-03534"/>
    <s v="LEVIS"/>
    <s v="RM03052022-26-1"/>
    <x v="874"/>
    <s v="PCS"/>
    <n v="2447"/>
    <x v="2119"/>
    <n v="2.6086894836929741E-3"/>
    <n v="327.43346316659671"/>
  </r>
  <r>
    <s v="Trims Raw Materials"/>
    <x v="32"/>
    <s v="CIPL-03534"/>
    <s v="LEVIS"/>
    <s v="RM03052022-26-1"/>
    <x v="874"/>
    <s v="PCS"/>
    <n v="1437"/>
    <x v="2120"/>
    <n v="2.6085993512251675E-3"/>
    <n v="192.27855726771057"/>
  </r>
  <r>
    <s v="Trims Raw Materials"/>
    <x v="32"/>
    <s v="CIPL-03534"/>
    <s v="LEVIS"/>
    <s v="RM03052022-26-1"/>
    <x v="874"/>
    <s v="PCS"/>
    <n v="350"/>
    <x v="2121"/>
    <n v="2.8353273557286725E-3"/>
    <n v="50.902364574505029"/>
  </r>
  <r>
    <s v="Trims Raw Materials"/>
    <x v="32"/>
    <s v="CIPL-03534"/>
    <s v="LEVIS"/>
    <s v="RM03052022-26-1"/>
    <x v="874"/>
    <s v="PCS"/>
    <n v="1150"/>
    <x v="2122"/>
    <n v="3.1754144896220995E-3"/>
    <n v="187.3117266630654"/>
  </r>
  <r>
    <s v="Trims Raw Materials"/>
    <x v="32"/>
    <s v="CIPL-03534"/>
    <s v="LEVIS"/>
    <s v="RM03052022-26-1"/>
    <x v="874"/>
    <s v="PCS"/>
    <n v="1088"/>
    <x v="2123"/>
    <n v="3.1752622518373135E-3"/>
    <n v="177.20468532999899"/>
  </r>
  <r>
    <s v="Trims Raw Materials"/>
    <x v="32"/>
    <s v="CIPL-03534"/>
    <s v="LEVIS"/>
    <s v="RM03052022-26-1"/>
    <x v="874"/>
    <s v="PCS"/>
    <n v="381"/>
    <x v="2124"/>
    <n v="2.8352960437900338E-3"/>
    <n v="55.410247792684011"/>
  </r>
  <r>
    <s v="Trims Raw Materials"/>
    <x v="32"/>
    <s v="CIPL-03534"/>
    <s v="LEVIS"/>
    <s v="RM03052022-26-1"/>
    <x v="874"/>
    <s v="PCS"/>
    <n v="732"/>
    <x v="2125"/>
    <n v="2.6087036922050849E-3"/>
    <n v="97.949571102694136"/>
  </r>
  <r>
    <s v="Trims Raw Materials"/>
    <x v="32"/>
    <s v="CIPL-03534"/>
    <s v="LEVIS"/>
    <s v="RM03052022-26-1"/>
    <x v="874"/>
    <s v="PCS"/>
    <n v="972"/>
    <x v="2126"/>
    <n v="2.6087338729595404E-3"/>
    <n v="130.06568932451665"/>
  </r>
  <r>
    <s v="Trims Raw Materials"/>
    <x v="32"/>
    <s v="CIPL-03534"/>
    <s v="LEVIS"/>
    <s v="RM03052022-26-1"/>
    <x v="874"/>
    <s v="PCS"/>
    <n v="419"/>
    <x v="2127"/>
    <n v="2.7219415948042439E-3"/>
    <n v="58.500493528222982"/>
  </r>
  <r>
    <s v="Trims Raw Materials"/>
    <x v="32"/>
    <s v="CIPL-03534"/>
    <s v="LEVIS"/>
    <s v="RM03052022-26-1"/>
    <x v="874"/>
    <s v="PCS"/>
    <n v="250"/>
    <x v="2089"/>
    <n v="2.9490585792543949E-3"/>
    <n v="37.817264644813598"/>
  </r>
  <r>
    <s v="Trims Raw Materials"/>
    <x v="32"/>
    <s v="CIPL-03534"/>
    <s v="LEVIS"/>
    <s v="RM03052022-26-1"/>
    <x v="874"/>
    <s v="PCS"/>
    <n v="5087"/>
    <x v="2128"/>
    <n v="2.7219926212417333E-3"/>
    <n v="710.25677646425663"/>
  </r>
  <r>
    <s v="Trims Raw Materials"/>
    <x v="32"/>
    <s v="CIPL-03534"/>
    <s v="LEVIS"/>
    <s v="RM03052022-26-1"/>
    <x v="874"/>
    <s v="PCS"/>
    <n v="200"/>
    <x v="1811"/>
    <n v="2.6086602319186666E-3"/>
    <n v="26.761732046383731"/>
  </r>
  <r>
    <s v="Trims Raw Materials"/>
    <x v="32"/>
    <s v="CIPL-03534"/>
    <s v="LEVIS"/>
    <s v="RM03052022-26-1"/>
    <x v="874"/>
    <s v="PCS"/>
    <n v="250"/>
    <x v="1932"/>
    <n v="3.0619944795386793E-3"/>
    <n v="39.265498619884667"/>
  </r>
  <r>
    <s v="Trims Raw Materials"/>
    <x v="32"/>
    <s v="CIPL-03534"/>
    <s v="LEVIS"/>
    <s v="RM03052022-26-1"/>
    <x v="874"/>
    <s v="PCS"/>
    <n v="250"/>
    <x v="1932"/>
    <n v="3.0619944795386793E-3"/>
    <n v="39.265498619884667"/>
  </r>
  <r>
    <s v="Trims Raw Materials"/>
    <x v="32"/>
    <s v="CIPL-03534"/>
    <s v="LEVIS"/>
    <s v="RM03052022-26-1"/>
    <x v="874"/>
    <s v="PCS"/>
    <n v="390"/>
    <x v="2129"/>
    <n v="3.0619944795386785E-3"/>
    <n v="61.254177847020067"/>
  </r>
  <r>
    <s v="Trims Raw Materials"/>
    <x v="32"/>
    <s v="CIPL-03534"/>
    <s v="LEVIS"/>
    <s v="RM03052022-26-1"/>
    <x v="874"/>
    <s v="PCS"/>
    <n v="200"/>
    <x v="1951"/>
    <n v="3.1753280414436825E-3"/>
    <n v="32.575065608288739"/>
  </r>
  <r>
    <s v="Trims Raw Materials"/>
    <x v="32"/>
    <s v="CIPL-03534"/>
    <s v="LEVIS"/>
    <s v="RM03052022-26-1"/>
    <x v="874"/>
    <s v="PCS"/>
    <n v="894"/>
    <x v="2130"/>
    <n v="2.9488788753452562E-3"/>
    <n v="135.22629771455865"/>
  </r>
  <r>
    <s v="Trims Raw Materials"/>
    <x v="32"/>
    <s v="CIPL-03534"/>
    <s v="LEVIS"/>
    <s v="RM03052022-26-1"/>
    <x v="874"/>
    <s v="PCS"/>
    <n v="6760"/>
    <x v="2131"/>
    <n v="2.7219820286869625E-3"/>
    <n v="943.84059851392374"/>
  </r>
  <r>
    <s v="Trims Raw Materials"/>
    <x v="32"/>
    <s v="CIPL-03534"/>
    <s v="LEVIS"/>
    <s v="RM03052022-26-1"/>
    <x v="874"/>
    <s v="PCS"/>
    <n v="200"/>
    <x v="1951"/>
    <n v="3.1753280414436825E-3"/>
    <n v="32.575065608288739"/>
  </r>
  <r>
    <s v="Trims Raw Materials"/>
    <x v="32"/>
    <s v="CIPL-03534"/>
    <s v="LEVIS"/>
    <s v="RM03052022-26-1"/>
    <x v="874"/>
    <s v="PCS"/>
    <n v="960"/>
    <x v="2132"/>
    <n v="2.6086188088331754E-3"/>
    <n v="128.45427405647985"/>
  </r>
  <r>
    <s v="Trims Raw Materials"/>
    <x v="32"/>
    <s v="CIPL-03534"/>
    <s v="LEVIS"/>
    <s v="RM03052022-26-1"/>
    <x v="874"/>
    <s v="PCS"/>
    <n v="1130"/>
    <x v="2129"/>
    <n v="3.0619944795386785E-3"/>
    <n v="177.48005376187865"/>
  </r>
  <r>
    <s v="Trims Raw Materials"/>
    <x v="32"/>
    <s v="CIPL-03534"/>
    <s v="LEVIS"/>
    <s v="RM03052022-26-1"/>
    <x v="874"/>
    <s v="PCS"/>
    <n v="250"/>
    <x v="1932"/>
    <n v="3.0619944795386793E-3"/>
    <n v="39.265498619884667"/>
  </r>
  <r>
    <s v="Trims Raw Materials"/>
    <x v="32"/>
    <s v="CIPL-03534"/>
    <s v="LEVIS"/>
    <s v="RM06162022-44-1"/>
    <x v="857"/>
    <s v="PCS"/>
    <n v="5800"/>
    <x v="2095"/>
    <n v="2.7219937938236698E-3"/>
    <n v="809.80756400417727"/>
  </r>
  <r>
    <s v="Trims Raw Materials"/>
    <x v="32"/>
    <s v="CIPL-03534"/>
    <s v="LEVIS"/>
    <s v="RM06162022-44-1"/>
    <x v="857"/>
    <s v="PCS"/>
    <n v="2674"/>
    <x v="2133"/>
    <n v="2.7219893323993539E-3"/>
    <n v="373.34859947483591"/>
  </r>
  <r>
    <s v="Trims Raw Materials"/>
    <x v="32"/>
    <s v="CIPL-03534"/>
    <s v="LEVIS"/>
    <s v="RM06162022-44-1"/>
    <x v="857"/>
    <s v="PCS"/>
    <n v="3800"/>
    <x v="2095"/>
    <n v="2.7219937938236698E-3"/>
    <n v="530.56357641652994"/>
  </r>
  <r>
    <s v="Trims Raw Materials"/>
    <x v="32"/>
    <s v="CIPL-03534"/>
    <s v="LEVIS"/>
    <s v="RM06162022-44-1"/>
    <x v="857"/>
    <s v="PCS"/>
    <n v="1500"/>
    <x v="1938"/>
    <n v="2.6086602319186671E-3"/>
    <n v="200.71299034787802"/>
  </r>
  <r>
    <s v="Trims Raw Materials"/>
    <x v="32"/>
    <s v="CIPL-03534"/>
    <s v="LEVIS"/>
    <s v="RM06162022-44-1"/>
    <x v="857"/>
    <s v="PCS"/>
    <n v="500"/>
    <x v="1952"/>
    <n v="2.8353273557286734E-3"/>
    <n v="72.717663677864337"/>
  </r>
  <r>
    <s v="Trims Raw Materials"/>
    <x v="32"/>
    <s v="CIPL-03534"/>
    <s v="LEVIS"/>
    <s v="RM06162022-44-1"/>
    <x v="857"/>
    <s v="PCS"/>
    <n v="2000"/>
    <x v="1811"/>
    <n v="2.6086602319186666E-3"/>
    <n v="267.6173204638373"/>
  </r>
  <r>
    <s v="Trims Raw Materials"/>
    <x v="32"/>
    <s v="CIPL-03534"/>
    <s v="LEVIS"/>
    <s v="RM06162022-44-1"/>
    <x v="857"/>
    <s v="PCS"/>
    <n v="3700"/>
    <x v="2095"/>
    <n v="2.7219937938236698E-3"/>
    <n v="516.60137703714759"/>
  </r>
  <r>
    <s v="Trims Raw Materials"/>
    <x v="32"/>
    <s v="CIPL-03536"/>
    <s v="LEVIS"/>
    <s v="RM04052022-31-1"/>
    <x v="857"/>
    <s v="PCS"/>
    <n v="10"/>
    <x v="2134"/>
    <n v="3.9766162071930905E-3"/>
    <n v="2.0397661620719312"/>
  </r>
  <r>
    <s v="Trims Raw Materials"/>
    <x v="32"/>
    <s v="CIPL-03536"/>
    <s v="LEVIS"/>
    <s v="RM04052022-31-1"/>
    <x v="857"/>
    <s v="PCS"/>
    <n v="1695"/>
    <x v="2135"/>
    <n v="4.7731124917606733E-3"/>
    <n v="414.99042567353433"/>
  </r>
  <r>
    <s v="Trims Raw Materials"/>
    <x v="32"/>
    <s v="CIPL-03536"/>
    <s v="LEVIS"/>
    <s v="RM04052022-31-1"/>
    <x v="857"/>
    <s v="PCS"/>
    <n v="18"/>
    <x v="2134"/>
    <n v="3.9766162071930905E-3"/>
    <n v="3.6715790917294759"/>
  </r>
  <r>
    <s v="Trims Raw Materials"/>
    <x v="32"/>
    <s v="CIPL-03536"/>
    <s v="LEVIS"/>
    <s v="RM04052022-31-1"/>
    <x v="857"/>
    <s v="PCS"/>
    <n v="3222"/>
    <x v="2136"/>
    <n v="4.5731086382720543E-3"/>
    <n v="755.79455603251279"/>
  </r>
  <r>
    <s v="Trims Raw Materials"/>
    <x v="32"/>
    <s v="CIPL-03536"/>
    <s v="LEVIS"/>
    <s v="RM04052022-31-1"/>
    <x v="857"/>
    <s v="PCS"/>
    <n v="3442"/>
    <x v="261"/>
    <n v="4.7719394486317084E-3"/>
    <n v="842.50501558219048"/>
  </r>
  <r>
    <s v="Trims Raw Materials"/>
    <x v="32"/>
    <s v="CIPL-03536"/>
    <s v="LEVIS"/>
    <s v="RM04052022-31-1"/>
    <x v="857"/>
    <s v="PCS"/>
    <n v="141"/>
    <x v="2137"/>
    <n v="5.1696010693510173E-3"/>
    <n v="37.388913750778492"/>
  </r>
  <r>
    <s v="Trims Raw Materials"/>
    <x v="32"/>
    <s v="CIPL-03536"/>
    <s v="LEVIS"/>
    <s v="RM04052022-31-1"/>
    <x v="857"/>
    <s v="PCS"/>
    <n v="574"/>
    <x v="687"/>
    <n v="4.9707702589913624E-3"/>
    <n v="146.35322212866103"/>
  </r>
  <r>
    <s v="Trims Raw Materials"/>
    <x v="32"/>
    <s v="CIPL-03536"/>
    <s v="LEVIS"/>
    <s v="RM04052022-31-1"/>
    <x v="857"/>
    <s v="PCS"/>
    <n v="170"/>
    <x v="2138"/>
    <n v="6.1637551211492893E-3"/>
    <n v="53.747838370595382"/>
  </r>
  <r>
    <s v="Trims Raw Materials"/>
    <x v="32"/>
    <s v="CIPL-03536"/>
    <s v="LEVIS"/>
    <s v="RM04052022-31-1"/>
    <x v="857"/>
    <s v="PCS"/>
    <n v="3952"/>
    <x v="319"/>
    <n v="4.5731086382720535E-3"/>
    <n v="927.03292533845126"/>
  </r>
  <r>
    <s v="Trims Raw Materials"/>
    <x v="32"/>
    <s v="CIPL-03536"/>
    <s v="LEVIS"/>
    <s v="RM04052022-31-1"/>
    <x v="857"/>
    <s v="PCS"/>
    <n v="2411"/>
    <x v="260"/>
    <n v="4.7719394486317075E-3"/>
    <n v="590.14514601065105"/>
  </r>
  <r>
    <s v="Trims Raw Materials"/>
    <x v="32"/>
    <s v="CIPL-03536"/>
    <s v="LEVIS"/>
    <s v="RM04052022-31-1"/>
    <x v="857"/>
    <s v="PCS"/>
    <n v="4472"/>
    <x v="2139"/>
    <n v="4.3742778279123986E-3"/>
    <n v="1003.4017704464242"/>
  </r>
  <r>
    <s v="Trims Raw Materials"/>
    <x v="32"/>
    <s v="CIPL-03536"/>
    <s v="LEVIS"/>
    <s v="RM04052022-31-1"/>
    <x v="857"/>
    <s v="PCS"/>
    <n v="4955"/>
    <x v="2140"/>
    <n v="4.3742778279123994E-3"/>
    <n v="1111.774546637306"/>
  </r>
  <r>
    <s v="Trims Raw Materials"/>
    <x v="32"/>
    <s v="CIPL-03536"/>
    <s v="LEVIS"/>
    <s v="RM04052022-31-1"/>
    <x v="857"/>
    <s v="PCS"/>
    <n v="141"/>
    <x v="2139"/>
    <n v="4.3742778279123986E-3"/>
    <n v="31.636773173735648"/>
  </r>
  <r>
    <s v="Trims Raw Materials"/>
    <x v="32"/>
    <s v="CIPL-03536"/>
    <s v="LEVIS"/>
    <s v="RM04052022-31-1"/>
    <x v="857"/>
    <s v="PCS"/>
    <n v="46"/>
    <x v="660"/>
    <n v="4.1754470175527445E-3"/>
    <n v="9.852070562807425"/>
  </r>
  <r>
    <s v="Trims Raw Materials"/>
    <x v="32"/>
    <s v="CIPL-03536"/>
    <s v="LEVIS"/>
    <s v="RM04052022-31-1"/>
    <x v="857"/>
    <s v="PCS"/>
    <n v="170"/>
    <x v="319"/>
    <n v="4.5731086382720535E-3"/>
    <n v="39.877428468506253"/>
  </r>
  <r>
    <s v="Trims Raw Materials"/>
    <x v="32"/>
    <s v="CIPL-03536"/>
    <s v="LEVIS"/>
    <s v="RM04052022-31-1"/>
    <x v="857"/>
    <s v="PCS"/>
    <n v="9356"/>
    <x v="261"/>
    <n v="4.7719394486317084E-3"/>
    <n v="2290.0862654813986"/>
  </r>
  <r>
    <s v="Trims Raw Materials"/>
    <x v="32"/>
    <s v="CIPL-03536"/>
    <s v="LEVIS"/>
    <s v="RM04052022-31-1"/>
    <x v="857"/>
    <s v="PCS"/>
    <n v="167"/>
    <x v="528"/>
    <n v="5.7660935004299804E-3"/>
    <n v="49.392937614571807"/>
  </r>
  <r>
    <s v="Trims Raw Materials"/>
    <x v="32"/>
    <s v="CIPL-03536"/>
    <s v="LEVIS"/>
    <s v="RM04052022-31-1"/>
    <x v="857"/>
    <s v="PCS"/>
    <n v="12"/>
    <x v="2141"/>
    <n v="4.5731086382720535E-3"/>
    <n v="2.8148773036592645"/>
  </r>
  <r>
    <s v="Trims Raw Materials"/>
    <x v="32"/>
    <s v="CIPL-03536"/>
    <s v="LEVIS"/>
    <s v="RM04052022-31-1"/>
    <x v="857"/>
    <s v="PCS"/>
    <n v="84"/>
    <x v="2139"/>
    <n v="4.3742778279123986E-3"/>
    <n v="18.847439337544639"/>
  </r>
  <r>
    <s v="Trims Raw Materials"/>
    <x v="32"/>
    <s v="CIPL-03536"/>
    <s v="LEVIS"/>
    <s v="RM04052022-31-1"/>
    <x v="857"/>
    <s v="PCS"/>
    <n v="3000"/>
    <x v="2139"/>
    <n v="4.3742778279123986E-3"/>
    <n v="673.12283348373717"/>
  </r>
  <r>
    <s v="Trims Raw Materials"/>
    <x v="32"/>
    <s v="CIPL-03536"/>
    <s v="LEVIS"/>
    <s v="RM04052022-31-1"/>
    <x v="857"/>
    <s v="PCS"/>
    <n v="845"/>
    <x v="687"/>
    <n v="4.9707702589913624E-3"/>
    <n v="215.45030086884768"/>
  </r>
  <r>
    <s v="Trims Raw Materials"/>
    <x v="32"/>
    <s v="CIPL-03536"/>
    <s v="LEVIS"/>
    <s v="RM04052022-31-1"/>
    <x v="857"/>
    <s v="PCS"/>
    <n v="5428"/>
    <x v="2142"/>
    <n v="4.7719394486317075E-3"/>
    <n v="1328.6220873271727"/>
  </r>
  <r>
    <s v="Trims Raw Materials"/>
    <x v="32"/>
    <s v="CIPL-03536"/>
    <s v="LEVIS"/>
    <s v="RM04052022-31-1"/>
    <x v="857"/>
    <s v="PCS"/>
    <n v="279"/>
    <x v="2139"/>
    <n v="4.3742778279123986E-3"/>
    <n v="62.600423513987558"/>
  </r>
  <r>
    <s v="Trims Raw Materials"/>
    <x v="32"/>
    <s v="CIPL-03536"/>
    <s v="LEVIS"/>
    <s v="RM04052022-31-1"/>
    <x v="857"/>
    <s v="PCS"/>
    <n v="80"/>
    <x v="2137"/>
    <n v="5.1696010693510173E-3"/>
    <n v="21.213568085548079"/>
  </r>
  <r>
    <s v="Trims Raw Materials"/>
    <x v="32"/>
    <s v="CIPL-03536"/>
    <s v="LEVIS"/>
    <s v="RM04052022-31-1"/>
    <x v="857"/>
    <s v="PCS"/>
    <n v="2653"/>
    <x v="687"/>
    <n v="4.9707702589913624E-3"/>
    <n v="676.437453497104"/>
  </r>
  <r>
    <s v="Trims Raw Materials"/>
    <x v="32"/>
    <s v="CIPL-03536"/>
    <s v="LEVIS"/>
    <s v="RM04052022-31-1"/>
    <x v="857"/>
    <s v="PCS"/>
    <n v="3630"/>
    <x v="260"/>
    <n v="4.7719394486317075E-3"/>
    <n v="888.52214019853307"/>
  </r>
  <r>
    <s v="Trims Raw Materials"/>
    <x v="32"/>
    <s v="CIPL-03536"/>
    <s v="LEVIS"/>
    <s v="RM04052022-31-1"/>
    <x v="857"/>
    <s v="PCS"/>
    <n v="51"/>
    <x v="2137"/>
    <n v="5.1696010693510173E-3"/>
    <n v="13.523649654536902"/>
  </r>
  <r>
    <s v="Trims Raw Materials"/>
    <x v="32"/>
    <s v="CIPL-03536"/>
    <s v="LEVIS"/>
    <s v="RM04052022-31-1"/>
    <x v="857"/>
    <s v="PCS"/>
    <n v="664"/>
    <x v="2137"/>
    <n v="5.1696010693510173E-3"/>
    <n v="176.07261511004907"/>
  </r>
  <r>
    <s v="Trims Raw Materials"/>
    <x v="32"/>
    <s v="CIPL-03536"/>
    <s v="LEVIS"/>
    <s v="RM04052022-31-1"/>
    <x v="857"/>
    <s v="PCS"/>
    <n v="889"/>
    <x v="319"/>
    <n v="4.5731086382720535E-3"/>
    <n v="208.53549357942387"/>
  </r>
  <r>
    <s v="Trims Raw Materials"/>
    <x v="32"/>
    <s v="CIPL-03536"/>
    <s v="LEVIS"/>
    <s v="RM04052022-31-1"/>
    <x v="857"/>
    <s v="PCS"/>
    <n v="5"/>
    <x v="2143"/>
    <n v="4.5731086382720474E-3"/>
    <n v="1.1728655431913588"/>
  </r>
  <r>
    <s v="Trims Raw Materials"/>
    <x v="32"/>
    <s v="CIPL-03536"/>
    <s v="LEVIS"/>
    <s v="RM04052022-31-1"/>
    <x v="857"/>
    <s v="PCS"/>
    <n v="2258"/>
    <x v="261"/>
    <n v="4.7719394486317084E-3"/>
    <n v="552.69503927501046"/>
  </r>
  <r>
    <s v="Trims Raw Materials"/>
    <x v="32"/>
    <s v="CIPL-03536"/>
    <s v="LEVIS"/>
    <s v="RM04052022-31-1"/>
    <x v="857"/>
    <s v="PCS"/>
    <n v="106"/>
    <x v="687"/>
    <n v="4.9707702589913624E-3"/>
    <n v="27.026901647453084"/>
  </r>
  <r>
    <s v="Trims Raw Materials"/>
    <x v="32"/>
    <s v="CIPL-03536"/>
    <s v="LEVIS"/>
    <s v="RM04052022-31-1"/>
    <x v="857"/>
    <s v="PCS"/>
    <n v="168"/>
    <x v="687"/>
    <n v="4.9707702589913624E-3"/>
    <n v="42.835089403510544"/>
  </r>
  <r>
    <s v="Trims Raw Materials"/>
    <x v="32"/>
    <s v="CIPL-03536"/>
    <s v="LEVIS"/>
    <s v="RM04052022-31-1"/>
    <x v="857"/>
    <s v="PCS"/>
    <n v="18"/>
    <x v="2134"/>
    <n v="3.9766162071930905E-3"/>
    <n v="3.6715790917294759"/>
  </r>
  <r>
    <s v="Trims Raw Materials"/>
    <x v="32"/>
    <s v="CIPL-03536"/>
    <s v="LEVIS"/>
    <s v="RM04052022-31-1"/>
    <x v="857"/>
    <s v="PCS"/>
    <n v="476"/>
    <x v="2144"/>
    <n v="5.3684318797106714E-3"/>
    <n v="131.07537357474229"/>
  </r>
  <r>
    <s v="Trims Raw Materials"/>
    <x v="32"/>
    <s v="CIPL-03536"/>
    <s v="LEVIS"/>
    <s v="RM04052022-31-1"/>
    <x v="857"/>
    <s v="PCS"/>
    <n v="300"/>
    <x v="2137"/>
    <n v="5.1696010693510173E-3"/>
    <n v="79.550880320805305"/>
  </r>
  <r>
    <s v="Trims Raw Materials"/>
    <x v="32"/>
    <s v="CIPL-03536"/>
    <s v="LEVIS"/>
    <s v="RM04052022-31-1"/>
    <x v="857"/>
    <s v="PCS"/>
    <n v="782"/>
    <x v="2145"/>
    <n v="4.5024245394485445E-3"/>
    <n v="180.60089598984877"/>
  </r>
  <r>
    <s v="Trims Raw Materials"/>
    <x v="32"/>
    <s v="CIPL-03536"/>
    <s v="LEVIS"/>
    <s v="RM04052022-31-1"/>
    <x v="857"/>
    <s v="PCS"/>
    <n v="827"/>
    <x v="2146"/>
    <n v="6.22842922996035E-3"/>
    <n v="264.21091097317725"/>
  </r>
  <r>
    <s v="Trims Raw Materials"/>
    <x v="32"/>
    <s v="CIPL-03536"/>
    <s v="LEVIS"/>
    <s v="RM04052022-31-1"/>
    <x v="857"/>
    <s v="PCS"/>
    <n v="6732"/>
    <x v="2147"/>
    <n v="4.5739651583998646E-3"/>
    <n v="1579.4419334463478"/>
  </r>
  <r>
    <s v="Trims Raw Materials"/>
    <x v="32"/>
    <s v="CIPL-03536"/>
    <s v="LEVIS"/>
    <s v="RM04052022-31-1"/>
    <x v="857"/>
    <s v="PCS"/>
    <n v="90"/>
    <x v="2139"/>
    <n v="4.3742778279123986E-3"/>
    <n v="20.193685004512115"/>
  </r>
  <r>
    <s v="Trims Raw Materials"/>
    <x v="32"/>
    <s v="CIPL-03536"/>
    <s v="LEVIS"/>
    <s v="RM04052022-31-1"/>
    <x v="857"/>
    <s v="PCS"/>
    <n v="1171"/>
    <x v="2148"/>
    <n v="5.130717845121844E-3"/>
    <n v="308.17807059663767"/>
  </r>
  <r>
    <s v="Trims Raw Materials"/>
    <x v="32"/>
    <s v="CIPL-03536"/>
    <s v="LEVIS"/>
    <s v="RM04052022-31-1"/>
    <x v="857"/>
    <s v="PCS"/>
    <n v="599"/>
    <x v="2137"/>
    <n v="5.1696010693510173E-3"/>
    <n v="158.83659104054124"/>
  </r>
  <r>
    <s v="Trims Raw Materials"/>
    <x v="32"/>
    <s v="CIPL-03536"/>
    <s v="LEVIS"/>
    <s v="RM04052022-31-1"/>
    <x v="857"/>
    <s v="PCS"/>
    <n v="238"/>
    <x v="2142"/>
    <n v="4.7719394486317075E-3"/>
    <n v="58.255721588774342"/>
  </r>
  <r>
    <s v="Trims Raw Materials"/>
    <x v="32"/>
    <s v="CIPL-03536"/>
    <s v="LEVIS"/>
    <s v="RM04052022-31-1"/>
    <x v="857"/>
    <s v="PCS"/>
    <n v="5"/>
    <x v="2149"/>
    <n v="4.1754470175527332E-3"/>
    <n v="1.0708772350877609"/>
  </r>
  <r>
    <s v="Trims Raw Materials"/>
    <x v="32"/>
    <s v="CIPL-03536"/>
    <s v="LEVIS"/>
    <s v="RM04052022-31-1"/>
    <x v="857"/>
    <s v="PCS"/>
    <n v="40"/>
    <x v="2150"/>
    <n v="5.5672626900703272E-3"/>
    <n v="11.422690507602818"/>
  </r>
  <r>
    <s v="Trims Raw Materials"/>
    <x v="32"/>
    <s v="CIPL-03536"/>
    <s v="LEVIS"/>
    <s v="RM04052022-31-1"/>
    <x v="857"/>
    <s v="PCS"/>
    <n v="2808"/>
    <x v="2151"/>
    <n v="4.7730015790289279E-3"/>
    <n v="687.47258843391319"/>
  </r>
  <r>
    <s v="Trims Raw Materials"/>
    <x v="32"/>
    <s v="CIPL-03536"/>
    <s v="LEVIS"/>
    <s v="RM04052022-31-1"/>
    <x v="857"/>
    <s v="PCS"/>
    <n v="41"/>
    <x v="687"/>
    <n v="4.9707702589913624E-3"/>
    <n v="10.453801580618645"/>
  </r>
  <r>
    <s v="Trims Raw Materials"/>
    <x v="32"/>
    <s v="CIPL-03536"/>
    <s v="LEVIS"/>
    <s v="RM04052022-31-1"/>
    <x v="857"/>
    <s v="PCS"/>
    <n v="508"/>
    <x v="2152"/>
    <n v="4.1754470175527445E-3"/>
    <n v="108.8011270849168"/>
  </r>
  <r>
    <s v="Trims Raw Materials"/>
    <x v="32"/>
    <s v="CIPL-03536"/>
    <s v="LEVIS"/>
    <s v="RM04052022-31-1"/>
    <x v="857"/>
    <s v="PCS"/>
    <n v="480"/>
    <x v="319"/>
    <n v="4.5731086382720535E-3"/>
    <n v="112.5950921463706"/>
  </r>
  <r>
    <s v="Trims Raw Materials"/>
    <x v="32"/>
    <s v="CIPL-03536"/>
    <s v="LEVIS"/>
    <s v="RM04052022-31-1"/>
    <x v="857"/>
    <s v="PCS"/>
    <n v="122"/>
    <x v="528"/>
    <n v="5.7660935004299804E-3"/>
    <n v="36.083463407052456"/>
  </r>
  <r>
    <s v="Trims Raw Materials"/>
    <x v="32"/>
    <s v="CIPL-03536"/>
    <s v="LEVIS"/>
    <s v="RM04052022-31-1"/>
    <x v="857"/>
    <s v="PCS"/>
    <n v="126"/>
    <x v="2138"/>
    <n v="6.1637551211492893E-3"/>
    <n v="39.836633145264813"/>
  </r>
  <r>
    <s v="Trims Raw Materials"/>
    <x v="32"/>
    <s v="CIPL-03536"/>
    <s v="LEVIS"/>
    <s v="RM04052022-31-1"/>
    <x v="857"/>
    <s v="PCS"/>
    <n v="314"/>
    <x v="319"/>
    <n v="4.5731086382720535E-3"/>
    <n v="73.655956112417428"/>
  </r>
  <r>
    <s v="Trims Raw Materials"/>
    <x v="32"/>
    <s v="CIPL-03536"/>
    <s v="LEVIS"/>
    <s v="RM04052022-31-1"/>
    <x v="857"/>
    <s v="PCS"/>
    <n v="200"/>
    <x v="2138"/>
    <n v="6.1637551211492893E-3"/>
    <n v="63.232751024229863"/>
  </r>
  <r>
    <s v="Trims Raw Materials"/>
    <x v="32"/>
    <s v="CIPL-03536"/>
    <s v="LEVIS"/>
    <s v="RM04052022-31-1"/>
    <x v="857"/>
    <s v="PCS"/>
    <n v="56"/>
    <x v="2139"/>
    <n v="4.3742778279123986E-3"/>
    <n v="12.564959558363094"/>
  </r>
  <r>
    <s v="Trims Raw Materials"/>
    <x v="32"/>
    <s v="CIPL-03536"/>
    <s v="LEVIS"/>
    <s v="RM04052022-31-1"/>
    <x v="857"/>
    <s v="PCS"/>
    <n v="155"/>
    <x v="687"/>
    <n v="4.9707702589913624E-3"/>
    <n v="39.52046939014366"/>
  </r>
  <r>
    <s v="Trims Raw Materials"/>
    <x v="32"/>
    <s v="CIPL-03536"/>
    <s v="LEVIS"/>
    <s v="RM04052022-31-1"/>
    <x v="857"/>
    <s v="PCS"/>
    <n v="141"/>
    <x v="660"/>
    <n v="4.1754470175527445E-3"/>
    <n v="30.198738029474935"/>
  </r>
  <r>
    <s v="Trims Raw Materials"/>
    <x v="32"/>
    <s v="CIPL-03536"/>
    <s v="LEVIS"/>
    <s v="RM04052022-31-1"/>
    <x v="857"/>
    <s v="PCS"/>
    <n v="257"/>
    <x v="319"/>
    <n v="4.5731086382720535E-3"/>
    <n v="60.285288920035924"/>
  </r>
  <r>
    <s v="Trims Raw Materials"/>
    <x v="32"/>
    <s v="CIPL-03536"/>
    <s v="LEVIS"/>
    <s v="RM04052022-31-1"/>
    <x v="857"/>
    <s v="PCS"/>
    <n v="150"/>
    <x v="2153"/>
    <n v="5.5672626900703263E-3"/>
    <n v="42.835089403510558"/>
  </r>
  <r>
    <s v="Trims Raw Materials"/>
    <x v="32"/>
    <s v="CIPL-03536"/>
    <s v="LEVIS"/>
    <s v="RM04052022-31-1"/>
    <x v="857"/>
    <s v="PCS"/>
    <n v="3466"/>
    <x v="2140"/>
    <n v="4.3742778279123994E-3"/>
    <n v="777.68124695154438"/>
  </r>
  <r>
    <s v="Trims Raw Materials"/>
    <x v="32"/>
    <s v="CIPL-03536"/>
    <s v="LEVIS"/>
    <s v="RM04052022-31-1"/>
    <x v="857"/>
    <s v="PCS"/>
    <n v="883"/>
    <x v="2154"/>
    <n v="4.9327154379825494E-3"/>
    <n v="223.41558773173861"/>
  </r>
  <r>
    <s v="Trims Raw Materials"/>
    <x v="32"/>
    <s v="CIPL-03536"/>
    <s v="LEVIS"/>
    <s v="RM04052022-31-1"/>
    <x v="857"/>
    <s v="PCS"/>
    <n v="504"/>
    <x v="2139"/>
    <n v="4.3742778279123986E-3"/>
    <n v="113.08463602526784"/>
  </r>
  <r>
    <s v="Trims Raw Materials"/>
    <x v="32"/>
    <s v="CIPL-03536"/>
    <s v="LEVIS"/>
    <s v="RM04052022-31-1"/>
    <x v="857"/>
    <s v="PCS"/>
    <n v="176"/>
    <x v="2155"/>
    <n v="4.3765372689392136E-3"/>
    <n v="39.510270559333307"/>
  </r>
  <r>
    <s v="Trims Raw Materials"/>
    <x v="32"/>
    <s v="CIPL-03536"/>
    <s v="LEVIS"/>
    <s v="RM04052022-31-1"/>
    <x v="857"/>
    <s v="PCS"/>
    <n v="890"/>
    <x v="260"/>
    <n v="4.7719394486317075E-3"/>
    <n v="217.84702610928221"/>
  </r>
  <r>
    <s v="Trims Raw Materials"/>
    <x v="32"/>
    <s v="CIPL-03536"/>
    <s v="LEVIS"/>
    <s v="RM04052022-31-1"/>
    <x v="857"/>
    <s v="PCS"/>
    <n v="588"/>
    <x v="2156"/>
    <n v="4.5727704906353868E-3"/>
    <n v="137.91878904849361"/>
  </r>
  <r>
    <s v="Trims Raw Materials"/>
    <x v="32"/>
    <s v="CIPL-03536"/>
    <s v="LEVIS"/>
    <s v="RM04052022-31-1"/>
    <x v="857"/>
    <s v="PCS"/>
    <n v="118"/>
    <x v="2139"/>
    <n v="4.3742778279123986E-3"/>
    <n v="26.476164783693662"/>
  </r>
  <r>
    <s v="Trims Raw Materials"/>
    <x v="32"/>
    <s v="CIPL-03536"/>
    <s v="LEVIS"/>
    <s v="RM04052022-31-1"/>
    <x v="857"/>
    <s v="PCS"/>
    <n v="29"/>
    <x v="2157"/>
    <n v="3.9766162071930896E-3"/>
    <n v="5.915321870008599"/>
  </r>
  <r>
    <s v="Trims Raw Materials"/>
    <x v="32"/>
    <s v="CIPL-03536"/>
    <s v="LEVIS"/>
    <s v="RM04052022-31-1"/>
    <x v="857"/>
    <s v="PCS"/>
    <n v="7747"/>
    <x v="260"/>
    <n v="4.7719394486317075E-3"/>
    <n v="1896.2482149085499"/>
  </r>
  <r>
    <s v="Trims Raw Materials"/>
    <x v="32"/>
    <s v="CIPL-03536"/>
    <s v="LEVIS"/>
    <s v="RM04052022-31-1"/>
    <x v="857"/>
    <s v="PCS"/>
    <n v="123"/>
    <x v="2158"/>
    <n v="4.5537105104320871E-3"/>
    <n v="28.730106392783146"/>
  </r>
  <r>
    <s v="Trims Raw Materials"/>
    <x v="32"/>
    <s v="CIPL-03536"/>
    <s v="LEVIS"/>
    <s v="RM04052022-31-1"/>
    <x v="857"/>
    <s v="PCS"/>
    <n v="659"/>
    <x v="2137"/>
    <n v="5.1696010693510173E-3"/>
    <n v="174.74676710470231"/>
  </r>
  <r>
    <s v="Trims Raw Materials"/>
    <x v="32"/>
    <s v="CIPL-03536"/>
    <s v="LEVIS"/>
    <s v="RM04052022-31-1"/>
    <x v="857"/>
    <s v="PCS"/>
    <n v="130"/>
    <x v="534"/>
    <n v="5.7660935004299812E-3"/>
    <n v="38.449592155055903"/>
  </r>
  <r>
    <s v="Trims Raw Materials"/>
    <x v="32"/>
    <s v="CIPL-03536"/>
    <s v="LEVIS"/>
    <s v="RM04052022-31-1"/>
    <x v="857"/>
    <s v="PCS"/>
    <n v="116"/>
    <x v="260"/>
    <n v="4.7719394486317075E-3"/>
    <n v="28.393544976041277"/>
  </r>
  <r>
    <s v="Trims Raw Materials"/>
    <x v="32"/>
    <s v="CIPL-03536"/>
    <s v="LEVIS"/>
    <s v="RM04052022-31-1"/>
    <x v="857"/>
    <s v="PCS"/>
    <n v="9735"/>
    <x v="319"/>
    <n v="4.5731086382720535E-3"/>
    <n v="2283.5692125935789"/>
  </r>
  <r>
    <s v="Trims Raw Materials"/>
    <x v="32"/>
    <s v="CIPL-03536"/>
    <s v="LEVIS"/>
    <s v="RM04052022-31-1"/>
    <x v="857"/>
    <s v="PCS"/>
    <n v="12091"/>
    <x v="2159"/>
    <n v="4.5731086382720543E-3"/>
    <n v="2836.2234565453482"/>
  </r>
  <r>
    <s v="Trims Raw Materials"/>
    <x v="32"/>
    <s v="CIPL-03536"/>
    <s v="LEVIS"/>
    <s v="RM04052022-31-1"/>
    <x v="857"/>
    <s v="PCS"/>
    <n v="172"/>
    <x v="261"/>
    <n v="4.7719394486317084E-3"/>
    <n v="42.10077358516466"/>
  </r>
  <r>
    <s v="Trims Raw Materials"/>
    <x v="32"/>
    <s v="CIPL-03536"/>
    <s v="LEVIS"/>
    <s v="RM04052022-31-1"/>
    <x v="857"/>
    <s v="PCS"/>
    <n v="211"/>
    <x v="260"/>
    <n v="4.7719394486317075E-3"/>
    <n v="51.646879223661294"/>
  </r>
  <r>
    <s v="Trims Raw Materials"/>
    <x v="32"/>
    <s v="CIPL-03536"/>
    <s v="LEVIS"/>
    <s v="RM04052022-31-1"/>
    <x v="857"/>
    <s v="PCS"/>
    <n v="58"/>
    <x v="660"/>
    <n v="4.1754470175527445E-3"/>
    <n v="12.422175927018058"/>
  </r>
  <r>
    <s v="Trims Raw Materials"/>
    <x v="32"/>
    <s v="CIPL-03536"/>
    <s v="LEVIS"/>
    <s v="RM04052022-31-1"/>
    <x v="857"/>
    <s v="PCS"/>
    <n v="470"/>
    <x v="2160"/>
    <n v="4.3226664260743609E-3"/>
    <n v="104.21165322025496"/>
  </r>
  <r>
    <s v="Trims Raw Materials"/>
    <x v="32"/>
    <s v="CIPL-03536"/>
    <s v="LEVIS"/>
    <s v="RM04052022-31-1"/>
    <x v="857"/>
    <s v="PCS"/>
    <n v="1090"/>
    <x v="2161"/>
    <n v="5.6508081131388778E-3"/>
    <n v="315.93938084332137"/>
  </r>
  <r>
    <s v="Trims Raw Materials"/>
    <x v="32"/>
    <s v="CIPL-03536"/>
    <s v="LEVIS"/>
    <s v="RM04052022-31-1"/>
    <x v="857"/>
    <s v="PCS"/>
    <n v="572"/>
    <x v="2152"/>
    <n v="4.1754470175527445E-3"/>
    <n v="122.50835569404018"/>
  </r>
  <r>
    <s v="Trims Raw Materials"/>
    <x v="32"/>
    <s v="CIPL-03536"/>
    <s v="LEVIS"/>
    <s v="RM04052022-31-1"/>
    <x v="857"/>
    <s v="PCS"/>
    <n v="2359"/>
    <x v="2139"/>
    <n v="4.3742778279123986E-3"/>
    <n v="529.29892139604533"/>
  </r>
  <r>
    <s v="Trims Raw Materials"/>
    <x v="32"/>
    <s v="CIPL-03536"/>
    <s v="LEVIS"/>
    <s v="RM04052022-31-1"/>
    <x v="857"/>
    <s v="PCS"/>
    <n v="200"/>
    <x v="660"/>
    <n v="4.1754470175527445E-3"/>
    <n v="42.835089403510544"/>
  </r>
  <r>
    <s v="Trims Raw Materials"/>
    <x v="32"/>
    <s v="CIPL-03536"/>
    <s v="LEVIS"/>
    <s v="RM04052022-31-1"/>
    <x v="857"/>
    <s v="PCS"/>
    <n v="1500"/>
    <x v="2139"/>
    <n v="4.3742778279123986E-3"/>
    <n v="336.56141674186858"/>
  </r>
  <r>
    <s v="Trims Raw Materials"/>
    <x v="32"/>
    <s v="CIPL-03536"/>
    <s v="LEVIS"/>
    <s v="RM04052022-31-1"/>
    <x v="857"/>
    <s v="PCS"/>
    <n v="1232"/>
    <x v="2162"/>
    <n v="4.3742778279123986E-3"/>
    <n v="276.42911028398805"/>
  </r>
  <r>
    <s v="Trims Raw Materials"/>
    <x v="32"/>
    <s v="CIPL-03536"/>
    <s v="LEVIS"/>
    <s v="RM04052022-31-1"/>
    <x v="857"/>
    <s v="PCS"/>
    <n v="38"/>
    <x v="687"/>
    <n v="4.9707702589913624E-3"/>
    <n v="9.6888892698416704"/>
  </r>
  <r>
    <s v="Trims Raw Materials"/>
    <x v="32"/>
    <s v="CIPL-03536"/>
    <s v="LEVIS"/>
    <s v="RM04052022-31-1"/>
    <x v="857"/>
    <s v="PCS"/>
    <n v="172"/>
    <x v="261"/>
    <n v="4.7719394486317084E-3"/>
    <n v="42.10077358516466"/>
  </r>
  <r>
    <s v="Trims Raw Materials"/>
    <x v="32"/>
    <s v="CIPL-03536"/>
    <s v="LEVIS"/>
    <s v="RM04052022-31-1"/>
    <x v="857"/>
    <s v="PCS"/>
    <n v="14"/>
    <x v="2137"/>
    <n v="5.1696010693510173E-3"/>
    <n v="3.7123744149709141"/>
  </r>
  <r>
    <s v="Trims Raw Materials"/>
    <x v="32"/>
    <s v="CIPL-03536"/>
    <s v="LEVIS"/>
    <s v="RM04052022-31-1"/>
    <x v="857"/>
    <s v="PCS"/>
    <n v="209"/>
    <x v="2153"/>
    <n v="5.5672626900703263E-3"/>
    <n v="59.683557902224706"/>
  </r>
  <r>
    <s v="Trims Raw Materials"/>
    <x v="32"/>
    <s v="CIPL-03536"/>
    <s v="LEVIS"/>
    <s v="RM04052022-31-1"/>
    <x v="857"/>
    <s v="PCS"/>
    <n v="119"/>
    <x v="2153"/>
    <n v="5.5672626900703263E-3"/>
    <n v="33.982504260118375"/>
  </r>
  <r>
    <s v="Trims Raw Materials"/>
    <x v="32"/>
    <s v="CIPL-03536"/>
    <s v="LEVIS"/>
    <s v="RM04052022-31-1"/>
    <x v="857"/>
    <s v="PCS"/>
    <n v="110"/>
    <x v="2153"/>
    <n v="5.5672626900703263E-3"/>
    <n v="31.412398895907742"/>
  </r>
  <r>
    <s v="Trims Raw Materials"/>
    <x v="32"/>
    <s v="CIPL-03536"/>
    <s v="LEVIS"/>
    <s v="RM04052022-31-1"/>
    <x v="857"/>
    <s v="PCS"/>
    <n v="80"/>
    <x v="536"/>
    <n v="5.9649243107896344E-3"/>
    <n v="24.477193944863171"/>
  </r>
  <r>
    <s v="Trims Raw Materials"/>
    <x v="32"/>
    <s v="CIPL-03536"/>
    <s v="LEVIS"/>
    <s v="RM04052022-31-1"/>
    <x v="857"/>
    <s v="PCS"/>
    <n v="184"/>
    <x v="536"/>
    <n v="5.9649243107896344E-3"/>
    <n v="56.297546073185295"/>
  </r>
  <r>
    <s v="Trims Raw Materials"/>
    <x v="32"/>
    <s v="CIPL-03536"/>
    <s v="LEVIS"/>
    <s v="RM04052022-31-1"/>
    <x v="857"/>
    <s v="PCS"/>
    <n v="138"/>
    <x v="536"/>
    <n v="5.9649243107896344E-3"/>
    <n v="42.223159554888973"/>
  </r>
  <r>
    <s v="Trims Raw Materials"/>
    <x v="32"/>
    <s v="CIPL-03533"/>
    <s v="LEVIS"/>
    <s v="RM03062022-54-1"/>
    <x v="866"/>
    <s v="PCS"/>
    <n v="800"/>
    <x v="2163"/>
    <n v="1.8396820728527031E-3"/>
    <n v="75.491745658282156"/>
  </r>
  <r>
    <s v="Trims Raw Materials"/>
    <x v="32"/>
    <s v="CIPL-03533"/>
    <s v="LEVIS"/>
    <s v="RM03062022-54-1"/>
    <x v="866"/>
    <s v="PCS"/>
    <n v="1700"/>
    <x v="1854"/>
    <n v="1.839184995826804E-3"/>
    <n v="160.37661449290556"/>
  </r>
  <r>
    <s v="Trims Raw Materials"/>
    <x v="32"/>
    <s v="CIPL-03533"/>
    <s v="LEVIS"/>
    <s v="RM03062022-54-1"/>
    <x v="866"/>
    <s v="PCS"/>
    <n v="1700"/>
    <x v="2164"/>
    <n v="1.8380154028246885E-3"/>
    <n v="160.27462618480197"/>
  </r>
  <r>
    <s v="Trims Raw Materials"/>
    <x v="32"/>
    <s v="CIPL-03533"/>
    <s v="LEVIS"/>
    <s v="RM03062022-54-1"/>
    <x v="866"/>
    <s v="PCS"/>
    <n v="1000"/>
    <x v="1830"/>
    <n v="1.7894772932368903E-3"/>
    <n v="91.789477293236885"/>
  </r>
  <r>
    <s v="Trims Raw Materials"/>
    <x v="32"/>
    <s v="CIPL-03533"/>
    <s v="LEVIS"/>
    <s v="RM03062022-54-1"/>
    <x v="866"/>
    <s v="PCS"/>
    <n v="9200"/>
    <x v="1839"/>
    <n v="1.9883081035965452E-3"/>
    <n v="938.29243455308824"/>
  </r>
  <r>
    <s v="Trims Raw Materials"/>
    <x v="32"/>
    <s v="CIPL-03533"/>
    <s v="LEVIS"/>
    <s v="RM03062022-54-1"/>
    <x v="866"/>
    <s v="PCS"/>
    <n v="2550"/>
    <x v="1839"/>
    <n v="1.9883081035965452E-3"/>
    <n v="260.07018566417122"/>
  </r>
  <r>
    <s v="Trims Raw Materials"/>
    <x v="32"/>
    <s v="CIPL-03533"/>
    <s v="LEVIS"/>
    <s v="RM03062022-54-1"/>
    <x v="866"/>
    <s v="PCS"/>
    <n v="28709"/>
    <x v="1839"/>
    <n v="1.9883081035965452E-3"/>
    <n v="2927.9823373461531"/>
  </r>
  <r>
    <s v="Trims Raw Materials"/>
    <x v="32"/>
    <s v="CIPL-03533"/>
    <s v="LEVIS"/>
    <s v="RM03062022-54-1"/>
    <x v="866"/>
    <s v="PCS"/>
    <n v="1150"/>
    <x v="1830"/>
    <n v="1.7894772932368903E-3"/>
    <n v="105.55789888722242"/>
  </r>
  <r>
    <s v="Trims Raw Materials"/>
    <x v="32"/>
    <s v="CIPL-03533"/>
    <s v="LEVIS"/>
    <s v="RM03062022-54-1"/>
    <x v="866"/>
    <s v="PCS"/>
    <n v="9850"/>
    <x v="2165"/>
    <n v="1.8508019634777665E-3"/>
    <n v="935.11039934025598"/>
  </r>
  <r>
    <s v="Trims Raw Materials"/>
    <x v="32"/>
    <s v="CIPL-03533"/>
    <s v="LEVIS"/>
    <s v="RM03062022-54-1"/>
    <x v="866"/>
    <s v="PCS"/>
    <n v="6200"/>
    <x v="1839"/>
    <n v="1.9883081035965452E-3"/>
    <n v="632.32751024229856"/>
  </r>
  <r>
    <s v="Trims Raw Materials"/>
    <x v="32"/>
    <s v="CIPL-03533"/>
    <s v="LEVIS"/>
    <s v="RM03062022-54-1"/>
    <x v="866"/>
    <s v="PCS"/>
    <n v="850"/>
    <x v="1830"/>
    <n v="1.7894772932368903E-3"/>
    <n v="78.021055699251349"/>
  </r>
  <r>
    <s v="Trims Raw Materials"/>
    <x v="32"/>
    <s v="CIPL-03533"/>
    <s v="LEVIS"/>
    <s v="RM03062022-54-1"/>
    <x v="866"/>
    <s v="PCS"/>
    <n v="500"/>
    <x v="1854"/>
    <n v="1.839184995826804E-3"/>
    <n v="47.169592497913399"/>
  </r>
  <r>
    <s v="Trims Raw Materials"/>
    <x v="32"/>
    <s v="CIPL-03533"/>
    <s v="LEVIS"/>
    <s v="RM03062022-54-1"/>
    <x v="866"/>
    <s v="PCS"/>
    <n v="5000"/>
    <x v="2166"/>
    <n v="1.8394235927992357E-3"/>
    <n v="471.75711796399617"/>
  </r>
  <r>
    <s v="Trims Raw Materials"/>
    <x v="32"/>
    <s v="CIPL-03533"/>
    <s v="LEVIS"/>
    <s v="RM03062022-54-1"/>
    <x v="866"/>
    <s v="PCS"/>
    <n v="15106"/>
    <x v="1846"/>
    <n v="1.9883081035965448E-3"/>
    <n v="1540.6353822129292"/>
  </r>
  <r>
    <s v="Trims Raw Materials"/>
    <x v="32"/>
    <s v="CIPL-03533"/>
    <s v="LEVIS"/>
    <s v="RM03062022-54-1"/>
    <x v="866"/>
    <s v="PCS"/>
    <n v="2000"/>
    <x v="2167"/>
    <n v="1.8395826574475233E-3"/>
    <n v="188.71916531489501"/>
  </r>
  <r>
    <s v="Trims Raw Materials"/>
    <x v="32"/>
    <s v="CIPL-03533"/>
    <s v="LEVIS"/>
    <s v="RM03062022-54-1"/>
    <x v="866"/>
    <s v="PCS"/>
    <n v="2800"/>
    <x v="1830"/>
    <n v="1.7894772932368903E-3"/>
    <n v="257.01053642106331"/>
  </r>
  <r>
    <s v="Trims Raw Materials"/>
    <x v="32"/>
    <s v="CIPL-03533"/>
    <s v="LEVIS"/>
    <s v="RM03062022-54-1"/>
    <x v="866"/>
    <s v="PCS"/>
    <n v="5700"/>
    <x v="1839"/>
    <n v="1.9883081035965452E-3"/>
    <n v="581.33335619050035"/>
  </r>
  <r>
    <s v="Trims Raw Materials"/>
    <x v="32"/>
    <s v="CIPL-03533"/>
    <s v="LEVIS"/>
    <s v="RM03062022-54-1"/>
    <x v="866"/>
    <s v="PCS"/>
    <n v="5700"/>
    <x v="1830"/>
    <n v="1.7894772932368903E-3"/>
    <n v="523.2000205714503"/>
  </r>
  <r>
    <s v="Trims Raw Materials"/>
    <x v="32"/>
    <s v="CIPL-03533"/>
    <s v="LEVIS"/>
    <s v="RM03062022-54-1"/>
    <x v="866"/>
    <s v="PCS"/>
    <n v="1600"/>
    <x v="1830"/>
    <n v="1.7894772932368903E-3"/>
    <n v="146.86316366917902"/>
  </r>
  <r>
    <s v="Trims Raw Materials"/>
    <x v="32"/>
    <s v="CIPL-03533"/>
    <s v="LEVIS"/>
    <s v="RM03062022-54-1"/>
    <x v="866"/>
    <s v="PCS"/>
    <n v="3350"/>
    <x v="1830"/>
    <n v="1.7894772932368903E-3"/>
    <n v="307.49474893234355"/>
  </r>
  <r>
    <s v="Trims Raw Materials"/>
    <x v="32"/>
    <s v="CIPL-03533"/>
    <s v="LEVIS"/>
    <s v="RM03062022-54-1"/>
    <x v="866"/>
    <s v="PCS"/>
    <n v="4300"/>
    <x v="1839"/>
    <n v="1.9883081035965452E-3"/>
    <n v="438.54972484546516"/>
  </r>
  <r>
    <s v="Trims Raw Materials"/>
    <x v="32"/>
    <s v="CIPL-03533"/>
    <s v="LEVIS"/>
    <s v="RM03062022-54-1"/>
    <x v="866"/>
    <s v="PCS"/>
    <n v="2300"/>
    <x v="1830"/>
    <n v="1.7894772932368903E-3"/>
    <n v="211.11579777444484"/>
  </r>
  <r>
    <s v="Trims Raw Materials"/>
    <x v="32"/>
    <s v="CIPL-03533"/>
    <s v="LEVIS"/>
    <s v="RM03062022-54-1"/>
    <x v="866"/>
    <s v="PCS"/>
    <n v="1600"/>
    <x v="1839"/>
    <n v="1.9883081035965452E-3"/>
    <n v="163.18129296575447"/>
  </r>
  <r>
    <s v="Trims Raw Materials"/>
    <x v="32"/>
    <s v="CIPL-03533"/>
    <s v="LEVIS"/>
    <s v="RM03062022-54-1"/>
    <x v="866"/>
    <s v="PCS"/>
    <n v="5500"/>
    <x v="1830"/>
    <n v="1.7894772932368903E-3"/>
    <n v="504.84212511280288"/>
  </r>
  <r>
    <s v="Trims Raw Materials"/>
    <x v="32"/>
    <s v="CIPL-03533"/>
    <s v="LEVIS"/>
    <s v="RM03062022-54-1"/>
    <x v="866"/>
    <s v="PCS"/>
    <n v="1500"/>
    <x v="1839"/>
    <n v="1.9883081035965452E-3"/>
    <n v="152.98246215539481"/>
  </r>
  <r>
    <s v="Trims Raw Materials"/>
    <x v="32"/>
    <s v="CIPL-03533"/>
    <s v="LEVIS"/>
    <s v="RM03062022-54-1"/>
    <x v="866"/>
    <s v="PCS"/>
    <n v="2600"/>
    <x v="1830"/>
    <n v="1.7894772932368903E-3"/>
    <n v="238.65264096241592"/>
  </r>
  <r>
    <s v="Trims Raw Materials"/>
    <x v="32"/>
    <s v="CIPL-03533"/>
    <s v="LEVIS"/>
    <s v="RM03062022-54-1"/>
    <x v="866"/>
    <s v="PCS"/>
    <n v="150"/>
    <x v="1830"/>
    <n v="1.7894772932368903E-3"/>
    <n v="13.768421593985533"/>
  </r>
  <r>
    <s v="Trims Raw Materials"/>
    <x v="32"/>
    <s v="CIPL-03533"/>
    <s v="LEVIS"/>
    <s v="RM03062022-54-1"/>
    <x v="866"/>
    <s v="PCS"/>
    <n v="8950"/>
    <x v="1839"/>
    <n v="1.9883081035965452E-3"/>
    <n v="912.79535752718914"/>
  </r>
  <r>
    <s v="Trims Raw Materials"/>
    <x v="32"/>
    <s v="CIPL-03533"/>
    <s v="LEVIS"/>
    <s v="RM03062022-54-1"/>
    <x v="866"/>
    <s v="PCS"/>
    <n v="1500"/>
    <x v="1830"/>
    <n v="1.7894772932368903E-3"/>
    <n v="137.68421593985533"/>
  </r>
  <r>
    <s v="Trims Raw Materials"/>
    <x v="32"/>
    <s v="CIPL-03533"/>
    <s v="LEVIS"/>
    <s v="RM03062022-54-1"/>
    <x v="866"/>
    <s v="PCS"/>
    <n v="800"/>
    <x v="1830"/>
    <n v="1.7894772932368903E-3"/>
    <n v="73.431581834589508"/>
  </r>
  <r>
    <s v="Trims Raw Materials"/>
    <x v="32"/>
    <s v="CIPL-03533"/>
    <s v="LEVIS"/>
    <s v="RM03062022-54-1"/>
    <x v="866"/>
    <s v="PCS"/>
    <n v="1500"/>
    <x v="1830"/>
    <n v="1.7894772932368903E-3"/>
    <n v="137.68421593985533"/>
  </r>
  <r>
    <s v="Trims Raw Materials"/>
    <x v="32"/>
    <s v="CIPL-03533"/>
    <s v="LEVIS"/>
    <s v="RM03062022-54-1"/>
    <x v="866"/>
    <s v="PCS"/>
    <n v="1000"/>
    <x v="1830"/>
    <n v="1.7894772932368903E-3"/>
    <n v="91.789477293236885"/>
  </r>
  <r>
    <s v="Trims Raw Materials"/>
    <x v="32"/>
    <s v="CIPL-03533"/>
    <s v="LEVIS"/>
    <s v="RM03062022-54-1"/>
    <x v="866"/>
    <s v="PCS"/>
    <n v="3600"/>
    <x v="1830"/>
    <n v="1.7894772932368903E-3"/>
    <n v="330.44211825565282"/>
  </r>
  <r>
    <s v="Trims Raw Materials"/>
    <x v="32"/>
    <s v="CIPL-03533"/>
    <s v="LEVIS"/>
    <s v="RM03062022-54-1"/>
    <x v="866"/>
    <s v="PCS"/>
    <n v="4200"/>
    <x v="1839"/>
    <n v="1.9883081035965452E-3"/>
    <n v="428.35089403510551"/>
  </r>
  <r>
    <s v="Trims Raw Materials"/>
    <x v="32"/>
    <s v="CIPL-03533"/>
    <s v="LEVIS"/>
    <s v="RM03062022-54-1"/>
    <x v="866"/>
    <s v="PCS"/>
    <n v="9950"/>
    <x v="1839"/>
    <n v="1.9883081035965452E-3"/>
    <n v="1014.7836656307857"/>
  </r>
  <r>
    <s v="Trims Raw Materials"/>
    <x v="32"/>
    <s v="CIPL-03533"/>
    <s v="LEVIS"/>
    <s v="RM03062022-54-1"/>
    <x v="866"/>
    <s v="PCS"/>
    <n v="1900"/>
    <x v="1830"/>
    <n v="1.7894772932368903E-3"/>
    <n v="174.40000685715009"/>
  </r>
  <r>
    <s v="Trims Raw Materials"/>
    <x v="32"/>
    <s v="CIPL-03533"/>
    <s v="LEVIS"/>
    <s v="RM03062022-54-1"/>
    <x v="866"/>
    <s v="PCS"/>
    <n v="1000"/>
    <x v="1830"/>
    <n v="1.7894772932368903E-3"/>
    <n v="91.789477293236885"/>
  </r>
  <r>
    <s v="Trims Raw Materials"/>
    <x v="32"/>
    <s v="CIPL-03533"/>
    <s v="LEVIS"/>
    <s v="RM03062022-54-1"/>
    <x v="866"/>
    <s v="PCS"/>
    <n v="2000"/>
    <x v="1830"/>
    <n v="1.7894772932368903E-3"/>
    <n v="183.57895458647377"/>
  </r>
  <r>
    <s v="Trims Raw Materials"/>
    <x v="32"/>
    <s v="CIPL-03533"/>
    <s v="LEVIS"/>
    <s v="RM03062022-54-1"/>
    <x v="866"/>
    <s v="PCS"/>
    <n v="9100"/>
    <x v="2168"/>
    <n v="1.8420909845935991E-3"/>
    <n v="859.84302795980182"/>
  </r>
  <r>
    <s v="Trims Raw Materials"/>
    <x v="32"/>
    <s v="CIPL-03533"/>
    <s v="LEVIS"/>
    <s v="RM03062022-54-1"/>
    <x v="866"/>
    <s v="PCS"/>
    <n v="500"/>
    <x v="1830"/>
    <n v="1.7894772932368903E-3"/>
    <n v="45.894738646618443"/>
  </r>
  <r>
    <s v="Trims Raw Materials"/>
    <x v="32"/>
    <s v="CIPL-03533"/>
    <s v="LEVIS"/>
    <s v="RM03062022-54-1"/>
    <x v="866"/>
    <s v="PCS"/>
    <n v="2150"/>
    <x v="2169"/>
    <n v="1.9147869434868125E-3"/>
    <n v="211.16679192849668"/>
  </r>
  <r>
    <s v="Trims Raw Materials"/>
    <x v="32"/>
    <s v="CIPL-03533"/>
    <s v="LEVIS"/>
    <s v="RM03062022-54-1"/>
    <x v="866"/>
    <s v="PCS"/>
    <n v="200"/>
    <x v="1830"/>
    <n v="1.7894772932368903E-3"/>
    <n v="18.357895458647377"/>
  </r>
  <r>
    <s v="Trims Raw Materials"/>
    <x v="32"/>
    <s v="CIPL-03533"/>
    <s v="LEVIS"/>
    <s v="RM03062022-54-1"/>
    <x v="866"/>
    <s v="PCS"/>
    <n v="2700"/>
    <x v="1839"/>
    <n v="1.9883081035965452E-3"/>
    <n v="275.36843187971067"/>
  </r>
  <r>
    <s v="Trims Raw Materials"/>
    <x v="32"/>
    <s v="CIPL-03533"/>
    <s v="LEVIS"/>
    <s v="RM03062022-54-1"/>
    <x v="866"/>
    <s v="PCS"/>
    <n v="300"/>
    <x v="1854"/>
    <n v="1.839184995826804E-3"/>
    <n v="28.30175549874804"/>
  </r>
  <r>
    <s v="Trims Raw Materials"/>
    <x v="32"/>
    <s v="CIPL-03533"/>
    <s v="LEVIS"/>
    <s v="RM03062022-54-1"/>
    <x v="866"/>
    <s v="PCS"/>
    <n v="626"/>
    <x v="1839"/>
    <n v="1.9883081035965452E-3"/>
    <n v="63.844680872851441"/>
  </r>
  <r>
    <s v="Trims Raw Materials"/>
    <x v="32"/>
    <s v="CIPL-03533"/>
    <s v="LEVIS"/>
    <s v="RM03062022-54-1"/>
    <x v="866"/>
    <s v="PCS"/>
    <n v="600"/>
    <x v="1830"/>
    <n v="1.7894772932368903E-3"/>
    <n v="55.073686375942131"/>
  </r>
  <r>
    <s v="Trims Raw Materials"/>
    <x v="32"/>
    <s v="CIPL-03533"/>
    <s v="LEVIS"/>
    <s v="RM03062022-54-1"/>
    <x v="866"/>
    <s v="PCS"/>
    <n v="1200"/>
    <x v="1830"/>
    <n v="1.7894772932368903E-3"/>
    <n v="110.14737275188426"/>
  </r>
  <r>
    <s v="Trims Raw Materials"/>
    <x v="32"/>
    <s v="CIPL-03533"/>
    <s v="LEVIS"/>
    <s v="RM03062022-54-1"/>
    <x v="866"/>
    <s v="PCS"/>
    <n v="6420"/>
    <x v="1839"/>
    <n v="1.9883081035965452E-3"/>
    <n v="654.7649380250898"/>
  </r>
  <r>
    <s v="Trims Raw Materials"/>
    <x v="32"/>
    <s v="CIPL-03533"/>
    <s v="LEVIS"/>
    <s v="RM03062022-54-1"/>
    <x v="866"/>
    <s v="PCS"/>
    <n v="15200"/>
    <x v="1839"/>
    <n v="1.9883081035965452E-3"/>
    <n v="1550.2222831746676"/>
  </r>
  <r>
    <s v="Trims Raw Materials"/>
    <x v="32"/>
    <s v="CIPL-03533"/>
    <s v="LEVIS"/>
    <s v="RM03062022-54-1"/>
    <x v="866"/>
    <s v="PCS"/>
    <n v="2500"/>
    <x v="1854"/>
    <n v="1.839184995826804E-3"/>
    <n v="235.84796248956701"/>
  </r>
  <r>
    <s v="Trims Raw Materials"/>
    <x v="32"/>
    <s v="CIPL-03533"/>
    <s v="LEVIS"/>
    <s v="RM03062022-54-1"/>
    <x v="866"/>
    <s v="PCS"/>
    <n v="5700"/>
    <x v="1830"/>
    <n v="1.7894772932368903E-3"/>
    <n v="523.2000205714503"/>
  </r>
  <r>
    <s v="Trims Raw Materials"/>
    <x v="32"/>
    <s v="CIPL-03533"/>
    <s v="LEVIS"/>
    <s v="RM03062022-54-1"/>
    <x v="866"/>
    <s v="PCS"/>
    <n v="3850"/>
    <x v="1830"/>
    <n v="1.7894772932368903E-3"/>
    <n v="353.38948757896202"/>
  </r>
  <r>
    <s v="Trims Raw Materials"/>
    <x v="32"/>
    <s v="CIPL-03533"/>
    <s v="LEVIS"/>
    <s v="RM03062022-54-1"/>
    <x v="866"/>
    <s v="PCS"/>
    <n v="5300"/>
    <x v="1830"/>
    <n v="1.7894772932368903E-3"/>
    <n v="486.48422965415551"/>
  </r>
  <r>
    <s v="Trims Raw Materials"/>
    <x v="32"/>
    <s v="CIPL-03533"/>
    <s v="LEVIS"/>
    <s v="RM03062022-54-1"/>
    <x v="866"/>
    <s v="PCS"/>
    <n v="2350"/>
    <x v="1830"/>
    <n v="1.7894772932368903E-3"/>
    <n v="215.70527163910668"/>
  </r>
  <r>
    <s v="Trims Raw Materials"/>
    <x v="32"/>
    <s v="CIPL-03533"/>
    <s v="LEVIS"/>
    <s v="RM03062022-54-1"/>
    <x v="866"/>
    <s v="PCS"/>
    <n v="450"/>
    <x v="1830"/>
    <n v="1.7894772932368903E-3"/>
    <n v="41.305264781956602"/>
  </r>
  <r>
    <s v="Trims Raw Materials"/>
    <x v="32"/>
    <s v="CIPL-03533"/>
    <s v="LEVIS"/>
    <s v="RM03062022-54-1"/>
    <x v="866"/>
    <s v="PCS"/>
    <n v="3100"/>
    <x v="1830"/>
    <n v="1.7894772932368903E-3"/>
    <n v="284.54737960903435"/>
  </r>
  <r>
    <s v="Trims Raw Materials"/>
    <x v="32"/>
    <s v="CIPL-03535"/>
    <s v="LEVIS"/>
    <s v="RM03052022-22-1"/>
    <x v="870"/>
    <s v="PCS"/>
    <n v="1251"/>
    <x v="2170"/>
    <n v="1.2228651118362764E-3"/>
    <n v="78.469804254907174"/>
  </r>
  <r>
    <s v="Trims Raw Materials"/>
    <x v="32"/>
    <s v="CIPL-03535"/>
    <s v="LEVIS"/>
    <s v="RM03052022-22-1"/>
    <x v="870"/>
    <s v="PCS"/>
    <n v="807"/>
    <x v="2171"/>
    <n v="1.2745375241517878E-3"/>
    <n v="52.758551781990491"/>
  </r>
  <r>
    <s v="Trims Raw Materials"/>
    <x v="32"/>
    <s v="CIPL-03535"/>
    <s v="LEVIS"/>
    <s v="RM03052022-22-1"/>
    <x v="870"/>
    <s v="PCS"/>
    <n v="350"/>
    <x v="2172"/>
    <n v="1.1713975170331646E-3"/>
    <n v="21.02998913096161"/>
  </r>
  <r>
    <s v="Trims Raw Materials"/>
    <x v="32"/>
    <s v="CIPL-03535"/>
    <s v="LEVIS"/>
    <s v="RM03052022-22-1"/>
    <x v="870"/>
    <s v="PCS"/>
    <n v="550"/>
    <x v="2173"/>
    <n v="1.3780782710745506E-3"/>
    <n v="38.877943049091002"/>
  </r>
  <r>
    <s v="Trims Raw Materials"/>
    <x v="32"/>
    <s v="CIPL-03535"/>
    <s v="LEVIS"/>
    <s v="RM03052022-22-1"/>
    <x v="870"/>
    <s v="PCS"/>
    <n v="295"/>
    <x v="2174"/>
    <n v="1.274539194542734E-3"/>
    <n v="19.285989062390101"/>
  </r>
  <r>
    <s v="Trims Raw Materials"/>
    <x v="32"/>
    <s v="CIPL-03535"/>
    <s v="LEVIS"/>
    <s v="RM03052022-22-1"/>
    <x v="870"/>
    <s v="PCS"/>
    <n v="809"/>
    <x v="2175"/>
    <n v="1.2760563255714787E-3"/>
    <n v="52.952329567387331"/>
  </r>
  <r>
    <s v="Trims Raw Materials"/>
    <x v="32"/>
    <s v="CIPL-03535"/>
    <s v="LEVIS"/>
    <s v="RM03052022-22-1"/>
    <x v="870"/>
    <s v="PCS"/>
    <n v="2450"/>
    <x v="2176"/>
    <n v="1.3262420828152952E-3"/>
    <n v="166.66929310289748"/>
  </r>
  <r>
    <s v="Trims Raw Materials"/>
    <x v="32"/>
    <s v="CIPL-03535"/>
    <s v="LEVIS"/>
    <s v="RM03052022-22-1"/>
    <x v="870"/>
    <s v="PCS"/>
    <n v="883"/>
    <x v="2177"/>
    <n v="1.326289323916608E-3"/>
    <n v="60.071113473018364"/>
  </r>
  <r>
    <s v="Trims Raw Materials"/>
    <x v="32"/>
    <s v="CIPL-03535"/>
    <s v="LEVIS"/>
    <s v="RM03052022-22-1"/>
    <x v="870"/>
    <s v="PCS"/>
    <n v="1933"/>
    <x v="2178"/>
    <n v="1.2745538391963158E-3"/>
    <n v="126.37371257116646"/>
  </r>
  <r>
    <s v="Trims Raw Materials"/>
    <x v="32"/>
    <s v="CIPL-03535"/>
    <s v="LEVIS"/>
    <s v="RM03052022-22-1"/>
    <x v="870"/>
    <s v="PCS"/>
    <n v="2806"/>
    <x v="2179"/>
    <n v="1.2744728991905723E-3"/>
    <n v="183.43617095512874"/>
  </r>
  <r>
    <s v="Trims Raw Materials"/>
    <x v="32"/>
    <s v="CIPL-03535"/>
    <s v="LEVIS"/>
    <s v="RM03052022-22-1"/>
    <x v="870"/>
    <s v="PCS"/>
    <n v="550"/>
    <x v="2173"/>
    <n v="1.3780782710745506E-3"/>
    <n v="38.877943049091002"/>
  </r>
  <r>
    <s v="Trims Raw Materials"/>
    <x v="32"/>
    <s v="CIPL-03535"/>
    <s v="LEVIS"/>
    <s v="RM03052022-22-1"/>
    <x v="870"/>
    <s v="PCS"/>
    <n v="121"/>
    <x v="2180"/>
    <n v="1.2225629992362228E-3"/>
    <n v="7.5879301229075837"/>
  </r>
  <r>
    <s v="Trims Raw Materials"/>
    <x v="32"/>
    <s v="CIPL-03535"/>
    <s v="LEVIS"/>
    <s v="RM03052022-22-1"/>
    <x v="870"/>
    <s v="PCS"/>
    <n v="100"/>
    <x v="2083"/>
    <n v="1.2745054944053853E-3"/>
    <n v="6.537450549440539"/>
  </r>
  <r>
    <s v="Trims Raw Materials"/>
    <x v="32"/>
    <s v="CIPL-03535"/>
    <s v="LEVIS"/>
    <s v="RM03052022-22-1"/>
    <x v="870"/>
    <s v="PCS"/>
    <n v="150"/>
    <x v="2181"/>
    <n v="1.4302562958537811E-3"/>
    <n v="11.004538444378065"/>
  </r>
  <r>
    <s v="Trims Raw Materials"/>
    <x v="32"/>
    <s v="CIPL-03535"/>
    <s v="LEVIS"/>
    <s v="RM03052022-22-1"/>
    <x v="870"/>
    <s v="PCS"/>
    <n v="310"/>
    <x v="2182"/>
    <n v="1.3263939220121467E-3"/>
    <n v="21.091182115823763"/>
  </r>
  <r>
    <s v="Trims Raw Materials"/>
    <x v="32"/>
    <s v="CIPL-03535"/>
    <s v="LEVIS"/>
    <s v="RM03052022-22-1"/>
    <x v="870"/>
    <s v="PCS"/>
    <n v="309"/>
    <x v="2183"/>
    <n v="1.3261822011367246E-3"/>
    <n v="21.019790300151246"/>
  </r>
  <r>
    <s v="Trims Raw Materials"/>
    <x v="32"/>
    <s v="CIPL-03535"/>
    <s v="LEVIS"/>
    <s v="RM03052022-22-1"/>
    <x v="870"/>
    <s v="PCS"/>
    <n v="150"/>
    <x v="2181"/>
    <n v="1.4302562958537811E-3"/>
    <n v="11.004538444378065"/>
  </r>
  <r>
    <s v="Trims Raw Materials"/>
    <x v="32"/>
    <s v="CIPL-03535"/>
    <s v="LEVIS"/>
    <s v="RM03052022-22-1"/>
    <x v="870"/>
    <s v="PCS"/>
    <n v="998"/>
    <x v="2184"/>
    <n v="1.2744696331369837E-3"/>
    <n v="65.241920693870711"/>
  </r>
  <r>
    <s v="Trims Raw Materials"/>
    <x v="32"/>
    <s v="CIPL-03535"/>
    <s v="LEVIS"/>
    <s v="RM03052022-22-1"/>
    <x v="870"/>
    <s v="PCS"/>
    <n v="310"/>
    <x v="2182"/>
    <n v="1.3263939220121467E-3"/>
    <n v="21.091182115823763"/>
  </r>
  <r>
    <s v="Trims Raw Materials"/>
    <x v="32"/>
    <s v="CIPL-03535"/>
    <s v="LEVIS"/>
    <s v="RM03052022-22-1"/>
    <x v="870"/>
    <s v="PCS"/>
    <n v="150"/>
    <x v="2181"/>
    <n v="1.4302562958537811E-3"/>
    <n v="11.004538444378065"/>
  </r>
  <r>
    <s v="Trims Raw Materials"/>
    <x v="32"/>
    <s v="CIPL-03535"/>
    <s v="LEVIS"/>
    <s v="RM03052022-22-1"/>
    <x v="870"/>
    <s v="PCS"/>
    <n v="2787"/>
    <x v="2185"/>
    <n v="1.2228059166000998E-3"/>
    <n v="174.80796008956446"/>
  </r>
  <r>
    <s v="Trims Raw Materials"/>
    <x v="32"/>
    <s v="CIPL-03535"/>
    <s v="LEVIS"/>
    <s v="RM03052022-22-1"/>
    <x v="870"/>
    <s v="PCS"/>
    <n v="650"/>
    <x v="2186"/>
    <n v="1.3780504625696055E-3"/>
    <n v="45.945732800670235"/>
  </r>
  <r>
    <s v="Trims Raw Materials"/>
    <x v="32"/>
    <s v="CIPL-03535"/>
    <s v="LEVIS"/>
    <s v="RM03052022-22-1"/>
    <x v="870"/>
    <s v="PCS"/>
    <n v="650"/>
    <x v="2186"/>
    <n v="1.3780504625696055E-3"/>
    <n v="45.945732800670235"/>
  </r>
  <r>
    <s v="Trims Raw Materials"/>
    <x v="32"/>
    <s v="CIPL-03535"/>
    <s v="LEVIS"/>
    <s v="RM03052022-22-1"/>
    <x v="870"/>
    <s v="PCS"/>
    <n v="450"/>
    <x v="2187"/>
    <n v="1.223030406834497E-3"/>
    <n v="28.230363683075524"/>
  </r>
  <r>
    <s v="Trims Raw Materials"/>
    <x v="32"/>
    <s v="CIPL-03535"/>
    <s v="LEVIS"/>
    <s v="RM03052022-22-1"/>
    <x v="870"/>
    <s v="PCS"/>
    <n v="59"/>
    <x v="2188"/>
    <n v="1.2233149857721112E-3"/>
    <n v="3.7021755841605537"/>
  </r>
  <r>
    <s v="Trims Raw Materials"/>
    <x v="32"/>
    <s v="CIPL-03535"/>
    <s v="LEVIS"/>
    <s v="RM03052022-22-1"/>
    <x v="870"/>
    <s v="PCS"/>
    <n v="650"/>
    <x v="2186"/>
    <n v="1.3780504625696055E-3"/>
    <n v="45.945732800670235"/>
  </r>
  <r>
    <s v="Trims Raw Materials"/>
    <x v="32"/>
    <s v="CIPL-03535"/>
    <s v="LEVIS"/>
    <s v="RM03052022-22-1"/>
    <x v="870"/>
    <s v="PCS"/>
    <n v="362"/>
    <x v="2189"/>
    <n v="1.2226447067972125E-3"/>
    <n v="22.702597383860589"/>
  </r>
  <r>
    <s v="Trims Raw Materials"/>
    <x v="32"/>
    <s v="CIPL-03535"/>
    <s v="LEVIS"/>
    <s v="RM03052022-22-1"/>
    <x v="870"/>
    <s v="PCS"/>
    <n v="548"/>
    <x v="2190"/>
    <n v="1.1708522354573084E-3"/>
    <n v="32.911627025030597"/>
  </r>
  <r>
    <s v="Trims Raw Materials"/>
    <x v="32"/>
    <s v="CIPL-03535"/>
    <s v="LEVIS"/>
    <s v="RM03052022-22-1"/>
    <x v="870"/>
    <s v="PCS"/>
    <n v="1203"/>
    <x v="2191"/>
    <n v="1.2227351080970274E-3"/>
    <n v="75.450950335040744"/>
  </r>
  <r>
    <s v="Trims Raw Materials"/>
    <x v="32"/>
    <s v="CIPL-03535"/>
    <s v="LEVIS"/>
    <s v="RM03052022-22-1"/>
    <x v="870"/>
    <s v="PCS"/>
    <n v="310"/>
    <x v="2182"/>
    <n v="1.3263939220121467E-3"/>
    <n v="21.091182115823763"/>
  </r>
  <r>
    <s v="Trims Raw Materials"/>
    <x v="32"/>
    <s v="CIPL-03535"/>
    <s v="LEVIS"/>
    <s v="RM03052022-22-1"/>
    <x v="870"/>
    <s v="PCS"/>
    <n v="613"/>
    <x v="2192"/>
    <n v="1.3262955686144003E-3"/>
    <n v="41.703019183560635"/>
  </r>
  <r>
    <s v="Trims Raw Materials"/>
    <x v="32"/>
    <s v="CIPL-03535"/>
    <s v="LEVIS"/>
    <s v="RM03052022-22-1"/>
    <x v="870"/>
    <s v="PCS"/>
    <n v="295"/>
    <x v="2193"/>
    <n v="1.1714167742545069E-3"/>
    <n v="17.725567948405079"/>
  </r>
  <r>
    <s v="Trims Raw Materials"/>
    <x v="32"/>
    <s v="CIPL-03535"/>
    <s v="LEVIS"/>
    <s v="RM03052022-22-1"/>
    <x v="870"/>
    <s v="PCS"/>
    <n v="258"/>
    <x v="2194"/>
    <n v="1.27467504005763E-3"/>
    <n v="16.868866160334868"/>
  </r>
  <r>
    <s v="Trims Raw Materials"/>
    <x v="32"/>
    <s v="CIPL-03535"/>
    <s v="LEVIS"/>
    <s v="RM03052022-22-1"/>
    <x v="870"/>
    <s v="PCS"/>
    <n v="70"/>
    <x v="2195"/>
    <n v="1.2242297037858725E-3"/>
    <n v="4.3956960792650106"/>
  </r>
  <r>
    <s v="Trims Raw Materials"/>
    <x v="32"/>
    <s v="CIPL-03535"/>
    <s v="LEVIS"/>
    <s v="RM03052022-22-1"/>
    <x v="870"/>
    <s v="PCS"/>
    <n v="550"/>
    <x v="2173"/>
    <n v="1.3780782710745506E-3"/>
    <n v="38.877943049091002"/>
  </r>
  <r>
    <s v="Trims Raw Materials"/>
    <x v="32"/>
    <s v="CIPL-03535"/>
    <s v="LEVIS"/>
    <s v="RM03052022-22-1"/>
    <x v="870"/>
    <s v="PCS"/>
    <n v="1152"/>
    <x v="2196"/>
    <n v="1.1712377422748398E-3"/>
    <n v="69.209265879100613"/>
  </r>
  <r>
    <s v="Trims Raw Materials"/>
    <x v="32"/>
    <s v="CIPL-03535"/>
    <s v="LEVIS"/>
    <s v="RM03052022-22-1"/>
    <x v="870"/>
    <s v="PCS"/>
    <n v="163"/>
    <x v="2197"/>
    <n v="1.2234803852192238E-3"/>
    <n v="10.229427302790736"/>
  </r>
  <r>
    <s v="Trims Raw Materials"/>
    <x v="32"/>
    <s v="CIPL-03535"/>
    <s v="LEVIS"/>
    <s v="RM03052022-22-1"/>
    <x v="870"/>
    <s v="PCS"/>
    <n v="1339"/>
    <x v="2198"/>
    <n v="1.274506979325552E-3"/>
    <n v="87.536564845316889"/>
  </r>
  <r>
    <s v="Trims Raw Materials"/>
    <x v="32"/>
    <s v="CIPL-03535"/>
    <s v="LEVIS"/>
    <s v="RM03052022-22-1"/>
    <x v="870"/>
    <s v="PCS"/>
    <n v="950"/>
    <x v="2199"/>
    <n v="1.2229141315068012E-3"/>
    <n v="59.591768424931466"/>
  </r>
  <r>
    <s v="Trims Raw Materials"/>
    <x v="32"/>
    <s v="CIPL-03535"/>
    <s v="LEVIS"/>
    <s v="RM03052022-22-1"/>
    <x v="870"/>
    <s v="PCS"/>
    <n v="550"/>
    <x v="2173"/>
    <n v="1.3780782710745506E-3"/>
    <n v="38.877943049091002"/>
  </r>
  <r>
    <s v="Trims Raw Materials"/>
    <x v="32"/>
    <s v="CIPL-03535"/>
    <s v="LEVIS"/>
    <s v="RM03052022-22-1"/>
    <x v="870"/>
    <s v="PCS"/>
    <n v="540"/>
    <x v="2200"/>
    <n v="1.3262751461397694E-3"/>
    <n v="36.736188578915474"/>
  </r>
  <r>
    <s v="Trims Raw Materials"/>
    <x v="32"/>
    <s v="CIPL-03535"/>
    <s v="LEVIS"/>
    <s v="RM03052022-22-1"/>
    <x v="870"/>
    <s v="PCS"/>
    <n v="450"/>
    <x v="2201"/>
    <n v="1.3781184389150276E-3"/>
    <n v="31.810153297511764"/>
  </r>
  <r>
    <s v="Trims Raw Materials"/>
    <x v="32"/>
    <s v="CIPL-03535"/>
    <s v="LEVIS"/>
    <s v="RM03052022-22-1"/>
    <x v="870"/>
    <s v="PCS"/>
    <n v="2300"/>
    <x v="2083"/>
    <n v="1.2745054944053853E-3"/>
    <n v="150.3613626371324"/>
  </r>
  <r>
    <s v="Trims Raw Materials"/>
    <x v="32"/>
    <s v="CIPL-03535"/>
    <s v="LEVIS"/>
    <s v="RM03052022-22-1"/>
    <x v="870"/>
    <s v="PCS"/>
    <n v="544"/>
    <x v="2202"/>
    <n v="1.3263915639617396E-3"/>
    <n v="37.011557010795194"/>
  </r>
  <r>
    <s v="Trims Raw Materials"/>
    <x v="32"/>
    <s v="CIPL-03535"/>
    <s v="LEVIS"/>
    <s v="RM03052022-22-1"/>
    <x v="870"/>
    <s v="PCS"/>
    <n v="463"/>
    <x v="2203"/>
    <n v="1.3261113226579117E-3"/>
    <n v="31.493989542390615"/>
  </r>
  <r>
    <s v="Trims Raw Materials"/>
    <x v="32"/>
    <s v="CIPL-03535"/>
    <s v="LEVIS"/>
    <s v="RM03052022-22-1"/>
    <x v="870"/>
    <s v="PCS"/>
    <n v="1187"/>
    <x v="2204"/>
    <n v="1.3261529280685633E-3"/>
    <n v="80.744143525617389"/>
  </r>
  <r>
    <s v="Trims Raw Materials"/>
    <x v="32"/>
    <s v="CIPL-03535"/>
    <s v="LEVIS"/>
    <s v="RM03052022-22-1"/>
    <x v="870"/>
    <s v="PCS"/>
    <n v="245"/>
    <x v="2205"/>
    <n v="1.2230123722938749E-3"/>
    <n v="15.369638031212"/>
  </r>
  <r>
    <s v="Trims Raw Materials"/>
    <x v="32"/>
    <s v="CIPL-03535"/>
    <s v="LEVIS"/>
    <s v="RM03052022-22-1"/>
    <x v="870"/>
    <s v="PCS"/>
    <n v="40"/>
    <x v="2206"/>
    <n v="1.2725171863017827E-3"/>
    <n v="2.6109006874520588"/>
  </r>
  <r>
    <s v="Trims Raw Materials"/>
    <x v="32"/>
    <s v="CIPL-03535"/>
    <s v="LEVIS"/>
    <s v="RM03052022-22-1"/>
    <x v="870"/>
    <s v="PCS"/>
    <n v="3830"/>
    <x v="2207"/>
    <n v="1.2744899201904748E-3"/>
    <n v="250.38129639432952"/>
  </r>
  <r>
    <s v="Trims Raw Materials"/>
    <x v="32"/>
    <s v="CIPL-03535"/>
    <s v="LEVIS"/>
    <s v="RM03052022-22-1"/>
    <x v="870"/>
    <s v="PCS"/>
    <n v="4495"/>
    <x v="2208"/>
    <n v="1.2745077060940435E-3"/>
    <n v="293.85891213889272"/>
  </r>
  <r>
    <s v="Trims Raw Materials"/>
    <x v="32"/>
    <s v="CIPL-03535"/>
    <s v="LEVIS"/>
    <s v="RM03052022-22-1"/>
    <x v="870"/>
    <s v="PCS"/>
    <n v="1012"/>
    <x v="2209"/>
    <n v="1.2745212122560066E-3"/>
    <n v="66.159815466803082"/>
  </r>
  <r>
    <s v="Trims Raw Materials"/>
    <x v="32"/>
    <s v="CIPL-03535"/>
    <s v="LEVIS"/>
    <s v="RM03052022-22-1"/>
    <x v="870"/>
    <s v="PCS"/>
    <n v="944"/>
    <x v="2210"/>
    <n v="1.2744970693710485E-3"/>
    <n v="61.713125233486295"/>
  </r>
  <r>
    <s v="Trims Raw Materials"/>
    <x v="32"/>
    <s v="CIPL-03535"/>
    <s v="LEVIS"/>
    <s v="RM03052022-22-1"/>
    <x v="870"/>
    <s v="PCS"/>
    <n v="121"/>
    <x v="2211"/>
    <n v="1.1716228742680468E-3"/>
    <n v="7.2717663677864337"/>
  </r>
  <r>
    <s v="Trims Raw Materials"/>
    <x v="32"/>
    <s v="CIPL-03535"/>
    <s v="LEVIS"/>
    <s v="RM03052022-22-1"/>
    <x v="870"/>
    <s v="PCS"/>
    <n v="47"/>
    <x v="2212"/>
    <n v="1.1718326482898786E-3"/>
    <n v="2.8250761344696245"/>
  </r>
  <r>
    <s v="Trims Raw Materials"/>
    <x v="32"/>
    <s v="CIPL-03535"/>
    <s v="LEVIS"/>
    <s v="RM03052022-22-1"/>
    <x v="870"/>
    <s v="PCS"/>
    <n v="150"/>
    <x v="2181"/>
    <n v="1.4302562958537811E-3"/>
    <n v="11.004538444378065"/>
  </r>
  <r>
    <s v="Trims Raw Materials"/>
    <x v="32"/>
    <s v="CIPL-03535"/>
    <s v="LEVIS"/>
    <s v="RM03052022-22-1"/>
    <x v="870"/>
    <s v="PCS"/>
    <n v="275"/>
    <x v="2213"/>
    <n v="1.17129422830051E-3"/>
    <n v="16.522105912782639"/>
  </r>
  <r>
    <s v="Trims Raw Materials"/>
    <x v="32"/>
    <s v="CIPL-03535"/>
    <s v="LEVIS"/>
    <s v="RM04132022-16-1"/>
    <x v="857"/>
    <s v="PCS"/>
    <n v="1967"/>
    <x v="2214"/>
    <n v="1.27445798526412E-3"/>
    <n v="128.58685885701456"/>
  </r>
  <r>
    <s v="Trims Raw Materials"/>
    <x v="32"/>
    <s v="CIPL-03535"/>
    <s v="LEVIS"/>
    <s v="RM04132022-16-1"/>
    <x v="857"/>
    <s v="PCS"/>
    <n v="865"/>
    <x v="2215"/>
    <n v="1.274585946178363E-3"/>
    <n v="56.55251684344428"/>
  </r>
  <r>
    <s v="Trims Raw Materials"/>
    <x v="32"/>
    <s v="CIPL-03535"/>
    <s v="LEVIS"/>
    <s v="RM04132022-16-1"/>
    <x v="857"/>
    <s v="PCS"/>
    <n v="310"/>
    <x v="2216"/>
    <n v="1.223130178567294E-3"/>
    <n v="19.449170355355861"/>
  </r>
  <r>
    <s v="Trims Raw Materials"/>
    <x v="32"/>
    <s v="CIPL-03535"/>
    <s v="LEVIS"/>
    <s v="RM04132022-16-1"/>
    <x v="857"/>
    <s v="PCS"/>
    <n v="812"/>
    <x v="2217"/>
    <n v="1.3261917104776953E-3"/>
    <n v="55.236867668907884"/>
  </r>
  <r>
    <s v="Trims Raw Materials"/>
    <x v="32"/>
    <s v="CIPL-03537"/>
    <s v="LEVIS"/>
    <s v="RM03202022-5-1"/>
    <x v="868"/>
    <s v="PCS"/>
    <n v="540"/>
    <x v="1932"/>
    <n v="3.0619944795386793E-3"/>
    <n v="84.813477018950877"/>
  </r>
  <r>
    <s v="Trims Raw Materials"/>
    <x v="32"/>
    <s v="CIPL-03537"/>
    <s v="LEVIS"/>
    <s v="RM03202022-5-1"/>
    <x v="868"/>
    <s v="PCS"/>
    <n v="330"/>
    <x v="1932"/>
    <n v="3.0619944795386793E-3"/>
    <n v="51.83045817824776"/>
  </r>
  <r>
    <s v="Trims Raw Materials"/>
    <x v="32"/>
    <s v="CIPL-03537"/>
    <s v="LEVIS"/>
    <s v="RM03202022-5-1"/>
    <x v="868"/>
    <s v="PCS"/>
    <n v="8"/>
    <x v="2021"/>
    <n v="2.6096543859704655E-3"/>
    <n v="1.0708772350877638"/>
  </r>
  <r>
    <s v="Trims Raw Materials"/>
    <x v="32"/>
    <s v="CIPL-03537"/>
    <s v="LEVIS"/>
    <s v="RM03202022-5-1"/>
    <x v="868"/>
    <s v="PCS"/>
    <n v="180"/>
    <x v="2218"/>
    <n v="3.1757698876889256E-3"/>
    <n v="29.321638579784004"/>
  </r>
  <r>
    <s v="Trims Raw Materials"/>
    <x v="32"/>
    <s v="CIPL-03537"/>
    <s v="LEVIS"/>
    <s v="RM03202022-5-1"/>
    <x v="868"/>
    <s v="PCS"/>
    <n v="4540"/>
    <x v="1887"/>
    <n v="2.4953266700136639E-3"/>
    <n v="581.09878308186205"/>
  </r>
  <r>
    <s v="Trims Raw Materials"/>
    <x v="32"/>
    <s v="CIPL-03537"/>
    <s v="LEVIS"/>
    <s v="RM03202022-5-1"/>
    <x v="868"/>
    <s v="PCS"/>
    <n v="10119"/>
    <x v="2219"/>
    <n v="2.6086547301272947E-3"/>
    <n v="1354.0069772141585"/>
  </r>
  <r>
    <s v="Trims Raw Materials"/>
    <x v="32"/>
    <s v="CIPL-03537"/>
    <s v="LEVIS"/>
    <s v="RM03202022-5-1"/>
    <x v="868"/>
    <s v="PCS"/>
    <n v="12326"/>
    <x v="2220"/>
    <n v="2.4953218307111236E-3"/>
    <n v="1577.6673368853453"/>
  </r>
  <r>
    <s v="Trims Raw Materials"/>
    <x v="32"/>
    <s v="CIPL-03537"/>
    <s v="LEVIS"/>
    <s v="RM03202022-5-1"/>
    <x v="868"/>
    <s v="PCS"/>
    <n v="1077"/>
    <x v="2221"/>
    <n v="2.4952620546156833E-3"/>
    <n v="137.84739723282112"/>
  </r>
  <r>
    <s v="Trims Raw Materials"/>
    <x v="32"/>
    <s v="CIPL-03537"/>
    <s v="LEVIS"/>
    <s v="RM03202022-5-1"/>
    <x v="868"/>
    <s v="PCS"/>
    <n v="1415"/>
    <x v="2222"/>
    <n v="2.4952915408952259E-3"/>
    <n v="181.11083753036675"/>
  </r>
  <r>
    <s v="Trims Raw Materials"/>
    <x v="32"/>
    <s v="CIPL-03537"/>
    <s v="LEVIS"/>
    <s v="RM03202022-5-1"/>
    <x v="868"/>
    <s v="PCS"/>
    <n v="865"/>
    <x v="2129"/>
    <n v="3.0619944795386785E-3"/>
    <n v="135.85862522480093"/>
  </r>
  <r>
    <s v="Trims Raw Materials"/>
    <x v="32"/>
    <s v="CIPL-03537"/>
    <s v="LEVIS"/>
    <s v="RM03202022-5-1"/>
    <x v="868"/>
    <s v="PCS"/>
    <n v="340"/>
    <x v="1932"/>
    <n v="3.0619944795386793E-3"/>
    <n v="53.401078123043149"/>
  </r>
  <r>
    <s v="Trims Raw Materials"/>
    <x v="32"/>
    <s v="CIPL-03537"/>
    <s v="LEVIS"/>
    <s v="RM03202022-5-1"/>
    <x v="868"/>
    <s v="PCS"/>
    <n v="550"/>
    <x v="1932"/>
    <n v="3.0619944795386793E-3"/>
    <n v="86.384096963746273"/>
  </r>
  <r>
    <s v="Trims Raw Materials"/>
    <x v="32"/>
    <s v="CIPL-03537"/>
    <s v="LEVIS"/>
    <s v="RM03202022-5-1"/>
    <x v="868"/>
    <s v="PCS"/>
    <n v="404"/>
    <x v="2223"/>
    <n v="3.0621913417271541E-3"/>
    <n v="63.457125302057776"/>
  </r>
  <r>
    <s v="Trims Raw Materials"/>
    <x v="32"/>
    <s v="CIPL-03537"/>
    <s v="LEVIS"/>
    <s v="RM03202022-5-1"/>
    <x v="868"/>
    <s v="PCS"/>
    <n v="272"/>
    <x v="2224"/>
    <n v="2.495619068264193E-3"/>
    <n v="34.818808386567866"/>
  </r>
  <r>
    <s v="Trims Raw Materials"/>
    <x v="32"/>
    <s v="CIPL-03537"/>
    <s v="LEVIS"/>
    <s v="RM03202022-5-1"/>
    <x v="868"/>
    <s v="PCS"/>
    <n v="150"/>
    <x v="2225"/>
    <n v="3.1759908108115477E-3"/>
    <n v="24.436398621621734"/>
  </r>
  <r>
    <s v="Trims Raw Materials"/>
    <x v="32"/>
    <s v="CIPL-03537"/>
    <s v="LEVIS"/>
    <s v="RM03202022-5-1"/>
    <x v="868"/>
    <s v="PCS"/>
    <n v="2554"/>
    <x v="2226"/>
    <n v="2.4952721744900728E-3"/>
    <n v="326.89292513364768"/>
  </r>
  <r>
    <s v="Trims Raw Materials"/>
    <x v="32"/>
    <s v="CIPL-03537"/>
    <s v="LEVIS"/>
    <s v="RM03202022-5-1"/>
    <x v="868"/>
    <s v="PCS"/>
    <n v="2100"/>
    <x v="1887"/>
    <n v="2.4953266700136639E-3"/>
    <n v="268.79018600702869"/>
  </r>
  <r>
    <s v="Trims Raw Materials"/>
    <x v="32"/>
    <s v="CIPL-03537"/>
    <s v="LEVIS"/>
    <s v="RM03202022-5-1"/>
    <x v="868"/>
    <s v="PCS"/>
    <n v="1200"/>
    <x v="1938"/>
    <n v="2.6086602319186671E-3"/>
    <n v="160.57039227830242"/>
  </r>
  <r>
    <s v="Trims Raw Materials"/>
    <x v="32"/>
    <s v="CIPL-03537"/>
    <s v="LEVIS"/>
    <s v="RM03202022-5-1"/>
    <x v="868"/>
    <s v="PCS"/>
    <n v="12"/>
    <x v="2077"/>
    <n v="2.6013697688721461E-3"/>
    <n v="1.6012164372264657"/>
  </r>
  <r>
    <s v="Trims Raw Materials"/>
    <x v="32"/>
    <s v="CIPL-03537"/>
    <s v="LEVIS"/>
    <s v="RM03202022-5-1"/>
    <x v="868"/>
    <s v="PCS"/>
    <n v="193"/>
    <x v="2227"/>
    <n v="2.6084953980862438E-3"/>
    <n v="25.82343961183064"/>
  </r>
  <r>
    <s v="Trims Raw Materials"/>
    <x v="32"/>
    <s v="CIPL-03537"/>
    <s v="LEVIS"/>
    <s v="RM03202022-5-1"/>
    <x v="868"/>
    <s v="PCS"/>
    <n v="56"/>
    <x v="2228"/>
    <n v="2.4960367800506531E-3"/>
    <n v="7.1697780596828089"/>
  </r>
  <r>
    <s v="Trims Raw Materials"/>
    <x v="32"/>
    <s v="CIPL-03537"/>
    <s v="LEVIS"/>
    <s v="RM03202022-5-1"/>
    <x v="868"/>
    <s v="PCS"/>
    <n v="25"/>
    <x v="2080"/>
    <n v="2.4973149781172608E-3"/>
    <n v="3.2024328744529318"/>
  </r>
  <r>
    <s v="Trims Raw Materials"/>
    <x v="32"/>
    <s v="CIPL-03537"/>
    <s v="LEVIS"/>
    <s v="RM03202022-5-1"/>
    <x v="868"/>
    <s v="PCS"/>
    <n v="400"/>
    <x v="1941"/>
    <n v="2.3819931081086611E-3"/>
    <n v="48.872797243243468"/>
  </r>
  <r>
    <s v="Trims Raw Materials"/>
    <x v="32"/>
    <s v="CIPL-03537"/>
    <s v="LEVIS"/>
    <s v="RM03202022-5-1"/>
    <x v="868"/>
    <s v="PCS"/>
    <n v="6195"/>
    <x v="2229"/>
    <n v="2.6086473937711051E-3"/>
    <n v="828.94057060441196"/>
  </r>
  <r>
    <s v="Trims Raw Materials"/>
    <x v="32"/>
    <s v="CIPL-03537"/>
    <s v="LEVIS"/>
    <s v="RM03202022-5-1"/>
    <x v="868"/>
    <s v="PCS"/>
    <n v="43"/>
    <x v="2230"/>
    <n v="2.4969450603305348E-3"/>
    <n v="5.5073686375941913"/>
  </r>
  <r>
    <s v="Trims Raw Materials"/>
    <x v="32"/>
    <s v="CIPL-03537"/>
    <s v="LEVIS"/>
    <s v="RM03202022-5-1"/>
    <x v="868"/>
    <s v="PCS"/>
    <n v="5479"/>
    <x v="2231"/>
    <n v="2.608679102519394E-3"/>
    <n v="733.14295280270358"/>
  </r>
  <r>
    <s v="Trims Raw Materials"/>
    <x v="32"/>
    <s v="CIPL-03537"/>
    <s v="LEVIS"/>
    <s v="RM03202022-5-1"/>
    <x v="868"/>
    <s v="PCS"/>
    <n v="453"/>
    <x v="2232"/>
    <n v="2.9486653068347872E-3"/>
    <n v="68.515745383996148"/>
  </r>
  <r>
    <s v="Trims Raw Materials"/>
    <x v="32"/>
    <s v="CIPL-03537"/>
    <s v="LEVIS"/>
    <s v="RM03202022-5-1"/>
    <x v="868"/>
    <s v="PCS"/>
    <n v="921"/>
    <x v="2233"/>
    <n v="2.4956397044056527E-3"/>
    <n v="117.89848416775763"/>
  </r>
  <r>
    <s v="Trims Raw Materials"/>
    <x v="32"/>
    <s v="CIPL-03537"/>
    <s v="LEVIS"/>
    <s v="RM03202022-5-1"/>
    <x v="868"/>
    <s v="PCS"/>
    <n v="729"/>
    <x v="2234"/>
    <n v="2.495340307243455E-3"/>
    <n v="93.309103083980474"/>
  </r>
  <r>
    <s v="Trims Raw Materials"/>
    <x v="32"/>
    <s v="CIPL-03537"/>
    <s v="LEVIS"/>
    <s v="RM03202022-5-1"/>
    <x v="868"/>
    <s v="PCS"/>
    <n v="385"/>
    <x v="2235"/>
    <n v="2.6085569431860121E-3"/>
    <n v="51.514294423126607"/>
  </r>
  <r>
    <s v="Trims Raw Materials"/>
    <x v="32"/>
    <s v="CIPL-03537"/>
    <s v="LEVIS"/>
    <s v="RM03202022-5-1"/>
    <x v="868"/>
    <s v="PCS"/>
    <n v="273"/>
    <x v="2236"/>
    <n v="2.3823281343825268E-3"/>
    <n v="33.36037558068643"/>
  </r>
  <r>
    <s v="Trims Raw Materials"/>
    <x v="32"/>
    <s v="CIPL-03537"/>
    <s v="LEVIS"/>
    <s v="RM03202022-5-1"/>
    <x v="868"/>
    <s v="PCS"/>
    <n v="400"/>
    <x v="1941"/>
    <n v="2.3819931081086611E-3"/>
    <n v="48.872797243243468"/>
  </r>
  <r>
    <s v="Trims Raw Materials"/>
    <x v="32"/>
    <s v="CIPL-03537"/>
    <s v="LEVIS"/>
    <s v="RM03202022-5-1"/>
    <x v="868"/>
    <s v="PCS"/>
    <n v="78"/>
    <x v="2237"/>
    <n v="2.380871498409196E-3"/>
    <n v="9.5257079768759176"/>
  </r>
  <r>
    <s v="Trims Raw Materials"/>
    <x v="32"/>
    <s v="CIPL-03537"/>
    <s v="LEVIS"/>
    <s v="RM03202022-5-1"/>
    <x v="868"/>
    <s v="PCS"/>
    <n v="720"/>
    <x v="1887"/>
    <n v="2.4953266700136639E-3"/>
    <n v="92.156635202409845"/>
  </r>
  <r>
    <s v="Trims Raw Materials"/>
    <x v="32"/>
    <s v="CIPL-03537"/>
    <s v="LEVIS"/>
    <s v="RM03202022-5-1"/>
    <x v="868"/>
    <s v="PCS"/>
    <n v="743"/>
    <x v="2238"/>
    <n v="2.6086174150550629E-3"/>
    <n v="99.41820273938589"/>
  </r>
  <r>
    <s v="Trims Raw Materials"/>
    <x v="32"/>
    <s v="CIPL-03537"/>
    <s v="LEVIS"/>
    <s v="RM03202022-5-1"/>
    <x v="868"/>
    <s v="PCS"/>
    <n v="112"/>
    <x v="2239"/>
    <n v="2.3824191741308601E-3"/>
    <n v="13.686830947502656"/>
  </r>
  <r>
    <s v="Trims Raw Materials"/>
    <x v="32"/>
    <s v="CIPL-03537"/>
    <s v="LEVIS"/>
    <s v="RM03202022-5-1"/>
    <x v="868"/>
    <s v="PCS"/>
    <n v="1180"/>
    <x v="2240"/>
    <n v="2.4954951707004095E-3"/>
    <n v="151.04468430142649"/>
  </r>
  <r>
    <s v="Trims Raw Materials"/>
    <x v="32"/>
    <s v="CIPL-03537"/>
    <s v="LEVIS"/>
    <s v="RM03202022-5-1"/>
    <x v="868"/>
    <s v="PCS"/>
    <n v="6372"/>
    <x v="2241"/>
    <n v="2.4953079477151373E-3"/>
    <n v="815.58010224284101"/>
  </r>
  <r>
    <s v="Trims Raw Materials"/>
    <x v="32"/>
    <s v="CIPL-03537"/>
    <s v="LEVIS"/>
    <s v="RM03202022-5-1"/>
    <x v="868"/>
    <s v="PCS"/>
    <n v="652"/>
    <x v="2242"/>
    <n v="2.6088919978939328E-3"/>
    <n v="87.250997582626837"/>
  </r>
  <r>
    <s v="Trims Raw Materials"/>
    <x v="32"/>
    <s v="CIPL-03537"/>
    <s v="LEVIS"/>
    <s v="RM03202022-5-1"/>
    <x v="868"/>
    <s v="PCS"/>
    <n v="17"/>
    <x v="2243"/>
    <n v="2.5029290245273993E-3"/>
    <n v="2.182549793416952"/>
  </r>
  <r>
    <s v="Trims Raw Materials"/>
    <x v="32"/>
    <s v="CIPL-03537"/>
    <s v="LEVIS"/>
    <s v="RM03202022-5-1"/>
    <x v="868"/>
    <s v="PCS"/>
    <n v="240"/>
    <x v="2244"/>
    <n v="2.4953266700136643E-3"/>
    <n v="30.718878400803288"/>
  </r>
  <r>
    <s v="Trims Raw Materials"/>
    <x v="32"/>
    <s v="CIPL-03537"/>
    <s v="LEVIS"/>
    <s v="RM03202022-5-1"/>
    <x v="868"/>
    <s v="PCS"/>
    <n v="444"/>
    <x v="2245"/>
    <n v="2.6085348431193409E-3"/>
    <n v="59.408189470344986"/>
  </r>
  <r>
    <s v="Trims Raw Materials"/>
    <x v="32"/>
    <s v="CIPL-03537"/>
    <s v="LEVIS"/>
    <s v="RM03202022-5-1"/>
    <x v="868"/>
    <s v="PCS"/>
    <n v="149"/>
    <x v="2246"/>
    <n v="2.3819664194092839E-3"/>
    <n v="18.204912996491984"/>
  </r>
  <r>
    <s v="Trims Raw Materials"/>
    <x v="32"/>
    <s v="CIPL-03537"/>
    <s v="LEVIS"/>
    <s v="RM03202022-5-1"/>
    <x v="868"/>
    <s v="PCS"/>
    <n v="700"/>
    <x v="1887"/>
    <n v="2.4953266700136639E-3"/>
    <n v="89.596728669009579"/>
  </r>
  <r>
    <s v="Trims Raw Materials"/>
    <x v="32"/>
    <s v="CIPL-03537"/>
    <s v="LEVIS"/>
    <s v="RM03202022-5-1"/>
    <x v="868"/>
    <s v="PCS"/>
    <n v="830"/>
    <x v="2247"/>
    <n v="2.4954464476102667E-3"/>
    <n v="106.24122055151653"/>
  </r>
  <r>
    <s v="Trims Raw Materials"/>
    <x v="32"/>
    <s v="CIPL-03537"/>
    <s v="LEVIS"/>
    <s v="RM03202022-5-1"/>
    <x v="868"/>
    <s v="PCS"/>
    <n v="789"/>
    <x v="2248"/>
    <n v="2.9486936780967268E-3"/>
    <n v="119.33651931201831"/>
  </r>
  <r>
    <s v="Trims Raw Materials"/>
    <x v="32"/>
    <s v="CIPL-03537"/>
    <s v="LEVIS"/>
    <s v="RM03202022-5-1"/>
    <x v="868"/>
    <s v="PCS"/>
    <n v="655"/>
    <x v="2249"/>
    <n v="2.6087816553143081E-3"/>
    <n v="87.648751984230927"/>
  </r>
  <r>
    <s v="Trims Raw Materials"/>
    <x v="32"/>
    <s v="CIPL-03537"/>
    <s v="LEVIS"/>
    <s v="RM03202022-5-1"/>
    <x v="868"/>
    <s v="PCS"/>
    <n v="1716"/>
    <x v="2250"/>
    <n v="2.608669501420316E-3"/>
    <n v="229.61647686443726"/>
  </r>
  <r>
    <s v="Trims Raw Materials"/>
    <x v="32"/>
    <s v="CIPL-03537"/>
    <s v="LEVIS"/>
    <s v="RM03202022-5-1"/>
    <x v="868"/>
    <s v="PCS"/>
    <n v="5392"/>
    <x v="2251"/>
    <n v="2.6086587569126556E-3"/>
    <n v="721.49588801727305"/>
  </r>
  <r>
    <s v="Trims Raw Materials"/>
    <x v="32"/>
    <s v="CIPL-03537"/>
    <s v="LEVIS"/>
    <s v="RM03202022-5-1"/>
    <x v="868"/>
    <s v="PCS"/>
    <n v="28"/>
    <x v="2252"/>
    <n v="2.3859697243158538E-3"/>
    <n v="3.4268071522808436"/>
  </r>
  <r>
    <s v="Trims Raw Materials"/>
    <x v="32"/>
    <s v="CIPL-03537"/>
    <s v="LEVIS"/>
    <s v="RM03202022-5-1"/>
    <x v="868"/>
    <s v="PCS"/>
    <n v="322"/>
    <x v="2253"/>
    <n v="2.4952649213147945E-3"/>
    <n v="41.213475304663362"/>
  </r>
  <r>
    <s v="Trims Raw Materials"/>
    <x v="32"/>
    <s v="CIPL-03537"/>
    <s v="LEVIS"/>
    <s v="RM03202022-5-1"/>
    <x v="868"/>
    <s v="PCS"/>
    <n v="36"/>
    <x v="2254"/>
    <n v="2.4964312856267786E-3"/>
    <n v="4.609871526282574"/>
  </r>
  <r>
    <s v="Trims Raw Materials"/>
    <x v="32"/>
    <s v="CIPL-03537"/>
    <s v="LEVIS"/>
    <s v="RM03202022-5-1"/>
    <x v="868"/>
    <s v="PCS"/>
    <n v="353"/>
    <x v="2255"/>
    <n v="2.60902071837371E-3"/>
    <n v="47.240984313585919"/>
  </r>
  <r>
    <s v="Trims Raw Materials"/>
    <x v="32"/>
    <s v="CIPL-03537"/>
    <s v="LEVIS"/>
    <s v="RM03202022-5-1"/>
    <x v="868"/>
    <s v="PCS"/>
    <n v="851"/>
    <x v="2256"/>
    <n v="2.4955486315528432E-3"/>
    <n v="108.93371188545147"/>
  </r>
  <r>
    <s v="Trims Raw Materials"/>
    <x v="32"/>
    <s v="CIPL-03537"/>
    <s v="LEVIS"/>
    <s v="RM03202022-5-1"/>
    <x v="868"/>
    <s v="PCS"/>
    <n v="141"/>
    <x v="2257"/>
    <n v="3.1756523753896596E-3"/>
    <n v="22.967766984929945"/>
  </r>
  <r>
    <s v="Trims Raw Materials"/>
    <x v="32"/>
    <s v="CIPL-03537"/>
    <s v="LEVIS"/>
    <s v="RM03202022-5-1"/>
    <x v="868"/>
    <s v="PCS"/>
    <n v="7373"/>
    <x v="2258"/>
    <n v="2.4953226249002022E-3"/>
    <n v="943.70801371338916"/>
  </r>
  <r>
    <s v="Trims Raw Materials"/>
    <x v="32"/>
    <s v="CIPL-03537"/>
    <s v="LEVIS"/>
    <s v="RM03202022-5-1"/>
    <x v="868"/>
    <s v="PCS"/>
    <n v="11"/>
    <x v="2259"/>
    <n v="2.49442289360293E-3"/>
    <n v="1.4074386518296278"/>
  </r>
  <r>
    <s v="Trims Raw Materials"/>
    <x v="32"/>
    <s v="CIPL-03537"/>
    <s v="LEVIS"/>
    <s v="RM03202022-5-1"/>
    <x v="868"/>
    <s v="PCS"/>
    <n v="217"/>
    <x v="2260"/>
    <n v="2.3823046402539241E-3"/>
    <n v="26.516960106935095"/>
  </r>
  <r>
    <s v="Trims Raw Materials"/>
    <x v="32"/>
    <s v="CIPL-03537"/>
    <s v="LEVIS"/>
    <s v="RM03202022-5-1"/>
    <x v="868"/>
    <s v="PCS"/>
    <n v="99"/>
    <x v="2261"/>
    <n v="2.3819529402681842E-3"/>
    <n v="12.095813341086551"/>
  </r>
  <r>
    <s v="Trims Raw Materials"/>
    <x v="32"/>
    <s v="CIPL-03537"/>
    <s v="LEVIS"/>
    <s v="RM03202022-5-1"/>
    <x v="868"/>
    <s v="PCS"/>
    <n v="798"/>
    <x v="2262"/>
    <n v="2.4951024247388226E-3"/>
    <n v="102.13109173494159"/>
  </r>
  <r>
    <s v="Trims Raw Materials"/>
    <x v="32"/>
    <s v="CIPL-03537"/>
    <s v="LEVIS"/>
    <s v="RM03202022-5-1"/>
    <x v="868"/>
    <s v="PCS"/>
    <n v="650"/>
    <x v="2263"/>
    <n v="2.948813864410876E-3"/>
    <n v="98.316729011867068"/>
  </r>
  <r>
    <s v="Trims Raw Materials"/>
    <x v="32"/>
    <s v="CIPL-03537"/>
    <s v="LEVIS"/>
    <s v="RM03202022-5-1"/>
    <x v="868"/>
    <s v="PCS"/>
    <n v="526"/>
    <x v="2264"/>
    <n v="2.4952132684107971E-3"/>
    <n v="67.322482179184064"/>
  </r>
  <r>
    <s v="Trims Raw Materials"/>
    <x v="32"/>
    <s v="CIPL-03537"/>
    <s v="LEVIS"/>
    <s v="RM03202022-5-1"/>
    <x v="868"/>
    <s v="PCS"/>
    <n v="17"/>
    <x v="2265"/>
    <n v="2.6081923947178253E-3"/>
    <n v="2.274339270710207"/>
  </r>
  <r>
    <s v="Trims Raw Materials"/>
    <x v="32"/>
    <s v="CIPL-03538"/>
    <s v="LEVIS"/>
    <s v="RM03092022-5-1"/>
    <x v="868"/>
    <s v="PCS"/>
    <n v="346"/>
    <x v="2266"/>
    <n v="2.3819471356669591E-3"/>
    <n v="42.274153708940766"/>
  </r>
  <r>
    <s v="Trims Raw Materials"/>
    <x v="32"/>
    <s v="CIPL-03538"/>
    <s v="LEVIS"/>
    <s v="RM03092022-5-1"/>
    <x v="868"/>
    <s v="PCS"/>
    <n v="630"/>
    <x v="2267"/>
    <n v="2.4951688677832197E-3"/>
    <n v="80.631956386703436"/>
  </r>
  <r>
    <s v="Trims Raw Materials"/>
    <x v="32"/>
    <s v="CIPL-03538"/>
    <s v="LEVIS"/>
    <s v="RM03092022-5-1"/>
    <x v="868"/>
    <s v="PCS"/>
    <n v="2853"/>
    <x v="2268"/>
    <n v="2.6086351428574227E-3"/>
    <n v="381.7524360625722"/>
  </r>
  <r>
    <s v="Trims Raw Materials"/>
    <x v="32"/>
    <s v="CIPL-03538"/>
    <s v="LEVIS"/>
    <s v="RM03092022-5-1"/>
    <x v="868"/>
    <s v="PCS"/>
    <n v="2561"/>
    <x v="2269"/>
    <n v="2.4953616070947501E-3"/>
    <n v="327.80062107576958"/>
  </r>
  <r>
    <s v="Trims Raw Materials"/>
    <x v="32"/>
    <s v="CIPL-03538"/>
    <s v="LEVIS"/>
    <s v="RM03092022-5-1"/>
    <x v="868"/>
    <s v="PCS"/>
    <n v="874"/>
    <x v="2270"/>
    <n v="2.4953949185755721E-3"/>
    <n v="111.87097515883504"/>
  </r>
  <r>
    <s v="Trims Raw Materials"/>
    <x v="32"/>
    <s v="CIPL-03538"/>
    <s v="LEVIS"/>
    <s v="RM03092022-5-1"/>
    <x v="868"/>
    <s v="PCS"/>
    <n v="2037"/>
    <x v="2271"/>
    <n v="2.6086172836827523E-3"/>
    <n v="272.56375340686179"/>
  </r>
  <r>
    <s v="Trims Raw Materials"/>
    <x v="32"/>
    <s v="CIPL-03538"/>
    <s v="LEVIS"/>
    <s v="RM03092022-5-1"/>
    <x v="868"/>
    <s v="PCS"/>
    <n v="3415"/>
    <x v="2272"/>
    <n v="2.4953121143174444E-3"/>
    <n v="437.10149087039406"/>
  </r>
  <r>
    <s v="Trims Raw Materials"/>
    <x v="32"/>
    <s v="CIPL-03538"/>
    <s v="LEVIS"/>
    <s v="RM03092022-5-1"/>
    <x v="868"/>
    <s v="PCS"/>
    <n v="972"/>
    <x v="2273"/>
    <n v="2.4952039349455412E-3"/>
    <n v="124.40533822476708"/>
  </r>
  <r>
    <s v="Trims Raw Materials"/>
    <x v="32"/>
    <s v="CIPL-03538"/>
    <s v="LEVIS"/>
    <s v="RM03092022-5-1"/>
    <x v="868"/>
    <s v="PCS"/>
    <n v="314"/>
    <x v="2274"/>
    <n v="2.4955166357560456E-3"/>
    <n v="40.193592223627391"/>
  </r>
  <r>
    <s v="Trims Raw Materials"/>
    <x v="32"/>
    <s v="CIPL-03538"/>
    <s v="LEVIS"/>
    <s v="RM03092022-5-1"/>
    <x v="868"/>
    <s v="PCS"/>
    <n v="381"/>
    <x v="2275"/>
    <n v="2.608284488654993E-3"/>
    <n v="50.973756390177513"/>
  </r>
  <r>
    <s v="Trims Raw Materials"/>
    <x v="32"/>
    <s v="CIPL-03379"/>
    <s v="LEVIS"/>
    <s v="RM08172021-21-1"/>
    <x v="870"/>
    <s v="PCS"/>
    <n v="964"/>
    <x v="14"/>
    <n v="0"/>
    <n v="0"/>
  </r>
  <r>
    <s v="Trims Raw Materials"/>
    <x v="32"/>
    <s v="CIPL-03379"/>
    <s v="LEVIS"/>
    <s v="RM08172021-21-1"/>
    <x v="870"/>
    <s v="PCS"/>
    <n v="718"/>
    <x v="14"/>
    <n v="0"/>
    <n v="0"/>
  </r>
  <r>
    <s v="Trims Raw Materials"/>
    <x v="32"/>
    <s v="CIPL-03379"/>
    <s v="LEVIS"/>
    <s v="RM08172021-21-1"/>
    <x v="870"/>
    <s v="PCS"/>
    <n v="1192"/>
    <x v="14"/>
    <n v="0"/>
    <n v="0"/>
  </r>
  <r>
    <s v="Trims Raw Materials"/>
    <x v="32"/>
    <s v="CIPL-03379"/>
    <s v="LEVIS"/>
    <s v="RM08172021-21-1"/>
    <x v="870"/>
    <s v="PCS"/>
    <n v="676"/>
    <x v="14"/>
    <n v="0"/>
    <n v="0"/>
  </r>
  <r>
    <s v="Trims Raw Materials"/>
    <x v="32"/>
    <s v="CIPL-03379"/>
    <s v="LEVIS"/>
    <s v="RM08172021-21-1"/>
    <x v="870"/>
    <s v="PCS"/>
    <n v="613"/>
    <x v="14"/>
    <n v="0"/>
    <n v="0"/>
  </r>
  <r>
    <s v="Trims Raw Materials"/>
    <x v="32"/>
    <s v="CIPL-03379"/>
    <s v="LEVIS"/>
    <s v="RM08172021-21-1"/>
    <x v="870"/>
    <s v="PCS"/>
    <n v="220"/>
    <x v="14"/>
    <n v="0"/>
    <n v="0"/>
  </r>
  <r>
    <s v="Trims Raw Materials"/>
    <x v="32"/>
    <s v="CIPL-03379"/>
    <s v="LEVIS"/>
    <s v="RM08172021-21-1"/>
    <x v="870"/>
    <s v="PCS"/>
    <n v="73"/>
    <x v="14"/>
    <n v="0"/>
    <n v="0"/>
  </r>
  <r>
    <s v="Trims Raw Materials"/>
    <x v="32"/>
    <s v="CIPL-03379"/>
    <s v="LEVIS"/>
    <s v="RM08172021-21-1"/>
    <x v="870"/>
    <s v="PCS"/>
    <n v="441"/>
    <x v="14"/>
    <n v="0"/>
    <n v="0"/>
  </r>
  <r>
    <s v="Trims Raw Materials"/>
    <x v="32"/>
    <s v="CIPL-03379"/>
    <s v="LEVIS"/>
    <s v="RM08172021-21-1"/>
    <x v="870"/>
    <s v="PCS"/>
    <n v="354"/>
    <x v="14"/>
    <n v="0"/>
    <n v="0"/>
  </r>
  <r>
    <s v="Trims Raw Materials"/>
    <x v="32"/>
    <s v="CIPL-03379"/>
    <s v="LEVIS"/>
    <s v="RM08172021-21-1"/>
    <x v="870"/>
    <s v="PCS"/>
    <n v="35"/>
    <x v="14"/>
    <n v="0"/>
    <n v="0"/>
  </r>
  <r>
    <s v="Trims Raw Materials"/>
    <x v="32"/>
    <s v="CIPL-03379"/>
    <s v="LEVIS"/>
    <s v="RM08172021-21-1"/>
    <x v="870"/>
    <s v="PCS"/>
    <n v="180"/>
    <x v="14"/>
    <n v="0"/>
    <n v="0"/>
  </r>
  <r>
    <s v="Trims Raw Materials"/>
    <x v="32"/>
    <s v="CIPL-03379"/>
    <s v="LEVIS"/>
    <s v="RM08172021-21-1"/>
    <x v="870"/>
    <s v="PCS"/>
    <n v="700"/>
    <x v="14"/>
    <n v="0"/>
    <n v="0"/>
  </r>
  <r>
    <s v="Trims Raw Materials"/>
    <x v="32"/>
    <s v="CIPL-03379"/>
    <s v="LEVIS"/>
    <s v="RM08172021-21-1"/>
    <x v="870"/>
    <s v="PCS"/>
    <n v="131"/>
    <x v="14"/>
    <n v="0"/>
    <n v="0"/>
  </r>
  <r>
    <s v="Trims Raw Materials"/>
    <x v="32"/>
    <s v="CIPL-03379"/>
    <s v="LEVIS"/>
    <s v="RM08172021-21-1"/>
    <x v="870"/>
    <s v="PCS"/>
    <n v="346"/>
    <x v="14"/>
    <n v="0"/>
    <n v="0"/>
  </r>
  <r>
    <s v="Trims Raw Materials"/>
    <x v="32"/>
    <s v="CIPL-03379"/>
    <s v="LEVIS"/>
    <s v="RM08172021-21-1"/>
    <x v="870"/>
    <s v="PCS"/>
    <n v="44"/>
    <x v="14"/>
    <n v="0"/>
    <n v="0"/>
  </r>
  <r>
    <s v="Trims Raw Materials"/>
    <x v="32"/>
    <s v="CIPL-03379"/>
    <s v="LEVIS"/>
    <s v="RM08172021-21-1"/>
    <x v="870"/>
    <s v="PCS"/>
    <n v="372"/>
    <x v="14"/>
    <n v="0"/>
    <n v="0"/>
  </r>
  <r>
    <s v="Trims Raw Materials"/>
    <x v="32"/>
    <s v="CIPL-03379"/>
    <s v="LEVIS"/>
    <s v="RM08172021-21-1"/>
    <x v="870"/>
    <s v="PCS"/>
    <n v="67"/>
    <x v="14"/>
    <n v="0"/>
    <n v="0"/>
  </r>
  <r>
    <s v="Trims Raw Materials"/>
    <x v="32"/>
    <s v="CIPL-03379"/>
    <s v="LEVIS"/>
    <s v="RM08172021-21-1"/>
    <x v="870"/>
    <s v="PCS"/>
    <n v="22"/>
    <x v="14"/>
    <n v="0"/>
    <n v="0"/>
  </r>
  <r>
    <s v="Trims Raw Materials"/>
    <x v="32"/>
    <s v="CIPL-03379"/>
    <s v="LEVIS"/>
    <s v="RM08172021-21-1"/>
    <x v="870"/>
    <s v="PCS"/>
    <n v="297"/>
    <x v="14"/>
    <n v="0"/>
    <n v="0"/>
  </r>
  <r>
    <s v="Trims Raw Materials"/>
    <x v="32"/>
    <s v="CIPL-03379"/>
    <s v="LEVIS"/>
    <s v="RM08172021-21-1"/>
    <x v="870"/>
    <s v="PCS"/>
    <n v="608"/>
    <x v="14"/>
    <n v="0"/>
    <n v="0"/>
  </r>
  <r>
    <s v="Trims Raw Materials"/>
    <x v="32"/>
    <s v="CIPL-03379"/>
    <s v="LEVIS"/>
    <s v="RM08172021-21-1"/>
    <x v="870"/>
    <s v="PCS"/>
    <n v="186"/>
    <x v="14"/>
    <n v="0"/>
    <n v="0"/>
  </r>
  <r>
    <s v="Trims Raw Materials"/>
    <x v="32"/>
    <s v="CIPL-03379"/>
    <s v="LEVIS"/>
    <s v="RM08172021-21-1"/>
    <x v="870"/>
    <s v="PCS"/>
    <n v="20"/>
    <x v="14"/>
    <n v="0"/>
    <n v="0"/>
  </r>
  <r>
    <s v="Trims Raw Materials"/>
    <x v="32"/>
    <s v="CIPL-03379"/>
    <s v="LEVIS"/>
    <s v="RM08172021-21-1"/>
    <x v="870"/>
    <s v="PCS"/>
    <n v="451"/>
    <x v="14"/>
    <n v="0"/>
    <n v="0"/>
  </r>
  <r>
    <s v="Trims Raw Materials"/>
    <x v="32"/>
    <s v="CIPL-03379"/>
    <s v="LEVIS"/>
    <s v="RM10062021-44-1"/>
    <x v="870"/>
    <s v="PCS"/>
    <n v="56"/>
    <x v="14"/>
    <n v="0"/>
    <n v="0"/>
  </r>
  <r>
    <s v="Trims Raw Materials"/>
    <x v="32"/>
    <s v="CIPL-03379"/>
    <s v="LEVIS"/>
    <s v="RM10062021-44-1"/>
    <x v="870"/>
    <s v="PCS"/>
    <n v="221"/>
    <x v="14"/>
    <n v="0"/>
    <n v="0"/>
  </r>
  <r>
    <s v="Trims Raw Materials"/>
    <x v="32"/>
    <s v="CIPL-03379"/>
    <s v="LEVIS"/>
    <s v="RM10062021-44-1"/>
    <x v="870"/>
    <s v="PCS"/>
    <n v="47"/>
    <x v="14"/>
    <n v="0"/>
    <n v="0"/>
  </r>
  <r>
    <s v="Trims Raw Materials"/>
    <x v="32"/>
    <s v="CIPL-03379"/>
    <s v="LEVIS"/>
    <s v="RM10062021-44-1"/>
    <x v="870"/>
    <s v="PCS"/>
    <n v="84"/>
    <x v="14"/>
    <n v="0"/>
    <n v="0"/>
  </r>
  <r>
    <s v="Trims Raw Materials"/>
    <x v="32"/>
    <s v="CIPL-03379"/>
    <s v="LEVIS"/>
    <s v="RM10062021-44-1"/>
    <x v="870"/>
    <s v="PCS"/>
    <n v="40"/>
    <x v="14"/>
    <n v="0"/>
    <n v="0"/>
  </r>
  <r>
    <s v="Trims Raw Materials"/>
    <x v="32"/>
    <s v="CIPL-03379"/>
    <s v="LEVIS"/>
    <s v="RM10062021-44-1"/>
    <x v="870"/>
    <s v="PCS"/>
    <n v="320"/>
    <x v="14"/>
    <n v="0"/>
    <n v="0"/>
  </r>
  <r>
    <s v="Trims Raw Materials"/>
    <x v="32"/>
    <s v="CIPL-03379"/>
    <s v="LEVIS"/>
    <s v="RM10062021-44-1"/>
    <x v="870"/>
    <s v="PCS"/>
    <n v="32"/>
    <x v="14"/>
    <n v="0"/>
    <n v="0"/>
  </r>
  <r>
    <s v="Trims Raw Materials"/>
    <x v="32"/>
    <s v="CIPL-03379"/>
    <s v="LEVIS"/>
    <s v="RM10062021-44-1"/>
    <x v="870"/>
    <s v="PCS"/>
    <n v="302"/>
    <x v="14"/>
    <n v="0"/>
    <n v="0"/>
  </r>
  <r>
    <s v="Trims Raw Materials"/>
    <x v="32"/>
    <s v="CIPL-03379"/>
    <s v="LEVIS"/>
    <s v="RM10062021-44-1"/>
    <x v="870"/>
    <s v="PCS"/>
    <n v="24"/>
    <x v="14"/>
    <n v="0"/>
    <n v="0"/>
  </r>
  <r>
    <s v="Trims Raw Materials"/>
    <x v="32"/>
    <s v="CIPL-03379"/>
    <s v="LEVIS"/>
    <s v="RM10062021-44-1"/>
    <x v="870"/>
    <s v="PCS"/>
    <n v="18"/>
    <x v="14"/>
    <n v="0"/>
    <n v="0"/>
  </r>
  <r>
    <s v="Trims Raw Materials"/>
    <x v="32"/>
    <s v="CIPL-03379"/>
    <s v="LEVIS"/>
    <s v="RM10062021-44-1"/>
    <x v="870"/>
    <s v="PCS"/>
    <n v="563"/>
    <x v="14"/>
    <n v="0"/>
    <n v="0"/>
  </r>
  <r>
    <s v="Trims Raw Materials"/>
    <x v="32"/>
    <s v="CIPL-03379"/>
    <s v="LEVIS"/>
    <s v="RM10062021-44-1"/>
    <x v="870"/>
    <s v="PCS"/>
    <n v="25"/>
    <x v="14"/>
    <n v="0"/>
    <n v="0"/>
  </r>
  <r>
    <s v="Trims Raw Materials"/>
    <x v="32"/>
    <s v="CIPL-03379"/>
    <s v="LEVIS"/>
    <s v="RM10062021-44-1"/>
    <x v="870"/>
    <s v="PCS"/>
    <n v="25"/>
    <x v="14"/>
    <n v="0"/>
    <n v="0"/>
  </r>
  <r>
    <s v="Trims Raw Materials"/>
    <x v="32"/>
    <s v="CIPL-03379"/>
    <s v="LEVIS"/>
    <s v="RM10062021-44-1"/>
    <x v="870"/>
    <s v="PCS"/>
    <n v="18"/>
    <x v="14"/>
    <n v="0"/>
    <n v="0"/>
  </r>
  <r>
    <s v="Trims Raw Materials"/>
    <x v="32"/>
    <s v="CIPL-03379"/>
    <s v="LEVIS"/>
    <s v="RM10062021-44-1"/>
    <x v="870"/>
    <s v="PCS"/>
    <n v="22"/>
    <x v="14"/>
    <n v="0"/>
    <n v="0"/>
  </r>
  <r>
    <s v="Trims Raw Materials"/>
    <x v="32"/>
    <s v="CIPL-03379"/>
    <s v="LEVIS"/>
    <s v="RM10062021-44-1"/>
    <x v="870"/>
    <s v="PCS"/>
    <n v="456"/>
    <x v="14"/>
    <n v="0"/>
    <n v="0"/>
  </r>
  <r>
    <s v="Trims Raw Materials"/>
    <x v="32"/>
    <s v="CIPL-03379"/>
    <s v="LEVIS"/>
    <s v="RM10062021-44-1"/>
    <x v="870"/>
    <s v="PCS"/>
    <n v="248"/>
    <x v="14"/>
    <n v="0"/>
    <n v="0"/>
  </r>
  <r>
    <s v="Trims Raw Materials"/>
    <x v="32"/>
    <s v="CIPL-03379"/>
    <s v="LEVIS"/>
    <s v="RM10062021-44-1"/>
    <x v="870"/>
    <s v="PCS"/>
    <n v="53"/>
    <x v="14"/>
    <n v="0"/>
    <n v="0"/>
  </r>
  <r>
    <s v="Trims Raw Materials"/>
    <x v="32"/>
    <s v="CIPL-03379"/>
    <s v="LEVIS"/>
    <s v="RM10062021-44-1"/>
    <x v="870"/>
    <s v="PCS"/>
    <n v="20"/>
    <x v="14"/>
    <n v="0"/>
    <n v="0"/>
  </r>
  <r>
    <s v="Trims Raw Materials"/>
    <x v="32"/>
    <s v="CIPL-03379"/>
    <s v="LEVIS"/>
    <s v="RM10062021-44-1"/>
    <x v="870"/>
    <s v="PCS"/>
    <n v="37"/>
    <x v="14"/>
    <n v="0"/>
    <n v="0"/>
  </r>
  <r>
    <s v="Trims Raw Materials"/>
    <x v="32"/>
    <s v="CIPL-03379"/>
    <s v="LEVIS"/>
    <s v="RM10062021-44-1"/>
    <x v="870"/>
    <s v="PCS"/>
    <n v="151"/>
    <x v="14"/>
    <n v="0"/>
    <n v="0"/>
  </r>
  <r>
    <s v="Trims Raw Materials"/>
    <x v="32"/>
    <s v="CIPL-03379"/>
    <s v="LEVIS"/>
    <s v="RM10062021-44-1"/>
    <x v="870"/>
    <s v="PCS"/>
    <n v="244"/>
    <x v="14"/>
    <n v="0"/>
    <n v="0"/>
  </r>
  <r>
    <s v="Trims Raw Materials"/>
    <x v="32"/>
    <s v="CIPL-03379"/>
    <s v="LEVIS"/>
    <s v="RM10062021-44-1"/>
    <x v="870"/>
    <s v="PCS"/>
    <n v="179"/>
    <x v="14"/>
    <n v="0"/>
    <n v="0"/>
  </r>
  <r>
    <s v="Trims Raw Materials"/>
    <x v="32"/>
    <s v="CIPL-03379"/>
    <s v="LEVIS"/>
    <s v="RM10062021-44-1"/>
    <x v="870"/>
    <s v="PCS"/>
    <n v="32"/>
    <x v="14"/>
    <n v="0"/>
    <n v="0"/>
  </r>
  <r>
    <s v="Trims Raw Materials"/>
    <x v="32"/>
    <s v="CIPL-03379"/>
    <s v="LEVIS"/>
    <s v="RM10062021-44-1"/>
    <x v="870"/>
    <s v="PCS"/>
    <n v="26"/>
    <x v="14"/>
    <n v="0"/>
    <n v="0"/>
  </r>
  <r>
    <s v="Trims Raw Materials"/>
    <x v="32"/>
    <s v="CIPL-03379"/>
    <s v="LEVIS"/>
    <s v="RM10062021-44-1"/>
    <x v="870"/>
    <s v="PCS"/>
    <n v="49"/>
    <x v="14"/>
    <n v="0"/>
    <n v="0"/>
  </r>
  <r>
    <s v="Trims Raw Materials"/>
    <x v="32"/>
    <s v="CIPL-03379"/>
    <s v="LEVIS"/>
    <s v="RM10062021-44-1"/>
    <x v="870"/>
    <s v="PCS"/>
    <n v="221"/>
    <x v="14"/>
    <n v="0"/>
    <n v="0"/>
  </r>
  <r>
    <s v="Trims Raw Materials"/>
    <x v="32"/>
    <s v="CIPL-03379"/>
    <s v="LEVIS"/>
    <s v="RM10062021-44-1"/>
    <x v="870"/>
    <s v="PCS"/>
    <n v="29"/>
    <x v="14"/>
    <n v="0"/>
    <n v="0"/>
  </r>
  <r>
    <s v="Trims Raw Materials"/>
    <x v="32"/>
    <s v="CIPL-03379"/>
    <s v="LEVIS"/>
    <s v="RM10062021-44-1"/>
    <x v="870"/>
    <s v="PCS"/>
    <n v="56"/>
    <x v="14"/>
    <n v="0"/>
    <n v="0"/>
  </r>
  <r>
    <s v="Trims Raw Materials"/>
    <x v="32"/>
    <s v="CIPL-03379"/>
    <s v="LEVIS"/>
    <s v="RM10062021-44-1"/>
    <x v="870"/>
    <s v="PCS"/>
    <n v="27"/>
    <x v="14"/>
    <n v="0"/>
    <n v="0"/>
  </r>
  <r>
    <s v="Trims Raw Materials"/>
    <x v="32"/>
    <s v="CIPL-03379"/>
    <s v="LEVIS"/>
    <s v="RM10062021-44-1"/>
    <x v="870"/>
    <s v="PCS"/>
    <n v="29"/>
    <x v="14"/>
    <n v="0"/>
    <n v="0"/>
  </r>
  <r>
    <s v="Trims Raw Materials"/>
    <x v="32"/>
    <s v="CIPL-03592"/>
    <s v="UNIQLO"/>
    <s v="RM03312022-24-1"/>
    <x v="861"/>
    <s v="PCS"/>
    <n v="36"/>
    <x v="2276"/>
    <n v="5.4126165042350394E-3"/>
    <n v="9.9948541941524613"/>
  </r>
  <r>
    <s v="Trims Raw Materials"/>
    <x v="32"/>
    <s v="CIPL-03592"/>
    <s v="UNIQLO"/>
    <s v="RM03312022-24-1"/>
    <x v="861"/>
    <s v="PCS"/>
    <n v="4339"/>
    <x v="2277"/>
    <n v="8.8479939730592861E-3"/>
    <n v="1969.2514458491041"/>
  </r>
  <r>
    <s v="Trims Raw Materials"/>
    <x v="32"/>
    <s v="CIPL-03592"/>
    <s v="UNIQLO"/>
    <s v="RM03312022-24-1"/>
    <x v="861"/>
    <s v="PCS"/>
    <n v="39"/>
    <x v="2278"/>
    <n v="1.1899259266139323E-2"/>
    <n v="23.804071111379436"/>
  </r>
  <r>
    <s v="Trims Raw Materials"/>
    <x v="32"/>
    <s v="CIPL-03592"/>
    <s v="UNIQLO"/>
    <s v="RM03312022-24-1"/>
    <x v="861"/>
    <s v="PCS"/>
    <n v="207"/>
    <x v="2279"/>
    <n v="5.8438968610054973E-3"/>
    <n v="62.049686650228139"/>
  </r>
  <r>
    <s v="Trims Raw Materials"/>
    <x v="32"/>
    <s v="CIPL-03592"/>
    <s v="UNIQLO"/>
    <s v="RM03312022-24-1"/>
    <x v="861"/>
    <s v="PCS"/>
    <n v="402"/>
    <x v="2280"/>
    <n v="5.8442409333574067E-3"/>
    <n v="120.50938485520966"/>
  </r>
  <r>
    <s v="Trims Raw Materials"/>
    <x v="32"/>
    <s v="CIPL-03592"/>
    <s v="UNIQLO"/>
    <s v="RM03312022-24-1"/>
    <x v="861"/>
    <s v="PCS"/>
    <n v="8449"/>
    <x v="2281"/>
    <n v="8.7787485697425911E-3"/>
    <n v="3804.5616466657548"/>
  </r>
  <r>
    <s v="Trims Raw Materials"/>
    <x v="32"/>
    <s v="CIPL-03592"/>
    <s v="UNIQLO"/>
    <s v="RM03312022-24-1"/>
    <x v="861"/>
    <s v="PCS"/>
    <n v="1742"/>
    <x v="2282"/>
    <n v="5.6269575889326103E-3"/>
    <n v="502.79216011992065"/>
  </r>
  <r>
    <s v="Trims Raw Materials"/>
    <x v="32"/>
    <s v="CIPL-03573"/>
    <s v="LEVIS"/>
    <s v="RM04272022-3-1"/>
    <x v="868"/>
    <s v="PCS"/>
    <n v="600"/>
    <x v="2014"/>
    <n v="2.9486609176336766E-3"/>
    <n v="90.749196550580223"/>
  </r>
  <r>
    <s v="Trims Raw Materials"/>
    <x v="32"/>
    <s v="CIPL-03573"/>
    <s v="LEVIS"/>
    <s v="RM04272022-3-1"/>
    <x v="868"/>
    <s v="PCS"/>
    <n v="11786"/>
    <x v="2283"/>
    <n v="2.4953216089884551E-3"/>
    <n v="1508.5498604835379"/>
  </r>
  <r>
    <s v="Trims Raw Materials"/>
    <x v="32"/>
    <s v="CIPL-03573"/>
    <s v="LEVIS"/>
    <s v="RM04272022-3-1"/>
    <x v="868"/>
    <s v="PCS"/>
    <n v="300"/>
    <x v="1808"/>
    <n v="2.3819931081086607E-3"/>
    <n v="36.654597932432594"/>
  </r>
  <r>
    <s v="Trims Raw Materials"/>
    <x v="32"/>
    <s v="CIPL-03573"/>
    <s v="LEVIS"/>
    <s v="RM04272022-3-1"/>
    <x v="868"/>
    <s v="PCS"/>
    <n v="800"/>
    <x v="1811"/>
    <n v="2.6086602319186666E-3"/>
    <n v="107.04692818553492"/>
  </r>
  <r>
    <s v="Trims Raw Materials"/>
    <x v="32"/>
    <s v="CIPL-03573"/>
    <s v="LEVIS"/>
    <s v="RM04272022-3-1"/>
    <x v="868"/>
    <s v="PCS"/>
    <n v="1958"/>
    <x v="2284"/>
    <n v="2.4953368248047956E-3"/>
    <n v="250.6158695029678"/>
  </r>
  <r>
    <s v="Trims Raw Materials"/>
    <x v="32"/>
    <s v="CIPL-03573"/>
    <s v="LEVIS"/>
    <s v="RM04272022-3-1"/>
    <x v="868"/>
    <s v="PCS"/>
    <n v="450"/>
    <x v="2285"/>
    <n v="2.9488818407562975E-3"/>
    <n v="68.066996828340322"/>
  </r>
  <r>
    <s v="Trims Raw Materials"/>
    <x v="32"/>
    <s v="CIPL-03573"/>
    <s v="LEVIS"/>
    <s v="RM04272022-3-1"/>
    <x v="868"/>
    <s v="PCS"/>
    <n v="1595"/>
    <x v="2286"/>
    <n v="2.4952955053098463E-3"/>
    <n v="204.14999633096926"/>
  </r>
  <r>
    <s v="Trims Raw Materials"/>
    <x v="32"/>
    <s v="CIPL-03573"/>
    <s v="LEVIS"/>
    <s v="RM04272022-3-1"/>
    <x v="868"/>
    <s v="PCS"/>
    <n v="650"/>
    <x v="2263"/>
    <n v="2.948813864410876E-3"/>
    <n v="98.316729011867068"/>
  </r>
  <r>
    <s v="Trims Raw Materials"/>
    <x v="32"/>
    <s v="CIPL-03573"/>
    <s v="LEVIS"/>
    <s v="RM04272022-3-1"/>
    <x v="868"/>
    <s v="PCS"/>
    <n v="6311"/>
    <x v="2287"/>
    <n v="2.6086501501789562E-3"/>
    <n v="844.46319109777937"/>
  </r>
  <r>
    <s v="Trims Raw Materials"/>
    <x v="32"/>
    <s v="CIPL-03573"/>
    <s v="LEVIS"/>
    <s v="RM04272022-3-1"/>
    <x v="868"/>
    <s v="PCS"/>
    <n v="3800"/>
    <x v="1887"/>
    <n v="2.4953266700136639E-3"/>
    <n v="486.38224134605196"/>
  </r>
  <r>
    <s v="Trims Raw Materials"/>
    <x v="32"/>
    <s v="CIPL-03573"/>
    <s v="LEVIS"/>
    <s v="RM04272022-3-1"/>
    <x v="868"/>
    <s v="PCS"/>
    <n v="7000"/>
    <x v="1811"/>
    <n v="2.6086602319186666E-3"/>
    <n v="936.66062162343053"/>
  </r>
  <r>
    <s v="Trims Raw Materials"/>
    <x v="32"/>
    <s v="CIPL-03573"/>
    <s v="LEVIS"/>
    <s v="RM04272022-3-1"/>
    <x v="868"/>
    <s v="PCS"/>
    <n v="3031"/>
    <x v="2288"/>
    <n v="2.4953233900596823E-3"/>
    <n v="387.95332519527085"/>
  </r>
  <r>
    <s v="Trims Raw Materials"/>
    <x v="32"/>
    <s v="CIPL-03573"/>
    <s v="LEVIS"/>
    <s v="RM04272022-3-1"/>
    <x v="868"/>
    <s v="PCS"/>
    <n v="1700"/>
    <x v="1941"/>
    <n v="2.3819931081086611E-3"/>
    <n v="207.70938828378473"/>
  </r>
  <r>
    <s v="Trims Raw Materials"/>
    <x v="32"/>
    <s v="CIPL-03573"/>
    <s v="LEVIS"/>
    <s v="RM04272022-3-1"/>
    <x v="868"/>
    <s v="PCS"/>
    <n v="800"/>
    <x v="1941"/>
    <n v="2.3819931081086611E-3"/>
    <n v="97.745594486486937"/>
  </r>
  <r>
    <s v="Trims Raw Materials"/>
    <x v="32"/>
    <s v="CIPL-03573"/>
    <s v="LEVIS"/>
    <s v="RM04272022-3-1"/>
    <x v="868"/>
    <s v="PCS"/>
    <n v="500"/>
    <x v="2289"/>
    <n v="2.3839814162122577E-3"/>
    <n v="61.141990708106128"/>
  </r>
  <r>
    <s v="Trims Raw Materials"/>
    <x v="32"/>
    <s v="CIPL-03573"/>
    <s v="LEVIS"/>
    <s v="RM04272022-3-1"/>
    <x v="868"/>
    <s v="PCS"/>
    <n v="1275"/>
    <x v="2290"/>
    <n v="2.4952876835802602E-3"/>
    <n v="163.19149179656483"/>
  </r>
  <r>
    <s v="Trims Raw Materials"/>
    <x v="32"/>
    <s v="CIPL-03573"/>
    <s v="LEVIS"/>
    <s v="RM04272022-3-1"/>
    <x v="868"/>
    <s v="PCS"/>
    <n v="6138"/>
    <x v="2291"/>
    <n v="2.6086744850233523E-3"/>
    <n v="821.32204398907345"/>
  </r>
  <r>
    <s v="Trims Raw Materials"/>
    <x v="32"/>
    <s v="CIPL-03573"/>
    <s v="LEVIS"/>
    <s v="RM04272022-3-1"/>
    <x v="868"/>
    <s v="PCS"/>
    <n v="789"/>
    <x v="2248"/>
    <n v="2.9486936780967268E-3"/>
    <n v="119.33651931201831"/>
  </r>
  <r>
    <s v="Trims Raw Materials"/>
    <x v="32"/>
    <s v="CIPL-03573"/>
    <s v="LEVIS"/>
    <s v="RM04272022-3-1"/>
    <x v="868"/>
    <s v="PCS"/>
    <n v="4888"/>
    <x v="2292"/>
    <n v="2.6086781299457865E-3"/>
    <n v="654.06121869917513"/>
  </r>
  <r>
    <s v="Trims Raw Materials"/>
    <x v="32"/>
    <s v="CIPL-03573"/>
    <s v="LEVIS"/>
    <s v="RM04272022-3-1"/>
    <x v="868"/>
    <s v="PCS"/>
    <n v="3650"/>
    <x v="1938"/>
    <n v="2.6086602319186671E-3"/>
    <n v="488.40160984650316"/>
  </r>
  <r>
    <s v="Trims Raw Materials"/>
    <x v="32"/>
    <s v="CIPL-03573"/>
    <s v="LEVIS"/>
    <s v="RM04272022-3-1"/>
    <x v="868"/>
    <s v="PCS"/>
    <n v="3500"/>
    <x v="1887"/>
    <n v="2.4953266700136639E-3"/>
    <n v="447.98364334504788"/>
  </r>
  <r>
    <s v="Trims Raw Materials"/>
    <x v="32"/>
    <s v="CIPL-03573"/>
    <s v="LEVIS"/>
    <s v="RM04272022-3-1"/>
    <x v="868"/>
    <s v="PCS"/>
    <n v="2500"/>
    <x v="1941"/>
    <n v="2.3819931081086611E-3"/>
    <n v="305.45498277027167"/>
  </r>
  <r>
    <s v="Trims Raw Materials"/>
    <x v="32"/>
    <s v="CIPL-03573"/>
    <s v="LEVIS"/>
    <s v="RM04272022-3-1"/>
    <x v="868"/>
    <s v="PCS"/>
    <n v="780"/>
    <x v="2293"/>
    <n v="2.9485589531155431E-3"/>
    <n v="117.96987598343013"/>
  </r>
  <r>
    <s v="Trims Raw Materials"/>
    <x v="32"/>
    <s v="CIPL-03573"/>
    <s v="LEVIS"/>
    <s v="RM04272022-3-1"/>
    <x v="868"/>
    <s v="PCS"/>
    <n v="310"/>
    <x v="1932"/>
    <n v="3.0619944795386793E-3"/>
    <n v="48.689218288656988"/>
  </r>
  <r>
    <s v="Trims Raw Materials"/>
    <x v="32"/>
    <s v="CIPL-03573"/>
    <s v="LEVIS"/>
    <s v="RM04272022-3-1"/>
    <x v="868"/>
    <s v="PCS"/>
    <n v="640"/>
    <x v="1932"/>
    <n v="3.0619944795386793E-3"/>
    <n v="100.51967646690474"/>
  </r>
  <r>
    <s v="Trims Raw Materials"/>
    <x v="32"/>
    <s v="CIPL-03573"/>
    <s v="LEVIS"/>
    <s v="RM04272022-3-1"/>
    <x v="868"/>
    <s v="PCS"/>
    <n v="180"/>
    <x v="2218"/>
    <n v="3.1757698876889256E-3"/>
    <n v="29.321638579784004"/>
  </r>
  <r>
    <s v="Trims Raw Materials"/>
    <x v="32"/>
    <s v="CIPL-03573"/>
    <s v="LEVIS"/>
    <s v="RM04272022-3-1"/>
    <x v="868"/>
    <s v="PCS"/>
    <n v="180"/>
    <x v="2218"/>
    <n v="3.1757698876889256E-3"/>
    <n v="29.321638579784004"/>
  </r>
  <r>
    <s v="Trims Raw Materials"/>
    <x v="32"/>
    <s v="CIPL-03573"/>
    <s v="LEVIS"/>
    <s v="RM04272022-3-1"/>
    <x v="868"/>
    <s v="PCS"/>
    <n v="420"/>
    <x v="2294"/>
    <n v="3.0619944795386798E-3"/>
    <n v="65.966037681406249"/>
  </r>
  <r>
    <s v="Trims Raw Materials"/>
    <x v="32"/>
    <s v="CIPL-03573"/>
    <s v="LEVIS"/>
    <s v="RM04272022-3-1"/>
    <x v="868"/>
    <s v="PCS"/>
    <n v="440"/>
    <x v="1932"/>
    <n v="3.0619944795386793E-3"/>
    <n v="69.107277570997013"/>
  </r>
  <r>
    <s v="Trims Raw Materials"/>
    <x v="32"/>
    <s v="CIPL-03573"/>
    <s v="LEVIS"/>
    <s v="RM04272022-3-1"/>
    <x v="868"/>
    <s v="PCS"/>
    <n v="567"/>
    <x v="2295"/>
    <n v="3.0620646138633206E-3"/>
    <n v="89.056190636060492"/>
  </r>
  <r>
    <s v="Trims Raw Materials"/>
    <x v="32"/>
    <s v="CIPL-03573"/>
    <s v="LEVIS"/>
    <s v="RM04272022-3-1"/>
    <x v="868"/>
    <s v="PCS"/>
    <n v="550"/>
    <x v="1932"/>
    <n v="3.0619944795386793E-3"/>
    <n v="86.384096963746273"/>
  </r>
  <r>
    <s v="Trims Raw Materials"/>
    <x v="32"/>
    <s v="CIPL-03573"/>
    <s v="LEVIS"/>
    <s v="RM04272022-3-1"/>
    <x v="868"/>
    <s v="PCS"/>
    <n v="150"/>
    <x v="2225"/>
    <n v="3.1759908108115477E-3"/>
    <n v="24.436398621621734"/>
  </r>
  <r>
    <s v="Trims Raw Materials"/>
    <x v="32"/>
    <s v="CIPL-03573"/>
    <s v="LEVIS"/>
    <s v="RM04272022-3-1"/>
    <x v="868"/>
    <s v="PCS"/>
    <n v="7200"/>
    <x v="1887"/>
    <n v="2.4953266700136639E-3"/>
    <n v="921.56635202409848"/>
  </r>
  <r>
    <s v="Trims Raw Materials"/>
    <x v="32"/>
    <s v="CIPL-03573"/>
    <s v="LEVIS"/>
    <s v="RM04272022-3-1"/>
    <x v="868"/>
    <s v="PCS"/>
    <n v="10000"/>
    <x v="1887"/>
    <n v="2.4953266700136639E-3"/>
    <n v="1279.9532667001367"/>
  </r>
  <r>
    <s v="Trims Raw Materials"/>
    <x v="32"/>
    <s v="CIPL-03573"/>
    <s v="LEVIS"/>
    <s v="RM04272022-3-1"/>
    <x v="868"/>
    <s v="PCS"/>
    <n v="500"/>
    <x v="1887"/>
    <n v="2.4953266700136639E-3"/>
    <n v="63.997663335006841"/>
  </r>
  <r>
    <s v="Trims Raw Materials"/>
    <x v="32"/>
    <s v="CIPL-03573"/>
    <s v="LEVIS"/>
    <s v="RM04272022-3-1"/>
    <x v="868"/>
    <s v="PCS"/>
    <n v="6993"/>
    <x v="2296"/>
    <n v="2.6086556826651766E-3"/>
    <n v="935.72232918887767"/>
  </r>
  <r>
    <s v="Trims Raw Materials"/>
    <x v="32"/>
    <s v="CIPL-03573"/>
    <s v="LEVIS"/>
    <s v="RM04272022-3-1"/>
    <x v="868"/>
    <s v="PCS"/>
    <n v="779"/>
    <x v="2297"/>
    <n v="2.3818859079284926E-3"/>
    <n v="95.175489122276304"/>
  </r>
  <r>
    <s v="Trims Raw Materials"/>
    <x v="32"/>
    <s v="CIPL-03573"/>
    <s v="LEVIS"/>
    <s v="RM04272022-3-1"/>
    <x v="868"/>
    <s v="PCS"/>
    <n v="180"/>
    <x v="2218"/>
    <n v="3.1757698876889256E-3"/>
    <n v="29.321638579784004"/>
  </r>
  <r>
    <s v="Trims Raw Materials"/>
    <x v="32"/>
    <s v="CIPL-03573"/>
    <s v="LEVIS"/>
    <s v="RM04272022-3-1"/>
    <x v="868"/>
    <s v="PCS"/>
    <n v="5500"/>
    <x v="1887"/>
    <n v="2.4953266700136639E-3"/>
    <n v="703.97429668507527"/>
  </r>
  <r>
    <s v="Trims Raw Materials"/>
    <x v="32"/>
    <s v="CIPL-03573"/>
    <s v="LEVIS"/>
    <s v="RM04272022-3-1"/>
    <x v="868"/>
    <s v="PCS"/>
    <n v="540"/>
    <x v="1932"/>
    <n v="3.0619944795386793E-3"/>
    <n v="84.813477018950877"/>
  </r>
  <r>
    <s v="Trims Raw Materials"/>
    <x v="32"/>
    <s v="CIPL-03573"/>
    <s v="LEVIS"/>
    <s v="RM04272022-3-1"/>
    <x v="868"/>
    <s v="PCS"/>
    <n v="330"/>
    <x v="1932"/>
    <n v="3.0619944795386793E-3"/>
    <n v="51.83045817824776"/>
  </r>
  <r>
    <s v="Trims Raw Materials"/>
    <x v="32"/>
    <s v="CIPL-03573"/>
    <s v="LEVIS"/>
    <s v="RM04272022-3-1"/>
    <x v="868"/>
    <s v="PCS"/>
    <n v="280"/>
    <x v="1932"/>
    <n v="3.0619944795386793E-3"/>
    <n v="43.977358454270828"/>
  </r>
  <r>
    <s v="Trims Raw Materials"/>
    <x v="32"/>
    <s v="CIPL-03573"/>
    <s v="LEVIS"/>
    <s v="RM04272022-3-1"/>
    <x v="868"/>
    <s v="PCS"/>
    <n v="6688"/>
    <x v="2298"/>
    <n v="2.4953147782187861E-3"/>
    <n v="856.02866523672731"/>
  </r>
  <r>
    <s v="Trims Raw Materials"/>
    <x v="32"/>
    <s v="CIPL-03573"/>
    <s v="LEVIS"/>
    <s v="RM04272022-3-1"/>
    <x v="868"/>
    <s v="PCS"/>
    <n v="5875"/>
    <x v="2299"/>
    <n v="2.4953182091281166E-3"/>
    <n v="751.96999447862777"/>
  </r>
  <r>
    <s v="Trims Raw Materials"/>
    <x v="32"/>
    <s v="CIPL-03573"/>
    <s v="LEVIS"/>
    <s v="RM04272022-3-1"/>
    <x v="868"/>
    <s v="PCS"/>
    <n v="1100"/>
    <x v="1887"/>
    <n v="2.4953266700136639E-3"/>
    <n v="140.79485933701505"/>
  </r>
  <r>
    <s v="Trims Raw Materials"/>
    <x v="32"/>
    <s v="CIPL-03573"/>
    <s v="LEVIS"/>
    <s v="RM04272022-3-1"/>
    <x v="868"/>
    <s v="PCS"/>
    <n v="150"/>
    <x v="2225"/>
    <n v="3.1759908108115477E-3"/>
    <n v="24.436398621621734"/>
  </r>
  <r>
    <s v="Trims Raw Materials"/>
    <x v="32"/>
    <s v="CIPL-03573"/>
    <s v="LEVIS"/>
    <s v="RM04272022-3-1"/>
    <x v="868"/>
    <s v="PCS"/>
    <n v="420"/>
    <x v="2294"/>
    <n v="3.0619944795386798E-3"/>
    <n v="65.966037681406249"/>
  </r>
  <r>
    <s v="Trims Raw Materials"/>
    <x v="32"/>
    <s v="CIPL-03573"/>
    <s v="LEVIS"/>
    <s v="RM04272022-3-1"/>
    <x v="868"/>
    <s v="PCS"/>
    <n v="500"/>
    <x v="1941"/>
    <n v="2.3819931081086611E-3"/>
    <n v="61.090996554054328"/>
  </r>
  <r>
    <s v="Trims Raw Materials"/>
    <x v="32"/>
    <s v="CIPL-03573"/>
    <s v="LEVIS"/>
    <s v="RM04272022-3-1"/>
    <x v="868"/>
    <s v="PCS"/>
    <n v="300"/>
    <x v="1808"/>
    <n v="2.3819931081086607E-3"/>
    <n v="36.654597932432594"/>
  </r>
  <r>
    <s v="Trims Raw Materials"/>
    <x v="32"/>
    <s v="CIPL-03570"/>
    <s v="LEVIS"/>
    <s v="RM06092022-44-1"/>
    <x v="876"/>
    <s v="PCS"/>
    <n v="149"/>
    <x v="2300"/>
    <n v="2.8370087437894331E-3"/>
    <n v="21.682714302824628"/>
  </r>
  <r>
    <s v="Trims Raw Materials"/>
    <x v="32"/>
    <s v="CIPL-03570"/>
    <s v="LEVIS"/>
    <s v="RM06092022-44-1"/>
    <x v="876"/>
    <s v="PCS"/>
    <n v="37"/>
    <x v="2301"/>
    <n v="2.6062957574170928E-3"/>
    <n v="4.9464329430244316"/>
  </r>
  <r>
    <s v="Trims Raw Materials"/>
    <x v="32"/>
    <s v="CIPL-03570"/>
    <s v="LEVIS"/>
    <s v="RM06092022-44-1"/>
    <x v="876"/>
    <s v="PCS"/>
    <n v="21294"/>
    <x v="2302"/>
    <n v="2.4953294712366896E-3"/>
    <n v="2725.5355457605142"/>
  </r>
  <r>
    <s v="Trims Raw Materials"/>
    <x v="32"/>
    <s v="CIPL-03570"/>
    <s v="LEVIS"/>
    <s v="RM06092022-44-1"/>
    <x v="876"/>
    <s v="PCS"/>
    <n v="5276"/>
    <x v="2303"/>
    <n v="2.495334207193738E-3"/>
    <n v="675.30538327715419"/>
  </r>
  <r>
    <s v="Trims Raw Materials"/>
    <x v="32"/>
    <s v="CIPL-03570"/>
    <s v="LEVIS"/>
    <s v="RM06092022-44-1"/>
    <x v="876"/>
    <s v="PCS"/>
    <n v="11313"/>
    <x v="2304"/>
    <n v="2.7219943210864926E-3"/>
    <n v="1579.5439217544515"/>
  </r>
  <r>
    <s v="Trims Raw Materials"/>
    <x v="32"/>
    <s v="CIPL-03570"/>
    <s v="LEVIS"/>
    <s v="RM06092022-44-1"/>
    <x v="876"/>
    <s v="PCS"/>
    <n v="2218"/>
    <x v="2305"/>
    <n v="2.3820253800165645E-3"/>
    <n v="271.00333229287679"/>
  </r>
  <r>
    <s v="Trims Raw Materials"/>
    <x v="32"/>
    <s v="CIPL-03570"/>
    <s v="LEVIS"/>
    <s v="RM06092022-44-1"/>
    <x v="876"/>
    <s v="PCS"/>
    <n v="34"/>
    <x v="2064"/>
    <n v="2.6081923947178206E-3"/>
    <n v="4.5486785414204061"/>
  </r>
  <r>
    <s v="Trims Raw Materials"/>
    <x v="32"/>
    <s v="CIPL-03570"/>
    <s v="LEVIS"/>
    <s v="RM06092022-44-1"/>
    <x v="876"/>
    <s v="PCS"/>
    <n v="3065"/>
    <x v="2306"/>
    <n v="2.7220035245321709E-3"/>
    <n v="427.94294080269117"/>
  </r>
  <r>
    <s v="Trims Raw Materials"/>
    <x v="32"/>
    <s v="CIPL-03570"/>
    <s v="LEVIS"/>
    <s v="RM06092022-44-1"/>
    <x v="876"/>
    <s v="PCS"/>
    <n v="658"/>
    <x v="2307"/>
    <n v="2.8359075307376252E-3"/>
    <n v="95.716027155225348"/>
  </r>
  <r>
    <s v="Trims Raw Materials"/>
    <x v="32"/>
    <s v="CIPL-03570"/>
    <s v="LEVIS"/>
    <s v="RM06092022-44-1"/>
    <x v="876"/>
    <s v="PCS"/>
    <n v="14592"/>
    <x v="2308"/>
    <n v="2.608659686878068E-3"/>
    <n v="1952.5355621509245"/>
  </r>
  <r>
    <s v="Trims Raw Materials"/>
    <x v="32"/>
    <s v="CIPL-03570"/>
    <s v="LEVIS"/>
    <s v="RM06092022-44-1"/>
    <x v="876"/>
    <s v="PCS"/>
    <n v="1118"/>
    <x v="2309"/>
    <n v="2.7219190988859682E-3"/>
    <n v="156.09310555255453"/>
  </r>
  <r>
    <s v="Trims Raw Materials"/>
    <x v="32"/>
    <s v="CIPL-03570"/>
    <s v="LEVIS"/>
    <s v="RM06092022-44-1"/>
    <x v="876"/>
    <s v="PCS"/>
    <n v="3020"/>
    <x v="2310"/>
    <n v="2.7219411234103296E-3"/>
    <n v="421.65026219269919"/>
  </r>
  <r>
    <s v="Trims Raw Materials"/>
    <x v="32"/>
    <s v="CIPL-03570"/>
    <s v="LEVIS"/>
    <s v="RM06092022-44-2"/>
    <x v="857"/>
    <s v="PCS"/>
    <n v="1614"/>
    <x v="2311"/>
    <n v="2.6164607070809803E-3"/>
    <n v="216.61296758122873"/>
  </r>
  <r>
    <s v="Trims Raw Materials"/>
    <x v="32"/>
    <s v="CIPL-03570"/>
    <s v="LEVIS"/>
    <s v="RM06092022-44-2"/>
    <x v="857"/>
    <s v="PCS"/>
    <n v="2630"/>
    <x v="2312"/>
    <n v="2.5015637581713335E-3"/>
    <n v="337.4691126839906"/>
  </r>
  <r>
    <s v="Trims Raw Materials"/>
    <x v="32"/>
    <s v="CIPL-03570"/>
    <s v="LEVIS"/>
    <s v="RM06092022-44-2"/>
    <x v="857"/>
    <s v="PCS"/>
    <n v="11162"/>
    <x v="2313"/>
    <n v="2.5023610981637291E-3"/>
    <n v="1432.7113545777036"/>
  </r>
  <r>
    <s v="Trims Raw Materials"/>
    <x v="32"/>
    <s v="CIPL-03570"/>
    <s v="LEVIS"/>
    <s v="RM06092022-44-2"/>
    <x v="857"/>
    <s v="PCS"/>
    <n v="38"/>
    <x v="2314"/>
    <n v="2.6109624834070419E-3"/>
    <n v="5.0892165743694679"/>
  </r>
  <r>
    <s v="Trims Raw Materials"/>
    <x v="32"/>
    <s v="CIPL-03570"/>
    <s v="LEVIS"/>
    <s v="RM06092022-44-2"/>
    <x v="857"/>
    <s v="PCS"/>
    <n v="27"/>
    <x v="2315"/>
    <n v="2.8351800736469254E-3"/>
    <n v="3.9265498619884669"/>
  </r>
  <r>
    <s v="Trims Raw Materials"/>
    <x v="32"/>
    <s v="CIPL-03570"/>
    <s v="LEVIS"/>
    <s v="RM06092022-44-2"/>
    <x v="857"/>
    <s v="PCS"/>
    <n v="39"/>
    <x v="2316"/>
    <n v="2.6102916642087976E-3"/>
    <n v="5.2218013749041425"/>
  </r>
  <r>
    <s v="Trims Raw Materials"/>
    <x v="32"/>
    <s v="CIPL-03570"/>
    <s v="LEVIS"/>
    <s v="RM06092022-44-2"/>
    <x v="857"/>
    <s v="PCS"/>
    <n v="2477"/>
    <x v="2317"/>
    <n v="2.8683973263592629E-3"/>
    <n v="364.44502017739194"/>
  </r>
  <r>
    <s v="Trims Raw Materials"/>
    <x v="32"/>
    <s v="CIPL-03570"/>
    <s v="LEVIS"/>
    <s v="RM06092022-44-2"/>
    <x v="857"/>
    <s v="PCS"/>
    <n v="825"/>
    <x v="2318"/>
    <n v="2.7219335420629546E-3"/>
    <n v="115.18559517220193"/>
  </r>
  <r>
    <s v="Trims Raw Materials"/>
    <x v="32"/>
    <s v="CIPL-03570"/>
    <s v="LEVIS"/>
    <s v="RM06092022-44-2"/>
    <x v="857"/>
    <s v="PCS"/>
    <n v="2446"/>
    <x v="2319"/>
    <n v="2.4969280465320961E-3"/>
    <n v="313.27748600181746"/>
  </r>
  <r>
    <s v="Trims Raw Materials"/>
    <x v="32"/>
    <s v="CIPL-03570"/>
    <s v="LEVIS"/>
    <s v="RM06092022-44-2"/>
    <x v="857"/>
    <s v="PCS"/>
    <n v="6184"/>
    <x v="2320"/>
    <n v="2.813500980032595E-3"/>
    <n v="892.4486900605217"/>
  </r>
  <r>
    <s v="Trims Raw Materials"/>
    <x v="32"/>
    <s v="CIPL-03570"/>
    <s v="LEVIS"/>
    <s v="RM06092022-44-2"/>
    <x v="857"/>
    <s v="PCS"/>
    <n v="1045"/>
    <x v="2321"/>
    <n v="2.381974081236856E-3"/>
    <n v="127.67916291489252"/>
  </r>
  <r>
    <s v="Trims Raw Materials"/>
    <x v="32"/>
    <s v="CIPL-03570"/>
    <s v="LEVIS"/>
    <s v="RM06092022-44-2"/>
    <x v="857"/>
    <s v="PCS"/>
    <n v="5404"/>
    <x v="2322"/>
    <n v="2.4971957679348834E-3"/>
    <n v="692.20484592992022"/>
  </r>
  <r>
    <s v="Trims Raw Materials"/>
    <x v="32"/>
    <s v="CIPL-03570"/>
    <s v="LEVIS"/>
    <s v="RM06092022-44-2"/>
    <x v="857"/>
    <s v="PCS"/>
    <n v="9972"/>
    <x v="2323"/>
    <n v="2.5095710273061764E-3"/>
    <n v="1283.6554422842971"/>
  </r>
  <r>
    <s v="Trims Raw Materials"/>
    <x v="32"/>
    <s v="CIPL-03570"/>
    <s v="LEVIS"/>
    <s v="RM06092022-44-2"/>
    <x v="857"/>
    <s v="PCS"/>
    <n v="3577"/>
    <x v="2324"/>
    <n v="2.7219865676549955E-3"/>
    <n v="499.42654595250184"/>
  </r>
  <r>
    <s v="Trims Raw Materials"/>
    <x v="32"/>
    <s v="CIPL-03570"/>
    <s v="LEVIS"/>
    <s v="RM06092022-44-2"/>
    <x v="857"/>
    <s v="PCS"/>
    <n v="1679"/>
    <x v="2325"/>
    <n v="2.5041550422068219E-3"/>
    <n v="215.66447631586527"/>
  </r>
  <r>
    <s v="Trims Raw Materials"/>
    <x v="32"/>
    <s v="CIPL-03570"/>
    <s v="LEVIS"/>
    <s v="RM06092022-44-2"/>
    <x v="857"/>
    <s v="PCS"/>
    <n v="1127"/>
    <x v="2326"/>
    <n v="2.3834997763610755E-3"/>
    <n v="137.78620424795892"/>
  </r>
  <r>
    <s v="Trims Raw Materials"/>
    <x v="32"/>
    <s v="CIPL-03570"/>
    <s v="LEVIS"/>
    <s v="RM06092022-44-2"/>
    <x v="857"/>
    <s v="PCS"/>
    <n v="824"/>
    <x v="2327"/>
    <n v="2.72209996561561E-3"/>
    <n v="115.05301037166728"/>
  </r>
  <r>
    <s v="Trims Raw Materials"/>
    <x v="32"/>
    <s v="CIPL-03570"/>
    <s v="LEVIS"/>
    <s v="RM06092022-44-2"/>
    <x v="857"/>
    <s v="PCS"/>
    <n v="7715"/>
    <x v="2328"/>
    <n v="2.6490243038804679E-3"/>
    <n v="1048.307222504438"/>
  </r>
  <r>
    <s v="Trims Raw Materials"/>
    <x v="32"/>
    <s v="CIPL-03570"/>
    <s v="LEVIS"/>
    <s v="RM06092022-44-2"/>
    <x v="857"/>
    <s v="PCS"/>
    <n v="793"/>
    <x v="2329"/>
    <n v="2.3739345680771863E-3"/>
    <n v="96.562530112485206"/>
  </r>
  <r>
    <s v="Trims Raw Materials"/>
    <x v="32"/>
    <s v="CIPL-03570"/>
    <s v="LEVIS"/>
    <s v="RM06092022-44-2"/>
    <x v="857"/>
    <s v="PCS"/>
    <n v="175"/>
    <x v="2330"/>
    <n v="2.8358954437582725E-3"/>
    <n v="25.456281702657702"/>
  </r>
  <r>
    <s v="Trims Raw Materials"/>
    <x v="32"/>
    <s v="CIPL-03570"/>
    <s v="LEVIS"/>
    <s v="RM06092022-44-2"/>
    <x v="857"/>
    <s v="PCS"/>
    <n v="5103"/>
    <x v="2331"/>
    <n v="2.9081976983018325E-3"/>
    <n v="761.23053285443416"/>
  </r>
  <r>
    <s v="Trims Raw Materials"/>
    <x v="32"/>
    <s v="CIPL-03608"/>
    <s v="LEVIS"/>
    <s v="RM06272022-3-1"/>
    <x v="857"/>
    <s v="PCS"/>
    <n v="600"/>
    <x v="1808"/>
    <n v="2.3819931081086607E-3"/>
    <n v="73.309195864865188"/>
  </r>
  <r>
    <s v="Trims Raw Materials"/>
    <x v="32"/>
    <s v="CIPL-03608"/>
    <s v="LEVIS"/>
    <s v="RM06272022-3-1"/>
    <x v="857"/>
    <s v="PCS"/>
    <n v="600"/>
    <x v="1808"/>
    <n v="2.3819931081086607E-3"/>
    <n v="73.309195864865188"/>
  </r>
  <r>
    <s v="Trims Raw Materials"/>
    <x v="32"/>
    <s v="CIPL-03608"/>
    <s v="LEVIS"/>
    <s v="RM06272022-3-1"/>
    <x v="857"/>
    <s v="PCS"/>
    <n v="3800"/>
    <x v="1887"/>
    <n v="2.4953266700136639E-3"/>
    <n v="486.38224134605196"/>
  </r>
  <r>
    <s v="Trims Raw Materials"/>
    <x v="32"/>
    <s v="CIPL-03608"/>
    <s v="LEVIS"/>
    <s v="RM06272022-3-1"/>
    <x v="857"/>
    <s v="PCS"/>
    <n v="6500"/>
    <x v="1811"/>
    <n v="2.6086602319186666E-3"/>
    <n v="869.75629150747125"/>
  </r>
  <r>
    <s v="Trims Raw Materials"/>
    <x v="32"/>
    <s v="CIPL-03608"/>
    <s v="LEVIS"/>
    <s v="RM06272022-3-1"/>
    <x v="857"/>
    <s v="PCS"/>
    <n v="6600"/>
    <x v="1887"/>
    <n v="2.4953266700136639E-3"/>
    <n v="844.76915602209021"/>
  </r>
  <r>
    <s v="Trims Raw Materials"/>
    <x v="32"/>
    <s v="CIPL-03608"/>
    <s v="LEVIS"/>
    <s v="RM06272022-3-1"/>
    <x v="857"/>
    <s v="PCS"/>
    <n v="5500"/>
    <x v="1887"/>
    <n v="2.4953266700136639E-3"/>
    <n v="703.97429668507527"/>
  </r>
  <r>
    <s v="Trims Raw Materials"/>
    <x v="32"/>
    <s v="CIPL-03608"/>
    <s v="LEVIS"/>
    <s v="RM06272022-3-1"/>
    <x v="857"/>
    <s v="PCS"/>
    <n v="1200"/>
    <x v="1808"/>
    <n v="2.3819931081086607E-3"/>
    <n v="146.61839172973038"/>
  </r>
  <r>
    <s v="Trims Raw Materials"/>
    <x v="32"/>
    <s v="CIPL-03608"/>
    <s v="LEVIS"/>
    <s v="RM06272022-3-1"/>
    <x v="857"/>
    <s v="PCS"/>
    <n v="2300"/>
    <x v="1887"/>
    <n v="2.4953266700136639E-3"/>
    <n v="294.38925134103147"/>
  </r>
  <r>
    <s v="Trims Raw Materials"/>
    <x v="32"/>
    <s v="CIPL-03608"/>
    <s v="LEVIS"/>
    <s v="RM06272022-3-1"/>
    <x v="857"/>
    <s v="PCS"/>
    <n v="3800"/>
    <x v="1887"/>
    <n v="2.4953266700136639E-3"/>
    <n v="486.38224134605196"/>
  </r>
  <r>
    <s v="Trims Raw Materials"/>
    <x v="32"/>
    <s v="CIPL-03608"/>
    <s v="LEVIS"/>
    <s v="RM06272022-3-1"/>
    <x v="857"/>
    <s v="PCS"/>
    <n v="3200"/>
    <x v="1811"/>
    <n v="2.6086602319186666E-3"/>
    <n v="428.18771274213969"/>
  </r>
  <r>
    <s v="Trims Raw Materials"/>
    <x v="32"/>
    <s v="CIPL-03608"/>
    <s v="LEVIS"/>
    <s v="RM06272022-3-1"/>
    <x v="857"/>
    <s v="PCS"/>
    <n v="4500"/>
    <x v="1811"/>
    <n v="2.6086602319186666E-3"/>
    <n v="602.13897104363389"/>
  </r>
  <r>
    <s v="Trims Raw Materials"/>
    <x v="32"/>
    <s v="CIPL-03608"/>
    <s v="LEVIS"/>
    <s v="RM06272022-3-1"/>
    <x v="857"/>
    <s v="PCS"/>
    <n v="2000"/>
    <x v="1887"/>
    <n v="2.4953266700136639E-3"/>
    <n v="255.99065334002736"/>
  </r>
  <r>
    <s v="Trims Raw Materials"/>
    <x v="32"/>
    <s v="CIPL-03608"/>
    <s v="LEVIS"/>
    <s v="RM06272022-3-1"/>
    <x v="857"/>
    <s v="PCS"/>
    <n v="2200"/>
    <x v="1887"/>
    <n v="2.4953266700136639E-3"/>
    <n v="281.58971867403011"/>
  </r>
  <r>
    <s v="Trims Raw Materials"/>
    <x v="32"/>
    <s v="CIPL-03608"/>
    <s v="LEVIS"/>
    <s v="RM06272022-3-1"/>
    <x v="857"/>
    <s v="PCS"/>
    <n v="3500"/>
    <x v="1811"/>
    <n v="2.6086602319186666E-3"/>
    <n v="468.33031081171526"/>
  </r>
  <r>
    <s v="Trims Raw Materials"/>
    <x v="32"/>
    <s v="CIPL-03608"/>
    <s v="LEVIS"/>
    <s v="RM06272022-3-1"/>
    <x v="857"/>
    <s v="PCS"/>
    <n v="252"/>
    <x v="2332"/>
    <n v="2.4956422744745526E-3"/>
    <n v="32.258901853167586"/>
  </r>
  <r>
    <s v="Trims Raw Materials"/>
    <x v="32"/>
    <s v="CIPL-03608"/>
    <s v="LEVIS"/>
    <s v="RM06272022-3-1"/>
    <x v="857"/>
    <s v="PCS"/>
    <n v="2800"/>
    <x v="1887"/>
    <n v="2.4953266700136639E-3"/>
    <n v="358.38691467603832"/>
  </r>
  <r>
    <s v="Trims Raw Materials"/>
    <x v="32"/>
    <s v="CIPL-03608"/>
    <s v="LEVIS"/>
    <s v="RM06272022-3-1"/>
    <x v="857"/>
    <s v="PCS"/>
    <n v="3200"/>
    <x v="1811"/>
    <n v="2.6086602319186666E-3"/>
    <n v="428.18771274213969"/>
  </r>
  <r>
    <s v="Trims Raw Materials"/>
    <x v="32"/>
    <s v="CIPL-03608"/>
    <s v="LEVIS"/>
    <s v="RM06272022-3-1"/>
    <x v="857"/>
    <s v="PCS"/>
    <n v="500"/>
    <x v="1811"/>
    <n v="2.6086602319186666E-3"/>
    <n v="66.904330115959326"/>
  </r>
  <r>
    <s v="Trims Raw Materials"/>
    <x v="32"/>
    <s v="CIPL-03608"/>
    <s v="LEVIS"/>
    <s v="RM06272022-3-1"/>
    <x v="857"/>
    <s v="PCS"/>
    <n v="900"/>
    <x v="1887"/>
    <n v="2.4953266700136639E-3"/>
    <n v="115.19579400301231"/>
  </r>
  <r>
    <s v="Trims Raw Materials"/>
    <x v="32"/>
    <s v="CIPL-03608"/>
    <s v="LEVIS"/>
    <s v="RM06272022-3-1"/>
    <x v="857"/>
    <s v="PCS"/>
    <n v="5100"/>
    <x v="1887"/>
    <n v="2.4953266700136639E-3"/>
    <n v="652.77616601706973"/>
  </r>
  <r>
    <s v="Trims Raw Materials"/>
    <x v="32"/>
    <s v="CIPL-03608"/>
    <s v="LEVIS"/>
    <s v="RM06272022-3-1"/>
    <x v="857"/>
    <s v="PCS"/>
    <n v="4500"/>
    <x v="1887"/>
    <n v="2.4953266700136639E-3"/>
    <n v="575.97897001506158"/>
  </r>
  <r>
    <s v="Trims Raw Materials"/>
    <x v="32"/>
    <s v="CIPL-03608"/>
    <s v="LEVIS"/>
    <s v="RM06272022-3-1"/>
    <x v="857"/>
    <s v="PCS"/>
    <n v="8000"/>
    <x v="1887"/>
    <n v="2.4953266700136639E-3"/>
    <n v="1023.9626133601095"/>
  </r>
  <r>
    <s v="Trims Raw Materials"/>
    <x v="32"/>
    <s v="CIPL-03608"/>
    <s v="LEVIS"/>
    <s v="RM06272022-3-1"/>
    <x v="857"/>
    <s v="PCS"/>
    <n v="6500"/>
    <x v="1811"/>
    <n v="2.6086602319186666E-3"/>
    <n v="869.75629150747125"/>
  </r>
  <r>
    <s v="Trims Raw Materials"/>
    <x v="32"/>
    <s v="CIPL-03608"/>
    <s v="LEVIS"/>
    <s v="RM06272022-3-1"/>
    <x v="857"/>
    <s v="PCS"/>
    <n v="1800"/>
    <x v="2080"/>
    <n v="2.4973149781172608E-3"/>
    <n v="230.57516696061109"/>
  </r>
  <r>
    <s v="Trims Raw Materials"/>
    <x v="32"/>
    <s v="CIPL-03608"/>
    <s v="LEVIS"/>
    <s v="RM06272022-3-1"/>
    <x v="857"/>
    <s v="PCS"/>
    <n v="2500"/>
    <x v="1938"/>
    <n v="2.6086602319186671E-3"/>
    <n v="334.5216505797967"/>
  </r>
  <r>
    <s v="Trims Raw Materials"/>
    <x v="32"/>
    <s v="CIPL-03608"/>
    <s v="LEVIS"/>
    <s v="RM06272022-3-1"/>
    <x v="857"/>
    <s v="PCS"/>
    <n v="1200"/>
    <x v="1808"/>
    <n v="2.3819931081086607E-3"/>
    <n v="146.61839172973038"/>
  </r>
  <r>
    <s v="Trims Raw Materials"/>
    <x v="32"/>
    <s v="CIPL-03608"/>
    <s v="LEVIS"/>
    <s v="RM06272022-3-1"/>
    <x v="857"/>
    <s v="PCS"/>
    <n v="4000"/>
    <x v="1887"/>
    <n v="2.4953266700136639E-3"/>
    <n v="511.98130668005473"/>
  </r>
  <r>
    <s v="Trims Raw Materials"/>
    <x v="32"/>
    <s v="CIPL-03608"/>
    <s v="LEVIS"/>
    <s v="RM06272022-3-1"/>
    <x v="857"/>
    <s v="PCS"/>
    <n v="8000"/>
    <x v="1887"/>
    <n v="2.4953266700136639E-3"/>
    <n v="1023.9626133601095"/>
  </r>
  <r>
    <s v="Trims Raw Materials"/>
    <x v="32"/>
    <s v="CIPL-03607"/>
    <s v="LEVIS"/>
    <s v="RM06262022-20-1"/>
    <x v="857"/>
    <s v="PCS"/>
    <n v="1100"/>
    <x v="1887"/>
    <n v="2.4953266700136639E-3"/>
    <n v="140.79485933701505"/>
  </r>
  <r>
    <s v="Trims Raw Materials"/>
    <x v="32"/>
    <s v="CIPL-03607"/>
    <s v="LEVIS"/>
    <s v="RM06262022-20-1"/>
    <x v="857"/>
    <s v="PCS"/>
    <n v="500"/>
    <x v="1811"/>
    <n v="2.6086602319186666E-3"/>
    <n v="66.904330115959326"/>
  </r>
  <r>
    <s v="Trims Raw Materials"/>
    <x v="32"/>
    <s v="CIPL-03607"/>
    <s v="LEVIS"/>
    <s v="RM06262022-20-1"/>
    <x v="857"/>
    <s v="PCS"/>
    <n v="6500"/>
    <x v="1811"/>
    <n v="2.6086602319186666E-3"/>
    <n v="869.75629150747125"/>
  </r>
  <r>
    <s v="Trims Raw Materials"/>
    <x v="32"/>
    <s v="CIPL-03607"/>
    <s v="LEVIS"/>
    <s v="RM06262022-20-1"/>
    <x v="857"/>
    <s v="PCS"/>
    <n v="4200"/>
    <x v="1941"/>
    <n v="2.3819931081086611E-3"/>
    <n v="513.16437105405635"/>
  </r>
  <r>
    <s v="Trims Raw Materials"/>
    <x v="32"/>
    <s v="CIPL-03607"/>
    <s v="LEVIS"/>
    <s v="RM06262022-20-1"/>
    <x v="857"/>
    <s v="PCS"/>
    <n v="5000"/>
    <x v="1887"/>
    <n v="2.4953266700136639E-3"/>
    <n v="639.97663335006837"/>
  </r>
  <r>
    <s v="Trims Raw Materials"/>
    <x v="32"/>
    <s v="CIPL-03607"/>
    <s v="LEVIS"/>
    <s v="RM06262022-20-1"/>
    <x v="857"/>
    <s v="PCS"/>
    <n v="6300"/>
    <x v="1887"/>
    <n v="2.4953266700136639E-3"/>
    <n v="806.37055802108614"/>
  </r>
  <r>
    <s v="Trims Raw Materials"/>
    <x v="32"/>
    <s v="CIPL-03607"/>
    <s v="LEVIS"/>
    <s v="RM06262022-20-1"/>
    <x v="857"/>
    <s v="PCS"/>
    <n v="1100"/>
    <x v="1941"/>
    <n v="2.3819931081086611E-3"/>
    <n v="134.40019241891952"/>
  </r>
  <r>
    <s v="Trims Raw Materials"/>
    <x v="32"/>
    <s v="CIPL-03607"/>
    <s v="LEVIS"/>
    <s v="RM06262022-20-1"/>
    <x v="857"/>
    <s v="PCS"/>
    <n v="400"/>
    <x v="2333"/>
    <n v="2.4958237470395629E-3"/>
    <n v="51.208329498815822"/>
  </r>
  <r>
    <s v="Trims Raw Materials"/>
    <x v="32"/>
    <s v="CIPL-03607"/>
    <s v="LEVIS"/>
    <s v="RM06262022-20-1"/>
    <x v="857"/>
    <s v="PCS"/>
    <n v="3500"/>
    <x v="1811"/>
    <n v="2.6086602319186666E-3"/>
    <n v="468.33031081171526"/>
  </r>
  <r>
    <s v="Trims Raw Materials"/>
    <x v="32"/>
    <s v="CIPL-03607"/>
    <s v="LEVIS"/>
    <s v="RM06262022-20-1"/>
    <x v="857"/>
    <s v="PCS"/>
    <n v="352"/>
    <x v="2334"/>
    <n v="2.4955526141163453E-3"/>
    <n v="45.058434520168959"/>
  </r>
  <r>
    <s v="Trims Raw Materials"/>
    <x v="32"/>
    <s v="CIPL-03607"/>
    <s v="LEVIS"/>
    <s v="RM06262022-20-1"/>
    <x v="857"/>
    <s v="PCS"/>
    <n v="452"/>
    <x v="1827"/>
    <n v="2.6085546580370601E-3"/>
    <n v="60.479066705432743"/>
  </r>
  <r>
    <s v="Trims Raw Materials"/>
    <x v="32"/>
    <s v="CIPL-03607"/>
    <s v="LEVIS"/>
    <s v="RM06262022-20-1"/>
    <x v="857"/>
    <s v="PCS"/>
    <n v="1200"/>
    <x v="2021"/>
    <n v="2.6096543859704655E-3"/>
    <n v="160.63158526316457"/>
  </r>
  <r>
    <s v="Trims Raw Materials"/>
    <x v="32"/>
    <s v="CIPL-03607"/>
    <s v="LEVIS"/>
    <s v="RM06262022-20-1"/>
    <x v="857"/>
    <s v="PCS"/>
    <n v="700"/>
    <x v="2335"/>
    <n v="2.4958947580432629E-3"/>
    <n v="89.617126330630285"/>
  </r>
  <r>
    <s v="Trims Raw Materials"/>
    <x v="32"/>
    <s v="CIPL-03607"/>
    <s v="LEVIS"/>
    <s v="RM06262022-20-1"/>
    <x v="857"/>
    <s v="PCS"/>
    <n v="6500"/>
    <x v="1811"/>
    <n v="2.6086602319186666E-3"/>
    <n v="869.75629150747125"/>
  </r>
  <r>
    <s v="Trims Raw Materials"/>
    <x v="32"/>
    <s v="CIPL-03607"/>
    <s v="LEVIS"/>
    <s v="RM06262022-20-1"/>
    <x v="857"/>
    <s v="PCS"/>
    <n v="852"/>
    <x v="2336"/>
    <n v="2.495420017811955E-3"/>
    <n v="109.05609785517578"/>
  </r>
  <r>
    <s v="Trims Raw Materials"/>
    <x v="32"/>
    <s v="CIPL-03607"/>
    <s v="LEVIS"/>
    <s v="RM06262022-20-1"/>
    <x v="857"/>
    <s v="PCS"/>
    <n v="1000"/>
    <x v="1811"/>
    <n v="2.6086602319186666E-3"/>
    <n v="133.80866023191865"/>
  </r>
  <r>
    <s v="Trims Raw Materials"/>
    <x v="32"/>
    <s v="CIPL-03607"/>
    <s v="LEVIS"/>
    <s v="RM06262022-20-1"/>
    <x v="857"/>
    <s v="PCS"/>
    <n v="10000"/>
    <x v="1887"/>
    <n v="2.4953266700136639E-3"/>
    <n v="1279.9532667001367"/>
  </r>
  <r>
    <s v="Trims Raw Materials"/>
    <x v="32"/>
    <s v="CIPL-03607"/>
    <s v="LEVIS"/>
    <s v="RM06262022-20-1"/>
    <x v="857"/>
    <s v="PCS"/>
    <n v="5700"/>
    <x v="1887"/>
    <n v="2.4953266700136639E-3"/>
    <n v="729.57336201907799"/>
  </r>
  <r>
    <s v="Trims Raw Materials"/>
    <x v="32"/>
    <s v="CIPL-03607"/>
    <s v="LEVIS"/>
    <s v="RM06262022-20-1"/>
    <x v="857"/>
    <s v="PCS"/>
    <n v="3800"/>
    <x v="1887"/>
    <n v="2.4953266700136639E-3"/>
    <n v="486.38224134605196"/>
  </r>
  <r>
    <s v="Trims Raw Materials"/>
    <x v="32"/>
    <s v="CIPL-03607"/>
    <s v="LEVIS"/>
    <s v="RM06262022-20-1"/>
    <x v="857"/>
    <s v="PCS"/>
    <n v="4200"/>
    <x v="1941"/>
    <n v="2.3819931081086611E-3"/>
    <n v="513.16437105405635"/>
  </r>
  <r>
    <s v="Trims Raw Materials"/>
    <x v="32"/>
    <s v="CIPL-03607"/>
    <s v="LEVIS"/>
    <s v="RM06262022-20-1"/>
    <x v="857"/>
    <s v="PCS"/>
    <n v="8000"/>
    <x v="1887"/>
    <n v="2.4953266700136639E-3"/>
    <n v="1023.9626133601095"/>
  </r>
  <r>
    <s v="Trims Raw Materials"/>
    <x v="32"/>
    <s v="CIPL-03607"/>
    <s v="LEVIS"/>
    <s v="RM06262022-20-1"/>
    <x v="857"/>
    <s v="PCS"/>
    <n v="10000"/>
    <x v="1887"/>
    <n v="2.4953266700136639E-3"/>
    <n v="1279.9532667001367"/>
  </r>
  <r>
    <s v="Trims Raw Materials"/>
    <x v="32"/>
    <s v="CIPL-03607"/>
    <s v="LEVIS"/>
    <s v="RM06262022-20-1"/>
    <x v="857"/>
    <s v="PCS"/>
    <n v="25000"/>
    <x v="1887"/>
    <n v="2.4953266700136639E-3"/>
    <n v="3199.8831667503418"/>
  </r>
  <r>
    <s v="Trims Raw Materials"/>
    <x v="32"/>
    <s v="CIPL-03607"/>
    <s v="LEVIS"/>
    <s v="RM06262022-20-1"/>
    <x v="857"/>
    <s v="PCS"/>
    <n v="3300"/>
    <x v="1887"/>
    <n v="2.4953266700136639E-3"/>
    <n v="422.38457801104511"/>
  </r>
  <r>
    <s v="Trims Raw Materials"/>
    <x v="32"/>
    <s v="CIPL-03607"/>
    <s v="LEVIS"/>
    <s v="RM06262022-20-1"/>
    <x v="857"/>
    <s v="PCS"/>
    <n v="3500"/>
    <x v="1887"/>
    <n v="2.4953266700136639E-3"/>
    <n v="447.98364334504788"/>
  </r>
  <r>
    <s v="Trims Raw Materials"/>
    <x v="32"/>
    <s v="CIPL-03607"/>
    <s v="LEVIS"/>
    <s v="RM06262022-20-1"/>
    <x v="857"/>
    <s v="PCS"/>
    <n v="1700"/>
    <x v="1887"/>
    <n v="2.4953266700136639E-3"/>
    <n v="217.59205533902326"/>
  </r>
  <r>
    <s v="Trims Raw Materials"/>
    <x v="32"/>
    <s v="CIPL-03607"/>
    <s v="LEVIS"/>
    <s v="RM06262022-20-1"/>
    <x v="857"/>
    <s v="PCS"/>
    <n v="1500"/>
    <x v="2337"/>
    <n v="2.3825233236029536E-3"/>
    <n v="183.31378498540445"/>
  </r>
  <r>
    <s v="Trims Raw Materials"/>
    <x v="32"/>
    <s v="CIPL-03607"/>
    <s v="LEVIS"/>
    <s v="RM06262022-20-1"/>
    <x v="857"/>
    <s v="PCS"/>
    <n v="400"/>
    <x v="1941"/>
    <n v="2.3819931081086611E-3"/>
    <n v="48.872797243243468"/>
  </r>
  <r>
    <s v="Trims Raw Materials"/>
    <x v="32"/>
    <s v="CIPL-03607"/>
    <s v="LEVIS"/>
    <s v="RM06262022-20-1"/>
    <x v="857"/>
    <s v="PCS"/>
    <n v="1500"/>
    <x v="2338"/>
    <n v="2.3834512007179648E-3"/>
    <n v="183.38517680107694"/>
  </r>
  <r>
    <s v="Trims Raw Materials"/>
    <x v="32"/>
    <s v="CIPL-03607"/>
    <s v="LEVIS"/>
    <s v="RM06262022-20-1"/>
    <x v="857"/>
    <s v="PCS"/>
    <n v="1000"/>
    <x v="1887"/>
    <n v="2.4953266700136639E-3"/>
    <n v="127.99532667001368"/>
  </r>
  <r>
    <s v="Trims Raw Materials"/>
    <x v="32"/>
    <s v="CIPL-03607"/>
    <s v="LEVIS"/>
    <s v="RM06262022-20-1"/>
    <x v="857"/>
    <s v="PCS"/>
    <n v="900"/>
    <x v="1938"/>
    <n v="2.6086602319186671E-3"/>
    <n v="120.42779420872681"/>
  </r>
  <r>
    <s v="Trims Raw Materials"/>
    <x v="32"/>
    <s v="CIPL-03607"/>
    <s v="LEVIS"/>
    <s v="RM06262022-20-1"/>
    <x v="857"/>
    <s v="PCS"/>
    <n v="10500"/>
    <x v="1887"/>
    <n v="2.4953266700136639E-3"/>
    <n v="1343.9509300351435"/>
  </r>
  <r>
    <s v="Trims Raw Materials"/>
    <x v="32"/>
    <s v="CIPL-03607"/>
    <s v="LEVIS"/>
    <s v="RM06262022-20-1"/>
    <x v="857"/>
    <s v="PCS"/>
    <n v="10000"/>
    <x v="1938"/>
    <n v="2.6086602319186671E-3"/>
    <n v="1338.0866023191868"/>
  </r>
  <r>
    <s v="Trims Raw Materials"/>
    <x v="32"/>
    <s v="CIPL-03607"/>
    <s v="LEVIS"/>
    <s v="RM06262022-20-1"/>
    <x v="857"/>
    <s v="PCS"/>
    <n v="2100"/>
    <x v="1887"/>
    <n v="2.4953266700136639E-3"/>
    <n v="268.79018600702869"/>
  </r>
  <r>
    <s v="Trims Raw Materials"/>
    <x v="32"/>
    <s v="CIPL-03607"/>
    <s v="LEVIS"/>
    <s v="RM06262022-20-1"/>
    <x v="857"/>
    <s v="PCS"/>
    <n v="6500"/>
    <x v="1811"/>
    <n v="2.6086602319186666E-3"/>
    <n v="869.75629150747125"/>
  </r>
  <r>
    <s v="Trims Raw Materials"/>
    <x v="32"/>
    <s v="CIPL-03607"/>
    <s v="LEVIS"/>
    <s v="RM06262022-20-1"/>
    <x v="857"/>
    <s v="PCS"/>
    <n v="4500"/>
    <x v="1887"/>
    <n v="2.4953266700136639E-3"/>
    <n v="575.97897001506158"/>
  </r>
  <r>
    <s v="Trims Raw Materials"/>
    <x v="32"/>
    <s v="CIPL-03603"/>
    <s v="LEVIS"/>
    <s v="RM06252022-11-1"/>
    <x v="876"/>
    <s v="PCS"/>
    <n v="125"/>
    <x v="2339"/>
    <n v="2.8361226789701114E-3"/>
    <n v="18.184515334871261"/>
  </r>
  <r>
    <s v="Trims Raw Materials"/>
    <x v="32"/>
    <s v="CIPL-03603"/>
    <s v="LEVIS"/>
    <s v="RM06252022-11-1"/>
    <x v="876"/>
    <s v="PCS"/>
    <n v="2008"/>
    <x v="2340"/>
    <n v="2.7220413231010469E-3"/>
    <n v="280.36585897678691"/>
  </r>
  <r>
    <s v="Trims Raw Materials"/>
    <x v="32"/>
    <s v="CIPL-03603"/>
    <s v="LEVIS"/>
    <s v="RM06252022-11-1"/>
    <x v="876"/>
    <s v="PCS"/>
    <n v="1297"/>
    <x v="2341"/>
    <n v="2.495273014821971E-3"/>
    <n v="166.00636910022411"/>
  </r>
  <r>
    <s v="Trims Raw Materials"/>
    <x v="32"/>
    <s v="CIPL-03603"/>
    <s v="LEVIS"/>
    <s v="RM06252022-11-1"/>
    <x v="876"/>
    <s v="PCS"/>
    <n v="6314"/>
    <x v="2342"/>
    <n v="2.7220045005825425E-3"/>
    <n v="881.57673641667816"/>
  </r>
  <r>
    <s v="Trims Raw Materials"/>
    <x v="32"/>
    <s v="CIPL-03603"/>
    <s v="LEVIS"/>
    <s v="RM06252022-11-1"/>
    <x v="876"/>
    <s v="PCS"/>
    <n v="523"/>
    <x v="2343"/>
    <n v="2.3821679879801054E-3"/>
    <n v="63.905873857713594"/>
  </r>
  <r>
    <s v="Trims Raw Materials"/>
    <x v="32"/>
    <s v="CIPL-03603"/>
    <s v="LEVIS"/>
    <s v="RM06252022-11-1"/>
    <x v="876"/>
    <s v="PCS"/>
    <n v="5161"/>
    <x v="2344"/>
    <n v="2.6086479037149635E-3"/>
    <n v="690.58323183107291"/>
  </r>
  <r>
    <s v="Trims Raw Materials"/>
    <x v="32"/>
    <s v="CIPL-03603"/>
    <s v="LEVIS"/>
    <s v="RM06252022-11-1"/>
    <x v="876"/>
    <s v="PCS"/>
    <n v="164"/>
    <x v="2345"/>
    <n v="2.8357638136050729E-3"/>
    <n v="23.855065265431232"/>
  </r>
  <r>
    <s v="Trims Raw Materials"/>
    <x v="32"/>
    <s v="CIPL-03603"/>
    <s v="LEVIS"/>
    <s v="RM06252022-11-1"/>
    <x v="876"/>
    <s v="PCS"/>
    <n v="942"/>
    <x v="2346"/>
    <n v="2.7219980152846119E-3"/>
    <n v="131.5241221303981"/>
  </r>
  <r>
    <s v="Trims Raw Materials"/>
    <x v="32"/>
    <s v="CIPL-03603"/>
    <s v="LEVIS"/>
    <s v="RM06252022-11-1"/>
    <x v="876"/>
    <s v="PCS"/>
    <n v="3004"/>
    <x v="2347"/>
    <n v="2.7220096791081196E-3"/>
    <n v="419.42691707604081"/>
  </r>
  <r>
    <s v="Trims Raw Materials"/>
    <x v="32"/>
    <s v="CIPL-03603"/>
    <s v="LEVIS"/>
    <s v="RM06252022-11-1"/>
    <x v="876"/>
    <s v="PCS"/>
    <n v="1175"/>
    <x v="2348"/>
    <n v="2.7220360982514067E-3"/>
    <n v="164.05839241544544"/>
  </r>
  <r>
    <s v="Trims Raw Materials"/>
    <x v="32"/>
    <s v="CIPL-03603"/>
    <s v="LEVIS"/>
    <s v="RM06252022-11-1"/>
    <x v="876"/>
    <s v="PCS"/>
    <n v="3828"/>
    <x v="2349"/>
    <n v="2.7219771726483006E-3"/>
    <n v="534.46972861689767"/>
  </r>
  <r>
    <s v="Trims Raw Materials"/>
    <x v="32"/>
    <s v="CIPL-03603"/>
    <s v="LEVIS"/>
    <s v="RM06252022-11-1"/>
    <x v="876"/>
    <s v="PCS"/>
    <n v="311"/>
    <x v="2350"/>
    <n v="2.3821337601288507E-3"/>
    <n v="38.000843599400071"/>
  </r>
  <r>
    <s v="Trims Raw Materials"/>
    <x v="32"/>
    <s v="CIPL-03603"/>
    <s v="LEVIS"/>
    <s v="RM06252022-11-1"/>
    <x v="876"/>
    <s v="PCS"/>
    <n v="785"/>
    <x v="2351"/>
    <n v="2.495389991927791E-3"/>
    <n v="100.47888114366333"/>
  </r>
  <r>
    <s v="Trims Raw Materials"/>
    <x v="32"/>
    <s v="CIPL-03603"/>
    <s v="LEVIS"/>
    <s v="RM06252022-11-1"/>
    <x v="876"/>
    <s v="PCS"/>
    <n v="3119"/>
    <x v="2352"/>
    <n v="2.6086423824069963E-3"/>
    <n v="417.3463555907274"/>
  </r>
  <r>
    <s v="Trims Raw Materials"/>
    <x v="32"/>
    <s v="CIPL-03603"/>
    <s v="LEVIS"/>
    <s v="RM06252022-11-1"/>
    <x v="876"/>
    <s v="PCS"/>
    <n v="2585"/>
    <x v="2353"/>
    <n v="2.6086448484903988E-3"/>
    <n v="345.89334693334763"/>
  </r>
  <r>
    <s v="Trims Raw Materials"/>
    <x v="32"/>
    <s v="CIPL-03603"/>
    <s v="LEVIS"/>
    <s v="RM06252022-11-1"/>
    <x v="876"/>
    <s v="PCS"/>
    <n v="4163"/>
    <x v="2354"/>
    <n v="2.4953433865122529E-3"/>
    <n v="532.84811451805047"/>
  </r>
  <r>
    <s v="Trims Raw Materials"/>
    <x v="32"/>
    <s v="CIPL-03603"/>
    <s v="LEVIS"/>
    <s v="RM06252022-11-1"/>
    <x v="876"/>
    <s v="PCS"/>
    <n v="205"/>
    <x v="2355"/>
    <n v="2.835036383811074E-3"/>
    <n v="29.811182458681273"/>
  </r>
  <r>
    <s v="Trims Raw Materials"/>
    <x v="32"/>
    <s v="CIPL-03603"/>
    <s v="LEVIS"/>
    <s v="RM06252022-11-1"/>
    <x v="876"/>
    <s v="PCS"/>
    <n v="5044"/>
    <x v="2356"/>
    <n v="2.4953187861591689E-3"/>
    <n v="645.6063879573868"/>
  </r>
  <r>
    <s v="Trims Raw Materials"/>
    <x v="32"/>
    <s v="CIPL-03603"/>
    <s v="LEVIS"/>
    <s v="RM06252022-11-1"/>
    <x v="876"/>
    <s v="PCS"/>
    <n v="646"/>
    <x v="2357"/>
    <n v="2.4952343337240231E-3"/>
    <n v="82.681921379585731"/>
  </r>
  <r>
    <s v="Trims Raw Materials"/>
    <x v="32"/>
    <s v="CIPL-03603"/>
    <s v="LEVIS"/>
    <s v="RM06252022-11-1"/>
    <x v="876"/>
    <s v="PCS"/>
    <n v="260"/>
    <x v="2358"/>
    <n v="2.3821460548858605E-3"/>
    <n v="31.769357974270321"/>
  </r>
  <r>
    <s v="Trims Raw Materials"/>
    <x v="32"/>
    <s v="CIPL-03603"/>
    <s v="LEVIS"/>
    <s v="RM06252022-11-1"/>
    <x v="876"/>
    <s v="PCS"/>
    <n v="3200"/>
    <x v="2095"/>
    <n v="2.7219937938236698E-3"/>
    <n v="446.79038014023575"/>
  </r>
  <r>
    <s v="Trims Raw Materials"/>
    <x v="32"/>
    <s v="CIPL-03603"/>
    <s v="LEVIS"/>
    <s v="RM06252022-11-1"/>
    <x v="876"/>
    <s v="PCS"/>
    <n v="896"/>
    <x v="2359"/>
    <n v="2.7219405355708949E-3"/>
    <n v="125.09885871987152"/>
  </r>
  <r>
    <s v="Trims Raw Materials"/>
    <x v="32"/>
    <s v="CIPL-03603"/>
    <s v="LEVIS"/>
    <s v="RM06252022-11-1"/>
    <x v="876"/>
    <s v="PCS"/>
    <n v="8349"/>
    <x v="2360"/>
    <n v="2.4953278607599233E-3"/>
    <n v="1068.6334923094846"/>
  </r>
  <r>
    <s v="Trims Raw Materials"/>
    <x v="32"/>
    <s v="CIPL-03603"/>
    <s v="LEVIS"/>
    <s v="RM06252022-11-1"/>
    <x v="876"/>
    <s v="PCS"/>
    <n v="145"/>
    <x v="2361"/>
    <n v="2.8357387298190723E-3"/>
    <n v="21.091182115823766"/>
  </r>
  <r>
    <s v="Trims Raw Materials"/>
    <x v="32"/>
    <s v="CIPL-03603"/>
    <s v="LEVIS"/>
    <s v="RM06252022-11-2"/>
    <x v="857"/>
    <s v="PCS"/>
    <n v="3037"/>
    <x v="2362"/>
    <n v="2.4953037556957104E-3"/>
    <n v="388.7182375060479"/>
  </r>
  <r>
    <s v="Trims Raw Materials"/>
    <x v="32"/>
    <s v="CIPL-03603"/>
    <s v="LEVIS"/>
    <s v="RM06252022-11-2"/>
    <x v="857"/>
    <s v="PCS"/>
    <n v="4006"/>
    <x v="2363"/>
    <n v="2.4953117800378508E-3"/>
    <n v="512.74621899083161"/>
  </r>
  <r>
    <s v="Trims Raw Materials"/>
    <x v="32"/>
    <s v="CIPL-03603"/>
    <s v="LEVIS"/>
    <s v="RM06252022-11-2"/>
    <x v="857"/>
    <s v="PCS"/>
    <n v="441"/>
    <x v="2364"/>
    <n v="2.381911952675861E-3"/>
    <n v="53.880423171130047"/>
  </r>
  <r>
    <s v="Trims Raw Materials"/>
    <x v="32"/>
    <s v="CIPL-03603"/>
    <s v="LEVIS"/>
    <s v="RM06252022-11-2"/>
    <x v="857"/>
    <s v="PCS"/>
    <n v="1092"/>
    <x v="2365"/>
    <n v="2.4953995018123305E-3"/>
    <n v="139.77497625597906"/>
  </r>
  <r>
    <s v="Trims Raw Materials"/>
    <x v="32"/>
    <s v="CIPL-03603"/>
    <s v="LEVIS"/>
    <s v="RM06252022-11-2"/>
    <x v="857"/>
    <s v="PCS"/>
    <n v="1339"/>
    <x v="2366"/>
    <n v="2.6087077493640106E-3"/>
    <n v="179.1730596763984"/>
  </r>
  <r>
    <s v="Trims Raw Materials"/>
    <x v="32"/>
    <s v="CIPL-03603"/>
    <s v="LEVIS"/>
    <s v="RM06252022-11-2"/>
    <x v="857"/>
    <s v="PCS"/>
    <n v="3029"/>
    <x v="2367"/>
    <n v="2.6086287235697159E-3"/>
    <n v="405.30153640369258"/>
  </r>
  <r>
    <s v="Trims Raw Materials"/>
    <x v="32"/>
    <s v="CIPL-03621"/>
    <s v="NAUTICA"/>
    <s v="RM04172022-27-1"/>
    <x v="877"/>
    <s v="PCS"/>
    <n v="207"/>
    <x v="2368"/>
    <n v="2.7596179621414865E-3"/>
    <n v="29.301240918163309"/>
  </r>
  <r>
    <s v="Trims Raw Materials"/>
    <x v="32"/>
    <s v="CIPL-03621"/>
    <s v="NAUTICA"/>
    <s v="RM04172022-27-1"/>
    <x v="877"/>
    <s v="PCS"/>
    <n v="8"/>
    <x v="2369"/>
    <n v="2.8830467502149112E-3"/>
    <n v="1.1830643740016875"/>
  </r>
  <r>
    <s v="Trims Raw Materials"/>
    <x v="32"/>
    <s v="CIPL-03621"/>
    <s v="NAUTICA"/>
    <s v="RM04172022-27-1"/>
    <x v="877"/>
    <s v="PCS"/>
    <n v="35"/>
    <x v="2370"/>
    <n v="2.635928457339416E-3"/>
    <n v="4.7322574960068735"/>
  </r>
  <r>
    <s v="Trims Raw Materials"/>
    <x v="32"/>
    <s v="CIPL-03621"/>
    <s v="NAUTICA"/>
    <s v="RM04172022-27-1"/>
    <x v="877"/>
    <s v="PCS"/>
    <n v="16"/>
    <x v="2371"/>
    <n v="3.0073160066897589E-3"/>
    <n v="2.4681170561070238"/>
  </r>
  <r>
    <s v="Trims Raw Materials"/>
    <x v="32"/>
    <s v="CIPL-03621"/>
    <s v="NAUTICA"/>
    <s v="RM04172022-29-1"/>
    <x v="878"/>
    <s v="PCS"/>
    <n v="48"/>
    <x v="2372"/>
    <n v="2.8830467502150054E-3"/>
    <n v="7.0983862440103564"/>
  </r>
  <r>
    <s v="Trims Raw Materials"/>
    <x v="32"/>
    <s v="CIPL-03621"/>
    <s v="NAUTICA"/>
    <s v="RM04172022-29-1"/>
    <x v="878"/>
    <s v="PCS"/>
    <n v="20"/>
    <x v="2373"/>
    <n v="3.131585263164564E-3"/>
    <n v="3.2126317052632967"/>
  </r>
  <r>
    <s v="Trims Raw Materials"/>
    <x v="32"/>
    <s v="CIPL-03621"/>
    <s v="NAUTICA"/>
    <s v="RM04172022-29-1"/>
    <x v="878"/>
    <s v="PCS"/>
    <n v="8"/>
    <x v="2374"/>
    <n v="2.7587774937402223E-3"/>
    <n v="1.1320702199499284"/>
  </r>
  <r>
    <s v="Trims Raw Materials"/>
    <x v="32"/>
    <s v="CIPL-03621"/>
    <s v="NAUTICA"/>
    <s v="RM04172022-29-1"/>
    <x v="878"/>
    <s v="PCS"/>
    <n v="41"/>
    <x v="2375"/>
    <n v="3.0067098151947695E-3"/>
    <n v="6.3232751024229739"/>
  </r>
  <r>
    <s v="Trims Raw Materials"/>
    <x v="32"/>
    <s v="CIPL-03621"/>
    <s v="NAUTICA"/>
    <s v="RM04172022-31-1"/>
    <x v="879"/>
    <s v="PCS"/>
    <n v="18"/>
    <x v="2376"/>
    <n v="2.7615390327729791E-3"/>
    <n v="2.549707702589914"/>
  </r>
  <r>
    <s v="Trims Raw Materials"/>
    <x v="32"/>
    <s v="CIPL-03621"/>
    <s v="NAUTICA"/>
    <s v="RM04172022-31-1"/>
    <x v="879"/>
    <s v="PCS"/>
    <n v="117"/>
    <x v="2377"/>
    <n v="2.7598396241374262E-3"/>
    <n v="16.562901236024075"/>
  </r>
  <r>
    <s v="Trims Raw Materials"/>
    <x v="32"/>
    <s v="CIPL-03621"/>
    <s v="NAUTICA"/>
    <s v="RM04172022-31-1"/>
    <x v="879"/>
    <s v="PCS"/>
    <n v="520"/>
    <x v="2378"/>
    <n v="3.1315852631645584E-3"/>
    <n v="83.528424336845575"/>
  </r>
  <r>
    <s v="Trims Raw Materials"/>
    <x v="32"/>
    <s v="CIPL-03621"/>
    <s v="NAUTICA"/>
    <s v="RM04172022-31-1"/>
    <x v="879"/>
    <s v="PCS"/>
    <n v="24"/>
    <x v="2379"/>
    <n v="2.7587774937402054E-3"/>
    <n v="3.3962106598497641"/>
  </r>
  <r>
    <s v="Trims Raw Materials"/>
    <x v="32"/>
    <s v="CIPL-03621"/>
    <s v="NAUTICA"/>
    <s v="RM04172022-31-1"/>
    <x v="879"/>
    <s v="PCS"/>
    <n v="165"/>
    <x v="2380"/>
    <n v="2.8824442326078397E-3"/>
    <n v="24.395603298380294"/>
  </r>
  <r>
    <s v="Trims Raw Materials"/>
    <x v="32"/>
    <s v="CIPL-03621"/>
    <s v="NAUTICA"/>
    <s v="RM04172022-31-1"/>
    <x v="879"/>
    <s v="PCS"/>
    <n v="987"/>
    <x v="2381"/>
    <n v="2.8831474750429333E-3"/>
    <n v="145.96566655786737"/>
  </r>
  <r>
    <s v="Trims Raw Materials"/>
    <x v="32"/>
    <s v="CIPL-03621"/>
    <s v="NAUTICA"/>
    <s v="RM04172022-31-1"/>
    <x v="879"/>
    <s v="PCS"/>
    <n v="64"/>
    <x v="2382"/>
    <n v="3.0073160066897762E-3"/>
    <n v="9.8724682244281521"/>
  </r>
  <r>
    <s v="Trims Raw Materials"/>
    <x v="32"/>
    <s v="CIPL-03621"/>
    <s v="NAUTICA"/>
    <s v="RM04172022-31-1"/>
    <x v="879"/>
    <s v="PCS"/>
    <n v="1244"/>
    <x v="2383"/>
    <n v="3.0083549136570875E-3"/>
    <n v="191.96239351258939"/>
  </r>
  <r>
    <s v="Trims Raw Materials"/>
    <x v="32"/>
    <s v="CIPL-03621"/>
    <s v="NAUTICA"/>
    <s v="RM04172022-31-1"/>
    <x v="879"/>
    <s v="PCS"/>
    <n v="29"/>
    <x v="2384"/>
    <n v="2.7630626405151992E-3"/>
    <n v="4.1101288165749423"/>
  </r>
  <r>
    <s v="Trims Raw Materials"/>
    <x v="32"/>
    <s v="CIPL-03621"/>
    <s v="NAUTICA"/>
    <s v="RM04172022-31-1"/>
    <x v="879"/>
    <s v="PCS"/>
    <n v="15"/>
    <x v="2385"/>
    <n v="3.1282714163252301E-3"/>
    <n v="2.4069240712448781"/>
  </r>
  <r>
    <s v="Trims Raw Materials"/>
    <x v="32"/>
    <s v="CIPL-03621"/>
    <s v="NAUTICA"/>
    <s v="RM04172022-31-1"/>
    <x v="879"/>
    <s v="PCS"/>
    <n v="88"/>
    <x v="2386"/>
    <n v="3.0073160066897749E-3"/>
    <n v="13.574643808588702"/>
  </r>
  <r>
    <s v="Trims Raw Materials"/>
    <x v="32"/>
    <s v="CIPL-03621"/>
    <s v="NAUTICA"/>
    <s v="RM04172022-31-1"/>
    <x v="879"/>
    <s v="PCS"/>
    <n v="91"/>
    <x v="2387"/>
    <n v="3.0086816029147711E-3"/>
    <n v="14.04379002586524"/>
  </r>
  <r>
    <s v="Trims Raw Materials"/>
    <x v="32"/>
    <s v="CIPL-03621"/>
    <s v="NAUTICA"/>
    <s v="RM04172022-31-1"/>
    <x v="879"/>
    <s v="PCS"/>
    <n v="162"/>
    <x v="2388"/>
    <n v="2.883046750214991E-3"/>
    <n v="23.957053573534839"/>
  </r>
  <r>
    <s v="Trims Raw Materials"/>
    <x v="32"/>
    <s v="CIPL-03621"/>
    <s v="NAUTICA"/>
    <s v="RM04172022-31-1"/>
    <x v="879"/>
    <s v="PCS"/>
    <n v="176"/>
    <x v="2388"/>
    <n v="2.883046750214991E-3"/>
    <n v="26.027416228037847"/>
  </r>
  <r>
    <s v="Trims Raw Materials"/>
    <x v="32"/>
    <s v="CIPL-03621"/>
    <s v="NAUTICA"/>
    <s v="RM04172022-4-1"/>
    <x v="880"/>
    <s v="PCS"/>
    <n v="842"/>
    <x v="2389"/>
    <n v="2.8830467502149828E-3"/>
    <n v="124.51752536368069"/>
  </r>
  <r>
    <s v="Trims Raw Materials"/>
    <x v="32"/>
    <s v="CIPL-03621"/>
    <s v="NAUTICA"/>
    <s v="RM04172022-4-1"/>
    <x v="880"/>
    <s v="PCS"/>
    <n v="752"/>
    <x v="2390"/>
    <n v="3.0083736173831697E-3"/>
    <n v="116.0422969602719"/>
  </r>
  <r>
    <s v="Trims Raw Materials"/>
    <x v="32"/>
    <s v="CIPL-03621"/>
    <s v="NAUTICA"/>
    <s v="RM04172022-4-1"/>
    <x v="880"/>
    <s v="PCS"/>
    <n v="184"/>
    <x v="2391"/>
    <n v="3.1315852631645606E-3"/>
    <n v="29.556211688422302"/>
  </r>
  <r>
    <s v="Trims Raw Materials"/>
    <x v="32"/>
    <s v="CIPL-03621"/>
    <s v="NAUTICA"/>
    <s v="RM04172022-43-1"/>
    <x v="881"/>
    <s v="PCS"/>
    <n v="719"/>
    <x v="2392"/>
    <n v="3.1315161286686057E-3"/>
    <n v="115.49156009651273"/>
  </r>
  <r>
    <s v="Trims Raw Materials"/>
    <x v="32"/>
    <s v="CIPL-03621"/>
    <s v="NAUTICA"/>
    <s v="RM04172022-43-1"/>
    <x v="881"/>
    <s v="PCS"/>
    <n v="148"/>
    <x v="2393"/>
    <n v="2.7594492194508808E-3"/>
    <n v="20.94839848447873"/>
  </r>
  <r>
    <s v="Trims Raw Materials"/>
    <x v="32"/>
    <s v="CIPL-03621"/>
    <s v="NAUTICA"/>
    <s v="RM04172022-43-1"/>
    <x v="881"/>
    <s v="PCS"/>
    <n v="734"/>
    <x v="2394"/>
    <n v="3.0081963883432741E-3"/>
    <n v="113.25801614904395"/>
  </r>
  <r>
    <s v="Trims Raw Materials"/>
    <x v="32"/>
    <s v="CIPL-03621"/>
    <s v="NAUTICA"/>
    <s v="RM04172022-43-1"/>
    <x v="881"/>
    <s v="PCS"/>
    <n v="1181"/>
    <x v="2395"/>
    <n v="3.0082209309960262E-3"/>
    <n v="182.23270891950634"/>
  </r>
  <r>
    <s v="Trims Raw Materials"/>
    <x v="32"/>
    <s v="CIPL-03621"/>
    <s v="NAUTICA"/>
    <s v="RM04172022-43-1"/>
    <x v="881"/>
    <s v="PCS"/>
    <n v="709"/>
    <x v="2396"/>
    <n v="3.0082624862172269E-3"/>
    <n v="109.402858102728"/>
  </r>
  <r>
    <s v="Trims Raw Materials"/>
    <x v="32"/>
    <s v="CIPL-03621"/>
    <s v="NAUTICA"/>
    <s v="RM04172022-43-1"/>
    <x v="881"/>
    <s v="PCS"/>
    <n v="1104"/>
    <x v="2397"/>
    <n v="3.0083966089199899E-3"/>
    <n v="170.36126985624767"/>
  </r>
  <r>
    <s v="Trims Raw Materials"/>
    <x v="32"/>
    <s v="CIPL-03621"/>
    <s v="NAUTICA"/>
    <s v="RM04172022-43-1"/>
    <x v="881"/>
    <s v="PCS"/>
    <n v="122"/>
    <x v="2398"/>
    <n v="2.7591849339253694E-3"/>
    <n v="17.266620561938897"/>
  </r>
  <r>
    <s v="Trims Raw Materials"/>
    <x v="32"/>
    <s v="CIPL-03621"/>
    <s v="NAUTICA"/>
    <s v="RM04172022-43-1"/>
    <x v="881"/>
    <s v="PCS"/>
    <n v="232"/>
    <x v="2378"/>
    <n v="3.1315852631645584E-3"/>
    <n v="37.26652778105418"/>
  </r>
  <r>
    <s v="Trims Raw Materials"/>
    <x v="32"/>
    <s v="CIPL-03621"/>
    <s v="NAUTICA"/>
    <s v="RM04172022-43-1"/>
    <x v="881"/>
    <s v="PCS"/>
    <n v="242"/>
    <x v="2399"/>
    <n v="3.1319960706239791E-3"/>
    <n v="38.877943049091002"/>
  </r>
  <r>
    <s v="Trims Raw Materials"/>
    <x v="32"/>
    <s v="CIPL-03621"/>
    <s v="NAUTICA"/>
    <s v="RM04172022-43-1"/>
    <x v="881"/>
    <s v="PCS"/>
    <n v="169"/>
    <x v="2400"/>
    <n v="2.7601010716198191E-3"/>
    <n v="23.926457081103749"/>
  </r>
  <r>
    <s v="Trims Raw Materials"/>
    <x v="32"/>
    <s v="CIPL-03621"/>
    <s v="NAUTICA"/>
    <s v="RM04172022-43-1"/>
    <x v="881"/>
    <s v="PCS"/>
    <n v="143"/>
    <x v="2401"/>
    <n v="2.7599941158315679E-3"/>
    <n v="20.244679158563912"/>
  </r>
  <r>
    <s v="Trims Raw Materials"/>
    <x v="32"/>
    <s v="CIPL-03621"/>
    <s v="NAUTICA"/>
    <s v="RM04172022-43-1"/>
    <x v="881"/>
    <s v="PCS"/>
    <n v="171"/>
    <x v="2402"/>
    <n v="3.1312945748453191E-3"/>
    <n v="27.465451372298549"/>
  </r>
  <r>
    <s v="Trims Raw Materials"/>
    <x v="32"/>
    <s v="CIPL-03621"/>
    <s v="NAUTICA"/>
    <s v="RM04172022-43-1"/>
    <x v="881"/>
    <s v="PCS"/>
    <n v="467"/>
    <x v="2403"/>
    <n v="2.8832596311682661E-3"/>
    <n v="69.066482247755573"/>
  </r>
  <r>
    <s v="Trims Raw Materials"/>
    <x v="32"/>
    <s v="CIPL-03621"/>
    <s v="NAUTICA"/>
    <s v="RM04172022-43-1"/>
    <x v="881"/>
    <s v="PCS"/>
    <n v="824"/>
    <x v="2404"/>
    <n v="2.8830467502149906E-3"/>
    <n v="121.85563052217718"/>
  </r>
  <r>
    <s v="Trims Raw Materials"/>
    <x v="32"/>
    <s v="CIPL-03621"/>
    <s v="NAUTICA"/>
    <s v="RM04172022-43-1"/>
    <x v="881"/>
    <s v="PCS"/>
    <n v="1105"/>
    <x v="2405"/>
    <n v="2.883136718907461E-3"/>
    <n v="163.41586607439277"/>
  </r>
  <r>
    <s v="Trims Raw Materials"/>
    <x v="32"/>
    <s v="CIPL-03621"/>
    <s v="NAUTICA"/>
    <s v="RM04172022-43-1"/>
    <x v="881"/>
    <s v="PCS"/>
    <n v="1028"/>
    <x v="2406"/>
    <n v="2.8830467502149902E-3"/>
    <n v="152.02377205922102"/>
  </r>
  <r>
    <s v="Trims Raw Materials"/>
    <x v="32"/>
    <s v="CIPL-03574"/>
    <s v="LEVIS"/>
    <s v="RM06012022-64-1"/>
    <x v="857"/>
    <s v="PCS"/>
    <n v="787"/>
    <x v="2407"/>
    <n v="1.2745888669179887E-3"/>
    <n v="51.453101438264468"/>
  </r>
  <r>
    <s v="Trims Raw Materials"/>
    <x v="32"/>
    <s v="CIPL-03574"/>
    <s v="LEVIS"/>
    <s v="RM06012022-64-1"/>
    <x v="857"/>
    <s v="PCS"/>
    <n v="1089"/>
    <x v="2408"/>
    <n v="1.3262690601033335E-3"/>
    <n v="74.084307006452519"/>
  </r>
  <r>
    <s v="Trims Raw Materials"/>
    <x v="32"/>
    <s v="CIPL-03574"/>
    <s v="LEVIS"/>
    <s v="RM06012022-64-1"/>
    <x v="857"/>
    <s v="PCS"/>
    <n v="220"/>
    <x v="2084"/>
    <n v="1.2228094837118751E-3"/>
    <n v="13.799018086416615"/>
  </r>
  <r>
    <s v="Trims Raw Materials"/>
    <x v="32"/>
    <s v="CIPL-03574"/>
    <s v="LEVIS"/>
    <s v="RM06012022-64-1"/>
    <x v="857"/>
    <s v="PCS"/>
    <n v="113"/>
    <x v="2409"/>
    <n v="1.2228974619465476E-3"/>
    <n v="7.08818741319996"/>
  </r>
  <r>
    <s v="Trims Raw Materials"/>
    <x v="32"/>
    <s v="CIPL-03574"/>
    <s v="LEVIS"/>
    <s v="RM06012022-64-1"/>
    <x v="857"/>
    <s v="PCS"/>
    <n v="601"/>
    <x v="2410"/>
    <n v="1.5373823223649159E-3"/>
    <n v="47.393966775741319"/>
  </r>
  <r>
    <s v="Trims Raw Materials"/>
    <x v="32"/>
    <s v="CIPL-03574"/>
    <s v="LEVIS"/>
    <s v="RM06012022-64-1"/>
    <x v="857"/>
    <s v="PCS"/>
    <n v="516"/>
    <x v="2411"/>
    <n v="1.2827669916420346E-3"/>
    <n v="33.951907767687288"/>
  </r>
  <r>
    <s v="Trims Raw Materials"/>
    <x v="32"/>
    <s v="CIPL-03574"/>
    <s v="LEVIS"/>
    <s v="RM06012022-64-1"/>
    <x v="857"/>
    <s v="PCS"/>
    <n v="1354"/>
    <x v="2412"/>
    <n v="1.3991580214968893E-3"/>
    <n v="97.174459961106791"/>
  </r>
  <r>
    <s v="Trims Raw Materials"/>
    <x v="32"/>
    <s v="CIPL-03574"/>
    <s v="LEVIS"/>
    <s v="RM06012022-64-1"/>
    <x v="857"/>
    <s v="PCS"/>
    <n v="2151"/>
    <x v="2413"/>
    <n v="1.2745138136861535E-3"/>
    <n v="140.6214792132389"/>
  </r>
  <r>
    <s v="Trims Raw Materials"/>
    <x v="32"/>
    <s v="CIPL-03574"/>
    <s v="LEVIS"/>
    <s v="RM06012022-64-1"/>
    <x v="857"/>
    <s v="PCS"/>
    <n v="2272"/>
    <x v="2414"/>
    <n v="1.2745475009146162E-3"/>
    <n v="148.535771922078"/>
  </r>
  <r>
    <s v="Trims Raw Materials"/>
    <x v="32"/>
    <s v="CIPL-03574"/>
    <s v="LEVIS"/>
    <s v="RM06012022-64-1"/>
    <x v="857"/>
    <s v="PCS"/>
    <n v="832"/>
    <x v="2415"/>
    <n v="1.2744768168846603E-3"/>
    <n v="54.390364711648026"/>
  </r>
  <r>
    <s v="Trims Raw Materials"/>
    <x v="32"/>
    <s v="CIPL-03574"/>
    <s v="LEVIS"/>
    <s v="RM06012022-64-1"/>
    <x v="857"/>
    <s v="PCS"/>
    <n v="223"/>
    <x v="2416"/>
    <n v="1.2250831095702479E-3"/>
    <n v="14.013193533434164"/>
  </r>
  <r>
    <s v="Trims Raw Materials"/>
    <x v="32"/>
    <s v="CIPL-03574"/>
    <s v="LEVIS"/>
    <s v="RM06012022-64-1"/>
    <x v="857"/>
    <s v="PCS"/>
    <n v="1184"/>
    <x v="2417"/>
    <n v="1.3261544842991483E-3"/>
    <n v="80.540166909410189"/>
  </r>
  <r>
    <s v="Trims Raw Materials"/>
    <x v="32"/>
    <s v="CIPL-03609"/>
    <s v="LEVIS"/>
    <s v="RM06162022-63-1"/>
    <x v="857"/>
    <s v="PCS"/>
    <n v="459"/>
    <x v="2418"/>
    <n v="2.3820710809754689E-3"/>
    <n v="56.083370626167742"/>
  </r>
  <r>
    <s v="Trims Raw Materials"/>
    <x v="32"/>
    <s v="CIPL-03609"/>
    <s v="LEVIS"/>
    <s v="RM06162022-63-1"/>
    <x v="857"/>
    <s v="PCS"/>
    <n v="2283"/>
    <x v="2419"/>
    <n v="2.6086637155947135E-3"/>
    <n v="305.48557926270274"/>
  </r>
  <r>
    <s v="Trims Raw Materials"/>
    <x v="32"/>
    <s v="CIPL-03609"/>
    <s v="LEVIS"/>
    <s v="RM06162022-63-1"/>
    <x v="857"/>
    <s v="PCS"/>
    <n v="342"/>
    <x v="2420"/>
    <n v="2.3819000878465041E-3"/>
    <n v="41.7846098300435"/>
  </r>
  <r>
    <s v="Trims Raw Materials"/>
    <x v="32"/>
    <s v="CIPL-03609"/>
    <s v="LEVIS"/>
    <s v="RM06162022-63-1"/>
    <x v="857"/>
    <s v="PCS"/>
    <n v="1904"/>
    <x v="2421"/>
    <n v="2.4953057844243403E-3"/>
    <n v="243.70106221354393"/>
  </r>
  <r>
    <s v="Trims Raw Materials"/>
    <x v="32"/>
    <s v="CIPL-03609"/>
    <s v="LEVIS"/>
    <s v="RM06162022-63-1"/>
    <x v="857"/>
    <s v="PCS"/>
    <n v="1742"/>
    <x v="2422"/>
    <n v="2.4953152560750667E-3"/>
    <n v="222.96683917608277"/>
  </r>
  <r>
    <s v="Trims Raw Materials"/>
    <x v="32"/>
    <s v="CIPL-03609"/>
    <s v="LEVIS"/>
    <s v="RM06162022-63-1"/>
    <x v="857"/>
    <s v="PCS"/>
    <n v="4573"/>
    <x v="2423"/>
    <n v="2.4953201481195996E-3"/>
    <n v="585.32109903735079"/>
  </r>
  <r>
    <s v="Trims Raw Materials"/>
    <x v="32"/>
    <s v="CIPL-03609"/>
    <s v="LEVIS"/>
    <s v="RM06162022-63-1"/>
    <x v="857"/>
    <s v="PCS"/>
    <n v="4021"/>
    <x v="2424"/>
    <n v="2.4953489216586926E-3"/>
    <n v="514.67379801398954"/>
  </r>
  <r>
    <s v="Trims Raw Materials"/>
    <x v="32"/>
    <s v="CIPL-03609"/>
    <s v="LEVIS"/>
    <s v="RM06162022-63-1"/>
    <x v="857"/>
    <s v="PCS"/>
    <n v="2252"/>
    <x v="2425"/>
    <n v="2.608639042134259E-3"/>
    <n v="301.33465512288632"/>
  </r>
  <r>
    <s v="Trims Raw Materials"/>
    <x v="32"/>
    <s v="CIPL-03611"/>
    <s v="LEVIS"/>
    <s v="RM06162022-53-1"/>
    <x v="857"/>
    <s v="PCS"/>
    <n v="102"/>
    <x v="2426"/>
    <n v="1.1715423237858074E-3"/>
    <n v="6.1294973170261526"/>
  </r>
  <r>
    <s v="Trims Raw Materials"/>
    <x v="32"/>
    <s v="CIPL-03611"/>
    <s v="LEVIS"/>
    <s v="RM06162022-53-1"/>
    <x v="857"/>
    <s v="PCS"/>
    <n v="406"/>
    <x v="2427"/>
    <n v="1.1709469644579653E-3"/>
    <n v="24.385404467569934"/>
  </r>
  <r>
    <s v="Trims Raw Materials"/>
    <x v="32"/>
    <s v="CIPL-03611"/>
    <s v="LEVIS"/>
    <s v="RM06162022-53-1"/>
    <x v="857"/>
    <s v="PCS"/>
    <n v="496"/>
    <x v="2428"/>
    <n v="1.2747620502897201E-3"/>
    <n v="32.432281976943692"/>
  </r>
  <r>
    <s v="Trims Raw Materials"/>
    <x v="32"/>
    <s v="CIPL-03611"/>
    <s v="LEVIS"/>
    <s v="RM06162022-53-1"/>
    <x v="857"/>
    <s v="PCS"/>
    <n v="1080"/>
    <x v="2084"/>
    <n v="1.2228094837118751E-3"/>
    <n v="67.740634242408831"/>
  </r>
  <r>
    <s v="Trims Raw Materials"/>
    <x v="32"/>
    <s v="CIPL-03611"/>
    <s v="LEVIS"/>
    <s v="RM06162022-53-1"/>
    <x v="857"/>
    <s v="PCS"/>
    <n v="757"/>
    <x v="2429"/>
    <n v="1.3261516004040893E-3"/>
    <n v="51.493896761505894"/>
  </r>
  <r>
    <s v="Trims Raw Materials"/>
    <x v="32"/>
    <s v="CIPL-03611"/>
    <s v="LEVIS"/>
    <s v="RM06162022-53-1"/>
    <x v="857"/>
    <s v="PCS"/>
    <n v="1178"/>
    <x v="2430"/>
    <n v="1.2745088701407055E-3"/>
    <n v="77.011371449025745"/>
  </r>
  <r>
    <s v="Trims Raw Materials"/>
    <x v="32"/>
    <s v="CIPL-03611"/>
    <s v="LEVIS"/>
    <s v="RM06162022-53-1"/>
    <x v="857"/>
    <s v="PCS"/>
    <n v="649"/>
    <x v="2431"/>
    <n v="1.2227022560021279E-3"/>
    <n v="40.703533764145376"/>
  </r>
  <r>
    <s v="Trims Raw Materials"/>
    <x v="32"/>
    <s v="CIPL-03622"/>
    <s v="NAUTICA"/>
    <s v="RM05312022-55-1"/>
    <x v="882"/>
    <s v="PCS"/>
    <n v="1976"/>
    <x v="2432"/>
    <n v="3.008322235487141E-3"/>
    <n v="304.91444473732258"/>
  </r>
  <r>
    <s v="Trims Raw Materials"/>
    <x v="32"/>
    <s v="CIPL-03622"/>
    <s v="NAUTICA"/>
    <s v="RM05312022-55-1"/>
    <x v="882"/>
    <s v="PCS"/>
    <n v="158"/>
    <x v="2433"/>
    <n v="2.7597213108779893E-3"/>
    <n v="22.366035967118723"/>
  </r>
  <r>
    <s v="Trims Raw Materials"/>
    <x v="32"/>
    <s v="CIPL-03622"/>
    <s v="NAUTICA"/>
    <s v="RM05312022-55-1"/>
    <x v="882"/>
    <s v="PCS"/>
    <n v="347"/>
    <x v="2434"/>
    <n v="2.7595653679887491E-3"/>
    <n v="49.117569182692094"/>
  </r>
  <r>
    <s v="Trims Raw Materials"/>
    <x v="32"/>
    <s v="CIPL-03622"/>
    <s v="NAUTICA"/>
    <s v="RM05312022-55-1"/>
    <x v="882"/>
    <s v="PCS"/>
    <n v="949"/>
    <x v="2435"/>
    <n v="3.1316376421978457E-3"/>
    <n v="152.44192412244576"/>
  </r>
  <r>
    <s v="Trims Raw Materials"/>
    <x v="32"/>
    <s v="CIPL-03622"/>
    <s v="NAUTICA"/>
    <s v="RM05312022-55-1"/>
    <x v="882"/>
    <s v="PCS"/>
    <n v="830"/>
    <x v="2406"/>
    <n v="2.8830467502149902E-3"/>
    <n v="122.74292880267845"/>
  </r>
  <r>
    <s v="Trims Raw Materials"/>
    <x v="32"/>
    <s v="CIPL-03622"/>
    <s v="NAUTICA"/>
    <s v="RM05312022-55-1"/>
    <x v="882"/>
    <s v="PCS"/>
    <n v="1056"/>
    <x v="2378"/>
    <n v="3.1315852631645584E-3"/>
    <n v="169.62695403790178"/>
  </r>
  <r>
    <s v="Trims Raw Materials"/>
    <x v="32"/>
    <s v="CIPL-03622"/>
    <s v="NAUTICA"/>
    <s v="RM05312022-55-1"/>
    <x v="882"/>
    <s v="PCS"/>
    <n v="32"/>
    <x v="2436"/>
    <n v="2.7587774937402063E-3"/>
    <n v="4.528280879799687"/>
  </r>
  <r>
    <s v="Trims Raw Materials"/>
    <x v="32"/>
    <s v="CIPL-03622"/>
    <s v="NAUTICA"/>
    <s v="RM05312022-55-1"/>
    <x v="882"/>
    <s v="PCS"/>
    <n v="516"/>
    <x v="2437"/>
    <n v="2.7597408213097785E-3"/>
    <n v="73.044026263795857"/>
  </r>
  <r>
    <s v="Trims Raw Materials"/>
    <x v="32"/>
    <s v="CIPL-03622"/>
    <s v="NAUTICA"/>
    <s v="RM05312022-55-1"/>
    <x v="882"/>
    <s v="PCS"/>
    <n v="1224"/>
    <x v="2378"/>
    <n v="3.1315852631645584E-3"/>
    <n v="196.61306036211343"/>
  </r>
  <r>
    <s v="Trims Raw Materials"/>
    <x v="32"/>
    <s v="CIPL-03622"/>
    <s v="NAUTICA"/>
    <s v="RM05312022-55-1"/>
    <x v="882"/>
    <s v="PCS"/>
    <n v="1188"/>
    <x v="2438"/>
    <n v="3.0082365197006992E-3"/>
    <n v="183.31378498540445"/>
  </r>
  <r>
    <s v="Trims Raw Materials"/>
    <x v="32"/>
    <s v="CIPL-03622"/>
    <s v="NAUTICA"/>
    <s v="RM05312022-55-1"/>
    <x v="882"/>
    <s v="PCS"/>
    <n v="1943"/>
    <x v="2439"/>
    <n v="2.8830979161466323E-3"/>
    <n v="287.34185925107295"/>
  </r>
  <r>
    <s v="Trims Raw Materials"/>
    <x v="32"/>
    <s v="CIPL-03622"/>
    <s v="NAUTICA"/>
    <s v="RM05312022-55-1"/>
    <x v="882"/>
    <s v="PCS"/>
    <n v="1914"/>
    <x v="2406"/>
    <n v="2.8830467502149902E-3"/>
    <n v="283.0481514799115"/>
  </r>
  <r>
    <s v="Trims Raw Materials"/>
    <x v="32"/>
    <s v="CIPL-03622"/>
    <s v="NAUTICA"/>
    <s v="RM05312022-55-1"/>
    <x v="882"/>
    <s v="PCS"/>
    <n v="1693"/>
    <x v="2440"/>
    <n v="2.8831054716592784E-3"/>
    <n v="250.37109756351919"/>
  </r>
  <r>
    <s v="Trims Raw Materials"/>
    <x v="32"/>
    <s v="CIPL-03622"/>
    <s v="NAUTICA"/>
    <s v="RM05312022-55-1"/>
    <x v="882"/>
    <s v="PCS"/>
    <n v="315"/>
    <x v="2441"/>
    <n v="3.1314274609341142E-3"/>
    <n v="50.596399650194243"/>
  </r>
  <r>
    <s v="Trims Raw Materials"/>
    <x v="32"/>
    <s v="CIPL-03622"/>
    <s v="NAUTICA"/>
    <s v="RM05312022-55-1"/>
    <x v="882"/>
    <s v="PCS"/>
    <n v="158"/>
    <x v="2433"/>
    <n v="2.7597213108779893E-3"/>
    <n v="22.366035967118723"/>
  </r>
  <r>
    <s v="Trims Raw Materials"/>
    <x v="32"/>
    <s v="CIPL-03622"/>
    <s v="NAUTICA"/>
    <s v="RM05312022-55-1"/>
    <x v="882"/>
    <s v="PCS"/>
    <n v="126"/>
    <x v="2442"/>
    <n v="2.7599610104685371E-3"/>
    <n v="17.837755087319035"/>
  </r>
  <r>
    <s v="Trims Raw Materials"/>
    <x v="32"/>
    <s v="CIPL-03622"/>
    <s v="NAUTICA"/>
    <s v="RM05312022-55-1"/>
    <x v="882"/>
    <s v="PCS"/>
    <n v="536"/>
    <x v="2378"/>
    <n v="3.1315852631645584E-3"/>
    <n v="86.098529701056208"/>
  </r>
  <r>
    <s v="Trims Raw Materials"/>
    <x v="32"/>
    <s v="CIPL-03622"/>
    <s v="NAUTICA"/>
    <s v="RM05312022-55-1"/>
    <x v="882"/>
    <s v="PCS"/>
    <n v="264"/>
    <x v="2443"/>
    <n v="2.7595306407491443E-3"/>
    <n v="37.368516089157772"/>
  </r>
  <r>
    <s v="Trims Raw Materials"/>
    <x v="32"/>
    <s v="CIPL-03622"/>
    <s v="NAUTICA"/>
    <s v="RM05312022-55-1"/>
    <x v="882"/>
    <s v="PCS"/>
    <n v="875"/>
    <x v="2444"/>
    <n v="3.1315284543615984E-3"/>
    <n v="140.55008739756641"/>
  </r>
  <r>
    <s v="Trims Raw Materials"/>
    <x v="32"/>
    <s v="CIPL-03622"/>
    <s v="NAUTICA"/>
    <s v="RM05312022-55-1"/>
    <x v="882"/>
    <s v="PCS"/>
    <n v="410"/>
    <x v="2445"/>
    <n v="2.7598686384312041E-3"/>
    <n v="58.041546141756783"/>
  </r>
  <r>
    <s v="Trims Raw Materials"/>
    <x v="32"/>
    <s v="CIPL-03622"/>
    <s v="NAUTICA"/>
    <s v="RM05312022-55-1"/>
    <x v="882"/>
    <s v="PCS"/>
    <n v="893"/>
    <x v="2446"/>
    <n v="2.8831580776564011E-3"/>
    <n v="132.06466016334718"/>
  </r>
  <r>
    <s v="Trims Raw Materials"/>
    <x v="32"/>
    <s v="CIPL-03622"/>
    <s v="NAUTICA"/>
    <s v="RM05312022-55-1"/>
    <x v="882"/>
    <s v="PCS"/>
    <n v="588"/>
    <x v="2378"/>
    <n v="3.1315852631645584E-3"/>
    <n v="94.451372134740765"/>
  </r>
  <r>
    <s v="Trims Raw Materials"/>
    <x v="32"/>
    <s v="CIPL-03622"/>
    <s v="NAUTICA"/>
    <s v="RM05312022-55-1"/>
    <x v="882"/>
    <s v="PCS"/>
    <n v="1555"/>
    <x v="2447"/>
    <n v="2.8831106829514401E-3"/>
    <n v="229.96323711198949"/>
  </r>
  <r>
    <s v="Trims Raw Materials"/>
    <x v="32"/>
    <s v="CIPL-03622"/>
    <s v="NAUTICA"/>
    <s v="RM05312022-55-1"/>
    <x v="882"/>
    <s v="PCS"/>
    <n v="1093"/>
    <x v="2448"/>
    <n v="3.008293788579695E-3"/>
    <n v="168.65806511091762"/>
  </r>
  <r>
    <s v="Trims Raw Materials"/>
    <x v="32"/>
    <s v="CIPL-03622"/>
    <s v="NAUTICA"/>
    <s v="RM05312022-55-1"/>
    <x v="882"/>
    <s v="PCS"/>
    <n v="1418"/>
    <x v="2396"/>
    <n v="3.0082624862172269E-3"/>
    <n v="218.80571620545601"/>
  </r>
  <r>
    <s v="Trims Raw Materials"/>
    <x v="32"/>
    <s v="CIPL-03622"/>
    <s v="NAUTICA"/>
    <s v="RM05312022-55-1"/>
    <x v="882"/>
    <s v="PCS"/>
    <n v="988"/>
    <x v="2449"/>
    <n v="3.0082216126074042E-3"/>
    <n v="152.45212295325612"/>
  </r>
  <r>
    <s v="Trims Raw Materials"/>
    <x v="32"/>
    <s v="CIPL-03622"/>
    <s v="NAUTICA"/>
    <s v="RM05312022-55-1"/>
    <x v="882"/>
    <s v="PCS"/>
    <n v="1639"/>
    <x v="2450"/>
    <n v="2.8831074063499383E-3"/>
    <n v="242.38541303900757"/>
  </r>
  <r>
    <s v="Trims Raw Materials"/>
    <x v="32"/>
    <s v="CIPL-03622"/>
    <s v="NAUTICA"/>
    <s v="RM05312022-55-1"/>
    <x v="882"/>
    <s v="PCS"/>
    <n v="966"/>
    <x v="2406"/>
    <n v="2.8830467502149902E-3"/>
    <n v="142.85502316070767"/>
  </r>
  <r>
    <s v="Trims Raw Materials"/>
    <x v="32"/>
    <s v="CIPL-03622"/>
    <s v="NAUTICA"/>
    <s v="RM05312022-55-1"/>
    <x v="882"/>
    <s v="PCS"/>
    <n v="679"/>
    <x v="2451"/>
    <n v="3.1315120559442487E-3"/>
    <n v="109.06629668598613"/>
  </r>
  <r>
    <s v="Trims Raw Materials"/>
    <x v="32"/>
    <s v="CIPL-03622"/>
    <s v="NAUTICA"/>
    <s v="RM05312022-55-1"/>
    <x v="882"/>
    <s v="PCS"/>
    <n v="1534"/>
    <x v="2452"/>
    <n v="3.0082557220581624E-3"/>
    <n v="236.70466427763722"/>
  </r>
  <r>
    <s v="Trims Raw Materials"/>
    <x v="32"/>
    <s v="CIPL-03622"/>
    <s v="NAUTICA"/>
    <s v="RM05312022-55-1"/>
    <x v="882"/>
    <s v="PCS"/>
    <n v="1439"/>
    <x v="2453"/>
    <n v="3.0083004886382191E-3"/>
    <n v="222.04894440315039"/>
  </r>
  <r>
    <s v="Trims Raw Materials"/>
    <x v="32"/>
    <s v="CIPL-03622"/>
    <s v="NAUTICA"/>
    <s v="RM05312022-55-1"/>
    <x v="882"/>
    <s v="PCS"/>
    <n v="1870"/>
    <x v="2454"/>
    <n v="3.0082995280779172E-3"/>
    <n v="288.55552011750569"/>
  </r>
  <r>
    <s v="Trims Raw Materials"/>
    <x v="32"/>
    <s v="CIPL-03622"/>
    <s v="NAUTICA"/>
    <s v="RM05312022-58-1"/>
    <x v="883"/>
    <s v="PCS"/>
    <n v="63"/>
    <x v="2455"/>
    <n v="2.6352972484176428E-3"/>
    <n v="8.516023726650312"/>
  </r>
  <r>
    <s v="Trims Raw Materials"/>
    <x v="32"/>
    <s v="CIPL-03622"/>
    <s v="NAUTICA"/>
    <s v="RM05312022-58-1"/>
    <x v="883"/>
    <s v="PCS"/>
    <n v="924"/>
    <x v="2456"/>
    <n v="2.7597458256088409E-3"/>
    <n v="130.80000514286257"/>
  </r>
  <r>
    <s v="Trims Raw Materials"/>
    <x v="32"/>
    <s v="CIPL-03622"/>
    <s v="NAUTICA"/>
    <s v="RM05312022-58-1"/>
    <x v="883"/>
    <s v="PCS"/>
    <n v="347"/>
    <x v="2457"/>
    <n v="3.0082471308016888E-3"/>
    <n v="53.543861754388182"/>
  </r>
  <r>
    <s v="Trims Raw Materials"/>
    <x v="32"/>
    <s v="CIPL-03622"/>
    <s v="NAUTICA"/>
    <s v="RM05312022-58-1"/>
    <x v="883"/>
    <s v="PCS"/>
    <n v="32"/>
    <x v="2458"/>
    <n v="2.6407217000891615E-3"/>
    <n v="4.3345030944028533"/>
  </r>
  <r>
    <s v="Trims Raw Materials"/>
    <x v="32"/>
    <s v="CIPL-03622"/>
    <s v="NAUTICA"/>
    <s v="RM05312022-58-1"/>
    <x v="883"/>
    <s v="PCS"/>
    <n v="1051"/>
    <x v="2459"/>
    <n v="2.7597943496923305E-3"/>
    <n v="148.78054386152664"/>
  </r>
  <r>
    <s v="Trims Raw Materials"/>
    <x v="32"/>
    <s v="CIPL-03622"/>
    <s v="NAUTICA"/>
    <s v="RM05312022-58-1"/>
    <x v="883"/>
    <s v="PCS"/>
    <n v="1029"/>
    <x v="2460"/>
    <n v="2.8831433638254662E-3"/>
    <n v="152.17675452137641"/>
  </r>
  <r>
    <s v="Trims Raw Materials"/>
    <x v="32"/>
    <s v="CIPL-03622"/>
    <s v="NAUTICA"/>
    <s v="RM05312022-58-1"/>
    <x v="883"/>
    <s v="PCS"/>
    <n v="410"/>
    <x v="2461"/>
    <n v="3.0081646747827729E-3"/>
    <n v="63.263347516660929"/>
  </r>
  <r>
    <s v="Trims Raw Materials"/>
    <x v="32"/>
    <s v="CIPL-03622"/>
    <s v="NAUTICA"/>
    <s v="RM05312022-58-1"/>
    <x v="883"/>
    <s v="PCS"/>
    <n v="1061"/>
    <x v="2462"/>
    <n v="2.8831404499371199E-3"/>
    <n v="156.90901201738328"/>
  </r>
  <r>
    <s v="Trims Raw Materials"/>
    <x v="32"/>
    <s v="CIPL-03622"/>
    <s v="NAUTICA"/>
    <s v="RM05312022-59-1"/>
    <x v="884"/>
    <s v="PCS"/>
    <n v="1970"/>
    <x v="2406"/>
    <n v="2.8830467502149902E-3"/>
    <n v="291.32960209792355"/>
  </r>
  <r>
    <s v="Trims Raw Materials"/>
    <x v="32"/>
    <s v="CIPL-03622"/>
    <s v="NAUTICA"/>
    <s v="RM05312022-59-1"/>
    <x v="884"/>
    <s v="PCS"/>
    <n v="819"/>
    <x v="2463"/>
    <n v="3.131524569999003E-3"/>
    <n v="131.5547186228292"/>
  </r>
  <r>
    <s v="Trims Raw Materials"/>
    <x v="32"/>
    <s v="CIPL-03622"/>
    <s v="NAUTICA"/>
    <s v="RM05312022-59-1"/>
    <x v="884"/>
    <s v="PCS"/>
    <n v="158"/>
    <x v="2433"/>
    <n v="2.7597213108779893E-3"/>
    <n v="22.366035967118723"/>
  </r>
  <r>
    <s v="Trims Raw Materials"/>
    <x v="32"/>
    <s v="CIPL-03622"/>
    <s v="NAUTICA"/>
    <s v="RM05312022-59-1"/>
    <x v="884"/>
    <s v="PCS"/>
    <n v="202"/>
    <x v="2464"/>
    <n v="2.7600078824181742E-3"/>
    <n v="28.597521592248469"/>
  </r>
  <r>
    <s v="Trims Raw Materials"/>
    <x v="32"/>
    <s v="CIPL-03622"/>
    <s v="NAUTICA"/>
    <s v="RM05312022-59-1"/>
    <x v="884"/>
    <s v="PCS"/>
    <n v="851"/>
    <x v="2465"/>
    <n v="3.1315268522331954E-3"/>
    <n v="136.69492935125044"/>
  </r>
  <r>
    <s v="Trims Raw Materials"/>
    <x v="32"/>
    <s v="CIPL-03622"/>
    <s v="NAUTICA"/>
    <s v="RM05312022-59-1"/>
    <x v="884"/>
    <s v="PCS"/>
    <n v="901"/>
    <x v="2466"/>
    <n v="3.1316404326457901E-3"/>
    <n v="144.73160802981386"/>
  </r>
  <r>
    <s v="Trims Raw Materials"/>
    <x v="32"/>
    <s v="CIPL-03622"/>
    <s v="NAUTICA"/>
    <s v="RM05312022-59-1"/>
    <x v="884"/>
    <s v="PCS"/>
    <n v="1879"/>
    <x v="2467"/>
    <n v="3.0082815900556773E-3"/>
    <n v="289.9425611077146"/>
  </r>
  <r>
    <s v="Trims Raw Materials"/>
    <x v="32"/>
    <s v="CIPL-03622"/>
    <s v="NAUTICA"/>
    <s v="RM05312022-59-1"/>
    <x v="884"/>
    <s v="PCS"/>
    <n v="1418"/>
    <x v="2404"/>
    <n v="2.8830467502149906E-3"/>
    <n v="209.6981602918049"/>
  </r>
  <r>
    <s v="Trims Raw Materials"/>
    <x v="32"/>
    <s v="CIPL-03622"/>
    <s v="NAUTICA"/>
    <s v="RM05312022-59-1"/>
    <x v="884"/>
    <s v="PCS"/>
    <n v="1639"/>
    <x v="2450"/>
    <n v="2.8831074063499383E-3"/>
    <n v="242.38541303900757"/>
  </r>
  <r>
    <s v="Trims Raw Materials"/>
    <x v="32"/>
    <s v="CIPL-03622"/>
    <s v="NAUTICA"/>
    <s v="RM05312022-59-1"/>
    <x v="884"/>
    <s v="PCS"/>
    <n v="158"/>
    <x v="2433"/>
    <n v="2.7597213108779893E-3"/>
    <n v="22.366035967118723"/>
  </r>
  <r>
    <s v="Trims Raw Materials"/>
    <x v="32"/>
    <s v="CIPL-03622"/>
    <s v="NAUTICA"/>
    <s v="RM05312022-59-1"/>
    <x v="884"/>
    <s v="PCS"/>
    <n v="1764"/>
    <x v="2468"/>
    <n v="3.0082740916603282E-3"/>
    <n v="272.1965954976888"/>
  </r>
  <r>
    <s v="Trims Raw Materials"/>
    <x v="32"/>
    <s v="CIPL-03622"/>
    <s v="NAUTICA"/>
    <s v="RM05312022-59-1"/>
    <x v="884"/>
    <s v="PCS"/>
    <n v="1386"/>
    <x v="2469"/>
    <n v="3.0082843385584087E-3"/>
    <n v="213.86948209324194"/>
  </r>
  <r>
    <s v="Trims Raw Materials"/>
    <x v="32"/>
    <s v="CIPL-03622"/>
    <s v="NAUTICA"/>
    <s v="RM05312022-63-1"/>
    <x v="885"/>
    <s v="PCS"/>
    <n v="442"/>
    <x v="2470"/>
    <n v="3.0081032327488907E-3"/>
    <n v="68.199581628875009"/>
  </r>
  <r>
    <s v="Trims Raw Materials"/>
    <x v="32"/>
    <s v="CIPL-03622"/>
    <s v="NAUTICA"/>
    <s v="RM05312022-63-1"/>
    <x v="885"/>
    <s v="PCS"/>
    <n v="462"/>
    <x v="2471"/>
    <n v="3.0082843385584096E-3"/>
    <n v="71.289827364413995"/>
  </r>
  <r>
    <s v="Trims Raw Materials"/>
    <x v="32"/>
    <s v="CIPL-03622"/>
    <s v="NAUTICA"/>
    <s v="RM05312022-63-1"/>
    <x v="885"/>
    <s v="PCS"/>
    <n v="467"/>
    <x v="2472"/>
    <n v="3.0084336316944724E-3"/>
    <n v="72.064938506001326"/>
  </r>
  <r>
    <s v="Trims Raw Materials"/>
    <x v="32"/>
    <s v="CIPL-03622"/>
    <s v="NAUTICA"/>
    <s v="RM05312022-63-1"/>
    <x v="885"/>
    <s v="PCS"/>
    <n v="583"/>
    <x v="2473"/>
    <n v="3.0083817807590261E-3"/>
    <n v="89.963886578182496"/>
  </r>
  <r>
    <s v="Trims Raw Materials"/>
    <x v="32"/>
    <s v="CIPL-03622"/>
    <s v="NAUTICA"/>
    <s v="RM05312022-63-1"/>
    <x v="885"/>
    <s v="PCS"/>
    <n v="368"/>
    <x v="2406"/>
    <n v="2.8830467502149902E-3"/>
    <n v="54.42096120407912"/>
  </r>
  <r>
    <s v="Trims Raw Materials"/>
    <x v="32"/>
    <s v="CIPL-03622"/>
    <s v="NAUTICA"/>
    <s v="RM05312022-63-1"/>
    <x v="885"/>
    <s v="PCS"/>
    <n v="211"/>
    <x v="2474"/>
    <n v="2.8835179132727143E-3"/>
    <n v="31.208422279700542"/>
  </r>
  <r>
    <s v="Trims Raw Materials"/>
    <x v="32"/>
    <s v="CIPL-03622"/>
    <s v="NAUTICA"/>
    <s v="RM05312022-63-1"/>
    <x v="885"/>
    <s v="PCS"/>
    <n v="32"/>
    <x v="2436"/>
    <n v="2.7587774937402063E-3"/>
    <n v="4.528280879799687"/>
  </r>
  <r>
    <s v="Trims Raw Materials"/>
    <x v="32"/>
    <s v="CIPL-03622"/>
    <s v="NAUTICA"/>
    <s v="RM05312022-63-1"/>
    <x v="885"/>
    <s v="PCS"/>
    <n v="237"/>
    <x v="2475"/>
    <n v="3.1317950003062881E-3"/>
    <n v="38.072235415072591"/>
  </r>
  <r>
    <s v="Trims Raw Materials"/>
    <x v="32"/>
    <s v="CIPL-03622"/>
    <s v="NAUTICA"/>
    <s v="RM05312022-63-1"/>
    <x v="885"/>
    <s v="PCS"/>
    <n v="106"/>
    <x v="2476"/>
    <n v="3.1325231443454999E-3"/>
    <n v="17.032047453300624"/>
  </r>
  <r>
    <s v="Trims Raw Materials"/>
    <x v="32"/>
    <s v="CIPL-03622"/>
    <s v="NAUTICA"/>
    <s v="RM05312022-63-1"/>
    <x v="885"/>
    <s v="PCS"/>
    <n v="37"/>
    <x v="2477"/>
    <n v="2.7621361222935786E-3"/>
    <n v="5.2421990365248625"/>
  </r>
  <r>
    <s v="Trims Raw Materials"/>
    <x v="32"/>
    <s v="CIPL-03622"/>
    <s v="NAUTICA"/>
    <s v="RM05312022-63-1"/>
    <x v="885"/>
    <s v="PCS"/>
    <n v="258"/>
    <x v="2478"/>
    <n v="3.1319705941923875E-3"/>
    <n v="41.448048413301635"/>
  </r>
  <r>
    <s v="Trims Raw Materials"/>
    <x v="32"/>
    <s v="CIPL-03622"/>
    <s v="NAUTICA"/>
    <s v="RM05312022-63-1"/>
    <x v="885"/>
    <s v="PCS"/>
    <n v="336"/>
    <x v="2406"/>
    <n v="2.8830467502149902E-3"/>
    <n v="49.688703708072239"/>
  </r>
  <r>
    <s v="Trims Raw Materials"/>
    <x v="32"/>
    <s v="CIPL-03622"/>
    <s v="NAUTICA"/>
    <s v="RM05312022-63-1"/>
    <x v="885"/>
    <s v="PCS"/>
    <n v="178"/>
    <x v="2479"/>
    <n v="3.1321437766768045E-3"/>
    <n v="28.597521592248469"/>
  </r>
  <r>
    <s v="Trims Raw Materials"/>
    <x v="32"/>
    <s v="CIPL-03622"/>
    <s v="NAUTICA"/>
    <s v="RM05312022-63-1"/>
    <x v="885"/>
    <s v="PCS"/>
    <n v="37"/>
    <x v="2477"/>
    <n v="2.7621361222935786E-3"/>
    <n v="5.2421990365248625"/>
  </r>
  <r>
    <s v="Trims Raw Materials"/>
    <x v="32"/>
    <s v="CIPL-03622"/>
    <s v="NAUTICA"/>
    <s v="RM05312022-63-1"/>
    <x v="885"/>
    <s v="PCS"/>
    <n v="452"/>
    <x v="2404"/>
    <n v="2.8830467502149906E-3"/>
    <n v="66.843137131097194"/>
  </r>
  <r>
    <s v="Trims Raw Materials"/>
    <x v="32"/>
    <s v="CIPL-03622"/>
    <s v="NAUTICA"/>
    <s v="RM05312022-70-1"/>
    <x v="886"/>
    <s v="PCS"/>
    <n v="1134"/>
    <x v="2404"/>
    <n v="2.8830467502149906E-3"/>
    <n v="167.69937501474382"/>
  </r>
  <r>
    <s v="Trims Raw Materials"/>
    <x v="32"/>
    <s v="CIPL-03622"/>
    <s v="NAUTICA"/>
    <s v="RM05312022-70-1"/>
    <x v="886"/>
    <s v="PCS"/>
    <n v="1323"/>
    <x v="2480"/>
    <n v="2.8831218941342491E-3"/>
    <n v="195.6543702659396"/>
  </r>
  <r>
    <s v="Trims Raw Materials"/>
    <x v="32"/>
    <s v="CIPL-03622"/>
    <s v="NAUTICA"/>
    <s v="RM05312022-70-1"/>
    <x v="886"/>
    <s v="PCS"/>
    <n v="173"/>
    <x v="2481"/>
    <n v="2.7594958131417946E-3"/>
    <n v="24.487392775673531"/>
  </r>
  <r>
    <s v="Trims Raw Materials"/>
    <x v="32"/>
    <s v="CIPL-03622"/>
    <s v="NAUTICA"/>
    <s v="RM05312022-70-1"/>
    <x v="886"/>
    <s v="PCS"/>
    <n v="551"/>
    <x v="2482"/>
    <n v="3.1314950495482429E-3"/>
    <n v="88.505453772301081"/>
  </r>
  <r>
    <s v="Trims Raw Materials"/>
    <x v="32"/>
    <s v="CIPL-03622"/>
    <s v="NAUTICA"/>
    <s v="RM05312022-70-1"/>
    <x v="886"/>
    <s v="PCS"/>
    <n v="205"/>
    <x v="2483"/>
    <n v="2.7593836852352048E-3"/>
    <n v="29.015673655473215"/>
  </r>
  <r>
    <s v="Trims Raw Materials"/>
    <x v="32"/>
    <s v="CIPL-03622"/>
    <s v="NAUTICA"/>
    <s v="RM05312022-70-1"/>
    <x v="886"/>
    <s v="PCS"/>
    <n v="583"/>
    <x v="2484"/>
    <n v="3.1315000012390182E-3"/>
    <n v="93.645664500722347"/>
  </r>
  <r>
    <s v="Trims Raw Materials"/>
    <x v="32"/>
    <s v="CIPL-03622"/>
    <s v="NAUTICA"/>
    <s v="RM05312022-70-1"/>
    <x v="886"/>
    <s v="PCS"/>
    <n v="1166"/>
    <x v="2473"/>
    <n v="3.0083817807590261E-3"/>
    <n v="179.92777315636499"/>
  </r>
  <r>
    <s v="Trims Raw Materials"/>
    <x v="32"/>
    <s v="CIPL-03622"/>
    <s v="NAUTICA"/>
    <s v="RM05312022-70-1"/>
    <x v="886"/>
    <s v="PCS"/>
    <n v="1040"/>
    <x v="2485"/>
    <n v="3.0082719240472726E-3"/>
    <n v="160.47860280100915"/>
  </r>
  <r>
    <s v="Trims Raw Materials"/>
    <x v="32"/>
    <s v="CIPL-03625"/>
    <s v="NAUTICA"/>
    <s v="RM06062022-42-1"/>
    <x v="887"/>
    <s v="PCS"/>
    <n v="71"/>
    <x v="2486"/>
    <n v="3.0076660609333651E-3"/>
    <n v="10.953544290326269"/>
  </r>
  <r>
    <s v="Trims Raw Materials"/>
    <x v="32"/>
    <s v="CIPL-03625"/>
    <s v="NAUTICA"/>
    <s v="RM06062022-42-1"/>
    <x v="887"/>
    <s v="PCS"/>
    <n v="542"/>
    <x v="2487"/>
    <n v="2.7597863216525477E-3"/>
    <n v="76.725804186335679"/>
  </r>
  <r>
    <s v="Trims Raw Materials"/>
    <x v="32"/>
    <s v="CIPL-03625"/>
    <s v="NAUTICA"/>
    <s v="RM06062022-42-1"/>
    <x v="887"/>
    <s v="PCS"/>
    <n v="132"/>
    <x v="2488"/>
    <n v="2.6345082372654215E-3"/>
    <n v="17.837755087319032"/>
  </r>
  <r>
    <s v="Trims Raw Materials"/>
    <x v="32"/>
    <s v="CIPL-03625"/>
    <s v="NAUTICA"/>
    <s v="RM06062022-42-1"/>
    <x v="887"/>
    <s v="PCS"/>
    <n v="326"/>
    <x v="2404"/>
    <n v="2.8830467502149906E-3"/>
    <n v="48.209873240570097"/>
  </r>
  <r>
    <s v="Trims Raw Materials"/>
    <x v="32"/>
    <s v="CIPL-03625"/>
    <s v="NAUTICA"/>
    <s v="RM06062022-42-1"/>
    <x v="887"/>
    <s v="PCS"/>
    <n v="116"/>
    <x v="2489"/>
    <n v="2.6345082372654224E-3"/>
    <n v="15.675602955522788"/>
  </r>
  <r>
    <s v="Trims Raw Materials"/>
    <x v="32"/>
    <s v="CIPL-03625"/>
    <s v="NAUTICA"/>
    <s v="RM06062022-42-1"/>
    <x v="887"/>
    <s v="PCS"/>
    <n v="295"/>
    <x v="2490"/>
    <n v="2.8833837515884813E-3"/>
    <n v="43.630598206718602"/>
  </r>
  <r>
    <s v="Trims Raw Materials"/>
    <x v="32"/>
    <s v="CIPL-03625"/>
    <s v="NAUTICA"/>
    <s v="RM06062022-42-1"/>
    <x v="887"/>
    <s v="PCS"/>
    <n v="515"/>
    <x v="2491"/>
    <n v="2.7596944319433214E-3"/>
    <n v="72.901242632450817"/>
  </r>
  <r>
    <s v="Trims Raw Materials"/>
    <x v="32"/>
    <s v="CIPL-03625"/>
    <s v="NAUTICA"/>
    <s v="RM06062022-42-1"/>
    <x v="887"/>
    <s v="PCS"/>
    <n v="111"/>
    <x v="2492"/>
    <n v="3.0075399152599989E-3"/>
    <n v="17.12383693059386"/>
  </r>
  <r>
    <s v="Trims Raw Materials"/>
    <x v="32"/>
    <s v="CIPL-03625"/>
    <s v="NAUTICA"/>
    <s v="RM06062022-43-1"/>
    <x v="888"/>
    <s v="PCS"/>
    <n v="284"/>
    <x v="2493"/>
    <n v="2.759827656470979E-3"/>
    <n v="40.203791054437758"/>
  </r>
  <r>
    <s v="Trims Raw Materials"/>
    <x v="32"/>
    <s v="CIPL-03625"/>
    <s v="NAUTICA"/>
    <s v="RM06062022-43-1"/>
    <x v="888"/>
    <s v="PCS"/>
    <n v="815"/>
    <x v="2494"/>
    <n v="3.131524272118436E-3"/>
    <n v="130.91219228177656"/>
  </r>
  <r>
    <s v="Trims Raw Materials"/>
    <x v="32"/>
    <s v="CIPL-03625"/>
    <s v="NAUTICA"/>
    <s v="RM06062022-43-1"/>
    <x v="888"/>
    <s v="PCS"/>
    <n v="699"/>
    <x v="2495"/>
    <n v="3.1315141505714396E-3"/>
    <n v="112.27892839124944"/>
  </r>
  <r>
    <s v="Trims Raw Materials"/>
    <x v="32"/>
    <s v="CIPL-03625"/>
    <s v="NAUTICA"/>
    <s v="RM06062022-43-1"/>
    <x v="888"/>
    <s v="PCS"/>
    <n v="273"/>
    <x v="2496"/>
    <n v="2.7595968514752046E-3"/>
    <n v="38.643369940452729"/>
  </r>
  <r>
    <s v="Trims Raw Materials"/>
    <x v="32"/>
    <s v="CIPL-03625"/>
    <s v="NAUTICA"/>
    <s v="RM06062022-43-1"/>
    <x v="888"/>
    <s v="PCS"/>
    <n v="353"/>
    <x v="2497"/>
    <n v="3.0083721193510326E-3"/>
    <n v="54.471955358130913"/>
  </r>
  <r>
    <s v="Trims Raw Materials"/>
    <x v="32"/>
    <s v="CIPL-03625"/>
    <s v="NAUTICA"/>
    <s v="RM06062022-43-1"/>
    <x v="888"/>
    <s v="PCS"/>
    <n v="347"/>
    <x v="2434"/>
    <n v="2.7595653679887491E-3"/>
    <n v="49.117569182692094"/>
  </r>
  <r>
    <s v="Trims Raw Materials"/>
    <x v="32"/>
    <s v="CIPL-03625"/>
    <s v="NAUTICA"/>
    <s v="RM06062022-43-1"/>
    <x v="888"/>
    <s v="PCS"/>
    <n v="474"/>
    <x v="2475"/>
    <n v="3.1317950003062881E-3"/>
    <n v="76.144470830145181"/>
  </r>
  <r>
    <s v="Trims Raw Materials"/>
    <x v="32"/>
    <s v="CIPL-03625"/>
    <s v="NAUTICA"/>
    <s v="RM06062022-43-1"/>
    <x v="888"/>
    <s v="PCS"/>
    <n v="1571"/>
    <x v="2498"/>
    <n v="3.0082810512021821E-3"/>
    <n v="242.41600953143862"/>
  </r>
  <r>
    <s v="Trims Raw Materials"/>
    <x v="32"/>
    <s v="CIPL-03625"/>
    <s v="NAUTICA"/>
    <s v="RM06062022-43-1"/>
    <x v="888"/>
    <s v="PCS"/>
    <n v="2106"/>
    <x v="2499"/>
    <n v="3.0083309312915626E-3"/>
    <n v="324.97554494130003"/>
  </r>
  <r>
    <s v="Trims Raw Materials"/>
    <x v="32"/>
    <s v="CIPL-03625"/>
    <s v="NAUTICA"/>
    <s v="RM06062022-43-1"/>
    <x v="888"/>
    <s v="PCS"/>
    <n v="84"/>
    <x v="2500"/>
    <n v="3.0084995234181057E-3"/>
    <n v="12.962713959967122"/>
  </r>
  <r>
    <s v="Trims Raw Materials"/>
    <x v="32"/>
    <s v="CIPL-03625"/>
    <s v="NAUTICA"/>
    <s v="RM06062022-43-1"/>
    <x v="888"/>
    <s v="PCS"/>
    <n v="751"/>
    <x v="2501"/>
    <n v="2.8831791275854028E-3"/>
    <n v="111.06526752481665"/>
  </r>
  <r>
    <s v="Trims Raw Materials"/>
    <x v="32"/>
    <s v="CIPL-03625"/>
    <s v="NAUTICA"/>
    <s v="RM06062022-43-1"/>
    <x v="888"/>
    <s v="PCS"/>
    <n v="1334"/>
    <x v="2404"/>
    <n v="2.8830467502149906E-3"/>
    <n v="197.27598436478684"/>
  </r>
  <r>
    <s v="Trims Raw Materials"/>
    <x v="32"/>
    <s v="CIPL-03625"/>
    <s v="NAUTICA"/>
    <s v="RM06062022-43-1"/>
    <x v="888"/>
    <s v="PCS"/>
    <n v="437"/>
    <x v="2502"/>
    <n v="3.1316990107677391E-3"/>
    <n v="70.198552467705497"/>
  </r>
  <r>
    <s v="Trims Raw Materials"/>
    <x v="32"/>
    <s v="CIPL-03625"/>
    <s v="NAUTICA"/>
    <s v="RM06062022-43-1"/>
    <x v="888"/>
    <s v="PCS"/>
    <n v="248"/>
    <x v="2406"/>
    <n v="2.8830467502149902E-3"/>
    <n v="36.674995594053321"/>
  </r>
  <r>
    <s v="Trims Raw Materials"/>
    <x v="32"/>
    <s v="CIPL-03625"/>
    <s v="NAUTICA"/>
    <s v="RM06062022-43-1"/>
    <x v="888"/>
    <s v="PCS"/>
    <n v="1262"/>
    <x v="2404"/>
    <n v="2.8830467502149906E-3"/>
    <n v="186.62840499877134"/>
  </r>
  <r>
    <s v="Trims Raw Materials"/>
    <x v="32"/>
    <s v="CIPL-03625"/>
    <s v="NAUTICA"/>
    <s v="RM06062022-49-1"/>
    <x v="889"/>
    <s v="PCS"/>
    <n v="473"/>
    <x v="2503"/>
    <n v="2.8832569307756239E-3"/>
    <n v="69.953780528256871"/>
  </r>
  <r>
    <s v="Trims Raw Materials"/>
    <x v="32"/>
    <s v="CIPL-03625"/>
    <s v="NAUTICA"/>
    <s v="RM06062022-49-1"/>
    <x v="889"/>
    <s v="PCS"/>
    <n v="830"/>
    <x v="2406"/>
    <n v="2.8830467502149902E-3"/>
    <n v="122.74292880267845"/>
  </r>
  <r>
    <s v="Trims Raw Materials"/>
    <x v="32"/>
    <s v="CIPL-03625"/>
    <s v="NAUTICA"/>
    <s v="RM06062022-49-1"/>
    <x v="889"/>
    <s v="PCS"/>
    <n v="368"/>
    <x v="2397"/>
    <n v="3.0083966089199899E-3"/>
    <n v="56.78708995208256"/>
  </r>
  <r>
    <s v="Trims Raw Materials"/>
    <x v="32"/>
    <s v="CIPL-03625"/>
    <s v="NAUTICA"/>
    <s v="RM06062022-49-1"/>
    <x v="889"/>
    <s v="PCS"/>
    <n v="32"/>
    <x v="2436"/>
    <n v="2.7587774937402063E-3"/>
    <n v="4.528280879799687"/>
  </r>
  <r>
    <s v="Trims Raw Materials"/>
    <x v="32"/>
    <s v="CIPL-03625"/>
    <s v="NAUTICA"/>
    <s v="RM06062022-49-1"/>
    <x v="889"/>
    <s v="PCS"/>
    <n v="284"/>
    <x v="2378"/>
    <n v="3.1315852631645584E-3"/>
    <n v="45.619370214738737"/>
  </r>
  <r>
    <s v="Trims Raw Materials"/>
    <x v="32"/>
    <s v="CIPL-03625"/>
    <s v="NAUTICA"/>
    <s v="RM06062022-49-1"/>
    <x v="889"/>
    <s v="PCS"/>
    <n v="74"/>
    <x v="2504"/>
    <n v="2.7567623166081827E-3"/>
    <n v="10.464000411429005"/>
  </r>
  <r>
    <s v="Trims Raw Materials"/>
    <x v="32"/>
    <s v="CIPL-03625"/>
    <s v="NAUTICA"/>
    <s v="RM06062022-49-1"/>
    <x v="889"/>
    <s v="PCS"/>
    <n v="163"/>
    <x v="2505"/>
    <n v="3.1312803079339459E-3"/>
    <n v="26.180398690193236"/>
  </r>
  <r>
    <s v="Trims Raw Materials"/>
    <x v="32"/>
    <s v="CIPL-03625"/>
    <s v="NAUTICA"/>
    <s v="RM06062022-49-1"/>
    <x v="889"/>
    <s v="PCS"/>
    <n v="936"/>
    <x v="2506"/>
    <n v="3.131585263164558E-3"/>
    <n v="150.35116380632201"/>
  </r>
  <r>
    <s v="Trims Raw Materials"/>
    <x v="32"/>
    <s v="CIPL-03625"/>
    <s v="NAUTICA"/>
    <s v="RM06062022-49-1"/>
    <x v="889"/>
    <s v="PCS"/>
    <n v="511"/>
    <x v="2507"/>
    <n v="2.8832413009100581E-3"/>
    <n v="75.573336304765022"/>
  </r>
  <r>
    <s v="Trims Raw Materials"/>
    <x v="32"/>
    <s v="CIPL-03625"/>
    <s v="NAUTICA"/>
    <s v="RM06062022-49-1"/>
    <x v="889"/>
    <s v="PCS"/>
    <n v="306"/>
    <x v="2508"/>
    <n v="3.0084531109973865E-3"/>
    <n v="47.220586651965199"/>
  </r>
  <r>
    <s v="Trims Raw Materials"/>
    <x v="32"/>
    <s v="CIPL-03625"/>
    <s v="NAUTICA"/>
    <s v="RM06062022-49-1"/>
    <x v="889"/>
    <s v="PCS"/>
    <n v="1596"/>
    <x v="2509"/>
    <n v="3.008250362001615E-3"/>
    <n v="246.2711675777546"/>
  </r>
  <r>
    <s v="Trims Raw Materials"/>
    <x v="32"/>
    <s v="CIPL-03625"/>
    <s v="NAUTICA"/>
    <s v="RM06062022-50-1"/>
    <x v="890"/>
    <s v="PCS"/>
    <n v="1208"/>
    <x v="2510"/>
    <n v="3.0083035769399055E-3"/>
    <n v="186.40403072094344"/>
  </r>
  <r>
    <s v="Trims Raw Materials"/>
    <x v="32"/>
    <s v="CIPL-03625"/>
    <s v="NAUTICA"/>
    <s v="RM06062022-50-1"/>
    <x v="890"/>
    <s v="PCS"/>
    <n v="1103"/>
    <x v="2511"/>
    <n v="2.883136882041989E-3"/>
    <n v="163.12009998089229"/>
  </r>
  <r>
    <s v="Trims Raw Materials"/>
    <x v="32"/>
    <s v="CIPL-03625"/>
    <s v="NAUTICA"/>
    <s v="RM06062022-50-1"/>
    <x v="890"/>
    <s v="PCS"/>
    <n v="437"/>
    <x v="2502"/>
    <n v="3.1316990107677391E-3"/>
    <n v="70.198552467705497"/>
  </r>
  <r>
    <s v="Trims Raw Materials"/>
    <x v="32"/>
    <s v="CIPL-03625"/>
    <s v="NAUTICA"/>
    <s v="RM06062022-50-1"/>
    <x v="890"/>
    <s v="PCS"/>
    <n v="1157"/>
    <x v="2512"/>
    <n v="2.8831326753707203E-3"/>
    <n v="171.10578450540393"/>
  </r>
  <r>
    <s v="Trims Raw Materials"/>
    <x v="32"/>
    <s v="CIPL-03625"/>
    <s v="NAUTICA"/>
    <s v="RM06062022-50-1"/>
    <x v="890"/>
    <s v="PCS"/>
    <n v="79"/>
    <x v="2513"/>
    <n v="2.7609797337283669E-3"/>
    <n v="11.188117398964541"/>
  </r>
  <r>
    <s v="Trims Raw Materials"/>
    <x v="32"/>
    <s v="CIPL-03625"/>
    <s v="NAUTICA"/>
    <s v="RM06062022-50-1"/>
    <x v="890"/>
    <s v="PCS"/>
    <n v="699"/>
    <x v="2495"/>
    <n v="3.1315141505714396E-3"/>
    <n v="112.27892839124944"/>
  </r>
  <r>
    <s v="Trims Raw Materials"/>
    <x v="32"/>
    <s v="CIPL-03625"/>
    <s v="NAUTICA"/>
    <s v="RM06062022-50-1"/>
    <x v="890"/>
    <s v="PCS"/>
    <n v="174"/>
    <x v="2514"/>
    <n v="2.7596345230952047E-3"/>
    <n v="24.630176407018567"/>
  </r>
  <r>
    <s v="Trims Raw Materials"/>
    <x v="32"/>
    <s v="CIPL-03625"/>
    <s v="NAUTICA"/>
    <s v="RM06062022-50-1"/>
    <x v="890"/>
    <s v="PCS"/>
    <n v="1071"/>
    <x v="2515"/>
    <n v="3.0082674613145111E-3"/>
    <n v="165.26185445106785"/>
  </r>
  <r>
    <s v="Trims Raw Materials"/>
    <x v="32"/>
    <s v="CIPL-03625"/>
    <s v="NAUTICA"/>
    <s v="RM06072022-12-1"/>
    <x v="891"/>
    <s v="PCS"/>
    <n v="137"/>
    <x v="2516"/>
    <n v="2.7604102284968092E-3"/>
    <n v="19.398176201304061"/>
  </r>
  <r>
    <s v="Trims Raw Materials"/>
    <x v="32"/>
    <s v="CIPL-03625"/>
    <s v="NAUTICA"/>
    <s v="RM06072022-12-1"/>
    <x v="891"/>
    <s v="PCS"/>
    <n v="137"/>
    <x v="2517"/>
    <n v="3.1319480931104701E-3"/>
    <n v="22.009076888756134"/>
  </r>
  <r>
    <s v="Trims Raw Materials"/>
    <x v="32"/>
    <s v="CIPL-03625"/>
    <s v="NAUTICA"/>
    <s v="RM06072022-12-1"/>
    <x v="891"/>
    <s v="PCS"/>
    <n v="158"/>
    <x v="2518"/>
    <n v="3.1322144745897472E-3"/>
    <n v="25.384889886985182"/>
  </r>
  <r>
    <s v="Trims Raw Materials"/>
    <x v="32"/>
    <s v="CIPL-03625"/>
    <s v="NAUTICA"/>
    <s v="RM06072022-12-1"/>
    <x v="891"/>
    <s v="PCS"/>
    <n v="552"/>
    <x v="2404"/>
    <n v="2.8830467502149906E-3"/>
    <n v="81.631441806118687"/>
  </r>
  <r>
    <s v="Trims Raw Materials"/>
    <x v="32"/>
    <s v="CIPL-03625"/>
    <s v="NAUTICA"/>
    <s v="RM06072022-12-1"/>
    <x v="891"/>
    <s v="PCS"/>
    <n v="42"/>
    <x v="2442"/>
    <n v="2.7599610104685371E-3"/>
    <n v="5.945918362439679"/>
  </r>
  <r>
    <s v="Trims Raw Materials"/>
    <x v="32"/>
    <s v="CIPL-03625"/>
    <s v="NAUTICA"/>
    <s v="RM06072022-12-1"/>
    <x v="891"/>
    <s v="PCS"/>
    <n v="578"/>
    <x v="2519"/>
    <n v="3.0082620010297208E-3"/>
    <n v="89.188775436595179"/>
  </r>
  <r>
    <s v="Trims Raw Materials"/>
    <x v="32"/>
    <s v="CIPL-03625"/>
    <s v="NAUTICA"/>
    <s v="RM06072022-12-1"/>
    <x v="891"/>
    <s v="PCS"/>
    <n v="495"/>
    <x v="2520"/>
    <n v="3.0081695732999039E-3"/>
    <n v="76.379043938783454"/>
  </r>
  <r>
    <s v="Trims Raw Materials"/>
    <x v="32"/>
    <s v="CIPL-03625"/>
    <s v="NAUTICA"/>
    <s v="RM06072022-12-1"/>
    <x v="891"/>
    <s v="PCS"/>
    <n v="53"/>
    <x v="2521"/>
    <n v="2.7611221966925611E-3"/>
    <n v="7.5063394764247064"/>
  </r>
  <r>
    <s v="Trims Raw Materials"/>
    <x v="32"/>
    <s v="CIPL-03625"/>
    <s v="NAUTICA"/>
    <s v="RM06072022-12-1"/>
    <x v="891"/>
    <s v="PCS"/>
    <n v="379"/>
    <x v="2522"/>
    <n v="3.0081685134624244E-3"/>
    <n v="58.480095866602255"/>
  </r>
  <r>
    <s v="Trims Raw Materials"/>
    <x v="32"/>
    <s v="CIPL-03625"/>
    <s v="NAUTICA"/>
    <s v="RM06072022-12-1"/>
    <x v="891"/>
    <s v="PCS"/>
    <n v="573"/>
    <x v="2523"/>
    <n v="2.8832202500495099E-3"/>
    <n v="84.742085203278364"/>
  </r>
  <r>
    <s v="Trims Raw Materials"/>
    <x v="32"/>
    <s v="CIPL-03625"/>
    <s v="NAUTICA"/>
    <s v="RM06072022-12-1"/>
    <x v="891"/>
    <s v="PCS"/>
    <n v="174"/>
    <x v="2524"/>
    <n v="3.1321566160678908E-3"/>
    <n v="27.954995251195815"/>
  </r>
  <r>
    <s v="Trims Raw Materials"/>
    <x v="32"/>
    <s v="CIPL-03625"/>
    <s v="NAUTICA"/>
    <s v="RM06072022-12-1"/>
    <x v="891"/>
    <s v="PCS"/>
    <n v="216"/>
    <x v="2378"/>
    <n v="3.1315852631645584E-3"/>
    <n v="34.696422416843546"/>
  </r>
  <r>
    <s v="Trims Raw Materials"/>
    <x v="32"/>
    <s v="CIPL-03625"/>
    <s v="NAUTICA"/>
    <s v="RM06072022-12-1"/>
    <x v="891"/>
    <s v="PCS"/>
    <n v="37"/>
    <x v="2477"/>
    <n v="2.7621361222935786E-3"/>
    <n v="5.2421990365248625"/>
  </r>
  <r>
    <s v="Trims Raw Materials"/>
    <x v="32"/>
    <s v="CIPL-03625"/>
    <s v="NAUTICA"/>
    <s v="RM06072022-12-1"/>
    <x v="891"/>
    <s v="PCS"/>
    <n v="432"/>
    <x v="2406"/>
    <n v="2.8830467502149902E-3"/>
    <n v="63.885476196092874"/>
  </r>
  <r>
    <s v="Trims Raw Materials"/>
    <x v="32"/>
    <s v="CIPL-03625"/>
    <s v="NAUTICA"/>
    <s v="RM06072022-12-1"/>
    <x v="891"/>
    <s v="PCS"/>
    <n v="673"/>
    <x v="2525"/>
    <n v="2.8831944699849454E-3"/>
    <n v="99.530389878299871"/>
  </r>
  <r>
    <s v="Trims Raw Materials"/>
    <x v="32"/>
    <s v="CIPL-03625"/>
    <s v="NAUTICA"/>
    <s v="RM06072022-12-1"/>
    <x v="891"/>
    <s v="PCS"/>
    <n v="484"/>
    <x v="2526"/>
    <n v="3.0083430253383266E-3"/>
    <n v="74.686038024263766"/>
  </r>
  <r>
    <s v="Trims Raw Materials"/>
    <x v="32"/>
    <s v="CIPL-03625"/>
    <s v="NAUTICA"/>
    <s v="RM06072022-6-1"/>
    <x v="892"/>
    <s v="PCS"/>
    <n v="200"/>
    <x v="2527"/>
    <n v="2.7597716477920048E-3"/>
    <n v="28.311954329558404"/>
  </r>
  <r>
    <s v="Trims Raw Materials"/>
    <x v="32"/>
    <s v="CIPL-03625"/>
    <s v="NAUTICA"/>
    <s v="RM06072022-6-1"/>
    <x v="892"/>
    <s v="PCS"/>
    <n v="777"/>
    <x v="2528"/>
    <n v="3.0083076017864844E-3"/>
    <n v="119.8974550065881"/>
  </r>
  <r>
    <s v="Trims Raw Materials"/>
    <x v="32"/>
    <s v="CIPL-03625"/>
    <s v="NAUTICA"/>
    <s v="RM06072022-6-1"/>
    <x v="892"/>
    <s v="PCS"/>
    <n v="903"/>
    <x v="2529"/>
    <n v="3.1315302158748683E-3"/>
    <n v="145.04777178493498"/>
  </r>
  <r>
    <s v="Trims Raw Materials"/>
    <x v="32"/>
    <s v="CIPL-03625"/>
    <s v="NAUTICA"/>
    <s v="RM06072022-6-1"/>
    <x v="892"/>
    <s v="PCS"/>
    <n v="483"/>
    <x v="2530"/>
    <n v="3.1314823486664426E-3"/>
    <n v="77.58250597440589"/>
  </r>
  <r>
    <s v="Trims Raw Materials"/>
    <x v="32"/>
    <s v="CIPL-03625"/>
    <s v="NAUTICA"/>
    <s v="RM06072022-6-1"/>
    <x v="892"/>
    <s v="PCS"/>
    <n v="95"/>
    <x v="2531"/>
    <n v="2.7606088301514132E-3"/>
    <n v="13.452257838864384"/>
  </r>
  <r>
    <s v="Trims Raw Materials"/>
    <x v="32"/>
    <s v="CIPL-03625"/>
    <s v="NAUTICA"/>
    <s v="RM06072022-6-1"/>
    <x v="892"/>
    <s v="PCS"/>
    <n v="179"/>
    <x v="2532"/>
    <n v="2.7603048253840305E-3"/>
    <n v="25.344094563743742"/>
  </r>
  <r>
    <s v="Trims Raw Materials"/>
    <x v="32"/>
    <s v="CIPL-03625"/>
    <s v="NAUTICA"/>
    <s v="RM06072022-6-1"/>
    <x v="892"/>
    <s v="PCS"/>
    <n v="809"/>
    <x v="2533"/>
    <n v="3.0082683792363053E-3"/>
    <n v="124.83368911880218"/>
  </r>
  <r>
    <s v="Trims Raw Materials"/>
    <x v="32"/>
    <s v="CIPL-03625"/>
    <s v="NAUTICA"/>
    <s v="RM06072022-6-1"/>
    <x v="892"/>
    <s v="PCS"/>
    <n v="425"/>
    <x v="2534"/>
    <n v="3.1317022224647698E-3"/>
    <n v="68.270973444547522"/>
  </r>
  <r>
    <s v="Trims Raw Materials"/>
    <x v="32"/>
    <s v="CIPL-03625"/>
    <s v="NAUTICA"/>
    <s v="RM06072022-6-1"/>
    <x v="892"/>
    <s v="PCS"/>
    <n v="1418"/>
    <x v="2535"/>
    <n v="3.1316553727591843E-3"/>
    <n v="227.78068731857252"/>
  </r>
  <r>
    <s v="Trims Raw Materials"/>
    <x v="32"/>
    <s v="CIPL-03625"/>
    <s v="NAUTICA"/>
    <s v="RM06072022-6-1"/>
    <x v="892"/>
    <s v="PCS"/>
    <n v="1844"/>
    <x v="2406"/>
    <n v="2.8830467502149902E-3"/>
    <n v="272.69633820739642"/>
  </r>
  <r>
    <s v="Trims Raw Materials"/>
    <x v="32"/>
    <s v="CIPL-03625"/>
    <s v="NAUTICA"/>
    <s v="RM06072022-6-1"/>
    <x v="892"/>
    <s v="PCS"/>
    <n v="2626"/>
    <x v="2406"/>
    <n v="2.8830467502149902E-3"/>
    <n v="388.34088076606457"/>
  </r>
  <r>
    <s v="Trims Raw Materials"/>
    <x v="32"/>
    <s v="CIPL-03625"/>
    <s v="NAUTICA"/>
    <s v="RM06072022-6-1"/>
    <x v="892"/>
    <s v="PCS"/>
    <n v="2902"/>
    <x v="2536"/>
    <n v="3.0082923468164541E-3"/>
    <n v="447.80006439046133"/>
  </r>
  <r>
    <s v="Trims Raw Materials"/>
    <x v="32"/>
    <s v="CIPL-03625"/>
    <s v="NAUTICA"/>
    <s v="RM06072022-6-1"/>
    <x v="892"/>
    <s v="PCS"/>
    <n v="1518"/>
    <x v="2537"/>
    <n v="3.0082656268314786E-3"/>
    <n v="234.23654722153017"/>
  </r>
  <r>
    <s v="Trims Raw Materials"/>
    <x v="32"/>
    <s v="CIPL-03625"/>
    <s v="NAUTICA"/>
    <s v="RM06072022-6-1"/>
    <x v="892"/>
    <s v="PCS"/>
    <n v="746"/>
    <x v="2406"/>
    <n v="2.8830467502149902E-3"/>
    <n v="110.32075287566039"/>
  </r>
  <r>
    <s v="Trims Raw Materials"/>
    <x v="32"/>
    <s v="CIPL-03625"/>
    <s v="NAUTICA"/>
    <s v="RM06072022-6-1"/>
    <x v="892"/>
    <s v="PCS"/>
    <n v="74"/>
    <x v="2393"/>
    <n v="2.7594492194508808E-3"/>
    <n v="10.474199242239365"/>
  </r>
  <r>
    <s v="Trims Raw Materials"/>
    <x v="32"/>
    <s v="CIPL-03625"/>
    <s v="NAUTICA"/>
    <s v="RM06072022-6-1"/>
    <x v="892"/>
    <s v="PCS"/>
    <n v="883"/>
    <x v="2538"/>
    <n v="2.8831593384428269E-3"/>
    <n v="130.58582969584501"/>
  </r>
  <r>
    <s v="Trims Raw Materials"/>
    <x v="32"/>
    <s v="CIPL-03625"/>
    <s v="NAUTICA"/>
    <s v="RM06072022-8-1"/>
    <x v="893"/>
    <s v="PCS"/>
    <n v="846"/>
    <x v="2406"/>
    <n v="2.8830467502149902E-3"/>
    <n v="125.10905755068188"/>
  </r>
  <r>
    <s v="Trims Raw Materials"/>
    <x v="32"/>
    <s v="CIPL-03625"/>
    <s v="NAUTICA"/>
    <s v="RM06072022-8-1"/>
    <x v="893"/>
    <s v="PCS"/>
    <n v="331"/>
    <x v="2539"/>
    <n v="3.0082921398222042E-3"/>
    <n v="51.075744698281142"/>
  </r>
  <r>
    <s v="Trims Raw Materials"/>
    <x v="32"/>
    <s v="CIPL-03625"/>
    <s v="NAUTICA"/>
    <s v="RM06072022-8-1"/>
    <x v="893"/>
    <s v="PCS"/>
    <n v="53"/>
    <x v="2476"/>
    <n v="3.1325231443454999E-3"/>
    <n v="8.516023726650312"/>
  </r>
  <r>
    <s v="Trims Raw Materials"/>
    <x v="32"/>
    <s v="CIPL-03625"/>
    <s v="NAUTICA"/>
    <s v="RM06072022-8-1"/>
    <x v="893"/>
    <s v="PCS"/>
    <n v="458"/>
    <x v="2540"/>
    <n v="3.0085098598087458E-3"/>
    <n v="70.677897515792395"/>
  </r>
  <r>
    <s v="Trims Raw Materials"/>
    <x v="32"/>
    <s v="CIPL-03625"/>
    <s v="NAUTICA"/>
    <s v="RM06072022-8-1"/>
    <x v="893"/>
    <s v="PCS"/>
    <n v="378"/>
    <x v="2541"/>
    <n v="3.0082365197006983E-3"/>
    <n v="58.327113404446862"/>
  </r>
  <r>
    <s v="Trims Raw Materials"/>
    <x v="32"/>
    <s v="CIPL-03625"/>
    <s v="NAUTICA"/>
    <s v="RM06072022-8-1"/>
    <x v="893"/>
    <s v="PCS"/>
    <n v="494"/>
    <x v="2449"/>
    <n v="3.0082216126074042E-3"/>
    <n v="76.226061476628061"/>
  </r>
  <r>
    <s v="Trims Raw Materials"/>
    <x v="32"/>
    <s v="CIPL-03625"/>
    <s v="NAUTICA"/>
    <s v="RM06072022-8-1"/>
    <x v="893"/>
    <s v="PCS"/>
    <n v="95"/>
    <x v="2542"/>
    <n v="2.758515874252891E-3"/>
    <n v="13.442059008054024"/>
  </r>
  <r>
    <s v="Trims Raw Materials"/>
    <x v="32"/>
    <s v="CIPL-03625"/>
    <s v="NAUTICA"/>
    <s v="RM06072022-8-1"/>
    <x v="893"/>
    <s v="PCS"/>
    <n v="279"/>
    <x v="2543"/>
    <n v="3.1314070993559923E-3"/>
    <n v="44.813662580720319"/>
  </r>
  <r>
    <s v="Trims Raw Materials"/>
    <x v="32"/>
    <s v="CIPL-03625"/>
    <s v="NAUTICA"/>
    <s v="RM06072022-8-1"/>
    <x v="893"/>
    <s v="PCS"/>
    <n v="662"/>
    <x v="2406"/>
    <n v="2.8830467502149902E-3"/>
    <n v="97.898576948642329"/>
  </r>
  <r>
    <s v="Trims Raw Materials"/>
    <x v="32"/>
    <s v="CIPL-03625"/>
    <s v="NAUTICA"/>
    <s v="RM06072022-8-1"/>
    <x v="893"/>
    <s v="PCS"/>
    <n v="74"/>
    <x v="2544"/>
    <n v="3.1329287145859075E-3"/>
    <n v="11.891836724879356"/>
  </r>
  <r>
    <s v="Trims Raw Materials"/>
    <x v="32"/>
    <s v="CIPL-03625"/>
    <s v="NAUTICA"/>
    <s v="RM06072022-8-1"/>
    <x v="893"/>
    <s v="PCS"/>
    <n v="32"/>
    <x v="2436"/>
    <n v="2.7587774937402063E-3"/>
    <n v="4.528280879799687"/>
  </r>
  <r>
    <s v="Trims Raw Materials"/>
    <x v="32"/>
    <s v="CIPL-03625"/>
    <s v="NAUTICA"/>
    <s v="RM06072022-8-1"/>
    <x v="893"/>
    <s v="PCS"/>
    <n v="511"/>
    <x v="2507"/>
    <n v="2.8832413009100581E-3"/>
    <n v="75.573336304765022"/>
  </r>
  <r>
    <s v="Trims Raw Materials"/>
    <x v="32"/>
    <s v="CIPL-03625"/>
    <s v="NAUTICA"/>
    <s v="RM06072022-8-1"/>
    <x v="893"/>
    <s v="PCS"/>
    <n v="483"/>
    <x v="2545"/>
    <n v="2.8832525792112222E-3"/>
    <n v="71.432610995759021"/>
  </r>
  <r>
    <s v="Trims Raw Materials"/>
    <x v="32"/>
    <s v="CIPL-03625"/>
    <s v="NAUTICA"/>
    <s v="RM06072022-8-1"/>
    <x v="893"/>
    <s v="PCS"/>
    <n v="42"/>
    <x v="2442"/>
    <n v="2.7599610104685371E-3"/>
    <n v="5.945918362439679"/>
  </r>
  <r>
    <s v="Trims Raw Materials"/>
    <x v="32"/>
    <s v="CIPL-03625"/>
    <s v="NAUTICA"/>
    <s v="RM06072022-8-1"/>
    <x v="893"/>
    <s v="PCS"/>
    <n v="174"/>
    <x v="2524"/>
    <n v="3.1321566160678908E-3"/>
    <n v="27.954995251195815"/>
  </r>
  <r>
    <s v="Trims Raw Materials"/>
    <x v="32"/>
    <s v="CIPL-03625"/>
    <s v="NAUTICA"/>
    <s v="RM06072022-8-1"/>
    <x v="893"/>
    <s v="PCS"/>
    <n v="32"/>
    <x v="2436"/>
    <n v="2.7587774937402063E-3"/>
    <n v="4.528280879799687"/>
  </r>
  <r>
    <s v="Trims Raw Materials"/>
    <x v="32"/>
    <s v="CIPL-03661"/>
    <s v="UNIQLO"/>
    <s v="RM06052022-2-1"/>
    <x v="861"/>
    <s v="PCS"/>
    <n v="2452"/>
    <x v="2546"/>
    <n v="5.6269443688732237E-3"/>
    <n v="707.71726759247713"/>
  </r>
  <r>
    <s v="Trims Raw Materials"/>
    <x v="32"/>
    <s v="CIPL-03661"/>
    <s v="UNIQLO"/>
    <s v="RM06052022-2-1"/>
    <x v="861"/>
    <s v="PCS"/>
    <n v="4604"/>
    <x v="2547"/>
    <n v="5.6269032958710828E-3"/>
    <n v="1328.8362627741903"/>
  </r>
  <r>
    <s v="Trims Raw Materials"/>
    <x v="32"/>
    <s v="CIPL-03661"/>
    <s v="UNIQLO"/>
    <s v="RM06052022-2-1"/>
    <x v="861"/>
    <s v="PCS"/>
    <n v="1194"/>
    <x v="2548"/>
    <n v="5.843694134958958E-3"/>
    <n v="357.89737079714098"/>
  </r>
  <r>
    <s v="Trims Raw Materials"/>
    <x v="32"/>
    <s v="CIPL-03661"/>
    <s v="UNIQLO"/>
    <s v="RM06052022-2-1"/>
    <x v="861"/>
    <s v="PCS"/>
    <n v="24"/>
    <x v="2549"/>
    <n v="5.8406550543148514E-3"/>
    <n v="7.1901757213035573"/>
  </r>
  <r>
    <s v="Trims Raw Materials"/>
    <x v="32"/>
    <s v="CIPL-03661"/>
    <s v="UNIQLO"/>
    <s v="RM06052022-2-1"/>
    <x v="861"/>
    <s v="PCS"/>
    <n v="24"/>
    <x v="2549"/>
    <n v="5.8406550543148514E-3"/>
    <n v="7.1901757213035573"/>
  </r>
  <r>
    <s v="Trims Raw Materials"/>
    <x v="32"/>
    <s v="CIPL-03661"/>
    <s v="UNIQLO"/>
    <s v="RM06052022-2-1"/>
    <x v="861"/>
    <s v="PCS"/>
    <n v="666"/>
    <x v="2550"/>
    <n v="5.8437151381079237E-3"/>
    <n v="199.6319142819799"/>
  </r>
  <r>
    <s v="Trims Raw Materials"/>
    <x v="32"/>
    <s v="CIPL-03539"/>
    <s v="LEVIS"/>
    <s v="RM02142022-56-1"/>
    <x v="857"/>
    <s v="PCS"/>
    <n v="21"/>
    <x v="2551"/>
    <n v="1.2213892636378776E-3"/>
    <n v="1.3156491745363954"/>
  </r>
  <r>
    <s v="Trims Raw Materials"/>
    <x v="32"/>
    <s v="CIPL-03539"/>
    <s v="LEVIS"/>
    <s v="RM02142022-56-1"/>
    <x v="857"/>
    <s v="PCS"/>
    <n v="16"/>
    <x v="2552"/>
    <n v="1.3793887468701031E-3"/>
    <n v="1.1320702199499217"/>
  </r>
  <r>
    <s v="Trims Raw Materials"/>
    <x v="32"/>
    <s v="CIPL-03539"/>
    <s v="LEVIS"/>
    <s v="RM02142022-56-1"/>
    <x v="857"/>
    <s v="PCS"/>
    <n v="19"/>
    <x v="2553"/>
    <n v="1.2243792006357669E-3"/>
    <n v="1.1932632048120793"/>
  </r>
  <r>
    <s v="Trims Raw Materials"/>
    <x v="32"/>
    <s v="CIPL-03539"/>
    <s v="LEVIS"/>
    <s v="RM02142022-56-1"/>
    <x v="857"/>
    <s v="PCS"/>
    <n v="22"/>
    <x v="2554"/>
    <n v="1.2743247391232401E-3"/>
    <n v="1.4380351442607113"/>
  </r>
  <r>
    <s v="Trims Raw Materials"/>
    <x v="32"/>
    <s v="CIPL-03539"/>
    <s v="LEVIS"/>
    <s v="RM02142022-56-1"/>
    <x v="857"/>
    <s v="PCS"/>
    <n v="16"/>
    <x v="2555"/>
    <n v="1.2799733416902759E-3"/>
    <n v="1.0504795734670445"/>
  </r>
  <r>
    <s v="Trims Raw Materials"/>
    <x v="32"/>
    <s v="CIPL-03539"/>
    <s v="LEVIS"/>
    <s v="RM02142022-56-1"/>
    <x v="857"/>
    <s v="PCS"/>
    <n v="32"/>
    <x v="2556"/>
    <n v="1.3296810442801892E-3"/>
    <n v="2.1825497934169658"/>
  </r>
  <r>
    <s v="Trims Raw Materials"/>
    <x v="32"/>
    <s v="CIPL-03539"/>
    <s v="LEVIS"/>
    <s v="RM02142022-56-1"/>
    <x v="857"/>
    <s v="PCS"/>
    <n v="31"/>
    <x v="2557"/>
    <n v="1.2250543476998066E-3"/>
    <n v="1.9479766847786939"/>
  </r>
  <r>
    <s v="Trims Raw Materials"/>
    <x v="32"/>
    <s v="CIPL-03539"/>
    <s v="LEVIS"/>
    <s v="RM02142022-56-1"/>
    <x v="857"/>
    <s v="PCS"/>
    <n v="43"/>
    <x v="2558"/>
    <n v="1.3270800598423451E-3"/>
    <n v="2.9270644425732208"/>
  </r>
  <r>
    <s v="Trims Raw Materials"/>
    <x v="32"/>
    <s v="CIPL-03539"/>
    <s v="LEVIS"/>
    <s v="RM02142022-56-1"/>
    <x v="857"/>
    <s v="PCS"/>
    <n v="20"/>
    <x v="2084"/>
    <n v="1.2228094837118751E-3"/>
    <n v="1.2544561896742377"/>
  </r>
  <r>
    <s v="Trims Raw Materials"/>
    <x v="32"/>
    <s v="CIPL-03539"/>
    <s v="LEVIS"/>
    <s v="RM02142022-56-1"/>
    <x v="857"/>
    <s v="PCS"/>
    <n v="19"/>
    <x v="2559"/>
    <n v="1.3813508930249679E-3"/>
    <n v="1.3462456669674743"/>
  </r>
  <r>
    <s v="Trims Raw Materials"/>
    <x v="32"/>
    <s v="CIPL-03539"/>
    <s v="LEVIS"/>
    <s v="RM02142022-56-1"/>
    <x v="857"/>
    <s v="PCS"/>
    <n v="15"/>
    <x v="2560"/>
    <n v="1.3255387357310299E-3"/>
    <n v="1.0198830810359656"/>
  </r>
  <r>
    <s v="Trims Raw Materials"/>
    <x v="32"/>
    <s v="CIPL-03539"/>
    <s v="LEVIS"/>
    <s v="RM02142022-56-1"/>
    <x v="857"/>
    <s v="PCS"/>
    <n v="23"/>
    <x v="2561"/>
    <n v="1.2707882227334438E-3"/>
    <n v="1.4992281291228688"/>
  </r>
  <r>
    <s v="Trims Raw Materials"/>
    <x v="32"/>
    <s v="CIPL-03539"/>
    <s v="LEVIS"/>
    <s v="RM02142022-56-1"/>
    <x v="857"/>
    <s v="PCS"/>
    <n v="16"/>
    <x v="2552"/>
    <n v="1.3793887468701031E-3"/>
    <n v="1.1320702199499217"/>
  </r>
  <r>
    <s v="Trims Raw Materials"/>
    <x v="32"/>
    <s v="CIPL-03566"/>
    <s v="LEVIS"/>
    <s v="RM03252022-18-1"/>
    <x v="867"/>
    <s v="PCS"/>
    <n v="10477"/>
    <x v="2562"/>
    <n v="2.076289361287426E-3"/>
    <n v="1115.8132836382083"/>
  </r>
  <r>
    <s v="Trims Raw Materials"/>
    <x v="32"/>
    <s v="CIPL-03566"/>
    <s v="LEVIS"/>
    <s v="RM03252022-18-1"/>
    <x v="867"/>
    <s v="PCS"/>
    <n v="2800"/>
    <x v="1839"/>
    <n v="1.9883081035965452E-3"/>
    <n v="285.56726269007032"/>
  </r>
  <r>
    <s v="Trims Raw Materials"/>
    <x v="32"/>
    <s v="CIPL-03566"/>
    <s v="LEVIS"/>
    <s v="RM03252022-18-1"/>
    <x v="867"/>
    <s v="PCS"/>
    <n v="458"/>
    <x v="2563"/>
    <n v="1.8294171066715809E-3"/>
    <n v="42.977873034855584"/>
  </r>
  <r>
    <s v="Trims Raw Materials"/>
    <x v="32"/>
    <s v="CIPL-03566"/>
    <s v="LEVIS"/>
    <s v="RM03252022-18-1"/>
    <x v="867"/>
    <s v="PCS"/>
    <n v="2810"/>
    <x v="1839"/>
    <n v="1.9883081035965452E-3"/>
    <n v="286.58714577110629"/>
  </r>
  <r>
    <s v="Trims Raw Materials"/>
    <x v="32"/>
    <s v="CIPL-03566"/>
    <s v="LEVIS"/>
    <s v="RM03252022-18-1"/>
    <x v="867"/>
    <s v="PCS"/>
    <n v="1200"/>
    <x v="2564"/>
    <n v="2.245131233644432E-3"/>
    <n v="138.19415748037332"/>
  </r>
  <r>
    <s v="Trims Raw Materials"/>
    <x v="32"/>
    <s v="CIPL-03566"/>
    <s v="LEVIS"/>
    <s v="RM03252022-18-1"/>
    <x v="867"/>
    <s v="PCS"/>
    <n v="400"/>
    <x v="1839"/>
    <n v="1.9883081035965452E-3"/>
    <n v="40.795323241438616"/>
  </r>
  <r>
    <s v="Trims Raw Materials"/>
    <x v="32"/>
    <s v="CIPL-03566"/>
    <s v="LEVIS"/>
    <s v="RM03252022-18-1"/>
    <x v="867"/>
    <s v="PCS"/>
    <n v="400"/>
    <x v="2565"/>
    <n v="1.816816529661343E-3"/>
    <n v="37.276726611864532"/>
  </r>
  <r>
    <s v="Trims Raw Materials"/>
    <x v="32"/>
    <s v="CIPL-03566"/>
    <s v="LEVIS"/>
    <s v="RM03252022-18-1"/>
    <x v="867"/>
    <s v="PCS"/>
    <n v="264"/>
    <x v="2566"/>
    <n v="1.8293940847106092E-3"/>
    <n v="24.772960038363607"/>
  </r>
  <r>
    <s v="Trims Raw Materials"/>
    <x v="32"/>
    <s v="CIPL-03566"/>
    <s v="LEVIS"/>
    <s v="RM03252022-18-1"/>
    <x v="867"/>
    <s v="PCS"/>
    <n v="175"/>
    <x v="2567"/>
    <n v="1.8087922862432568E-3"/>
    <n v="16.236538650092569"/>
  </r>
  <r>
    <s v="Trims Raw Materials"/>
    <x v="32"/>
    <s v="CIPL-03566"/>
    <s v="LEVIS"/>
    <s v="RM03252022-18-1"/>
    <x v="867"/>
    <s v="PCS"/>
    <n v="700"/>
    <x v="545"/>
    <n v="1.5906464828772361E-3"/>
    <n v="57.113452538014066"/>
  </r>
  <r>
    <s v="Trims Raw Materials"/>
    <x v="32"/>
    <s v="CIPL-03566"/>
    <s v="LEVIS"/>
    <s v="RM03252022-18-1"/>
    <x v="867"/>
    <s v="PCS"/>
    <n v="4552"/>
    <x v="1839"/>
    <n v="1.9883081035965452E-3"/>
    <n v="464.25077848757149"/>
  </r>
  <r>
    <s v="Trims Raw Materials"/>
    <x v="32"/>
    <s v="CIPL-03566"/>
    <s v="LEVIS"/>
    <s v="RM03252022-18-1"/>
    <x v="867"/>
    <s v="PCS"/>
    <n v="764"/>
    <x v="1839"/>
    <n v="1.9883081035965452E-3"/>
    <n v="77.919067391147763"/>
  </r>
  <r>
    <s v="Trims Raw Materials"/>
    <x v="32"/>
    <s v="CIPL-03566"/>
    <s v="LEVIS"/>
    <s v="RM03252022-18-1"/>
    <x v="867"/>
    <s v="PCS"/>
    <n v="7598"/>
    <x v="1846"/>
    <n v="1.9883081035965448E-3"/>
    <n v="774.90716497112646"/>
  </r>
  <r>
    <s v="Trims Raw Materials"/>
    <x v="32"/>
    <s v="CIPL-03566"/>
    <s v="LEVIS"/>
    <s v="RM03252022-18-1"/>
    <x v="867"/>
    <s v="PCS"/>
    <n v="19302"/>
    <x v="1839"/>
    <n v="1.9883081035965452E-3"/>
    <n v="1968.5783230156205"/>
  </r>
  <r>
    <s v="Trims Raw Materials"/>
    <x v="32"/>
    <s v="CIPL-03566"/>
    <s v="LEVIS"/>
    <s v="RM03252022-18-1"/>
    <x v="867"/>
    <s v="PCS"/>
    <n v="1461"/>
    <x v="1846"/>
    <n v="1.9883081035965448E-3"/>
    <n v="149.00491813935454"/>
  </r>
  <r>
    <s v="Trims Raw Materials"/>
    <x v="32"/>
    <s v="CIPL-03566"/>
    <s v="LEVIS"/>
    <s v="RM03252022-18-1"/>
    <x v="867"/>
    <s v="PCS"/>
    <n v="424"/>
    <x v="1846"/>
    <n v="1.9883081035965448E-3"/>
    <n v="43.24304263592493"/>
  </r>
  <r>
    <s v="Trims Raw Materials"/>
    <x v="32"/>
    <s v="CIPL-03566"/>
    <s v="LEVIS"/>
    <s v="RM03252022-18-1"/>
    <x v="867"/>
    <s v="PCS"/>
    <n v="14760"/>
    <x v="1839"/>
    <n v="1.9883081035965452E-3"/>
    <n v="1505.3474276090851"/>
  </r>
  <r>
    <s v="Trims Raw Materials"/>
    <x v="32"/>
    <s v="CIPL-03566"/>
    <s v="LEVIS"/>
    <s v="RM03252022-18-1"/>
    <x v="867"/>
    <s v="PCS"/>
    <n v="1361"/>
    <x v="1846"/>
    <n v="1.9883081035965448E-3"/>
    <n v="138.80608732899489"/>
  </r>
  <r>
    <s v="Trims Raw Materials"/>
    <x v="32"/>
    <s v="CIPL-03541"/>
    <s v="LEVIS"/>
    <s v="RM02282022-9-1"/>
    <x v="894"/>
    <s v="PCS"/>
    <n v="165"/>
    <x v="2568"/>
    <n v="3.5114726144729268E-3"/>
    <n v="29.719392981388019"/>
  </r>
  <r>
    <s v="Trims Raw Materials"/>
    <x v="32"/>
    <s v="CIPL-03541"/>
    <s v="LEVIS"/>
    <s v="RM03252022-15-1"/>
    <x v="857"/>
    <s v="PCS"/>
    <n v="17"/>
    <x v="2569"/>
    <n v="3.6725220266430308E-3"/>
    <n v="3.2024328744529322"/>
  </r>
  <r>
    <s v="Trims Raw Materials"/>
    <x v="32"/>
    <s v="CIPL-03567"/>
    <s v="LEVIS"/>
    <s v="RM03062022-57-1"/>
    <x v="866"/>
    <s v="PCS"/>
    <n v="668"/>
    <x v="1863"/>
    <n v="1.9883081035965452E-3"/>
    <n v="68.128189813202496"/>
  </r>
  <r>
    <s v="Trims Raw Materials"/>
    <x v="32"/>
    <s v="CIPL-03567"/>
    <s v="LEVIS"/>
    <s v="RM03062022-57-1"/>
    <x v="866"/>
    <s v="PCS"/>
    <n v="126"/>
    <x v="2570"/>
    <n v="1.838395984674583E-3"/>
    <n v="11.881637894068996"/>
  </r>
  <r>
    <s v="Trims Raw Materials"/>
    <x v="32"/>
    <s v="CIPL-03567"/>
    <s v="LEVIS"/>
    <s v="RM03062022-57-1"/>
    <x v="866"/>
    <s v="PCS"/>
    <n v="150"/>
    <x v="1830"/>
    <n v="1.7894772932368903E-3"/>
    <n v="13.768421593985533"/>
  </r>
  <r>
    <s v="Trims Raw Materials"/>
    <x v="32"/>
    <s v="CIPL-03567"/>
    <s v="LEVIS"/>
    <s v="RM03062022-57-1"/>
    <x v="866"/>
    <s v="PCS"/>
    <n v="900"/>
    <x v="1854"/>
    <n v="1.839184995826804E-3"/>
    <n v="84.905266496244124"/>
  </r>
  <r>
    <s v="Trims Raw Materials"/>
    <x v="32"/>
    <s v="CIPL-03567"/>
    <s v="LEVIS"/>
    <s v="RM03062022-57-1"/>
    <x v="866"/>
    <s v="PCS"/>
    <n v="931"/>
    <x v="2571"/>
    <n v="1.8392383875589092E-3"/>
    <n v="87.83233093881735"/>
  </r>
  <r>
    <s v="Trims Raw Materials"/>
    <x v="32"/>
    <s v="CIPL-03567"/>
    <s v="LEVIS"/>
    <s v="RM03062022-57-1"/>
    <x v="866"/>
    <s v="PCS"/>
    <n v="31"/>
    <x v="1830"/>
    <n v="1.7894772932368903E-3"/>
    <n v="2.8454737960903436"/>
  </r>
  <r>
    <s v="Trims Raw Materials"/>
    <x v="32"/>
    <s v="CIPL-03567"/>
    <s v="LEVIS"/>
    <s v="RM03062022-57-1"/>
    <x v="866"/>
    <s v="PCS"/>
    <n v="984"/>
    <x v="1839"/>
    <n v="1.9883081035965452E-3"/>
    <n v="100.35649517393901"/>
  </r>
  <r>
    <s v="Trims Raw Materials"/>
    <x v="32"/>
    <s v="CIPL-03567"/>
    <s v="LEVIS"/>
    <s v="RM03062022-57-1"/>
    <x v="866"/>
    <s v="PCS"/>
    <n v="828"/>
    <x v="1830"/>
    <n v="1.7894772932368903E-3"/>
    <n v="76.001687198800141"/>
  </r>
  <r>
    <s v="Trims Raw Materials"/>
    <x v="32"/>
    <s v="CIPL-03567"/>
    <s v="LEVIS"/>
    <s v="RM03062022-57-1"/>
    <x v="866"/>
    <s v="PCS"/>
    <n v="1226"/>
    <x v="2572"/>
    <n v="1.8391039065893001E-3"/>
    <n v="115.65474138947847"/>
  </r>
  <r>
    <s v="Trims Raw Materials"/>
    <x v="32"/>
    <s v="CIPL-03567"/>
    <s v="LEVIS"/>
    <s v="RM03062022-57-1"/>
    <x v="866"/>
    <s v="PCS"/>
    <n v="1120"/>
    <x v="1830"/>
    <n v="1.7894772932368903E-3"/>
    <n v="102.80421456842531"/>
  </r>
  <r>
    <s v="Trims Raw Materials"/>
    <x v="32"/>
    <s v="CIPL-03567"/>
    <s v="LEVIS"/>
    <s v="RM03062022-57-1"/>
    <x v="866"/>
    <s v="PCS"/>
    <n v="143"/>
    <x v="2573"/>
    <n v="1.8395326021386214E-3"/>
    <n v="13.49305316210582"/>
  </r>
  <r>
    <s v="Trims Raw Materials"/>
    <x v="32"/>
    <s v="CIPL-03567"/>
    <s v="LEVIS"/>
    <s v="RM03062022-57-1"/>
    <x v="866"/>
    <s v="PCS"/>
    <n v="101"/>
    <x v="2574"/>
    <n v="1.7894772932368912E-3"/>
    <n v="9.2707372066169302"/>
  </r>
  <r>
    <s v="Trims Raw Materials"/>
    <x v="32"/>
    <s v="CIPL-03567"/>
    <s v="LEVIS"/>
    <s v="RM03062022-57-1"/>
    <x v="866"/>
    <s v="PCS"/>
    <n v="600"/>
    <x v="1830"/>
    <n v="1.7894772932368903E-3"/>
    <n v="55.073686375942131"/>
  </r>
  <r>
    <s v="Trims Raw Materials"/>
    <x v="32"/>
    <s v="CIPL-03567"/>
    <s v="LEVIS"/>
    <s v="RM03062022-57-1"/>
    <x v="866"/>
    <s v="PCS"/>
    <n v="500"/>
    <x v="1854"/>
    <n v="1.839184995826804E-3"/>
    <n v="47.169592497913399"/>
  </r>
  <r>
    <s v="Trims Raw Materials"/>
    <x v="32"/>
    <s v="CIPL-03567"/>
    <s v="LEVIS"/>
    <s v="RM03062022-57-1"/>
    <x v="866"/>
    <s v="PCS"/>
    <n v="278"/>
    <x v="2575"/>
    <n v="1.9883081035965461E-3"/>
    <n v="28.352749652799851"/>
  </r>
  <r>
    <s v="Trims Raw Materials"/>
    <x v="32"/>
    <s v="CIPL-03567"/>
    <s v="LEVIS"/>
    <s v="RM03062022-57-1"/>
    <x v="866"/>
    <s v="PCS"/>
    <n v="333"/>
    <x v="2576"/>
    <n v="1.9883081035965422E-3"/>
    <n v="33.962106598497606"/>
  </r>
  <r>
    <s v="Trims Raw Materials"/>
    <x v="32"/>
    <s v="CIPL-03567"/>
    <s v="LEVIS"/>
    <s v="RM03062022-57-1"/>
    <x v="866"/>
    <s v="PCS"/>
    <n v="42"/>
    <x v="1839"/>
    <n v="1.9883081035965452E-3"/>
    <n v="4.2835089403510551"/>
  </r>
  <r>
    <s v="Trims Raw Materials"/>
    <x v="32"/>
    <s v="CIPL-03567"/>
    <s v="LEVIS"/>
    <s v="RM03062022-57-1"/>
    <x v="866"/>
    <s v="PCS"/>
    <n v="48"/>
    <x v="2577"/>
    <n v="1.9883081035965262E-3"/>
    <n v="4.8954387889725872"/>
  </r>
  <r>
    <s v="Trims Raw Materials"/>
    <x v="32"/>
    <s v="CIPL-03567"/>
    <s v="LEVIS"/>
    <s v="RM03062022-57-1"/>
    <x v="866"/>
    <s v="PCS"/>
    <n v="110"/>
    <x v="2578"/>
    <n v="1.7894772932368901E-3"/>
    <n v="10.096842502256056"/>
  </r>
  <r>
    <s v="Trims Raw Materials"/>
    <x v="32"/>
    <s v="CIPL-03567"/>
    <s v="LEVIS"/>
    <s v="RM03062022-57-1"/>
    <x v="866"/>
    <s v="PCS"/>
    <n v="1593"/>
    <x v="2579"/>
    <n v="1.8391537919959253E-3"/>
    <n v="150.27977199064949"/>
  </r>
  <r>
    <s v="Trims Raw Materials"/>
    <x v="32"/>
    <s v="CIPL-03567"/>
    <s v="LEVIS"/>
    <s v="RM03062022-57-1"/>
    <x v="866"/>
    <s v="PCS"/>
    <n v="1300"/>
    <x v="1839"/>
    <n v="1.9883081035965452E-3"/>
    <n v="132.58480053467551"/>
  </r>
  <r>
    <s v="Trims Raw Materials"/>
    <x v="32"/>
    <s v="CIPL-03567"/>
    <s v="LEVIS"/>
    <s v="RM03062022-57-1"/>
    <x v="866"/>
    <s v="PCS"/>
    <n v="424"/>
    <x v="2580"/>
    <n v="1.9883081035965439E-3"/>
    <n v="43.243042635924915"/>
  </r>
  <r>
    <s v="Trims Raw Materials"/>
    <x v="32"/>
    <s v="CIPL-03567"/>
    <s v="LEVIS"/>
    <s v="RM03062022-57-1"/>
    <x v="866"/>
    <s v="PCS"/>
    <n v="1967"/>
    <x v="1863"/>
    <n v="1.9883081035965452E-3"/>
    <n v="200.61100203977443"/>
  </r>
  <r>
    <s v="Trims Raw Materials"/>
    <x v="32"/>
    <s v="CIPL-03567"/>
    <s v="LEVIS"/>
    <s v="RM03062022-57-1"/>
    <x v="866"/>
    <s v="PCS"/>
    <n v="1450"/>
    <x v="1830"/>
    <n v="1.7894772932368903E-3"/>
    <n v="133.09474207519349"/>
  </r>
  <r>
    <s v="Trims Raw Materials"/>
    <x v="32"/>
    <s v="CIPL-03567"/>
    <s v="LEVIS"/>
    <s v="RM03062022-57-1"/>
    <x v="866"/>
    <s v="PCS"/>
    <n v="1150"/>
    <x v="1830"/>
    <n v="1.7894772932368903E-3"/>
    <n v="105.55789888722242"/>
  </r>
  <r>
    <s v="Trims Raw Materials"/>
    <x v="32"/>
    <s v="CIPL-03567"/>
    <s v="LEVIS"/>
    <s v="RM03062022-57-1"/>
    <x v="866"/>
    <s v="PCS"/>
    <n v="791"/>
    <x v="1830"/>
    <n v="1.7894772932368903E-3"/>
    <n v="72.605476538950384"/>
  </r>
  <r>
    <s v="Trims Raw Materials"/>
    <x v="32"/>
    <s v="CIPL-03567"/>
    <s v="LEVIS"/>
    <s v="RM03062022-57-1"/>
    <x v="866"/>
    <s v="PCS"/>
    <n v="800"/>
    <x v="1839"/>
    <n v="1.9883081035965452E-3"/>
    <n v="81.590646482877233"/>
  </r>
  <r>
    <s v="Trims Raw Materials"/>
    <x v="32"/>
    <s v="CIPL-03567"/>
    <s v="LEVIS"/>
    <s v="RM03062022-57-1"/>
    <x v="866"/>
    <s v="PCS"/>
    <n v="4000"/>
    <x v="1830"/>
    <n v="1.7894772932368903E-3"/>
    <n v="367.15790917294754"/>
  </r>
  <r>
    <s v="Trims Raw Materials"/>
    <x v="32"/>
    <s v="CIPL-03567"/>
    <s v="LEVIS"/>
    <s v="RM03062022-57-1"/>
    <x v="866"/>
    <s v="PCS"/>
    <n v="993"/>
    <x v="1840"/>
    <n v="1.7894772932368908E-3"/>
    <n v="91.146950952184241"/>
  </r>
  <r>
    <s v="Trims Raw Materials"/>
    <x v="32"/>
    <s v="CIPL-03567"/>
    <s v="LEVIS"/>
    <s v="RM03062022-57-1"/>
    <x v="866"/>
    <s v="PCS"/>
    <n v="693"/>
    <x v="1830"/>
    <n v="1.7894772932368903E-3"/>
    <n v="63.610107764213161"/>
  </r>
  <r>
    <s v="Trims Raw Materials"/>
    <x v="32"/>
    <s v="CIPL-03567"/>
    <s v="LEVIS"/>
    <s v="RM03062022-57-1"/>
    <x v="866"/>
    <s v="PCS"/>
    <n v="300"/>
    <x v="1854"/>
    <n v="1.839184995826804E-3"/>
    <n v="28.30175549874804"/>
  </r>
  <r>
    <s v="Trims Raw Materials"/>
    <x v="32"/>
    <s v="CIPL-03567"/>
    <s v="LEVIS"/>
    <s v="RM03062022-57-1"/>
    <x v="866"/>
    <s v="PCS"/>
    <n v="590"/>
    <x v="2581"/>
    <n v="1.8390164951400587E-3"/>
    <n v="55.655019732132637"/>
  </r>
  <r>
    <s v="Trims Raw Materials"/>
    <x v="32"/>
    <s v="CIPL-03567"/>
    <s v="LEVIS"/>
    <s v="RM03062022-57-1"/>
    <x v="866"/>
    <s v="PCS"/>
    <n v="800"/>
    <x v="1830"/>
    <n v="1.7894772932368903E-3"/>
    <n v="73.431581834589508"/>
  </r>
  <r>
    <s v="Trims Raw Materials"/>
    <x v="32"/>
    <s v="CIPL-03567"/>
    <s v="LEVIS"/>
    <s v="RM03062022-57-1"/>
    <x v="866"/>
    <s v="PCS"/>
    <n v="2800"/>
    <x v="1830"/>
    <n v="1.7894772932368903E-3"/>
    <n v="257.01053642106331"/>
  </r>
  <r>
    <s v="Trims Raw Materials"/>
    <x v="32"/>
    <s v="CIPL-03567"/>
    <s v="LEVIS"/>
    <s v="RM03062022-57-1"/>
    <x v="866"/>
    <s v="PCS"/>
    <n v="1325"/>
    <x v="2582"/>
    <n v="1.8391474805795663E-3"/>
    <n v="124.99687041176792"/>
  </r>
  <r>
    <s v="Trims Raw Materials"/>
    <x v="32"/>
    <s v="CIPL-03567"/>
    <s v="LEVIS"/>
    <s v="RM04132022-3-1"/>
    <x v="857"/>
    <s v="PCS"/>
    <n v="200"/>
    <x v="1858"/>
    <n v="2.4615254322525228E-3"/>
    <n v="25.252305086450505"/>
  </r>
  <r>
    <s v="Trims Raw Materials"/>
    <x v="32"/>
    <s v="CIPL-03567"/>
    <s v="LEVIS"/>
    <s v="RM04132022-3-1"/>
    <x v="857"/>
    <s v="PCS"/>
    <n v="870"/>
    <x v="1849"/>
    <n v="2.0877235087763723E-3"/>
    <n v="93.166319452635435"/>
  </r>
  <r>
    <s v="Trims Raw Materials"/>
    <x v="32"/>
    <s v="CIPL-03567"/>
    <s v="LEVIS"/>
    <s v="RM04132022-3-1"/>
    <x v="857"/>
    <s v="PCS"/>
    <n v="280"/>
    <x v="2583"/>
    <n v="2.2127028752881549E-3"/>
    <n v="31.779556805080684"/>
  </r>
  <r>
    <s v="Trims Raw Materials"/>
    <x v="32"/>
    <s v="CIPL-03567"/>
    <s v="LEVIS"/>
    <s v="RM04132022-3-1"/>
    <x v="857"/>
    <s v="PCS"/>
    <n v="280"/>
    <x v="2583"/>
    <n v="2.2127028752881549E-3"/>
    <n v="31.779556805080684"/>
  </r>
  <r>
    <s v="Trims Raw Materials"/>
    <x v="32"/>
    <s v="CIPL-03567"/>
    <s v="LEVIS"/>
    <s v="RM04132022-3-1"/>
    <x v="857"/>
    <s v="PCS"/>
    <n v="870"/>
    <x v="1849"/>
    <n v="2.0877235087763723E-3"/>
    <n v="93.166319452635435"/>
  </r>
  <r>
    <s v="Trims Raw Materials"/>
    <x v="32"/>
    <s v="CIPL-03567"/>
    <s v="LEVIS"/>
    <s v="RM04132022-3-1"/>
    <x v="857"/>
    <s v="PCS"/>
    <n v="980"/>
    <x v="2584"/>
    <n v="2.2129057638701549E-3"/>
    <n v="111.23864764859275"/>
  </r>
  <r>
    <s v="Trims Raw Materials"/>
    <x v="32"/>
    <s v="CIPL-03567"/>
    <s v="LEVIS"/>
    <s v="RM04132022-3-1"/>
    <x v="857"/>
    <s v="PCS"/>
    <n v="980"/>
    <x v="2584"/>
    <n v="2.2129057638701549E-3"/>
    <n v="111.23864764859275"/>
  </r>
  <r>
    <s v="Trims Raw Materials"/>
    <x v="32"/>
    <s v="CIPL-03567"/>
    <s v="LEVIS"/>
    <s v="RM04132022-3-1"/>
    <x v="857"/>
    <s v="PCS"/>
    <n v="200"/>
    <x v="324"/>
    <n v="2.7836313450351632E-3"/>
    <n v="28.556726269007036"/>
  </r>
  <r>
    <s v="Trims Raw Materials"/>
    <x v="32"/>
    <s v="CIPL-03567"/>
    <s v="LEVIS"/>
    <s v="RM04132022-3-1"/>
    <x v="857"/>
    <s v="PCS"/>
    <n v="320"/>
    <x v="2585"/>
    <n v="2.8252615459542153E-3"/>
    <n v="46.374083694705348"/>
  </r>
  <r>
    <s v="Trims Raw Materials"/>
    <x v="32"/>
    <s v="CIPL-03567"/>
    <s v="LEVIS"/>
    <s v="RM04132022-3-1"/>
    <x v="857"/>
    <s v="PCS"/>
    <n v="320"/>
    <x v="1843"/>
    <n v="2.3362620217259405E-3"/>
    <n v="38.347603846952303"/>
  </r>
  <r>
    <s v="Trims Raw Materials"/>
    <x v="32"/>
    <s v="CIPL-03567"/>
    <s v="LEVIS"/>
    <s v="RM04132022-3-1"/>
    <x v="857"/>
    <s v="PCS"/>
    <n v="170"/>
    <x v="2586"/>
    <n v="2.7941576820542033E-3"/>
    <n v="24.365006805949214"/>
  </r>
  <r>
    <s v="Trims Raw Materials"/>
    <x v="32"/>
    <s v="CIPL-03567"/>
    <s v="LEVIS"/>
    <s v="RM04132022-3-1"/>
    <x v="857"/>
    <s v="PCS"/>
    <n v="170"/>
    <x v="2587"/>
    <n v="2.3368468182269979E-3"/>
    <n v="20.377263959098592"/>
  </r>
  <r>
    <s v="Trims Raw Materials"/>
    <x v="32"/>
    <s v="CIPL-03552"/>
    <s v="LEVIS"/>
    <s v="RM03052022-20-1"/>
    <x v="874"/>
    <s v="PCS"/>
    <n v="8000"/>
    <x v="2095"/>
    <n v="2.7219937938236698E-3"/>
    <n v="1116.9759503505893"/>
  </r>
  <r>
    <s v="Trims Raw Materials"/>
    <x v="32"/>
    <s v="CIPL-03552"/>
    <s v="LEVIS"/>
    <s v="RM03052022-20-1"/>
    <x v="874"/>
    <s v="PCS"/>
    <n v="650"/>
    <x v="2263"/>
    <n v="2.948813864410876E-3"/>
    <n v="98.316729011867068"/>
  </r>
  <r>
    <s v="Trims Raw Materials"/>
    <x v="32"/>
    <s v="CIPL-03552"/>
    <s v="LEVIS"/>
    <s v="RM03052022-20-1"/>
    <x v="874"/>
    <s v="PCS"/>
    <n v="750"/>
    <x v="1952"/>
    <n v="2.8353273557286734E-3"/>
    <n v="109.0764955167965"/>
  </r>
  <r>
    <s v="Trims Raw Materials"/>
    <x v="32"/>
    <s v="CIPL-03552"/>
    <s v="LEVIS"/>
    <s v="RM03052022-20-1"/>
    <x v="874"/>
    <s v="PCS"/>
    <n v="350"/>
    <x v="2121"/>
    <n v="2.8353273557286725E-3"/>
    <n v="50.902364574505029"/>
  </r>
  <r>
    <s v="Trims Raw Materials"/>
    <x v="32"/>
    <s v="CIPL-03552"/>
    <s v="LEVIS"/>
    <s v="RM03052022-20-1"/>
    <x v="874"/>
    <s v="PCS"/>
    <n v="650"/>
    <x v="1932"/>
    <n v="3.0619944795386793E-3"/>
    <n v="102.09029641170014"/>
  </r>
  <r>
    <s v="Trims Raw Materials"/>
    <x v="32"/>
    <s v="CIPL-03552"/>
    <s v="LEVIS"/>
    <s v="RM03052022-20-1"/>
    <x v="874"/>
    <s v="PCS"/>
    <n v="800"/>
    <x v="2095"/>
    <n v="2.7219937938236698E-3"/>
    <n v="111.69759503505894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52"/>
    <s v="LEVIS"/>
    <s v="RM03052022-20-1"/>
    <x v="874"/>
    <s v="PCS"/>
    <n v="450"/>
    <x v="2588"/>
    <n v="3.1755489645663043E-3"/>
    <n v="73.298997034054835"/>
  </r>
  <r>
    <s v="Trims Raw Materials"/>
    <x v="32"/>
    <s v="CIPL-03552"/>
    <s v="LEVIS"/>
    <s v="RM03052022-20-1"/>
    <x v="874"/>
    <s v="PCS"/>
    <n v="350"/>
    <x v="2118"/>
    <n v="2.9489449616484755E-3"/>
    <n v="52.942130736576956"/>
  </r>
  <r>
    <s v="Trims Raw Materials"/>
    <x v="32"/>
    <s v="CIPL-03552"/>
    <s v="LEVIS"/>
    <s v="RM03052022-20-1"/>
    <x v="874"/>
    <s v="PCS"/>
    <n v="200"/>
    <x v="1951"/>
    <n v="3.1753280414436825E-3"/>
    <n v="32.575065608288739"/>
  </r>
  <r>
    <s v="Trims Raw Materials"/>
    <x v="32"/>
    <s v="CIPL-03552"/>
    <s v="LEVIS"/>
    <s v="RM03052022-20-1"/>
    <x v="874"/>
    <s v="PCS"/>
    <n v="350"/>
    <x v="2121"/>
    <n v="2.8353273557286725E-3"/>
    <n v="50.902364574505029"/>
  </r>
  <r>
    <s v="Trims Raw Materials"/>
    <x v="32"/>
    <s v="CIPL-03552"/>
    <s v="LEVIS"/>
    <s v="RM03052022-20-1"/>
    <x v="874"/>
    <s v="PCS"/>
    <n v="3200"/>
    <x v="2095"/>
    <n v="2.7219937938236698E-3"/>
    <n v="446.79038014023575"/>
  </r>
  <r>
    <s v="Trims Raw Materials"/>
    <x v="32"/>
    <s v="CIPL-03552"/>
    <s v="LEVIS"/>
    <s v="RM03052022-20-1"/>
    <x v="874"/>
    <s v="PCS"/>
    <n v="1300"/>
    <x v="2095"/>
    <n v="2.7219937938236698E-3"/>
    <n v="181.50859193197078"/>
  </r>
  <r>
    <s v="Trims Raw Materials"/>
    <x v="32"/>
    <s v="CIPL-03552"/>
    <s v="LEVIS"/>
    <s v="RM03052022-20-1"/>
    <x v="874"/>
    <s v="PCS"/>
    <n v="1500"/>
    <x v="1938"/>
    <n v="2.6086602319186671E-3"/>
    <n v="200.71299034787802"/>
  </r>
  <r>
    <s v="Trims Raw Materials"/>
    <x v="32"/>
    <s v="CIPL-03552"/>
    <s v="LEVIS"/>
    <s v="RM03052022-20-1"/>
    <x v="874"/>
    <s v="PCS"/>
    <n v="1400"/>
    <x v="2095"/>
    <n v="2.7219937938236698E-3"/>
    <n v="195.47079131135314"/>
  </r>
  <r>
    <s v="Trims Raw Materials"/>
    <x v="32"/>
    <s v="CIPL-03552"/>
    <s v="LEVIS"/>
    <s v="RM03052022-20-1"/>
    <x v="874"/>
    <s v="PCS"/>
    <n v="2000"/>
    <x v="2095"/>
    <n v="2.7219937938236698E-3"/>
    <n v="279.24398758764733"/>
  </r>
  <r>
    <s v="Trims Raw Materials"/>
    <x v="32"/>
    <s v="CIPL-03552"/>
    <s v="LEVIS"/>
    <s v="RM03052022-20-1"/>
    <x v="874"/>
    <s v="PCS"/>
    <n v="15500"/>
    <x v="2095"/>
    <n v="2.7219937938236698E-3"/>
    <n v="2164.1409038042671"/>
  </r>
  <r>
    <s v="Trims Raw Materials"/>
    <x v="32"/>
    <s v="CIPL-03552"/>
    <s v="LEVIS"/>
    <s v="RM03052022-20-1"/>
    <x v="874"/>
    <s v="PCS"/>
    <n v="800"/>
    <x v="2589"/>
    <n v="2.9486609176336762E-3"/>
    <n v="120.99892873410694"/>
  </r>
  <r>
    <s v="Trims Raw Materials"/>
    <x v="32"/>
    <s v="CIPL-03552"/>
    <s v="LEVIS"/>
    <s v="RM03052022-20-1"/>
    <x v="874"/>
    <s v="PCS"/>
    <n v="200"/>
    <x v="1811"/>
    <n v="2.6086602319186666E-3"/>
    <n v="26.761732046383731"/>
  </r>
  <r>
    <s v="Trims Raw Materials"/>
    <x v="32"/>
    <s v="CIPL-03552"/>
    <s v="LEVIS"/>
    <s v="RM03052022-20-1"/>
    <x v="874"/>
    <s v="PCS"/>
    <n v="250"/>
    <x v="2590"/>
    <n v="3.065971095745872E-3"/>
    <n v="39.316492773936467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52"/>
    <s v="LEVIS"/>
    <s v="RM03052022-20-1"/>
    <x v="874"/>
    <s v="PCS"/>
    <n v="800"/>
    <x v="1811"/>
    <n v="2.6086602319186666E-3"/>
    <n v="107.04692818553492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52"/>
    <s v="LEVIS"/>
    <s v="RM03052022-20-1"/>
    <x v="874"/>
    <s v="PCS"/>
    <n v="4500"/>
    <x v="2095"/>
    <n v="2.7219937938236698E-3"/>
    <n v="628.29897207220654"/>
  </r>
  <r>
    <s v="Trims Raw Materials"/>
    <x v="32"/>
    <s v="CIPL-03552"/>
    <s v="LEVIS"/>
    <s v="RM03052022-20-1"/>
    <x v="874"/>
    <s v="PCS"/>
    <n v="300"/>
    <x v="1938"/>
    <n v="2.6086602319186671E-3"/>
    <n v="40.142598069575605"/>
  </r>
  <r>
    <s v="Trims Raw Materials"/>
    <x v="32"/>
    <s v="CIPL-03552"/>
    <s v="LEVIS"/>
    <s v="RM03052022-20-1"/>
    <x v="874"/>
    <s v="PCS"/>
    <n v="1500"/>
    <x v="1938"/>
    <n v="2.6086602319186671E-3"/>
    <n v="200.71299034787802"/>
  </r>
  <r>
    <s v="Trims Raw Materials"/>
    <x v="32"/>
    <s v="CIPL-03552"/>
    <s v="LEVIS"/>
    <s v="RM03052022-20-1"/>
    <x v="874"/>
    <s v="PCS"/>
    <n v="600"/>
    <x v="2095"/>
    <n v="2.7219937938236698E-3"/>
    <n v="83.7731962762942"/>
  </r>
  <r>
    <s v="Trims Raw Materials"/>
    <x v="32"/>
    <s v="CIPL-03552"/>
    <s v="LEVIS"/>
    <s v="RM03052022-20-1"/>
    <x v="874"/>
    <s v="PCS"/>
    <n v="800"/>
    <x v="2095"/>
    <n v="2.7219937938236698E-3"/>
    <n v="111.69759503505894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52"/>
    <s v="LEVIS"/>
    <s v="RM03052022-20-1"/>
    <x v="874"/>
    <s v="PCS"/>
    <n v="250"/>
    <x v="2089"/>
    <n v="2.9490585792543949E-3"/>
    <n v="37.817264644813598"/>
  </r>
  <r>
    <s v="Trims Raw Materials"/>
    <x v="32"/>
    <s v="CIPL-03552"/>
    <s v="LEVIS"/>
    <s v="RM03052022-20-1"/>
    <x v="874"/>
    <s v="PCS"/>
    <n v="350"/>
    <x v="2121"/>
    <n v="2.8353273557286725E-3"/>
    <n v="50.902364574505029"/>
  </r>
  <r>
    <s v="Trims Raw Materials"/>
    <x v="32"/>
    <s v="CIPL-03552"/>
    <s v="LEVIS"/>
    <s v="RM03052022-20-1"/>
    <x v="874"/>
    <s v="PCS"/>
    <n v="600"/>
    <x v="2095"/>
    <n v="2.7219937938236698E-3"/>
    <n v="83.7731962762942"/>
  </r>
  <r>
    <s v="Trims Raw Materials"/>
    <x v="32"/>
    <s v="CIPL-03552"/>
    <s v="LEVIS"/>
    <s v="RM03052022-20-1"/>
    <x v="874"/>
    <s v="PCS"/>
    <n v="15500"/>
    <x v="2095"/>
    <n v="2.7219937938236698E-3"/>
    <n v="2164.1409038042671"/>
  </r>
  <r>
    <s v="Trims Raw Materials"/>
    <x v="32"/>
    <s v="CIPL-03552"/>
    <s v="LEVIS"/>
    <s v="RM03052022-20-1"/>
    <x v="874"/>
    <s v="PCS"/>
    <n v="950"/>
    <x v="2591"/>
    <n v="2.9487655654286018E-3"/>
    <n v="143.69132728715715"/>
  </r>
  <r>
    <s v="Trims Raw Materials"/>
    <x v="32"/>
    <s v="CIPL-03552"/>
    <s v="LEVIS"/>
    <s v="RM03052022-20-1"/>
    <x v="874"/>
    <s v="PCS"/>
    <n v="18000"/>
    <x v="2095"/>
    <n v="2.7219937938236698E-3"/>
    <n v="2513.1958882888262"/>
  </r>
  <r>
    <s v="Trims Raw Materials"/>
    <x v="32"/>
    <s v="CIPL-03552"/>
    <s v="LEVIS"/>
    <s v="RM03052022-20-1"/>
    <x v="874"/>
    <s v="PCS"/>
    <n v="350"/>
    <x v="2118"/>
    <n v="2.9489449616484755E-3"/>
    <n v="52.942130736576956"/>
  </r>
  <r>
    <s v="Trims Raw Materials"/>
    <x v="32"/>
    <s v="CIPL-03552"/>
    <s v="LEVIS"/>
    <s v="RM03052022-20-1"/>
    <x v="874"/>
    <s v="PCS"/>
    <n v="12500"/>
    <x v="2095"/>
    <n v="2.7219937938236698E-3"/>
    <n v="1745.274922422796"/>
  </r>
  <r>
    <s v="Trims Raw Materials"/>
    <x v="32"/>
    <s v="CIPL-03552"/>
    <s v="LEVIS"/>
    <s v="RM03052022-20-1"/>
    <x v="874"/>
    <s v="PCS"/>
    <n v="850"/>
    <x v="2592"/>
    <n v="2.9487778769338876E-3"/>
    <n v="128.56646119539383"/>
  </r>
  <r>
    <s v="Trims Raw Materials"/>
    <x v="32"/>
    <s v="CIPL-03552"/>
    <s v="LEVIS"/>
    <s v="RM03052022-20-1"/>
    <x v="874"/>
    <s v="PCS"/>
    <n v="19000"/>
    <x v="2095"/>
    <n v="2.7219937938236698E-3"/>
    <n v="2652.8178820826497"/>
  </r>
  <r>
    <s v="Trims Raw Materials"/>
    <x v="32"/>
    <s v="CIPL-03552"/>
    <s v="LEVIS"/>
    <s v="RM03052022-20-1"/>
    <x v="874"/>
    <s v="PCS"/>
    <n v="1000"/>
    <x v="1952"/>
    <n v="2.8353273557286734E-3"/>
    <n v="145.43532735572867"/>
  </r>
  <r>
    <s v="Trims Raw Materials"/>
    <x v="32"/>
    <s v="CIPL-03552"/>
    <s v="LEVIS"/>
    <s v="RM03052022-20-1"/>
    <x v="874"/>
    <s v="PCS"/>
    <n v="350"/>
    <x v="2121"/>
    <n v="2.8353273557286725E-3"/>
    <n v="50.902364574505029"/>
  </r>
  <r>
    <s v="Trims Raw Materials"/>
    <x v="32"/>
    <s v="CIPL-03552"/>
    <s v="LEVIS"/>
    <s v="RM03052022-20-1"/>
    <x v="874"/>
    <s v="PCS"/>
    <n v="12500"/>
    <x v="2095"/>
    <n v="2.7219937938236698E-3"/>
    <n v="1745.274922422796"/>
  </r>
  <r>
    <s v="Trims Raw Materials"/>
    <x v="32"/>
    <s v="CIPL-03552"/>
    <s v="LEVIS"/>
    <s v="RM03052022-20-1"/>
    <x v="874"/>
    <s v="PCS"/>
    <n v="250"/>
    <x v="2089"/>
    <n v="2.9490585792543949E-3"/>
    <n v="37.817264644813598"/>
  </r>
  <r>
    <s v="Trims Raw Materials"/>
    <x v="32"/>
    <s v="CIPL-03552"/>
    <s v="LEVIS"/>
    <s v="RM03052022-20-1"/>
    <x v="874"/>
    <s v="PCS"/>
    <n v="200"/>
    <x v="1951"/>
    <n v="3.1753280414436825E-3"/>
    <n v="32.575065608288739"/>
  </r>
  <r>
    <s v="Trims Raw Materials"/>
    <x v="32"/>
    <s v="CIPL-03552"/>
    <s v="LEVIS"/>
    <s v="RM03052022-20-1"/>
    <x v="874"/>
    <s v="PCS"/>
    <n v="850"/>
    <x v="1932"/>
    <n v="3.0619944795386793E-3"/>
    <n v="133.50269530760787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52"/>
    <s v="LEVIS"/>
    <s v="RM03052022-20-1"/>
    <x v="874"/>
    <s v="PCS"/>
    <n v="850"/>
    <x v="1932"/>
    <n v="3.0619944795386793E-3"/>
    <n v="133.50269530760787"/>
  </r>
  <r>
    <s v="Trims Raw Materials"/>
    <x v="32"/>
    <s v="CIPL-03552"/>
    <s v="LEVIS"/>
    <s v="RM03052022-20-1"/>
    <x v="874"/>
    <s v="PCS"/>
    <n v="850"/>
    <x v="1995"/>
    <n v="3.1754450007438939E-3"/>
    <n v="138.4491282506323"/>
  </r>
  <r>
    <s v="Trims Raw Materials"/>
    <x v="32"/>
    <s v="CIPL-03552"/>
    <s v="LEVIS"/>
    <s v="RM03052022-20-1"/>
    <x v="874"/>
    <s v="PCS"/>
    <n v="6500"/>
    <x v="2095"/>
    <n v="2.7219937938236698E-3"/>
    <n v="907.54295965985386"/>
  </r>
  <r>
    <s v="Trims Raw Materials"/>
    <x v="32"/>
    <s v="CIPL-03552"/>
    <s v="LEVIS"/>
    <s v="RM03052022-20-1"/>
    <x v="874"/>
    <s v="PCS"/>
    <n v="350"/>
    <x v="2593"/>
    <n v="2.9506492257372727E-3"/>
    <n v="52.972727229008044"/>
  </r>
  <r>
    <s v="Trims Raw Materials"/>
    <x v="32"/>
    <s v="CIPL-03552"/>
    <s v="LEVIS"/>
    <s v="RM03052022-20-1"/>
    <x v="874"/>
    <s v="PCS"/>
    <n v="2800"/>
    <x v="2095"/>
    <n v="2.7219937938236698E-3"/>
    <n v="390.94158262270628"/>
  </r>
  <r>
    <s v="Trims Raw Materials"/>
    <x v="32"/>
    <s v="CIPL-03552"/>
    <s v="LEVIS"/>
    <s v="RM03052022-20-1"/>
    <x v="874"/>
    <s v="PCS"/>
    <n v="200"/>
    <x v="1951"/>
    <n v="3.1753280414436825E-3"/>
    <n v="32.575065608288739"/>
  </r>
  <r>
    <s v="Trims Raw Materials"/>
    <x v="32"/>
    <s v="CIPL-03552"/>
    <s v="LEVIS"/>
    <s v="RM03052022-20-1"/>
    <x v="874"/>
    <s v="PCS"/>
    <n v="1500"/>
    <x v="1938"/>
    <n v="2.6086602319186671E-3"/>
    <n v="200.71299034787802"/>
  </r>
  <r>
    <s v="Trims Raw Materials"/>
    <x v="32"/>
    <s v="CIPL-03552"/>
    <s v="LEVIS"/>
    <s v="RM03052022-20-1"/>
    <x v="874"/>
    <s v="PCS"/>
    <n v="250"/>
    <x v="2089"/>
    <n v="2.9490585792543949E-3"/>
    <n v="37.817264644813598"/>
  </r>
  <r>
    <s v="Trims Raw Materials"/>
    <x v="32"/>
    <s v="CIPL-03552"/>
    <s v="LEVIS"/>
    <s v="RM03052022-20-1"/>
    <x v="874"/>
    <s v="PCS"/>
    <n v="250"/>
    <x v="2089"/>
    <n v="2.9490585792543949E-3"/>
    <n v="37.817264644813598"/>
  </r>
  <r>
    <s v="Trims Raw Materials"/>
    <x v="32"/>
    <s v="CIPL-03552"/>
    <s v="LEVIS"/>
    <s v="RM03052022-20-1"/>
    <x v="874"/>
    <s v="PCS"/>
    <n v="350"/>
    <x v="2118"/>
    <n v="2.9489449616484755E-3"/>
    <n v="52.942130736576956"/>
  </r>
  <r>
    <s v="Trims Raw Materials"/>
    <x v="32"/>
    <s v="CIPL-03552"/>
    <s v="LEVIS"/>
    <s v="RM03052022-20-1"/>
    <x v="874"/>
    <s v="PCS"/>
    <n v="200"/>
    <x v="1951"/>
    <n v="3.1753280414436825E-3"/>
    <n v="32.575065608288739"/>
  </r>
  <r>
    <s v="Trims Raw Materials"/>
    <x v="32"/>
    <s v="CIPL-03552"/>
    <s v="LEVIS"/>
    <s v="RM03052022-20-1"/>
    <x v="874"/>
    <s v="PCS"/>
    <n v="500"/>
    <x v="1811"/>
    <n v="2.6086602319186666E-3"/>
    <n v="66.904330115959326"/>
  </r>
  <r>
    <s v="Trims Raw Materials"/>
    <x v="32"/>
    <s v="CIPL-03552"/>
    <s v="LEVIS"/>
    <s v="RM03052022-20-1"/>
    <x v="874"/>
    <s v="PCS"/>
    <n v="200"/>
    <x v="1811"/>
    <n v="2.6086602319186666E-3"/>
    <n v="26.761732046383731"/>
  </r>
  <r>
    <s v="Trims Raw Materials"/>
    <x v="32"/>
    <s v="CIPL-03552"/>
    <s v="LEVIS"/>
    <s v="RM03052022-20-1"/>
    <x v="874"/>
    <s v="PCS"/>
    <n v="550"/>
    <x v="1932"/>
    <n v="3.0619944795386793E-3"/>
    <n v="86.384096963746273"/>
  </r>
  <r>
    <s v="Trims Raw Materials"/>
    <x v="32"/>
    <s v="CIPL-03552"/>
    <s v="LEVIS"/>
    <s v="RM03052022-20-1"/>
    <x v="874"/>
    <s v="PCS"/>
    <n v="3000"/>
    <x v="1938"/>
    <n v="2.6086602319186671E-3"/>
    <n v="401.42598069575604"/>
  </r>
  <r>
    <s v="Trims Raw Materials"/>
    <x v="32"/>
    <s v="CIPL-03552"/>
    <s v="LEVIS"/>
    <s v="RM03052022-20-1"/>
    <x v="874"/>
    <s v="PCS"/>
    <n v="250"/>
    <x v="1932"/>
    <n v="3.0619944795386793E-3"/>
    <n v="39.265498619884667"/>
  </r>
  <r>
    <s v="Trims Raw Materials"/>
    <x v="32"/>
    <s v="CIPL-03583"/>
    <s v="UNIQLO"/>
    <s v="RM01312022-9-1"/>
    <x v="895"/>
    <s v="PCS"/>
    <n v="1540"/>
    <x v="14"/>
    <n v="0"/>
    <n v="0"/>
  </r>
  <r>
    <s v="Trims Raw Materials"/>
    <x v="32"/>
    <s v="CIPL-03583"/>
    <s v="UNIQLO"/>
    <s v="RM01312022-9-1"/>
    <x v="895"/>
    <s v="PCS"/>
    <n v="109"/>
    <x v="14"/>
    <n v="0"/>
    <n v="0"/>
  </r>
  <r>
    <s v="Trims Raw Materials"/>
    <x v="32"/>
    <s v="CIPL-03583"/>
    <s v="UNIQLO"/>
    <s v="RM01312022-9-1"/>
    <x v="895"/>
    <s v="PCS"/>
    <n v="453"/>
    <x v="14"/>
    <n v="0"/>
    <n v="0"/>
  </r>
  <r>
    <s v="Trims Raw Materials"/>
    <x v="32"/>
    <s v="CIPL-03583"/>
    <s v="UNIQLO"/>
    <s v="RM01312022-9-1"/>
    <x v="895"/>
    <s v="PCS"/>
    <n v="30"/>
    <x v="14"/>
    <n v="0"/>
    <n v="0"/>
  </r>
  <r>
    <s v="Trims Raw Materials"/>
    <x v="32"/>
    <s v="CIPL-03583"/>
    <s v="UNIQLO"/>
    <s v="RM01312022-9-1"/>
    <x v="895"/>
    <s v="PCS"/>
    <n v="10"/>
    <x v="14"/>
    <n v="0"/>
    <n v="0"/>
  </r>
  <r>
    <s v="Trims Raw Materials"/>
    <x v="33"/>
    <s v="CIPL-02923"/>
    <s v="LEVIS"/>
    <s v="RM04152019-22-1"/>
    <x v="896"/>
    <s v="PCS"/>
    <n v="710"/>
    <x v="2594"/>
    <n v="2.0300345694325849E-3"/>
    <n v="73.931324544297127"/>
  </r>
  <r>
    <s v="Trims Raw Materials"/>
    <x v="33"/>
    <s v="CIPL-02923"/>
    <s v="LEVIS"/>
    <s v="RM04152019-22-1"/>
    <x v="896"/>
    <s v="PCS"/>
    <n v="710"/>
    <x v="2594"/>
    <n v="2.0300345694325849E-3"/>
    <n v="73.931324544297127"/>
  </r>
  <r>
    <s v="Trims Raw Materials"/>
    <x v="33"/>
    <s v="CIPL-02923"/>
    <s v="LEVIS"/>
    <s v="RM04152019-22-1"/>
    <x v="896"/>
    <s v="PCS"/>
    <n v="710"/>
    <x v="2594"/>
    <n v="2.0300345694325849E-3"/>
    <n v="73.931324544297127"/>
  </r>
  <r>
    <s v="Trims Raw Materials"/>
    <x v="33"/>
    <s v="CIPL-02923"/>
    <s v="LEVIS"/>
    <s v="RM04152019-22-2"/>
    <x v="897"/>
    <s v="PCS"/>
    <n v="352"/>
    <x v="2595"/>
    <n v="1.182817377537263E-3"/>
    <n v="21.356351716893119"/>
  </r>
  <r>
    <s v="Trims Raw Materials"/>
    <x v="33"/>
    <s v="CIPL-02923"/>
    <s v="LEVIS"/>
    <s v="RM04152019-22-2"/>
    <x v="897"/>
    <s v="PCS"/>
    <n v="352"/>
    <x v="2595"/>
    <n v="1.182817377537263E-3"/>
    <n v="21.356351716893119"/>
  </r>
  <r>
    <s v="Trims Raw Materials"/>
    <x v="33"/>
    <s v="CIPL-02923"/>
    <s v="LEVIS"/>
    <s v="RM04152019-22-2"/>
    <x v="897"/>
    <s v="PCS"/>
    <n v="349"/>
    <x v="2596"/>
    <n v="1.1832996937449925E-3"/>
    <n v="21.182971593116999"/>
  </r>
  <r>
    <s v="Trims Raw Materials"/>
    <x v="33"/>
    <s v="CIPL-02923"/>
    <s v="LEVIS"/>
    <s v="RM04152019-22-2"/>
    <x v="897"/>
    <s v="PCS"/>
    <n v="349"/>
    <x v="2596"/>
    <n v="1.1832996937449925E-3"/>
    <n v="21.182971593116999"/>
  </r>
  <r>
    <s v="Trims Raw Materials"/>
    <x v="33"/>
    <s v="CIPL-02923"/>
    <s v="LEVIS"/>
    <s v="RM04152019-22-2"/>
    <x v="897"/>
    <s v="PCS"/>
    <n v="352"/>
    <x v="2595"/>
    <n v="1.182817377537263E-3"/>
    <n v="21.356351716893119"/>
  </r>
  <r>
    <s v="Trims Raw Materials"/>
    <x v="33"/>
    <s v="CIPL-02923"/>
    <s v="LEVIS"/>
    <s v="RM04152019-22-2"/>
    <x v="897"/>
    <s v="PCS"/>
    <n v="349"/>
    <x v="2596"/>
    <n v="1.1832996937449925E-3"/>
    <n v="21.182971593116999"/>
  </r>
  <r>
    <s v="Trims Raw Materials"/>
    <x v="33"/>
    <s v="CIPL-03418"/>
    <s v="LEVIS"/>
    <s v="RM08142021-36-1"/>
    <x v="898"/>
    <s v="PCS"/>
    <n v="262"/>
    <x v="2597"/>
    <n v="7.4068271340085035E-3"/>
    <n v="99.540588709110239"/>
  </r>
  <r>
    <s v="Trims Raw Materials"/>
    <x v="33"/>
    <s v="CIPL-03418"/>
    <s v="LEVIS"/>
    <s v="RM10052021-8-1"/>
    <x v="899"/>
    <s v="PCS"/>
    <n v="1190"/>
    <x v="2598"/>
    <n v="7.4065312282544232E-3"/>
    <n v="452.09377216162267"/>
  </r>
  <r>
    <s v="Trims Raw Materials"/>
    <x v="33"/>
    <s v="CIPL-03509"/>
    <s v="AMAZON"/>
    <s v="RM12232021-32-1"/>
    <x v="900"/>
    <s v="PCS"/>
    <n v="26"/>
    <x v="14"/>
    <n v="0"/>
    <n v="0"/>
  </r>
  <r>
    <s v="Trims Raw Materials"/>
    <x v="33"/>
    <s v="CIPL-03509"/>
    <s v="AMAZON"/>
    <s v="RM12232021-32-1"/>
    <x v="900"/>
    <s v="PCS"/>
    <n v="17"/>
    <x v="14"/>
    <n v="0"/>
    <n v="0"/>
  </r>
  <r>
    <s v="Trims Raw Materials"/>
    <x v="33"/>
    <s v="CIPL-03509"/>
    <s v="AMAZON"/>
    <s v="RM12232021-32-1"/>
    <x v="900"/>
    <s v="PCS"/>
    <n v="15"/>
    <x v="14"/>
    <n v="0"/>
    <n v="0"/>
  </r>
  <r>
    <s v="Trims Raw Materials"/>
    <x v="33"/>
    <s v="CIPL-03509"/>
    <s v="AMAZON"/>
    <s v="RM12232021-32-1"/>
    <x v="900"/>
    <s v="PCS"/>
    <n v="7"/>
    <x v="14"/>
    <n v="0"/>
    <n v="0"/>
  </r>
  <r>
    <s v="Trims Raw Materials"/>
    <x v="33"/>
    <s v="CIPL-03509"/>
    <s v="AMAZON"/>
    <s v="RM12232021-32-1"/>
    <x v="900"/>
    <s v="PCS"/>
    <n v="31"/>
    <x v="14"/>
    <n v="0"/>
    <n v="0"/>
  </r>
  <r>
    <s v="Trims Raw Materials"/>
    <x v="33"/>
    <s v="CIPL-03509"/>
    <s v="AMAZON"/>
    <s v="RM12232021-32-1"/>
    <x v="900"/>
    <s v="PCS"/>
    <n v="16"/>
    <x v="14"/>
    <n v="0"/>
    <n v="0"/>
  </r>
  <r>
    <s v="Trims Raw Materials"/>
    <x v="33"/>
    <s v="CIPL-03509"/>
    <s v="AMAZON"/>
    <s v="RM12232021-32-1"/>
    <x v="900"/>
    <s v="PCS"/>
    <n v="21"/>
    <x v="14"/>
    <n v="0"/>
    <n v="0"/>
  </r>
  <r>
    <s v="Trims Raw Materials"/>
    <x v="33"/>
    <s v="CIPL-03509"/>
    <s v="AMAZON"/>
    <s v="RM12232021-32-1"/>
    <x v="900"/>
    <s v="PCS"/>
    <n v="23"/>
    <x v="14"/>
    <n v="0"/>
    <n v="0"/>
  </r>
  <r>
    <s v="Trims Raw Materials"/>
    <x v="33"/>
    <s v="CIPL-03509"/>
    <s v="AMAZON"/>
    <s v="RM12232021-32-1"/>
    <x v="900"/>
    <s v="PCS"/>
    <n v="31"/>
    <x v="14"/>
    <n v="0"/>
    <n v="0"/>
  </r>
  <r>
    <s v="Trims Raw Materials"/>
    <x v="33"/>
    <s v="CIPL-03509"/>
    <s v="AMAZON"/>
    <s v="RM12232021-32-1"/>
    <x v="900"/>
    <s v="PCS"/>
    <n v="38"/>
    <x v="14"/>
    <n v="0"/>
    <n v="0"/>
  </r>
  <r>
    <s v="Trims Raw Materials"/>
    <x v="33"/>
    <s v="CIPL-03509"/>
    <s v="AMAZON"/>
    <s v="RM12232021-32-1"/>
    <x v="900"/>
    <s v="PCS"/>
    <n v="45"/>
    <x v="14"/>
    <n v="0"/>
    <n v="0"/>
  </r>
  <r>
    <s v="Trims Raw Materials"/>
    <x v="33"/>
    <s v="CIPL-03509"/>
    <s v="AMAZON"/>
    <s v="RM12232021-32-1"/>
    <x v="900"/>
    <s v="PCS"/>
    <n v="15"/>
    <x v="14"/>
    <n v="0"/>
    <n v="0"/>
  </r>
  <r>
    <s v="Trims Raw Materials"/>
    <x v="33"/>
    <s v="CIPL-03509"/>
    <s v="AMAZON"/>
    <s v="RM12232021-32-1"/>
    <x v="900"/>
    <s v="PCS"/>
    <n v="10"/>
    <x v="14"/>
    <n v="0"/>
    <n v="0"/>
  </r>
  <r>
    <s v="Trims Raw Materials"/>
    <x v="33"/>
    <s v="CIPL-03509"/>
    <s v="AMAZON"/>
    <s v="RM12232021-32-1"/>
    <x v="900"/>
    <s v="PCS"/>
    <n v="13"/>
    <x v="14"/>
    <n v="0"/>
    <n v="0"/>
  </r>
  <r>
    <s v="Trims Raw Materials"/>
    <x v="33"/>
    <s v="CIPL-03509"/>
    <s v="AMAZON"/>
    <s v="RM12232021-32-1"/>
    <x v="900"/>
    <s v="PCS"/>
    <n v="8"/>
    <x v="14"/>
    <n v="0"/>
    <n v="0"/>
  </r>
  <r>
    <s v="Trims Raw Materials"/>
    <x v="33"/>
    <s v="CIPL-03509"/>
    <s v="AMAZON"/>
    <s v="RM12232021-32-1"/>
    <x v="900"/>
    <s v="PCS"/>
    <n v="8"/>
    <x v="14"/>
    <n v="0"/>
    <n v="0"/>
  </r>
  <r>
    <s v="Trims Raw Materials"/>
    <x v="33"/>
    <s v="CIPL-03509"/>
    <s v="AMAZON"/>
    <s v="RM12232021-32-1"/>
    <x v="900"/>
    <s v="PCS"/>
    <n v="56"/>
    <x v="14"/>
    <n v="0"/>
    <n v="0"/>
  </r>
  <r>
    <s v="Trims Raw Materials"/>
    <x v="33"/>
    <s v="CIPL-03509"/>
    <s v="AMAZON"/>
    <s v="RM12232021-32-1"/>
    <x v="900"/>
    <s v="PCS"/>
    <n v="11"/>
    <x v="14"/>
    <n v="0"/>
    <n v="0"/>
  </r>
  <r>
    <s v="Trims Raw Materials"/>
    <x v="33"/>
    <s v="CIPL-03509"/>
    <s v="AMAZON"/>
    <s v="RM12232021-32-1"/>
    <x v="900"/>
    <s v="PCS"/>
    <n v="11"/>
    <x v="14"/>
    <n v="0"/>
    <n v="0"/>
  </r>
  <r>
    <s v="Trims Raw Materials"/>
    <x v="33"/>
    <s v="CIPL-03509"/>
    <s v="AMAZON"/>
    <s v="RM12232021-32-1"/>
    <x v="900"/>
    <s v="PCS"/>
    <n v="21"/>
    <x v="14"/>
    <n v="0"/>
    <n v="0"/>
  </r>
  <r>
    <s v="Trims Raw Materials"/>
    <x v="33"/>
    <s v="CIPL-03509"/>
    <s v="AMAZON"/>
    <s v="RM12232021-32-1"/>
    <x v="900"/>
    <s v="PCS"/>
    <n v="11"/>
    <x v="14"/>
    <n v="0"/>
    <n v="0"/>
  </r>
  <r>
    <s v="Trims Raw Materials"/>
    <x v="33"/>
    <s v="CIPL-03509"/>
    <s v="AMAZON"/>
    <s v="RM12232021-32-1"/>
    <x v="900"/>
    <s v="PCS"/>
    <n v="16"/>
    <x v="14"/>
    <n v="0"/>
    <n v="0"/>
  </r>
  <r>
    <s v="Trims Raw Materials"/>
    <x v="33"/>
    <s v="CIPL-03509"/>
    <s v="AMAZON"/>
    <s v="RM12232021-32-1"/>
    <x v="900"/>
    <s v="PCS"/>
    <n v="10"/>
    <x v="14"/>
    <n v="0"/>
    <n v="0"/>
  </r>
  <r>
    <s v="Trims Raw Materials"/>
    <x v="33"/>
    <s v="CIPL-03509"/>
    <s v="AMAZON"/>
    <s v="RM12232021-32-1"/>
    <x v="900"/>
    <s v="PCS"/>
    <n v="13"/>
    <x v="14"/>
    <n v="0"/>
    <n v="0"/>
  </r>
  <r>
    <s v="Trims Raw Materials"/>
    <x v="33"/>
    <s v="CIPL-03509"/>
    <s v="AMAZON"/>
    <s v="RM12232021-32-1"/>
    <x v="900"/>
    <s v="PCS"/>
    <n v="32"/>
    <x v="14"/>
    <n v="0"/>
    <n v="0"/>
  </r>
  <r>
    <s v="Trims Raw Materials"/>
    <x v="33"/>
    <s v="CIPL-03509"/>
    <s v="AMAZON"/>
    <s v="RM12232021-32-1"/>
    <x v="900"/>
    <s v="PCS"/>
    <n v="10"/>
    <x v="14"/>
    <n v="0"/>
    <n v="0"/>
  </r>
  <r>
    <s v="Trims Raw Materials"/>
    <x v="33"/>
    <s v="CIPL-03509"/>
    <s v="AMAZON"/>
    <s v="RM12232021-32-1"/>
    <x v="900"/>
    <s v="PCS"/>
    <n v="25"/>
    <x v="14"/>
    <n v="0"/>
    <n v="0"/>
  </r>
  <r>
    <s v="Trims Raw Materials"/>
    <x v="33"/>
    <s v="CIPL-03518"/>
    <s v="LEVIS"/>
    <s v="RM02262022-23-2"/>
    <x v="901"/>
    <s v="PCS"/>
    <n v="2034"/>
    <x v="14"/>
    <n v="0"/>
    <n v="0"/>
  </r>
  <r>
    <s v="Trims Raw Materials"/>
    <x v="33"/>
    <s v="CIPL-03521"/>
    <s v="LEVIS"/>
    <s v="RM02142022-47-2"/>
    <x v="902"/>
    <s v="PCS"/>
    <n v="1240"/>
    <x v="2599"/>
    <n v="2.0917321944691068E-3"/>
    <n v="133.04374792114169"/>
  </r>
  <r>
    <s v="Trims Raw Materials"/>
    <x v="33"/>
    <s v="CIPL-03521"/>
    <s v="LEVIS"/>
    <s v="RM02142022-47-2"/>
    <x v="902"/>
    <s v="PCS"/>
    <n v="519"/>
    <x v="2600"/>
    <n v="2.0917460974252669E-3"/>
    <n v="55.685616224563717"/>
  </r>
  <r>
    <s v="Trims Raw Materials"/>
    <x v="33"/>
    <s v="CIPL-03521"/>
    <s v="LEVIS"/>
    <s v="RM02142022-47-2"/>
    <x v="902"/>
    <s v="PCS"/>
    <n v="220"/>
    <x v="2601"/>
    <n v="2.0913386144192749E-3"/>
    <n v="23.60009449517224"/>
  </r>
  <r>
    <s v="Trims Raw Materials"/>
    <x v="33"/>
    <s v="CIPL-03521"/>
    <s v="LEVIS"/>
    <s v="RM02142022-47-2"/>
    <x v="902"/>
    <s v="PCS"/>
    <n v="1584"/>
    <x v="2602"/>
    <n v="2.0917402928240418E-3"/>
    <n v="169.95331662383327"/>
  </r>
  <r>
    <s v="Trims Raw Materials"/>
    <x v="33"/>
    <s v="CIPL-03521"/>
    <s v="LEVIS"/>
    <s v="RM02142022-47-2"/>
    <x v="902"/>
    <s v="PCS"/>
    <n v="178"/>
    <x v="2603"/>
    <n v="2.1234683735601306E-3"/>
    <n v="19.387977370493704"/>
  </r>
  <r>
    <s v="Trims Raw Materials"/>
    <x v="33"/>
    <s v="CIPL-03521"/>
    <s v="LEVIS"/>
    <s v="RM02142022-47-2"/>
    <x v="902"/>
    <s v="PCS"/>
    <n v="1786"/>
    <x v="2604"/>
    <n v="2.149621566200766E-3"/>
    <n v="196.92922411723455"/>
  </r>
  <r>
    <s v="Trims Raw Materials"/>
    <x v="33"/>
    <s v="CIPL-03521"/>
    <s v="LEVIS"/>
    <s v="RM02142022-47-2"/>
    <x v="902"/>
    <s v="PCS"/>
    <n v="2020"/>
    <x v="2605"/>
    <n v="2.0916607525458702E-3"/>
    <n v="216.72515472014265"/>
  </r>
  <r>
    <s v="Trims Raw Materials"/>
    <x v="33"/>
    <s v="CIPL-03521"/>
    <s v="LEVIS"/>
    <s v="RM02142022-47-2"/>
    <x v="902"/>
    <s v="PCS"/>
    <n v="594"/>
    <x v="2602"/>
    <n v="2.0917402928240418E-3"/>
    <n v="63.732493733937474"/>
  </r>
  <r>
    <s v="Trims Raw Materials"/>
    <x v="33"/>
    <s v="CIPL-03521"/>
    <s v="LEVIS"/>
    <s v="RM02142022-47-2"/>
    <x v="902"/>
    <s v="PCS"/>
    <n v="1822"/>
    <x v="2606"/>
    <n v="2.1024557587206935E-3"/>
    <n v="196.49067439238911"/>
  </r>
  <r>
    <s v="Trims Raw Materials"/>
    <x v="33"/>
    <s v="CIPL-03521"/>
    <s v="LEVIS"/>
    <s v="RM02142022-47-2"/>
    <x v="902"/>
    <s v="PCS"/>
    <n v="1500"/>
    <x v="2607"/>
    <n v="2.0917001249835653E-3"/>
    <n v="160.93755018747535"/>
  </r>
  <r>
    <s v="Trims Raw Materials"/>
    <x v="33"/>
    <s v="CIPL-03521"/>
    <s v="LEVIS"/>
    <s v="RM02142022-47-2"/>
    <x v="902"/>
    <s v="PCS"/>
    <n v="9047"/>
    <x v="2608"/>
    <n v="2.0917124324063355E-3"/>
    <n v="970.67372237598011"/>
  </r>
  <r>
    <s v="Trims Raw Materials"/>
    <x v="33"/>
    <s v="CIPL-03521"/>
    <s v="LEVIS"/>
    <s v="RM02142022-47-2"/>
    <x v="902"/>
    <s v="PCS"/>
    <n v="2580"/>
    <x v="2609"/>
    <n v="2.091653885260226E-3"/>
    <n v="276.80646702397138"/>
  </r>
  <r>
    <s v="Trims Raw Materials"/>
    <x v="33"/>
    <s v="CIPL-03521"/>
    <s v="LEVIS"/>
    <s v="RM02142022-47-2"/>
    <x v="902"/>
    <s v="PCS"/>
    <n v="5857"/>
    <x v="2610"/>
    <n v="2.0917123461021807E-3"/>
    <n v="628.41115921112043"/>
  </r>
  <r>
    <s v="Trims Raw Materials"/>
    <x v="33"/>
    <s v="CIPL-03521"/>
    <s v="LEVIS"/>
    <s v="RM02142022-47-2"/>
    <x v="902"/>
    <s v="PCS"/>
    <n v="244"/>
    <x v="2611"/>
    <n v="2.0917979106280034E-3"/>
    <n v="26.180398690193222"/>
  </r>
  <r>
    <s v="Trims Raw Materials"/>
    <x v="33"/>
    <s v="CIPL-03521"/>
    <s v="LEVIS"/>
    <s v="RM02142022-47-2"/>
    <x v="902"/>
    <s v="PCS"/>
    <n v="1430"/>
    <x v="2612"/>
    <n v="2.0629739393749607E-3"/>
    <n v="151.3200527333062"/>
  </r>
  <r>
    <s v="Trims Raw Materials"/>
    <x v="33"/>
    <s v="CIPL-03521"/>
    <s v="LEVIS"/>
    <s v="RM02142022-47-2"/>
    <x v="902"/>
    <s v="PCS"/>
    <n v="1549"/>
    <x v="2613"/>
    <n v="2.2808422655136865E-3"/>
    <n v="181.2230246692807"/>
  </r>
  <r>
    <s v="Trims Raw Materials"/>
    <x v="33"/>
    <s v="CIPL-03521"/>
    <s v="LEVIS"/>
    <s v="RM02142022-47-2"/>
    <x v="902"/>
    <s v="PCS"/>
    <n v="37"/>
    <x v="2614"/>
    <n v="2.111905634360658E-3"/>
    <n v="4.0081405084713513"/>
  </r>
  <r>
    <s v="Trims Raw Materials"/>
    <x v="33"/>
    <s v="CIPL-03521"/>
    <s v="LEVIS"/>
    <s v="RM06082022-1-2"/>
    <x v="903"/>
    <s v="PCS"/>
    <n v="10000"/>
    <x v="2607"/>
    <n v="2.0917001249835653E-3"/>
    <n v="1072.9170012498357"/>
  </r>
  <r>
    <s v="Trims Raw Materials"/>
    <x v="33"/>
    <s v="CIPL-03521"/>
    <s v="LEVIS"/>
    <s v="RM06082022-1-2"/>
    <x v="903"/>
    <s v="PCS"/>
    <n v="18000"/>
    <x v="2607"/>
    <n v="2.0917001249835653E-3"/>
    <n v="1931.2506022497043"/>
  </r>
  <r>
    <s v="Trims Raw Materials"/>
    <x v="33"/>
    <s v="CIPL-03521"/>
    <s v="LEVIS"/>
    <s v="RM06082022-1-2"/>
    <x v="903"/>
    <s v="PCS"/>
    <n v="2800"/>
    <x v="2607"/>
    <n v="2.0917001249835653E-3"/>
    <n v="300.41676034995402"/>
  </r>
  <r>
    <s v="Trims Raw Materials"/>
    <x v="33"/>
    <s v="CIPL-03521"/>
    <s v="LEVIS"/>
    <s v="RM06082022-1-2"/>
    <x v="903"/>
    <s v="PCS"/>
    <n v="2200"/>
    <x v="2607"/>
    <n v="2.0917001249835653E-3"/>
    <n v="236.04174027496384"/>
  </r>
  <r>
    <s v="Trims Raw Materials"/>
    <x v="33"/>
    <s v="CIPL-03521"/>
    <s v="LEVIS"/>
    <s v="RM06082022-1-4"/>
    <x v="904"/>
    <s v="PCS"/>
    <n v="20000"/>
    <x v="2607"/>
    <n v="2.0917001249835653E-3"/>
    <n v="2145.8340024996714"/>
  </r>
  <r>
    <s v="Trims Raw Materials"/>
    <x v="33"/>
    <s v="CIPL-03521"/>
    <s v="LEVIS"/>
    <s v="RM06082022-1-4"/>
    <x v="904"/>
    <s v="PCS"/>
    <n v="9500"/>
    <x v="2607"/>
    <n v="2.0917001249835653E-3"/>
    <n v="1019.2711511873439"/>
  </r>
  <r>
    <s v="Trims Raw Materials"/>
    <x v="33"/>
    <s v="CIPL-03521"/>
    <s v="LEVIS"/>
    <s v="RM06082022-1-4"/>
    <x v="904"/>
    <s v="PCS"/>
    <n v="15500"/>
    <x v="2615"/>
    <n v="2.0917001249835649E-3"/>
    <n v="1663.0213519372451"/>
  </r>
  <r>
    <s v="Trims Raw Materials"/>
    <x v="33"/>
    <s v="CIPL-03515"/>
    <s v="LEVIS"/>
    <s v="RM02092022-45-2"/>
    <x v="901"/>
    <s v="PCS"/>
    <n v="6553"/>
    <x v="14"/>
    <n v="0"/>
    <n v="0"/>
  </r>
  <r>
    <s v="Trims Raw Materials"/>
    <x v="33"/>
    <s v="CIPL-03515"/>
    <s v="LEVIS"/>
    <s v="RM02092022-45-2"/>
    <x v="901"/>
    <s v="PCS"/>
    <n v="3779"/>
    <x v="14"/>
    <n v="0"/>
    <n v="0"/>
  </r>
  <r>
    <s v="Trims Raw Materials"/>
    <x v="33"/>
    <s v="CIPL-03515"/>
    <s v="LEVIS"/>
    <s v="RM02092022-45-2"/>
    <x v="901"/>
    <s v="PCS"/>
    <n v="5291"/>
    <x v="14"/>
    <n v="0"/>
    <n v="0"/>
  </r>
  <r>
    <s v="Trims Raw Materials"/>
    <x v="33"/>
    <s v="CIPL-03515"/>
    <s v="LEVIS"/>
    <s v="RM02092022-45-2"/>
    <x v="901"/>
    <s v="PCS"/>
    <n v="3296"/>
    <x v="14"/>
    <n v="0"/>
    <n v="0"/>
  </r>
  <r>
    <s v="Trims Raw Materials"/>
    <x v="33"/>
    <s v="CIPL-03515"/>
    <s v="LEVIS"/>
    <s v="RM02092022-45-2"/>
    <x v="901"/>
    <s v="PCS"/>
    <n v="11421"/>
    <x v="14"/>
    <n v="0"/>
    <n v="0"/>
  </r>
  <r>
    <s v="Trims Raw Materials"/>
    <x v="33"/>
    <s v="CIPL-03515"/>
    <s v="LEVIS"/>
    <s v="RM02092022-45-2"/>
    <x v="901"/>
    <s v="PCS"/>
    <n v="5820"/>
    <x v="14"/>
    <n v="0"/>
    <n v="0"/>
  </r>
  <r>
    <s v="Trims Raw Materials"/>
    <x v="33"/>
    <s v="CIPL-03546"/>
    <s v="AMAZON"/>
    <s v="RM03132022-14-1"/>
    <x v="905"/>
    <s v="PCS"/>
    <n v="59"/>
    <x v="2616"/>
    <n v="2.6420907681689696E-3"/>
    <n v="7.9958833553219728"/>
  </r>
  <r>
    <s v="Trims Raw Materials"/>
    <x v="33"/>
    <s v="CIPL-03546"/>
    <s v="AMAZON"/>
    <s v="RM03132022-14-1"/>
    <x v="905"/>
    <s v="PCS"/>
    <n v="253"/>
    <x v="2617"/>
    <n v="2.640598904381182E-3"/>
    <n v="34.268071522808434"/>
  </r>
  <r>
    <s v="Trims Raw Materials"/>
    <x v="33"/>
    <s v="CIPL-03546"/>
    <s v="AMAZON"/>
    <s v="RM03132022-14-1"/>
    <x v="905"/>
    <s v="PCS"/>
    <n v="23"/>
    <x v="2618"/>
    <n v="2.4897075384165395E-3"/>
    <n v="2.9372632733835764"/>
  </r>
  <r>
    <s v="Trims Raw Materials"/>
    <x v="33"/>
    <s v="CIPL-03546"/>
    <s v="AMAZON"/>
    <s v="RM03132022-14-1"/>
    <x v="905"/>
    <s v="PCS"/>
    <n v="131"/>
    <x v="2619"/>
    <n v="2.5635514404385991E-3"/>
    <n v="17.225825238697457"/>
  </r>
  <r>
    <s v="Trims Raw Materials"/>
    <x v="33"/>
    <s v="CIPL-03546"/>
    <s v="AMAZON"/>
    <s v="RM03132022-14-1"/>
    <x v="905"/>
    <s v="PCS"/>
    <n v="36"/>
    <x v="2620"/>
    <n v="2.5627082224133168E-3"/>
    <n v="4.7322574960068646"/>
  </r>
  <r>
    <s v="Trims Raw Materials"/>
    <x v="33"/>
    <s v="CIPL-03546"/>
    <s v="AMAZON"/>
    <s v="RM03132022-14-1"/>
    <x v="905"/>
    <s v="PCS"/>
    <n v="232"/>
    <x v="2621"/>
    <n v="2.4853851294956808E-3"/>
    <n v="29.57660935004299"/>
  </r>
  <r>
    <s v="Trims Raw Materials"/>
    <x v="33"/>
    <s v="CIPL-03546"/>
    <s v="AMAZON"/>
    <s v="RM03132022-14-1"/>
    <x v="905"/>
    <s v="PCS"/>
    <n v="101"/>
    <x v="2622"/>
    <n v="2.7166982009536947E-3"/>
    <n v="14.07438651829632"/>
  </r>
  <r>
    <s v="Trims Raw Materials"/>
    <x v="33"/>
    <s v="CIPL-03546"/>
    <s v="AMAZON"/>
    <s v="RM03132022-14-1"/>
    <x v="905"/>
    <s v="PCS"/>
    <n v="320"/>
    <x v="2458"/>
    <n v="2.6407217000891615E-3"/>
    <n v="43.345030944028537"/>
  </r>
  <r>
    <s v="Trims Raw Materials"/>
    <x v="33"/>
    <s v="CIPL-03546"/>
    <s v="AMAZON"/>
    <s v="RM03132022-14-1"/>
    <x v="905"/>
    <s v="PCS"/>
    <n v="15"/>
    <x v="2623"/>
    <n v="2.4787574358170251E-3"/>
    <n v="1.9071813615372546"/>
  </r>
  <r>
    <s v="Trims Raw Materials"/>
    <x v="33"/>
    <s v="CIPL-03546"/>
    <s v="AMAZON"/>
    <s v="RM03132022-14-1"/>
    <x v="905"/>
    <s v="PCS"/>
    <n v="989"/>
    <x v="2624"/>
    <n v="2.5628869266581147E-3"/>
    <n v="130.01469517046488"/>
  </r>
  <r>
    <s v="Trims Raw Materials"/>
    <x v="33"/>
    <s v="CIPL-03546"/>
    <s v="AMAZON"/>
    <s v="RM03132022-14-1"/>
    <x v="905"/>
    <s v="PCS"/>
    <n v="153"/>
    <x v="2625"/>
    <n v="2.5627082224133246E-3"/>
    <n v="20.112094358029239"/>
  </r>
  <r>
    <s v="Trims Raw Materials"/>
    <x v="33"/>
    <s v="CIPL-03546"/>
    <s v="AMAZON"/>
    <s v="RM03132022-14-1"/>
    <x v="905"/>
    <s v="PCS"/>
    <n v="379"/>
    <x v="2626"/>
    <n v="2.5627665134747017E-3"/>
    <n v="49.821288508606905"/>
  </r>
  <r>
    <s v="Trims Raw Materials"/>
    <x v="33"/>
    <s v="CIPL-03546"/>
    <s v="AMAZON"/>
    <s v="RM03132022-14-1"/>
    <x v="905"/>
    <s v="PCS"/>
    <n v="75"/>
    <x v="2627"/>
    <n v="2.7173544082486115E-3"/>
    <n v="10.453801580618645"/>
  </r>
  <r>
    <s v="Trims Raw Materials"/>
    <x v="33"/>
    <s v="CIPL-03546"/>
    <s v="AMAZON"/>
    <s v="RM03132022-14-1"/>
    <x v="905"/>
    <s v="PCS"/>
    <n v="159"/>
    <x v="2628"/>
    <n v="2.4860103836163092E-3"/>
    <n v="20.275275650994992"/>
  </r>
  <r>
    <s v="Trims Raw Materials"/>
    <x v="33"/>
    <s v="CIPL-03546"/>
    <s v="AMAZON"/>
    <s v="RM03132022-14-1"/>
    <x v="905"/>
    <s v="PCS"/>
    <n v="42"/>
    <x v="2627"/>
    <n v="2.7173544082486115E-3"/>
    <n v="5.8541288851464408"/>
  </r>
  <r>
    <s v="Trims Raw Materials"/>
    <x v="33"/>
    <s v="CIPL-03546"/>
    <s v="AMAZON"/>
    <s v="RM03132022-14-1"/>
    <x v="905"/>
    <s v="PCS"/>
    <n v="12"/>
    <x v="2629"/>
    <n v="2.7173544082486124E-3"/>
    <n v="1.6726082528989838"/>
  </r>
  <r>
    <s v="Trims Raw Materials"/>
    <x v="33"/>
    <s v="CIPL-03546"/>
    <s v="AMAZON"/>
    <s v="RM03132022-14-1"/>
    <x v="905"/>
    <s v="PCS"/>
    <n v="345"/>
    <x v="2630"/>
    <n v="2.5629003294764742E-3"/>
    <n v="45.354200613669384"/>
  </r>
  <r>
    <s v="Trims Raw Materials"/>
    <x v="33"/>
    <s v="CIPL-03546"/>
    <s v="AMAZON"/>
    <s v="RM03132022-14-1"/>
    <x v="905"/>
    <s v="PCS"/>
    <n v="32"/>
    <x v="2458"/>
    <n v="2.6407217000891615E-3"/>
    <n v="4.3345030944028533"/>
  </r>
  <r>
    <s v="Trims Raw Materials"/>
    <x v="33"/>
    <s v="CIPL-03546"/>
    <s v="AMAZON"/>
    <s v="RM03132022-14-1"/>
    <x v="905"/>
    <s v="PCS"/>
    <n v="191"/>
    <x v="2631"/>
    <n v="2.4848646299921225E-3"/>
    <n v="24.344609144328501"/>
  </r>
  <r>
    <s v="Trims Raw Materials"/>
    <x v="33"/>
    <s v="CIPL-03546"/>
    <s v="AMAZON"/>
    <s v="RM03132022-14-1"/>
    <x v="905"/>
    <s v="PCS"/>
    <n v="464"/>
    <x v="2632"/>
    <n v="2.5629462861230467E-3"/>
    <n v="60.999207076761103"/>
  </r>
  <r>
    <s v="Trims Raw Materials"/>
    <x v="33"/>
    <s v="CIPL-03546"/>
    <s v="AMAZON"/>
    <s v="RM03132022-14-1"/>
    <x v="905"/>
    <s v="PCS"/>
    <n v="194"/>
    <x v="2633"/>
    <n v="2.718037675638163E-3"/>
    <n v="27.0472993090738"/>
  </r>
  <r>
    <s v="Trims Raw Materials"/>
    <x v="33"/>
    <s v="CIPL-03546"/>
    <s v="AMAZON"/>
    <s v="RM03132022-14-1"/>
    <x v="905"/>
    <s v="PCS"/>
    <n v="79"/>
    <x v="2634"/>
    <n v="2.5646657690694672E-3"/>
    <n v="10.392608595756487"/>
  </r>
  <r>
    <s v="Trims Raw Materials"/>
    <x v="33"/>
    <s v="CIPL-03546"/>
    <s v="AMAZON"/>
    <s v="RM03132022-14-1"/>
    <x v="905"/>
    <s v="PCS"/>
    <n v="8"/>
    <x v="2635"/>
    <n v="2.7090697911502921E-3"/>
    <n v="1.1116725583292022"/>
  </r>
  <r>
    <s v="Trims Raw Materials"/>
    <x v="33"/>
    <s v="CIPL-03546"/>
    <s v="AMAZON"/>
    <s v="RM03132022-14-1"/>
    <x v="905"/>
    <s v="PCS"/>
    <n v="44"/>
    <x v="2636"/>
    <n v="2.639027119319052E-3"/>
    <n v="5.9561171932500416"/>
  </r>
  <r>
    <s v="Trims Raw Materials"/>
    <x v="33"/>
    <s v="CIPL-03546"/>
    <s v="AMAZON"/>
    <s v="RM03132022-14-1"/>
    <x v="905"/>
    <s v="PCS"/>
    <n v="135"/>
    <x v="2637"/>
    <n v="2.6407677257397071E-3"/>
    <n v="18.286503642974857"/>
  </r>
  <r>
    <s v="Trims Raw Materials"/>
    <x v="33"/>
    <s v="CIPL-03546"/>
    <s v="AMAZON"/>
    <s v="RM03132022-14-1"/>
    <x v="905"/>
    <s v="PCS"/>
    <n v="138"/>
    <x v="2638"/>
    <n v="2.4853851294956812E-3"/>
    <n v="17.592983147870402"/>
  </r>
  <r>
    <s v="Trims Raw Materials"/>
    <x v="33"/>
    <s v="CIPL-03546"/>
    <s v="AMAZON"/>
    <s v="RM03132022-14-1"/>
    <x v="905"/>
    <s v="PCS"/>
    <n v="671"/>
    <x v="2639"/>
    <n v="2.4855332895630136E-3"/>
    <n v="85.547792837296797"/>
  </r>
  <r>
    <s v="Trims Raw Materials"/>
    <x v="33"/>
    <s v="CIPL-03546"/>
    <s v="AMAZON"/>
    <s v="RM03132022-14-1"/>
    <x v="905"/>
    <s v="PCS"/>
    <n v="274"/>
    <x v="2640"/>
    <n v="2.6399506864540983E-3"/>
    <n v="37.103346488088413"/>
  </r>
  <r>
    <s v="Trims Raw Materials"/>
    <x v="33"/>
    <s v="CIPL-03546"/>
    <s v="AMAZON"/>
    <s v="RM03132022-14-1"/>
    <x v="905"/>
    <s v="PCS"/>
    <n v="109"/>
    <x v="2641"/>
    <n v="2.7161383176653722E-3"/>
    <n v="15.186059076625527"/>
  </r>
  <r>
    <s v="Trims Raw Materials"/>
    <x v="33"/>
    <s v="CIPL-03546"/>
    <s v="AMAZON"/>
    <s v="RM03132022-14-1"/>
    <x v="905"/>
    <s v="PCS"/>
    <n v="61"/>
    <x v="2642"/>
    <n v="2.5619838843063724E-3"/>
    <n v="8.0162810169427026"/>
  </r>
  <r>
    <s v="Trims Raw Materials"/>
    <x v="33"/>
    <s v="CIPL-03546"/>
    <s v="AMAZON"/>
    <s v="RM03132022-14-1"/>
    <x v="905"/>
    <s v="PCS"/>
    <n v="10"/>
    <x v="2643"/>
    <n v="2.5649174536395269E-3"/>
    <n v="1.3156491745363872"/>
  </r>
  <r>
    <s v="Trims Raw Materials"/>
    <x v="33"/>
    <s v="CIPL-03546"/>
    <s v="AMAZON"/>
    <s v="RM03132022-14-1"/>
    <x v="905"/>
    <s v="PCS"/>
    <n v="9"/>
    <x v="2644"/>
    <n v="2.7394467205107999E-3"/>
    <n v="1.2646550204845992"/>
  </r>
  <r>
    <s v="Trims Raw Materials"/>
    <x v="33"/>
    <s v="CIPL-03546"/>
    <s v="AMAZON"/>
    <s v="RM03132022-14-1"/>
    <x v="905"/>
    <s v="PCS"/>
    <n v="154"/>
    <x v="2638"/>
    <n v="2.4853851294956812E-3"/>
    <n v="19.632749309942334"/>
  </r>
  <r>
    <s v="Trims Raw Materials"/>
    <x v="33"/>
    <s v="CIPL-03532"/>
    <s v="LEVIS"/>
    <s v="RM06152022-14-2"/>
    <x v="906"/>
    <s v="PCS"/>
    <n v="6900"/>
    <x v="2607"/>
    <n v="2.0917001249835653E-3"/>
    <n v="740.31273086238662"/>
  </r>
  <r>
    <s v="Trims Raw Materials"/>
    <x v="33"/>
    <s v="CIPL-03532"/>
    <s v="LEVIS"/>
    <s v="RM06152022-14-2"/>
    <x v="906"/>
    <s v="PCS"/>
    <n v="7900"/>
    <x v="2607"/>
    <n v="2.0917001249835653E-3"/>
    <n v="847.60443098737016"/>
  </r>
  <r>
    <s v="Trims Raw Materials"/>
    <x v="33"/>
    <s v="CIPL-03532"/>
    <s v="LEVIS"/>
    <s v="RM06152022-14-2"/>
    <x v="906"/>
    <s v="PCS"/>
    <n v="6900"/>
    <x v="2607"/>
    <n v="2.0917001249835653E-3"/>
    <n v="740.31273086238662"/>
  </r>
  <r>
    <s v="Trims Raw Materials"/>
    <x v="33"/>
    <s v="CIPL-03532"/>
    <s v="LEVIS"/>
    <s v="RM06152022-14-2"/>
    <x v="906"/>
    <s v="PCS"/>
    <n v="6900"/>
    <x v="2607"/>
    <n v="2.0917001249835653E-3"/>
    <n v="740.31273086238662"/>
  </r>
  <r>
    <s v="Trims Raw Materials"/>
    <x v="33"/>
    <s v="CIPL-03535"/>
    <s v="LEVIS"/>
    <s v="RM03052022-22-2"/>
    <x v="901"/>
    <s v="PCS"/>
    <n v="12385"/>
    <x v="2645"/>
    <n v="4.7162636108983779E-3"/>
    <n v="2996.1309248209764"/>
  </r>
  <r>
    <s v="Trims Raw Materials"/>
    <x v="33"/>
    <s v="CIPL-03535"/>
    <s v="LEVIS"/>
    <s v="RM03052022-22-2"/>
    <x v="901"/>
    <s v="PCS"/>
    <n v="42"/>
    <x v="2646"/>
    <n v="4.7151306456717969E-3"/>
    <n v="10.158035487118195"/>
  </r>
  <r>
    <s v="Trims Raw Materials"/>
    <x v="33"/>
    <s v="CIPL-03535"/>
    <s v="LEVIS"/>
    <s v="RM03052022-22-2"/>
    <x v="901"/>
    <s v="PCS"/>
    <n v="592"/>
    <x v="2647"/>
    <n v="4.7161862146457229E-3"/>
    <n v="143.21198223907027"/>
  </r>
  <r>
    <s v="Trims Raw Materials"/>
    <x v="33"/>
    <s v="CIPL-03535"/>
    <s v="LEVIS"/>
    <s v="RM03052022-22-2"/>
    <x v="901"/>
    <s v="PCS"/>
    <n v="630"/>
    <x v="2648"/>
    <n v="4.7163930635153598E-3"/>
    <n v="152.41132763001468"/>
  </r>
  <r>
    <s v="Trims Raw Materials"/>
    <x v="33"/>
    <s v="CIPL-03535"/>
    <s v="LEVIS"/>
    <s v="RM03052022-22-2"/>
    <x v="901"/>
    <s v="PCS"/>
    <n v="8453"/>
    <x v="2649"/>
    <n v="4.716263058223414E-3"/>
    <n v="2044.9165716311622"/>
  </r>
  <r>
    <s v="Trims Raw Materials"/>
    <x v="33"/>
    <s v="CIPL-03535"/>
    <s v="LEVIS"/>
    <s v="RM03052022-22-2"/>
    <x v="901"/>
    <s v="PCS"/>
    <n v="3425"/>
    <x v="2650"/>
    <n v="4.7162668217310046E-3"/>
    <n v="828.56321386442869"/>
  </r>
  <r>
    <s v="Trims Raw Materials"/>
    <x v="33"/>
    <s v="CIPL-03535"/>
    <s v="LEVIS"/>
    <s v="RM03052022-22-2"/>
    <x v="901"/>
    <s v="PCS"/>
    <n v="1800"/>
    <x v="2650"/>
    <n v="4.7162668217310046E-3"/>
    <n v="435.44928027911584"/>
  </r>
  <r>
    <s v="Trims Raw Materials"/>
    <x v="33"/>
    <s v="CIPL-03535"/>
    <s v="LEVIS"/>
    <s v="RM03052022-22-2"/>
    <x v="901"/>
    <s v="PCS"/>
    <n v="6677"/>
    <x v="2651"/>
    <n v="4.7162537192064341E-3"/>
    <n v="1615.2704260831413"/>
  </r>
  <r>
    <s v="Trims Raw Materials"/>
    <x v="33"/>
    <s v="CIPL-03535"/>
    <s v="LEVIS"/>
    <s v="RM03052022-22-2"/>
    <x v="901"/>
    <s v="PCS"/>
    <n v="19394"/>
    <x v="2652"/>
    <n v="4.7162701024291232E-3"/>
    <n v="4691.7273423665101"/>
  </r>
  <r>
    <s v="Trims Raw Materials"/>
    <x v="33"/>
    <s v="CIPL-03535"/>
    <s v="LEVIS"/>
    <s v="RM03052022-22-2"/>
    <x v="901"/>
    <s v="PCS"/>
    <n v="699"/>
    <x v="2653"/>
    <n v="4.7161871756267121E-3"/>
    <n v="169.09661483576309"/>
  </r>
  <r>
    <s v="Trims Raw Materials"/>
    <x v="33"/>
    <s v="CIPL-03535"/>
    <s v="LEVIS"/>
    <s v="RM03052022-22-2"/>
    <x v="901"/>
    <s v="PCS"/>
    <n v="695"/>
    <x v="2654"/>
    <n v="4.7164384742291567E-3"/>
    <n v="168.13792473958927"/>
  </r>
  <r>
    <s v="Trims Raw Materials"/>
    <x v="33"/>
    <s v="CIPL-03535"/>
    <s v="LEVIS"/>
    <s v="RM03052022-22-2"/>
    <x v="901"/>
    <s v="PCS"/>
    <n v="1981"/>
    <x v="2655"/>
    <n v="4.7162347036798606E-3"/>
    <n v="479.23286094798976"/>
  </r>
  <r>
    <s v="Trims Raw Materials"/>
    <x v="33"/>
    <s v="CIPL-03535"/>
    <s v="LEVIS"/>
    <s v="RM03052022-22-2"/>
    <x v="901"/>
    <s v="PCS"/>
    <n v="7250"/>
    <x v="2650"/>
    <n v="4.7162668217310046E-3"/>
    <n v="1753.8929344575497"/>
  </r>
  <r>
    <s v="Trims Raw Materials"/>
    <x v="33"/>
    <s v="CIPL-03535"/>
    <s v="LEVIS"/>
    <s v="RM04132022-16-2"/>
    <x v="903"/>
    <s v="PCS"/>
    <n v="3500"/>
    <x v="2656"/>
    <n v="4.7162668217310055E-3"/>
    <n v="846.70693387605866"/>
  </r>
  <r>
    <s v="Trims Raw Materials"/>
    <x v="33"/>
    <s v="CIPL-03535"/>
    <s v="LEVIS"/>
    <s v="RM04132022-16-2"/>
    <x v="903"/>
    <s v="PCS"/>
    <n v="3998"/>
    <x v="2657"/>
    <n v="4.7162887040613092E-3"/>
    <n v="967.18572223883712"/>
  </r>
  <r>
    <s v="Trims Raw Materials"/>
    <x v="33"/>
    <s v="CIPL-03535"/>
    <s v="LEVIS"/>
    <s v="RM04132022-16-2"/>
    <x v="903"/>
    <s v="PCS"/>
    <n v="3954"/>
    <x v="2658"/>
    <n v="4.716272856049984E-3"/>
    <n v="956.53814287282171"/>
  </r>
  <r>
    <s v="Trims Raw Materials"/>
    <x v="33"/>
    <s v="CIPL-03535"/>
    <s v="LEVIS"/>
    <s v="RM04132022-16-2"/>
    <x v="903"/>
    <s v="PCS"/>
    <n v="2500"/>
    <x v="2650"/>
    <n v="4.7162668217310046E-3"/>
    <n v="604.79066705432751"/>
  </r>
  <r>
    <s v="Trims Raw Materials"/>
    <x v="33"/>
    <s v="CIPL-03537"/>
    <s v="LEVIS"/>
    <s v="RM03202022-5-2"/>
    <x v="902"/>
    <s v="PCS"/>
    <n v="5245"/>
    <x v="2659"/>
    <n v="2.0916849615280563E-3"/>
    <n v="562.74088762321469"/>
  </r>
  <r>
    <s v="Trims Raw Materials"/>
    <x v="33"/>
    <s v="CIPL-03537"/>
    <s v="LEVIS"/>
    <s v="RM03202022-5-2"/>
    <x v="902"/>
    <s v="PCS"/>
    <n v="174"/>
    <x v="2660"/>
    <n v="2.0911516261963646E-3"/>
    <n v="18.663860382958148"/>
  </r>
  <r>
    <s v="Trims Raw Materials"/>
    <x v="33"/>
    <s v="CIPL-03537"/>
    <s v="LEVIS"/>
    <s v="RM03202022-5-2"/>
    <x v="902"/>
    <s v="PCS"/>
    <n v="291"/>
    <x v="2661"/>
    <n v="2.0914814794189018E-3"/>
    <n v="31.218621110510799"/>
  </r>
  <r>
    <s v="Trims Raw Materials"/>
    <x v="33"/>
    <s v="CIPL-03537"/>
    <s v="LEVIS"/>
    <s v="RM03202022-5-2"/>
    <x v="902"/>
    <s v="PCS"/>
    <n v="800"/>
    <x v="2662"/>
    <n v="2.1235130546411098E-3"/>
    <n v="87.138810443712885"/>
  </r>
  <r>
    <s v="Trims Raw Materials"/>
    <x v="33"/>
    <s v="CIPL-03537"/>
    <s v="LEVIS"/>
    <s v="RM03202022-5-2"/>
    <x v="902"/>
    <s v="PCS"/>
    <n v="24630"/>
    <x v="2663"/>
    <n v="2.0917033540669653E-3"/>
    <n v="2642.5986536106693"/>
  </r>
  <r>
    <s v="Trims Raw Materials"/>
    <x v="33"/>
    <s v="CIPL-03537"/>
    <s v="LEVIS"/>
    <s v="RM03202022-5-2"/>
    <x v="902"/>
    <s v="PCS"/>
    <n v="1333"/>
    <x v="2664"/>
    <n v="2.0916762593199065E-3"/>
    <n v="143.01820445367346"/>
  </r>
  <r>
    <s v="Trims Raw Materials"/>
    <x v="33"/>
    <s v="CIPL-03537"/>
    <s v="LEVIS"/>
    <s v="RM03202022-5-2"/>
    <x v="902"/>
    <s v="PCS"/>
    <n v="1225"/>
    <x v="2607"/>
    <n v="2.0917001249835653E-3"/>
    <n v="131.43233265310488"/>
  </r>
  <r>
    <s v="Trims Raw Materials"/>
    <x v="33"/>
    <s v="CIPL-03537"/>
    <s v="LEVIS"/>
    <s v="RM03202022-5-2"/>
    <x v="902"/>
    <s v="PCS"/>
    <n v="14386"/>
    <x v="2665"/>
    <n v="2.0916901737682548E-3"/>
    <n v="1543.4910548398302"/>
  </r>
  <r>
    <s v="Trims Raw Materials"/>
    <x v="33"/>
    <s v="CIPL-03537"/>
    <s v="LEVIS"/>
    <s v="RM03202022-5-2"/>
    <x v="902"/>
    <s v="PCS"/>
    <n v="4100"/>
    <x v="2607"/>
    <n v="2.0917001249835653E-3"/>
    <n v="439.89597051243265"/>
  </r>
  <r>
    <s v="Trims Raw Materials"/>
    <x v="33"/>
    <s v="CIPL-03537"/>
    <s v="LEVIS"/>
    <s v="RM03202022-5-2"/>
    <x v="902"/>
    <s v="PCS"/>
    <n v="2722"/>
    <x v="2666"/>
    <n v="2.0916679848084884E-3"/>
    <n v="292.04352025464863"/>
  </r>
  <r>
    <s v="Trims Raw Materials"/>
    <x v="33"/>
    <s v="CIPL-03537"/>
    <s v="LEVIS"/>
    <s v="RM03202022-5-2"/>
    <x v="902"/>
    <s v="PCS"/>
    <n v="2190"/>
    <x v="2667"/>
    <n v="2.0917182830484382E-3"/>
    <n v="234.97086303987606"/>
  </r>
  <r>
    <s v="Trims Raw Materials"/>
    <x v="33"/>
    <s v="CIPL-03537"/>
    <s v="LEVIS"/>
    <s v="RM03202022-5-2"/>
    <x v="902"/>
    <s v="PCS"/>
    <n v="12892"/>
    <x v="2668"/>
    <n v="2.0917025926324687E-3"/>
    <n v="1383.2062298242181"/>
  </r>
  <r>
    <s v="Trims Raw Materials"/>
    <x v="33"/>
    <s v="CIPL-03537"/>
    <s v="LEVIS"/>
    <s v="RM03202022-5-2"/>
    <x v="902"/>
    <s v="PCS"/>
    <n v="40"/>
    <x v="2669"/>
    <n v="2.0926942790353677E-3"/>
    <n v="4.2937077711614231"/>
  </r>
  <r>
    <s v="Trims Raw Materials"/>
    <x v="33"/>
    <s v="CIPL-03537"/>
    <s v="LEVIS"/>
    <s v="RM03202022-5-2"/>
    <x v="902"/>
    <s v="PCS"/>
    <n v="17334"/>
    <x v="2670"/>
    <n v="2.0917037955650417E-3"/>
    <n v="1859.7975935923243"/>
  </r>
  <r>
    <s v="Trims Raw Materials"/>
    <x v="33"/>
    <s v="CIPL-03537"/>
    <s v="LEVIS"/>
    <s v="RM03202022-5-2"/>
    <x v="902"/>
    <s v="PCS"/>
    <n v="2728"/>
    <x v="2671"/>
    <n v="2.091659309274694E-3"/>
    <n v="292.68604659570138"/>
  </r>
  <r>
    <s v="Trims Raw Materials"/>
    <x v="33"/>
    <s v="CIPL-03537"/>
    <s v="LEVIS"/>
    <s v="RM03202022-5-2"/>
    <x v="902"/>
    <s v="PCS"/>
    <n v="2161"/>
    <x v="2672"/>
    <n v="2.0917258874208161E-3"/>
    <n v="231.86021964271632"/>
  </r>
  <r>
    <s v="Trims Raw Materials"/>
    <x v="33"/>
    <s v="CIPL-03538"/>
    <s v="LEVIS"/>
    <s v="RM03092022-5-2"/>
    <x v="902"/>
    <s v="PCS"/>
    <n v="2014"/>
    <x v="2673"/>
    <n v="2.0916724821698112E-3"/>
    <n v="216.08262837908998"/>
  </r>
  <r>
    <s v="Trims Raw Materials"/>
    <x v="33"/>
    <s v="CIPL-03538"/>
    <s v="LEVIS"/>
    <s v="RM03092022-5-2"/>
    <x v="902"/>
    <s v="PCS"/>
    <n v="5772"/>
    <x v="2674"/>
    <n v="2.091684968095735E-3"/>
    <n v="619.28320563584862"/>
  </r>
  <r>
    <s v="Trims Raw Materials"/>
    <x v="33"/>
    <s v="CIPL-03538"/>
    <s v="LEVIS"/>
    <s v="RM03092022-5-2"/>
    <x v="902"/>
    <s v="PCS"/>
    <n v="7398"/>
    <x v="2675"/>
    <n v="2.0917012000352567E-3"/>
    <n v="793.74440547786071"/>
  </r>
  <r>
    <s v="Trims Raw Materials"/>
    <x v="33"/>
    <s v="CIPL-03577"/>
    <s v="UNIQLO"/>
    <s v="RM01062022-47-5"/>
    <x v="907"/>
    <s v="PCS"/>
    <n v="3"/>
    <x v="2676"/>
    <n v="7.4892938568803195E-3"/>
    <n v="1.1524678815706408"/>
  </r>
  <r>
    <s v="Trims Raw Materials"/>
    <x v="33"/>
    <s v="CIPL-03577"/>
    <s v="UNIQLO"/>
    <s v="RM01062022-47-5"/>
    <x v="907"/>
    <s v="PCS"/>
    <n v="36"/>
    <x v="2677"/>
    <n v="7.5390015594702323E-3"/>
    <n v="13.921404056140927"/>
  </r>
  <r>
    <s v="Trims Raw Materials"/>
    <x v="33"/>
    <s v="CIPL-03577"/>
    <s v="UNIQLO"/>
    <s v="RM01062022-47-5"/>
    <x v="907"/>
    <s v="PCS"/>
    <n v="5708"/>
    <x v="2678"/>
    <n v="6.983496792521705E-3"/>
    <n v="2044.6717996917139"/>
  </r>
  <r>
    <s v="Trims Raw Materials"/>
    <x v="33"/>
    <s v="CIPL-03577"/>
    <s v="UNIQLO"/>
    <s v="RM01062022-47-5"/>
    <x v="907"/>
    <s v="PCS"/>
    <n v="1222"/>
    <x v="2679"/>
    <n v="7.5145680406303456E-3"/>
    <n v="471.02280214565019"/>
  </r>
  <r>
    <s v="Trims Raw Materials"/>
    <x v="33"/>
    <s v="CIPL-03577"/>
    <s v="UNIQLO"/>
    <s v="RM01062022-47-5"/>
    <x v="907"/>
    <s v="PCS"/>
    <n v="4"/>
    <x v="2680"/>
    <n v="7.5058630910769565E-3"/>
    <n v="1.5400234523643077"/>
  </r>
  <r>
    <s v="Trims Raw Materials"/>
    <x v="33"/>
    <s v="CIPL-03577"/>
    <s v="UNIQLO"/>
    <s v="RM01062022-47-5"/>
    <x v="907"/>
    <s v="PCS"/>
    <n v="12"/>
    <x v="2681"/>
    <n v="7.4561553884870437E-3"/>
    <n v="4.5894738646618443"/>
  </r>
  <r>
    <s v="Trims Raw Materials"/>
    <x v="33"/>
    <s v="CIPL-03577"/>
    <s v="UNIQLO"/>
    <s v="RM01062022-47-5"/>
    <x v="907"/>
    <s v="PCS"/>
    <n v="18"/>
    <x v="2682"/>
    <n v="7.4892938568803203E-3"/>
    <n v="6.9148072894238464"/>
  </r>
  <r>
    <s v="Trims Raw Materials"/>
    <x v="33"/>
    <s v="CIPL-03577"/>
    <s v="UNIQLO"/>
    <s v="RM01062022-47-5"/>
    <x v="907"/>
    <s v="PCS"/>
    <n v="655"/>
    <x v="2683"/>
    <n v="7.514590397638546E-3"/>
    <n v="252.47205671045324"/>
  </r>
  <r>
    <s v="Trims Raw Materials"/>
    <x v="33"/>
    <s v="CIPL-03379"/>
    <s v="LEVIS"/>
    <s v="RM07172021-3-1"/>
    <x v="908"/>
    <s v="PCS"/>
    <n v="35"/>
    <x v="14"/>
    <n v="0"/>
    <n v="0"/>
  </r>
  <r>
    <s v="Trims Raw Materials"/>
    <x v="33"/>
    <s v="CIPL-03379"/>
    <s v="LEVIS"/>
    <s v="RM07172021-3-1"/>
    <x v="908"/>
    <s v="PCS"/>
    <n v="189"/>
    <x v="14"/>
    <n v="0"/>
    <n v="0"/>
  </r>
  <r>
    <s v="Trims Raw Materials"/>
    <x v="33"/>
    <s v="CIPL-03379"/>
    <s v="LEVIS"/>
    <s v="RM07172021-3-1"/>
    <x v="908"/>
    <s v="PCS"/>
    <n v="154"/>
    <x v="14"/>
    <n v="0"/>
    <n v="0"/>
  </r>
  <r>
    <s v="Trims Raw Materials"/>
    <x v="33"/>
    <s v="CIPL-03379"/>
    <s v="LEVIS"/>
    <s v="RM07172021-3-1"/>
    <x v="908"/>
    <s v="PCS"/>
    <n v="27"/>
    <x v="14"/>
    <n v="0"/>
    <n v="0"/>
  </r>
  <r>
    <s v="Trims Raw Materials"/>
    <x v="33"/>
    <s v="CIPL-03379"/>
    <s v="LEVIS"/>
    <s v="RM07172021-3-1"/>
    <x v="908"/>
    <s v="PCS"/>
    <n v="36"/>
    <x v="14"/>
    <n v="0"/>
    <n v="0"/>
  </r>
  <r>
    <s v="Trims Raw Materials"/>
    <x v="33"/>
    <s v="CIPL-03379"/>
    <s v="LEVIS"/>
    <s v="RM07172021-3-1"/>
    <x v="908"/>
    <s v="PCS"/>
    <n v="544"/>
    <x v="14"/>
    <n v="0"/>
    <n v="0"/>
  </r>
  <r>
    <s v="Trims Raw Materials"/>
    <x v="33"/>
    <s v="CIPL-03379"/>
    <s v="LEVIS"/>
    <s v="RM07172021-3-1"/>
    <x v="908"/>
    <s v="PCS"/>
    <n v="198"/>
    <x v="14"/>
    <n v="0"/>
    <n v="0"/>
  </r>
  <r>
    <s v="Trims Raw Materials"/>
    <x v="33"/>
    <s v="CIPL-03379"/>
    <s v="LEVIS"/>
    <s v="RM07172021-3-1"/>
    <x v="908"/>
    <s v="PCS"/>
    <n v="235"/>
    <x v="14"/>
    <n v="0"/>
    <n v="0"/>
  </r>
  <r>
    <s v="Trims Raw Materials"/>
    <x v="33"/>
    <s v="CIPL-03379"/>
    <s v="LEVIS"/>
    <s v="RM07172021-3-2"/>
    <x v="909"/>
    <s v="PCS"/>
    <n v="8"/>
    <x v="14"/>
    <n v="0"/>
    <n v="0"/>
  </r>
  <r>
    <s v="Trims Raw Materials"/>
    <x v="33"/>
    <s v="CIPL-03379"/>
    <s v="LEVIS"/>
    <s v="RM07172021-3-2"/>
    <x v="909"/>
    <s v="PCS"/>
    <n v="1651"/>
    <x v="14"/>
    <n v="0"/>
    <n v="0"/>
  </r>
  <r>
    <s v="Trims Raw Materials"/>
    <x v="33"/>
    <s v="CIPL-03379"/>
    <s v="LEVIS"/>
    <s v="RM07172021-3-2"/>
    <x v="909"/>
    <s v="PCS"/>
    <n v="66"/>
    <x v="14"/>
    <n v="0"/>
    <n v="0"/>
  </r>
  <r>
    <s v="Trims Raw Materials"/>
    <x v="33"/>
    <s v="CIPL-03379"/>
    <s v="LEVIS"/>
    <s v="RM07172021-3-2"/>
    <x v="909"/>
    <s v="PCS"/>
    <n v="283"/>
    <x v="14"/>
    <n v="0"/>
    <n v="0"/>
  </r>
  <r>
    <s v="Trims Raw Materials"/>
    <x v="33"/>
    <s v="CIPL-03379"/>
    <s v="LEVIS"/>
    <s v="RM07172021-3-2"/>
    <x v="909"/>
    <s v="PCS"/>
    <n v="67"/>
    <x v="14"/>
    <n v="0"/>
    <n v="0"/>
  </r>
  <r>
    <s v="Trims Raw Materials"/>
    <x v="33"/>
    <s v="CIPL-03379"/>
    <s v="LEVIS"/>
    <s v="RM07172021-3-2"/>
    <x v="909"/>
    <s v="PCS"/>
    <n v="133"/>
    <x v="14"/>
    <n v="0"/>
    <n v="0"/>
  </r>
  <r>
    <s v="Trims Raw Materials"/>
    <x v="33"/>
    <s v="CIPL-03379"/>
    <s v="LEVIS"/>
    <s v="RM08172021-21-2"/>
    <x v="901"/>
    <s v="PCS"/>
    <n v="163"/>
    <x v="14"/>
    <n v="0"/>
    <n v="0"/>
  </r>
  <r>
    <s v="Trims Raw Materials"/>
    <x v="33"/>
    <s v="CIPL-03379"/>
    <s v="LEVIS"/>
    <s v="RM08172021-21-2"/>
    <x v="901"/>
    <s v="PCS"/>
    <n v="836"/>
    <x v="14"/>
    <n v="0"/>
    <n v="0"/>
  </r>
  <r>
    <s v="Trims Raw Materials"/>
    <x v="33"/>
    <s v="CIPL-03379"/>
    <s v="LEVIS"/>
    <s v="RM10062021-44-2"/>
    <x v="901"/>
    <s v="PCS"/>
    <n v="154"/>
    <x v="14"/>
    <n v="0"/>
    <n v="0"/>
  </r>
  <r>
    <s v="Trims Raw Materials"/>
    <x v="33"/>
    <s v="CIPL-03379"/>
    <s v="LEVIS"/>
    <s v="RM10062021-44-2"/>
    <x v="901"/>
    <s v="PCS"/>
    <n v="48"/>
    <x v="14"/>
    <n v="0"/>
    <n v="0"/>
  </r>
  <r>
    <s v="Trims Raw Materials"/>
    <x v="33"/>
    <s v="CIPL-03379"/>
    <s v="LEVIS"/>
    <s v="RM10062021-44-2"/>
    <x v="901"/>
    <s v="PCS"/>
    <n v="2053"/>
    <x v="14"/>
    <n v="0"/>
    <n v="0"/>
  </r>
  <r>
    <s v="Trims Raw Materials"/>
    <x v="33"/>
    <s v="CIPL-03379"/>
    <s v="LEVIS"/>
    <s v="RM10062021-44-2"/>
    <x v="901"/>
    <s v="PCS"/>
    <n v="3118"/>
    <x v="14"/>
    <n v="0"/>
    <n v="0"/>
  </r>
  <r>
    <s v="Trims Raw Materials"/>
    <x v="33"/>
    <s v="CIPL-03379"/>
    <s v="LEVIS"/>
    <s v="RM10062021-44-2"/>
    <x v="901"/>
    <s v="PCS"/>
    <n v="121"/>
    <x v="14"/>
    <n v="0"/>
    <n v="0"/>
  </r>
  <r>
    <s v="Trims Raw Materials"/>
    <x v="33"/>
    <s v="CIPL-03379"/>
    <s v="LEVIS"/>
    <s v="RM10062021-44-2"/>
    <x v="901"/>
    <s v="PCS"/>
    <n v="783"/>
    <x v="14"/>
    <n v="0"/>
    <n v="0"/>
  </r>
  <r>
    <s v="Trims Raw Materials"/>
    <x v="33"/>
    <s v="CIPL-03379"/>
    <s v="LEVIS"/>
    <s v="RM10062021-44-2"/>
    <x v="901"/>
    <s v="PCS"/>
    <n v="130"/>
    <x v="14"/>
    <n v="0"/>
    <n v="0"/>
  </r>
  <r>
    <s v="Trims Raw Materials"/>
    <x v="33"/>
    <s v="CIPL-03379"/>
    <s v="LEVIS"/>
    <s v="RM10062021-44-2"/>
    <x v="901"/>
    <s v="PCS"/>
    <n v="2200"/>
    <x v="14"/>
    <n v="0"/>
    <n v="0"/>
  </r>
  <r>
    <s v="Trims Raw Materials"/>
    <x v="33"/>
    <s v="CIPL-03379"/>
    <s v="LEVIS"/>
    <s v="RM10062021-44-2"/>
    <x v="901"/>
    <s v="PCS"/>
    <n v="218"/>
    <x v="14"/>
    <n v="0"/>
    <n v="0"/>
  </r>
  <r>
    <s v="Trims Raw Materials"/>
    <x v="33"/>
    <s v="CIPL-03379"/>
    <s v="LEVIS"/>
    <s v="RM10062021-44-2"/>
    <x v="901"/>
    <s v="PCS"/>
    <n v="2415"/>
    <x v="14"/>
    <n v="0"/>
    <n v="0"/>
  </r>
  <r>
    <s v="Trims Raw Materials"/>
    <x v="33"/>
    <s v="CIPL-03379"/>
    <s v="LEVIS"/>
    <s v="RM10062021-44-2"/>
    <x v="901"/>
    <s v="PCS"/>
    <n v="128"/>
    <x v="14"/>
    <n v="0"/>
    <n v="0"/>
  </r>
  <r>
    <s v="Trims Raw Materials"/>
    <x v="33"/>
    <s v="CIPL-03379"/>
    <s v="LEVIS"/>
    <s v="RM10062021-44-2"/>
    <x v="901"/>
    <s v="PCS"/>
    <n v="41"/>
    <x v="14"/>
    <n v="0"/>
    <n v="0"/>
  </r>
  <r>
    <s v="Trims Raw Materials"/>
    <x v="33"/>
    <s v="CIPL-03379"/>
    <s v="LEVIS"/>
    <s v="RM10062021-44-2"/>
    <x v="901"/>
    <s v="PCS"/>
    <n v="9"/>
    <x v="14"/>
    <n v="0"/>
    <n v="0"/>
  </r>
  <r>
    <s v="Trims Raw Materials"/>
    <x v="33"/>
    <s v="CIPL-03379"/>
    <s v="LEVIS"/>
    <s v="RM10062021-44-2"/>
    <x v="901"/>
    <s v="PCS"/>
    <n v="113"/>
    <x v="14"/>
    <n v="0"/>
    <n v="0"/>
  </r>
  <r>
    <s v="Trims Raw Materials"/>
    <x v="33"/>
    <s v="CIPL-03379"/>
    <s v="LEVIS"/>
    <s v="RM10062021-44-2"/>
    <x v="901"/>
    <s v="PCS"/>
    <n v="260"/>
    <x v="14"/>
    <n v="0"/>
    <n v="0"/>
  </r>
  <r>
    <s v="Trims Raw Materials"/>
    <x v="33"/>
    <s v="CIPL-03379"/>
    <s v="LEVIS"/>
    <s v="RM10062021-44-2"/>
    <x v="901"/>
    <s v="PCS"/>
    <n v="53"/>
    <x v="14"/>
    <n v="0"/>
    <n v="0"/>
  </r>
  <r>
    <s v="Trims Raw Materials"/>
    <x v="33"/>
    <s v="CIPL-03379"/>
    <s v="LEVIS"/>
    <s v="RM10062021-44-2"/>
    <x v="901"/>
    <s v="PCS"/>
    <n v="3259"/>
    <x v="14"/>
    <n v="0"/>
    <n v="0"/>
  </r>
  <r>
    <s v="Trims Raw Materials"/>
    <x v="33"/>
    <s v="CIPL-03592"/>
    <s v="UNIQLO"/>
    <s v="RM02112022-1-1"/>
    <x v="910"/>
    <s v="PCS"/>
    <n v="27"/>
    <x v="2684"/>
    <n v="7.0032629871122753E-3"/>
    <n v="9.6990881006520322"/>
  </r>
  <r>
    <s v="Trims Raw Materials"/>
    <x v="33"/>
    <s v="CIPL-03592"/>
    <s v="UNIQLO"/>
    <s v="RM02112022-1-1"/>
    <x v="910"/>
    <s v="PCS"/>
    <n v="30"/>
    <x v="2685"/>
    <n v="6.9988445246598387E-3"/>
    <n v="10.769965335739796"/>
  </r>
  <r>
    <s v="Trims Raw Materials"/>
    <x v="33"/>
    <s v="CIPL-03592"/>
    <s v="UNIQLO"/>
    <s v="RM02112022-1-1"/>
    <x v="910"/>
    <s v="PCS"/>
    <n v="44"/>
    <x v="2686"/>
    <n v="6.9997483010705627E-3"/>
    <n v="15.797988925247104"/>
  </r>
  <r>
    <s v="Trims Raw Materials"/>
    <x v="33"/>
    <s v="CIPL-03592"/>
    <s v="UNIQLO"/>
    <s v="RM02112022-1-1"/>
    <x v="910"/>
    <s v="PCS"/>
    <n v="34"/>
    <x v="2687"/>
    <n v="7.0058620826725319E-3"/>
    <n v="12.218199310810865"/>
  </r>
  <r>
    <s v="Trims Raw Materials"/>
    <x v="33"/>
    <s v="CIPL-03592"/>
    <s v="UNIQLO"/>
    <s v="RM02112022-1-1"/>
    <x v="910"/>
    <s v="PCS"/>
    <n v="64"/>
    <x v="2688"/>
    <n v="6.9994658709422114E-3"/>
    <n v="22.977965815740298"/>
  </r>
  <r>
    <s v="Trims Raw Materials"/>
    <x v="33"/>
    <s v="CIPL-03592"/>
    <s v="UNIQLO"/>
    <s v="RM02112022-1-1"/>
    <x v="910"/>
    <s v="PCS"/>
    <n v="64"/>
    <x v="2689"/>
    <n v="6.9994658709422123E-3"/>
    <n v="22.977965815740301"/>
  </r>
  <r>
    <s v="Trims Raw Materials"/>
    <x v="33"/>
    <s v="CIPL-03592"/>
    <s v="UNIQLO"/>
    <s v="RM02112022-1-1"/>
    <x v="910"/>
    <s v="PCS"/>
    <n v="26"/>
    <x v="2690"/>
    <n v="6.9973150568878413E-3"/>
    <n v="9.3319301914790849"/>
  </r>
  <r>
    <s v="Trims Raw Materials"/>
    <x v="33"/>
    <s v="CIPL-03592"/>
    <s v="UNIQLO"/>
    <s v="RM02112022-1-1"/>
    <x v="910"/>
    <s v="PCS"/>
    <n v="15"/>
    <x v="2691"/>
    <n v="6.9988445246601041E-3"/>
    <n v="5.3849826678701014"/>
  </r>
  <r>
    <s v="Trims Raw Materials"/>
    <x v="33"/>
    <s v="CIPL-03592"/>
    <s v="UNIQLO"/>
    <s v="RM02112022-1-1"/>
    <x v="910"/>
    <s v="PCS"/>
    <n v="159"/>
    <x v="2692"/>
    <n v="6.9990946263080896E-3"/>
    <n v="57.082856045582993"/>
  </r>
  <r>
    <s v="Trims Raw Materials"/>
    <x v="33"/>
    <s v="CIPL-03592"/>
    <s v="UNIQLO"/>
    <s v="RM02112022-1-1"/>
    <x v="910"/>
    <s v="PCS"/>
    <n v="3415"/>
    <x v="2693"/>
    <n v="6.9988445246598379E-3"/>
    <n v="1225.9810540517133"/>
  </r>
  <r>
    <s v="Trims Raw Materials"/>
    <x v="33"/>
    <s v="CIPL-03592"/>
    <s v="UNIQLO"/>
    <s v="RM02112022-1-1"/>
    <x v="910"/>
    <s v="PCS"/>
    <n v="125"/>
    <x v="2693"/>
    <n v="6.9988445246598379E-3"/>
    <n v="44.874855565582472"/>
  </r>
  <r>
    <s v="Trims Raw Materials"/>
    <x v="33"/>
    <s v="CIPL-03592"/>
    <s v="UNIQLO"/>
    <s v="RM02112022-1-1"/>
    <x v="910"/>
    <s v="PCS"/>
    <n v="17551"/>
    <x v="2694"/>
    <n v="6.9988422589107599E-3"/>
    <n v="6300.7866804861433"/>
  </r>
  <r>
    <s v="Trims Raw Materials"/>
    <x v="33"/>
    <s v="CIPL-03592"/>
    <s v="UNIQLO"/>
    <s v="RM02112022-1-1"/>
    <x v="910"/>
    <s v="PCS"/>
    <n v="8962"/>
    <x v="2695"/>
    <n v="6.9989687661838294E-3"/>
    <n v="3217.404758082539"/>
  </r>
  <r>
    <s v="Trims Raw Materials"/>
    <x v="33"/>
    <s v="CIPL-03587"/>
    <s v="UNIQLO"/>
    <s v="RM02222022-44-1"/>
    <x v="911"/>
    <s v="PCS"/>
    <n v="326"/>
    <x v="2696"/>
    <n v="7.1054568732821311E-3"/>
    <n v="118.81637894068997"/>
  </r>
  <r>
    <s v="Trims Raw Materials"/>
    <x v="33"/>
    <s v="CIPL-03587"/>
    <s v="UNIQLO"/>
    <s v="RM02222022-44-1"/>
    <x v="911"/>
    <s v="PCS"/>
    <n v="1593"/>
    <x v="2697"/>
    <n v="7.1299505404801662E-3"/>
    <n v="582.59801121098496"/>
  </r>
  <r>
    <s v="Trims Raw Materials"/>
    <x v="33"/>
    <s v="CIPL-03587"/>
    <s v="UNIQLO"/>
    <s v="RM02222022-44-1"/>
    <x v="911"/>
    <s v="PCS"/>
    <n v="45"/>
    <x v="2698"/>
    <n v="7.0916322361610105E-3"/>
    <n v="16.369123450627246"/>
  </r>
  <r>
    <s v="Trims Raw Materials"/>
    <x v="33"/>
    <s v="CIPL-03587"/>
    <s v="UNIQLO"/>
    <s v="RM02222022-44-1"/>
    <x v="911"/>
    <s v="PCS"/>
    <n v="76"/>
    <x v="2699"/>
    <n v="7.0898881062455748E-3"/>
    <n v="27.638831496074662"/>
  </r>
  <r>
    <s v="Trims Raw Materials"/>
    <x v="33"/>
    <s v="CIPL-03587"/>
    <s v="UNIQLO"/>
    <s v="RM02222022-44-1"/>
    <x v="911"/>
    <s v="PCS"/>
    <n v="26"/>
    <x v="2690"/>
    <n v="6.9973150568878413E-3"/>
    <n v="9.3319301914790849"/>
  </r>
  <r>
    <s v="Trims Raw Materials"/>
    <x v="33"/>
    <s v="CIPL-03587"/>
    <s v="UNIQLO"/>
    <s v="RM02222022-44-1"/>
    <x v="911"/>
    <s v="PCS"/>
    <n v="640"/>
    <x v="2700"/>
    <n v="7.1293272439583617E-3"/>
    <n v="234.04276943613337"/>
  </r>
  <r>
    <s v="Trims Raw Materials"/>
    <x v="33"/>
    <s v="CIPL-03587"/>
    <s v="UNIQLO"/>
    <s v="RM02222022-44-1"/>
    <x v="911"/>
    <s v="PCS"/>
    <n v="19"/>
    <x v="2701"/>
    <n v="6.9904727010657473E-3"/>
    <n v="6.8128189813202491"/>
  </r>
  <r>
    <s v="Trims Raw Materials"/>
    <x v="33"/>
    <s v="CIPL-03587"/>
    <s v="UNIQLO"/>
    <s v="RM02222022-44-1"/>
    <x v="911"/>
    <s v="PCS"/>
    <n v="22"/>
    <x v="2702"/>
    <n v="6.9861916549096787E-3"/>
    <n v="7.8836962164080129"/>
  </r>
  <r>
    <s v="Trims Raw Materials"/>
    <x v="33"/>
    <s v="CIPL-03593"/>
    <s v="UNIQLO"/>
    <s v="RM02202022-39-5"/>
    <x v="907"/>
    <s v="PCS"/>
    <n v="11139"/>
    <x v="2703"/>
    <n v="6.2655177973195376E-3"/>
    <n v="3579.8916027443424"/>
  </r>
  <r>
    <s v="Trims Raw Materials"/>
    <x v="33"/>
    <s v="CIPL-03593"/>
    <s v="UNIQLO"/>
    <s v="RM02202022-39-5"/>
    <x v="907"/>
    <s v="PCS"/>
    <n v="2222"/>
    <x v="2704"/>
    <n v="6.2902838186508882E-3"/>
    <n v="716.93701064504228"/>
  </r>
  <r>
    <s v="Trims Raw Materials"/>
    <x v="33"/>
    <s v="CIPL-03593"/>
    <s v="UNIQLO"/>
    <s v="RM02202022-39-5"/>
    <x v="907"/>
    <s v="PCS"/>
    <n v="82"/>
    <x v="2705"/>
    <n v="5.5890855838902883E-3"/>
    <n v="23.508305017879003"/>
  </r>
  <r>
    <s v="Trims Raw Materials"/>
    <x v="33"/>
    <s v="CIPL-03593"/>
    <s v="UNIQLO"/>
    <s v="RM02202022-39-5"/>
    <x v="907"/>
    <s v="PCS"/>
    <n v="5805"/>
    <x v="2706"/>
    <n v="6.2290387601752154E-3"/>
    <n v="1854.7695700028171"/>
  </r>
  <r>
    <s v="Trims Raw Materials"/>
    <x v="33"/>
    <s v="CIPL-03593"/>
    <s v="UNIQLO"/>
    <s v="RM02202022-39-5"/>
    <x v="907"/>
    <s v="PCS"/>
    <n v="70"/>
    <x v="2707"/>
    <n v="5.5871457711062916E-3"/>
    <n v="20.061100203977443"/>
  </r>
  <r>
    <s v="Trims Raw Materials"/>
    <x v="33"/>
    <s v="CIPL-03593"/>
    <s v="UNIQLO"/>
    <s v="RM02202022-39-5"/>
    <x v="907"/>
    <s v="PCS"/>
    <n v="4103"/>
    <x v="2708"/>
    <n v="6.3840051901438381E-3"/>
    <n v="1343.5735732951603"/>
  </r>
  <r>
    <s v="Trims Raw Materials"/>
    <x v="33"/>
    <s v="CIPL-03593"/>
    <s v="UNIQLO"/>
    <s v="RM02202022-39-5"/>
    <x v="907"/>
    <s v="PCS"/>
    <n v="2721"/>
    <x v="2709"/>
    <n v="6.1239305009192224E-3"/>
    <n v="854.72321489300123"/>
  </r>
  <r>
    <s v="Trims Raw Materials"/>
    <x v="33"/>
    <s v="CIPL-03593"/>
    <s v="UNIQLO"/>
    <s v="RM02202022-39-5"/>
    <x v="907"/>
    <s v="PCS"/>
    <n v="55"/>
    <x v="2710"/>
    <n v="5.5853382182848394E-3"/>
    <n v="15.757193602005664"/>
  </r>
  <r>
    <s v="Trims Raw Materials"/>
    <x v="33"/>
    <s v="CIPL-03593"/>
    <s v="UNIQLO"/>
    <s v="RM02202022-39-5"/>
    <x v="907"/>
    <s v="PCS"/>
    <n v="3558"/>
    <x v="2711"/>
    <n v="6.2120936964615726E-3"/>
    <n v="1133.7326293720105"/>
  </r>
  <r>
    <s v="Trims Raw Materials"/>
    <x v="33"/>
    <s v="CIPL-03593"/>
    <s v="UNIQLO"/>
    <s v="RM02202022-39-5"/>
    <x v="907"/>
    <s v="PCS"/>
    <n v="24528"/>
    <x v="2712"/>
    <n v="6.4282000989276293E-3"/>
    <n v="8087.5732920264963"/>
  </r>
  <r>
    <s v="Trims Raw Materials"/>
    <x v="33"/>
    <s v="CIPL-03593"/>
    <s v="UNIQLO"/>
    <s v="RM02202022-39-5"/>
    <x v="907"/>
    <s v="PCS"/>
    <n v="168"/>
    <x v="2713"/>
    <n v="5.587382474451957E-3"/>
    <n v="48.148680255707923"/>
  </r>
  <r>
    <s v="Trims Raw Materials"/>
    <x v="33"/>
    <s v="CIPL-03593"/>
    <s v="UNIQLO"/>
    <s v="RM02202022-39-5"/>
    <x v="907"/>
    <s v="PCS"/>
    <n v="4598"/>
    <x v="2714"/>
    <n v="6.2653326708523851E-3"/>
    <n v="1477.6779996205794"/>
  </r>
  <r>
    <s v="Trims Raw Materials"/>
    <x v="33"/>
    <s v="CIPL-03593"/>
    <s v="UNIQLO"/>
    <s v="RM02202022-39-5"/>
    <x v="907"/>
    <s v="PCS"/>
    <n v="10109"/>
    <x v="2715"/>
    <n v="6.3927577054818108E-3"/>
    <n v="3314.8443876447159"/>
  </r>
  <r>
    <s v="Trims Raw Materials"/>
    <x v="33"/>
    <s v="CIPL-03593"/>
    <s v="UNIQLO"/>
    <s v="RM02202022-39-5"/>
    <x v="907"/>
    <s v="PCS"/>
    <n v="28"/>
    <x v="2716"/>
    <n v="5.5885659911802891E-3"/>
    <n v="8.0264798477530483"/>
  </r>
  <r>
    <s v="Trims Raw Materials"/>
    <x v="33"/>
    <s v="CIPL-03593"/>
    <s v="UNIQLO"/>
    <s v="RM02202022-39-5"/>
    <x v="907"/>
    <s v="PCS"/>
    <n v="21"/>
    <x v="2717"/>
    <n v="5.5861989577236267E-3"/>
    <n v="6.0173101781121954"/>
  </r>
  <r>
    <s v="Trims Raw Materials"/>
    <x v="33"/>
    <s v="CIPL-03596"/>
    <s v="UNIQLO"/>
    <s v="RM02222022-32-1"/>
    <x v="907"/>
    <s v="PCS"/>
    <n v="1101"/>
    <x v="2718"/>
    <n v="7.9821269917318312E-3"/>
    <n v="450.78832181789767"/>
  </r>
  <r>
    <s v="Trims Raw Materials"/>
    <x v="33"/>
    <s v="CIPL-03596"/>
    <s v="UNIQLO"/>
    <s v="RM02222022-32-1"/>
    <x v="907"/>
    <s v="PCS"/>
    <n v="128"/>
    <x v="2719"/>
    <n v="8.0200271397413755E-3"/>
    <n v="52.656563473886891"/>
  </r>
  <r>
    <s v="Trims Raw Materials"/>
    <x v="33"/>
    <s v="CIPL-03596"/>
    <s v="UNIQLO"/>
    <s v="RM02222022-32-1"/>
    <x v="907"/>
    <s v="PCS"/>
    <n v="549"/>
    <x v="2720"/>
    <n v="8.0115416319962076E-3"/>
    <n v="225.60833635596595"/>
  </r>
  <r>
    <s v="Trims Raw Materials"/>
    <x v="33"/>
    <s v="CIPL-03596"/>
    <s v="UNIQLO"/>
    <s v="RM02222022-32-1"/>
    <x v="907"/>
    <s v="PCS"/>
    <n v="151"/>
    <x v="2721"/>
    <n v="8.0072195880600012E-3"/>
    <n v="62.019090157797123"/>
  </r>
  <r>
    <s v="Trims Raw Materials"/>
    <x v="33"/>
    <s v="CIPL-03573"/>
    <s v="LEVIS"/>
    <s v="RM04272022-3-2"/>
    <x v="902"/>
    <s v="PCS"/>
    <n v="25000"/>
    <x v="2607"/>
    <n v="2.0917001249835653E-3"/>
    <n v="2682.2925031245891"/>
  </r>
  <r>
    <s v="Trims Raw Materials"/>
    <x v="33"/>
    <s v="CIPL-03573"/>
    <s v="LEVIS"/>
    <s v="RM04272022-3-2"/>
    <x v="902"/>
    <s v="PCS"/>
    <n v="15255"/>
    <x v="2722"/>
    <n v="2.0917053385085828E-3"/>
    <n v="1636.7389649389484"/>
  </r>
  <r>
    <s v="Trims Raw Materials"/>
    <x v="33"/>
    <s v="CIPL-03573"/>
    <s v="LEVIS"/>
    <s v="RM04272022-3-2"/>
    <x v="902"/>
    <s v="PCS"/>
    <n v="2500"/>
    <x v="2607"/>
    <n v="2.0917001249835653E-3"/>
    <n v="268.22925031245893"/>
  </r>
  <r>
    <s v="Trims Raw Materials"/>
    <x v="33"/>
    <s v="CIPL-03573"/>
    <s v="LEVIS"/>
    <s v="RM04272022-3-2"/>
    <x v="902"/>
    <s v="PCS"/>
    <n v="800"/>
    <x v="2662"/>
    <n v="2.1235130546411098E-3"/>
    <n v="87.138810443712885"/>
  </r>
  <r>
    <s v="Trims Raw Materials"/>
    <x v="33"/>
    <s v="CIPL-03573"/>
    <s v="LEVIS"/>
    <s v="RM04272022-3-2"/>
    <x v="902"/>
    <s v="PCS"/>
    <n v="16901"/>
    <x v="2723"/>
    <n v="2.0917057719150472E-3"/>
    <n v="1813.3419192511362"/>
  </r>
  <r>
    <s v="Trims Raw Materials"/>
    <x v="33"/>
    <s v="CIPL-03573"/>
    <s v="LEVIS"/>
    <s v="RM04272022-3-2"/>
    <x v="902"/>
    <s v="PCS"/>
    <n v="15433"/>
    <x v="2724"/>
    <n v="2.0916980636261069E-3"/>
    <n v="1655.8311762159417"/>
  </r>
  <r>
    <s v="Trims Raw Materials"/>
    <x v="33"/>
    <s v="CIPL-03573"/>
    <s v="LEVIS"/>
    <s v="RM04272022-3-2"/>
    <x v="902"/>
    <s v="PCS"/>
    <n v="800"/>
    <x v="2662"/>
    <n v="2.1235130546411098E-3"/>
    <n v="87.138810443712885"/>
  </r>
  <r>
    <s v="Trims Raw Materials"/>
    <x v="33"/>
    <s v="CIPL-03573"/>
    <s v="LEVIS"/>
    <s v="RM04272022-3-2"/>
    <x v="902"/>
    <s v="PCS"/>
    <n v="31000"/>
    <x v="2615"/>
    <n v="2.0917001249835649E-3"/>
    <n v="3326.0427038744901"/>
  </r>
  <r>
    <s v="Trims Raw Materials"/>
    <x v="33"/>
    <s v="CIPL-03573"/>
    <s v="LEVIS"/>
    <s v="RM04272022-3-2"/>
    <x v="902"/>
    <s v="PCS"/>
    <n v="600"/>
    <x v="2662"/>
    <n v="2.1235130546411098E-3"/>
    <n v="65.354107832784663"/>
  </r>
  <r>
    <s v="Trims Raw Materials"/>
    <x v="33"/>
    <s v="CIPL-03573"/>
    <s v="LEVIS"/>
    <s v="RM04272022-3-2"/>
    <x v="902"/>
    <s v="PCS"/>
    <n v="800"/>
    <x v="2662"/>
    <n v="2.1235130546411098E-3"/>
    <n v="87.138810443712885"/>
  </r>
  <r>
    <s v="Trims Raw Materials"/>
    <x v="33"/>
    <s v="CIPL-03573"/>
    <s v="LEVIS"/>
    <s v="RM04272022-3-2"/>
    <x v="902"/>
    <s v="PCS"/>
    <n v="33478"/>
    <x v="2725"/>
    <n v="2.0917027382088642E-3"/>
    <n v="3591.9160242697567"/>
  </r>
  <r>
    <s v="Trims Raw Materials"/>
    <x v="33"/>
    <s v="CIPL-03573"/>
    <s v="LEVIS"/>
    <s v="RM04272022-3-2"/>
    <x v="902"/>
    <s v="PCS"/>
    <n v="800"/>
    <x v="2662"/>
    <n v="2.1235130546411098E-3"/>
    <n v="87.138810443712885"/>
  </r>
  <r>
    <s v="Trims Raw Materials"/>
    <x v="33"/>
    <s v="CIPL-03595"/>
    <s v="UNIQLO"/>
    <s v="RM03042022-9-1"/>
    <x v="912"/>
    <s v="PCS"/>
    <n v="10183"/>
    <x v="2726"/>
    <n v="5.5871399133784012E-3"/>
    <n v="2918.3138457379323"/>
  </r>
  <r>
    <s v="Trims Raw Materials"/>
    <x v="33"/>
    <s v="CIPL-03595"/>
    <s v="UNIQLO"/>
    <s v="RM03042022-9-1"/>
    <x v="912"/>
    <s v="PCS"/>
    <n v="232"/>
    <x v="2727"/>
    <n v="5.5869743652352906E-3"/>
    <n v="66.486178052734587"/>
  </r>
  <r>
    <s v="Trims Raw Materials"/>
    <x v="33"/>
    <s v="CIPL-03595"/>
    <s v="UNIQLO"/>
    <s v="RM03042022-9-1"/>
    <x v="912"/>
    <s v="PCS"/>
    <n v="36248"/>
    <x v="2728"/>
    <n v="5.5871468681643931E-3"/>
    <n v="10388.212899677224"/>
  </r>
  <r>
    <s v="Trims Raw Materials"/>
    <x v="33"/>
    <s v="CIPL-03595"/>
    <s v="UNIQLO"/>
    <s v="RM03042022-9-1"/>
    <x v="912"/>
    <s v="PCS"/>
    <n v="36224"/>
    <x v="2729"/>
    <n v="5.5871435755363895E-3"/>
    <n v="10381.328688880232"/>
  </r>
  <r>
    <s v="Trims Raw Materials"/>
    <x v="33"/>
    <s v="CIPL-03595"/>
    <s v="UNIQLO"/>
    <s v="RM03042022-9-1"/>
    <x v="912"/>
    <s v="PCS"/>
    <n v="536"/>
    <x v="2730"/>
    <n v="5.5872941523080529E-3"/>
    <n v="153.61478966563715"/>
  </r>
  <r>
    <s v="Trims Raw Materials"/>
    <x v="33"/>
    <s v="CIPL-03595"/>
    <s v="UNIQLO"/>
    <s v="RM03042022-9-1"/>
    <x v="912"/>
    <s v="PCS"/>
    <n v="488"/>
    <x v="2731"/>
    <n v="5.5872272591433233E-3"/>
    <n v="139.85656690246194"/>
  </r>
  <r>
    <s v="Trims Raw Materials"/>
    <x v="33"/>
    <s v="CIPL-03595"/>
    <s v="UNIQLO"/>
    <s v="RM03042022-9-1"/>
    <x v="912"/>
    <s v="PCS"/>
    <n v="19099"/>
    <x v="2732"/>
    <n v="5.5871468121598041E-3"/>
    <n v="5473.5289169654407"/>
  </r>
  <r>
    <s v="Trims Raw Materials"/>
    <x v="33"/>
    <s v="CIPL-03595"/>
    <s v="UNIQLO"/>
    <s v="RM03042022-9-1"/>
    <x v="912"/>
    <s v="PCS"/>
    <n v="6285"/>
    <x v="2733"/>
    <n v="5.5871615889909656E-3"/>
    <n v="1801.2053105868083"/>
  </r>
  <r>
    <s v="Trims Raw Materials"/>
    <x v="33"/>
    <s v="CIPL-03595"/>
    <s v="UNIQLO"/>
    <s v="RM03042022-9-1"/>
    <x v="912"/>
    <s v="PCS"/>
    <n v="28648"/>
    <x v="2734"/>
    <n v="5.5871471592018676E-3"/>
    <n v="8210.1505918168168"/>
  </r>
  <r>
    <s v="Trims Raw Materials"/>
    <x v="33"/>
    <s v="CIPL-03595"/>
    <s v="UNIQLO"/>
    <s v="RM03042022-9-1"/>
    <x v="912"/>
    <s v="PCS"/>
    <n v="439"/>
    <x v="2735"/>
    <n v="5.5871910628626379E-3"/>
    <n v="125.8127768765967"/>
  </r>
  <r>
    <s v="Trims Raw Materials"/>
    <x v="33"/>
    <s v="CIPL-03595"/>
    <s v="UNIQLO"/>
    <s v="RM03042022-9-1"/>
    <x v="912"/>
    <s v="PCS"/>
    <n v="17394"/>
    <x v="2736"/>
    <n v="5.5871411987063746E-3"/>
    <n v="4984.8927340102991"/>
  </r>
  <r>
    <s v="Trims Raw Materials"/>
    <x v="33"/>
    <s v="CIPL-03595"/>
    <s v="UNIQLO"/>
    <s v="RM03042022-9-1"/>
    <x v="912"/>
    <s v="PCS"/>
    <n v="171"/>
    <x v="2737"/>
    <n v="5.5870294957785956E-3"/>
    <n v="49.005382043778141"/>
  </r>
  <r>
    <s v="Trims Raw Materials"/>
    <x v="33"/>
    <s v="CIPL-03595"/>
    <s v="UNIQLO"/>
    <s v="RM03042022-9-1"/>
    <x v="912"/>
    <s v="PCS"/>
    <n v="7211"/>
    <x v="2738"/>
    <n v="5.5871430137798403E-3"/>
    <n v="2066.5788882723664"/>
  </r>
  <r>
    <s v="Trims Raw Materials"/>
    <x v="33"/>
    <s v="CIPL-03595"/>
    <s v="UNIQLO"/>
    <s v="RM03042022-9-1"/>
    <x v="912"/>
    <s v="PCS"/>
    <n v="244"/>
    <x v="2739"/>
    <n v="5.5868198189581615E-3"/>
    <n v="69.923184035825798"/>
  </r>
  <r>
    <s v="Trims Raw Materials"/>
    <x v="33"/>
    <s v="CIPL-03595"/>
    <s v="UNIQLO"/>
    <s v="RM03042022-9-1"/>
    <x v="912"/>
    <s v="PCS"/>
    <n v="25213"/>
    <x v="2740"/>
    <n v="5.5851574630026947E-3"/>
    <n v="7223.1502751146863"/>
  </r>
  <r>
    <s v="Trims Raw Materials"/>
    <x v="33"/>
    <s v="CIPL-03597"/>
    <s v="UNIQLO"/>
    <s v="RM03092022-25-1"/>
    <x v="910"/>
    <s v="PCS"/>
    <n v="115"/>
    <x v="2741"/>
    <n v="7.2979552219834985E-3"/>
    <n v="43.049264850528139"/>
  </r>
  <r>
    <s v="Trims Raw Materials"/>
    <x v="33"/>
    <s v="CIPL-03597"/>
    <s v="UNIQLO"/>
    <s v="RM03092022-25-1"/>
    <x v="910"/>
    <s v="PCS"/>
    <n v="265"/>
    <x v="2742"/>
    <n v="7.3597412030862409E-3"/>
    <n v="100.040331418818"/>
  </r>
  <r>
    <s v="Trims Raw Materials"/>
    <x v="33"/>
    <s v="CIPL-03597"/>
    <s v="UNIQLO"/>
    <s v="RM03092022-25-1"/>
    <x v="910"/>
    <s v="PCS"/>
    <n v="15"/>
    <x v="2743"/>
    <n v="7.3567399833072162E-3"/>
    <n v="5.660351099749608"/>
  </r>
  <r>
    <s v="Trims Raw Materials"/>
    <x v="33"/>
    <s v="CIPL-03597"/>
    <s v="UNIQLO"/>
    <s v="RM03092022-25-1"/>
    <x v="910"/>
    <s v="PCS"/>
    <n v="22"/>
    <x v="2744"/>
    <n v="7.3567399833072171E-3"/>
    <n v="8.3018482796327593"/>
  </r>
  <r>
    <s v="Trims Raw Materials"/>
    <x v="33"/>
    <s v="CIPL-03597"/>
    <s v="UNIQLO"/>
    <s v="RM03092022-25-1"/>
    <x v="910"/>
    <s v="PCS"/>
    <n v="17"/>
    <x v="2744"/>
    <n v="7.3567399833072171E-3"/>
    <n v="6.4150645797162236"/>
  </r>
  <r>
    <s v="Trims Raw Materials"/>
    <x v="33"/>
    <s v="CIPL-03597"/>
    <s v="UNIQLO"/>
    <s v="RM03092022-25-1"/>
    <x v="910"/>
    <s v="PCS"/>
    <n v="20"/>
    <x v="2745"/>
    <n v="7.2374414970914243E-3"/>
    <n v="7.4247488299418301"/>
  </r>
  <r>
    <s v="Trims Raw Materials"/>
    <x v="33"/>
    <s v="CIPL-03597"/>
    <s v="UNIQLO"/>
    <s v="RM03092022-25-1"/>
    <x v="910"/>
    <s v="PCS"/>
    <n v="194"/>
    <x v="2746"/>
    <n v="7.3403415659579656E-3"/>
    <n v="73.044026263795828"/>
  </r>
  <r>
    <s v="Trims Raw Materials"/>
    <x v="33"/>
    <s v="CIPL-03597"/>
    <s v="UNIQLO"/>
    <s v="RM03092022-25-1"/>
    <x v="910"/>
    <s v="PCS"/>
    <n v="102"/>
    <x v="2747"/>
    <n v="7.4269155634341536E-3"/>
    <n v="38.857545387470289"/>
  </r>
  <r>
    <s v="Trims Raw Materials"/>
    <x v="33"/>
    <s v="CIPL-03597"/>
    <s v="UNIQLO"/>
    <s v="RM03092022-25-1"/>
    <x v="910"/>
    <s v="PCS"/>
    <n v="203"/>
    <x v="2748"/>
    <n v="7.3773086878271806E-3"/>
    <n v="76.817593663628912"/>
  </r>
  <r>
    <s v="Trims Raw Materials"/>
    <x v="33"/>
    <s v="CIPL-03597"/>
    <s v="UNIQLO"/>
    <s v="RM03092022-25-1"/>
    <x v="910"/>
    <s v="PCS"/>
    <n v="23"/>
    <x v="2743"/>
    <n v="7.3567399833072162E-3"/>
    <n v="8.6792050196160666"/>
  </r>
  <r>
    <s v="Trims Raw Materials"/>
    <x v="33"/>
    <s v="CIPL-03597"/>
    <s v="UNIQLO"/>
    <s v="RM03092022-25-1"/>
    <x v="910"/>
    <s v="PCS"/>
    <n v="78"/>
    <x v="2749"/>
    <n v="7.3567399833072197E-3"/>
    <n v="29.433825718697975"/>
  </r>
  <r>
    <s v="Trims Raw Materials"/>
    <x v="33"/>
    <s v="CIPL-03597"/>
    <s v="UNIQLO"/>
    <s v="RM03092022-25-1"/>
    <x v="910"/>
    <s v="PCS"/>
    <n v="60"/>
    <x v="2750"/>
    <n v="7.3236015149139395E-3"/>
    <n v="22.539416090894836"/>
  </r>
  <r>
    <s v="Trims Raw Materials"/>
    <x v="33"/>
    <s v="CIPL-03597"/>
    <s v="UNIQLO"/>
    <s v="RM03092022-25-1"/>
    <x v="910"/>
    <s v="PCS"/>
    <n v="48"/>
    <x v="2751"/>
    <n v="7.3525976747580591E-3"/>
    <n v="18.102924688388391"/>
  </r>
  <r>
    <s v="Trims Raw Materials"/>
    <x v="33"/>
    <s v="CIPL-03597"/>
    <s v="UNIQLO"/>
    <s v="RM03092022-25-1"/>
    <x v="910"/>
    <s v="PCS"/>
    <n v="103"/>
    <x v="2752"/>
    <n v="7.3258536438338719E-3"/>
    <n v="38.704562925314889"/>
  </r>
  <r>
    <s v="Trims Raw Materials"/>
    <x v="33"/>
    <s v="CIPL-03597"/>
    <s v="UNIQLO"/>
    <s v="RM03092022-25-1"/>
    <x v="910"/>
    <s v="PCS"/>
    <n v="286"/>
    <x v="2753"/>
    <n v="7.3136368006418402E-3"/>
    <n v="107.29170012498361"/>
  </r>
  <r>
    <s v="Trims Raw Materials"/>
    <x v="33"/>
    <s v="CIPL-03597"/>
    <s v="UNIQLO"/>
    <s v="RM03092022-25-1"/>
    <x v="910"/>
    <s v="PCS"/>
    <n v="16"/>
    <x v="2743"/>
    <n v="7.3567399833072162E-3"/>
    <n v="6.0377078397329154"/>
  </r>
  <r>
    <s v="Trims Raw Materials"/>
    <x v="33"/>
    <s v="CIPL-03597"/>
    <s v="UNIQLO"/>
    <s v="RM03092022-25-1"/>
    <x v="910"/>
    <s v="PCS"/>
    <n v="101"/>
    <x v="2754"/>
    <n v="7.3331165206902277E-3"/>
    <n v="37.990644768589711"/>
  </r>
  <r>
    <s v="Trims Raw Materials"/>
    <x v="33"/>
    <s v="CIPL-03597"/>
    <s v="UNIQLO"/>
    <s v="RM03092022-25-1"/>
    <x v="910"/>
    <s v="PCS"/>
    <n v="305"/>
    <x v="2755"/>
    <n v="7.3730375907137477E-3"/>
    <n v="115.34877646516772"/>
  </r>
  <r>
    <s v="Trims Raw Materials"/>
    <x v="33"/>
    <s v="CIPL-03597"/>
    <s v="UNIQLO"/>
    <s v="RM03092022-25-1"/>
    <x v="910"/>
    <s v="PCS"/>
    <n v="32"/>
    <x v="2756"/>
    <n v="7.3753803717784188E-3"/>
    <n v="12.106012171896886"/>
  </r>
  <r>
    <s v="Trims Raw Materials"/>
    <x v="33"/>
    <s v="CIPL-03597"/>
    <s v="UNIQLO"/>
    <s v="RM03092022-25-1"/>
    <x v="910"/>
    <s v="PCS"/>
    <n v="688"/>
    <x v="2757"/>
    <n v="7.3682999141420815E-3"/>
    <n v="260.02939034092981"/>
  </r>
  <r>
    <s v="Trims Raw Materials"/>
    <x v="33"/>
    <s v="CIPL-03608"/>
    <s v="LEVIS"/>
    <s v="RM06272022-3-2"/>
    <x v="903"/>
    <s v="PCS"/>
    <n v="11948"/>
    <x v="2758"/>
    <n v="2.0917007906374333E-3"/>
    <n v="1281.9216410465363"/>
  </r>
  <r>
    <s v="Trims Raw Materials"/>
    <x v="33"/>
    <s v="CIPL-03608"/>
    <s v="LEVIS"/>
    <s v="RM06272022-3-2"/>
    <x v="903"/>
    <s v="PCS"/>
    <n v="1652"/>
    <x v="2759"/>
    <n v="2.2641677993255572E-3"/>
    <n v="191.86040520448583"/>
  </r>
  <r>
    <s v="Trims Raw Materials"/>
    <x v="33"/>
    <s v="CIPL-03608"/>
    <s v="LEVIS"/>
    <s v="RM06272022-3-2"/>
    <x v="903"/>
    <s v="PCS"/>
    <n v="18748"/>
    <x v="2760"/>
    <n v="2.0917005492012107E-3"/>
    <n v="2011.5052018964243"/>
  </r>
  <r>
    <s v="Trims Raw Materials"/>
    <x v="33"/>
    <s v="CIPL-03608"/>
    <s v="LEVIS"/>
    <s v="RM06272022-3-2"/>
    <x v="903"/>
    <s v="PCS"/>
    <n v="18128"/>
    <x v="2761"/>
    <n v="2.1652684022694635E-3"/>
    <n v="2013.3919855963411"/>
  </r>
  <r>
    <s v="Trims Raw Materials"/>
    <x v="33"/>
    <s v="CIPL-03608"/>
    <s v="LEVIS"/>
    <s v="RM06272022-3-2"/>
    <x v="903"/>
    <s v="PCS"/>
    <n v="13700"/>
    <x v="2607"/>
    <n v="2.0917001249835653E-3"/>
    <n v="1469.8962917122749"/>
  </r>
  <r>
    <s v="Trims Raw Materials"/>
    <x v="33"/>
    <s v="CIPL-03608"/>
    <s v="LEVIS"/>
    <s v="RM06272022-3-2"/>
    <x v="903"/>
    <s v="PCS"/>
    <n v="11744"/>
    <x v="2762"/>
    <n v="2.0917021566335351E-3"/>
    <n v="1260.0349501275043"/>
  </r>
  <r>
    <s v="Trims Raw Materials"/>
    <x v="33"/>
    <s v="CIPL-03608"/>
    <s v="LEVIS"/>
    <s v="RM06272022-3-2"/>
    <x v="903"/>
    <s v="PCS"/>
    <n v="13080"/>
    <x v="2763"/>
    <n v="2.0917062054364812E-3"/>
    <n v="1403.3795171671093"/>
  </r>
  <r>
    <s v="Trims Raw Materials"/>
    <x v="33"/>
    <s v="CIPL-03608"/>
    <s v="LEVIS"/>
    <s v="RM06272022-3-2"/>
    <x v="903"/>
    <s v="PCS"/>
    <n v="8344"/>
    <x v="2764"/>
    <n v="2.2040338138297607E-3"/>
    <n v="943.3204581425955"/>
  </r>
  <r>
    <s v="Trims Raw Materials"/>
    <x v="33"/>
    <s v="CIPL-03607"/>
    <s v="LEVIS"/>
    <s v="RM06262022-20-2"/>
    <x v="903"/>
    <s v="PCS"/>
    <n v="1652"/>
    <x v="2765"/>
    <n v="2.0916953106782294E-3"/>
    <n v="177.24548065324041"/>
  </r>
  <r>
    <s v="Trims Raw Materials"/>
    <x v="33"/>
    <s v="CIPL-03607"/>
    <s v="LEVIS"/>
    <s v="RM06262022-20-2"/>
    <x v="903"/>
    <s v="PCS"/>
    <n v="11536"/>
    <x v="2766"/>
    <n v="2.0917049509741078E-3"/>
    <n v="1237.7199083144371"/>
  </r>
  <r>
    <s v="Trims Raw Materials"/>
    <x v="33"/>
    <s v="CIPL-03607"/>
    <s v="LEVIS"/>
    <s v="RM06262022-20-2"/>
    <x v="903"/>
    <s v="PCS"/>
    <n v="1652"/>
    <x v="2767"/>
    <n v="2.1234697258930898E-3"/>
    <n v="179.93797198717539"/>
  </r>
  <r>
    <s v="Trims Raw Materials"/>
    <x v="33"/>
    <s v="CIPL-03607"/>
    <s v="LEVIS"/>
    <s v="RM06262022-20-2"/>
    <x v="903"/>
    <s v="PCS"/>
    <n v="27000"/>
    <x v="2607"/>
    <n v="2.0917001249835653E-3"/>
    <n v="2896.8759033745564"/>
  </r>
  <r>
    <s v="Trims Raw Materials"/>
    <x v="33"/>
    <s v="CIPL-03607"/>
    <s v="LEVIS"/>
    <s v="RM06262022-20-2"/>
    <x v="903"/>
    <s v="PCS"/>
    <n v="23576"/>
    <x v="2768"/>
    <n v="2.0917041731167928E-3"/>
    <n v="2529.5140175854017"/>
  </r>
  <r>
    <s v="Trims Raw Materials"/>
    <x v="33"/>
    <s v="CIPL-03607"/>
    <s v="LEVIS"/>
    <s v="RM06262022-20-2"/>
    <x v="903"/>
    <s v="PCS"/>
    <n v="15040"/>
    <x v="2769"/>
    <n v="2.091702769010299E-3"/>
    <n v="1613.6692096459151"/>
  </r>
  <r>
    <s v="Trims Raw Materials"/>
    <x v="33"/>
    <s v="CIPL-03607"/>
    <s v="LEVIS"/>
    <s v="RM06262022-20-2"/>
    <x v="903"/>
    <s v="PCS"/>
    <n v="3452"/>
    <x v="2770"/>
    <n v="2.0916978210344301E-3"/>
    <n v="370.37054087821082"/>
  </r>
  <r>
    <s v="Trims Raw Materials"/>
    <x v="33"/>
    <s v="CIPL-03607"/>
    <s v="LEVIS"/>
    <s v="RM06262022-20-2"/>
    <x v="903"/>
    <s v="PCS"/>
    <n v="46848"/>
    <x v="2771"/>
    <n v="2.091700294750309E-3"/>
    <n v="5026.401975408462"/>
  </r>
  <r>
    <s v="Trims Raw Materials"/>
    <x v="33"/>
    <s v="CIPL-03607"/>
    <s v="LEVIS"/>
    <s v="RM06262022-20-2"/>
    <x v="903"/>
    <s v="PCS"/>
    <n v="1652"/>
    <x v="2767"/>
    <n v="2.1234697258930898E-3"/>
    <n v="179.93797198717539"/>
  </r>
  <r>
    <s v="Trims Raw Materials"/>
    <x v="33"/>
    <s v="CIPL-03607"/>
    <s v="LEVIS"/>
    <s v="RM06262022-20-2"/>
    <x v="903"/>
    <s v="PCS"/>
    <n v="5200"/>
    <x v="2615"/>
    <n v="2.0917001249835649E-3"/>
    <n v="557.91684064991443"/>
  </r>
  <r>
    <s v="Trims Raw Materials"/>
    <x v="33"/>
    <s v="CIPL-03607"/>
    <s v="LEVIS"/>
    <s v="RM06262022-20-2"/>
    <x v="903"/>
    <s v="PCS"/>
    <n v="21300"/>
    <x v="2772"/>
    <n v="2.0917001249835658E-3"/>
    <n v="2285.3132126621504"/>
  </r>
  <r>
    <s v="Trims Raw Materials"/>
    <x v="33"/>
    <s v="CIPL-03607"/>
    <s v="LEVIS"/>
    <s v="RM06262022-20-2"/>
    <x v="903"/>
    <s v="PCS"/>
    <n v="1900"/>
    <x v="2607"/>
    <n v="2.0917001249835653E-3"/>
    <n v="203.85423023746878"/>
  </r>
  <r>
    <s v="Trims Raw Materials"/>
    <x v="33"/>
    <s v="CIPL-03623"/>
    <s v="UNIQLO"/>
    <s v="RM03292022-35-5"/>
    <x v="907"/>
    <s v="PCS"/>
    <n v="1772"/>
    <x v="2773"/>
    <n v="6.9987996418584032E-3"/>
    <n v="636.14187296537318"/>
  </r>
  <r>
    <s v="Trims Raw Materials"/>
    <x v="33"/>
    <s v="CIPL-03623"/>
    <s v="UNIQLO"/>
    <s v="RM03292022-35-5"/>
    <x v="907"/>
    <s v="PCS"/>
    <n v="14350"/>
    <x v="2693"/>
    <n v="6.9988445246598379E-3"/>
    <n v="5151.6334189288682"/>
  </r>
  <r>
    <s v="Trims Raw Materials"/>
    <x v="33"/>
    <s v="CIPL-03623"/>
    <s v="UNIQLO"/>
    <s v="RM03292022-35-5"/>
    <x v="907"/>
    <s v="PCS"/>
    <n v="345"/>
    <x v="2774"/>
    <n v="6.9988445246598405E-3"/>
    <n v="123.85460136100767"/>
  </r>
  <r>
    <s v="Trims Raw Materials"/>
    <x v="33"/>
    <s v="CIPL-03623"/>
    <s v="UNIQLO"/>
    <s v="RM03292022-35-5"/>
    <x v="907"/>
    <s v="PCS"/>
    <n v="1995"/>
    <x v="2693"/>
    <n v="6.9988445246598379E-3"/>
    <n v="716.2026948266963"/>
  </r>
  <r>
    <s v="Trims Raw Materials"/>
    <x v="33"/>
    <s v="CIPL-03623"/>
    <s v="UNIQLO"/>
    <s v="RM03292022-35-5"/>
    <x v="907"/>
    <s v="PCS"/>
    <n v="17129"/>
    <x v="2775"/>
    <n v="6.9988468462292277E-3"/>
    <n v="6149.2932476290607"/>
  </r>
  <r>
    <s v="Trims Raw Materials"/>
    <x v="33"/>
    <s v="CIPL-03623"/>
    <s v="UNIQLO"/>
    <s v="RM03292022-35-5"/>
    <x v="907"/>
    <s v="PCS"/>
    <n v="5818"/>
    <x v="2776"/>
    <n v="6.9988581947052408E-3"/>
    <n v="2088.6593569767956"/>
  </r>
  <r>
    <s v="Trims Raw Materials"/>
    <x v="33"/>
    <s v="CIPL-03623"/>
    <s v="UNIQLO"/>
    <s v="RM03292022-35-5"/>
    <x v="907"/>
    <s v="PCS"/>
    <n v="6"/>
    <x v="2777"/>
    <n v="6.9922168309811848E-3"/>
    <n v="2.1519533009858876"/>
  </r>
  <r>
    <s v="Trims Raw Materials"/>
    <x v="33"/>
    <s v="CIPL-03623"/>
    <s v="UNIQLO"/>
    <s v="RM03292022-35-5"/>
    <x v="907"/>
    <s v="PCS"/>
    <n v="6107"/>
    <x v="2778"/>
    <n v="6.9988640593718439E-3"/>
    <n v="2192.4120628105838"/>
  </r>
  <r>
    <s v="Trims Raw Materials"/>
    <x v="33"/>
    <s v="CIPL-03623"/>
    <s v="UNIQLO"/>
    <s v="RM03292022-35-5"/>
    <x v="907"/>
    <s v="PCS"/>
    <n v="15158"/>
    <x v="2779"/>
    <n v="6.9988497715475642E-3"/>
    <n v="5441.7085648371185"/>
  </r>
  <r>
    <s v="Trims Raw Materials"/>
    <x v="33"/>
    <s v="CIPL-03623"/>
    <s v="UNIQLO"/>
    <s v="RM03292022-35-5"/>
    <x v="907"/>
    <s v="PCS"/>
    <n v="28"/>
    <x v="2780"/>
    <n v="7.0016849648078337E-3"/>
    <n v="10.05604717901462"/>
  </r>
  <r>
    <s v="Trims Raw Materials"/>
    <x v="33"/>
    <s v="CIPL-03623"/>
    <s v="UNIQLO"/>
    <s v="RM03292022-35-5"/>
    <x v="907"/>
    <s v="PCS"/>
    <n v="11"/>
    <x v="2781"/>
    <n v="6.9952294190169352E-3"/>
    <n v="3.946947523609186"/>
  </r>
  <r>
    <s v="Trims Raw Materials"/>
    <x v="33"/>
    <s v="CIPL-03623"/>
    <s v="UNIQLO"/>
    <s v="RM03292022-35-5"/>
    <x v="907"/>
    <s v="PCS"/>
    <n v="6368"/>
    <x v="2782"/>
    <n v="6.9988257906010735E-3"/>
    <n v="2286.0985226345479"/>
  </r>
  <r>
    <s v="Trims Raw Materials"/>
    <x v="33"/>
    <s v="CIPL-03623"/>
    <s v="UNIQLO"/>
    <s v="RM03292022-35-5"/>
    <x v="907"/>
    <s v="PCS"/>
    <n v="11"/>
    <x v="2781"/>
    <n v="6.9952294190169352E-3"/>
    <n v="3.946947523609186"/>
  </r>
  <r>
    <s v="Trims Raw Materials"/>
    <x v="33"/>
    <s v="CIPL-03574"/>
    <s v="LEVIS"/>
    <s v="RM06012022-64-2"/>
    <x v="903"/>
    <s v="PCS"/>
    <n v="4247"/>
    <x v="2783"/>
    <n v="4.7162743124137593E-3"/>
    <n v="1027.4200170048211"/>
  </r>
  <r>
    <s v="Trims Raw Materials"/>
    <x v="33"/>
    <s v="CIPL-03574"/>
    <s v="LEVIS"/>
    <s v="RM06012022-64-2"/>
    <x v="903"/>
    <s v="PCS"/>
    <n v="4511"/>
    <x v="2784"/>
    <n v="4.7162703478814882E-3"/>
    <n v="1091.2850955392935"/>
  </r>
  <r>
    <s v="Trims Raw Materials"/>
    <x v="33"/>
    <s v="CIPL-03574"/>
    <s v="LEVIS"/>
    <s v="RM06012022-64-2"/>
    <x v="903"/>
    <s v="PCS"/>
    <n v="2584"/>
    <x v="2785"/>
    <n v="4.7162298872151483E-3"/>
    <n v="625.10673802856388"/>
  </r>
  <r>
    <s v="Trims Raw Materials"/>
    <x v="33"/>
    <s v="CIPL-03626"/>
    <s v="UNIQLO"/>
    <s v="RM04242022-9-1"/>
    <x v="907"/>
    <s v="PCS"/>
    <n v="92"/>
    <x v="2786"/>
    <n v="8.0915494998537642E-3"/>
    <n v="38.184422553986536"/>
  </r>
  <r>
    <s v="Trims Raw Materials"/>
    <x v="33"/>
    <s v="CIPL-03626"/>
    <s v="UNIQLO"/>
    <s v="RM04242022-9-1"/>
    <x v="907"/>
    <s v="PCS"/>
    <n v="19"/>
    <x v="2787"/>
    <n v="8.089274547790154E-3"/>
    <n v="7.8836962164080138"/>
  </r>
  <r>
    <s v="Trims Raw Materials"/>
    <x v="33"/>
    <s v="CIPL-03609"/>
    <s v="LEVIS"/>
    <s v="RM06162022-63-2"/>
    <x v="903"/>
    <s v="PCS"/>
    <n v="9219"/>
    <x v="2788"/>
    <n v="2.0917027130839282E-3"/>
    <n v="989.1234073119208"/>
  </r>
  <r>
    <s v="Trims Raw Materials"/>
    <x v="33"/>
    <s v="CIPL-03609"/>
    <s v="LEVIS"/>
    <s v="RM06162022-63-2"/>
    <x v="903"/>
    <s v="PCS"/>
    <n v="8357"/>
    <x v="2789"/>
    <n v="2.0917086901495016E-3"/>
    <n v="896.64040952357936"/>
  </r>
  <r>
    <s v="Trims Raw Materials"/>
    <x v="33"/>
    <s v="CIPL-03611"/>
    <s v="LEVIS"/>
    <s v="RM06162022-53-2"/>
    <x v="903"/>
    <s v="PCS"/>
    <n v="4668"/>
    <x v="2790"/>
    <n v="4.7162685255083001E-3"/>
    <n v="1129.2655414770727"/>
  </r>
  <r>
    <s v="Trims Raw Materials"/>
    <x v="33"/>
    <s v="CIPL-03627"/>
    <s v="UNIQLO"/>
    <s v="RM04242022-4-1"/>
    <x v="910"/>
    <s v="PCS"/>
    <n v="3051"/>
    <x v="2791"/>
    <n v="8.340923168509283E-3"/>
    <n v="1305.3381565871218"/>
  </r>
  <r>
    <s v="Trims Raw Materials"/>
    <x v="33"/>
    <s v="CIPL-03627"/>
    <s v="UNIQLO"/>
    <s v="RM04242022-4-1"/>
    <x v="910"/>
    <s v="PCS"/>
    <n v="954"/>
    <x v="2792"/>
    <n v="8.3410983872156536E-3"/>
    <n v="408.16740786140377"/>
  </r>
  <r>
    <s v="Trims Raw Materials"/>
    <x v="33"/>
    <s v="CIPL-03627"/>
    <s v="UNIQLO"/>
    <s v="RM04242022-4-1"/>
    <x v="910"/>
    <s v="PCS"/>
    <n v="1160"/>
    <x v="2793"/>
    <n v="8.3409524945875051E-3"/>
    <n v="496.2955048937215"/>
  </r>
  <r>
    <s v="Trims Raw Materials"/>
    <x v="33"/>
    <s v="CIPL-03627"/>
    <s v="UNIQLO"/>
    <s v="RM04242022-4-1"/>
    <x v="910"/>
    <s v="PCS"/>
    <n v="1362"/>
    <x v="2794"/>
    <n v="8.3409670930317328E-3"/>
    <n v="582.72039718070926"/>
  </r>
  <r>
    <s v="Trims Raw Materials"/>
    <x v="33"/>
    <s v="CIPL-03627"/>
    <s v="UNIQLO"/>
    <s v="RM04242022-4-1"/>
    <x v="910"/>
    <s v="PCS"/>
    <n v="100"/>
    <x v="2795"/>
    <n v="8.3409524945875068E-3"/>
    <n v="42.784095249458751"/>
  </r>
  <r>
    <s v="Trims Raw Materials"/>
    <x v="33"/>
    <s v="CIPL-03627"/>
    <s v="UNIQLO"/>
    <s v="RM04242022-4-1"/>
    <x v="910"/>
    <s v="PCS"/>
    <n v="2255"/>
    <x v="2796"/>
    <n v="8.3409304512604161E-3"/>
    <n v="964.77879816759241"/>
  </r>
  <r>
    <s v="Trims Raw Materials"/>
    <x v="33"/>
    <s v="CIPL-03627"/>
    <s v="UNIQLO"/>
    <s v="RM04242022-4-1"/>
    <x v="910"/>
    <s v="PCS"/>
    <n v="1727"/>
    <x v="2797"/>
    <n v="8.3409927903510418E-3"/>
    <n v="738.88489454893636"/>
  </r>
  <r>
    <s v="Trims Raw Materials"/>
    <x v="33"/>
    <s v="CIPL-03627"/>
    <s v="UNIQLO"/>
    <s v="RM04242022-4-1"/>
    <x v="910"/>
    <s v="PCS"/>
    <n v="98"/>
    <x v="2798"/>
    <n v="8.3407496060055059E-3"/>
    <n v="41.92739346138854"/>
  </r>
  <r>
    <s v="Trims Raw Materials"/>
    <x v="33"/>
    <s v="CIPL-03627"/>
    <s v="UNIQLO"/>
    <s v="RM04242022-4-1"/>
    <x v="910"/>
    <s v="PCS"/>
    <n v="100"/>
    <x v="2795"/>
    <n v="8.3409524945875068E-3"/>
    <n v="42.784095249458751"/>
  </r>
  <r>
    <s v="Trims Raw Materials"/>
    <x v="33"/>
    <s v="CIPL-03663"/>
    <s v="UNIQLO"/>
    <s v="RM06122022-25-1"/>
    <x v="912"/>
    <s v="PCS"/>
    <n v="52"/>
    <x v="2690"/>
    <n v="6.9973150568878413E-3"/>
    <n v="18.66386038295817"/>
  </r>
  <r>
    <s v="Trims Raw Materials"/>
    <x v="33"/>
    <s v="CIPL-03663"/>
    <s v="UNIQLO"/>
    <s v="RM06122022-25-1"/>
    <x v="912"/>
    <s v="PCS"/>
    <n v="37"/>
    <x v="2799"/>
    <n v="6.99669500238568E-3"/>
    <n v="13.278877715088271"/>
  </r>
  <r>
    <s v="Trims Raw Materials"/>
    <x v="33"/>
    <s v="CIPL-03663"/>
    <s v="UNIQLO"/>
    <s v="RM06122022-25-1"/>
    <x v="912"/>
    <s v="PCS"/>
    <n v="11"/>
    <x v="2781"/>
    <n v="6.9952294190169352E-3"/>
    <n v="3.946947523609186"/>
  </r>
  <r>
    <s v="Trims Raw Materials"/>
    <x v="33"/>
    <s v="CIPL-03663"/>
    <s v="UNIQLO"/>
    <s v="RM06122022-25-1"/>
    <x v="912"/>
    <s v="PCS"/>
    <n v="31"/>
    <x v="2800"/>
    <n v="6.9975617452381631E-3"/>
    <n v="11.126924414102383"/>
  </r>
  <r>
    <s v="Trims Raw Materials"/>
    <x v="33"/>
    <s v="CIPL-03663"/>
    <s v="UNIQLO"/>
    <s v="RM06122022-25-1"/>
    <x v="912"/>
    <s v="PCS"/>
    <n v="21"/>
    <x v="2801"/>
    <n v="6.9969508978945079E-3"/>
    <n v="7.5369359688557838"/>
  </r>
  <r>
    <s v="Trims Raw Materials"/>
    <x v="33"/>
    <s v="CIPL-03581"/>
    <s v="UNIQLO"/>
    <s v="RM01242022-14-1"/>
    <x v="907"/>
    <s v="PCS"/>
    <n v="58"/>
    <x v="2802"/>
    <n v="8.3200409783255411E-3"/>
    <n v="24.75256237674288"/>
  </r>
  <r>
    <s v="Trims Raw Materials"/>
    <x v="33"/>
    <s v="CIPL-03581"/>
    <s v="UNIQLO"/>
    <s v="RM01242022-14-1"/>
    <x v="907"/>
    <s v="PCS"/>
    <n v="488"/>
    <x v="2803"/>
    <n v="7.137944603874566E-3"/>
    <n v="178.67331696669083"/>
  </r>
  <r>
    <s v="Trims Raw Materials"/>
    <x v="33"/>
    <s v="CIPL-03581"/>
    <s v="UNIQLO"/>
    <s v="RM01242022-14-1"/>
    <x v="907"/>
    <s v="PCS"/>
    <n v="63"/>
    <x v="2804"/>
    <n v="7.2936190911295495E-3"/>
    <n v="23.569498002741163"/>
  </r>
  <r>
    <s v="Trims Raw Materials"/>
    <x v="33"/>
    <s v="CIPL-03581"/>
    <s v="UNIQLO"/>
    <s v="RM01242022-14-1"/>
    <x v="907"/>
    <s v="PCS"/>
    <n v="99"/>
    <x v="2805"/>
    <n v="7.1378252527092125E-3"/>
    <n v="36.246644700018209"/>
  </r>
  <r>
    <s v="Trims Raw Materials"/>
    <x v="33"/>
    <s v="CIPL-03581"/>
    <s v="UNIQLO"/>
    <s v="RM01242022-14-1"/>
    <x v="907"/>
    <s v="PCS"/>
    <n v="50"/>
    <x v="2806"/>
    <n v="8.0924139816379026E-3"/>
    <n v="20.754620699081805"/>
  </r>
  <r>
    <s v="Trims Raw Materials"/>
    <x v="33"/>
    <s v="CIPL-03581"/>
    <s v="UNIQLO"/>
    <s v="RM01242022-14-1"/>
    <x v="907"/>
    <s v="PCS"/>
    <n v="70"/>
    <x v="2807"/>
    <n v="8.0356051786780267E-3"/>
    <n v="28.852492362507427"/>
  </r>
  <r>
    <s v="Trims Raw Materials"/>
    <x v="33"/>
    <s v="CIPL-03581"/>
    <s v="UNIQLO"/>
    <s v="RM01242022-14-1"/>
    <x v="907"/>
    <s v="PCS"/>
    <n v="60"/>
    <x v="2808"/>
    <n v="7.008786065177775E-3"/>
    <n v="21.57052716391053"/>
  </r>
  <r>
    <s v="Trims Raw Materials"/>
    <x v="33"/>
    <s v="CIPL-03581"/>
    <s v="UNIQLO"/>
    <s v="RM01242022-14-1"/>
    <x v="907"/>
    <s v="PCS"/>
    <n v="82"/>
    <x v="2809"/>
    <n v="7.1385110451075949E-3"/>
    <n v="30.025357905698822"/>
  </r>
  <r>
    <s v="Trims Raw Materials"/>
    <x v="33"/>
    <s v="CIPL-03581"/>
    <s v="UNIQLO"/>
    <s v="RM01242022-14-1"/>
    <x v="907"/>
    <s v="PCS"/>
    <n v="83"/>
    <x v="2810"/>
    <n v="7.9819790375707071E-3"/>
    <n v="33.982504260118361"/>
  </r>
  <r>
    <s v="Trims Raw Materials"/>
    <x v="33"/>
    <s v="CIPL-03581"/>
    <s v="UNIQLO"/>
    <s v="RM01242022-14-1"/>
    <x v="907"/>
    <s v="PCS"/>
    <n v="289"/>
    <x v="2811"/>
    <n v="7.9621763608729475E-3"/>
    <n v="118.0310689682923"/>
  </r>
  <r>
    <s v="Trims Raw Materials"/>
    <x v="33"/>
    <s v="CIPL-03581"/>
    <s v="UNIQLO"/>
    <s v="RM01242022-14-1"/>
    <x v="907"/>
    <s v="PCS"/>
    <n v="100"/>
    <x v="2812"/>
    <n v="6.9988445246598023E-3"/>
    <n v="35.899884452465805"/>
  </r>
  <r>
    <s v="Trims Raw Materials"/>
    <x v="33"/>
    <s v="CIPL-03581"/>
    <s v="UNIQLO"/>
    <s v="RM01242022-14-1"/>
    <x v="907"/>
    <s v="PCS"/>
    <n v="30"/>
    <x v="2813"/>
    <n v="8.3774048098197232E-3"/>
    <n v="12.89132214429401"/>
  </r>
  <r>
    <s v="Trims Raw Materials"/>
    <x v="33"/>
    <s v="CIPL-03581"/>
    <s v="UNIQLO"/>
    <s v="RM01242022-14-1"/>
    <x v="907"/>
    <s v="PCS"/>
    <n v="21"/>
    <x v="2814"/>
    <n v="8.3792984365854608E-3"/>
    <n v="9.025965267168317"/>
  </r>
  <r>
    <s v="Trims Raw Materials"/>
    <x v="33"/>
    <s v="CIPL-03581"/>
    <s v="UNIQLO"/>
    <s v="RM01242022-14-1"/>
    <x v="907"/>
    <s v="PCS"/>
    <n v="30"/>
    <x v="2815"/>
    <n v="8.3774048098203269E-3"/>
    <n v="12.891322144294939"/>
  </r>
  <r>
    <s v="Trims Raw Materials"/>
    <x v="33"/>
    <s v="CIPL-03581"/>
    <s v="UNIQLO"/>
    <s v="RM01242022-14-1"/>
    <x v="907"/>
    <s v="PCS"/>
    <n v="50"/>
    <x v="2816"/>
    <n v="8.3787303485557251E-3"/>
    <n v="21.488936517427497"/>
  </r>
  <r>
    <s v="Trims Raw Materials"/>
    <x v="33"/>
    <s v="CIPL-03581"/>
    <s v="UNIQLO"/>
    <s v="RM01242022-14-1"/>
    <x v="907"/>
    <s v="PCS"/>
    <n v="63"/>
    <x v="2817"/>
    <n v="7.0221992547655756E-3"/>
    <n v="22.692398553050232"/>
  </r>
  <r>
    <s v="Trims Raw Materials"/>
    <x v="33"/>
    <s v="CIPL-03591"/>
    <s v="UNIQLO"/>
    <s v="RM02142022-37-1"/>
    <x v="913"/>
    <s v="PCS"/>
    <n v="1175"/>
    <x v="2818"/>
    <n v="6.9829380598310673E-3"/>
    <n v="420.86495222030157"/>
  </r>
  <r>
    <s v="Trims Raw Materials"/>
    <x v="33"/>
    <s v="CIPL-03591"/>
    <s v="UNIQLO"/>
    <s v="RM02142022-37-1"/>
    <x v="913"/>
    <s v="PCS"/>
    <n v="5502"/>
    <x v="2819"/>
    <n v="6.9829293867313784E-3"/>
    <n v="1970.7200774857963"/>
  </r>
  <r>
    <s v="Trims Raw Materials"/>
    <x v="33"/>
    <s v="CIPL-03591"/>
    <s v="UNIQLO"/>
    <s v="RM02142022-37-1"/>
    <x v="913"/>
    <s v="PCS"/>
    <n v="4928"/>
    <x v="2820"/>
    <n v="6.9829235348530336E-3"/>
    <n v="1765.1218471797549"/>
  </r>
  <r>
    <s v="Trims Raw Materials"/>
    <x v="33"/>
    <s v="CIPL-03591"/>
    <s v="UNIQLO"/>
    <s v="RM02142022-37-1"/>
    <x v="913"/>
    <s v="PCS"/>
    <n v="8214"/>
    <x v="2821"/>
    <n v="6.982921599525363E-3"/>
    <n v="2942.1077180185011"/>
  </r>
  <r>
    <s v="Trims Raw Materials"/>
    <x v="33"/>
    <s v="CIPL-03591"/>
    <s v="UNIQLO"/>
    <s v="RM02142022-37-1"/>
    <x v="913"/>
    <s v="PCS"/>
    <n v="8159"/>
    <x v="2822"/>
    <n v="6.9829361102704797E-3"/>
    <n v="2922.4137757236967"/>
  </r>
  <r>
    <s v="Trims Raw Materials"/>
    <x v="33"/>
    <s v="CIPL-03591"/>
    <s v="UNIQLO"/>
    <s v="RM02142022-37-1"/>
    <x v="913"/>
    <s v="PCS"/>
    <n v="1007"/>
    <x v="2823"/>
    <n v="6.9829696516182128E-3"/>
    <n v="360.69185043917946"/>
  </r>
  <r>
    <s v="Trims Raw Materials"/>
    <x v="33"/>
    <s v="CIPL-03591"/>
    <s v="UNIQLO"/>
    <s v="RM02142022-37-1"/>
    <x v="913"/>
    <s v="PCS"/>
    <n v="904"/>
    <x v="2824"/>
    <n v="6.9828324859494582E-3"/>
    <n v="323.79248056729824"/>
  </r>
  <r>
    <s v="Trims Raw Materials"/>
    <x v="33"/>
    <s v="CIPL-03591"/>
    <s v="UNIQLO"/>
    <s v="RM02142022-37-1"/>
    <x v="913"/>
    <s v="PCS"/>
    <n v="191"/>
    <x v="2825"/>
    <n v="6.9830213397516355E-3"/>
    <n v="68.413757075892562"/>
  </r>
  <r>
    <s v="Trims Raw Materials"/>
    <x v="33"/>
    <s v="CIPL-03591"/>
    <s v="UNIQLO"/>
    <s v="RM02142022-37-1"/>
    <x v="913"/>
    <s v="PCS"/>
    <n v="4768"/>
    <x v="2826"/>
    <n v="6.9829313876562226E-3"/>
    <n v="1707.8146168563451"/>
  </r>
  <r>
    <s v="Trims Raw Materials"/>
    <x v="33"/>
    <s v="CIPL-03591"/>
    <s v="UNIQLO"/>
    <s v="RM02142022-37-1"/>
    <x v="913"/>
    <s v="PCS"/>
    <n v="3626"/>
    <x v="2827"/>
    <n v="6.9829314796608383E-3"/>
    <n v="1298.7701095452501"/>
  </r>
  <r>
    <s v="Trims Raw Materials"/>
    <x v="33"/>
    <s v="CIPL-03591"/>
    <s v="UNIQLO"/>
    <s v="RM02142022-37-1"/>
    <x v="913"/>
    <s v="PCS"/>
    <n v="246"/>
    <x v="2828"/>
    <n v="6.9833260223878656E-3"/>
    <n v="88.11789820150743"/>
  </r>
  <r>
    <s v="Trims Raw Materials"/>
    <x v="33"/>
    <s v="CIPL-03591"/>
    <s v="UNIQLO"/>
    <s v="RM02142022-37-1"/>
    <x v="913"/>
    <s v="PCS"/>
    <n v="1904"/>
    <x v="2829"/>
    <n v="6.9829923623633073E-3"/>
    <n v="681.98561745793984"/>
  </r>
  <r>
    <s v="Trims Raw Materials"/>
    <x v="33"/>
    <s v="CIPL-03591"/>
    <s v="UNIQLO"/>
    <s v="RM02142022-37-1"/>
    <x v="913"/>
    <s v="PCS"/>
    <n v="2412"/>
    <x v="2830"/>
    <n v="6.9829842228716129E-3"/>
    <n v="863.94295794556626"/>
  </r>
  <r>
    <s v="Trims Raw Materials"/>
    <x v="33"/>
    <s v="CIPL-03591"/>
    <s v="UNIQLO"/>
    <s v="RM02142022-37-1"/>
    <x v="913"/>
    <s v="PCS"/>
    <n v="1734"/>
    <x v="2831"/>
    <n v="6.9830435525332184E-3"/>
    <n v="621.09859752009265"/>
  </r>
  <r>
    <s v="Trims Raw Materials"/>
    <x v="33"/>
    <s v="CIPL-03591"/>
    <s v="UNIQLO"/>
    <s v="RM02142022-37-1"/>
    <x v="913"/>
    <s v="PCS"/>
    <n v="142"/>
    <x v="2832"/>
    <n v="6.9828820511520923E-3"/>
    <n v="50.86156925126361"/>
  </r>
  <r>
    <s v="Trims Raw Materials"/>
    <x v="34"/>
    <s v="CIPL-03514"/>
    <s v="LEVIS"/>
    <s v="RM01102022-2-3"/>
    <x v="914"/>
    <s v="PCS"/>
    <n v="50"/>
    <x v="14"/>
    <n v="0"/>
    <n v="0"/>
  </r>
  <r>
    <s v="Trims Raw Materials"/>
    <x v="34"/>
    <s v="CIPL-03518"/>
    <s v="LEVIS"/>
    <s v="RM01102022-3-1"/>
    <x v="915"/>
    <s v="PCS"/>
    <n v="2140"/>
    <x v="14"/>
    <n v="0"/>
    <n v="0"/>
  </r>
  <r>
    <s v="Trims Raw Materials"/>
    <x v="34"/>
    <s v="CIPL-03521"/>
    <s v="LEVIS"/>
    <s v="RM01102022-4-8"/>
    <x v="916"/>
    <s v="PCS"/>
    <n v="500"/>
    <x v="2833"/>
    <n v="5.479777133512077E-4"/>
    <n v="14.053988856675602"/>
  </r>
  <r>
    <s v="Trims Raw Materials"/>
    <x v="34"/>
    <s v="CIPL-03515"/>
    <s v="LEVIS"/>
    <s v="RM01102022-1-1"/>
    <x v="917"/>
    <s v="PCS"/>
    <n v="1290"/>
    <x v="14"/>
    <n v="0"/>
    <n v="0"/>
  </r>
  <r>
    <s v="Trims Raw Materials"/>
    <x v="34"/>
    <s v="CIPL-03515"/>
    <s v="LEVIS"/>
    <s v="RM01102022-1-2"/>
    <x v="918"/>
    <s v="PCS"/>
    <n v="2788"/>
    <x v="14"/>
    <n v="0"/>
    <n v="0"/>
  </r>
  <r>
    <s v="Trims Raw Materials"/>
    <x v="34"/>
    <s v="CIPL-03515"/>
    <s v="LEVIS"/>
    <s v="RM01102022-1-3"/>
    <x v="919"/>
    <s v="PCS"/>
    <n v="5933"/>
    <x v="14"/>
    <n v="0"/>
    <n v="0"/>
  </r>
  <r>
    <s v="Trims Raw Materials"/>
    <x v="34"/>
    <s v="CIPL-03536"/>
    <s v="LEVIS"/>
    <s v="RM03162022-19-22"/>
    <x v="920"/>
    <s v="PCS"/>
    <n v="4745"/>
    <x v="2834"/>
    <n v="5.3686413958438221E-4"/>
    <n v="130.66742034232789"/>
  </r>
  <r>
    <s v="Trims Raw Materials"/>
    <x v="34"/>
    <s v="CIPL-03621"/>
    <s v="NAUTICA"/>
    <s v="RM04122022-44-4"/>
    <x v="921"/>
    <s v="PCS"/>
    <n v="323"/>
    <x v="2835"/>
    <n v="6.3650482325660316E-4"/>
    <n v="10.545591057911887"/>
  </r>
  <r>
    <s v="Trims Raw Materials"/>
    <x v="34"/>
    <s v="CIPL-03621"/>
    <s v="NAUTICA"/>
    <s v="RM04122022-53-4"/>
    <x v="922"/>
    <s v="PCS"/>
    <n v="3723"/>
    <x v="2836"/>
    <n v="6.3627995558015679E-4"/>
    <n v="121.50887027462495"/>
  </r>
  <r>
    <s v="Trims Raw Materials"/>
    <x v="34"/>
    <s v="CIPL-03621"/>
    <s v="NAUTICA"/>
    <s v="RM04122022-53-5"/>
    <x v="923"/>
    <s v="PCS"/>
    <n v="10010"/>
    <x v="1719"/>
    <n v="6.362585931508944E-4"/>
    <n v="326.68894851744051"/>
  </r>
  <r>
    <s v="Trims Raw Materials"/>
    <x v="35"/>
    <s v="CIPL-03512"/>
    <s v="LEVIS"/>
    <s v="RM11242021-5-26"/>
    <x v="924"/>
    <s v="PCS"/>
    <n v="1200"/>
    <x v="2837"/>
    <n v="2.9228129122869212E-4"/>
    <n v="17.990737549474431"/>
  </r>
  <r>
    <s v="Trims Raw Materials"/>
    <x v="35"/>
    <s v="CIPL-03369"/>
    <s v="LEVIS"/>
    <s v="RM05142021-1-10"/>
    <x v="925"/>
    <s v="PCS"/>
    <n v="20085"/>
    <x v="2838"/>
    <n v="4.8117353091069783E-4"/>
    <n v="495.72437036834134"/>
  </r>
  <r>
    <s v="Trims Raw Materials"/>
    <x v="35"/>
    <s v="CIPL-03569"/>
    <s v="LEVIS"/>
    <s v="RM02092022-24-7"/>
    <x v="926"/>
    <s v="PCS"/>
    <n v="180400"/>
    <x v="14"/>
    <n v="0"/>
    <n v="0"/>
  </r>
  <r>
    <s v="Trims Raw Materials"/>
    <x v="36"/>
    <s v="CIPL-03475"/>
    <s v="LEVIS"/>
    <s v="RM09172021-39-12"/>
    <x v="927"/>
    <s v="PCS"/>
    <n v="51637"/>
    <x v="14"/>
    <n v="0"/>
    <n v="0"/>
  </r>
  <r>
    <s v="Trims Raw Materials"/>
    <x v="36"/>
    <s v="CIPL-03475"/>
    <s v="LEVIS"/>
    <s v="RM09172021-39-12"/>
    <x v="927"/>
    <s v="PCS"/>
    <n v="14620"/>
    <x v="14"/>
    <n v="0"/>
    <n v="0"/>
  </r>
  <r>
    <s v="Trims Raw Materials"/>
    <x v="36"/>
    <s v="CIPL-03475"/>
    <s v="LEVIS"/>
    <s v="RM09172021-39-2"/>
    <x v="928"/>
    <s v="PCS"/>
    <n v="23640"/>
    <x v="14"/>
    <n v="0"/>
    <n v="0"/>
  </r>
  <r>
    <s v="Trims Raw Materials"/>
    <x v="36"/>
    <s v="CIPL-03475"/>
    <s v="LEVIS"/>
    <s v="RM09172021-39-2"/>
    <x v="928"/>
    <s v="PCS"/>
    <n v="29651"/>
    <x v="14"/>
    <n v="0"/>
    <n v="0"/>
  </r>
  <r>
    <s v="Trims Raw Materials"/>
    <x v="36"/>
    <s v="CIPL-03514"/>
    <s v="LEVIS"/>
    <s v="RM11242021-26-12"/>
    <x v="928"/>
    <s v="PCS"/>
    <n v="109080"/>
    <x v="14"/>
    <n v="0"/>
    <n v="0"/>
  </r>
  <r>
    <s v="Trims Raw Materials"/>
    <x v="36"/>
    <s v="CIPL-03514"/>
    <s v="LEVIS"/>
    <s v="RM11242021-26-16"/>
    <x v="929"/>
    <s v="PCS"/>
    <n v="140"/>
    <x v="14"/>
    <n v="0"/>
    <n v="0"/>
  </r>
  <r>
    <s v="Trims Raw Materials"/>
    <x v="36"/>
    <s v="CIPL-03514"/>
    <s v="LEVIS"/>
    <s v="RM11242021-26-2"/>
    <x v="927"/>
    <s v="PCS"/>
    <n v="136998"/>
    <x v="14"/>
    <n v="0"/>
    <n v="0"/>
  </r>
  <r>
    <s v="Trims Raw Materials"/>
    <x v="36"/>
    <s v="CIPL-03514"/>
    <s v="LEVIS"/>
    <s v="RM11242021-26-24"/>
    <x v="930"/>
    <s v="PCS"/>
    <n v="80"/>
    <x v="14"/>
    <n v="0"/>
    <n v="0"/>
  </r>
  <r>
    <s v="Trims Raw Materials"/>
    <x v="36"/>
    <s v="CIPL-03514"/>
    <s v="LEVIS"/>
    <s v="RM11252021-7-1"/>
    <x v="931"/>
    <s v="PCS"/>
    <n v="77305"/>
    <x v="14"/>
    <n v="0"/>
    <n v="0"/>
  </r>
  <r>
    <s v="Trims Raw Materials"/>
    <x v="36"/>
    <s v="CIPL-03514"/>
    <s v="LEVIS"/>
    <s v="RM11252021-7-2"/>
    <x v="932"/>
    <s v="PCS"/>
    <n v="51307"/>
    <x v="14"/>
    <n v="0"/>
    <n v="0"/>
  </r>
  <r>
    <s v="Trims Raw Materials"/>
    <x v="36"/>
    <s v="CIPL-03514"/>
    <s v="LEVIS"/>
    <s v="RM11252021-7-3"/>
    <x v="933"/>
    <s v="PCS"/>
    <n v="2010"/>
    <x v="14"/>
    <n v="0"/>
    <n v="0"/>
  </r>
  <r>
    <s v="Trims Raw Materials"/>
    <x v="36"/>
    <s v="CIPL-03514"/>
    <s v="LEVIS"/>
    <s v="RM11252021-7-4"/>
    <x v="934"/>
    <s v="PCS"/>
    <n v="28110"/>
    <x v="14"/>
    <n v="0"/>
    <n v="0"/>
  </r>
  <r>
    <s v="Trims Raw Materials"/>
    <x v="36"/>
    <s v="CIPL-03514"/>
    <s v="LEVIS"/>
    <s v="RM11252021-9-1"/>
    <x v="935"/>
    <s v="PCS"/>
    <n v="190"/>
    <x v="14"/>
    <n v="0"/>
    <n v="0"/>
  </r>
  <r>
    <s v="Trims Raw Materials"/>
    <x v="36"/>
    <s v="CIPL-03514"/>
    <s v="LEVIS"/>
    <s v="RM11252021-9-2"/>
    <x v="936"/>
    <s v="PCS"/>
    <n v="190"/>
    <x v="14"/>
    <n v="0"/>
    <n v="0"/>
  </r>
  <r>
    <s v="Trims Raw Materials"/>
    <x v="36"/>
    <s v="CIPL-03514"/>
    <s v="LEVIS"/>
    <s v="RM11252021-9-3"/>
    <x v="937"/>
    <s v="PCS"/>
    <n v="100"/>
    <x v="14"/>
    <n v="0"/>
    <n v="0"/>
  </r>
  <r>
    <s v="Trims Raw Materials"/>
    <x v="36"/>
    <s v="CIPL-03514"/>
    <s v="LEVIS"/>
    <s v="RM11252021-9-4"/>
    <x v="938"/>
    <s v="PCS"/>
    <n v="100"/>
    <x v="14"/>
    <n v="0"/>
    <n v="0"/>
  </r>
  <r>
    <s v="Trims Raw Materials"/>
    <x v="36"/>
    <s v="CIPL-03519"/>
    <s v="LEVIS"/>
    <s v="RM11302021-23-11"/>
    <x v="927"/>
    <s v="PCS"/>
    <n v="25947"/>
    <x v="14"/>
    <n v="0"/>
    <n v="0"/>
  </r>
  <r>
    <s v="Trims Raw Materials"/>
    <x v="36"/>
    <s v="CIPL-03519"/>
    <s v="LEVIS"/>
    <s v="RM11302021-23-19"/>
    <x v="929"/>
    <s v="PCS"/>
    <n v="260"/>
    <x v="14"/>
    <n v="0"/>
    <n v="0"/>
  </r>
  <r>
    <s v="Trims Raw Materials"/>
    <x v="36"/>
    <s v="CIPL-03519"/>
    <s v="LEVIS"/>
    <s v="RM11302021-23-22"/>
    <x v="930"/>
    <s v="PCS"/>
    <n v="280"/>
    <x v="14"/>
    <n v="0"/>
    <n v="0"/>
  </r>
  <r>
    <s v="Trims Raw Materials"/>
    <x v="36"/>
    <s v="CIPL-03519"/>
    <s v="LEVIS"/>
    <s v="RM11302021-23-6"/>
    <x v="928"/>
    <s v="PCS"/>
    <n v="51285"/>
    <x v="14"/>
    <n v="0"/>
    <n v="0"/>
  </r>
  <r>
    <s v="Trims Raw Materials"/>
    <x v="36"/>
    <s v="CIPL-03536"/>
    <s v="LEVIS"/>
    <s v="RM12172021-32-12"/>
    <x v="928"/>
    <s v="PCS"/>
    <n v="96165"/>
    <x v="2839"/>
    <n v="6.2035254184223928E-4"/>
    <n v="3060.0062021862591"/>
  </r>
  <r>
    <s v="Trims Raw Materials"/>
    <x v="36"/>
    <s v="CIPL-03536"/>
    <s v="LEVIS"/>
    <s v="RM12172021-32-2"/>
    <x v="927"/>
    <s v="PCS"/>
    <n v="54961"/>
    <x v="2840"/>
    <n v="6.2035458833833437E-4"/>
    <n v="1748.8853085296635"/>
  </r>
  <r>
    <s v="Trims Raw Materials"/>
    <x v="36"/>
    <s v="CIPL-03393"/>
    <s v="LEVIS"/>
    <s v="RM07072021-26-13"/>
    <x v="928"/>
    <s v="PCS"/>
    <n v="8464"/>
    <x v="14"/>
    <n v="0"/>
    <n v="0"/>
  </r>
  <r>
    <s v="Trims Raw Materials"/>
    <x v="36"/>
    <s v="CIPL-03393"/>
    <s v="LEVIS"/>
    <s v="RM07072021-26-6"/>
    <x v="927"/>
    <s v="PCS"/>
    <n v="5465"/>
    <x v="14"/>
    <n v="0"/>
    <n v="0"/>
  </r>
  <r>
    <s v="Trims Raw Materials"/>
    <x v="36"/>
    <s v="CIPL-03564"/>
    <s v="LEVIS"/>
    <s v="RM01262022-11-14"/>
    <x v="929"/>
    <s v="PCS"/>
    <n v="120"/>
    <x v="2841"/>
    <n v="5.7660935004299812E-4"/>
    <n v="3.5491931220051596"/>
  </r>
  <r>
    <s v="Trims Raw Materials"/>
    <x v="36"/>
    <s v="CIPL-03564"/>
    <s v="LEVIS"/>
    <s v="RM01262022-11-2"/>
    <x v="928"/>
    <s v="PCS"/>
    <n v="4711"/>
    <x v="2842"/>
    <n v="5.7661357060785384E-4"/>
    <n v="139.33642653113358"/>
  </r>
  <r>
    <s v="Trims Raw Materials"/>
    <x v="36"/>
    <s v="CIPL-03541"/>
    <s v="LEVIS"/>
    <s v="RM01262022-33-12"/>
    <x v="939"/>
    <s v="PCS"/>
    <n v="140"/>
    <x v="2843"/>
    <n v="5.6950824967301028E-4"/>
    <n v="4.0897311549542215"/>
  </r>
  <r>
    <s v="Trims Raw Materials"/>
    <x v="36"/>
    <s v="CIPL-03541"/>
    <s v="LEVIS"/>
    <s v="RM01262022-33-2"/>
    <x v="940"/>
    <s v="PCS"/>
    <n v="10881"/>
    <x v="2844"/>
    <n v="5.6964908392168631E-4"/>
    <n v="317.9383516821519"/>
  </r>
  <r>
    <s v="Trims Raw Materials"/>
    <x v="36"/>
    <s v="CIPL-03565"/>
    <s v="LEVIS"/>
    <s v="RM01262022-24-3"/>
    <x v="941"/>
    <s v="PCS"/>
    <n v="99"/>
    <x v="2845"/>
    <n v="1.0604309885848243E-3"/>
    <n v="5.3849826678698989"/>
  </r>
  <r>
    <s v="Trims Raw Materials"/>
    <x v="37"/>
    <s v="CIPL-03526"/>
    <s v="UNIQLO"/>
    <s v="RM11022021-12-2"/>
    <x v="942"/>
    <s v="PCS"/>
    <n v="41738"/>
    <x v="2846"/>
    <n v="3.1415248981690014E-4"/>
    <n v="672.57209661997786"/>
  </r>
  <r>
    <s v="Trims Raw Materials"/>
    <x v="37"/>
    <s v="CIPL-03526"/>
    <s v="UNIQLO"/>
    <s v="RM11022021-12-2"/>
    <x v="942"/>
    <s v="PCS"/>
    <n v="19605"/>
    <x v="2847"/>
    <n v="3.0840327019774206E-4"/>
    <n v="310.13624611222673"/>
  </r>
  <r>
    <s v="Trims Raw Materials"/>
    <x v="37"/>
    <s v="CIPL-03526"/>
    <s v="UNIQLO"/>
    <s v="RM11022021-12-2"/>
    <x v="942"/>
    <s v="PCS"/>
    <n v="111294"/>
    <x v="2848"/>
    <n v="3.1581859006728707E-4"/>
    <n v="1802.9187141629486"/>
  </r>
  <r>
    <s v="Trims Raw Materials"/>
    <x v="37"/>
    <s v="CIPL-03577"/>
    <s v="UNIQLO"/>
    <s v="RM01062022-47-1"/>
    <x v="943"/>
    <s v="PCS"/>
    <n v="1808"/>
    <x v="2849"/>
    <n v="1.005151331132324E-3"/>
    <n v="93.217313606687227"/>
  </r>
  <r>
    <s v="Trims Raw Materials"/>
    <x v="37"/>
    <s v="CIPL-03577"/>
    <s v="UNIQLO"/>
    <s v="RM01062022-47-1"/>
    <x v="943"/>
    <s v="PCS"/>
    <n v="26904"/>
    <x v="2850"/>
    <n v="1.0018104865117947E-3"/>
    <n v="1382.5127093291132"/>
  </r>
  <r>
    <s v="Trims Raw Materials"/>
    <x v="37"/>
    <s v="CIPL-03577"/>
    <s v="UNIQLO"/>
    <s v="RM01232022-14-1"/>
    <x v="944"/>
    <s v="PCS"/>
    <n v="17043"/>
    <x v="2851"/>
    <n v="3.1415338035350446E-4"/>
    <n v="274.63411606136475"/>
  </r>
  <r>
    <s v="Trims Raw Materials"/>
    <x v="37"/>
    <s v="CIPL-03577"/>
    <s v="UNIQLO"/>
    <s v="RM01232022-14-1"/>
    <x v="944"/>
    <s v="PCS"/>
    <n v="2465"/>
    <x v="2852"/>
    <n v="3.1417687884416004E-4"/>
    <n v="39.724446006350867"/>
  </r>
  <r>
    <s v="Trims Raw Materials"/>
    <x v="37"/>
    <s v="CIPL-03592"/>
    <s v="UNIQLO"/>
    <s v="RM02142022-17-2"/>
    <x v="942"/>
    <s v="PCS"/>
    <n v="74300"/>
    <x v="2853"/>
    <n v="3.1415268036825408E-4"/>
    <n v="1197.281544151361"/>
  </r>
  <r>
    <s v="Trims Raw Materials"/>
    <x v="37"/>
    <s v="CIPL-03592"/>
    <s v="UNIQLO"/>
    <s v="RM02142022-17-2"/>
    <x v="942"/>
    <s v="PCS"/>
    <n v="956"/>
    <x v="2854"/>
    <n v="3.1426083101824084E-4"/>
    <n v="15.410433354453451"/>
  </r>
  <r>
    <s v="Trims Raw Materials"/>
    <x v="37"/>
    <s v="CIPL-03583"/>
    <s v="UNIQLO"/>
    <s v="RM01142022-9-2"/>
    <x v="942"/>
    <s v="PCS"/>
    <n v="20007"/>
    <x v="14"/>
    <n v="0"/>
    <n v="0"/>
  </r>
  <r>
    <s v="Trims Raw Materials"/>
    <x v="37"/>
    <s v="CIPL-03593"/>
    <s v="UNIQLO"/>
    <s v="RM02202022-39-1"/>
    <x v="945"/>
    <s v="PCS"/>
    <n v="26440"/>
    <x v="2855"/>
    <n v="1.1127832512469694E-3"/>
    <n v="1509.1719891629698"/>
  </r>
  <r>
    <s v="Trims Raw Materials"/>
    <x v="37"/>
    <s v="CIPL-03593"/>
    <s v="UNIQLO"/>
    <s v="RM02202022-39-1"/>
    <x v="945"/>
    <s v="PCS"/>
    <n v="18280"/>
    <x v="2856"/>
    <n v="1.1123648421149425E-3"/>
    <n v="1043.0140293138613"/>
  </r>
  <r>
    <s v="Trims Raw Materials"/>
    <x v="37"/>
    <s v="CIPL-03593"/>
    <s v="UNIQLO"/>
    <s v="RM02202022-39-1"/>
    <x v="945"/>
    <s v="PCS"/>
    <n v="4180"/>
    <x v="2857"/>
    <n v="1.1123109257057807E-3"/>
    <n v="238.48945966945033"/>
  </r>
  <r>
    <s v="Trims Raw Materials"/>
    <x v="37"/>
    <s v="CIPL-03593"/>
    <s v="UNIQLO"/>
    <s v="RM05222022-20-1"/>
    <x v="946"/>
    <s v="PCS"/>
    <n v="19273"/>
    <x v="2858"/>
    <n v="3.1415948928927506E-4"/>
    <n v="310.57479583707214"/>
  </r>
  <r>
    <s v="Trims Raw Materials"/>
    <x v="37"/>
    <s v="CIPL-03593"/>
    <s v="UNIQLO"/>
    <s v="RM05222022-20-1"/>
    <x v="946"/>
    <s v="PCS"/>
    <n v="11683"/>
    <x v="2859"/>
    <n v="3.1415029773421745E-4"/>
    <n v="188.26021792842889"/>
  </r>
  <r>
    <s v="Trims Raw Materials"/>
    <x v="37"/>
    <s v="CIPL-03593"/>
    <s v="UNIQLO"/>
    <s v="RM05222022-20-1"/>
    <x v="946"/>
    <s v="PCS"/>
    <n v="11572"/>
    <x v="2860"/>
    <n v="3.1415680406290378E-4"/>
    <n v="186.47542253661589"/>
  </r>
  <r>
    <s v="Trims Raw Materials"/>
    <x v="37"/>
    <s v="CIPL-03596"/>
    <s v="UNIQLO"/>
    <s v="RM02222022-25-2"/>
    <x v="947"/>
    <s v="PCS"/>
    <n v="2367"/>
    <x v="2861"/>
    <n v="9.5341347595356092E-4"/>
    <n v="115.75672969758209"/>
  </r>
  <r>
    <s v="Trims Raw Materials"/>
    <x v="37"/>
    <s v="CIPL-03596"/>
    <s v="UNIQLO"/>
    <s v="RM02222022-25-2"/>
    <x v="947"/>
    <s v="PCS"/>
    <n v="364"/>
    <x v="2862"/>
    <n v="9.4444634920835694E-4"/>
    <n v="17.633778471111807"/>
  </r>
  <r>
    <s v="Trims Raw Materials"/>
    <x v="37"/>
    <s v="CIPL-03596"/>
    <s v="UNIQLO"/>
    <s v="RM02222022-25-2"/>
    <x v="947"/>
    <s v="PCS"/>
    <n v="3333"/>
    <x v="2863"/>
    <n v="1.0140192362716493E-3"/>
    <n v="173.35972611449338"/>
  </r>
  <r>
    <s v="Trims Raw Materials"/>
    <x v="37"/>
    <s v="CIPL-03596"/>
    <s v="UNIQLO"/>
    <s v="RM02222022-25-2"/>
    <x v="947"/>
    <s v="PCS"/>
    <n v="2380"/>
    <x v="2864"/>
    <n v="9.5940043116397975E-4"/>
    <n v="117.12337302617026"/>
  </r>
  <r>
    <s v="Trims Raw Materials"/>
    <x v="37"/>
    <s v="CIPL-03595"/>
    <s v="UNIQLO"/>
    <s v="RM03012022-23-1"/>
    <x v="948"/>
    <s v="PCS"/>
    <n v="60327"/>
    <x v="2865"/>
    <n v="1.0538029653177417E-3"/>
    <n v="3260.9027714887234"/>
  </r>
  <r>
    <s v="Trims Raw Materials"/>
    <x v="37"/>
    <s v="CIPL-03595"/>
    <s v="UNIQLO"/>
    <s v="RM04212022-17-1"/>
    <x v="949"/>
    <s v="PCS"/>
    <n v="105869"/>
    <x v="2866"/>
    <n v="3.1415264280658633E-4"/>
    <n v="1705.9890261412907"/>
  </r>
  <r>
    <s v="Trims Raw Materials"/>
    <x v="37"/>
    <s v="CIPL-03595"/>
    <s v="UNIQLO"/>
    <s v="RM04212022-17-1"/>
    <x v="949"/>
    <s v="PCS"/>
    <n v="132445"/>
    <x v="2867"/>
    <n v="3.1415253024494983E-4"/>
    <n v="2134.2379318682929"/>
  </r>
  <r>
    <s v="Trims Raw Materials"/>
    <x v="37"/>
    <s v="CIPL-03595"/>
    <s v="UNIQLO"/>
    <s v="RM04212022-17-1"/>
    <x v="949"/>
    <s v="PCS"/>
    <n v="138901"/>
    <x v="2868"/>
    <n v="3.1415328158019895E-4"/>
    <n v="2238.2762049647713"/>
  </r>
  <r>
    <s v="Trims Raw Materials"/>
    <x v="37"/>
    <s v="CIPL-03597"/>
    <s v="UNIQLO"/>
    <s v="RM04072022-38-1"/>
    <x v="950"/>
    <s v="PCS"/>
    <n v="1827"/>
    <x v="2869"/>
    <n v="3.1418968227056517E-4"/>
    <n v="29.444024549508327"/>
  </r>
  <r>
    <s v="Trims Raw Materials"/>
    <x v="37"/>
    <s v="CIPL-03597"/>
    <s v="UNIQLO"/>
    <s v="RM04072022-38-1"/>
    <x v="950"/>
    <s v="PCS"/>
    <n v="804"/>
    <x v="2870"/>
    <n v="3.1407354372731491E-4"/>
    <n v="12.95251512915676"/>
  </r>
  <r>
    <s v="Trims Raw Materials"/>
    <x v="37"/>
    <s v="CIPL-03597"/>
    <s v="UNIQLO"/>
    <s v="RM04072022-38-1"/>
    <x v="950"/>
    <s v="PCS"/>
    <n v="63015"/>
    <x v="2871"/>
    <n v="3.1415047166291008E-4"/>
    <n v="1015.4261919718381"/>
  </r>
  <r>
    <s v="Trims Raw Materials"/>
    <x v="37"/>
    <s v="CIPL-03597"/>
    <s v="UNIQLO"/>
    <s v="RM04072022-38-2"/>
    <x v="951"/>
    <s v="PCS"/>
    <n v="804"/>
    <x v="2872"/>
    <n v="4.1744578095410045E-4"/>
    <n v="17.215626407887093"/>
  </r>
  <r>
    <s v="Trims Raw Materials"/>
    <x v="37"/>
    <s v="CIPL-03597"/>
    <s v="UNIQLO"/>
    <s v="RM04072022-38-2"/>
    <x v="951"/>
    <s v="PCS"/>
    <n v="3776"/>
    <x v="2873"/>
    <n v="4.1756576434111764E-4"/>
    <n v="80.876728326152062"/>
  </r>
  <r>
    <s v="Trims Raw Materials"/>
    <x v="37"/>
    <s v="CIPL-03597"/>
    <s v="UNIQLO"/>
    <s v="RM04072022-38-2"/>
    <x v="951"/>
    <s v="PCS"/>
    <n v="1218"/>
    <x v="2874"/>
    <n v="4.1757735049260773E-4"/>
    <n v="26.088609212899996"/>
  </r>
  <r>
    <s v="Trims Raw Materials"/>
    <x v="37"/>
    <s v="CIPL-03597"/>
    <s v="UNIQLO"/>
    <s v="RM04072022-38-2"/>
    <x v="951"/>
    <s v="PCS"/>
    <n v="536"/>
    <x v="2875"/>
    <n v="4.1769308295703541E-4"/>
    <n v="11.483883492464971"/>
  </r>
  <r>
    <s v="Trims Raw Materials"/>
    <x v="37"/>
    <s v="CIPL-03597"/>
    <s v="UNIQLO"/>
    <s v="RM04072022-38-2"/>
    <x v="951"/>
    <s v="PCS"/>
    <n v="5700"/>
    <x v="1679"/>
    <n v="4.1754470175527449E-4"/>
    <n v="122.08000480000507"/>
  </r>
  <r>
    <s v="Trims Raw Materials"/>
    <x v="37"/>
    <s v="CIPL-03621"/>
    <s v="NAUTICA"/>
    <s v="RM03242022-11-20"/>
    <x v="952"/>
    <s v="PCS"/>
    <n v="301"/>
    <x v="2876"/>
    <n v="1.2299766408294833E-3"/>
    <n v="18.990222968889565"/>
  </r>
  <r>
    <s v="Trims Raw Materials"/>
    <x v="37"/>
    <s v="CIPL-03621"/>
    <s v="NAUTICA"/>
    <s v="RM03242022-11-20"/>
    <x v="952"/>
    <s v="PCS"/>
    <n v="11376"/>
    <x v="2877"/>
    <n v="1.2296888619606058E-3"/>
    <n v="717.54894049366374"/>
  </r>
  <r>
    <s v="Trims Raw Materials"/>
    <x v="37"/>
    <s v="CIPL-03623"/>
    <s v="UNIQLO"/>
    <s v="RM03292022-35-1"/>
    <x v="945"/>
    <s v="PCS"/>
    <n v="174500"/>
    <x v="2878"/>
    <n v="1.1134525380140652E-3"/>
    <n v="9966.2974678834544"/>
  </r>
  <r>
    <s v="Trims Raw Materials"/>
    <x v="37"/>
    <s v="CIPL-03623"/>
    <s v="UNIQLO"/>
    <s v="RM03292022-35-1"/>
    <x v="945"/>
    <s v="PCS"/>
    <n v="89100"/>
    <x v="2878"/>
    <n v="1.1134525380140652E-3"/>
    <n v="5088.8086211370537"/>
  </r>
  <r>
    <s v="Trims Raw Materials"/>
    <x v="37"/>
    <s v="CIPL-03623"/>
    <s v="UNIQLO"/>
    <s v="RM03292022-35-1"/>
    <x v="945"/>
    <s v="PCS"/>
    <n v="100200"/>
    <x v="2878"/>
    <n v="1.1134525380140652E-3"/>
    <n v="5722.7679443090092"/>
  </r>
  <r>
    <s v="Trims Raw Materials"/>
    <x v="37"/>
    <s v="CIPL-03623"/>
    <s v="UNIQLO"/>
    <s v="RM04192022-43-1"/>
    <x v="946"/>
    <s v="PCS"/>
    <n v="67010"/>
    <x v="2879"/>
    <n v="3.1415327380448859E-4"/>
    <n v="1079.8114108776388"/>
  </r>
  <r>
    <s v="Trims Raw Materials"/>
    <x v="37"/>
    <s v="CIPL-03623"/>
    <s v="UNIQLO"/>
    <s v="RM04192022-43-1"/>
    <x v="946"/>
    <s v="PCS"/>
    <n v="116879"/>
    <x v="2880"/>
    <n v="3.1415298657848741E-4"/>
    <n v="1883.4078869183068"/>
  </r>
  <r>
    <s v="Trims Raw Materials"/>
    <x v="37"/>
    <s v="CIPL-03623"/>
    <s v="UNIQLO"/>
    <s v="RM04192022-43-1"/>
    <x v="946"/>
    <s v="PCS"/>
    <n v="59700"/>
    <x v="2881"/>
    <n v="3.1415268036825414E-4"/>
    <n v="962.01491501798478"/>
  </r>
  <r>
    <s v="Trims Raw Materials"/>
    <x v="37"/>
    <s v="CIPL-03627"/>
    <s v="UNIQLO"/>
    <s v="RM06142022-17-1"/>
    <x v="953"/>
    <s v="PCS"/>
    <n v="50831"/>
    <x v="2882"/>
    <n v="3.1415275860036059E-4"/>
    <n v="819.09869887241484"/>
  </r>
  <r>
    <s v="Trims Raw Materials"/>
    <x v="37"/>
    <s v="CIPL-03627"/>
    <s v="UNIQLO"/>
    <s v="RM06142022-17-1"/>
    <x v="953"/>
    <s v="PCS"/>
    <n v="168368"/>
    <x v="2883"/>
    <n v="3.1415216075908513E-4"/>
    <n v="2713.1031710026855"/>
  </r>
  <r>
    <s v="Trims Raw Materials"/>
    <x v="37"/>
    <s v="CIPL-03627"/>
    <s v="UNIQLO"/>
    <s v="RM06142022-17-1"/>
    <x v="953"/>
    <s v="PCS"/>
    <n v="103248"/>
    <x v="2884"/>
    <n v="3.14152988489764E-4"/>
    <n v="1663.7556677555908"/>
  </r>
  <r>
    <s v="Trims Raw Materials"/>
    <x v="37"/>
    <s v="CIPL-03622"/>
    <s v="NAUTICA"/>
    <s v="RM04212022-59-20"/>
    <x v="952"/>
    <s v="PCS"/>
    <n v="288"/>
    <x v="2885"/>
    <n v="1.1308502339205349E-3"/>
    <n v="16.705684867369115"/>
  </r>
  <r>
    <s v="Trims Raw Materials"/>
    <x v="37"/>
    <s v="CIPL-03622"/>
    <s v="NAUTICA"/>
    <s v="RM04212022-59-30"/>
    <x v="954"/>
    <s v="PCS"/>
    <n v="144"/>
    <x v="2886"/>
    <n v="1.2647848770100246E-3"/>
    <n v="9.3421290222894449"/>
  </r>
  <r>
    <s v="Trims Raw Materials"/>
    <x v="37"/>
    <s v="CIPL-03625"/>
    <s v="NAUTICA"/>
    <s v="RM05132022-3-21"/>
    <x v="952"/>
    <s v="PCS"/>
    <n v="144"/>
    <x v="2887"/>
    <n v="1.4387618360747222E-3"/>
    <n v="10.62718170439476"/>
  </r>
  <r>
    <s v="Trims Raw Materials"/>
    <x v="37"/>
    <s v="CIPL-03661"/>
    <s v="UNIQLO"/>
    <s v="RM06052022-5-2"/>
    <x v="942"/>
    <s v="PCS"/>
    <n v="12935"/>
    <x v="2888"/>
    <n v="3.1414806890763501E-4"/>
    <n v="208.43350527132029"/>
  </r>
  <r>
    <s v="Trims Raw Materials"/>
    <x v="37"/>
    <s v="CIPL-03661"/>
    <s v="UNIQLO"/>
    <s v="RM06052022-5-2"/>
    <x v="942"/>
    <s v="PCS"/>
    <n v="13958"/>
    <x v="2889"/>
    <n v="3.1415780854505087E-4"/>
    <n v="224.92501469167178"/>
  </r>
  <r>
    <s v="Trims Raw Materials"/>
    <x v="37"/>
    <s v="CIPL-03591"/>
    <s v="UNIQLO"/>
    <s v="RM01282022-27-1"/>
    <x v="948"/>
    <s v="PCS"/>
    <n v="149834"/>
    <x v="2890"/>
    <n v="1.0765094512518712E-3"/>
    <n v="8273.6077171188717"/>
  </r>
  <r>
    <s v="Trims Raw Materials"/>
    <x v="37"/>
    <s v="CIPL-03591"/>
    <s v="UNIQLO"/>
    <s v="RM01282022-27-1"/>
    <x v="948"/>
    <s v="PCS"/>
    <n v="150974"/>
    <x v="2891"/>
    <n v="1.0767673355627008E-3"/>
    <n v="8338.5538717192449"/>
  </r>
  <r>
    <s v="Trims Raw Materials"/>
    <x v="37"/>
    <s v="CIPL-03591"/>
    <s v="UNIQLO"/>
    <s v="RM01282022-27-1"/>
    <x v="948"/>
    <s v="PCS"/>
    <n v="105639"/>
    <x v="2892"/>
    <n v="1.0730898835110553E-3"/>
    <n v="5814.696972204224"/>
  </r>
  <r>
    <s v="Trims Raw Materials"/>
    <x v="37"/>
    <s v="CIPL-03591"/>
    <s v="UNIQLO"/>
    <s v="RM02282022-20-1"/>
    <x v="944"/>
    <s v="PCS"/>
    <n v="72644"/>
    <x v="2893"/>
    <n v="3.1415399415588935E-4"/>
    <n v="1170.6014027514607"/>
  </r>
  <r>
    <s v="Trims Raw Materials"/>
    <x v="37"/>
    <s v="CIPL-03591"/>
    <s v="UNIQLO"/>
    <s v="RM02282022-20-1"/>
    <x v="944"/>
    <s v="PCS"/>
    <n v="69430"/>
    <x v="2894"/>
    <n v="3.1415439862385276E-4"/>
    <n v="1118.8117398964541"/>
  </r>
  <r>
    <s v="Trims Raw Materials"/>
    <x v="37"/>
    <s v="CIPL-03591"/>
    <s v="UNIQLO"/>
    <s v="RM02282022-20-1"/>
    <x v="944"/>
    <s v="PCS"/>
    <n v="49658"/>
    <x v="2895"/>
    <n v="3.1415011780595544E-4"/>
    <n v="800.19006655000817"/>
  </r>
  <r>
    <s v="Trims Raw Materials"/>
    <x v="37"/>
    <s v="CIPL-03526"/>
    <s v="UNIQLO"/>
    <s v="RM11022021-12-1"/>
    <x v="955"/>
    <s v="PCS"/>
    <n v="72580"/>
    <x v="2896"/>
    <n v="4.2822042052038288E-4"/>
    <n v="1594.2302381213692"/>
  </r>
  <r>
    <s v="Trims Raw Materials"/>
    <x v="37"/>
    <s v="CIPL-03526"/>
    <s v="UNIQLO"/>
    <s v="RM11022021-12-1"/>
    <x v="955"/>
    <s v="PCS"/>
    <n v="20088"/>
    <x v="2897"/>
    <n v="4.1754668135314744E-4"/>
    <n v="430.23767773502209"/>
  </r>
  <r>
    <s v="Trims Raw Materials"/>
    <x v="37"/>
    <s v="CIPL-03526"/>
    <s v="UNIQLO"/>
    <s v="RM11022021-12-1"/>
    <x v="955"/>
    <s v="PCS"/>
    <n v="16976"/>
    <x v="2898"/>
    <n v="4.2821944259892363E-4"/>
    <n v="372.87945325755931"/>
  </r>
  <r>
    <s v="Trims Raw Materials"/>
    <x v="37"/>
    <s v="CIPL-03592"/>
    <s v="UNIQLO"/>
    <s v="RM02142022-17-1"/>
    <x v="955"/>
    <s v="PCS"/>
    <n v="50109"/>
    <x v="2899"/>
    <n v="4.1961240885935591E-4"/>
    <n v="1078.5263581955335"/>
  </r>
  <r>
    <s v="Trims Raw Materials"/>
    <x v="37"/>
    <s v="CIPL-03587"/>
    <s v="UNIQLO"/>
    <s v="RM02182022-9-1"/>
    <x v="956"/>
    <s v="PCS"/>
    <n v="9470"/>
    <x v="2900"/>
    <n v="1.0935694569780996E-3"/>
    <n v="531.20610275758247"/>
  </r>
  <r>
    <s v="Trims Raw Materials"/>
    <x v="37"/>
    <s v="CIPL-03587"/>
    <s v="UNIQLO"/>
    <s v="RM02182022-9-1"/>
    <x v="956"/>
    <s v="PCS"/>
    <n v="748"/>
    <x v="2901"/>
    <n v="1.0935694569780996E-3"/>
    <n v="41.95798995381962"/>
  </r>
  <r>
    <s v="Trims Raw Materials"/>
    <x v="37"/>
    <s v="CIPL-03583"/>
    <s v="UNIQLO"/>
    <s v="RM01142022-9-1"/>
    <x v="955"/>
    <s v="PCS"/>
    <n v="9306"/>
    <x v="14"/>
    <n v="0"/>
    <n v="0"/>
  </r>
  <r>
    <s v="Trims Raw Materials"/>
    <x v="37"/>
    <s v="CIPL-03596"/>
    <s v="UNIQLO"/>
    <s v="RM02222022-25-1"/>
    <x v="957"/>
    <s v="PCS"/>
    <n v="3182"/>
    <x v="2902"/>
    <n v="9.0742332748048498E-4"/>
    <n v="148.10742102804292"/>
  </r>
  <r>
    <s v="Trims Raw Materials"/>
    <x v="37"/>
    <s v="CIPL-03596"/>
    <s v="UNIQLO"/>
    <s v="RM02222022-25-1"/>
    <x v="957"/>
    <s v="PCS"/>
    <n v="3182"/>
    <x v="2903"/>
    <n v="9.2217005005901383E-4"/>
    <n v="150.51434509928782"/>
  </r>
  <r>
    <s v="Trims Raw Materials"/>
    <x v="37"/>
    <s v="CIPL-03596"/>
    <s v="UNIQLO"/>
    <s v="RM02222022-25-1"/>
    <x v="957"/>
    <s v="PCS"/>
    <n v="5545"/>
    <x v="2904"/>
    <n v="9.3036324717612193E-4"/>
    <n v="264.61886420559165"/>
  </r>
  <r>
    <s v="Trims Raw Materials"/>
    <x v="37"/>
    <s v="CIPL-03597"/>
    <s v="UNIQLO"/>
    <s v="RM04122022-24-1"/>
    <x v="955"/>
    <s v="PCS"/>
    <n v="35930"/>
    <x v="1680"/>
    <n v="4.1754470175527439E-4"/>
    <n v="769.5323811340669"/>
  </r>
  <r>
    <s v="Trims Raw Materials"/>
    <x v="37"/>
    <s v="CIPL-03621"/>
    <s v="NAUTICA"/>
    <s v="RM03242022-11-19"/>
    <x v="958"/>
    <s v="PCS"/>
    <n v="5760"/>
    <x v="2905"/>
    <n v="1.3289561402840865E-3"/>
    <n v="392.6447873680363"/>
  </r>
  <r>
    <s v="Trims Raw Materials"/>
    <x v="37"/>
    <s v="CIPL-03626"/>
    <s v="UNIQLO"/>
    <s v="RM04112022-6-2"/>
    <x v="957"/>
    <s v="PCS"/>
    <n v="94"/>
    <x v="2906"/>
    <n v="7.3609704260808265E-4"/>
    <n v="3.5491931220051596"/>
  </r>
  <r>
    <s v="Trims Raw Materials"/>
    <x v="37"/>
    <s v="CIPL-03626"/>
    <s v="UNIQLO"/>
    <s v="RM04112022-6-2"/>
    <x v="957"/>
    <s v="PCS"/>
    <n v="54058"/>
    <x v="2907"/>
    <n v="7.3567546957131768E-4"/>
    <n v="2039.9191445340862"/>
  </r>
  <r>
    <s v="Trims Raw Materials"/>
    <x v="37"/>
    <s v="CIPL-03626"/>
    <s v="UNIQLO"/>
    <s v="RM04112022-6-2"/>
    <x v="957"/>
    <s v="PCS"/>
    <n v="27307"/>
    <x v="2908"/>
    <n v="7.3567472646200813E-4"/>
    <n v="1030.4490697554982"/>
  </r>
  <r>
    <s v="Trims Raw Materials"/>
    <x v="37"/>
    <s v="CIPL-03626"/>
    <s v="UNIQLO"/>
    <s v="RM04112022-6-2"/>
    <x v="957"/>
    <s v="PCS"/>
    <n v="37732"/>
    <x v="2909"/>
    <n v="7.3567189050913401E-4"/>
    <n v="1423.8383717726906"/>
  </r>
  <r>
    <s v="Trims Raw Materials"/>
    <x v="37"/>
    <s v="CIPL-03626"/>
    <s v="UNIQLO"/>
    <s v="RM04112022-6-3"/>
    <x v="947"/>
    <s v="PCS"/>
    <n v="36039"/>
    <x v="2910"/>
    <n v="9.543867863061003E-4"/>
    <n v="1764.2651453916853"/>
  </r>
  <r>
    <s v="Trims Raw Materials"/>
    <x v="37"/>
    <s v="CIPL-03626"/>
    <s v="UNIQLO"/>
    <s v="RM04112022-6-3"/>
    <x v="947"/>
    <s v="PCS"/>
    <n v="62"/>
    <x v="2911"/>
    <n v="9.5567066914801677E-4"/>
    <n v="3.0392515814871768"/>
  </r>
  <r>
    <s v="Trims Raw Materials"/>
    <x v="37"/>
    <s v="CIPL-03626"/>
    <s v="UNIQLO"/>
    <s v="RM04112022-6-3"/>
    <x v="947"/>
    <s v="PCS"/>
    <n v="25155"/>
    <x v="2912"/>
    <n v="9.5438788972634166E-4"/>
    <n v="1231.4476273660662"/>
  </r>
  <r>
    <s v="Trims Raw Materials"/>
    <x v="37"/>
    <s v="CIPL-03626"/>
    <s v="UNIQLO"/>
    <s v="RM04112022-6-3"/>
    <x v="947"/>
    <s v="PCS"/>
    <n v="14871"/>
    <x v="2913"/>
    <n v="9.5439056380085382E-4"/>
    <n v="728.00274207428242"/>
  </r>
  <r>
    <s v="Trims Raw Materials"/>
    <x v="37"/>
    <s v="CIPL-03627"/>
    <s v="UNIQLO"/>
    <s v="RM06142022-17-2"/>
    <x v="959"/>
    <s v="PCS"/>
    <n v="175"/>
    <x v="2914"/>
    <n v="4.1811278978487351E-4"/>
    <n v="3.7531697382123537"/>
  </r>
  <r>
    <s v="Trims Raw Materials"/>
    <x v="37"/>
    <s v="CIPL-03627"/>
    <s v="UNIQLO"/>
    <s v="RM06142022-17-2"/>
    <x v="959"/>
    <s v="PCS"/>
    <n v="69419"/>
    <x v="2915"/>
    <n v="4.1754498817658613E-4"/>
    <n v="1486.7855555342303"/>
  </r>
  <r>
    <s v="Trims Raw Materials"/>
    <x v="37"/>
    <s v="CIPL-03627"/>
    <s v="UNIQLO"/>
    <s v="RM06142022-17-2"/>
    <x v="959"/>
    <s v="PCS"/>
    <n v="33554"/>
    <x v="2916"/>
    <n v="4.1754233147679368E-4"/>
    <n v="718.6402153903723"/>
  </r>
  <r>
    <s v="Trims Raw Materials"/>
    <x v="37"/>
    <s v="CIPL-03627"/>
    <s v="UNIQLO"/>
    <s v="RM06142022-17-2"/>
    <x v="959"/>
    <s v="PCS"/>
    <n v="110380"/>
    <x v="1679"/>
    <n v="4.1754470175527449E-4"/>
    <n v="2364.0685841797472"/>
  </r>
  <r>
    <s v="Trims Raw Materials"/>
    <x v="37"/>
    <s v="CIPL-03622"/>
    <s v="NAUTICA"/>
    <s v="RM04212022-59-19"/>
    <x v="958"/>
    <s v="PCS"/>
    <n v="288"/>
    <x v="2917"/>
    <n v="1.2640944922518312E-3"/>
    <n v="18.674059213768526"/>
  </r>
  <r>
    <s v="Trims Raw Materials"/>
    <x v="37"/>
    <s v="CIPL-03622"/>
    <s v="NAUTICA"/>
    <s v="RM04212022-59-29"/>
    <x v="960"/>
    <s v="PCS"/>
    <n v="144"/>
    <x v="2886"/>
    <n v="1.2647848770100246E-3"/>
    <n v="9.3421290222894449"/>
  </r>
  <r>
    <s v="Trims Raw Materials"/>
    <x v="37"/>
    <s v="CIPL-03625"/>
    <s v="NAUTICA"/>
    <s v="RM05132022-3-20"/>
    <x v="958"/>
    <s v="PCS"/>
    <n v="144"/>
    <x v="2887"/>
    <n v="1.4387618360747222E-3"/>
    <n v="10.62718170439476"/>
  </r>
  <r>
    <s v="Trims Raw Materials"/>
    <x v="37"/>
    <s v="CIPL-03661"/>
    <s v="UNIQLO"/>
    <s v="RM06052022-5-1"/>
    <x v="955"/>
    <s v="PCS"/>
    <n v="9306"/>
    <x v="2918"/>
    <n v="4.1755324810431208E-4"/>
    <n v="199.31575052685875"/>
  </r>
  <r>
    <s v="Trims Raw Materials"/>
    <x v="37"/>
    <s v="CIPL-03661"/>
    <s v="UNIQLO"/>
    <s v="RM06052022-5-1"/>
    <x v="955"/>
    <s v="PCS"/>
    <n v="8623"/>
    <x v="2919"/>
    <n v="4.1753778429695279E-4"/>
    <n v="184.68042831399265"/>
  </r>
  <r>
    <s v="Trims Raw Materials"/>
    <x v="37"/>
    <s v="CIPL-03581"/>
    <s v="UNIQLO"/>
    <s v="RM02112022-2-1"/>
    <x v="957"/>
    <s v="PCS"/>
    <n v="973"/>
    <x v="2920"/>
    <n v="7.2543615290522351E-4"/>
    <n v="36.205849376777238"/>
  </r>
  <r>
    <s v="Trims Raw Materials"/>
    <x v="37"/>
    <s v="CIPL-03473"/>
    <s v="LEVIS"/>
    <s v="RM09172021-32-15"/>
    <x v="961"/>
    <s v="PCS"/>
    <n v="3991"/>
    <x v="14"/>
    <n v="0"/>
    <n v="0"/>
  </r>
  <r>
    <s v="Trims Raw Materials"/>
    <x v="37"/>
    <s v="CIPL-03473"/>
    <s v="LEVIS"/>
    <s v="RM09172021-32-16"/>
    <x v="962"/>
    <s v="PCS"/>
    <n v="6192"/>
    <x v="14"/>
    <n v="0"/>
    <n v="0"/>
  </r>
  <r>
    <s v="Trims Raw Materials"/>
    <x v="37"/>
    <s v="CIPL-03473"/>
    <s v="LEVIS"/>
    <s v="RM09172021-32-8"/>
    <x v="963"/>
    <s v="PCS"/>
    <n v="786"/>
    <x v="14"/>
    <n v="0"/>
    <n v="0"/>
  </r>
  <r>
    <s v="Trims Raw Materials"/>
    <x v="37"/>
    <s v="CIPL-03369"/>
    <s v="LEVIS"/>
    <s v="RM06272021-29-1"/>
    <x v="964"/>
    <s v="PCS"/>
    <n v="1575"/>
    <x v="2921"/>
    <n v="2.1069753808905612E-4"/>
    <n v="17.021848622490268"/>
  </r>
  <r>
    <s v="Trims Raw Materials"/>
    <x v="38"/>
    <s v="CIPL-02978"/>
    <s v="LEVIS"/>
    <s v="RM01222020-48-20"/>
    <x v="965"/>
    <s v="PCS"/>
    <n v="5686"/>
    <x v="2922"/>
    <n v="5.3910914585205642E-4"/>
    <n v="157.23537460331477"/>
  </r>
  <r>
    <s v="Trims Raw Materials"/>
    <x v="38"/>
    <s v="CIPL-03418"/>
    <s v="LEVIS"/>
    <s v="RM08112021-80-7"/>
    <x v="966"/>
    <s v="PCS"/>
    <n v="229"/>
    <x v="2923"/>
    <n v="1.7226215185744739E-3"/>
    <n v="20.234480327753552"/>
  </r>
  <r>
    <s v="Trims Raw Materials"/>
    <x v="38"/>
    <s v="CIPL-03416"/>
    <s v="LEVIS"/>
    <s v="RM09202021-3-1"/>
    <x v="963"/>
    <s v="PCS"/>
    <n v="596"/>
    <x v="14"/>
    <n v="0"/>
    <n v="0"/>
  </r>
  <r>
    <s v="Trims Raw Materials"/>
    <x v="38"/>
    <s v="CIPL-03478"/>
    <s v="LEVIS"/>
    <s v="RM09212021-3-22"/>
    <x v="963"/>
    <s v="PCS"/>
    <n v="1608"/>
    <x v="14"/>
    <n v="0"/>
    <n v="0"/>
  </r>
  <r>
    <s v="Trims Raw Materials"/>
    <x v="38"/>
    <s v="CIPL-03478"/>
    <s v="LEVIS"/>
    <s v="RM09212021-3-23"/>
    <x v="967"/>
    <s v="PCS"/>
    <n v="1488"/>
    <x v="14"/>
    <n v="0"/>
    <n v="0"/>
  </r>
  <r>
    <s v="Trims Raw Materials"/>
    <x v="38"/>
    <s v="CIPL-03494"/>
    <s v="LEVIS"/>
    <s v="RM12022021-1-1"/>
    <x v="968"/>
    <s v="PCS"/>
    <n v="1728"/>
    <x v="14"/>
    <n v="0"/>
    <n v="0"/>
  </r>
  <r>
    <s v="Trims Raw Materials"/>
    <x v="38"/>
    <s v="CIPL-03494"/>
    <s v="LEVIS"/>
    <s v="RM12022021-1-2"/>
    <x v="969"/>
    <s v="PCS"/>
    <n v="3456"/>
    <x v="14"/>
    <n v="0"/>
    <n v="0"/>
  </r>
  <r>
    <s v="Trims Raw Materials"/>
    <x v="38"/>
    <s v="CIPL-03495"/>
    <s v="LEVIS"/>
    <s v="RM10252021-34-14"/>
    <x v="965"/>
    <s v="PCS"/>
    <n v="1438"/>
    <x v="14"/>
    <n v="0"/>
    <n v="0"/>
  </r>
  <r>
    <s v="Trims Raw Materials"/>
    <x v="38"/>
    <s v="CIPL-03495"/>
    <s v="LEVIS"/>
    <s v="RM10252021-34-16"/>
    <x v="970"/>
    <s v="PCS"/>
    <n v="7214"/>
    <x v="14"/>
    <n v="0"/>
    <n v="0"/>
  </r>
  <r>
    <s v="Trims Raw Materials"/>
    <x v="38"/>
    <s v="CIPL-03495"/>
    <s v="LEVIS"/>
    <s v="RM10252021-34-7"/>
    <x v="971"/>
    <s v="PCS"/>
    <n v="4878"/>
    <x v="14"/>
    <n v="0"/>
    <n v="0"/>
  </r>
  <r>
    <s v="Trims Raw Materials"/>
    <x v="38"/>
    <s v="CIPL-03489"/>
    <s v="LEVIS"/>
    <s v="RM11222021-5-10"/>
    <x v="972"/>
    <s v="PCS"/>
    <n v="176"/>
    <x v="14"/>
    <n v="0"/>
    <n v="0"/>
  </r>
  <r>
    <s v="Trims Raw Materials"/>
    <x v="38"/>
    <s v="CIPL-03489"/>
    <s v="LEVIS"/>
    <s v="RM11222021-5-17"/>
    <x v="973"/>
    <s v="PCS"/>
    <n v="144"/>
    <x v="14"/>
    <n v="0"/>
    <n v="0"/>
  </r>
  <r>
    <s v="Trims Raw Materials"/>
    <x v="38"/>
    <s v="CIPL-03490"/>
    <s v="LEVIS"/>
    <s v="RM12152021-25-3"/>
    <x v="972"/>
    <s v="PCS"/>
    <n v="1069"/>
    <x v="14"/>
    <n v="0"/>
    <n v="0"/>
  </r>
  <r>
    <s v="Trims Raw Materials"/>
    <x v="38"/>
    <s v="CIPL-03490"/>
    <s v="LEVIS"/>
    <s v="RM12152021-25-4"/>
    <x v="974"/>
    <s v="PCS"/>
    <n v="194"/>
    <x v="14"/>
    <n v="0"/>
    <n v="0"/>
  </r>
  <r>
    <s v="Trims Raw Materials"/>
    <x v="38"/>
    <s v="CIPL-03492"/>
    <s v="LEVIS"/>
    <s v="RM11222021-25-11"/>
    <x v="975"/>
    <s v="PCS"/>
    <n v="90"/>
    <x v="14"/>
    <n v="0"/>
    <n v="0"/>
  </r>
  <r>
    <s v="Trims Raw Materials"/>
    <x v="38"/>
    <s v="CIPL-03492"/>
    <s v="LEVIS"/>
    <s v="RM11222021-25-12"/>
    <x v="976"/>
    <s v="PCS"/>
    <n v="311"/>
    <x v="14"/>
    <n v="0"/>
    <n v="0"/>
  </r>
  <r>
    <s v="Trims Raw Materials"/>
    <x v="38"/>
    <s v="CIPL-03492"/>
    <s v="LEVIS"/>
    <s v="RM11222021-25-20"/>
    <x v="977"/>
    <s v="PCS"/>
    <n v="94"/>
    <x v="14"/>
    <n v="0"/>
    <n v="0"/>
  </r>
  <r>
    <s v="Trims Raw Materials"/>
    <x v="38"/>
    <s v="CIPL-03492"/>
    <s v="LEVIS"/>
    <s v="RM11222021-25-21"/>
    <x v="978"/>
    <s v="PCS"/>
    <n v="144"/>
    <x v="14"/>
    <n v="0"/>
    <n v="0"/>
  </r>
  <r>
    <s v="Trims Raw Materials"/>
    <x v="38"/>
    <s v="CIPL-03492"/>
    <s v="LEVIS"/>
    <s v="RM11222021-25-22"/>
    <x v="979"/>
    <s v="PCS"/>
    <n v="94"/>
    <x v="14"/>
    <n v="0"/>
    <n v="0"/>
  </r>
  <r>
    <s v="Trims Raw Materials"/>
    <x v="38"/>
    <s v="CIPL-03492"/>
    <s v="LEVIS"/>
    <s v="RM11222021-25-23"/>
    <x v="980"/>
    <s v="PCS"/>
    <n v="144"/>
    <x v="14"/>
    <n v="0"/>
    <n v="0"/>
  </r>
  <r>
    <s v="Trims Raw Materials"/>
    <x v="38"/>
    <s v="CIPL-03492"/>
    <s v="LEVIS"/>
    <s v="RM11222021-25-24"/>
    <x v="981"/>
    <s v="PCS"/>
    <n v="144"/>
    <x v="14"/>
    <n v="0"/>
    <n v="0"/>
  </r>
  <r>
    <s v="Trims Raw Materials"/>
    <x v="38"/>
    <s v="CIPL-03492"/>
    <s v="LEVIS"/>
    <s v="RM11222021-25-9"/>
    <x v="982"/>
    <s v="PCS"/>
    <n v="584"/>
    <x v="14"/>
    <n v="0"/>
    <n v="0"/>
  </r>
  <r>
    <s v="Trims Raw Materials"/>
    <x v="38"/>
    <s v="CIPL-03493"/>
    <s v="LEVIS"/>
    <s v="RM11222021-8-11"/>
    <x v="982"/>
    <s v="PCS"/>
    <n v="117"/>
    <x v="14"/>
    <n v="0"/>
    <n v="0"/>
  </r>
  <r>
    <s v="Trims Raw Materials"/>
    <x v="38"/>
    <s v="CIPL-03493"/>
    <s v="LEVIS"/>
    <s v="RM11222021-8-12"/>
    <x v="983"/>
    <s v="PCS"/>
    <n v="78"/>
    <x v="14"/>
    <n v="0"/>
    <n v="0"/>
  </r>
  <r>
    <s v="Trims Raw Materials"/>
    <x v="38"/>
    <s v="CIPL-03493"/>
    <s v="LEVIS"/>
    <s v="RM11222021-8-9"/>
    <x v="976"/>
    <s v="PCS"/>
    <n v="78"/>
    <x v="14"/>
    <n v="0"/>
    <n v="0"/>
  </r>
  <r>
    <s v="Trims Raw Materials"/>
    <x v="38"/>
    <s v="CIPL-03512"/>
    <s v="LEVIS"/>
    <s v="RM11242021-5-16"/>
    <x v="984"/>
    <s v="PCS"/>
    <n v="439"/>
    <x v="2924"/>
    <n v="1.2228774213463944E-4"/>
    <n v="2.7536843187971072"/>
  </r>
  <r>
    <s v="Trims Raw Materials"/>
    <x v="38"/>
    <s v="CIPL-03512"/>
    <s v="LEVIS"/>
    <s v="RM11242021-5-17"/>
    <x v="962"/>
    <s v="PCS"/>
    <n v="2874"/>
    <x v="2925"/>
    <n v="1.221764826357515E-4"/>
    <n v="18.011135211095151"/>
  </r>
  <r>
    <s v="Trims Raw Materials"/>
    <x v="38"/>
    <s v="CIPL-03512"/>
    <s v="LEVIS"/>
    <s v="RM11242021-5-19"/>
    <x v="972"/>
    <s v="PCS"/>
    <n v="298"/>
    <x v="2926"/>
    <n v="1.2210079965039187E-4"/>
    <n v="1.8663860382958168"/>
  </r>
  <r>
    <s v="Trims Raw Materials"/>
    <x v="38"/>
    <s v="CIPL-03512"/>
    <s v="LEVIS"/>
    <s v="RM11242021-5-8"/>
    <x v="961"/>
    <s v="PCS"/>
    <n v="2408"/>
    <x v="2927"/>
    <n v="1.2212241217688082E-4"/>
    <n v="15.084070768521929"/>
  </r>
  <r>
    <s v="Trims Raw Materials"/>
    <x v="38"/>
    <s v="CIPL-03513"/>
    <s v="LEVIS"/>
    <s v="RM11252021-12-23"/>
    <x v="985"/>
    <s v="PCS"/>
    <n v="288"/>
    <x v="2928"/>
    <n v="1.6085964865902603E-4"/>
    <n v="2.3763275788137999"/>
  </r>
  <r>
    <s v="Trims Raw Materials"/>
    <x v="38"/>
    <s v="CIPL-03513"/>
    <s v="LEVIS"/>
    <s v="RM11252021-12-23"/>
    <x v="985"/>
    <s v="PCS"/>
    <n v="144"/>
    <x v="2929"/>
    <n v="1.6155003341721929E-4"/>
    <n v="1.1932632048120795"/>
  </r>
  <r>
    <s v="Trims Raw Materials"/>
    <x v="38"/>
    <s v="CIPL-03513"/>
    <s v="LEVIS"/>
    <s v="RM11252021-12-23"/>
    <x v="985"/>
    <s v="PCS"/>
    <n v="144"/>
    <x v="2929"/>
    <n v="1.6155003341721929E-4"/>
    <n v="1.1932632048120795"/>
  </r>
  <r>
    <s v="Trims Raw Materials"/>
    <x v="38"/>
    <s v="CIPL-03513"/>
    <s v="LEVIS"/>
    <s v="RM11252021-12-23"/>
    <x v="985"/>
    <s v="PCS"/>
    <n v="144"/>
    <x v="2929"/>
    <n v="1.6155003341721929E-4"/>
    <n v="1.1932632048120795"/>
  </r>
  <r>
    <s v="Trims Raw Materials"/>
    <x v="38"/>
    <s v="CIPL-03513"/>
    <s v="LEVIS"/>
    <s v="RM11252021-12-8"/>
    <x v="986"/>
    <s v="PCS"/>
    <n v="6917"/>
    <x v="2930"/>
    <n v="1.791403224174305E-4"/>
    <n v="63.559113610161369"/>
  </r>
  <r>
    <s v="Trims Raw Materials"/>
    <x v="38"/>
    <s v="CIPL-03513"/>
    <s v="LEVIS"/>
    <s v="RM11252021-12-8"/>
    <x v="986"/>
    <s v="PCS"/>
    <n v="8007"/>
    <x v="2931"/>
    <n v="3.4447121285239511E-4"/>
    <n v="141.47818100130914"/>
  </r>
  <r>
    <s v="Trims Raw Materials"/>
    <x v="38"/>
    <s v="CIPL-03513"/>
    <s v="LEVIS"/>
    <s v="RM11252021-12-8"/>
    <x v="986"/>
    <s v="PCS"/>
    <n v="9504"/>
    <x v="2932"/>
    <n v="3.7745217597947033E-4"/>
    <n v="184.00730548050888"/>
  </r>
  <r>
    <s v="Trims Raw Materials"/>
    <x v="38"/>
    <s v="CIPL-03513"/>
    <s v="LEVIS"/>
    <s v="RM11252021-12-8"/>
    <x v="986"/>
    <s v="PCS"/>
    <n v="8765"/>
    <x v="2933"/>
    <n v="1.6094747284674826E-4"/>
    <n v="72.36070459950173"/>
  </r>
  <r>
    <s v="Trims Raw Materials"/>
    <x v="38"/>
    <s v="CIPL-03513"/>
    <s v="LEVIS"/>
    <s v="RM11252021-12-8"/>
    <x v="986"/>
    <s v="PCS"/>
    <n v="19257"/>
    <x v="2934"/>
    <n v="2.7518506297478901E-4"/>
    <n v="271.81923875770553"/>
  </r>
  <r>
    <s v="Trims Raw Materials"/>
    <x v="38"/>
    <s v="CIPL-03518"/>
    <s v="LEVIS"/>
    <s v="RM11252021-55-11"/>
    <x v="987"/>
    <s v="PCS"/>
    <n v="400"/>
    <x v="14"/>
    <n v="0"/>
    <n v="0"/>
  </r>
  <r>
    <s v="Trims Raw Materials"/>
    <x v="38"/>
    <s v="CIPL-03518"/>
    <s v="LEVIS"/>
    <s v="RM11252021-55-13"/>
    <x v="982"/>
    <s v="PCS"/>
    <n v="1984"/>
    <x v="14"/>
    <n v="0"/>
    <n v="0"/>
  </r>
  <r>
    <s v="Trims Raw Materials"/>
    <x v="38"/>
    <s v="CIPL-03518"/>
    <s v="LEVIS"/>
    <s v="RM11252021-55-14"/>
    <x v="988"/>
    <s v="PCS"/>
    <n v="4028"/>
    <x v="14"/>
    <n v="0"/>
    <n v="0"/>
  </r>
  <r>
    <s v="Trims Raw Materials"/>
    <x v="38"/>
    <s v="CIPL-03518"/>
    <s v="LEVIS"/>
    <s v="RM11252021-55-22"/>
    <x v="989"/>
    <s v="PCS"/>
    <n v="144"/>
    <x v="14"/>
    <n v="0"/>
    <n v="0"/>
  </r>
  <r>
    <s v="Trims Raw Materials"/>
    <x v="38"/>
    <s v="CIPL-03518"/>
    <s v="LEVIS"/>
    <s v="RM11252021-55-23"/>
    <x v="990"/>
    <s v="PCS"/>
    <n v="144"/>
    <x v="14"/>
    <n v="0"/>
    <n v="0"/>
  </r>
  <r>
    <s v="Trims Raw Materials"/>
    <x v="38"/>
    <s v="CIPL-03518"/>
    <s v="LEVIS"/>
    <s v="RM11262021-1-1"/>
    <x v="991"/>
    <s v="PCS"/>
    <n v="2406"/>
    <x v="14"/>
    <n v="0"/>
    <n v="0"/>
  </r>
  <r>
    <s v="Trims Raw Materials"/>
    <x v="38"/>
    <s v="CIPL-03516"/>
    <s v="LEVIS"/>
    <s v="RM11262021-9-10"/>
    <x v="992"/>
    <s v="PCS"/>
    <n v="192"/>
    <x v="2935"/>
    <n v="3.1377987259882976E-4"/>
    <n v="3.0902457355389754"/>
  </r>
  <r>
    <s v="Trims Raw Materials"/>
    <x v="38"/>
    <s v="CIPL-03516"/>
    <s v="LEVIS"/>
    <s v="RM11262021-9-10"/>
    <x v="992"/>
    <s v="PCS"/>
    <n v="108"/>
    <x v="2936"/>
    <n v="3.1297442371427085E-4"/>
    <n v="1.7338012377611409"/>
  </r>
  <r>
    <s v="Trims Raw Materials"/>
    <x v="38"/>
    <s v="CIPL-03516"/>
    <s v="LEVIS"/>
    <s v="RM11262021-9-10"/>
    <x v="992"/>
    <s v="PCS"/>
    <n v="420"/>
    <x v="2937"/>
    <n v="3.1339522966212195E-4"/>
    <n v="6.7516259964580891"/>
  </r>
  <r>
    <s v="Trims Raw Materials"/>
    <x v="38"/>
    <s v="CIPL-03521"/>
    <s v="LEVIS"/>
    <s v="RM11302021-29-14"/>
    <x v="972"/>
    <s v="PCS"/>
    <n v="1214"/>
    <x v="2938"/>
    <n v="1.3141832144364645E-3"/>
    <n v="81.835418422325887"/>
  </r>
  <r>
    <s v="Trims Raw Materials"/>
    <x v="38"/>
    <s v="CIPL-03521"/>
    <s v="LEVIS"/>
    <s v="RM11302021-29-16"/>
    <x v="993"/>
    <s v="PCS"/>
    <n v="988"/>
    <x v="2939"/>
    <n v="8.4080478307959163E-4"/>
    <n v="42.610715125682646"/>
  </r>
  <r>
    <s v="Trims Raw Materials"/>
    <x v="38"/>
    <s v="CIPL-03521"/>
    <s v="LEVIS"/>
    <s v="RM11302021-29-21"/>
    <x v="994"/>
    <s v="PCS"/>
    <n v="7096"/>
    <x v="2940"/>
    <n v="9.4820104602180233E-5"/>
    <n v="34.512843462257074"/>
  </r>
  <r>
    <s v="Trims Raw Materials"/>
    <x v="38"/>
    <s v="CIPL-03521"/>
    <s v="LEVIS"/>
    <s v="RM11302021-29-22"/>
    <x v="974"/>
    <s v="PCS"/>
    <n v="1691"/>
    <x v="2941"/>
    <n v="1.9424512046963289E-4"/>
    <n v="16.848468498714151"/>
  </r>
  <r>
    <s v="Trims Raw Materials"/>
    <x v="38"/>
    <s v="CIPL-03521"/>
    <s v="LEVIS"/>
    <s v="RM11302021-29-46"/>
    <x v="962"/>
    <s v="PCS"/>
    <n v="381"/>
    <x v="2942"/>
    <n v="8.5585965614129483E-5"/>
    <n v="1.6726082528989832"/>
  </r>
  <r>
    <s v="Trims Raw Materials"/>
    <x v="38"/>
    <s v="CIPL-03521"/>
    <s v="LEVIS"/>
    <s v="RM11302021-29-48"/>
    <x v="995"/>
    <s v="PCS"/>
    <n v="10964"/>
    <x v="2943"/>
    <n v="9.1327249267714341E-5"/>
    <n v="51.361311960971221"/>
  </r>
  <r>
    <s v="Trims Raw Materials"/>
    <x v="38"/>
    <s v="CIPL-03521"/>
    <s v="LEVIS"/>
    <s v="RM11302021-29-49"/>
    <x v="996"/>
    <s v="PCS"/>
    <n v="1754"/>
    <x v="2944"/>
    <n v="9.4881065148820273E-5"/>
    <n v="8.5364213882710285"/>
  </r>
  <r>
    <s v="Trims Raw Materials"/>
    <x v="38"/>
    <s v="CIPL-03521"/>
    <s v="LEVIS"/>
    <s v="RM11302021-29-9"/>
    <x v="984"/>
    <s v="PCS"/>
    <n v="94"/>
    <x v="2945"/>
    <n v="7.064839431928096E-4"/>
    <n v="3.4064094906600992"/>
  </r>
  <r>
    <s v="Trims Raw Materials"/>
    <x v="38"/>
    <s v="CIPL-03515"/>
    <s v="LEVIS"/>
    <s v="RM11302021-6-12"/>
    <x v="991"/>
    <s v="PCS"/>
    <n v="27105"/>
    <x v="14"/>
    <n v="0"/>
    <n v="0"/>
  </r>
  <r>
    <s v="Trims Raw Materials"/>
    <x v="38"/>
    <s v="CIPL-03515"/>
    <s v="LEVIS"/>
    <s v="RM11302021-6-13"/>
    <x v="976"/>
    <s v="PCS"/>
    <n v="3401"/>
    <x v="14"/>
    <n v="0"/>
    <n v="0"/>
  </r>
  <r>
    <s v="Trims Raw Materials"/>
    <x v="38"/>
    <s v="CIPL-03515"/>
    <s v="LEVIS"/>
    <s v="RM11302021-6-14"/>
    <x v="997"/>
    <s v="PCS"/>
    <n v="6070"/>
    <x v="14"/>
    <n v="0"/>
    <n v="0"/>
  </r>
  <r>
    <s v="Trims Raw Materials"/>
    <x v="38"/>
    <s v="CIPL-03515"/>
    <s v="LEVIS"/>
    <s v="RM11302021-6-15"/>
    <x v="998"/>
    <s v="PCS"/>
    <n v="8956"/>
    <x v="14"/>
    <n v="0"/>
    <n v="0"/>
  </r>
  <r>
    <s v="Trims Raw Materials"/>
    <x v="38"/>
    <s v="CIPL-03515"/>
    <s v="LEVIS"/>
    <s v="RM11302021-6-18"/>
    <x v="999"/>
    <s v="PCS"/>
    <n v="8414"/>
    <x v="14"/>
    <n v="0"/>
    <n v="0"/>
  </r>
  <r>
    <s v="Trims Raw Materials"/>
    <x v="38"/>
    <s v="CIPL-03515"/>
    <s v="LEVIS"/>
    <s v="RM11302021-6-19"/>
    <x v="1000"/>
    <s v="PCS"/>
    <n v="13914"/>
    <x v="14"/>
    <n v="0"/>
    <n v="0"/>
  </r>
  <r>
    <s v="Trims Raw Materials"/>
    <x v="38"/>
    <s v="CIPL-03515"/>
    <s v="LEVIS"/>
    <s v="RM11302021-6-29"/>
    <x v="1001"/>
    <s v="PCS"/>
    <n v="144"/>
    <x v="14"/>
    <n v="0"/>
    <n v="0"/>
  </r>
  <r>
    <s v="Trims Raw Materials"/>
    <x v="38"/>
    <s v="CIPL-03515"/>
    <s v="LEVIS"/>
    <s v="RM11302021-6-29"/>
    <x v="1001"/>
    <s v="PCS"/>
    <n v="24"/>
    <x v="14"/>
    <n v="0"/>
    <n v="0"/>
  </r>
  <r>
    <s v="Trims Raw Materials"/>
    <x v="38"/>
    <s v="CIPL-03515"/>
    <s v="LEVIS"/>
    <s v="RM11302021-6-30"/>
    <x v="1002"/>
    <s v="PCS"/>
    <n v="84"/>
    <x v="14"/>
    <n v="0"/>
    <n v="0"/>
  </r>
  <r>
    <s v="Trims Raw Materials"/>
    <x v="38"/>
    <s v="CIPL-03515"/>
    <s v="LEVIS"/>
    <s v="RM11302021-6-33"/>
    <x v="1003"/>
    <s v="PCS"/>
    <n v="144"/>
    <x v="14"/>
    <n v="0"/>
    <n v="0"/>
  </r>
  <r>
    <s v="Trims Raw Materials"/>
    <x v="38"/>
    <s v="CIPL-03515"/>
    <s v="LEVIS"/>
    <s v="RM11302021-6-34"/>
    <x v="1004"/>
    <s v="PCS"/>
    <n v="144"/>
    <x v="14"/>
    <n v="0"/>
    <n v="0"/>
  </r>
  <r>
    <s v="Trims Raw Materials"/>
    <x v="38"/>
    <s v="CIPL-03517"/>
    <s v="LEVIS"/>
    <s v="RM12092021-2-23"/>
    <x v="970"/>
    <s v="PCS"/>
    <n v="9954"/>
    <x v="2946"/>
    <n v="9.6820657112143996E-4"/>
    <n v="494.34752820894283"/>
  </r>
  <r>
    <s v="Trims Raw Materials"/>
    <x v="38"/>
    <s v="CIPL-03517"/>
    <s v="LEVIS"/>
    <s v="RM12092021-2-8"/>
    <x v="965"/>
    <s v="PCS"/>
    <n v="703"/>
    <x v="2947"/>
    <n v="1.0691044995156389E-3"/>
    <n v="38.551580463159503"/>
  </r>
  <r>
    <s v="Trims Raw Materials"/>
    <x v="38"/>
    <s v="CIPL-03520"/>
    <s v="LEVIS"/>
    <s v="RM12152021-19-10"/>
    <x v="962"/>
    <s v="PCS"/>
    <n v="400"/>
    <x v="2948"/>
    <n v="1.5449153964945152E-3"/>
    <n v="31.697966158597801"/>
  </r>
  <r>
    <s v="Trims Raw Materials"/>
    <x v="38"/>
    <s v="CIPL-03520"/>
    <s v="LEVIS"/>
    <s v="RM12152021-19-11"/>
    <x v="1005"/>
    <s v="PCS"/>
    <n v="882"/>
    <x v="2949"/>
    <n v="1.5451092678062043E-3"/>
    <n v="69.902786374205093"/>
  </r>
  <r>
    <s v="Trims Raw Materials"/>
    <x v="38"/>
    <s v="CIPL-03520"/>
    <s v="LEVIS"/>
    <s v="RM12152021-19-13"/>
    <x v="993"/>
    <s v="PCS"/>
    <n v="655"/>
    <x v="2950"/>
    <n v="1.5448091510233324E-3"/>
    <n v="51.901849993920322"/>
  </r>
  <r>
    <s v="Trims Raw Materials"/>
    <x v="38"/>
    <s v="CIPL-03520"/>
    <s v="LEVIS"/>
    <s v="RM12152021-19-14"/>
    <x v="995"/>
    <s v="PCS"/>
    <n v="7754"/>
    <x v="2951"/>
    <n v="1.5450543780514085E-3"/>
    <n v="614.52035164741062"/>
  </r>
  <r>
    <s v="Trims Raw Materials"/>
    <x v="38"/>
    <s v="CIPL-03520"/>
    <s v="LEVIS"/>
    <s v="RM12152021-19-15"/>
    <x v="984"/>
    <s v="PCS"/>
    <n v="2660"/>
    <x v="2952"/>
    <n v="1.5450499436594205E-3"/>
    <n v="210.80983285013409"/>
  </r>
  <r>
    <s v="Trims Raw Materials"/>
    <x v="38"/>
    <s v="CIPL-03534"/>
    <s v="LEVIS"/>
    <s v="RM12162021-5-12"/>
    <x v="965"/>
    <s v="PCS"/>
    <n v="4300"/>
    <x v="2953"/>
    <n v="8.4304263592493512E-4"/>
    <n v="185.9450833344772"/>
  </r>
  <r>
    <s v="Trims Raw Materials"/>
    <x v="38"/>
    <s v="CIPL-03534"/>
    <s v="LEVIS"/>
    <s v="RM12162021-5-15"/>
    <x v="971"/>
    <s v="PCS"/>
    <n v="8051"/>
    <x v="2954"/>
    <n v="6.5228162504275182E-4"/>
    <n v="269.37151936321919"/>
  </r>
  <r>
    <s v="Trims Raw Materials"/>
    <x v="38"/>
    <s v="CIPL-03534"/>
    <s v="LEVIS"/>
    <s v="RM12162021-5-17"/>
    <x v="1006"/>
    <s v="PCS"/>
    <n v="17369"/>
    <x v="2955"/>
    <n v="4.5801259269329119E-4"/>
    <n v="408.05522072248971"/>
  </r>
  <r>
    <s v="Trims Raw Materials"/>
    <x v="38"/>
    <s v="CIPL-03534"/>
    <s v="LEVIS"/>
    <s v="RM12162021-5-19"/>
    <x v="1007"/>
    <s v="PCS"/>
    <n v="18578"/>
    <x v="2956"/>
    <n v="6.8687493691852006E-4"/>
    <n v="654.55076257807218"/>
  </r>
  <r>
    <s v="Trims Raw Materials"/>
    <x v="38"/>
    <s v="CIPL-03534"/>
    <s v="LEVIS"/>
    <s v="RM12162021-5-23"/>
    <x v="970"/>
    <s v="PCS"/>
    <n v="10428"/>
    <x v="2957"/>
    <n v="6.7380916832564545E-4"/>
    <n v="360.41648200729981"/>
  </r>
  <r>
    <s v="Trims Raw Materials"/>
    <x v="38"/>
    <s v="CIPL-03534"/>
    <s v="LEVIS"/>
    <s v="RM12162021-5-7"/>
    <x v="1008"/>
    <s v="PCS"/>
    <n v="5432"/>
    <x v="2958"/>
    <n v="6.2548249032138724E-4"/>
    <n v="174.27762088742574"/>
  </r>
  <r>
    <s v="Trims Raw Materials"/>
    <x v="38"/>
    <s v="CIPL-03536"/>
    <s v="LEVIS"/>
    <s v="RM12282021-17-1"/>
    <x v="1009"/>
    <s v="PCS"/>
    <n v="432"/>
    <x v="2959"/>
    <n v="9.8080661313986969E-4"/>
    <n v="21.733708456876425"/>
  </r>
  <r>
    <s v="Trims Raw Materials"/>
    <x v="38"/>
    <s v="CIPL-03536"/>
    <s v="LEVIS"/>
    <s v="RM12282021-17-3"/>
    <x v="1010"/>
    <s v="PCS"/>
    <n v="21600"/>
    <x v="2960"/>
    <n v="9.8062251053768483E-4"/>
    <n v="1086.481446227614"/>
  </r>
  <r>
    <s v="Trims Raw Materials"/>
    <x v="38"/>
    <s v="CIPL-03536"/>
    <s v="LEVIS"/>
    <s v="RM12282021-17-4"/>
    <x v="1011"/>
    <s v="PCS"/>
    <n v="5904"/>
    <x v="2961"/>
    <n v="9.806157750766294E-4"/>
    <n v="296.96955553605244"/>
  </r>
  <r>
    <s v="Trims Raw Materials"/>
    <x v="38"/>
    <s v="CIPL-03536"/>
    <s v="LEVIS"/>
    <s v="RM12282021-17-5"/>
    <x v="1012"/>
    <s v="PCS"/>
    <n v="22032"/>
    <x v="2962"/>
    <n v="9.8062612039262953E-4"/>
    <n v="1108.2151546844905"/>
  </r>
  <r>
    <s v="Trims Raw Materials"/>
    <x v="38"/>
    <s v="CIPL-03536"/>
    <s v="LEVIS"/>
    <s v="RM12282021-17-6"/>
    <x v="1013"/>
    <s v="PCS"/>
    <n v="12240"/>
    <x v="2960"/>
    <n v="9.8062251053768483E-4"/>
    <n v="615.67281952898122"/>
  </r>
  <r>
    <s v="Trims Raw Materials"/>
    <x v="38"/>
    <s v="CIPL-03533"/>
    <s v="LEVIS"/>
    <s v="RM12172021-3-8"/>
    <x v="986"/>
    <s v="PCS"/>
    <n v="34700"/>
    <x v="2963"/>
    <n v="1.3122833483737197E-4"/>
    <n v="233.5736232188568"/>
  </r>
  <r>
    <s v="Trims Raw Materials"/>
    <x v="38"/>
    <s v="CIPL-03533"/>
    <s v="LEVIS"/>
    <s v="RM12172021-3-8"/>
    <x v="986"/>
    <s v="PCS"/>
    <n v="22500"/>
    <x v="2963"/>
    <n v="1.3122833483737197E-4"/>
    <n v="151.45263753384086"/>
  </r>
  <r>
    <s v="Trims Raw Materials"/>
    <x v="38"/>
    <s v="CIPL-03533"/>
    <s v="LEVIS"/>
    <s v="RM12172021-3-8"/>
    <x v="986"/>
    <s v="PCS"/>
    <n v="100800"/>
    <x v="2963"/>
    <n v="1.3122833483737197E-4"/>
    <n v="678.50781615160713"/>
  </r>
  <r>
    <s v="Trims Raw Materials"/>
    <x v="38"/>
    <s v="CIPL-03533"/>
    <s v="LEVIS"/>
    <s v="RM12172021-3-8"/>
    <x v="986"/>
    <s v="PCS"/>
    <n v="82100"/>
    <x v="2963"/>
    <n v="1.3122833483737197E-4"/>
    <n v="552.6338462901482"/>
  </r>
  <r>
    <s v="Trims Raw Materials"/>
    <x v="38"/>
    <s v="CIPL-03533"/>
    <s v="LEVIS"/>
    <s v="RM12172021-3-8"/>
    <x v="986"/>
    <s v="PCS"/>
    <n v="27100"/>
    <x v="2964"/>
    <n v="1.3122833483737199E-4"/>
    <n v="182.4162878740928"/>
  </r>
  <r>
    <s v="Trims Raw Materials"/>
    <x v="38"/>
    <s v="CIPL-03533"/>
    <s v="LEVIS"/>
    <s v="RM12282021-14-1"/>
    <x v="1009"/>
    <s v="PCS"/>
    <n v="10512"/>
    <x v="2965"/>
    <n v="1.3192969009309267E-4"/>
    <n v="71.136844902258588"/>
  </r>
  <r>
    <s v="Trims Raw Materials"/>
    <x v="38"/>
    <s v="CIPL-03533"/>
    <s v="LEVIS"/>
    <s v="RM12282021-14-2"/>
    <x v="1014"/>
    <s v="PCS"/>
    <n v="4032"/>
    <x v="2966"/>
    <n v="1.3191280201192354E-4"/>
    <n v="27.281872417712076"/>
  </r>
  <r>
    <s v="Trims Raw Materials"/>
    <x v="38"/>
    <s v="CIPL-03533"/>
    <s v="LEVIS"/>
    <s v="RM12282021-14-3"/>
    <x v="1010"/>
    <s v="PCS"/>
    <n v="10224"/>
    <x v="2967"/>
    <n v="1.3193155491783023E-4"/>
    <n v="69.188868217479907"/>
  </r>
  <r>
    <s v="Trims Raw Materials"/>
    <x v="38"/>
    <s v="CIPL-03533"/>
    <s v="LEVIS"/>
    <s v="RM12282021-14-4"/>
    <x v="1015"/>
    <s v="PCS"/>
    <n v="288"/>
    <x v="2968"/>
    <n v="1.3186348881490974E-4"/>
    <n v="1.9479766847786939"/>
  </r>
  <r>
    <s v="Trims Raw Materials"/>
    <x v="38"/>
    <s v="CIPL-03533"/>
    <s v="LEVIS"/>
    <s v="RM12282021-14-4"/>
    <x v="1015"/>
    <s v="PCS"/>
    <n v="5328"/>
    <x v="2969"/>
    <n v="1.3191946595746595E-4"/>
    <n v="36.052866914621376"/>
  </r>
  <r>
    <s v="Trims Raw Materials"/>
    <x v="38"/>
    <s v="CIPL-03533"/>
    <s v="LEVIS"/>
    <s v="RM12282021-14-5"/>
    <x v="1016"/>
    <s v="PCS"/>
    <n v="2016"/>
    <x v="2970"/>
    <n v="1.3196211520893737E-4"/>
    <n v="13.646035624261218"/>
  </r>
  <r>
    <s v="Trims Raw Materials"/>
    <x v="38"/>
    <s v="CIPL-03533"/>
    <s v="LEVIS"/>
    <s v="RM12282021-14-6"/>
    <x v="1017"/>
    <s v="PCS"/>
    <n v="2880"/>
    <x v="2971"/>
    <n v="1.3193252729072906E-4"/>
    <n v="19.489965678597297"/>
  </r>
  <r>
    <s v="Trims Raw Materials"/>
    <x v="38"/>
    <s v="CIPL-03533"/>
    <s v="LEVIS"/>
    <s v="RM12282021-14-7"/>
    <x v="1018"/>
    <s v="PCS"/>
    <n v="11088"/>
    <x v="2972"/>
    <n v="1.3194418313729599E-4"/>
    <n v="75.042997102626344"/>
  </r>
  <r>
    <s v="Trims Raw Materials"/>
    <x v="38"/>
    <s v="CIPL-03533"/>
    <s v="LEVIS"/>
    <s v="RM12282021-14-8"/>
    <x v="1019"/>
    <s v="PCS"/>
    <n v="6192"/>
    <x v="2973"/>
    <n v="1.3194376611237409E-4"/>
    <n v="41.90699579976782"/>
  </r>
  <r>
    <s v="Trims Raw Materials"/>
    <x v="38"/>
    <s v="CIPL-03535"/>
    <s v="LEVIS"/>
    <s v="RM01192022-34-1"/>
    <x v="976"/>
    <s v="PCS"/>
    <n v="432"/>
    <x v="2974"/>
    <n v="3.134346802197331E-4"/>
    <n v="6.9454037818549237"/>
  </r>
  <r>
    <s v="Trims Raw Materials"/>
    <x v="38"/>
    <s v="CIPL-03535"/>
    <s v="LEVIS"/>
    <s v="RM12172021-22-10"/>
    <x v="991"/>
    <s v="PCS"/>
    <n v="31799"/>
    <x v="2975"/>
    <n v="3.134560003188729E-4"/>
    <n v="511.27758735413988"/>
  </r>
  <r>
    <s v="Trims Raw Materials"/>
    <x v="38"/>
    <s v="CIPL-03535"/>
    <s v="LEVIS"/>
    <s v="RM12172021-22-11"/>
    <x v="999"/>
    <s v="PCS"/>
    <n v="7814"/>
    <x v="2976"/>
    <n v="3.1878070030531754E-4"/>
    <n v="127.77095239218575"/>
  </r>
  <r>
    <s v="Trims Raw Materials"/>
    <x v="38"/>
    <s v="CIPL-03535"/>
    <s v="LEVIS"/>
    <s v="RM12172021-22-12"/>
    <x v="1000"/>
    <s v="PCS"/>
    <n v="18364"/>
    <x v="2977"/>
    <n v="3.1344761271574805E-4"/>
    <n v="295.25615195991196"/>
  </r>
  <r>
    <s v="Trims Raw Materials"/>
    <x v="38"/>
    <s v="CIPL-03535"/>
    <s v="LEVIS"/>
    <s v="RM12172021-22-13"/>
    <x v="982"/>
    <s v="PCS"/>
    <n v="1090"/>
    <x v="2978"/>
    <n v="3.1338654330081305E-4"/>
    <n v="17.521591332197879"/>
  </r>
  <r>
    <s v="Trims Raw Materials"/>
    <x v="38"/>
    <s v="CIPL-03535"/>
    <s v="LEVIS"/>
    <s v="RM12172021-22-14"/>
    <x v="988"/>
    <s v="PCS"/>
    <n v="9016"/>
    <x v="2979"/>
    <n v="3.1344080608271621E-4"/>
    <n v="144.95598230764179"/>
  </r>
  <r>
    <s v="Trims Raw Materials"/>
    <x v="38"/>
    <s v="CIPL-03535"/>
    <s v="LEVIS"/>
    <s v="RM12172021-22-15"/>
    <x v="997"/>
    <s v="PCS"/>
    <n v="18485"/>
    <x v="2980"/>
    <n v="6.1938190711062935E-4"/>
    <n v="587.27927455293991"/>
  </r>
  <r>
    <s v="Trims Raw Materials"/>
    <x v="38"/>
    <s v="CIPL-03535"/>
    <s v="LEVIS"/>
    <s v="RM12172021-22-16"/>
    <x v="998"/>
    <s v="PCS"/>
    <n v="39650"/>
    <x v="2981"/>
    <n v="3.1345062958766526E-4"/>
    <n v="637.49831746315112"/>
  </r>
  <r>
    <s v="Trims Raw Materials"/>
    <x v="38"/>
    <s v="CIPL-03535"/>
    <s v="LEVIS"/>
    <s v="RM12172021-22-17"/>
    <x v="975"/>
    <s v="PCS"/>
    <n v="3690"/>
    <x v="2982"/>
    <n v="3.1344141568078859E-4"/>
    <n v="59.326598823862099"/>
  </r>
  <r>
    <s v="Trims Raw Materials"/>
    <x v="38"/>
    <s v="CIPL-03535"/>
    <s v="LEVIS"/>
    <s v="RM12172021-22-18"/>
    <x v="1020"/>
    <s v="PCS"/>
    <n v="7146"/>
    <x v="2983"/>
    <n v="3.1343815822859042E-4"/>
    <n v="114.88982907870147"/>
  </r>
  <r>
    <s v="Trims Raw Materials"/>
    <x v="38"/>
    <s v="CIPL-03537"/>
    <s v="LEVIS"/>
    <s v="RM12182021-43-12"/>
    <x v="972"/>
    <s v="PCS"/>
    <n v="29336"/>
    <x v="2984"/>
    <n v="1.4644659130495265E-3"/>
    <n v="2203.6715720252209"/>
  </r>
  <r>
    <s v="Trims Raw Materials"/>
    <x v="38"/>
    <s v="CIPL-03537"/>
    <s v="LEVIS"/>
    <s v="RM12182021-43-14"/>
    <x v="993"/>
    <s v="PCS"/>
    <n v="27021"/>
    <x v="2985"/>
    <n v="9.7628790296761328E-4"/>
    <n v="1353.150275426088"/>
  </r>
  <r>
    <s v="Trims Raw Materials"/>
    <x v="38"/>
    <s v="CIPL-03537"/>
    <s v="LEVIS"/>
    <s v="RM12182021-43-16"/>
    <x v="994"/>
    <s v="PCS"/>
    <n v="43200"/>
    <x v="2986"/>
    <n v="1.2152152513717495E-3"/>
    <n v="2692.7972988592596"/>
  </r>
  <r>
    <s v="Trims Raw Materials"/>
    <x v="38"/>
    <s v="CIPL-03537"/>
    <s v="LEVIS"/>
    <s v="RM12182021-43-17"/>
    <x v="1021"/>
    <s v="PCS"/>
    <n v="32342"/>
    <x v="2987"/>
    <n v="1.3737904441465929E-3"/>
    <n v="2279.0511305445889"/>
  </r>
  <r>
    <s v="Trims Raw Materials"/>
    <x v="38"/>
    <s v="CIPL-03537"/>
    <s v="LEVIS"/>
    <s v="RM12182021-43-20"/>
    <x v="1022"/>
    <s v="PCS"/>
    <n v="15552"/>
    <x v="2988"/>
    <n v="3.3286773267258003E-4"/>
    <n v="265.53675897852395"/>
  </r>
  <r>
    <s v="Trims Raw Materials"/>
    <x v="38"/>
    <s v="CIPL-03537"/>
    <s v="LEVIS"/>
    <s v="RM12182021-43-22"/>
    <x v="996"/>
    <s v="PCS"/>
    <n v="16528"/>
    <x v="2989"/>
    <n v="7.794076338571911E-4"/>
    <n v="660.77204937239162"/>
  </r>
  <r>
    <s v="Trims Raw Materials"/>
    <x v="38"/>
    <s v="CIPL-03537"/>
    <s v="LEVIS"/>
    <s v="RM12182021-43-9"/>
    <x v="984"/>
    <s v="PCS"/>
    <n v="32475"/>
    <x v="2990"/>
    <n v="1.5216449976500365E-3"/>
    <n v="2534.7154212986852"/>
  </r>
  <r>
    <s v="Trims Raw Materials"/>
    <x v="38"/>
    <s v="CIPL-03537"/>
    <s v="LEVIS"/>
    <s v="RM12282021-54-1"/>
    <x v="963"/>
    <s v="PCS"/>
    <n v="3078"/>
    <x v="2991"/>
    <n v="1.4004071272862085E-3"/>
    <n v="221.1004531377869"/>
  </r>
  <r>
    <s v="Trims Raw Materials"/>
    <x v="38"/>
    <s v="CIPL-03537"/>
    <s v="LEVIS"/>
    <s v="RM12282021-54-3"/>
    <x v="966"/>
    <s v="PCS"/>
    <n v="1020"/>
    <x v="2992"/>
    <n v="9.8538210428240555E-4"/>
    <n v="51.555089746368061"/>
  </r>
  <r>
    <s v="Trims Raw Materials"/>
    <x v="38"/>
    <s v="CIPL-03537"/>
    <s v="LEVIS"/>
    <s v="RM12282021-54-5"/>
    <x v="974"/>
    <s v="PCS"/>
    <n v="864"/>
    <x v="2993"/>
    <n v="1.5600394252640022E-3"/>
    <n v="69.1378740634281"/>
  </r>
  <r>
    <s v="Trims Raw Materials"/>
    <x v="38"/>
    <s v="CIPL-03537"/>
    <s v="LEVIS"/>
    <s v="RM12282021-54-7"/>
    <x v="967"/>
    <s v="PCS"/>
    <n v="1728"/>
    <x v="2994"/>
    <n v="1.2334874346385974E-4"/>
    <n v="10.933146628705551"/>
  </r>
  <r>
    <s v="Trims Raw Materials"/>
    <x v="38"/>
    <s v="CIPL-03537"/>
    <s v="LEVIS"/>
    <s v="RM12282021-54-8"/>
    <x v="962"/>
    <s v="PCS"/>
    <n v="2592"/>
    <x v="2993"/>
    <n v="1.5600394252640022E-3"/>
    <n v="207.41362219028431"/>
  </r>
  <r>
    <s v="Trims Raw Materials"/>
    <x v="38"/>
    <s v="CIPL-03538"/>
    <s v="LEVIS"/>
    <s v="RM12232021-6-11"/>
    <x v="966"/>
    <s v="PCS"/>
    <n v="5277"/>
    <x v="2995"/>
    <n v="1.5997647425147266E-3"/>
    <n v="433.02195854625023"/>
  </r>
  <r>
    <s v="Trims Raw Materials"/>
    <x v="38"/>
    <s v="CIPL-03538"/>
    <s v="LEVIS"/>
    <s v="RM12232021-6-13"/>
    <x v="1021"/>
    <s v="PCS"/>
    <n v="578"/>
    <x v="2996"/>
    <n v="1.5999344273058009E-3"/>
    <n v="47.434762098982745"/>
  </r>
  <r>
    <s v="Trims Raw Materials"/>
    <x v="38"/>
    <s v="CIPL-03538"/>
    <s v="LEVIS"/>
    <s v="RM12232021-6-9"/>
    <x v="1023"/>
    <s v="PCS"/>
    <n v="7090"/>
    <x v="2997"/>
    <n v="1.5997887740164811E-3"/>
    <n v="581.80250240777684"/>
  </r>
  <r>
    <s v="Trims Raw Materials"/>
    <x v="38"/>
    <s v="CIPL-03369"/>
    <s v="LEVIS"/>
    <s v="RM05142021-1-9"/>
    <x v="1024"/>
    <s v="PCS"/>
    <n v="2947"/>
    <x v="2998"/>
    <n v="3.4375397990581597E-4"/>
    <n v="51.963042978782433"/>
  </r>
  <r>
    <s v="Trims Raw Materials"/>
    <x v="38"/>
    <s v="CIPL-03369"/>
    <s v="LEVIS"/>
    <s v="RM05232021-2-1"/>
    <x v="1025"/>
    <s v="PCS"/>
    <n v="874"/>
    <x v="2999"/>
    <n v="9.5001998176420734E-4"/>
    <n v="42.590317464061918"/>
  </r>
  <r>
    <s v="Trims Raw Materials"/>
    <x v="38"/>
    <s v="CIPL-03379"/>
    <s v="LEVIS"/>
    <s v="RM06032021-25-19"/>
    <x v="1017"/>
    <s v="PCS"/>
    <n v="566"/>
    <x v="14"/>
    <n v="0"/>
    <n v="0"/>
  </r>
  <r>
    <s v="Trims Raw Materials"/>
    <x v="38"/>
    <s v="CIPL-03379"/>
    <s v="LEVIS"/>
    <s v="RM06032021-25-23"/>
    <x v="1013"/>
    <s v="PCS"/>
    <n v="7032"/>
    <x v="14"/>
    <n v="0"/>
    <n v="0"/>
  </r>
  <r>
    <s v="Trims Raw Materials"/>
    <x v="38"/>
    <s v="CIPL-03379"/>
    <s v="LEVIS"/>
    <s v="RM06032021-25-24"/>
    <x v="1019"/>
    <s v="PCS"/>
    <n v="2767"/>
    <x v="14"/>
    <n v="0"/>
    <n v="0"/>
  </r>
  <r>
    <s v="Trims Raw Materials"/>
    <x v="38"/>
    <s v="CIPL-03379"/>
    <s v="LEVIS"/>
    <s v="RM06242021-4-15"/>
    <x v="1026"/>
    <s v="PCS"/>
    <n v="382"/>
    <x v="14"/>
    <n v="0"/>
    <n v="0"/>
  </r>
  <r>
    <s v="Trims Raw Materials"/>
    <x v="38"/>
    <s v="CIPL-03379"/>
    <s v="LEVIS"/>
    <s v="RM06242021-4-2"/>
    <x v="1015"/>
    <s v="PCS"/>
    <n v="2485"/>
    <x v="14"/>
    <n v="0"/>
    <n v="0"/>
  </r>
  <r>
    <s v="Trims Raw Materials"/>
    <x v="38"/>
    <s v="CIPL-03379"/>
    <s v="LEVIS"/>
    <s v="RM06242021-4-23"/>
    <x v="1027"/>
    <s v="PCS"/>
    <n v="278"/>
    <x v="14"/>
    <n v="0"/>
    <n v="0"/>
  </r>
  <r>
    <s v="Trims Raw Materials"/>
    <x v="38"/>
    <s v="CIPL-03379"/>
    <s v="LEVIS"/>
    <s v="RM06242021-4-3"/>
    <x v="1028"/>
    <s v="PCS"/>
    <n v="4260"/>
    <x v="14"/>
    <n v="0"/>
    <n v="0"/>
  </r>
  <r>
    <s v="Trims Raw Materials"/>
    <x v="38"/>
    <s v="CIPL-03379"/>
    <s v="LEVIS"/>
    <s v="RM06242021-4-4"/>
    <x v="1029"/>
    <s v="PCS"/>
    <n v="5803"/>
    <x v="14"/>
    <n v="0"/>
    <n v="0"/>
  </r>
  <r>
    <s v="Trims Raw Materials"/>
    <x v="38"/>
    <s v="CIPL-03379"/>
    <s v="LEVIS"/>
    <s v="RM06242021-4-5"/>
    <x v="1030"/>
    <s v="PCS"/>
    <n v="176"/>
    <x v="14"/>
    <n v="0"/>
    <n v="0"/>
  </r>
  <r>
    <s v="Trims Raw Materials"/>
    <x v="38"/>
    <s v="CIPL-03379"/>
    <s v="LEVIS"/>
    <s v="RM06242021-4-7"/>
    <x v="1014"/>
    <s v="PCS"/>
    <n v="11450"/>
    <x v="14"/>
    <n v="0"/>
    <n v="0"/>
  </r>
  <r>
    <s v="Trims Raw Materials"/>
    <x v="38"/>
    <s v="CIPL-03569"/>
    <s v="LEVIS"/>
    <s v="RM02092022-24-16"/>
    <x v="962"/>
    <s v="PCS"/>
    <n v="366"/>
    <x v="14"/>
    <n v="0"/>
    <n v="0"/>
  </r>
  <r>
    <s v="Trims Raw Materials"/>
    <x v="38"/>
    <s v="CIPL-03569"/>
    <s v="LEVIS"/>
    <s v="RM02092022-24-17"/>
    <x v="961"/>
    <s v="PCS"/>
    <n v="1396"/>
    <x v="14"/>
    <n v="0"/>
    <n v="0"/>
  </r>
  <r>
    <s v="Trims Raw Materials"/>
    <x v="38"/>
    <s v="CIPL-03569"/>
    <s v="LEVIS"/>
    <s v="RM02092022-24-8"/>
    <x v="963"/>
    <s v="PCS"/>
    <n v="366"/>
    <x v="14"/>
    <n v="0"/>
    <n v="0"/>
  </r>
  <r>
    <s v="Trims Raw Materials"/>
    <x v="38"/>
    <s v="CIPL-03573"/>
    <s v="LEVIS"/>
    <s v="RM02252022-22-12"/>
    <x v="984"/>
    <s v="PCS"/>
    <n v="49062"/>
    <x v="3000"/>
    <n v="9.932705754487881E-4"/>
    <n v="2499.6518409726687"/>
  </r>
  <r>
    <s v="Trims Raw Materials"/>
    <x v="38"/>
    <s v="CIPL-03573"/>
    <s v="LEVIS"/>
    <s v="RM02252022-22-14"/>
    <x v="1021"/>
    <s v="PCS"/>
    <n v="33253"/>
    <x v="3001"/>
    <n v="9.9327508962575068E-4"/>
    <n v="1694.209376555325"/>
  </r>
  <r>
    <s v="Trims Raw Materials"/>
    <x v="38"/>
    <s v="CIPL-03573"/>
    <s v="LEVIS"/>
    <s v="RM02252022-22-17"/>
    <x v="963"/>
    <s v="PCS"/>
    <n v="864"/>
    <x v="3002"/>
    <n v="9.9323353878734812E-4"/>
    <n v="44.018153777512268"/>
  </r>
  <r>
    <s v="Trims Raw Materials"/>
    <x v="38"/>
    <s v="CIPL-03573"/>
    <s v="LEVIS"/>
    <s v="RM02252022-22-19"/>
    <x v="993"/>
    <s v="PCS"/>
    <n v="34560"/>
    <x v="3003"/>
    <n v="9.9808349171365577E-4"/>
    <n v="1769.3237654736238"/>
  </r>
  <r>
    <s v="Trims Raw Materials"/>
    <x v="38"/>
    <s v="CIPL-03573"/>
    <s v="LEVIS"/>
    <s v="RM02252022-22-22"/>
    <x v="994"/>
    <s v="PCS"/>
    <n v="53568"/>
    <x v="3004"/>
    <n v="9.9327065624746618E-4"/>
    <n v="2729.2275225138642"/>
  </r>
  <r>
    <s v="Trims Raw Materials"/>
    <x v="38"/>
    <s v="CIPL-03573"/>
    <s v="LEVIS"/>
    <s v="RM02252022-22-25"/>
    <x v="996"/>
    <s v="PCS"/>
    <n v="25920"/>
    <x v="3005"/>
    <n v="1.2581341705060964E-3"/>
    <n v="1672.7408376995184"/>
  </r>
  <r>
    <s v="Trims Raw Materials"/>
    <x v="38"/>
    <s v="CIPL-03573"/>
    <s v="LEVIS"/>
    <s v="RM02252022-22-9"/>
    <x v="972"/>
    <s v="PCS"/>
    <n v="34960"/>
    <x v="3006"/>
    <n v="1.0802666747861307E-3"/>
    <n v="1937.176122950523"/>
  </r>
  <r>
    <s v="Trims Raw Materials"/>
    <x v="38"/>
    <s v="CIPL-03570"/>
    <s v="LEVIS"/>
    <s v="RM03092022-14-13"/>
    <x v="1031"/>
    <s v="PCS"/>
    <n v="9970"/>
    <x v="3007"/>
    <n v="2.346283333882984E-4"/>
    <n v="119.98924448388132"/>
  </r>
  <r>
    <s v="Trims Raw Materials"/>
    <x v="38"/>
    <s v="CIPL-03570"/>
    <s v="LEVIS"/>
    <s v="RM03092022-14-15"/>
    <x v="1032"/>
    <s v="PCS"/>
    <n v="10608"/>
    <x v="3008"/>
    <n v="2.3461210909424916E-4"/>
    <n v="127.65876525327178"/>
  </r>
  <r>
    <s v="Trims Raw Materials"/>
    <x v="38"/>
    <s v="CIPL-03570"/>
    <s v="LEVIS"/>
    <s v="RM03092022-14-17"/>
    <x v="1033"/>
    <s v="PCS"/>
    <n v="20302"/>
    <x v="3009"/>
    <n v="2.3461683050812152E-4"/>
    <n v="244.3231908929759"/>
  </r>
  <r>
    <s v="Trims Raw Materials"/>
    <x v="38"/>
    <s v="CIPL-03570"/>
    <s v="LEVIS"/>
    <s v="RM03092022-14-19"/>
    <x v="1034"/>
    <s v="PCS"/>
    <n v="9500"/>
    <x v="3010"/>
    <n v="2.346203562243923E-4"/>
    <n v="114.32889338413172"/>
  </r>
  <r>
    <s v="Trims Raw Materials"/>
    <x v="38"/>
    <s v="CIPL-03570"/>
    <s v="LEVIS"/>
    <s v="RM03092022-14-28"/>
    <x v="1035"/>
    <s v="PCS"/>
    <n v="100"/>
    <x v="3010"/>
    <n v="2.346203562243923E-4"/>
    <n v="1.203462035622439"/>
  </r>
  <r>
    <s v="Trims Raw Materials"/>
    <x v="38"/>
    <s v="CIPL-03570"/>
    <s v="LEVIS"/>
    <s v="RM03092022-14-30"/>
    <x v="1036"/>
    <s v="PCS"/>
    <n v="100"/>
    <x v="3010"/>
    <n v="2.346203562243923E-4"/>
    <n v="1.203462035622439"/>
  </r>
  <r>
    <s v="Trims Raw Materials"/>
    <x v="38"/>
    <s v="CIPL-03570"/>
    <s v="LEVIS"/>
    <s v="RM03092022-14-32"/>
    <x v="1037"/>
    <s v="PCS"/>
    <n v="100"/>
    <x v="3010"/>
    <n v="2.346203562243923E-4"/>
    <n v="1.203462035622439"/>
  </r>
  <r>
    <s v="Trims Raw Materials"/>
    <x v="38"/>
    <s v="CIPL-03570"/>
    <s v="LEVIS"/>
    <s v="RM03092022-14-34"/>
    <x v="1038"/>
    <s v="PCS"/>
    <n v="100"/>
    <x v="3010"/>
    <n v="2.346203562243923E-4"/>
    <n v="1.203462035622439"/>
  </r>
  <r>
    <s v="Trims Raw Materials"/>
    <x v="38"/>
    <s v="CIPL-03570"/>
    <s v="LEVIS"/>
    <s v="RM03092022-14-36"/>
    <x v="1039"/>
    <s v="PCS"/>
    <n v="100"/>
    <x v="3010"/>
    <n v="2.346203562243923E-4"/>
    <n v="1.203462035622439"/>
  </r>
  <r>
    <s v="Trims Raw Materials"/>
    <x v="38"/>
    <s v="CIPL-03570"/>
    <s v="LEVIS"/>
    <s v="RM03092022-14-8"/>
    <x v="1040"/>
    <s v="PCS"/>
    <n v="19342"/>
    <x v="3011"/>
    <n v="2.346248793117958E-4"/>
    <n v="232.77811441564876"/>
  </r>
  <r>
    <s v="Trims Raw Materials"/>
    <x v="38"/>
    <s v="CIPL-03572"/>
    <s v="LEVIS"/>
    <s v="RM03092022-6-12"/>
    <x v="984"/>
    <s v="PCS"/>
    <n v="4176"/>
    <x v="3012"/>
    <n v="1.1222323276286056E-3"/>
    <n v="240.38644220017707"/>
  </r>
  <r>
    <s v="Trims Raw Materials"/>
    <x v="38"/>
    <s v="CIPL-03572"/>
    <s v="LEVIS"/>
    <s v="RM03092022-6-21"/>
    <x v="1041"/>
    <s v="PCS"/>
    <n v="144"/>
    <x v="3013"/>
    <n v="1.1225656168222162E-3"/>
    <n v="8.2916494488224011"/>
  </r>
  <r>
    <s v="Trims Raw Materials"/>
    <x v="38"/>
    <s v="CIPL-03572"/>
    <s v="LEVIS"/>
    <s v="RM03092022-6-23"/>
    <x v="973"/>
    <s v="PCS"/>
    <n v="144"/>
    <x v="3013"/>
    <n v="1.1225656168222162E-3"/>
    <n v="8.2916494488224011"/>
  </r>
  <r>
    <s v="Trims Raw Materials"/>
    <x v="38"/>
    <s v="CIPL-03572"/>
    <s v="LEVIS"/>
    <s v="RM03092022-6-9"/>
    <x v="972"/>
    <s v="PCS"/>
    <n v="8496"/>
    <x v="3014"/>
    <n v="1.1222379765979888E-3"/>
    <n v="489.06453384917648"/>
  </r>
  <r>
    <s v="Trims Raw Materials"/>
    <x v="38"/>
    <s v="CIPL-03607"/>
    <s v="LEVIS"/>
    <s v="RM03212022-52-1"/>
    <x v="1005"/>
    <s v="PCS"/>
    <n v="17280"/>
    <x v="3015"/>
    <n v="2.8313829574768627E-4"/>
    <n v="250.96262975052002"/>
  </r>
  <r>
    <s v="Trims Raw Materials"/>
    <x v="38"/>
    <s v="CIPL-03607"/>
    <s v="LEVIS"/>
    <s v="RM03212022-52-2"/>
    <x v="1042"/>
    <s v="PCS"/>
    <n v="3456"/>
    <x v="3016"/>
    <n v="2.8311528292241311E-4"/>
    <n v="50.188446417779858"/>
  </r>
  <r>
    <s v="Trims Raw Materials"/>
    <x v="38"/>
    <s v="CIPL-03607"/>
    <s v="LEVIS"/>
    <s v="RM03212022-52-3"/>
    <x v="1043"/>
    <s v="PCS"/>
    <n v="3456"/>
    <x v="3016"/>
    <n v="2.8311528292241311E-4"/>
    <n v="50.188446417779858"/>
  </r>
  <r>
    <s v="Trims Raw Materials"/>
    <x v="38"/>
    <s v="CIPL-03607"/>
    <s v="LEVIS"/>
    <s v="RM03212022-52-4"/>
    <x v="1044"/>
    <s v="PCS"/>
    <n v="6912"/>
    <x v="3017"/>
    <n v="2.8314404895400452E-4"/>
    <n v="100.38709166637008"/>
  </r>
  <r>
    <s v="Trims Raw Materials"/>
    <x v="38"/>
    <s v="CIPL-03607"/>
    <s v="LEVIS"/>
    <s v="RM03212022-52-5"/>
    <x v="966"/>
    <s v="PCS"/>
    <n v="1728"/>
    <x v="3018"/>
    <n v="2.6614332428349582E-4"/>
    <n v="23.58989566436188"/>
  </r>
  <r>
    <s v="Trims Raw Materials"/>
    <x v="38"/>
    <s v="CIPL-03607"/>
    <s v="LEVIS"/>
    <s v="RM03212022-9-13"/>
    <x v="984"/>
    <s v="PCS"/>
    <n v="50976"/>
    <x v="3019"/>
    <n v="2.4000426520421887E-4"/>
    <n v="627.55445742305028"/>
  </r>
  <r>
    <s v="Trims Raw Materials"/>
    <x v="38"/>
    <s v="CIPL-03607"/>
    <s v="LEVIS"/>
    <s v="RM03212022-9-15"/>
    <x v="972"/>
    <s v="PCS"/>
    <n v="28512"/>
    <x v="3020"/>
    <n v="2.4035152601907452E-4"/>
    <n v="351.51290270985589"/>
  </r>
  <r>
    <s v="Trims Raw Materials"/>
    <x v="38"/>
    <s v="CIPL-03607"/>
    <s v="LEVIS"/>
    <s v="RM03212022-9-17"/>
    <x v="993"/>
    <s v="PCS"/>
    <n v="49248"/>
    <x v="3021"/>
    <n v="2.3598642983130614E-4"/>
    <n v="596.13185969633219"/>
  </r>
  <r>
    <s v="Trims Raw Materials"/>
    <x v="38"/>
    <s v="CIPL-03607"/>
    <s v="LEVIS"/>
    <s v="RM03212022-9-19"/>
    <x v="963"/>
    <s v="PCS"/>
    <n v="3456"/>
    <x v="3022"/>
    <n v="2.5969973320702559E-4"/>
    <n v="46.037522277963483"/>
  </r>
  <r>
    <s v="Trims Raw Materials"/>
    <x v="38"/>
    <s v="CIPL-03607"/>
    <s v="LEVIS"/>
    <s v="RM03212022-9-20"/>
    <x v="967"/>
    <s v="PCS"/>
    <n v="6912"/>
    <x v="3023"/>
    <n v="2.8340294323832694E-4"/>
    <n v="100.4788811436633"/>
  </r>
  <r>
    <s v="Trims Raw Materials"/>
    <x v="38"/>
    <s v="CIPL-03607"/>
    <s v="LEVIS"/>
    <s v="RM03212022-9-23"/>
    <x v="974"/>
    <s v="PCS"/>
    <n v="1728"/>
    <x v="3024"/>
    <n v="2.3599652317572419E-4"/>
    <n v="20.91780199204765"/>
  </r>
  <r>
    <s v="Trims Raw Materials"/>
    <x v="38"/>
    <s v="CIPL-03607"/>
    <s v="LEVIS"/>
    <s v="RM03212022-9-25"/>
    <x v="962"/>
    <s v="PCS"/>
    <n v="1728"/>
    <x v="3024"/>
    <n v="2.3599652317572419E-4"/>
    <n v="20.91780199204765"/>
  </r>
  <r>
    <s v="Trims Raw Materials"/>
    <x v="38"/>
    <s v="CIPL-03607"/>
    <s v="LEVIS"/>
    <s v="RM03212022-9-9"/>
    <x v="1021"/>
    <s v="PCS"/>
    <n v="31968"/>
    <x v="3025"/>
    <n v="2.398309574408245E-4"/>
    <n v="393.26691604746827"/>
  </r>
  <r>
    <s v="Trims Raw Materials"/>
    <x v="38"/>
    <s v="CIPL-03606"/>
    <s v="LEVIS"/>
    <s v="RM03222022-8-10"/>
    <x v="991"/>
    <s v="PCS"/>
    <n v="39168"/>
    <x v="3026"/>
    <n v="2.7746360377445869E-4"/>
    <n v="557.44769443263806"/>
  </r>
  <r>
    <s v="Trims Raw Materials"/>
    <x v="38"/>
    <s v="CIPL-03606"/>
    <s v="LEVIS"/>
    <s v="RM03222022-8-11"/>
    <x v="997"/>
    <s v="PCS"/>
    <n v="10224"/>
    <x v="3027"/>
    <n v="2.7741798804582074E-4"/>
    <n v="145.48632150978048"/>
  </r>
  <r>
    <s v="Trims Raw Materials"/>
    <x v="38"/>
    <s v="CIPL-03606"/>
    <s v="LEVIS"/>
    <s v="RM03222022-8-12"/>
    <x v="998"/>
    <s v="PCS"/>
    <n v="20448"/>
    <x v="3028"/>
    <n v="2.7746660669076395E-4"/>
    <n v="291.02363717361277"/>
  </r>
  <r>
    <s v="Trims Raw Materials"/>
    <x v="38"/>
    <s v="CIPL-03606"/>
    <s v="LEVIS"/>
    <s v="RM03222022-8-14"/>
    <x v="999"/>
    <s v="PCS"/>
    <n v="15696"/>
    <x v="3029"/>
    <n v="2.7742066430150569E-4"/>
    <n v="223.35439474687644"/>
  </r>
  <r>
    <s v="Trims Raw Materials"/>
    <x v="38"/>
    <s v="CIPL-03606"/>
    <s v="LEVIS"/>
    <s v="RM03222022-8-15"/>
    <x v="1000"/>
    <s v="PCS"/>
    <n v="31248"/>
    <x v="3030"/>
    <n v="2.7746467986889062E-4"/>
    <n v="444.73021631654308"/>
  </r>
  <r>
    <s v="Trims Raw Materials"/>
    <x v="38"/>
    <s v="CIPL-03606"/>
    <s v="LEVIS"/>
    <s v="RM03222022-8-16"/>
    <x v="975"/>
    <s v="PCS"/>
    <n v="8640"/>
    <x v="3031"/>
    <n v="2.7741960866731885E-4"/>
    <n v="122.94690541888563"/>
  </r>
  <r>
    <s v="Trims Raw Materials"/>
    <x v="38"/>
    <s v="CIPL-03606"/>
    <s v="LEVIS"/>
    <s v="RM03222022-8-17"/>
    <x v="1020"/>
    <s v="PCS"/>
    <n v="10368"/>
    <x v="3032"/>
    <n v="2.774579633761074E-4"/>
    <n v="147.5566841642835"/>
  </r>
  <r>
    <s v="Trims Raw Materials"/>
    <x v="38"/>
    <s v="CIPL-03606"/>
    <s v="LEVIS"/>
    <s v="RM03222022-8-18"/>
    <x v="982"/>
    <s v="PCS"/>
    <n v="10080"/>
    <x v="3033"/>
    <n v="2.7741632112085121E-4"/>
    <n v="143.43635651689817"/>
  </r>
  <r>
    <s v="Trims Raw Materials"/>
    <x v="38"/>
    <s v="CIPL-03606"/>
    <s v="LEVIS"/>
    <s v="RM03222022-8-19"/>
    <x v="988"/>
    <s v="PCS"/>
    <n v="10080"/>
    <x v="3034"/>
    <n v="2.7747549695726777E-4"/>
    <n v="143.46695300932925"/>
  </r>
  <r>
    <s v="Trims Raw Materials"/>
    <x v="38"/>
    <s v="CIPL-03606"/>
    <s v="LEVIS"/>
    <s v="RM03222022-8-20"/>
    <x v="976"/>
    <s v="PCS"/>
    <n v="3312"/>
    <x v="3035"/>
    <n v="2.7741460587921602E-4"/>
    <n v="47.128797174671966"/>
  </r>
  <r>
    <s v="Trims Raw Materials"/>
    <x v="38"/>
    <s v="CIPL-03609"/>
    <s v="LEVIS"/>
    <s v="RM04192022-44-10"/>
    <x v="1021"/>
    <s v="PCS"/>
    <n v="14544"/>
    <x v="3036"/>
    <n v="8.3790836068162709E-4"/>
    <n v="625.0965391977536"/>
  </r>
  <r>
    <s v="Trims Raw Materials"/>
    <x v="38"/>
    <s v="CIPL-03609"/>
    <s v="LEVIS"/>
    <s v="RM04192022-44-11"/>
    <x v="1045"/>
    <s v="PCS"/>
    <n v="16272"/>
    <x v="3037"/>
    <n v="8.3790715085991813E-4"/>
    <n v="699.36442515879264"/>
  </r>
  <r>
    <s v="Trims Raw Materials"/>
    <x v="38"/>
    <s v="CIPL-03609"/>
    <s v="LEVIS"/>
    <s v="RM04192022-44-19"/>
    <x v="1046"/>
    <s v="PCS"/>
    <n v="144"/>
    <x v="3038"/>
    <n v="8.3812709644659922E-4"/>
    <n v="6.1906903018883117"/>
  </r>
  <r>
    <s v="Trims Raw Materials"/>
    <x v="38"/>
    <s v="CIPL-03609"/>
    <s v="LEVIS"/>
    <s v="RM04192022-44-22"/>
    <x v="1047"/>
    <s v="PCS"/>
    <n v="144"/>
    <x v="3038"/>
    <n v="8.3812709644659922E-4"/>
    <n v="6.1906903018883117"/>
  </r>
  <r>
    <s v="Trims Raw Materials"/>
    <x v="38"/>
    <s v="CIPL-03609"/>
    <s v="LEVIS"/>
    <s v="RM04192022-44-24"/>
    <x v="1022"/>
    <s v="PCS"/>
    <n v="29232"/>
    <x v="3039"/>
    <n v="2.1105368139879993E-4"/>
    <n v="316.45952121464973"/>
  </r>
  <r>
    <s v="Trims Raw Materials"/>
    <x v="38"/>
    <s v="CIPL-03539"/>
    <s v="LEVIS"/>
    <s v="RM01192022-1-10"/>
    <x v="984"/>
    <s v="PCS"/>
    <n v="5904"/>
    <x v="3040"/>
    <n v="1.660324827496837E-3"/>
    <n v="502.81255778154133"/>
  </r>
  <r>
    <s v="Trims Raw Materials"/>
    <x v="38"/>
    <s v="CIPL-03539"/>
    <s v="LEVIS"/>
    <s v="RM01192022-1-11"/>
    <x v="974"/>
    <s v="PCS"/>
    <n v="2448"/>
    <x v="3041"/>
    <n v="1.6603347325866245E-3"/>
    <n v="208.48449942537204"/>
  </r>
  <r>
    <s v="Trims Raw Materials"/>
    <x v="38"/>
    <s v="CIPL-03539"/>
    <s v="LEVIS"/>
    <s v="RM01192022-1-18"/>
    <x v="1048"/>
    <s v="PCS"/>
    <n v="144"/>
    <x v="3042"/>
    <n v="1.6596849586965605E-3"/>
    <n v="12.258994634052305"/>
  </r>
  <r>
    <s v="Trims Raw Materials"/>
    <x v="38"/>
    <s v="CIPL-03539"/>
    <s v="LEVIS"/>
    <s v="RM01192022-1-19"/>
    <x v="1041"/>
    <s v="PCS"/>
    <n v="144"/>
    <x v="3042"/>
    <n v="1.6596849586965605E-3"/>
    <n v="12.258994634052305"/>
  </r>
  <r>
    <s v="Trims Raw Materials"/>
    <x v="38"/>
    <s v="CIPL-03539"/>
    <s v="LEVIS"/>
    <s v="RM01192022-1-20"/>
    <x v="1049"/>
    <s v="PCS"/>
    <n v="144"/>
    <x v="3042"/>
    <n v="1.6596849586965605E-3"/>
    <n v="12.258994634052305"/>
  </r>
  <r>
    <s v="Trims Raw Materials"/>
    <x v="38"/>
    <s v="CIPL-03539"/>
    <s v="LEVIS"/>
    <s v="RM01192022-16-2"/>
    <x v="1050"/>
    <s v="PCS"/>
    <n v="144"/>
    <x v="3042"/>
    <n v="1.6596849586965605E-3"/>
    <n v="12.258994634052305"/>
  </r>
  <r>
    <s v="Trims Raw Materials"/>
    <x v="38"/>
    <s v="CIPL-03566"/>
    <s v="LEVIS"/>
    <s v="RM01192022-12-10"/>
    <x v="992"/>
    <s v="PCS"/>
    <n v="2462"/>
    <x v="3043"/>
    <n v="1.4046564925204996E-3"/>
    <n v="177.38826428458543"/>
  </r>
  <r>
    <s v="Trims Raw Materials"/>
    <x v="38"/>
    <s v="CIPL-03566"/>
    <s v="LEVIS"/>
    <s v="RM01192022-12-10"/>
    <x v="992"/>
    <s v="PCS"/>
    <n v="4447"/>
    <x v="3044"/>
    <n v="1.220348130864945E-3"/>
    <n v="278.36688813795638"/>
  </r>
  <r>
    <s v="Trims Raw Materials"/>
    <x v="38"/>
    <s v="CIPL-03566"/>
    <s v="LEVIS"/>
    <s v="RM01192022-12-10"/>
    <x v="992"/>
    <s v="PCS"/>
    <n v="34988"/>
    <x v="3045"/>
    <n v="1.3476771420481795E-3"/>
    <n v="2418.6425278459819"/>
  </r>
  <r>
    <s v="Trims Raw Materials"/>
    <x v="38"/>
    <s v="CIPL-03566"/>
    <s v="LEVIS"/>
    <s v="RM01192022-12-10"/>
    <x v="992"/>
    <s v="PCS"/>
    <n v="41010"/>
    <x v="3046"/>
    <n v="1.2922014850108889E-3"/>
    <n v="2718.233182900296"/>
  </r>
  <r>
    <s v="Trims Raw Materials"/>
    <x v="38"/>
    <s v="CIPL-03568"/>
    <s v="LEVIS"/>
    <s v="RM01212022-2-10"/>
    <x v="1051"/>
    <s v="PCS"/>
    <n v="6375"/>
    <x v="3047"/>
    <n v="1.2156905609723315E-3"/>
    <n v="397.53002732619859"/>
  </r>
  <r>
    <s v="Trims Raw Materials"/>
    <x v="38"/>
    <s v="CIPL-03568"/>
    <s v="LEVIS"/>
    <s v="RM01212022-2-11"/>
    <x v="987"/>
    <s v="PCS"/>
    <n v="8928"/>
    <x v="3048"/>
    <n v="1.2157007477500918E-3"/>
    <n v="556.73377627591276"/>
  </r>
  <r>
    <s v="Trims Raw Materials"/>
    <x v="38"/>
    <s v="CIPL-03568"/>
    <s v="LEVIS"/>
    <s v="RM01212022-2-12"/>
    <x v="991"/>
    <s v="PCS"/>
    <n v="5769"/>
    <x v="3049"/>
    <n v="1.2157320167492549E-3"/>
    <n v="359.75355800462643"/>
  </r>
  <r>
    <s v="Trims Raw Materials"/>
    <x v="38"/>
    <s v="CIPL-03567"/>
    <s v="LEVIS"/>
    <s v="RM01262022-40-8"/>
    <x v="986"/>
    <s v="PCS"/>
    <n v="100"/>
    <x v="3050"/>
    <n v="1.9286588604886484E-3"/>
    <n v="9.892865886048865"/>
  </r>
  <r>
    <s v="Trims Raw Materials"/>
    <x v="38"/>
    <s v="CIPL-03513"/>
    <s v="LEVIS"/>
    <s v="RM11252021-12-24"/>
    <x v="1052"/>
    <s v="PCS"/>
    <n v="144"/>
    <x v="2929"/>
    <n v="1.6155003341721929E-4"/>
    <n v="1.1932632048120795"/>
  </r>
  <r>
    <s v="Trims Raw Materials"/>
    <x v="38"/>
    <s v="CIPL-03513"/>
    <s v="LEVIS"/>
    <s v="RM11252021-12-24"/>
    <x v="1052"/>
    <s v="PCS"/>
    <n v="288"/>
    <x v="2928"/>
    <n v="1.6085964865902603E-4"/>
    <n v="2.3763275788137999"/>
  </r>
  <r>
    <s v="Trims Raw Materials"/>
    <x v="38"/>
    <s v="CIPL-03513"/>
    <s v="LEVIS"/>
    <s v="RM11252021-12-9"/>
    <x v="1053"/>
    <s v="PCS"/>
    <n v="13646"/>
    <x v="3051"/>
    <n v="1.791750311441206E-4"/>
    <n v="125.41502247499258"/>
  </r>
  <r>
    <s v="Trims Raw Materials"/>
    <x v="38"/>
    <s v="CIPL-03513"/>
    <s v="LEVIS"/>
    <s v="RM11252021-12-9"/>
    <x v="1053"/>
    <s v="PCS"/>
    <n v="17842"/>
    <x v="3052"/>
    <n v="3.4019213921360675E-4"/>
    <n v="311.33970814784908"/>
  </r>
  <r>
    <s v="Trims Raw Materials"/>
    <x v="38"/>
    <s v="CIPL-03513"/>
    <s v="LEVIS"/>
    <s v="RM11252021-12-9"/>
    <x v="1053"/>
    <s v="PCS"/>
    <n v="16740"/>
    <x v="3053"/>
    <n v="4.0569086969201665E-4"/>
    <n v="348.35126515864431"/>
  </r>
  <r>
    <s v="Trims Raw Materials"/>
    <x v="38"/>
    <s v="CIPL-03513"/>
    <s v="LEVIS"/>
    <s v="RM11252021-12-9"/>
    <x v="1053"/>
    <s v="PCS"/>
    <n v="38658"/>
    <x v="3054"/>
    <n v="2.7494693541818121E-4"/>
    <n v="545.19889862939601"/>
  </r>
  <r>
    <s v="Trims Raw Materials"/>
    <x v="38"/>
    <s v="CIPL-03513"/>
    <s v="LEVIS"/>
    <s v="RM11252021-12-9"/>
    <x v="1053"/>
    <s v="PCS"/>
    <n v="11338"/>
    <x v="3055"/>
    <n v="1.609691310893693E-4"/>
    <n v="93.615068008291288"/>
  </r>
  <r>
    <s v="Trims Raw Materials"/>
    <x v="38"/>
    <s v="CIPL-03516"/>
    <s v="LEVIS"/>
    <s v="RM11262021-9-25"/>
    <x v="1054"/>
    <s v="PCS"/>
    <n v="144"/>
    <x v="3056"/>
    <n v="3.1343468021973316E-4"/>
    <n v="2.3151345939516417"/>
  </r>
  <r>
    <s v="Trims Raw Materials"/>
    <x v="38"/>
    <s v="CIPL-03516"/>
    <s v="LEVIS"/>
    <s v="RM11262021-9-25"/>
    <x v="1054"/>
    <s v="PCS"/>
    <n v="144"/>
    <x v="3056"/>
    <n v="3.1343468021973316E-4"/>
    <n v="2.3151345939516417"/>
  </r>
  <r>
    <s v="Trims Raw Materials"/>
    <x v="38"/>
    <s v="CIPL-03516"/>
    <s v="LEVIS"/>
    <s v="RM11262021-9-9"/>
    <x v="1055"/>
    <s v="PCS"/>
    <n v="384"/>
    <x v="3057"/>
    <n v="3.132620840301848E-4"/>
    <n v="6.1702926402675899"/>
  </r>
  <r>
    <s v="Trims Raw Materials"/>
    <x v="38"/>
    <s v="CIPL-03516"/>
    <s v="LEVIS"/>
    <s v="RM11262021-9-9"/>
    <x v="1055"/>
    <s v="PCS"/>
    <n v="216"/>
    <x v="2936"/>
    <n v="3.1297442371427085E-4"/>
    <n v="3.4676024755222818"/>
  </r>
  <r>
    <s v="Trims Raw Materials"/>
    <x v="38"/>
    <s v="CIPL-03516"/>
    <s v="LEVIS"/>
    <s v="RM11262021-9-9"/>
    <x v="1055"/>
    <s v="PCS"/>
    <n v="2370"/>
    <x v="3058"/>
    <n v="3.1343118460070443E-4"/>
    <n v="38.102831907503692"/>
  </r>
  <r>
    <s v="Trims Raw Materials"/>
    <x v="38"/>
    <s v="CIPL-03533"/>
    <s v="LEVIS"/>
    <s v="RM12172021-3-9"/>
    <x v="1053"/>
    <s v="PCS"/>
    <n v="163900"/>
    <x v="2963"/>
    <n v="1.3122833483737197E-4"/>
    <n v="1103.2483240798454"/>
  </r>
  <r>
    <s v="Trims Raw Materials"/>
    <x v="38"/>
    <s v="CIPL-03533"/>
    <s v="LEVIS"/>
    <s v="RM12172021-3-9"/>
    <x v="1053"/>
    <s v="PCS"/>
    <n v="54100"/>
    <x v="2963"/>
    <n v="1.3122833483737197E-4"/>
    <n v="364.15945291470183"/>
  </r>
  <r>
    <s v="Trims Raw Materials"/>
    <x v="38"/>
    <s v="CIPL-03533"/>
    <s v="LEVIS"/>
    <s v="RM12172021-3-9"/>
    <x v="1053"/>
    <s v="PCS"/>
    <n v="69200"/>
    <x v="2963"/>
    <n v="1.3122833483737197E-4"/>
    <n v="465.80100077074616"/>
  </r>
  <r>
    <s v="Trims Raw Materials"/>
    <x v="38"/>
    <s v="CIPL-03533"/>
    <s v="LEVIS"/>
    <s v="RM12172021-3-9"/>
    <x v="1053"/>
    <s v="PCS"/>
    <n v="201400"/>
    <x v="2963"/>
    <n v="1.3122833483737197E-4"/>
    <n v="1355.6693866362466"/>
  </r>
  <r>
    <s v="Trims Raw Materials"/>
    <x v="38"/>
    <s v="CIPL-03533"/>
    <s v="LEVIS"/>
    <s v="RM12172021-3-9"/>
    <x v="1053"/>
    <s v="PCS"/>
    <n v="44800"/>
    <x v="2963"/>
    <n v="1.3122833483737197E-4"/>
    <n v="301.55902940071428"/>
  </r>
  <r>
    <s v="Trims Raw Materials"/>
    <x v="38"/>
    <s v="CIPL-03566"/>
    <s v="LEVIS"/>
    <s v="RM01192022-12-9"/>
    <x v="1055"/>
    <s v="PCS"/>
    <n v="11160"/>
    <x v="3059"/>
    <n v="1.8685820242401939E-4"/>
    <n v="106.96533753905207"/>
  </r>
  <r>
    <s v="Trims Raw Materials"/>
    <x v="38"/>
    <s v="CIPL-03566"/>
    <s v="LEVIS"/>
    <s v="RM01192022-12-9"/>
    <x v="1055"/>
    <s v="PCS"/>
    <n v="69329"/>
    <x v="3060"/>
    <n v="1.4967159963434707E-4"/>
    <n v="532.25658233104969"/>
  </r>
  <r>
    <s v="Trims Raw Materials"/>
    <x v="38"/>
    <s v="CIPL-03566"/>
    <s v="LEVIS"/>
    <s v="RM01192022-12-9"/>
    <x v="1055"/>
    <s v="PCS"/>
    <n v="4655"/>
    <x v="3061"/>
    <n v="1.4347426251301387E-4"/>
    <n v="34.257872691998081"/>
  </r>
  <r>
    <s v="Trims Raw Materials"/>
    <x v="38"/>
    <s v="CIPL-03566"/>
    <s v="LEVIS"/>
    <s v="RM01192022-12-9"/>
    <x v="1055"/>
    <s v="PCS"/>
    <n v="80926"/>
    <x v="3062"/>
    <n v="1.5244612720739299E-4"/>
    <n v="632.80685529038556"/>
  </r>
  <r>
    <s v="Trims Raw Materials"/>
    <x v="38"/>
    <s v="CIPL-03567"/>
    <s v="LEVIS"/>
    <s v="RM01262022-40-9"/>
    <x v="1053"/>
    <s v="PCS"/>
    <n v="200"/>
    <x v="3050"/>
    <n v="1.9286588604886484E-3"/>
    <n v="19.78573177209773"/>
  </r>
  <r>
    <s v="Trims Raw Materials"/>
    <x v="38"/>
    <s v="CIPL-02978"/>
    <s v="LEVIS"/>
    <s v="RM01222020-48-21"/>
    <x v="1056"/>
    <s v="PCS"/>
    <n v="14241"/>
    <x v="3063"/>
    <n v="5.4311625047332064E-4"/>
    <n v="396.73451852299053"/>
  </r>
  <r>
    <s v="Trims Raw Materials"/>
    <x v="38"/>
    <s v="CIPL-03418"/>
    <s v="LEVIS"/>
    <s v="RM08112021-80-8"/>
    <x v="1043"/>
    <s v="PCS"/>
    <n v="593"/>
    <x v="3064"/>
    <n v="1.722753294482133E-3"/>
    <n v="52.401592703627898"/>
  </r>
  <r>
    <s v="Trims Raw Materials"/>
    <x v="38"/>
    <s v="CIPL-03416"/>
    <s v="LEVIS"/>
    <s v="RM08202021-3-28"/>
    <x v="1005"/>
    <s v="PCS"/>
    <n v="3778"/>
    <x v="14"/>
    <n v="0"/>
    <n v="0"/>
  </r>
  <r>
    <s v="Trims Raw Materials"/>
    <x v="38"/>
    <s v="CIPL-03478"/>
    <s v="LEVIS"/>
    <s v="RM09212021-3-17"/>
    <x v="996"/>
    <s v="PCS"/>
    <n v="1625"/>
    <x v="14"/>
    <n v="0"/>
    <n v="0"/>
  </r>
  <r>
    <s v="Trims Raw Materials"/>
    <x v="38"/>
    <s v="CIPL-03495"/>
    <s v="LEVIS"/>
    <s v="RM10252021-34-15"/>
    <x v="1056"/>
    <s v="PCS"/>
    <n v="3020"/>
    <x v="14"/>
    <n v="0"/>
    <n v="0"/>
  </r>
  <r>
    <s v="Trims Raw Materials"/>
    <x v="38"/>
    <s v="CIPL-03495"/>
    <s v="LEVIS"/>
    <s v="RM10252021-34-17"/>
    <x v="1057"/>
    <s v="PCS"/>
    <n v="11224"/>
    <x v="14"/>
    <n v="0"/>
    <n v="0"/>
  </r>
  <r>
    <s v="Trims Raw Materials"/>
    <x v="38"/>
    <s v="CIPL-03495"/>
    <s v="LEVIS"/>
    <s v="RM10252021-34-8"/>
    <x v="1058"/>
    <s v="PCS"/>
    <n v="4404"/>
    <x v="14"/>
    <n v="0"/>
    <n v="0"/>
  </r>
  <r>
    <s v="Trims Raw Materials"/>
    <x v="38"/>
    <s v="CIPL-03521"/>
    <s v="LEVIS"/>
    <s v="RM11302021-29-23"/>
    <x v="1059"/>
    <s v="PCS"/>
    <n v="4920"/>
    <x v="3065"/>
    <n v="1.9850750822898838E-4"/>
    <n v="50.096656940486618"/>
  </r>
  <r>
    <s v="Trims Raw Materials"/>
    <x v="38"/>
    <s v="CIPL-03521"/>
    <s v="LEVIS"/>
    <s v="RM11302021-29-25"/>
    <x v="1042"/>
    <s v="PCS"/>
    <n v="4837"/>
    <x v="3066"/>
    <n v="1.1708286068790653E-3"/>
    <n v="290.49329797147402"/>
  </r>
  <r>
    <s v="Trims Raw Materials"/>
    <x v="38"/>
    <s v="CIPL-03521"/>
    <s v="LEVIS"/>
    <s v="RM11302021-29-47"/>
    <x v="1005"/>
    <s v="PCS"/>
    <n v="2886"/>
    <x v="3067"/>
    <n v="9.7300330378011105E-4"/>
    <n v="144.0380875347094"/>
  </r>
  <r>
    <s v="Trims Raw Materials"/>
    <x v="38"/>
    <s v="CIPL-03517"/>
    <s v="LEVIS"/>
    <s v="RM12092021-2-24"/>
    <x v="1057"/>
    <s v="PCS"/>
    <n v="19864"/>
    <x v="3068"/>
    <n v="7.2560633677918413E-4"/>
    <n v="739.32344427378166"/>
  </r>
  <r>
    <s v="Trims Raw Materials"/>
    <x v="38"/>
    <s v="CIPL-03517"/>
    <s v="LEVIS"/>
    <s v="RM12092021-2-32"/>
    <x v="1060"/>
    <s v="PCS"/>
    <n v="144"/>
    <x v="3069"/>
    <n v="2.8305775085923034E-4"/>
    <n v="2.0907603161237289"/>
  </r>
  <r>
    <s v="Trims Raw Materials"/>
    <x v="38"/>
    <s v="CIPL-03517"/>
    <s v="LEVIS"/>
    <s v="RM12092021-2-34"/>
    <x v="1061"/>
    <s v="PCS"/>
    <n v="144"/>
    <x v="3069"/>
    <n v="2.8305775085923034E-4"/>
    <n v="2.0907603161237289"/>
  </r>
  <r>
    <s v="Trims Raw Materials"/>
    <x v="38"/>
    <s v="CIPL-03517"/>
    <s v="LEVIS"/>
    <s v="RM12092021-2-46"/>
    <x v="1062"/>
    <s v="PCS"/>
    <n v="144"/>
    <x v="3069"/>
    <n v="2.8305775085923034E-4"/>
    <n v="2.0907603161237289"/>
  </r>
  <r>
    <s v="Trims Raw Materials"/>
    <x v="38"/>
    <s v="CIPL-03517"/>
    <s v="LEVIS"/>
    <s v="RM12092021-2-9"/>
    <x v="1056"/>
    <s v="PCS"/>
    <n v="1118"/>
    <x v="3070"/>
    <n v="2.8295153781950853E-4"/>
    <n v="16.22633981928222"/>
  </r>
  <r>
    <s v="Trims Raw Materials"/>
    <x v="38"/>
    <s v="CIPL-03534"/>
    <s v="LEVIS"/>
    <s v="RM12162021-5-13"/>
    <x v="1056"/>
    <s v="PCS"/>
    <n v="8600"/>
    <x v="2953"/>
    <n v="8.4304263592493512E-4"/>
    <n v="371.89016666895441"/>
  </r>
  <r>
    <s v="Trims Raw Materials"/>
    <x v="38"/>
    <s v="CIPL-03534"/>
    <s v="LEVIS"/>
    <s v="RM12162021-5-16"/>
    <x v="1058"/>
    <s v="PCS"/>
    <n v="14906"/>
    <x v="3071"/>
    <n v="8.8713542899433392E-4"/>
    <n v="678.29364070458951"/>
  </r>
  <r>
    <s v="Trims Raw Materials"/>
    <x v="38"/>
    <s v="CIPL-03534"/>
    <s v="LEVIS"/>
    <s v="RM12162021-5-18"/>
    <x v="1063"/>
    <s v="PCS"/>
    <n v="39051"/>
    <x v="3072"/>
    <n v="7.3988625229119763E-4"/>
    <n v="1482.0532980382238"/>
  </r>
  <r>
    <s v="Trims Raw Materials"/>
    <x v="38"/>
    <s v="CIPL-03534"/>
    <s v="LEVIS"/>
    <s v="RM12162021-5-20"/>
    <x v="1064"/>
    <s v="PCS"/>
    <n v="36082"/>
    <x v="3073"/>
    <n v="8.6886672558749952E-4"/>
    <n v="1608.0904491926481"/>
  </r>
  <r>
    <s v="Trims Raw Materials"/>
    <x v="38"/>
    <s v="CIPL-03534"/>
    <s v="LEVIS"/>
    <s v="RM12162021-5-24"/>
    <x v="1057"/>
    <s v="PCS"/>
    <n v="23916"/>
    <x v="3074"/>
    <n v="8.8019795890649359E-4"/>
    <n v="1079.7808143852078"/>
  </r>
  <r>
    <s v="Trims Raw Materials"/>
    <x v="38"/>
    <s v="CIPL-03534"/>
    <s v="LEVIS"/>
    <s v="RM12162021-5-8"/>
    <x v="1065"/>
    <s v="PCS"/>
    <n v="10846"/>
    <x v="3075"/>
    <n v="7.0872202918165618E-4"/>
    <n v="394.2867991285043"/>
  </r>
  <r>
    <s v="Trims Raw Materials"/>
    <x v="38"/>
    <s v="CIPL-03535"/>
    <s v="LEVIS"/>
    <s v="RM01192022-34-3"/>
    <x v="991"/>
    <s v="PCS"/>
    <n v="14976"/>
    <x v="3076"/>
    <n v="3.1344795684969839E-4"/>
    <n v="240.78419660178108"/>
  </r>
  <r>
    <s v="Trims Raw Materials"/>
    <x v="38"/>
    <s v="CIPL-03537"/>
    <s v="LEVIS"/>
    <s v="RM12182021-43-10"/>
    <x v="995"/>
    <s v="PCS"/>
    <n v="68458"/>
    <x v="3077"/>
    <n v="1.506578034984218E-3"/>
    <n v="5290.3273191189483"/>
  </r>
  <r>
    <s v="Trims Raw Materials"/>
    <x v="38"/>
    <s v="CIPL-03537"/>
    <s v="LEVIS"/>
    <s v="RM12182021-43-13"/>
    <x v="996"/>
    <s v="PCS"/>
    <n v="45168"/>
    <x v="3078"/>
    <n v="1.560021572594024E-3"/>
    <n v="3614.3330543909265"/>
  </r>
  <r>
    <s v="Trims Raw Materials"/>
    <x v="38"/>
    <s v="CIPL-03537"/>
    <s v="LEVIS"/>
    <s v="RM12182021-43-15"/>
    <x v="994"/>
    <s v="PCS"/>
    <n v="16492"/>
    <x v="3079"/>
    <n v="8.2229295540748465E-4"/>
    <n v="695.61125542058028"/>
  </r>
  <r>
    <s v="Trims Raw Materials"/>
    <x v="38"/>
    <s v="CIPL-03537"/>
    <s v="LEVIS"/>
    <s v="RM12182021-43-18"/>
    <x v="1022"/>
    <s v="PCS"/>
    <n v="53164"/>
    <x v="3080"/>
    <n v="1.56002375555753E-3"/>
    <n v="4254.1771029404608"/>
  </r>
  <r>
    <s v="Trims Raw Materials"/>
    <x v="38"/>
    <s v="CIPL-03537"/>
    <s v="LEVIS"/>
    <s v="RM12282021-54-2"/>
    <x v="967"/>
    <s v="PCS"/>
    <n v="3526"/>
    <x v="3081"/>
    <n v="1.5600267636414757E-3"/>
    <n v="282.15065436859993"/>
  </r>
  <r>
    <s v="Trims Raw Materials"/>
    <x v="38"/>
    <s v="CIPL-03537"/>
    <s v="LEVIS"/>
    <s v="RM12282021-54-4"/>
    <x v="1043"/>
    <s v="PCS"/>
    <n v="2040"/>
    <x v="3082"/>
    <n v="9.8528463819889597E-4"/>
    <n v="103.09998066192578"/>
  </r>
  <r>
    <s v="Trims Raw Materials"/>
    <x v="38"/>
    <s v="CIPL-03537"/>
    <s v="LEVIS"/>
    <s v="RM12282021-54-6"/>
    <x v="1059"/>
    <s v="PCS"/>
    <n v="1728"/>
    <x v="2993"/>
    <n v="1.5600394252640022E-3"/>
    <n v="138.2757481268562"/>
  </r>
  <r>
    <s v="Trims Raw Materials"/>
    <x v="38"/>
    <s v="CIPL-03537"/>
    <s v="LEVIS"/>
    <s v="RM12282021-54-9"/>
    <x v="1005"/>
    <s v="PCS"/>
    <n v="5184"/>
    <x v="2993"/>
    <n v="1.5600394252640022E-3"/>
    <n v="414.82724438056863"/>
  </r>
  <r>
    <s v="Trims Raw Materials"/>
    <x v="38"/>
    <s v="CIPL-03538"/>
    <s v="LEVIS"/>
    <s v="RM12232021-6-10"/>
    <x v="1044"/>
    <s v="PCS"/>
    <n v="14324"/>
    <x v="3083"/>
    <n v="1.5997801517697696E-3"/>
    <n v="1175.4152508939501"/>
  </r>
  <r>
    <s v="Trims Raw Materials"/>
    <x v="38"/>
    <s v="CIPL-03538"/>
    <s v="LEVIS"/>
    <s v="RM12232021-6-12"/>
    <x v="1043"/>
    <s v="PCS"/>
    <n v="10698"/>
    <x v="3084"/>
    <n v="1.5997721070954629E-3"/>
    <n v="877.86436200170726"/>
  </r>
  <r>
    <s v="Trims Raw Materials"/>
    <x v="38"/>
    <s v="CIPL-03538"/>
    <s v="LEVIS"/>
    <s v="RM12232021-6-14"/>
    <x v="1022"/>
    <s v="PCS"/>
    <n v="3482"/>
    <x v="3085"/>
    <n v="1.7227816049829917E-3"/>
    <n v="307.69872554855078"/>
  </r>
  <r>
    <s v="Trims Raw Materials"/>
    <x v="38"/>
    <s v="CIPL-03379"/>
    <s v="LEVIS"/>
    <s v="RM06032021-25-9"/>
    <x v="1010"/>
    <s v="PCS"/>
    <n v="3569"/>
    <x v="14"/>
    <n v="0"/>
    <n v="0"/>
  </r>
  <r>
    <s v="Trims Raw Materials"/>
    <x v="38"/>
    <s v="CIPL-03379"/>
    <s v="LEVIS"/>
    <s v="RM06292021-19-1"/>
    <x v="1066"/>
    <s v="PCS"/>
    <n v="4114"/>
    <x v="14"/>
    <n v="0"/>
    <n v="0"/>
  </r>
  <r>
    <s v="Trims Raw Materials"/>
    <x v="38"/>
    <s v="CIPL-03573"/>
    <s v="LEVIS"/>
    <s v="RM02252022-22-10"/>
    <x v="996"/>
    <s v="PCS"/>
    <n v="45728"/>
    <x v="3086"/>
    <n v="1.0147293534651261E-3"/>
    <n v="2380.1215438752529"/>
  </r>
  <r>
    <s v="Trims Raw Materials"/>
    <x v="38"/>
    <s v="CIPL-03573"/>
    <s v="LEVIS"/>
    <s v="RM02252022-22-13"/>
    <x v="995"/>
    <s v="PCS"/>
    <n v="99852"/>
    <x v="3087"/>
    <n v="9.9326993450668402E-4"/>
    <n v="5087.3399895003613"/>
  </r>
  <r>
    <s v="Trims Raw Materials"/>
    <x v="38"/>
    <s v="CIPL-03573"/>
    <s v="LEVIS"/>
    <s v="RM02252022-22-15"/>
    <x v="1022"/>
    <s v="PCS"/>
    <n v="68234"/>
    <x v="3088"/>
    <n v="9.9326820945648802E-4"/>
    <n v="3476.4346630040545"/>
  </r>
  <r>
    <s v="Trims Raw Materials"/>
    <x v="38"/>
    <s v="CIPL-03573"/>
    <s v="LEVIS"/>
    <s v="RM02252022-22-18"/>
    <x v="967"/>
    <s v="PCS"/>
    <n v="1728"/>
    <x v="3002"/>
    <n v="9.9323353878734812E-4"/>
    <n v="88.036307555024536"/>
  </r>
  <r>
    <s v="Trims Raw Materials"/>
    <x v="38"/>
    <s v="CIPL-03573"/>
    <s v="LEVIS"/>
    <s v="RM02252022-22-20"/>
    <x v="994"/>
    <s v="PCS"/>
    <n v="15552"/>
    <x v="3089"/>
    <n v="1.0147377455147748E-3"/>
    <n v="809.48120141824586"/>
  </r>
  <r>
    <s v="Trims Raw Materials"/>
    <x v="38"/>
    <s v="CIPL-03570"/>
    <s v="LEVIS"/>
    <s v="RM03092022-14-14"/>
    <x v="1067"/>
    <s v="PCS"/>
    <n v="19840"/>
    <x v="3090"/>
    <n v="2.3461835188154592E-4"/>
    <n v="238.76482810132984"/>
  </r>
  <r>
    <s v="Trims Raw Materials"/>
    <x v="38"/>
    <s v="CIPL-03570"/>
    <s v="LEVIS"/>
    <s v="RM03092022-14-16"/>
    <x v="1068"/>
    <s v="PCS"/>
    <n v="21116"/>
    <x v="3091"/>
    <n v="2.3462148615890853E-4"/>
    <n v="254.12426730173161"/>
  </r>
  <r>
    <s v="Trims Raw Materials"/>
    <x v="38"/>
    <s v="CIPL-03570"/>
    <s v="LEVIS"/>
    <s v="RM03092022-14-18"/>
    <x v="1069"/>
    <s v="PCS"/>
    <n v="40504"/>
    <x v="3092"/>
    <n v="2.3462173072140251E-4"/>
    <n v="487.45311858113973"/>
  </r>
  <r>
    <s v="Trims Raw Materials"/>
    <x v="38"/>
    <s v="CIPL-03570"/>
    <s v="LEVIS"/>
    <s v="RM03092022-14-20"/>
    <x v="1070"/>
    <s v="PCS"/>
    <n v="19100"/>
    <x v="3010"/>
    <n v="2.346203562243923E-4"/>
    <n v="229.86124880388587"/>
  </r>
  <r>
    <s v="Trims Raw Materials"/>
    <x v="38"/>
    <s v="CIPL-03570"/>
    <s v="LEVIS"/>
    <s v="RM03092022-14-29"/>
    <x v="1071"/>
    <s v="PCS"/>
    <n v="200"/>
    <x v="3010"/>
    <n v="2.346203562243923E-4"/>
    <n v="2.4069240712448781"/>
  </r>
  <r>
    <s v="Trims Raw Materials"/>
    <x v="38"/>
    <s v="CIPL-03570"/>
    <s v="LEVIS"/>
    <s v="RM03092022-14-31"/>
    <x v="1072"/>
    <s v="PCS"/>
    <n v="200"/>
    <x v="3010"/>
    <n v="2.346203562243923E-4"/>
    <n v="2.4069240712448781"/>
  </r>
  <r>
    <s v="Trims Raw Materials"/>
    <x v="38"/>
    <s v="CIPL-03570"/>
    <s v="LEVIS"/>
    <s v="RM03092022-14-33"/>
    <x v="1073"/>
    <s v="PCS"/>
    <n v="200"/>
    <x v="3010"/>
    <n v="2.346203562243923E-4"/>
    <n v="2.4069240712448781"/>
  </r>
  <r>
    <s v="Trims Raw Materials"/>
    <x v="38"/>
    <s v="CIPL-03570"/>
    <s v="LEVIS"/>
    <s v="RM03092022-14-35"/>
    <x v="1074"/>
    <s v="PCS"/>
    <n v="100"/>
    <x v="3010"/>
    <n v="2.346203562243923E-4"/>
    <n v="1.203462035622439"/>
  </r>
  <r>
    <s v="Trims Raw Materials"/>
    <x v="38"/>
    <s v="CIPL-03570"/>
    <s v="LEVIS"/>
    <s v="RM03092022-14-37"/>
    <x v="1075"/>
    <s v="PCS"/>
    <n v="100"/>
    <x v="3010"/>
    <n v="2.346203562243923E-4"/>
    <n v="1.203462035622439"/>
  </r>
  <r>
    <s v="Trims Raw Materials"/>
    <x v="38"/>
    <s v="CIPL-03570"/>
    <s v="LEVIS"/>
    <s v="RM03092022-14-9"/>
    <x v="1076"/>
    <s v="PCS"/>
    <n v="38684"/>
    <x v="3093"/>
    <n v="2.346197394397464E-4"/>
    <n v="465.54603000048712"/>
  </r>
  <r>
    <s v="Trims Raw Materials"/>
    <x v="38"/>
    <s v="CIPL-03572"/>
    <s v="LEVIS"/>
    <s v="RM03092022-6-10"/>
    <x v="996"/>
    <s v="PCS"/>
    <n v="17136"/>
    <x v="3094"/>
    <n v="1.2568599561722767E-3"/>
    <n v="1104.7475522089683"/>
  </r>
  <r>
    <s v="Trims Raw Materials"/>
    <x v="38"/>
    <s v="CIPL-03572"/>
    <s v="LEVIS"/>
    <s v="RM03092022-6-13"/>
    <x v="995"/>
    <s v="PCS"/>
    <n v="8496"/>
    <x v="3095"/>
    <n v="1.2568513030090918E-3"/>
    <n v="547.72820867036523"/>
  </r>
  <r>
    <s v="Trims Raw Materials"/>
    <x v="38"/>
    <s v="CIPL-03572"/>
    <s v="LEVIS"/>
    <s v="RM03092022-6-22"/>
    <x v="1077"/>
    <s v="PCS"/>
    <n v="144"/>
    <x v="3096"/>
    <n v="1.2565002599117055E-3"/>
    <n v="9.2809360374272867"/>
  </r>
  <r>
    <s v="Trims Raw Materials"/>
    <x v="38"/>
    <s v="CIPL-03572"/>
    <s v="LEVIS"/>
    <s v="RM03092022-6-24"/>
    <x v="1078"/>
    <s v="PCS"/>
    <n v="144"/>
    <x v="3096"/>
    <n v="1.2565002599117055E-3"/>
    <n v="9.2809360374272867"/>
  </r>
  <r>
    <s v="Trims Raw Materials"/>
    <x v="38"/>
    <s v="CIPL-03607"/>
    <s v="LEVIS"/>
    <s v="RM03212022-9-10"/>
    <x v="1022"/>
    <s v="PCS"/>
    <n v="62208"/>
    <x v="3097"/>
    <n v="2.8339335456112986E-4"/>
    <n v="904.27933380053878"/>
  </r>
  <r>
    <s v="Trims Raw Materials"/>
    <x v="38"/>
    <s v="CIPL-03607"/>
    <s v="LEVIS"/>
    <s v="RM03212022-9-14"/>
    <x v="995"/>
    <s v="PCS"/>
    <n v="100224"/>
    <x v="3098"/>
    <n v="2.8339302391708858E-4"/>
    <n v="1456.8927824290663"/>
  </r>
  <r>
    <s v="Trims Raw Materials"/>
    <x v="38"/>
    <s v="CIPL-03607"/>
    <s v="LEVIS"/>
    <s v="RM03212022-9-16"/>
    <x v="996"/>
    <s v="PCS"/>
    <n v="57024"/>
    <x v="3099"/>
    <n v="2.7913511018767785E-4"/>
    <n v="816.46740052334212"/>
  </r>
  <r>
    <s v="Trims Raw Materials"/>
    <x v="38"/>
    <s v="CIPL-03607"/>
    <s v="LEVIS"/>
    <s v="RM03212022-9-18"/>
    <x v="994"/>
    <s v="PCS"/>
    <n v="98496"/>
    <x v="3100"/>
    <n v="2.8338881255614171E-4"/>
    <n v="1431.7526644815296"/>
  </r>
  <r>
    <s v="Trims Raw Materials"/>
    <x v="38"/>
    <s v="CIPL-03607"/>
    <s v="LEVIS"/>
    <s v="RM03212022-9-24"/>
    <x v="1059"/>
    <s v="PCS"/>
    <n v="3456"/>
    <x v="3023"/>
    <n v="2.8340294323832694E-4"/>
    <n v="50.239440571831651"/>
  </r>
  <r>
    <s v="Trims Raw Materials"/>
    <x v="38"/>
    <s v="CIPL-03609"/>
    <s v="LEVIS"/>
    <s v="RM04192022-44-12"/>
    <x v="1079"/>
    <s v="PCS"/>
    <n v="32688"/>
    <x v="3101"/>
    <n v="2.1105092471392965E-4"/>
    <n v="353.86883262704896"/>
  </r>
  <r>
    <s v="Trims Raw Materials"/>
    <x v="38"/>
    <s v="CIPL-03609"/>
    <s v="LEVIS"/>
    <s v="RM04192022-44-20"/>
    <x v="1080"/>
    <s v="PCS"/>
    <n v="144"/>
    <x v="3102"/>
    <n v="2.1125773600713291E-4"/>
    <n v="1.5604211139850273"/>
  </r>
  <r>
    <s v="Trims Raw Materials"/>
    <x v="38"/>
    <s v="CIPL-03609"/>
    <s v="LEVIS"/>
    <s v="RM04192022-44-21"/>
    <x v="1081"/>
    <s v="PCS"/>
    <n v="144"/>
    <x v="3102"/>
    <n v="2.1125773600713291E-4"/>
    <n v="1.5604211139850273"/>
  </r>
  <r>
    <s v="Acesseries"/>
    <x v="39"/>
    <s v="CIPL-03593"/>
    <s v="UNIQLO"/>
    <s v="RM04272022-4-1"/>
    <x v="1082"/>
    <s v="PCS"/>
    <n v="238"/>
    <x v="3103"/>
    <n v="1.587304788585477E-4"/>
    <n v="1.9377778539683341"/>
  </r>
  <r>
    <s v="Acesseries"/>
    <x v="39"/>
    <s v="CIPL-03626"/>
    <s v="UNIQLO"/>
    <s v="RM05152022-54-3"/>
    <x v="1082"/>
    <s v="PCS"/>
    <n v="10270"/>
    <x v="3104"/>
    <n v="1.590646482877236E-4"/>
    <n v="83.793593937914935"/>
  </r>
  <r>
    <s v="Acesseries"/>
    <x v="39"/>
    <s v="CIPL-03581"/>
    <s v="UNIQLO"/>
    <s v="RM03282022-27-1"/>
    <x v="1083"/>
    <s v="PCS"/>
    <n v="116050"/>
    <x v="3104"/>
    <n v="1.590646482877236E-4"/>
    <n v="946.85945243379047"/>
  </r>
  <r>
    <s v="Acesseries"/>
    <x v="39"/>
    <s v="CIPL-03581"/>
    <s v="UNIQLO"/>
    <s v="RM04122022-19-3"/>
    <x v="1082"/>
    <s v="PCS"/>
    <n v="22218"/>
    <x v="3105"/>
    <n v="1.0296819263651925E-4"/>
    <n v="117.34774730399818"/>
  </r>
  <r>
    <s v="Acesseries"/>
    <x v="39"/>
    <s v="CIPL-03577"/>
    <s v="UNIQLO"/>
    <s v="RM02202022-2-1"/>
    <x v="1084"/>
    <s v="PCS"/>
    <n v="980"/>
    <x v="3106"/>
    <n v="5.6098692922902529E-4"/>
    <n v="28.199767190644451"/>
  </r>
  <r>
    <s v="Acesseries"/>
    <x v="39"/>
    <s v="CIPL-03577"/>
    <s v="UNIQLO"/>
    <s v="RM02202022-28-1"/>
    <x v="1085"/>
    <s v="PCS"/>
    <n v="4461"/>
    <x v="3107"/>
    <n v="5.6110313194747603E-4"/>
    <n v="128.3930810716177"/>
  </r>
  <r>
    <s v="Acesseries"/>
    <x v="39"/>
    <s v="CIPL-03577"/>
    <s v="UNIQLO"/>
    <s v="RM02202022-28-1"/>
    <x v="1085"/>
    <s v="PCS"/>
    <n v="616"/>
    <x v="1513"/>
    <n v="5.6098692922902519E-4"/>
    <n v="17.725567948405079"/>
  </r>
  <r>
    <s v="Acesseries"/>
    <x v="39"/>
    <s v="CIPL-03577"/>
    <s v="UNIQLO"/>
    <s v="RM02202022-28-1"/>
    <x v="1085"/>
    <s v="PCS"/>
    <n v="4637"/>
    <x v="3108"/>
    <n v="5.6107421901144684E-4"/>
    <n v="133.45170115355606"/>
  </r>
  <r>
    <s v="Acesseries"/>
    <x v="39"/>
    <s v="CIPL-03577"/>
    <s v="UNIQLO"/>
    <s v="RM02202022-30-1"/>
    <x v="1086"/>
    <s v="PCS"/>
    <n v="1927"/>
    <x v="3109"/>
    <n v="5.6110116592413136E-4"/>
    <n v="55.461241946735797"/>
  </r>
  <r>
    <s v="Acesseries"/>
    <x v="39"/>
    <s v="CIPL-03577"/>
    <s v="UNIQLO"/>
    <s v="RM02202022-30-1"/>
    <x v="1086"/>
    <s v="PCS"/>
    <n v="325"/>
    <x v="3110"/>
    <n v="5.610087787686251E-4"/>
    <n v="9.3523278530998031"/>
  </r>
  <r>
    <s v="Acesseries"/>
    <x v="39"/>
    <s v="CIPL-03577"/>
    <s v="UNIQLO"/>
    <s v="RM02202022-30-1"/>
    <x v="1086"/>
    <s v="PCS"/>
    <n v="1999"/>
    <x v="3111"/>
    <n v="5.6108284204042563E-4"/>
    <n v="57.531604601238804"/>
  </r>
  <r>
    <s v="Acesseries"/>
    <x v="39"/>
    <s v="CIPL-03577"/>
    <s v="UNIQLO"/>
    <s v="RM02202022-30-1"/>
    <x v="1086"/>
    <s v="PCS"/>
    <n v="3235"/>
    <x v="3112"/>
    <n v="5.6109009822976382E-4"/>
    <n v="93.105126467773289"/>
  </r>
  <r>
    <s v="Acesseries"/>
    <x v="39"/>
    <s v="CIPL-03577"/>
    <s v="UNIQLO"/>
    <s v="RM02202022-31-1"/>
    <x v="1087"/>
    <s v="PCS"/>
    <n v="49"/>
    <x v="1341"/>
    <n v="5.5997248631902688E-4"/>
    <n v="1.4074386518296322"/>
  </r>
  <r>
    <s v="Acesseries"/>
    <x v="39"/>
    <s v="CIPL-03577"/>
    <s v="UNIQLO"/>
    <s v="RM02202022-31-1"/>
    <x v="1087"/>
    <s v="PCS"/>
    <n v="3074"/>
    <x v="3113"/>
    <n v="5.6111167204619472E-4"/>
    <n v="88.474857279870008"/>
  </r>
  <r>
    <s v="Acesseries"/>
    <x v="39"/>
    <s v="CIPL-03577"/>
    <s v="UNIQLO"/>
    <s v="RM02202022-31-1"/>
    <x v="1087"/>
    <s v="PCS"/>
    <n v="446"/>
    <x v="3114"/>
    <n v="5.6127352072377794E-4"/>
    <n v="12.840327990242802"/>
  </r>
  <r>
    <s v="Acesseries"/>
    <x v="39"/>
    <s v="CIPL-03577"/>
    <s v="UNIQLO"/>
    <s v="RM02202022-31-1"/>
    <x v="1087"/>
    <s v="PCS"/>
    <n v="2616"/>
    <x v="3115"/>
    <n v="5.6107379284211373E-4"/>
    <n v="75.28776904207497"/>
  </r>
  <r>
    <s v="Acesseries"/>
    <x v="39"/>
    <s v="CIPL-03577"/>
    <s v="UNIQLO"/>
    <s v="RM02202022-31-1"/>
    <x v="1087"/>
    <s v="PCS"/>
    <n v="1117"/>
    <x v="3116"/>
    <n v="5.6106957408561409E-4"/>
    <n v="32.146714714253626"/>
  </r>
  <r>
    <s v="Acesseries"/>
    <x v="39"/>
    <s v="CIPL-03577"/>
    <s v="UNIQLO"/>
    <s v="RM02202022-31-1"/>
    <x v="1087"/>
    <s v="PCS"/>
    <n v="38"/>
    <x v="1468"/>
    <n v="5.5986570285481666E-4"/>
    <n v="1.0912748967084831"/>
  </r>
  <r>
    <s v="Acesseries"/>
    <x v="39"/>
    <s v="CIPL-03577"/>
    <s v="UNIQLO"/>
    <s v="RM02202022-32-1"/>
    <x v="1088"/>
    <s v="PCS"/>
    <n v="47"/>
    <x v="3117"/>
    <n v="5.6264888889008611E-4"/>
    <n v="1.356444497777834"/>
  </r>
  <r>
    <s v="Acesseries"/>
    <x v="39"/>
    <s v="CIPL-03577"/>
    <s v="UNIQLO"/>
    <s v="RM02202022-32-1"/>
    <x v="1088"/>
    <s v="PCS"/>
    <n v="62"/>
    <x v="1372"/>
    <n v="5.6121599698289576E-4"/>
    <n v="1.7847953918129396"/>
  </r>
  <r>
    <s v="Acesseries"/>
    <x v="39"/>
    <s v="CIPL-03577"/>
    <s v="UNIQLO"/>
    <s v="RM02202022-32-1"/>
    <x v="1088"/>
    <s v="PCS"/>
    <n v="74"/>
    <x v="3118"/>
    <n v="5.6156269412388905E-4"/>
    <n v="2.1315556393651676"/>
  </r>
  <r>
    <s v="Acesseries"/>
    <x v="39"/>
    <s v="CIPL-03577"/>
    <s v="UNIQLO"/>
    <s v="RM02202022-34-1"/>
    <x v="1089"/>
    <s v="PCS"/>
    <n v="2339"/>
    <x v="3119"/>
    <n v="5.6104461238722526E-4"/>
    <n v="67.312283348373725"/>
  </r>
  <r>
    <s v="Acesseries"/>
    <x v="39"/>
    <s v="CIPL-03577"/>
    <s v="UNIQLO"/>
    <s v="RM02202022-34-1"/>
    <x v="1089"/>
    <s v="PCS"/>
    <n v="92"/>
    <x v="3120"/>
    <n v="5.5975195525163597E-4"/>
    <n v="2.6414971798831504"/>
  </r>
  <r>
    <s v="Acesseries"/>
    <x v="39"/>
    <s v="CIPL-03577"/>
    <s v="UNIQLO"/>
    <s v="RM02202022-34-1"/>
    <x v="1089"/>
    <s v="PCS"/>
    <n v="43"/>
    <x v="1316"/>
    <n v="5.5950065240739991E-4"/>
    <n v="1.2340585280535181"/>
  </r>
  <r>
    <s v="Acesseries"/>
    <x v="39"/>
    <s v="CIPL-03577"/>
    <s v="UNIQLO"/>
    <s v="RM02202022-34-1"/>
    <x v="1089"/>
    <s v="PCS"/>
    <n v="2694"/>
    <x v="3121"/>
    <n v="5.6113981112266274E-4"/>
    <n v="77.541710651164479"/>
  </r>
  <r>
    <s v="Acesseries"/>
    <x v="39"/>
    <s v="CIPL-03577"/>
    <s v="UNIQLO"/>
    <s v="RM02202022-34-1"/>
    <x v="1089"/>
    <s v="PCS"/>
    <n v="962"/>
    <x v="3122"/>
    <n v="5.6114932445578173E-4"/>
    <n v="27.689825650126465"/>
  </r>
  <r>
    <s v="Acesseries"/>
    <x v="39"/>
    <s v="CIPL-03577"/>
    <s v="UNIQLO"/>
    <s v="RM02202022-34-1"/>
    <x v="1089"/>
    <s v="PCS"/>
    <n v="125"/>
    <x v="3123"/>
    <n v="5.599075619727871E-4"/>
    <n v="3.5899884452465982"/>
  </r>
  <r>
    <s v="Acesseries"/>
    <x v="39"/>
    <s v="CIPL-03577"/>
    <s v="UNIQLO"/>
    <s v="RM02202022-34-1"/>
    <x v="1089"/>
    <s v="PCS"/>
    <n v="2257"/>
    <x v="3124"/>
    <n v="5.6107817066045171E-4"/>
    <n v="64.956353431180631"/>
  </r>
  <r>
    <s v="Acesseries"/>
    <x v="39"/>
    <s v="CIPL-03583"/>
    <s v="UNIQLO"/>
    <s v="RM01282022-51-1"/>
    <x v="1084"/>
    <s v="PCS"/>
    <n v="9127"/>
    <x v="14"/>
    <n v="0"/>
    <n v="0"/>
  </r>
  <r>
    <s v="Acesseries"/>
    <x v="39"/>
    <s v="CIPL-03583"/>
    <s v="UNIQLO"/>
    <s v="RM01282022-51-1"/>
    <x v="1084"/>
    <s v="PCS"/>
    <n v="4961"/>
    <x v="14"/>
    <n v="0"/>
    <n v="0"/>
  </r>
  <r>
    <s v="Acesseries"/>
    <x v="39"/>
    <s v="CIPL-03583"/>
    <s v="UNIQLO"/>
    <s v="RM01282022-51-1"/>
    <x v="1084"/>
    <s v="PCS"/>
    <n v="5497"/>
    <x v="14"/>
    <n v="0"/>
    <n v="0"/>
  </r>
  <r>
    <s v="Acesseries"/>
    <x v="39"/>
    <s v="CIPL-03583"/>
    <s v="UNIQLO"/>
    <s v="RM01282022-51-1"/>
    <x v="1084"/>
    <s v="PCS"/>
    <n v="4536"/>
    <x v="14"/>
    <n v="0"/>
    <n v="0"/>
  </r>
  <r>
    <s v="Acesseries"/>
    <x v="39"/>
    <s v="CIPL-03593"/>
    <s v="UNIQLO"/>
    <s v="RM03222022-41-1"/>
    <x v="1086"/>
    <s v="PCS"/>
    <n v="98"/>
    <x v="1344"/>
    <n v="5.6200137213902339E-4"/>
    <n v="2.825076134469624"/>
  </r>
  <r>
    <s v="Acesseries"/>
    <x v="39"/>
    <s v="CIPL-03593"/>
    <s v="UNIQLO"/>
    <s v="RM03222022-41-1"/>
    <x v="1086"/>
    <s v="PCS"/>
    <n v="45"/>
    <x v="1274"/>
    <n v="5.6114473145946935E-4"/>
    <n v="1.2952515129156761"/>
  </r>
  <r>
    <s v="Acesseries"/>
    <x v="39"/>
    <s v="CIPL-03593"/>
    <s v="UNIQLO"/>
    <s v="RM03222022-41-1"/>
    <x v="1086"/>
    <s v="PCS"/>
    <n v="82"/>
    <x v="3125"/>
    <n v="5.6012094137902659E-4"/>
    <n v="2.3559299171930799"/>
  </r>
  <r>
    <s v="Acesseries"/>
    <x v="39"/>
    <s v="CIPL-03593"/>
    <s v="UNIQLO"/>
    <s v="RM03232022-34-1"/>
    <x v="1090"/>
    <s v="PCS"/>
    <n v="117"/>
    <x v="3126"/>
    <n v="5.6080484973235862E-4"/>
    <n v="3.365614167418685"/>
  </r>
  <r>
    <s v="Acesseries"/>
    <x v="39"/>
    <s v="CIPL-03593"/>
    <s v="UNIQLO"/>
    <s v="RM03232022-34-1"/>
    <x v="1090"/>
    <s v="PCS"/>
    <n v="1104"/>
    <x v="3127"/>
    <n v="5.6119275822525685E-4"/>
    <n v="31.779556805080688"/>
  </r>
  <r>
    <s v="Acesseries"/>
    <x v="39"/>
    <s v="CIPL-03593"/>
    <s v="UNIQLO"/>
    <s v="RM03232022-34-1"/>
    <x v="1090"/>
    <s v="PCS"/>
    <n v="489"/>
    <x v="3128"/>
    <n v="5.6111762432785935E-4"/>
    <n v="14.074386518296324"/>
  </r>
  <r>
    <s v="Acesseries"/>
    <x v="39"/>
    <s v="CIPL-03593"/>
    <s v="UNIQLO"/>
    <s v="RM03232022-34-1"/>
    <x v="1090"/>
    <s v="PCS"/>
    <n v="842"/>
    <x v="3129"/>
    <n v="5.610712653379323E-4"/>
    <n v="24.232422005414534"/>
  </r>
  <r>
    <s v="Acesseries"/>
    <x v="40"/>
    <s v="CIPL-03473"/>
    <s v="LEVIS"/>
    <s v="RM10052021-26-19"/>
    <x v="1091"/>
    <s v="PCS"/>
    <n v="1000"/>
    <x v="14"/>
    <n v="0"/>
    <n v="0"/>
  </r>
  <r>
    <s v="Acesseries"/>
    <x v="40"/>
    <s v="CIPL-03512"/>
    <s v="LEVIS"/>
    <s v="RM01092022-50-19"/>
    <x v="1091"/>
    <s v="PCS"/>
    <n v="38000"/>
    <x v="3130"/>
    <n v="2.9824621553948172E-4"/>
    <n v="581.33335619050035"/>
  </r>
  <r>
    <s v="Acesseries"/>
    <x v="41"/>
    <s v="CIPL-03514"/>
    <s v="LEVIS"/>
    <s v="RM02052022-7-1"/>
    <x v="1092"/>
    <s v="KG"/>
    <n v="300"/>
    <x v="14"/>
    <n v="0"/>
    <n v="0"/>
  </r>
  <r>
    <s v="Acesseries"/>
    <x v="41"/>
    <s v="CIPL-03514"/>
    <s v="LEVIS"/>
    <s v="RM02092022-11-1"/>
    <x v="1093"/>
    <s v="KG"/>
    <n v="148"/>
    <x v="14"/>
    <n v="0"/>
    <n v="0"/>
  </r>
  <r>
    <s v="Acesseries"/>
    <x v="41"/>
    <s v="CIPL-03569"/>
    <s v="LEVIS"/>
    <s v="RM05122022-55-1"/>
    <x v="1092"/>
    <s v="KG"/>
    <n v="150"/>
    <x v="14"/>
    <n v="0"/>
    <n v="0"/>
  </r>
  <r>
    <s v="Acesseries"/>
    <x v="41"/>
    <s v="CIPL-03566"/>
    <s v="LEVIS"/>
    <s v="RM06112022-10-1"/>
    <x v="1092"/>
    <s v="KG"/>
    <n v="150"/>
    <x v="3131"/>
    <n v="7.9532324143861799E-2"/>
    <n v="611.92984862157925"/>
  </r>
  <r>
    <s v="Acesseries"/>
    <x v="41"/>
    <s v="CIPL-03566"/>
    <s v="LEVIS"/>
    <s v="RM06112022-10-2"/>
    <x v="1094"/>
    <s v="PCS"/>
    <n v="40000"/>
    <x v="459"/>
    <n v="3.7777853968334353E-4"/>
    <n v="775.11114158733369"/>
  </r>
  <r>
    <s v="Acesseries"/>
    <x v="42"/>
    <s v="CIPL-03512"/>
    <s v="LEVIS"/>
    <s v="RM01092022-50-18"/>
    <x v="1095"/>
    <s v="PCS"/>
    <n v="8800"/>
    <x v="323"/>
    <n v="2.3859697243158538E-3"/>
    <n v="1076.9965335739796"/>
  </r>
  <r>
    <s v="Acesseries"/>
    <x v="42"/>
    <s v="CIPL-03621"/>
    <s v="NAUTICA"/>
    <s v="RM04192022-60-2"/>
    <x v="1096"/>
    <s v="PCS"/>
    <n v="1239"/>
    <x v="3132"/>
    <n v="2.7836313450351636E-3"/>
    <n v="176.90891923649863"/>
  </r>
  <r>
    <s v="Acesseries"/>
    <x v="43"/>
    <s v="CIPL-02923"/>
    <s v="LEVIS"/>
    <s v="RM04272019-15-32"/>
    <x v="1097"/>
    <s v="PCS"/>
    <n v="2400"/>
    <x v="3133"/>
    <n v="5.5672626900703259E-4"/>
    <n v="68.536143045616882"/>
  </r>
  <r>
    <s v="Acesseries"/>
    <x v="43"/>
    <s v="CIPL-03096"/>
    <s v="LEVIS"/>
    <s v="RM05282020-16-23"/>
    <x v="1098"/>
    <s v="PCS"/>
    <n v="10000"/>
    <x v="3134"/>
    <n v="6.0643397159694621E-4"/>
    <n v="311.06433971596942"/>
  </r>
  <r>
    <s v="Acesseries"/>
    <x v="43"/>
    <s v="CIPL-03475"/>
    <s v="LEVIS"/>
    <s v="RM10102021-53-17"/>
    <x v="1099"/>
    <s v="PCS"/>
    <n v="60000"/>
    <x v="14"/>
    <n v="0"/>
    <n v="0"/>
  </r>
  <r>
    <s v="Acesseries"/>
    <x v="43"/>
    <s v="CIPL-03478"/>
    <s v="LEVIS"/>
    <s v="RM10312021-25-1"/>
    <x v="1100"/>
    <s v="PCS"/>
    <n v="51700"/>
    <x v="14"/>
    <n v="0"/>
    <n v="0"/>
  </r>
  <r>
    <s v="Acesseries"/>
    <x v="43"/>
    <s v="CIPL-03478"/>
    <s v="LEVIS"/>
    <s v="RM10312021-25-3"/>
    <x v="1101"/>
    <s v="PCS"/>
    <n v="16644"/>
    <x v="14"/>
    <n v="0"/>
    <n v="0"/>
  </r>
  <r>
    <s v="Acesseries"/>
    <x v="43"/>
    <s v="CIPL-03489"/>
    <s v="LEVIS"/>
    <s v="RM01202022-37-1"/>
    <x v="1102"/>
    <s v="PCS"/>
    <n v="106"/>
    <x v="14"/>
    <n v="0"/>
    <n v="0"/>
  </r>
  <r>
    <s v="Acesseries"/>
    <x v="43"/>
    <s v="CIPL-03492"/>
    <s v="LEVIS"/>
    <s v="RM12052021-37-12"/>
    <x v="1103"/>
    <s v="PCS"/>
    <n v="139"/>
    <x v="14"/>
    <n v="0"/>
    <n v="0"/>
  </r>
  <r>
    <s v="Acesseries"/>
    <x v="43"/>
    <s v="CIPL-03493"/>
    <s v="LEVIS"/>
    <s v="RM02132022-15-8"/>
    <x v="1104"/>
    <s v="PCS"/>
    <n v="390"/>
    <x v="14"/>
    <n v="0"/>
    <n v="0"/>
  </r>
  <r>
    <s v="Acesseries"/>
    <x v="43"/>
    <s v="CIPL-03512"/>
    <s v="LEVIS"/>
    <s v="RM01092022-50-13"/>
    <x v="1105"/>
    <s v="PCS"/>
    <n v="9735"/>
    <x v="3135"/>
    <n v="3.8269059000604482E-4"/>
    <n v="191.09549289370884"/>
  </r>
  <r>
    <s v="Acesseries"/>
    <x v="43"/>
    <s v="CIPL-03512"/>
    <s v="LEVIS"/>
    <s v="RM01092022-50-14"/>
    <x v="1106"/>
    <s v="PCS"/>
    <n v="837"/>
    <x v="3136"/>
    <n v="3.5799047934527992E-4"/>
    <n v="15.369638031211998"/>
  </r>
  <r>
    <s v="Acesseries"/>
    <x v="43"/>
    <s v="CIPL-03512"/>
    <s v="LEVIS"/>
    <s v="RM01092022-50-15"/>
    <x v="1107"/>
    <s v="PCS"/>
    <n v="9783"/>
    <x v="3137"/>
    <n v="3.9105628356640216E-4"/>
    <n v="196.23570362213013"/>
  </r>
  <r>
    <s v="Acesseries"/>
    <x v="43"/>
    <s v="CIPL-03512"/>
    <s v="LEVIS"/>
    <s v="RM01092022-50-21"/>
    <x v="1108"/>
    <s v="PCS"/>
    <n v="12148"/>
    <x v="3138"/>
    <n v="4.2749933616923077E-4"/>
    <n v="266.38326193578376"/>
  </r>
  <r>
    <s v="Acesseries"/>
    <x v="43"/>
    <s v="CIPL-03514"/>
    <s v="LEVIS"/>
    <s v="RM01102022-2-1"/>
    <x v="1109"/>
    <s v="PCS"/>
    <n v="50"/>
    <x v="14"/>
    <n v="0"/>
    <n v="0"/>
  </r>
  <r>
    <s v="Acesseries"/>
    <x v="43"/>
    <s v="CIPL-03514"/>
    <s v="LEVIS"/>
    <s v="RM04172022-16-3"/>
    <x v="1110"/>
    <s v="PCS"/>
    <n v="3200"/>
    <x v="14"/>
    <n v="0"/>
    <n v="0"/>
  </r>
  <r>
    <s v="Acesseries"/>
    <x v="43"/>
    <s v="CIPL-03514"/>
    <s v="LEVIS"/>
    <s v="RM04172022-16-4"/>
    <x v="1111"/>
    <s v="PCS"/>
    <n v="7986"/>
    <x v="14"/>
    <n v="0"/>
    <n v="0"/>
  </r>
  <r>
    <s v="Acesseries"/>
    <x v="43"/>
    <s v="CIPL-03514"/>
    <s v="LEVIS"/>
    <s v="RM11242021-26-20"/>
    <x v="1112"/>
    <s v="PCS"/>
    <n v="378"/>
    <x v="14"/>
    <n v="0"/>
    <n v="0"/>
  </r>
  <r>
    <s v="Acesseries"/>
    <x v="43"/>
    <s v="CIPL-03514"/>
    <s v="LEVIS"/>
    <s v="RM11242021-26-8"/>
    <x v="1113"/>
    <s v="PCS"/>
    <n v="123055"/>
    <x v="14"/>
    <n v="0"/>
    <n v="0"/>
  </r>
  <r>
    <s v="Acesseries"/>
    <x v="43"/>
    <s v="CIPL-03516"/>
    <s v="LEVIS"/>
    <s v="RM02132022-20-7"/>
    <x v="1114"/>
    <s v="PCS"/>
    <n v="565"/>
    <x v="3139"/>
    <n v="4.0751518300261974E-4"/>
    <n v="11.810246078396492"/>
  </r>
  <r>
    <s v="Acesseries"/>
    <x v="43"/>
    <s v="CIPL-03516"/>
    <s v="LEVIS"/>
    <s v="RM02132022-69-1"/>
    <x v="1115"/>
    <s v="PCS"/>
    <n v="28607"/>
    <x v="3140"/>
    <n v="1.7875103229382999E-4"/>
    <n v="262.2935307808296"/>
  </r>
  <r>
    <s v="Acesseries"/>
    <x v="43"/>
    <s v="CIPL-03521"/>
    <s v="LEVIS"/>
    <s v="RM01202022-47-33"/>
    <x v="1116"/>
    <s v="PCS"/>
    <n v="3253"/>
    <x v="3141"/>
    <n v="5.0700939807357334E-4"/>
    <n v="84.599301571933339"/>
  </r>
  <r>
    <s v="Acesseries"/>
    <x v="43"/>
    <s v="CIPL-03521"/>
    <s v="LEVIS"/>
    <s v="RM01202022-47-4"/>
    <x v="1117"/>
    <s v="PCS"/>
    <n v="3063"/>
    <x v="3142"/>
    <n v="5.1080628361740814E-4"/>
    <n v="80.254599646720123"/>
  </r>
  <r>
    <s v="Acesseries"/>
    <x v="43"/>
    <s v="CIPL-03521"/>
    <s v="LEVIS"/>
    <s v="RM02242022-22-11"/>
    <x v="1118"/>
    <s v="PCS"/>
    <n v="123"/>
    <x v="3143"/>
    <n v="4.0736068463929215E-4"/>
    <n v="2.5701053642106331"/>
  </r>
  <r>
    <s v="Acesseries"/>
    <x v="43"/>
    <s v="CIPL-03521"/>
    <s v="LEVIS"/>
    <s v="RM02242022-22-23"/>
    <x v="1100"/>
    <s v="PCS"/>
    <n v="5740"/>
    <x v="3144"/>
    <n v="4.0760316123729173E-4"/>
    <n v="120.00964214550206"/>
  </r>
  <r>
    <s v="Acesseries"/>
    <x v="43"/>
    <s v="CIPL-03521"/>
    <s v="LEVIS"/>
    <s v="RM02242022-22-24"/>
    <x v="1119"/>
    <s v="PCS"/>
    <n v="15500"/>
    <x v="3130"/>
    <n v="2.9824621553948172E-4"/>
    <n v="237.12281634086196"/>
  </r>
  <r>
    <s v="Acesseries"/>
    <x v="43"/>
    <s v="CIPL-03515"/>
    <s v="LEVIS"/>
    <s v="RM01092022-25-8"/>
    <x v="1120"/>
    <s v="PCS"/>
    <n v="4019"/>
    <x v="14"/>
    <n v="0"/>
    <n v="0"/>
  </r>
  <r>
    <s v="Acesseries"/>
    <x v="43"/>
    <s v="CIPL-03519"/>
    <s v="LEVIS"/>
    <s v="RM02092022-9-2"/>
    <x v="1121"/>
    <s v="PCS"/>
    <n v="54"/>
    <x v="14"/>
    <n v="0"/>
    <n v="0"/>
  </r>
  <r>
    <s v="Acesseries"/>
    <x v="43"/>
    <s v="CIPL-03547"/>
    <s v="AMAZON"/>
    <s v="RM02172022-13-1"/>
    <x v="1122"/>
    <s v="PCS"/>
    <n v="280"/>
    <x v="3145"/>
    <n v="2.464081828385718E-4"/>
    <n v="3.5389942911948005"/>
  </r>
  <r>
    <s v="Acesseries"/>
    <x v="43"/>
    <s v="CIPL-03545"/>
    <s v="AMAZON"/>
    <s v="RM03102022-78-1"/>
    <x v="1123"/>
    <s v="PCS"/>
    <n v="2074"/>
    <x v="3146"/>
    <n v="2.4638147667517454E-4"/>
    <n v="26.210995182624309"/>
  </r>
  <r>
    <s v="Acesseries"/>
    <x v="43"/>
    <s v="CIPL-03517"/>
    <s v="LEVIS"/>
    <s v="RM02012022-14-16"/>
    <x v="1124"/>
    <s v="PCS"/>
    <n v="360"/>
    <x v="3147"/>
    <n v="5.048093351909008E-4"/>
    <n v="9.3217313606687284"/>
  </r>
  <r>
    <s v="Acesseries"/>
    <x v="43"/>
    <s v="CIPL-03517"/>
    <s v="LEVIS"/>
    <s v="RM02012022-14-2"/>
    <x v="1125"/>
    <s v="PCS"/>
    <n v="1195"/>
    <x v="3148"/>
    <n v="5.0697697001327805E-4"/>
    <n v="31.075837479165866"/>
  </r>
  <r>
    <s v="Acesseries"/>
    <x v="43"/>
    <s v="CIPL-03517"/>
    <s v="LEVIS"/>
    <s v="RM02012022-14-3"/>
    <x v="1126"/>
    <s v="PCS"/>
    <n v="9400"/>
    <x v="3149"/>
    <n v="4.3742778279123992E-4"/>
    <n v="210.91182115823767"/>
  </r>
  <r>
    <s v="Acesseries"/>
    <x v="43"/>
    <s v="CIPL-03517"/>
    <s v="LEVIS"/>
    <s v="RM02012022-14-4"/>
    <x v="1127"/>
    <s v="PCS"/>
    <n v="2200"/>
    <x v="3150"/>
    <n v="5.3684318797106716E-4"/>
    <n v="60.58105501353635"/>
  </r>
  <r>
    <s v="Acesseries"/>
    <x v="43"/>
    <s v="CIPL-03520"/>
    <s v="LEVIS"/>
    <s v="RM02232022-28-1"/>
    <x v="1128"/>
    <s v="PCS"/>
    <n v="1837"/>
    <x v="3151"/>
    <n v="5.1293370184779682E-4"/>
    <n v="48.332259210294403"/>
  </r>
  <r>
    <s v="Acesseries"/>
    <x v="43"/>
    <s v="CIPL-03532"/>
    <s v="LEVIS"/>
    <s v="RM03152022-48-3"/>
    <x v="1129"/>
    <s v="PCS"/>
    <n v="43875"/>
    <x v="3152"/>
    <n v="4.3822537191085925E-4"/>
    <n v="986.23713819258899"/>
  </r>
  <r>
    <s v="Acesseries"/>
    <x v="43"/>
    <s v="CIPL-03532"/>
    <s v="LEVIS"/>
    <s v="RM04032022-5-2"/>
    <x v="1130"/>
    <s v="PCS"/>
    <n v="4600"/>
    <x v="3153"/>
    <n v="4.3820581639699503E-4"/>
    <n v="103.39574675542617"/>
  </r>
  <r>
    <s v="Acesseries"/>
    <x v="43"/>
    <s v="CIPL-03534"/>
    <s v="LEVIS"/>
    <s v="RM02012022-11-10"/>
    <x v="1131"/>
    <s v="PCS"/>
    <n v="9538"/>
    <x v="3154"/>
    <n v="4.8713340076372472E-4"/>
    <n v="238.32627837648442"/>
  </r>
  <r>
    <s v="Acesseries"/>
    <x v="43"/>
    <s v="CIPL-03534"/>
    <s v="LEVIS"/>
    <s v="RM02012022-11-11"/>
    <x v="1132"/>
    <s v="PCS"/>
    <n v="7183"/>
    <x v="3155"/>
    <n v="4.8712579711947653E-4"/>
    <n v="179.47902460070921"/>
  </r>
  <r>
    <s v="Acesseries"/>
    <x v="43"/>
    <s v="CIPL-03534"/>
    <s v="LEVIS"/>
    <s v="RM02012022-11-14"/>
    <x v="1133"/>
    <s v="PCS"/>
    <n v="23088"/>
    <x v="3156"/>
    <n v="4.8713893012838775E-4"/>
    <n v="576.90706361880427"/>
  </r>
  <r>
    <s v="Acesseries"/>
    <x v="43"/>
    <s v="CIPL-03534"/>
    <s v="LEVIS"/>
    <s v="RM02012022-11-15"/>
    <x v="1134"/>
    <s v="PCS"/>
    <n v="610"/>
    <x v="3157"/>
    <n v="4.8729846145521865E-4"/>
    <n v="15.247252061487679"/>
  </r>
  <r>
    <s v="Acesseries"/>
    <x v="43"/>
    <s v="CIPL-03534"/>
    <s v="LEVIS"/>
    <s v="RM02012022-11-16"/>
    <x v="1124"/>
    <s v="PCS"/>
    <n v="6732"/>
    <x v="3158"/>
    <n v="5.0502198846401249E-4"/>
    <n v="174.38980802633975"/>
  </r>
  <r>
    <s v="Acesseries"/>
    <x v="43"/>
    <s v="CIPL-03534"/>
    <s v="LEVIS"/>
    <s v="RM02012022-11-9"/>
    <x v="1135"/>
    <s v="PCS"/>
    <n v="57538"/>
    <x v="3159"/>
    <n v="4.0760350680163249E-4"/>
    <n v="1202.9826905743523"/>
  </r>
  <r>
    <s v="Acesseries"/>
    <x v="43"/>
    <s v="CIPL-03536"/>
    <s v="LEVIS"/>
    <s v="RM03162022-19-19"/>
    <x v="1109"/>
    <s v="PCS"/>
    <n v="1726"/>
    <x v="3160"/>
    <n v="4.3740474329988883E-4"/>
    <n v="38.724960586935609"/>
  </r>
  <r>
    <s v="Acesseries"/>
    <x v="43"/>
    <s v="CIPL-03536"/>
    <s v="LEVIS"/>
    <s v="RM03162022-23-2"/>
    <x v="1136"/>
    <s v="PCS"/>
    <n v="2160"/>
    <x v="3161"/>
    <n v="5.3684318797106705E-4"/>
    <n v="59.479581286017499"/>
  </r>
  <r>
    <s v="Acesseries"/>
    <x v="43"/>
    <s v="CIPL-03536"/>
    <s v="LEVIS"/>
    <s v="RM03162022-23-3"/>
    <x v="1099"/>
    <s v="PCS"/>
    <n v="133594"/>
    <x v="3162"/>
    <n v="4.3724501692217265E-4"/>
    <n v="2996.2533107907002"/>
  </r>
  <r>
    <s v="Acesseries"/>
    <x v="43"/>
    <s v="CIPL-03536"/>
    <s v="LEVIS"/>
    <s v="RM12172021-32-8"/>
    <x v="1113"/>
    <s v="PCS"/>
    <n v="17872"/>
    <x v="3163"/>
    <n v="1.3401165467487074E-3"/>
    <n v="1228.5205629234927"/>
  </r>
  <r>
    <s v="Acesseries"/>
    <x v="43"/>
    <s v="CIPL-03533"/>
    <s v="LEVIS"/>
    <s v="RM03022022-32-1"/>
    <x v="1137"/>
    <s v="PCS"/>
    <n v="43334"/>
    <x v="3164"/>
    <n v="4.5730994616066006E-4"/>
    <n v="1016.4970692069259"/>
  </r>
  <r>
    <s v="Acesseries"/>
    <x v="43"/>
    <s v="CIPL-03537"/>
    <s v="LEVIS"/>
    <s v="RM03102022-31-3"/>
    <x v="1138"/>
    <s v="PCS"/>
    <n v="87766"/>
    <x v="3165"/>
    <n v="4.0760474706286485E-4"/>
    <n v="1834.9838382307194"/>
  </r>
  <r>
    <s v="Acesseries"/>
    <x v="43"/>
    <s v="CIPL-03537"/>
    <s v="LEVIS"/>
    <s v="RM03102022-31-4"/>
    <x v="1139"/>
    <s v="PCS"/>
    <n v="26935"/>
    <x v="3166"/>
    <n v="4.0760500670610882E-4"/>
    <n v="563.14884085562903"/>
  </r>
  <r>
    <s v="Acesseries"/>
    <x v="43"/>
    <s v="CIPL-03537"/>
    <s v="LEVIS"/>
    <s v="RM03102022-31-5"/>
    <x v="1140"/>
    <s v="PCS"/>
    <n v="191100"/>
    <x v="3167"/>
    <n v="1.7894772932368908E-4"/>
    <n v="1754.0969110737572"/>
  </r>
  <r>
    <s v="Acesseries"/>
    <x v="43"/>
    <s v="CIPL-03538"/>
    <s v="LEVIS"/>
    <s v="RM02232022-43-2"/>
    <x v="1141"/>
    <s v="PCS"/>
    <n v="20979"/>
    <x v="3168"/>
    <n v="5.0702377910340993E-4"/>
    <n v="545.60685186181047"/>
  </r>
  <r>
    <s v="Acesseries"/>
    <x v="43"/>
    <s v="CIPL-03538"/>
    <s v="LEVIS"/>
    <s v="RM02232022-43-3"/>
    <x v="1142"/>
    <s v="PCS"/>
    <n v="3670"/>
    <x v="3169"/>
    <n v="5.4480725585195802E-4"/>
    <n v="102.5594426289767"/>
  </r>
  <r>
    <s v="Acesseries"/>
    <x v="43"/>
    <s v="CIPL-03538"/>
    <s v="LEVIS"/>
    <s v="RM02232022-43-4"/>
    <x v="1143"/>
    <s v="PCS"/>
    <n v="3675"/>
    <x v="3170"/>
    <n v="4.384016479848382E-4"/>
    <n v="82.641126056344277"/>
  </r>
  <r>
    <s v="Acesseries"/>
    <x v="43"/>
    <s v="CIPL-03369"/>
    <s v="LEVIS"/>
    <s v="RM06142021-22-7"/>
    <x v="1144"/>
    <s v="PCS"/>
    <n v="437"/>
    <x v="3171"/>
    <n v="4.0767140979920013E-4"/>
    <n v="9.1381524060822521"/>
  </r>
  <r>
    <s v="Acesseries"/>
    <x v="43"/>
    <s v="CIPL-03369"/>
    <s v="LEVIS"/>
    <s v="RM06142021-22-8"/>
    <x v="1145"/>
    <s v="PCS"/>
    <n v="5200"/>
    <x v="3172"/>
    <n v="5.0701856641711897E-4"/>
    <n v="135.23649654536902"/>
  </r>
  <r>
    <s v="Acesseries"/>
    <x v="43"/>
    <s v="CIPL-03569"/>
    <s v="LEVIS"/>
    <s v="RM03032022-28-30"/>
    <x v="1146"/>
    <s v="PCS"/>
    <n v="2470"/>
    <x v="14"/>
    <n v="0"/>
    <n v="0"/>
  </r>
  <r>
    <s v="Acesseries"/>
    <x v="43"/>
    <s v="CIPL-03571"/>
    <s v="LEVIS"/>
    <s v="RM04192022-41-1"/>
    <x v="1147"/>
    <s v="PCS"/>
    <n v="136"/>
    <x v="3173"/>
    <n v="4.3859737579335552E-4"/>
    <n v="3.0596492431078968"/>
  </r>
  <r>
    <s v="Acesseries"/>
    <x v="43"/>
    <s v="CIPL-03571"/>
    <s v="LEVIS"/>
    <s v="RM04192022-41-2"/>
    <x v="1148"/>
    <s v="PCS"/>
    <n v="130"/>
    <x v="3174"/>
    <n v="4.3742778279123981E-4"/>
    <n v="2.9168656117628604"/>
  </r>
  <r>
    <s v="Acesseries"/>
    <x v="43"/>
    <s v="CIPL-03573"/>
    <s v="LEVIS"/>
    <s v="RM04252022-24-1"/>
    <x v="1138"/>
    <s v="PCS"/>
    <n v="141836"/>
    <x v="3175"/>
    <n v="4.0760344160449102E-4"/>
    <n v="2965.4528417434153"/>
  </r>
  <r>
    <s v="Acesseries"/>
    <x v="43"/>
    <s v="CIPL-03573"/>
    <s v="LEVIS"/>
    <s v="RM04252022-24-2"/>
    <x v="1139"/>
    <s v="PCS"/>
    <n v="27966"/>
    <x v="3176"/>
    <n v="4.0764368671891401E-4"/>
    <n v="584.76016334278108"/>
  </r>
  <r>
    <s v="Acesseries"/>
    <x v="43"/>
    <s v="CIPL-03573"/>
    <s v="LEVIS"/>
    <s v="RM04252022-24-3"/>
    <x v="1140"/>
    <s v="PCS"/>
    <n v="175864"/>
    <x v="3177"/>
    <n v="1.7894818156135079E-4"/>
    <n v="1614.2505430021056"/>
  </r>
  <r>
    <s v="Acesseries"/>
    <x v="43"/>
    <s v="CIPL-03570"/>
    <s v="LEVIS"/>
    <s v="RM04252022-11-1"/>
    <x v="1149"/>
    <s v="PCS"/>
    <n v="67623"/>
    <x v="3178"/>
    <n v="3.9766162071930901E-4"/>
    <n v="1379.351071777902"/>
  </r>
  <r>
    <s v="Acesseries"/>
    <x v="43"/>
    <s v="CIPL-03570"/>
    <s v="LEVIS"/>
    <s v="RM04252022-11-2"/>
    <x v="1150"/>
    <s v="PCS"/>
    <n v="114900"/>
    <x v="451"/>
    <n v="1.7894772932368903E-4"/>
    <n v="1054.6610940992919"/>
  </r>
  <r>
    <s v="Acesseries"/>
    <x v="43"/>
    <s v="CIPL-03572"/>
    <s v="LEVIS"/>
    <s v="RM04252022-19-1"/>
    <x v="1138"/>
    <s v="PCS"/>
    <n v="9209"/>
    <x v="3179"/>
    <n v="4.0759344532191957E-4"/>
    <n v="192.53352803796955"/>
  </r>
  <r>
    <s v="Acesseries"/>
    <x v="43"/>
    <s v="CIPL-03572"/>
    <s v="LEVIS"/>
    <s v="RM04252022-19-2"/>
    <x v="1139"/>
    <s v="PCS"/>
    <n v="2572"/>
    <x v="3180"/>
    <n v="4.0763408360282202E-4"/>
    <n v="53.778434863026462"/>
  </r>
  <r>
    <s v="Acesseries"/>
    <x v="43"/>
    <s v="CIPL-03572"/>
    <s v="LEVIS"/>
    <s v="RM04252022-19-3"/>
    <x v="1140"/>
    <s v="PCS"/>
    <n v="11580"/>
    <x v="451"/>
    <n v="1.7894772932368903E-4"/>
    <n v="106.29221470556831"/>
  </r>
  <r>
    <s v="Acesseries"/>
    <x v="43"/>
    <s v="CIPL-03575"/>
    <s v="LEVIS"/>
    <s v="RM04252022-29-1"/>
    <x v="1151"/>
    <s v="PCS"/>
    <n v="71841"/>
    <x v="3181"/>
    <n v="4.0760302285474531E-4"/>
    <n v="1502.0226087649078"/>
  </r>
  <r>
    <s v="Acesseries"/>
    <x v="43"/>
    <s v="CIPL-03575"/>
    <s v="LEVIS"/>
    <s v="RM04252022-29-2"/>
    <x v="1140"/>
    <s v="PCS"/>
    <n v="71241"/>
    <x v="3182"/>
    <n v="1.7894800841972974E-4"/>
    <n v="653.91843506782993"/>
  </r>
  <r>
    <s v="Acesseries"/>
    <x v="43"/>
    <s v="CIPL-03608"/>
    <s v="LEVIS"/>
    <s v="RM04252022-54-1"/>
    <x v="1138"/>
    <s v="PCS"/>
    <n v="65605"/>
    <x v="3183"/>
    <n v="4.0760240355567311E-4"/>
    <n v="1371.6407556852698"/>
  </r>
  <r>
    <s v="Acesseries"/>
    <x v="43"/>
    <s v="CIPL-03608"/>
    <s v="LEVIS"/>
    <s v="RM04252022-54-2"/>
    <x v="1139"/>
    <s v="PCS"/>
    <n v="39467"/>
    <x v="3184"/>
    <n v="4.0760139797219367E-4"/>
    <n v="825.15680437376864"/>
  </r>
  <r>
    <s v="Acesseries"/>
    <x v="43"/>
    <s v="CIPL-03608"/>
    <s v="LEVIS"/>
    <s v="RM04252022-54-3"/>
    <x v="1140"/>
    <s v="PCS"/>
    <n v="97332"/>
    <x v="3185"/>
    <n v="1.7894813788574545E-4"/>
    <n v="893.40738015669558"/>
  </r>
  <r>
    <s v="Acesseries"/>
    <x v="43"/>
    <s v="CIPL-03607"/>
    <s v="LEVIS"/>
    <s v="RM04252022-48-1"/>
    <x v="1138"/>
    <s v="PCS"/>
    <n v="124880"/>
    <x v="3144"/>
    <n v="4.0760316123729173E-4"/>
    <n v="2610.941482775313"/>
  </r>
  <r>
    <s v="Acesseries"/>
    <x v="43"/>
    <s v="CIPL-03607"/>
    <s v="LEVIS"/>
    <s v="RM04252022-48-2"/>
    <x v="1139"/>
    <s v="PCS"/>
    <n v="52932"/>
    <x v="3186"/>
    <n v="4.0760466377496538E-4"/>
    <n v="1106.6853300629364"/>
  </r>
  <r>
    <s v="Acesseries"/>
    <x v="43"/>
    <s v="CIPL-03607"/>
    <s v="LEVIS"/>
    <s v="RM04252022-48-3"/>
    <x v="1140"/>
    <s v="PCS"/>
    <n v="160411"/>
    <x v="3187"/>
    <n v="1.7894785327454677E-4"/>
    <n v="1472.4052040916235"/>
  </r>
  <r>
    <s v="Acesseries"/>
    <x v="43"/>
    <s v="CIPL-03603"/>
    <s v="LEVIS"/>
    <s v="RM04252022-32-1"/>
    <x v="1149"/>
    <s v="PCS"/>
    <n v="91134"/>
    <x v="3178"/>
    <n v="3.9766162071930901E-4"/>
    <n v="1858.9204941426335"/>
  </r>
  <r>
    <s v="Acesseries"/>
    <x v="43"/>
    <s v="CIPL-03603"/>
    <s v="LEVIS"/>
    <s v="RM04252022-32-2"/>
    <x v="1150"/>
    <s v="PCS"/>
    <n v="90934"/>
    <x v="3188"/>
    <n v="1.7894860393960984E-4"/>
    <n v="834.6825123506444"/>
  </r>
  <r>
    <s v="Acesseries"/>
    <x v="43"/>
    <s v="CIPL-03621"/>
    <s v="NAUTICA"/>
    <s v="RM03242022-11-33"/>
    <x v="1152"/>
    <s v="PCS"/>
    <n v="17160"/>
    <x v="3189"/>
    <n v="6.0245967276516526E-4"/>
    <n v="530.28820798465028"/>
  </r>
  <r>
    <s v="Acesseries"/>
    <x v="43"/>
    <s v="CIPL-03621"/>
    <s v="NAUTICA"/>
    <s v="RM03242022-11-41"/>
    <x v="1153"/>
    <s v="PCS"/>
    <n v="8460"/>
    <x v="3190"/>
    <n v="6.0246205588172373E-4"/>
    <n v="261.43682899275933"/>
  </r>
  <r>
    <s v="Acesseries"/>
    <x v="43"/>
    <s v="CIPL-03609"/>
    <s v="LEVIS"/>
    <s v="RM05182022-27-4"/>
    <x v="1138"/>
    <s v="PCS"/>
    <n v="22650"/>
    <x v="3191"/>
    <n v="4.0760755043840345E-4"/>
    <n v="473.56231101742986"/>
  </r>
  <r>
    <s v="Acesseries"/>
    <x v="43"/>
    <s v="CIPL-03609"/>
    <s v="LEVIS"/>
    <s v="RM05182022-27-5"/>
    <x v="1139"/>
    <s v="PCS"/>
    <n v="800"/>
    <x v="3192"/>
    <n v="4.0760316123729167E-4"/>
    <n v="16.726082528989831"/>
  </r>
  <r>
    <s v="Acesseries"/>
    <x v="43"/>
    <s v="CIPL-03609"/>
    <s v="LEVIS"/>
    <s v="RM05182022-27-7"/>
    <x v="1140"/>
    <s v="PCS"/>
    <n v="22980"/>
    <x v="451"/>
    <n v="1.7894772932368903E-4"/>
    <n v="210.93221881985835"/>
  </r>
  <r>
    <s v="Acesseries"/>
    <x v="43"/>
    <s v="CIPL-03600"/>
    <s v="LEVIS"/>
    <s v="RM06152022-15-11"/>
    <x v="1154"/>
    <s v="PCS"/>
    <n v="2000"/>
    <x v="344"/>
    <n v="4.8713548538115354E-4"/>
    <n v="49.974270970762312"/>
  </r>
  <r>
    <s v="Acesseries"/>
    <x v="43"/>
    <s v="CIPL-03600"/>
    <s v="LEVIS"/>
    <s v="RM06152022-15-13"/>
    <x v="1133"/>
    <s v="PCS"/>
    <n v="8297"/>
    <x v="3193"/>
    <n v="4.8714387284452891E-4"/>
    <n v="207.32183271299104"/>
  </r>
  <r>
    <s v="Acesseries"/>
    <x v="43"/>
    <s v="CIPL-03600"/>
    <s v="LEVIS"/>
    <s v="RM06152022-15-15"/>
    <x v="1124"/>
    <s v="PCS"/>
    <n v="1151"/>
    <x v="3194"/>
    <n v="5.0510972153920914E-4"/>
    <n v="29.821381289491629"/>
  </r>
  <r>
    <s v="Acesseries"/>
    <x v="43"/>
    <s v="CIPL-03600"/>
    <s v="LEVIS"/>
    <s v="RM06152022-15-17"/>
    <x v="1135"/>
    <s v="PCS"/>
    <n v="113163"/>
    <x v="3195"/>
    <n v="4.0760289768275931E-4"/>
    <n v="2365.9655667104739"/>
  </r>
  <r>
    <s v="Acesseries"/>
    <x v="43"/>
    <s v="CIPL-03600"/>
    <s v="LEVIS"/>
    <s v="RM06152022-15-5"/>
    <x v="1131"/>
    <s v="PCS"/>
    <n v="500"/>
    <x v="344"/>
    <n v="4.8713548538115354E-4"/>
    <n v="12.493567742690578"/>
  </r>
  <r>
    <s v="Acesseries"/>
    <x v="43"/>
    <s v="CIPL-03600"/>
    <s v="LEVIS"/>
    <s v="RM06152022-15-7"/>
    <x v="1132"/>
    <s v="PCS"/>
    <n v="6102"/>
    <x v="3196"/>
    <n v="4.8713874383428954E-4"/>
    <n v="152.47252061487686"/>
  </r>
  <r>
    <s v="Acesseries"/>
    <x v="43"/>
    <s v="CIPL-03600"/>
    <s v="LEVIS"/>
    <s v="RM06152022-15-9"/>
    <x v="1155"/>
    <s v="PCS"/>
    <n v="500"/>
    <x v="344"/>
    <n v="4.8713548538115354E-4"/>
    <n v="12.493567742690578"/>
  </r>
  <r>
    <s v="Acesseries"/>
    <x v="43"/>
    <s v="CIPL-03619"/>
    <s v="LEVIS"/>
    <s v="RM06112022-9-6"/>
    <x v="1156"/>
    <s v="PCS"/>
    <n v="22951"/>
    <x v="3197"/>
    <n v="5.368457869533819E-4"/>
    <n v="632.00114765636704"/>
  </r>
  <r>
    <s v="Acesseries"/>
    <x v="43"/>
    <s v="CIPL-03619"/>
    <s v="LEVIS"/>
    <s v="RM06112022-9-7"/>
    <x v="1157"/>
    <s v="PCS"/>
    <n v="2593"/>
    <x v="3198"/>
    <n v="5.3683551998763644E-4"/>
    <n v="71.402014503327948"/>
  </r>
  <r>
    <s v="Acesseries"/>
    <x v="43"/>
    <s v="CIPL-03619"/>
    <s v="LEVIS"/>
    <s v="RM06112022-9-8"/>
    <x v="1158"/>
    <s v="PCS"/>
    <n v="31513"/>
    <x v="3199"/>
    <n v="5.3684255702253687E-4"/>
    <n v="867.76751949945128"/>
  </r>
  <r>
    <s v="Acesseries"/>
    <x v="43"/>
    <s v="CIPL-03637"/>
    <s v="LEVIS"/>
    <s v="RM06152022-35-15"/>
    <x v="1141"/>
    <s v="PCS"/>
    <n v="5985"/>
    <x v="3200"/>
    <n v="5.0702687179766861E-4"/>
    <n v="155.65455582770906"/>
  </r>
  <r>
    <s v="Acesseries"/>
    <x v="43"/>
    <s v="CIPL-03637"/>
    <s v="LEVIS"/>
    <s v="RM06152022-35-16"/>
    <x v="1159"/>
    <s v="PCS"/>
    <n v="5296"/>
    <x v="3201"/>
    <n v="4.0761066995369504E-4"/>
    <n v="110.72870610807477"/>
  </r>
  <r>
    <s v="Acesseries"/>
    <x v="43"/>
    <s v="CIPL-03539"/>
    <s v="LEVIS"/>
    <s v="RM02222022-7-23"/>
    <x v="1102"/>
    <s v="PCS"/>
    <n v="526"/>
    <x v="3202"/>
    <n v="4.2752404280754612E-4"/>
    <n v="11.534877646516771"/>
  </r>
  <r>
    <s v="Acesseries"/>
    <x v="43"/>
    <s v="CIPL-03566"/>
    <s v="LEVIS"/>
    <s v="RM03222022-65-1"/>
    <x v="1160"/>
    <s v="PCS"/>
    <n v="63672"/>
    <x v="3203"/>
    <n v="4.0760441033146406E-4"/>
    <n v="1331.2329880146249"/>
  </r>
  <r>
    <s v="Acesseries"/>
    <x v="43"/>
    <s v="CIPL-03566"/>
    <s v="LEVIS"/>
    <s v="RM03222022-65-2"/>
    <x v="1140"/>
    <s v="PCS"/>
    <n v="84790"/>
    <x v="451"/>
    <n v="1.7894772932368903E-4"/>
    <n v="778.28297796935556"/>
  </r>
  <r>
    <s v="Acesseries"/>
    <x v="43"/>
    <s v="CIPL-03564"/>
    <s v="LEVIS"/>
    <s v="RM03222022-51-1"/>
    <x v="1147"/>
    <s v="PCS"/>
    <n v="1638"/>
    <x v="3204"/>
    <n v="4.3832604164146057E-4"/>
    <n v="36.827978056208714"/>
  </r>
  <r>
    <s v="Acesseries"/>
    <x v="43"/>
    <s v="CIPL-03564"/>
    <s v="LEVIS"/>
    <s v="RM03222022-51-4"/>
    <x v="1161"/>
    <s v="PCS"/>
    <n v="5700"/>
    <x v="451"/>
    <n v="1.7894772932368903E-4"/>
    <n v="52.320002057145025"/>
  </r>
  <r>
    <s v="Acesseries"/>
    <x v="43"/>
    <s v="CIPL-03541"/>
    <s v="LEVIS"/>
    <s v="RM04042022-13-1"/>
    <x v="1162"/>
    <s v="PCS"/>
    <n v="70"/>
    <x v="3205"/>
    <n v="1.6474552858371386E-3"/>
    <n v="5.9153218700086043"/>
  </r>
  <r>
    <s v="Acesseries"/>
    <x v="43"/>
    <s v="CIPL-03541"/>
    <s v="LEVIS"/>
    <s v="RM04042022-13-4"/>
    <x v="1163"/>
    <s v="PCS"/>
    <n v="967"/>
    <x v="3206"/>
    <n v="1.6461628415091975E-3"/>
    <n v="81.651839467739407"/>
  </r>
  <r>
    <s v="Acesseries"/>
    <x v="43"/>
    <s v="CIPL-03541"/>
    <s v="LEVIS"/>
    <s v="RM04042022-13-5"/>
    <x v="1164"/>
    <s v="PCS"/>
    <n v="299"/>
    <x v="3207"/>
    <n v="1.2608134329160695E-3"/>
    <n v="19.336983216441897"/>
  </r>
  <r>
    <s v="Acesseries"/>
    <x v="43"/>
    <s v="CIPL-03541"/>
    <s v="LEVIS"/>
    <s v="RM04042022-13-6"/>
    <x v="1165"/>
    <s v="PCS"/>
    <n v="30"/>
    <x v="3208"/>
    <n v="1.9750527162392326E-3"/>
    <n v="3.0392515814871737"/>
  </r>
  <r>
    <s v="Acesseries"/>
    <x v="43"/>
    <s v="CIPL-03541"/>
    <s v="LEVIS"/>
    <s v="RM04042022-13-7"/>
    <x v="1166"/>
    <s v="PCS"/>
    <n v="171"/>
    <x v="3209"/>
    <n v="1.2604245522214359E-3"/>
    <n v="11.055532598429869"/>
  </r>
  <r>
    <s v="Acesseries"/>
    <x v="43"/>
    <s v="CIPL-03541"/>
    <s v="LEVIS"/>
    <s v="RM04042022-13-8"/>
    <x v="1167"/>
    <s v="PCS"/>
    <n v="40"/>
    <x v="3210"/>
    <n v="1.6453249557261402E-3"/>
    <n v="3.3758129982290441"/>
  </r>
  <r>
    <s v="Acesseries"/>
    <x v="43"/>
    <s v="CIPL-03541"/>
    <s v="LEVIS"/>
    <s v="RM04042022-13-9"/>
    <x v="1168"/>
    <s v="PCS"/>
    <n v="40"/>
    <x v="3211"/>
    <n v="1.9783665630785608E-3"/>
    <n v="4.0591346625231397"/>
  </r>
  <r>
    <s v="Acesseries"/>
    <x v="43"/>
    <s v="CIPL-03565"/>
    <s v="LEVIS"/>
    <s v="RM03162022-38-2"/>
    <x v="1169"/>
    <s v="PCS"/>
    <n v="2400"/>
    <x v="3212"/>
    <n v="1.6900618880570633E-3"/>
    <n v="208.05614853133696"/>
  </r>
  <r>
    <s v="Acesseries"/>
    <x v="43"/>
    <s v="CIPL-03552"/>
    <s v="LEVIS"/>
    <s v="RM04252022-2-1"/>
    <x v="1151"/>
    <s v="PCS"/>
    <n v="199841"/>
    <x v="3213"/>
    <n v="4.0760311149004E-4"/>
    <n v="4178.1958134032802"/>
  </r>
  <r>
    <s v="Acesseries"/>
    <x v="43"/>
    <s v="CIPL-03552"/>
    <s v="LEVIS"/>
    <s v="RM04252022-2-2"/>
    <x v="1140"/>
    <s v="PCS"/>
    <n v="199288"/>
    <x v="3214"/>
    <n v="1.789475297825121E-4"/>
    <n v="1829.2520953152971"/>
  </r>
  <r>
    <s v="Acesseries"/>
    <x v="44"/>
    <s v="CIPL-03526"/>
    <s v="UNIQLO"/>
    <s v="RM04052022-17-2"/>
    <x v="1170"/>
    <s v="PCS"/>
    <n v="28"/>
    <x v="3215"/>
    <n v="1.2426925647478406E-3"/>
    <n v="1.7847953918129393"/>
  </r>
  <r>
    <s v="Acesseries"/>
    <x v="44"/>
    <s v="CIPL-03526"/>
    <s v="UNIQLO"/>
    <s v="RM04052022-17-2"/>
    <x v="1170"/>
    <s v="PCS"/>
    <n v="838"/>
    <x v="3216"/>
    <n v="1.2402012479115919E-3"/>
    <n v="53.309288645749916"/>
  </r>
  <r>
    <s v="Acesseries"/>
    <x v="44"/>
    <s v="CIPL-03526"/>
    <s v="UNIQLO"/>
    <s v="RM04052022-17-2"/>
    <x v="1170"/>
    <s v="PCS"/>
    <n v="1989"/>
    <x v="3217"/>
    <n v="1.2400684778841196E-3"/>
    <n v="126.51649620251152"/>
  </r>
  <r>
    <s v="Acesseries"/>
    <x v="44"/>
    <s v="CIPL-03526"/>
    <s v="UNIQLO"/>
    <s v="RM04052022-17-2"/>
    <x v="1170"/>
    <s v="PCS"/>
    <n v="27"/>
    <x v="3218"/>
    <n v="1.2371694866822947E-3"/>
    <n v="1.7134035761404218"/>
  </r>
  <r>
    <s v="Acesseries"/>
    <x v="44"/>
    <s v="CIPL-03526"/>
    <s v="UNIQLO"/>
    <s v="RM04052022-17-2"/>
    <x v="1170"/>
    <s v="PCS"/>
    <n v="27"/>
    <x v="3218"/>
    <n v="1.2371694866822947E-3"/>
    <n v="1.7134035761404218"/>
  </r>
  <r>
    <s v="Acesseries"/>
    <x v="44"/>
    <s v="CIPL-03526"/>
    <s v="UNIQLO"/>
    <s v="RM04052022-17-2"/>
    <x v="1170"/>
    <s v="PCS"/>
    <n v="385"/>
    <x v="3219"/>
    <n v="1.2399812355156636E-3"/>
    <n v="24.487392775673534"/>
  </r>
  <r>
    <s v="Acesseries"/>
    <x v="44"/>
    <s v="CIPL-03526"/>
    <s v="UNIQLO"/>
    <s v="RM04052022-17-2"/>
    <x v="1170"/>
    <s v="PCS"/>
    <n v="1095"/>
    <x v="3220"/>
    <n v="1.2401958308277993E-3"/>
    <n v="69.658014434756439"/>
  </r>
  <r>
    <s v="Acesseries"/>
    <x v="44"/>
    <s v="CIPL-03526"/>
    <s v="UNIQLO"/>
    <s v="RM04052022-17-2"/>
    <x v="1170"/>
    <s v="PCS"/>
    <n v="59"/>
    <x v="3221"/>
    <n v="1.2401650544466587E-3"/>
    <n v="3.7531697382123528"/>
  </r>
  <r>
    <s v="Acesseries"/>
    <x v="44"/>
    <s v="CIPL-03526"/>
    <s v="UNIQLO"/>
    <s v="RM04052022-17-2"/>
    <x v="1170"/>
    <s v="PCS"/>
    <n v="43"/>
    <x v="3222"/>
    <n v="1.2392245854973816E-3"/>
    <n v="2.7332866571763876"/>
  </r>
  <r>
    <s v="Acesseries"/>
    <x v="44"/>
    <s v="CIPL-03526"/>
    <s v="UNIQLO"/>
    <s v="RM04052022-17-2"/>
    <x v="1170"/>
    <s v="PCS"/>
    <n v="582"/>
    <x v="3223"/>
    <n v="1.2401303120370202E-3"/>
    <n v="37.02175584160554"/>
  </r>
  <r>
    <s v="Acesseries"/>
    <x v="44"/>
    <s v="CIPL-03526"/>
    <s v="UNIQLO"/>
    <s v="RM04052022-17-2"/>
    <x v="1170"/>
    <s v="PCS"/>
    <n v="40"/>
    <x v="3224"/>
    <n v="1.2377217944888493E-3"/>
    <n v="2.5395088717795544"/>
  </r>
  <r>
    <s v="Acesseries"/>
    <x v="44"/>
    <s v="CIPL-03526"/>
    <s v="UNIQLO"/>
    <s v="RM04052022-17-2"/>
    <x v="1170"/>
    <s v="PCS"/>
    <n v="1071"/>
    <x v="3225"/>
    <n v="1.2401398816083025E-3"/>
    <n v="68.128189813202496"/>
  </r>
  <r>
    <s v="Acesseries"/>
    <x v="44"/>
    <s v="CIPL-03526"/>
    <s v="UNIQLO"/>
    <s v="RM04052022-17-2"/>
    <x v="1170"/>
    <s v="PCS"/>
    <n v="746"/>
    <x v="3226"/>
    <n v="1.2401605370019736E-3"/>
    <n v="47.455159760603472"/>
  </r>
  <r>
    <s v="Acesseries"/>
    <x v="44"/>
    <s v="CIPL-03526"/>
    <s v="UNIQLO"/>
    <s v="RM04052022-17-2"/>
    <x v="1170"/>
    <s v="PCS"/>
    <n v="42"/>
    <x v="3227"/>
    <n v="1.2403255312911782E-3"/>
    <n v="2.6720936723142295"/>
  </r>
  <r>
    <s v="Acesseries"/>
    <x v="44"/>
    <s v="CIPL-03526"/>
    <s v="UNIQLO"/>
    <s v="RM04052022-17-2"/>
    <x v="1170"/>
    <s v="PCS"/>
    <n v="54"/>
    <x v="3228"/>
    <n v="1.240851538725992E-3"/>
    <n v="3.4370059830912041"/>
  </r>
  <r>
    <s v="Acesseries"/>
    <x v="44"/>
    <s v="CIPL-03526"/>
    <s v="UNIQLO"/>
    <s v="RM04052022-17-2"/>
    <x v="1170"/>
    <s v="PCS"/>
    <n v="16"/>
    <x v="3215"/>
    <n v="1.2426925647478406E-3"/>
    <n v="1.0198830810359654"/>
  </r>
  <r>
    <s v="Acesseries"/>
    <x v="44"/>
    <s v="CIPL-03526"/>
    <s v="UNIQLO"/>
    <s v="RM04052022-17-2"/>
    <x v="1170"/>
    <s v="PCS"/>
    <n v="1965"/>
    <x v="3229"/>
    <n v="1.2401376141312598E-3"/>
    <n v="124.99687041176792"/>
  </r>
  <r>
    <s v="Acesseries"/>
    <x v="44"/>
    <s v="CIPL-03526"/>
    <s v="UNIQLO"/>
    <s v="RM04052022-17-2"/>
    <x v="1170"/>
    <s v="PCS"/>
    <n v="1058"/>
    <x v="3230"/>
    <n v="1.2401554986421171E-3"/>
    <n v="67.302084517563358"/>
  </r>
  <r>
    <s v="Acesseries"/>
    <x v="44"/>
    <s v="CIPL-03526"/>
    <s v="UNIQLO"/>
    <s v="RM04052022-17-2"/>
    <x v="1170"/>
    <s v="PCS"/>
    <n v="710"/>
    <x v="3231"/>
    <n v="1.2400321524965495E-3"/>
    <n v="45.160422828272544"/>
  </r>
  <r>
    <s v="Acesseries"/>
    <x v="44"/>
    <s v="CIPL-03526"/>
    <s v="UNIQLO"/>
    <s v="RM04052022-17-2"/>
    <x v="1170"/>
    <s v="PCS"/>
    <n v="900"/>
    <x v="3232"/>
    <n v="1.2400414872763786E-3"/>
    <n v="57.246037338548746"/>
  </r>
  <r>
    <s v="Acesseries"/>
    <x v="44"/>
    <s v="CIPL-03526"/>
    <s v="UNIQLO"/>
    <s v="RM04052022-17-2"/>
    <x v="1170"/>
    <s v="PCS"/>
    <n v="318"/>
    <x v="3233"/>
    <n v="1.2398789212050153E-3"/>
    <n v="20.224281496943195"/>
  </r>
  <r>
    <s v="Acesseries"/>
    <x v="44"/>
    <s v="CIPL-03526"/>
    <s v="UNIQLO"/>
    <s v="RM04052022-17-2"/>
    <x v="1170"/>
    <s v="PCS"/>
    <n v="374"/>
    <x v="3234"/>
    <n v="1.2403002154253314E-3"/>
    <n v="23.793872280569072"/>
  </r>
  <r>
    <s v="Acesseries"/>
    <x v="44"/>
    <s v="CIPL-03526"/>
    <s v="UNIQLO"/>
    <s v="RM04052022-17-2"/>
    <x v="1170"/>
    <s v="PCS"/>
    <n v="390"/>
    <x v="3235"/>
    <n v="1.2398885404991788E-3"/>
    <n v="24.803556530794683"/>
  </r>
  <r>
    <s v="Acesseries"/>
    <x v="44"/>
    <s v="CIPL-03526"/>
    <s v="UNIQLO"/>
    <s v="RM04052022-17-2"/>
    <x v="1170"/>
    <s v="PCS"/>
    <n v="330"/>
    <x v="3236"/>
    <n v="1.2399812355156634E-3"/>
    <n v="20.989193807720167"/>
  </r>
  <r>
    <s v="Acesseries"/>
    <x v="44"/>
    <s v="CIPL-03526"/>
    <s v="UNIQLO"/>
    <s v="RM04052022-17-2"/>
    <x v="1170"/>
    <s v="PCS"/>
    <n v="606"/>
    <x v="3237"/>
    <n v="1.2402317873919041E-3"/>
    <n v="38.551580463159489"/>
  </r>
  <r>
    <s v="Acesseries"/>
    <x v="44"/>
    <s v="CIPL-03526"/>
    <s v="UNIQLO"/>
    <s v="RM04052022-17-2"/>
    <x v="1170"/>
    <s v="PCS"/>
    <n v="26"/>
    <x v="3238"/>
    <n v="1.2388688953178474E-3"/>
    <n v="1.6522105912782643"/>
  </r>
  <r>
    <s v="Acesseries"/>
    <x v="44"/>
    <s v="CIPL-03526"/>
    <s v="UNIQLO"/>
    <s v="RM04052022-17-2"/>
    <x v="1170"/>
    <s v="PCS"/>
    <n v="42"/>
    <x v="3227"/>
    <n v="1.2403255312911782E-3"/>
    <n v="2.6720936723142295"/>
  </r>
  <r>
    <s v="Acesseries"/>
    <x v="44"/>
    <s v="CIPL-03526"/>
    <s v="UNIQLO"/>
    <s v="RM04052022-8-2"/>
    <x v="1171"/>
    <s v="PCS"/>
    <n v="208"/>
    <x v="3239"/>
    <n v="1.2398248126753457E-3"/>
    <n v="13.227883561036474"/>
  </r>
  <r>
    <s v="Acesseries"/>
    <x v="44"/>
    <s v="CIPL-03526"/>
    <s v="UNIQLO"/>
    <s v="RM04052022-8-2"/>
    <x v="1171"/>
    <s v="PCS"/>
    <n v="404"/>
    <x v="3240"/>
    <n v="1.2402317873919043E-3"/>
    <n v="25.701053642106331"/>
  </r>
  <r>
    <s v="Acesseries"/>
    <x v="44"/>
    <s v="CIPL-03526"/>
    <s v="UNIQLO"/>
    <s v="RM04052022-8-2"/>
    <x v="1171"/>
    <s v="PCS"/>
    <n v="1322"/>
    <x v="3241"/>
    <n v="1.2400605381356665E-3"/>
    <n v="84.089360031415339"/>
  </r>
  <r>
    <s v="Acesseries"/>
    <x v="44"/>
    <s v="CIPL-03526"/>
    <s v="UNIQLO"/>
    <s v="RM04052022-8-2"/>
    <x v="1171"/>
    <s v="PCS"/>
    <n v="820"/>
    <x v="3242"/>
    <n v="1.2400253221698453E-3"/>
    <n v="52.15682076417928"/>
  </r>
  <r>
    <s v="Acesseries"/>
    <x v="44"/>
    <s v="CIPL-03526"/>
    <s v="UNIQLO"/>
    <s v="RM04052022-8-2"/>
    <x v="1171"/>
    <s v="PCS"/>
    <n v="257"/>
    <x v="3243"/>
    <n v="1.2401781673405689E-3"/>
    <n v="16.348725789006529"/>
  </r>
  <r>
    <s v="Acesseries"/>
    <x v="44"/>
    <s v="CIPL-03526"/>
    <s v="UNIQLO"/>
    <s v="RM04052022-8-2"/>
    <x v="1171"/>
    <s v="PCS"/>
    <n v="404"/>
    <x v="3240"/>
    <n v="1.2402317873919043E-3"/>
    <n v="25.701053642106331"/>
  </r>
  <r>
    <s v="Acesseries"/>
    <x v="44"/>
    <s v="CIPL-03526"/>
    <s v="UNIQLO"/>
    <s v="RM04052022-8-2"/>
    <x v="1171"/>
    <s v="PCS"/>
    <n v="392"/>
    <x v="3244"/>
    <n v="1.240156457472845E-3"/>
    <n v="24.936141331329353"/>
  </r>
  <r>
    <s v="Acesseries"/>
    <x v="44"/>
    <s v="CIPL-03526"/>
    <s v="UNIQLO"/>
    <s v="RM04052022-8-2"/>
    <x v="1171"/>
    <s v="PCS"/>
    <n v="930"/>
    <x v="3245"/>
    <n v="1.2400201076193506E-3"/>
    <n v="59.153218700085993"/>
  </r>
  <r>
    <s v="Acesseries"/>
    <x v="44"/>
    <s v="CIPL-03526"/>
    <s v="UNIQLO"/>
    <s v="RM04052022-8-2"/>
    <x v="1171"/>
    <s v="PCS"/>
    <n v="1114"/>
    <x v="3246"/>
    <n v="1.2401045515070732E-3"/>
    <n v="70.861476470378875"/>
  </r>
  <r>
    <s v="Acesseries"/>
    <x v="44"/>
    <s v="CIPL-03526"/>
    <s v="UNIQLO"/>
    <s v="RM04052022-8-2"/>
    <x v="1171"/>
    <s v="PCS"/>
    <n v="171"/>
    <x v="3247"/>
    <n v="1.2406577465131658E-3"/>
    <n v="10.882152474653751"/>
  </r>
  <r>
    <s v="Acesseries"/>
    <x v="44"/>
    <s v="CIPL-03526"/>
    <s v="UNIQLO"/>
    <s v="RM04052022-8-2"/>
    <x v="1171"/>
    <s v="PCS"/>
    <n v="208"/>
    <x v="3239"/>
    <n v="1.2398248126753457E-3"/>
    <n v="13.227883561036474"/>
  </r>
  <r>
    <s v="Acesseries"/>
    <x v="44"/>
    <s v="CIPL-03526"/>
    <s v="UNIQLO"/>
    <s v="RM04052022-8-2"/>
    <x v="1171"/>
    <s v="PCS"/>
    <n v="98"/>
    <x v="3248"/>
    <n v="1.2396492360178459E-3"/>
    <n v="6.2314856251297499"/>
  </r>
  <r>
    <s v="Acesseries"/>
    <x v="44"/>
    <s v="CIPL-03526"/>
    <s v="UNIQLO"/>
    <s v="RM04052022-8-2"/>
    <x v="1171"/>
    <s v="PCS"/>
    <n v="17"/>
    <x v="3249"/>
    <n v="1.2397685822425515E-3"/>
    <n v="1.0810760658981236"/>
  </r>
  <r>
    <s v="Acesseries"/>
    <x v="44"/>
    <s v="CIPL-03526"/>
    <s v="UNIQLO"/>
    <s v="RM04072022-10-2"/>
    <x v="1172"/>
    <s v="PCS"/>
    <n v="172"/>
    <x v="3250"/>
    <n v="1.240380578580868E-3"/>
    <n v="10.943345459515909"/>
  </r>
  <r>
    <s v="Acesseries"/>
    <x v="44"/>
    <s v="CIPL-03526"/>
    <s v="UNIQLO"/>
    <s v="RM04072022-10-2"/>
    <x v="1172"/>
    <s v="PCS"/>
    <n v="151"/>
    <x v="3251"/>
    <n v="1.2403882341642022E-3"/>
    <n v="9.607298623358794"/>
  </r>
  <r>
    <s v="Acesseries"/>
    <x v="44"/>
    <s v="CIPL-03526"/>
    <s v="UNIQLO"/>
    <s v="RM04072022-10-2"/>
    <x v="1172"/>
    <s v="PCS"/>
    <n v="114"/>
    <x v="3252"/>
    <n v="1.2400763698746872E-3"/>
    <n v="7.2513687061657146"/>
  </r>
  <r>
    <s v="Acesseries"/>
    <x v="44"/>
    <s v="CIPL-03526"/>
    <s v="UNIQLO"/>
    <s v="RM04072022-10-2"/>
    <x v="1172"/>
    <s v="PCS"/>
    <n v="90"/>
    <x v="3253"/>
    <n v="1.2393787179085132E-3"/>
    <n v="5.7215440846117662"/>
  </r>
  <r>
    <s v="Acesseries"/>
    <x v="44"/>
    <s v="CIPL-03526"/>
    <s v="UNIQLO"/>
    <s v="RM04072022-10-2"/>
    <x v="1172"/>
    <s v="PCS"/>
    <n v="147"/>
    <x v="3254"/>
    <n v="1.240325531291178E-3"/>
    <n v="9.3523278530998013"/>
  </r>
  <r>
    <s v="Acesseries"/>
    <x v="44"/>
    <s v="CIPL-03526"/>
    <s v="UNIQLO"/>
    <s v="RM04072022-10-2"/>
    <x v="1172"/>
    <s v="PCS"/>
    <n v="73"/>
    <x v="3255"/>
    <n v="1.2392879275841479E-3"/>
    <n v="4.6404680187136425"/>
  </r>
  <r>
    <s v="Acesseries"/>
    <x v="44"/>
    <s v="CIPL-03526"/>
    <s v="UNIQLO"/>
    <s v="RM04072022-10-2"/>
    <x v="1172"/>
    <s v="PCS"/>
    <n v="53"/>
    <x v="3256"/>
    <n v="1.2417546835668989E-3"/>
    <n v="3.3758129982290459"/>
  </r>
  <r>
    <s v="Acesseries"/>
    <x v="44"/>
    <s v="CIPL-03526"/>
    <s v="UNIQLO"/>
    <s v="RM04072022-10-2"/>
    <x v="1172"/>
    <s v="PCS"/>
    <n v="53"/>
    <x v="3256"/>
    <n v="1.2417546835668989E-3"/>
    <n v="3.3758129982290459"/>
  </r>
  <r>
    <s v="Acesseries"/>
    <x v="44"/>
    <s v="CIPL-03526"/>
    <s v="UNIQLO"/>
    <s v="RM04072022-10-2"/>
    <x v="1172"/>
    <s v="PCS"/>
    <n v="172"/>
    <x v="3250"/>
    <n v="1.240380578580868E-3"/>
    <n v="10.943345459515909"/>
  </r>
  <r>
    <s v="Acesseries"/>
    <x v="44"/>
    <s v="CIPL-03526"/>
    <s v="UNIQLO"/>
    <s v="RM04072022-10-2"/>
    <x v="1172"/>
    <s v="PCS"/>
    <n v="147"/>
    <x v="3254"/>
    <n v="1.240325531291178E-3"/>
    <n v="9.3523278530998013"/>
  </r>
  <r>
    <s v="Acesseries"/>
    <x v="44"/>
    <s v="CIPL-03526"/>
    <s v="UNIQLO"/>
    <s v="RM04072022-10-2"/>
    <x v="1172"/>
    <s v="PCS"/>
    <n v="85"/>
    <x v="3257"/>
    <n v="1.2397685822425515E-3"/>
    <n v="5.4053803294906162"/>
  </r>
  <r>
    <s v="Acesseries"/>
    <x v="44"/>
    <s v="CIPL-03526"/>
    <s v="UNIQLO"/>
    <s v="RM04072022-10-2"/>
    <x v="1172"/>
    <s v="PCS"/>
    <n v="73"/>
    <x v="3255"/>
    <n v="1.2392879275841479E-3"/>
    <n v="4.6404680187136425"/>
  </r>
  <r>
    <s v="Acesseries"/>
    <x v="44"/>
    <s v="CIPL-03526"/>
    <s v="UNIQLO"/>
    <s v="RM04072022-10-2"/>
    <x v="1172"/>
    <s v="PCS"/>
    <n v="114"/>
    <x v="3252"/>
    <n v="1.2400763698746872E-3"/>
    <n v="7.2513687061657146"/>
  </r>
  <r>
    <s v="Acesseries"/>
    <x v="44"/>
    <s v="CIPL-03526"/>
    <s v="UNIQLO"/>
    <s v="RM04072022-10-2"/>
    <x v="1172"/>
    <s v="PCS"/>
    <n v="53"/>
    <x v="3256"/>
    <n v="1.2417546835668989E-3"/>
    <n v="3.3758129982290459"/>
  </r>
  <r>
    <s v="Acesseries"/>
    <x v="44"/>
    <s v="CIPL-03526"/>
    <s v="UNIQLO"/>
    <s v="RM04072022-10-2"/>
    <x v="1172"/>
    <s v="PCS"/>
    <n v="65"/>
    <x v="3258"/>
    <n v="1.2388688953178472E-3"/>
    <n v="4.1305264781956597"/>
  </r>
  <r>
    <s v="Acesseries"/>
    <x v="44"/>
    <s v="CIPL-03526"/>
    <s v="UNIQLO"/>
    <s v="RM04072022-10-2"/>
    <x v="1172"/>
    <s v="PCS"/>
    <n v="114"/>
    <x v="3252"/>
    <n v="1.2400763698746872E-3"/>
    <n v="7.2513687061657146"/>
  </r>
  <r>
    <s v="Acesseries"/>
    <x v="44"/>
    <s v="CIPL-03526"/>
    <s v="UNIQLO"/>
    <s v="RM04072022-10-2"/>
    <x v="1172"/>
    <s v="PCS"/>
    <n v="65"/>
    <x v="3258"/>
    <n v="1.2388688953178472E-3"/>
    <n v="4.1305264781956597"/>
  </r>
  <r>
    <s v="Acesseries"/>
    <x v="44"/>
    <s v="CIPL-03526"/>
    <s v="UNIQLO"/>
    <s v="RM04072022-10-2"/>
    <x v="1172"/>
    <s v="PCS"/>
    <n v="85"/>
    <x v="3257"/>
    <n v="1.2397685822425515E-3"/>
    <n v="5.4053803294906162"/>
  </r>
  <r>
    <s v="Acesseries"/>
    <x v="44"/>
    <s v="CIPL-03526"/>
    <s v="UNIQLO"/>
    <s v="RM04072022-10-2"/>
    <x v="1172"/>
    <s v="PCS"/>
    <n v="53"/>
    <x v="3256"/>
    <n v="1.2417546835668989E-3"/>
    <n v="3.3758129982290459"/>
  </r>
  <r>
    <s v="Acesseries"/>
    <x v="44"/>
    <s v="CIPL-03526"/>
    <s v="UNIQLO"/>
    <s v="RM04072022-10-2"/>
    <x v="1172"/>
    <s v="PCS"/>
    <n v="151"/>
    <x v="3251"/>
    <n v="1.2403882341642022E-3"/>
    <n v="9.607298623358794"/>
  </r>
  <r>
    <s v="Acesseries"/>
    <x v="44"/>
    <s v="CIPL-03526"/>
    <s v="UNIQLO"/>
    <s v="RM04072022-14-2"/>
    <x v="1173"/>
    <s v="PCS"/>
    <n v="661"/>
    <x v="3259"/>
    <n v="1.2366013031596666E-3"/>
    <n v="41.927393461388533"/>
  </r>
  <r>
    <s v="Acesseries"/>
    <x v="44"/>
    <s v="CIPL-03526"/>
    <s v="UNIQLO"/>
    <s v="RM04072022-14-2"/>
    <x v="1173"/>
    <s v="PCS"/>
    <n v="73"/>
    <x v="3260"/>
    <n v="1.2365642178531937E-3"/>
    <n v="4.6302691879032833"/>
  </r>
  <r>
    <s v="Acesseries"/>
    <x v="44"/>
    <s v="CIPL-03526"/>
    <s v="UNIQLO"/>
    <s v="RM04072022-14-2"/>
    <x v="1173"/>
    <s v="PCS"/>
    <n v="921"/>
    <x v="3261"/>
    <n v="1.2368096770363308E-3"/>
    <n v="58.429101712550462"/>
  </r>
  <r>
    <s v="Acesseries"/>
    <x v="44"/>
    <s v="CIPL-03526"/>
    <s v="UNIQLO"/>
    <s v="RM04072022-14-2"/>
    <x v="1173"/>
    <s v="PCS"/>
    <n v="286"/>
    <x v="3262"/>
    <n v="1.2367832574469418E-3"/>
    <n v="18.143720011629824"/>
  </r>
  <r>
    <s v="Acesseries"/>
    <x v="44"/>
    <s v="CIPL-03526"/>
    <s v="UNIQLO"/>
    <s v="RM04072022-14-2"/>
    <x v="1173"/>
    <s v="PCS"/>
    <n v="255"/>
    <x v="3263"/>
    <n v="1.2366496675702433E-3"/>
    <n v="16.175345665230413"/>
  </r>
  <r>
    <s v="Acesseries"/>
    <x v="44"/>
    <s v="CIPL-03526"/>
    <s v="UNIQLO"/>
    <s v="RM04072022-14-2"/>
    <x v="1173"/>
    <s v="PCS"/>
    <n v="328"/>
    <x v="3264"/>
    <n v="1.236630649797851E-3"/>
    <n v="20.805614853133694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652"/>
    <x v="3266"/>
    <n v="1.2365934601355811E-3"/>
    <n v="41.35625893600839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750"/>
    <x v="3267"/>
    <n v="1.236727640437051E-3"/>
    <n v="47.57754573032778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73"/>
    <x v="3260"/>
    <n v="1.2365642178531937E-3"/>
    <n v="4.6302691879032833"/>
  </r>
  <r>
    <s v="Acesseries"/>
    <x v="44"/>
    <s v="CIPL-03526"/>
    <s v="UNIQLO"/>
    <s v="RM04072022-14-2"/>
    <x v="1173"/>
    <s v="PCS"/>
    <n v="774"/>
    <x v="3268"/>
    <n v="1.2366557119785229E-3"/>
    <n v="49.097171521071381"/>
  </r>
  <r>
    <s v="Acesseries"/>
    <x v="44"/>
    <s v="CIPL-03526"/>
    <s v="UNIQLO"/>
    <s v="RM04072022-14-2"/>
    <x v="1173"/>
    <s v="PCS"/>
    <n v="529"/>
    <x v="3269"/>
    <n v="1.2365848130118399E-3"/>
    <n v="33.554153366083263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1442"/>
    <x v="3270"/>
    <n v="1.2366945479304722E-3"/>
    <n v="91.473313538115747"/>
  </r>
  <r>
    <s v="Acesseries"/>
    <x v="44"/>
    <s v="CIPL-03526"/>
    <s v="UNIQLO"/>
    <s v="RM04072022-14-2"/>
    <x v="1173"/>
    <s v="PCS"/>
    <n v="1049"/>
    <x v="3271"/>
    <n v="1.2367693399397003E-3"/>
    <n v="66.547371037596747"/>
  </r>
  <r>
    <s v="Acesseries"/>
    <x v="44"/>
    <s v="CIPL-03526"/>
    <s v="UNIQLO"/>
    <s v="RM04072022-14-2"/>
    <x v="1173"/>
    <s v="PCS"/>
    <n v="554"/>
    <x v="3272"/>
    <n v="1.2367707084826164E-3"/>
    <n v="35.145170972499372"/>
  </r>
  <r>
    <s v="Acesseries"/>
    <x v="44"/>
    <s v="CIPL-03526"/>
    <s v="UNIQLO"/>
    <s v="RM04072022-14-2"/>
    <x v="1173"/>
    <s v="PCS"/>
    <n v="1061"/>
    <x v="3273"/>
    <n v="1.2366489326704616E-3"/>
    <n v="67.302084517563358"/>
  </r>
  <r>
    <s v="Acesseries"/>
    <x v="44"/>
    <s v="CIPL-03526"/>
    <s v="UNIQLO"/>
    <s v="RM04072022-14-2"/>
    <x v="1173"/>
    <s v="PCS"/>
    <n v="1244"/>
    <x v="3274"/>
    <n v="1.236778786626211E-3"/>
    <n v="78.918552810563014"/>
  </r>
  <r>
    <s v="Acesseries"/>
    <x v="44"/>
    <s v="CIPL-03526"/>
    <s v="UNIQLO"/>
    <s v="RM04072022-14-2"/>
    <x v="1173"/>
    <s v="PCS"/>
    <n v="828"/>
    <x v="3275"/>
    <n v="1.236689219024421E-3"/>
    <n v="52.523978673352218"/>
  </r>
  <r>
    <s v="Acesseries"/>
    <x v="44"/>
    <s v="CIPL-03526"/>
    <s v="UNIQLO"/>
    <s v="RM04072022-14-2"/>
    <x v="1173"/>
    <s v="PCS"/>
    <n v="73"/>
    <x v="3260"/>
    <n v="1.2365642178531937E-3"/>
    <n v="4.6302691879032833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49"/>
    <x v="3276"/>
    <n v="1.2660247516778E-3"/>
    <n v="3.1820352128322118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49"/>
    <x v="3265"/>
    <n v="1.2376203501978493E-3"/>
    <n v="3.1106433971596945"/>
  </r>
  <r>
    <s v="Acesseries"/>
    <x v="44"/>
    <s v="CIPL-03526"/>
    <s v="UNIQLO"/>
    <s v="RM04072022-14-2"/>
    <x v="1173"/>
    <s v="PCS"/>
    <n v="872"/>
    <x v="3277"/>
    <n v="1.2367641231545482E-3"/>
    <n v="55.318458315390764"/>
  </r>
  <r>
    <s v="Acesseries"/>
    <x v="44"/>
    <s v="CIPL-03526"/>
    <s v="UNIQLO"/>
    <s v="RM04072022-14-2"/>
    <x v="1173"/>
    <s v="PCS"/>
    <n v="676"/>
    <x v="3278"/>
    <n v="1.2368099963940046E-3"/>
    <n v="42.886083557562344"/>
  </r>
  <r>
    <s v="Acesseries"/>
    <x v="44"/>
    <s v="CIPL-03526"/>
    <s v="UNIQLO"/>
    <s v="RM04072022-14-2"/>
    <x v="1173"/>
    <s v="PCS"/>
    <n v="661"/>
    <x v="3259"/>
    <n v="1.2366013031596666E-3"/>
    <n v="41.927393461388533"/>
  </r>
  <r>
    <s v="Acesseries"/>
    <x v="44"/>
    <s v="CIPL-03526"/>
    <s v="UNIQLO"/>
    <s v="RM04072022-14-2"/>
    <x v="1173"/>
    <s v="PCS"/>
    <n v="377"/>
    <x v="3279"/>
    <n v="1.236759284597851E-3"/>
    <n v="23.916258250293389"/>
  </r>
  <r>
    <s v="Acesseries"/>
    <x v="44"/>
    <s v="CIPL-03526"/>
    <s v="UNIQLO"/>
    <s v="RM04072022-14-2"/>
    <x v="1173"/>
    <s v="PCS"/>
    <n v="304"/>
    <x v="3280"/>
    <n v="1.2368061262832456E-3"/>
    <n v="19.285989062390104"/>
  </r>
  <r>
    <s v="Acesseries"/>
    <x v="44"/>
    <s v="CIPL-03526"/>
    <s v="UNIQLO"/>
    <s v="RM04072022-7-2"/>
    <x v="1174"/>
    <s v="PCS"/>
    <n v="146"/>
    <x v="3281"/>
    <n v="1.240649782449625E-3"/>
    <n v="9.2911348682376449"/>
  </r>
  <r>
    <s v="Acesseries"/>
    <x v="44"/>
    <s v="CIPL-03526"/>
    <s v="UNIQLO"/>
    <s v="RM04072022-7-2"/>
    <x v="1174"/>
    <s v="PCS"/>
    <n v="318"/>
    <x v="3233"/>
    <n v="1.2398789212050153E-3"/>
    <n v="20.224281496943195"/>
  </r>
  <r>
    <s v="Acesseries"/>
    <x v="44"/>
    <s v="CIPL-03526"/>
    <s v="UNIQLO"/>
    <s v="RM04072022-7-2"/>
    <x v="1174"/>
    <s v="PCS"/>
    <n v="122"/>
    <x v="3282"/>
    <n v="1.2402479236368613E-3"/>
    <n v="7.7613102466836983"/>
  </r>
  <r>
    <s v="Acesseries"/>
    <x v="44"/>
    <s v="CIPL-03526"/>
    <s v="UNIQLO"/>
    <s v="RM04072022-7-2"/>
    <x v="1174"/>
    <s v="PCS"/>
    <n v="9547"/>
    <x v="3283"/>
    <n v="1.2400944560652842E-3"/>
    <n v="607.27918177205527"/>
  </r>
  <r>
    <s v="Acesseries"/>
    <x v="44"/>
    <s v="CIPL-03526"/>
    <s v="UNIQLO"/>
    <s v="RM04072022-7-2"/>
    <x v="1174"/>
    <s v="PCS"/>
    <n v="6848"/>
    <x v="3284"/>
    <n v="1.2401084610501173E-3"/>
    <n v="435.6022627412712"/>
  </r>
  <r>
    <s v="Acesseries"/>
    <x v="44"/>
    <s v="CIPL-03526"/>
    <s v="UNIQLO"/>
    <s v="RM04072022-7-2"/>
    <x v="1174"/>
    <s v="PCS"/>
    <n v="15362"/>
    <x v="3285"/>
    <n v="1.240097487448198E-3"/>
    <n v="977.17037760217931"/>
  </r>
  <r>
    <s v="Acesseries"/>
    <x v="44"/>
    <s v="CIPL-03526"/>
    <s v="UNIQLO"/>
    <s v="RM04072022-7-2"/>
    <x v="1174"/>
    <s v="PCS"/>
    <n v="122"/>
    <x v="3282"/>
    <n v="1.2402479236368613E-3"/>
    <n v="7.7613102466836983"/>
  </r>
  <r>
    <s v="Acesseries"/>
    <x v="44"/>
    <s v="CIPL-03526"/>
    <s v="UNIQLO"/>
    <s v="RM04072022-7-2"/>
    <x v="1174"/>
    <s v="PCS"/>
    <n v="196"/>
    <x v="3248"/>
    <n v="1.2396492360178459E-3"/>
    <n v="12.4629712502595"/>
  </r>
  <r>
    <s v="Acesseries"/>
    <x v="44"/>
    <s v="CIPL-03526"/>
    <s v="UNIQLO"/>
    <s v="RM04072022-7-2"/>
    <x v="1174"/>
    <s v="PCS"/>
    <n v="612"/>
    <x v="3286"/>
    <n v="1.2400934691875838E-3"/>
    <n v="38.928937203142809"/>
  </r>
  <r>
    <s v="Acesseries"/>
    <x v="44"/>
    <s v="CIPL-03526"/>
    <s v="UNIQLO"/>
    <s v="RM04072022-7-2"/>
    <x v="1174"/>
    <s v="PCS"/>
    <n v="73"/>
    <x v="3255"/>
    <n v="1.2392879275841479E-3"/>
    <n v="4.6404680187136425"/>
  </r>
  <r>
    <s v="Acesseries"/>
    <x v="44"/>
    <s v="CIPL-03526"/>
    <s v="UNIQLO"/>
    <s v="RM04072022-7-2"/>
    <x v="1174"/>
    <s v="PCS"/>
    <n v="21880"/>
    <x v="3287"/>
    <n v="1.2401026753075983E-3"/>
    <n v="1391.7834465357303"/>
  </r>
  <r>
    <s v="Acesseries"/>
    <x v="44"/>
    <s v="CIPL-03526"/>
    <s v="UNIQLO"/>
    <s v="RM04072022-7-2"/>
    <x v="1174"/>
    <s v="PCS"/>
    <n v="3158.04"/>
    <x v="3288"/>
    <n v="1.2401269368513745E-3"/>
    <n v="200.88637047165412"/>
  </r>
  <r>
    <s v="Acesseries"/>
    <x v="44"/>
    <s v="CIPL-03526"/>
    <s v="UNIQLO"/>
    <s v="RM04072022-7-2"/>
    <x v="1174"/>
    <s v="PCS"/>
    <n v="12111"/>
    <x v="3289"/>
    <n v="1.240102724079503E-3"/>
    <n v="770.37888409132677"/>
  </r>
  <r>
    <s v="Acesseries"/>
    <x v="44"/>
    <s v="CIPL-03526"/>
    <s v="UNIQLO"/>
    <s v="RM04072022-7-2"/>
    <x v="1174"/>
    <s v="PCS"/>
    <n v="21176"/>
    <x v="3290"/>
    <n v="1.2401010789309128E-3"/>
    <n v="1347.0003804474409"/>
  </r>
  <r>
    <s v="Acesseries"/>
    <x v="44"/>
    <s v="CIPL-03526"/>
    <s v="UNIQLO"/>
    <s v="RM04072022-7-2"/>
    <x v="1174"/>
    <s v="PCS"/>
    <n v="4237"/>
    <x v="3291"/>
    <n v="1.2400998335058365E-3"/>
    <n v="269.51430299456422"/>
  </r>
  <r>
    <s v="Acesseries"/>
    <x v="44"/>
    <s v="CIPL-03526"/>
    <s v="UNIQLO"/>
    <s v="RM04072022-7-2"/>
    <x v="1174"/>
    <s v="PCS"/>
    <n v="391"/>
    <x v="3292"/>
    <n v="1.2402771009391237E-3"/>
    <n v="24.874948346467203"/>
  </r>
  <r>
    <s v="Acesseries"/>
    <x v="44"/>
    <s v="CIPL-03526"/>
    <s v="UNIQLO"/>
    <s v="RM04072022-7-2"/>
    <x v="1174"/>
    <s v="PCS"/>
    <n v="171"/>
    <x v="3247"/>
    <n v="1.2406577465131658E-3"/>
    <n v="10.882152474653751"/>
  </r>
  <r>
    <s v="Acesseries"/>
    <x v="44"/>
    <s v="CIPL-03526"/>
    <s v="UNIQLO"/>
    <s v="RM04072022-7-2"/>
    <x v="1174"/>
    <s v="PCS"/>
    <n v="98"/>
    <x v="3248"/>
    <n v="1.2396492360178459E-3"/>
    <n v="6.2314856251297499"/>
  </r>
  <r>
    <s v="Acesseries"/>
    <x v="44"/>
    <s v="CIPL-03526"/>
    <s v="UNIQLO"/>
    <s v="RM04072022-7-2"/>
    <x v="1174"/>
    <s v="PCS"/>
    <n v="685"/>
    <x v="3293"/>
    <n v="1.2400076231480935E-3"/>
    <n v="43.569405221856442"/>
  </r>
  <r>
    <s v="Acesseries"/>
    <x v="44"/>
    <s v="CIPL-03526"/>
    <s v="UNIQLO"/>
    <s v="RM04072022-7-2"/>
    <x v="1174"/>
    <s v="PCS"/>
    <n v="318"/>
    <x v="3233"/>
    <n v="1.2398789212050153E-3"/>
    <n v="20.224281496943195"/>
  </r>
  <r>
    <s v="Acesseries"/>
    <x v="44"/>
    <s v="CIPL-03526"/>
    <s v="UNIQLO"/>
    <s v="RM04072022-7-2"/>
    <x v="1174"/>
    <s v="PCS"/>
    <n v="465"/>
    <x v="3245"/>
    <n v="1.2400201076193506E-3"/>
    <n v="29.576609350042997"/>
  </r>
  <r>
    <s v="Acesseries"/>
    <x v="44"/>
    <s v="CIPL-03526"/>
    <s v="UNIQLO"/>
    <s v="RM04072022-7-2"/>
    <x v="1174"/>
    <s v="PCS"/>
    <n v="1885"/>
    <x v="3294"/>
    <n v="1.240134661749845E-3"/>
    <n v="119.90765383739844"/>
  </r>
  <r>
    <s v="Acesseries"/>
    <x v="44"/>
    <s v="CIPL-03526"/>
    <s v="UNIQLO"/>
    <s v="RM04072022-7-2"/>
    <x v="1174"/>
    <s v="PCS"/>
    <n v="3310"/>
    <x v="3295"/>
    <n v="1.2400795314394886E-3"/>
    <n v="210.54466324906468"/>
  </r>
  <r>
    <s v="Acesseries"/>
    <x v="44"/>
    <s v="CIPL-03526"/>
    <s v="UNIQLO"/>
    <s v="RM04072022-7-2"/>
    <x v="1174"/>
    <s v="PCS"/>
    <n v="5912"/>
    <x v="3296"/>
    <n v="1.2401029212434948E-3"/>
    <n v="376.06148847039157"/>
  </r>
  <r>
    <s v="Acesseries"/>
    <x v="44"/>
    <s v="CIPL-03526"/>
    <s v="UNIQLO"/>
    <s v="RM04072022-7-2"/>
    <x v="1174"/>
    <s v="PCS"/>
    <n v="220"/>
    <x v="3297"/>
    <n v="1.2399812355156634E-3"/>
    <n v="13.992795871813444"/>
  </r>
  <r>
    <s v="Acesseries"/>
    <x v="44"/>
    <s v="CIPL-03526"/>
    <s v="UNIQLO"/>
    <s v="RM04072022-7-2"/>
    <x v="1174"/>
    <s v="PCS"/>
    <n v="9998"/>
    <x v="3298"/>
    <n v="1.2400973036204217E-3"/>
    <n v="635.96849284159703"/>
  </r>
  <r>
    <s v="Acesseries"/>
    <x v="44"/>
    <s v="CIPL-03526"/>
    <s v="UNIQLO"/>
    <s v="RM04072022-7-2"/>
    <x v="1174"/>
    <s v="PCS"/>
    <n v="2424"/>
    <x v="3299"/>
    <n v="1.2400677355681752E-3"/>
    <n v="154.18592419101725"/>
  </r>
  <r>
    <s v="Acesseries"/>
    <x v="44"/>
    <s v="CIPL-03526"/>
    <s v="UNIQLO"/>
    <s v="RM04072022-7-2"/>
    <x v="1174"/>
    <s v="PCS"/>
    <n v="171"/>
    <x v="3247"/>
    <n v="1.2406577465131658E-3"/>
    <n v="10.882152474653751"/>
  </r>
  <r>
    <s v="Acesseries"/>
    <x v="44"/>
    <s v="CIPL-03526"/>
    <s v="UNIQLO"/>
    <s v="RM04072022-7-2"/>
    <x v="1174"/>
    <s v="PCS"/>
    <n v="16959"/>
    <x v="3300"/>
    <n v="1.2401044462628536E-3"/>
    <n v="1078.7609313041717"/>
  </r>
  <r>
    <s v="Acesseries"/>
    <x v="44"/>
    <s v="CIPL-03526"/>
    <s v="UNIQLO"/>
    <s v="RM04072022-7-2"/>
    <x v="1174"/>
    <s v="PCS"/>
    <n v="441"/>
    <x v="3227"/>
    <n v="1.2403255312911782E-3"/>
    <n v="28.056983559299411"/>
  </r>
  <r>
    <s v="Acesseries"/>
    <x v="44"/>
    <s v="CIPL-03526"/>
    <s v="UNIQLO"/>
    <s v="RM04072022-7-2"/>
    <x v="1174"/>
    <s v="PCS"/>
    <n v="6701"/>
    <x v="3301"/>
    <n v="1.2401036991749588E-3"/>
    <n v="426.24993488817137"/>
  </r>
  <r>
    <s v="Acesseries"/>
    <x v="44"/>
    <s v="CIPL-03526"/>
    <s v="UNIQLO"/>
    <s v="RM04072022-7-2"/>
    <x v="1174"/>
    <s v="PCS"/>
    <n v="49"/>
    <x v="3302"/>
    <n v="1.2416781218378423E-3"/>
    <n v="3.1208422279700541"/>
  </r>
  <r>
    <s v="Acesseries"/>
    <x v="44"/>
    <s v="CIPL-03526"/>
    <s v="UNIQLO"/>
    <s v="RM04072022-7-2"/>
    <x v="1174"/>
    <s v="PCS"/>
    <n v="9091"/>
    <x v="3303"/>
    <n v="1.2400953632595326E-3"/>
    <n v="578.27370694739238"/>
  </r>
  <r>
    <s v="Acesseries"/>
    <x v="44"/>
    <s v="CIPL-03526"/>
    <s v="UNIQLO"/>
    <s v="RM04072022-7-2"/>
    <x v="1174"/>
    <s v="PCS"/>
    <n v="7520"/>
    <x v="3304"/>
    <n v="1.2401014185490047E-3"/>
    <n v="478.34556266748854"/>
  </r>
  <r>
    <s v="Acesseries"/>
    <x v="44"/>
    <s v="CIPL-03526"/>
    <s v="UNIQLO"/>
    <s v="RM04072022-7-2"/>
    <x v="1174"/>
    <s v="PCS"/>
    <n v="48"/>
    <x v="3305"/>
    <n v="1.2385502561986811E-3"/>
    <n v="3.0494504122975368"/>
  </r>
  <r>
    <s v="Acesseries"/>
    <x v="44"/>
    <s v="CIPL-03526"/>
    <s v="UNIQLO"/>
    <s v="RM04072022-7-2"/>
    <x v="1174"/>
    <s v="PCS"/>
    <n v="49"/>
    <x v="3302"/>
    <n v="1.2416781218378423E-3"/>
    <n v="3.1208422279700541"/>
  </r>
  <r>
    <s v="Acesseries"/>
    <x v="44"/>
    <s v="CIPL-03526"/>
    <s v="UNIQLO"/>
    <s v="RM04072022-7-2"/>
    <x v="1174"/>
    <s v="PCS"/>
    <n v="3319"/>
    <x v="3306"/>
    <n v="1.2400716403871191E-3"/>
    <n v="211.11579777444487"/>
  </r>
  <r>
    <s v="Acesseries"/>
    <x v="44"/>
    <s v="CIPL-03526"/>
    <s v="UNIQLO"/>
    <s v="RM04072022-7-2"/>
    <x v="1174"/>
    <s v="PCS"/>
    <n v="24"/>
    <x v="3215"/>
    <n v="1.2426925647478406E-3"/>
    <n v="1.5298246215539479"/>
  </r>
  <r>
    <s v="Acesseries"/>
    <x v="44"/>
    <s v="CIPL-03526"/>
    <s v="UNIQLO"/>
    <s v="RM04072022-7-2"/>
    <x v="1174"/>
    <s v="PCS"/>
    <n v="1909"/>
    <x v="3307"/>
    <n v="1.2400626653441837E-3"/>
    <n v="121.42727962814205"/>
  </r>
  <r>
    <s v="Acesseries"/>
    <x v="44"/>
    <s v="CIPL-03526"/>
    <s v="UNIQLO"/>
    <s v="RM04072022-7-2"/>
    <x v="1174"/>
    <s v="PCS"/>
    <n v="6835"/>
    <x v="3308"/>
    <n v="1.2401108186733097E-3"/>
    <n v="434.77615744563207"/>
  </r>
  <r>
    <s v="Acesseries"/>
    <x v="44"/>
    <s v="CIPL-03526"/>
    <s v="UNIQLO"/>
    <s v="RM04182022-56-2"/>
    <x v="1175"/>
    <s v="PCS"/>
    <n v="28"/>
    <x v="3215"/>
    <n v="1.2426925647478406E-3"/>
    <n v="1.7847953918129393"/>
  </r>
  <r>
    <s v="Acesseries"/>
    <x v="44"/>
    <s v="CIPL-03526"/>
    <s v="UNIQLO"/>
    <s v="RM04182022-56-2"/>
    <x v="1175"/>
    <s v="PCS"/>
    <n v="40"/>
    <x v="3224"/>
    <n v="1.2377217944888493E-3"/>
    <n v="2.5395088717795544"/>
  </r>
  <r>
    <s v="Acesseries"/>
    <x v="44"/>
    <s v="CIPL-03526"/>
    <s v="UNIQLO"/>
    <s v="RM04182022-56-2"/>
    <x v="1175"/>
    <s v="PCS"/>
    <n v="40"/>
    <x v="3224"/>
    <n v="1.2377217944888493E-3"/>
    <n v="2.5395088717795544"/>
  </r>
  <r>
    <s v="Acesseries"/>
    <x v="44"/>
    <s v="CIPL-03526"/>
    <s v="UNIQLO"/>
    <s v="RM04182022-56-2"/>
    <x v="1175"/>
    <s v="PCS"/>
    <n v="128"/>
    <x v="3309"/>
    <n v="1.2395858333359711E-3"/>
    <n v="8.1386669866670047"/>
  </r>
  <r>
    <s v="Acesseries"/>
    <x v="44"/>
    <s v="CIPL-03526"/>
    <s v="UNIQLO"/>
    <s v="RM04182022-56-2"/>
    <x v="1175"/>
    <s v="PCS"/>
    <n v="600"/>
    <x v="3232"/>
    <n v="1.2400414872763786E-3"/>
    <n v="38.164024892365831"/>
  </r>
  <r>
    <s v="Acesseries"/>
    <x v="44"/>
    <s v="CIPL-03526"/>
    <s v="UNIQLO"/>
    <s v="RM04182022-56-2"/>
    <x v="1175"/>
    <s v="PCS"/>
    <n v="710"/>
    <x v="3231"/>
    <n v="1.2400321524965495E-3"/>
    <n v="45.160422828272544"/>
  </r>
  <r>
    <s v="Acesseries"/>
    <x v="44"/>
    <s v="CIPL-03526"/>
    <s v="UNIQLO"/>
    <s v="RM04182022-56-2"/>
    <x v="1175"/>
    <s v="PCS"/>
    <n v="455"/>
    <x v="3310"/>
    <n v="1.2401798676938451E-3"/>
    <n v="28.944281839800702"/>
  </r>
  <r>
    <s v="Acesseries"/>
    <x v="44"/>
    <s v="CIPL-03577"/>
    <s v="UNIQLO"/>
    <s v="RM02202022-2-2"/>
    <x v="1176"/>
    <s v="PCS"/>
    <n v="171"/>
    <x v="3247"/>
    <n v="1.2406577465131658E-3"/>
    <n v="10.882152474653751"/>
  </r>
  <r>
    <s v="Acesseries"/>
    <x v="44"/>
    <s v="CIPL-03577"/>
    <s v="UNIQLO"/>
    <s v="RM02202022-2-2"/>
    <x v="1176"/>
    <s v="PCS"/>
    <n v="24"/>
    <x v="3215"/>
    <n v="1.2426925647478406E-3"/>
    <n v="1.5298246215539479"/>
  </r>
  <r>
    <s v="Acesseries"/>
    <x v="44"/>
    <s v="CIPL-03577"/>
    <s v="UNIQLO"/>
    <s v="RM02202022-2-2"/>
    <x v="1176"/>
    <s v="PCS"/>
    <n v="49"/>
    <x v="3302"/>
    <n v="1.2416781218378423E-3"/>
    <n v="3.1208422279700541"/>
  </r>
  <r>
    <s v="Acesseries"/>
    <x v="44"/>
    <s v="CIPL-03577"/>
    <s v="UNIQLO"/>
    <s v="RM02202022-2-2"/>
    <x v="1176"/>
    <s v="PCS"/>
    <n v="73"/>
    <x v="3255"/>
    <n v="1.2392879275841479E-3"/>
    <n v="4.6404680187136425"/>
  </r>
  <r>
    <s v="Acesseries"/>
    <x v="44"/>
    <s v="CIPL-03577"/>
    <s v="UNIQLO"/>
    <s v="RM02202022-2-2"/>
    <x v="1176"/>
    <s v="PCS"/>
    <n v="1876"/>
    <x v="3311"/>
    <n v="1.2401488870033674E-3"/>
    <n v="119.33651931201832"/>
  </r>
  <r>
    <s v="Acesseries"/>
    <x v="44"/>
    <s v="CIPL-03577"/>
    <s v="UNIQLO"/>
    <s v="RM02202022-2-2"/>
    <x v="1176"/>
    <s v="PCS"/>
    <n v="188"/>
    <x v="3312"/>
    <n v="1.2405773433610359E-3"/>
    <n v="11.963228540551874"/>
  </r>
  <r>
    <s v="Acesseries"/>
    <x v="44"/>
    <s v="CIPL-03577"/>
    <s v="UNIQLO"/>
    <s v="RM02202022-2-2"/>
    <x v="1176"/>
    <s v="PCS"/>
    <n v="93"/>
    <x v="3245"/>
    <n v="1.2400201076193506E-3"/>
    <n v="5.9153218700085999"/>
  </r>
  <r>
    <s v="Acesseries"/>
    <x v="44"/>
    <s v="CIPL-03577"/>
    <s v="UNIQLO"/>
    <s v="RM02202022-2-2"/>
    <x v="1176"/>
    <s v="PCS"/>
    <n v="122"/>
    <x v="3282"/>
    <n v="1.2402479236368613E-3"/>
    <n v="7.7613102466836983"/>
  </r>
  <r>
    <s v="Acesseries"/>
    <x v="44"/>
    <s v="CIPL-03577"/>
    <s v="UNIQLO"/>
    <s v="RM02202022-2-2"/>
    <x v="1176"/>
    <s v="PCS"/>
    <n v="122"/>
    <x v="3282"/>
    <n v="1.2402479236368613E-3"/>
    <n v="7.7613102466836983"/>
  </r>
  <r>
    <s v="Acesseries"/>
    <x v="44"/>
    <s v="CIPL-03577"/>
    <s v="UNIQLO"/>
    <s v="RM02202022-2-2"/>
    <x v="1176"/>
    <s v="PCS"/>
    <n v="165"/>
    <x v="3236"/>
    <n v="1.2399812355156634E-3"/>
    <n v="10.494596903860083"/>
  </r>
  <r>
    <s v="Acesseries"/>
    <x v="44"/>
    <s v="CIPL-03577"/>
    <s v="UNIQLO"/>
    <s v="RM02202022-2-2"/>
    <x v="1176"/>
    <s v="PCS"/>
    <n v="1739"/>
    <x v="3313"/>
    <n v="1.2400914141235265E-3"/>
    <n v="110.61651896916082"/>
  </r>
  <r>
    <s v="Acesseries"/>
    <x v="44"/>
    <s v="CIPL-03577"/>
    <s v="UNIQLO"/>
    <s v="RM02202022-2-2"/>
    <x v="1176"/>
    <s v="PCS"/>
    <n v="410"/>
    <x v="3242"/>
    <n v="1.2400253221698453E-3"/>
    <n v="26.07841038208964"/>
  </r>
  <r>
    <s v="Acesseries"/>
    <x v="44"/>
    <s v="CIPL-03577"/>
    <s v="UNIQLO"/>
    <s v="RM02202022-2-2"/>
    <x v="1176"/>
    <s v="PCS"/>
    <n v="2592"/>
    <x v="3314"/>
    <n v="1.2400844445502217E-3"/>
    <n v="164.87429888027418"/>
  </r>
  <r>
    <s v="Acesseries"/>
    <x v="44"/>
    <s v="CIPL-03577"/>
    <s v="UNIQLO"/>
    <s v="RM02202022-2-2"/>
    <x v="1176"/>
    <s v="PCS"/>
    <n v="196"/>
    <x v="3248"/>
    <n v="1.2396492360178459E-3"/>
    <n v="12.4629712502595"/>
  </r>
  <r>
    <s v="Acesseries"/>
    <x v="44"/>
    <s v="CIPL-03577"/>
    <s v="UNIQLO"/>
    <s v="RM02202022-2-2"/>
    <x v="1176"/>
    <s v="PCS"/>
    <n v="1923"/>
    <x v="3315"/>
    <n v="1.2401335098563163E-3"/>
    <n v="122.3247767394537"/>
  </r>
  <r>
    <s v="Acesseries"/>
    <x v="44"/>
    <s v="CIPL-03577"/>
    <s v="UNIQLO"/>
    <s v="RM02202022-2-2"/>
    <x v="1176"/>
    <s v="PCS"/>
    <n v="49"/>
    <x v="3302"/>
    <n v="1.2416781218378423E-3"/>
    <n v="3.1208422279700541"/>
  </r>
  <r>
    <s v="Acesseries"/>
    <x v="44"/>
    <s v="CIPL-03577"/>
    <s v="UNIQLO"/>
    <s v="RM02202022-2-2"/>
    <x v="1176"/>
    <s v="PCS"/>
    <n v="1260"/>
    <x v="3316"/>
    <n v="1.240167729060734E-3"/>
    <n v="80.152611338616538"/>
  </r>
  <r>
    <s v="Acesseries"/>
    <x v="44"/>
    <s v="CIPL-03577"/>
    <s v="UNIQLO"/>
    <s v="RM02202022-2-2"/>
    <x v="1176"/>
    <s v="PCS"/>
    <n v="49"/>
    <x v="3302"/>
    <n v="1.2416781218378423E-3"/>
    <n v="3.1208422279700541"/>
  </r>
  <r>
    <s v="Acesseries"/>
    <x v="44"/>
    <s v="CIPL-03577"/>
    <s v="UNIQLO"/>
    <s v="RM02202022-2-2"/>
    <x v="1176"/>
    <s v="PCS"/>
    <n v="5400"/>
    <x v="3317"/>
    <n v="1.2401151283172526E-3"/>
    <n v="343.49662169291321"/>
  </r>
  <r>
    <s v="Acesseries"/>
    <x v="44"/>
    <s v="CIPL-03577"/>
    <s v="UNIQLO"/>
    <s v="RM02202022-2-2"/>
    <x v="1176"/>
    <s v="PCS"/>
    <n v="86"/>
    <x v="3318"/>
    <n v="1.241536571664352E-3"/>
    <n v="5.4767721451631255"/>
  </r>
  <r>
    <s v="Acesseries"/>
    <x v="44"/>
    <s v="CIPL-03577"/>
    <s v="UNIQLO"/>
    <s v="RM02202022-28-2"/>
    <x v="1177"/>
    <s v="PCS"/>
    <n v="601"/>
    <x v="3319"/>
    <n v="1.2366548571121274E-3"/>
    <n v="38.123229569124391"/>
  </r>
  <r>
    <s v="Acesseries"/>
    <x v="44"/>
    <s v="CIPL-03577"/>
    <s v="UNIQLO"/>
    <s v="RM02202022-28-2"/>
    <x v="1177"/>
    <s v="PCS"/>
    <n v="1467"/>
    <x v="3320"/>
    <n v="1.236762879708144E-3"/>
    <n v="93.064331144531849"/>
  </r>
  <r>
    <s v="Acesseries"/>
    <x v="44"/>
    <s v="CIPL-03577"/>
    <s v="UNIQLO"/>
    <s v="RM02202022-28-2"/>
    <x v="1177"/>
    <s v="PCS"/>
    <n v="51"/>
    <x v="3321"/>
    <n v="1.2358699389021662E-3"/>
    <n v="3.2330293668840109"/>
  </r>
  <r>
    <s v="Acesseries"/>
    <x v="44"/>
    <s v="CIPL-03577"/>
    <s v="UNIQLO"/>
    <s v="RM02202022-28-2"/>
    <x v="1177"/>
    <s v="PCS"/>
    <n v="51"/>
    <x v="3321"/>
    <n v="1.2358699389021662E-3"/>
    <n v="3.2330293668840109"/>
  </r>
  <r>
    <s v="Acesseries"/>
    <x v="44"/>
    <s v="CIPL-03577"/>
    <s v="UNIQLO"/>
    <s v="RM02202022-28-2"/>
    <x v="1177"/>
    <s v="PCS"/>
    <n v="2941"/>
    <x v="3322"/>
    <n v="1.2367262883064127E-3"/>
    <n v="186.56721201390914"/>
  </r>
  <r>
    <s v="Acesseries"/>
    <x v="44"/>
    <s v="CIPL-03577"/>
    <s v="UNIQLO"/>
    <s v="RM02202022-28-2"/>
    <x v="1177"/>
    <s v="PCS"/>
    <n v="2146"/>
    <x v="3323"/>
    <n v="1.2367165222183915E-3"/>
    <n v="136.13399365668067"/>
  </r>
  <r>
    <s v="Acesseries"/>
    <x v="44"/>
    <s v="CIPL-03577"/>
    <s v="UNIQLO"/>
    <s v="RM02202022-28-2"/>
    <x v="1177"/>
    <s v="PCS"/>
    <n v="51"/>
    <x v="3321"/>
    <n v="1.2358699389021662E-3"/>
    <n v="3.2330293668840109"/>
  </r>
  <r>
    <s v="Acesseries"/>
    <x v="44"/>
    <s v="CIPL-03577"/>
    <s v="UNIQLO"/>
    <s v="RM02202022-31-2"/>
    <x v="1178"/>
    <s v="PCS"/>
    <n v="49"/>
    <x v="3302"/>
    <n v="1.2416781218378423E-3"/>
    <n v="3.1208422279700541"/>
  </r>
  <r>
    <s v="Acesseries"/>
    <x v="44"/>
    <s v="CIPL-03577"/>
    <s v="UNIQLO"/>
    <s v="RM02202022-31-2"/>
    <x v="1178"/>
    <s v="PCS"/>
    <n v="49"/>
    <x v="3302"/>
    <n v="1.2416781218378423E-3"/>
    <n v="3.1208422279700541"/>
  </r>
  <r>
    <s v="Acesseries"/>
    <x v="44"/>
    <s v="CIPL-03577"/>
    <s v="UNIQLO"/>
    <s v="RM02202022-31-2"/>
    <x v="1178"/>
    <s v="PCS"/>
    <n v="738"/>
    <x v="3324"/>
    <n v="1.240133089546734E-3"/>
    <n v="46.945218220085486"/>
  </r>
  <r>
    <s v="Acesseries"/>
    <x v="44"/>
    <s v="CIPL-03577"/>
    <s v="UNIQLO"/>
    <s v="RM02202022-31-2"/>
    <x v="1178"/>
    <s v="PCS"/>
    <n v="73"/>
    <x v="3255"/>
    <n v="1.2392879275841479E-3"/>
    <n v="4.6404680187136425"/>
  </r>
  <r>
    <s v="Acesseries"/>
    <x v="44"/>
    <s v="CIPL-03577"/>
    <s v="UNIQLO"/>
    <s v="RM02202022-31-2"/>
    <x v="1178"/>
    <s v="PCS"/>
    <n v="52"/>
    <x v="3238"/>
    <n v="1.2388688953178474E-3"/>
    <n v="3.3044211825565286"/>
  </r>
  <r>
    <s v="Acesseries"/>
    <x v="44"/>
    <s v="CIPL-03577"/>
    <s v="UNIQLO"/>
    <s v="RM02202022-31-2"/>
    <x v="1178"/>
    <s v="PCS"/>
    <n v="459"/>
    <x v="3325"/>
    <n v="1.2402017648359277E-3"/>
    <n v="29.199252610059691"/>
  </r>
  <r>
    <s v="Acesseries"/>
    <x v="44"/>
    <s v="CIPL-03577"/>
    <s v="UNIQLO"/>
    <s v="RM02202022-31-2"/>
    <x v="1178"/>
    <s v="PCS"/>
    <n v="73"/>
    <x v="3255"/>
    <n v="1.2392879275841479E-3"/>
    <n v="4.6404680187136425"/>
  </r>
  <r>
    <s v="Acesseries"/>
    <x v="44"/>
    <s v="CIPL-03577"/>
    <s v="UNIQLO"/>
    <s v="RM02202022-31-2"/>
    <x v="1178"/>
    <s v="PCS"/>
    <n v="944"/>
    <x v="3221"/>
    <n v="1.2401650544466587E-3"/>
    <n v="60.050715811397644"/>
  </r>
  <r>
    <s v="Acesseries"/>
    <x v="44"/>
    <s v="CIPL-03577"/>
    <s v="UNIQLO"/>
    <s v="RM02202022-31-2"/>
    <x v="1178"/>
    <s v="PCS"/>
    <n v="49"/>
    <x v="3302"/>
    <n v="1.2416781218378423E-3"/>
    <n v="3.1208422279700541"/>
  </r>
  <r>
    <s v="Acesseries"/>
    <x v="44"/>
    <s v="CIPL-03577"/>
    <s v="UNIQLO"/>
    <s v="RM02202022-31-2"/>
    <x v="1178"/>
    <s v="PCS"/>
    <n v="49"/>
    <x v="3302"/>
    <n v="1.2416781218378423E-3"/>
    <n v="3.1208422279700541"/>
  </r>
  <r>
    <s v="Acesseries"/>
    <x v="44"/>
    <s v="CIPL-03577"/>
    <s v="UNIQLO"/>
    <s v="RM02202022-31-2"/>
    <x v="1178"/>
    <s v="PCS"/>
    <n v="221"/>
    <x v="3257"/>
    <n v="1.2397685822425515E-3"/>
    <n v="14.053988856675602"/>
  </r>
  <r>
    <s v="Acesseries"/>
    <x v="44"/>
    <s v="CIPL-03577"/>
    <s v="UNIQLO"/>
    <s v="RM02202022-31-2"/>
    <x v="1178"/>
    <s v="PCS"/>
    <n v="49"/>
    <x v="3302"/>
    <n v="1.2416781218378423E-3"/>
    <n v="3.1208422279700541"/>
  </r>
  <r>
    <s v="Acesseries"/>
    <x v="44"/>
    <s v="CIPL-03577"/>
    <s v="UNIQLO"/>
    <s v="RM02202022-34-2"/>
    <x v="1179"/>
    <s v="PCS"/>
    <n v="514"/>
    <x v="3243"/>
    <n v="1.2401781673405689E-3"/>
    <n v="32.697451578013059"/>
  </r>
  <r>
    <s v="Acesseries"/>
    <x v="44"/>
    <s v="CIPL-03577"/>
    <s v="UNIQLO"/>
    <s v="RM02202022-34-2"/>
    <x v="1179"/>
    <s v="PCS"/>
    <n v="159"/>
    <x v="3326"/>
    <n v="1.240504175325643E-3"/>
    <n v="10.117240163876776"/>
  </r>
  <r>
    <s v="Acesseries"/>
    <x v="44"/>
    <s v="CIPL-03577"/>
    <s v="UNIQLO"/>
    <s v="RM02202022-34-2"/>
    <x v="1179"/>
    <s v="PCS"/>
    <n v="1383"/>
    <x v="3327"/>
    <n v="1.2401406870299204E-3"/>
    <n v="87.97511457016239"/>
  </r>
  <r>
    <s v="Acesseries"/>
    <x v="44"/>
    <s v="CIPL-03577"/>
    <s v="UNIQLO"/>
    <s v="RM02202022-34-2"/>
    <x v="1179"/>
    <s v="PCS"/>
    <n v="51"/>
    <x v="3249"/>
    <n v="1.2397685822425515E-3"/>
    <n v="3.2432281976943704"/>
  </r>
  <r>
    <s v="Acesseries"/>
    <x v="44"/>
    <s v="CIPL-03577"/>
    <s v="UNIQLO"/>
    <s v="RM02202022-34-2"/>
    <x v="1179"/>
    <s v="PCS"/>
    <n v="17"/>
    <x v="3249"/>
    <n v="1.2397685822425515E-3"/>
    <n v="1.0810760658981236"/>
  </r>
  <r>
    <s v="Acesseries"/>
    <x v="44"/>
    <s v="CIPL-03577"/>
    <s v="UNIQLO"/>
    <s v="RM02202022-34-2"/>
    <x v="1179"/>
    <s v="PCS"/>
    <n v="1298"/>
    <x v="3328"/>
    <n v="1.2401650544466584E-3"/>
    <n v="82.569734240671764"/>
  </r>
  <r>
    <s v="Acesseries"/>
    <x v="44"/>
    <s v="CIPL-03577"/>
    <s v="UNIQLO"/>
    <s v="RM02202022-34-2"/>
    <x v="1179"/>
    <s v="PCS"/>
    <n v="17"/>
    <x v="3249"/>
    <n v="1.2397685822425515E-3"/>
    <n v="1.0810760658981236"/>
  </r>
  <r>
    <s v="Acesseries"/>
    <x v="44"/>
    <s v="CIPL-03577"/>
    <s v="UNIQLO"/>
    <s v="RM02202022-34-2"/>
    <x v="1179"/>
    <s v="PCS"/>
    <n v="491"/>
    <x v="3329"/>
    <n v="1.2399591472938129E-3"/>
    <n v="31.228819941321262"/>
  </r>
  <r>
    <s v="Acesseries"/>
    <x v="44"/>
    <s v="CIPL-03577"/>
    <s v="UNIQLO"/>
    <s v="RM02202022-34-2"/>
    <x v="1179"/>
    <s v="PCS"/>
    <n v="27"/>
    <x v="3218"/>
    <n v="1.2371694866822947E-3"/>
    <n v="1.7134035761404218"/>
  </r>
  <r>
    <s v="Acesseries"/>
    <x v="44"/>
    <s v="CIPL-03577"/>
    <s v="UNIQLO"/>
    <s v="RM02202022-34-2"/>
    <x v="1179"/>
    <s v="PCS"/>
    <n v="40"/>
    <x v="3224"/>
    <n v="1.2377217944888493E-3"/>
    <n v="2.5395088717795544"/>
  </r>
  <r>
    <s v="Acesseries"/>
    <x v="44"/>
    <s v="CIPL-03577"/>
    <s v="UNIQLO"/>
    <s v="RM02202022-34-2"/>
    <x v="1179"/>
    <s v="PCS"/>
    <n v="624"/>
    <x v="3330"/>
    <n v="1.2401434517945117E-3"/>
    <n v="39.693849513919773"/>
  </r>
  <r>
    <s v="Acesseries"/>
    <x v="44"/>
    <s v="CIPL-03577"/>
    <s v="UNIQLO"/>
    <s v="RM02202022-34-2"/>
    <x v="1179"/>
    <s v="PCS"/>
    <n v="39"/>
    <x v="3238"/>
    <n v="1.2388688953178474E-3"/>
    <n v="2.4783158869173967"/>
  </r>
  <r>
    <s v="Acesseries"/>
    <x v="44"/>
    <s v="CIPL-03577"/>
    <s v="UNIQLO"/>
    <s v="RM02202022-34-2"/>
    <x v="1179"/>
    <s v="PCS"/>
    <n v="698"/>
    <x v="3331"/>
    <n v="1.2399864147501088E-3"/>
    <n v="44.395510517495573"/>
  </r>
  <r>
    <s v="Acesseries"/>
    <x v="44"/>
    <s v="CIPL-03577"/>
    <s v="UNIQLO"/>
    <s v="RM02202022-34-2"/>
    <x v="1179"/>
    <s v="PCS"/>
    <n v="29"/>
    <x v="3332"/>
    <n v="1.2409785060378436E-3"/>
    <n v="1.8459883766750977"/>
  </r>
  <r>
    <s v="Acesseries"/>
    <x v="44"/>
    <s v="CIPL-03577"/>
    <s v="UNIQLO"/>
    <s v="RM02202022-34-2"/>
    <x v="1179"/>
    <s v="PCS"/>
    <n v="39"/>
    <x v="3238"/>
    <n v="1.2388688953178474E-3"/>
    <n v="2.4783158869173967"/>
  </r>
  <r>
    <s v="Acesseries"/>
    <x v="44"/>
    <s v="CIPL-03577"/>
    <s v="UNIQLO"/>
    <s v="RM02202022-34-2"/>
    <x v="1179"/>
    <s v="PCS"/>
    <n v="17"/>
    <x v="3249"/>
    <n v="1.2397685822425515E-3"/>
    <n v="1.0810760658981236"/>
  </r>
  <r>
    <s v="Acesseries"/>
    <x v="44"/>
    <s v="CIPL-03577"/>
    <s v="UNIQLO"/>
    <s v="RM02202022-34-2"/>
    <x v="1179"/>
    <s v="PCS"/>
    <n v="282"/>
    <x v="3333"/>
    <n v="1.240224806463235E-3"/>
    <n v="17.939743395422632"/>
  </r>
  <r>
    <s v="Acesseries"/>
    <x v="44"/>
    <s v="CIPL-03592"/>
    <s v="UNIQLO"/>
    <s v="RM04042022-6-2"/>
    <x v="1174"/>
    <s v="PCS"/>
    <n v="202"/>
    <x v="3240"/>
    <n v="1.2402317873919043E-3"/>
    <n v="12.850526821053165"/>
  </r>
  <r>
    <s v="Acesseries"/>
    <x v="44"/>
    <s v="CIPL-03592"/>
    <s v="UNIQLO"/>
    <s v="RM04042022-6-2"/>
    <x v="1174"/>
    <s v="PCS"/>
    <n v="101"/>
    <x v="3240"/>
    <n v="1.2402317873919043E-3"/>
    <n v="6.4252634105265827"/>
  </r>
  <r>
    <s v="Acesseries"/>
    <x v="44"/>
    <s v="CIPL-03592"/>
    <s v="UNIQLO"/>
    <s v="RM04042022-6-2"/>
    <x v="1174"/>
    <s v="PCS"/>
    <n v="202"/>
    <x v="3240"/>
    <n v="1.2402317873919043E-3"/>
    <n v="12.850526821053165"/>
  </r>
  <r>
    <s v="Acesseries"/>
    <x v="44"/>
    <s v="CIPL-03592"/>
    <s v="UNIQLO"/>
    <s v="RM04042022-6-2"/>
    <x v="1174"/>
    <s v="PCS"/>
    <n v="101"/>
    <x v="3240"/>
    <n v="1.2402317873919043E-3"/>
    <n v="6.4252634105265827"/>
  </r>
  <r>
    <s v="Acesseries"/>
    <x v="44"/>
    <s v="CIPL-03592"/>
    <s v="UNIQLO"/>
    <s v="RM04042022-6-2"/>
    <x v="1174"/>
    <s v="PCS"/>
    <n v="1658"/>
    <x v="3334"/>
    <n v="1.2401142400055411E-3"/>
    <n v="105.46610940992917"/>
  </r>
  <r>
    <s v="Acesseries"/>
    <x v="44"/>
    <s v="CIPL-03592"/>
    <s v="UNIQLO"/>
    <s v="RM04042022-6-2"/>
    <x v="1174"/>
    <s v="PCS"/>
    <n v="3700"/>
    <x v="3335"/>
    <n v="1.2401131380188504E-3"/>
    <n v="235.35841861066973"/>
  </r>
  <r>
    <s v="Acesseries"/>
    <x v="44"/>
    <s v="CIPL-03592"/>
    <s v="UNIQLO"/>
    <s v="RM04042022-6-2"/>
    <x v="1174"/>
    <s v="PCS"/>
    <n v="1006"/>
    <x v="3336"/>
    <n v="1.2400243580481833E-3"/>
    <n v="63.987464504196474"/>
  </r>
  <r>
    <s v="Acesseries"/>
    <x v="44"/>
    <s v="CIPL-03592"/>
    <s v="UNIQLO"/>
    <s v="RM04042022-6-2"/>
    <x v="1174"/>
    <s v="PCS"/>
    <n v="1053"/>
    <x v="3337"/>
    <n v="1.2401906575899438E-3"/>
    <n v="66.98592076244222"/>
  </r>
  <r>
    <s v="Acesseries"/>
    <x v="44"/>
    <s v="CIPL-03592"/>
    <s v="UNIQLO"/>
    <s v="RM04042022-6-2"/>
    <x v="1174"/>
    <s v="PCS"/>
    <n v="1391"/>
    <x v="3338"/>
    <n v="1.2401553635372842E-3"/>
    <n v="88.485056110680375"/>
  </r>
  <r>
    <s v="Acesseries"/>
    <x v="44"/>
    <s v="CIPL-03592"/>
    <s v="UNIQLO"/>
    <s v="RM04042022-6-2"/>
    <x v="1174"/>
    <s v="PCS"/>
    <n v="634"/>
    <x v="3339"/>
    <n v="1.2400268519906527E-3"/>
    <n v="40.326177024162071"/>
  </r>
  <r>
    <s v="Acesseries"/>
    <x v="44"/>
    <s v="CIPL-03592"/>
    <s v="UNIQLO"/>
    <s v="RM04042022-6-2"/>
    <x v="1174"/>
    <s v="PCS"/>
    <n v="1955"/>
    <x v="3340"/>
    <n v="1.2400736934604949E-3"/>
    <n v="124.35434407071529"/>
  </r>
  <r>
    <s v="Acesseries"/>
    <x v="44"/>
    <s v="CIPL-03592"/>
    <s v="UNIQLO"/>
    <s v="RM04042022-6-2"/>
    <x v="1174"/>
    <s v="PCS"/>
    <n v="2940"/>
    <x v="3341"/>
    <n v="1.2401226427091786E-3"/>
    <n v="187.01596056956501"/>
  </r>
  <r>
    <s v="Acesseries"/>
    <x v="44"/>
    <s v="CIPL-03592"/>
    <s v="UNIQLO"/>
    <s v="RM04042022-6-2"/>
    <x v="1174"/>
    <s v="PCS"/>
    <n v="1481"/>
    <x v="3342"/>
    <n v="1.2401081669764541E-3"/>
    <n v="94.206600195292125"/>
  </r>
  <r>
    <s v="Acesseries"/>
    <x v="44"/>
    <s v="CIPL-03592"/>
    <s v="UNIQLO"/>
    <s v="RM04042022-6-2"/>
    <x v="1174"/>
    <s v="PCS"/>
    <n v="1074"/>
    <x v="3343"/>
    <n v="1.2401932947852191E-3"/>
    <n v="68.321967598599315"/>
  </r>
  <r>
    <s v="Acesseries"/>
    <x v="44"/>
    <s v="CIPL-03592"/>
    <s v="UNIQLO"/>
    <s v="RM04042022-6-2"/>
    <x v="1174"/>
    <s v="PCS"/>
    <n v="1527"/>
    <x v="3344"/>
    <n v="1.2401209154324487E-3"/>
    <n v="97.133664637865337"/>
  </r>
  <r>
    <s v="Acesseries"/>
    <x v="44"/>
    <s v="CIPL-03592"/>
    <s v="UNIQLO"/>
    <s v="RM04042022-6-2"/>
    <x v="1174"/>
    <s v="PCS"/>
    <n v="4485"/>
    <x v="3345"/>
    <n v="1.2401102024951205E-3"/>
    <n v="285.29189425819067"/>
  </r>
  <r>
    <s v="Acesseries"/>
    <x v="44"/>
    <s v="CIPL-03592"/>
    <s v="UNIQLO"/>
    <s v="RM04122022-2-2"/>
    <x v="1180"/>
    <s v="PCS"/>
    <n v="196"/>
    <x v="3248"/>
    <n v="1.2396492360178459E-3"/>
    <n v="12.4629712502595"/>
  </r>
  <r>
    <s v="Acesseries"/>
    <x v="44"/>
    <s v="CIPL-03592"/>
    <s v="UNIQLO"/>
    <s v="RM04122022-2-2"/>
    <x v="1180"/>
    <s v="PCS"/>
    <n v="61"/>
    <x v="3346"/>
    <n v="1.2386181628962082E-3"/>
    <n v="3.8755557079366687"/>
  </r>
  <r>
    <s v="Acesseries"/>
    <x v="44"/>
    <s v="CIPL-03592"/>
    <s v="UNIQLO"/>
    <s v="RM04122022-2-2"/>
    <x v="1180"/>
    <s v="PCS"/>
    <n v="73"/>
    <x v="3255"/>
    <n v="1.2392879275841479E-3"/>
    <n v="4.6404680187136425"/>
  </r>
  <r>
    <s v="Acesseries"/>
    <x v="44"/>
    <s v="CIPL-03592"/>
    <s v="UNIQLO"/>
    <s v="RM04122022-2-2"/>
    <x v="1180"/>
    <s v="PCS"/>
    <n v="110"/>
    <x v="3297"/>
    <n v="1.2399812355156634E-3"/>
    <n v="6.9963979359067219"/>
  </r>
  <r>
    <s v="Acesseries"/>
    <x v="44"/>
    <s v="CIPL-03592"/>
    <s v="UNIQLO"/>
    <s v="RM04122022-2-2"/>
    <x v="1180"/>
    <s v="PCS"/>
    <n v="86"/>
    <x v="3222"/>
    <n v="1.2392245854973816E-3"/>
    <n v="5.4665733143527753"/>
  </r>
  <r>
    <s v="Acesseries"/>
    <x v="44"/>
    <s v="CIPL-03592"/>
    <s v="UNIQLO"/>
    <s v="RM04122022-2-2"/>
    <x v="1180"/>
    <s v="PCS"/>
    <n v="110"/>
    <x v="3297"/>
    <n v="1.2399812355156634E-3"/>
    <n v="6.9963979359067219"/>
  </r>
  <r>
    <s v="Acesseries"/>
    <x v="44"/>
    <s v="CIPL-03592"/>
    <s v="UNIQLO"/>
    <s v="RM04122022-2-2"/>
    <x v="1180"/>
    <s v="PCS"/>
    <n v="122"/>
    <x v="3282"/>
    <n v="1.2402479236368613E-3"/>
    <n v="7.7613102466836983"/>
  </r>
  <r>
    <s v="Acesseries"/>
    <x v="44"/>
    <s v="CIPL-03592"/>
    <s v="UNIQLO"/>
    <s v="RM04122022-2-2"/>
    <x v="1180"/>
    <s v="PCS"/>
    <n v="24"/>
    <x v="3215"/>
    <n v="1.2426925647478406E-3"/>
    <n v="1.5298246215539479"/>
  </r>
  <r>
    <s v="Acesseries"/>
    <x v="44"/>
    <s v="CIPL-03592"/>
    <s v="UNIQLO"/>
    <s v="RM04122022-2-2"/>
    <x v="1180"/>
    <s v="PCS"/>
    <n v="73"/>
    <x v="3255"/>
    <n v="1.2392879275841479E-3"/>
    <n v="4.6404680187136425"/>
  </r>
  <r>
    <s v="Acesseries"/>
    <x v="44"/>
    <s v="CIPL-03592"/>
    <s v="UNIQLO"/>
    <s v="RM04122022-2-2"/>
    <x v="1180"/>
    <s v="PCS"/>
    <n v="37"/>
    <x v="3347"/>
    <n v="1.2413491133264915E-3"/>
    <n v="2.3559299171930803"/>
  </r>
  <r>
    <s v="Acesseries"/>
    <x v="44"/>
    <s v="CIPL-03592"/>
    <s v="UNIQLO"/>
    <s v="RM04122022-2-2"/>
    <x v="1180"/>
    <s v="PCS"/>
    <n v="98"/>
    <x v="3248"/>
    <n v="1.2396492360178459E-3"/>
    <n v="6.2314856251297499"/>
  </r>
  <r>
    <s v="Acesseries"/>
    <x v="44"/>
    <s v="CIPL-03592"/>
    <s v="UNIQLO"/>
    <s v="RM04122022-2-2"/>
    <x v="1180"/>
    <s v="PCS"/>
    <n v="49"/>
    <x v="3302"/>
    <n v="1.2416781218378423E-3"/>
    <n v="3.1208422279700541"/>
  </r>
  <r>
    <s v="Acesseries"/>
    <x v="44"/>
    <s v="CIPL-03587"/>
    <s v="UNIQLO"/>
    <s v="RM04052022-11-2"/>
    <x v="1181"/>
    <s v="PCS"/>
    <n v="24"/>
    <x v="3348"/>
    <n v="1.2344079476495217E-3"/>
    <n v="1.5196257907435886"/>
  </r>
  <r>
    <s v="Acesseries"/>
    <x v="44"/>
    <s v="CIPL-03587"/>
    <s v="UNIQLO"/>
    <s v="RM04052022-11-2"/>
    <x v="1181"/>
    <s v="PCS"/>
    <n v="490"/>
    <x v="3349"/>
    <n v="1.236808795869851E-3"/>
    <n v="31.086036309976226"/>
  </r>
  <r>
    <s v="Acesseries"/>
    <x v="44"/>
    <s v="CIPL-03587"/>
    <s v="UNIQLO"/>
    <s v="RM04052022-11-2"/>
    <x v="1181"/>
    <s v="PCS"/>
    <n v="24"/>
    <x v="3348"/>
    <n v="1.2344079476495217E-3"/>
    <n v="1.5196257907435886"/>
  </r>
  <r>
    <s v="Acesseries"/>
    <x v="44"/>
    <s v="CIPL-03587"/>
    <s v="UNIQLO"/>
    <s v="RM04052022-11-2"/>
    <x v="1181"/>
    <s v="PCS"/>
    <n v="881"/>
    <x v="3350"/>
    <n v="1.2367682642121527E-3"/>
    <n v="55.889592840770902"/>
  </r>
  <r>
    <s v="Acesseries"/>
    <x v="44"/>
    <s v="CIPL-03587"/>
    <s v="UNIQLO"/>
    <s v="RM04052022-11-2"/>
    <x v="1181"/>
    <s v="PCS"/>
    <n v="171"/>
    <x v="3351"/>
    <n v="1.2371694866822947E-3"/>
    <n v="10.851555982222674"/>
  </r>
  <r>
    <s v="Acesseries"/>
    <x v="44"/>
    <s v="CIPL-03587"/>
    <s v="UNIQLO"/>
    <s v="RM04052022-11-2"/>
    <x v="1181"/>
    <s v="PCS"/>
    <n v="539"/>
    <x v="3352"/>
    <n v="1.2368825735360326E-3"/>
    <n v="34.196679707135921"/>
  </r>
  <r>
    <s v="Acesseries"/>
    <x v="44"/>
    <s v="CIPL-03583"/>
    <s v="UNIQLO"/>
    <s v="RM01282022-51-2"/>
    <x v="1176"/>
    <s v="PCS"/>
    <n v="2628"/>
    <x v="14"/>
    <n v="0"/>
    <n v="0"/>
  </r>
  <r>
    <s v="Acesseries"/>
    <x v="44"/>
    <s v="CIPL-03583"/>
    <s v="UNIQLO"/>
    <s v="RM01282022-51-2"/>
    <x v="1176"/>
    <s v="PCS"/>
    <n v="767"/>
    <x v="14"/>
    <n v="0"/>
    <n v="0"/>
  </r>
  <r>
    <s v="Acesseries"/>
    <x v="44"/>
    <s v="CIPL-03583"/>
    <s v="UNIQLO"/>
    <s v="RM01282022-51-2"/>
    <x v="1176"/>
    <s v="PCS"/>
    <n v="144"/>
    <x v="14"/>
    <n v="0"/>
    <n v="0"/>
  </r>
  <r>
    <s v="Acesseries"/>
    <x v="44"/>
    <s v="CIPL-03583"/>
    <s v="UNIQLO"/>
    <s v="RM01282022-51-2"/>
    <x v="1176"/>
    <s v="PCS"/>
    <n v="1169"/>
    <x v="14"/>
    <n v="0"/>
    <n v="0"/>
  </r>
  <r>
    <s v="Acesseries"/>
    <x v="44"/>
    <s v="CIPL-03583"/>
    <s v="UNIQLO"/>
    <s v="RM01282022-51-2"/>
    <x v="1176"/>
    <s v="PCS"/>
    <n v="257"/>
    <x v="14"/>
    <n v="0"/>
    <n v="0"/>
  </r>
  <r>
    <s v="Acesseries"/>
    <x v="44"/>
    <s v="CIPL-03583"/>
    <s v="UNIQLO"/>
    <s v="RM01282022-51-2"/>
    <x v="1176"/>
    <s v="PCS"/>
    <n v="1208"/>
    <x v="14"/>
    <n v="0"/>
    <n v="0"/>
  </r>
  <r>
    <s v="Acesseries"/>
    <x v="44"/>
    <s v="CIPL-03583"/>
    <s v="UNIQLO"/>
    <s v="RM01282022-51-2"/>
    <x v="1176"/>
    <s v="PCS"/>
    <n v="633"/>
    <x v="14"/>
    <n v="0"/>
    <n v="0"/>
  </r>
  <r>
    <s v="Acesseries"/>
    <x v="44"/>
    <s v="CIPL-03583"/>
    <s v="UNIQLO"/>
    <s v="RM01282022-51-2"/>
    <x v="1176"/>
    <s v="PCS"/>
    <n v="1611"/>
    <x v="14"/>
    <n v="0"/>
    <n v="0"/>
  </r>
  <r>
    <s v="Acesseries"/>
    <x v="44"/>
    <s v="CIPL-03583"/>
    <s v="UNIQLO"/>
    <s v="RM01282022-51-2"/>
    <x v="1176"/>
    <s v="PCS"/>
    <n v="3238"/>
    <x v="14"/>
    <n v="0"/>
    <n v="0"/>
  </r>
  <r>
    <s v="Acesseries"/>
    <x v="44"/>
    <s v="CIPL-03583"/>
    <s v="UNIQLO"/>
    <s v="RM01282022-51-2"/>
    <x v="1176"/>
    <s v="PCS"/>
    <n v="968"/>
    <x v="14"/>
    <n v="0"/>
    <n v="0"/>
  </r>
  <r>
    <s v="Acesseries"/>
    <x v="44"/>
    <s v="CIPL-03583"/>
    <s v="UNIQLO"/>
    <s v="RM01282022-51-2"/>
    <x v="1176"/>
    <s v="PCS"/>
    <n v="418"/>
    <x v="14"/>
    <n v="0"/>
    <n v="0"/>
  </r>
  <r>
    <s v="Acesseries"/>
    <x v="44"/>
    <s v="CIPL-03583"/>
    <s v="UNIQLO"/>
    <s v="RM01282022-51-2"/>
    <x v="1176"/>
    <s v="PCS"/>
    <n v="670"/>
    <x v="14"/>
    <n v="0"/>
    <n v="0"/>
  </r>
  <r>
    <s v="Acesseries"/>
    <x v="44"/>
    <s v="CIPL-03593"/>
    <s v="UNIQLO"/>
    <s v="RM04052022-44-2"/>
    <x v="1182"/>
    <s v="PCS"/>
    <n v="20"/>
    <x v="3215"/>
    <n v="1.2426925647478406E-3"/>
    <n v="1.2748538512949568"/>
  </r>
  <r>
    <s v="Acesseries"/>
    <x v="44"/>
    <s v="CIPL-03593"/>
    <s v="UNIQLO"/>
    <s v="RM04052022-44-2"/>
    <x v="1182"/>
    <s v="PCS"/>
    <n v="3454"/>
    <x v="3353"/>
    <n v="1.2400733401180305E-3"/>
    <n v="219.70321331676769"/>
  </r>
  <r>
    <s v="Acesseries"/>
    <x v="44"/>
    <s v="CIPL-03593"/>
    <s v="UNIQLO"/>
    <s v="RM04052022-44-2"/>
    <x v="1182"/>
    <s v="PCS"/>
    <n v="1232"/>
    <x v="3354"/>
    <n v="1.2401103464314816E-3"/>
    <n v="78.367815946803603"/>
  </r>
  <r>
    <s v="Acesseries"/>
    <x v="44"/>
    <s v="CIPL-03593"/>
    <s v="UNIQLO"/>
    <s v="RM04052022-44-2"/>
    <x v="1182"/>
    <s v="PCS"/>
    <n v="541"/>
    <x v="3355"/>
    <n v="1.240028011374259E-3"/>
    <n v="34.410855154153467"/>
  </r>
  <r>
    <s v="Acesseries"/>
    <x v="44"/>
    <s v="CIPL-03593"/>
    <s v="UNIQLO"/>
    <s v="RM04052022-44-2"/>
    <x v="1182"/>
    <s v="PCS"/>
    <n v="20"/>
    <x v="3215"/>
    <n v="1.2426925647478406E-3"/>
    <n v="1.2748538512949568"/>
  </r>
  <r>
    <s v="Acesseries"/>
    <x v="44"/>
    <s v="CIPL-03593"/>
    <s v="UNIQLO"/>
    <s v="RM04052022-44-2"/>
    <x v="1182"/>
    <s v="PCS"/>
    <n v="20"/>
    <x v="3215"/>
    <n v="1.2426925647478406E-3"/>
    <n v="1.2748538512949568"/>
  </r>
  <r>
    <s v="Acesseries"/>
    <x v="44"/>
    <s v="CIPL-03593"/>
    <s v="UNIQLO"/>
    <s v="RM04052022-44-2"/>
    <x v="1182"/>
    <s v="PCS"/>
    <n v="2642"/>
    <x v="3356"/>
    <n v="1.240096174529291E-3"/>
    <n v="168.05633409310641"/>
  </r>
  <r>
    <s v="Acesseries"/>
    <x v="44"/>
    <s v="CIPL-03593"/>
    <s v="UNIQLO"/>
    <s v="RM04052022-44-2"/>
    <x v="1182"/>
    <s v="PCS"/>
    <n v="6718"/>
    <x v="3357"/>
    <n v="1.2401324478832812E-3"/>
    <n v="427.34120978487982"/>
  </r>
  <r>
    <s v="Acesseries"/>
    <x v="44"/>
    <s v="CIPL-03593"/>
    <s v="UNIQLO"/>
    <s v="RM04052022-44-2"/>
    <x v="1182"/>
    <s v="PCS"/>
    <n v="794"/>
    <x v="3358"/>
    <n v="1.2403136066893815E-3"/>
    <n v="50.514809003711377"/>
  </r>
  <r>
    <s v="Acesseries"/>
    <x v="44"/>
    <s v="CIPL-03593"/>
    <s v="UNIQLO"/>
    <s v="RM04052022-44-2"/>
    <x v="1182"/>
    <s v="PCS"/>
    <n v="482"/>
    <x v="3359"/>
    <n v="1.2400112363923678E-3"/>
    <n v="30.657685415941117"/>
  </r>
  <r>
    <s v="Acesseries"/>
    <x v="44"/>
    <s v="CIPL-03593"/>
    <s v="UNIQLO"/>
    <s v="RM04052022-44-2"/>
    <x v="1182"/>
    <s v="PCS"/>
    <n v="30"/>
    <x v="3253"/>
    <n v="1.2393787179085132E-3"/>
    <n v="1.9071813615372555"/>
  </r>
  <r>
    <s v="Acesseries"/>
    <x v="44"/>
    <s v="CIPL-03593"/>
    <s v="UNIQLO"/>
    <s v="RM04052022-44-2"/>
    <x v="1182"/>
    <s v="PCS"/>
    <n v="66"/>
    <x v="3360"/>
    <n v="1.2381736826942108E-3"/>
    <n v="4.1917194630578134"/>
  </r>
  <r>
    <s v="Acesseries"/>
    <x v="44"/>
    <s v="CIPL-03593"/>
    <s v="UNIQLO"/>
    <s v="RM04052022-44-2"/>
    <x v="1182"/>
    <s v="PCS"/>
    <n v="30"/>
    <x v="3253"/>
    <n v="1.2393787179085132E-3"/>
    <n v="1.9071813615372555"/>
  </r>
  <r>
    <s v="Acesseries"/>
    <x v="44"/>
    <s v="CIPL-03593"/>
    <s v="UNIQLO"/>
    <s v="RM04052022-44-2"/>
    <x v="1182"/>
    <s v="PCS"/>
    <n v="1840"/>
    <x v="3361"/>
    <n v="1.2400991193953234E-3"/>
    <n v="117.0417823796874"/>
  </r>
  <r>
    <s v="Acesseries"/>
    <x v="44"/>
    <s v="CIPL-03593"/>
    <s v="UNIQLO"/>
    <s v="RM04052022-44-2"/>
    <x v="1182"/>
    <s v="PCS"/>
    <n v="1732"/>
    <x v="3362"/>
    <n v="1.2401670001820713E-3"/>
    <n v="110.17796924431534"/>
  </r>
  <r>
    <s v="Acesseries"/>
    <x v="44"/>
    <s v="CIPL-03593"/>
    <s v="UNIQLO"/>
    <s v="RM04052022-44-2"/>
    <x v="1182"/>
    <s v="PCS"/>
    <n v="2990"/>
    <x v="3363"/>
    <n v="1.2401323686947144E-3"/>
    <n v="190.19799578239716"/>
  </r>
  <r>
    <s v="Acesseries"/>
    <x v="44"/>
    <s v="CIPL-03593"/>
    <s v="UNIQLO"/>
    <s v="RM04052022-44-2"/>
    <x v="1182"/>
    <s v="PCS"/>
    <n v="4102"/>
    <x v="3364"/>
    <n v="1.2400993301417357E-3"/>
    <n v="260.92688745224137"/>
  </r>
  <r>
    <s v="Acesseries"/>
    <x v="44"/>
    <s v="CIPL-03595"/>
    <s v="UNIQLO"/>
    <s v="RM04212022-50-2"/>
    <x v="1183"/>
    <s v="PCS"/>
    <n v="52"/>
    <x v="3365"/>
    <n v="1.2312215564578607E-3"/>
    <n v="3.2840235209358086"/>
  </r>
  <r>
    <s v="Acesseries"/>
    <x v="44"/>
    <s v="CIPL-03595"/>
    <s v="UNIQLO"/>
    <s v="RM04212022-50-2"/>
    <x v="1183"/>
    <s v="PCS"/>
    <n v="6145"/>
    <x v="3366"/>
    <n v="1.2303566418105554E-3"/>
    <n v="387.81054156392588"/>
  </r>
  <r>
    <s v="Acesseries"/>
    <x v="44"/>
    <s v="CIPL-03595"/>
    <s v="UNIQLO"/>
    <s v="RM04212022-50-2"/>
    <x v="1183"/>
    <s v="PCS"/>
    <n v="76"/>
    <x v="3367"/>
    <n v="1.229611590382074E-3"/>
    <n v="4.7934504808690379"/>
  </r>
  <r>
    <s v="Acesseries"/>
    <x v="44"/>
    <s v="CIPL-03595"/>
    <s v="UNIQLO"/>
    <s v="RM04212022-50-2"/>
    <x v="1183"/>
    <s v="PCS"/>
    <n v="9621"/>
    <x v="3368"/>
    <n v="1.2303702624219968E-3"/>
    <n v="607.18739229476216"/>
  </r>
  <r>
    <s v="Acesseries"/>
    <x v="44"/>
    <s v="CIPL-03595"/>
    <s v="UNIQLO"/>
    <s v="RM04212022-50-2"/>
    <x v="1183"/>
    <s v="PCS"/>
    <n v="7540"/>
    <x v="3369"/>
    <n v="1.2303777121698619E-3"/>
    <n v="475.85704794976073"/>
  </r>
  <r>
    <s v="Acesseries"/>
    <x v="44"/>
    <s v="CIPL-03595"/>
    <s v="UNIQLO"/>
    <s v="RM04212022-50-2"/>
    <x v="1183"/>
    <s v="PCS"/>
    <n v="10111"/>
    <x v="3370"/>
    <n v="1.2303676502593711E-3"/>
    <n v="638.11024731177247"/>
  </r>
  <r>
    <s v="Acesseries"/>
    <x v="44"/>
    <s v="CIPL-03595"/>
    <s v="UNIQLO"/>
    <s v="RM04212022-50-2"/>
    <x v="1183"/>
    <s v="PCS"/>
    <n v="12901"/>
    <x v="3371"/>
    <n v="1.2303590746315463E-3"/>
    <n v="814.1828624218216"/>
  </r>
  <r>
    <s v="Acesseries"/>
    <x v="44"/>
    <s v="CIPL-03595"/>
    <s v="UNIQLO"/>
    <s v="RM04212022-50-2"/>
    <x v="1183"/>
    <s v="PCS"/>
    <n v="220"/>
    <x v="3372"/>
    <n v="1.2300396949976808E-3"/>
    <n v="13.880608732899489"/>
  </r>
  <r>
    <s v="Acesseries"/>
    <x v="44"/>
    <s v="CIPL-03595"/>
    <s v="UNIQLO"/>
    <s v="RM04212022-50-2"/>
    <x v="1183"/>
    <s v="PCS"/>
    <n v="5777"/>
    <x v="3373"/>
    <n v="1.2303624387635329E-3"/>
    <n v="364.58780380873696"/>
  </r>
  <r>
    <s v="Acesseries"/>
    <x v="44"/>
    <s v="CIPL-03595"/>
    <s v="UNIQLO"/>
    <s v="RM04212022-50-2"/>
    <x v="1183"/>
    <s v="PCS"/>
    <n v="65"/>
    <x v="3374"/>
    <n v="1.229692088685863E-3"/>
    <n v="4.0999299857645815"/>
  </r>
  <r>
    <s v="Acesseries"/>
    <x v="44"/>
    <s v="CIPL-03595"/>
    <s v="UNIQLO"/>
    <s v="RM04212022-50-2"/>
    <x v="1183"/>
    <s v="PCS"/>
    <n v="147"/>
    <x v="3375"/>
    <n v="1.2308573974645278E-3"/>
    <n v="9.2809360374272849"/>
  </r>
  <r>
    <s v="Acesseries"/>
    <x v="44"/>
    <s v="CIPL-03595"/>
    <s v="UNIQLO"/>
    <s v="RM04212022-50-2"/>
    <x v="1183"/>
    <s v="PCS"/>
    <n v="8617"/>
    <x v="3376"/>
    <n v="1.2303651468025412E-3"/>
    <n v="543.82205646999751"/>
  </r>
  <r>
    <s v="Acesseries"/>
    <x v="44"/>
    <s v="CIPL-03595"/>
    <s v="UNIQLO"/>
    <s v="RM04212022-50-2"/>
    <x v="1183"/>
    <s v="PCS"/>
    <n v="9964"/>
    <x v="3377"/>
    <n v="1.2303604249643938E-3"/>
    <n v="628.82931127434529"/>
  </r>
  <r>
    <s v="Acesseries"/>
    <x v="44"/>
    <s v="CIPL-03595"/>
    <s v="UNIQLO"/>
    <s v="RM04212022-50-2"/>
    <x v="1183"/>
    <s v="PCS"/>
    <n v="7050"/>
    <x v="3378"/>
    <n v="1.2303537733248124E-3"/>
    <n v="444.92399410193997"/>
  </r>
  <r>
    <s v="Acesseries"/>
    <x v="44"/>
    <s v="CIPL-03595"/>
    <s v="UNIQLO"/>
    <s v="RM04212022-50-2"/>
    <x v="1183"/>
    <s v="PCS"/>
    <n v="12020"/>
    <x v="3379"/>
    <n v="1.2303690245050833E-3"/>
    <n v="758.58903567455104"/>
  </r>
  <r>
    <s v="Acesseries"/>
    <x v="44"/>
    <s v="CIPL-03595"/>
    <s v="UNIQLO"/>
    <s v="RM04212022-50-2"/>
    <x v="1183"/>
    <s v="PCS"/>
    <n v="13415"/>
    <x v="3380"/>
    <n v="1.2303647580749638E-3"/>
    <n v="846.62534322957561"/>
  </r>
  <r>
    <s v="Acesseries"/>
    <x v="44"/>
    <s v="CIPL-03595"/>
    <s v="UNIQLO"/>
    <s v="RM04212022-50-2"/>
    <x v="1183"/>
    <s v="PCS"/>
    <n v="10551"/>
    <x v="3381"/>
    <n v="1.2303728185368062E-3"/>
    <n v="665.88166360838181"/>
  </r>
  <r>
    <s v="Acesseries"/>
    <x v="44"/>
    <s v="CIPL-03595"/>
    <s v="UNIQLO"/>
    <s v="RM04212022-50-2"/>
    <x v="1183"/>
    <s v="PCS"/>
    <n v="171"/>
    <x v="3382"/>
    <n v="1.2301929670205524E-3"/>
    <n v="10.790362997360516"/>
  </r>
  <r>
    <s v="Acesseries"/>
    <x v="44"/>
    <s v="CIPL-03595"/>
    <s v="UNIQLO"/>
    <s v="RM04212022-50-2"/>
    <x v="1183"/>
    <s v="PCS"/>
    <n v="4455"/>
    <x v="3383"/>
    <n v="1.2303855847351191E-3"/>
    <n v="281.16136777999492"/>
  </r>
  <r>
    <s v="Acesseries"/>
    <x v="44"/>
    <s v="CIPL-03595"/>
    <s v="UNIQLO"/>
    <s v="RM04212022-50-2"/>
    <x v="1183"/>
    <s v="PCS"/>
    <n v="77"/>
    <x v="3384"/>
    <n v="1.2291359185869549E-3"/>
    <n v="4.8546434657311943"/>
  </r>
  <r>
    <s v="Acesseries"/>
    <x v="44"/>
    <s v="CIPL-03595"/>
    <s v="UNIQLO"/>
    <s v="RM04212022-50-2"/>
    <x v="1183"/>
    <s v="PCS"/>
    <n v="173"/>
    <x v="3385"/>
    <n v="1.2309121265617919E-3"/>
    <n v="10.922947797895191"/>
  </r>
  <r>
    <s v="Acesseries"/>
    <x v="44"/>
    <s v="CIPL-03595"/>
    <s v="UNIQLO"/>
    <s v="RM04212022-50-2"/>
    <x v="1183"/>
    <s v="PCS"/>
    <n v="101"/>
    <x v="3386"/>
    <n v="1.2303886779681591E-3"/>
    <n v="6.3742692564747836"/>
  </r>
  <r>
    <s v="Acesseries"/>
    <x v="44"/>
    <s v="CIPL-03595"/>
    <s v="UNIQLO"/>
    <s v="RM04212022-50-2"/>
    <x v="1183"/>
    <s v="PCS"/>
    <n v="4626"/>
    <x v="3387"/>
    <n v="1.2303784646250475E-3"/>
    <n v="291.95173077735546"/>
  </r>
  <r>
    <s v="Acesseries"/>
    <x v="44"/>
    <s v="CIPL-03595"/>
    <s v="UNIQLO"/>
    <s v="RM04212022-50-2"/>
    <x v="1183"/>
    <s v="PCS"/>
    <n v="101"/>
    <x v="3386"/>
    <n v="1.2303886779681591E-3"/>
    <n v="6.3742692564747836"/>
  </r>
  <r>
    <s v="Acesseries"/>
    <x v="44"/>
    <s v="CIPL-03595"/>
    <s v="UNIQLO"/>
    <s v="RM04212022-50-2"/>
    <x v="1183"/>
    <s v="PCS"/>
    <n v="11775"/>
    <x v="3388"/>
    <n v="1.2303701202586721E-3"/>
    <n v="743.12760816604577"/>
  </r>
  <r>
    <s v="Acesseries"/>
    <x v="44"/>
    <s v="CIPL-03595"/>
    <s v="UNIQLO"/>
    <s v="RM04212022-50-2"/>
    <x v="1183"/>
    <s v="PCS"/>
    <n v="101"/>
    <x v="3386"/>
    <n v="1.2303886779681591E-3"/>
    <n v="6.3742692564747836"/>
  </r>
  <r>
    <s v="Acesseries"/>
    <x v="44"/>
    <s v="CIPL-03595"/>
    <s v="UNIQLO"/>
    <s v="RM04212022-50-2"/>
    <x v="1183"/>
    <s v="PCS"/>
    <n v="12730"/>
    <x v="3389"/>
    <n v="1.2303613059278134E-3"/>
    <n v="803.39249942446111"/>
  </r>
  <r>
    <s v="Acesseries"/>
    <x v="44"/>
    <s v="CIPL-03595"/>
    <s v="UNIQLO"/>
    <s v="RM04212022-50-2"/>
    <x v="1183"/>
    <s v="PCS"/>
    <n v="220"/>
    <x v="3372"/>
    <n v="1.2300396949976808E-3"/>
    <n v="13.880608732899489"/>
  </r>
  <r>
    <s v="Acesseries"/>
    <x v="44"/>
    <s v="CIPL-03595"/>
    <s v="UNIQLO"/>
    <s v="RM04212022-50-2"/>
    <x v="1183"/>
    <s v="PCS"/>
    <n v="98"/>
    <x v="3390"/>
    <n v="1.2295048069178634E-3"/>
    <n v="6.1804914710779508"/>
  </r>
  <r>
    <s v="Acesseries"/>
    <x v="44"/>
    <s v="CIPL-03595"/>
    <s v="UNIQLO"/>
    <s v="RM04212022-50-2"/>
    <x v="1183"/>
    <s v="PCS"/>
    <n v="196"/>
    <x v="3391"/>
    <n v="1.230519249827862E-3"/>
    <n v="12.371181772966263"/>
  </r>
  <r>
    <s v="Acesseries"/>
    <x v="44"/>
    <s v="CIPL-03595"/>
    <s v="UNIQLO"/>
    <s v="RM04212022-50-2"/>
    <x v="1183"/>
    <s v="PCS"/>
    <n v="269"/>
    <x v="3392"/>
    <n v="1.230681409846932E-3"/>
    <n v="16.981053299248824"/>
  </r>
  <r>
    <s v="Acesseries"/>
    <x v="44"/>
    <s v="CIPL-03595"/>
    <s v="UNIQLO"/>
    <s v="RM04212022-50-2"/>
    <x v="1183"/>
    <s v="PCS"/>
    <n v="9597"/>
    <x v="3393"/>
    <n v="1.2303601650535004E-3"/>
    <n v="605.66776650401846"/>
  </r>
  <r>
    <s v="Acesseries"/>
    <x v="44"/>
    <s v="CIPL-03595"/>
    <s v="UNIQLO"/>
    <s v="RM04212022-50-2"/>
    <x v="1183"/>
    <s v="PCS"/>
    <n v="4970"/>
    <x v="3394"/>
    <n v="1.2303506522738058E-3"/>
    <n v="313.65484274180079"/>
  </r>
  <r>
    <s v="Acesseries"/>
    <x v="44"/>
    <s v="CIPL-03595"/>
    <s v="UNIQLO"/>
    <s v="RM04212022-50-2"/>
    <x v="1183"/>
    <s v="PCS"/>
    <n v="171"/>
    <x v="3382"/>
    <n v="1.2301929670205524E-3"/>
    <n v="10.790362997360516"/>
  </r>
  <r>
    <s v="Acesseries"/>
    <x v="44"/>
    <s v="CIPL-03595"/>
    <s v="UNIQLO"/>
    <s v="RM04212022-50-2"/>
    <x v="1183"/>
    <s v="PCS"/>
    <n v="11897"/>
    <x v="3395"/>
    <n v="1.2303711379227878E-3"/>
    <n v="750.82772542786745"/>
  </r>
  <r>
    <s v="Acesseries"/>
    <x v="44"/>
    <s v="CIPL-03595"/>
    <s v="UNIQLO"/>
    <s v="RM04212022-50-2"/>
    <x v="1183"/>
    <s v="PCS"/>
    <n v="8445"/>
    <x v="3396"/>
    <n v="1.2303730595352074E-3"/>
    <n v="532.97050048777487"/>
  </r>
  <r>
    <s v="Acesseries"/>
    <x v="44"/>
    <s v="CIPL-03595"/>
    <s v="UNIQLO"/>
    <s v="RM04212022-50-2"/>
    <x v="1183"/>
    <s v="PCS"/>
    <n v="171"/>
    <x v="3382"/>
    <n v="1.2301929670205524E-3"/>
    <n v="10.790362997360516"/>
  </r>
  <r>
    <s v="Acesseries"/>
    <x v="44"/>
    <s v="CIPL-03595"/>
    <s v="UNIQLO"/>
    <s v="RM04212022-50-2"/>
    <x v="1183"/>
    <s v="PCS"/>
    <n v="147"/>
    <x v="3375"/>
    <n v="1.2308573974645278E-3"/>
    <n v="9.2809360374272849"/>
  </r>
  <r>
    <s v="Acesseries"/>
    <x v="44"/>
    <s v="CIPL-03595"/>
    <s v="UNIQLO"/>
    <s v="RM04212022-50-2"/>
    <x v="1183"/>
    <s v="PCS"/>
    <n v="4577"/>
    <x v="3397"/>
    <n v="1.2303443764487951E-3"/>
    <n v="288.85128621100614"/>
  </r>
  <r>
    <s v="Acesseries"/>
    <x v="44"/>
    <s v="CIPL-03595"/>
    <s v="UNIQLO"/>
    <s v="RM04212022-50-2"/>
    <x v="1183"/>
    <s v="PCS"/>
    <n v="57"/>
    <x v="3398"/>
    <n v="1.2313557202975095E-3"/>
    <n v="3.6001872760569582"/>
  </r>
  <r>
    <s v="Acesseries"/>
    <x v="44"/>
    <s v="CIPL-03595"/>
    <s v="UNIQLO"/>
    <s v="RM04212022-50-2"/>
    <x v="1183"/>
    <s v="PCS"/>
    <n v="52"/>
    <x v="3365"/>
    <n v="1.2312215564578607E-3"/>
    <n v="3.2840235209358086"/>
  </r>
  <r>
    <s v="Acesseries"/>
    <x v="44"/>
    <s v="CIPL-03595"/>
    <s v="UNIQLO"/>
    <s v="RM04212022-50-2"/>
    <x v="1183"/>
    <s v="PCS"/>
    <n v="122"/>
    <x v="3399"/>
    <n v="1.2304693591929439E-3"/>
    <n v="7.7001172618215392"/>
  </r>
  <r>
    <s v="Acesseries"/>
    <x v="44"/>
    <s v="CIPL-03597"/>
    <s v="UNIQLO"/>
    <s v="RM04062022-9-2"/>
    <x v="1170"/>
    <s v="PCS"/>
    <n v="22"/>
    <x v="3400"/>
    <n v="1.2381736826942162E-3"/>
    <n v="1.3972398210192774"/>
  </r>
  <r>
    <s v="Acesseries"/>
    <x v="44"/>
    <s v="CIPL-03597"/>
    <s v="UNIQLO"/>
    <s v="RM04062022-9-2"/>
    <x v="1170"/>
    <s v="PCS"/>
    <n v="21"/>
    <x v="3401"/>
    <n v="1.2403255312911801E-3"/>
    <n v="1.3360468361571172"/>
  </r>
  <r>
    <s v="Acesseries"/>
    <x v="44"/>
    <s v="CIPL-03597"/>
    <s v="UNIQLO"/>
    <s v="RM04222022-5-1"/>
    <x v="1184"/>
    <s v="PCS"/>
    <n v="32"/>
    <x v="3215"/>
    <n v="1.2426925647478406E-3"/>
    <n v="2.0397661620719307"/>
  </r>
  <r>
    <s v="Acesseries"/>
    <x v="44"/>
    <s v="CIPL-03597"/>
    <s v="UNIQLO"/>
    <s v="RM04222022-5-1"/>
    <x v="1184"/>
    <s v="PCS"/>
    <n v="76"/>
    <x v="3252"/>
    <n v="1.2400763698746872E-3"/>
    <n v="4.8342458041104761"/>
  </r>
  <r>
    <s v="Acesseries"/>
    <x v="44"/>
    <s v="CIPL-03597"/>
    <s v="UNIQLO"/>
    <s v="RM04222022-5-1"/>
    <x v="1184"/>
    <s v="PCS"/>
    <n v="141"/>
    <x v="3402"/>
    <n v="1.2395197326676333E-3"/>
    <n v="8.9647722823061358"/>
  </r>
  <r>
    <s v="Acesseries"/>
    <x v="44"/>
    <s v="CIPL-03597"/>
    <s v="UNIQLO"/>
    <s v="RM04222022-5-1"/>
    <x v="1184"/>
    <s v="PCS"/>
    <n v="26"/>
    <x v="3238"/>
    <n v="1.2388688953178474E-3"/>
    <n v="1.6522105912782643"/>
  </r>
  <r>
    <s v="Acesseries"/>
    <x v="44"/>
    <s v="CIPL-03597"/>
    <s v="UNIQLO"/>
    <s v="RM04222022-5-1"/>
    <x v="1184"/>
    <s v="PCS"/>
    <n v="227"/>
    <x v="3403"/>
    <n v="1.2402838214505322E-3"/>
    <n v="14.441544427469271"/>
  </r>
  <r>
    <s v="Acesseries"/>
    <x v="44"/>
    <s v="CIPL-03597"/>
    <s v="UNIQLO"/>
    <s v="RM04222022-5-1"/>
    <x v="1184"/>
    <s v="PCS"/>
    <n v="260"/>
    <x v="3404"/>
    <n v="1.2403983630898444E-3"/>
    <n v="16.542503574403359"/>
  </r>
  <r>
    <s v="Acesseries"/>
    <x v="44"/>
    <s v="CIPL-03597"/>
    <s v="UNIQLO"/>
    <s v="RM04222022-5-1"/>
    <x v="1184"/>
    <s v="PCS"/>
    <n v="202"/>
    <x v="3240"/>
    <n v="1.2402317873919043E-3"/>
    <n v="12.850526821053165"/>
  </r>
  <r>
    <s v="Acesseries"/>
    <x v="44"/>
    <s v="CIPL-03597"/>
    <s v="UNIQLO"/>
    <s v="RM04222022-5-1"/>
    <x v="1184"/>
    <s v="PCS"/>
    <n v="141"/>
    <x v="3402"/>
    <n v="1.2395197326676333E-3"/>
    <n v="8.9647722823061358"/>
  </r>
  <r>
    <s v="Acesseries"/>
    <x v="44"/>
    <s v="CIPL-03597"/>
    <s v="UNIQLO"/>
    <s v="RM04222022-5-1"/>
    <x v="1184"/>
    <s v="PCS"/>
    <n v="32"/>
    <x v="3215"/>
    <n v="1.2426925647478406E-3"/>
    <n v="2.0397661620719307"/>
  </r>
  <r>
    <s v="Acesseries"/>
    <x v="44"/>
    <s v="CIPL-03597"/>
    <s v="UNIQLO"/>
    <s v="RM04222022-5-1"/>
    <x v="1184"/>
    <s v="PCS"/>
    <n v="590"/>
    <x v="3328"/>
    <n v="1.2401650544466584E-3"/>
    <n v="37.531697382123532"/>
  </r>
  <r>
    <s v="Acesseries"/>
    <x v="44"/>
    <s v="CIPL-03597"/>
    <s v="UNIQLO"/>
    <s v="RM04222022-5-1"/>
    <x v="1184"/>
    <s v="PCS"/>
    <n v="75"/>
    <x v="3405"/>
    <n v="1.2407042566442441E-3"/>
    <n v="4.7730528192483179"/>
  </r>
  <r>
    <s v="Acesseries"/>
    <x v="44"/>
    <s v="CIPL-03597"/>
    <s v="UNIQLO"/>
    <s v="RM04222022-5-1"/>
    <x v="1184"/>
    <s v="PCS"/>
    <n v="89"/>
    <x v="3406"/>
    <n v="1.2398999971866096E-3"/>
    <n v="5.6603510997496089"/>
  </r>
  <r>
    <s v="Acesseries"/>
    <x v="44"/>
    <s v="CIPL-03597"/>
    <s v="UNIQLO"/>
    <s v="RM04222022-5-1"/>
    <x v="1184"/>
    <s v="PCS"/>
    <n v="75"/>
    <x v="3405"/>
    <n v="1.2407042566442441E-3"/>
    <n v="4.7730528192483179"/>
  </r>
  <r>
    <s v="Acesseries"/>
    <x v="44"/>
    <s v="CIPL-03597"/>
    <s v="UNIQLO"/>
    <s v="RM04222022-5-1"/>
    <x v="1184"/>
    <s v="PCS"/>
    <n v="614"/>
    <x v="3407"/>
    <n v="1.2402638496375842E-3"/>
    <n v="39.061522003677474"/>
  </r>
  <r>
    <s v="Acesseries"/>
    <x v="44"/>
    <s v="CIPL-03597"/>
    <s v="UNIQLO"/>
    <s v="RM04222022-5-1"/>
    <x v="1184"/>
    <s v="PCS"/>
    <n v="82"/>
    <x v="3408"/>
    <n v="1.239055415777847E-3"/>
    <n v="5.2116025440937843"/>
  </r>
  <r>
    <s v="Acesseries"/>
    <x v="44"/>
    <s v="CIPL-03597"/>
    <s v="UNIQLO"/>
    <s v="RM04222022-5-1"/>
    <x v="1184"/>
    <s v="PCS"/>
    <n v="122"/>
    <x v="3282"/>
    <n v="1.2402479236368613E-3"/>
    <n v="7.7613102466836983"/>
  </r>
  <r>
    <s v="Acesseries"/>
    <x v="44"/>
    <s v="CIPL-03597"/>
    <s v="UNIQLO"/>
    <s v="RM04222022-5-1"/>
    <x v="1184"/>
    <s v="PCS"/>
    <n v="89"/>
    <x v="3406"/>
    <n v="1.2398999971866096E-3"/>
    <n v="5.6603510997496089"/>
  </r>
  <r>
    <s v="Acesseries"/>
    <x v="44"/>
    <s v="CIPL-03597"/>
    <s v="UNIQLO"/>
    <s v="RM04222022-5-1"/>
    <x v="1184"/>
    <s v="PCS"/>
    <n v="22"/>
    <x v="3409"/>
    <n v="1.2381736826942121E-3"/>
    <n v="1.3972398210192727"/>
  </r>
  <r>
    <s v="Acesseries"/>
    <x v="44"/>
    <s v="CIPL-03597"/>
    <s v="UNIQLO"/>
    <s v="RM04222022-5-1"/>
    <x v="1184"/>
    <s v="PCS"/>
    <n v="97"/>
    <x v="3410"/>
    <n v="1.2401303120370202E-3"/>
    <n v="6.1702926402675899"/>
  </r>
  <r>
    <s v="Acesseries"/>
    <x v="44"/>
    <s v="CIPL-03597"/>
    <s v="UNIQLO"/>
    <s v="RM04222022-5-1"/>
    <x v="1184"/>
    <s v="PCS"/>
    <n v="1013"/>
    <x v="3411"/>
    <n v="1.2400918655995036E-3"/>
    <n v="64.436213059852292"/>
  </r>
  <r>
    <s v="Acesseries"/>
    <x v="44"/>
    <s v="CIPL-03597"/>
    <s v="UNIQLO"/>
    <s v="RM04222022-5-1"/>
    <x v="1184"/>
    <s v="PCS"/>
    <n v="460"/>
    <x v="3361"/>
    <n v="1.2400991193953234E-3"/>
    <n v="29.260445594921851"/>
  </r>
  <r>
    <s v="Acesseries"/>
    <x v="44"/>
    <s v="CIPL-03597"/>
    <s v="UNIQLO"/>
    <s v="RM04222022-5-1"/>
    <x v="1184"/>
    <s v="PCS"/>
    <n v="22"/>
    <x v="3409"/>
    <n v="1.2381736826942121E-3"/>
    <n v="1.3972398210192727"/>
  </r>
  <r>
    <s v="Acesseries"/>
    <x v="44"/>
    <s v="CIPL-03597"/>
    <s v="UNIQLO"/>
    <s v="RM04222022-5-1"/>
    <x v="1184"/>
    <s v="PCS"/>
    <n v="521"/>
    <x v="3412"/>
    <n v="1.2399257252562717E-3"/>
    <n v="33.136001302858517"/>
  </r>
  <r>
    <s v="Acesseries"/>
    <x v="44"/>
    <s v="CIPL-03597"/>
    <s v="UNIQLO"/>
    <s v="RM04222022-5-1"/>
    <x v="1184"/>
    <s v="PCS"/>
    <n v="22"/>
    <x v="3409"/>
    <n v="1.2381736826942121E-3"/>
    <n v="1.3972398210192727"/>
  </r>
  <r>
    <s v="Acesseries"/>
    <x v="44"/>
    <s v="CIPL-03597"/>
    <s v="UNIQLO"/>
    <s v="RM04222022-5-1"/>
    <x v="1184"/>
    <s v="PCS"/>
    <n v="40"/>
    <x v="3224"/>
    <n v="1.2377217944888493E-3"/>
    <n v="2.5395088717795544"/>
  </r>
  <r>
    <s v="Acesseries"/>
    <x v="44"/>
    <s v="CIPL-03597"/>
    <s v="UNIQLO"/>
    <s v="RM04222022-5-1"/>
    <x v="1184"/>
    <s v="PCS"/>
    <n v="371"/>
    <x v="3413"/>
    <n v="1.2401468872567129E-3"/>
    <n v="23.60009449517224"/>
  </r>
  <r>
    <s v="Acesseries"/>
    <x v="44"/>
    <s v="CIPL-03597"/>
    <s v="UNIQLO"/>
    <s v="RM04222022-5-1"/>
    <x v="1184"/>
    <s v="PCS"/>
    <n v="878"/>
    <x v="3414"/>
    <n v="1.240088288757936E-3"/>
    <n v="55.848797517529462"/>
  </r>
  <r>
    <s v="Acesseries"/>
    <x v="44"/>
    <s v="CIPL-03623"/>
    <s v="UNIQLO"/>
    <s v="RM06072022-13-2"/>
    <x v="1184"/>
    <s v="PCS"/>
    <n v="4690"/>
    <x v="3415"/>
    <n v="1.2401276896888301E-3"/>
    <n v="298.33619886464061"/>
  </r>
  <r>
    <s v="Acesseries"/>
    <x v="44"/>
    <s v="CIPL-03623"/>
    <s v="UNIQLO"/>
    <s v="RM06072022-13-2"/>
    <x v="1184"/>
    <s v="PCS"/>
    <n v="2726"/>
    <x v="3416"/>
    <n v="1.2401032420157174E-3"/>
    <n v="173.40052143773482"/>
  </r>
  <r>
    <s v="Acesseries"/>
    <x v="44"/>
    <s v="CIPL-03623"/>
    <s v="UNIQLO"/>
    <s v="RM06072022-13-2"/>
    <x v="1184"/>
    <s v="PCS"/>
    <n v="6584"/>
    <x v="3417"/>
    <n v="1.2401256420746067E-3"/>
    <n v="418.81498722741912"/>
  </r>
  <r>
    <s v="Acesseries"/>
    <x v="44"/>
    <s v="CIPL-03623"/>
    <s v="UNIQLO"/>
    <s v="RM06072022-13-2"/>
    <x v="1184"/>
    <s v="PCS"/>
    <n v="38"/>
    <x v="3418"/>
    <n v="1.0621751185002596E-3"/>
    <n v="2.0703626545030098"/>
  </r>
  <r>
    <s v="Acesseries"/>
    <x v="44"/>
    <s v="CIPL-03623"/>
    <s v="UNIQLO"/>
    <s v="RM06072022-13-2"/>
    <x v="1184"/>
    <s v="PCS"/>
    <n v="53"/>
    <x v="3256"/>
    <n v="1.2417546835668989E-3"/>
    <n v="3.3758129982290459"/>
  </r>
  <r>
    <s v="Acesseries"/>
    <x v="44"/>
    <s v="CIPL-03623"/>
    <s v="UNIQLO"/>
    <s v="RM06072022-13-2"/>
    <x v="1184"/>
    <s v="PCS"/>
    <n v="2873"/>
    <x v="3419"/>
    <n v="1.2401146156751301E-3"/>
    <n v="182.75284929083463"/>
  </r>
  <r>
    <s v="Acesseries"/>
    <x v="44"/>
    <s v="CIPL-03623"/>
    <s v="UNIQLO"/>
    <s v="RM06072022-13-2"/>
    <x v="1184"/>
    <s v="PCS"/>
    <n v="113"/>
    <x v="3420"/>
    <n v="1.2404931088810301E-3"/>
    <n v="7.1901757213035564"/>
  </r>
  <r>
    <s v="Acesseries"/>
    <x v="44"/>
    <s v="CIPL-03623"/>
    <s v="UNIQLO"/>
    <s v="RM06072022-13-2"/>
    <x v="1184"/>
    <s v="PCS"/>
    <n v="55"/>
    <x v="3297"/>
    <n v="1.2399812355156634E-3"/>
    <n v="3.4981989679533609"/>
  </r>
  <r>
    <s v="Acesseries"/>
    <x v="44"/>
    <s v="CIPL-03623"/>
    <s v="UNIQLO"/>
    <s v="RM06072022-13-2"/>
    <x v="1184"/>
    <s v="PCS"/>
    <n v="4996"/>
    <x v="3421"/>
    <n v="1.2401056947171404E-3"/>
    <n v="317.79556805080676"/>
  </r>
  <r>
    <s v="Acesseries"/>
    <x v="44"/>
    <s v="CIPL-03623"/>
    <s v="UNIQLO"/>
    <s v="RM06072022-13-2"/>
    <x v="1184"/>
    <s v="PCS"/>
    <n v="67"/>
    <x v="3422"/>
    <n v="1.2404668467214264E-3"/>
    <n v="4.263111278730336"/>
  </r>
  <r>
    <s v="Acesseries"/>
    <x v="44"/>
    <s v="CIPL-03623"/>
    <s v="UNIQLO"/>
    <s v="RM06072022-13-2"/>
    <x v="1184"/>
    <s v="PCS"/>
    <n v="20"/>
    <x v="3215"/>
    <n v="1.2426925647478406E-3"/>
    <n v="1.2748538512949568"/>
  </r>
  <r>
    <s v="Acesseries"/>
    <x v="44"/>
    <s v="CIPL-03623"/>
    <s v="UNIQLO"/>
    <s v="RM06072022-13-2"/>
    <x v="1184"/>
    <s v="PCS"/>
    <n v="1980"/>
    <x v="3423"/>
    <n v="1.2400816551168549E-3"/>
    <n v="125.94536167713136"/>
  </r>
  <r>
    <s v="Acesseries"/>
    <x v="44"/>
    <s v="CIPL-03623"/>
    <s v="UNIQLO"/>
    <s v="RM06072022-13-2"/>
    <x v="1184"/>
    <s v="PCS"/>
    <n v="34"/>
    <x v="3249"/>
    <n v="1.2397685822425515E-3"/>
    <n v="2.1621521317962471"/>
  </r>
  <r>
    <s v="Acesseries"/>
    <x v="44"/>
    <s v="CIPL-03623"/>
    <s v="UNIQLO"/>
    <s v="RM06072022-13-2"/>
    <x v="1184"/>
    <s v="PCS"/>
    <n v="86"/>
    <x v="3222"/>
    <n v="1.2392245854973816E-3"/>
    <n v="5.4665733143527753"/>
  </r>
  <r>
    <s v="Acesseries"/>
    <x v="44"/>
    <s v="CIPL-03623"/>
    <s v="UNIQLO"/>
    <s v="RM06072022-13-2"/>
    <x v="1184"/>
    <s v="PCS"/>
    <n v="4701"/>
    <x v="3424"/>
    <n v="1.2401442651681406E-3"/>
    <n v="299.0399181905554"/>
  </r>
  <r>
    <s v="Acesseries"/>
    <x v="44"/>
    <s v="CIPL-03623"/>
    <s v="UNIQLO"/>
    <s v="RM06072022-13-2"/>
    <x v="1184"/>
    <s v="PCS"/>
    <n v="3405"/>
    <x v="3425"/>
    <n v="1.2401086401198187E-3"/>
    <n v="216.592569919608"/>
  </r>
  <r>
    <s v="Acesseries"/>
    <x v="44"/>
    <s v="CIPL-03623"/>
    <s v="UNIQLO"/>
    <s v="RM06072022-13-2"/>
    <x v="1184"/>
    <s v="PCS"/>
    <n v="3501"/>
    <x v="3426"/>
    <n v="1.2401227006607872E-3"/>
    <n v="222.7016695750134"/>
  </r>
  <r>
    <s v="Acesseries"/>
    <x v="44"/>
    <s v="CIPL-03623"/>
    <s v="UNIQLO"/>
    <s v="RM06072022-13-2"/>
    <x v="1184"/>
    <s v="PCS"/>
    <n v="69"/>
    <x v="3427"/>
    <n v="1.2390905573137889E-3"/>
    <n v="4.3854972484546515"/>
  </r>
  <r>
    <s v="Acesseries"/>
    <x v="44"/>
    <s v="CIPL-03623"/>
    <s v="UNIQLO"/>
    <s v="RM06072022-13-2"/>
    <x v="1184"/>
    <s v="PCS"/>
    <n v="1233"/>
    <x v="3428"/>
    <n v="1.2402333840033275E-3"/>
    <n v="78.439207762476101"/>
  </r>
  <r>
    <s v="Acesseries"/>
    <x v="44"/>
    <s v="CIPL-03623"/>
    <s v="UNIQLO"/>
    <s v="RM06072022-13-2"/>
    <x v="1184"/>
    <s v="PCS"/>
    <n v="1742"/>
    <x v="3429"/>
    <n v="1.2401244285635165E-3"/>
    <n v="110.81029675455763"/>
  </r>
  <r>
    <s v="Acesseries"/>
    <x v="44"/>
    <s v="CIPL-03623"/>
    <s v="UNIQLO"/>
    <s v="RM06072022-13-2"/>
    <x v="1184"/>
    <s v="PCS"/>
    <n v="43"/>
    <x v="3222"/>
    <n v="1.2392245854973816E-3"/>
    <n v="2.7332866571763876"/>
  </r>
  <r>
    <s v="Acesseries"/>
    <x v="44"/>
    <s v="CIPL-03623"/>
    <s v="UNIQLO"/>
    <s v="RM06072022-13-2"/>
    <x v="1184"/>
    <s v="PCS"/>
    <n v="6229"/>
    <x v="3430"/>
    <n v="1.2400990500036247E-3"/>
    <n v="396.22457698247263"/>
  </r>
  <r>
    <s v="Acesseries"/>
    <x v="44"/>
    <s v="CIPL-03623"/>
    <s v="UNIQLO"/>
    <s v="RM06072022-13-2"/>
    <x v="1184"/>
    <s v="PCS"/>
    <n v="97"/>
    <x v="3410"/>
    <n v="1.2401303120370202E-3"/>
    <n v="6.1702926402675899"/>
  </r>
  <r>
    <s v="Acesseries"/>
    <x v="44"/>
    <s v="CIPL-03623"/>
    <s v="UNIQLO"/>
    <s v="RM06072022-13-2"/>
    <x v="1184"/>
    <s v="PCS"/>
    <n v="31"/>
    <x v="3431"/>
    <n v="1.2378821419165586E-3"/>
    <n v="1.9683743463994132"/>
  </r>
  <r>
    <s v="Acesseries"/>
    <x v="44"/>
    <s v="CIPL-03626"/>
    <s v="UNIQLO"/>
    <s v="RM05152022-54-2"/>
    <x v="1184"/>
    <s v="PCS"/>
    <n v="282"/>
    <x v="3402"/>
    <n v="1.2395197326676333E-3"/>
    <n v="17.929544564612272"/>
  </r>
  <r>
    <s v="Acesseries"/>
    <x v="44"/>
    <s v="CIPL-03626"/>
    <s v="UNIQLO"/>
    <s v="RM05152022-54-2"/>
    <x v="1184"/>
    <s v="PCS"/>
    <n v="24"/>
    <x v="3215"/>
    <n v="1.2426925647478406E-3"/>
    <n v="1.5298246215539479"/>
  </r>
  <r>
    <s v="Acesseries"/>
    <x v="44"/>
    <s v="CIPL-03626"/>
    <s v="UNIQLO"/>
    <s v="RM05152022-54-2"/>
    <x v="1184"/>
    <s v="PCS"/>
    <n v="58"/>
    <x v="3432"/>
    <n v="1.2375503886178543E-3"/>
    <n v="3.6817779225398493"/>
  </r>
  <r>
    <s v="Acesseries"/>
    <x v="44"/>
    <s v="CIPL-03626"/>
    <s v="UNIQLO"/>
    <s v="RM05152022-54-2"/>
    <x v="1184"/>
    <s v="PCS"/>
    <n v="228"/>
    <x v="3433"/>
    <n v="1.2392043049169693E-3"/>
    <n v="14.492538581521066"/>
  </r>
  <r>
    <s v="Acesseries"/>
    <x v="44"/>
    <s v="CIPL-03626"/>
    <s v="UNIQLO"/>
    <s v="RM05152022-54-2"/>
    <x v="1184"/>
    <s v="PCS"/>
    <n v="73"/>
    <x v="3255"/>
    <n v="1.2392879275841479E-3"/>
    <n v="4.6404680187136425"/>
  </r>
  <r>
    <s v="Acesseries"/>
    <x v="44"/>
    <s v="CIPL-03626"/>
    <s v="UNIQLO"/>
    <s v="RM05152022-54-2"/>
    <x v="1184"/>
    <s v="PCS"/>
    <n v="35"/>
    <x v="3434"/>
    <n v="1.2384319045258519E-3"/>
    <n v="2.2233451166584115"/>
  </r>
  <r>
    <s v="Acesseries"/>
    <x v="44"/>
    <s v="CIPL-03626"/>
    <s v="UNIQLO"/>
    <s v="RM05152022-54-2"/>
    <x v="1184"/>
    <s v="PCS"/>
    <n v="16"/>
    <x v="3215"/>
    <n v="1.2426925647478406E-3"/>
    <n v="1.0198830810359654"/>
  </r>
  <r>
    <s v="Acesseries"/>
    <x v="44"/>
    <s v="CIPL-03626"/>
    <s v="UNIQLO"/>
    <s v="RM05152022-54-2"/>
    <x v="1184"/>
    <s v="PCS"/>
    <n v="76"/>
    <x v="3435"/>
    <n v="1.2400763698746896E-3"/>
    <n v="4.8342458041104859"/>
  </r>
  <r>
    <s v="Acesseries"/>
    <x v="44"/>
    <s v="CIPL-03626"/>
    <s v="UNIQLO"/>
    <s v="RM05152022-54-2"/>
    <x v="1184"/>
    <s v="PCS"/>
    <n v="16"/>
    <x v="3215"/>
    <n v="1.2426925647478406E-3"/>
    <n v="1.0198830810359654"/>
  </r>
  <r>
    <s v="Acesseries"/>
    <x v="44"/>
    <s v="CIPL-03626"/>
    <s v="UNIQLO"/>
    <s v="RM05152022-54-2"/>
    <x v="1184"/>
    <s v="PCS"/>
    <n v="104"/>
    <x v="3436"/>
    <n v="1.238868895317848E-3"/>
    <n v="6.6088423651130599"/>
  </r>
  <r>
    <s v="Acesseries"/>
    <x v="44"/>
    <s v="CIPL-03626"/>
    <s v="UNIQLO"/>
    <s v="RM05152022-54-2"/>
    <x v="1184"/>
    <s v="PCS"/>
    <n v="93"/>
    <x v="3437"/>
    <n v="1.240020107619353E-3"/>
    <n v="5.9153218700086114"/>
  </r>
  <r>
    <s v="Acesseries"/>
    <x v="44"/>
    <s v="CIPL-03626"/>
    <s v="UNIQLO"/>
    <s v="RM05152022-54-2"/>
    <x v="1184"/>
    <s v="PCS"/>
    <n v="357"/>
    <x v="3438"/>
    <n v="1.2397685822425511E-3"/>
    <n v="22.702597383860581"/>
  </r>
  <r>
    <s v="Acesseries"/>
    <x v="44"/>
    <s v="CIPL-03626"/>
    <s v="UNIQLO"/>
    <s v="RM05152022-54-2"/>
    <x v="1184"/>
    <s v="PCS"/>
    <n v="258"/>
    <x v="3439"/>
    <n v="1.2399952475530393E-3"/>
    <n v="16.409918773868686"/>
  </r>
  <r>
    <s v="Acesseries"/>
    <x v="44"/>
    <s v="CIPL-03626"/>
    <s v="UNIQLO"/>
    <s v="RM05152022-54-2"/>
    <x v="1184"/>
    <s v="PCS"/>
    <n v="294"/>
    <x v="3401"/>
    <n v="1.2403255312911801E-3"/>
    <n v="18.704655706199642"/>
  </r>
  <r>
    <s v="Acesseries"/>
    <x v="44"/>
    <s v="CIPL-03626"/>
    <s v="UNIQLO"/>
    <s v="RM05152022-54-2"/>
    <x v="1184"/>
    <s v="PCS"/>
    <n v="288"/>
    <x v="3440"/>
    <n v="1.2399310257150702E-3"/>
    <n v="18.317100135405976"/>
  </r>
  <r>
    <s v="Acesseries"/>
    <x v="44"/>
    <s v="CIPL-03626"/>
    <s v="UNIQLO"/>
    <s v="RM05152022-54-2"/>
    <x v="1184"/>
    <s v="PCS"/>
    <n v="33"/>
    <x v="3441"/>
    <n v="1.2411862707299658E-3"/>
    <n v="2.1009591469340911"/>
  </r>
  <r>
    <s v="Acesseries"/>
    <x v="44"/>
    <s v="CIPL-03626"/>
    <s v="UNIQLO"/>
    <s v="RM05152022-54-2"/>
    <x v="1184"/>
    <s v="PCS"/>
    <n v="73"/>
    <x v="3255"/>
    <n v="1.2392879275841479E-3"/>
    <n v="4.6404680187136425"/>
  </r>
  <r>
    <s v="Acesseries"/>
    <x v="44"/>
    <s v="CIPL-03626"/>
    <s v="UNIQLO"/>
    <s v="RM05152022-54-2"/>
    <x v="1184"/>
    <s v="PCS"/>
    <n v="157"/>
    <x v="3442"/>
    <n v="1.2398430786121129E-3"/>
    <n v="9.9846553633420996"/>
  </r>
  <r>
    <s v="Acesseries"/>
    <x v="44"/>
    <s v="CIPL-03626"/>
    <s v="UNIQLO"/>
    <s v="RM05152022-54-2"/>
    <x v="1184"/>
    <s v="PCS"/>
    <n v="149"/>
    <x v="3443"/>
    <n v="1.2396900860679157E-3"/>
    <n v="9.4747138228241408"/>
  </r>
  <r>
    <s v="Acesseries"/>
    <x v="44"/>
    <s v="CIPL-03581"/>
    <s v="UNIQLO"/>
    <s v="RM04122022-19-2"/>
    <x v="1182"/>
    <s v="PCS"/>
    <n v="636"/>
    <x v="3444"/>
    <n v="1.2401915482653293E-3"/>
    <n v="40.458761824696751"/>
  </r>
  <r>
    <s v="Acesseries"/>
    <x v="44"/>
    <s v="CIPL-03581"/>
    <s v="UNIQLO"/>
    <s v="RM04122022-19-2"/>
    <x v="1182"/>
    <s v="PCS"/>
    <n v="604"/>
    <x v="3445"/>
    <n v="1.2400590440808253E-3"/>
    <n v="38.418995662624816"/>
  </r>
  <r>
    <s v="Acesseries"/>
    <x v="44"/>
    <s v="CIPL-03581"/>
    <s v="UNIQLO"/>
    <s v="RM04122022-19-2"/>
    <x v="1182"/>
    <s v="PCS"/>
    <n v="2747"/>
    <x v="3446"/>
    <n v="1.2401049413512779E-3"/>
    <n v="174.73656827389192"/>
  </r>
  <r>
    <s v="Acesseries"/>
    <x v="44"/>
    <s v="CIPL-03581"/>
    <s v="UNIQLO"/>
    <s v="RM04122022-19-2"/>
    <x v="1182"/>
    <s v="PCS"/>
    <n v="6771"/>
    <x v="3447"/>
    <n v="1.2401157808741056E-3"/>
    <n v="430.70682395229852"/>
  </r>
  <r>
    <s v="Acesseries"/>
    <x v="44"/>
    <s v="CIPL-03581"/>
    <s v="UNIQLO"/>
    <s v="RM04122022-19-2"/>
    <x v="1182"/>
    <s v="PCS"/>
    <n v="6061"/>
    <x v="3448"/>
    <n v="1.2401255773017684E-3"/>
    <n v="385.54640112402603"/>
  </r>
  <r>
    <s v="Acesseries"/>
    <x v="44"/>
    <s v="CIPL-03581"/>
    <s v="UNIQLO"/>
    <s v="RM04122022-19-2"/>
    <x v="1182"/>
    <s v="PCS"/>
    <n v="4956"/>
    <x v="3449"/>
    <n v="1.2401249352355283E-3"/>
    <n v="315.2560591790272"/>
  </r>
  <r>
    <s v="Acesseries"/>
    <x v="44"/>
    <s v="CIPL-03581"/>
    <s v="UNIQLO"/>
    <s v="RM04122022-19-2"/>
    <x v="1182"/>
    <s v="PCS"/>
    <n v="742"/>
    <x v="3413"/>
    <n v="1.2401468872567129E-3"/>
    <n v="47.200188990344479"/>
  </r>
  <r>
    <s v="Acesseries"/>
    <x v="44"/>
    <s v="CIPL-03581"/>
    <s v="UNIQLO"/>
    <s v="RM04122022-19-2"/>
    <x v="1182"/>
    <s v="PCS"/>
    <n v="227"/>
    <x v="3450"/>
    <n v="1.2402838214505317E-3"/>
    <n v="14.441544427469267"/>
  </r>
  <r>
    <s v="Acesseries"/>
    <x v="44"/>
    <s v="CIPL-03581"/>
    <s v="UNIQLO"/>
    <s v="RM04122022-19-2"/>
    <x v="1182"/>
    <s v="PCS"/>
    <n v="645"/>
    <x v="3451"/>
    <n v="1.2401493799641702E-3"/>
    <n v="41.029896350076882"/>
  </r>
  <r>
    <s v="Acesseries"/>
    <x v="44"/>
    <s v="CIPL-03581"/>
    <s v="UNIQLO"/>
    <s v="RM04122022-19-2"/>
    <x v="1182"/>
    <s v="PCS"/>
    <n v="1261"/>
    <x v="3452"/>
    <n v="1.24013031203702E-3"/>
    <n v="80.213804323478655"/>
  </r>
  <r>
    <s v="Acesseries"/>
    <x v="44"/>
    <s v="CIPL-03581"/>
    <s v="UNIQLO"/>
    <s v="RM04122022-19-2"/>
    <x v="1182"/>
    <s v="PCS"/>
    <n v="1156"/>
    <x v="3453"/>
    <n v="1.2402845791552493E-3"/>
    <n v="73.543768973503461"/>
  </r>
  <r>
    <s v="Acesseries"/>
    <x v="44"/>
    <s v="CIPL-03591"/>
    <s v="UNIQLO"/>
    <s v="RM04212022-4-1"/>
    <x v="1183"/>
    <s v="PCS"/>
    <n v="72"/>
    <x v="3454"/>
    <n v="1.2288848695839758E-3"/>
    <n v="4.5384797106100461"/>
  </r>
  <r>
    <s v="Acesseries"/>
    <x v="44"/>
    <s v="CIPL-03591"/>
    <s v="UNIQLO"/>
    <s v="RM04212022-4-1"/>
    <x v="1183"/>
    <s v="PCS"/>
    <n v="494"/>
    <x v="3455"/>
    <n v="1.2304165734199673E-3"/>
    <n v="31.177825787269466"/>
  </r>
  <r>
    <s v="Acesseries"/>
    <x v="44"/>
    <s v="CIPL-03591"/>
    <s v="UNIQLO"/>
    <s v="RM04212022-4-1"/>
    <x v="1183"/>
    <s v="PCS"/>
    <n v="5254"/>
    <x v="3456"/>
    <n v="1.2303365960416302E-3"/>
    <n v="331.57418847560263"/>
  </r>
  <r>
    <s v="Acesseries"/>
    <x v="44"/>
    <s v="CIPL-03591"/>
    <s v="UNIQLO"/>
    <s v="RM04212022-4-1"/>
    <x v="1183"/>
    <s v="PCS"/>
    <n v="2659"/>
    <x v="3457"/>
    <n v="1.2303731303714763E-3"/>
    <n v="167.81156215365777"/>
  </r>
  <r>
    <s v="Acesseries"/>
    <x v="44"/>
    <s v="CIPL-03591"/>
    <s v="UNIQLO"/>
    <s v="RM04212022-4-1"/>
    <x v="1183"/>
    <s v="PCS"/>
    <n v="513"/>
    <x v="3458"/>
    <n v="1.2301929670205521E-3"/>
    <n v="32.371088992081539"/>
  </r>
  <r>
    <s v="Acesseries"/>
    <x v="44"/>
    <s v="CIPL-03591"/>
    <s v="UNIQLO"/>
    <s v="RM04212022-4-1"/>
    <x v="1183"/>
    <s v="PCS"/>
    <n v="661"/>
    <x v="3459"/>
    <n v="1.2302844392904492E-3"/>
    <n v="41.71321801437098"/>
  </r>
  <r>
    <s v="Acesseries"/>
    <x v="44"/>
    <s v="CIPL-03591"/>
    <s v="UNIQLO"/>
    <s v="RM04212022-4-1"/>
    <x v="1183"/>
    <s v="PCS"/>
    <n v="5927"/>
    <x v="3460"/>
    <n v="1.2303557956387188E-3"/>
    <n v="374.05231880075058"/>
  </r>
  <r>
    <s v="Acesseries"/>
    <x v="44"/>
    <s v="CIPL-03591"/>
    <s v="UNIQLO"/>
    <s v="RM04212022-4-1"/>
    <x v="1183"/>
    <s v="PCS"/>
    <n v="276"/>
    <x v="3461"/>
    <n v="1.2311661409588751E-3"/>
    <n v="17.42980185490465"/>
  </r>
  <r>
    <s v="Acesseries"/>
    <x v="44"/>
    <s v="CIPL-03591"/>
    <s v="UNIQLO"/>
    <s v="RM04212022-4-1"/>
    <x v="1183"/>
    <s v="PCS"/>
    <n v="335"/>
    <x v="3462"/>
    <n v="1.2303769250016831E-3"/>
    <n v="21.142176269875566"/>
  </r>
  <r>
    <s v="Acesseries"/>
    <x v="44"/>
    <s v="CIPL-03591"/>
    <s v="UNIQLO"/>
    <s v="RM04212022-4-1"/>
    <x v="1183"/>
    <s v="PCS"/>
    <n v="6356"/>
    <x v="3463"/>
    <n v="1.2303673068369367E-3"/>
    <n v="401.13021460225553"/>
  </r>
  <r>
    <s v="Acesseries"/>
    <x v="44"/>
    <s v="CIPL-03591"/>
    <s v="UNIQLO"/>
    <s v="RM04212022-4-1"/>
    <x v="1183"/>
    <s v="PCS"/>
    <n v="123"/>
    <x v="3464"/>
    <n v="1.2317811178378596E-3"/>
    <n v="7.7715090774940574"/>
  </r>
  <r>
    <s v="Acesseries"/>
    <x v="44"/>
    <s v="CIPL-03591"/>
    <s v="UNIQLO"/>
    <s v="RM04212022-4-1"/>
    <x v="1183"/>
    <s v="PCS"/>
    <n v="283"/>
    <x v="3465"/>
    <n v="1.2309243100710767E-3"/>
    <n v="17.868351579750115"/>
  </r>
  <r>
    <s v="Acesseries"/>
    <x v="44"/>
    <s v="CIPL-03591"/>
    <s v="UNIQLO"/>
    <s v="RM04212022-4-1"/>
    <x v="1183"/>
    <s v="PCS"/>
    <n v="4102"/>
    <x v="3466"/>
    <n v="1.2303565234907633E-3"/>
    <n v="258.87692245935915"/>
  </r>
  <r>
    <s v="Acesseries"/>
    <x v="44"/>
    <s v="CIPL-03591"/>
    <s v="UNIQLO"/>
    <s v="RM04212022-4-1"/>
    <x v="1183"/>
    <s v="PCS"/>
    <n v="3815"/>
    <x v="3467"/>
    <n v="1.2304057066764677E-3"/>
    <n v="240.77399777097077"/>
  </r>
  <r>
    <s v="Acesseries"/>
    <x v="44"/>
    <s v="CIPL-03591"/>
    <s v="UNIQLO"/>
    <s v="RM04212022-4-1"/>
    <x v="1183"/>
    <s v="PCS"/>
    <n v="1696"/>
    <x v="3468"/>
    <n v="1.2303828742479797E-3"/>
    <n v="107.03672935472456"/>
  </r>
  <r>
    <s v="Acesseries"/>
    <x v="44"/>
    <s v="CIPL-03591"/>
    <s v="UNIQLO"/>
    <s v="RM04212022-4-1"/>
    <x v="1183"/>
    <s v="PCS"/>
    <n v="6190"/>
    <x v="3469"/>
    <n v="1.2303419271738039E-3"/>
    <n v="390.64581652920583"/>
  </r>
  <r>
    <s v="Acesseries"/>
    <x v="44"/>
    <s v="CIPL-03591"/>
    <s v="UNIQLO"/>
    <s v="RM04212022-4-1"/>
    <x v="1183"/>
    <s v="PCS"/>
    <n v="115"/>
    <x v="3470"/>
    <n v="1.2310220606615132E-3"/>
    <n v="7.2615675369760755"/>
  </r>
  <r>
    <s v="Acesseries"/>
    <x v="44"/>
    <s v="CIPL-03591"/>
    <s v="UNIQLO"/>
    <s v="RM04212022-4-1"/>
    <x v="1183"/>
    <s v="PCS"/>
    <n v="110"/>
    <x v="3471"/>
    <n v="1.2309434714084066E-3"/>
    <n v="6.9454037818549255"/>
  </r>
  <r>
    <s v="Acesseries"/>
    <x v="44"/>
    <s v="CIPL-03591"/>
    <s v="UNIQLO"/>
    <s v="RM04212022-4-1"/>
    <x v="1183"/>
    <s v="PCS"/>
    <n v="465"/>
    <x v="3472"/>
    <n v="1.2301854653865073E-3"/>
    <n v="29.342036241404724"/>
  </r>
  <r>
    <s v="Acesseries"/>
    <x v="44"/>
    <s v="CIPL-03591"/>
    <s v="UNIQLO"/>
    <s v="RM04212022-4-1"/>
    <x v="1183"/>
    <s v="PCS"/>
    <n v="4005"/>
    <x v="3473"/>
    <n v="1.230368033244274E-3"/>
    <n v="252.7576239731433"/>
  </r>
  <r>
    <s v="Acesseries"/>
    <x v="44"/>
    <s v="CIPL-03591"/>
    <s v="UNIQLO"/>
    <s v="RM04212022-4-1"/>
    <x v="1183"/>
    <s v="PCS"/>
    <n v="3711"/>
    <x v="3474"/>
    <n v="1.2303828426567245E-3"/>
    <n v="234.20595072909904"/>
  </r>
  <r>
    <s v="Acesseries"/>
    <x v="44"/>
    <s v="CIPL-03591"/>
    <s v="UNIQLO"/>
    <s v="RM04212022-4-1"/>
    <x v="1183"/>
    <s v="PCS"/>
    <n v="3207"/>
    <x v="3475"/>
    <n v="1.2303702624219964E-3"/>
    <n v="202.39579743158728"/>
  </r>
  <r>
    <s v="Acesseries"/>
    <x v="44"/>
    <s v="CIPL-03591"/>
    <s v="UNIQLO"/>
    <s v="RM04212022-4-1"/>
    <x v="1183"/>
    <s v="PCS"/>
    <n v="768"/>
    <x v="3476"/>
    <n v="1.2302656391003624E-3"/>
    <n v="48.464844010829083"/>
  </r>
  <r>
    <s v="Acesseries"/>
    <x v="44"/>
    <s v="CIPL-03591"/>
    <s v="UNIQLO"/>
    <s v="RM04212022-4-1"/>
    <x v="1183"/>
    <s v="PCS"/>
    <n v="1555"/>
    <x v="3477"/>
    <n v="1.2304494457176557E-3"/>
    <n v="98.143348888090927"/>
  </r>
  <r>
    <s v="Acesseries"/>
    <x v="44"/>
    <s v="CIPL-03591"/>
    <s v="UNIQLO"/>
    <s v="RM04212022-4-1"/>
    <x v="1183"/>
    <s v="PCS"/>
    <n v="6960"/>
    <x v="3478"/>
    <n v="1.2303513420358623E-3"/>
    <n v="439.24324534056962"/>
  </r>
  <r>
    <s v="Acesseries"/>
    <x v="44"/>
    <s v="CIPL-03591"/>
    <s v="UNIQLO"/>
    <s v="RM04212022-4-1"/>
    <x v="1183"/>
    <s v="PCS"/>
    <n v="77"/>
    <x v="3384"/>
    <n v="1.2291359185869549E-3"/>
    <n v="4.8546434657311943"/>
  </r>
  <r>
    <s v="Acesseries"/>
    <x v="44"/>
    <s v="CIPL-03591"/>
    <s v="UNIQLO"/>
    <s v="RM04212022-4-1"/>
    <x v="1183"/>
    <s v="PCS"/>
    <n v="1691"/>
    <x v="3479"/>
    <n v="1.2303758720304107E-3"/>
    <n v="106.7205655996034"/>
  </r>
  <r>
    <s v="Acesseries"/>
    <x v="44"/>
    <s v="CIPL-03591"/>
    <s v="UNIQLO"/>
    <s v="RM04212022-4-1"/>
    <x v="1183"/>
    <s v="PCS"/>
    <n v="6058"/>
    <x v="3480"/>
    <n v="1.2303353841436131E-3"/>
    <n v="382.31337175714208"/>
  </r>
  <r>
    <s v="Acesseries"/>
    <x v="44"/>
    <s v="CIPL-03591"/>
    <s v="UNIQLO"/>
    <s v="RM04212022-4-1"/>
    <x v="1183"/>
    <s v="PCS"/>
    <n v="88"/>
    <x v="3481"/>
    <n v="1.2313953596137695E-3"/>
    <n v="5.5583627916460125"/>
  </r>
  <r>
    <s v="Acesseries"/>
    <x v="44"/>
    <s v="CIPL-03591"/>
    <s v="UNIQLO"/>
    <s v="RM04212022-4-1"/>
    <x v="1183"/>
    <s v="PCS"/>
    <n v="857"/>
    <x v="3482"/>
    <n v="1.2303381415837197E-3"/>
    <n v="54.08439978733724"/>
  </r>
  <r>
    <s v="Acesseries"/>
    <x v="44"/>
    <s v="CIPL-03591"/>
    <s v="UNIQLO"/>
    <s v="RM04212022-4-1"/>
    <x v="1183"/>
    <s v="PCS"/>
    <n v="676"/>
    <x v="3483"/>
    <n v="1.2306332996224771E-3"/>
    <n v="42.671908110544798"/>
  </r>
  <r>
    <s v="Acesseries"/>
    <x v="44"/>
    <s v="CIPL-03591"/>
    <s v="UNIQLO"/>
    <s v="RM04212022-4-1"/>
    <x v="1183"/>
    <s v="PCS"/>
    <n v="48"/>
    <x v="3476"/>
    <n v="1.2302656391003624E-3"/>
    <n v="3.0290527506768177"/>
  </r>
  <r>
    <s v="Acesseries"/>
    <x v="44"/>
    <s v="CIPL-03591"/>
    <s v="UNIQLO"/>
    <s v="RM04212022-4-1"/>
    <x v="1183"/>
    <s v="PCS"/>
    <n v="5106"/>
    <x v="3484"/>
    <n v="1.2303678582302471E-3"/>
    <n v="322.24225828412358"/>
  </r>
  <r>
    <s v="Acesseries"/>
    <x v="44"/>
    <s v="CIPL-03591"/>
    <s v="UNIQLO"/>
    <s v="RM04212022-4-1"/>
    <x v="1183"/>
    <s v="PCS"/>
    <n v="2708"/>
    <x v="3485"/>
    <n v="1.2303574184626036E-3"/>
    <n v="170.9018078891967"/>
  </r>
  <r>
    <s v="Acesseries"/>
    <x v="44"/>
    <s v="CIPL-03591"/>
    <s v="UNIQLO"/>
    <s v="RM04212022-4-1"/>
    <x v="1183"/>
    <s v="PCS"/>
    <n v="553"/>
    <x v="3486"/>
    <n v="1.2303779982834316E-3"/>
    <n v="34.900399033050739"/>
  </r>
  <r>
    <s v="Acesseries"/>
    <x v="44"/>
    <s v="CIPL-03591"/>
    <s v="UNIQLO"/>
    <s v="RM04212022-4-1"/>
    <x v="1183"/>
    <s v="PCS"/>
    <n v="2651"/>
    <x v="3487"/>
    <n v="1.2303359536551385E-3"/>
    <n v="167.30162061313976"/>
  </r>
  <r>
    <s v="Acesseries"/>
    <x v="44"/>
    <s v="CIPL-03591"/>
    <s v="UNIQLO"/>
    <s v="RM04212022-4-1"/>
    <x v="1183"/>
    <s v="PCS"/>
    <n v="72"/>
    <x v="3454"/>
    <n v="1.2288848695839758E-3"/>
    <n v="4.5384797106100461"/>
  </r>
  <r>
    <s v="Acesseries"/>
    <x v="44"/>
    <s v="CIPL-03591"/>
    <s v="UNIQLO"/>
    <s v="RM04212022-4-1"/>
    <x v="1183"/>
    <s v="PCS"/>
    <n v="2604"/>
    <x v="3488"/>
    <n v="1.2303229060388297E-3"/>
    <n v="164.33376084732512"/>
  </r>
  <r>
    <s v="Acesseries"/>
    <x v="44"/>
    <s v="CIPL-03591"/>
    <s v="UNIQLO"/>
    <s v="RM04212022-4-1"/>
    <x v="1183"/>
    <s v="PCS"/>
    <n v="269"/>
    <x v="3392"/>
    <n v="1.230681409846932E-3"/>
    <n v="16.981053299248824"/>
  </r>
  <r>
    <s v="Acesseries"/>
    <x v="44"/>
    <s v="CIPL-03591"/>
    <s v="UNIQLO"/>
    <s v="RM04212022-4-1"/>
    <x v="1183"/>
    <s v="PCS"/>
    <n v="1740"/>
    <x v="3489"/>
    <n v="1.2303513420358616E-3"/>
    <n v="109.81081133514236"/>
  </r>
  <r>
    <s v="Acesseries"/>
    <x v="44"/>
    <s v="CIPL-03591"/>
    <s v="UNIQLO"/>
    <s v="RM04212022-4-1"/>
    <x v="1183"/>
    <s v="PCS"/>
    <n v="4046"/>
    <x v="3490"/>
    <n v="1.230382352687758E-3"/>
    <n v="255.34812699897461"/>
  </r>
  <r>
    <s v="Acesseries"/>
    <x v="44"/>
    <s v="CIPL-03591"/>
    <s v="UNIQLO"/>
    <s v="RM04212022-4-1"/>
    <x v="1183"/>
    <s v="PCS"/>
    <n v="853"/>
    <x v="3491"/>
    <n v="1.2305133035036531E-3"/>
    <n v="53.839627847888615"/>
  </r>
  <r>
    <s v="Acesseries"/>
    <x v="44"/>
    <s v="CIPL-03516"/>
    <s v="LEVIS"/>
    <s v="RM04022022-9-1"/>
    <x v="1185"/>
    <s v="PCS"/>
    <n v="190"/>
    <x v="3492"/>
    <n v="1.6398309464925266E-3"/>
    <n v="15.981567879833653"/>
  </r>
  <r>
    <s v="Acesseries"/>
    <x v="44"/>
    <s v="CIPL-03515"/>
    <s v="LEVIS"/>
    <s v="RM01092022-25-5"/>
    <x v="1185"/>
    <s v="PCS"/>
    <n v="2162"/>
    <x v="14"/>
    <n v="0"/>
    <n v="0"/>
  </r>
  <r>
    <s v="Acesseries"/>
    <x v="44"/>
    <s v="CIPL-03515"/>
    <s v="LEVIS"/>
    <s v="RM01092022-25-6"/>
    <x v="1186"/>
    <s v="PCS"/>
    <n v="31399"/>
    <x v="14"/>
    <n v="0"/>
    <n v="0"/>
  </r>
  <r>
    <s v="Acesseries"/>
    <x v="44"/>
    <s v="CIPL-03515"/>
    <s v="LEVIS"/>
    <s v="RM01262022-28-2"/>
    <x v="1187"/>
    <s v="PCS"/>
    <n v="32909"/>
    <x v="14"/>
    <n v="0"/>
    <n v="0"/>
  </r>
  <r>
    <s v="Acesseries"/>
    <x v="44"/>
    <s v="CIPL-03534"/>
    <s v="LEVIS"/>
    <s v="RM02012022-11-6"/>
    <x v="1187"/>
    <s v="PCS"/>
    <n v="25244"/>
    <x v="3493"/>
    <n v="1.6403541854671498E-3"/>
    <n v="2124.0391010579328"/>
  </r>
  <r>
    <s v="Acesseries"/>
    <x v="44"/>
    <s v="CIPL-03534"/>
    <s v="LEVIS"/>
    <s v="RM02232022-41-3"/>
    <x v="1188"/>
    <s v="PCS"/>
    <n v="934"/>
    <x v="3494"/>
    <n v="4.1682090651413647E-4"/>
    <n v="19.969310726684199"/>
  </r>
  <r>
    <s v="Acesseries"/>
    <x v="44"/>
    <s v="CIPL-03534"/>
    <s v="LEVIS"/>
    <s v="RM02232022-41-4"/>
    <x v="1185"/>
    <s v="PCS"/>
    <n v="29802"/>
    <x v="3495"/>
    <n v="1.6403575213306877E-3"/>
    <n v="2507.5559348506958"/>
  </r>
  <r>
    <s v="Acesseries"/>
    <x v="44"/>
    <s v="CIPL-03534"/>
    <s v="LEVIS"/>
    <s v="RM04022022-11-1"/>
    <x v="1189"/>
    <s v="PCS"/>
    <n v="302"/>
    <x v="3496"/>
    <n v="3.581588107140796E-4"/>
    <n v="5.5481639608356526"/>
  </r>
  <r>
    <s v="Acesseries"/>
    <x v="44"/>
    <s v="CIPL-03533"/>
    <s v="LEVIS"/>
    <s v="RM05312022-17-1"/>
    <x v="1185"/>
    <s v="PCS"/>
    <n v="44221"/>
    <x v="3497"/>
    <n v="1.656697105979005E-3"/>
    <n v="3757.8408027234977"/>
  </r>
  <r>
    <s v="Acesseries"/>
    <x v="44"/>
    <s v="CIPL-03533"/>
    <s v="LEVIS"/>
    <s v="RM05312022-17-2"/>
    <x v="1188"/>
    <s v="PCS"/>
    <n v="1611"/>
    <x v="3498"/>
    <n v="4.0420291988073771E-4"/>
    <n v="33.401170903927863"/>
  </r>
  <r>
    <s v="Acesseries"/>
    <x v="44"/>
    <s v="CIPL-03535"/>
    <s v="LEVIS"/>
    <s v="RM01122022-26-5"/>
    <x v="1185"/>
    <s v="PCS"/>
    <n v="645"/>
    <x v="3499"/>
    <n v="1.6402771192615851E-3"/>
    <n v="54.267978741923756"/>
  </r>
  <r>
    <s v="Acesseries"/>
    <x v="44"/>
    <s v="CIPL-03535"/>
    <s v="LEVIS"/>
    <s v="RM03162022-7-4"/>
    <x v="1185"/>
    <s v="PCS"/>
    <n v="537"/>
    <x v="3500"/>
    <n v="1.6406318821296695E-3"/>
    <n v="45.191019320703802"/>
  </r>
  <r>
    <s v="Acesseries"/>
    <x v="44"/>
    <s v="CIPL-03535"/>
    <s v="LEVIS"/>
    <s v="RM04022022-12-1"/>
    <x v="1189"/>
    <s v="PCS"/>
    <n v="839"/>
    <x v="3501"/>
    <n v="4.0927390880944402E-4"/>
    <n v="17.613380809491133"/>
  </r>
  <r>
    <s v="Acesseries"/>
    <x v="44"/>
    <s v="CIPL-03537"/>
    <s v="LEVIS"/>
    <s v="RM03102022-35-1"/>
    <x v="1185"/>
    <s v="PCS"/>
    <n v="121102"/>
    <x v="3502"/>
    <n v="1.6403057510159789E-3"/>
    <n v="10189.264307059535"/>
  </r>
  <r>
    <s v="Acesseries"/>
    <x v="44"/>
    <s v="CIPL-03537"/>
    <s v="LEVIS"/>
    <s v="RM04022022-13-1"/>
    <x v="1189"/>
    <s v="PCS"/>
    <n v="45945"/>
    <x v="3503"/>
    <n v="3.7003865712097026E-4"/>
    <n v="872.07142610142319"/>
  </r>
  <r>
    <s v="Acesseries"/>
    <x v="44"/>
    <s v="CIPL-03538"/>
    <s v="LEVIS"/>
    <s v="RM01182022-48-10"/>
    <x v="1190"/>
    <s v="PCS"/>
    <n v="29274"/>
    <x v="3504"/>
    <n v="1.5290085241420491E-3"/>
    <n v="2295.9301955357346"/>
  </r>
  <r>
    <s v="Acesseries"/>
    <x v="44"/>
    <s v="CIPL-03538"/>
    <s v="LEVIS"/>
    <s v="RM03092022-22-1"/>
    <x v="1188"/>
    <s v="PCS"/>
    <n v="2636"/>
    <x v="3505"/>
    <n v="3.5791054444482572E-4"/>
    <n v="48.393452195156563"/>
  </r>
  <r>
    <s v="Acesseries"/>
    <x v="44"/>
    <s v="CIPL-03379"/>
    <s v="LEVIS"/>
    <s v="RM01042022-1-1"/>
    <x v="1185"/>
    <s v="PCS"/>
    <n v="2679"/>
    <x v="14"/>
    <n v="0"/>
    <n v="0"/>
  </r>
  <r>
    <s v="Acesseries"/>
    <x v="44"/>
    <s v="CIPL-03583"/>
    <s v="UNIQLO"/>
    <s v="RM03092022-17-2"/>
    <x v="1185"/>
    <s v="PCS"/>
    <n v="12121"/>
    <x v="14"/>
    <n v="0"/>
    <n v="0"/>
  </r>
  <r>
    <s v="Acesseries"/>
    <x v="44"/>
    <s v="CIPL-03593"/>
    <s v="UNIQLO"/>
    <s v="RM03232022-27-2"/>
    <x v="1178"/>
    <s v="PCS"/>
    <n v="428"/>
    <x v="3506"/>
    <n v="1.2399052169390606E-3"/>
    <n v="27.22067943284992"/>
  </r>
  <r>
    <s v="Acesseries"/>
    <x v="44"/>
    <s v="CIPL-03593"/>
    <s v="UNIQLO"/>
    <s v="RM03232022-27-2"/>
    <x v="1178"/>
    <s v="PCS"/>
    <n v="37"/>
    <x v="3347"/>
    <n v="1.2413491133264915E-3"/>
    <n v="2.3559299171930803"/>
  </r>
  <r>
    <s v="Acesseries"/>
    <x v="44"/>
    <s v="CIPL-03593"/>
    <s v="UNIQLO"/>
    <s v="RM03232022-27-2"/>
    <x v="1178"/>
    <s v="PCS"/>
    <n v="98"/>
    <x v="3248"/>
    <n v="1.2396492360178459E-3"/>
    <n v="6.2314856251297499"/>
  </r>
  <r>
    <s v="Acesseries"/>
    <x v="44"/>
    <s v="CIPL-03593"/>
    <s v="UNIQLO"/>
    <s v="RM03232022-27-2"/>
    <x v="1178"/>
    <s v="PCS"/>
    <n v="306"/>
    <x v="3507"/>
    <n v="1.2404183561326157E-3"/>
    <n v="19.469568016976581"/>
  </r>
  <r>
    <s v="Acesseries"/>
    <x v="44"/>
    <s v="CIPL-03593"/>
    <s v="UNIQLO"/>
    <s v="RM03232022-27-2"/>
    <x v="1178"/>
    <s v="PCS"/>
    <n v="110"/>
    <x v="3297"/>
    <n v="1.2399812355156634E-3"/>
    <n v="6.9963979359067219"/>
  </r>
  <r>
    <s v="Acesseries"/>
    <x v="44"/>
    <s v="CIPL-03593"/>
    <s v="UNIQLO"/>
    <s v="RM03232022-27-2"/>
    <x v="1178"/>
    <s v="PCS"/>
    <n v="147"/>
    <x v="3254"/>
    <n v="1.240325531291178E-3"/>
    <n v="9.3523278530998013"/>
  </r>
  <r>
    <s v="Acesseries"/>
    <x v="44"/>
    <s v="CIPL-03593"/>
    <s v="UNIQLO"/>
    <s v="RM03232022-27-2"/>
    <x v="1178"/>
    <s v="PCS"/>
    <n v="196"/>
    <x v="3248"/>
    <n v="1.2396492360178459E-3"/>
    <n v="12.4629712502595"/>
  </r>
  <r>
    <s v="Acesseries"/>
    <x v="44"/>
    <s v="CIPL-03593"/>
    <s v="UNIQLO"/>
    <s v="RM03232022-27-2"/>
    <x v="1178"/>
    <s v="PCS"/>
    <n v="184"/>
    <x v="3508"/>
    <n v="1.2405313602874097E-3"/>
    <n v="11.708257770292883"/>
  </r>
  <r>
    <s v="Acesseries"/>
    <x v="44"/>
    <s v="CIPL-03593"/>
    <s v="UNIQLO"/>
    <s v="RM03232022-27-2"/>
    <x v="1178"/>
    <s v="PCS"/>
    <n v="98"/>
    <x v="3248"/>
    <n v="1.2396492360178459E-3"/>
    <n v="6.2314856251297499"/>
  </r>
  <r>
    <s v="Acesseries"/>
    <x v="44"/>
    <s v="CIPL-03593"/>
    <s v="UNIQLO"/>
    <s v="RM03232022-27-2"/>
    <x v="1178"/>
    <s v="PCS"/>
    <n v="220"/>
    <x v="3297"/>
    <n v="1.2399812355156634E-3"/>
    <n v="13.992795871813444"/>
  </r>
  <r>
    <s v="Acesseries"/>
    <x v="44"/>
    <s v="CIPL-03593"/>
    <s v="UNIQLO"/>
    <s v="RM03232022-27-2"/>
    <x v="1178"/>
    <s v="PCS"/>
    <n v="135"/>
    <x v="3509"/>
    <n v="1.2401151283172524E-3"/>
    <n v="8.5874155423228284"/>
  </r>
  <r>
    <s v="Acesseries"/>
    <x v="44"/>
    <s v="CIPL-03593"/>
    <s v="UNIQLO"/>
    <s v="RM03232022-27-2"/>
    <x v="1178"/>
    <s v="PCS"/>
    <n v="49"/>
    <x v="3302"/>
    <n v="1.2416781218378423E-3"/>
    <n v="3.1208422279700541"/>
  </r>
  <r>
    <s v="Acesseries"/>
    <x v="44"/>
    <s v="CIPL-03593"/>
    <s v="UNIQLO"/>
    <s v="RM03232022-34-2"/>
    <x v="1176"/>
    <s v="PCS"/>
    <n v="752"/>
    <x v="3510"/>
    <n v="1.2400485380143346E-3"/>
    <n v="47.832516500586777"/>
  </r>
  <r>
    <s v="Acesseries"/>
    <x v="44"/>
    <s v="CIPL-03593"/>
    <s v="UNIQLO"/>
    <s v="RM03232022-34-2"/>
    <x v="1176"/>
    <s v="PCS"/>
    <n v="171"/>
    <x v="3511"/>
    <n v="1.2394949932362093E-3"/>
    <n v="10.871953643843396"/>
  </r>
  <r>
    <s v="Acesseries"/>
    <x v="44"/>
    <s v="CIPL-03593"/>
    <s v="UNIQLO"/>
    <s v="RM03232022-34-2"/>
    <x v="1176"/>
    <s v="PCS"/>
    <n v="610"/>
    <x v="3282"/>
    <n v="1.2402479236368613E-3"/>
    <n v="38.806551233418496"/>
  </r>
  <r>
    <s v="Acesseries"/>
    <x v="44"/>
    <s v="CIPL-03593"/>
    <s v="UNIQLO"/>
    <s v="RM03232022-34-2"/>
    <x v="1176"/>
    <s v="PCS"/>
    <n v="184"/>
    <x v="3508"/>
    <n v="1.2405313602874097E-3"/>
    <n v="11.708257770292883"/>
  </r>
  <r>
    <s v="Acesseries"/>
    <x v="44"/>
    <s v="CIPL-03593"/>
    <s v="UNIQLO"/>
    <s v="RM03232022-34-2"/>
    <x v="1176"/>
    <s v="PCS"/>
    <n v="76"/>
    <x v="3252"/>
    <n v="1.2400763698746872E-3"/>
    <n v="4.8342458041104761"/>
  </r>
  <r>
    <s v="Acesseries"/>
    <x v="44"/>
    <s v="CIPL-03593"/>
    <s v="UNIQLO"/>
    <s v="RM03232022-34-2"/>
    <x v="1176"/>
    <s v="PCS"/>
    <n v="292"/>
    <x v="3281"/>
    <n v="1.240649782449625E-3"/>
    <n v="18.58226973647529"/>
  </r>
  <r>
    <s v="Acesseries"/>
    <x v="44"/>
    <s v="CIPL-03593"/>
    <s v="UNIQLO"/>
    <s v="RM03232022-34-2"/>
    <x v="1176"/>
    <s v="PCS"/>
    <n v="183"/>
    <x v="3512"/>
    <n v="1.2397046700566437E-3"/>
    <n v="11.636865954620367"/>
  </r>
  <r>
    <s v="Acesseries"/>
    <x v="44"/>
    <s v="CIPL-03593"/>
    <s v="UNIQLO"/>
    <s v="RM03232022-34-2"/>
    <x v="1176"/>
    <s v="PCS"/>
    <n v="419"/>
    <x v="3513"/>
    <n v="1.2404385161817108E-3"/>
    <n v="26.659743738280138"/>
  </r>
  <r>
    <s v="Acesseries"/>
    <x v="44"/>
    <s v="CIPL-03593"/>
    <s v="UNIQLO"/>
    <s v="RM03232022-34-2"/>
    <x v="1176"/>
    <s v="PCS"/>
    <n v="357"/>
    <x v="3514"/>
    <n v="1.2403255312911777E-3"/>
    <n v="22.712796214670949"/>
  </r>
  <r>
    <s v="Acesseries"/>
    <x v="44"/>
    <s v="CIPL-03593"/>
    <s v="UNIQLO"/>
    <s v="RM03232022-34-2"/>
    <x v="1176"/>
    <s v="PCS"/>
    <n v="352"/>
    <x v="3515"/>
    <n v="1.2398682634643227E-3"/>
    <n v="22.386433628739439"/>
  </r>
  <r>
    <s v="Acesseries"/>
    <x v="44"/>
    <s v="CIPL-03593"/>
    <s v="UNIQLO"/>
    <s v="RM03232022-34-2"/>
    <x v="1176"/>
    <s v="PCS"/>
    <n v="313"/>
    <x v="3516"/>
    <n v="1.2399927853739476E-3"/>
    <n v="19.908117741822046"/>
  </r>
  <r>
    <s v="Acesseries"/>
    <x v="44"/>
    <s v="CIPL-03593"/>
    <s v="UNIQLO"/>
    <s v="RM03232022-34-2"/>
    <x v="1176"/>
    <s v="PCS"/>
    <n v="781"/>
    <x v="3517"/>
    <n v="1.2400830694774352E-3"/>
    <n v="49.678504877261872"/>
  </r>
  <r>
    <s v="Acesseries"/>
    <x v="44"/>
    <s v="CIPL-03593"/>
    <s v="UNIQLO"/>
    <s v="RM03232022-35-2"/>
    <x v="1191"/>
    <s v="PCS"/>
    <n v="1467"/>
    <x v="3518"/>
    <n v="1.2396091285271985E-3"/>
    <n v="93.278506591549416"/>
  </r>
  <r>
    <s v="Acesseries"/>
    <x v="44"/>
    <s v="CIPL-03593"/>
    <s v="UNIQLO"/>
    <s v="RM03232022-35-2"/>
    <x v="1191"/>
    <s v="PCS"/>
    <n v="1196"/>
    <x v="3519"/>
    <n v="1.2393676348087159E-3"/>
    <n v="76.032283691231214"/>
  </r>
  <r>
    <s v="Acesseries"/>
    <x v="44"/>
    <s v="CIPL-03593"/>
    <s v="UNIQLO"/>
    <s v="RM03232022-35-2"/>
    <x v="1191"/>
    <s v="PCS"/>
    <n v="42"/>
    <x v="3520"/>
    <n v="1.2261233305512027E-3"/>
    <n v="2.6414971798831504"/>
  </r>
  <r>
    <s v="Acesseries"/>
    <x v="44"/>
    <s v="CIPL-03593"/>
    <s v="UNIQLO"/>
    <s v="RM03232022-35-2"/>
    <x v="1191"/>
    <s v="PCS"/>
    <n v="27"/>
    <x v="3218"/>
    <n v="1.2371694866822947E-3"/>
    <n v="1.7134035761404218"/>
  </r>
  <r>
    <s v="Acesseries"/>
    <x v="44"/>
    <s v="CIPL-03593"/>
    <s v="UNIQLO"/>
    <s v="RM03232022-35-2"/>
    <x v="1191"/>
    <s v="PCS"/>
    <n v="27"/>
    <x v="3218"/>
    <n v="1.2371694866822947E-3"/>
    <n v="1.7134035761404218"/>
  </r>
  <r>
    <s v="Acesseries"/>
    <x v="44"/>
    <s v="CIPL-03593"/>
    <s v="UNIQLO"/>
    <s v="RM03232022-35-2"/>
    <x v="1191"/>
    <s v="PCS"/>
    <n v="342"/>
    <x v="3521"/>
    <n v="1.2383322399592514E-3"/>
    <n v="21.723509626066061"/>
  </r>
  <r>
    <s v="Acesseries"/>
    <x v="44"/>
    <s v="CIPL-03593"/>
    <s v="UNIQLO"/>
    <s v="RM03232022-35-2"/>
    <x v="1191"/>
    <s v="PCS"/>
    <n v="20"/>
    <x v="2084"/>
    <n v="1.2228094837118751E-3"/>
    <n v="1.2544561896742377"/>
  </r>
  <r>
    <s v="Acesseries"/>
    <x v="44"/>
    <s v="CIPL-03593"/>
    <s v="UNIQLO"/>
    <s v="RM03232022-35-2"/>
    <x v="1191"/>
    <s v="PCS"/>
    <n v="1"/>
    <x v="3522"/>
    <n v="0.1988308103596545"/>
    <n v="10.198830810359654"/>
  </r>
  <r>
    <s v="Acesseries"/>
    <x v="44"/>
    <s v="CIPL-03593"/>
    <s v="UNIQLO"/>
    <s v="RM03232022-35-2"/>
    <x v="1191"/>
    <s v="PCS"/>
    <n v="381"/>
    <x v="3523"/>
    <n v="1.2389090388289234E-3"/>
    <n v="24.212024343793825"/>
  </r>
  <r>
    <s v="Acesseries"/>
    <x v="44"/>
    <s v="CIPL-03593"/>
    <s v="UNIQLO"/>
    <s v="RM03232022-35-2"/>
    <x v="1191"/>
    <s v="PCS"/>
    <n v="185"/>
    <x v="3524"/>
    <n v="1.2381248299152539E-3"/>
    <n v="11.749053093534322"/>
  </r>
  <r>
    <s v="Acesseries"/>
    <x v="44"/>
    <s v="CIPL-03593"/>
    <s v="UNIQLO"/>
    <s v="RM03232022-35-2"/>
    <x v="1191"/>
    <s v="PCS"/>
    <n v="531"/>
    <x v="3525"/>
    <n v="1.2390417165350223E-3"/>
    <n v="33.747931151480103"/>
  </r>
  <r>
    <s v="Acesseries"/>
    <x v="44"/>
    <s v="CIPL-03593"/>
    <s v="UNIQLO"/>
    <s v="RM03232022-35-2"/>
    <x v="1191"/>
    <s v="PCS"/>
    <n v="49"/>
    <x v="3526"/>
    <n v="1.2254470352778706E-3"/>
    <n v="3.0800469047286159"/>
  </r>
  <r>
    <s v="Acesseries"/>
    <x v="44"/>
    <s v="CIPL-03593"/>
    <s v="UNIQLO"/>
    <s v="RM03232022-35-2"/>
    <x v="1191"/>
    <s v="PCS"/>
    <n v="27"/>
    <x v="3218"/>
    <n v="1.2371694866822947E-3"/>
    <n v="1.7134035761404218"/>
  </r>
  <r>
    <s v="Acesseries"/>
    <x v="44"/>
    <s v="CIPL-03593"/>
    <s v="UNIQLO"/>
    <s v="RM03232022-35-2"/>
    <x v="1191"/>
    <s v="PCS"/>
    <n v="632"/>
    <x v="3527"/>
    <n v="1.2395465076218968E-3"/>
    <n v="40.183393392817038"/>
  </r>
  <r>
    <s v="Acesseries"/>
    <x v="44"/>
    <s v="CIPL-03593"/>
    <s v="UNIQLO"/>
    <s v="RM03232022-35-2"/>
    <x v="1191"/>
    <s v="PCS"/>
    <n v="635"/>
    <x v="3528"/>
    <n v="1.2390134119577212E-3"/>
    <n v="40.356773516593158"/>
  </r>
  <r>
    <s v="Acesseries"/>
    <x v="44"/>
    <s v="CIPL-03593"/>
    <s v="UNIQLO"/>
    <s v="RM03232022-35-2"/>
    <x v="1191"/>
    <s v="PCS"/>
    <n v="43"/>
    <x v="3529"/>
    <n v="1.225352668495545E-3"/>
    <n v="2.7026901647453085"/>
  </r>
  <r>
    <s v="Acesseries"/>
    <x v="44"/>
    <s v="CIPL-03573"/>
    <s v="LEVIS"/>
    <s v="RM04252022-24-13"/>
    <x v="1185"/>
    <s v="PCS"/>
    <n v="39270"/>
    <x v="3530"/>
    <n v="1.640382032919581E-3"/>
    <n v="3304.247802432752"/>
  </r>
  <r>
    <s v="Acesseries"/>
    <x v="44"/>
    <s v="CIPL-03573"/>
    <s v="LEVIS"/>
    <s v="RM04252022-24-14"/>
    <x v="1192"/>
    <s v="PCS"/>
    <n v="7596"/>
    <x v="3531"/>
    <n v="3.5790069379246388E-4"/>
    <n v="139.44861367004754"/>
  </r>
  <r>
    <s v="Acesseries"/>
    <x v="44"/>
    <s v="CIPL-03573"/>
    <s v="LEVIS"/>
    <s v="RM05252022-25-1"/>
    <x v="1188"/>
    <s v="PCS"/>
    <n v="37153"/>
    <x v="3532"/>
    <n v="3.5844989225847972E-4"/>
    <n v="683.10748884707925"/>
  </r>
  <r>
    <s v="Acesseries"/>
    <x v="44"/>
    <s v="CIPL-03570"/>
    <s v="LEVIS"/>
    <s v="RM04252022-11-6"/>
    <x v="1185"/>
    <s v="PCS"/>
    <n v="70119"/>
    <x v="3493"/>
    <n v="1.6403541854671498E-3"/>
    <n v="5899.8374951307715"/>
  </r>
  <r>
    <s v="Acesseries"/>
    <x v="44"/>
    <s v="CIPL-03607"/>
    <s v="LEVIS"/>
    <s v="RM04252022-48-13"/>
    <x v="1185"/>
    <s v="PCS"/>
    <n v="16366"/>
    <x v="3533"/>
    <n v="1.6405181971951134E-3"/>
    <n v="1377.1787208152953"/>
  </r>
  <r>
    <s v="Acesseries"/>
    <x v="44"/>
    <s v="CIPL-03607"/>
    <s v="LEVIS"/>
    <s v="RM04252022-48-14"/>
    <x v="1192"/>
    <s v="PCS"/>
    <n v="13689"/>
    <x v="3534"/>
    <n v="3.5789255367535151E-4"/>
    <n v="251.29919116726188"/>
  </r>
  <r>
    <s v="Acesseries"/>
    <x v="44"/>
    <s v="CIPL-03606"/>
    <s v="LEVIS"/>
    <s v="RM04252022-33-3"/>
    <x v="1185"/>
    <s v="PCS"/>
    <n v="53784"/>
    <x v="3493"/>
    <n v="1.6403541854671498E-3"/>
    <n v="4525.4048095111657"/>
  </r>
  <r>
    <s v="Acesseries"/>
    <x v="44"/>
    <s v="CIPL-03603"/>
    <s v="LEVIS"/>
    <s v="RM04252022-32-6"/>
    <x v="1185"/>
    <s v="PCS"/>
    <n v="94260"/>
    <x v="3493"/>
    <n v="1.6403541854671498E-3"/>
    <n v="7931.0697855221342"/>
  </r>
  <r>
    <s v="Acesseries"/>
    <x v="44"/>
    <s v="CIPL-03603"/>
    <s v="LEVIS"/>
    <s v="RM04252022-32-7"/>
    <x v="1192"/>
    <s v="PCS"/>
    <n v="1142"/>
    <x v="3535"/>
    <n v="3.5796510166326588E-4"/>
    <n v="20.96879614609945"/>
  </r>
  <r>
    <s v="Acesseries"/>
    <x v="44"/>
    <s v="CIPL-03623"/>
    <s v="UNIQLO"/>
    <s v="RM05242022-66-2"/>
    <x v="1185"/>
    <s v="PCS"/>
    <n v="392"/>
    <x v="3244"/>
    <n v="1.240156457472845E-3"/>
    <n v="24.936141331329353"/>
  </r>
  <r>
    <s v="Acesseries"/>
    <x v="44"/>
    <s v="CIPL-03574"/>
    <s v="LEVIS"/>
    <s v="RM04252022-26-3"/>
    <x v="1185"/>
    <s v="PCS"/>
    <n v="9778"/>
    <x v="3536"/>
    <n v="1.6403643527206965E-3"/>
    <n v="822.72948264090303"/>
  </r>
  <r>
    <s v="Acesseries"/>
    <x v="44"/>
    <s v="CIPL-03609"/>
    <s v="LEVIS"/>
    <s v="RM05182022-27-1"/>
    <x v="1185"/>
    <s v="PCS"/>
    <n v="21111"/>
    <x v="3537"/>
    <n v="1.6403565400549282E-3"/>
    <n v="1776.2895669170998"/>
  </r>
  <r>
    <s v="Acesseries"/>
    <x v="44"/>
    <s v="CIPL-03609"/>
    <s v="LEVIS"/>
    <s v="RM05182022-27-2"/>
    <x v="1189"/>
    <s v="PCS"/>
    <n v="8221"/>
    <x v="3538"/>
    <n v="3.5790029579152986E-4"/>
    <n v="150.92229833170217"/>
  </r>
  <r>
    <s v="Acesseries"/>
    <x v="44"/>
    <s v="CIPL-03566"/>
    <s v="LEVIS"/>
    <s v="RM04032022-29-1"/>
    <x v="1185"/>
    <s v="PCS"/>
    <n v="24331"/>
    <x v="3539"/>
    <n v="1.6403480565325491E-3"/>
    <n v="2047.2113085634935"/>
  </r>
  <r>
    <s v="Acesseries"/>
    <x v="44"/>
    <s v="CIPL-03581"/>
    <s v="UNIQLO"/>
    <s v="RM03282022-21-2"/>
    <x v="1176"/>
    <s v="PCS"/>
    <n v="59"/>
    <x v="3540"/>
    <n v="1.2401650544466608E-3"/>
    <n v="3.7531697382123594"/>
  </r>
  <r>
    <s v="Acesseries"/>
    <x v="44"/>
    <s v="CIPL-03581"/>
    <s v="UNIQLO"/>
    <s v="RM03282022-21-2"/>
    <x v="1176"/>
    <s v="PCS"/>
    <n v="2143"/>
    <x v="3541"/>
    <n v="1.2401178773995061E-3"/>
    <n v="136.31757261126711"/>
  </r>
  <r>
    <s v="Acesseries"/>
    <x v="44"/>
    <s v="CIPL-03581"/>
    <s v="UNIQLO"/>
    <s v="RM03282022-21-2"/>
    <x v="1176"/>
    <s v="PCS"/>
    <n v="746"/>
    <x v="3226"/>
    <n v="1.2401605370019736E-3"/>
    <n v="47.455159760603472"/>
  </r>
  <r>
    <s v="Acesseries"/>
    <x v="44"/>
    <s v="CIPL-03581"/>
    <s v="UNIQLO"/>
    <s v="RM03282022-21-2"/>
    <x v="1176"/>
    <s v="PCS"/>
    <n v="897"/>
    <x v="3542"/>
    <n v="1.2399772052975554E-3"/>
    <n v="57.052259553151913"/>
  </r>
  <r>
    <s v="Acesseries"/>
    <x v="44"/>
    <s v="CIPL-03581"/>
    <s v="UNIQLO"/>
    <s v="RM03282022-21-2"/>
    <x v="1176"/>
    <s v="PCS"/>
    <n v="98"/>
    <x v="3302"/>
    <n v="1.2416781218378423E-3"/>
    <n v="6.2416844559401081"/>
  </r>
  <r>
    <s v="Acesseries"/>
    <x v="44"/>
    <s v="CIPL-03581"/>
    <s v="UNIQLO"/>
    <s v="RM03282022-21-2"/>
    <x v="1176"/>
    <s v="PCS"/>
    <n v="636"/>
    <x v="3233"/>
    <n v="1.2398789212050153E-3"/>
    <n v="40.448562993886391"/>
  </r>
  <r>
    <s v="Acesseries"/>
    <x v="44"/>
    <s v="CIPL-03581"/>
    <s v="UNIQLO"/>
    <s v="RM03282022-21-2"/>
    <x v="1176"/>
    <s v="PCS"/>
    <n v="102"/>
    <x v="3257"/>
    <n v="1.2397685822425515E-3"/>
    <n v="6.4864563953887391"/>
  </r>
  <r>
    <s v="Acesseries"/>
    <x v="44"/>
    <s v="CIPL-03581"/>
    <s v="UNIQLO"/>
    <s v="RM03282022-21-2"/>
    <x v="1176"/>
    <s v="PCS"/>
    <n v="2200"/>
    <x v="3543"/>
    <n v="1.2400716131567365E-3"/>
    <n v="139.93815754894487"/>
  </r>
  <r>
    <s v="Acesseries"/>
    <x v="44"/>
    <s v="CIPL-03581"/>
    <s v="UNIQLO"/>
    <s v="RM03282022-21-2"/>
    <x v="1176"/>
    <s v="PCS"/>
    <n v="392"/>
    <x v="3544"/>
    <n v="1.240156457472845E-3"/>
    <n v="24.93614133132936"/>
  </r>
  <r>
    <s v="Acesseries"/>
    <x v="44"/>
    <s v="CIPL-03581"/>
    <s v="UNIQLO"/>
    <s v="RM03282022-21-2"/>
    <x v="1176"/>
    <s v="PCS"/>
    <n v="404"/>
    <x v="3545"/>
    <n v="1.2402317873919039E-3"/>
    <n v="25.701053642106327"/>
  </r>
  <r>
    <s v="Acesseries"/>
    <x v="44"/>
    <s v="CIPL-03581"/>
    <s v="UNIQLO"/>
    <s v="RM03282022-21-2"/>
    <x v="1176"/>
    <s v="PCS"/>
    <n v="600"/>
    <x v="3546"/>
    <n v="1.2403728719603115E-3"/>
    <n v="38.174223723176198"/>
  </r>
  <r>
    <s v="Acesseries"/>
    <x v="44"/>
    <s v="CIPL-03581"/>
    <s v="UNIQLO"/>
    <s v="RM03282022-21-2"/>
    <x v="1176"/>
    <s v="PCS"/>
    <n v="25"/>
    <x v="3547"/>
    <n v="1.240704256644246E-3"/>
    <n v="1.5910176064161083"/>
  </r>
  <r>
    <s v="Acesseries"/>
    <x v="44"/>
    <s v="CIPL-03581"/>
    <s v="UNIQLO"/>
    <s v="RM03282022-21-2"/>
    <x v="1176"/>
    <s v="PCS"/>
    <n v="2428"/>
    <x v="3548"/>
    <n v="1.2401539506122765E-3"/>
    <n v="154.4510937920866"/>
  </r>
  <r>
    <s v="Acesseries"/>
    <x v="44"/>
    <s v="CIPL-03581"/>
    <s v="UNIQLO"/>
    <s v="RM03282022-21-2"/>
    <x v="1176"/>
    <s v="PCS"/>
    <n v="1161"/>
    <x v="3549"/>
    <n v="1.2400808766703337E-3"/>
    <n v="73.849733897814218"/>
  </r>
  <r>
    <s v="Acesseries"/>
    <x v="44"/>
    <s v="CIPL-03581"/>
    <s v="UNIQLO"/>
    <s v="RM03282022-21-2"/>
    <x v="1176"/>
    <s v="PCS"/>
    <n v="135"/>
    <x v="3550"/>
    <n v="1.2401151283172548E-3"/>
    <n v="8.5874155423228444"/>
  </r>
  <r>
    <s v="Acesseries"/>
    <x v="44"/>
    <s v="CIPL-03581"/>
    <s v="UNIQLO"/>
    <s v="RM03282022-21-2"/>
    <x v="1176"/>
    <s v="PCS"/>
    <n v="343"/>
    <x v="3551"/>
    <n v="1.2399390768492739E-3"/>
    <n v="21.815299103359301"/>
  </r>
  <r>
    <s v="Acesseries"/>
    <x v="44"/>
    <s v="CIPL-03581"/>
    <s v="UNIQLO"/>
    <s v="RM03282022-21-2"/>
    <x v="1176"/>
    <s v="PCS"/>
    <n v="171"/>
    <x v="3552"/>
    <n v="1.240657746513166E-3"/>
    <n v="10.882152474653754"/>
  </r>
  <r>
    <s v="Acesseries"/>
    <x v="44"/>
    <s v="CIPL-03591"/>
    <s v="UNIQLO"/>
    <s v="RM04182022-63-2"/>
    <x v="1185"/>
    <s v="PCS"/>
    <n v="3902"/>
    <x v="3553"/>
    <n v="1.2401192802980296E-3"/>
    <n v="248.2089454317229"/>
  </r>
  <r>
    <s v="Acesseries"/>
    <x v="44"/>
    <s v="CIPL-03568"/>
    <s v="LEVIS"/>
    <s v="RM05252022-24-1"/>
    <x v="1185"/>
    <s v="PCS"/>
    <n v="10181"/>
    <x v="3554"/>
    <n v="6.4963246005338832E-4"/>
    <n v="339.25390807580351"/>
  </r>
  <r>
    <s v="Acesseries"/>
    <x v="44"/>
    <s v="CIPL-03568"/>
    <s v="LEVIS"/>
    <s v="RM05252022-24-2"/>
    <x v="1188"/>
    <s v="PCS"/>
    <n v="729"/>
    <x v="3555"/>
    <n v="3.5756816513238276E-4"/>
    <n v="13.370667192381505"/>
  </r>
  <r>
    <s v="Acesseries"/>
    <x v="44"/>
    <s v="CIPL-03540"/>
    <s v="LEVIS"/>
    <s v="RM03052022-7-1"/>
    <x v="1192"/>
    <s v="PCS"/>
    <n v="3817"/>
    <x v="14"/>
    <n v="0"/>
    <n v="0"/>
  </r>
  <r>
    <s v="Acesseries"/>
    <x v="44"/>
    <s v="CIPL-03541"/>
    <s v="LEVIS"/>
    <s v="RM04102022-15-2"/>
    <x v="1193"/>
    <s v="PCS"/>
    <n v="2839"/>
    <x v="3556"/>
    <n v="1.430615344563812E-3"/>
    <n v="208.33151696321667"/>
  </r>
  <r>
    <s v="Acesseries"/>
    <x v="44"/>
    <s v="CIPL-03541"/>
    <s v="LEVIS"/>
    <s v="RM04102022-15-3"/>
    <x v="1194"/>
    <s v="PCS"/>
    <n v="179"/>
    <x v="3557"/>
    <n v="4.3542836682114455E-4"/>
    <n v="3.9979416776610006"/>
  </r>
  <r>
    <s v="Acesseries"/>
    <x v="44"/>
    <s v="CIPL-03567"/>
    <s v="LEVIS"/>
    <s v="RM04102022-2-1"/>
    <x v="1195"/>
    <s v="PCS"/>
    <n v="46909"/>
    <x v="3558"/>
    <n v="1.6499028031745767E-3"/>
    <n v="3969.915290594116"/>
  </r>
  <r>
    <s v="Acesseries"/>
    <x v="44"/>
    <s v="CIPL-03567"/>
    <s v="LEVIS"/>
    <s v="RM05252022-22-1"/>
    <x v="1185"/>
    <s v="PCS"/>
    <n v="42584"/>
    <x v="3559"/>
    <n v="4.7480988014943698E-4"/>
    <n v="1037.1293039362836"/>
  </r>
  <r>
    <s v="Acesseries"/>
    <x v="44"/>
    <s v="CIPL-03552"/>
    <s v="LEVIS"/>
    <s v="RM04252022-2-10"/>
    <x v="1185"/>
    <s v="PCS"/>
    <n v="32847"/>
    <x v="3560"/>
    <n v="1.6403556987774242E-3"/>
    <n v="2763.760763637742"/>
  </r>
  <r>
    <s v="Acesseries"/>
    <x v="44"/>
    <s v="CIPL-03552"/>
    <s v="LEVIS"/>
    <s v="RM04252022-2-11"/>
    <x v="1192"/>
    <s v="PCS"/>
    <n v="401"/>
    <x v="3561"/>
    <n v="3.5799462613384176E-4"/>
    <n v="7.3635558450796701"/>
  </r>
  <r>
    <s v="Acesseries"/>
    <x v="44"/>
    <s v="CIPL-03538"/>
    <s v="LEVIS"/>
    <s v="RM01222022-45-5"/>
    <x v="1185"/>
    <s v="PCS"/>
    <n v="16984"/>
    <x v="3493"/>
    <n v="1.6403541854671498E-3"/>
    <n v="1429.0397754859741"/>
  </r>
  <r>
    <s v="Acesseries"/>
    <x v="44"/>
    <s v="CIPL-03538"/>
    <s v="LEVIS"/>
    <s v="RM01222022-45-6"/>
    <x v="1186"/>
    <s v="PCS"/>
    <n v="2250"/>
    <x v="1721"/>
    <n v="3.5789545864737805E-4"/>
    <n v="41.305264781956595"/>
  </r>
  <r>
    <s v="Acesseries"/>
    <x v="45"/>
    <s v="CIPL-02923"/>
    <s v="LEVIS"/>
    <s v="RM04272019-15-28"/>
    <x v="1196"/>
    <s v="PCS"/>
    <n v="4400"/>
    <x v="3562"/>
    <n v="6.6608321470484259E-4"/>
    <n v="150.3307661447013"/>
  </r>
  <r>
    <s v="Acesseries"/>
    <x v="45"/>
    <s v="CIPL-03096"/>
    <s v="LEVIS"/>
    <s v="RM05282020-16-1"/>
    <x v="1197"/>
    <s v="PCS"/>
    <n v="9500"/>
    <x v="3562"/>
    <n v="6.6608321470484259E-4"/>
    <n v="324.57779053969603"/>
  </r>
  <r>
    <s v="Acesseries"/>
    <x v="45"/>
    <s v="CIPL-03096"/>
    <s v="LEVIS"/>
    <s v="RM05282020-16-24"/>
    <x v="1198"/>
    <s v="PCS"/>
    <n v="500"/>
    <x v="3562"/>
    <n v="6.6608321470484259E-4"/>
    <n v="17.08304160735242"/>
  </r>
  <r>
    <s v="Acesseries"/>
    <x v="45"/>
    <s v="CIPL-03416"/>
    <s v="LEVIS"/>
    <s v="RM10172021-26-15"/>
    <x v="1199"/>
    <s v="PCS"/>
    <n v="150"/>
    <x v="14"/>
    <n v="0"/>
    <n v="0"/>
  </r>
  <r>
    <s v="Acesseries"/>
    <x v="45"/>
    <s v="CIPL-03416"/>
    <s v="LEVIS"/>
    <s v="RM10172021-26-9"/>
    <x v="1198"/>
    <s v="PCS"/>
    <n v="11601"/>
    <x v="14"/>
    <n v="0"/>
    <n v="0"/>
  </r>
  <r>
    <s v="Acesseries"/>
    <x v="45"/>
    <s v="CIPL-03478"/>
    <s v="LEVIS"/>
    <s v="RM10172021-31-12"/>
    <x v="1200"/>
    <s v="PCS"/>
    <n v="128"/>
    <x v="14"/>
    <n v="0"/>
    <n v="0"/>
  </r>
  <r>
    <s v="Acesseries"/>
    <x v="45"/>
    <s v="CIPL-03474"/>
    <s v="LEVIS"/>
    <s v="RM10252021-10-1"/>
    <x v="1201"/>
    <s v="PCS"/>
    <n v="3057"/>
    <x v="14"/>
    <n v="0"/>
    <n v="0"/>
  </r>
  <r>
    <s v="Acesseries"/>
    <x v="45"/>
    <s v="CIPL-03474"/>
    <s v="LEVIS"/>
    <s v="RM10252021-10-2"/>
    <x v="1202"/>
    <s v="PCS"/>
    <n v="2191"/>
    <x v="14"/>
    <n v="0"/>
    <n v="0"/>
  </r>
  <r>
    <s v="Acesseries"/>
    <x v="45"/>
    <s v="CIPL-03512"/>
    <s v="LEVIS"/>
    <s v="RM01092022-50-10"/>
    <x v="1203"/>
    <s v="PCS"/>
    <n v="2738"/>
    <x v="3563"/>
    <n v="5.070258283166938E-4"/>
    <n v="71.208236717931101"/>
  </r>
  <r>
    <s v="Acesseries"/>
    <x v="45"/>
    <s v="CIPL-03512"/>
    <s v="LEVIS"/>
    <s v="RM01092022-50-11"/>
    <x v="1204"/>
    <s v="PCS"/>
    <n v="65"/>
    <x v="3564"/>
    <n v="4.588403315992027E-4"/>
    <n v="1.5298246215539482"/>
  </r>
  <r>
    <s v="Acesseries"/>
    <x v="45"/>
    <s v="CIPL-03512"/>
    <s v="LEVIS"/>
    <s v="RM01092022-50-9"/>
    <x v="1205"/>
    <s v="PCS"/>
    <n v="9747"/>
    <x v="3565"/>
    <n v="4.8213462633122338E-4"/>
    <n v="241.04936620285042"/>
  </r>
  <r>
    <s v="Acesseries"/>
    <x v="45"/>
    <s v="CIPL-03514"/>
    <s v="LEVIS"/>
    <s v="RM04172022-16-7"/>
    <x v="1206"/>
    <s v="PCS"/>
    <n v="1625"/>
    <x v="14"/>
    <n v="0"/>
    <n v="0"/>
  </r>
  <r>
    <s v="Acesseries"/>
    <x v="45"/>
    <s v="CIPL-03514"/>
    <s v="LEVIS"/>
    <s v="RM04172022-16-8"/>
    <x v="1207"/>
    <s v="PCS"/>
    <n v="90"/>
    <x v="14"/>
    <n v="0"/>
    <n v="0"/>
  </r>
  <r>
    <s v="Acesseries"/>
    <x v="45"/>
    <s v="CIPL-03516"/>
    <s v="LEVIS"/>
    <s v="RM02132022-20-1"/>
    <x v="1201"/>
    <s v="PCS"/>
    <n v="830"/>
    <x v="3566"/>
    <n v="4.8725526297775548E-4"/>
    <n v="20.744421868271527"/>
  </r>
  <r>
    <s v="Acesseries"/>
    <x v="45"/>
    <s v="CIPL-03516"/>
    <s v="LEVIS"/>
    <s v="RM02132022-20-2"/>
    <x v="1202"/>
    <s v="PCS"/>
    <n v="274"/>
    <x v="3567"/>
    <n v="4.8691778741360601E-4"/>
    <n v="6.843415473751322"/>
  </r>
  <r>
    <s v="Acesseries"/>
    <x v="45"/>
    <s v="CIPL-03521"/>
    <s v="LEVIS"/>
    <s v="RM01202022-47-2"/>
    <x v="1208"/>
    <s v="PCS"/>
    <n v="19213"/>
    <x v="3568"/>
    <n v="4.9819986683621138E-4"/>
    <n v="490.98191404152419"/>
  </r>
  <r>
    <s v="Acesseries"/>
    <x v="45"/>
    <s v="CIPL-03521"/>
    <s v="LEVIS"/>
    <s v="RM02242022-22-10"/>
    <x v="1199"/>
    <s v="PCS"/>
    <n v="2190"/>
    <x v="3569"/>
    <n v="5.0706396157930152E-4"/>
    <n v="56.960470075858666"/>
  </r>
  <r>
    <s v="Acesseries"/>
    <x v="45"/>
    <s v="CIPL-03521"/>
    <s v="LEVIS"/>
    <s v="RM02242022-22-13"/>
    <x v="1209"/>
    <s v="PCS"/>
    <n v="1474"/>
    <x v="3570"/>
    <n v="5.070590340175992E-4"/>
    <n v="38.337405016141943"/>
  </r>
  <r>
    <s v="Acesseries"/>
    <x v="45"/>
    <s v="CIPL-03521"/>
    <s v="LEVIS"/>
    <s v="RM03222022-48-2"/>
    <x v="1210"/>
    <s v="PCS"/>
    <n v="8000"/>
    <x v="3172"/>
    <n v="5.0701856641711897E-4"/>
    <n v="208.05614853133693"/>
  </r>
  <r>
    <s v="Acesseries"/>
    <x v="45"/>
    <s v="CIPL-03517"/>
    <s v="LEVIS"/>
    <s v="RM03202022-58-5"/>
    <x v="1211"/>
    <s v="PCS"/>
    <n v="2594"/>
    <x v="3571"/>
    <n v="4.2747857724587248E-4"/>
    <n v="56.878879429375793"/>
  </r>
  <r>
    <s v="Acesseries"/>
    <x v="45"/>
    <s v="CIPL-03517"/>
    <s v="LEVIS"/>
    <s v="RM03202022-58-8"/>
    <x v="1212"/>
    <s v="PCS"/>
    <n v="3529"/>
    <x v="3572"/>
    <n v="4.8673827449619017E-4"/>
    <n v="88.107699370697048"/>
  </r>
  <r>
    <s v="Acesseries"/>
    <x v="45"/>
    <s v="CIPL-03532"/>
    <s v="LEVIS"/>
    <s v="RM03162022-14-1"/>
    <x v="1213"/>
    <s v="PCS"/>
    <n v="44725"/>
    <x v="3573"/>
    <n v="5.2372191045789733E-4"/>
    <n v="1201.4834624452294"/>
  </r>
  <r>
    <s v="Acesseries"/>
    <x v="45"/>
    <s v="CIPL-03532"/>
    <s v="LEVIS"/>
    <s v="RM04032022-5-1"/>
    <x v="1214"/>
    <s v="PCS"/>
    <n v="4600"/>
    <x v="3574"/>
    <n v="5.2370306485164644E-4"/>
    <n v="123.56903409831756"/>
  </r>
  <r>
    <s v="Acesseries"/>
    <x v="45"/>
    <s v="CIPL-03534"/>
    <s v="LEVIS"/>
    <s v="RM04022022-11-2"/>
    <x v="1215"/>
    <s v="PCS"/>
    <n v="1614"/>
    <x v="3575"/>
    <n v="4.8722171931377546E-4"/>
    <n v="40.336375854972438"/>
  </r>
  <r>
    <s v="Acesseries"/>
    <x v="45"/>
    <s v="CIPL-03534"/>
    <s v="LEVIS"/>
    <s v="RM04192022-48-1"/>
    <x v="1216"/>
    <s v="PCS"/>
    <n v="9408"/>
    <x v="3576"/>
    <n v="4.8714393907207021E-4"/>
    <n v="235.08305017879005"/>
  </r>
  <r>
    <s v="Acesseries"/>
    <x v="45"/>
    <s v="CIPL-03534"/>
    <s v="LEVIS"/>
    <s v="RM04242022-62-1"/>
    <x v="1217"/>
    <s v="PCS"/>
    <n v="1200"/>
    <x v="3577"/>
    <n v="4.8713548538115349E-4"/>
    <n v="29.984562582457382"/>
  </r>
  <r>
    <s v="Acesseries"/>
    <x v="45"/>
    <s v="CIPL-03536"/>
    <s v="LEVIS"/>
    <s v="RM03162022-23-4"/>
    <x v="1218"/>
    <s v="PCS"/>
    <n v="1675"/>
    <x v="3578"/>
    <n v="5.4497447782756662E-4"/>
    <n v="46.822832250361181"/>
  </r>
  <r>
    <s v="Acesseries"/>
    <x v="45"/>
    <s v="CIPL-03536"/>
    <s v="LEVIS"/>
    <s v="RM03162022-23-5"/>
    <x v="1219"/>
    <s v="PCS"/>
    <n v="118384"/>
    <x v="3579"/>
    <n v="5.368485625030406E-4"/>
    <n v="3259.95428022336"/>
  </r>
  <r>
    <s v="Acesseries"/>
    <x v="45"/>
    <s v="CIPL-03536"/>
    <s v="LEVIS"/>
    <s v="RM03162022-23-6"/>
    <x v="1220"/>
    <s v="PCS"/>
    <n v="1706"/>
    <x v="3580"/>
    <n v="5.3681987838016918E-4"/>
    <n v="46.975814712516573"/>
  </r>
  <r>
    <s v="Acesseries"/>
    <x v="45"/>
    <s v="CIPL-03536"/>
    <s v="LEVIS"/>
    <s v="RM03162022-23-7"/>
    <x v="1221"/>
    <s v="PCS"/>
    <n v="21362"/>
    <x v="3581"/>
    <n v="5.3683946489625463E-4"/>
    <n v="588.23796464911368"/>
  </r>
  <r>
    <s v="Acesseries"/>
    <x v="45"/>
    <s v="CIPL-03533"/>
    <s v="LEVIS"/>
    <s v="RM03102022-69-3"/>
    <x v="1222"/>
    <s v="PCS"/>
    <n v="101221"/>
    <x v="3582"/>
    <n v="3.0065545857112648E-4"/>
    <n v="1561.0126461720279"/>
  </r>
  <r>
    <s v="Acesseries"/>
    <x v="45"/>
    <s v="CIPL-03533"/>
    <s v="LEVIS"/>
    <s v="RM03102022-69-4"/>
    <x v="1223"/>
    <s v="PCS"/>
    <n v="57441"/>
    <x v="3583"/>
    <n v="2.6481352143842632E-4"/>
    <n v="780.24115348494456"/>
  </r>
  <r>
    <s v="Acesseries"/>
    <x v="45"/>
    <s v="CIPL-03533"/>
    <s v="LEVIS"/>
    <s v="RM04242022-59-4"/>
    <x v="1224"/>
    <s v="PCS"/>
    <n v="39630"/>
    <x v="3150"/>
    <n v="5.3684318797106716E-4"/>
    <n v="1091.2850955392935"/>
  </r>
  <r>
    <s v="Acesseries"/>
    <x v="45"/>
    <s v="CIPL-03533"/>
    <s v="LEVIS"/>
    <s v="RM04242022-59-6"/>
    <x v="1225"/>
    <s v="PCS"/>
    <n v="11430"/>
    <x v="3150"/>
    <n v="5.3684318797106716E-4"/>
    <n v="314.7461176385093"/>
  </r>
  <r>
    <s v="Acesseries"/>
    <x v="45"/>
    <s v="CIPL-03533"/>
    <s v="LEVIS"/>
    <s v="RM04242022-59-7"/>
    <x v="1226"/>
    <s v="PCS"/>
    <n v="17469"/>
    <x v="3584"/>
    <n v="5.3683977339421065E-4"/>
    <n v="481.03805400142352"/>
  </r>
  <r>
    <s v="Acesseries"/>
    <x v="45"/>
    <s v="CIPL-03533"/>
    <s v="LEVIS"/>
    <s v="RM04242022-59-8"/>
    <x v="1227"/>
    <s v="PCS"/>
    <n v="5765"/>
    <x v="3585"/>
    <n v="5.3686043262070804E-4"/>
    <n v="158.75500039405838"/>
  </r>
  <r>
    <s v="Acesseries"/>
    <x v="45"/>
    <s v="CIPL-03533"/>
    <s v="LEVIS"/>
    <s v="RM04242022-59-9"/>
    <x v="1228"/>
    <s v="PCS"/>
    <n v="7414"/>
    <x v="3586"/>
    <n v="5.36848551629291E-4"/>
    <n v="204.16019516177957"/>
  </r>
  <r>
    <s v="Acesseries"/>
    <x v="45"/>
    <s v="CIPL-03535"/>
    <s v="LEVIS"/>
    <s v="RM03162022-7-1"/>
    <x v="1229"/>
    <s v="PCS"/>
    <n v="35186"/>
    <x v="3587"/>
    <n v="4.7719733537320935E-4"/>
    <n v="861.2606654424419"/>
  </r>
  <r>
    <s v="Acesseries"/>
    <x v="45"/>
    <s v="CIPL-03535"/>
    <s v="LEVIS"/>
    <s v="RM03162022-7-2"/>
    <x v="1230"/>
    <s v="PCS"/>
    <n v="6280"/>
    <x v="3588"/>
    <n v="5.1297082634508314E-4"/>
    <n v="165.24145678944714"/>
  </r>
  <r>
    <s v="Acesseries"/>
    <x v="45"/>
    <s v="CIPL-03535"/>
    <s v="LEVIS"/>
    <s v="RM03162022-7-3"/>
    <x v="1231"/>
    <s v="PCS"/>
    <n v="17145"/>
    <x v="3589"/>
    <n v="5.1298233102647754E-4"/>
    <n v="451.13508206544896"/>
  </r>
  <r>
    <s v="Acesseries"/>
    <x v="45"/>
    <s v="CIPL-03537"/>
    <s v="LEVIS"/>
    <s v="RM03102022-31-1"/>
    <x v="1232"/>
    <s v="PCS"/>
    <n v="3317"/>
    <x v="3590"/>
    <n v="4.5736481249447202E-4"/>
    <n v="77.817079083044163"/>
  </r>
  <r>
    <s v="Acesseries"/>
    <x v="45"/>
    <s v="CIPL-03537"/>
    <s v="LEVIS"/>
    <s v="RM03102022-31-10"/>
    <x v="1233"/>
    <s v="PCS"/>
    <n v="47701"/>
    <x v="3591"/>
    <n v="5.0702044214015756E-4"/>
    <n v="1240.5653821105279"/>
  </r>
  <r>
    <s v="Acesseries"/>
    <x v="45"/>
    <s v="CIPL-03537"/>
    <s v="LEVIS"/>
    <s v="RM03102022-31-11"/>
    <x v="1210"/>
    <s v="PCS"/>
    <n v="14760"/>
    <x v="3172"/>
    <n v="5.0701856641711897E-4"/>
    <n v="383.86359404031668"/>
  </r>
  <r>
    <s v="Acesseries"/>
    <x v="45"/>
    <s v="CIPL-03537"/>
    <s v="LEVIS"/>
    <s v="RM03102022-31-12"/>
    <x v="1234"/>
    <s v="PCS"/>
    <n v="19906"/>
    <x v="3592"/>
    <n v="5.0701556987119785E-4"/>
    <n v="517.69265193385615"/>
  </r>
  <r>
    <s v="Acesseries"/>
    <x v="45"/>
    <s v="CIPL-03537"/>
    <s v="LEVIS"/>
    <s v="RM03102022-31-13"/>
    <x v="1235"/>
    <s v="PCS"/>
    <n v="10484"/>
    <x v="3593"/>
    <n v="5.0703373855068333E-4"/>
    <n v="272.66574171496541"/>
  </r>
  <r>
    <s v="Acesseries"/>
    <x v="45"/>
    <s v="CIPL-03537"/>
    <s v="LEVIS"/>
    <s v="RM03102022-31-2"/>
    <x v="1236"/>
    <s v="PCS"/>
    <n v="1656"/>
    <x v="3594"/>
    <n v="5.0704257980001266E-4"/>
    <n v="43.069662512148824"/>
  </r>
  <r>
    <s v="Acesseries"/>
    <x v="45"/>
    <s v="CIPL-03537"/>
    <s v="LEVIS"/>
    <s v="RM03102022-31-6"/>
    <x v="1237"/>
    <s v="PCS"/>
    <n v="6068"/>
    <x v="3595"/>
    <n v="5.4780050883202099E-4"/>
    <n v="170.50405348759267"/>
  </r>
  <r>
    <s v="Acesseries"/>
    <x v="45"/>
    <s v="CIPL-03537"/>
    <s v="LEVIS"/>
    <s v="RM03102022-31-8"/>
    <x v="1238"/>
    <s v="PCS"/>
    <n v="12015"/>
    <x v="3596"/>
    <n v="5.070144292799913E-4"/>
    <n v="312.47177836779912"/>
  </r>
  <r>
    <s v="Acesseries"/>
    <x v="45"/>
    <s v="CIPL-03538"/>
    <s v="LEVIS"/>
    <s v="RM01182022-48-22"/>
    <x v="1239"/>
    <s v="PCS"/>
    <n v="20979"/>
    <x v="3597"/>
    <n v="4.0762259034073984E-4"/>
    <n v="438.64151432275844"/>
  </r>
  <r>
    <s v="Acesseries"/>
    <x v="45"/>
    <s v="CIPL-03379"/>
    <s v="LEVIS"/>
    <s v="RM07032021-19-14"/>
    <x v="1240"/>
    <s v="PCS"/>
    <n v="85"/>
    <x v="14"/>
    <n v="0"/>
    <n v="0"/>
  </r>
  <r>
    <s v="Acesseries"/>
    <x v="45"/>
    <s v="CIPL-03569"/>
    <s v="LEVIS"/>
    <s v="RM03032022-28-9"/>
    <x v="1205"/>
    <s v="PCS"/>
    <n v="2470"/>
    <x v="14"/>
    <n v="0"/>
    <n v="0"/>
  </r>
  <r>
    <s v="Acesseries"/>
    <x v="45"/>
    <s v="CIPL-03571"/>
    <s v="LEVIS"/>
    <s v="RM04192022-41-3"/>
    <x v="1241"/>
    <s v="PCS"/>
    <n v="136"/>
    <x v="3598"/>
    <n v="5.2485485969938259E-4"/>
    <n v="3.6613802609191195"/>
  </r>
  <r>
    <s v="Acesseries"/>
    <x v="45"/>
    <s v="CIPL-03571"/>
    <s v="LEVIS"/>
    <s v="RM04192022-41-4"/>
    <x v="1242"/>
    <s v="PCS"/>
    <n v="130"/>
    <x v="3599"/>
    <n v="5.3684318797106792E-4"/>
    <n v="3.5797896144362435"/>
  </r>
  <r>
    <s v="Acesseries"/>
    <x v="45"/>
    <s v="CIPL-03573"/>
    <s v="LEVIS"/>
    <s v="RM04252022-24-10"/>
    <x v="1210"/>
    <s v="PCS"/>
    <n v="14560"/>
    <x v="3172"/>
    <n v="5.0701856641711897E-4"/>
    <n v="378.66219032703322"/>
  </r>
  <r>
    <s v="Acesseries"/>
    <x v="45"/>
    <s v="CIPL-03573"/>
    <s v="LEVIS"/>
    <s v="RM04252022-24-11"/>
    <x v="1234"/>
    <s v="PCS"/>
    <n v="25995"/>
    <x v="3600"/>
    <n v="5.0702430302445776E-4"/>
    <n v="676.06009675712085"/>
  </r>
  <r>
    <s v="Acesseries"/>
    <x v="45"/>
    <s v="CIPL-03573"/>
    <s v="LEVIS"/>
    <s v="RM04252022-24-12"/>
    <x v="1235"/>
    <s v="PCS"/>
    <n v="5506"/>
    <x v="3601"/>
    <n v="5.0700773291855231E-4"/>
    <n v="143.19158457744956"/>
  </r>
  <r>
    <s v="Acesseries"/>
    <x v="45"/>
    <s v="CIPL-03573"/>
    <s v="LEVIS"/>
    <s v="RM04252022-24-4"/>
    <x v="1232"/>
    <s v="PCS"/>
    <n v="11685"/>
    <x v="3602"/>
    <n v="4.5731937177801232E-4"/>
    <n v="274.10377685922606"/>
  </r>
  <r>
    <s v="Acesseries"/>
    <x v="45"/>
    <s v="CIPL-03573"/>
    <s v="LEVIS"/>
    <s v="RM04252022-24-5"/>
    <x v="1236"/>
    <s v="PCS"/>
    <n v="1600"/>
    <x v="3172"/>
    <n v="5.0701856641711897E-4"/>
    <n v="41.611229706267387"/>
  </r>
  <r>
    <s v="Acesseries"/>
    <x v="45"/>
    <s v="CIPL-03573"/>
    <s v="LEVIS"/>
    <s v="RM04252022-24-6"/>
    <x v="1237"/>
    <s v="PCS"/>
    <n v="10099"/>
    <x v="3603"/>
    <n v="5.4778390302373178E-4"/>
    <n v="283.76206963663668"/>
  </r>
  <r>
    <s v="Acesseries"/>
    <x v="45"/>
    <s v="CIPL-03573"/>
    <s v="LEVIS"/>
    <s v="RM04252022-24-7"/>
    <x v="1238"/>
    <s v="PCS"/>
    <n v="33251"/>
    <x v="3604"/>
    <n v="5.0701826743241121E-4"/>
    <n v="864.75886441039506"/>
  </r>
  <r>
    <s v="Acesseries"/>
    <x v="45"/>
    <s v="CIPL-03573"/>
    <s v="LEVIS"/>
    <s v="RM04252022-24-8"/>
    <x v="1243"/>
    <s v="PCS"/>
    <n v="600"/>
    <x v="3605"/>
    <n v="5.4512780506938601E-4"/>
    <n v="16.777076683041631"/>
  </r>
  <r>
    <s v="Acesseries"/>
    <x v="45"/>
    <s v="CIPL-03573"/>
    <s v="LEVIS"/>
    <s v="RM04252022-24-9"/>
    <x v="1233"/>
    <s v="PCS"/>
    <n v="60056"/>
    <x v="3606"/>
    <n v="5.0701922856847886E-4"/>
    <n v="1561.8795467909083"/>
  </r>
  <r>
    <s v="Acesseries"/>
    <x v="45"/>
    <s v="CIPL-03570"/>
    <s v="LEVIS"/>
    <s v="RM04252022-11-3"/>
    <x v="1244"/>
    <s v="PCS"/>
    <n v="583"/>
    <x v="3607"/>
    <n v="5.4294794183974509E-4"/>
    <n v="16.236538650092644"/>
  </r>
  <r>
    <s v="Acesseries"/>
    <x v="45"/>
    <s v="CIPL-03570"/>
    <s v="LEVIS"/>
    <s v="RM04252022-11-4"/>
    <x v="1245"/>
    <s v="PCS"/>
    <n v="28673"/>
    <x v="3608"/>
    <n v="5.4280610129817867E-4"/>
    <n v="798.33387934252278"/>
  </r>
  <r>
    <s v="Acesseries"/>
    <x v="45"/>
    <s v="CIPL-03570"/>
    <s v="LEVIS"/>
    <s v="RM04252022-11-5"/>
    <x v="1246"/>
    <s v="PCS"/>
    <n v="38367"/>
    <x v="3609"/>
    <n v="5.4280857869239011E-4"/>
    <n v="1068.2459367386912"/>
  </r>
  <r>
    <s v="Acesseries"/>
    <x v="45"/>
    <s v="CIPL-03572"/>
    <s v="LEVIS"/>
    <s v="RM04252022-19-4"/>
    <x v="1233"/>
    <s v="PCS"/>
    <n v="6507"/>
    <x v="3610"/>
    <n v="5.0702314988439331E-4"/>
    <n v="169.22919963629775"/>
  </r>
  <r>
    <s v="Acesseries"/>
    <x v="45"/>
    <s v="CIPL-03572"/>
    <s v="LEVIS"/>
    <s v="RM04252022-19-5"/>
    <x v="1210"/>
    <s v="PCS"/>
    <n v="2572"/>
    <x v="3611"/>
    <n v="5.0704948878264931E-4"/>
    <n v="66.894131285148973"/>
  </r>
  <r>
    <s v="Acesseries"/>
    <x v="45"/>
    <s v="CIPL-03572"/>
    <s v="LEVIS"/>
    <s v="RM04252022-19-6"/>
    <x v="1234"/>
    <s v="PCS"/>
    <n v="2702"/>
    <x v="3612"/>
    <n v="5.0701120776388588E-4"/>
    <n v="70.269944283378038"/>
  </r>
  <r>
    <s v="Acesseries"/>
    <x v="45"/>
    <s v="CIPL-03575"/>
    <s v="LEVIS"/>
    <s v="RM04252022-29-3"/>
    <x v="1247"/>
    <s v="PCS"/>
    <n v="27704"/>
    <x v="3613"/>
    <n v="4.8713692077539527E-4"/>
    <n v="692.24564125316158"/>
  </r>
  <r>
    <s v="Acesseries"/>
    <x v="45"/>
    <s v="CIPL-03575"/>
    <s v="LEVIS"/>
    <s v="RM04252022-29-4"/>
    <x v="1248"/>
    <s v="PCS"/>
    <n v="12670"/>
    <x v="3614"/>
    <n v="5.0503339692142075E-4"/>
    <n v="328.21877313899438"/>
  </r>
  <r>
    <s v="Acesseries"/>
    <x v="45"/>
    <s v="CIPL-03575"/>
    <s v="LEVIS"/>
    <s v="RM04252022-29-5"/>
    <x v="1249"/>
    <s v="PCS"/>
    <n v="7583"/>
    <x v="3615"/>
    <n v="4.8712630817112772E-4"/>
    <n v="189.47387879486169"/>
  </r>
  <r>
    <s v="Acesseries"/>
    <x v="45"/>
    <s v="CIPL-03575"/>
    <s v="LEVIS"/>
    <s v="RM04252022-29-6"/>
    <x v="1211"/>
    <s v="PCS"/>
    <n v="2263"/>
    <x v="3616"/>
    <n v="4.8710473381967498E-4"/>
    <n v="56.54231801263392"/>
  </r>
  <r>
    <s v="Acesseries"/>
    <x v="45"/>
    <s v="CIPL-03575"/>
    <s v="LEVIS"/>
    <s v="RM04252022-29-7"/>
    <x v="1216"/>
    <s v="PCS"/>
    <n v="7310"/>
    <x v="3617"/>
    <n v="4.8714908529978273E-4"/>
    <n v="182.66105981354141"/>
  </r>
  <r>
    <s v="Acesseries"/>
    <x v="45"/>
    <s v="CIPL-03575"/>
    <s v="LEVIS"/>
    <s v="RM04252022-29-8"/>
    <x v="1250"/>
    <s v="PCS"/>
    <n v="9576"/>
    <x v="3618"/>
    <n v="4.8713133269087867E-4"/>
    <n v="239.27476964184788"/>
  </r>
  <r>
    <s v="Acesseries"/>
    <x v="45"/>
    <s v="CIPL-03575"/>
    <s v="LEVIS"/>
    <s v="RM04252022-29-9"/>
    <x v="1212"/>
    <s v="PCS"/>
    <n v="4735"/>
    <x v="3619"/>
    <n v="4.8714598331200677E-4"/>
    <n v="118.31663623098237"/>
  </r>
  <r>
    <s v="Acesseries"/>
    <x v="45"/>
    <s v="CIPL-03608"/>
    <s v="LEVIS"/>
    <s v="RM04252022-54-10"/>
    <x v="1210"/>
    <s v="PCS"/>
    <n v="22936"/>
    <x v="3620"/>
    <n v="5.0702030020514097E-4"/>
    <n v="596.49901760550517"/>
  </r>
  <r>
    <s v="Acesseries"/>
    <x v="45"/>
    <s v="CIPL-03608"/>
    <s v="LEVIS"/>
    <s v="RM04252022-54-11"/>
    <x v="1234"/>
    <s v="PCS"/>
    <n v="31000"/>
    <x v="3172"/>
    <n v="5.0701856641711897E-4"/>
    <n v="806.21757555893066"/>
  </r>
  <r>
    <s v="Acesseries"/>
    <x v="45"/>
    <s v="CIPL-03608"/>
    <s v="LEVIS"/>
    <s v="RM04252022-54-12"/>
    <x v="1235"/>
    <s v="PCS"/>
    <n v="11281"/>
    <x v="3621"/>
    <n v="5.070264977941832E-4"/>
    <n v="293.38976592161617"/>
  </r>
  <r>
    <s v="Acesseries"/>
    <x v="45"/>
    <s v="CIPL-03608"/>
    <s v="LEVIS"/>
    <s v="RM04252022-54-5"/>
    <x v="1236"/>
    <s v="PCS"/>
    <n v="5250"/>
    <x v="3622"/>
    <n v="5.0703750268477228E-4"/>
    <n v="136.54194688909504"/>
  </r>
  <r>
    <s v="Acesseries"/>
    <x v="45"/>
    <s v="CIPL-03608"/>
    <s v="LEVIS"/>
    <s v="RM04252022-54-9"/>
    <x v="1233"/>
    <s v="PCS"/>
    <n v="34605"/>
    <x v="3623"/>
    <n v="5.0702000284834532E-4"/>
    <n v="899.97542719856699"/>
  </r>
  <r>
    <s v="Acesseries"/>
    <x v="45"/>
    <s v="CIPL-03607"/>
    <s v="LEVIS"/>
    <s v="RM04252022-48-10"/>
    <x v="1210"/>
    <s v="PCS"/>
    <n v="25500"/>
    <x v="3172"/>
    <n v="5.0701856641711897E-4"/>
    <n v="663.17897344363655"/>
  </r>
  <r>
    <s v="Acesseries"/>
    <x v="45"/>
    <s v="CIPL-03607"/>
    <s v="LEVIS"/>
    <s v="RM04252022-48-11"/>
    <x v="1234"/>
    <s v="PCS"/>
    <n v="49400"/>
    <x v="3624"/>
    <n v="5.0701856641711897E-4"/>
    <n v="1284.7467171810058"/>
  </r>
  <r>
    <s v="Acesseries"/>
    <x v="45"/>
    <s v="CIPL-03607"/>
    <s v="LEVIS"/>
    <s v="RM04252022-48-12"/>
    <x v="1235"/>
    <s v="PCS"/>
    <n v="11332"/>
    <x v="3625"/>
    <n v="5.070255848008239E-4"/>
    <n v="294.71561392696293"/>
  </r>
  <r>
    <s v="Acesseries"/>
    <x v="45"/>
    <s v="CIPL-03607"/>
    <s v="LEVIS"/>
    <s v="RM04252022-48-4"/>
    <x v="1232"/>
    <s v="PCS"/>
    <n v="4100"/>
    <x v="3626"/>
    <n v="4.5731086382720535E-4"/>
    <n v="96.17497454169154"/>
  </r>
  <r>
    <s v="Acesseries"/>
    <x v="45"/>
    <s v="CIPL-03607"/>
    <s v="LEVIS"/>
    <s v="RM04252022-48-5"/>
    <x v="1236"/>
    <s v="PCS"/>
    <n v="16100"/>
    <x v="3624"/>
    <n v="5.0701856641711897E-4"/>
    <n v="418.71299891931568"/>
  </r>
  <r>
    <s v="Acesseries"/>
    <x v="45"/>
    <s v="CIPL-03607"/>
    <s v="LEVIS"/>
    <s v="RM04252022-48-6"/>
    <x v="1237"/>
    <s v="PCS"/>
    <n v="3190"/>
    <x v="3627"/>
    <n v="5.4775083430741174E-4"/>
    <n v="89.627325161440638"/>
  </r>
  <r>
    <s v="Acesseries"/>
    <x v="45"/>
    <s v="CIPL-03607"/>
    <s v="LEVIS"/>
    <s v="RM04252022-48-7"/>
    <x v="1238"/>
    <s v="PCS"/>
    <n v="13486"/>
    <x v="3628"/>
    <n v="5.0701414336780056E-4"/>
    <n v="350.72759273745817"/>
  </r>
  <r>
    <s v="Acesseries"/>
    <x v="45"/>
    <s v="CIPL-03607"/>
    <s v="LEVIS"/>
    <s v="RM04252022-48-9"/>
    <x v="1233"/>
    <s v="PCS"/>
    <n v="54700"/>
    <x v="3172"/>
    <n v="5.0701856641711897E-4"/>
    <n v="1422.5839155830163"/>
  </r>
  <r>
    <s v="Acesseries"/>
    <x v="45"/>
    <s v="CIPL-03606"/>
    <s v="LEVIS"/>
    <s v="RM04252022-33-1"/>
    <x v="1251"/>
    <s v="PCS"/>
    <n v="22700"/>
    <x v="3629"/>
    <n v="4.7719394486317072E-4"/>
    <n v="555.63230254839391"/>
  </r>
  <r>
    <s v="Acesseries"/>
    <x v="45"/>
    <s v="CIPL-03606"/>
    <s v="LEVIS"/>
    <s v="RM04252022-44-1"/>
    <x v="1252"/>
    <s v="PCS"/>
    <n v="12700"/>
    <x v="3630"/>
    <n v="5.1298349072790867E-4"/>
    <n v="334.1748903322445"/>
  </r>
  <r>
    <s v="Acesseries"/>
    <x v="45"/>
    <s v="CIPL-03603"/>
    <s v="LEVIS"/>
    <s v="RM04252022-32-3"/>
    <x v="1244"/>
    <s v="PCS"/>
    <n v="32800"/>
    <x v="3631"/>
    <n v="5.4280811228185676E-4"/>
    <n v="913.24410608284495"/>
  </r>
  <r>
    <s v="Acesseries"/>
    <x v="45"/>
    <s v="CIPL-03603"/>
    <s v="LEVIS"/>
    <s v="RM04252022-32-4"/>
    <x v="1245"/>
    <s v="PCS"/>
    <n v="30984"/>
    <x v="3632"/>
    <n v="5.4280605877490753E-4"/>
    <n v="862.67830292508177"/>
  </r>
  <r>
    <s v="Acesseries"/>
    <x v="45"/>
    <s v="CIPL-03603"/>
    <s v="LEVIS"/>
    <s v="RM04252022-32-5"/>
    <x v="1246"/>
    <s v="PCS"/>
    <n v="27350"/>
    <x v="3633"/>
    <n v="5.4281174721440453E-4"/>
    <n v="761.50590128631404"/>
  </r>
  <r>
    <s v="Acesseries"/>
    <x v="45"/>
    <s v="CIPL-03621"/>
    <s v="NAUTICA"/>
    <s v="RM03242022-11-37"/>
    <x v="1253"/>
    <s v="PCS"/>
    <n v="7230"/>
    <x v="3634"/>
    <n v="2.1851313552900512E-3"/>
    <n v="810.3684996987472"/>
  </r>
  <r>
    <s v="Acesseries"/>
    <x v="45"/>
    <s v="CIPL-03621"/>
    <s v="NAUTICA"/>
    <s v="RM03242022-11-43"/>
    <x v="1254"/>
    <s v="PCS"/>
    <n v="8520"/>
    <x v="3635"/>
    <n v="2.185131936292945E-3"/>
    <n v="954.95732409721586"/>
  </r>
  <r>
    <s v="Acesseries"/>
    <x v="45"/>
    <s v="CIPL-03621"/>
    <s v="NAUTICA"/>
    <s v="RM03242022-11-46"/>
    <x v="1255"/>
    <s v="PCS"/>
    <n v="10590"/>
    <x v="3636"/>
    <n v="2.1851487283189829E-3"/>
    <n v="1186.9807250328981"/>
  </r>
  <r>
    <s v="Acesseries"/>
    <x v="45"/>
    <s v="CIPL-03574"/>
    <s v="LEVIS"/>
    <s v="RM04252022-26-1"/>
    <x v="1251"/>
    <s v="PCS"/>
    <n v="10896"/>
    <x v="3637"/>
    <n v="4.771866456410577E-4"/>
    <n v="266.69942569090495"/>
  </r>
  <r>
    <s v="Acesseries"/>
    <x v="45"/>
    <s v="CIPL-03574"/>
    <s v="LEVIS"/>
    <s v="RM04252022-26-2"/>
    <x v="1256"/>
    <s v="PCS"/>
    <n v="520"/>
    <x v="3638"/>
    <n v="5.131364375051084E-4"/>
    <n v="13.686830947502658"/>
  </r>
  <r>
    <s v="Acesseries"/>
    <x v="45"/>
    <s v="CIPL-03609"/>
    <s v="LEVIS"/>
    <s v="RM05182022-27-10"/>
    <x v="1234"/>
    <s v="PCS"/>
    <n v="7500"/>
    <x v="3172"/>
    <n v="5.0701856641711897E-4"/>
    <n v="195.05263924812837"/>
  </r>
  <r>
    <s v="Acesseries"/>
    <x v="45"/>
    <s v="CIPL-03609"/>
    <s v="LEVIS"/>
    <s v="RM05182022-27-6"/>
    <x v="1238"/>
    <s v="PCS"/>
    <n v="6150"/>
    <x v="3639"/>
    <n v="5.0703473152365237E-4"/>
    <n v="159.94826359887045"/>
  </r>
  <r>
    <s v="Acesseries"/>
    <x v="45"/>
    <s v="CIPL-03609"/>
    <s v="LEVIS"/>
    <s v="RM05182022-27-8"/>
    <x v="1233"/>
    <s v="PCS"/>
    <n v="9000"/>
    <x v="3172"/>
    <n v="5.0701856641711897E-4"/>
    <n v="234.06316709775408"/>
  </r>
  <r>
    <s v="Acesseries"/>
    <x v="45"/>
    <s v="CIPL-03609"/>
    <s v="LEVIS"/>
    <s v="RM05182022-27-9"/>
    <x v="1210"/>
    <s v="PCS"/>
    <n v="800"/>
    <x v="3172"/>
    <n v="5.0701856641711897E-4"/>
    <n v="20.805614853133694"/>
  </r>
  <r>
    <s v="Acesseries"/>
    <x v="45"/>
    <s v="CIPL-03611"/>
    <s v="LEVIS"/>
    <s v="RM05242022-72-1"/>
    <x v="1251"/>
    <s v="PCS"/>
    <n v="2675"/>
    <x v="3640"/>
    <n v="4.7719394486317083E-4"/>
    <n v="65.476493802508983"/>
  </r>
  <r>
    <s v="Acesseries"/>
    <x v="45"/>
    <s v="CIPL-03611"/>
    <s v="LEVIS"/>
    <s v="RM05242022-72-2"/>
    <x v="1252"/>
    <s v="PCS"/>
    <n v="3733"/>
    <x v="3641"/>
    <n v="5.1297603390673251E-4"/>
    <n v="98.224939534573835"/>
  </r>
  <r>
    <s v="Acesseries"/>
    <x v="45"/>
    <s v="CIPL-03622"/>
    <s v="NAUTICA"/>
    <s v="RM04212022-59-42"/>
    <x v="1253"/>
    <s v="PCS"/>
    <n v="30"/>
    <x v="3642"/>
    <n v="1.6171572575918564E-3"/>
    <n v="2.4885147177277558"/>
  </r>
  <r>
    <s v="Acesseries"/>
    <x v="45"/>
    <s v="CIPL-03600"/>
    <s v="LEVIS"/>
    <s v="RM06152022-15-10"/>
    <x v="1216"/>
    <s v="PCS"/>
    <n v="7457"/>
    <x v="3643"/>
    <n v="1.2699894726338131E-4"/>
    <n v="48.577031149743036"/>
  </r>
  <r>
    <s v="Acesseries"/>
    <x v="45"/>
    <s v="CIPL-03600"/>
    <s v="LEVIS"/>
    <s v="RM06152022-15-14"/>
    <x v="1249"/>
    <s v="PCS"/>
    <n v="8600"/>
    <x v="3644"/>
    <n v="4.8597949229766714E-4"/>
    <n v="214.37942363375996"/>
  </r>
  <r>
    <s v="Acesseries"/>
    <x v="45"/>
    <s v="CIPL-03600"/>
    <s v="LEVIS"/>
    <s v="RM06152022-15-16"/>
    <x v="1248"/>
    <s v="PCS"/>
    <n v="17141"/>
    <x v="3645"/>
    <n v="4.6010291656937725E-4"/>
    <n v="404.53662409291564"/>
  </r>
  <r>
    <s v="Acesseries"/>
    <x v="45"/>
    <s v="CIPL-03600"/>
    <s v="LEVIS"/>
    <s v="RM06152022-15-18"/>
    <x v="1247"/>
    <s v="PCS"/>
    <n v="2500"/>
    <x v="344"/>
    <n v="4.8713548538115354E-4"/>
    <n v="62.467838713452892"/>
  </r>
  <r>
    <s v="Acesseries"/>
    <x v="45"/>
    <s v="CIPL-03600"/>
    <s v="LEVIS"/>
    <s v="RM06152022-15-19"/>
    <x v="1257"/>
    <s v="PCS"/>
    <n v="28975"/>
    <x v="3646"/>
    <n v="4.8713720091877522E-4"/>
    <n v="724.00480039662148"/>
  </r>
  <r>
    <s v="Acesseries"/>
    <x v="45"/>
    <s v="CIPL-03600"/>
    <s v="LEVIS"/>
    <s v="RM06152022-15-8"/>
    <x v="1250"/>
    <s v="PCS"/>
    <n v="7295"/>
    <x v="3647"/>
    <n v="4.8706053202563751E-4"/>
    <n v="182.25310658112701"/>
  </r>
  <r>
    <s v="Acesseries"/>
    <x v="45"/>
    <s v="CIPL-03615"/>
    <s v="LEVIS"/>
    <s v="RM06082022-23-1"/>
    <x v="1252"/>
    <s v="PCS"/>
    <n v="19370"/>
    <x v="3648"/>
    <n v="5.1099620911274968E-4"/>
    <n v="507.70799657051401"/>
  </r>
  <r>
    <s v="Acesseries"/>
    <x v="45"/>
    <s v="CIPL-03615"/>
    <s v="LEVIS"/>
    <s v="RM06082022-23-2"/>
    <x v="1251"/>
    <s v="PCS"/>
    <n v="33330"/>
    <x v="3640"/>
    <n v="4.7719394486317083E-4"/>
    <n v="815.82487418228948"/>
  </r>
  <r>
    <s v="Acesseries"/>
    <x v="45"/>
    <s v="CIPL-03615"/>
    <s v="LEVIS"/>
    <s v="RM06082022-23-3"/>
    <x v="1258"/>
    <s v="PCS"/>
    <n v="4370"/>
    <x v="3649"/>
    <n v="5.1099973252843932E-4"/>
    <n v="114.54306883114928"/>
  </r>
  <r>
    <s v="Acesseries"/>
    <x v="45"/>
    <s v="CIPL-03619"/>
    <s v="LEVIS"/>
    <s v="RM06112022-9-10"/>
    <x v="1259"/>
    <s v="PCS"/>
    <n v="9988"/>
    <x v="3650"/>
    <n v="5.3685115075882684E-4"/>
    <n v="275.04206929377921"/>
  </r>
  <r>
    <s v="Acesseries"/>
    <x v="45"/>
    <s v="CIPL-03619"/>
    <s v="LEVIS"/>
    <s v="RM06112022-9-11"/>
    <x v="1260"/>
    <s v="PCS"/>
    <n v="40319"/>
    <x v="3651"/>
    <n v="5.3684170853846437E-4"/>
    <n v="1110.2549208465623"/>
  </r>
  <r>
    <s v="Acesseries"/>
    <x v="45"/>
    <s v="CIPL-03619"/>
    <s v="LEVIS"/>
    <s v="RM06112022-9-12"/>
    <x v="1261"/>
    <s v="PCS"/>
    <n v="15065"/>
    <x v="3652"/>
    <n v="3.3408591454589672E-4"/>
    <n v="258.16300430263391"/>
  </r>
  <r>
    <s v="Acesseries"/>
    <x v="45"/>
    <s v="CIPL-03619"/>
    <s v="LEVIS"/>
    <s v="RM06112022-9-9"/>
    <x v="1137"/>
    <s v="PCS"/>
    <n v="21566"/>
    <x v="3653"/>
    <n v="4.5731270775570721E-4"/>
    <n v="505.88240585545952"/>
  </r>
  <r>
    <s v="Acesseries"/>
    <x v="45"/>
    <s v="CIPL-03637"/>
    <s v="LEVIS"/>
    <s v="RM06152022-35-22"/>
    <x v="1197"/>
    <s v="PCS"/>
    <n v="1476"/>
    <x v="3654"/>
    <n v="5.1176033100022191E-4"/>
    <n v="38.745358248556329"/>
  </r>
  <r>
    <s v="Acesseries"/>
    <x v="45"/>
    <s v="CIPL-03637"/>
    <s v="LEVIS"/>
    <s v="RM06152022-35-23"/>
    <x v="1208"/>
    <s v="PCS"/>
    <n v="5000"/>
    <x v="3655"/>
    <n v="4.9819047843715038E-4"/>
    <n v="127.77095239218576"/>
  </r>
  <r>
    <s v="Acesseries"/>
    <x v="45"/>
    <s v="CIPL-03637"/>
    <s v="LEVIS"/>
    <s v="RM06152022-35-25"/>
    <x v="1262"/>
    <s v="PCS"/>
    <n v="518"/>
    <x v="3656"/>
    <n v="4.5715732652190828E-4"/>
    <n v="12.146807495138349"/>
  </r>
  <r>
    <s v="Acesseries"/>
    <x v="45"/>
    <s v="CIPL-03637"/>
    <s v="LEVIS"/>
    <s v="RM06152022-35-26"/>
    <x v="1263"/>
    <s v="PCS"/>
    <n v="3770"/>
    <x v="3657"/>
    <n v="5.0704493655111889E-4"/>
    <n v="98.051559410797722"/>
  </r>
  <r>
    <s v="Acesseries"/>
    <x v="45"/>
    <s v="CIPL-03566"/>
    <s v="LEVIS"/>
    <s v="RM03222022-65-3"/>
    <x v="1264"/>
    <s v="PCS"/>
    <n v="29276"/>
    <x v="3658"/>
    <n v="4.8713412706164009E-4"/>
    <n v="731.52133870385637"/>
  </r>
  <r>
    <s v="Acesseries"/>
    <x v="45"/>
    <s v="CIPL-03566"/>
    <s v="LEVIS"/>
    <s v="RM03222022-65-4"/>
    <x v="1265"/>
    <s v="PCS"/>
    <n v="30416"/>
    <x v="3659"/>
    <n v="4.8714071501845921E-4"/>
    <n v="760.01687198800153"/>
  </r>
  <r>
    <s v="Acesseries"/>
    <x v="45"/>
    <s v="CIPL-03568"/>
    <s v="LEVIS"/>
    <s v="RM04172022-30-1"/>
    <x v="1266"/>
    <s v="PCS"/>
    <n v="8988"/>
    <x v="3660"/>
    <n v="5.129826058555884E-4"/>
    <n v="236.50068766143008"/>
  </r>
  <r>
    <s v="Acesseries"/>
    <x v="45"/>
    <s v="CIPL-03568"/>
    <s v="LEVIS"/>
    <s v="RM05312022-20-1"/>
    <x v="1267"/>
    <s v="PCS"/>
    <n v="4900"/>
    <x v="3661"/>
    <n v="5.1298349072790856E-4"/>
    <n v="128.93361910456676"/>
  </r>
  <r>
    <s v="Acesseries"/>
    <x v="45"/>
    <s v="CIPL-03540"/>
    <s v="LEVIS"/>
    <s v="RM02232022-35-16"/>
    <x v="1223"/>
    <s v="PCS"/>
    <n v="2818"/>
    <x v="14"/>
    <n v="0"/>
    <n v="0"/>
  </r>
  <r>
    <s v="Acesseries"/>
    <x v="45"/>
    <s v="CIPL-03540"/>
    <s v="LEVIS"/>
    <s v="RM02232022-35-18"/>
    <x v="1137"/>
    <s v="PCS"/>
    <n v="5765"/>
    <x v="14"/>
    <n v="0"/>
    <n v="0"/>
  </r>
  <r>
    <s v="Acesseries"/>
    <x v="45"/>
    <s v="CIPL-03540"/>
    <s v="LEVIS"/>
    <s v="RM02232022-35-30"/>
    <x v="1260"/>
    <s v="PCS"/>
    <n v="11424"/>
    <x v="14"/>
    <n v="0"/>
    <n v="0"/>
  </r>
  <r>
    <s v="Acesseries"/>
    <x v="45"/>
    <s v="CIPL-03564"/>
    <s v="LEVIS"/>
    <s v="RM03222022-51-2"/>
    <x v="1268"/>
    <s v="PCS"/>
    <n v="101"/>
    <x v="3662"/>
    <n v="5.2365342134324925E-4"/>
    <n v="2.7128889955556721"/>
  </r>
  <r>
    <s v="Acesseries"/>
    <x v="45"/>
    <s v="CIPL-03564"/>
    <s v="LEVIS"/>
    <s v="RM03222022-51-3"/>
    <x v="1241"/>
    <s v="PCS"/>
    <n v="1537"/>
    <x v="3663"/>
    <n v="5.2366110626927867E-4"/>
    <n v="41.284867120335882"/>
  </r>
  <r>
    <s v="Acesseries"/>
    <x v="45"/>
    <s v="CIPL-03567"/>
    <s v="LEVIS"/>
    <s v="RM04052022-54-1"/>
    <x v="1269"/>
    <s v="PCS"/>
    <n v="11573"/>
    <x v="3664"/>
    <n v="5.7719864381257683E-4"/>
    <n v="342.63991990484294"/>
  </r>
  <r>
    <s v="Acesseries"/>
    <x v="45"/>
    <s v="CIPL-03567"/>
    <s v="LEVIS"/>
    <s v="RM04052022-54-2"/>
    <x v="1224"/>
    <s v="PCS"/>
    <n v="6896"/>
    <x v="3665"/>
    <n v="5.3683742141624247E-4"/>
    <n v="189.89203085808649"/>
  </r>
  <r>
    <s v="Acesseries"/>
    <x v="45"/>
    <s v="CIPL-03567"/>
    <s v="LEVIS"/>
    <s v="RM04052022-54-3"/>
    <x v="1270"/>
    <s v="PCS"/>
    <n v="49517"/>
    <x v="3666"/>
    <n v="5.3684358951156918E-4"/>
    <n v="1363.5428840218444"/>
  </r>
  <r>
    <s v="Acesseries"/>
    <x v="45"/>
    <s v="CIPL-03567"/>
    <s v="LEVIS"/>
    <s v="RM04052022-54-4"/>
    <x v="1227"/>
    <s v="PCS"/>
    <n v="2293"/>
    <x v="3667"/>
    <n v="5.3683451676259087E-4"/>
    <n v="63.140961546936616"/>
  </r>
  <r>
    <s v="Acesseries"/>
    <x v="45"/>
    <s v="CIPL-03567"/>
    <s v="LEVIS"/>
    <s v="RM04052022-54-5"/>
    <x v="1228"/>
    <s v="PCS"/>
    <n v="157"/>
    <x v="3668"/>
    <n v="5.3696983179932288E-4"/>
    <n v="4.3243042635925031"/>
  </r>
  <r>
    <s v="Acesseries"/>
    <x v="45"/>
    <s v="CIPL-03567"/>
    <s v="LEVIS"/>
    <s v="RM04052022-54-6"/>
    <x v="1271"/>
    <s v="PCS"/>
    <n v="20885"/>
    <x v="3669"/>
    <n v="4.5730610369288988E-4"/>
    <n v="489.90083797562602"/>
  </r>
  <r>
    <s v="Acesseries"/>
    <x v="45"/>
    <s v="CIPL-03552"/>
    <s v="LEVIS"/>
    <s v="RM04252022-2-3"/>
    <x v="1247"/>
    <s v="PCS"/>
    <n v="27925"/>
    <x v="3670"/>
    <n v="4.8713370533808855E-4"/>
    <n v="697.76320872156612"/>
  </r>
  <r>
    <s v="Acesseries"/>
    <x v="45"/>
    <s v="CIPL-03552"/>
    <s v="LEVIS"/>
    <s v="RM04252022-2-4"/>
    <x v="1248"/>
    <s v="PCS"/>
    <n v="72247"/>
    <x v="3671"/>
    <n v="5.0502921251635525E-4"/>
    <n v="1871.556845516669"/>
  </r>
  <r>
    <s v="Acesseries"/>
    <x v="45"/>
    <s v="CIPL-03552"/>
    <s v="LEVIS"/>
    <s v="RM04252022-2-5"/>
    <x v="1249"/>
    <s v="PCS"/>
    <n v="60690"/>
    <x v="3672"/>
    <n v="4.8713712346659069E-4"/>
    <n v="1516.4743520231875"/>
  </r>
  <r>
    <s v="Acesseries"/>
    <x v="45"/>
    <s v="CIPL-03552"/>
    <s v="LEVIS"/>
    <s v="RM04252022-2-6"/>
    <x v="1211"/>
    <s v="PCS"/>
    <n v="5250"/>
    <x v="3673"/>
    <n v="4.871544216488068E-4"/>
    <n v="131.18756071365624"/>
  </r>
  <r>
    <s v="Acesseries"/>
    <x v="45"/>
    <s v="CIPL-03552"/>
    <s v="LEVIS"/>
    <s v="RM04252022-2-7"/>
    <x v="1216"/>
    <s v="PCS"/>
    <n v="8340"/>
    <x v="344"/>
    <n v="4.8713548538115354E-4"/>
    <n v="208.39270994807885"/>
  </r>
  <r>
    <s v="Acesseries"/>
    <x v="45"/>
    <s v="CIPL-03552"/>
    <s v="LEVIS"/>
    <s v="RM04252022-2-8"/>
    <x v="1250"/>
    <s v="PCS"/>
    <n v="13696"/>
    <x v="3674"/>
    <n v="4.8713258189385269E-4"/>
    <n v="342.2217678416182"/>
  </r>
  <r>
    <s v="Acesseries"/>
    <x v="45"/>
    <s v="CIPL-03552"/>
    <s v="LEVIS"/>
    <s v="RM04252022-2-9"/>
    <x v="1212"/>
    <s v="PCS"/>
    <n v="11694"/>
    <x v="3675"/>
    <n v="4.8713038453943058E-4"/>
    <n v="292.1965027168041"/>
  </r>
  <r>
    <s v="Acesseries"/>
    <x v="45"/>
    <s v="CIPL-03552"/>
    <s v="LEVIS"/>
    <s v="RM05302022-16-1"/>
    <x v="1272"/>
    <s v="PCS"/>
    <n v="23725"/>
    <x v="3676"/>
    <n v="4.3822394409721106E-4"/>
    <n v="533.29686307370628"/>
  </r>
  <r>
    <s v="Acesseries"/>
    <x v="45"/>
    <s v="CIPL-03552"/>
    <s v="LEVIS"/>
    <s v="RM05302022-16-2"/>
    <x v="1214"/>
    <s v="PCS"/>
    <n v="23725"/>
    <x v="3677"/>
    <n v="5.2372328771319401E-4"/>
    <n v="637.34533500099542"/>
  </r>
  <r>
    <s v="Acesseries"/>
    <x v="46"/>
    <s v="CIPL-03622"/>
    <s v="NAUTICA"/>
    <s v="RM04212022-59-34"/>
    <x v="1273"/>
    <s v="PCS"/>
    <n v="60"/>
    <x v="3678"/>
    <n v="1.7298280501289939E-3"/>
    <n v="5.3237896830077398"/>
  </r>
  <r>
    <s v="Acesseries"/>
    <x v="46"/>
    <s v="CIPL-03622"/>
    <s v="NAUTICA"/>
    <s v="RM04212022-59-43"/>
    <x v="1274"/>
    <s v="PCS"/>
    <n v="30"/>
    <x v="3678"/>
    <n v="1.7298280501289939E-3"/>
    <n v="2.6618948415038699"/>
  </r>
  <r>
    <s v="Acesseries"/>
    <x v="46"/>
    <s v="CIPL-03622"/>
    <s v="NAUTICA"/>
    <s v="RM04212022-66-2"/>
    <x v="1275"/>
    <s v="PCS"/>
    <n v="30"/>
    <x v="3678"/>
    <n v="1.7298280501289939E-3"/>
    <n v="2.6618948415038699"/>
  </r>
  <r>
    <s v="Acesseries"/>
    <x v="47"/>
    <s v="CIPL-03621"/>
    <s v="NAUTICA"/>
    <s v="RM03242022-11-30"/>
    <x v="1276"/>
    <s v="PCS"/>
    <n v="40620"/>
    <x v="3679"/>
    <n v="3.0169663006982443E-3"/>
    <n v="6286.0391711343636"/>
  </r>
  <r>
    <s v="Acesseries"/>
    <x v="47"/>
    <s v="CIPL-03625"/>
    <s v="NAUTICA"/>
    <s v="RM05132022-3-22"/>
    <x v="1276"/>
    <s v="PCS"/>
    <n v="30"/>
    <x v="356"/>
    <n v="1.1333356190500307E-3"/>
    <n v="1.7440000685715011"/>
  </r>
  <r>
    <s v="Acesseries"/>
    <x v="47"/>
    <s v="CIPL-03621"/>
    <s v="NAUTICA"/>
    <s v="RM05122022-52-1"/>
    <x v="1277"/>
    <s v="PCS"/>
    <n v="74873"/>
    <x v="3680"/>
    <n v="1.5707641985135436E-3"/>
    <n v="6032.5778278353046"/>
  </r>
  <r>
    <s v="Acesseries"/>
    <x v="48"/>
    <s v="CIPL-03621"/>
    <s v="NAUTICA"/>
    <s v="RM03242022-11-22"/>
    <x v="1278"/>
    <s v="PCS"/>
    <n v="63600"/>
    <x v="3681"/>
    <n v="1.0458500624917827E-3"/>
    <n v="3411.8760639744773"/>
  </r>
  <r>
    <s v="Acesseries"/>
    <x v="48"/>
    <s v="CIPL-03621"/>
    <s v="NAUTICA"/>
    <s v="RM03242022-11-26"/>
    <x v="1275"/>
    <s v="PCS"/>
    <n v="12000"/>
    <x v="3681"/>
    <n v="1.0458500624917827E-3"/>
    <n v="643.75020074990141"/>
  </r>
  <r>
    <s v="Acesseries"/>
    <x v="48"/>
    <s v="CIPL-03621"/>
    <s v="NAUTICA"/>
    <s v="RM03242022-11-31"/>
    <x v="1279"/>
    <s v="PCS"/>
    <n v="330"/>
    <x v="3682"/>
    <n v="1.0459705660132129E-3"/>
    <n v="17.705170286784362"/>
  </r>
  <r>
    <s v="Acesseries"/>
    <x v="48"/>
    <s v="CIPL-03621"/>
    <s v="NAUTICA"/>
    <s v="RM03242022-11-31"/>
    <x v="1279"/>
    <s v="PCS"/>
    <n v="480"/>
    <x v="3683"/>
    <n v="1.0459329086627658E-3"/>
    <n v="25.752047796158127"/>
  </r>
  <r>
    <s v="Acesseries"/>
    <x v="48"/>
    <s v="CIPL-03621"/>
    <s v="NAUTICA"/>
    <s v="RM03242022-11-31"/>
    <x v="1279"/>
    <s v="PCS"/>
    <n v="240"/>
    <x v="3684"/>
    <n v="1.0455186778078498E-3"/>
    <n v="12.870924482673882"/>
  </r>
  <r>
    <s v="Acesseries"/>
    <x v="48"/>
    <s v="CIPL-03621"/>
    <s v="NAUTICA"/>
    <s v="RM03242022-11-31"/>
    <x v="1279"/>
    <s v="PCS"/>
    <n v="360"/>
    <x v="3685"/>
    <n v="1.0460709856144046E-3"/>
    <n v="19.316585554821188"/>
  </r>
  <r>
    <s v="Acesseries"/>
    <x v="48"/>
    <s v="CIPL-03621"/>
    <s v="NAUTICA"/>
    <s v="RM03242022-11-31"/>
    <x v="1279"/>
    <s v="PCS"/>
    <n v="570"/>
    <x v="3686"/>
    <n v="1.0457802972951653E-3"/>
    <n v="30.576094769458244"/>
  </r>
  <r>
    <s v="Acesseries"/>
    <x v="48"/>
    <s v="CIPL-03621"/>
    <s v="NAUTICA"/>
    <s v="RM03242022-11-31"/>
    <x v="1279"/>
    <s v="PCS"/>
    <n v="330"/>
    <x v="3682"/>
    <n v="1.0459705660132129E-3"/>
    <n v="17.705170286784362"/>
  </r>
  <r>
    <s v="Acesseries"/>
    <x v="48"/>
    <s v="CIPL-03621"/>
    <s v="NAUTICA"/>
    <s v="RM03242022-11-34"/>
    <x v="1280"/>
    <s v="PCS"/>
    <n v="4890"/>
    <x v="3687"/>
    <n v="1.0458337982128165E-3"/>
    <n v="262.32412727326067"/>
  </r>
  <r>
    <s v="Acesseries"/>
    <x v="48"/>
    <s v="CIPL-03621"/>
    <s v="NAUTICA"/>
    <s v="RM03242022-11-35"/>
    <x v="1274"/>
    <s v="PCS"/>
    <n v="7770"/>
    <x v="3688"/>
    <n v="1.0458449445816061E-3"/>
    <n v="416.8262152193991"/>
  </r>
  <r>
    <s v="Acesseries"/>
    <x v="48"/>
    <s v="CIPL-03621"/>
    <s v="NAUTICA"/>
    <s v="RM03242022-11-40"/>
    <x v="1281"/>
    <s v="PCS"/>
    <n v="9000"/>
    <x v="3681"/>
    <n v="1.0458500624917827E-3"/>
    <n v="482.81265056242609"/>
  </r>
  <r>
    <s v="Acesseries"/>
    <x v="48"/>
    <s v="CIPL-03621"/>
    <s v="NAUTICA"/>
    <s v="RM03242022-11-45"/>
    <x v="1282"/>
    <s v="PCS"/>
    <n v="11010"/>
    <x v="3689"/>
    <n v="1.045857286136119E-3"/>
    <n v="590.64488872035872"/>
  </r>
  <r>
    <s v="Acesseries"/>
    <x v="48"/>
    <s v="CIPL-03625"/>
    <s v="NAUTICA"/>
    <s v="RM05132022-3-28"/>
    <x v="1283"/>
    <s v="PCS"/>
    <n v="30"/>
    <x v="3690"/>
    <n v="9.4113250236903126E-4"/>
    <n v="1.4482339750710709"/>
  </r>
  <r>
    <s v="Acesseries"/>
    <x v="49"/>
    <s v="CIPL-03595"/>
    <s v="UNIQLO"/>
    <s v="RM04262022-46-1"/>
    <x v="1284"/>
    <s v="PCS"/>
    <n v="35078"/>
    <x v="3691"/>
    <n v="1.1174271136519063E-3"/>
    <n v="2010.5771082926817"/>
  </r>
  <r>
    <s v="Acesseries"/>
    <x v="49"/>
    <s v="CIPL-03595"/>
    <s v="UNIQLO"/>
    <s v="RM04262022-46-1"/>
    <x v="1284"/>
    <s v="PCS"/>
    <n v="23045"/>
    <x v="3692"/>
    <n v="1.117430017014968E-3"/>
    <n v="1320.88117474211"/>
  </r>
  <r>
    <s v="Acesseries"/>
    <x v="49"/>
    <s v="CIPL-03595"/>
    <s v="UNIQLO"/>
    <s v="RM04262022-46-1"/>
    <x v="1284"/>
    <s v="PCS"/>
    <n v="29914"/>
    <x v="3693"/>
    <n v="1.1174312811805189E-3"/>
    <n v="1714.5968393452342"/>
  </r>
  <r>
    <s v="Acesseries"/>
    <x v="49"/>
    <s v="CIPL-03595"/>
    <s v="UNIQLO"/>
    <s v="RM04262022-46-1"/>
    <x v="1284"/>
    <s v="PCS"/>
    <n v="609"/>
    <x v="3694"/>
    <n v="1.1175662789180579E-3"/>
    <n v="34.910597863861092"/>
  </r>
  <r>
    <s v="Acesseries"/>
    <x v="49"/>
    <s v="CIPL-03595"/>
    <s v="UNIQLO"/>
    <s v="RM04262022-46-1"/>
    <x v="1284"/>
    <s v="PCS"/>
    <n v="35566"/>
    <x v="3695"/>
    <n v="1.1174296014592054E-3"/>
    <n v="2038.5525012054979"/>
  </r>
  <r>
    <s v="Acesseries"/>
    <x v="49"/>
    <s v="CIPL-03595"/>
    <s v="UNIQLO"/>
    <s v="RM04262022-46-1"/>
    <x v="1284"/>
    <s v="PCS"/>
    <n v="463"/>
    <x v="3696"/>
    <n v="1.1174033878095487E-3"/>
    <n v="26.537357768555822"/>
  </r>
  <r>
    <s v="Acesseries"/>
    <x v="49"/>
    <s v="CIPL-03595"/>
    <s v="UNIQLO"/>
    <s v="RM04262022-46-1"/>
    <x v="1284"/>
    <s v="PCS"/>
    <n v="158"/>
    <x v="3697"/>
    <n v="1.1174794911352735E-3"/>
    <n v="9.0565617595993739"/>
  </r>
  <r>
    <s v="Acesseries"/>
    <x v="49"/>
    <s v="CIPL-03595"/>
    <s v="UNIQLO"/>
    <s v="RM04262022-46-1"/>
    <x v="1284"/>
    <s v="PCS"/>
    <n v="634"/>
    <x v="3698"/>
    <n v="1.1174040651600141E-3"/>
    <n v="36.338434177311449"/>
  </r>
  <r>
    <s v="Acesseries"/>
    <x v="49"/>
    <s v="CIPL-03595"/>
    <s v="UNIQLO"/>
    <s v="RM04262022-46-1"/>
    <x v="1284"/>
    <s v="PCS"/>
    <n v="219"/>
    <x v="3699"/>
    <n v="1.1176288929348615E-3"/>
    <n v="12.554760727552734"/>
  </r>
  <r>
    <s v="Acesseries"/>
    <x v="49"/>
    <s v="CIPL-03595"/>
    <s v="UNIQLO"/>
    <s v="RM04262022-46-1"/>
    <x v="1284"/>
    <s v="PCS"/>
    <n v="268"/>
    <x v="3700"/>
    <n v="1.1173104492598496E-3"/>
    <n v="15.35943920040164"/>
  </r>
  <r>
    <s v="Acesseries"/>
    <x v="49"/>
    <s v="CIPL-03595"/>
    <s v="UNIQLO"/>
    <s v="RM04262022-46-1"/>
    <x v="1284"/>
    <s v="PCS"/>
    <n v="14786"/>
    <x v="3701"/>
    <n v="1.1174248511061956E-3"/>
    <n v="847.49224384845627"/>
  </r>
  <r>
    <s v="Acesseries"/>
    <x v="49"/>
    <s v="CIPL-03595"/>
    <s v="UNIQLO"/>
    <s v="RM04262022-46-1"/>
    <x v="1284"/>
    <s v="PCS"/>
    <n v="30474"/>
    <x v="3702"/>
    <n v="1.117429937173849E-3"/>
    <n v="1746.6925599054362"/>
  </r>
  <r>
    <s v="Acesseries"/>
    <x v="49"/>
    <s v="CIPL-03595"/>
    <s v="UNIQLO"/>
    <s v="RM04262022-46-1"/>
    <x v="1284"/>
    <s v="PCS"/>
    <n v="17003"/>
    <x v="3703"/>
    <n v="1.117430791362554E-3"/>
    <n v="974.56967574553755"/>
  </r>
  <r>
    <s v="Acesseries"/>
    <x v="49"/>
    <s v="CIPL-03595"/>
    <s v="UNIQLO"/>
    <s v="RM04262022-46-1"/>
    <x v="1284"/>
    <s v="PCS"/>
    <n v="390"/>
    <x v="3704"/>
    <n v="1.1175311187393915E-3"/>
    <n v="22.355837136308363"/>
  </r>
  <r>
    <s v="Acesseries"/>
    <x v="49"/>
    <s v="CIPL-03621"/>
    <s v="NAUTICA"/>
    <s v="RM03242022-11-32"/>
    <x v="1285"/>
    <s v="PCS"/>
    <n v="33810"/>
    <x v="3705"/>
    <n v="7.8833681722367366E-4"/>
    <n v="1367.1736677903323"/>
  </r>
  <r>
    <s v="Acesseries"/>
    <x v="49"/>
    <s v="CIPL-03622"/>
    <s v="NAUTICA"/>
    <s v="RM04212022-59-31"/>
    <x v="1285"/>
    <s v="PCS"/>
    <n v="60"/>
    <x v="3706"/>
    <n v="6.528278273475322E-4"/>
    <n v="2.0091696696408521"/>
  </r>
  <r>
    <s v="Acesseries"/>
    <x v="49"/>
    <s v="CIPL-03625"/>
    <s v="NAUTICA"/>
    <s v="RM05132022-3-24"/>
    <x v="1286"/>
    <s v="PCS"/>
    <n v="30"/>
    <x v="3707"/>
    <n v="7.6218477304534221E-4"/>
    <n v="1.1728655431913602"/>
  </r>
  <r>
    <s v="Acesseries"/>
    <x v="49"/>
    <s v="CIPL-03591"/>
    <s v="UNIQLO"/>
    <s v="RM04192022-23-1"/>
    <x v="1284"/>
    <s v="PCS"/>
    <n v="9574"/>
    <x v="3708"/>
    <n v="1.1731100882374976E-3"/>
    <n v="576.10135598478564"/>
  </r>
  <r>
    <s v="Acesseries"/>
    <x v="49"/>
    <s v="CIPL-03591"/>
    <s v="UNIQLO"/>
    <s v="RM04192022-23-1"/>
    <x v="1284"/>
    <s v="PCS"/>
    <n v="15672"/>
    <x v="3709"/>
    <n v="1.1731043185238294E-3"/>
    <n v="943.03489087990556"/>
  </r>
  <r>
    <s v="Acesseries"/>
    <x v="49"/>
    <s v="CIPL-03591"/>
    <s v="UNIQLO"/>
    <s v="RM04192022-23-1"/>
    <x v="1284"/>
    <s v="PCS"/>
    <n v="332"/>
    <x v="3710"/>
    <n v="1.1732215587185639E-3"/>
    <n v="19.979509557494566"/>
  </r>
  <r>
    <s v="Acesseries"/>
    <x v="49"/>
    <s v="CIPL-03591"/>
    <s v="UNIQLO"/>
    <s v="RM04192022-23-1"/>
    <x v="1284"/>
    <s v="PCS"/>
    <n v="69"/>
    <x v="3711"/>
    <n v="1.1728136205272374E-3"/>
    <n v="4.1509241398163796"/>
  </r>
  <r>
    <s v="Acesseries"/>
    <x v="49"/>
    <s v="CIPL-03591"/>
    <s v="UNIQLO"/>
    <s v="RM04192022-23-1"/>
    <x v="1284"/>
    <s v="PCS"/>
    <n v="31"/>
    <x v="3712"/>
    <n v="1.1737431708327981E-3"/>
    <n v="1.8663860382958151"/>
  </r>
  <r>
    <s v="Acesseries"/>
    <x v="49"/>
    <s v="CIPL-03591"/>
    <s v="UNIQLO"/>
    <s v="RM04192022-23-1"/>
    <x v="1284"/>
    <s v="PCS"/>
    <n v="19177"/>
    <x v="3713"/>
    <n v="1.173098670664481E-3"/>
    <n v="1153.9365132073328"/>
  </r>
  <r>
    <s v="Acesseries"/>
    <x v="49"/>
    <s v="CIPL-03591"/>
    <s v="UNIQLO"/>
    <s v="RM04192022-23-1"/>
    <x v="1284"/>
    <s v="PCS"/>
    <n v="1607"/>
    <x v="3714"/>
    <n v="1.1730646627379491E-3"/>
    <n v="96.695114913019879"/>
  </r>
  <r>
    <s v="Acesseries"/>
    <x v="49"/>
    <s v="CIPL-03591"/>
    <s v="UNIQLO"/>
    <s v="RM04192022-23-1"/>
    <x v="1284"/>
    <s v="PCS"/>
    <n v="19031"/>
    <x v="3715"/>
    <n v="1.1731028258952806E-3"/>
    <n v="1145.155319879613"/>
  </r>
  <r>
    <s v="Acesseries"/>
    <x v="49"/>
    <s v="CIPL-03591"/>
    <s v="UNIQLO"/>
    <s v="RM04192022-23-1"/>
    <x v="1284"/>
    <s v="PCS"/>
    <n v="6524"/>
    <x v="3716"/>
    <n v="1.1731139718522106E-3"/>
    <n v="392.57339555236393"/>
  </r>
  <r>
    <s v="Acesseries"/>
    <x v="49"/>
    <s v="CIPL-03591"/>
    <s v="UNIQLO"/>
    <s v="RM04192022-23-1"/>
    <x v="1284"/>
    <s v="PCS"/>
    <n v="10006"/>
    <x v="3717"/>
    <n v="1.173093832658625E-3"/>
    <n v="602.08797688958214"/>
  </r>
  <r>
    <s v="Acesseries"/>
    <x v="49"/>
    <s v="CIPL-03591"/>
    <s v="UNIQLO"/>
    <s v="RM04192022-23-1"/>
    <x v="1284"/>
    <s v="PCS"/>
    <n v="280"/>
    <x v="3718"/>
    <n v="1.1731017811219622E-3"/>
    <n v="16.848468498714158"/>
  </r>
  <r>
    <s v="Acesseries"/>
    <x v="49"/>
    <s v="CIPL-03591"/>
    <s v="UNIQLO"/>
    <s v="RM04192022-23-1"/>
    <x v="1284"/>
    <s v="PCS"/>
    <n v="31"/>
    <x v="3712"/>
    <n v="1.1737431708327981E-3"/>
    <n v="1.8663860382958151"/>
  </r>
  <r>
    <s v="Acesseries"/>
    <x v="49"/>
    <s v="CIPL-03591"/>
    <s v="UNIQLO"/>
    <s v="RM04192022-23-1"/>
    <x v="1284"/>
    <s v="PCS"/>
    <n v="14258"/>
    <x v="3719"/>
    <n v="1.1730989920798749E-3"/>
    <n v="857.94604542907496"/>
  </r>
  <r>
    <s v="Acesseries"/>
    <x v="49"/>
    <s v="CIPL-03591"/>
    <s v="UNIQLO"/>
    <s v="RM04192022-23-1"/>
    <x v="1284"/>
    <s v="PCS"/>
    <n v="145"/>
    <x v="3720"/>
    <n v="1.1737874046059606E-3"/>
    <n v="8.7301991736678666"/>
  </r>
  <r>
    <s v="Acesseries"/>
    <x v="49"/>
    <s v="CIPL-03591"/>
    <s v="UNIQLO"/>
    <s v="RM04192022-23-2"/>
    <x v="1287"/>
    <s v="PCS"/>
    <n v="110"/>
    <x v="3721"/>
    <n v="1.2743247391232403E-3"/>
    <n v="7.1901757213035573"/>
  </r>
  <r>
    <s v="Acesseries"/>
    <x v="49"/>
    <s v="CIPL-03591"/>
    <s v="UNIQLO"/>
    <s v="RM04192022-23-2"/>
    <x v="1287"/>
    <s v="PCS"/>
    <n v="134"/>
    <x v="3722"/>
    <n v="1.2998193274258011E-3"/>
    <n v="8.9341757898750576"/>
  </r>
  <r>
    <s v="Acesseries"/>
    <x v="49"/>
    <s v="CIPL-03591"/>
    <s v="UNIQLO"/>
    <s v="RM04192022-23-2"/>
    <x v="1287"/>
    <s v="PCS"/>
    <n v="97"/>
    <x v="3723"/>
    <n v="1.2688275423982077E-3"/>
    <n v="6.3130762716126263"/>
  </r>
  <r>
    <s v="Acesseries"/>
    <x v="49"/>
    <s v="CIPL-03591"/>
    <s v="UNIQLO"/>
    <s v="RM04192022-23-2"/>
    <x v="1287"/>
    <s v="PCS"/>
    <n v="171"/>
    <x v="3724"/>
    <n v="1.2883306308684047E-3"/>
    <n v="11.300304537878498"/>
  </r>
  <r>
    <s v="Acesseries"/>
    <x v="49"/>
    <s v="CIPL-03591"/>
    <s v="UNIQLO"/>
    <s v="RM04192022-23-2"/>
    <x v="1287"/>
    <s v="PCS"/>
    <n v="61"/>
    <x v="3725"/>
    <n v="1.2679538562279605E-3"/>
    <n v="3.9673451852299051"/>
  </r>
  <r>
    <s v="Acesseries"/>
    <x v="49"/>
    <s v="CIPL-03591"/>
    <s v="UNIQLO"/>
    <s v="RM04192022-23-2"/>
    <x v="1287"/>
    <s v="PCS"/>
    <n v="49"/>
    <x v="3726"/>
    <n v="1.2376203501978497E-3"/>
    <n v="3.1106433971596954"/>
  </r>
  <r>
    <s v="Acesseries"/>
    <x v="49"/>
    <s v="CIPL-03591"/>
    <s v="UNIQLO"/>
    <s v="RM04192022-23-2"/>
    <x v="1287"/>
    <s v="PCS"/>
    <n v="110"/>
    <x v="3727"/>
    <n v="1.2833625032304971E-3"/>
    <n v="7.2411698753553546"/>
  </r>
  <r>
    <s v="Acesseries"/>
    <x v="49"/>
    <s v="CIPL-03516"/>
    <s v="LEVIS"/>
    <s v="RM04022022-9-2"/>
    <x v="1288"/>
    <s v="PCS"/>
    <n v="30798361"/>
    <x v="3728"/>
    <n v="4.5730937703589119E-7"/>
    <n v="722.44437928263653"/>
  </r>
  <r>
    <s v="Acesseries"/>
    <x v="49"/>
    <s v="CIPL-03521"/>
    <s v="LEVIS"/>
    <s v="RM01202022-47-27"/>
    <x v="1289"/>
    <s v="PCS"/>
    <n v="23265203"/>
    <x v="3729"/>
    <n v="4.8384732892774839E-7"/>
    <n v="577.40680632851183"/>
  </r>
  <r>
    <s v="Acesseries"/>
    <x v="49"/>
    <s v="CIPL-03521"/>
    <s v="LEVIS"/>
    <s v="RM01202022-47-31"/>
    <x v="1290"/>
    <s v="PCS"/>
    <n v="2598000"/>
    <x v="3730"/>
    <n v="2.4712266614754593E-7"/>
    <n v="32.932024686651324"/>
  </r>
  <r>
    <s v="Acesseries"/>
    <x v="49"/>
    <s v="CIPL-03521"/>
    <s v="LEVIS"/>
    <s v="RM01202022-47-32"/>
    <x v="1291"/>
    <s v="PCS"/>
    <n v="1118000"/>
    <x v="3731"/>
    <n v="1.644177854897143E-6"/>
    <n v="94.288190841775005"/>
  </r>
  <r>
    <s v="Acesseries"/>
    <x v="49"/>
    <s v="CIPL-03521"/>
    <s v="LEVIS"/>
    <s v="RM01202022-47-34"/>
    <x v="1292"/>
    <s v="PCS"/>
    <n v="3828610"/>
    <x v="3732"/>
    <n v="4.5861941704328959E-7"/>
    <n v="90.06587488628611"/>
  </r>
  <r>
    <s v="Acesseries"/>
    <x v="49"/>
    <s v="CIPL-03521"/>
    <s v="LEVIS"/>
    <s v="RM02242022-22-35"/>
    <x v="1293"/>
    <s v="PCS"/>
    <n v="1641464"/>
    <x v="3733"/>
    <n v="4.572663848294545E-7"/>
    <n v="38.500586309107689"/>
  </r>
  <r>
    <s v="Acesseries"/>
    <x v="49"/>
    <s v="CIPL-03521"/>
    <s v="LEVIS"/>
    <s v="RM03102022-79-2"/>
    <x v="1288"/>
    <s v="PCS"/>
    <n v="304990404"/>
    <x v="3734"/>
    <n v="5.3359915093511109E-7"/>
    <n v="8347.7226206177565"/>
  </r>
  <r>
    <s v="Acesseries"/>
    <x v="49"/>
    <s v="CIPL-03515"/>
    <s v="LEVIS"/>
    <s v="RM01262022-28-1"/>
    <x v="1288"/>
    <s v="PCS"/>
    <n v="19183000"/>
    <x v="14"/>
    <n v="0"/>
    <n v="0"/>
  </r>
  <r>
    <s v="Acesseries"/>
    <x v="49"/>
    <s v="CIPL-03517"/>
    <s v="LEVIS"/>
    <s v="RM02012022-14-7"/>
    <x v="1288"/>
    <s v="PCS"/>
    <n v="122076181"/>
    <x v="3735"/>
    <n v="4.5841317101282413E-7"/>
    <n v="2870.4813292373451"/>
  </r>
  <r>
    <s v="Acesseries"/>
    <x v="49"/>
    <s v="CIPL-03534"/>
    <s v="LEVIS"/>
    <s v="RM02012022-11-7"/>
    <x v="1288"/>
    <s v="PCS"/>
    <n v="121347704"/>
    <x v="3736"/>
    <n v="4.5742929746512107E-7"/>
    <n v="2847.2279949897256"/>
  </r>
  <r>
    <s v="Acesseries"/>
    <x v="49"/>
    <s v="CIPL-03536"/>
    <s v="LEVIS"/>
    <s v="RM05122022-44-2"/>
    <x v="1288"/>
    <s v="PCS"/>
    <n v="1709537"/>
    <x v="3737"/>
    <n v="4.5731841213975565E-7"/>
    <n v="40.101802746334158"/>
  </r>
  <r>
    <s v="Acesseries"/>
    <x v="49"/>
    <s v="CIPL-03533"/>
    <s v="LEVIS"/>
    <s v="RM04242022-59-12"/>
    <x v="1288"/>
    <s v="PCS"/>
    <n v="50574000"/>
    <x v="3738"/>
    <n v="5.0328090573358749E-7"/>
    <n v="1305.5829285265706"/>
  </r>
  <r>
    <s v="Acesseries"/>
    <x v="49"/>
    <s v="CIPL-03537"/>
    <s v="LEVIS"/>
    <s v="RM03102022-35-2"/>
    <x v="1294"/>
    <s v="PCS"/>
    <n v="10078000"/>
    <x v="3739"/>
    <n v="4.573029721498741E-7"/>
    <n v="236.39869935332641"/>
  </r>
  <r>
    <s v="Acesseries"/>
    <x v="49"/>
    <s v="CIPL-03537"/>
    <s v="LEVIS"/>
    <s v="RM03162022-8-1"/>
    <x v="1288"/>
    <s v="PCS"/>
    <n v="252697106"/>
    <x v="3740"/>
    <n v="4.5800615504405586E-7"/>
    <n v="5936.6068299098206"/>
  </r>
  <r>
    <s v="Acesseries"/>
    <x v="49"/>
    <s v="CIPL-03538"/>
    <s v="LEVIS"/>
    <s v="RM03092022-22-2"/>
    <x v="1288"/>
    <s v="PCS"/>
    <n v="1366972"/>
    <x v="3741"/>
    <n v="4.5730568568394509E-7"/>
    <n v="32.065124067770753"/>
  </r>
  <r>
    <s v="Acesseries"/>
    <x v="49"/>
    <s v="CIPL-03379"/>
    <s v="LEVIS"/>
    <s v="RM01042022-1-2"/>
    <x v="1294"/>
    <s v="PCS"/>
    <n v="22363000"/>
    <x v="14"/>
    <n v="0"/>
    <n v="0"/>
  </r>
  <r>
    <s v="Acesseries"/>
    <x v="49"/>
    <s v="CIPL-03571"/>
    <s v="LEVIS"/>
    <s v="RM04192022-41-6"/>
    <x v="1288"/>
    <s v="PCS"/>
    <n v="1701858"/>
    <x v="3742"/>
    <n v="4.5727892206499467E-7"/>
    <n v="39.918223791747685"/>
  </r>
  <r>
    <s v="Acesseries"/>
    <x v="49"/>
    <s v="CIPL-03573"/>
    <s v="LEVIS"/>
    <s v="RM04252022-24-15"/>
    <x v="1288"/>
    <s v="PCS"/>
    <n v="113297047"/>
    <x v="3743"/>
    <n v="4.8818535846399647E-7"/>
    <n v="2837.0699595026072"/>
  </r>
  <r>
    <s v="Acesseries"/>
    <x v="49"/>
    <s v="CIPL-03570"/>
    <s v="LEVIS"/>
    <s v="RM04252022-11-8"/>
    <x v="1288"/>
    <s v="PCS"/>
    <n v="116125947"/>
    <x v="3744"/>
    <n v="4.5731141498428527E-7"/>
    <n v="2724.0057211389599"/>
  </r>
  <r>
    <s v="Acesseries"/>
    <x v="49"/>
    <s v="CIPL-03607"/>
    <s v="LEVIS"/>
    <s v="RM04252022-48-15"/>
    <x v="1288"/>
    <s v="PCS"/>
    <n v="30055000"/>
    <x v="3745"/>
    <n v="4.5830650638116071E-7"/>
    <n v="706.54440204928574"/>
  </r>
  <r>
    <s v="Acesseries"/>
    <x v="49"/>
    <s v="CIPL-03606"/>
    <s v="LEVIS"/>
    <s v="RM04252022-33-5"/>
    <x v="1288"/>
    <s v="PCS"/>
    <n v="43317000"/>
    <x v="3746"/>
    <n v="5.3445677759394071E-7"/>
    <n v="1187.5110642350367"/>
  </r>
  <r>
    <s v="Acesseries"/>
    <x v="49"/>
    <s v="CIPL-03603"/>
    <s v="LEVIS"/>
    <s v="RM04252022-32-8"/>
    <x v="1288"/>
    <s v="PCS"/>
    <n v="94260000"/>
    <x v="3747"/>
    <n v="4.6865936541573641E-7"/>
    <n v="2265.955831784087"/>
  </r>
  <r>
    <s v="Acesseries"/>
    <x v="49"/>
    <s v="CIPL-03574"/>
    <s v="LEVIS"/>
    <s v="RM04252022-26-5"/>
    <x v="1288"/>
    <s v="PCS"/>
    <n v="9778000"/>
    <x v="3748"/>
    <n v="5.3445184993687864E-7"/>
    <n v="268.05587018868283"/>
  </r>
  <r>
    <s v="Acesseries"/>
    <x v="49"/>
    <s v="CIPL-03609"/>
    <s v="LEVIS"/>
    <s v="RM05182022-27-3"/>
    <x v="1288"/>
    <s v="PCS"/>
    <n v="21396000"/>
    <x v="3749"/>
    <n v="4.8057284197696638E-7"/>
    <n v="527.42233652693915"/>
  </r>
  <r>
    <s v="Acesseries"/>
    <x v="49"/>
    <s v="CIPL-03566"/>
    <s v="LEVIS"/>
    <s v="RM04032022-29-2"/>
    <x v="1288"/>
    <s v="PCS"/>
    <n v="49555750"/>
    <x v="3750"/>
    <n v="5.0350718238859789E-7"/>
    <n v="1279.8716760536536"/>
  </r>
  <r>
    <s v="Acesseries"/>
    <x v="49"/>
    <s v="CIPL-03568"/>
    <s v="LEVIS"/>
    <s v="RM05252022-24-3"/>
    <x v="1288"/>
    <s v="PCS"/>
    <n v="8594000"/>
    <x v="3751"/>
    <n v="4.5732937262965907E-7"/>
    <n v="201.60028862837927"/>
  </r>
  <r>
    <s v="Acesseries"/>
    <x v="49"/>
    <s v="CIPL-03567"/>
    <s v="LEVIS"/>
    <s v="RM04042022-47-3"/>
    <x v="1288"/>
    <s v="PCS"/>
    <n v="150003803"/>
    <x v="3752"/>
    <n v="8.2529793343586979E-7"/>
    <n v="6350.087828623422"/>
  </r>
  <r>
    <s v="Acesseries"/>
    <x v="49"/>
    <s v="CIPL-03552"/>
    <s v="LEVIS"/>
    <s v="RM04252022-2-12"/>
    <x v="1288"/>
    <s v="PCS"/>
    <n v="33248000"/>
    <x v="3753"/>
    <n v="5.3366409573131761E-7"/>
    <n v="910.12326385487484"/>
  </r>
  <r>
    <s v="Acesseries"/>
    <x v="49"/>
    <s v="CIPL-03513"/>
    <s v="LEVIS"/>
    <s v="RM01312022-10-7"/>
    <x v="1288"/>
    <s v="PCS"/>
    <n v="5467"/>
    <x v="3754"/>
    <n v="4.6789068506986558E-4"/>
    <n v="131.20795837527695"/>
  </r>
  <r>
    <s v="Acesseries"/>
    <x v="49"/>
    <s v="CIPL-03521"/>
    <s v="LEVIS"/>
    <s v="RM01102022-4-5"/>
    <x v="1288"/>
    <s v="PCS"/>
    <n v="532"/>
    <x v="3755"/>
    <n v="4.5746036067710014E-4"/>
    <n v="12.483368911880225"/>
  </r>
  <r>
    <s v="Acesseries"/>
    <x v="49"/>
    <s v="CIPL-03515"/>
    <s v="LEVIS"/>
    <s v="RM01092022-25-7"/>
    <x v="1288"/>
    <s v="PCS"/>
    <n v="52430"/>
    <x v="14"/>
    <n v="0"/>
    <n v="0"/>
  </r>
  <r>
    <s v="Acesseries"/>
    <x v="49"/>
    <s v="CIPL-03535"/>
    <s v="LEVIS"/>
    <s v="RM01122022-26-7"/>
    <x v="1288"/>
    <s v="PCS"/>
    <n v="46022"/>
    <x v="3756"/>
    <n v="4.6245812008426698E-4"/>
    <n v="1091.7032476025181"/>
  </r>
  <r>
    <s v="Acesseries"/>
    <x v="49"/>
    <s v="CIPL-03538"/>
    <s v="LEVIS"/>
    <s v="RM01182022-48-18"/>
    <x v="1288"/>
    <s v="PCS"/>
    <n v="13798"/>
    <x v="3757"/>
    <n v="4.6729131166421776E-4"/>
    <n v="330.72768551834292"/>
  </r>
  <r>
    <s v="Acesseries"/>
    <x v="49"/>
    <s v="CIPL-03540"/>
    <s v="LEVIS"/>
    <s v="RM03052022-7-8"/>
    <x v="1288"/>
    <s v="PCS"/>
    <n v="1628"/>
    <x v="14"/>
    <n v="0"/>
    <n v="0"/>
  </r>
  <r>
    <s v="Acesseries"/>
    <x v="50"/>
    <s v="CIPL-03621"/>
    <s v="NAUTICA"/>
    <s v="RM03242022-11-24"/>
    <x v="1295"/>
    <s v="PCS"/>
    <n v="114680"/>
    <x v="3758"/>
    <n v="2.2467812219120081E-4"/>
    <n v="1321.646087052887"/>
  </r>
  <r>
    <s v="Acesseries"/>
    <x v="50"/>
    <s v="CIPL-03537"/>
    <s v="LEVIS"/>
    <s v="RM04042022-44-2"/>
    <x v="1296"/>
    <s v="PCS"/>
    <n v="21741"/>
    <x v="3759"/>
    <n v="1.6980321309726808E-4"/>
    <n v="189.36169165594771"/>
  </r>
  <r>
    <s v="Acesseries"/>
    <x v="50"/>
    <s v="CIPL-03521"/>
    <s v="LEVIS"/>
    <s v="RM02242022-22-41"/>
    <x v="1297"/>
    <s v="PCS"/>
    <n v="6864"/>
    <x v="3760"/>
    <n v="1.0717571609115467E-3"/>
    <n v="377.34654115249685"/>
  </r>
  <r>
    <s v="Acesseries"/>
    <x v="50"/>
    <s v="CIPL-03535"/>
    <s v="LEVIS"/>
    <s v="RM03232022-50-5"/>
    <x v="1298"/>
    <s v="PCS"/>
    <n v="574"/>
    <x v="3761"/>
    <n v="1.6904082831970625E-4"/>
    <n v="4.9770294354555116"/>
  </r>
  <r>
    <s v="Acesseries"/>
    <x v="50"/>
    <s v="CIPL-03537"/>
    <s v="LEVIS"/>
    <s v="RM03102022-31-18"/>
    <x v="1299"/>
    <s v="PCS"/>
    <n v="980"/>
    <x v="3762"/>
    <n v="1.6900618880570634E-4"/>
    <n v="8.4956260650295938"/>
  </r>
  <r>
    <s v="Acesseries"/>
    <x v="51"/>
    <s v="CIPL-03587"/>
    <s v="UNIQLO"/>
    <s v="RM04122022-9-7"/>
    <x v="1300"/>
    <s v="PCS"/>
    <n v="6743"/>
    <x v="3763"/>
    <n v="3.5590803515364525E-5"/>
    <n v="12.309988788104103"/>
  </r>
  <r>
    <s v="Acesseries"/>
    <x v="51"/>
    <s v="CIPL-03595"/>
    <s v="UNIQLO"/>
    <s v="RM05162022-1-7"/>
    <x v="1300"/>
    <s v="PCS"/>
    <n v="210170"/>
    <x v="3764"/>
    <n v="3.5590308253938247E-5"/>
    <n v="383.68001508573019"/>
  </r>
  <r>
    <s v="Acesseries"/>
    <x v="51"/>
    <s v="CIPL-03623"/>
    <s v="UNIQLO"/>
    <s v="RM04122022-8-7"/>
    <x v="1300"/>
    <s v="PCS"/>
    <n v="8309"/>
    <x v="3765"/>
    <n v="3.5583272957612921E-5"/>
    <n v="15.165661415004783"/>
  </r>
  <r>
    <s v="Acesseries"/>
    <x v="52"/>
    <s v="CIPL-03512"/>
    <s v="LEVIS"/>
    <s v="RM11242021-5-15"/>
    <x v="1301"/>
    <s v="PCS"/>
    <n v="269320"/>
    <x v="3766"/>
    <n v="1.1784040345008531E-4"/>
    <n v="1627.906777457177"/>
  </r>
  <r>
    <s v="Acesseries"/>
    <x v="52"/>
    <s v="CIPL-03512"/>
    <s v="LEVIS"/>
    <s v="RM11242021-5-30"/>
    <x v="1302"/>
    <s v="PCS"/>
    <n v="300"/>
    <x v="3767"/>
    <n v="1.0935694569780997E-4"/>
    <n v="1.6828070837093427"/>
  </r>
  <r>
    <s v="Acesseries"/>
    <x v="52"/>
    <s v="CIPL-03369"/>
    <s v="LEVIS"/>
    <s v="RM06272021-29-2"/>
    <x v="1303"/>
    <s v="PCS"/>
    <n v="20085"/>
    <x v="3768"/>
    <n v="4.175595509569443E-5"/>
    <n v="43.018668358097024"/>
  </r>
  <r>
    <s v="Acesseries"/>
    <x v="52"/>
    <s v="CIPL-03569"/>
    <s v="LEVIS"/>
    <s v="RM02092022-24-14"/>
    <x v="1301"/>
    <s v="PCS"/>
    <n v="130200"/>
    <x v="1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AF412-EA17-4BA7-9785-21164294CE4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3773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numFmtId="166" showAll="0"/>
    <pivotField axis="axisRow" showAll="0">
      <items count="3770">
        <item x="3730"/>
        <item x="3733"/>
        <item x="3742"/>
        <item x="3739"/>
        <item x="3741"/>
        <item x="3728"/>
        <item x="3744"/>
        <item x="3737"/>
        <item x="3751"/>
        <item x="3736"/>
        <item x="3740"/>
        <item x="3745"/>
        <item x="3735"/>
        <item x="3732"/>
        <item x="3747"/>
        <item x="3749"/>
        <item x="3729"/>
        <item x="3743"/>
        <item x="3738"/>
        <item x="3750"/>
        <item x="3734"/>
        <item x="3753"/>
        <item x="3748"/>
        <item x="3746"/>
        <item x="787"/>
        <item x="792"/>
        <item x="3752"/>
        <item x="3731"/>
        <item x="982"/>
        <item x="799"/>
        <item x="984"/>
        <item x="807"/>
        <item x="985"/>
        <item x="814"/>
        <item x="995"/>
        <item x="998"/>
        <item x="997"/>
        <item x="893"/>
        <item x="996"/>
        <item x="973"/>
        <item x="963"/>
        <item x="962"/>
        <item x="972"/>
        <item x="991"/>
        <item x="845"/>
        <item x="840"/>
        <item x="948"/>
        <item x="961"/>
        <item x="958"/>
        <item x="969"/>
        <item x="957"/>
        <item x="968"/>
        <item x="971"/>
        <item x="970"/>
        <item x="967"/>
        <item x="950"/>
        <item x="966"/>
        <item x="951"/>
        <item x="849"/>
        <item x="841"/>
        <item x="842"/>
        <item x="847"/>
        <item x="848"/>
        <item x="881"/>
        <item x="869"/>
        <item x="990"/>
        <item x="924"/>
        <item x="926"/>
        <item x="925"/>
        <item x="974"/>
        <item x="965"/>
        <item x="976"/>
        <item x="870"/>
        <item x="871"/>
        <item x="954"/>
        <item x="953"/>
        <item x="960"/>
        <item x="975"/>
        <item x="956"/>
        <item x="964"/>
        <item x="952"/>
        <item x="955"/>
        <item x="959"/>
        <item x="981"/>
        <item x="811"/>
        <item x="834"/>
        <item x="941"/>
        <item x="940"/>
        <item x="977"/>
        <item x="837"/>
        <item x="836"/>
        <item x="838"/>
        <item x="833"/>
        <item x="835"/>
        <item x="839"/>
        <item x="938"/>
        <item x="784"/>
        <item x="800"/>
        <item x="983"/>
        <item x="798"/>
        <item x="793"/>
        <item x="882"/>
        <item x="979"/>
        <item x="785"/>
        <item x="790"/>
        <item x="788"/>
        <item x="781"/>
        <item x="779"/>
        <item x="782"/>
        <item x="786"/>
        <item x="879"/>
        <item x="789"/>
        <item x="796"/>
        <item x="780"/>
        <item x="913"/>
        <item x="783"/>
        <item x="795"/>
        <item x="797"/>
        <item x="794"/>
        <item x="801"/>
        <item x="778"/>
        <item x="775"/>
        <item x="777"/>
        <item x="776"/>
        <item x="942"/>
        <item x="980"/>
        <item x="943"/>
        <item x="815"/>
        <item x="929"/>
        <item x="933"/>
        <item x="921"/>
        <item x="920"/>
        <item x="934"/>
        <item x="919"/>
        <item x="927"/>
        <item x="930"/>
        <item x="993"/>
        <item x="928"/>
        <item x="988"/>
        <item x="945"/>
        <item x="989"/>
        <item x="987"/>
        <item x="986"/>
        <item x="994"/>
        <item x="944"/>
        <item x="947"/>
        <item x="992"/>
        <item x="946"/>
        <item x="978"/>
        <item x="949"/>
        <item x="890"/>
        <item x="825"/>
        <item x="791"/>
        <item x="844"/>
        <item x="843"/>
        <item x="817"/>
        <item x="889"/>
        <item x="829"/>
        <item x="818"/>
        <item x="822"/>
        <item x="888"/>
        <item x="810"/>
        <item x="883"/>
        <item x="804"/>
        <item x="816"/>
        <item x="887"/>
        <item x="911"/>
        <item x="910"/>
        <item x="880"/>
        <item x="912"/>
        <item x="803"/>
        <item x="884"/>
        <item x="885"/>
        <item x="813"/>
        <item x="821"/>
        <item x="823"/>
        <item x="891"/>
        <item x="820"/>
        <item x="886"/>
        <item x="808"/>
        <item x="830"/>
        <item x="805"/>
        <item x="806"/>
        <item x="802"/>
        <item x="819"/>
        <item x="828"/>
        <item x="809"/>
        <item x="892"/>
        <item x="812"/>
        <item x="826"/>
        <item x="827"/>
        <item x="896"/>
        <item x="895"/>
        <item x="894"/>
        <item x="853"/>
        <item x="855"/>
        <item x="850"/>
        <item x="851"/>
        <item x="852"/>
        <item x="854"/>
        <item x="824"/>
        <item x="877"/>
        <item x="875"/>
        <item x="876"/>
        <item x="873"/>
        <item x="872"/>
        <item x="874"/>
        <item x="909"/>
        <item x="903"/>
        <item x="898"/>
        <item x="900"/>
        <item x="899"/>
        <item x="905"/>
        <item x="901"/>
        <item x="906"/>
        <item x="904"/>
        <item x="902"/>
        <item x="774"/>
        <item x="773"/>
        <item x="908"/>
        <item x="907"/>
        <item x="897"/>
        <item x="936"/>
        <item x="832"/>
        <item x="831"/>
        <item x="937"/>
        <item x="939"/>
        <item x="464"/>
        <item x="462"/>
        <item x="461"/>
        <item x="466"/>
        <item x="861"/>
        <item x="857"/>
        <item x="856"/>
        <item x="858"/>
        <item x="860"/>
        <item x="859"/>
        <item x="932"/>
        <item x="931"/>
        <item x="914"/>
        <item x="769"/>
        <item x="758"/>
        <item x="760"/>
        <item x="454"/>
        <item x="863"/>
        <item x="864"/>
        <item x="862"/>
        <item x="999"/>
        <item x="1000"/>
        <item x="772"/>
        <item x="762"/>
        <item x="761"/>
        <item x="759"/>
        <item x="768"/>
        <item x="771"/>
        <item x="770"/>
        <item x="918"/>
        <item x="846"/>
        <item x="878"/>
        <item x="453"/>
        <item x="766"/>
        <item x="767"/>
        <item x="763"/>
        <item x="764"/>
        <item x="765"/>
        <item x="922"/>
        <item x="923"/>
        <item x="915"/>
        <item x="917"/>
        <item x="916"/>
        <item x="449"/>
        <item x="3765"/>
        <item x="3764"/>
        <item x="3763"/>
        <item x="757"/>
        <item x="756"/>
        <item x="755"/>
        <item x="3768"/>
        <item x="935"/>
        <item x="866"/>
        <item x="865"/>
        <item x="868"/>
        <item x="867"/>
        <item x="434"/>
        <item x="754"/>
        <item x="752"/>
        <item x="753"/>
        <item x="2942"/>
        <item x="2943"/>
        <item x="2940"/>
        <item x="2944"/>
        <item x="456"/>
        <item x="458"/>
        <item x="455"/>
        <item x="3105"/>
        <item x="457"/>
        <item x="3767"/>
        <item x="3766"/>
        <item x="1725"/>
        <item x="1718"/>
        <item x="2926"/>
        <item x="2927"/>
        <item x="2925"/>
        <item x="2924"/>
        <item x="2994"/>
        <item x="3643"/>
        <item x="2963"/>
        <item x="2964"/>
        <item x="2968"/>
        <item x="2966"/>
        <item x="2969"/>
        <item x="2965"/>
        <item x="2967"/>
        <item x="2971"/>
        <item x="2973"/>
        <item x="2972"/>
        <item x="2970"/>
        <item x="1724"/>
        <item x="3061"/>
        <item x="3060"/>
        <item x="3062"/>
        <item x="3103"/>
        <item x="3104"/>
        <item x="2928"/>
        <item x="2933"/>
        <item x="3055"/>
        <item x="2929"/>
        <item x="3762"/>
        <item x="3761"/>
        <item x="399"/>
        <item x="3759"/>
        <item x="3140"/>
        <item x="1566"/>
        <item x="3214"/>
        <item x="451"/>
        <item x="3167"/>
        <item x="3187"/>
        <item x="3182"/>
        <item x="3185"/>
        <item x="3177"/>
        <item x="3188"/>
        <item x="452"/>
        <item x="450"/>
        <item x="2930"/>
        <item x="3051"/>
        <item x="1199"/>
        <item x="1168"/>
        <item x="1160"/>
        <item x="3059"/>
        <item x="433"/>
        <item x="435"/>
        <item x="2941"/>
        <item x="3065"/>
        <item x="1603"/>
        <item x="1604"/>
        <item x="1147"/>
        <item x="2921"/>
        <item x="3101"/>
        <item x="3039"/>
        <item x="3102"/>
        <item x="1167"/>
        <item x="1166"/>
        <item x="1568"/>
        <item x="1272"/>
        <item x="1267"/>
        <item x="1159"/>
        <item x="1153"/>
        <item x="3758"/>
        <item x="1250"/>
        <item x="1148"/>
        <item x="1234"/>
        <item x="1210"/>
        <item x="1263"/>
        <item x="1178"/>
        <item x="1220"/>
        <item x="1216"/>
        <item x="1188"/>
        <item x="1204"/>
        <item x="1269"/>
        <item x="1225"/>
        <item x="1196"/>
        <item x="1193"/>
        <item x="1213"/>
        <item x="1207"/>
        <item x="1222"/>
        <item x="1229"/>
        <item x="1200"/>
        <item x="1174"/>
        <item x="1232"/>
        <item x="1239"/>
        <item x="1154"/>
        <item x="1255"/>
        <item x="1183"/>
        <item x="1162"/>
        <item x="1165"/>
        <item x="1242"/>
        <item x="1251"/>
        <item x="1245"/>
        <item x="3008"/>
        <item x="3009"/>
        <item x="3090"/>
        <item x="3093"/>
        <item x="3010"/>
        <item x="3091"/>
        <item x="3092"/>
        <item x="3011"/>
        <item x="3007"/>
        <item x="3021"/>
        <item x="3024"/>
        <item x="2046"/>
        <item x="3025"/>
        <item x="3019"/>
        <item x="3020"/>
        <item x="3146"/>
        <item x="3145"/>
        <item x="1241"/>
        <item x="1161"/>
        <item x="1252"/>
        <item x="1243"/>
        <item x="1238"/>
        <item x="1246"/>
        <item x="1249"/>
        <item x="1235"/>
        <item x="1155"/>
        <item x="1211"/>
        <item x="1201"/>
        <item x="1205"/>
        <item x="1217"/>
        <item x="1214"/>
        <item x="1226"/>
        <item x="1219"/>
        <item x="1184"/>
        <item x="1179"/>
        <item x="1197"/>
        <item x="1189"/>
        <item x="1233"/>
        <item x="1194"/>
        <item x="1264"/>
        <item x="1230"/>
        <item x="1208"/>
        <item x="1223"/>
        <item x="1270"/>
        <item x="1175"/>
        <item x="1149"/>
        <item x="1181"/>
        <item x="1256"/>
        <item x="1261"/>
        <item x="1258"/>
        <item x="1832"/>
        <item x="467"/>
        <item x="463"/>
        <item x="1602"/>
        <item x="3022"/>
        <item x="3583"/>
        <item x="3018"/>
        <item x="3054"/>
        <item x="2934"/>
        <item x="3035"/>
        <item x="3033"/>
        <item x="3027"/>
        <item x="3031"/>
        <item x="3029"/>
        <item x="3032"/>
        <item x="3026"/>
        <item x="3030"/>
        <item x="3028"/>
        <item x="3034"/>
        <item x="3099"/>
        <item x="3070"/>
        <item x="3069"/>
        <item x="3016"/>
        <item x="3015"/>
        <item x="3017"/>
        <item x="3100"/>
        <item x="3098"/>
        <item x="3097"/>
        <item x="3023"/>
        <item x="1260"/>
        <item x="1144"/>
        <item x="441"/>
        <item x="445"/>
        <item x="442"/>
        <item x="443"/>
        <item x="2837"/>
        <item x="353"/>
        <item x="3130"/>
        <item x="1079"/>
        <item x="1143"/>
        <item x="1164"/>
        <item x="1268"/>
        <item x="1083"/>
        <item x="1158"/>
        <item x="1182"/>
        <item x="1248"/>
        <item x="1172"/>
        <item x="3582"/>
        <item x="447"/>
        <item x="2847"/>
        <item x="1013"/>
        <item x="1009"/>
        <item x="1063"/>
        <item x="1075"/>
        <item x="1042"/>
        <item x="440"/>
        <item x="2936"/>
        <item x="3057"/>
        <item x="2978"/>
        <item x="2937"/>
        <item x="3058"/>
        <item x="2974"/>
        <item x="3056"/>
        <item x="2983"/>
        <item x="2979"/>
        <item x="2982"/>
        <item x="2977"/>
        <item x="3076"/>
        <item x="2981"/>
        <item x="2975"/>
        <item x="2935"/>
        <item x="2870"/>
        <item x="2888"/>
        <item x="2895"/>
        <item x="2859"/>
        <item x="2871"/>
        <item x="2883"/>
        <item x="2846"/>
        <item x="2867"/>
        <item x="2866"/>
        <item x="2853"/>
        <item x="2881"/>
        <item x="2882"/>
        <item x="2880"/>
        <item x="2884"/>
        <item x="2879"/>
        <item x="2868"/>
        <item x="2851"/>
        <item x="2893"/>
        <item x="2894"/>
        <item x="2860"/>
        <item x="2889"/>
        <item x="2858"/>
        <item x="2852"/>
        <item x="2869"/>
        <item x="2854"/>
        <item x="2848"/>
        <item x="1173"/>
        <item x="1195"/>
        <item x="1198"/>
        <item x="1227"/>
        <item x="1247"/>
        <item x="1224"/>
        <item x="1206"/>
        <item x="1218"/>
        <item x="1221"/>
        <item x="1240"/>
        <item x="1209"/>
        <item x="1212"/>
        <item x="1257"/>
        <item x="1236"/>
        <item x="1156"/>
        <item x="349"/>
        <item x="352"/>
        <item x="347"/>
        <item x="354"/>
        <item x="348"/>
        <item x="350"/>
        <item x="355"/>
        <item x="351"/>
        <item x="2976"/>
        <item x="1019"/>
        <item x="448"/>
        <item x="444"/>
        <item x="1150"/>
        <item x="1117"/>
        <item x="1107"/>
        <item x="1106"/>
        <item x="1095"/>
        <item x="1089"/>
        <item x="1123"/>
        <item x="1101"/>
        <item x="1087"/>
        <item x="1099"/>
        <item x="1096"/>
        <item x="1085"/>
        <item x="1122"/>
        <item x="1108"/>
        <item x="1104"/>
        <item x="1102"/>
        <item x="1130"/>
        <item x="1132"/>
        <item x="1125"/>
        <item x="460"/>
        <item x="1088"/>
        <item x="1111"/>
        <item x="1118"/>
        <item x="1115"/>
        <item x="1109"/>
        <item x="1112"/>
        <item x="1110"/>
        <item x="1142"/>
        <item x="1128"/>
        <item x="1139"/>
        <item x="1092"/>
        <item x="1113"/>
        <item x="1090"/>
        <item x="1098"/>
        <item x="1114"/>
        <item x="1131"/>
        <item x="1127"/>
        <item x="1100"/>
        <item x="1094"/>
        <item x="1120"/>
        <item x="1116"/>
        <item x="1119"/>
        <item x="1084"/>
        <item x="1133"/>
        <item x="1103"/>
        <item x="1093"/>
        <item x="1137"/>
        <item x="1129"/>
        <item x="1140"/>
        <item x="1141"/>
        <item x="1105"/>
        <item x="1124"/>
        <item x="1091"/>
        <item x="1086"/>
        <item x="1135"/>
        <item x="1126"/>
        <item x="1136"/>
        <item x="1097"/>
        <item x="425"/>
        <item x="1138"/>
        <item x="1121"/>
        <item x="1134"/>
        <item x="1692"/>
        <item x="2988"/>
        <item x="1259"/>
        <item x="1202"/>
        <item x="1231"/>
        <item x="1176"/>
        <item x="1192"/>
        <item x="1185"/>
        <item x="3652"/>
        <item x="1203"/>
        <item x="1726"/>
        <item x="1081"/>
        <item x="1078"/>
        <item x="1727"/>
        <item x="1080"/>
        <item x="1170"/>
        <item x="3052"/>
        <item x="1005"/>
        <item x="1074"/>
        <item x="1070"/>
        <item x="1065"/>
        <item x="1731"/>
        <item x="2998"/>
        <item x="2931"/>
        <item x="1693"/>
        <item x="1579"/>
        <item x="1694"/>
        <item x="1729"/>
        <item x="1265"/>
        <item x="1730"/>
        <item x="1157"/>
        <item x="1728"/>
        <item x="1244"/>
        <item x="1685"/>
        <item x="1237"/>
        <item x="1689"/>
        <item x="1607"/>
        <item x="1177"/>
        <item x="1580"/>
        <item x="1569"/>
        <item x="1688"/>
        <item x="1601"/>
        <item x="1684"/>
        <item x="1266"/>
        <item x="1600"/>
        <item x="1695"/>
        <item x="1614"/>
        <item x="1586"/>
        <item x="1631"/>
        <item x="1666"/>
        <item x="1611"/>
        <item x="1632"/>
        <item x="1627"/>
        <item x="1027"/>
        <item x="1633"/>
        <item x="1660"/>
        <item x="1615"/>
        <item x="1644"/>
        <item x="1629"/>
        <item x="1643"/>
        <item x="1651"/>
        <item x="1587"/>
        <item x="1610"/>
        <item x="1180"/>
        <item x="1630"/>
        <item x="1674"/>
        <item x="1673"/>
        <item x="1190"/>
        <item x="1652"/>
        <item x="1271"/>
        <item x="1662"/>
        <item x="1215"/>
        <item x="1612"/>
        <item x="1649"/>
        <item x="1628"/>
        <item x="1253"/>
        <item x="1702"/>
        <item x="1661"/>
        <item x="1657"/>
        <item x="1186"/>
        <item x="1700"/>
        <item x="1187"/>
        <item x="1678"/>
        <item x="1656"/>
        <item x="1650"/>
        <item x="1637"/>
        <item x="1675"/>
        <item x="1701"/>
        <item x="1599"/>
        <item x="1191"/>
        <item x="1636"/>
        <item x="1623"/>
        <item x="1053"/>
        <item x="1683"/>
        <item x="1619"/>
        <item x="1061"/>
        <item x="1060"/>
        <item x="3555"/>
        <item x="3534"/>
        <item x="1721"/>
        <item x="1720"/>
        <item x="3538"/>
        <item x="3531"/>
        <item x="3505"/>
        <item x="3535"/>
        <item x="3136"/>
        <item x="3561"/>
        <item x="3496"/>
        <item x="3532"/>
        <item x="1717"/>
        <item x="3503"/>
        <item x="1003"/>
        <item x="446"/>
        <item x="1596"/>
        <item x="2932"/>
        <item x="1592"/>
        <item x="1710"/>
        <item x="1642"/>
        <item x="1709"/>
        <item x="1594"/>
        <item x="459"/>
        <item x="1593"/>
        <item x="1681"/>
        <item x="1682"/>
        <item x="1595"/>
        <item x="1641"/>
        <item x="1708"/>
        <item x="1705"/>
        <item x="1163"/>
        <item x="1704"/>
        <item x="1577"/>
        <item x="1697"/>
        <item x="1605"/>
        <item x="1706"/>
        <item x="1707"/>
        <item x="1686"/>
        <item x="3135"/>
        <item x="3137"/>
        <item x="1606"/>
        <item x="1672"/>
        <item x="1696"/>
        <item x="1690"/>
        <item x="1668"/>
        <item x="1617"/>
        <item x="1677"/>
        <item x="1639"/>
        <item x="1609"/>
        <item x="1576"/>
        <item x="1659"/>
        <item x="1597"/>
        <item x="1664"/>
        <item x="1625"/>
        <item x="1654"/>
        <item x="1635"/>
        <item x="1646"/>
        <item x="1699"/>
        <item x="1590"/>
        <item x="1588"/>
        <item x="1703"/>
        <item x="1622"/>
        <item x="1570"/>
        <item x="1671"/>
        <item x="3178"/>
        <item x="1621"/>
        <item x="553"/>
        <item x="1262"/>
        <item x="1691"/>
        <item x="3498"/>
        <item x="1857"/>
        <item x="3053"/>
        <item x="3143"/>
        <item x="3139"/>
        <item x="3179"/>
        <item x="3184"/>
        <item x="3183"/>
        <item x="3195"/>
        <item x="3181"/>
        <item x="3213"/>
        <item x="3192"/>
        <item x="3144"/>
        <item x="3175"/>
        <item x="3159"/>
        <item x="3203"/>
        <item x="3186"/>
        <item x="3165"/>
        <item x="3166"/>
        <item x="3191"/>
        <item x="3201"/>
        <item x="3597"/>
        <item x="3180"/>
        <item x="3176"/>
        <item x="3171"/>
        <item x="3501"/>
        <item x="1072"/>
        <item x="1665"/>
        <item x="3494"/>
        <item x="2872"/>
        <item x="2919"/>
        <item x="2916"/>
        <item x="555"/>
        <item x="1680"/>
        <item x="1679"/>
        <item x="2915"/>
        <item x="2897"/>
        <item x="2918"/>
        <item x="2873"/>
        <item x="2874"/>
        <item x="2875"/>
        <item x="2914"/>
        <item x="2899"/>
        <item x="1578"/>
        <item x="1676"/>
        <item x="1716"/>
        <item x="1591"/>
        <item x="1713"/>
        <item x="1589"/>
        <item x="1620"/>
        <item x="1616"/>
        <item x="1645"/>
        <item x="1653"/>
        <item x="1624"/>
        <item x="1634"/>
        <item x="1663"/>
        <item x="1658"/>
        <item x="1613"/>
        <item x="1667"/>
        <item x="1638"/>
        <item x="1608"/>
        <item x="1571"/>
        <item x="1698"/>
        <item x="1670"/>
        <item x="3571"/>
        <item x="3138"/>
        <item x="3202"/>
        <item x="2898"/>
        <item x="2896"/>
        <item x="465"/>
        <item x="3557"/>
        <item x="1618"/>
        <item x="3162"/>
        <item x="3160"/>
        <item x="3174"/>
        <item x="3149"/>
        <item x="1640"/>
        <item x="1669"/>
        <item x="3153"/>
        <item x="1626"/>
        <item x="1655"/>
        <item x="1647"/>
        <item x="1648"/>
        <item x="3676"/>
        <item x="3152"/>
        <item x="1598"/>
        <item x="1575"/>
        <item x="1572"/>
        <item x="3204"/>
        <item x="3170"/>
        <item x="3173"/>
        <item x="3656"/>
        <item x="3669"/>
        <item x="3164"/>
        <item x="3626"/>
        <item x="3653"/>
        <item x="3602"/>
        <item x="1076"/>
        <item x="1077"/>
        <item x="3590"/>
        <item x="3755"/>
        <item x="2955"/>
        <item x="3564"/>
        <item x="3645"/>
        <item x="3756"/>
        <item x="1026"/>
        <item x="3757"/>
        <item x="3754"/>
        <item x="412"/>
        <item x="3559"/>
        <item x="3637"/>
        <item x="3629"/>
        <item x="3640"/>
        <item x="3587"/>
        <item x="2838"/>
        <item x="3565"/>
        <item x="342"/>
        <item x="346"/>
        <item x="3644"/>
        <item x="3572"/>
        <item x="3567"/>
        <item x="3647"/>
        <item x="3616"/>
        <item x="3155"/>
        <item x="3615"/>
        <item x="3675"/>
        <item x="3618"/>
        <item x="3674"/>
        <item x="3154"/>
        <item x="3670"/>
        <item x="3658"/>
        <item x="3577"/>
        <item x="344"/>
        <item x="3613"/>
        <item x="3672"/>
        <item x="3646"/>
        <item x="3196"/>
        <item x="3156"/>
        <item x="3659"/>
        <item x="3193"/>
        <item x="3576"/>
        <item x="3619"/>
        <item x="3617"/>
        <item x="3673"/>
        <item x="3575"/>
        <item x="3566"/>
        <item x="3157"/>
        <item x="1146"/>
        <item x="3655"/>
        <item x="3568"/>
        <item x="3147"/>
        <item x="3158"/>
        <item x="3671"/>
        <item x="3614"/>
        <item x="3194"/>
        <item x="3148"/>
        <item x="3601"/>
        <item x="3141"/>
        <item x="3612"/>
        <item x="3628"/>
        <item x="3596"/>
        <item x="3592"/>
        <item x="3604"/>
        <item x="3172"/>
        <item x="3624"/>
        <item x="3606"/>
        <item x="3623"/>
        <item x="3620"/>
        <item x="3591"/>
        <item x="3610"/>
        <item x="3168"/>
        <item x="3600"/>
        <item x="3625"/>
        <item x="3563"/>
        <item x="3621"/>
        <item x="3200"/>
        <item x="3593"/>
        <item x="3639"/>
        <item x="3622"/>
        <item x="3594"/>
        <item x="3657"/>
        <item x="3611"/>
        <item x="3570"/>
        <item x="3569"/>
        <item x="1022"/>
        <item x="3142"/>
        <item x="3648"/>
        <item x="3649"/>
        <item x="3654"/>
        <item x="3151"/>
        <item x="3588"/>
        <item x="3641"/>
        <item x="3589"/>
        <item x="3660"/>
        <item x="3661"/>
        <item x="3630"/>
        <item x="3638"/>
        <item x="1082"/>
        <item x="1062"/>
        <item x="1066"/>
        <item x="1052"/>
        <item x="1145"/>
        <item x="3662"/>
        <item x="3663"/>
        <item x="3574"/>
        <item x="3573"/>
        <item x="3677"/>
        <item x="3598"/>
        <item x="3580"/>
        <item x="3667"/>
        <item x="3198"/>
        <item x="3665"/>
        <item x="3581"/>
        <item x="3584"/>
        <item x="3651"/>
        <item x="3199"/>
        <item x="3161"/>
        <item x="3150"/>
        <item x="3599"/>
        <item x="3666"/>
        <item x="3197"/>
        <item x="3586"/>
        <item x="3579"/>
        <item x="3650"/>
        <item x="3585"/>
        <item x="2834"/>
        <item x="3668"/>
        <item x="1025"/>
        <item x="2922"/>
        <item x="1842"/>
        <item x="3632"/>
        <item x="3608"/>
        <item x="3631"/>
        <item x="3609"/>
        <item x="3633"/>
        <item x="3607"/>
        <item x="3063"/>
        <item x="3169"/>
        <item x="3578"/>
        <item x="514"/>
        <item x="3605"/>
        <item x="3627"/>
        <item x="3603"/>
        <item x="3595"/>
        <item x="2833"/>
        <item x="3133"/>
        <item x="1423"/>
        <item x="1354"/>
        <item x="1347"/>
        <item x="1316"/>
        <item x="1303"/>
        <item x="3120"/>
        <item x="1277"/>
        <item x="1468"/>
        <item x="3123"/>
        <item x="1341"/>
        <item x="1509"/>
        <item x="3125"/>
        <item x="1526"/>
        <item x="1353"/>
        <item x="1428"/>
        <item x="1427"/>
        <item x="1431"/>
        <item x="1282"/>
        <item x="1349"/>
        <item x="1281"/>
        <item x="1524"/>
        <item x="1467"/>
        <item x="1429"/>
        <item x="3126"/>
        <item x="1470"/>
        <item x="1432"/>
        <item x="1426"/>
        <item x="1318"/>
        <item x="1512"/>
        <item x="1388"/>
        <item x="1312"/>
        <item x="1379"/>
        <item x="1352"/>
        <item x="1297"/>
        <item x="1289"/>
        <item x="1433"/>
        <item x="1276"/>
        <item x="1307"/>
        <item x="1516"/>
        <item x="1513"/>
        <item x="1351"/>
        <item x="3106"/>
        <item x="1284"/>
        <item x="1338"/>
        <item x="1317"/>
        <item x="1508"/>
        <item x="1330"/>
        <item x="3110"/>
        <item x="1299"/>
        <item x="1360"/>
        <item x="1301"/>
        <item x="1487"/>
        <item x="1359"/>
        <item x="1288"/>
        <item x="3119"/>
        <item x="1497"/>
        <item x="1294"/>
        <item x="1362"/>
        <item x="1361"/>
        <item x="1290"/>
        <item x="1305"/>
        <item x="1368"/>
        <item x="1311"/>
        <item x="1357"/>
        <item x="1496"/>
        <item x="3116"/>
        <item x="1283"/>
        <item x="3129"/>
        <item x="1371"/>
        <item x="3115"/>
        <item x="3108"/>
        <item x="1321"/>
        <item x="1485"/>
        <item x="3124"/>
        <item x="1376"/>
        <item x="1367"/>
        <item x="1310"/>
        <item x="1350"/>
        <item x="1323"/>
        <item x="3111"/>
        <item x="1504"/>
        <item x="1279"/>
        <item x="1522"/>
        <item x="1523"/>
        <item x="1519"/>
        <item x="1384"/>
        <item x="1375"/>
        <item x="3112"/>
        <item x="1511"/>
        <item x="1327"/>
        <item x="1345"/>
        <item x="1340"/>
        <item x="1343"/>
        <item x="1506"/>
        <item x="1324"/>
        <item x="1339"/>
        <item x="1373"/>
        <item x="1328"/>
        <item x="1365"/>
        <item x="1319"/>
        <item x="1334"/>
        <item x="1378"/>
        <item x="1342"/>
        <item x="1337"/>
        <item x="1332"/>
        <item x="1488"/>
        <item x="1325"/>
        <item x="1370"/>
        <item x="1329"/>
        <item x="3109"/>
        <item x="1336"/>
        <item x="1358"/>
        <item x="1364"/>
        <item x="1300"/>
        <item x="3107"/>
        <item x="1514"/>
        <item x="1331"/>
        <item x="1320"/>
        <item x="1498"/>
        <item x="1304"/>
        <item x="1377"/>
        <item x="1492"/>
        <item x="1491"/>
        <item x="1503"/>
        <item x="1383"/>
        <item x="1382"/>
        <item x="3113"/>
        <item x="1517"/>
        <item x="1348"/>
        <item x="3128"/>
        <item x="1335"/>
        <item x="1333"/>
        <item x="1228"/>
        <item x="1520"/>
        <item x="1430"/>
        <item x="1346"/>
        <item x="1295"/>
        <item x="1515"/>
        <item x="1507"/>
        <item x="1521"/>
        <item x="1356"/>
        <item x="1293"/>
        <item x="1315"/>
        <item x="1314"/>
        <item x="1369"/>
        <item x="1285"/>
        <item x="1309"/>
        <item x="3121"/>
        <item x="1286"/>
        <item x="1385"/>
        <item x="1274"/>
        <item x="1355"/>
        <item x="1495"/>
        <item x="3122"/>
        <item x="1292"/>
        <item x="1500"/>
        <item x="1306"/>
        <item x="1287"/>
        <item x="1484"/>
        <item x="1363"/>
        <item x="1380"/>
        <item x="1296"/>
        <item x="1386"/>
        <item x="1490"/>
        <item x="1366"/>
        <item x="3127"/>
        <item x="1298"/>
        <item x="1499"/>
        <item x="1518"/>
        <item x="1372"/>
        <item x="1505"/>
        <item x="1510"/>
        <item x="1291"/>
        <item x="1493"/>
        <item x="3114"/>
        <item x="1302"/>
        <item x="1486"/>
        <item x="1326"/>
        <item x="1275"/>
        <item x="1489"/>
        <item x="1483"/>
        <item x="1387"/>
        <item x="1474"/>
        <item x="1280"/>
        <item x="1425"/>
        <item x="1527"/>
        <item x="1473"/>
        <item x="3118"/>
        <item x="1151"/>
        <item x="1273"/>
        <item x="1477"/>
        <item x="1469"/>
        <item x="1471"/>
        <item x="1494"/>
        <item x="1480"/>
        <item x="1313"/>
        <item x="1466"/>
        <item x="1478"/>
        <item x="1472"/>
        <item x="1479"/>
        <item x="1476"/>
        <item x="1481"/>
        <item x="1482"/>
        <item x="1344"/>
        <item x="1475"/>
        <item x="1424"/>
        <item x="1525"/>
        <item x="3117"/>
        <item x="1278"/>
        <item x="1322"/>
        <item x="1374"/>
        <item x="1308"/>
        <item x="1381"/>
        <item x="1389"/>
        <item x="1412"/>
        <item x="1563"/>
        <item x="1420"/>
        <item x="1558"/>
        <item x="1254"/>
        <item x="1393"/>
        <item x="1410"/>
        <item x="1539"/>
        <item x="1391"/>
        <item x="1540"/>
        <item x="1554"/>
        <item x="1542"/>
        <item x="1559"/>
        <item x="1553"/>
        <item x="1533"/>
        <item x="1543"/>
        <item x="1565"/>
        <item x="1557"/>
        <item x="1560"/>
        <item x="1547"/>
        <item x="1541"/>
        <item x="1562"/>
        <item x="1535"/>
        <item x="1413"/>
        <item x="1528"/>
        <item x="1556"/>
        <item x="1548"/>
        <item x="1394"/>
        <item x="1417"/>
        <item x="1552"/>
        <item x="1406"/>
        <item x="1398"/>
        <item x="1534"/>
        <item x="1396"/>
        <item x="1392"/>
        <item x="1401"/>
        <item x="1404"/>
        <item x="1405"/>
        <item x="1397"/>
        <item x="1536"/>
        <item x="1415"/>
        <item x="1530"/>
        <item x="1551"/>
        <item x="1403"/>
        <item x="1416"/>
        <item x="1418"/>
        <item x="1546"/>
        <item x="1422"/>
        <item x="1414"/>
        <item x="1409"/>
        <item x="1529"/>
        <item x="1549"/>
        <item x="1411"/>
        <item x="1421"/>
        <item x="1390"/>
        <item x="1400"/>
        <item x="1550"/>
        <item x="1544"/>
        <item x="1538"/>
        <item x="1537"/>
        <item x="1395"/>
        <item x="1532"/>
        <item x="1564"/>
        <item x="1408"/>
        <item x="1402"/>
        <item x="1555"/>
        <item x="1407"/>
        <item x="1419"/>
        <item x="1561"/>
        <item x="1399"/>
        <item x="1545"/>
        <item x="1531"/>
        <item x="2843"/>
        <item x="2844"/>
        <item x="2841"/>
        <item x="2842"/>
        <item x="3664"/>
        <item x="1007"/>
        <item x="1067"/>
        <item x="3189"/>
        <item x="3190"/>
        <item x="3134"/>
        <item x="1032"/>
        <item x="1006"/>
        <item x="1055"/>
        <item x="1012"/>
        <item x="1016"/>
        <item x="1071"/>
        <item x="1054"/>
        <item x="1036"/>
        <item x="1040"/>
        <item x="1059"/>
        <item x="1020"/>
        <item x="1041"/>
        <item x="1043"/>
        <item x="1037"/>
        <item x="1049"/>
        <item x="1051"/>
        <item x="1068"/>
        <item x="1035"/>
        <item x="1021"/>
        <item x="1050"/>
        <item x="1004"/>
        <item x="1044"/>
        <item x="1048"/>
        <item x="1011"/>
        <item x="1057"/>
        <item x="1028"/>
        <item x="1023"/>
        <item x="1001"/>
        <item x="1058"/>
        <item x="1069"/>
        <item x="1010"/>
        <item x="1033"/>
        <item x="1015"/>
        <item x="1073"/>
        <item x="1024"/>
        <item x="1582"/>
        <item x="1583"/>
        <item x="2980"/>
        <item x="2839"/>
        <item x="2840"/>
        <item x="1008"/>
        <item x="2958"/>
        <item x="1719"/>
        <item x="2836"/>
        <item x="2835"/>
        <item x="1585"/>
        <item x="1584"/>
        <item x="3554"/>
        <item x="2954"/>
        <item x="3706"/>
        <item x="1029"/>
        <item x="3562"/>
        <item x="2957"/>
        <item x="1687"/>
        <item x="1581"/>
        <item x="2956"/>
        <item x="400"/>
        <item x="418"/>
        <item x="410"/>
        <item x="415"/>
        <item x="420"/>
        <item x="427"/>
        <item x="422"/>
        <item x="414"/>
        <item x="1573"/>
        <item x="1574"/>
        <item x="409"/>
        <item x="2945"/>
        <item x="3075"/>
        <item x="552"/>
        <item x="255"/>
        <item x="2920"/>
        <item x="3068"/>
        <item x="432"/>
        <item x="401"/>
        <item x="2909"/>
        <item x="2908"/>
        <item x="2907"/>
        <item x="2906"/>
        <item x="3072"/>
        <item x="426"/>
        <item x="1018"/>
        <item x="1017"/>
        <item x="3707"/>
        <item x="405"/>
        <item x="1445"/>
        <item x="1464"/>
        <item x="1441"/>
        <item x="1444"/>
        <item x="1447"/>
        <item x="1448"/>
        <item x="1458"/>
        <item x="1462"/>
        <item x="1457"/>
        <item x="1461"/>
        <item x="1450"/>
        <item x="1439"/>
        <item x="1453"/>
        <item x="1465"/>
        <item x="1440"/>
        <item x="1442"/>
        <item x="1454"/>
        <item x="1446"/>
        <item x="1434"/>
        <item x="1443"/>
        <item x="1451"/>
        <item x="1449"/>
        <item x="1463"/>
        <item x="1436"/>
        <item x="1438"/>
        <item x="1437"/>
        <item x="1455"/>
        <item x="1435"/>
        <item x="1460"/>
        <item x="1456"/>
        <item x="1459"/>
        <item x="1452"/>
        <item x="2989"/>
        <item x="3705"/>
        <item x="428"/>
        <item x="417"/>
        <item x="3079"/>
        <item x="357"/>
        <item x="424"/>
        <item x="3037"/>
        <item x="3036"/>
        <item x="3038"/>
        <item x="2939"/>
        <item x="2953"/>
        <item x="403"/>
        <item x="738"/>
        <item x="407"/>
        <item x="431"/>
        <item x="3073"/>
        <item x="406"/>
        <item x="364"/>
        <item x="1723"/>
        <item x="3074"/>
        <item x="430"/>
        <item x="3071"/>
        <item x="330"/>
        <item x="429"/>
        <item x="385"/>
        <item x="376"/>
        <item x="2902"/>
        <item x="421"/>
        <item x="413"/>
        <item x="2903"/>
        <item x="408"/>
        <item x="383"/>
        <item x="404"/>
        <item x="2904"/>
        <item x="3690"/>
        <item x="2862"/>
        <item x="2999"/>
        <item x="392"/>
        <item x="369"/>
        <item x="2861"/>
        <item x="2910"/>
        <item x="2912"/>
        <item x="2913"/>
        <item x="2911"/>
        <item x="1171"/>
        <item x="1152"/>
        <item x="1169"/>
        <item x="396"/>
        <item x="2864"/>
        <item x="411"/>
        <item x="2946"/>
        <item x="3067"/>
        <item x="365"/>
        <item x="416"/>
        <item x="2985"/>
        <item x="2961"/>
        <item x="2960"/>
        <item x="2962"/>
        <item x="2959"/>
        <item x="3082"/>
        <item x="2992"/>
        <item x="3002"/>
        <item x="3088"/>
        <item x="3087"/>
        <item x="3000"/>
        <item x="3004"/>
        <item x="3001"/>
        <item x="358"/>
        <item x="3003"/>
        <item x="423"/>
        <item x="388"/>
        <item x="2850"/>
        <item x="2849"/>
        <item x="402"/>
        <item x="2863"/>
        <item x="3086"/>
        <item x="3089"/>
        <item x="386"/>
        <item x="419"/>
        <item x="377"/>
        <item x="393"/>
        <item x="370"/>
        <item x="3684"/>
        <item x="3686"/>
        <item x="3687"/>
        <item x="3688"/>
        <item x="3681"/>
        <item x="3689"/>
        <item x="3683"/>
        <item x="3682"/>
        <item x="3685"/>
        <item x="2865"/>
        <item x="2845"/>
        <item x="3418"/>
        <item x="384"/>
        <item x="2947"/>
        <item x="3760"/>
        <item x="2892"/>
        <item x="367"/>
        <item x="380"/>
        <item x="2890"/>
        <item x="2891"/>
        <item x="3006"/>
        <item x="1714"/>
        <item x="2900"/>
        <item x="2901"/>
        <item x="2857"/>
        <item x="2856"/>
        <item x="2855"/>
        <item x="2878"/>
        <item x="3700"/>
        <item x="3696"/>
        <item x="3698"/>
        <item x="3701"/>
        <item x="3691"/>
        <item x="3695"/>
        <item x="3702"/>
        <item x="3692"/>
        <item x="3703"/>
        <item x="3693"/>
        <item x="3697"/>
        <item x="3704"/>
        <item x="3694"/>
        <item x="3699"/>
        <item x="3012"/>
        <item x="3014"/>
        <item x="3013"/>
        <item x="1064"/>
        <item x="2885"/>
        <item x="1711"/>
        <item x="356"/>
        <item x="389"/>
        <item x="1712"/>
        <item x="3066"/>
        <item x="2190"/>
        <item x="2427"/>
        <item x="2196"/>
        <item x="2213"/>
        <item x="2172"/>
        <item x="2193"/>
        <item x="2426"/>
        <item x="2211"/>
        <item x="2212"/>
        <item x="3711"/>
        <item x="3714"/>
        <item x="3717"/>
        <item x="3713"/>
        <item x="3719"/>
        <item x="3718"/>
        <item x="3715"/>
        <item x="3709"/>
        <item x="3708"/>
        <item x="3716"/>
        <item x="3710"/>
        <item x="3712"/>
        <item x="3720"/>
        <item x="2595"/>
        <item x="2596"/>
        <item x="397"/>
        <item x="1501"/>
        <item x="1502"/>
        <item x="1722"/>
        <item x="381"/>
        <item x="368"/>
        <item x="361"/>
        <item x="2986"/>
        <item x="3047"/>
        <item x="3048"/>
        <item x="3049"/>
        <item x="3044"/>
        <item x="2551"/>
        <item x="2180"/>
        <item x="2189"/>
        <item x="2431"/>
        <item x="2191"/>
        <item x="2185"/>
        <item x="2084"/>
        <item x="2085"/>
        <item x="2170"/>
        <item x="2409"/>
        <item x="2199"/>
        <item x="2205"/>
        <item x="2187"/>
        <item x="2216"/>
        <item x="2188"/>
        <item x="2197"/>
        <item x="2195"/>
        <item x="2553"/>
        <item x="2557"/>
        <item x="2416"/>
        <item x="3529"/>
        <item x="3526"/>
        <item x="3520"/>
        <item x="390"/>
        <item x="3454"/>
        <item x="3384"/>
        <item x="3390"/>
        <item x="3367"/>
        <item x="2877"/>
        <item x="3374"/>
        <item x="2876"/>
        <item x="3372"/>
        <item x="3472"/>
        <item x="3458"/>
        <item x="3382"/>
        <item x="3476"/>
        <item x="3459"/>
        <item x="3488"/>
        <item x="3480"/>
        <item x="3487"/>
        <item x="3456"/>
        <item x="3482"/>
        <item x="3469"/>
        <item x="3397"/>
        <item x="3394"/>
        <item x="3489"/>
        <item x="3478"/>
        <item x="3378"/>
        <item x="3460"/>
        <item x="3466"/>
        <item x="3366"/>
        <item x="3485"/>
        <item x="3371"/>
        <item x="3393"/>
        <item x="3377"/>
        <item x="3389"/>
        <item x="3373"/>
        <item x="3380"/>
        <item x="3376"/>
        <item x="3463"/>
        <item x="3370"/>
        <item x="3484"/>
        <item x="3473"/>
        <item x="3379"/>
        <item x="3388"/>
        <item x="3475"/>
        <item x="3368"/>
        <item x="3395"/>
        <item x="3381"/>
        <item x="3396"/>
        <item x="3457"/>
        <item x="3479"/>
        <item x="3462"/>
        <item x="3369"/>
        <item x="3486"/>
        <item x="3387"/>
        <item x="3490"/>
        <item x="3474"/>
        <item x="3468"/>
        <item x="3383"/>
        <item x="3386"/>
        <item x="3467"/>
        <item x="3455"/>
        <item x="3477"/>
        <item x="3399"/>
        <item x="3491"/>
        <item x="3391"/>
        <item x="3483"/>
        <item x="3392"/>
        <item x="3375"/>
        <item x="3385"/>
        <item x="3465"/>
        <item x="3471"/>
        <item x="3470"/>
        <item x="3461"/>
        <item x="3365"/>
        <item x="3398"/>
        <item x="3481"/>
        <item x="3464"/>
        <item x="3348"/>
        <item x="3321"/>
        <item x="3260"/>
        <item x="3269"/>
        <item x="3266"/>
        <item x="3259"/>
        <item x="3264"/>
        <item x="3273"/>
        <item x="3263"/>
        <item x="3319"/>
        <item x="3268"/>
        <item x="3275"/>
        <item x="3270"/>
        <item x="3323"/>
        <item x="3322"/>
        <item x="3267"/>
        <item x="3279"/>
        <item x="3320"/>
        <item x="3277"/>
        <item x="3350"/>
        <item x="3271"/>
        <item x="3272"/>
        <item x="3274"/>
        <item x="3262"/>
        <item x="3280"/>
        <item x="3349"/>
        <item x="3261"/>
        <item x="3278"/>
        <item x="3352"/>
        <item x="3218"/>
        <item x="3351"/>
        <item x="3432"/>
        <item x="3265"/>
        <item x="3726"/>
        <item x="3224"/>
        <item x="3431"/>
        <item x="3524"/>
        <item x="3360"/>
        <item x="3409"/>
        <item x="3400"/>
        <item x="3521"/>
        <item x="3434"/>
        <item x="3305"/>
        <item x="3346"/>
        <item x="3258"/>
        <item x="3238"/>
        <item x="3436"/>
        <item x="3523"/>
        <item x="3528"/>
        <item x="3525"/>
        <item x="3408"/>
        <item x="3427"/>
        <item x="3433"/>
        <item x="3222"/>
        <item x="3255"/>
        <item x="3519"/>
        <item x="3253"/>
        <item x="3511"/>
        <item x="3402"/>
        <item x="3527"/>
        <item x="3309"/>
        <item x="3518"/>
        <item x="3248"/>
        <item x="3443"/>
        <item x="3512"/>
        <item x="3438"/>
        <item x="3257"/>
        <item x="3249"/>
        <item x="3239"/>
        <item x="3442"/>
        <item x="3515"/>
        <item x="3233"/>
        <item x="3235"/>
        <item x="3406"/>
        <item x="3506"/>
        <item x="3412"/>
        <item x="3440"/>
        <item x="3551"/>
        <item x="3329"/>
        <item x="3542"/>
        <item x="3236"/>
        <item x="3297"/>
        <item x="3219"/>
        <item x="3331"/>
        <item x="3516"/>
        <item x="3439"/>
        <item x="3293"/>
        <item x="3359"/>
        <item x="3245"/>
        <item x="3437"/>
        <item x="3336"/>
        <item x="3242"/>
        <item x="3339"/>
        <item x="3355"/>
        <item x="3231"/>
        <item x="3232"/>
        <item x="3510"/>
        <item x="3445"/>
        <item x="3241"/>
        <item x="3307"/>
        <item x="3299"/>
        <item x="3217"/>
        <item x="3543"/>
        <item x="3306"/>
        <item x="3353"/>
        <item x="3340"/>
        <item x="3252"/>
        <item x="3435"/>
        <item x="3295"/>
        <item x="3549"/>
        <item x="3423"/>
        <item x="3517"/>
        <item x="3314"/>
        <item x="3414"/>
        <item x="3313"/>
        <item x="3411"/>
        <item x="3286"/>
        <item x="3283"/>
        <item x="3303"/>
        <item x="3356"/>
        <item x="3298"/>
        <item x="3285"/>
        <item x="3430"/>
        <item x="3361"/>
        <item x="3364"/>
        <item x="3291"/>
        <item x="3290"/>
        <item x="3304"/>
        <item x="3287"/>
        <item x="3289"/>
        <item x="3296"/>
        <item x="3416"/>
        <item x="3301"/>
        <item x="3300"/>
        <item x="3246"/>
        <item x="3446"/>
        <item x="3421"/>
        <item x="3342"/>
        <item x="3284"/>
        <item x="3425"/>
        <item x="3345"/>
        <item x="3354"/>
        <item x="3308"/>
        <item x="3335"/>
        <item x="3334"/>
        <item x="3419"/>
        <item x="3509"/>
        <item x="3317"/>
        <item x="3550"/>
        <item x="3447"/>
        <item x="3541"/>
        <item x="3553"/>
        <item x="3344"/>
        <item x="3341"/>
        <item x="3426"/>
        <item x="3429"/>
        <item x="3449"/>
        <item x="3448"/>
        <item x="3417"/>
        <item x="3288"/>
        <item x="3415"/>
        <item x="3452"/>
        <item x="3223"/>
        <item x="3410"/>
        <item x="3363"/>
        <item x="3357"/>
        <item x="3324"/>
        <item x="3315"/>
        <item x="3294"/>
        <item x="3229"/>
        <item x="3225"/>
        <item x="3327"/>
        <item x="3330"/>
        <item x="3424"/>
        <item x="3413"/>
        <item x="3311"/>
        <item x="3451"/>
        <item x="3548"/>
        <item x="3338"/>
        <item x="3230"/>
        <item x="3244"/>
        <item x="3544"/>
        <item x="3226"/>
        <item x="3328"/>
        <item x="3221"/>
        <item x="3540"/>
        <item x="3362"/>
        <item x="3316"/>
        <item x="3243"/>
        <item x="3310"/>
        <item x="3337"/>
        <item x="3444"/>
        <item x="3343"/>
        <item x="3220"/>
        <item x="3216"/>
        <item x="3325"/>
        <item x="3333"/>
        <item x="3545"/>
        <item x="3237"/>
        <item x="3240"/>
        <item x="3428"/>
        <item x="3282"/>
        <item x="3407"/>
        <item x="3292"/>
        <item x="3450"/>
        <item x="3403"/>
        <item x="3453"/>
        <item x="3234"/>
        <item x="3358"/>
        <item x="3514"/>
        <item x="3254"/>
        <item x="3227"/>
        <item x="3401"/>
        <item x="3546"/>
        <item x="3250"/>
        <item x="3251"/>
        <item x="3404"/>
        <item x="3507"/>
        <item x="3513"/>
        <item x="3422"/>
        <item x="3420"/>
        <item x="3326"/>
        <item x="3508"/>
        <item x="3312"/>
        <item x="3281"/>
        <item x="3247"/>
        <item x="3552"/>
        <item x="3405"/>
        <item x="3547"/>
        <item x="3228"/>
        <item x="3332"/>
        <item x="3441"/>
        <item x="3347"/>
        <item x="3318"/>
        <item x="3302"/>
        <item x="3256"/>
        <item x="3215"/>
        <item x="398"/>
        <item x="3096"/>
        <item x="3095"/>
        <item x="3094"/>
        <item x="3005"/>
        <item x="375"/>
        <item x="3209"/>
        <item x="3207"/>
        <item x="2917"/>
        <item x="2886"/>
        <item x="3276"/>
        <item x="3725"/>
        <item x="3723"/>
        <item x="2561"/>
        <item x="2206"/>
        <item x="2554"/>
        <item x="3721"/>
        <item x="2214"/>
        <item x="2184"/>
        <item x="2179"/>
        <item x="2415"/>
        <item x="2207"/>
        <item x="2210"/>
        <item x="2086"/>
        <item x="2083"/>
        <item x="2198"/>
        <item x="2208"/>
        <item x="2430"/>
        <item x="2413"/>
        <item x="2209"/>
        <item x="2171"/>
        <item x="2174"/>
        <item x="2414"/>
        <item x="2178"/>
        <item x="2215"/>
        <item x="2407"/>
        <item x="2194"/>
        <item x="2428"/>
        <item x="2175"/>
        <item x="2555"/>
        <item x="371"/>
        <item x="394"/>
        <item x="2411"/>
        <item x="3727"/>
        <item x="3724"/>
        <item x="3046"/>
        <item x="372"/>
        <item x="3722"/>
        <item x="2938"/>
        <item x="2560"/>
        <item x="2203"/>
        <item x="2429"/>
        <item x="2204"/>
        <item x="2417"/>
        <item x="2183"/>
        <item x="2217"/>
        <item x="2087"/>
        <item x="2176"/>
        <item x="2408"/>
        <item x="2200"/>
        <item x="2177"/>
        <item x="2192"/>
        <item x="2202"/>
        <item x="2182"/>
        <item x="2558"/>
        <item x="2905"/>
        <item x="2556"/>
        <item x="3163"/>
        <item x="3045"/>
        <item x="2987"/>
        <item x="2186"/>
        <item x="2173"/>
        <item x="2201"/>
        <item x="391"/>
        <item x="2552"/>
        <item x="2559"/>
        <item x="382"/>
        <item x="2412"/>
        <item x="2991"/>
        <item x="3043"/>
        <item x="487"/>
        <item x="479"/>
        <item x="471"/>
        <item x="491"/>
        <item x="492"/>
        <item x="472"/>
        <item x="475"/>
        <item x="477"/>
        <item x="485"/>
        <item x="482"/>
        <item x="493"/>
        <item x="490"/>
        <item x="489"/>
        <item x="488"/>
        <item x="474"/>
        <item x="473"/>
        <item x="481"/>
        <item x="484"/>
        <item x="486"/>
        <item x="480"/>
        <item x="494"/>
        <item x="478"/>
        <item x="476"/>
        <item x="483"/>
        <item x="468"/>
        <item x="495"/>
        <item x="2181"/>
        <item x="3556"/>
        <item x="2887"/>
        <item x="556"/>
        <item x="2984"/>
        <item x="3077"/>
        <item x="362"/>
        <item x="551"/>
        <item x="2990"/>
        <item x="3504"/>
        <item x="2410"/>
        <item x="2950"/>
        <item x="2948"/>
        <item x="2952"/>
        <item x="2951"/>
        <item x="2949"/>
        <item x="3078"/>
        <item x="3080"/>
        <item x="3081"/>
        <item x="2993"/>
        <item x="3680"/>
        <item x="545"/>
        <item x="2995"/>
        <item x="3084"/>
        <item x="3083"/>
        <item x="2997"/>
        <item x="2996"/>
        <item x="387"/>
        <item x="3642"/>
        <item x="366"/>
        <item x="3492"/>
        <item x="3499"/>
        <item x="3502"/>
        <item x="3539"/>
        <item x="3493"/>
        <item x="3560"/>
        <item x="3537"/>
        <item x="3495"/>
        <item x="3536"/>
        <item x="3530"/>
        <item x="3533"/>
        <item x="3500"/>
        <item x="3210"/>
        <item x="3206"/>
        <item x="3205"/>
        <item x="3558"/>
        <item x="3497"/>
        <item x="3042"/>
        <item x="3040"/>
        <item x="3041"/>
        <item x="557"/>
        <item x="554"/>
        <item x="332"/>
        <item x="3212"/>
        <item x="2923"/>
        <item x="3064"/>
        <item x="3085"/>
        <item x="3678"/>
        <item x="1715"/>
        <item x="2578"/>
        <item x="1830"/>
        <item x="1840"/>
        <item x="2574"/>
        <item x="1847"/>
        <item x="1860"/>
        <item x="2567"/>
        <item x="2565"/>
        <item x="2566"/>
        <item x="2563"/>
        <item x="378"/>
        <item x="373"/>
        <item x="1850"/>
        <item x="2164"/>
        <item x="2570"/>
        <item x="1874"/>
        <item x="2581"/>
        <item x="2572"/>
        <item x="1853"/>
        <item x="2582"/>
        <item x="2579"/>
        <item x="1854"/>
        <item x="1841"/>
        <item x="1867"/>
        <item x="1848"/>
        <item x="2571"/>
        <item x="1866"/>
        <item x="2166"/>
        <item x="1882"/>
        <item x="2573"/>
        <item x="2167"/>
        <item x="2163"/>
        <item x="1878"/>
        <item x="2168"/>
        <item x="1871"/>
        <item x="2165"/>
        <item x="2028"/>
        <item x="331"/>
        <item x="1825"/>
        <item x="2169"/>
        <item x="3050"/>
        <item x="359"/>
        <item x="374"/>
        <item x="379"/>
        <item x="722"/>
        <item x="3208"/>
        <item x="3211"/>
        <item x="2577"/>
        <item x="1838"/>
        <item x="2576"/>
        <item x="2580"/>
        <item x="1846"/>
        <item x="1839"/>
        <item x="1863"/>
        <item x="2575"/>
        <item x="360"/>
        <item x="1877"/>
        <item x="1884"/>
        <item x="336"/>
        <item x="1880"/>
        <item x="2594"/>
        <item x="1868"/>
        <item x="2612"/>
        <item x="2562"/>
        <item x="2044"/>
        <item x="520"/>
        <item x="1883"/>
        <item x="544"/>
        <item x="1849"/>
        <item x="542"/>
        <item x="541"/>
        <item x="1831"/>
        <item x="1876"/>
        <item x="2660"/>
        <item x="2601"/>
        <item x="2661"/>
        <item x="2609"/>
        <item x="2671"/>
        <item x="2605"/>
        <item x="2666"/>
        <item x="2673"/>
        <item x="2664"/>
        <item x="2659"/>
        <item x="2674"/>
        <item x="2665"/>
        <item x="2765"/>
        <item x="2770"/>
        <item x="2724"/>
        <item x="2615"/>
        <item x="2607"/>
        <item x="2772"/>
        <item x="2771"/>
        <item x="2760"/>
        <item x="2758"/>
        <item x="2675"/>
        <item x="2762"/>
        <item x="2668"/>
        <item x="2788"/>
        <item x="2725"/>
        <item x="2769"/>
        <item x="2663"/>
        <item x="2670"/>
        <item x="2768"/>
        <item x="2766"/>
        <item x="2722"/>
        <item x="2723"/>
        <item x="2763"/>
        <item x="2789"/>
        <item x="2610"/>
        <item x="2608"/>
        <item x="2667"/>
        <item x="2672"/>
        <item x="2599"/>
        <item x="2602"/>
        <item x="2600"/>
        <item x="2611"/>
        <item x="2669"/>
        <item x="1873"/>
        <item x="2606"/>
        <item x="549"/>
        <item x="2614"/>
        <item x="2603"/>
        <item x="2767"/>
        <item x="2662"/>
        <item x="606"/>
        <item x="607"/>
        <item x="1870"/>
        <item x="1974"/>
        <item x="2604"/>
        <item x="2761"/>
        <item x="2058"/>
        <item x="3634"/>
        <item x="3635"/>
        <item x="3636"/>
        <item x="326"/>
        <item x="320"/>
        <item x="321"/>
        <item x="329"/>
        <item x="1885"/>
        <item x="2764"/>
        <item x="2583"/>
        <item x="2584"/>
        <item x="1851"/>
        <item x="1845"/>
        <item x="1861"/>
        <item x="1844"/>
        <item x="1852"/>
        <item x="1865"/>
        <item x="1869"/>
        <item x="1855"/>
        <item x="1875"/>
        <item x="1879"/>
        <item x="2564"/>
        <item x="1969"/>
        <item x="2017"/>
        <item x="2759"/>
        <item x="1982"/>
        <item x="1803"/>
        <item x="2010"/>
        <item x="2022"/>
        <item x="2613"/>
        <item x="2047"/>
        <item x="1984"/>
        <item x="1872"/>
        <item x="1806"/>
        <item x="1813"/>
        <item x="2066"/>
        <item x="1836"/>
        <item x="1835"/>
        <item x="1843"/>
        <item x="1864"/>
        <item x="1834"/>
        <item x="1833"/>
        <item x="2587"/>
        <item x="1816"/>
        <item x="1918"/>
        <item x="546"/>
        <item x="1891"/>
        <item x="550"/>
        <item x="2329"/>
        <item x="1902"/>
        <item x="1933"/>
        <item x="2237"/>
        <item x="1921"/>
        <item x="1993"/>
        <item x="1817"/>
        <item x="1895"/>
        <item x="1989"/>
        <item x="2075"/>
        <item x="2297"/>
        <item x="2420"/>
        <item x="2364"/>
        <item x="2266"/>
        <item x="2261"/>
        <item x="2246"/>
        <item x="2321"/>
        <item x="2050"/>
        <item x="1939"/>
        <item x="1808"/>
        <item x="1941"/>
        <item x="2305"/>
        <item x="1923"/>
        <item x="2418"/>
        <item x="2350"/>
        <item x="2358"/>
        <item x="2343"/>
        <item x="2260"/>
        <item x="2236"/>
        <item x="1922"/>
        <item x="517"/>
        <item x="2239"/>
        <item x="2337"/>
        <item x="1815"/>
        <item x="2338"/>
        <item x="2326"/>
        <item x="1924"/>
        <item x="2289"/>
        <item x="1925"/>
        <item x="2252"/>
        <item x="323"/>
        <item x="327"/>
        <item x="1920"/>
        <item x="1856"/>
        <item x="2023"/>
        <item x="525"/>
        <item x="1980"/>
        <item x="1881"/>
        <item x="1823"/>
        <item x="1859"/>
        <item x="1858"/>
        <item x="1837"/>
        <item x="1567"/>
        <item x="2623"/>
        <item x="2631"/>
        <item x="2621"/>
        <item x="2638"/>
        <item x="2639"/>
        <item x="2628"/>
        <item x="2618"/>
        <item x="1821"/>
        <item x="1910"/>
        <item x="2259"/>
        <item x="1908"/>
        <item x="1998"/>
        <item x="1814"/>
        <item x="2262"/>
        <item x="2267"/>
        <item x="2029"/>
        <item x="2273"/>
        <item x="1899"/>
        <item x="2264"/>
        <item x="2357"/>
        <item x="1896"/>
        <item x="2221"/>
        <item x="2253"/>
        <item x="2226"/>
        <item x="2341"/>
        <item x="1927"/>
        <item x="1888"/>
        <item x="2290"/>
        <item x="2222"/>
        <item x="2286"/>
        <item x="2078"/>
        <item x="1905"/>
        <item x="2362"/>
        <item x="2005"/>
        <item x="1900"/>
        <item x="2421"/>
        <item x="2241"/>
        <item x="1940"/>
        <item x="2082"/>
        <item x="1889"/>
        <item x="2363"/>
        <item x="1886"/>
        <item x="2272"/>
        <item x="2298"/>
        <item x="2422"/>
        <item x="2299"/>
        <item x="2356"/>
        <item x="2423"/>
        <item x="2283"/>
        <item x="2220"/>
        <item x="2258"/>
        <item x="2288"/>
        <item x="1887"/>
        <item x="2244"/>
        <item x="2360"/>
        <item x="2302"/>
        <item x="2303"/>
        <item x="2284"/>
        <item x="2234"/>
        <item x="1907"/>
        <item x="2354"/>
        <item x="2424"/>
        <item x="1822"/>
        <item x="2033"/>
        <item x="1826"/>
        <item x="2269"/>
        <item x="1898"/>
        <item x="2037"/>
        <item x="2351"/>
        <item x="2270"/>
        <item x="2365"/>
        <item x="1897"/>
        <item x="1914"/>
        <item x="2336"/>
        <item x="1919"/>
        <item x="2247"/>
        <item x="2240"/>
        <item x="1916"/>
        <item x="2274"/>
        <item x="2073"/>
        <item x="1904"/>
        <item x="2256"/>
        <item x="2334"/>
        <item x="2224"/>
        <item x="2233"/>
        <item x="2332"/>
        <item x="1818"/>
        <item x="2333"/>
        <item x="2335"/>
        <item x="1912"/>
        <item x="2228"/>
        <item x="1971"/>
        <item x="2067"/>
        <item x="2254"/>
        <item x="2319"/>
        <item x="2230"/>
        <item x="2322"/>
        <item x="2080"/>
        <item x="1983"/>
        <item x="1828"/>
        <item x="1988"/>
        <item x="1890"/>
        <item x="2312"/>
        <item x="2313"/>
        <item x="2243"/>
        <item x="2325"/>
        <item x="2081"/>
        <item x="2323"/>
        <item x="2069"/>
        <item x="363"/>
        <item x="1862"/>
        <item x="1973"/>
        <item x="2642"/>
        <item x="2620"/>
        <item x="2625"/>
        <item x="2626"/>
        <item x="2624"/>
        <item x="2630"/>
        <item x="2632"/>
        <item x="2619"/>
        <item x="2634"/>
        <item x="2643"/>
        <item x="1768"/>
        <item x="1750"/>
        <item x="1758"/>
        <item x="1795"/>
        <item x="1944"/>
        <item x="1774"/>
        <item x="1769"/>
        <item x="1763"/>
        <item x="1785"/>
        <item x="1777"/>
        <item x="1789"/>
        <item x="1787"/>
        <item x="1794"/>
        <item x="1946"/>
        <item x="328"/>
        <item x="2071"/>
        <item x="2072"/>
        <item x="1992"/>
        <item x="2077"/>
        <item x="2007"/>
        <item x="1829"/>
        <item x="2079"/>
        <item x="2301"/>
        <item x="1809"/>
        <item x="2074"/>
        <item x="2019"/>
        <item x="2064"/>
        <item x="2265"/>
        <item x="2275"/>
        <item x="1802"/>
        <item x="1954"/>
        <item x="1824"/>
        <item x="2227"/>
        <item x="2056"/>
        <item x="2245"/>
        <item x="1827"/>
        <item x="2235"/>
        <item x="2076"/>
        <item x="2018"/>
        <item x="2051"/>
        <item x="2120"/>
        <item x="2054"/>
        <item x="1978"/>
        <item x="2271"/>
        <item x="2238"/>
        <item x="2132"/>
        <item x="1911"/>
        <item x="2367"/>
        <item x="2115"/>
        <item x="1966"/>
        <item x="2268"/>
        <item x="2425"/>
        <item x="1892"/>
        <item x="2352"/>
        <item x="2353"/>
        <item x="2229"/>
        <item x="2344"/>
        <item x="2287"/>
        <item x="1903"/>
        <item x="2219"/>
        <item x="2296"/>
        <item x="2251"/>
        <item x="2308"/>
        <item x="1811"/>
        <item x="1938"/>
        <item x="2419"/>
        <item x="2250"/>
        <item x="2291"/>
        <item x="2292"/>
        <item x="2231"/>
        <item x="2053"/>
        <item x="2119"/>
        <item x="1926"/>
        <item x="2125"/>
        <item x="2366"/>
        <item x="1909"/>
        <item x="1968"/>
        <item x="1991"/>
        <item x="1936"/>
        <item x="2126"/>
        <item x="2249"/>
        <item x="1894"/>
        <item x="1906"/>
        <item x="2242"/>
        <item x="1977"/>
        <item x="1913"/>
        <item x="1805"/>
        <item x="1953"/>
        <item x="2032"/>
        <item x="2255"/>
        <item x="2021"/>
        <item x="2316"/>
        <item x="2314"/>
        <item x="1800"/>
        <item x="2311"/>
        <item x="1961"/>
        <item x="2488"/>
        <item x="2489"/>
        <item x="2455"/>
        <item x="2370"/>
        <item x="2636"/>
        <item x="2640"/>
        <item x="2617"/>
        <item x="2458"/>
        <item x="2637"/>
        <item x="2616"/>
        <item x="2328"/>
        <item x="2035"/>
        <item x="1942"/>
        <item x="1792"/>
        <item x="1752"/>
        <item x="1754"/>
        <item x="1761"/>
        <item x="1780"/>
        <item x="1766"/>
        <item x="1782"/>
        <item x="1778"/>
        <item x="1799"/>
        <item x="1775"/>
        <item x="1765"/>
        <item x="1790"/>
        <item x="1949"/>
        <item x="1781"/>
        <item x="1762"/>
        <item x="1756"/>
        <item x="395"/>
        <item x="1943"/>
        <item x="2635"/>
        <item x="2641"/>
        <item x="2622"/>
        <item x="2627"/>
        <item x="2629"/>
        <item x="2633"/>
        <item x="1994"/>
        <item x="2024"/>
        <item x="2094"/>
        <item x="1962"/>
        <item x="2309"/>
        <item x="1964"/>
        <item x="2318"/>
        <item x="2359"/>
        <item x="2310"/>
        <item x="2127"/>
        <item x="2112"/>
        <item x="2113"/>
        <item x="2111"/>
        <item x="2349"/>
        <item x="2049"/>
        <item x="2131"/>
        <item x="2027"/>
        <item x="2324"/>
        <item x="2133"/>
        <item x="2043"/>
        <item x="2128"/>
        <item x="2011"/>
        <item x="2095"/>
        <item x="2304"/>
        <item x="2039"/>
        <item x="2346"/>
        <item x="2098"/>
        <item x="2108"/>
        <item x="2306"/>
        <item x="2342"/>
        <item x="2038"/>
        <item x="2006"/>
        <item x="1976"/>
        <item x="1987"/>
        <item x="2025"/>
        <item x="2347"/>
        <item x="2348"/>
        <item x="2340"/>
        <item x="2110"/>
        <item x="2327"/>
        <item x="2100"/>
        <item x="2093"/>
        <item x="2068"/>
        <item x="2009"/>
        <item x="2042"/>
        <item x="2015"/>
        <item x="2644"/>
        <item x="2045"/>
        <item x="2504"/>
        <item x="2542"/>
        <item x="2379"/>
        <item x="2436"/>
        <item x="2374"/>
        <item x="2398"/>
        <item x="2483"/>
        <item x="2393"/>
        <item x="2481"/>
        <item x="2443"/>
        <item x="2434"/>
        <item x="2496"/>
        <item x="2368"/>
        <item x="2514"/>
        <item x="2491"/>
        <item x="2433"/>
        <item x="2437"/>
        <item x="2456"/>
        <item x="2527"/>
        <item x="2487"/>
        <item x="2459"/>
        <item x="2493"/>
        <item x="2377"/>
        <item x="2445"/>
        <item x="2442"/>
        <item x="2401"/>
        <item x="2464"/>
        <item x="2400"/>
        <item x="2532"/>
        <item x="2516"/>
        <item x="2531"/>
        <item x="2513"/>
        <item x="2521"/>
        <item x="2376"/>
        <item x="2477"/>
        <item x="2384"/>
        <item x="470"/>
        <item x="2062"/>
        <item x="1812"/>
        <item x="324"/>
        <item x="3132"/>
        <item x="325"/>
        <item x="2586"/>
        <item x="1753"/>
        <item x="1002"/>
        <item x="2320"/>
        <item x="1947"/>
        <item x="1757"/>
        <item x="1950"/>
        <item x="1776"/>
        <item x="1755"/>
        <item x="1784"/>
        <item x="1771"/>
        <item x="1796"/>
        <item x="1798"/>
        <item x="1770"/>
        <item x="1772"/>
        <item x="1773"/>
        <item x="2585"/>
        <item x="1990"/>
        <item x="1820"/>
        <item x="1801"/>
        <item x="1965"/>
        <item x="2355"/>
        <item x="2315"/>
        <item x="2031"/>
        <item x="1996"/>
        <item x="2048"/>
        <item x="2124"/>
        <item x="2063"/>
        <item x="2121"/>
        <item x="1952"/>
        <item x="1970"/>
        <item x="2008"/>
        <item x="2106"/>
        <item x="1972"/>
        <item x="2090"/>
        <item x="1804"/>
        <item x="2361"/>
        <item x="2101"/>
        <item x="2345"/>
        <item x="2330"/>
        <item x="2307"/>
        <item x="2339"/>
        <item x="1807"/>
        <item x="2105"/>
        <item x="2300"/>
        <item x="1967"/>
        <item x="1810"/>
        <item x="2317"/>
        <item x="2380"/>
        <item x="2369"/>
        <item x="2389"/>
        <item x="2406"/>
        <item x="2404"/>
        <item x="2388"/>
        <item x="2372"/>
        <item x="2439"/>
        <item x="2440"/>
        <item x="2450"/>
        <item x="2447"/>
        <item x="2480"/>
        <item x="2512"/>
        <item x="2405"/>
        <item x="2511"/>
        <item x="2462"/>
        <item x="2460"/>
        <item x="2381"/>
        <item x="2446"/>
        <item x="2538"/>
        <item x="2501"/>
        <item x="2525"/>
        <item x="2523"/>
        <item x="2507"/>
        <item x="2545"/>
        <item x="2503"/>
        <item x="2403"/>
        <item x="2490"/>
        <item x="2474"/>
        <item x="2331"/>
        <item x="2052"/>
        <item x="1751"/>
        <item x="1759"/>
        <item x="1786"/>
        <item x="1975"/>
        <item x="1779"/>
        <item x="1788"/>
        <item x="1948"/>
        <item x="2099"/>
        <item x="1793"/>
        <item x="1783"/>
        <item x="1797"/>
        <item x="1791"/>
        <item x="499"/>
        <item x="1767"/>
        <item x="1981"/>
        <item x="1760"/>
        <item x="1945"/>
        <item x="1764"/>
        <item x="2016"/>
        <item x="2293"/>
        <item x="2030"/>
        <item x="2092"/>
        <item x="2107"/>
        <item x="2104"/>
        <item x="1979"/>
        <item x="2589"/>
        <item x="2014"/>
        <item x="2232"/>
        <item x="2248"/>
        <item x="2091"/>
        <item x="1963"/>
        <item x="2591"/>
        <item x="2592"/>
        <item x="2060"/>
        <item x="2263"/>
        <item x="2003"/>
        <item x="2013"/>
        <item x="2130"/>
        <item x="2285"/>
        <item x="2118"/>
        <item x="2089"/>
        <item x="2097"/>
        <item x="2040"/>
        <item x="2593"/>
        <item x="2026"/>
        <item x="2034"/>
        <item x="1986"/>
        <item x="1819"/>
        <item x="2055"/>
        <item x="2375"/>
        <item x="2371"/>
        <item x="2386"/>
        <item x="2382"/>
        <item x="2492"/>
        <item x="2486"/>
        <item x="2470"/>
        <item x="2461"/>
        <item x="2522"/>
        <item x="2520"/>
        <item x="2394"/>
        <item x="2395"/>
        <item x="2449"/>
        <item x="2541"/>
        <item x="2438"/>
        <item x="2457"/>
        <item x="2509"/>
        <item x="2452"/>
        <item x="2519"/>
        <item x="2396"/>
        <item x="2537"/>
        <item x="2515"/>
        <item x="2533"/>
        <item x="2485"/>
        <item x="2468"/>
        <item x="2498"/>
        <item x="2467"/>
        <item x="2469"/>
        <item x="2471"/>
        <item x="2539"/>
        <item x="2536"/>
        <item x="2448"/>
        <item x="2454"/>
        <item x="2453"/>
        <item x="2510"/>
        <item x="2528"/>
        <item x="2432"/>
        <item x="2499"/>
        <item x="2526"/>
        <item x="2383"/>
        <item x="2497"/>
        <item x="2390"/>
        <item x="2473"/>
        <item x="2397"/>
        <item x="2472"/>
        <item x="2508"/>
        <item x="2500"/>
        <item x="2540"/>
        <item x="2387"/>
        <item x="3679"/>
        <item x="2088"/>
        <item x="2012"/>
        <item x="1930"/>
        <item x="1937"/>
        <item x="1960"/>
        <item x="1935"/>
        <item x="1955"/>
        <item x="2070"/>
        <item x="1957"/>
        <item x="1959"/>
        <item x="2117"/>
        <item x="2103"/>
        <item x="2102"/>
        <item x="1956"/>
        <item x="2109"/>
        <item x="2129"/>
        <item x="1932"/>
        <item x="2294"/>
        <item x="2116"/>
        <item x="2000"/>
        <item x="2295"/>
        <item x="2223"/>
        <item x="2002"/>
        <item x="1934"/>
        <item x="1929"/>
        <item x="1931"/>
        <item x="2590"/>
        <item x="1999"/>
        <item x="2385"/>
        <item x="2505"/>
        <item x="2402"/>
        <item x="2543"/>
        <item x="2441"/>
        <item x="2530"/>
        <item x="2482"/>
        <item x="2484"/>
        <item x="2451"/>
        <item x="2495"/>
        <item x="2392"/>
        <item x="2494"/>
        <item x="2463"/>
        <item x="2465"/>
        <item x="2444"/>
        <item x="2529"/>
        <item x="2506"/>
        <item x="2378"/>
        <item x="2391"/>
        <item x="2373"/>
        <item x="2435"/>
        <item x="2466"/>
        <item x="2535"/>
        <item x="2502"/>
        <item x="2534"/>
        <item x="2475"/>
        <item x="2517"/>
        <item x="2478"/>
        <item x="2399"/>
        <item x="2479"/>
        <item x="2524"/>
        <item x="2518"/>
        <item x="2476"/>
        <item x="2544"/>
        <item x="1039"/>
        <item x="1038"/>
        <item x="2020"/>
        <item x="1985"/>
        <item x="2065"/>
        <item x="1901"/>
        <item x="1997"/>
        <item x="2123"/>
        <item x="1951"/>
        <item x="2096"/>
        <item x="2122"/>
        <item x="2114"/>
        <item x="1995"/>
        <item x="2588"/>
        <item x="2257"/>
        <item x="2218"/>
        <item x="1893"/>
        <item x="2225"/>
        <item x="1928"/>
        <item x="1917"/>
        <item x="1034"/>
        <item x="1915"/>
        <item x="469"/>
        <item x="2041"/>
        <item x="2061"/>
        <item x="508"/>
        <item x="2057"/>
        <item x="2001"/>
        <item x="518"/>
        <item x="719"/>
        <item x="720"/>
        <item x="706"/>
        <item x="721"/>
        <item x="723"/>
        <item x="570"/>
        <item x="705"/>
        <item x="497"/>
        <item x="519"/>
        <item x="335"/>
        <item x="1958"/>
        <item x="2004"/>
        <item x="2036"/>
        <item x="743"/>
        <item x="574"/>
        <item x="573"/>
        <item x="515"/>
        <item x="2568"/>
        <item x="690"/>
        <item x="2059"/>
        <item x="629"/>
        <item x="503"/>
        <item x="339"/>
        <item x="345"/>
        <item x="524"/>
        <item x="2569"/>
        <item x="496"/>
        <item x="500"/>
        <item x="501"/>
        <item x="713"/>
        <item x="510"/>
        <item x="523"/>
        <item x="234"/>
        <item x="341"/>
        <item x="507"/>
        <item x="506"/>
        <item x="509"/>
        <item x="2157"/>
        <item x="2134"/>
        <item x="548"/>
        <item x="504"/>
        <item x="505"/>
        <item x="576"/>
        <item x="2149"/>
        <item x="660"/>
        <item x="2152"/>
        <item x="661"/>
        <item x="498"/>
        <item x="704"/>
        <item x="338"/>
        <item x="2160"/>
        <item x="538"/>
        <item x="2162"/>
        <item x="2139"/>
        <item x="2140"/>
        <item x="2155"/>
        <item x="526"/>
        <item x="527"/>
        <item x="575"/>
        <item x="751"/>
        <item x="571"/>
        <item x="693"/>
        <item x="692"/>
        <item x="688"/>
        <item x="577"/>
        <item x="2145"/>
        <item x="337"/>
        <item x="2158"/>
        <item x="2156"/>
        <item x="2143"/>
        <item x="2141"/>
        <item x="319"/>
        <item x="2159"/>
        <item x="2136"/>
        <item x="2147"/>
        <item x="2646"/>
        <item x="2647"/>
        <item x="2653"/>
        <item x="2785"/>
        <item x="2655"/>
        <item x="2651"/>
        <item x="2649"/>
        <item x="2645"/>
        <item x="2650"/>
        <item x="2656"/>
        <item x="2790"/>
        <item x="2652"/>
        <item x="2784"/>
        <item x="2658"/>
        <item x="2783"/>
        <item x="2657"/>
        <item x="2648"/>
        <item x="2654"/>
        <item x="343"/>
        <item x="511"/>
        <item x="512"/>
        <item x="267"/>
        <item x="2142"/>
        <item x="260"/>
        <item x="261"/>
        <item x="2151"/>
        <item x="2135"/>
        <item x="516"/>
        <item x="340"/>
        <item x="1046"/>
        <item x="2154"/>
        <item x="686"/>
        <item x="687"/>
        <item x="685"/>
        <item x="1736"/>
        <item x="1738"/>
        <item x="1739"/>
        <item x="1734"/>
        <item x="1030"/>
        <item x="1031"/>
        <item x="2148"/>
        <item x="2137"/>
        <item x="1732"/>
        <item x="1737"/>
        <item x="1735"/>
        <item x="1733"/>
        <item x="1056"/>
        <item x="2144"/>
        <item x="1747"/>
        <item x="1741"/>
        <item x="1742"/>
        <item x="2276"/>
        <item x="1047"/>
        <item x="668"/>
        <item x="667"/>
        <item x="666"/>
        <item x="730"/>
        <item x="729"/>
        <item x="547"/>
        <item x="1045"/>
        <item x="1746"/>
        <item x="2153"/>
        <item x="2150"/>
        <item x="2740"/>
        <item x="2710"/>
        <item x="2717"/>
        <item x="2739"/>
        <item x="2727"/>
        <item x="2737"/>
        <item x="2726"/>
        <item x="2736"/>
        <item x="2738"/>
        <item x="2729"/>
        <item x="2707"/>
        <item x="2732"/>
        <item x="2728"/>
        <item x="2734"/>
        <item x="2733"/>
        <item x="2735"/>
        <item x="2731"/>
        <item x="2730"/>
        <item x="2713"/>
        <item x="2716"/>
        <item x="2705"/>
        <item x="2547"/>
        <item x="2546"/>
        <item x="2282"/>
        <item x="1743"/>
        <item x="2161"/>
        <item x="322"/>
        <item x="543"/>
        <item x="613"/>
        <item x="530"/>
        <item x="529"/>
        <item x="533"/>
        <item x="528"/>
        <item x="534"/>
        <item x="2549"/>
        <item x="2548"/>
        <item x="1749"/>
        <item x="2550"/>
        <item x="1748"/>
        <item x="2279"/>
        <item x="2280"/>
        <item x="1740"/>
        <item x="531"/>
        <item x="536"/>
        <item x="532"/>
        <item x="537"/>
        <item x="521"/>
        <item x="1014"/>
        <item x="1745"/>
        <item x="1744"/>
        <item x="585"/>
        <item x="586"/>
        <item x="2709"/>
        <item x="2138"/>
        <item x="2711"/>
        <item x="2146"/>
        <item x="2706"/>
        <item x="2714"/>
        <item x="2703"/>
        <item x="2704"/>
        <item x="535"/>
        <item x="569"/>
        <item x="741"/>
        <item x="616"/>
        <item x="602"/>
        <item x="604"/>
        <item x="563"/>
        <item x="564"/>
        <item x="284"/>
        <item x="285"/>
        <item x="565"/>
        <item x="2708"/>
        <item x="2715"/>
        <item x="2712"/>
        <item x="733"/>
        <item x="608"/>
        <item x="289"/>
        <item x="739"/>
        <item x="600"/>
        <item x="740"/>
        <item x="307"/>
        <item x="286"/>
        <item x="2824"/>
        <item x="2832"/>
        <item x="2821"/>
        <item x="2820"/>
        <item x="2819"/>
        <item x="2826"/>
        <item x="2827"/>
        <item x="2822"/>
        <item x="2818"/>
        <item x="2823"/>
        <item x="2830"/>
        <item x="2829"/>
        <item x="2825"/>
        <item x="2831"/>
        <item x="2828"/>
        <item x="2678"/>
        <item x="2702"/>
        <item x="2701"/>
        <item x="2777"/>
        <item x="2781"/>
        <item x="2799"/>
        <item x="2801"/>
        <item x="2690"/>
        <item x="2800"/>
        <item x="2773"/>
        <item x="2782"/>
        <item x="2694"/>
        <item x="2812"/>
        <item x="2693"/>
        <item x="2685"/>
        <item x="2774"/>
        <item x="2691"/>
        <item x="2775"/>
        <item x="2779"/>
        <item x="2776"/>
        <item x="2778"/>
        <item x="2695"/>
        <item x="2692"/>
        <item x="2688"/>
        <item x="2689"/>
        <item x="2686"/>
        <item x="2780"/>
        <item x="2684"/>
        <item x="2687"/>
        <item x="2808"/>
        <item x="296"/>
        <item x="2817"/>
        <item x="298"/>
        <item x="2699"/>
        <item x="2698"/>
        <item x="2696"/>
        <item x="2700"/>
        <item x="2697"/>
        <item x="2805"/>
        <item x="2803"/>
        <item x="2809"/>
        <item x="2745"/>
        <item x="628"/>
        <item x="627"/>
        <item x="2804"/>
        <item x="2741"/>
        <item x="2753"/>
        <item x="2750"/>
        <item x="2752"/>
        <item x="2754"/>
        <item x="2746"/>
        <item x="2751"/>
        <item x="2743"/>
        <item x="2744"/>
        <item x="2749"/>
        <item x="2742"/>
        <item x="2757"/>
        <item x="2755"/>
        <item x="731"/>
        <item x="2756"/>
        <item x="732"/>
        <item x="2748"/>
        <item x="2598"/>
        <item x="2597"/>
        <item x="2747"/>
        <item x="594"/>
        <item x="595"/>
        <item x="2681"/>
        <item x="2676"/>
        <item x="2682"/>
        <item x="2680"/>
        <item x="2679"/>
        <item x="2683"/>
        <item x="662"/>
        <item x="2677"/>
        <item x="572"/>
        <item x="588"/>
        <item x="587"/>
        <item x="633"/>
        <item x="673"/>
        <item x="695"/>
        <item x="694"/>
        <item x="654"/>
        <item x="643"/>
        <item x="631"/>
        <item x="655"/>
        <item x="656"/>
        <item x="644"/>
        <item x="617"/>
        <item x="630"/>
        <item x="699"/>
        <item x="634"/>
        <item x="709"/>
        <item x="724"/>
        <item x="700"/>
        <item x="710"/>
        <item x="645"/>
        <item x="632"/>
        <item x="674"/>
        <item x="614"/>
        <item x="615"/>
        <item x="592"/>
        <item x="593"/>
        <item x="590"/>
        <item x="591"/>
        <item x="2811"/>
        <item x="2810"/>
        <item x="2718"/>
        <item x="2721"/>
        <item x="2720"/>
        <item x="2719"/>
        <item x="2807"/>
        <item x="2787"/>
        <item x="2786"/>
        <item x="2806"/>
        <item x="2802"/>
        <item x="2798"/>
        <item x="2791"/>
        <item x="2796"/>
        <item x="2793"/>
        <item x="2795"/>
        <item x="2794"/>
        <item x="2797"/>
        <item x="2792"/>
        <item x="2813"/>
        <item x="2815"/>
        <item x="2816"/>
        <item x="2814"/>
        <item x="691"/>
        <item x="671"/>
        <item x="641"/>
        <item x="642"/>
        <item x="640"/>
        <item x="708"/>
        <item x="707"/>
        <item x="670"/>
        <item x="672"/>
        <item x="669"/>
        <item x="597"/>
        <item x="610"/>
        <item x="609"/>
        <item x="589"/>
        <item x="599"/>
        <item x="2281"/>
        <item x="2277"/>
        <item x="749"/>
        <item x="601"/>
        <item x="568"/>
        <item x="18"/>
        <item x="750"/>
        <item x="539"/>
        <item x="522"/>
        <item x="540"/>
        <item x="562"/>
        <item x="235"/>
        <item x="603"/>
        <item x="513"/>
        <item x="683"/>
        <item x="611"/>
        <item x="280"/>
        <item x="279"/>
        <item x="314"/>
        <item x="311"/>
        <item x="2278"/>
        <item x="718"/>
        <item x="303"/>
        <item x="566"/>
        <item x="567"/>
        <item x="247"/>
        <item x="560"/>
        <item x="561"/>
        <item x="596"/>
        <item x="251"/>
        <item x="598"/>
        <item x="653"/>
        <item x="726"/>
        <item x="253"/>
        <item x="313"/>
        <item x="252"/>
        <item x="583"/>
        <item x="584"/>
        <item x="312"/>
        <item x="316"/>
        <item x="282"/>
        <item x="734"/>
        <item x="581"/>
        <item x="680"/>
        <item x="678"/>
        <item x="681"/>
        <item x="684"/>
        <item x="682"/>
        <item x="679"/>
        <item x="582"/>
        <item x="579"/>
        <item x="290"/>
        <item x="302"/>
        <item x="295"/>
        <item x="580"/>
        <item x="578"/>
        <item x="291"/>
        <item x="315"/>
        <item x="301"/>
        <item x="318"/>
        <item x="317"/>
        <item x="308"/>
        <item x="297"/>
        <item x="294"/>
        <item x="249"/>
        <item x="250"/>
        <item x="248"/>
        <item x="639"/>
        <item x="636"/>
        <item x="676"/>
        <item x="638"/>
        <item x="711"/>
        <item x="712"/>
        <item x="637"/>
        <item x="635"/>
        <item x="675"/>
        <item x="677"/>
        <item x="283"/>
        <item x="612"/>
        <item x="658"/>
        <item x="618"/>
        <item x="648"/>
        <item x="620"/>
        <item x="701"/>
        <item x="697"/>
        <item x="698"/>
        <item x="696"/>
        <item x="647"/>
        <item x="646"/>
        <item x="725"/>
        <item x="657"/>
        <item x="619"/>
        <item x="626"/>
        <item x="624"/>
        <item x="652"/>
        <item x="625"/>
        <item x="651"/>
        <item x="258"/>
        <item x="257"/>
        <item x="259"/>
        <item x="714"/>
        <item x="717"/>
        <item x="716"/>
        <item x="715"/>
        <item x="300"/>
        <item x="310"/>
        <item x="246"/>
        <item x="245"/>
        <item x="254"/>
        <item x="256"/>
        <item x="664"/>
        <item x="665"/>
        <item x="663"/>
        <item x="728"/>
        <item x="727"/>
        <item x="502"/>
        <item x="737"/>
        <item x="622"/>
        <item x="621"/>
        <item x="649"/>
        <item x="623"/>
        <item x="702"/>
        <item x="703"/>
        <item x="650"/>
        <item x="659"/>
        <item x="689"/>
        <item x="748"/>
        <item x="747"/>
        <item x="736"/>
        <item x="293"/>
        <item x="281"/>
        <item x="605"/>
        <item x="292"/>
        <item x="276"/>
        <item x="265"/>
        <item x="264"/>
        <item x="266"/>
        <item x="237"/>
        <item x="238"/>
        <item x="239"/>
        <item x="236"/>
        <item x="240"/>
        <item x="242"/>
        <item x="277"/>
        <item x="744"/>
        <item x="299"/>
        <item x="742"/>
        <item x="745"/>
        <item x="746"/>
        <item x="735"/>
        <item x="219"/>
        <item x="272"/>
        <item x="271"/>
        <item x="270"/>
        <item x="268"/>
        <item x="269"/>
        <item x="275"/>
        <item x="274"/>
        <item x="263"/>
        <item x="273"/>
        <item x="262"/>
        <item x="278"/>
        <item x="305"/>
        <item x="304"/>
        <item x="309"/>
        <item x="287"/>
        <item x="438"/>
        <item x="439"/>
        <item x="437"/>
        <item x="436"/>
        <item x="71"/>
        <item x="20"/>
        <item x="21"/>
        <item x="559"/>
        <item x="558"/>
        <item x="244"/>
        <item x="22"/>
        <item x="46"/>
        <item x="45"/>
        <item x="47"/>
        <item x="288"/>
        <item x="48"/>
        <item x="306"/>
        <item x="3"/>
        <item x="4"/>
        <item x="2"/>
        <item x="1"/>
        <item x="0"/>
        <item x="230"/>
        <item x="11"/>
        <item x="50"/>
        <item x="53"/>
        <item x="49"/>
        <item x="58"/>
        <item x="60"/>
        <item x="61"/>
        <item x="59"/>
        <item x="55"/>
        <item x="57"/>
        <item x="9"/>
        <item x="8"/>
        <item x="51"/>
        <item x="54"/>
        <item x="77"/>
        <item x="223"/>
        <item x="226"/>
        <item x="28"/>
        <item x="78"/>
        <item x="222"/>
        <item x="225"/>
        <item x="224"/>
        <item x="56"/>
        <item x="52"/>
        <item x="41"/>
        <item x="113"/>
        <item x="26"/>
        <item x="232"/>
        <item x="24"/>
        <item x="227"/>
        <item x="79"/>
        <item x="177"/>
        <item x="23"/>
        <item x="228"/>
        <item x="229"/>
        <item x="27"/>
        <item x="25"/>
        <item x="6"/>
        <item x="5"/>
        <item x="10"/>
        <item x="7"/>
        <item x="176"/>
        <item x="198"/>
        <item x="33"/>
        <item x="112"/>
        <item x="30"/>
        <item x="231"/>
        <item x="201"/>
        <item x="72"/>
        <item x="62"/>
        <item x="34"/>
        <item x="12"/>
        <item x="13"/>
        <item x="199"/>
        <item x="221"/>
        <item x="220"/>
        <item x="200"/>
        <item x="204"/>
        <item x="31"/>
        <item x="32"/>
        <item x="29"/>
        <item x="203"/>
        <item x="202"/>
        <item x="83"/>
        <item x="165"/>
        <item x="164"/>
        <item x="163"/>
        <item x="37"/>
        <item x="74"/>
        <item x="69"/>
        <item x="65"/>
        <item x="35"/>
        <item x="129"/>
        <item x="130"/>
        <item x="131"/>
        <item x="135"/>
        <item x="134"/>
        <item x="96"/>
        <item x="36"/>
        <item x="42"/>
        <item x="102"/>
        <item x="40"/>
        <item x="196"/>
        <item x="197"/>
        <item x="133"/>
        <item x="39"/>
        <item x="38"/>
        <item x="43"/>
        <item x="101"/>
        <item x="100"/>
        <item x="132"/>
        <item x="99"/>
        <item x="103"/>
        <item x="104"/>
        <item x="97"/>
        <item x="95"/>
        <item x="98"/>
        <item x="94"/>
        <item x="44"/>
        <item x="105"/>
        <item x="84"/>
        <item x="109"/>
        <item x="124"/>
        <item x="125"/>
        <item x="126"/>
        <item x="80"/>
        <item x="116"/>
        <item x="115"/>
        <item x="114"/>
        <item x="148"/>
        <item x="147"/>
        <item x="111"/>
        <item x="149"/>
        <item x="145"/>
        <item x="184"/>
        <item x="144"/>
        <item x="146"/>
        <item x="110"/>
        <item x="171"/>
        <item x="64"/>
        <item x="170"/>
        <item x="206"/>
        <item x="66"/>
        <item x="209"/>
        <item x="205"/>
        <item x="207"/>
        <item x="128"/>
        <item x="127"/>
        <item x="166"/>
        <item x="208"/>
        <item x="168"/>
        <item x="167"/>
        <item x="3131"/>
        <item x="216"/>
        <item x="67"/>
        <item x="217"/>
        <item x="182"/>
        <item x="76"/>
        <item x="75"/>
        <item x="68"/>
        <item x="73"/>
        <item x="70"/>
        <item x="63"/>
        <item x="107"/>
        <item x="106"/>
        <item x="108"/>
        <item x="233"/>
        <item x="179"/>
        <item x="86"/>
        <item x="186"/>
        <item x="178"/>
        <item x="82"/>
        <item x="85"/>
        <item x="89"/>
        <item x="87"/>
        <item x="90"/>
        <item x="91"/>
        <item x="158"/>
        <item x="93"/>
        <item x="157"/>
        <item x="156"/>
        <item x="92"/>
        <item x="155"/>
        <item x="88"/>
        <item x="81"/>
        <item x="160"/>
        <item x="169"/>
        <item x="218"/>
        <item x="181"/>
        <item x="195"/>
        <item x="17"/>
        <item x="15"/>
        <item x="241"/>
        <item x="154"/>
        <item x="153"/>
        <item x="161"/>
        <item x="162"/>
        <item x="159"/>
        <item x="16"/>
        <item x="140"/>
        <item x="117"/>
        <item x="122"/>
        <item x="120"/>
        <item x="142"/>
        <item x="119"/>
        <item x="121"/>
        <item x="143"/>
        <item x="141"/>
        <item x="118"/>
        <item x="139"/>
        <item x="180"/>
        <item x="123"/>
        <item x="19"/>
        <item x="194"/>
        <item x="193"/>
        <item x="183"/>
        <item x="152"/>
        <item x="150"/>
        <item x="243"/>
        <item x="187"/>
        <item x="211"/>
        <item x="138"/>
        <item x="215"/>
        <item x="212"/>
        <item x="136"/>
        <item x="214"/>
        <item x="213"/>
        <item x="137"/>
        <item x="210"/>
        <item x="151"/>
        <item x="185"/>
        <item x="192"/>
        <item x="174"/>
        <item x="173"/>
        <item x="172"/>
        <item x="191"/>
        <item x="190"/>
        <item x="175"/>
        <item x="188"/>
        <item x="189"/>
        <item x="3522"/>
        <item x="333"/>
        <item x="334"/>
        <item x="14"/>
        <item t="default"/>
      </items>
    </pivotField>
    <pivotField numFmtId="164" showAll="0"/>
    <pivotField numFmtId="164" showAll="0"/>
  </pivotFields>
  <rowFields count="1">
    <field x="8"/>
  </rowFields>
  <rowItems count="37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D88B6-DC24-4C04-A510-0044ADEB729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1308" firstHeaderRow="1" firstDataRow="1" firstDataCol="1"/>
  <pivotFields count="11">
    <pivotField showAll="0"/>
    <pivotField showAll="0">
      <items count="54">
        <item x="27"/>
        <item x="9"/>
        <item x="16"/>
        <item x="23"/>
        <item x="34"/>
        <item x="15"/>
        <item x="30"/>
        <item x="10"/>
        <item x="43"/>
        <item x="38"/>
        <item x="6"/>
        <item x="21"/>
        <item x="20"/>
        <item x="46"/>
        <item x="3"/>
        <item x="25"/>
        <item x="7"/>
        <item x="19"/>
        <item x="13"/>
        <item x="32"/>
        <item x="18"/>
        <item x="33"/>
        <item x="41"/>
        <item x="31"/>
        <item x="4"/>
        <item x="39"/>
        <item x="17"/>
        <item x="37"/>
        <item x="51"/>
        <item x="42"/>
        <item x="40"/>
        <item x="52"/>
        <item x="45"/>
        <item x="2"/>
        <item x="8"/>
        <item x="50"/>
        <item x="1"/>
        <item x="44"/>
        <item x="22"/>
        <item x="36"/>
        <item x="0"/>
        <item x="29"/>
        <item x="26"/>
        <item x="49"/>
        <item x="48"/>
        <item x="35"/>
        <item x="5"/>
        <item x="28"/>
        <item x="11"/>
        <item x="12"/>
        <item x="47"/>
        <item x="24"/>
        <item x="14"/>
        <item t="default"/>
      </items>
    </pivotField>
    <pivotField showAll="0"/>
    <pivotField showAll="0"/>
    <pivotField showAll="0"/>
    <pivotField axis="axisRow" showAll="0">
      <items count="1305">
        <item x="345"/>
        <item x="347"/>
        <item x="294"/>
        <item x="227"/>
        <item x="219"/>
        <item x="220"/>
        <item x="230"/>
        <item x="26"/>
        <item x="31"/>
        <item x="16"/>
        <item x="942"/>
        <item x="950"/>
        <item x="955"/>
        <item x="951"/>
        <item x="44"/>
        <item x="953"/>
        <item x="946"/>
        <item x="949"/>
        <item x="959"/>
        <item x="225"/>
        <item x="224"/>
        <item x="221"/>
        <item x="218"/>
        <item x="1105"/>
        <item x="1106"/>
        <item x="1203"/>
        <item x="1205"/>
        <item x="858"/>
        <item x="76"/>
        <item x="28"/>
        <item x="332"/>
        <item x="773"/>
        <item x="235"/>
        <item x="706"/>
        <item x="0"/>
        <item x="59"/>
        <item x="10"/>
        <item x="1107"/>
        <item x="1204"/>
        <item x="32"/>
        <item x="226"/>
        <item x="34"/>
        <item x="56"/>
        <item x="24"/>
        <item x="19"/>
        <item x="57"/>
        <item x="48"/>
        <item x="763"/>
        <item x="352"/>
        <item x="349"/>
        <item x="79"/>
        <item x="216"/>
        <item x="2"/>
        <item x="1"/>
        <item x="120"/>
        <item x="122"/>
        <item x="117"/>
        <item x="123"/>
        <item x="118"/>
        <item x="98"/>
        <item x="119"/>
        <item x="124"/>
        <item x="113"/>
        <item x="957"/>
        <item x="956"/>
        <item x="947"/>
        <item x="637"/>
        <item x="695"/>
        <item x="679"/>
        <item x="688"/>
        <item x="689"/>
        <item x="681"/>
        <item x="687"/>
        <item x="716"/>
        <item x="717"/>
        <item x="673"/>
        <item x="672"/>
        <item x="680"/>
        <item x="694"/>
        <item x="696"/>
        <item x="1086"/>
        <item x="1088"/>
        <item x="1090"/>
        <item x="1084"/>
        <item x="1089"/>
        <item x="1087"/>
        <item x="1085"/>
        <item x="735"/>
        <item x="734"/>
        <item x="736"/>
        <item x="740"/>
        <item x="733"/>
        <item x="705"/>
        <item x="638"/>
        <item x="655"/>
        <item x="654"/>
        <item x="718"/>
        <item x="667"/>
        <item x="693"/>
        <item x="719"/>
        <item x="649"/>
        <item x="715"/>
        <item x="708"/>
        <item x="668"/>
        <item x="704"/>
        <item x="663"/>
        <item x="683"/>
        <item x="690"/>
        <item x="699"/>
        <item x="677"/>
        <item x="686"/>
        <item x="700"/>
        <item x="675"/>
        <item x="674"/>
        <item x="697"/>
        <item x="692"/>
        <item x="714"/>
        <item x="691"/>
        <item x="678"/>
        <item x="664"/>
        <item x="721"/>
        <item x="651"/>
        <item x="665"/>
        <item x="712"/>
        <item x="676"/>
        <item x="666"/>
        <item x="698"/>
        <item x="671"/>
        <item x="725"/>
        <item x="661"/>
        <item x="662"/>
        <item x="737"/>
        <item x="738"/>
        <item x="657"/>
        <item x="730"/>
        <item x="728"/>
        <item x="641"/>
        <item x="658"/>
        <item x="720"/>
        <item x="645"/>
        <item x="642"/>
        <item x="640"/>
        <item x="660"/>
        <item x="711"/>
        <item x="627"/>
        <item x="630"/>
        <item x="659"/>
        <item x="710"/>
        <item x="624"/>
        <item x="626"/>
        <item x="628"/>
        <item x="631"/>
        <item x="669"/>
        <item x="709"/>
        <item x="629"/>
        <item x="635"/>
        <item x="713"/>
        <item x="636"/>
        <item x="653"/>
        <item x="632"/>
        <item x="625"/>
        <item x="634"/>
        <item x="639"/>
        <item x="647"/>
        <item x="633"/>
        <item x="643"/>
        <item x="684"/>
        <item x="670"/>
        <item x="646"/>
        <item x="644"/>
        <item x="648"/>
        <item x="656"/>
        <item x="650"/>
        <item x="729"/>
        <item x="739"/>
        <item x="726"/>
        <item x="722"/>
        <item x="724"/>
        <item x="723"/>
        <item x="727"/>
        <item x="742"/>
        <item x="741"/>
        <item x="731"/>
        <item x="732"/>
        <item x="1083"/>
        <item x="1082"/>
        <item x="217"/>
        <item x="315"/>
        <item x="283"/>
        <item x="314"/>
        <item x="287"/>
        <item x="286"/>
        <item x="285"/>
        <item x="309"/>
        <item x="1053"/>
        <item x="986"/>
        <item x="856"/>
        <item x="899"/>
        <item x="898"/>
        <item x="865"/>
        <item x="701"/>
        <item x="702"/>
        <item x="703"/>
        <item x="707"/>
        <item x="794"/>
        <item x="127"/>
        <item x="94"/>
        <item x="329"/>
        <item x="322"/>
        <item x="335"/>
        <item x="340"/>
        <item x="333"/>
        <item x="262"/>
        <item x="257"/>
        <item x="266"/>
        <item x="264"/>
        <item x="263"/>
        <item x="267"/>
        <item x="269"/>
        <item x="268"/>
        <item x="553"/>
        <item x="558"/>
        <item x="556"/>
        <item x="557"/>
        <item x="555"/>
        <item x="560"/>
        <item x="559"/>
        <item x="1065"/>
        <item x="1070"/>
        <item x="1067"/>
        <item x="1058"/>
        <item x="1068"/>
        <item x="1063"/>
        <item x="1076"/>
        <item x="1064"/>
        <item x="1069"/>
        <item x="1057"/>
        <item x="1008"/>
        <item x="1034"/>
        <item x="1031"/>
        <item x="971"/>
        <item x="1032"/>
        <item x="1006"/>
        <item x="1040"/>
        <item x="1007"/>
        <item x="1033"/>
        <item x="970"/>
        <item x="1056"/>
        <item x="965"/>
        <item x="1024"/>
        <item x="1025"/>
        <item x="215"/>
        <item x="964"/>
        <item x="799"/>
        <item x="815"/>
        <item x="759"/>
        <item x="764"/>
        <item x="841"/>
        <item x="804"/>
        <item x="348"/>
        <item x="339"/>
        <item x="71"/>
        <item x="77"/>
        <item x="97"/>
        <item x="22"/>
        <item x="914"/>
        <item x="920"/>
        <item x="917"/>
        <item x="919"/>
        <item x="915"/>
        <item x="918"/>
        <item x="916"/>
        <item x="38"/>
        <item x="21"/>
        <item x="42"/>
        <item x="43"/>
        <item x="36"/>
        <item x="761"/>
        <item x="762"/>
        <item x="760"/>
        <item x="778"/>
        <item x="828"/>
        <item x="830"/>
        <item x="802"/>
        <item x="803"/>
        <item x="797"/>
        <item x="850"/>
        <item x="788"/>
        <item x="798"/>
        <item x="789"/>
        <item x="790"/>
        <item x="819"/>
        <item x="818"/>
        <item x="834"/>
        <item x="796"/>
        <item x="831"/>
        <item x="832"/>
        <item x="770"/>
        <item x="775"/>
        <item x="774"/>
        <item x="817"/>
        <item x="816"/>
        <item x="612"/>
        <item x="784"/>
        <item x="783"/>
        <item x="820"/>
        <item x="822"/>
        <item x="823"/>
        <item x="825"/>
        <item x="801"/>
        <item x="824"/>
        <item x="808"/>
        <item x="757"/>
        <item x="777"/>
        <item x="766"/>
        <item x="765"/>
        <item x="829"/>
        <item x="806"/>
        <item x="755"/>
        <item x="807"/>
        <item x="772"/>
        <item x="767"/>
        <item x="771"/>
        <item x="769"/>
        <item x="785"/>
        <item x="756"/>
        <item x="758"/>
        <item x="776"/>
        <item x="781"/>
        <item x="810"/>
        <item x="782"/>
        <item x="791"/>
        <item x="768"/>
        <item x="793"/>
        <item x="792"/>
        <item x="813"/>
        <item x="795"/>
        <item x="800"/>
        <item x="786"/>
        <item x="787"/>
        <item x="827"/>
        <item x="826"/>
        <item x="779"/>
        <item x="814"/>
        <item x="811"/>
        <item x="805"/>
        <item x="838"/>
        <item x="809"/>
        <item x="833"/>
        <item x="812"/>
        <item x="1128"/>
        <item x="253"/>
        <item x="845"/>
        <item x="846"/>
        <item x="843"/>
        <item x="288"/>
        <item x="328"/>
        <item x="292"/>
        <item x="303"/>
        <item x="223"/>
        <item x="1169"/>
        <item x="1110"/>
        <item x="1147"/>
        <item x="1138"/>
        <item x="1139"/>
        <item x="1160"/>
        <item x="1148"/>
        <item x="1151"/>
        <item x="1111"/>
        <item x="1104"/>
        <item x="1130"/>
        <item x="1149"/>
        <item x="1122"/>
        <item x="1123"/>
        <item x="1142"/>
        <item x="1143"/>
        <item x="1141"/>
        <item x="1126"/>
        <item x="1125"/>
        <item x="1127"/>
        <item x="1115"/>
        <item x="1135"/>
        <item x="1158"/>
        <item x="1157"/>
        <item x="1156"/>
        <item x="1134"/>
        <item x="1124"/>
        <item x="1133"/>
        <item x="1154"/>
        <item x="1155"/>
        <item x="1132"/>
        <item x="1131"/>
        <item x="1098"/>
        <item x="1100"/>
        <item x="1144"/>
        <item x="1118"/>
        <item x="1136"/>
        <item x="1145"/>
        <item x="1114"/>
        <item x="1099"/>
        <item x="1109"/>
        <item x="1159"/>
        <item x="1108"/>
        <item x="1103"/>
        <item x="1102"/>
        <item x="1146"/>
        <item x="1129"/>
        <item x="1119"/>
        <item x="1116"/>
        <item x="1097"/>
        <item x="1117"/>
        <item x="1101"/>
        <item x="273"/>
        <item x="274"/>
        <item x="86"/>
        <item x="290"/>
        <item x="289"/>
        <item x="138"/>
        <item x="298"/>
        <item x="318"/>
        <item x="296"/>
        <item x="297"/>
        <item x="320"/>
        <item x="319"/>
        <item x="265"/>
        <item x="259"/>
        <item x="260"/>
        <item x="331"/>
        <item x="334"/>
        <item x="306"/>
        <item x="232"/>
        <item x="106"/>
        <item x="104"/>
        <item x="132"/>
        <item x="134"/>
        <item x="114"/>
        <item x="101"/>
        <item x="91"/>
        <item x="74"/>
        <item x="141"/>
        <item x="87"/>
        <item x="84"/>
        <item x="107"/>
        <item x="282"/>
        <item x="281"/>
        <item x="948"/>
        <item x="102"/>
        <item x="7"/>
        <item x="27"/>
        <item x="4"/>
        <item x="197"/>
        <item x="162"/>
        <item x="198"/>
        <item x="199"/>
        <item x="161"/>
        <item x="200"/>
        <item x="165"/>
        <item x="166"/>
        <item x="172"/>
        <item x="93"/>
        <item x="130"/>
        <item x="60"/>
        <item x="45"/>
        <item x="50"/>
        <item x="37"/>
        <item x="17"/>
        <item x="6"/>
        <item x="941"/>
        <item x="599"/>
        <item x="600"/>
        <item x="578"/>
        <item x="604"/>
        <item x="569"/>
        <item x="579"/>
        <item x="568"/>
        <item x="581"/>
        <item x="583"/>
        <item x="582"/>
        <item x="598"/>
        <item x="597"/>
        <item x="596"/>
        <item x="594"/>
        <item x="595"/>
        <item x="602"/>
        <item x="580"/>
        <item x="601"/>
        <item x="603"/>
        <item x="572"/>
        <item x="570"/>
        <item x="589"/>
        <item x="565"/>
        <item x="563"/>
        <item x="588"/>
        <item x="571"/>
        <item x="585"/>
        <item x="587"/>
        <item x="577"/>
        <item x="590"/>
        <item x="592"/>
        <item x="593"/>
        <item x="205"/>
        <item x="857"/>
        <item x="887"/>
        <item x="888"/>
        <item x="880"/>
        <item x="859"/>
        <item x="864"/>
        <item x="863"/>
        <item x="862"/>
        <item x="860"/>
        <item x="875"/>
        <item x="861"/>
        <item x="877"/>
        <item x="889"/>
        <item x="881"/>
        <item x="878"/>
        <item x="879"/>
        <item x="872"/>
        <item x="873"/>
        <item x="890"/>
        <item x="892"/>
        <item x="893"/>
        <item x="891"/>
        <item x="869"/>
        <item x="895"/>
        <item x="876"/>
        <item x="871"/>
        <item x="870"/>
        <item x="868"/>
        <item x="874"/>
        <item x="867"/>
        <item x="866"/>
        <item x="682"/>
        <item x="652"/>
        <item x="238"/>
        <item x="115"/>
        <item x="842"/>
        <item x="325"/>
        <item x="1276"/>
        <item x="1282"/>
        <item x="1255"/>
        <item x="1280"/>
        <item x="1279"/>
        <item x="1283"/>
        <item x="1153"/>
        <item x="1281"/>
        <item x="1254"/>
        <item x="1152"/>
        <item x="1273"/>
        <item x="1285"/>
        <item x="1286"/>
        <item x="1295"/>
        <item x="1253"/>
        <item x="1274"/>
        <item x="1275"/>
        <item x="1278"/>
        <item x="921"/>
        <item x="922"/>
        <item x="923"/>
        <item x="847"/>
        <item x="848"/>
        <item x="33"/>
        <item x="251"/>
        <item x="258"/>
        <item x="62"/>
        <item x="61"/>
        <item x="8"/>
        <item x="9"/>
        <item x="1189"/>
        <item x="1188"/>
        <item x="1186"/>
        <item x="376"/>
        <item x="501"/>
        <item x="371"/>
        <item x="372"/>
        <item x="373"/>
        <item x="384"/>
        <item x="375"/>
        <item x="494"/>
        <item x="897"/>
        <item x="903"/>
        <item x="907"/>
        <item x="904"/>
        <item x="900"/>
        <item x="906"/>
        <item x="905"/>
        <item x="913"/>
        <item x="910"/>
        <item x="912"/>
        <item x="911"/>
        <item x="896"/>
        <item x="902"/>
        <item x="901"/>
        <item x="909"/>
        <item x="908"/>
        <item x="254"/>
        <item x="284"/>
        <item x="245"/>
        <item x="293"/>
        <item x="327"/>
        <item x="280"/>
        <item x="301"/>
        <item x="312"/>
        <item x="326"/>
        <item x="313"/>
        <item x="302"/>
        <item x="261"/>
        <item x="255"/>
        <item x="355"/>
        <item x="356"/>
        <item x="137"/>
        <item x="321"/>
        <item x="136"/>
        <item x="146"/>
        <item x="139"/>
        <item x="357"/>
        <item x="291"/>
        <item x="353"/>
        <item x="350"/>
        <item x="354"/>
        <item x="305"/>
        <item x="945"/>
        <item x="943"/>
        <item x="1055"/>
        <item x="992"/>
        <item x="1300"/>
        <item x="1095"/>
        <item x="1096"/>
        <item x="1091"/>
        <item x="1301"/>
        <item x="1303"/>
        <item x="837"/>
        <item x="1232"/>
        <item x="1236"/>
        <item x="1268"/>
        <item x="1251"/>
        <item x="1256"/>
        <item x="1258"/>
        <item x="1272"/>
        <item x="1214"/>
        <item x="1266"/>
        <item x="1252"/>
        <item x="1237"/>
        <item x="1244"/>
        <item x="1245"/>
        <item x="1246"/>
        <item x="1269"/>
        <item x="1224"/>
        <item x="1270"/>
        <item x="1225"/>
        <item x="1226"/>
        <item x="1227"/>
        <item x="1228"/>
        <item x="1271"/>
        <item x="1241"/>
        <item x="1242"/>
        <item x="1238"/>
        <item x="1243"/>
        <item x="1233"/>
        <item x="1210"/>
        <item x="1234"/>
        <item x="1235"/>
        <item x="1264"/>
        <item x="1265"/>
        <item x="1217"/>
        <item x="1257"/>
        <item x="1247"/>
        <item x="1248"/>
        <item x="1249"/>
        <item x="1211"/>
        <item x="1216"/>
        <item x="1250"/>
        <item x="1212"/>
        <item x="1262"/>
        <item x="1209"/>
        <item x="1239"/>
        <item x="1207"/>
        <item x="1263"/>
        <item x="1229"/>
        <item x="1240"/>
        <item x="1230"/>
        <item x="1267"/>
        <item x="1231"/>
        <item x="1213"/>
        <item x="1218"/>
        <item x="1223"/>
        <item x="1260"/>
        <item x="1222"/>
        <item x="1261"/>
        <item x="1259"/>
        <item x="1137"/>
        <item x="1219"/>
        <item x="1220"/>
        <item x="1206"/>
        <item x="1197"/>
        <item x="1198"/>
        <item x="1208"/>
        <item x="1200"/>
        <item x="1196"/>
        <item x="1201"/>
        <item x="1202"/>
        <item x="1215"/>
        <item x="1199"/>
        <item x="1221"/>
        <item x="111"/>
        <item x="131"/>
        <item x="90"/>
        <item x="129"/>
        <item x="70"/>
        <item x="81"/>
        <item x="82"/>
        <item x="69"/>
        <item x="89"/>
        <item x="85"/>
        <item x="112"/>
        <item x="210"/>
        <item x="209"/>
        <item x="211"/>
        <item x="206"/>
        <item x="208"/>
        <item x="207"/>
        <item x="212"/>
        <item x="160"/>
        <item x="184"/>
        <item x="185"/>
        <item x="170"/>
        <item x="171"/>
        <item x="175"/>
        <item x="176"/>
        <item x="190"/>
        <item x="191"/>
        <item x="186"/>
        <item x="189"/>
        <item x="192"/>
        <item x="187"/>
        <item x="193"/>
        <item x="188"/>
        <item x="194"/>
        <item x="196"/>
        <item x="169"/>
        <item x="167"/>
        <item x="168"/>
        <item x="178"/>
        <item x="163"/>
        <item x="164"/>
        <item x="179"/>
        <item x="180"/>
        <item x="195"/>
        <item x="173"/>
        <item x="177"/>
        <item x="174"/>
        <item x="201"/>
        <item x="202"/>
        <item x="203"/>
        <item x="204"/>
        <item x="1299"/>
        <item x="1297"/>
        <item x="1298"/>
        <item x="1296"/>
        <item x="181"/>
        <item x="182"/>
        <item x="183"/>
        <item x="1002"/>
        <item x="359"/>
        <item x="308"/>
        <item x="311"/>
        <item x="310"/>
        <item x="1052"/>
        <item x="985"/>
        <item x="128"/>
        <item x="68"/>
        <item x="1075"/>
        <item x="1074"/>
        <item x="1061"/>
        <item x="1073"/>
        <item x="1072"/>
        <item x="1071"/>
        <item x="1062"/>
        <item x="1039"/>
        <item x="1038"/>
        <item x="1037"/>
        <item x="1036"/>
        <item x="1035"/>
        <item x="1060"/>
        <item x="72"/>
        <item x="73"/>
        <item x="133"/>
        <item x="99"/>
        <item x="105"/>
        <item x="135"/>
        <item x="100"/>
        <item x="92"/>
        <item x="75"/>
        <item x="142"/>
        <item x="88"/>
        <item x="83"/>
        <item x="108"/>
        <item x="307"/>
        <item x="103"/>
        <item x="270"/>
        <item x="344"/>
        <item x="279"/>
        <item x="299"/>
        <item x="342"/>
        <item x="300"/>
        <item x="256"/>
        <item x="143"/>
        <item x="140"/>
        <item x="144"/>
        <item x="145"/>
        <item x="343"/>
        <item x="304"/>
        <item x="1054"/>
        <item x="1302"/>
        <item x="109"/>
        <item x="246"/>
        <item x="930"/>
        <item x="935"/>
        <item x="936"/>
        <item x="242"/>
        <item x="1026"/>
        <item x="1027"/>
        <item x="929"/>
        <item x="937"/>
        <item x="938"/>
        <item x="241"/>
        <item x="576"/>
        <item x="1078"/>
        <item x="1080"/>
        <item x="1081"/>
        <item x="1077"/>
        <item x="973"/>
        <item x="1050"/>
        <item x="1046"/>
        <item x="1047"/>
        <item x="1049"/>
        <item x="1041"/>
        <item x="575"/>
        <item x="835"/>
        <item x="605"/>
        <item x="840"/>
        <item x="990"/>
        <item x="1001"/>
        <item x="1004"/>
        <item x="989"/>
        <item x="979"/>
        <item x="978"/>
        <item x="977"/>
        <item x="981"/>
        <item x="980"/>
        <item x="1003"/>
        <item x="851"/>
        <item x="852"/>
        <item x="939"/>
        <item x="1112"/>
        <item x="924"/>
        <item x="1092"/>
        <item x="317"/>
        <item x="316"/>
        <item x="78"/>
        <item x="1048"/>
        <item x="66"/>
        <item x="65"/>
        <item x="222"/>
        <item x="1094"/>
        <item x="121"/>
        <item x="125"/>
        <item x="110"/>
        <item x="126"/>
        <item x="1185"/>
        <item x="1194"/>
        <item x="1193"/>
        <item x="1177"/>
        <item x="1191"/>
        <item x="1176"/>
        <item x="1179"/>
        <item x="1178"/>
        <item x="1195"/>
        <item x="1184"/>
        <item x="1180"/>
        <item x="1175"/>
        <item x="1172"/>
        <item x="1182"/>
        <item x="1170"/>
        <item x="1171"/>
        <item x="1173"/>
        <item x="1183"/>
        <item x="1181"/>
        <item x="1174"/>
        <item x="1187"/>
        <item x="96"/>
        <item x="1121"/>
        <item x="250"/>
        <item x="927"/>
        <item x="931"/>
        <item x="932"/>
        <item x="240"/>
        <item x="1011"/>
        <item x="1028"/>
        <item x="1009"/>
        <item x="1013"/>
        <item x="1030"/>
        <item x="1012"/>
        <item x="1010"/>
        <item x="1014"/>
        <item x="1066"/>
        <item x="1017"/>
        <item x="1015"/>
        <item x="1019"/>
        <item x="1029"/>
        <item x="1018"/>
        <item x="1016"/>
        <item x="928"/>
        <item x="933"/>
        <item x="934"/>
        <item x="239"/>
        <item x="243"/>
        <item x="573"/>
        <item x="567"/>
        <item x="996"/>
        <item x="969"/>
        <item x="994"/>
        <item x="1042"/>
        <item x="1079"/>
        <item x="1022"/>
        <item x="1043"/>
        <item x="967"/>
        <item x="1059"/>
        <item x="995"/>
        <item x="1005"/>
        <item x="1044"/>
        <item x="972"/>
        <item x="968"/>
        <item x="993"/>
        <item x="961"/>
        <item x="1045"/>
        <item x="1021"/>
        <item x="966"/>
        <item x="963"/>
        <item x="974"/>
        <item x="984"/>
        <item x="962"/>
        <item x="1023"/>
        <item x="855"/>
        <item x="1120"/>
        <item x="566"/>
        <item x="574"/>
        <item x="584"/>
        <item x="591"/>
        <item x="564"/>
        <item x="231"/>
        <item x="229"/>
        <item x="836"/>
        <item x="606"/>
        <item x="586"/>
        <item x="272"/>
        <item x="252"/>
        <item x="1167"/>
        <item x="1165"/>
        <item x="1168"/>
        <item x="1163"/>
        <item x="839"/>
        <item x="987"/>
        <item x="1020"/>
        <item x="988"/>
        <item x="998"/>
        <item x="991"/>
        <item x="1000"/>
        <item x="1051"/>
        <item x="975"/>
        <item x="982"/>
        <item x="997"/>
        <item x="983"/>
        <item x="976"/>
        <item x="999"/>
        <item x="1166"/>
        <item x="1164"/>
        <item x="1162"/>
        <item x="853"/>
        <item x="894"/>
        <item x="854"/>
        <item x="940"/>
        <item x="25"/>
        <item x="23"/>
        <item x="18"/>
        <item x="63"/>
        <item x="12"/>
        <item x="20"/>
        <item x="53"/>
        <item x="15"/>
        <item x="952"/>
        <item x="958"/>
        <item x="954"/>
        <item x="960"/>
        <item x="67"/>
        <item x="213"/>
        <item x="323"/>
        <item x="330"/>
        <item x="336"/>
        <item x="341"/>
        <item x="11"/>
        <item x="153"/>
        <item x="152"/>
        <item x="151"/>
        <item x="51"/>
        <item x="745"/>
        <item x="749"/>
        <item x="747"/>
        <item x="748"/>
        <item x="750"/>
        <item x="746"/>
        <item x="753"/>
        <item x="752"/>
        <item x="751"/>
        <item x="754"/>
        <item x="609"/>
        <item x="614"/>
        <item x="613"/>
        <item x="616"/>
        <item x="607"/>
        <item x="610"/>
        <item x="611"/>
        <item x="615"/>
        <item x="619"/>
        <item x="608"/>
        <item x="622"/>
        <item x="621"/>
        <item x="617"/>
        <item x="623"/>
        <item x="620"/>
        <item x="618"/>
        <item x="1288"/>
        <item x="1294"/>
        <item x="1290"/>
        <item x="1291"/>
        <item x="1292"/>
        <item x="1293"/>
        <item x="1287"/>
        <item x="1284"/>
        <item x="1289"/>
        <item x="295"/>
        <item x="744"/>
        <item x="685"/>
        <item x="821"/>
        <item x="154"/>
        <item x="159"/>
        <item x="157"/>
        <item x="155"/>
        <item x="158"/>
        <item x="156"/>
        <item x="244"/>
        <item x="247"/>
        <item x="944"/>
        <item x="5"/>
        <item x="147"/>
        <item x="844"/>
        <item x="849"/>
        <item x="1161"/>
        <item x="1150"/>
        <item x="1140"/>
        <item x="228"/>
        <item x="743"/>
        <item x="150"/>
        <item x="149"/>
        <item x="381"/>
        <item x="379"/>
        <item x="382"/>
        <item x="378"/>
        <item x="383"/>
        <item x="380"/>
        <item x="377"/>
        <item x="363"/>
        <item x="362"/>
        <item x="361"/>
        <item x="360"/>
        <item x="364"/>
        <item x="365"/>
        <item x="366"/>
        <item x="367"/>
        <item x="368"/>
        <item x="369"/>
        <item x="370"/>
        <item x="509"/>
        <item x="510"/>
        <item x="374"/>
        <item x="385"/>
        <item x="780"/>
        <item x="29"/>
        <item x="30"/>
        <item x="46"/>
        <item x="47"/>
        <item x="13"/>
        <item x="52"/>
        <item x="64"/>
        <item x="271"/>
        <item x="54"/>
        <item x="55"/>
        <item x="442"/>
        <item x="542"/>
        <item x="551"/>
        <item x="543"/>
        <item x="548"/>
        <item x="550"/>
        <item x="541"/>
        <item x="547"/>
        <item x="545"/>
        <item x="544"/>
        <item x="546"/>
        <item x="549"/>
        <item x="390"/>
        <item x="420"/>
        <item x="389"/>
        <item x="419"/>
        <item x="391"/>
        <item x="392"/>
        <item x="424"/>
        <item x="422"/>
        <item x="423"/>
        <item x="418"/>
        <item x="421"/>
        <item x="493"/>
        <item x="490"/>
        <item x="447"/>
        <item x="484"/>
        <item x="487"/>
        <item x="486"/>
        <item x="482"/>
        <item x="488"/>
        <item x="507"/>
        <item x="492"/>
        <item x="485"/>
        <item x="508"/>
        <item x="496"/>
        <item x="511"/>
        <item x="483"/>
        <item x="491"/>
        <item x="444"/>
        <item x="446"/>
        <item x="500"/>
        <item x="443"/>
        <item x="445"/>
        <item x="506"/>
        <item x="505"/>
        <item x="504"/>
        <item x="503"/>
        <item x="502"/>
        <item x="495"/>
        <item x="435"/>
        <item x="489"/>
        <item x="524"/>
        <item x="526"/>
        <item x="519"/>
        <item x="412"/>
        <item x="414"/>
        <item x="415"/>
        <item x="411"/>
        <item x="416"/>
        <item x="413"/>
        <item x="417"/>
        <item x="401"/>
        <item x="398"/>
        <item x="400"/>
        <item x="404"/>
        <item x="403"/>
        <item x="399"/>
        <item x="405"/>
        <item x="402"/>
        <item x="410"/>
        <item x="512"/>
        <item x="518"/>
        <item x="394"/>
        <item x="407"/>
        <item x="395"/>
        <item x="406"/>
        <item x="397"/>
        <item x="393"/>
        <item x="516"/>
        <item x="515"/>
        <item x="450"/>
        <item x="467"/>
        <item x="456"/>
        <item x="453"/>
        <item x="462"/>
        <item x="455"/>
        <item x="461"/>
        <item x="466"/>
        <item x="458"/>
        <item x="459"/>
        <item x="465"/>
        <item x="464"/>
        <item x="451"/>
        <item x="449"/>
        <item x="454"/>
        <item x="448"/>
        <item x="452"/>
        <item x="460"/>
        <item x="457"/>
        <item x="463"/>
        <item x="535"/>
        <item x="531"/>
        <item x="532"/>
        <item x="527"/>
        <item x="534"/>
        <item x="539"/>
        <item x="530"/>
        <item x="537"/>
        <item x="538"/>
        <item x="528"/>
        <item x="540"/>
        <item x="529"/>
        <item x="533"/>
        <item x="536"/>
        <item x="525"/>
        <item x="517"/>
        <item x="521"/>
        <item x="520"/>
        <item x="522"/>
        <item x="408"/>
        <item x="409"/>
        <item x="523"/>
        <item x="513"/>
        <item x="514"/>
        <item x="396"/>
        <item x="387"/>
        <item x="388"/>
        <item x="471"/>
        <item x="481"/>
        <item x="476"/>
        <item x="477"/>
        <item x="478"/>
        <item x="470"/>
        <item x="480"/>
        <item x="479"/>
        <item x="474"/>
        <item x="469"/>
        <item x="473"/>
        <item x="468"/>
        <item x="475"/>
        <item x="472"/>
        <item x="426"/>
        <item x="425"/>
        <item x="386"/>
        <item x="498"/>
        <item x="497"/>
        <item x="499"/>
        <item x="431"/>
        <item x="433"/>
        <item x="434"/>
        <item x="432"/>
        <item x="554"/>
        <item x="437"/>
        <item x="439"/>
        <item x="440"/>
        <item x="438"/>
        <item x="428"/>
        <item x="427"/>
        <item x="429"/>
        <item x="430"/>
        <item x="441"/>
        <item x="337"/>
        <item x="338"/>
        <item x="346"/>
        <item x="324"/>
        <item x="275"/>
        <item x="276"/>
        <item x="277"/>
        <item x="278"/>
        <item x="214"/>
        <item x="148"/>
        <item x="436"/>
        <item x="237"/>
        <item x="236"/>
        <item x="1113"/>
        <item x="234"/>
        <item x="233"/>
        <item x="1277"/>
        <item x="41"/>
        <item x="40"/>
        <item x="1192"/>
        <item x="1190"/>
        <item x="35"/>
        <item x="39"/>
        <item x="116"/>
        <item x="95"/>
        <item x="561"/>
        <item x="562"/>
        <item x="80"/>
        <item x="552"/>
        <item x="926"/>
        <item x="925"/>
        <item x="49"/>
        <item x="58"/>
        <item x="14"/>
        <item x="3"/>
        <item x="358"/>
        <item x="351"/>
        <item x="248"/>
        <item x="249"/>
        <item x="1093"/>
        <item x="882"/>
        <item x="883"/>
        <item x="886"/>
        <item x="884"/>
        <item x="885"/>
        <item t="default"/>
      </items>
    </pivotField>
    <pivotField showAll="0"/>
    <pivotField numFmtId="166" showAll="0"/>
    <pivotField showAll="0"/>
    <pivotField numFmtId="164" showAll="0"/>
    <pivotField numFmtId="164" showAll="0"/>
  </pivotFields>
  <rowFields count="1">
    <field x="5"/>
  </rowFields>
  <rowItems count="1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A286"/>
  <sheetViews>
    <sheetView topLeftCell="A3" workbookViewId="0">
      <selection activeCell="D12" sqref="D12"/>
    </sheetView>
  </sheetViews>
  <sheetFormatPr defaultColWidth="15" defaultRowHeight="14.5" x14ac:dyDescent="0.35"/>
  <cols>
    <col min="1" max="1" width="9" style="89" bestFit="1" customWidth="1"/>
    <col min="2" max="2" width="25.54296875" style="90" customWidth="1"/>
    <col min="3" max="3" width="14.08984375" style="90" hidden="1" customWidth="1"/>
    <col min="4" max="4" width="12.54296875" style="90" customWidth="1"/>
    <col min="5" max="5" width="7.6328125" style="92" hidden="1" customWidth="1"/>
    <col min="6" max="8" width="15" style="92"/>
    <col min="9" max="9" width="15.90625" style="92" bestFit="1" customWidth="1"/>
    <col min="10" max="10" width="15" style="92"/>
    <col min="11" max="11" width="16.6328125" style="92" customWidth="1"/>
    <col min="12" max="16384" width="15" style="92"/>
  </cols>
  <sheetData>
    <row r="1" spans="1:209" x14ac:dyDescent="0.35">
      <c r="C1" s="91"/>
    </row>
    <row r="2" spans="1:209" x14ac:dyDescent="0.35">
      <c r="C2" s="93">
        <v>92.5</v>
      </c>
      <c r="D2" s="94" t="s">
        <v>713</v>
      </c>
    </row>
    <row r="3" spans="1:209" x14ac:dyDescent="0.35">
      <c r="A3" s="95"/>
      <c r="B3" s="251" t="s">
        <v>347</v>
      </c>
      <c r="C3" s="252"/>
      <c r="D3" s="253"/>
      <c r="E3" s="96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  <c r="EW3" s="97"/>
      <c r="EX3" s="97"/>
      <c r="EY3" s="97"/>
      <c r="EZ3" s="97"/>
      <c r="FA3" s="97"/>
      <c r="FB3" s="97"/>
      <c r="FC3" s="97"/>
      <c r="FD3" s="97"/>
      <c r="FE3" s="97"/>
      <c r="FF3" s="97"/>
      <c r="FG3" s="97"/>
      <c r="FH3" s="97"/>
      <c r="FI3" s="97"/>
      <c r="FJ3" s="97"/>
      <c r="FK3" s="97"/>
      <c r="FL3" s="97"/>
      <c r="FM3" s="97"/>
      <c r="FN3" s="97"/>
      <c r="FO3" s="97"/>
      <c r="FP3" s="97"/>
      <c r="FQ3" s="97"/>
      <c r="FR3" s="97"/>
      <c r="FS3" s="97"/>
      <c r="FT3" s="97"/>
      <c r="FU3" s="97"/>
      <c r="FV3" s="97"/>
      <c r="FW3" s="97"/>
      <c r="FX3" s="97"/>
      <c r="FY3" s="97"/>
      <c r="FZ3" s="97"/>
      <c r="GA3" s="97"/>
      <c r="GB3" s="97"/>
      <c r="GC3" s="97"/>
      <c r="GD3" s="97"/>
      <c r="GE3" s="97"/>
      <c r="GF3" s="97"/>
      <c r="GG3" s="97"/>
      <c r="GH3" s="97"/>
      <c r="GI3" s="97"/>
      <c r="GJ3" s="97"/>
      <c r="GK3" s="97"/>
      <c r="GL3" s="97"/>
      <c r="GM3" s="97"/>
      <c r="GN3" s="97"/>
      <c r="GO3" s="97"/>
      <c r="GP3" s="97"/>
      <c r="GQ3" s="97"/>
      <c r="GR3" s="97"/>
      <c r="GS3" s="97"/>
      <c r="GT3" s="97"/>
      <c r="GU3" s="97"/>
      <c r="GV3" s="97"/>
      <c r="GW3" s="97"/>
      <c r="GX3" s="97"/>
      <c r="GY3" s="97"/>
      <c r="GZ3" s="97"/>
      <c r="HA3" s="97"/>
    </row>
    <row r="4" spans="1:209" x14ac:dyDescent="0.35">
      <c r="A4" s="95"/>
      <c r="B4" s="98"/>
      <c r="C4" s="99" t="s">
        <v>266</v>
      </c>
      <c r="D4" s="100" t="s">
        <v>348</v>
      </c>
      <c r="E4" s="96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  <c r="EW4" s="97"/>
      <c r="EX4" s="97"/>
      <c r="EY4" s="97"/>
      <c r="EZ4" s="97"/>
      <c r="FA4" s="97"/>
      <c r="FB4" s="97"/>
      <c r="FC4" s="97"/>
      <c r="FD4" s="97"/>
      <c r="FE4" s="97"/>
      <c r="FF4" s="97"/>
      <c r="FG4" s="97"/>
      <c r="FH4" s="97"/>
      <c r="FI4" s="97"/>
      <c r="FJ4" s="97"/>
      <c r="FK4" s="97"/>
      <c r="FL4" s="97"/>
      <c r="FM4" s="97"/>
      <c r="FN4" s="97"/>
      <c r="FO4" s="97"/>
      <c r="FP4" s="97"/>
      <c r="FQ4" s="97"/>
      <c r="FR4" s="97"/>
      <c r="FS4" s="97"/>
      <c r="FT4" s="97"/>
      <c r="FU4" s="97"/>
      <c r="FV4" s="97"/>
      <c r="FW4" s="97"/>
      <c r="FX4" s="97"/>
      <c r="FY4" s="97"/>
      <c r="FZ4" s="97"/>
      <c r="GA4" s="97"/>
      <c r="GB4" s="97"/>
      <c r="GC4" s="97"/>
      <c r="GD4" s="97"/>
      <c r="GE4" s="97"/>
      <c r="GF4" s="97"/>
      <c r="GG4" s="97"/>
      <c r="GH4" s="97"/>
      <c r="GI4" s="97"/>
      <c r="GJ4" s="97"/>
      <c r="GK4" s="97"/>
      <c r="GL4" s="97"/>
      <c r="GM4" s="97"/>
      <c r="GN4" s="97"/>
      <c r="GO4" s="97"/>
      <c r="GP4" s="97"/>
      <c r="GQ4" s="97"/>
      <c r="GR4" s="97"/>
      <c r="GS4" s="97"/>
      <c r="GT4" s="97"/>
      <c r="GU4" s="97"/>
      <c r="GV4" s="97"/>
      <c r="GW4" s="97"/>
      <c r="GX4" s="97"/>
      <c r="GY4" s="97"/>
      <c r="GZ4" s="97"/>
      <c r="HA4" s="97"/>
    </row>
    <row r="5" spans="1:209" x14ac:dyDescent="0.35">
      <c r="B5" s="98" t="s">
        <v>349</v>
      </c>
      <c r="C5" s="101"/>
      <c r="D5" s="102"/>
      <c r="E5" s="96"/>
    </row>
    <row r="6" spans="1:209" x14ac:dyDescent="0.35">
      <c r="A6" s="89">
        <v>10350900</v>
      </c>
      <c r="B6" s="103" t="s">
        <v>350</v>
      </c>
      <c r="C6" s="104">
        <f>SUMIFS('YTD TB'!C:C,'YTD TB'!A:A,'YTD Consumption'!A6)</f>
        <v>333092715.68000001</v>
      </c>
      <c r="D6" s="105">
        <f>SUMIFS('YTD TB'!G:G,'YTD TB'!A:A,'YTD Consumption'!A6)</f>
        <v>3967751.38</v>
      </c>
      <c r="E6" s="96">
        <f>C6/D6</f>
        <v>83.949996806503535</v>
      </c>
    </row>
    <row r="7" spans="1:209" ht="20.149999999999999" customHeight="1" x14ac:dyDescent="0.35">
      <c r="A7" s="95">
        <v>10350901</v>
      </c>
      <c r="B7" s="103" t="s">
        <v>351</v>
      </c>
      <c r="C7" s="104">
        <f>SUMIFS('YTD TB'!C:C,'YTD TB'!A:A,'YTD Consumption'!A7)</f>
        <v>124975623.8</v>
      </c>
      <c r="D7" s="105">
        <f>SUMIFS('YTD TB'!G:G,'YTD TB'!A:A,'YTD Consumption'!A7)</f>
        <v>1488691.57</v>
      </c>
      <c r="E7" s="96">
        <f>C7/D7</f>
        <v>83.949977496010135</v>
      </c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97"/>
      <c r="CC7" s="97"/>
      <c r="CD7" s="97"/>
      <c r="CE7" s="97"/>
      <c r="CF7" s="97"/>
      <c r="CG7" s="97"/>
      <c r="CH7" s="97"/>
      <c r="CI7" s="97"/>
      <c r="CJ7" s="97"/>
      <c r="CK7" s="97"/>
      <c r="CL7" s="97"/>
      <c r="CM7" s="97"/>
      <c r="CN7" s="97"/>
      <c r="CO7" s="97"/>
      <c r="CP7" s="97"/>
      <c r="CQ7" s="97"/>
      <c r="CR7" s="97"/>
      <c r="CS7" s="97"/>
      <c r="CT7" s="97"/>
      <c r="CU7" s="97"/>
      <c r="CV7" s="97"/>
      <c r="CW7" s="97"/>
      <c r="CX7" s="97"/>
      <c r="CY7" s="97"/>
      <c r="CZ7" s="97"/>
      <c r="DA7" s="97"/>
      <c r="DB7" s="97"/>
      <c r="DC7" s="97"/>
      <c r="DD7" s="97"/>
      <c r="DE7" s="97"/>
      <c r="DF7" s="97"/>
      <c r="DG7" s="97"/>
      <c r="DH7" s="97"/>
      <c r="DI7" s="97"/>
      <c r="DJ7" s="97"/>
      <c r="DK7" s="97"/>
      <c r="DL7" s="97"/>
      <c r="DM7" s="97"/>
      <c r="DN7" s="97"/>
      <c r="DO7" s="97"/>
      <c r="DP7" s="97"/>
      <c r="DQ7" s="97"/>
      <c r="DR7" s="97"/>
      <c r="DS7" s="97"/>
      <c r="DT7" s="97"/>
      <c r="DU7" s="97"/>
      <c r="DV7" s="97"/>
      <c r="DW7" s="97"/>
      <c r="DX7" s="97"/>
      <c r="DY7" s="97"/>
      <c r="DZ7" s="97"/>
      <c r="EA7" s="97"/>
      <c r="EB7" s="97"/>
      <c r="EC7" s="97"/>
      <c r="ED7" s="97"/>
      <c r="EE7" s="97"/>
      <c r="EF7" s="97"/>
      <c r="EG7" s="97"/>
      <c r="EH7" s="97"/>
      <c r="EI7" s="97"/>
      <c r="EJ7" s="97"/>
      <c r="EK7" s="97"/>
      <c r="EL7" s="97"/>
      <c r="EM7" s="97"/>
      <c r="EN7" s="97"/>
      <c r="EO7" s="97"/>
      <c r="EP7" s="97"/>
      <c r="EQ7" s="97"/>
      <c r="ER7" s="97"/>
      <c r="ES7" s="97"/>
      <c r="ET7" s="97"/>
      <c r="EU7" s="97"/>
      <c r="EV7" s="97"/>
      <c r="EW7" s="97"/>
      <c r="EX7" s="97"/>
      <c r="EY7" s="97"/>
      <c r="EZ7" s="97"/>
      <c r="FA7" s="97"/>
      <c r="FB7" s="97"/>
      <c r="FC7" s="97"/>
      <c r="FD7" s="97"/>
      <c r="FE7" s="97"/>
      <c r="FF7" s="97"/>
      <c r="FG7" s="97"/>
      <c r="FH7" s="97"/>
      <c r="FI7" s="97"/>
      <c r="FJ7" s="97"/>
      <c r="FK7" s="97"/>
      <c r="FL7" s="97"/>
      <c r="FM7" s="97"/>
      <c r="FN7" s="97"/>
      <c r="FO7" s="97"/>
      <c r="FP7" s="97"/>
      <c r="FQ7" s="97"/>
      <c r="FR7" s="97"/>
      <c r="FS7" s="97"/>
      <c r="FT7" s="97"/>
      <c r="FU7" s="97"/>
      <c r="FV7" s="97"/>
      <c r="FW7" s="97"/>
      <c r="FX7" s="97"/>
      <c r="FY7" s="97"/>
      <c r="FZ7" s="97"/>
      <c r="GA7" s="97"/>
      <c r="GB7" s="97"/>
      <c r="GC7" s="97"/>
      <c r="GD7" s="97"/>
      <c r="GE7" s="97"/>
      <c r="GF7" s="97"/>
      <c r="GG7" s="97"/>
      <c r="GH7" s="97"/>
      <c r="GI7" s="97"/>
      <c r="GJ7" s="97"/>
      <c r="GK7" s="97"/>
      <c r="GL7" s="97"/>
      <c r="GM7" s="97"/>
      <c r="GN7" s="97"/>
      <c r="GO7" s="97"/>
      <c r="GP7" s="97"/>
      <c r="GQ7" s="97"/>
      <c r="GR7" s="97"/>
      <c r="GS7" s="97"/>
      <c r="GT7" s="97"/>
      <c r="GU7" s="97"/>
      <c r="GV7" s="97"/>
      <c r="GW7" s="97"/>
      <c r="GX7" s="97"/>
      <c r="GY7" s="97"/>
      <c r="GZ7" s="97"/>
      <c r="HA7" s="97"/>
    </row>
    <row r="8" spans="1:209" ht="20.149999999999999" customHeight="1" x14ac:dyDescent="0.35">
      <c r="A8" s="95"/>
      <c r="B8" s="103"/>
      <c r="C8" s="106">
        <f>SUM(C6:C7)</f>
        <v>458068339.48000002</v>
      </c>
      <c r="D8" s="107">
        <f>SUM(D6:D7)</f>
        <v>5456442.9500000002</v>
      </c>
      <c r="E8" s="96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97"/>
      <c r="CC8" s="97"/>
      <c r="CD8" s="97"/>
      <c r="CE8" s="97"/>
      <c r="CF8" s="97"/>
      <c r="CG8" s="97"/>
      <c r="CH8" s="97"/>
      <c r="CI8" s="97"/>
      <c r="CJ8" s="97"/>
      <c r="CK8" s="97"/>
      <c r="CL8" s="97"/>
      <c r="CM8" s="97"/>
      <c r="CN8" s="97"/>
      <c r="CO8" s="97"/>
      <c r="CP8" s="97"/>
      <c r="CQ8" s="97"/>
      <c r="CR8" s="97"/>
      <c r="CS8" s="97"/>
      <c r="CT8" s="97"/>
      <c r="CU8" s="97"/>
      <c r="CV8" s="97"/>
      <c r="CW8" s="97"/>
      <c r="CX8" s="97"/>
      <c r="CY8" s="97"/>
      <c r="CZ8" s="97"/>
      <c r="DA8" s="97"/>
      <c r="DB8" s="97"/>
      <c r="DC8" s="97"/>
      <c r="DD8" s="97"/>
      <c r="DE8" s="97"/>
      <c r="DF8" s="97"/>
      <c r="DG8" s="97"/>
      <c r="DH8" s="97"/>
      <c r="DI8" s="97"/>
      <c r="DJ8" s="97"/>
      <c r="DK8" s="97"/>
      <c r="DL8" s="97"/>
      <c r="DM8" s="97"/>
      <c r="DN8" s="97"/>
      <c r="DO8" s="97"/>
      <c r="DP8" s="97"/>
      <c r="DQ8" s="97"/>
      <c r="DR8" s="97"/>
      <c r="DS8" s="97"/>
      <c r="DT8" s="97"/>
      <c r="DU8" s="97"/>
      <c r="DV8" s="97"/>
      <c r="DW8" s="97"/>
      <c r="DX8" s="97"/>
      <c r="DY8" s="97"/>
      <c r="DZ8" s="97"/>
      <c r="EA8" s="97"/>
      <c r="EB8" s="97"/>
      <c r="EC8" s="97"/>
      <c r="ED8" s="97"/>
      <c r="EE8" s="97"/>
      <c r="EF8" s="97"/>
      <c r="EG8" s="97"/>
      <c r="EH8" s="97"/>
      <c r="EI8" s="97"/>
      <c r="EJ8" s="97"/>
      <c r="EK8" s="97"/>
      <c r="EL8" s="97"/>
      <c r="EM8" s="97"/>
      <c r="EN8" s="97"/>
      <c r="EO8" s="97"/>
      <c r="EP8" s="97"/>
      <c r="EQ8" s="97"/>
      <c r="ER8" s="97"/>
      <c r="ES8" s="97"/>
      <c r="ET8" s="97"/>
      <c r="EU8" s="97"/>
      <c r="EV8" s="97"/>
      <c r="EW8" s="97"/>
      <c r="EX8" s="97"/>
      <c r="EY8" s="97"/>
      <c r="EZ8" s="97"/>
      <c r="FA8" s="97"/>
      <c r="FB8" s="97"/>
      <c r="FC8" s="97"/>
      <c r="FD8" s="97"/>
      <c r="FE8" s="97"/>
      <c r="FF8" s="97"/>
      <c r="FG8" s="97"/>
      <c r="FH8" s="97"/>
      <c r="FI8" s="97"/>
      <c r="FJ8" s="97"/>
      <c r="FK8" s="97"/>
      <c r="FL8" s="97"/>
      <c r="FM8" s="97"/>
      <c r="FN8" s="97"/>
      <c r="FO8" s="97"/>
      <c r="FP8" s="97"/>
      <c r="FQ8" s="97"/>
      <c r="FR8" s="97"/>
      <c r="FS8" s="97"/>
      <c r="FT8" s="97"/>
      <c r="FU8" s="97"/>
      <c r="FV8" s="97"/>
      <c r="FW8" s="97"/>
      <c r="FX8" s="97"/>
      <c r="FY8" s="97"/>
      <c r="FZ8" s="97"/>
      <c r="GA8" s="97"/>
      <c r="GB8" s="97"/>
      <c r="GC8" s="97"/>
      <c r="GD8" s="97"/>
      <c r="GE8" s="97"/>
      <c r="GF8" s="97"/>
      <c r="GG8" s="97"/>
      <c r="GH8" s="97"/>
      <c r="GI8" s="97"/>
      <c r="GJ8" s="97"/>
      <c r="GK8" s="97"/>
      <c r="GL8" s="97"/>
      <c r="GM8" s="97"/>
      <c r="GN8" s="97"/>
      <c r="GO8" s="97"/>
      <c r="GP8" s="97"/>
      <c r="GQ8" s="97"/>
      <c r="GR8" s="97"/>
      <c r="GS8" s="97"/>
      <c r="GT8" s="97"/>
      <c r="GU8" s="97"/>
      <c r="GV8" s="97"/>
      <c r="GW8" s="97"/>
      <c r="GX8" s="97"/>
      <c r="GY8" s="97"/>
      <c r="GZ8" s="97"/>
      <c r="HA8" s="97"/>
    </row>
    <row r="9" spans="1:209" ht="20.149999999999999" customHeight="1" x14ac:dyDescent="0.35">
      <c r="A9" s="95">
        <v>10350905</v>
      </c>
      <c r="B9" s="98" t="s">
        <v>352</v>
      </c>
      <c r="C9" s="108"/>
      <c r="D9" s="109"/>
      <c r="E9" s="96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97"/>
      <c r="CC9" s="97"/>
      <c r="CD9" s="97"/>
      <c r="CE9" s="97"/>
      <c r="CF9" s="97"/>
      <c r="CG9" s="97"/>
      <c r="CH9" s="97"/>
      <c r="CI9" s="97"/>
      <c r="CJ9" s="97"/>
      <c r="CK9" s="97"/>
      <c r="CL9" s="97"/>
      <c r="CM9" s="97"/>
      <c r="CN9" s="97"/>
      <c r="CO9" s="97"/>
      <c r="CP9" s="97"/>
      <c r="CQ9" s="97"/>
      <c r="CR9" s="97"/>
      <c r="CS9" s="97"/>
      <c r="CT9" s="97"/>
      <c r="CU9" s="97"/>
      <c r="CV9" s="97"/>
      <c r="CW9" s="97"/>
      <c r="CX9" s="97"/>
      <c r="CY9" s="97"/>
      <c r="CZ9" s="97"/>
      <c r="DA9" s="97"/>
      <c r="DB9" s="97"/>
      <c r="DC9" s="97"/>
      <c r="DD9" s="97"/>
      <c r="DE9" s="97"/>
      <c r="DF9" s="97"/>
      <c r="DG9" s="97"/>
      <c r="DH9" s="97"/>
      <c r="DI9" s="97"/>
      <c r="DJ9" s="97"/>
      <c r="DK9" s="97"/>
      <c r="DL9" s="97"/>
      <c r="DM9" s="97"/>
      <c r="DN9" s="97"/>
      <c r="DO9" s="97"/>
      <c r="DP9" s="97"/>
      <c r="DQ9" s="97"/>
      <c r="DR9" s="97"/>
      <c r="DS9" s="97"/>
      <c r="DT9" s="97"/>
      <c r="DU9" s="97"/>
      <c r="DV9" s="97"/>
      <c r="DW9" s="97"/>
      <c r="DX9" s="97"/>
      <c r="DY9" s="97"/>
      <c r="DZ9" s="97"/>
      <c r="EA9" s="97"/>
      <c r="EB9" s="97"/>
      <c r="EC9" s="97"/>
      <c r="ED9" s="97"/>
      <c r="EE9" s="97"/>
      <c r="EF9" s="97"/>
      <c r="EG9" s="97"/>
      <c r="EH9" s="97"/>
      <c r="EI9" s="97"/>
      <c r="EJ9" s="97"/>
      <c r="EK9" s="97"/>
      <c r="EL9" s="97"/>
      <c r="EM9" s="97"/>
      <c r="EN9" s="97"/>
      <c r="EO9" s="97"/>
      <c r="EP9" s="97"/>
      <c r="EQ9" s="97"/>
      <c r="ER9" s="97"/>
      <c r="ES9" s="97"/>
      <c r="ET9" s="97"/>
      <c r="EU9" s="97"/>
      <c r="EV9" s="97"/>
      <c r="EW9" s="97"/>
      <c r="EX9" s="97"/>
      <c r="EY9" s="97"/>
      <c r="EZ9" s="97"/>
      <c r="FA9" s="97"/>
      <c r="FB9" s="97"/>
      <c r="FC9" s="97"/>
      <c r="FD9" s="97"/>
      <c r="FE9" s="97"/>
      <c r="FF9" s="97"/>
      <c r="FG9" s="97"/>
      <c r="FH9" s="97"/>
      <c r="FI9" s="97"/>
      <c r="FJ9" s="97"/>
      <c r="FK9" s="97"/>
      <c r="FL9" s="97"/>
      <c r="FM9" s="97"/>
      <c r="FN9" s="97"/>
      <c r="FO9" s="97"/>
      <c r="FP9" s="97"/>
      <c r="FQ9" s="97"/>
      <c r="FR9" s="97"/>
      <c r="FS9" s="97"/>
      <c r="FT9" s="97"/>
      <c r="FU9" s="97"/>
      <c r="FV9" s="97"/>
      <c r="FW9" s="97"/>
      <c r="FX9" s="97"/>
      <c r="FY9" s="97"/>
      <c r="FZ9" s="97"/>
      <c r="GA9" s="97"/>
      <c r="GB9" s="97"/>
      <c r="GC9" s="97"/>
      <c r="GD9" s="97"/>
      <c r="GE9" s="97"/>
      <c r="GF9" s="97"/>
      <c r="GG9" s="97"/>
      <c r="GH9" s="97"/>
      <c r="GI9" s="97"/>
      <c r="GJ9" s="97"/>
      <c r="GK9" s="97"/>
      <c r="GL9" s="97"/>
      <c r="GM9" s="97"/>
      <c r="GN9" s="97"/>
      <c r="GO9" s="97"/>
      <c r="GP9" s="97"/>
      <c r="GQ9" s="97"/>
      <c r="GR9" s="97"/>
      <c r="GS9" s="97"/>
      <c r="GT9" s="97"/>
      <c r="GU9" s="97"/>
      <c r="GV9" s="97"/>
      <c r="GW9" s="97"/>
      <c r="GX9" s="97"/>
      <c r="GY9" s="97"/>
      <c r="GZ9" s="97"/>
      <c r="HA9" s="97"/>
    </row>
    <row r="10" spans="1:209" ht="20.149999999999999" customHeight="1" x14ac:dyDescent="0.35">
      <c r="A10" s="89">
        <v>10350900</v>
      </c>
      <c r="B10" s="103" t="s">
        <v>104</v>
      </c>
      <c r="C10" s="110">
        <f>SUMIFS(Purchase.!H:H,Purchase.!A:A,'YTD Consumption'!A10)</f>
        <v>4244831369.4000077</v>
      </c>
      <c r="D10" s="109">
        <f>SUMIFS(Purchase.!G:G,Purchase.!A:A,'YTD Consumption'!A10)</f>
        <v>49846124.030000024</v>
      </c>
      <c r="E10" s="96">
        <f>C10/D10</f>
        <v>85.158704954576706</v>
      </c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7"/>
      <c r="BK10" s="97"/>
      <c r="BL10" s="97"/>
      <c r="BM10" s="97"/>
      <c r="BN10" s="97"/>
      <c r="BO10" s="97"/>
      <c r="BP10" s="97"/>
      <c r="BQ10" s="97"/>
      <c r="BR10" s="97"/>
      <c r="BS10" s="97"/>
      <c r="BT10" s="97"/>
      <c r="BU10" s="97"/>
      <c r="BV10" s="97"/>
      <c r="BW10" s="97"/>
      <c r="BX10" s="97"/>
      <c r="BY10" s="97"/>
      <c r="BZ10" s="97"/>
      <c r="CA10" s="97"/>
      <c r="CB10" s="97"/>
      <c r="CC10" s="97"/>
      <c r="CD10" s="97"/>
      <c r="CE10" s="97"/>
      <c r="CF10" s="97"/>
      <c r="CG10" s="97"/>
      <c r="CH10" s="97"/>
      <c r="CI10" s="97"/>
      <c r="CJ10" s="97"/>
      <c r="CK10" s="97"/>
      <c r="CL10" s="97"/>
      <c r="CM10" s="97"/>
      <c r="CN10" s="97"/>
      <c r="CO10" s="97"/>
      <c r="CP10" s="97"/>
      <c r="CQ10" s="97"/>
      <c r="CR10" s="97"/>
      <c r="CS10" s="97"/>
      <c r="CT10" s="97"/>
      <c r="CU10" s="97"/>
      <c r="CV10" s="97"/>
      <c r="CW10" s="97"/>
      <c r="CX10" s="97"/>
      <c r="CY10" s="97"/>
      <c r="CZ10" s="97"/>
      <c r="DA10" s="97"/>
      <c r="DB10" s="97"/>
      <c r="DC10" s="97"/>
      <c r="DD10" s="97"/>
      <c r="DE10" s="97"/>
      <c r="DF10" s="97"/>
      <c r="DG10" s="97"/>
      <c r="DH10" s="97"/>
      <c r="DI10" s="97"/>
      <c r="DJ10" s="97"/>
      <c r="DK10" s="97"/>
      <c r="DL10" s="97"/>
      <c r="DM10" s="97"/>
      <c r="DN10" s="97"/>
      <c r="DO10" s="97"/>
      <c r="DP10" s="97"/>
      <c r="DQ10" s="97"/>
      <c r="DR10" s="97"/>
      <c r="DS10" s="97"/>
      <c r="DT10" s="97"/>
      <c r="DU10" s="97"/>
      <c r="DV10" s="97"/>
      <c r="DW10" s="97"/>
      <c r="DX10" s="97"/>
      <c r="DY10" s="97"/>
      <c r="DZ10" s="97"/>
      <c r="EA10" s="97"/>
      <c r="EB10" s="97"/>
      <c r="EC10" s="97"/>
      <c r="ED10" s="97"/>
      <c r="EE10" s="97"/>
      <c r="EF10" s="97"/>
      <c r="EG10" s="97"/>
      <c r="EH10" s="97"/>
      <c r="EI10" s="97"/>
      <c r="EJ10" s="97"/>
      <c r="EK10" s="97"/>
      <c r="EL10" s="97"/>
      <c r="EM10" s="97"/>
      <c r="EN10" s="97"/>
      <c r="EO10" s="97"/>
      <c r="EP10" s="97"/>
      <c r="EQ10" s="97"/>
      <c r="ER10" s="97"/>
      <c r="ES10" s="97"/>
      <c r="ET10" s="97"/>
      <c r="EU10" s="97"/>
      <c r="EV10" s="97"/>
      <c r="EW10" s="97"/>
      <c r="EX10" s="97"/>
      <c r="EY10" s="97"/>
      <c r="EZ10" s="97"/>
      <c r="FA10" s="97"/>
      <c r="FB10" s="97"/>
      <c r="FC10" s="97"/>
      <c r="FD10" s="97"/>
      <c r="FE10" s="97"/>
      <c r="FF10" s="97"/>
      <c r="FG10" s="97"/>
      <c r="FH10" s="97"/>
      <c r="FI10" s="97"/>
      <c r="FJ10" s="97"/>
      <c r="FK10" s="97"/>
      <c r="FL10" s="97"/>
      <c r="FM10" s="97"/>
      <c r="FN10" s="97"/>
      <c r="FO10" s="97"/>
      <c r="FP10" s="97"/>
      <c r="FQ10" s="97"/>
      <c r="FR10" s="97"/>
      <c r="FS10" s="97"/>
      <c r="FT10" s="97"/>
      <c r="FU10" s="97"/>
      <c r="FV10" s="97"/>
      <c r="FW10" s="97"/>
      <c r="FX10" s="97"/>
      <c r="FY10" s="97"/>
      <c r="FZ10" s="97"/>
      <c r="GA10" s="97"/>
      <c r="GB10" s="97"/>
      <c r="GC10" s="97"/>
      <c r="GD10" s="97"/>
      <c r="GE10" s="97"/>
      <c r="GF10" s="97"/>
      <c r="GG10" s="97"/>
      <c r="GH10" s="97"/>
      <c r="GI10" s="97"/>
      <c r="GJ10" s="97"/>
      <c r="GK10" s="97"/>
      <c r="GL10" s="97"/>
      <c r="GM10" s="97"/>
      <c r="GN10" s="97"/>
      <c r="GO10" s="97"/>
      <c r="GP10" s="97"/>
      <c r="GQ10" s="97"/>
      <c r="GR10" s="97"/>
      <c r="GS10" s="97"/>
      <c r="GT10" s="97"/>
      <c r="GU10" s="97"/>
      <c r="GV10" s="97"/>
      <c r="GW10" s="97"/>
      <c r="GX10" s="97"/>
      <c r="GY10" s="97"/>
      <c r="GZ10" s="97"/>
      <c r="HA10" s="97"/>
    </row>
    <row r="11" spans="1:209" ht="20.149999999999999" customHeight="1" x14ac:dyDescent="0.35">
      <c r="A11" s="95">
        <v>10350901</v>
      </c>
      <c r="B11" s="103" t="s">
        <v>105</v>
      </c>
      <c r="C11" s="110">
        <f>SUMIFS(Purchase.!H:H,Purchase.!A:A,'YTD Consumption'!A11)</f>
        <v>1550858650.3099995</v>
      </c>
      <c r="D11" s="109">
        <f>SUMIFS(Purchase.!G:G,Purchase.!A:A,'YTD Consumption'!A11)</f>
        <v>18211304.169999972</v>
      </c>
      <c r="E11" s="96">
        <f>C11/D11</f>
        <v>85.159120721555766</v>
      </c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  <c r="BK11" s="97"/>
      <c r="BL11" s="97"/>
      <c r="BM11" s="97"/>
      <c r="BN11" s="97"/>
      <c r="BO11" s="97"/>
      <c r="BP11" s="97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97"/>
      <c r="CB11" s="97"/>
      <c r="CC11" s="97"/>
      <c r="CD11" s="97"/>
      <c r="CE11" s="97"/>
      <c r="CF11" s="97"/>
      <c r="CG11" s="97"/>
      <c r="CH11" s="97"/>
      <c r="CI11" s="97"/>
      <c r="CJ11" s="97"/>
      <c r="CK11" s="97"/>
      <c r="CL11" s="97"/>
      <c r="CM11" s="97"/>
      <c r="CN11" s="97"/>
      <c r="CO11" s="97"/>
      <c r="CP11" s="97"/>
      <c r="CQ11" s="97"/>
      <c r="CR11" s="97"/>
      <c r="CS11" s="97"/>
      <c r="CT11" s="97"/>
      <c r="CU11" s="97"/>
      <c r="CV11" s="97"/>
      <c r="CW11" s="97"/>
      <c r="CX11" s="97"/>
      <c r="CY11" s="97"/>
      <c r="CZ11" s="97"/>
      <c r="DA11" s="97"/>
      <c r="DB11" s="97"/>
      <c r="DC11" s="97"/>
      <c r="DD11" s="97"/>
      <c r="DE11" s="97"/>
      <c r="DF11" s="97"/>
      <c r="DG11" s="97"/>
      <c r="DH11" s="97"/>
      <c r="DI11" s="97"/>
      <c r="DJ11" s="97"/>
      <c r="DK11" s="97"/>
      <c r="DL11" s="97"/>
      <c r="DM11" s="97"/>
      <c r="DN11" s="97"/>
      <c r="DO11" s="97"/>
      <c r="DP11" s="97"/>
      <c r="DQ11" s="97"/>
      <c r="DR11" s="97"/>
      <c r="DS11" s="97"/>
      <c r="DT11" s="97"/>
      <c r="DU11" s="97"/>
      <c r="DV11" s="97"/>
      <c r="DW11" s="97"/>
      <c r="DX11" s="97"/>
      <c r="DY11" s="97"/>
      <c r="DZ11" s="97"/>
      <c r="EA11" s="97"/>
      <c r="EB11" s="97"/>
      <c r="EC11" s="97"/>
      <c r="ED11" s="97"/>
      <c r="EE11" s="97"/>
      <c r="EF11" s="97"/>
      <c r="EG11" s="97"/>
      <c r="EH11" s="97"/>
      <c r="EI11" s="97"/>
      <c r="EJ11" s="97"/>
      <c r="EK11" s="97"/>
      <c r="EL11" s="97"/>
      <c r="EM11" s="97"/>
      <c r="EN11" s="97"/>
      <c r="EO11" s="97"/>
      <c r="EP11" s="97"/>
      <c r="EQ11" s="97"/>
      <c r="ER11" s="97"/>
      <c r="ES11" s="97"/>
      <c r="ET11" s="97"/>
      <c r="EU11" s="97"/>
      <c r="EV11" s="97"/>
      <c r="EW11" s="97"/>
      <c r="EX11" s="97"/>
      <c r="EY11" s="97"/>
      <c r="EZ11" s="97"/>
      <c r="FA11" s="97"/>
      <c r="FB11" s="97"/>
      <c r="FC11" s="97"/>
      <c r="FD11" s="97"/>
      <c r="FE11" s="97"/>
      <c r="FF11" s="97"/>
      <c r="FG11" s="97"/>
      <c r="FH11" s="97"/>
      <c r="FI11" s="97"/>
      <c r="FJ11" s="97"/>
      <c r="FK11" s="97"/>
      <c r="FL11" s="97"/>
      <c r="FM11" s="97"/>
      <c r="FN11" s="97"/>
      <c r="FO11" s="97"/>
      <c r="FP11" s="97"/>
      <c r="FQ11" s="97"/>
      <c r="FR11" s="97"/>
      <c r="FS11" s="97"/>
      <c r="FT11" s="97"/>
      <c r="FU11" s="97"/>
      <c r="FV11" s="97"/>
      <c r="FW11" s="97"/>
      <c r="FX11" s="97"/>
      <c r="FY11" s="97"/>
      <c r="FZ11" s="97"/>
      <c r="GA11" s="97"/>
      <c r="GB11" s="97"/>
      <c r="GC11" s="97"/>
      <c r="GD11" s="97"/>
      <c r="GE11" s="97"/>
      <c r="GF11" s="97"/>
      <c r="GG11" s="97"/>
      <c r="GH11" s="97"/>
      <c r="GI11" s="97"/>
      <c r="GJ11" s="97"/>
      <c r="GK11" s="97"/>
      <c r="GL11" s="97"/>
      <c r="GM11" s="97"/>
      <c r="GN11" s="97"/>
      <c r="GO11" s="97"/>
      <c r="GP11" s="97"/>
      <c r="GQ11" s="97"/>
      <c r="GR11" s="97"/>
      <c r="GS11" s="97"/>
      <c r="GT11" s="97"/>
      <c r="GU11" s="97"/>
      <c r="GV11" s="97"/>
      <c r="GW11" s="97"/>
      <c r="GX11" s="97"/>
      <c r="GY11" s="97"/>
      <c r="GZ11" s="97"/>
      <c r="HA11" s="97"/>
    </row>
    <row r="12" spans="1:209" x14ac:dyDescent="0.35">
      <c r="B12" s="103"/>
      <c r="C12" s="106">
        <f>SUM(C10:C11)</f>
        <v>5795690019.7100067</v>
      </c>
      <c r="D12" s="107">
        <f>SUM(D10:D11)</f>
        <v>68057428.199999988</v>
      </c>
      <c r="E12" s="96">
        <f>C12/D12</f>
        <v>85.158816208544408</v>
      </c>
    </row>
    <row r="13" spans="1:209" x14ac:dyDescent="0.35">
      <c r="B13" s="103"/>
      <c r="C13" s="111"/>
      <c r="D13" s="112"/>
      <c r="E13" s="96"/>
    </row>
    <row r="14" spans="1:209" x14ac:dyDescent="0.35">
      <c r="B14" s="98" t="s">
        <v>353</v>
      </c>
      <c r="C14" s="111"/>
      <c r="D14" s="112"/>
      <c r="E14" s="96"/>
    </row>
    <row r="15" spans="1:209" s="97" customFormat="1" ht="17.25" customHeight="1" x14ac:dyDescent="0.35">
      <c r="A15" s="95"/>
      <c r="B15" s="103" t="s">
        <v>350</v>
      </c>
      <c r="C15" s="104">
        <f>D15*$C$2</f>
        <v>558513637.36179388</v>
      </c>
      <c r="D15" s="113">
        <f>Summary!D6</f>
        <v>6037985.2687761495</v>
      </c>
      <c r="E15" s="96">
        <f>C15/D15</f>
        <v>92.500000000000014</v>
      </c>
    </row>
    <row r="16" spans="1:209" s="97" customFormat="1" ht="20.149999999999999" customHeight="1" x14ac:dyDescent="0.35">
      <c r="A16" s="95"/>
      <c r="B16" s="103" t="s">
        <v>351</v>
      </c>
      <c r="C16" s="104">
        <f>D16*$C$2</f>
        <v>251799222.67082983</v>
      </c>
      <c r="D16" s="113">
        <f>Summary!D7+Summary!D8+Summary!D9</f>
        <v>2722153.7586035659</v>
      </c>
      <c r="E16" s="96">
        <f>C16/D16</f>
        <v>92.5</v>
      </c>
    </row>
    <row r="17" spans="1:5" s="97" customFormat="1" ht="20.149999999999999" customHeight="1" x14ac:dyDescent="0.35">
      <c r="A17" s="95"/>
      <c r="B17" s="103"/>
      <c r="C17" s="106">
        <f>SUM(C15:C16)</f>
        <v>810312860.03262377</v>
      </c>
      <c r="D17" s="107">
        <f>SUM(D15:D16)</f>
        <v>8760139.0273797158</v>
      </c>
      <c r="E17" s="96">
        <f>C17/D17</f>
        <v>92.5</v>
      </c>
    </row>
    <row r="18" spans="1:5" ht="20.25" customHeight="1" x14ac:dyDescent="0.35">
      <c r="B18" s="103"/>
      <c r="C18" s="108"/>
      <c r="D18" s="114"/>
      <c r="E18" s="96"/>
    </row>
    <row r="19" spans="1:5" x14ac:dyDescent="0.35">
      <c r="B19" s="98" t="s">
        <v>354</v>
      </c>
      <c r="C19" s="108"/>
      <c r="D19" s="109"/>
      <c r="E19" s="96"/>
    </row>
    <row r="20" spans="1:5" x14ac:dyDescent="0.35">
      <c r="B20" s="103" t="s">
        <v>350</v>
      </c>
      <c r="C20" s="115">
        <f>C6+C10-C15</f>
        <v>4019410447.7182136</v>
      </c>
      <c r="D20" s="109">
        <f>D6+D10-D15</f>
        <v>47775890.141223878</v>
      </c>
      <c r="E20" s="96">
        <f>C20/D20</f>
        <v>84.130519302455184</v>
      </c>
    </row>
    <row r="21" spans="1:5" ht="20.149999999999999" customHeight="1" x14ac:dyDescent="0.35">
      <c r="B21" s="103" t="s">
        <v>351</v>
      </c>
      <c r="C21" s="115">
        <f>C7+C11-C16</f>
        <v>1424035051.4391696</v>
      </c>
      <c r="D21" s="109">
        <f>D7+D11-D16</f>
        <v>16977841.981396407</v>
      </c>
      <c r="E21" s="96">
        <f>C21/D21</f>
        <v>83.87609290978007</v>
      </c>
    </row>
    <row r="22" spans="1:5" x14ac:dyDescent="0.35">
      <c r="B22" s="103"/>
      <c r="C22" s="106">
        <f>SUM(C20:C21)</f>
        <v>5443445499.157383</v>
      </c>
      <c r="D22" s="107">
        <f>SUM(D20:D21)</f>
        <v>64753732.122620285</v>
      </c>
      <c r="E22" s="96"/>
    </row>
    <row r="23" spans="1:5" s="97" customFormat="1" ht="20.149999999999999" customHeight="1" x14ac:dyDescent="0.25">
      <c r="A23" s="95"/>
      <c r="B23" s="103"/>
      <c r="C23" s="108"/>
      <c r="D23" s="114"/>
    </row>
    <row r="24" spans="1:5" s="97" customFormat="1" ht="20.149999999999999" customHeight="1" x14ac:dyDescent="0.25">
      <c r="A24" s="95"/>
      <c r="B24" s="116" t="s">
        <v>355</v>
      </c>
      <c r="C24" s="117"/>
      <c r="D24" s="109"/>
    </row>
    <row r="25" spans="1:5" s="97" customFormat="1" ht="20.149999999999999" customHeight="1" x14ac:dyDescent="0.35">
      <c r="A25" s="127">
        <v>10350905</v>
      </c>
      <c r="B25" s="103" t="s">
        <v>356</v>
      </c>
      <c r="C25" s="104">
        <f>SUMIFS('YTD TB'!C:C,'YTD TB'!A:A,'YTD Consumption'!A25)</f>
        <v>232971842.19999999</v>
      </c>
      <c r="D25" s="105">
        <f>SUMIFS('YTD TB'!G:G,'YTD TB'!A:A,'YTD Consumption'!A25)</f>
        <v>2775126.05</v>
      </c>
      <c r="E25" s="96">
        <f>C25/D25</f>
        <v>83.950003712443987</v>
      </c>
    </row>
    <row r="26" spans="1:5" s="97" customFormat="1" ht="20.149999999999999" customHeight="1" x14ac:dyDescent="0.35">
      <c r="A26" s="127"/>
      <c r="B26" s="103" t="s">
        <v>357</v>
      </c>
      <c r="C26" s="115">
        <f>SUM(C20:C21)</f>
        <v>5443445499.157383</v>
      </c>
      <c r="D26" s="109">
        <f>SUM(D20:D21)</f>
        <v>64753732.122620285</v>
      </c>
      <c r="E26" s="96">
        <f>C26/D26</f>
        <v>84.063811007054454</v>
      </c>
    </row>
    <row r="27" spans="1:5" s="97" customFormat="1" ht="20.149999999999999" customHeight="1" x14ac:dyDescent="0.35">
      <c r="A27" s="95"/>
      <c r="B27" s="118" t="s">
        <v>358</v>
      </c>
      <c r="C27" s="104">
        <f>D27*$C$2</f>
        <v>219101942.37525004</v>
      </c>
      <c r="D27" s="109">
        <f>Summary!D10</f>
        <v>2368669.6473000003</v>
      </c>
      <c r="E27" s="96">
        <f>C27/D27</f>
        <v>92.5</v>
      </c>
    </row>
    <row r="28" spans="1:5" s="97" customFormat="1" ht="20.149999999999999" customHeight="1" x14ac:dyDescent="0.35">
      <c r="A28" s="95"/>
      <c r="B28" s="98" t="s">
        <v>359</v>
      </c>
      <c r="C28" s="106">
        <f>C25+C26-C27</f>
        <v>5457315398.9821329</v>
      </c>
      <c r="D28" s="107">
        <f>D25+D26-D27</f>
        <v>65160188.525320284</v>
      </c>
      <c r="E28" s="96"/>
    </row>
    <row r="29" spans="1:5" s="97" customFormat="1" x14ac:dyDescent="0.35">
      <c r="A29" s="95"/>
      <c r="B29" s="98"/>
      <c r="C29" s="108"/>
      <c r="D29" s="114"/>
      <c r="E29" s="92"/>
    </row>
    <row r="30" spans="1:5" s="97" customFormat="1" x14ac:dyDescent="0.35">
      <c r="A30" s="95"/>
      <c r="B30" s="98"/>
      <c r="C30" s="108"/>
      <c r="D30" s="114"/>
      <c r="E30" s="119"/>
    </row>
    <row r="31" spans="1:5" s="97" customFormat="1" x14ac:dyDescent="0.35">
      <c r="A31" s="95"/>
      <c r="B31" s="116" t="s">
        <v>37</v>
      </c>
      <c r="C31" s="115"/>
      <c r="D31" s="109"/>
      <c r="E31" s="119"/>
    </row>
    <row r="32" spans="1:5" s="97" customFormat="1" ht="20.149999999999999" customHeight="1" x14ac:dyDescent="0.35">
      <c r="A32" s="127">
        <v>10350906</v>
      </c>
      <c r="B32" s="103" t="s">
        <v>360</v>
      </c>
      <c r="C32" s="104">
        <f>SUMIFS('YTD TB'!C:C,'YTD TB'!A:A,'YTD Consumption'!A32)</f>
        <v>374288592.81999999</v>
      </c>
      <c r="D32" s="105">
        <f>SUMIFS('YTD TB'!G:G,'YTD TB'!A:A,'YTD Consumption'!A32)</f>
        <v>4458470.3600000003</v>
      </c>
      <c r="E32" s="96">
        <f>C32/D32</f>
        <v>83.950001367733663</v>
      </c>
    </row>
    <row r="33" spans="1:12" s="97" customFormat="1" ht="20.149999999999999" customHeight="1" x14ac:dyDescent="0.35">
      <c r="A33" s="95"/>
      <c r="B33" s="103" t="s">
        <v>357</v>
      </c>
      <c r="C33" s="115">
        <f>C28</f>
        <v>5457315398.9821329</v>
      </c>
      <c r="D33" s="109">
        <f>D28</f>
        <v>65160188.525320284</v>
      </c>
      <c r="E33" s="96">
        <f>C33/D33</f>
        <v>83.75229603366634</v>
      </c>
    </row>
    <row r="34" spans="1:12" s="97" customFormat="1" ht="20.149999999999999" customHeight="1" x14ac:dyDescent="0.35">
      <c r="A34" s="95"/>
      <c r="B34" s="103" t="s">
        <v>361</v>
      </c>
      <c r="C34" s="104">
        <f>D34*$C$2</f>
        <v>616582047.33443749</v>
      </c>
      <c r="D34" s="128">
        <f>Summary!D11+Summary!D12</f>
        <v>6665751.8630749993</v>
      </c>
      <c r="E34" s="96">
        <f>C34/D34</f>
        <v>92.500000000000014</v>
      </c>
    </row>
    <row r="35" spans="1:12" s="97" customFormat="1" ht="20.149999999999999" customHeight="1" x14ac:dyDescent="0.35">
      <c r="A35" s="95"/>
      <c r="B35" s="98" t="s">
        <v>362</v>
      </c>
      <c r="C35" s="106">
        <f>C32+C33-C34</f>
        <v>5215021944.4676952</v>
      </c>
      <c r="D35" s="107">
        <f>D32+D33-D34</f>
        <v>62952907.022245288</v>
      </c>
      <c r="E35" s="96"/>
    </row>
    <row r="36" spans="1:12" s="97" customFormat="1" ht="20.149999999999999" customHeight="1" x14ac:dyDescent="0.35">
      <c r="A36" s="95"/>
      <c r="B36" s="120"/>
      <c r="C36" s="121"/>
      <c r="D36" s="122"/>
      <c r="E36" s="92"/>
      <c r="F36" s="141"/>
      <c r="G36" s="141"/>
      <c r="H36" s="143"/>
      <c r="I36" s="144"/>
      <c r="J36" s="145"/>
      <c r="K36" s="146"/>
      <c r="L36" s="132"/>
    </row>
    <row r="37" spans="1:12" x14ac:dyDescent="0.35">
      <c r="B37" s="97"/>
      <c r="D37" s="129"/>
      <c r="F37" s="147"/>
      <c r="G37" s="147"/>
      <c r="H37" s="147"/>
      <c r="I37" s="147"/>
      <c r="J37" s="147"/>
      <c r="K37" s="147"/>
      <c r="L37" s="147"/>
    </row>
    <row r="38" spans="1:12" x14ac:dyDescent="0.35">
      <c r="B38" s="97"/>
      <c r="D38" s="129"/>
      <c r="F38" s="147"/>
      <c r="G38" s="147"/>
      <c r="H38" s="147"/>
      <c r="I38" s="147"/>
      <c r="J38" s="147"/>
      <c r="K38" s="147"/>
      <c r="L38" s="147"/>
    </row>
    <row r="39" spans="1:12" x14ac:dyDescent="0.35">
      <c r="A39" s="148">
        <v>50101010</v>
      </c>
      <c r="B39" s="90" t="s">
        <v>715</v>
      </c>
      <c r="C39" s="123">
        <f>SUMIFS('YTD TB'!F:F,'YTD TB'!A:A,'YTD Consumption'!A39)</f>
        <v>5215021944</v>
      </c>
      <c r="D39" s="149">
        <f>SUMIFS('YTD TB'!J:J,'YTD TB'!A:A,'YTD Consumption'!A39)</f>
        <v>62952907</v>
      </c>
      <c r="F39" s="147"/>
      <c r="G39" s="147"/>
      <c r="H39" s="147"/>
      <c r="I39" s="147"/>
      <c r="J39" s="147"/>
      <c r="K39" s="147"/>
      <c r="L39" s="147"/>
    </row>
    <row r="40" spans="1:12" x14ac:dyDescent="0.35">
      <c r="B40" s="97"/>
      <c r="D40" s="124"/>
      <c r="F40" s="147"/>
      <c r="G40" s="147"/>
      <c r="H40" s="147"/>
      <c r="I40" s="147"/>
      <c r="J40" s="147"/>
      <c r="K40" s="147"/>
      <c r="L40" s="147"/>
    </row>
    <row r="41" spans="1:12" x14ac:dyDescent="0.35">
      <c r="B41" s="150" t="s">
        <v>714</v>
      </c>
      <c r="C41" s="151">
        <f>C35-C39</f>
        <v>0.46769523620605469</v>
      </c>
      <c r="D41" s="151">
        <f>D35-D39</f>
        <v>2.2245287895202637E-2</v>
      </c>
    </row>
    <row r="42" spans="1:12" x14ac:dyDescent="0.35">
      <c r="B42" s="97"/>
      <c r="D42" s="124"/>
    </row>
    <row r="43" spans="1:12" x14ac:dyDescent="0.35">
      <c r="B43" s="97"/>
      <c r="D43" s="124"/>
    </row>
    <row r="44" spans="1:12" x14ac:dyDescent="0.35">
      <c r="B44" s="97"/>
    </row>
    <row r="45" spans="1:12" x14ac:dyDescent="0.35">
      <c r="B45" s="97"/>
    </row>
    <row r="46" spans="1:12" x14ac:dyDescent="0.35">
      <c r="B46" s="97"/>
    </row>
    <row r="47" spans="1:12" x14ac:dyDescent="0.35">
      <c r="B47" s="97"/>
    </row>
    <row r="48" spans="1:12" x14ac:dyDescent="0.35">
      <c r="B48" s="97"/>
    </row>
    <row r="49" spans="2:2" x14ac:dyDescent="0.35">
      <c r="B49" s="97"/>
    </row>
    <row r="50" spans="2:2" x14ac:dyDescent="0.35">
      <c r="B50" s="97"/>
    </row>
    <row r="51" spans="2:2" x14ac:dyDescent="0.35">
      <c r="B51" s="97"/>
    </row>
    <row r="52" spans="2:2" x14ac:dyDescent="0.35">
      <c r="B52" s="97"/>
    </row>
    <row r="53" spans="2:2" x14ac:dyDescent="0.35">
      <c r="B53" s="97"/>
    </row>
    <row r="54" spans="2:2" x14ac:dyDescent="0.35">
      <c r="B54" s="97"/>
    </row>
    <row r="55" spans="2:2" x14ac:dyDescent="0.35">
      <c r="B55" s="97"/>
    </row>
    <row r="56" spans="2:2" x14ac:dyDescent="0.35">
      <c r="B56" s="97"/>
    </row>
    <row r="57" spans="2:2" x14ac:dyDescent="0.35">
      <c r="B57" s="97"/>
    </row>
    <row r="58" spans="2:2" x14ac:dyDescent="0.35">
      <c r="B58" s="97"/>
    </row>
    <row r="59" spans="2:2" x14ac:dyDescent="0.35">
      <c r="B59" s="97"/>
    </row>
    <row r="60" spans="2:2" x14ac:dyDescent="0.35">
      <c r="B60" s="97"/>
    </row>
    <row r="61" spans="2:2" x14ac:dyDescent="0.35">
      <c r="B61" s="97"/>
    </row>
    <row r="62" spans="2:2" x14ac:dyDescent="0.35">
      <c r="B62" s="97"/>
    </row>
    <row r="63" spans="2:2" x14ac:dyDescent="0.35">
      <c r="B63" s="97"/>
    </row>
    <row r="64" spans="2:2" x14ac:dyDescent="0.35">
      <c r="B64" s="97"/>
    </row>
    <row r="65" spans="2:2" x14ac:dyDescent="0.35">
      <c r="B65" s="97"/>
    </row>
    <row r="66" spans="2:2" x14ac:dyDescent="0.35">
      <c r="B66" s="97"/>
    </row>
    <row r="67" spans="2:2" x14ac:dyDescent="0.35">
      <c r="B67" s="97"/>
    </row>
    <row r="68" spans="2:2" x14ac:dyDescent="0.35">
      <c r="B68" s="97"/>
    </row>
    <row r="69" spans="2:2" x14ac:dyDescent="0.35">
      <c r="B69" s="97"/>
    </row>
    <row r="70" spans="2:2" x14ac:dyDescent="0.35">
      <c r="B70" s="97"/>
    </row>
    <row r="71" spans="2:2" x14ac:dyDescent="0.35">
      <c r="B71" s="97"/>
    </row>
    <row r="72" spans="2:2" x14ac:dyDescent="0.35">
      <c r="B72" s="97"/>
    </row>
    <row r="73" spans="2:2" x14ac:dyDescent="0.35">
      <c r="B73" s="97"/>
    </row>
    <row r="74" spans="2:2" x14ac:dyDescent="0.35">
      <c r="B74" s="97"/>
    </row>
    <row r="75" spans="2:2" x14ac:dyDescent="0.35">
      <c r="B75" s="97"/>
    </row>
    <row r="76" spans="2:2" x14ac:dyDescent="0.35">
      <c r="B76" s="97"/>
    </row>
    <row r="77" spans="2:2" x14ac:dyDescent="0.35">
      <c r="B77" s="97"/>
    </row>
    <row r="78" spans="2:2" x14ac:dyDescent="0.35">
      <c r="B78" s="97"/>
    </row>
    <row r="79" spans="2:2" x14ac:dyDescent="0.35">
      <c r="B79" s="97"/>
    </row>
    <row r="80" spans="2:2" x14ac:dyDescent="0.35">
      <c r="B80" s="97"/>
    </row>
    <row r="81" spans="2:2" x14ac:dyDescent="0.35">
      <c r="B81" s="97"/>
    </row>
    <row r="82" spans="2:2" x14ac:dyDescent="0.35">
      <c r="B82" s="97"/>
    </row>
    <row r="83" spans="2:2" x14ac:dyDescent="0.35">
      <c r="B83" s="97"/>
    </row>
    <row r="84" spans="2:2" x14ac:dyDescent="0.35">
      <c r="B84" s="97"/>
    </row>
    <row r="85" spans="2:2" x14ac:dyDescent="0.35">
      <c r="B85" s="97"/>
    </row>
    <row r="86" spans="2:2" x14ac:dyDescent="0.35">
      <c r="B86" s="97"/>
    </row>
    <row r="87" spans="2:2" x14ac:dyDescent="0.35">
      <c r="B87" s="97"/>
    </row>
    <row r="88" spans="2:2" x14ac:dyDescent="0.35">
      <c r="B88" s="97"/>
    </row>
    <row r="89" spans="2:2" x14ac:dyDescent="0.35">
      <c r="B89" s="97"/>
    </row>
    <row r="90" spans="2:2" x14ac:dyDescent="0.35">
      <c r="B90" s="97"/>
    </row>
    <row r="91" spans="2:2" x14ac:dyDescent="0.35">
      <c r="B91" s="97"/>
    </row>
    <row r="92" spans="2:2" x14ac:dyDescent="0.35">
      <c r="B92" s="97"/>
    </row>
    <row r="93" spans="2:2" x14ac:dyDescent="0.35">
      <c r="B93" s="97"/>
    </row>
    <row r="94" spans="2:2" x14ac:dyDescent="0.35">
      <c r="B94" s="97"/>
    </row>
    <row r="95" spans="2:2" x14ac:dyDescent="0.35">
      <c r="B95" s="97"/>
    </row>
    <row r="96" spans="2:2" x14ac:dyDescent="0.35">
      <c r="B96" s="97"/>
    </row>
    <row r="97" spans="2:4" x14ac:dyDescent="0.35">
      <c r="B97" s="97"/>
    </row>
    <row r="98" spans="2:4" x14ac:dyDescent="0.35">
      <c r="B98" s="97"/>
    </row>
    <row r="99" spans="2:4" x14ac:dyDescent="0.35">
      <c r="B99" s="97"/>
    </row>
    <row r="100" spans="2:4" x14ac:dyDescent="0.35">
      <c r="B100" s="97"/>
    </row>
    <row r="101" spans="2:4" x14ac:dyDescent="0.35">
      <c r="B101" s="97"/>
    </row>
    <row r="102" spans="2:4" x14ac:dyDescent="0.35">
      <c r="B102" s="97"/>
    </row>
    <row r="103" spans="2:4" x14ac:dyDescent="0.35">
      <c r="B103" s="97"/>
    </row>
    <row r="104" spans="2:4" x14ac:dyDescent="0.35">
      <c r="B104" s="97"/>
    </row>
    <row r="105" spans="2:4" x14ac:dyDescent="0.35">
      <c r="B105" s="97"/>
    </row>
    <row r="106" spans="2:4" x14ac:dyDescent="0.35">
      <c r="B106" s="97"/>
    </row>
    <row r="107" spans="2:4" x14ac:dyDescent="0.35">
      <c r="B107" s="97"/>
    </row>
    <row r="108" spans="2:4" x14ac:dyDescent="0.35">
      <c r="B108" s="97"/>
    </row>
    <row r="109" spans="2:4" x14ac:dyDescent="0.35">
      <c r="B109" s="97"/>
    </row>
    <row r="110" spans="2:4" x14ac:dyDescent="0.35">
      <c r="B110" s="97"/>
      <c r="D110" s="125"/>
    </row>
    <row r="111" spans="2:4" x14ac:dyDescent="0.35">
      <c r="B111" s="97"/>
    </row>
    <row r="112" spans="2:4" x14ac:dyDescent="0.35">
      <c r="B112" s="97"/>
    </row>
    <row r="113" spans="2:2" x14ac:dyDescent="0.35">
      <c r="B113" s="97"/>
    </row>
    <row r="114" spans="2:2" x14ac:dyDescent="0.35">
      <c r="B114" s="97"/>
    </row>
    <row r="115" spans="2:2" x14ac:dyDescent="0.35">
      <c r="B115" s="97"/>
    </row>
    <row r="116" spans="2:2" x14ac:dyDescent="0.35">
      <c r="B116" s="97"/>
    </row>
    <row r="117" spans="2:2" x14ac:dyDescent="0.35">
      <c r="B117" s="97"/>
    </row>
    <row r="118" spans="2:2" x14ac:dyDescent="0.35">
      <c r="B118" s="97"/>
    </row>
    <row r="119" spans="2:2" x14ac:dyDescent="0.35">
      <c r="B119" s="97"/>
    </row>
    <row r="120" spans="2:2" x14ac:dyDescent="0.35">
      <c r="B120" s="97"/>
    </row>
    <row r="121" spans="2:2" x14ac:dyDescent="0.35">
      <c r="B121" s="97"/>
    </row>
    <row r="122" spans="2:2" x14ac:dyDescent="0.35">
      <c r="B122" s="97"/>
    </row>
    <row r="123" spans="2:2" x14ac:dyDescent="0.35">
      <c r="B123" s="97"/>
    </row>
    <row r="124" spans="2:2" x14ac:dyDescent="0.35">
      <c r="B124" s="97"/>
    </row>
    <row r="125" spans="2:2" x14ac:dyDescent="0.35">
      <c r="B125" s="97"/>
    </row>
    <row r="126" spans="2:2" x14ac:dyDescent="0.35">
      <c r="B126" s="97"/>
    </row>
    <row r="127" spans="2:2" x14ac:dyDescent="0.35">
      <c r="B127" s="97"/>
    </row>
    <row r="128" spans="2:2" x14ac:dyDescent="0.35">
      <c r="B128" s="97"/>
    </row>
    <row r="129" spans="2:2" x14ac:dyDescent="0.35">
      <c r="B129" s="97"/>
    </row>
    <row r="130" spans="2:2" x14ac:dyDescent="0.35">
      <c r="B130" s="97"/>
    </row>
    <row r="131" spans="2:2" x14ac:dyDescent="0.35">
      <c r="B131" s="97"/>
    </row>
    <row r="132" spans="2:2" x14ac:dyDescent="0.35">
      <c r="B132" s="97"/>
    </row>
    <row r="133" spans="2:2" x14ac:dyDescent="0.35">
      <c r="B133" s="97"/>
    </row>
    <row r="134" spans="2:2" x14ac:dyDescent="0.35">
      <c r="B134" s="97"/>
    </row>
    <row r="135" spans="2:2" x14ac:dyDescent="0.35">
      <c r="B135" s="97"/>
    </row>
    <row r="136" spans="2:2" x14ac:dyDescent="0.35">
      <c r="B136" s="97"/>
    </row>
    <row r="137" spans="2:2" x14ac:dyDescent="0.35">
      <c r="B137" s="97"/>
    </row>
    <row r="138" spans="2:2" x14ac:dyDescent="0.35">
      <c r="B138" s="97"/>
    </row>
    <row r="139" spans="2:2" x14ac:dyDescent="0.35">
      <c r="B139" s="97"/>
    </row>
    <row r="140" spans="2:2" x14ac:dyDescent="0.35">
      <c r="B140" s="97"/>
    </row>
    <row r="141" spans="2:2" x14ac:dyDescent="0.35">
      <c r="B141" s="97"/>
    </row>
    <row r="142" spans="2:2" x14ac:dyDescent="0.35">
      <c r="B142" s="97"/>
    </row>
    <row r="143" spans="2:2" x14ac:dyDescent="0.35">
      <c r="B143" s="97"/>
    </row>
    <row r="144" spans="2:2" x14ac:dyDescent="0.35">
      <c r="B144" s="97"/>
    </row>
    <row r="145" spans="2:2" x14ac:dyDescent="0.35">
      <c r="B145" s="97"/>
    </row>
    <row r="146" spans="2:2" x14ac:dyDescent="0.35">
      <c r="B146" s="97"/>
    </row>
    <row r="147" spans="2:2" x14ac:dyDescent="0.35">
      <c r="B147" s="97"/>
    </row>
    <row r="148" spans="2:2" x14ac:dyDescent="0.35">
      <c r="B148" s="97"/>
    </row>
    <row r="149" spans="2:2" x14ac:dyDescent="0.35">
      <c r="B149" s="97"/>
    </row>
    <row r="150" spans="2:2" x14ac:dyDescent="0.35">
      <c r="B150" s="97"/>
    </row>
    <row r="151" spans="2:2" x14ac:dyDescent="0.35">
      <c r="B151" s="97"/>
    </row>
    <row r="152" spans="2:2" x14ac:dyDescent="0.35">
      <c r="B152" s="97"/>
    </row>
    <row r="153" spans="2:2" x14ac:dyDescent="0.35">
      <c r="B153" s="97"/>
    </row>
    <row r="154" spans="2:2" x14ac:dyDescent="0.35">
      <c r="B154" s="97"/>
    </row>
    <row r="155" spans="2:2" x14ac:dyDescent="0.35">
      <c r="B155" s="97"/>
    </row>
    <row r="156" spans="2:2" x14ac:dyDescent="0.35">
      <c r="B156" s="97"/>
    </row>
    <row r="157" spans="2:2" x14ac:dyDescent="0.35">
      <c r="B157" s="97"/>
    </row>
    <row r="158" spans="2:2" x14ac:dyDescent="0.35">
      <c r="B158" s="97"/>
    </row>
    <row r="159" spans="2:2" x14ac:dyDescent="0.35">
      <c r="B159" s="97"/>
    </row>
    <row r="160" spans="2:2" x14ac:dyDescent="0.35">
      <c r="B160" s="97"/>
    </row>
    <row r="161" spans="2:2" x14ac:dyDescent="0.35">
      <c r="B161" s="97"/>
    </row>
    <row r="162" spans="2:2" x14ac:dyDescent="0.35">
      <c r="B162" s="97"/>
    </row>
    <row r="163" spans="2:2" x14ac:dyDescent="0.35">
      <c r="B163" s="97"/>
    </row>
    <row r="164" spans="2:2" x14ac:dyDescent="0.35">
      <c r="B164" s="97"/>
    </row>
    <row r="165" spans="2:2" x14ac:dyDescent="0.35">
      <c r="B165" s="97"/>
    </row>
    <row r="166" spans="2:2" x14ac:dyDescent="0.35">
      <c r="B166" s="97"/>
    </row>
    <row r="167" spans="2:2" x14ac:dyDescent="0.35">
      <c r="B167" s="97"/>
    </row>
    <row r="168" spans="2:2" x14ac:dyDescent="0.35">
      <c r="B168" s="97"/>
    </row>
    <row r="169" spans="2:2" x14ac:dyDescent="0.35">
      <c r="B169" s="97"/>
    </row>
    <row r="170" spans="2:2" x14ac:dyDescent="0.35">
      <c r="B170" s="97"/>
    </row>
    <row r="171" spans="2:2" x14ac:dyDescent="0.35">
      <c r="B171" s="97"/>
    </row>
    <row r="172" spans="2:2" x14ac:dyDescent="0.35">
      <c r="B172" s="97"/>
    </row>
    <row r="173" spans="2:2" x14ac:dyDescent="0.35">
      <c r="B173" s="97"/>
    </row>
    <row r="174" spans="2:2" x14ac:dyDescent="0.35">
      <c r="B174" s="97"/>
    </row>
    <row r="175" spans="2:2" x14ac:dyDescent="0.35">
      <c r="B175" s="97"/>
    </row>
    <row r="176" spans="2:2" x14ac:dyDescent="0.35">
      <c r="B176" s="97"/>
    </row>
    <row r="177" spans="2:2" x14ac:dyDescent="0.35">
      <c r="B177" s="97"/>
    </row>
    <row r="178" spans="2:2" x14ac:dyDescent="0.35">
      <c r="B178" s="97"/>
    </row>
    <row r="179" spans="2:2" x14ac:dyDescent="0.35">
      <c r="B179" s="97"/>
    </row>
    <row r="180" spans="2:2" x14ac:dyDescent="0.35">
      <c r="B180" s="97"/>
    </row>
    <row r="181" spans="2:2" x14ac:dyDescent="0.35">
      <c r="B181" s="97"/>
    </row>
    <row r="182" spans="2:2" x14ac:dyDescent="0.35">
      <c r="B182" s="97"/>
    </row>
    <row r="183" spans="2:2" x14ac:dyDescent="0.35">
      <c r="B183" s="97"/>
    </row>
    <row r="184" spans="2:2" x14ac:dyDescent="0.35">
      <c r="B184" s="97"/>
    </row>
    <row r="185" spans="2:2" x14ac:dyDescent="0.35">
      <c r="B185" s="97"/>
    </row>
    <row r="186" spans="2:2" x14ac:dyDescent="0.35">
      <c r="B186" s="97"/>
    </row>
    <row r="187" spans="2:2" x14ac:dyDescent="0.35">
      <c r="B187" s="97"/>
    </row>
    <row r="188" spans="2:2" x14ac:dyDescent="0.35">
      <c r="B188" s="97"/>
    </row>
    <row r="189" spans="2:2" x14ac:dyDescent="0.35">
      <c r="B189" s="97"/>
    </row>
    <row r="190" spans="2:2" x14ac:dyDescent="0.35">
      <c r="B190" s="97"/>
    </row>
    <row r="191" spans="2:2" x14ac:dyDescent="0.35">
      <c r="B191" s="97"/>
    </row>
    <row r="192" spans="2:2" x14ac:dyDescent="0.35">
      <c r="B192" s="97"/>
    </row>
    <row r="193" spans="2:2" x14ac:dyDescent="0.35">
      <c r="B193" s="97"/>
    </row>
    <row r="194" spans="2:2" x14ac:dyDescent="0.35">
      <c r="B194" s="97"/>
    </row>
    <row r="195" spans="2:2" x14ac:dyDescent="0.35">
      <c r="B195" s="97"/>
    </row>
    <row r="196" spans="2:2" x14ac:dyDescent="0.35">
      <c r="B196" s="97"/>
    </row>
    <row r="197" spans="2:2" x14ac:dyDescent="0.35">
      <c r="B197" s="97"/>
    </row>
    <row r="198" spans="2:2" x14ac:dyDescent="0.35">
      <c r="B198" s="97"/>
    </row>
    <row r="199" spans="2:2" x14ac:dyDescent="0.35">
      <c r="B199" s="97"/>
    </row>
    <row r="200" spans="2:2" x14ac:dyDescent="0.35">
      <c r="B200" s="97"/>
    </row>
    <row r="201" spans="2:2" x14ac:dyDescent="0.35">
      <c r="B201" s="97"/>
    </row>
    <row r="202" spans="2:2" x14ac:dyDescent="0.35">
      <c r="B202" s="97"/>
    </row>
    <row r="203" spans="2:2" x14ac:dyDescent="0.35">
      <c r="B203" s="97"/>
    </row>
    <row r="204" spans="2:2" x14ac:dyDescent="0.35">
      <c r="B204" s="97"/>
    </row>
    <row r="205" spans="2:2" x14ac:dyDescent="0.35">
      <c r="B205" s="97"/>
    </row>
    <row r="206" spans="2:2" x14ac:dyDescent="0.35">
      <c r="B206" s="97"/>
    </row>
    <row r="207" spans="2:2" x14ac:dyDescent="0.35">
      <c r="B207" s="97"/>
    </row>
    <row r="208" spans="2:2" x14ac:dyDescent="0.35">
      <c r="B208" s="97"/>
    </row>
    <row r="209" spans="2:2" x14ac:dyDescent="0.35">
      <c r="B209" s="97"/>
    </row>
    <row r="210" spans="2:2" x14ac:dyDescent="0.35">
      <c r="B210" s="97"/>
    </row>
    <row r="211" spans="2:2" x14ac:dyDescent="0.35">
      <c r="B211" s="97"/>
    </row>
    <row r="212" spans="2:2" x14ac:dyDescent="0.35">
      <c r="B212" s="97"/>
    </row>
    <row r="213" spans="2:2" x14ac:dyDescent="0.35">
      <c r="B213" s="97"/>
    </row>
    <row r="214" spans="2:2" x14ac:dyDescent="0.35">
      <c r="B214" s="97"/>
    </row>
    <row r="215" spans="2:2" x14ac:dyDescent="0.35">
      <c r="B215" s="97"/>
    </row>
    <row r="216" spans="2:2" x14ac:dyDescent="0.35">
      <c r="B216" s="97"/>
    </row>
    <row r="217" spans="2:2" x14ac:dyDescent="0.35">
      <c r="B217" s="97"/>
    </row>
    <row r="218" spans="2:2" x14ac:dyDescent="0.35">
      <c r="B218" s="97"/>
    </row>
    <row r="219" spans="2:2" x14ac:dyDescent="0.35">
      <c r="B219" s="97"/>
    </row>
    <row r="220" spans="2:2" x14ac:dyDescent="0.35">
      <c r="B220" s="97"/>
    </row>
    <row r="221" spans="2:2" x14ac:dyDescent="0.35">
      <c r="B221" s="97"/>
    </row>
    <row r="222" spans="2:2" x14ac:dyDescent="0.35">
      <c r="B222" s="97"/>
    </row>
    <row r="223" spans="2:2" x14ac:dyDescent="0.35">
      <c r="B223" s="97"/>
    </row>
    <row r="224" spans="2:2" x14ac:dyDescent="0.35">
      <c r="B224" s="97"/>
    </row>
    <row r="225" spans="2:2" x14ac:dyDescent="0.35">
      <c r="B225" s="97"/>
    </row>
    <row r="226" spans="2:2" x14ac:dyDescent="0.35">
      <c r="B226" s="97"/>
    </row>
    <row r="227" spans="2:2" x14ac:dyDescent="0.35">
      <c r="B227" s="97"/>
    </row>
    <row r="228" spans="2:2" x14ac:dyDescent="0.35">
      <c r="B228" s="97"/>
    </row>
    <row r="229" spans="2:2" x14ac:dyDescent="0.35">
      <c r="B229" s="97"/>
    </row>
    <row r="230" spans="2:2" x14ac:dyDescent="0.35">
      <c r="B230" s="97"/>
    </row>
    <row r="231" spans="2:2" x14ac:dyDescent="0.35">
      <c r="B231" s="97"/>
    </row>
    <row r="232" spans="2:2" x14ac:dyDescent="0.35">
      <c r="B232" s="97"/>
    </row>
    <row r="233" spans="2:2" x14ac:dyDescent="0.35">
      <c r="B233" s="97"/>
    </row>
    <row r="234" spans="2:2" x14ac:dyDescent="0.35">
      <c r="B234" s="97"/>
    </row>
    <row r="235" spans="2:2" x14ac:dyDescent="0.35">
      <c r="B235" s="97"/>
    </row>
    <row r="236" spans="2:2" x14ac:dyDescent="0.35">
      <c r="B236" s="97"/>
    </row>
    <row r="237" spans="2:2" x14ac:dyDescent="0.35">
      <c r="B237" s="97"/>
    </row>
    <row r="238" spans="2:2" x14ac:dyDescent="0.35">
      <c r="B238" s="97"/>
    </row>
    <row r="239" spans="2:2" x14ac:dyDescent="0.35">
      <c r="B239" s="97"/>
    </row>
    <row r="240" spans="2:2" x14ac:dyDescent="0.35">
      <c r="B240" s="97"/>
    </row>
    <row r="241" spans="2:2" x14ac:dyDescent="0.35">
      <c r="B241" s="97"/>
    </row>
    <row r="242" spans="2:2" x14ac:dyDescent="0.35">
      <c r="B242" s="97"/>
    </row>
    <row r="243" spans="2:2" x14ac:dyDescent="0.35">
      <c r="B243" s="97"/>
    </row>
    <row r="244" spans="2:2" x14ac:dyDescent="0.35">
      <c r="B244" s="97"/>
    </row>
    <row r="245" spans="2:2" x14ac:dyDescent="0.35">
      <c r="B245" s="97"/>
    </row>
    <row r="246" spans="2:2" x14ac:dyDescent="0.35">
      <c r="B246" s="97"/>
    </row>
    <row r="247" spans="2:2" x14ac:dyDescent="0.35">
      <c r="B247" s="97"/>
    </row>
    <row r="248" spans="2:2" x14ac:dyDescent="0.35">
      <c r="B248" s="97"/>
    </row>
    <row r="249" spans="2:2" x14ac:dyDescent="0.35">
      <c r="B249" s="97"/>
    </row>
    <row r="250" spans="2:2" x14ac:dyDescent="0.35">
      <c r="B250" s="97"/>
    </row>
    <row r="251" spans="2:2" x14ac:dyDescent="0.35">
      <c r="B251" s="97"/>
    </row>
    <row r="252" spans="2:2" x14ac:dyDescent="0.35">
      <c r="B252" s="97"/>
    </row>
    <row r="253" spans="2:2" x14ac:dyDescent="0.35">
      <c r="B253" s="97"/>
    </row>
    <row r="254" spans="2:2" x14ac:dyDescent="0.35">
      <c r="B254" s="97"/>
    </row>
    <row r="255" spans="2:2" x14ac:dyDescent="0.35">
      <c r="B255" s="97"/>
    </row>
    <row r="256" spans="2:2" x14ac:dyDescent="0.35">
      <c r="B256" s="97"/>
    </row>
    <row r="257" spans="2:2" x14ac:dyDescent="0.35">
      <c r="B257" s="97"/>
    </row>
    <row r="258" spans="2:2" x14ac:dyDescent="0.35">
      <c r="B258" s="97"/>
    </row>
    <row r="259" spans="2:2" x14ac:dyDescent="0.35">
      <c r="B259" s="97"/>
    </row>
    <row r="260" spans="2:2" x14ac:dyDescent="0.35">
      <c r="B260" s="97"/>
    </row>
    <row r="261" spans="2:2" x14ac:dyDescent="0.35">
      <c r="B261" s="97"/>
    </row>
    <row r="262" spans="2:2" x14ac:dyDescent="0.35">
      <c r="B262" s="97"/>
    </row>
    <row r="263" spans="2:2" x14ac:dyDescent="0.35">
      <c r="B263" s="97"/>
    </row>
    <row r="264" spans="2:2" x14ac:dyDescent="0.35">
      <c r="B264" s="97"/>
    </row>
    <row r="265" spans="2:2" x14ac:dyDescent="0.35">
      <c r="B265" s="97"/>
    </row>
    <row r="266" spans="2:2" x14ac:dyDescent="0.35">
      <c r="B266" s="97"/>
    </row>
    <row r="267" spans="2:2" x14ac:dyDescent="0.35">
      <c r="B267" s="97"/>
    </row>
    <row r="268" spans="2:2" x14ac:dyDescent="0.35">
      <c r="B268" s="97"/>
    </row>
    <row r="269" spans="2:2" x14ac:dyDescent="0.35">
      <c r="B269" s="97"/>
    </row>
    <row r="270" spans="2:2" x14ac:dyDescent="0.35">
      <c r="B270" s="97"/>
    </row>
    <row r="271" spans="2:2" x14ac:dyDescent="0.35">
      <c r="B271" s="97"/>
    </row>
    <row r="272" spans="2:2" x14ac:dyDescent="0.35">
      <c r="B272" s="97"/>
    </row>
    <row r="273" spans="2:2" x14ac:dyDescent="0.35">
      <c r="B273" s="97"/>
    </row>
    <row r="274" spans="2:2" x14ac:dyDescent="0.35">
      <c r="B274" s="97"/>
    </row>
    <row r="275" spans="2:2" x14ac:dyDescent="0.35">
      <c r="B275" s="97"/>
    </row>
    <row r="276" spans="2:2" x14ac:dyDescent="0.35">
      <c r="B276" s="97"/>
    </row>
    <row r="277" spans="2:2" x14ac:dyDescent="0.35">
      <c r="B277" s="97"/>
    </row>
    <row r="278" spans="2:2" x14ac:dyDescent="0.35">
      <c r="B278" s="97"/>
    </row>
    <row r="279" spans="2:2" x14ac:dyDescent="0.35">
      <c r="B279" s="97"/>
    </row>
    <row r="280" spans="2:2" x14ac:dyDescent="0.35">
      <c r="B280" s="97"/>
    </row>
    <row r="281" spans="2:2" x14ac:dyDescent="0.35">
      <c r="B281" s="97"/>
    </row>
    <row r="282" spans="2:2" x14ac:dyDescent="0.35">
      <c r="B282" s="97"/>
    </row>
    <row r="283" spans="2:2" x14ac:dyDescent="0.35">
      <c r="B283" s="97"/>
    </row>
    <row r="284" spans="2:2" x14ac:dyDescent="0.35">
      <c r="B284" s="97"/>
    </row>
    <row r="285" spans="2:2" x14ac:dyDescent="0.35">
      <c r="B285" s="97"/>
    </row>
    <row r="286" spans="2:2" x14ac:dyDescent="0.35">
      <c r="B286" s="97"/>
    </row>
  </sheetData>
  <mergeCells count="1">
    <mergeCell ref="B3:D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N21"/>
  <sheetViews>
    <sheetView topLeftCell="A7" zoomScale="115" zoomScaleNormal="115" workbookViewId="0">
      <selection activeCell="C18" sqref="C18"/>
    </sheetView>
  </sheetViews>
  <sheetFormatPr defaultRowHeight="12.5" x14ac:dyDescent="0.25"/>
  <cols>
    <col min="2" max="2" width="22.90625" customWidth="1"/>
    <col min="3" max="3" width="16.90625" customWidth="1"/>
    <col min="4" max="4" width="14.6328125" customWidth="1"/>
    <col min="5" max="5" width="14.6328125" style="27" customWidth="1"/>
    <col min="7" max="7" width="13.36328125" bestFit="1" customWidth="1"/>
  </cols>
  <sheetData>
    <row r="2" spans="2:14" ht="17.5" x14ac:dyDescent="0.25">
      <c r="B2" s="42" t="s">
        <v>363</v>
      </c>
    </row>
    <row r="3" spans="2:14" x14ac:dyDescent="0.25">
      <c r="B3" s="45" t="s">
        <v>4655</v>
      </c>
    </row>
    <row r="5" spans="2:14" s="2" customFormat="1" ht="19.5" customHeight="1" x14ac:dyDescent="0.25">
      <c r="B5" s="5" t="s">
        <v>6</v>
      </c>
      <c r="C5" s="6" t="s">
        <v>2</v>
      </c>
      <c r="D5" s="6" t="s">
        <v>33</v>
      </c>
      <c r="E5" s="7" t="s">
        <v>286</v>
      </c>
    </row>
    <row r="6" spans="2:14" s="3" customFormat="1" ht="15" customHeight="1" x14ac:dyDescent="0.25">
      <c r="B6" s="8" t="s">
        <v>716</v>
      </c>
      <c r="C6" s="9">
        <f>SUMIFS('Raw Material'!H:H,'Raw Material'!A:A,Summary!B6)</f>
        <v>2639279.0300000003</v>
      </c>
      <c r="D6" s="9">
        <f>SUMIFS('Raw Material'!K:K,'Raw Material'!A:A,Summary!B6)</f>
        <v>6037985.2687761495</v>
      </c>
      <c r="E6" s="63">
        <v>10350900</v>
      </c>
      <c r="G6" s="152">
        <f>SUMIFS('YTD TB'!J:J,'YTD TB'!A:A,Summary!E6)</f>
        <v>6037985.4100000001</v>
      </c>
      <c r="H6" s="126">
        <f>G6-D6</f>
        <v>0.14122385066002607</v>
      </c>
      <c r="N6" s="126"/>
    </row>
    <row r="7" spans="2:14" s="3" customFormat="1" ht="15" customHeight="1" x14ac:dyDescent="0.25">
      <c r="B7" s="8" t="s">
        <v>47</v>
      </c>
      <c r="C7" s="9">
        <f>SUMIFS('Raw Material'!H:H,'Raw Material'!A:A,Summary!B7)</f>
        <v>1222668488.4400001</v>
      </c>
      <c r="D7" s="9">
        <f>SUMIFS('Raw Material'!K:K,'Raw Material'!A:A,Summary!B7)</f>
        <v>2293672.0467153634</v>
      </c>
      <c r="E7" s="63">
        <v>10350901</v>
      </c>
      <c r="G7" s="152">
        <f>SUMIFS('YTD TB'!J:J,'YTD TB'!A:A,Summary!E7)</f>
        <v>2722153.74</v>
      </c>
      <c r="H7" s="126">
        <f>SUM(D7:D9)-G7</f>
        <v>1.8603565637022257E-2</v>
      </c>
      <c r="N7" s="126"/>
    </row>
    <row r="8" spans="2:14" s="3" customFormat="1" ht="15" customHeight="1" x14ac:dyDescent="0.25">
      <c r="B8" s="8" t="s">
        <v>48</v>
      </c>
      <c r="C8" s="9">
        <f>SUMIFS('Raw Material'!H:H,'Raw Material'!A:A,Summary!B8)</f>
        <v>1649876348.04</v>
      </c>
      <c r="D8" s="9">
        <f>SUMIFS('Raw Material'!K:K,'Raw Material'!A:A,Summary!B8)</f>
        <v>302023.93035466608</v>
      </c>
      <c r="E8" s="63">
        <v>10350901</v>
      </c>
      <c r="G8" s="152"/>
    </row>
    <row r="9" spans="2:14" s="3" customFormat="1" ht="15" customHeight="1" x14ac:dyDescent="0.25">
      <c r="B9" s="8" t="s">
        <v>49</v>
      </c>
      <c r="C9" s="9">
        <f>SUMIFS('Raw Material'!H:H,'Raw Material'!A:A,Summary!B9)</f>
        <v>4494450.37</v>
      </c>
      <c r="D9" s="9">
        <f>SUMIFS('Raw Material'!K:K,'Raw Material'!A:A,Summary!B9)</f>
        <v>126457.78153353634</v>
      </c>
      <c r="E9" s="63">
        <v>10350901</v>
      </c>
      <c r="G9" s="152"/>
    </row>
    <row r="10" spans="2:14" s="3" customFormat="1" ht="15" customHeight="1" x14ac:dyDescent="0.25">
      <c r="B10" s="8" t="s">
        <v>34</v>
      </c>
      <c r="C10" s="9">
        <f>WIP!D34</f>
        <v>263060</v>
      </c>
      <c r="D10" s="9">
        <f>WIP!H34</f>
        <v>2368669.6473000003</v>
      </c>
      <c r="E10" s="63">
        <v>10350905</v>
      </c>
      <c r="G10" s="152">
        <f>SUMIFS('YTD TB'!J:J,'YTD TB'!A:A,Summary!E10)</f>
        <v>2368670.0499999998</v>
      </c>
      <c r="H10" s="126">
        <f>G10-D10</f>
        <v>0.40269999951124191</v>
      </c>
    </row>
    <row r="11" spans="2:14" s="3" customFormat="1" ht="15" customHeight="1" x14ac:dyDescent="0.25">
      <c r="B11" s="8" t="s">
        <v>35</v>
      </c>
      <c r="C11" s="9">
        <f>FG!D35</f>
        <v>548805</v>
      </c>
      <c r="D11" s="9">
        <f>FG!F35</f>
        <v>4813144.6557649998</v>
      </c>
      <c r="E11" s="63">
        <v>10350906</v>
      </c>
      <c r="G11" s="152">
        <f>SUMIFS('YTD TB'!J:J,'YTD TB'!A:A,Summary!E11)</f>
        <v>6665752.3600000003</v>
      </c>
      <c r="H11" s="126">
        <f>SUM(D11:D12)-G11</f>
        <v>-0.49692500103265047</v>
      </c>
    </row>
    <row r="12" spans="2:14" s="3" customFormat="1" ht="15" customHeight="1" x14ac:dyDescent="0.25">
      <c r="B12" s="8" t="s">
        <v>36</v>
      </c>
      <c r="C12" s="9">
        <f>'FG-GIT'!D25</f>
        <v>197282</v>
      </c>
      <c r="D12" s="9">
        <f>'FG-GIT'!F25</f>
        <v>1852607.20731</v>
      </c>
      <c r="E12" s="63">
        <v>10350906</v>
      </c>
    </row>
    <row r="13" spans="2:14" s="2" customFormat="1" ht="15" customHeight="1" x14ac:dyDescent="0.25">
      <c r="B13" s="10"/>
      <c r="C13" s="11">
        <f>SUM(C6:C12)</f>
        <v>2880687712.8800001</v>
      </c>
      <c r="D13" s="11">
        <f>SUM(D6:D12)</f>
        <v>17794560.537754714</v>
      </c>
      <c r="E13" s="62"/>
    </row>
    <row r="15" spans="2:14" x14ac:dyDescent="0.25">
      <c r="C15" s="13"/>
    </row>
    <row r="16" spans="2:14" x14ac:dyDescent="0.25">
      <c r="B16" s="49" t="s">
        <v>56</v>
      </c>
      <c r="C16" s="50"/>
    </row>
    <row r="17" spans="2:7" x14ac:dyDescent="0.25">
      <c r="B17" s="13" t="s">
        <v>57</v>
      </c>
      <c r="C17" s="51">
        <f>SUMIFS('YTD TB'!J:J,'YTD TB'!K:K,Summary!B17)</f>
        <v>1353191.3599999999</v>
      </c>
    </row>
    <row r="18" spans="2:7" x14ac:dyDescent="0.25">
      <c r="B18" s="13" t="s">
        <v>58</v>
      </c>
      <c r="C18" s="52">
        <f>Purchase.!G8702</f>
        <v>68057428.199999988</v>
      </c>
    </row>
    <row r="19" spans="2:7" ht="13" thickBot="1" x14ac:dyDescent="0.3">
      <c r="C19" s="75">
        <f>C17/C18</f>
        <v>1.988308103596545E-2</v>
      </c>
    </row>
    <row r="20" spans="2:7" ht="13" thickTop="1" x14ac:dyDescent="0.25"/>
    <row r="21" spans="2:7" x14ac:dyDescent="0.25">
      <c r="G21" s="6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F878-2117-4A17-AA33-9DE336042350}">
  <dimension ref="A3:A3773"/>
  <sheetViews>
    <sheetView topLeftCell="A2663" workbookViewId="0">
      <selection activeCell="A4" sqref="A4:A3772"/>
    </sheetView>
  </sheetViews>
  <sheetFormatPr defaultRowHeight="12.5" x14ac:dyDescent="0.25"/>
  <cols>
    <col min="1" max="1" width="13.7265625" bestFit="1" customWidth="1"/>
  </cols>
  <sheetData>
    <row r="3" spans="1:1" x14ac:dyDescent="0.25">
      <c r="A3" s="235" t="s">
        <v>29132</v>
      </c>
    </row>
    <row r="4" spans="1:1" x14ac:dyDescent="0.25">
      <c r="A4" s="236">
        <v>1.2428791377983063E-5</v>
      </c>
    </row>
    <row r="5" spans="1:1" x14ac:dyDescent="0.25">
      <c r="A5" s="236">
        <v>2.2997762972565952E-5</v>
      </c>
    </row>
    <row r="6" spans="1:1" x14ac:dyDescent="0.25">
      <c r="A6" s="236">
        <v>2.2998393520493483E-5</v>
      </c>
    </row>
    <row r="7" spans="1:1" x14ac:dyDescent="0.25">
      <c r="A7" s="236">
        <v>2.299960309585235E-5</v>
      </c>
    </row>
    <row r="8" spans="1:1" x14ac:dyDescent="0.25">
      <c r="A8" s="236">
        <v>2.2999739570378911E-5</v>
      </c>
    </row>
    <row r="9" spans="1:1" x14ac:dyDescent="0.25">
      <c r="A9" s="236">
        <v>2.299992522329354E-5</v>
      </c>
    </row>
    <row r="10" spans="1:1" x14ac:dyDescent="0.25">
      <c r="A10" s="236">
        <v>2.3000027719903114E-5</v>
      </c>
    </row>
    <row r="11" spans="1:1" x14ac:dyDescent="0.25">
      <c r="A11" s="236">
        <v>2.300037963495379E-5</v>
      </c>
    </row>
    <row r="12" spans="1:1" x14ac:dyDescent="0.25">
      <c r="A12" s="236">
        <v>2.3000930882010703E-5</v>
      </c>
    </row>
    <row r="13" spans="1:1" x14ac:dyDescent="0.25">
      <c r="A13" s="236">
        <v>2.3005956503305574E-5</v>
      </c>
    </row>
    <row r="14" spans="1:1" x14ac:dyDescent="0.25">
      <c r="A14" s="236">
        <v>2.3034968987733483E-5</v>
      </c>
    </row>
    <row r="15" spans="1:1" x14ac:dyDescent="0.25">
      <c r="A15" s="236">
        <v>2.3050074862751623E-5</v>
      </c>
    </row>
    <row r="16" spans="1:1" x14ac:dyDescent="0.25">
      <c r="A16" s="236">
        <v>2.3055439455465926E-5</v>
      </c>
    </row>
    <row r="17" spans="1:1" x14ac:dyDescent="0.25">
      <c r="A17" s="236">
        <v>2.3065812396666154E-5</v>
      </c>
    </row>
    <row r="18" spans="1:1" x14ac:dyDescent="0.25">
      <c r="A18" s="236">
        <v>2.3570761722894121E-5</v>
      </c>
    </row>
    <row r="19" spans="1:1" x14ac:dyDescent="0.25">
      <c r="A19" s="236">
        <v>2.4169938306225461E-5</v>
      </c>
    </row>
    <row r="20" spans="1:1" x14ac:dyDescent="0.25">
      <c r="A20" s="236">
        <v>2.4334625406019454E-5</v>
      </c>
    </row>
    <row r="21" spans="1:1" x14ac:dyDescent="0.25">
      <c r="A21" s="236">
        <v>2.4552802333850767E-5</v>
      </c>
    </row>
    <row r="22" spans="1:1" x14ac:dyDescent="0.25">
      <c r="A22" s="236">
        <v>2.5312018032981376E-5</v>
      </c>
    </row>
    <row r="23" spans="1:1" x14ac:dyDescent="0.25">
      <c r="A23" s="236">
        <v>2.5323398394737238E-5</v>
      </c>
    </row>
    <row r="24" spans="1:1" x14ac:dyDescent="0.25">
      <c r="A24" s="236">
        <v>2.683684434871597E-5</v>
      </c>
    </row>
    <row r="25" spans="1:1" x14ac:dyDescent="0.25">
      <c r="A25" s="236">
        <v>2.6840110683349375E-5</v>
      </c>
    </row>
    <row r="26" spans="1:1" x14ac:dyDescent="0.25">
      <c r="A26" s="236">
        <v>2.6879730006136223E-5</v>
      </c>
    </row>
    <row r="27" spans="1:1" x14ac:dyDescent="0.25">
      <c r="A27" s="236">
        <v>2.6879977837800401E-5</v>
      </c>
    </row>
    <row r="28" spans="1:1" x14ac:dyDescent="0.25">
      <c r="A28" s="236">
        <v>3.3664233576642337E-5</v>
      </c>
    </row>
    <row r="29" spans="1:1" x14ac:dyDescent="0.25">
      <c r="A29" s="236">
        <v>3.4610565110565116E-5</v>
      </c>
    </row>
    <row r="30" spans="1:1" x14ac:dyDescent="0.25">
      <c r="A30" s="236">
        <v>4.1507547645308701E-5</v>
      </c>
    </row>
    <row r="31" spans="1:1" x14ac:dyDescent="0.25">
      <c r="A31" s="236">
        <v>8.2692307692307695E-5</v>
      </c>
    </row>
    <row r="32" spans="1:1" x14ac:dyDescent="0.25">
      <c r="A32" s="236">
        <v>1.3018181818181819E-4</v>
      </c>
    </row>
    <row r="33" spans="1:1" x14ac:dyDescent="0.25">
      <c r="A33" s="236">
        <v>1.3153846153846153E-4</v>
      </c>
    </row>
    <row r="34" spans="1:1" x14ac:dyDescent="0.25">
      <c r="A34" s="236">
        <v>1.3424999999999998E-4</v>
      </c>
    </row>
    <row r="35" spans="1:1" x14ac:dyDescent="0.25">
      <c r="A35" s="236">
        <v>1.4799999999999999E-4</v>
      </c>
    </row>
    <row r="36" spans="1:1" x14ac:dyDescent="0.25">
      <c r="A36" s="236">
        <v>1.510188679245283E-4</v>
      </c>
    </row>
    <row r="37" spans="1:1" x14ac:dyDescent="0.25">
      <c r="A37" s="236">
        <v>1.5199999999999998E-4</v>
      </c>
    </row>
    <row r="38" spans="1:1" x14ac:dyDescent="0.25">
      <c r="A38" s="236">
        <v>1.6999999999999999E-4</v>
      </c>
    </row>
    <row r="39" spans="1:1" x14ac:dyDescent="0.25">
      <c r="A39" s="236">
        <v>1.7000000000000001E-4</v>
      </c>
    </row>
    <row r="40" spans="1:1" x14ac:dyDescent="0.25">
      <c r="A40" s="236">
        <v>1.7399999999999997E-4</v>
      </c>
    </row>
    <row r="41" spans="1:1" x14ac:dyDescent="0.25">
      <c r="A41" s="236">
        <v>1.74E-4</v>
      </c>
    </row>
    <row r="42" spans="1:1" x14ac:dyDescent="0.25">
      <c r="A42" s="236">
        <v>1.7400000000000003E-4</v>
      </c>
    </row>
    <row r="43" spans="1:1" x14ac:dyDescent="0.25">
      <c r="A43" s="236">
        <v>1.7499999999999997E-4</v>
      </c>
    </row>
    <row r="44" spans="1:1" x14ac:dyDescent="0.25">
      <c r="A44" s="236">
        <v>1.75E-4</v>
      </c>
    </row>
    <row r="45" spans="1:1" x14ac:dyDescent="0.25">
      <c r="A45" s="236">
        <v>1.7500000000000003E-4</v>
      </c>
    </row>
    <row r="46" spans="1:1" x14ac:dyDescent="0.25">
      <c r="A46" s="236">
        <v>1.7500000000000005E-4</v>
      </c>
    </row>
    <row r="47" spans="1:1" x14ac:dyDescent="0.25">
      <c r="A47" s="236">
        <v>1.7900000000000001E-4</v>
      </c>
    </row>
    <row r="48" spans="1:1" x14ac:dyDescent="0.25">
      <c r="A48" s="236">
        <v>1.875E-4</v>
      </c>
    </row>
    <row r="49" spans="1:1" x14ac:dyDescent="0.25">
      <c r="A49" s="236">
        <v>1.877439024390244E-4</v>
      </c>
    </row>
    <row r="50" spans="1:1" x14ac:dyDescent="0.25">
      <c r="A50" s="236">
        <v>1.8999999999999998E-4</v>
      </c>
    </row>
    <row r="51" spans="1:1" x14ac:dyDescent="0.25">
      <c r="A51" s="236">
        <v>1.9000000000000001E-4</v>
      </c>
    </row>
    <row r="52" spans="1:1" x14ac:dyDescent="0.25">
      <c r="A52" s="236">
        <v>1.9132653061224492E-4</v>
      </c>
    </row>
    <row r="53" spans="1:1" x14ac:dyDescent="0.25">
      <c r="A53" s="236">
        <v>1.9136767406084063E-4</v>
      </c>
    </row>
    <row r="54" spans="1:1" x14ac:dyDescent="0.25">
      <c r="A54" s="236">
        <v>1.9137822254561534E-4</v>
      </c>
    </row>
    <row r="55" spans="1:1" x14ac:dyDescent="0.25">
      <c r="A55" s="236">
        <v>1.9138110507859344E-4</v>
      </c>
    </row>
    <row r="56" spans="1:1" x14ac:dyDescent="0.25">
      <c r="A56" s="236">
        <v>1.9138232720909885E-4</v>
      </c>
    </row>
    <row r="57" spans="1:1" x14ac:dyDescent="0.25">
      <c r="A57" s="236">
        <v>1.9138232720909888E-4</v>
      </c>
    </row>
    <row r="58" spans="1:1" x14ac:dyDescent="0.25">
      <c r="A58" s="236">
        <v>1.9138319844882819E-4</v>
      </c>
    </row>
    <row r="59" spans="1:1" x14ac:dyDescent="0.25">
      <c r="A59" s="236">
        <v>1.9138338270183755E-4</v>
      </c>
    </row>
    <row r="60" spans="1:1" x14ac:dyDescent="0.25">
      <c r="A60" s="236">
        <v>1.9139250982826394E-4</v>
      </c>
    </row>
    <row r="61" spans="1:1" x14ac:dyDescent="0.25">
      <c r="A61" s="236">
        <v>1.9140859569357545E-4</v>
      </c>
    </row>
    <row r="62" spans="1:1" x14ac:dyDescent="0.25">
      <c r="A62" s="236">
        <v>1.9749999999999995E-4</v>
      </c>
    </row>
    <row r="63" spans="1:1" x14ac:dyDescent="0.25">
      <c r="A63" s="236">
        <v>1.9749999999999998E-4</v>
      </c>
    </row>
    <row r="64" spans="1:1" x14ac:dyDescent="0.25">
      <c r="A64" s="236">
        <v>1.975E-4</v>
      </c>
    </row>
    <row r="65" spans="1:1" x14ac:dyDescent="0.25">
      <c r="A65" s="236">
        <v>1.9750000000000003E-4</v>
      </c>
    </row>
    <row r="66" spans="1:1" x14ac:dyDescent="0.25">
      <c r="A66" s="236">
        <v>1.9750000000000006E-4</v>
      </c>
    </row>
    <row r="67" spans="1:1" x14ac:dyDescent="0.25">
      <c r="A67" s="236">
        <v>1.9856224899598391E-4</v>
      </c>
    </row>
    <row r="68" spans="1:1" x14ac:dyDescent="0.25">
      <c r="A68" s="236">
        <v>2.0250000000000002E-4</v>
      </c>
    </row>
    <row r="69" spans="1:1" x14ac:dyDescent="0.25">
      <c r="A69" s="236">
        <v>2.3014285714285715E-4</v>
      </c>
    </row>
    <row r="70" spans="1:1" x14ac:dyDescent="0.25">
      <c r="A70" s="236">
        <v>2.3599999999999994E-4</v>
      </c>
    </row>
    <row r="71" spans="1:1" x14ac:dyDescent="0.25">
      <c r="A71" s="236">
        <v>2.3599999999999999E-4</v>
      </c>
    </row>
    <row r="72" spans="1:1" x14ac:dyDescent="0.25">
      <c r="A72" s="236">
        <v>2.3600000000000002E-4</v>
      </c>
    </row>
    <row r="73" spans="1:1" x14ac:dyDescent="0.25">
      <c r="A73" s="236">
        <v>2.3999999999999998E-4</v>
      </c>
    </row>
    <row r="74" spans="1:1" x14ac:dyDescent="0.25">
      <c r="A74" s="236">
        <v>2.4000000000000001E-4</v>
      </c>
    </row>
    <row r="75" spans="1:1" x14ac:dyDescent="0.25">
      <c r="A75" s="236">
        <v>2.4000000000000003E-4</v>
      </c>
    </row>
    <row r="76" spans="1:1" x14ac:dyDescent="0.25">
      <c r="A76" s="236">
        <v>2.52E-4</v>
      </c>
    </row>
    <row r="77" spans="1:1" x14ac:dyDescent="0.25">
      <c r="A77" s="236">
        <v>2.5200000000000005E-4</v>
      </c>
    </row>
    <row r="78" spans="1:1" x14ac:dyDescent="0.25">
      <c r="A78" s="236">
        <v>2.6197604790419165E-4</v>
      </c>
    </row>
    <row r="79" spans="1:1" x14ac:dyDescent="0.25">
      <c r="A79" s="236">
        <v>2.6245589273112208E-4</v>
      </c>
    </row>
    <row r="80" spans="1:1" x14ac:dyDescent="0.25">
      <c r="A80" s="236">
        <v>2.6245633388490534E-4</v>
      </c>
    </row>
    <row r="81" spans="1:1" x14ac:dyDescent="0.25">
      <c r="A81" s="236">
        <v>2.6246165644171779E-4</v>
      </c>
    </row>
    <row r="82" spans="1:1" x14ac:dyDescent="0.25">
      <c r="A82" s="236">
        <v>2.6246541612268229E-4</v>
      </c>
    </row>
    <row r="83" spans="1:1" x14ac:dyDescent="0.25">
      <c r="A83" s="236">
        <v>2.6246719160104987E-4</v>
      </c>
    </row>
    <row r="84" spans="1:1" x14ac:dyDescent="0.25">
      <c r="A84" s="236">
        <v>2.6246948029298917E-4</v>
      </c>
    </row>
    <row r="85" spans="1:1" x14ac:dyDescent="0.25">
      <c r="A85" s="236">
        <v>2.6247487353935192E-4</v>
      </c>
    </row>
    <row r="86" spans="1:1" x14ac:dyDescent="0.25">
      <c r="A86" s="236">
        <v>2.6279069767441856E-4</v>
      </c>
    </row>
    <row r="87" spans="1:1" x14ac:dyDescent="0.25">
      <c r="A87" s="236">
        <v>2.8078431372549015E-4</v>
      </c>
    </row>
    <row r="88" spans="1:1" x14ac:dyDescent="0.25">
      <c r="A88" s="236">
        <v>2.8444444444444443E-4</v>
      </c>
    </row>
    <row r="89" spans="1:1" x14ac:dyDescent="0.25">
      <c r="A89" s="236">
        <v>2.8999999999999962E-4</v>
      </c>
    </row>
    <row r="90" spans="1:1" x14ac:dyDescent="0.25">
      <c r="A90" s="236">
        <v>2.8999999999999995E-4</v>
      </c>
    </row>
    <row r="91" spans="1:1" x14ac:dyDescent="0.25">
      <c r="A91" s="236">
        <v>2.9E-4</v>
      </c>
    </row>
    <row r="92" spans="1:1" x14ac:dyDescent="0.25">
      <c r="A92" s="236">
        <v>2.9000000000000006E-4</v>
      </c>
    </row>
    <row r="93" spans="1:1" x14ac:dyDescent="0.25">
      <c r="A93" s="236">
        <v>2.966666666666621E-4</v>
      </c>
    </row>
    <row r="94" spans="1:1" x14ac:dyDescent="0.25">
      <c r="A94" s="236">
        <v>2.966666666666666E-4</v>
      </c>
    </row>
    <row r="95" spans="1:1" x14ac:dyDescent="0.25">
      <c r="A95" s="236">
        <v>2.9666666666666665E-4</v>
      </c>
    </row>
    <row r="96" spans="1:1" x14ac:dyDescent="0.25">
      <c r="A96" s="236">
        <v>2.966666666666667E-4</v>
      </c>
    </row>
    <row r="97" spans="1:1" x14ac:dyDescent="0.25">
      <c r="A97" s="236">
        <v>2.9666666666666676E-4</v>
      </c>
    </row>
    <row r="98" spans="1:1" x14ac:dyDescent="0.25">
      <c r="A98" s="236">
        <v>2.9667953667953669E-4</v>
      </c>
    </row>
    <row r="99" spans="1:1" x14ac:dyDescent="0.25">
      <c r="A99" s="236">
        <v>2.9670329670329669E-4</v>
      </c>
    </row>
    <row r="100" spans="1:1" x14ac:dyDescent="0.25">
      <c r="A100" s="236">
        <v>2.9750000000000002E-4</v>
      </c>
    </row>
    <row r="101" spans="1:1" x14ac:dyDescent="0.25">
      <c r="A101" s="236">
        <v>2.9838926174496645E-4</v>
      </c>
    </row>
    <row r="102" spans="1:1" x14ac:dyDescent="0.25">
      <c r="A102" s="236">
        <v>2.9933333333333336E-4</v>
      </c>
    </row>
    <row r="103" spans="1:1" x14ac:dyDescent="0.25">
      <c r="A103" s="236">
        <v>3.0299003322259134E-4</v>
      </c>
    </row>
    <row r="104" spans="1:1" x14ac:dyDescent="0.25">
      <c r="A104" s="236">
        <v>3.0438202247191014E-4</v>
      </c>
    </row>
    <row r="105" spans="1:1" x14ac:dyDescent="0.25">
      <c r="A105" s="236">
        <v>3.0626267281105992E-4</v>
      </c>
    </row>
    <row r="106" spans="1:1" x14ac:dyDescent="0.25">
      <c r="A106" s="236">
        <v>3.1130434782608693E-4</v>
      </c>
    </row>
    <row r="107" spans="1:1" x14ac:dyDescent="0.25">
      <c r="A107" s="236">
        <v>3.1999999999999889E-4</v>
      </c>
    </row>
    <row r="108" spans="1:1" x14ac:dyDescent="0.25">
      <c r="A108" s="236">
        <v>3.2200000000000002E-4</v>
      </c>
    </row>
    <row r="109" spans="1:1" x14ac:dyDescent="0.25">
      <c r="A109" s="236">
        <v>3.2385714285714288E-4</v>
      </c>
    </row>
    <row r="110" spans="1:1" x14ac:dyDescent="0.25">
      <c r="A110" s="236">
        <v>3.2400000000000001E-4</v>
      </c>
    </row>
    <row r="111" spans="1:1" x14ac:dyDescent="0.25">
      <c r="A111" s="236">
        <v>3.2556042031523652E-4</v>
      </c>
    </row>
    <row r="112" spans="1:1" x14ac:dyDescent="0.25">
      <c r="A112" s="236">
        <v>3.2599999999999996E-4</v>
      </c>
    </row>
    <row r="113" spans="1:1" x14ac:dyDescent="0.25">
      <c r="A113" s="236">
        <v>3.2600000000000001E-4</v>
      </c>
    </row>
    <row r="114" spans="1:1" x14ac:dyDescent="0.25">
      <c r="A114" s="236">
        <v>3.2626641050272174E-4</v>
      </c>
    </row>
    <row r="115" spans="1:1" x14ac:dyDescent="0.25">
      <c r="A115" s="236">
        <v>3.3741304347826087E-4</v>
      </c>
    </row>
    <row r="116" spans="1:1" x14ac:dyDescent="0.25">
      <c r="A116" s="236">
        <v>3.3799999999999998E-4</v>
      </c>
    </row>
    <row r="117" spans="1:1" x14ac:dyDescent="0.25">
      <c r="A117" s="236">
        <v>3.3808888888888888E-4</v>
      </c>
    </row>
    <row r="118" spans="1:1" x14ac:dyDescent="0.25">
      <c r="A118" s="236">
        <v>3.3999999999999992E-4</v>
      </c>
    </row>
    <row r="119" spans="1:1" x14ac:dyDescent="0.25">
      <c r="A119" s="236">
        <v>3.4189285714285712E-4</v>
      </c>
    </row>
    <row r="120" spans="1:1" x14ac:dyDescent="0.25">
      <c r="A120" s="236">
        <v>3.419999999999618E-4</v>
      </c>
    </row>
    <row r="121" spans="1:1" x14ac:dyDescent="0.25">
      <c r="A121" s="236">
        <v>3.419999999999959E-4</v>
      </c>
    </row>
    <row r="122" spans="1:1" x14ac:dyDescent="0.25">
      <c r="A122" s="236">
        <v>3.419999999999998E-4</v>
      </c>
    </row>
    <row r="123" spans="1:1" x14ac:dyDescent="0.25">
      <c r="A123" s="236">
        <v>3.4199999999999991E-4</v>
      </c>
    </row>
    <row r="124" spans="1:1" x14ac:dyDescent="0.25">
      <c r="A124" s="236">
        <v>3.4199999999999996E-4</v>
      </c>
    </row>
    <row r="125" spans="1:1" x14ac:dyDescent="0.25">
      <c r="A125" s="236">
        <v>3.4200000000000002E-4</v>
      </c>
    </row>
    <row r="126" spans="1:1" x14ac:dyDescent="0.25">
      <c r="A126" s="236">
        <v>3.4200000000000007E-4</v>
      </c>
    </row>
    <row r="127" spans="1:1" x14ac:dyDescent="0.25">
      <c r="A127" s="236">
        <v>3.4200000000000018E-4</v>
      </c>
    </row>
    <row r="128" spans="1:1" x14ac:dyDescent="0.25">
      <c r="A128" s="236">
        <v>3.5E-4</v>
      </c>
    </row>
    <row r="129" spans="1:1" x14ac:dyDescent="0.25">
      <c r="A129" s="236">
        <v>3.5799999999999997E-4</v>
      </c>
    </row>
    <row r="130" spans="1:1" x14ac:dyDescent="0.25">
      <c r="A130" s="236">
        <v>3.5800000000000003E-4</v>
      </c>
    </row>
    <row r="131" spans="1:1" x14ac:dyDescent="0.25">
      <c r="A131" s="236">
        <v>3.5828571428571425E-4</v>
      </c>
    </row>
    <row r="132" spans="1:1" x14ac:dyDescent="0.25">
      <c r="A132" s="236">
        <v>3.5999999999999092E-4</v>
      </c>
    </row>
    <row r="133" spans="1:1" x14ac:dyDescent="0.25">
      <c r="A133" s="236">
        <v>3.5999999999999991E-4</v>
      </c>
    </row>
    <row r="134" spans="1:1" x14ac:dyDescent="0.25">
      <c r="A134" s="236">
        <v>3.5999999999999997E-4</v>
      </c>
    </row>
    <row r="135" spans="1:1" x14ac:dyDescent="0.25">
      <c r="A135" s="236">
        <v>3.6000000000000002E-4</v>
      </c>
    </row>
    <row r="136" spans="1:1" x14ac:dyDescent="0.25">
      <c r="A136" s="236">
        <v>3.6000000000000008E-4</v>
      </c>
    </row>
    <row r="137" spans="1:1" x14ac:dyDescent="0.25">
      <c r="A137" s="236">
        <v>3.6000000000000019E-4</v>
      </c>
    </row>
    <row r="138" spans="1:1" x14ac:dyDescent="0.25">
      <c r="A138" s="236">
        <v>3.6088888888888911E-4</v>
      </c>
    </row>
    <row r="139" spans="1:1" x14ac:dyDescent="0.25">
      <c r="A139" s="236">
        <v>3.6135897435897435E-4</v>
      </c>
    </row>
    <row r="140" spans="1:1" x14ac:dyDescent="0.25">
      <c r="A140" s="236">
        <v>3.6180645161290321E-4</v>
      </c>
    </row>
    <row r="141" spans="1:1" x14ac:dyDescent="0.25">
      <c r="A141" s="236">
        <v>3.6242857142857143E-4</v>
      </c>
    </row>
    <row r="142" spans="1:1" x14ac:dyDescent="0.25">
      <c r="A142" s="236">
        <v>3.6808000000000001E-4</v>
      </c>
    </row>
    <row r="143" spans="1:1" x14ac:dyDescent="0.25">
      <c r="A143" s="236">
        <v>3.691142857142857E-4</v>
      </c>
    </row>
    <row r="144" spans="1:1" x14ac:dyDescent="0.25">
      <c r="A144" s="236">
        <v>3.7054545454545456E-4</v>
      </c>
    </row>
    <row r="145" spans="1:1" x14ac:dyDescent="0.25">
      <c r="A145" s="236">
        <v>3.7120000000000002E-4</v>
      </c>
    </row>
    <row r="146" spans="1:1" x14ac:dyDescent="0.25">
      <c r="A146" s="236">
        <v>3.7154545454545459E-4</v>
      </c>
    </row>
    <row r="147" spans="1:1" x14ac:dyDescent="0.25">
      <c r="A147" s="236">
        <v>3.7199999999999999E-4</v>
      </c>
    </row>
    <row r="148" spans="1:1" x14ac:dyDescent="0.25">
      <c r="A148" s="236">
        <v>3.7254166666666664E-4</v>
      </c>
    </row>
    <row r="149" spans="1:1" x14ac:dyDescent="0.25">
      <c r="A149" s="236">
        <v>3.7281481481481481E-4</v>
      </c>
    </row>
    <row r="150" spans="1:1" x14ac:dyDescent="0.25">
      <c r="A150" s="236">
        <v>3.7446511627906975E-4</v>
      </c>
    </row>
    <row r="151" spans="1:1" x14ac:dyDescent="0.25">
      <c r="A151" s="236">
        <v>3.7477551020408166E-4</v>
      </c>
    </row>
    <row r="152" spans="1:1" x14ac:dyDescent="0.25">
      <c r="A152" s="236">
        <v>3.7599999999999998E-4</v>
      </c>
    </row>
    <row r="153" spans="1:1" x14ac:dyDescent="0.25">
      <c r="A153" s="236">
        <v>3.7600000000000003E-4</v>
      </c>
    </row>
    <row r="154" spans="1:1" x14ac:dyDescent="0.25">
      <c r="A154" s="236">
        <v>3.7619999999999998E-4</v>
      </c>
    </row>
    <row r="155" spans="1:1" x14ac:dyDescent="0.25">
      <c r="A155" s="236">
        <v>3.770310559006211E-4</v>
      </c>
    </row>
    <row r="156" spans="1:1" x14ac:dyDescent="0.25">
      <c r="A156" s="236">
        <v>3.786193548387097E-4</v>
      </c>
    </row>
    <row r="157" spans="1:1" x14ac:dyDescent="0.25">
      <c r="A157" s="236">
        <v>3.7999999999999997E-4</v>
      </c>
    </row>
    <row r="158" spans="1:1" x14ac:dyDescent="0.25">
      <c r="A158" s="236">
        <v>3.8000000000000002E-4</v>
      </c>
    </row>
    <row r="159" spans="1:1" x14ac:dyDescent="0.25">
      <c r="A159" s="236">
        <v>3.978181818181818E-4</v>
      </c>
    </row>
    <row r="160" spans="1:1" x14ac:dyDescent="0.25">
      <c r="A160" s="236">
        <v>4.0127999999999995E-4</v>
      </c>
    </row>
    <row r="161" spans="1:1" x14ac:dyDescent="0.25">
      <c r="A161" s="236">
        <v>4.015E-4</v>
      </c>
    </row>
    <row r="162" spans="1:1" x14ac:dyDescent="0.25">
      <c r="A162" s="236">
        <v>4.0199999999999996E-4</v>
      </c>
    </row>
    <row r="163" spans="1:1" x14ac:dyDescent="0.25">
      <c r="A163" s="236">
        <v>4.0200000000000001E-4</v>
      </c>
    </row>
    <row r="164" spans="1:1" x14ac:dyDescent="0.25">
      <c r="A164" s="236">
        <v>4.1399999999999998E-4</v>
      </c>
    </row>
    <row r="165" spans="1:1" x14ac:dyDescent="0.25">
      <c r="A165" s="236">
        <v>4.1600000000000003E-4</v>
      </c>
    </row>
    <row r="166" spans="1:1" x14ac:dyDescent="0.25">
      <c r="A166" s="236">
        <v>4.1799899193548383E-4</v>
      </c>
    </row>
    <row r="167" spans="1:1" x14ac:dyDescent="0.25">
      <c r="A167" s="236">
        <v>4.1799999999999997E-4</v>
      </c>
    </row>
    <row r="168" spans="1:1" x14ac:dyDescent="0.25">
      <c r="A168" s="236">
        <v>4.1800000000000002E-4</v>
      </c>
    </row>
    <row r="169" spans="1:1" x14ac:dyDescent="0.25">
      <c r="A169" s="236">
        <v>4.1912643678160917E-4</v>
      </c>
    </row>
    <row r="170" spans="1:1" x14ac:dyDescent="0.25">
      <c r="A170" s="236">
        <v>4.2499999999999954E-4</v>
      </c>
    </row>
    <row r="171" spans="1:1" x14ac:dyDescent="0.25">
      <c r="A171" s="236">
        <v>4.2499999999999998E-4</v>
      </c>
    </row>
    <row r="172" spans="1:1" x14ac:dyDescent="0.25">
      <c r="A172" s="236">
        <v>4.2500000000000003E-4</v>
      </c>
    </row>
    <row r="173" spans="1:1" x14ac:dyDescent="0.25">
      <c r="A173" s="236">
        <v>4.2500000000000019E-4</v>
      </c>
    </row>
    <row r="174" spans="1:1" x14ac:dyDescent="0.25">
      <c r="A174" s="236">
        <v>4.2753846153846151E-4</v>
      </c>
    </row>
    <row r="175" spans="1:1" x14ac:dyDescent="0.25">
      <c r="A175" s="236">
        <v>4.2985483870967741E-4</v>
      </c>
    </row>
    <row r="176" spans="1:1" x14ac:dyDescent="0.25">
      <c r="A176" s="236">
        <v>4.3199999999999998E-4</v>
      </c>
    </row>
    <row r="177" spans="1:1" x14ac:dyDescent="0.25">
      <c r="A177" s="236">
        <v>4.3336128054643217E-4</v>
      </c>
    </row>
    <row r="178" spans="1:1" x14ac:dyDescent="0.25">
      <c r="A178" s="236">
        <v>4.3399999999999998E-4</v>
      </c>
    </row>
    <row r="179" spans="1:1" x14ac:dyDescent="0.25">
      <c r="A179" s="236">
        <v>4.3400000000000003E-4</v>
      </c>
    </row>
    <row r="180" spans="1:1" x14ac:dyDescent="0.25">
      <c r="A180" s="236">
        <v>4.3759999999999996E-4</v>
      </c>
    </row>
    <row r="181" spans="1:1" x14ac:dyDescent="0.25">
      <c r="A181" s="236">
        <v>4.3762962962962961E-4</v>
      </c>
    </row>
    <row r="182" spans="1:1" x14ac:dyDescent="0.25">
      <c r="A182" s="236">
        <v>4.3792000000000001E-4</v>
      </c>
    </row>
    <row r="183" spans="1:1" x14ac:dyDescent="0.25">
      <c r="A183" s="236">
        <v>4.3799999999999953E-4</v>
      </c>
    </row>
    <row r="184" spans="1:1" x14ac:dyDescent="0.25">
      <c r="A184" s="236">
        <v>4.379999999999998E-4</v>
      </c>
    </row>
    <row r="185" spans="1:1" x14ac:dyDescent="0.25">
      <c r="A185" s="236">
        <v>4.3799999999999991E-4</v>
      </c>
    </row>
    <row r="186" spans="1:1" x14ac:dyDescent="0.25">
      <c r="A186" s="236">
        <v>4.3799999999999997E-4</v>
      </c>
    </row>
    <row r="187" spans="1:1" x14ac:dyDescent="0.25">
      <c r="A187" s="236">
        <v>4.3800000000000002E-4</v>
      </c>
    </row>
    <row r="188" spans="1:1" x14ac:dyDescent="0.25">
      <c r="A188" s="236">
        <v>4.3800000000000008E-4</v>
      </c>
    </row>
    <row r="189" spans="1:1" x14ac:dyDescent="0.25">
      <c r="A189" s="236">
        <v>4.3800000000000013E-4</v>
      </c>
    </row>
    <row r="190" spans="1:1" x14ac:dyDescent="0.25">
      <c r="A190" s="236">
        <v>4.3800000000000024E-4</v>
      </c>
    </row>
    <row r="191" spans="1:1" x14ac:dyDescent="0.25">
      <c r="A191" s="236">
        <v>4.380000000000004E-4</v>
      </c>
    </row>
    <row r="192" spans="1:1" x14ac:dyDescent="0.25">
      <c r="A192" s="236">
        <v>4.3800000000000094E-4</v>
      </c>
    </row>
    <row r="193" spans="1:1" x14ac:dyDescent="0.25">
      <c r="A193" s="236">
        <v>4.3800000000000523E-4</v>
      </c>
    </row>
    <row r="194" spans="1:1" x14ac:dyDescent="0.25">
      <c r="A194" s="236">
        <v>4.3800000000001092E-4</v>
      </c>
    </row>
    <row r="195" spans="1:1" x14ac:dyDescent="0.25">
      <c r="A195" s="236">
        <v>4.3800141290778358E-4</v>
      </c>
    </row>
    <row r="196" spans="1:1" x14ac:dyDescent="0.25">
      <c r="A196" s="236">
        <v>4.3800324446847749E-4</v>
      </c>
    </row>
    <row r="197" spans="1:1" x14ac:dyDescent="0.25">
      <c r="A197" s="236">
        <v>4.3817527010804277E-4</v>
      </c>
    </row>
    <row r="198" spans="1:1" x14ac:dyDescent="0.25">
      <c r="A198" s="236">
        <v>4.499999999999995E-4</v>
      </c>
    </row>
    <row r="199" spans="1:1" x14ac:dyDescent="0.25">
      <c r="A199" s="236">
        <v>4.4999999999999988E-4</v>
      </c>
    </row>
    <row r="200" spans="1:1" x14ac:dyDescent="0.25">
      <c r="A200" s="236">
        <v>4.4999999999999999E-4</v>
      </c>
    </row>
    <row r="201" spans="1:1" x14ac:dyDescent="0.25">
      <c r="A201" s="236">
        <v>4.5000000000000004E-4</v>
      </c>
    </row>
    <row r="202" spans="1:1" x14ac:dyDescent="0.25">
      <c r="A202" s="236">
        <v>4.500000000000001E-4</v>
      </c>
    </row>
    <row r="203" spans="1:1" x14ac:dyDescent="0.25">
      <c r="A203" s="236">
        <v>4.5000000000000031E-4</v>
      </c>
    </row>
    <row r="204" spans="1:1" x14ac:dyDescent="0.25">
      <c r="A204" s="236">
        <v>5.0765454545454542E-4</v>
      </c>
    </row>
    <row r="205" spans="1:1" x14ac:dyDescent="0.25">
      <c r="A205" s="236">
        <v>5.2499999999999997E-4</v>
      </c>
    </row>
    <row r="206" spans="1:1" x14ac:dyDescent="0.25">
      <c r="A206" s="236">
        <v>5.2500000000000008E-4</v>
      </c>
    </row>
    <row r="207" spans="1:1" x14ac:dyDescent="0.25">
      <c r="A207" s="236">
        <v>5.3499999999999989E-4</v>
      </c>
    </row>
    <row r="208" spans="1:1" x14ac:dyDescent="0.25">
      <c r="A208" s="236">
        <v>5.3499999999999999E-4</v>
      </c>
    </row>
    <row r="209" spans="1:1" x14ac:dyDescent="0.25">
      <c r="A209" s="236">
        <v>5.350000000000001E-4</v>
      </c>
    </row>
    <row r="210" spans="1:1" x14ac:dyDescent="0.25">
      <c r="A210" s="236">
        <v>5.3500000000000368E-4</v>
      </c>
    </row>
    <row r="211" spans="1:1" x14ac:dyDescent="0.25">
      <c r="A211" s="236">
        <v>5.666666666666666E-4</v>
      </c>
    </row>
    <row r="212" spans="1:1" x14ac:dyDescent="0.25">
      <c r="A212" s="236">
        <v>5.9400000000000002E-4</v>
      </c>
    </row>
    <row r="213" spans="1:1" x14ac:dyDescent="0.25">
      <c r="A213" s="236">
        <v>5.9800000000000001E-4</v>
      </c>
    </row>
    <row r="214" spans="1:1" x14ac:dyDescent="0.25">
      <c r="A214" s="236">
        <v>6.203456790123456E-4</v>
      </c>
    </row>
    <row r="215" spans="1:1" x14ac:dyDescent="0.25">
      <c r="A215" s="236">
        <v>6.2200000000000276E-4</v>
      </c>
    </row>
    <row r="216" spans="1:1" x14ac:dyDescent="0.25">
      <c r="A216" s="236">
        <v>6.2750000000000132E-4</v>
      </c>
    </row>
    <row r="217" spans="1:1" x14ac:dyDescent="0.25">
      <c r="A217" s="236">
        <v>6.2783132530120495E-4</v>
      </c>
    </row>
    <row r="218" spans="1:1" x14ac:dyDescent="0.25">
      <c r="A218" s="236">
        <v>6.2799999999999727E-4</v>
      </c>
    </row>
    <row r="219" spans="1:1" x14ac:dyDescent="0.25">
      <c r="A219" s="236">
        <v>6.2799999999999954E-4</v>
      </c>
    </row>
    <row r="220" spans="1:1" x14ac:dyDescent="0.25">
      <c r="A220" s="236">
        <v>6.2799999999999987E-4</v>
      </c>
    </row>
    <row r="221" spans="1:1" x14ac:dyDescent="0.25">
      <c r="A221" s="236">
        <v>6.2799999999999998E-4</v>
      </c>
    </row>
    <row r="222" spans="1:1" x14ac:dyDescent="0.25">
      <c r="A222" s="236">
        <v>6.2800000000000009E-4</v>
      </c>
    </row>
    <row r="223" spans="1:1" x14ac:dyDescent="0.25">
      <c r="A223" s="236">
        <v>6.2800000000000019E-4</v>
      </c>
    </row>
    <row r="224" spans="1:1" x14ac:dyDescent="0.25">
      <c r="A224" s="236">
        <v>6.280000000000029E-4</v>
      </c>
    </row>
    <row r="225" spans="1:1" x14ac:dyDescent="0.25">
      <c r="A225" s="236">
        <v>6.3000000000000003E-4</v>
      </c>
    </row>
    <row r="226" spans="1:1" x14ac:dyDescent="0.25">
      <c r="A226" s="236">
        <v>7.099999999999985E-4</v>
      </c>
    </row>
    <row r="227" spans="1:1" x14ac:dyDescent="0.25">
      <c r="A227" s="236">
        <v>7.1999999999999994E-4</v>
      </c>
    </row>
    <row r="228" spans="1:1" x14ac:dyDescent="0.25">
      <c r="A228" s="236">
        <v>7.2000000000000005E-4</v>
      </c>
    </row>
    <row r="229" spans="1:1" x14ac:dyDescent="0.25">
      <c r="A229" s="236">
        <v>7.2000000000000026E-4</v>
      </c>
    </row>
    <row r="230" spans="1:1" x14ac:dyDescent="0.25">
      <c r="A230" s="236">
        <v>7.2999999999999996E-4</v>
      </c>
    </row>
    <row r="231" spans="1:1" x14ac:dyDescent="0.25">
      <c r="A231" s="236">
        <v>7.9907502569373057E-4</v>
      </c>
    </row>
    <row r="232" spans="1:1" x14ac:dyDescent="0.25">
      <c r="A232" s="236">
        <v>7.9983654060479981E-4</v>
      </c>
    </row>
    <row r="233" spans="1:1" x14ac:dyDescent="0.25">
      <c r="A233" s="236">
        <v>7.9997386987196238E-4</v>
      </c>
    </row>
    <row r="234" spans="1:1" x14ac:dyDescent="0.25">
      <c r="A234" s="236">
        <v>8.0002182231955678E-4</v>
      </c>
    </row>
    <row r="235" spans="1:1" x14ac:dyDescent="0.25">
      <c r="A235" s="236">
        <v>8.1999999999999792E-4</v>
      </c>
    </row>
    <row r="236" spans="1:1" x14ac:dyDescent="0.25">
      <c r="A236" s="236">
        <v>8.1999999999999987E-4</v>
      </c>
    </row>
    <row r="237" spans="1:1" x14ac:dyDescent="0.25">
      <c r="A237" s="236">
        <v>8.1999999999999998E-4</v>
      </c>
    </row>
    <row r="238" spans="1:1" x14ac:dyDescent="0.25">
      <c r="A238" s="236">
        <v>8.2000000000000009E-4</v>
      </c>
    </row>
    <row r="239" spans="1:1" x14ac:dyDescent="0.25">
      <c r="A239" s="236">
        <v>8.200000000000002E-4</v>
      </c>
    </row>
    <row r="240" spans="1:1" x14ac:dyDescent="0.25">
      <c r="A240" s="236">
        <v>8.2000000000000031E-4</v>
      </c>
    </row>
    <row r="241" spans="1:1" x14ac:dyDescent="0.25">
      <c r="A241" s="236">
        <v>8.7497777777777782E-4</v>
      </c>
    </row>
    <row r="242" spans="1:1" x14ac:dyDescent="0.25">
      <c r="A242" s="236">
        <v>8.7498154981549819E-4</v>
      </c>
    </row>
    <row r="243" spans="1:1" x14ac:dyDescent="0.25">
      <c r="A243" s="236">
        <v>8.7500000000000002E-4</v>
      </c>
    </row>
    <row r="244" spans="1:1" x14ac:dyDescent="0.25">
      <c r="A244" s="236">
        <v>8.9999999999999987E-4</v>
      </c>
    </row>
    <row r="245" spans="1:1" x14ac:dyDescent="0.25">
      <c r="A245" s="236">
        <v>8.9999999999999998E-4</v>
      </c>
    </row>
    <row r="246" spans="1:1" x14ac:dyDescent="0.25">
      <c r="A246" s="236">
        <v>9.0000000000000008E-4</v>
      </c>
    </row>
    <row r="247" spans="1:1" x14ac:dyDescent="0.25">
      <c r="A247" s="236">
        <v>9.8072727272727265E-4</v>
      </c>
    </row>
    <row r="248" spans="1:1" x14ac:dyDescent="0.25">
      <c r="A248" s="236">
        <v>9.8999999999999956E-4</v>
      </c>
    </row>
    <row r="249" spans="1:1" x14ac:dyDescent="0.25">
      <c r="A249" s="236">
        <v>9.8999999999999978E-4</v>
      </c>
    </row>
    <row r="250" spans="1:1" x14ac:dyDescent="0.25">
      <c r="A250" s="236">
        <v>9.8999999999999999E-4</v>
      </c>
    </row>
    <row r="251" spans="1:1" x14ac:dyDescent="0.25">
      <c r="A251" s="236">
        <v>1.0499999999999999E-3</v>
      </c>
    </row>
    <row r="252" spans="1:1" x14ac:dyDescent="0.25">
      <c r="A252" s="236">
        <v>1.0500000000000002E-3</v>
      </c>
    </row>
    <row r="253" spans="1:1" x14ac:dyDescent="0.25">
      <c r="A253" s="236">
        <v>1.0999999999999849E-3</v>
      </c>
    </row>
    <row r="254" spans="1:1" x14ac:dyDescent="0.25">
      <c r="A254" s="236">
        <v>1.0999999999999998E-3</v>
      </c>
    </row>
    <row r="255" spans="1:1" x14ac:dyDescent="0.25">
      <c r="A255" s="236">
        <v>1.1000000000000001E-3</v>
      </c>
    </row>
    <row r="256" spans="1:1" x14ac:dyDescent="0.25">
      <c r="A256" s="236">
        <v>1.1666666666666668E-3</v>
      </c>
    </row>
    <row r="257" spans="1:1" x14ac:dyDescent="0.25">
      <c r="A257" s="236">
        <v>1.1666709183673469E-3</v>
      </c>
    </row>
    <row r="258" spans="1:1" x14ac:dyDescent="0.25">
      <c r="A258" s="236">
        <v>1.1667346938775524E-3</v>
      </c>
    </row>
    <row r="259" spans="1:1" x14ac:dyDescent="0.25">
      <c r="A259" s="236">
        <v>1.1699999999999591E-3</v>
      </c>
    </row>
    <row r="260" spans="1:1" x14ac:dyDescent="0.25">
      <c r="A260" s="236">
        <v>1.17E-3</v>
      </c>
    </row>
    <row r="261" spans="1:1" x14ac:dyDescent="0.25">
      <c r="A261" s="236">
        <v>1.255E-3</v>
      </c>
    </row>
    <row r="262" spans="1:1" x14ac:dyDescent="0.25">
      <c r="A262" s="236">
        <v>1.3199999999999998E-3</v>
      </c>
    </row>
    <row r="263" spans="1:1" x14ac:dyDescent="0.25">
      <c r="A263" s="236">
        <v>1.3675714285714285E-3</v>
      </c>
    </row>
    <row r="264" spans="1:1" x14ac:dyDescent="0.25">
      <c r="A264" s="236">
        <v>1.56E-3</v>
      </c>
    </row>
    <row r="265" spans="1:1" x14ac:dyDescent="0.25">
      <c r="A265" s="236">
        <v>1.5999999999999996E-3</v>
      </c>
    </row>
    <row r="266" spans="1:1" x14ac:dyDescent="0.25">
      <c r="A266" s="236">
        <v>1.5999999999999999E-3</v>
      </c>
    </row>
    <row r="267" spans="1:1" x14ac:dyDescent="0.25">
      <c r="A267" s="236">
        <v>1.6000000000000001E-3</v>
      </c>
    </row>
    <row r="268" spans="1:1" x14ac:dyDescent="0.25">
      <c r="A268" s="236">
        <v>1.6000000000000003E-3</v>
      </c>
    </row>
    <row r="269" spans="1:1" x14ac:dyDescent="0.25">
      <c r="A269" s="236">
        <v>1.65E-3</v>
      </c>
    </row>
    <row r="270" spans="1:1" x14ac:dyDescent="0.25">
      <c r="A270" s="236">
        <v>1.6500000000000002E-3</v>
      </c>
    </row>
    <row r="271" spans="1:1" x14ac:dyDescent="0.25">
      <c r="A271" s="236">
        <v>1.6500000000000004E-3</v>
      </c>
    </row>
    <row r="272" spans="1:1" x14ac:dyDescent="0.25">
      <c r="A272" s="236">
        <v>1.6500000000000022E-3</v>
      </c>
    </row>
    <row r="273" spans="1:1" x14ac:dyDescent="0.25">
      <c r="A273" s="236">
        <v>1.6533333333333322E-3</v>
      </c>
    </row>
    <row r="274" spans="1:1" x14ac:dyDescent="0.25">
      <c r="A274" s="236">
        <v>1.686E-3</v>
      </c>
    </row>
    <row r="275" spans="1:1" x14ac:dyDescent="0.25">
      <c r="A275" s="236">
        <v>1.7896257070646258E-3</v>
      </c>
    </row>
    <row r="276" spans="1:1" x14ac:dyDescent="0.25">
      <c r="A276" s="236">
        <v>1.7899795403720797E-3</v>
      </c>
    </row>
    <row r="277" spans="1:1" x14ac:dyDescent="0.25">
      <c r="A277" s="236">
        <v>1.7900044490582827E-3</v>
      </c>
    </row>
    <row r="278" spans="1:1" x14ac:dyDescent="0.25">
      <c r="A278" s="236">
        <v>1.7999999999999997E-3</v>
      </c>
    </row>
    <row r="279" spans="1:1" x14ac:dyDescent="0.25">
      <c r="A279" s="236">
        <v>1.8E-3</v>
      </c>
    </row>
    <row r="280" spans="1:1" x14ac:dyDescent="0.25">
      <c r="A280" s="236">
        <v>1.8000000000000002E-3</v>
      </c>
    </row>
    <row r="281" spans="1:1" x14ac:dyDescent="0.25">
      <c r="A281" s="236">
        <v>2.1000746825989543E-3</v>
      </c>
    </row>
    <row r="282" spans="1:1" x14ac:dyDescent="0.25">
      <c r="A282" s="236">
        <v>2.5764705882352942E-3</v>
      </c>
    </row>
    <row r="283" spans="1:1" x14ac:dyDescent="0.25">
      <c r="A283" s="236">
        <v>2.5999999999999999E-3</v>
      </c>
    </row>
    <row r="284" spans="1:1" x14ac:dyDescent="0.25">
      <c r="A284" s="236">
        <v>2.6671428571428575E-3</v>
      </c>
    </row>
    <row r="285" spans="1:1" x14ac:dyDescent="0.25">
      <c r="A285" s="236">
        <v>2.7999999999999995E-3</v>
      </c>
    </row>
    <row r="286" spans="1:1" x14ac:dyDescent="0.25">
      <c r="A286" s="236">
        <v>2.8E-3</v>
      </c>
    </row>
    <row r="287" spans="1:1" x14ac:dyDescent="0.25">
      <c r="A287" s="236">
        <v>3.222683264177041E-3</v>
      </c>
    </row>
    <row r="288" spans="1:1" x14ac:dyDescent="0.25">
      <c r="A288" s="236">
        <v>3.5999999999999995E-3</v>
      </c>
    </row>
    <row r="289" spans="1:1" x14ac:dyDescent="0.25">
      <c r="A289" s="236">
        <v>3.5999999999999999E-3</v>
      </c>
    </row>
    <row r="290" spans="1:1" x14ac:dyDescent="0.25">
      <c r="A290" s="236">
        <v>3.6000000000000003E-3</v>
      </c>
    </row>
    <row r="291" spans="1:1" x14ac:dyDescent="0.25">
      <c r="A291" s="236">
        <v>4.3044619422572174E-3</v>
      </c>
    </row>
    <row r="292" spans="1:1" x14ac:dyDescent="0.25">
      <c r="A292" s="236">
        <v>4.5932141554177307E-3</v>
      </c>
    </row>
    <row r="293" spans="1:1" x14ac:dyDescent="0.25">
      <c r="A293" s="236">
        <v>4.7688838782412634E-3</v>
      </c>
    </row>
    <row r="294" spans="1:1" x14ac:dyDescent="0.25">
      <c r="A294" s="236">
        <v>4.7719498289623703E-3</v>
      </c>
    </row>
    <row r="295" spans="1:1" x14ac:dyDescent="0.25">
      <c r="A295" s="236">
        <v>4.9503407984420643E-3</v>
      </c>
    </row>
    <row r="296" spans="1:1" x14ac:dyDescent="0.25">
      <c r="A296" s="236">
        <v>4.9521032902957104E-3</v>
      </c>
    </row>
    <row r="297" spans="1:1" x14ac:dyDescent="0.25">
      <c r="A297" s="236">
        <v>4.9579831932773108E-3</v>
      </c>
    </row>
    <row r="298" spans="1:1" x14ac:dyDescent="0.25">
      <c r="A298" s="236">
        <v>5.1786839499504906E-3</v>
      </c>
    </row>
    <row r="299" spans="1:1" x14ac:dyDescent="0.25">
      <c r="A299" s="236">
        <v>5.1834055121122626E-3</v>
      </c>
    </row>
    <row r="300" spans="1:1" x14ac:dyDescent="0.25">
      <c r="A300" s="236">
        <v>5.4999999999999997E-3</v>
      </c>
    </row>
    <row r="301" spans="1:1" x14ac:dyDescent="0.25">
      <c r="A301" s="236">
        <v>5.9266671617406808E-3</v>
      </c>
    </row>
    <row r="302" spans="1:1" x14ac:dyDescent="0.25">
      <c r="A302" s="236">
        <v>5.9999999999999993E-3</v>
      </c>
    </row>
    <row r="303" spans="1:1" x14ac:dyDescent="0.25">
      <c r="A303" s="236">
        <v>6.0000000000000001E-3</v>
      </c>
    </row>
    <row r="304" spans="1:1" x14ac:dyDescent="0.25">
      <c r="A304" s="236">
        <v>6.1409395973154365E-3</v>
      </c>
    </row>
    <row r="305" spans="1:1" x14ac:dyDescent="0.25">
      <c r="A305" s="236">
        <v>6.1420265780730895E-3</v>
      </c>
    </row>
    <row r="306" spans="1:1" x14ac:dyDescent="0.25">
      <c r="A306" s="236">
        <v>6.1447459986082118E-3</v>
      </c>
    </row>
    <row r="307" spans="1:1" x14ac:dyDescent="0.25">
      <c r="A307" s="236">
        <v>6.1503416856492034E-3</v>
      </c>
    </row>
    <row r="308" spans="1:1" x14ac:dyDescent="0.25">
      <c r="A308" s="236">
        <v>6.2037037037037043E-3</v>
      </c>
    </row>
    <row r="309" spans="1:1" x14ac:dyDescent="0.25">
      <c r="A309" s="236">
        <v>6.3872871127799383E-3</v>
      </c>
    </row>
    <row r="310" spans="1:1" x14ac:dyDescent="0.25">
      <c r="A310" s="236">
        <v>6.6E-3</v>
      </c>
    </row>
    <row r="311" spans="1:1" x14ac:dyDescent="0.25">
      <c r="A311" s="236">
        <v>6.6000000000000008E-3</v>
      </c>
    </row>
    <row r="312" spans="1:1" x14ac:dyDescent="0.25">
      <c r="A312" s="236">
        <v>6.6319444444444438E-3</v>
      </c>
    </row>
    <row r="313" spans="1:1" x14ac:dyDescent="0.25">
      <c r="A313" s="236">
        <v>6.634424603174603E-3</v>
      </c>
    </row>
    <row r="314" spans="1:1" x14ac:dyDescent="0.25">
      <c r="A314" s="236">
        <v>6.6347597597597599E-3</v>
      </c>
    </row>
    <row r="315" spans="1:1" x14ac:dyDescent="0.25">
      <c r="A315" s="236">
        <v>6.6352739726027394E-3</v>
      </c>
    </row>
    <row r="316" spans="1:1" x14ac:dyDescent="0.25">
      <c r="A316" s="236">
        <v>6.6353677621283262E-3</v>
      </c>
    </row>
    <row r="317" spans="1:1" x14ac:dyDescent="0.25">
      <c r="A317" s="236">
        <v>6.6354166666666662E-3</v>
      </c>
    </row>
    <row r="318" spans="1:1" x14ac:dyDescent="0.25">
      <c r="A318" s="236">
        <v>6.6359819121447035E-3</v>
      </c>
    </row>
    <row r="319" spans="1:1" x14ac:dyDescent="0.25">
      <c r="A319" s="236">
        <v>6.6360028860028859E-3</v>
      </c>
    </row>
    <row r="320" spans="1:1" x14ac:dyDescent="0.25">
      <c r="A320" s="236">
        <v>6.6369047619047623E-3</v>
      </c>
    </row>
    <row r="321" spans="1:1" x14ac:dyDescent="0.25">
      <c r="A321" s="236">
        <v>6.6642158664804059E-3</v>
      </c>
    </row>
    <row r="322" spans="1:1" x14ac:dyDescent="0.25">
      <c r="A322" s="236">
        <v>7.2158968850698181E-3</v>
      </c>
    </row>
    <row r="323" spans="1:1" x14ac:dyDescent="0.25">
      <c r="A323" s="236">
        <v>7.5275858587315553E-3</v>
      </c>
    </row>
    <row r="324" spans="1:1" x14ac:dyDescent="0.25">
      <c r="A324" s="236">
        <v>7.6671279934755216E-3</v>
      </c>
    </row>
    <row r="325" spans="1:1" x14ac:dyDescent="0.25">
      <c r="A325" s="236">
        <v>7.9831932773109238E-3</v>
      </c>
    </row>
    <row r="326" spans="1:1" x14ac:dyDescent="0.25">
      <c r="A326" s="236">
        <v>8.0000000000000002E-3</v>
      </c>
    </row>
    <row r="327" spans="1:1" x14ac:dyDescent="0.25">
      <c r="A327" s="236">
        <v>8.0902777777777778E-3</v>
      </c>
    </row>
    <row r="328" spans="1:1" x14ac:dyDescent="0.25">
      <c r="A328" s="236">
        <v>8.0946948088990289E-3</v>
      </c>
    </row>
    <row r="329" spans="1:1" x14ac:dyDescent="0.25">
      <c r="A329" s="236">
        <v>8.0957840889045712E-3</v>
      </c>
    </row>
    <row r="330" spans="1:1" x14ac:dyDescent="0.25">
      <c r="A330" s="236">
        <v>8.1250000000000003E-3</v>
      </c>
    </row>
    <row r="331" spans="1:1" x14ac:dyDescent="0.25">
      <c r="A331" s="236">
        <v>8.5000000000000006E-3</v>
      </c>
    </row>
    <row r="332" spans="1:1" x14ac:dyDescent="0.25">
      <c r="A332" s="236">
        <v>8.5017421602787448E-3</v>
      </c>
    </row>
    <row r="333" spans="1:1" x14ac:dyDescent="0.25">
      <c r="A333" s="236">
        <v>8.5025906735751288E-3</v>
      </c>
    </row>
    <row r="334" spans="1:1" x14ac:dyDescent="0.25">
      <c r="A334" s="236">
        <v>8.5400855526424728E-3</v>
      </c>
    </row>
    <row r="335" spans="1:1" x14ac:dyDescent="0.25">
      <c r="A335" s="236">
        <v>8.9901073163910928E-3</v>
      </c>
    </row>
    <row r="336" spans="1:1" x14ac:dyDescent="0.25">
      <c r="A336" s="236">
        <v>8.9995321400177328E-3</v>
      </c>
    </row>
    <row r="337" spans="1:1" x14ac:dyDescent="0.25">
      <c r="A337" s="236">
        <v>8.9999899642728108E-3</v>
      </c>
    </row>
    <row r="338" spans="1:1" x14ac:dyDescent="0.25">
      <c r="A338" s="236">
        <v>8.9999999999999993E-3</v>
      </c>
    </row>
    <row r="339" spans="1:1" x14ac:dyDescent="0.25">
      <c r="A339" s="236">
        <v>9.0000000000000011E-3</v>
      </c>
    </row>
    <row r="340" spans="1:1" x14ac:dyDescent="0.25">
      <c r="A340" s="236">
        <v>9.0000062339864479E-3</v>
      </c>
    </row>
    <row r="341" spans="1:1" x14ac:dyDescent="0.25">
      <c r="A341" s="236">
        <v>9.0000140368607963E-3</v>
      </c>
    </row>
    <row r="342" spans="1:1" x14ac:dyDescent="0.25">
      <c r="A342" s="236">
        <v>9.0000205482266889E-3</v>
      </c>
    </row>
    <row r="343" spans="1:1" x14ac:dyDescent="0.25">
      <c r="A343" s="236">
        <v>9.0000227448482923E-3</v>
      </c>
    </row>
    <row r="344" spans="1:1" x14ac:dyDescent="0.25">
      <c r="A344" s="236">
        <v>9.0000439879473013E-3</v>
      </c>
    </row>
    <row r="345" spans="1:1" x14ac:dyDescent="0.25">
      <c r="A345" s="236">
        <v>9.0000912325517747E-3</v>
      </c>
    </row>
    <row r="346" spans="1:1" x14ac:dyDescent="0.25">
      <c r="A346" s="236">
        <v>9.0001139601139594E-3</v>
      </c>
    </row>
    <row r="347" spans="1:1" x14ac:dyDescent="0.25">
      <c r="A347" s="236">
        <v>9.0096862801792681E-3</v>
      </c>
    </row>
    <row r="348" spans="1:1" x14ac:dyDescent="0.25">
      <c r="A348" s="236">
        <v>9.0114319214421746E-3</v>
      </c>
    </row>
    <row r="349" spans="1:1" x14ac:dyDescent="0.25">
      <c r="A349" s="236">
        <v>9.3099371538796598E-3</v>
      </c>
    </row>
    <row r="350" spans="1:1" x14ac:dyDescent="0.25">
      <c r="A350" s="236">
        <v>9.3099999999999988E-3</v>
      </c>
    </row>
    <row r="351" spans="1:1" x14ac:dyDescent="0.25">
      <c r="A351" s="236">
        <v>9.3100000000000006E-3</v>
      </c>
    </row>
    <row r="352" spans="1:1" x14ac:dyDescent="0.25">
      <c r="A352" s="236">
        <v>9.3978494623655918E-3</v>
      </c>
    </row>
    <row r="353" spans="1:1" x14ac:dyDescent="0.25">
      <c r="A353" s="236">
        <v>9.6260683760683759E-3</v>
      </c>
    </row>
    <row r="354" spans="1:1" x14ac:dyDescent="0.25">
      <c r="A354" s="236">
        <v>9.6277777777777785E-3</v>
      </c>
    </row>
    <row r="355" spans="1:1" x14ac:dyDescent="0.25">
      <c r="A355" s="236">
        <v>9.7693672383205206E-3</v>
      </c>
    </row>
    <row r="356" spans="1:1" x14ac:dyDescent="0.25">
      <c r="A356" s="236">
        <v>9.983739837398373E-3</v>
      </c>
    </row>
    <row r="357" spans="1:1" x14ac:dyDescent="0.25">
      <c r="A357" s="236">
        <v>1.025416673468388E-2</v>
      </c>
    </row>
    <row r="358" spans="1:1" x14ac:dyDescent="0.25">
      <c r="A358" s="236">
        <v>1.0313021258473222E-2</v>
      </c>
    </row>
    <row r="359" spans="1:1" x14ac:dyDescent="0.25">
      <c r="A359" s="236">
        <v>1.0488171235448741E-2</v>
      </c>
    </row>
    <row r="360" spans="1:1" x14ac:dyDescent="0.25">
      <c r="A360" s="236">
        <v>1.0596825396825398E-2</v>
      </c>
    </row>
    <row r="361" spans="1:1" x14ac:dyDescent="0.25">
      <c r="A361" s="236">
        <v>1.0614598629466471E-2</v>
      </c>
    </row>
    <row r="362" spans="1:1" x14ac:dyDescent="0.25">
      <c r="A362" s="236">
        <v>1.0614737274220033E-2</v>
      </c>
    </row>
    <row r="363" spans="1:1" x14ac:dyDescent="0.25">
      <c r="A363" s="236">
        <v>1.0625000000000001E-2</v>
      </c>
    </row>
    <row r="364" spans="1:1" x14ac:dyDescent="0.25">
      <c r="A364" s="236">
        <v>1.082901554404145E-2</v>
      </c>
    </row>
    <row r="365" spans="1:1" x14ac:dyDescent="0.25">
      <c r="A365" s="236">
        <v>1.0839992617883178E-2</v>
      </c>
    </row>
    <row r="366" spans="1:1" x14ac:dyDescent="0.25">
      <c r="A366" s="236">
        <v>1.0839996051722438E-2</v>
      </c>
    </row>
    <row r="367" spans="1:1" x14ac:dyDescent="0.25">
      <c r="A367" s="236">
        <v>1.0840000000000001E-2</v>
      </c>
    </row>
    <row r="368" spans="1:1" x14ac:dyDescent="0.25">
      <c r="A368" s="236">
        <v>1.084002907957445E-2</v>
      </c>
    </row>
    <row r="369" spans="1:1" x14ac:dyDescent="0.25">
      <c r="A369" s="236">
        <v>1.0840935168081246E-2</v>
      </c>
    </row>
    <row r="370" spans="1:1" x14ac:dyDescent="0.25">
      <c r="A370" s="236">
        <v>1.1241830065359469E-2</v>
      </c>
    </row>
    <row r="371" spans="1:1" x14ac:dyDescent="0.25">
      <c r="A371" s="236">
        <v>1.1299965120334845E-2</v>
      </c>
    </row>
    <row r="372" spans="1:1" x14ac:dyDescent="0.25">
      <c r="A372" s="236">
        <v>1.1685878962536022E-2</v>
      </c>
    </row>
    <row r="373" spans="1:1" x14ac:dyDescent="0.25">
      <c r="A373" s="236">
        <v>1.168853893263342E-2</v>
      </c>
    </row>
    <row r="374" spans="1:1" x14ac:dyDescent="0.25">
      <c r="A374" s="236">
        <v>1.1689178452248528E-2</v>
      </c>
    </row>
    <row r="375" spans="1:1" x14ac:dyDescent="0.25">
      <c r="A375" s="236">
        <v>1.1689580631214872E-2</v>
      </c>
    </row>
    <row r="376" spans="1:1" x14ac:dyDescent="0.25">
      <c r="A376" s="236">
        <v>1.1689920388611523E-2</v>
      </c>
    </row>
    <row r="377" spans="1:1" x14ac:dyDescent="0.25">
      <c r="A377" s="236">
        <v>1.1689958998516967E-2</v>
      </c>
    </row>
    <row r="378" spans="1:1" x14ac:dyDescent="0.25">
      <c r="A378" s="236">
        <v>1.1689971386002206E-2</v>
      </c>
    </row>
    <row r="379" spans="1:1" x14ac:dyDescent="0.25">
      <c r="A379" s="236">
        <v>1.1689988903957588E-2</v>
      </c>
    </row>
    <row r="380" spans="1:1" x14ac:dyDescent="0.25">
      <c r="A380" s="236">
        <v>1.1689999600318291E-2</v>
      </c>
    </row>
    <row r="381" spans="1:1" x14ac:dyDescent="0.25">
      <c r="A381" s="236">
        <v>1.1690011082477669E-2</v>
      </c>
    </row>
    <row r="382" spans="1:1" x14ac:dyDescent="0.25">
      <c r="A382" s="236">
        <v>1.1690016458592589E-2</v>
      </c>
    </row>
    <row r="383" spans="1:1" x14ac:dyDescent="0.25">
      <c r="A383" s="236">
        <v>1.1690016935359711E-2</v>
      </c>
    </row>
    <row r="384" spans="1:1" x14ac:dyDescent="0.25">
      <c r="A384" s="236">
        <v>1.1690026030328574E-2</v>
      </c>
    </row>
    <row r="385" spans="1:1" x14ac:dyDescent="0.25">
      <c r="A385" s="236">
        <v>1.1690027099298287E-2</v>
      </c>
    </row>
    <row r="386" spans="1:1" x14ac:dyDescent="0.25">
      <c r="A386" s="236">
        <v>1.1690038039892757E-2</v>
      </c>
    </row>
    <row r="387" spans="1:1" x14ac:dyDescent="0.25">
      <c r="A387" s="236">
        <v>1.1690038244399927E-2</v>
      </c>
    </row>
    <row r="388" spans="1:1" x14ac:dyDescent="0.25">
      <c r="A388" s="236">
        <v>1.169007035008203E-2</v>
      </c>
    </row>
    <row r="389" spans="1:1" x14ac:dyDescent="0.25">
      <c r="A389" s="236">
        <v>1.1690091965989937E-2</v>
      </c>
    </row>
    <row r="390" spans="1:1" x14ac:dyDescent="0.25">
      <c r="A390" s="236">
        <v>1.1690097915952297E-2</v>
      </c>
    </row>
    <row r="391" spans="1:1" x14ac:dyDescent="0.25">
      <c r="A391" s="236">
        <v>1.1690106204583568E-2</v>
      </c>
    </row>
    <row r="392" spans="1:1" x14ac:dyDescent="0.25">
      <c r="A392" s="236">
        <v>1.1690165361183637E-2</v>
      </c>
    </row>
    <row r="393" spans="1:1" x14ac:dyDescent="0.25">
      <c r="A393" s="236">
        <v>1.1690301120448181E-2</v>
      </c>
    </row>
    <row r="394" spans="1:1" x14ac:dyDescent="0.25">
      <c r="A394" s="236">
        <v>1.1690454839834604E-2</v>
      </c>
    </row>
    <row r="395" spans="1:1" x14ac:dyDescent="0.25">
      <c r="A395" s="236">
        <v>1.1690484103245817E-2</v>
      </c>
    </row>
    <row r="396" spans="1:1" x14ac:dyDescent="0.25">
      <c r="A396" s="236">
        <v>1.1691167205678525E-2</v>
      </c>
    </row>
    <row r="397" spans="1:1" x14ac:dyDescent="0.25">
      <c r="A397" s="236">
        <v>1.1699016889337029E-2</v>
      </c>
    </row>
    <row r="398" spans="1:1" x14ac:dyDescent="0.25">
      <c r="A398" s="236">
        <v>1.1699932111337404E-2</v>
      </c>
    </row>
    <row r="399" spans="1:1" x14ac:dyDescent="0.25">
      <c r="A399" s="236">
        <v>1.1700019762676039E-2</v>
      </c>
    </row>
    <row r="400" spans="1:1" x14ac:dyDescent="0.25">
      <c r="A400" s="236">
        <v>1.1701049084922276E-2</v>
      </c>
    </row>
    <row r="401" spans="1:1" x14ac:dyDescent="0.25">
      <c r="A401" s="236">
        <v>1.1705426356589147E-2</v>
      </c>
    </row>
    <row r="402" spans="1:1" x14ac:dyDescent="0.25">
      <c r="A402" s="236">
        <v>1.1799585218702864E-2</v>
      </c>
    </row>
    <row r="403" spans="1:1" x14ac:dyDescent="0.25">
      <c r="A403" s="236">
        <v>1.1799822677568713E-2</v>
      </c>
    </row>
    <row r="404" spans="1:1" x14ac:dyDescent="0.25">
      <c r="A404" s="236">
        <v>1.1799899193548386E-2</v>
      </c>
    </row>
    <row r="405" spans="1:1" x14ac:dyDescent="0.25">
      <c r="A405" s="236">
        <v>1.1799968979423018E-2</v>
      </c>
    </row>
    <row r="406" spans="1:1" x14ac:dyDescent="0.25">
      <c r="A406" s="236">
        <v>1.18E-2</v>
      </c>
    </row>
    <row r="407" spans="1:1" x14ac:dyDescent="0.25">
      <c r="A407" s="236">
        <v>1.1800056828944879E-2</v>
      </c>
    </row>
    <row r="408" spans="1:1" x14ac:dyDescent="0.25">
      <c r="A408" s="236">
        <v>1.1800069128974917E-2</v>
      </c>
    </row>
    <row r="409" spans="1:1" x14ac:dyDescent="0.25">
      <c r="A409" s="236">
        <v>1.1800227484231207E-2</v>
      </c>
    </row>
    <row r="410" spans="1:1" x14ac:dyDescent="0.25">
      <c r="A410" s="236">
        <v>1.1800401203610832E-2</v>
      </c>
    </row>
    <row r="411" spans="1:1" x14ac:dyDescent="0.25">
      <c r="A411" s="236">
        <v>1.1868705328135153E-2</v>
      </c>
    </row>
    <row r="412" spans="1:1" x14ac:dyDescent="0.25">
      <c r="A412" s="236">
        <v>1.1869212962962963E-2</v>
      </c>
    </row>
    <row r="413" spans="1:1" x14ac:dyDescent="0.25">
      <c r="A413" s="236">
        <v>1.2036405005688281E-2</v>
      </c>
    </row>
    <row r="414" spans="1:1" x14ac:dyDescent="0.25">
      <c r="A414" s="236">
        <v>1.2062062062062062E-2</v>
      </c>
    </row>
    <row r="415" spans="1:1" x14ac:dyDescent="0.25">
      <c r="A415" s="236">
        <v>1.2070778405524169E-2</v>
      </c>
    </row>
    <row r="416" spans="1:1" x14ac:dyDescent="0.25">
      <c r="A416" s="236">
        <v>1.2088243546576881E-2</v>
      </c>
    </row>
    <row r="417" spans="1:1" x14ac:dyDescent="0.25">
      <c r="A417" s="236">
        <v>1.2391513982642237E-2</v>
      </c>
    </row>
    <row r="418" spans="1:1" x14ac:dyDescent="0.25">
      <c r="A418" s="236">
        <v>1.2392857142857143E-2</v>
      </c>
    </row>
    <row r="419" spans="1:1" x14ac:dyDescent="0.25">
      <c r="A419" s="236">
        <v>1.2521182835947867E-2</v>
      </c>
    </row>
    <row r="420" spans="1:1" x14ac:dyDescent="0.25">
      <c r="A420" s="236">
        <v>1.2529544175576815E-2</v>
      </c>
    </row>
    <row r="421" spans="1:1" x14ac:dyDescent="0.25">
      <c r="A421" s="236">
        <v>1.2530017152658663E-2</v>
      </c>
    </row>
    <row r="422" spans="1:1" x14ac:dyDescent="0.25">
      <c r="A422" s="236">
        <v>1.2534760073007639E-2</v>
      </c>
    </row>
    <row r="423" spans="1:1" x14ac:dyDescent="0.25">
      <c r="A423" s="236">
        <v>1.2537987385321102E-2</v>
      </c>
    </row>
    <row r="424" spans="1:1" x14ac:dyDescent="0.25">
      <c r="A424" s="236">
        <v>1.2539128879348894E-2</v>
      </c>
    </row>
    <row r="425" spans="1:1" x14ac:dyDescent="0.25">
      <c r="A425" s="236">
        <v>1.2539149888143178E-2</v>
      </c>
    </row>
    <row r="426" spans="1:1" x14ac:dyDescent="0.25">
      <c r="A426" s="236">
        <v>1.2539329413634196E-2</v>
      </c>
    </row>
    <row r="427" spans="1:1" x14ac:dyDescent="0.25">
      <c r="A427" s="236">
        <v>1.2539397117954097E-2</v>
      </c>
    </row>
    <row r="428" spans="1:1" x14ac:dyDescent="0.25">
      <c r="A428" s="236">
        <v>1.2539559014267187E-2</v>
      </c>
    </row>
    <row r="429" spans="1:1" x14ac:dyDescent="0.25">
      <c r="A429" s="236">
        <v>1.2539718825008572E-2</v>
      </c>
    </row>
    <row r="430" spans="1:1" x14ac:dyDescent="0.25">
      <c r="A430" s="236">
        <v>1.25399570053276E-2</v>
      </c>
    </row>
    <row r="431" spans="1:1" x14ac:dyDescent="0.25">
      <c r="A431" s="236">
        <v>1.2539966300908232E-2</v>
      </c>
    </row>
    <row r="432" spans="1:1" x14ac:dyDescent="0.25">
      <c r="A432" s="236">
        <v>1.2539969961117895E-2</v>
      </c>
    </row>
    <row r="433" spans="1:1" x14ac:dyDescent="0.25">
      <c r="A433" s="236">
        <v>1.2539974047111092E-2</v>
      </c>
    </row>
    <row r="434" spans="1:1" x14ac:dyDescent="0.25">
      <c r="A434" s="236">
        <v>1.2539975438093397E-2</v>
      </c>
    </row>
    <row r="435" spans="1:1" x14ac:dyDescent="0.25">
      <c r="A435" s="236">
        <v>1.2539996032738532E-2</v>
      </c>
    </row>
    <row r="436" spans="1:1" x14ac:dyDescent="0.25">
      <c r="A436" s="236">
        <v>1.2539998255256042E-2</v>
      </c>
    </row>
    <row r="437" spans="1:1" x14ac:dyDescent="0.25">
      <c r="A437" s="236">
        <v>1.2539998511683288E-2</v>
      </c>
    </row>
    <row r="438" spans="1:1" x14ac:dyDescent="0.25">
      <c r="A438" s="236">
        <v>1.2540013589178074E-2</v>
      </c>
    </row>
    <row r="439" spans="1:1" x14ac:dyDescent="0.25">
      <c r="A439" s="236">
        <v>1.2540034812880766E-2</v>
      </c>
    </row>
    <row r="440" spans="1:1" x14ac:dyDescent="0.25">
      <c r="A440" s="236">
        <v>1.2540058495271933E-2</v>
      </c>
    </row>
    <row r="441" spans="1:1" x14ac:dyDescent="0.25">
      <c r="A441" s="236">
        <v>1.2540203302318075E-2</v>
      </c>
    </row>
    <row r="442" spans="1:1" x14ac:dyDescent="0.25">
      <c r="A442" s="236">
        <v>1.2540343571056741E-2</v>
      </c>
    </row>
    <row r="443" spans="1:1" x14ac:dyDescent="0.25">
      <c r="A443" s="236">
        <v>1.2540941120434837E-2</v>
      </c>
    </row>
    <row r="444" spans="1:1" x14ac:dyDescent="0.25">
      <c r="A444" s="236">
        <v>1.2540944859994995E-2</v>
      </c>
    </row>
    <row r="445" spans="1:1" x14ac:dyDescent="0.25">
      <c r="A445" s="236">
        <v>1.2540995945566215E-2</v>
      </c>
    </row>
    <row r="446" spans="1:1" x14ac:dyDescent="0.25">
      <c r="A446" s="236">
        <v>1.254108440469536E-2</v>
      </c>
    </row>
    <row r="447" spans="1:1" x14ac:dyDescent="0.25">
      <c r="A447" s="236">
        <v>1.2543554006968641E-2</v>
      </c>
    </row>
    <row r="448" spans="1:1" x14ac:dyDescent="0.25">
      <c r="A448" s="236">
        <v>1.2546556209776804E-2</v>
      </c>
    </row>
    <row r="449" spans="1:1" x14ac:dyDescent="0.25">
      <c r="A449" s="236">
        <v>1.2550127395591007E-2</v>
      </c>
    </row>
    <row r="450" spans="1:1" x14ac:dyDescent="0.25">
      <c r="A450" s="236">
        <v>1.2558139534883734E-2</v>
      </c>
    </row>
    <row r="451" spans="1:1" x14ac:dyDescent="0.25">
      <c r="A451" s="236">
        <v>1.2560975609756112E-2</v>
      </c>
    </row>
    <row r="452" spans="1:1" x14ac:dyDescent="0.25">
      <c r="A452" s="236">
        <v>1.2711142654364798E-2</v>
      </c>
    </row>
    <row r="453" spans="1:1" x14ac:dyDescent="0.25">
      <c r="A453" s="236">
        <v>1.2999621140367493E-2</v>
      </c>
    </row>
    <row r="454" spans="1:1" x14ac:dyDescent="0.25">
      <c r="A454" s="236">
        <v>1.2999999999999999E-2</v>
      </c>
    </row>
    <row r="455" spans="1:1" x14ac:dyDescent="0.25">
      <c r="A455" s="236">
        <v>1.3054098877611799E-2</v>
      </c>
    </row>
    <row r="456" spans="1:1" x14ac:dyDescent="0.25">
      <c r="A456" s="236">
        <v>1.3061342592592593E-2</v>
      </c>
    </row>
    <row r="457" spans="1:1" x14ac:dyDescent="0.25">
      <c r="A457" s="236">
        <v>1.3318535540815793E-2</v>
      </c>
    </row>
    <row r="458" spans="1:1" x14ac:dyDescent="0.25">
      <c r="A458" s="236">
        <v>1.3385416666666665E-2</v>
      </c>
    </row>
    <row r="459" spans="1:1" x14ac:dyDescent="0.25">
      <c r="A459" s="236">
        <v>1.3828185627813129E-2</v>
      </c>
    </row>
    <row r="460" spans="1:1" x14ac:dyDescent="0.25">
      <c r="A460" s="236">
        <v>1.3840162019006078E-2</v>
      </c>
    </row>
    <row r="461" spans="1:1" x14ac:dyDescent="0.25">
      <c r="A461" s="236">
        <v>1.3952294685990338E-2</v>
      </c>
    </row>
    <row r="462" spans="1:1" x14ac:dyDescent="0.25">
      <c r="A462" s="236">
        <v>1.395238095238095E-2</v>
      </c>
    </row>
    <row r="463" spans="1:1" x14ac:dyDescent="0.25">
      <c r="A463" s="236">
        <v>1.3952464788732395E-2</v>
      </c>
    </row>
    <row r="464" spans="1:1" x14ac:dyDescent="0.25">
      <c r="A464" s="236">
        <v>1.3952546296296296E-2</v>
      </c>
    </row>
    <row r="465" spans="1:1" x14ac:dyDescent="0.25">
      <c r="A465" s="236">
        <v>1.3952599388379205E-2</v>
      </c>
    </row>
    <row r="466" spans="1:1" x14ac:dyDescent="0.25">
      <c r="A466" s="236">
        <v>1.3954475308641976E-2</v>
      </c>
    </row>
    <row r="467" spans="1:1" x14ac:dyDescent="0.25">
      <c r="A467" s="236">
        <v>1.3954758986928106E-2</v>
      </c>
    </row>
    <row r="468" spans="1:1" x14ac:dyDescent="0.25">
      <c r="A468" s="236">
        <v>1.3954813108038915E-2</v>
      </c>
    </row>
    <row r="469" spans="1:1" x14ac:dyDescent="0.25">
      <c r="A469" s="236">
        <v>1.3954910015649453E-2</v>
      </c>
    </row>
    <row r="470" spans="1:1" x14ac:dyDescent="0.25">
      <c r="A470" s="236">
        <v>1.3955357142857141E-2</v>
      </c>
    </row>
    <row r="471" spans="1:1" x14ac:dyDescent="0.25">
      <c r="A471" s="236">
        <v>1.4038825757575757E-2</v>
      </c>
    </row>
    <row r="472" spans="1:1" x14ac:dyDescent="0.25">
      <c r="A472" s="236">
        <v>1.4230769230769241E-2</v>
      </c>
    </row>
    <row r="473" spans="1:1" x14ac:dyDescent="0.25">
      <c r="A473" s="236">
        <v>1.4236111111111109E-2</v>
      </c>
    </row>
    <row r="474" spans="1:1" x14ac:dyDescent="0.25">
      <c r="A474" s="236">
        <v>1.4239004629629629E-2</v>
      </c>
    </row>
    <row r="475" spans="1:1" x14ac:dyDescent="0.25">
      <c r="A475" s="236">
        <v>1.4240162037037037E-2</v>
      </c>
    </row>
    <row r="476" spans="1:1" x14ac:dyDescent="0.25">
      <c r="A476" s="236">
        <v>1.4240451388888889E-2</v>
      </c>
    </row>
    <row r="477" spans="1:1" x14ac:dyDescent="0.25">
      <c r="A477" s="236">
        <v>1.4252761533463287E-2</v>
      </c>
    </row>
    <row r="478" spans="1:1" x14ac:dyDescent="0.25">
      <c r="A478" s="236">
        <v>1.4252973339719029E-2</v>
      </c>
    </row>
    <row r="479" spans="1:1" x14ac:dyDescent="0.25">
      <c r="A479" s="236">
        <v>1.4252989969135802E-2</v>
      </c>
    </row>
    <row r="480" spans="1:1" x14ac:dyDescent="0.25">
      <c r="A480" s="236">
        <v>1.4253472222222221E-2</v>
      </c>
    </row>
    <row r="481" spans="1:1" x14ac:dyDescent="0.25">
      <c r="A481" s="236">
        <v>1.4279069767441895E-2</v>
      </c>
    </row>
    <row r="482" spans="1:1" x14ac:dyDescent="0.25">
      <c r="A482" s="236">
        <v>1.4400000000000001E-2</v>
      </c>
    </row>
    <row r="483" spans="1:1" x14ac:dyDescent="0.25">
      <c r="A483" s="236">
        <v>1.4630577907827357E-2</v>
      </c>
    </row>
    <row r="484" spans="1:1" x14ac:dyDescent="0.25">
      <c r="A484" s="236">
        <v>1.4630577907827359E-2</v>
      </c>
    </row>
    <row r="485" spans="1:1" x14ac:dyDescent="0.25">
      <c r="A485" s="236">
        <v>1.4630583110638515E-2</v>
      </c>
    </row>
    <row r="486" spans="1:1" x14ac:dyDescent="0.25">
      <c r="A486" s="236">
        <v>1.4630635516049638E-2</v>
      </c>
    </row>
    <row r="487" spans="1:1" x14ac:dyDescent="0.25">
      <c r="A487" s="236">
        <v>1.4700000000000001E-2</v>
      </c>
    </row>
    <row r="488" spans="1:1" x14ac:dyDescent="0.25">
      <c r="A488" s="236">
        <v>1.49E-2</v>
      </c>
    </row>
    <row r="489" spans="1:1" x14ac:dyDescent="0.25">
      <c r="A489" s="236">
        <v>1.4999999999999999E-2</v>
      </c>
    </row>
    <row r="490" spans="1:1" x14ac:dyDescent="0.25">
      <c r="A490" s="236">
        <v>1.5099968799278166E-2</v>
      </c>
    </row>
    <row r="491" spans="1:1" x14ac:dyDescent="0.25">
      <c r="A491" s="236">
        <v>1.5099969374808592E-2</v>
      </c>
    </row>
    <row r="492" spans="1:1" x14ac:dyDescent="0.25">
      <c r="A492" s="236">
        <v>1.5099988390317525E-2</v>
      </c>
    </row>
    <row r="493" spans="1:1" x14ac:dyDescent="0.25">
      <c r="A493" s="236">
        <v>1.5100000000000001E-2</v>
      </c>
    </row>
    <row r="494" spans="1:1" x14ac:dyDescent="0.25">
      <c r="A494" s="236">
        <v>1.5100023940627243E-2</v>
      </c>
    </row>
    <row r="495" spans="1:1" x14ac:dyDescent="0.25">
      <c r="A495" s="236">
        <v>1.5100033795201081E-2</v>
      </c>
    </row>
    <row r="496" spans="1:1" x14ac:dyDescent="0.25">
      <c r="A496" s="236">
        <v>1.5100038911562164E-2</v>
      </c>
    </row>
    <row r="497" spans="1:1" x14ac:dyDescent="0.25">
      <c r="A497" s="236">
        <v>1.5100755667506297E-2</v>
      </c>
    </row>
    <row r="498" spans="1:1" x14ac:dyDescent="0.25">
      <c r="A498" s="236">
        <v>1.5101067708820285E-2</v>
      </c>
    </row>
    <row r="499" spans="1:1" x14ac:dyDescent="0.25">
      <c r="A499" s="236">
        <v>1.5121170508096145E-2</v>
      </c>
    </row>
    <row r="500" spans="1:1" x14ac:dyDescent="0.25">
      <c r="A500" s="236">
        <v>1.5477760491257713E-2</v>
      </c>
    </row>
    <row r="501" spans="1:1" x14ac:dyDescent="0.25">
      <c r="A501" s="236">
        <v>1.5510839071665391E-2</v>
      </c>
    </row>
    <row r="502" spans="1:1" x14ac:dyDescent="0.25">
      <c r="A502" s="236">
        <v>1.5539854503585073E-2</v>
      </c>
    </row>
    <row r="503" spans="1:1" x14ac:dyDescent="0.25">
      <c r="A503" s="236">
        <v>1.5539912813549633E-2</v>
      </c>
    </row>
    <row r="504" spans="1:1" x14ac:dyDescent="0.25">
      <c r="A504" s="236">
        <v>1.5539965549889919E-2</v>
      </c>
    </row>
    <row r="505" spans="1:1" x14ac:dyDescent="0.25">
      <c r="A505" s="236">
        <v>1.5540022480028903E-2</v>
      </c>
    </row>
    <row r="506" spans="1:1" x14ac:dyDescent="0.25">
      <c r="A506" s="236">
        <v>1.5540056732119743E-2</v>
      </c>
    </row>
    <row r="507" spans="1:1" x14ac:dyDescent="0.25">
      <c r="A507" s="236">
        <v>1.5544799502566415E-2</v>
      </c>
    </row>
    <row r="508" spans="1:1" x14ac:dyDescent="0.25">
      <c r="A508" s="236">
        <v>1.5740740740740736E-2</v>
      </c>
    </row>
    <row r="509" spans="1:1" x14ac:dyDescent="0.25">
      <c r="A509" s="236">
        <v>1.5755208333333333E-2</v>
      </c>
    </row>
    <row r="510" spans="1:1" x14ac:dyDescent="0.25">
      <c r="A510" s="236">
        <v>1.5761467889908249E-2</v>
      </c>
    </row>
    <row r="511" spans="1:1" x14ac:dyDescent="0.25">
      <c r="A511" s="236">
        <v>1.5761904761904755E-2</v>
      </c>
    </row>
    <row r="512" spans="1:1" x14ac:dyDescent="0.25">
      <c r="A512" s="236">
        <v>1.5763713080168783E-2</v>
      </c>
    </row>
    <row r="513" spans="1:1" x14ac:dyDescent="0.25">
      <c r="A513" s="236">
        <v>1.5763888888888886E-2</v>
      </c>
    </row>
    <row r="514" spans="1:1" x14ac:dyDescent="0.25">
      <c r="A514" s="236">
        <v>1.576388888888889E-2</v>
      </c>
    </row>
    <row r="515" spans="1:1" x14ac:dyDescent="0.25">
      <c r="A515" s="236">
        <v>1.576406381192275E-2</v>
      </c>
    </row>
    <row r="516" spans="1:1" x14ac:dyDescent="0.25">
      <c r="A516" s="236">
        <v>1.5764196983141084E-2</v>
      </c>
    </row>
    <row r="517" spans="1:1" x14ac:dyDescent="0.25">
      <c r="A517" s="236">
        <v>1.5764227642276418E-2</v>
      </c>
    </row>
    <row r="518" spans="1:1" x14ac:dyDescent="0.25">
      <c r="A518" s="236">
        <v>1.5764539316053146E-2</v>
      </c>
    </row>
    <row r="519" spans="1:1" x14ac:dyDescent="0.25">
      <c r="A519" s="236">
        <v>1.5764556623931624E-2</v>
      </c>
    </row>
    <row r="520" spans="1:1" x14ac:dyDescent="0.25">
      <c r="A520" s="236">
        <v>1.5764691046658265E-2</v>
      </c>
    </row>
    <row r="521" spans="1:1" x14ac:dyDescent="0.25">
      <c r="A521" s="236">
        <v>1.5764961162300702E-2</v>
      </c>
    </row>
    <row r="522" spans="1:1" x14ac:dyDescent="0.25">
      <c r="A522" s="236">
        <v>1.578125E-2</v>
      </c>
    </row>
    <row r="523" spans="1:1" x14ac:dyDescent="0.25">
      <c r="A523" s="236">
        <v>1.5796019900497511E-2</v>
      </c>
    </row>
    <row r="524" spans="1:1" x14ac:dyDescent="0.25">
      <c r="A524" s="236">
        <v>1.5799768071124855E-2</v>
      </c>
    </row>
    <row r="525" spans="1:1" x14ac:dyDescent="0.25">
      <c r="A525" s="236">
        <v>1.5799871118450201E-2</v>
      </c>
    </row>
    <row r="526" spans="1:1" x14ac:dyDescent="0.25">
      <c r="A526" s="236">
        <v>1.579988016776513E-2</v>
      </c>
    </row>
    <row r="527" spans="1:1" x14ac:dyDescent="0.25">
      <c r="A527" s="236">
        <v>1.5799888915337616E-2</v>
      </c>
    </row>
    <row r="528" spans="1:1" x14ac:dyDescent="0.25">
      <c r="A528" s="236">
        <v>1.5799973866768031E-2</v>
      </c>
    </row>
    <row r="529" spans="1:1" x14ac:dyDescent="0.25">
      <c r="A529" s="236">
        <v>1.5799990416407114E-2</v>
      </c>
    </row>
    <row r="530" spans="1:1" x14ac:dyDescent="0.25">
      <c r="A530" s="236">
        <v>1.5799992449696102E-2</v>
      </c>
    </row>
    <row r="531" spans="1:1" x14ac:dyDescent="0.25">
      <c r="A531" s="236">
        <v>1.5799998110872873E-2</v>
      </c>
    </row>
    <row r="532" spans="1:1" x14ac:dyDescent="0.25">
      <c r="A532" s="236">
        <v>1.5799999999999998E-2</v>
      </c>
    </row>
    <row r="533" spans="1:1" x14ac:dyDescent="0.25">
      <c r="A533" s="236">
        <v>1.5800000000000002E-2</v>
      </c>
    </row>
    <row r="534" spans="1:1" x14ac:dyDescent="0.25">
      <c r="A534" s="236">
        <v>1.5800003934606833E-2</v>
      </c>
    </row>
    <row r="535" spans="1:1" x14ac:dyDescent="0.25">
      <c r="A535" s="236">
        <v>1.580001540054244E-2</v>
      </c>
    </row>
    <row r="536" spans="1:1" x14ac:dyDescent="0.25">
      <c r="A536" s="236">
        <v>1.5800015496668214E-2</v>
      </c>
    </row>
    <row r="537" spans="1:1" x14ac:dyDescent="0.25">
      <c r="A537" s="236">
        <v>1.5800029846291599E-2</v>
      </c>
    </row>
    <row r="538" spans="1:1" x14ac:dyDescent="0.25">
      <c r="A538" s="236">
        <v>1.5800030237363302E-2</v>
      </c>
    </row>
    <row r="539" spans="1:1" x14ac:dyDescent="0.25">
      <c r="A539" s="236">
        <v>1.5800035205069531E-2</v>
      </c>
    </row>
    <row r="540" spans="1:1" x14ac:dyDescent="0.25">
      <c r="A540" s="236">
        <v>1.5800066075656628E-2</v>
      </c>
    </row>
    <row r="541" spans="1:1" x14ac:dyDescent="0.25">
      <c r="A541" s="236">
        <v>1.5800086417974937E-2</v>
      </c>
    </row>
    <row r="542" spans="1:1" x14ac:dyDescent="0.25">
      <c r="A542" s="236">
        <v>1.5800207397165571E-2</v>
      </c>
    </row>
    <row r="543" spans="1:1" x14ac:dyDescent="0.25">
      <c r="A543" s="236">
        <v>1.5800257916606962E-2</v>
      </c>
    </row>
    <row r="544" spans="1:1" x14ac:dyDescent="0.25">
      <c r="A544" s="236">
        <v>1.5800342447984225E-2</v>
      </c>
    </row>
    <row r="545" spans="1:1" x14ac:dyDescent="0.25">
      <c r="A545" s="236">
        <v>1.580121703853956E-2</v>
      </c>
    </row>
    <row r="546" spans="1:1" x14ac:dyDescent="0.25">
      <c r="A546" s="236">
        <v>1.5801860974274769E-2</v>
      </c>
    </row>
    <row r="547" spans="1:1" x14ac:dyDescent="0.25">
      <c r="A547" s="236">
        <v>1.5805439330543947E-2</v>
      </c>
    </row>
    <row r="548" spans="1:1" x14ac:dyDescent="0.25">
      <c r="A548" s="236">
        <v>1.5883785289413626E-2</v>
      </c>
    </row>
    <row r="549" spans="1:1" x14ac:dyDescent="0.25">
      <c r="A549" s="236">
        <v>1.5943962641761174E-2</v>
      </c>
    </row>
    <row r="550" spans="1:1" x14ac:dyDescent="0.25">
      <c r="A550" s="236">
        <v>1.5949892987536195E-2</v>
      </c>
    </row>
    <row r="551" spans="1:1" x14ac:dyDescent="0.25">
      <c r="A551" s="236">
        <v>1.594999600039107E-2</v>
      </c>
    </row>
    <row r="552" spans="1:1" x14ac:dyDescent="0.25">
      <c r="A552" s="236">
        <v>1.5950000000000002E-2</v>
      </c>
    </row>
    <row r="553" spans="1:1" x14ac:dyDescent="0.25">
      <c r="A553" s="236">
        <v>1.5950001407618028E-2</v>
      </c>
    </row>
    <row r="554" spans="1:1" x14ac:dyDescent="0.25">
      <c r="A554" s="236">
        <v>1.5950004170953481E-2</v>
      </c>
    </row>
    <row r="555" spans="1:1" x14ac:dyDescent="0.25">
      <c r="A555" s="236">
        <v>1.5950006197039773E-2</v>
      </c>
    </row>
    <row r="556" spans="1:1" x14ac:dyDescent="0.25">
      <c r="A556" s="236">
        <v>1.5950010078613183E-2</v>
      </c>
    </row>
    <row r="557" spans="1:1" x14ac:dyDescent="0.25">
      <c r="A557" s="236">
        <v>1.5950013453682639E-2</v>
      </c>
    </row>
    <row r="558" spans="1:1" x14ac:dyDescent="0.25">
      <c r="A558" s="236">
        <v>1.5950071553506123E-2</v>
      </c>
    </row>
    <row r="559" spans="1:1" x14ac:dyDescent="0.25">
      <c r="A559" s="236">
        <v>1.595008292324842E-2</v>
      </c>
    </row>
    <row r="560" spans="1:1" x14ac:dyDescent="0.25">
      <c r="A560" s="236">
        <v>1.5950118764845603E-2</v>
      </c>
    </row>
    <row r="561" spans="1:1" x14ac:dyDescent="0.25">
      <c r="A561" s="236">
        <v>1.5950312342930997E-2</v>
      </c>
    </row>
    <row r="562" spans="1:1" x14ac:dyDescent="0.25">
      <c r="A562" s="236">
        <v>1.5950413223140496E-2</v>
      </c>
    </row>
    <row r="563" spans="1:1" x14ac:dyDescent="0.25">
      <c r="A563" s="236">
        <v>1.5999293785310734E-2</v>
      </c>
    </row>
    <row r="564" spans="1:1" x14ac:dyDescent="0.25">
      <c r="A564" s="236">
        <v>1.5999814117756403E-2</v>
      </c>
    </row>
    <row r="565" spans="1:1" x14ac:dyDescent="0.25">
      <c r="A565" s="236">
        <v>1.5999967012757816E-2</v>
      </c>
    </row>
    <row r="566" spans="1:1" x14ac:dyDescent="0.25">
      <c r="A566" s="236">
        <v>1.5999983845824548E-2</v>
      </c>
    </row>
    <row r="567" spans="1:1" x14ac:dyDescent="0.25">
      <c r="A567" s="236">
        <v>1.5999985104861773E-2</v>
      </c>
    </row>
    <row r="568" spans="1:1" x14ac:dyDescent="0.25">
      <c r="A568" s="236">
        <v>1.6E-2</v>
      </c>
    </row>
    <row r="569" spans="1:1" x14ac:dyDescent="0.25">
      <c r="A569" s="236">
        <v>1.6000010604004071E-2</v>
      </c>
    </row>
    <row r="570" spans="1:1" x14ac:dyDescent="0.25">
      <c r="A570" s="236">
        <v>1.6000035315098974E-2</v>
      </c>
    </row>
    <row r="571" spans="1:1" x14ac:dyDescent="0.25">
      <c r="A571" s="236">
        <v>1.6000039106036017E-2</v>
      </c>
    </row>
    <row r="572" spans="1:1" x14ac:dyDescent="0.25">
      <c r="A572" s="236">
        <v>1.6032761709751726E-2</v>
      </c>
    </row>
    <row r="573" spans="1:1" x14ac:dyDescent="0.25">
      <c r="A573" s="236">
        <v>1.6082006343860047E-2</v>
      </c>
    </row>
    <row r="574" spans="1:1" x14ac:dyDescent="0.25">
      <c r="A574" s="236">
        <v>1.6093614205658843E-2</v>
      </c>
    </row>
    <row r="575" spans="1:1" x14ac:dyDescent="0.25">
      <c r="A575" s="236">
        <v>1.6093635698610092E-2</v>
      </c>
    </row>
    <row r="576" spans="1:1" x14ac:dyDescent="0.25">
      <c r="A576" s="236">
        <v>1.6180582524271844E-2</v>
      </c>
    </row>
    <row r="577" spans="1:1" x14ac:dyDescent="0.25">
      <c r="A577" s="236">
        <v>1.6480000000000002E-2</v>
      </c>
    </row>
    <row r="578" spans="1:1" x14ac:dyDescent="0.25">
      <c r="A578" s="236">
        <v>1.6482758620689656E-2</v>
      </c>
    </row>
    <row r="579" spans="1:1" x14ac:dyDescent="0.25">
      <c r="A579" s="236">
        <v>1.6486486486486485E-2</v>
      </c>
    </row>
    <row r="580" spans="1:1" x14ac:dyDescent="0.25">
      <c r="A580" s="236">
        <v>1.6492537313432837E-2</v>
      </c>
    </row>
    <row r="581" spans="1:1" x14ac:dyDescent="0.25">
      <c r="A581" s="236">
        <v>1.6495388669301725E-2</v>
      </c>
    </row>
    <row r="582" spans="1:1" x14ac:dyDescent="0.25">
      <c r="A582" s="236">
        <v>1.6495412844036699E-2</v>
      </c>
    </row>
    <row r="583" spans="1:1" x14ac:dyDescent="0.25">
      <c r="A583" s="236">
        <v>1.6495468277945617E-2</v>
      </c>
    </row>
    <row r="584" spans="1:1" x14ac:dyDescent="0.25">
      <c r="A584" s="236">
        <v>1.649635036496349E-2</v>
      </c>
    </row>
    <row r="585" spans="1:1" x14ac:dyDescent="0.25">
      <c r="A585" s="236">
        <v>1.6496496496496496E-2</v>
      </c>
    </row>
    <row r="586" spans="1:1" x14ac:dyDescent="0.25">
      <c r="A586" s="236">
        <v>1.6496732026143789E-2</v>
      </c>
    </row>
    <row r="587" spans="1:1" x14ac:dyDescent="0.25">
      <c r="A587" s="236">
        <v>1.6496815286624202E-2</v>
      </c>
    </row>
    <row r="588" spans="1:1" x14ac:dyDescent="0.25">
      <c r="A588" s="236">
        <v>1.6497175141242937E-2</v>
      </c>
    </row>
    <row r="589" spans="1:1" x14ac:dyDescent="0.25">
      <c r="A589" s="236">
        <v>1.6497461928934011E-2</v>
      </c>
    </row>
    <row r="590" spans="1:1" x14ac:dyDescent="0.25">
      <c r="A590" s="236">
        <v>1.6497695852534563E-2</v>
      </c>
    </row>
    <row r="591" spans="1:1" x14ac:dyDescent="0.25">
      <c r="A591" s="236">
        <v>1.649878147847279E-2</v>
      </c>
    </row>
    <row r="592" spans="1:1" x14ac:dyDescent="0.25">
      <c r="A592" s="236">
        <v>1.6499068901303537E-2</v>
      </c>
    </row>
    <row r="593" spans="1:1" x14ac:dyDescent="0.25">
      <c r="A593" s="236">
        <v>1.6499306518723993E-2</v>
      </c>
    </row>
    <row r="594" spans="1:1" x14ac:dyDescent="0.25">
      <c r="A594" s="236">
        <v>1.6499999999999997E-2</v>
      </c>
    </row>
    <row r="595" spans="1:1" x14ac:dyDescent="0.25">
      <c r="A595" s="236">
        <v>1.6500000000000001E-2</v>
      </c>
    </row>
    <row r="596" spans="1:1" x14ac:dyDescent="0.25">
      <c r="A596" s="236">
        <v>1.6500308071472583E-2</v>
      </c>
    </row>
    <row r="597" spans="1:1" x14ac:dyDescent="0.25">
      <c r="A597" s="236">
        <v>1.65009633911368E-2</v>
      </c>
    </row>
    <row r="598" spans="1:1" x14ac:dyDescent="0.25">
      <c r="A598" s="236">
        <v>1.6501160092807426E-2</v>
      </c>
    </row>
    <row r="599" spans="1:1" x14ac:dyDescent="0.25">
      <c r="A599" s="236">
        <v>1.6501228501228499E-2</v>
      </c>
    </row>
    <row r="600" spans="1:1" x14ac:dyDescent="0.25">
      <c r="A600" s="236">
        <v>1.6501291989664081E-2</v>
      </c>
    </row>
    <row r="601" spans="1:1" x14ac:dyDescent="0.25">
      <c r="A601" s="236">
        <v>1.6501312335958005E-2</v>
      </c>
    </row>
    <row r="602" spans="1:1" x14ac:dyDescent="0.25">
      <c r="A602" s="236">
        <v>1.650132625994695E-2</v>
      </c>
    </row>
    <row r="603" spans="1:1" x14ac:dyDescent="0.25">
      <c r="A603" s="236">
        <v>1.6501557632398755E-2</v>
      </c>
    </row>
    <row r="604" spans="1:1" x14ac:dyDescent="0.25">
      <c r="A604" s="236">
        <v>1.6501858736059478E-2</v>
      </c>
    </row>
    <row r="605" spans="1:1" x14ac:dyDescent="0.25">
      <c r="A605" s="236">
        <v>1.6501915708812261E-2</v>
      </c>
    </row>
    <row r="606" spans="1:1" x14ac:dyDescent="0.25">
      <c r="A606" s="236">
        <v>1.6502057613168725E-2</v>
      </c>
    </row>
    <row r="607" spans="1:1" x14ac:dyDescent="0.25">
      <c r="A607" s="236">
        <v>1.6502325581395347E-2</v>
      </c>
    </row>
    <row r="608" spans="1:1" x14ac:dyDescent="0.25">
      <c r="A608" s="236">
        <v>1.6502369668246447E-2</v>
      </c>
    </row>
    <row r="609" spans="1:1" x14ac:dyDescent="0.25">
      <c r="A609" s="236">
        <v>1.6502525252525251E-2</v>
      </c>
    </row>
    <row r="610" spans="1:1" x14ac:dyDescent="0.25">
      <c r="A610" s="236">
        <v>1.6502762430939226E-2</v>
      </c>
    </row>
    <row r="611" spans="1:1" x14ac:dyDescent="0.25">
      <c r="A611" s="236">
        <v>1.6502793296089384E-2</v>
      </c>
    </row>
    <row r="612" spans="1:1" x14ac:dyDescent="0.25">
      <c r="A612" s="236">
        <v>1.6502923976608186E-2</v>
      </c>
    </row>
    <row r="613" spans="1:1" x14ac:dyDescent="0.25">
      <c r="A613" s="236">
        <v>1.6503030303030301E-2</v>
      </c>
    </row>
    <row r="614" spans="1:1" x14ac:dyDescent="0.25">
      <c r="A614" s="236">
        <v>1.6503175723359208E-2</v>
      </c>
    </row>
    <row r="615" spans="1:1" x14ac:dyDescent="0.25">
      <c r="A615" s="236">
        <v>1.650344827586207E-2</v>
      </c>
    </row>
    <row r="616" spans="1:1" x14ac:dyDescent="0.25">
      <c r="A616" s="236">
        <v>1.6503496503496504E-2</v>
      </c>
    </row>
    <row r="617" spans="1:1" x14ac:dyDescent="0.25">
      <c r="A617" s="236">
        <v>1.6503703703703704E-2</v>
      </c>
    </row>
    <row r="618" spans="1:1" x14ac:dyDescent="0.25">
      <c r="A618" s="236">
        <v>1.6503719447396387E-2</v>
      </c>
    </row>
    <row r="619" spans="1:1" x14ac:dyDescent="0.25">
      <c r="A619" s="236">
        <v>1.6503759398496239E-2</v>
      </c>
    </row>
    <row r="620" spans="1:1" x14ac:dyDescent="0.25">
      <c r="A620" s="236">
        <v>1.6504504504504504E-2</v>
      </c>
    </row>
    <row r="621" spans="1:1" x14ac:dyDescent="0.25">
      <c r="A621" s="236">
        <v>1.650497512437811E-2</v>
      </c>
    </row>
    <row r="622" spans="1:1" x14ac:dyDescent="0.25">
      <c r="A622" s="236">
        <v>1.6505494505494506E-2</v>
      </c>
    </row>
    <row r="623" spans="1:1" x14ac:dyDescent="0.25">
      <c r="A623" s="236">
        <v>1.6506849315068493E-2</v>
      </c>
    </row>
    <row r="624" spans="1:1" x14ac:dyDescent="0.25">
      <c r="A624" s="236">
        <v>1.6507246376811596E-2</v>
      </c>
    </row>
    <row r="625" spans="1:1" x14ac:dyDescent="0.25">
      <c r="A625" s="236">
        <v>1.6507462686567165E-2</v>
      </c>
    </row>
    <row r="626" spans="1:1" x14ac:dyDescent="0.25">
      <c r="A626" s="236">
        <v>1.650924024640657E-2</v>
      </c>
    </row>
    <row r="627" spans="1:1" x14ac:dyDescent="0.25">
      <c r="A627" s="236">
        <v>1.6510204081632653E-2</v>
      </c>
    </row>
    <row r="628" spans="1:1" x14ac:dyDescent="0.25">
      <c r="A628" s="236">
        <v>1.6511627906976745E-2</v>
      </c>
    </row>
    <row r="629" spans="1:1" x14ac:dyDescent="0.25">
      <c r="A629" s="236">
        <v>1.651205936920221E-2</v>
      </c>
    </row>
    <row r="630" spans="1:1" x14ac:dyDescent="0.25">
      <c r="A630" s="236">
        <v>1.6514285714285714E-2</v>
      </c>
    </row>
    <row r="631" spans="1:1" x14ac:dyDescent="0.25">
      <c r="A631" s="236">
        <v>1.6515151515151517E-2</v>
      </c>
    </row>
    <row r="632" spans="1:1" x14ac:dyDescent="0.25">
      <c r="A632" s="236">
        <v>1.6516129032258065E-2</v>
      </c>
    </row>
    <row r="633" spans="1:1" x14ac:dyDescent="0.25">
      <c r="A633" s="236">
        <v>1.652068126520681E-2</v>
      </c>
    </row>
    <row r="634" spans="1:1" x14ac:dyDescent="0.25">
      <c r="A634" s="236">
        <v>1.6530732860520096E-2</v>
      </c>
    </row>
    <row r="635" spans="1:1" x14ac:dyDescent="0.25">
      <c r="A635" s="236">
        <v>1.6533333333333334E-2</v>
      </c>
    </row>
    <row r="636" spans="1:1" x14ac:dyDescent="0.25">
      <c r="A636" s="236">
        <v>1.6538461538461537E-2</v>
      </c>
    </row>
    <row r="637" spans="1:1" x14ac:dyDescent="0.25">
      <c r="A637" s="236">
        <v>1.6545454545454547E-2</v>
      </c>
    </row>
    <row r="638" spans="1:1" x14ac:dyDescent="0.25">
      <c r="A638" s="236">
        <v>1.6724130491067576E-2</v>
      </c>
    </row>
    <row r="639" spans="1:1" x14ac:dyDescent="0.25">
      <c r="A639" s="236">
        <v>1.6741255144032921E-2</v>
      </c>
    </row>
    <row r="640" spans="1:1" x14ac:dyDescent="0.25">
      <c r="A640" s="236">
        <v>1.6789174741062479E-2</v>
      </c>
    </row>
    <row r="641" spans="1:1" x14ac:dyDescent="0.25">
      <c r="A641" s="236">
        <v>1.6789736016245151E-2</v>
      </c>
    </row>
    <row r="642" spans="1:1" x14ac:dyDescent="0.25">
      <c r="A642" s="236">
        <v>1.678986638903349E-2</v>
      </c>
    </row>
    <row r="643" spans="1:1" x14ac:dyDescent="0.25">
      <c r="A643" s="236">
        <v>1.678993851313583E-2</v>
      </c>
    </row>
    <row r="644" spans="1:1" x14ac:dyDescent="0.25">
      <c r="A644" s="236">
        <v>1.679049352317739E-2</v>
      </c>
    </row>
    <row r="645" spans="1:1" x14ac:dyDescent="0.25">
      <c r="A645" s="236">
        <v>1.6791604304248212E-2</v>
      </c>
    </row>
    <row r="646" spans="1:1" x14ac:dyDescent="0.25">
      <c r="A646" s="236">
        <v>1.6802522402920676E-2</v>
      </c>
    </row>
    <row r="647" spans="1:1" x14ac:dyDescent="0.25">
      <c r="A647" s="236">
        <v>1.6842105263157908E-2</v>
      </c>
    </row>
    <row r="648" spans="1:1" x14ac:dyDescent="0.25">
      <c r="A648" s="236">
        <v>1.6944444444444626E-2</v>
      </c>
    </row>
    <row r="649" spans="1:1" x14ac:dyDescent="0.25">
      <c r="A649" s="236">
        <v>1.6997155627793595E-2</v>
      </c>
    </row>
    <row r="650" spans="1:1" x14ac:dyDescent="0.25">
      <c r="A650" s="236">
        <v>1.6999279538904899E-2</v>
      </c>
    </row>
    <row r="651" spans="1:1" x14ac:dyDescent="0.25">
      <c r="A651" s="236">
        <v>1.6999999999999998E-2</v>
      </c>
    </row>
    <row r="652" spans="1:1" x14ac:dyDescent="0.25">
      <c r="A652" s="236">
        <v>1.7000282992170549E-2</v>
      </c>
    </row>
    <row r="653" spans="1:1" x14ac:dyDescent="0.25">
      <c r="A653" s="236">
        <v>1.7008032128514056E-2</v>
      </c>
    </row>
    <row r="654" spans="1:1" x14ac:dyDescent="0.25">
      <c r="A654" s="236">
        <v>1.7109628965362625E-2</v>
      </c>
    </row>
    <row r="655" spans="1:1" x14ac:dyDescent="0.25">
      <c r="A655" s="236">
        <v>1.7155635062611814E-2</v>
      </c>
    </row>
    <row r="656" spans="1:1" x14ac:dyDescent="0.25">
      <c r="A656" s="236">
        <v>1.7159944793743293E-2</v>
      </c>
    </row>
    <row r="657" spans="1:1" x14ac:dyDescent="0.25">
      <c r="A657" s="236">
        <v>1.7159994024499553E-2</v>
      </c>
    </row>
    <row r="658" spans="1:1" x14ac:dyDescent="0.25">
      <c r="A658" s="236">
        <v>1.7160019397772518E-2</v>
      </c>
    </row>
    <row r="659" spans="1:1" x14ac:dyDescent="0.25">
      <c r="A659" s="236">
        <v>1.7185185185185189E-2</v>
      </c>
    </row>
    <row r="660" spans="1:1" x14ac:dyDescent="0.25">
      <c r="A660" s="236">
        <v>1.7288768238887003E-2</v>
      </c>
    </row>
    <row r="661" spans="1:1" x14ac:dyDescent="0.25">
      <c r="A661" s="236">
        <v>1.7324840764331214E-2</v>
      </c>
    </row>
    <row r="662" spans="1:1" x14ac:dyDescent="0.25">
      <c r="A662" s="236">
        <v>1.7411156579797544E-2</v>
      </c>
    </row>
    <row r="663" spans="1:1" x14ac:dyDescent="0.25">
      <c r="A663" s="236">
        <v>1.7420814479637982E-2</v>
      </c>
    </row>
    <row r="664" spans="1:1" x14ac:dyDescent="0.25">
      <c r="A664" s="236">
        <v>1.7468431594531045E-2</v>
      </c>
    </row>
    <row r="665" spans="1:1" x14ac:dyDescent="0.25">
      <c r="A665" s="236">
        <v>1.7478260869565262E-2</v>
      </c>
    </row>
    <row r="666" spans="1:1" x14ac:dyDescent="0.25">
      <c r="A666" s="236">
        <v>1.7510118779926455E-2</v>
      </c>
    </row>
    <row r="667" spans="1:1" x14ac:dyDescent="0.25">
      <c r="A667" s="236">
        <v>1.7538461538461548E-2</v>
      </c>
    </row>
    <row r="668" spans="1:1" x14ac:dyDescent="0.25">
      <c r="A668" s="236">
        <v>1.7564575645756458E-2</v>
      </c>
    </row>
    <row r="669" spans="1:1" x14ac:dyDescent="0.25">
      <c r="A669" s="236">
        <v>1.7571428571428571E-2</v>
      </c>
    </row>
    <row r="670" spans="1:1" x14ac:dyDescent="0.25">
      <c r="A670" s="236">
        <v>1.7590368134050158E-2</v>
      </c>
    </row>
    <row r="671" spans="1:1" x14ac:dyDescent="0.25">
      <c r="A671" s="236">
        <v>1.7600901070020651E-2</v>
      </c>
    </row>
    <row r="672" spans="1:1" x14ac:dyDescent="0.25">
      <c r="A672" s="236">
        <v>1.7615037757374913E-2</v>
      </c>
    </row>
    <row r="673" spans="1:1" x14ac:dyDescent="0.25">
      <c r="A673" s="236">
        <v>1.7629725456374874E-2</v>
      </c>
    </row>
    <row r="674" spans="1:1" x14ac:dyDescent="0.25">
      <c r="A674" s="236">
        <v>1.7633158866995072E-2</v>
      </c>
    </row>
    <row r="675" spans="1:1" x14ac:dyDescent="0.25">
      <c r="A675" s="236">
        <v>1.7641509433962307E-2</v>
      </c>
    </row>
    <row r="676" spans="1:1" x14ac:dyDescent="0.25">
      <c r="A676" s="236">
        <v>1.7641921397379912E-2</v>
      </c>
    </row>
    <row r="677" spans="1:1" x14ac:dyDescent="0.25">
      <c r="A677" s="236">
        <v>1.7646076794657763E-2</v>
      </c>
    </row>
    <row r="678" spans="1:1" x14ac:dyDescent="0.25">
      <c r="A678" s="236">
        <v>1.7647855530474044E-2</v>
      </c>
    </row>
    <row r="679" spans="1:1" x14ac:dyDescent="0.25">
      <c r="A679" s="236">
        <v>1.7648747390396659E-2</v>
      </c>
    </row>
    <row r="680" spans="1:1" x14ac:dyDescent="0.25">
      <c r="A680" s="236">
        <v>1.7649009236599036E-2</v>
      </c>
    </row>
    <row r="681" spans="1:1" x14ac:dyDescent="0.25">
      <c r="A681" s="236">
        <v>1.7649230769230768E-2</v>
      </c>
    </row>
    <row r="682" spans="1:1" x14ac:dyDescent="0.25">
      <c r="A682" s="236">
        <v>1.7649341366282038E-2</v>
      </c>
    </row>
    <row r="683" spans="1:1" x14ac:dyDescent="0.25">
      <c r="A683" s="236">
        <v>1.7649448636099827E-2</v>
      </c>
    </row>
    <row r="684" spans="1:1" x14ac:dyDescent="0.25">
      <c r="A684" s="236">
        <v>1.764951902969469E-2</v>
      </c>
    </row>
    <row r="685" spans="1:1" x14ac:dyDescent="0.25">
      <c r="A685" s="236">
        <v>1.7649572649572648E-2</v>
      </c>
    </row>
    <row r="686" spans="1:1" x14ac:dyDescent="0.25">
      <c r="A686" s="236">
        <v>1.7649650168437409E-2</v>
      </c>
    </row>
    <row r="687" spans="1:1" x14ac:dyDescent="0.25">
      <c r="A687" s="236">
        <v>1.7649661634565331E-2</v>
      </c>
    </row>
    <row r="688" spans="1:1" x14ac:dyDescent="0.25">
      <c r="A688" s="236">
        <v>1.7649675295792193E-2</v>
      </c>
    </row>
    <row r="689" spans="1:1" x14ac:dyDescent="0.25">
      <c r="A689" s="236">
        <v>1.7649776453055141E-2</v>
      </c>
    </row>
    <row r="690" spans="1:1" x14ac:dyDescent="0.25">
      <c r="A690" s="236">
        <v>1.7649819988151121E-2</v>
      </c>
    </row>
    <row r="691" spans="1:1" x14ac:dyDescent="0.25">
      <c r="A691" s="236">
        <v>1.7649839743589746E-2</v>
      </c>
    </row>
    <row r="692" spans="1:1" x14ac:dyDescent="0.25">
      <c r="A692" s="236">
        <v>1.7649904030710171E-2</v>
      </c>
    </row>
    <row r="693" spans="1:1" x14ac:dyDescent="0.25">
      <c r="A693" s="236">
        <v>1.7649917996123452E-2</v>
      </c>
    </row>
    <row r="694" spans="1:1" x14ac:dyDescent="0.25">
      <c r="A694" s="236">
        <v>1.7649924207586057E-2</v>
      </c>
    </row>
    <row r="695" spans="1:1" x14ac:dyDescent="0.25">
      <c r="A695" s="236">
        <v>1.7649932490487297E-2</v>
      </c>
    </row>
    <row r="696" spans="1:1" x14ac:dyDescent="0.25">
      <c r="A696" s="236">
        <v>1.7649938458095558E-2</v>
      </c>
    </row>
    <row r="697" spans="1:1" x14ac:dyDescent="0.25">
      <c r="A697" s="236">
        <v>1.7649948439111277E-2</v>
      </c>
    </row>
    <row r="698" spans="1:1" x14ac:dyDescent="0.25">
      <c r="A698" s="236">
        <v>1.7649972573594186E-2</v>
      </c>
    </row>
    <row r="699" spans="1:1" x14ac:dyDescent="0.25">
      <c r="A699" s="236">
        <v>1.7649978946435298E-2</v>
      </c>
    </row>
    <row r="700" spans="1:1" x14ac:dyDescent="0.25">
      <c r="A700" s="236">
        <v>1.7649985607960852E-2</v>
      </c>
    </row>
    <row r="701" spans="1:1" x14ac:dyDescent="0.25">
      <c r="A701" s="236">
        <v>1.764998668264749E-2</v>
      </c>
    </row>
    <row r="702" spans="1:1" x14ac:dyDescent="0.25">
      <c r="A702" s="236">
        <v>1.7649991202862002E-2</v>
      </c>
    </row>
    <row r="703" spans="1:1" x14ac:dyDescent="0.25">
      <c r="A703" s="236">
        <v>1.7649999999999999E-2</v>
      </c>
    </row>
    <row r="704" spans="1:1" x14ac:dyDescent="0.25">
      <c r="A704" s="236">
        <v>1.7650000000000002E-2</v>
      </c>
    </row>
    <row r="705" spans="1:1" x14ac:dyDescent="0.25">
      <c r="A705" s="236">
        <v>1.7650004548888685E-2</v>
      </c>
    </row>
    <row r="706" spans="1:1" x14ac:dyDescent="0.25">
      <c r="A706" s="236">
        <v>1.7650011572734634E-2</v>
      </c>
    </row>
    <row r="707" spans="1:1" x14ac:dyDescent="0.25">
      <c r="A707" s="236">
        <v>1.7650020919987203E-2</v>
      </c>
    </row>
    <row r="708" spans="1:1" x14ac:dyDescent="0.25">
      <c r="A708" s="236">
        <v>1.7650023231709496E-2</v>
      </c>
    </row>
    <row r="709" spans="1:1" x14ac:dyDescent="0.25">
      <c r="A709" s="236">
        <v>1.7650023408884361E-2</v>
      </c>
    </row>
    <row r="710" spans="1:1" x14ac:dyDescent="0.25">
      <c r="A710" s="236">
        <v>1.7650038839542029E-2</v>
      </c>
    </row>
    <row r="711" spans="1:1" x14ac:dyDescent="0.25">
      <c r="A711" s="236">
        <v>1.7650064963187526E-2</v>
      </c>
    </row>
    <row r="712" spans="1:1" x14ac:dyDescent="0.25">
      <c r="A712" s="236">
        <v>1.765006496318753E-2</v>
      </c>
    </row>
    <row r="713" spans="1:1" x14ac:dyDescent="0.25">
      <c r="A713" s="236">
        <v>1.765006729475101E-2</v>
      </c>
    </row>
    <row r="714" spans="1:1" x14ac:dyDescent="0.25">
      <c r="A714" s="236">
        <v>1.7650103519668739E-2</v>
      </c>
    </row>
    <row r="715" spans="1:1" x14ac:dyDescent="0.25">
      <c r="A715" s="236">
        <v>1.7650159391471767E-2</v>
      </c>
    </row>
    <row r="716" spans="1:1" x14ac:dyDescent="0.25">
      <c r="A716" s="236">
        <v>1.7650216450216451E-2</v>
      </c>
    </row>
    <row r="717" spans="1:1" x14ac:dyDescent="0.25">
      <c r="A717" s="236">
        <v>1.7650370370370372E-2</v>
      </c>
    </row>
    <row r="718" spans="1:1" x14ac:dyDescent="0.25">
      <c r="A718" s="236">
        <v>1.7650382186773013E-2</v>
      </c>
    </row>
    <row r="719" spans="1:1" x14ac:dyDescent="0.25">
      <c r="A719" s="236">
        <v>1.7650467289719626E-2</v>
      </c>
    </row>
    <row r="720" spans="1:1" x14ac:dyDescent="0.25">
      <c r="A720" s="236">
        <v>1.7650475184794085E-2</v>
      </c>
    </row>
    <row r="721" spans="1:1" x14ac:dyDescent="0.25">
      <c r="A721" s="236">
        <v>1.765076923076923E-2</v>
      </c>
    </row>
    <row r="722" spans="1:1" x14ac:dyDescent="0.25">
      <c r="A722" s="236">
        <v>1.7650953004510403E-2</v>
      </c>
    </row>
    <row r="723" spans="1:1" x14ac:dyDescent="0.25">
      <c r="A723" s="236">
        <v>1.765105078809107E-2</v>
      </c>
    </row>
    <row r="724" spans="1:1" x14ac:dyDescent="0.25">
      <c r="A724" s="236">
        <v>1.7651376146788991E-2</v>
      </c>
    </row>
    <row r="725" spans="1:1" x14ac:dyDescent="0.25">
      <c r="A725" s="236">
        <v>1.7652769845802399E-2</v>
      </c>
    </row>
    <row r="726" spans="1:1" x14ac:dyDescent="0.25">
      <c r="A726" s="236">
        <v>1.765693890405207E-2</v>
      </c>
    </row>
    <row r="727" spans="1:1" x14ac:dyDescent="0.25">
      <c r="A727" s="236">
        <v>1.7660071942446044E-2</v>
      </c>
    </row>
    <row r="728" spans="1:1" x14ac:dyDescent="0.25">
      <c r="A728" s="236">
        <v>1.7661673364998173E-2</v>
      </c>
    </row>
    <row r="729" spans="1:1" x14ac:dyDescent="0.25">
      <c r="A729" s="236">
        <v>1.7662337662337654E-2</v>
      </c>
    </row>
    <row r="730" spans="1:1" x14ac:dyDescent="0.25">
      <c r="A730" s="236">
        <v>1.7684210526315712E-2</v>
      </c>
    </row>
    <row r="731" spans="1:1" x14ac:dyDescent="0.25">
      <c r="A731" s="236">
        <v>1.7699044585987263E-2</v>
      </c>
    </row>
    <row r="732" spans="1:1" x14ac:dyDescent="0.25">
      <c r="A732" s="236">
        <v>1.7699731903485259E-2</v>
      </c>
    </row>
    <row r="733" spans="1:1" x14ac:dyDescent="0.25">
      <c r="A733" s="236">
        <v>1.77E-2</v>
      </c>
    </row>
    <row r="734" spans="1:1" x14ac:dyDescent="0.25">
      <c r="A734" s="236">
        <v>1.7700027723870256E-2</v>
      </c>
    </row>
    <row r="735" spans="1:1" x14ac:dyDescent="0.25">
      <c r="A735" s="236">
        <v>1.7983539094650204E-2</v>
      </c>
    </row>
    <row r="736" spans="1:1" x14ac:dyDescent="0.25">
      <c r="A736" s="236">
        <v>1.7999853897289794E-2</v>
      </c>
    </row>
    <row r="737" spans="1:1" x14ac:dyDescent="0.25">
      <c r="A737" s="236">
        <v>1.7999999999999999E-2</v>
      </c>
    </row>
    <row r="738" spans="1:1" x14ac:dyDescent="0.25">
      <c r="A738" s="236">
        <v>1.8000000000000002E-2</v>
      </c>
    </row>
    <row r="739" spans="1:1" x14ac:dyDescent="0.25">
      <c r="A739" s="236">
        <v>1.8000243279406396E-2</v>
      </c>
    </row>
    <row r="740" spans="1:1" x14ac:dyDescent="0.25">
      <c r="A740" s="236">
        <v>1.8000263296471825E-2</v>
      </c>
    </row>
    <row r="741" spans="1:1" x14ac:dyDescent="0.25">
      <c r="A741" s="236">
        <v>1.8000758725341428E-2</v>
      </c>
    </row>
    <row r="742" spans="1:1" x14ac:dyDescent="0.25">
      <c r="A742" s="236">
        <v>1.8003502626970227E-2</v>
      </c>
    </row>
    <row r="743" spans="1:1" x14ac:dyDescent="0.25">
      <c r="A743" s="236">
        <v>1.8004778972520907E-2</v>
      </c>
    </row>
    <row r="744" spans="1:1" x14ac:dyDescent="0.25">
      <c r="A744" s="236">
        <v>1.8004987531172068E-2</v>
      </c>
    </row>
    <row r="745" spans="1:1" x14ac:dyDescent="0.25">
      <c r="A745" s="236">
        <v>1.8013245033112583E-2</v>
      </c>
    </row>
    <row r="746" spans="1:1" x14ac:dyDescent="0.25">
      <c r="A746" s="236">
        <v>1.8027884693026134E-2</v>
      </c>
    </row>
    <row r="747" spans="1:1" x14ac:dyDescent="0.25">
      <c r="A747" s="236">
        <v>1.829999352625105E-2</v>
      </c>
    </row>
    <row r="748" spans="1:1" x14ac:dyDescent="0.25">
      <c r="A748" s="236">
        <v>1.8610730220916315E-2</v>
      </c>
    </row>
    <row r="749" spans="1:1" x14ac:dyDescent="0.25">
      <c r="A749" s="236">
        <v>1.8643292682926815E-2</v>
      </c>
    </row>
    <row r="750" spans="1:1" x14ac:dyDescent="0.25">
      <c r="A750" s="236">
        <v>1.8749999999999999E-2</v>
      </c>
    </row>
    <row r="751" spans="1:1" x14ac:dyDescent="0.25">
      <c r="A751" s="236">
        <v>1.8805110813155612E-2</v>
      </c>
    </row>
    <row r="752" spans="1:1" x14ac:dyDescent="0.25">
      <c r="A752" s="236">
        <v>1.8983585858585856E-2</v>
      </c>
    </row>
    <row r="753" spans="1:1" x14ac:dyDescent="0.25">
      <c r="A753" s="236">
        <v>1.8999484270242381E-2</v>
      </c>
    </row>
    <row r="754" spans="1:1" x14ac:dyDescent="0.25">
      <c r="A754" s="236">
        <v>1.8999859481486688E-2</v>
      </c>
    </row>
    <row r="755" spans="1:1" x14ac:dyDescent="0.25">
      <c r="A755" s="236">
        <v>1.8999914838050358E-2</v>
      </c>
    </row>
    <row r="756" spans="1:1" x14ac:dyDescent="0.25">
      <c r="A756" s="236">
        <v>1.8999993803790839E-2</v>
      </c>
    </row>
    <row r="757" spans="1:1" x14ac:dyDescent="0.25">
      <c r="A757" s="236">
        <v>1.8999999999999996E-2</v>
      </c>
    </row>
    <row r="758" spans="1:1" x14ac:dyDescent="0.25">
      <c r="A758" s="236">
        <v>1.9E-2</v>
      </c>
    </row>
    <row r="759" spans="1:1" x14ac:dyDescent="0.25">
      <c r="A759" s="236">
        <v>1.9000000000000003E-2</v>
      </c>
    </row>
    <row r="760" spans="1:1" x14ac:dyDescent="0.25">
      <c r="A760" s="236">
        <v>1.9000016069161674E-2</v>
      </c>
    </row>
    <row r="761" spans="1:1" x14ac:dyDescent="0.25">
      <c r="A761" s="236">
        <v>1.9000289651177227E-2</v>
      </c>
    </row>
    <row r="762" spans="1:1" x14ac:dyDescent="0.25">
      <c r="A762" s="236">
        <v>1.9002808988764046E-2</v>
      </c>
    </row>
    <row r="763" spans="1:1" x14ac:dyDescent="0.25">
      <c r="A763" s="236">
        <v>1.9009738595592005E-2</v>
      </c>
    </row>
    <row r="764" spans="1:1" x14ac:dyDescent="0.25">
      <c r="A764" s="236">
        <v>1.9010108303249097E-2</v>
      </c>
    </row>
    <row r="765" spans="1:1" x14ac:dyDescent="0.25">
      <c r="A765" s="236">
        <v>1.9222222222222227E-2</v>
      </c>
    </row>
    <row r="766" spans="1:1" x14ac:dyDescent="0.25">
      <c r="A766" s="236">
        <v>1.9229323308270659E-2</v>
      </c>
    </row>
    <row r="767" spans="1:1" x14ac:dyDescent="0.25">
      <c r="A767" s="236">
        <v>1.9229645856151889E-2</v>
      </c>
    </row>
    <row r="768" spans="1:1" x14ac:dyDescent="0.25">
      <c r="A768" s="236">
        <v>1.9229797979797979E-2</v>
      </c>
    </row>
    <row r="769" spans="1:1" x14ac:dyDescent="0.25">
      <c r="A769" s="236">
        <v>1.9230011933174224E-2</v>
      </c>
    </row>
    <row r="770" spans="1:1" x14ac:dyDescent="0.25">
      <c r="A770" s="236">
        <v>1.9230081906180193E-2</v>
      </c>
    </row>
    <row r="771" spans="1:1" x14ac:dyDescent="0.25">
      <c r="A771" s="236">
        <v>1.9230208195199574E-2</v>
      </c>
    </row>
    <row r="772" spans="1:1" x14ac:dyDescent="0.25">
      <c r="A772" s="236">
        <v>1.9230690953495472E-2</v>
      </c>
    </row>
    <row r="773" spans="1:1" x14ac:dyDescent="0.25">
      <c r="A773" s="236">
        <v>1.9231368935823383E-2</v>
      </c>
    </row>
    <row r="774" spans="1:1" x14ac:dyDescent="0.25">
      <c r="A774" s="236">
        <v>1.9247046738572162E-2</v>
      </c>
    </row>
    <row r="775" spans="1:1" x14ac:dyDescent="0.25">
      <c r="A775" s="236">
        <v>1.9667791066135133E-2</v>
      </c>
    </row>
    <row r="776" spans="1:1" x14ac:dyDescent="0.25">
      <c r="A776" s="236">
        <v>1.9770062012648124E-2</v>
      </c>
    </row>
    <row r="777" spans="1:1" x14ac:dyDescent="0.25">
      <c r="A777" s="236">
        <v>1.9924999999999998E-2</v>
      </c>
    </row>
    <row r="778" spans="1:1" x14ac:dyDescent="0.25">
      <c r="A778" s="236">
        <v>1.9929193267556586E-2</v>
      </c>
    </row>
    <row r="779" spans="1:1" x14ac:dyDescent="0.25">
      <c r="A779" s="236">
        <v>1.9929566681978258E-2</v>
      </c>
    </row>
    <row r="780" spans="1:1" x14ac:dyDescent="0.25">
      <c r="A780" s="236">
        <v>1.9929724102030193E-2</v>
      </c>
    </row>
    <row r="781" spans="1:1" x14ac:dyDescent="0.25">
      <c r="A781" s="236">
        <v>1.9929827718051366E-2</v>
      </c>
    </row>
    <row r="782" spans="1:1" x14ac:dyDescent="0.25">
      <c r="A782" s="236">
        <v>1.9929830032745989E-2</v>
      </c>
    </row>
    <row r="783" spans="1:1" x14ac:dyDescent="0.25">
      <c r="A783" s="236">
        <v>1.9929866206301248E-2</v>
      </c>
    </row>
    <row r="784" spans="1:1" x14ac:dyDescent="0.25">
      <c r="A784" s="236">
        <v>1.9929867152201765E-2</v>
      </c>
    </row>
    <row r="785" spans="1:1" x14ac:dyDescent="0.25">
      <c r="A785" s="236">
        <v>1.992990516581257E-2</v>
      </c>
    </row>
    <row r="786" spans="1:1" x14ac:dyDescent="0.25">
      <c r="A786" s="236">
        <v>1.9929927981536581E-2</v>
      </c>
    </row>
    <row r="787" spans="1:1" x14ac:dyDescent="0.25">
      <c r="A787" s="236">
        <v>1.9929931644426455E-2</v>
      </c>
    </row>
    <row r="788" spans="1:1" x14ac:dyDescent="0.25">
      <c r="A788" s="236">
        <v>1.9929956896551724E-2</v>
      </c>
    </row>
    <row r="789" spans="1:1" x14ac:dyDescent="0.25">
      <c r="A789" s="236">
        <v>1.9929992229427953E-2</v>
      </c>
    </row>
    <row r="790" spans="1:1" x14ac:dyDescent="0.25">
      <c r="A790" s="236">
        <v>1.9930000634195841E-2</v>
      </c>
    </row>
    <row r="791" spans="1:1" x14ac:dyDescent="0.25">
      <c r="A791" s="236">
        <v>1.9930019567344276E-2</v>
      </c>
    </row>
    <row r="792" spans="1:1" x14ac:dyDescent="0.25">
      <c r="A792" s="236">
        <v>1.9930063646574316E-2</v>
      </c>
    </row>
    <row r="793" spans="1:1" x14ac:dyDescent="0.25">
      <c r="A793" s="236">
        <v>1.9930134740144007E-2</v>
      </c>
    </row>
    <row r="794" spans="1:1" x14ac:dyDescent="0.25">
      <c r="A794" s="236">
        <v>1.9930158730158729E-2</v>
      </c>
    </row>
    <row r="795" spans="1:1" x14ac:dyDescent="0.25">
      <c r="A795" s="236">
        <v>1.993016925079891E-2</v>
      </c>
    </row>
    <row r="796" spans="1:1" x14ac:dyDescent="0.25">
      <c r="A796" s="236">
        <v>1.9933920704845818E-2</v>
      </c>
    </row>
    <row r="797" spans="1:1" x14ac:dyDescent="0.25">
      <c r="A797" s="236">
        <v>1.9933920704845839E-2</v>
      </c>
    </row>
    <row r="798" spans="1:1" x14ac:dyDescent="0.25">
      <c r="A798" s="236">
        <v>1.9942857142857144E-2</v>
      </c>
    </row>
    <row r="799" spans="1:1" x14ac:dyDescent="0.25">
      <c r="A799" s="236">
        <v>1.995022026431718E-2</v>
      </c>
    </row>
    <row r="800" spans="1:1" x14ac:dyDescent="0.25">
      <c r="A800" s="236">
        <v>0.02</v>
      </c>
    </row>
    <row r="801" spans="1:1" x14ac:dyDescent="0.25">
      <c r="A801" s="236">
        <v>2.0009964202679264E-2</v>
      </c>
    </row>
    <row r="802" spans="1:1" x14ac:dyDescent="0.25">
      <c r="A802" s="236">
        <v>2.0167722315647434E-2</v>
      </c>
    </row>
    <row r="803" spans="1:1" x14ac:dyDescent="0.25">
      <c r="A803" s="236">
        <v>2.0186046511627923E-2</v>
      </c>
    </row>
    <row r="804" spans="1:1" x14ac:dyDescent="0.25">
      <c r="A804" s="236">
        <v>2.0242891816920943E-2</v>
      </c>
    </row>
    <row r="805" spans="1:1" x14ac:dyDescent="0.25">
      <c r="A805" s="236">
        <v>2.0328988206083178E-2</v>
      </c>
    </row>
    <row r="806" spans="1:1" x14ac:dyDescent="0.25">
      <c r="A806" s="236">
        <v>2.038417210910488E-2</v>
      </c>
    </row>
    <row r="807" spans="1:1" x14ac:dyDescent="0.25">
      <c r="A807" s="236">
        <v>2.0403823178016724E-2</v>
      </c>
    </row>
    <row r="808" spans="1:1" x14ac:dyDescent="0.25">
      <c r="A808" s="236">
        <v>2.0487804878048781E-2</v>
      </c>
    </row>
    <row r="809" spans="1:1" x14ac:dyDescent="0.25">
      <c r="A809" s="236">
        <v>2.049557522123896E-2</v>
      </c>
    </row>
    <row r="810" spans="1:1" x14ac:dyDescent="0.25">
      <c r="A810" s="236">
        <v>2.0499511347594743E-2</v>
      </c>
    </row>
    <row r="811" spans="1:1" x14ac:dyDescent="0.25">
      <c r="A811" s="236">
        <v>2.049991131831657E-2</v>
      </c>
    </row>
    <row r="812" spans="1:1" x14ac:dyDescent="0.25">
      <c r="A812" s="236">
        <v>2.0499961893148389E-2</v>
      </c>
    </row>
    <row r="813" spans="1:1" x14ac:dyDescent="0.25">
      <c r="A813" s="236">
        <v>2.0499986744784073E-2</v>
      </c>
    </row>
    <row r="814" spans="1:1" x14ac:dyDescent="0.25">
      <c r="A814" s="236">
        <v>2.0499993040185967E-2</v>
      </c>
    </row>
    <row r="815" spans="1:1" x14ac:dyDescent="0.25">
      <c r="A815" s="236">
        <v>2.0499997498010916E-2</v>
      </c>
    </row>
    <row r="816" spans="1:1" x14ac:dyDescent="0.25">
      <c r="A816" s="236">
        <v>2.0499999999999997E-2</v>
      </c>
    </row>
    <row r="817" spans="1:1" x14ac:dyDescent="0.25">
      <c r="A817" s="236">
        <v>2.0500000000000001E-2</v>
      </c>
    </row>
    <row r="818" spans="1:1" x14ac:dyDescent="0.25">
      <c r="A818" s="236">
        <v>2.0500014100792469E-2</v>
      </c>
    </row>
    <row r="819" spans="1:1" x14ac:dyDescent="0.25">
      <c r="A819" s="236">
        <v>2.0500017379818557E-2</v>
      </c>
    </row>
    <row r="820" spans="1:1" x14ac:dyDescent="0.25">
      <c r="A820" s="236">
        <v>2.0500062821962556E-2</v>
      </c>
    </row>
    <row r="821" spans="1:1" x14ac:dyDescent="0.25">
      <c r="A821" s="236">
        <v>2.050007556865412E-2</v>
      </c>
    </row>
    <row r="822" spans="1:1" x14ac:dyDescent="0.25">
      <c r="A822" s="236">
        <v>2.0500079757537086E-2</v>
      </c>
    </row>
    <row r="823" spans="1:1" x14ac:dyDescent="0.25">
      <c r="A823" s="236">
        <v>2.0500092816038609E-2</v>
      </c>
    </row>
    <row r="824" spans="1:1" x14ac:dyDescent="0.25">
      <c r="A824" s="236">
        <v>2.0500220750551877E-2</v>
      </c>
    </row>
    <row r="825" spans="1:1" x14ac:dyDescent="0.25">
      <c r="A825" s="236">
        <v>2.0500377643504531E-2</v>
      </c>
    </row>
    <row r="826" spans="1:1" x14ac:dyDescent="0.25">
      <c r="A826" s="236">
        <v>2.0500977167643836E-2</v>
      </c>
    </row>
    <row r="827" spans="1:1" x14ac:dyDescent="0.25">
      <c r="A827" s="236">
        <v>2.0501555209953344E-2</v>
      </c>
    </row>
    <row r="828" spans="1:1" x14ac:dyDescent="0.25">
      <c r="A828" s="236">
        <v>2.0502038189229778E-2</v>
      </c>
    </row>
    <row r="829" spans="1:1" x14ac:dyDescent="0.25">
      <c r="A829" s="236">
        <v>2.0503432494279179E-2</v>
      </c>
    </row>
    <row r="830" spans="1:1" x14ac:dyDescent="0.25">
      <c r="A830" s="236">
        <v>2.0584028605482731E-2</v>
      </c>
    </row>
    <row r="831" spans="1:1" x14ac:dyDescent="0.25">
      <c r="A831" s="236">
        <v>2.0800670016750417E-2</v>
      </c>
    </row>
    <row r="832" spans="1:1" x14ac:dyDescent="0.25">
      <c r="A832" s="236">
        <v>2.0952380952381115E-2</v>
      </c>
    </row>
    <row r="833" spans="1:1" x14ac:dyDescent="0.25">
      <c r="A833" s="236">
        <v>2.096359743040685E-2</v>
      </c>
    </row>
    <row r="834" spans="1:1" x14ac:dyDescent="0.25">
      <c r="A834" s="236">
        <v>2.0995024875621889E-2</v>
      </c>
    </row>
    <row r="835" spans="1:1" x14ac:dyDescent="0.25">
      <c r="A835" s="236">
        <v>2.0999652093239014E-2</v>
      </c>
    </row>
    <row r="836" spans="1:1" x14ac:dyDescent="0.25">
      <c r="A836" s="236">
        <v>2.0999880789175657E-2</v>
      </c>
    </row>
    <row r="837" spans="1:1" x14ac:dyDescent="0.25">
      <c r="A837" s="236">
        <v>2.0999991663957454E-2</v>
      </c>
    </row>
    <row r="838" spans="1:1" x14ac:dyDescent="0.25">
      <c r="A838" s="236">
        <v>2.0999999999999998E-2</v>
      </c>
    </row>
    <row r="839" spans="1:1" x14ac:dyDescent="0.25">
      <c r="A839" s="236">
        <v>2.1000000000000001E-2</v>
      </c>
    </row>
    <row r="840" spans="1:1" x14ac:dyDescent="0.25">
      <c r="A840" s="236">
        <v>2.1000014405278093E-2</v>
      </c>
    </row>
    <row r="841" spans="1:1" x14ac:dyDescent="0.25">
      <c r="A841" s="236">
        <v>2.100009956192752E-2</v>
      </c>
    </row>
    <row r="842" spans="1:1" x14ac:dyDescent="0.25">
      <c r="A842" s="236">
        <v>2.1000429830217066E-2</v>
      </c>
    </row>
    <row r="843" spans="1:1" x14ac:dyDescent="0.25">
      <c r="A843" s="236">
        <v>2.1001059322033899E-2</v>
      </c>
    </row>
    <row r="844" spans="1:1" x14ac:dyDescent="0.25">
      <c r="A844" s="236">
        <v>2.1001642036124795E-2</v>
      </c>
    </row>
    <row r="845" spans="1:1" x14ac:dyDescent="0.25">
      <c r="A845" s="236">
        <v>2.1007462686567165E-2</v>
      </c>
    </row>
    <row r="846" spans="1:1" x14ac:dyDescent="0.25">
      <c r="A846" s="236">
        <v>2.1028571428571431E-2</v>
      </c>
    </row>
    <row r="847" spans="1:1" x14ac:dyDescent="0.25">
      <c r="A847" s="236">
        <v>2.1103993294617734E-2</v>
      </c>
    </row>
    <row r="848" spans="1:1" x14ac:dyDescent="0.25">
      <c r="A848" s="236">
        <v>2.1149215614739147E-2</v>
      </c>
    </row>
    <row r="849" spans="1:1" x14ac:dyDescent="0.25">
      <c r="A849" s="236">
        <v>2.1149228130360204E-2</v>
      </c>
    </row>
    <row r="850" spans="1:1" x14ac:dyDescent="0.25">
      <c r="A850" s="236">
        <v>2.1149307337095948E-2</v>
      </c>
    </row>
    <row r="851" spans="1:1" x14ac:dyDescent="0.25">
      <c r="A851" s="236">
        <v>2.1149911816578482E-2</v>
      </c>
    </row>
    <row r="852" spans="1:1" x14ac:dyDescent="0.25">
      <c r="A852" s="236">
        <v>2.1149918300653592E-2</v>
      </c>
    </row>
    <row r="853" spans="1:1" x14ac:dyDescent="0.25">
      <c r="A853" s="236">
        <v>2.1149923664122137E-2</v>
      </c>
    </row>
    <row r="854" spans="1:1" x14ac:dyDescent="0.25">
      <c r="A854" s="236">
        <v>2.1149942798095726E-2</v>
      </c>
    </row>
    <row r="855" spans="1:1" x14ac:dyDescent="0.25">
      <c r="A855" s="236">
        <v>2.114996388244687E-2</v>
      </c>
    </row>
    <row r="856" spans="1:1" x14ac:dyDescent="0.25">
      <c r="A856" s="236">
        <v>2.1149969764160451E-2</v>
      </c>
    </row>
    <row r="857" spans="1:1" x14ac:dyDescent="0.25">
      <c r="A857" s="236">
        <v>2.1149984100193246E-2</v>
      </c>
    </row>
    <row r="858" spans="1:1" x14ac:dyDescent="0.25">
      <c r="A858" s="236">
        <v>2.1150023663038333E-2</v>
      </c>
    </row>
    <row r="859" spans="1:1" x14ac:dyDescent="0.25">
      <c r="A859" s="236">
        <v>2.1150043459365494E-2</v>
      </c>
    </row>
    <row r="860" spans="1:1" x14ac:dyDescent="0.25">
      <c r="A860" s="236">
        <v>2.1150053937432578E-2</v>
      </c>
    </row>
    <row r="861" spans="1:1" x14ac:dyDescent="0.25">
      <c r="A861" s="236">
        <v>2.115007090620916E-2</v>
      </c>
    </row>
    <row r="862" spans="1:1" x14ac:dyDescent="0.25">
      <c r="A862" s="236">
        <v>2.1150122814622179E-2</v>
      </c>
    </row>
    <row r="863" spans="1:1" x14ac:dyDescent="0.25">
      <c r="A863" s="236">
        <v>2.115017579105977E-2</v>
      </c>
    </row>
    <row r="864" spans="1:1" x14ac:dyDescent="0.25">
      <c r="A864" s="236">
        <v>2.1150194216659476E-2</v>
      </c>
    </row>
    <row r="865" spans="1:1" x14ac:dyDescent="0.25">
      <c r="A865" s="236">
        <v>2.1150278916593858E-2</v>
      </c>
    </row>
    <row r="866" spans="1:1" x14ac:dyDescent="0.25">
      <c r="A866" s="236">
        <v>2.1150832517140058E-2</v>
      </c>
    </row>
    <row r="867" spans="1:1" x14ac:dyDescent="0.25">
      <c r="A867" s="236">
        <v>2.1152099257782206E-2</v>
      </c>
    </row>
    <row r="868" spans="1:1" x14ac:dyDescent="0.25">
      <c r="A868" s="236">
        <v>2.1209829059829061E-2</v>
      </c>
    </row>
    <row r="869" spans="1:1" x14ac:dyDescent="0.25">
      <c r="A869" s="236">
        <v>2.1499614494988436E-2</v>
      </c>
    </row>
    <row r="870" spans="1:1" x14ac:dyDescent="0.25">
      <c r="A870" s="236">
        <v>2.1500658544616396E-2</v>
      </c>
    </row>
    <row r="871" spans="1:1" x14ac:dyDescent="0.25">
      <c r="A871" s="236">
        <v>2.1501901140684412E-2</v>
      </c>
    </row>
    <row r="872" spans="1:1" x14ac:dyDescent="0.25">
      <c r="A872" s="236">
        <v>2.1536875589066917E-2</v>
      </c>
    </row>
    <row r="873" spans="1:1" x14ac:dyDescent="0.25">
      <c r="A873" s="236">
        <v>2.1536924772664643E-2</v>
      </c>
    </row>
    <row r="874" spans="1:1" x14ac:dyDescent="0.25">
      <c r="A874" s="236">
        <v>2.1700000000000001E-2</v>
      </c>
    </row>
    <row r="875" spans="1:1" x14ac:dyDescent="0.25">
      <c r="A875" s="236">
        <v>2.189944134078221E-2</v>
      </c>
    </row>
    <row r="876" spans="1:1" x14ac:dyDescent="0.25">
      <c r="A876" s="236">
        <v>2.1944444444444225E-2</v>
      </c>
    </row>
    <row r="877" spans="1:1" x14ac:dyDescent="0.25">
      <c r="A877" s="236">
        <v>2.1990807970417831E-2</v>
      </c>
    </row>
    <row r="878" spans="1:1" x14ac:dyDescent="0.25">
      <c r="A878" s="236">
        <v>2.1998841251448437E-2</v>
      </c>
    </row>
    <row r="879" spans="1:1" x14ac:dyDescent="0.25">
      <c r="A879" s="236">
        <v>2.1999999999999995E-2</v>
      </c>
    </row>
    <row r="880" spans="1:1" x14ac:dyDescent="0.25">
      <c r="A880" s="236">
        <v>2.2000000000000002E-2</v>
      </c>
    </row>
    <row r="881" spans="1:1" x14ac:dyDescent="0.25">
      <c r="A881" s="236">
        <v>2.2038167938931298E-2</v>
      </c>
    </row>
    <row r="882" spans="1:1" x14ac:dyDescent="0.25">
      <c r="A882" s="236">
        <v>2.2038461538461541E-2</v>
      </c>
    </row>
    <row r="883" spans="1:1" x14ac:dyDescent="0.25">
      <c r="A883" s="236">
        <v>2.2039130434782606E-2</v>
      </c>
    </row>
    <row r="884" spans="1:1" x14ac:dyDescent="0.25">
      <c r="A884" s="236">
        <v>2.2039795969900508E-2</v>
      </c>
    </row>
    <row r="885" spans="1:1" x14ac:dyDescent="0.25">
      <c r="A885" s="236">
        <v>2.2039849624060151E-2</v>
      </c>
    </row>
    <row r="886" spans="1:1" x14ac:dyDescent="0.25">
      <c r="A886" s="236">
        <v>2.203994469196497E-2</v>
      </c>
    </row>
    <row r="887" spans="1:1" x14ac:dyDescent="0.25">
      <c r="A887" s="236">
        <v>2.2040000000000001E-2</v>
      </c>
    </row>
    <row r="888" spans="1:1" x14ac:dyDescent="0.25">
      <c r="A888" s="236">
        <v>2.2040042149631189E-2</v>
      </c>
    </row>
    <row r="889" spans="1:1" x14ac:dyDescent="0.25">
      <c r="A889" s="236">
        <v>2.2040113960113961E-2</v>
      </c>
    </row>
    <row r="890" spans="1:1" x14ac:dyDescent="0.25">
      <c r="A890" s="236">
        <v>2.2040697674418602E-2</v>
      </c>
    </row>
    <row r="891" spans="1:1" x14ac:dyDescent="0.25">
      <c r="A891" s="236">
        <v>2.2040727902946273E-2</v>
      </c>
    </row>
    <row r="892" spans="1:1" x14ac:dyDescent="0.25">
      <c r="A892" s="236">
        <v>2.2042553191489362E-2</v>
      </c>
    </row>
    <row r="893" spans="1:1" x14ac:dyDescent="0.25">
      <c r="A893" s="236">
        <v>2.2045177045177045E-2</v>
      </c>
    </row>
    <row r="894" spans="1:1" x14ac:dyDescent="0.25">
      <c r="A894" s="236">
        <v>2.2048979591836736E-2</v>
      </c>
    </row>
    <row r="895" spans="1:1" x14ac:dyDescent="0.25">
      <c r="A895" s="236">
        <v>2.2058823529411766E-2</v>
      </c>
    </row>
    <row r="896" spans="1:1" x14ac:dyDescent="0.25">
      <c r="A896" s="236">
        <v>2.2992277992277991E-2</v>
      </c>
    </row>
    <row r="897" spans="1:1" x14ac:dyDescent="0.25">
      <c r="A897" s="236">
        <v>2.2999760593727558E-2</v>
      </c>
    </row>
    <row r="898" spans="1:1" x14ac:dyDescent="0.25">
      <c r="A898" s="236">
        <v>2.2999953846863892E-2</v>
      </c>
    </row>
    <row r="899" spans="1:1" x14ac:dyDescent="0.25">
      <c r="A899" s="236">
        <v>2.3E-2</v>
      </c>
    </row>
    <row r="900" spans="1:1" x14ac:dyDescent="0.25">
      <c r="A900" s="236">
        <v>2.3000092738569969E-2</v>
      </c>
    </row>
    <row r="901" spans="1:1" x14ac:dyDescent="0.25">
      <c r="A901" s="236">
        <v>2.3000427899015831E-2</v>
      </c>
    </row>
    <row r="902" spans="1:1" x14ac:dyDescent="0.25">
      <c r="A902" s="236">
        <v>2.3002450980392157E-2</v>
      </c>
    </row>
    <row r="903" spans="1:1" x14ac:dyDescent="0.25">
      <c r="A903" s="236">
        <v>2.3002481389578163E-2</v>
      </c>
    </row>
    <row r="904" spans="1:1" x14ac:dyDescent="0.25">
      <c r="A904" s="236">
        <v>2.3002713295146214E-2</v>
      </c>
    </row>
    <row r="905" spans="1:1" x14ac:dyDescent="0.25">
      <c r="A905" s="236">
        <v>2.3007518796992497E-2</v>
      </c>
    </row>
    <row r="906" spans="1:1" x14ac:dyDescent="0.25">
      <c r="A906" s="236">
        <v>2.3035292762968503E-2</v>
      </c>
    </row>
    <row r="907" spans="1:1" x14ac:dyDescent="0.25">
      <c r="A907" s="236">
        <v>2.3076923076923078E-2</v>
      </c>
    </row>
    <row r="908" spans="1:1" x14ac:dyDescent="0.25">
      <c r="A908" s="236">
        <v>2.3140423545884137E-2</v>
      </c>
    </row>
    <row r="909" spans="1:1" x14ac:dyDescent="0.25">
      <c r="A909" s="236">
        <v>2.3258876189648427E-2</v>
      </c>
    </row>
    <row r="910" spans="1:1" x14ac:dyDescent="0.25">
      <c r="A910" s="236">
        <v>2.3458243659534965E-2</v>
      </c>
    </row>
    <row r="911" spans="1:1" x14ac:dyDescent="0.25">
      <c r="A911" s="236">
        <v>2.3501956805334109E-2</v>
      </c>
    </row>
    <row r="912" spans="1:1" x14ac:dyDescent="0.25">
      <c r="A912" s="236">
        <v>2.3532101701115787E-2</v>
      </c>
    </row>
    <row r="913" spans="1:1" x14ac:dyDescent="0.25">
      <c r="A913" s="236">
        <v>2.3707964301469341E-2</v>
      </c>
    </row>
    <row r="914" spans="1:1" x14ac:dyDescent="0.25">
      <c r="A914" s="236">
        <v>2.3880095810633099E-2</v>
      </c>
    </row>
    <row r="915" spans="1:1" x14ac:dyDescent="0.25">
      <c r="A915" s="236">
        <v>2.3999632892804698E-2</v>
      </c>
    </row>
    <row r="916" spans="1:1" x14ac:dyDescent="0.25">
      <c r="A916" s="236">
        <v>2.3999999999999997E-2</v>
      </c>
    </row>
    <row r="917" spans="1:1" x14ac:dyDescent="0.25">
      <c r="A917" s="236">
        <v>2.4E-2</v>
      </c>
    </row>
    <row r="918" spans="1:1" x14ac:dyDescent="0.25">
      <c r="A918" s="236">
        <v>2.4000170522366852E-2</v>
      </c>
    </row>
    <row r="919" spans="1:1" x14ac:dyDescent="0.25">
      <c r="A919" s="236">
        <v>2.4200149365197907E-2</v>
      </c>
    </row>
    <row r="920" spans="1:1" x14ac:dyDescent="0.25">
      <c r="A920" s="236">
        <v>2.4248486713860675E-2</v>
      </c>
    </row>
    <row r="921" spans="1:1" x14ac:dyDescent="0.25">
      <c r="A921" s="236">
        <v>2.4300000000000002E-2</v>
      </c>
    </row>
    <row r="922" spans="1:1" x14ac:dyDescent="0.25">
      <c r="A922" s="236">
        <v>2.4400079850944903E-2</v>
      </c>
    </row>
    <row r="923" spans="1:1" x14ac:dyDescent="0.25">
      <c r="A923" s="236">
        <v>2.4441860465116278E-2</v>
      </c>
    </row>
    <row r="924" spans="1:1" x14ac:dyDescent="0.25">
      <c r="A924" s="236">
        <v>2.4480022669311419E-2</v>
      </c>
    </row>
    <row r="925" spans="1:1" x14ac:dyDescent="0.25">
      <c r="A925" s="236">
        <v>2.4489051094890489E-2</v>
      </c>
    </row>
    <row r="926" spans="1:1" x14ac:dyDescent="0.25">
      <c r="A926" s="236">
        <v>2.449623029472241E-2</v>
      </c>
    </row>
    <row r="927" spans="1:1" x14ac:dyDescent="0.25">
      <c r="A927" s="236">
        <v>2.4498453380468403E-2</v>
      </c>
    </row>
    <row r="928" spans="1:1" x14ac:dyDescent="0.25">
      <c r="A928" s="236">
        <v>2.4499512738410136E-2</v>
      </c>
    </row>
    <row r="929" spans="1:1" x14ac:dyDescent="0.25">
      <c r="A929" s="236">
        <v>2.4499538441250166E-2</v>
      </c>
    </row>
    <row r="930" spans="1:1" x14ac:dyDescent="0.25">
      <c r="A930" s="236">
        <v>2.4499743458183683E-2</v>
      </c>
    </row>
    <row r="931" spans="1:1" x14ac:dyDescent="0.25">
      <c r="A931" s="236">
        <v>2.4499791144527987E-2</v>
      </c>
    </row>
    <row r="932" spans="1:1" x14ac:dyDescent="0.25">
      <c r="A932" s="236">
        <v>2.4499853971962617E-2</v>
      </c>
    </row>
    <row r="933" spans="1:1" x14ac:dyDescent="0.25">
      <c r="A933" s="236">
        <v>2.4499895156217238E-2</v>
      </c>
    </row>
    <row r="934" spans="1:1" x14ac:dyDescent="0.25">
      <c r="A934" s="236">
        <v>2.4499910474485229E-2</v>
      </c>
    </row>
    <row r="935" spans="1:1" x14ac:dyDescent="0.25">
      <c r="A935" s="236">
        <v>2.4499931684656369E-2</v>
      </c>
    </row>
    <row r="936" spans="1:1" x14ac:dyDescent="0.25">
      <c r="A936" s="236">
        <v>2.4499999999999997E-2</v>
      </c>
    </row>
    <row r="937" spans="1:1" x14ac:dyDescent="0.25">
      <c r="A937" s="236">
        <v>2.4500000000000001E-2</v>
      </c>
    </row>
    <row r="938" spans="1:1" x14ac:dyDescent="0.25">
      <c r="A938" s="236">
        <v>2.4500072191741266E-2</v>
      </c>
    </row>
    <row r="939" spans="1:1" x14ac:dyDescent="0.25">
      <c r="A939" s="236">
        <v>2.4500082385895537E-2</v>
      </c>
    </row>
    <row r="940" spans="1:1" x14ac:dyDescent="0.25">
      <c r="A940" s="236">
        <v>2.4500086281276961E-2</v>
      </c>
    </row>
    <row r="941" spans="1:1" x14ac:dyDescent="0.25">
      <c r="A941" s="236">
        <v>2.4500163880694856E-2</v>
      </c>
    </row>
    <row r="942" spans="1:1" x14ac:dyDescent="0.25">
      <c r="A942" s="236">
        <v>2.450017325017325E-2</v>
      </c>
    </row>
    <row r="943" spans="1:1" x14ac:dyDescent="0.25">
      <c r="A943" s="236">
        <v>2.4500263019463443E-2</v>
      </c>
    </row>
    <row r="944" spans="1:1" x14ac:dyDescent="0.25">
      <c r="A944" s="236">
        <v>2.4500421839218994E-2</v>
      </c>
    </row>
    <row r="945" spans="1:1" x14ac:dyDescent="0.25">
      <c r="A945" s="236">
        <v>2.4500425170068028E-2</v>
      </c>
    </row>
    <row r="946" spans="1:1" x14ac:dyDescent="0.25">
      <c r="A946" s="236">
        <v>2.4500527983104543E-2</v>
      </c>
    </row>
    <row r="947" spans="1:1" x14ac:dyDescent="0.25">
      <c r="A947" s="236">
        <v>2.4500683994528042E-2</v>
      </c>
    </row>
    <row r="948" spans="1:1" x14ac:dyDescent="0.25">
      <c r="A948" s="236">
        <v>2.450095238095238E-2</v>
      </c>
    </row>
    <row r="949" spans="1:1" x14ac:dyDescent="0.25">
      <c r="A949" s="236">
        <v>2.4504337050805455E-2</v>
      </c>
    </row>
    <row r="950" spans="1:1" x14ac:dyDescent="0.25">
      <c r="A950" s="236">
        <v>2.4506024096385529E-2</v>
      </c>
    </row>
    <row r="951" spans="1:1" x14ac:dyDescent="0.25">
      <c r="A951" s="236">
        <v>2.4508196721311468E-2</v>
      </c>
    </row>
    <row r="952" spans="1:1" x14ac:dyDescent="0.25">
      <c r="A952" s="236">
        <v>2.46E-2</v>
      </c>
    </row>
    <row r="953" spans="1:1" x14ac:dyDescent="0.25">
      <c r="A953" s="236">
        <v>2.5056000000000002E-2</v>
      </c>
    </row>
    <row r="954" spans="1:1" x14ac:dyDescent="0.25">
      <c r="A954" s="236">
        <v>2.5056472180294595E-2</v>
      </c>
    </row>
    <row r="955" spans="1:1" x14ac:dyDescent="0.25">
      <c r="A955" s="236">
        <v>2.5388888888888902E-2</v>
      </c>
    </row>
    <row r="956" spans="1:1" x14ac:dyDescent="0.25">
      <c r="A956" s="236">
        <v>2.5399584076054665E-2</v>
      </c>
    </row>
    <row r="957" spans="1:1" x14ac:dyDescent="0.25">
      <c r="A957" s="236">
        <v>2.5399947402660317E-2</v>
      </c>
    </row>
    <row r="958" spans="1:1" x14ac:dyDescent="0.25">
      <c r="A958" s="236">
        <v>2.5400157853196527E-2</v>
      </c>
    </row>
    <row r="959" spans="1:1" x14ac:dyDescent="0.25">
      <c r="A959" s="236">
        <v>2.5403996524761076E-2</v>
      </c>
    </row>
    <row r="960" spans="1:1" x14ac:dyDescent="0.25">
      <c r="A960" s="236">
        <v>2.5497907949790795E-2</v>
      </c>
    </row>
    <row r="961" spans="1:1" x14ac:dyDescent="0.25">
      <c r="A961" s="236">
        <v>2.549945513984744E-2</v>
      </c>
    </row>
    <row r="962" spans="1:1" x14ac:dyDescent="0.25">
      <c r="A962" s="236">
        <v>2.5499538887181063E-2</v>
      </c>
    </row>
    <row r="963" spans="1:1" x14ac:dyDescent="0.25">
      <c r="A963" s="236">
        <v>2.5499629903774985E-2</v>
      </c>
    </row>
    <row r="964" spans="1:1" x14ac:dyDescent="0.25">
      <c r="A964" s="236">
        <v>2.5499777547085867E-2</v>
      </c>
    </row>
    <row r="965" spans="1:1" x14ac:dyDescent="0.25">
      <c r="A965" s="236">
        <v>2.5499791926758223E-2</v>
      </c>
    </row>
    <row r="966" spans="1:1" x14ac:dyDescent="0.25">
      <c r="A966" s="236">
        <v>2.5499849291670856E-2</v>
      </c>
    </row>
    <row r="967" spans="1:1" x14ac:dyDescent="0.25">
      <c r="A967" s="236">
        <v>2.5499984962858258E-2</v>
      </c>
    </row>
    <row r="968" spans="1:1" x14ac:dyDescent="0.25">
      <c r="A968" s="236">
        <v>2.5499999999999998E-2</v>
      </c>
    </row>
    <row r="969" spans="1:1" x14ac:dyDescent="0.25">
      <c r="A969" s="236">
        <v>2.5500000000000002E-2</v>
      </c>
    </row>
    <row r="970" spans="1:1" x14ac:dyDescent="0.25">
      <c r="A970" s="236">
        <v>2.5500033302251229E-2</v>
      </c>
    </row>
    <row r="971" spans="1:1" x14ac:dyDescent="0.25">
      <c r="A971" s="236">
        <v>2.5500072243895389E-2</v>
      </c>
    </row>
    <row r="972" spans="1:1" x14ac:dyDescent="0.25">
      <c r="A972" s="236">
        <v>2.5500087199162889E-2</v>
      </c>
    </row>
    <row r="973" spans="1:1" x14ac:dyDescent="0.25">
      <c r="A973" s="236">
        <v>2.5500094337644916E-2</v>
      </c>
    </row>
    <row r="974" spans="1:1" x14ac:dyDescent="0.25">
      <c r="A974" s="236">
        <v>2.5500230520977409E-2</v>
      </c>
    </row>
    <row r="975" spans="1:1" x14ac:dyDescent="0.25">
      <c r="A975" s="236">
        <v>2.5500262166928835E-2</v>
      </c>
    </row>
    <row r="976" spans="1:1" x14ac:dyDescent="0.25">
      <c r="A976" s="236">
        <v>2.5500288517022508E-2</v>
      </c>
    </row>
    <row r="977" spans="1:1" x14ac:dyDescent="0.25">
      <c r="A977" s="236">
        <v>2.5500352982703849E-2</v>
      </c>
    </row>
    <row r="978" spans="1:1" x14ac:dyDescent="0.25">
      <c r="A978" s="236">
        <v>2.5500365230094958E-2</v>
      </c>
    </row>
    <row r="979" spans="1:1" x14ac:dyDescent="0.25">
      <c r="A979" s="236">
        <v>2.5500398900806666E-2</v>
      </c>
    </row>
    <row r="980" spans="1:1" x14ac:dyDescent="0.25">
      <c r="A980" s="236">
        <v>2.5500417710944027E-2</v>
      </c>
    </row>
    <row r="981" spans="1:1" x14ac:dyDescent="0.25">
      <c r="A981" s="236">
        <v>2.550076306753148E-2</v>
      </c>
    </row>
    <row r="982" spans="1:1" x14ac:dyDescent="0.25">
      <c r="A982" s="236">
        <v>2.5500813008130084E-2</v>
      </c>
    </row>
    <row r="983" spans="1:1" x14ac:dyDescent="0.25">
      <c r="A983" s="236">
        <v>2.5500952380952381E-2</v>
      </c>
    </row>
    <row r="984" spans="1:1" x14ac:dyDescent="0.25">
      <c r="A984" s="236">
        <v>2.5501207729468602E-2</v>
      </c>
    </row>
    <row r="985" spans="1:1" x14ac:dyDescent="0.25">
      <c r="A985" s="236">
        <v>2.5501326259946951E-2</v>
      </c>
    </row>
    <row r="986" spans="1:1" x14ac:dyDescent="0.25">
      <c r="A986" s="236">
        <v>2.5501555209953345E-2</v>
      </c>
    </row>
    <row r="987" spans="1:1" x14ac:dyDescent="0.25">
      <c r="A987" s="236">
        <v>2.5502035278154683E-2</v>
      </c>
    </row>
    <row r="988" spans="1:1" x14ac:dyDescent="0.25">
      <c r="A988" s="236">
        <v>2.5502283105022831E-2</v>
      </c>
    </row>
    <row r="989" spans="1:1" x14ac:dyDescent="0.25">
      <c r="A989" s="236">
        <v>2.5614432557163835E-2</v>
      </c>
    </row>
    <row r="990" spans="1:1" x14ac:dyDescent="0.25">
      <c r="A990" s="236">
        <v>2.5690499510284036E-2</v>
      </c>
    </row>
    <row r="991" spans="1:1" x14ac:dyDescent="0.25">
      <c r="A991" s="236">
        <v>2.5700051626226125E-2</v>
      </c>
    </row>
    <row r="992" spans="1:1" x14ac:dyDescent="0.25">
      <c r="A992" s="236">
        <v>2.5700228832951946E-2</v>
      </c>
    </row>
    <row r="993" spans="1:1" x14ac:dyDescent="0.25">
      <c r="A993" s="236">
        <v>2.573848238482385E-2</v>
      </c>
    </row>
    <row r="994" spans="1:1" x14ac:dyDescent="0.25">
      <c r="A994" s="236">
        <v>2.5797495917256396E-2</v>
      </c>
    </row>
    <row r="995" spans="1:1" x14ac:dyDescent="0.25">
      <c r="A995" s="236">
        <v>2.5799363057324842E-2</v>
      </c>
    </row>
    <row r="996" spans="1:1" x14ac:dyDescent="0.25">
      <c r="A996" s="236">
        <v>2.5799624966514868E-2</v>
      </c>
    </row>
    <row r="997" spans="1:1" x14ac:dyDescent="0.25">
      <c r="A997" s="236">
        <v>2.5799941673957421E-2</v>
      </c>
    </row>
    <row r="998" spans="1:1" x14ac:dyDescent="0.25">
      <c r="A998" s="236">
        <v>2.5799955496217181E-2</v>
      </c>
    </row>
    <row r="999" spans="1:1" x14ac:dyDescent="0.25">
      <c r="A999" s="236">
        <v>2.58E-2</v>
      </c>
    </row>
    <row r="1000" spans="1:1" x14ac:dyDescent="0.25">
      <c r="A1000" s="236">
        <v>2.5800000000000003E-2</v>
      </c>
    </row>
    <row r="1001" spans="1:1" x14ac:dyDescent="0.25">
      <c r="A1001" s="236">
        <v>2.5807692307692309E-2</v>
      </c>
    </row>
    <row r="1002" spans="1:1" x14ac:dyDescent="0.25">
      <c r="A1002" s="236">
        <v>2.5838709677419355E-2</v>
      </c>
    </row>
    <row r="1003" spans="1:1" x14ac:dyDescent="0.25">
      <c r="A1003" s="236">
        <v>2.5999999999999999E-2</v>
      </c>
    </row>
    <row r="1004" spans="1:1" x14ac:dyDescent="0.25">
      <c r="A1004" s="236">
        <v>2.6000000000000002E-2</v>
      </c>
    </row>
    <row r="1005" spans="1:1" x14ac:dyDescent="0.25">
      <c r="A1005" s="236">
        <v>2.6000145369966567E-2</v>
      </c>
    </row>
    <row r="1006" spans="1:1" x14ac:dyDescent="0.25">
      <c r="A1006" s="236">
        <v>2.6145833333333333E-2</v>
      </c>
    </row>
    <row r="1007" spans="1:1" x14ac:dyDescent="0.25">
      <c r="A1007" s="236">
        <v>2.6336633663366374E-2</v>
      </c>
    </row>
    <row r="1008" spans="1:1" x14ac:dyDescent="0.25">
      <c r="A1008" s="236">
        <v>2.6337020169160702E-2</v>
      </c>
    </row>
    <row r="1009" spans="1:1" x14ac:dyDescent="0.25">
      <c r="A1009" s="236">
        <v>2.6339130434782608E-2</v>
      </c>
    </row>
    <row r="1010" spans="1:1" x14ac:dyDescent="0.25">
      <c r="A1010" s="236">
        <v>2.6340078256008943E-2</v>
      </c>
    </row>
    <row r="1011" spans="1:1" x14ac:dyDescent="0.25">
      <c r="A1011" s="236">
        <v>2.6340147523709164E-2</v>
      </c>
    </row>
    <row r="1012" spans="1:1" x14ac:dyDescent="0.25">
      <c r="A1012" s="236">
        <v>2.6397058823529437E-2</v>
      </c>
    </row>
    <row r="1013" spans="1:1" x14ac:dyDescent="0.25">
      <c r="A1013" s="236">
        <v>2.6998827667057447E-2</v>
      </c>
    </row>
    <row r="1014" spans="1:1" x14ac:dyDescent="0.25">
      <c r="A1014" s="236">
        <v>2.6999563890100303E-2</v>
      </c>
    </row>
    <row r="1015" spans="1:1" x14ac:dyDescent="0.25">
      <c r="A1015" s="236">
        <v>2.6999614346317008E-2</v>
      </c>
    </row>
    <row r="1016" spans="1:1" x14ac:dyDescent="0.25">
      <c r="A1016" s="236">
        <v>2.6999709976798153E-2</v>
      </c>
    </row>
    <row r="1017" spans="1:1" x14ac:dyDescent="0.25">
      <c r="A1017" s="236">
        <v>2.6999812751615015E-2</v>
      </c>
    </row>
    <row r="1018" spans="1:1" x14ac:dyDescent="0.25">
      <c r="A1018" s="236">
        <v>2.6999828267216214E-2</v>
      </c>
    </row>
    <row r="1019" spans="1:1" x14ac:dyDescent="0.25">
      <c r="A1019" s="236">
        <v>2.699992559339269E-2</v>
      </c>
    </row>
    <row r="1020" spans="1:1" x14ac:dyDescent="0.25">
      <c r="A1020" s="236">
        <v>2.6999968267064387E-2</v>
      </c>
    </row>
    <row r="1021" spans="1:1" x14ac:dyDescent="0.25">
      <c r="A1021" s="236">
        <v>2.6999999999999996E-2</v>
      </c>
    </row>
    <row r="1022" spans="1:1" x14ac:dyDescent="0.25">
      <c r="A1022" s="236">
        <v>2.7E-2</v>
      </c>
    </row>
    <row r="1023" spans="1:1" x14ac:dyDescent="0.25">
      <c r="A1023" s="236">
        <v>2.7000000000000038E-2</v>
      </c>
    </row>
    <row r="1024" spans="1:1" x14ac:dyDescent="0.25">
      <c r="A1024" s="236">
        <v>2.7000020195084518E-2</v>
      </c>
    </row>
    <row r="1025" spans="1:1" x14ac:dyDescent="0.25">
      <c r="A1025" s="236">
        <v>2.7000130713258678E-2</v>
      </c>
    </row>
    <row r="1026" spans="1:1" x14ac:dyDescent="0.25">
      <c r="A1026" s="236">
        <v>2.7000269759913677E-2</v>
      </c>
    </row>
    <row r="1027" spans="1:1" x14ac:dyDescent="0.25">
      <c r="A1027" s="236">
        <v>2.7000270306798215E-2</v>
      </c>
    </row>
    <row r="1028" spans="1:1" x14ac:dyDescent="0.25">
      <c r="A1028" s="236">
        <v>2.7000400480576694E-2</v>
      </c>
    </row>
    <row r="1029" spans="1:1" x14ac:dyDescent="0.25">
      <c r="A1029" s="236">
        <v>2.7000867302688639E-2</v>
      </c>
    </row>
    <row r="1030" spans="1:1" x14ac:dyDescent="0.25">
      <c r="A1030" s="236">
        <v>2.7001053740779768E-2</v>
      </c>
    </row>
    <row r="1031" spans="1:1" x14ac:dyDescent="0.25">
      <c r="A1031" s="236">
        <v>2.700636942675165E-2</v>
      </c>
    </row>
    <row r="1032" spans="1:1" x14ac:dyDescent="0.25">
      <c r="A1032" s="236">
        <v>2.7099999999999999E-2</v>
      </c>
    </row>
    <row r="1033" spans="1:1" x14ac:dyDescent="0.25">
      <c r="A1033" s="236">
        <v>2.7113964122405906E-2</v>
      </c>
    </row>
    <row r="1034" spans="1:1" x14ac:dyDescent="0.25">
      <c r="A1034" s="236">
        <v>2.7191780821917807E-2</v>
      </c>
    </row>
    <row r="1035" spans="1:1" x14ac:dyDescent="0.25">
      <c r="A1035" s="236">
        <v>2.72998967208882E-2</v>
      </c>
    </row>
    <row r="1036" spans="1:1" x14ac:dyDescent="0.25">
      <c r="A1036" s="236">
        <v>2.7299898859554288E-2</v>
      </c>
    </row>
    <row r="1037" spans="1:1" x14ac:dyDescent="0.25">
      <c r="A1037" s="236">
        <v>2.7300000000000001E-2</v>
      </c>
    </row>
    <row r="1038" spans="1:1" x14ac:dyDescent="0.25">
      <c r="A1038" s="236">
        <v>2.7300023457658928E-2</v>
      </c>
    </row>
    <row r="1039" spans="1:1" x14ac:dyDescent="0.25">
      <c r="A1039" s="236">
        <v>2.730018281535649E-2</v>
      </c>
    </row>
    <row r="1040" spans="1:1" x14ac:dyDescent="0.25">
      <c r="A1040" s="236">
        <v>2.7307032590051582E-2</v>
      </c>
    </row>
    <row r="1041" spans="1:1" x14ac:dyDescent="0.25">
      <c r="A1041" s="236">
        <v>2.7315497507197528E-2</v>
      </c>
    </row>
    <row r="1042" spans="1:1" x14ac:dyDescent="0.25">
      <c r="A1042" s="236">
        <v>2.7400544959128068E-2</v>
      </c>
    </row>
    <row r="1043" spans="1:1" x14ac:dyDescent="0.25">
      <c r="A1043" s="236">
        <v>2.7408955223880604E-2</v>
      </c>
    </row>
    <row r="1044" spans="1:1" x14ac:dyDescent="0.25">
      <c r="A1044" s="236">
        <v>2.7410306588388781E-2</v>
      </c>
    </row>
    <row r="1045" spans="1:1" x14ac:dyDescent="0.25">
      <c r="A1045" s="236">
        <v>2.7416666666666666E-2</v>
      </c>
    </row>
    <row r="1046" spans="1:1" x14ac:dyDescent="0.25">
      <c r="A1046" s="236">
        <v>2.7548589341692787E-2</v>
      </c>
    </row>
    <row r="1047" spans="1:1" x14ac:dyDescent="0.25">
      <c r="A1047" s="236">
        <v>2.7550252500247552E-2</v>
      </c>
    </row>
    <row r="1048" spans="1:1" x14ac:dyDescent="0.25">
      <c r="A1048" s="236">
        <v>2.755108767303889E-2</v>
      </c>
    </row>
    <row r="1049" spans="1:1" x14ac:dyDescent="0.25">
      <c r="A1049" s="236">
        <v>2.7559999999999998E-2</v>
      </c>
    </row>
    <row r="1050" spans="1:1" x14ac:dyDescent="0.25">
      <c r="A1050" s="236">
        <v>2.8000000000000001E-2</v>
      </c>
    </row>
    <row r="1051" spans="1:1" x14ac:dyDescent="0.25">
      <c r="A1051" s="236">
        <v>2.8055555555555563E-2</v>
      </c>
    </row>
    <row r="1052" spans="1:1" x14ac:dyDescent="0.25">
      <c r="A1052" s="236">
        <v>2.8108108108108109E-2</v>
      </c>
    </row>
    <row r="1053" spans="1:1" x14ac:dyDescent="0.25">
      <c r="A1053" s="236">
        <v>2.8125000000000001E-2</v>
      </c>
    </row>
    <row r="1054" spans="1:1" x14ac:dyDescent="0.25">
      <c r="A1054" s="236">
        <v>2.8139534883720931E-2</v>
      </c>
    </row>
    <row r="1055" spans="1:1" x14ac:dyDescent="0.25">
      <c r="A1055" s="236">
        <v>2.8148148148148148E-2</v>
      </c>
    </row>
    <row r="1056" spans="1:1" x14ac:dyDescent="0.25">
      <c r="A1056" s="236">
        <v>2.8152173913043477E-2</v>
      </c>
    </row>
    <row r="1057" spans="1:1" x14ac:dyDescent="0.25">
      <c r="A1057" s="236">
        <v>2.8153846153846154E-2</v>
      </c>
    </row>
    <row r="1058" spans="1:1" x14ac:dyDescent="0.25">
      <c r="A1058" s="236">
        <v>2.8157894736842107E-2</v>
      </c>
    </row>
    <row r="1059" spans="1:1" x14ac:dyDescent="0.25">
      <c r="A1059" s="236">
        <v>2.8160000000000001E-2</v>
      </c>
    </row>
    <row r="1060" spans="1:1" x14ac:dyDescent="0.25">
      <c r="A1060" s="236">
        <v>2.8163265306122447E-2</v>
      </c>
    </row>
    <row r="1061" spans="1:1" x14ac:dyDescent="0.25">
      <c r="A1061" s="236">
        <v>2.8166666666666666E-2</v>
      </c>
    </row>
    <row r="1062" spans="1:1" x14ac:dyDescent="0.25">
      <c r="A1062" s="236">
        <v>2.8170731707317067E-2</v>
      </c>
    </row>
    <row r="1063" spans="1:1" x14ac:dyDescent="0.25">
      <c r="A1063" s="236">
        <v>2.8170731707317074E-2</v>
      </c>
    </row>
    <row r="1064" spans="1:1" x14ac:dyDescent="0.25">
      <c r="A1064" s="236">
        <v>2.8181818181818183E-2</v>
      </c>
    </row>
    <row r="1065" spans="1:1" x14ac:dyDescent="0.25">
      <c r="A1065" s="236">
        <v>2.8186274509803929E-2</v>
      </c>
    </row>
    <row r="1066" spans="1:1" x14ac:dyDescent="0.25">
      <c r="A1066" s="236">
        <v>2.8190954773869351E-2</v>
      </c>
    </row>
    <row r="1067" spans="1:1" x14ac:dyDescent="0.25">
      <c r="A1067" s="236">
        <v>2.8193548387096774E-2</v>
      </c>
    </row>
    <row r="1068" spans="1:1" x14ac:dyDescent="0.25">
      <c r="A1068" s="236">
        <v>2.8194444444444442E-2</v>
      </c>
    </row>
    <row r="1069" spans="1:1" x14ac:dyDescent="0.25">
      <c r="A1069" s="236">
        <v>2.8196721311475409E-2</v>
      </c>
    </row>
    <row r="1070" spans="1:1" x14ac:dyDescent="0.25">
      <c r="A1070" s="236">
        <v>2.819767441860465E-2</v>
      </c>
    </row>
    <row r="1071" spans="1:1" x14ac:dyDescent="0.25">
      <c r="A1071" s="236">
        <v>2.8199999999999999E-2</v>
      </c>
    </row>
    <row r="1072" spans="1:1" x14ac:dyDescent="0.25">
      <c r="A1072" s="236">
        <v>2.8202247191011234E-2</v>
      </c>
    </row>
    <row r="1073" spans="1:1" x14ac:dyDescent="0.25">
      <c r="A1073" s="236">
        <v>2.8203124999999996E-2</v>
      </c>
    </row>
    <row r="1074" spans="1:1" x14ac:dyDescent="0.25">
      <c r="A1074" s="236">
        <v>2.8205128205128195E-2</v>
      </c>
    </row>
    <row r="1075" spans="1:1" x14ac:dyDescent="0.25">
      <c r="A1075" s="236">
        <v>2.8205128205128202E-2</v>
      </c>
    </row>
    <row r="1076" spans="1:1" x14ac:dyDescent="0.25">
      <c r="A1076" s="236">
        <v>2.8205128205128209E-2</v>
      </c>
    </row>
    <row r="1077" spans="1:1" x14ac:dyDescent="0.25">
      <c r="A1077" s="236">
        <v>2.8206896551724137E-2</v>
      </c>
    </row>
    <row r="1078" spans="1:1" x14ac:dyDescent="0.25">
      <c r="A1078" s="236">
        <v>2.8207547169811324E-2</v>
      </c>
    </row>
    <row r="1079" spans="1:1" x14ac:dyDescent="0.25">
      <c r="A1079" s="236">
        <v>2.8207934336525305E-2</v>
      </c>
    </row>
    <row r="1080" spans="1:1" x14ac:dyDescent="0.25">
      <c r="A1080" s="236">
        <v>2.8208168642951247E-2</v>
      </c>
    </row>
    <row r="1081" spans="1:1" x14ac:dyDescent="0.25">
      <c r="A1081" s="236">
        <v>2.8208556149732621E-2</v>
      </c>
    </row>
    <row r="1082" spans="1:1" x14ac:dyDescent="0.25">
      <c r="A1082" s="236">
        <v>2.8208955223880592E-2</v>
      </c>
    </row>
    <row r="1083" spans="1:1" x14ac:dyDescent="0.25">
      <c r="A1083" s="236">
        <v>2.8209718670076725E-2</v>
      </c>
    </row>
    <row r="1084" spans="1:1" x14ac:dyDescent="0.25">
      <c r="A1084" s="236">
        <v>2.8210526315789471E-2</v>
      </c>
    </row>
    <row r="1085" spans="1:1" x14ac:dyDescent="0.25">
      <c r="A1085" s="236">
        <v>2.8211009174311928E-2</v>
      </c>
    </row>
    <row r="1086" spans="1:1" x14ac:dyDescent="0.25">
      <c r="A1086" s="236">
        <v>2.821138211382114E-2</v>
      </c>
    </row>
    <row r="1087" spans="1:1" x14ac:dyDescent="0.25">
      <c r="A1087" s="236">
        <v>2.8211920529801322E-2</v>
      </c>
    </row>
    <row r="1088" spans="1:1" x14ac:dyDescent="0.25">
      <c r="A1088" s="236">
        <v>2.8213058419243989E-2</v>
      </c>
    </row>
    <row r="1089" spans="1:1" x14ac:dyDescent="0.25">
      <c r="A1089" s="236">
        <v>2.8214285714285709E-2</v>
      </c>
    </row>
    <row r="1090" spans="1:1" x14ac:dyDescent="0.25">
      <c r="A1090" s="236">
        <v>2.8214285714285713E-2</v>
      </c>
    </row>
    <row r="1091" spans="1:1" x14ac:dyDescent="0.25">
      <c r="A1091" s="236">
        <v>2.8214285714285716E-2</v>
      </c>
    </row>
    <row r="1092" spans="1:1" x14ac:dyDescent="0.25">
      <c r="A1092" s="236">
        <v>2.821428571428572E-2</v>
      </c>
    </row>
    <row r="1093" spans="1:1" x14ac:dyDescent="0.25">
      <c r="A1093" s="236">
        <v>2.821501014198783E-2</v>
      </c>
    </row>
    <row r="1094" spans="1:1" x14ac:dyDescent="0.25">
      <c r="A1094" s="236">
        <v>2.8215053763440859E-2</v>
      </c>
    </row>
    <row r="1095" spans="1:1" x14ac:dyDescent="0.25">
      <c r="A1095" s="236">
        <v>2.8215077605321506E-2</v>
      </c>
    </row>
    <row r="1096" spans="1:1" x14ac:dyDescent="0.25">
      <c r="A1096" s="236">
        <v>2.8215200683176771E-2</v>
      </c>
    </row>
    <row r="1097" spans="1:1" x14ac:dyDescent="0.25">
      <c r="A1097" s="236">
        <v>2.8215323443951616E-2</v>
      </c>
    </row>
    <row r="1098" spans="1:1" x14ac:dyDescent="0.25">
      <c r="A1098" s="236">
        <v>2.8215384615384614E-2</v>
      </c>
    </row>
    <row r="1099" spans="1:1" x14ac:dyDescent="0.25">
      <c r="A1099" s="236">
        <v>2.8215686274509804E-2</v>
      </c>
    </row>
    <row r="1100" spans="1:1" x14ac:dyDescent="0.25">
      <c r="A1100" s="236">
        <v>2.8216123499142366E-2</v>
      </c>
    </row>
    <row r="1101" spans="1:1" x14ac:dyDescent="0.25">
      <c r="A1101" s="236">
        <v>2.8216216216216214E-2</v>
      </c>
    </row>
    <row r="1102" spans="1:1" x14ac:dyDescent="0.25">
      <c r="A1102" s="236">
        <v>2.8216560509554147E-2</v>
      </c>
    </row>
    <row r="1103" spans="1:1" x14ac:dyDescent="0.25">
      <c r="A1103" s="236">
        <v>2.82168458781362E-2</v>
      </c>
    </row>
    <row r="1104" spans="1:1" x14ac:dyDescent="0.25">
      <c r="A1104" s="236">
        <v>2.8216981132075471E-2</v>
      </c>
    </row>
    <row r="1105" spans="1:1" x14ac:dyDescent="0.25">
      <c r="A1105" s="236">
        <v>2.8217186831979484E-2</v>
      </c>
    </row>
    <row r="1106" spans="1:1" x14ac:dyDescent="0.25">
      <c r="A1106" s="236">
        <v>2.8217213114754097E-2</v>
      </c>
    </row>
    <row r="1107" spans="1:1" x14ac:dyDescent="0.25">
      <c r="A1107" s="236">
        <v>2.8217391304347826E-2</v>
      </c>
    </row>
    <row r="1108" spans="1:1" x14ac:dyDescent="0.25">
      <c r="A1108" s="236">
        <v>2.8217539863325737E-2</v>
      </c>
    </row>
    <row r="1109" spans="1:1" x14ac:dyDescent="0.25">
      <c r="A1109" s="236">
        <v>2.8217665615141958E-2</v>
      </c>
    </row>
    <row r="1110" spans="1:1" x14ac:dyDescent="0.25">
      <c r="A1110" s="236">
        <v>2.8217716115261474E-2</v>
      </c>
    </row>
    <row r="1111" spans="1:1" x14ac:dyDescent="0.25">
      <c r="A1111" s="236">
        <v>2.8217821782178219E-2</v>
      </c>
    </row>
    <row r="1112" spans="1:1" x14ac:dyDescent="0.25">
      <c r="A1112" s="236">
        <v>2.8217934165720771E-2</v>
      </c>
    </row>
    <row r="1113" spans="1:1" x14ac:dyDescent="0.25">
      <c r="A1113" s="236">
        <v>2.8218029350104822E-2</v>
      </c>
    </row>
    <row r="1114" spans="1:1" x14ac:dyDescent="0.25">
      <c r="A1114" s="236">
        <v>2.8218318695106649E-2</v>
      </c>
    </row>
    <row r="1115" spans="1:1" x14ac:dyDescent="0.25">
      <c r="A1115" s="236">
        <v>2.8218390804597697E-2</v>
      </c>
    </row>
    <row r="1116" spans="1:1" x14ac:dyDescent="0.25">
      <c r="A1116" s="236">
        <v>2.8218442256042971E-2</v>
      </c>
    </row>
    <row r="1117" spans="1:1" x14ac:dyDescent="0.25">
      <c r="A1117" s="236">
        <v>2.8218507949449655E-2</v>
      </c>
    </row>
    <row r="1118" spans="1:1" x14ac:dyDescent="0.25">
      <c r="A1118" s="236">
        <v>2.8218527315914486E-2</v>
      </c>
    </row>
    <row r="1119" spans="1:1" x14ac:dyDescent="0.25">
      <c r="A1119" s="236">
        <v>2.8218527315914489E-2</v>
      </c>
    </row>
    <row r="1120" spans="1:1" x14ac:dyDescent="0.25">
      <c r="A1120" s="236">
        <v>2.8218654434250767E-2</v>
      </c>
    </row>
    <row r="1121" spans="1:1" x14ac:dyDescent="0.25">
      <c r="A1121" s="236">
        <v>2.8218675868018114E-2</v>
      </c>
    </row>
    <row r="1122" spans="1:1" x14ac:dyDescent="0.25">
      <c r="A1122" s="236">
        <v>2.8218829516539441E-2</v>
      </c>
    </row>
    <row r="1123" spans="1:1" x14ac:dyDescent="0.25">
      <c r="A1123" s="236">
        <v>2.821885913853318E-2</v>
      </c>
    </row>
    <row r="1124" spans="1:1" x14ac:dyDescent="0.25">
      <c r="A1124" s="236">
        <v>2.8218874612317233E-2</v>
      </c>
    </row>
    <row r="1125" spans="1:1" x14ac:dyDescent="0.25">
      <c r="A1125" s="236">
        <v>2.8218884120171674E-2</v>
      </c>
    </row>
    <row r="1126" spans="1:1" x14ac:dyDescent="0.25">
      <c r="A1126" s="236">
        <v>2.8218923933209648E-2</v>
      </c>
    </row>
    <row r="1127" spans="1:1" x14ac:dyDescent="0.25">
      <c r="A1127" s="236">
        <v>2.8218940052128581E-2</v>
      </c>
    </row>
    <row r="1128" spans="1:1" x14ac:dyDescent="0.25">
      <c r="A1128" s="236">
        <v>2.8218954248366013E-2</v>
      </c>
    </row>
    <row r="1129" spans="1:1" x14ac:dyDescent="0.25">
      <c r="A1129" s="236">
        <v>2.821897810218978E-2</v>
      </c>
    </row>
    <row r="1130" spans="1:1" x14ac:dyDescent="0.25">
      <c r="A1130" s="236">
        <v>2.8219109554777386E-2</v>
      </c>
    </row>
    <row r="1131" spans="1:1" x14ac:dyDescent="0.25">
      <c r="A1131" s="236">
        <v>2.8219178082191779E-2</v>
      </c>
    </row>
    <row r="1132" spans="1:1" x14ac:dyDescent="0.25">
      <c r="A1132" s="236">
        <v>2.8219178082191782E-2</v>
      </c>
    </row>
    <row r="1133" spans="1:1" x14ac:dyDescent="0.25">
      <c r="A1133" s="236">
        <v>2.8219232818327115E-2</v>
      </c>
    </row>
    <row r="1134" spans="1:1" x14ac:dyDescent="0.25">
      <c r="A1134" s="236">
        <v>2.8219395866454691E-2</v>
      </c>
    </row>
    <row r="1135" spans="1:1" x14ac:dyDescent="0.25">
      <c r="A1135" s="236">
        <v>2.8219461697722558E-2</v>
      </c>
    </row>
    <row r="1136" spans="1:1" x14ac:dyDescent="0.25">
      <c r="A1136" s="236">
        <v>2.8219461697722565E-2</v>
      </c>
    </row>
    <row r="1137" spans="1:1" x14ac:dyDescent="0.25">
      <c r="A1137" s="236">
        <v>2.8219472834857449E-2</v>
      </c>
    </row>
    <row r="1138" spans="1:1" x14ac:dyDescent="0.25">
      <c r="A1138" s="236">
        <v>2.8219474497681609E-2</v>
      </c>
    </row>
    <row r="1139" spans="1:1" x14ac:dyDescent="0.25">
      <c r="A1139" s="236">
        <v>2.8219504920966299E-2</v>
      </c>
    </row>
    <row r="1140" spans="1:1" x14ac:dyDescent="0.25">
      <c r="A1140" s="236">
        <v>2.8219519800436545E-2</v>
      </c>
    </row>
    <row r="1141" spans="1:1" x14ac:dyDescent="0.25">
      <c r="A1141" s="236">
        <v>2.8219537815126049E-2</v>
      </c>
    </row>
    <row r="1142" spans="1:1" x14ac:dyDescent="0.25">
      <c r="A1142" s="236">
        <v>2.821956087824351E-2</v>
      </c>
    </row>
    <row r="1143" spans="1:1" x14ac:dyDescent="0.25">
      <c r="A1143" s="236">
        <v>2.8219584569732937E-2</v>
      </c>
    </row>
    <row r="1144" spans="1:1" x14ac:dyDescent="0.25">
      <c r="A1144" s="236">
        <v>2.8219609489817343E-2</v>
      </c>
    </row>
    <row r="1145" spans="1:1" x14ac:dyDescent="0.25">
      <c r="A1145" s="236">
        <v>2.8219619823489476E-2</v>
      </c>
    </row>
    <row r="1146" spans="1:1" x14ac:dyDescent="0.25">
      <c r="A1146" s="236">
        <v>2.8219641621164346E-2</v>
      </c>
    </row>
    <row r="1147" spans="1:1" x14ac:dyDescent="0.25">
      <c r="A1147" s="236">
        <v>2.8219643362581374E-2</v>
      </c>
    </row>
    <row r="1148" spans="1:1" x14ac:dyDescent="0.25">
      <c r="A1148" s="236">
        <v>2.8219655298863219E-2</v>
      </c>
    </row>
    <row r="1149" spans="1:1" x14ac:dyDescent="0.25">
      <c r="A1149" s="236">
        <v>2.821975699947174E-2</v>
      </c>
    </row>
    <row r="1150" spans="1:1" x14ac:dyDescent="0.25">
      <c r="A1150" s="236">
        <v>2.8219761499148212E-2</v>
      </c>
    </row>
    <row r="1151" spans="1:1" x14ac:dyDescent="0.25">
      <c r="A1151" s="236">
        <v>2.8219778080591784E-2</v>
      </c>
    </row>
    <row r="1152" spans="1:1" x14ac:dyDescent="0.25">
      <c r="A1152" s="236">
        <v>2.8219780219780218E-2</v>
      </c>
    </row>
    <row r="1153" spans="1:1" x14ac:dyDescent="0.25">
      <c r="A1153" s="236">
        <v>2.8219841434944406E-2</v>
      </c>
    </row>
    <row r="1154" spans="1:1" x14ac:dyDescent="0.25">
      <c r="A1154" s="236">
        <v>2.821984339379522E-2</v>
      </c>
    </row>
    <row r="1155" spans="1:1" x14ac:dyDescent="0.25">
      <c r="A1155" s="236">
        <v>2.8219883220651505E-2</v>
      </c>
    </row>
    <row r="1156" spans="1:1" x14ac:dyDescent="0.25">
      <c r="A1156" s="236">
        <v>2.8219883395169232E-2</v>
      </c>
    </row>
    <row r="1157" spans="1:1" x14ac:dyDescent="0.25">
      <c r="A1157" s="236">
        <v>2.8219971056439943E-2</v>
      </c>
    </row>
    <row r="1158" spans="1:1" x14ac:dyDescent="0.25">
      <c r="A1158" s="236">
        <v>2.8219983207388749E-2</v>
      </c>
    </row>
    <row r="1159" spans="1:1" x14ac:dyDescent="0.25">
      <c r="A1159" s="236">
        <v>2.8219984305519228E-2</v>
      </c>
    </row>
    <row r="1160" spans="1:1" x14ac:dyDescent="0.25">
      <c r="A1160" s="236">
        <v>2.8220031136481576E-2</v>
      </c>
    </row>
    <row r="1161" spans="1:1" x14ac:dyDescent="0.25">
      <c r="A1161" s="236">
        <v>2.8220073926642025E-2</v>
      </c>
    </row>
    <row r="1162" spans="1:1" x14ac:dyDescent="0.25">
      <c r="A1162" s="236">
        <v>2.8220078912757563E-2</v>
      </c>
    </row>
    <row r="1163" spans="1:1" x14ac:dyDescent="0.25">
      <c r="A1163" s="236">
        <v>2.8220086178322838E-2</v>
      </c>
    </row>
    <row r="1164" spans="1:1" x14ac:dyDescent="0.25">
      <c r="A1164" s="236">
        <v>2.8220101066816394E-2</v>
      </c>
    </row>
    <row r="1165" spans="1:1" x14ac:dyDescent="0.25">
      <c r="A1165" s="236">
        <v>2.8220130015691548E-2</v>
      </c>
    </row>
    <row r="1166" spans="1:1" x14ac:dyDescent="0.25">
      <c r="A1166" s="236">
        <v>2.8220150909897913E-2</v>
      </c>
    </row>
    <row r="1167" spans="1:1" x14ac:dyDescent="0.25">
      <c r="A1167" s="236">
        <v>2.8220200606484724E-2</v>
      </c>
    </row>
    <row r="1168" spans="1:1" x14ac:dyDescent="0.25">
      <c r="A1168" s="236">
        <v>2.8220211161387634E-2</v>
      </c>
    </row>
    <row r="1169" spans="1:1" x14ac:dyDescent="0.25">
      <c r="A1169" s="236">
        <v>2.8220258756705589E-2</v>
      </c>
    </row>
    <row r="1170" spans="1:1" x14ac:dyDescent="0.25">
      <c r="A1170" s="236">
        <v>2.8220264317180617E-2</v>
      </c>
    </row>
    <row r="1171" spans="1:1" x14ac:dyDescent="0.25">
      <c r="A1171" s="236">
        <v>2.8220293000542594E-2</v>
      </c>
    </row>
    <row r="1172" spans="1:1" x14ac:dyDescent="0.25">
      <c r="A1172" s="236">
        <v>2.8220293000542598E-2</v>
      </c>
    </row>
    <row r="1173" spans="1:1" x14ac:dyDescent="0.25">
      <c r="A1173" s="236">
        <v>2.8220302684180468E-2</v>
      </c>
    </row>
    <row r="1174" spans="1:1" x14ac:dyDescent="0.25">
      <c r="A1174" s="236">
        <v>2.8220338983050847E-2</v>
      </c>
    </row>
    <row r="1175" spans="1:1" x14ac:dyDescent="0.25">
      <c r="A1175" s="236">
        <v>2.8220402084884584E-2</v>
      </c>
    </row>
    <row r="1176" spans="1:1" x14ac:dyDescent="0.25">
      <c r="A1176" s="236">
        <v>2.8220430107526888E-2</v>
      </c>
    </row>
    <row r="1177" spans="1:1" x14ac:dyDescent="0.25">
      <c r="A1177" s="236">
        <v>2.8220559531554976E-2</v>
      </c>
    </row>
    <row r="1178" spans="1:1" x14ac:dyDescent="0.25">
      <c r="A1178" s="236">
        <v>2.8220757825370674E-2</v>
      </c>
    </row>
    <row r="1179" spans="1:1" x14ac:dyDescent="0.25">
      <c r="A1179" s="236">
        <v>2.8220813129429315E-2</v>
      </c>
    </row>
    <row r="1180" spans="1:1" x14ac:dyDescent="0.25">
      <c r="A1180" s="236">
        <v>2.8220858895705522E-2</v>
      </c>
    </row>
    <row r="1181" spans="1:1" x14ac:dyDescent="0.25">
      <c r="A1181" s="236">
        <v>2.8220936084549581E-2</v>
      </c>
    </row>
    <row r="1182" spans="1:1" x14ac:dyDescent="0.25">
      <c r="A1182" s="236">
        <v>2.8220973782771535E-2</v>
      </c>
    </row>
    <row r="1183" spans="1:1" x14ac:dyDescent="0.25">
      <c r="A1183" s="236">
        <v>2.8221024258760108E-2</v>
      </c>
    </row>
    <row r="1184" spans="1:1" x14ac:dyDescent="0.25">
      <c r="A1184" s="236">
        <v>2.8221046770601336E-2</v>
      </c>
    </row>
    <row r="1185" spans="1:1" x14ac:dyDescent="0.25">
      <c r="A1185" s="236">
        <v>2.8221092757306228E-2</v>
      </c>
    </row>
    <row r="1186" spans="1:1" x14ac:dyDescent="0.25">
      <c r="A1186" s="236">
        <v>2.8221225710014949E-2</v>
      </c>
    </row>
    <row r="1187" spans="1:1" x14ac:dyDescent="0.25">
      <c r="A1187" s="236">
        <v>2.8221258134490241E-2</v>
      </c>
    </row>
    <row r="1188" spans="1:1" x14ac:dyDescent="0.25">
      <c r="A1188" s="236">
        <v>2.8221296847114795E-2</v>
      </c>
    </row>
    <row r="1189" spans="1:1" x14ac:dyDescent="0.25">
      <c r="A1189" s="236">
        <v>2.8221476510067109E-2</v>
      </c>
    </row>
    <row r="1190" spans="1:1" x14ac:dyDescent="0.25">
      <c r="A1190" s="236">
        <v>2.8221534227726181E-2</v>
      </c>
    </row>
    <row r="1191" spans="1:1" x14ac:dyDescent="0.25">
      <c r="A1191" s="236">
        <v>2.8221538461538461E-2</v>
      </c>
    </row>
    <row r="1192" spans="1:1" x14ac:dyDescent="0.25">
      <c r="A1192" s="236">
        <v>2.8221544715447154E-2</v>
      </c>
    </row>
    <row r="1193" spans="1:1" x14ac:dyDescent="0.25">
      <c r="A1193" s="236">
        <v>2.8221601489757914E-2</v>
      </c>
    </row>
    <row r="1194" spans="1:1" x14ac:dyDescent="0.25">
      <c r="A1194" s="236">
        <v>2.8221649484536079E-2</v>
      </c>
    </row>
    <row r="1195" spans="1:1" x14ac:dyDescent="0.25">
      <c r="A1195" s="236">
        <v>2.8221868365180463E-2</v>
      </c>
    </row>
    <row r="1196" spans="1:1" x14ac:dyDescent="0.25">
      <c r="A1196" s="236">
        <v>2.8221949724095648E-2</v>
      </c>
    </row>
    <row r="1197" spans="1:1" x14ac:dyDescent="0.25">
      <c r="A1197" s="236">
        <v>2.8221957040572791E-2</v>
      </c>
    </row>
    <row r="1198" spans="1:1" x14ac:dyDescent="0.25">
      <c r="A1198" s="236">
        <v>2.8221974758723095E-2</v>
      </c>
    </row>
    <row r="1199" spans="1:1" x14ac:dyDescent="0.25">
      <c r="A1199" s="236">
        <v>2.8222079589216943E-2</v>
      </c>
    </row>
    <row r="1200" spans="1:1" x14ac:dyDescent="0.25">
      <c r="A1200" s="236">
        <v>2.8222222222222218E-2</v>
      </c>
    </row>
    <row r="1201" spans="1:1" x14ac:dyDescent="0.25">
      <c r="A1201" s="236">
        <v>2.8222222222222221E-2</v>
      </c>
    </row>
    <row r="1202" spans="1:1" x14ac:dyDescent="0.25">
      <c r="A1202" s="236">
        <v>2.8222222222222225E-2</v>
      </c>
    </row>
    <row r="1203" spans="1:1" x14ac:dyDescent="0.25">
      <c r="A1203" s="236">
        <v>2.8222326454033771E-2</v>
      </c>
    </row>
    <row r="1204" spans="1:1" x14ac:dyDescent="0.25">
      <c r="A1204" s="236">
        <v>2.8222453222453227E-2</v>
      </c>
    </row>
    <row r="1205" spans="1:1" x14ac:dyDescent="0.25">
      <c r="A1205" s="236">
        <v>2.8222656249999999E-2</v>
      </c>
    </row>
    <row r="1206" spans="1:1" x14ac:dyDescent="0.25">
      <c r="A1206" s="236">
        <v>2.8222683264177036E-2</v>
      </c>
    </row>
    <row r="1207" spans="1:1" x14ac:dyDescent="0.25">
      <c r="A1207" s="236">
        <v>2.8222768222768223E-2</v>
      </c>
    </row>
    <row r="1208" spans="1:1" x14ac:dyDescent="0.25">
      <c r="A1208" s="236">
        <v>2.8222794591113973E-2</v>
      </c>
    </row>
    <row r="1209" spans="1:1" x14ac:dyDescent="0.25">
      <c r="A1209" s="236">
        <v>2.8222940226171247E-2</v>
      </c>
    </row>
    <row r="1210" spans="1:1" x14ac:dyDescent="0.25">
      <c r="A1210" s="236">
        <v>2.8222972972972975E-2</v>
      </c>
    </row>
    <row r="1211" spans="1:1" x14ac:dyDescent="0.25">
      <c r="A1211" s="236">
        <v>2.822299651567944E-2</v>
      </c>
    </row>
    <row r="1212" spans="1:1" x14ac:dyDescent="0.25">
      <c r="A1212" s="236">
        <v>2.8223234624145787E-2</v>
      </c>
    </row>
    <row r="1213" spans="1:1" x14ac:dyDescent="0.25">
      <c r="A1213" s="236">
        <v>2.8223684210526317E-2</v>
      </c>
    </row>
    <row r="1214" spans="1:1" x14ac:dyDescent="0.25">
      <c r="A1214" s="236">
        <v>2.8223733938019656E-2</v>
      </c>
    </row>
    <row r="1215" spans="1:1" x14ac:dyDescent="0.25">
      <c r="A1215" s="236">
        <v>2.8224489795918368E-2</v>
      </c>
    </row>
    <row r="1216" spans="1:1" x14ac:dyDescent="0.25">
      <c r="A1216" s="236">
        <v>2.8224637681159424E-2</v>
      </c>
    </row>
    <row r="1217" spans="1:1" x14ac:dyDescent="0.25">
      <c r="A1217" s="236">
        <v>2.8224740321057602E-2</v>
      </c>
    </row>
    <row r="1218" spans="1:1" x14ac:dyDescent="0.25">
      <c r="A1218" s="236">
        <v>2.8224799286351472E-2</v>
      </c>
    </row>
    <row r="1219" spans="1:1" x14ac:dyDescent="0.25">
      <c r="A1219" s="236">
        <v>2.8224956063268896E-2</v>
      </c>
    </row>
    <row r="1220" spans="1:1" x14ac:dyDescent="0.25">
      <c r="A1220" s="236">
        <v>2.8225806451612902E-2</v>
      </c>
    </row>
    <row r="1221" spans="1:1" x14ac:dyDescent="0.25">
      <c r="A1221" s="236">
        <v>2.8226221079691517E-2</v>
      </c>
    </row>
    <row r="1222" spans="1:1" x14ac:dyDescent="0.25">
      <c r="A1222" s="236">
        <v>2.8226256983240224E-2</v>
      </c>
    </row>
    <row r="1223" spans="1:1" x14ac:dyDescent="0.25">
      <c r="A1223" s="236">
        <v>2.8227272727272726E-2</v>
      </c>
    </row>
    <row r="1224" spans="1:1" x14ac:dyDescent="0.25">
      <c r="A1224" s="236">
        <v>2.8228279386712095E-2</v>
      </c>
    </row>
    <row r="1225" spans="1:1" x14ac:dyDescent="0.25">
      <c r="A1225" s="236">
        <v>2.8228699551569501E-2</v>
      </c>
    </row>
    <row r="1226" spans="1:1" x14ac:dyDescent="0.25">
      <c r="A1226" s="236">
        <v>2.8228699551569505E-2</v>
      </c>
    </row>
    <row r="1227" spans="1:1" x14ac:dyDescent="0.25">
      <c r="A1227" s="236">
        <v>2.8229571984435799E-2</v>
      </c>
    </row>
    <row r="1228" spans="1:1" x14ac:dyDescent="0.25">
      <c r="A1228" s="236">
        <v>2.82312925170068E-2</v>
      </c>
    </row>
    <row r="1229" spans="1:1" x14ac:dyDescent="0.25">
      <c r="A1229" s="236">
        <v>2.8231292517006804E-2</v>
      </c>
    </row>
    <row r="1230" spans="1:1" x14ac:dyDescent="0.25">
      <c r="A1230" s="236">
        <v>2.8232044198895023E-2</v>
      </c>
    </row>
    <row r="1231" spans="1:1" x14ac:dyDescent="0.25">
      <c r="A1231" s="236">
        <v>2.8232189973614773E-2</v>
      </c>
    </row>
    <row r="1232" spans="1:1" x14ac:dyDescent="0.25">
      <c r="A1232" s="236">
        <v>2.8232931726907627E-2</v>
      </c>
    </row>
    <row r="1233" spans="1:1" x14ac:dyDescent="0.25">
      <c r="A1233" s="236">
        <v>2.8234458259325045E-2</v>
      </c>
    </row>
    <row r="1234" spans="1:1" x14ac:dyDescent="0.25">
      <c r="A1234" s="236">
        <v>2.8235294117647056E-2</v>
      </c>
    </row>
    <row r="1235" spans="1:1" x14ac:dyDescent="0.25">
      <c r="A1235" s="236">
        <v>2.8237885462555068E-2</v>
      </c>
    </row>
    <row r="1236" spans="1:1" x14ac:dyDescent="0.25">
      <c r="A1236" s="236">
        <v>2.8239999999999998E-2</v>
      </c>
    </row>
    <row r="1237" spans="1:1" x14ac:dyDescent="0.25">
      <c r="A1237" s="236">
        <v>2.8241077931536785E-2</v>
      </c>
    </row>
    <row r="1238" spans="1:1" x14ac:dyDescent="0.25">
      <c r="A1238" s="236">
        <v>2.8243243243243243E-2</v>
      </c>
    </row>
    <row r="1239" spans="1:1" x14ac:dyDescent="0.25">
      <c r="A1239" s="236">
        <v>2.8243902439024422E-2</v>
      </c>
    </row>
    <row r="1240" spans="1:1" x14ac:dyDescent="0.25">
      <c r="A1240" s="236">
        <v>2.824561403508772E-2</v>
      </c>
    </row>
    <row r="1241" spans="1:1" x14ac:dyDescent="0.25">
      <c r="A1241" s="236">
        <v>2.8246258119175378E-2</v>
      </c>
    </row>
    <row r="1242" spans="1:1" x14ac:dyDescent="0.25">
      <c r="A1242" s="236">
        <v>2.8247422680412373E-2</v>
      </c>
    </row>
    <row r="1243" spans="1:1" x14ac:dyDescent="0.25">
      <c r="A1243" s="236">
        <v>2.8247922437673136E-2</v>
      </c>
    </row>
    <row r="1244" spans="1:1" x14ac:dyDescent="0.25">
      <c r="A1244" s="236">
        <v>2.8248175182481756E-2</v>
      </c>
    </row>
    <row r="1245" spans="1:1" x14ac:dyDescent="0.25">
      <c r="A1245" s="236">
        <v>2.8249669749009245E-2</v>
      </c>
    </row>
    <row r="1246" spans="1:1" x14ac:dyDescent="0.25">
      <c r="A1246" s="236">
        <v>2.8249999999999997E-2</v>
      </c>
    </row>
    <row r="1247" spans="1:1" x14ac:dyDescent="0.25">
      <c r="A1247" s="236">
        <v>2.8251599147121536E-2</v>
      </c>
    </row>
    <row r="1248" spans="1:1" x14ac:dyDescent="0.25">
      <c r="A1248" s="236">
        <v>2.8252334211156329E-2</v>
      </c>
    </row>
    <row r="1249" spans="1:1" x14ac:dyDescent="0.25">
      <c r="A1249" s="236">
        <v>2.825286073123081E-2</v>
      </c>
    </row>
    <row r="1250" spans="1:1" x14ac:dyDescent="0.25">
      <c r="A1250" s="236">
        <v>2.8253883235136584E-2</v>
      </c>
    </row>
    <row r="1251" spans="1:1" x14ac:dyDescent="0.25">
      <c r="A1251" s="236">
        <v>2.8255759285378469E-2</v>
      </c>
    </row>
    <row r="1252" spans="1:1" x14ac:dyDescent="0.25">
      <c r="A1252" s="236">
        <v>2.8256880733944952E-2</v>
      </c>
    </row>
    <row r="1253" spans="1:1" x14ac:dyDescent="0.25">
      <c r="A1253" s="236">
        <v>2.8260869565217391E-2</v>
      </c>
    </row>
    <row r="1254" spans="1:1" x14ac:dyDescent="0.25">
      <c r="A1254" s="236">
        <v>2.8265306122448978E-2</v>
      </c>
    </row>
    <row r="1255" spans="1:1" x14ac:dyDescent="0.25">
      <c r="A1255" s="236">
        <v>2.8265619665414816E-2</v>
      </c>
    </row>
    <row r="1256" spans="1:1" x14ac:dyDescent="0.25">
      <c r="A1256" s="236">
        <v>2.8266666666666669E-2</v>
      </c>
    </row>
    <row r="1257" spans="1:1" x14ac:dyDescent="0.25">
      <c r="A1257" s="236">
        <v>2.8275862068965516E-2</v>
      </c>
    </row>
    <row r="1258" spans="1:1" x14ac:dyDescent="0.25">
      <c r="A1258" s="236">
        <v>2.8297872340425533E-2</v>
      </c>
    </row>
    <row r="1259" spans="1:1" x14ac:dyDescent="0.25">
      <c r="A1259" s="236">
        <v>2.8301886792452831E-2</v>
      </c>
    </row>
    <row r="1260" spans="1:1" x14ac:dyDescent="0.25">
      <c r="A1260" s="236">
        <v>2.830508474576271E-2</v>
      </c>
    </row>
    <row r="1261" spans="1:1" x14ac:dyDescent="0.25">
      <c r="A1261" s="236">
        <v>2.8314606741573035E-2</v>
      </c>
    </row>
    <row r="1262" spans="1:1" x14ac:dyDescent="0.25">
      <c r="A1262" s="236">
        <v>2.8333333333333332E-2</v>
      </c>
    </row>
    <row r="1263" spans="1:1" x14ac:dyDescent="0.25">
      <c r="A1263" s="236">
        <v>2.8333333333333335E-2</v>
      </c>
    </row>
    <row r="1264" spans="1:1" x14ac:dyDescent="0.25">
      <c r="A1264" s="236">
        <v>2.837837837837838E-2</v>
      </c>
    </row>
    <row r="1265" spans="1:1" x14ac:dyDescent="0.25">
      <c r="A1265" s="236">
        <v>2.8421052631578948E-2</v>
      </c>
    </row>
    <row r="1266" spans="1:1" x14ac:dyDescent="0.25">
      <c r="A1266" s="236">
        <v>2.8435852372583479E-2</v>
      </c>
    </row>
    <row r="1267" spans="1:1" x14ac:dyDescent="0.25">
      <c r="A1267" s="236">
        <v>2.8441558441558441E-2</v>
      </c>
    </row>
    <row r="1268" spans="1:1" x14ac:dyDescent="0.25">
      <c r="A1268" s="236">
        <v>2.8441558441558448E-2</v>
      </c>
    </row>
    <row r="1269" spans="1:1" x14ac:dyDescent="0.25">
      <c r="A1269" s="236">
        <v>2.8452474469756479E-2</v>
      </c>
    </row>
    <row r="1270" spans="1:1" x14ac:dyDescent="0.25">
      <c r="A1270" s="236">
        <v>2.8461538461538462E-2</v>
      </c>
    </row>
    <row r="1271" spans="1:1" x14ac:dyDescent="0.25">
      <c r="A1271" s="236">
        <v>2.8469387755102042E-2</v>
      </c>
    </row>
    <row r="1272" spans="1:1" x14ac:dyDescent="0.25">
      <c r="A1272" s="236">
        <v>2.8469945355191258E-2</v>
      </c>
    </row>
    <row r="1273" spans="1:1" x14ac:dyDescent="0.25">
      <c r="A1273" s="236">
        <v>2.8479532163742691E-2</v>
      </c>
    </row>
    <row r="1274" spans="1:1" x14ac:dyDescent="0.25">
      <c r="A1274" s="236">
        <v>2.8483412322274877E-2</v>
      </c>
    </row>
    <row r="1275" spans="1:1" x14ac:dyDescent="0.25">
      <c r="A1275" s="236">
        <v>2.8484848484848484E-2</v>
      </c>
    </row>
    <row r="1276" spans="1:1" x14ac:dyDescent="0.25">
      <c r="A1276" s="236">
        <v>2.8484848484848488E-2</v>
      </c>
    </row>
    <row r="1277" spans="1:1" x14ac:dyDescent="0.25">
      <c r="A1277" s="236">
        <v>2.8485639686684078E-2</v>
      </c>
    </row>
    <row r="1278" spans="1:1" x14ac:dyDescent="0.25">
      <c r="A1278" s="236">
        <v>2.8486140724946693E-2</v>
      </c>
    </row>
    <row r="1279" spans="1:1" x14ac:dyDescent="0.25">
      <c r="A1279" s="236">
        <v>2.8487394957983192E-2</v>
      </c>
    </row>
    <row r="1280" spans="1:1" x14ac:dyDescent="0.25">
      <c r="A1280" s="236">
        <v>2.8490322580645159E-2</v>
      </c>
    </row>
    <row r="1281" spans="1:1" x14ac:dyDescent="0.25">
      <c r="A1281" s="236">
        <v>2.8490566037735844E-2</v>
      </c>
    </row>
    <row r="1282" spans="1:1" x14ac:dyDescent="0.25">
      <c r="A1282" s="236">
        <v>2.849187935034803E-2</v>
      </c>
    </row>
    <row r="1283" spans="1:1" x14ac:dyDescent="0.25">
      <c r="A1283" s="236">
        <v>2.8494318181818187E-2</v>
      </c>
    </row>
    <row r="1284" spans="1:1" x14ac:dyDescent="0.25">
      <c r="A1284" s="236">
        <v>2.8495013599274685E-2</v>
      </c>
    </row>
    <row r="1285" spans="1:1" x14ac:dyDescent="0.25">
      <c r="A1285" s="236">
        <v>2.8495276653171364E-2</v>
      </c>
    </row>
    <row r="1286" spans="1:1" x14ac:dyDescent="0.25">
      <c r="A1286" s="236">
        <v>2.8495327102803721E-2</v>
      </c>
    </row>
    <row r="1287" spans="1:1" x14ac:dyDescent="0.25">
      <c r="A1287" s="236">
        <v>2.8495522388059677E-2</v>
      </c>
    </row>
    <row r="1288" spans="1:1" x14ac:dyDescent="0.25">
      <c r="A1288" s="236">
        <v>2.8497109826589595E-2</v>
      </c>
    </row>
    <row r="1289" spans="1:1" x14ac:dyDescent="0.25">
      <c r="A1289" s="236">
        <v>2.8497784937575509E-2</v>
      </c>
    </row>
    <row r="1290" spans="1:1" x14ac:dyDescent="0.25">
      <c r="A1290" s="236">
        <v>2.8498360655737711E-2</v>
      </c>
    </row>
    <row r="1291" spans="1:1" x14ac:dyDescent="0.25">
      <c r="A1291" s="236">
        <v>2.8498942917547548E-2</v>
      </c>
    </row>
    <row r="1292" spans="1:1" x14ac:dyDescent="0.25">
      <c r="A1292" s="236">
        <v>2.8499016823246667E-2</v>
      </c>
    </row>
    <row r="1293" spans="1:1" x14ac:dyDescent="0.25">
      <c r="A1293" s="236">
        <v>2.8499221048987361E-2</v>
      </c>
    </row>
    <row r="1294" spans="1:1" x14ac:dyDescent="0.25">
      <c r="A1294" s="236">
        <v>2.8499288762446694E-2</v>
      </c>
    </row>
    <row r="1295" spans="1:1" x14ac:dyDescent="0.25">
      <c r="A1295" s="236">
        <v>2.8499477776488338E-2</v>
      </c>
    </row>
    <row r="1296" spans="1:1" x14ac:dyDescent="0.25">
      <c r="A1296" s="236">
        <v>2.8499531103469835E-2</v>
      </c>
    </row>
    <row r="1297" spans="1:1" x14ac:dyDescent="0.25">
      <c r="A1297" s="236">
        <v>2.8499587798845854E-2</v>
      </c>
    </row>
    <row r="1298" spans="1:1" x14ac:dyDescent="0.25">
      <c r="A1298" s="236">
        <v>2.849959316517494E-2</v>
      </c>
    </row>
    <row r="1299" spans="1:1" x14ac:dyDescent="0.25">
      <c r="A1299" s="236">
        <v>2.8499598554797272E-2</v>
      </c>
    </row>
    <row r="1300" spans="1:1" x14ac:dyDescent="0.25">
      <c r="A1300" s="236">
        <v>2.8499621753383206E-2</v>
      </c>
    </row>
    <row r="1301" spans="1:1" x14ac:dyDescent="0.25">
      <c r="A1301" s="236">
        <v>2.8499653842349919E-2</v>
      </c>
    </row>
    <row r="1302" spans="1:1" x14ac:dyDescent="0.25">
      <c r="A1302" s="236">
        <v>2.849966827788835E-2</v>
      </c>
    </row>
    <row r="1303" spans="1:1" x14ac:dyDescent="0.25">
      <c r="A1303" s="236">
        <v>2.8499703966844286E-2</v>
      </c>
    </row>
    <row r="1304" spans="1:1" x14ac:dyDescent="0.25">
      <c r="A1304" s="236">
        <v>2.8499733048585156E-2</v>
      </c>
    </row>
    <row r="1305" spans="1:1" x14ac:dyDescent="0.25">
      <c r="A1305" s="236">
        <v>2.849978383052313E-2</v>
      </c>
    </row>
    <row r="1306" spans="1:1" x14ac:dyDescent="0.25">
      <c r="A1306" s="236">
        <v>2.849981294425739E-2</v>
      </c>
    </row>
    <row r="1307" spans="1:1" x14ac:dyDescent="0.25">
      <c r="A1307" s="236">
        <v>2.8499814333457111E-2</v>
      </c>
    </row>
    <row r="1308" spans="1:1" x14ac:dyDescent="0.25">
      <c r="A1308" s="236">
        <v>2.8499999999999998E-2</v>
      </c>
    </row>
    <row r="1309" spans="1:1" x14ac:dyDescent="0.25">
      <c r="A1309" s="236">
        <v>2.8500000000000001E-2</v>
      </c>
    </row>
    <row r="1310" spans="1:1" x14ac:dyDescent="0.25">
      <c r="A1310" s="236">
        <v>2.8500116270056584E-2</v>
      </c>
    </row>
    <row r="1311" spans="1:1" x14ac:dyDescent="0.25">
      <c r="A1311" s="236">
        <v>2.8500153045607594E-2</v>
      </c>
    </row>
    <row r="1312" spans="1:1" x14ac:dyDescent="0.25">
      <c r="A1312" s="236">
        <v>2.8500155908949172E-2</v>
      </c>
    </row>
    <row r="1313" spans="1:1" x14ac:dyDescent="0.25">
      <c r="A1313" s="236">
        <v>2.8500186358553857E-2</v>
      </c>
    </row>
    <row r="1314" spans="1:1" x14ac:dyDescent="0.25">
      <c r="A1314" s="236">
        <v>2.8500212314225053E-2</v>
      </c>
    </row>
    <row r="1315" spans="1:1" x14ac:dyDescent="0.25">
      <c r="A1315" s="236">
        <v>2.8500246669955619E-2</v>
      </c>
    </row>
    <row r="1316" spans="1:1" x14ac:dyDescent="0.25">
      <c r="A1316" s="236">
        <v>2.8500259470679822E-2</v>
      </c>
    </row>
    <row r="1317" spans="1:1" x14ac:dyDescent="0.25">
      <c r="A1317" s="236">
        <v>2.850039277297722E-2</v>
      </c>
    </row>
    <row r="1318" spans="1:1" x14ac:dyDescent="0.25">
      <c r="A1318" s="236">
        <v>2.8500561167227833E-2</v>
      </c>
    </row>
    <row r="1319" spans="1:1" x14ac:dyDescent="0.25">
      <c r="A1319" s="236">
        <v>2.8500709219858159E-2</v>
      </c>
    </row>
    <row r="1320" spans="1:1" x14ac:dyDescent="0.25">
      <c r="A1320" s="236">
        <v>2.8501006036217306E-2</v>
      </c>
    </row>
    <row r="1321" spans="1:1" x14ac:dyDescent="0.25">
      <c r="A1321" s="236">
        <v>2.8501070663811554E-2</v>
      </c>
    </row>
    <row r="1322" spans="1:1" x14ac:dyDescent="0.25">
      <c r="A1322" s="236">
        <v>2.8502304147465414E-2</v>
      </c>
    </row>
    <row r="1323" spans="1:1" x14ac:dyDescent="0.25">
      <c r="A1323" s="236">
        <v>2.850276243093923E-2</v>
      </c>
    </row>
    <row r="1324" spans="1:1" x14ac:dyDescent="0.25">
      <c r="A1324" s="236">
        <v>2.8502994011976056E-2</v>
      </c>
    </row>
    <row r="1325" spans="1:1" x14ac:dyDescent="0.25">
      <c r="A1325" s="236">
        <v>2.8503401360544221E-2</v>
      </c>
    </row>
    <row r="1326" spans="1:1" x14ac:dyDescent="0.25">
      <c r="A1326" s="236">
        <v>2.850775193798449E-2</v>
      </c>
    </row>
    <row r="1327" spans="1:1" x14ac:dyDescent="0.25">
      <c r="A1327" s="236">
        <v>2.8510638297872343E-2</v>
      </c>
    </row>
    <row r="1328" spans="1:1" x14ac:dyDescent="0.25">
      <c r="A1328" s="236">
        <v>2.8513011152416355E-2</v>
      </c>
    </row>
    <row r="1329" spans="1:1" x14ac:dyDescent="0.25">
      <c r="A1329" s="236">
        <v>2.8514851485148512E-2</v>
      </c>
    </row>
    <row r="1330" spans="1:1" x14ac:dyDescent="0.25">
      <c r="A1330" s="236">
        <v>2.8515815085158148E-2</v>
      </c>
    </row>
    <row r="1331" spans="1:1" x14ac:dyDescent="0.25">
      <c r="A1331" s="236">
        <v>2.8520408163265305E-2</v>
      </c>
    </row>
    <row r="1332" spans="1:1" x14ac:dyDescent="0.25">
      <c r="A1332" s="236">
        <v>2.8524590163934428E-2</v>
      </c>
    </row>
    <row r="1333" spans="1:1" x14ac:dyDescent="0.25">
      <c r="A1333" s="236">
        <v>2.8536585365853656E-2</v>
      </c>
    </row>
    <row r="1334" spans="1:1" x14ac:dyDescent="0.25">
      <c r="A1334" s="236">
        <v>2.8552631578947368E-2</v>
      </c>
    </row>
    <row r="1335" spans="1:1" x14ac:dyDescent="0.25">
      <c r="A1335" s="236">
        <v>2.8571428571428571E-2</v>
      </c>
    </row>
    <row r="1336" spans="1:1" x14ac:dyDescent="0.25">
      <c r="A1336" s="236">
        <v>2.8596491228070172E-2</v>
      </c>
    </row>
    <row r="1337" spans="1:1" x14ac:dyDescent="0.25">
      <c r="A1337" s="236">
        <v>2.864285714285714E-2</v>
      </c>
    </row>
    <row r="1338" spans="1:1" x14ac:dyDescent="0.25">
      <c r="A1338" s="236">
        <v>2.8649940262843489E-2</v>
      </c>
    </row>
    <row r="1339" spans="1:1" x14ac:dyDescent="0.25">
      <c r="A1339" s="236">
        <v>2.9000000000000001E-2</v>
      </c>
    </row>
    <row r="1340" spans="1:1" x14ac:dyDescent="0.25">
      <c r="A1340" s="236">
        <v>2.9000212269157288E-2</v>
      </c>
    </row>
    <row r="1341" spans="1:1" x14ac:dyDescent="0.25">
      <c r="A1341" s="236">
        <v>2.9029637950401796E-2</v>
      </c>
    </row>
    <row r="1342" spans="1:1" x14ac:dyDescent="0.25">
      <c r="A1342" s="236">
        <v>2.9701733172108044E-2</v>
      </c>
    </row>
    <row r="1343" spans="1:1" x14ac:dyDescent="0.25">
      <c r="A1343" s="236">
        <v>3.022020624951539E-2</v>
      </c>
    </row>
    <row r="1344" spans="1:1" x14ac:dyDescent="0.25">
      <c r="A1344" s="236">
        <v>3.0300116550116551E-2</v>
      </c>
    </row>
    <row r="1345" spans="1:1" x14ac:dyDescent="0.25">
      <c r="A1345" s="236">
        <v>3.0300236406619382E-2</v>
      </c>
    </row>
    <row r="1346" spans="1:1" x14ac:dyDescent="0.25">
      <c r="A1346" s="236">
        <v>3.0499999999999999E-2</v>
      </c>
    </row>
    <row r="1347" spans="1:1" x14ac:dyDescent="0.25">
      <c r="A1347" s="236">
        <v>3.0522388059701411E-2</v>
      </c>
    </row>
    <row r="1348" spans="1:1" x14ac:dyDescent="0.25">
      <c r="A1348" s="236">
        <v>3.0552763819095469E-2</v>
      </c>
    </row>
    <row r="1349" spans="1:1" x14ac:dyDescent="0.25">
      <c r="A1349" s="236">
        <v>3.055769230769231E-2</v>
      </c>
    </row>
    <row r="1350" spans="1:1" x14ac:dyDescent="0.25">
      <c r="A1350" s="236">
        <v>3.0557707203718049E-2</v>
      </c>
    </row>
    <row r="1351" spans="1:1" x14ac:dyDescent="0.25">
      <c r="A1351" s="236">
        <v>3.0558139534883722E-2</v>
      </c>
    </row>
    <row r="1352" spans="1:1" x14ac:dyDescent="0.25">
      <c r="A1352" s="236">
        <v>3.0559432812673093E-2</v>
      </c>
    </row>
    <row r="1353" spans="1:1" x14ac:dyDescent="0.25">
      <c r="A1353" s="236">
        <v>3.0559734909546839E-2</v>
      </c>
    </row>
    <row r="1354" spans="1:1" x14ac:dyDescent="0.25">
      <c r="A1354" s="236">
        <v>3.0559747777548066E-2</v>
      </c>
    </row>
    <row r="1355" spans="1:1" x14ac:dyDescent="0.25">
      <c r="A1355" s="236">
        <v>3.05597712526119E-2</v>
      </c>
    </row>
    <row r="1356" spans="1:1" x14ac:dyDescent="0.25">
      <c r="A1356" s="236">
        <v>3.0559800405426475E-2</v>
      </c>
    </row>
    <row r="1357" spans="1:1" x14ac:dyDescent="0.25">
      <c r="A1357" s="236">
        <v>3.0559824368825469E-2</v>
      </c>
    </row>
    <row r="1358" spans="1:1" x14ac:dyDescent="0.25">
      <c r="A1358" s="236">
        <v>3.0559875583203729E-2</v>
      </c>
    </row>
    <row r="1359" spans="1:1" x14ac:dyDescent="0.25">
      <c r="A1359" s="236">
        <v>3.0559957255171358E-2</v>
      </c>
    </row>
    <row r="1360" spans="1:1" x14ac:dyDescent="0.25">
      <c r="A1360" s="236">
        <v>3.0559959662735652E-2</v>
      </c>
    </row>
    <row r="1361" spans="1:1" x14ac:dyDescent="0.25">
      <c r="A1361" s="236">
        <v>3.0559961685823755E-2</v>
      </c>
    </row>
    <row r="1362" spans="1:1" x14ac:dyDescent="0.25">
      <c r="A1362" s="236">
        <v>3.055996656916005E-2</v>
      </c>
    </row>
    <row r="1363" spans="1:1" x14ac:dyDescent="0.25">
      <c r="A1363" s="236">
        <v>3.0560000000000004E-2</v>
      </c>
    </row>
    <row r="1364" spans="1:1" x14ac:dyDescent="0.25">
      <c r="A1364" s="236">
        <v>3.0560016042899908E-2</v>
      </c>
    </row>
    <row r="1365" spans="1:1" x14ac:dyDescent="0.25">
      <c r="A1365" s="236">
        <v>3.0560018211974373E-2</v>
      </c>
    </row>
    <row r="1366" spans="1:1" x14ac:dyDescent="0.25">
      <c r="A1366" s="236">
        <v>3.0560020020576704E-2</v>
      </c>
    </row>
    <row r="1367" spans="1:1" x14ac:dyDescent="0.25">
      <c r="A1367" s="236">
        <v>3.0560021436227224E-2</v>
      </c>
    </row>
    <row r="1368" spans="1:1" x14ac:dyDescent="0.25">
      <c r="A1368" s="236">
        <v>3.0560022040223411E-2</v>
      </c>
    </row>
    <row r="1369" spans="1:1" x14ac:dyDescent="0.25">
      <c r="A1369" s="236">
        <v>3.0560031678559595E-2</v>
      </c>
    </row>
    <row r="1370" spans="1:1" x14ac:dyDescent="0.25">
      <c r="A1370" s="236">
        <v>3.0560089435438791E-2</v>
      </c>
    </row>
    <row r="1371" spans="1:1" x14ac:dyDescent="0.25">
      <c r="A1371" s="236">
        <v>3.0560089686098656E-2</v>
      </c>
    </row>
    <row r="1372" spans="1:1" x14ac:dyDescent="0.25">
      <c r="A1372" s="236">
        <v>3.0560097342104263E-2</v>
      </c>
    </row>
    <row r="1373" spans="1:1" x14ac:dyDescent="0.25">
      <c r="A1373" s="236">
        <v>3.0560210997228988E-2</v>
      </c>
    </row>
    <row r="1374" spans="1:1" x14ac:dyDescent="0.25">
      <c r="A1374" s="236">
        <v>3.0561685055165495E-2</v>
      </c>
    </row>
    <row r="1375" spans="1:1" x14ac:dyDescent="0.25">
      <c r="A1375" s="236">
        <v>3.0562499999999999E-2</v>
      </c>
    </row>
    <row r="1376" spans="1:1" x14ac:dyDescent="0.25">
      <c r="A1376" s="236">
        <v>3.0564516129032264E-2</v>
      </c>
    </row>
    <row r="1377" spans="1:1" x14ac:dyDescent="0.25">
      <c r="A1377" s="236">
        <v>3.0568011958146485E-2</v>
      </c>
    </row>
    <row r="1378" spans="1:1" x14ac:dyDescent="0.25">
      <c r="A1378" s="236">
        <v>3.0571428571428555E-2</v>
      </c>
    </row>
    <row r="1379" spans="1:1" x14ac:dyDescent="0.25">
      <c r="A1379" s="236">
        <v>3.0588219132919387E-2</v>
      </c>
    </row>
    <row r="1380" spans="1:1" x14ac:dyDescent="0.25">
      <c r="A1380" s="236">
        <v>3.0602409638554207E-2</v>
      </c>
    </row>
    <row r="1381" spans="1:1" x14ac:dyDescent="0.25">
      <c r="A1381" s="236">
        <v>3.0675675675675428E-2</v>
      </c>
    </row>
    <row r="1382" spans="1:1" x14ac:dyDescent="0.25">
      <c r="A1382" s="236">
        <v>3.0697674418604614E-2</v>
      </c>
    </row>
    <row r="1383" spans="1:1" x14ac:dyDescent="0.25">
      <c r="A1383" s="236">
        <v>3.0698689956331841E-2</v>
      </c>
    </row>
    <row r="1384" spans="1:1" x14ac:dyDescent="0.25">
      <c r="A1384" s="236">
        <v>3.1151203678658368E-2</v>
      </c>
    </row>
    <row r="1385" spans="1:1" x14ac:dyDescent="0.25">
      <c r="A1385" s="236">
        <v>3.1200020797587481E-2</v>
      </c>
    </row>
    <row r="1386" spans="1:1" x14ac:dyDescent="0.25">
      <c r="A1386" s="236">
        <v>3.120012372409527E-2</v>
      </c>
    </row>
    <row r="1387" spans="1:1" x14ac:dyDescent="0.25">
      <c r="A1387" s="236">
        <v>3.1401673640167362E-2</v>
      </c>
    </row>
    <row r="1388" spans="1:1" x14ac:dyDescent="0.25">
      <c r="A1388" s="236">
        <v>3.1458026509572898E-2</v>
      </c>
    </row>
    <row r="1389" spans="1:1" x14ac:dyDescent="0.25">
      <c r="A1389" s="236">
        <v>3.2000000000000001E-2</v>
      </c>
    </row>
    <row r="1390" spans="1:1" x14ac:dyDescent="0.25">
      <c r="A1390" s="236">
        <v>3.2001074402363688E-2</v>
      </c>
    </row>
    <row r="1391" spans="1:1" x14ac:dyDescent="0.25">
      <c r="A1391" s="236">
        <v>3.2012383900928802E-2</v>
      </c>
    </row>
    <row r="1392" spans="1:1" x14ac:dyDescent="0.25">
      <c r="A1392" s="236">
        <v>3.2500000000000001E-2</v>
      </c>
    </row>
    <row r="1393" spans="1:1" x14ac:dyDescent="0.25">
      <c r="A1393" s="236">
        <v>3.2517482517482522E-2</v>
      </c>
    </row>
    <row r="1394" spans="1:1" x14ac:dyDescent="0.25">
      <c r="A1394" s="236">
        <v>3.2672625478833116E-2</v>
      </c>
    </row>
    <row r="1395" spans="1:1" x14ac:dyDescent="0.25">
      <c r="A1395" s="236">
        <v>3.2805862625760775E-2</v>
      </c>
    </row>
    <row r="1396" spans="1:1" x14ac:dyDescent="0.25">
      <c r="A1396" s="236">
        <v>3.2833333333333332E-2</v>
      </c>
    </row>
    <row r="1397" spans="1:1" x14ac:dyDescent="0.25">
      <c r="A1397" s="236">
        <v>3.3300000000000003E-2</v>
      </c>
    </row>
    <row r="1398" spans="1:1" x14ac:dyDescent="0.25">
      <c r="A1398" s="236">
        <v>3.3500000000000002E-2</v>
      </c>
    </row>
    <row r="1399" spans="1:1" x14ac:dyDescent="0.25">
      <c r="A1399" s="236">
        <v>3.3888569236670503E-2</v>
      </c>
    </row>
    <row r="1400" spans="1:1" x14ac:dyDescent="0.25">
      <c r="A1400" s="236">
        <v>3.4000000000000002E-2</v>
      </c>
    </row>
    <row r="1401" spans="1:1" x14ac:dyDescent="0.25">
      <c r="A1401" s="236">
        <v>3.4500000000000003E-2</v>
      </c>
    </row>
    <row r="1402" spans="1:1" x14ac:dyDescent="0.25">
      <c r="A1402" s="236">
        <v>3.4545699214124231E-2</v>
      </c>
    </row>
    <row r="1403" spans="1:1" x14ac:dyDescent="0.25">
      <c r="A1403" s="236">
        <v>3.4600123039064901E-2</v>
      </c>
    </row>
    <row r="1404" spans="1:1" x14ac:dyDescent="0.25">
      <c r="A1404" s="236">
        <v>3.4600172643804446E-2</v>
      </c>
    </row>
    <row r="1405" spans="1:1" x14ac:dyDescent="0.25">
      <c r="A1405" s="236">
        <v>3.4600472484713735E-2</v>
      </c>
    </row>
    <row r="1406" spans="1:1" x14ac:dyDescent="0.25">
      <c r="A1406" s="236">
        <v>3.4600526777875333E-2</v>
      </c>
    </row>
    <row r="1407" spans="1:1" x14ac:dyDescent="0.25">
      <c r="A1407" s="236">
        <v>3.4600577478344566E-2</v>
      </c>
    </row>
    <row r="1408" spans="1:1" x14ac:dyDescent="0.25">
      <c r="A1408" s="236">
        <v>3.460077519379845E-2</v>
      </c>
    </row>
    <row r="1409" spans="1:1" x14ac:dyDescent="0.25">
      <c r="A1409" s="236">
        <v>3.4800724637681156E-2</v>
      </c>
    </row>
    <row r="1410" spans="1:1" x14ac:dyDescent="0.25">
      <c r="A1410" s="236">
        <v>3.4899956024626207E-2</v>
      </c>
    </row>
    <row r="1411" spans="1:1" x14ac:dyDescent="0.25">
      <c r="A1411" s="236">
        <v>3.5099979385693675E-2</v>
      </c>
    </row>
    <row r="1412" spans="1:1" x14ac:dyDescent="0.25">
      <c r="A1412" s="236">
        <v>3.5104022191400831E-2</v>
      </c>
    </row>
    <row r="1413" spans="1:1" x14ac:dyDescent="0.25">
      <c r="A1413" s="236">
        <v>3.5397676496872206E-2</v>
      </c>
    </row>
    <row r="1414" spans="1:1" x14ac:dyDescent="0.25">
      <c r="A1414" s="236">
        <v>3.5531914893616755E-2</v>
      </c>
    </row>
    <row r="1415" spans="1:1" x14ac:dyDescent="0.25">
      <c r="A1415" s="236">
        <v>3.5644477226627329E-2</v>
      </c>
    </row>
    <row r="1416" spans="1:1" x14ac:dyDescent="0.25">
      <c r="A1416" s="236">
        <v>3.6179999999999997E-2</v>
      </c>
    </row>
    <row r="1417" spans="1:1" x14ac:dyDescent="0.25">
      <c r="A1417" s="236">
        <v>3.6299889534604481E-2</v>
      </c>
    </row>
    <row r="1418" spans="1:1" x14ac:dyDescent="0.25">
      <c r="A1418" s="236">
        <v>3.6485097636177237E-2</v>
      </c>
    </row>
    <row r="1419" spans="1:1" x14ac:dyDescent="0.25">
      <c r="A1419" s="236">
        <v>3.6493656866693515E-2</v>
      </c>
    </row>
    <row r="1420" spans="1:1" x14ac:dyDescent="0.25">
      <c r="A1420" s="236">
        <v>3.6500254065040649E-2</v>
      </c>
    </row>
    <row r="1421" spans="1:1" x14ac:dyDescent="0.25">
      <c r="A1421" s="236">
        <v>3.6598325644968392E-2</v>
      </c>
    </row>
    <row r="1422" spans="1:1" x14ac:dyDescent="0.25">
      <c r="A1422" s="236">
        <v>3.6999893989186898E-2</v>
      </c>
    </row>
    <row r="1423" spans="1:1" x14ac:dyDescent="0.25">
      <c r="A1423" s="236">
        <v>3.7000036620646728E-2</v>
      </c>
    </row>
    <row r="1424" spans="1:1" x14ac:dyDescent="0.25">
      <c r="A1424" s="236">
        <v>3.7000073994598391E-2</v>
      </c>
    </row>
    <row r="1425" spans="1:1" x14ac:dyDescent="0.25">
      <c r="A1425" s="236">
        <v>3.7021276595744682E-2</v>
      </c>
    </row>
    <row r="1426" spans="1:1" x14ac:dyDescent="0.25">
      <c r="A1426" s="236">
        <v>3.7211851168984157E-2</v>
      </c>
    </row>
    <row r="1427" spans="1:1" x14ac:dyDescent="0.25">
      <c r="A1427" s="236">
        <v>3.7298429319371725E-2</v>
      </c>
    </row>
    <row r="1428" spans="1:1" x14ac:dyDescent="0.25">
      <c r="A1428" s="236">
        <v>3.7600000000000001E-2</v>
      </c>
    </row>
    <row r="1429" spans="1:1" x14ac:dyDescent="0.25">
      <c r="A1429" s="236">
        <v>3.7600007266649714E-2</v>
      </c>
    </row>
    <row r="1430" spans="1:1" x14ac:dyDescent="0.25">
      <c r="A1430" s="236">
        <v>3.833333333333333E-2</v>
      </c>
    </row>
    <row r="1431" spans="1:1" x14ac:dyDescent="0.25">
      <c r="A1431" s="236">
        <v>3.8400000000000004E-2</v>
      </c>
    </row>
    <row r="1432" spans="1:1" x14ac:dyDescent="0.25">
      <c r="A1432" s="236">
        <v>3.894736842105264E-2</v>
      </c>
    </row>
    <row r="1433" spans="1:1" x14ac:dyDescent="0.25">
      <c r="A1433" s="236">
        <v>3.8986486486486484E-2</v>
      </c>
    </row>
    <row r="1434" spans="1:1" x14ac:dyDescent="0.25">
      <c r="A1434" s="236">
        <v>3.89873417721519E-2</v>
      </c>
    </row>
    <row r="1435" spans="1:1" x14ac:dyDescent="0.25">
      <c r="A1435" s="236">
        <v>3.8988764044943822E-2</v>
      </c>
    </row>
    <row r="1436" spans="1:1" x14ac:dyDescent="0.25">
      <c r="A1436" s="236">
        <v>3.8989361702127662E-2</v>
      </c>
    </row>
    <row r="1437" spans="1:1" x14ac:dyDescent="0.25">
      <c r="A1437" s="236">
        <v>3.8991935483870963E-2</v>
      </c>
    </row>
    <row r="1438" spans="1:1" x14ac:dyDescent="0.25">
      <c r="A1438" s="236">
        <v>3.8992805755395682E-2</v>
      </c>
    </row>
    <row r="1439" spans="1:1" x14ac:dyDescent="0.25">
      <c r="A1439" s="236">
        <v>3.8994082840236685E-2</v>
      </c>
    </row>
    <row r="1440" spans="1:1" x14ac:dyDescent="0.25">
      <c r="A1440" s="236">
        <v>3.8994974874371861E-2</v>
      </c>
    </row>
    <row r="1441" spans="1:1" x14ac:dyDescent="0.25">
      <c r="A1441" s="236">
        <v>3.8995594713656385E-2</v>
      </c>
    </row>
    <row r="1442" spans="1:1" x14ac:dyDescent="0.25">
      <c r="A1442" s="236">
        <v>3.8995686999383855E-2</v>
      </c>
    </row>
    <row r="1443" spans="1:1" x14ac:dyDescent="0.25">
      <c r="A1443" s="236">
        <v>3.8997161778618734E-2</v>
      </c>
    </row>
    <row r="1444" spans="1:1" x14ac:dyDescent="0.25">
      <c r="A1444" s="236">
        <v>3.8997668997668995E-2</v>
      </c>
    </row>
    <row r="1445" spans="1:1" x14ac:dyDescent="0.25">
      <c r="A1445" s="236">
        <v>3.8999999999999937E-2</v>
      </c>
    </row>
    <row r="1446" spans="1:1" x14ac:dyDescent="0.25">
      <c r="A1446" s="236">
        <v>3.8999999999999993E-2</v>
      </c>
    </row>
    <row r="1447" spans="1:1" x14ac:dyDescent="0.25">
      <c r="A1447" s="236">
        <v>3.9E-2</v>
      </c>
    </row>
    <row r="1448" spans="1:1" x14ac:dyDescent="0.25">
      <c r="A1448" s="236">
        <v>3.9000000000000007E-2</v>
      </c>
    </row>
    <row r="1449" spans="1:1" x14ac:dyDescent="0.25">
      <c r="A1449" s="236">
        <v>3.9000974658869397E-2</v>
      </c>
    </row>
    <row r="1450" spans="1:1" x14ac:dyDescent="0.25">
      <c r="A1450" s="236">
        <v>3.9001803968731215E-2</v>
      </c>
    </row>
    <row r="1451" spans="1:1" x14ac:dyDescent="0.25">
      <c r="A1451" s="236">
        <v>3.900234741784038E-2</v>
      </c>
    </row>
    <row r="1452" spans="1:1" x14ac:dyDescent="0.25">
      <c r="A1452" s="236">
        <v>3.9002770083102496E-2</v>
      </c>
    </row>
    <row r="1453" spans="1:1" x14ac:dyDescent="0.25">
      <c r="A1453" s="236">
        <v>3.9002932551319647E-2</v>
      </c>
    </row>
    <row r="1454" spans="1:1" x14ac:dyDescent="0.25">
      <c r="A1454" s="236">
        <v>3.9011406844106464E-2</v>
      </c>
    </row>
    <row r="1455" spans="1:1" x14ac:dyDescent="0.25">
      <c r="A1455" s="236">
        <v>3.9014336917562724E-2</v>
      </c>
    </row>
    <row r="1456" spans="1:1" x14ac:dyDescent="0.25">
      <c r="A1456" s="236">
        <v>3.9015151515151517E-2</v>
      </c>
    </row>
    <row r="1457" spans="1:1" x14ac:dyDescent="0.25">
      <c r="A1457" s="236">
        <v>3.9027777777777786E-2</v>
      </c>
    </row>
    <row r="1458" spans="1:1" x14ac:dyDescent="0.25">
      <c r="A1458" s="236">
        <v>3.9032258064516129E-2</v>
      </c>
    </row>
    <row r="1459" spans="1:1" x14ac:dyDescent="0.25">
      <c r="A1459" s="236">
        <v>3.9037656903765684E-2</v>
      </c>
    </row>
    <row r="1460" spans="1:1" x14ac:dyDescent="0.25">
      <c r="A1460" s="236">
        <v>3.9038461538461543E-2</v>
      </c>
    </row>
    <row r="1461" spans="1:1" x14ac:dyDescent="0.25">
      <c r="A1461" s="236">
        <v>3.9047619047619046E-2</v>
      </c>
    </row>
    <row r="1462" spans="1:1" x14ac:dyDescent="0.25">
      <c r="A1462" s="236">
        <v>3.904761904761906E-2</v>
      </c>
    </row>
    <row r="1463" spans="1:1" x14ac:dyDescent="0.25">
      <c r="A1463" s="236">
        <v>3.9090909090909086E-2</v>
      </c>
    </row>
    <row r="1464" spans="1:1" x14ac:dyDescent="0.25">
      <c r="A1464" s="236">
        <v>3.9199540174249758E-2</v>
      </c>
    </row>
    <row r="1465" spans="1:1" x14ac:dyDescent="0.25">
      <c r="A1465" s="236">
        <v>3.9648624667258207E-2</v>
      </c>
    </row>
    <row r="1466" spans="1:1" x14ac:dyDescent="0.25">
      <c r="A1466" s="236">
        <v>4.0200803212851403E-2</v>
      </c>
    </row>
    <row r="1467" spans="1:1" x14ac:dyDescent="0.25">
      <c r="A1467" s="236">
        <v>4.101585468290634E-2</v>
      </c>
    </row>
    <row r="1468" spans="1:1" x14ac:dyDescent="0.25">
      <c r="A1468" s="236">
        <v>4.1356415231627461E-2</v>
      </c>
    </row>
    <row r="1469" spans="1:1" x14ac:dyDescent="0.25">
      <c r="A1469" s="236">
        <v>4.2000000000000003E-2</v>
      </c>
    </row>
    <row r="1470" spans="1:1" x14ac:dyDescent="0.25">
      <c r="A1470" s="236">
        <v>4.2104499274310599E-2</v>
      </c>
    </row>
    <row r="1471" spans="1:1" x14ac:dyDescent="0.25">
      <c r="A1471" s="236">
        <v>4.2141715830875122E-2</v>
      </c>
    </row>
    <row r="1472" spans="1:1" x14ac:dyDescent="0.25">
      <c r="A1472" s="236">
        <v>4.2141776677667768E-2</v>
      </c>
    </row>
    <row r="1473" spans="1:1" x14ac:dyDescent="0.25">
      <c r="A1473" s="236">
        <v>4.2152777777777782E-2</v>
      </c>
    </row>
    <row r="1474" spans="1:1" x14ac:dyDescent="0.25">
      <c r="A1474" s="236">
        <v>4.2287449392712555E-2</v>
      </c>
    </row>
    <row r="1475" spans="1:1" x14ac:dyDescent="0.25">
      <c r="A1475" s="236">
        <v>4.24E-2</v>
      </c>
    </row>
    <row r="1476" spans="1:1" x14ac:dyDescent="0.25">
      <c r="A1476" s="236">
        <v>4.3232364916914276E-2</v>
      </c>
    </row>
    <row r="1477" spans="1:1" x14ac:dyDescent="0.25">
      <c r="A1477" s="236">
        <v>4.3307086614173221E-2</v>
      </c>
    </row>
    <row r="1478" spans="1:1" x14ac:dyDescent="0.25">
      <c r="A1478" s="236">
        <v>4.347931034482759E-2</v>
      </c>
    </row>
    <row r="1479" spans="1:1" x14ac:dyDescent="0.25">
      <c r="A1479" s="236">
        <v>4.3593750000000001E-2</v>
      </c>
    </row>
    <row r="1480" spans="1:1" x14ac:dyDescent="0.25">
      <c r="A1480" s="236">
        <v>4.3698797184191555E-2</v>
      </c>
    </row>
    <row r="1481" spans="1:1" x14ac:dyDescent="0.25">
      <c r="A1481" s="236">
        <v>4.3923611111111108E-2</v>
      </c>
    </row>
    <row r="1482" spans="1:1" x14ac:dyDescent="0.25">
      <c r="A1482" s="236">
        <v>4.3999999999999997E-2</v>
      </c>
    </row>
    <row r="1483" spans="1:1" x14ac:dyDescent="0.25">
      <c r="A1483" s="236">
        <v>4.4127648986024136E-2</v>
      </c>
    </row>
    <row r="1484" spans="1:1" x14ac:dyDescent="0.25">
      <c r="A1484" s="236">
        <v>4.4268690416457604E-2</v>
      </c>
    </row>
    <row r="1485" spans="1:1" x14ac:dyDescent="0.25">
      <c r="A1485" s="236">
        <v>4.4586466165413528E-2</v>
      </c>
    </row>
    <row r="1486" spans="1:1" x14ac:dyDescent="0.25">
      <c r="A1486" s="236">
        <v>4.4617603649537096E-2</v>
      </c>
    </row>
    <row r="1487" spans="1:1" x14ac:dyDescent="0.25">
      <c r="A1487" s="236">
        <v>4.4999999999999998E-2</v>
      </c>
    </row>
    <row r="1488" spans="1:1" x14ac:dyDescent="0.25">
      <c r="A1488" s="236">
        <v>4.5102505694760819E-2</v>
      </c>
    </row>
    <row r="1489" spans="1:1" x14ac:dyDescent="0.25">
      <c r="A1489" s="236">
        <v>4.53E-2</v>
      </c>
    </row>
    <row r="1490" spans="1:1" x14ac:dyDescent="0.25">
      <c r="A1490" s="236">
        <v>4.5600000000000002E-2</v>
      </c>
    </row>
    <row r="1491" spans="1:1" x14ac:dyDescent="0.25">
      <c r="A1491" s="236">
        <v>4.5637963544940298E-2</v>
      </c>
    </row>
    <row r="1492" spans="1:1" x14ac:dyDescent="0.25">
      <c r="A1492" s="236">
        <v>4.5700359158542841E-2</v>
      </c>
    </row>
    <row r="1493" spans="1:1" x14ac:dyDescent="0.25">
      <c r="A1493" s="236">
        <v>4.5800254273202431E-2</v>
      </c>
    </row>
    <row r="1494" spans="1:1" x14ac:dyDescent="0.25">
      <c r="A1494" s="236">
        <v>4.6379635449402906E-2</v>
      </c>
    </row>
    <row r="1495" spans="1:1" x14ac:dyDescent="0.25">
      <c r="A1495" s="236">
        <v>4.6530580322227441E-2</v>
      </c>
    </row>
    <row r="1496" spans="1:1" x14ac:dyDescent="0.25">
      <c r="A1496" s="236">
        <v>4.6600000000000003E-2</v>
      </c>
    </row>
    <row r="1497" spans="1:1" x14ac:dyDescent="0.25">
      <c r="A1497" s="236">
        <v>4.6700000000000005E-2</v>
      </c>
    </row>
    <row r="1498" spans="1:1" x14ac:dyDescent="0.25">
      <c r="A1498" s="236">
        <v>4.6791704238052303E-2</v>
      </c>
    </row>
    <row r="1499" spans="1:1" x14ac:dyDescent="0.25">
      <c r="A1499" s="236">
        <v>4.7333333333333331E-2</v>
      </c>
    </row>
    <row r="1500" spans="1:1" x14ac:dyDescent="0.25">
      <c r="A1500" s="236">
        <v>4.7499999999999903E-2</v>
      </c>
    </row>
    <row r="1501" spans="1:1" x14ac:dyDescent="0.25">
      <c r="A1501" s="236">
        <v>4.7780320366132722E-2</v>
      </c>
    </row>
    <row r="1502" spans="1:1" x14ac:dyDescent="0.25">
      <c r="A1502" s="236">
        <v>4.7879999999999999E-2</v>
      </c>
    </row>
    <row r="1503" spans="1:1" x14ac:dyDescent="0.25">
      <c r="A1503" s="236">
        <v>4.7880047708297832E-2</v>
      </c>
    </row>
    <row r="1504" spans="1:1" x14ac:dyDescent="0.25">
      <c r="A1504" s="236">
        <v>4.7950992817912971E-2</v>
      </c>
    </row>
    <row r="1505" spans="1:1" x14ac:dyDescent="0.25">
      <c r="A1505" s="236">
        <v>4.7999944504564497E-2</v>
      </c>
    </row>
    <row r="1506" spans="1:1" x14ac:dyDescent="0.25">
      <c r="A1506" s="236">
        <v>4.8000000000000001E-2</v>
      </c>
    </row>
    <row r="1507" spans="1:1" x14ac:dyDescent="0.25">
      <c r="A1507" s="236">
        <v>4.8000134489946875E-2</v>
      </c>
    </row>
    <row r="1508" spans="1:1" x14ac:dyDescent="0.25">
      <c r="A1508" s="236">
        <v>4.8064516129032259E-2</v>
      </c>
    </row>
    <row r="1509" spans="1:1" x14ac:dyDescent="0.25">
      <c r="A1509" s="236">
        <v>4.8189863842662634E-2</v>
      </c>
    </row>
    <row r="1510" spans="1:1" x14ac:dyDescent="0.25">
      <c r="A1510" s="236">
        <v>4.8190217391304344E-2</v>
      </c>
    </row>
    <row r="1511" spans="1:1" x14ac:dyDescent="0.25">
      <c r="A1511" s="236">
        <v>4.819022861075007E-2</v>
      </c>
    </row>
    <row r="1512" spans="1:1" x14ac:dyDescent="0.25">
      <c r="A1512" s="236">
        <v>4.8239961529213754E-2</v>
      </c>
    </row>
    <row r="1513" spans="1:1" x14ac:dyDescent="0.25">
      <c r="A1513" s="236">
        <v>4.8252100840336126E-2</v>
      </c>
    </row>
    <row r="1514" spans="1:1" x14ac:dyDescent="0.25">
      <c r="A1514" s="236">
        <v>4.860022931396904E-2</v>
      </c>
    </row>
    <row r="1515" spans="1:1" x14ac:dyDescent="0.25">
      <c r="A1515" s="236">
        <v>4.8694996986136226E-2</v>
      </c>
    </row>
    <row r="1516" spans="1:1" x14ac:dyDescent="0.25">
      <c r="A1516" s="236">
        <v>4.8936243936243934E-2</v>
      </c>
    </row>
    <row r="1517" spans="1:1" x14ac:dyDescent="0.25">
      <c r="A1517" s="236">
        <v>4.9003984063745017E-2</v>
      </c>
    </row>
    <row r="1518" spans="1:1" x14ac:dyDescent="0.25">
      <c r="A1518" s="236">
        <v>4.9099999999999998E-2</v>
      </c>
    </row>
    <row r="1519" spans="1:1" x14ac:dyDescent="0.25">
      <c r="A1519" s="236">
        <v>4.9101439621035491E-2</v>
      </c>
    </row>
    <row r="1520" spans="1:1" x14ac:dyDescent="0.25">
      <c r="A1520" s="236">
        <v>4.9319105691056915E-2</v>
      </c>
    </row>
    <row r="1521" spans="1:1" x14ac:dyDescent="0.25">
      <c r="A1521" s="236">
        <v>4.9319444444444444E-2</v>
      </c>
    </row>
    <row r="1522" spans="1:1" x14ac:dyDescent="0.25">
      <c r="A1522" s="236">
        <v>4.9319625998547563E-2</v>
      </c>
    </row>
    <row r="1523" spans="1:1" x14ac:dyDescent="0.25">
      <c r="A1523" s="236">
        <v>4.9328703703703701E-2</v>
      </c>
    </row>
    <row r="1524" spans="1:1" x14ac:dyDescent="0.25">
      <c r="A1524" s="236">
        <v>4.9553921568627465E-2</v>
      </c>
    </row>
    <row r="1525" spans="1:1" x14ac:dyDescent="0.25">
      <c r="A1525" s="236">
        <v>4.9558823529411773E-2</v>
      </c>
    </row>
    <row r="1526" spans="1:1" x14ac:dyDescent="0.25">
      <c r="A1526" s="236">
        <v>4.9953703703703702E-2</v>
      </c>
    </row>
    <row r="1527" spans="1:1" x14ac:dyDescent="0.25">
      <c r="A1527" s="236">
        <v>4.9955447430899559E-2</v>
      </c>
    </row>
    <row r="1528" spans="1:1" x14ac:dyDescent="0.25">
      <c r="A1528" s="236">
        <v>4.9955534190602092E-2</v>
      </c>
    </row>
    <row r="1529" spans="1:1" x14ac:dyDescent="0.25">
      <c r="A1529" s="236">
        <v>4.995556642615466E-2</v>
      </c>
    </row>
    <row r="1530" spans="1:1" x14ac:dyDescent="0.25">
      <c r="A1530" s="236">
        <v>4.9955570489844683E-2</v>
      </c>
    </row>
    <row r="1531" spans="1:1" x14ac:dyDescent="0.25">
      <c r="A1531" s="236">
        <v>4.9955793462244005E-2</v>
      </c>
    </row>
    <row r="1532" spans="1:1" x14ac:dyDescent="0.25">
      <c r="A1532" s="236">
        <v>0.05</v>
      </c>
    </row>
    <row r="1533" spans="1:1" x14ac:dyDescent="0.25">
      <c r="A1533" s="236">
        <v>5.0197627314814815E-2</v>
      </c>
    </row>
    <row r="1534" spans="1:1" x14ac:dyDescent="0.25">
      <c r="A1534" s="236">
        <v>5.0201183431952665E-2</v>
      </c>
    </row>
    <row r="1535" spans="1:1" x14ac:dyDescent="0.25">
      <c r="A1535" s="236">
        <v>5.0349913809955391E-2</v>
      </c>
    </row>
    <row r="1536" spans="1:1" x14ac:dyDescent="0.25">
      <c r="A1536" s="236">
        <v>5.0385072851620576E-2</v>
      </c>
    </row>
    <row r="1537" spans="1:1" x14ac:dyDescent="0.25">
      <c r="A1537" s="236">
        <v>5.0553097345132733E-2</v>
      </c>
    </row>
    <row r="1538" spans="1:1" x14ac:dyDescent="0.25">
      <c r="A1538" s="236">
        <v>5.0613424210994219E-2</v>
      </c>
    </row>
    <row r="1539" spans="1:1" x14ac:dyDescent="0.25">
      <c r="A1539" s="236">
        <v>5.0999099909990998E-2</v>
      </c>
    </row>
    <row r="1540" spans="1:1" x14ac:dyDescent="0.25">
      <c r="A1540" s="236">
        <v>5.1034814555633308E-2</v>
      </c>
    </row>
    <row r="1541" spans="1:1" x14ac:dyDescent="0.25">
      <c r="A1541" s="236">
        <v>5.1035236625514409E-2</v>
      </c>
    </row>
    <row r="1542" spans="1:1" x14ac:dyDescent="0.25">
      <c r="A1542" s="236">
        <v>5.1700000000000003E-2</v>
      </c>
    </row>
    <row r="1543" spans="1:1" x14ac:dyDescent="0.25">
      <c r="A1543" s="236">
        <v>5.1899529042386192E-2</v>
      </c>
    </row>
    <row r="1544" spans="1:1" x14ac:dyDescent="0.25">
      <c r="A1544" s="236">
        <v>5.2000000000000005E-2</v>
      </c>
    </row>
    <row r="1545" spans="1:1" x14ac:dyDescent="0.25">
      <c r="A1545" s="236">
        <v>5.2479999999999999E-2</v>
      </c>
    </row>
    <row r="1546" spans="1:1" x14ac:dyDescent="0.25">
      <c r="A1546" s="236">
        <v>5.2480181860573565E-2</v>
      </c>
    </row>
    <row r="1547" spans="1:1" x14ac:dyDescent="0.25">
      <c r="A1547" s="236">
        <v>5.2583333333333329E-2</v>
      </c>
    </row>
    <row r="1548" spans="1:1" x14ac:dyDescent="0.25">
      <c r="A1548" s="236">
        <v>5.2596491228070176E-2</v>
      </c>
    </row>
    <row r="1549" spans="1:1" x14ac:dyDescent="0.25">
      <c r="A1549" s="236">
        <v>5.2599182004089973E-2</v>
      </c>
    </row>
    <row r="1550" spans="1:1" x14ac:dyDescent="0.25">
      <c r="A1550" s="236">
        <v>5.2599742599742601E-2</v>
      </c>
    </row>
    <row r="1551" spans="1:1" x14ac:dyDescent="0.25">
      <c r="A1551" s="236">
        <v>5.2600000000000001E-2</v>
      </c>
    </row>
    <row r="1552" spans="1:1" x14ac:dyDescent="0.25">
      <c r="A1552" s="236">
        <v>5.2600363306085376E-2</v>
      </c>
    </row>
    <row r="1553" spans="1:1" x14ac:dyDescent="0.25">
      <c r="A1553" s="236">
        <v>5.2604166666666667E-2</v>
      </c>
    </row>
    <row r="1554" spans="1:1" x14ac:dyDescent="0.25">
      <c r="A1554" s="236">
        <v>5.2606060606060608E-2</v>
      </c>
    </row>
    <row r="1555" spans="1:1" x14ac:dyDescent="0.25">
      <c r="A1555" s="236">
        <v>5.2611111111111115E-2</v>
      </c>
    </row>
    <row r="1556" spans="1:1" x14ac:dyDescent="0.25">
      <c r="A1556" s="236">
        <v>5.2999983423674304E-2</v>
      </c>
    </row>
    <row r="1557" spans="1:1" x14ac:dyDescent="0.25">
      <c r="A1557" s="236">
        <v>5.3333333333333344E-2</v>
      </c>
    </row>
    <row r="1558" spans="1:1" x14ac:dyDescent="0.25">
      <c r="A1558" s="236">
        <v>5.3421052631578946E-2</v>
      </c>
    </row>
    <row r="1559" spans="1:1" x14ac:dyDescent="0.25">
      <c r="A1559" s="236">
        <v>5.3499999999999999E-2</v>
      </c>
    </row>
    <row r="1560" spans="1:1" x14ac:dyDescent="0.25">
      <c r="A1560" s="236">
        <v>5.3769559032716942E-2</v>
      </c>
    </row>
    <row r="1561" spans="1:1" x14ac:dyDescent="0.25">
      <c r="A1561" s="236">
        <v>5.3902972027972028E-2</v>
      </c>
    </row>
    <row r="1562" spans="1:1" x14ac:dyDescent="0.25">
      <c r="A1562" s="236">
        <v>5.3969999999999997E-2</v>
      </c>
    </row>
    <row r="1563" spans="1:1" x14ac:dyDescent="0.25">
      <c r="A1563" s="236">
        <v>5.4099999999999995E-2</v>
      </c>
    </row>
    <row r="1564" spans="1:1" x14ac:dyDescent="0.25">
      <c r="A1564" s="236">
        <v>5.4100059493338133E-2</v>
      </c>
    </row>
    <row r="1565" spans="1:1" x14ac:dyDescent="0.25">
      <c r="A1565" s="236">
        <v>5.4141983795400236E-2</v>
      </c>
    </row>
    <row r="1566" spans="1:1" x14ac:dyDescent="0.25">
      <c r="A1566" s="236">
        <v>5.415495383311035E-2</v>
      </c>
    </row>
    <row r="1567" spans="1:1" x14ac:dyDescent="0.25">
      <c r="A1567" s="236">
        <v>5.4330949656750567E-2</v>
      </c>
    </row>
    <row r="1568" spans="1:1" x14ac:dyDescent="0.25">
      <c r="A1568" s="236">
        <v>5.4622452585699137E-2</v>
      </c>
    </row>
    <row r="1569" spans="1:1" x14ac:dyDescent="0.25">
      <c r="A1569" s="236">
        <v>5.4999999999999993E-2</v>
      </c>
    </row>
    <row r="1570" spans="1:1" x14ac:dyDescent="0.25">
      <c r="A1570" s="236">
        <v>5.5E-2</v>
      </c>
    </row>
    <row r="1571" spans="1:1" x14ac:dyDescent="0.25">
      <c r="A1571" s="236">
        <v>5.5942583732057453E-2</v>
      </c>
    </row>
    <row r="1572" spans="1:1" x14ac:dyDescent="0.25">
      <c r="A1572" s="236">
        <v>5.5945295404814008E-2</v>
      </c>
    </row>
    <row r="1573" spans="1:1" x14ac:dyDescent="0.25">
      <c r="A1573" s="236">
        <v>5.5966338880484114E-2</v>
      </c>
    </row>
    <row r="1574" spans="1:1" x14ac:dyDescent="0.25">
      <c r="A1574" s="236">
        <v>5.6000000000000001E-2</v>
      </c>
    </row>
    <row r="1575" spans="1:1" x14ac:dyDescent="0.25">
      <c r="A1575" s="236">
        <v>5.6194029850746272E-2</v>
      </c>
    </row>
    <row r="1576" spans="1:1" x14ac:dyDescent="0.25">
      <c r="A1576" s="236">
        <v>5.6198704103671705E-2</v>
      </c>
    </row>
    <row r="1577" spans="1:1" x14ac:dyDescent="0.25">
      <c r="A1577" s="236">
        <v>5.6198738170347005E-2</v>
      </c>
    </row>
    <row r="1578" spans="1:1" x14ac:dyDescent="0.25">
      <c r="A1578" s="236">
        <v>5.6199783579061274E-2</v>
      </c>
    </row>
    <row r="1579" spans="1:1" x14ac:dyDescent="0.25">
      <c r="A1579" s="236">
        <v>5.6199897371571932E-2</v>
      </c>
    </row>
    <row r="1580" spans="1:1" x14ac:dyDescent="0.25">
      <c r="A1580" s="236">
        <v>5.6200022493392565E-2</v>
      </c>
    </row>
    <row r="1581" spans="1:1" x14ac:dyDescent="0.25">
      <c r="A1581" s="236">
        <v>5.6200039377830288E-2</v>
      </c>
    </row>
    <row r="1582" spans="1:1" x14ac:dyDescent="0.25">
      <c r="A1582" s="236">
        <v>5.6200043393360821E-2</v>
      </c>
    </row>
    <row r="1583" spans="1:1" x14ac:dyDescent="0.25">
      <c r="A1583" s="236">
        <v>5.6200082338410874E-2</v>
      </c>
    </row>
    <row r="1584" spans="1:1" x14ac:dyDescent="0.25">
      <c r="A1584" s="236">
        <v>5.6200106973323533E-2</v>
      </c>
    </row>
    <row r="1585" spans="1:1" x14ac:dyDescent="0.25">
      <c r="A1585" s="236">
        <v>5.6202531645569626E-2</v>
      </c>
    </row>
    <row r="1586" spans="1:1" x14ac:dyDescent="0.25">
      <c r="A1586" s="236">
        <v>5.6205128205128206E-2</v>
      </c>
    </row>
    <row r="1587" spans="1:1" x14ac:dyDescent="0.25">
      <c r="A1587" s="236">
        <v>5.6206896551724131E-2</v>
      </c>
    </row>
    <row r="1588" spans="1:1" x14ac:dyDescent="0.25">
      <c r="A1588" s="236">
        <v>5.6210045662100458E-2</v>
      </c>
    </row>
    <row r="1589" spans="1:1" x14ac:dyDescent="0.25">
      <c r="A1589" s="236">
        <v>5.6441570881226054E-2</v>
      </c>
    </row>
    <row r="1590" spans="1:1" x14ac:dyDescent="0.25">
      <c r="A1590" s="236">
        <v>5.6441854990583802E-2</v>
      </c>
    </row>
    <row r="1591" spans="1:1" x14ac:dyDescent="0.25">
      <c r="A1591" s="236">
        <v>5.645833333333334E-2</v>
      </c>
    </row>
    <row r="1592" spans="1:1" x14ac:dyDescent="0.25">
      <c r="A1592" s="236">
        <v>5.6763285024154592E-2</v>
      </c>
    </row>
    <row r="1593" spans="1:1" x14ac:dyDescent="0.25">
      <c r="A1593" s="236">
        <v>5.6874999999999995E-2</v>
      </c>
    </row>
    <row r="1594" spans="1:1" x14ac:dyDescent="0.25">
      <c r="A1594" s="236">
        <v>5.6999999999999995E-2</v>
      </c>
    </row>
    <row r="1595" spans="1:1" x14ac:dyDescent="0.25">
      <c r="A1595" s="236">
        <v>5.7000000000000002E-2</v>
      </c>
    </row>
    <row r="1596" spans="1:1" x14ac:dyDescent="0.25">
      <c r="A1596" s="236">
        <v>5.7000110168557896E-2</v>
      </c>
    </row>
    <row r="1597" spans="1:1" x14ac:dyDescent="0.25">
      <c r="A1597" s="236">
        <v>5.7100518134715027E-2</v>
      </c>
    </row>
    <row r="1598" spans="1:1" x14ac:dyDescent="0.25">
      <c r="A1598" s="236">
        <v>5.888567293777134E-2</v>
      </c>
    </row>
    <row r="1599" spans="1:1" x14ac:dyDescent="0.25">
      <c r="A1599" s="236">
        <v>5.8886861313868603E-2</v>
      </c>
    </row>
    <row r="1600" spans="1:1" x14ac:dyDescent="0.25">
      <c r="A1600" s="236">
        <v>5.8891625615763547E-2</v>
      </c>
    </row>
    <row r="1601" spans="1:1" x14ac:dyDescent="0.25">
      <c r="A1601" s="236">
        <v>5.890625E-2</v>
      </c>
    </row>
    <row r="1602" spans="1:1" x14ac:dyDescent="0.25">
      <c r="A1602" s="236">
        <v>5.8909090909090904E-2</v>
      </c>
    </row>
    <row r="1603" spans="1:1" x14ac:dyDescent="0.25">
      <c r="A1603" s="236">
        <v>5.8914285714285718E-2</v>
      </c>
    </row>
    <row r="1604" spans="1:1" x14ac:dyDescent="0.25">
      <c r="A1604" s="236">
        <v>5.8915254237288134E-2</v>
      </c>
    </row>
    <row r="1605" spans="1:1" x14ac:dyDescent="0.25">
      <c r="A1605" s="236">
        <v>5.8921568627450981E-2</v>
      </c>
    </row>
    <row r="1606" spans="1:1" x14ac:dyDescent="0.25">
      <c r="A1606" s="236">
        <v>5.8925619834710743E-2</v>
      </c>
    </row>
    <row r="1607" spans="1:1" x14ac:dyDescent="0.25">
      <c r="A1607" s="236">
        <v>5.8936170212765961E-2</v>
      </c>
    </row>
    <row r="1608" spans="1:1" x14ac:dyDescent="0.25">
      <c r="A1608" s="236">
        <v>5.8985507246376814E-2</v>
      </c>
    </row>
    <row r="1609" spans="1:1" x14ac:dyDescent="0.25">
      <c r="A1609" s="236">
        <v>5.8998133167392657E-2</v>
      </c>
    </row>
    <row r="1610" spans="1:1" x14ac:dyDescent="0.25">
      <c r="A1610" s="236">
        <v>5.8999600239856079E-2</v>
      </c>
    </row>
    <row r="1611" spans="1:1" x14ac:dyDescent="0.25">
      <c r="A1611" s="236">
        <v>5.8999843562601038E-2</v>
      </c>
    </row>
    <row r="1612" spans="1:1" x14ac:dyDescent="0.25">
      <c r="A1612" s="236">
        <v>5.8999859727872077E-2</v>
      </c>
    </row>
    <row r="1613" spans="1:1" x14ac:dyDescent="0.25">
      <c r="A1613" s="236">
        <v>5.9000000000000039E-2</v>
      </c>
    </row>
    <row r="1614" spans="1:1" x14ac:dyDescent="0.25">
      <c r="A1614" s="236">
        <v>5.9000052545846247E-2</v>
      </c>
    </row>
    <row r="1615" spans="1:1" x14ac:dyDescent="0.25">
      <c r="A1615" s="236">
        <v>5.9000127616130688E-2</v>
      </c>
    </row>
    <row r="1616" spans="1:1" x14ac:dyDescent="0.25">
      <c r="A1616" s="236">
        <v>5.9000417798203454E-2</v>
      </c>
    </row>
    <row r="1617" spans="1:1" x14ac:dyDescent="0.25">
      <c r="A1617" s="236">
        <v>5.9000613120784806E-2</v>
      </c>
    </row>
    <row r="1618" spans="1:1" x14ac:dyDescent="0.25">
      <c r="A1618" s="236">
        <v>5.900602409638555E-2</v>
      </c>
    </row>
    <row r="1619" spans="1:1" x14ac:dyDescent="0.25">
      <c r="A1619" s="236">
        <v>5.9032258064516077E-2</v>
      </c>
    </row>
    <row r="1620" spans="1:1" x14ac:dyDescent="0.25">
      <c r="A1620" s="236">
        <v>5.9034482758620707E-2</v>
      </c>
    </row>
    <row r="1621" spans="1:1" x14ac:dyDescent="0.25">
      <c r="A1621" s="236">
        <v>5.9488636363636369E-2</v>
      </c>
    </row>
    <row r="1622" spans="1:1" x14ac:dyDescent="0.25">
      <c r="A1622" s="236">
        <v>5.951289398280802E-2</v>
      </c>
    </row>
    <row r="1623" spans="1:1" x14ac:dyDescent="0.25">
      <c r="A1623" s="236">
        <v>5.9999999999999991E-2</v>
      </c>
    </row>
    <row r="1624" spans="1:1" x14ac:dyDescent="0.25">
      <c r="A1624" s="236">
        <v>0.06</v>
      </c>
    </row>
    <row r="1625" spans="1:1" x14ac:dyDescent="0.25">
      <c r="A1625" s="236">
        <v>6.0000000000000005E-2</v>
      </c>
    </row>
    <row r="1626" spans="1:1" x14ac:dyDescent="0.25">
      <c r="A1626" s="236">
        <v>6.069126161303353E-2</v>
      </c>
    </row>
    <row r="1627" spans="1:1" x14ac:dyDescent="0.25">
      <c r="A1627" s="236">
        <v>6.0999938754261684E-2</v>
      </c>
    </row>
    <row r="1628" spans="1:1" x14ac:dyDescent="0.25">
      <c r="A1628" s="236">
        <v>6.0999999999999999E-2</v>
      </c>
    </row>
    <row r="1629" spans="1:1" x14ac:dyDescent="0.25">
      <c r="A1629" s="236">
        <v>6.1076666666666675E-2</v>
      </c>
    </row>
    <row r="1630" spans="1:1" x14ac:dyDescent="0.25">
      <c r="A1630" s="236">
        <v>6.1118055555555557E-2</v>
      </c>
    </row>
    <row r="1631" spans="1:1" x14ac:dyDescent="0.25">
      <c r="A1631" s="236">
        <v>6.1141960784313727E-2</v>
      </c>
    </row>
    <row r="1632" spans="1:1" x14ac:dyDescent="0.25">
      <c r="A1632" s="236">
        <v>6.1142473118279569E-2</v>
      </c>
    </row>
    <row r="1633" spans="1:1" x14ac:dyDescent="0.25">
      <c r="A1633" s="236">
        <v>6.1144045761830468E-2</v>
      </c>
    </row>
    <row r="1634" spans="1:1" x14ac:dyDescent="0.25">
      <c r="A1634" s="236">
        <v>6.1376208680008995E-2</v>
      </c>
    </row>
    <row r="1635" spans="1:1" x14ac:dyDescent="0.25">
      <c r="A1635" s="236">
        <v>6.142857142857143E-2</v>
      </c>
    </row>
    <row r="1636" spans="1:1" x14ac:dyDescent="0.25">
      <c r="A1636" s="236">
        <v>6.1487603305785128E-2</v>
      </c>
    </row>
    <row r="1637" spans="1:1" x14ac:dyDescent="0.25">
      <c r="A1637" s="236">
        <v>6.1491712707182324E-2</v>
      </c>
    </row>
    <row r="1638" spans="1:1" x14ac:dyDescent="0.25">
      <c r="A1638" s="236">
        <v>6.1494607087827419E-2</v>
      </c>
    </row>
    <row r="1639" spans="1:1" x14ac:dyDescent="0.25">
      <c r="A1639" s="236">
        <v>6.1496259351620952E-2</v>
      </c>
    </row>
    <row r="1640" spans="1:1" x14ac:dyDescent="0.25">
      <c r="A1640" s="236">
        <v>6.1499820595622534E-2</v>
      </c>
    </row>
    <row r="1641" spans="1:1" x14ac:dyDescent="0.25">
      <c r="A1641" s="236">
        <v>6.1499999999999999E-2</v>
      </c>
    </row>
    <row r="1642" spans="1:1" x14ac:dyDescent="0.25">
      <c r="A1642" s="236">
        <v>6.1500000000000006E-2</v>
      </c>
    </row>
    <row r="1643" spans="1:1" x14ac:dyDescent="0.25">
      <c r="A1643" s="236">
        <v>6.1502797761790566E-2</v>
      </c>
    </row>
    <row r="1644" spans="1:1" x14ac:dyDescent="0.25">
      <c r="A1644" s="236">
        <v>6.1504424778761065E-2</v>
      </c>
    </row>
    <row r="1645" spans="1:1" x14ac:dyDescent="0.25">
      <c r="A1645" s="236">
        <v>6.1505263157894736E-2</v>
      </c>
    </row>
    <row r="1646" spans="1:1" x14ac:dyDescent="0.25">
      <c r="A1646" s="236">
        <v>6.1510204081632651E-2</v>
      </c>
    </row>
    <row r="1647" spans="1:1" x14ac:dyDescent="0.25">
      <c r="A1647" s="236">
        <v>6.1511111111111114E-2</v>
      </c>
    </row>
    <row r="1648" spans="1:1" x14ac:dyDescent="0.25">
      <c r="A1648" s="236">
        <v>6.1516129032258067E-2</v>
      </c>
    </row>
    <row r="1649" spans="1:1" x14ac:dyDescent="0.25">
      <c r="A1649" s="236">
        <v>6.152542372881354E-2</v>
      </c>
    </row>
    <row r="1650" spans="1:1" x14ac:dyDescent="0.25">
      <c r="A1650" s="236">
        <v>6.1533742331288353E-2</v>
      </c>
    </row>
    <row r="1651" spans="1:1" x14ac:dyDescent="0.25">
      <c r="A1651" s="236">
        <v>6.1571428571428569E-2</v>
      </c>
    </row>
    <row r="1652" spans="1:1" x14ac:dyDescent="0.25">
      <c r="A1652" s="236">
        <v>6.1578947368421046E-2</v>
      </c>
    </row>
    <row r="1653" spans="1:1" x14ac:dyDescent="0.25">
      <c r="A1653" s="236">
        <v>6.1612903225806447E-2</v>
      </c>
    </row>
    <row r="1654" spans="1:1" x14ac:dyDescent="0.25">
      <c r="A1654" s="236">
        <v>6.1614349775784755E-2</v>
      </c>
    </row>
    <row r="1655" spans="1:1" x14ac:dyDescent="0.25">
      <c r="A1655" s="236">
        <v>6.1627906976744182E-2</v>
      </c>
    </row>
    <row r="1656" spans="1:1" x14ac:dyDescent="0.25">
      <c r="A1656" s="236">
        <v>6.1632653061224493E-2</v>
      </c>
    </row>
    <row r="1657" spans="1:1" x14ac:dyDescent="0.25">
      <c r="A1657" s="236">
        <v>6.1666666666666661E-2</v>
      </c>
    </row>
    <row r="1658" spans="1:1" x14ac:dyDescent="0.25">
      <c r="A1658" s="236">
        <v>6.1749475157452771E-2</v>
      </c>
    </row>
    <row r="1659" spans="1:1" x14ac:dyDescent="0.25">
      <c r="A1659" s="236">
        <v>6.1805555555555558E-2</v>
      </c>
    </row>
    <row r="1660" spans="1:1" x14ac:dyDescent="0.25">
      <c r="A1660" s="236">
        <v>6.1818181818181814E-2</v>
      </c>
    </row>
    <row r="1661" spans="1:1" x14ac:dyDescent="0.25">
      <c r="A1661" s="236">
        <v>6.183673469387755E-2</v>
      </c>
    </row>
    <row r="1662" spans="1:1" x14ac:dyDescent="0.25">
      <c r="A1662" s="236">
        <v>6.18421052631579E-2</v>
      </c>
    </row>
    <row r="1663" spans="1:1" x14ac:dyDescent="0.25">
      <c r="A1663" s="236">
        <v>6.1845991561181431E-2</v>
      </c>
    </row>
    <row r="1664" spans="1:1" x14ac:dyDescent="0.25">
      <c r="A1664" s="236">
        <v>6.1846153846153842E-2</v>
      </c>
    </row>
    <row r="1665" spans="1:1" x14ac:dyDescent="0.25">
      <c r="A1665" s="236">
        <v>6.1860465116278705E-2</v>
      </c>
    </row>
    <row r="1666" spans="1:1" x14ac:dyDescent="0.25">
      <c r="A1666" s="236">
        <v>6.1863636363636364E-2</v>
      </c>
    </row>
    <row r="1667" spans="1:1" x14ac:dyDescent="0.25">
      <c r="A1667" s="236">
        <v>6.1870967741935477E-2</v>
      </c>
    </row>
    <row r="1668" spans="1:1" x14ac:dyDescent="0.25">
      <c r="A1668" s="236">
        <v>6.1871345029239758E-2</v>
      </c>
    </row>
    <row r="1669" spans="1:1" x14ac:dyDescent="0.25">
      <c r="A1669" s="236">
        <v>6.1871345029239765E-2</v>
      </c>
    </row>
    <row r="1670" spans="1:1" x14ac:dyDescent="0.25">
      <c r="A1670" s="236">
        <v>6.1875000000000006E-2</v>
      </c>
    </row>
    <row r="1671" spans="1:1" x14ac:dyDescent="0.25">
      <c r="A1671" s="236">
        <v>6.1875945537065054E-2</v>
      </c>
    </row>
    <row r="1672" spans="1:1" x14ac:dyDescent="0.25">
      <c r="A1672" s="236">
        <v>6.1877880184331796E-2</v>
      </c>
    </row>
    <row r="1673" spans="1:1" x14ac:dyDescent="0.25">
      <c r="A1673" s="236">
        <v>6.1878507758336088E-2</v>
      </c>
    </row>
    <row r="1674" spans="1:1" x14ac:dyDescent="0.25">
      <c r="A1674" s="236">
        <v>6.1878536401357973E-2</v>
      </c>
    </row>
    <row r="1675" spans="1:1" x14ac:dyDescent="0.25">
      <c r="A1675" s="236">
        <v>6.1878568709554604E-2</v>
      </c>
    </row>
    <row r="1676" spans="1:1" x14ac:dyDescent="0.25">
      <c r="A1676" s="236">
        <v>6.1878646441073507E-2</v>
      </c>
    </row>
    <row r="1677" spans="1:1" x14ac:dyDescent="0.25">
      <c r="A1677" s="236">
        <v>6.1878836833602582E-2</v>
      </c>
    </row>
    <row r="1678" spans="1:1" x14ac:dyDescent="0.25">
      <c r="A1678" s="236">
        <v>6.1878960017478703E-2</v>
      </c>
    </row>
    <row r="1679" spans="1:1" x14ac:dyDescent="0.25">
      <c r="A1679" s="236">
        <v>6.1879275653923545E-2</v>
      </c>
    </row>
    <row r="1680" spans="1:1" x14ac:dyDescent="0.25">
      <c r="A1680" s="236">
        <v>6.1879310344827562E-2</v>
      </c>
    </row>
    <row r="1681" spans="1:1" x14ac:dyDescent="0.25">
      <c r="A1681" s="236">
        <v>6.1879310344827597E-2</v>
      </c>
    </row>
    <row r="1682" spans="1:1" x14ac:dyDescent="0.25">
      <c r="A1682" s="236">
        <v>6.1879432624113474E-2</v>
      </c>
    </row>
    <row r="1683" spans="1:1" x14ac:dyDescent="0.25">
      <c r="A1683" s="236">
        <v>6.1879534334401867E-2</v>
      </c>
    </row>
    <row r="1684" spans="1:1" x14ac:dyDescent="0.25">
      <c r="A1684" s="236">
        <v>6.1879570941004401E-2</v>
      </c>
    </row>
    <row r="1685" spans="1:1" x14ac:dyDescent="0.25">
      <c r="A1685" s="236">
        <v>6.1879576891781939E-2</v>
      </c>
    </row>
    <row r="1686" spans="1:1" x14ac:dyDescent="0.25">
      <c r="A1686" s="236">
        <v>6.1879615952732642E-2</v>
      </c>
    </row>
    <row r="1687" spans="1:1" x14ac:dyDescent="0.25">
      <c r="A1687" s="236">
        <v>6.1879699248120298E-2</v>
      </c>
    </row>
    <row r="1688" spans="1:1" x14ac:dyDescent="0.25">
      <c r="A1688" s="236">
        <v>6.1879754089819737E-2</v>
      </c>
    </row>
    <row r="1689" spans="1:1" x14ac:dyDescent="0.25">
      <c r="A1689" s="236">
        <v>6.1879767161782423E-2</v>
      </c>
    </row>
    <row r="1690" spans="1:1" x14ac:dyDescent="0.25">
      <c r="A1690" s="236">
        <v>6.1879811468970938E-2</v>
      </c>
    </row>
    <row r="1691" spans="1:1" x14ac:dyDescent="0.25">
      <c r="A1691" s="236">
        <v>6.1879868443828978E-2</v>
      </c>
    </row>
    <row r="1692" spans="1:1" x14ac:dyDescent="0.25">
      <c r="A1692" s="236">
        <v>6.187998509131569E-2</v>
      </c>
    </row>
    <row r="1693" spans="1:1" x14ac:dyDescent="0.25">
      <c r="A1693" s="236">
        <v>6.1880004641986772E-2</v>
      </c>
    </row>
    <row r="1694" spans="1:1" x14ac:dyDescent="0.25">
      <c r="A1694" s="236">
        <v>6.1880113278791685E-2</v>
      </c>
    </row>
    <row r="1695" spans="1:1" x14ac:dyDescent="0.25">
      <c r="A1695" s="236">
        <v>6.1880130550885169E-2</v>
      </c>
    </row>
    <row r="1696" spans="1:1" x14ac:dyDescent="0.25">
      <c r="A1696" s="236">
        <v>6.1880141010575776E-2</v>
      </c>
    </row>
    <row r="1697" spans="1:1" x14ac:dyDescent="0.25">
      <c r="A1697" s="236">
        <v>6.1880149812734077E-2</v>
      </c>
    </row>
    <row r="1698" spans="1:1" x14ac:dyDescent="0.25">
      <c r="A1698" s="236">
        <v>6.1880199667221296E-2</v>
      </c>
    </row>
    <row r="1699" spans="1:1" x14ac:dyDescent="0.25">
      <c r="A1699" s="236">
        <v>6.1880254777070064E-2</v>
      </c>
    </row>
    <row r="1700" spans="1:1" x14ac:dyDescent="0.25">
      <c r="A1700" s="236">
        <v>6.1880261927034594E-2</v>
      </c>
    </row>
    <row r="1701" spans="1:1" x14ac:dyDescent="0.25">
      <c r="A1701" s="236">
        <v>6.1880261927034615E-2</v>
      </c>
    </row>
    <row r="1702" spans="1:1" x14ac:dyDescent="0.25">
      <c r="A1702" s="236">
        <v>6.1880305959485592E-2</v>
      </c>
    </row>
    <row r="1703" spans="1:1" x14ac:dyDescent="0.25">
      <c r="A1703" s="236">
        <v>6.1880390484314284E-2</v>
      </c>
    </row>
    <row r="1704" spans="1:1" x14ac:dyDescent="0.25">
      <c r="A1704" s="236">
        <v>6.1880402605091776E-2</v>
      </c>
    </row>
    <row r="1705" spans="1:1" x14ac:dyDescent="0.25">
      <c r="A1705" s="236">
        <v>6.1880406167732237E-2</v>
      </c>
    </row>
    <row r="1706" spans="1:1" x14ac:dyDescent="0.25">
      <c r="A1706" s="236">
        <v>6.1880544056771132E-2</v>
      </c>
    </row>
    <row r="1707" spans="1:1" x14ac:dyDescent="0.25">
      <c r="A1707" s="236">
        <v>6.1880597014925383E-2</v>
      </c>
    </row>
    <row r="1708" spans="1:1" x14ac:dyDescent="0.25">
      <c r="A1708" s="236">
        <v>6.1880636604774532E-2</v>
      </c>
    </row>
    <row r="1709" spans="1:1" x14ac:dyDescent="0.25">
      <c r="A1709" s="236">
        <v>6.1880650994575043E-2</v>
      </c>
    </row>
    <row r="1710" spans="1:1" x14ac:dyDescent="0.25">
      <c r="A1710" s="236">
        <v>6.1880674448767832E-2</v>
      </c>
    </row>
    <row r="1711" spans="1:1" x14ac:dyDescent="0.25">
      <c r="A1711" s="236">
        <v>6.1880869995056834E-2</v>
      </c>
    </row>
    <row r="1712" spans="1:1" x14ac:dyDescent="0.25">
      <c r="A1712" s="236">
        <v>6.188089463756398E-2</v>
      </c>
    </row>
    <row r="1713" spans="1:1" x14ac:dyDescent="0.25">
      <c r="A1713" s="236">
        <v>6.1880896226415086E-2</v>
      </c>
    </row>
    <row r="1714" spans="1:1" x14ac:dyDescent="0.25">
      <c r="A1714" s="236">
        <v>6.1881032547699215E-2</v>
      </c>
    </row>
    <row r="1715" spans="1:1" x14ac:dyDescent="0.25">
      <c r="A1715" s="236">
        <v>6.1881188118811881E-2</v>
      </c>
    </row>
    <row r="1716" spans="1:1" x14ac:dyDescent="0.25">
      <c r="A1716" s="236">
        <v>6.1882044560943657E-2</v>
      </c>
    </row>
    <row r="1717" spans="1:1" x14ac:dyDescent="0.25">
      <c r="A1717" s="236">
        <v>6.1882591093117417E-2</v>
      </c>
    </row>
    <row r="1718" spans="1:1" x14ac:dyDescent="0.25">
      <c r="A1718" s="236">
        <v>6.1884244372990331E-2</v>
      </c>
    </row>
    <row r="1719" spans="1:1" x14ac:dyDescent="0.25">
      <c r="A1719" s="236">
        <v>6.1885245901639345E-2</v>
      </c>
    </row>
    <row r="1720" spans="1:1" x14ac:dyDescent="0.25">
      <c r="A1720" s="236">
        <v>6.1887456037514658E-2</v>
      </c>
    </row>
    <row r="1721" spans="1:1" x14ac:dyDescent="0.25">
      <c r="A1721" s="236">
        <v>6.1887755102040823E-2</v>
      </c>
    </row>
    <row r="1722" spans="1:1" x14ac:dyDescent="0.25">
      <c r="A1722" s="236">
        <v>6.1893491124260361E-2</v>
      </c>
    </row>
    <row r="1723" spans="1:1" x14ac:dyDescent="0.25">
      <c r="A1723" s="236">
        <v>6.1895910780669139E-2</v>
      </c>
    </row>
    <row r="1724" spans="1:1" x14ac:dyDescent="0.25">
      <c r="A1724" s="236">
        <v>6.19047619047619E-2</v>
      </c>
    </row>
    <row r="1725" spans="1:1" x14ac:dyDescent="0.25">
      <c r="A1725" s="236">
        <v>6.1907514450867056E-2</v>
      </c>
    </row>
    <row r="1726" spans="1:1" x14ac:dyDescent="0.25">
      <c r="A1726" s="236">
        <v>6.1908127208480566E-2</v>
      </c>
    </row>
    <row r="1727" spans="1:1" x14ac:dyDescent="0.25">
      <c r="A1727" s="236">
        <v>6.1909090909090914E-2</v>
      </c>
    </row>
    <row r="1728" spans="1:1" x14ac:dyDescent="0.25">
      <c r="A1728" s="236">
        <v>6.1913043478260876E-2</v>
      </c>
    </row>
    <row r="1729" spans="1:1" x14ac:dyDescent="0.25">
      <c r="A1729" s="236">
        <v>6.1920289855072461E-2</v>
      </c>
    </row>
    <row r="1730" spans="1:1" x14ac:dyDescent="0.25">
      <c r="A1730" s="236">
        <v>6.1923076923076928E-2</v>
      </c>
    </row>
    <row r="1731" spans="1:1" x14ac:dyDescent="0.25">
      <c r="A1731" s="236">
        <v>6.1929824561403508E-2</v>
      </c>
    </row>
    <row r="1732" spans="1:1" x14ac:dyDescent="0.25">
      <c r="A1732" s="236">
        <v>6.1931818181818192E-2</v>
      </c>
    </row>
    <row r="1733" spans="1:1" x14ac:dyDescent="0.25">
      <c r="A1733" s="236">
        <v>6.1951219512195128E-2</v>
      </c>
    </row>
    <row r="1734" spans="1:1" x14ac:dyDescent="0.25">
      <c r="A1734" s="236">
        <v>6.2083333333333331E-2</v>
      </c>
    </row>
    <row r="1735" spans="1:1" x14ac:dyDescent="0.25">
      <c r="A1735" s="236">
        <v>6.2156862745098039E-2</v>
      </c>
    </row>
    <row r="1736" spans="1:1" x14ac:dyDescent="0.25">
      <c r="A1736" s="236">
        <v>6.2191780821917807E-2</v>
      </c>
    </row>
    <row r="1737" spans="1:1" x14ac:dyDescent="0.25">
      <c r="A1737" s="236">
        <v>6.2192816635160679E-2</v>
      </c>
    </row>
    <row r="1738" spans="1:1" x14ac:dyDescent="0.25">
      <c r="A1738" s="236">
        <v>6.2193251533742326E-2</v>
      </c>
    </row>
    <row r="1739" spans="1:1" x14ac:dyDescent="0.25">
      <c r="A1739" s="236">
        <v>6.2193645990922843E-2</v>
      </c>
    </row>
    <row r="1740" spans="1:1" x14ac:dyDescent="0.25">
      <c r="A1740" s="236">
        <v>6.2195121951219505E-2</v>
      </c>
    </row>
    <row r="1741" spans="1:1" x14ac:dyDescent="0.25">
      <c r="A1741" s="236">
        <v>6.219604147031102E-2</v>
      </c>
    </row>
    <row r="1742" spans="1:1" x14ac:dyDescent="0.25">
      <c r="A1742" s="236">
        <v>6.2196078431372544E-2</v>
      </c>
    </row>
    <row r="1743" spans="1:1" x14ac:dyDescent="0.25">
      <c r="A1743" s="236">
        <v>6.2196339434276209E-2</v>
      </c>
    </row>
    <row r="1744" spans="1:1" x14ac:dyDescent="0.25">
      <c r="A1744" s="236">
        <v>6.2196382428940572E-2</v>
      </c>
    </row>
    <row r="1745" spans="1:1" x14ac:dyDescent="0.25">
      <c r="A1745" s="236">
        <v>6.219806763285024E-2</v>
      </c>
    </row>
    <row r="1746" spans="1:1" x14ac:dyDescent="0.25">
      <c r="A1746" s="236">
        <v>6.2198335644937583E-2</v>
      </c>
    </row>
    <row r="1747" spans="1:1" x14ac:dyDescent="0.25">
      <c r="A1747" s="236">
        <v>6.2199440820130472E-2</v>
      </c>
    </row>
    <row r="1748" spans="1:1" x14ac:dyDescent="0.25">
      <c r="A1748" s="236">
        <v>6.2199931995919756E-2</v>
      </c>
    </row>
    <row r="1749" spans="1:1" x14ac:dyDescent="0.25">
      <c r="A1749" s="236">
        <v>6.2199999999999998E-2</v>
      </c>
    </row>
    <row r="1750" spans="1:1" x14ac:dyDescent="0.25">
      <c r="A1750" s="236">
        <v>6.2201591511936341E-2</v>
      </c>
    </row>
    <row r="1751" spans="1:1" x14ac:dyDescent="0.25">
      <c r="A1751" s="236">
        <v>6.2201772324471709E-2</v>
      </c>
    </row>
    <row r="1752" spans="1:1" x14ac:dyDescent="0.25">
      <c r="A1752" s="236">
        <v>6.220183486238532E-2</v>
      </c>
    </row>
    <row r="1753" spans="1:1" x14ac:dyDescent="0.25">
      <c r="A1753" s="236">
        <v>6.2202043132803628E-2</v>
      </c>
    </row>
    <row r="1754" spans="1:1" x14ac:dyDescent="0.25">
      <c r="A1754" s="236">
        <v>6.2202097235462342E-2</v>
      </c>
    </row>
    <row r="1755" spans="1:1" x14ac:dyDescent="0.25">
      <c r="A1755" s="236">
        <v>6.2202166064981954E-2</v>
      </c>
    </row>
    <row r="1756" spans="1:1" x14ac:dyDescent="0.25">
      <c r="A1756" s="236">
        <v>6.220257234726688E-2</v>
      </c>
    </row>
    <row r="1757" spans="1:1" x14ac:dyDescent="0.25">
      <c r="A1757" s="236">
        <v>6.22027972027972E-2</v>
      </c>
    </row>
    <row r="1758" spans="1:1" x14ac:dyDescent="0.25">
      <c r="A1758" s="236">
        <v>6.2203947368421053E-2</v>
      </c>
    </row>
    <row r="1759" spans="1:1" x14ac:dyDescent="0.25">
      <c r="A1759" s="236">
        <v>6.2204081632653063E-2</v>
      </c>
    </row>
    <row r="1760" spans="1:1" x14ac:dyDescent="0.25">
      <c r="A1760" s="236">
        <v>6.2204125950054291E-2</v>
      </c>
    </row>
    <row r="1761" spans="1:1" x14ac:dyDescent="0.25">
      <c r="A1761" s="236">
        <v>6.2204142011834315E-2</v>
      </c>
    </row>
    <row r="1762" spans="1:1" x14ac:dyDescent="0.25">
      <c r="A1762" s="236">
        <v>6.2207792207792212E-2</v>
      </c>
    </row>
    <row r="1763" spans="1:1" x14ac:dyDescent="0.25">
      <c r="A1763" s="236">
        <v>6.222222222222222E-2</v>
      </c>
    </row>
    <row r="1764" spans="1:1" x14ac:dyDescent="0.25">
      <c r="A1764" s="236">
        <v>6.2222222222222227E-2</v>
      </c>
    </row>
    <row r="1765" spans="1:1" x14ac:dyDescent="0.25">
      <c r="A1765" s="236">
        <v>6.2241379310345062E-2</v>
      </c>
    </row>
    <row r="1766" spans="1:1" x14ac:dyDescent="0.25">
      <c r="A1766" s="236">
        <v>6.224489795918367E-2</v>
      </c>
    </row>
    <row r="1767" spans="1:1" x14ac:dyDescent="0.25">
      <c r="A1767" s="236">
        <v>6.2244897959183691E-2</v>
      </c>
    </row>
    <row r="1768" spans="1:1" x14ac:dyDescent="0.25">
      <c r="A1768" s="236">
        <v>6.2250000000000007E-2</v>
      </c>
    </row>
    <row r="1769" spans="1:1" x14ac:dyDescent="0.25">
      <c r="A1769" s="236">
        <v>6.225806451612903E-2</v>
      </c>
    </row>
    <row r="1770" spans="1:1" x14ac:dyDescent="0.25">
      <c r="A1770" s="236">
        <v>6.2270270270270267E-2</v>
      </c>
    </row>
    <row r="1771" spans="1:1" x14ac:dyDescent="0.25">
      <c r="A1771" s="236">
        <v>6.2272727272727209E-2</v>
      </c>
    </row>
    <row r="1772" spans="1:1" x14ac:dyDescent="0.25">
      <c r="A1772" s="236">
        <v>6.2272727272727278E-2</v>
      </c>
    </row>
    <row r="1773" spans="1:1" x14ac:dyDescent="0.25">
      <c r="A1773" s="236">
        <v>6.2272727272727479E-2</v>
      </c>
    </row>
    <row r="1774" spans="1:1" x14ac:dyDescent="0.25">
      <c r="A1774" s="236">
        <v>6.2280701754385957E-2</v>
      </c>
    </row>
    <row r="1775" spans="1:1" x14ac:dyDescent="0.25">
      <c r="A1775" s="236">
        <v>6.2285714285714479E-2</v>
      </c>
    </row>
    <row r="1776" spans="1:1" x14ac:dyDescent="0.25">
      <c r="A1776" s="236">
        <v>6.2291666666666669E-2</v>
      </c>
    </row>
    <row r="1777" spans="1:1" x14ac:dyDescent="0.25">
      <c r="A1777" s="236">
        <v>6.229508196721311E-2</v>
      </c>
    </row>
    <row r="1778" spans="1:1" x14ac:dyDescent="0.25">
      <c r="A1778" s="236">
        <v>6.2307692307692307E-2</v>
      </c>
    </row>
    <row r="1779" spans="1:1" x14ac:dyDescent="0.25">
      <c r="A1779" s="236">
        <v>6.2307692307692314E-2</v>
      </c>
    </row>
    <row r="1780" spans="1:1" x14ac:dyDescent="0.25">
      <c r="A1780" s="236">
        <v>6.2307692307692349E-2</v>
      </c>
    </row>
    <row r="1781" spans="1:1" x14ac:dyDescent="0.25">
      <c r="A1781" s="236">
        <v>6.2309711286089246E-2</v>
      </c>
    </row>
    <row r="1782" spans="1:1" x14ac:dyDescent="0.25">
      <c r="A1782" s="236">
        <v>6.2314960629921264E-2</v>
      </c>
    </row>
    <row r="1783" spans="1:1" x14ac:dyDescent="0.25">
      <c r="A1783" s="236">
        <v>6.2316384180790968E-2</v>
      </c>
    </row>
    <row r="1784" spans="1:1" x14ac:dyDescent="0.25">
      <c r="A1784" s="236">
        <v>6.2317073170731714E-2</v>
      </c>
    </row>
    <row r="1785" spans="1:1" x14ac:dyDescent="0.25">
      <c r="A1785" s="236">
        <v>6.2318840579710141E-2</v>
      </c>
    </row>
    <row r="1786" spans="1:1" x14ac:dyDescent="0.25">
      <c r="A1786" s="236">
        <v>6.2324561403508762E-2</v>
      </c>
    </row>
    <row r="1787" spans="1:1" x14ac:dyDescent="0.25">
      <c r="A1787" s="236">
        <v>6.2325581395348842E-2</v>
      </c>
    </row>
    <row r="1788" spans="1:1" x14ac:dyDescent="0.25">
      <c r="A1788" s="236">
        <v>6.2328767123287672E-2</v>
      </c>
    </row>
    <row r="1789" spans="1:1" x14ac:dyDescent="0.25">
      <c r="A1789" s="236">
        <v>6.2332775919732436E-2</v>
      </c>
    </row>
    <row r="1790" spans="1:1" x14ac:dyDescent="0.25">
      <c r="A1790" s="236">
        <v>6.2333333333333338E-2</v>
      </c>
    </row>
    <row r="1791" spans="1:1" x14ac:dyDescent="0.25">
      <c r="A1791" s="236">
        <v>6.2339181286549729E-2</v>
      </c>
    </row>
    <row r="1792" spans="1:1" x14ac:dyDescent="0.25">
      <c r="A1792" s="236">
        <v>6.2340425531914885E-2</v>
      </c>
    </row>
    <row r="1793" spans="1:1" x14ac:dyDescent="0.25">
      <c r="A1793" s="236">
        <v>6.2341772151898733E-2</v>
      </c>
    </row>
    <row r="1794" spans="1:1" x14ac:dyDescent="0.25">
      <c r="A1794" s="236">
        <v>6.2343750000000003E-2</v>
      </c>
    </row>
    <row r="1795" spans="1:1" x14ac:dyDescent="0.25">
      <c r="A1795" s="236">
        <v>6.2344921608725297E-2</v>
      </c>
    </row>
    <row r="1796" spans="1:1" x14ac:dyDescent="0.25">
      <c r="A1796" s="236">
        <v>6.2346938775510209E-2</v>
      </c>
    </row>
    <row r="1797" spans="1:1" x14ac:dyDescent="0.25">
      <c r="A1797" s="236">
        <v>6.234899328859074E-2</v>
      </c>
    </row>
    <row r="1798" spans="1:1" x14ac:dyDescent="0.25">
      <c r="A1798" s="236">
        <v>6.2349726775956286E-2</v>
      </c>
    </row>
    <row r="1799" spans="1:1" x14ac:dyDescent="0.25">
      <c r="A1799" s="236">
        <v>6.2352941176470562E-2</v>
      </c>
    </row>
    <row r="1800" spans="1:1" x14ac:dyDescent="0.25">
      <c r="A1800" s="236">
        <v>6.2352941176470583E-2</v>
      </c>
    </row>
    <row r="1801" spans="1:1" x14ac:dyDescent="0.25">
      <c r="A1801" s="236">
        <v>6.235294117647059E-2</v>
      </c>
    </row>
    <row r="1802" spans="1:1" x14ac:dyDescent="0.25">
      <c r="A1802" s="236">
        <v>6.2355769230769235E-2</v>
      </c>
    </row>
    <row r="1803" spans="1:1" x14ac:dyDescent="0.25">
      <c r="A1803" s="236">
        <v>6.2356687898089166E-2</v>
      </c>
    </row>
    <row r="1804" spans="1:1" x14ac:dyDescent="0.25">
      <c r="A1804" s="236">
        <v>6.2357954545454543E-2</v>
      </c>
    </row>
    <row r="1805" spans="1:1" x14ac:dyDescent="0.25">
      <c r="A1805" s="236">
        <v>6.2358490566037733E-2</v>
      </c>
    </row>
    <row r="1806" spans="1:1" x14ac:dyDescent="0.25">
      <c r="A1806" s="236">
        <v>6.2358974358974362E-2</v>
      </c>
    </row>
    <row r="1807" spans="1:1" x14ac:dyDescent="0.25">
      <c r="A1807" s="236">
        <v>6.2359550561797761E-2</v>
      </c>
    </row>
    <row r="1808" spans="1:1" x14ac:dyDescent="0.25">
      <c r="A1808" s="236">
        <v>6.2359813084112155E-2</v>
      </c>
    </row>
    <row r="1809" spans="1:1" x14ac:dyDescent="0.25">
      <c r="A1809" s="236">
        <v>6.2360844529750485E-2</v>
      </c>
    </row>
    <row r="1810" spans="1:1" x14ac:dyDescent="0.25">
      <c r="A1810" s="236">
        <v>6.2361111111111235E-2</v>
      </c>
    </row>
    <row r="1811" spans="1:1" x14ac:dyDescent="0.25">
      <c r="A1811" s="236">
        <v>6.2361516034985423E-2</v>
      </c>
    </row>
    <row r="1812" spans="1:1" x14ac:dyDescent="0.25">
      <c r="A1812" s="236">
        <v>6.2362525458248476E-2</v>
      </c>
    </row>
    <row r="1813" spans="1:1" x14ac:dyDescent="0.25">
      <c r="A1813" s="236">
        <v>6.2363433667781493E-2</v>
      </c>
    </row>
    <row r="1814" spans="1:1" x14ac:dyDescent="0.25">
      <c r="A1814" s="236">
        <v>6.2363636363636357E-2</v>
      </c>
    </row>
    <row r="1815" spans="1:1" x14ac:dyDescent="0.25">
      <c r="A1815" s="236">
        <v>6.2363636363636364E-2</v>
      </c>
    </row>
    <row r="1816" spans="1:1" x14ac:dyDescent="0.25">
      <c r="A1816" s="236">
        <v>6.2363636363636371E-2</v>
      </c>
    </row>
    <row r="1817" spans="1:1" x14ac:dyDescent="0.25">
      <c r="A1817" s="236">
        <v>6.2363896848137534E-2</v>
      </c>
    </row>
    <row r="1818" spans="1:1" x14ac:dyDescent="0.25">
      <c r="A1818" s="236">
        <v>6.2364217252396173E-2</v>
      </c>
    </row>
    <row r="1819" spans="1:1" x14ac:dyDescent="0.25">
      <c r="A1819" s="236">
        <v>6.2364341085271328E-2</v>
      </c>
    </row>
    <row r="1820" spans="1:1" x14ac:dyDescent="0.25">
      <c r="A1820" s="236">
        <v>6.2364963503649631E-2</v>
      </c>
    </row>
    <row r="1821" spans="1:1" x14ac:dyDescent="0.25">
      <c r="A1821" s="236">
        <v>6.2365145228215756E-2</v>
      </c>
    </row>
    <row r="1822" spans="1:1" x14ac:dyDescent="0.25">
      <c r="A1822" s="236">
        <v>6.236559139784946E-2</v>
      </c>
    </row>
    <row r="1823" spans="1:1" x14ac:dyDescent="0.25">
      <c r="A1823" s="236">
        <v>6.2365591397849585E-2</v>
      </c>
    </row>
    <row r="1824" spans="1:1" x14ac:dyDescent="0.25">
      <c r="A1824" s="236">
        <v>6.2365805168986085E-2</v>
      </c>
    </row>
    <row r="1825" spans="1:1" x14ac:dyDescent="0.25">
      <c r="A1825" s="236">
        <v>6.2365853658536585E-2</v>
      </c>
    </row>
    <row r="1826" spans="1:1" x14ac:dyDescent="0.25">
      <c r="A1826" s="236">
        <v>6.2365930599369082E-2</v>
      </c>
    </row>
    <row r="1827" spans="1:1" x14ac:dyDescent="0.25">
      <c r="A1827" s="236">
        <v>6.2365988909426975E-2</v>
      </c>
    </row>
    <row r="1828" spans="1:1" x14ac:dyDescent="0.25">
      <c r="A1828" s="236">
        <v>6.236619718309859E-2</v>
      </c>
    </row>
    <row r="1829" spans="1:1" x14ac:dyDescent="0.25">
      <c r="A1829" s="236">
        <v>6.2366666666666667E-2</v>
      </c>
    </row>
    <row r="1830" spans="1:1" x14ac:dyDescent="0.25">
      <c r="A1830" s="236">
        <v>6.2367021276595741E-2</v>
      </c>
    </row>
    <row r="1831" spans="1:1" x14ac:dyDescent="0.25">
      <c r="A1831" s="236">
        <v>6.2367549668874173E-2</v>
      </c>
    </row>
    <row r="1832" spans="1:1" x14ac:dyDescent="0.25">
      <c r="A1832" s="236">
        <v>6.2367624810892586E-2</v>
      </c>
    </row>
    <row r="1833" spans="1:1" x14ac:dyDescent="0.25">
      <c r="A1833" s="236">
        <v>6.2367731796752229E-2</v>
      </c>
    </row>
    <row r="1834" spans="1:1" x14ac:dyDescent="0.25">
      <c r="A1834" s="236">
        <v>6.2367986798679872E-2</v>
      </c>
    </row>
    <row r="1835" spans="1:1" x14ac:dyDescent="0.25">
      <c r="A1835" s="236">
        <v>6.2368024132730016E-2</v>
      </c>
    </row>
    <row r="1836" spans="1:1" x14ac:dyDescent="0.25">
      <c r="A1836" s="236">
        <v>6.2368181818181836E-2</v>
      </c>
    </row>
    <row r="1837" spans="1:1" x14ac:dyDescent="0.25">
      <c r="A1837" s="236">
        <v>6.2368183187707142E-2</v>
      </c>
    </row>
    <row r="1838" spans="1:1" x14ac:dyDescent="0.25">
      <c r="A1838" s="236">
        <v>6.2368268674001165E-2</v>
      </c>
    </row>
    <row r="1839" spans="1:1" x14ac:dyDescent="0.25">
      <c r="A1839" s="236">
        <v>6.2368286445012792E-2</v>
      </c>
    </row>
    <row r="1840" spans="1:1" x14ac:dyDescent="0.25">
      <c r="A1840" s="236">
        <v>6.236842105263158E-2</v>
      </c>
    </row>
    <row r="1841" spans="1:1" x14ac:dyDescent="0.25">
      <c r="A1841" s="236">
        <v>6.2368421052631698E-2</v>
      </c>
    </row>
    <row r="1842" spans="1:1" x14ac:dyDescent="0.25">
      <c r="A1842" s="236">
        <v>6.2368580060422958E-2</v>
      </c>
    </row>
    <row r="1843" spans="1:1" x14ac:dyDescent="0.25">
      <c r="A1843" s="236">
        <v>6.2368647717484897E-2</v>
      </c>
    </row>
    <row r="1844" spans="1:1" x14ac:dyDescent="0.25">
      <c r="A1844" s="236">
        <v>6.2368686868686858E-2</v>
      </c>
    </row>
    <row r="1845" spans="1:1" x14ac:dyDescent="0.25">
      <c r="A1845" s="236">
        <v>6.2368758002560809E-2</v>
      </c>
    </row>
    <row r="1846" spans="1:1" x14ac:dyDescent="0.25">
      <c r="A1846" s="236">
        <v>6.2368827160493828E-2</v>
      </c>
    </row>
    <row r="1847" spans="1:1" x14ac:dyDescent="0.25">
      <c r="A1847" s="236">
        <v>6.2369020501138947E-2</v>
      </c>
    </row>
    <row r="1848" spans="1:1" x14ac:dyDescent="0.25">
      <c r="A1848" s="236">
        <v>6.2369177688326623E-2</v>
      </c>
    </row>
    <row r="1849" spans="1:1" x14ac:dyDescent="0.25">
      <c r="A1849" s="236">
        <v>6.2369200394866729E-2</v>
      </c>
    </row>
    <row r="1850" spans="1:1" x14ac:dyDescent="0.25">
      <c r="A1850" s="236">
        <v>6.2369281045751637E-2</v>
      </c>
    </row>
    <row r="1851" spans="1:1" x14ac:dyDescent="0.25">
      <c r="A1851" s="236">
        <v>6.2369330679794707E-2</v>
      </c>
    </row>
    <row r="1852" spans="1:1" x14ac:dyDescent="0.25">
      <c r="A1852" s="236">
        <v>6.2369376306236936E-2</v>
      </c>
    </row>
    <row r="1853" spans="1:1" x14ac:dyDescent="0.25">
      <c r="A1853" s="236">
        <v>6.2369417108251328E-2</v>
      </c>
    </row>
    <row r="1854" spans="1:1" x14ac:dyDescent="0.25">
      <c r="A1854" s="236">
        <v>6.2369473894778961E-2</v>
      </c>
    </row>
    <row r="1855" spans="1:1" x14ac:dyDescent="0.25">
      <c r="A1855" s="236">
        <v>6.236948314021612E-2</v>
      </c>
    </row>
    <row r="1856" spans="1:1" x14ac:dyDescent="0.25">
      <c r="A1856" s="236">
        <v>6.2369561727404078E-2</v>
      </c>
    </row>
    <row r="1857" spans="1:1" x14ac:dyDescent="0.25">
      <c r="A1857" s="236">
        <v>6.2369565217391308E-2</v>
      </c>
    </row>
    <row r="1858" spans="1:1" x14ac:dyDescent="0.25">
      <c r="A1858" s="236">
        <v>6.2369575816674787E-2</v>
      </c>
    </row>
    <row r="1859" spans="1:1" x14ac:dyDescent="0.25">
      <c r="A1859" s="236">
        <v>6.2369601132877033E-2</v>
      </c>
    </row>
    <row r="1860" spans="1:1" x14ac:dyDescent="0.25">
      <c r="A1860" s="236">
        <v>6.2369663770306005E-2</v>
      </c>
    </row>
    <row r="1861" spans="1:1" x14ac:dyDescent="0.25">
      <c r="A1861" s="236">
        <v>6.2369680851063827E-2</v>
      </c>
    </row>
    <row r="1862" spans="1:1" x14ac:dyDescent="0.25">
      <c r="A1862" s="236">
        <v>6.2369744058500917E-2</v>
      </c>
    </row>
    <row r="1863" spans="1:1" x14ac:dyDescent="0.25">
      <c r="A1863" s="236">
        <v>6.2369746511435883E-2</v>
      </c>
    </row>
    <row r="1864" spans="1:1" x14ac:dyDescent="0.25">
      <c r="A1864" s="236">
        <v>6.2369756427604874E-2</v>
      </c>
    </row>
    <row r="1865" spans="1:1" x14ac:dyDescent="0.25">
      <c r="A1865" s="236">
        <v>6.2369772560528239E-2</v>
      </c>
    </row>
    <row r="1866" spans="1:1" x14ac:dyDescent="0.25">
      <c r="A1866" s="236">
        <v>6.2369795552902549E-2</v>
      </c>
    </row>
    <row r="1867" spans="1:1" x14ac:dyDescent="0.25">
      <c r="A1867" s="236">
        <v>6.2369833126953239E-2</v>
      </c>
    </row>
    <row r="1868" spans="1:1" x14ac:dyDescent="0.25">
      <c r="A1868" s="236">
        <v>6.2369838420107723E-2</v>
      </c>
    </row>
    <row r="1869" spans="1:1" x14ac:dyDescent="0.25">
      <c r="A1869" s="236">
        <v>6.2369858026938473E-2</v>
      </c>
    </row>
    <row r="1870" spans="1:1" x14ac:dyDescent="0.25">
      <c r="A1870" s="236">
        <v>6.2369895916733378E-2</v>
      </c>
    </row>
    <row r="1871" spans="1:1" x14ac:dyDescent="0.25">
      <c r="A1871" s="236">
        <v>6.2370020256583392E-2</v>
      </c>
    </row>
    <row r="1872" spans="1:1" x14ac:dyDescent="0.25">
      <c r="A1872" s="236">
        <v>6.2370035046728972E-2</v>
      </c>
    </row>
    <row r="1873" spans="1:1" x14ac:dyDescent="0.25">
      <c r="A1873" s="236">
        <v>6.2370044052863435E-2</v>
      </c>
    </row>
    <row r="1874" spans="1:1" x14ac:dyDescent="0.25">
      <c r="A1874" s="236">
        <v>6.2370122630992203E-2</v>
      </c>
    </row>
    <row r="1875" spans="1:1" x14ac:dyDescent="0.25">
      <c r="A1875" s="236">
        <v>6.2370129870129881E-2</v>
      </c>
    </row>
    <row r="1876" spans="1:1" x14ac:dyDescent="0.25">
      <c r="A1876" s="236">
        <v>6.2370153621068035E-2</v>
      </c>
    </row>
    <row r="1877" spans="1:1" x14ac:dyDescent="0.25">
      <c r="A1877" s="236">
        <v>6.237027027027027E-2</v>
      </c>
    </row>
    <row r="1878" spans="1:1" x14ac:dyDescent="0.25">
      <c r="A1878" s="236">
        <v>6.2370325693606753E-2</v>
      </c>
    </row>
    <row r="1879" spans="1:1" x14ac:dyDescent="0.25">
      <c r="A1879" s="236">
        <v>6.2370344587539157E-2</v>
      </c>
    </row>
    <row r="1880" spans="1:1" x14ac:dyDescent="0.25">
      <c r="A1880" s="236">
        <v>6.2370370370370368E-2</v>
      </c>
    </row>
    <row r="1881" spans="1:1" x14ac:dyDescent="0.25">
      <c r="A1881" s="236">
        <v>6.2370370370370375E-2</v>
      </c>
    </row>
    <row r="1882" spans="1:1" x14ac:dyDescent="0.25">
      <c r="A1882" s="236">
        <v>6.2370370370370486E-2</v>
      </c>
    </row>
    <row r="1883" spans="1:1" x14ac:dyDescent="0.25">
      <c r="A1883" s="236">
        <v>6.2370403190075321E-2</v>
      </c>
    </row>
    <row r="1884" spans="1:1" x14ac:dyDescent="0.25">
      <c r="A1884" s="236">
        <v>6.2370508632757803E-2</v>
      </c>
    </row>
    <row r="1885" spans="1:1" x14ac:dyDescent="0.25">
      <c r="A1885" s="236">
        <v>6.2370579190158891E-2</v>
      </c>
    </row>
    <row r="1886" spans="1:1" x14ac:dyDescent="0.25">
      <c r="A1886" s="236">
        <v>6.2370661427635886E-2</v>
      </c>
    </row>
    <row r="1887" spans="1:1" x14ac:dyDescent="0.25">
      <c r="A1887" s="236">
        <v>6.2370748299319732E-2</v>
      </c>
    </row>
    <row r="1888" spans="1:1" x14ac:dyDescent="0.25">
      <c r="A1888" s="236">
        <v>6.2370751213938876E-2</v>
      </c>
    </row>
    <row r="1889" spans="1:1" x14ac:dyDescent="0.25">
      <c r="A1889" s="236">
        <v>6.2370838117106767E-2</v>
      </c>
    </row>
    <row r="1890" spans="1:1" x14ac:dyDescent="0.25">
      <c r="A1890" s="236">
        <v>6.2370863599677147E-2</v>
      </c>
    </row>
    <row r="1891" spans="1:1" x14ac:dyDescent="0.25">
      <c r="A1891" s="236">
        <v>6.2370895891767031E-2</v>
      </c>
    </row>
    <row r="1892" spans="1:1" x14ac:dyDescent="0.25">
      <c r="A1892" s="236">
        <v>6.2370899149453214E-2</v>
      </c>
    </row>
    <row r="1893" spans="1:1" x14ac:dyDescent="0.25">
      <c r="A1893" s="236">
        <v>6.237096426897696E-2</v>
      </c>
    </row>
    <row r="1894" spans="1:1" x14ac:dyDescent="0.25">
      <c r="A1894" s="236">
        <v>6.2371002132196159E-2</v>
      </c>
    </row>
    <row r="1895" spans="1:1" x14ac:dyDescent="0.25">
      <c r="A1895" s="236">
        <v>6.2371134020618536E-2</v>
      </c>
    </row>
    <row r="1896" spans="1:1" x14ac:dyDescent="0.25">
      <c r="A1896" s="236">
        <v>6.237113402061855E-2</v>
      </c>
    </row>
    <row r="1897" spans="1:1" x14ac:dyDescent="0.25">
      <c r="A1897" s="236">
        <v>6.2371134020618557E-2</v>
      </c>
    </row>
    <row r="1898" spans="1:1" x14ac:dyDescent="0.25">
      <c r="A1898" s="236">
        <v>6.2371237458193972E-2</v>
      </c>
    </row>
    <row r="1899" spans="1:1" x14ac:dyDescent="0.25">
      <c r="A1899" s="236">
        <v>6.2371241440905029E-2</v>
      </c>
    </row>
    <row r="1900" spans="1:1" x14ac:dyDescent="0.25">
      <c r="A1900" s="236">
        <v>6.2371273712737131E-2</v>
      </c>
    </row>
    <row r="1901" spans="1:1" x14ac:dyDescent="0.25">
      <c r="A1901" s="236">
        <v>6.2371294851794074E-2</v>
      </c>
    </row>
    <row r="1902" spans="1:1" x14ac:dyDescent="0.25">
      <c r="A1902" s="236">
        <v>6.2371352785145884E-2</v>
      </c>
    </row>
    <row r="1903" spans="1:1" x14ac:dyDescent="0.25">
      <c r="A1903" s="236">
        <v>6.237150127226463E-2</v>
      </c>
    </row>
    <row r="1904" spans="1:1" x14ac:dyDescent="0.25">
      <c r="A1904" s="236">
        <v>6.2371615312791784E-2</v>
      </c>
    </row>
    <row r="1905" spans="1:1" x14ac:dyDescent="0.25">
      <c r="A1905" s="236">
        <v>6.2371655820679689E-2</v>
      </c>
    </row>
    <row r="1906" spans="1:1" x14ac:dyDescent="0.25">
      <c r="A1906" s="236">
        <v>6.2371794871794874E-2</v>
      </c>
    </row>
    <row r="1907" spans="1:1" x14ac:dyDescent="0.25">
      <c r="A1907" s="236">
        <v>6.2371835779621354E-2</v>
      </c>
    </row>
    <row r="1908" spans="1:1" x14ac:dyDescent="0.25">
      <c r="A1908" s="236">
        <v>6.2371967654986524E-2</v>
      </c>
    </row>
    <row r="1909" spans="1:1" x14ac:dyDescent="0.25">
      <c r="A1909" s="236">
        <v>6.2372068230277189E-2</v>
      </c>
    </row>
    <row r="1910" spans="1:1" x14ac:dyDescent="0.25">
      <c r="A1910" s="236">
        <v>6.2372093023255797E-2</v>
      </c>
    </row>
    <row r="1911" spans="1:1" x14ac:dyDescent="0.25">
      <c r="A1911" s="236">
        <v>6.2372322899505755E-2</v>
      </c>
    </row>
    <row r="1912" spans="1:1" x14ac:dyDescent="0.25">
      <c r="A1912" s="236">
        <v>6.237239396117901E-2</v>
      </c>
    </row>
    <row r="1913" spans="1:1" x14ac:dyDescent="0.25">
      <c r="A1913" s="236">
        <v>6.2372400756143663E-2</v>
      </c>
    </row>
    <row r="1914" spans="1:1" x14ac:dyDescent="0.25">
      <c r="A1914" s="236">
        <v>6.2372448979591835E-2</v>
      </c>
    </row>
    <row r="1915" spans="1:1" x14ac:dyDescent="0.25">
      <c r="A1915" s="236">
        <v>6.2372448979591842E-2</v>
      </c>
    </row>
    <row r="1916" spans="1:1" x14ac:dyDescent="0.25">
      <c r="A1916" s="236">
        <v>6.2372654155495977E-2</v>
      </c>
    </row>
    <row r="1917" spans="1:1" x14ac:dyDescent="0.25">
      <c r="A1917" s="236">
        <v>6.2372881355932198E-2</v>
      </c>
    </row>
    <row r="1918" spans="1:1" x14ac:dyDescent="0.25">
      <c r="A1918" s="236">
        <v>6.2372881355932205E-2</v>
      </c>
    </row>
    <row r="1919" spans="1:1" x14ac:dyDescent="0.25">
      <c r="A1919" s="236">
        <v>6.2372881355932316E-2</v>
      </c>
    </row>
    <row r="1920" spans="1:1" x14ac:dyDescent="0.25">
      <c r="A1920" s="236">
        <v>6.2372979214780598E-2</v>
      </c>
    </row>
    <row r="1921" spans="1:1" x14ac:dyDescent="0.25">
      <c r="A1921" s="236">
        <v>6.2373015873015879E-2</v>
      </c>
    </row>
    <row r="1922" spans="1:1" x14ac:dyDescent="0.25">
      <c r="A1922" s="236">
        <v>6.2373540856031133E-2</v>
      </c>
    </row>
    <row r="1923" spans="1:1" x14ac:dyDescent="0.25">
      <c r="A1923" s="236">
        <v>6.2373626373626374E-2</v>
      </c>
    </row>
    <row r="1924" spans="1:1" x14ac:dyDescent="0.25">
      <c r="A1924" s="236">
        <v>6.2374169040835717E-2</v>
      </c>
    </row>
    <row r="1925" spans="1:1" x14ac:dyDescent="0.25">
      <c r="A1925" s="236">
        <v>6.2374213836477989E-2</v>
      </c>
    </row>
    <row r="1926" spans="1:1" x14ac:dyDescent="0.25">
      <c r="A1926" s="236">
        <v>6.2374301675977649E-2</v>
      </c>
    </row>
    <row r="1927" spans="1:1" x14ac:dyDescent="0.25">
      <c r="A1927" s="236">
        <v>6.2374429223744289E-2</v>
      </c>
    </row>
    <row r="1928" spans="1:1" x14ac:dyDescent="0.25">
      <c r="A1928" s="236">
        <v>6.2374701670644392E-2</v>
      </c>
    </row>
    <row r="1929" spans="1:1" x14ac:dyDescent="0.25">
      <c r="A1929" s="236">
        <v>6.237472766884531E-2</v>
      </c>
    </row>
    <row r="1930" spans="1:1" x14ac:dyDescent="0.25">
      <c r="A1930" s="236">
        <v>6.2375886524822698E-2</v>
      </c>
    </row>
    <row r="1931" spans="1:1" x14ac:dyDescent="0.25">
      <c r="A1931" s="236">
        <v>6.2376237623762362E-2</v>
      </c>
    </row>
    <row r="1932" spans="1:1" x14ac:dyDescent="0.25">
      <c r="A1932" s="236">
        <v>6.2376237623762369E-2</v>
      </c>
    </row>
    <row r="1933" spans="1:1" x14ac:dyDescent="0.25">
      <c r="A1933" s="236">
        <v>6.2376237623762376E-2</v>
      </c>
    </row>
    <row r="1934" spans="1:1" x14ac:dyDescent="0.25">
      <c r="A1934" s="236">
        <v>6.2376317923763178E-2</v>
      </c>
    </row>
    <row r="1935" spans="1:1" x14ac:dyDescent="0.25">
      <c r="A1935" s="236">
        <v>6.2377049180327875E-2</v>
      </c>
    </row>
    <row r="1936" spans="1:1" x14ac:dyDescent="0.25">
      <c r="A1936" s="236">
        <v>6.2377850162866448E-2</v>
      </c>
    </row>
    <row r="1937" spans="1:1" x14ac:dyDescent="0.25">
      <c r="A1937" s="236">
        <v>6.2378516624040925E-2</v>
      </c>
    </row>
    <row r="1938" spans="1:1" x14ac:dyDescent="0.25">
      <c r="A1938" s="236">
        <v>6.2378854625550643E-2</v>
      </c>
    </row>
    <row r="1939" spans="1:1" x14ac:dyDescent="0.25">
      <c r="A1939" s="236">
        <v>6.2378854625550664E-2</v>
      </c>
    </row>
    <row r="1940" spans="1:1" x14ac:dyDescent="0.25">
      <c r="A1940" s="236">
        <v>6.2378892733563999E-2</v>
      </c>
    </row>
    <row r="1941" spans="1:1" x14ac:dyDescent="0.25">
      <c r="A1941" s="236">
        <v>6.2379679144385025E-2</v>
      </c>
    </row>
    <row r="1942" spans="1:1" x14ac:dyDescent="0.25">
      <c r="A1942" s="236">
        <v>6.2380352644836289E-2</v>
      </c>
    </row>
    <row r="1943" spans="1:1" x14ac:dyDescent="0.25">
      <c r="A1943" s="236">
        <v>6.238095238095237E-2</v>
      </c>
    </row>
    <row r="1944" spans="1:1" x14ac:dyDescent="0.25">
      <c r="A1944" s="236">
        <v>6.2380952380952377E-2</v>
      </c>
    </row>
    <row r="1945" spans="1:1" x14ac:dyDescent="0.25">
      <c r="A1945" s="236">
        <v>6.2380952380952384E-2</v>
      </c>
    </row>
    <row r="1946" spans="1:1" x14ac:dyDescent="0.25">
      <c r="A1946" s="236">
        <v>6.2380952380952488E-2</v>
      </c>
    </row>
    <row r="1947" spans="1:1" x14ac:dyDescent="0.25">
      <c r="A1947" s="236">
        <v>6.2383333333333346E-2</v>
      </c>
    </row>
    <row r="1948" spans="1:1" x14ac:dyDescent="0.25">
      <c r="A1948" s="236">
        <v>6.2383720930232561E-2</v>
      </c>
    </row>
    <row r="1949" spans="1:1" x14ac:dyDescent="0.25">
      <c r="A1949" s="236">
        <v>6.2384105960264898E-2</v>
      </c>
    </row>
    <row r="1950" spans="1:1" x14ac:dyDescent="0.25">
      <c r="A1950" s="236">
        <v>6.2384615384615379E-2</v>
      </c>
    </row>
    <row r="1951" spans="1:1" x14ac:dyDescent="0.25">
      <c r="A1951" s="236">
        <v>6.2385620915032677E-2</v>
      </c>
    </row>
    <row r="1952" spans="1:1" x14ac:dyDescent="0.25">
      <c r="A1952" s="236">
        <v>6.2386634844868734E-2</v>
      </c>
    </row>
    <row r="1953" spans="1:1" x14ac:dyDescent="0.25">
      <c r="A1953" s="236">
        <v>6.2388059701492533E-2</v>
      </c>
    </row>
    <row r="1954" spans="1:1" x14ac:dyDescent="0.25">
      <c r="A1954" s="236">
        <v>6.2389380530973447E-2</v>
      </c>
    </row>
    <row r="1955" spans="1:1" x14ac:dyDescent="0.25">
      <c r="A1955" s="236">
        <v>6.2389937106918238E-2</v>
      </c>
    </row>
    <row r="1956" spans="1:1" x14ac:dyDescent="0.25">
      <c r="A1956" s="236">
        <v>6.2391304347826089E-2</v>
      </c>
    </row>
    <row r="1957" spans="1:1" x14ac:dyDescent="0.25">
      <c r="A1957" s="236">
        <v>6.2393617021276597E-2</v>
      </c>
    </row>
    <row r="1958" spans="1:1" x14ac:dyDescent="0.25">
      <c r="A1958" s="236">
        <v>6.2397260273972598E-2</v>
      </c>
    </row>
    <row r="1959" spans="1:1" x14ac:dyDescent="0.25">
      <c r="A1959" s="236">
        <v>6.2397660818713452E-2</v>
      </c>
    </row>
    <row r="1960" spans="1:1" x14ac:dyDescent="0.25">
      <c r="A1960" s="236">
        <v>6.2397660818713459E-2</v>
      </c>
    </row>
    <row r="1961" spans="1:1" x14ac:dyDescent="0.25">
      <c r="A1961" s="236">
        <v>6.2399999999999997E-2</v>
      </c>
    </row>
    <row r="1962" spans="1:1" x14ac:dyDescent="0.25">
      <c r="A1962" s="236">
        <v>6.2400000000000094E-2</v>
      </c>
    </row>
    <row r="1963" spans="1:1" x14ac:dyDescent="0.25">
      <c r="A1963" s="236">
        <v>6.2407407407407411E-2</v>
      </c>
    </row>
    <row r="1964" spans="1:1" x14ac:dyDescent="0.25">
      <c r="A1964" s="236">
        <v>6.241379310344828E-2</v>
      </c>
    </row>
    <row r="1965" spans="1:1" x14ac:dyDescent="0.25">
      <c r="A1965" s="236">
        <v>6.2424242424242493E-2</v>
      </c>
    </row>
    <row r="1966" spans="1:1" x14ac:dyDescent="0.25">
      <c r="A1966" s="236">
        <v>6.2432432432432433E-2</v>
      </c>
    </row>
    <row r="1967" spans="1:1" x14ac:dyDescent="0.25">
      <c r="A1967" s="236">
        <v>6.244186046511617E-2</v>
      </c>
    </row>
    <row r="1968" spans="1:1" x14ac:dyDescent="0.25">
      <c r="A1968" s="236">
        <v>6.2448979591836734E-2</v>
      </c>
    </row>
    <row r="1969" spans="1:1" x14ac:dyDescent="0.25">
      <c r="A1969" s="236">
        <v>6.2452830188679247E-2</v>
      </c>
    </row>
    <row r="1970" spans="1:1" x14ac:dyDescent="0.25">
      <c r="A1970" s="236">
        <v>6.25E-2</v>
      </c>
    </row>
    <row r="1971" spans="1:1" x14ac:dyDescent="0.25">
      <c r="A1971" s="236">
        <v>6.3000048232286679E-2</v>
      </c>
    </row>
    <row r="1972" spans="1:1" x14ac:dyDescent="0.25">
      <c r="A1972" s="236">
        <v>6.3194444444444442E-2</v>
      </c>
    </row>
    <row r="1973" spans="1:1" x14ac:dyDescent="0.25">
      <c r="A1973" s="236">
        <v>6.3212099811676081E-2</v>
      </c>
    </row>
    <row r="1974" spans="1:1" x14ac:dyDescent="0.25">
      <c r="A1974" s="236">
        <v>6.3212535014005602E-2</v>
      </c>
    </row>
    <row r="1975" spans="1:1" x14ac:dyDescent="0.25">
      <c r="A1975" s="236">
        <v>6.3276620370370379E-2</v>
      </c>
    </row>
    <row r="1976" spans="1:1" x14ac:dyDescent="0.25">
      <c r="A1976" s="236">
        <v>6.3391304347826083E-2</v>
      </c>
    </row>
    <row r="1977" spans="1:1" x14ac:dyDescent="0.25">
      <c r="A1977" s="236">
        <v>6.3391812865497096E-2</v>
      </c>
    </row>
    <row r="1978" spans="1:1" x14ac:dyDescent="0.25">
      <c r="A1978" s="236">
        <v>6.3411371237458172E-2</v>
      </c>
    </row>
    <row r="1979" spans="1:1" x14ac:dyDescent="0.25">
      <c r="A1979" s="236">
        <v>6.3576388888888891E-2</v>
      </c>
    </row>
    <row r="1980" spans="1:1" x14ac:dyDescent="0.25">
      <c r="A1980" s="236">
        <v>6.3611111111111118E-2</v>
      </c>
    </row>
    <row r="1981" spans="1:1" x14ac:dyDescent="0.25">
      <c r="A1981" s="236">
        <v>6.3673469387755102E-2</v>
      </c>
    </row>
    <row r="1982" spans="1:1" x14ac:dyDescent="0.25">
      <c r="A1982" s="236">
        <v>6.3770491803278678E-2</v>
      </c>
    </row>
    <row r="1983" spans="1:1" x14ac:dyDescent="0.25">
      <c r="A1983" s="236">
        <v>6.3814432989690723E-2</v>
      </c>
    </row>
    <row r="1984" spans="1:1" x14ac:dyDescent="0.25">
      <c r="A1984" s="236">
        <v>6.3913043478260864E-2</v>
      </c>
    </row>
    <row r="1985" spans="1:1" x14ac:dyDescent="0.25">
      <c r="A1985" s="236">
        <v>6.3999999999999696E-2</v>
      </c>
    </row>
    <row r="1986" spans="1:1" x14ac:dyDescent="0.25">
      <c r="A1986" s="236">
        <v>6.4090909090909087E-2</v>
      </c>
    </row>
    <row r="1987" spans="1:1" x14ac:dyDescent="0.25">
      <c r="A1987" s="236">
        <v>6.4090909090909101E-2</v>
      </c>
    </row>
    <row r="1988" spans="1:1" x14ac:dyDescent="0.25">
      <c r="A1988" s="236">
        <v>6.4097610574478908E-2</v>
      </c>
    </row>
    <row r="1989" spans="1:1" x14ac:dyDescent="0.25">
      <c r="A1989" s="236">
        <v>6.4098196392785564E-2</v>
      </c>
    </row>
    <row r="1990" spans="1:1" x14ac:dyDescent="0.25">
      <c r="A1990" s="236">
        <v>6.4098360655737707E-2</v>
      </c>
    </row>
    <row r="1991" spans="1:1" x14ac:dyDescent="0.25">
      <c r="A1991" s="236">
        <v>6.4098557692307684E-2</v>
      </c>
    </row>
    <row r="1992" spans="1:1" x14ac:dyDescent="0.25">
      <c r="A1992" s="236">
        <v>6.4099216710182774E-2</v>
      </c>
    </row>
    <row r="1993" spans="1:1" x14ac:dyDescent="0.25">
      <c r="A1993" s="236">
        <v>6.4099576271186468E-2</v>
      </c>
    </row>
    <row r="1994" spans="1:1" x14ac:dyDescent="0.25">
      <c r="A1994" s="236">
        <v>6.409999999999999E-2</v>
      </c>
    </row>
    <row r="1995" spans="1:1" x14ac:dyDescent="0.25">
      <c r="A1995" s="236">
        <v>6.4100000000000004E-2</v>
      </c>
    </row>
    <row r="1996" spans="1:1" x14ac:dyDescent="0.25">
      <c r="A1996" s="236">
        <v>6.4100074682598943E-2</v>
      </c>
    </row>
    <row r="1997" spans="1:1" x14ac:dyDescent="0.25">
      <c r="A1997" s="236">
        <v>6.4100111234705229E-2</v>
      </c>
    </row>
    <row r="1998" spans="1:1" x14ac:dyDescent="0.25">
      <c r="A1998" s="236">
        <v>6.4100169779286925E-2</v>
      </c>
    </row>
    <row r="1999" spans="1:1" x14ac:dyDescent="0.25">
      <c r="A1999" s="236">
        <v>6.410041841004184E-2</v>
      </c>
    </row>
    <row r="2000" spans="1:1" x14ac:dyDescent="0.25">
      <c r="A2000" s="236">
        <v>6.4100790513833994E-2</v>
      </c>
    </row>
    <row r="2001" spans="1:1" x14ac:dyDescent="0.25">
      <c r="A2001" s="236">
        <v>6.4101610904584883E-2</v>
      </c>
    </row>
    <row r="2002" spans="1:1" x14ac:dyDescent="0.25">
      <c r="A2002" s="236">
        <v>6.410169491525422E-2</v>
      </c>
    </row>
    <row r="2003" spans="1:1" x14ac:dyDescent="0.25">
      <c r="A2003" s="236">
        <v>6.4102112676056339E-2</v>
      </c>
    </row>
    <row r="2004" spans="1:1" x14ac:dyDescent="0.25">
      <c r="A2004" s="236">
        <v>6.4102431453698899E-2</v>
      </c>
    </row>
    <row r="2005" spans="1:1" x14ac:dyDescent="0.25">
      <c r="A2005" s="236">
        <v>6.4104046242774562E-2</v>
      </c>
    </row>
    <row r="2006" spans="1:1" x14ac:dyDescent="0.25">
      <c r="A2006" s="236">
        <v>6.4104193138500645E-2</v>
      </c>
    </row>
    <row r="2007" spans="1:1" x14ac:dyDescent="0.25">
      <c r="A2007" s="236">
        <v>6.4108527131782944E-2</v>
      </c>
    </row>
    <row r="2008" spans="1:1" x14ac:dyDescent="0.25">
      <c r="A2008" s="236">
        <v>6.4112903225806442E-2</v>
      </c>
    </row>
    <row r="2009" spans="1:1" x14ac:dyDescent="0.25">
      <c r="A2009" s="236">
        <v>6.4177997527812114E-2</v>
      </c>
    </row>
    <row r="2010" spans="1:1" x14ac:dyDescent="0.25">
      <c r="A2010" s="236">
        <v>6.4375000000000002E-2</v>
      </c>
    </row>
    <row r="2011" spans="1:1" x14ac:dyDescent="0.25">
      <c r="A2011" s="236">
        <v>6.4491004327032572E-2</v>
      </c>
    </row>
    <row r="2012" spans="1:1" x14ac:dyDescent="0.25">
      <c r="A2012" s="236">
        <v>6.4500000000000002E-2</v>
      </c>
    </row>
    <row r="2013" spans="1:1" x14ac:dyDescent="0.25">
      <c r="A2013" s="236">
        <v>6.4515503875968994E-2</v>
      </c>
    </row>
    <row r="2014" spans="1:1" x14ac:dyDescent="0.25">
      <c r="A2014" s="236">
        <v>6.4545454545454545E-2</v>
      </c>
    </row>
    <row r="2015" spans="1:1" x14ac:dyDescent="0.25">
      <c r="A2015" s="236">
        <v>6.4795321637426906E-2</v>
      </c>
    </row>
    <row r="2016" spans="1:1" x14ac:dyDescent="0.25">
      <c r="A2016" s="236">
        <v>6.4990002438429645E-2</v>
      </c>
    </row>
    <row r="2017" spans="1:1" x14ac:dyDescent="0.25">
      <c r="A2017" s="236">
        <v>6.5000000000000002E-2</v>
      </c>
    </row>
    <row r="2018" spans="1:1" x14ac:dyDescent="0.25">
      <c r="A2018" s="236">
        <v>6.5373134328358215E-2</v>
      </c>
    </row>
    <row r="2019" spans="1:1" x14ac:dyDescent="0.25">
      <c r="A2019" s="236">
        <v>6.609555189456344E-2</v>
      </c>
    </row>
    <row r="2020" spans="1:1" x14ac:dyDescent="0.25">
      <c r="A2020" s="236">
        <v>6.6666666666666666E-2</v>
      </c>
    </row>
    <row r="2021" spans="1:1" x14ac:dyDescent="0.25">
      <c r="A2021" s="236">
        <v>6.6695464362850981E-2</v>
      </c>
    </row>
    <row r="2022" spans="1:1" x14ac:dyDescent="0.25">
      <c r="A2022" s="236">
        <v>6.669749009247028E-2</v>
      </c>
    </row>
    <row r="2023" spans="1:1" x14ac:dyDescent="0.25">
      <c r="A2023" s="236">
        <v>6.6697556866048863E-2</v>
      </c>
    </row>
    <row r="2024" spans="1:1" x14ac:dyDescent="0.25">
      <c r="A2024" s="236">
        <v>6.669763513513513E-2</v>
      </c>
    </row>
    <row r="2025" spans="1:1" x14ac:dyDescent="0.25">
      <c r="A2025" s="236">
        <v>6.6699029126213588E-2</v>
      </c>
    </row>
    <row r="2026" spans="1:1" x14ac:dyDescent="0.25">
      <c r="A2026" s="236">
        <v>6.6699507389162555E-2</v>
      </c>
    </row>
    <row r="2027" spans="1:1" x14ac:dyDescent="0.25">
      <c r="A2027" s="236">
        <v>6.6699999999999995E-2</v>
      </c>
    </row>
    <row r="2028" spans="1:1" x14ac:dyDescent="0.25">
      <c r="A2028" s="236">
        <v>6.6702040816326524E-2</v>
      </c>
    </row>
    <row r="2029" spans="1:1" x14ac:dyDescent="0.25">
      <c r="A2029" s="236">
        <v>6.6703397612488516E-2</v>
      </c>
    </row>
    <row r="2030" spans="1:1" x14ac:dyDescent="0.25">
      <c r="A2030" s="236">
        <v>6.6703703703703696E-2</v>
      </c>
    </row>
    <row r="2031" spans="1:1" x14ac:dyDescent="0.25">
      <c r="A2031" s="236">
        <v>6.6704416761041899E-2</v>
      </c>
    </row>
    <row r="2032" spans="1:1" x14ac:dyDescent="0.25">
      <c r="A2032" s="236">
        <v>6.670473083197391E-2</v>
      </c>
    </row>
    <row r="2033" spans="1:1" x14ac:dyDescent="0.25">
      <c r="A2033" s="236">
        <v>6.6709558823529427E-2</v>
      </c>
    </row>
    <row r="2034" spans="1:1" x14ac:dyDescent="0.25">
      <c r="A2034" s="236">
        <v>6.6709677419354838E-2</v>
      </c>
    </row>
    <row r="2035" spans="1:1" x14ac:dyDescent="0.25">
      <c r="A2035" s="236">
        <v>6.6744186046511625E-2</v>
      </c>
    </row>
    <row r="2036" spans="1:1" x14ac:dyDescent="0.25">
      <c r="A2036" s="236">
        <v>6.6838541666666668E-2</v>
      </c>
    </row>
    <row r="2037" spans="1:1" x14ac:dyDescent="0.25">
      <c r="A2037" s="236">
        <v>6.687499999999999E-2</v>
      </c>
    </row>
    <row r="2038" spans="1:1" x14ac:dyDescent="0.25">
      <c r="A2038" s="236">
        <v>6.7399843330349138E-2</v>
      </c>
    </row>
    <row r="2039" spans="1:1" x14ac:dyDescent="0.25">
      <c r="A2039" s="236">
        <v>6.7780096032925577E-2</v>
      </c>
    </row>
    <row r="2040" spans="1:1" x14ac:dyDescent="0.25">
      <c r="A2040" s="236">
        <v>6.9093438872054908E-2</v>
      </c>
    </row>
    <row r="2041" spans="1:1" x14ac:dyDescent="0.25">
      <c r="A2041" s="236">
        <v>6.9307692307692306E-2</v>
      </c>
    </row>
    <row r="2042" spans="1:1" x14ac:dyDescent="0.25">
      <c r="A2042" s="236">
        <v>6.9309090909090904E-2</v>
      </c>
    </row>
    <row r="2043" spans="1:1" x14ac:dyDescent="0.25">
      <c r="A2043" s="236">
        <v>6.9311111111111115E-2</v>
      </c>
    </row>
    <row r="2044" spans="1:1" x14ac:dyDescent="0.25">
      <c r="A2044" s="236">
        <v>6.9349904397705553E-2</v>
      </c>
    </row>
    <row r="2045" spans="1:1" x14ac:dyDescent="0.25">
      <c r="A2045" s="236">
        <v>6.9375000000000006E-2</v>
      </c>
    </row>
    <row r="2046" spans="1:1" x14ac:dyDescent="0.25">
      <c r="A2046" s="236">
        <v>6.9473684210526312E-2</v>
      </c>
    </row>
    <row r="2047" spans="1:1" x14ac:dyDescent="0.25">
      <c r="A2047" s="236">
        <v>7.0000000000000007E-2</v>
      </c>
    </row>
    <row r="2048" spans="1:1" x14ac:dyDescent="0.25">
      <c r="A2048" s="236">
        <v>7.0369276218611526E-2</v>
      </c>
    </row>
    <row r="2049" spans="1:1" x14ac:dyDescent="0.25">
      <c r="A2049" s="236">
        <v>7.0432098765432091E-2</v>
      </c>
    </row>
    <row r="2050" spans="1:1" x14ac:dyDescent="0.25">
      <c r="A2050" s="236">
        <v>7.0645816409423218E-2</v>
      </c>
    </row>
    <row r="2051" spans="1:1" x14ac:dyDescent="0.25">
      <c r="A2051" s="236">
        <v>7.1082106005819365E-2</v>
      </c>
    </row>
    <row r="2052" spans="1:1" x14ac:dyDescent="0.25">
      <c r="A2052" s="236">
        <v>7.1084175084175111E-2</v>
      </c>
    </row>
    <row r="2053" spans="1:1" x14ac:dyDescent="0.25">
      <c r="A2053" s="236">
        <v>7.1084693065966098E-2</v>
      </c>
    </row>
    <row r="2054" spans="1:1" x14ac:dyDescent="0.25">
      <c r="A2054" s="236">
        <v>7.1084841510618252E-2</v>
      </c>
    </row>
    <row r="2055" spans="1:1" x14ac:dyDescent="0.25">
      <c r="A2055" s="236">
        <v>7.1084852524996509E-2</v>
      </c>
    </row>
    <row r="2056" spans="1:1" x14ac:dyDescent="0.25">
      <c r="A2056" s="236">
        <v>7.1084858945158438E-2</v>
      </c>
    </row>
    <row r="2057" spans="1:1" x14ac:dyDescent="0.25">
      <c r="A2057" s="236">
        <v>7.10848643919509E-2</v>
      </c>
    </row>
    <row r="2058" spans="1:1" x14ac:dyDescent="0.25">
      <c r="A2058" s="236">
        <v>7.1084864391951053E-2</v>
      </c>
    </row>
    <row r="2059" spans="1:1" x14ac:dyDescent="0.25">
      <c r="A2059" s="236">
        <v>7.1084874501101084E-2</v>
      </c>
    </row>
    <row r="2060" spans="1:1" x14ac:dyDescent="0.25">
      <c r="A2060" s="236">
        <v>7.1084875348015608E-2</v>
      </c>
    </row>
    <row r="2061" spans="1:1" x14ac:dyDescent="0.25">
      <c r="A2061" s="236">
        <v>7.1084890704380926E-2</v>
      </c>
    </row>
    <row r="2062" spans="1:1" x14ac:dyDescent="0.25">
      <c r="A2062" s="236">
        <v>7.1084920992277117E-2</v>
      </c>
    </row>
    <row r="2063" spans="1:1" x14ac:dyDescent="0.25">
      <c r="A2063" s="236">
        <v>7.108496189007607E-2</v>
      </c>
    </row>
    <row r="2064" spans="1:1" x14ac:dyDescent="0.25">
      <c r="A2064" s="236">
        <v>7.1084971296354646E-2</v>
      </c>
    </row>
    <row r="2065" spans="1:1" x14ac:dyDescent="0.25">
      <c r="A2065" s="236">
        <v>7.1085033224115732E-2</v>
      </c>
    </row>
    <row r="2066" spans="1:1" x14ac:dyDescent="0.25">
      <c r="A2066" s="236">
        <v>7.1085087181409448E-2</v>
      </c>
    </row>
    <row r="2067" spans="1:1" x14ac:dyDescent="0.25">
      <c r="A2067" s="236">
        <v>7.1085099555012313E-2</v>
      </c>
    </row>
    <row r="2068" spans="1:1" x14ac:dyDescent="0.25">
      <c r="A2068" s="236">
        <v>7.1085164835164832E-2</v>
      </c>
    </row>
    <row r="2069" spans="1:1" x14ac:dyDescent="0.25">
      <c r="A2069" s="236">
        <v>7.1085371827008956E-2</v>
      </c>
    </row>
    <row r="2070" spans="1:1" x14ac:dyDescent="0.25">
      <c r="A2070" s="236">
        <v>7.1085525118562906E-2</v>
      </c>
    </row>
    <row r="2071" spans="1:1" x14ac:dyDescent="0.25">
      <c r="A2071" s="236">
        <v>7.108559901596205E-2</v>
      </c>
    </row>
    <row r="2072" spans="1:1" x14ac:dyDescent="0.25">
      <c r="A2072" s="236">
        <v>7.1086494945915166E-2</v>
      </c>
    </row>
    <row r="2073" spans="1:1" x14ac:dyDescent="0.25">
      <c r="A2073" s="236">
        <v>7.1086944959270884E-2</v>
      </c>
    </row>
    <row r="2074" spans="1:1" x14ac:dyDescent="0.25">
      <c r="A2074" s="236">
        <v>7.1093436589747608E-2</v>
      </c>
    </row>
    <row r="2075" spans="1:1" x14ac:dyDescent="0.25">
      <c r="A2075" s="236">
        <v>7.1109513785490575E-2</v>
      </c>
    </row>
    <row r="2076" spans="1:1" x14ac:dyDescent="0.25">
      <c r="A2076" s="236">
        <v>7.1189466636911405E-2</v>
      </c>
    </row>
    <row r="2077" spans="1:1" x14ac:dyDescent="0.25">
      <c r="A2077" s="236">
        <v>7.1933333333333321E-2</v>
      </c>
    </row>
    <row r="2078" spans="1:1" x14ac:dyDescent="0.25">
      <c r="A2078" s="236">
        <v>7.1951391334977105E-2</v>
      </c>
    </row>
    <row r="2079" spans="1:1" x14ac:dyDescent="0.25">
      <c r="A2079" s="236">
        <v>7.2361111111111112E-2</v>
      </c>
    </row>
    <row r="2080" spans="1:1" x14ac:dyDescent="0.25">
      <c r="A2080" s="236">
        <v>7.2916666666666671E-2</v>
      </c>
    </row>
    <row r="2081" spans="1:1" x14ac:dyDescent="0.25">
      <c r="A2081" s="236">
        <v>7.3653872375238613E-2</v>
      </c>
    </row>
    <row r="2082" spans="1:1" x14ac:dyDescent="0.25">
      <c r="A2082" s="236">
        <v>7.5771860118612852E-2</v>
      </c>
    </row>
    <row r="2083" spans="1:1" x14ac:dyDescent="0.25">
      <c r="A2083" s="236">
        <v>7.5899999999999981E-2</v>
      </c>
    </row>
    <row r="2084" spans="1:1" x14ac:dyDescent="0.25">
      <c r="A2084" s="236">
        <v>7.630534351145038E-2</v>
      </c>
    </row>
    <row r="2085" spans="1:1" x14ac:dyDescent="0.25">
      <c r="A2085" s="236">
        <v>7.6529638183217868E-2</v>
      </c>
    </row>
    <row r="2086" spans="1:1" x14ac:dyDescent="0.25">
      <c r="A2086" s="236">
        <v>7.6899979503996727E-2</v>
      </c>
    </row>
    <row r="2087" spans="1:1" x14ac:dyDescent="0.25">
      <c r="A2087" s="236">
        <v>7.7321131447587357E-2</v>
      </c>
    </row>
    <row r="2088" spans="1:1" x14ac:dyDescent="0.25">
      <c r="A2088" s="236">
        <v>7.7694656488549688E-2</v>
      </c>
    </row>
    <row r="2089" spans="1:1" x14ac:dyDescent="0.25">
      <c r="A2089" s="236">
        <v>7.7699999999999991E-2</v>
      </c>
    </row>
    <row r="2090" spans="1:1" x14ac:dyDescent="0.25">
      <c r="A2090" s="236">
        <v>7.7706766917293238E-2</v>
      </c>
    </row>
    <row r="2091" spans="1:1" x14ac:dyDescent="0.25">
      <c r="A2091" s="236">
        <v>7.7706989940675777E-2</v>
      </c>
    </row>
    <row r="2092" spans="1:1" x14ac:dyDescent="0.25">
      <c r="A2092" s="236">
        <v>7.7709750566893443E-2</v>
      </c>
    </row>
    <row r="2093" spans="1:1" x14ac:dyDescent="0.25">
      <c r="A2093" s="236">
        <v>7.845975026567481E-2</v>
      </c>
    </row>
    <row r="2094" spans="1:1" x14ac:dyDescent="0.25">
      <c r="A2094" s="236">
        <v>7.8459860055676775E-2</v>
      </c>
    </row>
    <row r="2095" spans="1:1" x14ac:dyDescent="0.25">
      <c r="A2095" s="236">
        <v>7.8460011344299516E-2</v>
      </c>
    </row>
    <row r="2096" spans="1:1" x14ac:dyDescent="0.25">
      <c r="A2096" s="236">
        <v>7.8460648148148154E-2</v>
      </c>
    </row>
    <row r="2097" spans="1:1" x14ac:dyDescent="0.25">
      <c r="A2097" s="236">
        <v>7.9000040067848221E-2</v>
      </c>
    </row>
    <row r="2098" spans="1:1" x14ac:dyDescent="0.25">
      <c r="A2098" s="236">
        <v>0.08</v>
      </c>
    </row>
    <row r="2099" spans="1:1" x14ac:dyDescent="0.25">
      <c r="A2099" s="236">
        <v>8.0458593898048145E-2</v>
      </c>
    </row>
    <row r="2100" spans="1:1" x14ac:dyDescent="0.25">
      <c r="A2100" s="236">
        <v>8.0458964292391105E-2</v>
      </c>
    </row>
    <row r="2101" spans="1:1" x14ac:dyDescent="0.25">
      <c r="A2101" s="236">
        <v>8.0459368891371119E-2</v>
      </c>
    </row>
    <row r="2102" spans="1:1" x14ac:dyDescent="0.25">
      <c r="A2102" s="236">
        <v>8.0459802538787026E-2</v>
      </c>
    </row>
    <row r="2103" spans="1:1" x14ac:dyDescent="0.25">
      <c r="A2103" s="236">
        <v>8.0467128027681648E-2</v>
      </c>
    </row>
    <row r="2104" spans="1:1" x14ac:dyDescent="0.25">
      <c r="A2104" s="236">
        <v>8.0869565217391304E-2</v>
      </c>
    </row>
    <row r="2105" spans="1:1" x14ac:dyDescent="0.25">
      <c r="A2105" s="236">
        <v>8.1333333333333327E-2</v>
      </c>
    </row>
    <row r="2106" spans="1:1" x14ac:dyDescent="0.25">
      <c r="A2106" s="236">
        <v>8.242902208201891E-2</v>
      </c>
    </row>
    <row r="2107" spans="1:1" x14ac:dyDescent="0.25">
      <c r="A2107" s="236">
        <v>8.2473684210526699E-2</v>
      </c>
    </row>
    <row r="2108" spans="1:1" x14ac:dyDescent="0.25">
      <c r="A2108" s="236">
        <v>8.2496124031007811E-2</v>
      </c>
    </row>
    <row r="2109" spans="1:1" x14ac:dyDescent="0.25">
      <c r="A2109" s="236">
        <v>8.2497564036927526E-2</v>
      </c>
    </row>
    <row r="2110" spans="1:1" x14ac:dyDescent="0.25">
      <c r="A2110" s="236">
        <v>8.2499691751263829E-2</v>
      </c>
    </row>
    <row r="2111" spans="1:1" x14ac:dyDescent="0.25">
      <c r="A2111" s="236">
        <v>8.2500000000000004E-2</v>
      </c>
    </row>
    <row r="2112" spans="1:1" x14ac:dyDescent="0.25">
      <c r="A2112" s="236">
        <v>8.2500076110451487E-2</v>
      </c>
    </row>
    <row r="2113" spans="1:1" x14ac:dyDescent="0.25">
      <c r="A2113" s="236">
        <v>8.2500118421675914E-2</v>
      </c>
    </row>
    <row r="2114" spans="1:1" x14ac:dyDescent="0.25">
      <c r="A2114" s="236">
        <v>8.250016777397487E-2</v>
      </c>
    </row>
    <row r="2115" spans="1:1" x14ac:dyDescent="0.25">
      <c r="A2115" s="236">
        <v>8.2500511352014735E-2</v>
      </c>
    </row>
    <row r="2116" spans="1:1" x14ac:dyDescent="0.25">
      <c r="A2116" s="236">
        <v>8.2501400560224092E-2</v>
      </c>
    </row>
    <row r="2117" spans="1:1" x14ac:dyDescent="0.25">
      <c r="A2117" s="236">
        <v>8.2508248808505436E-2</v>
      </c>
    </row>
    <row r="2118" spans="1:1" x14ac:dyDescent="0.25">
      <c r="A2118" s="236">
        <v>8.2513966480447246E-2</v>
      </c>
    </row>
    <row r="2119" spans="1:1" x14ac:dyDescent="0.25">
      <c r="A2119" s="236">
        <v>8.2749999999999962E-2</v>
      </c>
    </row>
    <row r="2120" spans="1:1" x14ac:dyDescent="0.25">
      <c r="A2120" s="236">
        <v>8.2792140641158224E-2</v>
      </c>
    </row>
    <row r="2121" spans="1:1" x14ac:dyDescent="0.25">
      <c r="A2121" s="236">
        <v>8.2857142857142921E-2</v>
      </c>
    </row>
    <row r="2122" spans="1:1" x14ac:dyDescent="0.25">
      <c r="A2122" s="236">
        <v>8.2980238333795212E-2</v>
      </c>
    </row>
    <row r="2123" spans="1:1" x14ac:dyDescent="0.25">
      <c r="A2123" s="236">
        <v>8.3321951109201514E-2</v>
      </c>
    </row>
    <row r="2124" spans="1:1" x14ac:dyDescent="0.25">
      <c r="A2124" s="236">
        <v>8.3472222222222225E-2</v>
      </c>
    </row>
    <row r="2125" spans="1:1" x14ac:dyDescent="0.25">
      <c r="A2125" s="236">
        <v>8.3504403794037937E-2</v>
      </c>
    </row>
    <row r="2126" spans="1:1" x14ac:dyDescent="0.25">
      <c r="A2126" s="236">
        <v>8.3504901960784306E-2</v>
      </c>
    </row>
    <row r="2127" spans="1:1" x14ac:dyDescent="0.25">
      <c r="A2127" s="236">
        <v>8.3999952219408508E-2</v>
      </c>
    </row>
    <row r="2128" spans="1:1" x14ac:dyDescent="0.25">
      <c r="A2128" s="236">
        <v>8.4000000000000005E-2</v>
      </c>
    </row>
    <row r="2129" spans="1:1" x14ac:dyDescent="0.25">
      <c r="A2129" s="236">
        <v>8.4677777777777768E-2</v>
      </c>
    </row>
    <row r="2130" spans="1:1" x14ac:dyDescent="0.25">
      <c r="A2130" s="236">
        <v>8.5000000000000006E-2</v>
      </c>
    </row>
    <row r="2131" spans="1:1" x14ac:dyDescent="0.25">
      <c r="A2131" s="236">
        <v>8.6637554585152834E-2</v>
      </c>
    </row>
    <row r="2132" spans="1:1" x14ac:dyDescent="0.25">
      <c r="A2132" s="236">
        <v>8.6644182124789207E-2</v>
      </c>
    </row>
    <row r="2133" spans="1:1" x14ac:dyDescent="0.25">
      <c r="A2133" s="236">
        <v>8.6645605973578413E-2</v>
      </c>
    </row>
    <row r="2134" spans="1:1" x14ac:dyDescent="0.25">
      <c r="A2134" s="236">
        <v>8.6999999999999994E-2</v>
      </c>
    </row>
    <row r="2135" spans="1:1" x14ac:dyDescent="0.25">
      <c r="A2135" s="236">
        <v>8.7684999999999944E-2</v>
      </c>
    </row>
    <row r="2136" spans="1:1" x14ac:dyDescent="0.25">
      <c r="A2136" s="236">
        <v>8.9999999999999983E-2</v>
      </c>
    </row>
    <row r="2137" spans="1:1" x14ac:dyDescent="0.25">
      <c r="A2137" s="236">
        <v>0.09</v>
      </c>
    </row>
    <row r="2138" spans="1:1" x14ac:dyDescent="0.25">
      <c r="A2138" s="236">
        <v>9.0000000000000011E-2</v>
      </c>
    </row>
    <row r="2139" spans="1:1" x14ac:dyDescent="0.25">
      <c r="A2139" s="236">
        <v>9.0000000000000038E-2</v>
      </c>
    </row>
    <row r="2140" spans="1:1" x14ac:dyDescent="0.25">
      <c r="A2140" s="236">
        <v>9.0376175548589358E-2</v>
      </c>
    </row>
    <row r="2141" spans="1:1" x14ac:dyDescent="0.25">
      <c r="A2141" s="236">
        <v>9.0684210526315798E-2</v>
      </c>
    </row>
    <row r="2142" spans="1:1" x14ac:dyDescent="0.25">
      <c r="A2142" s="236">
        <v>9.0971428571428564E-2</v>
      </c>
    </row>
    <row r="2143" spans="1:1" x14ac:dyDescent="0.25">
      <c r="A2143" s="236">
        <v>9.1374999999999998E-2</v>
      </c>
    </row>
    <row r="2144" spans="1:1" x14ac:dyDescent="0.25">
      <c r="A2144" s="236">
        <v>9.2007575757575774E-2</v>
      </c>
    </row>
    <row r="2145" spans="1:1" x14ac:dyDescent="0.25">
      <c r="A2145" s="236">
        <v>9.200873362445415E-2</v>
      </c>
    </row>
    <row r="2146" spans="1:1" x14ac:dyDescent="0.25">
      <c r="A2146" s="236">
        <v>9.2299999999999993E-2</v>
      </c>
    </row>
    <row r="2147" spans="1:1" x14ac:dyDescent="0.25">
      <c r="A2147" s="236">
        <v>9.2300000000000007E-2</v>
      </c>
    </row>
    <row r="2148" spans="1:1" x14ac:dyDescent="0.25">
      <c r="A2148" s="236">
        <v>9.2380952380952383E-2</v>
      </c>
    </row>
    <row r="2149" spans="1:1" x14ac:dyDescent="0.25">
      <c r="A2149" s="236">
        <v>9.2441176470588235E-2</v>
      </c>
    </row>
    <row r="2150" spans="1:1" x14ac:dyDescent="0.25">
      <c r="A2150" s="236">
        <v>9.2460317460317451E-2</v>
      </c>
    </row>
    <row r="2151" spans="1:1" x14ac:dyDescent="0.25">
      <c r="A2151" s="236">
        <v>9.2483221476510058E-2</v>
      </c>
    </row>
    <row r="2152" spans="1:1" x14ac:dyDescent="0.25">
      <c r="A2152" s="236">
        <v>9.2491525423728821E-2</v>
      </c>
    </row>
    <row r="2153" spans="1:1" x14ac:dyDescent="0.25">
      <c r="A2153" s="236">
        <v>9.2495921696574224E-2</v>
      </c>
    </row>
    <row r="2154" spans="1:1" x14ac:dyDescent="0.25">
      <c r="A2154" s="236">
        <v>9.2496894409937885E-2</v>
      </c>
    </row>
    <row r="2155" spans="1:1" x14ac:dyDescent="0.25">
      <c r="A2155" s="236">
        <v>9.2498113207547167E-2</v>
      </c>
    </row>
    <row r="2156" spans="1:1" x14ac:dyDescent="0.25">
      <c r="A2156" s="236">
        <v>9.2498430634023854E-2</v>
      </c>
    </row>
    <row r="2157" spans="1:1" x14ac:dyDescent="0.25">
      <c r="A2157" s="236">
        <v>9.2499999999999999E-2</v>
      </c>
    </row>
    <row r="2158" spans="1:1" x14ac:dyDescent="0.25">
      <c r="A2158" s="236">
        <v>9.2500000000000013E-2</v>
      </c>
    </row>
    <row r="2159" spans="1:1" x14ac:dyDescent="0.25">
      <c r="A2159" s="236">
        <v>9.2500653936698929E-2</v>
      </c>
    </row>
    <row r="2160" spans="1:1" x14ac:dyDescent="0.25">
      <c r="A2160" s="236">
        <v>9.2502434274586168E-2</v>
      </c>
    </row>
    <row r="2161" spans="1:1" x14ac:dyDescent="0.25">
      <c r="A2161" s="236">
        <v>9.2502685284640174E-2</v>
      </c>
    </row>
    <row r="2162" spans="1:1" x14ac:dyDescent="0.25">
      <c r="A2162" s="236">
        <v>9.2503576537911303E-2</v>
      </c>
    </row>
    <row r="2163" spans="1:1" x14ac:dyDescent="0.25">
      <c r="A2163" s="236">
        <v>9.2511999999999997E-2</v>
      </c>
    </row>
    <row r="2164" spans="1:1" x14ac:dyDescent="0.25">
      <c r="A2164" s="236">
        <v>9.2514970059880242E-2</v>
      </c>
    </row>
    <row r="2165" spans="1:1" x14ac:dyDescent="0.25">
      <c r="A2165" s="236">
        <v>9.2517482517482499E-2</v>
      </c>
    </row>
    <row r="2166" spans="1:1" x14ac:dyDescent="0.25">
      <c r="A2166" s="236">
        <v>9.2519999999999991E-2</v>
      </c>
    </row>
    <row r="2167" spans="1:1" x14ac:dyDescent="0.25">
      <c r="A2167" s="236">
        <v>9.2524999999999996E-2</v>
      </c>
    </row>
    <row r="2168" spans="1:1" x14ac:dyDescent="0.25">
      <c r="A2168" s="236">
        <v>9.2546296296296293E-2</v>
      </c>
    </row>
    <row r="2169" spans="1:1" x14ac:dyDescent="0.25">
      <c r="A2169" s="236">
        <v>9.264615384615385E-2</v>
      </c>
    </row>
    <row r="2170" spans="1:1" x14ac:dyDescent="0.25">
      <c r="A2170" s="236">
        <v>9.2941176470588235E-2</v>
      </c>
    </row>
    <row r="2171" spans="1:1" x14ac:dyDescent="0.25">
      <c r="A2171" s="236">
        <v>9.3084263959390859E-2</v>
      </c>
    </row>
    <row r="2172" spans="1:1" x14ac:dyDescent="0.25">
      <c r="A2172" s="236">
        <v>9.4105504587155969E-2</v>
      </c>
    </row>
    <row r="2173" spans="1:1" x14ac:dyDescent="0.25">
      <c r="A2173" s="236">
        <v>9.4455555555555556E-2</v>
      </c>
    </row>
    <row r="2174" spans="1:1" x14ac:dyDescent="0.25">
      <c r="A2174" s="236">
        <v>9.5172413793103441E-2</v>
      </c>
    </row>
    <row r="2175" spans="1:1" x14ac:dyDescent="0.25">
      <c r="A2175" s="236">
        <v>9.6302325581395357E-2</v>
      </c>
    </row>
    <row r="2176" spans="1:1" x14ac:dyDescent="0.25">
      <c r="A2176" s="236">
        <v>9.6999999999999989E-2</v>
      </c>
    </row>
    <row r="2177" spans="1:1" x14ac:dyDescent="0.25">
      <c r="A2177" s="236">
        <v>9.74E-2</v>
      </c>
    </row>
    <row r="2178" spans="1:1" x14ac:dyDescent="0.25">
      <c r="A2178" s="236">
        <v>9.7500000000000003E-2</v>
      </c>
    </row>
    <row r="2179" spans="1:1" x14ac:dyDescent="0.25">
      <c r="A2179" s="236">
        <v>9.7502127659574472E-2</v>
      </c>
    </row>
    <row r="2180" spans="1:1" x14ac:dyDescent="0.25">
      <c r="A2180" s="236">
        <v>9.9000000000000005E-2</v>
      </c>
    </row>
    <row r="2181" spans="1:1" x14ac:dyDescent="0.25">
      <c r="A2181" s="236">
        <v>9.9333333333333232E-2</v>
      </c>
    </row>
    <row r="2182" spans="1:1" x14ac:dyDescent="0.25">
      <c r="A2182" s="236">
        <v>9.9499999999999922E-2</v>
      </c>
    </row>
    <row r="2183" spans="1:1" x14ac:dyDescent="0.25">
      <c r="A2183" s="236">
        <v>9.9999999999999048E-2</v>
      </c>
    </row>
    <row r="2184" spans="1:1" x14ac:dyDescent="0.25">
      <c r="A2184" s="236">
        <v>9.9999999999999645E-2</v>
      </c>
    </row>
    <row r="2185" spans="1:1" x14ac:dyDescent="0.25">
      <c r="A2185" s="236">
        <v>9.9999999999999867E-2</v>
      </c>
    </row>
    <row r="2186" spans="1:1" x14ac:dyDescent="0.25">
      <c r="A2186" s="236">
        <v>9.999999999999995E-2</v>
      </c>
    </row>
    <row r="2187" spans="1:1" x14ac:dyDescent="0.25">
      <c r="A2187" s="236">
        <v>9.9999999999999992E-2</v>
      </c>
    </row>
    <row r="2188" spans="1:1" x14ac:dyDescent="0.25">
      <c r="A2188" s="236">
        <v>0.1</v>
      </c>
    </row>
    <row r="2189" spans="1:1" x14ac:dyDescent="0.25">
      <c r="A2189" s="236">
        <v>0.10000000000000002</v>
      </c>
    </row>
    <row r="2190" spans="1:1" x14ac:dyDescent="0.25">
      <c r="A2190" s="236">
        <v>0.10000000000000005</v>
      </c>
    </row>
    <row r="2191" spans="1:1" x14ac:dyDescent="0.25">
      <c r="A2191" s="236">
        <v>0.10100000000000001</v>
      </c>
    </row>
    <row r="2192" spans="1:1" x14ac:dyDescent="0.25">
      <c r="A2192" s="236">
        <v>0.10120805369127525</v>
      </c>
    </row>
    <row r="2193" spans="1:1" x14ac:dyDescent="0.25">
      <c r="A2193" s="236">
        <v>0.10139896373056995</v>
      </c>
    </row>
    <row r="2194" spans="1:1" x14ac:dyDescent="0.25">
      <c r="A2194" s="236">
        <v>0.10160000000000001</v>
      </c>
    </row>
    <row r="2195" spans="1:1" x14ac:dyDescent="0.25">
      <c r="A2195" s="236">
        <v>0.10169491525423753</v>
      </c>
    </row>
    <row r="2196" spans="1:1" x14ac:dyDescent="0.25">
      <c r="A2196" s="236">
        <v>0.10209859154929576</v>
      </c>
    </row>
    <row r="2197" spans="1:1" x14ac:dyDescent="0.25">
      <c r="A2197" s="236">
        <v>0.10312500000000002</v>
      </c>
    </row>
    <row r="2198" spans="1:1" x14ac:dyDescent="0.25">
      <c r="A2198" s="236">
        <v>0.10375524475524475</v>
      </c>
    </row>
    <row r="2199" spans="1:1" x14ac:dyDescent="0.25">
      <c r="A2199" s="236">
        <v>0.10442493080080176</v>
      </c>
    </row>
    <row r="2200" spans="1:1" x14ac:dyDescent="0.25">
      <c r="A2200" s="236">
        <v>0.10478672985781991</v>
      </c>
    </row>
    <row r="2201" spans="1:1" x14ac:dyDescent="0.25">
      <c r="A2201" s="236">
        <v>0.10483684210526316</v>
      </c>
    </row>
    <row r="2202" spans="1:1" x14ac:dyDescent="0.25">
      <c r="A2202" s="236">
        <v>0.10484848484848483</v>
      </c>
    </row>
    <row r="2203" spans="1:1" x14ac:dyDescent="0.25">
      <c r="A2203" s="236">
        <v>0.10498141263940523</v>
      </c>
    </row>
    <row r="2204" spans="1:1" x14ac:dyDescent="0.25">
      <c r="A2204" s="236">
        <v>0.105</v>
      </c>
    </row>
    <row r="2205" spans="1:1" x14ac:dyDescent="0.25">
      <c r="A2205" s="236">
        <v>0.10500000000000001</v>
      </c>
    </row>
    <row r="2206" spans="1:1" x14ac:dyDescent="0.25">
      <c r="A2206" s="236">
        <v>0.10500000000000005</v>
      </c>
    </row>
    <row r="2207" spans="1:1" x14ac:dyDescent="0.25">
      <c r="A2207" s="236">
        <v>0.10500769625448948</v>
      </c>
    </row>
    <row r="2208" spans="1:1" x14ac:dyDescent="0.25">
      <c r="A2208" s="236">
        <v>0.1050078492935636</v>
      </c>
    </row>
    <row r="2209" spans="1:1" x14ac:dyDescent="0.25">
      <c r="A2209" s="236">
        <v>0.10517241379310335</v>
      </c>
    </row>
    <row r="2210" spans="1:1" x14ac:dyDescent="0.25">
      <c r="A2210" s="236">
        <v>0.10518181818181818</v>
      </c>
    </row>
    <row r="2211" spans="1:1" x14ac:dyDescent="0.25">
      <c r="A2211" s="236">
        <v>0.10518900343642577</v>
      </c>
    </row>
    <row r="2212" spans="1:1" x14ac:dyDescent="0.25">
      <c r="A2212" s="236">
        <v>0.10519767441860466</v>
      </c>
    </row>
    <row r="2213" spans="1:1" x14ac:dyDescent="0.25">
      <c r="A2213" s="236">
        <v>0.10519794721407626</v>
      </c>
    </row>
    <row r="2214" spans="1:1" x14ac:dyDescent="0.25">
      <c r="A2214" s="236">
        <v>0.10519801980198019</v>
      </c>
    </row>
    <row r="2215" spans="1:1" x14ac:dyDescent="0.25">
      <c r="A2215" s="236">
        <v>0.10519838354151356</v>
      </c>
    </row>
    <row r="2216" spans="1:1" x14ac:dyDescent="0.25">
      <c r="A2216" s="236">
        <v>0.10519860973187686</v>
      </c>
    </row>
    <row r="2217" spans="1:1" x14ac:dyDescent="0.25">
      <c r="A2217" s="236">
        <v>0.10519879969992499</v>
      </c>
    </row>
    <row r="2218" spans="1:1" x14ac:dyDescent="0.25">
      <c r="A2218" s="236">
        <v>0.10519923736892278</v>
      </c>
    </row>
    <row r="2219" spans="1:1" x14ac:dyDescent="0.25">
      <c r="A2219" s="236">
        <v>0.10519923769923771</v>
      </c>
    </row>
    <row r="2220" spans="1:1" x14ac:dyDescent="0.25">
      <c r="A2220" s="236">
        <v>0.10519949951341583</v>
      </c>
    </row>
    <row r="2221" spans="1:1" x14ac:dyDescent="0.25">
      <c r="A2221" s="236">
        <v>0.10519975786924939</v>
      </c>
    </row>
    <row r="2222" spans="1:1" x14ac:dyDescent="0.25">
      <c r="A2222" s="236">
        <v>0.10519988412514483</v>
      </c>
    </row>
    <row r="2223" spans="1:1" x14ac:dyDescent="0.25">
      <c r="A2223" s="236">
        <v>0.10519989632605456</v>
      </c>
    </row>
    <row r="2224" spans="1:1" x14ac:dyDescent="0.25">
      <c r="A2224" s="236">
        <v>0.10519999999999999</v>
      </c>
    </row>
    <row r="2225" spans="1:1" x14ac:dyDescent="0.25">
      <c r="A2225" s="236">
        <v>0.1052</v>
      </c>
    </row>
    <row r="2226" spans="1:1" x14ac:dyDescent="0.25">
      <c r="A2226" s="236">
        <v>0.10520000000000002</v>
      </c>
    </row>
    <row r="2227" spans="1:1" x14ac:dyDescent="0.25">
      <c r="A2227" s="236">
        <v>0.10520000853825136</v>
      </c>
    </row>
    <row r="2228" spans="1:1" x14ac:dyDescent="0.25">
      <c r="A2228" s="236">
        <v>0.10520002133560913</v>
      </c>
    </row>
    <row r="2229" spans="1:1" x14ac:dyDescent="0.25">
      <c r="A2229" s="236">
        <v>0.10520003347840644</v>
      </c>
    </row>
    <row r="2230" spans="1:1" x14ac:dyDescent="0.25">
      <c r="A2230" s="236">
        <v>0.1052000540686672</v>
      </c>
    </row>
    <row r="2231" spans="1:1" x14ac:dyDescent="0.25">
      <c r="A2231" s="236">
        <v>0.10520010217983651</v>
      </c>
    </row>
    <row r="2232" spans="1:1" x14ac:dyDescent="0.25">
      <c r="A2232" s="236">
        <v>0.10520012410797396</v>
      </c>
    </row>
    <row r="2233" spans="1:1" x14ac:dyDescent="0.25">
      <c r="A2233" s="236">
        <v>0.10520013016596161</v>
      </c>
    </row>
    <row r="2234" spans="1:1" x14ac:dyDescent="0.25">
      <c r="A2234" s="236">
        <v>0.10520013142959556</v>
      </c>
    </row>
    <row r="2235" spans="1:1" x14ac:dyDescent="0.25">
      <c r="A2235" s="236">
        <v>0.10520013297872341</v>
      </c>
    </row>
    <row r="2236" spans="1:1" x14ac:dyDescent="0.25">
      <c r="A2236" s="236">
        <v>0.10520016240357287</v>
      </c>
    </row>
    <row r="2237" spans="1:1" x14ac:dyDescent="0.25">
      <c r="A2237" s="236">
        <v>0.10520018460828429</v>
      </c>
    </row>
    <row r="2238" spans="1:1" x14ac:dyDescent="0.25">
      <c r="A2238" s="236">
        <v>0.10520020359687818</v>
      </c>
    </row>
    <row r="2239" spans="1:1" x14ac:dyDescent="0.25">
      <c r="A2239" s="236">
        <v>0.10520024271844659</v>
      </c>
    </row>
    <row r="2240" spans="1:1" x14ac:dyDescent="0.25">
      <c r="A2240" s="236">
        <v>0.10520026220911176</v>
      </c>
    </row>
    <row r="2241" spans="1:1" x14ac:dyDescent="0.25">
      <c r="A2241" s="236">
        <v>0.1052002840068635</v>
      </c>
    </row>
    <row r="2242" spans="1:1" x14ac:dyDescent="0.25">
      <c r="A2242" s="236">
        <v>0.10520030581039755</v>
      </c>
    </row>
    <row r="2243" spans="1:1" x14ac:dyDescent="0.25">
      <c r="A2243" s="236">
        <v>0.10520043077659447</v>
      </c>
    </row>
    <row r="2244" spans="1:1" x14ac:dyDescent="0.25">
      <c r="A2244" s="236">
        <v>0.10520061464913778</v>
      </c>
    </row>
    <row r="2245" spans="1:1" x14ac:dyDescent="0.25">
      <c r="A2245" s="236">
        <v>0.10520061898972034</v>
      </c>
    </row>
    <row r="2246" spans="1:1" x14ac:dyDescent="0.25">
      <c r="A2246" s="236">
        <v>0.10520091324200913</v>
      </c>
    </row>
    <row r="2247" spans="1:1" x14ac:dyDescent="0.25">
      <c r="A2247" s="236">
        <v>0.1052012956964368</v>
      </c>
    </row>
    <row r="2248" spans="1:1" x14ac:dyDescent="0.25">
      <c r="A2248" s="236">
        <v>0.1052016129032258</v>
      </c>
    </row>
    <row r="2249" spans="1:1" x14ac:dyDescent="0.25">
      <c r="A2249" s="236">
        <v>0.1052020202020202</v>
      </c>
    </row>
    <row r="2250" spans="1:1" x14ac:dyDescent="0.25">
      <c r="A2250" s="236">
        <v>0.10520231213872833</v>
      </c>
    </row>
    <row r="2251" spans="1:1" x14ac:dyDescent="0.25">
      <c r="A2251" s="236">
        <v>0.10520491803278684</v>
      </c>
    </row>
    <row r="2252" spans="1:1" x14ac:dyDescent="0.25">
      <c r="A2252" s="236">
        <v>0.1052500000000002</v>
      </c>
    </row>
    <row r="2253" spans="1:1" x14ac:dyDescent="0.25">
      <c r="A2253" s="236">
        <v>0.10545454545454545</v>
      </c>
    </row>
    <row r="2254" spans="1:1" x14ac:dyDescent="0.25">
      <c r="A2254" s="236">
        <v>0.10574094401756312</v>
      </c>
    </row>
    <row r="2255" spans="1:1" x14ac:dyDescent="0.25">
      <c r="A2255" s="236">
        <v>0.10617474129821261</v>
      </c>
    </row>
    <row r="2256" spans="1:1" x14ac:dyDescent="0.25">
      <c r="A2256" s="236">
        <v>0.10621621621621639</v>
      </c>
    </row>
    <row r="2257" spans="1:1" x14ac:dyDescent="0.25">
      <c r="A2257" s="236">
        <v>0.10679775280898877</v>
      </c>
    </row>
    <row r="2258" spans="1:1" x14ac:dyDescent="0.25">
      <c r="A2258" s="236">
        <v>0.10679782082324456</v>
      </c>
    </row>
    <row r="2259" spans="1:1" x14ac:dyDescent="0.25">
      <c r="A2259" s="236">
        <v>0.10679999999999999</v>
      </c>
    </row>
    <row r="2260" spans="1:1" x14ac:dyDescent="0.25">
      <c r="A2260" s="236">
        <v>0.1069</v>
      </c>
    </row>
    <row r="2261" spans="1:1" x14ac:dyDescent="0.25">
      <c r="A2261" s="236">
        <v>0.10690000000000001</v>
      </c>
    </row>
    <row r="2262" spans="1:1" x14ac:dyDescent="0.25">
      <c r="A2262" s="236">
        <v>0.10753701211305519</v>
      </c>
    </row>
    <row r="2263" spans="1:1" x14ac:dyDescent="0.25">
      <c r="A2263" s="236">
        <v>0.10773684210526316</v>
      </c>
    </row>
    <row r="2264" spans="1:1" x14ac:dyDescent="0.25">
      <c r="A2264" s="236">
        <v>0.1081131019036954</v>
      </c>
    </row>
    <row r="2265" spans="1:1" x14ac:dyDescent="0.25">
      <c r="A2265" s="236">
        <v>0.10890004413062666</v>
      </c>
    </row>
    <row r="2266" spans="1:1" x14ac:dyDescent="0.25">
      <c r="A2266" s="236">
        <v>0.10976331360946746</v>
      </c>
    </row>
    <row r="2267" spans="1:1" x14ac:dyDescent="0.25">
      <c r="A2267" s="236">
        <v>0.10989903181189489</v>
      </c>
    </row>
    <row r="2268" spans="1:1" x14ac:dyDescent="0.25">
      <c r="A2268" s="236">
        <v>0.10989906103286386</v>
      </c>
    </row>
    <row r="2269" spans="1:1" x14ac:dyDescent="0.25">
      <c r="A2269" s="236">
        <v>0.10989990557129367</v>
      </c>
    </row>
    <row r="2270" spans="1:1" x14ac:dyDescent="0.25">
      <c r="A2270" s="236">
        <v>0.10999999999999999</v>
      </c>
    </row>
    <row r="2271" spans="1:1" x14ac:dyDescent="0.25">
      <c r="A2271" s="236">
        <v>0.11</v>
      </c>
    </row>
    <row r="2272" spans="1:1" x14ac:dyDescent="0.25">
      <c r="A2272" s="236">
        <v>0.11000000000000001</v>
      </c>
    </row>
    <row r="2273" spans="1:1" x14ac:dyDescent="0.25">
      <c r="A2273" s="236">
        <v>0.11000000000000006</v>
      </c>
    </row>
    <row r="2274" spans="1:1" x14ac:dyDescent="0.25">
      <c r="A2274" s="236">
        <v>0.11076555023923444</v>
      </c>
    </row>
    <row r="2275" spans="1:1" x14ac:dyDescent="0.25">
      <c r="A2275" s="236">
        <v>0.11084971236816873</v>
      </c>
    </row>
    <row r="2276" spans="1:1" x14ac:dyDescent="0.25">
      <c r="A2276" s="236">
        <v>0.11128571428571428</v>
      </c>
    </row>
    <row r="2277" spans="1:1" x14ac:dyDescent="0.25">
      <c r="A2277" s="236">
        <v>0.11129591836734694</v>
      </c>
    </row>
    <row r="2278" spans="1:1" x14ac:dyDescent="0.25">
      <c r="A2278" s="236">
        <v>0.11129815745393634</v>
      </c>
    </row>
    <row r="2279" spans="1:1" x14ac:dyDescent="0.25">
      <c r="A2279" s="236">
        <v>0.111301421091997</v>
      </c>
    </row>
    <row r="2280" spans="1:1" x14ac:dyDescent="0.25">
      <c r="A2280" s="236">
        <v>0.11130205587770163</v>
      </c>
    </row>
    <row r="2281" spans="1:1" x14ac:dyDescent="0.25">
      <c r="A2281" s="236">
        <v>0.11130281690140845</v>
      </c>
    </row>
    <row r="2282" spans="1:1" x14ac:dyDescent="0.25">
      <c r="A2282" s="236">
        <v>0.11130434782608695</v>
      </c>
    </row>
    <row r="2283" spans="1:1" x14ac:dyDescent="0.25">
      <c r="A2283" s="236">
        <v>0.11130784708249497</v>
      </c>
    </row>
    <row r="2284" spans="1:1" x14ac:dyDescent="0.25">
      <c r="A2284" s="236">
        <v>0.11136574074074074</v>
      </c>
    </row>
    <row r="2285" spans="1:1" x14ac:dyDescent="0.25">
      <c r="A2285" s="236">
        <v>0.1114</v>
      </c>
    </row>
    <row r="2286" spans="1:1" x14ac:dyDescent="0.25">
      <c r="A2286" s="236">
        <v>0.11155555555555578</v>
      </c>
    </row>
    <row r="2287" spans="1:1" x14ac:dyDescent="0.25">
      <c r="A2287" s="236">
        <v>0.11263779527559055</v>
      </c>
    </row>
    <row r="2288" spans="1:1" x14ac:dyDescent="0.25">
      <c r="A2288" s="236">
        <v>0.11291666666666667</v>
      </c>
    </row>
    <row r="2289" spans="1:1" x14ac:dyDescent="0.25">
      <c r="A2289" s="236">
        <v>0.11338709677419355</v>
      </c>
    </row>
    <row r="2290" spans="1:1" x14ac:dyDescent="0.25">
      <c r="A2290" s="236">
        <v>0.11339622641509434</v>
      </c>
    </row>
    <row r="2291" spans="1:1" x14ac:dyDescent="0.25">
      <c r="A2291" s="236">
        <v>0.11387409200968523</v>
      </c>
    </row>
    <row r="2292" spans="1:1" x14ac:dyDescent="0.25">
      <c r="A2292" s="236">
        <v>0.11413793103448276</v>
      </c>
    </row>
    <row r="2293" spans="1:1" x14ac:dyDescent="0.25">
      <c r="A2293" s="236">
        <v>0.11418367346938775</v>
      </c>
    </row>
    <row r="2294" spans="1:1" x14ac:dyDescent="0.25">
      <c r="A2294" s="236">
        <v>0.11421052631578947</v>
      </c>
    </row>
    <row r="2295" spans="1:1" x14ac:dyDescent="0.25">
      <c r="A2295" s="236">
        <v>0.11470588235294117</v>
      </c>
    </row>
    <row r="2296" spans="1:1" x14ac:dyDescent="0.25">
      <c r="A2296" s="236">
        <v>0.11471271788250484</v>
      </c>
    </row>
    <row r="2297" spans="1:1" x14ac:dyDescent="0.25">
      <c r="A2297" s="236">
        <v>0.114797507788162</v>
      </c>
    </row>
    <row r="2298" spans="1:1" x14ac:dyDescent="0.25">
      <c r="A2298" s="236">
        <v>0.11480046948356808</v>
      </c>
    </row>
    <row r="2299" spans="1:1" x14ac:dyDescent="0.25">
      <c r="A2299" s="236">
        <v>0.11591836734693892</v>
      </c>
    </row>
    <row r="2300" spans="1:1" x14ac:dyDescent="0.25">
      <c r="A2300" s="236">
        <v>0.11596218020022248</v>
      </c>
    </row>
    <row r="2301" spans="1:1" x14ac:dyDescent="0.25">
      <c r="A2301" s="236">
        <v>0.11639946559786239</v>
      </c>
    </row>
    <row r="2302" spans="1:1" x14ac:dyDescent="0.25">
      <c r="A2302" s="236">
        <v>0.11684131736526945</v>
      </c>
    </row>
    <row r="2303" spans="1:1" x14ac:dyDescent="0.25">
      <c r="A2303" s="236">
        <v>0.11749598715890851</v>
      </c>
    </row>
    <row r="2304" spans="1:1" x14ac:dyDescent="0.25">
      <c r="A2304" s="236">
        <v>0.11749999999999999</v>
      </c>
    </row>
    <row r="2305" spans="1:1" x14ac:dyDescent="0.25">
      <c r="A2305" s="236">
        <v>0.11750000000000001</v>
      </c>
    </row>
    <row r="2306" spans="1:1" x14ac:dyDescent="0.25">
      <c r="A2306" s="236">
        <v>0.11750561797752809</v>
      </c>
    </row>
    <row r="2307" spans="1:1" x14ac:dyDescent="0.25">
      <c r="A2307" s="236">
        <v>0.11750636132315521</v>
      </c>
    </row>
    <row r="2308" spans="1:1" x14ac:dyDescent="0.25">
      <c r="A2308" s="236">
        <v>0.11752136752136752</v>
      </c>
    </row>
    <row r="2309" spans="1:1" x14ac:dyDescent="0.25">
      <c r="A2309" s="236">
        <v>0.11752941176470588</v>
      </c>
    </row>
    <row r="2310" spans="1:1" x14ac:dyDescent="0.25">
      <c r="A2310" s="236">
        <v>0.11840242669362992</v>
      </c>
    </row>
    <row r="2311" spans="1:1" x14ac:dyDescent="0.25">
      <c r="A2311" s="236">
        <v>0.11888888888888888</v>
      </c>
    </row>
    <row r="2312" spans="1:1" x14ac:dyDescent="0.25">
      <c r="A2312" s="236">
        <v>0.11895720011451474</v>
      </c>
    </row>
    <row r="2313" spans="1:1" x14ac:dyDescent="0.25">
      <c r="A2313" s="236">
        <v>0.11899999999999999</v>
      </c>
    </row>
    <row r="2314" spans="1:1" x14ac:dyDescent="0.25">
      <c r="A2314" s="236">
        <v>0.11910714285714287</v>
      </c>
    </row>
    <row r="2315" spans="1:1" x14ac:dyDescent="0.25">
      <c r="A2315" s="236">
        <v>0.11939470365699872</v>
      </c>
    </row>
    <row r="2316" spans="1:1" x14ac:dyDescent="0.25">
      <c r="A2316" s="236">
        <v>0.11965517241379306</v>
      </c>
    </row>
    <row r="2317" spans="1:1" x14ac:dyDescent="0.25">
      <c r="A2317" s="236">
        <v>0.11972972972972973</v>
      </c>
    </row>
    <row r="2318" spans="1:1" x14ac:dyDescent="0.25">
      <c r="A2318" s="236">
        <v>0.11974358974358974</v>
      </c>
    </row>
    <row r="2319" spans="1:1" x14ac:dyDescent="0.25">
      <c r="A2319" s="236">
        <v>0.11975</v>
      </c>
    </row>
    <row r="2320" spans="1:1" x14ac:dyDescent="0.25">
      <c r="A2320" s="236">
        <v>0.11975609756097562</v>
      </c>
    </row>
    <row r="2321" spans="1:1" x14ac:dyDescent="0.25">
      <c r="A2321" s="236">
        <v>0.11976190476190476</v>
      </c>
    </row>
    <row r="2322" spans="1:1" x14ac:dyDescent="0.25">
      <c r="A2322" s="236">
        <v>0.11978021978021978</v>
      </c>
    </row>
    <row r="2323" spans="1:1" x14ac:dyDescent="0.25">
      <c r="A2323" s="236">
        <v>0.11978260869565217</v>
      </c>
    </row>
    <row r="2324" spans="1:1" x14ac:dyDescent="0.25">
      <c r="A2324" s="236">
        <v>0.11979057591623037</v>
      </c>
    </row>
    <row r="2325" spans="1:1" x14ac:dyDescent="0.25">
      <c r="A2325" s="236">
        <v>0.11979460847240052</v>
      </c>
    </row>
    <row r="2326" spans="1:1" x14ac:dyDescent="0.25">
      <c r="A2326" s="236">
        <v>0.1197953216374269</v>
      </c>
    </row>
    <row r="2327" spans="1:1" x14ac:dyDescent="0.25">
      <c r="A2327" s="236">
        <v>0.11979591836734693</v>
      </c>
    </row>
    <row r="2328" spans="1:1" x14ac:dyDescent="0.25">
      <c r="A2328" s="236">
        <v>0.11979768786127168</v>
      </c>
    </row>
    <row r="2329" spans="1:1" x14ac:dyDescent="0.25">
      <c r="A2329" s="236">
        <v>0.11979797979797979</v>
      </c>
    </row>
    <row r="2330" spans="1:1" x14ac:dyDescent="0.25">
      <c r="A2330" s="236">
        <v>0.11979865771812082</v>
      </c>
    </row>
    <row r="2331" spans="1:1" x14ac:dyDescent="0.25">
      <c r="A2331" s="236">
        <v>0.11979904306220096</v>
      </c>
    </row>
    <row r="2332" spans="1:1" x14ac:dyDescent="0.25">
      <c r="A2332" s="236">
        <v>0.11979910714285714</v>
      </c>
    </row>
    <row r="2333" spans="1:1" x14ac:dyDescent="0.25">
      <c r="A2333" s="236">
        <v>0.11979959919839679</v>
      </c>
    </row>
    <row r="2334" spans="1:1" x14ac:dyDescent="0.25">
      <c r="A2334" s="236">
        <v>0.11979999999999999</v>
      </c>
    </row>
    <row r="2335" spans="1:1" x14ac:dyDescent="0.25">
      <c r="A2335" s="236">
        <v>0.1198</v>
      </c>
    </row>
    <row r="2336" spans="1:1" x14ac:dyDescent="0.25">
      <c r="A2336" s="236">
        <v>0.11980162308385935</v>
      </c>
    </row>
    <row r="2337" spans="1:1" x14ac:dyDescent="0.25">
      <c r="A2337" s="236">
        <v>0.11980246913580248</v>
      </c>
    </row>
    <row r="2338" spans="1:1" x14ac:dyDescent="0.25">
      <c r="A2338" s="236">
        <v>0.11980392156862746</v>
      </c>
    </row>
    <row r="2339" spans="1:1" x14ac:dyDescent="0.25">
      <c r="A2339" s="236">
        <v>0.11980707395498391</v>
      </c>
    </row>
    <row r="2340" spans="1:1" x14ac:dyDescent="0.25">
      <c r="A2340" s="236">
        <v>0.1198076923076923</v>
      </c>
    </row>
    <row r="2341" spans="1:1" x14ac:dyDescent="0.25">
      <c r="A2341" s="236">
        <v>0.11980879541108987</v>
      </c>
    </row>
    <row r="2342" spans="1:1" x14ac:dyDescent="0.25">
      <c r="A2342" s="236">
        <v>0.11981566820276494</v>
      </c>
    </row>
    <row r="2343" spans="1:1" x14ac:dyDescent="0.25">
      <c r="A2343" s="236">
        <v>0.11981684981684981</v>
      </c>
    </row>
    <row r="2344" spans="1:1" x14ac:dyDescent="0.25">
      <c r="A2344" s="236">
        <v>0.11981751824817517</v>
      </c>
    </row>
    <row r="2345" spans="1:1" x14ac:dyDescent="0.25">
      <c r="A2345" s="236">
        <v>0.11982110507246378</v>
      </c>
    </row>
    <row r="2346" spans="1:1" x14ac:dyDescent="0.25">
      <c r="A2346" s="236">
        <v>0.11982142857142856</v>
      </c>
    </row>
    <row r="2347" spans="1:1" x14ac:dyDescent="0.25">
      <c r="A2347" s="236">
        <v>0.11982666666666668</v>
      </c>
    </row>
    <row r="2348" spans="1:1" x14ac:dyDescent="0.25">
      <c r="A2348" s="236">
        <v>0.11983333333333333</v>
      </c>
    </row>
    <row r="2349" spans="1:1" x14ac:dyDescent="0.25">
      <c r="A2349" s="236">
        <v>0.11987333333333333</v>
      </c>
    </row>
    <row r="2350" spans="1:1" x14ac:dyDescent="0.25">
      <c r="A2350" s="236">
        <v>0.11987577639751552</v>
      </c>
    </row>
    <row r="2351" spans="1:1" x14ac:dyDescent="0.25">
      <c r="A2351" s="236">
        <v>0.11988095238095238</v>
      </c>
    </row>
    <row r="2352" spans="1:1" x14ac:dyDescent="0.25">
      <c r="A2352" s="236">
        <v>0.11990000000000001</v>
      </c>
    </row>
    <row r="2353" spans="1:1" x14ac:dyDescent="0.25">
      <c r="A2353" s="236">
        <v>0.11999999999999997</v>
      </c>
    </row>
    <row r="2354" spans="1:1" x14ac:dyDescent="0.25">
      <c r="A2354" s="236">
        <v>0.11999999999999998</v>
      </c>
    </row>
    <row r="2355" spans="1:1" x14ac:dyDescent="0.25">
      <c r="A2355" s="236">
        <v>0.12</v>
      </c>
    </row>
    <row r="2356" spans="1:1" x14ac:dyDescent="0.25">
      <c r="A2356" s="236">
        <v>0.12000000000000001</v>
      </c>
    </row>
    <row r="2357" spans="1:1" x14ac:dyDescent="0.25">
      <c r="A2357" s="236">
        <v>0.12000000000000002</v>
      </c>
    </row>
    <row r="2358" spans="1:1" x14ac:dyDescent="0.25">
      <c r="A2358" s="236">
        <v>0.1202020202020202</v>
      </c>
    </row>
    <row r="2359" spans="1:1" x14ac:dyDescent="0.25">
      <c r="A2359" s="236">
        <v>0.12041666666666667</v>
      </c>
    </row>
    <row r="2360" spans="1:1" x14ac:dyDescent="0.25">
      <c r="A2360" s="236">
        <v>0.12060251322751323</v>
      </c>
    </row>
    <row r="2361" spans="1:1" x14ac:dyDescent="0.25">
      <c r="A2361" s="236">
        <v>0.12068965517241373</v>
      </c>
    </row>
    <row r="2362" spans="1:1" x14ac:dyDescent="0.25">
      <c r="A2362" s="236">
        <v>0.12169811320754723</v>
      </c>
    </row>
    <row r="2363" spans="1:1" x14ac:dyDescent="0.25">
      <c r="A2363" s="236">
        <v>0.12193181818181818</v>
      </c>
    </row>
    <row r="2364" spans="1:1" x14ac:dyDescent="0.25">
      <c r="A2364" s="236">
        <v>0.12378947368421052</v>
      </c>
    </row>
    <row r="2365" spans="1:1" x14ac:dyDescent="0.25">
      <c r="A2365" s="236">
        <v>0.12380000000000001</v>
      </c>
    </row>
    <row r="2366" spans="1:1" x14ac:dyDescent="0.25">
      <c r="A2366" s="236">
        <v>0.12381355932203389</v>
      </c>
    </row>
    <row r="2367" spans="1:1" x14ac:dyDescent="0.25">
      <c r="A2367" s="236">
        <v>0.12409999999999999</v>
      </c>
    </row>
    <row r="2368" spans="1:1" x14ac:dyDescent="0.25">
      <c r="A2368" s="236">
        <v>0.12466666666666662</v>
      </c>
    </row>
    <row r="2369" spans="1:1" x14ac:dyDescent="0.25">
      <c r="A2369" s="236">
        <v>0.12497382198952882</v>
      </c>
    </row>
    <row r="2370" spans="1:1" x14ac:dyDescent="0.25">
      <c r="A2370" s="236">
        <v>0.12499999999999997</v>
      </c>
    </row>
    <row r="2371" spans="1:1" x14ac:dyDescent="0.25">
      <c r="A2371" s="236">
        <v>0.125</v>
      </c>
    </row>
    <row r="2372" spans="1:1" x14ac:dyDescent="0.25">
      <c r="A2372" s="236">
        <v>0.12500745156482862</v>
      </c>
    </row>
    <row r="2373" spans="1:1" x14ac:dyDescent="0.25">
      <c r="A2373" s="236">
        <v>0.1250314465408805</v>
      </c>
    </row>
    <row r="2374" spans="1:1" x14ac:dyDescent="0.25">
      <c r="A2374" s="236">
        <v>0.12521739130434764</v>
      </c>
    </row>
    <row r="2375" spans="1:1" x14ac:dyDescent="0.25">
      <c r="A2375" s="236">
        <v>0.12529616724738676</v>
      </c>
    </row>
    <row r="2376" spans="1:1" x14ac:dyDescent="0.25">
      <c r="A2376" s="236">
        <v>0.12542857142857142</v>
      </c>
    </row>
    <row r="2377" spans="1:1" x14ac:dyDescent="0.25">
      <c r="A2377" s="236">
        <v>0.12545454545454504</v>
      </c>
    </row>
    <row r="2378" spans="1:1" x14ac:dyDescent="0.25">
      <c r="A2378" s="236">
        <v>0.12545454545454551</v>
      </c>
    </row>
    <row r="2379" spans="1:1" x14ac:dyDescent="0.25">
      <c r="A2379" s="236">
        <v>0.12546874999999999</v>
      </c>
    </row>
    <row r="2380" spans="1:1" x14ac:dyDescent="0.25">
      <c r="A2380" s="236">
        <v>0.12548746518105849</v>
      </c>
    </row>
    <row r="2381" spans="1:1" x14ac:dyDescent="0.25">
      <c r="A2381" s="236">
        <v>0.12548872180451129</v>
      </c>
    </row>
    <row r="2382" spans="1:1" x14ac:dyDescent="0.25">
      <c r="A2382" s="236">
        <v>0.12549206349206349</v>
      </c>
    </row>
    <row r="2383" spans="1:1" x14ac:dyDescent="0.25">
      <c r="A2383" s="236">
        <v>0.12549295774647887</v>
      </c>
    </row>
    <row r="2384" spans="1:1" x14ac:dyDescent="0.25">
      <c r="A2384" s="236">
        <v>0.12549382716049384</v>
      </c>
    </row>
    <row r="2385" spans="1:1" x14ac:dyDescent="0.25">
      <c r="A2385" s="236">
        <v>0.12549407114624506</v>
      </c>
    </row>
    <row r="2386" spans="1:1" x14ac:dyDescent="0.25">
      <c r="A2386" s="236">
        <v>0.12549429657794675</v>
      </c>
    </row>
    <row r="2387" spans="1:1" x14ac:dyDescent="0.25">
      <c r="A2387" s="236">
        <v>0.1254953560371517</v>
      </c>
    </row>
    <row r="2388" spans="1:1" x14ac:dyDescent="0.25">
      <c r="A2388" s="236">
        <v>0.12549668874172185</v>
      </c>
    </row>
    <row r="2389" spans="1:1" x14ac:dyDescent="0.25">
      <c r="A2389" s="236">
        <v>0.12549675023212631</v>
      </c>
    </row>
    <row r="2390" spans="1:1" x14ac:dyDescent="0.25">
      <c r="A2390" s="236">
        <v>0.12549689440993789</v>
      </c>
    </row>
    <row r="2391" spans="1:1" x14ac:dyDescent="0.25">
      <c r="A2391" s="236">
        <v>0.12549725920125293</v>
      </c>
    </row>
    <row r="2392" spans="1:1" x14ac:dyDescent="0.25">
      <c r="A2392" s="236">
        <v>0.12549730146491905</v>
      </c>
    </row>
    <row r="2393" spans="1:1" x14ac:dyDescent="0.25">
      <c r="A2393" s="236">
        <v>0.12549738219895287</v>
      </c>
    </row>
    <row r="2394" spans="1:1" x14ac:dyDescent="0.25">
      <c r="A2394" s="236">
        <v>0.12549747048903878</v>
      </c>
    </row>
    <row r="2395" spans="1:1" x14ac:dyDescent="0.25">
      <c r="A2395" s="236">
        <v>0.12549803921568628</v>
      </c>
    </row>
    <row r="2396" spans="1:1" x14ac:dyDescent="0.25">
      <c r="A2396" s="236">
        <v>0.12549823321554771</v>
      </c>
    </row>
    <row r="2397" spans="1:1" x14ac:dyDescent="0.25">
      <c r="A2397" s="236">
        <v>0.1254984326018809</v>
      </c>
    </row>
    <row r="2398" spans="1:1" x14ac:dyDescent="0.25">
      <c r="A2398" s="236">
        <v>0.12549857549857549</v>
      </c>
    </row>
    <row r="2399" spans="1:1" x14ac:dyDescent="0.25">
      <c r="A2399" s="236">
        <v>0.12549872122762148</v>
      </c>
    </row>
    <row r="2400" spans="1:1" x14ac:dyDescent="0.25">
      <c r="A2400" s="236">
        <v>0.12549884754692131</v>
      </c>
    </row>
    <row r="2401" spans="1:1" x14ac:dyDescent="0.25">
      <c r="A2401" s="236">
        <v>0.12549889135254988</v>
      </c>
    </row>
    <row r="2402" spans="1:1" x14ac:dyDescent="0.25">
      <c r="A2402" s="236">
        <v>0.12549893842887475</v>
      </c>
    </row>
    <row r="2403" spans="1:1" x14ac:dyDescent="0.25">
      <c r="A2403" s="236">
        <v>0.12549894957983193</v>
      </c>
    </row>
    <row r="2404" spans="1:1" x14ac:dyDescent="0.25">
      <c r="A2404" s="236">
        <v>0.12549905838041434</v>
      </c>
    </row>
    <row r="2405" spans="1:1" x14ac:dyDescent="0.25">
      <c r="A2405" s="236">
        <v>0.12549912870301219</v>
      </c>
    </row>
    <row r="2406" spans="1:1" x14ac:dyDescent="0.25">
      <c r="A2406" s="236">
        <v>0.12549918166939444</v>
      </c>
    </row>
    <row r="2407" spans="1:1" x14ac:dyDescent="0.25">
      <c r="A2407" s="236">
        <v>0.12549920760697306</v>
      </c>
    </row>
    <row r="2408" spans="1:1" x14ac:dyDescent="0.25">
      <c r="A2408" s="236">
        <v>0.12549925112331503</v>
      </c>
    </row>
    <row r="2409" spans="1:1" x14ac:dyDescent="0.25">
      <c r="A2409" s="236">
        <v>0.12549925484351712</v>
      </c>
    </row>
    <row r="2410" spans="1:1" x14ac:dyDescent="0.25">
      <c r="A2410" s="236">
        <v>0.12549926793557833</v>
      </c>
    </row>
    <row r="2411" spans="1:1" x14ac:dyDescent="0.25">
      <c r="A2411" s="236">
        <v>0.1254994019138756</v>
      </c>
    </row>
    <row r="2412" spans="1:1" x14ac:dyDescent="0.25">
      <c r="A2412" s="236">
        <v>0.12549942594718713</v>
      </c>
    </row>
    <row r="2413" spans="1:1" x14ac:dyDescent="0.25">
      <c r="A2413" s="236">
        <v>0.1254995744680851</v>
      </c>
    </row>
    <row r="2414" spans="1:1" x14ac:dyDescent="0.25">
      <c r="A2414" s="236">
        <v>0.1254996034892942</v>
      </c>
    </row>
    <row r="2415" spans="1:1" x14ac:dyDescent="0.25">
      <c r="A2415" s="236">
        <v>0.12549967198775419</v>
      </c>
    </row>
    <row r="2416" spans="1:1" x14ac:dyDescent="0.25">
      <c r="A2416" s="236">
        <v>0.1254997454607161</v>
      </c>
    </row>
    <row r="2417" spans="1:1" x14ac:dyDescent="0.25">
      <c r="A2417" s="236">
        <v>0.12549975661203958</v>
      </c>
    </row>
    <row r="2418" spans="1:1" x14ac:dyDescent="0.25">
      <c r="A2418" s="236">
        <v>0.12549979655499796</v>
      </c>
    </row>
    <row r="2419" spans="1:1" x14ac:dyDescent="0.25">
      <c r="A2419" s="236">
        <v>0.12549983503794127</v>
      </c>
    </row>
    <row r="2420" spans="1:1" x14ac:dyDescent="0.25">
      <c r="A2420" s="236">
        <v>0.1255</v>
      </c>
    </row>
    <row r="2421" spans="1:1" x14ac:dyDescent="0.25">
      <c r="A2421" s="236">
        <v>0.12550000000000003</v>
      </c>
    </row>
    <row r="2422" spans="1:1" x14ac:dyDescent="0.25">
      <c r="A2422" s="236">
        <v>0.12550005988741167</v>
      </c>
    </row>
    <row r="2423" spans="1:1" x14ac:dyDescent="0.25">
      <c r="A2423" s="236">
        <v>0.12550014088475628</v>
      </c>
    </row>
    <row r="2424" spans="1:1" x14ac:dyDescent="0.25">
      <c r="A2424" s="236">
        <v>0.12550037907505684</v>
      </c>
    </row>
    <row r="2425" spans="1:1" x14ac:dyDescent="0.25">
      <c r="A2425" s="236">
        <v>0.12550051072522983</v>
      </c>
    </row>
    <row r="2426" spans="1:1" x14ac:dyDescent="0.25">
      <c r="A2426" s="236">
        <v>0.12550068587105623</v>
      </c>
    </row>
    <row r="2427" spans="1:1" x14ac:dyDescent="0.25">
      <c r="A2427" s="236">
        <v>0.12550079491255961</v>
      </c>
    </row>
    <row r="2428" spans="1:1" x14ac:dyDescent="0.25">
      <c r="A2428" s="236">
        <v>0.12550084073985107</v>
      </c>
    </row>
    <row r="2429" spans="1:1" x14ac:dyDescent="0.25">
      <c r="A2429" s="236">
        <v>0.12550111912459586</v>
      </c>
    </row>
    <row r="2430" spans="1:1" x14ac:dyDescent="0.25">
      <c r="A2430" s="236">
        <v>0.12550122249388754</v>
      </c>
    </row>
    <row r="2431" spans="1:1" x14ac:dyDescent="0.25">
      <c r="A2431" s="236">
        <v>0.12550159517901455</v>
      </c>
    </row>
    <row r="2432" spans="1:1" x14ac:dyDescent="0.25">
      <c r="A2432" s="236">
        <v>0.12550169109357384</v>
      </c>
    </row>
    <row r="2433" spans="1:1" x14ac:dyDescent="0.25">
      <c r="A2433" s="236">
        <v>0.1255017571261226</v>
      </c>
    </row>
    <row r="2434" spans="1:1" x14ac:dyDescent="0.25">
      <c r="A2434" s="236">
        <v>0.12550185873605949</v>
      </c>
    </row>
    <row r="2435" spans="1:1" x14ac:dyDescent="0.25">
      <c r="A2435" s="236">
        <v>0.12550303030303031</v>
      </c>
    </row>
    <row r="2436" spans="1:1" x14ac:dyDescent="0.25">
      <c r="A2436" s="236">
        <v>0.12550318471337579</v>
      </c>
    </row>
    <row r="2437" spans="1:1" x14ac:dyDescent="0.25">
      <c r="A2437" s="236">
        <v>0.12550343249427917</v>
      </c>
    </row>
    <row r="2438" spans="1:1" x14ac:dyDescent="0.25">
      <c r="A2438" s="236">
        <v>0.125503663003663</v>
      </c>
    </row>
    <row r="2439" spans="1:1" x14ac:dyDescent="0.25">
      <c r="A2439" s="236">
        <v>0.12550387596899226</v>
      </c>
    </row>
    <row r="2440" spans="1:1" x14ac:dyDescent="0.25">
      <c r="A2440" s="236">
        <v>0.12550449550449549</v>
      </c>
    </row>
    <row r="2441" spans="1:1" x14ac:dyDescent="0.25">
      <c r="A2441" s="236">
        <v>0.12550469483568075</v>
      </c>
    </row>
    <row r="2442" spans="1:1" x14ac:dyDescent="0.25">
      <c r="A2442" s="236">
        <v>0.12550543024227237</v>
      </c>
    </row>
    <row r="2443" spans="1:1" x14ac:dyDescent="0.25">
      <c r="A2443" s="236">
        <v>0.12550602409638556</v>
      </c>
    </row>
    <row r="2444" spans="1:1" x14ac:dyDescent="0.25">
      <c r="A2444" s="236">
        <v>0.12550847457627118</v>
      </c>
    </row>
    <row r="2445" spans="1:1" x14ac:dyDescent="0.25">
      <c r="A2445" s="236">
        <v>0.12550898203592814</v>
      </c>
    </row>
    <row r="2446" spans="1:1" x14ac:dyDescent="0.25">
      <c r="A2446" s="236">
        <v>0.12550955414012738</v>
      </c>
    </row>
    <row r="2447" spans="1:1" x14ac:dyDescent="0.25">
      <c r="A2447" s="236">
        <v>0.12551020408163266</v>
      </c>
    </row>
    <row r="2448" spans="1:1" x14ac:dyDescent="0.25">
      <c r="A2448" s="236">
        <v>0.1255109489051095</v>
      </c>
    </row>
    <row r="2449" spans="1:1" x14ac:dyDescent="0.25">
      <c r="A2449" s="236">
        <v>0.12551116333725029</v>
      </c>
    </row>
    <row r="2450" spans="1:1" x14ac:dyDescent="0.25">
      <c r="A2450" s="236">
        <v>0.12551136363636364</v>
      </c>
    </row>
    <row r="2451" spans="1:1" x14ac:dyDescent="0.25">
      <c r="A2451" s="236">
        <v>0.12551470588235294</v>
      </c>
    </row>
    <row r="2452" spans="1:1" x14ac:dyDescent="0.25">
      <c r="A2452" s="236">
        <v>0.12551574375678612</v>
      </c>
    </row>
    <row r="2453" spans="1:1" x14ac:dyDescent="0.25">
      <c r="A2453" s="236">
        <v>0.12551587301587303</v>
      </c>
    </row>
    <row r="2454" spans="1:1" x14ac:dyDescent="0.25">
      <c r="A2454" s="236">
        <v>0.12551724137931036</v>
      </c>
    </row>
    <row r="2455" spans="1:1" x14ac:dyDescent="0.25">
      <c r="A2455" s="236">
        <v>0.125525</v>
      </c>
    </row>
    <row r="2456" spans="1:1" x14ac:dyDescent="0.25">
      <c r="A2456" s="236">
        <v>0.12552857142857143</v>
      </c>
    </row>
    <row r="2457" spans="1:1" x14ac:dyDescent="0.25">
      <c r="A2457" s="236">
        <v>0.12552941176470586</v>
      </c>
    </row>
    <row r="2458" spans="1:1" x14ac:dyDescent="0.25">
      <c r="A2458" s="236">
        <v>0.12553571428571381</v>
      </c>
    </row>
    <row r="2459" spans="1:1" x14ac:dyDescent="0.25">
      <c r="A2459" s="236">
        <v>0.12553921568627452</v>
      </c>
    </row>
    <row r="2460" spans="1:1" x14ac:dyDescent="0.25">
      <c r="A2460" s="236">
        <v>0.12554179566563467</v>
      </c>
    </row>
    <row r="2461" spans="1:1" x14ac:dyDescent="0.25">
      <c r="A2461" s="236">
        <v>0.12555555555555584</v>
      </c>
    </row>
    <row r="2462" spans="1:1" x14ac:dyDescent="0.25">
      <c r="A2462" s="236">
        <v>0.12558053965658217</v>
      </c>
    </row>
    <row r="2463" spans="1:1" x14ac:dyDescent="0.25">
      <c r="A2463" s="236">
        <v>0.12558139534883669</v>
      </c>
    </row>
    <row r="2464" spans="1:1" x14ac:dyDescent="0.25">
      <c r="A2464" s="236">
        <v>0.12559400444115471</v>
      </c>
    </row>
    <row r="2465" spans="1:1" x14ac:dyDescent="0.25">
      <c r="A2465" s="236">
        <v>0.12560000000000002</v>
      </c>
    </row>
    <row r="2466" spans="1:1" x14ac:dyDescent="0.25">
      <c r="A2466" s="236">
        <v>0.12561122244488979</v>
      </c>
    </row>
    <row r="2467" spans="1:1" x14ac:dyDescent="0.25">
      <c r="A2467" s="236">
        <v>0.12562499999999999</v>
      </c>
    </row>
    <row r="2468" spans="1:1" x14ac:dyDescent="0.25">
      <c r="A2468" s="236">
        <v>0.12563636363636363</v>
      </c>
    </row>
    <row r="2469" spans="1:1" x14ac:dyDescent="0.25">
      <c r="A2469" s="236">
        <v>0.12571428571428558</v>
      </c>
    </row>
    <row r="2470" spans="1:1" x14ac:dyDescent="0.25">
      <c r="A2470" s="236">
        <v>0.12581368821292774</v>
      </c>
    </row>
    <row r="2471" spans="1:1" x14ac:dyDescent="0.25">
      <c r="A2471" s="236">
        <v>0.12585378964343308</v>
      </c>
    </row>
    <row r="2472" spans="1:1" x14ac:dyDescent="0.25">
      <c r="A2472" s="236">
        <v>0.12588235294117567</v>
      </c>
    </row>
    <row r="2473" spans="1:1" x14ac:dyDescent="0.25">
      <c r="A2473" s="236">
        <v>0.12594401429422275</v>
      </c>
    </row>
    <row r="2474" spans="1:1" x14ac:dyDescent="0.25">
      <c r="A2474" s="236">
        <v>0.126</v>
      </c>
    </row>
    <row r="2475" spans="1:1" x14ac:dyDescent="0.25">
      <c r="A2475" s="236">
        <v>0.12621640593662253</v>
      </c>
    </row>
    <row r="2476" spans="1:1" x14ac:dyDescent="0.25">
      <c r="A2476" s="236">
        <v>0.1278</v>
      </c>
    </row>
    <row r="2477" spans="1:1" x14ac:dyDescent="0.25">
      <c r="A2477" s="236">
        <v>0.128</v>
      </c>
    </row>
    <row r="2478" spans="1:1" x14ac:dyDescent="0.25">
      <c r="A2478" s="236">
        <v>0.12819738988580751</v>
      </c>
    </row>
    <row r="2479" spans="1:1" x14ac:dyDescent="0.25">
      <c r="A2479" s="236">
        <v>0.12825242718446603</v>
      </c>
    </row>
    <row r="2480" spans="1:1" x14ac:dyDescent="0.25">
      <c r="A2480" s="236">
        <v>0.12885245901639367</v>
      </c>
    </row>
    <row r="2481" spans="1:1" x14ac:dyDescent="0.25">
      <c r="A2481" s="236">
        <v>0.1288888888888885</v>
      </c>
    </row>
    <row r="2482" spans="1:1" x14ac:dyDescent="0.25">
      <c r="A2482" s="236">
        <v>0.12888888888888889</v>
      </c>
    </row>
    <row r="2483" spans="1:1" x14ac:dyDescent="0.25">
      <c r="A2483" s="236">
        <v>0.12889182058047491</v>
      </c>
    </row>
    <row r="2484" spans="1:1" x14ac:dyDescent="0.25">
      <c r="A2484" s="236">
        <v>0.12889787664307381</v>
      </c>
    </row>
    <row r="2485" spans="1:1" x14ac:dyDescent="0.25">
      <c r="A2485" s="236">
        <v>0.12889855072463768</v>
      </c>
    </row>
    <row r="2486" spans="1:1" x14ac:dyDescent="0.25">
      <c r="A2486" s="236">
        <v>0.12890086206896553</v>
      </c>
    </row>
    <row r="2487" spans="1:1" x14ac:dyDescent="0.25">
      <c r="A2487" s="236">
        <v>0.12893129770992368</v>
      </c>
    </row>
    <row r="2488" spans="1:1" x14ac:dyDescent="0.25">
      <c r="A2488" s="236">
        <v>0.12898734177215188</v>
      </c>
    </row>
    <row r="2489" spans="1:1" x14ac:dyDescent="0.25">
      <c r="A2489" s="236">
        <v>0.1289999999999992</v>
      </c>
    </row>
    <row r="2490" spans="1:1" x14ac:dyDescent="0.25">
      <c r="A2490" s="236">
        <v>0.12923076923076923</v>
      </c>
    </row>
    <row r="2491" spans="1:1" x14ac:dyDescent="0.25">
      <c r="A2491" s="236">
        <v>0.12928571428571428</v>
      </c>
    </row>
    <row r="2492" spans="1:1" x14ac:dyDescent="0.25">
      <c r="A2492" s="236">
        <v>0.12933333333333333</v>
      </c>
    </row>
    <row r="2493" spans="1:1" x14ac:dyDescent="0.25">
      <c r="A2493" s="236">
        <v>0.12937499999999999</v>
      </c>
    </row>
    <row r="2494" spans="1:1" x14ac:dyDescent="0.25">
      <c r="A2494" s="236">
        <v>0.12941176470588237</v>
      </c>
    </row>
    <row r="2495" spans="1:1" x14ac:dyDescent="0.25">
      <c r="A2495" s="236">
        <v>0.12953124999999999</v>
      </c>
    </row>
    <row r="2496" spans="1:1" x14ac:dyDescent="0.25">
      <c r="A2496" s="236">
        <v>0.12953846153846155</v>
      </c>
    </row>
    <row r="2497" spans="1:1" x14ac:dyDescent="0.25">
      <c r="A2497" s="236">
        <v>0.12954545454545455</v>
      </c>
    </row>
    <row r="2498" spans="1:1" x14ac:dyDescent="0.25">
      <c r="A2498" s="236">
        <v>0.12957983193277312</v>
      </c>
    </row>
    <row r="2499" spans="1:1" x14ac:dyDescent="0.25">
      <c r="A2499" s="236">
        <v>0.12958333333333333</v>
      </c>
    </row>
    <row r="2500" spans="1:1" x14ac:dyDescent="0.25">
      <c r="A2500" s="236">
        <v>0.12960264900662252</v>
      </c>
    </row>
    <row r="2501" spans="1:1" x14ac:dyDescent="0.25">
      <c r="A2501" s="236">
        <v>0.12960493827160494</v>
      </c>
    </row>
    <row r="2502" spans="1:1" x14ac:dyDescent="0.25">
      <c r="A2502" s="236">
        <v>0.12962566844919785</v>
      </c>
    </row>
    <row r="2503" spans="1:1" x14ac:dyDescent="0.25">
      <c r="A2503" s="236">
        <v>0.12962962962962962</v>
      </c>
    </row>
    <row r="2504" spans="1:1" x14ac:dyDescent="0.25">
      <c r="A2504" s="236">
        <v>0.13</v>
      </c>
    </row>
    <row r="2505" spans="1:1" x14ac:dyDescent="0.25">
      <c r="A2505" s="236">
        <v>0.13050724637681158</v>
      </c>
    </row>
    <row r="2506" spans="1:1" x14ac:dyDescent="0.25">
      <c r="A2506" s="236">
        <v>0.13052631578947368</v>
      </c>
    </row>
    <row r="2507" spans="1:1" x14ac:dyDescent="0.25">
      <c r="A2507" s="236">
        <v>0.13068965517241379</v>
      </c>
    </row>
    <row r="2508" spans="1:1" x14ac:dyDescent="0.25">
      <c r="A2508" s="236">
        <v>0.13083333333333333</v>
      </c>
    </row>
    <row r="2509" spans="1:1" x14ac:dyDescent="0.25">
      <c r="A2509" s="236">
        <v>0.13088516746411483</v>
      </c>
    </row>
    <row r="2510" spans="1:1" x14ac:dyDescent="0.25">
      <c r="A2510" s="236">
        <v>0.13103448275862067</v>
      </c>
    </row>
    <row r="2511" spans="1:1" x14ac:dyDescent="0.25">
      <c r="A2511" s="236">
        <v>0.13105263157894739</v>
      </c>
    </row>
    <row r="2512" spans="1:1" x14ac:dyDescent="0.25">
      <c r="A2512" s="236">
        <v>0.13108108108108107</v>
      </c>
    </row>
    <row r="2513" spans="1:1" x14ac:dyDescent="0.25">
      <c r="A2513" s="236">
        <v>0.13112251882272416</v>
      </c>
    </row>
    <row r="2514" spans="1:1" x14ac:dyDescent="0.25">
      <c r="A2514" s="236">
        <v>0.13115384615384615</v>
      </c>
    </row>
    <row r="2515" spans="1:1" x14ac:dyDescent="0.25">
      <c r="A2515" s="236">
        <v>0.13117318435754191</v>
      </c>
    </row>
    <row r="2516" spans="1:1" x14ac:dyDescent="0.25">
      <c r="A2516" s="236">
        <v>0.13117647058823528</v>
      </c>
    </row>
    <row r="2517" spans="1:1" x14ac:dyDescent="0.25">
      <c r="A2517" s="236">
        <v>0.13117647058823553</v>
      </c>
    </row>
    <row r="2518" spans="1:1" x14ac:dyDescent="0.25">
      <c r="A2518" s="236">
        <v>0.13118110236220462</v>
      </c>
    </row>
    <row r="2519" spans="1:1" x14ac:dyDescent="0.25">
      <c r="A2519" s="236">
        <v>0.13118644067796612</v>
      </c>
    </row>
    <row r="2520" spans="1:1" x14ac:dyDescent="0.25">
      <c r="A2520" s="236">
        <v>0.13118852459016392</v>
      </c>
    </row>
    <row r="2521" spans="1:1" x14ac:dyDescent="0.25">
      <c r="A2521" s="236">
        <v>0.13119085173501577</v>
      </c>
    </row>
    <row r="2522" spans="1:1" x14ac:dyDescent="0.25">
      <c r="A2522" s="236">
        <v>0.13119170984455955</v>
      </c>
    </row>
    <row r="2523" spans="1:1" x14ac:dyDescent="0.25">
      <c r="A2523" s="236">
        <v>0.13119311193111929</v>
      </c>
    </row>
    <row r="2524" spans="1:1" x14ac:dyDescent="0.25">
      <c r="A2524" s="236">
        <v>0.13119369369369369</v>
      </c>
    </row>
    <row r="2525" spans="1:1" x14ac:dyDescent="0.25">
      <c r="A2525" s="236">
        <v>0.13119469026548672</v>
      </c>
    </row>
    <row r="2526" spans="1:1" x14ac:dyDescent="0.25">
      <c r="A2526" s="236">
        <v>0.13119480519480517</v>
      </c>
    </row>
    <row r="2527" spans="1:1" x14ac:dyDescent="0.25">
      <c r="A2527" s="236">
        <v>0.13119540229885057</v>
      </c>
    </row>
    <row r="2528" spans="1:1" x14ac:dyDescent="0.25">
      <c r="A2528" s="236">
        <v>0.13119565217391305</v>
      </c>
    </row>
    <row r="2529" spans="1:1" x14ac:dyDescent="0.25">
      <c r="A2529" s="236">
        <v>0.1311965811965812</v>
      </c>
    </row>
    <row r="2530" spans="1:1" x14ac:dyDescent="0.25">
      <c r="A2530" s="236">
        <v>0.13119693806541405</v>
      </c>
    </row>
    <row r="2531" spans="1:1" x14ac:dyDescent="0.25">
      <c r="A2531" s="236">
        <v>0.13119718309859163</v>
      </c>
    </row>
    <row r="2532" spans="1:1" x14ac:dyDescent="0.25">
      <c r="A2532" s="236">
        <v>0.13119747899159664</v>
      </c>
    </row>
    <row r="2533" spans="1:1" x14ac:dyDescent="0.25">
      <c r="A2533" s="236">
        <v>0.13119783996072656</v>
      </c>
    </row>
    <row r="2534" spans="1:1" x14ac:dyDescent="0.25">
      <c r="A2534" s="236">
        <v>0.13119784656796768</v>
      </c>
    </row>
    <row r="2535" spans="1:1" x14ac:dyDescent="0.25">
      <c r="A2535" s="236">
        <v>0.13119791666666666</v>
      </c>
    </row>
    <row r="2536" spans="1:1" x14ac:dyDescent="0.25">
      <c r="A2536" s="236">
        <v>0.13119828259172522</v>
      </c>
    </row>
    <row r="2537" spans="1:1" x14ac:dyDescent="0.25">
      <c r="A2537" s="236">
        <v>0.13119841531858698</v>
      </c>
    </row>
    <row r="2538" spans="1:1" x14ac:dyDescent="0.25">
      <c r="A2538" s="236">
        <v>0.13119847328244275</v>
      </c>
    </row>
    <row r="2539" spans="1:1" x14ac:dyDescent="0.25">
      <c r="A2539" s="236">
        <v>0.13119866814650388</v>
      </c>
    </row>
    <row r="2540" spans="1:1" x14ac:dyDescent="0.25">
      <c r="A2540" s="236">
        <v>0.131198738170347</v>
      </c>
    </row>
    <row r="2541" spans="1:1" x14ac:dyDescent="0.25">
      <c r="A2541" s="236">
        <v>0.13119893428063942</v>
      </c>
    </row>
    <row r="2542" spans="1:1" x14ac:dyDescent="0.25">
      <c r="A2542" s="236">
        <v>0.13119909502262442</v>
      </c>
    </row>
    <row r="2543" spans="1:1" x14ac:dyDescent="0.25">
      <c r="A2543" s="236">
        <v>0.13119910227637063</v>
      </c>
    </row>
    <row r="2544" spans="1:1" x14ac:dyDescent="0.25">
      <c r="A2544" s="236">
        <v>0.13119922630560926</v>
      </c>
    </row>
    <row r="2545" spans="1:1" x14ac:dyDescent="0.25">
      <c r="A2545" s="236">
        <v>0.13119935431799837</v>
      </c>
    </row>
    <row r="2546" spans="1:1" x14ac:dyDescent="0.25">
      <c r="A2546" s="236">
        <v>0.13119937996512304</v>
      </c>
    </row>
    <row r="2547" spans="1:1" x14ac:dyDescent="0.25">
      <c r="A2547" s="236">
        <v>0.13119949294881952</v>
      </c>
    </row>
    <row r="2548" spans="1:1" x14ac:dyDescent="0.25">
      <c r="A2548" s="236">
        <v>0.13119965724078833</v>
      </c>
    </row>
    <row r="2549" spans="1:1" x14ac:dyDescent="0.25">
      <c r="A2549" s="236">
        <v>0.13119972329281551</v>
      </c>
    </row>
    <row r="2550" spans="1:1" x14ac:dyDescent="0.25">
      <c r="A2550" s="236">
        <v>0.13119977119977119</v>
      </c>
    </row>
    <row r="2551" spans="1:1" x14ac:dyDescent="0.25">
      <c r="A2551" s="236">
        <v>0.13119992581602374</v>
      </c>
    </row>
    <row r="2552" spans="1:1" x14ac:dyDescent="0.25">
      <c r="A2552" s="236">
        <v>0.13119997258771929</v>
      </c>
    </row>
    <row r="2553" spans="1:1" x14ac:dyDescent="0.25">
      <c r="A2553" s="236">
        <v>0.13119999999999998</v>
      </c>
    </row>
    <row r="2554" spans="1:1" x14ac:dyDescent="0.25">
      <c r="A2554" s="236">
        <v>0.13120000000000001</v>
      </c>
    </row>
    <row r="2555" spans="1:1" x14ac:dyDescent="0.25">
      <c r="A2555" s="236">
        <v>0.13120017520805957</v>
      </c>
    </row>
    <row r="2556" spans="1:1" x14ac:dyDescent="0.25">
      <c r="A2556" s="236">
        <v>0.13120046620046621</v>
      </c>
    </row>
    <row r="2557" spans="1:1" x14ac:dyDescent="0.25">
      <c r="A2557" s="236">
        <v>0.13120071684587814</v>
      </c>
    </row>
    <row r="2558" spans="1:1" x14ac:dyDescent="0.25">
      <c r="A2558" s="236">
        <v>0.13120090016366615</v>
      </c>
    </row>
    <row r="2559" spans="1:1" x14ac:dyDescent="0.25">
      <c r="A2559" s="236">
        <v>0.13120094907829893</v>
      </c>
    </row>
    <row r="2560" spans="1:1" x14ac:dyDescent="0.25">
      <c r="A2560" s="236">
        <v>0.13120133481646273</v>
      </c>
    </row>
    <row r="2561" spans="1:1" x14ac:dyDescent="0.25">
      <c r="A2561" s="236">
        <v>0.13120147118921127</v>
      </c>
    </row>
    <row r="2562" spans="1:1" x14ac:dyDescent="0.25">
      <c r="A2562" s="236">
        <v>0.13120183486238532</v>
      </c>
    </row>
    <row r="2563" spans="1:1" x14ac:dyDescent="0.25">
      <c r="A2563" s="236">
        <v>0.13120218579234974</v>
      </c>
    </row>
    <row r="2564" spans="1:1" x14ac:dyDescent="0.25">
      <c r="A2564" s="236">
        <v>0.13120238984316654</v>
      </c>
    </row>
    <row r="2565" spans="1:1" x14ac:dyDescent="0.25">
      <c r="A2565" s="236">
        <v>0.13120249221183802</v>
      </c>
    </row>
    <row r="2566" spans="1:1" x14ac:dyDescent="0.25">
      <c r="A2566" s="236">
        <v>0.13120257695060844</v>
      </c>
    </row>
    <row r="2567" spans="1:1" x14ac:dyDescent="0.25">
      <c r="A2567" s="236">
        <v>0.13120264582080576</v>
      </c>
    </row>
    <row r="2568" spans="1:1" x14ac:dyDescent="0.25">
      <c r="A2568" s="236">
        <v>0.13120300751879699</v>
      </c>
    </row>
    <row r="2569" spans="1:1" x14ac:dyDescent="0.25">
      <c r="A2569" s="236">
        <v>0.13120370370370368</v>
      </c>
    </row>
    <row r="2570" spans="1:1" x14ac:dyDescent="0.25">
      <c r="A2570" s="236">
        <v>0.1312061068702291</v>
      </c>
    </row>
    <row r="2571" spans="1:1" x14ac:dyDescent="0.25">
      <c r="A2571" s="236">
        <v>0.13120639534883721</v>
      </c>
    </row>
    <row r="2572" spans="1:1" x14ac:dyDescent="0.25">
      <c r="A2572" s="236">
        <v>0.13120857699805069</v>
      </c>
    </row>
    <row r="2573" spans="1:1" x14ac:dyDescent="0.25">
      <c r="A2573" s="236">
        <v>0.13121165644171778</v>
      </c>
    </row>
    <row r="2574" spans="1:1" x14ac:dyDescent="0.25">
      <c r="A2574" s="236">
        <v>0.13121212121212122</v>
      </c>
    </row>
    <row r="2575" spans="1:1" x14ac:dyDescent="0.25">
      <c r="A2575" s="236">
        <v>0.13121348314606743</v>
      </c>
    </row>
    <row r="2576" spans="1:1" x14ac:dyDescent="0.25">
      <c r="A2576" s="236">
        <v>0.13121387283236993</v>
      </c>
    </row>
    <row r="2577" spans="1:1" x14ac:dyDescent="0.25">
      <c r="A2577" s="236">
        <v>0.13121428571428573</v>
      </c>
    </row>
    <row r="2578" spans="1:1" x14ac:dyDescent="0.25">
      <c r="A2578" s="236">
        <v>0.1312179487179487</v>
      </c>
    </row>
    <row r="2579" spans="1:1" x14ac:dyDescent="0.25">
      <c r="A2579" s="236">
        <v>0.13121813031161472</v>
      </c>
    </row>
    <row r="2580" spans="1:1" x14ac:dyDescent="0.25">
      <c r="A2580" s="236">
        <v>0.13125000000000001</v>
      </c>
    </row>
    <row r="2581" spans="1:1" x14ac:dyDescent="0.25">
      <c r="A2581" s="236">
        <v>0.13128205128205128</v>
      </c>
    </row>
    <row r="2582" spans="1:1" x14ac:dyDescent="0.25">
      <c r="A2582" s="236">
        <v>0.13131578947368422</v>
      </c>
    </row>
    <row r="2583" spans="1:1" x14ac:dyDescent="0.25">
      <c r="A2583" s="236">
        <v>0.13133333333333333</v>
      </c>
    </row>
    <row r="2584" spans="1:1" x14ac:dyDescent="0.25">
      <c r="A2584" s="236">
        <v>0.13159231722428749</v>
      </c>
    </row>
    <row r="2585" spans="1:1" x14ac:dyDescent="0.25">
      <c r="A2585" s="236">
        <v>0.13199999999999998</v>
      </c>
    </row>
    <row r="2586" spans="1:1" x14ac:dyDescent="0.25">
      <c r="A2586" s="236">
        <v>0.13249999999999998</v>
      </c>
    </row>
    <row r="2587" spans="1:1" x14ac:dyDescent="0.25">
      <c r="A2587" s="236">
        <v>0.13250000000000001</v>
      </c>
    </row>
    <row r="2588" spans="1:1" x14ac:dyDescent="0.25">
      <c r="A2588" s="236">
        <v>0.13253968253968254</v>
      </c>
    </row>
    <row r="2589" spans="1:1" x14ac:dyDescent="0.25">
      <c r="A2589" s="236">
        <v>0.1325714285714284</v>
      </c>
    </row>
    <row r="2590" spans="1:1" x14ac:dyDescent="0.25">
      <c r="A2590" s="236">
        <v>0.1327272727272728</v>
      </c>
    </row>
    <row r="2591" spans="1:1" x14ac:dyDescent="0.25">
      <c r="A2591" s="236">
        <v>0.13277372262773721</v>
      </c>
    </row>
    <row r="2592" spans="1:1" x14ac:dyDescent="0.25">
      <c r="A2592" s="236">
        <v>0.13280632411067192</v>
      </c>
    </row>
    <row r="2593" spans="1:1" x14ac:dyDescent="0.25">
      <c r="A2593" s="236">
        <v>0.1328125</v>
      </c>
    </row>
    <row r="2594" spans="1:1" x14ac:dyDescent="0.25">
      <c r="A2594" s="236">
        <v>0.1328148148148148</v>
      </c>
    </row>
    <row r="2595" spans="1:1" x14ac:dyDescent="0.25">
      <c r="A2595" s="236">
        <v>0.13288135593220346</v>
      </c>
    </row>
    <row r="2596" spans="1:1" x14ac:dyDescent="0.25">
      <c r="A2596" s="236">
        <v>0.13323007128969541</v>
      </c>
    </row>
    <row r="2597" spans="1:1" x14ac:dyDescent="0.25">
      <c r="A2597" s="236">
        <v>0.13500000000000001</v>
      </c>
    </row>
    <row r="2598" spans="1:1" x14ac:dyDescent="0.25">
      <c r="A2598" s="236">
        <v>0.13545454545454547</v>
      </c>
    </row>
    <row r="2599" spans="1:1" x14ac:dyDescent="0.25">
      <c r="A2599" s="236">
        <v>0.13550000000000001</v>
      </c>
    </row>
    <row r="2600" spans="1:1" x14ac:dyDescent="0.25">
      <c r="A2600" s="236">
        <v>0.13555555555555554</v>
      </c>
    </row>
    <row r="2601" spans="1:1" x14ac:dyDescent="0.25">
      <c r="A2601" s="236">
        <v>0.13555555555555557</v>
      </c>
    </row>
    <row r="2602" spans="1:1" x14ac:dyDescent="0.25">
      <c r="A2602" s="236">
        <v>0.1356</v>
      </c>
    </row>
    <row r="2603" spans="1:1" x14ac:dyDescent="0.25">
      <c r="A2603" s="236">
        <v>0.135625</v>
      </c>
    </row>
    <row r="2604" spans="1:1" x14ac:dyDescent="0.25">
      <c r="A2604" s="236">
        <v>0.13568627450980392</v>
      </c>
    </row>
    <row r="2605" spans="1:1" x14ac:dyDescent="0.25">
      <c r="A2605" s="236">
        <v>0.13569811320754718</v>
      </c>
    </row>
    <row r="2606" spans="1:1" x14ac:dyDescent="0.25">
      <c r="A2606" s="236">
        <v>0.13569892473118278</v>
      </c>
    </row>
    <row r="2607" spans="1:1" x14ac:dyDescent="0.25">
      <c r="A2607" s="236">
        <v>0.13570057581573897</v>
      </c>
    </row>
    <row r="2608" spans="1:1" x14ac:dyDescent="0.25">
      <c r="A2608" s="236">
        <v>0.1357142857142857</v>
      </c>
    </row>
    <row r="2609" spans="1:1" x14ac:dyDescent="0.25">
      <c r="A2609" s="236">
        <v>0.13571428571428573</v>
      </c>
    </row>
    <row r="2610" spans="1:1" x14ac:dyDescent="0.25">
      <c r="A2610" s="236">
        <v>0.13572072072072072</v>
      </c>
    </row>
    <row r="2611" spans="1:1" x14ac:dyDescent="0.25">
      <c r="A2611" s="236">
        <v>0.13574999999999998</v>
      </c>
    </row>
    <row r="2612" spans="1:1" x14ac:dyDescent="0.25">
      <c r="A2612" s="236">
        <v>0.13575757575757577</v>
      </c>
    </row>
    <row r="2613" spans="1:1" x14ac:dyDescent="0.25">
      <c r="A2613" s="236">
        <v>0.13576923076923075</v>
      </c>
    </row>
    <row r="2614" spans="1:1" x14ac:dyDescent="0.25">
      <c r="A2614" s="236">
        <v>0.13578947368421054</v>
      </c>
    </row>
    <row r="2615" spans="1:1" x14ac:dyDescent="0.25">
      <c r="A2615" s="236">
        <v>0.13580303030303029</v>
      </c>
    </row>
    <row r="2616" spans="1:1" x14ac:dyDescent="0.25">
      <c r="A2616" s="236">
        <v>0.13583333333333333</v>
      </c>
    </row>
    <row r="2617" spans="1:1" x14ac:dyDescent="0.25">
      <c r="A2617" s="236">
        <v>0.13624999999999998</v>
      </c>
    </row>
    <row r="2618" spans="1:1" x14ac:dyDescent="0.25">
      <c r="A2618" s="236">
        <v>0.13660550458715598</v>
      </c>
    </row>
    <row r="2619" spans="1:1" x14ac:dyDescent="0.25">
      <c r="A2619" s="236">
        <v>0.13663366336633662</v>
      </c>
    </row>
    <row r="2620" spans="1:1" x14ac:dyDescent="0.25">
      <c r="A2620" s="236">
        <v>0.13666666666666666</v>
      </c>
    </row>
    <row r="2621" spans="1:1" x14ac:dyDescent="0.25">
      <c r="A2621" s="236">
        <v>0.13666666666666671</v>
      </c>
    </row>
    <row r="2622" spans="1:1" x14ac:dyDescent="0.25">
      <c r="A2622" s="236">
        <v>0.13670103092783503</v>
      </c>
    </row>
    <row r="2623" spans="1:1" x14ac:dyDescent="0.25">
      <c r="A2623" s="236">
        <v>0.13677966101694916</v>
      </c>
    </row>
    <row r="2624" spans="1:1" x14ac:dyDescent="0.25">
      <c r="A2624" s="236">
        <v>0.13685772773797339</v>
      </c>
    </row>
    <row r="2625" spans="1:1" x14ac:dyDescent="0.25">
      <c r="A2625" s="236">
        <v>0.13689557855126999</v>
      </c>
    </row>
    <row r="2626" spans="1:1" x14ac:dyDescent="0.25">
      <c r="A2626" s="236">
        <v>0.13689576174112258</v>
      </c>
    </row>
    <row r="2627" spans="1:1" x14ac:dyDescent="0.25">
      <c r="A2627" s="236">
        <v>0.13689624329159214</v>
      </c>
    </row>
    <row r="2628" spans="1:1" x14ac:dyDescent="0.25">
      <c r="A2628" s="236">
        <v>0.13689655172413787</v>
      </c>
    </row>
    <row r="2629" spans="1:1" x14ac:dyDescent="0.25">
      <c r="A2629" s="236">
        <v>0.13689696969696968</v>
      </c>
    </row>
    <row r="2630" spans="1:1" x14ac:dyDescent="0.25">
      <c r="A2630" s="236">
        <v>0.13689732142857142</v>
      </c>
    </row>
    <row r="2631" spans="1:1" x14ac:dyDescent="0.25">
      <c r="A2631" s="236">
        <v>0.13689735099337746</v>
      </c>
    </row>
    <row r="2632" spans="1:1" x14ac:dyDescent="0.25">
      <c r="A2632" s="236">
        <v>0.13689737470167065</v>
      </c>
    </row>
    <row r="2633" spans="1:1" x14ac:dyDescent="0.25">
      <c r="A2633" s="236">
        <v>0.13689752252252252</v>
      </c>
    </row>
    <row r="2634" spans="1:1" x14ac:dyDescent="0.25">
      <c r="A2634" s="236">
        <v>0.13689873417721521</v>
      </c>
    </row>
    <row r="2635" spans="1:1" x14ac:dyDescent="0.25">
      <c r="A2635" s="236">
        <v>0.13689883913764511</v>
      </c>
    </row>
    <row r="2636" spans="1:1" x14ac:dyDescent="0.25">
      <c r="A2636" s="236">
        <v>0.13689916405433647</v>
      </c>
    </row>
    <row r="2637" spans="1:1" x14ac:dyDescent="0.25">
      <c r="A2637" s="236">
        <v>0.13689927184466019</v>
      </c>
    </row>
    <row r="2638" spans="1:1" x14ac:dyDescent="0.25">
      <c r="A2638" s="236">
        <v>0.13689940828402367</v>
      </c>
    </row>
    <row r="2639" spans="1:1" x14ac:dyDescent="0.25">
      <c r="A2639" s="236">
        <v>0.13689956331877728</v>
      </c>
    </row>
    <row r="2640" spans="1:1" x14ac:dyDescent="0.25">
      <c r="A2640" s="236">
        <v>0.13689963656695553</v>
      </c>
    </row>
    <row r="2641" spans="1:1" x14ac:dyDescent="0.25">
      <c r="A2641" s="236">
        <v>0.1368997756170531</v>
      </c>
    </row>
    <row r="2642" spans="1:1" x14ac:dyDescent="0.25">
      <c r="A2642" s="236">
        <v>0.13689979500783792</v>
      </c>
    </row>
    <row r="2643" spans="1:1" x14ac:dyDescent="0.25">
      <c r="A2643" s="236">
        <v>0.13689994102614506</v>
      </c>
    </row>
    <row r="2644" spans="1:1" x14ac:dyDescent="0.25">
      <c r="A2644" s="236">
        <v>0.13689995189995191</v>
      </c>
    </row>
    <row r="2645" spans="1:1" x14ac:dyDescent="0.25">
      <c r="A2645" s="236">
        <v>0.13689999999999999</v>
      </c>
    </row>
    <row r="2646" spans="1:1" x14ac:dyDescent="0.25">
      <c r="A2646" s="236">
        <v>0.13690002651816494</v>
      </c>
    </row>
    <row r="2647" spans="1:1" x14ac:dyDescent="0.25">
      <c r="A2647" s="236">
        <v>0.13690009794319294</v>
      </c>
    </row>
    <row r="2648" spans="1:1" x14ac:dyDescent="0.25">
      <c r="A2648" s="236">
        <v>0.13690021231422506</v>
      </c>
    </row>
    <row r="2649" spans="1:1" x14ac:dyDescent="0.25">
      <c r="A2649" s="236">
        <v>0.13690038953811909</v>
      </c>
    </row>
    <row r="2650" spans="1:1" x14ac:dyDescent="0.25">
      <c r="A2650" s="236">
        <v>0.13690040196516301</v>
      </c>
    </row>
    <row r="2651" spans="1:1" x14ac:dyDescent="0.25">
      <c r="A2651" s="236">
        <v>0.13690048939641111</v>
      </c>
    </row>
    <row r="2652" spans="1:1" x14ac:dyDescent="0.25">
      <c r="A2652" s="236">
        <v>0.13690053848590433</v>
      </c>
    </row>
    <row r="2653" spans="1:1" x14ac:dyDescent="0.25">
      <c r="A2653" s="236">
        <v>0.13690054495912807</v>
      </c>
    </row>
    <row r="2654" spans="1:1" x14ac:dyDescent="0.25">
      <c r="A2654" s="236">
        <v>0.13690062111801241</v>
      </c>
    </row>
    <row r="2655" spans="1:1" x14ac:dyDescent="0.25">
      <c r="A2655" s="236">
        <v>0.13690070298769771</v>
      </c>
    </row>
    <row r="2656" spans="1:1" x14ac:dyDescent="0.25">
      <c r="A2656" s="236">
        <v>0.13690075693860387</v>
      </c>
    </row>
    <row r="2657" spans="1:1" x14ac:dyDescent="0.25">
      <c r="A2657" s="236">
        <v>0.13690077148177707</v>
      </c>
    </row>
    <row r="2658" spans="1:1" x14ac:dyDescent="0.25">
      <c r="A2658" s="236">
        <v>0.13690079893475365</v>
      </c>
    </row>
    <row r="2659" spans="1:1" x14ac:dyDescent="0.25">
      <c r="A2659" s="236">
        <v>0.13690212765957449</v>
      </c>
    </row>
    <row r="2660" spans="1:1" x14ac:dyDescent="0.25">
      <c r="A2660" s="236">
        <v>0.13690239043824701</v>
      </c>
    </row>
    <row r="2661" spans="1:1" x14ac:dyDescent="0.25">
      <c r="A2661" s="236">
        <v>0.13690528634361235</v>
      </c>
    </row>
    <row r="2662" spans="1:1" x14ac:dyDescent="0.25">
      <c r="A2662" s="236">
        <v>0.13690533980582525</v>
      </c>
    </row>
    <row r="2663" spans="1:1" x14ac:dyDescent="0.25">
      <c r="A2663" s="236">
        <v>0.13690789473684176</v>
      </c>
    </row>
    <row r="2664" spans="1:1" x14ac:dyDescent="0.25">
      <c r="A2664" s="236">
        <v>0.13690972222222225</v>
      </c>
    </row>
    <row r="2665" spans="1:1" x14ac:dyDescent="0.25">
      <c r="A2665" s="236">
        <v>0.13691056910569105</v>
      </c>
    </row>
    <row r="2666" spans="1:1" x14ac:dyDescent="0.25">
      <c r="A2666" s="236">
        <v>0.13691244239631334</v>
      </c>
    </row>
    <row r="2667" spans="1:1" x14ac:dyDescent="0.25">
      <c r="A2667" s="236">
        <v>0.1369767441860465</v>
      </c>
    </row>
    <row r="2668" spans="1:1" x14ac:dyDescent="0.25">
      <c r="A2668" s="236">
        <v>0.13705882352941176</v>
      </c>
    </row>
    <row r="2669" spans="1:1" x14ac:dyDescent="0.25">
      <c r="A2669" s="236">
        <v>0.137777777777778</v>
      </c>
    </row>
    <row r="2670" spans="1:1" x14ac:dyDescent="0.25">
      <c r="A2670" s="236">
        <v>0.13783940115685608</v>
      </c>
    </row>
    <row r="2671" spans="1:1" x14ac:dyDescent="0.25">
      <c r="A2671" s="236">
        <v>0.13864864864864865</v>
      </c>
    </row>
    <row r="2672" spans="1:1" x14ac:dyDescent="0.25">
      <c r="A2672" s="236">
        <v>0.13873684210526316</v>
      </c>
    </row>
    <row r="2673" spans="1:1" x14ac:dyDescent="0.25">
      <c r="A2673" s="236">
        <v>0.13874999999999996</v>
      </c>
    </row>
    <row r="2674" spans="1:1" x14ac:dyDescent="0.25">
      <c r="A2674" s="236">
        <v>0.13875000000000001</v>
      </c>
    </row>
    <row r="2675" spans="1:1" x14ac:dyDescent="0.25">
      <c r="A2675" s="236">
        <v>0.13875000000000082</v>
      </c>
    </row>
    <row r="2676" spans="1:1" x14ac:dyDescent="0.25">
      <c r="A2676" s="236">
        <v>0.13877049180327869</v>
      </c>
    </row>
    <row r="2677" spans="1:1" x14ac:dyDescent="0.25">
      <c r="A2677" s="236">
        <v>0.13878048780487803</v>
      </c>
    </row>
    <row r="2678" spans="1:1" x14ac:dyDescent="0.25">
      <c r="A2678" s="236">
        <v>0.13878378378378378</v>
      </c>
    </row>
    <row r="2679" spans="1:1" x14ac:dyDescent="0.25">
      <c r="A2679" s="236">
        <v>0.13878612716763006</v>
      </c>
    </row>
    <row r="2680" spans="1:1" x14ac:dyDescent="0.25">
      <c r="A2680" s="236">
        <v>0.13878787878787879</v>
      </c>
    </row>
    <row r="2681" spans="1:1" x14ac:dyDescent="0.25">
      <c r="A2681" s="236">
        <v>0.13878962536023054</v>
      </c>
    </row>
    <row r="2682" spans="1:1" x14ac:dyDescent="0.25">
      <c r="A2682" s="236">
        <v>0.13879120879120879</v>
      </c>
    </row>
    <row r="2683" spans="1:1" x14ac:dyDescent="0.25">
      <c r="A2683" s="236">
        <v>0.13879227053140106</v>
      </c>
    </row>
    <row r="2684" spans="1:1" x14ac:dyDescent="0.25">
      <c r="A2684" s="236">
        <v>0.13879310344827586</v>
      </c>
    </row>
    <row r="2685" spans="1:1" x14ac:dyDescent="0.25">
      <c r="A2685" s="236">
        <v>0.13879611650485438</v>
      </c>
    </row>
    <row r="2686" spans="1:1" x14ac:dyDescent="0.25">
      <c r="A2686" s="236">
        <v>0.13879746835443038</v>
      </c>
    </row>
    <row r="2687" spans="1:1" x14ac:dyDescent="0.25">
      <c r="A2687" s="236">
        <v>0.13879844961240312</v>
      </c>
    </row>
    <row r="2688" spans="1:1" x14ac:dyDescent="0.25">
      <c r="A2688" s="236">
        <v>0.13879870129870131</v>
      </c>
    </row>
    <row r="2689" spans="1:1" x14ac:dyDescent="0.25">
      <c r="A2689" s="236">
        <v>0.13880000000000001</v>
      </c>
    </row>
    <row r="2690" spans="1:1" x14ac:dyDescent="0.25">
      <c r="A2690" s="236">
        <v>0.13880073800738008</v>
      </c>
    </row>
    <row r="2691" spans="1:1" x14ac:dyDescent="0.25">
      <c r="A2691" s="236">
        <v>0.13880114176974309</v>
      </c>
    </row>
    <row r="2692" spans="1:1" x14ac:dyDescent="0.25">
      <c r="A2692" s="236">
        <v>0.13880281690140844</v>
      </c>
    </row>
    <row r="2693" spans="1:1" x14ac:dyDescent="0.25">
      <c r="A2693" s="236">
        <v>0.13880341880341879</v>
      </c>
    </row>
    <row r="2694" spans="1:1" x14ac:dyDescent="0.25">
      <c r="A2694" s="236">
        <v>0.13880487804878047</v>
      </c>
    </row>
    <row r="2695" spans="1:1" x14ac:dyDescent="0.25">
      <c r="A2695" s="236">
        <v>0.1388095238095238</v>
      </c>
    </row>
    <row r="2696" spans="1:1" x14ac:dyDescent="0.25">
      <c r="A2696" s="236">
        <v>0.13881118881118881</v>
      </c>
    </row>
    <row r="2697" spans="1:1" x14ac:dyDescent="0.25">
      <c r="A2697" s="236">
        <v>0.1388118811881188</v>
      </c>
    </row>
    <row r="2698" spans="1:1" x14ac:dyDescent="0.25">
      <c r="A2698" s="236">
        <v>0.13881656804733727</v>
      </c>
    </row>
    <row r="2699" spans="1:1" x14ac:dyDescent="0.25">
      <c r="A2699" s="236">
        <v>0.13882681564245811</v>
      </c>
    </row>
    <row r="2700" spans="1:1" x14ac:dyDescent="0.25">
      <c r="A2700" s="236">
        <v>0.13883211678832116</v>
      </c>
    </row>
    <row r="2701" spans="1:1" x14ac:dyDescent="0.25">
      <c r="A2701" s="236">
        <v>0.13884210526315788</v>
      </c>
    </row>
    <row r="2702" spans="1:1" x14ac:dyDescent="0.25">
      <c r="A2702" s="236">
        <v>0.13886075949367088</v>
      </c>
    </row>
    <row r="2703" spans="1:1" x14ac:dyDescent="0.25">
      <c r="A2703" s="236">
        <v>0.13886792452830191</v>
      </c>
    </row>
    <row r="2704" spans="1:1" x14ac:dyDescent="0.25">
      <c r="A2704" s="236">
        <v>0.1388888888888889</v>
      </c>
    </row>
    <row r="2705" spans="1:1" x14ac:dyDescent="0.25">
      <c r="A2705" s="236">
        <v>0.13891891891891892</v>
      </c>
    </row>
    <row r="2706" spans="1:1" x14ac:dyDescent="0.25">
      <c r="A2706" s="236">
        <v>0.13896551724137934</v>
      </c>
    </row>
    <row r="2707" spans="1:1" x14ac:dyDescent="0.25">
      <c r="A2707" s="236">
        <v>0.1394</v>
      </c>
    </row>
    <row r="2708" spans="1:1" x14ac:dyDescent="0.25">
      <c r="A2708" s="236">
        <v>0.1397422680412371</v>
      </c>
    </row>
    <row r="2709" spans="1:1" x14ac:dyDescent="0.25">
      <c r="A2709" s="236">
        <v>0.13999999999999999</v>
      </c>
    </row>
    <row r="2710" spans="1:1" x14ac:dyDescent="0.25">
      <c r="A2710" s="236">
        <v>0.14000000000000001</v>
      </c>
    </row>
    <row r="2711" spans="1:1" x14ac:dyDescent="0.25">
      <c r="A2711" s="236">
        <v>0.14000000000000004</v>
      </c>
    </row>
    <row r="2712" spans="1:1" x14ac:dyDescent="0.25">
      <c r="A2712" s="236">
        <v>0.14000000000000021</v>
      </c>
    </row>
    <row r="2713" spans="1:1" x14ac:dyDescent="0.25">
      <c r="A2713" s="236">
        <v>0.14052941176470587</v>
      </c>
    </row>
    <row r="2714" spans="1:1" x14ac:dyDescent="0.25">
      <c r="A2714" s="236">
        <v>0.14124999999999999</v>
      </c>
    </row>
    <row r="2715" spans="1:1" x14ac:dyDescent="0.25">
      <c r="A2715" s="236">
        <v>0.14149945474372955</v>
      </c>
    </row>
    <row r="2716" spans="1:1" x14ac:dyDescent="0.25">
      <c r="A2716" s="236">
        <v>0.14150226390685641</v>
      </c>
    </row>
    <row r="2717" spans="1:1" x14ac:dyDescent="0.25">
      <c r="A2717" s="236">
        <v>0.14153846153846156</v>
      </c>
    </row>
    <row r="2718" spans="1:1" x14ac:dyDescent="0.25">
      <c r="A2718" s="236">
        <v>0.14157894736842105</v>
      </c>
    </row>
    <row r="2719" spans="1:1" x14ac:dyDescent="0.25">
      <c r="A2719" s="236">
        <v>0.1416</v>
      </c>
    </row>
    <row r="2720" spans="1:1" x14ac:dyDescent="0.25">
      <c r="A2720" s="236">
        <v>0.14163265306122449</v>
      </c>
    </row>
    <row r="2721" spans="1:1" x14ac:dyDescent="0.25">
      <c r="A2721" s="236">
        <v>0.14166666666666666</v>
      </c>
    </row>
    <row r="2722" spans="1:1" x14ac:dyDescent="0.25">
      <c r="A2722" s="236">
        <v>0.14167567567567568</v>
      </c>
    </row>
    <row r="2723" spans="1:1" x14ac:dyDescent="0.25">
      <c r="A2723" s="236">
        <v>0.14169491525423727</v>
      </c>
    </row>
    <row r="2724" spans="1:1" x14ac:dyDescent="0.25">
      <c r="A2724" s="236">
        <v>0.14169960474308302</v>
      </c>
    </row>
    <row r="2725" spans="1:1" x14ac:dyDescent="0.25">
      <c r="A2725" s="236">
        <v>0.14176470588235296</v>
      </c>
    </row>
    <row r="2726" spans="1:1" x14ac:dyDescent="0.25">
      <c r="A2726" s="236">
        <v>0.14178571428571429</v>
      </c>
    </row>
    <row r="2727" spans="1:1" x14ac:dyDescent="0.25">
      <c r="A2727" s="236">
        <v>0.14190476190476189</v>
      </c>
    </row>
    <row r="2728" spans="1:1" x14ac:dyDescent="0.25">
      <c r="A2728" s="236">
        <v>0.14199999999999999</v>
      </c>
    </row>
    <row r="2729" spans="1:1" x14ac:dyDescent="0.25">
      <c r="A2729" s="236">
        <v>0.14209374999999999</v>
      </c>
    </row>
    <row r="2730" spans="1:1" x14ac:dyDescent="0.25">
      <c r="A2730" s="236">
        <v>0.14249999999999999</v>
      </c>
    </row>
    <row r="2731" spans="1:1" x14ac:dyDescent="0.25">
      <c r="A2731" s="236">
        <v>0.14254545454545453</v>
      </c>
    </row>
    <row r="2732" spans="1:1" x14ac:dyDescent="0.25">
      <c r="A2732" s="236">
        <v>0.14255319148936171</v>
      </c>
    </row>
    <row r="2733" spans="1:1" x14ac:dyDescent="0.25">
      <c r="A2733" s="236">
        <v>0.14256684491978611</v>
      </c>
    </row>
    <row r="2734" spans="1:1" x14ac:dyDescent="0.25">
      <c r="A2734" s="236">
        <v>0.14258536585365855</v>
      </c>
    </row>
    <row r="2735" spans="1:1" x14ac:dyDescent="0.25">
      <c r="A2735" s="236">
        <v>0.1425925925925926</v>
      </c>
    </row>
    <row r="2736" spans="1:1" x14ac:dyDescent="0.25">
      <c r="A2736" s="236">
        <v>0.14259388038942977</v>
      </c>
    </row>
    <row r="2737" spans="1:1" x14ac:dyDescent="0.25">
      <c r="A2737" s="236">
        <v>0.14259668508287293</v>
      </c>
    </row>
    <row r="2738" spans="1:1" x14ac:dyDescent="0.25">
      <c r="A2738" s="236">
        <v>0.14259831460674158</v>
      </c>
    </row>
    <row r="2739" spans="1:1" x14ac:dyDescent="0.25">
      <c r="A2739" s="236">
        <v>0.1425984251968504</v>
      </c>
    </row>
    <row r="2740" spans="1:1" x14ac:dyDescent="0.25">
      <c r="A2740" s="236">
        <v>0.14259927797833935</v>
      </c>
    </row>
    <row r="2741" spans="1:1" x14ac:dyDescent="0.25">
      <c r="A2741" s="236">
        <v>0.14259999999999998</v>
      </c>
    </row>
    <row r="2742" spans="1:1" x14ac:dyDescent="0.25">
      <c r="A2742" s="236">
        <v>0.1426</v>
      </c>
    </row>
    <row r="2743" spans="1:1" x14ac:dyDescent="0.25">
      <c r="A2743" s="236">
        <v>0.14260073260073261</v>
      </c>
    </row>
    <row r="2744" spans="1:1" x14ac:dyDescent="0.25">
      <c r="A2744" s="236">
        <v>0.14260162601626017</v>
      </c>
    </row>
    <row r="2745" spans="1:1" x14ac:dyDescent="0.25">
      <c r="A2745" s="236">
        <v>0.14260303687635573</v>
      </c>
    </row>
    <row r="2746" spans="1:1" x14ac:dyDescent="0.25">
      <c r="A2746" s="236">
        <v>0.14260416666666667</v>
      </c>
    </row>
    <row r="2747" spans="1:1" x14ac:dyDescent="0.25">
      <c r="A2747" s="236">
        <v>0.14260447035957241</v>
      </c>
    </row>
    <row r="2748" spans="1:1" x14ac:dyDescent="0.25">
      <c r="A2748" s="236">
        <v>0.14261904761904762</v>
      </c>
    </row>
    <row r="2749" spans="1:1" x14ac:dyDescent="0.25">
      <c r="A2749" s="236">
        <v>0.14262068965517241</v>
      </c>
    </row>
    <row r="2750" spans="1:1" x14ac:dyDescent="0.25">
      <c r="A2750" s="236">
        <v>0.14262096774193539</v>
      </c>
    </row>
    <row r="2751" spans="1:1" x14ac:dyDescent="0.25">
      <c r="A2751" s="236">
        <v>0.14262195121951221</v>
      </c>
    </row>
    <row r="2752" spans="1:1" x14ac:dyDescent="0.25">
      <c r="A2752" s="236">
        <v>0.14262857142857144</v>
      </c>
    </row>
    <row r="2753" spans="1:1" x14ac:dyDescent="0.25">
      <c r="A2753" s="236">
        <v>0.14262917933130698</v>
      </c>
    </row>
    <row r="2754" spans="1:1" x14ac:dyDescent="0.25">
      <c r="A2754" s="236">
        <v>0.14263999999999999</v>
      </c>
    </row>
    <row r="2755" spans="1:1" x14ac:dyDescent="0.25">
      <c r="A2755" s="236">
        <v>0.1426470588235294</v>
      </c>
    </row>
    <row r="2756" spans="1:1" x14ac:dyDescent="0.25">
      <c r="A2756" s="236">
        <v>0.14265714285714284</v>
      </c>
    </row>
    <row r="2757" spans="1:1" x14ac:dyDescent="0.25">
      <c r="A2757" s="236">
        <v>0.14268456375838928</v>
      </c>
    </row>
    <row r="2758" spans="1:1" x14ac:dyDescent="0.25">
      <c r="A2758" s="236">
        <v>0.14278829604130808</v>
      </c>
    </row>
    <row r="2759" spans="1:1" x14ac:dyDescent="0.25">
      <c r="A2759" s="236">
        <v>0.14425531914893616</v>
      </c>
    </row>
    <row r="2760" spans="1:1" x14ac:dyDescent="0.25">
      <c r="A2760" s="236">
        <v>0.14426322163907954</v>
      </c>
    </row>
    <row r="2761" spans="1:1" x14ac:dyDescent="0.25">
      <c r="A2761" s="236">
        <v>0.14496969696969697</v>
      </c>
    </row>
    <row r="2762" spans="1:1" x14ac:dyDescent="0.25">
      <c r="A2762" s="236">
        <v>0.14499999999999602</v>
      </c>
    </row>
    <row r="2763" spans="1:1" x14ac:dyDescent="0.25">
      <c r="A2763" s="236">
        <v>0.14499999999999963</v>
      </c>
    </row>
    <row r="2764" spans="1:1" x14ac:dyDescent="0.25">
      <c r="A2764" s="236">
        <v>0.14499999999999999</v>
      </c>
    </row>
    <row r="2765" spans="1:1" x14ac:dyDescent="0.25">
      <c r="A2765" s="236">
        <v>0.14500000000000002</v>
      </c>
    </row>
    <row r="2766" spans="1:1" x14ac:dyDescent="0.25">
      <c r="A2766" s="236">
        <v>0.14500000000000005</v>
      </c>
    </row>
    <row r="2767" spans="1:1" x14ac:dyDescent="0.25">
      <c r="A2767" s="236">
        <v>0.14500000000000077</v>
      </c>
    </row>
    <row r="2768" spans="1:1" x14ac:dyDescent="0.25">
      <c r="A2768" s="236">
        <v>0.14500257334019559</v>
      </c>
    </row>
    <row r="2769" spans="1:1" x14ac:dyDescent="0.25">
      <c r="A2769" s="236">
        <v>0.14500295333727112</v>
      </c>
    </row>
    <row r="2770" spans="1:1" x14ac:dyDescent="0.25">
      <c r="A2770" s="236">
        <v>0.14500305064063454</v>
      </c>
    </row>
    <row r="2771" spans="1:1" x14ac:dyDescent="0.25">
      <c r="A2771" s="236">
        <v>0.14500321543408359</v>
      </c>
    </row>
    <row r="2772" spans="1:1" x14ac:dyDescent="0.25">
      <c r="A2772" s="236">
        <v>0.14500377928949357</v>
      </c>
    </row>
    <row r="2773" spans="1:1" x14ac:dyDescent="0.25">
      <c r="A2773" s="236">
        <v>0.14500432152117546</v>
      </c>
    </row>
    <row r="2774" spans="1:1" x14ac:dyDescent="0.25">
      <c r="A2774" s="236">
        <v>0.14500452488687784</v>
      </c>
    </row>
    <row r="2775" spans="1:1" x14ac:dyDescent="0.25">
      <c r="A2775" s="236">
        <v>0.14500453309156844</v>
      </c>
    </row>
    <row r="2776" spans="1:1" x14ac:dyDescent="0.25">
      <c r="A2776" s="236">
        <v>0.145004712535344</v>
      </c>
    </row>
    <row r="2777" spans="1:1" x14ac:dyDescent="0.25">
      <c r="A2777" s="236">
        <v>0.14500485908649174</v>
      </c>
    </row>
    <row r="2778" spans="1:1" x14ac:dyDescent="0.25">
      <c r="A2778" s="236">
        <v>0.14500506585612968</v>
      </c>
    </row>
    <row r="2779" spans="1:1" x14ac:dyDescent="0.25">
      <c r="A2779" s="236">
        <v>0.14500559910414335</v>
      </c>
    </row>
    <row r="2780" spans="1:1" x14ac:dyDescent="0.25">
      <c r="A2780" s="236">
        <v>0.14500566251415628</v>
      </c>
    </row>
    <row r="2781" spans="1:1" x14ac:dyDescent="0.25">
      <c r="A2781" s="236">
        <v>0.14500665778961386</v>
      </c>
    </row>
    <row r="2782" spans="1:1" x14ac:dyDescent="0.25">
      <c r="A2782" s="236">
        <v>0.14500742942050521</v>
      </c>
    </row>
    <row r="2783" spans="1:1" x14ac:dyDescent="0.25">
      <c r="A2783" s="236">
        <v>0.14500872600349041</v>
      </c>
    </row>
    <row r="2784" spans="1:1" x14ac:dyDescent="0.25">
      <c r="A2784" s="236">
        <v>0.14500978473581211</v>
      </c>
    </row>
    <row r="2785" spans="1:1" x14ac:dyDescent="0.25">
      <c r="A2785" s="236">
        <v>0.14501035196687373</v>
      </c>
    </row>
    <row r="2786" spans="1:1" x14ac:dyDescent="0.25">
      <c r="A2786" s="236">
        <v>0.14501057082452432</v>
      </c>
    </row>
    <row r="2787" spans="1:1" x14ac:dyDescent="0.25">
      <c r="A2787" s="236">
        <v>0.14501070663811563</v>
      </c>
    </row>
    <row r="2788" spans="1:1" x14ac:dyDescent="0.25">
      <c r="A2788" s="236">
        <v>0.14501694915254237</v>
      </c>
    </row>
    <row r="2789" spans="1:1" x14ac:dyDescent="0.25">
      <c r="A2789" s="236">
        <v>0.14502369668246445</v>
      </c>
    </row>
    <row r="2790" spans="1:1" x14ac:dyDescent="0.25">
      <c r="A2790" s="236">
        <v>0.14626494219086811</v>
      </c>
    </row>
    <row r="2791" spans="1:1" x14ac:dyDescent="0.25">
      <c r="A2791" s="236">
        <v>0.14637951105937136</v>
      </c>
    </row>
    <row r="2792" spans="1:1" x14ac:dyDescent="0.25">
      <c r="A2792" s="236">
        <v>0.14714285714285716</v>
      </c>
    </row>
    <row r="2793" spans="1:1" x14ac:dyDescent="0.25">
      <c r="A2793" s="236">
        <v>0.14749999999999999</v>
      </c>
    </row>
    <row r="2794" spans="1:1" x14ac:dyDescent="0.25">
      <c r="A2794" s="236">
        <v>0.14766666666666667</v>
      </c>
    </row>
    <row r="2795" spans="1:1" x14ac:dyDescent="0.25">
      <c r="A2795" s="236">
        <v>0.1476824978012313</v>
      </c>
    </row>
    <row r="2796" spans="1:1" x14ac:dyDescent="0.25">
      <c r="A2796" s="236">
        <v>0.14774999999999999</v>
      </c>
    </row>
    <row r="2797" spans="1:1" x14ac:dyDescent="0.25">
      <c r="A2797" s="236">
        <v>0.14775280898876406</v>
      </c>
    </row>
    <row r="2798" spans="1:1" x14ac:dyDescent="0.25">
      <c r="A2798" s="236">
        <v>0.14777777777777779</v>
      </c>
    </row>
    <row r="2799" spans="1:1" x14ac:dyDescent="0.25">
      <c r="A2799" s="236">
        <v>0.14777777777777917</v>
      </c>
    </row>
    <row r="2800" spans="1:1" x14ac:dyDescent="0.25">
      <c r="A2800" s="236">
        <v>0.14778280542986424</v>
      </c>
    </row>
    <row r="2801" spans="1:1" x14ac:dyDescent="0.25">
      <c r="A2801" s="236">
        <v>0.14778846153846154</v>
      </c>
    </row>
    <row r="2802" spans="1:1" x14ac:dyDescent="0.25">
      <c r="A2802" s="236">
        <v>0.14781045751633987</v>
      </c>
    </row>
    <row r="2803" spans="1:1" x14ac:dyDescent="0.25">
      <c r="A2803" s="236">
        <v>0.14783333333333332</v>
      </c>
    </row>
    <row r="2804" spans="1:1" x14ac:dyDescent="0.25">
      <c r="A2804" s="236">
        <v>0.14785322331109413</v>
      </c>
    </row>
    <row r="2805" spans="1:1" x14ac:dyDescent="0.25">
      <c r="A2805" s="236">
        <v>0.14785714285714285</v>
      </c>
    </row>
    <row r="2806" spans="1:1" x14ac:dyDescent="0.25">
      <c r="A2806" s="236">
        <v>0.14789473684210527</v>
      </c>
    </row>
    <row r="2807" spans="1:1" x14ac:dyDescent="0.25">
      <c r="A2807" s="236">
        <v>0.14793103448275863</v>
      </c>
    </row>
    <row r="2808" spans="1:1" x14ac:dyDescent="0.25">
      <c r="A2808" s="236">
        <v>0.14799999999999999</v>
      </c>
    </row>
    <row r="2809" spans="1:1" x14ac:dyDescent="0.25">
      <c r="A2809" s="236">
        <v>0.14818181818181816</v>
      </c>
    </row>
    <row r="2810" spans="1:1" x14ac:dyDescent="0.25">
      <c r="A2810" s="236">
        <v>0.14828793774319066</v>
      </c>
    </row>
    <row r="2811" spans="1:1" x14ac:dyDescent="0.25">
      <c r="A2811" s="236">
        <v>0.1482948717948718</v>
      </c>
    </row>
    <row r="2812" spans="1:1" x14ac:dyDescent="0.25">
      <c r="A2812" s="236">
        <v>0.14829545454545454</v>
      </c>
    </row>
    <row r="2813" spans="1:1" x14ac:dyDescent="0.25">
      <c r="A2813" s="236">
        <v>0.14829566854990583</v>
      </c>
    </row>
    <row r="2814" spans="1:1" x14ac:dyDescent="0.25">
      <c r="A2814" s="236">
        <v>0.14829591836734693</v>
      </c>
    </row>
    <row r="2815" spans="1:1" x14ac:dyDescent="0.25">
      <c r="A2815" s="236">
        <v>0.14829885057471262</v>
      </c>
    </row>
    <row r="2816" spans="1:1" x14ac:dyDescent="0.25">
      <c r="A2816" s="236">
        <v>0.14829940119760479</v>
      </c>
    </row>
    <row r="2817" spans="1:1" x14ac:dyDescent="0.25">
      <c r="A2817" s="236">
        <v>0.14829999999999999</v>
      </c>
    </row>
    <row r="2818" spans="1:1" x14ac:dyDescent="0.25">
      <c r="A2818" s="236">
        <v>0.14830000000000002</v>
      </c>
    </row>
    <row r="2819" spans="1:1" x14ac:dyDescent="0.25">
      <c r="A2819" s="236">
        <v>0.14830022075055185</v>
      </c>
    </row>
    <row r="2820" spans="1:1" x14ac:dyDescent="0.25">
      <c r="A2820" s="236">
        <v>0.14830164765525983</v>
      </c>
    </row>
    <row r="2821" spans="1:1" x14ac:dyDescent="0.25">
      <c r="A2821" s="236">
        <v>0.14830222222222222</v>
      </c>
    </row>
    <row r="2822" spans="1:1" x14ac:dyDescent="0.25">
      <c r="A2822" s="236">
        <v>0.14830256104824299</v>
      </c>
    </row>
    <row r="2823" spans="1:1" x14ac:dyDescent="0.25">
      <c r="A2823" s="236">
        <v>0.14830526315789472</v>
      </c>
    </row>
    <row r="2824" spans="1:1" x14ac:dyDescent="0.25">
      <c r="A2824" s="236">
        <v>0.14830588235294118</v>
      </c>
    </row>
    <row r="2825" spans="1:1" x14ac:dyDescent="0.25">
      <c r="A2825" s="236">
        <v>0.14830590513068731</v>
      </c>
    </row>
    <row r="2826" spans="1:1" x14ac:dyDescent="0.25">
      <c r="A2826" s="236">
        <v>0.14830769230769231</v>
      </c>
    </row>
    <row r="2827" spans="1:1" x14ac:dyDescent="0.25">
      <c r="A2827" s="236">
        <v>0.14830909090909089</v>
      </c>
    </row>
    <row r="2828" spans="1:1" x14ac:dyDescent="0.25">
      <c r="A2828" s="236">
        <v>0.14830945558739256</v>
      </c>
    </row>
    <row r="2829" spans="1:1" x14ac:dyDescent="0.25">
      <c r="A2829" s="236">
        <v>0.1483109619686801</v>
      </c>
    </row>
    <row r="2830" spans="1:1" x14ac:dyDescent="0.25">
      <c r="A2830" s="236">
        <v>0.14831111111111109</v>
      </c>
    </row>
    <row r="2831" spans="1:1" x14ac:dyDescent="0.25">
      <c r="A2831" s="236">
        <v>0.1483142857142857</v>
      </c>
    </row>
    <row r="2832" spans="1:1" x14ac:dyDescent="0.25">
      <c r="A2832" s="236">
        <v>0.14831999999999998</v>
      </c>
    </row>
    <row r="2833" spans="1:1" x14ac:dyDescent="0.25">
      <c r="A2833" s="236">
        <v>0.14834808259587021</v>
      </c>
    </row>
    <row r="2834" spans="1:1" x14ac:dyDescent="0.25">
      <c r="A2834" s="236">
        <v>0.1483505154639175</v>
      </c>
    </row>
    <row r="2835" spans="1:1" x14ac:dyDescent="0.25">
      <c r="A2835" s="236">
        <v>0.1484</v>
      </c>
    </row>
    <row r="2836" spans="1:1" x14ac:dyDescent="0.25">
      <c r="A2836" s="236">
        <v>0.14946555819477433</v>
      </c>
    </row>
    <row r="2837" spans="1:1" x14ac:dyDescent="0.25">
      <c r="A2837" s="236">
        <v>0.14950680272108843</v>
      </c>
    </row>
    <row r="2838" spans="1:1" x14ac:dyDescent="0.25">
      <c r="A2838" s="236">
        <v>0.14957746478873241</v>
      </c>
    </row>
    <row r="2839" spans="1:1" x14ac:dyDescent="0.25">
      <c r="A2839" s="236">
        <v>0.15</v>
      </c>
    </row>
    <row r="2840" spans="1:1" x14ac:dyDescent="0.25">
      <c r="A2840" s="236">
        <v>0.15089024390243902</v>
      </c>
    </row>
    <row r="2841" spans="1:1" x14ac:dyDescent="0.25">
      <c r="A2841" s="236">
        <v>0.15121951219512167</v>
      </c>
    </row>
    <row r="2842" spans="1:1" x14ac:dyDescent="0.25">
      <c r="A2842" s="236">
        <v>0.15124999999999922</v>
      </c>
    </row>
    <row r="2843" spans="1:1" x14ac:dyDescent="0.25">
      <c r="A2843" s="236">
        <v>0.15125000000000002</v>
      </c>
    </row>
    <row r="2844" spans="1:1" x14ac:dyDescent="0.25">
      <c r="A2844" s="236">
        <v>0.15125000000000011</v>
      </c>
    </row>
    <row r="2845" spans="1:1" x14ac:dyDescent="0.25">
      <c r="A2845" s="236">
        <v>0.15126126126126124</v>
      </c>
    </row>
    <row r="2846" spans="1:1" x14ac:dyDescent="0.25">
      <c r="A2846" s="236">
        <v>0.15126760563380282</v>
      </c>
    </row>
    <row r="2847" spans="1:1" x14ac:dyDescent="0.25">
      <c r="A2847" s="236">
        <v>0.151289592760181</v>
      </c>
    </row>
    <row r="2848" spans="1:1" x14ac:dyDescent="0.25">
      <c r="A2848" s="236">
        <v>0.15129268292682926</v>
      </c>
    </row>
    <row r="2849" spans="1:1" x14ac:dyDescent="0.25">
      <c r="A2849" s="236">
        <v>0.15129287598944591</v>
      </c>
    </row>
    <row r="2850" spans="1:1" x14ac:dyDescent="0.25">
      <c r="A2850" s="236">
        <v>0.15129292929292928</v>
      </c>
    </row>
    <row r="2851" spans="1:1" x14ac:dyDescent="0.25">
      <c r="A2851" s="236">
        <v>0.15129427792915531</v>
      </c>
    </row>
    <row r="2852" spans="1:1" x14ac:dyDescent="0.25">
      <c r="A2852" s="236">
        <v>0.15129551227773075</v>
      </c>
    </row>
    <row r="2853" spans="1:1" x14ac:dyDescent="0.25">
      <c r="A2853" s="236">
        <v>0.15129554655870445</v>
      </c>
    </row>
    <row r="2854" spans="1:1" x14ac:dyDescent="0.25">
      <c r="A2854" s="236">
        <v>0.15129629629629629</v>
      </c>
    </row>
    <row r="2855" spans="1:1" x14ac:dyDescent="0.25">
      <c r="A2855" s="236">
        <v>0.15129629629629632</v>
      </c>
    </row>
    <row r="2856" spans="1:1" x14ac:dyDescent="0.25">
      <c r="A2856" s="236">
        <v>0.15129682997118155</v>
      </c>
    </row>
    <row r="2857" spans="1:1" x14ac:dyDescent="0.25">
      <c r="A2857" s="236">
        <v>0.15129699248120301</v>
      </c>
    </row>
    <row r="2858" spans="1:1" x14ac:dyDescent="0.25">
      <c r="A2858" s="236">
        <v>0.15129726205997393</v>
      </c>
    </row>
    <row r="2859" spans="1:1" x14ac:dyDescent="0.25">
      <c r="A2859" s="236">
        <v>0.15129757785467129</v>
      </c>
    </row>
    <row r="2860" spans="1:1" x14ac:dyDescent="0.25">
      <c r="A2860" s="236">
        <v>0.15129760225669958</v>
      </c>
    </row>
    <row r="2861" spans="1:1" x14ac:dyDescent="0.25">
      <c r="A2861" s="236">
        <v>0.15129776021080368</v>
      </c>
    </row>
    <row r="2862" spans="1:1" x14ac:dyDescent="0.25">
      <c r="A2862" s="236">
        <v>0.15129785247432306</v>
      </c>
    </row>
    <row r="2863" spans="1:1" x14ac:dyDescent="0.25">
      <c r="A2863" s="236">
        <v>0.15129789864029666</v>
      </c>
    </row>
    <row r="2864" spans="1:1" x14ac:dyDescent="0.25">
      <c r="A2864" s="236">
        <v>0.15129807692307692</v>
      </c>
    </row>
    <row r="2865" spans="1:1" x14ac:dyDescent="0.25">
      <c r="A2865" s="236">
        <v>0.15129818594104308</v>
      </c>
    </row>
    <row r="2866" spans="1:1" x14ac:dyDescent="0.25">
      <c r="A2866" s="236">
        <v>0.15129853596435391</v>
      </c>
    </row>
    <row r="2867" spans="1:1" x14ac:dyDescent="0.25">
      <c r="A2867" s="236">
        <v>0.15129856306546036</v>
      </c>
    </row>
    <row r="2868" spans="1:1" x14ac:dyDescent="0.25">
      <c r="A2868" s="236">
        <v>0.15129870129870129</v>
      </c>
    </row>
    <row r="2869" spans="1:1" x14ac:dyDescent="0.25">
      <c r="A2869" s="236">
        <v>0.15129870129870132</v>
      </c>
    </row>
    <row r="2870" spans="1:1" x14ac:dyDescent="0.25">
      <c r="A2870" s="236">
        <v>0.15129909365558911</v>
      </c>
    </row>
    <row r="2871" spans="1:1" x14ac:dyDescent="0.25">
      <c r="A2871" s="236">
        <v>0.15129910406616126</v>
      </c>
    </row>
    <row r="2872" spans="1:1" x14ac:dyDescent="0.25">
      <c r="A2872" s="236">
        <v>0.15129917657822509</v>
      </c>
    </row>
    <row r="2873" spans="1:1" x14ac:dyDescent="0.25">
      <c r="A2873" s="236">
        <v>0.15129946524064172</v>
      </c>
    </row>
    <row r="2874" spans="1:1" x14ac:dyDescent="0.25">
      <c r="A2874" s="236">
        <v>0.15129951355107712</v>
      </c>
    </row>
    <row r="2875" spans="1:1" x14ac:dyDescent="0.25">
      <c r="A2875" s="236">
        <v>0.15129966887417221</v>
      </c>
    </row>
    <row r="2876" spans="1:1" x14ac:dyDescent="0.25">
      <c r="A2876" s="236">
        <v>0.1512998712998713</v>
      </c>
    </row>
    <row r="2877" spans="1:1" x14ac:dyDescent="0.25">
      <c r="A2877" s="236">
        <v>0.1513006072874494</v>
      </c>
    </row>
    <row r="2878" spans="1:1" x14ac:dyDescent="0.25">
      <c r="A2878" s="236">
        <v>0.15130104463437796</v>
      </c>
    </row>
    <row r="2879" spans="1:1" x14ac:dyDescent="0.25">
      <c r="A2879" s="236">
        <v>0.15130165289256201</v>
      </c>
    </row>
    <row r="2880" spans="1:1" x14ac:dyDescent="0.25">
      <c r="A2880" s="236">
        <v>0.15130225080385851</v>
      </c>
    </row>
    <row r="2881" spans="1:1" x14ac:dyDescent="0.25">
      <c r="A2881" s="236">
        <v>0.15130311614730876</v>
      </c>
    </row>
    <row r="2882" spans="1:1" x14ac:dyDescent="0.25">
      <c r="A2882" s="236">
        <v>0.15130319148936136</v>
      </c>
    </row>
    <row r="2883" spans="1:1" x14ac:dyDescent="0.25">
      <c r="A2883" s="236">
        <v>0.15130360205831903</v>
      </c>
    </row>
    <row r="2884" spans="1:1" x14ac:dyDescent="0.25">
      <c r="A2884" s="236">
        <v>0.15130434782608695</v>
      </c>
    </row>
    <row r="2885" spans="1:1" x14ac:dyDescent="0.25">
      <c r="A2885" s="236">
        <v>0.15130620985010707</v>
      </c>
    </row>
    <row r="2886" spans="1:1" x14ac:dyDescent="0.25">
      <c r="A2886" s="236">
        <v>0.15130718954248365</v>
      </c>
    </row>
    <row r="2887" spans="1:1" x14ac:dyDescent="0.25">
      <c r="A2887" s="236">
        <v>0.15130952380952381</v>
      </c>
    </row>
    <row r="2888" spans="1:1" x14ac:dyDescent="0.25">
      <c r="A2888" s="236">
        <v>0.15131004366812226</v>
      </c>
    </row>
    <row r="2889" spans="1:1" x14ac:dyDescent="0.25">
      <c r="A2889" s="236">
        <v>0.15131868131868129</v>
      </c>
    </row>
    <row r="2890" spans="1:1" x14ac:dyDescent="0.25">
      <c r="A2890" s="236">
        <v>0.15173535204332841</v>
      </c>
    </row>
    <row r="2891" spans="1:1" x14ac:dyDescent="0.25">
      <c r="A2891" s="236">
        <v>0.15178130511463844</v>
      </c>
    </row>
    <row r="2892" spans="1:1" x14ac:dyDescent="0.25">
      <c r="A2892" s="236">
        <v>0.15362831858407078</v>
      </c>
    </row>
    <row r="2893" spans="1:1" x14ac:dyDescent="0.25">
      <c r="A2893" s="236">
        <v>0.15397849462365593</v>
      </c>
    </row>
    <row r="2894" spans="1:1" x14ac:dyDescent="0.25">
      <c r="A2894" s="236">
        <v>0.15398305084745764</v>
      </c>
    </row>
    <row r="2895" spans="1:1" x14ac:dyDescent="0.25">
      <c r="A2895" s="236">
        <v>0.15398437500000001</v>
      </c>
    </row>
    <row r="2896" spans="1:1" x14ac:dyDescent="0.25">
      <c r="A2896" s="236">
        <v>0.15399141630901289</v>
      </c>
    </row>
    <row r="2897" spans="1:1" x14ac:dyDescent="0.25">
      <c r="A2897" s="236">
        <v>0.15399159663865544</v>
      </c>
    </row>
    <row r="2898" spans="1:1" x14ac:dyDescent="0.25">
      <c r="A2898" s="236">
        <v>0.15399209486166007</v>
      </c>
    </row>
    <row r="2899" spans="1:1" x14ac:dyDescent="0.25">
      <c r="A2899" s="236">
        <v>0.15399371069182391</v>
      </c>
    </row>
    <row r="2900" spans="1:1" x14ac:dyDescent="0.25">
      <c r="A2900" s="236">
        <v>0.15399540757749713</v>
      </c>
    </row>
    <row r="2901" spans="1:1" x14ac:dyDescent="0.25">
      <c r="A2901" s="236">
        <v>0.1539964317573595</v>
      </c>
    </row>
    <row r="2902" spans="1:1" x14ac:dyDescent="0.25">
      <c r="A2902" s="236">
        <v>0.15399646330680816</v>
      </c>
    </row>
    <row r="2903" spans="1:1" x14ac:dyDescent="0.25">
      <c r="A2903" s="236">
        <v>0.15399685287175455</v>
      </c>
    </row>
    <row r="2904" spans="1:1" x14ac:dyDescent="0.25">
      <c r="A2904" s="236">
        <v>0.15399773499433747</v>
      </c>
    </row>
    <row r="2905" spans="1:1" x14ac:dyDescent="0.25">
      <c r="A2905" s="236">
        <v>0.15399815327793168</v>
      </c>
    </row>
    <row r="2906" spans="1:1" x14ac:dyDescent="0.25">
      <c r="A2906" s="236">
        <v>0.15399999999999997</v>
      </c>
    </row>
    <row r="2907" spans="1:1" x14ac:dyDescent="0.25">
      <c r="A2907" s="236">
        <v>0.154</v>
      </c>
    </row>
    <row r="2908" spans="1:1" x14ac:dyDescent="0.25">
      <c r="A2908" s="236">
        <v>0.15400000000000003</v>
      </c>
    </row>
    <row r="2909" spans="1:1" x14ac:dyDescent="0.25">
      <c r="A2909" s="236">
        <v>0.15400195694716243</v>
      </c>
    </row>
    <row r="2910" spans="1:1" x14ac:dyDescent="0.25">
      <c r="A2910" s="236">
        <v>0.15400213447171826</v>
      </c>
    </row>
    <row r="2911" spans="1:1" x14ac:dyDescent="0.25">
      <c r="A2911" s="236">
        <v>0.15400352733686065</v>
      </c>
    </row>
    <row r="2912" spans="1:1" x14ac:dyDescent="0.25">
      <c r="A2912" s="236">
        <v>0.15400990099009901</v>
      </c>
    </row>
    <row r="2913" spans="1:1" x14ac:dyDescent="0.25">
      <c r="A2913" s="236">
        <v>0.15401162790697676</v>
      </c>
    </row>
    <row r="2914" spans="1:1" x14ac:dyDescent="0.25">
      <c r="A2914" s="236">
        <v>0.15401408450704226</v>
      </c>
    </row>
    <row r="2915" spans="1:1" x14ac:dyDescent="0.25">
      <c r="A2915" s="236">
        <v>0.15402234636871509</v>
      </c>
    </row>
    <row r="2916" spans="1:1" x14ac:dyDescent="0.25">
      <c r="A2916" s="236">
        <v>0.15410000000000001</v>
      </c>
    </row>
    <row r="2917" spans="1:1" x14ac:dyDescent="0.25">
      <c r="A2917" s="236">
        <v>0.15419999999999998</v>
      </c>
    </row>
    <row r="2918" spans="1:1" x14ac:dyDescent="0.25">
      <c r="A2918" s="236">
        <v>0.1559571209800919</v>
      </c>
    </row>
    <row r="2919" spans="1:1" x14ac:dyDescent="0.25">
      <c r="A2919" s="236">
        <v>0.1573333333333333</v>
      </c>
    </row>
    <row r="2920" spans="1:1" x14ac:dyDescent="0.25">
      <c r="A2920" s="236">
        <v>0.15748466257668714</v>
      </c>
    </row>
    <row r="2921" spans="1:1" x14ac:dyDescent="0.25">
      <c r="A2921" s="236">
        <v>0.15748538011695906</v>
      </c>
    </row>
    <row r="2922" spans="1:1" x14ac:dyDescent="0.25">
      <c r="A2922" s="236">
        <v>0.15749103942652329</v>
      </c>
    </row>
    <row r="2923" spans="1:1" x14ac:dyDescent="0.25">
      <c r="A2923" s="236">
        <v>0.15749206349206349</v>
      </c>
    </row>
    <row r="2924" spans="1:1" x14ac:dyDescent="0.25">
      <c r="A2924" s="236">
        <v>0.15749482401656315</v>
      </c>
    </row>
    <row r="2925" spans="1:1" x14ac:dyDescent="0.25">
      <c r="A2925" s="236">
        <v>0.15749546279491833</v>
      </c>
    </row>
    <row r="2926" spans="1:1" x14ac:dyDescent="0.25">
      <c r="A2926" s="236">
        <v>0.15749571183533448</v>
      </c>
    </row>
    <row r="2927" spans="1:1" x14ac:dyDescent="0.25">
      <c r="A2927" s="236">
        <v>0.1574963181148748</v>
      </c>
    </row>
    <row r="2928" spans="1:1" x14ac:dyDescent="0.25">
      <c r="A2928" s="236">
        <v>0.1574964234620887</v>
      </c>
    </row>
    <row r="2929" spans="1:1" x14ac:dyDescent="0.25">
      <c r="A2929" s="236">
        <v>0.15749652294853964</v>
      </c>
    </row>
    <row r="2930" spans="1:1" x14ac:dyDescent="0.25">
      <c r="A2930" s="236">
        <v>0.15749693251533745</v>
      </c>
    </row>
    <row r="2931" spans="1:1" x14ac:dyDescent="0.25">
      <c r="A2931" s="236">
        <v>0.15749694749694751</v>
      </c>
    </row>
    <row r="2932" spans="1:1" x14ac:dyDescent="0.25">
      <c r="A2932" s="236">
        <v>0.15749706227967097</v>
      </c>
    </row>
    <row r="2933" spans="1:1" x14ac:dyDescent="0.25">
      <c r="A2933" s="236">
        <v>0.15749714285714286</v>
      </c>
    </row>
    <row r="2934" spans="1:1" x14ac:dyDescent="0.25">
      <c r="A2934" s="236">
        <v>0.15749723145071981</v>
      </c>
    </row>
    <row r="2935" spans="1:1" x14ac:dyDescent="0.25">
      <c r="A2935" s="236">
        <v>0.15749999999999997</v>
      </c>
    </row>
    <row r="2936" spans="1:1" x14ac:dyDescent="0.25">
      <c r="A2936" s="236">
        <v>0.1575</v>
      </c>
    </row>
    <row r="2937" spans="1:1" x14ac:dyDescent="0.25">
      <c r="A2937" s="236">
        <v>0.15750000000000011</v>
      </c>
    </row>
    <row r="2938" spans="1:1" x14ac:dyDescent="0.25">
      <c r="A2938" s="236">
        <v>0.15750000000000028</v>
      </c>
    </row>
    <row r="2939" spans="1:1" x14ac:dyDescent="0.25">
      <c r="A2939" s="236">
        <v>0.15750263435194942</v>
      </c>
    </row>
    <row r="2940" spans="1:1" x14ac:dyDescent="0.25">
      <c r="A2940" s="236">
        <v>0.15750277469478358</v>
      </c>
    </row>
    <row r="2941" spans="1:1" x14ac:dyDescent="0.25">
      <c r="A2941" s="236">
        <v>0.15750352609308885</v>
      </c>
    </row>
    <row r="2942" spans="1:1" x14ac:dyDescent="0.25">
      <c r="A2942" s="236">
        <v>0.15750572082379863</v>
      </c>
    </row>
    <row r="2943" spans="1:1" x14ac:dyDescent="0.25">
      <c r="A2943" s="236">
        <v>0.15750588235294116</v>
      </c>
    </row>
    <row r="2944" spans="1:1" x14ac:dyDescent="0.25">
      <c r="A2944" s="236">
        <v>0.15751054852320676</v>
      </c>
    </row>
    <row r="2945" spans="1:1" x14ac:dyDescent="0.25">
      <c r="A2945" s="236">
        <v>0.15751824817518248</v>
      </c>
    </row>
    <row r="2946" spans="1:1" x14ac:dyDescent="0.25">
      <c r="A2946" s="236">
        <v>0.15751937984496125</v>
      </c>
    </row>
    <row r="2947" spans="1:1" x14ac:dyDescent="0.25">
      <c r="A2947" s="236">
        <v>0.15752066115702479</v>
      </c>
    </row>
    <row r="2948" spans="1:1" x14ac:dyDescent="0.25">
      <c r="A2948" s="236">
        <v>0.15752808988764044</v>
      </c>
    </row>
    <row r="2949" spans="1:1" x14ac:dyDescent="0.25">
      <c r="A2949" s="236">
        <v>0.15752873563218392</v>
      </c>
    </row>
    <row r="2950" spans="1:1" x14ac:dyDescent="0.25">
      <c r="A2950" s="236">
        <v>0.15753164556962027</v>
      </c>
    </row>
    <row r="2951" spans="1:1" x14ac:dyDescent="0.25">
      <c r="A2951" s="236">
        <v>0.15754716981132075</v>
      </c>
    </row>
    <row r="2952" spans="1:1" x14ac:dyDescent="0.25">
      <c r="A2952" s="236">
        <v>0.15756756756756757</v>
      </c>
    </row>
    <row r="2953" spans="1:1" x14ac:dyDescent="0.25">
      <c r="A2953" s="236">
        <v>0.15810000000000002</v>
      </c>
    </row>
    <row r="2954" spans="1:1" x14ac:dyDescent="0.25">
      <c r="A2954" s="236">
        <v>0.1581010101010101</v>
      </c>
    </row>
    <row r="2955" spans="1:1" x14ac:dyDescent="0.25">
      <c r="A2955" s="236">
        <v>0.15812030075187972</v>
      </c>
    </row>
    <row r="2956" spans="1:1" x14ac:dyDescent="0.25">
      <c r="A2956" s="236">
        <v>0.15863049095607235</v>
      </c>
    </row>
    <row r="2957" spans="1:1" x14ac:dyDescent="0.25">
      <c r="A2957" s="236">
        <v>0.15962962962962962</v>
      </c>
    </row>
    <row r="2958" spans="1:1" x14ac:dyDescent="0.25">
      <c r="A2958" s="236">
        <v>0.15965116279069769</v>
      </c>
    </row>
    <row r="2959" spans="1:1" x14ac:dyDescent="0.25">
      <c r="A2959" s="236">
        <v>0.1596958174904943</v>
      </c>
    </row>
    <row r="2960" spans="1:1" x14ac:dyDescent="0.25">
      <c r="A2960" s="236">
        <v>0.15969669117647059</v>
      </c>
    </row>
    <row r="2961" spans="1:1" x14ac:dyDescent="0.25">
      <c r="A2961" s="236">
        <v>0.15970000000000001</v>
      </c>
    </row>
    <row r="2962" spans="1:1" x14ac:dyDescent="0.25">
      <c r="A2962" s="236">
        <v>0.15970274390243902</v>
      </c>
    </row>
    <row r="2963" spans="1:1" x14ac:dyDescent="0.25">
      <c r="A2963" s="236">
        <v>0.15970434782608695</v>
      </c>
    </row>
    <row r="2964" spans="1:1" x14ac:dyDescent="0.25">
      <c r="A2964" s="236">
        <v>0.1597048406139315</v>
      </c>
    </row>
    <row r="2965" spans="1:1" x14ac:dyDescent="0.25">
      <c r="A2965" s="236">
        <v>0.15970588235294117</v>
      </c>
    </row>
    <row r="2966" spans="1:1" x14ac:dyDescent="0.25">
      <c r="A2966" s="236">
        <v>0.15971111111111111</v>
      </c>
    </row>
    <row r="2967" spans="1:1" x14ac:dyDescent="0.25">
      <c r="A2967" s="236">
        <v>0.15971631205673761</v>
      </c>
    </row>
    <row r="2968" spans="1:1" x14ac:dyDescent="0.25">
      <c r="A2968" s="236">
        <v>0.15972222222222221</v>
      </c>
    </row>
    <row r="2969" spans="1:1" x14ac:dyDescent="0.25">
      <c r="A2969" s="236">
        <v>0.15972602739726027</v>
      </c>
    </row>
    <row r="2970" spans="1:1" x14ac:dyDescent="0.25">
      <c r="A2970" s="236">
        <v>0.15973333333333334</v>
      </c>
    </row>
    <row r="2971" spans="1:1" x14ac:dyDescent="0.25">
      <c r="A2971" s="236">
        <v>0.15973684210526318</v>
      </c>
    </row>
    <row r="2972" spans="1:1" x14ac:dyDescent="0.25">
      <c r="A2972" s="236">
        <v>0.15977777777777777</v>
      </c>
    </row>
    <row r="2973" spans="1:1" x14ac:dyDescent="0.25">
      <c r="A2973" s="236">
        <v>0.15989999999999999</v>
      </c>
    </row>
    <row r="2974" spans="1:1" x14ac:dyDescent="0.25">
      <c r="A2974" s="236">
        <v>0.16</v>
      </c>
    </row>
    <row r="2975" spans="1:1" x14ac:dyDescent="0.25">
      <c r="A2975" s="236">
        <v>0.1636</v>
      </c>
    </row>
    <row r="2976" spans="1:1" x14ac:dyDescent="0.25">
      <c r="A2976" s="236">
        <v>0.16363636363636364</v>
      </c>
    </row>
    <row r="2977" spans="1:1" x14ac:dyDescent="0.25">
      <c r="A2977" s="236">
        <v>0.16444444444444445</v>
      </c>
    </row>
    <row r="2978" spans="1:1" x14ac:dyDescent="0.25">
      <c r="A2978" s="236">
        <v>0.16469595006758833</v>
      </c>
    </row>
    <row r="2979" spans="1:1" x14ac:dyDescent="0.25">
      <c r="A2979" s="236">
        <v>0.16527472527472525</v>
      </c>
    </row>
    <row r="2980" spans="1:1" x14ac:dyDescent="0.25">
      <c r="A2980" s="236">
        <v>0.16623989218328844</v>
      </c>
    </row>
    <row r="2981" spans="1:1" x14ac:dyDescent="0.25">
      <c r="A2981" s="236">
        <v>0.16640280561122245</v>
      </c>
    </row>
    <row r="2982" spans="1:1" x14ac:dyDescent="0.25">
      <c r="A2982" s="236">
        <v>0.16656891495601175</v>
      </c>
    </row>
    <row r="2983" spans="1:1" x14ac:dyDescent="0.25">
      <c r="A2983" s="236">
        <v>0.16659875246841988</v>
      </c>
    </row>
    <row r="2984" spans="1:1" x14ac:dyDescent="0.25">
      <c r="A2984" s="236">
        <v>0.1666</v>
      </c>
    </row>
    <row r="2985" spans="1:1" x14ac:dyDescent="0.25">
      <c r="A2985" s="236">
        <v>0.16660014468530945</v>
      </c>
    </row>
    <row r="2986" spans="1:1" x14ac:dyDescent="0.25">
      <c r="A2986" s="236">
        <v>0.16660568159137781</v>
      </c>
    </row>
    <row r="2987" spans="1:1" x14ac:dyDescent="0.25">
      <c r="A2987" s="236">
        <v>0.16667214569841216</v>
      </c>
    </row>
    <row r="2988" spans="1:1" x14ac:dyDescent="0.25">
      <c r="A2988" s="236">
        <v>0.16668507677013145</v>
      </c>
    </row>
    <row r="2989" spans="1:1" x14ac:dyDescent="0.25">
      <c r="A2989" s="236">
        <v>0.16699742431279821</v>
      </c>
    </row>
    <row r="2990" spans="1:1" x14ac:dyDescent="0.25">
      <c r="A2990" s="236">
        <v>0.16700000000000001</v>
      </c>
    </row>
    <row r="2991" spans="1:1" x14ac:dyDescent="0.25">
      <c r="A2991" s="236">
        <v>0.16828461538461537</v>
      </c>
    </row>
    <row r="2992" spans="1:1" x14ac:dyDescent="0.25">
      <c r="A2992" s="236">
        <v>0.16844402277039847</v>
      </c>
    </row>
    <row r="2993" spans="1:1" x14ac:dyDescent="0.25">
      <c r="A2993" s="236">
        <v>0.17055900621118014</v>
      </c>
    </row>
    <row r="2994" spans="1:1" x14ac:dyDescent="0.25">
      <c r="A2994" s="236">
        <v>0.17205128205128206</v>
      </c>
    </row>
    <row r="2995" spans="1:1" x14ac:dyDescent="0.25">
      <c r="A2995" s="236">
        <v>0.17235345581802275</v>
      </c>
    </row>
    <row r="2996" spans="1:1" x14ac:dyDescent="0.25">
      <c r="A2996" s="236">
        <v>0.17545454545454545</v>
      </c>
    </row>
    <row r="2997" spans="1:1" x14ac:dyDescent="0.25">
      <c r="A2997" s="236">
        <v>0.17571428571428571</v>
      </c>
    </row>
    <row r="2998" spans="1:1" x14ac:dyDescent="0.25">
      <c r="A2998" s="236">
        <v>0.17605673758865248</v>
      </c>
    </row>
    <row r="2999" spans="1:1" x14ac:dyDescent="0.25">
      <c r="A2999" s="236">
        <v>0.17660606060606052</v>
      </c>
    </row>
    <row r="3000" spans="1:1" x14ac:dyDescent="0.25">
      <c r="A3000" s="236">
        <v>0.17694663167104113</v>
      </c>
    </row>
    <row r="3001" spans="1:1" x14ac:dyDescent="0.25">
      <c r="A3001" s="236">
        <v>0.17802499999999999</v>
      </c>
    </row>
    <row r="3002" spans="1:1" x14ac:dyDescent="0.25">
      <c r="A3002" s="236">
        <v>0.17933296883542921</v>
      </c>
    </row>
    <row r="3003" spans="1:1" x14ac:dyDescent="0.25">
      <c r="A3003" s="236">
        <v>0.18171998635054756</v>
      </c>
    </row>
    <row r="3004" spans="1:1" x14ac:dyDescent="0.25">
      <c r="A3004" s="236">
        <v>0.1832</v>
      </c>
    </row>
    <row r="3005" spans="1:1" x14ac:dyDescent="0.25">
      <c r="A3005" s="236">
        <v>0.18395</v>
      </c>
    </row>
    <row r="3006" spans="1:1" x14ac:dyDescent="0.25">
      <c r="A3006" s="236">
        <v>0.18407500000000007</v>
      </c>
    </row>
    <row r="3007" spans="1:1" x14ac:dyDescent="0.25">
      <c r="A3007" s="236">
        <v>0.18470588235294122</v>
      </c>
    </row>
    <row r="3008" spans="1:1" x14ac:dyDescent="0.25">
      <c r="A3008" s="236">
        <v>0.18922365825412069</v>
      </c>
    </row>
    <row r="3009" spans="1:1" x14ac:dyDescent="0.25">
      <c r="A3009" s="236">
        <v>0.19026790595954074</v>
      </c>
    </row>
    <row r="3010" spans="1:1" x14ac:dyDescent="0.25">
      <c r="A3010" s="236">
        <v>0.19039801331040468</v>
      </c>
    </row>
    <row r="3011" spans="1:1" x14ac:dyDescent="0.25">
      <c r="A3011" s="236">
        <v>0.191</v>
      </c>
    </row>
    <row r="3012" spans="1:1" x14ac:dyDescent="0.25">
      <c r="A3012" s="236">
        <v>0.1925</v>
      </c>
    </row>
    <row r="3013" spans="1:1" x14ac:dyDescent="0.25">
      <c r="A3013" s="236">
        <v>0.1928939507094847</v>
      </c>
    </row>
    <row r="3014" spans="1:1" x14ac:dyDescent="0.25">
      <c r="A3014" s="236">
        <v>0.19442361415294754</v>
      </c>
    </row>
    <row r="3015" spans="1:1" x14ac:dyDescent="0.25">
      <c r="A3015" s="236">
        <v>0.19450000000000001</v>
      </c>
    </row>
    <row r="3016" spans="1:1" x14ac:dyDescent="0.25">
      <c r="A3016" s="236">
        <v>0.19903674929183787</v>
      </c>
    </row>
    <row r="3017" spans="1:1" x14ac:dyDescent="0.25">
      <c r="A3017" s="236">
        <v>0.19945355191256831</v>
      </c>
    </row>
    <row r="3018" spans="1:1" x14ac:dyDescent="0.25">
      <c r="A3018" s="236">
        <v>0.19990886603306859</v>
      </c>
    </row>
    <row r="3019" spans="1:1" x14ac:dyDescent="0.25">
      <c r="A3019" s="236">
        <v>0.19999999999999998</v>
      </c>
    </row>
    <row r="3020" spans="1:1" x14ac:dyDescent="0.25">
      <c r="A3020" s="236">
        <v>0.2</v>
      </c>
    </row>
    <row r="3021" spans="1:1" x14ac:dyDescent="0.25">
      <c r="A3021" s="236">
        <v>0.20039999999999999</v>
      </c>
    </row>
    <row r="3022" spans="1:1" x14ac:dyDescent="0.25">
      <c r="A3022" s="236">
        <v>0.20510483135824975</v>
      </c>
    </row>
    <row r="3023" spans="1:1" x14ac:dyDescent="0.25">
      <c r="A3023" s="236">
        <v>0.20516232237230614</v>
      </c>
    </row>
    <row r="3024" spans="1:1" x14ac:dyDescent="0.25">
      <c r="A3024" s="236">
        <v>0.20978686939453772</v>
      </c>
    </row>
    <row r="3025" spans="1:1" x14ac:dyDescent="0.25">
      <c r="A3025" s="236">
        <v>0.20999999999999944</v>
      </c>
    </row>
    <row r="3026" spans="1:1" x14ac:dyDescent="0.25">
      <c r="A3026" s="236">
        <v>0.21</v>
      </c>
    </row>
    <row r="3027" spans="1:1" x14ac:dyDescent="0.25">
      <c r="A3027" s="236">
        <v>0.21000000000000002</v>
      </c>
    </row>
    <row r="3028" spans="1:1" x14ac:dyDescent="0.25">
      <c r="A3028" s="236">
        <v>0.21041119860017499</v>
      </c>
    </row>
    <row r="3029" spans="1:1" x14ac:dyDescent="0.25">
      <c r="A3029" s="236">
        <v>0.21500465541713812</v>
      </c>
    </row>
    <row r="3030" spans="1:1" x14ac:dyDescent="0.25">
      <c r="A3030" s="236">
        <v>0.21653543307086612</v>
      </c>
    </row>
    <row r="3031" spans="1:1" x14ac:dyDescent="0.25">
      <c r="A3031" s="236">
        <v>0.21719999999999998</v>
      </c>
    </row>
    <row r="3032" spans="1:1" x14ac:dyDescent="0.25">
      <c r="A3032" s="236">
        <v>0.21740425531914895</v>
      </c>
    </row>
    <row r="3033" spans="1:1" x14ac:dyDescent="0.25">
      <c r="A3033" s="236">
        <v>0.2198000546547641</v>
      </c>
    </row>
    <row r="3034" spans="1:1" x14ac:dyDescent="0.25">
      <c r="A3034" s="236">
        <v>0.21999999999999997</v>
      </c>
    </row>
    <row r="3035" spans="1:1" x14ac:dyDescent="0.25">
      <c r="A3035" s="236">
        <v>0.22</v>
      </c>
    </row>
    <row r="3036" spans="1:1" x14ac:dyDescent="0.25">
      <c r="A3036" s="236">
        <v>0.22000000000000003</v>
      </c>
    </row>
    <row r="3037" spans="1:1" x14ac:dyDescent="0.25">
      <c r="A3037" s="236">
        <v>0.22011363636363637</v>
      </c>
    </row>
    <row r="3038" spans="1:1" x14ac:dyDescent="0.25">
      <c r="A3038" s="236">
        <v>0.22049988866622133</v>
      </c>
    </row>
    <row r="3039" spans="1:1" x14ac:dyDescent="0.25">
      <c r="A3039" s="236">
        <v>0.22050020584602728</v>
      </c>
    </row>
    <row r="3040" spans="1:1" x14ac:dyDescent="0.25">
      <c r="A3040" s="236">
        <v>0.22226906765104534</v>
      </c>
    </row>
    <row r="3041" spans="1:1" x14ac:dyDescent="0.25">
      <c r="A3041" s="236">
        <v>0.22332562349155269</v>
      </c>
    </row>
    <row r="3042" spans="1:1" x14ac:dyDescent="0.25">
      <c r="A3042" s="236">
        <v>0.22350999999999999</v>
      </c>
    </row>
    <row r="3043" spans="1:1" x14ac:dyDescent="0.25">
      <c r="A3043" s="236">
        <v>0.22369818068605454</v>
      </c>
    </row>
    <row r="3044" spans="1:1" x14ac:dyDescent="0.25">
      <c r="A3044" s="236">
        <v>0.2237010407830782</v>
      </c>
    </row>
    <row r="3045" spans="1:1" x14ac:dyDescent="0.25">
      <c r="A3045" s="236">
        <v>0.22430008748906385</v>
      </c>
    </row>
    <row r="3046" spans="1:1" x14ac:dyDescent="0.25">
      <c r="A3046" s="236">
        <v>0.2256902620028321</v>
      </c>
    </row>
    <row r="3047" spans="1:1" x14ac:dyDescent="0.25">
      <c r="A3047" s="236">
        <v>0.22644501278772378</v>
      </c>
    </row>
    <row r="3048" spans="1:1" x14ac:dyDescent="0.25">
      <c r="A3048" s="236">
        <v>0.2276</v>
      </c>
    </row>
    <row r="3049" spans="1:1" x14ac:dyDescent="0.25">
      <c r="A3049" s="236">
        <v>0.22902439024390245</v>
      </c>
    </row>
    <row r="3050" spans="1:1" x14ac:dyDescent="0.25">
      <c r="A3050" s="236">
        <v>0.22998299319727888</v>
      </c>
    </row>
    <row r="3051" spans="1:1" x14ac:dyDescent="0.25">
      <c r="A3051" s="236">
        <v>0.2299999999999997</v>
      </c>
    </row>
    <row r="3052" spans="1:1" x14ac:dyDescent="0.25">
      <c r="A3052" s="236">
        <v>0.22999999999999998</v>
      </c>
    </row>
    <row r="3053" spans="1:1" x14ac:dyDescent="0.25">
      <c r="A3053" s="236">
        <v>0.23</v>
      </c>
    </row>
    <row r="3054" spans="1:1" x14ac:dyDescent="0.25">
      <c r="A3054" s="236">
        <v>0.23000000000000004</v>
      </c>
    </row>
    <row r="3055" spans="1:1" x14ac:dyDescent="0.25">
      <c r="A3055" s="236">
        <v>0.23000000000000007</v>
      </c>
    </row>
    <row r="3056" spans="1:1" x14ac:dyDescent="0.25">
      <c r="A3056" s="236">
        <v>0.23004307783719546</v>
      </c>
    </row>
    <row r="3057" spans="1:1" x14ac:dyDescent="0.25">
      <c r="A3057" s="236">
        <v>0.23714285714285666</v>
      </c>
    </row>
    <row r="3058" spans="1:1" x14ac:dyDescent="0.25">
      <c r="A3058" s="236">
        <v>0.23719594594594592</v>
      </c>
    </row>
    <row r="3059" spans="1:1" x14ac:dyDescent="0.25">
      <c r="A3059" s="236">
        <v>0.23719599427753935</v>
      </c>
    </row>
    <row r="3060" spans="1:1" x14ac:dyDescent="0.25">
      <c r="A3060" s="236">
        <v>0.23719814241486067</v>
      </c>
    </row>
    <row r="3061" spans="1:1" x14ac:dyDescent="0.25">
      <c r="A3061" s="236">
        <v>0.23719838465421503</v>
      </c>
    </row>
    <row r="3062" spans="1:1" x14ac:dyDescent="0.25">
      <c r="A3062" s="236">
        <v>0.23719934102141679</v>
      </c>
    </row>
    <row r="3063" spans="1:1" x14ac:dyDescent="0.25">
      <c r="A3063" s="236">
        <v>0.23719981071808821</v>
      </c>
    </row>
    <row r="3064" spans="1:1" x14ac:dyDescent="0.25">
      <c r="A3064" s="236">
        <v>0.23719983851433182</v>
      </c>
    </row>
    <row r="3065" spans="1:1" x14ac:dyDescent="0.25">
      <c r="A3065" s="236">
        <v>0.23719999999999999</v>
      </c>
    </row>
    <row r="3066" spans="1:1" x14ac:dyDescent="0.25">
      <c r="A3066" s="236">
        <v>0.23720000000000002</v>
      </c>
    </row>
    <row r="3067" spans="1:1" x14ac:dyDescent="0.25">
      <c r="A3067" s="236">
        <v>0.23720008568980291</v>
      </c>
    </row>
    <row r="3068" spans="1:1" x14ac:dyDescent="0.25">
      <c r="A3068" s="236">
        <v>0.23720016499948438</v>
      </c>
    </row>
    <row r="3069" spans="1:1" x14ac:dyDescent="0.25">
      <c r="A3069" s="236">
        <v>0.23720017734426957</v>
      </c>
    </row>
    <row r="3070" spans="1:1" x14ac:dyDescent="0.25">
      <c r="A3070" s="236">
        <v>0.2372003034901366</v>
      </c>
    </row>
    <row r="3071" spans="1:1" x14ac:dyDescent="0.25">
      <c r="A3071" s="236">
        <v>0.23720037673651989</v>
      </c>
    </row>
    <row r="3072" spans="1:1" x14ac:dyDescent="0.25">
      <c r="A3072" s="236">
        <v>0.23720110055027513</v>
      </c>
    </row>
    <row r="3073" spans="1:1" x14ac:dyDescent="0.25">
      <c r="A3073" s="236">
        <v>0.2372063492063492</v>
      </c>
    </row>
    <row r="3074" spans="1:1" x14ac:dyDescent="0.25">
      <c r="A3074" s="236">
        <v>0.23720863309352519</v>
      </c>
    </row>
    <row r="3075" spans="1:1" x14ac:dyDescent="0.25">
      <c r="A3075" s="236">
        <v>0.23800000000000002</v>
      </c>
    </row>
    <row r="3076" spans="1:1" x14ac:dyDescent="0.25">
      <c r="A3076" s="236">
        <v>0.23820238095238094</v>
      </c>
    </row>
    <row r="3077" spans="1:1" x14ac:dyDescent="0.25">
      <c r="A3077" s="236">
        <v>0.23874999999999999</v>
      </c>
    </row>
    <row r="3078" spans="1:1" x14ac:dyDescent="0.25">
      <c r="A3078" s="236">
        <v>0.23999999999999994</v>
      </c>
    </row>
    <row r="3079" spans="1:1" x14ac:dyDescent="0.25">
      <c r="A3079" s="236">
        <v>0.23999999999999996</v>
      </c>
    </row>
    <row r="3080" spans="1:1" x14ac:dyDescent="0.25">
      <c r="A3080" s="236">
        <v>0.24</v>
      </c>
    </row>
    <row r="3081" spans="1:1" x14ac:dyDescent="0.25">
      <c r="A3081" s="236">
        <v>0.24000000000000002</v>
      </c>
    </row>
    <row r="3082" spans="1:1" x14ac:dyDescent="0.25">
      <c r="A3082" s="236">
        <v>0.24005341880341879</v>
      </c>
    </row>
    <row r="3083" spans="1:1" x14ac:dyDescent="0.25">
      <c r="A3083" s="236">
        <v>0.24005899705014747</v>
      </c>
    </row>
    <row r="3084" spans="1:1" x14ac:dyDescent="0.25">
      <c r="A3084" s="236">
        <v>0.24420002509725186</v>
      </c>
    </row>
    <row r="3085" spans="1:1" x14ac:dyDescent="0.25">
      <c r="A3085" s="236">
        <v>0.24530000000000002</v>
      </c>
    </row>
    <row r="3086" spans="1:1" x14ac:dyDescent="0.25">
      <c r="A3086" s="236">
        <v>0.24710384615384615</v>
      </c>
    </row>
    <row r="3087" spans="1:1" x14ac:dyDescent="0.25">
      <c r="A3087" s="236">
        <v>0.24808607021517554</v>
      </c>
    </row>
    <row r="3088" spans="1:1" x14ac:dyDescent="0.25">
      <c r="A3088" s="236">
        <v>0.24999862195935332</v>
      </c>
    </row>
    <row r="3089" spans="1:1" x14ac:dyDescent="0.25">
      <c r="A3089" s="236">
        <v>0.25</v>
      </c>
    </row>
    <row r="3090" spans="1:1" x14ac:dyDescent="0.25">
      <c r="A3090" s="236">
        <v>0.2501708817498291</v>
      </c>
    </row>
    <row r="3091" spans="1:1" x14ac:dyDescent="0.25">
      <c r="A3091" s="236">
        <v>0.2533333333333333</v>
      </c>
    </row>
    <row r="3092" spans="1:1" x14ac:dyDescent="0.25">
      <c r="A3092" s="236">
        <v>0.25349442379182158</v>
      </c>
    </row>
    <row r="3093" spans="1:1" x14ac:dyDescent="0.25">
      <c r="A3093" s="236">
        <v>0.2535</v>
      </c>
    </row>
    <row r="3094" spans="1:1" x14ac:dyDescent="0.25">
      <c r="A3094" s="236">
        <v>0.25407407407407406</v>
      </c>
    </row>
    <row r="3095" spans="1:1" x14ac:dyDescent="0.25">
      <c r="A3095" s="236">
        <v>0.25533333333333225</v>
      </c>
    </row>
    <row r="3096" spans="1:1" x14ac:dyDescent="0.25">
      <c r="A3096" s="236">
        <v>0.25540000000000002</v>
      </c>
    </row>
    <row r="3097" spans="1:1" x14ac:dyDescent="0.25">
      <c r="A3097" s="236">
        <v>0.25804440649017929</v>
      </c>
    </row>
    <row r="3098" spans="1:1" x14ac:dyDescent="0.25">
      <c r="A3098" s="236">
        <v>0.26</v>
      </c>
    </row>
    <row r="3099" spans="1:1" x14ac:dyDescent="0.25">
      <c r="A3099" s="236">
        <v>0.26300000000000001</v>
      </c>
    </row>
    <row r="3100" spans="1:1" x14ac:dyDescent="0.25">
      <c r="A3100" s="236">
        <v>0.26337579617834395</v>
      </c>
    </row>
    <row r="3101" spans="1:1" x14ac:dyDescent="0.25">
      <c r="A3101" s="236">
        <v>0.26338762214983713</v>
      </c>
    </row>
    <row r="3102" spans="1:1" x14ac:dyDescent="0.25">
      <c r="A3102" s="236">
        <v>0.26340501792114696</v>
      </c>
    </row>
    <row r="3103" spans="1:1" x14ac:dyDescent="0.25">
      <c r="A3103" s="236">
        <v>0.26550000000000001</v>
      </c>
    </row>
    <row r="3104" spans="1:1" x14ac:dyDescent="0.25">
      <c r="A3104" s="236">
        <v>0.27</v>
      </c>
    </row>
    <row r="3105" spans="1:1" x14ac:dyDescent="0.25">
      <c r="A3105" s="236">
        <v>0.27208860759493675</v>
      </c>
    </row>
    <row r="3106" spans="1:1" x14ac:dyDescent="0.25">
      <c r="A3106" s="236">
        <v>0.27210526315789474</v>
      </c>
    </row>
    <row r="3107" spans="1:1" x14ac:dyDescent="0.25">
      <c r="A3107" s="236">
        <v>0.27210784313725489</v>
      </c>
    </row>
    <row r="3108" spans="1:1" x14ac:dyDescent="0.25">
      <c r="A3108" s="236">
        <v>0.27222222222222225</v>
      </c>
    </row>
    <row r="3109" spans="1:1" x14ac:dyDescent="0.25">
      <c r="A3109" s="236">
        <v>0.2732</v>
      </c>
    </row>
    <row r="3110" spans="1:1" x14ac:dyDescent="0.25">
      <c r="A3110" s="236">
        <v>0.2734033610642258</v>
      </c>
    </row>
    <row r="3111" spans="1:1" x14ac:dyDescent="0.25">
      <c r="A3111" s="236">
        <v>0.27340339637256383</v>
      </c>
    </row>
    <row r="3112" spans="1:1" x14ac:dyDescent="0.25">
      <c r="A3112" s="236">
        <v>0.27340347759779215</v>
      </c>
    </row>
    <row r="3113" spans="1:1" x14ac:dyDescent="0.25">
      <c r="A3113" s="236">
        <v>0.27340451611145905</v>
      </c>
    </row>
    <row r="3114" spans="1:1" x14ac:dyDescent="0.25">
      <c r="A3114" s="236">
        <v>0.27341892534474893</v>
      </c>
    </row>
    <row r="3115" spans="1:1" x14ac:dyDescent="0.25">
      <c r="A3115" s="236">
        <v>0.27694444444444444</v>
      </c>
    </row>
    <row r="3116" spans="1:1" x14ac:dyDescent="0.25">
      <c r="A3116" s="236">
        <v>0.27700000000000002</v>
      </c>
    </row>
    <row r="3117" spans="1:1" x14ac:dyDescent="0.25">
      <c r="A3117" s="236">
        <v>0.27909118176364728</v>
      </c>
    </row>
    <row r="3118" spans="1:1" x14ac:dyDescent="0.25">
      <c r="A3118" s="236">
        <v>0.28000000000000003</v>
      </c>
    </row>
    <row r="3119" spans="1:1" x14ac:dyDescent="0.25">
      <c r="A3119" s="236">
        <v>0.28000000000000008</v>
      </c>
    </row>
    <row r="3120" spans="1:1" x14ac:dyDescent="0.25">
      <c r="A3120" s="236">
        <v>0.28089999999999998</v>
      </c>
    </row>
    <row r="3121" spans="1:1" x14ac:dyDescent="0.25">
      <c r="A3121" s="236">
        <v>0.28090909090909089</v>
      </c>
    </row>
    <row r="3122" spans="1:1" x14ac:dyDescent="0.25">
      <c r="A3122" s="236">
        <v>0.28095238095238095</v>
      </c>
    </row>
    <row r="3123" spans="1:1" x14ac:dyDescent="0.25">
      <c r="A3123" s="236">
        <v>0.28098360655737709</v>
      </c>
    </row>
    <row r="3124" spans="1:1" x14ac:dyDescent="0.25">
      <c r="A3124" s="236">
        <v>0.28099137931034479</v>
      </c>
    </row>
    <row r="3125" spans="1:1" x14ac:dyDescent="0.25">
      <c r="A3125" s="236">
        <v>0.28099415204678363</v>
      </c>
    </row>
    <row r="3126" spans="1:1" x14ac:dyDescent="0.25">
      <c r="A3126" s="236">
        <v>0.28099970539133851</v>
      </c>
    </row>
    <row r="3127" spans="1:1" x14ac:dyDescent="0.25">
      <c r="A3127" s="236">
        <v>0.28099977003564447</v>
      </c>
    </row>
    <row r="3128" spans="1:1" x14ac:dyDescent="0.25">
      <c r="A3128" s="236">
        <v>0.28099986132297877</v>
      </c>
    </row>
    <row r="3129" spans="1:1" x14ac:dyDescent="0.25">
      <c r="A3129" s="236">
        <v>0.28099988957597177</v>
      </c>
    </row>
    <row r="3130" spans="1:1" x14ac:dyDescent="0.25">
      <c r="A3130" s="236">
        <v>0.28100000000000003</v>
      </c>
    </row>
    <row r="3131" spans="1:1" x14ac:dyDescent="0.25">
      <c r="A3131" s="236">
        <v>0.28100005235876224</v>
      </c>
    </row>
    <row r="3132" spans="1:1" x14ac:dyDescent="0.25">
      <c r="A3132" s="236">
        <v>0.28100005517545795</v>
      </c>
    </row>
    <row r="3133" spans="1:1" x14ac:dyDescent="0.25">
      <c r="A3133" s="236">
        <v>0.28100006981290143</v>
      </c>
    </row>
    <row r="3134" spans="1:1" x14ac:dyDescent="0.25">
      <c r="A3134" s="236">
        <v>0.28100079554494828</v>
      </c>
    </row>
    <row r="3135" spans="1:1" x14ac:dyDescent="0.25">
      <c r="A3135" s="236">
        <v>0.28100227790432802</v>
      </c>
    </row>
    <row r="3136" spans="1:1" x14ac:dyDescent="0.25">
      <c r="A3136" s="236">
        <v>0.28100409836065571</v>
      </c>
    </row>
    <row r="3137" spans="1:1" x14ac:dyDescent="0.25">
      <c r="A3137" s="236">
        <v>0.28100746268656718</v>
      </c>
    </row>
    <row r="3138" spans="1:1" x14ac:dyDescent="0.25">
      <c r="A3138" s="236">
        <v>0.28101190476190474</v>
      </c>
    </row>
    <row r="3139" spans="1:1" x14ac:dyDescent="0.25">
      <c r="A3139" s="236">
        <v>0.28107142857142858</v>
      </c>
    </row>
    <row r="3140" spans="1:1" x14ac:dyDescent="0.25">
      <c r="A3140" s="236">
        <v>0.28109756097560978</v>
      </c>
    </row>
    <row r="3141" spans="1:1" x14ac:dyDescent="0.25">
      <c r="A3141" s="236">
        <v>0.28299956559513467</v>
      </c>
    </row>
    <row r="3142" spans="1:1" x14ac:dyDescent="0.25">
      <c r="A3142" s="236">
        <v>0.28300163132137029</v>
      </c>
    </row>
    <row r="3143" spans="1:1" x14ac:dyDescent="0.25">
      <c r="A3143" s="236">
        <v>0.28300229621125145</v>
      </c>
    </row>
    <row r="3144" spans="1:1" x14ac:dyDescent="0.25">
      <c r="A3144" s="236">
        <v>0.28302752293577982</v>
      </c>
    </row>
    <row r="3145" spans="1:1" x14ac:dyDescent="0.25">
      <c r="A3145" s="236">
        <v>0.28420183486238532</v>
      </c>
    </row>
    <row r="3146" spans="1:1" x14ac:dyDescent="0.25">
      <c r="A3146" s="236">
        <v>0.28501369863013698</v>
      </c>
    </row>
    <row r="3147" spans="1:1" x14ac:dyDescent="0.25">
      <c r="A3147" s="236">
        <v>0.28630010020040081</v>
      </c>
    </row>
    <row r="3148" spans="1:1" x14ac:dyDescent="0.25">
      <c r="A3148" s="236">
        <v>0.28669262077508406</v>
      </c>
    </row>
    <row r="3149" spans="1:1" x14ac:dyDescent="0.25">
      <c r="A3149" s="236">
        <v>0.28899999999999998</v>
      </c>
    </row>
    <row r="3150" spans="1:1" x14ac:dyDescent="0.25">
      <c r="A3150" s="236">
        <v>0.28984805521373919</v>
      </c>
    </row>
    <row r="3151" spans="1:1" x14ac:dyDescent="0.25">
      <c r="A3151" s="236">
        <v>0.28999999999999992</v>
      </c>
    </row>
    <row r="3152" spans="1:1" x14ac:dyDescent="0.25">
      <c r="A3152" s="236">
        <v>0.28999999999999998</v>
      </c>
    </row>
    <row r="3153" spans="1:1" x14ac:dyDescent="0.25">
      <c r="A3153" s="236">
        <v>0.29000000000000004</v>
      </c>
    </row>
    <row r="3154" spans="1:1" x14ac:dyDescent="0.25">
      <c r="A3154" s="236">
        <v>0.29375000000000001</v>
      </c>
    </row>
    <row r="3155" spans="1:1" x14ac:dyDescent="0.25">
      <c r="A3155" s="236">
        <v>0.29390284757118929</v>
      </c>
    </row>
    <row r="3156" spans="1:1" x14ac:dyDescent="0.25">
      <c r="A3156" s="236">
        <v>0.29390350877192983</v>
      </c>
    </row>
    <row r="3157" spans="1:1" x14ac:dyDescent="0.25">
      <c r="A3157" s="236">
        <v>0.29390390390390392</v>
      </c>
    </row>
    <row r="3158" spans="1:1" x14ac:dyDescent="0.25">
      <c r="A3158" s="236">
        <v>0.29390710382513657</v>
      </c>
    </row>
    <row r="3159" spans="1:1" x14ac:dyDescent="0.25">
      <c r="A3159" s="236">
        <v>0.29391304347826086</v>
      </c>
    </row>
    <row r="3160" spans="1:1" x14ac:dyDescent="0.25">
      <c r="A3160" s="236">
        <v>0.29393034825870645</v>
      </c>
    </row>
    <row r="3161" spans="1:1" x14ac:dyDescent="0.25">
      <c r="A3161" s="236">
        <v>0.29499999999999998</v>
      </c>
    </row>
    <row r="3162" spans="1:1" x14ac:dyDescent="0.25">
      <c r="A3162" s="236">
        <v>0.29999999999999966</v>
      </c>
    </row>
    <row r="3163" spans="1:1" x14ac:dyDescent="0.25">
      <c r="A3163" s="236">
        <v>0.3</v>
      </c>
    </row>
    <row r="3164" spans="1:1" x14ac:dyDescent="0.25">
      <c r="A3164" s="236">
        <v>0.30000000000000004</v>
      </c>
    </row>
    <row r="3165" spans="1:1" x14ac:dyDescent="0.25">
      <c r="A3165" s="236">
        <v>0.3000000000000001</v>
      </c>
    </row>
    <row r="3166" spans="1:1" x14ac:dyDescent="0.25">
      <c r="A3166" s="236">
        <v>0.30111111111111111</v>
      </c>
    </row>
    <row r="3167" spans="1:1" x14ac:dyDescent="0.25">
      <c r="A3167" s="236">
        <v>0.30440624999999999</v>
      </c>
    </row>
    <row r="3168" spans="1:1" x14ac:dyDescent="0.25">
      <c r="A3168" s="236">
        <v>0.3047560975609756</v>
      </c>
    </row>
    <row r="3169" spans="1:1" x14ac:dyDescent="0.25">
      <c r="A3169" s="236">
        <v>0.30480686695278969</v>
      </c>
    </row>
    <row r="3170" spans="1:1" x14ac:dyDescent="0.25">
      <c r="A3170" s="236">
        <v>0.3050820199421026</v>
      </c>
    </row>
    <row r="3171" spans="1:1" x14ac:dyDescent="0.25">
      <c r="A3171" s="236">
        <v>0.30688398027021208</v>
      </c>
    </row>
    <row r="3172" spans="1:1" x14ac:dyDescent="0.25">
      <c r="A3172" s="236">
        <v>0.30799705990444687</v>
      </c>
    </row>
    <row r="3173" spans="1:1" x14ac:dyDescent="0.25">
      <c r="A3173" s="236">
        <v>0.31</v>
      </c>
    </row>
    <row r="3174" spans="1:1" x14ac:dyDescent="0.25">
      <c r="A3174" s="236">
        <v>0.3124311410905003</v>
      </c>
    </row>
    <row r="3175" spans="1:1" x14ac:dyDescent="0.25">
      <c r="A3175" s="236">
        <v>0.31325272067714632</v>
      </c>
    </row>
    <row r="3176" spans="1:1" x14ac:dyDescent="0.25">
      <c r="A3176" s="236">
        <v>0.31328337639965548</v>
      </c>
    </row>
    <row r="3177" spans="1:1" x14ac:dyDescent="0.25">
      <c r="A3177" s="236">
        <v>0.31510874293170948</v>
      </c>
    </row>
    <row r="3178" spans="1:1" x14ac:dyDescent="0.25">
      <c r="A3178" s="236">
        <v>0.31511805368525003</v>
      </c>
    </row>
    <row r="3179" spans="1:1" x14ac:dyDescent="0.25">
      <c r="A3179" s="236">
        <v>0.3163636363636364</v>
      </c>
    </row>
    <row r="3180" spans="1:1" x14ac:dyDescent="0.25">
      <c r="A3180" s="236">
        <v>0.31740000000000002</v>
      </c>
    </row>
    <row r="3181" spans="1:1" x14ac:dyDescent="0.25">
      <c r="A3181" s="236">
        <v>0.31947483588621439</v>
      </c>
    </row>
    <row r="3182" spans="1:1" x14ac:dyDescent="0.25">
      <c r="A3182" s="236">
        <v>0.31954662954861801</v>
      </c>
    </row>
    <row r="3183" spans="1:1" x14ac:dyDescent="0.25">
      <c r="A3183" s="236">
        <v>0.31955380577427822</v>
      </c>
    </row>
    <row r="3184" spans="1:1" x14ac:dyDescent="0.25">
      <c r="A3184" s="236">
        <v>0.3195540789065397</v>
      </c>
    </row>
    <row r="3185" spans="1:1" x14ac:dyDescent="0.25">
      <c r="A3185" s="236">
        <v>0.31955947136563873</v>
      </c>
    </row>
    <row r="3186" spans="1:1" x14ac:dyDescent="0.25">
      <c r="A3186" s="236">
        <v>0.31956448264207427</v>
      </c>
    </row>
    <row r="3187" spans="1:1" x14ac:dyDescent="0.25">
      <c r="A3187" s="236">
        <v>0.31996568732575592</v>
      </c>
    </row>
    <row r="3188" spans="1:1" x14ac:dyDescent="0.25">
      <c r="A3188" s="236">
        <v>0.31999999999999995</v>
      </c>
    </row>
    <row r="3189" spans="1:1" x14ac:dyDescent="0.25">
      <c r="A3189" s="236">
        <v>0.32</v>
      </c>
    </row>
    <row r="3190" spans="1:1" x14ac:dyDescent="0.25">
      <c r="A3190" s="236">
        <v>0.32001867164577219</v>
      </c>
    </row>
    <row r="3191" spans="1:1" x14ac:dyDescent="0.25">
      <c r="A3191" s="236">
        <v>0.32107726054106756</v>
      </c>
    </row>
    <row r="3192" spans="1:1" x14ac:dyDescent="0.25">
      <c r="A3192" s="236">
        <v>0.32151745968938572</v>
      </c>
    </row>
    <row r="3193" spans="1:1" x14ac:dyDescent="0.25">
      <c r="A3193" s="236">
        <v>0.32329999999999998</v>
      </c>
    </row>
    <row r="3194" spans="1:1" x14ac:dyDescent="0.25">
      <c r="A3194" s="236">
        <v>0.3264982502187227</v>
      </c>
    </row>
    <row r="3195" spans="1:1" x14ac:dyDescent="0.25">
      <c r="A3195" s="236">
        <v>0.33096391188876767</v>
      </c>
    </row>
    <row r="3196" spans="1:1" x14ac:dyDescent="0.25">
      <c r="A3196" s="236">
        <v>0.3382</v>
      </c>
    </row>
    <row r="3197" spans="1:1" x14ac:dyDescent="0.25">
      <c r="A3197" s="236">
        <v>0.34121736181756529</v>
      </c>
    </row>
    <row r="3198" spans="1:1" x14ac:dyDescent="0.25">
      <c r="A3198" s="236">
        <v>0.34165217878974818</v>
      </c>
    </row>
    <row r="3199" spans="1:1" x14ac:dyDescent="0.25">
      <c r="A3199" s="236">
        <v>0.3457831325301205</v>
      </c>
    </row>
    <row r="3200" spans="1:1" x14ac:dyDescent="0.25">
      <c r="A3200" s="236">
        <v>0.34999999999999953</v>
      </c>
    </row>
    <row r="3201" spans="1:1" x14ac:dyDescent="0.25">
      <c r="A3201" s="236">
        <v>0.35</v>
      </c>
    </row>
    <row r="3202" spans="1:1" x14ac:dyDescent="0.25">
      <c r="A3202" s="236">
        <v>0.35119469026548666</v>
      </c>
    </row>
    <row r="3203" spans="1:1" x14ac:dyDescent="0.25">
      <c r="A3203" s="236">
        <v>0.3511971830985916</v>
      </c>
    </row>
    <row r="3204" spans="1:1" x14ac:dyDescent="0.25">
      <c r="A3204" s="236">
        <v>0.35119917214511809</v>
      </c>
    </row>
    <row r="3205" spans="1:1" x14ac:dyDescent="0.25">
      <c r="A3205" s="236">
        <v>0.35119926948051933</v>
      </c>
    </row>
    <row r="3206" spans="1:1" x14ac:dyDescent="0.25">
      <c r="A3206" s="236">
        <v>0.35119956379498368</v>
      </c>
    </row>
    <row r="3207" spans="1:1" x14ac:dyDescent="0.25">
      <c r="A3207" s="236">
        <v>0.35119966442953027</v>
      </c>
    </row>
    <row r="3208" spans="1:1" x14ac:dyDescent="0.25">
      <c r="A3208" s="236">
        <v>0.35119966905681188</v>
      </c>
    </row>
    <row r="3209" spans="1:1" x14ac:dyDescent="0.25">
      <c r="A3209" s="236">
        <v>0.35119990194876827</v>
      </c>
    </row>
    <row r="3210" spans="1:1" x14ac:dyDescent="0.25">
      <c r="A3210" s="236">
        <v>0.35120000000000007</v>
      </c>
    </row>
    <row r="3211" spans="1:1" x14ac:dyDescent="0.25">
      <c r="A3211" s="236">
        <v>0.35120158887785496</v>
      </c>
    </row>
    <row r="3212" spans="1:1" x14ac:dyDescent="0.25">
      <c r="A3212" s="236">
        <v>0.35120232172470972</v>
      </c>
    </row>
    <row r="3213" spans="1:1" x14ac:dyDescent="0.25">
      <c r="A3213" s="236">
        <v>0.35120273109243699</v>
      </c>
    </row>
    <row r="3214" spans="1:1" x14ac:dyDescent="0.25">
      <c r="A3214" s="236">
        <v>0.35120418848167539</v>
      </c>
    </row>
    <row r="3215" spans="1:1" x14ac:dyDescent="0.25">
      <c r="A3215" s="236">
        <v>0.35120530565167246</v>
      </c>
    </row>
    <row r="3216" spans="1:1" x14ac:dyDescent="0.25">
      <c r="A3216" s="236">
        <v>0.35121951219512199</v>
      </c>
    </row>
    <row r="3217" spans="1:1" x14ac:dyDescent="0.25">
      <c r="A3217" s="236">
        <v>0.35122810091100209</v>
      </c>
    </row>
    <row r="3218" spans="1:1" x14ac:dyDescent="0.25">
      <c r="A3218" s="236">
        <v>0.35136363636363638</v>
      </c>
    </row>
    <row r="3219" spans="1:1" x14ac:dyDescent="0.25">
      <c r="A3219" s="236">
        <v>0.35157894736842105</v>
      </c>
    </row>
    <row r="3220" spans="1:1" x14ac:dyDescent="0.25">
      <c r="A3220" s="236">
        <v>0.35166666666666674</v>
      </c>
    </row>
    <row r="3221" spans="1:1" x14ac:dyDescent="0.25">
      <c r="A3221" s="236">
        <v>0.35181818181818181</v>
      </c>
    </row>
    <row r="3222" spans="1:1" x14ac:dyDescent="0.25">
      <c r="A3222" s="236">
        <v>0.35189189189189191</v>
      </c>
    </row>
    <row r="3223" spans="1:1" x14ac:dyDescent="0.25">
      <c r="A3223" s="236">
        <v>0.35190476190476189</v>
      </c>
    </row>
    <row r="3224" spans="1:1" x14ac:dyDescent="0.25">
      <c r="A3224" s="236">
        <v>0.35192307692307695</v>
      </c>
    </row>
    <row r="3225" spans="1:1" x14ac:dyDescent="0.25">
      <c r="A3225" s="236">
        <v>0.35193548387096774</v>
      </c>
    </row>
    <row r="3226" spans="1:1" x14ac:dyDescent="0.25">
      <c r="A3226" s="236">
        <v>0.35199774266365691</v>
      </c>
    </row>
    <row r="3227" spans="1:1" x14ac:dyDescent="0.25">
      <c r="A3227" s="236">
        <v>0.35199905778894475</v>
      </c>
    </row>
    <row r="3228" spans="1:1" x14ac:dyDescent="0.25">
      <c r="A3228" s="236">
        <v>0.35199988604637911</v>
      </c>
    </row>
    <row r="3229" spans="1:1" x14ac:dyDescent="0.25">
      <c r="A3229" s="236">
        <v>0.3519999999999982</v>
      </c>
    </row>
    <row r="3230" spans="1:1" x14ac:dyDescent="0.25">
      <c r="A3230" s="236">
        <v>0.35199999999999998</v>
      </c>
    </row>
    <row r="3231" spans="1:1" x14ac:dyDescent="0.25">
      <c r="A3231" s="236">
        <v>0.35200000000000004</v>
      </c>
    </row>
    <row r="3232" spans="1:1" x14ac:dyDescent="0.25">
      <c r="A3232" s="236">
        <v>0.35200000000000009</v>
      </c>
    </row>
    <row r="3233" spans="1:1" x14ac:dyDescent="0.25">
      <c r="A3233" s="236">
        <v>0.35200000000001336</v>
      </c>
    </row>
    <row r="3234" spans="1:1" x14ac:dyDescent="0.25">
      <c r="A3234" s="236">
        <v>0.35200011676104853</v>
      </c>
    </row>
    <row r="3235" spans="1:1" x14ac:dyDescent="0.25">
      <c r="A3235" s="236">
        <v>0.35200026388705635</v>
      </c>
    </row>
    <row r="3236" spans="1:1" x14ac:dyDescent="0.25">
      <c r="A3236" s="236">
        <v>0.35200068752148511</v>
      </c>
    </row>
    <row r="3237" spans="1:1" x14ac:dyDescent="0.25">
      <c r="A3237" s="236">
        <v>0.35200098247912232</v>
      </c>
    </row>
    <row r="3238" spans="1:1" x14ac:dyDescent="0.25">
      <c r="A3238" s="236">
        <v>0.35200624860522201</v>
      </c>
    </row>
    <row r="3239" spans="1:1" x14ac:dyDescent="0.25">
      <c r="A3239" s="236">
        <v>0.35201257861635221</v>
      </c>
    </row>
    <row r="3240" spans="1:1" x14ac:dyDescent="0.25">
      <c r="A3240" s="236">
        <v>0.35203124999999996</v>
      </c>
    </row>
    <row r="3241" spans="1:1" x14ac:dyDescent="0.25">
      <c r="A3241" s="236">
        <v>0.35203125000000002</v>
      </c>
    </row>
    <row r="3242" spans="1:1" x14ac:dyDescent="0.25">
      <c r="A3242" s="236">
        <v>0.35204545454545449</v>
      </c>
    </row>
    <row r="3243" spans="1:1" x14ac:dyDescent="0.25">
      <c r="A3243" s="236">
        <v>0.35214285714285715</v>
      </c>
    </row>
    <row r="3244" spans="1:1" x14ac:dyDescent="0.25">
      <c r="A3244" s="236">
        <v>0.35222222222222221</v>
      </c>
    </row>
    <row r="3245" spans="1:1" x14ac:dyDescent="0.25">
      <c r="A3245" s="236">
        <v>0.35235294117647059</v>
      </c>
    </row>
    <row r="3246" spans="1:1" x14ac:dyDescent="0.25">
      <c r="A3246" s="236">
        <v>0.3524999999999977</v>
      </c>
    </row>
    <row r="3247" spans="1:1" x14ac:dyDescent="0.25">
      <c r="A3247" s="236">
        <v>0.3525997023809524</v>
      </c>
    </row>
    <row r="3248" spans="1:1" x14ac:dyDescent="0.25">
      <c r="A3248" s="236">
        <v>0.3531746031746032</v>
      </c>
    </row>
    <row r="3249" spans="1:1" x14ac:dyDescent="0.25">
      <c r="A3249" s="236">
        <v>0.35319962511715086</v>
      </c>
    </row>
    <row r="3250" spans="1:1" x14ac:dyDescent="0.25">
      <c r="A3250" s="236">
        <v>0.35657894736842105</v>
      </c>
    </row>
    <row r="3251" spans="1:1" x14ac:dyDescent="0.25">
      <c r="A3251" s="236">
        <v>0.35666666666666669</v>
      </c>
    </row>
    <row r="3252" spans="1:1" x14ac:dyDescent="0.25">
      <c r="A3252" s="236">
        <v>0.35736196319018404</v>
      </c>
    </row>
    <row r="3253" spans="1:1" x14ac:dyDescent="0.25">
      <c r="A3253" s="236">
        <v>0.35856250000000001</v>
      </c>
    </row>
    <row r="3254" spans="1:1" x14ac:dyDescent="0.25">
      <c r="A3254" s="236">
        <v>0.35859384808537353</v>
      </c>
    </row>
    <row r="3255" spans="1:1" x14ac:dyDescent="0.25">
      <c r="A3255" s="236">
        <v>0.35898989898989897</v>
      </c>
    </row>
    <row r="3256" spans="1:1" x14ac:dyDescent="0.25">
      <c r="A3256" s="236">
        <v>0.35899590163934436</v>
      </c>
    </row>
    <row r="3257" spans="1:1" x14ac:dyDescent="0.25">
      <c r="A3257" s="236">
        <v>0.35902439024390242</v>
      </c>
    </row>
    <row r="3258" spans="1:1" x14ac:dyDescent="0.25">
      <c r="A3258" s="236">
        <v>0.36400000000000005</v>
      </c>
    </row>
    <row r="3259" spans="1:1" x14ac:dyDescent="0.25">
      <c r="A3259" s="236">
        <v>0.36537620297462819</v>
      </c>
    </row>
    <row r="3260" spans="1:1" x14ac:dyDescent="0.25">
      <c r="A3260" s="236">
        <v>0.365485564304462</v>
      </c>
    </row>
    <row r="3261" spans="1:1" x14ac:dyDescent="0.25">
      <c r="A3261" s="236">
        <v>0.36682539682539689</v>
      </c>
    </row>
    <row r="3262" spans="1:1" x14ac:dyDescent="0.25">
      <c r="A3262" s="236">
        <v>0.36704347826086986</v>
      </c>
    </row>
    <row r="3263" spans="1:1" x14ac:dyDescent="0.25">
      <c r="A3263" s="236">
        <v>0.36783216783216799</v>
      </c>
    </row>
    <row r="3264" spans="1:1" x14ac:dyDescent="0.25">
      <c r="A3264" s="236">
        <v>0.36833333333333329</v>
      </c>
    </row>
    <row r="3265" spans="1:1" x14ac:dyDescent="0.25">
      <c r="A3265" s="236">
        <v>0.36844660194174755</v>
      </c>
    </row>
    <row r="3266" spans="1:1" x14ac:dyDescent="0.25">
      <c r="A3266" s="236">
        <v>0.36881188118811881</v>
      </c>
    </row>
    <row r="3267" spans="1:1" x14ac:dyDescent="0.25">
      <c r="A3267" s="236">
        <v>0.36917525773195869</v>
      </c>
    </row>
    <row r="3268" spans="1:1" x14ac:dyDescent="0.25">
      <c r="A3268" s="236">
        <v>0.3697916666666668</v>
      </c>
    </row>
    <row r="3269" spans="1:1" x14ac:dyDescent="0.25">
      <c r="A3269" s="236">
        <v>0.37</v>
      </c>
    </row>
    <row r="3270" spans="1:1" x14ac:dyDescent="0.25">
      <c r="A3270" s="236">
        <v>0.37000000000000005</v>
      </c>
    </row>
    <row r="3271" spans="1:1" x14ac:dyDescent="0.25">
      <c r="A3271" s="236">
        <v>0.37000000000000016</v>
      </c>
    </row>
    <row r="3272" spans="1:1" x14ac:dyDescent="0.25">
      <c r="A3272" s="236">
        <v>0.37015094339622695</v>
      </c>
    </row>
    <row r="3273" spans="1:1" x14ac:dyDescent="0.25">
      <c r="A3273" s="236">
        <v>0.37058139534883727</v>
      </c>
    </row>
    <row r="3274" spans="1:1" x14ac:dyDescent="0.25">
      <c r="A3274" s="236">
        <v>0.37081967213114764</v>
      </c>
    </row>
    <row r="3275" spans="1:1" x14ac:dyDescent="0.25">
      <c r="A3275" s="236">
        <v>0.37084426946631666</v>
      </c>
    </row>
    <row r="3276" spans="1:1" x14ac:dyDescent="0.25">
      <c r="A3276" s="236">
        <v>0.37093749999999925</v>
      </c>
    </row>
    <row r="3277" spans="1:1" x14ac:dyDescent="0.25">
      <c r="A3277" s="236">
        <v>0.37095363079615051</v>
      </c>
    </row>
    <row r="3278" spans="1:1" x14ac:dyDescent="0.25">
      <c r="A3278" s="236">
        <v>0.37103448275862067</v>
      </c>
    </row>
    <row r="3279" spans="1:1" x14ac:dyDescent="0.25">
      <c r="A3279" s="236">
        <v>0.37250420168067222</v>
      </c>
    </row>
    <row r="3280" spans="1:1" x14ac:dyDescent="0.25">
      <c r="A3280" s="236">
        <v>0.37251908396946565</v>
      </c>
    </row>
    <row r="3281" spans="1:1" x14ac:dyDescent="0.25">
      <c r="A3281" s="236">
        <v>0.37352941176470589</v>
      </c>
    </row>
    <row r="3282" spans="1:1" x14ac:dyDescent="0.25">
      <c r="A3282" s="236">
        <v>0.37443705768818358</v>
      </c>
    </row>
    <row r="3283" spans="1:1" x14ac:dyDescent="0.25">
      <c r="A3283" s="236">
        <v>0.37452033768227166</v>
      </c>
    </row>
    <row r="3284" spans="1:1" x14ac:dyDescent="0.25">
      <c r="A3284" s="236">
        <v>0.375</v>
      </c>
    </row>
    <row r="3285" spans="1:1" x14ac:dyDescent="0.25">
      <c r="A3285" s="236">
        <v>0.37666666666666665</v>
      </c>
    </row>
    <row r="3286" spans="1:1" x14ac:dyDescent="0.25">
      <c r="A3286" s="236">
        <v>0.37666666666666671</v>
      </c>
    </row>
    <row r="3287" spans="1:1" x14ac:dyDescent="0.25">
      <c r="A3287" s="236">
        <v>0.37749999999999995</v>
      </c>
    </row>
    <row r="3288" spans="1:1" x14ac:dyDescent="0.25">
      <c r="A3288" s="236">
        <v>0.37793780687397704</v>
      </c>
    </row>
    <row r="3289" spans="1:1" x14ac:dyDescent="0.25">
      <c r="A3289" s="236">
        <v>0.37793893129770995</v>
      </c>
    </row>
    <row r="3290" spans="1:1" x14ac:dyDescent="0.25">
      <c r="A3290" s="236">
        <v>0.37883027212419335</v>
      </c>
    </row>
    <row r="3291" spans="1:1" x14ac:dyDescent="0.25">
      <c r="A3291" s="236">
        <v>0.37916666666666665</v>
      </c>
    </row>
    <row r="3292" spans="1:1" x14ac:dyDescent="0.25">
      <c r="A3292" s="236">
        <v>0.3811239611785901</v>
      </c>
    </row>
    <row r="3293" spans="1:1" x14ac:dyDescent="0.25">
      <c r="A3293" s="236">
        <v>0.38889961533320466</v>
      </c>
    </row>
    <row r="3294" spans="1:1" x14ac:dyDescent="0.25">
      <c r="A3294" s="236">
        <v>0.38890061958167682</v>
      </c>
    </row>
    <row r="3295" spans="1:1" x14ac:dyDescent="0.25">
      <c r="A3295" s="236">
        <v>0.39368912684399388</v>
      </c>
    </row>
    <row r="3296" spans="1:1" x14ac:dyDescent="0.25">
      <c r="A3296" s="236">
        <v>0.39369572209713738</v>
      </c>
    </row>
    <row r="3297" spans="1:1" x14ac:dyDescent="0.25">
      <c r="A3297" s="236">
        <v>0.39369730005962017</v>
      </c>
    </row>
    <row r="3298" spans="1:1" x14ac:dyDescent="0.25">
      <c r="A3298" s="236">
        <v>0.39369752254586926</v>
      </c>
    </row>
    <row r="3299" spans="1:1" x14ac:dyDescent="0.25">
      <c r="A3299" s="236">
        <v>0.39369885232606744</v>
      </c>
    </row>
    <row r="3300" spans="1:1" x14ac:dyDescent="0.25">
      <c r="A3300" s="236">
        <v>0.39369933251726447</v>
      </c>
    </row>
    <row r="3301" spans="1:1" x14ac:dyDescent="0.25">
      <c r="A3301" s="236">
        <v>0.39369933251726452</v>
      </c>
    </row>
    <row r="3302" spans="1:1" x14ac:dyDescent="0.25">
      <c r="A3302" s="236">
        <v>0.39369952570183309</v>
      </c>
    </row>
    <row r="3303" spans="1:1" x14ac:dyDescent="0.25">
      <c r="A3303" s="236">
        <v>0.39369973190348523</v>
      </c>
    </row>
    <row r="3304" spans="1:1" x14ac:dyDescent="0.25">
      <c r="A3304" s="236">
        <v>0.39370016733930502</v>
      </c>
    </row>
    <row r="3305" spans="1:1" x14ac:dyDescent="0.25">
      <c r="A3305" s="236">
        <v>0.39370036631995509</v>
      </c>
    </row>
    <row r="3306" spans="1:1" x14ac:dyDescent="0.25">
      <c r="A3306" s="236">
        <v>0.39370040961731062</v>
      </c>
    </row>
    <row r="3307" spans="1:1" x14ac:dyDescent="0.25">
      <c r="A3307" s="236">
        <v>0.39370051575733533</v>
      </c>
    </row>
    <row r="3308" spans="1:1" x14ac:dyDescent="0.25">
      <c r="A3308" s="236">
        <v>0.39370097042245333</v>
      </c>
    </row>
    <row r="3309" spans="1:1" x14ac:dyDescent="0.25">
      <c r="A3309" s="236">
        <v>0.39370118468586651</v>
      </c>
    </row>
    <row r="3310" spans="1:1" x14ac:dyDescent="0.25">
      <c r="A3310" s="236">
        <v>0.39370131840712147</v>
      </c>
    </row>
    <row r="3311" spans="1:1" x14ac:dyDescent="0.25">
      <c r="A3311" s="236">
        <v>0.39370134036447441</v>
      </c>
    </row>
    <row r="3312" spans="1:1" x14ac:dyDescent="0.25">
      <c r="A3312" s="236">
        <v>0.39370144099873827</v>
      </c>
    </row>
    <row r="3313" spans="1:1" x14ac:dyDescent="0.25">
      <c r="A3313" s="236">
        <v>0.39370165139628022</v>
      </c>
    </row>
    <row r="3314" spans="1:1" x14ac:dyDescent="0.25">
      <c r="A3314" s="236">
        <v>0.39370220422851993</v>
      </c>
    </row>
    <row r="3315" spans="1:1" x14ac:dyDescent="0.25">
      <c r="A3315" s="236">
        <v>0.39398084815321599</v>
      </c>
    </row>
    <row r="3316" spans="1:1" x14ac:dyDescent="0.25">
      <c r="A3316" s="236">
        <v>0.39681093394077455</v>
      </c>
    </row>
    <row r="3317" spans="1:1" x14ac:dyDescent="0.25">
      <c r="A3317" s="236">
        <v>0.39709510177697444</v>
      </c>
    </row>
    <row r="3318" spans="1:1" x14ac:dyDescent="0.25">
      <c r="A3318" s="236">
        <v>0.39949608640878942</v>
      </c>
    </row>
    <row r="3319" spans="1:1" x14ac:dyDescent="0.25">
      <c r="A3319" s="236">
        <v>0.39949815813357537</v>
      </c>
    </row>
    <row r="3320" spans="1:1" x14ac:dyDescent="0.25">
      <c r="A3320" s="236">
        <v>0.39950000000000002</v>
      </c>
    </row>
    <row r="3321" spans="1:1" x14ac:dyDescent="0.25">
      <c r="A3321" s="236">
        <v>0.39950097033545878</v>
      </c>
    </row>
    <row r="3322" spans="1:1" x14ac:dyDescent="0.25">
      <c r="A3322" s="236">
        <v>0.40044982698961945</v>
      </c>
    </row>
    <row r="3323" spans="1:1" x14ac:dyDescent="0.25">
      <c r="A3323" s="236">
        <v>0.40144578313253004</v>
      </c>
    </row>
    <row r="3324" spans="1:1" x14ac:dyDescent="0.25">
      <c r="A3324" s="236">
        <v>0.40145322434150854</v>
      </c>
    </row>
    <row r="3325" spans="1:1" x14ac:dyDescent="0.25">
      <c r="A3325" s="236">
        <v>0.40271523178807989</v>
      </c>
    </row>
    <row r="3326" spans="1:1" x14ac:dyDescent="0.25">
      <c r="A3326" s="236">
        <v>0.40293260473588349</v>
      </c>
    </row>
    <row r="3327" spans="1:1" x14ac:dyDescent="0.25">
      <c r="A3327" s="236">
        <v>0.40335937499999996</v>
      </c>
    </row>
    <row r="3328" spans="1:1" x14ac:dyDescent="0.25">
      <c r="A3328" s="236">
        <v>0.40414285714285664</v>
      </c>
    </row>
    <row r="3329" spans="1:1" x14ac:dyDescent="0.25">
      <c r="A3329" s="236">
        <v>0.40684210526315789</v>
      </c>
    </row>
    <row r="3330" spans="1:1" x14ac:dyDescent="0.25">
      <c r="A3330" s="236">
        <v>0.40695652173913038</v>
      </c>
    </row>
    <row r="3331" spans="1:1" x14ac:dyDescent="0.25">
      <c r="A3331" s="236">
        <v>0.4069999999999982</v>
      </c>
    </row>
    <row r="3332" spans="1:1" x14ac:dyDescent="0.25">
      <c r="A3332" s="236">
        <v>0.4184482758620689</v>
      </c>
    </row>
    <row r="3333" spans="1:1" x14ac:dyDescent="0.25">
      <c r="A3333" s="236">
        <v>0.41948979591836733</v>
      </c>
    </row>
    <row r="3334" spans="1:1" x14ac:dyDescent="0.25">
      <c r="A3334" s="236">
        <v>0.41949852507374635</v>
      </c>
    </row>
    <row r="3335" spans="1:1" x14ac:dyDescent="0.25">
      <c r="A3335" s="236">
        <v>0.41949889135254992</v>
      </c>
    </row>
    <row r="3336" spans="1:1" x14ac:dyDescent="0.25">
      <c r="A3336" s="236">
        <v>0.41949999999999998</v>
      </c>
    </row>
    <row r="3337" spans="1:1" x14ac:dyDescent="0.25">
      <c r="A3337" s="236">
        <v>0.41950000000000004</v>
      </c>
    </row>
    <row r="3338" spans="1:1" x14ac:dyDescent="0.25">
      <c r="A3338" s="236">
        <v>0.4195007342143906</v>
      </c>
    </row>
    <row r="3339" spans="1:1" x14ac:dyDescent="0.25">
      <c r="A3339" s="236">
        <v>0.41950202663578462</v>
      </c>
    </row>
    <row r="3340" spans="1:1" x14ac:dyDescent="0.25">
      <c r="A3340" s="236">
        <v>0.4195073375262055</v>
      </c>
    </row>
    <row r="3341" spans="1:1" x14ac:dyDescent="0.25">
      <c r="A3341" s="236">
        <v>0.42133333333331391</v>
      </c>
    </row>
    <row r="3342" spans="1:1" x14ac:dyDescent="0.25">
      <c r="A3342" s="236">
        <v>0.42133333333334427</v>
      </c>
    </row>
    <row r="3343" spans="1:1" x14ac:dyDescent="0.25">
      <c r="A3343" s="236">
        <v>0.42139999999999417</v>
      </c>
    </row>
    <row r="3344" spans="1:1" x14ac:dyDescent="0.25">
      <c r="A3344" s="236">
        <v>0.42142857142857248</v>
      </c>
    </row>
    <row r="3345" spans="1:1" x14ac:dyDescent="0.25">
      <c r="A3345" s="236">
        <v>0.42159999999999997</v>
      </c>
    </row>
    <row r="3346" spans="1:1" x14ac:dyDescent="0.25">
      <c r="A3346" s="236">
        <v>0.426441351888668</v>
      </c>
    </row>
    <row r="3347" spans="1:1" x14ac:dyDescent="0.25">
      <c r="A3347" s="236">
        <v>0.42645144493621456</v>
      </c>
    </row>
    <row r="3348" spans="1:1" x14ac:dyDescent="0.25">
      <c r="A3348" s="236">
        <v>0.42649636864512896</v>
      </c>
    </row>
    <row r="3349" spans="1:1" x14ac:dyDescent="0.25">
      <c r="A3349" s="236">
        <v>0.42649842271293381</v>
      </c>
    </row>
    <row r="3350" spans="1:1" x14ac:dyDescent="0.25">
      <c r="A3350" s="236">
        <v>0.42650761850497176</v>
      </c>
    </row>
    <row r="3351" spans="1:1" x14ac:dyDescent="0.25">
      <c r="A3351" s="236">
        <v>0.42651279417540261</v>
      </c>
    </row>
    <row r="3352" spans="1:1" x14ac:dyDescent="0.25">
      <c r="A3352" s="236">
        <v>0.42656249999999996</v>
      </c>
    </row>
    <row r="3353" spans="1:1" x14ac:dyDescent="0.25">
      <c r="A3353" s="236">
        <v>0.42669584245076581</v>
      </c>
    </row>
    <row r="3354" spans="1:1" x14ac:dyDescent="0.25">
      <c r="A3354" s="236">
        <v>0.42700729927007292</v>
      </c>
    </row>
    <row r="3355" spans="1:1" x14ac:dyDescent="0.25">
      <c r="A3355" s="236">
        <v>0.42945790411435825</v>
      </c>
    </row>
    <row r="3356" spans="1:1" x14ac:dyDescent="0.25">
      <c r="A3356" s="236">
        <v>0.42963321312340563</v>
      </c>
    </row>
    <row r="3357" spans="1:1" x14ac:dyDescent="0.25">
      <c r="A3357" s="236">
        <v>0.42982127234095741</v>
      </c>
    </row>
    <row r="3358" spans="1:1" x14ac:dyDescent="0.25">
      <c r="A3358" s="236">
        <v>0.43050113075308832</v>
      </c>
    </row>
    <row r="3359" spans="1:1" x14ac:dyDescent="0.25">
      <c r="A3359" s="236">
        <v>0.43262719536483796</v>
      </c>
    </row>
    <row r="3360" spans="1:1" x14ac:dyDescent="0.25">
      <c r="A3360" s="236">
        <v>0.44151852290211857</v>
      </c>
    </row>
    <row r="3361" spans="1:1" x14ac:dyDescent="0.25">
      <c r="A3361" s="236">
        <v>0.44500115233924864</v>
      </c>
    </row>
    <row r="3362" spans="1:1" x14ac:dyDescent="0.25">
      <c r="A3362" s="236">
        <v>0.45</v>
      </c>
    </row>
    <row r="3363" spans="1:1" x14ac:dyDescent="0.25">
      <c r="A3363" s="236">
        <v>0.48024406625017418</v>
      </c>
    </row>
    <row r="3364" spans="1:1" x14ac:dyDescent="0.25">
      <c r="A3364" s="236">
        <v>0.49212598425196852</v>
      </c>
    </row>
    <row r="3365" spans="1:1" x14ac:dyDescent="0.25">
      <c r="A3365" s="236">
        <v>0.51642660624696557</v>
      </c>
    </row>
    <row r="3366" spans="1:1" x14ac:dyDescent="0.25">
      <c r="A3366" s="236">
        <v>0.51999844672258322</v>
      </c>
    </row>
    <row r="3367" spans="1:1" x14ac:dyDescent="0.25">
      <c r="A3367" s="236">
        <v>0.51999999999999991</v>
      </c>
    </row>
    <row r="3368" spans="1:1" x14ac:dyDescent="0.25">
      <c r="A3368" s="236">
        <v>0.52</v>
      </c>
    </row>
    <row r="3369" spans="1:1" x14ac:dyDescent="0.25">
      <c r="A3369" s="236">
        <v>0.52000000000000013</v>
      </c>
    </row>
    <row r="3370" spans="1:1" x14ac:dyDescent="0.25">
      <c r="A3370" s="236">
        <v>0.54644808743169393</v>
      </c>
    </row>
    <row r="3371" spans="1:1" x14ac:dyDescent="0.25">
      <c r="A3371" s="236">
        <v>0.55774278215223105</v>
      </c>
    </row>
    <row r="3372" spans="1:1" x14ac:dyDescent="0.25">
      <c r="A3372" s="236">
        <v>0.56070531931586387</v>
      </c>
    </row>
    <row r="3373" spans="1:1" x14ac:dyDescent="0.25">
      <c r="A3373" s="236">
        <v>0.57179411764705879</v>
      </c>
    </row>
    <row r="3374" spans="1:1" x14ac:dyDescent="0.25">
      <c r="A3374" s="236">
        <v>0.57629762692634967</v>
      </c>
    </row>
    <row r="3375" spans="1:1" x14ac:dyDescent="0.25">
      <c r="A3375" s="236">
        <v>0.58334405144694534</v>
      </c>
    </row>
    <row r="3376" spans="1:1" x14ac:dyDescent="0.25">
      <c r="A3376" s="236">
        <v>0.59</v>
      </c>
    </row>
    <row r="3377" spans="1:1" x14ac:dyDescent="0.25">
      <c r="A3377" s="236">
        <v>0.59000000000000008</v>
      </c>
    </row>
    <row r="3378" spans="1:1" x14ac:dyDescent="0.25">
      <c r="A3378" s="236">
        <v>0.59008377560862302</v>
      </c>
    </row>
    <row r="3379" spans="1:1" x14ac:dyDescent="0.25">
      <c r="A3379" s="236">
        <v>0.5950519764738067</v>
      </c>
    </row>
    <row r="3380" spans="1:1" x14ac:dyDescent="0.25">
      <c r="A3380" s="236">
        <v>0.59846153846153849</v>
      </c>
    </row>
    <row r="3381" spans="1:1" x14ac:dyDescent="0.25">
      <c r="A3381" s="236">
        <v>0.6025923208608458</v>
      </c>
    </row>
    <row r="3382" spans="1:1" x14ac:dyDescent="0.25">
      <c r="A3382" s="236">
        <v>0.64</v>
      </c>
    </row>
    <row r="3383" spans="1:1" x14ac:dyDescent="0.25">
      <c r="A3383" s="236">
        <v>0.65678256052657302</v>
      </c>
    </row>
    <row r="3384" spans="1:1" x14ac:dyDescent="0.25">
      <c r="A3384" s="236">
        <v>0.65678544351781643</v>
      </c>
    </row>
    <row r="3385" spans="1:1" x14ac:dyDescent="0.25">
      <c r="A3385" s="236">
        <v>0.71</v>
      </c>
    </row>
    <row r="3386" spans="1:1" x14ac:dyDescent="0.25">
      <c r="A3386" s="236">
        <v>0.71084864391951008</v>
      </c>
    </row>
    <row r="3387" spans="1:1" x14ac:dyDescent="0.25">
      <c r="A3387" s="236">
        <v>0.71084927723455904</v>
      </c>
    </row>
    <row r="3388" spans="1:1" x14ac:dyDescent="0.25">
      <c r="A3388" s="236">
        <v>0.74870721673047258</v>
      </c>
    </row>
    <row r="3389" spans="1:1" x14ac:dyDescent="0.25">
      <c r="A3389" s="236">
        <v>0.75</v>
      </c>
    </row>
    <row r="3390" spans="1:1" x14ac:dyDescent="0.25">
      <c r="A3390" s="236">
        <v>0.75400111473843456</v>
      </c>
    </row>
    <row r="3391" spans="1:1" x14ac:dyDescent="0.25">
      <c r="A3391" s="236">
        <v>0.75458626296864628</v>
      </c>
    </row>
    <row r="3392" spans="1:1" x14ac:dyDescent="0.25">
      <c r="A3392" s="236">
        <v>0.7545926791405424</v>
      </c>
    </row>
    <row r="3393" spans="1:1" x14ac:dyDescent="0.25">
      <c r="A3393" s="236">
        <v>0.7800045085662759</v>
      </c>
    </row>
    <row r="3394" spans="1:1" x14ac:dyDescent="0.25">
      <c r="A3394" s="236">
        <v>0.79230567226890847</v>
      </c>
    </row>
    <row r="3395" spans="1:1" x14ac:dyDescent="0.25">
      <c r="A3395" s="236">
        <v>0.8</v>
      </c>
    </row>
    <row r="3396" spans="1:1" x14ac:dyDescent="0.25">
      <c r="A3396" s="236">
        <v>0.80428616451307899</v>
      </c>
    </row>
    <row r="3397" spans="1:1" x14ac:dyDescent="0.25">
      <c r="A3397" s="236">
        <v>0.80500000000000005</v>
      </c>
    </row>
    <row r="3398" spans="1:1" x14ac:dyDescent="0.25">
      <c r="A3398" s="236">
        <v>0.80946215139441491</v>
      </c>
    </row>
    <row r="3399" spans="1:1" x14ac:dyDescent="0.25">
      <c r="A3399" s="236">
        <v>0.80999999999999994</v>
      </c>
    </row>
    <row r="3400" spans="1:1" x14ac:dyDescent="0.25">
      <c r="A3400" s="236">
        <v>0.81</v>
      </c>
    </row>
    <row r="3401" spans="1:1" x14ac:dyDescent="0.25">
      <c r="A3401" s="236">
        <v>0.81349999999999989</v>
      </c>
    </row>
    <row r="3402" spans="1:1" x14ac:dyDescent="0.25">
      <c r="A3402" s="236">
        <v>0.81599277162864248</v>
      </c>
    </row>
    <row r="3403" spans="1:1" x14ac:dyDescent="0.25">
      <c r="A3403" s="236">
        <v>0.81693989071038253</v>
      </c>
    </row>
    <row r="3404" spans="1:1" x14ac:dyDescent="0.25">
      <c r="A3404" s="236">
        <v>0.81731207289293861</v>
      </c>
    </row>
    <row r="3405" spans="1:1" x14ac:dyDescent="0.25">
      <c r="A3405" s="236">
        <v>0.8175</v>
      </c>
    </row>
    <row r="3406" spans="1:1" x14ac:dyDescent="0.25">
      <c r="A3406" s="236">
        <v>0.81758530183727041</v>
      </c>
    </row>
    <row r="3407" spans="1:1" x14ac:dyDescent="0.25">
      <c r="A3407" s="236">
        <v>0.81758702867084809</v>
      </c>
    </row>
    <row r="3408" spans="1:1" x14ac:dyDescent="0.25">
      <c r="A3408" s="236">
        <v>0.81785063752276865</v>
      </c>
    </row>
    <row r="3409" spans="1:1" x14ac:dyDescent="0.25">
      <c r="A3409" s="236">
        <v>0.81926675094816681</v>
      </c>
    </row>
    <row r="3410" spans="1:1" x14ac:dyDescent="0.25">
      <c r="A3410" s="236">
        <v>0.81982694212291274</v>
      </c>
    </row>
    <row r="3411" spans="1:1" x14ac:dyDescent="0.25">
      <c r="A3411" s="236">
        <v>0.81999987973975696</v>
      </c>
    </row>
    <row r="3412" spans="1:1" x14ac:dyDescent="0.25">
      <c r="A3412" s="236">
        <v>0.82</v>
      </c>
    </row>
    <row r="3413" spans="1:1" x14ac:dyDescent="0.25">
      <c r="A3413" s="236">
        <v>0.82000000000000006</v>
      </c>
    </row>
    <row r="3414" spans="1:1" x14ac:dyDescent="0.25">
      <c r="A3414" s="236">
        <v>0.82818392495232551</v>
      </c>
    </row>
    <row r="3415" spans="1:1" x14ac:dyDescent="0.25">
      <c r="A3415" s="236">
        <v>0.83920173493506178</v>
      </c>
    </row>
    <row r="3416" spans="1:1" x14ac:dyDescent="0.25">
      <c r="A3416" s="236">
        <v>0.85</v>
      </c>
    </row>
    <row r="3417" spans="1:1" x14ac:dyDescent="0.25">
      <c r="A3417" s="236">
        <v>0.85000000000000009</v>
      </c>
    </row>
    <row r="3418" spans="1:1" x14ac:dyDescent="0.25">
      <c r="A3418" s="236">
        <v>0.88</v>
      </c>
    </row>
    <row r="3419" spans="1:1" x14ac:dyDescent="0.25">
      <c r="A3419" s="236">
        <v>0.8899999999999999</v>
      </c>
    </row>
    <row r="3420" spans="1:1" x14ac:dyDescent="0.25">
      <c r="A3420" s="236">
        <v>0.89</v>
      </c>
    </row>
    <row r="3421" spans="1:1" x14ac:dyDescent="0.25">
      <c r="A3421" s="236">
        <v>0.89999999999999991</v>
      </c>
    </row>
    <row r="3422" spans="1:1" x14ac:dyDescent="0.25">
      <c r="A3422" s="236">
        <v>0.9</v>
      </c>
    </row>
    <row r="3423" spans="1:1" x14ac:dyDescent="0.25">
      <c r="A3423" s="236">
        <v>0.91999981318188639</v>
      </c>
    </row>
    <row r="3424" spans="1:1" x14ac:dyDescent="0.25">
      <c r="A3424" s="236">
        <v>0.92</v>
      </c>
    </row>
    <row r="3425" spans="1:1" x14ac:dyDescent="0.25">
      <c r="A3425" s="236">
        <v>0.92000033714115581</v>
      </c>
    </row>
    <row r="3426" spans="1:1" x14ac:dyDescent="0.25">
      <c r="A3426" s="236">
        <v>0.92003367003366998</v>
      </c>
    </row>
    <row r="3427" spans="1:1" x14ac:dyDescent="0.25">
      <c r="A3427" s="236">
        <v>0.92900000000000005</v>
      </c>
    </row>
    <row r="3428" spans="1:1" x14ac:dyDescent="0.25">
      <c r="A3428" s="236">
        <v>0.92942345924453296</v>
      </c>
    </row>
    <row r="3429" spans="1:1" x14ac:dyDescent="0.25">
      <c r="A3429" s="236">
        <v>0.92946965554948069</v>
      </c>
    </row>
    <row r="3430" spans="1:1" x14ac:dyDescent="0.25">
      <c r="A3430" s="236">
        <v>0.92956874613109575</v>
      </c>
    </row>
    <row r="3431" spans="1:1" x14ac:dyDescent="0.25">
      <c r="A3431" s="236">
        <v>0.92957054209588574</v>
      </c>
    </row>
    <row r="3432" spans="1:1" x14ac:dyDescent="0.25">
      <c r="A3432" s="236">
        <v>0.92957284680257646</v>
      </c>
    </row>
    <row r="3433" spans="1:1" x14ac:dyDescent="0.25">
      <c r="A3433" s="236">
        <v>0.92957519629555074</v>
      </c>
    </row>
    <row r="3434" spans="1:1" x14ac:dyDescent="0.25">
      <c r="A3434" s="236">
        <v>0.92957532970959578</v>
      </c>
    </row>
    <row r="3435" spans="1:1" x14ac:dyDescent="0.25">
      <c r="A3435" s="236">
        <v>0.92959671907040231</v>
      </c>
    </row>
    <row r="3436" spans="1:1" x14ac:dyDescent="0.25">
      <c r="A3436" s="236">
        <v>0.93065693430657004</v>
      </c>
    </row>
    <row r="3437" spans="1:1" x14ac:dyDescent="0.25">
      <c r="A3437" s="236">
        <v>0.93503893214682976</v>
      </c>
    </row>
    <row r="3438" spans="1:1" x14ac:dyDescent="0.25">
      <c r="A3438" s="236">
        <v>0.93899999999999995</v>
      </c>
    </row>
    <row r="3439" spans="1:1" x14ac:dyDescent="0.25">
      <c r="A3439" s="236">
        <v>0.94049179803664495</v>
      </c>
    </row>
    <row r="3440" spans="1:1" x14ac:dyDescent="0.25">
      <c r="A3440" s="236">
        <v>0.94049869111270568</v>
      </c>
    </row>
    <row r="3441" spans="1:1" x14ac:dyDescent="0.25">
      <c r="A3441" s="236">
        <v>0.94050028514240336</v>
      </c>
    </row>
    <row r="3442" spans="1:1" x14ac:dyDescent="0.25">
      <c r="A3442" s="236">
        <v>0.94050253873193612</v>
      </c>
    </row>
    <row r="3443" spans="1:1" x14ac:dyDescent="0.25">
      <c r="A3443" s="236">
        <v>0.94050376728194884</v>
      </c>
    </row>
    <row r="3444" spans="1:1" x14ac:dyDescent="0.25">
      <c r="A3444" s="236">
        <v>0.94050538630624736</v>
      </c>
    </row>
    <row r="3445" spans="1:1" x14ac:dyDescent="0.25">
      <c r="A3445" s="236">
        <v>0.94050691179957879</v>
      </c>
    </row>
    <row r="3446" spans="1:1" x14ac:dyDescent="0.25">
      <c r="A3446" s="236">
        <v>0.94051229111555568</v>
      </c>
    </row>
    <row r="3447" spans="1:1" x14ac:dyDescent="0.25">
      <c r="A3447" s="236">
        <v>0.94051247697203111</v>
      </c>
    </row>
    <row r="3448" spans="1:1" x14ac:dyDescent="0.25">
      <c r="A3448" s="236">
        <v>0.94051598247606683</v>
      </c>
    </row>
    <row r="3449" spans="1:1" x14ac:dyDescent="0.25">
      <c r="A3449" s="236">
        <v>0.94053315105946578</v>
      </c>
    </row>
    <row r="3450" spans="1:1" x14ac:dyDescent="0.25">
      <c r="A3450" s="236">
        <v>0.9409190371991123</v>
      </c>
    </row>
    <row r="3451" spans="1:1" x14ac:dyDescent="0.25">
      <c r="A3451" s="236">
        <v>0.94160583941605835</v>
      </c>
    </row>
    <row r="3452" spans="1:1" x14ac:dyDescent="0.25">
      <c r="A3452" s="236">
        <v>0.96174863387978138</v>
      </c>
    </row>
    <row r="3453" spans="1:1" x14ac:dyDescent="0.25">
      <c r="A3453" s="236">
        <v>0.96235679214402636</v>
      </c>
    </row>
    <row r="3454" spans="1:1" x14ac:dyDescent="0.25">
      <c r="A3454" s="236">
        <v>0.96236975802979419</v>
      </c>
    </row>
    <row r="3455" spans="1:1" x14ac:dyDescent="0.25">
      <c r="A3455" s="236">
        <v>0.96237256719184427</v>
      </c>
    </row>
    <row r="3456" spans="1:1" x14ac:dyDescent="0.25">
      <c r="A3456" s="236">
        <v>0.96238333176204394</v>
      </c>
    </row>
    <row r="3457" spans="1:1" x14ac:dyDescent="0.25">
      <c r="A3457" s="236">
        <v>0.97999846790255851</v>
      </c>
    </row>
    <row r="3458" spans="1:1" x14ac:dyDescent="0.25">
      <c r="A3458" s="236">
        <v>0.98000000000000009</v>
      </c>
    </row>
    <row r="3459" spans="1:1" x14ac:dyDescent="0.25">
      <c r="A3459" s="236">
        <v>0.98000000000000032</v>
      </c>
    </row>
    <row r="3460" spans="1:1" x14ac:dyDescent="0.25">
      <c r="A3460" s="236">
        <v>0.9906844876468206</v>
      </c>
    </row>
    <row r="3461" spans="1:1" x14ac:dyDescent="0.25">
      <c r="A3461" s="236">
        <v>0.99068547969779563</v>
      </c>
    </row>
    <row r="3462" spans="1:1" x14ac:dyDescent="0.25">
      <c r="A3462" s="236">
        <v>0.99070193187840239</v>
      </c>
    </row>
    <row r="3463" spans="1:1" x14ac:dyDescent="0.25">
      <c r="A3463" s="236">
        <v>0.99096528768426051</v>
      </c>
    </row>
    <row r="3464" spans="1:1" x14ac:dyDescent="0.25">
      <c r="A3464" s="236">
        <v>1</v>
      </c>
    </row>
    <row r="3465" spans="1:1" x14ac:dyDescent="0.25">
      <c r="A3465" s="236">
        <v>1.02</v>
      </c>
    </row>
    <row r="3466" spans="1:1" x14ac:dyDescent="0.25">
      <c r="A3466" s="236">
        <v>1.0398625429553265</v>
      </c>
    </row>
    <row r="3467" spans="1:1" x14ac:dyDescent="0.25">
      <c r="A3467" s="236">
        <v>1.0399997806368113</v>
      </c>
    </row>
    <row r="3468" spans="1:1" x14ac:dyDescent="0.25">
      <c r="A3468" s="236">
        <v>1.0399998222348634</v>
      </c>
    </row>
    <row r="3469" spans="1:1" x14ac:dyDescent="0.25">
      <c r="A3469" s="236">
        <v>1.05</v>
      </c>
    </row>
    <row r="3470" spans="1:1" x14ac:dyDescent="0.25">
      <c r="A3470" s="236">
        <v>1.0717388751907948</v>
      </c>
    </row>
    <row r="3471" spans="1:1" x14ac:dyDescent="0.25">
      <c r="A3471" s="236">
        <v>1.0717416069154995</v>
      </c>
    </row>
    <row r="3472" spans="1:1" x14ac:dyDescent="0.25">
      <c r="A3472" s="236">
        <v>1.0717437740627518</v>
      </c>
    </row>
    <row r="3473" spans="1:1" x14ac:dyDescent="0.25">
      <c r="A3473" s="236">
        <v>1.0717461843528411</v>
      </c>
    </row>
    <row r="3474" spans="1:1" x14ac:dyDescent="0.25">
      <c r="A3474" s="236">
        <v>1.0717703349282295</v>
      </c>
    </row>
    <row r="3475" spans="1:1" x14ac:dyDescent="0.25">
      <c r="A3475" s="236">
        <v>1.0752995263304541</v>
      </c>
    </row>
    <row r="3476" spans="1:1" x14ac:dyDescent="0.25">
      <c r="A3476" s="236">
        <v>1.1688802885038259</v>
      </c>
    </row>
    <row r="3477" spans="1:1" x14ac:dyDescent="0.25">
      <c r="A3477" s="236">
        <v>1.1809732094040462</v>
      </c>
    </row>
    <row r="3478" spans="1:1" x14ac:dyDescent="0.25">
      <c r="A3478" s="236">
        <v>1.1810684833273575</v>
      </c>
    </row>
    <row r="3479" spans="1:1" x14ac:dyDescent="0.25">
      <c r="A3479" s="236">
        <v>1.1810783316378433</v>
      </c>
    </row>
    <row r="3480" spans="1:1" x14ac:dyDescent="0.25">
      <c r="A3480" s="236">
        <v>1.1811023622047243</v>
      </c>
    </row>
    <row r="3481" spans="1:1" x14ac:dyDescent="0.25">
      <c r="A3481" s="236">
        <v>1.1811149639903975</v>
      </c>
    </row>
    <row r="3482" spans="1:1" x14ac:dyDescent="0.25">
      <c r="A3482" s="236">
        <v>1.1811269659410477</v>
      </c>
    </row>
    <row r="3483" spans="1:1" x14ac:dyDescent="0.25">
      <c r="A3483" s="236">
        <v>1.181169757489301</v>
      </c>
    </row>
    <row r="3484" spans="1:1" x14ac:dyDescent="0.25">
      <c r="A3484" s="236">
        <v>1.1814038286235187</v>
      </c>
    </row>
    <row r="3485" spans="1:1" x14ac:dyDescent="0.25">
      <c r="A3485" s="236">
        <v>1.2214566929133859</v>
      </c>
    </row>
    <row r="3486" spans="1:1" x14ac:dyDescent="0.25">
      <c r="A3486" s="236">
        <v>1.2384076990376203</v>
      </c>
    </row>
    <row r="3487" spans="1:1" x14ac:dyDescent="0.25">
      <c r="A3487" s="236">
        <v>1.2384076990376205</v>
      </c>
    </row>
    <row r="3488" spans="1:1" x14ac:dyDescent="0.25">
      <c r="A3488" s="236">
        <v>1.2773224043715845</v>
      </c>
    </row>
    <row r="3489" spans="1:1" x14ac:dyDescent="0.25">
      <c r="A3489" s="236">
        <v>1.29</v>
      </c>
    </row>
    <row r="3490" spans="1:1" x14ac:dyDescent="0.25">
      <c r="A3490" s="236">
        <v>1.3299999999999998</v>
      </c>
    </row>
    <row r="3491" spans="1:1" x14ac:dyDescent="0.25">
      <c r="A3491" s="236">
        <v>1.391192624797535</v>
      </c>
    </row>
    <row r="3492" spans="1:1" x14ac:dyDescent="0.25">
      <c r="A3492" s="236">
        <v>1.41</v>
      </c>
    </row>
    <row r="3493" spans="1:1" x14ac:dyDescent="0.25">
      <c r="A3493" s="236">
        <v>1.4199887100513291</v>
      </c>
    </row>
    <row r="3494" spans="1:1" x14ac:dyDescent="0.25">
      <c r="A3494" s="236">
        <v>1.4199887875437052</v>
      </c>
    </row>
    <row r="3495" spans="1:1" x14ac:dyDescent="0.25">
      <c r="A3495" s="236">
        <v>1.4199890302786389</v>
      </c>
    </row>
    <row r="3496" spans="1:1" x14ac:dyDescent="0.25">
      <c r="A3496" s="236">
        <v>1.4199892465658388</v>
      </c>
    </row>
    <row r="3497" spans="1:1" x14ac:dyDescent="0.25">
      <c r="A3497" s="236">
        <v>1.4386153846153862</v>
      </c>
    </row>
    <row r="3498" spans="1:1" x14ac:dyDescent="0.25">
      <c r="A3498" s="236">
        <v>1.4398245614035117</v>
      </c>
    </row>
    <row r="3499" spans="1:1" x14ac:dyDescent="0.25">
      <c r="A3499" s="236">
        <v>1.4399999999999997</v>
      </c>
    </row>
    <row r="3500" spans="1:1" x14ac:dyDescent="0.25">
      <c r="A3500" s="236">
        <v>1.44</v>
      </c>
    </row>
    <row r="3501" spans="1:1" x14ac:dyDescent="0.25">
      <c r="A3501" s="236">
        <v>1.4400000000000002</v>
      </c>
    </row>
    <row r="3502" spans="1:1" x14ac:dyDescent="0.25">
      <c r="A3502" s="236">
        <v>1.4400000000000011</v>
      </c>
    </row>
    <row r="3503" spans="1:1" x14ac:dyDescent="0.25">
      <c r="A3503" s="236">
        <v>1.4606669399191241</v>
      </c>
    </row>
    <row r="3504" spans="1:1" x14ac:dyDescent="0.25">
      <c r="A3504" s="236">
        <v>1.4999977810421115</v>
      </c>
    </row>
    <row r="3505" spans="1:1" x14ac:dyDescent="0.25">
      <c r="A3505" s="236">
        <v>1.5</v>
      </c>
    </row>
    <row r="3506" spans="1:1" x14ac:dyDescent="0.25">
      <c r="A3506" s="236">
        <v>1.5000000000000004</v>
      </c>
    </row>
    <row r="3507" spans="1:1" x14ac:dyDescent="0.25">
      <c r="A3507" s="236">
        <v>1.5000017421967009</v>
      </c>
    </row>
    <row r="3508" spans="1:1" x14ac:dyDescent="0.25">
      <c r="A3508" s="236">
        <v>1.5000054307095765</v>
      </c>
    </row>
    <row r="3509" spans="1:1" x14ac:dyDescent="0.25">
      <c r="A3509" s="236">
        <v>1.5018</v>
      </c>
    </row>
    <row r="3510" spans="1:1" x14ac:dyDescent="0.25">
      <c r="A3510" s="236">
        <v>1.5032242424242424</v>
      </c>
    </row>
    <row r="3511" spans="1:1" x14ac:dyDescent="0.25">
      <c r="A3511" s="236">
        <v>1.5268842451279658</v>
      </c>
    </row>
    <row r="3512" spans="1:1" x14ac:dyDescent="0.25">
      <c r="A3512" s="236">
        <v>1.5269489894128969</v>
      </c>
    </row>
    <row r="3513" spans="1:1" x14ac:dyDescent="0.25">
      <c r="A3513" s="236">
        <v>1.5270658862939193</v>
      </c>
    </row>
    <row r="3514" spans="1:1" x14ac:dyDescent="0.25">
      <c r="A3514" s="236">
        <v>1.5270665542224577</v>
      </c>
    </row>
    <row r="3515" spans="1:1" x14ac:dyDescent="0.25">
      <c r="A3515" s="236">
        <v>1.5270667055053888</v>
      </c>
    </row>
    <row r="3516" spans="1:1" x14ac:dyDescent="0.25">
      <c r="A3516" s="236">
        <v>1.527067422331271</v>
      </c>
    </row>
    <row r="3517" spans="1:1" x14ac:dyDescent="0.25">
      <c r="A3517" s="236">
        <v>1.5270710546546107</v>
      </c>
    </row>
    <row r="3518" spans="1:1" x14ac:dyDescent="0.25">
      <c r="A3518" s="236">
        <v>1.5270727087279621</v>
      </c>
    </row>
    <row r="3519" spans="1:1" x14ac:dyDescent="0.25">
      <c r="A3519" s="236">
        <v>1.5270813989476939</v>
      </c>
    </row>
    <row r="3520" spans="1:1" x14ac:dyDescent="0.25">
      <c r="A3520" s="236">
        <v>1.5271867612293164</v>
      </c>
    </row>
    <row r="3521" spans="1:1" x14ac:dyDescent="0.25">
      <c r="A3521" s="236">
        <v>1.5326886057383804</v>
      </c>
    </row>
    <row r="3522" spans="1:1" x14ac:dyDescent="0.25">
      <c r="A3522" s="236">
        <v>1.5499999999999998</v>
      </c>
    </row>
    <row r="3523" spans="1:1" x14ac:dyDescent="0.25">
      <c r="A3523" s="236">
        <v>1.55</v>
      </c>
    </row>
    <row r="3524" spans="1:1" x14ac:dyDescent="0.25">
      <c r="A3524" s="236">
        <v>1.5500000000000005</v>
      </c>
    </row>
    <row r="3525" spans="1:1" x14ac:dyDescent="0.25">
      <c r="A3525" s="236">
        <v>1.8299999999999998</v>
      </c>
    </row>
    <row r="3526" spans="1:1" x14ac:dyDescent="0.25">
      <c r="A3526" s="236">
        <v>1.8992555831265507</v>
      </c>
    </row>
    <row r="3527" spans="1:1" x14ac:dyDescent="0.25">
      <c r="A3527" s="236">
        <v>1.9</v>
      </c>
    </row>
    <row r="3528" spans="1:1" x14ac:dyDescent="0.25">
      <c r="A3528" s="236">
        <v>1.9000000000000001</v>
      </c>
    </row>
    <row r="3529" spans="1:1" x14ac:dyDescent="0.25">
      <c r="A3529" s="236">
        <v>1.9000000000000006</v>
      </c>
    </row>
    <row r="3530" spans="1:1" x14ac:dyDescent="0.25">
      <c r="A3530" s="236">
        <v>1.9277192982456139</v>
      </c>
    </row>
    <row r="3531" spans="1:1" x14ac:dyDescent="0.25">
      <c r="A3531" s="236">
        <v>1.95</v>
      </c>
    </row>
    <row r="3532" spans="1:1" x14ac:dyDescent="0.25">
      <c r="A3532" s="236">
        <v>1.9500000000000002</v>
      </c>
    </row>
    <row r="3533" spans="1:1" x14ac:dyDescent="0.25">
      <c r="A3533" s="236">
        <v>2.0140439737538851</v>
      </c>
    </row>
    <row r="3534" spans="1:1" x14ac:dyDescent="0.25">
      <c r="A3534" s="236">
        <v>2.015317286652079</v>
      </c>
    </row>
    <row r="3535" spans="1:1" x14ac:dyDescent="0.25">
      <c r="A3535" s="236">
        <v>2.0699999999999998</v>
      </c>
    </row>
    <row r="3536" spans="1:1" x14ac:dyDescent="0.25">
      <c r="A3536" s="236">
        <v>2.1507511430437622</v>
      </c>
    </row>
    <row r="3537" spans="1:1" x14ac:dyDescent="0.25">
      <c r="A3537" s="236">
        <v>2.1599999999999997</v>
      </c>
    </row>
    <row r="3538" spans="1:1" x14ac:dyDescent="0.25">
      <c r="A3538" s="236">
        <v>2.16</v>
      </c>
    </row>
    <row r="3539" spans="1:1" x14ac:dyDescent="0.25">
      <c r="A3539" s="236">
        <v>2.1600000000000046</v>
      </c>
    </row>
    <row r="3540" spans="1:1" x14ac:dyDescent="0.25">
      <c r="A3540" s="236">
        <v>2.1707761351636745</v>
      </c>
    </row>
    <row r="3541" spans="1:1" x14ac:dyDescent="0.25">
      <c r="A3541" s="236">
        <v>2.1999999999999997</v>
      </c>
    </row>
    <row r="3542" spans="1:1" x14ac:dyDescent="0.25">
      <c r="A3542" s="236">
        <v>2.33</v>
      </c>
    </row>
    <row r="3543" spans="1:1" x14ac:dyDescent="0.25">
      <c r="A3543" s="236">
        <v>2.4599999999999924</v>
      </c>
    </row>
    <row r="3544" spans="1:1" x14ac:dyDescent="0.25">
      <c r="A3544" s="236">
        <v>2.4599999999999969</v>
      </c>
    </row>
    <row r="3545" spans="1:1" x14ac:dyDescent="0.25">
      <c r="A3545" s="236">
        <v>2.46</v>
      </c>
    </row>
    <row r="3546" spans="1:1" x14ac:dyDescent="0.25">
      <c r="A3546" s="236">
        <v>2.4600000000000004</v>
      </c>
    </row>
    <row r="3547" spans="1:1" x14ac:dyDescent="0.25">
      <c r="A3547" s="236">
        <v>2.4600000000000013</v>
      </c>
    </row>
    <row r="3548" spans="1:1" x14ac:dyDescent="0.25">
      <c r="A3548" s="236">
        <v>2.4699999999999998</v>
      </c>
    </row>
    <row r="3549" spans="1:1" x14ac:dyDescent="0.25">
      <c r="A3549" s="236">
        <v>2.4700000000000002</v>
      </c>
    </row>
    <row r="3550" spans="1:1" x14ac:dyDescent="0.25">
      <c r="A3550" s="236">
        <v>2.5870000000000002</v>
      </c>
    </row>
    <row r="3551" spans="1:1" x14ac:dyDescent="0.25">
      <c r="A3551" s="236">
        <v>2.5875220347519514</v>
      </c>
    </row>
    <row r="3552" spans="1:1" x14ac:dyDescent="0.25">
      <c r="A3552" s="236">
        <v>2.5954000000000002</v>
      </c>
    </row>
    <row r="3553" spans="1:1" x14ac:dyDescent="0.25">
      <c r="A3553" s="236">
        <v>2.6402639142931803</v>
      </c>
    </row>
    <row r="3554" spans="1:1" x14ac:dyDescent="0.25">
      <c r="A3554" s="236">
        <v>2.6422839506172906</v>
      </c>
    </row>
    <row r="3555" spans="1:1" x14ac:dyDescent="0.25">
      <c r="A3555" s="236">
        <v>2.642298311444653</v>
      </c>
    </row>
    <row r="3556" spans="1:1" x14ac:dyDescent="0.25">
      <c r="A3556" s="236">
        <v>2.6422990844354017</v>
      </c>
    </row>
    <row r="3557" spans="1:1" x14ac:dyDescent="0.25">
      <c r="A3557" s="236">
        <v>2.6423046092184337</v>
      </c>
    </row>
    <row r="3558" spans="1:1" x14ac:dyDescent="0.25">
      <c r="A3558" s="236">
        <v>2.6440915712799167</v>
      </c>
    </row>
    <row r="3559" spans="1:1" x14ac:dyDescent="0.25">
      <c r="A3559" s="236">
        <v>2.65</v>
      </c>
    </row>
    <row r="3560" spans="1:1" x14ac:dyDescent="0.25">
      <c r="A3560" s="236">
        <v>2.6500000000000004</v>
      </c>
    </row>
    <row r="3561" spans="1:1" x14ac:dyDescent="0.25">
      <c r="A3561" s="236">
        <v>2.6568000000000001</v>
      </c>
    </row>
    <row r="3562" spans="1:1" x14ac:dyDescent="0.25">
      <c r="A3562" s="236">
        <v>2.6949687500000001</v>
      </c>
    </row>
    <row r="3563" spans="1:1" x14ac:dyDescent="0.25">
      <c r="A3563" s="236">
        <v>2.709999999999996</v>
      </c>
    </row>
    <row r="3564" spans="1:1" x14ac:dyDescent="0.25">
      <c r="A3564" s="236">
        <v>2.7099999999999969</v>
      </c>
    </row>
    <row r="3565" spans="1:1" x14ac:dyDescent="0.25">
      <c r="A3565" s="236">
        <v>2.7099999999999995</v>
      </c>
    </row>
    <row r="3566" spans="1:1" x14ac:dyDescent="0.25">
      <c r="A3566" s="236">
        <v>2.71</v>
      </c>
    </row>
    <row r="3567" spans="1:1" x14ac:dyDescent="0.25">
      <c r="A3567" s="236">
        <v>2.7100000000000004</v>
      </c>
    </row>
    <row r="3568" spans="1:1" x14ac:dyDescent="0.25">
      <c r="A3568" s="236">
        <v>2.7100000000000009</v>
      </c>
    </row>
    <row r="3569" spans="1:1" x14ac:dyDescent="0.25">
      <c r="A3569" s="236">
        <v>2.7100000000000022</v>
      </c>
    </row>
    <row r="3570" spans="1:1" x14ac:dyDescent="0.25">
      <c r="A3570" s="236">
        <v>2.7100000000000031</v>
      </c>
    </row>
    <row r="3571" spans="1:1" x14ac:dyDescent="0.25">
      <c r="A3571" s="236">
        <v>2.7431216931216933</v>
      </c>
    </row>
    <row r="3572" spans="1:1" x14ac:dyDescent="0.25">
      <c r="A3572" s="236">
        <v>2.7431428571428573</v>
      </c>
    </row>
    <row r="3573" spans="1:1" x14ac:dyDescent="0.25">
      <c r="A3573" s="236">
        <v>2.85</v>
      </c>
    </row>
    <row r="3574" spans="1:1" x14ac:dyDescent="0.25">
      <c r="A3574" s="236">
        <v>2.86</v>
      </c>
    </row>
    <row r="3575" spans="1:1" x14ac:dyDescent="0.25">
      <c r="A3575" s="236">
        <v>2.864310924369748</v>
      </c>
    </row>
    <row r="3576" spans="1:1" x14ac:dyDescent="0.25">
      <c r="A3576" s="236">
        <v>2.9</v>
      </c>
    </row>
    <row r="3577" spans="1:1" x14ac:dyDescent="0.25">
      <c r="A3577" s="236">
        <v>2.9163035019455252</v>
      </c>
    </row>
    <row r="3578" spans="1:1" x14ac:dyDescent="0.25">
      <c r="A3578" s="236">
        <v>2.9499999999999993</v>
      </c>
    </row>
    <row r="3579" spans="1:1" x14ac:dyDescent="0.25">
      <c r="A3579" s="236">
        <v>2.95</v>
      </c>
    </row>
    <row r="3580" spans="1:1" x14ac:dyDescent="0.25">
      <c r="A3580" s="236">
        <v>2.9699999999999998</v>
      </c>
    </row>
    <row r="3581" spans="1:1" x14ac:dyDescent="0.25">
      <c r="A3581" s="236">
        <v>2.978723404255319</v>
      </c>
    </row>
    <row r="3582" spans="1:1" x14ac:dyDescent="0.25">
      <c r="A3582" s="236">
        <v>2.9899999999999998</v>
      </c>
    </row>
    <row r="3583" spans="1:1" x14ac:dyDescent="0.25">
      <c r="A3583" s="236">
        <v>2.99</v>
      </c>
    </row>
    <row r="3584" spans="1:1" x14ac:dyDescent="0.25">
      <c r="A3584" s="236">
        <v>3.0117688266199649</v>
      </c>
    </row>
    <row r="3585" spans="1:1" x14ac:dyDescent="0.25">
      <c r="A3585" s="236">
        <v>3.04</v>
      </c>
    </row>
    <row r="3586" spans="1:1" x14ac:dyDescent="0.25">
      <c r="A3586" s="236">
        <v>3.0499999999999967</v>
      </c>
    </row>
    <row r="3587" spans="1:1" x14ac:dyDescent="0.25">
      <c r="A3587" s="236">
        <v>3.05</v>
      </c>
    </row>
    <row r="3588" spans="1:1" x14ac:dyDescent="0.25">
      <c r="A3588" s="236">
        <v>3.0500000000000003</v>
      </c>
    </row>
    <row r="3589" spans="1:1" x14ac:dyDescent="0.25">
      <c r="A3589" s="236">
        <v>3.0500000000000052</v>
      </c>
    </row>
    <row r="3590" spans="1:1" x14ac:dyDescent="0.25">
      <c r="A3590" s="236">
        <v>3.0999999999999996</v>
      </c>
    </row>
    <row r="3591" spans="1:1" x14ac:dyDescent="0.25">
      <c r="A3591" s="236">
        <v>3.12</v>
      </c>
    </row>
    <row r="3592" spans="1:1" x14ac:dyDescent="0.25">
      <c r="A3592" s="236">
        <v>3.120480549199085</v>
      </c>
    </row>
    <row r="3593" spans="1:1" x14ac:dyDescent="0.25">
      <c r="A3593" s="236">
        <v>3.1340058479532162</v>
      </c>
    </row>
    <row r="3594" spans="1:1" x14ac:dyDescent="0.25">
      <c r="A3594" s="236">
        <v>3.1577150304083403</v>
      </c>
    </row>
    <row r="3595" spans="1:1" x14ac:dyDescent="0.25">
      <c r="A3595" s="236">
        <v>3.16</v>
      </c>
    </row>
    <row r="3596" spans="1:1" x14ac:dyDescent="0.25">
      <c r="A3596" s="236">
        <v>3.2163014421385858</v>
      </c>
    </row>
    <row r="3597" spans="1:1" x14ac:dyDescent="0.25">
      <c r="A3597" s="236">
        <v>3.23</v>
      </c>
    </row>
    <row r="3598" spans="1:1" x14ac:dyDescent="0.25">
      <c r="A3598" s="236">
        <v>3.2300000000000004</v>
      </c>
    </row>
    <row r="3599" spans="1:1" x14ac:dyDescent="0.25">
      <c r="A3599" s="236">
        <v>3.2342033898305091</v>
      </c>
    </row>
    <row r="3600" spans="1:1" x14ac:dyDescent="0.25">
      <c r="A3600" s="236">
        <v>3.2699993843501818</v>
      </c>
    </row>
    <row r="3601" spans="1:1" x14ac:dyDescent="0.25">
      <c r="A3601" s="236">
        <v>3.2700072358900147</v>
      </c>
    </row>
    <row r="3602" spans="1:1" x14ac:dyDescent="0.25">
      <c r="A3602" s="236">
        <v>3.2882167603608314</v>
      </c>
    </row>
    <row r="3603" spans="1:1" x14ac:dyDescent="0.25">
      <c r="A3603" s="236">
        <v>3.2999999999999949</v>
      </c>
    </row>
    <row r="3604" spans="1:1" x14ac:dyDescent="0.25">
      <c r="A3604" s="236">
        <v>3.3</v>
      </c>
    </row>
    <row r="3605" spans="1:1" x14ac:dyDescent="0.25">
      <c r="A3605" s="236">
        <v>3.3099820424734534</v>
      </c>
    </row>
    <row r="3606" spans="1:1" x14ac:dyDescent="0.25">
      <c r="A3606" s="236">
        <v>3.3123867163252645</v>
      </c>
    </row>
    <row r="3607" spans="1:1" x14ac:dyDescent="0.25">
      <c r="A3607" s="236">
        <v>3.3149655172413799</v>
      </c>
    </row>
    <row r="3608" spans="1:1" x14ac:dyDescent="0.25">
      <c r="A3608" s="236">
        <v>3.3149937421777227</v>
      </c>
    </row>
    <row r="3609" spans="1:1" x14ac:dyDescent="0.25">
      <c r="A3609" s="236">
        <v>3.3149999999999991</v>
      </c>
    </row>
    <row r="3610" spans="1:1" x14ac:dyDescent="0.25">
      <c r="A3610" s="236">
        <v>3.3149999999999995</v>
      </c>
    </row>
    <row r="3611" spans="1:1" x14ac:dyDescent="0.25">
      <c r="A3611" s="236">
        <v>3.3150023596035871</v>
      </c>
    </row>
    <row r="3612" spans="1:1" x14ac:dyDescent="0.25">
      <c r="A3612" s="236">
        <v>3.3710972346119532</v>
      </c>
    </row>
    <row r="3613" spans="1:1" x14ac:dyDescent="0.25">
      <c r="A3613" s="236">
        <v>3.38</v>
      </c>
    </row>
    <row r="3614" spans="1:1" x14ac:dyDescent="0.25">
      <c r="A3614" s="236">
        <v>3.4129999999999998</v>
      </c>
    </row>
    <row r="3615" spans="1:1" x14ac:dyDescent="0.25">
      <c r="A3615" s="236">
        <v>3.4180000000000001</v>
      </c>
    </row>
    <row r="3616" spans="1:1" x14ac:dyDescent="0.25">
      <c r="A3616" s="236">
        <v>3.4372099447513813</v>
      </c>
    </row>
    <row r="3617" spans="1:1" x14ac:dyDescent="0.25">
      <c r="A3617" s="236">
        <v>3.446985063617924</v>
      </c>
    </row>
    <row r="3618" spans="1:1" x14ac:dyDescent="0.25">
      <c r="A3618" s="236">
        <v>3.4599999999999995</v>
      </c>
    </row>
    <row r="3619" spans="1:1" x14ac:dyDescent="0.25">
      <c r="A3619" s="236">
        <v>3.46</v>
      </c>
    </row>
    <row r="3620" spans="1:1" x14ac:dyDescent="0.25">
      <c r="A3620" s="236">
        <v>3.461052631578927</v>
      </c>
    </row>
    <row r="3621" spans="1:1" x14ac:dyDescent="0.25">
      <c r="A3621" s="236">
        <v>3.5239985218034002</v>
      </c>
    </row>
    <row r="3622" spans="1:1" x14ac:dyDescent="0.25">
      <c r="A3622" s="236">
        <v>3.5239998034977398</v>
      </c>
    </row>
    <row r="3623" spans="1:1" x14ac:dyDescent="0.25">
      <c r="A3623" s="236">
        <v>3.5273104016100985</v>
      </c>
    </row>
    <row r="3624" spans="1:1" x14ac:dyDescent="0.25">
      <c r="A3624" s="236">
        <v>3.5304050772626931</v>
      </c>
    </row>
    <row r="3625" spans="1:1" x14ac:dyDescent="0.25">
      <c r="A3625" s="236">
        <v>3.531057014189821</v>
      </c>
    </row>
    <row r="3626" spans="1:1" x14ac:dyDescent="0.25">
      <c r="A3626" s="236">
        <v>3.5317992159059068</v>
      </c>
    </row>
    <row r="3627" spans="1:1" x14ac:dyDescent="0.25">
      <c r="A3627" s="236">
        <v>3.5321259842519699</v>
      </c>
    </row>
    <row r="3628" spans="1:1" x14ac:dyDescent="0.25">
      <c r="A3628" s="236">
        <v>3.5365875613747964</v>
      </c>
    </row>
    <row r="3629" spans="1:1" x14ac:dyDescent="0.25">
      <c r="A3629" s="236">
        <v>3.5387121212121118</v>
      </c>
    </row>
    <row r="3630" spans="1:1" x14ac:dyDescent="0.25">
      <c r="A3630" s="236">
        <v>3.5408988764044942</v>
      </c>
    </row>
    <row r="3631" spans="1:1" x14ac:dyDescent="0.25">
      <c r="A3631" s="236">
        <v>3.547904822067804</v>
      </c>
    </row>
    <row r="3632" spans="1:1" x14ac:dyDescent="0.25">
      <c r="A3632" s="236">
        <v>3.5479691136027078</v>
      </c>
    </row>
    <row r="3633" spans="1:1" x14ac:dyDescent="0.25">
      <c r="A3633" s="236">
        <v>3.5491832229580571</v>
      </c>
    </row>
    <row r="3634" spans="1:1" x14ac:dyDescent="0.25">
      <c r="A3634" s="236">
        <v>3.5517824773413933</v>
      </c>
    </row>
    <row r="3635" spans="1:1" x14ac:dyDescent="0.25">
      <c r="A3635" s="236">
        <v>3.5529399347534061</v>
      </c>
    </row>
    <row r="3636" spans="1:1" x14ac:dyDescent="0.25">
      <c r="A3636" s="236">
        <v>3.5533333333333457</v>
      </c>
    </row>
    <row r="3637" spans="1:1" x14ac:dyDescent="0.25">
      <c r="A3637" s="236">
        <v>3.5539999999999998</v>
      </c>
    </row>
    <row r="3638" spans="1:1" x14ac:dyDescent="0.25">
      <c r="A3638" s="236">
        <v>3.5543</v>
      </c>
    </row>
    <row r="3639" spans="1:1" x14ac:dyDescent="0.25">
      <c r="A3639" s="236">
        <v>3.5544318400307628</v>
      </c>
    </row>
    <row r="3640" spans="1:1" x14ac:dyDescent="0.25">
      <c r="A3640" s="236">
        <v>3.5548000000000002</v>
      </c>
    </row>
    <row r="3641" spans="1:1" x14ac:dyDescent="0.25">
      <c r="A3641" s="236">
        <v>3.5549964564138912</v>
      </c>
    </row>
    <row r="3642" spans="1:1" x14ac:dyDescent="0.25">
      <c r="A3642" s="236">
        <v>3.5549992580501577</v>
      </c>
    </row>
    <row r="3643" spans="1:1" x14ac:dyDescent="0.25">
      <c r="A3643" s="236">
        <v>3.5549999999999988</v>
      </c>
    </row>
    <row r="3644" spans="1:1" x14ac:dyDescent="0.25">
      <c r="A3644" s="236">
        <v>3.5550000000000002</v>
      </c>
    </row>
    <row r="3645" spans="1:1" x14ac:dyDescent="0.25">
      <c r="A3645" s="236">
        <v>3.5550015888147444</v>
      </c>
    </row>
    <row r="3646" spans="1:1" x14ac:dyDescent="0.25">
      <c r="A3646" s="236">
        <v>3.5550030000000001</v>
      </c>
    </row>
    <row r="3647" spans="1:1" x14ac:dyDescent="0.25">
      <c r="A3647" s="236">
        <v>3.5550214592274667</v>
      </c>
    </row>
    <row r="3648" spans="1:1" x14ac:dyDescent="0.25">
      <c r="A3648" s="236">
        <v>3.5550781249999943</v>
      </c>
    </row>
    <row r="3649" spans="1:1" x14ac:dyDescent="0.25">
      <c r="A3649" s="236">
        <v>3.5564470965374735</v>
      </c>
    </row>
    <row r="3650" spans="1:1" x14ac:dyDescent="0.25">
      <c r="A3650" s="236">
        <v>3.560932577189666</v>
      </c>
    </row>
    <row r="3651" spans="1:1" x14ac:dyDescent="0.25">
      <c r="A3651" s="236">
        <v>3.5656627689420426</v>
      </c>
    </row>
    <row r="3652" spans="1:1" x14ac:dyDescent="0.25">
      <c r="A3652" s="236">
        <v>3.5689114712143932</v>
      </c>
    </row>
    <row r="3653" spans="1:1" x14ac:dyDescent="0.25">
      <c r="A3653" s="236">
        <v>3.576360424263394</v>
      </c>
    </row>
    <row r="3654" spans="1:1" x14ac:dyDescent="0.25">
      <c r="A3654" s="236">
        <v>3.5901179112857946</v>
      </c>
    </row>
    <row r="3655" spans="1:1" x14ac:dyDescent="0.25">
      <c r="A3655" s="236">
        <v>3.6027491724898857</v>
      </c>
    </row>
    <row r="3656" spans="1:1" x14ac:dyDescent="0.25">
      <c r="A3656" s="236">
        <v>3.6027798098024872</v>
      </c>
    </row>
    <row r="3657" spans="1:1" x14ac:dyDescent="0.25">
      <c r="A3657" s="236">
        <v>3.6028326534353945</v>
      </c>
    </row>
    <row r="3658" spans="1:1" x14ac:dyDescent="0.25">
      <c r="A3658" s="236">
        <v>3.6129997771339424</v>
      </c>
    </row>
    <row r="3659" spans="1:1" x14ac:dyDescent="0.25">
      <c r="A3659" s="236">
        <v>3.6130002459217967</v>
      </c>
    </row>
    <row r="3660" spans="1:1" x14ac:dyDescent="0.25">
      <c r="A3660" s="236">
        <v>3.626527353512925</v>
      </c>
    </row>
    <row r="3661" spans="1:1" x14ac:dyDescent="0.25">
      <c r="A3661" s="236">
        <v>3.6430702550978293</v>
      </c>
    </row>
    <row r="3662" spans="1:1" x14ac:dyDescent="0.25">
      <c r="A3662" s="236">
        <v>3.6443487001733099</v>
      </c>
    </row>
    <row r="3663" spans="1:1" x14ac:dyDescent="0.25">
      <c r="A3663" s="236">
        <v>3.65</v>
      </c>
    </row>
    <row r="3664" spans="1:1" x14ac:dyDescent="0.25">
      <c r="A3664" s="236">
        <v>3.6599999999999997</v>
      </c>
    </row>
    <row r="3665" spans="1:1" x14ac:dyDescent="0.25">
      <c r="A3665" s="236">
        <v>3.6600000000000006</v>
      </c>
    </row>
    <row r="3666" spans="1:1" x14ac:dyDescent="0.25">
      <c r="A3666" s="236">
        <v>3.6603777693103274</v>
      </c>
    </row>
    <row r="3667" spans="1:1" x14ac:dyDescent="0.25">
      <c r="A3667" s="236">
        <v>3.7</v>
      </c>
    </row>
    <row r="3668" spans="1:1" x14ac:dyDescent="0.25">
      <c r="A3668" s="236">
        <v>3.7850000000000001</v>
      </c>
    </row>
    <row r="3669" spans="1:1" x14ac:dyDescent="0.25">
      <c r="A3669" s="236">
        <v>3.85</v>
      </c>
    </row>
    <row r="3670" spans="1:1" x14ac:dyDescent="0.25">
      <c r="A3670" s="236">
        <v>3.9193461729211387</v>
      </c>
    </row>
    <row r="3671" spans="1:1" x14ac:dyDescent="0.25">
      <c r="A3671" s="236">
        <v>3.9765355821357886</v>
      </c>
    </row>
    <row r="3672" spans="1:1" x14ac:dyDescent="0.25">
      <c r="A3672" s="236">
        <v>3.9903691146897793</v>
      </c>
    </row>
    <row r="3673" spans="1:1" x14ac:dyDescent="0.25">
      <c r="A3673" s="236">
        <v>3.9905769447682125</v>
      </c>
    </row>
    <row r="3674" spans="1:1" x14ac:dyDescent="0.25">
      <c r="A3674" s="236">
        <v>3.9948251869890314</v>
      </c>
    </row>
    <row r="3675" spans="1:1" x14ac:dyDescent="0.25">
      <c r="A3675" s="236">
        <v>3.9950000000000001</v>
      </c>
    </row>
    <row r="3676" spans="1:1" x14ac:dyDescent="0.25">
      <c r="A3676" s="236">
        <v>3.9954999999999998</v>
      </c>
    </row>
    <row r="3677" spans="1:1" x14ac:dyDescent="0.25">
      <c r="A3677" s="236">
        <v>3.9955758299722799</v>
      </c>
    </row>
    <row r="3678" spans="1:1" x14ac:dyDescent="0.25">
      <c r="A3678" s="236">
        <v>3.9959718236368373</v>
      </c>
    </row>
    <row r="3679" spans="1:1" x14ac:dyDescent="0.25">
      <c r="A3679" s="236">
        <v>3.9959738832916725</v>
      </c>
    </row>
    <row r="3680" spans="1:1" x14ac:dyDescent="0.25">
      <c r="A3680" s="236">
        <v>3.996</v>
      </c>
    </row>
    <row r="3681" spans="1:1" x14ac:dyDescent="0.25">
      <c r="A3681" s="236">
        <v>4</v>
      </c>
    </row>
    <row r="3682" spans="1:1" x14ac:dyDescent="0.25">
      <c r="A3682" s="236">
        <v>4.0498278560250389</v>
      </c>
    </row>
    <row r="3683" spans="1:1" x14ac:dyDescent="0.25">
      <c r="A3683" s="236">
        <v>4.0812991880074954</v>
      </c>
    </row>
    <row r="3684" spans="1:1" x14ac:dyDescent="0.25">
      <c r="A3684" s="236">
        <v>4.0973903903903901</v>
      </c>
    </row>
    <row r="3685" spans="1:1" x14ac:dyDescent="0.25">
      <c r="A3685" s="236">
        <v>4.0999999999999996</v>
      </c>
    </row>
    <row r="3686" spans="1:1" x14ac:dyDescent="0.25">
      <c r="A3686" s="236">
        <v>4.1070719454302438</v>
      </c>
    </row>
    <row r="3687" spans="1:1" x14ac:dyDescent="0.25">
      <c r="A3687" s="236">
        <v>4.12</v>
      </c>
    </row>
    <row r="3688" spans="1:1" x14ac:dyDescent="0.25">
      <c r="A3688" s="236">
        <v>4.1231010916287847</v>
      </c>
    </row>
    <row r="3689" spans="1:1" x14ac:dyDescent="0.25">
      <c r="A3689" s="236">
        <v>4.13</v>
      </c>
    </row>
    <row r="3690" spans="1:1" x14ac:dyDescent="0.25">
      <c r="A3690" s="236">
        <v>4.1300001767940175</v>
      </c>
    </row>
    <row r="3691" spans="1:1" x14ac:dyDescent="0.25">
      <c r="A3691" s="236">
        <v>4.1300005070736781</v>
      </c>
    </row>
    <row r="3692" spans="1:1" x14ac:dyDescent="0.25">
      <c r="A3692" s="236">
        <v>4.1399999999999997</v>
      </c>
    </row>
    <row r="3693" spans="1:1" x14ac:dyDescent="0.25">
      <c r="A3693" s="236">
        <v>4.1400000000000006</v>
      </c>
    </row>
    <row r="3694" spans="1:1" x14ac:dyDescent="0.25">
      <c r="A3694" s="236">
        <v>4.1400000000000015</v>
      </c>
    </row>
    <row r="3695" spans="1:1" x14ac:dyDescent="0.25">
      <c r="A3695" s="236">
        <v>4.1497371188222925</v>
      </c>
    </row>
    <row r="3696" spans="1:1" x14ac:dyDescent="0.25">
      <c r="A3696" s="236">
        <v>4.1500000000000004</v>
      </c>
    </row>
    <row r="3697" spans="1:1" x14ac:dyDescent="0.25">
      <c r="A3697" s="236">
        <v>4.1917423519544936</v>
      </c>
    </row>
    <row r="3698" spans="1:1" x14ac:dyDescent="0.25">
      <c r="A3698" s="236">
        <v>4.1999999999999993</v>
      </c>
    </row>
    <row r="3699" spans="1:1" x14ac:dyDescent="0.25">
      <c r="A3699" s="236">
        <v>4.2</v>
      </c>
    </row>
    <row r="3700" spans="1:1" x14ac:dyDescent="0.25">
      <c r="A3700" s="236">
        <v>4.324523197998535</v>
      </c>
    </row>
    <row r="3701" spans="1:1" x14ac:dyDescent="0.25">
      <c r="A3701" s="236">
        <v>4.35311</v>
      </c>
    </row>
    <row r="3702" spans="1:1" x14ac:dyDescent="0.25">
      <c r="A3702" s="236">
        <v>4.3769999999999998</v>
      </c>
    </row>
    <row r="3703" spans="1:1" x14ac:dyDescent="0.25">
      <c r="A3703" s="236">
        <v>4.3995054435803267</v>
      </c>
    </row>
    <row r="3704" spans="1:1" x14ac:dyDescent="0.25">
      <c r="A3704" s="236">
        <v>4.3999942784397295</v>
      </c>
    </row>
    <row r="3705" spans="1:1" x14ac:dyDescent="0.25">
      <c r="A3705" s="236">
        <v>4.3999982812036738</v>
      </c>
    </row>
    <row r="3706" spans="1:1" x14ac:dyDescent="0.25">
      <c r="A3706" s="236">
        <v>4.3999990587703772</v>
      </c>
    </row>
    <row r="3707" spans="1:1" x14ac:dyDescent="0.25">
      <c r="A3707" s="236">
        <v>4.3999996080567847</v>
      </c>
    </row>
    <row r="3708" spans="1:1" x14ac:dyDescent="0.25">
      <c r="A3708" s="236">
        <v>4.4000000000000004</v>
      </c>
    </row>
    <row r="3709" spans="1:1" x14ac:dyDescent="0.25">
      <c r="A3709" s="236">
        <v>4.4000006723547882</v>
      </c>
    </row>
    <row r="3710" spans="1:1" x14ac:dyDescent="0.25">
      <c r="A3710" s="236">
        <v>4.4000007498162947</v>
      </c>
    </row>
    <row r="3711" spans="1:1" x14ac:dyDescent="0.25">
      <c r="A3711" s="236">
        <v>4.4000009775911657</v>
      </c>
    </row>
    <row r="3712" spans="1:1" x14ac:dyDescent="0.25">
      <c r="A3712" s="236">
        <v>4.401617243238845</v>
      </c>
    </row>
    <row r="3713" spans="1:1" x14ac:dyDescent="0.25">
      <c r="A3713" s="236">
        <v>4.4059585805982859</v>
      </c>
    </row>
    <row r="3714" spans="1:1" x14ac:dyDescent="0.25">
      <c r="A3714" s="236">
        <v>4.4107525856727516</v>
      </c>
    </row>
    <row r="3715" spans="1:1" x14ac:dyDescent="0.25">
      <c r="A3715" s="236">
        <v>4.4200001118261767</v>
      </c>
    </row>
    <row r="3716" spans="1:1" x14ac:dyDescent="0.25">
      <c r="A3716" s="236">
        <v>4.4400000000000004</v>
      </c>
    </row>
    <row r="3717" spans="1:1" x14ac:dyDescent="0.25">
      <c r="A3717" s="236">
        <v>4.45</v>
      </c>
    </row>
    <row r="3718" spans="1:1" x14ac:dyDescent="0.25">
      <c r="A3718" s="236">
        <v>4.4699987467101145</v>
      </c>
    </row>
    <row r="3719" spans="1:1" x14ac:dyDescent="0.25">
      <c r="A3719" s="236">
        <v>4.4781284034354885</v>
      </c>
    </row>
    <row r="3720" spans="1:1" x14ac:dyDescent="0.25">
      <c r="A3720" s="236">
        <v>4.4847121017288165</v>
      </c>
    </row>
    <row r="3721" spans="1:1" x14ac:dyDescent="0.25">
      <c r="A3721" s="236">
        <v>4.493838862559242</v>
      </c>
    </row>
    <row r="3722" spans="1:1" x14ac:dyDescent="0.25">
      <c r="A3722" s="236">
        <v>4.5</v>
      </c>
    </row>
    <row r="3723" spans="1:1" x14ac:dyDescent="0.25">
      <c r="A3723" s="236">
        <v>4.5000007102706556</v>
      </c>
    </row>
    <row r="3724" spans="1:1" x14ac:dyDescent="0.25">
      <c r="A3724" s="236">
        <v>4.5000007689220176</v>
      </c>
    </row>
    <row r="3725" spans="1:1" x14ac:dyDescent="0.25">
      <c r="A3725" s="236">
        <v>4.5000009913298298</v>
      </c>
    </row>
    <row r="3726" spans="1:1" x14ac:dyDescent="0.25">
      <c r="A3726" s="236">
        <v>4.5000023579233286</v>
      </c>
    </row>
    <row r="3727" spans="1:1" x14ac:dyDescent="0.25">
      <c r="A3727" s="236">
        <v>4.5046941874913751</v>
      </c>
    </row>
    <row r="3728" spans="1:1" x14ac:dyDescent="0.25">
      <c r="A3728" s="236">
        <v>4.5735720221917759</v>
      </c>
    </row>
    <row r="3729" spans="1:1" x14ac:dyDescent="0.25">
      <c r="A3729" s="236">
        <v>4.6001083228019501</v>
      </c>
    </row>
    <row r="3730" spans="1:1" x14ac:dyDescent="0.25">
      <c r="A3730" s="236">
        <v>4.6172153614901701</v>
      </c>
    </row>
    <row r="3731" spans="1:1" x14ac:dyDescent="0.25">
      <c r="A3731" s="236">
        <v>4.6186883958129457</v>
      </c>
    </row>
    <row r="3732" spans="1:1" x14ac:dyDescent="0.25">
      <c r="A3732" s="236">
        <v>4.635206725786027</v>
      </c>
    </row>
    <row r="3733" spans="1:1" x14ac:dyDescent="0.25">
      <c r="A3733" s="236">
        <v>4.6401300866333237</v>
      </c>
    </row>
    <row r="3734" spans="1:1" x14ac:dyDescent="0.25">
      <c r="A3734" s="236">
        <v>4.6447848388650534</v>
      </c>
    </row>
    <row r="3735" spans="1:1" x14ac:dyDescent="0.25">
      <c r="A3735" s="236">
        <v>4.655319188569937</v>
      </c>
    </row>
    <row r="3736" spans="1:1" x14ac:dyDescent="0.25">
      <c r="A3736" s="236">
        <v>4.6566563937574639</v>
      </c>
    </row>
    <row r="3737" spans="1:1" x14ac:dyDescent="0.25">
      <c r="A3737" s="236">
        <v>4.6572851898223844</v>
      </c>
    </row>
    <row r="3738" spans="1:1" x14ac:dyDescent="0.25">
      <c r="A3738" s="236">
        <v>4.6628283424227108</v>
      </c>
    </row>
    <row r="3739" spans="1:1" x14ac:dyDescent="0.25">
      <c r="A3739" s="236">
        <v>4.68</v>
      </c>
    </row>
    <row r="3740" spans="1:1" x14ac:dyDescent="0.25">
      <c r="A3740" s="236">
        <v>4.6937071374142754</v>
      </c>
    </row>
    <row r="3741" spans="1:1" x14ac:dyDescent="0.25">
      <c r="A3741" s="236">
        <v>4.7380856056315173</v>
      </c>
    </row>
    <row r="3742" spans="1:1" x14ac:dyDescent="0.25">
      <c r="A3742" s="236">
        <v>4.8999999999999995</v>
      </c>
    </row>
    <row r="3743" spans="1:1" x14ac:dyDescent="0.25">
      <c r="A3743" s="236">
        <v>4.9000000000000004</v>
      </c>
    </row>
    <row r="3744" spans="1:1" x14ac:dyDescent="0.25">
      <c r="A3744" s="236">
        <v>4.9400000000000004</v>
      </c>
    </row>
    <row r="3745" spans="1:1" x14ac:dyDescent="0.25">
      <c r="A3745" s="236">
        <v>4.95</v>
      </c>
    </row>
    <row r="3746" spans="1:1" x14ac:dyDescent="0.25">
      <c r="A3746" s="236">
        <v>4.9500005070354796</v>
      </c>
    </row>
    <row r="3747" spans="1:1" x14ac:dyDescent="0.25">
      <c r="A3747" s="236">
        <v>5</v>
      </c>
    </row>
    <row r="3748" spans="1:1" x14ac:dyDescent="0.25">
      <c r="A3748" s="236">
        <v>5.07</v>
      </c>
    </row>
    <row r="3749" spans="1:1" x14ac:dyDescent="0.25">
      <c r="A3749" s="236">
        <v>5.092905836029697</v>
      </c>
    </row>
    <row r="3750" spans="1:1" x14ac:dyDescent="0.25">
      <c r="A3750" s="236">
        <v>5.1020000000000003</v>
      </c>
    </row>
    <row r="3751" spans="1:1" x14ac:dyDescent="0.25">
      <c r="A3751" s="236">
        <v>5.1021170561420659</v>
      </c>
    </row>
    <row r="3752" spans="1:1" x14ac:dyDescent="0.25">
      <c r="A3752" s="236">
        <v>5.1021498234172133</v>
      </c>
    </row>
    <row r="3753" spans="1:1" x14ac:dyDescent="0.25">
      <c r="A3753" s="236">
        <v>5.1024000000000003</v>
      </c>
    </row>
    <row r="3754" spans="1:1" x14ac:dyDescent="0.25">
      <c r="A3754" s="236">
        <v>5.1024088865632802</v>
      </c>
    </row>
    <row r="3755" spans="1:1" x14ac:dyDescent="0.25">
      <c r="A3755" s="236">
        <v>5.1024150951798299</v>
      </c>
    </row>
    <row r="3756" spans="1:1" x14ac:dyDescent="0.25">
      <c r="A3756" s="236">
        <v>5.1024151727494571</v>
      </c>
    </row>
    <row r="3757" spans="1:1" x14ac:dyDescent="0.25">
      <c r="A3757" s="236">
        <v>5.1024169953325496</v>
      </c>
    </row>
    <row r="3758" spans="1:1" x14ac:dyDescent="0.25">
      <c r="A3758" s="236">
        <v>5.1499999999999995</v>
      </c>
    </row>
    <row r="3759" spans="1:1" x14ac:dyDescent="0.25">
      <c r="A3759" s="236">
        <v>5.75</v>
      </c>
    </row>
    <row r="3760" spans="1:1" x14ac:dyDescent="0.25">
      <c r="A3760" s="236">
        <v>6.1799539652646995</v>
      </c>
    </row>
    <row r="3761" spans="1:1" x14ac:dyDescent="0.25">
      <c r="A3761" s="236">
        <v>6.1799667497921869</v>
      </c>
    </row>
    <row r="3762" spans="1:1" x14ac:dyDescent="0.25">
      <c r="A3762" s="236">
        <v>6.1799732381801959</v>
      </c>
    </row>
    <row r="3763" spans="1:1" x14ac:dyDescent="0.25">
      <c r="A3763" s="236">
        <v>6.18</v>
      </c>
    </row>
    <row r="3764" spans="1:1" x14ac:dyDescent="0.25">
      <c r="A3764" s="236">
        <v>6.1800000000000006</v>
      </c>
    </row>
    <row r="3765" spans="1:1" x14ac:dyDescent="0.25">
      <c r="A3765" s="236">
        <v>6.1800486618004857</v>
      </c>
    </row>
    <row r="3766" spans="1:1" x14ac:dyDescent="0.25">
      <c r="A3766" s="236">
        <v>6.1800863601727212</v>
      </c>
    </row>
    <row r="3767" spans="1:1" x14ac:dyDescent="0.25">
      <c r="A3767" s="236">
        <v>6.75</v>
      </c>
    </row>
    <row r="3768" spans="1:1" x14ac:dyDescent="0.25">
      <c r="A3768" s="236">
        <v>8.2799999999999994</v>
      </c>
    </row>
    <row r="3769" spans="1:1" x14ac:dyDescent="0.25">
      <c r="A3769" s="236">
        <v>10</v>
      </c>
    </row>
    <row r="3770" spans="1:1" x14ac:dyDescent="0.25">
      <c r="A3770" s="236">
        <v>14.639999999999999</v>
      </c>
    </row>
    <row r="3771" spans="1:1" x14ac:dyDescent="0.25">
      <c r="A3771" s="236">
        <v>14.790000000000001</v>
      </c>
    </row>
    <row r="3772" spans="1:1" x14ac:dyDescent="0.25">
      <c r="A3772" s="236" t="s">
        <v>29133</v>
      </c>
    </row>
    <row r="3773" spans="1:1" x14ac:dyDescent="0.25">
      <c r="A3773" s="236" t="s">
        <v>29134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0CE54-EB0B-4536-A464-15D79DFC1371}">
  <dimension ref="A3:A1308"/>
  <sheetViews>
    <sheetView workbookViewId="0">
      <selection activeCell="A16" sqref="A4:A1307"/>
      <pivotSelection pane="bottomRight" showHeader="1" axis="axisRow" activeRow="15" previousRow="15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2.5" x14ac:dyDescent="0.25"/>
  <cols>
    <col min="1" max="1" width="186.26953125" bestFit="1" customWidth="1"/>
  </cols>
  <sheetData>
    <row r="3" spans="1:1" x14ac:dyDescent="0.25">
      <c r="A3" s="235" t="s">
        <v>29132</v>
      </c>
    </row>
    <row r="4" spans="1:1" x14ac:dyDescent="0.25">
      <c r="A4" s="236" t="s">
        <v>3689</v>
      </c>
    </row>
    <row r="5" spans="1:1" x14ac:dyDescent="0.25">
      <c r="A5" s="236" t="s">
        <v>3691</v>
      </c>
    </row>
    <row r="6" spans="1:1" x14ac:dyDescent="0.25">
      <c r="A6" s="236" t="s">
        <v>3638</v>
      </c>
    </row>
    <row r="7" spans="1:1" x14ac:dyDescent="0.25">
      <c r="A7" s="236" t="s">
        <v>3572</v>
      </c>
    </row>
    <row r="8" spans="1:1" x14ac:dyDescent="0.25">
      <c r="A8" s="236" t="s">
        <v>3565</v>
      </c>
    </row>
    <row r="9" spans="1:1" x14ac:dyDescent="0.25">
      <c r="A9" s="236" t="s">
        <v>306</v>
      </c>
    </row>
    <row r="10" spans="1:1" x14ac:dyDescent="0.25">
      <c r="A10" s="236" t="s">
        <v>3575</v>
      </c>
    </row>
    <row r="11" spans="1:1" x14ac:dyDescent="0.25">
      <c r="A11" s="236" t="s">
        <v>3373</v>
      </c>
    </row>
    <row r="12" spans="1:1" x14ac:dyDescent="0.25">
      <c r="A12" s="236" t="s">
        <v>3378</v>
      </c>
    </row>
    <row r="13" spans="1:1" x14ac:dyDescent="0.25">
      <c r="A13" s="236" t="s">
        <v>3363</v>
      </c>
    </row>
    <row r="14" spans="1:1" x14ac:dyDescent="0.25">
      <c r="A14" s="236" t="s">
        <v>4291</v>
      </c>
    </row>
    <row r="15" spans="1:1" x14ac:dyDescent="0.25">
      <c r="A15" s="236" t="s">
        <v>4299</v>
      </c>
    </row>
    <row r="16" spans="1:1" x14ac:dyDescent="0.25">
      <c r="A16" s="236" t="s">
        <v>4305</v>
      </c>
    </row>
    <row r="17" spans="1:1" x14ac:dyDescent="0.25">
      <c r="A17" s="236" t="s">
        <v>4300</v>
      </c>
    </row>
    <row r="18" spans="1:1" x14ac:dyDescent="0.25">
      <c r="A18" s="236" t="s">
        <v>3391</v>
      </c>
    </row>
    <row r="19" spans="1:1" x14ac:dyDescent="0.25">
      <c r="A19" s="236" t="s">
        <v>4302</v>
      </c>
    </row>
    <row r="20" spans="1:1" x14ac:dyDescent="0.25">
      <c r="A20" s="236" t="s">
        <v>4295</v>
      </c>
    </row>
    <row r="21" spans="1:1" x14ac:dyDescent="0.25">
      <c r="A21" s="236" t="s">
        <v>4298</v>
      </c>
    </row>
    <row r="22" spans="1:1" x14ac:dyDescent="0.25">
      <c r="A22" s="236" t="s">
        <v>4309</v>
      </c>
    </row>
    <row r="23" spans="1:1" x14ac:dyDescent="0.25">
      <c r="A23" s="236" t="s">
        <v>3570</v>
      </c>
    </row>
    <row r="24" spans="1:1" x14ac:dyDescent="0.25">
      <c r="A24" s="236" t="s">
        <v>3569</v>
      </c>
    </row>
    <row r="25" spans="1:1" x14ac:dyDescent="0.25">
      <c r="A25" s="236" t="s">
        <v>3566</v>
      </c>
    </row>
    <row r="26" spans="1:1" x14ac:dyDescent="0.25">
      <c r="A26" s="236" t="s">
        <v>3564</v>
      </c>
    </row>
    <row r="27" spans="1:1" x14ac:dyDescent="0.25">
      <c r="A27" s="236" t="s">
        <v>4453</v>
      </c>
    </row>
    <row r="28" spans="1:1" x14ac:dyDescent="0.25">
      <c r="A28" s="236" t="s">
        <v>4454</v>
      </c>
    </row>
    <row r="29" spans="1:1" x14ac:dyDescent="0.25">
      <c r="A29" s="236" t="s">
        <v>4550</v>
      </c>
    </row>
    <row r="30" spans="1:1" x14ac:dyDescent="0.25">
      <c r="A30" s="236" t="s">
        <v>4552</v>
      </c>
    </row>
    <row r="31" spans="1:1" x14ac:dyDescent="0.25">
      <c r="A31" s="236" t="s">
        <v>4208</v>
      </c>
    </row>
    <row r="32" spans="1:1" x14ac:dyDescent="0.25">
      <c r="A32" s="236" t="s">
        <v>3423</v>
      </c>
    </row>
    <row r="33" spans="1:1" x14ac:dyDescent="0.25">
      <c r="A33" s="236" t="s">
        <v>3375</v>
      </c>
    </row>
    <row r="34" spans="1:1" x14ac:dyDescent="0.25">
      <c r="A34" s="236" t="s">
        <v>3676</v>
      </c>
    </row>
    <row r="35" spans="1:1" x14ac:dyDescent="0.25">
      <c r="A35" s="236" t="s">
        <v>4119</v>
      </c>
    </row>
    <row r="36" spans="1:1" x14ac:dyDescent="0.25">
      <c r="A36" s="236" t="s">
        <v>3580</v>
      </c>
    </row>
    <row r="37" spans="1:1" x14ac:dyDescent="0.25">
      <c r="A37" s="236" t="s">
        <v>4048</v>
      </c>
    </row>
    <row r="38" spans="1:1" x14ac:dyDescent="0.25">
      <c r="A38" s="236" t="s">
        <v>3347</v>
      </c>
    </row>
    <row r="39" spans="1:1" x14ac:dyDescent="0.25">
      <c r="A39" s="236" t="s">
        <v>3406</v>
      </c>
    </row>
    <row r="40" spans="1:1" x14ac:dyDescent="0.25">
      <c r="A40" s="236" t="s">
        <v>3357</v>
      </c>
    </row>
    <row r="41" spans="1:1" x14ac:dyDescent="0.25">
      <c r="A41" s="236" t="s">
        <v>4455</v>
      </c>
    </row>
    <row r="42" spans="1:1" x14ac:dyDescent="0.25">
      <c r="A42" s="236" t="s">
        <v>4551</v>
      </c>
    </row>
    <row r="43" spans="1:1" x14ac:dyDescent="0.25">
      <c r="A43" s="236" t="s">
        <v>3379</v>
      </c>
    </row>
    <row r="44" spans="1:1" x14ac:dyDescent="0.25">
      <c r="A44" s="236" t="s">
        <v>3571</v>
      </c>
    </row>
    <row r="45" spans="1:1" x14ac:dyDescent="0.25">
      <c r="A45" s="236" t="s">
        <v>3381</v>
      </c>
    </row>
    <row r="46" spans="1:1" x14ac:dyDescent="0.25">
      <c r="A46" s="236" t="s">
        <v>3403</v>
      </c>
    </row>
    <row r="47" spans="1:1" x14ac:dyDescent="0.25">
      <c r="A47" s="236" t="s">
        <v>3371</v>
      </c>
    </row>
    <row r="48" spans="1:1" x14ac:dyDescent="0.25">
      <c r="A48" s="236" t="s">
        <v>3366</v>
      </c>
    </row>
    <row r="49" spans="1:1" x14ac:dyDescent="0.25">
      <c r="A49" s="236" t="s">
        <v>3404</v>
      </c>
    </row>
    <row r="50" spans="1:1" x14ac:dyDescent="0.25">
      <c r="A50" s="236" t="s">
        <v>3395</v>
      </c>
    </row>
    <row r="51" spans="1:1" x14ac:dyDescent="0.25">
      <c r="A51" s="236" t="s">
        <v>4108</v>
      </c>
    </row>
    <row r="52" spans="1:1" x14ac:dyDescent="0.25">
      <c r="A52" s="236" t="s">
        <v>3696</v>
      </c>
    </row>
    <row r="53" spans="1:1" x14ac:dyDescent="0.25">
      <c r="A53" s="236" t="s">
        <v>3693</v>
      </c>
    </row>
    <row r="54" spans="1:1" x14ac:dyDescent="0.25">
      <c r="A54" s="236" t="s">
        <v>3426</v>
      </c>
    </row>
    <row r="55" spans="1:1" x14ac:dyDescent="0.25">
      <c r="A55" s="236" t="s">
        <v>3562</v>
      </c>
    </row>
    <row r="56" spans="1:1" x14ac:dyDescent="0.25">
      <c r="A56" s="236" t="s">
        <v>3349</v>
      </c>
    </row>
    <row r="57" spans="1:1" x14ac:dyDescent="0.25">
      <c r="A57" s="236" t="s">
        <v>3348</v>
      </c>
    </row>
    <row r="58" spans="1:1" x14ac:dyDescent="0.25">
      <c r="A58" s="236" t="s">
        <v>3467</v>
      </c>
    </row>
    <row r="59" spans="1:1" x14ac:dyDescent="0.25">
      <c r="A59" s="236" t="s">
        <v>3469</v>
      </c>
    </row>
    <row r="60" spans="1:1" x14ac:dyDescent="0.25">
      <c r="A60" s="236" t="s">
        <v>3464</v>
      </c>
    </row>
    <row r="61" spans="1:1" x14ac:dyDescent="0.25">
      <c r="A61" s="236" t="s">
        <v>3470</v>
      </c>
    </row>
    <row r="62" spans="1:1" x14ac:dyDescent="0.25">
      <c r="A62" s="236" t="s">
        <v>3465</v>
      </c>
    </row>
    <row r="63" spans="1:1" x14ac:dyDescent="0.25">
      <c r="A63" s="236" t="s">
        <v>3445</v>
      </c>
    </row>
    <row r="64" spans="1:1" x14ac:dyDescent="0.25">
      <c r="A64" s="236" t="s">
        <v>3466</v>
      </c>
    </row>
    <row r="65" spans="1:1" x14ac:dyDescent="0.25">
      <c r="A65" s="236" t="s">
        <v>3471</v>
      </c>
    </row>
    <row r="66" spans="1:1" x14ac:dyDescent="0.25">
      <c r="A66" s="236" t="s">
        <v>3460</v>
      </c>
    </row>
    <row r="67" spans="1:1" x14ac:dyDescent="0.25">
      <c r="A67" s="236" t="s">
        <v>4307</v>
      </c>
    </row>
    <row r="68" spans="1:1" x14ac:dyDescent="0.25">
      <c r="A68" s="236" t="s">
        <v>4306</v>
      </c>
    </row>
    <row r="69" spans="1:1" x14ac:dyDescent="0.25">
      <c r="A69" s="236" t="s">
        <v>4296</v>
      </c>
    </row>
    <row r="70" spans="1:1" x14ac:dyDescent="0.25">
      <c r="A70" s="236" t="s">
        <v>305</v>
      </c>
    </row>
    <row r="71" spans="1:1" x14ac:dyDescent="0.25">
      <c r="A71" s="236" t="s">
        <v>4037</v>
      </c>
    </row>
    <row r="72" spans="1:1" x14ac:dyDescent="0.25">
      <c r="A72" s="236" t="s">
        <v>4021</v>
      </c>
    </row>
    <row r="73" spans="1:1" x14ac:dyDescent="0.25">
      <c r="A73" s="236" t="s">
        <v>4030</v>
      </c>
    </row>
    <row r="74" spans="1:1" x14ac:dyDescent="0.25">
      <c r="A74" s="236" t="s">
        <v>4031</v>
      </c>
    </row>
    <row r="75" spans="1:1" x14ac:dyDescent="0.25">
      <c r="A75" s="236" t="s">
        <v>4023</v>
      </c>
    </row>
    <row r="76" spans="1:1" x14ac:dyDescent="0.25">
      <c r="A76" s="236" t="s">
        <v>4029</v>
      </c>
    </row>
    <row r="77" spans="1:1" x14ac:dyDescent="0.25">
      <c r="A77" s="236" t="s">
        <v>4060</v>
      </c>
    </row>
    <row r="78" spans="1:1" x14ac:dyDescent="0.25">
      <c r="A78" s="236" t="s">
        <v>4061</v>
      </c>
    </row>
    <row r="79" spans="1:1" x14ac:dyDescent="0.25">
      <c r="A79" s="236" t="s">
        <v>4015</v>
      </c>
    </row>
    <row r="80" spans="1:1" x14ac:dyDescent="0.25">
      <c r="A80" s="236" t="s">
        <v>4014</v>
      </c>
    </row>
    <row r="81" spans="1:1" x14ac:dyDescent="0.25">
      <c r="A81" s="236" t="s">
        <v>4022</v>
      </c>
    </row>
    <row r="82" spans="1:1" x14ac:dyDescent="0.25">
      <c r="A82" s="236" t="s">
        <v>4036</v>
      </c>
    </row>
    <row r="83" spans="1:1" x14ac:dyDescent="0.25">
      <c r="A83" s="236" t="s">
        <v>4038</v>
      </c>
    </row>
    <row r="84" spans="1:1" x14ac:dyDescent="0.25">
      <c r="A84" s="236" t="s">
        <v>4437</v>
      </c>
    </row>
    <row r="85" spans="1:1" x14ac:dyDescent="0.25">
      <c r="A85" s="236" t="s">
        <v>4439</v>
      </c>
    </row>
    <row r="86" spans="1:1" x14ac:dyDescent="0.25">
      <c r="A86" s="236" t="s">
        <v>4441</v>
      </c>
    </row>
    <row r="87" spans="1:1" x14ac:dyDescent="0.25">
      <c r="A87" s="236" t="s">
        <v>4435</v>
      </c>
    </row>
    <row r="88" spans="1:1" x14ac:dyDescent="0.25">
      <c r="A88" s="236" t="s">
        <v>4440</v>
      </c>
    </row>
    <row r="89" spans="1:1" x14ac:dyDescent="0.25">
      <c r="A89" s="236" t="s">
        <v>4438</v>
      </c>
    </row>
    <row r="90" spans="1:1" x14ac:dyDescent="0.25">
      <c r="A90" s="236" t="s">
        <v>4436</v>
      </c>
    </row>
    <row r="91" spans="1:1" x14ac:dyDescent="0.25">
      <c r="A91" s="236" t="s">
        <v>4080</v>
      </c>
    </row>
    <row r="92" spans="1:1" x14ac:dyDescent="0.25">
      <c r="A92" s="236" t="s">
        <v>4079</v>
      </c>
    </row>
    <row r="93" spans="1:1" x14ac:dyDescent="0.25">
      <c r="A93" s="236" t="s">
        <v>4081</v>
      </c>
    </row>
    <row r="94" spans="1:1" x14ac:dyDescent="0.25">
      <c r="A94" s="236" t="s">
        <v>4085</v>
      </c>
    </row>
    <row r="95" spans="1:1" x14ac:dyDescent="0.25">
      <c r="A95" s="236" t="s">
        <v>4078</v>
      </c>
    </row>
    <row r="96" spans="1:1" x14ac:dyDescent="0.25">
      <c r="A96" s="236" t="s">
        <v>4047</v>
      </c>
    </row>
    <row r="97" spans="1:1" x14ac:dyDescent="0.25">
      <c r="A97" s="236" t="s">
        <v>3980</v>
      </c>
    </row>
    <row r="98" spans="1:1" x14ac:dyDescent="0.25">
      <c r="A98" s="236" t="s">
        <v>3997</v>
      </c>
    </row>
    <row r="99" spans="1:1" x14ac:dyDescent="0.25">
      <c r="A99" s="236" t="s">
        <v>3996</v>
      </c>
    </row>
    <row r="100" spans="1:1" x14ac:dyDescent="0.25">
      <c r="A100" s="236" t="s">
        <v>4062</v>
      </c>
    </row>
    <row r="101" spans="1:1" x14ac:dyDescent="0.25">
      <c r="A101" s="236" t="s">
        <v>4009</v>
      </c>
    </row>
    <row r="102" spans="1:1" x14ac:dyDescent="0.25">
      <c r="A102" s="236" t="s">
        <v>4035</v>
      </c>
    </row>
    <row r="103" spans="1:1" x14ac:dyDescent="0.25">
      <c r="A103" s="236" t="s">
        <v>4063</v>
      </c>
    </row>
    <row r="104" spans="1:1" x14ac:dyDescent="0.25">
      <c r="A104" s="236" t="s">
        <v>3991</v>
      </c>
    </row>
    <row r="105" spans="1:1" x14ac:dyDescent="0.25">
      <c r="A105" s="236" t="s">
        <v>4059</v>
      </c>
    </row>
    <row r="106" spans="1:1" x14ac:dyDescent="0.25">
      <c r="A106" s="236" t="s">
        <v>4050</v>
      </c>
    </row>
    <row r="107" spans="1:1" x14ac:dyDescent="0.25">
      <c r="A107" s="236" t="s">
        <v>4010</v>
      </c>
    </row>
    <row r="108" spans="1:1" x14ac:dyDescent="0.25">
      <c r="A108" s="236" t="s">
        <v>4046</v>
      </c>
    </row>
    <row r="109" spans="1:1" x14ac:dyDescent="0.25">
      <c r="A109" s="236" t="s">
        <v>4005</v>
      </c>
    </row>
    <row r="110" spans="1:1" x14ac:dyDescent="0.25">
      <c r="A110" s="236" t="s">
        <v>4025</v>
      </c>
    </row>
    <row r="111" spans="1:1" x14ac:dyDescent="0.25">
      <c r="A111" s="236" t="s">
        <v>4032</v>
      </c>
    </row>
    <row r="112" spans="1:1" x14ac:dyDescent="0.25">
      <c r="A112" s="236" t="s">
        <v>4041</v>
      </c>
    </row>
    <row r="113" spans="1:1" x14ac:dyDescent="0.25">
      <c r="A113" s="236" t="s">
        <v>4019</v>
      </c>
    </row>
    <row r="114" spans="1:1" x14ac:dyDescent="0.25">
      <c r="A114" s="236" t="s">
        <v>4028</v>
      </c>
    </row>
    <row r="115" spans="1:1" x14ac:dyDescent="0.25">
      <c r="A115" s="236" t="s">
        <v>4042</v>
      </c>
    </row>
    <row r="116" spans="1:1" x14ac:dyDescent="0.25">
      <c r="A116" s="236" t="s">
        <v>4017</v>
      </c>
    </row>
    <row r="117" spans="1:1" x14ac:dyDescent="0.25">
      <c r="A117" s="236" t="s">
        <v>4016</v>
      </c>
    </row>
    <row r="118" spans="1:1" x14ac:dyDescent="0.25">
      <c r="A118" s="236" t="s">
        <v>4039</v>
      </c>
    </row>
    <row r="119" spans="1:1" x14ac:dyDescent="0.25">
      <c r="A119" s="236" t="s">
        <v>4034</v>
      </c>
    </row>
    <row r="120" spans="1:1" x14ac:dyDescent="0.25">
      <c r="A120" s="236" t="s">
        <v>4056</v>
      </c>
    </row>
    <row r="121" spans="1:1" x14ac:dyDescent="0.25">
      <c r="A121" s="236" t="s">
        <v>4033</v>
      </c>
    </row>
    <row r="122" spans="1:1" x14ac:dyDescent="0.25">
      <c r="A122" s="236" t="s">
        <v>4020</v>
      </c>
    </row>
    <row r="123" spans="1:1" x14ac:dyDescent="0.25">
      <c r="A123" s="236" t="s">
        <v>4006</v>
      </c>
    </row>
    <row r="124" spans="1:1" x14ac:dyDescent="0.25">
      <c r="A124" s="236" t="s">
        <v>4066</v>
      </c>
    </row>
    <row r="125" spans="1:1" x14ac:dyDescent="0.25">
      <c r="A125" s="236" t="s">
        <v>3993</v>
      </c>
    </row>
    <row r="126" spans="1:1" x14ac:dyDescent="0.25">
      <c r="A126" s="236" t="s">
        <v>4007</v>
      </c>
    </row>
    <row r="127" spans="1:1" x14ac:dyDescent="0.25">
      <c r="A127" s="236" t="s">
        <v>4054</v>
      </c>
    </row>
    <row r="128" spans="1:1" x14ac:dyDescent="0.25">
      <c r="A128" s="236" t="s">
        <v>4018</v>
      </c>
    </row>
    <row r="129" spans="1:1" x14ac:dyDescent="0.25">
      <c r="A129" s="236" t="s">
        <v>4008</v>
      </c>
    </row>
    <row r="130" spans="1:1" x14ac:dyDescent="0.25">
      <c r="A130" s="236" t="s">
        <v>4040</v>
      </c>
    </row>
    <row r="131" spans="1:1" x14ac:dyDescent="0.25">
      <c r="A131" s="236" t="s">
        <v>4013</v>
      </c>
    </row>
    <row r="132" spans="1:1" x14ac:dyDescent="0.25">
      <c r="A132" s="236" t="s">
        <v>4070</v>
      </c>
    </row>
    <row r="133" spans="1:1" x14ac:dyDescent="0.25">
      <c r="A133" s="236" t="s">
        <v>4003</v>
      </c>
    </row>
    <row r="134" spans="1:1" x14ac:dyDescent="0.25">
      <c r="A134" s="236" t="s">
        <v>4004</v>
      </c>
    </row>
    <row r="135" spans="1:1" x14ac:dyDescent="0.25">
      <c r="A135" s="236" t="s">
        <v>4082</v>
      </c>
    </row>
    <row r="136" spans="1:1" x14ac:dyDescent="0.25">
      <c r="A136" s="236" t="s">
        <v>4083</v>
      </c>
    </row>
    <row r="137" spans="1:1" x14ac:dyDescent="0.25">
      <c r="A137" s="236" t="s">
        <v>3999</v>
      </c>
    </row>
    <row r="138" spans="1:1" x14ac:dyDescent="0.25">
      <c r="A138" s="236" t="s">
        <v>4075</v>
      </c>
    </row>
    <row r="139" spans="1:1" x14ac:dyDescent="0.25">
      <c r="A139" s="236" t="s">
        <v>4073</v>
      </c>
    </row>
    <row r="140" spans="1:1" x14ac:dyDescent="0.25">
      <c r="A140" s="236" t="s">
        <v>3983</v>
      </c>
    </row>
    <row r="141" spans="1:1" x14ac:dyDescent="0.25">
      <c r="A141" s="236" t="s">
        <v>4000</v>
      </c>
    </row>
    <row r="142" spans="1:1" x14ac:dyDescent="0.25">
      <c r="A142" s="236" t="s">
        <v>4064</v>
      </c>
    </row>
    <row r="143" spans="1:1" x14ac:dyDescent="0.25">
      <c r="A143" s="236" t="s">
        <v>3987</v>
      </c>
    </row>
    <row r="144" spans="1:1" x14ac:dyDescent="0.25">
      <c r="A144" s="236" t="s">
        <v>3984</v>
      </c>
    </row>
    <row r="145" spans="1:1" x14ac:dyDescent="0.25">
      <c r="A145" s="236" t="s">
        <v>3982</v>
      </c>
    </row>
    <row r="146" spans="1:1" x14ac:dyDescent="0.25">
      <c r="A146" s="236" t="s">
        <v>4002</v>
      </c>
    </row>
    <row r="147" spans="1:1" x14ac:dyDescent="0.25">
      <c r="A147" s="236" t="s">
        <v>4053</v>
      </c>
    </row>
    <row r="148" spans="1:1" x14ac:dyDescent="0.25">
      <c r="A148" s="236" t="s">
        <v>3970</v>
      </c>
    </row>
    <row r="149" spans="1:1" x14ac:dyDescent="0.25">
      <c r="A149" s="236" t="s">
        <v>3973</v>
      </c>
    </row>
    <row r="150" spans="1:1" x14ac:dyDescent="0.25">
      <c r="A150" s="236" t="s">
        <v>4001</v>
      </c>
    </row>
    <row r="151" spans="1:1" x14ac:dyDescent="0.25">
      <c r="A151" s="236" t="s">
        <v>4052</v>
      </c>
    </row>
    <row r="152" spans="1:1" x14ac:dyDescent="0.25">
      <c r="A152" s="236" t="s">
        <v>3967</v>
      </c>
    </row>
    <row r="153" spans="1:1" x14ac:dyDescent="0.25">
      <c r="A153" s="236" t="s">
        <v>3969</v>
      </c>
    </row>
    <row r="154" spans="1:1" x14ac:dyDescent="0.25">
      <c r="A154" s="236" t="s">
        <v>3971</v>
      </c>
    </row>
    <row r="155" spans="1:1" x14ac:dyDescent="0.25">
      <c r="A155" s="236" t="s">
        <v>3974</v>
      </c>
    </row>
    <row r="156" spans="1:1" x14ac:dyDescent="0.25">
      <c r="A156" s="236" t="s">
        <v>4011</v>
      </c>
    </row>
    <row r="157" spans="1:1" x14ac:dyDescent="0.25">
      <c r="A157" s="236" t="s">
        <v>4051</v>
      </c>
    </row>
    <row r="158" spans="1:1" x14ac:dyDescent="0.25">
      <c r="A158" s="236" t="s">
        <v>3972</v>
      </c>
    </row>
    <row r="159" spans="1:1" x14ac:dyDescent="0.25">
      <c r="A159" s="236" t="s">
        <v>3978</v>
      </c>
    </row>
    <row r="160" spans="1:1" x14ac:dyDescent="0.25">
      <c r="A160" s="236" t="s">
        <v>4055</v>
      </c>
    </row>
    <row r="161" spans="1:1" x14ac:dyDescent="0.25">
      <c r="A161" s="236" t="s">
        <v>3979</v>
      </c>
    </row>
    <row r="162" spans="1:1" x14ac:dyDescent="0.25">
      <c r="A162" s="236" t="s">
        <v>3995</v>
      </c>
    </row>
    <row r="163" spans="1:1" x14ac:dyDescent="0.25">
      <c r="A163" s="236" t="s">
        <v>3975</v>
      </c>
    </row>
    <row r="164" spans="1:1" x14ac:dyDescent="0.25">
      <c r="A164" s="236" t="s">
        <v>3968</v>
      </c>
    </row>
    <row r="165" spans="1:1" x14ac:dyDescent="0.25">
      <c r="A165" s="236" t="s">
        <v>3977</v>
      </c>
    </row>
    <row r="166" spans="1:1" x14ac:dyDescent="0.25">
      <c r="A166" s="236" t="s">
        <v>3981</v>
      </c>
    </row>
    <row r="167" spans="1:1" x14ac:dyDescent="0.25">
      <c r="A167" s="236" t="s">
        <v>3989</v>
      </c>
    </row>
    <row r="168" spans="1:1" x14ac:dyDescent="0.25">
      <c r="A168" s="236" t="s">
        <v>3976</v>
      </c>
    </row>
    <row r="169" spans="1:1" x14ac:dyDescent="0.25">
      <c r="A169" s="236" t="s">
        <v>3985</v>
      </c>
    </row>
    <row r="170" spans="1:1" x14ac:dyDescent="0.25">
      <c r="A170" s="236" t="s">
        <v>4026</v>
      </c>
    </row>
    <row r="171" spans="1:1" x14ac:dyDescent="0.25">
      <c r="A171" s="236" t="s">
        <v>4012</v>
      </c>
    </row>
    <row r="172" spans="1:1" x14ac:dyDescent="0.25">
      <c r="A172" s="236" t="s">
        <v>3988</v>
      </c>
    </row>
    <row r="173" spans="1:1" x14ac:dyDescent="0.25">
      <c r="A173" s="236" t="s">
        <v>3986</v>
      </c>
    </row>
    <row r="174" spans="1:1" x14ac:dyDescent="0.25">
      <c r="A174" s="236" t="s">
        <v>3990</v>
      </c>
    </row>
    <row r="175" spans="1:1" x14ac:dyDescent="0.25">
      <c r="A175" s="236" t="s">
        <v>3998</v>
      </c>
    </row>
    <row r="176" spans="1:1" x14ac:dyDescent="0.25">
      <c r="A176" s="236" t="s">
        <v>3992</v>
      </c>
    </row>
    <row r="177" spans="1:1" x14ac:dyDescent="0.25">
      <c r="A177" s="236" t="s">
        <v>4074</v>
      </c>
    </row>
    <row r="178" spans="1:1" x14ac:dyDescent="0.25">
      <c r="A178" s="236" t="s">
        <v>4084</v>
      </c>
    </row>
    <row r="179" spans="1:1" x14ac:dyDescent="0.25">
      <c r="A179" s="236" t="s">
        <v>4071</v>
      </c>
    </row>
    <row r="180" spans="1:1" x14ac:dyDescent="0.25">
      <c r="A180" s="236" t="s">
        <v>4067</v>
      </c>
    </row>
    <row r="181" spans="1:1" x14ac:dyDescent="0.25">
      <c r="A181" s="236" t="s">
        <v>4069</v>
      </c>
    </row>
    <row r="182" spans="1:1" x14ac:dyDescent="0.25">
      <c r="A182" s="236" t="s">
        <v>4068</v>
      </c>
    </row>
    <row r="183" spans="1:1" x14ac:dyDescent="0.25">
      <c r="A183" s="236" t="s">
        <v>4072</v>
      </c>
    </row>
    <row r="184" spans="1:1" x14ac:dyDescent="0.25">
      <c r="A184" s="236" t="s">
        <v>4087</v>
      </c>
    </row>
    <row r="185" spans="1:1" x14ac:dyDescent="0.25">
      <c r="A185" s="236" t="s">
        <v>4086</v>
      </c>
    </row>
    <row r="186" spans="1:1" x14ac:dyDescent="0.25">
      <c r="A186" s="236" t="s">
        <v>4076</v>
      </c>
    </row>
    <row r="187" spans="1:1" x14ac:dyDescent="0.25">
      <c r="A187" s="236" t="s">
        <v>4077</v>
      </c>
    </row>
    <row r="188" spans="1:1" x14ac:dyDescent="0.25">
      <c r="A188" s="236" t="s">
        <v>4434</v>
      </c>
    </row>
    <row r="189" spans="1:1" x14ac:dyDescent="0.25">
      <c r="A189" s="236" t="s">
        <v>4433</v>
      </c>
    </row>
    <row r="190" spans="1:1" x14ac:dyDescent="0.25">
      <c r="A190" s="236" t="s">
        <v>3563</v>
      </c>
    </row>
    <row r="191" spans="1:1" x14ac:dyDescent="0.25">
      <c r="A191" s="236" t="s">
        <v>3659</v>
      </c>
    </row>
    <row r="192" spans="1:1" x14ac:dyDescent="0.25">
      <c r="A192" s="236" t="s">
        <v>3627</v>
      </c>
    </row>
    <row r="193" spans="1:1" x14ac:dyDescent="0.25">
      <c r="A193" s="236" t="s">
        <v>3658</v>
      </c>
    </row>
    <row r="194" spans="1:1" x14ac:dyDescent="0.25">
      <c r="A194" s="236" t="s">
        <v>3631</v>
      </c>
    </row>
    <row r="195" spans="1:1" x14ac:dyDescent="0.25">
      <c r="A195" s="236" t="s">
        <v>3630</v>
      </c>
    </row>
    <row r="196" spans="1:1" x14ac:dyDescent="0.25">
      <c r="A196" s="236" t="s">
        <v>3629</v>
      </c>
    </row>
    <row r="197" spans="1:1" x14ac:dyDescent="0.25">
      <c r="A197" s="236" t="s">
        <v>3653</v>
      </c>
    </row>
    <row r="198" spans="1:1" x14ac:dyDescent="0.25">
      <c r="A198" s="236" t="s">
        <v>4404</v>
      </c>
    </row>
    <row r="199" spans="1:1" x14ac:dyDescent="0.25">
      <c r="A199" s="236" t="s">
        <v>4337</v>
      </c>
    </row>
    <row r="200" spans="1:1" x14ac:dyDescent="0.25">
      <c r="A200" s="236" t="s">
        <v>4207</v>
      </c>
    </row>
    <row r="201" spans="1:1" x14ac:dyDescent="0.25">
      <c r="A201" s="236" t="s">
        <v>4249</v>
      </c>
    </row>
    <row r="202" spans="1:1" x14ac:dyDescent="0.25">
      <c r="A202" s="236" t="s">
        <v>4248</v>
      </c>
    </row>
    <row r="203" spans="1:1" x14ac:dyDescent="0.25">
      <c r="A203" s="236" t="s">
        <v>4215</v>
      </c>
    </row>
    <row r="204" spans="1:1" x14ac:dyDescent="0.25">
      <c r="A204" s="236" t="s">
        <v>4043</v>
      </c>
    </row>
    <row r="205" spans="1:1" x14ac:dyDescent="0.25">
      <c r="A205" s="236" t="s">
        <v>4044</v>
      </c>
    </row>
    <row r="206" spans="1:1" x14ac:dyDescent="0.25">
      <c r="A206" s="236" t="s">
        <v>4045</v>
      </c>
    </row>
    <row r="207" spans="1:1" x14ac:dyDescent="0.25">
      <c r="A207" s="236" t="s">
        <v>4049</v>
      </c>
    </row>
    <row r="208" spans="1:1" x14ac:dyDescent="0.25">
      <c r="A208" s="236" t="s">
        <v>4140</v>
      </c>
    </row>
    <row r="209" spans="1:1" x14ac:dyDescent="0.25">
      <c r="A209" s="236" t="s">
        <v>3474</v>
      </c>
    </row>
    <row r="210" spans="1:1" x14ac:dyDescent="0.25">
      <c r="A210" s="236" t="s">
        <v>3441</v>
      </c>
    </row>
    <row r="211" spans="1:1" x14ac:dyDescent="0.25">
      <c r="A211" s="236" t="s">
        <v>3673</v>
      </c>
    </row>
    <row r="212" spans="1:1" x14ac:dyDescent="0.25">
      <c r="A212" s="236" t="s">
        <v>3666</v>
      </c>
    </row>
    <row r="213" spans="1:1" x14ac:dyDescent="0.25">
      <c r="A213" s="236" t="s">
        <v>3679</v>
      </c>
    </row>
    <row r="214" spans="1:1" x14ac:dyDescent="0.25">
      <c r="A214" s="236" t="s">
        <v>3684</v>
      </c>
    </row>
    <row r="215" spans="1:1" x14ac:dyDescent="0.25">
      <c r="A215" s="236" t="s">
        <v>3677</v>
      </c>
    </row>
    <row r="216" spans="1:1" x14ac:dyDescent="0.25">
      <c r="A216" s="236" t="s">
        <v>3606</v>
      </c>
    </row>
    <row r="217" spans="1:1" x14ac:dyDescent="0.25">
      <c r="A217" s="236" t="s">
        <v>378</v>
      </c>
    </row>
    <row r="218" spans="1:1" x14ac:dyDescent="0.25">
      <c r="A218" s="236" t="s">
        <v>3610</v>
      </c>
    </row>
    <row r="219" spans="1:1" x14ac:dyDescent="0.25">
      <c r="A219" s="236" t="s">
        <v>3608</v>
      </c>
    </row>
    <row r="220" spans="1:1" x14ac:dyDescent="0.25">
      <c r="A220" s="236" t="s">
        <v>3607</v>
      </c>
    </row>
    <row r="221" spans="1:1" x14ac:dyDescent="0.25">
      <c r="A221" s="236" t="s">
        <v>3611</v>
      </c>
    </row>
    <row r="222" spans="1:1" x14ac:dyDescent="0.25">
      <c r="A222" s="236" t="s">
        <v>3613</v>
      </c>
    </row>
    <row r="223" spans="1:1" x14ac:dyDescent="0.25">
      <c r="A223" s="236" t="s">
        <v>3612</v>
      </c>
    </row>
    <row r="224" spans="1:1" x14ac:dyDescent="0.25">
      <c r="A224" s="236" t="s">
        <v>380</v>
      </c>
    </row>
    <row r="225" spans="1:1" x14ac:dyDescent="0.25">
      <c r="A225" s="236" t="s">
        <v>3903</v>
      </c>
    </row>
    <row r="226" spans="1:1" x14ac:dyDescent="0.25">
      <c r="A226" s="236" t="s">
        <v>3901</v>
      </c>
    </row>
    <row r="227" spans="1:1" x14ac:dyDescent="0.25">
      <c r="A227" s="236" t="s">
        <v>3902</v>
      </c>
    </row>
    <row r="228" spans="1:1" x14ac:dyDescent="0.25">
      <c r="A228" s="236" t="s">
        <v>3900</v>
      </c>
    </row>
    <row r="229" spans="1:1" x14ac:dyDescent="0.25">
      <c r="A229" s="236" t="s">
        <v>3905</v>
      </c>
    </row>
    <row r="230" spans="1:1" x14ac:dyDescent="0.25">
      <c r="A230" s="236" t="s">
        <v>3904</v>
      </c>
    </row>
    <row r="231" spans="1:1" x14ac:dyDescent="0.25">
      <c r="A231" s="236" t="s">
        <v>4416</v>
      </c>
    </row>
    <row r="232" spans="1:1" x14ac:dyDescent="0.25">
      <c r="A232" s="236" t="s">
        <v>4421</v>
      </c>
    </row>
    <row r="233" spans="1:1" x14ac:dyDescent="0.25">
      <c r="A233" s="236" t="s">
        <v>4418</v>
      </c>
    </row>
    <row r="234" spans="1:1" x14ac:dyDescent="0.25">
      <c r="A234" s="236" t="s">
        <v>4409</v>
      </c>
    </row>
    <row r="235" spans="1:1" x14ac:dyDescent="0.25">
      <c r="A235" s="236" t="s">
        <v>4419</v>
      </c>
    </row>
    <row r="236" spans="1:1" x14ac:dyDescent="0.25">
      <c r="A236" s="236" t="s">
        <v>4414</v>
      </c>
    </row>
    <row r="237" spans="1:1" x14ac:dyDescent="0.25">
      <c r="A237" s="236" t="s">
        <v>4427</v>
      </c>
    </row>
    <row r="238" spans="1:1" x14ac:dyDescent="0.25">
      <c r="A238" s="236" t="s">
        <v>4415</v>
      </c>
    </row>
    <row r="239" spans="1:1" x14ac:dyDescent="0.25">
      <c r="A239" s="236" t="s">
        <v>4420</v>
      </c>
    </row>
    <row r="240" spans="1:1" x14ac:dyDescent="0.25">
      <c r="A240" s="236" t="s">
        <v>4408</v>
      </c>
    </row>
    <row r="241" spans="1:1" x14ac:dyDescent="0.25">
      <c r="A241" s="236" t="s">
        <v>4359</v>
      </c>
    </row>
    <row r="242" spans="1:1" x14ac:dyDescent="0.25">
      <c r="A242" s="236" t="s">
        <v>4385</v>
      </c>
    </row>
    <row r="243" spans="1:1" x14ac:dyDescent="0.25">
      <c r="A243" s="236" t="s">
        <v>4382</v>
      </c>
    </row>
    <row r="244" spans="1:1" x14ac:dyDescent="0.25">
      <c r="A244" s="236" t="s">
        <v>4322</v>
      </c>
    </row>
    <row r="245" spans="1:1" x14ac:dyDescent="0.25">
      <c r="A245" s="236" t="s">
        <v>4383</v>
      </c>
    </row>
    <row r="246" spans="1:1" x14ac:dyDescent="0.25">
      <c r="A246" s="236" t="s">
        <v>4357</v>
      </c>
    </row>
    <row r="247" spans="1:1" x14ac:dyDescent="0.25">
      <c r="A247" s="236" t="s">
        <v>4391</v>
      </c>
    </row>
    <row r="248" spans="1:1" x14ac:dyDescent="0.25">
      <c r="A248" s="236" t="s">
        <v>4358</v>
      </c>
    </row>
    <row r="249" spans="1:1" x14ac:dyDescent="0.25">
      <c r="A249" s="236" t="s">
        <v>4384</v>
      </c>
    </row>
    <row r="250" spans="1:1" x14ac:dyDescent="0.25">
      <c r="A250" s="236" t="s">
        <v>4321</v>
      </c>
    </row>
    <row r="251" spans="1:1" x14ac:dyDescent="0.25">
      <c r="A251" s="236" t="s">
        <v>4407</v>
      </c>
    </row>
    <row r="252" spans="1:1" x14ac:dyDescent="0.25">
      <c r="A252" s="236" t="s">
        <v>4316</v>
      </c>
    </row>
    <row r="253" spans="1:1" x14ac:dyDescent="0.25">
      <c r="A253" s="236" t="s">
        <v>4375</v>
      </c>
    </row>
    <row r="254" spans="1:1" x14ac:dyDescent="0.25">
      <c r="A254" s="236" t="s">
        <v>4376</v>
      </c>
    </row>
    <row r="255" spans="1:1" x14ac:dyDescent="0.25">
      <c r="A255" s="236" t="s">
        <v>3561</v>
      </c>
    </row>
    <row r="256" spans="1:1" x14ac:dyDescent="0.25">
      <c r="A256" s="236" t="s">
        <v>4315</v>
      </c>
    </row>
    <row r="257" spans="1:1" x14ac:dyDescent="0.25">
      <c r="A257" s="236" t="s">
        <v>4145</v>
      </c>
    </row>
    <row r="258" spans="1:1" x14ac:dyDescent="0.25">
      <c r="A258" s="236" t="s">
        <v>4163</v>
      </c>
    </row>
    <row r="259" spans="1:1" x14ac:dyDescent="0.25">
      <c r="A259" s="236" t="s">
        <v>4104</v>
      </c>
    </row>
    <row r="260" spans="1:1" x14ac:dyDescent="0.25">
      <c r="A260" s="236" t="s">
        <v>4109</v>
      </c>
    </row>
    <row r="261" spans="1:1" x14ac:dyDescent="0.25">
      <c r="A261" s="236" t="s">
        <v>4191</v>
      </c>
    </row>
    <row r="262" spans="1:1" x14ac:dyDescent="0.25">
      <c r="A262" s="236" t="s">
        <v>4150</v>
      </c>
    </row>
    <row r="263" spans="1:1" x14ac:dyDescent="0.25">
      <c r="A263" s="236" t="s">
        <v>3692</v>
      </c>
    </row>
    <row r="264" spans="1:1" x14ac:dyDescent="0.25">
      <c r="A264" s="236" t="s">
        <v>3683</v>
      </c>
    </row>
    <row r="265" spans="1:1" x14ac:dyDescent="0.25">
      <c r="A265" s="236" t="s">
        <v>3418</v>
      </c>
    </row>
    <row r="266" spans="1:1" x14ac:dyDescent="0.25">
      <c r="A266" s="236" t="s">
        <v>3424</v>
      </c>
    </row>
    <row r="267" spans="1:1" x14ac:dyDescent="0.25">
      <c r="A267" s="236" t="s">
        <v>3444</v>
      </c>
    </row>
    <row r="268" spans="1:1" x14ac:dyDescent="0.25">
      <c r="A268" s="236" t="s">
        <v>3369</v>
      </c>
    </row>
    <row r="269" spans="1:1" x14ac:dyDescent="0.25">
      <c r="A269" s="236" t="s">
        <v>4263</v>
      </c>
    </row>
    <row r="270" spans="1:1" x14ac:dyDescent="0.25">
      <c r="A270" s="236" t="s">
        <v>4269</v>
      </c>
    </row>
    <row r="271" spans="1:1" x14ac:dyDescent="0.25">
      <c r="A271" s="236" t="s">
        <v>4266</v>
      </c>
    </row>
    <row r="272" spans="1:1" x14ac:dyDescent="0.25">
      <c r="A272" s="236" t="s">
        <v>4268</v>
      </c>
    </row>
    <row r="273" spans="1:1" x14ac:dyDescent="0.25">
      <c r="A273" s="236" t="s">
        <v>4264</v>
      </c>
    </row>
    <row r="274" spans="1:1" x14ac:dyDescent="0.25">
      <c r="A274" s="236" t="s">
        <v>4267</v>
      </c>
    </row>
    <row r="275" spans="1:1" x14ac:dyDescent="0.25">
      <c r="A275" s="236" t="s">
        <v>4265</v>
      </c>
    </row>
    <row r="276" spans="1:1" x14ac:dyDescent="0.25">
      <c r="A276" s="236" t="s">
        <v>3385</v>
      </c>
    </row>
    <row r="277" spans="1:1" x14ac:dyDescent="0.25">
      <c r="A277" s="236" t="s">
        <v>3368</v>
      </c>
    </row>
    <row r="278" spans="1:1" x14ac:dyDescent="0.25">
      <c r="A278" s="236" t="s">
        <v>3389</v>
      </c>
    </row>
    <row r="279" spans="1:1" x14ac:dyDescent="0.25">
      <c r="A279" s="236" t="s">
        <v>3390</v>
      </c>
    </row>
    <row r="280" spans="1:1" x14ac:dyDescent="0.25">
      <c r="A280" s="236" t="s">
        <v>3383</v>
      </c>
    </row>
    <row r="281" spans="1:1" x14ac:dyDescent="0.25">
      <c r="A281" s="236" t="s">
        <v>4106</v>
      </c>
    </row>
    <row r="282" spans="1:1" x14ac:dyDescent="0.25">
      <c r="A282" s="236" t="s">
        <v>4107</v>
      </c>
    </row>
    <row r="283" spans="1:1" x14ac:dyDescent="0.25">
      <c r="A283" s="236" t="s">
        <v>4105</v>
      </c>
    </row>
    <row r="284" spans="1:1" x14ac:dyDescent="0.25">
      <c r="A284" s="236" t="s">
        <v>4124</v>
      </c>
    </row>
    <row r="285" spans="1:1" x14ac:dyDescent="0.25">
      <c r="A285" s="236" t="s">
        <v>4176</v>
      </c>
    </row>
    <row r="286" spans="1:1" x14ac:dyDescent="0.25">
      <c r="A286" s="236" t="s">
        <v>4178</v>
      </c>
    </row>
    <row r="287" spans="1:1" x14ac:dyDescent="0.25">
      <c r="A287" s="236" t="s">
        <v>4148</v>
      </c>
    </row>
    <row r="288" spans="1:1" x14ac:dyDescent="0.25">
      <c r="A288" s="236" t="s">
        <v>4149</v>
      </c>
    </row>
    <row r="289" spans="1:1" x14ac:dyDescent="0.25">
      <c r="A289" s="236" t="s">
        <v>4143</v>
      </c>
    </row>
    <row r="290" spans="1:1" x14ac:dyDescent="0.25">
      <c r="A290" s="236" t="s">
        <v>4201</v>
      </c>
    </row>
    <row r="291" spans="1:1" x14ac:dyDescent="0.25">
      <c r="A291" s="236" t="s">
        <v>4134</v>
      </c>
    </row>
    <row r="292" spans="1:1" x14ac:dyDescent="0.25">
      <c r="A292" s="236" t="s">
        <v>4144</v>
      </c>
    </row>
    <row r="293" spans="1:1" x14ac:dyDescent="0.25">
      <c r="A293" s="236" t="s">
        <v>4135</v>
      </c>
    </row>
    <row r="294" spans="1:1" x14ac:dyDescent="0.25">
      <c r="A294" s="236" t="s">
        <v>4136</v>
      </c>
    </row>
    <row r="295" spans="1:1" x14ac:dyDescent="0.25">
      <c r="A295" s="236" t="s">
        <v>4167</v>
      </c>
    </row>
    <row r="296" spans="1:1" x14ac:dyDescent="0.25">
      <c r="A296" s="236" t="s">
        <v>4166</v>
      </c>
    </row>
    <row r="297" spans="1:1" x14ac:dyDescent="0.25">
      <c r="A297" s="236" t="s">
        <v>4183</v>
      </c>
    </row>
    <row r="298" spans="1:1" x14ac:dyDescent="0.25">
      <c r="A298" s="236" t="s">
        <v>4142</v>
      </c>
    </row>
    <row r="299" spans="1:1" x14ac:dyDescent="0.25">
      <c r="A299" s="236" t="s">
        <v>4180</v>
      </c>
    </row>
    <row r="300" spans="1:1" x14ac:dyDescent="0.25">
      <c r="A300" s="236" t="s">
        <v>4181</v>
      </c>
    </row>
    <row r="301" spans="1:1" x14ac:dyDescent="0.25">
      <c r="A301" s="236" t="s">
        <v>4116</v>
      </c>
    </row>
    <row r="302" spans="1:1" x14ac:dyDescent="0.25">
      <c r="A302" s="236" t="s">
        <v>4121</v>
      </c>
    </row>
    <row r="303" spans="1:1" x14ac:dyDescent="0.25">
      <c r="A303" s="236" t="s">
        <v>4120</v>
      </c>
    </row>
    <row r="304" spans="1:1" x14ac:dyDescent="0.25">
      <c r="A304" s="236" t="s">
        <v>4165</v>
      </c>
    </row>
    <row r="305" spans="1:1" x14ac:dyDescent="0.25">
      <c r="A305" s="236" t="s">
        <v>4164</v>
      </c>
    </row>
    <row r="306" spans="1:1" x14ac:dyDescent="0.25">
      <c r="A306" s="236" t="s">
        <v>3955</v>
      </c>
    </row>
    <row r="307" spans="1:1" x14ac:dyDescent="0.25">
      <c r="A307" s="236" t="s">
        <v>4130</v>
      </c>
    </row>
    <row r="308" spans="1:1" x14ac:dyDescent="0.25">
      <c r="A308" s="236" t="s">
        <v>4129</v>
      </c>
    </row>
    <row r="309" spans="1:1" x14ac:dyDescent="0.25">
      <c r="A309" s="236" t="s">
        <v>4168</v>
      </c>
    </row>
    <row r="310" spans="1:1" x14ac:dyDescent="0.25">
      <c r="A310" s="236" t="s">
        <v>4170</v>
      </c>
    </row>
    <row r="311" spans="1:1" x14ac:dyDescent="0.25">
      <c r="A311" s="236" t="s">
        <v>4171</v>
      </c>
    </row>
    <row r="312" spans="1:1" x14ac:dyDescent="0.25">
      <c r="A312" s="236" t="s">
        <v>4173</v>
      </c>
    </row>
    <row r="313" spans="1:1" x14ac:dyDescent="0.25">
      <c r="A313" s="236" t="s">
        <v>4147</v>
      </c>
    </row>
    <row r="314" spans="1:1" x14ac:dyDescent="0.25">
      <c r="A314" s="236" t="s">
        <v>4172</v>
      </c>
    </row>
    <row r="315" spans="1:1" x14ac:dyDescent="0.25">
      <c r="A315" s="236" t="s">
        <v>4155</v>
      </c>
    </row>
    <row r="316" spans="1:1" x14ac:dyDescent="0.25">
      <c r="A316" s="236" t="s">
        <v>4102</v>
      </c>
    </row>
    <row r="317" spans="1:1" x14ac:dyDescent="0.25">
      <c r="A317" s="236" t="s">
        <v>4123</v>
      </c>
    </row>
    <row r="318" spans="1:1" x14ac:dyDescent="0.25">
      <c r="A318" s="236" t="s">
        <v>4112</v>
      </c>
    </row>
    <row r="319" spans="1:1" x14ac:dyDescent="0.25">
      <c r="A319" s="236" t="s">
        <v>4111</v>
      </c>
    </row>
    <row r="320" spans="1:1" x14ac:dyDescent="0.25">
      <c r="A320" s="236" t="s">
        <v>4177</v>
      </c>
    </row>
    <row r="321" spans="1:1" x14ac:dyDescent="0.25">
      <c r="A321" s="236" t="s">
        <v>4153</v>
      </c>
    </row>
    <row r="322" spans="1:1" x14ac:dyDescent="0.25">
      <c r="A322" s="236" t="s">
        <v>4100</v>
      </c>
    </row>
    <row r="323" spans="1:1" x14ac:dyDescent="0.25">
      <c r="A323" s="236" t="s">
        <v>4154</v>
      </c>
    </row>
    <row r="324" spans="1:1" x14ac:dyDescent="0.25">
      <c r="A324" s="236" t="s">
        <v>4118</v>
      </c>
    </row>
    <row r="325" spans="1:1" x14ac:dyDescent="0.25">
      <c r="A325" s="236" t="s">
        <v>4113</v>
      </c>
    </row>
    <row r="326" spans="1:1" x14ac:dyDescent="0.25">
      <c r="A326" s="236" t="s">
        <v>4117</v>
      </c>
    </row>
    <row r="327" spans="1:1" x14ac:dyDescent="0.25">
      <c r="A327" s="236" t="s">
        <v>4115</v>
      </c>
    </row>
    <row r="328" spans="1:1" x14ac:dyDescent="0.25">
      <c r="A328" s="236" t="s">
        <v>4131</v>
      </c>
    </row>
    <row r="329" spans="1:1" x14ac:dyDescent="0.25">
      <c r="A329" s="236" t="s">
        <v>4101</v>
      </c>
    </row>
    <row r="330" spans="1:1" x14ac:dyDescent="0.25">
      <c r="A330" s="236" t="s">
        <v>4103</v>
      </c>
    </row>
    <row r="331" spans="1:1" x14ac:dyDescent="0.25">
      <c r="A331" s="236" t="s">
        <v>4122</v>
      </c>
    </row>
    <row r="332" spans="1:1" x14ac:dyDescent="0.25">
      <c r="A332" s="236" t="s">
        <v>4127</v>
      </c>
    </row>
    <row r="333" spans="1:1" x14ac:dyDescent="0.25">
      <c r="A333" s="236" t="s">
        <v>4157</v>
      </c>
    </row>
    <row r="334" spans="1:1" x14ac:dyDescent="0.25">
      <c r="A334" s="236" t="s">
        <v>4128</v>
      </c>
    </row>
    <row r="335" spans="1:1" x14ac:dyDescent="0.25">
      <c r="A335" s="236" t="s">
        <v>4137</v>
      </c>
    </row>
    <row r="336" spans="1:1" x14ac:dyDescent="0.25">
      <c r="A336" s="236" t="s">
        <v>4114</v>
      </c>
    </row>
    <row r="337" spans="1:1" x14ac:dyDescent="0.25">
      <c r="A337" s="236" t="s">
        <v>4139</v>
      </c>
    </row>
    <row r="338" spans="1:1" x14ac:dyDescent="0.25">
      <c r="A338" s="236" t="s">
        <v>4138</v>
      </c>
    </row>
    <row r="339" spans="1:1" x14ac:dyDescent="0.25">
      <c r="A339" s="236" t="s">
        <v>4161</v>
      </c>
    </row>
    <row r="340" spans="1:1" x14ac:dyDescent="0.25">
      <c r="A340" s="236" t="s">
        <v>4141</v>
      </c>
    </row>
    <row r="341" spans="1:1" x14ac:dyDescent="0.25">
      <c r="A341" s="236" t="s">
        <v>4146</v>
      </c>
    </row>
    <row r="342" spans="1:1" x14ac:dyDescent="0.25">
      <c r="A342" s="236" t="s">
        <v>4132</v>
      </c>
    </row>
    <row r="343" spans="1:1" x14ac:dyDescent="0.25">
      <c r="A343" s="236" t="s">
        <v>4133</v>
      </c>
    </row>
    <row r="344" spans="1:1" x14ac:dyDescent="0.25">
      <c r="A344" s="236" t="s">
        <v>4175</v>
      </c>
    </row>
    <row r="345" spans="1:1" x14ac:dyDescent="0.25">
      <c r="A345" s="236" t="s">
        <v>4174</v>
      </c>
    </row>
    <row r="346" spans="1:1" x14ac:dyDescent="0.25">
      <c r="A346" s="236" t="s">
        <v>4125</v>
      </c>
    </row>
    <row r="347" spans="1:1" x14ac:dyDescent="0.25">
      <c r="A347" s="236" t="s">
        <v>4162</v>
      </c>
    </row>
    <row r="348" spans="1:1" x14ac:dyDescent="0.25">
      <c r="A348" s="236" t="s">
        <v>4158</v>
      </c>
    </row>
    <row r="349" spans="1:1" x14ac:dyDescent="0.25">
      <c r="A349" s="236" t="s">
        <v>4152</v>
      </c>
    </row>
    <row r="350" spans="1:1" x14ac:dyDescent="0.25">
      <c r="A350" s="236" t="s">
        <v>4187</v>
      </c>
    </row>
    <row r="351" spans="1:1" x14ac:dyDescent="0.25">
      <c r="A351" s="236" t="s">
        <v>4156</v>
      </c>
    </row>
    <row r="352" spans="1:1" x14ac:dyDescent="0.25">
      <c r="A352" s="236" t="s">
        <v>4182</v>
      </c>
    </row>
    <row r="353" spans="1:1" x14ac:dyDescent="0.25">
      <c r="A353" s="236" t="s">
        <v>4160</v>
      </c>
    </row>
    <row r="354" spans="1:1" x14ac:dyDescent="0.25">
      <c r="A354" s="236" t="s">
        <v>4476</v>
      </c>
    </row>
    <row r="355" spans="1:1" x14ac:dyDescent="0.25">
      <c r="A355" s="236" t="s">
        <v>3598</v>
      </c>
    </row>
    <row r="356" spans="1:1" x14ac:dyDescent="0.25">
      <c r="A356" s="236" t="s">
        <v>4195</v>
      </c>
    </row>
    <row r="357" spans="1:1" x14ac:dyDescent="0.25">
      <c r="A357" s="236" t="s">
        <v>4196</v>
      </c>
    </row>
    <row r="358" spans="1:1" x14ac:dyDescent="0.25">
      <c r="A358" s="236" t="s">
        <v>4193</v>
      </c>
    </row>
    <row r="359" spans="1:1" x14ac:dyDescent="0.25">
      <c r="A359" s="236" t="s">
        <v>3632</v>
      </c>
    </row>
    <row r="360" spans="1:1" x14ac:dyDescent="0.25">
      <c r="A360" s="236" t="s">
        <v>3672</v>
      </c>
    </row>
    <row r="361" spans="1:1" x14ac:dyDescent="0.25">
      <c r="A361" s="236" t="s">
        <v>3636</v>
      </c>
    </row>
    <row r="362" spans="1:1" x14ac:dyDescent="0.25">
      <c r="A362" s="236" t="s">
        <v>3647</v>
      </c>
    </row>
    <row r="363" spans="1:1" x14ac:dyDescent="0.25">
      <c r="A363" s="236" t="s">
        <v>3568</v>
      </c>
    </row>
    <row r="364" spans="1:1" x14ac:dyDescent="0.25">
      <c r="A364" s="236" t="s">
        <v>4517</v>
      </c>
    </row>
    <row r="365" spans="1:1" x14ac:dyDescent="0.25">
      <c r="A365" s="236" t="s">
        <v>4458</v>
      </c>
    </row>
    <row r="366" spans="1:1" x14ac:dyDescent="0.25">
      <c r="A366" s="236" t="s">
        <v>4495</v>
      </c>
    </row>
    <row r="367" spans="1:1" x14ac:dyDescent="0.25">
      <c r="A367" s="236" t="s">
        <v>4486</v>
      </c>
    </row>
    <row r="368" spans="1:1" x14ac:dyDescent="0.25">
      <c r="A368" s="236" t="s">
        <v>4487</v>
      </c>
    </row>
    <row r="369" spans="1:1" x14ac:dyDescent="0.25">
      <c r="A369" s="236" t="s">
        <v>4508</v>
      </c>
    </row>
    <row r="370" spans="1:1" x14ac:dyDescent="0.25">
      <c r="A370" s="236" t="s">
        <v>4496</v>
      </c>
    </row>
    <row r="371" spans="1:1" x14ac:dyDescent="0.25">
      <c r="A371" s="236" t="s">
        <v>4499</v>
      </c>
    </row>
    <row r="372" spans="1:1" x14ac:dyDescent="0.25">
      <c r="A372" s="236" t="s">
        <v>4459</v>
      </c>
    </row>
    <row r="373" spans="1:1" x14ac:dyDescent="0.25">
      <c r="A373" s="236" t="s">
        <v>4452</v>
      </c>
    </row>
    <row r="374" spans="1:1" x14ac:dyDescent="0.25">
      <c r="A374" s="236" t="s">
        <v>4478</v>
      </c>
    </row>
    <row r="375" spans="1:1" x14ac:dyDescent="0.25">
      <c r="A375" s="236" t="s">
        <v>4497</v>
      </c>
    </row>
    <row r="376" spans="1:1" x14ac:dyDescent="0.25">
      <c r="A376" s="236" t="s">
        <v>4470</v>
      </c>
    </row>
    <row r="377" spans="1:1" x14ac:dyDescent="0.25">
      <c r="A377" s="236" t="s">
        <v>4471</v>
      </c>
    </row>
    <row r="378" spans="1:1" x14ac:dyDescent="0.25">
      <c r="A378" s="236" t="s">
        <v>4490</v>
      </c>
    </row>
    <row r="379" spans="1:1" x14ac:dyDescent="0.25">
      <c r="A379" s="236" t="s">
        <v>4491</v>
      </c>
    </row>
    <row r="380" spans="1:1" x14ac:dyDescent="0.25">
      <c r="A380" s="236" t="s">
        <v>4489</v>
      </c>
    </row>
    <row r="381" spans="1:1" x14ac:dyDescent="0.25">
      <c r="A381" s="236" t="s">
        <v>4474</v>
      </c>
    </row>
    <row r="382" spans="1:1" x14ac:dyDescent="0.25">
      <c r="A382" s="236" t="s">
        <v>4473</v>
      </c>
    </row>
    <row r="383" spans="1:1" x14ac:dyDescent="0.25">
      <c r="A383" s="236" t="s">
        <v>4475</v>
      </c>
    </row>
    <row r="384" spans="1:1" x14ac:dyDescent="0.25">
      <c r="A384" s="236" t="s">
        <v>4463</v>
      </c>
    </row>
    <row r="385" spans="1:1" x14ac:dyDescent="0.25">
      <c r="A385" s="236" t="s">
        <v>4483</v>
      </c>
    </row>
    <row r="386" spans="1:1" x14ac:dyDescent="0.25">
      <c r="A386" s="236" t="s">
        <v>4506</v>
      </c>
    </row>
    <row r="387" spans="1:1" x14ac:dyDescent="0.25">
      <c r="A387" s="236" t="s">
        <v>4505</v>
      </c>
    </row>
    <row r="388" spans="1:1" x14ac:dyDescent="0.25">
      <c r="A388" s="236" t="s">
        <v>4504</v>
      </c>
    </row>
    <row r="389" spans="1:1" x14ac:dyDescent="0.25">
      <c r="A389" s="236" t="s">
        <v>4482</v>
      </c>
    </row>
    <row r="390" spans="1:1" x14ac:dyDescent="0.25">
      <c r="A390" s="236" t="s">
        <v>4472</v>
      </c>
    </row>
    <row r="391" spans="1:1" x14ac:dyDescent="0.25">
      <c r="A391" s="236" t="s">
        <v>4481</v>
      </c>
    </row>
    <row r="392" spans="1:1" x14ac:dyDescent="0.25">
      <c r="A392" s="236" t="s">
        <v>4502</v>
      </c>
    </row>
    <row r="393" spans="1:1" x14ac:dyDescent="0.25">
      <c r="A393" s="236" t="s">
        <v>4503</v>
      </c>
    </row>
    <row r="394" spans="1:1" x14ac:dyDescent="0.25">
      <c r="A394" s="236" t="s">
        <v>4480</v>
      </c>
    </row>
    <row r="395" spans="1:1" x14ac:dyDescent="0.25">
      <c r="A395" s="236" t="s">
        <v>4479</v>
      </c>
    </row>
    <row r="396" spans="1:1" x14ac:dyDescent="0.25">
      <c r="A396" s="236" t="s">
        <v>4446</v>
      </c>
    </row>
    <row r="397" spans="1:1" x14ac:dyDescent="0.25">
      <c r="A397" s="236" t="s">
        <v>4448</v>
      </c>
    </row>
    <row r="398" spans="1:1" x14ac:dyDescent="0.25">
      <c r="A398" s="236" t="s">
        <v>4492</v>
      </c>
    </row>
    <row r="399" spans="1:1" x14ac:dyDescent="0.25">
      <c r="A399" s="236" t="s">
        <v>4466</v>
      </c>
    </row>
    <row r="400" spans="1:1" x14ac:dyDescent="0.25">
      <c r="A400" s="236" t="s">
        <v>4484</v>
      </c>
    </row>
    <row r="401" spans="1:1" x14ac:dyDescent="0.25">
      <c r="A401" s="236" t="s">
        <v>4493</v>
      </c>
    </row>
    <row r="402" spans="1:1" x14ac:dyDescent="0.25">
      <c r="A402" s="236" t="s">
        <v>4462</v>
      </c>
    </row>
    <row r="403" spans="1:1" x14ac:dyDescent="0.25">
      <c r="A403" s="236" t="s">
        <v>4447</v>
      </c>
    </row>
    <row r="404" spans="1:1" x14ac:dyDescent="0.25">
      <c r="A404" s="236" t="s">
        <v>4457</v>
      </c>
    </row>
    <row r="405" spans="1:1" x14ac:dyDescent="0.25">
      <c r="A405" s="236" t="s">
        <v>4507</v>
      </c>
    </row>
    <row r="406" spans="1:1" x14ac:dyDescent="0.25">
      <c r="A406" s="236" t="s">
        <v>4456</v>
      </c>
    </row>
    <row r="407" spans="1:1" x14ac:dyDescent="0.25">
      <c r="A407" s="236" t="s">
        <v>4451</v>
      </c>
    </row>
    <row r="408" spans="1:1" x14ac:dyDescent="0.25">
      <c r="A408" s="236" t="s">
        <v>4450</v>
      </c>
    </row>
    <row r="409" spans="1:1" x14ac:dyDescent="0.25">
      <c r="A409" s="236" t="s">
        <v>4494</v>
      </c>
    </row>
    <row r="410" spans="1:1" x14ac:dyDescent="0.25">
      <c r="A410" s="236" t="s">
        <v>4477</v>
      </c>
    </row>
    <row r="411" spans="1:1" x14ac:dyDescent="0.25">
      <c r="A411" s="236" t="s">
        <v>4467</v>
      </c>
    </row>
    <row r="412" spans="1:1" x14ac:dyDescent="0.25">
      <c r="A412" s="236" t="s">
        <v>4464</v>
      </c>
    </row>
    <row r="413" spans="1:1" x14ac:dyDescent="0.25">
      <c r="A413" s="236" t="s">
        <v>4445</v>
      </c>
    </row>
    <row r="414" spans="1:1" x14ac:dyDescent="0.25">
      <c r="A414" s="236" t="s">
        <v>4465</v>
      </c>
    </row>
    <row r="415" spans="1:1" x14ac:dyDescent="0.25">
      <c r="A415" s="236" t="s">
        <v>4449</v>
      </c>
    </row>
    <row r="416" spans="1:1" x14ac:dyDescent="0.25">
      <c r="A416" s="236" t="s">
        <v>3617</v>
      </c>
    </row>
    <row r="417" spans="1:1" x14ac:dyDescent="0.25">
      <c r="A417" s="236" t="s">
        <v>3618</v>
      </c>
    </row>
    <row r="418" spans="1:1" x14ac:dyDescent="0.25">
      <c r="A418" s="236" t="s">
        <v>3433</v>
      </c>
    </row>
    <row r="419" spans="1:1" x14ac:dyDescent="0.25">
      <c r="A419" s="236" t="s">
        <v>3634</v>
      </c>
    </row>
    <row r="420" spans="1:1" x14ac:dyDescent="0.25">
      <c r="A420" s="236" t="s">
        <v>3633</v>
      </c>
    </row>
    <row r="421" spans="1:1" x14ac:dyDescent="0.25">
      <c r="A421" s="236" t="s">
        <v>3485</v>
      </c>
    </row>
    <row r="422" spans="1:1" x14ac:dyDescent="0.25">
      <c r="A422" s="236" t="s">
        <v>3642</v>
      </c>
    </row>
    <row r="423" spans="1:1" x14ac:dyDescent="0.25">
      <c r="A423" s="236" t="s">
        <v>3662</v>
      </c>
    </row>
    <row r="424" spans="1:1" x14ac:dyDescent="0.25">
      <c r="A424" s="236" t="s">
        <v>3640</v>
      </c>
    </row>
    <row r="425" spans="1:1" x14ac:dyDescent="0.25">
      <c r="A425" s="236" t="s">
        <v>3641</v>
      </c>
    </row>
    <row r="426" spans="1:1" x14ac:dyDescent="0.25">
      <c r="A426" s="236" t="s">
        <v>3664</v>
      </c>
    </row>
    <row r="427" spans="1:1" x14ac:dyDescent="0.25">
      <c r="A427" s="236" t="s">
        <v>3663</v>
      </c>
    </row>
    <row r="428" spans="1:1" x14ac:dyDescent="0.25">
      <c r="A428" s="236" t="s">
        <v>3609</v>
      </c>
    </row>
    <row r="429" spans="1:1" x14ac:dyDescent="0.25">
      <c r="A429" s="236" t="s">
        <v>3603</v>
      </c>
    </row>
    <row r="430" spans="1:1" x14ac:dyDescent="0.25">
      <c r="A430" s="236" t="s">
        <v>3604</v>
      </c>
    </row>
    <row r="431" spans="1:1" x14ac:dyDescent="0.25">
      <c r="A431" s="236" t="s">
        <v>3675</v>
      </c>
    </row>
    <row r="432" spans="1:1" x14ac:dyDescent="0.25">
      <c r="A432" s="236" t="s">
        <v>3678</v>
      </c>
    </row>
    <row r="433" spans="1:1" x14ac:dyDescent="0.25">
      <c r="A433" s="236" t="s">
        <v>3650</v>
      </c>
    </row>
    <row r="434" spans="1:1" x14ac:dyDescent="0.25">
      <c r="A434" s="236" t="s">
        <v>3577</v>
      </c>
    </row>
    <row r="435" spans="1:1" x14ac:dyDescent="0.25">
      <c r="A435" s="236" t="s">
        <v>3453</v>
      </c>
    </row>
    <row r="436" spans="1:1" x14ac:dyDescent="0.25">
      <c r="A436" s="236" t="s">
        <v>3451</v>
      </c>
    </row>
    <row r="437" spans="1:1" x14ac:dyDescent="0.25">
      <c r="A437" s="236" t="s">
        <v>3479</v>
      </c>
    </row>
    <row r="438" spans="1:1" x14ac:dyDescent="0.25">
      <c r="A438" s="236" t="s">
        <v>3481</v>
      </c>
    </row>
    <row r="439" spans="1:1" x14ac:dyDescent="0.25">
      <c r="A439" s="236" t="s">
        <v>3461</v>
      </c>
    </row>
    <row r="440" spans="1:1" x14ac:dyDescent="0.25">
      <c r="A440" s="236" t="s">
        <v>3448</v>
      </c>
    </row>
    <row r="441" spans="1:1" x14ac:dyDescent="0.25">
      <c r="A441" s="236" t="s">
        <v>3438</v>
      </c>
    </row>
    <row r="442" spans="1:1" x14ac:dyDescent="0.25">
      <c r="A442" s="236" t="s">
        <v>3421</v>
      </c>
    </row>
    <row r="443" spans="1:1" x14ac:dyDescent="0.25">
      <c r="A443" s="236" t="s">
        <v>3488</v>
      </c>
    </row>
    <row r="444" spans="1:1" x14ac:dyDescent="0.25">
      <c r="A444" s="236" t="s">
        <v>3434</v>
      </c>
    </row>
    <row r="445" spans="1:1" x14ac:dyDescent="0.25">
      <c r="A445" s="236" t="s">
        <v>3431</v>
      </c>
    </row>
    <row r="446" spans="1:1" x14ac:dyDescent="0.25">
      <c r="A446" s="236" t="s">
        <v>3454</v>
      </c>
    </row>
    <row r="447" spans="1:1" x14ac:dyDescent="0.25">
      <c r="A447" s="236" t="s">
        <v>3626</v>
      </c>
    </row>
    <row r="448" spans="1:1" x14ac:dyDescent="0.25">
      <c r="A448" s="236" t="s">
        <v>3625</v>
      </c>
    </row>
    <row r="449" spans="1:1" x14ac:dyDescent="0.25">
      <c r="A449" s="236" t="s">
        <v>4297</v>
      </c>
    </row>
    <row r="450" spans="1:1" x14ac:dyDescent="0.25">
      <c r="A450" s="236" t="s">
        <v>3449</v>
      </c>
    </row>
    <row r="451" spans="1:1" x14ac:dyDescent="0.25">
      <c r="A451" s="236" t="s">
        <v>3354</v>
      </c>
    </row>
    <row r="452" spans="1:1" x14ac:dyDescent="0.25">
      <c r="A452" s="236" t="s">
        <v>3374</v>
      </c>
    </row>
    <row r="453" spans="1:1" x14ac:dyDescent="0.25">
      <c r="A453" s="236" t="s">
        <v>3351</v>
      </c>
    </row>
    <row r="454" spans="1:1" x14ac:dyDescent="0.25">
      <c r="A454" s="236" t="s">
        <v>3543</v>
      </c>
    </row>
    <row r="455" spans="1:1" x14ac:dyDescent="0.25">
      <c r="A455" s="236" t="s">
        <v>3509</v>
      </c>
    </row>
    <row r="456" spans="1:1" x14ac:dyDescent="0.25">
      <c r="A456" s="236" t="s">
        <v>3544</v>
      </c>
    </row>
    <row r="457" spans="1:1" x14ac:dyDescent="0.25">
      <c r="A457" s="236" t="s">
        <v>3545</v>
      </c>
    </row>
    <row r="458" spans="1:1" x14ac:dyDescent="0.25">
      <c r="A458" s="236" t="s">
        <v>3508</v>
      </c>
    </row>
    <row r="459" spans="1:1" x14ac:dyDescent="0.25">
      <c r="A459" s="236" t="s">
        <v>3546</v>
      </c>
    </row>
    <row r="460" spans="1:1" x14ac:dyDescent="0.25">
      <c r="A460" s="236" t="s">
        <v>3512</v>
      </c>
    </row>
    <row r="461" spans="1:1" x14ac:dyDescent="0.25">
      <c r="A461" s="236" t="s">
        <v>3513</v>
      </c>
    </row>
    <row r="462" spans="1:1" x14ac:dyDescent="0.25">
      <c r="A462" s="236" t="s">
        <v>3519</v>
      </c>
    </row>
    <row r="463" spans="1:1" x14ac:dyDescent="0.25">
      <c r="A463" s="236" t="s">
        <v>3440</v>
      </c>
    </row>
    <row r="464" spans="1:1" x14ac:dyDescent="0.25">
      <c r="A464" s="236" t="s">
        <v>3477</v>
      </c>
    </row>
    <row r="465" spans="1:1" x14ac:dyDescent="0.25">
      <c r="A465" s="236" t="s">
        <v>3407</v>
      </c>
    </row>
    <row r="466" spans="1:1" x14ac:dyDescent="0.25">
      <c r="A466" s="236" t="s">
        <v>3392</v>
      </c>
    </row>
    <row r="467" spans="1:1" x14ac:dyDescent="0.25">
      <c r="A467" s="236" t="s">
        <v>3397</v>
      </c>
    </row>
    <row r="468" spans="1:1" x14ac:dyDescent="0.25">
      <c r="A468" s="236" t="s">
        <v>3384</v>
      </c>
    </row>
    <row r="469" spans="1:1" x14ac:dyDescent="0.25">
      <c r="A469" s="236" t="s">
        <v>3364</v>
      </c>
    </row>
    <row r="470" spans="1:1" x14ac:dyDescent="0.25">
      <c r="A470" s="236" t="s">
        <v>3353</v>
      </c>
    </row>
    <row r="471" spans="1:1" x14ac:dyDescent="0.25">
      <c r="A471" s="236" t="s">
        <v>4290</v>
      </c>
    </row>
    <row r="472" spans="1:1" x14ac:dyDescent="0.25">
      <c r="A472" s="236" t="s">
        <v>3942</v>
      </c>
    </row>
    <row r="473" spans="1:1" x14ac:dyDescent="0.25">
      <c r="A473" s="236" t="s">
        <v>3943</v>
      </c>
    </row>
    <row r="474" spans="1:1" x14ac:dyDescent="0.25">
      <c r="A474" s="236" t="s">
        <v>304</v>
      </c>
    </row>
    <row r="475" spans="1:1" x14ac:dyDescent="0.25">
      <c r="A475" s="236" t="s">
        <v>3947</v>
      </c>
    </row>
    <row r="476" spans="1:1" x14ac:dyDescent="0.25">
      <c r="A476" s="236" t="s">
        <v>3913</v>
      </c>
    </row>
    <row r="477" spans="1:1" x14ac:dyDescent="0.25">
      <c r="A477" s="236" t="s">
        <v>3922</v>
      </c>
    </row>
    <row r="478" spans="1:1" x14ac:dyDescent="0.25">
      <c r="A478" s="236" t="s">
        <v>3912</v>
      </c>
    </row>
    <row r="479" spans="1:1" x14ac:dyDescent="0.25">
      <c r="A479" s="236" t="s">
        <v>3924</v>
      </c>
    </row>
    <row r="480" spans="1:1" x14ac:dyDescent="0.25">
      <c r="A480" s="236" t="s">
        <v>3926</v>
      </c>
    </row>
    <row r="481" spans="1:1" x14ac:dyDescent="0.25">
      <c r="A481" s="236" t="s">
        <v>3925</v>
      </c>
    </row>
    <row r="482" spans="1:1" x14ac:dyDescent="0.25">
      <c r="A482" s="236" t="s">
        <v>3941</v>
      </c>
    </row>
    <row r="483" spans="1:1" x14ac:dyDescent="0.25">
      <c r="A483" s="236" t="s">
        <v>3940</v>
      </c>
    </row>
    <row r="484" spans="1:1" x14ac:dyDescent="0.25">
      <c r="A484" s="236" t="s">
        <v>3939</v>
      </c>
    </row>
    <row r="485" spans="1:1" x14ac:dyDescent="0.25">
      <c r="A485" s="236" t="s">
        <v>3937</v>
      </c>
    </row>
    <row r="486" spans="1:1" x14ac:dyDescent="0.25">
      <c r="A486" s="236" t="s">
        <v>3938</v>
      </c>
    </row>
    <row r="487" spans="1:1" x14ac:dyDescent="0.25">
      <c r="A487" s="236" t="s">
        <v>3945</v>
      </c>
    </row>
    <row r="488" spans="1:1" x14ac:dyDescent="0.25">
      <c r="A488" s="236" t="s">
        <v>3923</v>
      </c>
    </row>
    <row r="489" spans="1:1" x14ac:dyDescent="0.25">
      <c r="A489" s="236" t="s">
        <v>3944</v>
      </c>
    </row>
    <row r="490" spans="1:1" x14ac:dyDescent="0.25">
      <c r="A490" s="236" t="s">
        <v>3946</v>
      </c>
    </row>
    <row r="491" spans="1:1" x14ac:dyDescent="0.25">
      <c r="A491" s="236" t="s">
        <v>3916</v>
      </c>
    </row>
    <row r="492" spans="1:1" x14ac:dyDescent="0.25">
      <c r="A492" s="236" t="s">
        <v>3914</v>
      </c>
    </row>
    <row r="493" spans="1:1" x14ac:dyDescent="0.25">
      <c r="A493" s="236" t="s">
        <v>3932</v>
      </c>
    </row>
    <row r="494" spans="1:1" x14ac:dyDescent="0.25">
      <c r="A494" s="236" t="s">
        <v>3909</v>
      </c>
    </row>
    <row r="495" spans="1:1" x14ac:dyDescent="0.25">
      <c r="A495" s="236" t="s">
        <v>3907</v>
      </c>
    </row>
    <row r="496" spans="1:1" x14ac:dyDescent="0.25">
      <c r="A496" s="236" t="s">
        <v>3931</v>
      </c>
    </row>
    <row r="497" spans="1:1" x14ac:dyDescent="0.25">
      <c r="A497" s="236" t="s">
        <v>3915</v>
      </c>
    </row>
    <row r="498" spans="1:1" x14ac:dyDescent="0.25">
      <c r="A498" s="236" t="s">
        <v>3928</v>
      </c>
    </row>
    <row r="499" spans="1:1" x14ac:dyDescent="0.25">
      <c r="A499" s="236" t="s">
        <v>3930</v>
      </c>
    </row>
    <row r="500" spans="1:1" x14ac:dyDescent="0.25">
      <c r="A500" s="236" t="s">
        <v>3921</v>
      </c>
    </row>
    <row r="501" spans="1:1" x14ac:dyDescent="0.25">
      <c r="A501" s="236" t="s">
        <v>3933</v>
      </c>
    </row>
    <row r="502" spans="1:1" x14ac:dyDescent="0.25">
      <c r="A502" s="236" t="s">
        <v>3935</v>
      </c>
    </row>
    <row r="503" spans="1:1" x14ac:dyDescent="0.25">
      <c r="A503" s="236" t="s">
        <v>3936</v>
      </c>
    </row>
    <row r="504" spans="1:1" x14ac:dyDescent="0.25">
      <c r="A504" s="236" t="s">
        <v>3551</v>
      </c>
    </row>
    <row r="505" spans="1:1" x14ac:dyDescent="0.25">
      <c r="A505" s="236" t="s">
        <v>395</v>
      </c>
    </row>
    <row r="506" spans="1:1" x14ac:dyDescent="0.25">
      <c r="A506" s="236" t="s">
        <v>4237</v>
      </c>
    </row>
    <row r="507" spans="1:1" x14ac:dyDescent="0.25">
      <c r="A507" s="236" t="s">
        <v>4238</v>
      </c>
    </row>
    <row r="508" spans="1:1" x14ac:dyDescent="0.25">
      <c r="A508" s="236" t="s">
        <v>4230</v>
      </c>
    </row>
    <row r="509" spans="1:1" x14ac:dyDescent="0.25">
      <c r="A509" s="236" t="s">
        <v>4209</v>
      </c>
    </row>
    <row r="510" spans="1:1" x14ac:dyDescent="0.25">
      <c r="A510" s="236" t="s">
        <v>4214</v>
      </c>
    </row>
    <row r="511" spans="1:1" x14ac:dyDescent="0.25">
      <c r="A511" s="236" t="s">
        <v>4213</v>
      </c>
    </row>
    <row r="512" spans="1:1" x14ac:dyDescent="0.25">
      <c r="A512" s="236" t="s">
        <v>4212</v>
      </c>
    </row>
    <row r="513" spans="1:1" x14ac:dyDescent="0.25">
      <c r="A513" s="236" t="s">
        <v>4210</v>
      </c>
    </row>
    <row r="514" spans="1:1" x14ac:dyDescent="0.25">
      <c r="A514" s="236" t="s">
        <v>4225</v>
      </c>
    </row>
    <row r="515" spans="1:1" x14ac:dyDescent="0.25">
      <c r="A515" s="236" t="s">
        <v>4211</v>
      </c>
    </row>
    <row r="516" spans="1:1" x14ac:dyDescent="0.25">
      <c r="A516" s="236" t="s">
        <v>4227</v>
      </c>
    </row>
    <row r="517" spans="1:1" x14ac:dyDescent="0.25">
      <c r="A517" s="236" t="s">
        <v>4239</v>
      </c>
    </row>
    <row r="518" spans="1:1" x14ac:dyDescent="0.25">
      <c r="A518" s="236" t="s">
        <v>4231</v>
      </c>
    </row>
    <row r="519" spans="1:1" x14ac:dyDescent="0.25">
      <c r="A519" s="236" t="s">
        <v>4228</v>
      </c>
    </row>
    <row r="520" spans="1:1" x14ac:dyDescent="0.25">
      <c r="A520" s="236" t="s">
        <v>4229</v>
      </c>
    </row>
    <row r="521" spans="1:1" x14ac:dyDescent="0.25">
      <c r="A521" s="236" t="s">
        <v>4222</v>
      </c>
    </row>
    <row r="522" spans="1:1" x14ac:dyDescent="0.25">
      <c r="A522" s="236" t="s">
        <v>4223</v>
      </c>
    </row>
    <row r="523" spans="1:1" x14ac:dyDescent="0.25">
      <c r="A523" s="236" t="s">
        <v>4240</v>
      </c>
    </row>
    <row r="524" spans="1:1" x14ac:dyDescent="0.25">
      <c r="A524" s="236" t="s">
        <v>4242</v>
      </c>
    </row>
    <row r="525" spans="1:1" x14ac:dyDescent="0.25">
      <c r="A525" s="236" t="s">
        <v>4243</v>
      </c>
    </row>
    <row r="526" spans="1:1" x14ac:dyDescent="0.25">
      <c r="A526" s="236" t="s">
        <v>4241</v>
      </c>
    </row>
    <row r="527" spans="1:1" x14ac:dyDescent="0.25">
      <c r="A527" s="236" t="s">
        <v>4219</v>
      </c>
    </row>
    <row r="528" spans="1:1" x14ac:dyDescent="0.25">
      <c r="A528" s="236" t="s">
        <v>4245</v>
      </c>
    </row>
    <row r="529" spans="1:1" x14ac:dyDescent="0.25">
      <c r="A529" s="236" t="s">
        <v>4226</v>
      </c>
    </row>
    <row r="530" spans="1:1" x14ac:dyDescent="0.25">
      <c r="A530" s="236" t="s">
        <v>4221</v>
      </c>
    </row>
    <row r="531" spans="1:1" x14ac:dyDescent="0.25">
      <c r="A531" s="236" t="s">
        <v>4220</v>
      </c>
    </row>
    <row r="532" spans="1:1" x14ac:dyDescent="0.25">
      <c r="A532" s="236" t="s">
        <v>4218</v>
      </c>
    </row>
    <row r="533" spans="1:1" x14ac:dyDescent="0.25">
      <c r="A533" s="236" t="s">
        <v>4224</v>
      </c>
    </row>
    <row r="534" spans="1:1" x14ac:dyDescent="0.25">
      <c r="A534" s="236" t="s">
        <v>4217</v>
      </c>
    </row>
    <row r="535" spans="1:1" x14ac:dyDescent="0.25">
      <c r="A535" s="236" t="s">
        <v>4216</v>
      </c>
    </row>
    <row r="536" spans="1:1" x14ac:dyDescent="0.25">
      <c r="A536" s="236" t="s">
        <v>4024</v>
      </c>
    </row>
    <row r="537" spans="1:1" x14ac:dyDescent="0.25">
      <c r="A537" s="236" t="s">
        <v>3994</v>
      </c>
    </row>
    <row r="538" spans="1:1" x14ac:dyDescent="0.25">
      <c r="A538" s="236" t="s">
        <v>3583</v>
      </c>
    </row>
    <row r="539" spans="1:1" x14ac:dyDescent="0.25">
      <c r="A539" s="236" t="s">
        <v>3462</v>
      </c>
    </row>
    <row r="540" spans="1:1" x14ac:dyDescent="0.25">
      <c r="A540" s="236" t="s">
        <v>4192</v>
      </c>
    </row>
    <row r="541" spans="1:1" x14ac:dyDescent="0.25">
      <c r="A541" s="236" t="s">
        <v>3669</v>
      </c>
    </row>
    <row r="542" spans="1:1" x14ac:dyDescent="0.25">
      <c r="A542" s="236" t="s">
        <v>4625</v>
      </c>
    </row>
    <row r="543" spans="1:1" x14ac:dyDescent="0.25">
      <c r="A543" s="236" t="s">
        <v>4631</v>
      </c>
    </row>
    <row r="544" spans="1:1" x14ac:dyDescent="0.25">
      <c r="A544" s="236" t="s">
        <v>4602</v>
      </c>
    </row>
    <row r="545" spans="1:1" x14ac:dyDescent="0.25">
      <c r="A545" s="236" t="s">
        <v>4629</v>
      </c>
    </row>
    <row r="546" spans="1:1" x14ac:dyDescent="0.25">
      <c r="A546" s="236" t="s">
        <v>4628</v>
      </c>
    </row>
    <row r="547" spans="1:1" x14ac:dyDescent="0.25">
      <c r="A547" s="236" t="s">
        <v>4632</v>
      </c>
    </row>
    <row r="548" spans="1:1" x14ac:dyDescent="0.25">
      <c r="A548" s="236" t="s">
        <v>4501</v>
      </c>
    </row>
    <row r="549" spans="1:1" x14ac:dyDescent="0.25">
      <c r="A549" s="236" t="s">
        <v>4630</v>
      </c>
    </row>
    <row r="550" spans="1:1" x14ac:dyDescent="0.25">
      <c r="A550" s="236" t="s">
        <v>4601</v>
      </c>
    </row>
    <row r="551" spans="1:1" x14ac:dyDescent="0.25">
      <c r="A551" s="236" t="s">
        <v>4500</v>
      </c>
    </row>
    <row r="552" spans="1:1" x14ac:dyDescent="0.25">
      <c r="A552" s="236" t="s">
        <v>4622</v>
      </c>
    </row>
    <row r="553" spans="1:1" x14ac:dyDescent="0.25">
      <c r="A553" s="236" t="s">
        <v>4634</v>
      </c>
    </row>
    <row r="554" spans="1:1" x14ac:dyDescent="0.25">
      <c r="A554" s="236" t="s">
        <v>4635</v>
      </c>
    </row>
    <row r="555" spans="1:1" x14ac:dyDescent="0.25">
      <c r="A555" s="236" t="s">
        <v>4645</v>
      </c>
    </row>
    <row r="556" spans="1:1" x14ac:dyDescent="0.25">
      <c r="A556" s="236" t="s">
        <v>4600</v>
      </c>
    </row>
    <row r="557" spans="1:1" x14ac:dyDescent="0.25">
      <c r="A557" s="236" t="s">
        <v>4623</v>
      </c>
    </row>
    <row r="558" spans="1:1" x14ac:dyDescent="0.25">
      <c r="A558" s="236" t="s">
        <v>4624</v>
      </c>
    </row>
    <row r="559" spans="1:1" x14ac:dyDescent="0.25">
      <c r="A559" s="236" t="s">
        <v>4627</v>
      </c>
    </row>
    <row r="560" spans="1:1" x14ac:dyDescent="0.25">
      <c r="A560" s="236" t="s">
        <v>4270</v>
      </c>
    </row>
    <row r="561" spans="1:1" x14ac:dyDescent="0.25">
      <c r="A561" s="236" t="s">
        <v>4271</v>
      </c>
    </row>
    <row r="562" spans="1:1" x14ac:dyDescent="0.25">
      <c r="A562" s="236" t="s">
        <v>4272</v>
      </c>
    </row>
    <row r="563" spans="1:1" x14ac:dyDescent="0.25">
      <c r="A563" s="236" t="s">
        <v>4197</v>
      </c>
    </row>
    <row r="564" spans="1:1" x14ac:dyDescent="0.25">
      <c r="A564" s="236" t="s">
        <v>4198</v>
      </c>
    </row>
    <row r="565" spans="1:1" x14ac:dyDescent="0.25">
      <c r="A565" s="236" t="s">
        <v>3380</v>
      </c>
    </row>
    <row r="566" spans="1:1" x14ac:dyDescent="0.25">
      <c r="A566" s="236" t="s">
        <v>3596</v>
      </c>
    </row>
    <row r="567" spans="1:1" x14ac:dyDescent="0.25">
      <c r="A567" s="236" t="s">
        <v>3602</v>
      </c>
    </row>
    <row r="568" spans="1:1" x14ac:dyDescent="0.25">
      <c r="A568" s="236" t="s">
        <v>3409</v>
      </c>
    </row>
    <row r="569" spans="1:1" x14ac:dyDescent="0.25">
      <c r="A569" s="236" t="s">
        <v>3408</v>
      </c>
    </row>
    <row r="570" spans="1:1" x14ac:dyDescent="0.25">
      <c r="A570" s="236" t="s">
        <v>3355</v>
      </c>
    </row>
    <row r="571" spans="1:1" x14ac:dyDescent="0.25">
      <c r="A571" s="236" t="s">
        <v>3356</v>
      </c>
    </row>
    <row r="572" spans="1:1" x14ac:dyDescent="0.25">
      <c r="A572" s="236" t="s">
        <v>4536</v>
      </c>
    </row>
    <row r="573" spans="1:1" x14ac:dyDescent="0.25">
      <c r="A573" s="236" t="s">
        <v>4535</v>
      </c>
    </row>
    <row r="574" spans="1:1" x14ac:dyDescent="0.25">
      <c r="A574" s="236" t="s">
        <v>4533</v>
      </c>
    </row>
    <row r="575" spans="1:1" x14ac:dyDescent="0.25">
      <c r="A575" s="236" t="s">
        <v>3720</v>
      </c>
    </row>
    <row r="576" spans="1:1" x14ac:dyDescent="0.25">
      <c r="A576" s="236" t="s">
        <v>3847</v>
      </c>
    </row>
    <row r="577" spans="1:1" x14ac:dyDescent="0.25">
      <c r="A577" s="236" t="s">
        <v>3715</v>
      </c>
    </row>
    <row r="578" spans="1:1" x14ac:dyDescent="0.25">
      <c r="A578" s="236" t="s">
        <v>3716</v>
      </c>
    </row>
    <row r="579" spans="1:1" x14ac:dyDescent="0.25">
      <c r="A579" s="236" t="s">
        <v>3717</v>
      </c>
    </row>
    <row r="580" spans="1:1" x14ac:dyDescent="0.25">
      <c r="A580" s="236" t="s">
        <v>3728</v>
      </c>
    </row>
    <row r="581" spans="1:1" x14ac:dyDescent="0.25">
      <c r="A581" s="236" t="s">
        <v>3719</v>
      </c>
    </row>
    <row r="582" spans="1:1" x14ac:dyDescent="0.25">
      <c r="A582" s="236" t="s">
        <v>3840</v>
      </c>
    </row>
    <row r="583" spans="1:1" x14ac:dyDescent="0.25">
      <c r="A583" s="236" t="s">
        <v>4247</v>
      </c>
    </row>
    <row r="584" spans="1:1" x14ac:dyDescent="0.25">
      <c r="A584" s="236" t="s">
        <v>310</v>
      </c>
    </row>
    <row r="585" spans="1:1" x14ac:dyDescent="0.25">
      <c r="A585" s="236" t="s">
        <v>4256</v>
      </c>
    </row>
    <row r="586" spans="1:1" x14ac:dyDescent="0.25">
      <c r="A586" s="236" t="s">
        <v>4253</v>
      </c>
    </row>
    <row r="587" spans="1:1" x14ac:dyDescent="0.25">
      <c r="A587" s="236" t="s">
        <v>4250</v>
      </c>
    </row>
    <row r="588" spans="1:1" x14ac:dyDescent="0.25">
      <c r="A588" s="236" t="s">
        <v>4255</v>
      </c>
    </row>
    <row r="589" spans="1:1" x14ac:dyDescent="0.25">
      <c r="A589" s="236" t="s">
        <v>4254</v>
      </c>
    </row>
    <row r="590" spans="1:1" x14ac:dyDescent="0.25">
      <c r="A590" s="236" t="s">
        <v>4262</v>
      </c>
    </row>
    <row r="591" spans="1:1" x14ac:dyDescent="0.25">
      <c r="A591" s="236" t="s">
        <v>4259</v>
      </c>
    </row>
    <row r="592" spans="1:1" x14ac:dyDescent="0.25">
      <c r="A592" s="236" t="s">
        <v>4261</v>
      </c>
    </row>
    <row r="593" spans="1:1" x14ac:dyDescent="0.25">
      <c r="A593" s="236" t="s">
        <v>4260</v>
      </c>
    </row>
    <row r="594" spans="1:1" x14ac:dyDescent="0.25">
      <c r="A594" s="236" t="s">
        <v>4246</v>
      </c>
    </row>
    <row r="595" spans="1:1" x14ac:dyDescent="0.25">
      <c r="A595" s="236" t="s">
        <v>4252</v>
      </c>
    </row>
    <row r="596" spans="1:1" x14ac:dyDescent="0.25">
      <c r="A596" s="236" t="s">
        <v>4251</v>
      </c>
    </row>
    <row r="597" spans="1:1" x14ac:dyDescent="0.25">
      <c r="A597" s="236" t="s">
        <v>4258</v>
      </c>
    </row>
    <row r="598" spans="1:1" x14ac:dyDescent="0.25">
      <c r="A598" s="236" t="s">
        <v>4257</v>
      </c>
    </row>
    <row r="599" spans="1:1" x14ac:dyDescent="0.25">
      <c r="A599" s="236" t="s">
        <v>3599</v>
      </c>
    </row>
    <row r="600" spans="1:1" x14ac:dyDescent="0.25">
      <c r="A600" s="236" t="s">
        <v>3628</v>
      </c>
    </row>
    <row r="601" spans="1:1" x14ac:dyDescent="0.25">
      <c r="A601" s="236" t="s">
        <v>3590</v>
      </c>
    </row>
    <row r="602" spans="1:1" x14ac:dyDescent="0.25">
      <c r="A602" s="236" t="s">
        <v>3637</v>
      </c>
    </row>
    <row r="603" spans="1:1" x14ac:dyDescent="0.25">
      <c r="A603" s="236" t="s">
        <v>3671</v>
      </c>
    </row>
    <row r="604" spans="1:1" x14ac:dyDescent="0.25">
      <c r="A604" s="236" t="s">
        <v>3624</v>
      </c>
    </row>
    <row r="605" spans="1:1" x14ac:dyDescent="0.25">
      <c r="A605" s="236" t="s">
        <v>3645</v>
      </c>
    </row>
    <row r="606" spans="1:1" x14ac:dyDescent="0.25">
      <c r="A606" s="236" t="s">
        <v>3656</v>
      </c>
    </row>
    <row r="607" spans="1:1" x14ac:dyDescent="0.25">
      <c r="A607" s="236" t="s">
        <v>3670</v>
      </c>
    </row>
    <row r="608" spans="1:1" x14ac:dyDescent="0.25">
      <c r="A608" s="236" t="s">
        <v>3657</v>
      </c>
    </row>
    <row r="609" spans="1:1" x14ac:dyDescent="0.25">
      <c r="A609" s="236" t="s">
        <v>3646</v>
      </c>
    </row>
    <row r="610" spans="1:1" x14ac:dyDescent="0.25">
      <c r="A610" s="236" t="s">
        <v>3605</v>
      </c>
    </row>
    <row r="611" spans="1:1" x14ac:dyDescent="0.25">
      <c r="A611" s="236" t="s">
        <v>3600</v>
      </c>
    </row>
    <row r="612" spans="1:1" x14ac:dyDescent="0.25">
      <c r="A612" s="236" t="s">
        <v>3699</v>
      </c>
    </row>
    <row r="613" spans="1:1" x14ac:dyDescent="0.25">
      <c r="A613" s="236" t="s">
        <v>3700</v>
      </c>
    </row>
    <row r="614" spans="1:1" x14ac:dyDescent="0.25">
      <c r="A614" s="236" t="s">
        <v>3484</v>
      </c>
    </row>
    <row r="615" spans="1:1" x14ac:dyDescent="0.25">
      <c r="A615" s="236" t="s">
        <v>3665</v>
      </c>
    </row>
    <row r="616" spans="1:1" x14ac:dyDescent="0.25">
      <c r="A616" s="236" t="s">
        <v>3483</v>
      </c>
    </row>
    <row r="617" spans="1:1" x14ac:dyDescent="0.25">
      <c r="A617" s="236" t="s">
        <v>3493</v>
      </c>
    </row>
    <row r="618" spans="1:1" x14ac:dyDescent="0.25">
      <c r="A618" s="236" t="s">
        <v>3486</v>
      </c>
    </row>
    <row r="619" spans="1:1" x14ac:dyDescent="0.25">
      <c r="A619" s="236" t="s">
        <v>3701</v>
      </c>
    </row>
    <row r="620" spans="1:1" x14ac:dyDescent="0.25">
      <c r="A620" s="236" t="s">
        <v>3635</v>
      </c>
    </row>
    <row r="621" spans="1:1" x14ac:dyDescent="0.25">
      <c r="A621" s="236" t="s">
        <v>3697</v>
      </c>
    </row>
    <row r="622" spans="1:1" x14ac:dyDescent="0.25">
      <c r="A622" s="236" t="s">
        <v>3694</v>
      </c>
    </row>
    <row r="623" spans="1:1" x14ac:dyDescent="0.25">
      <c r="A623" s="236" t="s">
        <v>3698</v>
      </c>
    </row>
    <row r="624" spans="1:1" x14ac:dyDescent="0.25">
      <c r="A624" s="236" t="s">
        <v>3649</v>
      </c>
    </row>
    <row r="625" spans="1:1" x14ac:dyDescent="0.25">
      <c r="A625" s="236" t="s">
        <v>4294</v>
      </c>
    </row>
    <row r="626" spans="1:1" x14ac:dyDescent="0.25">
      <c r="A626" s="236" t="s">
        <v>4292</v>
      </c>
    </row>
    <row r="627" spans="1:1" x14ac:dyDescent="0.25">
      <c r="A627" s="236" t="s">
        <v>4406</v>
      </c>
    </row>
    <row r="628" spans="1:1" x14ac:dyDescent="0.25">
      <c r="A628" s="236" t="s">
        <v>4343</v>
      </c>
    </row>
    <row r="629" spans="1:1" x14ac:dyDescent="0.25">
      <c r="A629" s="236" t="s">
        <v>25</v>
      </c>
    </row>
    <row r="630" spans="1:1" x14ac:dyDescent="0.25">
      <c r="A630" s="236" t="s">
        <v>22</v>
      </c>
    </row>
    <row r="631" spans="1:1" x14ac:dyDescent="0.25">
      <c r="A631" s="236" t="s">
        <v>4444</v>
      </c>
    </row>
    <row r="632" spans="1:1" x14ac:dyDescent="0.25">
      <c r="A632" s="236" t="s">
        <v>50</v>
      </c>
    </row>
    <row r="633" spans="1:1" x14ac:dyDescent="0.25">
      <c r="A633" s="236" t="s">
        <v>4650</v>
      </c>
    </row>
    <row r="634" spans="1:1" x14ac:dyDescent="0.25">
      <c r="A634" s="236" t="s">
        <v>4652</v>
      </c>
    </row>
    <row r="635" spans="1:1" x14ac:dyDescent="0.25">
      <c r="A635" s="236" t="s">
        <v>4186</v>
      </c>
    </row>
    <row r="636" spans="1:1" x14ac:dyDescent="0.25">
      <c r="A636" s="236" t="s">
        <v>4579</v>
      </c>
    </row>
    <row r="637" spans="1:1" x14ac:dyDescent="0.25">
      <c r="A637" s="236" t="s">
        <v>4583</v>
      </c>
    </row>
    <row r="638" spans="1:1" x14ac:dyDescent="0.25">
      <c r="A638" s="236" t="s">
        <v>4617</v>
      </c>
    </row>
    <row r="639" spans="1:1" x14ac:dyDescent="0.25">
      <c r="A639" s="236" t="s">
        <v>4598</v>
      </c>
    </row>
    <row r="640" spans="1:1" x14ac:dyDescent="0.25">
      <c r="A640" s="236" t="s">
        <v>4603</v>
      </c>
    </row>
    <row r="641" spans="1:1" x14ac:dyDescent="0.25">
      <c r="A641" s="236" t="s">
        <v>4605</v>
      </c>
    </row>
    <row r="642" spans="1:1" x14ac:dyDescent="0.25">
      <c r="A642" s="236" t="s">
        <v>4621</v>
      </c>
    </row>
    <row r="643" spans="1:1" x14ac:dyDescent="0.25">
      <c r="A643" s="236" t="s">
        <v>4561</v>
      </c>
    </row>
    <row r="644" spans="1:1" x14ac:dyDescent="0.25">
      <c r="A644" s="236" t="s">
        <v>4614</v>
      </c>
    </row>
    <row r="645" spans="1:1" x14ac:dyDescent="0.25">
      <c r="A645" s="236" t="s">
        <v>4599</v>
      </c>
    </row>
    <row r="646" spans="1:1" x14ac:dyDescent="0.25">
      <c r="A646" s="236" t="s">
        <v>4584</v>
      </c>
    </row>
    <row r="647" spans="1:1" x14ac:dyDescent="0.25">
      <c r="A647" s="236" t="s">
        <v>4591</v>
      </c>
    </row>
    <row r="648" spans="1:1" x14ac:dyDescent="0.25">
      <c r="A648" s="236" t="s">
        <v>4592</v>
      </c>
    </row>
    <row r="649" spans="1:1" x14ac:dyDescent="0.25">
      <c r="A649" s="236" t="s">
        <v>4593</v>
      </c>
    </row>
    <row r="650" spans="1:1" x14ac:dyDescent="0.25">
      <c r="A650" s="236" t="s">
        <v>4618</v>
      </c>
    </row>
    <row r="651" spans="1:1" x14ac:dyDescent="0.25">
      <c r="A651" s="236" t="s">
        <v>4571</v>
      </c>
    </row>
    <row r="652" spans="1:1" x14ac:dyDescent="0.25">
      <c r="A652" s="236" t="s">
        <v>4619</v>
      </c>
    </row>
    <row r="653" spans="1:1" x14ac:dyDescent="0.25">
      <c r="A653" s="236" t="s">
        <v>4572</v>
      </c>
    </row>
    <row r="654" spans="1:1" x14ac:dyDescent="0.25">
      <c r="A654" s="236" t="s">
        <v>4573</v>
      </c>
    </row>
    <row r="655" spans="1:1" x14ac:dyDescent="0.25">
      <c r="A655" s="236" t="s">
        <v>4574</v>
      </c>
    </row>
    <row r="656" spans="1:1" x14ac:dyDescent="0.25">
      <c r="A656" s="236" t="s">
        <v>4575</v>
      </c>
    </row>
    <row r="657" spans="1:1" x14ac:dyDescent="0.25">
      <c r="A657" s="236" t="s">
        <v>4620</v>
      </c>
    </row>
    <row r="658" spans="1:1" x14ac:dyDescent="0.25">
      <c r="A658" s="236" t="s">
        <v>4588</v>
      </c>
    </row>
    <row r="659" spans="1:1" x14ac:dyDescent="0.25">
      <c r="A659" s="236" t="s">
        <v>4589</v>
      </c>
    </row>
    <row r="660" spans="1:1" x14ac:dyDescent="0.25">
      <c r="A660" s="236" t="s">
        <v>4585</v>
      </c>
    </row>
    <row r="661" spans="1:1" x14ac:dyDescent="0.25">
      <c r="A661" s="236" t="s">
        <v>4590</v>
      </c>
    </row>
    <row r="662" spans="1:1" x14ac:dyDescent="0.25">
      <c r="A662" s="236" t="s">
        <v>4580</v>
      </c>
    </row>
    <row r="663" spans="1:1" x14ac:dyDescent="0.25">
      <c r="A663" s="236" t="s">
        <v>4557</v>
      </c>
    </row>
    <row r="664" spans="1:1" x14ac:dyDescent="0.25">
      <c r="A664" s="236" t="s">
        <v>4581</v>
      </c>
    </row>
    <row r="665" spans="1:1" x14ac:dyDescent="0.25">
      <c r="A665" s="236" t="s">
        <v>4582</v>
      </c>
    </row>
    <row r="666" spans="1:1" x14ac:dyDescent="0.25">
      <c r="A666" s="236" t="s">
        <v>4612</v>
      </c>
    </row>
    <row r="667" spans="1:1" x14ac:dyDescent="0.25">
      <c r="A667" s="236" t="s">
        <v>4613</v>
      </c>
    </row>
    <row r="668" spans="1:1" x14ac:dyDescent="0.25">
      <c r="A668" s="236" t="s">
        <v>4564</v>
      </c>
    </row>
    <row r="669" spans="1:1" x14ac:dyDescent="0.25">
      <c r="A669" s="236" t="s">
        <v>4604</v>
      </c>
    </row>
    <row r="670" spans="1:1" x14ac:dyDescent="0.25">
      <c r="A670" s="236" t="s">
        <v>4594</v>
      </c>
    </row>
    <row r="671" spans="1:1" x14ac:dyDescent="0.25">
      <c r="A671" s="236" t="s">
        <v>4595</v>
      </c>
    </row>
    <row r="672" spans="1:1" x14ac:dyDescent="0.25">
      <c r="A672" s="236" t="s">
        <v>4596</v>
      </c>
    </row>
    <row r="673" spans="1:1" x14ac:dyDescent="0.25">
      <c r="A673" s="236" t="s">
        <v>4558</v>
      </c>
    </row>
    <row r="674" spans="1:1" x14ac:dyDescent="0.25">
      <c r="A674" s="236" t="s">
        <v>4563</v>
      </c>
    </row>
    <row r="675" spans="1:1" x14ac:dyDescent="0.25">
      <c r="A675" s="236" t="s">
        <v>4597</v>
      </c>
    </row>
    <row r="676" spans="1:1" x14ac:dyDescent="0.25">
      <c r="A676" s="236" t="s">
        <v>4559</v>
      </c>
    </row>
    <row r="677" spans="1:1" x14ac:dyDescent="0.25">
      <c r="A677" s="236" t="s">
        <v>4610</v>
      </c>
    </row>
    <row r="678" spans="1:1" x14ac:dyDescent="0.25">
      <c r="A678" s="236" t="s">
        <v>4556</v>
      </c>
    </row>
    <row r="679" spans="1:1" x14ac:dyDescent="0.25">
      <c r="A679" s="236" t="s">
        <v>4586</v>
      </c>
    </row>
    <row r="680" spans="1:1" x14ac:dyDescent="0.25">
      <c r="A680" s="236" t="s">
        <v>4554</v>
      </c>
    </row>
    <row r="681" spans="1:1" x14ac:dyDescent="0.25">
      <c r="A681" s="236" t="s">
        <v>4611</v>
      </c>
    </row>
    <row r="682" spans="1:1" x14ac:dyDescent="0.25">
      <c r="A682" s="236" t="s">
        <v>4576</v>
      </c>
    </row>
    <row r="683" spans="1:1" x14ac:dyDescent="0.25">
      <c r="A683" s="236" t="s">
        <v>4587</v>
      </c>
    </row>
    <row r="684" spans="1:1" x14ac:dyDescent="0.25">
      <c r="A684" s="236" t="s">
        <v>4577</v>
      </c>
    </row>
    <row r="685" spans="1:1" x14ac:dyDescent="0.25">
      <c r="A685" s="236" t="s">
        <v>4615</v>
      </c>
    </row>
    <row r="686" spans="1:1" x14ac:dyDescent="0.25">
      <c r="A686" s="236" t="s">
        <v>4578</v>
      </c>
    </row>
    <row r="687" spans="1:1" x14ac:dyDescent="0.25">
      <c r="A687" s="236" t="s">
        <v>4560</v>
      </c>
    </row>
    <row r="688" spans="1:1" x14ac:dyDescent="0.25">
      <c r="A688" s="236" t="s">
        <v>4565</v>
      </c>
    </row>
    <row r="689" spans="1:1" x14ac:dyDescent="0.25">
      <c r="A689" s="236" t="s">
        <v>4570</v>
      </c>
    </row>
    <row r="690" spans="1:1" x14ac:dyDescent="0.25">
      <c r="A690" s="236" t="s">
        <v>4607</v>
      </c>
    </row>
    <row r="691" spans="1:1" x14ac:dyDescent="0.25">
      <c r="A691" s="236" t="s">
        <v>4569</v>
      </c>
    </row>
    <row r="692" spans="1:1" x14ac:dyDescent="0.25">
      <c r="A692" s="236" t="s">
        <v>4608</v>
      </c>
    </row>
    <row r="693" spans="1:1" x14ac:dyDescent="0.25">
      <c r="A693" s="236" t="s">
        <v>4606</v>
      </c>
    </row>
    <row r="694" spans="1:1" x14ac:dyDescent="0.25">
      <c r="A694" s="236" t="s">
        <v>4485</v>
      </c>
    </row>
    <row r="695" spans="1:1" x14ac:dyDescent="0.25">
      <c r="A695" s="236" t="s">
        <v>4566</v>
      </c>
    </row>
    <row r="696" spans="1:1" x14ac:dyDescent="0.25">
      <c r="A696" s="236" t="s">
        <v>4567</v>
      </c>
    </row>
    <row r="697" spans="1:1" x14ac:dyDescent="0.25">
      <c r="A697" s="236" t="s">
        <v>4553</v>
      </c>
    </row>
    <row r="698" spans="1:1" x14ac:dyDescent="0.25">
      <c r="A698" s="236" t="s">
        <v>4544</v>
      </c>
    </row>
    <row r="699" spans="1:1" x14ac:dyDescent="0.25">
      <c r="A699" s="236" t="s">
        <v>4545</v>
      </c>
    </row>
    <row r="700" spans="1:1" x14ac:dyDescent="0.25">
      <c r="A700" s="236" t="s">
        <v>4555</v>
      </c>
    </row>
    <row r="701" spans="1:1" x14ac:dyDescent="0.25">
      <c r="A701" s="236" t="s">
        <v>4547</v>
      </c>
    </row>
    <row r="702" spans="1:1" x14ac:dyDescent="0.25">
      <c r="A702" s="236" t="s">
        <v>4543</v>
      </c>
    </row>
    <row r="703" spans="1:1" x14ac:dyDescent="0.25">
      <c r="A703" s="236" t="s">
        <v>4548</v>
      </c>
    </row>
    <row r="704" spans="1:1" x14ac:dyDescent="0.25">
      <c r="A704" s="236" t="s">
        <v>4549</v>
      </c>
    </row>
    <row r="705" spans="1:1" x14ac:dyDescent="0.25">
      <c r="A705" s="236" t="s">
        <v>4562</v>
      </c>
    </row>
    <row r="706" spans="1:1" x14ac:dyDescent="0.25">
      <c r="A706" s="236" t="s">
        <v>4546</v>
      </c>
    </row>
    <row r="707" spans="1:1" x14ac:dyDescent="0.25">
      <c r="A707" s="236" t="s">
        <v>4568</v>
      </c>
    </row>
    <row r="708" spans="1:1" x14ac:dyDescent="0.25">
      <c r="A708" s="236" t="s">
        <v>3458</v>
      </c>
    </row>
    <row r="709" spans="1:1" x14ac:dyDescent="0.25">
      <c r="A709" s="236" t="s">
        <v>3478</v>
      </c>
    </row>
    <row r="710" spans="1:1" x14ac:dyDescent="0.25">
      <c r="A710" s="236" t="s">
        <v>3437</v>
      </c>
    </row>
    <row r="711" spans="1:1" x14ac:dyDescent="0.25">
      <c r="A711" s="236" t="s">
        <v>3476</v>
      </c>
    </row>
    <row r="712" spans="1:1" x14ac:dyDescent="0.25">
      <c r="A712" s="236" t="s">
        <v>3417</v>
      </c>
    </row>
    <row r="713" spans="1:1" x14ac:dyDescent="0.25">
      <c r="A713" s="236" t="s">
        <v>3428</v>
      </c>
    </row>
    <row r="714" spans="1:1" x14ac:dyDescent="0.25">
      <c r="A714" s="236" t="s">
        <v>3429</v>
      </c>
    </row>
    <row r="715" spans="1:1" x14ac:dyDescent="0.25">
      <c r="A715" s="236" t="s">
        <v>3416</v>
      </c>
    </row>
    <row r="716" spans="1:1" x14ac:dyDescent="0.25">
      <c r="A716" s="236" t="s">
        <v>3436</v>
      </c>
    </row>
    <row r="717" spans="1:1" x14ac:dyDescent="0.25">
      <c r="A717" s="236" t="s">
        <v>3432</v>
      </c>
    </row>
    <row r="718" spans="1:1" x14ac:dyDescent="0.25">
      <c r="A718" s="236" t="s">
        <v>3459</v>
      </c>
    </row>
    <row r="719" spans="1:1" x14ac:dyDescent="0.25">
      <c r="A719" s="236" t="s">
        <v>29</v>
      </c>
    </row>
    <row r="720" spans="1:1" x14ac:dyDescent="0.25">
      <c r="A720" s="236" t="s">
        <v>3555</v>
      </c>
    </row>
    <row r="721" spans="1:1" x14ac:dyDescent="0.25">
      <c r="A721" s="236" t="s">
        <v>3556</v>
      </c>
    </row>
    <row r="722" spans="1:1" x14ac:dyDescent="0.25">
      <c r="A722" s="236" t="s">
        <v>3552</v>
      </c>
    </row>
    <row r="723" spans="1:1" x14ac:dyDescent="0.25">
      <c r="A723" s="236" t="s">
        <v>3554</v>
      </c>
    </row>
    <row r="724" spans="1:1" x14ac:dyDescent="0.25">
      <c r="A724" s="236" t="s">
        <v>3553</v>
      </c>
    </row>
    <row r="725" spans="1:1" x14ac:dyDescent="0.25">
      <c r="A725" s="236" t="s">
        <v>3557</v>
      </c>
    </row>
    <row r="726" spans="1:1" x14ac:dyDescent="0.25">
      <c r="A726" s="236" t="s">
        <v>3507</v>
      </c>
    </row>
    <row r="727" spans="1:1" x14ac:dyDescent="0.25">
      <c r="A727" s="236" t="s">
        <v>3530</v>
      </c>
    </row>
    <row r="728" spans="1:1" x14ac:dyDescent="0.25">
      <c r="A728" s="236" t="s">
        <v>3531</v>
      </c>
    </row>
    <row r="729" spans="1:1" x14ac:dyDescent="0.25">
      <c r="A729" s="236" t="s">
        <v>3517</v>
      </c>
    </row>
    <row r="730" spans="1:1" x14ac:dyDescent="0.25">
      <c r="A730" s="236" t="s">
        <v>3518</v>
      </c>
    </row>
    <row r="731" spans="1:1" x14ac:dyDescent="0.25">
      <c r="A731" s="236" t="s">
        <v>3522</v>
      </c>
    </row>
    <row r="732" spans="1:1" x14ac:dyDescent="0.25">
      <c r="A732" s="236" t="s">
        <v>3523</v>
      </c>
    </row>
    <row r="733" spans="1:1" x14ac:dyDescent="0.25">
      <c r="A733" s="236" t="s">
        <v>3536</v>
      </c>
    </row>
    <row r="734" spans="1:1" x14ac:dyDescent="0.25">
      <c r="A734" s="236" t="s">
        <v>3537</v>
      </c>
    </row>
    <row r="735" spans="1:1" x14ac:dyDescent="0.25">
      <c r="A735" s="236" t="s">
        <v>3532</v>
      </c>
    </row>
    <row r="736" spans="1:1" x14ac:dyDescent="0.25">
      <c r="A736" s="236" t="s">
        <v>3535</v>
      </c>
    </row>
    <row r="737" spans="1:1" x14ac:dyDescent="0.25">
      <c r="A737" s="236" t="s">
        <v>3538</v>
      </c>
    </row>
    <row r="738" spans="1:1" x14ac:dyDescent="0.25">
      <c r="A738" s="236" t="s">
        <v>3533</v>
      </c>
    </row>
    <row r="739" spans="1:1" x14ac:dyDescent="0.25">
      <c r="A739" s="236" t="s">
        <v>3539</v>
      </c>
    </row>
    <row r="740" spans="1:1" x14ac:dyDescent="0.25">
      <c r="A740" s="236" t="s">
        <v>3534</v>
      </c>
    </row>
    <row r="741" spans="1:1" x14ac:dyDescent="0.25">
      <c r="A741" s="236" t="s">
        <v>3540</v>
      </c>
    </row>
    <row r="742" spans="1:1" x14ac:dyDescent="0.25">
      <c r="A742" s="236" t="s">
        <v>3542</v>
      </c>
    </row>
    <row r="743" spans="1:1" x14ac:dyDescent="0.25">
      <c r="A743" s="236" t="s">
        <v>3516</v>
      </c>
    </row>
    <row r="744" spans="1:1" x14ac:dyDescent="0.25">
      <c r="A744" s="236" t="s">
        <v>3514</v>
      </c>
    </row>
    <row r="745" spans="1:1" x14ac:dyDescent="0.25">
      <c r="A745" s="236" t="s">
        <v>3515</v>
      </c>
    </row>
    <row r="746" spans="1:1" x14ac:dyDescent="0.25">
      <c r="A746" s="236" t="s">
        <v>392</v>
      </c>
    </row>
    <row r="747" spans="1:1" x14ac:dyDescent="0.25">
      <c r="A747" s="236" t="s">
        <v>3510</v>
      </c>
    </row>
    <row r="748" spans="1:1" x14ac:dyDescent="0.25">
      <c r="A748" s="236" t="s">
        <v>3511</v>
      </c>
    </row>
    <row r="749" spans="1:1" x14ac:dyDescent="0.25">
      <c r="A749" s="236" t="s">
        <v>3525</v>
      </c>
    </row>
    <row r="750" spans="1:1" x14ac:dyDescent="0.25">
      <c r="A750" s="236" t="s">
        <v>3526</v>
      </c>
    </row>
    <row r="751" spans="1:1" x14ac:dyDescent="0.25">
      <c r="A751" s="236" t="s">
        <v>3541</v>
      </c>
    </row>
    <row r="752" spans="1:1" x14ac:dyDescent="0.25">
      <c r="A752" s="236" t="s">
        <v>3520</v>
      </c>
    </row>
    <row r="753" spans="1:1" x14ac:dyDescent="0.25">
      <c r="A753" s="236" t="s">
        <v>3524</v>
      </c>
    </row>
    <row r="754" spans="1:1" x14ac:dyDescent="0.25">
      <c r="A754" s="236" t="s">
        <v>3521</v>
      </c>
    </row>
    <row r="755" spans="1:1" x14ac:dyDescent="0.25">
      <c r="A755" s="236" t="s">
        <v>3547</v>
      </c>
    </row>
    <row r="756" spans="1:1" x14ac:dyDescent="0.25">
      <c r="A756" s="236" t="s">
        <v>3548</v>
      </c>
    </row>
    <row r="757" spans="1:1" x14ac:dyDescent="0.25">
      <c r="A757" s="236" t="s">
        <v>3549</v>
      </c>
    </row>
    <row r="758" spans="1:1" x14ac:dyDescent="0.25">
      <c r="A758" s="236" t="s">
        <v>3550</v>
      </c>
    </row>
    <row r="759" spans="1:1" x14ac:dyDescent="0.25">
      <c r="A759" s="236" t="s">
        <v>4649</v>
      </c>
    </row>
    <row r="760" spans="1:1" x14ac:dyDescent="0.25">
      <c r="A760" s="236" t="s">
        <v>4647</v>
      </c>
    </row>
    <row r="761" spans="1:1" x14ac:dyDescent="0.25">
      <c r="A761" s="236" t="s">
        <v>4648</v>
      </c>
    </row>
    <row r="762" spans="1:1" x14ac:dyDescent="0.25">
      <c r="A762" s="236" t="s">
        <v>4646</v>
      </c>
    </row>
    <row r="763" spans="1:1" x14ac:dyDescent="0.25">
      <c r="A763" s="236" t="s">
        <v>3527</v>
      </c>
    </row>
    <row r="764" spans="1:1" x14ac:dyDescent="0.25">
      <c r="A764" s="236" t="s">
        <v>3528</v>
      </c>
    </row>
    <row r="765" spans="1:1" x14ac:dyDescent="0.25">
      <c r="A765" s="236" t="s">
        <v>3529</v>
      </c>
    </row>
    <row r="766" spans="1:1" x14ac:dyDescent="0.25">
      <c r="A766" s="236" t="s">
        <v>4353</v>
      </c>
    </row>
    <row r="767" spans="1:1" x14ac:dyDescent="0.25">
      <c r="A767" s="236" t="s">
        <v>3703</v>
      </c>
    </row>
    <row r="768" spans="1:1" x14ac:dyDescent="0.25">
      <c r="A768" s="236" t="s">
        <v>3652</v>
      </c>
    </row>
    <row r="769" spans="1:1" x14ac:dyDescent="0.25">
      <c r="A769" s="236" t="s">
        <v>3655</v>
      </c>
    </row>
    <row r="770" spans="1:1" x14ac:dyDescent="0.25">
      <c r="A770" s="236" t="s">
        <v>3654</v>
      </c>
    </row>
    <row r="771" spans="1:1" x14ac:dyDescent="0.25">
      <c r="A771" s="236" t="s">
        <v>4403</v>
      </c>
    </row>
    <row r="772" spans="1:1" x14ac:dyDescent="0.25">
      <c r="A772" s="236" t="s">
        <v>4336</v>
      </c>
    </row>
    <row r="773" spans="1:1" x14ac:dyDescent="0.25">
      <c r="A773" s="236" t="s">
        <v>3475</v>
      </c>
    </row>
    <row r="774" spans="1:1" x14ac:dyDescent="0.25">
      <c r="A774" s="236" t="s">
        <v>3415</v>
      </c>
    </row>
    <row r="775" spans="1:1" x14ac:dyDescent="0.25">
      <c r="A775" s="236" t="s">
        <v>4426</v>
      </c>
    </row>
    <row r="776" spans="1:1" x14ac:dyDescent="0.25">
      <c r="A776" s="236" t="s">
        <v>4425</v>
      </c>
    </row>
    <row r="777" spans="1:1" x14ac:dyDescent="0.25">
      <c r="A777" s="236" t="s">
        <v>4412</v>
      </c>
    </row>
    <row r="778" spans="1:1" x14ac:dyDescent="0.25">
      <c r="A778" s="236" t="s">
        <v>4424</v>
      </c>
    </row>
    <row r="779" spans="1:1" x14ac:dyDescent="0.25">
      <c r="A779" s="236" t="s">
        <v>4423</v>
      </c>
    </row>
    <row r="780" spans="1:1" x14ac:dyDescent="0.25">
      <c r="A780" s="236" t="s">
        <v>4422</v>
      </c>
    </row>
    <row r="781" spans="1:1" x14ac:dyDescent="0.25">
      <c r="A781" s="236" t="s">
        <v>4413</v>
      </c>
    </row>
    <row r="782" spans="1:1" x14ac:dyDescent="0.25">
      <c r="A782" s="236" t="s">
        <v>4390</v>
      </c>
    </row>
    <row r="783" spans="1:1" x14ac:dyDescent="0.25">
      <c r="A783" s="236" t="s">
        <v>4389</v>
      </c>
    </row>
    <row r="784" spans="1:1" x14ac:dyDescent="0.25">
      <c r="A784" s="236" t="s">
        <v>4388</v>
      </c>
    </row>
    <row r="785" spans="1:1" x14ac:dyDescent="0.25">
      <c r="A785" s="236" t="s">
        <v>4387</v>
      </c>
    </row>
    <row r="786" spans="1:1" x14ac:dyDescent="0.25">
      <c r="A786" s="236" t="s">
        <v>4386</v>
      </c>
    </row>
    <row r="787" spans="1:1" x14ac:dyDescent="0.25">
      <c r="A787" s="236" t="s">
        <v>4411</v>
      </c>
    </row>
    <row r="788" spans="1:1" x14ac:dyDescent="0.25">
      <c r="A788" s="236" t="s">
        <v>3419</v>
      </c>
    </row>
    <row r="789" spans="1:1" x14ac:dyDescent="0.25">
      <c r="A789" s="236" t="s">
        <v>3420</v>
      </c>
    </row>
    <row r="790" spans="1:1" x14ac:dyDescent="0.25">
      <c r="A790" s="236" t="s">
        <v>3480</v>
      </c>
    </row>
    <row r="791" spans="1:1" x14ac:dyDescent="0.25">
      <c r="A791" s="236" t="s">
        <v>3446</v>
      </c>
    </row>
    <row r="792" spans="1:1" x14ac:dyDescent="0.25">
      <c r="A792" s="236" t="s">
        <v>3452</v>
      </c>
    </row>
    <row r="793" spans="1:1" x14ac:dyDescent="0.25">
      <c r="A793" s="236" t="s">
        <v>3482</v>
      </c>
    </row>
    <row r="794" spans="1:1" x14ac:dyDescent="0.25">
      <c r="A794" s="236" t="s">
        <v>3447</v>
      </c>
    </row>
    <row r="795" spans="1:1" x14ac:dyDescent="0.25">
      <c r="A795" s="236" t="s">
        <v>3439</v>
      </c>
    </row>
    <row r="796" spans="1:1" x14ac:dyDescent="0.25">
      <c r="A796" s="236" t="s">
        <v>3422</v>
      </c>
    </row>
    <row r="797" spans="1:1" x14ac:dyDescent="0.25">
      <c r="A797" s="236" t="s">
        <v>3489</v>
      </c>
    </row>
    <row r="798" spans="1:1" x14ac:dyDescent="0.25">
      <c r="A798" s="236" t="s">
        <v>3435</v>
      </c>
    </row>
    <row r="799" spans="1:1" x14ac:dyDescent="0.25">
      <c r="A799" s="236" t="s">
        <v>3430</v>
      </c>
    </row>
    <row r="800" spans="1:1" x14ac:dyDescent="0.25">
      <c r="A800" s="236" t="s">
        <v>3455</v>
      </c>
    </row>
    <row r="801" spans="1:1" x14ac:dyDescent="0.25">
      <c r="A801" s="236" t="s">
        <v>3651</v>
      </c>
    </row>
    <row r="802" spans="1:1" x14ac:dyDescent="0.25">
      <c r="A802" s="236" t="s">
        <v>3450</v>
      </c>
    </row>
    <row r="803" spans="1:1" x14ac:dyDescent="0.25">
      <c r="A803" s="236" t="s">
        <v>3614</v>
      </c>
    </row>
    <row r="804" spans="1:1" x14ac:dyDescent="0.25">
      <c r="A804" s="236" t="s">
        <v>3688</v>
      </c>
    </row>
    <row r="805" spans="1:1" x14ac:dyDescent="0.25">
      <c r="A805" s="236" t="s">
        <v>3623</v>
      </c>
    </row>
    <row r="806" spans="1:1" x14ac:dyDescent="0.25">
      <c r="A806" s="236" t="s">
        <v>3643</v>
      </c>
    </row>
    <row r="807" spans="1:1" x14ac:dyDescent="0.25">
      <c r="A807" s="236" t="s">
        <v>3686</v>
      </c>
    </row>
    <row r="808" spans="1:1" x14ac:dyDescent="0.25">
      <c r="A808" s="236" t="s">
        <v>3644</v>
      </c>
    </row>
    <row r="809" spans="1:1" x14ac:dyDescent="0.25">
      <c r="A809" s="236" t="s">
        <v>3601</v>
      </c>
    </row>
    <row r="810" spans="1:1" x14ac:dyDescent="0.25">
      <c r="A810" s="236" t="s">
        <v>3490</v>
      </c>
    </row>
    <row r="811" spans="1:1" x14ac:dyDescent="0.25">
      <c r="A811" s="236" t="s">
        <v>3487</v>
      </c>
    </row>
    <row r="812" spans="1:1" x14ac:dyDescent="0.25">
      <c r="A812" s="236" t="s">
        <v>3491</v>
      </c>
    </row>
    <row r="813" spans="1:1" x14ac:dyDescent="0.25">
      <c r="A813" s="236" t="s">
        <v>3492</v>
      </c>
    </row>
    <row r="814" spans="1:1" x14ac:dyDescent="0.25">
      <c r="A814" s="236" t="s">
        <v>3687</v>
      </c>
    </row>
    <row r="815" spans="1:1" x14ac:dyDescent="0.25">
      <c r="A815" s="236" t="s">
        <v>3648</v>
      </c>
    </row>
    <row r="816" spans="1:1" x14ac:dyDescent="0.25">
      <c r="A816" s="236" t="s">
        <v>4405</v>
      </c>
    </row>
    <row r="817" spans="1:1" x14ac:dyDescent="0.25">
      <c r="A817" s="236" t="s">
        <v>4651</v>
      </c>
    </row>
    <row r="818" spans="1:1" x14ac:dyDescent="0.25">
      <c r="A818" s="236" t="s">
        <v>3456</v>
      </c>
    </row>
    <row r="819" spans="1:1" x14ac:dyDescent="0.25">
      <c r="A819" s="236" t="s">
        <v>3591</v>
      </c>
    </row>
    <row r="820" spans="1:1" x14ac:dyDescent="0.25">
      <c r="A820" s="236" t="s">
        <v>4279</v>
      </c>
    </row>
    <row r="821" spans="1:1" x14ac:dyDescent="0.25">
      <c r="A821" s="236" t="s">
        <v>4284</v>
      </c>
    </row>
    <row r="822" spans="1:1" x14ac:dyDescent="0.25">
      <c r="A822" s="236" t="s">
        <v>4285</v>
      </c>
    </row>
    <row r="823" spans="1:1" x14ac:dyDescent="0.25">
      <c r="A823" s="236" t="s">
        <v>3587</v>
      </c>
    </row>
    <row r="824" spans="1:1" x14ac:dyDescent="0.25">
      <c r="A824" s="236" t="s">
        <v>4377</v>
      </c>
    </row>
    <row r="825" spans="1:1" x14ac:dyDescent="0.25">
      <c r="A825" s="236" t="s">
        <v>4378</v>
      </c>
    </row>
    <row r="826" spans="1:1" x14ac:dyDescent="0.25">
      <c r="A826" s="236" t="s">
        <v>4278</v>
      </c>
    </row>
    <row r="827" spans="1:1" x14ac:dyDescent="0.25">
      <c r="A827" s="236" t="s">
        <v>4286</v>
      </c>
    </row>
    <row r="828" spans="1:1" x14ac:dyDescent="0.25">
      <c r="A828" s="236" t="s">
        <v>4287</v>
      </c>
    </row>
    <row r="829" spans="1:1" x14ac:dyDescent="0.25">
      <c r="A829" s="236" t="s">
        <v>3586</v>
      </c>
    </row>
    <row r="830" spans="1:1" x14ac:dyDescent="0.25">
      <c r="A830" s="236" t="s">
        <v>3920</v>
      </c>
    </row>
    <row r="831" spans="1:1" x14ac:dyDescent="0.25">
      <c r="A831" s="236" t="s">
        <v>4429</v>
      </c>
    </row>
    <row r="832" spans="1:1" x14ac:dyDescent="0.25">
      <c r="A832" s="236" t="s">
        <v>4431</v>
      </c>
    </row>
    <row r="833" spans="1:1" x14ac:dyDescent="0.25">
      <c r="A833" s="236" t="s">
        <v>4432</v>
      </c>
    </row>
    <row r="834" spans="1:1" x14ac:dyDescent="0.25">
      <c r="A834" s="236" t="s">
        <v>4428</v>
      </c>
    </row>
    <row r="835" spans="1:1" x14ac:dyDescent="0.25">
      <c r="A835" s="236" t="s">
        <v>4324</v>
      </c>
    </row>
    <row r="836" spans="1:1" x14ac:dyDescent="0.25">
      <c r="A836" s="236" t="s">
        <v>4401</v>
      </c>
    </row>
    <row r="837" spans="1:1" x14ac:dyDescent="0.25">
      <c r="A837" s="236" t="s">
        <v>4397</v>
      </c>
    </row>
    <row r="838" spans="1:1" x14ac:dyDescent="0.25">
      <c r="A838" s="236" t="s">
        <v>4398</v>
      </c>
    </row>
    <row r="839" spans="1:1" x14ac:dyDescent="0.25">
      <c r="A839" s="236" t="s">
        <v>4400</v>
      </c>
    </row>
    <row r="840" spans="1:1" x14ac:dyDescent="0.25">
      <c r="A840" s="236" t="s">
        <v>4392</v>
      </c>
    </row>
    <row r="841" spans="1:1" x14ac:dyDescent="0.25">
      <c r="A841" s="236" t="s">
        <v>3919</v>
      </c>
    </row>
    <row r="842" spans="1:1" x14ac:dyDescent="0.25">
      <c r="A842" s="236" t="s">
        <v>4184</v>
      </c>
    </row>
    <row r="843" spans="1:1" x14ac:dyDescent="0.25">
      <c r="A843" s="236" t="s">
        <v>3948</v>
      </c>
    </row>
    <row r="844" spans="1:1" x14ac:dyDescent="0.25">
      <c r="A844" s="236" t="s">
        <v>4189</v>
      </c>
    </row>
    <row r="845" spans="1:1" x14ac:dyDescent="0.25">
      <c r="A845" s="236" t="s">
        <v>4341</v>
      </c>
    </row>
    <row r="846" spans="1:1" x14ac:dyDescent="0.25">
      <c r="A846" s="236" t="s">
        <v>4352</v>
      </c>
    </row>
    <row r="847" spans="1:1" x14ac:dyDescent="0.25">
      <c r="A847" s="236" t="s">
        <v>4355</v>
      </c>
    </row>
    <row r="848" spans="1:1" x14ac:dyDescent="0.25">
      <c r="A848" s="236" t="s">
        <v>4340</v>
      </c>
    </row>
    <row r="849" spans="1:1" x14ac:dyDescent="0.25">
      <c r="A849" s="236" t="s">
        <v>4330</v>
      </c>
    </row>
    <row r="850" spans="1:1" x14ac:dyDescent="0.25">
      <c r="A850" s="236" t="s">
        <v>4329</v>
      </c>
    </row>
    <row r="851" spans="1:1" x14ac:dyDescent="0.25">
      <c r="A851" s="236" t="s">
        <v>4328</v>
      </c>
    </row>
    <row r="852" spans="1:1" x14ac:dyDescent="0.25">
      <c r="A852" s="236" t="s">
        <v>4332</v>
      </c>
    </row>
    <row r="853" spans="1:1" x14ac:dyDescent="0.25">
      <c r="A853" s="236" t="s">
        <v>4331</v>
      </c>
    </row>
    <row r="854" spans="1:1" x14ac:dyDescent="0.25">
      <c r="A854" s="236" t="s">
        <v>4354</v>
      </c>
    </row>
    <row r="855" spans="1:1" x14ac:dyDescent="0.25">
      <c r="A855" s="236" t="s">
        <v>4202</v>
      </c>
    </row>
    <row r="856" spans="1:1" x14ac:dyDescent="0.25">
      <c r="A856" s="236" t="s">
        <v>4203</v>
      </c>
    </row>
    <row r="857" spans="1:1" x14ac:dyDescent="0.25">
      <c r="A857" s="236" t="s">
        <v>4288</v>
      </c>
    </row>
    <row r="858" spans="1:1" x14ac:dyDescent="0.25">
      <c r="A858" s="236" t="s">
        <v>4460</v>
      </c>
    </row>
    <row r="859" spans="1:1" x14ac:dyDescent="0.25">
      <c r="A859" s="236" t="s">
        <v>4273</v>
      </c>
    </row>
    <row r="860" spans="1:1" x14ac:dyDescent="0.25">
      <c r="A860" s="236" t="s">
        <v>399</v>
      </c>
    </row>
    <row r="861" spans="1:1" x14ac:dyDescent="0.25">
      <c r="A861" s="236" t="s">
        <v>3661</v>
      </c>
    </row>
    <row r="862" spans="1:1" x14ac:dyDescent="0.25">
      <c r="A862" s="236" t="s">
        <v>3660</v>
      </c>
    </row>
    <row r="863" spans="1:1" x14ac:dyDescent="0.25">
      <c r="A863" s="236" t="s">
        <v>3425</v>
      </c>
    </row>
    <row r="864" spans="1:1" x14ac:dyDescent="0.25">
      <c r="A864" s="236" t="s">
        <v>4399</v>
      </c>
    </row>
    <row r="865" spans="1:1" x14ac:dyDescent="0.25">
      <c r="A865" s="236" t="s">
        <v>3413</v>
      </c>
    </row>
    <row r="866" spans="1:1" x14ac:dyDescent="0.25">
      <c r="A866" s="236" t="s">
        <v>3412</v>
      </c>
    </row>
    <row r="867" spans="1:1" x14ac:dyDescent="0.25">
      <c r="A867" s="236" t="s">
        <v>3567</v>
      </c>
    </row>
    <row r="868" spans="1:1" x14ac:dyDescent="0.25">
      <c r="A868" s="236" t="s">
        <v>4443</v>
      </c>
    </row>
    <row r="869" spans="1:1" x14ac:dyDescent="0.25">
      <c r="A869" s="236" t="s">
        <v>3468</v>
      </c>
    </row>
    <row r="870" spans="1:1" x14ac:dyDescent="0.25">
      <c r="A870" s="236" t="s">
        <v>3472</v>
      </c>
    </row>
    <row r="871" spans="1:1" x14ac:dyDescent="0.25">
      <c r="A871" s="236" t="s">
        <v>3457</v>
      </c>
    </row>
    <row r="872" spans="1:1" x14ac:dyDescent="0.25">
      <c r="A872" s="236" t="s">
        <v>3473</v>
      </c>
    </row>
    <row r="873" spans="1:1" x14ac:dyDescent="0.25">
      <c r="A873" s="236" t="s">
        <v>51</v>
      </c>
    </row>
    <row r="874" spans="1:1" x14ac:dyDescent="0.25">
      <c r="A874" s="236" t="s">
        <v>4541</v>
      </c>
    </row>
    <row r="875" spans="1:1" x14ac:dyDescent="0.25">
      <c r="A875" s="236" t="s">
        <v>4540</v>
      </c>
    </row>
    <row r="876" spans="1:1" x14ac:dyDescent="0.25">
      <c r="A876" s="236" t="s">
        <v>4525</v>
      </c>
    </row>
    <row r="877" spans="1:1" x14ac:dyDescent="0.25">
      <c r="A877" s="236" t="s">
        <v>4538</v>
      </c>
    </row>
    <row r="878" spans="1:1" x14ac:dyDescent="0.25">
      <c r="A878" s="236" t="s">
        <v>4524</v>
      </c>
    </row>
    <row r="879" spans="1:1" x14ac:dyDescent="0.25">
      <c r="A879" s="236" t="s">
        <v>4527</v>
      </c>
    </row>
    <row r="880" spans="1:1" x14ac:dyDescent="0.25">
      <c r="A880" s="236" t="s">
        <v>4526</v>
      </c>
    </row>
    <row r="881" spans="1:1" x14ac:dyDescent="0.25">
      <c r="A881" s="236" t="s">
        <v>4542</v>
      </c>
    </row>
    <row r="882" spans="1:1" x14ac:dyDescent="0.25">
      <c r="A882" s="236" t="s">
        <v>4532</v>
      </c>
    </row>
    <row r="883" spans="1:1" x14ac:dyDescent="0.25">
      <c r="A883" s="236" t="s">
        <v>4528</v>
      </c>
    </row>
    <row r="884" spans="1:1" x14ac:dyDescent="0.25">
      <c r="A884" s="236" t="s">
        <v>4523</v>
      </c>
    </row>
    <row r="885" spans="1:1" x14ac:dyDescent="0.25">
      <c r="A885" s="236" t="s">
        <v>4520</v>
      </c>
    </row>
    <row r="886" spans="1:1" x14ac:dyDescent="0.25">
      <c r="A886" s="236" t="s">
        <v>4530</v>
      </c>
    </row>
    <row r="887" spans="1:1" x14ac:dyDescent="0.25">
      <c r="A887" s="236" t="s">
        <v>4518</v>
      </c>
    </row>
    <row r="888" spans="1:1" x14ac:dyDescent="0.25">
      <c r="A888" s="236" t="s">
        <v>4519</v>
      </c>
    </row>
    <row r="889" spans="1:1" x14ac:dyDescent="0.25">
      <c r="A889" s="236" t="s">
        <v>4521</v>
      </c>
    </row>
    <row r="890" spans="1:1" x14ac:dyDescent="0.25">
      <c r="A890" s="236" t="s">
        <v>4531</v>
      </c>
    </row>
    <row r="891" spans="1:1" x14ac:dyDescent="0.25">
      <c r="A891" s="236" t="s">
        <v>4529</v>
      </c>
    </row>
    <row r="892" spans="1:1" x14ac:dyDescent="0.25">
      <c r="A892" s="236" t="s">
        <v>4522</v>
      </c>
    </row>
    <row r="893" spans="1:1" x14ac:dyDescent="0.25">
      <c r="A893" s="236" t="s">
        <v>4534</v>
      </c>
    </row>
    <row r="894" spans="1:1" x14ac:dyDescent="0.25">
      <c r="A894" s="236" t="s">
        <v>3443</v>
      </c>
    </row>
    <row r="895" spans="1:1" x14ac:dyDescent="0.25">
      <c r="A895" s="236" t="s">
        <v>4469</v>
      </c>
    </row>
    <row r="896" spans="1:1" x14ac:dyDescent="0.25">
      <c r="A896" s="236" t="s">
        <v>3595</v>
      </c>
    </row>
    <row r="897" spans="1:1" x14ac:dyDescent="0.25">
      <c r="A897" s="236" t="s">
        <v>4276</v>
      </c>
    </row>
    <row r="898" spans="1:1" x14ac:dyDescent="0.25">
      <c r="A898" s="236" t="s">
        <v>4280</v>
      </c>
    </row>
    <row r="899" spans="1:1" x14ac:dyDescent="0.25">
      <c r="A899" s="236" t="s">
        <v>4281</v>
      </c>
    </row>
    <row r="900" spans="1:1" x14ac:dyDescent="0.25">
      <c r="A900" s="236" t="s">
        <v>3585</v>
      </c>
    </row>
    <row r="901" spans="1:1" x14ac:dyDescent="0.25">
      <c r="A901" s="236" t="s">
        <v>4362</v>
      </c>
    </row>
    <row r="902" spans="1:1" x14ac:dyDescent="0.25">
      <c r="A902" s="236" t="s">
        <v>4379</v>
      </c>
    </row>
    <row r="903" spans="1:1" x14ac:dyDescent="0.25">
      <c r="A903" s="236" t="s">
        <v>4360</v>
      </c>
    </row>
    <row r="904" spans="1:1" x14ac:dyDescent="0.25">
      <c r="A904" s="236" t="s">
        <v>4364</v>
      </c>
    </row>
    <row r="905" spans="1:1" x14ac:dyDescent="0.25">
      <c r="A905" s="236" t="s">
        <v>4381</v>
      </c>
    </row>
    <row r="906" spans="1:1" x14ac:dyDescent="0.25">
      <c r="A906" s="236" t="s">
        <v>4363</v>
      </c>
    </row>
    <row r="907" spans="1:1" x14ac:dyDescent="0.25">
      <c r="A907" s="236" t="s">
        <v>4361</v>
      </c>
    </row>
    <row r="908" spans="1:1" x14ac:dyDescent="0.25">
      <c r="A908" s="236" t="s">
        <v>4365</v>
      </c>
    </row>
    <row r="909" spans="1:1" x14ac:dyDescent="0.25">
      <c r="A909" s="236" t="s">
        <v>4417</v>
      </c>
    </row>
    <row r="910" spans="1:1" x14ac:dyDescent="0.25">
      <c r="A910" s="236" t="s">
        <v>4368</v>
      </c>
    </row>
    <row r="911" spans="1:1" x14ac:dyDescent="0.25">
      <c r="A911" s="236" t="s">
        <v>4366</v>
      </c>
    </row>
    <row r="912" spans="1:1" x14ac:dyDescent="0.25">
      <c r="A912" s="236" t="s">
        <v>4370</v>
      </c>
    </row>
    <row r="913" spans="1:1" x14ac:dyDescent="0.25">
      <c r="A913" s="236" t="s">
        <v>4380</v>
      </c>
    </row>
    <row r="914" spans="1:1" x14ac:dyDescent="0.25">
      <c r="A914" s="236" t="s">
        <v>4369</v>
      </c>
    </row>
    <row r="915" spans="1:1" x14ac:dyDescent="0.25">
      <c r="A915" s="236" t="s">
        <v>4367</v>
      </c>
    </row>
    <row r="916" spans="1:1" x14ac:dyDescent="0.25">
      <c r="A916" s="236" t="s">
        <v>4277</v>
      </c>
    </row>
    <row r="917" spans="1:1" x14ac:dyDescent="0.25">
      <c r="A917" s="236" t="s">
        <v>4282</v>
      </c>
    </row>
    <row r="918" spans="1:1" x14ac:dyDescent="0.25">
      <c r="A918" s="236" t="s">
        <v>4283</v>
      </c>
    </row>
    <row r="919" spans="1:1" x14ac:dyDescent="0.25">
      <c r="A919" s="236" t="s">
        <v>3584</v>
      </c>
    </row>
    <row r="920" spans="1:1" x14ac:dyDescent="0.25">
      <c r="A920" s="236" t="s">
        <v>3588</v>
      </c>
    </row>
    <row r="921" spans="1:1" x14ac:dyDescent="0.25">
      <c r="A921" s="236" t="s">
        <v>3917</v>
      </c>
    </row>
    <row r="922" spans="1:1" x14ac:dyDescent="0.25">
      <c r="A922" s="236" t="s">
        <v>3911</v>
      </c>
    </row>
    <row r="923" spans="1:1" x14ac:dyDescent="0.25">
      <c r="A923" s="236" t="s">
        <v>4347</v>
      </c>
    </row>
    <row r="924" spans="1:1" x14ac:dyDescent="0.25">
      <c r="A924" s="236" t="s">
        <v>4320</v>
      </c>
    </row>
    <row r="925" spans="1:1" x14ac:dyDescent="0.25">
      <c r="A925" s="236" t="s">
        <v>4345</v>
      </c>
    </row>
    <row r="926" spans="1:1" x14ac:dyDescent="0.25">
      <c r="A926" s="236" t="s">
        <v>4393</v>
      </c>
    </row>
    <row r="927" spans="1:1" x14ac:dyDescent="0.25">
      <c r="A927" s="236" t="s">
        <v>4430</v>
      </c>
    </row>
    <row r="928" spans="1:1" x14ac:dyDescent="0.25">
      <c r="A928" s="236" t="s">
        <v>4373</v>
      </c>
    </row>
    <row r="929" spans="1:1" x14ac:dyDescent="0.25">
      <c r="A929" s="236" t="s">
        <v>4394</v>
      </c>
    </row>
    <row r="930" spans="1:1" x14ac:dyDescent="0.25">
      <c r="A930" s="236" t="s">
        <v>4318</v>
      </c>
    </row>
    <row r="931" spans="1:1" x14ac:dyDescent="0.25">
      <c r="A931" s="236" t="s">
        <v>4410</v>
      </c>
    </row>
    <row r="932" spans="1:1" x14ac:dyDescent="0.25">
      <c r="A932" s="236" t="s">
        <v>4346</v>
      </c>
    </row>
    <row r="933" spans="1:1" x14ac:dyDescent="0.25">
      <c r="A933" s="236" t="s">
        <v>4356</v>
      </c>
    </row>
    <row r="934" spans="1:1" x14ac:dyDescent="0.25">
      <c r="A934" s="236" t="s">
        <v>4395</v>
      </c>
    </row>
    <row r="935" spans="1:1" x14ac:dyDescent="0.25">
      <c r="A935" s="236" t="s">
        <v>4323</v>
      </c>
    </row>
    <row r="936" spans="1:1" x14ac:dyDescent="0.25">
      <c r="A936" s="236" t="s">
        <v>4319</v>
      </c>
    </row>
    <row r="937" spans="1:1" x14ac:dyDescent="0.25">
      <c r="A937" s="236" t="s">
        <v>4344</v>
      </c>
    </row>
    <row r="938" spans="1:1" x14ac:dyDescent="0.25">
      <c r="A938" s="236" t="s">
        <v>4312</v>
      </c>
    </row>
    <row r="939" spans="1:1" x14ac:dyDescent="0.25">
      <c r="A939" s="236" t="s">
        <v>4396</v>
      </c>
    </row>
    <row r="940" spans="1:1" x14ac:dyDescent="0.25">
      <c r="A940" s="236" t="s">
        <v>4372</v>
      </c>
    </row>
    <row r="941" spans="1:1" x14ac:dyDescent="0.25">
      <c r="A941" s="236" t="s">
        <v>4317</v>
      </c>
    </row>
    <row r="942" spans="1:1" x14ac:dyDescent="0.25">
      <c r="A942" s="236" t="s">
        <v>4314</v>
      </c>
    </row>
    <row r="943" spans="1:1" x14ac:dyDescent="0.25">
      <c r="A943" s="236" t="s">
        <v>4325</v>
      </c>
    </row>
    <row r="944" spans="1:1" x14ac:dyDescent="0.25">
      <c r="A944" s="236" t="s">
        <v>4335</v>
      </c>
    </row>
    <row r="945" spans="1:1" x14ac:dyDescent="0.25">
      <c r="A945" s="236" t="s">
        <v>4313</v>
      </c>
    </row>
    <row r="946" spans="1:1" x14ac:dyDescent="0.25">
      <c r="A946" s="236" t="s">
        <v>4374</v>
      </c>
    </row>
    <row r="947" spans="1:1" x14ac:dyDescent="0.25">
      <c r="A947" s="236" t="s">
        <v>4206</v>
      </c>
    </row>
    <row r="948" spans="1:1" x14ac:dyDescent="0.25">
      <c r="A948" s="236" t="s">
        <v>4468</v>
      </c>
    </row>
    <row r="949" spans="1:1" x14ac:dyDescent="0.25">
      <c r="A949" s="236" t="s">
        <v>3910</v>
      </c>
    </row>
    <row r="950" spans="1:1" x14ac:dyDescent="0.25">
      <c r="A950" s="236" t="s">
        <v>3918</v>
      </c>
    </row>
    <row r="951" spans="1:1" x14ac:dyDescent="0.25">
      <c r="A951" s="236" t="s">
        <v>3927</v>
      </c>
    </row>
    <row r="952" spans="1:1" x14ac:dyDescent="0.25">
      <c r="A952" s="236" t="s">
        <v>3934</v>
      </c>
    </row>
    <row r="953" spans="1:1" x14ac:dyDescent="0.25">
      <c r="A953" s="236" t="s">
        <v>3908</v>
      </c>
    </row>
    <row r="954" spans="1:1" x14ac:dyDescent="0.25">
      <c r="A954" s="236" t="s">
        <v>3576</v>
      </c>
    </row>
    <row r="955" spans="1:1" x14ac:dyDescent="0.25">
      <c r="A955" s="236" t="s">
        <v>3574</v>
      </c>
    </row>
    <row r="956" spans="1:1" x14ac:dyDescent="0.25">
      <c r="A956" s="236" t="s">
        <v>4185</v>
      </c>
    </row>
    <row r="957" spans="1:1" x14ac:dyDescent="0.25">
      <c r="A957" s="236" t="s">
        <v>3949</v>
      </c>
    </row>
    <row r="958" spans="1:1" x14ac:dyDescent="0.25">
      <c r="A958" s="236" t="s">
        <v>3929</v>
      </c>
    </row>
    <row r="959" spans="1:1" x14ac:dyDescent="0.25">
      <c r="A959" s="236" t="s">
        <v>3616</v>
      </c>
    </row>
    <row r="960" spans="1:1" x14ac:dyDescent="0.25">
      <c r="A960" s="236" t="s">
        <v>3597</v>
      </c>
    </row>
    <row r="961" spans="1:1" x14ac:dyDescent="0.25">
      <c r="A961" s="236" t="s">
        <v>4515</v>
      </c>
    </row>
    <row r="962" spans="1:1" x14ac:dyDescent="0.25">
      <c r="A962" s="236" t="s">
        <v>4513</v>
      </c>
    </row>
    <row r="963" spans="1:1" x14ac:dyDescent="0.25">
      <c r="A963" s="236" t="s">
        <v>4516</v>
      </c>
    </row>
    <row r="964" spans="1:1" x14ac:dyDescent="0.25">
      <c r="A964" s="236" t="s">
        <v>4511</v>
      </c>
    </row>
    <row r="965" spans="1:1" x14ac:dyDescent="0.25">
      <c r="A965" s="236" t="s">
        <v>4188</v>
      </c>
    </row>
    <row r="966" spans="1:1" x14ac:dyDescent="0.25">
      <c r="A966" s="236" t="s">
        <v>4338</v>
      </c>
    </row>
    <row r="967" spans="1:1" x14ac:dyDescent="0.25">
      <c r="A967" s="236" t="s">
        <v>4371</v>
      </c>
    </row>
    <row r="968" spans="1:1" x14ac:dyDescent="0.25">
      <c r="A968" s="236" t="s">
        <v>4339</v>
      </c>
    </row>
    <row r="969" spans="1:1" x14ac:dyDescent="0.25">
      <c r="A969" s="236" t="s">
        <v>4349</v>
      </c>
    </row>
    <row r="970" spans="1:1" x14ac:dyDescent="0.25">
      <c r="A970" s="236" t="s">
        <v>4342</v>
      </c>
    </row>
    <row r="971" spans="1:1" x14ac:dyDescent="0.25">
      <c r="A971" s="236" t="s">
        <v>4351</v>
      </c>
    </row>
    <row r="972" spans="1:1" x14ac:dyDescent="0.25">
      <c r="A972" s="236" t="s">
        <v>4402</v>
      </c>
    </row>
    <row r="973" spans="1:1" x14ac:dyDescent="0.25">
      <c r="A973" s="236" t="s">
        <v>4326</v>
      </c>
    </row>
    <row r="974" spans="1:1" x14ac:dyDescent="0.25">
      <c r="A974" s="236" t="s">
        <v>4333</v>
      </c>
    </row>
    <row r="975" spans="1:1" x14ac:dyDescent="0.25">
      <c r="A975" s="236" t="s">
        <v>4348</v>
      </c>
    </row>
    <row r="976" spans="1:1" x14ac:dyDescent="0.25">
      <c r="A976" s="236" t="s">
        <v>4334</v>
      </c>
    </row>
    <row r="977" spans="1:1" x14ac:dyDescent="0.25">
      <c r="A977" s="236" t="s">
        <v>4327</v>
      </c>
    </row>
    <row r="978" spans="1:1" x14ac:dyDescent="0.25">
      <c r="A978" s="236" t="s">
        <v>4350</v>
      </c>
    </row>
    <row r="979" spans="1:1" x14ac:dyDescent="0.25">
      <c r="A979" s="236" t="s">
        <v>4514</v>
      </c>
    </row>
    <row r="980" spans="1:1" x14ac:dyDescent="0.25">
      <c r="A980" s="236" t="s">
        <v>4512</v>
      </c>
    </row>
    <row r="981" spans="1:1" x14ac:dyDescent="0.25">
      <c r="A981" s="236" t="s">
        <v>4510</v>
      </c>
    </row>
    <row r="982" spans="1:1" x14ac:dyDescent="0.25">
      <c r="A982" s="236" t="s">
        <v>4204</v>
      </c>
    </row>
    <row r="983" spans="1:1" x14ac:dyDescent="0.25">
      <c r="A983" s="236" t="s">
        <v>4244</v>
      </c>
    </row>
    <row r="984" spans="1:1" x14ac:dyDescent="0.25">
      <c r="A984" s="236" t="s">
        <v>4205</v>
      </c>
    </row>
    <row r="985" spans="1:1" x14ac:dyDescent="0.25">
      <c r="A985" s="236" t="s">
        <v>4289</v>
      </c>
    </row>
    <row r="986" spans="1:1" x14ac:dyDescent="0.25">
      <c r="A986" s="236" t="s">
        <v>3372</v>
      </c>
    </row>
    <row r="987" spans="1:1" x14ac:dyDescent="0.25">
      <c r="A987" s="236" t="s">
        <v>3370</v>
      </c>
    </row>
    <row r="988" spans="1:1" x14ac:dyDescent="0.25">
      <c r="A988" s="236" t="s">
        <v>3365</v>
      </c>
    </row>
    <row r="989" spans="1:1" x14ac:dyDescent="0.25">
      <c r="A989" s="236" t="s">
        <v>3410</v>
      </c>
    </row>
    <row r="990" spans="1:1" x14ac:dyDescent="0.25">
      <c r="A990" s="236" t="s">
        <v>3359</v>
      </c>
    </row>
    <row r="991" spans="1:1" x14ac:dyDescent="0.25">
      <c r="A991" s="236" t="s">
        <v>3367</v>
      </c>
    </row>
    <row r="992" spans="1:1" x14ac:dyDescent="0.25">
      <c r="A992" s="236" t="s">
        <v>3400</v>
      </c>
    </row>
    <row r="993" spans="1:1" x14ac:dyDescent="0.25">
      <c r="A993" s="236" t="s">
        <v>3362</v>
      </c>
    </row>
    <row r="994" spans="1:1" x14ac:dyDescent="0.25">
      <c r="A994" s="236" t="s">
        <v>4301</v>
      </c>
    </row>
    <row r="995" spans="1:1" x14ac:dyDescent="0.25">
      <c r="A995" s="236" t="s">
        <v>4308</v>
      </c>
    </row>
    <row r="996" spans="1:1" x14ac:dyDescent="0.25">
      <c r="A996" s="236" t="s">
        <v>4303</v>
      </c>
    </row>
    <row r="997" spans="1:1" x14ac:dyDescent="0.25">
      <c r="A997" s="236" t="s">
        <v>4310</v>
      </c>
    </row>
    <row r="998" spans="1:1" x14ac:dyDescent="0.25">
      <c r="A998" s="236" t="s">
        <v>3414</v>
      </c>
    </row>
    <row r="999" spans="1:1" x14ac:dyDescent="0.25">
      <c r="A999" s="236" t="s">
        <v>3558</v>
      </c>
    </row>
    <row r="1000" spans="1:1" x14ac:dyDescent="0.25">
      <c r="A1000" s="236" t="s">
        <v>3667</v>
      </c>
    </row>
    <row r="1001" spans="1:1" x14ac:dyDescent="0.25">
      <c r="A1001" s="236" t="s">
        <v>3674</v>
      </c>
    </row>
    <row r="1002" spans="1:1" x14ac:dyDescent="0.25">
      <c r="A1002" s="236" t="s">
        <v>3680</v>
      </c>
    </row>
    <row r="1003" spans="1:1" x14ac:dyDescent="0.25">
      <c r="A1003" s="236" t="s">
        <v>3685</v>
      </c>
    </row>
    <row r="1004" spans="1:1" x14ac:dyDescent="0.25">
      <c r="A1004" s="236" t="s">
        <v>3358</v>
      </c>
    </row>
    <row r="1005" spans="1:1" x14ac:dyDescent="0.25">
      <c r="A1005" s="236" t="s">
        <v>3500</v>
      </c>
    </row>
    <row r="1006" spans="1:1" x14ac:dyDescent="0.25">
      <c r="A1006" s="236" t="s">
        <v>3499</v>
      </c>
    </row>
    <row r="1007" spans="1:1" x14ac:dyDescent="0.25">
      <c r="A1007" s="236" t="s">
        <v>3498</v>
      </c>
    </row>
    <row r="1008" spans="1:1" x14ac:dyDescent="0.25">
      <c r="A1008" s="236" t="s">
        <v>3398</v>
      </c>
    </row>
    <row r="1009" spans="1:1" x14ac:dyDescent="0.25">
      <c r="A1009" s="236" t="s">
        <v>4090</v>
      </c>
    </row>
    <row r="1010" spans="1:1" x14ac:dyDescent="0.25">
      <c r="A1010" s="236" t="s">
        <v>4094</v>
      </c>
    </row>
    <row r="1011" spans="1:1" x14ac:dyDescent="0.25">
      <c r="A1011" s="236" t="s">
        <v>4092</v>
      </c>
    </row>
    <row r="1012" spans="1:1" x14ac:dyDescent="0.25">
      <c r="A1012" s="236" t="s">
        <v>4093</v>
      </c>
    </row>
    <row r="1013" spans="1:1" x14ac:dyDescent="0.25">
      <c r="A1013" s="236" t="s">
        <v>4095</v>
      </c>
    </row>
    <row r="1014" spans="1:1" x14ac:dyDescent="0.25">
      <c r="A1014" s="236" t="s">
        <v>4091</v>
      </c>
    </row>
    <row r="1015" spans="1:1" x14ac:dyDescent="0.25">
      <c r="A1015" s="236" t="s">
        <v>4098</v>
      </c>
    </row>
    <row r="1016" spans="1:1" x14ac:dyDescent="0.25">
      <c r="A1016" s="236" t="s">
        <v>4097</v>
      </c>
    </row>
    <row r="1017" spans="1:1" x14ac:dyDescent="0.25">
      <c r="A1017" s="236" t="s">
        <v>4096</v>
      </c>
    </row>
    <row r="1018" spans="1:1" x14ac:dyDescent="0.25">
      <c r="A1018" s="236" t="s">
        <v>4099</v>
      </c>
    </row>
    <row r="1019" spans="1:1" x14ac:dyDescent="0.25">
      <c r="A1019" s="236" t="s">
        <v>3952</v>
      </c>
    </row>
    <row r="1020" spans="1:1" x14ac:dyDescent="0.25">
      <c r="A1020" s="236" t="s">
        <v>3957</v>
      </c>
    </row>
    <row r="1021" spans="1:1" x14ac:dyDescent="0.25">
      <c r="A1021" s="236" t="s">
        <v>3956</v>
      </c>
    </row>
    <row r="1022" spans="1:1" x14ac:dyDescent="0.25">
      <c r="A1022" s="236" t="s">
        <v>3959</v>
      </c>
    </row>
    <row r="1023" spans="1:1" x14ac:dyDescent="0.25">
      <c r="A1023" s="236" t="s">
        <v>3950</v>
      </c>
    </row>
    <row r="1024" spans="1:1" x14ac:dyDescent="0.25">
      <c r="A1024" s="236" t="s">
        <v>3953</v>
      </c>
    </row>
    <row r="1025" spans="1:1" x14ac:dyDescent="0.25">
      <c r="A1025" s="236" t="s">
        <v>3954</v>
      </c>
    </row>
    <row r="1026" spans="1:1" x14ac:dyDescent="0.25">
      <c r="A1026" s="236" t="s">
        <v>3958</v>
      </c>
    </row>
    <row r="1027" spans="1:1" x14ac:dyDescent="0.25">
      <c r="A1027" s="236" t="s">
        <v>3962</v>
      </c>
    </row>
    <row r="1028" spans="1:1" x14ac:dyDescent="0.25">
      <c r="A1028" s="236" t="s">
        <v>3951</v>
      </c>
    </row>
    <row r="1029" spans="1:1" x14ac:dyDescent="0.25">
      <c r="A1029" s="236" t="s">
        <v>3965</v>
      </c>
    </row>
    <row r="1030" spans="1:1" x14ac:dyDescent="0.25">
      <c r="A1030" s="236" t="s">
        <v>3964</v>
      </c>
    </row>
    <row r="1031" spans="1:1" x14ac:dyDescent="0.25">
      <c r="A1031" s="236" t="s">
        <v>3960</v>
      </c>
    </row>
    <row r="1032" spans="1:1" x14ac:dyDescent="0.25">
      <c r="A1032" s="236" t="s">
        <v>3966</v>
      </c>
    </row>
    <row r="1033" spans="1:1" x14ac:dyDescent="0.25">
      <c r="A1033" s="236" t="s">
        <v>3963</v>
      </c>
    </row>
    <row r="1034" spans="1:1" x14ac:dyDescent="0.25">
      <c r="A1034" s="236" t="s">
        <v>3961</v>
      </c>
    </row>
    <row r="1035" spans="1:1" x14ac:dyDescent="0.25">
      <c r="A1035" s="236" t="s">
        <v>4637</v>
      </c>
    </row>
    <row r="1036" spans="1:1" x14ac:dyDescent="0.25">
      <c r="A1036" s="236" t="s">
        <v>4643</v>
      </c>
    </row>
    <row r="1037" spans="1:1" x14ac:dyDescent="0.25">
      <c r="A1037" s="236" t="s">
        <v>4639</v>
      </c>
    </row>
    <row r="1038" spans="1:1" x14ac:dyDescent="0.25">
      <c r="A1038" s="236" t="s">
        <v>4640</v>
      </c>
    </row>
    <row r="1039" spans="1:1" x14ac:dyDescent="0.25">
      <c r="A1039" s="236" t="s">
        <v>4641</v>
      </c>
    </row>
    <row r="1040" spans="1:1" x14ac:dyDescent="0.25">
      <c r="A1040" s="236" t="s">
        <v>4642</v>
      </c>
    </row>
    <row r="1041" spans="1:1" x14ac:dyDescent="0.25">
      <c r="A1041" s="236" t="s">
        <v>4636</v>
      </c>
    </row>
    <row r="1042" spans="1:1" x14ac:dyDescent="0.25">
      <c r="A1042" s="236" t="s">
        <v>4633</v>
      </c>
    </row>
    <row r="1043" spans="1:1" x14ac:dyDescent="0.25">
      <c r="A1043" s="236" t="s">
        <v>4638</v>
      </c>
    </row>
    <row r="1044" spans="1:1" x14ac:dyDescent="0.25">
      <c r="A1044" s="236" t="s">
        <v>3639</v>
      </c>
    </row>
    <row r="1045" spans="1:1" x14ac:dyDescent="0.25">
      <c r="A1045" s="236" t="s">
        <v>4089</v>
      </c>
    </row>
    <row r="1046" spans="1:1" x14ac:dyDescent="0.25">
      <c r="A1046" s="236" t="s">
        <v>4027</v>
      </c>
    </row>
    <row r="1047" spans="1:1" x14ac:dyDescent="0.25">
      <c r="A1047" s="236" t="s">
        <v>4169</v>
      </c>
    </row>
    <row r="1048" spans="1:1" x14ac:dyDescent="0.25">
      <c r="A1048" s="236" t="s">
        <v>3501</v>
      </c>
    </row>
    <row r="1049" spans="1:1" x14ac:dyDescent="0.25">
      <c r="A1049" s="236" t="s">
        <v>3506</v>
      </c>
    </row>
    <row r="1050" spans="1:1" x14ac:dyDescent="0.25">
      <c r="A1050" s="236" t="s">
        <v>3504</v>
      </c>
    </row>
    <row r="1051" spans="1:1" x14ac:dyDescent="0.25">
      <c r="A1051" s="236" t="s">
        <v>3502</v>
      </c>
    </row>
    <row r="1052" spans="1:1" x14ac:dyDescent="0.25">
      <c r="A1052" s="236" t="s">
        <v>3505</v>
      </c>
    </row>
    <row r="1053" spans="1:1" x14ac:dyDescent="0.25">
      <c r="A1053" s="236" t="s">
        <v>3503</v>
      </c>
    </row>
    <row r="1054" spans="1:1" x14ac:dyDescent="0.25">
      <c r="A1054" s="236" t="s">
        <v>3589</v>
      </c>
    </row>
    <row r="1055" spans="1:1" x14ac:dyDescent="0.25">
      <c r="A1055" s="236" t="s">
        <v>3592</v>
      </c>
    </row>
    <row r="1056" spans="1:1" x14ac:dyDescent="0.25">
      <c r="A1056" s="236" t="s">
        <v>4293</v>
      </c>
    </row>
    <row r="1057" spans="1:1" x14ac:dyDescent="0.25">
      <c r="A1057" s="236" t="s">
        <v>3352</v>
      </c>
    </row>
    <row r="1058" spans="1:1" x14ac:dyDescent="0.25">
      <c r="A1058" s="236" t="s">
        <v>3494</v>
      </c>
    </row>
    <row r="1059" spans="1:1" x14ac:dyDescent="0.25">
      <c r="A1059" s="236" t="s">
        <v>4194</v>
      </c>
    </row>
    <row r="1060" spans="1:1" x14ac:dyDescent="0.25">
      <c r="A1060" s="236" t="s">
        <v>4199</v>
      </c>
    </row>
    <row r="1061" spans="1:1" x14ac:dyDescent="0.25">
      <c r="A1061" s="236" t="s">
        <v>4509</v>
      </c>
    </row>
    <row r="1062" spans="1:1" x14ac:dyDescent="0.25">
      <c r="A1062" s="236" t="s">
        <v>4498</v>
      </c>
    </row>
    <row r="1063" spans="1:1" x14ac:dyDescent="0.25">
      <c r="A1063" s="236" t="s">
        <v>4488</v>
      </c>
    </row>
    <row r="1064" spans="1:1" x14ac:dyDescent="0.25">
      <c r="A1064" s="236" t="s">
        <v>3573</v>
      </c>
    </row>
    <row r="1065" spans="1:1" x14ac:dyDescent="0.25">
      <c r="A1065" s="236" t="s">
        <v>4088</v>
      </c>
    </row>
    <row r="1066" spans="1:1" x14ac:dyDescent="0.25">
      <c r="A1066" s="236" t="s">
        <v>3497</v>
      </c>
    </row>
    <row r="1067" spans="1:1" x14ac:dyDescent="0.25">
      <c r="A1067" s="236" t="s">
        <v>3496</v>
      </c>
    </row>
    <row r="1068" spans="1:1" x14ac:dyDescent="0.25">
      <c r="A1068" s="236" t="s">
        <v>3725</v>
      </c>
    </row>
    <row r="1069" spans="1:1" x14ac:dyDescent="0.25">
      <c r="A1069" s="236" t="s">
        <v>3723</v>
      </c>
    </row>
    <row r="1070" spans="1:1" x14ac:dyDescent="0.25">
      <c r="A1070" s="236" t="s">
        <v>3726</v>
      </c>
    </row>
    <row r="1071" spans="1:1" x14ac:dyDescent="0.25">
      <c r="A1071" s="236" t="s">
        <v>3722</v>
      </c>
    </row>
    <row r="1072" spans="1:1" x14ac:dyDescent="0.25">
      <c r="A1072" s="236" t="s">
        <v>3727</v>
      </c>
    </row>
    <row r="1073" spans="1:1" x14ac:dyDescent="0.25">
      <c r="A1073" s="236" t="s">
        <v>3724</v>
      </c>
    </row>
    <row r="1074" spans="1:1" x14ac:dyDescent="0.25">
      <c r="A1074" s="236" t="s">
        <v>3721</v>
      </c>
    </row>
    <row r="1075" spans="1:1" x14ac:dyDescent="0.25">
      <c r="A1075" s="236" t="s">
        <v>3707</v>
      </c>
    </row>
    <row r="1076" spans="1:1" x14ac:dyDescent="0.25">
      <c r="A1076" s="236" t="s">
        <v>3706</v>
      </c>
    </row>
    <row r="1077" spans="1:1" x14ac:dyDescent="0.25">
      <c r="A1077" s="236" t="s">
        <v>3705</v>
      </c>
    </row>
    <row r="1078" spans="1:1" x14ac:dyDescent="0.25">
      <c r="A1078" s="236" t="s">
        <v>3704</v>
      </c>
    </row>
    <row r="1079" spans="1:1" x14ac:dyDescent="0.25">
      <c r="A1079" s="236" t="s">
        <v>3708</v>
      </c>
    </row>
    <row r="1080" spans="1:1" x14ac:dyDescent="0.25">
      <c r="A1080" s="236" t="s">
        <v>3709</v>
      </c>
    </row>
    <row r="1081" spans="1:1" x14ac:dyDescent="0.25">
      <c r="A1081" s="236" t="s">
        <v>3710</v>
      </c>
    </row>
    <row r="1082" spans="1:1" x14ac:dyDescent="0.25">
      <c r="A1082" s="236" t="s">
        <v>3711</v>
      </c>
    </row>
    <row r="1083" spans="1:1" x14ac:dyDescent="0.25">
      <c r="A1083" s="236" t="s">
        <v>3712</v>
      </c>
    </row>
    <row r="1084" spans="1:1" x14ac:dyDescent="0.25">
      <c r="A1084" s="236" t="s">
        <v>3713</v>
      </c>
    </row>
    <row r="1085" spans="1:1" x14ac:dyDescent="0.25">
      <c r="A1085" s="236" t="s">
        <v>3714</v>
      </c>
    </row>
    <row r="1086" spans="1:1" x14ac:dyDescent="0.25">
      <c r="A1086" s="236" t="s">
        <v>3855</v>
      </c>
    </row>
    <row r="1087" spans="1:1" x14ac:dyDescent="0.25">
      <c r="A1087" s="236" t="s">
        <v>3856</v>
      </c>
    </row>
    <row r="1088" spans="1:1" x14ac:dyDescent="0.25">
      <c r="A1088" s="236" t="s">
        <v>3718</v>
      </c>
    </row>
    <row r="1089" spans="1:1" x14ac:dyDescent="0.25">
      <c r="A1089" s="236" t="s">
        <v>3729</v>
      </c>
    </row>
    <row r="1090" spans="1:1" x14ac:dyDescent="0.25">
      <c r="A1090" s="236" t="s">
        <v>4126</v>
      </c>
    </row>
    <row r="1091" spans="1:1" x14ac:dyDescent="0.25">
      <c r="A1091" s="236" t="s">
        <v>3376</v>
      </c>
    </row>
    <row r="1092" spans="1:1" x14ac:dyDescent="0.25">
      <c r="A1092" s="236" t="s">
        <v>3377</v>
      </c>
    </row>
    <row r="1093" spans="1:1" x14ac:dyDescent="0.25">
      <c r="A1093" s="236" t="s">
        <v>3393</v>
      </c>
    </row>
    <row r="1094" spans="1:1" x14ac:dyDescent="0.25">
      <c r="A1094" s="236" t="s">
        <v>3394</v>
      </c>
    </row>
    <row r="1095" spans="1:1" x14ac:dyDescent="0.25">
      <c r="A1095" s="236" t="s">
        <v>3360</v>
      </c>
    </row>
    <row r="1096" spans="1:1" x14ac:dyDescent="0.25">
      <c r="A1096" s="236" t="s">
        <v>3399</v>
      </c>
    </row>
    <row r="1097" spans="1:1" x14ac:dyDescent="0.25">
      <c r="A1097" s="236" t="s">
        <v>3411</v>
      </c>
    </row>
    <row r="1098" spans="1:1" x14ac:dyDescent="0.25">
      <c r="A1098" s="236" t="s">
        <v>3615</v>
      </c>
    </row>
    <row r="1099" spans="1:1" x14ac:dyDescent="0.25">
      <c r="A1099" s="236" t="s">
        <v>3401</v>
      </c>
    </row>
    <row r="1100" spans="1:1" x14ac:dyDescent="0.25">
      <c r="A1100" s="236" t="s">
        <v>3402</v>
      </c>
    </row>
    <row r="1101" spans="1:1" x14ac:dyDescent="0.25">
      <c r="A1101" s="236" t="s">
        <v>3787</v>
      </c>
    </row>
    <row r="1102" spans="1:1" x14ac:dyDescent="0.25">
      <c r="A1102" s="236" t="s">
        <v>3888</v>
      </c>
    </row>
    <row r="1103" spans="1:1" x14ac:dyDescent="0.25">
      <c r="A1103" s="236" t="s">
        <v>3897</v>
      </c>
    </row>
    <row r="1104" spans="1:1" x14ac:dyDescent="0.25">
      <c r="A1104" s="236" t="s">
        <v>3889</v>
      </c>
    </row>
    <row r="1105" spans="1:1" x14ac:dyDescent="0.25">
      <c r="A1105" s="236" t="s">
        <v>3894</v>
      </c>
    </row>
    <row r="1106" spans="1:1" x14ac:dyDescent="0.25">
      <c r="A1106" s="236" t="s">
        <v>3896</v>
      </c>
    </row>
    <row r="1107" spans="1:1" x14ac:dyDescent="0.25">
      <c r="A1107" s="236" t="s">
        <v>3887</v>
      </c>
    </row>
    <row r="1108" spans="1:1" x14ac:dyDescent="0.25">
      <c r="A1108" s="236" t="s">
        <v>3893</v>
      </c>
    </row>
    <row r="1109" spans="1:1" x14ac:dyDescent="0.25">
      <c r="A1109" s="236" t="s">
        <v>3891</v>
      </c>
    </row>
    <row r="1110" spans="1:1" x14ac:dyDescent="0.25">
      <c r="A1110" s="236" t="s">
        <v>3890</v>
      </c>
    </row>
    <row r="1111" spans="1:1" x14ac:dyDescent="0.25">
      <c r="A1111" s="236" t="s">
        <v>3892</v>
      </c>
    </row>
    <row r="1112" spans="1:1" x14ac:dyDescent="0.25">
      <c r="A1112" s="236" t="s">
        <v>3895</v>
      </c>
    </row>
    <row r="1113" spans="1:1" x14ac:dyDescent="0.25">
      <c r="A1113" s="236" t="s">
        <v>3734</v>
      </c>
    </row>
    <row r="1114" spans="1:1" x14ac:dyDescent="0.25">
      <c r="A1114" s="236" t="s">
        <v>3765</v>
      </c>
    </row>
    <row r="1115" spans="1:1" x14ac:dyDescent="0.25">
      <c r="A1115" s="236" t="s">
        <v>3733</v>
      </c>
    </row>
    <row r="1116" spans="1:1" x14ac:dyDescent="0.25">
      <c r="A1116" s="236" t="s">
        <v>3764</v>
      </c>
    </row>
    <row r="1117" spans="1:1" x14ac:dyDescent="0.25">
      <c r="A1117" s="236" t="s">
        <v>3735</v>
      </c>
    </row>
    <row r="1118" spans="1:1" x14ac:dyDescent="0.25">
      <c r="A1118" s="236" t="s">
        <v>3736</v>
      </c>
    </row>
    <row r="1119" spans="1:1" x14ac:dyDescent="0.25">
      <c r="A1119" s="236" t="s">
        <v>3769</v>
      </c>
    </row>
    <row r="1120" spans="1:1" x14ac:dyDescent="0.25">
      <c r="A1120" s="236" t="s">
        <v>3767</v>
      </c>
    </row>
    <row r="1121" spans="1:1" x14ac:dyDescent="0.25">
      <c r="A1121" s="236" t="s">
        <v>3768</v>
      </c>
    </row>
    <row r="1122" spans="1:1" x14ac:dyDescent="0.25">
      <c r="A1122" s="236" t="s">
        <v>3762</v>
      </c>
    </row>
    <row r="1123" spans="1:1" x14ac:dyDescent="0.25">
      <c r="A1123" s="236" t="s">
        <v>3766</v>
      </c>
    </row>
    <row r="1124" spans="1:1" x14ac:dyDescent="0.25">
      <c r="A1124" s="236" t="s">
        <v>3839</v>
      </c>
    </row>
    <row r="1125" spans="1:1" x14ac:dyDescent="0.25">
      <c r="A1125" s="236" t="s">
        <v>3836</v>
      </c>
    </row>
    <row r="1126" spans="1:1" x14ac:dyDescent="0.25">
      <c r="A1126" s="236" t="s">
        <v>3792</v>
      </c>
    </row>
    <row r="1127" spans="1:1" x14ac:dyDescent="0.25">
      <c r="A1127" s="236" t="s">
        <v>3830</v>
      </c>
    </row>
    <row r="1128" spans="1:1" x14ac:dyDescent="0.25">
      <c r="A1128" s="236" t="s">
        <v>3833</v>
      </c>
    </row>
    <row r="1129" spans="1:1" x14ac:dyDescent="0.25">
      <c r="A1129" s="236" t="s">
        <v>3832</v>
      </c>
    </row>
    <row r="1130" spans="1:1" x14ac:dyDescent="0.25">
      <c r="A1130" s="236" t="s">
        <v>3828</v>
      </c>
    </row>
    <row r="1131" spans="1:1" x14ac:dyDescent="0.25">
      <c r="A1131" s="236" t="s">
        <v>3834</v>
      </c>
    </row>
    <row r="1132" spans="1:1" x14ac:dyDescent="0.25">
      <c r="A1132" s="236" t="s">
        <v>3853</v>
      </c>
    </row>
    <row r="1133" spans="1:1" x14ac:dyDescent="0.25">
      <c r="A1133" s="236" t="s">
        <v>3838</v>
      </c>
    </row>
    <row r="1134" spans="1:1" x14ac:dyDescent="0.25">
      <c r="A1134" s="236" t="s">
        <v>3831</v>
      </c>
    </row>
    <row r="1135" spans="1:1" x14ac:dyDescent="0.25">
      <c r="A1135" s="236" t="s">
        <v>3854</v>
      </c>
    </row>
    <row r="1136" spans="1:1" x14ac:dyDescent="0.25">
      <c r="A1136" s="236" t="s">
        <v>3842</v>
      </c>
    </row>
    <row r="1137" spans="1:1" x14ac:dyDescent="0.25">
      <c r="A1137" s="236" t="s">
        <v>3857</v>
      </c>
    </row>
    <row r="1138" spans="1:1" x14ac:dyDescent="0.25">
      <c r="A1138" s="236" t="s">
        <v>3829</v>
      </c>
    </row>
    <row r="1139" spans="1:1" x14ac:dyDescent="0.25">
      <c r="A1139" s="236" t="s">
        <v>3837</v>
      </c>
    </row>
    <row r="1140" spans="1:1" x14ac:dyDescent="0.25">
      <c r="A1140" s="236" t="s">
        <v>3789</v>
      </c>
    </row>
    <row r="1141" spans="1:1" x14ac:dyDescent="0.25">
      <c r="A1141" s="236" t="s">
        <v>3791</v>
      </c>
    </row>
    <row r="1142" spans="1:1" x14ac:dyDescent="0.25">
      <c r="A1142" s="236" t="s">
        <v>3846</v>
      </c>
    </row>
    <row r="1143" spans="1:1" x14ac:dyDescent="0.25">
      <c r="A1143" s="236" t="s">
        <v>3788</v>
      </c>
    </row>
    <row r="1144" spans="1:1" x14ac:dyDescent="0.25">
      <c r="A1144" s="236" t="s">
        <v>3790</v>
      </c>
    </row>
    <row r="1145" spans="1:1" x14ac:dyDescent="0.25">
      <c r="A1145" s="236" t="s">
        <v>3852</v>
      </c>
    </row>
    <row r="1146" spans="1:1" x14ac:dyDescent="0.25">
      <c r="A1146" s="236" t="s">
        <v>3851</v>
      </c>
    </row>
    <row r="1147" spans="1:1" x14ac:dyDescent="0.25">
      <c r="A1147" s="236" t="s">
        <v>3850</v>
      </c>
    </row>
    <row r="1148" spans="1:1" x14ac:dyDescent="0.25">
      <c r="A1148" s="236" t="s">
        <v>3849</v>
      </c>
    </row>
    <row r="1149" spans="1:1" x14ac:dyDescent="0.25">
      <c r="A1149" s="236" t="s">
        <v>3848</v>
      </c>
    </row>
    <row r="1150" spans="1:1" x14ac:dyDescent="0.25">
      <c r="A1150" s="236" t="s">
        <v>3841</v>
      </c>
    </row>
    <row r="1151" spans="1:1" x14ac:dyDescent="0.25">
      <c r="A1151" s="236" t="s">
        <v>3780</v>
      </c>
    </row>
    <row r="1152" spans="1:1" x14ac:dyDescent="0.25">
      <c r="A1152" s="236" t="s">
        <v>3835</v>
      </c>
    </row>
    <row r="1153" spans="1:1" x14ac:dyDescent="0.25">
      <c r="A1153" s="236" t="s">
        <v>3870</v>
      </c>
    </row>
    <row r="1154" spans="1:1" x14ac:dyDescent="0.25">
      <c r="A1154" s="236" t="s">
        <v>3872</v>
      </c>
    </row>
    <row r="1155" spans="1:1" x14ac:dyDescent="0.25">
      <c r="A1155" s="236" t="s">
        <v>3865</v>
      </c>
    </row>
    <row r="1156" spans="1:1" x14ac:dyDescent="0.25">
      <c r="A1156" s="236" t="s">
        <v>3756</v>
      </c>
    </row>
    <row r="1157" spans="1:1" x14ac:dyDescent="0.25">
      <c r="A1157" s="236" t="s">
        <v>3758</v>
      </c>
    </row>
    <row r="1158" spans="1:1" x14ac:dyDescent="0.25">
      <c r="A1158" s="236" t="s">
        <v>3759</v>
      </c>
    </row>
    <row r="1159" spans="1:1" x14ac:dyDescent="0.25">
      <c r="A1159" s="236" t="s">
        <v>3755</v>
      </c>
    </row>
    <row r="1160" spans="1:1" x14ac:dyDescent="0.25">
      <c r="A1160" s="236" t="s">
        <v>3760</v>
      </c>
    </row>
    <row r="1161" spans="1:1" x14ac:dyDescent="0.25">
      <c r="A1161" s="236" t="s">
        <v>3757</v>
      </c>
    </row>
    <row r="1162" spans="1:1" x14ac:dyDescent="0.25">
      <c r="A1162" s="236" t="s">
        <v>3761</v>
      </c>
    </row>
    <row r="1163" spans="1:1" x14ac:dyDescent="0.25">
      <c r="A1163" s="236" t="s">
        <v>3745</v>
      </c>
    </row>
    <row r="1164" spans="1:1" x14ac:dyDescent="0.25">
      <c r="A1164" s="236" t="s">
        <v>3742</v>
      </c>
    </row>
    <row r="1165" spans="1:1" x14ac:dyDescent="0.25">
      <c r="A1165" s="236" t="s">
        <v>3744</v>
      </c>
    </row>
    <row r="1166" spans="1:1" x14ac:dyDescent="0.25">
      <c r="A1166" s="236" t="s">
        <v>3748</v>
      </c>
    </row>
    <row r="1167" spans="1:1" x14ac:dyDescent="0.25">
      <c r="A1167" s="236" t="s">
        <v>3747</v>
      </c>
    </row>
    <row r="1168" spans="1:1" x14ac:dyDescent="0.25">
      <c r="A1168" s="236" t="s">
        <v>3743</v>
      </c>
    </row>
    <row r="1169" spans="1:1" x14ac:dyDescent="0.25">
      <c r="A1169" s="236" t="s">
        <v>3749</v>
      </c>
    </row>
    <row r="1170" spans="1:1" x14ac:dyDescent="0.25">
      <c r="A1170" s="236" t="s">
        <v>3746</v>
      </c>
    </row>
    <row r="1171" spans="1:1" x14ac:dyDescent="0.25">
      <c r="A1171" s="236" t="s">
        <v>3754</v>
      </c>
    </row>
    <row r="1172" spans="1:1" x14ac:dyDescent="0.25">
      <c r="A1172" s="236" t="s">
        <v>3858</v>
      </c>
    </row>
    <row r="1173" spans="1:1" x14ac:dyDescent="0.25">
      <c r="A1173" s="236" t="s">
        <v>3864</v>
      </c>
    </row>
    <row r="1174" spans="1:1" x14ac:dyDescent="0.25">
      <c r="A1174" s="236" t="s">
        <v>3738</v>
      </c>
    </row>
    <row r="1175" spans="1:1" x14ac:dyDescent="0.25">
      <c r="A1175" s="236" t="s">
        <v>3751</v>
      </c>
    </row>
    <row r="1176" spans="1:1" x14ac:dyDescent="0.25">
      <c r="A1176" s="236" t="s">
        <v>3739</v>
      </c>
    </row>
    <row r="1177" spans="1:1" x14ac:dyDescent="0.25">
      <c r="A1177" s="236" t="s">
        <v>3750</v>
      </c>
    </row>
    <row r="1178" spans="1:1" x14ac:dyDescent="0.25">
      <c r="A1178" s="236" t="s">
        <v>3741</v>
      </c>
    </row>
    <row r="1179" spans="1:1" x14ac:dyDescent="0.25">
      <c r="A1179" s="236" t="s">
        <v>3737</v>
      </c>
    </row>
    <row r="1180" spans="1:1" x14ac:dyDescent="0.25">
      <c r="A1180" s="236" t="s">
        <v>3862</v>
      </c>
    </row>
    <row r="1181" spans="1:1" x14ac:dyDescent="0.25">
      <c r="A1181" s="236" t="s">
        <v>3861</v>
      </c>
    </row>
    <row r="1182" spans="1:1" x14ac:dyDescent="0.25">
      <c r="A1182" s="236" t="s">
        <v>3795</v>
      </c>
    </row>
    <row r="1183" spans="1:1" x14ac:dyDescent="0.25">
      <c r="A1183" s="236" t="s">
        <v>3813</v>
      </c>
    </row>
    <row r="1184" spans="1:1" x14ac:dyDescent="0.25">
      <c r="A1184" s="236" t="s">
        <v>3802</v>
      </c>
    </row>
    <row r="1185" spans="1:1" x14ac:dyDescent="0.25">
      <c r="A1185" s="236" t="s">
        <v>3799</v>
      </c>
    </row>
    <row r="1186" spans="1:1" x14ac:dyDescent="0.25">
      <c r="A1186" s="236" t="s">
        <v>3808</v>
      </c>
    </row>
    <row r="1187" spans="1:1" x14ac:dyDescent="0.25">
      <c r="A1187" s="236" t="s">
        <v>3801</v>
      </c>
    </row>
    <row r="1188" spans="1:1" x14ac:dyDescent="0.25">
      <c r="A1188" s="236" t="s">
        <v>3807</v>
      </c>
    </row>
    <row r="1189" spans="1:1" x14ac:dyDescent="0.25">
      <c r="A1189" s="236" t="s">
        <v>3812</v>
      </c>
    </row>
    <row r="1190" spans="1:1" x14ac:dyDescent="0.25">
      <c r="A1190" s="236" t="s">
        <v>3804</v>
      </c>
    </row>
    <row r="1191" spans="1:1" x14ac:dyDescent="0.25">
      <c r="A1191" s="236" t="s">
        <v>3805</v>
      </c>
    </row>
    <row r="1192" spans="1:1" x14ac:dyDescent="0.25">
      <c r="A1192" s="236" t="s">
        <v>3811</v>
      </c>
    </row>
    <row r="1193" spans="1:1" x14ac:dyDescent="0.25">
      <c r="A1193" s="236" t="s">
        <v>3810</v>
      </c>
    </row>
    <row r="1194" spans="1:1" x14ac:dyDescent="0.25">
      <c r="A1194" s="236" t="s">
        <v>3796</v>
      </c>
    </row>
    <row r="1195" spans="1:1" x14ac:dyDescent="0.25">
      <c r="A1195" s="236" t="s">
        <v>3794</v>
      </c>
    </row>
    <row r="1196" spans="1:1" x14ac:dyDescent="0.25">
      <c r="A1196" s="236" t="s">
        <v>3800</v>
      </c>
    </row>
    <row r="1197" spans="1:1" x14ac:dyDescent="0.25">
      <c r="A1197" s="236" t="s">
        <v>3793</v>
      </c>
    </row>
    <row r="1198" spans="1:1" x14ac:dyDescent="0.25">
      <c r="A1198" s="236" t="s">
        <v>3797</v>
      </c>
    </row>
    <row r="1199" spans="1:1" x14ac:dyDescent="0.25">
      <c r="A1199" s="236" t="s">
        <v>3806</v>
      </c>
    </row>
    <row r="1200" spans="1:1" x14ac:dyDescent="0.25">
      <c r="A1200" s="236" t="s">
        <v>3803</v>
      </c>
    </row>
    <row r="1201" spans="1:1" x14ac:dyDescent="0.25">
      <c r="A1201" s="236" t="s">
        <v>3809</v>
      </c>
    </row>
    <row r="1202" spans="1:1" x14ac:dyDescent="0.25">
      <c r="A1202" s="236" t="s">
        <v>3881</v>
      </c>
    </row>
    <row r="1203" spans="1:1" x14ac:dyDescent="0.25">
      <c r="A1203" s="236" t="s">
        <v>3877</v>
      </c>
    </row>
    <row r="1204" spans="1:1" x14ac:dyDescent="0.25">
      <c r="A1204" s="236" t="s">
        <v>3878</v>
      </c>
    </row>
    <row r="1205" spans="1:1" x14ac:dyDescent="0.25">
      <c r="A1205" s="236" t="s">
        <v>3873</v>
      </c>
    </row>
    <row r="1206" spans="1:1" x14ac:dyDescent="0.25">
      <c r="A1206" s="236" t="s">
        <v>3880</v>
      </c>
    </row>
    <row r="1207" spans="1:1" x14ac:dyDescent="0.25">
      <c r="A1207" s="236" t="s">
        <v>3885</v>
      </c>
    </row>
    <row r="1208" spans="1:1" x14ac:dyDescent="0.25">
      <c r="A1208" s="236" t="s">
        <v>3876</v>
      </c>
    </row>
    <row r="1209" spans="1:1" x14ac:dyDescent="0.25">
      <c r="A1209" s="236" t="s">
        <v>3883</v>
      </c>
    </row>
    <row r="1210" spans="1:1" x14ac:dyDescent="0.25">
      <c r="A1210" s="236" t="s">
        <v>3884</v>
      </c>
    </row>
    <row r="1211" spans="1:1" x14ac:dyDescent="0.25">
      <c r="A1211" s="236" t="s">
        <v>3874</v>
      </c>
    </row>
    <row r="1212" spans="1:1" x14ac:dyDescent="0.25">
      <c r="A1212" s="236" t="s">
        <v>3886</v>
      </c>
    </row>
    <row r="1213" spans="1:1" x14ac:dyDescent="0.25">
      <c r="A1213" s="236" t="s">
        <v>3875</v>
      </c>
    </row>
    <row r="1214" spans="1:1" x14ac:dyDescent="0.25">
      <c r="A1214" s="236" t="s">
        <v>3879</v>
      </c>
    </row>
    <row r="1215" spans="1:1" x14ac:dyDescent="0.25">
      <c r="A1215" s="236" t="s">
        <v>3882</v>
      </c>
    </row>
    <row r="1216" spans="1:1" x14ac:dyDescent="0.25">
      <c r="A1216" s="236" t="s">
        <v>3871</v>
      </c>
    </row>
    <row r="1217" spans="1:1" x14ac:dyDescent="0.25">
      <c r="A1217" s="236" t="s">
        <v>3863</v>
      </c>
    </row>
    <row r="1218" spans="1:1" x14ac:dyDescent="0.25">
      <c r="A1218" s="236" t="s">
        <v>3867</v>
      </c>
    </row>
    <row r="1219" spans="1:1" x14ac:dyDescent="0.25">
      <c r="A1219" s="236" t="s">
        <v>3866</v>
      </c>
    </row>
    <row r="1220" spans="1:1" x14ac:dyDescent="0.25">
      <c r="A1220" s="236" t="s">
        <v>3868</v>
      </c>
    </row>
    <row r="1221" spans="1:1" x14ac:dyDescent="0.25">
      <c r="A1221" s="236" t="s">
        <v>3752</v>
      </c>
    </row>
    <row r="1222" spans="1:1" x14ac:dyDescent="0.25">
      <c r="A1222" s="236" t="s">
        <v>3753</v>
      </c>
    </row>
    <row r="1223" spans="1:1" x14ac:dyDescent="0.25">
      <c r="A1223" s="236" t="s">
        <v>3869</v>
      </c>
    </row>
    <row r="1224" spans="1:1" x14ac:dyDescent="0.25">
      <c r="A1224" s="236" t="s">
        <v>3859</v>
      </c>
    </row>
    <row r="1225" spans="1:1" x14ac:dyDescent="0.25">
      <c r="A1225" s="236" t="s">
        <v>3860</v>
      </c>
    </row>
    <row r="1226" spans="1:1" x14ac:dyDescent="0.25">
      <c r="A1226" s="236" t="s">
        <v>3740</v>
      </c>
    </row>
    <row r="1227" spans="1:1" x14ac:dyDescent="0.25">
      <c r="A1227" s="236" t="s">
        <v>3731</v>
      </c>
    </row>
    <row r="1228" spans="1:1" x14ac:dyDescent="0.25">
      <c r="A1228" s="236" t="s">
        <v>3732</v>
      </c>
    </row>
    <row r="1229" spans="1:1" x14ac:dyDescent="0.25">
      <c r="A1229" s="236" t="s">
        <v>3817</v>
      </c>
    </row>
    <row r="1230" spans="1:1" x14ac:dyDescent="0.25">
      <c r="A1230" s="236" t="s">
        <v>3827</v>
      </c>
    </row>
    <row r="1231" spans="1:1" x14ac:dyDescent="0.25">
      <c r="A1231" s="236" t="s">
        <v>3822</v>
      </c>
    </row>
    <row r="1232" spans="1:1" x14ac:dyDescent="0.25">
      <c r="A1232" s="236" t="s">
        <v>3823</v>
      </c>
    </row>
    <row r="1233" spans="1:1" x14ac:dyDescent="0.25">
      <c r="A1233" s="236" t="s">
        <v>3824</v>
      </c>
    </row>
    <row r="1234" spans="1:1" x14ac:dyDescent="0.25">
      <c r="A1234" s="236" t="s">
        <v>3816</v>
      </c>
    </row>
    <row r="1235" spans="1:1" x14ac:dyDescent="0.25">
      <c r="A1235" s="236" t="s">
        <v>3826</v>
      </c>
    </row>
    <row r="1236" spans="1:1" x14ac:dyDescent="0.25">
      <c r="A1236" s="236" t="s">
        <v>3825</v>
      </c>
    </row>
    <row r="1237" spans="1:1" x14ac:dyDescent="0.25">
      <c r="A1237" s="236" t="s">
        <v>3820</v>
      </c>
    </row>
    <row r="1238" spans="1:1" x14ac:dyDescent="0.25">
      <c r="A1238" s="236" t="s">
        <v>3815</v>
      </c>
    </row>
    <row r="1239" spans="1:1" x14ac:dyDescent="0.25">
      <c r="A1239" s="236" t="s">
        <v>3819</v>
      </c>
    </row>
    <row r="1240" spans="1:1" x14ac:dyDescent="0.25">
      <c r="A1240" s="236" t="s">
        <v>3814</v>
      </c>
    </row>
    <row r="1241" spans="1:1" x14ac:dyDescent="0.25">
      <c r="A1241" s="236" t="s">
        <v>3821</v>
      </c>
    </row>
    <row r="1242" spans="1:1" x14ac:dyDescent="0.25">
      <c r="A1242" s="236" t="s">
        <v>3818</v>
      </c>
    </row>
    <row r="1243" spans="1:1" x14ac:dyDescent="0.25">
      <c r="A1243" s="236" t="s">
        <v>3771</v>
      </c>
    </row>
    <row r="1244" spans="1:1" x14ac:dyDescent="0.25">
      <c r="A1244" s="236" t="s">
        <v>3770</v>
      </c>
    </row>
    <row r="1245" spans="1:1" x14ac:dyDescent="0.25">
      <c r="A1245" s="236" t="s">
        <v>3730</v>
      </c>
    </row>
    <row r="1246" spans="1:1" x14ac:dyDescent="0.25">
      <c r="A1246" s="236" t="s">
        <v>3844</v>
      </c>
    </row>
    <row r="1247" spans="1:1" x14ac:dyDescent="0.25">
      <c r="A1247" s="236" t="s">
        <v>3843</v>
      </c>
    </row>
    <row r="1248" spans="1:1" x14ac:dyDescent="0.25">
      <c r="A1248" s="236" t="s">
        <v>3845</v>
      </c>
    </row>
    <row r="1249" spans="1:1" x14ac:dyDescent="0.25">
      <c r="A1249" s="236" t="s">
        <v>3776</v>
      </c>
    </row>
    <row r="1250" spans="1:1" x14ac:dyDescent="0.25">
      <c r="A1250" s="236" t="s">
        <v>3778</v>
      </c>
    </row>
    <row r="1251" spans="1:1" x14ac:dyDescent="0.25">
      <c r="A1251" s="236" t="s">
        <v>3779</v>
      </c>
    </row>
    <row r="1252" spans="1:1" x14ac:dyDescent="0.25">
      <c r="A1252" s="236" t="s">
        <v>3777</v>
      </c>
    </row>
    <row r="1253" spans="1:1" x14ac:dyDescent="0.25">
      <c r="A1253" s="236" t="s">
        <v>3899</v>
      </c>
    </row>
    <row r="1254" spans="1:1" x14ac:dyDescent="0.25">
      <c r="A1254" s="236" t="s">
        <v>3782</v>
      </c>
    </row>
    <row r="1255" spans="1:1" x14ac:dyDescent="0.25">
      <c r="A1255" s="236" t="s">
        <v>3784</v>
      </c>
    </row>
    <row r="1256" spans="1:1" x14ac:dyDescent="0.25">
      <c r="A1256" s="236" t="s">
        <v>3785</v>
      </c>
    </row>
    <row r="1257" spans="1:1" x14ac:dyDescent="0.25">
      <c r="A1257" s="236" t="s">
        <v>3783</v>
      </c>
    </row>
    <row r="1258" spans="1:1" x14ac:dyDescent="0.25">
      <c r="A1258" s="236" t="s">
        <v>3773</v>
      </c>
    </row>
    <row r="1259" spans="1:1" x14ac:dyDescent="0.25">
      <c r="A1259" s="236" t="s">
        <v>3772</v>
      </c>
    </row>
    <row r="1260" spans="1:1" x14ac:dyDescent="0.25">
      <c r="A1260" s="236" t="s">
        <v>3774</v>
      </c>
    </row>
    <row r="1261" spans="1:1" x14ac:dyDescent="0.25">
      <c r="A1261" s="236" t="s">
        <v>3775</v>
      </c>
    </row>
    <row r="1262" spans="1:1" x14ac:dyDescent="0.25">
      <c r="A1262" s="236" t="s">
        <v>3786</v>
      </c>
    </row>
    <row r="1263" spans="1:1" x14ac:dyDescent="0.25">
      <c r="A1263" s="236" t="s">
        <v>3681</v>
      </c>
    </row>
    <row r="1264" spans="1:1" x14ac:dyDescent="0.25">
      <c r="A1264" s="236" t="s">
        <v>3682</v>
      </c>
    </row>
    <row r="1265" spans="1:1" x14ac:dyDescent="0.25">
      <c r="A1265" s="236" t="s">
        <v>3690</v>
      </c>
    </row>
    <row r="1266" spans="1:1" x14ac:dyDescent="0.25">
      <c r="A1266" s="236" t="s">
        <v>3668</v>
      </c>
    </row>
    <row r="1267" spans="1:1" x14ac:dyDescent="0.25">
      <c r="A1267" s="236" t="s">
        <v>3619</v>
      </c>
    </row>
    <row r="1268" spans="1:1" x14ac:dyDescent="0.25">
      <c r="A1268" s="236" t="s">
        <v>3620</v>
      </c>
    </row>
    <row r="1269" spans="1:1" x14ac:dyDescent="0.25">
      <c r="A1269" s="236" t="s">
        <v>3621</v>
      </c>
    </row>
    <row r="1270" spans="1:1" x14ac:dyDescent="0.25">
      <c r="A1270" s="236" t="s">
        <v>3622</v>
      </c>
    </row>
    <row r="1271" spans="1:1" x14ac:dyDescent="0.25">
      <c r="A1271" s="236" t="s">
        <v>3560</v>
      </c>
    </row>
    <row r="1272" spans="1:1" x14ac:dyDescent="0.25">
      <c r="A1272" s="236" t="s">
        <v>3495</v>
      </c>
    </row>
    <row r="1273" spans="1:1" x14ac:dyDescent="0.25">
      <c r="A1273" s="236" t="s">
        <v>3781</v>
      </c>
    </row>
    <row r="1274" spans="1:1" x14ac:dyDescent="0.25">
      <c r="A1274" s="236" t="s">
        <v>3582</v>
      </c>
    </row>
    <row r="1275" spans="1:1" x14ac:dyDescent="0.25">
      <c r="A1275" s="236" t="s">
        <v>3581</v>
      </c>
    </row>
    <row r="1276" spans="1:1" x14ac:dyDescent="0.25">
      <c r="A1276" s="236" t="s">
        <v>4461</v>
      </c>
    </row>
    <row r="1277" spans="1:1" x14ac:dyDescent="0.25">
      <c r="A1277" s="236" t="s">
        <v>3579</v>
      </c>
    </row>
    <row r="1278" spans="1:1" x14ac:dyDescent="0.25">
      <c r="A1278" s="236" t="s">
        <v>3578</v>
      </c>
    </row>
    <row r="1279" spans="1:1" x14ac:dyDescent="0.25">
      <c r="A1279" s="236" t="s">
        <v>4626</v>
      </c>
    </row>
    <row r="1280" spans="1:1" x14ac:dyDescent="0.25">
      <c r="A1280" s="236" t="s">
        <v>3388</v>
      </c>
    </row>
    <row r="1281" spans="1:1" x14ac:dyDescent="0.25">
      <c r="A1281" s="236" t="s">
        <v>3387</v>
      </c>
    </row>
    <row r="1282" spans="1:1" x14ac:dyDescent="0.25">
      <c r="A1282" s="236" t="s">
        <v>4539</v>
      </c>
    </row>
    <row r="1283" spans="1:1" x14ac:dyDescent="0.25">
      <c r="A1283" s="236" t="s">
        <v>4537</v>
      </c>
    </row>
    <row r="1284" spans="1:1" x14ac:dyDescent="0.25">
      <c r="A1284" s="236" t="s">
        <v>3382</v>
      </c>
    </row>
    <row r="1285" spans="1:1" x14ac:dyDescent="0.25">
      <c r="A1285" s="236" t="s">
        <v>3386</v>
      </c>
    </row>
    <row r="1286" spans="1:1" x14ac:dyDescent="0.25">
      <c r="A1286" s="236" t="s">
        <v>3463</v>
      </c>
    </row>
    <row r="1287" spans="1:1" x14ac:dyDescent="0.25">
      <c r="A1287" s="236" t="s">
        <v>3442</v>
      </c>
    </row>
    <row r="1288" spans="1:1" x14ac:dyDescent="0.25">
      <c r="A1288" s="236" t="s">
        <v>720</v>
      </c>
    </row>
    <row r="1289" spans="1:1" x14ac:dyDescent="0.25">
      <c r="A1289" s="236" t="s">
        <v>3906</v>
      </c>
    </row>
    <row r="1290" spans="1:1" x14ac:dyDescent="0.25">
      <c r="A1290" s="236" t="s">
        <v>3427</v>
      </c>
    </row>
    <row r="1291" spans="1:1" x14ac:dyDescent="0.25">
      <c r="A1291" s="236" t="s">
        <v>3898</v>
      </c>
    </row>
    <row r="1292" spans="1:1" x14ac:dyDescent="0.25">
      <c r="A1292" s="236" t="s">
        <v>4275</v>
      </c>
    </row>
    <row r="1293" spans="1:1" x14ac:dyDescent="0.25">
      <c r="A1293" s="236" t="s">
        <v>4274</v>
      </c>
    </row>
    <row r="1294" spans="1:1" x14ac:dyDescent="0.25">
      <c r="A1294" s="236" t="s">
        <v>3396</v>
      </c>
    </row>
    <row r="1295" spans="1:1" x14ac:dyDescent="0.25">
      <c r="A1295" s="236" t="s">
        <v>3405</v>
      </c>
    </row>
    <row r="1296" spans="1:1" x14ac:dyDescent="0.25">
      <c r="A1296" s="236" t="s">
        <v>3361</v>
      </c>
    </row>
    <row r="1297" spans="1:1" x14ac:dyDescent="0.25">
      <c r="A1297" s="236" t="s">
        <v>3350</v>
      </c>
    </row>
    <row r="1298" spans="1:1" x14ac:dyDescent="0.25">
      <c r="A1298" s="236" t="s">
        <v>3702</v>
      </c>
    </row>
    <row r="1299" spans="1:1" x14ac:dyDescent="0.25">
      <c r="A1299" s="236" t="s">
        <v>3695</v>
      </c>
    </row>
    <row r="1300" spans="1:1" x14ac:dyDescent="0.25">
      <c r="A1300" s="236" t="s">
        <v>3593</v>
      </c>
    </row>
    <row r="1301" spans="1:1" x14ac:dyDescent="0.25">
      <c r="A1301" s="236" t="s">
        <v>3594</v>
      </c>
    </row>
    <row r="1302" spans="1:1" x14ac:dyDescent="0.25">
      <c r="A1302" s="236" t="s">
        <v>4442</v>
      </c>
    </row>
    <row r="1303" spans="1:1" x14ac:dyDescent="0.25">
      <c r="A1303" s="236" t="s">
        <v>4232</v>
      </c>
    </row>
    <row r="1304" spans="1:1" x14ac:dyDescent="0.25">
      <c r="A1304" s="236" t="s">
        <v>4233</v>
      </c>
    </row>
    <row r="1305" spans="1:1" x14ac:dyDescent="0.25">
      <c r="A1305" s="236" t="s">
        <v>4236</v>
      </c>
    </row>
    <row r="1306" spans="1:1" x14ac:dyDescent="0.25">
      <c r="A1306" s="236" t="s">
        <v>4234</v>
      </c>
    </row>
    <row r="1307" spans="1:1" x14ac:dyDescent="0.25">
      <c r="A1307" s="236" t="s">
        <v>4235</v>
      </c>
    </row>
    <row r="1308" spans="1:1" x14ac:dyDescent="0.25">
      <c r="A1308" s="236" t="s">
        <v>29134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15522"/>
  <sheetViews>
    <sheetView topLeftCell="G1" zoomScale="115" zoomScaleNormal="115" workbookViewId="0">
      <pane ySplit="5" topLeftCell="A7225" activePane="bottomLeft" state="frozen"/>
      <selection pane="bottomLeft" activeCell="K7235" sqref="K7235"/>
    </sheetView>
  </sheetViews>
  <sheetFormatPr defaultColWidth="9.08984375" defaultRowHeight="12.5" x14ac:dyDescent="0.25"/>
  <cols>
    <col min="1" max="2" width="21.6328125" style="3" customWidth="1"/>
    <col min="3" max="3" width="12.6328125" style="3" customWidth="1"/>
    <col min="4" max="4" width="11.6328125" style="3" bestFit="1" customWidth="1"/>
    <col min="5" max="5" width="16.36328125" style="3" customWidth="1"/>
    <col min="6" max="6" width="60.1796875" style="3" customWidth="1"/>
    <col min="7" max="7" width="8.453125" style="3" customWidth="1"/>
    <col min="8" max="8" width="14.54296875" style="3" customWidth="1"/>
    <col min="9" max="9" width="17.6328125" style="230" customWidth="1"/>
    <col min="10" max="10" width="12.6328125" style="3" customWidth="1"/>
    <col min="11" max="11" width="14.6328125" style="3" customWidth="1"/>
    <col min="12" max="16384" width="9.08984375" style="3"/>
  </cols>
  <sheetData>
    <row r="1" spans="1:12" ht="36" customHeight="1" x14ac:dyDescent="0.25">
      <c r="A1" s="256" t="s">
        <v>363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</row>
    <row r="2" spans="1:12" ht="18" customHeight="1" x14ac:dyDescent="0.25">
      <c r="A2" s="254" t="s">
        <v>7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</row>
    <row r="3" spans="1:12" ht="18" customHeight="1" x14ac:dyDescent="0.25">
      <c r="A3" s="255" t="s">
        <v>4655</v>
      </c>
      <c r="B3" s="255"/>
      <c r="C3" s="255" t="s">
        <v>8</v>
      </c>
      <c r="D3" s="255"/>
      <c r="E3" s="255"/>
      <c r="F3" s="255"/>
      <c r="G3" s="255"/>
      <c r="H3" s="255"/>
      <c r="I3" s="255"/>
      <c r="J3" s="255"/>
      <c r="K3" s="255"/>
    </row>
    <row r="4" spans="1:12" ht="12" customHeight="1" x14ac:dyDescent="0.25">
      <c r="C4" s="257"/>
      <c r="D4" s="257"/>
      <c r="E4" s="257"/>
      <c r="F4" s="257"/>
      <c r="G4" s="257"/>
      <c r="H4" s="257"/>
      <c r="I4" s="257"/>
      <c r="J4" s="257"/>
      <c r="K4" s="257"/>
    </row>
    <row r="5" spans="1:12" s="2" customFormat="1" ht="24.9" customHeight="1" x14ac:dyDescent="0.25">
      <c r="A5" s="1" t="s">
        <v>364</v>
      </c>
      <c r="B5" s="1" t="s">
        <v>365</v>
      </c>
      <c r="C5" s="1" t="s">
        <v>366</v>
      </c>
      <c r="D5" s="1" t="s">
        <v>1</v>
      </c>
      <c r="E5" s="1" t="s">
        <v>367</v>
      </c>
      <c r="F5" s="1" t="s">
        <v>307</v>
      </c>
      <c r="G5" s="1" t="s">
        <v>368</v>
      </c>
      <c r="H5" s="1" t="s">
        <v>2</v>
      </c>
      <c r="I5" s="228" t="s">
        <v>3</v>
      </c>
      <c r="J5" s="61">
        <f>Summary!$C$19</f>
        <v>1.988308103596545E-2</v>
      </c>
      <c r="K5" s="1" t="s">
        <v>285</v>
      </c>
      <c r="L5" s="238" t="s">
        <v>29200</v>
      </c>
    </row>
    <row r="6" spans="1:12" ht="15" customHeight="1" x14ac:dyDescent="0.25">
      <c r="A6" s="43" t="s">
        <v>716</v>
      </c>
      <c r="B6" s="43" t="s">
        <v>4</v>
      </c>
      <c r="C6" s="43" t="s">
        <v>727</v>
      </c>
      <c r="D6" s="43" t="s">
        <v>728</v>
      </c>
      <c r="E6" s="43" t="s">
        <v>818</v>
      </c>
      <c r="F6" s="43" t="s">
        <v>3347</v>
      </c>
      <c r="G6" s="43" t="s">
        <v>5</v>
      </c>
      <c r="H6" s="76">
        <v>439</v>
      </c>
      <c r="I6" s="229">
        <v>2.4600000000000013</v>
      </c>
      <c r="J6" s="73">
        <f>I6*$J$5</f>
        <v>4.8912379348475032E-2</v>
      </c>
      <c r="K6" s="73">
        <f>(I6+J6)*H6</f>
        <v>1101.412534533981</v>
      </c>
      <c r="L6" s="3" t="e">
        <f>MATCH(C6,$C$7237:$C$7264,0)</f>
        <v>#N/A</v>
      </c>
    </row>
    <row r="7" spans="1:12" ht="15" customHeight="1" x14ac:dyDescent="0.25">
      <c r="A7" s="43" t="s">
        <v>716</v>
      </c>
      <c r="B7" s="43" t="s">
        <v>4</v>
      </c>
      <c r="C7" s="43" t="s">
        <v>727</v>
      </c>
      <c r="D7" s="43" t="s">
        <v>728</v>
      </c>
      <c r="E7" s="43" t="s">
        <v>818</v>
      </c>
      <c r="F7" s="43" t="s">
        <v>3347</v>
      </c>
      <c r="G7" s="43" t="s">
        <v>5</v>
      </c>
      <c r="H7" s="76">
        <v>208</v>
      </c>
      <c r="I7" s="229">
        <v>2.4600000000000013</v>
      </c>
      <c r="J7" s="73">
        <f t="shared" ref="J7:J70" si="0">I7*$J$5</f>
        <v>4.8912379348475032E-2</v>
      </c>
      <c r="K7" s="73">
        <f t="shared" ref="K7:K70" si="1">(I7+J7)*H7</f>
        <v>521.85377490448309</v>
      </c>
      <c r="L7" s="3" t="e">
        <f t="shared" ref="L7:L70" si="2">MATCH(C7,$C$7237:$C$7264,0)</f>
        <v>#N/A</v>
      </c>
    </row>
    <row r="8" spans="1:12" ht="15" customHeight="1" x14ac:dyDescent="0.25">
      <c r="A8" s="43" t="s">
        <v>716</v>
      </c>
      <c r="B8" s="43" t="s">
        <v>4</v>
      </c>
      <c r="C8" s="43" t="s">
        <v>727</v>
      </c>
      <c r="D8" s="43" t="s">
        <v>728</v>
      </c>
      <c r="E8" s="43" t="s">
        <v>818</v>
      </c>
      <c r="F8" s="43" t="s">
        <v>3347</v>
      </c>
      <c r="G8" s="43" t="s">
        <v>5</v>
      </c>
      <c r="H8" s="76">
        <v>2429</v>
      </c>
      <c r="I8" s="229">
        <v>2.4600000000000004</v>
      </c>
      <c r="J8" s="73">
        <f t="shared" si="0"/>
        <v>4.8912379348475012E-2</v>
      </c>
      <c r="K8" s="73">
        <f t="shared" si="1"/>
        <v>6094.148169437447</v>
      </c>
      <c r="L8" s="3" t="e">
        <f t="shared" si="2"/>
        <v>#N/A</v>
      </c>
    </row>
    <row r="9" spans="1:12" ht="15" customHeight="1" x14ac:dyDescent="0.25">
      <c r="A9" s="43" t="s">
        <v>716</v>
      </c>
      <c r="B9" s="43" t="s">
        <v>4</v>
      </c>
      <c r="C9" s="43" t="s">
        <v>727</v>
      </c>
      <c r="D9" s="43" t="s">
        <v>728</v>
      </c>
      <c r="E9" s="43" t="s">
        <v>818</v>
      </c>
      <c r="F9" s="43" t="s">
        <v>3347</v>
      </c>
      <c r="G9" s="43" t="s">
        <v>5</v>
      </c>
      <c r="H9" s="76">
        <v>5489</v>
      </c>
      <c r="I9" s="229">
        <v>2.46</v>
      </c>
      <c r="J9" s="73">
        <f t="shared" si="0"/>
        <v>4.8912379348475005E-2</v>
      </c>
      <c r="K9" s="73">
        <f t="shared" si="1"/>
        <v>13771.420050243778</v>
      </c>
      <c r="L9" s="3" t="e">
        <f t="shared" si="2"/>
        <v>#N/A</v>
      </c>
    </row>
    <row r="10" spans="1:12" ht="15" customHeight="1" x14ac:dyDescent="0.25">
      <c r="A10" s="43" t="s">
        <v>716</v>
      </c>
      <c r="B10" s="43" t="s">
        <v>4</v>
      </c>
      <c r="C10" s="43" t="s">
        <v>727</v>
      </c>
      <c r="D10" s="43" t="s">
        <v>728</v>
      </c>
      <c r="E10" s="43" t="s">
        <v>818</v>
      </c>
      <c r="F10" s="43" t="s">
        <v>3347</v>
      </c>
      <c r="G10" s="43" t="s">
        <v>5</v>
      </c>
      <c r="H10" s="76">
        <v>597</v>
      </c>
      <c r="I10" s="229">
        <v>2.4599999999999924</v>
      </c>
      <c r="J10" s="73">
        <f t="shared" si="0"/>
        <v>4.8912379348474859E-2</v>
      </c>
      <c r="K10" s="73">
        <f t="shared" si="1"/>
        <v>1497.820690471035</v>
      </c>
      <c r="L10" s="3" t="e">
        <f t="shared" si="2"/>
        <v>#N/A</v>
      </c>
    </row>
    <row r="11" spans="1:12" ht="15" customHeight="1" x14ac:dyDescent="0.25">
      <c r="A11" s="43" t="s">
        <v>716</v>
      </c>
      <c r="B11" s="43" t="s">
        <v>4</v>
      </c>
      <c r="C11" s="43" t="s">
        <v>727</v>
      </c>
      <c r="D11" s="43" t="s">
        <v>728</v>
      </c>
      <c r="E11" s="43" t="s">
        <v>818</v>
      </c>
      <c r="F11" s="43" t="s">
        <v>3347</v>
      </c>
      <c r="G11" s="43" t="s">
        <v>5</v>
      </c>
      <c r="H11" s="76">
        <v>276</v>
      </c>
      <c r="I11" s="229">
        <v>2.4599999999999969</v>
      </c>
      <c r="J11" s="73">
        <f t="shared" si="0"/>
        <v>4.8912379348474942E-2</v>
      </c>
      <c r="K11" s="73">
        <f t="shared" si="1"/>
        <v>692.45981670017818</v>
      </c>
      <c r="L11" s="3" t="e">
        <f t="shared" si="2"/>
        <v>#N/A</v>
      </c>
    </row>
    <row r="12" spans="1:12" ht="15" customHeight="1" x14ac:dyDescent="0.25">
      <c r="A12" s="43" t="s">
        <v>716</v>
      </c>
      <c r="B12" s="43" t="s">
        <v>4</v>
      </c>
      <c r="C12" s="43" t="s">
        <v>727</v>
      </c>
      <c r="D12" s="43" t="s">
        <v>728</v>
      </c>
      <c r="E12" s="43" t="s">
        <v>818</v>
      </c>
      <c r="F12" s="43" t="s">
        <v>3347</v>
      </c>
      <c r="G12" s="43" t="s">
        <v>5</v>
      </c>
      <c r="H12" s="76">
        <v>125</v>
      </c>
      <c r="I12" s="229">
        <v>2.46</v>
      </c>
      <c r="J12" s="73">
        <f t="shared" si="0"/>
        <v>4.8912379348475005E-2</v>
      </c>
      <c r="K12" s="73">
        <f t="shared" si="1"/>
        <v>313.61404741855938</v>
      </c>
      <c r="L12" s="3" t="e">
        <f t="shared" si="2"/>
        <v>#N/A</v>
      </c>
    </row>
    <row r="13" spans="1:12" ht="15" customHeight="1" x14ac:dyDescent="0.25">
      <c r="A13" s="43" t="s">
        <v>716</v>
      </c>
      <c r="B13" s="43" t="s">
        <v>4</v>
      </c>
      <c r="C13" s="43" t="s">
        <v>727</v>
      </c>
      <c r="D13" s="43" t="s">
        <v>728</v>
      </c>
      <c r="E13" s="43" t="s">
        <v>819</v>
      </c>
      <c r="F13" s="43" t="s">
        <v>3348</v>
      </c>
      <c r="G13" s="43" t="s">
        <v>5</v>
      </c>
      <c r="H13" s="76">
        <v>515</v>
      </c>
      <c r="I13" s="229">
        <v>3.05</v>
      </c>
      <c r="J13" s="73">
        <f t="shared" si="0"/>
        <v>6.064339715969462E-2</v>
      </c>
      <c r="K13" s="73">
        <f t="shared" si="1"/>
        <v>1601.9813495372427</v>
      </c>
      <c r="L13" s="3" t="e">
        <f t="shared" si="2"/>
        <v>#N/A</v>
      </c>
    </row>
    <row r="14" spans="1:12" ht="15" customHeight="1" x14ac:dyDescent="0.25">
      <c r="A14" s="43" t="s">
        <v>716</v>
      </c>
      <c r="B14" s="43" t="s">
        <v>4</v>
      </c>
      <c r="C14" s="43" t="s">
        <v>727</v>
      </c>
      <c r="D14" s="43" t="s">
        <v>728</v>
      </c>
      <c r="E14" s="43" t="s">
        <v>819</v>
      </c>
      <c r="F14" s="43" t="s">
        <v>3348</v>
      </c>
      <c r="G14" s="43" t="s">
        <v>5</v>
      </c>
      <c r="H14" s="76">
        <v>118</v>
      </c>
      <c r="I14" s="229">
        <v>3.0499999999999967</v>
      </c>
      <c r="J14" s="73">
        <f t="shared" si="0"/>
        <v>6.0643397159694558E-2</v>
      </c>
      <c r="K14" s="73">
        <f t="shared" si="1"/>
        <v>367.05592086484359</v>
      </c>
      <c r="L14" s="3" t="e">
        <f t="shared" si="2"/>
        <v>#N/A</v>
      </c>
    </row>
    <row r="15" spans="1:12" ht="15" customHeight="1" x14ac:dyDescent="0.25">
      <c r="A15" s="43" t="s">
        <v>716</v>
      </c>
      <c r="B15" s="43" t="s">
        <v>4</v>
      </c>
      <c r="C15" s="43" t="s">
        <v>727</v>
      </c>
      <c r="D15" s="43" t="s">
        <v>728</v>
      </c>
      <c r="E15" s="43" t="s">
        <v>819</v>
      </c>
      <c r="F15" s="43" t="s">
        <v>3348</v>
      </c>
      <c r="G15" s="43" t="s">
        <v>5</v>
      </c>
      <c r="H15" s="76">
        <v>206</v>
      </c>
      <c r="I15" s="229">
        <v>3.0500000000000052</v>
      </c>
      <c r="J15" s="73">
        <f t="shared" si="0"/>
        <v>6.0643397159694724E-2</v>
      </c>
      <c r="K15" s="73">
        <f t="shared" si="1"/>
        <v>640.79253981489819</v>
      </c>
      <c r="L15" s="3" t="e">
        <f t="shared" si="2"/>
        <v>#N/A</v>
      </c>
    </row>
    <row r="16" spans="1:12" ht="15" customHeight="1" x14ac:dyDescent="0.25">
      <c r="A16" s="43" t="s">
        <v>716</v>
      </c>
      <c r="B16" s="43" t="s">
        <v>4</v>
      </c>
      <c r="C16" s="43" t="s">
        <v>727</v>
      </c>
      <c r="D16" s="43" t="s">
        <v>728</v>
      </c>
      <c r="E16" s="43" t="s">
        <v>819</v>
      </c>
      <c r="F16" s="43" t="s">
        <v>3348</v>
      </c>
      <c r="G16" s="43" t="s">
        <v>5</v>
      </c>
      <c r="H16" s="76">
        <v>525</v>
      </c>
      <c r="I16" s="229">
        <v>3.05</v>
      </c>
      <c r="J16" s="73">
        <f t="shared" si="0"/>
        <v>6.064339715969462E-2</v>
      </c>
      <c r="K16" s="73">
        <f t="shared" si="1"/>
        <v>1633.0877835088397</v>
      </c>
      <c r="L16" s="3" t="e">
        <f t="shared" si="2"/>
        <v>#N/A</v>
      </c>
    </row>
    <row r="17" spans="1:12" ht="15" customHeight="1" x14ac:dyDescent="0.25">
      <c r="A17" s="43" t="s">
        <v>716</v>
      </c>
      <c r="B17" s="43" t="s">
        <v>4</v>
      </c>
      <c r="C17" s="43" t="s">
        <v>729</v>
      </c>
      <c r="D17" s="43" t="s">
        <v>728</v>
      </c>
      <c r="E17" s="43" t="s">
        <v>820</v>
      </c>
      <c r="F17" s="43" t="s">
        <v>3349</v>
      </c>
      <c r="G17" s="43" t="s">
        <v>5</v>
      </c>
      <c r="H17" s="76">
        <v>5053</v>
      </c>
      <c r="I17" s="229">
        <v>2.6500000000000004</v>
      </c>
      <c r="J17" s="73">
        <f t="shared" si="0"/>
        <v>5.2690164745308452E-2</v>
      </c>
      <c r="K17" s="73">
        <f t="shared" si="1"/>
        <v>13656.693402458046</v>
      </c>
      <c r="L17" s="3" t="e">
        <f t="shared" si="2"/>
        <v>#N/A</v>
      </c>
    </row>
    <row r="18" spans="1:12" ht="15" customHeight="1" x14ac:dyDescent="0.25">
      <c r="A18" s="43" t="s">
        <v>716</v>
      </c>
      <c r="B18" s="43" t="s">
        <v>4</v>
      </c>
      <c r="C18" s="43" t="s">
        <v>729</v>
      </c>
      <c r="D18" s="43" t="s">
        <v>728</v>
      </c>
      <c r="E18" s="43" t="s">
        <v>820</v>
      </c>
      <c r="F18" s="43" t="s">
        <v>3349</v>
      </c>
      <c r="G18" s="43" t="s">
        <v>5</v>
      </c>
      <c r="H18" s="76">
        <v>5027</v>
      </c>
      <c r="I18" s="229">
        <v>2.65</v>
      </c>
      <c r="J18" s="73">
        <f t="shared" si="0"/>
        <v>5.2690164745308438E-2</v>
      </c>
      <c r="K18" s="73">
        <f t="shared" si="1"/>
        <v>13586.423458174666</v>
      </c>
      <c r="L18" s="3" t="e">
        <f t="shared" si="2"/>
        <v>#N/A</v>
      </c>
    </row>
    <row r="19" spans="1:12" ht="15" customHeight="1" x14ac:dyDescent="0.25">
      <c r="A19" s="43" t="s">
        <v>716</v>
      </c>
      <c r="B19" s="43" t="s">
        <v>4</v>
      </c>
      <c r="C19" s="43" t="s">
        <v>729</v>
      </c>
      <c r="D19" s="43" t="s">
        <v>728</v>
      </c>
      <c r="E19" s="43" t="s">
        <v>821</v>
      </c>
      <c r="F19" s="43" t="s">
        <v>3348</v>
      </c>
      <c r="G19" s="43" t="s">
        <v>5</v>
      </c>
      <c r="H19" s="76">
        <v>1607</v>
      </c>
      <c r="I19" s="229">
        <v>3.0500000000000003</v>
      </c>
      <c r="J19" s="73">
        <f t="shared" si="0"/>
        <v>6.0643397159694627E-2</v>
      </c>
      <c r="K19" s="73">
        <f t="shared" si="1"/>
        <v>4998.8039392356295</v>
      </c>
      <c r="L19" s="3" t="e">
        <f t="shared" si="2"/>
        <v>#N/A</v>
      </c>
    </row>
    <row r="20" spans="1:12" ht="15" customHeight="1" x14ac:dyDescent="0.25">
      <c r="A20" s="43" t="s">
        <v>716</v>
      </c>
      <c r="B20" s="43" t="s">
        <v>4</v>
      </c>
      <c r="C20" s="43" t="s">
        <v>729</v>
      </c>
      <c r="D20" s="43" t="s">
        <v>728</v>
      </c>
      <c r="E20" s="43" t="s">
        <v>821</v>
      </c>
      <c r="F20" s="43" t="s">
        <v>3348</v>
      </c>
      <c r="G20" s="43" t="s">
        <v>5</v>
      </c>
      <c r="H20" s="76">
        <v>1607</v>
      </c>
      <c r="I20" s="229">
        <v>3.0500000000000003</v>
      </c>
      <c r="J20" s="73">
        <f t="shared" si="0"/>
        <v>6.0643397159694627E-2</v>
      </c>
      <c r="K20" s="73">
        <f t="shared" si="1"/>
        <v>4998.8039392356295</v>
      </c>
      <c r="L20" s="3" t="e">
        <f t="shared" si="2"/>
        <v>#N/A</v>
      </c>
    </row>
    <row r="21" spans="1:12" ht="15" customHeight="1" x14ac:dyDescent="0.25">
      <c r="A21" s="43" t="s">
        <v>716</v>
      </c>
      <c r="B21" s="43" t="s">
        <v>4</v>
      </c>
      <c r="C21" s="43" t="s">
        <v>729</v>
      </c>
      <c r="D21" s="43" t="s">
        <v>728</v>
      </c>
      <c r="E21" s="43" t="s">
        <v>821</v>
      </c>
      <c r="F21" s="43" t="s">
        <v>3348</v>
      </c>
      <c r="G21" s="43" t="s">
        <v>5</v>
      </c>
      <c r="H21" s="76">
        <v>1607</v>
      </c>
      <c r="I21" s="229">
        <v>3.0500000000000003</v>
      </c>
      <c r="J21" s="73">
        <f t="shared" si="0"/>
        <v>6.0643397159694627E-2</v>
      </c>
      <c r="K21" s="73">
        <f t="shared" si="1"/>
        <v>4998.8039392356295</v>
      </c>
      <c r="L21" s="3" t="e">
        <f t="shared" si="2"/>
        <v>#N/A</v>
      </c>
    </row>
    <row r="22" spans="1:12" ht="15" customHeight="1" x14ac:dyDescent="0.25">
      <c r="A22" s="43" t="s">
        <v>716</v>
      </c>
      <c r="B22" s="43" t="s">
        <v>4</v>
      </c>
      <c r="C22" s="43" t="s">
        <v>729</v>
      </c>
      <c r="D22" s="43" t="s">
        <v>728</v>
      </c>
      <c r="E22" s="43" t="s">
        <v>821</v>
      </c>
      <c r="F22" s="43" t="s">
        <v>3348</v>
      </c>
      <c r="G22" s="43" t="s">
        <v>5</v>
      </c>
      <c r="H22" s="76">
        <v>1607</v>
      </c>
      <c r="I22" s="229">
        <v>3.0500000000000003</v>
      </c>
      <c r="J22" s="73">
        <f t="shared" si="0"/>
        <v>6.0643397159694627E-2</v>
      </c>
      <c r="K22" s="73">
        <f t="shared" si="1"/>
        <v>4998.8039392356295</v>
      </c>
      <c r="L22" s="3" t="e">
        <f t="shared" si="2"/>
        <v>#N/A</v>
      </c>
    </row>
    <row r="23" spans="1:12" ht="15" customHeight="1" x14ac:dyDescent="0.25">
      <c r="A23" s="43" t="s">
        <v>716</v>
      </c>
      <c r="B23" s="43" t="s">
        <v>4</v>
      </c>
      <c r="C23" s="43" t="s">
        <v>730</v>
      </c>
      <c r="D23" s="43" t="s">
        <v>728</v>
      </c>
      <c r="E23" s="43" t="s">
        <v>822</v>
      </c>
      <c r="F23" s="43" t="s">
        <v>3347</v>
      </c>
      <c r="G23" s="43" t="s">
        <v>5</v>
      </c>
      <c r="H23" s="76">
        <v>900</v>
      </c>
      <c r="I23" s="229">
        <v>2.4700000000000002</v>
      </c>
      <c r="J23" s="73">
        <f t="shared" si="0"/>
        <v>4.9111210158834663E-2</v>
      </c>
      <c r="K23" s="73">
        <f t="shared" si="1"/>
        <v>2267.2000891429516</v>
      </c>
      <c r="L23" s="3" t="e">
        <f t="shared" si="2"/>
        <v>#N/A</v>
      </c>
    </row>
    <row r="24" spans="1:12" ht="15" customHeight="1" x14ac:dyDescent="0.25">
      <c r="A24" s="43" t="s">
        <v>716</v>
      </c>
      <c r="B24" s="43" t="s">
        <v>4</v>
      </c>
      <c r="C24" s="43" t="s">
        <v>730</v>
      </c>
      <c r="D24" s="43" t="s">
        <v>728</v>
      </c>
      <c r="E24" s="43" t="s">
        <v>822</v>
      </c>
      <c r="F24" s="43" t="s">
        <v>3347</v>
      </c>
      <c r="G24" s="43" t="s">
        <v>5</v>
      </c>
      <c r="H24" s="76">
        <v>700</v>
      </c>
      <c r="I24" s="229">
        <v>2.4700000000000002</v>
      </c>
      <c r="J24" s="73">
        <f t="shared" si="0"/>
        <v>4.9111210158834663E-2</v>
      </c>
      <c r="K24" s="73">
        <f t="shared" si="1"/>
        <v>1763.3778471111843</v>
      </c>
      <c r="L24" s="3" t="e">
        <f t="shared" si="2"/>
        <v>#N/A</v>
      </c>
    </row>
    <row r="25" spans="1:12" ht="15" customHeight="1" x14ac:dyDescent="0.25">
      <c r="A25" s="43" t="s">
        <v>716</v>
      </c>
      <c r="B25" s="43" t="s">
        <v>4</v>
      </c>
      <c r="C25" s="43" t="s">
        <v>731</v>
      </c>
      <c r="D25" s="43" t="s">
        <v>55</v>
      </c>
      <c r="E25" s="43" t="s">
        <v>823</v>
      </c>
      <c r="F25" s="43" t="s">
        <v>3350</v>
      </c>
      <c r="G25" s="43" t="s">
        <v>5</v>
      </c>
      <c r="H25" s="76">
        <v>1624.3</v>
      </c>
      <c r="I25" s="229">
        <v>3.2699993843501818</v>
      </c>
      <c r="J25" s="73">
        <f t="shared" si="0"/>
        <v>6.5017662746591792E-2</v>
      </c>
      <c r="K25" s="73">
        <f t="shared" si="1"/>
        <v>5417.0681895992893</v>
      </c>
      <c r="L25" s="3" t="e">
        <f t="shared" si="2"/>
        <v>#N/A</v>
      </c>
    </row>
    <row r="26" spans="1:12" ht="15" customHeight="1" x14ac:dyDescent="0.25">
      <c r="A26" s="43" t="s">
        <v>716</v>
      </c>
      <c r="B26" s="43" t="s">
        <v>4</v>
      </c>
      <c r="C26" s="43" t="s">
        <v>731</v>
      </c>
      <c r="D26" s="43" t="s">
        <v>55</v>
      </c>
      <c r="E26" s="43" t="s">
        <v>823</v>
      </c>
      <c r="F26" s="43" t="s">
        <v>3350</v>
      </c>
      <c r="G26" s="43" t="s">
        <v>5</v>
      </c>
      <c r="H26" s="76">
        <v>552.79999999999995</v>
      </c>
      <c r="I26" s="229">
        <v>3.2700072358900147</v>
      </c>
      <c r="J26" s="73">
        <f t="shared" si="0"/>
        <v>6.5017818859394547E-2</v>
      </c>
      <c r="K26" s="73">
        <f t="shared" si="1"/>
        <v>1843.6018502654733</v>
      </c>
      <c r="L26" s="3" t="e">
        <f t="shared" si="2"/>
        <v>#N/A</v>
      </c>
    </row>
    <row r="27" spans="1:12" ht="15" customHeight="1" x14ac:dyDescent="0.25">
      <c r="A27" s="43" t="s">
        <v>716</v>
      </c>
      <c r="B27" s="43" t="s">
        <v>4</v>
      </c>
      <c r="C27" s="43" t="s">
        <v>732</v>
      </c>
      <c r="D27" s="43" t="s">
        <v>55</v>
      </c>
      <c r="E27" s="43" t="s">
        <v>824</v>
      </c>
      <c r="F27" s="43" t="s">
        <v>3351</v>
      </c>
      <c r="G27" s="43" t="s">
        <v>5</v>
      </c>
      <c r="H27" s="76">
        <v>154</v>
      </c>
      <c r="I27" s="229"/>
      <c r="J27" s="73">
        <f t="shared" si="0"/>
        <v>0</v>
      </c>
      <c r="K27" s="73">
        <f t="shared" si="1"/>
        <v>0</v>
      </c>
      <c r="L27" s="3" t="e">
        <f t="shared" si="2"/>
        <v>#N/A</v>
      </c>
    </row>
    <row r="28" spans="1:12" ht="15" customHeight="1" x14ac:dyDescent="0.25">
      <c r="A28" s="43" t="s">
        <v>716</v>
      </c>
      <c r="B28" s="43" t="s">
        <v>4</v>
      </c>
      <c r="C28" s="43" t="s">
        <v>732</v>
      </c>
      <c r="D28" s="43" t="s">
        <v>55</v>
      </c>
      <c r="E28" s="43" t="s">
        <v>824</v>
      </c>
      <c r="F28" s="43" t="s">
        <v>3351</v>
      </c>
      <c r="G28" s="43" t="s">
        <v>5</v>
      </c>
      <c r="H28" s="76">
        <v>382</v>
      </c>
      <c r="I28" s="229"/>
      <c r="J28" s="73">
        <f t="shared" si="0"/>
        <v>0</v>
      </c>
      <c r="K28" s="73">
        <f t="shared" si="1"/>
        <v>0</v>
      </c>
      <c r="L28" s="3" t="e">
        <f t="shared" si="2"/>
        <v>#N/A</v>
      </c>
    </row>
    <row r="29" spans="1:12" ht="15" customHeight="1" x14ac:dyDescent="0.25">
      <c r="A29" s="43" t="s">
        <v>716</v>
      </c>
      <c r="B29" s="43" t="s">
        <v>4</v>
      </c>
      <c r="C29" s="43" t="s">
        <v>732</v>
      </c>
      <c r="D29" s="43" t="s">
        <v>55</v>
      </c>
      <c r="E29" s="43" t="s">
        <v>824</v>
      </c>
      <c r="F29" s="43" t="s">
        <v>3351</v>
      </c>
      <c r="G29" s="43" t="s">
        <v>5</v>
      </c>
      <c r="H29" s="76">
        <v>85</v>
      </c>
      <c r="I29" s="229"/>
      <c r="J29" s="73">
        <f t="shared" si="0"/>
        <v>0</v>
      </c>
      <c r="K29" s="73">
        <f t="shared" si="1"/>
        <v>0</v>
      </c>
      <c r="L29" s="3" t="e">
        <f t="shared" si="2"/>
        <v>#N/A</v>
      </c>
    </row>
    <row r="30" spans="1:12" ht="15" customHeight="1" x14ac:dyDescent="0.25">
      <c r="A30" s="43" t="s">
        <v>716</v>
      </c>
      <c r="B30" s="43" t="s">
        <v>4</v>
      </c>
      <c r="C30" s="43" t="s">
        <v>732</v>
      </c>
      <c r="D30" s="43" t="s">
        <v>55</v>
      </c>
      <c r="E30" s="43" t="s">
        <v>824</v>
      </c>
      <c r="F30" s="43" t="s">
        <v>3351</v>
      </c>
      <c r="G30" s="43" t="s">
        <v>5</v>
      </c>
      <c r="H30" s="76">
        <v>2126</v>
      </c>
      <c r="I30" s="229"/>
      <c r="J30" s="73">
        <f t="shared" si="0"/>
        <v>0</v>
      </c>
      <c r="K30" s="73">
        <f t="shared" si="1"/>
        <v>0</v>
      </c>
      <c r="L30" s="3" t="e">
        <f t="shared" si="2"/>
        <v>#N/A</v>
      </c>
    </row>
    <row r="31" spans="1:12" ht="15" customHeight="1" x14ac:dyDescent="0.25">
      <c r="A31" s="43" t="s">
        <v>716</v>
      </c>
      <c r="B31" s="43" t="s">
        <v>4</v>
      </c>
      <c r="C31" s="43" t="s">
        <v>733</v>
      </c>
      <c r="D31" s="43" t="s">
        <v>55</v>
      </c>
      <c r="E31" s="43" t="s">
        <v>825</v>
      </c>
      <c r="F31" s="43" t="s">
        <v>3352</v>
      </c>
      <c r="G31" s="43" t="s">
        <v>5</v>
      </c>
      <c r="H31" s="76">
        <v>916</v>
      </c>
      <c r="I31" s="229"/>
      <c r="J31" s="73">
        <f t="shared" si="0"/>
        <v>0</v>
      </c>
      <c r="K31" s="73">
        <f t="shared" si="1"/>
        <v>0</v>
      </c>
      <c r="L31" s="3" t="e">
        <f t="shared" si="2"/>
        <v>#N/A</v>
      </c>
    </row>
    <row r="32" spans="1:12" ht="15" customHeight="1" x14ac:dyDescent="0.25">
      <c r="A32" s="43" t="s">
        <v>716</v>
      </c>
      <c r="B32" s="43" t="s">
        <v>4</v>
      </c>
      <c r="C32" s="43" t="s">
        <v>733</v>
      </c>
      <c r="D32" s="43" t="s">
        <v>55</v>
      </c>
      <c r="E32" s="43" t="s">
        <v>825</v>
      </c>
      <c r="F32" s="43" t="s">
        <v>3352</v>
      </c>
      <c r="G32" s="43" t="s">
        <v>5</v>
      </c>
      <c r="H32" s="76">
        <v>580</v>
      </c>
      <c r="I32" s="229"/>
      <c r="J32" s="73">
        <f t="shared" si="0"/>
        <v>0</v>
      </c>
      <c r="K32" s="73">
        <f t="shared" si="1"/>
        <v>0</v>
      </c>
      <c r="L32" s="3" t="e">
        <f t="shared" si="2"/>
        <v>#N/A</v>
      </c>
    </row>
    <row r="33" spans="1:12" ht="15" customHeight="1" x14ac:dyDescent="0.25">
      <c r="A33" s="43" t="s">
        <v>716</v>
      </c>
      <c r="B33" s="43" t="s">
        <v>4</v>
      </c>
      <c r="C33" s="43" t="s">
        <v>733</v>
      </c>
      <c r="D33" s="43" t="s">
        <v>55</v>
      </c>
      <c r="E33" s="43" t="s">
        <v>825</v>
      </c>
      <c r="F33" s="43" t="s">
        <v>3352</v>
      </c>
      <c r="G33" s="43" t="s">
        <v>5</v>
      </c>
      <c r="H33" s="76">
        <v>180</v>
      </c>
      <c r="I33" s="229"/>
      <c r="J33" s="73">
        <f t="shared" si="0"/>
        <v>0</v>
      </c>
      <c r="K33" s="73">
        <f t="shared" si="1"/>
        <v>0</v>
      </c>
      <c r="L33" s="3" t="e">
        <f t="shared" si="2"/>
        <v>#N/A</v>
      </c>
    </row>
    <row r="34" spans="1:12" ht="15" customHeight="1" x14ac:dyDescent="0.25">
      <c r="A34" s="43" t="s">
        <v>716</v>
      </c>
      <c r="B34" s="43" t="s">
        <v>4</v>
      </c>
      <c r="C34" s="43" t="s">
        <v>734</v>
      </c>
      <c r="D34" s="43" t="s">
        <v>55</v>
      </c>
      <c r="E34" s="43" t="s">
        <v>826</v>
      </c>
      <c r="F34" s="43" t="s">
        <v>3353</v>
      </c>
      <c r="G34" s="43" t="s">
        <v>5</v>
      </c>
      <c r="H34" s="76">
        <v>218</v>
      </c>
      <c r="I34" s="229"/>
      <c r="J34" s="73">
        <f t="shared" si="0"/>
        <v>0</v>
      </c>
      <c r="K34" s="73">
        <f t="shared" si="1"/>
        <v>0</v>
      </c>
      <c r="L34" s="3" t="e">
        <f t="shared" si="2"/>
        <v>#N/A</v>
      </c>
    </row>
    <row r="35" spans="1:12" ht="15" customHeight="1" x14ac:dyDescent="0.25">
      <c r="A35" s="43" t="s">
        <v>716</v>
      </c>
      <c r="B35" s="43" t="s">
        <v>4</v>
      </c>
      <c r="C35" s="43" t="s">
        <v>735</v>
      </c>
      <c r="D35" s="43" t="s">
        <v>55</v>
      </c>
      <c r="E35" s="43" t="s">
        <v>827</v>
      </c>
      <c r="F35" s="43" t="s">
        <v>3351</v>
      </c>
      <c r="G35" s="43" t="s">
        <v>5</v>
      </c>
      <c r="H35" s="76">
        <v>275</v>
      </c>
      <c r="I35" s="229"/>
      <c r="J35" s="73">
        <f t="shared" si="0"/>
        <v>0</v>
      </c>
      <c r="K35" s="73">
        <f t="shared" si="1"/>
        <v>0</v>
      </c>
      <c r="L35" s="3" t="e">
        <f t="shared" si="2"/>
        <v>#N/A</v>
      </c>
    </row>
    <row r="36" spans="1:12" ht="15" customHeight="1" x14ac:dyDescent="0.25">
      <c r="A36" s="43" t="s">
        <v>716</v>
      </c>
      <c r="B36" s="43" t="s">
        <v>4</v>
      </c>
      <c r="C36" s="43" t="s">
        <v>735</v>
      </c>
      <c r="D36" s="43" t="s">
        <v>55</v>
      </c>
      <c r="E36" s="43" t="s">
        <v>827</v>
      </c>
      <c r="F36" s="43" t="s">
        <v>3351</v>
      </c>
      <c r="G36" s="43" t="s">
        <v>5</v>
      </c>
      <c r="H36" s="76">
        <v>746</v>
      </c>
      <c r="I36" s="229"/>
      <c r="J36" s="73">
        <f t="shared" si="0"/>
        <v>0</v>
      </c>
      <c r="K36" s="73">
        <f t="shared" si="1"/>
        <v>0</v>
      </c>
      <c r="L36" s="3" t="e">
        <f t="shared" si="2"/>
        <v>#N/A</v>
      </c>
    </row>
    <row r="37" spans="1:12" ht="15" customHeight="1" x14ac:dyDescent="0.25">
      <c r="A37" s="43" t="s">
        <v>716</v>
      </c>
      <c r="B37" s="43" t="s">
        <v>4</v>
      </c>
      <c r="C37" s="43" t="s">
        <v>735</v>
      </c>
      <c r="D37" s="43" t="s">
        <v>55</v>
      </c>
      <c r="E37" s="43" t="s">
        <v>827</v>
      </c>
      <c r="F37" s="43" t="s">
        <v>3351</v>
      </c>
      <c r="G37" s="43" t="s">
        <v>5</v>
      </c>
      <c r="H37" s="76">
        <v>62</v>
      </c>
      <c r="I37" s="229"/>
      <c r="J37" s="73">
        <f t="shared" si="0"/>
        <v>0</v>
      </c>
      <c r="K37" s="73">
        <f t="shared" si="1"/>
        <v>0</v>
      </c>
      <c r="L37" s="3" t="e">
        <f t="shared" si="2"/>
        <v>#N/A</v>
      </c>
    </row>
    <row r="38" spans="1:12" ht="15" customHeight="1" x14ac:dyDescent="0.25">
      <c r="A38" s="43" t="s">
        <v>716</v>
      </c>
      <c r="B38" s="43" t="s">
        <v>4</v>
      </c>
      <c r="C38" s="43" t="s">
        <v>735</v>
      </c>
      <c r="D38" s="43" t="s">
        <v>55</v>
      </c>
      <c r="E38" s="43" t="s">
        <v>827</v>
      </c>
      <c r="F38" s="43" t="s">
        <v>3351</v>
      </c>
      <c r="G38" s="43" t="s">
        <v>5</v>
      </c>
      <c r="H38" s="76">
        <v>90</v>
      </c>
      <c r="I38" s="229"/>
      <c r="J38" s="73">
        <f t="shared" si="0"/>
        <v>0</v>
      </c>
      <c r="K38" s="73">
        <f t="shared" si="1"/>
        <v>0</v>
      </c>
      <c r="L38" s="3" t="e">
        <f t="shared" si="2"/>
        <v>#N/A</v>
      </c>
    </row>
    <row r="39" spans="1:12" ht="15" customHeight="1" x14ac:dyDescent="0.25">
      <c r="A39" s="43" t="s">
        <v>716</v>
      </c>
      <c r="B39" s="43" t="s">
        <v>4</v>
      </c>
      <c r="C39" s="43" t="s">
        <v>736</v>
      </c>
      <c r="D39" s="43" t="s">
        <v>55</v>
      </c>
      <c r="E39" s="43" t="s">
        <v>828</v>
      </c>
      <c r="F39" s="43" t="s">
        <v>3354</v>
      </c>
      <c r="G39" s="43" t="s">
        <v>5</v>
      </c>
      <c r="H39" s="76">
        <v>85</v>
      </c>
      <c r="I39" s="229"/>
      <c r="J39" s="73">
        <f t="shared" si="0"/>
        <v>0</v>
      </c>
      <c r="K39" s="73">
        <f t="shared" si="1"/>
        <v>0</v>
      </c>
      <c r="L39" s="3" t="e">
        <f t="shared" si="2"/>
        <v>#N/A</v>
      </c>
    </row>
    <row r="40" spans="1:12" ht="15" customHeight="1" x14ac:dyDescent="0.25">
      <c r="A40" s="43" t="s">
        <v>716</v>
      </c>
      <c r="B40" s="43" t="s">
        <v>4</v>
      </c>
      <c r="C40" s="43" t="s">
        <v>737</v>
      </c>
      <c r="D40" s="43" t="s">
        <v>55</v>
      </c>
      <c r="E40" s="43" t="s">
        <v>829</v>
      </c>
      <c r="F40" s="43" t="s">
        <v>3351</v>
      </c>
      <c r="G40" s="43" t="s">
        <v>5</v>
      </c>
      <c r="H40" s="76">
        <v>124</v>
      </c>
      <c r="I40" s="229"/>
      <c r="J40" s="73">
        <f t="shared" si="0"/>
        <v>0</v>
      </c>
      <c r="K40" s="73">
        <f t="shared" si="1"/>
        <v>0</v>
      </c>
      <c r="L40" s="3" t="e">
        <f t="shared" si="2"/>
        <v>#N/A</v>
      </c>
    </row>
    <row r="41" spans="1:12" ht="15" customHeight="1" x14ac:dyDescent="0.25">
      <c r="A41" s="43" t="s">
        <v>716</v>
      </c>
      <c r="B41" s="43" t="s">
        <v>4</v>
      </c>
      <c r="C41" s="43" t="s">
        <v>737</v>
      </c>
      <c r="D41" s="43" t="s">
        <v>55</v>
      </c>
      <c r="E41" s="43" t="s">
        <v>829</v>
      </c>
      <c r="F41" s="43" t="s">
        <v>3351</v>
      </c>
      <c r="G41" s="43" t="s">
        <v>5</v>
      </c>
      <c r="H41" s="76">
        <v>1864</v>
      </c>
      <c r="I41" s="229"/>
      <c r="J41" s="73">
        <f t="shared" si="0"/>
        <v>0</v>
      </c>
      <c r="K41" s="73">
        <f t="shared" si="1"/>
        <v>0</v>
      </c>
      <c r="L41" s="3" t="e">
        <f t="shared" si="2"/>
        <v>#N/A</v>
      </c>
    </row>
    <row r="42" spans="1:12" ht="15" customHeight="1" x14ac:dyDescent="0.25">
      <c r="A42" s="43" t="s">
        <v>716</v>
      </c>
      <c r="B42" s="43" t="s">
        <v>4</v>
      </c>
      <c r="C42" s="43" t="s">
        <v>738</v>
      </c>
      <c r="D42" s="43" t="s">
        <v>55</v>
      </c>
      <c r="E42" s="43" t="s">
        <v>830</v>
      </c>
      <c r="F42" s="43" t="s">
        <v>3355</v>
      </c>
      <c r="G42" s="43" t="s">
        <v>5</v>
      </c>
      <c r="H42" s="76">
        <v>79</v>
      </c>
      <c r="I42" s="229"/>
      <c r="J42" s="73">
        <f t="shared" si="0"/>
        <v>0</v>
      </c>
      <c r="K42" s="73">
        <f t="shared" si="1"/>
        <v>0</v>
      </c>
      <c r="L42" s="3" t="e">
        <f t="shared" si="2"/>
        <v>#N/A</v>
      </c>
    </row>
    <row r="43" spans="1:12" ht="15" customHeight="1" x14ac:dyDescent="0.25">
      <c r="A43" s="43" t="s">
        <v>716</v>
      </c>
      <c r="B43" s="43" t="s">
        <v>4</v>
      </c>
      <c r="C43" s="43" t="s">
        <v>738</v>
      </c>
      <c r="D43" s="43" t="s">
        <v>55</v>
      </c>
      <c r="E43" s="43" t="s">
        <v>830</v>
      </c>
      <c r="F43" s="43" t="s">
        <v>3355</v>
      </c>
      <c r="G43" s="43" t="s">
        <v>5</v>
      </c>
      <c r="H43" s="76">
        <v>225</v>
      </c>
      <c r="I43" s="229"/>
      <c r="J43" s="73">
        <f t="shared" si="0"/>
        <v>0</v>
      </c>
      <c r="K43" s="73">
        <f t="shared" si="1"/>
        <v>0</v>
      </c>
      <c r="L43" s="3" t="e">
        <f t="shared" si="2"/>
        <v>#N/A</v>
      </c>
    </row>
    <row r="44" spans="1:12" ht="15" customHeight="1" x14ac:dyDescent="0.25">
      <c r="A44" s="43" t="s">
        <v>716</v>
      </c>
      <c r="B44" s="43" t="s">
        <v>4</v>
      </c>
      <c r="C44" s="43" t="s">
        <v>738</v>
      </c>
      <c r="D44" s="43" t="s">
        <v>55</v>
      </c>
      <c r="E44" s="43" t="s">
        <v>830</v>
      </c>
      <c r="F44" s="43" t="s">
        <v>3355</v>
      </c>
      <c r="G44" s="43" t="s">
        <v>5</v>
      </c>
      <c r="H44" s="76">
        <v>190</v>
      </c>
      <c r="I44" s="229"/>
      <c r="J44" s="73">
        <f t="shared" si="0"/>
        <v>0</v>
      </c>
      <c r="K44" s="73">
        <f t="shared" si="1"/>
        <v>0</v>
      </c>
      <c r="L44" s="3" t="e">
        <f t="shared" si="2"/>
        <v>#N/A</v>
      </c>
    </row>
    <row r="45" spans="1:12" ht="15" customHeight="1" x14ac:dyDescent="0.25">
      <c r="A45" s="43" t="s">
        <v>716</v>
      </c>
      <c r="B45" s="43" t="s">
        <v>4</v>
      </c>
      <c r="C45" s="43" t="s">
        <v>738</v>
      </c>
      <c r="D45" s="43" t="s">
        <v>55</v>
      </c>
      <c r="E45" s="43" t="s">
        <v>830</v>
      </c>
      <c r="F45" s="43" t="s">
        <v>3355</v>
      </c>
      <c r="G45" s="43" t="s">
        <v>5</v>
      </c>
      <c r="H45" s="76">
        <v>16</v>
      </c>
      <c r="I45" s="229"/>
      <c r="J45" s="73">
        <f t="shared" si="0"/>
        <v>0</v>
      </c>
      <c r="K45" s="73">
        <f t="shared" si="1"/>
        <v>0</v>
      </c>
      <c r="L45" s="3" t="e">
        <f t="shared" si="2"/>
        <v>#N/A</v>
      </c>
    </row>
    <row r="46" spans="1:12" ht="15" customHeight="1" x14ac:dyDescent="0.25">
      <c r="A46" s="43" t="s">
        <v>716</v>
      </c>
      <c r="B46" s="43" t="s">
        <v>4</v>
      </c>
      <c r="C46" s="43" t="s">
        <v>738</v>
      </c>
      <c r="D46" s="43" t="s">
        <v>55</v>
      </c>
      <c r="E46" s="43" t="s">
        <v>830</v>
      </c>
      <c r="F46" s="43" t="s">
        <v>3355</v>
      </c>
      <c r="G46" s="43" t="s">
        <v>5</v>
      </c>
      <c r="H46" s="76">
        <v>189</v>
      </c>
      <c r="I46" s="229"/>
      <c r="J46" s="73">
        <f t="shared" si="0"/>
        <v>0</v>
      </c>
      <c r="K46" s="73">
        <f t="shared" si="1"/>
        <v>0</v>
      </c>
      <c r="L46" s="3" t="e">
        <f t="shared" si="2"/>
        <v>#N/A</v>
      </c>
    </row>
    <row r="47" spans="1:12" ht="15" customHeight="1" x14ac:dyDescent="0.25">
      <c r="A47" s="43" t="s">
        <v>716</v>
      </c>
      <c r="B47" s="43" t="s">
        <v>4</v>
      </c>
      <c r="C47" s="43" t="s">
        <v>738</v>
      </c>
      <c r="D47" s="43" t="s">
        <v>55</v>
      </c>
      <c r="E47" s="43" t="s">
        <v>830</v>
      </c>
      <c r="F47" s="43" t="s">
        <v>3355</v>
      </c>
      <c r="G47" s="43" t="s">
        <v>5</v>
      </c>
      <c r="H47" s="76">
        <v>123</v>
      </c>
      <c r="I47" s="229"/>
      <c r="J47" s="73">
        <f t="shared" si="0"/>
        <v>0</v>
      </c>
      <c r="K47" s="73">
        <f t="shared" si="1"/>
        <v>0</v>
      </c>
      <c r="L47" s="3" t="e">
        <f t="shared" si="2"/>
        <v>#N/A</v>
      </c>
    </row>
    <row r="48" spans="1:12" ht="15" customHeight="1" x14ac:dyDescent="0.25">
      <c r="A48" s="43" t="s">
        <v>716</v>
      </c>
      <c r="B48" s="43" t="s">
        <v>4</v>
      </c>
      <c r="C48" s="43" t="s">
        <v>738</v>
      </c>
      <c r="D48" s="43" t="s">
        <v>55</v>
      </c>
      <c r="E48" s="43" t="s">
        <v>830</v>
      </c>
      <c r="F48" s="43" t="s">
        <v>3355</v>
      </c>
      <c r="G48" s="43" t="s">
        <v>5</v>
      </c>
      <c r="H48" s="76">
        <v>450</v>
      </c>
      <c r="I48" s="229"/>
      <c r="J48" s="73">
        <f t="shared" si="0"/>
        <v>0</v>
      </c>
      <c r="K48" s="73">
        <f t="shared" si="1"/>
        <v>0</v>
      </c>
      <c r="L48" s="3" t="e">
        <f t="shared" si="2"/>
        <v>#N/A</v>
      </c>
    </row>
    <row r="49" spans="1:12" ht="15" customHeight="1" x14ac:dyDescent="0.25">
      <c r="A49" s="43" t="s">
        <v>716</v>
      </c>
      <c r="B49" s="43" t="s">
        <v>4</v>
      </c>
      <c r="C49" s="43" t="s">
        <v>738</v>
      </c>
      <c r="D49" s="43" t="s">
        <v>55</v>
      </c>
      <c r="E49" s="43" t="s">
        <v>830</v>
      </c>
      <c r="F49" s="43" t="s">
        <v>3355</v>
      </c>
      <c r="G49" s="43" t="s">
        <v>5</v>
      </c>
      <c r="H49" s="76">
        <v>136</v>
      </c>
      <c r="I49" s="229"/>
      <c r="J49" s="73">
        <f t="shared" si="0"/>
        <v>0</v>
      </c>
      <c r="K49" s="73">
        <f t="shared" si="1"/>
        <v>0</v>
      </c>
      <c r="L49" s="3" t="e">
        <f t="shared" si="2"/>
        <v>#N/A</v>
      </c>
    </row>
    <row r="50" spans="1:12" ht="15" customHeight="1" x14ac:dyDescent="0.25">
      <c r="A50" s="43" t="s">
        <v>716</v>
      </c>
      <c r="B50" s="43" t="s">
        <v>4</v>
      </c>
      <c r="C50" s="43" t="s">
        <v>738</v>
      </c>
      <c r="D50" s="43" t="s">
        <v>55</v>
      </c>
      <c r="E50" s="43" t="s">
        <v>830</v>
      </c>
      <c r="F50" s="43" t="s">
        <v>3355</v>
      </c>
      <c r="G50" s="43" t="s">
        <v>5</v>
      </c>
      <c r="H50" s="76">
        <v>44</v>
      </c>
      <c r="I50" s="229"/>
      <c r="J50" s="73">
        <f t="shared" si="0"/>
        <v>0</v>
      </c>
      <c r="K50" s="73">
        <f t="shared" si="1"/>
        <v>0</v>
      </c>
      <c r="L50" s="3" t="e">
        <f t="shared" si="2"/>
        <v>#N/A</v>
      </c>
    </row>
    <row r="51" spans="1:12" ht="15" customHeight="1" x14ac:dyDescent="0.25">
      <c r="A51" s="43" t="s">
        <v>716</v>
      </c>
      <c r="B51" s="43" t="s">
        <v>4</v>
      </c>
      <c r="C51" s="43" t="s">
        <v>738</v>
      </c>
      <c r="D51" s="43" t="s">
        <v>55</v>
      </c>
      <c r="E51" s="43" t="s">
        <v>830</v>
      </c>
      <c r="F51" s="43" t="s">
        <v>3355</v>
      </c>
      <c r="G51" s="43" t="s">
        <v>5</v>
      </c>
      <c r="H51" s="76">
        <v>605</v>
      </c>
      <c r="I51" s="229"/>
      <c r="J51" s="73">
        <f t="shared" si="0"/>
        <v>0</v>
      </c>
      <c r="K51" s="73">
        <f t="shared" si="1"/>
        <v>0</v>
      </c>
      <c r="L51" s="3" t="e">
        <f t="shared" si="2"/>
        <v>#N/A</v>
      </c>
    </row>
    <row r="52" spans="1:12" ht="15" customHeight="1" x14ac:dyDescent="0.25">
      <c r="A52" s="43" t="s">
        <v>716</v>
      </c>
      <c r="B52" s="43" t="s">
        <v>4</v>
      </c>
      <c r="C52" s="43" t="s">
        <v>738</v>
      </c>
      <c r="D52" s="43" t="s">
        <v>55</v>
      </c>
      <c r="E52" s="43" t="s">
        <v>830</v>
      </c>
      <c r="F52" s="43" t="s">
        <v>3355</v>
      </c>
      <c r="G52" s="43" t="s">
        <v>5</v>
      </c>
      <c r="H52" s="76">
        <v>116</v>
      </c>
      <c r="I52" s="229"/>
      <c r="J52" s="73">
        <f t="shared" si="0"/>
        <v>0</v>
      </c>
      <c r="K52" s="73">
        <f t="shared" si="1"/>
        <v>0</v>
      </c>
      <c r="L52" s="3" t="e">
        <f t="shared" si="2"/>
        <v>#N/A</v>
      </c>
    </row>
    <row r="53" spans="1:12" ht="15" customHeight="1" x14ac:dyDescent="0.25">
      <c r="A53" s="43" t="s">
        <v>716</v>
      </c>
      <c r="B53" s="43" t="s">
        <v>4</v>
      </c>
      <c r="C53" s="43" t="s">
        <v>738</v>
      </c>
      <c r="D53" s="43" t="s">
        <v>55</v>
      </c>
      <c r="E53" s="43" t="s">
        <v>830</v>
      </c>
      <c r="F53" s="43" t="s">
        <v>3355</v>
      </c>
      <c r="G53" s="43" t="s">
        <v>5</v>
      </c>
      <c r="H53" s="76">
        <v>177</v>
      </c>
      <c r="I53" s="229"/>
      <c r="J53" s="73">
        <f t="shared" si="0"/>
        <v>0</v>
      </c>
      <c r="K53" s="73">
        <f t="shared" si="1"/>
        <v>0</v>
      </c>
      <c r="L53" s="3" t="e">
        <f t="shared" si="2"/>
        <v>#N/A</v>
      </c>
    </row>
    <row r="54" spans="1:12" ht="15" customHeight="1" x14ac:dyDescent="0.25">
      <c r="A54" s="43" t="s">
        <v>716</v>
      </c>
      <c r="B54" s="43" t="s">
        <v>4</v>
      </c>
      <c r="C54" s="43" t="s">
        <v>738</v>
      </c>
      <c r="D54" s="43" t="s">
        <v>55</v>
      </c>
      <c r="E54" s="43" t="s">
        <v>830</v>
      </c>
      <c r="F54" s="43" t="s">
        <v>3355</v>
      </c>
      <c r="G54" s="43" t="s">
        <v>5</v>
      </c>
      <c r="H54" s="76">
        <v>175</v>
      </c>
      <c r="I54" s="229"/>
      <c r="J54" s="73">
        <f t="shared" si="0"/>
        <v>0</v>
      </c>
      <c r="K54" s="73">
        <f t="shared" si="1"/>
        <v>0</v>
      </c>
      <c r="L54" s="3" t="e">
        <f t="shared" si="2"/>
        <v>#N/A</v>
      </c>
    </row>
    <row r="55" spans="1:12" ht="15" customHeight="1" x14ac:dyDescent="0.25">
      <c r="A55" s="43" t="s">
        <v>716</v>
      </c>
      <c r="B55" s="43" t="s">
        <v>4</v>
      </c>
      <c r="C55" s="43" t="s">
        <v>738</v>
      </c>
      <c r="D55" s="43" t="s">
        <v>55</v>
      </c>
      <c r="E55" s="43" t="s">
        <v>831</v>
      </c>
      <c r="F55" s="43" t="s">
        <v>3356</v>
      </c>
      <c r="G55" s="43" t="s">
        <v>5</v>
      </c>
      <c r="H55" s="76">
        <v>214</v>
      </c>
      <c r="I55" s="229"/>
      <c r="J55" s="73">
        <f t="shared" si="0"/>
        <v>0</v>
      </c>
      <c r="K55" s="73">
        <f t="shared" si="1"/>
        <v>0</v>
      </c>
      <c r="L55" s="3" t="e">
        <f t="shared" si="2"/>
        <v>#N/A</v>
      </c>
    </row>
    <row r="56" spans="1:12" ht="15" customHeight="1" x14ac:dyDescent="0.25">
      <c r="A56" s="43" t="s">
        <v>716</v>
      </c>
      <c r="B56" s="43" t="s">
        <v>4</v>
      </c>
      <c r="C56" s="43" t="s">
        <v>738</v>
      </c>
      <c r="D56" s="43" t="s">
        <v>55</v>
      </c>
      <c r="E56" s="43" t="s">
        <v>831</v>
      </c>
      <c r="F56" s="43" t="s">
        <v>3356</v>
      </c>
      <c r="G56" s="43" t="s">
        <v>5</v>
      </c>
      <c r="H56" s="76">
        <v>142</v>
      </c>
      <c r="I56" s="229"/>
      <c r="J56" s="73">
        <f t="shared" si="0"/>
        <v>0</v>
      </c>
      <c r="K56" s="73">
        <f t="shared" si="1"/>
        <v>0</v>
      </c>
      <c r="L56" s="3" t="e">
        <f t="shared" si="2"/>
        <v>#N/A</v>
      </c>
    </row>
    <row r="57" spans="1:12" ht="15" customHeight="1" x14ac:dyDescent="0.25">
      <c r="A57" s="43" t="s">
        <v>716</v>
      </c>
      <c r="B57" s="43" t="s">
        <v>4</v>
      </c>
      <c r="C57" s="43" t="s">
        <v>738</v>
      </c>
      <c r="D57" s="43" t="s">
        <v>55</v>
      </c>
      <c r="E57" s="43" t="s">
        <v>831</v>
      </c>
      <c r="F57" s="43" t="s">
        <v>3356</v>
      </c>
      <c r="G57" s="43" t="s">
        <v>5</v>
      </c>
      <c r="H57" s="76">
        <v>337</v>
      </c>
      <c r="I57" s="229"/>
      <c r="J57" s="73">
        <f t="shared" si="0"/>
        <v>0</v>
      </c>
      <c r="K57" s="73">
        <f t="shared" si="1"/>
        <v>0</v>
      </c>
      <c r="L57" s="3" t="e">
        <f t="shared" si="2"/>
        <v>#N/A</v>
      </c>
    </row>
    <row r="58" spans="1:12" ht="15" customHeight="1" x14ac:dyDescent="0.25">
      <c r="A58" s="43" t="s">
        <v>716</v>
      </c>
      <c r="B58" s="43" t="s">
        <v>4</v>
      </c>
      <c r="C58" s="43" t="s">
        <v>738</v>
      </c>
      <c r="D58" s="43" t="s">
        <v>55</v>
      </c>
      <c r="E58" s="43" t="s">
        <v>831</v>
      </c>
      <c r="F58" s="43" t="s">
        <v>3356</v>
      </c>
      <c r="G58" s="43" t="s">
        <v>5</v>
      </c>
      <c r="H58" s="76">
        <v>70</v>
      </c>
      <c r="I58" s="229"/>
      <c r="J58" s="73">
        <f t="shared" si="0"/>
        <v>0</v>
      </c>
      <c r="K58" s="73">
        <f t="shared" si="1"/>
        <v>0</v>
      </c>
      <c r="L58" s="3" t="e">
        <f t="shared" si="2"/>
        <v>#N/A</v>
      </c>
    </row>
    <row r="59" spans="1:12" ht="15" customHeight="1" x14ac:dyDescent="0.25">
      <c r="A59" s="43" t="s">
        <v>716</v>
      </c>
      <c r="B59" s="43" t="s">
        <v>4</v>
      </c>
      <c r="C59" s="43" t="s">
        <v>739</v>
      </c>
      <c r="D59" s="43" t="s">
        <v>371</v>
      </c>
      <c r="E59" s="43" t="s">
        <v>832</v>
      </c>
      <c r="F59" s="43" t="s">
        <v>3357</v>
      </c>
      <c r="G59" s="43" t="s">
        <v>5</v>
      </c>
      <c r="H59" s="76">
        <v>979.86000000000035</v>
      </c>
      <c r="I59" s="229">
        <v>4.4847121017288165</v>
      </c>
      <c r="J59" s="73">
        <f t="shared" si="0"/>
        <v>8.9169894141648984E-2</v>
      </c>
      <c r="K59" s="73">
        <f t="shared" si="1"/>
        <v>4481.7640124736354</v>
      </c>
      <c r="L59" s="3" t="e">
        <f t="shared" si="2"/>
        <v>#N/A</v>
      </c>
    </row>
    <row r="60" spans="1:12" ht="15" customHeight="1" x14ac:dyDescent="0.25">
      <c r="A60" s="43" t="s">
        <v>716</v>
      </c>
      <c r="B60" s="43" t="s">
        <v>4</v>
      </c>
      <c r="C60" s="43" t="s">
        <v>739</v>
      </c>
      <c r="D60" s="43" t="s">
        <v>371</v>
      </c>
      <c r="E60" s="43" t="s">
        <v>832</v>
      </c>
      <c r="F60" s="43" t="s">
        <v>3357</v>
      </c>
      <c r="G60" s="43" t="s">
        <v>5</v>
      </c>
      <c r="H60" s="76">
        <v>144.8599999999999</v>
      </c>
      <c r="I60" s="229">
        <v>4.5046941874913751</v>
      </c>
      <c r="J60" s="73">
        <f t="shared" si="0"/>
        <v>8.9567199572133549E-2</v>
      </c>
      <c r="K60" s="73">
        <f t="shared" si="1"/>
        <v>665.52470453001945</v>
      </c>
      <c r="L60" s="3" t="e">
        <f t="shared" si="2"/>
        <v>#N/A</v>
      </c>
    </row>
    <row r="61" spans="1:12" ht="15" customHeight="1" x14ac:dyDescent="0.25">
      <c r="A61" s="43" t="s">
        <v>716</v>
      </c>
      <c r="B61" s="43" t="s">
        <v>4</v>
      </c>
      <c r="C61" s="43" t="s">
        <v>739</v>
      </c>
      <c r="D61" s="43" t="s">
        <v>371</v>
      </c>
      <c r="E61" s="43" t="s">
        <v>832</v>
      </c>
      <c r="F61" s="43" t="s">
        <v>3357</v>
      </c>
      <c r="G61" s="43" t="s">
        <v>5</v>
      </c>
      <c r="H61" s="76">
        <v>725.37</v>
      </c>
      <c r="I61" s="229">
        <v>4.4781284034354885</v>
      </c>
      <c r="J61" s="73">
        <f t="shared" si="0"/>
        <v>8.9038989934966395E-2</v>
      </c>
      <c r="K61" s="73">
        <f t="shared" si="1"/>
        <v>3312.8862121291268</v>
      </c>
      <c r="L61" s="3" t="e">
        <f t="shared" si="2"/>
        <v>#N/A</v>
      </c>
    </row>
    <row r="62" spans="1:12" ht="15" customHeight="1" x14ac:dyDescent="0.25">
      <c r="A62" s="43" t="s">
        <v>716</v>
      </c>
      <c r="B62" s="43" t="s">
        <v>4</v>
      </c>
      <c r="C62" s="43" t="s">
        <v>739</v>
      </c>
      <c r="D62" s="43" t="s">
        <v>371</v>
      </c>
      <c r="E62" s="43" t="s">
        <v>832</v>
      </c>
      <c r="F62" s="43" t="s">
        <v>3357</v>
      </c>
      <c r="G62" s="43" t="s">
        <v>5</v>
      </c>
      <c r="H62" s="76">
        <v>61.79</v>
      </c>
      <c r="I62" s="229">
        <v>0.51642660624696557</v>
      </c>
      <c r="J62" s="73">
        <f t="shared" si="0"/>
        <v>1.0268152061137037E-2</v>
      </c>
      <c r="K62" s="73">
        <f t="shared" si="1"/>
        <v>32.544469115857659</v>
      </c>
      <c r="L62" s="3" t="e">
        <f t="shared" si="2"/>
        <v>#N/A</v>
      </c>
    </row>
    <row r="63" spans="1:12" ht="15" customHeight="1" x14ac:dyDescent="0.25">
      <c r="A63" s="43" t="s">
        <v>716</v>
      </c>
      <c r="B63" s="43" t="s">
        <v>4</v>
      </c>
      <c r="C63" s="43" t="s">
        <v>739</v>
      </c>
      <c r="D63" s="43" t="s">
        <v>371</v>
      </c>
      <c r="E63" s="43" t="s">
        <v>832</v>
      </c>
      <c r="F63" s="43" t="s">
        <v>3357</v>
      </c>
      <c r="G63" s="43" t="s">
        <v>5</v>
      </c>
      <c r="H63" s="76">
        <v>123.59000000000015</v>
      </c>
      <c r="I63" s="229">
        <v>4.7380856056315173</v>
      </c>
      <c r="J63" s="73">
        <f t="shared" si="0"/>
        <v>9.4207740052112895E-2</v>
      </c>
      <c r="K63" s="73">
        <f t="shared" si="1"/>
        <v>597.22313459304053</v>
      </c>
      <c r="L63" s="3" t="e">
        <f t="shared" si="2"/>
        <v>#N/A</v>
      </c>
    </row>
    <row r="64" spans="1:12" ht="15" customHeight="1" x14ac:dyDescent="0.25">
      <c r="A64" s="43" t="s">
        <v>716</v>
      </c>
      <c r="B64" s="43" t="s">
        <v>4</v>
      </c>
      <c r="C64" s="43" t="s">
        <v>740</v>
      </c>
      <c r="D64" s="43" t="s">
        <v>374</v>
      </c>
      <c r="E64" s="43" t="s">
        <v>833</v>
      </c>
      <c r="F64" s="43" t="s">
        <v>3358</v>
      </c>
      <c r="G64" s="43" t="s">
        <v>5</v>
      </c>
      <c r="H64" s="76">
        <v>422</v>
      </c>
      <c r="I64" s="229">
        <v>1.95</v>
      </c>
      <c r="J64" s="73">
        <f t="shared" si="0"/>
        <v>3.8772008020132628E-2</v>
      </c>
      <c r="K64" s="73">
        <f t="shared" si="1"/>
        <v>839.26178738449596</v>
      </c>
      <c r="L64" s="3" t="e">
        <f t="shared" si="2"/>
        <v>#N/A</v>
      </c>
    </row>
    <row r="65" spans="1:12" ht="15" customHeight="1" x14ac:dyDescent="0.25">
      <c r="A65" s="43" t="s">
        <v>716</v>
      </c>
      <c r="B65" s="43" t="s">
        <v>4</v>
      </c>
      <c r="C65" s="43" t="s">
        <v>740</v>
      </c>
      <c r="D65" s="43" t="s">
        <v>374</v>
      </c>
      <c r="E65" s="43" t="s">
        <v>833</v>
      </c>
      <c r="F65" s="43" t="s">
        <v>3358</v>
      </c>
      <c r="G65" s="43" t="s">
        <v>5</v>
      </c>
      <c r="H65" s="76">
        <v>748</v>
      </c>
      <c r="I65" s="229">
        <v>1.95</v>
      </c>
      <c r="J65" s="73">
        <f t="shared" si="0"/>
        <v>3.8772008020132628E-2</v>
      </c>
      <c r="K65" s="73">
        <f t="shared" si="1"/>
        <v>1487.6014619990592</v>
      </c>
      <c r="L65" s="3" t="e">
        <f t="shared" si="2"/>
        <v>#N/A</v>
      </c>
    </row>
    <row r="66" spans="1:12" ht="15" customHeight="1" x14ac:dyDescent="0.25">
      <c r="A66" s="43" t="s">
        <v>716</v>
      </c>
      <c r="B66" s="43" t="s">
        <v>4</v>
      </c>
      <c r="C66" s="43" t="s">
        <v>740</v>
      </c>
      <c r="D66" s="43" t="s">
        <v>374</v>
      </c>
      <c r="E66" s="43" t="s">
        <v>833</v>
      </c>
      <c r="F66" s="43" t="s">
        <v>3358</v>
      </c>
      <c r="G66" s="43" t="s">
        <v>5</v>
      </c>
      <c r="H66" s="76">
        <v>684</v>
      </c>
      <c r="I66" s="229">
        <v>1.95</v>
      </c>
      <c r="J66" s="73">
        <f t="shared" si="0"/>
        <v>3.8772008020132628E-2</v>
      </c>
      <c r="K66" s="73">
        <f t="shared" si="1"/>
        <v>1360.3200534857706</v>
      </c>
      <c r="L66" s="3" t="e">
        <f t="shared" si="2"/>
        <v>#N/A</v>
      </c>
    </row>
    <row r="67" spans="1:12" ht="15" customHeight="1" x14ac:dyDescent="0.25">
      <c r="A67" s="43" t="s">
        <v>716</v>
      </c>
      <c r="B67" s="43" t="s">
        <v>4</v>
      </c>
      <c r="C67" s="43" t="s">
        <v>740</v>
      </c>
      <c r="D67" s="43" t="s">
        <v>374</v>
      </c>
      <c r="E67" s="43" t="s">
        <v>833</v>
      </c>
      <c r="F67" s="43" t="s">
        <v>3358</v>
      </c>
      <c r="G67" s="43" t="s">
        <v>5</v>
      </c>
      <c r="H67" s="76">
        <v>3828</v>
      </c>
      <c r="I67" s="229">
        <v>1.9500000000000002</v>
      </c>
      <c r="J67" s="73">
        <f t="shared" si="0"/>
        <v>3.8772008020132628E-2</v>
      </c>
      <c r="K67" s="73">
        <f t="shared" si="1"/>
        <v>7613.0192467010684</v>
      </c>
      <c r="L67" s="3" t="e">
        <f t="shared" si="2"/>
        <v>#N/A</v>
      </c>
    </row>
    <row r="68" spans="1:12" ht="15" customHeight="1" x14ac:dyDescent="0.25">
      <c r="A68" s="43" t="s">
        <v>716</v>
      </c>
      <c r="B68" s="43" t="s">
        <v>4</v>
      </c>
      <c r="C68" s="43" t="s">
        <v>740</v>
      </c>
      <c r="D68" s="43" t="s">
        <v>374</v>
      </c>
      <c r="E68" s="43" t="s">
        <v>833</v>
      </c>
      <c r="F68" s="43" t="s">
        <v>3358</v>
      </c>
      <c r="G68" s="43" t="s">
        <v>5</v>
      </c>
      <c r="H68" s="76">
        <v>216</v>
      </c>
      <c r="I68" s="229">
        <v>1.95</v>
      </c>
      <c r="J68" s="73">
        <f t="shared" si="0"/>
        <v>3.8772008020132628E-2</v>
      </c>
      <c r="K68" s="73">
        <f t="shared" si="1"/>
        <v>429.57475373234865</v>
      </c>
      <c r="L68" s="3" t="e">
        <f t="shared" si="2"/>
        <v>#N/A</v>
      </c>
    </row>
    <row r="69" spans="1:12" ht="15" customHeight="1" x14ac:dyDescent="0.25">
      <c r="A69" s="43" t="s">
        <v>716</v>
      </c>
      <c r="B69" s="43" t="s">
        <v>4</v>
      </c>
      <c r="C69" s="43" t="s">
        <v>740</v>
      </c>
      <c r="D69" s="43" t="s">
        <v>374</v>
      </c>
      <c r="E69" s="43" t="s">
        <v>833</v>
      </c>
      <c r="F69" s="43" t="s">
        <v>3358</v>
      </c>
      <c r="G69" s="43" t="s">
        <v>5</v>
      </c>
      <c r="H69" s="76">
        <v>227</v>
      </c>
      <c r="I69" s="229">
        <v>1.95</v>
      </c>
      <c r="J69" s="73">
        <f t="shared" si="0"/>
        <v>3.8772008020132628E-2</v>
      </c>
      <c r="K69" s="73">
        <f t="shared" si="1"/>
        <v>451.45124582057008</v>
      </c>
      <c r="L69" s="3" t="e">
        <f t="shared" si="2"/>
        <v>#N/A</v>
      </c>
    </row>
    <row r="70" spans="1:12" ht="15" customHeight="1" x14ac:dyDescent="0.25">
      <c r="A70" s="43" t="s">
        <v>716</v>
      </c>
      <c r="B70" s="43" t="s">
        <v>4</v>
      </c>
      <c r="C70" s="43" t="s">
        <v>741</v>
      </c>
      <c r="D70" s="43" t="s">
        <v>55</v>
      </c>
      <c r="E70" s="43" t="s">
        <v>834</v>
      </c>
      <c r="F70" s="43" t="s">
        <v>3359</v>
      </c>
      <c r="G70" s="43" t="s">
        <v>5</v>
      </c>
      <c r="H70" s="76">
        <v>66</v>
      </c>
      <c r="I70" s="229"/>
      <c r="J70" s="73">
        <f t="shared" si="0"/>
        <v>0</v>
      </c>
      <c r="K70" s="73">
        <f t="shared" si="1"/>
        <v>0</v>
      </c>
      <c r="L70" s="3">
        <f t="shared" si="2"/>
        <v>18</v>
      </c>
    </row>
    <row r="71" spans="1:12" ht="15" customHeight="1" x14ac:dyDescent="0.25">
      <c r="A71" s="43" t="s">
        <v>716</v>
      </c>
      <c r="B71" s="43" t="s">
        <v>4</v>
      </c>
      <c r="C71" s="43" t="s">
        <v>742</v>
      </c>
      <c r="D71" s="43" t="s">
        <v>55</v>
      </c>
      <c r="E71" s="43" t="s">
        <v>835</v>
      </c>
      <c r="F71" s="43" t="s">
        <v>3360</v>
      </c>
      <c r="G71" s="43" t="s">
        <v>5</v>
      </c>
      <c r="H71" s="76">
        <v>54</v>
      </c>
      <c r="I71" s="229"/>
      <c r="J71" s="73">
        <f t="shared" ref="J71:J134" si="3">I71*$J$5</f>
        <v>0</v>
      </c>
      <c r="K71" s="73">
        <f t="shared" ref="K71:K134" si="4">(I71+J71)*H71</f>
        <v>0</v>
      </c>
      <c r="L71" s="3" t="e">
        <f t="shared" ref="L71:L134" si="5">MATCH(C71,$C$7237:$C$7264,0)</f>
        <v>#N/A</v>
      </c>
    </row>
    <row r="72" spans="1:12" ht="15" customHeight="1" x14ac:dyDescent="0.25">
      <c r="A72" s="43" t="s">
        <v>716</v>
      </c>
      <c r="B72" s="43" t="s">
        <v>4</v>
      </c>
      <c r="C72" s="43" t="s">
        <v>742</v>
      </c>
      <c r="D72" s="43" t="s">
        <v>55</v>
      </c>
      <c r="E72" s="43" t="s">
        <v>835</v>
      </c>
      <c r="F72" s="43" t="s">
        <v>3360</v>
      </c>
      <c r="G72" s="43" t="s">
        <v>5</v>
      </c>
      <c r="H72" s="76">
        <v>354</v>
      </c>
      <c r="I72" s="229"/>
      <c r="J72" s="73">
        <f t="shared" si="3"/>
        <v>0</v>
      </c>
      <c r="K72" s="73">
        <f t="shared" si="4"/>
        <v>0</v>
      </c>
      <c r="L72" s="3" t="e">
        <f t="shared" si="5"/>
        <v>#N/A</v>
      </c>
    </row>
    <row r="73" spans="1:12" ht="15" customHeight="1" x14ac:dyDescent="0.25">
      <c r="A73" s="43" t="s">
        <v>716</v>
      </c>
      <c r="B73" s="43" t="s">
        <v>4</v>
      </c>
      <c r="C73" s="43" t="s">
        <v>743</v>
      </c>
      <c r="D73" s="43" t="s">
        <v>55</v>
      </c>
      <c r="E73" s="43" t="s">
        <v>836</v>
      </c>
      <c r="F73" s="43" t="s">
        <v>3361</v>
      </c>
      <c r="G73" s="43" t="s">
        <v>5</v>
      </c>
      <c r="H73" s="76">
        <v>197.1</v>
      </c>
      <c r="I73" s="229"/>
      <c r="J73" s="73">
        <f t="shared" si="3"/>
        <v>0</v>
      </c>
      <c r="K73" s="73">
        <f t="shared" si="4"/>
        <v>0</v>
      </c>
      <c r="L73" s="3" t="e">
        <f t="shared" si="5"/>
        <v>#N/A</v>
      </c>
    </row>
    <row r="74" spans="1:12" ht="15" customHeight="1" x14ac:dyDescent="0.25">
      <c r="A74" s="43" t="s">
        <v>716</v>
      </c>
      <c r="B74" s="43" t="s">
        <v>4</v>
      </c>
      <c r="C74" s="43" t="s">
        <v>743</v>
      </c>
      <c r="D74" s="43" t="s">
        <v>55</v>
      </c>
      <c r="E74" s="43" t="s">
        <v>836</v>
      </c>
      <c r="F74" s="43" t="s">
        <v>3361</v>
      </c>
      <c r="G74" s="43" t="s">
        <v>5</v>
      </c>
      <c r="H74" s="76">
        <v>934</v>
      </c>
      <c r="I74" s="229"/>
      <c r="J74" s="73">
        <f t="shared" si="3"/>
        <v>0</v>
      </c>
      <c r="K74" s="73">
        <f t="shared" si="4"/>
        <v>0</v>
      </c>
      <c r="L74" s="3" t="e">
        <f t="shared" si="5"/>
        <v>#N/A</v>
      </c>
    </row>
    <row r="75" spans="1:12" ht="15" customHeight="1" x14ac:dyDescent="0.25">
      <c r="A75" s="43" t="s">
        <v>716</v>
      </c>
      <c r="B75" s="43" t="s">
        <v>4</v>
      </c>
      <c r="C75" s="43" t="s">
        <v>743</v>
      </c>
      <c r="D75" s="43" t="s">
        <v>55</v>
      </c>
      <c r="E75" s="43" t="s">
        <v>836</v>
      </c>
      <c r="F75" s="43" t="s">
        <v>3361</v>
      </c>
      <c r="G75" s="43" t="s">
        <v>5</v>
      </c>
      <c r="H75" s="76">
        <v>312.8</v>
      </c>
      <c r="I75" s="229"/>
      <c r="J75" s="73">
        <f t="shared" si="3"/>
        <v>0</v>
      </c>
      <c r="K75" s="73">
        <f t="shared" si="4"/>
        <v>0</v>
      </c>
      <c r="L75" s="3" t="e">
        <f t="shared" si="5"/>
        <v>#N/A</v>
      </c>
    </row>
    <row r="76" spans="1:12" ht="15" customHeight="1" x14ac:dyDescent="0.25">
      <c r="A76" s="43" t="s">
        <v>716</v>
      </c>
      <c r="B76" s="43" t="s">
        <v>4</v>
      </c>
      <c r="C76" s="43" t="s">
        <v>743</v>
      </c>
      <c r="D76" s="43" t="s">
        <v>55</v>
      </c>
      <c r="E76" s="43" t="s">
        <v>836</v>
      </c>
      <c r="F76" s="43" t="s">
        <v>3361</v>
      </c>
      <c r="G76" s="43" t="s">
        <v>5</v>
      </c>
      <c r="H76" s="76">
        <v>382</v>
      </c>
      <c r="I76" s="229"/>
      <c r="J76" s="73">
        <f t="shared" si="3"/>
        <v>0</v>
      </c>
      <c r="K76" s="73">
        <f t="shared" si="4"/>
        <v>0</v>
      </c>
      <c r="L76" s="3" t="e">
        <f t="shared" si="5"/>
        <v>#N/A</v>
      </c>
    </row>
    <row r="77" spans="1:12" ht="15" customHeight="1" x14ac:dyDescent="0.25">
      <c r="A77" s="43" t="s">
        <v>716</v>
      </c>
      <c r="B77" s="43" t="s">
        <v>4</v>
      </c>
      <c r="C77" s="43" t="s">
        <v>743</v>
      </c>
      <c r="D77" s="43" t="s">
        <v>55</v>
      </c>
      <c r="E77" s="43" t="s">
        <v>836</v>
      </c>
      <c r="F77" s="43" t="s">
        <v>3361</v>
      </c>
      <c r="G77" s="43" t="s">
        <v>5</v>
      </c>
      <c r="H77" s="76">
        <v>559</v>
      </c>
      <c r="I77" s="229"/>
      <c r="J77" s="73">
        <f t="shared" si="3"/>
        <v>0</v>
      </c>
      <c r="K77" s="73">
        <f t="shared" si="4"/>
        <v>0</v>
      </c>
      <c r="L77" s="3" t="e">
        <f t="shared" si="5"/>
        <v>#N/A</v>
      </c>
    </row>
    <row r="78" spans="1:12" ht="15" customHeight="1" x14ac:dyDescent="0.25">
      <c r="A78" s="43" t="s">
        <v>716</v>
      </c>
      <c r="B78" s="43" t="s">
        <v>4</v>
      </c>
      <c r="C78" s="43" t="s">
        <v>743</v>
      </c>
      <c r="D78" s="43" t="s">
        <v>55</v>
      </c>
      <c r="E78" s="43" t="s">
        <v>836</v>
      </c>
      <c r="F78" s="43" t="s">
        <v>3361</v>
      </c>
      <c r="G78" s="43" t="s">
        <v>5</v>
      </c>
      <c r="H78" s="76">
        <v>218.4</v>
      </c>
      <c r="I78" s="229"/>
      <c r="J78" s="73">
        <f t="shared" si="3"/>
        <v>0</v>
      </c>
      <c r="K78" s="73">
        <f t="shared" si="4"/>
        <v>0</v>
      </c>
      <c r="L78" s="3" t="e">
        <f t="shared" si="5"/>
        <v>#N/A</v>
      </c>
    </row>
    <row r="79" spans="1:12" ht="15" customHeight="1" x14ac:dyDescent="0.25">
      <c r="A79" s="43" t="s">
        <v>716</v>
      </c>
      <c r="B79" s="43" t="s">
        <v>4</v>
      </c>
      <c r="C79" s="43" t="s">
        <v>743</v>
      </c>
      <c r="D79" s="43" t="s">
        <v>55</v>
      </c>
      <c r="E79" s="43" t="s">
        <v>836</v>
      </c>
      <c r="F79" s="43" t="s">
        <v>3361</v>
      </c>
      <c r="G79" s="43" t="s">
        <v>5</v>
      </c>
      <c r="H79" s="76">
        <v>329.1</v>
      </c>
      <c r="I79" s="229"/>
      <c r="J79" s="73">
        <f t="shared" si="3"/>
        <v>0</v>
      </c>
      <c r="K79" s="73">
        <f t="shared" si="4"/>
        <v>0</v>
      </c>
      <c r="L79" s="3" t="e">
        <f t="shared" si="5"/>
        <v>#N/A</v>
      </c>
    </row>
    <row r="80" spans="1:12" ht="15" customHeight="1" x14ac:dyDescent="0.25">
      <c r="A80" s="43" t="s">
        <v>716</v>
      </c>
      <c r="B80" s="43" t="s">
        <v>4</v>
      </c>
      <c r="C80" s="43" t="s">
        <v>743</v>
      </c>
      <c r="D80" s="43" t="s">
        <v>55</v>
      </c>
      <c r="E80" s="43" t="s">
        <v>836</v>
      </c>
      <c r="F80" s="43" t="s">
        <v>3361</v>
      </c>
      <c r="G80" s="43" t="s">
        <v>5</v>
      </c>
      <c r="H80" s="76">
        <v>1250.5</v>
      </c>
      <c r="I80" s="229"/>
      <c r="J80" s="73">
        <f t="shared" si="3"/>
        <v>0</v>
      </c>
      <c r="K80" s="73">
        <f t="shared" si="4"/>
        <v>0</v>
      </c>
      <c r="L80" s="3" t="e">
        <f t="shared" si="5"/>
        <v>#N/A</v>
      </c>
    </row>
    <row r="81" spans="1:12" ht="15" customHeight="1" x14ac:dyDescent="0.25">
      <c r="A81" s="43" t="s">
        <v>716</v>
      </c>
      <c r="B81" s="43" t="s">
        <v>4</v>
      </c>
      <c r="C81" s="43" t="s">
        <v>743</v>
      </c>
      <c r="D81" s="43" t="s">
        <v>55</v>
      </c>
      <c r="E81" s="43" t="s">
        <v>836</v>
      </c>
      <c r="F81" s="43" t="s">
        <v>3361</v>
      </c>
      <c r="G81" s="43" t="s">
        <v>5</v>
      </c>
      <c r="H81" s="76">
        <v>235</v>
      </c>
      <c r="I81" s="229"/>
      <c r="J81" s="73">
        <f t="shared" si="3"/>
        <v>0</v>
      </c>
      <c r="K81" s="73">
        <f t="shared" si="4"/>
        <v>0</v>
      </c>
      <c r="L81" s="3" t="e">
        <f t="shared" si="5"/>
        <v>#N/A</v>
      </c>
    </row>
    <row r="82" spans="1:12" ht="15" customHeight="1" x14ac:dyDescent="0.25">
      <c r="A82" s="43" t="s">
        <v>716</v>
      </c>
      <c r="B82" s="43" t="s">
        <v>4</v>
      </c>
      <c r="C82" s="43" t="s">
        <v>743</v>
      </c>
      <c r="D82" s="43" t="s">
        <v>55</v>
      </c>
      <c r="E82" s="43" t="s">
        <v>836</v>
      </c>
      <c r="F82" s="43" t="s">
        <v>3361</v>
      </c>
      <c r="G82" s="43" t="s">
        <v>5</v>
      </c>
      <c r="H82" s="76">
        <v>751.9</v>
      </c>
      <c r="I82" s="229"/>
      <c r="J82" s="73">
        <f t="shared" si="3"/>
        <v>0</v>
      </c>
      <c r="K82" s="73">
        <f t="shared" si="4"/>
        <v>0</v>
      </c>
      <c r="L82" s="3" t="e">
        <f t="shared" si="5"/>
        <v>#N/A</v>
      </c>
    </row>
    <row r="83" spans="1:12" ht="15" customHeight="1" x14ac:dyDescent="0.25">
      <c r="A83" s="43" t="s">
        <v>716</v>
      </c>
      <c r="B83" s="43" t="s">
        <v>4</v>
      </c>
      <c r="C83" s="43" t="s">
        <v>743</v>
      </c>
      <c r="D83" s="43" t="s">
        <v>55</v>
      </c>
      <c r="E83" s="43" t="s">
        <v>836</v>
      </c>
      <c r="F83" s="43" t="s">
        <v>3361</v>
      </c>
      <c r="G83" s="43" t="s">
        <v>5</v>
      </c>
      <c r="H83" s="76">
        <v>1208.5999999999999</v>
      </c>
      <c r="I83" s="229"/>
      <c r="J83" s="73">
        <f t="shared" si="3"/>
        <v>0</v>
      </c>
      <c r="K83" s="73">
        <f t="shared" si="4"/>
        <v>0</v>
      </c>
      <c r="L83" s="3" t="e">
        <f t="shared" si="5"/>
        <v>#N/A</v>
      </c>
    </row>
    <row r="84" spans="1:12" ht="15" customHeight="1" x14ac:dyDescent="0.25">
      <c r="A84" s="43" t="s">
        <v>716</v>
      </c>
      <c r="B84" s="43" t="s">
        <v>4</v>
      </c>
      <c r="C84" s="43" t="s">
        <v>743</v>
      </c>
      <c r="D84" s="43" t="s">
        <v>55</v>
      </c>
      <c r="E84" s="43" t="s">
        <v>836</v>
      </c>
      <c r="F84" s="43" t="s">
        <v>3361</v>
      </c>
      <c r="G84" s="43" t="s">
        <v>5</v>
      </c>
      <c r="H84" s="76">
        <v>222.4</v>
      </c>
      <c r="I84" s="229"/>
      <c r="J84" s="73">
        <f t="shared" si="3"/>
        <v>0</v>
      </c>
      <c r="K84" s="73">
        <f t="shared" si="4"/>
        <v>0</v>
      </c>
      <c r="L84" s="3" t="e">
        <f t="shared" si="5"/>
        <v>#N/A</v>
      </c>
    </row>
    <row r="85" spans="1:12" ht="15" customHeight="1" x14ac:dyDescent="0.25">
      <c r="A85" s="43" t="s">
        <v>716</v>
      </c>
      <c r="B85" s="43" t="s">
        <v>4</v>
      </c>
      <c r="C85" s="43" t="s">
        <v>744</v>
      </c>
      <c r="D85" s="43" t="s">
        <v>55</v>
      </c>
      <c r="E85" s="43" t="s">
        <v>837</v>
      </c>
      <c r="F85" s="43" t="s">
        <v>3362</v>
      </c>
      <c r="G85" s="43" t="s">
        <v>5</v>
      </c>
      <c r="H85" s="76">
        <v>20</v>
      </c>
      <c r="I85" s="229"/>
      <c r="J85" s="73">
        <f t="shared" si="3"/>
        <v>0</v>
      </c>
      <c r="K85" s="73">
        <f t="shared" si="4"/>
        <v>0</v>
      </c>
      <c r="L85" s="3" t="e">
        <f t="shared" si="5"/>
        <v>#N/A</v>
      </c>
    </row>
    <row r="86" spans="1:12" ht="15" customHeight="1" x14ac:dyDescent="0.25">
      <c r="A86" s="43" t="s">
        <v>716</v>
      </c>
      <c r="B86" s="43" t="s">
        <v>4</v>
      </c>
      <c r="C86" s="43" t="s">
        <v>744</v>
      </c>
      <c r="D86" s="43" t="s">
        <v>55</v>
      </c>
      <c r="E86" s="43" t="s">
        <v>837</v>
      </c>
      <c r="F86" s="43" t="s">
        <v>3362</v>
      </c>
      <c r="G86" s="43" t="s">
        <v>5</v>
      </c>
      <c r="H86" s="76">
        <v>169</v>
      </c>
      <c r="I86" s="229"/>
      <c r="J86" s="73">
        <f t="shared" si="3"/>
        <v>0</v>
      </c>
      <c r="K86" s="73">
        <f t="shared" si="4"/>
        <v>0</v>
      </c>
      <c r="L86" s="3" t="e">
        <f t="shared" si="5"/>
        <v>#N/A</v>
      </c>
    </row>
    <row r="87" spans="1:12" ht="15" customHeight="1" x14ac:dyDescent="0.25">
      <c r="A87" s="43" t="s">
        <v>716</v>
      </c>
      <c r="B87" s="43" t="s">
        <v>4</v>
      </c>
      <c r="C87" s="43" t="s">
        <v>744</v>
      </c>
      <c r="D87" s="43" t="s">
        <v>55</v>
      </c>
      <c r="E87" s="43" t="s">
        <v>837</v>
      </c>
      <c r="F87" s="43" t="s">
        <v>3362</v>
      </c>
      <c r="G87" s="43" t="s">
        <v>5</v>
      </c>
      <c r="H87" s="76">
        <v>61</v>
      </c>
      <c r="I87" s="229"/>
      <c r="J87" s="73">
        <f t="shared" si="3"/>
        <v>0</v>
      </c>
      <c r="K87" s="73">
        <f t="shared" si="4"/>
        <v>0</v>
      </c>
      <c r="L87" s="3" t="e">
        <f t="shared" si="5"/>
        <v>#N/A</v>
      </c>
    </row>
    <row r="88" spans="1:12" ht="15" customHeight="1" x14ac:dyDescent="0.25">
      <c r="A88" s="43" t="s">
        <v>716</v>
      </c>
      <c r="B88" s="43" t="s">
        <v>4</v>
      </c>
      <c r="C88" s="43" t="s">
        <v>744</v>
      </c>
      <c r="D88" s="43" t="s">
        <v>55</v>
      </c>
      <c r="E88" s="43" t="s">
        <v>837</v>
      </c>
      <c r="F88" s="43" t="s">
        <v>3362</v>
      </c>
      <c r="G88" s="43" t="s">
        <v>5</v>
      </c>
      <c r="H88" s="76">
        <v>244</v>
      </c>
      <c r="I88" s="229"/>
      <c r="J88" s="73">
        <f t="shared" si="3"/>
        <v>0</v>
      </c>
      <c r="K88" s="73">
        <f t="shared" si="4"/>
        <v>0</v>
      </c>
      <c r="L88" s="3" t="e">
        <f t="shared" si="5"/>
        <v>#N/A</v>
      </c>
    </row>
    <row r="89" spans="1:12" ht="15" customHeight="1" x14ac:dyDescent="0.25">
      <c r="A89" s="43" t="s">
        <v>716</v>
      </c>
      <c r="B89" s="43" t="s">
        <v>4</v>
      </c>
      <c r="C89" s="43" t="s">
        <v>744</v>
      </c>
      <c r="D89" s="43" t="s">
        <v>55</v>
      </c>
      <c r="E89" s="43" t="s">
        <v>837</v>
      </c>
      <c r="F89" s="43" t="s">
        <v>3362</v>
      </c>
      <c r="G89" s="43" t="s">
        <v>5</v>
      </c>
      <c r="H89" s="76">
        <v>320</v>
      </c>
      <c r="I89" s="229"/>
      <c r="J89" s="73">
        <f t="shared" si="3"/>
        <v>0</v>
      </c>
      <c r="K89" s="73">
        <f t="shared" si="4"/>
        <v>0</v>
      </c>
      <c r="L89" s="3" t="e">
        <f t="shared" si="5"/>
        <v>#N/A</v>
      </c>
    </row>
    <row r="90" spans="1:12" ht="15" customHeight="1" x14ac:dyDescent="0.25">
      <c r="A90" s="43" t="s">
        <v>716</v>
      </c>
      <c r="B90" s="43" t="s">
        <v>4</v>
      </c>
      <c r="C90" s="43" t="s">
        <v>745</v>
      </c>
      <c r="D90" s="43" t="s">
        <v>371</v>
      </c>
      <c r="E90" s="43" t="s">
        <v>838</v>
      </c>
      <c r="F90" s="43" t="s">
        <v>3363</v>
      </c>
      <c r="G90" s="43" t="s">
        <v>5</v>
      </c>
      <c r="H90" s="76">
        <v>153.1</v>
      </c>
      <c r="I90" s="229">
        <v>2.1507511430437622</v>
      </c>
      <c r="J90" s="73">
        <f t="shared" si="3"/>
        <v>4.2763559265334442E-2</v>
      </c>
      <c r="K90" s="73">
        <f t="shared" si="4"/>
        <v>335.82710092352266</v>
      </c>
      <c r="L90" s="3" t="e">
        <f t="shared" si="5"/>
        <v>#N/A</v>
      </c>
    </row>
    <row r="91" spans="1:12" ht="15" customHeight="1" x14ac:dyDescent="0.25">
      <c r="A91" s="43" t="s">
        <v>716</v>
      </c>
      <c r="B91" s="43" t="s">
        <v>4</v>
      </c>
      <c r="C91" s="43" t="s">
        <v>745</v>
      </c>
      <c r="D91" s="43" t="s">
        <v>371</v>
      </c>
      <c r="E91" s="43" t="s">
        <v>838</v>
      </c>
      <c r="F91" s="43" t="s">
        <v>3363</v>
      </c>
      <c r="G91" s="43" t="s">
        <v>5</v>
      </c>
      <c r="H91" s="76">
        <v>153.1</v>
      </c>
      <c r="I91" s="229">
        <v>2.1507511430437622</v>
      </c>
      <c r="J91" s="73">
        <f t="shared" si="3"/>
        <v>4.2763559265334442E-2</v>
      </c>
      <c r="K91" s="73">
        <f t="shared" si="4"/>
        <v>335.82710092352266</v>
      </c>
      <c r="L91" s="3" t="e">
        <f t="shared" si="5"/>
        <v>#N/A</v>
      </c>
    </row>
    <row r="92" spans="1:12" ht="15" customHeight="1" x14ac:dyDescent="0.25">
      <c r="A92" s="43" t="s">
        <v>716</v>
      </c>
      <c r="B92" s="43" t="s">
        <v>4</v>
      </c>
      <c r="C92" s="43" t="s">
        <v>745</v>
      </c>
      <c r="D92" s="43" t="s">
        <v>371</v>
      </c>
      <c r="E92" s="43" t="s">
        <v>838</v>
      </c>
      <c r="F92" s="43" t="s">
        <v>3363</v>
      </c>
      <c r="G92" s="43" t="s">
        <v>5</v>
      </c>
      <c r="H92" s="76">
        <v>153.1</v>
      </c>
      <c r="I92" s="229">
        <v>2.1507511430437622</v>
      </c>
      <c r="J92" s="73">
        <f t="shared" si="3"/>
        <v>4.2763559265334442E-2</v>
      </c>
      <c r="K92" s="73">
        <f t="shared" si="4"/>
        <v>335.82710092352266</v>
      </c>
      <c r="L92" s="3" t="e">
        <f t="shared" si="5"/>
        <v>#N/A</v>
      </c>
    </row>
    <row r="93" spans="1:12" ht="15" customHeight="1" x14ac:dyDescent="0.25">
      <c r="A93" s="43" t="s">
        <v>716</v>
      </c>
      <c r="B93" s="43" t="s">
        <v>4</v>
      </c>
      <c r="C93" s="43" t="s">
        <v>745</v>
      </c>
      <c r="D93" s="43" t="s">
        <v>371</v>
      </c>
      <c r="E93" s="43" t="s">
        <v>838</v>
      </c>
      <c r="F93" s="43" t="s">
        <v>3363</v>
      </c>
      <c r="G93" s="43" t="s">
        <v>5</v>
      </c>
      <c r="H93" s="76">
        <v>153.1</v>
      </c>
      <c r="I93" s="229">
        <v>2.1507511430437622</v>
      </c>
      <c r="J93" s="73">
        <f t="shared" si="3"/>
        <v>4.2763559265334442E-2</v>
      </c>
      <c r="K93" s="73">
        <f t="shared" si="4"/>
        <v>335.82710092352266</v>
      </c>
      <c r="L93" s="3" t="e">
        <f t="shared" si="5"/>
        <v>#N/A</v>
      </c>
    </row>
    <row r="94" spans="1:12" ht="15" customHeight="1" x14ac:dyDescent="0.25">
      <c r="A94" s="43" t="s">
        <v>716</v>
      </c>
      <c r="B94" s="43" t="s">
        <v>4</v>
      </c>
      <c r="C94" s="43" t="s">
        <v>745</v>
      </c>
      <c r="D94" s="43" t="s">
        <v>371</v>
      </c>
      <c r="E94" s="43" t="s">
        <v>838</v>
      </c>
      <c r="F94" s="43" t="s">
        <v>3363</v>
      </c>
      <c r="G94" s="43" t="s">
        <v>5</v>
      </c>
      <c r="H94" s="76">
        <v>153.1</v>
      </c>
      <c r="I94" s="229">
        <v>2.1507511430437622</v>
      </c>
      <c r="J94" s="73">
        <f t="shared" si="3"/>
        <v>4.2763559265334442E-2</v>
      </c>
      <c r="K94" s="73">
        <f t="shared" si="4"/>
        <v>335.82710092352266</v>
      </c>
      <c r="L94" s="3" t="e">
        <f t="shared" si="5"/>
        <v>#N/A</v>
      </c>
    </row>
    <row r="95" spans="1:12" ht="15" customHeight="1" x14ac:dyDescent="0.25">
      <c r="A95" s="43" t="s">
        <v>716</v>
      </c>
      <c r="B95" s="43" t="s">
        <v>4</v>
      </c>
      <c r="C95" s="43" t="s">
        <v>746</v>
      </c>
      <c r="D95" s="43" t="s">
        <v>55</v>
      </c>
      <c r="E95" s="43" t="s">
        <v>839</v>
      </c>
      <c r="F95" s="43" t="s">
        <v>3352</v>
      </c>
      <c r="G95" s="43" t="s">
        <v>5</v>
      </c>
      <c r="H95" s="76">
        <v>517</v>
      </c>
      <c r="I95" s="229">
        <v>2.978723404255319</v>
      </c>
      <c r="J95" s="73">
        <f t="shared" si="3"/>
        <v>5.9226198830535377E-2</v>
      </c>
      <c r="K95" s="73">
        <f t="shared" si="4"/>
        <v>1570.6199447953868</v>
      </c>
      <c r="L95" s="3" t="e">
        <f t="shared" si="5"/>
        <v>#N/A</v>
      </c>
    </row>
    <row r="96" spans="1:12" ht="15" customHeight="1" x14ac:dyDescent="0.25">
      <c r="A96" s="43" t="s">
        <v>716</v>
      </c>
      <c r="B96" s="43" t="s">
        <v>4</v>
      </c>
      <c r="C96" s="43" t="s">
        <v>746</v>
      </c>
      <c r="D96" s="43" t="s">
        <v>55</v>
      </c>
      <c r="E96" s="43" t="s">
        <v>839</v>
      </c>
      <c r="F96" s="43" t="s">
        <v>3352</v>
      </c>
      <c r="G96" s="43" t="s">
        <v>5</v>
      </c>
      <c r="H96" s="76">
        <v>514</v>
      </c>
      <c r="I96" s="229">
        <v>2.9163035019455252</v>
      </c>
      <c r="J96" s="73">
        <f t="shared" si="3"/>
        <v>5.7985098854652702E-2</v>
      </c>
      <c r="K96" s="73">
        <f t="shared" si="4"/>
        <v>1528.7843408112915</v>
      </c>
      <c r="L96" s="3" t="e">
        <f t="shared" si="5"/>
        <v>#N/A</v>
      </c>
    </row>
    <row r="97" spans="1:12" ht="15" customHeight="1" x14ac:dyDescent="0.25">
      <c r="A97" s="43" t="s">
        <v>716</v>
      </c>
      <c r="B97" s="43" t="s">
        <v>4</v>
      </c>
      <c r="C97" s="43" t="s">
        <v>746</v>
      </c>
      <c r="D97" s="43" t="s">
        <v>55</v>
      </c>
      <c r="E97" s="43" t="s">
        <v>839</v>
      </c>
      <c r="F97" s="43" t="s">
        <v>3352</v>
      </c>
      <c r="G97" s="43" t="s">
        <v>5</v>
      </c>
      <c r="H97" s="76">
        <v>49</v>
      </c>
      <c r="I97" s="229">
        <v>3.04</v>
      </c>
      <c r="J97" s="73">
        <f t="shared" si="3"/>
        <v>6.0444566349334969E-2</v>
      </c>
      <c r="K97" s="73">
        <f t="shared" si="4"/>
        <v>151.9217837511174</v>
      </c>
      <c r="L97" s="3" t="e">
        <f t="shared" si="5"/>
        <v>#N/A</v>
      </c>
    </row>
    <row r="98" spans="1:12" ht="15" customHeight="1" x14ac:dyDescent="0.25">
      <c r="A98" s="43" t="s">
        <v>716</v>
      </c>
      <c r="B98" s="43" t="s">
        <v>4</v>
      </c>
      <c r="C98" s="43" t="s">
        <v>746</v>
      </c>
      <c r="D98" s="43" t="s">
        <v>55</v>
      </c>
      <c r="E98" s="43" t="s">
        <v>839</v>
      </c>
      <c r="F98" s="43" t="s">
        <v>3352</v>
      </c>
      <c r="G98" s="43" t="s">
        <v>5</v>
      </c>
      <c r="H98" s="76">
        <v>1190</v>
      </c>
      <c r="I98" s="229">
        <v>2.864310924369748</v>
      </c>
      <c r="J98" s="73">
        <f t="shared" si="3"/>
        <v>5.6951326221444803E-2</v>
      </c>
      <c r="K98" s="73">
        <f t="shared" si="4"/>
        <v>3476.3020782035192</v>
      </c>
      <c r="L98" s="3" t="e">
        <f t="shared" si="5"/>
        <v>#N/A</v>
      </c>
    </row>
    <row r="99" spans="1:12" ht="15" customHeight="1" x14ac:dyDescent="0.25">
      <c r="A99" s="43" t="s">
        <v>716</v>
      </c>
      <c r="B99" s="43" t="s">
        <v>4</v>
      </c>
      <c r="C99" s="43" t="s">
        <v>746</v>
      </c>
      <c r="D99" s="43" t="s">
        <v>55</v>
      </c>
      <c r="E99" s="43" t="s">
        <v>839</v>
      </c>
      <c r="F99" s="43" t="s">
        <v>3352</v>
      </c>
      <c r="G99" s="43" t="s">
        <v>5</v>
      </c>
      <c r="H99" s="76">
        <v>571</v>
      </c>
      <c r="I99" s="229">
        <v>3.0117688266199649</v>
      </c>
      <c r="J99" s="73">
        <f t="shared" si="3"/>
        <v>5.9883243641279338E-2</v>
      </c>
      <c r="K99" s="73">
        <f t="shared" si="4"/>
        <v>1753.9133321191705</v>
      </c>
      <c r="L99" s="3" t="e">
        <f t="shared" si="5"/>
        <v>#N/A</v>
      </c>
    </row>
    <row r="100" spans="1:12" ht="15" customHeight="1" x14ac:dyDescent="0.25">
      <c r="A100" s="43" t="s">
        <v>716</v>
      </c>
      <c r="B100" s="43" t="s">
        <v>4</v>
      </c>
      <c r="C100" s="43" t="s">
        <v>746</v>
      </c>
      <c r="D100" s="43" t="s">
        <v>55</v>
      </c>
      <c r="E100" s="43" t="s">
        <v>839</v>
      </c>
      <c r="F100" s="43" t="s">
        <v>3352</v>
      </c>
      <c r="G100" s="43" t="s">
        <v>5</v>
      </c>
      <c r="H100" s="76">
        <v>20</v>
      </c>
      <c r="I100" s="229">
        <v>3.04</v>
      </c>
      <c r="J100" s="73">
        <f t="shared" si="3"/>
        <v>6.0444566349334969E-2</v>
      </c>
      <c r="K100" s="73">
        <f t="shared" si="4"/>
        <v>62.008891326986699</v>
      </c>
      <c r="L100" s="3" t="e">
        <f t="shared" si="5"/>
        <v>#N/A</v>
      </c>
    </row>
    <row r="101" spans="1:12" ht="15" customHeight="1" x14ac:dyDescent="0.25">
      <c r="A101" s="43" t="s">
        <v>716</v>
      </c>
      <c r="B101" s="43" t="s">
        <v>4</v>
      </c>
      <c r="C101" s="43" t="s">
        <v>747</v>
      </c>
      <c r="D101" s="43" t="s">
        <v>55</v>
      </c>
      <c r="E101" s="43" t="s">
        <v>840</v>
      </c>
      <c r="F101" s="43" t="s">
        <v>3364</v>
      </c>
      <c r="G101" s="43" t="s">
        <v>5</v>
      </c>
      <c r="H101" s="76">
        <v>2550</v>
      </c>
      <c r="I101" s="229"/>
      <c r="J101" s="73">
        <f t="shared" si="3"/>
        <v>0</v>
      </c>
      <c r="K101" s="73">
        <f t="shared" si="4"/>
        <v>0</v>
      </c>
      <c r="L101" s="3" t="e">
        <f t="shared" si="5"/>
        <v>#N/A</v>
      </c>
    </row>
    <row r="102" spans="1:12" ht="15" customHeight="1" x14ac:dyDescent="0.25">
      <c r="A102" s="43" t="s">
        <v>716</v>
      </c>
      <c r="B102" s="43" t="s">
        <v>4</v>
      </c>
      <c r="C102" s="43" t="s">
        <v>747</v>
      </c>
      <c r="D102" s="43" t="s">
        <v>55</v>
      </c>
      <c r="E102" s="43" t="s">
        <v>840</v>
      </c>
      <c r="F102" s="43" t="s">
        <v>3364</v>
      </c>
      <c r="G102" s="43" t="s">
        <v>5</v>
      </c>
      <c r="H102" s="76">
        <v>108</v>
      </c>
      <c r="I102" s="229"/>
      <c r="J102" s="73">
        <f t="shared" si="3"/>
        <v>0</v>
      </c>
      <c r="K102" s="73">
        <f t="shared" si="4"/>
        <v>0</v>
      </c>
      <c r="L102" s="3" t="e">
        <f t="shared" si="5"/>
        <v>#N/A</v>
      </c>
    </row>
    <row r="103" spans="1:12" ht="15" customHeight="1" x14ac:dyDescent="0.25">
      <c r="A103" s="43" t="s">
        <v>716</v>
      </c>
      <c r="B103" s="43" t="s">
        <v>4</v>
      </c>
      <c r="C103" s="43" t="s">
        <v>747</v>
      </c>
      <c r="D103" s="43" t="s">
        <v>55</v>
      </c>
      <c r="E103" s="43" t="s">
        <v>840</v>
      </c>
      <c r="F103" s="43" t="s">
        <v>3364</v>
      </c>
      <c r="G103" s="43" t="s">
        <v>5</v>
      </c>
      <c r="H103" s="76">
        <v>249</v>
      </c>
      <c r="I103" s="229"/>
      <c r="J103" s="73">
        <f t="shared" si="3"/>
        <v>0</v>
      </c>
      <c r="K103" s="73">
        <f t="shared" si="4"/>
        <v>0</v>
      </c>
      <c r="L103" s="3" t="e">
        <f t="shared" si="5"/>
        <v>#N/A</v>
      </c>
    </row>
    <row r="104" spans="1:12" ht="15" customHeight="1" x14ac:dyDescent="0.25">
      <c r="A104" s="43" t="s">
        <v>716</v>
      </c>
      <c r="B104" s="43" t="s">
        <v>4</v>
      </c>
      <c r="C104" s="43" t="s">
        <v>747</v>
      </c>
      <c r="D104" s="43" t="s">
        <v>55</v>
      </c>
      <c r="E104" s="43" t="s">
        <v>840</v>
      </c>
      <c r="F104" s="43" t="s">
        <v>3364</v>
      </c>
      <c r="G104" s="43" t="s">
        <v>5</v>
      </c>
      <c r="H104" s="76">
        <v>1143</v>
      </c>
      <c r="I104" s="229"/>
      <c r="J104" s="73">
        <f t="shared" si="3"/>
        <v>0</v>
      </c>
      <c r="K104" s="73">
        <f t="shared" si="4"/>
        <v>0</v>
      </c>
      <c r="L104" s="3" t="e">
        <f t="shared" si="5"/>
        <v>#N/A</v>
      </c>
    </row>
    <row r="105" spans="1:12" ht="15" customHeight="1" x14ac:dyDescent="0.25">
      <c r="A105" s="43" t="s">
        <v>716</v>
      </c>
      <c r="B105" s="43" t="s">
        <v>4</v>
      </c>
      <c r="C105" s="43" t="s">
        <v>747</v>
      </c>
      <c r="D105" s="43" t="s">
        <v>55</v>
      </c>
      <c r="E105" s="43" t="s">
        <v>840</v>
      </c>
      <c r="F105" s="43" t="s">
        <v>3364</v>
      </c>
      <c r="G105" s="43" t="s">
        <v>5</v>
      </c>
      <c r="H105" s="76">
        <v>130</v>
      </c>
      <c r="I105" s="229"/>
      <c r="J105" s="73">
        <f t="shared" si="3"/>
        <v>0</v>
      </c>
      <c r="K105" s="73">
        <f t="shared" si="4"/>
        <v>0</v>
      </c>
      <c r="L105" s="3" t="e">
        <f t="shared" si="5"/>
        <v>#N/A</v>
      </c>
    </row>
    <row r="106" spans="1:12" ht="15" customHeight="1" x14ac:dyDescent="0.25">
      <c r="A106" s="43" t="s">
        <v>716</v>
      </c>
      <c r="B106" s="43" t="s">
        <v>4</v>
      </c>
      <c r="C106" s="43" t="s">
        <v>747</v>
      </c>
      <c r="D106" s="43" t="s">
        <v>55</v>
      </c>
      <c r="E106" s="43" t="s">
        <v>840</v>
      </c>
      <c r="F106" s="43" t="s">
        <v>3364</v>
      </c>
      <c r="G106" s="43" t="s">
        <v>5</v>
      </c>
      <c r="H106" s="76">
        <v>90.5</v>
      </c>
      <c r="I106" s="229"/>
      <c r="J106" s="73">
        <f t="shared" si="3"/>
        <v>0</v>
      </c>
      <c r="K106" s="73">
        <f t="shared" si="4"/>
        <v>0</v>
      </c>
      <c r="L106" s="3" t="e">
        <f t="shared" si="5"/>
        <v>#N/A</v>
      </c>
    </row>
    <row r="107" spans="1:12" ht="15" customHeight="1" x14ac:dyDescent="0.25">
      <c r="A107" s="43" t="s">
        <v>716</v>
      </c>
      <c r="B107" s="43" t="s">
        <v>4</v>
      </c>
      <c r="C107" s="43" t="s">
        <v>747</v>
      </c>
      <c r="D107" s="43" t="s">
        <v>55</v>
      </c>
      <c r="E107" s="43" t="s">
        <v>841</v>
      </c>
      <c r="F107" s="43" t="s">
        <v>3353</v>
      </c>
      <c r="G107" s="43" t="s">
        <v>5</v>
      </c>
      <c r="H107" s="76">
        <v>95</v>
      </c>
      <c r="I107" s="229"/>
      <c r="J107" s="73">
        <f t="shared" si="3"/>
        <v>0</v>
      </c>
      <c r="K107" s="73">
        <f t="shared" si="4"/>
        <v>0</v>
      </c>
      <c r="L107" s="3" t="e">
        <f t="shared" si="5"/>
        <v>#N/A</v>
      </c>
    </row>
    <row r="108" spans="1:12" ht="15" customHeight="1" x14ac:dyDescent="0.25">
      <c r="A108" s="43" t="s">
        <v>716</v>
      </c>
      <c r="B108" s="43" t="s">
        <v>4</v>
      </c>
      <c r="C108" s="43" t="s">
        <v>747</v>
      </c>
      <c r="D108" s="43" t="s">
        <v>55</v>
      </c>
      <c r="E108" s="43" t="s">
        <v>841</v>
      </c>
      <c r="F108" s="43" t="s">
        <v>3353</v>
      </c>
      <c r="G108" s="43" t="s">
        <v>5</v>
      </c>
      <c r="H108" s="76">
        <v>92</v>
      </c>
      <c r="I108" s="229"/>
      <c r="J108" s="73">
        <f t="shared" si="3"/>
        <v>0</v>
      </c>
      <c r="K108" s="73">
        <f t="shared" si="4"/>
        <v>0</v>
      </c>
      <c r="L108" s="3" t="e">
        <f t="shared" si="5"/>
        <v>#N/A</v>
      </c>
    </row>
    <row r="109" spans="1:12" ht="15" customHeight="1" x14ac:dyDescent="0.25">
      <c r="A109" s="43" t="s">
        <v>716</v>
      </c>
      <c r="B109" s="43" t="s">
        <v>4</v>
      </c>
      <c r="C109" s="43" t="s">
        <v>747</v>
      </c>
      <c r="D109" s="43" t="s">
        <v>55</v>
      </c>
      <c r="E109" s="43" t="s">
        <v>841</v>
      </c>
      <c r="F109" s="43" t="s">
        <v>3353</v>
      </c>
      <c r="G109" s="43" t="s">
        <v>5</v>
      </c>
      <c r="H109" s="76">
        <v>706</v>
      </c>
      <c r="I109" s="229"/>
      <c r="J109" s="73">
        <f t="shared" si="3"/>
        <v>0</v>
      </c>
      <c r="K109" s="73">
        <f t="shared" si="4"/>
        <v>0</v>
      </c>
      <c r="L109" s="3" t="e">
        <f t="shared" si="5"/>
        <v>#N/A</v>
      </c>
    </row>
    <row r="110" spans="1:12" ht="15" customHeight="1" x14ac:dyDescent="0.25">
      <c r="A110" s="43" t="s">
        <v>716</v>
      </c>
      <c r="B110" s="43" t="s">
        <v>4</v>
      </c>
      <c r="C110" s="43" t="s">
        <v>748</v>
      </c>
      <c r="D110" s="43" t="s">
        <v>55</v>
      </c>
      <c r="E110" s="43" t="s">
        <v>842</v>
      </c>
      <c r="F110" s="43" t="s">
        <v>3365</v>
      </c>
      <c r="G110" s="43" t="s">
        <v>5</v>
      </c>
      <c r="H110" s="76">
        <v>2106</v>
      </c>
      <c r="I110" s="229">
        <v>2.71</v>
      </c>
      <c r="J110" s="73">
        <f t="shared" si="3"/>
        <v>5.3883149607466367E-2</v>
      </c>
      <c r="K110" s="73">
        <f t="shared" si="4"/>
        <v>5820.7379130733243</v>
      </c>
      <c r="L110" s="3" t="e">
        <f t="shared" si="5"/>
        <v>#N/A</v>
      </c>
    </row>
    <row r="111" spans="1:12" ht="15" customHeight="1" x14ac:dyDescent="0.25">
      <c r="A111" s="43" t="s">
        <v>716</v>
      </c>
      <c r="B111" s="43" t="s">
        <v>4</v>
      </c>
      <c r="C111" s="43" t="s">
        <v>749</v>
      </c>
      <c r="D111" s="43" t="s">
        <v>55</v>
      </c>
      <c r="E111" s="43" t="s">
        <v>843</v>
      </c>
      <c r="F111" s="43" t="s">
        <v>3354</v>
      </c>
      <c r="G111" s="43" t="s">
        <v>5</v>
      </c>
      <c r="H111" s="76">
        <v>1786</v>
      </c>
      <c r="I111" s="229">
        <v>3.3149999999999991</v>
      </c>
      <c r="J111" s="73">
        <f t="shared" si="3"/>
        <v>6.5912413634225453E-2</v>
      </c>
      <c r="K111" s="73">
        <f t="shared" si="4"/>
        <v>6038.3095707507255</v>
      </c>
      <c r="L111" s="3" t="e">
        <f t="shared" si="5"/>
        <v>#N/A</v>
      </c>
    </row>
    <row r="112" spans="1:12" ht="15" customHeight="1" x14ac:dyDescent="0.25">
      <c r="A112" s="43" t="s">
        <v>716</v>
      </c>
      <c r="B112" s="43" t="s">
        <v>4</v>
      </c>
      <c r="C112" s="43" t="s">
        <v>749</v>
      </c>
      <c r="D112" s="43" t="s">
        <v>55</v>
      </c>
      <c r="E112" s="43" t="s">
        <v>843</v>
      </c>
      <c r="F112" s="43" t="s">
        <v>3354</v>
      </c>
      <c r="G112" s="43" t="s">
        <v>5</v>
      </c>
      <c r="H112" s="76">
        <v>1151</v>
      </c>
      <c r="I112" s="229">
        <v>3.1577150304083403</v>
      </c>
      <c r="J112" s="73">
        <f t="shared" si="3"/>
        <v>6.278510383809513E-2</v>
      </c>
      <c r="K112" s="73">
        <f t="shared" si="4"/>
        <v>3706.7956545176476</v>
      </c>
      <c r="L112" s="3" t="e">
        <f t="shared" si="5"/>
        <v>#N/A</v>
      </c>
    </row>
    <row r="113" spans="1:12" ht="15" customHeight="1" x14ac:dyDescent="0.25">
      <c r="A113" s="43" t="s">
        <v>716</v>
      </c>
      <c r="B113" s="43" t="s">
        <v>4</v>
      </c>
      <c r="C113" s="43" t="s">
        <v>749</v>
      </c>
      <c r="D113" s="43" t="s">
        <v>55</v>
      </c>
      <c r="E113" s="43" t="s">
        <v>843</v>
      </c>
      <c r="F113" s="43" t="s">
        <v>3354</v>
      </c>
      <c r="G113" s="43" t="s">
        <v>5</v>
      </c>
      <c r="H113" s="76">
        <v>145</v>
      </c>
      <c r="I113" s="229">
        <v>3.3149655172413799</v>
      </c>
      <c r="J113" s="73">
        <f t="shared" si="3"/>
        <v>6.591172801074148E-2</v>
      </c>
      <c r="K113" s="73">
        <f t="shared" si="4"/>
        <v>490.22720056155759</v>
      </c>
      <c r="L113" s="3" t="e">
        <f t="shared" si="5"/>
        <v>#N/A</v>
      </c>
    </row>
    <row r="114" spans="1:12" ht="15" customHeight="1" x14ac:dyDescent="0.25">
      <c r="A114" s="43" t="s">
        <v>716</v>
      </c>
      <c r="B114" s="43" t="s">
        <v>4</v>
      </c>
      <c r="C114" s="43" t="s">
        <v>749</v>
      </c>
      <c r="D114" s="43" t="s">
        <v>55</v>
      </c>
      <c r="E114" s="43" t="s">
        <v>843</v>
      </c>
      <c r="F114" s="43" t="s">
        <v>3354</v>
      </c>
      <c r="G114" s="43" t="s">
        <v>5</v>
      </c>
      <c r="H114" s="76">
        <v>1598</v>
      </c>
      <c r="I114" s="229">
        <v>3.3149937421777227</v>
      </c>
      <c r="J114" s="73">
        <f t="shared" si="3"/>
        <v>6.5912289209438021E-2</v>
      </c>
      <c r="K114" s="73">
        <f t="shared" si="4"/>
        <v>5402.687838156683</v>
      </c>
      <c r="L114" s="3" t="e">
        <f t="shared" si="5"/>
        <v>#N/A</v>
      </c>
    </row>
    <row r="115" spans="1:12" ht="15" customHeight="1" x14ac:dyDescent="0.25">
      <c r="A115" s="43" t="s">
        <v>716</v>
      </c>
      <c r="B115" s="43" t="s">
        <v>4</v>
      </c>
      <c r="C115" s="43" t="s">
        <v>749</v>
      </c>
      <c r="D115" s="43" t="s">
        <v>55</v>
      </c>
      <c r="E115" s="43" t="s">
        <v>843</v>
      </c>
      <c r="F115" s="43" t="s">
        <v>3354</v>
      </c>
      <c r="G115" s="43" t="s">
        <v>5</v>
      </c>
      <c r="H115" s="76">
        <v>437</v>
      </c>
      <c r="I115" s="229">
        <v>3.120480549199085</v>
      </c>
      <c r="J115" s="73">
        <f t="shared" si="3"/>
        <v>6.2044767630879377E-2</v>
      </c>
      <c r="K115" s="73">
        <f t="shared" si="4"/>
        <v>1390.7635634546946</v>
      </c>
      <c r="L115" s="3" t="e">
        <f t="shared" si="5"/>
        <v>#N/A</v>
      </c>
    </row>
    <row r="116" spans="1:12" ht="15" customHeight="1" x14ac:dyDescent="0.25">
      <c r="A116" s="43" t="s">
        <v>716</v>
      </c>
      <c r="B116" s="43" t="s">
        <v>4</v>
      </c>
      <c r="C116" s="43" t="s">
        <v>749</v>
      </c>
      <c r="D116" s="43" t="s">
        <v>55</v>
      </c>
      <c r="E116" s="43" t="s">
        <v>843</v>
      </c>
      <c r="F116" s="43" t="s">
        <v>3354</v>
      </c>
      <c r="G116" s="43" t="s">
        <v>5</v>
      </c>
      <c r="H116" s="76">
        <v>295</v>
      </c>
      <c r="I116" s="229">
        <v>3.2342033898305091</v>
      </c>
      <c r="J116" s="73">
        <f t="shared" si="3"/>
        <v>6.4305928086794167E-2</v>
      </c>
      <c r="K116" s="73">
        <f t="shared" si="4"/>
        <v>973.06024878560447</v>
      </c>
      <c r="L116" s="3" t="e">
        <f t="shared" si="5"/>
        <v>#N/A</v>
      </c>
    </row>
    <row r="117" spans="1:12" ht="15" customHeight="1" x14ac:dyDescent="0.25">
      <c r="A117" s="43" t="s">
        <v>716</v>
      </c>
      <c r="B117" s="43" t="s">
        <v>4</v>
      </c>
      <c r="C117" s="43" t="s">
        <v>750</v>
      </c>
      <c r="D117" s="43" t="s">
        <v>55</v>
      </c>
      <c r="E117" s="43" t="s">
        <v>844</v>
      </c>
      <c r="F117" s="43" t="s">
        <v>3351</v>
      </c>
      <c r="G117" s="43" t="s">
        <v>5</v>
      </c>
      <c r="H117" s="76">
        <v>228</v>
      </c>
      <c r="I117" s="229">
        <v>3.461052631578927</v>
      </c>
      <c r="J117" s="73">
        <f t="shared" si="3"/>
        <v>6.8816389943425274E-2</v>
      </c>
      <c r="K117" s="73">
        <f t="shared" si="4"/>
        <v>804.81013690709631</v>
      </c>
      <c r="L117" s="3" t="e">
        <f t="shared" si="5"/>
        <v>#N/A</v>
      </c>
    </row>
    <row r="118" spans="1:12" ht="15" customHeight="1" x14ac:dyDescent="0.25">
      <c r="A118" s="43" t="s">
        <v>716</v>
      </c>
      <c r="B118" s="43" t="s">
        <v>4</v>
      </c>
      <c r="C118" s="43" t="s">
        <v>750</v>
      </c>
      <c r="D118" s="43" t="s">
        <v>55</v>
      </c>
      <c r="E118" s="43" t="s">
        <v>844</v>
      </c>
      <c r="F118" s="43" t="s">
        <v>3351</v>
      </c>
      <c r="G118" s="43" t="s">
        <v>5</v>
      </c>
      <c r="H118" s="76">
        <v>127</v>
      </c>
      <c r="I118" s="229">
        <v>3.5321259842519699</v>
      </c>
      <c r="J118" s="73">
        <f t="shared" si="3"/>
        <v>7.0229547174121137E-2</v>
      </c>
      <c r="K118" s="73">
        <f t="shared" si="4"/>
        <v>457.49915249111353</v>
      </c>
      <c r="L118" s="3" t="e">
        <f t="shared" si="5"/>
        <v>#N/A</v>
      </c>
    </row>
    <row r="119" spans="1:12" ht="15" customHeight="1" x14ac:dyDescent="0.25">
      <c r="A119" s="43" t="s">
        <v>716</v>
      </c>
      <c r="B119" s="43" t="s">
        <v>4</v>
      </c>
      <c r="C119" s="43" t="s">
        <v>750</v>
      </c>
      <c r="D119" s="43" t="s">
        <v>55</v>
      </c>
      <c r="E119" s="43" t="s">
        <v>844</v>
      </c>
      <c r="F119" s="43" t="s">
        <v>3351</v>
      </c>
      <c r="G119" s="43" t="s">
        <v>5</v>
      </c>
      <c r="H119" s="76">
        <v>362</v>
      </c>
      <c r="I119" s="229">
        <v>3.4372099447513813</v>
      </c>
      <c r="J119" s="73">
        <f t="shared" si="3"/>
        <v>6.8342323869118038E-2</v>
      </c>
      <c r="K119" s="73">
        <f t="shared" si="4"/>
        <v>1269.0099212406208</v>
      </c>
      <c r="L119" s="3" t="e">
        <f t="shared" si="5"/>
        <v>#N/A</v>
      </c>
    </row>
    <row r="120" spans="1:12" ht="15" customHeight="1" x14ac:dyDescent="0.25">
      <c r="A120" s="43" t="s">
        <v>716</v>
      </c>
      <c r="B120" s="43" t="s">
        <v>4</v>
      </c>
      <c r="C120" s="43" t="s">
        <v>750</v>
      </c>
      <c r="D120" s="43" t="s">
        <v>55</v>
      </c>
      <c r="E120" s="43" t="s">
        <v>844</v>
      </c>
      <c r="F120" s="43" t="s">
        <v>3351</v>
      </c>
      <c r="G120" s="43" t="s">
        <v>5</v>
      </c>
      <c r="H120" s="76">
        <v>5211</v>
      </c>
      <c r="I120" s="229">
        <v>3.5529399347534061</v>
      </c>
      <c r="J120" s="73">
        <f t="shared" si="3"/>
        <v>7.0643392638619767E-2</v>
      </c>
      <c r="K120" s="73">
        <f t="shared" si="4"/>
        <v>18882.492719039848</v>
      </c>
      <c r="L120" s="3" t="e">
        <f t="shared" si="5"/>
        <v>#N/A</v>
      </c>
    </row>
    <row r="121" spans="1:12" ht="15" customHeight="1" x14ac:dyDescent="0.25">
      <c r="A121" s="43" t="s">
        <v>716</v>
      </c>
      <c r="B121" s="43" t="s">
        <v>4</v>
      </c>
      <c r="C121" s="43" t="s">
        <v>750</v>
      </c>
      <c r="D121" s="43" t="s">
        <v>55</v>
      </c>
      <c r="E121" s="43" t="s">
        <v>844</v>
      </c>
      <c r="F121" s="43" t="s">
        <v>3351</v>
      </c>
      <c r="G121" s="43" t="s">
        <v>5</v>
      </c>
      <c r="H121" s="76">
        <v>662</v>
      </c>
      <c r="I121" s="229">
        <v>3.5517824773413933</v>
      </c>
      <c r="J121" s="73">
        <f t="shared" si="3"/>
        <v>7.0620378819101048E-2</v>
      </c>
      <c r="K121" s="73">
        <f t="shared" si="4"/>
        <v>2398.0306907782469</v>
      </c>
      <c r="L121" s="3" t="e">
        <f t="shared" si="5"/>
        <v>#N/A</v>
      </c>
    </row>
    <row r="122" spans="1:12" ht="15" customHeight="1" x14ac:dyDescent="0.25">
      <c r="A122" s="43" t="s">
        <v>716</v>
      </c>
      <c r="B122" s="43" t="s">
        <v>4</v>
      </c>
      <c r="C122" s="43" t="s">
        <v>750</v>
      </c>
      <c r="D122" s="43" t="s">
        <v>55</v>
      </c>
      <c r="E122" s="43" t="s">
        <v>844</v>
      </c>
      <c r="F122" s="43" t="s">
        <v>3351</v>
      </c>
      <c r="G122" s="43" t="s">
        <v>5</v>
      </c>
      <c r="H122" s="76">
        <v>89</v>
      </c>
      <c r="I122" s="229">
        <v>3.5408988764044942</v>
      </c>
      <c r="J122" s="73">
        <f t="shared" si="3"/>
        <v>7.0403979299709568E-2</v>
      </c>
      <c r="K122" s="73">
        <f t="shared" si="4"/>
        <v>321.40595415767416</v>
      </c>
      <c r="L122" s="3" t="e">
        <f t="shared" si="5"/>
        <v>#N/A</v>
      </c>
    </row>
    <row r="123" spans="1:12" ht="15" customHeight="1" x14ac:dyDescent="0.25">
      <c r="A123" s="43" t="s">
        <v>716</v>
      </c>
      <c r="B123" s="43" t="s">
        <v>4</v>
      </c>
      <c r="C123" s="43" t="s">
        <v>750</v>
      </c>
      <c r="D123" s="43" t="s">
        <v>55</v>
      </c>
      <c r="E123" s="43" t="s">
        <v>844</v>
      </c>
      <c r="F123" s="43" t="s">
        <v>3351</v>
      </c>
      <c r="G123" s="43" t="s">
        <v>5</v>
      </c>
      <c r="H123" s="76">
        <v>105</v>
      </c>
      <c r="I123" s="229">
        <v>2.85</v>
      </c>
      <c r="J123" s="73">
        <f t="shared" si="3"/>
        <v>5.6666780952501536E-2</v>
      </c>
      <c r="K123" s="73">
        <f t="shared" si="4"/>
        <v>305.20001200001269</v>
      </c>
      <c r="L123" s="3" t="e">
        <f t="shared" si="5"/>
        <v>#N/A</v>
      </c>
    </row>
    <row r="124" spans="1:12" ht="15" customHeight="1" x14ac:dyDescent="0.25">
      <c r="A124" s="43" t="s">
        <v>716</v>
      </c>
      <c r="B124" s="43" t="s">
        <v>4</v>
      </c>
      <c r="C124" s="43" t="s">
        <v>750</v>
      </c>
      <c r="D124" s="43" t="s">
        <v>55</v>
      </c>
      <c r="E124" s="43" t="s">
        <v>844</v>
      </c>
      <c r="F124" s="43" t="s">
        <v>3351</v>
      </c>
      <c r="G124" s="43" t="s">
        <v>5</v>
      </c>
      <c r="H124" s="76">
        <v>28</v>
      </c>
      <c r="I124" s="229">
        <v>2.85</v>
      </c>
      <c r="J124" s="73">
        <f t="shared" si="3"/>
        <v>5.6666780952501536E-2</v>
      </c>
      <c r="K124" s="73">
        <f t="shared" si="4"/>
        <v>81.386669866670047</v>
      </c>
      <c r="L124" s="3" t="e">
        <f t="shared" si="5"/>
        <v>#N/A</v>
      </c>
    </row>
    <row r="125" spans="1:12" ht="15" customHeight="1" x14ac:dyDescent="0.25">
      <c r="A125" s="43" t="s">
        <v>716</v>
      </c>
      <c r="B125" s="43" t="s">
        <v>4</v>
      </c>
      <c r="C125" s="43" t="s">
        <v>750</v>
      </c>
      <c r="D125" s="43" t="s">
        <v>55</v>
      </c>
      <c r="E125" s="43" t="s">
        <v>844</v>
      </c>
      <c r="F125" s="43" t="s">
        <v>3351</v>
      </c>
      <c r="G125" s="43" t="s">
        <v>5</v>
      </c>
      <c r="H125" s="76">
        <v>1222</v>
      </c>
      <c r="I125" s="229">
        <v>3.5365875613747964</v>
      </c>
      <c r="J125" s="73">
        <f t="shared" si="3"/>
        <v>7.0318257073602508E-2</v>
      </c>
      <c r="K125" s="73">
        <f t="shared" si="4"/>
        <v>4407.6389101439436</v>
      </c>
      <c r="L125" s="3" t="e">
        <f t="shared" si="5"/>
        <v>#N/A</v>
      </c>
    </row>
    <row r="126" spans="1:12" ht="15" customHeight="1" x14ac:dyDescent="0.25">
      <c r="A126" s="43" t="s">
        <v>716</v>
      </c>
      <c r="B126" s="43" t="s">
        <v>4</v>
      </c>
      <c r="C126" s="43" t="s">
        <v>750</v>
      </c>
      <c r="D126" s="43" t="s">
        <v>55</v>
      </c>
      <c r="E126" s="43" t="s">
        <v>844</v>
      </c>
      <c r="F126" s="43" t="s">
        <v>3351</v>
      </c>
      <c r="G126" s="43" t="s">
        <v>5</v>
      </c>
      <c r="H126" s="76">
        <v>120</v>
      </c>
      <c r="I126" s="229">
        <v>3.5533333333333457</v>
      </c>
      <c r="J126" s="73">
        <f t="shared" si="3"/>
        <v>7.065121461446415E-2</v>
      </c>
      <c r="K126" s="73">
        <f t="shared" si="4"/>
        <v>434.87814575373716</v>
      </c>
      <c r="L126" s="3" t="e">
        <f t="shared" si="5"/>
        <v>#N/A</v>
      </c>
    </row>
    <row r="127" spans="1:12" ht="15" customHeight="1" x14ac:dyDescent="0.25">
      <c r="A127" s="43" t="s">
        <v>716</v>
      </c>
      <c r="B127" s="43" t="s">
        <v>4</v>
      </c>
      <c r="C127" s="43" t="s">
        <v>750</v>
      </c>
      <c r="D127" s="43" t="s">
        <v>55</v>
      </c>
      <c r="E127" s="43" t="s">
        <v>844</v>
      </c>
      <c r="F127" s="43" t="s">
        <v>3351</v>
      </c>
      <c r="G127" s="43" t="s">
        <v>5</v>
      </c>
      <c r="H127" s="76">
        <v>233</v>
      </c>
      <c r="I127" s="229">
        <v>3.5550214592274667</v>
      </c>
      <c r="J127" s="73">
        <f t="shared" si="3"/>
        <v>7.0684779758415861E-2</v>
      </c>
      <c r="K127" s="73">
        <f t="shared" si="4"/>
        <v>844.78955368371066</v>
      </c>
      <c r="L127" s="3" t="e">
        <f t="shared" si="5"/>
        <v>#N/A</v>
      </c>
    </row>
    <row r="128" spans="1:12" ht="15" customHeight="1" x14ac:dyDescent="0.25">
      <c r="A128" s="43" t="s">
        <v>716</v>
      </c>
      <c r="B128" s="43" t="s">
        <v>4</v>
      </c>
      <c r="C128" s="43" t="s">
        <v>751</v>
      </c>
      <c r="D128" s="43" t="s">
        <v>55</v>
      </c>
      <c r="E128" s="43" t="s">
        <v>845</v>
      </c>
      <c r="F128" s="43" t="s">
        <v>3366</v>
      </c>
      <c r="G128" s="43" t="s">
        <v>5</v>
      </c>
      <c r="H128" s="76">
        <v>223.10000000000036</v>
      </c>
      <c r="I128" s="229"/>
      <c r="J128" s="73">
        <f t="shared" si="3"/>
        <v>0</v>
      </c>
      <c r="K128" s="73">
        <f t="shared" si="4"/>
        <v>0</v>
      </c>
      <c r="L128" s="3" t="e">
        <f t="shared" si="5"/>
        <v>#N/A</v>
      </c>
    </row>
    <row r="129" spans="1:12" ht="15" customHeight="1" x14ac:dyDescent="0.25">
      <c r="A129" s="43" t="s">
        <v>716</v>
      </c>
      <c r="B129" s="43" t="s">
        <v>4</v>
      </c>
      <c r="C129" s="43" t="s">
        <v>751</v>
      </c>
      <c r="D129" s="43" t="s">
        <v>55</v>
      </c>
      <c r="E129" s="43" t="s">
        <v>845</v>
      </c>
      <c r="F129" s="43" t="s">
        <v>3366</v>
      </c>
      <c r="G129" s="43" t="s">
        <v>5</v>
      </c>
      <c r="H129" s="76">
        <v>3279.74</v>
      </c>
      <c r="I129" s="229"/>
      <c r="J129" s="73">
        <f t="shared" si="3"/>
        <v>0</v>
      </c>
      <c r="K129" s="73">
        <f t="shared" si="4"/>
        <v>0</v>
      </c>
      <c r="L129" s="3" t="e">
        <f t="shared" si="5"/>
        <v>#N/A</v>
      </c>
    </row>
    <row r="130" spans="1:12" ht="15" customHeight="1" x14ac:dyDescent="0.25">
      <c r="A130" s="43" t="s">
        <v>716</v>
      </c>
      <c r="B130" s="43" t="s">
        <v>4</v>
      </c>
      <c r="C130" s="43" t="s">
        <v>751</v>
      </c>
      <c r="D130" s="43" t="s">
        <v>55</v>
      </c>
      <c r="E130" s="43" t="s">
        <v>845</v>
      </c>
      <c r="F130" s="43" t="s">
        <v>3366</v>
      </c>
      <c r="G130" s="43" t="s">
        <v>5</v>
      </c>
      <c r="H130" s="76">
        <v>35</v>
      </c>
      <c r="I130" s="229"/>
      <c r="J130" s="73">
        <f t="shared" si="3"/>
        <v>0</v>
      </c>
      <c r="K130" s="73">
        <f t="shared" si="4"/>
        <v>0</v>
      </c>
      <c r="L130" s="3" t="e">
        <f t="shared" si="5"/>
        <v>#N/A</v>
      </c>
    </row>
    <row r="131" spans="1:12" ht="15" customHeight="1" x14ac:dyDescent="0.25">
      <c r="A131" s="43" t="s">
        <v>716</v>
      </c>
      <c r="B131" s="43" t="s">
        <v>4</v>
      </c>
      <c r="C131" s="43" t="s">
        <v>751</v>
      </c>
      <c r="D131" s="43" t="s">
        <v>55</v>
      </c>
      <c r="E131" s="43" t="s">
        <v>845</v>
      </c>
      <c r="F131" s="43" t="s">
        <v>3366</v>
      </c>
      <c r="G131" s="43" t="s">
        <v>5</v>
      </c>
      <c r="H131" s="76">
        <v>6458.87</v>
      </c>
      <c r="I131" s="229"/>
      <c r="J131" s="73">
        <f t="shared" si="3"/>
        <v>0</v>
      </c>
      <c r="K131" s="73">
        <f t="shared" si="4"/>
        <v>0</v>
      </c>
      <c r="L131" s="3" t="e">
        <f t="shared" si="5"/>
        <v>#N/A</v>
      </c>
    </row>
    <row r="132" spans="1:12" ht="15" customHeight="1" x14ac:dyDescent="0.25">
      <c r="A132" s="43" t="s">
        <v>716</v>
      </c>
      <c r="B132" s="43" t="s">
        <v>4</v>
      </c>
      <c r="C132" s="43" t="s">
        <v>751</v>
      </c>
      <c r="D132" s="43" t="s">
        <v>55</v>
      </c>
      <c r="E132" s="43" t="s">
        <v>845</v>
      </c>
      <c r="F132" s="43" t="s">
        <v>3366</v>
      </c>
      <c r="G132" s="43" t="s">
        <v>5</v>
      </c>
      <c r="H132" s="76">
        <v>2293.31</v>
      </c>
      <c r="I132" s="229"/>
      <c r="J132" s="73">
        <f t="shared" si="3"/>
        <v>0</v>
      </c>
      <c r="K132" s="73">
        <f t="shared" si="4"/>
        <v>0</v>
      </c>
      <c r="L132" s="3" t="e">
        <f t="shared" si="5"/>
        <v>#N/A</v>
      </c>
    </row>
    <row r="133" spans="1:12" ht="15" customHeight="1" x14ac:dyDescent="0.25">
      <c r="A133" s="43" t="s">
        <v>716</v>
      </c>
      <c r="B133" s="43" t="s">
        <v>4</v>
      </c>
      <c r="C133" s="43" t="s">
        <v>751</v>
      </c>
      <c r="D133" s="43" t="s">
        <v>55</v>
      </c>
      <c r="E133" s="43" t="s">
        <v>845</v>
      </c>
      <c r="F133" s="43" t="s">
        <v>3366</v>
      </c>
      <c r="G133" s="43" t="s">
        <v>5</v>
      </c>
      <c r="H133" s="76">
        <v>5357.7099999999991</v>
      </c>
      <c r="I133" s="229"/>
      <c r="J133" s="73">
        <f t="shared" si="3"/>
        <v>0</v>
      </c>
      <c r="K133" s="73">
        <f t="shared" si="4"/>
        <v>0</v>
      </c>
      <c r="L133" s="3" t="e">
        <f t="shared" si="5"/>
        <v>#N/A</v>
      </c>
    </row>
    <row r="134" spans="1:12" ht="15" customHeight="1" x14ac:dyDescent="0.25">
      <c r="A134" s="43" t="s">
        <v>716</v>
      </c>
      <c r="B134" s="43" t="s">
        <v>4</v>
      </c>
      <c r="C134" s="43" t="s">
        <v>752</v>
      </c>
      <c r="D134" s="43" t="s">
        <v>55</v>
      </c>
      <c r="E134" s="43" t="s">
        <v>846</v>
      </c>
      <c r="F134" s="43" t="s">
        <v>3367</v>
      </c>
      <c r="G134" s="43" t="s">
        <v>5</v>
      </c>
      <c r="H134" s="76">
        <v>35</v>
      </c>
      <c r="I134" s="229"/>
      <c r="J134" s="73">
        <f t="shared" si="3"/>
        <v>0</v>
      </c>
      <c r="K134" s="73">
        <f t="shared" si="4"/>
        <v>0</v>
      </c>
      <c r="L134" s="3" t="e">
        <f t="shared" si="5"/>
        <v>#N/A</v>
      </c>
    </row>
    <row r="135" spans="1:12" ht="15" customHeight="1" x14ac:dyDescent="0.25">
      <c r="A135" s="43" t="s">
        <v>716</v>
      </c>
      <c r="B135" s="43" t="s">
        <v>4</v>
      </c>
      <c r="C135" s="43" t="s">
        <v>752</v>
      </c>
      <c r="D135" s="43" t="s">
        <v>55</v>
      </c>
      <c r="E135" s="43" t="s">
        <v>846</v>
      </c>
      <c r="F135" s="43" t="s">
        <v>3367</v>
      </c>
      <c r="G135" s="43" t="s">
        <v>5</v>
      </c>
      <c r="H135" s="76">
        <v>1821</v>
      </c>
      <c r="I135" s="229"/>
      <c r="J135" s="73">
        <f t="shared" ref="J135:J198" si="6">I135*$J$5</f>
        <v>0</v>
      </c>
      <c r="K135" s="73">
        <f t="shared" ref="K135:K198" si="7">(I135+J135)*H135</f>
        <v>0</v>
      </c>
      <c r="L135" s="3" t="e">
        <f t="shared" ref="L135:L198" si="8">MATCH(C135,$C$7237:$C$7264,0)</f>
        <v>#N/A</v>
      </c>
    </row>
    <row r="136" spans="1:12" ht="15" customHeight="1" x14ac:dyDescent="0.25">
      <c r="A136" s="43" t="s">
        <v>716</v>
      </c>
      <c r="B136" s="43" t="s">
        <v>4</v>
      </c>
      <c r="C136" s="43" t="s">
        <v>752</v>
      </c>
      <c r="D136" s="43" t="s">
        <v>55</v>
      </c>
      <c r="E136" s="43" t="s">
        <v>846</v>
      </c>
      <c r="F136" s="43" t="s">
        <v>3367</v>
      </c>
      <c r="G136" s="43" t="s">
        <v>5</v>
      </c>
      <c r="H136" s="76">
        <v>1305</v>
      </c>
      <c r="I136" s="229"/>
      <c r="J136" s="73">
        <f t="shared" si="6"/>
        <v>0</v>
      </c>
      <c r="K136" s="73">
        <f t="shared" si="7"/>
        <v>0</v>
      </c>
      <c r="L136" s="3" t="e">
        <f t="shared" si="8"/>
        <v>#N/A</v>
      </c>
    </row>
    <row r="137" spans="1:12" ht="15" customHeight="1" x14ac:dyDescent="0.25">
      <c r="A137" s="43" t="s">
        <v>716</v>
      </c>
      <c r="B137" s="43" t="s">
        <v>4</v>
      </c>
      <c r="C137" s="43" t="s">
        <v>752</v>
      </c>
      <c r="D137" s="43" t="s">
        <v>55</v>
      </c>
      <c r="E137" s="43" t="s">
        <v>846</v>
      </c>
      <c r="F137" s="43" t="s">
        <v>3367</v>
      </c>
      <c r="G137" s="43" t="s">
        <v>5</v>
      </c>
      <c r="H137" s="76">
        <v>1949</v>
      </c>
      <c r="I137" s="229"/>
      <c r="J137" s="73">
        <f t="shared" si="6"/>
        <v>0</v>
      </c>
      <c r="K137" s="73">
        <f t="shared" si="7"/>
        <v>0</v>
      </c>
      <c r="L137" s="3" t="e">
        <f t="shared" si="8"/>
        <v>#N/A</v>
      </c>
    </row>
    <row r="138" spans="1:12" ht="15" customHeight="1" x14ac:dyDescent="0.25">
      <c r="A138" s="43" t="s">
        <v>716</v>
      </c>
      <c r="B138" s="43" t="s">
        <v>4</v>
      </c>
      <c r="C138" s="43" t="s">
        <v>752</v>
      </c>
      <c r="D138" s="43" t="s">
        <v>55</v>
      </c>
      <c r="E138" s="43" t="s">
        <v>846</v>
      </c>
      <c r="F138" s="43" t="s">
        <v>3367</v>
      </c>
      <c r="G138" s="43" t="s">
        <v>5</v>
      </c>
      <c r="H138" s="76">
        <v>775</v>
      </c>
      <c r="I138" s="229"/>
      <c r="J138" s="73">
        <f t="shared" si="6"/>
        <v>0</v>
      </c>
      <c r="K138" s="73">
        <f t="shared" si="7"/>
        <v>0</v>
      </c>
      <c r="L138" s="3" t="e">
        <f t="shared" si="8"/>
        <v>#N/A</v>
      </c>
    </row>
    <row r="139" spans="1:12" ht="15" customHeight="1" x14ac:dyDescent="0.25">
      <c r="A139" s="43" t="s">
        <v>716</v>
      </c>
      <c r="B139" s="43" t="s">
        <v>4</v>
      </c>
      <c r="C139" s="43" t="s">
        <v>752</v>
      </c>
      <c r="D139" s="43" t="s">
        <v>55</v>
      </c>
      <c r="E139" s="43" t="s">
        <v>846</v>
      </c>
      <c r="F139" s="43" t="s">
        <v>3367</v>
      </c>
      <c r="G139" s="43" t="s">
        <v>5</v>
      </c>
      <c r="H139" s="76">
        <v>28</v>
      </c>
      <c r="I139" s="229"/>
      <c r="J139" s="73">
        <f t="shared" si="6"/>
        <v>0</v>
      </c>
      <c r="K139" s="73">
        <f t="shared" si="7"/>
        <v>0</v>
      </c>
      <c r="L139" s="3" t="e">
        <f t="shared" si="8"/>
        <v>#N/A</v>
      </c>
    </row>
    <row r="140" spans="1:12" ht="15" customHeight="1" x14ac:dyDescent="0.25">
      <c r="A140" s="43" t="s">
        <v>716</v>
      </c>
      <c r="B140" s="43" t="s">
        <v>4</v>
      </c>
      <c r="C140" s="43" t="s">
        <v>753</v>
      </c>
      <c r="D140" s="43" t="s">
        <v>374</v>
      </c>
      <c r="E140" s="43" t="s">
        <v>847</v>
      </c>
      <c r="F140" s="43" t="s">
        <v>3368</v>
      </c>
      <c r="G140" s="43" t="s">
        <v>5</v>
      </c>
      <c r="H140" s="76">
        <v>567</v>
      </c>
      <c r="I140" s="229">
        <v>2.16</v>
      </c>
      <c r="J140" s="73">
        <f t="shared" si="6"/>
        <v>4.2947455037685371E-2</v>
      </c>
      <c r="K140" s="73">
        <f t="shared" si="7"/>
        <v>1249.0712070063676</v>
      </c>
      <c r="L140" s="3" t="e">
        <f t="shared" si="8"/>
        <v>#N/A</v>
      </c>
    </row>
    <row r="141" spans="1:12" ht="15" customHeight="1" x14ac:dyDescent="0.25">
      <c r="A141" s="43" t="s">
        <v>716</v>
      </c>
      <c r="B141" s="43" t="s">
        <v>4</v>
      </c>
      <c r="C141" s="43" t="s">
        <v>753</v>
      </c>
      <c r="D141" s="43" t="s">
        <v>374</v>
      </c>
      <c r="E141" s="43" t="s">
        <v>847</v>
      </c>
      <c r="F141" s="43" t="s">
        <v>3368</v>
      </c>
      <c r="G141" s="43" t="s">
        <v>5</v>
      </c>
      <c r="H141" s="76">
        <v>603</v>
      </c>
      <c r="I141" s="229">
        <v>2.16</v>
      </c>
      <c r="J141" s="73">
        <f t="shared" si="6"/>
        <v>4.2947455037685371E-2</v>
      </c>
      <c r="K141" s="73">
        <f t="shared" si="7"/>
        <v>1328.3773153877241</v>
      </c>
      <c r="L141" s="3" t="e">
        <f t="shared" si="8"/>
        <v>#N/A</v>
      </c>
    </row>
    <row r="142" spans="1:12" ht="15" customHeight="1" x14ac:dyDescent="0.25">
      <c r="A142" s="43" t="s">
        <v>716</v>
      </c>
      <c r="B142" s="43" t="s">
        <v>4</v>
      </c>
      <c r="C142" s="43" t="s">
        <v>753</v>
      </c>
      <c r="D142" s="43" t="s">
        <v>374</v>
      </c>
      <c r="E142" s="43" t="s">
        <v>847</v>
      </c>
      <c r="F142" s="43" t="s">
        <v>3368</v>
      </c>
      <c r="G142" s="43" t="s">
        <v>5</v>
      </c>
      <c r="H142" s="76">
        <v>130</v>
      </c>
      <c r="I142" s="229">
        <v>2.1599999999999997</v>
      </c>
      <c r="J142" s="73">
        <f t="shared" si="6"/>
        <v>4.2947455037685364E-2</v>
      </c>
      <c r="K142" s="73">
        <f t="shared" si="7"/>
        <v>286.38316915489901</v>
      </c>
      <c r="L142" s="3" t="e">
        <f t="shared" si="8"/>
        <v>#N/A</v>
      </c>
    </row>
    <row r="143" spans="1:12" ht="15" customHeight="1" x14ac:dyDescent="0.25">
      <c r="A143" s="43" t="s">
        <v>716</v>
      </c>
      <c r="B143" s="43" t="s">
        <v>4</v>
      </c>
      <c r="C143" s="43" t="s">
        <v>754</v>
      </c>
      <c r="D143" s="43" t="s">
        <v>374</v>
      </c>
      <c r="E143" s="43" t="s">
        <v>848</v>
      </c>
      <c r="F143" s="43" t="s">
        <v>3368</v>
      </c>
      <c r="G143" s="43" t="s">
        <v>5</v>
      </c>
      <c r="H143" s="76">
        <v>194</v>
      </c>
      <c r="I143" s="229">
        <v>2.1600000000000046</v>
      </c>
      <c r="J143" s="73">
        <f t="shared" si="6"/>
        <v>4.2947455037685461E-2</v>
      </c>
      <c r="K143" s="73">
        <f t="shared" si="7"/>
        <v>427.37180627731192</v>
      </c>
      <c r="L143" s="3" t="e">
        <f t="shared" si="8"/>
        <v>#N/A</v>
      </c>
    </row>
    <row r="144" spans="1:12" ht="15" customHeight="1" x14ac:dyDescent="0.25">
      <c r="A144" s="43" t="s">
        <v>716</v>
      </c>
      <c r="B144" s="43" t="s">
        <v>4</v>
      </c>
      <c r="C144" s="43" t="s">
        <v>754</v>
      </c>
      <c r="D144" s="43" t="s">
        <v>374</v>
      </c>
      <c r="E144" s="43" t="s">
        <v>848</v>
      </c>
      <c r="F144" s="43" t="s">
        <v>3368</v>
      </c>
      <c r="G144" s="43" t="s">
        <v>5</v>
      </c>
      <c r="H144" s="76">
        <v>218</v>
      </c>
      <c r="I144" s="229">
        <v>2.1600000000000046</v>
      </c>
      <c r="J144" s="73">
        <f t="shared" si="6"/>
        <v>4.2947455037685461E-2</v>
      </c>
      <c r="K144" s="73">
        <f t="shared" si="7"/>
        <v>480.24254519821648</v>
      </c>
      <c r="L144" s="3" t="e">
        <f t="shared" si="8"/>
        <v>#N/A</v>
      </c>
    </row>
    <row r="145" spans="1:12" ht="15" customHeight="1" x14ac:dyDescent="0.25">
      <c r="A145" s="43" t="s">
        <v>716</v>
      </c>
      <c r="B145" s="43" t="s">
        <v>4</v>
      </c>
      <c r="C145" s="43" t="s">
        <v>754</v>
      </c>
      <c r="D145" s="43" t="s">
        <v>374</v>
      </c>
      <c r="E145" s="43" t="s">
        <v>848</v>
      </c>
      <c r="F145" s="43" t="s">
        <v>3368</v>
      </c>
      <c r="G145" s="43" t="s">
        <v>5</v>
      </c>
      <c r="H145" s="76">
        <v>569</v>
      </c>
      <c r="I145" s="229">
        <v>2.16</v>
      </c>
      <c r="J145" s="73">
        <f t="shared" si="6"/>
        <v>4.2947455037685371E-2</v>
      </c>
      <c r="K145" s="73">
        <f t="shared" si="7"/>
        <v>1253.477101916443</v>
      </c>
      <c r="L145" s="3" t="e">
        <f t="shared" si="8"/>
        <v>#N/A</v>
      </c>
    </row>
    <row r="146" spans="1:12" ht="15" customHeight="1" x14ac:dyDescent="0.25">
      <c r="A146" s="43" t="s">
        <v>716</v>
      </c>
      <c r="B146" s="43" t="s">
        <v>4</v>
      </c>
      <c r="C146" s="43" t="s">
        <v>755</v>
      </c>
      <c r="D146" s="43" t="s">
        <v>374</v>
      </c>
      <c r="E146" s="43" t="s">
        <v>849</v>
      </c>
      <c r="F146" s="43" t="s">
        <v>3369</v>
      </c>
      <c r="G146" s="43" t="s">
        <v>5</v>
      </c>
      <c r="H146" s="76">
        <v>42.2</v>
      </c>
      <c r="I146" s="229">
        <v>2.1999999999999997</v>
      </c>
      <c r="J146" s="73">
        <f t="shared" si="6"/>
        <v>4.3742778279123984E-2</v>
      </c>
      <c r="K146" s="73">
        <f t="shared" si="7"/>
        <v>94.685945243379038</v>
      </c>
      <c r="L146" s="3" t="e">
        <f t="shared" si="8"/>
        <v>#N/A</v>
      </c>
    </row>
    <row r="147" spans="1:12" ht="15" customHeight="1" x14ac:dyDescent="0.25">
      <c r="A147" s="43" t="s">
        <v>716</v>
      </c>
      <c r="B147" s="43" t="s">
        <v>4</v>
      </c>
      <c r="C147" s="43" t="s">
        <v>756</v>
      </c>
      <c r="D147" s="43" t="s">
        <v>55</v>
      </c>
      <c r="E147" s="43" t="s">
        <v>850</v>
      </c>
      <c r="F147" s="43" t="s">
        <v>3355</v>
      </c>
      <c r="G147" s="43" t="s">
        <v>5</v>
      </c>
      <c r="H147" s="76">
        <v>4762</v>
      </c>
      <c r="I147" s="229">
        <v>2.5954000000000002</v>
      </c>
      <c r="J147" s="73">
        <f t="shared" si="6"/>
        <v>5.1604548520744732E-2</v>
      </c>
      <c r="K147" s="73">
        <f t="shared" si="7"/>
        <v>12605.035660055786</v>
      </c>
      <c r="L147" s="3" t="e">
        <f t="shared" si="8"/>
        <v>#N/A</v>
      </c>
    </row>
    <row r="148" spans="1:12" ht="15" customHeight="1" x14ac:dyDescent="0.25">
      <c r="A148" s="43" t="s">
        <v>716</v>
      </c>
      <c r="B148" s="43" t="s">
        <v>4</v>
      </c>
      <c r="C148" s="43" t="s">
        <v>756</v>
      </c>
      <c r="D148" s="43" t="s">
        <v>55</v>
      </c>
      <c r="E148" s="43" t="s">
        <v>850</v>
      </c>
      <c r="F148" s="43" t="s">
        <v>3355</v>
      </c>
      <c r="G148" s="43" t="s">
        <v>5</v>
      </c>
      <c r="H148" s="76">
        <v>783</v>
      </c>
      <c r="I148" s="229">
        <v>2.5870000000000002</v>
      </c>
      <c r="J148" s="73">
        <f t="shared" si="6"/>
        <v>5.1437530640042625E-2</v>
      </c>
      <c r="K148" s="73">
        <f t="shared" si="7"/>
        <v>2065.8965864911534</v>
      </c>
      <c r="L148" s="3" t="e">
        <f t="shared" si="8"/>
        <v>#N/A</v>
      </c>
    </row>
    <row r="149" spans="1:12" ht="15" customHeight="1" x14ac:dyDescent="0.25">
      <c r="A149" s="43" t="s">
        <v>716</v>
      </c>
      <c r="B149" s="43" t="s">
        <v>4</v>
      </c>
      <c r="C149" s="43" t="s">
        <v>756</v>
      </c>
      <c r="D149" s="43" t="s">
        <v>55</v>
      </c>
      <c r="E149" s="43" t="s">
        <v>850</v>
      </c>
      <c r="F149" s="43" t="s">
        <v>3355</v>
      </c>
      <c r="G149" s="43" t="s">
        <v>5</v>
      </c>
      <c r="H149" s="76">
        <v>227</v>
      </c>
      <c r="I149" s="229">
        <v>2.6568000000000001</v>
      </c>
      <c r="J149" s="73">
        <f t="shared" si="6"/>
        <v>5.2825369696353007E-2</v>
      </c>
      <c r="K149" s="73">
        <f t="shared" si="7"/>
        <v>615.08495892107214</v>
      </c>
      <c r="L149" s="3" t="e">
        <f t="shared" si="8"/>
        <v>#N/A</v>
      </c>
    </row>
    <row r="150" spans="1:12" ht="15" customHeight="1" x14ac:dyDescent="0.25">
      <c r="A150" s="43" t="s">
        <v>716</v>
      </c>
      <c r="B150" s="43" t="s">
        <v>4</v>
      </c>
      <c r="C150" s="43" t="s">
        <v>756</v>
      </c>
      <c r="D150" s="43" t="s">
        <v>55</v>
      </c>
      <c r="E150" s="43" t="s">
        <v>850</v>
      </c>
      <c r="F150" s="43" t="s">
        <v>3355</v>
      </c>
      <c r="G150" s="43" t="s">
        <v>5</v>
      </c>
      <c r="H150" s="76">
        <v>175</v>
      </c>
      <c r="I150" s="229">
        <v>2.7431428571428573</v>
      </c>
      <c r="J150" s="73">
        <f t="shared" si="6"/>
        <v>5.4542131721801231E-2</v>
      </c>
      <c r="K150" s="73">
        <f t="shared" si="7"/>
        <v>489.59487305131523</v>
      </c>
      <c r="L150" s="3" t="e">
        <f t="shared" si="8"/>
        <v>#N/A</v>
      </c>
    </row>
    <row r="151" spans="1:12" ht="15" customHeight="1" x14ac:dyDescent="0.25">
      <c r="A151" s="43" t="s">
        <v>716</v>
      </c>
      <c r="B151" s="43" t="s">
        <v>4</v>
      </c>
      <c r="C151" s="43" t="s">
        <v>756</v>
      </c>
      <c r="D151" s="43" t="s">
        <v>55</v>
      </c>
      <c r="E151" s="43" t="s">
        <v>850</v>
      </c>
      <c r="F151" s="43" t="s">
        <v>3355</v>
      </c>
      <c r="G151" s="43" t="s">
        <v>5</v>
      </c>
      <c r="H151" s="76">
        <v>3971</v>
      </c>
      <c r="I151" s="229">
        <v>2.5875220347519514</v>
      </c>
      <c r="J151" s="73">
        <f t="shared" si="6"/>
        <v>5.1447910299319256E-2</v>
      </c>
      <c r="K151" s="73">
        <f t="shared" si="7"/>
        <v>10479.349651798595</v>
      </c>
      <c r="L151" s="3" t="e">
        <f t="shared" si="8"/>
        <v>#N/A</v>
      </c>
    </row>
    <row r="152" spans="1:12" ht="15" customHeight="1" x14ac:dyDescent="0.25">
      <c r="A152" s="43" t="s">
        <v>716</v>
      </c>
      <c r="B152" s="43" t="s">
        <v>4</v>
      </c>
      <c r="C152" s="43" t="s">
        <v>756</v>
      </c>
      <c r="D152" s="43" t="s">
        <v>55</v>
      </c>
      <c r="E152" s="43" t="s">
        <v>850</v>
      </c>
      <c r="F152" s="43" t="s">
        <v>3355</v>
      </c>
      <c r="G152" s="43" t="s">
        <v>5</v>
      </c>
      <c r="H152" s="76">
        <v>1280</v>
      </c>
      <c r="I152" s="229">
        <v>2.6949687500000001</v>
      </c>
      <c r="J152" s="73">
        <f t="shared" si="6"/>
        <v>5.3584282045644513E-2</v>
      </c>
      <c r="K152" s="73">
        <f t="shared" si="7"/>
        <v>3518.1478810184253</v>
      </c>
      <c r="L152" s="3" t="e">
        <f t="shared" si="8"/>
        <v>#N/A</v>
      </c>
    </row>
    <row r="153" spans="1:12" ht="15" customHeight="1" x14ac:dyDescent="0.25">
      <c r="A153" s="43" t="s">
        <v>716</v>
      </c>
      <c r="B153" s="43" t="s">
        <v>4</v>
      </c>
      <c r="C153" s="43" t="s">
        <v>757</v>
      </c>
      <c r="D153" s="43" t="s">
        <v>55</v>
      </c>
      <c r="E153" s="43" t="s">
        <v>851</v>
      </c>
      <c r="F153" s="43" t="s">
        <v>3355</v>
      </c>
      <c r="G153" s="43" t="s">
        <v>5</v>
      </c>
      <c r="H153" s="76">
        <v>499</v>
      </c>
      <c r="I153" s="229">
        <v>2.6423046092184337</v>
      </c>
      <c r="J153" s="73">
        <f t="shared" si="6"/>
        <v>5.2537156666795135E-2</v>
      </c>
      <c r="K153" s="73">
        <f t="shared" si="7"/>
        <v>1344.7260411767293</v>
      </c>
      <c r="L153" s="3" t="e">
        <f t="shared" si="8"/>
        <v>#N/A</v>
      </c>
    </row>
    <row r="154" spans="1:12" ht="15" customHeight="1" x14ac:dyDescent="0.25">
      <c r="A154" s="43" t="s">
        <v>716</v>
      </c>
      <c r="B154" s="43" t="s">
        <v>4</v>
      </c>
      <c r="C154" s="43" t="s">
        <v>757</v>
      </c>
      <c r="D154" s="43" t="s">
        <v>55</v>
      </c>
      <c r="E154" s="43" t="s">
        <v>851</v>
      </c>
      <c r="F154" s="43" t="s">
        <v>3355</v>
      </c>
      <c r="G154" s="43" t="s">
        <v>5</v>
      </c>
      <c r="H154" s="76">
        <v>378</v>
      </c>
      <c r="I154" s="229">
        <v>2.7431216931216933</v>
      </c>
      <c r="J154" s="73">
        <f t="shared" si="6"/>
        <v>5.4541710915853379E-2</v>
      </c>
      <c r="K154" s="73">
        <f t="shared" si="7"/>
        <v>1057.5167667261926</v>
      </c>
      <c r="L154" s="3" t="e">
        <f t="shared" si="8"/>
        <v>#N/A</v>
      </c>
    </row>
    <row r="155" spans="1:12" ht="15" customHeight="1" x14ac:dyDescent="0.25">
      <c r="A155" s="43" t="s">
        <v>716</v>
      </c>
      <c r="B155" s="43" t="s">
        <v>4</v>
      </c>
      <c r="C155" s="43" t="s">
        <v>757</v>
      </c>
      <c r="D155" s="43" t="s">
        <v>55</v>
      </c>
      <c r="E155" s="43" t="s">
        <v>851</v>
      </c>
      <c r="F155" s="43" t="s">
        <v>3355</v>
      </c>
      <c r="G155" s="43" t="s">
        <v>5</v>
      </c>
      <c r="H155" s="76">
        <v>4805</v>
      </c>
      <c r="I155" s="229">
        <v>2.6440915712799167</v>
      </c>
      <c r="J155" s="73">
        <f t="shared" si="6"/>
        <v>5.2572686978271797E-2</v>
      </c>
      <c r="K155" s="73">
        <f t="shared" si="7"/>
        <v>12957.471760930595</v>
      </c>
      <c r="L155" s="3" t="e">
        <f t="shared" si="8"/>
        <v>#N/A</v>
      </c>
    </row>
    <row r="156" spans="1:12" ht="15" customHeight="1" x14ac:dyDescent="0.25">
      <c r="A156" s="43" t="s">
        <v>716</v>
      </c>
      <c r="B156" s="43" t="s">
        <v>4</v>
      </c>
      <c r="C156" s="43" t="s">
        <v>757</v>
      </c>
      <c r="D156" s="43" t="s">
        <v>55</v>
      </c>
      <c r="E156" s="43" t="s">
        <v>851</v>
      </c>
      <c r="F156" s="43" t="s">
        <v>3355</v>
      </c>
      <c r="G156" s="43" t="s">
        <v>5</v>
      </c>
      <c r="H156" s="76">
        <v>7654</v>
      </c>
      <c r="I156" s="229">
        <v>2.6402639142931803</v>
      </c>
      <c r="J156" s="73">
        <f t="shared" si="6"/>
        <v>5.2496581364226642E-2</v>
      </c>
      <c r="K156" s="73">
        <f t="shared" si="7"/>
        <v>20610.388833761794</v>
      </c>
      <c r="L156" s="3" t="e">
        <f t="shared" si="8"/>
        <v>#N/A</v>
      </c>
    </row>
    <row r="157" spans="1:12" ht="15" customHeight="1" x14ac:dyDescent="0.25">
      <c r="A157" s="43" t="s">
        <v>716</v>
      </c>
      <c r="B157" s="43" t="s">
        <v>4</v>
      </c>
      <c r="C157" s="43" t="s">
        <v>757</v>
      </c>
      <c r="D157" s="43" t="s">
        <v>55</v>
      </c>
      <c r="E157" s="43" t="s">
        <v>851</v>
      </c>
      <c r="F157" s="43" t="s">
        <v>3355</v>
      </c>
      <c r="G157" s="43" t="s">
        <v>5</v>
      </c>
      <c r="H157" s="76">
        <v>2949</v>
      </c>
      <c r="I157" s="229">
        <v>2.6422990844354017</v>
      </c>
      <c r="J157" s="73">
        <f t="shared" si="6"/>
        <v>5.2537046817086409E-2</v>
      </c>
      <c r="K157" s="73">
        <f t="shared" si="7"/>
        <v>7947.0717510635868</v>
      </c>
      <c r="L157" s="3" t="e">
        <f t="shared" si="8"/>
        <v>#N/A</v>
      </c>
    </row>
    <row r="158" spans="1:12" ht="15" customHeight="1" x14ac:dyDescent="0.25">
      <c r="A158" s="43" t="s">
        <v>716</v>
      </c>
      <c r="B158" s="43" t="s">
        <v>4</v>
      </c>
      <c r="C158" s="43" t="s">
        <v>757</v>
      </c>
      <c r="D158" s="43" t="s">
        <v>55</v>
      </c>
      <c r="E158" s="43" t="s">
        <v>851</v>
      </c>
      <c r="F158" s="43" t="s">
        <v>3355</v>
      </c>
      <c r="G158" s="43" t="s">
        <v>5</v>
      </c>
      <c r="H158" s="76">
        <v>324</v>
      </c>
      <c r="I158" s="229">
        <v>2.6422839506172906</v>
      </c>
      <c r="J158" s="73">
        <f t="shared" si="6"/>
        <v>5.2536745910154517E-2</v>
      </c>
      <c r="K158" s="73">
        <f t="shared" si="7"/>
        <v>873.12190567489222</v>
      </c>
      <c r="L158" s="3" t="e">
        <f t="shared" si="8"/>
        <v>#N/A</v>
      </c>
    </row>
    <row r="159" spans="1:12" ht="15" customHeight="1" x14ac:dyDescent="0.25">
      <c r="A159" s="43" t="s">
        <v>716</v>
      </c>
      <c r="B159" s="43" t="s">
        <v>4</v>
      </c>
      <c r="C159" s="43" t="s">
        <v>757</v>
      </c>
      <c r="D159" s="43" t="s">
        <v>55</v>
      </c>
      <c r="E159" s="43" t="s">
        <v>851</v>
      </c>
      <c r="F159" s="43" t="s">
        <v>3355</v>
      </c>
      <c r="G159" s="43" t="s">
        <v>5</v>
      </c>
      <c r="H159" s="76">
        <v>1066</v>
      </c>
      <c r="I159" s="229">
        <v>2.642298311444653</v>
      </c>
      <c r="J159" s="73">
        <f t="shared" si="6"/>
        <v>5.2537031447648708E-2</v>
      </c>
      <c r="K159" s="73">
        <f t="shared" si="7"/>
        <v>2872.6944755231934</v>
      </c>
      <c r="L159" s="3" t="e">
        <f t="shared" si="8"/>
        <v>#N/A</v>
      </c>
    </row>
    <row r="160" spans="1:12" ht="15" customHeight="1" x14ac:dyDescent="0.25">
      <c r="A160" s="43" t="s">
        <v>716</v>
      </c>
      <c r="B160" s="43" t="s">
        <v>4</v>
      </c>
      <c r="C160" s="43" t="s">
        <v>758</v>
      </c>
      <c r="D160" s="43" t="s">
        <v>55</v>
      </c>
      <c r="E160" s="43" t="s">
        <v>852</v>
      </c>
      <c r="F160" s="43" t="s">
        <v>3364</v>
      </c>
      <c r="G160" s="43" t="s">
        <v>5</v>
      </c>
      <c r="H160" s="76">
        <v>117</v>
      </c>
      <c r="I160" s="229">
        <v>3.2300000000000004</v>
      </c>
      <c r="J160" s="73">
        <f t="shared" si="6"/>
        <v>6.4222351746168416E-2</v>
      </c>
      <c r="K160" s="73">
        <f t="shared" si="7"/>
        <v>385.42401515430174</v>
      </c>
      <c r="L160" s="3" t="e">
        <f t="shared" si="8"/>
        <v>#N/A</v>
      </c>
    </row>
    <row r="161" spans="1:12" ht="15" customHeight="1" x14ac:dyDescent="0.25">
      <c r="A161" s="43" t="s">
        <v>716</v>
      </c>
      <c r="B161" s="43" t="s">
        <v>4</v>
      </c>
      <c r="C161" s="43" t="s">
        <v>758</v>
      </c>
      <c r="D161" s="43" t="s">
        <v>55</v>
      </c>
      <c r="E161" s="43" t="s">
        <v>852</v>
      </c>
      <c r="F161" s="43" t="s">
        <v>3364</v>
      </c>
      <c r="G161" s="43" t="s">
        <v>5</v>
      </c>
      <c r="H161" s="76">
        <v>9860.5</v>
      </c>
      <c r="I161" s="229">
        <v>4.1300005070736781</v>
      </c>
      <c r="J161" s="73">
        <f t="shared" si="6"/>
        <v>8.2117134760724339E-2</v>
      </c>
      <c r="K161" s="73">
        <f t="shared" si="7"/>
        <v>41533.586007308128</v>
      </c>
      <c r="L161" s="3" t="e">
        <f t="shared" si="8"/>
        <v>#N/A</v>
      </c>
    </row>
    <row r="162" spans="1:12" ht="15" customHeight="1" x14ac:dyDescent="0.25">
      <c r="A162" s="43" t="s">
        <v>716</v>
      </c>
      <c r="B162" s="43" t="s">
        <v>4</v>
      </c>
      <c r="C162" s="43" t="s">
        <v>758</v>
      </c>
      <c r="D162" s="43" t="s">
        <v>55</v>
      </c>
      <c r="E162" s="43" t="s">
        <v>852</v>
      </c>
      <c r="F162" s="43" t="s">
        <v>3364</v>
      </c>
      <c r="G162" s="43" t="s">
        <v>5</v>
      </c>
      <c r="H162" s="76">
        <v>32403.5</v>
      </c>
      <c r="I162" s="229">
        <v>3.7850000000000001</v>
      </c>
      <c r="J162" s="73">
        <f t="shared" si="6"/>
        <v>7.5257461721129223E-2</v>
      </c>
      <c r="K162" s="73">
        <f t="shared" si="7"/>
        <v>125085.85266088061</v>
      </c>
      <c r="L162" s="3" t="e">
        <f t="shared" si="8"/>
        <v>#N/A</v>
      </c>
    </row>
    <row r="163" spans="1:12" ht="15" customHeight="1" x14ac:dyDescent="0.25">
      <c r="A163" s="43" t="s">
        <v>716</v>
      </c>
      <c r="B163" s="43" t="s">
        <v>4</v>
      </c>
      <c r="C163" s="43" t="s">
        <v>758</v>
      </c>
      <c r="D163" s="43" t="s">
        <v>55</v>
      </c>
      <c r="E163" s="43" t="s">
        <v>852</v>
      </c>
      <c r="F163" s="43" t="s">
        <v>3364</v>
      </c>
      <c r="G163" s="43" t="s">
        <v>5</v>
      </c>
      <c r="H163" s="76">
        <v>36.5</v>
      </c>
      <c r="I163" s="229">
        <v>3.46</v>
      </c>
      <c r="J163" s="73">
        <f t="shared" si="6"/>
        <v>6.8795460384440454E-2</v>
      </c>
      <c r="K163" s="73">
        <f t="shared" si="7"/>
        <v>128.80103430403207</v>
      </c>
      <c r="L163" s="3" t="e">
        <f t="shared" si="8"/>
        <v>#N/A</v>
      </c>
    </row>
    <row r="164" spans="1:12" ht="15" customHeight="1" x14ac:dyDescent="0.25">
      <c r="A164" s="43" t="s">
        <v>716</v>
      </c>
      <c r="B164" s="43" t="s">
        <v>4</v>
      </c>
      <c r="C164" s="43" t="s">
        <v>758</v>
      </c>
      <c r="D164" s="43" t="s">
        <v>55</v>
      </c>
      <c r="E164" s="43" t="s">
        <v>852</v>
      </c>
      <c r="F164" s="43" t="s">
        <v>3364</v>
      </c>
      <c r="G164" s="43" t="s">
        <v>5</v>
      </c>
      <c r="H164" s="76">
        <v>5810.5</v>
      </c>
      <c r="I164" s="229">
        <v>3.9765355821357886</v>
      </c>
      <c r="J164" s="73">
        <f t="shared" si="6"/>
        <v>7.906577922200593E-2</v>
      </c>
      <c r="K164" s="73">
        <f t="shared" si="7"/>
        <v>23565.071710169464</v>
      </c>
      <c r="L164" s="3" t="e">
        <f t="shared" si="8"/>
        <v>#N/A</v>
      </c>
    </row>
    <row r="165" spans="1:12" ht="15" customHeight="1" x14ac:dyDescent="0.25">
      <c r="A165" s="43" t="s">
        <v>716</v>
      </c>
      <c r="B165" s="43" t="s">
        <v>4</v>
      </c>
      <c r="C165" s="43" t="s">
        <v>758</v>
      </c>
      <c r="D165" s="43" t="s">
        <v>55</v>
      </c>
      <c r="E165" s="43" t="s">
        <v>852</v>
      </c>
      <c r="F165" s="43" t="s">
        <v>3364</v>
      </c>
      <c r="G165" s="43" t="s">
        <v>5</v>
      </c>
      <c r="H165" s="76">
        <v>800.5</v>
      </c>
      <c r="I165" s="229">
        <v>4.0812991880074954</v>
      </c>
      <c r="J165" s="73">
        <f t="shared" si="6"/>
        <v>8.1148802487173016E-2</v>
      </c>
      <c r="K165" s="73">
        <f t="shared" si="7"/>
        <v>3332.0396163909822</v>
      </c>
      <c r="L165" s="3" t="e">
        <f t="shared" si="8"/>
        <v>#N/A</v>
      </c>
    </row>
    <row r="166" spans="1:12" ht="15" customHeight="1" x14ac:dyDescent="0.25">
      <c r="A166" s="43" t="s">
        <v>716</v>
      </c>
      <c r="B166" s="43" t="s">
        <v>4</v>
      </c>
      <c r="C166" s="43" t="s">
        <v>758</v>
      </c>
      <c r="D166" s="43" t="s">
        <v>55</v>
      </c>
      <c r="E166" s="43" t="s">
        <v>852</v>
      </c>
      <c r="F166" s="43" t="s">
        <v>3364</v>
      </c>
      <c r="G166" s="43" t="s">
        <v>5</v>
      </c>
      <c r="H166" s="76">
        <v>16168.5</v>
      </c>
      <c r="I166" s="229">
        <v>4.1231010916287847</v>
      </c>
      <c r="J166" s="73">
        <f t="shared" si="6"/>
        <v>8.1979953124332733E-2</v>
      </c>
      <c r="K166" s="73">
        <f t="shared" si="7"/>
        <v>67989.852872090778</v>
      </c>
      <c r="L166" s="3" t="e">
        <f t="shared" si="8"/>
        <v>#N/A</v>
      </c>
    </row>
    <row r="167" spans="1:12" ht="15" customHeight="1" x14ac:dyDescent="0.25">
      <c r="A167" s="43" t="s">
        <v>716</v>
      </c>
      <c r="B167" s="43" t="s">
        <v>4</v>
      </c>
      <c r="C167" s="43" t="s">
        <v>758</v>
      </c>
      <c r="D167" s="43" t="s">
        <v>55</v>
      </c>
      <c r="E167" s="43" t="s">
        <v>852</v>
      </c>
      <c r="F167" s="43" t="s">
        <v>3364</v>
      </c>
      <c r="G167" s="43" t="s">
        <v>5</v>
      </c>
      <c r="H167" s="76">
        <v>242.5</v>
      </c>
      <c r="I167" s="229">
        <v>3.46</v>
      </c>
      <c r="J167" s="73">
        <f t="shared" si="6"/>
        <v>6.8795460384440454E-2</v>
      </c>
      <c r="K167" s="73">
        <f t="shared" si="7"/>
        <v>855.73289914322686</v>
      </c>
      <c r="L167" s="3" t="e">
        <f t="shared" si="8"/>
        <v>#N/A</v>
      </c>
    </row>
    <row r="168" spans="1:12" ht="15" customHeight="1" x14ac:dyDescent="0.25">
      <c r="A168" s="43" t="s">
        <v>716</v>
      </c>
      <c r="B168" s="43" t="s">
        <v>4</v>
      </c>
      <c r="C168" s="43" t="s">
        <v>758</v>
      </c>
      <c r="D168" s="43" t="s">
        <v>55</v>
      </c>
      <c r="E168" s="43" t="s">
        <v>852</v>
      </c>
      <c r="F168" s="43" t="s">
        <v>3364</v>
      </c>
      <c r="G168" s="43" t="s">
        <v>5</v>
      </c>
      <c r="H168" s="76">
        <v>91.5</v>
      </c>
      <c r="I168" s="229">
        <v>3.4599999999999995</v>
      </c>
      <c r="J168" s="73">
        <f t="shared" si="6"/>
        <v>6.8795460384440441E-2</v>
      </c>
      <c r="K168" s="73">
        <f t="shared" si="7"/>
        <v>322.88478462517628</v>
      </c>
      <c r="L168" s="3" t="e">
        <f t="shared" si="8"/>
        <v>#N/A</v>
      </c>
    </row>
    <row r="169" spans="1:12" ht="15" customHeight="1" x14ac:dyDescent="0.25">
      <c r="A169" s="43" t="s">
        <v>716</v>
      </c>
      <c r="B169" s="43" t="s">
        <v>4</v>
      </c>
      <c r="C169" s="43" t="s">
        <v>758</v>
      </c>
      <c r="D169" s="43" t="s">
        <v>55</v>
      </c>
      <c r="E169" s="43" t="s">
        <v>852</v>
      </c>
      <c r="F169" s="43" t="s">
        <v>3364</v>
      </c>
      <c r="G169" s="43" t="s">
        <v>5</v>
      </c>
      <c r="H169" s="76">
        <v>64</v>
      </c>
      <c r="I169" s="229">
        <v>3.46</v>
      </c>
      <c r="J169" s="73">
        <f t="shared" si="6"/>
        <v>6.8795460384440454E-2</v>
      </c>
      <c r="K169" s="73">
        <f t="shared" si="7"/>
        <v>225.84290946460419</v>
      </c>
      <c r="L169" s="3" t="e">
        <f t="shared" si="8"/>
        <v>#N/A</v>
      </c>
    </row>
    <row r="170" spans="1:12" ht="15" customHeight="1" x14ac:dyDescent="0.25">
      <c r="A170" s="43" t="s">
        <v>716</v>
      </c>
      <c r="B170" s="43" t="s">
        <v>4</v>
      </c>
      <c r="C170" s="43" t="s">
        <v>758</v>
      </c>
      <c r="D170" s="43" t="s">
        <v>55</v>
      </c>
      <c r="E170" s="43" t="s">
        <v>852</v>
      </c>
      <c r="F170" s="43" t="s">
        <v>3364</v>
      </c>
      <c r="G170" s="43" t="s">
        <v>5</v>
      </c>
      <c r="H170" s="76">
        <v>28281.5</v>
      </c>
      <c r="I170" s="229">
        <v>4.1300001767940175</v>
      </c>
      <c r="J170" s="73">
        <f t="shared" si="6"/>
        <v>8.2117128193747085E-2</v>
      </c>
      <c r="K170" s="73">
        <f t="shared" si="7"/>
        <v>119124.99556101147</v>
      </c>
      <c r="L170" s="3" t="e">
        <f t="shared" si="8"/>
        <v>#N/A</v>
      </c>
    </row>
    <row r="171" spans="1:12" ht="15" customHeight="1" x14ac:dyDescent="0.25">
      <c r="A171" s="43" t="s">
        <v>716</v>
      </c>
      <c r="B171" s="43" t="s">
        <v>4</v>
      </c>
      <c r="C171" s="43" t="s">
        <v>758</v>
      </c>
      <c r="D171" s="43" t="s">
        <v>55</v>
      </c>
      <c r="E171" s="43" t="s">
        <v>852</v>
      </c>
      <c r="F171" s="43" t="s">
        <v>3364</v>
      </c>
      <c r="G171" s="43" t="s">
        <v>5</v>
      </c>
      <c r="H171" s="76">
        <v>285</v>
      </c>
      <c r="I171" s="229">
        <v>1.9277192982456139</v>
      </c>
      <c r="J171" s="73">
        <f t="shared" si="6"/>
        <v>3.8328999021611992E-2</v>
      </c>
      <c r="K171" s="73">
        <f t="shared" si="7"/>
        <v>560.32376472115936</v>
      </c>
      <c r="L171" s="3" t="e">
        <f t="shared" si="8"/>
        <v>#N/A</v>
      </c>
    </row>
    <row r="172" spans="1:12" ht="15" customHeight="1" x14ac:dyDescent="0.25">
      <c r="A172" s="43" t="s">
        <v>716</v>
      </c>
      <c r="B172" s="43" t="s">
        <v>4</v>
      </c>
      <c r="C172" s="43" t="s">
        <v>758</v>
      </c>
      <c r="D172" s="43" t="s">
        <v>55</v>
      </c>
      <c r="E172" s="43" t="s">
        <v>852</v>
      </c>
      <c r="F172" s="43" t="s">
        <v>3364</v>
      </c>
      <c r="G172" s="43" t="s">
        <v>5</v>
      </c>
      <c r="H172" s="76">
        <v>109</v>
      </c>
      <c r="I172" s="229">
        <v>3.23</v>
      </c>
      <c r="J172" s="73">
        <f t="shared" si="6"/>
        <v>6.4222351746168402E-2</v>
      </c>
      <c r="K172" s="73">
        <f t="shared" si="7"/>
        <v>359.07023634033231</v>
      </c>
      <c r="L172" s="3" t="e">
        <f t="shared" si="8"/>
        <v>#N/A</v>
      </c>
    </row>
    <row r="173" spans="1:12" ht="15" customHeight="1" x14ac:dyDescent="0.25">
      <c r="A173" s="43" t="s">
        <v>716</v>
      </c>
      <c r="B173" s="43" t="s">
        <v>4</v>
      </c>
      <c r="C173" s="43" t="s">
        <v>758</v>
      </c>
      <c r="D173" s="43" t="s">
        <v>55</v>
      </c>
      <c r="E173" s="43" t="s">
        <v>852</v>
      </c>
      <c r="F173" s="43" t="s">
        <v>3364</v>
      </c>
      <c r="G173" s="43" t="s">
        <v>5</v>
      </c>
      <c r="H173" s="76">
        <v>4207</v>
      </c>
      <c r="I173" s="229">
        <v>4.13</v>
      </c>
      <c r="J173" s="73">
        <f t="shared" si="6"/>
        <v>8.2117124678537309E-2</v>
      </c>
      <c r="K173" s="73">
        <f t="shared" si="7"/>
        <v>17720.376743522604</v>
      </c>
      <c r="L173" s="3" t="e">
        <f t="shared" si="8"/>
        <v>#N/A</v>
      </c>
    </row>
    <row r="174" spans="1:12" ht="15" customHeight="1" x14ac:dyDescent="0.25">
      <c r="A174" s="43" t="s">
        <v>716</v>
      </c>
      <c r="B174" s="43" t="s">
        <v>4</v>
      </c>
      <c r="C174" s="43" t="s">
        <v>758</v>
      </c>
      <c r="D174" s="43" t="s">
        <v>55</v>
      </c>
      <c r="E174" s="43" t="s">
        <v>852</v>
      </c>
      <c r="F174" s="43" t="s">
        <v>3364</v>
      </c>
      <c r="G174" s="43" t="s">
        <v>5</v>
      </c>
      <c r="H174" s="76">
        <v>108.46</v>
      </c>
      <c r="I174" s="229">
        <v>3.446985063617924</v>
      </c>
      <c r="J174" s="73">
        <f t="shared" si="6"/>
        <v>6.8536683349677704E-2</v>
      </c>
      <c r="K174" s="73">
        <f t="shared" si="7"/>
        <v>381.29348867610605</v>
      </c>
      <c r="L174" s="3" t="e">
        <f t="shared" si="8"/>
        <v>#N/A</v>
      </c>
    </row>
    <row r="175" spans="1:12" ht="15" customHeight="1" x14ac:dyDescent="0.25">
      <c r="A175" s="43" t="s">
        <v>716</v>
      </c>
      <c r="B175" s="43" t="s">
        <v>4</v>
      </c>
      <c r="C175" s="43" t="s">
        <v>758</v>
      </c>
      <c r="D175" s="43" t="s">
        <v>55</v>
      </c>
      <c r="E175" s="43" t="s">
        <v>852</v>
      </c>
      <c r="F175" s="43" t="s">
        <v>3364</v>
      </c>
      <c r="G175" s="43" t="s">
        <v>5</v>
      </c>
      <c r="H175" s="76">
        <v>152</v>
      </c>
      <c r="I175" s="229">
        <v>3.4599999999999995</v>
      </c>
      <c r="J175" s="73">
        <f t="shared" si="6"/>
        <v>6.8795460384440441E-2</v>
      </c>
      <c r="K175" s="73">
        <f t="shared" si="7"/>
        <v>536.37690997843492</v>
      </c>
      <c r="L175" s="3" t="e">
        <f t="shared" si="8"/>
        <v>#N/A</v>
      </c>
    </row>
    <row r="176" spans="1:12" ht="15" customHeight="1" x14ac:dyDescent="0.25">
      <c r="A176" s="43" t="s">
        <v>716</v>
      </c>
      <c r="B176" s="43" t="s">
        <v>4</v>
      </c>
      <c r="C176" s="43" t="s">
        <v>758</v>
      </c>
      <c r="D176" s="43" t="s">
        <v>55</v>
      </c>
      <c r="E176" s="43" t="s">
        <v>852</v>
      </c>
      <c r="F176" s="43" t="s">
        <v>3364</v>
      </c>
      <c r="G176" s="43" t="s">
        <v>5</v>
      </c>
      <c r="H176" s="76">
        <v>21</v>
      </c>
      <c r="I176" s="229">
        <v>3.46</v>
      </c>
      <c r="J176" s="73">
        <f t="shared" si="6"/>
        <v>6.8795460384440454E-2</v>
      </c>
      <c r="K176" s="73">
        <f t="shared" si="7"/>
        <v>74.104704668073254</v>
      </c>
      <c r="L176" s="3" t="e">
        <f t="shared" si="8"/>
        <v>#N/A</v>
      </c>
    </row>
    <row r="177" spans="1:12" ht="15" customHeight="1" x14ac:dyDescent="0.25">
      <c r="A177" s="43" t="s">
        <v>716</v>
      </c>
      <c r="B177" s="43" t="s">
        <v>4</v>
      </c>
      <c r="C177" s="43" t="s">
        <v>758</v>
      </c>
      <c r="D177" s="43" t="s">
        <v>55</v>
      </c>
      <c r="E177" s="43" t="s">
        <v>852</v>
      </c>
      <c r="F177" s="43" t="s">
        <v>3364</v>
      </c>
      <c r="G177" s="43" t="s">
        <v>5</v>
      </c>
      <c r="H177" s="76">
        <v>100</v>
      </c>
      <c r="I177" s="229">
        <v>4.13</v>
      </c>
      <c r="J177" s="73">
        <f t="shared" si="6"/>
        <v>8.2117124678537309E-2</v>
      </c>
      <c r="K177" s="73">
        <f t="shared" si="7"/>
        <v>421.21171246785372</v>
      </c>
      <c r="L177" s="3" t="e">
        <f t="shared" si="8"/>
        <v>#N/A</v>
      </c>
    </row>
    <row r="178" spans="1:12" ht="15" customHeight="1" x14ac:dyDescent="0.25">
      <c r="A178" s="43" t="s">
        <v>716</v>
      </c>
      <c r="B178" s="43" t="s">
        <v>4</v>
      </c>
      <c r="C178" s="43" t="s">
        <v>758</v>
      </c>
      <c r="D178" s="43" t="s">
        <v>55</v>
      </c>
      <c r="E178" s="43" t="s">
        <v>852</v>
      </c>
      <c r="F178" s="43" t="s">
        <v>3364</v>
      </c>
      <c r="G178" s="43" t="s">
        <v>5</v>
      </c>
      <c r="H178" s="76">
        <v>29698</v>
      </c>
      <c r="I178" s="229">
        <v>4.12</v>
      </c>
      <c r="J178" s="73">
        <f t="shared" si="6"/>
        <v>8.1918293868177658E-2</v>
      </c>
      <c r="K178" s="73">
        <f t="shared" si="7"/>
        <v>124788.56949129715</v>
      </c>
      <c r="L178" s="3" t="e">
        <f t="shared" si="8"/>
        <v>#N/A</v>
      </c>
    </row>
    <row r="179" spans="1:12" ht="15" customHeight="1" x14ac:dyDescent="0.25">
      <c r="A179" s="43" t="s">
        <v>716</v>
      </c>
      <c r="B179" s="43" t="s">
        <v>4</v>
      </c>
      <c r="C179" s="43" t="s">
        <v>758</v>
      </c>
      <c r="D179" s="43" t="s">
        <v>55</v>
      </c>
      <c r="E179" s="43" t="s">
        <v>852</v>
      </c>
      <c r="F179" s="43" t="s">
        <v>3364</v>
      </c>
      <c r="G179" s="43" t="s">
        <v>5</v>
      </c>
      <c r="H179" s="76">
        <v>10848.5</v>
      </c>
      <c r="I179" s="229">
        <v>4.1070719454302438</v>
      </c>
      <c r="J179" s="73">
        <f t="shared" si="6"/>
        <v>8.166124431152981E-2</v>
      </c>
      <c r="K179" s="73">
        <f t="shared" si="7"/>
        <v>45441.472008913632</v>
      </c>
      <c r="L179" s="3" t="e">
        <f t="shared" si="8"/>
        <v>#N/A</v>
      </c>
    </row>
    <row r="180" spans="1:12" ht="15" customHeight="1" x14ac:dyDescent="0.25">
      <c r="A180" s="43" t="s">
        <v>716</v>
      </c>
      <c r="B180" s="43" t="s">
        <v>4</v>
      </c>
      <c r="C180" s="43" t="s">
        <v>758</v>
      </c>
      <c r="D180" s="43" t="s">
        <v>55</v>
      </c>
      <c r="E180" s="43" t="s">
        <v>853</v>
      </c>
      <c r="F180" s="43" t="s">
        <v>3353</v>
      </c>
      <c r="G180" s="43" t="s">
        <v>5</v>
      </c>
      <c r="H180" s="76">
        <v>47231.5</v>
      </c>
      <c r="I180" s="229">
        <v>4.13</v>
      </c>
      <c r="J180" s="73">
        <f t="shared" si="6"/>
        <v>8.2117124678537309E-2</v>
      </c>
      <c r="K180" s="73">
        <f t="shared" si="7"/>
        <v>198944.60997425433</v>
      </c>
      <c r="L180" s="3" t="e">
        <f t="shared" si="8"/>
        <v>#N/A</v>
      </c>
    </row>
    <row r="181" spans="1:12" ht="15" customHeight="1" x14ac:dyDescent="0.25">
      <c r="A181" s="43" t="s">
        <v>716</v>
      </c>
      <c r="B181" s="43" t="s">
        <v>4</v>
      </c>
      <c r="C181" s="43" t="s">
        <v>759</v>
      </c>
      <c r="D181" s="43" t="s">
        <v>55</v>
      </c>
      <c r="E181" s="43" t="s">
        <v>854</v>
      </c>
      <c r="F181" s="43" t="s">
        <v>3365</v>
      </c>
      <c r="G181" s="43" t="s">
        <v>5</v>
      </c>
      <c r="H181" s="76">
        <v>1799</v>
      </c>
      <c r="I181" s="229">
        <v>2.71</v>
      </c>
      <c r="J181" s="73">
        <f t="shared" si="6"/>
        <v>5.3883149607466367E-2</v>
      </c>
      <c r="K181" s="73">
        <f t="shared" si="7"/>
        <v>4972.225786143832</v>
      </c>
      <c r="L181" s="3" t="e">
        <f t="shared" si="8"/>
        <v>#N/A</v>
      </c>
    </row>
    <row r="182" spans="1:12" ht="15" customHeight="1" x14ac:dyDescent="0.25">
      <c r="A182" s="43" t="s">
        <v>716</v>
      </c>
      <c r="B182" s="43" t="s">
        <v>4</v>
      </c>
      <c r="C182" s="43" t="s">
        <v>759</v>
      </c>
      <c r="D182" s="43" t="s">
        <v>55</v>
      </c>
      <c r="E182" s="43" t="s">
        <v>854</v>
      </c>
      <c r="F182" s="43" t="s">
        <v>3365</v>
      </c>
      <c r="G182" s="43" t="s">
        <v>5</v>
      </c>
      <c r="H182" s="76">
        <v>812</v>
      </c>
      <c r="I182" s="229">
        <v>2.709999999999996</v>
      </c>
      <c r="J182" s="73">
        <f t="shared" si="6"/>
        <v>5.3883149607466291E-2</v>
      </c>
      <c r="K182" s="73">
        <f t="shared" si="7"/>
        <v>2244.2731174812593</v>
      </c>
      <c r="L182" s="3" t="e">
        <f t="shared" si="8"/>
        <v>#N/A</v>
      </c>
    </row>
    <row r="183" spans="1:12" ht="15" customHeight="1" x14ac:dyDescent="0.25">
      <c r="A183" s="43" t="s">
        <v>716</v>
      </c>
      <c r="B183" s="43" t="s">
        <v>4</v>
      </c>
      <c r="C183" s="43" t="s">
        <v>759</v>
      </c>
      <c r="D183" s="43" t="s">
        <v>55</v>
      </c>
      <c r="E183" s="43" t="s">
        <v>854</v>
      </c>
      <c r="F183" s="43" t="s">
        <v>3365</v>
      </c>
      <c r="G183" s="43" t="s">
        <v>5</v>
      </c>
      <c r="H183" s="76">
        <v>465</v>
      </c>
      <c r="I183" s="229">
        <v>2.7100000000000004</v>
      </c>
      <c r="J183" s="73">
        <f t="shared" si="6"/>
        <v>5.3883149607466374E-2</v>
      </c>
      <c r="K183" s="73">
        <f t="shared" si="7"/>
        <v>1285.205664567472</v>
      </c>
      <c r="L183" s="3" t="e">
        <f t="shared" si="8"/>
        <v>#N/A</v>
      </c>
    </row>
    <row r="184" spans="1:12" ht="15" customHeight="1" x14ac:dyDescent="0.25">
      <c r="A184" s="43" t="s">
        <v>716</v>
      </c>
      <c r="B184" s="43" t="s">
        <v>4</v>
      </c>
      <c r="C184" s="43" t="s">
        <v>759</v>
      </c>
      <c r="D184" s="43" t="s">
        <v>55</v>
      </c>
      <c r="E184" s="43" t="s">
        <v>854</v>
      </c>
      <c r="F184" s="43" t="s">
        <v>3365</v>
      </c>
      <c r="G184" s="43" t="s">
        <v>5</v>
      </c>
      <c r="H184" s="76">
        <v>2007</v>
      </c>
      <c r="I184" s="229">
        <v>2.71</v>
      </c>
      <c r="J184" s="73">
        <f t="shared" si="6"/>
        <v>5.3883149607466367E-2</v>
      </c>
      <c r="K184" s="73">
        <f t="shared" si="7"/>
        <v>5547.1134812621849</v>
      </c>
      <c r="L184" s="3" t="e">
        <f t="shared" si="8"/>
        <v>#N/A</v>
      </c>
    </row>
    <row r="185" spans="1:12" ht="15" customHeight="1" x14ac:dyDescent="0.25">
      <c r="A185" s="43" t="s">
        <v>716</v>
      </c>
      <c r="B185" s="43" t="s">
        <v>4</v>
      </c>
      <c r="C185" s="43" t="s">
        <v>759</v>
      </c>
      <c r="D185" s="43" t="s">
        <v>55</v>
      </c>
      <c r="E185" s="43" t="s">
        <v>854</v>
      </c>
      <c r="F185" s="43" t="s">
        <v>3365</v>
      </c>
      <c r="G185" s="43" t="s">
        <v>5</v>
      </c>
      <c r="H185" s="76">
        <v>1141</v>
      </c>
      <c r="I185" s="229">
        <v>2.71</v>
      </c>
      <c r="J185" s="73">
        <f t="shared" si="6"/>
        <v>5.3883149607466367E-2</v>
      </c>
      <c r="K185" s="73">
        <f t="shared" si="7"/>
        <v>3153.5906737021191</v>
      </c>
      <c r="L185" s="3" t="e">
        <f t="shared" si="8"/>
        <v>#N/A</v>
      </c>
    </row>
    <row r="186" spans="1:12" ht="15" customHeight="1" x14ac:dyDescent="0.25">
      <c r="A186" s="43" t="s">
        <v>716</v>
      </c>
      <c r="B186" s="43" t="s">
        <v>4</v>
      </c>
      <c r="C186" s="43" t="s">
        <v>759</v>
      </c>
      <c r="D186" s="43" t="s">
        <v>55</v>
      </c>
      <c r="E186" s="43" t="s">
        <v>854</v>
      </c>
      <c r="F186" s="43" t="s">
        <v>3365</v>
      </c>
      <c r="G186" s="43" t="s">
        <v>5</v>
      </c>
      <c r="H186" s="76">
        <v>16298</v>
      </c>
      <c r="I186" s="229">
        <v>2.71</v>
      </c>
      <c r="J186" s="73">
        <f t="shared" si="6"/>
        <v>5.3883149607466367E-2</v>
      </c>
      <c r="K186" s="73">
        <f t="shared" si="7"/>
        <v>45045.767572302488</v>
      </c>
      <c r="L186" s="3" t="e">
        <f t="shared" si="8"/>
        <v>#N/A</v>
      </c>
    </row>
    <row r="187" spans="1:12" ht="15" customHeight="1" x14ac:dyDescent="0.25">
      <c r="A187" s="43" t="s">
        <v>716</v>
      </c>
      <c r="B187" s="43" t="s">
        <v>4</v>
      </c>
      <c r="C187" s="43" t="s">
        <v>759</v>
      </c>
      <c r="D187" s="43" t="s">
        <v>55</v>
      </c>
      <c r="E187" s="43" t="s">
        <v>854</v>
      </c>
      <c r="F187" s="43" t="s">
        <v>3365</v>
      </c>
      <c r="G187" s="43" t="s">
        <v>5</v>
      </c>
      <c r="H187" s="76">
        <v>12583</v>
      </c>
      <c r="I187" s="229">
        <v>2.71</v>
      </c>
      <c r="J187" s="73">
        <f t="shared" si="6"/>
        <v>5.3883149607466367E-2</v>
      </c>
      <c r="K187" s="73">
        <f t="shared" si="7"/>
        <v>34777.941671510751</v>
      </c>
      <c r="L187" s="3" t="e">
        <f t="shared" si="8"/>
        <v>#N/A</v>
      </c>
    </row>
    <row r="188" spans="1:12" ht="15" customHeight="1" x14ac:dyDescent="0.25">
      <c r="A188" s="43" t="s">
        <v>716</v>
      </c>
      <c r="B188" s="43" t="s">
        <v>4</v>
      </c>
      <c r="C188" s="43" t="s">
        <v>759</v>
      </c>
      <c r="D188" s="43" t="s">
        <v>55</v>
      </c>
      <c r="E188" s="43" t="s">
        <v>855</v>
      </c>
      <c r="F188" s="43" t="s">
        <v>3370</v>
      </c>
      <c r="G188" s="43" t="s">
        <v>5</v>
      </c>
      <c r="H188" s="76">
        <v>4331</v>
      </c>
      <c r="I188" s="229">
        <v>2.95</v>
      </c>
      <c r="J188" s="73">
        <f t="shared" si="6"/>
        <v>5.8655089056098078E-2</v>
      </c>
      <c r="K188" s="73">
        <f t="shared" si="7"/>
        <v>13030.48519070196</v>
      </c>
      <c r="L188" s="3" t="e">
        <f t="shared" si="8"/>
        <v>#N/A</v>
      </c>
    </row>
    <row r="189" spans="1:12" ht="15" customHeight="1" x14ac:dyDescent="0.25">
      <c r="A189" s="43" t="s">
        <v>716</v>
      </c>
      <c r="B189" s="43" t="s">
        <v>4</v>
      </c>
      <c r="C189" s="43" t="s">
        <v>760</v>
      </c>
      <c r="D189" s="43" t="s">
        <v>55</v>
      </c>
      <c r="E189" s="43" t="s">
        <v>856</v>
      </c>
      <c r="F189" s="43" t="s">
        <v>3366</v>
      </c>
      <c r="G189" s="43" t="s">
        <v>5</v>
      </c>
      <c r="H189" s="76">
        <v>17.809999999999999</v>
      </c>
      <c r="I189" s="229">
        <v>3.5901179112857946</v>
      </c>
      <c r="J189" s="73">
        <f t="shared" si="6"/>
        <v>7.1382605358766477E-2</v>
      </c>
      <c r="K189" s="73">
        <f t="shared" si="7"/>
        <v>65.211324201439623</v>
      </c>
      <c r="L189" s="3" t="e">
        <f t="shared" si="8"/>
        <v>#N/A</v>
      </c>
    </row>
    <row r="190" spans="1:12" ht="15" customHeight="1" x14ac:dyDescent="0.25">
      <c r="A190" s="43" t="s">
        <v>716</v>
      </c>
      <c r="B190" s="43" t="s">
        <v>4</v>
      </c>
      <c r="C190" s="43" t="s">
        <v>760</v>
      </c>
      <c r="D190" s="43" t="s">
        <v>55</v>
      </c>
      <c r="E190" s="43" t="s">
        <v>856</v>
      </c>
      <c r="F190" s="43" t="s">
        <v>3366</v>
      </c>
      <c r="G190" s="43" t="s">
        <v>5</v>
      </c>
      <c r="H190" s="76">
        <v>165.13999999999987</v>
      </c>
      <c r="I190" s="229">
        <v>4.4059585805982859</v>
      </c>
      <c r="J190" s="73">
        <f t="shared" si="6"/>
        <v>8.7604031499143031E-2</v>
      </c>
      <c r="K190" s="73">
        <f t="shared" si="7"/>
        <v>742.06692976176873</v>
      </c>
      <c r="L190" s="3" t="e">
        <f t="shared" si="8"/>
        <v>#N/A</v>
      </c>
    </row>
    <row r="191" spans="1:12" ht="15" customHeight="1" x14ac:dyDescent="0.25">
      <c r="A191" s="43" t="s">
        <v>716</v>
      </c>
      <c r="B191" s="43" t="s">
        <v>4</v>
      </c>
      <c r="C191" s="43" t="s">
        <v>760</v>
      </c>
      <c r="D191" s="43" t="s">
        <v>55</v>
      </c>
      <c r="E191" s="43" t="s">
        <v>856</v>
      </c>
      <c r="F191" s="43" t="s">
        <v>3366</v>
      </c>
      <c r="G191" s="43" t="s">
        <v>5</v>
      </c>
      <c r="H191" s="76">
        <v>11415.64</v>
      </c>
      <c r="I191" s="229">
        <v>4.324523197998535</v>
      </c>
      <c r="J191" s="73">
        <f t="shared" si="6"/>
        <v>8.5984845187717332E-2</v>
      </c>
      <c r="K191" s="73">
        <f t="shared" si="7"/>
        <v>50348.772038118703</v>
      </c>
      <c r="L191" s="3" t="e">
        <f t="shared" si="8"/>
        <v>#N/A</v>
      </c>
    </row>
    <row r="192" spans="1:12" ht="15" customHeight="1" x14ac:dyDescent="0.25">
      <c r="A192" s="43" t="s">
        <v>716</v>
      </c>
      <c r="B192" s="43" t="s">
        <v>4</v>
      </c>
      <c r="C192" s="43" t="s">
        <v>760</v>
      </c>
      <c r="D192" s="43" t="s">
        <v>55</v>
      </c>
      <c r="E192" s="43" t="s">
        <v>856</v>
      </c>
      <c r="F192" s="43" t="s">
        <v>3366</v>
      </c>
      <c r="G192" s="43" t="s">
        <v>5</v>
      </c>
      <c r="H192" s="76">
        <v>44.84</v>
      </c>
      <c r="I192" s="229">
        <v>3.3710972346119532</v>
      </c>
      <c r="J192" s="73">
        <f t="shared" si="6"/>
        <v>6.7027799495908494E-2</v>
      </c>
      <c r="K192" s="73">
        <f t="shared" si="7"/>
        <v>154.16552652939654</v>
      </c>
      <c r="L192" s="3" t="e">
        <f t="shared" si="8"/>
        <v>#N/A</v>
      </c>
    </row>
    <row r="193" spans="1:12" ht="15" customHeight="1" x14ac:dyDescent="0.25">
      <c r="A193" s="43" t="s">
        <v>716</v>
      </c>
      <c r="B193" s="43" t="s">
        <v>4</v>
      </c>
      <c r="C193" s="43" t="s">
        <v>760</v>
      </c>
      <c r="D193" s="43" t="s">
        <v>55</v>
      </c>
      <c r="E193" s="43" t="s">
        <v>856</v>
      </c>
      <c r="F193" s="43" t="s">
        <v>3366</v>
      </c>
      <c r="G193" s="43" t="s">
        <v>5</v>
      </c>
      <c r="H193" s="76">
        <v>1035.6600000000001</v>
      </c>
      <c r="I193" s="229">
        <v>3.5564470965374735</v>
      </c>
      <c r="J193" s="73">
        <f t="shared" si="6"/>
        <v>7.0713125820578621E-2</v>
      </c>
      <c r="K193" s="73">
        <f t="shared" si="7"/>
        <v>3756.5047558873403</v>
      </c>
      <c r="L193" s="3" t="e">
        <f t="shared" si="8"/>
        <v>#N/A</v>
      </c>
    </row>
    <row r="194" spans="1:12" ht="15" customHeight="1" x14ac:dyDescent="0.25">
      <c r="A194" s="43" t="s">
        <v>716</v>
      </c>
      <c r="B194" s="43" t="s">
        <v>4</v>
      </c>
      <c r="C194" s="43" t="s">
        <v>760</v>
      </c>
      <c r="D194" s="43" t="s">
        <v>55</v>
      </c>
      <c r="E194" s="43" t="s">
        <v>856</v>
      </c>
      <c r="F194" s="43" t="s">
        <v>3366</v>
      </c>
      <c r="G194" s="43" t="s">
        <v>5</v>
      </c>
      <c r="H194" s="76">
        <v>14190.68</v>
      </c>
      <c r="I194" s="229">
        <v>4.35311</v>
      </c>
      <c r="J194" s="73">
        <f t="shared" si="6"/>
        <v>8.6553238888471565E-2</v>
      </c>
      <c r="K194" s="73">
        <f t="shared" si="7"/>
        <v>63001.840330829866</v>
      </c>
      <c r="L194" s="3" t="e">
        <f t="shared" si="8"/>
        <v>#N/A</v>
      </c>
    </row>
    <row r="195" spans="1:12" ht="15" customHeight="1" x14ac:dyDescent="0.25">
      <c r="A195" s="43" t="s">
        <v>716</v>
      </c>
      <c r="B195" s="43" t="s">
        <v>4</v>
      </c>
      <c r="C195" s="43" t="s">
        <v>760</v>
      </c>
      <c r="D195" s="43" t="s">
        <v>55</v>
      </c>
      <c r="E195" s="43" t="s">
        <v>856</v>
      </c>
      <c r="F195" s="43" t="s">
        <v>3366</v>
      </c>
      <c r="G195" s="43" t="s">
        <v>5</v>
      </c>
      <c r="H195" s="76">
        <v>8656.4600000000009</v>
      </c>
      <c r="I195" s="229">
        <v>4.1917423519544936</v>
      </c>
      <c r="J195" s="73">
        <f t="shared" si="6"/>
        <v>8.3344752865799607E-2</v>
      </c>
      <c r="K195" s="73">
        <f t="shared" si="7"/>
        <v>37007.12051939268</v>
      </c>
      <c r="L195" s="3" t="e">
        <f t="shared" si="8"/>
        <v>#N/A</v>
      </c>
    </row>
    <row r="196" spans="1:12" ht="15" customHeight="1" x14ac:dyDescent="0.25">
      <c r="A196" s="43" t="s">
        <v>716</v>
      </c>
      <c r="B196" s="43" t="s">
        <v>4</v>
      </c>
      <c r="C196" s="43" t="s">
        <v>760</v>
      </c>
      <c r="D196" s="43" t="s">
        <v>55</v>
      </c>
      <c r="E196" s="43" t="s">
        <v>856</v>
      </c>
      <c r="F196" s="43" t="s">
        <v>3366</v>
      </c>
      <c r="G196" s="43" t="s">
        <v>5</v>
      </c>
      <c r="H196" s="76">
        <v>5491.79</v>
      </c>
      <c r="I196" s="229">
        <v>4.3995054435803267</v>
      </c>
      <c r="J196" s="73">
        <f t="shared" si="6"/>
        <v>8.7475723252878751E-2</v>
      </c>
      <c r="K196" s="73">
        <f t="shared" si="7"/>
        <v>24641.558302202928</v>
      </c>
      <c r="L196" s="3" t="e">
        <f t="shared" si="8"/>
        <v>#N/A</v>
      </c>
    </row>
    <row r="197" spans="1:12" ht="15" customHeight="1" x14ac:dyDescent="0.25">
      <c r="A197" s="43" t="s">
        <v>716</v>
      </c>
      <c r="B197" s="43" t="s">
        <v>4</v>
      </c>
      <c r="C197" s="43" t="s">
        <v>760</v>
      </c>
      <c r="D197" s="43" t="s">
        <v>55</v>
      </c>
      <c r="E197" s="43" t="s">
        <v>856</v>
      </c>
      <c r="F197" s="43" t="s">
        <v>3366</v>
      </c>
      <c r="G197" s="43" t="s">
        <v>5</v>
      </c>
      <c r="H197" s="76">
        <v>7250.6099999999988</v>
      </c>
      <c r="I197" s="229">
        <v>4.401617243238845</v>
      </c>
      <c r="J197" s="73">
        <f t="shared" si="6"/>
        <v>8.7517712336620798E-2</v>
      </c>
      <c r="K197" s="73">
        <f t="shared" si="7"/>
        <v>32548.966800245023</v>
      </c>
      <c r="L197" s="3" t="e">
        <f t="shared" si="8"/>
        <v>#N/A</v>
      </c>
    </row>
    <row r="198" spans="1:12" ht="15" customHeight="1" x14ac:dyDescent="0.25">
      <c r="A198" s="43" t="s">
        <v>716</v>
      </c>
      <c r="B198" s="43" t="s">
        <v>4</v>
      </c>
      <c r="C198" s="43" t="s">
        <v>760</v>
      </c>
      <c r="D198" s="43" t="s">
        <v>55</v>
      </c>
      <c r="E198" s="43" t="s">
        <v>856</v>
      </c>
      <c r="F198" s="43" t="s">
        <v>3366</v>
      </c>
      <c r="G198" s="43" t="s">
        <v>5</v>
      </c>
      <c r="H198" s="76">
        <v>21966.3</v>
      </c>
      <c r="I198" s="229">
        <v>4.3769999999999998</v>
      </c>
      <c r="J198" s="73">
        <f t="shared" si="6"/>
        <v>8.7028245694420775E-2</v>
      </c>
      <c r="K198" s="73">
        <f t="shared" si="7"/>
        <v>98058.18365339734</v>
      </c>
      <c r="L198" s="3" t="e">
        <f t="shared" si="8"/>
        <v>#N/A</v>
      </c>
    </row>
    <row r="199" spans="1:12" ht="15" customHeight="1" x14ac:dyDescent="0.25">
      <c r="A199" s="43" t="s">
        <v>716</v>
      </c>
      <c r="B199" s="43" t="s">
        <v>4</v>
      </c>
      <c r="C199" s="43" t="s">
        <v>760</v>
      </c>
      <c r="D199" s="43" t="s">
        <v>55</v>
      </c>
      <c r="E199" s="43" t="s">
        <v>857</v>
      </c>
      <c r="F199" s="43" t="s">
        <v>3371</v>
      </c>
      <c r="G199" s="43" t="s">
        <v>5</v>
      </c>
      <c r="H199" s="76">
        <v>699.11000000000013</v>
      </c>
      <c r="I199" s="229">
        <v>4.3999942784397295</v>
      </c>
      <c r="J199" s="73">
        <f t="shared" ref="J199:J262" si="9">I199*$J$5</f>
        <v>8.748544279600147E-2</v>
      </c>
      <c r="K199" s="73">
        <f t="shared" ref="K199:K262" si="10">(I199+J199)*H199</f>
        <v>3137.2419479131127</v>
      </c>
      <c r="L199" s="3" t="e">
        <f t="shared" ref="L199:L262" si="11">MATCH(C199,$C$7237:$C$7264,0)</f>
        <v>#N/A</v>
      </c>
    </row>
    <row r="200" spans="1:12" ht="15" customHeight="1" x14ac:dyDescent="0.25">
      <c r="A200" s="43" t="s">
        <v>716</v>
      </c>
      <c r="B200" s="43" t="s">
        <v>4</v>
      </c>
      <c r="C200" s="43" t="s">
        <v>760</v>
      </c>
      <c r="D200" s="43" t="s">
        <v>55</v>
      </c>
      <c r="E200" s="43" t="s">
        <v>857</v>
      </c>
      <c r="F200" s="43" t="s">
        <v>3371</v>
      </c>
      <c r="G200" s="43" t="s">
        <v>5</v>
      </c>
      <c r="H200" s="76">
        <v>2327.21</v>
      </c>
      <c r="I200" s="229">
        <v>4.3999982812036738</v>
      </c>
      <c r="J200" s="73">
        <f t="shared" si="9"/>
        <v>8.7485522383281333E-2</v>
      </c>
      <c r="K200" s="73">
        <f t="shared" si="10"/>
        <v>10443.317182545599</v>
      </c>
      <c r="L200" s="3" t="e">
        <f t="shared" si="11"/>
        <v>#N/A</v>
      </c>
    </row>
    <row r="201" spans="1:12" ht="15" customHeight="1" x14ac:dyDescent="0.25">
      <c r="A201" s="43" t="s">
        <v>716</v>
      </c>
      <c r="B201" s="43" t="s">
        <v>4</v>
      </c>
      <c r="C201" s="43" t="s">
        <v>760</v>
      </c>
      <c r="D201" s="43" t="s">
        <v>55</v>
      </c>
      <c r="E201" s="43" t="s">
        <v>857</v>
      </c>
      <c r="F201" s="43" t="s">
        <v>3371</v>
      </c>
      <c r="G201" s="43" t="s">
        <v>5</v>
      </c>
      <c r="H201" s="76">
        <v>2667.32</v>
      </c>
      <c r="I201" s="229">
        <v>4.4000007498162947</v>
      </c>
      <c r="J201" s="73">
        <f t="shared" si="9"/>
        <v>8.7485571466906123E-2</v>
      </c>
      <c r="K201" s="73">
        <f t="shared" si="10"/>
        <v>11969.562014485107</v>
      </c>
      <c r="L201" s="3" t="e">
        <f t="shared" si="11"/>
        <v>#N/A</v>
      </c>
    </row>
    <row r="202" spans="1:12" ht="15" customHeight="1" x14ac:dyDescent="0.25">
      <c r="A202" s="43" t="s">
        <v>716</v>
      </c>
      <c r="B202" s="43" t="s">
        <v>4</v>
      </c>
      <c r="C202" s="43" t="s">
        <v>760</v>
      </c>
      <c r="D202" s="43" t="s">
        <v>55</v>
      </c>
      <c r="E202" s="43" t="s">
        <v>857</v>
      </c>
      <c r="F202" s="43" t="s">
        <v>3371</v>
      </c>
      <c r="G202" s="43" t="s">
        <v>5</v>
      </c>
      <c r="H202" s="76">
        <v>5102.78</v>
      </c>
      <c r="I202" s="229">
        <v>4.3999996080567847</v>
      </c>
      <c r="J202" s="73">
        <f t="shared" si="9"/>
        <v>8.7485548765209267E-2</v>
      </c>
      <c r="K202" s="73">
        <f t="shared" si="10"/>
        <v>22898.649508528135</v>
      </c>
      <c r="L202" s="3" t="e">
        <f t="shared" si="11"/>
        <v>#N/A</v>
      </c>
    </row>
    <row r="203" spans="1:12" ht="15" customHeight="1" x14ac:dyDescent="0.25">
      <c r="A203" s="43" t="s">
        <v>716</v>
      </c>
      <c r="B203" s="43" t="s">
        <v>4</v>
      </c>
      <c r="C203" s="43" t="s">
        <v>761</v>
      </c>
      <c r="D203" s="43" t="s">
        <v>55</v>
      </c>
      <c r="E203" s="43" t="s">
        <v>858</v>
      </c>
      <c r="F203" s="43" t="s">
        <v>3351</v>
      </c>
      <c r="G203" s="43" t="s">
        <v>5</v>
      </c>
      <c r="H203" s="76">
        <v>1981</v>
      </c>
      <c r="I203" s="229">
        <v>3.5550030000000001</v>
      </c>
      <c r="J203" s="73">
        <f t="shared" si="9"/>
        <v>7.0684412732100285E-2</v>
      </c>
      <c r="K203" s="73">
        <f t="shared" si="10"/>
        <v>7182.486764622291</v>
      </c>
      <c r="L203" s="3" t="e">
        <f t="shared" si="11"/>
        <v>#N/A</v>
      </c>
    </row>
    <row r="204" spans="1:12" ht="15" customHeight="1" x14ac:dyDescent="0.25">
      <c r="A204" s="43" t="s">
        <v>716</v>
      </c>
      <c r="B204" s="43" t="s">
        <v>4</v>
      </c>
      <c r="C204" s="43" t="s">
        <v>761</v>
      </c>
      <c r="D204" s="43" t="s">
        <v>55</v>
      </c>
      <c r="E204" s="43" t="s">
        <v>858</v>
      </c>
      <c r="F204" s="43" t="s">
        <v>3351</v>
      </c>
      <c r="G204" s="43" t="s">
        <v>5</v>
      </c>
      <c r="H204" s="76">
        <v>44252</v>
      </c>
      <c r="I204" s="229">
        <v>3.5550000000000002</v>
      </c>
      <c r="J204" s="73">
        <f t="shared" si="9"/>
        <v>7.0684353082857171E-2</v>
      </c>
      <c r="K204" s="73">
        <f t="shared" si="10"/>
        <v>160443.7839926226</v>
      </c>
      <c r="L204" s="3" t="e">
        <f t="shared" si="11"/>
        <v>#N/A</v>
      </c>
    </row>
    <row r="205" spans="1:12" ht="15" customHeight="1" x14ac:dyDescent="0.25">
      <c r="A205" s="43" t="s">
        <v>716</v>
      </c>
      <c r="B205" s="43" t="s">
        <v>4</v>
      </c>
      <c r="C205" s="43" t="s">
        <v>761</v>
      </c>
      <c r="D205" s="43" t="s">
        <v>55</v>
      </c>
      <c r="E205" s="43" t="s">
        <v>858</v>
      </c>
      <c r="F205" s="43" t="s">
        <v>3351</v>
      </c>
      <c r="G205" s="43" t="s">
        <v>5</v>
      </c>
      <c r="H205" s="76">
        <v>7142</v>
      </c>
      <c r="I205" s="229">
        <v>3.5317992159059068</v>
      </c>
      <c r="J205" s="73">
        <f t="shared" si="9"/>
        <v>7.0223050012616375E-2</v>
      </c>
      <c r="K205" s="73">
        <f t="shared" si="10"/>
        <v>25725.643023190092</v>
      </c>
      <c r="L205" s="3" t="e">
        <f t="shared" si="11"/>
        <v>#N/A</v>
      </c>
    </row>
    <row r="206" spans="1:12" ht="15" customHeight="1" x14ac:dyDescent="0.25">
      <c r="A206" s="43" t="s">
        <v>716</v>
      </c>
      <c r="B206" s="43" t="s">
        <v>4</v>
      </c>
      <c r="C206" s="43" t="s">
        <v>761</v>
      </c>
      <c r="D206" s="43" t="s">
        <v>55</v>
      </c>
      <c r="E206" s="43" t="s">
        <v>858</v>
      </c>
      <c r="F206" s="43" t="s">
        <v>3351</v>
      </c>
      <c r="G206" s="43" t="s">
        <v>5</v>
      </c>
      <c r="H206" s="76">
        <v>15870</v>
      </c>
      <c r="I206" s="229">
        <v>3.5549999999999988</v>
      </c>
      <c r="J206" s="73">
        <f t="shared" si="9"/>
        <v>7.0684353082857157E-2</v>
      </c>
      <c r="K206" s="73">
        <f t="shared" si="10"/>
        <v>57539.610683424922</v>
      </c>
      <c r="L206" s="3" t="e">
        <f t="shared" si="11"/>
        <v>#N/A</v>
      </c>
    </row>
    <row r="207" spans="1:12" ht="15" customHeight="1" x14ac:dyDescent="0.25">
      <c r="A207" s="43" t="s">
        <v>716</v>
      </c>
      <c r="B207" s="43" t="s">
        <v>4</v>
      </c>
      <c r="C207" s="43" t="s">
        <v>761</v>
      </c>
      <c r="D207" s="43" t="s">
        <v>55</v>
      </c>
      <c r="E207" s="43" t="s">
        <v>858</v>
      </c>
      <c r="F207" s="43" t="s">
        <v>3351</v>
      </c>
      <c r="G207" s="43" t="s">
        <v>5</v>
      </c>
      <c r="H207" s="76">
        <v>6294</v>
      </c>
      <c r="I207" s="229">
        <v>3.5550015888147444</v>
      </c>
      <c r="J207" s="73">
        <f t="shared" si="9"/>
        <v>7.0684384673389486E-2</v>
      </c>
      <c r="K207" s="73">
        <f t="shared" si="10"/>
        <v>22820.067517134314</v>
      </c>
      <c r="L207" s="3" t="e">
        <f t="shared" si="11"/>
        <v>#N/A</v>
      </c>
    </row>
    <row r="208" spans="1:12" ht="15" customHeight="1" x14ac:dyDescent="0.25">
      <c r="A208" s="43" t="s">
        <v>716</v>
      </c>
      <c r="B208" s="43" t="s">
        <v>4</v>
      </c>
      <c r="C208" s="43" t="s">
        <v>761</v>
      </c>
      <c r="D208" s="43" t="s">
        <v>55</v>
      </c>
      <c r="E208" s="43" t="s">
        <v>858</v>
      </c>
      <c r="F208" s="43" t="s">
        <v>3351</v>
      </c>
      <c r="G208" s="43" t="s">
        <v>5</v>
      </c>
      <c r="H208" s="76">
        <v>21799</v>
      </c>
      <c r="I208" s="229">
        <v>3.5548000000000002</v>
      </c>
      <c r="J208" s="73">
        <f t="shared" si="9"/>
        <v>7.0680376466649986E-2</v>
      </c>
      <c r="K208" s="73">
        <f t="shared" si="10"/>
        <v>79031.846726596516</v>
      </c>
      <c r="L208" s="3" t="e">
        <f t="shared" si="11"/>
        <v>#N/A</v>
      </c>
    </row>
    <row r="209" spans="1:12" ht="15" customHeight="1" x14ac:dyDescent="0.25">
      <c r="A209" s="43" t="s">
        <v>716</v>
      </c>
      <c r="B209" s="43" t="s">
        <v>4</v>
      </c>
      <c r="C209" s="43" t="s">
        <v>761</v>
      </c>
      <c r="D209" s="43" t="s">
        <v>55</v>
      </c>
      <c r="E209" s="43" t="s">
        <v>858</v>
      </c>
      <c r="F209" s="43" t="s">
        <v>3351</v>
      </c>
      <c r="G209" s="43" t="s">
        <v>5</v>
      </c>
      <c r="H209" s="76">
        <v>20882</v>
      </c>
      <c r="I209" s="229">
        <v>3.5543</v>
      </c>
      <c r="J209" s="73">
        <f t="shared" si="9"/>
        <v>7.0670434926131995E-2</v>
      </c>
      <c r="K209" s="73">
        <f t="shared" si="10"/>
        <v>75696.632622127479</v>
      </c>
      <c r="L209" s="3" t="e">
        <f t="shared" si="11"/>
        <v>#N/A</v>
      </c>
    </row>
    <row r="210" spans="1:12" ht="15" customHeight="1" x14ac:dyDescent="0.25">
      <c r="A210" s="43" t="s">
        <v>716</v>
      </c>
      <c r="B210" s="43" t="s">
        <v>4</v>
      </c>
      <c r="C210" s="43" t="s">
        <v>761</v>
      </c>
      <c r="D210" s="43" t="s">
        <v>55</v>
      </c>
      <c r="E210" s="43" t="s">
        <v>858</v>
      </c>
      <c r="F210" s="43" t="s">
        <v>3351</v>
      </c>
      <c r="G210" s="43" t="s">
        <v>5</v>
      </c>
      <c r="H210" s="76">
        <v>1936</v>
      </c>
      <c r="I210" s="229">
        <v>3.5539999999999998</v>
      </c>
      <c r="J210" s="73">
        <f t="shared" si="9"/>
        <v>7.0664470001821203E-2</v>
      </c>
      <c r="K210" s="73">
        <f t="shared" si="10"/>
        <v>7017.3504139235256</v>
      </c>
      <c r="L210" s="3" t="e">
        <f t="shared" si="11"/>
        <v>#N/A</v>
      </c>
    </row>
    <row r="211" spans="1:12" ht="15" customHeight="1" x14ac:dyDescent="0.25">
      <c r="A211" s="43" t="s">
        <v>716</v>
      </c>
      <c r="B211" s="43" t="s">
        <v>4</v>
      </c>
      <c r="C211" s="43" t="s">
        <v>761</v>
      </c>
      <c r="D211" s="43" t="s">
        <v>55</v>
      </c>
      <c r="E211" s="43" t="s">
        <v>858</v>
      </c>
      <c r="F211" s="43" t="s">
        <v>3351</v>
      </c>
      <c r="G211" s="43" t="s">
        <v>5</v>
      </c>
      <c r="H211" s="76">
        <v>132</v>
      </c>
      <c r="I211" s="229">
        <v>3.5387121212121118</v>
      </c>
      <c r="J211" s="73">
        <f t="shared" si="9"/>
        <v>7.0360499869013604E-2</v>
      </c>
      <c r="K211" s="73">
        <f t="shared" si="10"/>
        <v>476.39758598270856</v>
      </c>
      <c r="L211" s="3" t="e">
        <f t="shared" si="11"/>
        <v>#N/A</v>
      </c>
    </row>
    <row r="212" spans="1:12" ht="15" customHeight="1" x14ac:dyDescent="0.25">
      <c r="A212" s="43" t="s">
        <v>716</v>
      </c>
      <c r="B212" s="43" t="s">
        <v>4</v>
      </c>
      <c r="C212" s="43" t="s">
        <v>761</v>
      </c>
      <c r="D212" s="43" t="s">
        <v>55</v>
      </c>
      <c r="E212" s="43" t="s">
        <v>858</v>
      </c>
      <c r="F212" s="43" t="s">
        <v>3351</v>
      </c>
      <c r="G212" s="43" t="s">
        <v>5</v>
      </c>
      <c r="H212" s="76">
        <v>1668</v>
      </c>
      <c r="I212" s="229">
        <v>3.5549999999999988</v>
      </c>
      <c r="J212" s="73">
        <f t="shared" si="9"/>
        <v>7.0684353082857157E-2</v>
      </c>
      <c r="K212" s="73">
        <f t="shared" si="10"/>
        <v>6047.6415009422035</v>
      </c>
      <c r="L212" s="3" t="e">
        <f t="shared" si="11"/>
        <v>#N/A</v>
      </c>
    </row>
    <row r="213" spans="1:12" ht="15" customHeight="1" x14ac:dyDescent="0.25">
      <c r="A213" s="43" t="s">
        <v>716</v>
      </c>
      <c r="B213" s="43" t="s">
        <v>4</v>
      </c>
      <c r="C213" s="43" t="s">
        <v>761</v>
      </c>
      <c r="D213" s="43" t="s">
        <v>55</v>
      </c>
      <c r="E213" s="43" t="s">
        <v>858</v>
      </c>
      <c r="F213" s="43" t="s">
        <v>3351</v>
      </c>
      <c r="G213" s="43" t="s">
        <v>5</v>
      </c>
      <c r="H213" s="76">
        <v>1411</v>
      </c>
      <c r="I213" s="229">
        <v>3.5549964564138912</v>
      </c>
      <c r="J213" s="73">
        <f t="shared" si="9"/>
        <v>7.0684282625447417E-2</v>
      </c>
      <c r="K213" s="73">
        <f t="shared" si="10"/>
        <v>5115.8355227845068</v>
      </c>
      <c r="L213" s="3" t="e">
        <f t="shared" si="11"/>
        <v>#N/A</v>
      </c>
    </row>
    <row r="214" spans="1:12" ht="15" customHeight="1" x14ac:dyDescent="0.25">
      <c r="A214" s="43" t="s">
        <v>716</v>
      </c>
      <c r="B214" s="43" t="s">
        <v>4</v>
      </c>
      <c r="C214" s="43" t="s">
        <v>761</v>
      </c>
      <c r="D214" s="43" t="s">
        <v>55</v>
      </c>
      <c r="E214" s="43" t="s">
        <v>858</v>
      </c>
      <c r="F214" s="43" t="s">
        <v>3351</v>
      </c>
      <c r="G214" s="43" t="s">
        <v>5</v>
      </c>
      <c r="H214" s="76">
        <v>6739</v>
      </c>
      <c r="I214" s="229">
        <v>3.5549992580501577</v>
      </c>
      <c r="J214" s="73">
        <f t="shared" si="9"/>
        <v>7.0684338330608332E-2</v>
      </c>
      <c r="K214" s="73">
        <f t="shared" si="10"/>
        <v>24433.481756009984</v>
      </c>
      <c r="L214" s="3" t="e">
        <f t="shared" si="11"/>
        <v>#N/A</v>
      </c>
    </row>
    <row r="215" spans="1:12" ht="15" customHeight="1" x14ac:dyDescent="0.25">
      <c r="A215" s="43" t="s">
        <v>716</v>
      </c>
      <c r="B215" s="43" t="s">
        <v>4</v>
      </c>
      <c r="C215" s="43" t="s">
        <v>761</v>
      </c>
      <c r="D215" s="43" t="s">
        <v>55</v>
      </c>
      <c r="E215" s="43" t="s">
        <v>858</v>
      </c>
      <c r="F215" s="43" t="s">
        <v>3351</v>
      </c>
      <c r="G215" s="43" t="s">
        <v>5</v>
      </c>
      <c r="H215" s="76">
        <v>128</v>
      </c>
      <c r="I215" s="229">
        <v>3.5550781249999943</v>
      </c>
      <c r="J215" s="73">
        <f t="shared" si="9"/>
        <v>7.0685906448562999E-2</v>
      </c>
      <c r="K215" s="73">
        <f t="shared" si="10"/>
        <v>464.09779602541533</v>
      </c>
      <c r="L215" s="3" t="e">
        <f t="shared" si="11"/>
        <v>#N/A</v>
      </c>
    </row>
    <row r="216" spans="1:12" ht="15" customHeight="1" x14ac:dyDescent="0.25">
      <c r="A216" s="43" t="s">
        <v>716</v>
      </c>
      <c r="B216" s="43" t="s">
        <v>4</v>
      </c>
      <c r="C216" s="43" t="s">
        <v>762</v>
      </c>
      <c r="D216" s="43" t="s">
        <v>55</v>
      </c>
      <c r="E216" s="43" t="s">
        <v>859</v>
      </c>
      <c r="F216" s="43" t="s">
        <v>3372</v>
      </c>
      <c r="G216" s="43" t="s">
        <v>5</v>
      </c>
      <c r="H216" s="76">
        <v>4369</v>
      </c>
      <c r="I216" s="229">
        <v>4.1400000000000006</v>
      </c>
      <c r="J216" s="73">
        <f t="shared" si="9"/>
        <v>8.2315955488896975E-2</v>
      </c>
      <c r="K216" s="73">
        <f t="shared" si="10"/>
        <v>18447.298409530995</v>
      </c>
      <c r="L216" s="3" t="e">
        <f t="shared" si="11"/>
        <v>#N/A</v>
      </c>
    </row>
    <row r="217" spans="1:12" ht="15" customHeight="1" x14ac:dyDescent="0.25">
      <c r="A217" s="43" t="s">
        <v>716</v>
      </c>
      <c r="B217" s="43" t="s">
        <v>4</v>
      </c>
      <c r="C217" s="43" t="s">
        <v>762</v>
      </c>
      <c r="D217" s="43" t="s">
        <v>55</v>
      </c>
      <c r="E217" s="43" t="s">
        <v>859</v>
      </c>
      <c r="F217" s="43" t="s">
        <v>3372</v>
      </c>
      <c r="G217" s="43" t="s">
        <v>5</v>
      </c>
      <c r="H217" s="76">
        <v>4754</v>
      </c>
      <c r="I217" s="229">
        <v>4.1399999999999997</v>
      </c>
      <c r="J217" s="73">
        <f t="shared" si="9"/>
        <v>8.2315955488896961E-2</v>
      </c>
      <c r="K217" s="73">
        <f t="shared" si="10"/>
        <v>20072.890052394217</v>
      </c>
      <c r="L217" s="3" t="e">
        <f t="shared" si="11"/>
        <v>#N/A</v>
      </c>
    </row>
    <row r="218" spans="1:12" ht="15" customHeight="1" x14ac:dyDescent="0.25">
      <c r="A218" s="43" t="s">
        <v>716</v>
      </c>
      <c r="B218" s="43" t="s">
        <v>4</v>
      </c>
      <c r="C218" s="43" t="s">
        <v>762</v>
      </c>
      <c r="D218" s="43" t="s">
        <v>55</v>
      </c>
      <c r="E218" s="43" t="s">
        <v>859</v>
      </c>
      <c r="F218" s="43" t="s">
        <v>3372</v>
      </c>
      <c r="G218" s="43" t="s">
        <v>5</v>
      </c>
      <c r="H218" s="76">
        <v>2981</v>
      </c>
      <c r="I218" s="229">
        <v>4.1399999999999997</v>
      </c>
      <c r="J218" s="73">
        <f t="shared" si="9"/>
        <v>8.2315955488896961E-2</v>
      </c>
      <c r="K218" s="73">
        <f t="shared" si="10"/>
        <v>12586.723863312402</v>
      </c>
      <c r="L218" s="3" t="e">
        <f t="shared" si="11"/>
        <v>#N/A</v>
      </c>
    </row>
    <row r="219" spans="1:12" ht="15" customHeight="1" x14ac:dyDescent="0.25">
      <c r="A219" s="43" t="s">
        <v>716</v>
      </c>
      <c r="B219" s="43" t="s">
        <v>4</v>
      </c>
      <c r="C219" s="43" t="s">
        <v>762</v>
      </c>
      <c r="D219" s="43" t="s">
        <v>55</v>
      </c>
      <c r="E219" s="43" t="s">
        <v>859</v>
      </c>
      <c r="F219" s="43" t="s">
        <v>3372</v>
      </c>
      <c r="G219" s="43" t="s">
        <v>5</v>
      </c>
      <c r="H219" s="76">
        <v>1982</v>
      </c>
      <c r="I219" s="229">
        <v>4.1400000000000015</v>
      </c>
      <c r="J219" s="73">
        <f t="shared" si="9"/>
        <v>8.2315955488896989E-2</v>
      </c>
      <c r="K219" s="73">
        <f t="shared" si="10"/>
        <v>8368.6302237789969</v>
      </c>
      <c r="L219" s="3" t="e">
        <f t="shared" si="11"/>
        <v>#N/A</v>
      </c>
    </row>
    <row r="220" spans="1:12" ht="15" customHeight="1" x14ac:dyDescent="0.25">
      <c r="A220" s="43" t="s">
        <v>716</v>
      </c>
      <c r="B220" s="43" t="s">
        <v>4</v>
      </c>
      <c r="C220" s="43" t="s">
        <v>763</v>
      </c>
      <c r="D220" s="43" t="s">
        <v>371</v>
      </c>
      <c r="E220" s="43" t="s">
        <v>860</v>
      </c>
      <c r="F220" s="43" t="s">
        <v>3373</v>
      </c>
      <c r="G220" s="43" t="s">
        <v>5</v>
      </c>
      <c r="H220" s="76">
        <v>3729.4500000000003</v>
      </c>
      <c r="I220" s="229">
        <v>3.560932577189666</v>
      </c>
      <c r="J220" s="73">
        <f t="shared" si="9"/>
        <v>7.080231099587142E-2</v>
      </c>
      <c r="K220" s="73">
        <f t="shared" si="10"/>
        <v>13544.373678743554</v>
      </c>
      <c r="L220" s="3" t="e">
        <f t="shared" si="11"/>
        <v>#N/A</v>
      </c>
    </row>
    <row r="221" spans="1:12" ht="15" customHeight="1" x14ac:dyDescent="0.25">
      <c r="A221" s="43" t="s">
        <v>716</v>
      </c>
      <c r="B221" s="43" t="s">
        <v>4</v>
      </c>
      <c r="C221" s="43" t="s">
        <v>763</v>
      </c>
      <c r="D221" s="43" t="s">
        <v>371</v>
      </c>
      <c r="E221" s="43" t="s">
        <v>860</v>
      </c>
      <c r="F221" s="43" t="s">
        <v>3373</v>
      </c>
      <c r="G221" s="43" t="s">
        <v>5</v>
      </c>
      <c r="H221" s="76">
        <v>918.55000000000109</v>
      </c>
      <c r="I221" s="229">
        <v>3.6603777693103274</v>
      </c>
      <c r="J221" s="73">
        <f t="shared" si="9"/>
        <v>7.2779587809443685E-2</v>
      </c>
      <c r="K221" s="73">
        <f t="shared" si="10"/>
        <v>3429.0916903823695</v>
      </c>
      <c r="L221" s="3" t="e">
        <f t="shared" si="11"/>
        <v>#N/A</v>
      </c>
    </row>
    <row r="222" spans="1:12" ht="15" customHeight="1" x14ac:dyDescent="0.25">
      <c r="A222" s="43" t="s">
        <v>716</v>
      </c>
      <c r="B222" s="43" t="s">
        <v>4</v>
      </c>
      <c r="C222" s="43" t="s">
        <v>763</v>
      </c>
      <c r="D222" s="43" t="s">
        <v>371</v>
      </c>
      <c r="E222" s="43" t="s">
        <v>860</v>
      </c>
      <c r="F222" s="43" t="s">
        <v>3373</v>
      </c>
      <c r="G222" s="43" t="s">
        <v>5</v>
      </c>
      <c r="H222" s="76">
        <v>288.07999999999993</v>
      </c>
      <c r="I222" s="229">
        <v>3.626527353512925</v>
      </c>
      <c r="J222" s="73">
        <f t="shared" si="9"/>
        <v>7.2106537249042812E-2</v>
      </c>
      <c r="K222" s="73">
        <f t="shared" si="10"/>
        <v>1065.5024512507075</v>
      </c>
      <c r="L222" s="3" t="e">
        <f t="shared" si="11"/>
        <v>#N/A</v>
      </c>
    </row>
    <row r="223" spans="1:12" ht="15" customHeight="1" x14ac:dyDescent="0.25">
      <c r="A223" s="43" t="s">
        <v>716</v>
      </c>
      <c r="B223" s="43" t="s">
        <v>4</v>
      </c>
      <c r="C223" s="43" t="s">
        <v>377</v>
      </c>
      <c r="D223" s="43" t="s">
        <v>55</v>
      </c>
      <c r="E223" s="43" t="s">
        <v>861</v>
      </c>
      <c r="F223" s="43" t="s">
        <v>3374</v>
      </c>
      <c r="G223" s="43" t="s">
        <v>5</v>
      </c>
      <c r="H223" s="76">
        <v>684</v>
      </c>
      <c r="I223" s="229">
        <v>3.1340058479532162</v>
      </c>
      <c r="J223" s="73">
        <f t="shared" si="9"/>
        <v>6.231369224204341E-2</v>
      </c>
      <c r="K223" s="73">
        <f t="shared" si="10"/>
        <v>2186.2825654935577</v>
      </c>
      <c r="L223" s="3" t="e">
        <f t="shared" si="11"/>
        <v>#N/A</v>
      </c>
    </row>
    <row r="224" spans="1:12" ht="15" customHeight="1" x14ac:dyDescent="0.25">
      <c r="A224" s="43" t="s">
        <v>716</v>
      </c>
      <c r="B224" s="43" t="s">
        <v>4</v>
      </c>
      <c r="C224" s="43" t="s">
        <v>377</v>
      </c>
      <c r="D224" s="43" t="s">
        <v>55</v>
      </c>
      <c r="E224" s="43" t="s">
        <v>861</v>
      </c>
      <c r="F224" s="43" t="s">
        <v>3374</v>
      </c>
      <c r="G224" s="43" t="s">
        <v>5</v>
      </c>
      <c r="H224" s="76">
        <v>2516</v>
      </c>
      <c r="I224" s="229">
        <v>2.86</v>
      </c>
      <c r="J224" s="73">
        <f t="shared" si="9"/>
        <v>5.686561176286118E-2</v>
      </c>
      <c r="K224" s="73">
        <f t="shared" si="10"/>
        <v>7338.8338791953583</v>
      </c>
      <c r="L224" s="3" t="e">
        <f t="shared" si="11"/>
        <v>#N/A</v>
      </c>
    </row>
    <row r="225" spans="1:12" ht="15" customHeight="1" x14ac:dyDescent="0.25">
      <c r="A225" s="43" t="s">
        <v>716</v>
      </c>
      <c r="B225" s="43" t="s">
        <v>4</v>
      </c>
      <c r="C225" s="43" t="s">
        <v>379</v>
      </c>
      <c r="D225" s="43" t="s">
        <v>55</v>
      </c>
      <c r="E225" s="43" t="s">
        <v>862</v>
      </c>
      <c r="F225" s="43" t="s">
        <v>3366</v>
      </c>
      <c r="G225" s="43" t="s">
        <v>5</v>
      </c>
      <c r="H225" s="76">
        <v>529.30999999999995</v>
      </c>
      <c r="I225" s="229"/>
      <c r="J225" s="73">
        <f t="shared" si="9"/>
        <v>0</v>
      </c>
      <c r="K225" s="73">
        <f t="shared" si="10"/>
        <v>0</v>
      </c>
      <c r="L225" s="3" t="e">
        <f t="shared" si="11"/>
        <v>#N/A</v>
      </c>
    </row>
    <row r="226" spans="1:12" ht="15" customHeight="1" x14ac:dyDescent="0.25">
      <c r="A226" s="43" t="s">
        <v>716</v>
      </c>
      <c r="B226" s="43" t="s">
        <v>4</v>
      </c>
      <c r="C226" s="43" t="s">
        <v>379</v>
      </c>
      <c r="D226" s="43" t="s">
        <v>55</v>
      </c>
      <c r="E226" s="43" t="s">
        <v>862</v>
      </c>
      <c r="F226" s="43" t="s">
        <v>3366</v>
      </c>
      <c r="G226" s="43" t="s">
        <v>5</v>
      </c>
      <c r="H226" s="76">
        <v>351.05</v>
      </c>
      <c r="I226" s="229"/>
      <c r="J226" s="73">
        <f t="shared" si="9"/>
        <v>0</v>
      </c>
      <c r="K226" s="73">
        <f t="shared" si="10"/>
        <v>0</v>
      </c>
      <c r="L226" s="3" t="e">
        <f t="shared" si="11"/>
        <v>#N/A</v>
      </c>
    </row>
    <row r="227" spans="1:12" ht="15" customHeight="1" x14ac:dyDescent="0.25">
      <c r="A227" s="43" t="s">
        <v>716</v>
      </c>
      <c r="B227" s="43" t="s">
        <v>4</v>
      </c>
      <c r="C227" s="43" t="s">
        <v>379</v>
      </c>
      <c r="D227" s="43" t="s">
        <v>55</v>
      </c>
      <c r="E227" s="43" t="s">
        <v>862</v>
      </c>
      <c r="F227" s="43" t="s">
        <v>3366</v>
      </c>
      <c r="G227" s="43" t="s">
        <v>5</v>
      </c>
      <c r="H227" s="76">
        <v>805.99</v>
      </c>
      <c r="I227" s="229"/>
      <c r="J227" s="73">
        <f t="shared" si="9"/>
        <v>0</v>
      </c>
      <c r="K227" s="73">
        <f t="shared" si="10"/>
        <v>0</v>
      </c>
      <c r="L227" s="3" t="e">
        <f t="shared" si="11"/>
        <v>#N/A</v>
      </c>
    </row>
    <row r="228" spans="1:12" ht="15" customHeight="1" x14ac:dyDescent="0.25">
      <c r="A228" s="43" t="s">
        <v>716</v>
      </c>
      <c r="B228" s="43" t="s">
        <v>4</v>
      </c>
      <c r="C228" s="43" t="s">
        <v>379</v>
      </c>
      <c r="D228" s="43" t="s">
        <v>55</v>
      </c>
      <c r="E228" s="43" t="s">
        <v>862</v>
      </c>
      <c r="F228" s="43" t="s">
        <v>3366</v>
      </c>
      <c r="G228" s="43" t="s">
        <v>5</v>
      </c>
      <c r="H228" s="76">
        <v>296.08</v>
      </c>
      <c r="I228" s="229"/>
      <c r="J228" s="73">
        <f t="shared" si="9"/>
        <v>0</v>
      </c>
      <c r="K228" s="73">
        <f t="shared" si="10"/>
        <v>0</v>
      </c>
      <c r="L228" s="3" t="e">
        <f t="shared" si="11"/>
        <v>#N/A</v>
      </c>
    </row>
    <row r="229" spans="1:12" ht="15" customHeight="1" x14ac:dyDescent="0.25">
      <c r="A229" s="43" t="s">
        <v>716</v>
      </c>
      <c r="B229" s="43" t="s">
        <v>4</v>
      </c>
      <c r="C229" s="43" t="s">
        <v>379</v>
      </c>
      <c r="D229" s="43" t="s">
        <v>55</v>
      </c>
      <c r="E229" s="43" t="s">
        <v>862</v>
      </c>
      <c r="F229" s="43" t="s">
        <v>3366</v>
      </c>
      <c r="G229" s="43" t="s">
        <v>5</v>
      </c>
      <c r="H229" s="76">
        <v>260.29000000000002</v>
      </c>
      <c r="I229" s="229"/>
      <c r="J229" s="73">
        <f t="shared" si="9"/>
        <v>0</v>
      </c>
      <c r="K229" s="73">
        <f t="shared" si="10"/>
        <v>0</v>
      </c>
      <c r="L229" s="3" t="e">
        <f t="shared" si="11"/>
        <v>#N/A</v>
      </c>
    </row>
    <row r="230" spans="1:12" ht="15" customHeight="1" x14ac:dyDescent="0.25">
      <c r="A230" s="43" t="s">
        <v>716</v>
      </c>
      <c r="B230" s="43" t="s">
        <v>4</v>
      </c>
      <c r="C230" s="43" t="s">
        <v>379</v>
      </c>
      <c r="D230" s="43" t="s">
        <v>55</v>
      </c>
      <c r="E230" s="43" t="s">
        <v>862</v>
      </c>
      <c r="F230" s="43" t="s">
        <v>3366</v>
      </c>
      <c r="G230" s="43" t="s">
        <v>5</v>
      </c>
      <c r="H230" s="76">
        <v>118.10999999999999</v>
      </c>
      <c r="I230" s="229"/>
      <c r="J230" s="73">
        <f t="shared" si="9"/>
        <v>0</v>
      </c>
      <c r="K230" s="73">
        <f t="shared" si="10"/>
        <v>0</v>
      </c>
      <c r="L230" s="3" t="e">
        <f t="shared" si="11"/>
        <v>#N/A</v>
      </c>
    </row>
    <row r="231" spans="1:12" ht="15" customHeight="1" x14ac:dyDescent="0.25">
      <c r="A231" s="43" t="s">
        <v>716</v>
      </c>
      <c r="B231" s="43" t="s">
        <v>4</v>
      </c>
      <c r="C231" s="43" t="s">
        <v>379</v>
      </c>
      <c r="D231" s="43" t="s">
        <v>55</v>
      </c>
      <c r="E231" s="43" t="s">
        <v>862</v>
      </c>
      <c r="F231" s="43" t="s">
        <v>3366</v>
      </c>
      <c r="G231" s="43" t="s">
        <v>5</v>
      </c>
      <c r="H231" s="76">
        <v>32.809999999999945</v>
      </c>
      <c r="I231" s="229"/>
      <c r="J231" s="73">
        <f t="shared" si="9"/>
        <v>0</v>
      </c>
      <c r="K231" s="73">
        <f t="shared" si="10"/>
        <v>0</v>
      </c>
      <c r="L231" s="3" t="e">
        <f t="shared" si="11"/>
        <v>#N/A</v>
      </c>
    </row>
    <row r="232" spans="1:12" ht="15" customHeight="1" x14ac:dyDescent="0.25">
      <c r="A232" s="43" t="s">
        <v>716</v>
      </c>
      <c r="B232" s="43" t="s">
        <v>4</v>
      </c>
      <c r="C232" s="43" t="s">
        <v>379</v>
      </c>
      <c r="D232" s="43" t="s">
        <v>55</v>
      </c>
      <c r="E232" s="43" t="s">
        <v>862</v>
      </c>
      <c r="F232" s="43" t="s">
        <v>3366</v>
      </c>
      <c r="G232" s="43" t="s">
        <v>5</v>
      </c>
      <c r="H232" s="76">
        <v>1599.94</v>
      </c>
      <c r="I232" s="229"/>
      <c r="J232" s="73">
        <f t="shared" si="9"/>
        <v>0</v>
      </c>
      <c r="K232" s="73">
        <f t="shared" si="10"/>
        <v>0</v>
      </c>
      <c r="L232" s="3" t="e">
        <f t="shared" si="11"/>
        <v>#N/A</v>
      </c>
    </row>
    <row r="233" spans="1:12" ht="15" customHeight="1" x14ac:dyDescent="0.25">
      <c r="A233" s="43" t="s">
        <v>716</v>
      </c>
      <c r="B233" s="43" t="s">
        <v>4</v>
      </c>
      <c r="C233" s="43" t="s">
        <v>379</v>
      </c>
      <c r="D233" s="43" t="s">
        <v>55</v>
      </c>
      <c r="E233" s="43" t="s">
        <v>862</v>
      </c>
      <c r="F233" s="43" t="s">
        <v>3366</v>
      </c>
      <c r="G233" s="43" t="s">
        <v>5</v>
      </c>
      <c r="H233" s="76">
        <v>50.31</v>
      </c>
      <c r="I233" s="229"/>
      <c r="J233" s="73">
        <f t="shared" si="9"/>
        <v>0</v>
      </c>
      <c r="K233" s="73">
        <f t="shared" si="10"/>
        <v>0</v>
      </c>
      <c r="L233" s="3" t="e">
        <f t="shared" si="11"/>
        <v>#N/A</v>
      </c>
    </row>
    <row r="234" spans="1:12" ht="15" customHeight="1" x14ac:dyDescent="0.25">
      <c r="A234" s="43" t="s">
        <v>716</v>
      </c>
      <c r="B234" s="43" t="s">
        <v>4</v>
      </c>
      <c r="C234" s="43" t="s">
        <v>379</v>
      </c>
      <c r="D234" s="43" t="s">
        <v>55</v>
      </c>
      <c r="E234" s="43" t="s">
        <v>862</v>
      </c>
      <c r="F234" s="43" t="s">
        <v>3366</v>
      </c>
      <c r="G234" s="43" t="s">
        <v>5</v>
      </c>
      <c r="H234" s="76">
        <v>331.37</v>
      </c>
      <c r="I234" s="229"/>
      <c r="J234" s="73">
        <f t="shared" si="9"/>
        <v>0</v>
      </c>
      <c r="K234" s="73">
        <f t="shared" si="10"/>
        <v>0</v>
      </c>
      <c r="L234" s="3" t="e">
        <f t="shared" si="11"/>
        <v>#N/A</v>
      </c>
    </row>
    <row r="235" spans="1:12" ht="15" customHeight="1" x14ac:dyDescent="0.25">
      <c r="A235" s="43" t="s">
        <v>716</v>
      </c>
      <c r="B235" s="43" t="s">
        <v>4</v>
      </c>
      <c r="C235" s="43" t="s">
        <v>379</v>
      </c>
      <c r="D235" s="43" t="s">
        <v>55</v>
      </c>
      <c r="E235" s="43" t="s">
        <v>862</v>
      </c>
      <c r="F235" s="43" t="s">
        <v>3366</v>
      </c>
      <c r="G235" s="43" t="s">
        <v>5</v>
      </c>
      <c r="H235" s="76">
        <v>208.89</v>
      </c>
      <c r="I235" s="229"/>
      <c r="J235" s="73">
        <f t="shared" si="9"/>
        <v>0</v>
      </c>
      <c r="K235" s="73">
        <f t="shared" si="10"/>
        <v>0</v>
      </c>
      <c r="L235" s="3" t="e">
        <f t="shared" si="11"/>
        <v>#N/A</v>
      </c>
    </row>
    <row r="236" spans="1:12" ht="15" customHeight="1" x14ac:dyDescent="0.25">
      <c r="A236" s="43" t="s">
        <v>716</v>
      </c>
      <c r="B236" s="43" t="s">
        <v>4</v>
      </c>
      <c r="C236" s="43" t="s">
        <v>379</v>
      </c>
      <c r="D236" s="43" t="s">
        <v>55</v>
      </c>
      <c r="E236" s="43" t="s">
        <v>862</v>
      </c>
      <c r="F236" s="43" t="s">
        <v>3366</v>
      </c>
      <c r="G236" s="43" t="s">
        <v>5</v>
      </c>
      <c r="H236" s="76">
        <v>1379.18</v>
      </c>
      <c r="I236" s="229"/>
      <c r="J236" s="73">
        <f t="shared" si="9"/>
        <v>0</v>
      </c>
      <c r="K236" s="73">
        <f t="shared" si="10"/>
        <v>0</v>
      </c>
      <c r="L236" s="3" t="e">
        <f t="shared" si="11"/>
        <v>#N/A</v>
      </c>
    </row>
    <row r="237" spans="1:12" ht="15" customHeight="1" x14ac:dyDescent="0.25">
      <c r="A237" s="43" t="s">
        <v>716</v>
      </c>
      <c r="B237" s="43" t="s">
        <v>4</v>
      </c>
      <c r="C237" s="43" t="s">
        <v>379</v>
      </c>
      <c r="D237" s="43" t="s">
        <v>55</v>
      </c>
      <c r="E237" s="43" t="s">
        <v>862</v>
      </c>
      <c r="F237" s="43" t="s">
        <v>3366</v>
      </c>
      <c r="G237" s="43" t="s">
        <v>5</v>
      </c>
      <c r="H237" s="76">
        <v>85.32</v>
      </c>
      <c r="I237" s="229"/>
      <c r="J237" s="73">
        <f t="shared" si="9"/>
        <v>0</v>
      </c>
      <c r="K237" s="73">
        <f t="shared" si="10"/>
        <v>0</v>
      </c>
      <c r="L237" s="3" t="e">
        <f t="shared" si="11"/>
        <v>#N/A</v>
      </c>
    </row>
    <row r="238" spans="1:12" ht="15" customHeight="1" x14ac:dyDescent="0.25">
      <c r="A238" s="43" t="s">
        <v>716</v>
      </c>
      <c r="B238" s="43" t="s">
        <v>4</v>
      </c>
      <c r="C238" s="43" t="s">
        <v>379</v>
      </c>
      <c r="D238" s="43" t="s">
        <v>55</v>
      </c>
      <c r="E238" s="43" t="s">
        <v>862</v>
      </c>
      <c r="F238" s="43" t="s">
        <v>3366</v>
      </c>
      <c r="G238" s="43" t="s">
        <v>5</v>
      </c>
      <c r="H238" s="76">
        <v>229.64999999999998</v>
      </c>
      <c r="I238" s="229"/>
      <c r="J238" s="73">
        <f t="shared" si="9"/>
        <v>0</v>
      </c>
      <c r="K238" s="73">
        <f t="shared" si="10"/>
        <v>0</v>
      </c>
      <c r="L238" s="3" t="e">
        <f t="shared" si="11"/>
        <v>#N/A</v>
      </c>
    </row>
    <row r="239" spans="1:12" ht="15" customHeight="1" x14ac:dyDescent="0.25">
      <c r="A239" s="43" t="s">
        <v>716</v>
      </c>
      <c r="B239" s="43" t="s">
        <v>4</v>
      </c>
      <c r="C239" s="43" t="s">
        <v>764</v>
      </c>
      <c r="D239" s="43" t="s">
        <v>55</v>
      </c>
      <c r="E239" s="43" t="s">
        <v>863</v>
      </c>
      <c r="F239" s="43" t="s">
        <v>3367</v>
      </c>
      <c r="G239" s="43" t="s">
        <v>5</v>
      </c>
      <c r="H239" s="76">
        <v>2169</v>
      </c>
      <c r="I239" s="229"/>
      <c r="J239" s="73">
        <f t="shared" si="9"/>
        <v>0</v>
      </c>
      <c r="K239" s="73">
        <f t="shared" si="10"/>
        <v>0</v>
      </c>
      <c r="L239" s="3" t="e">
        <f t="shared" si="11"/>
        <v>#N/A</v>
      </c>
    </row>
    <row r="240" spans="1:12" ht="15" customHeight="1" x14ac:dyDescent="0.25">
      <c r="A240" s="43" t="s">
        <v>716</v>
      </c>
      <c r="B240" s="43" t="s">
        <v>4</v>
      </c>
      <c r="C240" s="43" t="s">
        <v>765</v>
      </c>
      <c r="D240" s="43" t="s">
        <v>371</v>
      </c>
      <c r="E240" s="43" t="s">
        <v>864</v>
      </c>
      <c r="F240" s="43" t="s">
        <v>3375</v>
      </c>
      <c r="G240" s="43" t="s">
        <v>5</v>
      </c>
      <c r="H240" s="76">
        <v>218.17</v>
      </c>
      <c r="I240" s="229">
        <v>3.6028326534353945</v>
      </c>
      <c r="J240" s="73">
        <f t="shared" si="9"/>
        <v>7.1635413607278375E-2</v>
      </c>
      <c r="K240" s="73">
        <f t="shared" si="10"/>
        <v>801.65869818669989</v>
      </c>
      <c r="L240" s="3" t="e">
        <f t="shared" si="11"/>
        <v>#N/A</v>
      </c>
    </row>
    <row r="241" spans="1:12" ht="15" customHeight="1" x14ac:dyDescent="0.25">
      <c r="A241" s="43" t="s">
        <v>716</v>
      </c>
      <c r="B241" s="43" t="s">
        <v>4</v>
      </c>
      <c r="C241" s="43" t="s">
        <v>765</v>
      </c>
      <c r="D241" s="43" t="s">
        <v>371</v>
      </c>
      <c r="E241" s="43" t="s">
        <v>864</v>
      </c>
      <c r="F241" s="43" t="s">
        <v>3375</v>
      </c>
      <c r="G241" s="43" t="s">
        <v>5</v>
      </c>
      <c r="H241" s="76">
        <v>218.72</v>
      </c>
      <c r="I241" s="229">
        <v>3.6027798098024872</v>
      </c>
      <c r="J241" s="73">
        <f t="shared" si="9"/>
        <v>7.1634362913043051E-2</v>
      </c>
      <c r="K241" s="73">
        <f t="shared" si="10"/>
        <v>803.66786785634076</v>
      </c>
      <c r="L241" s="3" t="e">
        <f t="shared" si="11"/>
        <v>#N/A</v>
      </c>
    </row>
    <row r="242" spans="1:12" ht="15" customHeight="1" x14ac:dyDescent="0.25">
      <c r="A242" s="43" t="s">
        <v>716</v>
      </c>
      <c r="B242" s="43" t="s">
        <v>4</v>
      </c>
      <c r="C242" s="43" t="s">
        <v>765</v>
      </c>
      <c r="D242" s="43" t="s">
        <v>371</v>
      </c>
      <c r="E242" s="43" t="s">
        <v>864</v>
      </c>
      <c r="F242" s="43" t="s">
        <v>3375</v>
      </c>
      <c r="G242" s="43" t="s">
        <v>5</v>
      </c>
      <c r="H242" s="76">
        <v>217.52</v>
      </c>
      <c r="I242" s="229">
        <v>3.6027491724898857</v>
      </c>
      <c r="J242" s="73">
        <f t="shared" si="9"/>
        <v>7.163375374887386E-2</v>
      </c>
      <c r="K242" s="73">
        <f t="shared" si="10"/>
        <v>799.25177411545496</v>
      </c>
      <c r="L242" s="3" t="e">
        <f t="shared" si="11"/>
        <v>#N/A</v>
      </c>
    </row>
    <row r="243" spans="1:12" ht="15" customHeight="1" x14ac:dyDescent="0.25">
      <c r="A243" s="43" t="s">
        <v>716</v>
      </c>
      <c r="B243" s="43" t="s">
        <v>4</v>
      </c>
      <c r="C243" s="43" t="s">
        <v>766</v>
      </c>
      <c r="D243" s="43" t="s">
        <v>371</v>
      </c>
      <c r="E243" s="43" t="s">
        <v>865</v>
      </c>
      <c r="F243" s="43" t="s">
        <v>3376</v>
      </c>
      <c r="G243" s="43" t="s">
        <v>5</v>
      </c>
      <c r="H243" s="76">
        <v>110.77999999999997</v>
      </c>
      <c r="I243" s="229">
        <v>4.6001083228019501</v>
      </c>
      <c r="J243" s="73">
        <f t="shared" si="9"/>
        <v>9.1464326556490283E-2</v>
      </c>
      <c r="K243" s="73">
        <f t="shared" si="10"/>
        <v>519.73241809592798</v>
      </c>
      <c r="L243" s="3" t="e">
        <f t="shared" si="11"/>
        <v>#N/A</v>
      </c>
    </row>
    <row r="244" spans="1:12" ht="15" customHeight="1" x14ac:dyDescent="0.25">
      <c r="A244" s="43" t="s">
        <v>716</v>
      </c>
      <c r="B244" s="43" t="s">
        <v>4</v>
      </c>
      <c r="C244" s="43" t="s">
        <v>766</v>
      </c>
      <c r="D244" s="43" t="s">
        <v>371</v>
      </c>
      <c r="E244" s="43" t="s">
        <v>865</v>
      </c>
      <c r="F244" s="43" t="s">
        <v>3376</v>
      </c>
      <c r="G244" s="43" t="s">
        <v>5</v>
      </c>
      <c r="H244" s="76">
        <v>1884.9199999999983</v>
      </c>
      <c r="I244" s="229">
        <v>4.6572851898223844</v>
      </c>
      <c r="J244" s="73">
        <f t="shared" si="9"/>
        <v>9.2601178836840201E-2</v>
      </c>
      <c r="K244" s="73">
        <f t="shared" si="10"/>
        <v>8953.1558140131383</v>
      </c>
      <c r="L244" s="3" t="e">
        <f t="shared" si="11"/>
        <v>#N/A</v>
      </c>
    </row>
    <row r="245" spans="1:12" ht="15" customHeight="1" x14ac:dyDescent="0.25">
      <c r="A245" s="43" t="s">
        <v>716</v>
      </c>
      <c r="B245" s="43" t="s">
        <v>4</v>
      </c>
      <c r="C245" s="43" t="s">
        <v>766</v>
      </c>
      <c r="D245" s="43" t="s">
        <v>371</v>
      </c>
      <c r="E245" s="43" t="s">
        <v>865</v>
      </c>
      <c r="F245" s="43" t="s">
        <v>3376</v>
      </c>
      <c r="G245" s="43" t="s">
        <v>5</v>
      </c>
      <c r="H245" s="76">
        <v>2927.2800000000007</v>
      </c>
      <c r="I245" s="229">
        <v>4.6401300866333237</v>
      </c>
      <c r="J245" s="73">
        <f t="shared" si="9"/>
        <v>9.2260082529951756E-2</v>
      </c>
      <c r="K245" s="73">
        <f t="shared" si="10"/>
        <v>13853.031094388274</v>
      </c>
      <c r="L245" s="3" t="e">
        <f t="shared" si="11"/>
        <v>#N/A</v>
      </c>
    </row>
    <row r="246" spans="1:12" ht="15" customHeight="1" x14ac:dyDescent="0.25">
      <c r="A246" s="43" t="s">
        <v>716</v>
      </c>
      <c r="B246" s="43" t="s">
        <v>4</v>
      </c>
      <c r="C246" s="43" t="s">
        <v>766</v>
      </c>
      <c r="D246" s="43" t="s">
        <v>371</v>
      </c>
      <c r="E246" s="43" t="s">
        <v>865</v>
      </c>
      <c r="F246" s="43" t="s">
        <v>3376</v>
      </c>
      <c r="G246" s="43" t="s">
        <v>5</v>
      </c>
      <c r="H246" s="76">
        <v>1603.9899999999989</v>
      </c>
      <c r="I246" s="229">
        <v>4.6186883958129457</v>
      </c>
      <c r="J246" s="73">
        <f t="shared" si="9"/>
        <v>9.1833755653822069E-2</v>
      </c>
      <c r="K246" s="73">
        <f t="shared" si="10"/>
        <v>7555.6304257311758</v>
      </c>
      <c r="L246" s="3" t="e">
        <f t="shared" si="11"/>
        <v>#N/A</v>
      </c>
    </row>
    <row r="247" spans="1:12" ht="15" customHeight="1" x14ac:dyDescent="0.25">
      <c r="A247" s="43" t="s">
        <v>716</v>
      </c>
      <c r="B247" s="43" t="s">
        <v>4</v>
      </c>
      <c r="C247" s="43" t="s">
        <v>766</v>
      </c>
      <c r="D247" s="43" t="s">
        <v>371</v>
      </c>
      <c r="E247" s="43" t="s">
        <v>865</v>
      </c>
      <c r="F247" s="43" t="s">
        <v>3376</v>
      </c>
      <c r="G247" s="43" t="s">
        <v>5</v>
      </c>
      <c r="H247" s="76">
        <v>3550.130000000001</v>
      </c>
      <c r="I247" s="229">
        <v>4.6447848388650534</v>
      </c>
      <c r="J247" s="73">
        <f t="shared" si="9"/>
        <v>9.2352633345777577E-2</v>
      </c>
      <c r="K247" s="73">
        <f t="shared" si="10"/>
        <v>16817.453854219842</v>
      </c>
      <c r="L247" s="3" t="e">
        <f t="shared" si="11"/>
        <v>#N/A</v>
      </c>
    </row>
    <row r="248" spans="1:12" ht="15" customHeight="1" x14ac:dyDescent="0.25">
      <c r="A248" s="43" t="s">
        <v>716</v>
      </c>
      <c r="B248" s="43" t="s">
        <v>4</v>
      </c>
      <c r="C248" s="43" t="s">
        <v>767</v>
      </c>
      <c r="D248" s="43" t="s">
        <v>55</v>
      </c>
      <c r="E248" s="43" t="s">
        <v>866</v>
      </c>
      <c r="F248" s="43" t="s">
        <v>3352</v>
      </c>
      <c r="G248" s="43" t="s">
        <v>5</v>
      </c>
      <c r="H248" s="76">
        <v>331</v>
      </c>
      <c r="I248" s="229"/>
      <c r="J248" s="73">
        <f t="shared" si="9"/>
        <v>0</v>
      </c>
      <c r="K248" s="73">
        <f t="shared" si="10"/>
        <v>0</v>
      </c>
      <c r="L248" s="3" t="e">
        <f t="shared" si="11"/>
        <v>#N/A</v>
      </c>
    </row>
    <row r="249" spans="1:12" ht="15" customHeight="1" x14ac:dyDescent="0.25">
      <c r="A249" s="43" t="s">
        <v>716</v>
      </c>
      <c r="B249" s="43" t="s">
        <v>4</v>
      </c>
      <c r="C249" s="43" t="s">
        <v>767</v>
      </c>
      <c r="D249" s="43" t="s">
        <v>55</v>
      </c>
      <c r="E249" s="43" t="s">
        <v>866</v>
      </c>
      <c r="F249" s="43" t="s">
        <v>3352</v>
      </c>
      <c r="G249" s="43" t="s">
        <v>5</v>
      </c>
      <c r="H249" s="76">
        <v>348</v>
      </c>
      <c r="I249" s="229"/>
      <c r="J249" s="73">
        <f t="shared" si="9"/>
        <v>0</v>
      </c>
      <c r="K249" s="73">
        <f t="shared" si="10"/>
        <v>0</v>
      </c>
      <c r="L249" s="3" t="e">
        <f t="shared" si="11"/>
        <v>#N/A</v>
      </c>
    </row>
    <row r="250" spans="1:12" ht="15" customHeight="1" x14ac:dyDescent="0.25">
      <c r="A250" s="43" t="s">
        <v>716</v>
      </c>
      <c r="B250" s="43" t="s">
        <v>4</v>
      </c>
      <c r="C250" s="43" t="s">
        <v>767</v>
      </c>
      <c r="D250" s="43" t="s">
        <v>55</v>
      </c>
      <c r="E250" s="43" t="s">
        <v>866</v>
      </c>
      <c r="F250" s="43" t="s">
        <v>3352</v>
      </c>
      <c r="G250" s="43" t="s">
        <v>5</v>
      </c>
      <c r="H250" s="239">
        <v>466</v>
      </c>
      <c r="I250" s="229"/>
      <c r="J250" s="73">
        <f t="shared" si="9"/>
        <v>0</v>
      </c>
      <c r="K250" s="73">
        <f t="shared" si="10"/>
        <v>0</v>
      </c>
      <c r="L250" s="3" t="e">
        <f t="shared" si="11"/>
        <v>#N/A</v>
      </c>
    </row>
    <row r="251" spans="1:12" ht="15" customHeight="1" x14ac:dyDescent="0.25">
      <c r="A251" s="43" t="s">
        <v>716</v>
      </c>
      <c r="B251" s="43" t="s">
        <v>4</v>
      </c>
      <c r="C251" s="43" t="s">
        <v>768</v>
      </c>
      <c r="D251" s="43" t="s">
        <v>371</v>
      </c>
      <c r="E251" s="43" t="s">
        <v>867</v>
      </c>
      <c r="F251" s="242" t="s">
        <v>3377</v>
      </c>
      <c r="G251" s="43" t="s">
        <v>5</v>
      </c>
      <c r="H251" s="241">
        <v>678.58</v>
      </c>
      <c r="I251" s="229">
        <v>4.6172153614901701</v>
      </c>
      <c r="J251" s="73">
        <f t="shared" si="9"/>
        <v>9.1804467193013564E-2</v>
      </c>
      <c r="K251" s="73">
        <f t="shared" si="10"/>
        <v>3195.446675347835</v>
      </c>
      <c r="L251" s="3">
        <f t="shared" si="11"/>
        <v>1</v>
      </c>
    </row>
    <row r="252" spans="1:12" ht="15" customHeight="1" x14ac:dyDescent="0.25">
      <c r="A252" s="43" t="s">
        <v>716</v>
      </c>
      <c r="B252" s="43" t="s">
        <v>4</v>
      </c>
      <c r="C252" s="43" t="s">
        <v>768</v>
      </c>
      <c r="D252" s="43" t="s">
        <v>371</v>
      </c>
      <c r="E252" s="43" t="s">
        <v>867</v>
      </c>
      <c r="F252" s="242" t="s">
        <v>3377</v>
      </c>
      <c r="G252" s="43" t="s">
        <v>5</v>
      </c>
      <c r="H252" s="241">
        <v>314.95999999999992</v>
      </c>
      <c r="I252" s="229">
        <v>4.6937071374142754</v>
      </c>
      <c r="J252" s="73">
        <f t="shared" si="9"/>
        <v>9.3325359372297453E-2</v>
      </c>
      <c r="K252" s="73">
        <f t="shared" si="10"/>
        <v>1507.7237551878986</v>
      </c>
      <c r="L252" s="3">
        <f t="shared" si="11"/>
        <v>1</v>
      </c>
    </row>
    <row r="253" spans="1:12" ht="15" customHeight="1" x14ac:dyDescent="0.25">
      <c r="A253" s="43" t="s">
        <v>716</v>
      </c>
      <c r="B253" s="43" t="s">
        <v>4</v>
      </c>
      <c r="C253" s="43" t="s">
        <v>769</v>
      </c>
      <c r="D253" s="43" t="s">
        <v>371</v>
      </c>
      <c r="E253" s="43" t="s">
        <v>868</v>
      </c>
      <c r="F253" s="43" t="s">
        <v>3378</v>
      </c>
      <c r="G253" s="43" t="s">
        <v>5</v>
      </c>
      <c r="H253" s="240">
        <v>2914.57</v>
      </c>
      <c r="I253" s="229"/>
      <c r="J253" s="73">
        <f t="shared" si="9"/>
        <v>0</v>
      </c>
      <c r="K253" s="73">
        <f t="shared" si="10"/>
        <v>0</v>
      </c>
      <c r="L253" s="3" t="e">
        <f t="shared" si="11"/>
        <v>#N/A</v>
      </c>
    </row>
    <row r="254" spans="1:12" ht="15" customHeight="1" x14ac:dyDescent="0.25">
      <c r="A254" s="43" t="s">
        <v>716</v>
      </c>
      <c r="B254" s="43" t="s">
        <v>4</v>
      </c>
      <c r="C254" s="43" t="s">
        <v>769</v>
      </c>
      <c r="D254" s="43" t="s">
        <v>371</v>
      </c>
      <c r="E254" s="43" t="s">
        <v>868</v>
      </c>
      <c r="F254" s="43" t="s">
        <v>3378</v>
      </c>
      <c r="G254" s="43" t="s">
        <v>5</v>
      </c>
      <c r="H254" s="76">
        <v>656.16</v>
      </c>
      <c r="I254" s="229"/>
      <c r="J254" s="73">
        <f t="shared" si="9"/>
        <v>0</v>
      </c>
      <c r="K254" s="73">
        <f t="shared" si="10"/>
        <v>0</v>
      </c>
      <c r="L254" s="3" t="e">
        <f t="shared" si="11"/>
        <v>#N/A</v>
      </c>
    </row>
    <row r="255" spans="1:12" ht="15" customHeight="1" x14ac:dyDescent="0.25">
      <c r="A255" s="43" t="s">
        <v>716</v>
      </c>
      <c r="B255" s="43" t="s">
        <v>4</v>
      </c>
      <c r="C255" s="43" t="s">
        <v>769</v>
      </c>
      <c r="D255" s="43" t="s">
        <v>371</v>
      </c>
      <c r="E255" s="43" t="s">
        <v>868</v>
      </c>
      <c r="F255" s="43" t="s">
        <v>3378</v>
      </c>
      <c r="G255" s="43" t="s">
        <v>5</v>
      </c>
      <c r="H255" s="76">
        <v>218.70999999999998</v>
      </c>
      <c r="I255" s="229"/>
      <c r="J255" s="73">
        <f t="shared" si="9"/>
        <v>0</v>
      </c>
      <c r="K255" s="73">
        <f t="shared" si="10"/>
        <v>0</v>
      </c>
      <c r="L255" s="3" t="e">
        <f t="shared" si="11"/>
        <v>#N/A</v>
      </c>
    </row>
    <row r="256" spans="1:12" ht="15" customHeight="1" x14ac:dyDescent="0.25">
      <c r="A256" s="43" t="s">
        <v>716</v>
      </c>
      <c r="B256" s="43" t="s">
        <v>4</v>
      </c>
      <c r="C256" s="43" t="s">
        <v>769</v>
      </c>
      <c r="D256" s="43" t="s">
        <v>371</v>
      </c>
      <c r="E256" s="43" t="s">
        <v>868</v>
      </c>
      <c r="F256" s="43" t="s">
        <v>3378</v>
      </c>
      <c r="G256" s="43" t="s">
        <v>5</v>
      </c>
      <c r="H256" s="76">
        <v>45.93</v>
      </c>
      <c r="I256" s="229"/>
      <c r="J256" s="73">
        <f t="shared" si="9"/>
        <v>0</v>
      </c>
      <c r="K256" s="73">
        <f t="shared" si="10"/>
        <v>0</v>
      </c>
      <c r="L256" s="3" t="e">
        <f t="shared" si="11"/>
        <v>#N/A</v>
      </c>
    </row>
    <row r="257" spans="1:12" ht="15" customHeight="1" x14ac:dyDescent="0.25">
      <c r="A257" s="43" t="s">
        <v>716</v>
      </c>
      <c r="B257" s="43" t="s">
        <v>4</v>
      </c>
      <c r="C257" s="43" t="s">
        <v>770</v>
      </c>
      <c r="D257" s="43" t="s">
        <v>371</v>
      </c>
      <c r="E257" s="43" t="s">
        <v>869</v>
      </c>
      <c r="F257" s="43" t="s">
        <v>3375</v>
      </c>
      <c r="G257" s="43" t="s">
        <v>5</v>
      </c>
      <c r="H257" s="76">
        <v>5243.2300000000032</v>
      </c>
      <c r="I257" s="229">
        <v>3.5656627689420426</v>
      </c>
      <c r="J257" s="73">
        <f t="shared" si="9"/>
        <v>7.0896361781799588E-2</v>
      </c>
      <c r="K257" s="73">
        <f t="shared" si="10"/>
        <v>19067.315930985184</v>
      </c>
      <c r="L257" s="3" t="e">
        <f t="shared" si="11"/>
        <v>#N/A</v>
      </c>
    </row>
    <row r="258" spans="1:12" ht="15" customHeight="1" x14ac:dyDescent="0.25">
      <c r="A258" s="43" t="s">
        <v>716</v>
      </c>
      <c r="B258" s="43" t="s">
        <v>4</v>
      </c>
      <c r="C258" s="43" t="s">
        <v>770</v>
      </c>
      <c r="D258" s="43" t="s">
        <v>371</v>
      </c>
      <c r="E258" s="43" t="s">
        <v>869</v>
      </c>
      <c r="F258" s="43" t="s">
        <v>3375</v>
      </c>
      <c r="G258" s="43" t="s">
        <v>5</v>
      </c>
      <c r="H258" s="76">
        <v>13363.450000000004</v>
      </c>
      <c r="I258" s="229">
        <v>3.5689114712143932</v>
      </c>
      <c r="J258" s="73">
        <f t="shared" si="9"/>
        <v>7.096095599234245E-2</v>
      </c>
      <c r="K258" s="73">
        <f t="shared" si="10"/>
        <v>48641.253187355869</v>
      </c>
      <c r="L258" s="3" t="e">
        <f t="shared" si="11"/>
        <v>#N/A</v>
      </c>
    </row>
    <row r="259" spans="1:12" ht="15" customHeight="1" x14ac:dyDescent="0.25">
      <c r="A259" s="43" t="s">
        <v>716</v>
      </c>
      <c r="B259" s="43" t="s">
        <v>4</v>
      </c>
      <c r="C259" s="43" t="s">
        <v>770</v>
      </c>
      <c r="D259" s="43" t="s">
        <v>371</v>
      </c>
      <c r="E259" s="43" t="s">
        <v>869</v>
      </c>
      <c r="F259" s="43" t="s">
        <v>3375</v>
      </c>
      <c r="G259" s="43" t="s">
        <v>5</v>
      </c>
      <c r="H259" s="76">
        <v>6011.3600000000006</v>
      </c>
      <c r="I259" s="229">
        <v>3.576360424263394</v>
      </c>
      <c r="J259" s="73">
        <f t="shared" si="9"/>
        <v>7.110906412944884E-2</v>
      </c>
      <c r="K259" s="73">
        <f t="shared" si="10"/>
        <v>21926.2521837452</v>
      </c>
      <c r="L259" s="3" t="e">
        <f t="shared" si="11"/>
        <v>#N/A</v>
      </c>
    </row>
    <row r="260" spans="1:12" ht="15" customHeight="1" x14ac:dyDescent="0.25">
      <c r="A260" s="43" t="s">
        <v>716</v>
      </c>
      <c r="B260" s="43" t="s">
        <v>4</v>
      </c>
      <c r="C260" s="43" t="s">
        <v>771</v>
      </c>
      <c r="D260" s="43" t="s">
        <v>371</v>
      </c>
      <c r="E260" s="43" t="s">
        <v>870</v>
      </c>
      <c r="F260" s="43" t="s">
        <v>3375</v>
      </c>
      <c r="G260" s="43" t="s">
        <v>5</v>
      </c>
      <c r="H260" s="76">
        <v>1746.9099999999999</v>
      </c>
      <c r="I260" s="229">
        <v>3.9954999999999998</v>
      </c>
      <c r="J260" s="73">
        <f t="shared" si="9"/>
        <v>7.944285027919995E-2</v>
      </c>
      <c r="K260" s="73">
        <f t="shared" si="10"/>
        <v>7118.5584145812363</v>
      </c>
      <c r="L260" s="3" t="e">
        <f t="shared" si="11"/>
        <v>#N/A</v>
      </c>
    </row>
    <row r="261" spans="1:12" ht="15" customHeight="1" x14ac:dyDescent="0.25">
      <c r="A261" s="43" t="s">
        <v>716</v>
      </c>
      <c r="B261" s="43" t="s">
        <v>4</v>
      </c>
      <c r="C261" s="43" t="s">
        <v>771</v>
      </c>
      <c r="D261" s="43" t="s">
        <v>371</v>
      </c>
      <c r="E261" s="43" t="s">
        <v>870</v>
      </c>
      <c r="F261" s="43" t="s">
        <v>3375</v>
      </c>
      <c r="G261" s="43" t="s">
        <v>5</v>
      </c>
      <c r="H261" s="76">
        <v>1759.3900000000031</v>
      </c>
      <c r="I261" s="229">
        <v>3.9950000000000001</v>
      </c>
      <c r="J261" s="73">
        <f t="shared" si="9"/>
        <v>7.9432908738681973E-2</v>
      </c>
      <c r="K261" s="73">
        <f t="shared" si="10"/>
        <v>7168.5165153057624</v>
      </c>
      <c r="L261" s="3" t="e">
        <f t="shared" si="11"/>
        <v>#N/A</v>
      </c>
    </row>
    <row r="262" spans="1:12" ht="15" customHeight="1" x14ac:dyDescent="0.25">
      <c r="A262" s="43" t="s">
        <v>716</v>
      </c>
      <c r="B262" s="43" t="s">
        <v>4</v>
      </c>
      <c r="C262" s="43" t="s">
        <v>772</v>
      </c>
      <c r="D262" s="43" t="s">
        <v>55</v>
      </c>
      <c r="E262" s="43" t="s">
        <v>871</v>
      </c>
      <c r="F262" s="43" t="s">
        <v>3351</v>
      </c>
      <c r="G262" s="43" t="s">
        <v>5</v>
      </c>
      <c r="H262" s="76">
        <v>2706</v>
      </c>
      <c r="I262" s="229">
        <v>3.5239985218034002</v>
      </c>
      <c r="J262" s="73">
        <f t="shared" si="9"/>
        <v>7.0067948179639461E-2</v>
      </c>
      <c r="K262" s="73">
        <f t="shared" si="10"/>
        <v>9725.5438677741058</v>
      </c>
      <c r="L262" s="3" t="e">
        <f t="shared" si="11"/>
        <v>#N/A</v>
      </c>
    </row>
    <row r="263" spans="1:12" ht="15" customHeight="1" x14ac:dyDescent="0.25">
      <c r="A263" s="43" t="s">
        <v>716</v>
      </c>
      <c r="B263" s="43" t="s">
        <v>4</v>
      </c>
      <c r="C263" s="43" t="s">
        <v>772</v>
      </c>
      <c r="D263" s="43" t="s">
        <v>55</v>
      </c>
      <c r="E263" s="43" t="s">
        <v>871</v>
      </c>
      <c r="F263" s="43" t="s">
        <v>3351</v>
      </c>
      <c r="G263" s="43" t="s">
        <v>5</v>
      </c>
      <c r="H263" s="76">
        <v>10178</v>
      </c>
      <c r="I263" s="229">
        <v>3.5239998034977398</v>
      </c>
      <c r="J263" s="73">
        <f t="shared" ref="J263:J326" si="12">I263*$J$5</f>
        <v>7.0067973663671887E-2</v>
      </c>
      <c r="K263" s="73">
        <f t="shared" ref="K263:K326" si="13">(I263+J263)*H263</f>
        <v>36580.421835948844</v>
      </c>
      <c r="L263" s="3" t="e">
        <f t="shared" ref="L263:L326" si="14">MATCH(C263,$C$7237:$C$7264,0)</f>
        <v>#N/A</v>
      </c>
    </row>
    <row r="264" spans="1:12" ht="15" customHeight="1" x14ac:dyDescent="0.25">
      <c r="A264" s="43" t="s">
        <v>716</v>
      </c>
      <c r="B264" s="43" t="s">
        <v>4</v>
      </c>
      <c r="C264" s="43" t="s">
        <v>772</v>
      </c>
      <c r="D264" s="43" t="s">
        <v>55</v>
      </c>
      <c r="E264" s="43" t="s">
        <v>871</v>
      </c>
      <c r="F264" s="43" t="s">
        <v>3351</v>
      </c>
      <c r="G264" s="43" t="s">
        <v>5</v>
      </c>
      <c r="H264" s="76">
        <v>10931</v>
      </c>
      <c r="I264" s="229">
        <v>3.5273104016100985</v>
      </c>
      <c r="J264" s="73">
        <f t="shared" si="12"/>
        <v>7.0133798554217419E-2</v>
      </c>
      <c r="K264" s="73">
        <f t="shared" si="13"/>
        <v>39323.662551996131</v>
      </c>
      <c r="L264" s="3" t="e">
        <f t="shared" si="14"/>
        <v>#N/A</v>
      </c>
    </row>
    <row r="265" spans="1:12" ht="15" customHeight="1" x14ac:dyDescent="0.25">
      <c r="A265" s="43" t="s">
        <v>716</v>
      </c>
      <c r="B265" s="43" t="s">
        <v>4</v>
      </c>
      <c r="C265" s="43" t="s">
        <v>772</v>
      </c>
      <c r="D265" s="43" t="s">
        <v>55</v>
      </c>
      <c r="E265" s="43" t="s">
        <v>871</v>
      </c>
      <c r="F265" s="43" t="s">
        <v>3351</v>
      </c>
      <c r="G265" s="43" t="s">
        <v>5</v>
      </c>
      <c r="H265" s="76">
        <v>10402</v>
      </c>
      <c r="I265" s="229">
        <v>3.5544318400307628</v>
      </c>
      <c r="J265" s="73">
        <f t="shared" si="12"/>
        <v>7.0673056312147445E-2</v>
      </c>
      <c r="K265" s="73">
        <f t="shared" si="13"/>
        <v>37708.341131758956</v>
      </c>
      <c r="L265" s="3" t="e">
        <f t="shared" si="14"/>
        <v>#N/A</v>
      </c>
    </row>
    <row r="266" spans="1:12" ht="15" customHeight="1" x14ac:dyDescent="0.25">
      <c r="A266" s="43" t="s">
        <v>716</v>
      </c>
      <c r="B266" s="43" t="s">
        <v>4</v>
      </c>
      <c r="C266" s="43" t="s">
        <v>772</v>
      </c>
      <c r="D266" s="43" t="s">
        <v>55</v>
      </c>
      <c r="E266" s="43" t="s">
        <v>871</v>
      </c>
      <c r="F266" s="43" t="s">
        <v>3351</v>
      </c>
      <c r="G266" s="43" t="s">
        <v>5</v>
      </c>
      <c r="H266" s="76">
        <v>12684</v>
      </c>
      <c r="I266" s="229">
        <v>3.5491832229580571</v>
      </c>
      <c r="J266" s="73">
        <f t="shared" si="12"/>
        <v>7.0568697633564076E-2</v>
      </c>
      <c r="K266" s="73">
        <f t="shared" si="13"/>
        <v>45912.933360784125</v>
      </c>
      <c r="L266" s="3" t="e">
        <f t="shared" si="14"/>
        <v>#N/A</v>
      </c>
    </row>
    <row r="267" spans="1:12" ht="15" customHeight="1" x14ac:dyDescent="0.25">
      <c r="A267" s="43" t="s">
        <v>716</v>
      </c>
      <c r="B267" s="43" t="s">
        <v>4</v>
      </c>
      <c r="C267" s="43" t="s">
        <v>772</v>
      </c>
      <c r="D267" s="43" t="s">
        <v>55</v>
      </c>
      <c r="E267" s="43" t="s">
        <v>871</v>
      </c>
      <c r="F267" s="43" t="s">
        <v>3351</v>
      </c>
      <c r="G267" s="43" t="s">
        <v>5</v>
      </c>
      <c r="H267" s="76">
        <v>11769</v>
      </c>
      <c r="I267" s="229">
        <v>3.531057014189821</v>
      </c>
      <c r="J267" s="73">
        <f t="shared" si="12"/>
        <v>7.0208292755750412E-2</v>
      </c>
      <c r="K267" s="73">
        <f t="shared" si="13"/>
        <v>42383.29139744243</v>
      </c>
      <c r="L267" s="3" t="e">
        <f t="shared" si="14"/>
        <v>#N/A</v>
      </c>
    </row>
    <row r="268" spans="1:12" ht="15" customHeight="1" x14ac:dyDescent="0.25">
      <c r="A268" s="43" t="s">
        <v>716</v>
      </c>
      <c r="B268" s="43" t="s">
        <v>4</v>
      </c>
      <c r="C268" s="43" t="s">
        <v>772</v>
      </c>
      <c r="D268" s="43" t="s">
        <v>55</v>
      </c>
      <c r="E268" s="43" t="s">
        <v>871</v>
      </c>
      <c r="F268" s="43" t="s">
        <v>3351</v>
      </c>
      <c r="G268" s="43" t="s">
        <v>5</v>
      </c>
      <c r="H268" s="76">
        <v>9060</v>
      </c>
      <c r="I268" s="229">
        <v>3.5304050772626931</v>
      </c>
      <c r="J268" s="73">
        <f t="shared" si="12"/>
        <v>7.0195330240997986E-2</v>
      </c>
      <c r="K268" s="73">
        <f t="shared" si="13"/>
        <v>32621.439691983443</v>
      </c>
      <c r="L268" s="3" t="e">
        <f t="shared" si="14"/>
        <v>#N/A</v>
      </c>
    </row>
    <row r="269" spans="1:12" ht="15" customHeight="1" x14ac:dyDescent="0.25">
      <c r="A269" s="43" t="s">
        <v>716</v>
      </c>
      <c r="B269" s="43" t="s">
        <v>4</v>
      </c>
      <c r="C269" s="43" t="s">
        <v>773</v>
      </c>
      <c r="D269" s="43" t="s">
        <v>371</v>
      </c>
      <c r="E269" s="43" t="s">
        <v>872</v>
      </c>
      <c r="F269" s="43" t="s">
        <v>3375</v>
      </c>
      <c r="G269" s="43" t="s">
        <v>5</v>
      </c>
      <c r="H269" s="76">
        <v>21109.239999999998</v>
      </c>
      <c r="I269" s="229">
        <v>5.1024000000000003</v>
      </c>
      <c r="J269" s="73">
        <f t="shared" si="12"/>
        <v>0.10145143267791011</v>
      </c>
      <c r="K269" s="73">
        <f t="shared" si="13"/>
        <v>109849.34881674185</v>
      </c>
      <c r="L269" s="3" t="e">
        <f t="shared" si="14"/>
        <v>#N/A</v>
      </c>
    </row>
    <row r="270" spans="1:12" ht="15" customHeight="1" x14ac:dyDescent="0.25">
      <c r="A270" s="43" t="s">
        <v>716</v>
      </c>
      <c r="B270" s="43" t="s">
        <v>4</v>
      </c>
      <c r="C270" s="43" t="s">
        <v>773</v>
      </c>
      <c r="D270" s="43" t="s">
        <v>371</v>
      </c>
      <c r="E270" s="43" t="s">
        <v>872</v>
      </c>
      <c r="F270" s="43" t="s">
        <v>3375</v>
      </c>
      <c r="G270" s="43" t="s">
        <v>5</v>
      </c>
      <c r="H270" s="76">
        <v>31599.809999999998</v>
      </c>
      <c r="I270" s="229">
        <v>5.1024151727494571</v>
      </c>
      <c r="J270" s="73">
        <f t="shared" si="12"/>
        <v>0.10145173435891711</v>
      </c>
      <c r="K270" s="73">
        <f t="shared" si="13"/>
        <v>164441.20552991226</v>
      </c>
      <c r="L270" s="3" t="e">
        <f t="shared" si="14"/>
        <v>#N/A</v>
      </c>
    </row>
    <row r="271" spans="1:12" ht="15" customHeight="1" x14ac:dyDescent="0.25">
      <c r="A271" s="43" t="s">
        <v>716</v>
      </c>
      <c r="B271" s="43" t="s">
        <v>4</v>
      </c>
      <c r="C271" s="43" t="s">
        <v>773</v>
      </c>
      <c r="D271" s="43" t="s">
        <v>371</v>
      </c>
      <c r="E271" s="43" t="s">
        <v>872</v>
      </c>
      <c r="F271" s="43" t="s">
        <v>3375</v>
      </c>
      <c r="G271" s="43" t="s">
        <v>5</v>
      </c>
      <c r="H271" s="76">
        <v>25696.69</v>
      </c>
      <c r="I271" s="229">
        <v>5.1020000000000003</v>
      </c>
      <c r="J271" s="73">
        <f t="shared" si="12"/>
        <v>0.10144347944549573</v>
      </c>
      <c r="K271" s="73">
        <f t="shared" si="13"/>
        <v>133711.27402383226</v>
      </c>
      <c r="L271" s="3" t="e">
        <f t="shared" si="14"/>
        <v>#N/A</v>
      </c>
    </row>
    <row r="272" spans="1:12" ht="15" customHeight="1" x14ac:dyDescent="0.25">
      <c r="A272" s="43" t="s">
        <v>716</v>
      </c>
      <c r="B272" s="43" t="s">
        <v>4</v>
      </c>
      <c r="C272" s="43" t="s">
        <v>774</v>
      </c>
      <c r="D272" s="43" t="s">
        <v>371</v>
      </c>
      <c r="E272" s="43" t="s">
        <v>873</v>
      </c>
      <c r="F272" s="43" t="s">
        <v>3379</v>
      </c>
      <c r="G272" s="43" t="s">
        <v>5</v>
      </c>
      <c r="H272" s="76">
        <v>10712.139999999996</v>
      </c>
      <c r="I272" s="229">
        <v>4.6628283424227108</v>
      </c>
      <c r="J272" s="73">
        <f t="shared" si="12"/>
        <v>9.2711393789187219E-2</v>
      </c>
      <c r="K272" s="73">
        <f t="shared" si="13"/>
        <v>50942.007429864905</v>
      </c>
      <c r="L272" s="3" t="e">
        <f t="shared" si="14"/>
        <v>#N/A</v>
      </c>
    </row>
    <row r="273" spans="1:12" ht="15" customHeight="1" x14ac:dyDescent="0.25">
      <c r="A273" s="43" t="s">
        <v>716</v>
      </c>
      <c r="B273" s="43" t="s">
        <v>4</v>
      </c>
      <c r="C273" s="43" t="s">
        <v>774</v>
      </c>
      <c r="D273" s="43" t="s">
        <v>371</v>
      </c>
      <c r="E273" s="43" t="s">
        <v>873</v>
      </c>
      <c r="F273" s="43" t="s">
        <v>3379</v>
      </c>
      <c r="G273" s="43" t="s">
        <v>5</v>
      </c>
      <c r="H273" s="76">
        <v>445.20999999999992</v>
      </c>
      <c r="I273" s="229">
        <v>4.5735720221917759</v>
      </c>
      <c r="J273" s="73">
        <f t="shared" si="12"/>
        <v>9.093670314106346E-2</v>
      </c>
      <c r="K273" s="73">
        <f t="shared" si="13"/>
        <v>2076.6859296054331</v>
      </c>
      <c r="L273" s="3" t="e">
        <f t="shared" si="14"/>
        <v>#N/A</v>
      </c>
    </row>
    <row r="274" spans="1:12" ht="15" customHeight="1" x14ac:dyDescent="0.25">
      <c r="A274" s="43" t="s">
        <v>716</v>
      </c>
      <c r="B274" s="43" t="s">
        <v>4</v>
      </c>
      <c r="C274" s="43" t="s">
        <v>774</v>
      </c>
      <c r="D274" s="43" t="s">
        <v>371</v>
      </c>
      <c r="E274" s="43" t="s">
        <v>873</v>
      </c>
      <c r="F274" s="43" t="s">
        <v>3379</v>
      </c>
      <c r="G274" s="43" t="s">
        <v>5</v>
      </c>
      <c r="H274" s="76">
        <v>7310.4900000000007</v>
      </c>
      <c r="I274" s="229">
        <v>4.6566563937574639</v>
      </c>
      <c r="J274" s="73">
        <f t="shared" si="12"/>
        <v>9.2588676433726286E-2</v>
      </c>
      <c r="K274" s="73">
        <f t="shared" si="13"/>
        <v>34719.308593181995</v>
      </c>
      <c r="L274" s="3" t="e">
        <f t="shared" si="14"/>
        <v>#N/A</v>
      </c>
    </row>
    <row r="275" spans="1:12" ht="15" customHeight="1" x14ac:dyDescent="0.25">
      <c r="A275" s="43" t="s">
        <v>716</v>
      </c>
      <c r="B275" s="43" t="s">
        <v>4</v>
      </c>
      <c r="C275" s="43" t="s">
        <v>774</v>
      </c>
      <c r="D275" s="43" t="s">
        <v>371</v>
      </c>
      <c r="E275" s="43" t="s">
        <v>873</v>
      </c>
      <c r="F275" s="43" t="s">
        <v>3379</v>
      </c>
      <c r="G275" s="43" t="s">
        <v>5</v>
      </c>
      <c r="H275" s="76">
        <v>173.65999999999985</v>
      </c>
      <c r="I275" s="229">
        <v>4.635206725786027</v>
      </c>
      <c r="J275" s="73">
        <f t="shared" si="12"/>
        <v>9.2162190947255654E-2</v>
      </c>
      <c r="K275" s="73">
        <f t="shared" si="13"/>
        <v>820.95488607990114</v>
      </c>
      <c r="L275" s="3" t="e">
        <f t="shared" si="14"/>
        <v>#N/A</v>
      </c>
    </row>
    <row r="276" spans="1:12" ht="15" customHeight="1" x14ac:dyDescent="0.25">
      <c r="A276" s="43" t="s">
        <v>716</v>
      </c>
      <c r="B276" s="43" t="s">
        <v>4</v>
      </c>
      <c r="C276" s="43" t="s">
        <v>774</v>
      </c>
      <c r="D276" s="43" t="s">
        <v>371</v>
      </c>
      <c r="E276" s="43" t="s">
        <v>873</v>
      </c>
      <c r="F276" s="43" t="s">
        <v>3379</v>
      </c>
      <c r="G276" s="43" t="s">
        <v>5</v>
      </c>
      <c r="H276" s="76">
        <v>2147.3200000000006</v>
      </c>
      <c r="I276" s="229">
        <v>4.655319188569937</v>
      </c>
      <c r="J276" s="73">
        <f t="shared" si="12"/>
        <v>9.2562088674620985E-2</v>
      </c>
      <c r="K276" s="73">
        <f t="shared" si="13"/>
        <v>10195.220424252786</v>
      </c>
      <c r="L276" s="3" t="e">
        <f t="shared" si="14"/>
        <v>#N/A</v>
      </c>
    </row>
    <row r="277" spans="1:12" ht="15" customHeight="1" x14ac:dyDescent="0.25">
      <c r="A277" s="43" t="s">
        <v>716</v>
      </c>
      <c r="B277" s="43" t="s">
        <v>4</v>
      </c>
      <c r="C277" s="43" t="s">
        <v>775</v>
      </c>
      <c r="D277" s="43" t="s">
        <v>55</v>
      </c>
      <c r="E277" s="43" t="s">
        <v>874</v>
      </c>
      <c r="F277" s="43" t="s">
        <v>3380</v>
      </c>
      <c r="G277" s="43" t="s">
        <v>5</v>
      </c>
      <c r="H277" s="76">
        <v>27088</v>
      </c>
      <c r="I277" s="229">
        <v>3.6599999999999997</v>
      </c>
      <c r="J277" s="73">
        <f t="shared" si="12"/>
        <v>7.2772076591633539E-2</v>
      </c>
      <c r="K277" s="73">
        <f t="shared" si="13"/>
        <v>101113.33001071415</v>
      </c>
      <c r="L277" s="3" t="e">
        <f t="shared" si="14"/>
        <v>#N/A</v>
      </c>
    </row>
    <row r="278" spans="1:12" ht="15" customHeight="1" x14ac:dyDescent="0.25">
      <c r="A278" s="43" t="s">
        <v>716</v>
      </c>
      <c r="B278" s="43" t="s">
        <v>4</v>
      </c>
      <c r="C278" s="43" t="s">
        <v>775</v>
      </c>
      <c r="D278" s="43" t="s">
        <v>55</v>
      </c>
      <c r="E278" s="43" t="s">
        <v>874</v>
      </c>
      <c r="F278" s="43" t="s">
        <v>3380</v>
      </c>
      <c r="G278" s="43" t="s">
        <v>5</v>
      </c>
      <c r="H278" s="76">
        <v>14425</v>
      </c>
      <c r="I278" s="229">
        <v>3.6443487001733099</v>
      </c>
      <c r="J278" s="73">
        <f t="shared" si="12"/>
        <v>7.246088052886128E-2</v>
      </c>
      <c r="K278" s="73">
        <f t="shared" si="13"/>
        <v>53614.978201628823</v>
      </c>
      <c r="L278" s="3" t="e">
        <f t="shared" si="14"/>
        <v>#N/A</v>
      </c>
    </row>
    <row r="279" spans="1:12" ht="15" customHeight="1" x14ac:dyDescent="0.25">
      <c r="A279" s="43" t="s">
        <v>716</v>
      </c>
      <c r="B279" s="43" t="s">
        <v>4</v>
      </c>
      <c r="C279" s="43" t="s">
        <v>775</v>
      </c>
      <c r="D279" s="43" t="s">
        <v>55</v>
      </c>
      <c r="E279" s="43" t="s">
        <v>874</v>
      </c>
      <c r="F279" s="43" t="s">
        <v>3380</v>
      </c>
      <c r="G279" s="43" t="s">
        <v>5</v>
      </c>
      <c r="H279" s="76">
        <v>5931</v>
      </c>
      <c r="I279" s="229">
        <v>3.6600000000000006</v>
      </c>
      <c r="J279" s="73">
        <f t="shared" si="12"/>
        <v>7.2772076591633553E-2</v>
      </c>
      <c r="K279" s="73">
        <f t="shared" si="13"/>
        <v>22139.07118626498</v>
      </c>
      <c r="L279" s="3" t="e">
        <f t="shared" si="14"/>
        <v>#N/A</v>
      </c>
    </row>
    <row r="280" spans="1:12" ht="15" customHeight="1" x14ac:dyDescent="0.25">
      <c r="A280" s="43" t="s">
        <v>716</v>
      </c>
      <c r="B280" s="43" t="s">
        <v>4</v>
      </c>
      <c r="C280" s="43" t="s">
        <v>775</v>
      </c>
      <c r="D280" s="43" t="s">
        <v>55</v>
      </c>
      <c r="E280" s="43" t="s">
        <v>874</v>
      </c>
      <c r="F280" s="43" t="s">
        <v>3380</v>
      </c>
      <c r="G280" s="43" t="s">
        <v>5</v>
      </c>
      <c r="H280" s="76">
        <v>12199</v>
      </c>
      <c r="I280" s="229">
        <v>3.6130002459217967</v>
      </c>
      <c r="J280" s="73">
        <f t="shared" si="12"/>
        <v>7.1837576672626177E-2</v>
      </c>
      <c r="K280" s="73">
        <f t="shared" si="13"/>
        <v>44951.336597829366</v>
      </c>
      <c r="L280" s="3" t="e">
        <f t="shared" si="14"/>
        <v>#N/A</v>
      </c>
    </row>
    <row r="281" spans="1:12" ht="15" customHeight="1" x14ac:dyDescent="0.25">
      <c r="A281" s="43" t="s">
        <v>716</v>
      </c>
      <c r="B281" s="43" t="s">
        <v>4</v>
      </c>
      <c r="C281" s="43" t="s">
        <v>775</v>
      </c>
      <c r="D281" s="43" t="s">
        <v>55</v>
      </c>
      <c r="E281" s="43" t="s">
        <v>874</v>
      </c>
      <c r="F281" s="43" t="s">
        <v>3380</v>
      </c>
      <c r="G281" s="43" t="s">
        <v>5</v>
      </c>
      <c r="H281" s="76">
        <v>13461</v>
      </c>
      <c r="I281" s="229">
        <v>3.6129997771339424</v>
      </c>
      <c r="J281" s="73">
        <f t="shared" si="12"/>
        <v>7.1837567351679288E-2</v>
      </c>
      <c r="K281" s="73">
        <f t="shared" si="13"/>
        <v>49601.595494120957</v>
      </c>
      <c r="L281" s="3" t="e">
        <f t="shared" si="14"/>
        <v>#N/A</v>
      </c>
    </row>
    <row r="282" spans="1:12" ht="15" customHeight="1" x14ac:dyDescent="0.25">
      <c r="A282" s="43" t="s">
        <v>716</v>
      </c>
      <c r="B282" s="43" t="s">
        <v>4</v>
      </c>
      <c r="C282" s="43" t="s">
        <v>775</v>
      </c>
      <c r="D282" s="43" t="s">
        <v>55</v>
      </c>
      <c r="E282" s="43" t="s">
        <v>874</v>
      </c>
      <c r="F282" s="43" t="s">
        <v>3380</v>
      </c>
      <c r="G282" s="43" t="s">
        <v>5</v>
      </c>
      <c r="H282" s="76">
        <v>12113</v>
      </c>
      <c r="I282" s="229">
        <v>3.6430702550978293</v>
      </c>
      <c r="J282" s="73">
        <f t="shared" si="12"/>
        <v>7.2435461101825457E-2</v>
      </c>
      <c r="K282" s="73">
        <f t="shared" si="13"/>
        <v>45005.920740326423</v>
      </c>
      <c r="L282" s="3" t="e">
        <f t="shared" si="14"/>
        <v>#N/A</v>
      </c>
    </row>
    <row r="283" spans="1:12" ht="15" customHeight="1" x14ac:dyDescent="0.25">
      <c r="A283" s="43" t="s">
        <v>716</v>
      </c>
      <c r="B283" s="43" t="s">
        <v>4</v>
      </c>
      <c r="C283" s="43" t="s">
        <v>776</v>
      </c>
      <c r="D283" s="43" t="s">
        <v>55</v>
      </c>
      <c r="E283" s="43" t="s">
        <v>875</v>
      </c>
      <c r="F283" s="43" t="s">
        <v>3381</v>
      </c>
      <c r="G283" s="43" t="s">
        <v>5</v>
      </c>
      <c r="H283" s="76">
        <v>6902.87</v>
      </c>
      <c r="I283" s="229">
        <v>4.9500005070354796</v>
      </c>
      <c r="J283" s="73">
        <f t="shared" si="12"/>
        <v>9.8421261209456504E-2</v>
      </c>
      <c r="K283" s="73">
        <f t="shared" si="13"/>
        <v>34848.59917136492</v>
      </c>
      <c r="L283" s="3" t="e">
        <f t="shared" si="14"/>
        <v>#N/A</v>
      </c>
    </row>
    <row r="284" spans="1:12" ht="15" customHeight="1" x14ac:dyDescent="0.25">
      <c r="A284" s="43" t="s">
        <v>716</v>
      </c>
      <c r="B284" s="43" t="s">
        <v>4</v>
      </c>
      <c r="C284" s="43" t="s">
        <v>776</v>
      </c>
      <c r="D284" s="43" t="s">
        <v>55</v>
      </c>
      <c r="E284" s="43" t="s">
        <v>875</v>
      </c>
      <c r="F284" s="43" t="s">
        <v>3381</v>
      </c>
      <c r="G284" s="43" t="s">
        <v>5</v>
      </c>
      <c r="H284" s="76">
        <v>5698.8</v>
      </c>
      <c r="I284" s="229">
        <v>5.1499999999999995</v>
      </c>
      <c r="J284" s="73">
        <f t="shared" si="12"/>
        <v>0.10239786733522206</v>
      </c>
      <c r="K284" s="73">
        <f t="shared" si="13"/>
        <v>29932.364966369962</v>
      </c>
      <c r="L284" s="3" t="e">
        <f t="shared" si="14"/>
        <v>#N/A</v>
      </c>
    </row>
    <row r="285" spans="1:12" ht="15" customHeight="1" x14ac:dyDescent="0.25">
      <c r="A285" s="43" t="s">
        <v>716</v>
      </c>
      <c r="B285" s="43" t="s">
        <v>4</v>
      </c>
      <c r="C285" s="43" t="s">
        <v>776</v>
      </c>
      <c r="D285" s="43" t="s">
        <v>55</v>
      </c>
      <c r="E285" s="43" t="s">
        <v>875</v>
      </c>
      <c r="F285" s="43" t="s">
        <v>3381</v>
      </c>
      <c r="G285" s="43" t="s">
        <v>5</v>
      </c>
      <c r="H285" s="76">
        <v>7283.4000000000005</v>
      </c>
      <c r="I285" s="229">
        <v>4.95</v>
      </c>
      <c r="J285" s="73">
        <f t="shared" si="12"/>
        <v>9.8421251128028978E-2</v>
      </c>
      <c r="K285" s="73">
        <f t="shared" si="13"/>
        <v>36769.671340465888</v>
      </c>
      <c r="L285" s="3" t="e">
        <f t="shared" si="14"/>
        <v>#N/A</v>
      </c>
    </row>
    <row r="286" spans="1:12" ht="15" customHeight="1" x14ac:dyDescent="0.25">
      <c r="A286" s="43" t="s">
        <v>716</v>
      </c>
      <c r="B286" s="43" t="s">
        <v>4</v>
      </c>
      <c r="C286" s="43" t="s">
        <v>777</v>
      </c>
      <c r="D286" s="43" t="s">
        <v>55</v>
      </c>
      <c r="E286" s="43" t="s">
        <v>876</v>
      </c>
      <c r="F286" s="43" t="s">
        <v>3366</v>
      </c>
      <c r="G286" s="43" t="s">
        <v>5</v>
      </c>
      <c r="H286" s="76">
        <v>7039.57</v>
      </c>
      <c r="I286" s="229">
        <v>4.5000007102706556</v>
      </c>
      <c r="J286" s="73">
        <f t="shared" si="12"/>
        <v>8.947387878421352E-2</v>
      </c>
      <c r="K286" s="73">
        <f t="shared" si="13"/>
        <v>32307.927632872983</v>
      </c>
      <c r="L286" s="3" t="e">
        <f t="shared" si="14"/>
        <v>#N/A</v>
      </c>
    </row>
    <row r="287" spans="1:12" ht="15" customHeight="1" x14ac:dyDescent="0.25">
      <c r="A287" s="43" t="s">
        <v>716</v>
      </c>
      <c r="B287" s="43" t="s">
        <v>4</v>
      </c>
      <c r="C287" s="43" t="s">
        <v>777</v>
      </c>
      <c r="D287" s="43" t="s">
        <v>55</v>
      </c>
      <c r="E287" s="43" t="s">
        <v>876</v>
      </c>
      <c r="F287" s="43" t="s">
        <v>3366</v>
      </c>
      <c r="G287" s="43" t="s">
        <v>5</v>
      </c>
      <c r="H287" s="76">
        <v>4251.96</v>
      </c>
      <c r="I287" s="229">
        <v>4.5</v>
      </c>
      <c r="J287" s="73">
        <f t="shared" si="12"/>
        <v>8.9473864661844524E-2</v>
      </c>
      <c r="K287" s="73">
        <f t="shared" si="13"/>
        <v>19514.259293587576</v>
      </c>
      <c r="L287" s="3" t="e">
        <f t="shared" si="14"/>
        <v>#N/A</v>
      </c>
    </row>
    <row r="288" spans="1:12" ht="15" customHeight="1" x14ac:dyDescent="0.25">
      <c r="A288" s="43" t="s">
        <v>716</v>
      </c>
      <c r="B288" s="43" t="s">
        <v>4</v>
      </c>
      <c r="C288" s="43" t="s">
        <v>777</v>
      </c>
      <c r="D288" s="43" t="s">
        <v>55</v>
      </c>
      <c r="E288" s="43" t="s">
        <v>876</v>
      </c>
      <c r="F288" s="43" t="s">
        <v>3366</v>
      </c>
      <c r="G288" s="43" t="s">
        <v>5</v>
      </c>
      <c r="H288" s="76">
        <v>4091.69</v>
      </c>
      <c r="I288" s="229">
        <v>4.4000009775911657</v>
      </c>
      <c r="J288" s="73">
        <f t="shared" si="12"/>
        <v>8.7485575995772349E-2</v>
      </c>
      <c r="K288" s="73">
        <f t="shared" si="13"/>
        <v>18361.403856446137</v>
      </c>
      <c r="L288" s="3" t="e">
        <f t="shared" si="14"/>
        <v>#N/A</v>
      </c>
    </row>
    <row r="289" spans="1:12" ht="15" customHeight="1" x14ac:dyDescent="0.25">
      <c r="A289" s="43" t="s">
        <v>716</v>
      </c>
      <c r="B289" s="43" t="s">
        <v>4</v>
      </c>
      <c r="C289" s="43" t="s">
        <v>777</v>
      </c>
      <c r="D289" s="43" t="s">
        <v>55</v>
      </c>
      <c r="E289" s="43" t="s">
        <v>876</v>
      </c>
      <c r="F289" s="43" t="s">
        <v>3366</v>
      </c>
      <c r="G289" s="43" t="s">
        <v>5</v>
      </c>
      <c r="H289" s="76">
        <v>2974.62</v>
      </c>
      <c r="I289" s="229">
        <v>4.4000006723547882</v>
      </c>
      <c r="J289" s="73">
        <f t="shared" si="12"/>
        <v>8.7485569926732717E-2</v>
      </c>
      <c r="K289" s="73">
        <f t="shared" si="13"/>
        <v>13348.566326015456</v>
      </c>
      <c r="L289" s="3" t="e">
        <f t="shared" si="14"/>
        <v>#N/A</v>
      </c>
    </row>
    <row r="290" spans="1:12" ht="15" customHeight="1" x14ac:dyDescent="0.25">
      <c r="A290" s="43" t="s">
        <v>716</v>
      </c>
      <c r="B290" s="43" t="s">
        <v>4</v>
      </c>
      <c r="C290" s="43" t="s">
        <v>777</v>
      </c>
      <c r="D290" s="43" t="s">
        <v>55</v>
      </c>
      <c r="E290" s="43" t="s">
        <v>876</v>
      </c>
      <c r="F290" s="43" t="s">
        <v>3366</v>
      </c>
      <c r="G290" s="43" t="s">
        <v>5</v>
      </c>
      <c r="H290" s="76">
        <v>4535.2</v>
      </c>
      <c r="I290" s="229">
        <v>4.4000000000000004</v>
      </c>
      <c r="J290" s="73">
        <f t="shared" si="12"/>
        <v>8.7485556558247982E-2</v>
      </c>
      <c r="K290" s="73">
        <f t="shared" si="13"/>
        <v>20351.64449610297</v>
      </c>
      <c r="L290" s="3" t="e">
        <f t="shared" si="14"/>
        <v>#N/A</v>
      </c>
    </row>
    <row r="291" spans="1:12" ht="15" customHeight="1" x14ac:dyDescent="0.25">
      <c r="A291" s="43" t="s">
        <v>716</v>
      </c>
      <c r="B291" s="43" t="s">
        <v>4</v>
      </c>
      <c r="C291" s="43" t="s">
        <v>777</v>
      </c>
      <c r="D291" s="43" t="s">
        <v>55</v>
      </c>
      <c r="E291" s="43" t="s">
        <v>876</v>
      </c>
      <c r="F291" s="43" t="s">
        <v>3366</v>
      </c>
      <c r="G291" s="43" t="s">
        <v>5</v>
      </c>
      <c r="H291" s="76">
        <v>2124.88</v>
      </c>
      <c r="I291" s="229">
        <v>4.3999990587703772</v>
      </c>
      <c r="J291" s="73">
        <f t="shared" si="12"/>
        <v>8.7485537843703109E-2</v>
      </c>
      <c r="K291" s="73">
        <f t="shared" si="13"/>
        <v>9535.3662696533265</v>
      </c>
      <c r="L291" s="3" t="e">
        <f t="shared" si="14"/>
        <v>#N/A</v>
      </c>
    </row>
    <row r="292" spans="1:12" ht="15" customHeight="1" x14ac:dyDescent="0.25">
      <c r="A292" s="43" t="s">
        <v>716</v>
      </c>
      <c r="B292" s="43" t="s">
        <v>4</v>
      </c>
      <c r="C292" s="43" t="s">
        <v>777</v>
      </c>
      <c r="D292" s="43" t="s">
        <v>55</v>
      </c>
      <c r="E292" s="43" t="s">
        <v>876</v>
      </c>
      <c r="F292" s="43" t="s">
        <v>3366</v>
      </c>
      <c r="G292" s="43" t="s">
        <v>5</v>
      </c>
      <c r="H292" s="76">
        <v>2622.48</v>
      </c>
      <c r="I292" s="229">
        <v>4.5</v>
      </c>
      <c r="J292" s="73">
        <f t="shared" si="12"/>
        <v>8.9473864661844524E-2</v>
      </c>
      <c r="K292" s="73">
        <f t="shared" si="13"/>
        <v>12035.803420598393</v>
      </c>
      <c r="L292" s="3" t="e">
        <f t="shared" si="14"/>
        <v>#N/A</v>
      </c>
    </row>
    <row r="293" spans="1:12" ht="15" customHeight="1" x14ac:dyDescent="0.25">
      <c r="A293" s="43" t="s">
        <v>716</v>
      </c>
      <c r="B293" s="43" t="s">
        <v>4</v>
      </c>
      <c r="C293" s="43" t="s">
        <v>777</v>
      </c>
      <c r="D293" s="43" t="s">
        <v>55</v>
      </c>
      <c r="E293" s="43" t="s">
        <v>876</v>
      </c>
      <c r="F293" s="43" t="s">
        <v>3366</v>
      </c>
      <c r="G293" s="43" t="s">
        <v>5</v>
      </c>
      <c r="H293" s="76">
        <v>2120.5100000000002</v>
      </c>
      <c r="I293" s="229">
        <v>4.5000023579233286</v>
      </c>
      <c r="J293" s="73">
        <f t="shared" si="12"/>
        <v>8.947391154462514E-2</v>
      </c>
      <c r="K293" s="73">
        <f t="shared" si="13"/>
        <v>9732.0303241694928</v>
      </c>
      <c r="L293" s="3" t="e">
        <f t="shared" si="14"/>
        <v>#N/A</v>
      </c>
    </row>
    <row r="294" spans="1:12" ht="15" customHeight="1" x14ac:dyDescent="0.25">
      <c r="A294" s="43" t="s">
        <v>716</v>
      </c>
      <c r="B294" s="43" t="s">
        <v>4</v>
      </c>
      <c r="C294" s="43" t="s">
        <v>777</v>
      </c>
      <c r="D294" s="43" t="s">
        <v>55</v>
      </c>
      <c r="E294" s="43" t="s">
        <v>876</v>
      </c>
      <c r="F294" s="43" t="s">
        <v>3366</v>
      </c>
      <c r="G294" s="43" t="s">
        <v>5</v>
      </c>
      <c r="H294" s="76">
        <v>4196.2</v>
      </c>
      <c r="I294" s="229">
        <v>4.4107525856727516</v>
      </c>
      <c r="J294" s="73">
        <f t="shared" si="12"/>
        <v>8.7699351090525457E-2</v>
      </c>
      <c r="K294" s="73">
        <f t="shared" si="13"/>
        <v>18876.404017046061</v>
      </c>
      <c r="L294" s="3" t="e">
        <f t="shared" si="14"/>
        <v>#N/A</v>
      </c>
    </row>
    <row r="295" spans="1:12" ht="15" customHeight="1" x14ac:dyDescent="0.25">
      <c r="A295" s="43" t="s">
        <v>716</v>
      </c>
      <c r="B295" s="43" t="s">
        <v>4</v>
      </c>
      <c r="C295" s="43" t="s">
        <v>777</v>
      </c>
      <c r="D295" s="43" t="s">
        <v>55</v>
      </c>
      <c r="E295" s="43" t="s">
        <v>876</v>
      </c>
      <c r="F295" s="43" t="s">
        <v>3366</v>
      </c>
      <c r="G295" s="43" t="s">
        <v>5</v>
      </c>
      <c r="H295" s="76">
        <v>6502.61</v>
      </c>
      <c r="I295" s="229">
        <v>4.5000007689220176</v>
      </c>
      <c r="J295" s="73">
        <f t="shared" si="12"/>
        <v>8.9473879950383306E-2</v>
      </c>
      <c r="K295" s="73">
        <f t="shared" si="13"/>
        <v>29843.563746504162</v>
      </c>
      <c r="L295" s="3" t="e">
        <f t="shared" si="14"/>
        <v>#N/A</v>
      </c>
    </row>
    <row r="296" spans="1:12" ht="15" customHeight="1" x14ac:dyDescent="0.25">
      <c r="A296" s="43" t="s">
        <v>716</v>
      </c>
      <c r="B296" s="43" t="s">
        <v>4</v>
      </c>
      <c r="C296" s="43" t="s">
        <v>777</v>
      </c>
      <c r="D296" s="43" t="s">
        <v>55</v>
      </c>
      <c r="E296" s="43" t="s">
        <v>876</v>
      </c>
      <c r="F296" s="43" t="s">
        <v>3366</v>
      </c>
      <c r="G296" s="43" t="s">
        <v>5</v>
      </c>
      <c r="H296" s="76">
        <v>3248.02</v>
      </c>
      <c r="I296" s="229">
        <v>4.5</v>
      </c>
      <c r="J296" s="73">
        <f t="shared" si="12"/>
        <v>8.9473864661844524E-2</v>
      </c>
      <c r="K296" s="73">
        <f t="shared" si="13"/>
        <v>14906.702901898963</v>
      </c>
      <c r="L296" s="3" t="e">
        <f t="shared" si="14"/>
        <v>#N/A</v>
      </c>
    </row>
    <row r="297" spans="1:12" ht="15" customHeight="1" x14ac:dyDescent="0.25">
      <c r="A297" s="43" t="s">
        <v>716</v>
      </c>
      <c r="B297" s="43" t="s">
        <v>4</v>
      </c>
      <c r="C297" s="43" t="s">
        <v>777</v>
      </c>
      <c r="D297" s="43" t="s">
        <v>55</v>
      </c>
      <c r="E297" s="43" t="s">
        <v>876</v>
      </c>
      <c r="F297" s="43" t="s">
        <v>3366</v>
      </c>
      <c r="G297" s="43" t="s">
        <v>5</v>
      </c>
      <c r="H297" s="76">
        <v>5043.7299999999996</v>
      </c>
      <c r="I297" s="229">
        <v>4.5000009913298298</v>
      </c>
      <c r="J297" s="73">
        <f t="shared" si="12"/>
        <v>8.9473884372535867E-2</v>
      </c>
      <c r="K297" s="73">
        <f t="shared" si="13"/>
        <v>23148.072114826293</v>
      </c>
      <c r="L297" s="3" t="e">
        <f t="shared" si="14"/>
        <v>#N/A</v>
      </c>
    </row>
    <row r="298" spans="1:12" ht="15" customHeight="1" x14ac:dyDescent="0.25">
      <c r="A298" s="43" t="s">
        <v>716</v>
      </c>
      <c r="B298" s="43" t="s">
        <v>4</v>
      </c>
      <c r="C298" s="43" t="s">
        <v>778</v>
      </c>
      <c r="D298" s="43" t="s">
        <v>371</v>
      </c>
      <c r="E298" s="43" t="s">
        <v>877</v>
      </c>
      <c r="F298" s="43" t="s">
        <v>3373</v>
      </c>
      <c r="G298" s="43" t="s">
        <v>5</v>
      </c>
      <c r="H298" s="76">
        <v>70657.7</v>
      </c>
      <c r="I298" s="229">
        <v>3.4180000000000001</v>
      </c>
      <c r="J298" s="73">
        <f t="shared" si="12"/>
        <v>6.7960370980929913E-2</v>
      </c>
      <c r="K298" s="73">
        <f t="shared" si="13"/>
        <v>246309.94210465925</v>
      </c>
      <c r="L298" s="3" t="e">
        <f t="shared" si="14"/>
        <v>#N/A</v>
      </c>
    </row>
    <row r="299" spans="1:12" ht="15" customHeight="1" x14ac:dyDescent="0.25">
      <c r="A299" s="43" t="s">
        <v>716</v>
      </c>
      <c r="B299" s="43" t="s">
        <v>4</v>
      </c>
      <c r="C299" s="43" t="s">
        <v>778</v>
      </c>
      <c r="D299" s="43" t="s">
        <v>371</v>
      </c>
      <c r="E299" s="43" t="s">
        <v>877</v>
      </c>
      <c r="F299" s="43" t="s">
        <v>3373</v>
      </c>
      <c r="G299" s="43" t="s">
        <v>5</v>
      </c>
      <c r="H299" s="76">
        <v>36135.81</v>
      </c>
      <c r="I299" s="229">
        <v>3.4129999999999998</v>
      </c>
      <c r="J299" s="73">
        <f t="shared" si="12"/>
        <v>6.7860955575750073E-2</v>
      </c>
      <c r="K299" s="73">
        <f t="shared" si="13"/>
        <v>125783.73012710373</v>
      </c>
      <c r="L299" s="3" t="e">
        <f t="shared" si="14"/>
        <v>#N/A</v>
      </c>
    </row>
    <row r="300" spans="1:12" ht="15" customHeight="1" x14ac:dyDescent="0.25">
      <c r="A300" s="43" t="s">
        <v>716</v>
      </c>
      <c r="B300" s="43" t="s">
        <v>4</v>
      </c>
      <c r="C300" s="43" t="s">
        <v>778</v>
      </c>
      <c r="D300" s="43" t="s">
        <v>371</v>
      </c>
      <c r="E300" s="43" t="s">
        <v>877</v>
      </c>
      <c r="F300" s="43" t="s">
        <v>3373</v>
      </c>
      <c r="G300" s="43" t="s">
        <v>5</v>
      </c>
      <c r="H300" s="76">
        <v>40384.129999999997</v>
      </c>
      <c r="I300" s="229">
        <v>3.38</v>
      </c>
      <c r="J300" s="73">
        <f t="shared" si="12"/>
        <v>6.7204813901563215E-2</v>
      </c>
      <c r="K300" s="73">
        <f t="shared" si="13"/>
        <v>139212.36734122652</v>
      </c>
      <c r="L300" s="3" t="e">
        <f t="shared" si="14"/>
        <v>#N/A</v>
      </c>
    </row>
    <row r="301" spans="1:12" ht="15" customHeight="1" x14ac:dyDescent="0.25">
      <c r="A301" s="43" t="s">
        <v>716</v>
      </c>
      <c r="B301" s="43" t="s">
        <v>4</v>
      </c>
      <c r="C301" s="43" t="s">
        <v>779</v>
      </c>
      <c r="D301" s="43" t="s">
        <v>371</v>
      </c>
      <c r="E301" s="43" t="s">
        <v>878</v>
      </c>
      <c r="F301" s="43" t="s">
        <v>3375</v>
      </c>
      <c r="G301" s="43" t="s">
        <v>5</v>
      </c>
      <c r="H301" s="76">
        <v>5960.4400000000023</v>
      </c>
      <c r="I301" s="229">
        <v>3.9955758299722799</v>
      </c>
      <c r="J301" s="73">
        <f t="shared" si="12"/>
        <v>7.944435801268375E-2</v>
      </c>
      <c r="K301" s="73">
        <f t="shared" si="13"/>
        <v>24288.913329273109</v>
      </c>
      <c r="L301" s="3" t="e">
        <f t="shared" si="14"/>
        <v>#N/A</v>
      </c>
    </row>
    <row r="302" spans="1:12" ht="15" customHeight="1" x14ac:dyDescent="0.25">
      <c r="A302" s="43" t="s">
        <v>716</v>
      </c>
      <c r="B302" s="43" t="s">
        <v>4</v>
      </c>
      <c r="C302" s="43" t="s">
        <v>779</v>
      </c>
      <c r="D302" s="43" t="s">
        <v>371</v>
      </c>
      <c r="E302" s="43" t="s">
        <v>878</v>
      </c>
      <c r="F302" s="43" t="s">
        <v>3375</v>
      </c>
      <c r="G302" s="43" t="s">
        <v>5</v>
      </c>
      <c r="H302" s="76">
        <v>16414.39</v>
      </c>
      <c r="I302" s="229">
        <v>3.996</v>
      </c>
      <c r="J302" s="73">
        <f t="shared" si="12"/>
        <v>7.9452791819717941E-2</v>
      </c>
      <c r="K302" s="73">
        <f t="shared" si="13"/>
        <v>66896.071551517656</v>
      </c>
      <c r="L302" s="3" t="e">
        <f t="shared" si="14"/>
        <v>#N/A</v>
      </c>
    </row>
    <row r="303" spans="1:12" ht="15" customHeight="1" x14ac:dyDescent="0.25">
      <c r="A303" s="43" t="s">
        <v>716</v>
      </c>
      <c r="B303" s="43" t="s">
        <v>4</v>
      </c>
      <c r="C303" s="43" t="s">
        <v>779</v>
      </c>
      <c r="D303" s="43" t="s">
        <v>371</v>
      </c>
      <c r="E303" s="43" t="s">
        <v>878</v>
      </c>
      <c r="F303" s="43" t="s">
        <v>3375</v>
      </c>
      <c r="G303" s="43" t="s">
        <v>5</v>
      </c>
      <c r="H303" s="76">
        <v>8765.27</v>
      </c>
      <c r="I303" s="229">
        <v>3.9959738832916725</v>
      </c>
      <c r="J303" s="73">
        <f t="shared" si="12"/>
        <v>7.9452272539089874E-2</v>
      </c>
      <c r="K303" s="73">
        <f t="shared" si="13"/>
        <v>35722.210620918711</v>
      </c>
      <c r="L303" s="3" t="e">
        <f t="shared" si="14"/>
        <v>#N/A</v>
      </c>
    </row>
    <row r="304" spans="1:12" ht="15" customHeight="1" x14ac:dyDescent="0.25">
      <c r="A304" s="43" t="s">
        <v>716</v>
      </c>
      <c r="B304" s="43" t="s">
        <v>4</v>
      </c>
      <c r="C304" s="43" t="s">
        <v>780</v>
      </c>
      <c r="D304" s="43" t="s">
        <v>55</v>
      </c>
      <c r="E304" s="43" t="s">
        <v>879</v>
      </c>
      <c r="F304" s="242" t="s">
        <v>3366</v>
      </c>
      <c r="G304" s="43" t="s">
        <v>5</v>
      </c>
      <c r="H304" s="76">
        <v>8942.4500000000007</v>
      </c>
      <c r="I304" s="229">
        <v>4.4200001118261767</v>
      </c>
      <c r="J304" s="73">
        <f t="shared" si="12"/>
        <v>8.7883220402416223E-2</v>
      </c>
      <c r="K304" s="73">
        <f t="shared" si="13"/>
        <v>40311.521304287584</v>
      </c>
      <c r="L304" s="3">
        <f t="shared" si="14"/>
        <v>3</v>
      </c>
    </row>
    <row r="305" spans="1:12" ht="15" customHeight="1" x14ac:dyDescent="0.25">
      <c r="A305" s="43" t="s">
        <v>716</v>
      </c>
      <c r="B305" s="43" t="s">
        <v>4</v>
      </c>
      <c r="C305" s="43" t="s">
        <v>781</v>
      </c>
      <c r="D305" s="43" t="s">
        <v>55</v>
      </c>
      <c r="E305" s="43" t="s">
        <v>880</v>
      </c>
      <c r="F305" s="43" t="s">
        <v>3382</v>
      </c>
      <c r="G305" s="43" t="s">
        <v>5</v>
      </c>
      <c r="H305" s="76">
        <v>82</v>
      </c>
      <c r="I305" s="229">
        <v>2.95</v>
      </c>
      <c r="J305" s="73">
        <f t="shared" si="12"/>
        <v>5.8655089056098078E-2</v>
      </c>
      <c r="K305" s="73">
        <f t="shared" si="13"/>
        <v>246.70971730260004</v>
      </c>
      <c r="L305" s="3" t="e">
        <f t="shared" si="14"/>
        <v>#N/A</v>
      </c>
    </row>
    <row r="306" spans="1:12" ht="15" customHeight="1" x14ac:dyDescent="0.25">
      <c r="A306" s="43" t="s">
        <v>716</v>
      </c>
      <c r="B306" s="43" t="s">
        <v>4</v>
      </c>
      <c r="C306" s="43" t="s">
        <v>781</v>
      </c>
      <c r="D306" s="43" t="s">
        <v>55</v>
      </c>
      <c r="E306" s="43" t="s">
        <v>880</v>
      </c>
      <c r="F306" s="43" t="s">
        <v>3382</v>
      </c>
      <c r="G306" s="43" t="s">
        <v>5</v>
      </c>
      <c r="H306" s="76">
        <v>42</v>
      </c>
      <c r="I306" s="229">
        <v>2.95</v>
      </c>
      <c r="J306" s="73">
        <f t="shared" si="12"/>
        <v>5.8655089056098078E-2</v>
      </c>
      <c r="K306" s="73">
        <f t="shared" si="13"/>
        <v>126.36351374035613</v>
      </c>
      <c r="L306" s="3" t="e">
        <f t="shared" si="14"/>
        <v>#N/A</v>
      </c>
    </row>
    <row r="307" spans="1:12" ht="15" customHeight="1" x14ac:dyDescent="0.25">
      <c r="A307" s="43" t="s">
        <v>716</v>
      </c>
      <c r="B307" s="43" t="s">
        <v>4</v>
      </c>
      <c r="C307" s="43" t="s">
        <v>781</v>
      </c>
      <c r="D307" s="43" t="s">
        <v>55</v>
      </c>
      <c r="E307" s="43" t="s">
        <v>880</v>
      </c>
      <c r="F307" s="43" t="s">
        <v>3382</v>
      </c>
      <c r="G307" s="43" t="s">
        <v>5</v>
      </c>
      <c r="H307" s="76">
        <v>42</v>
      </c>
      <c r="I307" s="229">
        <v>2.95</v>
      </c>
      <c r="J307" s="73">
        <f t="shared" si="12"/>
        <v>5.8655089056098078E-2</v>
      </c>
      <c r="K307" s="73">
        <f t="shared" si="13"/>
        <v>126.36351374035613</v>
      </c>
      <c r="L307" s="3" t="e">
        <f t="shared" si="14"/>
        <v>#N/A</v>
      </c>
    </row>
    <row r="308" spans="1:12" ht="15" customHeight="1" x14ac:dyDescent="0.25">
      <c r="A308" s="43" t="s">
        <v>716</v>
      </c>
      <c r="B308" s="43" t="s">
        <v>4</v>
      </c>
      <c r="C308" s="43" t="s">
        <v>781</v>
      </c>
      <c r="D308" s="43" t="s">
        <v>55</v>
      </c>
      <c r="E308" s="43" t="s">
        <v>881</v>
      </c>
      <c r="F308" s="43" t="s">
        <v>3383</v>
      </c>
      <c r="G308" s="43" t="s">
        <v>5</v>
      </c>
      <c r="H308" s="76">
        <v>29</v>
      </c>
      <c r="I308" s="229">
        <v>3.85</v>
      </c>
      <c r="J308" s="73">
        <f t="shared" si="12"/>
        <v>7.6549861988466986E-2</v>
      </c>
      <c r="K308" s="73">
        <f t="shared" si="13"/>
        <v>113.86994599766554</v>
      </c>
      <c r="L308" s="3" t="e">
        <f t="shared" si="14"/>
        <v>#N/A</v>
      </c>
    </row>
    <row r="309" spans="1:12" ht="15" customHeight="1" x14ac:dyDescent="0.25">
      <c r="A309" s="43" t="s">
        <v>716</v>
      </c>
      <c r="B309" s="43" t="s">
        <v>4</v>
      </c>
      <c r="C309" s="43" t="s">
        <v>781</v>
      </c>
      <c r="D309" s="43" t="s">
        <v>55</v>
      </c>
      <c r="E309" s="43" t="s">
        <v>881</v>
      </c>
      <c r="F309" s="43" t="s">
        <v>3383</v>
      </c>
      <c r="G309" s="43" t="s">
        <v>5</v>
      </c>
      <c r="H309" s="76">
        <v>90</v>
      </c>
      <c r="I309" s="229">
        <v>3.85</v>
      </c>
      <c r="J309" s="73">
        <f t="shared" si="12"/>
        <v>7.6549861988466986E-2</v>
      </c>
      <c r="K309" s="73">
        <f t="shared" si="13"/>
        <v>353.38948757896202</v>
      </c>
      <c r="L309" s="3" t="e">
        <f t="shared" si="14"/>
        <v>#N/A</v>
      </c>
    </row>
    <row r="310" spans="1:12" ht="15" customHeight="1" x14ac:dyDescent="0.25">
      <c r="A310" s="43" t="s">
        <v>716</v>
      </c>
      <c r="B310" s="43" t="s">
        <v>4</v>
      </c>
      <c r="C310" s="43" t="s">
        <v>781</v>
      </c>
      <c r="D310" s="43" t="s">
        <v>55</v>
      </c>
      <c r="E310" s="43" t="s">
        <v>881</v>
      </c>
      <c r="F310" s="43" t="s">
        <v>3383</v>
      </c>
      <c r="G310" s="43" t="s">
        <v>5</v>
      </c>
      <c r="H310" s="76">
        <v>100</v>
      </c>
      <c r="I310" s="229">
        <v>3.85</v>
      </c>
      <c r="J310" s="73">
        <f t="shared" si="12"/>
        <v>7.6549861988466986E-2</v>
      </c>
      <c r="K310" s="73">
        <f t="shared" si="13"/>
        <v>392.6549861988467</v>
      </c>
      <c r="L310" s="3" t="e">
        <f t="shared" si="14"/>
        <v>#N/A</v>
      </c>
    </row>
    <row r="311" spans="1:12" ht="15" customHeight="1" x14ac:dyDescent="0.25">
      <c r="A311" s="43" t="s">
        <v>716</v>
      </c>
      <c r="B311" s="43" t="s">
        <v>4</v>
      </c>
      <c r="C311" s="43" t="s">
        <v>781</v>
      </c>
      <c r="D311" s="43" t="s">
        <v>55</v>
      </c>
      <c r="E311" s="43" t="s">
        <v>881</v>
      </c>
      <c r="F311" s="43" t="s">
        <v>3383</v>
      </c>
      <c r="G311" s="43" t="s">
        <v>5</v>
      </c>
      <c r="H311" s="76">
        <v>45</v>
      </c>
      <c r="I311" s="229">
        <v>3.85</v>
      </c>
      <c r="J311" s="73">
        <f t="shared" si="12"/>
        <v>7.6549861988466986E-2</v>
      </c>
      <c r="K311" s="73">
        <f t="shared" si="13"/>
        <v>176.69474378948101</v>
      </c>
      <c r="L311" s="3" t="e">
        <f t="shared" si="14"/>
        <v>#N/A</v>
      </c>
    </row>
    <row r="312" spans="1:12" ht="15" customHeight="1" x14ac:dyDescent="0.25">
      <c r="A312" s="43" t="s">
        <v>716</v>
      </c>
      <c r="B312" s="43" t="s">
        <v>4</v>
      </c>
      <c r="C312" s="43" t="s">
        <v>781</v>
      </c>
      <c r="D312" s="43" t="s">
        <v>55</v>
      </c>
      <c r="E312" s="43" t="s">
        <v>881</v>
      </c>
      <c r="F312" s="43" t="s">
        <v>3383</v>
      </c>
      <c r="G312" s="43" t="s">
        <v>5</v>
      </c>
      <c r="H312" s="76">
        <v>101</v>
      </c>
      <c r="I312" s="229">
        <v>3.85</v>
      </c>
      <c r="J312" s="73">
        <f t="shared" si="12"/>
        <v>7.6549861988466986E-2</v>
      </c>
      <c r="K312" s="73">
        <f t="shared" si="13"/>
        <v>396.58153606083516</v>
      </c>
      <c r="L312" s="3" t="e">
        <f t="shared" si="14"/>
        <v>#N/A</v>
      </c>
    </row>
    <row r="313" spans="1:12" ht="15" customHeight="1" x14ac:dyDescent="0.25">
      <c r="A313" s="43" t="s">
        <v>716</v>
      </c>
      <c r="B313" s="43" t="s">
        <v>4</v>
      </c>
      <c r="C313" s="43" t="s">
        <v>781</v>
      </c>
      <c r="D313" s="43" t="s">
        <v>55</v>
      </c>
      <c r="E313" s="43" t="s">
        <v>882</v>
      </c>
      <c r="F313" s="43" t="s">
        <v>3384</v>
      </c>
      <c r="G313" s="43" t="s">
        <v>5</v>
      </c>
      <c r="H313" s="76">
        <v>100</v>
      </c>
      <c r="I313" s="229">
        <v>3.7</v>
      </c>
      <c r="J313" s="73">
        <f t="shared" si="12"/>
        <v>7.3567399833072172E-2</v>
      </c>
      <c r="K313" s="73">
        <f t="shared" si="13"/>
        <v>377.35673998330725</v>
      </c>
      <c r="L313" s="3" t="e">
        <f t="shared" si="14"/>
        <v>#N/A</v>
      </c>
    </row>
    <row r="314" spans="1:12" ht="15" customHeight="1" x14ac:dyDescent="0.25">
      <c r="A314" s="43" t="s">
        <v>716</v>
      </c>
      <c r="B314" s="43" t="s">
        <v>4</v>
      </c>
      <c r="C314" s="43" t="s">
        <v>781</v>
      </c>
      <c r="D314" s="43" t="s">
        <v>55</v>
      </c>
      <c r="E314" s="43" t="s">
        <v>882</v>
      </c>
      <c r="F314" s="43" t="s">
        <v>3384</v>
      </c>
      <c r="G314" s="43" t="s">
        <v>5</v>
      </c>
      <c r="H314" s="76">
        <v>50</v>
      </c>
      <c r="I314" s="229">
        <v>3.7</v>
      </c>
      <c r="J314" s="73">
        <f t="shared" si="12"/>
        <v>7.3567399833072172E-2</v>
      </c>
      <c r="K314" s="73">
        <f t="shared" si="13"/>
        <v>188.67836999165362</v>
      </c>
      <c r="L314" s="3" t="e">
        <f t="shared" si="14"/>
        <v>#N/A</v>
      </c>
    </row>
    <row r="315" spans="1:12" ht="15" customHeight="1" x14ac:dyDescent="0.25">
      <c r="A315" s="43" t="s">
        <v>716</v>
      </c>
      <c r="B315" s="43" t="s">
        <v>4</v>
      </c>
      <c r="C315" s="43" t="s">
        <v>781</v>
      </c>
      <c r="D315" s="43" t="s">
        <v>55</v>
      </c>
      <c r="E315" s="43" t="s">
        <v>882</v>
      </c>
      <c r="F315" s="43" t="s">
        <v>3384</v>
      </c>
      <c r="G315" s="43" t="s">
        <v>5</v>
      </c>
      <c r="H315" s="76">
        <v>100</v>
      </c>
      <c r="I315" s="229">
        <v>3.7</v>
      </c>
      <c r="J315" s="73">
        <f t="shared" si="12"/>
        <v>7.3567399833072172E-2</v>
      </c>
      <c r="K315" s="73">
        <f t="shared" si="13"/>
        <v>377.35673998330725</v>
      </c>
      <c r="L315" s="3" t="e">
        <f t="shared" si="14"/>
        <v>#N/A</v>
      </c>
    </row>
    <row r="316" spans="1:12" ht="15" customHeight="1" x14ac:dyDescent="0.25">
      <c r="A316" s="43" t="s">
        <v>716</v>
      </c>
      <c r="B316" s="43" t="s">
        <v>4</v>
      </c>
      <c r="C316" s="43" t="s">
        <v>781</v>
      </c>
      <c r="D316" s="43" t="s">
        <v>55</v>
      </c>
      <c r="E316" s="43" t="s">
        <v>882</v>
      </c>
      <c r="F316" s="43" t="s">
        <v>3384</v>
      </c>
      <c r="G316" s="43" t="s">
        <v>5</v>
      </c>
      <c r="H316" s="76">
        <v>150</v>
      </c>
      <c r="I316" s="229">
        <v>3.7</v>
      </c>
      <c r="J316" s="73">
        <f t="shared" si="12"/>
        <v>7.3567399833072172E-2</v>
      </c>
      <c r="K316" s="73">
        <f t="shared" si="13"/>
        <v>566.03510997496085</v>
      </c>
      <c r="L316" s="3" t="e">
        <f t="shared" si="14"/>
        <v>#N/A</v>
      </c>
    </row>
    <row r="317" spans="1:12" ht="15" customHeight="1" x14ac:dyDescent="0.25">
      <c r="A317" s="43" t="s">
        <v>716</v>
      </c>
      <c r="B317" s="43" t="s">
        <v>4</v>
      </c>
      <c r="C317" s="43" t="s">
        <v>781</v>
      </c>
      <c r="D317" s="43" t="s">
        <v>55</v>
      </c>
      <c r="E317" s="43" t="s">
        <v>882</v>
      </c>
      <c r="F317" s="43" t="s">
        <v>3384</v>
      </c>
      <c r="G317" s="43" t="s">
        <v>5</v>
      </c>
      <c r="H317" s="76">
        <v>150</v>
      </c>
      <c r="I317" s="229">
        <v>3.7</v>
      </c>
      <c r="J317" s="73">
        <f t="shared" si="12"/>
        <v>7.3567399833072172E-2</v>
      </c>
      <c r="K317" s="73">
        <f t="shared" si="13"/>
        <v>566.03510997496085</v>
      </c>
      <c r="L317" s="3" t="e">
        <f t="shared" si="14"/>
        <v>#N/A</v>
      </c>
    </row>
    <row r="318" spans="1:12" ht="15" customHeight="1" x14ac:dyDescent="0.25">
      <c r="A318" s="43" t="s">
        <v>716</v>
      </c>
      <c r="B318" s="43" t="s">
        <v>4</v>
      </c>
      <c r="C318" s="43" t="s">
        <v>781</v>
      </c>
      <c r="D318" s="43" t="s">
        <v>55</v>
      </c>
      <c r="E318" s="43" t="s">
        <v>882</v>
      </c>
      <c r="F318" s="43" t="s">
        <v>3384</v>
      </c>
      <c r="G318" s="43" t="s">
        <v>5</v>
      </c>
      <c r="H318" s="76">
        <v>100</v>
      </c>
      <c r="I318" s="229">
        <v>3.7</v>
      </c>
      <c r="J318" s="73">
        <f t="shared" si="12"/>
        <v>7.3567399833072172E-2</v>
      </c>
      <c r="K318" s="73">
        <f t="shared" si="13"/>
        <v>377.35673998330725</v>
      </c>
      <c r="L318" s="3" t="e">
        <f t="shared" si="14"/>
        <v>#N/A</v>
      </c>
    </row>
    <row r="319" spans="1:12" ht="15" customHeight="1" x14ac:dyDescent="0.25">
      <c r="A319" s="43" t="s">
        <v>716</v>
      </c>
      <c r="B319" s="43" t="s">
        <v>4</v>
      </c>
      <c r="C319" s="43" t="s">
        <v>781</v>
      </c>
      <c r="D319" s="43" t="s">
        <v>55</v>
      </c>
      <c r="E319" s="43" t="s">
        <v>882</v>
      </c>
      <c r="F319" s="43" t="s">
        <v>3384</v>
      </c>
      <c r="G319" s="43" t="s">
        <v>5</v>
      </c>
      <c r="H319" s="76">
        <v>50</v>
      </c>
      <c r="I319" s="229">
        <v>3.7</v>
      </c>
      <c r="J319" s="73">
        <f t="shared" si="12"/>
        <v>7.3567399833072172E-2</v>
      </c>
      <c r="K319" s="73">
        <f t="shared" si="13"/>
        <v>188.67836999165362</v>
      </c>
      <c r="L319" s="3" t="e">
        <f t="shared" si="14"/>
        <v>#N/A</v>
      </c>
    </row>
    <row r="320" spans="1:12" ht="15" customHeight="1" x14ac:dyDescent="0.25">
      <c r="A320" s="43" t="s">
        <v>716</v>
      </c>
      <c r="B320" s="43" t="s">
        <v>4</v>
      </c>
      <c r="C320" s="43" t="s">
        <v>781</v>
      </c>
      <c r="D320" s="43" t="s">
        <v>55</v>
      </c>
      <c r="E320" s="43" t="s">
        <v>883</v>
      </c>
      <c r="F320" s="43" t="s">
        <v>3385</v>
      </c>
      <c r="G320" s="43" t="s">
        <v>5</v>
      </c>
      <c r="H320" s="76">
        <v>50</v>
      </c>
      <c r="I320" s="229">
        <v>6.18</v>
      </c>
      <c r="J320" s="73">
        <f t="shared" si="12"/>
        <v>0.12287744080226648</v>
      </c>
      <c r="K320" s="73">
        <f t="shared" si="13"/>
        <v>315.14387204011331</v>
      </c>
      <c r="L320" s="3" t="e">
        <f t="shared" si="14"/>
        <v>#N/A</v>
      </c>
    </row>
    <row r="321" spans="1:12" ht="15" customHeight="1" x14ac:dyDescent="0.25">
      <c r="A321" s="43" t="s">
        <v>716</v>
      </c>
      <c r="B321" s="43" t="s">
        <v>4</v>
      </c>
      <c r="C321" s="43" t="s">
        <v>781</v>
      </c>
      <c r="D321" s="43" t="s">
        <v>55</v>
      </c>
      <c r="E321" s="43" t="s">
        <v>883</v>
      </c>
      <c r="F321" s="43" t="s">
        <v>3385</v>
      </c>
      <c r="G321" s="43" t="s">
        <v>5</v>
      </c>
      <c r="H321" s="76">
        <v>150</v>
      </c>
      <c r="I321" s="229">
        <v>6.18</v>
      </c>
      <c r="J321" s="73">
        <f t="shared" si="12"/>
        <v>0.12287744080226648</v>
      </c>
      <c r="K321" s="73">
        <f t="shared" si="13"/>
        <v>945.43161612033998</v>
      </c>
      <c r="L321" s="3" t="e">
        <f t="shared" si="14"/>
        <v>#N/A</v>
      </c>
    </row>
    <row r="322" spans="1:12" ht="15" customHeight="1" x14ac:dyDescent="0.25">
      <c r="A322" s="43" t="s">
        <v>716</v>
      </c>
      <c r="B322" s="43" t="s">
        <v>4</v>
      </c>
      <c r="C322" s="43" t="s">
        <v>781</v>
      </c>
      <c r="D322" s="43" t="s">
        <v>55</v>
      </c>
      <c r="E322" s="43" t="s">
        <v>883</v>
      </c>
      <c r="F322" s="43" t="s">
        <v>3385</v>
      </c>
      <c r="G322" s="43" t="s">
        <v>5</v>
      </c>
      <c r="H322" s="76">
        <v>44.84</v>
      </c>
      <c r="I322" s="229">
        <v>6.1799732381801959</v>
      </c>
      <c r="J322" s="73">
        <f t="shared" si="12"/>
        <v>0.12287690869483464</v>
      </c>
      <c r="K322" s="73">
        <f t="shared" si="13"/>
        <v>282.61980058587642</v>
      </c>
      <c r="L322" s="3" t="e">
        <f t="shared" si="14"/>
        <v>#N/A</v>
      </c>
    </row>
    <row r="323" spans="1:12" ht="15" customHeight="1" x14ac:dyDescent="0.25">
      <c r="A323" s="43" t="s">
        <v>716</v>
      </c>
      <c r="B323" s="43" t="s">
        <v>4</v>
      </c>
      <c r="C323" s="43" t="s">
        <v>781</v>
      </c>
      <c r="D323" s="43" t="s">
        <v>55</v>
      </c>
      <c r="E323" s="43" t="s">
        <v>883</v>
      </c>
      <c r="F323" s="43" t="s">
        <v>3385</v>
      </c>
      <c r="G323" s="43" t="s">
        <v>5</v>
      </c>
      <c r="H323" s="76">
        <v>48.12</v>
      </c>
      <c r="I323" s="229">
        <v>6.1799667497921869</v>
      </c>
      <c r="J323" s="73">
        <f t="shared" si="12"/>
        <v>0.12287677968569007</v>
      </c>
      <c r="K323" s="73">
        <f t="shared" si="13"/>
        <v>303.29283063847544</v>
      </c>
      <c r="L323" s="3" t="e">
        <f t="shared" si="14"/>
        <v>#N/A</v>
      </c>
    </row>
    <row r="324" spans="1:12" ht="15" customHeight="1" x14ac:dyDescent="0.25">
      <c r="A324" s="43" t="s">
        <v>716</v>
      </c>
      <c r="B324" s="43" t="s">
        <v>4</v>
      </c>
      <c r="C324" s="43" t="s">
        <v>781</v>
      </c>
      <c r="D324" s="43" t="s">
        <v>55</v>
      </c>
      <c r="E324" s="43" t="s">
        <v>883</v>
      </c>
      <c r="F324" s="43" t="s">
        <v>3385</v>
      </c>
      <c r="G324" s="43" t="s">
        <v>5</v>
      </c>
      <c r="H324" s="76">
        <v>50</v>
      </c>
      <c r="I324" s="229">
        <v>6.18</v>
      </c>
      <c r="J324" s="73">
        <f t="shared" si="12"/>
        <v>0.12287744080226648</v>
      </c>
      <c r="K324" s="73">
        <f t="shared" si="13"/>
        <v>315.14387204011331</v>
      </c>
      <c r="L324" s="3" t="e">
        <f t="shared" si="14"/>
        <v>#N/A</v>
      </c>
    </row>
    <row r="325" spans="1:12" ht="15" customHeight="1" x14ac:dyDescent="0.25">
      <c r="A325" s="43" t="s">
        <v>716</v>
      </c>
      <c r="B325" s="43" t="s">
        <v>4</v>
      </c>
      <c r="C325" s="43" t="s">
        <v>781</v>
      </c>
      <c r="D325" s="43" t="s">
        <v>55</v>
      </c>
      <c r="E325" s="43" t="s">
        <v>883</v>
      </c>
      <c r="F325" s="43" t="s">
        <v>3385</v>
      </c>
      <c r="G325" s="43" t="s">
        <v>5</v>
      </c>
      <c r="H325" s="76">
        <v>48.12</v>
      </c>
      <c r="I325" s="229">
        <v>6.1799667497921869</v>
      </c>
      <c r="J325" s="73">
        <f t="shared" si="12"/>
        <v>0.12287677968569007</v>
      </c>
      <c r="K325" s="73">
        <f t="shared" si="13"/>
        <v>303.29283063847544</v>
      </c>
      <c r="L325" s="3" t="e">
        <f t="shared" si="14"/>
        <v>#N/A</v>
      </c>
    </row>
    <row r="326" spans="1:12" ht="15" customHeight="1" x14ac:dyDescent="0.25">
      <c r="A326" s="43" t="s">
        <v>716</v>
      </c>
      <c r="B326" s="43" t="s">
        <v>4</v>
      </c>
      <c r="C326" s="43" t="s">
        <v>781</v>
      </c>
      <c r="D326" s="43" t="s">
        <v>55</v>
      </c>
      <c r="E326" s="43" t="s">
        <v>883</v>
      </c>
      <c r="F326" s="43" t="s">
        <v>3385</v>
      </c>
      <c r="G326" s="43" t="s">
        <v>5</v>
      </c>
      <c r="H326" s="76">
        <v>42</v>
      </c>
      <c r="I326" s="229">
        <v>6.18</v>
      </c>
      <c r="J326" s="73">
        <f t="shared" si="12"/>
        <v>0.12287744080226648</v>
      </c>
      <c r="K326" s="73">
        <f t="shared" si="13"/>
        <v>264.72085251369521</v>
      </c>
      <c r="L326" s="3" t="e">
        <f t="shared" si="14"/>
        <v>#N/A</v>
      </c>
    </row>
    <row r="327" spans="1:12" ht="15" customHeight="1" x14ac:dyDescent="0.25">
      <c r="A327" s="43" t="s">
        <v>716</v>
      </c>
      <c r="B327" s="43" t="s">
        <v>4</v>
      </c>
      <c r="C327" s="43" t="s">
        <v>781</v>
      </c>
      <c r="D327" s="43" t="s">
        <v>55</v>
      </c>
      <c r="E327" s="43" t="s">
        <v>883</v>
      </c>
      <c r="F327" s="43" t="s">
        <v>3385</v>
      </c>
      <c r="G327" s="43" t="s">
        <v>5</v>
      </c>
      <c r="H327" s="76">
        <v>25</v>
      </c>
      <c r="I327" s="229">
        <v>6.18</v>
      </c>
      <c r="J327" s="73">
        <f t="shared" ref="J327:J390" si="15">I327*$J$5</f>
        <v>0.12287744080226648</v>
      </c>
      <c r="K327" s="73">
        <f t="shared" ref="K327:K390" si="16">(I327+J327)*H327</f>
        <v>157.57193602005665</v>
      </c>
      <c r="L327" s="3" t="e">
        <f t="shared" ref="L327:L390" si="17">MATCH(C327,$C$7237:$C$7264,0)</f>
        <v>#N/A</v>
      </c>
    </row>
    <row r="328" spans="1:12" ht="15" customHeight="1" x14ac:dyDescent="0.25">
      <c r="A328" s="43" t="s">
        <v>716</v>
      </c>
      <c r="B328" s="43" t="s">
        <v>4</v>
      </c>
      <c r="C328" s="43" t="s">
        <v>781</v>
      </c>
      <c r="D328" s="43" t="s">
        <v>55</v>
      </c>
      <c r="E328" s="43" t="s">
        <v>883</v>
      </c>
      <c r="F328" s="43" t="s">
        <v>3385</v>
      </c>
      <c r="G328" s="43" t="s">
        <v>5</v>
      </c>
      <c r="H328" s="76">
        <v>42</v>
      </c>
      <c r="I328" s="229">
        <v>6.18</v>
      </c>
      <c r="J328" s="73">
        <f t="shared" si="15"/>
        <v>0.12287744080226648</v>
      </c>
      <c r="K328" s="73">
        <f t="shared" si="16"/>
        <v>264.72085251369521</v>
      </c>
      <c r="L328" s="3" t="e">
        <f t="shared" si="17"/>
        <v>#N/A</v>
      </c>
    </row>
    <row r="329" spans="1:12" ht="15" customHeight="1" x14ac:dyDescent="0.25">
      <c r="A329" s="43" t="s">
        <v>716</v>
      </c>
      <c r="B329" s="43" t="s">
        <v>4</v>
      </c>
      <c r="C329" s="43" t="s">
        <v>781</v>
      </c>
      <c r="D329" s="43" t="s">
        <v>55</v>
      </c>
      <c r="E329" s="43" t="s">
        <v>883</v>
      </c>
      <c r="F329" s="43" t="s">
        <v>3385</v>
      </c>
      <c r="G329" s="43" t="s">
        <v>5</v>
      </c>
      <c r="H329" s="76">
        <v>92</v>
      </c>
      <c r="I329" s="229">
        <v>6.18</v>
      </c>
      <c r="J329" s="73">
        <f t="shared" si="15"/>
        <v>0.12287744080226648</v>
      </c>
      <c r="K329" s="73">
        <f t="shared" si="16"/>
        <v>579.86472455380851</v>
      </c>
      <c r="L329" s="3" t="e">
        <f t="shared" si="17"/>
        <v>#N/A</v>
      </c>
    </row>
    <row r="330" spans="1:12" ht="15" customHeight="1" x14ac:dyDescent="0.25">
      <c r="A330" s="43" t="s">
        <v>716</v>
      </c>
      <c r="B330" s="43" t="s">
        <v>4</v>
      </c>
      <c r="C330" s="43" t="s">
        <v>781</v>
      </c>
      <c r="D330" s="43" t="s">
        <v>55</v>
      </c>
      <c r="E330" s="43" t="s">
        <v>883</v>
      </c>
      <c r="F330" s="43" t="s">
        <v>3385</v>
      </c>
      <c r="G330" s="43" t="s">
        <v>5</v>
      </c>
      <c r="H330" s="76">
        <v>42</v>
      </c>
      <c r="I330" s="229">
        <v>6.18</v>
      </c>
      <c r="J330" s="73">
        <f t="shared" si="15"/>
        <v>0.12287744080226648</v>
      </c>
      <c r="K330" s="73">
        <f t="shared" si="16"/>
        <v>264.72085251369521</v>
      </c>
      <c r="L330" s="3" t="e">
        <f t="shared" si="17"/>
        <v>#N/A</v>
      </c>
    </row>
    <row r="331" spans="1:12" ht="15" customHeight="1" x14ac:dyDescent="0.25">
      <c r="A331" s="43" t="s">
        <v>716</v>
      </c>
      <c r="B331" s="43" t="s">
        <v>4</v>
      </c>
      <c r="C331" s="43" t="s">
        <v>781</v>
      </c>
      <c r="D331" s="43" t="s">
        <v>55</v>
      </c>
      <c r="E331" s="43" t="s">
        <v>883</v>
      </c>
      <c r="F331" s="43" t="s">
        <v>3385</v>
      </c>
      <c r="G331" s="43" t="s">
        <v>5</v>
      </c>
      <c r="H331" s="76">
        <v>39.369999999999997</v>
      </c>
      <c r="I331" s="229">
        <v>6.1800863601727212</v>
      </c>
      <c r="J331" s="73">
        <f t="shared" si="15"/>
        <v>0.12287915790857898</v>
      </c>
      <c r="K331" s="73">
        <f t="shared" si="16"/>
        <v>248.14775244686078</v>
      </c>
      <c r="L331" s="3" t="e">
        <f t="shared" si="17"/>
        <v>#N/A</v>
      </c>
    </row>
    <row r="332" spans="1:12" ht="15" customHeight="1" x14ac:dyDescent="0.25">
      <c r="A332" s="43" t="s">
        <v>716</v>
      </c>
      <c r="B332" s="43" t="s">
        <v>4</v>
      </c>
      <c r="C332" s="43" t="s">
        <v>781</v>
      </c>
      <c r="D332" s="43" t="s">
        <v>55</v>
      </c>
      <c r="E332" s="43" t="s">
        <v>883</v>
      </c>
      <c r="F332" s="43" t="s">
        <v>3385</v>
      </c>
      <c r="G332" s="43" t="s">
        <v>5</v>
      </c>
      <c r="H332" s="76">
        <v>182</v>
      </c>
      <c r="I332" s="229">
        <v>6.18</v>
      </c>
      <c r="J332" s="73">
        <f t="shared" si="15"/>
        <v>0.12287744080226648</v>
      </c>
      <c r="K332" s="73">
        <f t="shared" si="16"/>
        <v>1147.1236942260125</v>
      </c>
      <c r="L332" s="3" t="e">
        <f t="shared" si="17"/>
        <v>#N/A</v>
      </c>
    </row>
    <row r="333" spans="1:12" ht="15" customHeight="1" x14ac:dyDescent="0.25">
      <c r="A333" s="43" t="s">
        <v>716</v>
      </c>
      <c r="B333" s="43" t="s">
        <v>4</v>
      </c>
      <c r="C333" s="43" t="s">
        <v>781</v>
      </c>
      <c r="D333" s="43" t="s">
        <v>55</v>
      </c>
      <c r="E333" s="43" t="s">
        <v>883</v>
      </c>
      <c r="F333" s="43" t="s">
        <v>3385</v>
      </c>
      <c r="G333" s="43" t="s">
        <v>5</v>
      </c>
      <c r="H333" s="76">
        <v>150</v>
      </c>
      <c r="I333" s="229">
        <v>6.18</v>
      </c>
      <c r="J333" s="73">
        <f t="shared" si="15"/>
        <v>0.12287744080226648</v>
      </c>
      <c r="K333" s="73">
        <f t="shared" si="16"/>
        <v>945.43161612033998</v>
      </c>
      <c r="L333" s="3" t="e">
        <f t="shared" si="17"/>
        <v>#N/A</v>
      </c>
    </row>
    <row r="334" spans="1:12" ht="15" customHeight="1" x14ac:dyDescent="0.25">
      <c r="A334" s="43" t="s">
        <v>716</v>
      </c>
      <c r="B334" s="43" t="s">
        <v>4</v>
      </c>
      <c r="C334" s="43" t="s">
        <v>781</v>
      </c>
      <c r="D334" s="43" t="s">
        <v>55</v>
      </c>
      <c r="E334" s="43" t="s">
        <v>883</v>
      </c>
      <c r="F334" s="43" t="s">
        <v>3385</v>
      </c>
      <c r="G334" s="43" t="s">
        <v>5</v>
      </c>
      <c r="H334" s="76">
        <v>50</v>
      </c>
      <c r="I334" s="229">
        <v>6.18</v>
      </c>
      <c r="J334" s="73">
        <f t="shared" si="15"/>
        <v>0.12287744080226648</v>
      </c>
      <c r="K334" s="73">
        <f t="shared" si="16"/>
        <v>315.14387204011331</v>
      </c>
      <c r="L334" s="3" t="e">
        <f t="shared" si="17"/>
        <v>#N/A</v>
      </c>
    </row>
    <row r="335" spans="1:12" ht="15" customHeight="1" x14ac:dyDescent="0.25">
      <c r="A335" s="43" t="s">
        <v>716</v>
      </c>
      <c r="B335" s="43" t="s">
        <v>4</v>
      </c>
      <c r="C335" s="43" t="s">
        <v>781</v>
      </c>
      <c r="D335" s="43" t="s">
        <v>55</v>
      </c>
      <c r="E335" s="43" t="s">
        <v>884</v>
      </c>
      <c r="F335" s="43" t="s">
        <v>3386</v>
      </c>
      <c r="G335" s="43" t="s">
        <v>5</v>
      </c>
      <c r="H335" s="76">
        <v>42</v>
      </c>
      <c r="I335" s="229">
        <v>3.0999999999999996</v>
      </c>
      <c r="J335" s="73">
        <f t="shared" si="15"/>
        <v>6.1637551211492884E-2</v>
      </c>
      <c r="K335" s="73">
        <f t="shared" si="16"/>
        <v>132.78877715088268</v>
      </c>
      <c r="L335" s="3" t="e">
        <f t="shared" si="17"/>
        <v>#N/A</v>
      </c>
    </row>
    <row r="336" spans="1:12" ht="15" customHeight="1" x14ac:dyDescent="0.25">
      <c r="A336" s="43" t="s">
        <v>716</v>
      </c>
      <c r="B336" s="43" t="s">
        <v>4</v>
      </c>
      <c r="C336" s="43" t="s">
        <v>781</v>
      </c>
      <c r="D336" s="43" t="s">
        <v>55</v>
      </c>
      <c r="E336" s="43" t="s">
        <v>885</v>
      </c>
      <c r="F336" s="43" t="s">
        <v>3387</v>
      </c>
      <c r="G336" s="43" t="s">
        <v>5</v>
      </c>
      <c r="H336" s="76">
        <v>42</v>
      </c>
      <c r="I336" s="229">
        <v>2.9699999999999998</v>
      </c>
      <c r="J336" s="73">
        <f t="shared" si="15"/>
        <v>5.9052750676817381E-2</v>
      </c>
      <c r="K336" s="73">
        <f t="shared" si="16"/>
        <v>127.22021552842632</v>
      </c>
      <c r="L336" s="3" t="e">
        <f t="shared" si="17"/>
        <v>#N/A</v>
      </c>
    </row>
    <row r="337" spans="1:12" ht="15" customHeight="1" x14ac:dyDescent="0.25">
      <c r="A337" s="43" t="s">
        <v>716</v>
      </c>
      <c r="B337" s="43" t="s">
        <v>4</v>
      </c>
      <c r="C337" s="43" t="s">
        <v>781</v>
      </c>
      <c r="D337" s="43" t="s">
        <v>55</v>
      </c>
      <c r="E337" s="43" t="s">
        <v>885</v>
      </c>
      <c r="F337" s="43" t="s">
        <v>3387</v>
      </c>
      <c r="G337" s="43" t="s">
        <v>5</v>
      </c>
      <c r="H337" s="76">
        <v>42</v>
      </c>
      <c r="I337" s="229">
        <v>2.9699999999999998</v>
      </c>
      <c r="J337" s="73">
        <f t="shared" si="15"/>
        <v>5.9052750676817381E-2</v>
      </c>
      <c r="K337" s="73">
        <f t="shared" si="16"/>
        <v>127.22021552842632</v>
      </c>
      <c r="L337" s="3" t="e">
        <f t="shared" si="17"/>
        <v>#N/A</v>
      </c>
    </row>
    <row r="338" spans="1:12" ht="15" customHeight="1" x14ac:dyDescent="0.25">
      <c r="A338" s="43" t="s">
        <v>716</v>
      </c>
      <c r="B338" s="43" t="s">
        <v>4</v>
      </c>
      <c r="C338" s="43" t="s">
        <v>781</v>
      </c>
      <c r="D338" s="43" t="s">
        <v>55</v>
      </c>
      <c r="E338" s="43" t="s">
        <v>885</v>
      </c>
      <c r="F338" s="43" t="s">
        <v>3387</v>
      </c>
      <c r="G338" s="43" t="s">
        <v>5</v>
      </c>
      <c r="H338" s="76">
        <v>42</v>
      </c>
      <c r="I338" s="229">
        <v>2.9699999999999998</v>
      </c>
      <c r="J338" s="73">
        <f t="shared" si="15"/>
        <v>5.9052750676817381E-2</v>
      </c>
      <c r="K338" s="73">
        <f t="shared" si="16"/>
        <v>127.22021552842632</v>
      </c>
      <c r="L338" s="3" t="e">
        <f t="shared" si="17"/>
        <v>#N/A</v>
      </c>
    </row>
    <row r="339" spans="1:12" ht="15" customHeight="1" x14ac:dyDescent="0.25">
      <c r="A339" s="43" t="s">
        <v>716</v>
      </c>
      <c r="B339" s="43" t="s">
        <v>4</v>
      </c>
      <c r="C339" s="43" t="s">
        <v>781</v>
      </c>
      <c r="D339" s="43" t="s">
        <v>55</v>
      </c>
      <c r="E339" s="43" t="s">
        <v>886</v>
      </c>
      <c r="F339" s="43" t="s">
        <v>3388</v>
      </c>
      <c r="G339" s="43" t="s">
        <v>5</v>
      </c>
      <c r="H339" s="76">
        <v>42</v>
      </c>
      <c r="I339" s="229">
        <v>2.9699999999999998</v>
      </c>
      <c r="J339" s="73">
        <f t="shared" si="15"/>
        <v>5.9052750676817381E-2</v>
      </c>
      <c r="K339" s="73">
        <f t="shared" si="16"/>
        <v>127.22021552842632</v>
      </c>
      <c r="L339" s="3" t="e">
        <f t="shared" si="17"/>
        <v>#N/A</v>
      </c>
    </row>
    <row r="340" spans="1:12" ht="15" customHeight="1" x14ac:dyDescent="0.25">
      <c r="A340" s="43" t="s">
        <v>716</v>
      </c>
      <c r="B340" s="43" t="s">
        <v>4</v>
      </c>
      <c r="C340" s="43" t="s">
        <v>781</v>
      </c>
      <c r="D340" s="43" t="s">
        <v>55</v>
      </c>
      <c r="E340" s="43" t="s">
        <v>887</v>
      </c>
      <c r="F340" s="43" t="s">
        <v>3389</v>
      </c>
      <c r="G340" s="43" t="s">
        <v>5</v>
      </c>
      <c r="H340" s="76">
        <v>42</v>
      </c>
      <c r="I340" s="229">
        <v>4.2</v>
      </c>
      <c r="J340" s="73">
        <f t="shared" si="15"/>
        <v>8.3508940351054897E-2</v>
      </c>
      <c r="K340" s="73">
        <f t="shared" si="16"/>
        <v>179.90737549474431</v>
      </c>
      <c r="L340" s="3" t="e">
        <f t="shared" si="17"/>
        <v>#N/A</v>
      </c>
    </row>
    <row r="341" spans="1:12" ht="15" customHeight="1" x14ac:dyDescent="0.25">
      <c r="A341" s="43" t="s">
        <v>716</v>
      </c>
      <c r="B341" s="43" t="s">
        <v>4</v>
      </c>
      <c r="C341" s="43" t="s">
        <v>781</v>
      </c>
      <c r="D341" s="43" t="s">
        <v>55</v>
      </c>
      <c r="E341" s="43" t="s">
        <v>887</v>
      </c>
      <c r="F341" s="43" t="s">
        <v>3389</v>
      </c>
      <c r="G341" s="43" t="s">
        <v>5</v>
      </c>
      <c r="H341" s="76">
        <v>42</v>
      </c>
      <c r="I341" s="229">
        <v>4.2</v>
      </c>
      <c r="J341" s="73">
        <f t="shared" si="15"/>
        <v>8.3508940351054897E-2</v>
      </c>
      <c r="K341" s="73">
        <f t="shared" si="16"/>
        <v>179.90737549474431</v>
      </c>
      <c r="L341" s="3" t="e">
        <f t="shared" si="17"/>
        <v>#N/A</v>
      </c>
    </row>
    <row r="342" spans="1:12" ht="15" customHeight="1" x14ac:dyDescent="0.25">
      <c r="A342" s="43" t="s">
        <v>716</v>
      </c>
      <c r="B342" s="43" t="s">
        <v>4</v>
      </c>
      <c r="C342" s="43" t="s">
        <v>781</v>
      </c>
      <c r="D342" s="43" t="s">
        <v>55</v>
      </c>
      <c r="E342" s="43" t="s">
        <v>887</v>
      </c>
      <c r="F342" s="43" t="s">
        <v>3389</v>
      </c>
      <c r="G342" s="43" t="s">
        <v>5</v>
      </c>
      <c r="H342" s="76">
        <v>42</v>
      </c>
      <c r="I342" s="229">
        <v>4.2</v>
      </c>
      <c r="J342" s="73">
        <f t="shared" si="15"/>
        <v>8.3508940351054897E-2</v>
      </c>
      <c r="K342" s="73">
        <f t="shared" si="16"/>
        <v>179.90737549474431</v>
      </c>
      <c r="L342" s="3" t="e">
        <f t="shared" si="17"/>
        <v>#N/A</v>
      </c>
    </row>
    <row r="343" spans="1:12" ht="15" customHeight="1" x14ac:dyDescent="0.25">
      <c r="A343" s="43" t="s">
        <v>716</v>
      </c>
      <c r="B343" s="43" t="s">
        <v>4</v>
      </c>
      <c r="C343" s="43" t="s">
        <v>781</v>
      </c>
      <c r="D343" s="43" t="s">
        <v>55</v>
      </c>
      <c r="E343" s="43" t="s">
        <v>887</v>
      </c>
      <c r="F343" s="43" t="s">
        <v>3389</v>
      </c>
      <c r="G343" s="43" t="s">
        <v>5</v>
      </c>
      <c r="H343" s="76">
        <v>42</v>
      </c>
      <c r="I343" s="229">
        <v>4.2</v>
      </c>
      <c r="J343" s="73">
        <f t="shared" si="15"/>
        <v>8.3508940351054897E-2</v>
      </c>
      <c r="K343" s="73">
        <f t="shared" si="16"/>
        <v>179.90737549474431</v>
      </c>
      <c r="L343" s="3" t="e">
        <f t="shared" si="17"/>
        <v>#N/A</v>
      </c>
    </row>
    <row r="344" spans="1:12" ht="15" customHeight="1" x14ac:dyDescent="0.25">
      <c r="A344" s="43" t="s">
        <v>716</v>
      </c>
      <c r="B344" s="43" t="s">
        <v>4</v>
      </c>
      <c r="C344" s="43" t="s">
        <v>781</v>
      </c>
      <c r="D344" s="43" t="s">
        <v>55</v>
      </c>
      <c r="E344" s="43" t="s">
        <v>887</v>
      </c>
      <c r="F344" s="43" t="s">
        <v>3389</v>
      </c>
      <c r="G344" s="43" t="s">
        <v>5</v>
      </c>
      <c r="H344" s="76">
        <v>50</v>
      </c>
      <c r="I344" s="229">
        <v>4.2</v>
      </c>
      <c r="J344" s="73">
        <f t="shared" si="15"/>
        <v>8.3508940351054897E-2</v>
      </c>
      <c r="K344" s="73">
        <f t="shared" si="16"/>
        <v>214.17544701755276</v>
      </c>
      <c r="L344" s="3" t="e">
        <f t="shared" si="17"/>
        <v>#N/A</v>
      </c>
    </row>
    <row r="345" spans="1:12" ht="15" customHeight="1" x14ac:dyDescent="0.25">
      <c r="A345" s="43" t="s">
        <v>716</v>
      </c>
      <c r="B345" s="43" t="s">
        <v>4</v>
      </c>
      <c r="C345" s="43" t="s">
        <v>781</v>
      </c>
      <c r="D345" s="43" t="s">
        <v>55</v>
      </c>
      <c r="E345" s="43" t="s">
        <v>887</v>
      </c>
      <c r="F345" s="43" t="s">
        <v>3389</v>
      </c>
      <c r="G345" s="43" t="s">
        <v>5</v>
      </c>
      <c r="H345" s="76">
        <v>100</v>
      </c>
      <c r="I345" s="229">
        <v>4.2</v>
      </c>
      <c r="J345" s="73">
        <f t="shared" si="15"/>
        <v>8.3508940351054897E-2</v>
      </c>
      <c r="K345" s="73">
        <f t="shared" si="16"/>
        <v>428.35089403510551</v>
      </c>
      <c r="L345" s="3" t="e">
        <f t="shared" si="17"/>
        <v>#N/A</v>
      </c>
    </row>
    <row r="346" spans="1:12" ht="15" customHeight="1" x14ac:dyDescent="0.25">
      <c r="A346" s="43" t="s">
        <v>716</v>
      </c>
      <c r="B346" s="43" t="s">
        <v>4</v>
      </c>
      <c r="C346" s="43" t="s">
        <v>781</v>
      </c>
      <c r="D346" s="43" t="s">
        <v>55</v>
      </c>
      <c r="E346" s="43" t="s">
        <v>887</v>
      </c>
      <c r="F346" s="43" t="s">
        <v>3389</v>
      </c>
      <c r="G346" s="43" t="s">
        <v>5</v>
      </c>
      <c r="H346" s="76">
        <v>42</v>
      </c>
      <c r="I346" s="229">
        <v>4.2</v>
      </c>
      <c r="J346" s="73">
        <f t="shared" si="15"/>
        <v>8.3508940351054897E-2</v>
      </c>
      <c r="K346" s="73">
        <f t="shared" si="16"/>
        <v>179.90737549474431</v>
      </c>
      <c r="L346" s="3" t="e">
        <f t="shared" si="17"/>
        <v>#N/A</v>
      </c>
    </row>
    <row r="347" spans="1:12" ht="15" customHeight="1" x14ac:dyDescent="0.25">
      <c r="A347" s="43" t="s">
        <v>716</v>
      </c>
      <c r="B347" s="43" t="s">
        <v>4</v>
      </c>
      <c r="C347" s="43" t="s">
        <v>781</v>
      </c>
      <c r="D347" s="43" t="s">
        <v>55</v>
      </c>
      <c r="E347" s="43" t="s">
        <v>887</v>
      </c>
      <c r="F347" s="43" t="s">
        <v>3389</v>
      </c>
      <c r="G347" s="43" t="s">
        <v>5</v>
      </c>
      <c r="H347" s="76">
        <v>42</v>
      </c>
      <c r="I347" s="229">
        <v>4.2</v>
      </c>
      <c r="J347" s="73">
        <f t="shared" si="15"/>
        <v>8.3508940351054897E-2</v>
      </c>
      <c r="K347" s="73">
        <f t="shared" si="16"/>
        <v>179.90737549474431</v>
      </c>
      <c r="L347" s="3" t="e">
        <f t="shared" si="17"/>
        <v>#N/A</v>
      </c>
    </row>
    <row r="348" spans="1:12" ht="15" customHeight="1" x14ac:dyDescent="0.25">
      <c r="A348" s="43" t="s">
        <v>716</v>
      </c>
      <c r="B348" s="43" t="s">
        <v>4</v>
      </c>
      <c r="C348" s="43" t="s">
        <v>781</v>
      </c>
      <c r="D348" s="43" t="s">
        <v>55</v>
      </c>
      <c r="E348" s="43" t="s">
        <v>887</v>
      </c>
      <c r="F348" s="43" t="s">
        <v>3389</v>
      </c>
      <c r="G348" s="43" t="s">
        <v>5</v>
      </c>
      <c r="H348" s="76">
        <v>100</v>
      </c>
      <c r="I348" s="229">
        <v>4.2</v>
      </c>
      <c r="J348" s="73">
        <f t="shared" si="15"/>
        <v>8.3508940351054897E-2</v>
      </c>
      <c r="K348" s="73">
        <f t="shared" si="16"/>
        <v>428.35089403510551</v>
      </c>
      <c r="L348" s="3" t="e">
        <f t="shared" si="17"/>
        <v>#N/A</v>
      </c>
    </row>
    <row r="349" spans="1:12" ht="15" customHeight="1" x14ac:dyDescent="0.25">
      <c r="A349" s="43" t="s">
        <v>716</v>
      </c>
      <c r="B349" s="43" t="s">
        <v>4</v>
      </c>
      <c r="C349" s="43" t="s">
        <v>781</v>
      </c>
      <c r="D349" s="43" t="s">
        <v>55</v>
      </c>
      <c r="E349" s="43" t="s">
        <v>887</v>
      </c>
      <c r="F349" s="43" t="s">
        <v>3389</v>
      </c>
      <c r="G349" s="43" t="s">
        <v>5</v>
      </c>
      <c r="H349" s="76">
        <v>92</v>
      </c>
      <c r="I349" s="229">
        <v>4.2</v>
      </c>
      <c r="J349" s="73">
        <f t="shared" si="15"/>
        <v>8.3508940351054897E-2</v>
      </c>
      <c r="K349" s="73">
        <f t="shared" si="16"/>
        <v>394.08282251229707</v>
      </c>
      <c r="L349" s="3" t="e">
        <f t="shared" si="17"/>
        <v>#N/A</v>
      </c>
    </row>
    <row r="350" spans="1:12" ht="15" customHeight="1" x14ac:dyDescent="0.25">
      <c r="A350" s="43" t="s">
        <v>716</v>
      </c>
      <c r="B350" s="43" t="s">
        <v>4</v>
      </c>
      <c r="C350" s="43" t="s">
        <v>781</v>
      </c>
      <c r="D350" s="43" t="s">
        <v>55</v>
      </c>
      <c r="E350" s="43" t="s">
        <v>888</v>
      </c>
      <c r="F350" s="43" t="s">
        <v>3390</v>
      </c>
      <c r="G350" s="43" t="s">
        <v>5</v>
      </c>
      <c r="H350" s="76">
        <v>42</v>
      </c>
      <c r="I350" s="229">
        <v>4.5</v>
      </c>
      <c r="J350" s="73">
        <f t="shared" si="15"/>
        <v>8.9473864661844524E-2</v>
      </c>
      <c r="K350" s="73">
        <f t="shared" si="16"/>
        <v>192.75790231579745</v>
      </c>
      <c r="L350" s="3" t="e">
        <f t="shared" si="17"/>
        <v>#N/A</v>
      </c>
    </row>
    <row r="351" spans="1:12" ht="15" customHeight="1" x14ac:dyDescent="0.25">
      <c r="A351" s="43" t="s">
        <v>716</v>
      </c>
      <c r="B351" s="43" t="s">
        <v>4</v>
      </c>
      <c r="C351" s="43" t="s">
        <v>781</v>
      </c>
      <c r="D351" s="43" t="s">
        <v>55</v>
      </c>
      <c r="E351" s="43" t="s">
        <v>888</v>
      </c>
      <c r="F351" s="43" t="s">
        <v>3390</v>
      </c>
      <c r="G351" s="43" t="s">
        <v>5</v>
      </c>
      <c r="H351" s="76">
        <v>42</v>
      </c>
      <c r="I351" s="229">
        <v>4.5</v>
      </c>
      <c r="J351" s="73">
        <f t="shared" si="15"/>
        <v>8.9473864661844524E-2</v>
      </c>
      <c r="K351" s="73">
        <f t="shared" si="16"/>
        <v>192.75790231579745</v>
      </c>
      <c r="L351" s="3" t="e">
        <f t="shared" si="17"/>
        <v>#N/A</v>
      </c>
    </row>
    <row r="352" spans="1:12" ht="15" customHeight="1" x14ac:dyDescent="0.25">
      <c r="A352" s="43" t="s">
        <v>716</v>
      </c>
      <c r="B352" s="43" t="s">
        <v>4</v>
      </c>
      <c r="C352" s="43" t="s">
        <v>781</v>
      </c>
      <c r="D352" s="43" t="s">
        <v>55</v>
      </c>
      <c r="E352" s="43" t="s">
        <v>889</v>
      </c>
      <c r="F352" s="43" t="s">
        <v>3391</v>
      </c>
      <c r="G352" s="43" t="s">
        <v>5</v>
      </c>
      <c r="H352" s="76">
        <v>25</v>
      </c>
      <c r="I352" s="229">
        <v>4.1500000000000004</v>
      </c>
      <c r="J352" s="73">
        <f t="shared" si="15"/>
        <v>8.2514786299256626E-2</v>
      </c>
      <c r="K352" s="73">
        <f t="shared" si="16"/>
        <v>105.81286965748143</v>
      </c>
      <c r="L352" s="3" t="e">
        <f t="shared" si="17"/>
        <v>#N/A</v>
      </c>
    </row>
    <row r="353" spans="1:12" ht="15" customHeight="1" x14ac:dyDescent="0.25">
      <c r="A353" s="43" t="s">
        <v>716</v>
      </c>
      <c r="B353" s="43" t="s">
        <v>4</v>
      </c>
      <c r="C353" s="43" t="s">
        <v>781</v>
      </c>
      <c r="D353" s="43" t="s">
        <v>55</v>
      </c>
      <c r="E353" s="43" t="s">
        <v>889</v>
      </c>
      <c r="F353" s="43" t="s">
        <v>3391</v>
      </c>
      <c r="G353" s="43" t="s">
        <v>5</v>
      </c>
      <c r="H353" s="76">
        <v>200</v>
      </c>
      <c r="I353" s="229">
        <v>4.1500000000000004</v>
      </c>
      <c r="J353" s="73">
        <f t="shared" si="15"/>
        <v>8.2514786299256626E-2</v>
      </c>
      <c r="K353" s="73">
        <f t="shared" si="16"/>
        <v>846.50295725985143</v>
      </c>
      <c r="L353" s="3" t="e">
        <f t="shared" si="17"/>
        <v>#N/A</v>
      </c>
    </row>
    <row r="354" spans="1:12" ht="15" customHeight="1" x14ac:dyDescent="0.25">
      <c r="A354" s="43" t="s">
        <v>716</v>
      </c>
      <c r="B354" s="43" t="s">
        <v>4</v>
      </c>
      <c r="C354" s="43" t="s">
        <v>781</v>
      </c>
      <c r="D354" s="43" t="s">
        <v>55</v>
      </c>
      <c r="E354" s="43" t="s">
        <v>889</v>
      </c>
      <c r="F354" s="43" t="s">
        <v>3391</v>
      </c>
      <c r="G354" s="43" t="s">
        <v>5</v>
      </c>
      <c r="H354" s="76">
        <v>25</v>
      </c>
      <c r="I354" s="229">
        <v>4.1500000000000004</v>
      </c>
      <c r="J354" s="73">
        <f t="shared" si="15"/>
        <v>8.2514786299256626E-2</v>
      </c>
      <c r="K354" s="73">
        <f t="shared" si="16"/>
        <v>105.81286965748143</v>
      </c>
      <c r="L354" s="3" t="e">
        <f t="shared" si="17"/>
        <v>#N/A</v>
      </c>
    </row>
    <row r="355" spans="1:12" ht="15" customHeight="1" x14ac:dyDescent="0.25">
      <c r="A355" s="43" t="s">
        <v>716</v>
      </c>
      <c r="B355" s="43" t="s">
        <v>4</v>
      </c>
      <c r="C355" s="43" t="s">
        <v>781</v>
      </c>
      <c r="D355" s="43" t="s">
        <v>55</v>
      </c>
      <c r="E355" s="43" t="s">
        <v>889</v>
      </c>
      <c r="F355" s="43" t="s">
        <v>3391</v>
      </c>
      <c r="G355" s="43" t="s">
        <v>5</v>
      </c>
      <c r="H355" s="76">
        <v>100</v>
      </c>
      <c r="I355" s="229">
        <v>4.1500000000000004</v>
      </c>
      <c r="J355" s="73">
        <f t="shared" si="15"/>
        <v>8.2514786299256626E-2</v>
      </c>
      <c r="K355" s="73">
        <f t="shared" si="16"/>
        <v>423.25147862992571</v>
      </c>
      <c r="L355" s="3" t="e">
        <f t="shared" si="17"/>
        <v>#N/A</v>
      </c>
    </row>
    <row r="356" spans="1:12" ht="15" customHeight="1" x14ac:dyDescent="0.25">
      <c r="A356" s="43" t="s">
        <v>716</v>
      </c>
      <c r="B356" s="43" t="s">
        <v>4</v>
      </c>
      <c r="C356" s="43" t="s">
        <v>781</v>
      </c>
      <c r="D356" s="43" t="s">
        <v>55</v>
      </c>
      <c r="E356" s="43" t="s">
        <v>889</v>
      </c>
      <c r="F356" s="43" t="s">
        <v>3391</v>
      </c>
      <c r="G356" s="43" t="s">
        <v>5</v>
      </c>
      <c r="H356" s="76">
        <v>200</v>
      </c>
      <c r="I356" s="229">
        <v>4.1500000000000004</v>
      </c>
      <c r="J356" s="73">
        <f t="shared" si="15"/>
        <v>8.2514786299256626E-2</v>
      </c>
      <c r="K356" s="73">
        <f t="shared" si="16"/>
        <v>846.50295725985143</v>
      </c>
      <c r="L356" s="3" t="e">
        <f t="shared" si="17"/>
        <v>#N/A</v>
      </c>
    </row>
    <row r="357" spans="1:12" ht="15" customHeight="1" x14ac:dyDescent="0.25">
      <c r="A357" s="43" t="s">
        <v>716</v>
      </c>
      <c r="B357" s="43" t="s">
        <v>4</v>
      </c>
      <c r="C357" s="43" t="s">
        <v>781</v>
      </c>
      <c r="D357" s="43" t="s">
        <v>55</v>
      </c>
      <c r="E357" s="43" t="s">
        <v>890</v>
      </c>
      <c r="F357" s="43" t="s">
        <v>3392</v>
      </c>
      <c r="G357" s="43" t="s">
        <v>5</v>
      </c>
      <c r="H357" s="76">
        <v>40</v>
      </c>
      <c r="I357" s="229">
        <v>4.68</v>
      </c>
      <c r="J357" s="73">
        <f t="shared" si="15"/>
        <v>9.3052819248318305E-2</v>
      </c>
      <c r="K357" s="73">
        <f t="shared" si="16"/>
        <v>190.92211276993271</v>
      </c>
      <c r="L357" s="3" t="e">
        <f t="shared" si="17"/>
        <v>#N/A</v>
      </c>
    </row>
    <row r="358" spans="1:12" ht="15" customHeight="1" x14ac:dyDescent="0.25">
      <c r="A358" s="43" t="s">
        <v>716</v>
      </c>
      <c r="B358" s="43" t="s">
        <v>4</v>
      </c>
      <c r="C358" s="43" t="s">
        <v>781</v>
      </c>
      <c r="D358" s="43" t="s">
        <v>55</v>
      </c>
      <c r="E358" s="43" t="s">
        <v>890</v>
      </c>
      <c r="F358" s="43" t="s">
        <v>3392</v>
      </c>
      <c r="G358" s="43" t="s">
        <v>5</v>
      </c>
      <c r="H358" s="76">
        <v>65</v>
      </c>
      <c r="I358" s="229">
        <v>4.68</v>
      </c>
      <c r="J358" s="73">
        <f t="shared" si="15"/>
        <v>9.3052819248318305E-2</v>
      </c>
      <c r="K358" s="73">
        <f t="shared" si="16"/>
        <v>310.24843325114068</v>
      </c>
      <c r="L358" s="3" t="e">
        <f t="shared" si="17"/>
        <v>#N/A</v>
      </c>
    </row>
    <row r="359" spans="1:12" ht="15" customHeight="1" x14ac:dyDescent="0.25">
      <c r="A359" s="43" t="s">
        <v>716</v>
      </c>
      <c r="B359" s="43" t="s">
        <v>4</v>
      </c>
      <c r="C359" s="43" t="s">
        <v>781</v>
      </c>
      <c r="D359" s="43" t="s">
        <v>55</v>
      </c>
      <c r="E359" s="43" t="s">
        <v>890</v>
      </c>
      <c r="F359" s="43" t="s">
        <v>3392</v>
      </c>
      <c r="G359" s="43" t="s">
        <v>5</v>
      </c>
      <c r="H359" s="76">
        <v>40</v>
      </c>
      <c r="I359" s="229">
        <v>4.68</v>
      </c>
      <c r="J359" s="73">
        <f t="shared" si="15"/>
        <v>9.3052819248318305E-2</v>
      </c>
      <c r="K359" s="73">
        <f t="shared" si="16"/>
        <v>190.92211276993271</v>
      </c>
      <c r="L359" s="3" t="e">
        <f t="shared" si="17"/>
        <v>#N/A</v>
      </c>
    </row>
    <row r="360" spans="1:12" ht="15" customHeight="1" x14ac:dyDescent="0.25">
      <c r="A360" s="43" t="s">
        <v>716</v>
      </c>
      <c r="B360" s="43" t="s">
        <v>4</v>
      </c>
      <c r="C360" s="43" t="s">
        <v>781</v>
      </c>
      <c r="D360" s="43" t="s">
        <v>55</v>
      </c>
      <c r="E360" s="43" t="s">
        <v>890</v>
      </c>
      <c r="F360" s="43" t="s">
        <v>3392</v>
      </c>
      <c r="G360" s="43" t="s">
        <v>5</v>
      </c>
      <c r="H360" s="76">
        <v>40</v>
      </c>
      <c r="I360" s="229">
        <v>4.68</v>
      </c>
      <c r="J360" s="73">
        <f t="shared" si="15"/>
        <v>9.3052819248318305E-2</v>
      </c>
      <c r="K360" s="73">
        <f t="shared" si="16"/>
        <v>190.92211276993271</v>
      </c>
      <c r="L360" s="3" t="e">
        <f t="shared" si="17"/>
        <v>#N/A</v>
      </c>
    </row>
    <row r="361" spans="1:12" ht="15" customHeight="1" x14ac:dyDescent="0.25">
      <c r="A361" s="43" t="s">
        <v>716</v>
      </c>
      <c r="B361" s="43" t="s">
        <v>4</v>
      </c>
      <c r="C361" s="43" t="s">
        <v>781</v>
      </c>
      <c r="D361" s="43" t="s">
        <v>55</v>
      </c>
      <c r="E361" s="43" t="s">
        <v>890</v>
      </c>
      <c r="F361" s="43" t="s">
        <v>3392</v>
      </c>
      <c r="G361" s="43" t="s">
        <v>5</v>
      </c>
      <c r="H361" s="76">
        <v>48</v>
      </c>
      <c r="I361" s="229">
        <v>4.68</v>
      </c>
      <c r="J361" s="73">
        <f t="shared" si="15"/>
        <v>9.3052819248318305E-2</v>
      </c>
      <c r="K361" s="73">
        <f t="shared" si="16"/>
        <v>229.10653532391927</v>
      </c>
      <c r="L361" s="3" t="e">
        <f t="shared" si="17"/>
        <v>#N/A</v>
      </c>
    </row>
    <row r="362" spans="1:12" ht="15" customHeight="1" x14ac:dyDescent="0.25">
      <c r="A362" s="43" t="s">
        <v>716</v>
      </c>
      <c r="B362" s="43" t="s">
        <v>4</v>
      </c>
      <c r="C362" s="43" t="s">
        <v>781</v>
      </c>
      <c r="D362" s="43" t="s">
        <v>55</v>
      </c>
      <c r="E362" s="43" t="s">
        <v>890</v>
      </c>
      <c r="F362" s="43" t="s">
        <v>3392</v>
      </c>
      <c r="G362" s="43" t="s">
        <v>5</v>
      </c>
      <c r="H362" s="76">
        <v>40</v>
      </c>
      <c r="I362" s="229">
        <v>4.68</v>
      </c>
      <c r="J362" s="73">
        <f t="shared" si="15"/>
        <v>9.3052819248318305E-2</v>
      </c>
      <c r="K362" s="73">
        <f t="shared" si="16"/>
        <v>190.92211276993271</v>
      </c>
      <c r="L362" s="3" t="e">
        <f t="shared" si="17"/>
        <v>#N/A</v>
      </c>
    </row>
    <row r="363" spans="1:12" ht="15" customHeight="1" x14ac:dyDescent="0.25">
      <c r="A363" s="43" t="s">
        <v>716</v>
      </c>
      <c r="B363" s="43" t="s">
        <v>4</v>
      </c>
      <c r="C363" s="43" t="s">
        <v>781</v>
      </c>
      <c r="D363" s="43" t="s">
        <v>55</v>
      </c>
      <c r="E363" s="43" t="s">
        <v>890</v>
      </c>
      <c r="F363" s="43" t="s">
        <v>3392</v>
      </c>
      <c r="G363" s="43" t="s">
        <v>5</v>
      </c>
      <c r="H363" s="76">
        <v>40</v>
      </c>
      <c r="I363" s="229">
        <v>4.68</v>
      </c>
      <c r="J363" s="73">
        <f t="shared" si="15"/>
        <v>9.3052819248318305E-2</v>
      </c>
      <c r="K363" s="73">
        <f t="shared" si="16"/>
        <v>190.92211276993271</v>
      </c>
      <c r="L363" s="3" t="e">
        <f t="shared" si="17"/>
        <v>#N/A</v>
      </c>
    </row>
    <row r="364" spans="1:12" ht="15" customHeight="1" x14ac:dyDescent="0.25">
      <c r="A364" s="43" t="s">
        <v>716</v>
      </c>
      <c r="B364" s="43" t="s">
        <v>4</v>
      </c>
      <c r="C364" s="43" t="s">
        <v>781</v>
      </c>
      <c r="D364" s="43" t="s">
        <v>55</v>
      </c>
      <c r="E364" s="43" t="s">
        <v>890</v>
      </c>
      <c r="F364" s="43" t="s">
        <v>3392</v>
      </c>
      <c r="G364" s="43" t="s">
        <v>5</v>
      </c>
      <c r="H364" s="76">
        <v>48</v>
      </c>
      <c r="I364" s="229">
        <v>4.68</v>
      </c>
      <c r="J364" s="73">
        <f t="shared" si="15"/>
        <v>9.3052819248318305E-2</v>
      </c>
      <c r="K364" s="73">
        <f t="shared" si="16"/>
        <v>229.10653532391927</v>
      </c>
      <c r="L364" s="3" t="e">
        <f t="shared" si="17"/>
        <v>#N/A</v>
      </c>
    </row>
    <row r="365" spans="1:12" ht="15" customHeight="1" x14ac:dyDescent="0.25">
      <c r="A365" s="43" t="s">
        <v>716</v>
      </c>
      <c r="B365" s="43" t="s">
        <v>4</v>
      </c>
      <c r="C365" s="43" t="s">
        <v>781</v>
      </c>
      <c r="D365" s="43" t="s">
        <v>55</v>
      </c>
      <c r="E365" s="43" t="s">
        <v>890</v>
      </c>
      <c r="F365" s="43" t="s">
        <v>3392</v>
      </c>
      <c r="G365" s="43" t="s">
        <v>5</v>
      </c>
      <c r="H365" s="76">
        <v>48</v>
      </c>
      <c r="I365" s="229">
        <v>4.68</v>
      </c>
      <c r="J365" s="73">
        <f t="shared" si="15"/>
        <v>9.3052819248318305E-2</v>
      </c>
      <c r="K365" s="73">
        <f t="shared" si="16"/>
        <v>229.10653532391927</v>
      </c>
      <c r="L365" s="3" t="e">
        <f t="shared" si="17"/>
        <v>#N/A</v>
      </c>
    </row>
    <row r="366" spans="1:12" ht="15" customHeight="1" x14ac:dyDescent="0.25">
      <c r="A366" s="43" t="s">
        <v>716</v>
      </c>
      <c r="B366" s="43" t="s">
        <v>4</v>
      </c>
      <c r="C366" s="43" t="s">
        <v>781</v>
      </c>
      <c r="D366" s="43" t="s">
        <v>55</v>
      </c>
      <c r="E366" s="43" t="s">
        <v>891</v>
      </c>
      <c r="F366" s="43" t="s">
        <v>3393</v>
      </c>
      <c r="G366" s="43" t="s">
        <v>5</v>
      </c>
      <c r="H366" s="76">
        <v>46</v>
      </c>
      <c r="I366" s="229">
        <v>4.45</v>
      </c>
      <c r="J366" s="73">
        <f t="shared" si="15"/>
        <v>8.8479710610046253E-2</v>
      </c>
      <c r="K366" s="73">
        <f t="shared" si="16"/>
        <v>208.77006668806212</v>
      </c>
      <c r="L366" s="3" t="e">
        <f t="shared" si="17"/>
        <v>#N/A</v>
      </c>
    </row>
    <row r="367" spans="1:12" ht="15" customHeight="1" x14ac:dyDescent="0.25">
      <c r="A367" s="43" t="s">
        <v>716</v>
      </c>
      <c r="B367" s="43" t="s">
        <v>4</v>
      </c>
      <c r="C367" s="43" t="s">
        <v>781</v>
      </c>
      <c r="D367" s="43" t="s">
        <v>55</v>
      </c>
      <c r="E367" s="43" t="s">
        <v>892</v>
      </c>
      <c r="F367" s="43" t="s">
        <v>3394</v>
      </c>
      <c r="G367" s="43" t="s">
        <v>5</v>
      </c>
      <c r="H367" s="76">
        <v>40</v>
      </c>
      <c r="I367" s="229">
        <v>4.0999999999999996</v>
      </c>
      <c r="J367" s="73">
        <f t="shared" si="15"/>
        <v>8.1520632247458341E-2</v>
      </c>
      <c r="K367" s="73">
        <f t="shared" si="16"/>
        <v>167.26082528989832</v>
      </c>
      <c r="L367" s="3" t="e">
        <f t="shared" si="17"/>
        <v>#N/A</v>
      </c>
    </row>
    <row r="368" spans="1:12" ht="15" customHeight="1" x14ac:dyDescent="0.25">
      <c r="A368" s="43" t="s">
        <v>716</v>
      </c>
      <c r="B368" s="43" t="s">
        <v>4</v>
      </c>
      <c r="C368" s="43" t="s">
        <v>781</v>
      </c>
      <c r="D368" s="43" t="s">
        <v>55</v>
      </c>
      <c r="E368" s="43" t="s">
        <v>892</v>
      </c>
      <c r="F368" s="43" t="s">
        <v>3394</v>
      </c>
      <c r="G368" s="43" t="s">
        <v>5</v>
      </c>
      <c r="H368" s="76">
        <v>46</v>
      </c>
      <c r="I368" s="229">
        <v>4.0999999999999996</v>
      </c>
      <c r="J368" s="73">
        <f t="shared" si="15"/>
        <v>8.1520632247458341E-2</v>
      </c>
      <c r="K368" s="73">
        <f t="shared" si="16"/>
        <v>192.34994908338305</v>
      </c>
      <c r="L368" s="3" t="e">
        <f t="shared" si="17"/>
        <v>#N/A</v>
      </c>
    </row>
    <row r="369" spans="1:12" ht="15" customHeight="1" x14ac:dyDescent="0.25">
      <c r="A369" s="43" t="s">
        <v>716</v>
      </c>
      <c r="B369" s="43" t="s">
        <v>4</v>
      </c>
      <c r="C369" s="43" t="s">
        <v>781</v>
      </c>
      <c r="D369" s="43" t="s">
        <v>55</v>
      </c>
      <c r="E369" s="43" t="s">
        <v>892</v>
      </c>
      <c r="F369" s="43" t="s">
        <v>3394</v>
      </c>
      <c r="G369" s="43" t="s">
        <v>5</v>
      </c>
      <c r="H369" s="76">
        <v>46</v>
      </c>
      <c r="I369" s="229">
        <v>4.0999999999999996</v>
      </c>
      <c r="J369" s="73">
        <f t="shared" si="15"/>
        <v>8.1520632247458341E-2</v>
      </c>
      <c r="K369" s="73">
        <f t="shared" si="16"/>
        <v>192.34994908338305</v>
      </c>
      <c r="L369" s="3" t="e">
        <f t="shared" si="17"/>
        <v>#N/A</v>
      </c>
    </row>
    <row r="370" spans="1:12" ht="15" customHeight="1" x14ac:dyDescent="0.25">
      <c r="A370" s="43" t="s">
        <v>716</v>
      </c>
      <c r="B370" s="43" t="s">
        <v>4</v>
      </c>
      <c r="C370" s="43" t="s">
        <v>781</v>
      </c>
      <c r="D370" s="43" t="s">
        <v>55</v>
      </c>
      <c r="E370" s="43" t="s">
        <v>892</v>
      </c>
      <c r="F370" s="43" t="s">
        <v>3394</v>
      </c>
      <c r="G370" s="43" t="s">
        <v>5</v>
      </c>
      <c r="H370" s="76">
        <v>40</v>
      </c>
      <c r="I370" s="229">
        <v>4.0999999999999996</v>
      </c>
      <c r="J370" s="73">
        <f t="shared" si="15"/>
        <v>8.1520632247458341E-2</v>
      </c>
      <c r="K370" s="73">
        <f t="shared" si="16"/>
        <v>167.26082528989832</v>
      </c>
      <c r="L370" s="3" t="e">
        <f t="shared" si="17"/>
        <v>#N/A</v>
      </c>
    </row>
    <row r="371" spans="1:12" ht="15" customHeight="1" x14ac:dyDescent="0.25">
      <c r="A371" s="43" t="s">
        <v>716</v>
      </c>
      <c r="B371" s="43" t="s">
        <v>4</v>
      </c>
      <c r="C371" s="43" t="s">
        <v>781</v>
      </c>
      <c r="D371" s="43" t="s">
        <v>55</v>
      </c>
      <c r="E371" s="43" t="s">
        <v>893</v>
      </c>
      <c r="F371" s="43" t="s">
        <v>3395</v>
      </c>
      <c r="G371" s="43" t="s">
        <v>5</v>
      </c>
      <c r="H371" s="76">
        <v>1</v>
      </c>
      <c r="I371" s="229">
        <v>4.9400000000000004</v>
      </c>
      <c r="J371" s="73">
        <f t="shared" si="15"/>
        <v>9.8222420317669326E-2</v>
      </c>
      <c r="K371" s="73">
        <f t="shared" si="16"/>
        <v>5.0382224203176698</v>
      </c>
      <c r="L371" s="3" t="e">
        <f t="shared" si="17"/>
        <v>#N/A</v>
      </c>
    </row>
    <row r="372" spans="1:12" ht="15" customHeight="1" x14ac:dyDescent="0.25">
      <c r="A372" s="43" t="s">
        <v>716</v>
      </c>
      <c r="B372" s="43" t="s">
        <v>4</v>
      </c>
      <c r="C372" s="43" t="s">
        <v>781</v>
      </c>
      <c r="D372" s="43" t="s">
        <v>55</v>
      </c>
      <c r="E372" s="43" t="s">
        <v>894</v>
      </c>
      <c r="F372" s="43" t="s">
        <v>3396</v>
      </c>
      <c r="G372" s="43" t="s">
        <v>5</v>
      </c>
      <c r="H372" s="76">
        <v>55</v>
      </c>
      <c r="I372" s="229">
        <v>3.65</v>
      </c>
      <c r="J372" s="73">
        <f t="shared" si="15"/>
        <v>7.2573245781273887E-2</v>
      </c>
      <c r="K372" s="73">
        <f t="shared" si="16"/>
        <v>204.74152851797004</v>
      </c>
      <c r="L372" s="3" t="e">
        <f t="shared" si="17"/>
        <v>#N/A</v>
      </c>
    </row>
    <row r="373" spans="1:12" ht="15" customHeight="1" x14ac:dyDescent="0.25">
      <c r="A373" s="43" t="s">
        <v>716</v>
      </c>
      <c r="B373" s="43" t="s">
        <v>4</v>
      </c>
      <c r="C373" s="43" t="s">
        <v>781</v>
      </c>
      <c r="D373" s="43" t="s">
        <v>55</v>
      </c>
      <c r="E373" s="43" t="s">
        <v>894</v>
      </c>
      <c r="F373" s="43" t="s">
        <v>3396</v>
      </c>
      <c r="G373" s="43" t="s">
        <v>5</v>
      </c>
      <c r="H373" s="76">
        <v>55</v>
      </c>
      <c r="I373" s="229">
        <v>3.65</v>
      </c>
      <c r="J373" s="73">
        <f t="shared" si="15"/>
        <v>7.2573245781273887E-2</v>
      </c>
      <c r="K373" s="73">
        <f t="shared" si="16"/>
        <v>204.74152851797004</v>
      </c>
      <c r="L373" s="3" t="e">
        <f t="shared" si="17"/>
        <v>#N/A</v>
      </c>
    </row>
    <row r="374" spans="1:12" ht="20" x14ac:dyDescent="0.25">
      <c r="A374" s="43" t="s">
        <v>716</v>
      </c>
      <c r="B374" s="43" t="s">
        <v>4</v>
      </c>
      <c r="C374" s="43" t="s">
        <v>781</v>
      </c>
      <c r="D374" s="43" t="s">
        <v>55</v>
      </c>
      <c r="E374" s="43" t="s">
        <v>895</v>
      </c>
      <c r="F374" s="43" t="s">
        <v>3397</v>
      </c>
      <c r="G374" s="43" t="s">
        <v>5</v>
      </c>
      <c r="H374" s="76">
        <v>40</v>
      </c>
      <c r="I374" s="229">
        <v>5.75</v>
      </c>
      <c r="J374" s="73">
        <f t="shared" si="15"/>
        <v>0.11432771595680133</v>
      </c>
      <c r="K374" s="73">
        <f t="shared" si="16"/>
        <v>234.57310863827206</v>
      </c>
      <c r="L374" s="3" t="e">
        <f t="shared" si="17"/>
        <v>#N/A</v>
      </c>
    </row>
    <row r="375" spans="1:12" ht="15" customHeight="1" x14ac:dyDescent="0.25">
      <c r="A375" s="43" t="s">
        <v>716</v>
      </c>
      <c r="B375" s="43" t="s">
        <v>4</v>
      </c>
      <c r="C375" s="43" t="s">
        <v>781</v>
      </c>
      <c r="D375" s="43" t="s">
        <v>55</v>
      </c>
      <c r="E375" s="43" t="s">
        <v>896</v>
      </c>
      <c r="F375" s="43" t="s">
        <v>3398</v>
      </c>
      <c r="G375" s="43" t="s">
        <v>5</v>
      </c>
      <c r="H375" s="76">
        <v>42</v>
      </c>
      <c r="I375" s="229">
        <v>4.2</v>
      </c>
      <c r="J375" s="73">
        <f t="shared" si="15"/>
        <v>8.3508940351054897E-2</v>
      </c>
      <c r="K375" s="73">
        <f t="shared" si="16"/>
        <v>179.90737549474431</v>
      </c>
      <c r="L375" s="3" t="e">
        <f t="shared" si="17"/>
        <v>#N/A</v>
      </c>
    </row>
    <row r="376" spans="1:12" ht="15" customHeight="1" x14ac:dyDescent="0.25">
      <c r="A376" s="43" t="s">
        <v>716</v>
      </c>
      <c r="B376" s="43" t="s">
        <v>4</v>
      </c>
      <c r="C376" s="43" t="s">
        <v>781</v>
      </c>
      <c r="D376" s="43" t="s">
        <v>55</v>
      </c>
      <c r="E376" s="43" t="s">
        <v>896</v>
      </c>
      <c r="F376" s="43" t="s">
        <v>3398</v>
      </c>
      <c r="G376" s="43" t="s">
        <v>5</v>
      </c>
      <c r="H376" s="76">
        <v>46</v>
      </c>
      <c r="I376" s="229">
        <v>4.2</v>
      </c>
      <c r="J376" s="73">
        <f t="shared" si="15"/>
        <v>8.3508940351054897E-2</v>
      </c>
      <c r="K376" s="73">
        <f t="shared" si="16"/>
        <v>197.04141125614854</v>
      </c>
      <c r="L376" s="3" t="e">
        <f t="shared" si="17"/>
        <v>#N/A</v>
      </c>
    </row>
    <row r="377" spans="1:12" ht="15" customHeight="1" x14ac:dyDescent="0.25">
      <c r="A377" s="43" t="s">
        <v>716</v>
      </c>
      <c r="B377" s="43" t="s">
        <v>4</v>
      </c>
      <c r="C377" s="43" t="s">
        <v>781</v>
      </c>
      <c r="D377" s="43" t="s">
        <v>55</v>
      </c>
      <c r="E377" s="43" t="s">
        <v>896</v>
      </c>
      <c r="F377" s="43" t="s">
        <v>3398</v>
      </c>
      <c r="G377" s="43" t="s">
        <v>5</v>
      </c>
      <c r="H377" s="76">
        <v>82</v>
      </c>
      <c r="I377" s="229">
        <v>4.1999999999999993</v>
      </c>
      <c r="J377" s="73">
        <f t="shared" si="15"/>
        <v>8.3508940351054869E-2</v>
      </c>
      <c r="K377" s="73">
        <f t="shared" si="16"/>
        <v>351.24773310878646</v>
      </c>
      <c r="L377" s="3" t="e">
        <f t="shared" si="17"/>
        <v>#N/A</v>
      </c>
    </row>
    <row r="378" spans="1:12" ht="15" customHeight="1" x14ac:dyDescent="0.25">
      <c r="A378" s="43" t="s">
        <v>716</v>
      </c>
      <c r="B378" s="43" t="s">
        <v>4</v>
      </c>
      <c r="C378" s="43" t="s">
        <v>781</v>
      </c>
      <c r="D378" s="43" t="s">
        <v>55</v>
      </c>
      <c r="E378" s="43" t="s">
        <v>896</v>
      </c>
      <c r="F378" s="43" t="s">
        <v>3398</v>
      </c>
      <c r="G378" s="43" t="s">
        <v>5</v>
      </c>
      <c r="H378" s="76">
        <v>28</v>
      </c>
      <c r="I378" s="229">
        <v>4.2</v>
      </c>
      <c r="J378" s="73">
        <f t="shared" si="15"/>
        <v>8.3508940351054897E-2</v>
      </c>
      <c r="K378" s="73">
        <f t="shared" si="16"/>
        <v>119.93825032982954</v>
      </c>
      <c r="L378" s="3" t="e">
        <f t="shared" si="17"/>
        <v>#N/A</v>
      </c>
    </row>
    <row r="379" spans="1:12" ht="15" customHeight="1" x14ac:dyDescent="0.25">
      <c r="A379" s="43" t="s">
        <v>716</v>
      </c>
      <c r="B379" s="43" t="s">
        <v>4</v>
      </c>
      <c r="C379" s="43" t="s">
        <v>781</v>
      </c>
      <c r="D379" s="43" t="s">
        <v>55</v>
      </c>
      <c r="E379" s="43" t="s">
        <v>897</v>
      </c>
      <c r="F379" s="43" t="s">
        <v>3399</v>
      </c>
      <c r="G379" s="43" t="s">
        <v>5</v>
      </c>
      <c r="H379" s="76">
        <v>40</v>
      </c>
      <c r="I379" s="229">
        <v>2.95</v>
      </c>
      <c r="J379" s="73">
        <f t="shared" si="15"/>
        <v>5.8655089056098078E-2</v>
      </c>
      <c r="K379" s="73">
        <f t="shared" si="16"/>
        <v>120.34620356224393</v>
      </c>
      <c r="L379" s="3" t="e">
        <f t="shared" si="17"/>
        <v>#N/A</v>
      </c>
    </row>
    <row r="380" spans="1:12" ht="15" customHeight="1" x14ac:dyDescent="0.25">
      <c r="A380" s="43" t="s">
        <v>716</v>
      </c>
      <c r="B380" s="43" t="s">
        <v>4</v>
      </c>
      <c r="C380" s="43" t="s">
        <v>781</v>
      </c>
      <c r="D380" s="43" t="s">
        <v>55</v>
      </c>
      <c r="E380" s="43" t="s">
        <v>898</v>
      </c>
      <c r="F380" s="43" t="s">
        <v>3400</v>
      </c>
      <c r="G380" s="43" t="s">
        <v>5</v>
      </c>
      <c r="H380" s="76">
        <v>40</v>
      </c>
      <c r="I380" s="229">
        <v>4.4000000000000004</v>
      </c>
      <c r="J380" s="73">
        <f t="shared" si="15"/>
        <v>8.7485556558247982E-2</v>
      </c>
      <c r="K380" s="73">
        <f t="shared" si="16"/>
        <v>179.49942226232994</v>
      </c>
      <c r="L380" s="3" t="e">
        <f t="shared" si="17"/>
        <v>#N/A</v>
      </c>
    </row>
    <row r="381" spans="1:12" ht="15" customHeight="1" x14ac:dyDescent="0.25">
      <c r="A381" s="43" t="s">
        <v>716</v>
      </c>
      <c r="B381" s="43" t="s">
        <v>4</v>
      </c>
      <c r="C381" s="43" t="s">
        <v>781</v>
      </c>
      <c r="D381" s="43" t="s">
        <v>55</v>
      </c>
      <c r="E381" s="43" t="s">
        <v>898</v>
      </c>
      <c r="F381" s="43" t="s">
        <v>3400</v>
      </c>
      <c r="G381" s="43" t="s">
        <v>5</v>
      </c>
      <c r="H381" s="76">
        <v>40</v>
      </c>
      <c r="I381" s="229">
        <v>4.4000000000000004</v>
      </c>
      <c r="J381" s="73">
        <f t="shared" si="15"/>
        <v>8.7485556558247982E-2</v>
      </c>
      <c r="K381" s="73">
        <f t="shared" si="16"/>
        <v>179.49942226232994</v>
      </c>
      <c r="L381" s="3" t="e">
        <f t="shared" si="17"/>
        <v>#N/A</v>
      </c>
    </row>
    <row r="382" spans="1:12" ht="15" customHeight="1" x14ac:dyDescent="0.25">
      <c r="A382" s="43" t="s">
        <v>716</v>
      </c>
      <c r="B382" s="43" t="s">
        <v>4</v>
      </c>
      <c r="C382" s="43" t="s">
        <v>781</v>
      </c>
      <c r="D382" s="43" t="s">
        <v>55</v>
      </c>
      <c r="E382" s="43" t="s">
        <v>898</v>
      </c>
      <c r="F382" s="43" t="s">
        <v>3400</v>
      </c>
      <c r="G382" s="43" t="s">
        <v>5</v>
      </c>
      <c r="H382" s="76">
        <v>40</v>
      </c>
      <c r="I382" s="229">
        <v>4.4000000000000004</v>
      </c>
      <c r="J382" s="73">
        <f t="shared" si="15"/>
        <v>8.7485556558247982E-2</v>
      </c>
      <c r="K382" s="73">
        <f t="shared" si="16"/>
        <v>179.49942226232994</v>
      </c>
      <c r="L382" s="3" t="e">
        <f t="shared" si="17"/>
        <v>#N/A</v>
      </c>
    </row>
    <row r="383" spans="1:12" ht="15" customHeight="1" x14ac:dyDescent="0.25">
      <c r="A383" s="43" t="s">
        <v>716</v>
      </c>
      <c r="B383" s="43" t="s">
        <v>4</v>
      </c>
      <c r="C383" s="43" t="s">
        <v>781</v>
      </c>
      <c r="D383" s="43" t="s">
        <v>55</v>
      </c>
      <c r="E383" s="43" t="s">
        <v>898</v>
      </c>
      <c r="F383" s="43" t="s">
        <v>3400</v>
      </c>
      <c r="G383" s="43" t="s">
        <v>5</v>
      </c>
      <c r="H383" s="76">
        <v>40</v>
      </c>
      <c r="I383" s="229">
        <v>4.4000000000000004</v>
      </c>
      <c r="J383" s="73">
        <f t="shared" si="15"/>
        <v>8.7485556558247982E-2</v>
      </c>
      <c r="K383" s="73">
        <f t="shared" si="16"/>
        <v>179.49942226232994</v>
      </c>
      <c r="L383" s="3" t="e">
        <f t="shared" si="17"/>
        <v>#N/A</v>
      </c>
    </row>
    <row r="384" spans="1:12" ht="15" customHeight="1" x14ac:dyDescent="0.25">
      <c r="A384" s="43" t="s">
        <v>716</v>
      </c>
      <c r="B384" s="43" t="s">
        <v>4</v>
      </c>
      <c r="C384" s="43" t="s">
        <v>781</v>
      </c>
      <c r="D384" s="43" t="s">
        <v>55</v>
      </c>
      <c r="E384" s="43" t="s">
        <v>898</v>
      </c>
      <c r="F384" s="43" t="s">
        <v>3400</v>
      </c>
      <c r="G384" s="43" t="s">
        <v>5</v>
      </c>
      <c r="H384" s="76">
        <v>40</v>
      </c>
      <c r="I384" s="229">
        <v>4.4000000000000004</v>
      </c>
      <c r="J384" s="73">
        <f t="shared" si="15"/>
        <v>8.7485556558247982E-2</v>
      </c>
      <c r="K384" s="73">
        <f t="shared" si="16"/>
        <v>179.49942226232994</v>
      </c>
      <c r="L384" s="3" t="e">
        <f t="shared" si="17"/>
        <v>#N/A</v>
      </c>
    </row>
    <row r="385" spans="1:12" ht="15" customHeight="1" x14ac:dyDescent="0.25">
      <c r="A385" s="43" t="s">
        <v>716</v>
      </c>
      <c r="B385" s="43" t="s">
        <v>4</v>
      </c>
      <c r="C385" s="43" t="s">
        <v>781</v>
      </c>
      <c r="D385" s="43" t="s">
        <v>55</v>
      </c>
      <c r="E385" s="43" t="s">
        <v>898</v>
      </c>
      <c r="F385" s="43" t="s">
        <v>3400</v>
      </c>
      <c r="G385" s="43" t="s">
        <v>5</v>
      </c>
      <c r="H385" s="76">
        <v>40</v>
      </c>
      <c r="I385" s="229">
        <v>4.4000000000000004</v>
      </c>
      <c r="J385" s="73">
        <f t="shared" si="15"/>
        <v>8.7485556558247982E-2</v>
      </c>
      <c r="K385" s="73">
        <f t="shared" si="16"/>
        <v>179.49942226232994</v>
      </c>
      <c r="L385" s="3" t="e">
        <f t="shared" si="17"/>
        <v>#N/A</v>
      </c>
    </row>
    <row r="386" spans="1:12" ht="15" customHeight="1" x14ac:dyDescent="0.25">
      <c r="A386" s="43" t="s">
        <v>716</v>
      </c>
      <c r="B386" s="43" t="s">
        <v>4</v>
      </c>
      <c r="C386" s="43" t="s">
        <v>781</v>
      </c>
      <c r="D386" s="43" t="s">
        <v>55</v>
      </c>
      <c r="E386" s="43" t="s">
        <v>898</v>
      </c>
      <c r="F386" s="43" t="s">
        <v>3400</v>
      </c>
      <c r="G386" s="43" t="s">
        <v>5</v>
      </c>
      <c r="H386" s="76">
        <v>40</v>
      </c>
      <c r="I386" s="229">
        <v>4.4000000000000004</v>
      </c>
      <c r="J386" s="73">
        <f t="shared" si="15"/>
        <v>8.7485556558247982E-2</v>
      </c>
      <c r="K386" s="73">
        <f t="shared" si="16"/>
        <v>179.49942226232994</v>
      </c>
      <c r="L386" s="3" t="e">
        <f t="shared" si="17"/>
        <v>#N/A</v>
      </c>
    </row>
    <row r="387" spans="1:12" ht="15" customHeight="1" x14ac:dyDescent="0.25">
      <c r="A387" s="43" t="s">
        <v>716</v>
      </c>
      <c r="B387" s="43" t="s">
        <v>4</v>
      </c>
      <c r="C387" s="43" t="s">
        <v>781</v>
      </c>
      <c r="D387" s="43" t="s">
        <v>55</v>
      </c>
      <c r="E387" s="43" t="s">
        <v>899</v>
      </c>
      <c r="F387" s="43" t="s">
        <v>3401</v>
      </c>
      <c r="G387" s="43" t="s">
        <v>5</v>
      </c>
      <c r="H387" s="76">
        <v>25</v>
      </c>
      <c r="I387" s="229">
        <v>5.07</v>
      </c>
      <c r="J387" s="73">
        <f t="shared" si="15"/>
        <v>0.10080722085234484</v>
      </c>
      <c r="K387" s="73">
        <f t="shared" si="16"/>
        <v>129.27018052130862</v>
      </c>
      <c r="L387" s="3" t="e">
        <f t="shared" si="17"/>
        <v>#N/A</v>
      </c>
    </row>
    <row r="388" spans="1:12" ht="15" customHeight="1" x14ac:dyDescent="0.25">
      <c r="A388" s="43" t="s">
        <v>716</v>
      </c>
      <c r="B388" s="43" t="s">
        <v>4</v>
      </c>
      <c r="C388" s="43" t="s">
        <v>781</v>
      </c>
      <c r="D388" s="43" t="s">
        <v>55</v>
      </c>
      <c r="E388" s="43" t="s">
        <v>899</v>
      </c>
      <c r="F388" s="43" t="s">
        <v>3401</v>
      </c>
      <c r="G388" s="43" t="s">
        <v>5</v>
      </c>
      <c r="H388" s="76">
        <v>96</v>
      </c>
      <c r="I388" s="229">
        <v>5.07</v>
      </c>
      <c r="J388" s="73">
        <f t="shared" si="15"/>
        <v>0.10080722085234484</v>
      </c>
      <c r="K388" s="73">
        <f t="shared" si="16"/>
        <v>496.39749320182511</v>
      </c>
      <c r="L388" s="3" t="e">
        <f t="shared" si="17"/>
        <v>#N/A</v>
      </c>
    </row>
    <row r="389" spans="1:12" ht="15" customHeight="1" x14ac:dyDescent="0.25">
      <c r="A389" s="43" t="s">
        <v>716</v>
      </c>
      <c r="B389" s="43" t="s">
        <v>4</v>
      </c>
      <c r="C389" s="43" t="s">
        <v>781</v>
      </c>
      <c r="D389" s="43" t="s">
        <v>55</v>
      </c>
      <c r="E389" s="43" t="s">
        <v>899</v>
      </c>
      <c r="F389" s="43" t="s">
        <v>3401</v>
      </c>
      <c r="G389" s="43" t="s">
        <v>5</v>
      </c>
      <c r="H389" s="76">
        <v>25</v>
      </c>
      <c r="I389" s="229">
        <v>5.07</v>
      </c>
      <c r="J389" s="73">
        <f t="shared" si="15"/>
        <v>0.10080722085234484</v>
      </c>
      <c r="K389" s="73">
        <f t="shared" si="16"/>
        <v>129.27018052130862</v>
      </c>
      <c r="L389" s="3" t="e">
        <f t="shared" si="17"/>
        <v>#N/A</v>
      </c>
    </row>
    <row r="390" spans="1:12" ht="15" customHeight="1" x14ac:dyDescent="0.25">
      <c r="A390" s="43" t="s">
        <v>716</v>
      </c>
      <c r="B390" s="43" t="s">
        <v>4</v>
      </c>
      <c r="C390" s="43" t="s">
        <v>781</v>
      </c>
      <c r="D390" s="43" t="s">
        <v>55</v>
      </c>
      <c r="E390" s="43" t="s">
        <v>899</v>
      </c>
      <c r="F390" s="43" t="s">
        <v>3401</v>
      </c>
      <c r="G390" s="43" t="s">
        <v>5</v>
      </c>
      <c r="H390" s="76">
        <v>25</v>
      </c>
      <c r="I390" s="229">
        <v>5.07</v>
      </c>
      <c r="J390" s="73">
        <f t="shared" si="15"/>
        <v>0.10080722085234484</v>
      </c>
      <c r="K390" s="73">
        <f t="shared" si="16"/>
        <v>129.27018052130862</v>
      </c>
      <c r="L390" s="3" t="e">
        <f t="shared" si="17"/>
        <v>#N/A</v>
      </c>
    </row>
    <row r="391" spans="1:12" ht="15" customHeight="1" x14ac:dyDescent="0.25">
      <c r="A391" s="43" t="s">
        <v>716</v>
      </c>
      <c r="B391" s="43" t="s">
        <v>4</v>
      </c>
      <c r="C391" s="43" t="s">
        <v>781</v>
      </c>
      <c r="D391" s="43" t="s">
        <v>55</v>
      </c>
      <c r="E391" s="43" t="s">
        <v>899</v>
      </c>
      <c r="F391" s="43" t="s">
        <v>3401</v>
      </c>
      <c r="G391" s="43" t="s">
        <v>5</v>
      </c>
      <c r="H391" s="76">
        <v>25</v>
      </c>
      <c r="I391" s="229">
        <v>5.07</v>
      </c>
      <c r="J391" s="73">
        <f t="shared" ref="J391:J454" si="18">I391*$J$5</f>
        <v>0.10080722085234484</v>
      </c>
      <c r="K391" s="73">
        <f t="shared" ref="K391:K454" si="19">(I391+J391)*H391</f>
        <v>129.27018052130862</v>
      </c>
      <c r="L391" s="3" t="e">
        <f t="shared" ref="L391:L454" si="20">MATCH(C391,$C$7237:$C$7264,0)</f>
        <v>#N/A</v>
      </c>
    </row>
    <row r="392" spans="1:12" ht="15" customHeight="1" x14ac:dyDescent="0.25">
      <c r="A392" s="43" t="s">
        <v>716</v>
      </c>
      <c r="B392" s="43" t="s">
        <v>4</v>
      </c>
      <c r="C392" s="43" t="s">
        <v>781</v>
      </c>
      <c r="D392" s="43" t="s">
        <v>55</v>
      </c>
      <c r="E392" s="43" t="s">
        <v>899</v>
      </c>
      <c r="F392" s="43" t="s">
        <v>3401</v>
      </c>
      <c r="G392" s="43" t="s">
        <v>5</v>
      </c>
      <c r="H392" s="76">
        <v>96</v>
      </c>
      <c r="I392" s="229">
        <v>5.07</v>
      </c>
      <c r="J392" s="73">
        <f t="shared" si="18"/>
        <v>0.10080722085234484</v>
      </c>
      <c r="K392" s="73">
        <f t="shared" si="19"/>
        <v>496.39749320182511</v>
      </c>
      <c r="L392" s="3" t="e">
        <f t="shared" si="20"/>
        <v>#N/A</v>
      </c>
    </row>
    <row r="393" spans="1:12" ht="15" customHeight="1" x14ac:dyDescent="0.25">
      <c r="A393" s="43" t="s">
        <v>716</v>
      </c>
      <c r="B393" s="43" t="s">
        <v>4</v>
      </c>
      <c r="C393" s="43" t="s">
        <v>781</v>
      </c>
      <c r="D393" s="43" t="s">
        <v>55</v>
      </c>
      <c r="E393" s="43" t="s">
        <v>900</v>
      </c>
      <c r="F393" s="43" t="s">
        <v>3402</v>
      </c>
      <c r="G393" s="43" t="s">
        <v>5</v>
      </c>
      <c r="H393" s="76">
        <v>40</v>
      </c>
      <c r="I393" s="229">
        <v>6.75</v>
      </c>
      <c r="J393" s="73">
        <f t="shared" si="18"/>
        <v>0.13421079699276678</v>
      </c>
      <c r="K393" s="73">
        <f t="shared" si="19"/>
        <v>275.36843187971067</v>
      </c>
      <c r="L393" s="3" t="e">
        <f t="shared" si="20"/>
        <v>#N/A</v>
      </c>
    </row>
    <row r="394" spans="1:12" ht="15" customHeight="1" x14ac:dyDescent="0.25">
      <c r="A394" s="43" t="s">
        <v>716</v>
      </c>
      <c r="B394" s="43" t="s">
        <v>4</v>
      </c>
      <c r="C394" s="43" t="s">
        <v>781</v>
      </c>
      <c r="D394" s="43" t="s">
        <v>55</v>
      </c>
      <c r="E394" s="43" t="s">
        <v>900</v>
      </c>
      <c r="F394" s="43" t="s">
        <v>3402</v>
      </c>
      <c r="G394" s="43" t="s">
        <v>5</v>
      </c>
      <c r="H394" s="76">
        <v>96</v>
      </c>
      <c r="I394" s="229">
        <v>6.75</v>
      </c>
      <c r="J394" s="73">
        <f t="shared" si="18"/>
        <v>0.13421079699276678</v>
      </c>
      <c r="K394" s="73">
        <f t="shared" si="19"/>
        <v>660.88423651130552</v>
      </c>
      <c r="L394" s="3" t="e">
        <f t="shared" si="20"/>
        <v>#N/A</v>
      </c>
    </row>
    <row r="395" spans="1:12" ht="15" customHeight="1" x14ac:dyDescent="0.25">
      <c r="A395" s="43" t="s">
        <v>716</v>
      </c>
      <c r="B395" s="43" t="s">
        <v>4</v>
      </c>
      <c r="C395" s="43" t="s">
        <v>781</v>
      </c>
      <c r="D395" s="43" t="s">
        <v>55</v>
      </c>
      <c r="E395" s="43" t="s">
        <v>900</v>
      </c>
      <c r="F395" s="43" t="s">
        <v>3402</v>
      </c>
      <c r="G395" s="43" t="s">
        <v>5</v>
      </c>
      <c r="H395" s="76">
        <v>25</v>
      </c>
      <c r="I395" s="229">
        <v>6.75</v>
      </c>
      <c r="J395" s="73">
        <f t="shared" si="18"/>
        <v>0.13421079699276678</v>
      </c>
      <c r="K395" s="73">
        <f t="shared" si="19"/>
        <v>172.10526992481917</v>
      </c>
      <c r="L395" s="3" t="e">
        <f t="shared" si="20"/>
        <v>#N/A</v>
      </c>
    </row>
    <row r="396" spans="1:12" ht="15" customHeight="1" x14ac:dyDescent="0.25">
      <c r="A396" s="43" t="s">
        <v>716</v>
      </c>
      <c r="B396" s="43" t="s">
        <v>4</v>
      </c>
      <c r="C396" s="43" t="s">
        <v>781</v>
      </c>
      <c r="D396" s="43" t="s">
        <v>55</v>
      </c>
      <c r="E396" s="43" t="s">
        <v>900</v>
      </c>
      <c r="F396" s="43" t="s">
        <v>3402</v>
      </c>
      <c r="G396" s="43" t="s">
        <v>5</v>
      </c>
      <c r="H396" s="76">
        <v>96</v>
      </c>
      <c r="I396" s="229">
        <v>6.75</v>
      </c>
      <c r="J396" s="73">
        <f t="shared" si="18"/>
        <v>0.13421079699276678</v>
      </c>
      <c r="K396" s="73">
        <f t="shared" si="19"/>
        <v>660.88423651130552</v>
      </c>
      <c r="L396" s="3" t="e">
        <f t="shared" si="20"/>
        <v>#N/A</v>
      </c>
    </row>
    <row r="397" spans="1:12" ht="15" customHeight="1" x14ac:dyDescent="0.25">
      <c r="A397" s="43" t="s">
        <v>716</v>
      </c>
      <c r="B397" s="43" t="s">
        <v>4</v>
      </c>
      <c r="C397" s="43" t="s">
        <v>781</v>
      </c>
      <c r="D397" s="43" t="s">
        <v>55</v>
      </c>
      <c r="E397" s="43" t="s">
        <v>901</v>
      </c>
      <c r="F397" s="43" t="s">
        <v>3403</v>
      </c>
      <c r="G397" s="43" t="s">
        <v>5</v>
      </c>
      <c r="H397" s="76">
        <v>96</v>
      </c>
      <c r="I397" s="229">
        <v>8.2799999999999994</v>
      </c>
      <c r="J397" s="73">
        <f t="shared" si="18"/>
        <v>0.16463191097779392</v>
      </c>
      <c r="K397" s="73">
        <f t="shared" si="19"/>
        <v>810.68466345386821</v>
      </c>
      <c r="L397" s="3" t="e">
        <f t="shared" si="20"/>
        <v>#N/A</v>
      </c>
    </row>
    <row r="398" spans="1:12" ht="15" customHeight="1" x14ac:dyDescent="0.25">
      <c r="A398" s="43" t="s">
        <v>716</v>
      </c>
      <c r="B398" s="43" t="s">
        <v>4</v>
      </c>
      <c r="C398" s="43" t="s">
        <v>781</v>
      </c>
      <c r="D398" s="43" t="s">
        <v>55</v>
      </c>
      <c r="E398" s="43" t="s">
        <v>902</v>
      </c>
      <c r="F398" s="43" t="s">
        <v>3404</v>
      </c>
      <c r="G398" s="43" t="s">
        <v>5</v>
      </c>
      <c r="H398" s="76">
        <v>32.880000000000003</v>
      </c>
      <c r="I398" s="229">
        <v>6.1800486618004857</v>
      </c>
      <c r="J398" s="73">
        <f t="shared" si="18"/>
        <v>0.1228784083487889</v>
      </c>
      <c r="K398" s="73">
        <f t="shared" si="19"/>
        <v>207.24024206650816</v>
      </c>
      <c r="L398" s="3" t="e">
        <f t="shared" si="20"/>
        <v>#N/A</v>
      </c>
    </row>
    <row r="399" spans="1:12" ht="15" customHeight="1" x14ac:dyDescent="0.25">
      <c r="A399" s="43" t="s">
        <v>716</v>
      </c>
      <c r="B399" s="43" t="s">
        <v>4</v>
      </c>
      <c r="C399" s="43" t="s">
        <v>781</v>
      </c>
      <c r="D399" s="43" t="s">
        <v>55</v>
      </c>
      <c r="E399" s="43" t="s">
        <v>902</v>
      </c>
      <c r="F399" s="43" t="s">
        <v>3404</v>
      </c>
      <c r="G399" s="43" t="s">
        <v>5</v>
      </c>
      <c r="H399" s="76">
        <v>32.880000000000003</v>
      </c>
      <c r="I399" s="229">
        <v>6.1800486618004857</v>
      </c>
      <c r="J399" s="73">
        <f t="shared" si="18"/>
        <v>0.1228784083487889</v>
      </c>
      <c r="K399" s="73">
        <f t="shared" si="19"/>
        <v>207.24024206650816</v>
      </c>
      <c r="L399" s="3" t="e">
        <f t="shared" si="20"/>
        <v>#N/A</v>
      </c>
    </row>
    <row r="400" spans="1:12" ht="15" customHeight="1" x14ac:dyDescent="0.25">
      <c r="A400" s="43" t="s">
        <v>716</v>
      </c>
      <c r="B400" s="43" t="s">
        <v>4</v>
      </c>
      <c r="C400" s="43" t="s">
        <v>781</v>
      </c>
      <c r="D400" s="43" t="s">
        <v>55</v>
      </c>
      <c r="E400" s="43" t="s">
        <v>902</v>
      </c>
      <c r="F400" s="43" t="s">
        <v>3404</v>
      </c>
      <c r="G400" s="43" t="s">
        <v>5</v>
      </c>
      <c r="H400" s="76">
        <v>39</v>
      </c>
      <c r="I400" s="229">
        <v>6.1800000000000006</v>
      </c>
      <c r="J400" s="73">
        <f t="shared" si="18"/>
        <v>0.12287744080226649</v>
      </c>
      <c r="K400" s="73">
        <f t="shared" si="19"/>
        <v>245.81222019128842</v>
      </c>
      <c r="L400" s="3" t="e">
        <f t="shared" si="20"/>
        <v>#N/A</v>
      </c>
    </row>
    <row r="401" spans="1:12" ht="15" customHeight="1" x14ac:dyDescent="0.25">
      <c r="A401" s="43" t="s">
        <v>716</v>
      </c>
      <c r="B401" s="43" t="s">
        <v>4</v>
      </c>
      <c r="C401" s="43" t="s">
        <v>781</v>
      </c>
      <c r="D401" s="43" t="s">
        <v>55</v>
      </c>
      <c r="E401" s="43" t="s">
        <v>902</v>
      </c>
      <c r="F401" s="43" t="s">
        <v>3404</v>
      </c>
      <c r="G401" s="43" t="s">
        <v>5</v>
      </c>
      <c r="H401" s="76">
        <v>59</v>
      </c>
      <c r="I401" s="229">
        <v>6.18</v>
      </c>
      <c r="J401" s="73">
        <f t="shared" si="18"/>
        <v>0.12287744080226648</v>
      </c>
      <c r="K401" s="73">
        <f t="shared" si="19"/>
        <v>371.86976900733373</v>
      </c>
      <c r="L401" s="3" t="e">
        <f t="shared" si="20"/>
        <v>#N/A</v>
      </c>
    </row>
    <row r="402" spans="1:12" ht="15" customHeight="1" x14ac:dyDescent="0.25">
      <c r="A402" s="43" t="s">
        <v>716</v>
      </c>
      <c r="B402" s="43" t="s">
        <v>4</v>
      </c>
      <c r="C402" s="43" t="s">
        <v>781</v>
      </c>
      <c r="D402" s="43" t="s">
        <v>55</v>
      </c>
      <c r="E402" s="43" t="s">
        <v>902</v>
      </c>
      <c r="F402" s="43" t="s">
        <v>3404</v>
      </c>
      <c r="G402" s="43" t="s">
        <v>5</v>
      </c>
      <c r="H402" s="76">
        <v>47.79</v>
      </c>
      <c r="I402" s="229">
        <v>6.1799539652646995</v>
      </c>
      <c r="J402" s="73">
        <f t="shared" si="18"/>
        <v>0.12287652548989403</v>
      </c>
      <c r="K402" s="73">
        <f t="shared" si="19"/>
        <v>301.21226915316203</v>
      </c>
      <c r="L402" s="3" t="e">
        <f t="shared" si="20"/>
        <v>#N/A</v>
      </c>
    </row>
    <row r="403" spans="1:12" ht="15" customHeight="1" x14ac:dyDescent="0.25">
      <c r="A403" s="43" t="s">
        <v>716</v>
      </c>
      <c r="B403" s="43" t="s">
        <v>4</v>
      </c>
      <c r="C403" s="43" t="s">
        <v>781</v>
      </c>
      <c r="D403" s="43" t="s">
        <v>55</v>
      </c>
      <c r="E403" s="43" t="s">
        <v>903</v>
      </c>
      <c r="F403" s="43" t="s">
        <v>3405</v>
      </c>
      <c r="G403" s="43" t="s">
        <v>5</v>
      </c>
      <c r="H403" s="76">
        <v>65</v>
      </c>
      <c r="I403" s="229">
        <v>4.9000000000000004</v>
      </c>
      <c r="J403" s="73">
        <f t="shared" si="18"/>
        <v>9.7427097076230706E-2</v>
      </c>
      <c r="K403" s="73">
        <f t="shared" si="19"/>
        <v>324.832761309955</v>
      </c>
      <c r="L403" s="3" t="e">
        <f t="shared" si="20"/>
        <v>#N/A</v>
      </c>
    </row>
    <row r="404" spans="1:12" ht="15" customHeight="1" x14ac:dyDescent="0.25">
      <c r="A404" s="43" t="s">
        <v>716</v>
      </c>
      <c r="B404" s="43" t="s">
        <v>4</v>
      </c>
      <c r="C404" s="43" t="s">
        <v>781</v>
      </c>
      <c r="D404" s="43" t="s">
        <v>55</v>
      </c>
      <c r="E404" s="43" t="s">
        <v>903</v>
      </c>
      <c r="F404" s="43" t="s">
        <v>3405</v>
      </c>
      <c r="G404" s="43" t="s">
        <v>5</v>
      </c>
      <c r="H404" s="76">
        <v>46</v>
      </c>
      <c r="I404" s="229">
        <v>4.9000000000000004</v>
      </c>
      <c r="J404" s="73">
        <f t="shared" si="18"/>
        <v>9.7427097076230706E-2</v>
      </c>
      <c r="K404" s="73">
        <f t="shared" si="19"/>
        <v>229.88164646550661</v>
      </c>
      <c r="L404" s="3" t="e">
        <f t="shared" si="20"/>
        <v>#N/A</v>
      </c>
    </row>
    <row r="405" spans="1:12" ht="15" customHeight="1" x14ac:dyDescent="0.25">
      <c r="A405" s="43" t="s">
        <v>716</v>
      </c>
      <c r="B405" s="43" t="s">
        <v>4</v>
      </c>
      <c r="C405" s="43" t="s">
        <v>781</v>
      </c>
      <c r="D405" s="43" t="s">
        <v>55</v>
      </c>
      <c r="E405" s="43" t="s">
        <v>903</v>
      </c>
      <c r="F405" s="43" t="s">
        <v>3405</v>
      </c>
      <c r="G405" s="43" t="s">
        <v>5</v>
      </c>
      <c r="H405" s="76">
        <v>48</v>
      </c>
      <c r="I405" s="229">
        <v>4.8999999999999995</v>
      </c>
      <c r="J405" s="73">
        <f t="shared" si="18"/>
        <v>9.7427097076230693E-2</v>
      </c>
      <c r="K405" s="73">
        <f t="shared" si="19"/>
        <v>239.87650065965903</v>
      </c>
      <c r="L405" s="3" t="e">
        <f t="shared" si="20"/>
        <v>#N/A</v>
      </c>
    </row>
    <row r="406" spans="1:12" ht="15" customHeight="1" x14ac:dyDescent="0.25">
      <c r="A406" s="43" t="s">
        <v>716</v>
      </c>
      <c r="B406" s="43" t="s">
        <v>4</v>
      </c>
      <c r="C406" s="43" t="s">
        <v>781</v>
      </c>
      <c r="D406" s="43" t="s">
        <v>55</v>
      </c>
      <c r="E406" s="43" t="s">
        <v>903</v>
      </c>
      <c r="F406" s="43" t="s">
        <v>3405</v>
      </c>
      <c r="G406" s="43" t="s">
        <v>5</v>
      </c>
      <c r="H406" s="76">
        <v>88</v>
      </c>
      <c r="I406" s="229">
        <v>4.8999999999999995</v>
      </c>
      <c r="J406" s="73">
        <f t="shared" si="18"/>
        <v>9.7427097076230693E-2</v>
      </c>
      <c r="K406" s="73">
        <f t="shared" si="19"/>
        <v>439.77358454270825</v>
      </c>
      <c r="L406" s="3" t="e">
        <f t="shared" si="20"/>
        <v>#N/A</v>
      </c>
    </row>
    <row r="407" spans="1:12" ht="15" customHeight="1" x14ac:dyDescent="0.25">
      <c r="A407" s="43" t="s">
        <v>716</v>
      </c>
      <c r="B407" s="43" t="s">
        <v>4</v>
      </c>
      <c r="C407" s="43" t="s">
        <v>781</v>
      </c>
      <c r="D407" s="43" t="s">
        <v>55</v>
      </c>
      <c r="E407" s="43" t="s">
        <v>903</v>
      </c>
      <c r="F407" s="43" t="s">
        <v>3405</v>
      </c>
      <c r="G407" s="43" t="s">
        <v>5</v>
      </c>
      <c r="H407" s="76">
        <v>40</v>
      </c>
      <c r="I407" s="229">
        <v>4.9000000000000004</v>
      </c>
      <c r="J407" s="73">
        <f t="shared" si="18"/>
        <v>9.7427097076230706E-2</v>
      </c>
      <c r="K407" s="73">
        <f t="shared" si="19"/>
        <v>199.89708388304922</v>
      </c>
      <c r="L407" s="3" t="e">
        <f t="shared" si="20"/>
        <v>#N/A</v>
      </c>
    </row>
    <row r="408" spans="1:12" ht="15" customHeight="1" x14ac:dyDescent="0.25">
      <c r="A408" s="43" t="s">
        <v>716</v>
      </c>
      <c r="B408" s="43" t="s">
        <v>4</v>
      </c>
      <c r="C408" s="43" t="s">
        <v>781</v>
      </c>
      <c r="D408" s="43" t="s">
        <v>55</v>
      </c>
      <c r="E408" s="43" t="s">
        <v>903</v>
      </c>
      <c r="F408" s="43" t="s">
        <v>3405</v>
      </c>
      <c r="G408" s="43" t="s">
        <v>5</v>
      </c>
      <c r="H408" s="76">
        <v>48</v>
      </c>
      <c r="I408" s="229">
        <v>4.8999999999999995</v>
      </c>
      <c r="J408" s="73">
        <f t="shared" si="18"/>
        <v>9.7427097076230693E-2</v>
      </c>
      <c r="K408" s="73">
        <f t="shared" si="19"/>
        <v>239.87650065965903</v>
      </c>
      <c r="L408" s="3" t="e">
        <f t="shared" si="20"/>
        <v>#N/A</v>
      </c>
    </row>
    <row r="409" spans="1:12" ht="15" customHeight="1" x14ac:dyDescent="0.25">
      <c r="A409" s="43" t="s">
        <v>716</v>
      </c>
      <c r="B409" s="43" t="s">
        <v>4</v>
      </c>
      <c r="C409" s="43" t="s">
        <v>781</v>
      </c>
      <c r="D409" s="43" t="s">
        <v>55</v>
      </c>
      <c r="E409" s="43" t="s">
        <v>903</v>
      </c>
      <c r="F409" s="43" t="s">
        <v>3405</v>
      </c>
      <c r="G409" s="43" t="s">
        <v>5</v>
      </c>
      <c r="H409" s="76">
        <v>75</v>
      </c>
      <c r="I409" s="229">
        <v>4.9000000000000004</v>
      </c>
      <c r="J409" s="73">
        <f t="shared" si="18"/>
        <v>9.7427097076230706E-2</v>
      </c>
      <c r="K409" s="73">
        <f t="shared" si="19"/>
        <v>374.80703228071729</v>
      </c>
      <c r="L409" s="3" t="e">
        <f t="shared" si="20"/>
        <v>#N/A</v>
      </c>
    </row>
    <row r="410" spans="1:12" ht="15" customHeight="1" x14ac:dyDescent="0.25">
      <c r="A410" s="43" t="s">
        <v>716</v>
      </c>
      <c r="B410" s="43" t="s">
        <v>4</v>
      </c>
      <c r="C410" s="43" t="s">
        <v>781</v>
      </c>
      <c r="D410" s="43" t="s">
        <v>55</v>
      </c>
      <c r="E410" s="43" t="s">
        <v>903</v>
      </c>
      <c r="F410" s="43" t="s">
        <v>3405</v>
      </c>
      <c r="G410" s="43" t="s">
        <v>5</v>
      </c>
      <c r="H410" s="76">
        <v>40</v>
      </c>
      <c r="I410" s="229">
        <v>4.9000000000000004</v>
      </c>
      <c r="J410" s="73">
        <f t="shared" si="18"/>
        <v>9.7427097076230706E-2</v>
      </c>
      <c r="K410" s="73">
        <f t="shared" si="19"/>
        <v>199.89708388304922</v>
      </c>
      <c r="L410" s="3" t="e">
        <f t="shared" si="20"/>
        <v>#N/A</v>
      </c>
    </row>
    <row r="411" spans="1:12" ht="15" customHeight="1" x14ac:dyDescent="0.25">
      <c r="A411" s="43" t="s">
        <v>716</v>
      </c>
      <c r="B411" s="43" t="s">
        <v>4</v>
      </c>
      <c r="C411" s="43" t="s">
        <v>781</v>
      </c>
      <c r="D411" s="43" t="s">
        <v>55</v>
      </c>
      <c r="E411" s="43" t="s">
        <v>903</v>
      </c>
      <c r="F411" s="43" t="s">
        <v>3405</v>
      </c>
      <c r="G411" s="43" t="s">
        <v>5</v>
      </c>
      <c r="H411" s="76">
        <v>48</v>
      </c>
      <c r="I411" s="229">
        <v>4.8999999999999995</v>
      </c>
      <c r="J411" s="73">
        <f t="shared" si="18"/>
        <v>9.7427097076230693E-2</v>
      </c>
      <c r="K411" s="73">
        <f t="shared" si="19"/>
        <v>239.87650065965903</v>
      </c>
      <c r="L411" s="3" t="e">
        <f t="shared" si="20"/>
        <v>#N/A</v>
      </c>
    </row>
    <row r="412" spans="1:12" ht="15" customHeight="1" x14ac:dyDescent="0.25">
      <c r="A412" s="43" t="s">
        <v>716</v>
      </c>
      <c r="B412" s="43" t="s">
        <v>4</v>
      </c>
      <c r="C412" s="43" t="s">
        <v>781</v>
      </c>
      <c r="D412" s="43" t="s">
        <v>55</v>
      </c>
      <c r="E412" s="43" t="s">
        <v>903</v>
      </c>
      <c r="F412" s="43" t="s">
        <v>3405</v>
      </c>
      <c r="G412" s="43" t="s">
        <v>5</v>
      </c>
      <c r="H412" s="76">
        <v>48</v>
      </c>
      <c r="I412" s="229">
        <v>4.8999999999999995</v>
      </c>
      <c r="J412" s="73">
        <f t="shared" si="18"/>
        <v>9.7427097076230693E-2</v>
      </c>
      <c r="K412" s="73">
        <f t="shared" si="19"/>
        <v>239.87650065965903</v>
      </c>
      <c r="L412" s="3" t="e">
        <f t="shared" si="20"/>
        <v>#N/A</v>
      </c>
    </row>
    <row r="413" spans="1:12" ht="15" customHeight="1" x14ac:dyDescent="0.25">
      <c r="A413" s="43" t="s">
        <v>716</v>
      </c>
      <c r="B413" s="43" t="s">
        <v>4</v>
      </c>
      <c r="C413" s="43" t="s">
        <v>781</v>
      </c>
      <c r="D413" s="43" t="s">
        <v>55</v>
      </c>
      <c r="E413" s="43" t="s">
        <v>903</v>
      </c>
      <c r="F413" s="43" t="s">
        <v>3405</v>
      </c>
      <c r="G413" s="43" t="s">
        <v>5</v>
      </c>
      <c r="H413" s="76">
        <v>48</v>
      </c>
      <c r="I413" s="229">
        <v>4.8999999999999995</v>
      </c>
      <c r="J413" s="73">
        <f t="shared" si="18"/>
        <v>9.7427097076230693E-2</v>
      </c>
      <c r="K413" s="73">
        <f t="shared" si="19"/>
        <v>239.87650065965903</v>
      </c>
      <c r="L413" s="3" t="e">
        <f t="shared" si="20"/>
        <v>#N/A</v>
      </c>
    </row>
    <row r="414" spans="1:12" ht="15" customHeight="1" x14ac:dyDescent="0.25">
      <c r="A414" s="43" t="s">
        <v>716</v>
      </c>
      <c r="B414" s="43" t="s">
        <v>4</v>
      </c>
      <c r="C414" s="43" t="s">
        <v>781</v>
      </c>
      <c r="D414" s="43" t="s">
        <v>55</v>
      </c>
      <c r="E414" s="43" t="s">
        <v>903</v>
      </c>
      <c r="F414" s="43" t="s">
        <v>3405</v>
      </c>
      <c r="G414" s="43" t="s">
        <v>5</v>
      </c>
      <c r="H414" s="76">
        <v>48</v>
      </c>
      <c r="I414" s="229">
        <v>4.8999999999999995</v>
      </c>
      <c r="J414" s="73">
        <f t="shared" si="18"/>
        <v>9.7427097076230693E-2</v>
      </c>
      <c r="K414" s="73">
        <f t="shared" si="19"/>
        <v>239.87650065965903</v>
      </c>
      <c r="L414" s="3" t="e">
        <f t="shared" si="20"/>
        <v>#N/A</v>
      </c>
    </row>
    <row r="415" spans="1:12" ht="15" customHeight="1" x14ac:dyDescent="0.25">
      <c r="A415" s="43" t="s">
        <v>716</v>
      </c>
      <c r="B415" s="43" t="s">
        <v>4</v>
      </c>
      <c r="C415" s="43" t="s">
        <v>782</v>
      </c>
      <c r="D415" s="43" t="s">
        <v>55</v>
      </c>
      <c r="E415" s="43" t="s">
        <v>904</v>
      </c>
      <c r="F415" s="43" t="s">
        <v>3371</v>
      </c>
      <c r="G415" s="43" t="s">
        <v>5</v>
      </c>
      <c r="H415" s="76">
        <v>1994.75</v>
      </c>
      <c r="I415" s="229">
        <v>4.4699987467101145</v>
      </c>
      <c r="J415" s="73">
        <f t="shared" si="18"/>
        <v>8.8877347311501209E-2</v>
      </c>
      <c r="K415" s="73">
        <f t="shared" si="19"/>
        <v>9093.8180885496186</v>
      </c>
      <c r="L415" s="3" t="e">
        <f t="shared" si="20"/>
        <v>#N/A</v>
      </c>
    </row>
    <row r="416" spans="1:12" ht="15" customHeight="1" x14ac:dyDescent="0.25">
      <c r="A416" s="43" t="s">
        <v>716</v>
      </c>
      <c r="B416" s="43" t="s">
        <v>4</v>
      </c>
      <c r="C416" s="43" t="s">
        <v>783</v>
      </c>
      <c r="D416" s="43" t="s">
        <v>371</v>
      </c>
      <c r="E416" s="43" t="s">
        <v>905</v>
      </c>
      <c r="F416" s="43" t="s">
        <v>3375</v>
      </c>
      <c r="G416" s="43" t="s">
        <v>5</v>
      </c>
      <c r="H416" s="76">
        <v>189.96</v>
      </c>
      <c r="I416" s="229">
        <v>3.547904822067804</v>
      </c>
      <c r="J416" s="73">
        <f t="shared" si="18"/>
        <v>7.0543279085066732E-2</v>
      </c>
      <c r="K416" s="73">
        <f t="shared" si="19"/>
        <v>687.36040129499941</v>
      </c>
      <c r="L416" s="3" t="e">
        <f t="shared" si="20"/>
        <v>#N/A</v>
      </c>
    </row>
    <row r="417" spans="1:12" ht="15" customHeight="1" x14ac:dyDescent="0.25">
      <c r="A417" s="43" t="s">
        <v>716</v>
      </c>
      <c r="B417" s="43" t="s">
        <v>4</v>
      </c>
      <c r="C417" s="43" t="s">
        <v>783</v>
      </c>
      <c r="D417" s="43" t="s">
        <v>371</v>
      </c>
      <c r="E417" s="43" t="s">
        <v>905</v>
      </c>
      <c r="F417" s="43" t="s">
        <v>3375</v>
      </c>
      <c r="G417" s="43" t="s">
        <v>5</v>
      </c>
      <c r="H417" s="76">
        <v>189.08</v>
      </c>
      <c r="I417" s="229">
        <v>3.5479691136027078</v>
      </c>
      <c r="J417" s="73">
        <f t="shared" si="18"/>
        <v>7.0544557398865143E-2</v>
      </c>
      <c r="K417" s="73">
        <f t="shared" si="19"/>
        <v>684.18856491297743</v>
      </c>
      <c r="L417" s="3" t="e">
        <f t="shared" si="20"/>
        <v>#N/A</v>
      </c>
    </row>
    <row r="418" spans="1:12" ht="15" customHeight="1" x14ac:dyDescent="0.25">
      <c r="A418" s="43" t="s">
        <v>716</v>
      </c>
      <c r="B418" s="43" t="s">
        <v>4</v>
      </c>
      <c r="C418" s="43" t="s">
        <v>783</v>
      </c>
      <c r="D418" s="43" t="s">
        <v>371</v>
      </c>
      <c r="E418" s="43" t="s">
        <v>905</v>
      </c>
      <c r="F418" s="43" t="s">
        <v>3375</v>
      </c>
      <c r="G418" s="43" t="s">
        <v>5</v>
      </c>
      <c r="H418" s="76">
        <v>189.08</v>
      </c>
      <c r="I418" s="229">
        <v>3.5479691136027078</v>
      </c>
      <c r="J418" s="73">
        <f t="shared" si="18"/>
        <v>7.0544557398865143E-2</v>
      </c>
      <c r="K418" s="73">
        <f t="shared" si="19"/>
        <v>684.18856491297743</v>
      </c>
      <c r="L418" s="3" t="e">
        <f t="shared" si="20"/>
        <v>#N/A</v>
      </c>
    </row>
    <row r="419" spans="1:12" ht="15" customHeight="1" x14ac:dyDescent="0.25">
      <c r="A419" s="43" t="s">
        <v>716</v>
      </c>
      <c r="B419" s="43" t="s">
        <v>4</v>
      </c>
      <c r="C419" s="43" t="s">
        <v>784</v>
      </c>
      <c r="D419" s="43" t="s">
        <v>55</v>
      </c>
      <c r="E419" s="43" t="s">
        <v>906</v>
      </c>
      <c r="F419" s="43" t="s">
        <v>3359</v>
      </c>
      <c r="G419" s="43" t="s">
        <v>5</v>
      </c>
      <c r="H419" s="76">
        <v>50</v>
      </c>
      <c r="I419" s="229">
        <v>3.12</v>
      </c>
      <c r="J419" s="73">
        <f t="shared" si="18"/>
        <v>6.2035212832212208E-2</v>
      </c>
      <c r="K419" s="73">
        <f t="shared" si="19"/>
        <v>159.10176064161061</v>
      </c>
      <c r="L419" s="3" t="e">
        <f t="shared" si="20"/>
        <v>#N/A</v>
      </c>
    </row>
    <row r="420" spans="1:12" ht="15" customHeight="1" x14ac:dyDescent="0.25">
      <c r="A420" s="43" t="s">
        <v>716</v>
      </c>
      <c r="B420" s="43" t="s">
        <v>4</v>
      </c>
      <c r="C420" s="43" t="s">
        <v>785</v>
      </c>
      <c r="D420" s="43" t="s">
        <v>55</v>
      </c>
      <c r="E420" s="43" t="s">
        <v>907</v>
      </c>
      <c r="F420" s="43" t="s">
        <v>3354</v>
      </c>
      <c r="G420" s="43" t="s">
        <v>5</v>
      </c>
      <c r="H420" s="76">
        <v>15298</v>
      </c>
      <c r="I420" s="229">
        <v>3.2882167603608314</v>
      </c>
      <c r="J420" s="73">
        <f t="shared" si="18"/>
        <v>6.537988031007419E-2</v>
      </c>
      <c r="K420" s="73">
        <f t="shared" si="19"/>
        <v>51303.321408983516</v>
      </c>
      <c r="L420" s="3" t="e">
        <f t="shared" si="20"/>
        <v>#N/A</v>
      </c>
    </row>
    <row r="421" spans="1:12" ht="15" customHeight="1" x14ac:dyDescent="0.25">
      <c r="A421" s="43" t="s">
        <v>716</v>
      </c>
      <c r="B421" s="43" t="s">
        <v>4</v>
      </c>
      <c r="C421" s="43" t="s">
        <v>785</v>
      </c>
      <c r="D421" s="43" t="s">
        <v>55</v>
      </c>
      <c r="E421" s="43" t="s">
        <v>907</v>
      </c>
      <c r="F421" s="43" t="s">
        <v>3354</v>
      </c>
      <c r="G421" s="43" t="s">
        <v>5</v>
      </c>
      <c r="H421" s="76">
        <v>12808</v>
      </c>
      <c r="I421" s="229">
        <v>3.3099820424734534</v>
      </c>
      <c r="J421" s="73">
        <f t="shared" si="18"/>
        <v>6.5812641178090103E-2</v>
      </c>
      <c r="K421" s="73">
        <f t="shared" si="19"/>
        <v>43237.178308208968</v>
      </c>
      <c r="L421" s="3" t="e">
        <f t="shared" si="20"/>
        <v>#N/A</v>
      </c>
    </row>
    <row r="422" spans="1:12" ht="15" customHeight="1" x14ac:dyDescent="0.25">
      <c r="A422" s="43" t="s">
        <v>716</v>
      </c>
      <c r="B422" s="43" t="s">
        <v>4</v>
      </c>
      <c r="C422" s="43" t="s">
        <v>785</v>
      </c>
      <c r="D422" s="43" t="s">
        <v>55</v>
      </c>
      <c r="E422" s="43" t="s">
        <v>907</v>
      </c>
      <c r="F422" s="43" t="s">
        <v>3354</v>
      </c>
      <c r="G422" s="43" t="s">
        <v>5</v>
      </c>
      <c r="H422" s="76">
        <v>5686</v>
      </c>
      <c r="I422" s="229">
        <v>3.2163014421385858</v>
      </c>
      <c r="J422" s="73">
        <f t="shared" si="18"/>
        <v>6.3949982210134038E-2</v>
      </c>
      <c r="K422" s="73">
        <f t="shared" si="19"/>
        <v>18651.50959884682</v>
      </c>
      <c r="L422" s="3" t="e">
        <f t="shared" si="20"/>
        <v>#N/A</v>
      </c>
    </row>
    <row r="423" spans="1:12" ht="15" customHeight="1" x14ac:dyDescent="0.25">
      <c r="A423" s="43" t="s">
        <v>716</v>
      </c>
      <c r="B423" s="43" t="s">
        <v>4</v>
      </c>
      <c r="C423" s="43" t="s">
        <v>785</v>
      </c>
      <c r="D423" s="43" t="s">
        <v>55</v>
      </c>
      <c r="E423" s="43" t="s">
        <v>907</v>
      </c>
      <c r="F423" s="43" t="s">
        <v>3354</v>
      </c>
      <c r="G423" s="43" t="s">
        <v>5</v>
      </c>
      <c r="H423" s="76">
        <v>2119</v>
      </c>
      <c r="I423" s="229">
        <v>3.3150023596035871</v>
      </c>
      <c r="J423" s="73">
        <f t="shared" si="18"/>
        <v>6.5912460550414803E-2</v>
      </c>
      <c r="K423" s="73">
        <f t="shared" si="19"/>
        <v>7164.1585039063302</v>
      </c>
      <c r="L423" s="3" t="e">
        <f t="shared" si="20"/>
        <v>#N/A</v>
      </c>
    </row>
    <row r="424" spans="1:12" ht="15" customHeight="1" x14ac:dyDescent="0.25">
      <c r="A424" s="43" t="s">
        <v>716</v>
      </c>
      <c r="B424" s="43" t="s">
        <v>4</v>
      </c>
      <c r="C424" s="43" t="s">
        <v>785</v>
      </c>
      <c r="D424" s="43" t="s">
        <v>55</v>
      </c>
      <c r="E424" s="43" t="s">
        <v>907</v>
      </c>
      <c r="F424" s="43" t="s">
        <v>3354</v>
      </c>
      <c r="G424" s="43" t="s">
        <v>5</v>
      </c>
      <c r="H424" s="76">
        <v>42066</v>
      </c>
      <c r="I424" s="229">
        <v>3.3149999999999995</v>
      </c>
      <c r="J424" s="73">
        <f t="shared" si="18"/>
        <v>6.5912413634225453E-2</v>
      </c>
      <c r="K424" s="73">
        <f t="shared" si="19"/>
        <v>142221.46159193732</v>
      </c>
      <c r="L424" s="3" t="e">
        <f t="shared" si="20"/>
        <v>#N/A</v>
      </c>
    </row>
    <row r="425" spans="1:12" ht="15" customHeight="1" x14ac:dyDescent="0.25">
      <c r="A425" s="43" t="s">
        <v>716</v>
      </c>
      <c r="B425" s="43" t="s">
        <v>4</v>
      </c>
      <c r="C425" s="43" t="s">
        <v>785</v>
      </c>
      <c r="D425" s="43" t="s">
        <v>55</v>
      </c>
      <c r="E425" s="43" t="s">
        <v>907</v>
      </c>
      <c r="F425" s="43" t="s">
        <v>3354</v>
      </c>
      <c r="G425" s="43" t="s">
        <v>5</v>
      </c>
      <c r="H425" s="76">
        <v>3222</v>
      </c>
      <c r="I425" s="229">
        <v>3.3123867163252645</v>
      </c>
      <c r="J425" s="73">
        <f t="shared" si="18"/>
        <v>6.5860453503150729E-2</v>
      </c>
      <c r="K425" s="73">
        <f t="shared" si="19"/>
        <v>10884.712381187153</v>
      </c>
      <c r="L425" s="3" t="e">
        <f t="shared" si="20"/>
        <v>#N/A</v>
      </c>
    </row>
    <row r="426" spans="1:12" ht="15" customHeight="1" x14ac:dyDescent="0.25">
      <c r="A426" s="43" t="s">
        <v>716</v>
      </c>
      <c r="B426" s="43" t="s">
        <v>4</v>
      </c>
      <c r="C426" s="43" t="s">
        <v>786</v>
      </c>
      <c r="D426" s="43" t="s">
        <v>371</v>
      </c>
      <c r="E426" s="43" t="s">
        <v>908</v>
      </c>
      <c r="F426" s="43" t="s">
        <v>3375</v>
      </c>
      <c r="G426" s="43" t="s">
        <v>5</v>
      </c>
      <c r="H426" s="76">
        <v>2127.7599999999984</v>
      </c>
      <c r="I426" s="229">
        <v>3.9905769447682125</v>
      </c>
      <c r="J426" s="73">
        <f t="shared" si="18"/>
        <v>7.9344964773081783E-2</v>
      </c>
      <c r="K426" s="73">
        <f t="shared" si="19"/>
        <v>8659.8170422455787</v>
      </c>
      <c r="L426" s="3" t="e">
        <f t="shared" si="20"/>
        <v>#N/A</v>
      </c>
    </row>
    <row r="427" spans="1:12" ht="15" customHeight="1" x14ac:dyDescent="0.25">
      <c r="A427" s="43" t="s">
        <v>716</v>
      </c>
      <c r="B427" s="43" t="s">
        <v>4</v>
      </c>
      <c r="C427" s="43" t="s">
        <v>786</v>
      </c>
      <c r="D427" s="43" t="s">
        <v>371</v>
      </c>
      <c r="E427" s="43" t="s">
        <v>908</v>
      </c>
      <c r="F427" s="43" t="s">
        <v>3375</v>
      </c>
      <c r="G427" s="43" t="s">
        <v>5</v>
      </c>
      <c r="H427" s="76">
        <v>483.92000000000007</v>
      </c>
      <c r="I427" s="229">
        <v>3.9193461729211387</v>
      </c>
      <c r="J427" s="73">
        <f t="shared" si="18"/>
        <v>7.7928677564192056E-2</v>
      </c>
      <c r="K427" s="73">
        <f t="shared" si="19"/>
        <v>1934.3612456468616</v>
      </c>
      <c r="L427" s="3" t="e">
        <f t="shared" si="20"/>
        <v>#N/A</v>
      </c>
    </row>
    <row r="428" spans="1:12" ht="15" customHeight="1" x14ac:dyDescent="0.25">
      <c r="A428" s="43" t="s">
        <v>716</v>
      </c>
      <c r="B428" s="43" t="s">
        <v>4</v>
      </c>
      <c r="C428" s="43" t="s">
        <v>786</v>
      </c>
      <c r="D428" s="43" t="s">
        <v>371</v>
      </c>
      <c r="E428" s="43" t="s">
        <v>908</v>
      </c>
      <c r="F428" s="43" t="s">
        <v>3375</v>
      </c>
      <c r="G428" s="43" t="s">
        <v>5</v>
      </c>
      <c r="H428" s="76">
        <v>229.95999999999185</v>
      </c>
      <c r="I428" s="229">
        <v>3.9948251869890314</v>
      </c>
      <c r="J428" s="73">
        <f t="shared" si="18"/>
        <v>7.9429432917418746E-2</v>
      </c>
      <c r="K428" s="73">
        <f t="shared" si="19"/>
        <v>936.91559239365415</v>
      </c>
      <c r="L428" s="3" t="e">
        <f t="shared" si="20"/>
        <v>#N/A</v>
      </c>
    </row>
    <row r="429" spans="1:12" ht="15" customHeight="1" x14ac:dyDescent="0.25">
      <c r="A429" s="43" t="s">
        <v>716</v>
      </c>
      <c r="B429" s="43" t="s">
        <v>4</v>
      </c>
      <c r="C429" s="43" t="s">
        <v>786</v>
      </c>
      <c r="D429" s="43" t="s">
        <v>371</v>
      </c>
      <c r="E429" s="43" t="s">
        <v>908</v>
      </c>
      <c r="F429" s="43" t="s">
        <v>3375</v>
      </c>
      <c r="G429" s="43" t="s">
        <v>5</v>
      </c>
      <c r="H429" s="76">
        <v>2874.75</v>
      </c>
      <c r="I429" s="229">
        <v>3.9959718236368373</v>
      </c>
      <c r="J429" s="73">
        <f t="shared" si="18"/>
        <v>7.945223158680588E-2</v>
      </c>
      <c r="K429" s="73">
        <f t="shared" si="19"/>
        <v>11715.825302754169</v>
      </c>
      <c r="L429" s="3" t="e">
        <f t="shared" si="20"/>
        <v>#N/A</v>
      </c>
    </row>
    <row r="430" spans="1:12" ht="15" customHeight="1" x14ac:dyDescent="0.25">
      <c r="A430" s="43" t="s">
        <v>716</v>
      </c>
      <c r="B430" s="43" t="s">
        <v>4</v>
      </c>
      <c r="C430" s="43" t="s">
        <v>786</v>
      </c>
      <c r="D430" s="43" t="s">
        <v>371</v>
      </c>
      <c r="E430" s="43" t="s">
        <v>908</v>
      </c>
      <c r="F430" s="43" t="s">
        <v>3375</v>
      </c>
      <c r="G430" s="43" t="s">
        <v>5</v>
      </c>
      <c r="H430" s="76">
        <v>1203.4200000000055</v>
      </c>
      <c r="I430" s="229">
        <v>3.9903691146897793</v>
      </c>
      <c r="J430" s="73">
        <f t="shared" si="18"/>
        <v>7.9340832470790587E-2</v>
      </c>
      <c r="K430" s="73">
        <f t="shared" si="19"/>
        <v>4897.570344611996</v>
      </c>
      <c r="L430" s="3" t="e">
        <f t="shared" si="20"/>
        <v>#N/A</v>
      </c>
    </row>
    <row r="431" spans="1:12" ht="15" customHeight="1" x14ac:dyDescent="0.25">
      <c r="A431" s="43" t="s">
        <v>716</v>
      </c>
      <c r="B431" s="43" t="s">
        <v>4</v>
      </c>
      <c r="C431" s="43" t="s">
        <v>787</v>
      </c>
      <c r="D431" s="43" t="s">
        <v>371</v>
      </c>
      <c r="E431" s="43" t="s">
        <v>909</v>
      </c>
      <c r="F431" s="43" t="s">
        <v>3406</v>
      </c>
      <c r="G431" s="43" t="s">
        <v>5</v>
      </c>
      <c r="H431" s="76">
        <v>9703.369999999999</v>
      </c>
      <c r="I431" s="229">
        <v>5.1024169953325496</v>
      </c>
      <c r="J431" s="73">
        <f t="shared" si="18"/>
        <v>0.10145177059748443</v>
      </c>
      <c r="K431" s="73">
        <f t="shared" si="19"/>
        <v>50495.064067262509</v>
      </c>
      <c r="L431" s="3" t="e">
        <f t="shared" si="20"/>
        <v>#N/A</v>
      </c>
    </row>
    <row r="432" spans="1:12" ht="15" customHeight="1" x14ac:dyDescent="0.25">
      <c r="A432" s="43" t="s">
        <v>716</v>
      </c>
      <c r="B432" s="43" t="s">
        <v>4</v>
      </c>
      <c r="C432" s="43" t="s">
        <v>787</v>
      </c>
      <c r="D432" s="43" t="s">
        <v>371</v>
      </c>
      <c r="E432" s="43" t="s">
        <v>909</v>
      </c>
      <c r="F432" s="43" t="s">
        <v>3406</v>
      </c>
      <c r="G432" s="43" t="s">
        <v>5</v>
      </c>
      <c r="H432" s="76">
        <v>9688.9499999999971</v>
      </c>
      <c r="I432" s="229">
        <v>5.092905836029697</v>
      </c>
      <c r="J432" s="73">
        <f t="shared" si="18"/>
        <v>0.10126265944631983</v>
      </c>
      <c r="K432" s="73">
        <f t="shared" si="19"/>
        <v>50326.038844242343</v>
      </c>
      <c r="L432" s="3" t="e">
        <f t="shared" si="20"/>
        <v>#N/A</v>
      </c>
    </row>
    <row r="433" spans="1:12" ht="15" customHeight="1" x14ac:dyDescent="0.25">
      <c r="A433" s="43" t="s">
        <v>716</v>
      </c>
      <c r="B433" s="43" t="s">
        <v>4</v>
      </c>
      <c r="C433" s="43" t="s">
        <v>787</v>
      </c>
      <c r="D433" s="43" t="s">
        <v>371</v>
      </c>
      <c r="E433" s="43" t="s">
        <v>909</v>
      </c>
      <c r="F433" s="43" t="s">
        <v>3406</v>
      </c>
      <c r="G433" s="43" t="s">
        <v>5</v>
      </c>
      <c r="H433" s="76">
        <v>7979.2599999999948</v>
      </c>
      <c r="I433" s="229">
        <v>5.1021498234172133</v>
      </c>
      <c r="J433" s="73">
        <f t="shared" si="18"/>
        <v>0.10144645839664126</v>
      </c>
      <c r="K433" s="73">
        <f t="shared" si="19"/>
        <v>41520.847667625996</v>
      </c>
      <c r="L433" s="3" t="e">
        <f t="shared" si="20"/>
        <v>#N/A</v>
      </c>
    </row>
    <row r="434" spans="1:12" ht="15" customHeight="1" x14ac:dyDescent="0.25">
      <c r="A434" s="43" t="s">
        <v>716</v>
      </c>
      <c r="B434" s="43" t="s">
        <v>4</v>
      </c>
      <c r="C434" s="43" t="s">
        <v>787</v>
      </c>
      <c r="D434" s="43" t="s">
        <v>371</v>
      </c>
      <c r="E434" s="43" t="s">
        <v>909</v>
      </c>
      <c r="F434" s="43" t="s">
        <v>3406</v>
      </c>
      <c r="G434" s="43" t="s">
        <v>5</v>
      </c>
      <c r="H434" s="76">
        <v>9880.77</v>
      </c>
      <c r="I434" s="229">
        <v>5.1024150951798299</v>
      </c>
      <c r="J434" s="73">
        <f t="shared" si="18"/>
        <v>0.10145173281659392</v>
      </c>
      <c r="K434" s="73">
        <f t="shared" si="19"/>
        <v>51418.211238062227</v>
      </c>
      <c r="L434" s="3" t="e">
        <f t="shared" si="20"/>
        <v>#N/A</v>
      </c>
    </row>
    <row r="435" spans="1:12" ht="15" customHeight="1" x14ac:dyDescent="0.25">
      <c r="A435" s="43" t="s">
        <v>716</v>
      </c>
      <c r="B435" s="43" t="s">
        <v>4</v>
      </c>
      <c r="C435" s="43" t="s">
        <v>787</v>
      </c>
      <c r="D435" s="43" t="s">
        <v>371</v>
      </c>
      <c r="E435" s="43" t="s">
        <v>909</v>
      </c>
      <c r="F435" s="43" t="s">
        <v>3406</v>
      </c>
      <c r="G435" s="43" t="s">
        <v>5</v>
      </c>
      <c r="H435" s="76">
        <v>5847.9299999999994</v>
      </c>
      <c r="I435" s="229">
        <v>5.1024088865632802</v>
      </c>
      <c r="J435" s="73">
        <f t="shared" si="18"/>
        <v>0.10145160937016794</v>
      </c>
      <c r="K435" s="73">
        <f t="shared" si="19"/>
        <v>30431.811909984084</v>
      </c>
      <c r="L435" s="3" t="e">
        <f t="shared" si="20"/>
        <v>#N/A</v>
      </c>
    </row>
    <row r="436" spans="1:12" ht="15" customHeight="1" x14ac:dyDescent="0.25">
      <c r="A436" s="43" t="s">
        <v>716</v>
      </c>
      <c r="B436" s="43" t="s">
        <v>4</v>
      </c>
      <c r="C436" s="43" t="s">
        <v>787</v>
      </c>
      <c r="D436" s="43" t="s">
        <v>371</v>
      </c>
      <c r="E436" s="43" t="s">
        <v>909</v>
      </c>
      <c r="F436" s="43" t="s">
        <v>3406</v>
      </c>
      <c r="G436" s="43" t="s">
        <v>5</v>
      </c>
      <c r="H436" s="76">
        <v>5104.7299999999814</v>
      </c>
      <c r="I436" s="229">
        <v>5.1021170561420659</v>
      </c>
      <c r="J436" s="73">
        <f t="shared" si="18"/>
        <v>0.10144580688225417</v>
      </c>
      <c r="K436" s="73">
        <f t="shared" si="19"/>
        <v>26562.783453766042</v>
      </c>
      <c r="L436" s="3" t="e">
        <f t="shared" si="20"/>
        <v>#N/A</v>
      </c>
    </row>
    <row r="437" spans="1:12" ht="15" customHeight="1" x14ac:dyDescent="0.25">
      <c r="A437" s="43" t="s">
        <v>716</v>
      </c>
      <c r="B437" s="43" t="s">
        <v>4</v>
      </c>
      <c r="C437" s="43" t="s">
        <v>788</v>
      </c>
      <c r="D437" s="43" t="s">
        <v>55</v>
      </c>
      <c r="E437" s="43" t="s">
        <v>910</v>
      </c>
      <c r="F437" s="43" t="s">
        <v>3407</v>
      </c>
      <c r="G437" s="43" t="s">
        <v>5</v>
      </c>
      <c r="H437" s="76">
        <v>4473</v>
      </c>
      <c r="I437" s="229">
        <v>4.0498278560250389</v>
      </c>
      <c r="J437" s="73">
        <f t="shared" si="18"/>
        <v>8.052305544305606E-2</v>
      </c>
      <c r="K437" s="73">
        <f t="shared" si="19"/>
        <v>18475.059626996786</v>
      </c>
      <c r="L437" s="3" t="e">
        <f t="shared" si="20"/>
        <v>#N/A</v>
      </c>
    </row>
    <row r="438" spans="1:12" ht="15" customHeight="1" x14ac:dyDescent="0.25">
      <c r="A438" s="43" t="s">
        <v>716</v>
      </c>
      <c r="B438" s="43" t="s">
        <v>4</v>
      </c>
      <c r="C438" s="43" t="s">
        <v>788</v>
      </c>
      <c r="D438" s="43" t="s">
        <v>55</v>
      </c>
      <c r="E438" s="43" t="s">
        <v>910</v>
      </c>
      <c r="F438" s="43" t="s">
        <v>3407</v>
      </c>
      <c r="G438" s="43" t="s">
        <v>5</v>
      </c>
      <c r="H438" s="76">
        <v>6660</v>
      </c>
      <c r="I438" s="229">
        <v>4.0973903903903901</v>
      </c>
      <c r="J438" s="73">
        <f t="shared" si="18"/>
        <v>8.1468745168118237E-2</v>
      </c>
      <c r="K438" s="73">
        <f t="shared" si="19"/>
        <v>27831.201842819668</v>
      </c>
      <c r="L438" s="3" t="e">
        <f t="shared" si="20"/>
        <v>#N/A</v>
      </c>
    </row>
    <row r="439" spans="1:12" ht="15" customHeight="1" x14ac:dyDescent="0.25">
      <c r="A439" s="43" t="s">
        <v>716</v>
      </c>
      <c r="B439" s="43" t="s">
        <v>4</v>
      </c>
      <c r="C439" s="43" t="s">
        <v>789</v>
      </c>
      <c r="D439" s="43" t="s">
        <v>55</v>
      </c>
      <c r="E439" s="43" t="s">
        <v>911</v>
      </c>
      <c r="F439" s="43" t="s">
        <v>3365</v>
      </c>
      <c r="G439" s="43" t="s">
        <v>5</v>
      </c>
      <c r="H439" s="76">
        <v>954</v>
      </c>
      <c r="I439" s="229"/>
      <c r="J439" s="73">
        <f t="shared" si="18"/>
        <v>0</v>
      </c>
      <c r="K439" s="73">
        <f t="shared" si="19"/>
        <v>0</v>
      </c>
      <c r="L439" s="3" t="e">
        <f t="shared" si="20"/>
        <v>#N/A</v>
      </c>
    </row>
    <row r="440" spans="1:12" ht="15" customHeight="1" x14ac:dyDescent="0.25">
      <c r="A440" s="43" t="s">
        <v>716</v>
      </c>
      <c r="B440" s="43" t="s">
        <v>4</v>
      </c>
      <c r="C440" s="43" t="s">
        <v>789</v>
      </c>
      <c r="D440" s="43" t="s">
        <v>55</v>
      </c>
      <c r="E440" s="43" t="s">
        <v>911</v>
      </c>
      <c r="F440" s="43" t="s">
        <v>3365</v>
      </c>
      <c r="G440" s="43" t="s">
        <v>5</v>
      </c>
      <c r="H440" s="76">
        <v>156</v>
      </c>
      <c r="I440" s="229"/>
      <c r="J440" s="73">
        <f t="shared" si="18"/>
        <v>0</v>
      </c>
      <c r="K440" s="73">
        <f t="shared" si="19"/>
        <v>0</v>
      </c>
      <c r="L440" s="3" t="e">
        <f t="shared" si="20"/>
        <v>#N/A</v>
      </c>
    </row>
    <row r="441" spans="1:12" ht="15" customHeight="1" x14ac:dyDescent="0.25">
      <c r="A441" s="43" t="s">
        <v>716</v>
      </c>
      <c r="B441" s="43" t="s">
        <v>4</v>
      </c>
      <c r="C441" s="43" t="s">
        <v>789</v>
      </c>
      <c r="D441" s="43" t="s">
        <v>55</v>
      </c>
      <c r="E441" s="43" t="s">
        <v>911</v>
      </c>
      <c r="F441" s="43" t="s">
        <v>3365</v>
      </c>
      <c r="G441" s="43" t="s">
        <v>5</v>
      </c>
      <c r="H441" s="76">
        <v>199</v>
      </c>
      <c r="I441" s="229"/>
      <c r="J441" s="73">
        <f t="shared" si="18"/>
        <v>0</v>
      </c>
      <c r="K441" s="73">
        <f t="shared" si="19"/>
        <v>0</v>
      </c>
      <c r="L441" s="3" t="e">
        <f t="shared" si="20"/>
        <v>#N/A</v>
      </c>
    </row>
    <row r="442" spans="1:12" ht="15" customHeight="1" x14ac:dyDescent="0.25">
      <c r="A442" s="43" t="s">
        <v>716</v>
      </c>
      <c r="B442" s="43" t="s">
        <v>4</v>
      </c>
      <c r="C442" s="43" t="s">
        <v>789</v>
      </c>
      <c r="D442" s="43" t="s">
        <v>55</v>
      </c>
      <c r="E442" s="43" t="s">
        <v>911</v>
      </c>
      <c r="F442" s="43" t="s">
        <v>3365</v>
      </c>
      <c r="G442" s="43" t="s">
        <v>5</v>
      </c>
      <c r="H442" s="76">
        <v>308</v>
      </c>
      <c r="I442" s="229"/>
      <c r="J442" s="73">
        <f t="shared" si="18"/>
        <v>0</v>
      </c>
      <c r="K442" s="73">
        <f t="shared" si="19"/>
        <v>0</v>
      </c>
      <c r="L442" s="3" t="e">
        <f t="shared" si="20"/>
        <v>#N/A</v>
      </c>
    </row>
    <row r="443" spans="1:12" ht="15" customHeight="1" x14ac:dyDescent="0.25">
      <c r="A443" s="43" t="s">
        <v>716</v>
      </c>
      <c r="B443" s="43" t="s">
        <v>4</v>
      </c>
      <c r="C443" s="43" t="s">
        <v>789</v>
      </c>
      <c r="D443" s="43" t="s">
        <v>55</v>
      </c>
      <c r="E443" s="43" t="s">
        <v>912</v>
      </c>
      <c r="F443" s="43" t="s">
        <v>3370</v>
      </c>
      <c r="G443" s="43" t="s">
        <v>5</v>
      </c>
      <c r="H443" s="76">
        <v>40</v>
      </c>
      <c r="I443" s="229"/>
      <c r="J443" s="73">
        <f t="shared" si="18"/>
        <v>0</v>
      </c>
      <c r="K443" s="73">
        <f t="shared" si="19"/>
        <v>0</v>
      </c>
      <c r="L443" s="3" t="e">
        <f t="shared" si="20"/>
        <v>#N/A</v>
      </c>
    </row>
    <row r="444" spans="1:12" ht="15" customHeight="1" x14ac:dyDescent="0.25">
      <c r="A444" s="43" t="s">
        <v>716</v>
      </c>
      <c r="B444" s="43" t="s">
        <v>4</v>
      </c>
      <c r="C444" s="43" t="s">
        <v>790</v>
      </c>
      <c r="D444" s="43" t="s">
        <v>55</v>
      </c>
      <c r="E444" s="43" t="s">
        <v>913</v>
      </c>
      <c r="F444" s="43" t="s">
        <v>3408</v>
      </c>
      <c r="G444" s="43" t="s">
        <v>5</v>
      </c>
      <c r="H444" s="76">
        <v>3425</v>
      </c>
      <c r="I444" s="229">
        <v>4.4400000000000004</v>
      </c>
      <c r="J444" s="73">
        <f t="shared" si="18"/>
        <v>8.8280879799686601E-2</v>
      </c>
      <c r="K444" s="73">
        <f t="shared" si="19"/>
        <v>15509.362013313928</v>
      </c>
      <c r="L444" s="3" t="e">
        <f t="shared" si="20"/>
        <v>#N/A</v>
      </c>
    </row>
    <row r="445" spans="1:12" ht="15" customHeight="1" x14ac:dyDescent="0.25">
      <c r="A445" s="43" t="s">
        <v>716</v>
      </c>
      <c r="B445" s="43" t="s">
        <v>4</v>
      </c>
      <c r="C445" s="43" t="s">
        <v>790</v>
      </c>
      <c r="D445" s="43" t="s">
        <v>55</v>
      </c>
      <c r="E445" s="43" t="s">
        <v>913</v>
      </c>
      <c r="F445" s="43" t="s">
        <v>3408</v>
      </c>
      <c r="G445" s="43" t="s">
        <v>5</v>
      </c>
      <c r="H445" s="76">
        <v>825</v>
      </c>
      <c r="I445" s="229">
        <v>1.5032242424242424</v>
      </c>
      <c r="J445" s="73">
        <f t="shared" si="18"/>
        <v>2.9888729427348982E-2</v>
      </c>
      <c r="K445" s="73">
        <f t="shared" si="19"/>
        <v>1264.8182017775628</v>
      </c>
      <c r="L445" s="3" t="e">
        <f t="shared" si="20"/>
        <v>#N/A</v>
      </c>
    </row>
    <row r="446" spans="1:12" ht="15" customHeight="1" x14ac:dyDescent="0.25">
      <c r="A446" s="43" t="s">
        <v>716</v>
      </c>
      <c r="B446" s="43" t="s">
        <v>4</v>
      </c>
      <c r="C446" s="43" t="s">
        <v>791</v>
      </c>
      <c r="D446" s="43" t="s">
        <v>55</v>
      </c>
      <c r="E446" s="43" t="s">
        <v>914</v>
      </c>
      <c r="F446" s="43" t="s">
        <v>3409</v>
      </c>
      <c r="G446" s="43" t="s">
        <v>5</v>
      </c>
      <c r="H446" s="76">
        <v>310</v>
      </c>
      <c r="I446" s="229">
        <v>3.3</v>
      </c>
      <c r="J446" s="73">
        <f t="shared" si="18"/>
        <v>6.5614167418685976E-2</v>
      </c>
      <c r="K446" s="73">
        <f t="shared" si="19"/>
        <v>1043.3403918997926</v>
      </c>
      <c r="L446" s="3" t="e">
        <f t="shared" si="20"/>
        <v>#N/A</v>
      </c>
    </row>
    <row r="447" spans="1:12" ht="15" customHeight="1" x14ac:dyDescent="0.25">
      <c r="A447" s="43" t="s">
        <v>716</v>
      </c>
      <c r="B447" s="43" t="s">
        <v>4</v>
      </c>
      <c r="C447" s="43" t="s">
        <v>791</v>
      </c>
      <c r="D447" s="43" t="s">
        <v>55</v>
      </c>
      <c r="E447" s="43" t="s">
        <v>914</v>
      </c>
      <c r="F447" s="43" t="s">
        <v>3409</v>
      </c>
      <c r="G447" s="43" t="s">
        <v>5</v>
      </c>
      <c r="H447" s="76">
        <v>73</v>
      </c>
      <c r="I447" s="229">
        <v>3.2999999999999949</v>
      </c>
      <c r="J447" s="73">
        <f t="shared" si="18"/>
        <v>6.5614167418685879E-2</v>
      </c>
      <c r="K447" s="73">
        <f t="shared" si="19"/>
        <v>245.68983422156373</v>
      </c>
      <c r="L447" s="3" t="e">
        <f t="shared" si="20"/>
        <v>#N/A</v>
      </c>
    </row>
    <row r="448" spans="1:12" ht="15" customHeight="1" x14ac:dyDescent="0.25">
      <c r="A448" s="43" t="s">
        <v>716</v>
      </c>
      <c r="B448" s="43" t="s">
        <v>4</v>
      </c>
      <c r="C448" s="43" t="s">
        <v>792</v>
      </c>
      <c r="D448" s="43" t="s">
        <v>55</v>
      </c>
      <c r="E448" s="43" t="s">
        <v>915</v>
      </c>
      <c r="F448" s="43" t="s">
        <v>3365</v>
      </c>
      <c r="G448" s="43" t="s">
        <v>5</v>
      </c>
      <c r="H448" s="76">
        <v>1457</v>
      </c>
      <c r="I448" s="229">
        <v>2.7100000000000009</v>
      </c>
      <c r="J448" s="73">
        <f t="shared" si="18"/>
        <v>5.3883149607466388E-2</v>
      </c>
      <c r="K448" s="73">
        <f t="shared" si="19"/>
        <v>4026.9777489780795</v>
      </c>
      <c r="L448" s="3" t="e">
        <f t="shared" si="20"/>
        <v>#N/A</v>
      </c>
    </row>
    <row r="449" spans="1:12" ht="15" customHeight="1" x14ac:dyDescent="0.25">
      <c r="A449" s="43" t="s">
        <v>716</v>
      </c>
      <c r="B449" s="43" t="s">
        <v>4</v>
      </c>
      <c r="C449" s="43" t="s">
        <v>792</v>
      </c>
      <c r="D449" s="43" t="s">
        <v>55</v>
      </c>
      <c r="E449" s="43" t="s">
        <v>915</v>
      </c>
      <c r="F449" s="43" t="s">
        <v>3365</v>
      </c>
      <c r="G449" s="43" t="s">
        <v>5</v>
      </c>
      <c r="H449" s="76">
        <v>3488</v>
      </c>
      <c r="I449" s="229">
        <v>2.71</v>
      </c>
      <c r="J449" s="73">
        <f t="shared" si="18"/>
        <v>5.3883149607466367E-2</v>
      </c>
      <c r="K449" s="73">
        <f t="shared" si="19"/>
        <v>9640.4244258308427</v>
      </c>
      <c r="L449" s="3" t="e">
        <f t="shared" si="20"/>
        <v>#N/A</v>
      </c>
    </row>
    <row r="450" spans="1:12" ht="15" customHeight="1" x14ac:dyDescent="0.25">
      <c r="A450" s="43" t="s">
        <v>716</v>
      </c>
      <c r="B450" s="43" t="s">
        <v>4</v>
      </c>
      <c r="C450" s="43" t="s">
        <v>792</v>
      </c>
      <c r="D450" s="43" t="s">
        <v>55</v>
      </c>
      <c r="E450" s="43" t="s">
        <v>915</v>
      </c>
      <c r="F450" s="43" t="s">
        <v>3365</v>
      </c>
      <c r="G450" s="43" t="s">
        <v>5</v>
      </c>
      <c r="H450" s="76">
        <v>11360</v>
      </c>
      <c r="I450" s="229">
        <v>2.7100000000000004</v>
      </c>
      <c r="J450" s="73">
        <f t="shared" si="18"/>
        <v>5.3883149607466374E-2</v>
      </c>
      <c r="K450" s="73">
        <f t="shared" si="19"/>
        <v>31397.712579540821</v>
      </c>
      <c r="L450" s="3" t="e">
        <f t="shared" si="20"/>
        <v>#N/A</v>
      </c>
    </row>
    <row r="451" spans="1:12" ht="15" customHeight="1" x14ac:dyDescent="0.25">
      <c r="A451" s="43" t="s">
        <v>716</v>
      </c>
      <c r="B451" s="43" t="s">
        <v>4</v>
      </c>
      <c r="C451" s="43" t="s">
        <v>792</v>
      </c>
      <c r="D451" s="43" t="s">
        <v>55</v>
      </c>
      <c r="E451" s="43" t="s">
        <v>915</v>
      </c>
      <c r="F451" s="43" t="s">
        <v>3365</v>
      </c>
      <c r="G451" s="43" t="s">
        <v>5</v>
      </c>
      <c r="H451" s="76">
        <v>1681</v>
      </c>
      <c r="I451" s="229">
        <v>2.7099999999999969</v>
      </c>
      <c r="J451" s="73">
        <f t="shared" si="18"/>
        <v>5.3883149607466305E-2</v>
      </c>
      <c r="K451" s="73">
        <f t="shared" si="19"/>
        <v>4646.0875744901459</v>
      </c>
      <c r="L451" s="3" t="e">
        <f t="shared" si="20"/>
        <v>#N/A</v>
      </c>
    </row>
    <row r="452" spans="1:12" ht="15" customHeight="1" x14ac:dyDescent="0.25">
      <c r="A452" s="43" t="s">
        <v>716</v>
      </c>
      <c r="B452" s="43" t="s">
        <v>4</v>
      </c>
      <c r="C452" s="43" t="s">
        <v>792</v>
      </c>
      <c r="D452" s="43" t="s">
        <v>55</v>
      </c>
      <c r="E452" s="43" t="s">
        <v>915</v>
      </c>
      <c r="F452" s="43" t="s">
        <v>3365</v>
      </c>
      <c r="G452" s="43" t="s">
        <v>5</v>
      </c>
      <c r="H452" s="76">
        <v>4842</v>
      </c>
      <c r="I452" s="229">
        <v>2.7100000000000031</v>
      </c>
      <c r="J452" s="73">
        <f t="shared" si="18"/>
        <v>5.388314960746643E-2</v>
      </c>
      <c r="K452" s="73">
        <f t="shared" si="19"/>
        <v>13382.722210399366</v>
      </c>
      <c r="L452" s="3" t="e">
        <f t="shared" si="20"/>
        <v>#N/A</v>
      </c>
    </row>
    <row r="453" spans="1:12" ht="15" customHeight="1" x14ac:dyDescent="0.25">
      <c r="A453" s="43" t="s">
        <v>716</v>
      </c>
      <c r="B453" s="43" t="s">
        <v>4</v>
      </c>
      <c r="C453" s="43" t="s">
        <v>792</v>
      </c>
      <c r="D453" s="43" t="s">
        <v>55</v>
      </c>
      <c r="E453" s="43" t="s">
        <v>915</v>
      </c>
      <c r="F453" s="43" t="s">
        <v>3365</v>
      </c>
      <c r="G453" s="43" t="s">
        <v>5</v>
      </c>
      <c r="H453" s="76">
        <v>715</v>
      </c>
      <c r="I453" s="229">
        <v>2.7100000000000022</v>
      </c>
      <c r="J453" s="73">
        <f t="shared" si="18"/>
        <v>5.3883149607466416E-2</v>
      </c>
      <c r="K453" s="73">
        <f t="shared" si="19"/>
        <v>1976.17645196934</v>
      </c>
      <c r="L453" s="3" t="e">
        <f t="shared" si="20"/>
        <v>#N/A</v>
      </c>
    </row>
    <row r="454" spans="1:12" ht="15" customHeight="1" x14ac:dyDescent="0.25">
      <c r="A454" s="43" t="s">
        <v>716</v>
      </c>
      <c r="B454" s="43" t="s">
        <v>4</v>
      </c>
      <c r="C454" s="43" t="s">
        <v>792</v>
      </c>
      <c r="D454" s="43" t="s">
        <v>55</v>
      </c>
      <c r="E454" s="43" t="s">
        <v>915</v>
      </c>
      <c r="F454" s="43" t="s">
        <v>3365</v>
      </c>
      <c r="G454" s="43" t="s">
        <v>5</v>
      </c>
      <c r="H454" s="76">
        <v>14250</v>
      </c>
      <c r="I454" s="229">
        <v>2.7099999999999995</v>
      </c>
      <c r="J454" s="73">
        <f t="shared" si="18"/>
        <v>5.388314960746636E-2</v>
      </c>
      <c r="K454" s="73">
        <f t="shared" si="19"/>
        <v>39385.33488190639</v>
      </c>
      <c r="L454" s="3" t="e">
        <f t="shared" si="20"/>
        <v>#N/A</v>
      </c>
    </row>
    <row r="455" spans="1:12" ht="15" customHeight="1" x14ac:dyDescent="0.25">
      <c r="A455" s="43" t="s">
        <v>716</v>
      </c>
      <c r="B455" s="43" t="s">
        <v>4</v>
      </c>
      <c r="C455" s="43" t="s">
        <v>792</v>
      </c>
      <c r="D455" s="43" t="s">
        <v>55</v>
      </c>
      <c r="E455" s="43" t="s">
        <v>915</v>
      </c>
      <c r="F455" s="43" t="s">
        <v>3365</v>
      </c>
      <c r="G455" s="43" t="s">
        <v>5</v>
      </c>
      <c r="H455" s="76">
        <v>8249</v>
      </c>
      <c r="I455" s="229">
        <v>2.7100000000000004</v>
      </c>
      <c r="J455" s="73">
        <f t="shared" ref="J455:J518" si="21">I455*$J$5</f>
        <v>5.3883149607466374E-2</v>
      </c>
      <c r="K455" s="73">
        <f t="shared" ref="K455:K518" si="22">(I455+J455)*H455</f>
        <v>22799.272101111994</v>
      </c>
      <c r="L455" s="3" t="e">
        <f t="shared" ref="L455:L518" si="23">MATCH(C455,$C$7237:$C$7264,0)</f>
        <v>#N/A</v>
      </c>
    </row>
    <row r="456" spans="1:12" ht="15" customHeight="1" x14ac:dyDescent="0.25">
      <c r="A456" s="43" t="s">
        <v>716</v>
      </c>
      <c r="B456" s="43" t="s">
        <v>4</v>
      </c>
      <c r="C456" s="43" t="s">
        <v>792</v>
      </c>
      <c r="D456" s="43" t="s">
        <v>55</v>
      </c>
      <c r="E456" s="43" t="s">
        <v>916</v>
      </c>
      <c r="F456" s="43" t="s">
        <v>3370</v>
      </c>
      <c r="G456" s="43" t="s">
        <v>5</v>
      </c>
      <c r="H456" s="76">
        <v>2793</v>
      </c>
      <c r="I456" s="229">
        <v>2.9499999999999993</v>
      </c>
      <c r="J456" s="73">
        <f t="shared" si="21"/>
        <v>5.8655089056098064E-2</v>
      </c>
      <c r="K456" s="73">
        <f t="shared" si="22"/>
        <v>8403.1736637336799</v>
      </c>
      <c r="L456" s="3" t="e">
        <f t="shared" si="23"/>
        <v>#N/A</v>
      </c>
    </row>
    <row r="457" spans="1:12" ht="15" customHeight="1" x14ac:dyDescent="0.25">
      <c r="A457" s="43" t="s">
        <v>716</v>
      </c>
      <c r="B457" s="43" t="s">
        <v>4</v>
      </c>
      <c r="C457" s="43" t="s">
        <v>793</v>
      </c>
      <c r="D457" s="43" t="s">
        <v>55</v>
      </c>
      <c r="E457" s="43" t="s">
        <v>917</v>
      </c>
      <c r="F457" s="43" t="s">
        <v>3355</v>
      </c>
      <c r="G457" s="43" t="s">
        <v>5</v>
      </c>
      <c r="H457" s="76">
        <v>5367</v>
      </c>
      <c r="I457" s="229">
        <v>2.9899999999999998</v>
      </c>
      <c r="J457" s="73">
        <f t="shared" si="21"/>
        <v>5.9450412297536691E-2</v>
      </c>
      <c r="K457" s="73">
        <f t="shared" si="22"/>
        <v>16366.400362800878</v>
      </c>
      <c r="L457" s="3" t="e">
        <f t="shared" si="23"/>
        <v>#N/A</v>
      </c>
    </row>
    <row r="458" spans="1:12" ht="15" customHeight="1" x14ac:dyDescent="0.25">
      <c r="A458" s="43" t="s">
        <v>716</v>
      </c>
      <c r="B458" s="43" t="s">
        <v>4</v>
      </c>
      <c r="C458" s="43" t="s">
        <v>793</v>
      </c>
      <c r="D458" s="43" t="s">
        <v>55</v>
      </c>
      <c r="E458" s="43" t="s">
        <v>917</v>
      </c>
      <c r="F458" s="43" t="s">
        <v>3355</v>
      </c>
      <c r="G458" s="43" t="s">
        <v>5</v>
      </c>
      <c r="H458" s="76">
        <v>3043</v>
      </c>
      <c r="I458" s="229">
        <v>2.9899999999999998</v>
      </c>
      <c r="J458" s="73">
        <f t="shared" si="21"/>
        <v>5.9450412297536691E-2</v>
      </c>
      <c r="K458" s="73">
        <f t="shared" si="22"/>
        <v>9279.4776046214029</v>
      </c>
      <c r="L458" s="3" t="e">
        <f t="shared" si="23"/>
        <v>#N/A</v>
      </c>
    </row>
    <row r="459" spans="1:12" ht="15" customHeight="1" x14ac:dyDescent="0.25">
      <c r="A459" s="43" t="s">
        <v>716</v>
      </c>
      <c r="B459" s="43" t="s">
        <v>4</v>
      </c>
      <c r="C459" s="43" t="s">
        <v>793</v>
      </c>
      <c r="D459" s="43" t="s">
        <v>55</v>
      </c>
      <c r="E459" s="43" t="s">
        <v>917</v>
      </c>
      <c r="F459" s="43" t="s">
        <v>3355</v>
      </c>
      <c r="G459" s="43" t="s">
        <v>5</v>
      </c>
      <c r="H459" s="76">
        <v>1691</v>
      </c>
      <c r="I459" s="229">
        <v>2.99</v>
      </c>
      <c r="J459" s="73">
        <f t="shared" si="21"/>
        <v>5.9450412297536698E-2</v>
      </c>
      <c r="K459" s="73">
        <f t="shared" si="22"/>
        <v>5156.6206471951346</v>
      </c>
      <c r="L459" s="3" t="e">
        <f t="shared" si="23"/>
        <v>#N/A</v>
      </c>
    </row>
    <row r="460" spans="1:12" ht="15" customHeight="1" x14ac:dyDescent="0.25">
      <c r="A460" s="43" t="s">
        <v>716</v>
      </c>
      <c r="B460" s="43" t="s">
        <v>4</v>
      </c>
      <c r="C460" s="43" t="s">
        <v>793</v>
      </c>
      <c r="D460" s="43" t="s">
        <v>55</v>
      </c>
      <c r="E460" s="43" t="s">
        <v>917</v>
      </c>
      <c r="F460" s="43" t="s">
        <v>3355</v>
      </c>
      <c r="G460" s="43" t="s">
        <v>5</v>
      </c>
      <c r="H460" s="76">
        <v>748</v>
      </c>
      <c r="I460" s="229">
        <v>2.9899999999999998</v>
      </c>
      <c r="J460" s="73">
        <f t="shared" si="21"/>
        <v>5.9450412297536691E-2</v>
      </c>
      <c r="K460" s="73">
        <f t="shared" si="22"/>
        <v>2280.9889083985572</v>
      </c>
      <c r="L460" s="3" t="e">
        <f t="shared" si="23"/>
        <v>#N/A</v>
      </c>
    </row>
    <row r="461" spans="1:12" ht="15" customHeight="1" x14ac:dyDescent="0.25">
      <c r="A461" s="43" t="s">
        <v>716</v>
      </c>
      <c r="B461" s="43" t="s">
        <v>4</v>
      </c>
      <c r="C461" s="43" t="s">
        <v>793</v>
      </c>
      <c r="D461" s="43" t="s">
        <v>55</v>
      </c>
      <c r="E461" s="43" t="s">
        <v>917</v>
      </c>
      <c r="F461" s="43" t="s">
        <v>3355</v>
      </c>
      <c r="G461" s="43" t="s">
        <v>5</v>
      </c>
      <c r="H461" s="76">
        <v>2639</v>
      </c>
      <c r="I461" s="229">
        <v>2.9899999999999998</v>
      </c>
      <c r="J461" s="73">
        <f t="shared" si="21"/>
        <v>5.9450412297536691E-2</v>
      </c>
      <c r="K461" s="73">
        <f t="shared" si="22"/>
        <v>8047.4996380531984</v>
      </c>
      <c r="L461" s="3" t="e">
        <f t="shared" si="23"/>
        <v>#N/A</v>
      </c>
    </row>
    <row r="462" spans="1:12" ht="15" customHeight="1" x14ac:dyDescent="0.25">
      <c r="A462" s="43" t="s">
        <v>716</v>
      </c>
      <c r="B462" s="43" t="s">
        <v>4</v>
      </c>
      <c r="C462" s="43" t="s">
        <v>794</v>
      </c>
      <c r="D462" s="43" t="s">
        <v>55</v>
      </c>
      <c r="E462" s="43" t="s">
        <v>918</v>
      </c>
      <c r="F462" s="43" t="s">
        <v>3410</v>
      </c>
      <c r="G462" s="43" t="s">
        <v>5</v>
      </c>
      <c r="H462" s="76">
        <v>3554</v>
      </c>
      <c r="I462" s="229">
        <v>2.4699999999999998</v>
      </c>
      <c r="J462" s="73">
        <f t="shared" si="21"/>
        <v>4.9111210158834656E-2</v>
      </c>
      <c r="K462" s="73">
        <f t="shared" si="22"/>
        <v>8952.9212409044976</v>
      </c>
      <c r="L462" s="3" t="e">
        <f t="shared" si="23"/>
        <v>#N/A</v>
      </c>
    </row>
    <row r="463" spans="1:12" ht="15" customHeight="1" x14ac:dyDescent="0.25">
      <c r="A463" s="43" t="s">
        <v>716</v>
      </c>
      <c r="B463" s="43" t="s">
        <v>4</v>
      </c>
      <c r="C463" s="43" t="s">
        <v>794</v>
      </c>
      <c r="D463" s="43" t="s">
        <v>55</v>
      </c>
      <c r="E463" s="43" t="s">
        <v>919</v>
      </c>
      <c r="F463" s="43" t="s">
        <v>3351</v>
      </c>
      <c r="G463" s="43" t="s">
        <v>5</v>
      </c>
      <c r="H463" s="76">
        <v>2273</v>
      </c>
      <c r="I463" s="229">
        <v>3.16</v>
      </c>
      <c r="J463" s="73">
        <f t="shared" si="21"/>
        <v>6.2830536073650828E-2</v>
      </c>
      <c r="K463" s="73">
        <f t="shared" si="22"/>
        <v>7325.4938084954083</v>
      </c>
      <c r="L463" s="3" t="e">
        <f t="shared" si="23"/>
        <v>#N/A</v>
      </c>
    </row>
    <row r="464" spans="1:12" ht="15" customHeight="1" x14ac:dyDescent="0.25">
      <c r="A464" s="43" t="s">
        <v>716</v>
      </c>
      <c r="B464" s="43" t="s">
        <v>4</v>
      </c>
      <c r="C464" s="43" t="s">
        <v>794</v>
      </c>
      <c r="D464" s="43" t="s">
        <v>55</v>
      </c>
      <c r="E464" s="43" t="s">
        <v>920</v>
      </c>
      <c r="F464" s="43" t="s">
        <v>3411</v>
      </c>
      <c r="G464" s="43" t="s">
        <v>5</v>
      </c>
      <c r="H464" s="76">
        <v>79</v>
      </c>
      <c r="I464" s="229">
        <v>2.9</v>
      </c>
      <c r="J464" s="73">
        <f t="shared" si="21"/>
        <v>5.76609350042998E-2</v>
      </c>
      <c r="K464" s="73">
        <f t="shared" si="22"/>
        <v>233.65521386533965</v>
      </c>
      <c r="L464" s="3" t="e">
        <f t="shared" si="23"/>
        <v>#N/A</v>
      </c>
    </row>
    <row r="465" spans="1:12" ht="15" customHeight="1" x14ac:dyDescent="0.25">
      <c r="A465" s="43" t="s">
        <v>716</v>
      </c>
      <c r="B465" s="43" t="s">
        <v>4</v>
      </c>
      <c r="C465" s="43" t="s">
        <v>794</v>
      </c>
      <c r="D465" s="43" t="s">
        <v>55</v>
      </c>
      <c r="E465" s="43" t="s">
        <v>920</v>
      </c>
      <c r="F465" s="43" t="s">
        <v>3411</v>
      </c>
      <c r="G465" s="43" t="s">
        <v>5</v>
      </c>
      <c r="H465" s="76">
        <v>380.4</v>
      </c>
      <c r="I465" s="229">
        <v>4.1497371188222925</v>
      </c>
      <c r="J465" s="73">
        <f t="shared" si="21"/>
        <v>8.250955941149743E-2</v>
      </c>
      <c r="K465" s="73">
        <f t="shared" si="22"/>
        <v>1609.9466364001337</v>
      </c>
      <c r="L465" s="3" t="e">
        <f t="shared" si="23"/>
        <v>#N/A</v>
      </c>
    </row>
    <row r="466" spans="1:12" ht="15" customHeight="1" x14ac:dyDescent="0.25">
      <c r="A466" s="43" t="s">
        <v>716</v>
      </c>
      <c r="B466" s="43" t="s">
        <v>717</v>
      </c>
      <c r="C466" s="43" t="s">
        <v>740</v>
      </c>
      <c r="D466" s="43" t="s">
        <v>374</v>
      </c>
      <c r="E466" s="43" t="s">
        <v>921</v>
      </c>
      <c r="F466" s="43" t="s">
        <v>3412</v>
      </c>
      <c r="G466" s="43" t="s">
        <v>4653</v>
      </c>
      <c r="H466" s="76">
        <v>32578.090000000011</v>
      </c>
      <c r="I466" s="229">
        <v>0.19442361415294754</v>
      </c>
      <c r="J466" s="73">
        <f t="shared" si="21"/>
        <v>3.8657404755083349E-3</v>
      </c>
      <c r="K466" s="73">
        <f t="shared" si="22"/>
        <v>6459.888441127754</v>
      </c>
      <c r="L466" s="3" t="e">
        <f t="shared" si="23"/>
        <v>#N/A</v>
      </c>
    </row>
    <row r="467" spans="1:12" ht="15" customHeight="1" x14ac:dyDescent="0.25">
      <c r="A467" s="43" t="s">
        <v>716</v>
      </c>
      <c r="B467" s="43" t="s">
        <v>717</v>
      </c>
      <c r="C467" s="43" t="s">
        <v>754</v>
      </c>
      <c r="D467" s="43" t="s">
        <v>374</v>
      </c>
      <c r="E467" s="43" t="s">
        <v>922</v>
      </c>
      <c r="F467" s="43" t="s">
        <v>3413</v>
      </c>
      <c r="G467" s="43" t="s">
        <v>4653</v>
      </c>
      <c r="H467" s="76">
        <v>18288</v>
      </c>
      <c r="I467" s="229">
        <v>0.55774278215223105</v>
      </c>
      <c r="J467" s="73">
        <f t="shared" si="21"/>
        <v>1.1089644934757635E-2</v>
      </c>
      <c r="K467" s="73">
        <f t="shared" si="22"/>
        <v>10402.807426566849</v>
      </c>
      <c r="L467" s="3" t="e">
        <f t="shared" si="23"/>
        <v>#N/A</v>
      </c>
    </row>
    <row r="468" spans="1:12" ht="15" customHeight="1" x14ac:dyDescent="0.25">
      <c r="A468" s="43" t="s">
        <v>716</v>
      </c>
      <c r="B468" s="43" t="s">
        <v>407</v>
      </c>
      <c r="C468" s="43" t="s">
        <v>739</v>
      </c>
      <c r="D468" s="43" t="s">
        <v>371</v>
      </c>
      <c r="E468" s="43" t="s">
        <v>923</v>
      </c>
      <c r="F468" s="43" t="s">
        <v>3414</v>
      </c>
      <c r="G468" s="43" t="s">
        <v>5</v>
      </c>
      <c r="H468" s="76">
        <v>590</v>
      </c>
      <c r="I468" s="229">
        <v>1.44</v>
      </c>
      <c r="J468" s="73">
        <f t="shared" si="21"/>
        <v>2.8631636691790245E-2</v>
      </c>
      <c r="K468" s="73">
        <f t="shared" si="22"/>
        <v>866.49266564815616</v>
      </c>
      <c r="L468" s="3" t="e">
        <f t="shared" si="23"/>
        <v>#N/A</v>
      </c>
    </row>
    <row r="469" spans="1:12" ht="15" customHeight="1" x14ac:dyDescent="0.25">
      <c r="A469" s="43" t="s">
        <v>716</v>
      </c>
      <c r="B469" s="43" t="s">
        <v>407</v>
      </c>
      <c r="C469" s="43" t="s">
        <v>739</v>
      </c>
      <c r="D469" s="43" t="s">
        <v>371</v>
      </c>
      <c r="E469" s="43" t="s">
        <v>923</v>
      </c>
      <c r="F469" s="43" t="s">
        <v>3414</v>
      </c>
      <c r="G469" s="43" t="s">
        <v>5</v>
      </c>
      <c r="H469" s="76">
        <v>65</v>
      </c>
      <c r="I469" s="229">
        <v>1.4386153846153862</v>
      </c>
      <c r="J469" s="73">
        <f t="shared" si="21"/>
        <v>2.8604106271894327E-2</v>
      </c>
      <c r="K469" s="73">
        <f t="shared" si="22"/>
        <v>95.369266907673222</v>
      </c>
      <c r="L469" s="3" t="e">
        <f t="shared" si="23"/>
        <v>#N/A</v>
      </c>
    </row>
    <row r="470" spans="1:12" ht="15" customHeight="1" x14ac:dyDescent="0.25">
      <c r="A470" s="43" t="s">
        <v>716</v>
      </c>
      <c r="B470" s="43" t="s">
        <v>407</v>
      </c>
      <c r="C470" s="43" t="s">
        <v>739</v>
      </c>
      <c r="D470" s="43" t="s">
        <v>371</v>
      </c>
      <c r="E470" s="43" t="s">
        <v>923</v>
      </c>
      <c r="F470" s="43" t="s">
        <v>3414</v>
      </c>
      <c r="G470" s="43" t="s">
        <v>5</v>
      </c>
      <c r="H470" s="76">
        <v>57</v>
      </c>
      <c r="I470" s="229">
        <v>1.4398245614035117</v>
      </c>
      <c r="J470" s="73">
        <f t="shared" si="21"/>
        <v>2.8628148431959433E-2</v>
      </c>
      <c r="K470" s="73">
        <f t="shared" si="22"/>
        <v>83.701804460621858</v>
      </c>
      <c r="L470" s="3" t="e">
        <f t="shared" si="23"/>
        <v>#N/A</v>
      </c>
    </row>
    <row r="471" spans="1:12" ht="15" customHeight="1" x14ac:dyDescent="0.25">
      <c r="A471" s="43" t="s">
        <v>716</v>
      </c>
      <c r="B471" s="43" t="s">
        <v>407</v>
      </c>
      <c r="C471" s="43" t="s">
        <v>763</v>
      </c>
      <c r="D471" s="43" t="s">
        <v>371</v>
      </c>
      <c r="E471" s="43" t="s">
        <v>924</v>
      </c>
      <c r="F471" s="43" t="s">
        <v>3414</v>
      </c>
      <c r="G471" s="43" t="s">
        <v>5</v>
      </c>
      <c r="H471" s="76">
        <v>115</v>
      </c>
      <c r="I471" s="229">
        <v>1.44</v>
      </c>
      <c r="J471" s="73">
        <f t="shared" si="21"/>
        <v>2.8631636691790245E-2</v>
      </c>
      <c r="K471" s="73">
        <f t="shared" si="22"/>
        <v>168.89263821955586</v>
      </c>
      <c r="L471" s="3" t="e">
        <f t="shared" si="23"/>
        <v>#N/A</v>
      </c>
    </row>
    <row r="472" spans="1:12" ht="15" customHeight="1" x14ac:dyDescent="0.25">
      <c r="A472" s="43" t="s">
        <v>716</v>
      </c>
      <c r="B472" s="43" t="s">
        <v>407</v>
      </c>
      <c r="C472" s="43" t="s">
        <v>763</v>
      </c>
      <c r="D472" s="43" t="s">
        <v>371</v>
      </c>
      <c r="E472" s="43" t="s">
        <v>924</v>
      </c>
      <c r="F472" s="43" t="s">
        <v>3414</v>
      </c>
      <c r="G472" s="43" t="s">
        <v>5</v>
      </c>
      <c r="H472" s="76">
        <v>1385</v>
      </c>
      <c r="I472" s="229">
        <v>1.4399999999999997</v>
      </c>
      <c r="J472" s="73">
        <f t="shared" si="21"/>
        <v>2.8631636691790242E-2</v>
      </c>
      <c r="K472" s="73">
        <f t="shared" si="22"/>
        <v>2034.0548168181292</v>
      </c>
      <c r="L472" s="3" t="e">
        <f t="shared" si="23"/>
        <v>#N/A</v>
      </c>
    </row>
    <row r="473" spans="1:12" ht="15" customHeight="1" x14ac:dyDescent="0.25">
      <c r="A473" s="43" t="s">
        <v>716</v>
      </c>
      <c r="B473" s="43" t="s">
        <v>407</v>
      </c>
      <c r="C473" s="43" t="s">
        <v>763</v>
      </c>
      <c r="D473" s="43" t="s">
        <v>371</v>
      </c>
      <c r="E473" s="43" t="s">
        <v>924</v>
      </c>
      <c r="F473" s="43" t="s">
        <v>3414</v>
      </c>
      <c r="G473" s="43" t="s">
        <v>5</v>
      </c>
      <c r="H473" s="76">
        <v>439</v>
      </c>
      <c r="I473" s="229">
        <v>1.44</v>
      </c>
      <c r="J473" s="73">
        <f t="shared" si="21"/>
        <v>2.8631636691790245E-2</v>
      </c>
      <c r="K473" s="73">
        <f t="shared" si="22"/>
        <v>644.72928850769586</v>
      </c>
      <c r="L473" s="3" t="e">
        <f t="shared" si="23"/>
        <v>#N/A</v>
      </c>
    </row>
    <row r="474" spans="1:12" ht="15" customHeight="1" x14ac:dyDescent="0.25">
      <c r="A474" s="43" t="s">
        <v>716</v>
      </c>
      <c r="B474" s="43" t="s">
        <v>407</v>
      </c>
      <c r="C474" s="43" t="s">
        <v>763</v>
      </c>
      <c r="D474" s="43" t="s">
        <v>371</v>
      </c>
      <c r="E474" s="43" t="s">
        <v>924</v>
      </c>
      <c r="F474" s="43" t="s">
        <v>3414</v>
      </c>
      <c r="G474" s="43" t="s">
        <v>5</v>
      </c>
      <c r="H474" s="76">
        <v>455</v>
      </c>
      <c r="I474" s="229">
        <v>1.4400000000000002</v>
      </c>
      <c r="J474" s="73">
        <f t="shared" si="21"/>
        <v>2.8631636691790252E-2</v>
      </c>
      <c r="K474" s="73">
        <f t="shared" si="22"/>
        <v>668.2273946947646</v>
      </c>
      <c r="L474" s="3" t="e">
        <f t="shared" si="23"/>
        <v>#N/A</v>
      </c>
    </row>
    <row r="475" spans="1:12" ht="15" customHeight="1" x14ac:dyDescent="0.25">
      <c r="A475" s="43" t="s">
        <v>716</v>
      </c>
      <c r="B475" s="43" t="s">
        <v>407</v>
      </c>
      <c r="C475" s="43" t="s">
        <v>763</v>
      </c>
      <c r="D475" s="43" t="s">
        <v>371</v>
      </c>
      <c r="E475" s="43" t="s">
        <v>924</v>
      </c>
      <c r="F475" s="43" t="s">
        <v>3414</v>
      </c>
      <c r="G475" s="43" t="s">
        <v>5</v>
      </c>
      <c r="H475" s="76">
        <v>5599</v>
      </c>
      <c r="I475" s="229">
        <v>1.4400000000000002</v>
      </c>
      <c r="J475" s="73">
        <f t="shared" si="21"/>
        <v>2.8631636691790252E-2</v>
      </c>
      <c r="K475" s="73">
        <f t="shared" si="22"/>
        <v>8222.8685338373343</v>
      </c>
      <c r="L475" s="3" t="e">
        <f t="shared" si="23"/>
        <v>#N/A</v>
      </c>
    </row>
    <row r="476" spans="1:12" ht="15" customHeight="1" x14ac:dyDescent="0.25">
      <c r="A476" s="43" t="s">
        <v>716</v>
      </c>
      <c r="B476" s="43" t="s">
        <v>407</v>
      </c>
      <c r="C476" s="43" t="s">
        <v>763</v>
      </c>
      <c r="D476" s="43" t="s">
        <v>371</v>
      </c>
      <c r="E476" s="43" t="s">
        <v>924</v>
      </c>
      <c r="F476" s="43" t="s">
        <v>3414</v>
      </c>
      <c r="G476" s="43" t="s">
        <v>5</v>
      </c>
      <c r="H476" s="76">
        <v>2355</v>
      </c>
      <c r="I476" s="229">
        <v>1.4400000000000002</v>
      </c>
      <c r="J476" s="73">
        <f t="shared" si="21"/>
        <v>2.8631636691790252E-2</v>
      </c>
      <c r="K476" s="73">
        <f t="shared" si="22"/>
        <v>3458.6275044091662</v>
      </c>
      <c r="L476" s="3" t="e">
        <f t="shared" si="23"/>
        <v>#N/A</v>
      </c>
    </row>
    <row r="477" spans="1:12" ht="15" customHeight="1" x14ac:dyDescent="0.25">
      <c r="A477" s="43" t="s">
        <v>716</v>
      </c>
      <c r="B477" s="43" t="s">
        <v>407</v>
      </c>
      <c r="C477" s="43" t="s">
        <v>766</v>
      </c>
      <c r="D477" s="43" t="s">
        <v>371</v>
      </c>
      <c r="E477" s="43" t="s">
        <v>925</v>
      </c>
      <c r="F477" s="43" t="s">
        <v>3414</v>
      </c>
      <c r="G477" s="43" t="s">
        <v>5</v>
      </c>
      <c r="H477" s="76">
        <v>3864</v>
      </c>
      <c r="I477" s="229">
        <v>1.44</v>
      </c>
      <c r="J477" s="73">
        <f t="shared" si="21"/>
        <v>2.8631636691790245E-2</v>
      </c>
      <c r="K477" s="73">
        <f t="shared" si="22"/>
        <v>5674.7926441770769</v>
      </c>
      <c r="L477" s="3" t="e">
        <f t="shared" si="23"/>
        <v>#N/A</v>
      </c>
    </row>
    <row r="478" spans="1:12" ht="15" customHeight="1" x14ac:dyDescent="0.25">
      <c r="A478" s="43" t="s">
        <v>716</v>
      </c>
      <c r="B478" s="43" t="s">
        <v>407</v>
      </c>
      <c r="C478" s="43" t="s">
        <v>766</v>
      </c>
      <c r="D478" s="43" t="s">
        <v>371</v>
      </c>
      <c r="E478" s="43" t="s">
        <v>925</v>
      </c>
      <c r="F478" s="43" t="s">
        <v>3414</v>
      </c>
      <c r="G478" s="43" t="s">
        <v>5</v>
      </c>
      <c r="H478" s="76">
        <v>493</v>
      </c>
      <c r="I478" s="229">
        <v>1.4399999999999997</v>
      </c>
      <c r="J478" s="73">
        <f t="shared" si="21"/>
        <v>2.8631636691790242E-2</v>
      </c>
      <c r="K478" s="73">
        <f t="shared" si="22"/>
        <v>724.03539688905244</v>
      </c>
      <c r="L478" s="3" t="e">
        <f t="shared" si="23"/>
        <v>#N/A</v>
      </c>
    </row>
    <row r="479" spans="1:12" ht="15" customHeight="1" x14ac:dyDescent="0.25">
      <c r="A479" s="43" t="s">
        <v>716</v>
      </c>
      <c r="B479" s="43" t="s">
        <v>407</v>
      </c>
      <c r="C479" s="43" t="s">
        <v>766</v>
      </c>
      <c r="D479" s="43" t="s">
        <v>371</v>
      </c>
      <c r="E479" s="43" t="s">
        <v>925</v>
      </c>
      <c r="F479" s="43" t="s">
        <v>3414</v>
      </c>
      <c r="G479" s="43" t="s">
        <v>5</v>
      </c>
      <c r="H479" s="76">
        <v>293</v>
      </c>
      <c r="I479" s="229">
        <v>1.4400000000000002</v>
      </c>
      <c r="J479" s="73">
        <f t="shared" si="21"/>
        <v>2.8631636691790252E-2</v>
      </c>
      <c r="K479" s="73">
        <f t="shared" si="22"/>
        <v>430.30906955069457</v>
      </c>
      <c r="L479" s="3" t="e">
        <f t="shared" si="23"/>
        <v>#N/A</v>
      </c>
    </row>
    <row r="480" spans="1:12" ht="15" customHeight="1" x14ac:dyDescent="0.25">
      <c r="A480" s="43" t="s">
        <v>716</v>
      </c>
      <c r="B480" s="43" t="s">
        <v>407</v>
      </c>
      <c r="C480" s="43" t="s">
        <v>766</v>
      </c>
      <c r="D480" s="43" t="s">
        <v>371</v>
      </c>
      <c r="E480" s="43" t="s">
        <v>925</v>
      </c>
      <c r="F480" s="43" t="s">
        <v>3414</v>
      </c>
      <c r="G480" s="43" t="s">
        <v>5</v>
      </c>
      <c r="H480" s="239">
        <v>934</v>
      </c>
      <c r="I480" s="229">
        <v>1.44</v>
      </c>
      <c r="J480" s="73">
        <f t="shared" si="21"/>
        <v>2.8631636691790245E-2</v>
      </c>
      <c r="K480" s="73">
        <f t="shared" si="22"/>
        <v>1371.701948670132</v>
      </c>
      <c r="L480" s="3" t="e">
        <f t="shared" si="23"/>
        <v>#N/A</v>
      </c>
    </row>
    <row r="481" spans="1:12" ht="15" customHeight="1" x14ac:dyDescent="0.25">
      <c r="A481" s="43" t="s">
        <v>716</v>
      </c>
      <c r="B481" s="43" t="s">
        <v>407</v>
      </c>
      <c r="C481" s="43" t="s">
        <v>768</v>
      </c>
      <c r="D481" s="43" t="s">
        <v>371</v>
      </c>
      <c r="E481" s="43" t="s">
        <v>926</v>
      </c>
      <c r="F481" s="242" t="s">
        <v>3414</v>
      </c>
      <c r="G481" s="43" t="s">
        <v>5</v>
      </c>
      <c r="H481" s="241">
        <v>1079</v>
      </c>
      <c r="I481" s="229">
        <v>1.44</v>
      </c>
      <c r="J481" s="73">
        <f t="shared" si="21"/>
        <v>2.8631636691790245E-2</v>
      </c>
      <c r="K481" s="73">
        <f t="shared" si="22"/>
        <v>1584.6535359904417</v>
      </c>
      <c r="L481" s="3">
        <f t="shared" si="23"/>
        <v>1</v>
      </c>
    </row>
    <row r="482" spans="1:12" ht="15" customHeight="1" x14ac:dyDescent="0.25">
      <c r="A482" s="43" t="s">
        <v>716</v>
      </c>
      <c r="B482" s="43" t="s">
        <v>407</v>
      </c>
      <c r="C482" s="43" t="s">
        <v>768</v>
      </c>
      <c r="D482" s="43" t="s">
        <v>371</v>
      </c>
      <c r="E482" s="43" t="s">
        <v>926</v>
      </c>
      <c r="F482" s="242" t="s">
        <v>3414</v>
      </c>
      <c r="G482" s="43" t="s">
        <v>5</v>
      </c>
      <c r="H482" s="241">
        <v>211</v>
      </c>
      <c r="I482" s="229">
        <v>4.493838862559242</v>
      </c>
      <c r="J482" s="73">
        <f t="shared" si="21"/>
        <v>8.935136226683621E-2</v>
      </c>
      <c r="K482" s="73">
        <f t="shared" si="22"/>
        <v>967.05313743830243</v>
      </c>
      <c r="L482" s="3">
        <f t="shared" si="23"/>
        <v>1</v>
      </c>
    </row>
    <row r="483" spans="1:12" ht="15" customHeight="1" x14ac:dyDescent="0.25">
      <c r="A483" s="43" t="s">
        <v>716</v>
      </c>
      <c r="B483" s="43" t="s">
        <v>407</v>
      </c>
      <c r="C483" s="43" t="s">
        <v>769</v>
      </c>
      <c r="D483" s="43" t="s">
        <v>371</v>
      </c>
      <c r="E483" s="43" t="s">
        <v>927</v>
      </c>
      <c r="F483" s="43" t="s">
        <v>3414</v>
      </c>
      <c r="G483" s="43" t="s">
        <v>5</v>
      </c>
      <c r="H483" s="240">
        <v>574</v>
      </c>
      <c r="I483" s="229"/>
      <c r="J483" s="73">
        <f t="shared" si="21"/>
        <v>0</v>
      </c>
      <c r="K483" s="73">
        <f t="shared" si="22"/>
        <v>0</v>
      </c>
      <c r="L483" s="3" t="e">
        <f t="shared" si="23"/>
        <v>#N/A</v>
      </c>
    </row>
    <row r="484" spans="1:12" ht="15" customHeight="1" x14ac:dyDescent="0.25">
      <c r="A484" s="43" t="s">
        <v>716</v>
      </c>
      <c r="B484" s="43" t="s">
        <v>407</v>
      </c>
      <c r="C484" s="43" t="s">
        <v>769</v>
      </c>
      <c r="D484" s="43" t="s">
        <v>371</v>
      </c>
      <c r="E484" s="43" t="s">
        <v>927</v>
      </c>
      <c r="F484" s="43" t="s">
        <v>3414</v>
      </c>
      <c r="G484" s="43" t="s">
        <v>5</v>
      </c>
      <c r="H484" s="76">
        <v>420</v>
      </c>
      <c r="I484" s="229"/>
      <c r="J484" s="73">
        <f t="shared" si="21"/>
        <v>0</v>
      </c>
      <c r="K484" s="73">
        <f t="shared" si="22"/>
        <v>0</v>
      </c>
      <c r="L484" s="3" t="e">
        <f t="shared" si="23"/>
        <v>#N/A</v>
      </c>
    </row>
    <row r="485" spans="1:12" ht="15" customHeight="1" x14ac:dyDescent="0.25">
      <c r="A485" s="43" t="s">
        <v>716</v>
      </c>
      <c r="B485" s="43" t="s">
        <v>407</v>
      </c>
      <c r="C485" s="43" t="s">
        <v>769</v>
      </c>
      <c r="D485" s="43" t="s">
        <v>371</v>
      </c>
      <c r="E485" s="43" t="s">
        <v>927</v>
      </c>
      <c r="F485" s="43" t="s">
        <v>3414</v>
      </c>
      <c r="G485" s="43" t="s">
        <v>5</v>
      </c>
      <c r="H485" s="76">
        <v>953</v>
      </c>
      <c r="I485" s="229"/>
      <c r="J485" s="73">
        <f t="shared" si="21"/>
        <v>0</v>
      </c>
      <c r="K485" s="73">
        <f t="shared" si="22"/>
        <v>0</v>
      </c>
      <c r="L485" s="3" t="e">
        <f t="shared" si="23"/>
        <v>#N/A</v>
      </c>
    </row>
    <row r="486" spans="1:12" ht="15" customHeight="1" x14ac:dyDescent="0.25">
      <c r="A486" s="43" t="s">
        <v>716</v>
      </c>
      <c r="B486" s="43" t="s">
        <v>407</v>
      </c>
      <c r="C486" s="43" t="s">
        <v>770</v>
      </c>
      <c r="D486" s="43" t="s">
        <v>371</v>
      </c>
      <c r="E486" s="43" t="s">
        <v>928</v>
      </c>
      <c r="F486" s="43" t="s">
        <v>3414</v>
      </c>
      <c r="G486" s="43" t="s">
        <v>5</v>
      </c>
      <c r="H486" s="76">
        <v>348</v>
      </c>
      <c r="I486" s="229">
        <v>1.4400000000000011</v>
      </c>
      <c r="J486" s="73">
        <f t="shared" si="21"/>
        <v>2.8631636691790269E-2</v>
      </c>
      <c r="K486" s="73">
        <f t="shared" si="22"/>
        <v>511.08380956874339</v>
      </c>
      <c r="L486" s="3" t="e">
        <f t="shared" si="23"/>
        <v>#N/A</v>
      </c>
    </row>
    <row r="487" spans="1:12" ht="15" customHeight="1" x14ac:dyDescent="0.25">
      <c r="A487" s="43" t="s">
        <v>716</v>
      </c>
      <c r="B487" s="43" t="s">
        <v>407</v>
      </c>
      <c r="C487" s="43" t="s">
        <v>770</v>
      </c>
      <c r="D487" s="43" t="s">
        <v>371</v>
      </c>
      <c r="E487" s="43" t="s">
        <v>928</v>
      </c>
      <c r="F487" s="43" t="s">
        <v>3414</v>
      </c>
      <c r="G487" s="43" t="s">
        <v>5</v>
      </c>
      <c r="H487" s="76">
        <v>2414</v>
      </c>
      <c r="I487" s="229">
        <v>1.4399999999999997</v>
      </c>
      <c r="J487" s="73">
        <f t="shared" si="21"/>
        <v>2.8631636691790242E-2</v>
      </c>
      <c r="K487" s="73">
        <f t="shared" si="22"/>
        <v>3545.276770973981</v>
      </c>
      <c r="L487" s="3" t="e">
        <f t="shared" si="23"/>
        <v>#N/A</v>
      </c>
    </row>
    <row r="488" spans="1:12" ht="15" customHeight="1" x14ac:dyDescent="0.25">
      <c r="A488" s="43" t="s">
        <v>716</v>
      </c>
      <c r="B488" s="43" t="s">
        <v>407</v>
      </c>
      <c r="C488" s="43" t="s">
        <v>770</v>
      </c>
      <c r="D488" s="43" t="s">
        <v>371</v>
      </c>
      <c r="E488" s="43" t="s">
        <v>928</v>
      </c>
      <c r="F488" s="43" t="s">
        <v>3414</v>
      </c>
      <c r="G488" s="43" t="s">
        <v>5</v>
      </c>
      <c r="H488" s="76">
        <v>7868</v>
      </c>
      <c r="I488" s="229">
        <v>1.4399999999999997</v>
      </c>
      <c r="J488" s="73">
        <f t="shared" si="21"/>
        <v>2.8631636691790242E-2</v>
      </c>
      <c r="K488" s="73">
        <f t="shared" si="22"/>
        <v>11555.193717491004</v>
      </c>
      <c r="L488" s="3" t="e">
        <f t="shared" si="23"/>
        <v>#N/A</v>
      </c>
    </row>
    <row r="489" spans="1:12" ht="15" customHeight="1" x14ac:dyDescent="0.25">
      <c r="A489" s="43" t="s">
        <v>716</v>
      </c>
      <c r="B489" s="43" t="s">
        <v>407</v>
      </c>
      <c r="C489" s="43" t="s">
        <v>774</v>
      </c>
      <c r="D489" s="43" t="s">
        <v>371</v>
      </c>
      <c r="E489" s="43" t="s">
        <v>929</v>
      </c>
      <c r="F489" s="43" t="s">
        <v>3414</v>
      </c>
      <c r="G489" s="43" t="s">
        <v>5</v>
      </c>
      <c r="H489" s="76">
        <v>4239</v>
      </c>
      <c r="I489" s="229">
        <v>1.44</v>
      </c>
      <c r="J489" s="73">
        <f t="shared" si="21"/>
        <v>2.8631636691790245E-2</v>
      </c>
      <c r="K489" s="73">
        <f t="shared" si="22"/>
        <v>6225.5295079364987</v>
      </c>
      <c r="L489" s="3" t="e">
        <f t="shared" si="23"/>
        <v>#N/A</v>
      </c>
    </row>
    <row r="490" spans="1:12" ht="15" customHeight="1" x14ac:dyDescent="0.25">
      <c r="A490" s="43" t="s">
        <v>716</v>
      </c>
      <c r="B490" s="43" t="s">
        <v>407</v>
      </c>
      <c r="C490" s="43" t="s">
        <v>774</v>
      </c>
      <c r="D490" s="43" t="s">
        <v>371</v>
      </c>
      <c r="E490" s="43" t="s">
        <v>929</v>
      </c>
      <c r="F490" s="43" t="s">
        <v>3414</v>
      </c>
      <c r="G490" s="43" t="s">
        <v>5</v>
      </c>
      <c r="H490" s="76">
        <v>565</v>
      </c>
      <c r="I490" s="229">
        <v>1.44</v>
      </c>
      <c r="J490" s="73">
        <f t="shared" si="21"/>
        <v>2.8631636691790245E-2</v>
      </c>
      <c r="K490" s="73">
        <f t="shared" si="22"/>
        <v>829.77687473086144</v>
      </c>
      <c r="L490" s="3" t="e">
        <f t="shared" si="23"/>
        <v>#N/A</v>
      </c>
    </row>
    <row r="491" spans="1:12" ht="15" customHeight="1" x14ac:dyDescent="0.25">
      <c r="A491" s="43" t="s">
        <v>716</v>
      </c>
      <c r="B491" s="43" t="s">
        <v>407</v>
      </c>
      <c r="C491" s="43" t="s">
        <v>774</v>
      </c>
      <c r="D491" s="43" t="s">
        <v>371</v>
      </c>
      <c r="E491" s="43" t="s">
        <v>929</v>
      </c>
      <c r="F491" s="43" t="s">
        <v>3414</v>
      </c>
      <c r="G491" s="43" t="s">
        <v>5</v>
      </c>
      <c r="H491" s="76">
        <v>1863</v>
      </c>
      <c r="I491" s="229">
        <v>1.4399999999999997</v>
      </c>
      <c r="J491" s="73">
        <f t="shared" si="21"/>
        <v>2.8631636691790242E-2</v>
      </c>
      <c r="K491" s="73">
        <f t="shared" si="22"/>
        <v>2736.0607391568046</v>
      </c>
      <c r="L491" s="3" t="e">
        <f t="shared" si="23"/>
        <v>#N/A</v>
      </c>
    </row>
    <row r="492" spans="1:12" ht="15" customHeight="1" x14ac:dyDescent="0.25">
      <c r="A492" s="43" t="s">
        <v>716</v>
      </c>
      <c r="B492" s="43" t="s">
        <v>407</v>
      </c>
      <c r="C492" s="43" t="s">
        <v>774</v>
      </c>
      <c r="D492" s="43" t="s">
        <v>371</v>
      </c>
      <c r="E492" s="43" t="s">
        <v>929</v>
      </c>
      <c r="F492" s="43" t="s">
        <v>3414</v>
      </c>
      <c r="G492" s="43" t="s">
        <v>5</v>
      </c>
      <c r="H492" s="76">
        <v>848</v>
      </c>
      <c r="I492" s="229">
        <v>1.44</v>
      </c>
      <c r="J492" s="73">
        <f t="shared" si="21"/>
        <v>2.8631636691790245E-2</v>
      </c>
      <c r="K492" s="73">
        <f t="shared" si="22"/>
        <v>1245.3996279146381</v>
      </c>
      <c r="L492" s="3" t="e">
        <f t="shared" si="23"/>
        <v>#N/A</v>
      </c>
    </row>
    <row r="493" spans="1:12" ht="15" customHeight="1" x14ac:dyDescent="0.25">
      <c r="A493" s="43" t="s">
        <v>716</v>
      </c>
      <c r="B493" s="43" t="s">
        <v>407</v>
      </c>
      <c r="C493" s="43" t="s">
        <v>778</v>
      </c>
      <c r="D493" s="43" t="s">
        <v>371</v>
      </c>
      <c r="E493" s="43" t="s">
        <v>930</v>
      </c>
      <c r="F493" s="43" t="s">
        <v>3414</v>
      </c>
      <c r="G493" s="43" t="s">
        <v>5</v>
      </c>
      <c r="H493" s="76">
        <v>18865</v>
      </c>
      <c r="I493" s="229">
        <v>1.44</v>
      </c>
      <c r="J493" s="73">
        <f t="shared" si="21"/>
        <v>2.8631636691790245E-2</v>
      </c>
      <c r="K493" s="73">
        <f t="shared" si="22"/>
        <v>27705.735826190623</v>
      </c>
      <c r="L493" s="3" t="e">
        <f t="shared" si="23"/>
        <v>#N/A</v>
      </c>
    </row>
    <row r="494" spans="1:12" ht="15" customHeight="1" x14ac:dyDescent="0.25">
      <c r="A494" s="43" t="s">
        <v>716</v>
      </c>
      <c r="B494" s="43" t="s">
        <v>407</v>
      </c>
      <c r="C494" s="43" t="s">
        <v>778</v>
      </c>
      <c r="D494" s="43" t="s">
        <v>371</v>
      </c>
      <c r="E494" s="43" t="s">
        <v>930</v>
      </c>
      <c r="F494" s="43" t="s">
        <v>3414</v>
      </c>
      <c r="G494" s="43" t="s">
        <v>5</v>
      </c>
      <c r="H494" s="76">
        <v>11528</v>
      </c>
      <c r="I494" s="229">
        <v>1.44</v>
      </c>
      <c r="J494" s="73">
        <f t="shared" si="21"/>
        <v>2.8631636691790245E-2</v>
      </c>
      <c r="K494" s="73">
        <f t="shared" si="22"/>
        <v>16930.385507782958</v>
      </c>
      <c r="L494" s="3" t="e">
        <f t="shared" si="23"/>
        <v>#N/A</v>
      </c>
    </row>
    <row r="495" spans="1:12" ht="15" customHeight="1" x14ac:dyDescent="0.25">
      <c r="A495" s="43" t="s">
        <v>716</v>
      </c>
      <c r="B495" s="43" t="s">
        <v>407</v>
      </c>
      <c r="C495" s="43" t="s">
        <v>778</v>
      </c>
      <c r="D495" s="43" t="s">
        <v>371</v>
      </c>
      <c r="E495" s="43" t="s">
        <v>930</v>
      </c>
      <c r="F495" s="43" t="s">
        <v>3414</v>
      </c>
      <c r="G495" s="43" t="s">
        <v>5</v>
      </c>
      <c r="H495" s="76">
        <v>14377</v>
      </c>
      <c r="I495" s="229">
        <v>1.4399999999999997</v>
      </c>
      <c r="J495" s="73">
        <f t="shared" si="21"/>
        <v>2.8631636691790242E-2</v>
      </c>
      <c r="K495" s="73">
        <f t="shared" si="22"/>
        <v>21114.517040717863</v>
      </c>
      <c r="L495" s="3" t="e">
        <f t="shared" si="23"/>
        <v>#N/A</v>
      </c>
    </row>
    <row r="496" spans="1:12" ht="15" customHeight="1" x14ac:dyDescent="0.25">
      <c r="A496" s="43" t="s">
        <v>716</v>
      </c>
      <c r="B496" s="43" t="s">
        <v>407</v>
      </c>
      <c r="C496" s="43" t="s">
        <v>795</v>
      </c>
      <c r="D496" s="43" t="s">
        <v>371</v>
      </c>
      <c r="E496" s="43" t="s">
        <v>931</v>
      </c>
      <c r="F496" s="43" t="s">
        <v>3414</v>
      </c>
      <c r="G496" s="43" t="s">
        <v>5</v>
      </c>
      <c r="H496" s="76">
        <v>13203</v>
      </c>
      <c r="I496" s="229">
        <v>1.44</v>
      </c>
      <c r="J496" s="73">
        <f t="shared" si="21"/>
        <v>2.8631636691790245E-2</v>
      </c>
      <c r="K496" s="73">
        <f t="shared" si="22"/>
        <v>19390.343499241706</v>
      </c>
      <c r="L496" s="3" t="e">
        <f t="shared" si="23"/>
        <v>#N/A</v>
      </c>
    </row>
    <row r="497" spans="1:12" ht="15" customHeight="1" x14ac:dyDescent="0.25">
      <c r="A497" s="43" t="s">
        <v>716</v>
      </c>
      <c r="B497" s="43" t="s">
        <v>407</v>
      </c>
      <c r="C497" s="43" t="s">
        <v>795</v>
      </c>
      <c r="D497" s="43" t="s">
        <v>371</v>
      </c>
      <c r="E497" s="43" t="s">
        <v>931</v>
      </c>
      <c r="F497" s="43" t="s">
        <v>3414</v>
      </c>
      <c r="G497" s="43" t="s">
        <v>5</v>
      </c>
      <c r="H497" s="76">
        <v>16613</v>
      </c>
      <c r="I497" s="229">
        <v>1.44</v>
      </c>
      <c r="J497" s="73">
        <f t="shared" si="21"/>
        <v>2.8631636691790245E-2</v>
      </c>
      <c r="K497" s="73">
        <f t="shared" si="22"/>
        <v>24398.377380360711</v>
      </c>
      <c r="L497" s="3" t="e">
        <f t="shared" si="23"/>
        <v>#N/A</v>
      </c>
    </row>
    <row r="498" spans="1:12" ht="15" customHeight="1" x14ac:dyDescent="0.25">
      <c r="A498" s="43" t="s">
        <v>716</v>
      </c>
      <c r="B498" s="43" t="s">
        <v>407</v>
      </c>
      <c r="C498" s="43" t="s">
        <v>795</v>
      </c>
      <c r="D498" s="43" t="s">
        <v>371</v>
      </c>
      <c r="E498" s="43" t="s">
        <v>931</v>
      </c>
      <c r="F498" s="43" t="s">
        <v>3414</v>
      </c>
      <c r="G498" s="43" t="s">
        <v>5</v>
      </c>
      <c r="H498" s="76">
        <v>26994</v>
      </c>
      <c r="I498" s="229">
        <v>1.44</v>
      </c>
      <c r="J498" s="73">
        <f t="shared" si="21"/>
        <v>2.8631636691790245E-2</v>
      </c>
      <c r="K498" s="73">
        <f t="shared" si="22"/>
        <v>39644.242400858187</v>
      </c>
      <c r="L498" s="3" t="e">
        <f t="shared" si="23"/>
        <v>#N/A</v>
      </c>
    </row>
    <row r="499" spans="1:12" ht="15" customHeight="1" x14ac:dyDescent="0.25">
      <c r="A499" s="43" t="s">
        <v>716</v>
      </c>
      <c r="B499" s="43" t="s">
        <v>407</v>
      </c>
      <c r="C499" s="43" t="s">
        <v>795</v>
      </c>
      <c r="D499" s="43" t="s">
        <v>371</v>
      </c>
      <c r="E499" s="43" t="s">
        <v>931</v>
      </c>
      <c r="F499" s="43" t="s">
        <v>3414</v>
      </c>
      <c r="G499" s="43" t="s">
        <v>5</v>
      </c>
      <c r="H499" s="76">
        <v>228</v>
      </c>
      <c r="I499" s="229">
        <v>1.44</v>
      </c>
      <c r="J499" s="73">
        <f t="shared" si="21"/>
        <v>2.8631636691790245E-2</v>
      </c>
      <c r="K499" s="73">
        <f t="shared" si="22"/>
        <v>334.84801316572816</v>
      </c>
      <c r="L499" s="3" t="e">
        <f t="shared" si="23"/>
        <v>#N/A</v>
      </c>
    </row>
    <row r="500" spans="1:12" ht="15" customHeight="1" x14ac:dyDescent="0.25">
      <c r="A500" s="43" t="s">
        <v>716</v>
      </c>
      <c r="B500" s="43" t="s">
        <v>407</v>
      </c>
      <c r="C500" s="43" t="s">
        <v>796</v>
      </c>
      <c r="D500" s="43" t="s">
        <v>371</v>
      </c>
      <c r="E500" s="43" t="s">
        <v>932</v>
      </c>
      <c r="F500" s="43" t="s">
        <v>3414</v>
      </c>
      <c r="G500" s="43" t="s">
        <v>5</v>
      </c>
      <c r="H500" s="76">
        <v>261</v>
      </c>
      <c r="I500" s="229">
        <v>5</v>
      </c>
      <c r="J500" s="73">
        <f t="shared" si="21"/>
        <v>9.9415405179827249E-2</v>
      </c>
      <c r="K500" s="73">
        <f t="shared" si="22"/>
        <v>1330.9474207519349</v>
      </c>
      <c r="L500" s="3" t="e">
        <f t="shared" si="23"/>
        <v>#N/A</v>
      </c>
    </row>
    <row r="501" spans="1:12" ht="15" customHeight="1" x14ac:dyDescent="0.25">
      <c r="A501" s="43" t="s">
        <v>716</v>
      </c>
      <c r="B501" s="43" t="s">
        <v>407</v>
      </c>
      <c r="C501" s="43" t="s">
        <v>791</v>
      </c>
      <c r="D501" s="43" t="s">
        <v>55</v>
      </c>
      <c r="E501" s="43" t="s">
        <v>933</v>
      </c>
      <c r="F501" s="43" t="s">
        <v>3415</v>
      </c>
      <c r="G501" s="43" t="s">
        <v>5</v>
      </c>
      <c r="H501" s="76">
        <v>13</v>
      </c>
      <c r="I501" s="229">
        <v>2.0699999999999998</v>
      </c>
      <c r="J501" s="73">
        <f t="shared" si="21"/>
        <v>4.115797774444848E-2</v>
      </c>
      <c r="K501" s="73">
        <f t="shared" si="22"/>
        <v>27.445053710677829</v>
      </c>
      <c r="L501" s="3" t="e">
        <f t="shared" si="23"/>
        <v>#N/A</v>
      </c>
    </row>
    <row r="502" spans="1:12" ht="15" customHeight="1" x14ac:dyDescent="0.25">
      <c r="A502" s="43" t="s">
        <v>716</v>
      </c>
      <c r="B502" s="43" t="s">
        <v>407</v>
      </c>
      <c r="C502" s="43" t="s">
        <v>736</v>
      </c>
      <c r="D502" s="43" t="s">
        <v>55</v>
      </c>
      <c r="E502" s="43" t="s">
        <v>934</v>
      </c>
      <c r="F502" s="43" t="s">
        <v>3416</v>
      </c>
      <c r="G502" s="43" t="s">
        <v>5</v>
      </c>
      <c r="H502" s="76">
        <v>41</v>
      </c>
      <c r="I502" s="229"/>
      <c r="J502" s="73">
        <f t="shared" si="21"/>
        <v>0</v>
      </c>
      <c r="K502" s="73">
        <f t="shared" si="22"/>
        <v>0</v>
      </c>
      <c r="L502" s="3" t="e">
        <f t="shared" si="23"/>
        <v>#N/A</v>
      </c>
    </row>
    <row r="503" spans="1:12" ht="15" customHeight="1" x14ac:dyDescent="0.25">
      <c r="A503" s="43" t="s">
        <v>716</v>
      </c>
      <c r="B503" s="43" t="s">
        <v>407</v>
      </c>
      <c r="C503" s="43" t="s">
        <v>738</v>
      </c>
      <c r="D503" s="43" t="s">
        <v>55</v>
      </c>
      <c r="E503" s="43" t="s">
        <v>935</v>
      </c>
      <c r="F503" s="43" t="s">
        <v>3417</v>
      </c>
      <c r="G503" s="43" t="s">
        <v>5</v>
      </c>
      <c r="H503" s="76">
        <v>17900.599999999999</v>
      </c>
      <c r="I503" s="229"/>
      <c r="J503" s="73">
        <f t="shared" si="21"/>
        <v>0</v>
      </c>
      <c r="K503" s="73">
        <f t="shared" si="22"/>
        <v>0</v>
      </c>
      <c r="L503" s="3" t="e">
        <f t="shared" si="23"/>
        <v>#N/A</v>
      </c>
    </row>
    <row r="504" spans="1:12" ht="15" customHeight="1" x14ac:dyDescent="0.25">
      <c r="A504" s="43" t="s">
        <v>716</v>
      </c>
      <c r="B504" s="43" t="s">
        <v>407</v>
      </c>
      <c r="C504" s="43" t="s">
        <v>749</v>
      </c>
      <c r="D504" s="43" t="s">
        <v>55</v>
      </c>
      <c r="E504" s="43" t="s">
        <v>936</v>
      </c>
      <c r="F504" s="43" t="s">
        <v>3418</v>
      </c>
      <c r="G504" s="43" t="s">
        <v>5</v>
      </c>
      <c r="H504" s="76">
        <v>9117.2999999999993</v>
      </c>
      <c r="I504" s="229">
        <v>1.0399997806368113</v>
      </c>
      <c r="J504" s="73">
        <f t="shared" si="21"/>
        <v>2.0678399915788011E-2</v>
      </c>
      <c r="K504" s="73">
        <f t="shared" si="22"/>
        <v>9670.5211755522123</v>
      </c>
      <c r="L504" s="3" t="e">
        <f t="shared" si="23"/>
        <v>#N/A</v>
      </c>
    </row>
    <row r="505" spans="1:12" ht="15" customHeight="1" x14ac:dyDescent="0.25">
      <c r="A505" s="43" t="s">
        <v>716</v>
      </c>
      <c r="B505" s="43" t="s">
        <v>407</v>
      </c>
      <c r="C505" s="43" t="s">
        <v>749</v>
      </c>
      <c r="D505" s="43" t="s">
        <v>55</v>
      </c>
      <c r="E505" s="43" t="s">
        <v>937</v>
      </c>
      <c r="F505" s="43" t="s">
        <v>3419</v>
      </c>
      <c r="G505" s="43" t="s">
        <v>5</v>
      </c>
      <c r="H505" s="76">
        <v>29.1</v>
      </c>
      <c r="I505" s="229">
        <v>1.0398625429553265</v>
      </c>
      <c r="J505" s="73">
        <f t="shared" si="21"/>
        <v>2.0675671207845862E-2</v>
      </c>
      <c r="K505" s="73">
        <f t="shared" si="22"/>
        <v>30.86166203214832</v>
      </c>
      <c r="L505" s="3" t="e">
        <f t="shared" si="23"/>
        <v>#N/A</v>
      </c>
    </row>
    <row r="506" spans="1:12" ht="15" customHeight="1" x14ac:dyDescent="0.25">
      <c r="A506" s="43" t="s">
        <v>716</v>
      </c>
      <c r="B506" s="43" t="s">
        <v>407</v>
      </c>
      <c r="C506" s="43" t="s">
        <v>749</v>
      </c>
      <c r="D506" s="43" t="s">
        <v>55</v>
      </c>
      <c r="E506" s="43" t="s">
        <v>938</v>
      </c>
      <c r="F506" s="43" t="s">
        <v>3420</v>
      </c>
      <c r="G506" s="43" t="s">
        <v>5</v>
      </c>
      <c r="H506" s="76">
        <v>12</v>
      </c>
      <c r="I506" s="229">
        <v>0.71</v>
      </c>
      <c r="J506" s="73">
        <f t="shared" si="21"/>
        <v>1.4116987535535469E-2</v>
      </c>
      <c r="K506" s="73">
        <f t="shared" si="22"/>
        <v>8.6894038504264248</v>
      </c>
      <c r="L506" s="3" t="e">
        <f t="shared" si="23"/>
        <v>#N/A</v>
      </c>
    </row>
    <row r="507" spans="1:12" ht="15" customHeight="1" x14ac:dyDescent="0.25">
      <c r="A507" s="43" t="s">
        <v>716</v>
      </c>
      <c r="B507" s="43" t="s">
        <v>407</v>
      </c>
      <c r="C507" s="43" t="s">
        <v>756</v>
      </c>
      <c r="D507" s="43" t="s">
        <v>55</v>
      </c>
      <c r="E507" s="43" t="s">
        <v>939</v>
      </c>
      <c r="F507" s="43" t="s">
        <v>3421</v>
      </c>
      <c r="G507" s="43" t="s">
        <v>5</v>
      </c>
      <c r="H507" s="76">
        <v>118.8</v>
      </c>
      <c r="I507" s="229">
        <v>0.92003367003366998</v>
      </c>
      <c r="J507" s="73">
        <f t="shared" si="21"/>
        <v>1.8293104017096159E-2</v>
      </c>
      <c r="K507" s="73">
        <f t="shared" si="22"/>
        <v>111.47322075723102</v>
      </c>
      <c r="L507" s="3" t="e">
        <f t="shared" si="23"/>
        <v>#N/A</v>
      </c>
    </row>
    <row r="508" spans="1:12" ht="15" customHeight="1" x14ac:dyDescent="0.25">
      <c r="A508" s="43" t="s">
        <v>716</v>
      </c>
      <c r="B508" s="43" t="s">
        <v>407</v>
      </c>
      <c r="C508" s="43" t="s">
        <v>756</v>
      </c>
      <c r="D508" s="43" t="s">
        <v>55</v>
      </c>
      <c r="E508" s="43" t="s">
        <v>940</v>
      </c>
      <c r="F508" s="43" t="s">
        <v>3422</v>
      </c>
      <c r="G508" s="43" t="s">
        <v>5</v>
      </c>
      <c r="H508" s="76">
        <v>67</v>
      </c>
      <c r="I508" s="229">
        <v>0.92</v>
      </c>
      <c r="J508" s="73">
        <f t="shared" si="21"/>
        <v>1.8292434553088214E-2</v>
      </c>
      <c r="K508" s="73">
        <f t="shared" si="22"/>
        <v>62.865593115056917</v>
      </c>
      <c r="L508" s="3" t="e">
        <f t="shared" si="23"/>
        <v>#N/A</v>
      </c>
    </row>
    <row r="509" spans="1:12" ht="15" customHeight="1" x14ac:dyDescent="0.25">
      <c r="A509" s="43" t="s">
        <v>716</v>
      </c>
      <c r="B509" s="43" t="s">
        <v>407</v>
      </c>
      <c r="C509" s="43" t="s">
        <v>757</v>
      </c>
      <c r="D509" s="43" t="s">
        <v>55</v>
      </c>
      <c r="E509" s="43" t="s">
        <v>941</v>
      </c>
      <c r="F509" s="43" t="s">
        <v>3421</v>
      </c>
      <c r="G509" s="43" t="s">
        <v>5</v>
      </c>
      <c r="H509" s="76">
        <v>17796.699999999997</v>
      </c>
      <c r="I509" s="229">
        <v>0.92000033714115581</v>
      </c>
      <c r="J509" s="73">
        <f t="shared" si="21"/>
        <v>1.8292441256493135E-2</v>
      </c>
      <c r="K509" s="73">
        <f t="shared" si="22"/>
        <v>16698.515089309436</v>
      </c>
      <c r="L509" s="3" t="e">
        <f t="shared" si="23"/>
        <v>#N/A</v>
      </c>
    </row>
    <row r="510" spans="1:12" ht="15" customHeight="1" x14ac:dyDescent="0.25">
      <c r="A510" s="43" t="s">
        <v>716</v>
      </c>
      <c r="B510" s="43" t="s">
        <v>407</v>
      </c>
      <c r="C510" s="43" t="s">
        <v>727</v>
      </c>
      <c r="D510" s="43" t="s">
        <v>728</v>
      </c>
      <c r="E510" s="43" t="s">
        <v>942</v>
      </c>
      <c r="F510" s="43" t="s">
        <v>3423</v>
      </c>
      <c r="G510" s="43" t="s">
        <v>5</v>
      </c>
      <c r="H510" s="76">
        <v>901</v>
      </c>
      <c r="I510" s="229">
        <v>0.75</v>
      </c>
      <c r="J510" s="73">
        <f t="shared" si="21"/>
        <v>1.4912310776974087E-2</v>
      </c>
      <c r="K510" s="73">
        <f t="shared" si="22"/>
        <v>689.18599201005361</v>
      </c>
      <c r="L510" s="3" t="e">
        <f t="shared" si="23"/>
        <v>#N/A</v>
      </c>
    </row>
    <row r="511" spans="1:12" ht="15" customHeight="1" x14ac:dyDescent="0.25">
      <c r="A511" s="43" t="s">
        <v>716</v>
      </c>
      <c r="B511" s="43" t="s">
        <v>407</v>
      </c>
      <c r="C511" s="43" t="s">
        <v>729</v>
      </c>
      <c r="D511" s="43" t="s">
        <v>728</v>
      </c>
      <c r="E511" s="43" t="s">
        <v>943</v>
      </c>
      <c r="F511" s="43" t="s">
        <v>3423</v>
      </c>
      <c r="G511" s="43" t="s">
        <v>5</v>
      </c>
      <c r="H511" s="76">
        <v>23878</v>
      </c>
      <c r="I511" s="229">
        <v>0.8</v>
      </c>
      <c r="J511" s="73">
        <f t="shared" si="21"/>
        <v>1.5906464828772362E-2</v>
      </c>
      <c r="K511" s="73">
        <f t="shared" si="22"/>
        <v>19482.214567181429</v>
      </c>
      <c r="L511" s="3" t="e">
        <f t="shared" si="23"/>
        <v>#N/A</v>
      </c>
    </row>
    <row r="512" spans="1:12" ht="15" customHeight="1" x14ac:dyDescent="0.25">
      <c r="A512" s="43" t="s">
        <v>716</v>
      </c>
      <c r="B512" s="43" t="s">
        <v>407</v>
      </c>
      <c r="C512" s="43" t="s">
        <v>785</v>
      </c>
      <c r="D512" s="43" t="s">
        <v>55</v>
      </c>
      <c r="E512" s="43" t="s">
        <v>944</v>
      </c>
      <c r="F512" s="43" t="s">
        <v>3424</v>
      </c>
      <c r="G512" s="43" t="s">
        <v>5</v>
      </c>
      <c r="H512" s="76">
        <v>443.6</v>
      </c>
      <c r="I512" s="229">
        <v>0.7800045085662759</v>
      </c>
      <c r="J512" s="73">
        <f t="shared" si="21"/>
        <v>1.5508892852241671E-2</v>
      </c>
      <c r="K512" s="73">
        <f t="shared" si="22"/>
        <v>352.8897448692544</v>
      </c>
      <c r="L512" s="3" t="e">
        <f t="shared" si="23"/>
        <v>#N/A</v>
      </c>
    </row>
    <row r="513" spans="1:12" ht="15" customHeight="1" x14ac:dyDescent="0.25">
      <c r="A513" s="43" t="s">
        <v>716</v>
      </c>
      <c r="B513" s="43" t="s">
        <v>407</v>
      </c>
      <c r="C513" s="43" t="s">
        <v>785</v>
      </c>
      <c r="D513" s="43" t="s">
        <v>55</v>
      </c>
      <c r="E513" s="43" t="s">
        <v>945</v>
      </c>
      <c r="F513" s="43" t="s">
        <v>3425</v>
      </c>
      <c r="G513" s="43" t="s">
        <v>5</v>
      </c>
      <c r="H513" s="76">
        <v>11250.8</v>
      </c>
      <c r="I513" s="229">
        <v>1.0399998222348634</v>
      </c>
      <c r="J513" s="73">
        <f t="shared" si="21"/>
        <v>2.0678400742885451E-2</v>
      </c>
      <c r="K513" s="73">
        <f t="shared" si="22"/>
        <v>11933.478551078057</v>
      </c>
      <c r="L513" s="3" t="e">
        <f t="shared" si="23"/>
        <v>#N/A</v>
      </c>
    </row>
    <row r="514" spans="1:12" ht="15" customHeight="1" x14ac:dyDescent="0.25">
      <c r="A514" s="43" t="s">
        <v>716</v>
      </c>
      <c r="B514" s="43" t="s">
        <v>407</v>
      </c>
      <c r="C514" s="43" t="s">
        <v>755</v>
      </c>
      <c r="D514" s="43" t="s">
        <v>374</v>
      </c>
      <c r="E514" s="43" t="s">
        <v>946</v>
      </c>
      <c r="F514" s="43" t="s">
        <v>3426</v>
      </c>
      <c r="G514" s="43" t="s">
        <v>5</v>
      </c>
      <c r="H514" s="76">
        <v>20821</v>
      </c>
      <c r="I514" s="229">
        <v>3.6299889534604481E-2</v>
      </c>
      <c r="J514" s="73">
        <f t="shared" si="21"/>
        <v>7.2175364521313509E-4</v>
      </c>
      <c r="K514" s="73">
        <f t="shared" si="22"/>
        <v>770.82763264698269</v>
      </c>
      <c r="L514" s="3" t="e">
        <f t="shared" si="23"/>
        <v>#N/A</v>
      </c>
    </row>
    <row r="515" spans="1:12" ht="15" customHeight="1" x14ac:dyDescent="0.25">
      <c r="A515" s="43" t="s">
        <v>716</v>
      </c>
      <c r="B515" s="43" t="s">
        <v>407</v>
      </c>
      <c r="C515" s="43" t="s">
        <v>729</v>
      </c>
      <c r="D515" s="43" t="s">
        <v>728</v>
      </c>
      <c r="E515" s="43" t="s">
        <v>947</v>
      </c>
      <c r="F515" s="43" t="s">
        <v>3427</v>
      </c>
      <c r="G515" s="43" t="s">
        <v>5</v>
      </c>
      <c r="H515" s="76">
        <v>2343</v>
      </c>
      <c r="I515" s="229">
        <v>1.05</v>
      </c>
      <c r="J515" s="73">
        <f t="shared" si="21"/>
        <v>2.0877235087763724E-2</v>
      </c>
      <c r="K515" s="73">
        <f t="shared" si="22"/>
        <v>2509.0653618106307</v>
      </c>
      <c r="L515" s="3" t="e">
        <f t="shared" si="23"/>
        <v>#N/A</v>
      </c>
    </row>
    <row r="516" spans="1:12" ht="15" customHeight="1" x14ac:dyDescent="0.25">
      <c r="A516" s="43" t="s">
        <v>716</v>
      </c>
      <c r="B516" s="43" t="s">
        <v>407</v>
      </c>
      <c r="C516" s="43" t="s">
        <v>797</v>
      </c>
      <c r="D516" s="43" t="s">
        <v>374</v>
      </c>
      <c r="E516" s="43" t="s">
        <v>948</v>
      </c>
      <c r="F516" s="43" t="s">
        <v>3428</v>
      </c>
      <c r="G516" s="43" t="s">
        <v>5</v>
      </c>
      <c r="H516" s="76">
        <v>5</v>
      </c>
      <c r="I516" s="229"/>
      <c r="J516" s="73">
        <f t="shared" si="21"/>
        <v>0</v>
      </c>
      <c r="K516" s="73">
        <f t="shared" si="22"/>
        <v>0</v>
      </c>
      <c r="L516" s="3" t="e">
        <f t="shared" si="23"/>
        <v>#N/A</v>
      </c>
    </row>
    <row r="517" spans="1:12" ht="15" customHeight="1" x14ac:dyDescent="0.25">
      <c r="A517" s="43" t="s">
        <v>716</v>
      </c>
      <c r="B517" s="43" t="s">
        <v>407</v>
      </c>
      <c r="C517" s="43" t="s">
        <v>797</v>
      </c>
      <c r="D517" s="43" t="s">
        <v>374</v>
      </c>
      <c r="E517" s="43" t="s">
        <v>948</v>
      </c>
      <c r="F517" s="43" t="s">
        <v>3428</v>
      </c>
      <c r="G517" s="43" t="s">
        <v>5</v>
      </c>
      <c r="H517" s="76">
        <v>5</v>
      </c>
      <c r="I517" s="229"/>
      <c r="J517" s="73">
        <f t="shared" si="21"/>
        <v>0</v>
      </c>
      <c r="K517" s="73">
        <f t="shared" si="22"/>
        <v>0</v>
      </c>
      <c r="L517" s="3" t="e">
        <f t="shared" si="23"/>
        <v>#N/A</v>
      </c>
    </row>
    <row r="518" spans="1:12" ht="15" customHeight="1" x14ac:dyDescent="0.25">
      <c r="A518" s="43" t="s">
        <v>716</v>
      </c>
      <c r="B518" s="43" t="s">
        <v>407</v>
      </c>
      <c r="C518" s="43" t="s">
        <v>740</v>
      </c>
      <c r="D518" s="43" t="s">
        <v>374</v>
      </c>
      <c r="E518" s="43" t="s">
        <v>949</v>
      </c>
      <c r="F518" s="43" t="s">
        <v>3429</v>
      </c>
      <c r="G518" s="43" t="s">
        <v>5</v>
      </c>
      <c r="H518" s="76">
        <v>2781</v>
      </c>
      <c r="I518" s="229">
        <v>0.98000000000000009</v>
      </c>
      <c r="J518" s="73">
        <f t="shared" si="21"/>
        <v>1.9485419415246143E-2</v>
      </c>
      <c r="K518" s="73">
        <f t="shared" si="22"/>
        <v>2779.5689513938</v>
      </c>
      <c r="L518" s="3" t="e">
        <f t="shared" si="23"/>
        <v>#N/A</v>
      </c>
    </row>
    <row r="519" spans="1:12" ht="15" customHeight="1" x14ac:dyDescent="0.25">
      <c r="A519" s="43" t="s">
        <v>716</v>
      </c>
      <c r="B519" s="43" t="s">
        <v>407</v>
      </c>
      <c r="C519" s="43" t="s">
        <v>753</v>
      </c>
      <c r="D519" s="43" t="s">
        <v>374</v>
      </c>
      <c r="E519" s="43" t="s">
        <v>950</v>
      </c>
      <c r="F519" s="43" t="s">
        <v>3429</v>
      </c>
      <c r="G519" s="43" t="s">
        <v>5</v>
      </c>
      <c r="H519" s="76">
        <v>2610.8000000000002</v>
      </c>
      <c r="I519" s="229">
        <v>0.97999846790255851</v>
      </c>
      <c r="J519" s="73">
        <f t="shared" ref="J519:J582" si="24">I519*$J$5</f>
        <v>1.9485388952428555E-2</v>
      </c>
      <c r="K519" s="73">
        <f t="shared" ref="K519:K582" si="25">(I519+J519)*H519</f>
        <v>2609.4524534770003</v>
      </c>
      <c r="L519" s="3" t="e">
        <f t="shared" ref="L519:L582" si="26">MATCH(C519,$C$7237:$C$7264,0)</f>
        <v>#N/A</v>
      </c>
    </row>
    <row r="520" spans="1:12" ht="15" customHeight="1" x14ac:dyDescent="0.25">
      <c r="A520" s="43" t="s">
        <v>716</v>
      </c>
      <c r="B520" s="43" t="s">
        <v>407</v>
      </c>
      <c r="C520" s="43" t="s">
        <v>753</v>
      </c>
      <c r="D520" s="43" t="s">
        <v>374</v>
      </c>
      <c r="E520" s="43" t="s">
        <v>950</v>
      </c>
      <c r="F520" s="43" t="s">
        <v>3429</v>
      </c>
      <c r="G520" s="43" t="s">
        <v>5</v>
      </c>
      <c r="H520" s="76">
        <v>1441</v>
      </c>
      <c r="I520" s="229">
        <v>0.71</v>
      </c>
      <c r="J520" s="73">
        <f t="shared" si="24"/>
        <v>1.4116987535535469E-2</v>
      </c>
      <c r="K520" s="73">
        <f t="shared" si="25"/>
        <v>1043.4525790387065</v>
      </c>
      <c r="L520" s="3" t="e">
        <f t="shared" si="26"/>
        <v>#N/A</v>
      </c>
    </row>
    <row r="521" spans="1:12" ht="15" customHeight="1" x14ac:dyDescent="0.25">
      <c r="A521" s="43" t="s">
        <v>716</v>
      </c>
      <c r="B521" s="43" t="s">
        <v>407</v>
      </c>
      <c r="C521" s="43" t="s">
        <v>754</v>
      </c>
      <c r="D521" s="43" t="s">
        <v>374</v>
      </c>
      <c r="E521" s="43" t="s">
        <v>951</v>
      </c>
      <c r="F521" s="43" t="s">
        <v>3429</v>
      </c>
      <c r="G521" s="43" t="s">
        <v>5</v>
      </c>
      <c r="H521" s="76">
        <v>1273</v>
      </c>
      <c r="I521" s="229">
        <v>0.98000000000000032</v>
      </c>
      <c r="J521" s="73">
        <f t="shared" si="24"/>
        <v>1.9485419415246147E-2</v>
      </c>
      <c r="K521" s="73">
        <f t="shared" si="25"/>
        <v>1272.3449389156087</v>
      </c>
      <c r="L521" s="3" t="e">
        <f t="shared" si="26"/>
        <v>#N/A</v>
      </c>
    </row>
    <row r="522" spans="1:12" ht="15" customHeight="1" x14ac:dyDescent="0.25">
      <c r="A522" s="43" t="s">
        <v>716</v>
      </c>
      <c r="B522" s="43" t="s">
        <v>407</v>
      </c>
      <c r="C522" s="43" t="s">
        <v>754</v>
      </c>
      <c r="D522" s="43" t="s">
        <v>374</v>
      </c>
      <c r="E522" s="43" t="s">
        <v>951</v>
      </c>
      <c r="F522" s="43" t="s">
        <v>3429</v>
      </c>
      <c r="G522" s="43" t="s">
        <v>5</v>
      </c>
      <c r="H522" s="76">
        <v>900</v>
      </c>
      <c r="I522" s="229">
        <v>0.71</v>
      </c>
      <c r="J522" s="73">
        <f t="shared" si="24"/>
        <v>1.4116987535535469E-2</v>
      </c>
      <c r="K522" s="73">
        <f t="shared" si="25"/>
        <v>651.70528878198195</v>
      </c>
      <c r="L522" s="3" t="e">
        <f t="shared" si="26"/>
        <v>#N/A</v>
      </c>
    </row>
    <row r="523" spans="1:12" ht="15" customHeight="1" x14ac:dyDescent="0.25">
      <c r="A523" s="43" t="s">
        <v>716</v>
      </c>
      <c r="B523" s="43" t="s">
        <v>407</v>
      </c>
      <c r="C523" s="43" t="s">
        <v>798</v>
      </c>
      <c r="D523" s="43" t="s">
        <v>55</v>
      </c>
      <c r="E523" s="43" t="s">
        <v>952</v>
      </c>
      <c r="F523" s="43" t="s">
        <v>3430</v>
      </c>
      <c r="G523" s="43" t="s">
        <v>5</v>
      </c>
      <c r="H523" s="76">
        <v>186</v>
      </c>
      <c r="I523" s="229">
        <v>0.24</v>
      </c>
      <c r="J523" s="73">
        <f t="shared" si="24"/>
        <v>4.7719394486317075E-3</v>
      </c>
      <c r="K523" s="73">
        <f t="shared" si="25"/>
        <v>45.527580737445497</v>
      </c>
      <c r="L523" s="3" t="e">
        <f t="shared" si="26"/>
        <v>#N/A</v>
      </c>
    </row>
    <row r="524" spans="1:12" ht="15" customHeight="1" x14ac:dyDescent="0.25">
      <c r="A524" s="43" t="s">
        <v>716</v>
      </c>
      <c r="B524" s="43" t="s">
        <v>407</v>
      </c>
      <c r="C524" s="43" t="s">
        <v>798</v>
      </c>
      <c r="D524" s="43" t="s">
        <v>55</v>
      </c>
      <c r="E524" s="43" t="s">
        <v>953</v>
      </c>
      <c r="F524" s="43" t="s">
        <v>3431</v>
      </c>
      <c r="G524" s="43" t="s">
        <v>5</v>
      </c>
      <c r="H524" s="76">
        <v>41957</v>
      </c>
      <c r="I524" s="229">
        <v>0.24000000000000002</v>
      </c>
      <c r="J524" s="73">
        <f t="shared" si="24"/>
        <v>4.7719394486317084E-3</v>
      </c>
      <c r="K524" s="73">
        <f t="shared" si="25"/>
        <v>10269.896263446242</v>
      </c>
      <c r="L524" s="3" t="e">
        <f t="shared" si="26"/>
        <v>#N/A</v>
      </c>
    </row>
    <row r="525" spans="1:12" ht="15" customHeight="1" x14ac:dyDescent="0.25">
      <c r="A525" s="43" t="s">
        <v>716</v>
      </c>
      <c r="B525" s="43" t="s">
        <v>407</v>
      </c>
      <c r="C525" s="43" t="s">
        <v>771</v>
      </c>
      <c r="D525" s="43" t="s">
        <v>371</v>
      </c>
      <c r="E525" s="43" t="s">
        <v>954</v>
      </c>
      <c r="F525" s="43" t="s">
        <v>3432</v>
      </c>
      <c r="G525" s="43" t="s">
        <v>5</v>
      </c>
      <c r="H525" s="76">
        <v>16.920000000000073</v>
      </c>
      <c r="I525" s="229">
        <v>1.5271867612293164</v>
      </c>
      <c r="J525" s="73">
        <f t="shared" si="24"/>
        <v>3.0365178130576116E-2</v>
      </c>
      <c r="K525" s="73">
        <f t="shared" si="25"/>
        <v>26.353778813969495</v>
      </c>
      <c r="L525" s="3" t="e">
        <f t="shared" si="26"/>
        <v>#N/A</v>
      </c>
    </row>
    <row r="526" spans="1:12" ht="15" customHeight="1" x14ac:dyDescent="0.25">
      <c r="A526" s="43" t="s">
        <v>716</v>
      </c>
      <c r="B526" s="43" t="s">
        <v>407</v>
      </c>
      <c r="C526" s="43" t="s">
        <v>771</v>
      </c>
      <c r="D526" s="43" t="s">
        <v>371</v>
      </c>
      <c r="E526" s="43" t="s">
        <v>954</v>
      </c>
      <c r="F526" s="43" t="s">
        <v>3432</v>
      </c>
      <c r="G526" s="43" t="s">
        <v>5</v>
      </c>
      <c r="H526" s="76">
        <v>686.30000000000018</v>
      </c>
      <c r="I526" s="229">
        <v>1.5270727087279621</v>
      </c>
      <c r="J526" s="73">
        <f t="shared" si="24"/>
        <v>3.0362910415449335E-2</v>
      </c>
      <c r="K526" s="73">
        <f t="shared" si="25"/>
        <v>1068.8680654181235</v>
      </c>
      <c r="L526" s="3" t="e">
        <f t="shared" si="26"/>
        <v>#N/A</v>
      </c>
    </row>
    <row r="527" spans="1:12" ht="15" customHeight="1" x14ac:dyDescent="0.25">
      <c r="A527" s="43" t="s">
        <v>716</v>
      </c>
      <c r="B527" s="43" t="s">
        <v>407</v>
      </c>
      <c r="C527" s="43" t="s">
        <v>773</v>
      </c>
      <c r="D527" s="43" t="s">
        <v>371</v>
      </c>
      <c r="E527" s="43" t="s">
        <v>955</v>
      </c>
      <c r="F527" s="43" t="s">
        <v>3433</v>
      </c>
      <c r="G527" s="43" t="s">
        <v>5</v>
      </c>
      <c r="H527" s="76">
        <v>39855.160000000003</v>
      </c>
      <c r="I527" s="229">
        <v>1.4199890302786389</v>
      </c>
      <c r="J527" s="73">
        <f t="shared" si="24"/>
        <v>2.8233756959212174E-2</v>
      </c>
      <c r="K527" s="73">
        <f t="shared" si="25"/>
        <v>57719.150901010515</v>
      </c>
      <c r="L527" s="3" t="e">
        <f t="shared" si="26"/>
        <v>#N/A</v>
      </c>
    </row>
    <row r="528" spans="1:12" ht="15" customHeight="1" x14ac:dyDescent="0.25">
      <c r="A528" s="43" t="s">
        <v>716</v>
      </c>
      <c r="B528" s="43" t="s">
        <v>407</v>
      </c>
      <c r="C528" s="43" t="s">
        <v>773</v>
      </c>
      <c r="D528" s="43" t="s">
        <v>371</v>
      </c>
      <c r="E528" s="43" t="s">
        <v>955</v>
      </c>
      <c r="F528" s="43" t="s">
        <v>3433</v>
      </c>
      <c r="G528" s="43" t="s">
        <v>5</v>
      </c>
      <c r="H528" s="76">
        <v>30376.93</v>
      </c>
      <c r="I528" s="229">
        <v>1.4199887875437052</v>
      </c>
      <c r="J528" s="73">
        <f t="shared" si="24"/>
        <v>2.8233752132893815E-2</v>
      </c>
      <c r="K528" s="73">
        <f t="shared" si="25"/>
        <v>43992.554712178273</v>
      </c>
      <c r="L528" s="3" t="e">
        <f t="shared" si="26"/>
        <v>#N/A</v>
      </c>
    </row>
    <row r="529" spans="1:12" ht="15" customHeight="1" x14ac:dyDescent="0.25">
      <c r="A529" s="43" t="s">
        <v>716</v>
      </c>
      <c r="B529" s="43" t="s">
        <v>407</v>
      </c>
      <c r="C529" s="43" t="s">
        <v>773</v>
      </c>
      <c r="D529" s="43" t="s">
        <v>371</v>
      </c>
      <c r="E529" s="43" t="s">
        <v>955</v>
      </c>
      <c r="F529" s="43" t="s">
        <v>3433</v>
      </c>
      <c r="G529" s="43" t="s">
        <v>5</v>
      </c>
      <c r="H529" s="76">
        <v>34593.599999999999</v>
      </c>
      <c r="I529" s="229">
        <v>1.4199892465658388</v>
      </c>
      <c r="J529" s="73">
        <f t="shared" si="24"/>
        <v>2.8233761259668096E-2</v>
      </c>
      <c r="K529" s="73">
        <f t="shared" si="25"/>
        <v>50099.247443512453</v>
      </c>
      <c r="L529" s="3" t="e">
        <f t="shared" si="26"/>
        <v>#N/A</v>
      </c>
    </row>
    <row r="530" spans="1:12" ht="15" customHeight="1" x14ac:dyDescent="0.25">
      <c r="A530" s="43" t="s">
        <v>716</v>
      </c>
      <c r="B530" s="43" t="s">
        <v>407</v>
      </c>
      <c r="C530" s="43" t="s">
        <v>775</v>
      </c>
      <c r="D530" s="43" t="s">
        <v>55</v>
      </c>
      <c r="E530" s="43" t="s">
        <v>956</v>
      </c>
      <c r="F530" s="43" t="s">
        <v>3434</v>
      </c>
      <c r="G530" s="43" t="s">
        <v>5</v>
      </c>
      <c r="H530" s="76">
        <v>102428</v>
      </c>
      <c r="I530" s="229">
        <v>0.23999999999999994</v>
      </c>
      <c r="J530" s="73">
        <f t="shared" si="24"/>
        <v>4.7719394486317067E-3</v>
      </c>
      <c r="K530" s="73">
        <f t="shared" si="25"/>
        <v>25071.500213844443</v>
      </c>
      <c r="L530" s="3" t="e">
        <f t="shared" si="26"/>
        <v>#N/A</v>
      </c>
    </row>
    <row r="531" spans="1:12" ht="15" customHeight="1" x14ac:dyDescent="0.25">
      <c r="A531" s="43" t="s">
        <v>716</v>
      </c>
      <c r="B531" s="43" t="s">
        <v>407</v>
      </c>
      <c r="C531" s="43" t="s">
        <v>775</v>
      </c>
      <c r="D531" s="43" t="s">
        <v>55</v>
      </c>
      <c r="E531" s="43" t="s">
        <v>957</v>
      </c>
      <c r="F531" s="43" t="s">
        <v>3435</v>
      </c>
      <c r="G531" s="43" t="s">
        <v>5</v>
      </c>
      <c r="H531" s="76">
        <v>358</v>
      </c>
      <c r="I531" s="229">
        <v>0.24</v>
      </c>
      <c r="J531" s="73">
        <f t="shared" si="24"/>
        <v>4.7719394486317075E-3</v>
      </c>
      <c r="K531" s="73">
        <f t="shared" si="25"/>
        <v>87.62835432261015</v>
      </c>
      <c r="L531" s="3" t="e">
        <f t="shared" si="26"/>
        <v>#N/A</v>
      </c>
    </row>
    <row r="532" spans="1:12" ht="15" customHeight="1" x14ac:dyDescent="0.25">
      <c r="A532" s="43" t="s">
        <v>716</v>
      </c>
      <c r="B532" s="43" t="s">
        <v>407</v>
      </c>
      <c r="C532" s="43" t="s">
        <v>779</v>
      </c>
      <c r="D532" s="43" t="s">
        <v>371</v>
      </c>
      <c r="E532" s="43" t="s">
        <v>958</v>
      </c>
      <c r="F532" s="43" t="s">
        <v>3432</v>
      </c>
      <c r="G532" s="43" t="s">
        <v>5</v>
      </c>
      <c r="H532" s="76">
        <v>9569.19</v>
      </c>
      <c r="I532" s="229">
        <v>1.5270665542224577</v>
      </c>
      <c r="J532" s="73">
        <f t="shared" si="24"/>
        <v>3.0362788044917655E-2</v>
      </c>
      <c r="K532" s="73">
        <f t="shared" si="25"/>
        <v>14903.337287731545</v>
      </c>
      <c r="L532" s="3" t="e">
        <f t="shared" si="26"/>
        <v>#N/A</v>
      </c>
    </row>
    <row r="533" spans="1:12" ht="15" customHeight="1" x14ac:dyDescent="0.25">
      <c r="A533" s="43" t="s">
        <v>716</v>
      </c>
      <c r="B533" s="43" t="s">
        <v>407</v>
      </c>
      <c r="C533" s="43" t="s">
        <v>779</v>
      </c>
      <c r="D533" s="43" t="s">
        <v>371</v>
      </c>
      <c r="E533" s="43" t="s">
        <v>958</v>
      </c>
      <c r="F533" s="43" t="s">
        <v>3432</v>
      </c>
      <c r="G533" s="43" t="s">
        <v>5</v>
      </c>
      <c r="H533" s="76">
        <v>3433</v>
      </c>
      <c r="I533" s="229">
        <v>1.5270667055053888</v>
      </c>
      <c r="J533" s="73">
        <f t="shared" si="24"/>
        <v>3.0362791052888433E-2</v>
      </c>
      <c r="K533" s="73">
        <f t="shared" si="25"/>
        <v>5346.655461684566</v>
      </c>
      <c r="L533" s="3" t="e">
        <f t="shared" si="26"/>
        <v>#N/A</v>
      </c>
    </row>
    <row r="534" spans="1:12" ht="15" customHeight="1" x14ac:dyDescent="0.25">
      <c r="A534" s="43" t="s">
        <v>716</v>
      </c>
      <c r="B534" s="43" t="s">
        <v>407</v>
      </c>
      <c r="C534" s="43" t="s">
        <v>779</v>
      </c>
      <c r="D534" s="43" t="s">
        <v>371</v>
      </c>
      <c r="E534" s="43" t="s">
        <v>958</v>
      </c>
      <c r="F534" s="43" t="s">
        <v>3432</v>
      </c>
      <c r="G534" s="43" t="s">
        <v>5</v>
      </c>
      <c r="H534" s="76">
        <v>5313.7</v>
      </c>
      <c r="I534" s="229">
        <v>1.5270658862939193</v>
      </c>
      <c r="J534" s="73">
        <f t="shared" si="24"/>
        <v>3.0362774764440398E-2</v>
      </c>
      <c r="K534" s="73">
        <f t="shared" si="25"/>
        <v>8275.7086762658055</v>
      </c>
      <c r="L534" s="3" t="e">
        <f t="shared" si="26"/>
        <v>#N/A</v>
      </c>
    </row>
    <row r="535" spans="1:12" ht="15" customHeight="1" x14ac:dyDescent="0.25">
      <c r="A535" s="43" t="s">
        <v>716</v>
      </c>
      <c r="B535" s="43" t="s">
        <v>407</v>
      </c>
      <c r="C535" s="43" t="s">
        <v>779</v>
      </c>
      <c r="D535" s="43" t="s">
        <v>371</v>
      </c>
      <c r="E535" s="43" t="s">
        <v>958</v>
      </c>
      <c r="F535" s="43" t="s">
        <v>3432</v>
      </c>
      <c r="G535" s="43" t="s">
        <v>5</v>
      </c>
      <c r="H535" s="76">
        <v>20.78</v>
      </c>
      <c r="I535" s="229">
        <v>1.5269489894128969</v>
      </c>
      <c r="J535" s="73">
        <f t="shared" si="24"/>
        <v>3.0360450494282178E-2</v>
      </c>
      <c r="K535" s="73">
        <f t="shared" si="25"/>
        <v>32.360890161271186</v>
      </c>
      <c r="L535" s="3" t="e">
        <f t="shared" si="26"/>
        <v>#N/A</v>
      </c>
    </row>
    <row r="536" spans="1:12" ht="15" customHeight="1" x14ac:dyDescent="0.25">
      <c r="A536" s="43" t="s">
        <v>716</v>
      </c>
      <c r="B536" s="43" t="s">
        <v>407</v>
      </c>
      <c r="C536" s="43" t="s">
        <v>786</v>
      </c>
      <c r="D536" s="43" t="s">
        <v>371</v>
      </c>
      <c r="E536" s="43" t="s">
        <v>959</v>
      </c>
      <c r="F536" s="43" t="s">
        <v>3432</v>
      </c>
      <c r="G536" s="43" t="s">
        <v>5</v>
      </c>
      <c r="H536" s="76">
        <v>212.95000000000073</v>
      </c>
      <c r="I536" s="229">
        <v>1.5268842451279658</v>
      </c>
      <c r="J536" s="73">
        <f t="shared" si="24"/>
        <v>3.0359163178418278E-2</v>
      </c>
      <c r="K536" s="73">
        <f t="shared" si="25"/>
        <v>331.61498379884563</v>
      </c>
      <c r="L536" s="3" t="e">
        <f t="shared" si="26"/>
        <v>#N/A</v>
      </c>
    </row>
    <row r="537" spans="1:12" ht="15" customHeight="1" x14ac:dyDescent="0.25">
      <c r="A537" s="43" t="s">
        <v>716</v>
      </c>
      <c r="B537" s="43" t="s">
        <v>407</v>
      </c>
      <c r="C537" s="43" t="s">
        <v>786</v>
      </c>
      <c r="D537" s="43" t="s">
        <v>371</v>
      </c>
      <c r="E537" s="43" t="s">
        <v>959</v>
      </c>
      <c r="F537" s="43" t="s">
        <v>3432</v>
      </c>
      <c r="G537" s="43" t="s">
        <v>5</v>
      </c>
      <c r="H537" s="76">
        <v>32.31</v>
      </c>
      <c r="I537" s="229">
        <v>1.5270813989476939</v>
      </c>
      <c r="J537" s="73">
        <f t="shared" si="24"/>
        <v>3.0363083203792482E-2</v>
      </c>
      <c r="K537" s="73">
        <f t="shared" si="25"/>
        <v>50.321031218314531</v>
      </c>
      <c r="L537" s="3" t="e">
        <f t="shared" si="26"/>
        <v>#N/A</v>
      </c>
    </row>
    <row r="538" spans="1:12" ht="15" customHeight="1" x14ac:dyDescent="0.25">
      <c r="A538" s="43" t="s">
        <v>716</v>
      </c>
      <c r="B538" s="43" t="s">
        <v>407</v>
      </c>
      <c r="C538" s="43" t="s">
        <v>786</v>
      </c>
      <c r="D538" s="43" t="s">
        <v>371</v>
      </c>
      <c r="E538" s="43" t="s">
        <v>959</v>
      </c>
      <c r="F538" s="43" t="s">
        <v>3432</v>
      </c>
      <c r="G538" s="43" t="s">
        <v>5</v>
      </c>
      <c r="H538" s="76">
        <v>273.17000000000007</v>
      </c>
      <c r="I538" s="229">
        <v>1.5270710546546107</v>
      </c>
      <c r="J538" s="73">
        <f t="shared" si="24"/>
        <v>3.0362877527374849E-2</v>
      </c>
      <c r="K538" s="73">
        <f t="shared" si="25"/>
        <v>425.44422725415308</v>
      </c>
      <c r="L538" s="3" t="e">
        <f t="shared" si="26"/>
        <v>#N/A</v>
      </c>
    </row>
    <row r="539" spans="1:12" ht="15" customHeight="1" x14ac:dyDescent="0.25">
      <c r="A539" s="43" t="s">
        <v>716</v>
      </c>
      <c r="B539" s="43" t="s">
        <v>407</v>
      </c>
      <c r="C539" s="43" t="s">
        <v>786</v>
      </c>
      <c r="D539" s="43" t="s">
        <v>371</v>
      </c>
      <c r="E539" s="43" t="s">
        <v>959</v>
      </c>
      <c r="F539" s="43" t="s">
        <v>3432</v>
      </c>
      <c r="G539" s="43" t="s">
        <v>5</v>
      </c>
      <c r="H539" s="76">
        <v>2314.96</v>
      </c>
      <c r="I539" s="229">
        <v>1.527067422331271</v>
      </c>
      <c r="J539" s="73">
        <f t="shared" si="24"/>
        <v>3.0362805305595538E-2</v>
      </c>
      <c r="K539" s="73">
        <f t="shared" si="25"/>
        <v>3605.3886797702407</v>
      </c>
      <c r="L539" s="3" t="e">
        <f t="shared" si="26"/>
        <v>#N/A</v>
      </c>
    </row>
    <row r="540" spans="1:12" ht="15" customHeight="1" x14ac:dyDescent="0.25">
      <c r="A540" s="43" t="s">
        <v>716</v>
      </c>
      <c r="B540" s="43" t="s">
        <v>407</v>
      </c>
      <c r="C540" s="43" t="s">
        <v>787</v>
      </c>
      <c r="D540" s="43" t="s">
        <v>371</v>
      </c>
      <c r="E540" s="43" t="s">
        <v>960</v>
      </c>
      <c r="F540" s="43" t="s">
        <v>3433</v>
      </c>
      <c r="G540" s="43" t="s">
        <v>5</v>
      </c>
      <c r="H540" s="76">
        <v>7635.1100000000006</v>
      </c>
      <c r="I540" s="229">
        <v>1.4199887100513291</v>
      </c>
      <c r="J540" s="73">
        <f t="shared" si="24"/>
        <v>2.8233750592106623E-2</v>
      </c>
      <c r="K540" s="73">
        <f t="shared" si="25"/>
        <v>11057.337791483304</v>
      </c>
      <c r="L540" s="3" t="e">
        <f t="shared" si="26"/>
        <v>#N/A</v>
      </c>
    </row>
    <row r="541" spans="1:12" ht="15" customHeight="1" x14ac:dyDescent="0.25">
      <c r="A541" s="43" t="s">
        <v>716</v>
      </c>
      <c r="B541" s="43" t="s">
        <v>407</v>
      </c>
      <c r="C541" s="43" t="s">
        <v>787</v>
      </c>
      <c r="D541" s="43" t="s">
        <v>371</v>
      </c>
      <c r="E541" s="43" t="s">
        <v>960</v>
      </c>
      <c r="F541" s="43" t="s">
        <v>3433</v>
      </c>
      <c r="G541" s="43" t="s">
        <v>5</v>
      </c>
      <c r="H541" s="76">
        <v>1634.6299999999974</v>
      </c>
      <c r="I541" s="229">
        <v>1.4606669399191241</v>
      </c>
      <c r="J541" s="73">
        <f t="shared" si="24"/>
        <v>2.9042559132967622E-2</v>
      </c>
      <c r="K541" s="73">
        <f t="shared" si="25"/>
        <v>2435.123838435517</v>
      </c>
      <c r="L541" s="3" t="e">
        <f t="shared" si="26"/>
        <v>#N/A</v>
      </c>
    </row>
    <row r="542" spans="1:12" ht="15" customHeight="1" x14ac:dyDescent="0.25">
      <c r="A542" s="43" t="s">
        <v>716</v>
      </c>
      <c r="B542" s="43" t="s">
        <v>407</v>
      </c>
      <c r="C542" s="43" t="s">
        <v>787</v>
      </c>
      <c r="D542" s="43" t="s">
        <v>371</v>
      </c>
      <c r="E542" s="43" t="s">
        <v>960</v>
      </c>
      <c r="F542" s="43" t="s">
        <v>3433</v>
      </c>
      <c r="G542" s="43" t="s">
        <v>5</v>
      </c>
      <c r="H542" s="76">
        <v>5454.5</v>
      </c>
      <c r="I542" s="229">
        <v>1.5326886057383804</v>
      </c>
      <c r="J542" s="73">
        <f t="shared" si="24"/>
        <v>3.0474571750797118E-2</v>
      </c>
      <c r="K542" s="73">
        <f t="shared" si="25"/>
        <v>8526.2735516147186</v>
      </c>
      <c r="L542" s="3" t="e">
        <f t="shared" si="26"/>
        <v>#N/A</v>
      </c>
    </row>
    <row r="543" spans="1:12" ht="15" customHeight="1" x14ac:dyDescent="0.25">
      <c r="A543" s="43" t="s">
        <v>716</v>
      </c>
      <c r="B543" s="43" t="s">
        <v>407</v>
      </c>
      <c r="C543" s="43" t="s">
        <v>738</v>
      </c>
      <c r="D543" s="43" t="s">
        <v>55</v>
      </c>
      <c r="E543" s="43" t="s">
        <v>961</v>
      </c>
      <c r="F543" s="43" t="s">
        <v>3436</v>
      </c>
      <c r="G543" s="43" t="s">
        <v>5</v>
      </c>
      <c r="H543" s="76">
        <v>81</v>
      </c>
      <c r="I543" s="229"/>
      <c r="J543" s="73">
        <f t="shared" si="24"/>
        <v>0</v>
      </c>
      <c r="K543" s="73">
        <f t="shared" si="25"/>
        <v>0</v>
      </c>
      <c r="L543" s="3" t="e">
        <f t="shared" si="26"/>
        <v>#N/A</v>
      </c>
    </row>
    <row r="544" spans="1:12" ht="15" customHeight="1" x14ac:dyDescent="0.25">
      <c r="A544" s="43" t="s">
        <v>716</v>
      </c>
      <c r="B544" s="43" t="s">
        <v>407</v>
      </c>
      <c r="C544" s="43" t="s">
        <v>738</v>
      </c>
      <c r="D544" s="43" t="s">
        <v>55</v>
      </c>
      <c r="E544" s="43" t="s">
        <v>962</v>
      </c>
      <c r="F544" s="43" t="s">
        <v>3437</v>
      </c>
      <c r="G544" s="43" t="s">
        <v>5</v>
      </c>
      <c r="H544" s="76">
        <v>1369</v>
      </c>
      <c r="I544" s="229"/>
      <c r="J544" s="73">
        <f t="shared" si="24"/>
        <v>0</v>
      </c>
      <c r="K544" s="73">
        <f t="shared" si="25"/>
        <v>0</v>
      </c>
      <c r="L544" s="3" t="e">
        <f t="shared" si="26"/>
        <v>#N/A</v>
      </c>
    </row>
    <row r="545" spans="1:12" ht="15" customHeight="1" x14ac:dyDescent="0.25">
      <c r="A545" s="43" t="s">
        <v>716</v>
      </c>
      <c r="B545" s="43" t="s">
        <v>407</v>
      </c>
      <c r="C545" s="43" t="s">
        <v>756</v>
      </c>
      <c r="D545" s="43" t="s">
        <v>55</v>
      </c>
      <c r="E545" s="43" t="s">
        <v>963</v>
      </c>
      <c r="F545" s="43" t="s">
        <v>3438</v>
      </c>
      <c r="G545" s="43" t="s">
        <v>5</v>
      </c>
      <c r="H545" s="76">
        <v>1098</v>
      </c>
      <c r="I545" s="229">
        <v>0.59000000000000008</v>
      </c>
      <c r="J545" s="73">
        <f t="shared" si="24"/>
        <v>1.1731017811219617E-2</v>
      </c>
      <c r="K545" s="73">
        <f t="shared" si="25"/>
        <v>660.70065755671931</v>
      </c>
      <c r="L545" s="3" t="e">
        <f t="shared" si="26"/>
        <v>#N/A</v>
      </c>
    </row>
    <row r="546" spans="1:12" ht="15" customHeight="1" x14ac:dyDescent="0.25">
      <c r="A546" s="43" t="s">
        <v>716</v>
      </c>
      <c r="B546" s="43" t="s">
        <v>407</v>
      </c>
      <c r="C546" s="43" t="s">
        <v>756</v>
      </c>
      <c r="D546" s="43" t="s">
        <v>55</v>
      </c>
      <c r="E546" s="43" t="s">
        <v>964</v>
      </c>
      <c r="F546" s="43" t="s">
        <v>3439</v>
      </c>
      <c r="G546" s="43" t="s">
        <v>5</v>
      </c>
      <c r="H546" s="76">
        <v>12</v>
      </c>
      <c r="I546" s="229">
        <v>0.59</v>
      </c>
      <c r="J546" s="73">
        <f t="shared" si="24"/>
        <v>1.1731017811219614E-2</v>
      </c>
      <c r="K546" s="73">
        <f t="shared" si="25"/>
        <v>7.2207722137346355</v>
      </c>
      <c r="L546" s="3" t="e">
        <f t="shared" si="26"/>
        <v>#N/A</v>
      </c>
    </row>
    <row r="547" spans="1:12" ht="15" customHeight="1" x14ac:dyDescent="0.25">
      <c r="A547" s="43" t="s">
        <v>716</v>
      </c>
      <c r="B547" s="43" t="s">
        <v>407</v>
      </c>
      <c r="C547" s="43" t="s">
        <v>757</v>
      </c>
      <c r="D547" s="43" t="s">
        <v>55</v>
      </c>
      <c r="E547" s="43" t="s">
        <v>965</v>
      </c>
      <c r="F547" s="43" t="s">
        <v>3438</v>
      </c>
      <c r="G547" s="43" t="s">
        <v>5</v>
      </c>
      <c r="H547" s="76">
        <v>578</v>
      </c>
      <c r="I547" s="229">
        <v>0.59</v>
      </c>
      <c r="J547" s="73">
        <f t="shared" si="24"/>
        <v>1.1731017811219614E-2</v>
      </c>
      <c r="K547" s="73">
        <f t="shared" si="25"/>
        <v>347.80052829488494</v>
      </c>
      <c r="L547" s="3" t="e">
        <f t="shared" si="26"/>
        <v>#N/A</v>
      </c>
    </row>
    <row r="548" spans="1:12" ht="15" customHeight="1" x14ac:dyDescent="0.25">
      <c r="A548" s="43" t="s">
        <v>716</v>
      </c>
      <c r="B548" s="43" t="s">
        <v>407</v>
      </c>
      <c r="C548" s="43" t="s">
        <v>379</v>
      </c>
      <c r="D548" s="43" t="s">
        <v>55</v>
      </c>
      <c r="E548" s="43" t="s">
        <v>966</v>
      </c>
      <c r="F548" s="43" t="s">
        <v>3440</v>
      </c>
      <c r="G548" s="43" t="s">
        <v>5</v>
      </c>
      <c r="H548" s="76">
        <v>168</v>
      </c>
      <c r="I548" s="229"/>
      <c r="J548" s="73">
        <f t="shared" si="24"/>
        <v>0</v>
      </c>
      <c r="K548" s="73">
        <f t="shared" si="25"/>
        <v>0</v>
      </c>
      <c r="L548" s="3" t="e">
        <f t="shared" si="26"/>
        <v>#N/A</v>
      </c>
    </row>
    <row r="549" spans="1:12" ht="15" customHeight="1" x14ac:dyDescent="0.25">
      <c r="A549" s="43" t="s">
        <v>716</v>
      </c>
      <c r="B549" s="43" t="s">
        <v>407</v>
      </c>
      <c r="C549" s="43" t="s">
        <v>731</v>
      </c>
      <c r="D549" s="43" t="s">
        <v>55</v>
      </c>
      <c r="E549" s="43" t="s">
        <v>967</v>
      </c>
      <c r="F549" s="43" t="s">
        <v>3441</v>
      </c>
      <c r="G549" s="43" t="s">
        <v>5</v>
      </c>
      <c r="H549" s="76">
        <v>241</v>
      </c>
      <c r="I549" s="229">
        <v>1.3299999999999998</v>
      </c>
      <c r="J549" s="73">
        <f t="shared" si="24"/>
        <v>2.6444497777834045E-2</v>
      </c>
      <c r="K549" s="73">
        <f t="shared" si="25"/>
        <v>326.90312396445796</v>
      </c>
      <c r="L549" s="3" t="e">
        <f t="shared" si="26"/>
        <v>#N/A</v>
      </c>
    </row>
    <row r="550" spans="1:12" ht="15" customHeight="1" x14ac:dyDescent="0.25">
      <c r="A550" s="43" t="s">
        <v>716</v>
      </c>
      <c r="B550" s="43" t="s">
        <v>407</v>
      </c>
      <c r="C550" s="43" t="s">
        <v>736</v>
      </c>
      <c r="D550" s="43" t="s">
        <v>55</v>
      </c>
      <c r="E550" s="43" t="s">
        <v>968</v>
      </c>
      <c r="F550" s="43" t="s">
        <v>3442</v>
      </c>
      <c r="G550" s="43" t="s">
        <v>5</v>
      </c>
      <c r="H550" s="76">
        <v>1760</v>
      </c>
      <c r="I550" s="229"/>
      <c r="J550" s="73">
        <f t="shared" si="24"/>
        <v>0</v>
      </c>
      <c r="K550" s="73">
        <f t="shared" si="25"/>
        <v>0</v>
      </c>
      <c r="L550" s="3" t="e">
        <f t="shared" si="26"/>
        <v>#N/A</v>
      </c>
    </row>
    <row r="551" spans="1:12" ht="15" customHeight="1" x14ac:dyDescent="0.25">
      <c r="A551" s="43" t="s">
        <v>716</v>
      </c>
      <c r="B551" s="43" t="s">
        <v>407</v>
      </c>
      <c r="C551" s="43" t="s">
        <v>738</v>
      </c>
      <c r="D551" s="43" t="s">
        <v>55</v>
      </c>
      <c r="E551" s="43" t="s">
        <v>969</v>
      </c>
      <c r="F551" s="43" t="s">
        <v>3443</v>
      </c>
      <c r="G551" s="43" t="s">
        <v>5</v>
      </c>
      <c r="H551" s="76">
        <v>58326</v>
      </c>
      <c r="I551" s="229"/>
      <c r="J551" s="73">
        <f t="shared" si="24"/>
        <v>0</v>
      </c>
      <c r="K551" s="73">
        <f t="shared" si="25"/>
        <v>0</v>
      </c>
      <c r="L551" s="3" t="e">
        <f t="shared" si="26"/>
        <v>#N/A</v>
      </c>
    </row>
    <row r="552" spans="1:12" ht="15" customHeight="1" x14ac:dyDescent="0.25">
      <c r="A552" s="43" t="s">
        <v>716</v>
      </c>
      <c r="B552" s="43" t="s">
        <v>407</v>
      </c>
      <c r="C552" s="43" t="s">
        <v>741</v>
      </c>
      <c r="D552" s="43" t="s">
        <v>55</v>
      </c>
      <c r="E552" s="43" t="s">
        <v>970</v>
      </c>
      <c r="F552" s="43" t="s">
        <v>3444</v>
      </c>
      <c r="G552" s="43" t="s">
        <v>5</v>
      </c>
      <c r="H552" s="76">
        <v>200</v>
      </c>
      <c r="I552" s="229"/>
      <c r="J552" s="73">
        <f t="shared" si="24"/>
        <v>0</v>
      </c>
      <c r="K552" s="73">
        <f t="shared" si="25"/>
        <v>0</v>
      </c>
      <c r="L552" s="3">
        <f t="shared" si="26"/>
        <v>18</v>
      </c>
    </row>
    <row r="553" spans="1:12" ht="15" customHeight="1" x14ac:dyDescent="0.25">
      <c r="A553" s="43" t="s">
        <v>716</v>
      </c>
      <c r="B553" s="43" t="s">
        <v>407</v>
      </c>
      <c r="C553" s="43" t="s">
        <v>742</v>
      </c>
      <c r="D553" s="43" t="s">
        <v>55</v>
      </c>
      <c r="E553" s="43" t="s">
        <v>971</v>
      </c>
      <c r="F553" s="43" t="s">
        <v>3445</v>
      </c>
      <c r="G553" s="43" t="s">
        <v>5</v>
      </c>
      <c r="H553" s="76">
        <v>442</v>
      </c>
      <c r="I553" s="229"/>
      <c r="J553" s="73">
        <f t="shared" si="24"/>
        <v>0</v>
      </c>
      <c r="K553" s="73">
        <f t="shared" si="25"/>
        <v>0</v>
      </c>
      <c r="L553" s="3" t="e">
        <f t="shared" si="26"/>
        <v>#N/A</v>
      </c>
    </row>
    <row r="554" spans="1:12" ht="15" customHeight="1" x14ac:dyDescent="0.25">
      <c r="A554" s="43" t="s">
        <v>716</v>
      </c>
      <c r="B554" s="43" t="s">
        <v>407</v>
      </c>
      <c r="C554" s="43" t="s">
        <v>744</v>
      </c>
      <c r="D554" s="43" t="s">
        <v>55</v>
      </c>
      <c r="E554" s="43" t="s">
        <v>972</v>
      </c>
      <c r="F554" s="43" t="s">
        <v>3444</v>
      </c>
      <c r="G554" s="43" t="s">
        <v>5</v>
      </c>
      <c r="H554" s="76">
        <v>131</v>
      </c>
      <c r="I554" s="229"/>
      <c r="J554" s="73">
        <f t="shared" si="24"/>
        <v>0</v>
      </c>
      <c r="K554" s="73">
        <f t="shared" si="25"/>
        <v>0</v>
      </c>
      <c r="L554" s="3" t="e">
        <f t="shared" si="26"/>
        <v>#N/A</v>
      </c>
    </row>
    <row r="555" spans="1:12" ht="15" customHeight="1" x14ac:dyDescent="0.25">
      <c r="A555" s="43" t="s">
        <v>716</v>
      </c>
      <c r="B555" s="43" t="s">
        <v>407</v>
      </c>
      <c r="C555" s="43" t="s">
        <v>744</v>
      </c>
      <c r="D555" s="43" t="s">
        <v>55</v>
      </c>
      <c r="E555" s="43" t="s">
        <v>973</v>
      </c>
      <c r="F555" s="43" t="s">
        <v>3446</v>
      </c>
      <c r="G555" s="43" t="s">
        <v>5</v>
      </c>
      <c r="H555" s="76">
        <v>107</v>
      </c>
      <c r="I555" s="229"/>
      <c r="J555" s="73">
        <f t="shared" si="24"/>
        <v>0</v>
      </c>
      <c r="K555" s="73">
        <f t="shared" si="25"/>
        <v>0</v>
      </c>
      <c r="L555" s="3" t="e">
        <f t="shared" si="26"/>
        <v>#N/A</v>
      </c>
    </row>
    <row r="556" spans="1:12" ht="15" customHeight="1" x14ac:dyDescent="0.25">
      <c r="A556" s="43" t="s">
        <v>716</v>
      </c>
      <c r="B556" s="43" t="s">
        <v>407</v>
      </c>
      <c r="C556" s="43" t="s">
        <v>746</v>
      </c>
      <c r="D556" s="43" t="s">
        <v>55</v>
      </c>
      <c r="E556" s="43" t="s">
        <v>974</v>
      </c>
      <c r="F556" s="43" t="s">
        <v>3447</v>
      </c>
      <c r="G556" s="43" t="s">
        <v>5</v>
      </c>
      <c r="H556" s="76">
        <v>21</v>
      </c>
      <c r="I556" s="229">
        <v>0.81</v>
      </c>
      <c r="J556" s="73">
        <f t="shared" si="24"/>
        <v>1.6105295639132017E-2</v>
      </c>
      <c r="K556" s="73">
        <f t="shared" si="25"/>
        <v>17.348211208421773</v>
      </c>
      <c r="L556" s="3" t="e">
        <f t="shared" si="26"/>
        <v>#N/A</v>
      </c>
    </row>
    <row r="557" spans="1:12" ht="15" customHeight="1" x14ac:dyDescent="0.25">
      <c r="A557" s="43" t="s">
        <v>716</v>
      </c>
      <c r="B557" s="43" t="s">
        <v>407</v>
      </c>
      <c r="C557" s="43" t="s">
        <v>748</v>
      </c>
      <c r="D557" s="43" t="s">
        <v>55</v>
      </c>
      <c r="E557" s="43" t="s">
        <v>975</v>
      </c>
      <c r="F557" s="43" t="s">
        <v>3448</v>
      </c>
      <c r="G557" s="43" t="s">
        <v>5</v>
      </c>
      <c r="H557" s="76">
        <v>3596</v>
      </c>
      <c r="I557" s="229">
        <v>0.93503893214682976</v>
      </c>
      <c r="J557" s="73">
        <f t="shared" si="24"/>
        <v>1.8591454859658015E-2</v>
      </c>
      <c r="K557" s="73">
        <f t="shared" si="25"/>
        <v>3429.2548716753299</v>
      </c>
      <c r="L557" s="3" t="e">
        <f t="shared" si="26"/>
        <v>#N/A</v>
      </c>
    </row>
    <row r="558" spans="1:12" ht="15" customHeight="1" x14ac:dyDescent="0.25">
      <c r="A558" s="43" t="s">
        <v>716</v>
      </c>
      <c r="B558" s="43" t="s">
        <v>407</v>
      </c>
      <c r="C558" s="43" t="s">
        <v>799</v>
      </c>
      <c r="D558" s="43" t="s">
        <v>55</v>
      </c>
      <c r="E558" s="43" t="s">
        <v>976</v>
      </c>
      <c r="F558" s="43" t="s">
        <v>3449</v>
      </c>
      <c r="G558" s="43" t="s">
        <v>5</v>
      </c>
      <c r="H558" s="76">
        <v>1524</v>
      </c>
      <c r="I558" s="229"/>
      <c r="J558" s="73">
        <f t="shared" si="24"/>
        <v>0</v>
      </c>
      <c r="K558" s="73">
        <f t="shared" si="25"/>
        <v>0</v>
      </c>
      <c r="L558" s="3" t="e">
        <f t="shared" si="26"/>
        <v>#N/A</v>
      </c>
    </row>
    <row r="559" spans="1:12" ht="15" customHeight="1" x14ac:dyDescent="0.25">
      <c r="A559" s="43" t="s">
        <v>716</v>
      </c>
      <c r="B559" s="43" t="s">
        <v>407</v>
      </c>
      <c r="C559" s="43" t="s">
        <v>799</v>
      </c>
      <c r="D559" s="43" t="s">
        <v>55</v>
      </c>
      <c r="E559" s="43" t="s">
        <v>977</v>
      </c>
      <c r="F559" s="43" t="s">
        <v>3450</v>
      </c>
      <c r="G559" s="43" t="s">
        <v>5</v>
      </c>
      <c r="H559" s="76">
        <v>41</v>
      </c>
      <c r="I559" s="229"/>
      <c r="J559" s="73">
        <f t="shared" si="24"/>
        <v>0</v>
      </c>
      <c r="K559" s="73">
        <f t="shared" si="25"/>
        <v>0</v>
      </c>
      <c r="L559" s="3" t="e">
        <f t="shared" si="26"/>
        <v>#N/A</v>
      </c>
    </row>
    <row r="560" spans="1:12" ht="15" customHeight="1" x14ac:dyDescent="0.25">
      <c r="A560" s="43" t="s">
        <v>716</v>
      </c>
      <c r="B560" s="43" t="s">
        <v>407</v>
      </c>
      <c r="C560" s="43" t="s">
        <v>749</v>
      </c>
      <c r="D560" s="43" t="s">
        <v>55</v>
      </c>
      <c r="E560" s="43" t="s">
        <v>978</v>
      </c>
      <c r="F560" s="43" t="s">
        <v>3451</v>
      </c>
      <c r="G560" s="43" t="s">
        <v>5</v>
      </c>
      <c r="H560" s="76">
        <v>3704</v>
      </c>
      <c r="I560" s="229">
        <v>0.31999999999999995</v>
      </c>
      <c r="J560" s="73">
        <f t="shared" si="24"/>
        <v>6.3625859315089434E-3</v>
      </c>
      <c r="K560" s="73">
        <f t="shared" si="25"/>
        <v>1208.8470182903091</v>
      </c>
      <c r="L560" s="3" t="e">
        <f t="shared" si="26"/>
        <v>#N/A</v>
      </c>
    </row>
    <row r="561" spans="1:12" ht="15" customHeight="1" x14ac:dyDescent="0.25">
      <c r="A561" s="43" t="s">
        <v>716</v>
      </c>
      <c r="B561" s="43" t="s">
        <v>407</v>
      </c>
      <c r="C561" s="43" t="s">
        <v>749</v>
      </c>
      <c r="D561" s="43" t="s">
        <v>55</v>
      </c>
      <c r="E561" s="43" t="s">
        <v>979</v>
      </c>
      <c r="F561" s="43" t="s">
        <v>3452</v>
      </c>
      <c r="G561" s="43" t="s">
        <v>5</v>
      </c>
      <c r="H561" s="76">
        <v>29</v>
      </c>
      <c r="I561" s="229">
        <v>0.31999999999999995</v>
      </c>
      <c r="J561" s="73">
        <f t="shared" si="24"/>
        <v>6.3625859315089434E-3</v>
      </c>
      <c r="K561" s="73">
        <f t="shared" si="25"/>
        <v>9.4645149920137577</v>
      </c>
      <c r="L561" s="3" t="e">
        <f t="shared" si="26"/>
        <v>#N/A</v>
      </c>
    </row>
    <row r="562" spans="1:12" ht="15" customHeight="1" x14ac:dyDescent="0.25">
      <c r="A562" s="43" t="s">
        <v>716</v>
      </c>
      <c r="B562" s="43" t="s">
        <v>407</v>
      </c>
      <c r="C562" s="43" t="s">
        <v>749</v>
      </c>
      <c r="D562" s="43" t="s">
        <v>55</v>
      </c>
      <c r="E562" s="43" t="s">
        <v>980</v>
      </c>
      <c r="F562" s="43" t="s">
        <v>3453</v>
      </c>
      <c r="G562" s="43" t="s">
        <v>5</v>
      </c>
      <c r="H562" s="76">
        <v>12619</v>
      </c>
      <c r="I562" s="229">
        <v>0.32</v>
      </c>
      <c r="J562" s="73">
        <f t="shared" si="24"/>
        <v>6.3625859315089442E-3</v>
      </c>
      <c r="K562" s="73">
        <f t="shared" si="25"/>
        <v>4118.3694718697116</v>
      </c>
      <c r="L562" s="3" t="e">
        <f t="shared" si="26"/>
        <v>#N/A</v>
      </c>
    </row>
    <row r="563" spans="1:12" ht="15" customHeight="1" x14ac:dyDescent="0.25">
      <c r="A563" s="43" t="s">
        <v>716</v>
      </c>
      <c r="B563" s="43" t="s">
        <v>407</v>
      </c>
      <c r="C563" s="43" t="s">
        <v>751</v>
      </c>
      <c r="D563" s="43" t="s">
        <v>55</v>
      </c>
      <c r="E563" s="43" t="s">
        <v>981</v>
      </c>
      <c r="F563" s="43" t="s">
        <v>3449</v>
      </c>
      <c r="G563" s="43" t="s">
        <v>5</v>
      </c>
      <c r="H563" s="76">
        <v>8229</v>
      </c>
      <c r="I563" s="229"/>
      <c r="J563" s="73">
        <f t="shared" si="24"/>
        <v>0</v>
      </c>
      <c r="K563" s="73">
        <f t="shared" si="25"/>
        <v>0</v>
      </c>
      <c r="L563" s="3" t="e">
        <f t="shared" si="26"/>
        <v>#N/A</v>
      </c>
    </row>
    <row r="564" spans="1:12" ht="15" customHeight="1" x14ac:dyDescent="0.25">
      <c r="A564" s="43" t="s">
        <v>716</v>
      </c>
      <c r="B564" s="43" t="s">
        <v>407</v>
      </c>
      <c r="C564" s="43" t="s">
        <v>752</v>
      </c>
      <c r="D564" s="43" t="s">
        <v>55</v>
      </c>
      <c r="E564" s="43" t="s">
        <v>982</v>
      </c>
      <c r="F564" s="43" t="s">
        <v>3449</v>
      </c>
      <c r="G564" s="43" t="s">
        <v>5</v>
      </c>
      <c r="H564" s="76">
        <v>5872</v>
      </c>
      <c r="I564" s="229"/>
      <c r="J564" s="73">
        <f t="shared" si="24"/>
        <v>0</v>
      </c>
      <c r="K564" s="73">
        <f t="shared" si="25"/>
        <v>0</v>
      </c>
      <c r="L564" s="3" t="e">
        <f t="shared" si="26"/>
        <v>#N/A</v>
      </c>
    </row>
    <row r="565" spans="1:12" ht="15" customHeight="1" x14ac:dyDescent="0.25">
      <c r="A565" s="43" t="s">
        <v>716</v>
      </c>
      <c r="B565" s="43" t="s">
        <v>407</v>
      </c>
      <c r="C565" s="43" t="s">
        <v>752</v>
      </c>
      <c r="D565" s="43" t="s">
        <v>55</v>
      </c>
      <c r="E565" s="43" t="s">
        <v>983</v>
      </c>
      <c r="F565" s="43" t="s">
        <v>3450</v>
      </c>
      <c r="G565" s="43" t="s">
        <v>5</v>
      </c>
      <c r="H565" s="76">
        <v>47</v>
      </c>
      <c r="I565" s="229"/>
      <c r="J565" s="73">
        <f t="shared" si="24"/>
        <v>0</v>
      </c>
      <c r="K565" s="73">
        <f t="shared" si="25"/>
        <v>0</v>
      </c>
      <c r="L565" s="3" t="e">
        <f t="shared" si="26"/>
        <v>#N/A</v>
      </c>
    </row>
    <row r="566" spans="1:12" ht="15" customHeight="1" x14ac:dyDescent="0.25">
      <c r="A566" s="43" t="s">
        <v>716</v>
      </c>
      <c r="B566" s="43" t="s">
        <v>407</v>
      </c>
      <c r="C566" s="43" t="s">
        <v>756</v>
      </c>
      <c r="D566" s="43" t="s">
        <v>55</v>
      </c>
      <c r="E566" s="43" t="s">
        <v>984</v>
      </c>
      <c r="F566" s="43" t="s">
        <v>3454</v>
      </c>
      <c r="G566" s="43" t="s">
        <v>5</v>
      </c>
      <c r="H566" s="76">
        <v>6997</v>
      </c>
      <c r="I566" s="229">
        <v>0.35</v>
      </c>
      <c r="J566" s="73">
        <f t="shared" si="24"/>
        <v>6.9590783625879072E-3</v>
      </c>
      <c r="K566" s="73">
        <f t="shared" si="25"/>
        <v>2497.6426713030273</v>
      </c>
      <c r="L566" s="3" t="e">
        <f t="shared" si="26"/>
        <v>#N/A</v>
      </c>
    </row>
    <row r="567" spans="1:12" ht="15" customHeight="1" x14ac:dyDescent="0.25">
      <c r="A567" s="43" t="s">
        <v>716</v>
      </c>
      <c r="B567" s="43" t="s">
        <v>407</v>
      </c>
      <c r="C567" s="43" t="s">
        <v>756</v>
      </c>
      <c r="D567" s="43" t="s">
        <v>55</v>
      </c>
      <c r="E567" s="43" t="s">
        <v>985</v>
      </c>
      <c r="F567" s="43" t="s">
        <v>3455</v>
      </c>
      <c r="G567" s="43" t="s">
        <v>5</v>
      </c>
      <c r="H567" s="76">
        <v>245</v>
      </c>
      <c r="I567" s="229">
        <v>0.35</v>
      </c>
      <c r="J567" s="73">
        <f t="shared" si="24"/>
        <v>6.9590783625879072E-3</v>
      </c>
      <c r="K567" s="73">
        <f t="shared" si="25"/>
        <v>87.454974198834037</v>
      </c>
      <c r="L567" s="3" t="e">
        <f t="shared" si="26"/>
        <v>#N/A</v>
      </c>
    </row>
    <row r="568" spans="1:12" ht="15" customHeight="1" x14ac:dyDescent="0.25">
      <c r="A568" s="43" t="s">
        <v>716</v>
      </c>
      <c r="B568" s="43" t="s">
        <v>407</v>
      </c>
      <c r="C568" s="43" t="s">
        <v>800</v>
      </c>
      <c r="D568" s="43" t="s">
        <v>55</v>
      </c>
      <c r="E568" s="43" t="s">
        <v>986</v>
      </c>
      <c r="F568" s="43" t="s">
        <v>3456</v>
      </c>
      <c r="G568" s="43" t="s">
        <v>5</v>
      </c>
      <c r="H568" s="76">
        <v>54</v>
      </c>
      <c r="I568" s="229">
        <v>1.8299999999999998</v>
      </c>
      <c r="J568" s="73">
        <f t="shared" si="24"/>
        <v>3.6386038295816769E-2</v>
      </c>
      <c r="K568" s="73">
        <f t="shared" si="25"/>
        <v>100.7848460679741</v>
      </c>
      <c r="L568" s="3" t="e">
        <f t="shared" si="26"/>
        <v>#N/A</v>
      </c>
    </row>
    <row r="569" spans="1:12" ht="15" customHeight="1" x14ac:dyDescent="0.25">
      <c r="A569" s="43" t="s">
        <v>716</v>
      </c>
      <c r="B569" s="43" t="s">
        <v>407</v>
      </c>
      <c r="C569" s="43" t="s">
        <v>800</v>
      </c>
      <c r="D569" s="43" t="s">
        <v>55</v>
      </c>
      <c r="E569" s="43" t="s">
        <v>987</v>
      </c>
      <c r="F569" s="43" t="s">
        <v>3457</v>
      </c>
      <c r="G569" s="43" t="s">
        <v>5</v>
      </c>
      <c r="H569" s="76">
        <v>1894</v>
      </c>
      <c r="I569" s="229">
        <v>2.1707761351636745</v>
      </c>
      <c r="J569" s="73">
        <f t="shared" si="24"/>
        <v>4.3161717806399227E-2</v>
      </c>
      <c r="K569" s="73">
        <f t="shared" si="25"/>
        <v>4193.19829352532</v>
      </c>
      <c r="L569" s="3" t="e">
        <f t="shared" si="26"/>
        <v>#N/A</v>
      </c>
    </row>
    <row r="570" spans="1:12" ht="15" customHeight="1" x14ac:dyDescent="0.25">
      <c r="A570" s="43" t="s">
        <v>716</v>
      </c>
      <c r="B570" s="43" t="s">
        <v>407</v>
      </c>
      <c r="C570" s="43" t="s">
        <v>757</v>
      </c>
      <c r="D570" s="43" t="s">
        <v>55</v>
      </c>
      <c r="E570" s="43" t="s">
        <v>988</v>
      </c>
      <c r="F570" s="43" t="s">
        <v>3454</v>
      </c>
      <c r="G570" s="43" t="s">
        <v>5</v>
      </c>
      <c r="H570" s="76">
        <v>130606</v>
      </c>
      <c r="I570" s="229">
        <v>0.3382</v>
      </c>
      <c r="J570" s="73">
        <f t="shared" si="24"/>
        <v>6.7244580063635147E-3</v>
      </c>
      <c r="K570" s="73">
        <f t="shared" si="25"/>
        <v>45049.203762379111</v>
      </c>
      <c r="L570" s="3" t="e">
        <f t="shared" si="26"/>
        <v>#N/A</v>
      </c>
    </row>
    <row r="571" spans="1:12" ht="15" customHeight="1" x14ac:dyDescent="0.25">
      <c r="A571" s="43" t="s">
        <v>716</v>
      </c>
      <c r="B571" s="43" t="s">
        <v>407</v>
      </c>
      <c r="C571" s="43" t="s">
        <v>760</v>
      </c>
      <c r="D571" s="43" t="s">
        <v>55</v>
      </c>
      <c r="E571" s="43" t="s">
        <v>989</v>
      </c>
      <c r="F571" s="43" t="s">
        <v>3449</v>
      </c>
      <c r="G571" s="43" t="s">
        <v>5</v>
      </c>
      <c r="H571" s="76">
        <v>16630.599999999999</v>
      </c>
      <c r="I571" s="229">
        <v>0.81999987973975696</v>
      </c>
      <c r="J571" s="73">
        <f t="shared" si="24"/>
        <v>1.6304124058347511E-2</v>
      </c>
      <c r="K571" s="73">
        <f t="shared" si="25"/>
        <v>13908.237365564755</v>
      </c>
      <c r="L571" s="3" t="e">
        <f t="shared" si="26"/>
        <v>#N/A</v>
      </c>
    </row>
    <row r="572" spans="1:12" ht="15" customHeight="1" x14ac:dyDescent="0.25">
      <c r="A572" s="43" t="s">
        <v>716</v>
      </c>
      <c r="B572" s="43" t="s">
        <v>407</v>
      </c>
      <c r="C572" s="43" t="s">
        <v>377</v>
      </c>
      <c r="D572" s="43" t="s">
        <v>55</v>
      </c>
      <c r="E572" s="43" t="s">
        <v>408</v>
      </c>
      <c r="F572" s="43" t="s">
        <v>3458</v>
      </c>
      <c r="G572" s="43" t="s">
        <v>5</v>
      </c>
      <c r="H572" s="76">
        <v>255</v>
      </c>
      <c r="I572" s="229">
        <v>0.85</v>
      </c>
      <c r="J572" s="73">
        <f t="shared" si="24"/>
        <v>1.6900618880570633E-2</v>
      </c>
      <c r="K572" s="73">
        <f t="shared" si="25"/>
        <v>221.05965781454549</v>
      </c>
      <c r="L572" s="3" t="e">
        <f t="shared" si="26"/>
        <v>#N/A</v>
      </c>
    </row>
    <row r="573" spans="1:12" ht="15" customHeight="1" x14ac:dyDescent="0.25">
      <c r="A573" s="43" t="s">
        <v>716</v>
      </c>
      <c r="B573" s="43" t="s">
        <v>407</v>
      </c>
      <c r="C573" s="43" t="s">
        <v>801</v>
      </c>
      <c r="D573" s="43" t="s">
        <v>55</v>
      </c>
      <c r="E573" s="43" t="s">
        <v>990</v>
      </c>
      <c r="F573" s="43" t="s">
        <v>3459</v>
      </c>
      <c r="G573" s="43" t="s">
        <v>5</v>
      </c>
      <c r="H573" s="76">
        <v>309</v>
      </c>
      <c r="I573" s="229">
        <v>1.41</v>
      </c>
      <c r="J573" s="73">
        <f t="shared" si="24"/>
        <v>2.8035144260711284E-2</v>
      </c>
      <c r="K573" s="73">
        <f t="shared" si="25"/>
        <v>444.35285957655975</v>
      </c>
      <c r="L573" s="3" t="e">
        <f t="shared" si="26"/>
        <v>#N/A</v>
      </c>
    </row>
    <row r="574" spans="1:12" ht="15" customHeight="1" x14ac:dyDescent="0.25">
      <c r="A574" s="43" t="s">
        <v>716</v>
      </c>
      <c r="B574" s="43" t="s">
        <v>407</v>
      </c>
      <c r="C574" s="43" t="s">
        <v>801</v>
      </c>
      <c r="D574" s="43" t="s">
        <v>55</v>
      </c>
      <c r="E574" s="43" t="s">
        <v>990</v>
      </c>
      <c r="F574" s="43" t="s">
        <v>3459</v>
      </c>
      <c r="G574" s="43" t="s">
        <v>5</v>
      </c>
      <c r="H574" s="76">
        <v>158</v>
      </c>
      <c r="I574" s="229">
        <v>1.29</v>
      </c>
      <c r="J574" s="73">
        <f t="shared" si="24"/>
        <v>2.5649174536395432E-2</v>
      </c>
      <c r="K574" s="73">
        <f t="shared" si="25"/>
        <v>207.87256957675046</v>
      </c>
      <c r="L574" s="3" t="e">
        <f t="shared" si="26"/>
        <v>#N/A</v>
      </c>
    </row>
    <row r="575" spans="1:12" ht="15" customHeight="1" x14ac:dyDescent="0.25">
      <c r="A575" s="43" t="s">
        <v>716</v>
      </c>
      <c r="B575" s="43" t="s">
        <v>407</v>
      </c>
      <c r="C575" s="43" t="s">
        <v>379</v>
      </c>
      <c r="D575" s="43" t="s">
        <v>55</v>
      </c>
      <c r="E575" s="43" t="s">
        <v>991</v>
      </c>
      <c r="F575" s="43" t="s">
        <v>3460</v>
      </c>
      <c r="G575" s="43" t="s">
        <v>5</v>
      </c>
      <c r="H575" s="76">
        <v>288.5</v>
      </c>
      <c r="I575" s="229"/>
      <c r="J575" s="73">
        <f t="shared" si="24"/>
        <v>0</v>
      </c>
      <c r="K575" s="73">
        <f t="shared" si="25"/>
        <v>0</v>
      </c>
      <c r="L575" s="3" t="e">
        <f t="shared" si="26"/>
        <v>#N/A</v>
      </c>
    </row>
    <row r="576" spans="1:12" ht="15" customHeight="1" x14ac:dyDescent="0.25">
      <c r="A576" s="43" t="s">
        <v>716</v>
      </c>
      <c r="B576" s="43" t="s">
        <v>407</v>
      </c>
      <c r="C576" s="43" t="s">
        <v>764</v>
      </c>
      <c r="D576" s="43" t="s">
        <v>55</v>
      </c>
      <c r="E576" s="43" t="s">
        <v>992</v>
      </c>
      <c r="F576" s="43" t="s">
        <v>3460</v>
      </c>
      <c r="G576" s="43" t="s">
        <v>5</v>
      </c>
      <c r="H576" s="76">
        <v>69.7</v>
      </c>
      <c r="I576" s="229"/>
      <c r="J576" s="73">
        <f t="shared" si="24"/>
        <v>0</v>
      </c>
      <c r="K576" s="73">
        <f t="shared" si="25"/>
        <v>0</v>
      </c>
      <c r="L576" s="3" t="e">
        <f t="shared" si="26"/>
        <v>#N/A</v>
      </c>
    </row>
    <row r="577" spans="1:12" ht="15" customHeight="1" x14ac:dyDescent="0.25">
      <c r="A577" s="43" t="s">
        <v>716</v>
      </c>
      <c r="B577" s="43" t="s">
        <v>407</v>
      </c>
      <c r="C577" s="43" t="s">
        <v>767</v>
      </c>
      <c r="D577" s="43" t="s">
        <v>55</v>
      </c>
      <c r="E577" s="43" t="s">
        <v>993</v>
      </c>
      <c r="F577" s="43" t="s">
        <v>3461</v>
      </c>
      <c r="G577" s="43" t="s">
        <v>5</v>
      </c>
      <c r="H577" s="76">
        <v>970</v>
      </c>
      <c r="I577" s="229"/>
      <c r="J577" s="73">
        <f t="shared" si="24"/>
        <v>0</v>
      </c>
      <c r="K577" s="73">
        <f t="shared" si="25"/>
        <v>0</v>
      </c>
      <c r="L577" s="3" t="e">
        <f t="shared" si="26"/>
        <v>#N/A</v>
      </c>
    </row>
    <row r="578" spans="1:12" ht="15" customHeight="1" x14ac:dyDescent="0.25">
      <c r="A578" s="43" t="s">
        <v>716</v>
      </c>
      <c r="B578" s="43" t="s">
        <v>407</v>
      </c>
      <c r="C578" s="43" t="s">
        <v>775</v>
      </c>
      <c r="D578" s="43" t="s">
        <v>55</v>
      </c>
      <c r="E578" s="43" t="s">
        <v>994</v>
      </c>
      <c r="F578" s="43" t="s">
        <v>3421</v>
      </c>
      <c r="G578" s="43" t="s">
        <v>5</v>
      </c>
      <c r="H578" s="76">
        <v>21411.199999999997</v>
      </c>
      <c r="I578" s="229">
        <v>0.91999981318188639</v>
      </c>
      <c r="J578" s="73">
        <f t="shared" si="24"/>
        <v>1.8292430838568522E-2</v>
      </c>
      <c r="K578" s="73">
        <f t="shared" si="25"/>
        <v>20089.962895170764</v>
      </c>
      <c r="L578" s="3" t="e">
        <f t="shared" si="26"/>
        <v>#N/A</v>
      </c>
    </row>
    <row r="579" spans="1:12" ht="15" customHeight="1" x14ac:dyDescent="0.25">
      <c r="A579" s="43" t="s">
        <v>716</v>
      </c>
      <c r="B579" s="43" t="s">
        <v>407</v>
      </c>
      <c r="C579" s="43" t="s">
        <v>775</v>
      </c>
      <c r="D579" s="43" t="s">
        <v>55</v>
      </c>
      <c r="E579" s="43" t="s">
        <v>995</v>
      </c>
      <c r="F579" s="43" t="s">
        <v>3422</v>
      </c>
      <c r="G579" s="43" t="s">
        <v>5</v>
      </c>
      <c r="H579" s="76">
        <v>104</v>
      </c>
      <c r="I579" s="229">
        <v>0.92</v>
      </c>
      <c r="J579" s="73">
        <f t="shared" si="24"/>
        <v>1.8292434553088214E-2</v>
      </c>
      <c r="K579" s="73">
        <f t="shared" si="25"/>
        <v>97.582413193521177</v>
      </c>
      <c r="L579" s="3" t="e">
        <f t="shared" si="26"/>
        <v>#N/A</v>
      </c>
    </row>
    <row r="580" spans="1:12" ht="15" customHeight="1" x14ac:dyDescent="0.25">
      <c r="A580" s="43" t="s">
        <v>716</v>
      </c>
      <c r="B580" s="43" t="s">
        <v>407</v>
      </c>
      <c r="C580" s="43" t="s">
        <v>777</v>
      </c>
      <c r="D580" s="43" t="s">
        <v>55</v>
      </c>
      <c r="E580" s="43" t="s">
        <v>996</v>
      </c>
      <c r="F580" s="43" t="s">
        <v>3449</v>
      </c>
      <c r="G580" s="43" t="s">
        <v>5</v>
      </c>
      <c r="H580" s="76">
        <v>17366</v>
      </c>
      <c r="I580" s="229">
        <v>0.82000000000000006</v>
      </c>
      <c r="J580" s="73">
        <f t="shared" si="24"/>
        <v>1.6304126449491672E-2</v>
      </c>
      <c r="K580" s="73">
        <f t="shared" si="25"/>
        <v>14523.257459921873</v>
      </c>
      <c r="L580" s="3" t="e">
        <f t="shared" si="26"/>
        <v>#N/A</v>
      </c>
    </row>
    <row r="581" spans="1:12" ht="15" customHeight="1" x14ac:dyDescent="0.25">
      <c r="A581" s="43" t="s">
        <v>716</v>
      </c>
      <c r="B581" s="43" t="s">
        <v>407</v>
      </c>
      <c r="C581" s="43" t="s">
        <v>727</v>
      </c>
      <c r="D581" s="43" t="s">
        <v>728</v>
      </c>
      <c r="E581" s="43" t="s">
        <v>997</v>
      </c>
      <c r="F581" s="43" t="s">
        <v>3462</v>
      </c>
      <c r="G581" s="43" t="s">
        <v>5</v>
      </c>
      <c r="H581" s="76">
        <v>6720</v>
      </c>
      <c r="I581" s="229">
        <v>0.3525997023809524</v>
      </c>
      <c r="J581" s="73">
        <f t="shared" si="24"/>
        <v>7.0107684556977761E-3</v>
      </c>
      <c r="K581" s="73">
        <f t="shared" si="25"/>
        <v>2416.5823640222889</v>
      </c>
      <c r="L581" s="3" t="e">
        <f t="shared" si="26"/>
        <v>#N/A</v>
      </c>
    </row>
    <row r="582" spans="1:12" ht="15" customHeight="1" x14ac:dyDescent="0.25">
      <c r="A582" s="43" t="s">
        <v>716</v>
      </c>
      <c r="B582" s="43" t="s">
        <v>407</v>
      </c>
      <c r="C582" s="43" t="s">
        <v>780</v>
      </c>
      <c r="D582" s="43" t="s">
        <v>55</v>
      </c>
      <c r="E582" s="43" t="s">
        <v>998</v>
      </c>
      <c r="F582" s="242" t="s">
        <v>3449</v>
      </c>
      <c r="G582" s="43" t="s">
        <v>5</v>
      </c>
      <c r="H582" s="76">
        <v>4103.5</v>
      </c>
      <c r="I582" s="229">
        <v>0.9</v>
      </c>
      <c r="J582" s="73">
        <f t="shared" si="24"/>
        <v>1.7894772932368904E-2</v>
      </c>
      <c r="K582" s="73">
        <f t="shared" si="25"/>
        <v>3766.5812007279756</v>
      </c>
      <c r="L582" s="3">
        <f t="shared" si="26"/>
        <v>3</v>
      </c>
    </row>
    <row r="583" spans="1:12" ht="15" customHeight="1" x14ac:dyDescent="0.25">
      <c r="A583" s="43" t="s">
        <v>716</v>
      </c>
      <c r="B583" s="43" t="s">
        <v>407</v>
      </c>
      <c r="C583" s="43" t="s">
        <v>729</v>
      </c>
      <c r="D583" s="43" t="s">
        <v>728</v>
      </c>
      <c r="E583" s="43" t="s">
        <v>999</v>
      </c>
      <c r="F583" s="43" t="s">
        <v>3462</v>
      </c>
      <c r="G583" s="43" t="s">
        <v>5</v>
      </c>
      <c r="H583" s="76">
        <v>5335</v>
      </c>
      <c r="I583" s="229">
        <v>0.35319962511715086</v>
      </c>
      <c r="J583" s="73">
        <f t="shared" ref="J583:J646" si="27">I583*$J$5</f>
        <v>7.0226967680769286E-3</v>
      </c>
      <c r="K583" s="73">
        <f t="shared" ref="K583:K646" si="28">(I583+J583)*H583</f>
        <v>1921.7860872576903</v>
      </c>
      <c r="L583" s="3" t="e">
        <f t="shared" ref="L583:L646" si="29">MATCH(C583,$C$7237:$C$7264,0)</f>
        <v>#N/A</v>
      </c>
    </row>
    <row r="584" spans="1:12" ht="15" customHeight="1" x14ac:dyDescent="0.25">
      <c r="A584" s="43" t="s">
        <v>716</v>
      </c>
      <c r="B584" s="43" t="s">
        <v>407</v>
      </c>
      <c r="C584" s="43" t="s">
        <v>729</v>
      </c>
      <c r="D584" s="43" t="s">
        <v>728</v>
      </c>
      <c r="E584" s="43" t="s">
        <v>1000</v>
      </c>
      <c r="F584" s="43" t="s">
        <v>3463</v>
      </c>
      <c r="G584" s="43" t="s">
        <v>5</v>
      </c>
      <c r="H584" s="76">
        <v>5096</v>
      </c>
      <c r="I584" s="229">
        <v>1.5</v>
      </c>
      <c r="J584" s="73">
        <f t="shared" si="27"/>
        <v>2.9824621553948175E-2</v>
      </c>
      <c r="K584" s="73">
        <f t="shared" si="28"/>
        <v>7795.9862714389201</v>
      </c>
      <c r="L584" s="3" t="e">
        <f t="shared" si="29"/>
        <v>#N/A</v>
      </c>
    </row>
    <row r="585" spans="1:12" ht="15" customHeight="1" x14ac:dyDescent="0.25">
      <c r="A585" s="43" t="s">
        <v>716</v>
      </c>
      <c r="B585" s="43" t="s">
        <v>407</v>
      </c>
      <c r="C585" s="43" t="s">
        <v>781</v>
      </c>
      <c r="D585" s="43" t="s">
        <v>55</v>
      </c>
      <c r="E585" s="43" t="s">
        <v>1001</v>
      </c>
      <c r="F585" s="43" t="s">
        <v>3464</v>
      </c>
      <c r="G585" s="43" t="s">
        <v>5</v>
      </c>
      <c r="H585" s="76">
        <v>100</v>
      </c>
      <c r="I585" s="229">
        <v>1</v>
      </c>
      <c r="J585" s="73">
        <f t="shared" si="27"/>
        <v>1.988308103596545E-2</v>
      </c>
      <c r="K585" s="73">
        <f t="shared" si="28"/>
        <v>101.98830810359654</v>
      </c>
      <c r="L585" s="3" t="e">
        <f t="shared" si="29"/>
        <v>#N/A</v>
      </c>
    </row>
    <row r="586" spans="1:12" ht="15" customHeight="1" x14ac:dyDescent="0.25">
      <c r="A586" s="43" t="s">
        <v>716</v>
      </c>
      <c r="B586" s="43" t="s">
        <v>407</v>
      </c>
      <c r="C586" s="43" t="s">
        <v>781</v>
      </c>
      <c r="D586" s="43" t="s">
        <v>55</v>
      </c>
      <c r="E586" s="43" t="s">
        <v>1002</v>
      </c>
      <c r="F586" s="43" t="s">
        <v>3465</v>
      </c>
      <c r="G586" s="43" t="s">
        <v>5</v>
      </c>
      <c r="H586" s="76">
        <v>580</v>
      </c>
      <c r="I586" s="229">
        <v>0.88</v>
      </c>
      <c r="J586" s="73">
        <f t="shared" si="27"/>
        <v>1.7497111311649594E-2</v>
      </c>
      <c r="K586" s="73">
        <f t="shared" si="28"/>
        <v>520.54832456075678</v>
      </c>
      <c r="L586" s="3" t="e">
        <f t="shared" si="29"/>
        <v>#N/A</v>
      </c>
    </row>
    <row r="587" spans="1:12" ht="15" customHeight="1" x14ac:dyDescent="0.25">
      <c r="A587" s="43" t="s">
        <v>716</v>
      </c>
      <c r="B587" s="43" t="s">
        <v>407</v>
      </c>
      <c r="C587" s="43" t="s">
        <v>781</v>
      </c>
      <c r="D587" s="43" t="s">
        <v>55</v>
      </c>
      <c r="E587" s="43" t="s">
        <v>1003</v>
      </c>
      <c r="F587" s="43" t="s">
        <v>3466</v>
      </c>
      <c r="G587" s="43" t="s">
        <v>5</v>
      </c>
      <c r="H587" s="76">
        <v>200</v>
      </c>
      <c r="I587" s="229">
        <v>0.82</v>
      </c>
      <c r="J587" s="73">
        <f t="shared" si="27"/>
        <v>1.6304126449491668E-2</v>
      </c>
      <c r="K587" s="73">
        <f t="shared" si="28"/>
        <v>167.26082528989832</v>
      </c>
      <c r="L587" s="3" t="e">
        <f t="shared" si="29"/>
        <v>#N/A</v>
      </c>
    </row>
    <row r="588" spans="1:12" ht="15" customHeight="1" x14ac:dyDescent="0.25">
      <c r="A588" s="43" t="s">
        <v>716</v>
      </c>
      <c r="B588" s="43" t="s">
        <v>407</v>
      </c>
      <c r="C588" s="43" t="s">
        <v>781</v>
      </c>
      <c r="D588" s="43" t="s">
        <v>55</v>
      </c>
      <c r="E588" s="43" t="s">
        <v>1004</v>
      </c>
      <c r="F588" s="43" t="s">
        <v>3467</v>
      </c>
      <c r="G588" s="43" t="s">
        <v>5</v>
      </c>
      <c r="H588" s="76">
        <v>110</v>
      </c>
      <c r="I588" s="229">
        <v>0.64</v>
      </c>
      <c r="J588" s="73">
        <f t="shared" si="27"/>
        <v>1.2725171863017888E-2</v>
      </c>
      <c r="K588" s="73">
        <f t="shared" si="28"/>
        <v>71.799768904931966</v>
      </c>
      <c r="L588" s="3" t="e">
        <f t="shared" si="29"/>
        <v>#N/A</v>
      </c>
    </row>
    <row r="589" spans="1:12" ht="15" customHeight="1" x14ac:dyDescent="0.25">
      <c r="A589" s="43" t="s">
        <v>716</v>
      </c>
      <c r="B589" s="43" t="s">
        <v>407</v>
      </c>
      <c r="C589" s="43" t="s">
        <v>781</v>
      </c>
      <c r="D589" s="43" t="s">
        <v>55</v>
      </c>
      <c r="E589" s="43" t="s">
        <v>1005</v>
      </c>
      <c r="F589" s="43" t="s">
        <v>3468</v>
      </c>
      <c r="G589" s="43" t="s">
        <v>5</v>
      </c>
      <c r="H589" s="76">
        <v>44</v>
      </c>
      <c r="I589" s="229">
        <v>1.55</v>
      </c>
      <c r="J589" s="73">
        <f t="shared" si="27"/>
        <v>3.0818775605746449E-2</v>
      </c>
      <c r="K589" s="73">
        <f t="shared" si="28"/>
        <v>69.556026126652853</v>
      </c>
      <c r="L589" s="3" t="e">
        <f t="shared" si="29"/>
        <v>#N/A</v>
      </c>
    </row>
    <row r="590" spans="1:12" ht="15" customHeight="1" x14ac:dyDescent="0.25">
      <c r="A590" s="43" t="s">
        <v>716</v>
      </c>
      <c r="B590" s="43" t="s">
        <v>407</v>
      </c>
      <c r="C590" s="43" t="s">
        <v>781</v>
      </c>
      <c r="D590" s="43" t="s">
        <v>55</v>
      </c>
      <c r="E590" s="43" t="s">
        <v>1006</v>
      </c>
      <c r="F590" s="43" t="s">
        <v>3469</v>
      </c>
      <c r="G590" s="43" t="s">
        <v>5</v>
      </c>
      <c r="H590" s="76">
        <v>25</v>
      </c>
      <c r="I590" s="229">
        <v>1</v>
      </c>
      <c r="J590" s="73">
        <f t="shared" si="27"/>
        <v>1.988308103596545E-2</v>
      </c>
      <c r="K590" s="73">
        <f t="shared" si="28"/>
        <v>25.497077025899134</v>
      </c>
      <c r="L590" s="3" t="e">
        <f t="shared" si="29"/>
        <v>#N/A</v>
      </c>
    </row>
    <row r="591" spans="1:12" ht="15" customHeight="1" x14ac:dyDescent="0.25">
      <c r="A591" s="43" t="s">
        <v>716</v>
      </c>
      <c r="B591" s="43" t="s">
        <v>407</v>
      </c>
      <c r="C591" s="43" t="s">
        <v>781</v>
      </c>
      <c r="D591" s="43" t="s">
        <v>55</v>
      </c>
      <c r="E591" s="43" t="s">
        <v>1007</v>
      </c>
      <c r="F591" s="43" t="s">
        <v>3470</v>
      </c>
      <c r="G591" s="43" t="s">
        <v>5</v>
      </c>
      <c r="H591" s="76">
        <v>290</v>
      </c>
      <c r="I591" s="229">
        <v>0.92</v>
      </c>
      <c r="J591" s="73">
        <f t="shared" si="27"/>
        <v>1.8292434553088214E-2</v>
      </c>
      <c r="K591" s="73">
        <f t="shared" si="28"/>
        <v>272.10480602039559</v>
      </c>
      <c r="L591" s="3" t="e">
        <f t="shared" si="29"/>
        <v>#N/A</v>
      </c>
    </row>
    <row r="592" spans="1:12" ht="15" customHeight="1" x14ac:dyDescent="0.25">
      <c r="A592" s="43" t="s">
        <v>716</v>
      </c>
      <c r="B592" s="43" t="s">
        <v>407</v>
      </c>
      <c r="C592" s="43" t="s">
        <v>781</v>
      </c>
      <c r="D592" s="43" t="s">
        <v>55</v>
      </c>
      <c r="E592" s="43" t="s">
        <v>1008</v>
      </c>
      <c r="F592" s="43" t="s">
        <v>3471</v>
      </c>
      <c r="G592" s="43" t="s">
        <v>5</v>
      </c>
      <c r="H592" s="76">
        <v>163</v>
      </c>
      <c r="I592" s="229">
        <v>0.82</v>
      </c>
      <c r="J592" s="73">
        <f t="shared" si="27"/>
        <v>1.6304126449491668E-2</v>
      </c>
      <c r="K592" s="73">
        <f t="shared" si="28"/>
        <v>136.31757261126714</v>
      </c>
      <c r="L592" s="3" t="e">
        <f t="shared" si="29"/>
        <v>#N/A</v>
      </c>
    </row>
    <row r="593" spans="1:12" ht="15" customHeight="1" x14ac:dyDescent="0.25">
      <c r="A593" s="43" t="s">
        <v>716</v>
      </c>
      <c r="B593" s="43" t="s">
        <v>407</v>
      </c>
      <c r="C593" s="43" t="s">
        <v>781</v>
      </c>
      <c r="D593" s="43" t="s">
        <v>55</v>
      </c>
      <c r="E593" s="43" t="s">
        <v>1009</v>
      </c>
      <c r="F593" s="43" t="s">
        <v>3472</v>
      </c>
      <c r="G593" s="43" t="s">
        <v>5</v>
      </c>
      <c r="H593" s="76">
        <v>36</v>
      </c>
      <c r="I593" s="229">
        <v>1.5499999999999998</v>
      </c>
      <c r="J593" s="73">
        <f t="shared" si="27"/>
        <v>3.0818775605746442E-2</v>
      </c>
      <c r="K593" s="73">
        <f t="shared" si="28"/>
        <v>56.909475921806866</v>
      </c>
      <c r="L593" s="3" t="e">
        <f t="shared" si="29"/>
        <v>#N/A</v>
      </c>
    </row>
    <row r="594" spans="1:12" ht="15" customHeight="1" x14ac:dyDescent="0.25">
      <c r="A594" s="43" t="s">
        <v>716</v>
      </c>
      <c r="B594" s="43" t="s">
        <v>407</v>
      </c>
      <c r="C594" s="43" t="s">
        <v>781</v>
      </c>
      <c r="D594" s="43" t="s">
        <v>55</v>
      </c>
      <c r="E594" s="43" t="s">
        <v>1010</v>
      </c>
      <c r="F594" s="43" t="s">
        <v>3473</v>
      </c>
      <c r="G594" s="43" t="s">
        <v>5</v>
      </c>
      <c r="H594" s="76">
        <v>679</v>
      </c>
      <c r="I594" s="229">
        <v>2.33</v>
      </c>
      <c r="J594" s="73">
        <f t="shared" si="27"/>
        <v>4.6327578813799501E-2</v>
      </c>
      <c r="K594" s="73">
        <f t="shared" si="28"/>
        <v>1613.5264260145698</v>
      </c>
      <c r="L594" s="3" t="e">
        <f t="shared" si="29"/>
        <v>#N/A</v>
      </c>
    </row>
    <row r="595" spans="1:12" ht="15" customHeight="1" x14ac:dyDescent="0.25">
      <c r="A595" s="43" t="s">
        <v>716</v>
      </c>
      <c r="B595" s="43" t="s">
        <v>407</v>
      </c>
      <c r="C595" s="43" t="s">
        <v>785</v>
      </c>
      <c r="D595" s="43" t="s">
        <v>55</v>
      </c>
      <c r="E595" s="43" t="s">
        <v>1011</v>
      </c>
      <c r="F595" s="43" t="s">
        <v>3453</v>
      </c>
      <c r="G595" s="43" t="s">
        <v>5</v>
      </c>
      <c r="H595" s="76">
        <v>206</v>
      </c>
      <c r="I595" s="229">
        <v>0.34999999999999953</v>
      </c>
      <c r="J595" s="73">
        <f t="shared" si="27"/>
        <v>6.9590783625878986E-3</v>
      </c>
      <c r="K595" s="73">
        <f t="shared" si="28"/>
        <v>73.533570142693009</v>
      </c>
      <c r="L595" s="3" t="e">
        <f t="shared" si="29"/>
        <v>#N/A</v>
      </c>
    </row>
    <row r="596" spans="1:12" ht="15" customHeight="1" x14ac:dyDescent="0.25">
      <c r="A596" s="43" t="s">
        <v>716</v>
      </c>
      <c r="B596" s="43" t="s">
        <v>407</v>
      </c>
      <c r="C596" s="43" t="s">
        <v>785</v>
      </c>
      <c r="D596" s="43" t="s">
        <v>55</v>
      </c>
      <c r="E596" s="43" t="s">
        <v>1012</v>
      </c>
      <c r="F596" s="43" t="s">
        <v>3451</v>
      </c>
      <c r="G596" s="43" t="s">
        <v>5</v>
      </c>
      <c r="H596" s="76">
        <v>19087</v>
      </c>
      <c r="I596" s="229">
        <v>0.32</v>
      </c>
      <c r="J596" s="73">
        <f t="shared" si="27"/>
        <v>6.3625859315089442E-3</v>
      </c>
      <c r="K596" s="73">
        <f t="shared" si="28"/>
        <v>6229.2826776747115</v>
      </c>
      <c r="L596" s="3" t="e">
        <f t="shared" si="29"/>
        <v>#N/A</v>
      </c>
    </row>
    <row r="597" spans="1:12" ht="15" customHeight="1" x14ac:dyDescent="0.25">
      <c r="A597" s="43" t="s">
        <v>716</v>
      </c>
      <c r="B597" s="43" t="s">
        <v>407</v>
      </c>
      <c r="C597" s="43" t="s">
        <v>788</v>
      </c>
      <c r="D597" s="43" t="s">
        <v>55</v>
      </c>
      <c r="E597" s="43" t="s">
        <v>1013</v>
      </c>
      <c r="F597" s="43" t="s">
        <v>3449</v>
      </c>
      <c r="G597" s="43" t="s">
        <v>5</v>
      </c>
      <c r="H597" s="76">
        <v>5881</v>
      </c>
      <c r="I597" s="229">
        <v>0.89999999999999991</v>
      </c>
      <c r="J597" s="73">
        <f t="shared" si="27"/>
        <v>1.7894772932368904E-2</v>
      </c>
      <c r="K597" s="73">
        <f t="shared" si="28"/>
        <v>5398.1391596152607</v>
      </c>
      <c r="L597" s="3" t="e">
        <f t="shared" si="29"/>
        <v>#N/A</v>
      </c>
    </row>
    <row r="598" spans="1:12" ht="15" customHeight="1" x14ac:dyDescent="0.25">
      <c r="A598" s="43" t="s">
        <v>716</v>
      </c>
      <c r="B598" s="43" t="s">
        <v>407</v>
      </c>
      <c r="C598" s="43" t="s">
        <v>790</v>
      </c>
      <c r="D598" s="43" t="s">
        <v>55</v>
      </c>
      <c r="E598" s="43" t="s">
        <v>1014</v>
      </c>
      <c r="F598" s="43" t="s">
        <v>3474</v>
      </c>
      <c r="G598" s="43" t="s">
        <v>5</v>
      </c>
      <c r="H598" s="76">
        <v>459</v>
      </c>
      <c r="I598" s="229">
        <v>1.5500000000000005</v>
      </c>
      <c r="J598" s="73">
        <f t="shared" si="27"/>
        <v>3.0818775605746456E-2</v>
      </c>
      <c r="K598" s="73">
        <f t="shared" si="28"/>
        <v>725.59581800303783</v>
      </c>
      <c r="L598" s="3" t="e">
        <f t="shared" si="29"/>
        <v>#N/A</v>
      </c>
    </row>
    <row r="599" spans="1:12" ht="15" customHeight="1" x14ac:dyDescent="0.25">
      <c r="A599" s="43" t="s">
        <v>716</v>
      </c>
      <c r="B599" s="43" t="s">
        <v>407</v>
      </c>
      <c r="C599" s="43" t="s">
        <v>790</v>
      </c>
      <c r="D599" s="43" t="s">
        <v>55</v>
      </c>
      <c r="E599" s="43" t="s">
        <v>1015</v>
      </c>
      <c r="F599" s="43" t="s">
        <v>3475</v>
      </c>
      <c r="G599" s="43" t="s">
        <v>5</v>
      </c>
      <c r="H599" s="76">
        <v>34</v>
      </c>
      <c r="I599" s="229">
        <v>1.55</v>
      </c>
      <c r="J599" s="73">
        <f t="shared" si="27"/>
        <v>3.0818775605746449E-2</v>
      </c>
      <c r="K599" s="73">
        <f t="shared" si="28"/>
        <v>53.747838370595382</v>
      </c>
      <c r="L599" s="3" t="e">
        <f t="shared" si="29"/>
        <v>#N/A</v>
      </c>
    </row>
    <row r="600" spans="1:12" ht="15" customHeight="1" x14ac:dyDescent="0.25">
      <c r="A600" s="43" t="s">
        <v>716</v>
      </c>
      <c r="B600" s="43" t="s">
        <v>407</v>
      </c>
      <c r="C600" s="43" t="s">
        <v>792</v>
      </c>
      <c r="D600" s="43" t="s">
        <v>55</v>
      </c>
      <c r="E600" s="43" t="s">
        <v>1016</v>
      </c>
      <c r="F600" s="43" t="s">
        <v>3448</v>
      </c>
      <c r="G600" s="43" t="s">
        <v>5</v>
      </c>
      <c r="H600" s="76">
        <v>901</v>
      </c>
      <c r="I600" s="229">
        <v>1.02</v>
      </c>
      <c r="J600" s="73">
        <f t="shared" si="27"/>
        <v>2.028074265668476E-2</v>
      </c>
      <c r="K600" s="73">
        <f t="shared" si="28"/>
        <v>937.29294913367289</v>
      </c>
      <c r="L600" s="3" t="e">
        <f t="shared" si="29"/>
        <v>#N/A</v>
      </c>
    </row>
    <row r="601" spans="1:12" ht="15" customHeight="1" x14ac:dyDescent="0.25">
      <c r="A601" s="43" t="s">
        <v>716</v>
      </c>
      <c r="B601" s="43" t="s">
        <v>407</v>
      </c>
      <c r="C601" s="43" t="s">
        <v>734</v>
      </c>
      <c r="D601" s="43" t="s">
        <v>55</v>
      </c>
      <c r="E601" s="43" t="s">
        <v>1017</v>
      </c>
      <c r="F601" s="43" t="s">
        <v>3476</v>
      </c>
      <c r="G601" s="43" t="s">
        <v>5</v>
      </c>
      <c r="H601" s="76">
        <v>4250.3</v>
      </c>
      <c r="I601" s="229"/>
      <c r="J601" s="73">
        <f t="shared" si="27"/>
        <v>0</v>
      </c>
      <c r="K601" s="73">
        <f t="shared" si="28"/>
        <v>0</v>
      </c>
      <c r="L601" s="3" t="e">
        <f t="shared" si="29"/>
        <v>#N/A</v>
      </c>
    </row>
    <row r="602" spans="1:12" ht="15" customHeight="1" x14ac:dyDescent="0.25">
      <c r="A602" s="43" t="s">
        <v>716</v>
      </c>
      <c r="B602" s="43" t="s">
        <v>407</v>
      </c>
      <c r="C602" s="43" t="s">
        <v>734</v>
      </c>
      <c r="D602" s="43" t="s">
        <v>55</v>
      </c>
      <c r="E602" s="43" t="s">
        <v>1018</v>
      </c>
      <c r="F602" s="43" t="s">
        <v>3477</v>
      </c>
      <c r="G602" s="43" t="s">
        <v>5</v>
      </c>
      <c r="H602" s="76">
        <v>100</v>
      </c>
      <c r="I602" s="229"/>
      <c r="J602" s="73">
        <f t="shared" si="27"/>
        <v>0</v>
      </c>
      <c r="K602" s="73">
        <f t="shared" si="28"/>
        <v>0</v>
      </c>
      <c r="L602" s="3" t="e">
        <f t="shared" si="29"/>
        <v>#N/A</v>
      </c>
    </row>
    <row r="603" spans="1:12" ht="15" customHeight="1" x14ac:dyDescent="0.25">
      <c r="A603" s="43" t="s">
        <v>716</v>
      </c>
      <c r="B603" s="43" t="s">
        <v>407</v>
      </c>
      <c r="C603" s="43" t="s">
        <v>735</v>
      </c>
      <c r="D603" s="43" t="s">
        <v>55</v>
      </c>
      <c r="E603" s="43" t="s">
        <v>1019</v>
      </c>
      <c r="F603" s="43" t="s">
        <v>3478</v>
      </c>
      <c r="G603" s="43" t="s">
        <v>5</v>
      </c>
      <c r="H603" s="76">
        <v>4007.7</v>
      </c>
      <c r="I603" s="229"/>
      <c r="J603" s="73">
        <f t="shared" si="27"/>
        <v>0</v>
      </c>
      <c r="K603" s="73">
        <f t="shared" si="28"/>
        <v>0</v>
      </c>
      <c r="L603" s="3" t="e">
        <f t="shared" si="29"/>
        <v>#N/A</v>
      </c>
    </row>
    <row r="604" spans="1:12" ht="15" customHeight="1" x14ac:dyDescent="0.25">
      <c r="A604" s="43" t="s">
        <v>716</v>
      </c>
      <c r="B604" s="43" t="s">
        <v>407</v>
      </c>
      <c r="C604" s="43" t="s">
        <v>737</v>
      </c>
      <c r="D604" s="43" t="s">
        <v>55</v>
      </c>
      <c r="E604" s="43" t="s">
        <v>1020</v>
      </c>
      <c r="F604" s="43" t="s">
        <v>3478</v>
      </c>
      <c r="G604" s="43" t="s">
        <v>5</v>
      </c>
      <c r="H604" s="76">
        <v>187.7</v>
      </c>
      <c r="I604" s="229"/>
      <c r="J604" s="73">
        <f t="shared" si="27"/>
        <v>0</v>
      </c>
      <c r="K604" s="73">
        <f t="shared" si="28"/>
        <v>0</v>
      </c>
      <c r="L604" s="3" t="e">
        <f t="shared" si="29"/>
        <v>#N/A</v>
      </c>
    </row>
    <row r="605" spans="1:12" ht="15" customHeight="1" x14ac:dyDescent="0.25">
      <c r="A605" s="43" t="s">
        <v>716</v>
      </c>
      <c r="B605" s="43" t="s">
        <v>407</v>
      </c>
      <c r="C605" s="43" t="s">
        <v>747</v>
      </c>
      <c r="D605" s="43" t="s">
        <v>55</v>
      </c>
      <c r="E605" s="43" t="s">
        <v>1021</v>
      </c>
      <c r="F605" s="43" t="s">
        <v>3479</v>
      </c>
      <c r="G605" s="43" t="s">
        <v>5</v>
      </c>
      <c r="H605" s="76">
        <v>26322.199999999997</v>
      </c>
      <c r="I605" s="229"/>
      <c r="J605" s="73">
        <f t="shared" si="27"/>
        <v>0</v>
      </c>
      <c r="K605" s="73">
        <f t="shared" si="28"/>
        <v>0</v>
      </c>
      <c r="L605" s="3" t="e">
        <f t="shared" si="29"/>
        <v>#N/A</v>
      </c>
    </row>
    <row r="606" spans="1:12" ht="15" customHeight="1" x14ac:dyDescent="0.25">
      <c r="A606" s="43" t="s">
        <v>716</v>
      </c>
      <c r="B606" s="43" t="s">
        <v>407</v>
      </c>
      <c r="C606" s="43" t="s">
        <v>747</v>
      </c>
      <c r="D606" s="43" t="s">
        <v>55</v>
      </c>
      <c r="E606" s="43" t="s">
        <v>1022</v>
      </c>
      <c r="F606" s="43" t="s">
        <v>3480</v>
      </c>
      <c r="G606" s="43" t="s">
        <v>5</v>
      </c>
      <c r="H606" s="76">
        <v>20</v>
      </c>
      <c r="I606" s="229"/>
      <c r="J606" s="73">
        <f t="shared" si="27"/>
        <v>0</v>
      </c>
      <c r="K606" s="73">
        <f t="shared" si="28"/>
        <v>0</v>
      </c>
      <c r="L606" s="3" t="e">
        <f t="shared" si="29"/>
        <v>#N/A</v>
      </c>
    </row>
    <row r="607" spans="1:12" ht="15" customHeight="1" x14ac:dyDescent="0.25">
      <c r="A607" s="43" t="s">
        <v>716</v>
      </c>
      <c r="B607" s="43" t="s">
        <v>407</v>
      </c>
      <c r="C607" s="43" t="s">
        <v>748</v>
      </c>
      <c r="D607" s="43" t="s">
        <v>55</v>
      </c>
      <c r="E607" s="43" t="s">
        <v>1023</v>
      </c>
      <c r="F607" s="43" t="s">
        <v>3479</v>
      </c>
      <c r="G607" s="43" t="s">
        <v>5</v>
      </c>
      <c r="H607" s="76">
        <v>14622</v>
      </c>
      <c r="I607" s="229">
        <v>0.5950519764738067</v>
      </c>
      <c r="J607" s="73">
        <f t="shared" si="27"/>
        <v>1.1831466668840105E-2</v>
      </c>
      <c r="K607" s="73">
        <f t="shared" si="28"/>
        <v>8873.849705631781</v>
      </c>
      <c r="L607" s="3" t="e">
        <f t="shared" si="29"/>
        <v>#N/A</v>
      </c>
    </row>
    <row r="608" spans="1:12" ht="15" customHeight="1" x14ac:dyDescent="0.25">
      <c r="A608" s="43" t="s">
        <v>716</v>
      </c>
      <c r="B608" s="43" t="s">
        <v>407</v>
      </c>
      <c r="C608" s="43" t="s">
        <v>750</v>
      </c>
      <c r="D608" s="43" t="s">
        <v>55</v>
      </c>
      <c r="E608" s="43" t="s">
        <v>1024</v>
      </c>
      <c r="F608" s="43" t="s">
        <v>3481</v>
      </c>
      <c r="G608" s="43" t="s">
        <v>5</v>
      </c>
      <c r="H608" s="76">
        <v>200.80000000000291</v>
      </c>
      <c r="I608" s="229">
        <v>0.80946215139441491</v>
      </c>
      <c r="J608" s="73">
        <f t="shared" si="27"/>
        <v>1.6094601551722085E-2</v>
      </c>
      <c r="K608" s="73">
        <f t="shared" si="28"/>
        <v>165.77179599158671</v>
      </c>
      <c r="L608" s="3" t="e">
        <f t="shared" si="29"/>
        <v>#N/A</v>
      </c>
    </row>
    <row r="609" spans="1:12" ht="15" customHeight="1" x14ac:dyDescent="0.25">
      <c r="A609" s="43" t="s">
        <v>716</v>
      </c>
      <c r="B609" s="43" t="s">
        <v>407</v>
      </c>
      <c r="C609" s="43" t="s">
        <v>750</v>
      </c>
      <c r="D609" s="43" t="s">
        <v>55</v>
      </c>
      <c r="E609" s="43" t="s">
        <v>1025</v>
      </c>
      <c r="F609" s="43" t="s">
        <v>3482</v>
      </c>
      <c r="G609" s="43" t="s">
        <v>5</v>
      </c>
      <c r="H609" s="76">
        <v>380.80000000000018</v>
      </c>
      <c r="I609" s="229">
        <v>0.79230567226890847</v>
      </c>
      <c r="J609" s="73">
        <f t="shared" si="27"/>
        <v>1.5753477886977792E-2</v>
      </c>
      <c r="K609" s="73">
        <f t="shared" si="28"/>
        <v>307.70892437936163</v>
      </c>
      <c r="L609" s="3" t="e">
        <f t="shared" si="29"/>
        <v>#N/A</v>
      </c>
    </row>
    <row r="610" spans="1:12" ht="15" customHeight="1" x14ac:dyDescent="0.25">
      <c r="A610" s="43" t="s">
        <v>716</v>
      </c>
      <c r="B610" s="43" t="s">
        <v>407</v>
      </c>
      <c r="C610" s="43" t="s">
        <v>758</v>
      </c>
      <c r="D610" s="43" t="s">
        <v>55</v>
      </c>
      <c r="E610" s="43" t="s">
        <v>1026</v>
      </c>
      <c r="F610" s="43" t="s">
        <v>3479</v>
      </c>
      <c r="G610" s="43" t="s">
        <v>5</v>
      </c>
      <c r="H610" s="76">
        <v>19802.900000000001</v>
      </c>
      <c r="I610" s="229">
        <v>0.59008377560862302</v>
      </c>
      <c r="J610" s="73">
        <f t="shared" si="27"/>
        <v>1.1732683528434705E-2</v>
      </c>
      <c r="K610" s="73">
        <f t="shared" si="28"/>
        <v>11917.711158645241</v>
      </c>
      <c r="L610" s="3" t="e">
        <f t="shared" si="29"/>
        <v>#N/A</v>
      </c>
    </row>
    <row r="611" spans="1:12" ht="15" customHeight="1" x14ac:dyDescent="0.25">
      <c r="A611" s="43" t="s">
        <v>716</v>
      </c>
      <c r="B611" s="43" t="s">
        <v>407</v>
      </c>
      <c r="C611" s="43" t="s">
        <v>761</v>
      </c>
      <c r="D611" s="43" t="s">
        <v>55</v>
      </c>
      <c r="E611" s="43" t="s">
        <v>1027</v>
      </c>
      <c r="F611" s="43" t="s">
        <v>3481</v>
      </c>
      <c r="G611" s="43" t="s">
        <v>5</v>
      </c>
      <c r="H611" s="76">
        <v>73755</v>
      </c>
      <c r="I611" s="229">
        <v>0.81</v>
      </c>
      <c r="J611" s="73">
        <f t="shared" si="27"/>
        <v>1.6105295639132017E-2</v>
      </c>
      <c r="K611" s="73">
        <f t="shared" si="28"/>
        <v>60929.396079864186</v>
      </c>
      <c r="L611" s="3" t="e">
        <f t="shared" si="29"/>
        <v>#N/A</v>
      </c>
    </row>
    <row r="612" spans="1:12" ht="15" customHeight="1" x14ac:dyDescent="0.25">
      <c r="A612" s="43" t="s">
        <v>716</v>
      </c>
      <c r="B612" s="43" t="s">
        <v>407</v>
      </c>
      <c r="C612" s="43" t="s">
        <v>762</v>
      </c>
      <c r="D612" s="43" t="s">
        <v>55</v>
      </c>
      <c r="E612" s="43" t="s">
        <v>1028</v>
      </c>
      <c r="F612" s="43" t="s">
        <v>3481</v>
      </c>
      <c r="G612" s="43" t="s">
        <v>5</v>
      </c>
      <c r="H612" s="76">
        <v>5607</v>
      </c>
      <c r="I612" s="229">
        <v>0.81</v>
      </c>
      <c r="J612" s="73">
        <f t="shared" si="27"/>
        <v>1.6105295639132017E-2</v>
      </c>
      <c r="K612" s="73">
        <f t="shared" si="28"/>
        <v>4631.9723926486131</v>
      </c>
      <c r="L612" s="3" t="e">
        <f t="shared" si="29"/>
        <v>#N/A</v>
      </c>
    </row>
    <row r="613" spans="1:12" ht="15" customHeight="1" x14ac:dyDescent="0.25">
      <c r="A613" s="43" t="s">
        <v>716</v>
      </c>
      <c r="B613" s="43" t="s">
        <v>407</v>
      </c>
      <c r="C613" s="43" t="s">
        <v>762</v>
      </c>
      <c r="D613" s="43" t="s">
        <v>55</v>
      </c>
      <c r="E613" s="43" t="s">
        <v>1029</v>
      </c>
      <c r="F613" s="43" t="s">
        <v>3482</v>
      </c>
      <c r="G613" s="43" t="s">
        <v>5</v>
      </c>
      <c r="H613" s="76">
        <v>83</v>
      </c>
      <c r="I613" s="229">
        <v>0.81</v>
      </c>
      <c r="J613" s="73">
        <f t="shared" si="27"/>
        <v>1.6105295639132017E-2</v>
      </c>
      <c r="K613" s="73">
        <f t="shared" si="28"/>
        <v>68.566739538047955</v>
      </c>
      <c r="L613" s="3" t="e">
        <f t="shared" si="29"/>
        <v>#N/A</v>
      </c>
    </row>
    <row r="614" spans="1:12" ht="15" customHeight="1" x14ac:dyDescent="0.25">
      <c r="A614" s="43" t="s">
        <v>716</v>
      </c>
      <c r="B614" s="43" t="s">
        <v>407</v>
      </c>
      <c r="C614" s="43" t="s">
        <v>377</v>
      </c>
      <c r="D614" s="43" t="s">
        <v>55</v>
      </c>
      <c r="E614" s="43" t="s">
        <v>409</v>
      </c>
      <c r="F614" s="43" t="s">
        <v>3478</v>
      </c>
      <c r="G614" s="43" t="s">
        <v>5</v>
      </c>
      <c r="H614" s="76">
        <v>2174</v>
      </c>
      <c r="I614" s="229">
        <v>0.85000000000000009</v>
      </c>
      <c r="J614" s="73">
        <f t="shared" si="27"/>
        <v>1.6900618880570633E-2</v>
      </c>
      <c r="K614" s="73">
        <f t="shared" si="28"/>
        <v>1884.6419454463608</v>
      </c>
      <c r="L614" s="3" t="e">
        <f t="shared" si="29"/>
        <v>#N/A</v>
      </c>
    </row>
    <row r="615" spans="1:12" ht="15" customHeight="1" x14ac:dyDescent="0.25">
      <c r="A615" s="43" t="s">
        <v>716</v>
      </c>
      <c r="B615" s="43" t="s">
        <v>407</v>
      </c>
      <c r="C615" s="43" t="s">
        <v>772</v>
      </c>
      <c r="D615" s="43" t="s">
        <v>55</v>
      </c>
      <c r="E615" s="43" t="s">
        <v>1030</v>
      </c>
      <c r="F615" s="43" t="s">
        <v>3481</v>
      </c>
      <c r="G615" s="43" t="s">
        <v>5</v>
      </c>
      <c r="H615" s="76">
        <v>422</v>
      </c>
      <c r="I615" s="229">
        <v>0.80999999999999994</v>
      </c>
      <c r="J615" s="73">
        <f t="shared" si="27"/>
        <v>1.6105295639132013E-2</v>
      </c>
      <c r="K615" s="73">
        <f t="shared" si="28"/>
        <v>348.61643475971368</v>
      </c>
      <c r="L615" s="3" t="e">
        <f t="shared" si="29"/>
        <v>#N/A</v>
      </c>
    </row>
    <row r="616" spans="1:12" ht="15" customHeight="1" x14ac:dyDescent="0.25">
      <c r="A616" s="43" t="s">
        <v>716</v>
      </c>
      <c r="B616" s="43" t="s">
        <v>407</v>
      </c>
      <c r="C616" s="43" t="s">
        <v>776</v>
      </c>
      <c r="D616" s="43" t="s">
        <v>55</v>
      </c>
      <c r="E616" s="43" t="s">
        <v>1031</v>
      </c>
      <c r="F616" s="43" t="s">
        <v>3481</v>
      </c>
      <c r="G616" s="43" t="s">
        <v>5</v>
      </c>
      <c r="H616" s="76">
        <v>6109</v>
      </c>
      <c r="I616" s="229">
        <v>0.89</v>
      </c>
      <c r="J616" s="73">
        <f t="shared" si="27"/>
        <v>1.7695942122009249E-2</v>
      </c>
      <c r="K616" s="73">
        <f t="shared" si="28"/>
        <v>5545.1145104233547</v>
      </c>
      <c r="L616" s="3" t="e">
        <f t="shared" si="29"/>
        <v>#N/A</v>
      </c>
    </row>
    <row r="617" spans="1:12" ht="15" customHeight="1" x14ac:dyDescent="0.25">
      <c r="A617" s="43" t="s">
        <v>716</v>
      </c>
      <c r="B617" s="43" t="s">
        <v>407</v>
      </c>
      <c r="C617" s="43" t="s">
        <v>776</v>
      </c>
      <c r="D617" s="43" t="s">
        <v>55</v>
      </c>
      <c r="E617" s="43" t="s">
        <v>1032</v>
      </c>
      <c r="F617" s="43" t="s">
        <v>3482</v>
      </c>
      <c r="G617" s="43" t="s">
        <v>5</v>
      </c>
      <c r="H617" s="76">
        <v>45</v>
      </c>
      <c r="I617" s="229">
        <v>0.8899999999999999</v>
      </c>
      <c r="J617" s="73">
        <f t="shared" si="27"/>
        <v>1.7695942122009249E-2</v>
      </c>
      <c r="K617" s="73">
        <f t="shared" si="28"/>
        <v>40.846317395490409</v>
      </c>
      <c r="L617" s="3" t="e">
        <f t="shared" si="29"/>
        <v>#N/A</v>
      </c>
    </row>
    <row r="618" spans="1:12" ht="15" customHeight="1" x14ac:dyDescent="0.25">
      <c r="A618" s="43" t="s">
        <v>716</v>
      </c>
      <c r="B618" s="43" t="s">
        <v>407</v>
      </c>
      <c r="C618" s="43" t="s">
        <v>802</v>
      </c>
      <c r="D618" s="43" t="s">
        <v>55</v>
      </c>
      <c r="E618" s="43" t="s">
        <v>1033</v>
      </c>
      <c r="F618" s="43" t="s">
        <v>3481</v>
      </c>
      <c r="G618" s="43" t="s">
        <v>5</v>
      </c>
      <c r="H618" s="76">
        <v>52455</v>
      </c>
      <c r="I618" s="229">
        <v>0.81</v>
      </c>
      <c r="J618" s="73">
        <f t="shared" si="27"/>
        <v>1.6105295639132017E-2</v>
      </c>
      <c r="K618" s="73">
        <f t="shared" si="28"/>
        <v>43333.353282750671</v>
      </c>
      <c r="L618" s="3" t="e">
        <f t="shared" si="29"/>
        <v>#N/A</v>
      </c>
    </row>
    <row r="619" spans="1:12" ht="15" customHeight="1" x14ac:dyDescent="0.25">
      <c r="A619" s="43" t="s">
        <v>716</v>
      </c>
      <c r="B619" s="43" t="s">
        <v>407</v>
      </c>
      <c r="C619" s="43" t="s">
        <v>803</v>
      </c>
      <c r="D619" s="43" t="s">
        <v>55</v>
      </c>
      <c r="E619" s="43" t="s">
        <v>1034</v>
      </c>
      <c r="F619" s="43" t="s">
        <v>3481</v>
      </c>
      <c r="G619" s="43" t="s">
        <v>5</v>
      </c>
      <c r="H619" s="76">
        <v>87636</v>
      </c>
      <c r="I619" s="229">
        <v>0.81</v>
      </c>
      <c r="J619" s="73">
        <f t="shared" si="27"/>
        <v>1.6105295639132017E-2</v>
      </c>
      <c r="K619" s="73">
        <f t="shared" si="28"/>
        <v>72396.56368863098</v>
      </c>
      <c r="L619" s="3" t="e">
        <f t="shared" si="29"/>
        <v>#N/A</v>
      </c>
    </row>
    <row r="620" spans="1:12" ht="15" customHeight="1" x14ac:dyDescent="0.25">
      <c r="A620" s="43" t="s">
        <v>716</v>
      </c>
      <c r="B620" s="43" t="s">
        <v>407</v>
      </c>
      <c r="C620" s="43" t="s">
        <v>804</v>
      </c>
      <c r="D620" s="43" t="s">
        <v>55</v>
      </c>
      <c r="E620" s="43" t="s">
        <v>1035</v>
      </c>
      <c r="F620" s="43" t="s">
        <v>3481</v>
      </c>
      <c r="G620" s="43" t="s">
        <v>5</v>
      </c>
      <c r="H620" s="76">
        <v>12182</v>
      </c>
      <c r="I620" s="229">
        <v>0.89</v>
      </c>
      <c r="J620" s="73">
        <f t="shared" si="27"/>
        <v>1.7695942122009249E-2</v>
      </c>
      <c r="K620" s="73">
        <f t="shared" si="28"/>
        <v>11057.551966930316</v>
      </c>
      <c r="L620" s="3" t="e">
        <f t="shared" si="29"/>
        <v>#N/A</v>
      </c>
    </row>
    <row r="621" spans="1:12" ht="15" customHeight="1" x14ac:dyDescent="0.25">
      <c r="A621" s="43" t="s">
        <v>47</v>
      </c>
      <c r="B621" s="43" t="s">
        <v>393</v>
      </c>
      <c r="C621" s="43" t="s">
        <v>733</v>
      </c>
      <c r="D621" s="43" t="s">
        <v>55</v>
      </c>
      <c r="E621" s="43" t="s">
        <v>1036</v>
      </c>
      <c r="F621" s="43" t="s">
        <v>3483</v>
      </c>
      <c r="G621" s="43" t="s">
        <v>5</v>
      </c>
      <c r="H621" s="76">
        <v>17494</v>
      </c>
      <c r="I621" s="229"/>
      <c r="J621" s="73">
        <f t="shared" si="27"/>
        <v>0</v>
      </c>
      <c r="K621" s="73">
        <f t="shared" si="28"/>
        <v>0</v>
      </c>
      <c r="L621" s="3" t="e">
        <f t="shared" si="29"/>
        <v>#N/A</v>
      </c>
    </row>
    <row r="622" spans="1:12" ht="15" customHeight="1" x14ac:dyDescent="0.25">
      <c r="A622" s="43" t="s">
        <v>47</v>
      </c>
      <c r="B622" s="43" t="s">
        <v>393</v>
      </c>
      <c r="C622" s="43" t="s">
        <v>735</v>
      </c>
      <c r="D622" s="43" t="s">
        <v>55</v>
      </c>
      <c r="E622" s="43" t="s">
        <v>1037</v>
      </c>
      <c r="F622" s="43" t="s">
        <v>3484</v>
      </c>
      <c r="G622" s="43" t="s">
        <v>5</v>
      </c>
      <c r="H622" s="76">
        <v>998</v>
      </c>
      <c r="I622" s="229"/>
      <c r="J622" s="73">
        <f t="shared" si="27"/>
        <v>0</v>
      </c>
      <c r="K622" s="73">
        <f t="shared" si="28"/>
        <v>0</v>
      </c>
      <c r="L622" s="3" t="e">
        <f t="shared" si="29"/>
        <v>#N/A</v>
      </c>
    </row>
    <row r="623" spans="1:12" ht="15" customHeight="1" x14ac:dyDescent="0.25">
      <c r="A623" s="43" t="s">
        <v>47</v>
      </c>
      <c r="B623" s="43" t="s">
        <v>393</v>
      </c>
      <c r="C623" s="43" t="s">
        <v>797</v>
      </c>
      <c r="D623" s="43" t="s">
        <v>374</v>
      </c>
      <c r="E623" s="43" t="s">
        <v>1038</v>
      </c>
      <c r="F623" s="43" t="s">
        <v>3485</v>
      </c>
      <c r="G623" s="43" t="s">
        <v>5</v>
      </c>
      <c r="H623" s="76">
        <v>5</v>
      </c>
      <c r="I623" s="229"/>
      <c r="J623" s="73">
        <f t="shared" si="27"/>
        <v>0</v>
      </c>
      <c r="K623" s="73">
        <f t="shared" si="28"/>
        <v>0</v>
      </c>
      <c r="L623" s="3" t="e">
        <f t="shared" si="29"/>
        <v>#N/A</v>
      </c>
    </row>
    <row r="624" spans="1:12" ht="15" customHeight="1" x14ac:dyDescent="0.25">
      <c r="A624" s="43" t="s">
        <v>47</v>
      </c>
      <c r="B624" s="43" t="s">
        <v>393</v>
      </c>
      <c r="C624" s="43" t="s">
        <v>797</v>
      </c>
      <c r="D624" s="43" t="s">
        <v>374</v>
      </c>
      <c r="E624" s="43" t="s">
        <v>1038</v>
      </c>
      <c r="F624" s="43" t="s">
        <v>3485</v>
      </c>
      <c r="G624" s="43" t="s">
        <v>5</v>
      </c>
      <c r="H624" s="76">
        <v>3156</v>
      </c>
      <c r="I624" s="229"/>
      <c r="J624" s="73">
        <f t="shared" si="27"/>
        <v>0</v>
      </c>
      <c r="K624" s="73">
        <f t="shared" si="28"/>
        <v>0</v>
      </c>
      <c r="L624" s="3" t="e">
        <f t="shared" si="29"/>
        <v>#N/A</v>
      </c>
    </row>
    <row r="625" spans="1:12" ht="15" customHeight="1" x14ac:dyDescent="0.25">
      <c r="A625" s="43" t="s">
        <v>47</v>
      </c>
      <c r="B625" s="43" t="s">
        <v>393</v>
      </c>
      <c r="C625" s="43" t="s">
        <v>738</v>
      </c>
      <c r="D625" s="43" t="s">
        <v>55</v>
      </c>
      <c r="E625" s="43" t="s">
        <v>1039</v>
      </c>
      <c r="F625" s="43" t="s">
        <v>3486</v>
      </c>
      <c r="G625" s="43" t="s">
        <v>5</v>
      </c>
      <c r="H625" s="76">
        <v>65100</v>
      </c>
      <c r="I625" s="229"/>
      <c r="J625" s="73">
        <f t="shared" si="27"/>
        <v>0</v>
      </c>
      <c r="K625" s="73">
        <f t="shared" si="28"/>
        <v>0</v>
      </c>
      <c r="L625" s="3" t="e">
        <f t="shared" si="29"/>
        <v>#N/A</v>
      </c>
    </row>
    <row r="626" spans="1:12" ht="15" customHeight="1" x14ac:dyDescent="0.25">
      <c r="A626" s="43" t="s">
        <v>47</v>
      </c>
      <c r="B626" s="43" t="s">
        <v>393</v>
      </c>
      <c r="C626" s="43" t="s">
        <v>805</v>
      </c>
      <c r="D626" s="43" t="s">
        <v>374</v>
      </c>
      <c r="E626" s="43" t="s">
        <v>1040</v>
      </c>
      <c r="F626" s="43" t="s">
        <v>3485</v>
      </c>
      <c r="G626" s="43" t="s">
        <v>5</v>
      </c>
      <c r="H626" s="76">
        <v>1589</v>
      </c>
      <c r="I626" s="229">
        <v>0.23</v>
      </c>
      <c r="J626" s="73">
        <f t="shared" si="27"/>
        <v>4.5731086382720535E-3</v>
      </c>
      <c r="K626" s="73">
        <f t="shared" si="28"/>
        <v>372.73666962621434</v>
      </c>
      <c r="L626" s="3" t="e">
        <f t="shared" si="29"/>
        <v>#N/A</v>
      </c>
    </row>
    <row r="627" spans="1:12" ht="15" customHeight="1" x14ac:dyDescent="0.25">
      <c r="A627" s="43" t="s">
        <v>47</v>
      </c>
      <c r="B627" s="43" t="s">
        <v>393</v>
      </c>
      <c r="C627" s="43" t="s">
        <v>805</v>
      </c>
      <c r="D627" s="43" t="s">
        <v>374</v>
      </c>
      <c r="E627" s="43" t="s">
        <v>1040</v>
      </c>
      <c r="F627" s="43" t="s">
        <v>3485</v>
      </c>
      <c r="G627" s="43" t="s">
        <v>5</v>
      </c>
      <c r="H627" s="76">
        <v>4014</v>
      </c>
      <c r="I627" s="229">
        <v>0.23</v>
      </c>
      <c r="J627" s="73">
        <f t="shared" si="27"/>
        <v>4.5731086382720535E-3</v>
      </c>
      <c r="K627" s="73">
        <f t="shared" si="28"/>
        <v>941.57645807402412</v>
      </c>
      <c r="L627" s="3" t="e">
        <f t="shared" si="29"/>
        <v>#N/A</v>
      </c>
    </row>
    <row r="628" spans="1:12" ht="15" customHeight="1" x14ac:dyDescent="0.25">
      <c r="A628" s="43" t="s">
        <v>47</v>
      </c>
      <c r="B628" s="43" t="s">
        <v>393</v>
      </c>
      <c r="C628" s="43" t="s">
        <v>746</v>
      </c>
      <c r="D628" s="43" t="s">
        <v>55</v>
      </c>
      <c r="E628" s="43" t="s">
        <v>1041</v>
      </c>
      <c r="F628" s="43" t="s">
        <v>3483</v>
      </c>
      <c r="G628" s="43" t="s">
        <v>5</v>
      </c>
      <c r="H628" s="76">
        <v>1732</v>
      </c>
      <c r="I628" s="229">
        <v>0.11</v>
      </c>
      <c r="J628" s="73">
        <f t="shared" si="27"/>
        <v>2.1871389139561993E-3</v>
      </c>
      <c r="K628" s="73">
        <f t="shared" si="28"/>
        <v>194.30812459897214</v>
      </c>
      <c r="L628" s="3" t="e">
        <f t="shared" si="29"/>
        <v>#N/A</v>
      </c>
    </row>
    <row r="629" spans="1:12" ht="15" customHeight="1" x14ac:dyDescent="0.25">
      <c r="A629" s="43" t="s">
        <v>47</v>
      </c>
      <c r="B629" s="43" t="s">
        <v>393</v>
      </c>
      <c r="C629" s="43" t="s">
        <v>746</v>
      </c>
      <c r="D629" s="43" t="s">
        <v>55</v>
      </c>
      <c r="E629" s="43" t="s">
        <v>1042</v>
      </c>
      <c r="F629" s="43" t="s">
        <v>3487</v>
      </c>
      <c r="G629" s="43" t="s">
        <v>5</v>
      </c>
      <c r="H629" s="76">
        <v>400</v>
      </c>
      <c r="I629" s="229">
        <v>0.11</v>
      </c>
      <c r="J629" s="73">
        <f t="shared" si="27"/>
        <v>2.1871389139561993E-3</v>
      </c>
      <c r="K629" s="73">
        <f t="shared" si="28"/>
        <v>44.874855565582479</v>
      </c>
      <c r="L629" s="3" t="e">
        <f t="shared" si="29"/>
        <v>#N/A</v>
      </c>
    </row>
    <row r="630" spans="1:12" ht="15" customHeight="1" x14ac:dyDescent="0.25">
      <c r="A630" s="43" t="s">
        <v>47</v>
      </c>
      <c r="B630" s="43" t="s">
        <v>393</v>
      </c>
      <c r="C630" s="43" t="s">
        <v>748</v>
      </c>
      <c r="D630" s="43" t="s">
        <v>55</v>
      </c>
      <c r="E630" s="43" t="s">
        <v>1043</v>
      </c>
      <c r="F630" s="43" t="s">
        <v>3487</v>
      </c>
      <c r="G630" s="43" t="s">
        <v>5</v>
      </c>
      <c r="H630" s="76">
        <v>400</v>
      </c>
      <c r="I630" s="229">
        <v>0.11</v>
      </c>
      <c r="J630" s="73">
        <f t="shared" si="27"/>
        <v>2.1871389139561993E-3</v>
      </c>
      <c r="K630" s="73">
        <f t="shared" si="28"/>
        <v>44.874855565582479</v>
      </c>
      <c r="L630" s="3" t="e">
        <f t="shared" si="29"/>
        <v>#N/A</v>
      </c>
    </row>
    <row r="631" spans="1:12" ht="15" customHeight="1" x14ac:dyDescent="0.25">
      <c r="A631" s="43" t="s">
        <v>47</v>
      </c>
      <c r="B631" s="43" t="s">
        <v>393</v>
      </c>
      <c r="C631" s="43" t="s">
        <v>748</v>
      </c>
      <c r="D631" s="43" t="s">
        <v>55</v>
      </c>
      <c r="E631" s="43" t="s">
        <v>1044</v>
      </c>
      <c r="F631" s="43" t="s">
        <v>3483</v>
      </c>
      <c r="G631" s="43" t="s">
        <v>5</v>
      </c>
      <c r="H631" s="76">
        <v>87964</v>
      </c>
      <c r="I631" s="229">
        <v>0.11000000000000001</v>
      </c>
      <c r="J631" s="73">
        <f t="shared" si="27"/>
        <v>2.1871389139561997E-3</v>
      </c>
      <c r="K631" s="73">
        <f t="shared" si="28"/>
        <v>9868.4294874272437</v>
      </c>
      <c r="L631" s="3" t="e">
        <f t="shared" si="29"/>
        <v>#N/A</v>
      </c>
    </row>
    <row r="632" spans="1:12" ht="15" customHeight="1" x14ac:dyDescent="0.25">
      <c r="A632" s="43" t="s">
        <v>47</v>
      </c>
      <c r="B632" s="43" t="s">
        <v>393</v>
      </c>
      <c r="C632" s="43" t="s">
        <v>799</v>
      </c>
      <c r="D632" s="43" t="s">
        <v>55</v>
      </c>
      <c r="E632" s="43" t="s">
        <v>1045</v>
      </c>
      <c r="F632" s="43" t="s">
        <v>3487</v>
      </c>
      <c r="G632" s="43" t="s">
        <v>5</v>
      </c>
      <c r="H632" s="76">
        <v>100</v>
      </c>
      <c r="I632" s="229"/>
      <c r="J632" s="73">
        <f t="shared" si="27"/>
        <v>0</v>
      </c>
      <c r="K632" s="73">
        <f t="shared" si="28"/>
        <v>0</v>
      </c>
      <c r="L632" s="3" t="e">
        <f t="shared" si="29"/>
        <v>#N/A</v>
      </c>
    </row>
    <row r="633" spans="1:12" ht="15" customHeight="1" x14ac:dyDescent="0.25">
      <c r="A633" s="43" t="s">
        <v>47</v>
      </c>
      <c r="B633" s="43" t="s">
        <v>393</v>
      </c>
      <c r="C633" s="43" t="s">
        <v>799</v>
      </c>
      <c r="D633" s="43" t="s">
        <v>55</v>
      </c>
      <c r="E633" s="43" t="s">
        <v>1046</v>
      </c>
      <c r="F633" s="43" t="s">
        <v>3483</v>
      </c>
      <c r="G633" s="43" t="s">
        <v>5</v>
      </c>
      <c r="H633" s="76">
        <v>13000</v>
      </c>
      <c r="I633" s="229"/>
      <c r="J633" s="73">
        <f t="shared" si="27"/>
        <v>0</v>
      </c>
      <c r="K633" s="73">
        <f t="shared" si="28"/>
        <v>0</v>
      </c>
      <c r="L633" s="3" t="e">
        <f t="shared" si="29"/>
        <v>#N/A</v>
      </c>
    </row>
    <row r="634" spans="1:12" ht="15" customHeight="1" x14ac:dyDescent="0.25">
      <c r="A634" s="43" t="s">
        <v>47</v>
      </c>
      <c r="B634" s="43" t="s">
        <v>393</v>
      </c>
      <c r="C634" s="43" t="s">
        <v>749</v>
      </c>
      <c r="D634" s="43" t="s">
        <v>55</v>
      </c>
      <c r="E634" s="43" t="s">
        <v>1047</v>
      </c>
      <c r="F634" s="43" t="s">
        <v>3488</v>
      </c>
      <c r="G634" s="43" t="s">
        <v>5</v>
      </c>
      <c r="H634" s="76">
        <v>1015</v>
      </c>
      <c r="I634" s="229">
        <v>0.32</v>
      </c>
      <c r="J634" s="73">
        <f t="shared" si="27"/>
        <v>6.3625859315089442E-3</v>
      </c>
      <c r="K634" s="73">
        <f t="shared" si="28"/>
        <v>331.25802472048161</v>
      </c>
      <c r="L634" s="3" t="e">
        <f t="shared" si="29"/>
        <v>#N/A</v>
      </c>
    </row>
    <row r="635" spans="1:12" ht="15" customHeight="1" x14ac:dyDescent="0.25">
      <c r="A635" s="43" t="s">
        <v>47</v>
      </c>
      <c r="B635" s="43" t="s">
        <v>393</v>
      </c>
      <c r="C635" s="43" t="s">
        <v>749</v>
      </c>
      <c r="D635" s="43" t="s">
        <v>55</v>
      </c>
      <c r="E635" s="43" t="s">
        <v>1048</v>
      </c>
      <c r="F635" s="43" t="s">
        <v>3489</v>
      </c>
      <c r="G635" s="43" t="s">
        <v>5</v>
      </c>
      <c r="H635" s="76">
        <v>365</v>
      </c>
      <c r="I635" s="229">
        <v>0.28501369863013698</v>
      </c>
      <c r="J635" s="73">
        <f t="shared" si="27"/>
        <v>5.6669504662232488E-3</v>
      </c>
      <c r="K635" s="73">
        <f t="shared" si="28"/>
        <v>106.09843692017148</v>
      </c>
      <c r="L635" s="3" t="e">
        <f t="shared" si="29"/>
        <v>#N/A</v>
      </c>
    </row>
    <row r="636" spans="1:12" ht="15" customHeight="1" x14ac:dyDescent="0.25">
      <c r="A636" s="43" t="s">
        <v>47</v>
      </c>
      <c r="B636" s="43" t="s">
        <v>393</v>
      </c>
      <c r="C636" s="43" t="s">
        <v>750</v>
      </c>
      <c r="D636" s="43" t="s">
        <v>55</v>
      </c>
      <c r="E636" s="43" t="s">
        <v>1049</v>
      </c>
      <c r="F636" s="43" t="s">
        <v>3484</v>
      </c>
      <c r="G636" s="43" t="s">
        <v>5</v>
      </c>
      <c r="H636" s="76">
        <v>19284</v>
      </c>
      <c r="I636" s="229">
        <v>0.12</v>
      </c>
      <c r="J636" s="73">
        <f t="shared" si="27"/>
        <v>2.3859697243158538E-3</v>
      </c>
      <c r="K636" s="73">
        <f t="shared" si="28"/>
        <v>2360.091040163707</v>
      </c>
      <c r="L636" s="3" t="e">
        <f t="shared" si="29"/>
        <v>#N/A</v>
      </c>
    </row>
    <row r="637" spans="1:12" ht="15" customHeight="1" x14ac:dyDescent="0.25">
      <c r="A637" s="43" t="s">
        <v>47</v>
      </c>
      <c r="B637" s="43" t="s">
        <v>393</v>
      </c>
      <c r="C637" s="43" t="s">
        <v>750</v>
      </c>
      <c r="D637" s="43" t="s">
        <v>55</v>
      </c>
      <c r="E637" s="43" t="s">
        <v>1050</v>
      </c>
      <c r="F637" s="43" t="s">
        <v>3490</v>
      </c>
      <c r="G637" s="43" t="s">
        <v>5</v>
      </c>
      <c r="H637" s="76">
        <v>100</v>
      </c>
      <c r="I637" s="229">
        <v>0.12</v>
      </c>
      <c r="J637" s="73">
        <f t="shared" si="27"/>
        <v>2.3859697243158538E-3</v>
      </c>
      <c r="K637" s="73">
        <f t="shared" si="28"/>
        <v>12.238596972431585</v>
      </c>
      <c r="L637" s="3" t="e">
        <f t="shared" si="29"/>
        <v>#N/A</v>
      </c>
    </row>
    <row r="638" spans="1:12" ht="15" customHeight="1" x14ac:dyDescent="0.25">
      <c r="A638" s="43" t="s">
        <v>47</v>
      </c>
      <c r="B638" s="43" t="s">
        <v>393</v>
      </c>
      <c r="C638" s="43" t="s">
        <v>751</v>
      </c>
      <c r="D638" s="43" t="s">
        <v>55</v>
      </c>
      <c r="E638" s="43" t="s">
        <v>1051</v>
      </c>
      <c r="F638" s="43" t="s">
        <v>3483</v>
      </c>
      <c r="G638" s="43" t="s">
        <v>5</v>
      </c>
      <c r="H638" s="76">
        <v>27516</v>
      </c>
      <c r="I638" s="229"/>
      <c r="J638" s="73">
        <f t="shared" si="27"/>
        <v>0</v>
      </c>
      <c r="K638" s="73">
        <f t="shared" si="28"/>
        <v>0</v>
      </c>
      <c r="L638" s="3" t="e">
        <f t="shared" si="29"/>
        <v>#N/A</v>
      </c>
    </row>
    <row r="639" spans="1:12" ht="15" customHeight="1" x14ac:dyDescent="0.25">
      <c r="A639" s="43" t="s">
        <v>47</v>
      </c>
      <c r="B639" s="43" t="s">
        <v>393</v>
      </c>
      <c r="C639" s="43" t="s">
        <v>755</v>
      </c>
      <c r="D639" s="43" t="s">
        <v>374</v>
      </c>
      <c r="E639" s="43" t="s">
        <v>1052</v>
      </c>
      <c r="F639" s="43" t="s">
        <v>3485</v>
      </c>
      <c r="G639" s="43" t="s">
        <v>5</v>
      </c>
      <c r="H639" s="76">
        <v>62</v>
      </c>
      <c r="I639" s="229">
        <v>0.23</v>
      </c>
      <c r="J639" s="73">
        <f t="shared" si="27"/>
        <v>4.5731086382720535E-3</v>
      </c>
      <c r="K639" s="73">
        <f t="shared" si="28"/>
        <v>14.543532735572869</v>
      </c>
      <c r="L639" s="3" t="e">
        <f t="shared" si="29"/>
        <v>#N/A</v>
      </c>
    </row>
    <row r="640" spans="1:12" ht="15" customHeight="1" x14ac:dyDescent="0.25">
      <c r="A640" s="43" t="s">
        <v>47</v>
      </c>
      <c r="B640" s="43" t="s">
        <v>393</v>
      </c>
      <c r="C640" s="43" t="s">
        <v>755</v>
      </c>
      <c r="D640" s="43" t="s">
        <v>374</v>
      </c>
      <c r="E640" s="43" t="s">
        <v>1052</v>
      </c>
      <c r="F640" s="43" t="s">
        <v>3485</v>
      </c>
      <c r="G640" s="43" t="s">
        <v>5</v>
      </c>
      <c r="H640" s="76">
        <v>28</v>
      </c>
      <c r="I640" s="229">
        <v>0.23</v>
      </c>
      <c r="J640" s="73">
        <f t="shared" si="27"/>
        <v>4.5731086382720535E-3</v>
      </c>
      <c r="K640" s="73">
        <f t="shared" si="28"/>
        <v>6.5680470418716181</v>
      </c>
      <c r="L640" s="3" t="e">
        <f t="shared" si="29"/>
        <v>#N/A</v>
      </c>
    </row>
    <row r="641" spans="1:12" ht="15" customHeight="1" x14ac:dyDescent="0.25">
      <c r="A641" s="43" t="s">
        <v>47</v>
      </c>
      <c r="B641" s="43" t="s">
        <v>393</v>
      </c>
      <c r="C641" s="43" t="s">
        <v>756</v>
      </c>
      <c r="D641" s="43" t="s">
        <v>55</v>
      </c>
      <c r="E641" s="43" t="s">
        <v>1053</v>
      </c>
      <c r="F641" s="43" t="s">
        <v>3491</v>
      </c>
      <c r="G641" s="43" t="s">
        <v>5</v>
      </c>
      <c r="H641" s="76">
        <v>200</v>
      </c>
      <c r="I641" s="229">
        <v>0.14000000000000001</v>
      </c>
      <c r="J641" s="73">
        <f t="shared" si="27"/>
        <v>2.7836313450351632E-3</v>
      </c>
      <c r="K641" s="73">
        <f t="shared" si="28"/>
        <v>28.556726269007036</v>
      </c>
      <c r="L641" s="3" t="e">
        <f t="shared" si="29"/>
        <v>#N/A</v>
      </c>
    </row>
    <row r="642" spans="1:12" ht="15" customHeight="1" x14ac:dyDescent="0.25">
      <c r="A642" s="43" t="s">
        <v>47</v>
      </c>
      <c r="B642" s="43" t="s">
        <v>393</v>
      </c>
      <c r="C642" s="43" t="s">
        <v>756</v>
      </c>
      <c r="D642" s="43" t="s">
        <v>55</v>
      </c>
      <c r="E642" s="43" t="s">
        <v>1054</v>
      </c>
      <c r="F642" s="43" t="s">
        <v>3492</v>
      </c>
      <c r="G642" s="43" t="s">
        <v>5</v>
      </c>
      <c r="H642" s="76">
        <v>200</v>
      </c>
      <c r="I642" s="229">
        <v>0.14000000000000001</v>
      </c>
      <c r="J642" s="73">
        <f t="shared" si="27"/>
        <v>2.7836313450351632E-3</v>
      </c>
      <c r="K642" s="73">
        <f t="shared" si="28"/>
        <v>28.556726269007036</v>
      </c>
      <c r="L642" s="3" t="e">
        <f t="shared" si="29"/>
        <v>#N/A</v>
      </c>
    </row>
    <row r="643" spans="1:12" ht="15" customHeight="1" x14ac:dyDescent="0.25">
      <c r="A643" s="43" t="s">
        <v>47</v>
      </c>
      <c r="B643" s="43" t="s">
        <v>393</v>
      </c>
      <c r="C643" s="43" t="s">
        <v>757</v>
      </c>
      <c r="D643" s="43" t="s">
        <v>55</v>
      </c>
      <c r="E643" s="43" t="s">
        <v>1055</v>
      </c>
      <c r="F643" s="43" t="s">
        <v>3486</v>
      </c>
      <c r="G643" s="43" t="s">
        <v>5</v>
      </c>
      <c r="H643" s="76">
        <v>1248</v>
      </c>
      <c r="I643" s="229">
        <v>0.14000000000000021</v>
      </c>
      <c r="J643" s="73">
        <f t="shared" si="27"/>
        <v>2.7836313450351671E-3</v>
      </c>
      <c r="K643" s="73">
        <f t="shared" si="28"/>
        <v>178.19397191860415</v>
      </c>
      <c r="L643" s="3" t="e">
        <f t="shared" si="29"/>
        <v>#N/A</v>
      </c>
    </row>
    <row r="644" spans="1:12" ht="15" customHeight="1" x14ac:dyDescent="0.25">
      <c r="A644" s="43" t="s">
        <v>47</v>
      </c>
      <c r="B644" s="43" t="s">
        <v>393</v>
      </c>
      <c r="C644" s="43" t="s">
        <v>757</v>
      </c>
      <c r="D644" s="43" t="s">
        <v>55</v>
      </c>
      <c r="E644" s="43" t="s">
        <v>1056</v>
      </c>
      <c r="F644" s="43" t="s">
        <v>3493</v>
      </c>
      <c r="G644" s="43" t="s">
        <v>5</v>
      </c>
      <c r="H644" s="76">
        <v>5874</v>
      </c>
      <c r="I644" s="229">
        <v>0.14000000000000001</v>
      </c>
      <c r="J644" s="73">
        <f t="shared" si="27"/>
        <v>2.7836313450351632E-3</v>
      </c>
      <c r="K644" s="73">
        <f t="shared" si="28"/>
        <v>838.71105052073665</v>
      </c>
      <c r="L644" s="3" t="e">
        <f t="shared" si="29"/>
        <v>#N/A</v>
      </c>
    </row>
    <row r="645" spans="1:12" ht="15" customHeight="1" x14ac:dyDescent="0.25">
      <c r="A645" s="43" t="s">
        <v>47</v>
      </c>
      <c r="B645" s="43" t="s">
        <v>393</v>
      </c>
      <c r="C645" s="43" t="s">
        <v>759</v>
      </c>
      <c r="D645" s="43" t="s">
        <v>55</v>
      </c>
      <c r="E645" s="43" t="s">
        <v>1057</v>
      </c>
      <c r="F645" s="43" t="s">
        <v>3483</v>
      </c>
      <c r="G645" s="43" t="s">
        <v>5</v>
      </c>
      <c r="H645" s="76">
        <v>310200</v>
      </c>
      <c r="I645" s="229">
        <v>0.11</v>
      </c>
      <c r="J645" s="73">
        <f t="shared" si="27"/>
        <v>2.1871389139561993E-3</v>
      </c>
      <c r="K645" s="73">
        <f t="shared" si="28"/>
        <v>34800.450491109208</v>
      </c>
      <c r="L645" s="3" t="e">
        <f t="shared" si="29"/>
        <v>#N/A</v>
      </c>
    </row>
    <row r="646" spans="1:12" ht="15" customHeight="1" x14ac:dyDescent="0.25">
      <c r="A646" s="43" t="s">
        <v>47</v>
      </c>
      <c r="B646" s="43" t="s">
        <v>393</v>
      </c>
      <c r="C646" s="43" t="s">
        <v>760</v>
      </c>
      <c r="D646" s="43" t="s">
        <v>55</v>
      </c>
      <c r="E646" s="43" t="s">
        <v>1058</v>
      </c>
      <c r="F646" s="43" t="s">
        <v>3483</v>
      </c>
      <c r="G646" s="43" t="s">
        <v>5</v>
      </c>
      <c r="H646" s="76">
        <v>47568</v>
      </c>
      <c r="I646" s="229">
        <v>0.10999999999999999</v>
      </c>
      <c r="J646" s="73">
        <f t="shared" si="27"/>
        <v>2.1871389139561993E-3</v>
      </c>
      <c r="K646" s="73">
        <f t="shared" si="28"/>
        <v>5336.5178238590679</v>
      </c>
      <c r="L646" s="3" t="e">
        <f t="shared" si="29"/>
        <v>#N/A</v>
      </c>
    </row>
    <row r="647" spans="1:12" ht="15" customHeight="1" x14ac:dyDescent="0.25">
      <c r="A647" s="43" t="s">
        <v>47</v>
      </c>
      <c r="B647" s="43" t="s">
        <v>393</v>
      </c>
      <c r="C647" s="43" t="s">
        <v>761</v>
      </c>
      <c r="D647" s="43" t="s">
        <v>55</v>
      </c>
      <c r="E647" s="43" t="s">
        <v>1059</v>
      </c>
      <c r="F647" s="43" t="s">
        <v>3484</v>
      </c>
      <c r="G647" s="43" t="s">
        <v>5</v>
      </c>
      <c r="H647" s="76">
        <v>199358</v>
      </c>
      <c r="I647" s="229">
        <v>0.12000000000000001</v>
      </c>
      <c r="J647" s="73">
        <f t="shared" ref="J647:J710" si="30">I647*$J$5</f>
        <v>2.3859697243158542E-3</v>
      </c>
      <c r="K647" s="73">
        <f t="shared" ref="K647:K710" si="31">(I647+J647)*H647</f>
        <v>24398.622152300162</v>
      </c>
      <c r="L647" s="3" t="e">
        <f t="shared" ref="L647:L710" si="32">MATCH(C647,$C$7237:$C$7264,0)</f>
        <v>#N/A</v>
      </c>
    </row>
    <row r="648" spans="1:12" ht="15" customHeight="1" x14ac:dyDescent="0.25">
      <c r="A648" s="43" t="s">
        <v>47</v>
      </c>
      <c r="B648" s="43" t="s">
        <v>393</v>
      </c>
      <c r="C648" s="43" t="s">
        <v>762</v>
      </c>
      <c r="D648" s="43" t="s">
        <v>55</v>
      </c>
      <c r="E648" s="43" t="s">
        <v>1060</v>
      </c>
      <c r="F648" s="43" t="s">
        <v>3484</v>
      </c>
      <c r="G648" s="43" t="s">
        <v>5</v>
      </c>
      <c r="H648" s="76">
        <v>21385</v>
      </c>
      <c r="I648" s="229">
        <v>0.12</v>
      </c>
      <c r="J648" s="73">
        <f t="shared" si="30"/>
        <v>2.3859697243158538E-3</v>
      </c>
      <c r="K648" s="73">
        <f t="shared" si="31"/>
        <v>2617.2239625544944</v>
      </c>
      <c r="L648" s="3" t="e">
        <f t="shared" si="32"/>
        <v>#N/A</v>
      </c>
    </row>
    <row r="649" spans="1:12" ht="15" customHeight="1" x14ac:dyDescent="0.25">
      <c r="A649" s="43" t="s">
        <v>47</v>
      </c>
      <c r="B649" s="43" t="s">
        <v>393</v>
      </c>
      <c r="C649" s="43" t="s">
        <v>377</v>
      </c>
      <c r="D649" s="43" t="s">
        <v>55</v>
      </c>
      <c r="E649" s="43" t="s">
        <v>1061</v>
      </c>
      <c r="F649" s="43" t="s">
        <v>3484</v>
      </c>
      <c r="G649" s="43" t="s">
        <v>5</v>
      </c>
      <c r="H649" s="76">
        <v>6600</v>
      </c>
      <c r="I649" s="229">
        <v>0.12</v>
      </c>
      <c r="J649" s="73">
        <f t="shared" si="30"/>
        <v>2.3859697243158538E-3</v>
      </c>
      <c r="K649" s="73">
        <f t="shared" si="31"/>
        <v>807.74740018048465</v>
      </c>
      <c r="L649" s="3" t="e">
        <f t="shared" si="32"/>
        <v>#N/A</v>
      </c>
    </row>
    <row r="650" spans="1:12" ht="15" customHeight="1" x14ac:dyDescent="0.25">
      <c r="A650" s="43" t="s">
        <v>47</v>
      </c>
      <c r="B650" s="43" t="s">
        <v>393</v>
      </c>
      <c r="C650" s="43" t="s">
        <v>379</v>
      </c>
      <c r="D650" s="43" t="s">
        <v>55</v>
      </c>
      <c r="E650" s="43" t="s">
        <v>1062</v>
      </c>
      <c r="F650" s="43" t="s">
        <v>3483</v>
      </c>
      <c r="G650" s="43" t="s">
        <v>5</v>
      </c>
      <c r="H650" s="76">
        <v>3020</v>
      </c>
      <c r="I650" s="229"/>
      <c r="J650" s="73">
        <f t="shared" si="30"/>
        <v>0</v>
      </c>
      <c r="K650" s="73">
        <f t="shared" si="31"/>
        <v>0</v>
      </c>
      <c r="L650" s="3" t="e">
        <f t="shared" si="32"/>
        <v>#N/A</v>
      </c>
    </row>
    <row r="651" spans="1:12" ht="15" customHeight="1" x14ac:dyDescent="0.25">
      <c r="A651" s="43" t="s">
        <v>47</v>
      </c>
      <c r="B651" s="43" t="s">
        <v>393</v>
      </c>
      <c r="C651" s="43" t="s">
        <v>379</v>
      </c>
      <c r="D651" s="43" t="s">
        <v>55</v>
      </c>
      <c r="E651" s="43" t="s">
        <v>1063</v>
      </c>
      <c r="F651" s="43" t="s">
        <v>3487</v>
      </c>
      <c r="G651" s="43" t="s">
        <v>5</v>
      </c>
      <c r="H651" s="76">
        <v>2202</v>
      </c>
      <c r="I651" s="229"/>
      <c r="J651" s="73">
        <f t="shared" si="30"/>
        <v>0</v>
      </c>
      <c r="K651" s="73">
        <f t="shared" si="31"/>
        <v>0</v>
      </c>
      <c r="L651" s="3" t="e">
        <f t="shared" si="32"/>
        <v>#N/A</v>
      </c>
    </row>
    <row r="652" spans="1:12" ht="15" customHeight="1" x14ac:dyDescent="0.25">
      <c r="A652" s="43" t="s">
        <v>47</v>
      </c>
      <c r="B652" s="43" t="s">
        <v>393</v>
      </c>
      <c r="C652" s="43" t="s">
        <v>767</v>
      </c>
      <c r="D652" s="43" t="s">
        <v>55</v>
      </c>
      <c r="E652" s="43" t="s">
        <v>1064</v>
      </c>
      <c r="F652" s="43" t="s">
        <v>3483</v>
      </c>
      <c r="G652" s="43" t="s">
        <v>5</v>
      </c>
      <c r="H652" s="76">
        <v>5145</v>
      </c>
      <c r="I652" s="229"/>
      <c r="J652" s="73">
        <f t="shared" si="30"/>
        <v>0</v>
      </c>
      <c r="K652" s="73">
        <f t="shared" si="31"/>
        <v>0</v>
      </c>
      <c r="L652" s="3" t="e">
        <f t="shared" si="32"/>
        <v>#N/A</v>
      </c>
    </row>
    <row r="653" spans="1:12" ht="15" customHeight="1" x14ac:dyDescent="0.25">
      <c r="A653" s="43" t="s">
        <v>47</v>
      </c>
      <c r="B653" s="43" t="s">
        <v>393</v>
      </c>
      <c r="C653" s="43" t="s">
        <v>772</v>
      </c>
      <c r="D653" s="43" t="s">
        <v>55</v>
      </c>
      <c r="E653" s="43" t="s">
        <v>1065</v>
      </c>
      <c r="F653" s="43" t="s">
        <v>3484</v>
      </c>
      <c r="G653" s="43" t="s">
        <v>5</v>
      </c>
      <c r="H653" s="76">
        <v>197797</v>
      </c>
      <c r="I653" s="229">
        <v>0.13</v>
      </c>
      <c r="J653" s="73">
        <f t="shared" si="30"/>
        <v>2.5848005346755087E-3</v>
      </c>
      <c r="K653" s="73">
        <f t="shared" si="31"/>
        <v>26224.875791357212</v>
      </c>
      <c r="L653" s="3" t="e">
        <f t="shared" si="32"/>
        <v>#N/A</v>
      </c>
    </row>
    <row r="654" spans="1:12" ht="15" customHeight="1" x14ac:dyDescent="0.25">
      <c r="A654" s="43" t="s">
        <v>47</v>
      </c>
      <c r="B654" s="43" t="s">
        <v>393</v>
      </c>
      <c r="C654" s="43" t="s">
        <v>776</v>
      </c>
      <c r="D654" s="43" t="s">
        <v>55</v>
      </c>
      <c r="E654" s="43" t="s">
        <v>1066</v>
      </c>
      <c r="F654" s="43" t="s">
        <v>3484</v>
      </c>
      <c r="G654" s="43" t="s">
        <v>5</v>
      </c>
      <c r="H654" s="76">
        <v>15400</v>
      </c>
      <c r="I654" s="229">
        <v>0.14000000000000001</v>
      </c>
      <c r="J654" s="73">
        <f t="shared" si="30"/>
        <v>2.7836313450351632E-3</v>
      </c>
      <c r="K654" s="73">
        <f t="shared" si="31"/>
        <v>2198.8679227135417</v>
      </c>
      <c r="L654" s="3" t="e">
        <f t="shared" si="32"/>
        <v>#N/A</v>
      </c>
    </row>
    <row r="655" spans="1:12" ht="15" customHeight="1" x14ac:dyDescent="0.25">
      <c r="A655" s="43" t="s">
        <v>47</v>
      </c>
      <c r="B655" s="43" t="s">
        <v>393</v>
      </c>
      <c r="C655" s="43" t="s">
        <v>802</v>
      </c>
      <c r="D655" s="43" t="s">
        <v>55</v>
      </c>
      <c r="E655" s="43" t="s">
        <v>1067</v>
      </c>
      <c r="F655" s="43" t="s">
        <v>3484</v>
      </c>
      <c r="G655" s="43" t="s">
        <v>5</v>
      </c>
      <c r="H655" s="76">
        <v>104550</v>
      </c>
      <c r="I655" s="229">
        <v>0.14000000000000001</v>
      </c>
      <c r="J655" s="73">
        <f t="shared" si="30"/>
        <v>2.7836313450351632E-3</v>
      </c>
      <c r="K655" s="73">
        <f t="shared" si="31"/>
        <v>14928.028657123428</v>
      </c>
      <c r="L655" s="3" t="e">
        <f t="shared" si="32"/>
        <v>#N/A</v>
      </c>
    </row>
    <row r="656" spans="1:12" ht="15" customHeight="1" x14ac:dyDescent="0.25">
      <c r="A656" s="43" t="s">
        <v>47</v>
      </c>
      <c r="B656" s="43" t="s">
        <v>393</v>
      </c>
      <c r="C656" s="43" t="s">
        <v>803</v>
      </c>
      <c r="D656" s="43" t="s">
        <v>55</v>
      </c>
      <c r="E656" s="43" t="s">
        <v>1068</v>
      </c>
      <c r="F656" s="43" t="s">
        <v>3484</v>
      </c>
      <c r="G656" s="43" t="s">
        <v>5</v>
      </c>
      <c r="H656" s="76">
        <v>202400</v>
      </c>
      <c r="I656" s="229">
        <v>0.14000000000000001</v>
      </c>
      <c r="J656" s="73">
        <f t="shared" si="30"/>
        <v>2.7836313450351632E-3</v>
      </c>
      <c r="K656" s="73">
        <f t="shared" si="31"/>
        <v>28899.406984235124</v>
      </c>
      <c r="L656" s="3" t="e">
        <f t="shared" si="32"/>
        <v>#N/A</v>
      </c>
    </row>
    <row r="657" spans="1:12" ht="15" customHeight="1" x14ac:dyDescent="0.25">
      <c r="A657" s="43" t="s">
        <v>47</v>
      </c>
      <c r="B657" s="43" t="s">
        <v>393</v>
      </c>
      <c r="C657" s="43" t="s">
        <v>777</v>
      </c>
      <c r="D657" s="43" t="s">
        <v>55</v>
      </c>
      <c r="E657" s="43" t="s">
        <v>1069</v>
      </c>
      <c r="F657" s="43" t="s">
        <v>3483</v>
      </c>
      <c r="G657" s="43" t="s">
        <v>5</v>
      </c>
      <c r="H657" s="76">
        <v>40000</v>
      </c>
      <c r="I657" s="229">
        <v>0.11</v>
      </c>
      <c r="J657" s="73">
        <f t="shared" si="30"/>
        <v>2.1871389139561993E-3</v>
      </c>
      <c r="K657" s="73">
        <f t="shared" si="31"/>
        <v>4487.4855565582475</v>
      </c>
      <c r="L657" s="3" t="e">
        <f t="shared" si="32"/>
        <v>#N/A</v>
      </c>
    </row>
    <row r="658" spans="1:12" ht="15" customHeight="1" x14ac:dyDescent="0.25">
      <c r="A658" s="43" t="s">
        <v>47</v>
      </c>
      <c r="B658" s="43" t="s">
        <v>393</v>
      </c>
      <c r="C658" s="43" t="s">
        <v>804</v>
      </c>
      <c r="D658" s="43" t="s">
        <v>55</v>
      </c>
      <c r="E658" s="43" t="s">
        <v>1070</v>
      </c>
      <c r="F658" s="43" t="s">
        <v>3490</v>
      </c>
      <c r="G658" s="43" t="s">
        <v>5</v>
      </c>
      <c r="H658" s="76">
        <v>100</v>
      </c>
      <c r="I658" s="229">
        <v>0.14000000000000001</v>
      </c>
      <c r="J658" s="73">
        <f t="shared" si="30"/>
        <v>2.7836313450351632E-3</v>
      </c>
      <c r="K658" s="73">
        <f t="shared" si="31"/>
        <v>14.278363134503518</v>
      </c>
      <c r="L658" s="3" t="e">
        <f t="shared" si="32"/>
        <v>#N/A</v>
      </c>
    </row>
    <row r="659" spans="1:12" ht="15" customHeight="1" x14ac:dyDescent="0.25">
      <c r="A659" s="43" t="s">
        <v>47</v>
      </c>
      <c r="B659" s="43" t="s">
        <v>393</v>
      </c>
      <c r="C659" s="43" t="s">
        <v>804</v>
      </c>
      <c r="D659" s="43" t="s">
        <v>55</v>
      </c>
      <c r="E659" s="43" t="s">
        <v>1071</v>
      </c>
      <c r="F659" s="43" t="s">
        <v>3484</v>
      </c>
      <c r="G659" s="43" t="s">
        <v>5</v>
      </c>
      <c r="H659" s="76">
        <v>28500</v>
      </c>
      <c r="I659" s="229">
        <v>0.14000000000000001</v>
      </c>
      <c r="J659" s="73">
        <f t="shared" si="30"/>
        <v>2.7836313450351632E-3</v>
      </c>
      <c r="K659" s="73">
        <f t="shared" si="31"/>
        <v>4069.3334933335027</v>
      </c>
      <c r="L659" s="3" t="e">
        <f t="shared" si="32"/>
        <v>#N/A</v>
      </c>
    </row>
    <row r="660" spans="1:12" ht="15" customHeight="1" x14ac:dyDescent="0.25">
      <c r="A660" s="43" t="s">
        <v>47</v>
      </c>
      <c r="B660" s="43" t="s">
        <v>393</v>
      </c>
      <c r="C660" s="43" t="s">
        <v>780</v>
      </c>
      <c r="D660" s="43" t="s">
        <v>55</v>
      </c>
      <c r="E660" s="43" t="s">
        <v>1072</v>
      </c>
      <c r="F660" s="43" t="s">
        <v>3487</v>
      </c>
      <c r="G660" s="43" t="s">
        <v>5</v>
      </c>
      <c r="H660" s="76">
        <v>100</v>
      </c>
      <c r="I660" s="229">
        <v>0.12</v>
      </c>
      <c r="J660" s="73">
        <f t="shared" si="30"/>
        <v>2.3859697243158538E-3</v>
      </c>
      <c r="K660" s="73">
        <f t="shared" si="31"/>
        <v>12.238596972431585</v>
      </c>
      <c r="L660" s="3">
        <f t="shared" si="32"/>
        <v>3</v>
      </c>
    </row>
    <row r="661" spans="1:12" ht="15" customHeight="1" x14ac:dyDescent="0.25">
      <c r="A661" s="43" t="s">
        <v>47</v>
      </c>
      <c r="B661" s="43" t="s">
        <v>393</v>
      </c>
      <c r="C661" s="43" t="s">
        <v>780</v>
      </c>
      <c r="D661" s="43" t="s">
        <v>55</v>
      </c>
      <c r="E661" s="43" t="s">
        <v>1073</v>
      </c>
      <c r="F661" s="43" t="s">
        <v>3483</v>
      </c>
      <c r="G661" s="43" t="s">
        <v>5</v>
      </c>
      <c r="H661" s="76">
        <v>8100</v>
      </c>
      <c r="I661" s="229">
        <v>0.12</v>
      </c>
      <c r="J661" s="73">
        <f t="shared" si="30"/>
        <v>2.3859697243158538E-3</v>
      </c>
      <c r="K661" s="73">
        <f t="shared" si="31"/>
        <v>991.32635476695839</v>
      </c>
      <c r="L661" s="3">
        <f t="shared" si="32"/>
        <v>3</v>
      </c>
    </row>
    <row r="662" spans="1:12" ht="15" customHeight="1" x14ac:dyDescent="0.25">
      <c r="A662" s="43" t="s">
        <v>47</v>
      </c>
      <c r="B662" s="43" t="s">
        <v>393</v>
      </c>
      <c r="C662" s="43" t="s">
        <v>785</v>
      </c>
      <c r="D662" s="43" t="s">
        <v>55</v>
      </c>
      <c r="E662" s="43" t="s">
        <v>1074</v>
      </c>
      <c r="F662" s="43" t="s">
        <v>3488</v>
      </c>
      <c r="G662" s="43" t="s">
        <v>5</v>
      </c>
      <c r="H662" s="76">
        <v>130</v>
      </c>
      <c r="I662" s="229">
        <v>0.35</v>
      </c>
      <c r="J662" s="73">
        <f t="shared" si="30"/>
        <v>6.9590783625879072E-3</v>
      </c>
      <c r="K662" s="73">
        <f t="shared" si="31"/>
        <v>46.404680187136428</v>
      </c>
      <c r="L662" s="3" t="e">
        <f t="shared" si="32"/>
        <v>#N/A</v>
      </c>
    </row>
    <row r="663" spans="1:12" ht="15" customHeight="1" x14ac:dyDescent="0.25">
      <c r="A663" s="43" t="s">
        <v>47</v>
      </c>
      <c r="B663" s="43" t="s">
        <v>393</v>
      </c>
      <c r="C663" s="43" t="s">
        <v>788</v>
      </c>
      <c r="D663" s="43" t="s">
        <v>55</v>
      </c>
      <c r="E663" s="43" t="s">
        <v>1075</v>
      </c>
      <c r="F663" s="43" t="s">
        <v>3483</v>
      </c>
      <c r="G663" s="43" t="s">
        <v>5</v>
      </c>
      <c r="H663" s="76">
        <v>4410</v>
      </c>
      <c r="I663" s="229">
        <v>0.11</v>
      </c>
      <c r="J663" s="73">
        <f t="shared" si="30"/>
        <v>2.1871389139561993E-3</v>
      </c>
      <c r="K663" s="73">
        <f t="shared" si="31"/>
        <v>494.74528261054684</v>
      </c>
      <c r="L663" s="3" t="e">
        <f t="shared" si="32"/>
        <v>#N/A</v>
      </c>
    </row>
    <row r="664" spans="1:12" ht="15" customHeight="1" x14ac:dyDescent="0.25">
      <c r="A664" s="43" t="s">
        <v>47</v>
      </c>
      <c r="B664" s="43" t="s">
        <v>393</v>
      </c>
      <c r="C664" s="43" t="s">
        <v>792</v>
      </c>
      <c r="D664" s="43" t="s">
        <v>55</v>
      </c>
      <c r="E664" s="43" t="s">
        <v>1076</v>
      </c>
      <c r="F664" s="43" t="s">
        <v>3483</v>
      </c>
      <c r="G664" s="43" t="s">
        <v>5</v>
      </c>
      <c r="H664" s="76">
        <v>1447</v>
      </c>
      <c r="I664" s="229">
        <v>0.11000000000000006</v>
      </c>
      <c r="J664" s="73">
        <f t="shared" si="30"/>
        <v>2.1871389139562006E-3</v>
      </c>
      <c r="K664" s="73">
        <f t="shared" si="31"/>
        <v>162.33479000849471</v>
      </c>
      <c r="L664" s="3" t="e">
        <f t="shared" si="32"/>
        <v>#N/A</v>
      </c>
    </row>
    <row r="665" spans="1:12" ht="15" customHeight="1" x14ac:dyDescent="0.25">
      <c r="A665" s="43" t="s">
        <v>49</v>
      </c>
      <c r="B665" s="43" t="s">
        <v>53</v>
      </c>
      <c r="C665" s="43" t="s">
        <v>753</v>
      </c>
      <c r="D665" s="43" t="s">
        <v>374</v>
      </c>
      <c r="E665" s="43" t="s">
        <v>1077</v>
      </c>
      <c r="F665" s="43" t="s">
        <v>3494</v>
      </c>
      <c r="G665" s="43" t="s">
        <v>4653</v>
      </c>
      <c r="H665" s="76">
        <v>1500</v>
      </c>
      <c r="I665" s="229">
        <v>4.4999999999999998E-2</v>
      </c>
      <c r="J665" s="73">
        <f t="shared" si="30"/>
        <v>8.9473864661844516E-4</v>
      </c>
      <c r="K665" s="73">
        <f t="shared" si="31"/>
        <v>68.842107969927667</v>
      </c>
      <c r="L665" s="3" t="e">
        <f t="shared" si="32"/>
        <v>#N/A</v>
      </c>
    </row>
    <row r="666" spans="1:12" ht="15" customHeight="1" x14ac:dyDescent="0.25">
      <c r="A666" s="43" t="s">
        <v>49</v>
      </c>
      <c r="B666" s="43" t="s">
        <v>53</v>
      </c>
      <c r="C666" s="43" t="s">
        <v>727</v>
      </c>
      <c r="D666" s="43" t="s">
        <v>728</v>
      </c>
      <c r="E666" s="43" t="s">
        <v>1078</v>
      </c>
      <c r="F666" s="43" t="s">
        <v>3495</v>
      </c>
      <c r="G666" s="43" t="s">
        <v>4653</v>
      </c>
      <c r="H666" s="76">
        <v>900</v>
      </c>
      <c r="I666" s="229">
        <v>9.4455555555555556E-2</v>
      </c>
      <c r="J666" s="73">
        <f t="shared" si="30"/>
        <v>1.8780674654082477E-3</v>
      </c>
      <c r="K666" s="73">
        <f t="shared" si="31"/>
        <v>86.700260718867426</v>
      </c>
      <c r="L666" s="3" t="e">
        <f t="shared" si="32"/>
        <v>#N/A</v>
      </c>
    </row>
    <row r="667" spans="1:12" ht="15" customHeight="1" x14ac:dyDescent="0.25">
      <c r="A667" s="43" t="s">
        <v>49</v>
      </c>
      <c r="B667" s="43" t="s">
        <v>53</v>
      </c>
      <c r="C667" s="43" t="s">
        <v>730</v>
      </c>
      <c r="D667" s="43" t="s">
        <v>728</v>
      </c>
      <c r="E667" s="43" t="s">
        <v>1079</v>
      </c>
      <c r="F667" s="43" t="s">
        <v>3495</v>
      </c>
      <c r="G667" s="43" t="s">
        <v>4653</v>
      </c>
      <c r="H667" s="76">
        <v>900</v>
      </c>
      <c r="I667" s="229">
        <v>8.4677777777777768E-2</v>
      </c>
      <c r="J667" s="73">
        <f t="shared" si="30"/>
        <v>1.6836551175010298E-3</v>
      </c>
      <c r="K667" s="73">
        <f t="shared" si="31"/>
        <v>77.725289605750916</v>
      </c>
      <c r="L667" s="3" t="e">
        <f t="shared" si="32"/>
        <v>#N/A</v>
      </c>
    </row>
    <row r="668" spans="1:12" ht="15" customHeight="1" x14ac:dyDescent="0.25">
      <c r="A668" s="43" t="s">
        <v>49</v>
      </c>
      <c r="B668" s="43" t="s">
        <v>53</v>
      </c>
      <c r="C668" s="43" t="s">
        <v>773</v>
      </c>
      <c r="D668" s="43" t="s">
        <v>371</v>
      </c>
      <c r="E668" s="43" t="s">
        <v>1080</v>
      </c>
      <c r="F668" s="43" t="s">
        <v>3496</v>
      </c>
      <c r="G668" s="43" t="s">
        <v>4654</v>
      </c>
      <c r="H668" s="76">
        <v>1032</v>
      </c>
      <c r="I668" s="229">
        <v>14.639999999999999</v>
      </c>
      <c r="J668" s="73">
        <f t="shared" si="30"/>
        <v>0.29108830636653416</v>
      </c>
      <c r="K668" s="73">
        <f t="shared" si="31"/>
        <v>15408.883132170262</v>
      </c>
      <c r="L668" s="3" t="e">
        <f t="shared" si="32"/>
        <v>#N/A</v>
      </c>
    </row>
    <row r="669" spans="1:12" ht="15" customHeight="1" x14ac:dyDescent="0.25">
      <c r="A669" s="43" t="s">
        <v>49</v>
      </c>
      <c r="B669" s="43" t="s">
        <v>53</v>
      </c>
      <c r="C669" s="43" t="s">
        <v>778</v>
      </c>
      <c r="D669" s="43" t="s">
        <v>371</v>
      </c>
      <c r="E669" s="43" t="s">
        <v>1081</v>
      </c>
      <c r="F669" s="43" t="s">
        <v>3496</v>
      </c>
      <c r="G669" s="43" t="s">
        <v>4654</v>
      </c>
      <c r="H669" s="76">
        <v>638</v>
      </c>
      <c r="I669" s="229">
        <v>14.790000000000001</v>
      </c>
      <c r="J669" s="73">
        <f t="shared" si="30"/>
        <v>0.29407076852192904</v>
      </c>
      <c r="K669" s="73">
        <f t="shared" si="31"/>
        <v>9623.6371503169903</v>
      </c>
      <c r="L669" s="3" t="e">
        <f t="shared" si="32"/>
        <v>#N/A</v>
      </c>
    </row>
    <row r="670" spans="1:12" ht="15" customHeight="1" x14ac:dyDescent="0.25">
      <c r="A670" s="43" t="s">
        <v>49</v>
      </c>
      <c r="B670" s="43" t="s">
        <v>53</v>
      </c>
      <c r="C670" s="43" t="s">
        <v>742</v>
      </c>
      <c r="D670" s="43" t="s">
        <v>55</v>
      </c>
      <c r="E670" s="43" t="s">
        <v>1082</v>
      </c>
      <c r="F670" s="43" t="s">
        <v>3497</v>
      </c>
      <c r="G670" s="43" t="s">
        <v>4654</v>
      </c>
      <c r="H670" s="76">
        <v>400</v>
      </c>
      <c r="I670" s="229"/>
      <c r="J670" s="73">
        <f t="shared" si="30"/>
        <v>0</v>
      </c>
      <c r="K670" s="73">
        <f t="shared" si="31"/>
        <v>0</v>
      </c>
      <c r="L670" s="3" t="e">
        <f t="shared" si="32"/>
        <v>#N/A</v>
      </c>
    </row>
    <row r="671" spans="1:12" ht="15" customHeight="1" x14ac:dyDescent="0.25">
      <c r="A671" s="43" t="s">
        <v>49</v>
      </c>
      <c r="B671" s="43" t="s">
        <v>53</v>
      </c>
      <c r="C671" s="43" t="s">
        <v>747</v>
      </c>
      <c r="D671" s="43" t="s">
        <v>55</v>
      </c>
      <c r="E671" s="43" t="s">
        <v>1083</v>
      </c>
      <c r="F671" s="43" t="s">
        <v>3497</v>
      </c>
      <c r="G671" s="43" t="s">
        <v>4654</v>
      </c>
      <c r="H671" s="76">
        <v>24400</v>
      </c>
      <c r="I671" s="229"/>
      <c r="J671" s="73">
        <f t="shared" si="30"/>
        <v>0</v>
      </c>
      <c r="K671" s="73">
        <f t="shared" si="31"/>
        <v>0</v>
      </c>
      <c r="L671" s="3" t="e">
        <f t="shared" si="32"/>
        <v>#N/A</v>
      </c>
    </row>
    <row r="672" spans="1:12" ht="15" customHeight="1" x14ac:dyDescent="0.25">
      <c r="A672" s="43" t="s">
        <v>49</v>
      </c>
      <c r="B672" s="43" t="s">
        <v>53</v>
      </c>
      <c r="C672" s="43" t="s">
        <v>759</v>
      </c>
      <c r="D672" s="43" t="s">
        <v>55</v>
      </c>
      <c r="E672" s="43" t="s">
        <v>1084</v>
      </c>
      <c r="F672" s="43" t="s">
        <v>3497</v>
      </c>
      <c r="G672" s="43" t="s">
        <v>4654</v>
      </c>
      <c r="H672" s="76">
        <v>15600</v>
      </c>
      <c r="I672" s="229">
        <v>0.16828461538461537</v>
      </c>
      <c r="J672" s="73">
        <f t="shared" si="30"/>
        <v>3.3460166447985855E-3</v>
      </c>
      <c r="K672" s="73">
        <f t="shared" si="31"/>
        <v>2677.4378596588576</v>
      </c>
      <c r="L672" s="3" t="e">
        <f t="shared" si="32"/>
        <v>#N/A</v>
      </c>
    </row>
    <row r="673" spans="1:12" ht="15" customHeight="1" x14ac:dyDescent="0.25">
      <c r="A673" s="43" t="s">
        <v>49</v>
      </c>
      <c r="B673" s="43" t="s">
        <v>53</v>
      </c>
      <c r="C673" s="43" t="s">
        <v>761</v>
      </c>
      <c r="D673" s="43" t="s">
        <v>55</v>
      </c>
      <c r="E673" s="43" t="s">
        <v>1085</v>
      </c>
      <c r="F673" s="43" t="s">
        <v>3497</v>
      </c>
      <c r="G673" s="43" t="s">
        <v>4654</v>
      </c>
      <c r="H673" s="76">
        <v>9200</v>
      </c>
      <c r="I673" s="229">
        <v>0.10160000000000001</v>
      </c>
      <c r="J673" s="73">
        <f t="shared" si="30"/>
        <v>2.0201210332540897E-3</v>
      </c>
      <c r="K673" s="73">
        <f t="shared" si="31"/>
        <v>953.3051135059377</v>
      </c>
      <c r="L673" s="3" t="e">
        <f t="shared" si="32"/>
        <v>#N/A</v>
      </c>
    </row>
    <row r="674" spans="1:12" ht="15" customHeight="1" x14ac:dyDescent="0.25">
      <c r="A674" s="43" t="s">
        <v>49</v>
      </c>
      <c r="B674" s="43" t="s">
        <v>53</v>
      </c>
      <c r="C674" s="43" t="s">
        <v>762</v>
      </c>
      <c r="D674" s="43" t="s">
        <v>55</v>
      </c>
      <c r="E674" s="43" t="s">
        <v>1086</v>
      </c>
      <c r="F674" s="43" t="s">
        <v>3497</v>
      </c>
      <c r="G674" s="43" t="s">
        <v>4654</v>
      </c>
      <c r="H674" s="76">
        <v>2000</v>
      </c>
      <c r="I674" s="229">
        <v>0.2276</v>
      </c>
      <c r="J674" s="73">
        <f t="shared" si="30"/>
        <v>4.5253892437857367E-3</v>
      </c>
      <c r="K674" s="73">
        <f t="shared" si="31"/>
        <v>464.25077848757144</v>
      </c>
      <c r="L674" s="3" t="e">
        <f t="shared" si="32"/>
        <v>#N/A</v>
      </c>
    </row>
    <row r="675" spans="1:12" ht="15" customHeight="1" x14ac:dyDescent="0.25">
      <c r="A675" s="43" t="s">
        <v>49</v>
      </c>
      <c r="B675" s="43" t="s">
        <v>53</v>
      </c>
      <c r="C675" s="43" t="s">
        <v>769</v>
      </c>
      <c r="D675" s="43" t="s">
        <v>371</v>
      </c>
      <c r="E675" s="43" t="s">
        <v>1087</v>
      </c>
      <c r="F675" s="43" t="s">
        <v>3498</v>
      </c>
      <c r="G675" s="43" t="s">
        <v>4654</v>
      </c>
      <c r="H675" s="76">
        <v>10000</v>
      </c>
      <c r="I675" s="229"/>
      <c r="J675" s="73">
        <f t="shared" si="30"/>
        <v>0</v>
      </c>
      <c r="K675" s="73">
        <f t="shared" si="31"/>
        <v>0</v>
      </c>
      <c r="L675" s="3" t="e">
        <f t="shared" si="32"/>
        <v>#N/A</v>
      </c>
    </row>
    <row r="676" spans="1:12" ht="15" customHeight="1" x14ac:dyDescent="0.25">
      <c r="A676" s="43" t="s">
        <v>49</v>
      </c>
      <c r="B676" s="43" t="s">
        <v>53</v>
      </c>
      <c r="C676" s="43" t="s">
        <v>772</v>
      </c>
      <c r="D676" s="43" t="s">
        <v>55</v>
      </c>
      <c r="E676" s="43" t="s">
        <v>1088</v>
      </c>
      <c r="F676" s="43" t="s">
        <v>3497</v>
      </c>
      <c r="G676" s="43" t="s">
        <v>4654</v>
      </c>
      <c r="H676" s="76">
        <v>9600</v>
      </c>
      <c r="I676" s="229">
        <v>0.21719999999999998</v>
      </c>
      <c r="J676" s="73">
        <f t="shared" si="30"/>
        <v>4.3186052010116948E-3</v>
      </c>
      <c r="K676" s="73">
        <f t="shared" si="31"/>
        <v>2126.578609929712</v>
      </c>
      <c r="L676" s="3" t="e">
        <f t="shared" si="32"/>
        <v>#N/A</v>
      </c>
    </row>
    <row r="677" spans="1:12" ht="15" customHeight="1" x14ac:dyDescent="0.25">
      <c r="A677" s="43" t="s">
        <v>49</v>
      </c>
      <c r="B677" s="43" t="s">
        <v>53</v>
      </c>
      <c r="C677" s="43" t="s">
        <v>775</v>
      </c>
      <c r="D677" s="43" t="s">
        <v>55</v>
      </c>
      <c r="E677" s="43" t="s">
        <v>1089</v>
      </c>
      <c r="F677" s="43" t="s">
        <v>3497</v>
      </c>
      <c r="G677" s="43" t="s">
        <v>4654</v>
      </c>
      <c r="H677" s="76">
        <v>6400</v>
      </c>
      <c r="I677" s="229">
        <v>0.1832</v>
      </c>
      <c r="J677" s="73">
        <f t="shared" si="30"/>
        <v>3.6425804457888705E-3</v>
      </c>
      <c r="K677" s="73">
        <f t="shared" si="31"/>
        <v>1195.7925148530489</v>
      </c>
      <c r="L677" s="3" t="e">
        <f t="shared" si="32"/>
        <v>#N/A</v>
      </c>
    </row>
    <row r="678" spans="1:12" ht="15" customHeight="1" x14ac:dyDescent="0.25">
      <c r="A678" s="43" t="s">
        <v>49</v>
      </c>
      <c r="B678" s="43" t="s">
        <v>53</v>
      </c>
      <c r="C678" s="43" t="s">
        <v>776</v>
      </c>
      <c r="D678" s="43" t="s">
        <v>55</v>
      </c>
      <c r="E678" s="43" t="s">
        <v>1090</v>
      </c>
      <c r="F678" s="43" t="s">
        <v>3497</v>
      </c>
      <c r="G678" s="43" t="s">
        <v>4654</v>
      </c>
      <c r="H678" s="76">
        <v>800</v>
      </c>
      <c r="I678" s="229">
        <v>0.24530000000000002</v>
      </c>
      <c r="J678" s="73">
        <f t="shared" si="30"/>
        <v>4.877319778122325E-3</v>
      </c>
      <c r="K678" s="73">
        <f t="shared" si="31"/>
        <v>200.14185582249789</v>
      </c>
      <c r="L678" s="3" t="e">
        <f t="shared" si="32"/>
        <v>#N/A</v>
      </c>
    </row>
    <row r="679" spans="1:12" ht="15" customHeight="1" x14ac:dyDescent="0.25">
      <c r="A679" s="43" t="s">
        <v>49</v>
      </c>
      <c r="B679" s="43" t="s">
        <v>53</v>
      </c>
      <c r="C679" s="43" t="s">
        <v>803</v>
      </c>
      <c r="D679" s="43" t="s">
        <v>55</v>
      </c>
      <c r="E679" s="43" t="s">
        <v>1091</v>
      </c>
      <c r="F679" s="43" t="s">
        <v>3497</v>
      </c>
      <c r="G679" s="43" t="s">
        <v>4654</v>
      </c>
      <c r="H679" s="76">
        <v>800</v>
      </c>
      <c r="I679" s="229">
        <v>0.1832</v>
      </c>
      <c r="J679" s="73">
        <f t="shared" si="30"/>
        <v>3.6425804457888705E-3</v>
      </c>
      <c r="K679" s="73">
        <f t="shared" si="31"/>
        <v>149.47406435663112</v>
      </c>
      <c r="L679" s="3" t="e">
        <f t="shared" si="32"/>
        <v>#N/A</v>
      </c>
    </row>
    <row r="680" spans="1:12" ht="15" customHeight="1" x14ac:dyDescent="0.25">
      <c r="A680" s="43" t="s">
        <v>49</v>
      </c>
      <c r="B680" s="43" t="s">
        <v>53</v>
      </c>
      <c r="C680" s="43" t="s">
        <v>777</v>
      </c>
      <c r="D680" s="43" t="s">
        <v>55</v>
      </c>
      <c r="E680" s="43" t="s">
        <v>1092</v>
      </c>
      <c r="F680" s="43" t="s">
        <v>3497</v>
      </c>
      <c r="G680" s="43" t="s">
        <v>4654</v>
      </c>
      <c r="H680" s="76">
        <v>2000</v>
      </c>
      <c r="I680" s="229">
        <v>0.19450000000000001</v>
      </c>
      <c r="J680" s="73">
        <f t="shared" si="30"/>
        <v>3.8672592614952799E-3</v>
      </c>
      <c r="K680" s="73">
        <f t="shared" si="31"/>
        <v>396.73451852299058</v>
      </c>
      <c r="L680" s="3" t="e">
        <f t="shared" si="32"/>
        <v>#N/A</v>
      </c>
    </row>
    <row r="681" spans="1:12" ht="15" customHeight="1" x14ac:dyDescent="0.25">
      <c r="A681" s="43" t="s">
        <v>49</v>
      </c>
      <c r="B681" s="43" t="s">
        <v>53</v>
      </c>
      <c r="C681" s="43" t="s">
        <v>778</v>
      </c>
      <c r="D681" s="43" t="s">
        <v>371</v>
      </c>
      <c r="E681" s="43" t="s">
        <v>1093</v>
      </c>
      <c r="F681" s="43" t="s">
        <v>3499</v>
      </c>
      <c r="G681" s="43" t="s">
        <v>4654</v>
      </c>
      <c r="H681" s="76">
        <v>61300</v>
      </c>
      <c r="I681" s="229">
        <v>2.4300000000000002E-2</v>
      </c>
      <c r="J681" s="73">
        <f t="shared" si="30"/>
        <v>4.8315886917396048E-4</v>
      </c>
      <c r="K681" s="73">
        <f t="shared" si="31"/>
        <v>1519.2076386803637</v>
      </c>
      <c r="L681" s="3" t="e">
        <f t="shared" si="32"/>
        <v>#N/A</v>
      </c>
    </row>
    <row r="682" spans="1:12" ht="15" customHeight="1" x14ac:dyDescent="0.25">
      <c r="A682" s="43" t="s">
        <v>49</v>
      </c>
      <c r="B682" s="43" t="s">
        <v>53</v>
      </c>
      <c r="C682" s="43" t="s">
        <v>804</v>
      </c>
      <c r="D682" s="43" t="s">
        <v>55</v>
      </c>
      <c r="E682" s="43" t="s">
        <v>1094</v>
      </c>
      <c r="F682" s="43" t="s">
        <v>3497</v>
      </c>
      <c r="G682" s="43" t="s">
        <v>4654</v>
      </c>
      <c r="H682" s="76">
        <v>1200</v>
      </c>
      <c r="I682" s="229">
        <v>0.23800000000000002</v>
      </c>
      <c r="J682" s="73">
        <f t="shared" si="30"/>
        <v>4.7321732865597778E-3</v>
      </c>
      <c r="K682" s="73">
        <f t="shared" si="31"/>
        <v>291.27860794387175</v>
      </c>
      <c r="L682" s="3" t="e">
        <f t="shared" si="32"/>
        <v>#N/A</v>
      </c>
    </row>
    <row r="683" spans="1:12" ht="15" customHeight="1" x14ac:dyDescent="0.25">
      <c r="A683" s="43" t="s">
        <v>49</v>
      </c>
      <c r="B683" s="43" t="s">
        <v>53</v>
      </c>
      <c r="C683" s="43" t="s">
        <v>795</v>
      </c>
      <c r="D683" s="43" t="s">
        <v>371</v>
      </c>
      <c r="E683" s="43" t="s">
        <v>1095</v>
      </c>
      <c r="F683" s="43" t="s">
        <v>3499</v>
      </c>
      <c r="G683" s="43" t="s">
        <v>4654</v>
      </c>
      <c r="H683" s="76">
        <v>114200</v>
      </c>
      <c r="I683" s="229">
        <v>2.4500000000000001E-2</v>
      </c>
      <c r="J683" s="73">
        <f t="shared" si="30"/>
        <v>4.8713548538115354E-4</v>
      </c>
      <c r="K683" s="73">
        <f t="shared" si="31"/>
        <v>2853.5308724305282</v>
      </c>
      <c r="L683" s="3" t="e">
        <f t="shared" si="32"/>
        <v>#N/A</v>
      </c>
    </row>
    <row r="684" spans="1:12" ht="15" customHeight="1" x14ac:dyDescent="0.25">
      <c r="A684" s="43" t="s">
        <v>49</v>
      </c>
      <c r="B684" s="43" t="s">
        <v>53</v>
      </c>
      <c r="C684" s="43" t="s">
        <v>785</v>
      </c>
      <c r="D684" s="43" t="s">
        <v>55</v>
      </c>
      <c r="E684" s="43" t="s">
        <v>1096</v>
      </c>
      <c r="F684" s="43" t="s">
        <v>3497</v>
      </c>
      <c r="G684" s="43" t="s">
        <v>4654</v>
      </c>
      <c r="H684" s="76">
        <v>2400</v>
      </c>
      <c r="I684" s="229">
        <v>0.18395</v>
      </c>
      <c r="J684" s="73">
        <f t="shared" si="30"/>
        <v>3.6574927565658447E-3</v>
      </c>
      <c r="K684" s="73">
        <f t="shared" si="31"/>
        <v>450.25798261575807</v>
      </c>
      <c r="L684" s="3" t="e">
        <f t="shared" si="32"/>
        <v>#N/A</v>
      </c>
    </row>
    <row r="685" spans="1:12" ht="15" customHeight="1" x14ac:dyDescent="0.25">
      <c r="A685" s="43" t="s">
        <v>49</v>
      </c>
      <c r="B685" s="43" t="s">
        <v>53</v>
      </c>
      <c r="C685" s="43" t="s">
        <v>773</v>
      </c>
      <c r="D685" s="43" t="s">
        <v>371</v>
      </c>
      <c r="E685" s="43" t="s">
        <v>1097</v>
      </c>
      <c r="F685" s="43" t="s">
        <v>3500</v>
      </c>
      <c r="G685" s="43" t="s">
        <v>4654</v>
      </c>
      <c r="H685" s="76">
        <v>375700</v>
      </c>
      <c r="I685" s="229">
        <v>2.4400079850944903E-2</v>
      </c>
      <c r="J685" s="73">
        <f t="shared" si="30"/>
        <v>4.8514876496036526E-4</v>
      </c>
      <c r="K685" s="73">
        <f t="shared" si="31"/>
        <v>9349.3803909956096</v>
      </c>
      <c r="L685" s="3" t="e">
        <f t="shared" si="32"/>
        <v>#N/A</v>
      </c>
    </row>
    <row r="686" spans="1:12" ht="15" customHeight="1" x14ac:dyDescent="0.25">
      <c r="A686" s="43" t="s">
        <v>49</v>
      </c>
      <c r="B686" s="43" t="s">
        <v>26</v>
      </c>
      <c r="C686" s="43" t="s">
        <v>766</v>
      </c>
      <c r="D686" s="43" t="s">
        <v>371</v>
      </c>
      <c r="E686" s="43" t="s">
        <v>1098</v>
      </c>
      <c r="F686" s="43" t="s">
        <v>3501</v>
      </c>
      <c r="G686" s="43" t="s">
        <v>4654</v>
      </c>
      <c r="H686" s="76">
        <v>123807</v>
      </c>
      <c r="I686" s="229">
        <v>1.5999983845824548E-2</v>
      </c>
      <c r="J686" s="73">
        <f t="shared" si="30"/>
        <v>3.1812897538066761E-4</v>
      </c>
      <c r="K686" s="73">
        <f t="shared" si="31"/>
        <v>2020.2965940549539</v>
      </c>
      <c r="L686" s="3" t="e">
        <f t="shared" si="32"/>
        <v>#N/A</v>
      </c>
    </row>
    <row r="687" spans="1:12" ht="15" customHeight="1" x14ac:dyDescent="0.25">
      <c r="A687" s="43" t="s">
        <v>49</v>
      </c>
      <c r="B687" s="43" t="s">
        <v>26</v>
      </c>
      <c r="C687" s="43" t="s">
        <v>768</v>
      </c>
      <c r="D687" s="43" t="s">
        <v>371</v>
      </c>
      <c r="E687" s="43" t="s">
        <v>1099</v>
      </c>
      <c r="F687" s="43" t="s">
        <v>3502</v>
      </c>
      <c r="G687" s="43" t="s">
        <v>4654</v>
      </c>
      <c r="H687" s="76">
        <v>7745</v>
      </c>
      <c r="I687" s="229">
        <v>1.6E-2</v>
      </c>
      <c r="J687" s="73">
        <f t="shared" si="30"/>
        <v>3.181292965754472E-4</v>
      </c>
      <c r="K687" s="73">
        <f t="shared" si="31"/>
        <v>126.38391140197685</v>
      </c>
      <c r="L687" s="3">
        <f t="shared" si="32"/>
        <v>1</v>
      </c>
    </row>
    <row r="688" spans="1:12" ht="15" customHeight="1" x14ac:dyDescent="0.25">
      <c r="A688" s="43" t="s">
        <v>49</v>
      </c>
      <c r="B688" s="43" t="s">
        <v>26</v>
      </c>
      <c r="C688" s="43" t="s">
        <v>770</v>
      </c>
      <c r="D688" s="43" t="s">
        <v>371</v>
      </c>
      <c r="E688" s="43" t="s">
        <v>1100</v>
      </c>
      <c r="F688" s="43" t="s">
        <v>3501</v>
      </c>
      <c r="G688" s="43" t="s">
        <v>4654</v>
      </c>
      <c r="H688" s="76">
        <v>21519</v>
      </c>
      <c r="I688" s="229">
        <v>1.5999814117756403E-2</v>
      </c>
      <c r="J688" s="73">
        <f t="shared" si="30"/>
        <v>3.1812560066373462E-4</v>
      </c>
      <c r="K688" s="73">
        <f t="shared" si="31"/>
        <v>351.14574480068291</v>
      </c>
      <c r="L688" s="3" t="e">
        <f t="shared" si="32"/>
        <v>#N/A</v>
      </c>
    </row>
    <row r="689" spans="1:12" ht="15" customHeight="1" x14ac:dyDescent="0.25">
      <c r="A689" s="43" t="s">
        <v>49</v>
      </c>
      <c r="B689" s="43" t="s">
        <v>26</v>
      </c>
      <c r="C689" s="43" t="s">
        <v>771</v>
      </c>
      <c r="D689" s="43" t="s">
        <v>371</v>
      </c>
      <c r="E689" s="43" t="s">
        <v>1101</v>
      </c>
      <c r="F689" s="43" t="s">
        <v>3503</v>
      </c>
      <c r="G689" s="43" t="s">
        <v>4654</v>
      </c>
      <c r="H689" s="76">
        <v>34260</v>
      </c>
      <c r="I689" s="229">
        <v>1.6E-2</v>
      </c>
      <c r="J689" s="73">
        <f t="shared" si="30"/>
        <v>3.181292965754472E-4</v>
      </c>
      <c r="K689" s="73">
        <f t="shared" si="31"/>
        <v>559.05910970067487</v>
      </c>
      <c r="L689" s="3" t="e">
        <f t="shared" si="32"/>
        <v>#N/A</v>
      </c>
    </row>
    <row r="690" spans="1:12" ht="15" customHeight="1" x14ac:dyDescent="0.25">
      <c r="A690" s="43" t="s">
        <v>49</v>
      </c>
      <c r="B690" s="43" t="s">
        <v>26</v>
      </c>
      <c r="C690" s="43" t="s">
        <v>773</v>
      </c>
      <c r="D690" s="43" t="s">
        <v>371</v>
      </c>
      <c r="E690" s="43" t="s">
        <v>1102</v>
      </c>
      <c r="F690" s="43" t="s">
        <v>3503</v>
      </c>
      <c r="G690" s="43" t="s">
        <v>4654</v>
      </c>
      <c r="H690" s="76">
        <v>188608</v>
      </c>
      <c r="I690" s="229">
        <v>1.6000010604004071E-2</v>
      </c>
      <c r="J690" s="73">
        <f t="shared" si="30"/>
        <v>3.1812950741571947E-4</v>
      </c>
      <c r="K690" s="73">
        <f t="shared" si="31"/>
        <v>3077.7317701346642</v>
      </c>
      <c r="L690" s="3" t="e">
        <f t="shared" si="32"/>
        <v>#N/A</v>
      </c>
    </row>
    <row r="691" spans="1:12" ht="15" customHeight="1" x14ac:dyDescent="0.25">
      <c r="A691" s="43" t="s">
        <v>49</v>
      </c>
      <c r="B691" s="43" t="s">
        <v>26</v>
      </c>
      <c r="C691" s="43" t="s">
        <v>774</v>
      </c>
      <c r="D691" s="43" t="s">
        <v>371</v>
      </c>
      <c r="E691" s="43" t="s">
        <v>1103</v>
      </c>
      <c r="F691" s="43" t="s">
        <v>3501</v>
      </c>
      <c r="G691" s="43" t="s">
        <v>4654</v>
      </c>
      <c r="H691" s="76">
        <v>51143</v>
      </c>
      <c r="I691" s="229">
        <v>1.6000039106036017E-2</v>
      </c>
      <c r="J691" s="73">
        <f t="shared" si="30"/>
        <v>3.1813007412393032E-4</v>
      </c>
      <c r="K691" s="73">
        <f t="shared" si="31"/>
        <v>834.56012638092011</v>
      </c>
      <c r="L691" s="3" t="e">
        <f t="shared" si="32"/>
        <v>#N/A</v>
      </c>
    </row>
    <row r="692" spans="1:12" ht="15" customHeight="1" x14ac:dyDescent="0.25">
      <c r="A692" s="43" t="s">
        <v>49</v>
      </c>
      <c r="B692" s="43" t="s">
        <v>26</v>
      </c>
      <c r="C692" s="43" t="s">
        <v>778</v>
      </c>
      <c r="D692" s="43" t="s">
        <v>371</v>
      </c>
      <c r="E692" s="43" t="s">
        <v>1104</v>
      </c>
      <c r="F692" s="43" t="s">
        <v>3501</v>
      </c>
      <c r="G692" s="43" t="s">
        <v>4654</v>
      </c>
      <c r="H692" s="76">
        <v>121259</v>
      </c>
      <c r="I692" s="229">
        <v>1.5999967012757816E-2</v>
      </c>
      <c r="J692" s="73">
        <f t="shared" si="30"/>
        <v>3.1812864068743771E-4</v>
      </c>
      <c r="K692" s="73">
        <f t="shared" si="31"/>
        <v>1978.715960841118</v>
      </c>
      <c r="L692" s="3" t="e">
        <f t="shared" si="32"/>
        <v>#N/A</v>
      </c>
    </row>
    <row r="693" spans="1:12" ht="15" customHeight="1" x14ac:dyDescent="0.25">
      <c r="A693" s="43" t="s">
        <v>49</v>
      </c>
      <c r="B693" s="43" t="s">
        <v>26</v>
      </c>
      <c r="C693" s="43" t="s">
        <v>779</v>
      </c>
      <c r="D693" s="43" t="s">
        <v>371</v>
      </c>
      <c r="E693" s="43" t="s">
        <v>1105</v>
      </c>
      <c r="F693" s="43" t="s">
        <v>3504</v>
      </c>
      <c r="G693" s="43" t="s">
        <v>4654</v>
      </c>
      <c r="H693" s="76">
        <v>200000</v>
      </c>
      <c r="I693" s="229">
        <v>1.49E-2</v>
      </c>
      <c r="J693" s="73">
        <f t="shared" si="30"/>
        <v>2.9625790743588519E-4</v>
      </c>
      <c r="K693" s="73">
        <f t="shared" si="31"/>
        <v>3039.2515814871767</v>
      </c>
      <c r="L693" s="3" t="e">
        <f t="shared" si="32"/>
        <v>#N/A</v>
      </c>
    </row>
    <row r="694" spans="1:12" ht="15" customHeight="1" x14ac:dyDescent="0.25">
      <c r="A694" s="43" t="s">
        <v>49</v>
      </c>
      <c r="B694" s="43" t="s">
        <v>26</v>
      </c>
      <c r="C694" s="43" t="s">
        <v>795</v>
      </c>
      <c r="D694" s="43" t="s">
        <v>371</v>
      </c>
      <c r="E694" s="43" t="s">
        <v>1106</v>
      </c>
      <c r="F694" s="43" t="s">
        <v>3505</v>
      </c>
      <c r="G694" s="43" t="s">
        <v>4654</v>
      </c>
      <c r="H694" s="76">
        <v>134272</v>
      </c>
      <c r="I694" s="229">
        <v>1.5999985104861773E-2</v>
      </c>
      <c r="J694" s="73">
        <f t="shared" si="30"/>
        <v>3.1812900041420681E-4</v>
      </c>
      <c r="K694" s="73">
        <f t="shared" si="31"/>
        <v>2191.0658171436166</v>
      </c>
      <c r="L694" s="3" t="e">
        <f t="shared" si="32"/>
        <v>#N/A</v>
      </c>
    </row>
    <row r="695" spans="1:12" ht="15" customHeight="1" x14ac:dyDescent="0.25">
      <c r="A695" s="43" t="s">
        <v>49</v>
      </c>
      <c r="B695" s="43" t="s">
        <v>26</v>
      </c>
      <c r="C695" s="43" t="s">
        <v>786</v>
      </c>
      <c r="D695" s="43" t="s">
        <v>371</v>
      </c>
      <c r="E695" s="43" t="s">
        <v>1107</v>
      </c>
      <c r="F695" s="43" t="s">
        <v>3506</v>
      </c>
      <c r="G695" s="43" t="s">
        <v>4654</v>
      </c>
      <c r="H695" s="76">
        <v>2000</v>
      </c>
      <c r="I695" s="229">
        <v>1.6E-2</v>
      </c>
      <c r="J695" s="73">
        <f t="shared" si="30"/>
        <v>3.181292965754472E-4</v>
      </c>
      <c r="K695" s="73">
        <f t="shared" si="31"/>
        <v>32.636258593150899</v>
      </c>
      <c r="L695" s="3" t="e">
        <f t="shared" si="32"/>
        <v>#N/A</v>
      </c>
    </row>
    <row r="696" spans="1:12" ht="15" customHeight="1" x14ac:dyDescent="0.25">
      <c r="A696" s="43" t="s">
        <v>49</v>
      </c>
      <c r="B696" s="43" t="s">
        <v>26</v>
      </c>
      <c r="C696" s="43" t="s">
        <v>787</v>
      </c>
      <c r="D696" s="43" t="s">
        <v>371</v>
      </c>
      <c r="E696" s="43" t="s">
        <v>1108</v>
      </c>
      <c r="F696" s="43" t="s">
        <v>3503</v>
      </c>
      <c r="G696" s="43" t="s">
        <v>4654</v>
      </c>
      <c r="H696" s="76">
        <v>56633</v>
      </c>
      <c r="I696" s="229">
        <v>1.6000035315098974E-2</v>
      </c>
      <c r="J696" s="73">
        <f t="shared" si="30"/>
        <v>3.1812999874842191E-4</v>
      </c>
      <c r="K696" s="73">
        <f t="shared" si="31"/>
        <v>924.14665621911956</v>
      </c>
      <c r="L696" s="3" t="e">
        <f t="shared" si="32"/>
        <v>#N/A</v>
      </c>
    </row>
    <row r="697" spans="1:12" ht="15" customHeight="1" x14ac:dyDescent="0.25">
      <c r="A697" s="43" t="s">
        <v>49</v>
      </c>
      <c r="B697" s="43" t="s">
        <v>27</v>
      </c>
      <c r="C697" s="43" t="s">
        <v>787</v>
      </c>
      <c r="D697" s="43" t="s">
        <v>371</v>
      </c>
      <c r="E697" s="43" t="s">
        <v>1109</v>
      </c>
      <c r="F697" s="43" t="s">
        <v>3507</v>
      </c>
      <c r="G697" s="43" t="s">
        <v>4654</v>
      </c>
      <c r="H697" s="76">
        <v>1000</v>
      </c>
      <c r="I697" s="229">
        <v>5.7000000000000002E-2</v>
      </c>
      <c r="J697" s="73">
        <f t="shared" si="30"/>
        <v>1.1333356190500307E-3</v>
      </c>
      <c r="K697" s="73">
        <f t="shared" si="31"/>
        <v>58.133335619050037</v>
      </c>
      <c r="L697" s="3" t="e">
        <f t="shared" si="32"/>
        <v>#N/A</v>
      </c>
    </row>
    <row r="698" spans="1:12" ht="15" customHeight="1" x14ac:dyDescent="0.25">
      <c r="A698" s="43" t="s">
        <v>49</v>
      </c>
      <c r="B698" s="43" t="s">
        <v>27</v>
      </c>
      <c r="C698" s="43" t="s">
        <v>787</v>
      </c>
      <c r="D698" s="43" t="s">
        <v>371</v>
      </c>
      <c r="E698" s="43" t="s">
        <v>1109</v>
      </c>
      <c r="F698" s="43" t="s">
        <v>3507</v>
      </c>
      <c r="G698" s="43" t="s">
        <v>4654</v>
      </c>
      <c r="H698" s="76">
        <v>20000</v>
      </c>
      <c r="I698" s="229">
        <v>4.2000000000000003E-2</v>
      </c>
      <c r="J698" s="73">
        <f t="shared" si="30"/>
        <v>8.3508940351054899E-4</v>
      </c>
      <c r="K698" s="73">
        <f t="shared" si="31"/>
        <v>856.70178807021102</v>
      </c>
      <c r="L698" s="3" t="e">
        <f t="shared" si="32"/>
        <v>#N/A</v>
      </c>
    </row>
    <row r="699" spans="1:12" ht="15" customHeight="1" x14ac:dyDescent="0.25">
      <c r="A699" s="43" t="s">
        <v>49</v>
      </c>
      <c r="B699" s="43" t="s">
        <v>27</v>
      </c>
      <c r="C699" s="43" t="s">
        <v>787</v>
      </c>
      <c r="D699" s="43" t="s">
        <v>371</v>
      </c>
      <c r="E699" s="43" t="s">
        <v>1109</v>
      </c>
      <c r="F699" s="43" t="s">
        <v>3507</v>
      </c>
      <c r="G699" s="43" t="s">
        <v>4654</v>
      </c>
      <c r="H699" s="76">
        <v>40000</v>
      </c>
      <c r="I699" s="229">
        <v>0.05</v>
      </c>
      <c r="J699" s="73">
        <f t="shared" si="30"/>
        <v>9.9415405179827262E-4</v>
      </c>
      <c r="K699" s="73">
        <f t="shared" si="31"/>
        <v>2039.7661620719309</v>
      </c>
      <c r="L699" s="3" t="e">
        <f t="shared" si="32"/>
        <v>#N/A</v>
      </c>
    </row>
    <row r="700" spans="1:12" ht="15" customHeight="1" x14ac:dyDescent="0.25">
      <c r="A700" s="43" t="s">
        <v>49</v>
      </c>
      <c r="B700" s="43" t="s">
        <v>27</v>
      </c>
      <c r="C700" s="43" t="s">
        <v>732</v>
      </c>
      <c r="D700" s="43" t="s">
        <v>55</v>
      </c>
      <c r="E700" s="43" t="s">
        <v>1110</v>
      </c>
      <c r="F700" s="43" t="s">
        <v>3508</v>
      </c>
      <c r="G700" s="43" t="s">
        <v>4654</v>
      </c>
      <c r="H700" s="76">
        <v>1000</v>
      </c>
      <c r="I700" s="229"/>
      <c r="J700" s="73">
        <f t="shared" si="30"/>
        <v>0</v>
      </c>
      <c r="K700" s="73">
        <f t="shared" si="31"/>
        <v>0</v>
      </c>
      <c r="L700" s="3" t="e">
        <f t="shared" si="32"/>
        <v>#N/A</v>
      </c>
    </row>
    <row r="701" spans="1:12" ht="15" customHeight="1" x14ac:dyDescent="0.25">
      <c r="A701" s="43" t="s">
        <v>49</v>
      </c>
      <c r="B701" s="43" t="s">
        <v>27</v>
      </c>
      <c r="C701" s="43" t="s">
        <v>732</v>
      </c>
      <c r="D701" s="43" t="s">
        <v>55</v>
      </c>
      <c r="E701" s="43" t="s">
        <v>1111</v>
      </c>
      <c r="F701" s="43" t="s">
        <v>3509</v>
      </c>
      <c r="G701" s="43" t="s">
        <v>4654</v>
      </c>
      <c r="H701" s="76">
        <v>24100</v>
      </c>
      <c r="I701" s="229"/>
      <c r="J701" s="73">
        <f t="shared" si="30"/>
        <v>0</v>
      </c>
      <c r="K701" s="73">
        <f t="shared" si="31"/>
        <v>0</v>
      </c>
      <c r="L701" s="3" t="e">
        <f t="shared" si="32"/>
        <v>#N/A</v>
      </c>
    </row>
    <row r="702" spans="1:12" ht="15" customHeight="1" x14ac:dyDescent="0.25">
      <c r="A702" s="43" t="s">
        <v>49</v>
      </c>
      <c r="B702" s="43" t="s">
        <v>27</v>
      </c>
      <c r="C702" s="43" t="s">
        <v>732</v>
      </c>
      <c r="D702" s="43" t="s">
        <v>55</v>
      </c>
      <c r="E702" s="43" t="s">
        <v>1112</v>
      </c>
      <c r="F702" s="43" t="s">
        <v>3510</v>
      </c>
      <c r="G702" s="43" t="s">
        <v>4654</v>
      </c>
      <c r="H702" s="76">
        <v>24800</v>
      </c>
      <c r="I702" s="229"/>
      <c r="J702" s="73">
        <f t="shared" si="30"/>
        <v>0</v>
      </c>
      <c r="K702" s="73">
        <f t="shared" si="31"/>
        <v>0</v>
      </c>
      <c r="L702" s="3" t="e">
        <f t="shared" si="32"/>
        <v>#N/A</v>
      </c>
    </row>
    <row r="703" spans="1:12" ht="15" customHeight="1" x14ac:dyDescent="0.25">
      <c r="A703" s="43" t="s">
        <v>49</v>
      </c>
      <c r="B703" s="43" t="s">
        <v>27</v>
      </c>
      <c r="C703" s="43" t="s">
        <v>732</v>
      </c>
      <c r="D703" s="43" t="s">
        <v>55</v>
      </c>
      <c r="E703" s="43" t="s">
        <v>1113</v>
      </c>
      <c r="F703" s="43" t="s">
        <v>3511</v>
      </c>
      <c r="G703" s="43" t="s">
        <v>4654</v>
      </c>
      <c r="H703" s="76">
        <v>15000</v>
      </c>
      <c r="I703" s="229"/>
      <c r="J703" s="73">
        <f t="shared" si="30"/>
        <v>0</v>
      </c>
      <c r="K703" s="73">
        <f t="shared" si="31"/>
        <v>0</v>
      </c>
      <c r="L703" s="3" t="e">
        <f t="shared" si="32"/>
        <v>#N/A</v>
      </c>
    </row>
    <row r="704" spans="1:12" ht="15" customHeight="1" x14ac:dyDescent="0.25">
      <c r="A704" s="43" t="s">
        <v>49</v>
      </c>
      <c r="B704" s="43" t="s">
        <v>27</v>
      </c>
      <c r="C704" s="43" t="s">
        <v>746</v>
      </c>
      <c r="D704" s="43" t="s">
        <v>55</v>
      </c>
      <c r="E704" s="43" t="s">
        <v>1114</v>
      </c>
      <c r="F704" s="43" t="s">
        <v>3512</v>
      </c>
      <c r="G704" s="43" t="s">
        <v>4654</v>
      </c>
      <c r="H704" s="76">
        <v>2000</v>
      </c>
      <c r="I704" s="229">
        <v>9.74E-2</v>
      </c>
      <c r="J704" s="73">
        <f t="shared" si="30"/>
        <v>1.9366120929030348E-3</v>
      </c>
      <c r="K704" s="73">
        <f t="shared" si="31"/>
        <v>198.67322418580608</v>
      </c>
      <c r="L704" s="3" t="e">
        <f t="shared" si="32"/>
        <v>#N/A</v>
      </c>
    </row>
    <row r="705" spans="1:12" ht="15" customHeight="1" x14ac:dyDescent="0.25">
      <c r="A705" s="43" t="s">
        <v>49</v>
      </c>
      <c r="B705" s="43" t="s">
        <v>27</v>
      </c>
      <c r="C705" s="43" t="s">
        <v>746</v>
      </c>
      <c r="D705" s="43" t="s">
        <v>55</v>
      </c>
      <c r="E705" s="43" t="s">
        <v>1115</v>
      </c>
      <c r="F705" s="43" t="s">
        <v>3513</v>
      </c>
      <c r="G705" s="43" t="s">
        <v>4654</v>
      </c>
      <c r="H705" s="76">
        <v>2000</v>
      </c>
      <c r="I705" s="229">
        <v>0.10100000000000001</v>
      </c>
      <c r="J705" s="73">
        <f t="shared" si="30"/>
        <v>2.0081911846325106E-3</v>
      </c>
      <c r="K705" s="73">
        <f t="shared" si="31"/>
        <v>206.01638236926505</v>
      </c>
      <c r="L705" s="3" t="e">
        <f t="shared" si="32"/>
        <v>#N/A</v>
      </c>
    </row>
    <row r="706" spans="1:12" ht="15" customHeight="1" x14ac:dyDescent="0.25">
      <c r="A706" s="43" t="s">
        <v>49</v>
      </c>
      <c r="B706" s="43" t="s">
        <v>27</v>
      </c>
      <c r="C706" s="43" t="s">
        <v>747</v>
      </c>
      <c r="D706" s="43" t="s">
        <v>55</v>
      </c>
      <c r="E706" s="43" t="s">
        <v>1116</v>
      </c>
      <c r="F706" s="43" t="s">
        <v>3514</v>
      </c>
      <c r="G706" s="43" t="s">
        <v>4654</v>
      </c>
      <c r="H706" s="76">
        <v>8000</v>
      </c>
      <c r="I706" s="229"/>
      <c r="J706" s="73">
        <f t="shared" si="30"/>
        <v>0</v>
      </c>
      <c r="K706" s="73">
        <f t="shared" si="31"/>
        <v>0</v>
      </c>
      <c r="L706" s="3" t="e">
        <f t="shared" si="32"/>
        <v>#N/A</v>
      </c>
    </row>
    <row r="707" spans="1:12" ht="15" customHeight="1" x14ac:dyDescent="0.25">
      <c r="A707" s="43" t="s">
        <v>49</v>
      </c>
      <c r="B707" s="43" t="s">
        <v>27</v>
      </c>
      <c r="C707" s="43" t="s">
        <v>747</v>
      </c>
      <c r="D707" s="43" t="s">
        <v>55</v>
      </c>
      <c r="E707" s="43" t="s">
        <v>1117</v>
      </c>
      <c r="F707" s="43" t="s">
        <v>3515</v>
      </c>
      <c r="G707" s="43" t="s">
        <v>4654</v>
      </c>
      <c r="H707" s="76">
        <v>4000</v>
      </c>
      <c r="I707" s="229"/>
      <c r="J707" s="73">
        <f t="shared" si="30"/>
        <v>0</v>
      </c>
      <c r="K707" s="73">
        <f t="shared" si="31"/>
        <v>0</v>
      </c>
      <c r="L707" s="3" t="e">
        <f t="shared" si="32"/>
        <v>#N/A</v>
      </c>
    </row>
    <row r="708" spans="1:12" ht="15" customHeight="1" x14ac:dyDescent="0.25">
      <c r="A708" s="43" t="s">
        <v>49</v>
      </c>
      <c r="B708" s="43" t="s">
        <v>27</v>
      </c>
      <c r="C708" s="43" t="s">
        <v>747</v>
      </c>
      <c r="D708" s="43" t="s">
        <v>55</v>
      </c>
      <c r="E708" s="43" t="s">
        <v>1118</v>
      </c>
      <c r="F708" s="43" t="s">
        <v>3516</v>
      </c>
      <c r="G708" s="43" t="s">
        <v>4654</v>
      </c>
      <c r="H708" s="76">
        <v>9500</v>
      </c>
      <c r="I708" s="229"/>
      <c r="J708" s="73">
        <f t="shared" si="30"/>
        <v>0</v>
      </c>
      <c r="K708" s="73">
        <f t="shared" si="31"/>
        <v>0</v>
      </c>
      <c r="L708" s="3" t="e">
        <f t="shared" si="32"/>
        <v>#N/A</v>
      </c>
    </row>
    <row r="709" spans="1:12" ht="15" customHeight="1" x14ac:dyDescent="0.25">
      <c r="A709" s="43" t="s">
        <v>49</v>
      </c>
      <c r="B709" s="43" t="s">
        <v>27</v>
      </c>
      <c r="C709" s="43" t="s">
        <v>757</v>
      </c>
      <c r="D709" s="43" t="s">
        <v>55</v>
      </c>
      <c r="E709" s="43" t="s">
        <v>1119</v>
      </c>
      <c r="F709" s="43" t="s">
        <v>3517</v>
      </c>
      <c r="G709" s="43" t="s">
        <v>4654</v>
      </c>
      <c r="H709" s="76">
        <v>3000</v>
      </c>
      <c r="I709" s="229">
        <v>6.1076666666666675E-2</v>
      </c>
      <c r="J709" s="73">
        <f t="shared" si="30"/>
        <v>1.2143923127399833E-3</v>
      </c>
      <c r="K709" s="73">
        <f t="shared" si="31"/>
        <v>186.87317693821996</v>
      </c>
      <c r="L709" s="3" t="e">
        <f t="shared" si="32"/>
        <v>#N/A</v>
      </c>
    </row>
    <row r="710" spans="1:12" ht="15" customHeight="1" x14ac:dyDescent="0.25">
      <c r="A710" s="43" t="s">
        <v>49</v>
      </c>
      <c r="B710" s="43" t="s">
        <v>27</v>
      </c>
      <c r="C710" s="43" t="s">
        <v>757</v>
      </c>
      <c r="D710" s="43" t="s">
        <v>55</v>
      </c>
      <c r="E710" s="43" t="s">
        <v>1120</v>
      </c>
      <c r="F710" s="43" t="s">
        <v>3518</v>
      </c>
      <c r="G710" s="43" t="s">
        <v>4654</v>
      </c>
      <c r="H710" s="76">
        <v>1500</v>
      </c>
      <c r="I710" s="229">
        <v>7.5899999999999981E-2</v>
      </c>
      <c r="J710" s="73">
        <f t="shared" si="30"/>
        <v>1.5091258506297772E-3</v>
      </c>
      <c r="K710" s="73">
        <f t="shared" si="31"/>
        <v>116.11368877594464</v>
      </c>
      <c r="L710" s="3" t="e">
        <f t="shared" si="32"/>
        <v>#N/A</v>
      </c>
    </row>
    <row r="711" spans="1:12" ht="15" customHeight="1" x14ac:dyDescent="0.25">
      <c r="A711" s="43" t="s">
        <v>49</v>
      </c>
      <c r="B711" s="43" t="s">
        <v>27</v>
      </c>
      <c r="C711" s="43" t="s">
        <v>761</v>
      </c>
      <c r="D711" s="43" t="s">
        <v>55</v>
      </c>
      <c r="E711" s="43" t="s">
        <v>1121</v>
      </c>
      <c r="F711" s="43" t="s">
        <v>3519</v>
      </c>
      <c r="G711" s="43" t="s">
        <v>4654</v>
      </c>
      <c r="H711" s="76">
        <v>4000</v>
      </c>
      <c r="I711" s="229">
        <v>0.128</v>
      </c>
      <c r="J711" s="73">
        <f t="shared" ref="J711:J774" si="33">I711*$J$5</f>
        <v>2.5450343726035776E-3</v>
      </c>
      <c r="K711" s="73">
        <f t="shared" ref="K711:K774" si="34">(I711+J711)*H711</f>
        <v>522.18013749041438</v>
      </c>
      <c r="L711" s="3" t="e">
        <f t="shared" ref="L711:L774" si="35">MATCH(C711,$C$7237:$C$7264,0)</f>
        <v>#N/A</v>
      </c>
    </row>
    <row r="712" spans="1:12" ht="15" customHeight="1" x14ac:dyDescent="0.25">
      <c r="A712" s="43" t="s">
        <v>49</v>
      </c>
      <c r="B712" s="43" t="s">
        <v>27</v>
      </c>
      <c r="C712" s="43" t="s">
        <v>766</v>
      </c>
      <c r="D712" s="43" t="s">
        <v>371</v>
      </c>
      <c r="E712" s="43" t="s">
        <v>1122</v>
      </c>
      <c r="F712" s="43" t="s">
        <v>3520</v>
      </c>
      <c r="G712" s="43" t="s">
        <v>4654</v>
      </c>
      <c r="H712" s="76">
        <v>2000</v>
      </c>
      <c r="I712" s="229">
        <v>4.3999999999999997E-2</v>
      </c>
      <c r="J712" s="73">
        <f t="shared" si="33"/>
        <v>8.7485556558247973E-4</v>
      </c>
      <c r="K712" s="73">
        <f t="shared" si="34"/>
        <v>89.749711131164943</v>
      </c>
      <c r="L712" s="3" t="e">
        <f t="shared" si="35"/>
        <v>#N/A</v>
      </c>
    </row>
    <row r="713" spans="1:12" ht="15" customHeight="1" x14ac:dyDescent="0.25">
      <c r="A713" s="43" t="s">
        <v>49</v>
      </c>
      <c r="B713" s="43" t="s">
        <v>27</v>
      </c>
      <c r="C713" s="43" t="s">
        <v>766</v>
      </c>
      <c r="D713" s="43" t="s">
        <v>371</v>
      </c>
      <c r="E713" s="43" t="s">
        <v>1123</v>
      </c>
      <c r="F713" s="43" t="s">
        <v>3521</v>
      </c>
      <c r="G713" s="43" t="s">
        <v>4654</v>
      </c>
      <c r="H713" s="76">
        <v>1255</v>
      </c>
      <c r="I713" s="229">
        <v>4.9003984063745017E-2</v>
      </c>
      <c r="J713" s="73">
        <f t="shared" si="33"/>
        <v>9.7435018622460162E-4</v>
      </c>
      <c r="K713" s="73">
        <f t="shared" si="34"/>
        <v>62.72280948371187</v>
      </c>
      <c r="L713" s="3" t="e">
        <f t="shared" si="35"/>
        <v>#N/A</v>
      </c>
    </row>
    <row r="714" spans="1:12" ht="15" customHeight="1" x14ac:dyDescent="0.25">
      <c r="A714" s="43" t="s">
        <v>49</v>
      </c>
      <c r="B714" s="43" t="s">
        <v>27</v>
      </c>
      <c r="C714" s="43" t="s">
        <v>767</v>
      </c>
      <c r="D714" s="43" t="s">
        <v>55</v>
      </c>
      <c r="E714" s="43" t="s">
        <v>1124</v>
      </c>
      <c r="F714" s="43" t="s">
        <v>3522</v>
      </c>
      <c r="G714" s="43" t="s">
        <v>4654</v>
      </c>
      <c r="H714" s="76">
        <v>500</v>
      </c>
      <c r="I714" s="229"/>
      <c r="J714" s="73">
        <f t="shared" si="33"/>
        <v>0</v>
      </c>
      <c r="K714" s="73">
        <f t="shared" si="34"/>
        <v>0</v>
      </c>
      <c r="L714" s="3" t="e">
        <f t="shared" si="35"/>
        <v>#N/A</v>
      </c>
    </row>
    <row r="715" spans="1:12" ht="15" customHeight="1" x14ac:dyDescent="0.25">
      <c r="A715" s="43" t="s">
        <v>49</v>
      </c>
      <c r="B715" s="43" t="s">
        <v>27</v>
      </c>
      <c r="C715" s="43" t="s">
        <v>767</v>
      </c>
      <c r="D715" s="43" t="s">
        <v>55</v>
      </c>
      <c r="E715" s="43" t="s">
        <v>1125</v>
      </c>
      <c r="F715" s="43" t="s">
        <v>3523</v>
      </c>
      <c r="G715" s="43" t="s">
        <v>4654</v>
      </c>
      <c r="H715" s="76">
        <v>500</v>
      </c>
      <c r="I715" s="229"/>
      <c r="J715" s="73">
        <f t="shared" si="33"/>
        <v>0</v>
      </c>
      <c r="K715" s="73">
        <f t="shared" si="34"/>
        <v>0</v>
      </c>
      <c r="L715" s="3" t="e">
        <f t="shared" si="35"/>
        <v>#N/A</v>
      </c>
    </row>
    <row r="716" spans="1:12" ht="15" customHeight="1" x14ac:dyDescent="0.25">
      <c r="A716" s="43" t="s">
        <v>49</v>
      </c>
      <c r="B716" s="43" t="s">
        <v>27</v>
      </c>
      <c r="C716" s="43" t="s">
        <v>769</v>
      </c>
      <c r="D716" s="43" t="s">
        <v>371</v>
      </c>
      <c r="E716" s="43" t="s">
        <v>1126</v>
      </c>
      <c r="F716" s="43" t="s">
        <v>3520</v>
      </c>
      <c r="G716" s="43" t="s">
        <v>4654</v>
      </c>
      <c r="H716" s="76">
        <v>494</v>
      </c>
      <c r="I716" s="229"/>
      <c r="J716" s="73">
        <f t="shared" si="33"/>
        <v>0</v>
      </c>
      <c r="K716" s="73">
        <f t="shared" si="34"/>
        <v>0</v>
      </c>
      <c r="L716" s="3" t="e">
        <f t="shared" si="35"/>
        <v>#N/A</v>
      </c>
    </row>
    <row r="717" spans="1:12" ht="15" customHeight="1" x14ac:dyDescent="0.25">
      <c r="A717" s="43" t="s">
        <v>49</v>
      </c>
      <c r="B717" s="43" t="s">
        <v>27</v>
      </c>
      <c r="C717" s="43" t="s">
        <v>769</v>
      </c>
      <c r="D717" s="43" t="s">
        <v>371</v>
      </c>
      <c r="E717" s="43" t="s">
        <v>1127</v>
      </c>
      <c r="F717" s="43" t="s">
        <v>3524</v>
      </c>
      <c r="G717" s="43" t="s">
        <v>4654</v>
      </c>
      <c r="H717" s="76">
        <v>367</v>
      </c>
      <c r="I717" s="229"/>
      <c r="J717" s="73">
        <f t="shared" si="33"/>
        <v>0</v>
      </c>
      <c r="K717" s="73">
        <f t="shared" si="34"/>
        <v>0</v>
      </c>
      <c r="L717" s="3" t="e">
        <f t="shared" si="35"/>
        <v>#N/A</v>
      </c>
    </row>
    <row r="718" spans="1:12" ht="15" customHeight="1" x14ac:dyDescent="0.25">
      <c r="A718" s="43" t="s">
        <v>49</v>
      </c>
      <c r="B718" s="43" t="s">
        <v>27</v>
      </c>
      <c r="C718" s="43" t="s">
        <v>770</v>
      </c>
      <c r="D718" s="43" t="s">
        <v>371</v>
      </c>
      <c r="E718" s="43" t="s">
        <v>1128</v>
      </c>
      <c r="F718" s="43" t="s">
        <v>392</v>
      </c>
      <c r="G718" s="43" t="s">
        <v>4654</v>
      </c>
      <c r="H718" s="76">
        <v>317</v>
      </c>
      <c r="I718" s="229">
        <v>8.242902208201891E-2</v>
      </c>
      <c r="J718" s="73">
        <f t="shared" si="33"/>
        <v>1.6389429257721675E-3</v>
      </c>
      <c r="K718" s="73">
        <f t="shared" si="34"/>
        <v>26.649544907469775</v>
      </c>
      <c r="L718" s="3" t="e">
        <f t="shared" si="35"/>
        <v>#N/A</v>
      </c>
    </row>
    <row r="719" spans="1:12" ht="15" customHeight="1" x14ac:dyDescent="0.25">
      <c r="A719" s="43" t="s">
        <v>49</v>
      </c>
      <c r="B719" s="43" t="s">
        <v>27</v>
      </c>
      <c r="C719" s="43" t="s">
        <v>773</v>
      </c>
      <c r="D719" s="43" t="s">
        <v>371</v>
      </c>
      <c r="E719" s="43" t="s">
        <v>1129</v>
      </c>
      <c r="F719" s="43" t="s">
        <v>3525</v>
      </c>
      <c r="G719" s="43" t="s">
        <v>4654</v>
      </c>
      <c r="H719" s="76">
        <v>13000</v>
      </c>
      <c r="I719" s="229">
        <v>5.4099999999999995E-2</v>
      </c>
      <c r="J719" s="73">
        <f t="shared" si="33"/>
        <v>1.0756746840457306E-3</v>
      </c>
      <c r="K719" s="73">
        <f t="shared" si="34"/>
        <v>717.28377089259436</v>
      </c>
      <c r="L719" s="3" t="e">
        <f t="shared" si="35"/>
        <v>#N/A</v>
      </c>
    </row>
    <row r="720" spans="1:12" ht="15" customHeight="1" x14ac:dyDescent="0.25">
      <c r="A720" s="43" t="s">
        <v>49</v>
      </c>
      <c r="B720" s="43" t="s">
        <v>27</v>
      </c>
      <c r="C720" s="43" t="s">
        <v>773</v>
      </c>
      <c r="D720" s="43" t="s">
        <v>371</v>
      </c>
      <c r="E720" s="43" t="s">
        <v>1130</v>
      </c>
      <c r="F720" s="43" t="s">
        <v>3526</v>
      </c>
      <c r="G720" s="43" t="s">
        <v>4654</v>
      </c>
      <c r="H720" s="76">
        <v>25000</v>
      </c>
      <c r="I720" s="229">
        <v>6.0999999999999999E-2</v>
      </c>
      <c r="J720" s="73">
        <f t="shared" si="33"/>
        <v>1.2128679431938924E-3</v>
      </c>
      <c r="K720" s="73">
        <f t="shared" si="34"/>
        <v>1555.3216985798472</v>
      </c>
      <c r="L720" s="3" t="e">
        <f t="shared" si="35"/>
        <v>#N/A</v>
      </c>
    </row>
    <row r="721" spans="1:12" ht="15" customHeight="1" x14ac:dyDescent="0.25">
      <c r="A721" s="43" t="s">
        <v>49</v>
      </c>
      <c r="B721" s="43" t="s">
        <v>27</v>
      </c>
      <c r="C721" s="43" t="s">
        <v>774</v>
      </c>
      <c r="D721" s="43" t="s">
        <v>371</v>
      </c>
      <c r="E721" s="43" t="s">
        <v>1131</v>
      </c>
      <c r="F721" s="43" t="s">
        <v>3527</v>
      </c>
      <c r="G721" s="43" t="s">
        <v>4654</v>
      </c>
      <c r="H721" s="76">
        <v>29345</v>
      </c>
      <c r="I721" s="229">
        <v>4.7880047708297832E-2</v>
      </c>
      <c r="J721" s="73">
        <f t="shared" si="33"/>
        <v>9.5200286858997758E-4</v>
      </c>
      <c r="K721" s="73">
        <f t="shared" si="34"/>
        <v>1432.9765241787727</v>
      </c>
      <c r="L721" s="3" t="e">
        <f t="shared" si="35"/>
        <v>#N/A</v>
      </c>
    </row>
    <row r="722" spans="1:12" ht="15" customHeight="1" x14ac:dyDescent="0.25">
      <c r="A722" s="43" t="s">
        <v>49</v>
      </c>
      <c r="B722" s="43" t="s">
        <v>27</v>
      </c>
      <c r="C722" s="43" t="s">
        <v>774</v>
      </c>
      <c r="D722" s="43" t="s">
        <v>371</v>
      </c>
      <c r="E722" s="43" t="s">
        <v>1132</v>
      </c>
      <c r="F722" s="43" t="s">
        <v>3528</v>
      </c>
      <c r="G722" s="43" t="s">
        <v>4654</v>
      </c>
      <c r="H722" s="76">
        <v>17156</v>
      </c>
      <c r="I722" s="229">
        <v>5.2480181860573565E-2</v>
      </c>
      <c r="J722" s="73">
        <f t="shared" si="33"/>
        <v>1.0434677087159882E-3</v>
      </c>
      <c r="K722" s="73">
        <f t="shared" si="34"/>
        <v>918.25173201073153</v>
      </c>
      <c r="L722" s="3" t="e">
        <f t="shared" si="35"/>
        <v>#N/A</v>
      </c>
    </row>
    <row r="723" spans="1:12" ht="15" customHeight="1" x14ac:dyDescent="0.25">
      <c r="A723" s="43" t="s">
        <v>49</v>
      </c>
      <c r="B723" s="43" t="s">
        <v>27</v>
      </c>
      <c r="C723" s="43" t="s">
        <v>774</v>
      </c>
      <c r="D723" s="43" t="s">
        <v>371</v>
      </c>
      <c r="E723" s="43" t="s">
        <v>1133</v>
      </c>
      <c r="F723" s="43" t="s">
        <v>3529</v>
      </c>
      <c r="G723" s="43" t="s">
        <v>4654</v>
      </c>
      <c r="H723" s="76">
        <v>4391</v>
      </c>
      <c r="I723" s="229">
        <v>6.4491004327032572E-2</v>
      </c>
      <c r="J723" s="73">
        <f t="shared" si="33"/>
        <v>1.2822798651251871E-3</v>
      </c>
      <c r="K723" s="73">
        <f t="shared" si="34"/>
        <v>288.81049088776473</v>
      </c>
      <c r="L723" s="3" t="e">
        <f t="shared" si="35"/>
        <v>#N/A</v>
      </c>
    </row>
    <row r="724" spans="1:12" ht="15" customHeight="1" x14ac:dyDescent="0.25">
      <c r="A724" s="43" t="s">
        <v>49</v>
      </c>
      <c r="B724" s="43" t="s">
        <v>27</v>
      </c>
      <c r="C724" s="43" t="s">
        <v>727</v>
      </c>
      <c r="D724" s="43" t="s">
        <v>728</v>
      </c>
      <c r="E724" s="43" t="s">
        <v>1134</v>
      </c>
      <c r="F724" s="43" t="s">
        <v>3530</v>
      </c>
      <c r="G724" s="43" t="s">
        <v>4654</v>
      </c>
      <c r="H724" s="76">
        <v>4000</v>
      </c>
      <c r="I724" s="229">
        <v>6.5000000000000002E-2</v>
      </c>
      <c r="J724" s="73">
        <f t="shared" si="33"/>
        <v>1.2924002673377543E-3</v>
      </c>
      <c r="K724" s="73">
        <f t="shared" si="34"/>
        <v>265.16960106935102</v>
      </c>
      <c r="L724" s="3" t="e">
        <f t="shared" si="35"/>
        <v>#N/A</v>
      </c>
    </row>
    <row r="725" spans="1:12" ht="15" customHeight="1" x14ac:dyDescent="0.25">
      <c r="A725" s="43" t="s">
        <v>49</v>
      </c>
      <c r="B725" s="43" t="s">
        <v>27</v>
      </c>
      <c r="C725" s="43" t="s">
        <v>727</v>
      </c>
      <c r="D725" s="43" t="s">
        <v>728</v>
      </c>
      <c r="E725" s="43" t="s">
        <v>1135</v>
      </c>
      <c r="F725" s="43" t="s">
        <v>3531</v>
      </c>
      <c r="G725" s="43" t="s">
        <v>4654</v>
      </c>
      <c r="H725" s="76">
        <v>3100</v>
      </c>
      <c r="I725" s="229">
        <v>6.5000000000000002E-2</v>
      </c>
      <c r="J725" s="73">
        <f t="shared" si="33"/>
        <v>1.2924002673377543E-3</v>
      </c>
      <c r="K725" s="73">
        <f t="shared" si="34"/>
        <v>205.50644082874703</v>
      </c>
      <c r="L725" s="3" t="e">
        <f t="shared" si="35"/>
        <v>#N/A</v>
      </c>
    </row>
    <row r="726" spans="1:12" ht="15" customHeight="1" x14ac:dyDescent="0.25">
      <c r="A726" s="43" t="s">
        <v>49</v>
      </c>
      <c r="B726" s="43" t="s">
        <v>27</v>
      </c>
      <c r="C726" s="43" t="s">
        <v>727</v>
      </c>
      <c r="D726" s="43" t="s">
        <v>728</v>
      </c>
      <c r="E726" s="43" t="s">
        <v>1136</v>
      </c>
      <c r="F726" s="43" t="s">
        <v>3532</v>
      </c>
      <c r="G726" s="43" t="s">
        <v>4654</v>
      </c>
      <c r="H726" s="76">
        <v>520</v>
      </c>
      <c r="I726" s="229">
        <v>0.05</v>
      </c>
      <c r="J726" s="73">
        <f t="shared" si="33"/>
        <v>9.9415405179827262E-4</v>
      </c>
      <c r="K726" s="73">
        <f t="shared" si="34"/>
        <v>26.516960106935102</v>
      </c>
      <c r="L726" s="3" t="e">
        <f t="shared" si="35"/>
        <v>#N/A</v>
      </c>
    </row>
    <row r="727" spans="1:12" ht="15" customHeight="1" x14ac:dyDescent="0.25">
      <c r="A727" s="43" t="s">
        <v>49</v>
      </c>
      <c r="B727" s="43" t="s">
        <v>27</v>
      </c>
      <c r="C727" s="43" t="s">
        <v>727</v>
      </c>
      <c r="D727" s="43" t="s">
        <v>728</v>
      </c>
      <c r="E727" s="43" t="s">
        <v>1137</v>
      </c>
      <c r="F727" s="43" t="s">
        <v>3533</v>
      </c>
      <c r="G727" s="43" t="s">
        <v>4654</v>
      </c>
      <c r="H727" s="76">
        <v>4700</v>
      </c>
      <c r="I727" s="229">
        <v>9.2300000000000007E-2</v>
      </c>
      <c r="J727" s="73">
        <f t="shared" si="33"/>
        <v>1.8352083796196112E-3</v>
      </c>
      <c r="K727" s="73">
        <f t="shared" si="34"/>
        <v>442.43547938421216</v>
      </c>
      <c r="L727" s="3" t="e">
        <f t="shared" si="35"/>
        <v>#N/A</v>
      </c>
    </row>
    <row r="728" spans="1:12" ht="15" customHeight="1" x14ac:dyDescent="0.25">
      <c r="A728" s="43" t="s">
        <v>49</v>
      </c>
      <c r="B728" s="43" t="s">
        <v>27</v>
      </c>
      <c r="C728" s="43" t="s">
        <v>727</v>
      </c>
      <c r="D728" s="43" t="s">
        <v>728</v>
      </c>
      <c r="E728" s="43" t="s">
        <v>1138</v>
      </c>
      <c r="F728" s="43" t="s">
        <v>3534</v>
      </c>
      <c r="G728" s="43" t="s">
        <v>4654</v>
      </c>
      <c r="H728" s="76">
        <v>1700</v>
      </c>
      <c r="I728" s="229">
        <v>9.7500000000000003E-2</v>
      </c>
      <c r="J728" s="73">
        <f t="shared" si="33"/>
        <v>1.9386004010066315E-3</v>
      </c>
      <c r="K728" s="73">
        <f t="shared" si="34"/>
        <v>169.04562068171128</v>
      </c>
      <c r="L728" s="3" t="e">
        <f t="shared" si="35"/>
        <v>#N/A</v>
      </c>
    </row>
    <row r="729" spans="1:12" ht="15" customHeight="1" x14ac:dyDescent="0.25">
      <c r="A729" s="43" t="s">
        <v>49</v>
      </c>
      <c r="B729" s="43" t="s">
        <v>27</v>
      </c>
      <c r="C729" s="43" t="s">
        <v>727</v>
      </c>
      <c r="D729" s="43" t="s">
        <v>728</v>
      </c>
      <c r="E729" s="43" t="s">
        <v>1139</v>
      </c>
      <c r="F729" s="43" t="s">
        <v>3535</v>
      </c>
      <c r="G729" s="43" t="s">
        <v>4654</v>
      </c>
      <c r="H729" s="76">
        <v>230</v>
      </c>
      <c r="I729" s="229">
        <v>6.3391304347826083E-2</v>
      </c>
      <c r="J729" s="73">
        <f t="shared" si="33"/>
        <v>1.260414441323375E-3</v>
      </c>
      <c r="K729" s="73">
        <f t="shared" si="34"/>
        <v>14.869895321504377</v>
      </c>
      <c r="L729" s="3" t="e">
        <f t="shared" si="35"/>
        <v>#N/A</v>
      </c>
    </row>
    <row r="730" spans="1:12" ht="15" customHeight="1" x14ac:dyDescent="0.25">
      <c r="A730" s="43" t="s">
        <v>49</v>
      </c>
      <c r="B730" s="43" t="s">
        <v>27</v>
      </c>
      <c r="C730" s="43" t="s">
        <v>727</v>
      </c>
      <c r="D730" s="43" t="s">
        <v>728</v>
      </c>
      <c r="E730" s="43" t="s">
        <v>1140</v>
      </c>
      <c r="F730" s="43" t="s">
        <v>3536</v>
      </c>
      <c r="G730" s="43" t="s">
        <v>4654</v>
      </c>
      <c r="H730" s="76">
        <v>1550</v>
      </c>
      <c r="I730" s="229">
        <v>4.5600000000000002E-2</v>
      </c>
      <c r="J730" s="73">
        <f t="shared" si="33"/>
        <v>9.0666849524002457E-4</v>
      </c>
      <c r="K730" s="73">
        <f t="shared" si="34"/>
        <v>72.085336167622032</v>
      </c>
      <c r="L730" s="3" t="e">
        <f t="shared" si="35"/>
        <v>#N/A</v>
      </c>
    </row>
    <row r="731" spans="1:12" ht="15" customHeight="1" x14ac:dyDescent="0.25">
      <c r="A731" s="43" t="s">
        <v>49</v>
      </c>
      <c r="B731" s="43" t="s">
        <v>27</v>
      </c>
      <c r="C731" s="43" t="s">
        <v>727</v>
      </c>
      <c r="D731" s="43" t="s">
        <v>728</v>
      </c>
      <c r="E731" s="43" t="s">
        <v>1141</v>
      </c>
      <c r="F731" s="43" t="s">
        <v>3537</v>
      </c>
      <c r="G731" s="43" t="s">
        <v>4654</v>
      </c>
      <c r="H731" s="76">
        <v>560</v>
      </c>
      <c r="I731" s="229">
        <v>5.2000000000000005E-2</v>
      </c>
      <c r="J731" s="73">
        <f t="shared" si="33"/>
        <v>1.0339202138702035E-3</v>
      </c>
      <c r="K731" s="73">
        <f t="shared" si="34"/>
        <v>29.69899531976732</v>
      </c>
      <c r="L731" s="3" t="e">
        <f t="shared" si="35"/>
        <v>#N/A</v>
      </c>
    </row>
    <row r="732" spans="1:12" ht="15" customHeight="1" x14ac:dyDescent="0.25">
      <c r="A732" s="43" t="s">
        <v>49</v>
      </c>
      <c r="B732" s="43" t="s">
        <v>27</v>
      </c>
      <c r="C732" s="43" t="s">
        <v>727</v>
      </c>
      <c r="D732" s="43" t="s">
        <v>728</v>
      </c>
      <c r="E732" s="43" t="s">
        <v>1142</v>
      </c>
      <c r="F732" s="43" t="s">
        <v>3538</v>
      </c>
      <c r="G732" s="43" t="s">
        <v>4654</v>
      </c>
      <c r="H732" s="76">
        <v>3000</v>
      </c>
      <c r="I732" s="229">
        <v>9.2299999999999993E-2</v>
      </c>
      <c r="J732" s="73">
        <f t="shared" si="33"/>
        <v>1.8352083796196108E-3</v>
      </c>
      <c r="K732" s="73">
        <f t="shared" si="34"/>
        <v>282.4056251388588</v>
      </c>
      <c r="L732" s="3" t="e">
        <f t="shared" si="35"/>
        <v>#N/A</v>
      </c>
    </row>
    <row r="733" spans="1:12" ht="15" customHeight="1" x14ac:dyDescent="0.25">
      <c r="A733" s="43" t="s">
        <v>49</v>
      </c>
      <c r="B733" s="43" t="s">
        <v>27</v>
      </c>
      <c r="C733" s="43" t="s">
        <v>727</v>
      </c>
      <c r="D733" s="43" t="s">
        <v>728</v>
      </c>
      <c r="E733" s="43" t="s">
        <v>1143</v>
      </c>
      <c r="F733" s="43" t="s">
        <v>3539</v>
      </c>
      <c r="G733" s="43" t="s">
        <v>4654</v>
      </c>
      <c r="H733" s="76">
        <v>2350</v>
      </c>
      <c r="I733" s="229">
        <v>9.7502127659574472E-2</v>
      </c>
      <c r="J733" s="73">
        <f t="shared" si="33"/>
        <v>1.9386427054343676E-3</v>
      </c>
      <c r="K733" s="73">
        <f t="shared" si="34"/>
        <v>233.68581035777078</v>
      </c>
      <c r="L733" s="3" t="e">
        <f t="shared" si="35"/>
        <v>#N/A</v>
      </c>
    </row>
    <row r="734" spans="1:12" ht="15" customHeight="1" x14ac:dyDescent="0.25">
      <c r="A734" s="43" t="s">
        <v>49</v>
      </c>
      <c r="B734" s="43" t="s">
        <v>27</v>
      </c>
      <c r="C734" s="43" t="s">
        <v>778</v>
      </c>
      <c r="D734" s="43" t="s">
        <v>371</v>
      </c>
      <c r="E734" s="43" t="s">
        <v>1144</v>
      </c>
      <c r="F734" s="43" t="s">
        <v>3540</v>
      </c>
      <c r="G734" s="43" t="s">
        <v>4654</v>
      </c>
      <c r="H734" s="76">
        <v>72277</v>
      </c>
      <c r="I734" s="229">
        <v>5.4100059493338133E-2</v>
      </c>
      <c r="J734" s="73">
        <f t="shared" si="33"/>
        <v>1.0756758669565941E-3</v>
      </c>
      <c r="K734" s="73">
        <f t="shared" si="34"/>
        <v>3987.9366246360219</v>
      </c>
      <c r="L734" s="3" t="e">
        <f t="shared" si="35"/>
        <v>#N/A</v>
      </c>
    </row>
    <row r="735" spans="1:12" ht="15" customHeight="1" x14ac:dyDescent="0.25">
      <c r="A735" s="43" t="s">
        <v>49</v>
      </c>
      <c r="B735" s="43" t="s">
        <v>27</v>
      </c>
      <c r="C735" s="43" t="s">
        <v>778</v>
      </c>
      <c r="D735" s="43" t="s">
        <v>371</v>
      </c>
      <c r="E735" s="43" t="s">
        <v>1145</v>
      </c>
      <c r="F735" s="43" t="s">
        <v>3541</v>
      </c>
      <c r="G735" s="43" t="s">
        <v>4654</v>
      </c>
      <c r="H735" s="76">
        <v>48983</v>
      </c>
      <c r="I735" s="229">
        <v>6.0999938754261684E-2</v>
      </c>
      <c r="J735" s="73">
        <f t="shared" si="33"/>
        <v>1.2128667254399145E-3</v>
      </c>
      <c r="K735" s="73">
        <f t="shared" si="34"/>
        <v>3047.3698508122234</v>
      </c>
      <c r="L735" s="3" t="e">
        <f t="shared" si="35"/>
        <v>#N/A</v>
      </c>
    </row>
    <row r="736" spans="1:12" ht="15" customHeight="1" x14ac:dyDescent="0.25">
      <c r="A736" s="43" t="s">
        <v>49</v>
      </c>
      <c r="B736" s="43" t="s">
        <v>27</v>
      </c>
      <c r="C736" s="43" t="s">
        <v>778</v>
      </c>
      <c r="D736" s="43" t="s">
        <v>371</v>
      </c>
      <c r="E736" s="43" t="s">
        <v>1146</v>
      </c>
      <c r="F736" s="43" t="s">
        <v>3542</v>
      </c>
      <c r="G736" s="43" t="s">
        <v>4654</v>
      </c>
      <c r="H736" s="76">
        <v>7050</v>
      </c>
      <c r="I736" s="229">
        <v>7.0000000000000007E-2</v>
      </c>
      <c r="J736" s="73">
        <f t="shared" si="33"/>
        <v>1.3918156725175816E-3</v>
      </c>
      <c r="K736" s="73">
        <f t="shared" si="34"/>
        <v>503.31230049124906</v>
      </c>
      <c r="L736" s="3" t="e">
        <f t="shared" si="35"/>
        <v>#N/A</v>
      </c>
    </row>
    <row r="737" spans="1:12" ht="15" customHeight="1" x14ac:dyDescent="0.25">
      <c r="A737" s="43" t="s">
        <v>49</v>
      </c>
      <c r="B737" s="43" t="s">
        <v>27</v>
      </c>
      <c r="C737" s="43" t="s">
        <v>785</v>
      </c>
      <c r="D737" s="43" t="s">
        <v>55</v>
      </c>
      <c r="E737" s="43" t="s">
        <v>1147</v>
      </c>
      <c r="F737" s="43" t="s">
        <v>3543</v>
      </c>
      <c r="G737" s="43" t="s">
        <v>4654</v>
      </c>
      <c r="H737" s="76">
        <v>10000</v>
      </c>
      <c r="I737" s="229">
        <v>4.6600000000000003E-2</v>
      </c>
      <c r="J737" s="73">
        <f t="shared" si="33"/>
        <v>9.2655157627598999E-4</v>
      </c>
      <c r="K737" s="73">
        <f t="shared" si="34"/>
        <v>475.26551576275995</v>
      </c>
      <c r="L737" s="3" t="e">
        <f t="shared" si="35"/>
        <v>#N/A</v>
      </c>
    </row>
    <row r="738" spans="1:12" ht="15" customHeight="1" x14ac:dyDescent="0.25">
      <c r="A738" s="43" t="s">
        <v>49</v>
      </c>
      <c r="B738" s="43" t="s">
        <v>27</v>
      </c>
      <c r="C738" s="43" t="s">
        <v>785</v>
      </c>
      <c r="D738" s="43" t="s">
        <v>55</v>
      </c>
      <c r="E738" s="43" t="s">
        <v>1148</v>
      </c>
      <c r="F738" s="43" t="s">
        <v>3544</v>
      </c>
      <c r="G738" s="43" t="s">
        <v>4654</v>
      </c>
      <c r="H738" s="76">
        <v>6000</v>
      </c>
      <c r="I738" s="229">
        <v>5.3499999999999999E-2</v>
      </c>
      <c r="J738" s="73">
        <f t="shared" si="33"/>
        <v>1.0637448354241514E-3</v>
      </c>
      <c r="K738" s="73">
        <f t="shared" si="34"/>
        <v>327.3824690125449</v>
      </c>
      <c r="L738" s="3" t="e">
        <f t="shared" si="35"/>
        <v>#N/A</v>
      </c>
    </row>
    <row r="739" spans="1:12" ht="15" customHeight="1" x14ac:dyDescent="0.25">
      <c r="A739" s="43" t="s">
        <v>49</v>
      </c>
      <c r="B739" s="43" t="s">
        <v>27</v>
      </c>
      <c r="C739" s="43" t="s">
        <v>785</v>
      </c>
      <c r="D739" s="43" t="s">
        <v>55</v>
      </c>
      <c r="E739" s="43" t="s">
        <v>1149</v>
      </c>
      <c r="F739" s="43" t="s">
        <v>3545</v>
      </c>
      <c r="G739" s="43" t="s">
        <v>4654</v>
      </c>
      <c r="H739" s="76">
        <v>6000</v>
      </c>
      <c r="I739" s="229">
        <v>4.53E-2</v>
      </c>
      <c r="J739" s="73">
        <f t="shared" si="33"/>
        <v>9.0070357092923486E-4</v>
      </c>
      <c r="K739" s="73">
        <f t="shared" si="34"/>
        <v>277.20422142557544</v>
      </c>
      <c r="L739" s="3" t="e">
        <f t="shared" si="35"/>
        <v>#N/A</v>
      </c>
    </row>
    <row r="740" spans="1:12" ht="15" customHeight="1" x14ac:dyDescent="0.25">
      <c r="A740" s="43" t="s">
        <v>49</v>
      </c>
      <c r="B740" s="43" t="s">
        <v>27</v>
      </c>
      <c r="C740" s="43" t="s">
        <v>785</v>
      </c>
      <c r="D740" s="43" t="s">
        <v>55</v>
      </c>
      <c r="E740" s="43" t="s">
        <v>1150</v>
      </c>
      <c r="F740" s="43" t="s">
        <v>3546</v>
      </c>
      <c r="G740" s="43" t="s">
        <v>4654</v>
      </c>
      <c r="H740" s="76">
        <v>4000</v>
      </c>
      <c r="I740" s="229">
        <v>5.1700000000000003E-2</v>
      </c>
      <c r="J740" s="73">
        <f t="shared" si="33"/>
        <v>1.0279552895594139E-3</v>
      </c>
      <c r="K740" s="73">
        <f t="shared" si="34"/>
        <v>210.91182115823767</v>
      </c>
      <c r="L740" s="3" t="e">
        <f t="shared" si="35"/>
        <v>#N/A</v>
      </c>
    </row>
    <row r="741" spans="1:12" ht="15" customHeight="1" x14ac:dyDescent="0.25">
      <c r="A741" s="43" t="s">
        <v>49</v>
      </c>
      <c r="B741" s="43" t="s">
        <v>27</v>
      </c>
      <c r="C741" s="43" t="s">
        <v>786</v>
      </c>
      <c r="D741" s="43" t="s">
        <v>371</v>
      </c>
      <c r="E741" s="43" t="s">
        <v>1151</v>
      </c>
      <c r="F741" s="43" t="s">
        <v>392</v>
      </c>
      <c r="G741" s="43" t="s">
        <v>4654</v>
      </c>
      <c r="H741" s="76">
        <v>115</v>
      </c>
      <c r="I741" s="229">
        <v>8.0869565217391304E-2</v>
      </c>
      <c r="J741" s="73">
        <f t="shared" si="33"/>
        <v>1.6079361185606842E-3</v>
      </c>
      <c r="K741" s="73">
        <f t="shared" si="34"/>
        <v>9.4849126536344777</v>
      </c>
      <c r="L741" s="3" t="e">
        <f t="shared" si="35"/>
        <v>#N/A</v>
      </c>
    </row>
    <row r="742" spans="1:12" ht="15" customHeight="1" x14ac:dyDescent="0.25">
      <c r="A742" s="43" t="s">
        <v>49</v>
      </c>
      <c r="B742" s="43" t="s">
        <v>27</v>
      </c>
      <c r="C742" s="43" t="s">
        <v>787</v>
      </c>
      <c r="D742" s="43" t="s">
        <v>371</v>
      </c>
      <c r="E742" s="43" t="s">
        <v>1152</v>
      </c>
      <c r="F742" s="43" t="s">
        <v>3547</v>
      </c>
      <c r="G742" s="43" t="s">
        <v>4654</v>
      </c>
      <c r="H742" s="76">
        <v>56271</v>
      </c>
      <c r="I742" s="229">
        <v>5.0349913809955391E-2</v>
      </c>
      <c r="J742" s="73">
        <f t="shared" si="33"/>
        <v>1.001111416437219E-3</v>
      </c>
      <c r="K742" s="73">
        <f t="shared" si="34"/>
        <v>2889.5735405143382</v>
      </c>
      <c r="L742" s="3" t="e">
        <f t="shared" si="35"/>
        <v>#N/A</v>
      </c>
    </row>
    <row r="743" spans="1:12" ht="15" customHeight="1" x14ac:dyDescent="0.25">
      <c r="A743" s="43" t="s">
        <v>49</v>
      </c>
      <c r="B743" s="43" t="s">
        <v>27</v>
      </c>
      <c r="C743" s="43" t="s">
        <v>787</v>
      </c>
      <c r="D743" s="43" t="s">
        <v>371</v>
      </c>
      <c r="E743" s="43" t="s">
        <v>1153</v>
      </c>
      <c r="F743" s="43" t="s">
        <v>3548</v>
      </c>
      <c r="G743" s="43" t="s">
        <v>4654</v>
      </c>
      <c r="H743" s="76">
        <v>27231</v>
      </c>
      <c r="I743" s="229">
        <v>5.7000110168557896E-2</v>
      </c>
      <c r="J743" s="73">
        <f t="shared" si="33"/>
        <v>1.1333378095403949E-3</v>
      </c>
      <c r="K743" s="73">
        <f t="shared" si="34"/>
        <v>1583.0319218915947</v>
      </c>
      <c r="L743" s="3" t="e">
        <f t="shared" si="35"/>
        <v>#N/A</v>
      </c>
    </row>
    <row r="744" spans="1:12" ht="15" customHeight="1" x14ac:dyDescent="0.25">
      <c r="A744" s="43" t="s">
        <v>49</v>
      </c>
      <c r="B744" s="43" t="s">
        <v>27</v>
      </c>
      <c r="C744" s="43" t="s">
        <v>787</v>
      </c>
      <c r="D744" s="43" t="s">
        <v>371</v>
      </c>
      <c r="E744" s="43" t="s">
        <v>1154</v>
      </c>
      <c r="F744" s="43" t="s">
        <v>3549</v>
      </c>
      <c r="G744" s="43" t="s">
        <v>4654</v>
      </c>
      <c r="H744" s="76">
        <v>4287</v>
      </c>
      <c r="I744" s="229">
        <v>6.1749475157452771E-2</v>
      </c>
      <c r="J744" s="73">
        <f t="shared" si="33"/>
        <v>1.2277698184839688E-3</v>
      </c>
      <c r="K744" s="73">
        <f t="shared" si="34"/>
        <v>269.98344921184076</v>
      </c>
      <c r="L744" s="3" t="e">
        <f t="shared" si="35"/>
        <v>#N/A</v>
      </c>
    </row>
    <row r="745" spans="1:12" ht="15" customHeight="1" x14ac:dyDescent="0.25">
      <c r="A745" s="43" t="s">
        <v>49</v>
      </c>
      <c r="B745" s="43" t="s">
        <v>27</v>
      </c>
      <c r="C745" s="43" t="s">
        <v>787</v>
      </c>
      <c r="D745" s="43" t="s">
        <v>371</v>
      </c>
      <c r="E745" s="43" t="s">
        <v>1155</v>
      </c>
      <c r="F745" s="43" t="s">
        <v>3550</v>
      </c>
      <c r="G745" s="43" t="s">
        <v>4654</v>
      </c>
      <c r="H745" s="76">
        <v>1569</v>
      </c>
      <c r="I745" s="229">
        <v>6.9349904397705553E-2</v>
      </c>
      <c r="J745" s="73">
        <f t="shared" si="33"/>
        <v>1.3788897689760362E-3</v>
      </c>
      <c r="K745" s="73">
        <f t="shared" si="34"/>
        <v>110.9734780475234</v>
      </c>
      <c r="L745" s="3" t="e">
        <f t="shared" si="35"/>
        <v>#N/A</v>
      </c>
    </row>
    <row r="746" spans="1:12" ht="15" customHeight="1" x14ac:dyDescent="0.25">
      <c r="A746" s="43" t="s">
        <v>49</v>
      </c>
      <c r="B746" s="43" t="s">
        <v>27</v>
      </c>
      <c r="C746" s="43" t="s">
        <v>787</v>
      </c>
      <c r="D746" s="43" t="s">
        <v>371</v>
      </c>
      <c r="E746" s="43" t="s">
        <v>1156</v>
      </c>
      <c r="F746" s="43" t="s">
        <v>3527</v>
      </c>
      <c r="G746" s="43" t="s">
        <v>4654</v>
      </c>
      <c r="H746" s="76">
        <v>19500</v>
      </c>
      <c r="I746" s="229">
        <v>4.7879999999999999E-2</v>
      </c>
      <c r="J746" s="73">
        <f t="shared" si="33"/>
        <v>9.5200192000202569E-4</v>
      </c>
      <c r="K746" s="73">
        <f t="shared" si="34"/>
        <v>952.22403744003952</v>
      </c>
      <c r="L746" s="3" t="e">
        <f t="shared" si="35"/>
        <v>#N/A</v>
      </c>
    </row>
    <row r="747" spans="1:12" ht="15" customHeight="1" x14ac:dyDescent="0.25">
      <c r="A747" s="43" t="s">
        <v>49</v>
      </c>
      <c r="B747" s="43" t="s">
        <v>27</v>
      </c>
      <c r="C747" s="43" t="s">
        <v>787</v>
      </c>
      <c r="D747" s="43" t="s">
        <v>371</v>
      </c>
      <c r="E747" s="43" t="s">
        <v>1157</v>
      </c>
      <c r="F747" s="43" t="s">
        <v>3528</v>
      </c>
      <c r="G747" s="43" t="s">
        <v>4654</v>
      </c>
      <c r="H747" s="76">
        <v>42000</v>
      </c>
      <c r="I747" s="229">
        <v>5.2479999999999999E-2</v>
      </c>
      <c r="J747" s="73">
        <f t="shared" si="33"/>
        <v>1.0434640927674667E-3</v>
      </c>
      <c r="K747" s="73">
        <f t="shared" si="34"/>
        <v>2247.9854918962337</v>
      </c>
      <c r="L747" s="3" t="e">
        <f t="shared" si="35"/>
        <v>#N/A</v>
      </c>
    </row>
    <row r="748" spans="1:12" ht="15" customHeight="1" x14ac:dyDescent="0.25">
      <c r="A748" s="43" t="s">
        <v>49</v>
      </c>
      <c r="B748" s="43" t="s">
        <v>27</v>
      </c>
      <c r="C748" s="43" t="s">
        <v>787</v>
      </c>
      <c r="D748" s="43" t="s">
        <v>371</v>
      </c>
      <c r="E748" s="43" t="s">
        <v>1158</v>
      </c>
      <c r="F748" s="43" t="s">
        <v>3529</v>
      </c>
      <c r="G748" s="43" t="s">
        <v>4654</v>
      </c>
      <c r="H748" s="76">
        <v>500</v>
      </c>
      <c r="I748" s="229">
        <v>6.4500000000000002E-2</v>
      </c>
      <c r="J748" s="73">
        <f t="shared" si="33"/>
        <v>1.2824587268197715E-3</v>
      </c>
      <c r="K748" s="73">
        <f t="shared" si="34"/>
        <v>32.891229363409884</v>
      </c>
      <c r="L748" s="3" t="e">
        <f t="shared" si="35"/>
        <v>#N/A</v>
      </c>
    </row>
    <row r="749" spans="1:12" ht="15" customHeight="1" x14ac:dyDescent="0.25">
      <c r="A749" s="43" t="s">
        <v>49</v>
      </c>
      <c r="B749" s="43" t="s">
        <v>28</v>
      </c>
      <c r="C749" s="43" t="s">
        <v>727</v>
      </c>
      <c r="D749" s="43" t="s">
        <v>728</v>
      </c>
      <c r="E749" s="43" t="s">
        <v>1159</v>
      </c>
      <c r="F749" s="43" t="s">
        <v>3551</v>
      </c>
      <c r="G749" s="43" t="s">
        <v>4654</v>
      </c>
      <c r="H749" s="76">
        <v>660</v>
      </c>
      <c r="I749" s="229">
        <v>0.13580303030303029</v>
      </c>
      <c r="J749" s="73">
        <f t="shared" si="33"/>
        <v>2.7001826564448227E-3</v>
      </c>
      <c r="K749" s="73">
        <f t="shared" si="34"/>
        <v>91.412120553253558</v>
      </c>
      <c r="L749" s="3" t="e">
        <f t="shared" si="35"/>
        <v>#N/A</v>
      </c>
    </row>
    <row r="750" spans="1:12" ht="15" customHeight="1" x14ac:dyDescent="0.25">
      <c r="A750" s="43" t="s">
        <v>49</v>
      </c>
      <c r="B750" s="43" t="s">
        <v>29</v>
      </c>
      <c r="C750" s="43" t="s">
        <v>733</v>
      </c>
      <c r="D750" s="43" t="s">
        <v>55</v>
      </c>
      <c r="E750" s="43" t="s">
        <v>1160</v>
      </c>
      <c r="F750" s="43" t="s">
        <v>3552</v>
      </c>
      <c r="G750" s="43" t="s">
        <v>4654</v>
      </c>
      <c r="H750" s="76">
        <v>9000</v>
      </c>
      <c r="I750" s="229"/>
      <c r="J750" s="73">
        <f t="shared" si="33"/>
        <v>0</v>
      </c>
      <c r="K750" s="73">
        <f t="shared" si="34"/>
        <v>0</v>
      </c>
      <c r="L750" s="3" t="e">
        <f t="shared" si="35"/>
        <v>#N/A</v>
      </c>
    </row>
    <row r="751" spans="1:12" ht="15" customHeight="1" x14ac:dyDescent="0.25">
      <c r="A751" s="43" t="s">
        <v>49</v>
      </c>
      <c r="B751" s="43" t="s">
        <v>29</v>
      </c>
      <c r="C751" s="43" t="s">
        <v>737</v>
      </c>
      <c r="D751" s="43" t="s">
        <v>55</v>
      </c>
      <c r="E751" s="43" t="s">
        <v>1161</v>
      </c>
      <c r="F751" s="43" t="s">
        <v>3552</v>
      </c>
      <c r="G751" s="43" t="s">
        <v>4654</v>
      </c>
      <c r="H751" s="76">
        <v>2000</v>
      </c>
      <c r="I751" s="229"/>
      <c r="J751" s="73">
        <f t="shared" si="33"/>
        <v>0</v>
      </c>
      <c r="K751" s="73">
        <f t="shared" si="34"/>
        <v>0</v>
      </c>
      <c r="L751" s="3" t="e">
        <f t="shared" si="35"/>
        <v>#N/A</v>
      </c>
    </row>
    <row r="752" spans="1:12" ht="15" customHeight="1" x14ac:dyDescent="0.25">
      <c r="A752" s="43" t="s">
        <v>49</v>
      </c>
      <c r="B752" s="43" t="s">
        <v>29</v>
      </c>
      <c r="C752" s="43" t="s">
        <v>738</v>
      </c>
      <c r="D752" s="43" t="s">
        <v>55</v>
      </c>
      <c r="E752" s="43" t="s">
        <v>1162</v>
      </c>
      <c r="F752" s="43" t="s">
        <v>3553</v>
      </c>
      <c r="G752" s="43" t="s">
        <v>4654</v>
      </c>
      <c r="H752" s="76">
        <v>1615</v>
      </c>
      <c r="I752" s="229"/>
      <c r="J752" s="73">
        <f t="shared" si="33"/>
        <v>0</v>
      </c>
      <c r="K752" s="73">
        <f t="shared" si="34"/>
        <v>0</v>
      </c>
      <c r="L752" s="3" t="e">
        <f t="shared" si="35"/>
        <v>#N/A</v>
      </c>
    </row>
    <row r="753" spans="1:12" ht="15" customHeight="1" x14ac:dyDescent="0.25">
      <c r="A753" s="43" t="s">
        <v>49</v>
      </c>
      <c r="B753" s="43" t="s">
        <v>29</v>
      </c>
      <c r="C753" s="43" t="s">
        <v>747</v>
      </c>
      <c r="D753" s="43" t="s">
        <v>55</v>
      </c>
      <c r="E753" s="43" t="s">
        <v>1163</v>
      </c>
      <c r="F753" s="43" t="s">
        <v>3554</v>
      </c>
      <c r="G753" s="43" t="s">
        <v>4654</v>
      </c>
      <c r="H753" s="76">
        <v>1100</v>
      </c>
      <c r="I753" s="229"/>
      <c r="J753" s="73">
        <f t="shared" si="33"/>
        <v>0</v>
      </c>
      <c r="K753" s="73">
        <f t="shared" si="34"/>
        <v>0</v>
      </c>
      <c r="L753" s="3" t="e">
        <f t="shared" si="35"/>
        <v>#N/A</v>
      </c>
    </row>
    <row r="754" spans="1:12" ht="15" customHeight="1" x14ac:dyDescent="0.25">
      <c r="A754" s="43" t="s">
        <v>49</v>
      </c>
      <c r="B754" s="43" t="s">
        <v>29</v>
      </c>
      <c r="C754" s="43" t="s">
        <v>753</v>
      </c>
      <c r="D754" s="43" t="s">
        <v>374</v>
      </c>
      <c r="E754" s="43" t="s">
        <v>1164</v>
      </c>
      <c r="F754" s="43" t="s">
        <v>3555</v>
      </c>
      <c r="G754" s="43" t="s">
        <v>4654</v>
      </c>
      <c r="H754" s="76">
        <v>4159</v>
      </c>
      <c r="I754" s="229">
        <v>4.8239961529213754E-2</v>
      </c>
      <c r="J754" s="73">
        <f t="shared" si="33"/>
        <v>9.5915906425721284E-4</v>
      </c>
      <c r="K754" s="73">
        <f t="shared" si="34"/>
        <v>204.61914254824575</v>
      </c>
      <c r="L754" s="3" t="e">
        <f t="shared" si="35"/>
        <v>#N/A</v>
      </c>
    </row>
    <row r="755" spans="1:12" ht="15" customHeight="1" x14ac:dyDescent="0.25">
      <c r="A755" s="43" t="s">
        <v>49</v>
      </c>
      <c r="B755" s="43" t="s">
        <v>29</v>
      </c>
      <c r="C755" s="43" t="s">
        <v>754</v>
      </c>
      <c r="D755" s="43" t="s">
        <v>374</v>
      </c>
      <c r="E755" s="43" t="s">
        <v>1165</v>
      </c>
      <c r="F755" s="43" t="s">
        <v>29</v>
      </c>
      <c r="G755" s="43" t="s">
        <v>4654</v>
      </c>
      <c r="H755" s="76">
        <v>4057</v>
      </c>
      <c r="I755" s="229">
        <v>5.9999999999999991E-2</v>
      </c>
      <c r="J755" s="73">
        <f t="shared" si="33"/>
        <v>1.1929848621579269E-3</v>
      </c>
      <c r="K755" s="73">
        <f t="shared" si="34"/>
        <v>248.25993958577467</v>
      </c>
      <c r="L755" s="3" t="e">
        <f t="shared" si="35"/>
        <v>#N/A</v>
      </c>
    </row>
    <row r="756" spans="1:12" ht="15" customHeight="1" x14ac:dyDescent="0.25">
      <c r="A756" s="43" t="s">
        <v>49</v>
      </c>
      <c r="B756" s="43" t="s">
        <v>29</v>
      </c>
      <c r="C756" s="43" t="s">
        <v>754</v>
      </c>
      <c r="D756" s="43" t="s">
        <v>374</v>
      </c>
      <c r="E756" s="43" t="s">
        <v>1166</v>
      </c>
      <c r="F756" s="43" t="s">
        <v>3556</v>
      </c>
      <c r="G756" s="43" t="s">
        <v>4654</v>
      </c>
      <c r="H756" s="76">
        <v>20733</v>
      </c>
      <c r="I756" s="229">
        <v>6.3000048232286679E-2</v>
      </c>
      <c r="J756" s="73">
        <f t="shared" si="33"/>
        <v>1.252635064272288E-3</v>
      </c>
      <c r="K756" s="73">
        <f t="shared" si="34"/>
        <v>1332.1508827875571</v>
      </c>
      <c r="L756" s="3" t="e">
        <f t="shared" si="35"/>
        <v>#N/A</v>
      </c>
    </row>
    <row r="757" spans="1:12" ht="15" customHeight="1" x14ac:dyDescent="0.25">
      <c r="A757" s="43" t="s">
        <v>49</v>
      </c>
      <c r="B757" s="43" t="s">
        <v>29</v>
      </c>
      <c r="C757" s="43" t="s">
        <v>800</v>
      </c>
      <c r="D757" s="43" t="s">
        <v>55</v>
      </c>
      <c r="E757" s="43" t="s">
        <v>1167</v>
      </c>
      <c r="F757" s="43" t="s">
        <v>3557</v>
      </c>
      <c r="G757" s="43" t="s">
        <v>4654</v>
      </c>
      <c r="H757" s="76">
        <v>1930</v>
      </c>
      <c r="I757" s="229">
        <v>8.5025906735751288E-3</v>
      </c>
      <c r="J757" s="73">
        <f t="shared" si="33"/>
        <v>1.6905769937833836E-4</v>
      </c>
      <c r="K757" s="73">
        <f t="shared" si="34"/>
        <v>16.736281359800191</v>
      </c>
      <c r="L757" s="3" t="e">
        <f t="shared" si="35"/>
        <v>#N/A</v>
      </c>
    </row>
    <row r="758" spans="1:12" ht="15" customHeight="1" x14ac:dyDescent="0.25">
      <c r="A758" s="43" t="s">
        <v>49</v>
      </c>
      <c r="B758" s="43" t="s">
        <v>29</v>
      </c>
      <c r="C758" s="43" t="s">
        <v>767</v>
      </c>
      <c r="D758" s="43" t="s">
        <v>55</v>
      </c>
      <c r="E758" s="43" t="s">
        <v>1168</v>
      </c>
      <c r="F758" s="43" t="s">
        <v>3554</v>
      </c>
      <c r="G758" s="43" t="s">
        <v>4654</v>
      </c>
      <c r="H758" s="76">
        <v>5000</v>
      </c>
      <c r="I758" s="229"/>
      <c r="J758" s="73">
        <f t="shared" si="33"/>
        <v>0</v>
      </c>
      <c r="K758" s="73">
        <f t="shared" si="34"/>
        <v>0</v>
      </c>
      <c r="L758" s="3" t="e">
        <f t="shared" si="35"/>
        <v>#N/A</v>
      </c>
    </row>
    <row r="759" spans="1:12" ht="15" customHeight="1" x14ac:dyDescent="0.25">
      <c r="A759" s="43" t="s">
        <v>49</v>
      </c>
      <c r="B759" s="43" t="s">
        <v>30</v>
      </c>
      <c r="C759" s="43" t="s">
        <v>734</v>
      </c>
      <c r="D759" s="43" t="s">
        <v>55</v>
      </c>
      <c r="E759" s="43" t="s">
        <v>1169</v>
      </c>
      <c r="F759" s="43" t="s">
        <v>3558</v>
      </c>
      <c r="G759" s="43" t="s">
        <v>4654</v>
      </c>
      <c r="H759" s="76">
        <v>2084</v>
      </c>
      <c r="I759" s="229"/>
      <c r="J759" s="73">
        <f t="shared" si="33"/>
        <v>0</v>
      </c>
      <c r="K759" s="73">
        <f t="shared" si="34"/>
        <v>0</v>
      </c>
      <c r="L759" s="3" t="e">
        <f t="shared" si="35"/>
        <v>#N/A</v>
      </c>
    </row>
    <row r="760" spans="1:12" ht="15" customHeight="1" x14ac:dyDescent="0.25">
      <c r="A760" s="43" t="s">
        <v>49</v>
      </c>
      <c r="B760" s="43" t="s">
        <v>30</v>
      </c>
      <c r="C760" s="43" t="s">
        <v>738</v>
      </c>
      <c r="D760" s="43" t="s">
        <v>55</v>
      </c>
      <c r="E760" s="43" t="s">
        <v>1170</v>
      </c>
      <c r="F760" s="43" t="s">
        <v>3558</v>
      </c>
      <c r="G760" s="43" t="s">
        <v>4654</v>
      </c>
      <c r="H760" s="76">
        <v>1547</v>
      </c>
      <c r="I760" s="229"/>
      <c r="J760" s="73">
        <f t="shared" si="33"/>
        <v>0</v>
      </c>
      <c r="K760" s="73">
        <f t="shared" si="34"/>
        <v>0</v>
      </c>
      <c r="L760" s="3" t="e">
        <f t="shared" si="35"/>
        <v>#N/A</v>
      </c>
    </row>
    <row r="761" spans="1:12" ht="15" customHeight="1" x14ac:dyDescent="0.25">
      <c r="A761" s="43" t="s">
        <v>49</v>
      </c>
      <c r="B761" s="43" t="s">
        <v>30</v>
      </c>
      <c r="C761" s="43" t="s">
        <v>741</v>
      </c>
      <c r="D761" s="43" t="s">
        <v>55</v>
      </c>
      <c r="E761" s="43" t="s">
        <v>1171</v>
      </c>
      <c r="F761" s="242" t="s">
        <v>3559</v>
      </c>
      <c r="G761" s="43" t="s">
        <v>4654</v>
      </c>
      <c r="H761" s="76">
        <v>922</v>
      </c>
      <c r="I761" s="229"/>
      <c r="J761" s="73">
        <f t="shared" si="33"/>
        <v>0</v>
      </c>
      <c r="K761" s="73">
        <f t="shared" si="34"/>
        <v>0</v>
      </c>
      <c r="L761" s="3">
        <f t="shared" si="35"/>
        <v>18</v>
      </c>
    </row>
    <row r="762" spans="1:12" ht="15" customHeight="1" x14ac:dyDescent="0.25">
      <c r="A762" s="43" t="s">
        <v>49</v>
      </c>
      <c r="B762" s="43" t="s">
        <v>30</v>
      </c>
      <c r="C762" s="43" t="s">
        <v>743</v>
      </c>
      <c r="D762" s="43" t="s">
        <v>55</v>
      </c>
      <c r="E762" s="43" t="s">
        <v>1172</v>
      </c>
      <c r="F762" s="43" t="s">
        <v>3559</v>
      </c>
      <c r="G762" s="43" t="s">
        <v>4654</v>
      </c>
      <c r="H762" s="76">
        <v>2037</v>
      </c>
      <c r="I762" s="229"/>
      <c r="J762" s="73">
        <f t="shared" si="33"/>
        <v>0</v>
      </c>
      <c r="K762" s="73">
        <f t="shared" si="34"/>
        <v>0</v>
      </c>
      <c r="L762" s="3" t="e">
        <f t="shared" si="35"/>
        <v>#N/A</v>
      </c>
    </row>
    <row r="763" spans="1:12" ht="15" customHeight="1" x14ac:dyDescent="0.25">
      <c r="A763" s="43" t="s">
        <v>49</v>
      </c>
      <c r="B763" s="43" t="s">
        <v>30</v>
      </c>
      <c r="C763" s="43" t="s">
        <v>744</v>
      </c>
      <c r="D763" s="43" t="s">
        <v>55</v>
      </c>
      <c r="E763" s="43" t="s">
        <v>1173</v>
      </c>
      <c r="F763" s="43" t="s">
        <v>3559</v>
      </c>
      <c r="G763" s="43" t="s">
        <v>4654</v>
      </c>
      <c r="H763" s="76">
        <v>1715</v>
      </c>
      <c r="I763" s="229"/>
      <c r="J763" s="73">
        <f t="shared" si="33"/>
        <v>0</v>
      </c>
      <c r="K763" s="73">
        <f t="shared" si="34"/>
        <v>0</v>
      </c>
      <c r="L763" s="3" t="e">
        <f t="shared" si="35"/>
        <v>#N/A</v>
      </c>
    </row>
    <row r="764" spans="1:12" ht="15" customHeight="1" x14ac:dyDescent="0.25">
      <c r="A764" s="43" t="s">
        <v>49</v>
      </c>
      <c r="B764" s="43" t="s">
        <v>30</v>
      </c>
      <c r="C764" s="43" t="s">
        <v>746</v>
      </c>
      <c r="D764" s="43" t="s">
        <v>55</v>
      </c>
      <c r="E764" s="43" t="s">
        <v>1174</v>
      </c>
      <c r="F764" s="43" t="s">
        <v>3558</v>
      </c>
      <c r="G764" s="43" t="s">
        <v>4654</v>
      </c>
      <c r="H764" s="76">
        <v>6502</v>
      </c>
      <c r="I764" s="229">
        <v>3.4600123039064901E-2</v>
      </c>
      <c r="J764" s="73">
        <f t="shared" si="33"/>
        <v>6.8795705024010255E-4</v>
      </c>
      <c r="K764" s="73">
        <f t="shared" si="34"/>
        <v>229.4430967406611</v>
      </c>
      <c r="L764" s="3" t="e">
        <f t="shared" si="35"/>
        <v>#N/A</v>
      </c>
    </row>
    <row r="765" spans="1:12" ht="15" customHeight="1" x14ac:dyDescent="0.25">
      <c r="A765" s="43" t="s">
        <v>49</v>
      </c>
      <c r="B765" s="43" t="s">
        <v>30</v>
      </c>
      <c r="C765" s="43" t="s">
        <v>747</v>
      </c>
      <c r="D765" s="43" t="s">
        <v>55</v>
      </c>
      <c r="E765" s="43" t="s">
        <v>1175</v>
      </c>
      <c r="F765" s="43" t="s">
        <v>3560</v>
      </c>
      <c r="G765" s="43" t="s">
        <v>4654</v>
      </c>
      <c r="H765" s="76">
        <v>40000</v>
      </c>
      <c r="I765" s="229"/>
      <c r="J765" s="73">
        <f t="shared" si="33"/>
        <v>0</v>
      </c>
      <c r="K765" s="73">
        <f t="shared" si="34"/>
        <v>0</v>
      </c>
      <c r="L765" s="3" t="e">
        <f t="shared" si="35"/>
        <v>#N/A</v>
      </c>
    </row>
    <row r="766" spans="1:12" ht="15" customHeight="1" x14ac:dyDescent="0.25">
      <c r="A766" s="43" t="s">
        <v>49</v>
      </c>
      <c r="B766" s="43" t="s">
        <v>30</v>
      </c>
      <c r="C766" s="43" t="s">
        <v>747</v>
      </c>
      <c r="D766" s="43" t="s">
        <v>55</v>
      </c>
      <c r="E766" s="43" t="s">
        <v>1176</v>
      </c>
      <c r="F766" s="43" t="s">
        <v>3558</v>
      </c>
      <c r="G766" s="43" t="s">
        <v>4654</v>
      </c>
      <c r="H766" s="76">
        <v>48315</v>
      </c>
      <c r="I766" s="229"/>
      <c r="J766" s="73">
        <f t="shared" si="33"/>
        <v>0</v>
      </c>
      <c r="K766" s="73">
        <f t="shared" si="34"/>
        <v>0</v>
      </c>
      <c r="L766" s="3" t="e">
        <f t="shared" si="35"/>
        <v>#N/A</v>
      </c>
    </row>
    <row r="767" spans="1:12" ht="15" customHeight="1" x14ac:dyDescent="0.25">
      <c r="A767" s="43" t="s">
        <v>49</v>
      </c>
      <c r="B767" s="43" t="s">
        <v>30</v>
      </c>
      <c r="C767" s="43" t="s">
        <v>748</v>
      </c>
      <c r="D767" s="43" t="s">
        <v>55</v>
      </c>
      <c r="E767" s="43" t="s">
        <v>1177</v>
      </c>
      <c r="F767" s="43" t="s">
        <v>3558</v>
      </c>
      <c r="G767" s="43" t="s">
        <v>4654</v>
      </c>
      <c r="H767" s="76">
        <v>11706</v>
      </c>
      <c r="I767" s="229">
        <v>3.6598325644968392E-2</v>
      </c>
      <c r="J767" s="73">
        <f t="shared" si="33"/>
        <v>7.27687474579559E-4</v>
      </c>
      <c r="K767" s="73">
        <f t="shared" si="34"/>
        <v>436.93830957742836</v>
      </c>
      <c r="L767" s="3" t="e">
        <f t="shared" si="35"/>
        <v>#N/A</v>
      </c>
    </row>
    <row r="768" spans="1:12" ht="15" customHeight="1" x14ac:dyDescent="0.25">
      <c r="A768" s="43" t="s">
        <v>49</v>
      </c>
      <c r="B768" s="43" t="s">
        <v>30</v>
      </c>
      <c r="C768" s="43" t="s">
        <v>799</v>
      </c>
      <c r="D768" s="43" t="s">
        <v>55</v>
      </c>
      <c r="E768" s="43" t="s">
        <v>1178</v>
      </c>
      <c r="F768" s="43" t="s">
        <v>3559</v>
      </c>
      <c r="G768" s="43" t="s">
        <v>4654</v>
      </c>
      <c r="H768" s="76">
        <v>1106</v>
      </c>
      <c r="I768" s="229"/>
      <c r="J768" s="73">
        <f t="shared" si="33"/>
        <v>0</v>
      </c>
      <c r="K768" s="73">
        <f t="shared" si="34"/>
        <v>0</v>
      </c>
      <c r="L768" s="3" t="e">
        <f t="shared" si="35"/>
        <v>#N/A</v>
      </c>
    </row>
    <row r="769" spans="1:12" ht="15" customHeight="1" x14ac:dyDescent="0.25">
      <c r="A769" s="43" t="s">
        <v>49</v>
      </c>
      <c r="B769" s="43" t="s">
        <v>30</v>
      </c>
      <c r="C769" s="43" t="s">
        <v>749</v>
      </c>
      <c r="D769" s="43" t="s">
        <v>55</v>
      </c>
      <c r="E769" s="43" t="s">
        <v>1179</v>
      </c>
      <c r="F769" s="43" t="s">
        <v>3559</v>
      </c>
      <c r="G769" s="43" t="s">
        <v>4654</v>
      </c>
      <c r="H769" s="76">
        <v>6749</v>
      </c>
      <c r="I769" s="229">
        <v>5.0613424210994219E-2</v>
      </c>
      <c r="J769" s="73">
        <f t="shared" si="33"/>
        <v>1.0063508150948937E-3</v>
      </c>
      <c r="K769" s="73">
        <f t="shared" si="34"/>
        <v>348.38186165107538</v>
      </c>
      <c r="L769" s="3" t="e">
        <f t="shared" si="35"/>
        <v>#N/A</v>
      </c>
    </row>
    <row r="770" spans="1:12" ht="15" customHeight="1" x14ac:dyDescent="0.25">
      <c r="A770" s="43" t="s">
        <v>49</v>
      </c>
      <c r="B770" s="43" t="s">
        <v>30</v>
      </c>
      <c r="C770" s="43" t="s">
        <v>750</v>
      </c>
      <c r="D770" s="43" t="s">
        <v>55</v>
      </c>
      <c r="E770" s="43" t="s">
        <v>1180</v>
      </c>
      <c r="F770" s="43" t="s">
        <v>3558</v>
      </c>
      <c r="G770" s="43" t="s">
        <v>4654</v>
      </c>
      <c r="H770" s="76">
        <v>36348</v>
      </c>
      <c r="I770" s="229">
        <v>4.3232364916914276E-2</v>
      </c>
      <c r="J770" s="73">
        <f t="shared" si="33"/>
        <v>8.5959261501943626E-4</v>
      </c>
      <c r="K770" s="73">
        <f t="shared" si="34"/>
        <v>1602.6544723707266</v>
      </c>
      <c r="L770" s="3" t="e">
        <f t="shared" si="35"/>
        <v>#N/A</v>
      </c>
    </row>
    <row r="771" spans="1:12" ht="15" customHeight="1" x14ac:dyDescent="0.25">
      <c r="A771" s="43" t="s">
        <v>49</v>
      </c>
      <c r="B771" s="43" t="s">
        <v>30</v>
      </c>
      <c r="C771" s="43" t="s">
        <v>751</v>
      </c>
      <c r="D771" s="43" t="s">
        <v>55</v>
      </c>
      <c r="E771" s="43" t="s">
        <v>1181</v>
      </c>
      <c r="F771" s="43" t="s">
        <v>3559</v>
      </c>
      <c r="G771" s="43" t="s">
        <v>4654</v>
      </c>
      <c r="H771" s="76">
        <v>7949</v>
      </c>
      <c r="I771" s="229"/>
      <c r="J771" s="73">
        <f t="shared" si="33"/>
        <v>0</v>
      </c>
      <c r="K771" s="73">
        <f t="shared" si="34"/>
        <v>0</v>
      </c>
      <c r="L771" s="3" t="e">
        <f t="shared" si="35"/>
        <v>#N/A</v>
      </c>
    </row>
    <row r="772" spans="1:12" ht="15" customHeight="1" x14ac:dyDescent="0.25">
      <c r="A772" s="43" t="s">
        <v>49</v>
      </c>
      <c r="B772" s="43" t="s">
        <v>30</v>
      </c>
      <c r="C772" s="43" t="s">
        <v>752</v>
      </c>
      <c r="D772" s="43" t="s">
        <v>55</v>
      </c>
      <c r="E772" s="43" t="s">
        <v>1182</v>
      </c>
      <c r="F772" s="43" t="s">
        <v>3558</v>
      </c>
      <c r="G772" s="43" t="s">
        <v>4654</v>
      </c>
      <c r="H772" s="76">
        <v>4719</v>
      </c>
      <c r="I772" s="229"/>
      <c r="J772" s="73">
        <f t="shared" si="33"/>
        <v>0</v>
      </c>
      <c r="K772" s="73">
        <f t="shared" si="34"/>
        <v>0</v>
      </c>
      <c r="L772" s="3" t="e">
        <f t="shared" si="35"/>
        <v>#N/A</v>
      </c>
    </row>
    <row r="773" spans="1:12" ht="15" customHeight="1" x14ac:dyDescent="0.25">
      <c r="A773" s="43" t="s">
        <v>49</v>
      </c>
      <c r="B773" s="43" t="s">
        <v>30</v>
      </c>
      <c r="C773" s="43" t="s">
        <v>753</v>
      </c>
      <c r="D773" s="43" t="s">
        <v>374</v>
      </c>
      <c r="E773" s="43" t="s">
        <v>1183</v>
      </c>
      <c r="F773" s="43" t="s">
        <v>3561</v>
      </c>
      <c r="G773" s="43" t="s">
        <v>4654</v>
      </c>
      <c r="H773" s="76">
        <v>8000</v>
      </c>
      <c r="I773" s="229">
        <v>4.6700000000000005E-2</v>
      </c>
      <c r="J773" s="73">
        <f t="shared" si="33"/>
        <v>9.2853988437958663E-4</v>
      </c>
      <c r="K773" s="73">
        <f t="shared" si="34"/>
        <v>381.02831907503673</v>
      </c>
      <c r="L773" s="3" t="e">
        <f t="shared" si="35"/>
        <v>#N/A</v>
      </c>
    </row>
    <row r="774" spans="1:12" ht="15" customHeight="1" x14ac:dyDescent="0.25">
      <c r="A774" s="43" t="s">
        <v>49</v>
      </c>
      <c r="B774" s="43" t="s">
        <v>30</v>
      </c>
      <c r="C774" s="43" t="s">
        <v>754</v>
      </c>
      <c r="D774" s="43" t="s">
        <v>374</v>
      </c>
      <c r="E774" s="43" t="s">
        <v>1184</v>
      </c>
      <c r="F774" s="43" t="s">
        <v>3561</v>
      </c>
      <c r="G774" s="43" t="s">
        <v>4654</v>
      </c>
      <c r="H774" s="76">
        <v>9000</v>
      </c>
      <c r="I774" s="229">
        <v>3.8400000000000004E-2</v>
      </c>
      <c r="J774" s="73">
        <f t="shared" si="33"/>
        <v>7.635103117810733E-4</v>
      </c>
      <c r="K774" s="73">
        <f t="shared" si="34"/>
        <v>352.47159280602972</v>
      </c>
      <c r="L774" s="3" t="e">
        <f t="shared" si="35"/>
        <v>#N/A</v>
      </c>
    </row>
    <row r="775" spans="1:12" ht="15" customHeight="1" x14ac:dyDescent="0.25">
      <c r="A775" s="43" t="s">
        <v>49</v>
      </c>
      <c r="B775" s="43" t="s">
        <v>30</v>
      </c>
      <c r="C775" s="43" t="s">
        <v>755</v>
      </c>
      <c r="D775" s="43" t="s">
        <v>374</v>
      </c>
      <c r="E775" s="43" t="s">
        <v>1185</v>
      </c>
      <c r="F775" s="43" t="s">
        <v>3562</v>
      </c>
      <c r="G775" s="43" t="s">
        <v>4654</v>
      </c>
      <c r="H775" s="76">
        <v>7200</v>
      </c>
      <c r="I775" s="229">
        <v>4.3923611111111108E-2</v>
      </c>
      <c r="J775" s="73">
        <f t="shared" ref="J775:J838" si="36">I775*$J$5</f>
        <v>8.7333671911445456E-4</v>
      </c>
      <c r="K775" s="73">
        <f t="shared" ref="K775:K838" si="37">(I775+J775)*H775</f>
        <v>322.53802437762408</v>
      </c>
      <c r="L775" s="3" t="e">
        <f t="shared" ref="L775:L838" si="38">MATCH(C775,$C$7237:$C$7264,0)</f>
        <v>#N/A</v>
      </c>
    </row>
    <row r="776" spans="1:12" ht="15" customHeight="1" x14ac:dyDescent="0.25">
      <c r="A776" s="43" t="s">
        <v>49</v>
      </c>
      <c r="B776" s="43" t="s">
        <v>30</v>
      </c>
      <c r="C776" s="43" t="s">
        <v>755</v>
      </c>
      <c r="D776" s="43" t="s">
        <v>374</v>
      </c>
      <c r="E776" s="43" t="s">
        <v>1186</v>
      </c>
      <c r="F776" s="43" t="s">
        <v>3561</v>
      </c>
      <c r="G776" s="43" t="s">
        <v>4654</v>
      </c>
      <c r="H776" s="76">
        <v>2900</v>
      </c>
      <c r="I776" s="229">
        <v>4.347931034482759E-2</v>
      </c>
      <c r="J776" s="73">
        <f t="shared" si="36"/>
        <v>8.6450265097409783E-4</v>
      </c>
      <c r="K776" s="73">
        <f t="shared" si="37"/>
        <v>128.5970576878249</v>
      </c>
      <c r="L776" s="3" t="e">
        <f t="shared" si="38"/>
        <v>#N/A</v>
      </c>
    </row>
    <row r="777" spans="1:12" ht="15" customHeight="1" x14ac:dyDescent="0.25">
      <c r="A777" s="43" t="s">
        <v>49</v>
      </c>
      <c r="B777" s="43" t="s">
        <v>30</v>
      </c>
      <c r="C777" s="43" t="s">
        <v>756</v>
      </c>
      <c r="D777" s="43" t="s">
        <v>55</v>
      </c>
      <c r="E777" s="43" t="s">
        <v>1187</v>
      </c>
      <c r="F777" s="43" t="s">
        <v>3558</v>
      </c>
      <c r="G777" s="43" t="s">
        <v>4654</v>
      </c>
      <c r="H777" s="76">
        <v>12786</v>
      </c>
      <c r="I777" s="229">
        <v>4.6530580322227441E-2</v>
      </c>
      <c r="J777" s="73">
        <f t="shared" si="36"/>
        <v>9.2517129919734758E-4</v>
      </c>
      <c r="K777" s="73">
        <f t="shared" si="37"/>
        <v>606.76924023153742</v>
      </c>
      <c r="L777" s="3" t="e">
        <f t="shared" si="38"/>
        <v>#N/A</v>
      </c>
    </row>
    <row r="778" spans="1:12" ht="15" customHeight="1" x14ac:dyDescent="0.25">
      <c r="A778" s="43" t="s">
        <v>49</v>
      </c>
      <c r="B778" s="43" t="s">
        <v>30</v>
      </c>
      <c r="C778" s="43" t="s">
        <v>800</v>
      </c>
      <c r="D778" s="43" t="s">
        <v>55</v>
      </c>
      <c r="E778" s="43" t="s">
        <v>1188</v>
      </c>
      <c r="F778" s="43" t="s">
        <v>3559</v>
      </c>
      <c r="G778" s="43" t="s">
        <v>4654</v>
      </c>
      <c r="H778" s="76">
        <v>1119</v>
      </c>
      <c r="I778" s="229">
        <v>3.5397676496872206E-2</v>
      </c>
      <c r="J778" s="73">
        <f t="shared" si="36"/>
        <v>7.0381487027219966E-4</v>
      </c>
      <c r="K778" s="73">
        <f t="shared" si="37"/>
        <v>40.397568839834591</v>
      </c>
      <c r="L778" s="3" t="e">
        <f t="shared" si="38"/>
        <v>#N/A</v>
      </c>
    </row>
    <row r="779" spans="1:12" ht="15" customHeight="1" x14ac:dyDescent="0.25">
      <c r="A779" s="43" t="s">
        <v>49</v>
      </c>
      <c r="B779" s="43" t="s">
        <v>30</v>
      </c>
      <c r="C779" s="43" t="s">
        <v>757</v>
      </c>
      <c r="D779" s="43" t="s">
        <v>55</v>
      </c>
      <c r="E779" s="43" t="s">
        <v>1189</v>
      </c>
      <c r="F779" s="43" t="s">
        <v>3558</v>
      </c>
      <c r="G779" s="43" t="s">
        <v>4654</v>
      </c>
      <c r="H779" s="76">
        <v>14392</v>
      </c>
      <c r="I779" s="229">
        <v>3.4600472484713735E-2</v>
      </c>
      <c r="J779" s="73">
        <f t="shared" si="36"/>
        <v>6.8796399829625598E-4</v>
      </c>
      <c r="K779" s="73">
        <f t="shared" si="37"/>
        <v>507.87117786347983</v>
      </c>
      <c r="L779" s="3" t="e">
        <f t="shared" si="38"/>
        <v>#N/A</v>
      </c>
    </row>
    <row r="780" spans="1:12" ht="15" customHeight="1" x14ac:dyDescent="0.25">
      <c r="A780" s="43" t="s">
        <v>49</v>
      </c>
      <c r="B780" s="43" t="s">
        <v>30</v>
      </c>
      <c r="C780" s="43" t="s">
        <v>758</v>
      </c>
      <c r="D780" s="43" t="s">
        <v>55</v>
      </c>
      <c r="E780" s="43" t="s">
        <v>1190</v>
      </c>
      <c r="F780" s="43" t="s">
        <v>3558</v>
      </c>
      <c r="G780" s="43" t="s">
        <v>4654</v>
      </c>
      <c r="H780" s="76">
        <v>10466</v>
      </c>
      <c r="I780" s="229">
        <v>4.860022931396904E-2</v>
      </c>
      <c r="J780" s="73">
        <f t="shared" si="36"/>
        <v>9.6632229781614992E-4</v>
      </c>
      <c r="K780" s="73">
        <f t="shared" si="37"/>
        <v>518.76352916894382</v>
      </c>
      <c r="L780" s="3" t="e">
        <f t="shared" si="38"/>
        <v>#N/A</v>
      </c>
    </row>
    <row r="781" spans="1:12" ht="15" customHeight="1" x14ac:dyDescent="0.25">
      <c r="A781" s="43" t="s">
        <v>49</v>
      </c>
      <c r="B781" s="43" t="s">
        <v>30</v>
      </c>
      <c r="C781" s="43" t="s">
        <v>759</v>
      </c>
      <c r="D781" s="43" t="s">
        <v>55</v>
      </c>
      <c r="E781" s="43" t="s">
        <v>1191</v>
      </c>
      <c r="F781" s="43" t="s">
        <v>3558</v>
      </c>
      <c r="G781" s="43" t="s">
        <v>4654</v>
      </c>
      <c r="H781" s="76">
        <v>29469</v>
      </c>
      <c r="I781" s="229">
        <v>2.3707964301469341E-2</v>
      </c>
      <c r="J781" s="73">
        <f t="shared" si="36"/>
        <v>4.7138737540389089E-4</v>
      </c>
      <c r="K781" s="73">
        <f t="shared" si="37"/>
        <v>712.54131456577727</v>
      </c>
      <c r="L781" s="3" t="e">
        <f t="shared" si="38"/>
        <v>#N/A</v>
      </c>
    </row>
    <row r="782" spans="1:12" ht="15" customHeight="1" x14ac:dyDescent="0.25">
      <c r="A782" s="43" t="s">
        <v>49</v>
      </c>
      <c r="B782" s="43" t="s">
        <v>30</v>
      </c>
      <c r="C782" s="43" t="s">
        <v>760</v>
      </c>
      <c r="D782" s="43" t="s">
        <v>55</v>
      </c>
      <c r="E782" s="43" t="s">
        <v>1192</v>
      </c>
      <c r="F782" s="43" t="s">
        <v>3559</v>
      </c>
      <c r="G782" s="43" t="s">
        <v>4654</v>
      </c>
      <c r="H782" s="76">
        <v>7079</v>
      </c>
      <c r="I782" s="229">
        <v>4.5800254273202431E-2</v>
      </c>
      <c r="J782" s="73">
        <f t="shared" si="36"/>
        <v>9.1065016718190682E-4</v>
      </c>
      <c r="K782" s="73">
        <f t="shared" si="37"/>
        <v>330.66649253348072</v>
      </c>
      <c r="L782" s="3" t="e">
        <f t="shared" si="38"/>
        <v>#N/A</v>
      </c>
    </row>
    <row r="783" spans="1:12" ht="15" customHeight="1" x14ac:dyDescent="0.25">
      <c r="A783" s="43" t="s">
        <v>49</v>
      </c>
      <c r="B783" s="43" t="s">
        <v>30</v>
      </c>
      <c r="C783" s="43" t="s">
        <v>761</v>
      </c>
      <c r="D783" s="43" t="s">
        <v>55</v>
      </c>
      <c r="E783" s="43" t="s">
        <v>1193</v>
      </c>
      <c r="F783" s="43" t="s">
        <v>3558</v>
      </c>
      <c r="G783" s="43" t="s">
        <v>4654</v>
      </c>
      <c r="H783" s="76">
        <v>18192</v>
      </c>
      <c r="I783" s="229">
        <v>3.4899956024626207E-2</v>
      </c>
      <c r="J783" s="73">
        <f t="shared" si="36"/>
        <v>6.9391865378927344E-4</v>
      </c>
      <c r="K783" s="73">
        <f t="shared" si="37"/>
        <v>647.52376814973445</v>
      </c>
      <c r="L783" s="3" t="e">
        <f t="shared" si="38"/>
        <v>#N/A</v>
      </c>
    </row>
    <row r="784" spans="1:12" ht="15" customHeight="1" x14ac:dyDescent="0.25">
      <c r="A784" s="43" t="s">
        <v>49</v>
      </c>
      <c r="B784" s="43" t="s">
        <v>30</v>
      </c>
      <c r="C784" s="43" t="s">
        <v>762</v>
      </c>
      <c r="D784" s="43" t="s">
        <v>55</v>
      </c>
      <c r="E784" s="43" t="s">
        <v>1194</v>
      </c>
      <c r="F784" s="43" t="s">
        <v>3558</v>
      </c>
      <c r="G784" s="43" t="s">
        <v>4654</v>
      </c>
      <c r="H784" s="76">
        <v>3417</v>
      </c>
      <c r="I784" s="229">
        <v>3.4600526777875333E-2</v>
      </c>
      <c r="J784" s="73">
        <f t="shared" si="36"/>
        <v>6.8796507781158781E-4</v>
      </c>
      <c r="K784" s="73">
        <f t="shared" si="37"/>
        <v>120.58077667088222</v>
      </c>
      <c r="L784" s="3" t="e">
        <f t="shared" si="38"/>
        <v>#N/A</v>
      </c>
    </row>
    <row r="785" spans="1:12" ht="15" customHeight="1" x14ac:dyDescent="0.25">
      <c r="A785" s="43" t="s">
        <v>49</v>
      </c>
      <c r="B785" s="43" t="s">
        <v>30</v>
      </c>
      <c r="C785" s="43" t="s">
        <v>767</v>
      </c>
      <c r="D785" s="43" t="s">
        <v>55</v>
      </c>
      <c r="E785" s="43" t="s">
        <v>1195</v>
      </c>
      <c r="F785" s="43" t="s">
        <v>3558</v>
      </c>
      <c r="G785" s="43" t="s">
        <v>4654</v>
      </c>
      <c r="H785" s="76">
        <v>1774</v>
      </c>
      <c r="I785" s="229"/>
      <c r="J785" s="73">
        <f t="shared" si="36"/>
        <v>0</v>
      </c>
      <c r="K785" s="73">
        <f t="shared" si="37"/>
        <v>0</v>
      </c>
      <c r="L785" s="3" t="e">
        <f t="shared" si="38"/>
        <v>#N/A</v>
      </c>
    </row>
    <row r="786" spans="1:12" ht="15" customHeight="1" x14ac:dyDescent="0.25">
      <c r="A786" s="43" t="s">
        <v>49</v>
      </c>
      <c r="B786" s="43" t="s">
        <v>30</v>
      </c>
      <c r="C786" s="43" t="s">
        <v>771</v>
      </c>
      <c r="D786" s="43" t="s">
        <v>371</v>
      </c>
      <c r="E786" s="43" t="s">
        <v>1196</v>
      </c>
      <c r="F786" s="43" t="s">
        <v>3563</v>
      </c>
      <c r="G786" s="43" t="s">
        <v>4654</v>
      </c>
      <c r="H786" s="76">
        <v>30000</v>
      </c>
      <c r="I786" s="229">
        <v>4.9099999999999998E-2</v>
      </c>
      <c r="J786" s="73">
        <f t="shared" si="36"/>
        <v>9.7625927886590351E-4</v>
      </c>
      <c r="K786" s="73">
        <f t="shared" si="37"/>
        <v>1502.2877783659769</v>
      </c>
      <c r="L786" s="3" t="e">
        <f t="shared" si="38"/>
        <v>#N/A</v>
      </c>
    </row>
    <row r="787" spans="1:12" ht="15" customHeight="1" x14ac:dyDescent="0.25">
      <c r="A787" s="43" t="s">
        <v>49</v>
      </c>
      <c r="B787" s="43" t="s">
        <v>30</v>
      </c>
      <c r="C787" s="43" t="s">
        <v>772</v>
      </c>
      <c r="D787" s="43" t="s">
        <v>55</v>
      </c>
      <c r="E787" s="43" t="s">
        <v>1197</v>
      </c>
      <c r="F787" s="43" t="s">
        <v>3558</v>
      </c>
      <c r="G787" s="43" t="s">
        <v>4654</v>
      </c>
      <c r="H787" s="76">
        <v>19048</v>
      </c>
      <c r="I787" s="229">
        <v>4.101585468290634E-2</v>
      </c>
      <c r="J787" s="73">
        <f t="shared" si="36"/>
        <v>8.1552156241960973E-4</v>
      </c>
      <c r="K787" s="73">
        <f t="shared" si="37"/>
        <v>796.80405472096868</v>
      </c>
      <c r="L787" s="3" t="e">
        <f t="shared" si="38"/>
        <v>#N/A</v>
      </c>
    </row>
    <row r="788" spans="1:12" ht="15" customHeight="1" x14ac:dyDescent="0.25">
      <c r="A788" s="43" t="s">
        <v>49</v>
      </c>
      <c r="B788" s="43" t="s">
        <v>30</v>
      </c>
      <c r="C788" s="43" t="s">
        <v>775</v>
      </c>
      <c r="D788" s="43" t="s">
        <v>55</v>
      </c>
      <c r="E788" s="43" t="s">
        <v>1198</v>
      </c>
      <c r="F788" s="43" t="s">
        <v>3558</v>
      </c>
      <c r="G788" s="43" t="s">
        <v>4654</v>
      </c>
      <c r="H788" s="76">
        <v>12743</v>
      </c>
      <c r="I788" s="229">
        <v>3.4600172643804446E-2</v>
      </c>
      <c r="J788" s="73">
        <f t="shared" si="36"/>
        <v>6.879580365351587E-4</v>
      </c>
      <c r="K788" s="73">
        <f t="shared" si="37"/>
        <v>449.67664925956757</v>
      </c>
      <c r="L788" s="3" t="e">
        <f t="shared" si="38"/>
        <v>#N/A</v>
      </c>
    </row>
    <row r="789" spans="1:12" ht="15" customHeight="1" x14ac:dyDescent="0.25">
      <c r="A789" s="43" t="s">
        <v>49</v>
      </c>
      <c r="B789" s="43" t="s">
        <v>30</v>
      </c>
      <c r="C789" s="43" t="s">
        <v>776</v>
      </c>
      <c r="D789" s="43" t="s">
        <v>55</v>
      </c>
      <c r="E789" s="43" t="s">
        <v>1199</v>
      </c>
      <c r="F789" s="43" t="s">
        <v>3558</v>
      </c>
      <c r="G789" s="43" t="s">
        <v>4654</v>
      </c>
      <c r="H789" s="76">
        <v>1274</v>
      </c>
      <c r="I789" s="229">
        <v>5.1899529042386192E-2</v>
      </c>
      <c r="J789" s="73">
        <f t="shared" si="36"/>
        <v>1.0319225416782071E-3</v>
      </c>
      <c r="K789" s="73">
        <f t="shared" si="37"/>
        <v>67.434669318098045</v>
      </c>
      <c r="L789" s="3" t="e">
        <f t="shared" si="38"/>
        <v>#N/A</v>
      </c>
    </row>
    <row r="790" spans="1:12" ht="15" customHeight="1" x14ac:dyDescent="0.25">
      <c r="A790" s="43" t="s">
        <v>49</v>
      </c>
      <c r="B790" s="43" t="s">
        <v>30</v>
      </c>
      <c r="C790" s="43" t="s">
        <v>803</v>
      </c>
      <c r="D790" s="43" t="s">
        <v>55</v>
      </c>
      <c r="E790" s="43" t="s">
        <v>1200</v>
      </c>
      <c r="F790" s="43" t="s">
        <v>3558</v>
      </c>
      <c r="G790" s="43" t="s">
        <v>4654</v>
      </c>
      <c r="H790" s="76">
        <v>1039</v>
      </c>
      <c r="I790" s="229">
        <v>3.4600577478344566E-2</v>
      </c>
      <c r="J790" s="73">
        <f t="shared" si="36"/>
        <v>6.8796608589312609E-4</v>
      </c>
      <c r="K790" s="73">
        <f t="shared" si="37"/>
        <v>36.664796763242961</v>
      </c>
      <c r="L790" s="3" t="e">
        <f t="shared" si="38"/>
        <v>#N/A</v>
      </c>
    </row>
    <row r="791" spans="1:12" ht="15" customHeight="1" x14ac:dyDescent="0.25">
      <c r="A791" s="43" t="s">
        <v>49</v>
      </c>
      <c r="B791" s="43" t="s">
        <v>30</v>
      </c>
      <c r="C791" s="43" t="s">
        <v>777</v>
      </c>
      <c r="D791" s="43" t="s">
        <v>55</v>
      </c>
      <c r="E791" s="43" t="s">
        <v>1201</v>
      </c>
      <c r="F791" s="43" t="s">
        <v>3559</v>
      </c>
      <c r="G791" s="43" t="s">
        <v>4654</v>
      </c>
      <c r="H791" s="76">
        <v>3898</v>
      </c>
      <c r="I791" s="229">
        <v>4.5700359158542841E-2</v>
      </c>
      <c r="J791" s="73">
        <f t="shared" si="36"/>
        <v>9.0866394452203316E-4</v>
      </c>
      <c r="K791" s="73">
        <f t="shared" si="37"/>
        <v>181.68197205574688</v>
      </c>
      <c r="L791" s="3" t="e">
        <f t="shared" si="38"/>
        <v>#N/A</v>
      </c>
    </row>
    <row r="792" spans="1:12" ht="15" customHeight="1" x14ac:dyDescent="0.25">
      <c r="A792" s="43" t="s">
        <v>49</v>
      </c>
      <c r="B792" s="43" t="s">
        <v>30</v>
      </c>
      <c r="C792" s="43" t="s">
        <v>727</v>
      </c>
      <c r="D792" s="43" t="s">
        <v>728</v>
      </c>
      <c r="E792" s="43" t="s">
        <v>1202</v>
      </c>
      <c r="F792" s="43" t="s">
        <v>3559</v>
      </c>
      <c r="G792" s="43" t="s">
        <v>4654</v>
      </c>
      <c r="H792" s="76">
        <v>5520</v>
      </c>
      <c r="I792" s="229">
        <v>3.4800724637681156E-2</v>
      </c>
      <c r="J792" s="73">
        <f t="shared" si="36"/>
        <v>6.9194562808133381E-4</v>
      </c>
      <c r="K792" s="73">
        <f t="shared" si="37"/>
        <v>195.91953986700895</v>
      </c>
      <c r="L792" s="3" t="e">
        <f t="shared" si="38"/>
        <v>#N/A</v>
      </c>
    </row>
    <row r="793" spans="1:12" ht="15" customHeight="1" x14ac:dyDescent="0.25">
      <c r="A793" s="43" t="s">
        <v>49</v>
      </c>
      <c r="B793" s="43" t="s">
        <v>30</v>
      </c>
      <c r="C793" s="43" t="s">
        <v>804</v>
      </c>
      <c r="D793" s="43" t="s">
        <v>55</v>
      </c>
      <c r="E793" s="43" t="s">
        <v>1203</v>
      </c>
      <c r="F793" s="43" t="s">
        <v>3558</v>
      </c>
      <c r="G793" s="43" t="s">
        <v>4654</v>
      </c>
      <c r="H793" s="76">
        <v>2535</v>
      </c>
      <c r="I793" s="229">
        <v>5.0201183431952665E-2</v>
      </c>
      <c r="J793" s="73">
        <f t="shared" si="36"/>
        <v>9.9815419827888096E-4</v>
      </c>
      <c r="K793" s="73">
        <f t="shared" si="37"/>
        <v>129.79032089263697</v>
      </c>
      <c r="L793" s="3" t="e">
        <f t="shared" si="38"/>
        <v>#N/A</v>
      </c>
    </row>
    <row r="794" spans="1:12" ht="15" customHeight="1" x14ac:dyDescent="0.25">
      <c r="A794" s="43" t="s">
        <v>49</v>
      </c>
      <c r="B794" s="43" t="s">
        <v>30</v>
      </c>
      <c r="C794" s="43" t="s">
        <v>780</v>
      </c>
      <c r="D794" s="43" t="s">
        <v>55</v>
      </c>
      <c r="E794" s="43" t="s">
        <v>1204</v>
      </c>
      <c r="F794" s="43" t="s">
        <v>3559</v>
      </c>
      <c r="G794" s="43" t="s">
        <v>4654</v>
      </c>
      <c r="H794" s="76">
        <v>689</v>
      </c>
      <c r="I794" s="229">
        <v>4.2104499274310599E-2</v>
      </c>
      <c r="J794" s="73">
        <f t="shared" si="36"/>
        <v>8.371671710498661E-4</v>
      </c>
      <c r="K794" s="73">
        <f t="shared" si="37"/>
        <v>29.58680818085336</v>
      </c>
      <c r="L794" s="3">
        <f t="shared" si="38"/>
        <v>3</v>
      </c>
    </row>
    <row r="795" spans="1:12" ht="15" customHeight="1" x14ac:dyDescent="0.25">
      <c r="A795" s="43" t="s">
        <v>49</v>
      </c>
      <c r="B795" s="43" t="s">
        <v>30</v>
      </c>
      <c r="C795" s="43" t="s">
        <v>730</v>
      </c>
      <c r="D795" s="43" t="s">
        <v>728</v>
      </c>
      <c r="E795" s="43" t="s">
        <v>1205</v>
      </c>
      <c r="F795" s="43" t="s">
        <v>3564</v>
      </c>
      <c r="G795" s="43" t="s">
        <v>4654</v>
      </c>
      <c r="H795" s="76">
        <v>8460</v>
      </c>
      <c r="I795" s="229">
        <v>1.6530732860520096E-2</v>
      </c>
      <c r="J795" s="73">
        <f t="shared" si="36"/>
        <v>3.2868190104961799E-4</v>
      </c>
      <c r="K795" s="73">
        <f t="shared" si="37"/>
        <v>142.63064888287977</v>
      </c>
      <c r="L795" s="3" t="e">
        <f t="shared" si="38"/>
        <v>#N/A</v>
      </c>
    </row>
    <row r="796" spans="1:12" ht="15" customHeight="1" x14ac:dyDescent="0.25">
      <c r="A796" s="43" t="s">
        <v>49</v>
      </c>
      <c r="B796" s="43" t="s">
        <v>30</v>
      </c>
      <c r="C796" s="43" t="s">
        <v>784</v>
      </c>
      <c r="D796" s="43" t="s">
        <v>55</v>
      </c>
      <c r="E796" s="43" t="s">
        <v>1206</v>
      </c>
      <c r="F796" s="43" t="s">
        <v>3559</v>
      </c>
      <c r="G796" s="43" t="s">
        <v>4654</v>
      </c>
      <c r="H796" s="76">
        <v>1910</v>
      </c>
      <c r="I796" s="229">
        <v>3.7298429319371725E-2</v>
      </c>
      <c r="J796" s="73">
        <f t="shared" si="36"/>
        <v>7.4160769267129763E-4</v>
      </c>
      <c r="K796" s="73">
        <f t="shared" si="37"/>
        <v>72.656470693002177</v>
      </c>
      <c r="L796" s="3" t="e">
        <f t="shared" si="38"/>
        <v>#N/A</v>
      </c>
    </row>
    <row r="797" spans="1:12" ht="15" customHeight="1" x14ac:dyDescent="0.25">
      <c r="A797" s="43" t="s">
        <v>49</v>
      </c>
      <c r="B797" s="43" t="s">
        <v>30</v>
      </c>
      <c r="C797" s="43" t="s">
        <v>785</v>
      </c>
      <c r="D797" s="43" t="s">
        <v>55</v>
      </c>
      <c r="E797" s="43" t="s">
        <v>1207</v>
      </c>
      <c r="F797" s="43" t="s">
        <v>3559</v>
      </c>
      <c r="G797" s="43" t="s">
        <v>4654</v>
      </c>
      <c r="H797" s="76">
        <v>5160</v>
      </c>
      <c r="I797" s="229">
        <v>3.460077519379845E-2</v>
      </c>
      <c r="J797" s="73">
        <f t="shared" si="36"/>
        <v>6.8797001708551767E-4</v>
      </c>
      <c r="K797" s="73">
        <f t="shared" si="37"/>
        <v>182.08992528816125</v>
      </c>
      <c r="L797" s="3" t="e">
        <f t="shared" si="38"/>
        <v>#N/A</v>
      </c>
    </row>
    <row r="798" spans="1:12" ht="15" customHeight="1" x14ac:dyDescent="0.25">
      <c r="A798" s="43" t="s">
        <v>49</v>
      </c>
      <c r="B798" s="43" t="s">
        <v>30</v>
      </c>
      <c r="C798" s="43" t="s">
        <v>788</v>
      </c>
      <c r="D798" s="43" t="s">
        <v>55</v>
      </c>
      <c r="E798" s="43" t="s">
        <v>1208</v>
      </c>
      <c r="F798" s="43" t="s">
        <v>3559</v>
      </c>
      <c r="G798" s="43" t="s">
        <v>4654</v>
      </c>
      <c r="H798" s="76">
        <v>996</v>
      </c>
      <c r="I798" s="229">
        <v>4.0200803212851403E-2</v>
      </c>
      <c r="J798" s="73">
        <f t="shared" si="36"/>
        <v>7.9931582799202465E-4</v>
      </c>
      <c r="K798" s="73">
        <f t="shared" si="37"/>
        <v>40.836118564680056</v>
      </c>
      <c r="L798" s="3" t="e">
        <f t="shared" si="38"/>
        <v>#N/A</v>
      </c>
    </row>
    <row r="799" spans="1:12" ht="15" customHeight="1" x14ac:dyDescent="0.25">
      <c r="A799" s="43" t="s">
        <v>49</v>
      </c>
      <c r="B799" s="43" t="s">
        <v>30</v>
      </c>
      <c r="C799" s="43" t="s">
        <v>806</v>
      </c>
      <c r="D799" s="43" t="s">
        <v>55</v>
      </c>
      <c r="E799" s="43" t="s">
        <v>1209</v>
      </c>
      <c r="F799" s="43" t="s">
        <v>3558</v>
      </c>
      <c r="G799" s="43" t="s">
        <v>4654</v>
      </c>
      <c r="H799" s="76">
        <v>439</v>
      </c>
      <c r="I799" s="229">
        <v>4.5102505694760819E-2</v>
      </c>
      <c r="J799" s="73">
        <f t="shared" si="36"/>
        <v>8.9677677565402252E-4</v>
      </c>
      <c r="K799" s="73">
        <f t="shared" si="37"/>
        <v>20.193685004512115</v>
      </c>
      <c r="L799" s="3" t="e">
        <f t="shared" si="38"/>
        <v>#N/A</v>
      </c>
    </row>
    <row r="800" spans="1:12" ht="15" customHeight="1" x14ac:dyDescent="0.25">
      <c r="A800" s="43" t="s">
        <v>49</v>
      </c>
      <c r="B800" s="43" t="s">
        <v>30</v>
      </c>
      <c r="C800" s="43" t="s">
        <v>790</v>
      </c>
      <c r="D800" s="43" t="s">
        <v>55</v>
      </c>
      <c r="E800" s="43" t="s">
        <v>1210</v>
      </c>
      <c r="F800" s="43" t="s">
        <v>3558</v>
      </c>
      <c r="G800" s="43" t="s">
        <v>4654</v>
      </c>
      <c r="H800" s="76">
        <v>1197</v>
      </c>
      <c r="I800" s="229">
        <v>4.4586466165413528E-2</v>
      </c>
      <c r="J800" s="73">
        <f t="shared" si="36"/>
        <v>8.865163198742489E-4</v>
      </c>
      <c r="K800" s="73">
        <f t="shared" si="37"/>
        <v>54.431160034889473</v>
      </c>
      <c r="L800" s="3" t="e">
        <f t="shared" si="38"/>
        <v>#N/A</v>
      </c>
    </row>
    <row r="801" spans="1:12" ht="15" customHeight="1" x14ac:dyDescent="0.25">
      <c r="A801" s="43" t="s">
        <v>49</v>
      </c>
      <c r="B801" s="43" t="s">
        <v>30</v>
      </c>
      <c r="C801" s="43" t="s">
        <v>791</v>
      </c>
      <c r="D801" s="43" t="s">
        <v>55</v>
      </c>
      <c r="E801" s="43" t="s">
        <v>1211</v>
      </c>
      <c r="F801" s="43" t="s">
        <v>3558</v>
      </c>
      <c r="G801" s="43" t="s">
        <v>4654</v>
      </c>
      <c r="H801" s="76">
        <v>448</v>
      </c>
      <c r="I801" s="229">
        <v>4.3593750000000001E-2</v>
      </c>
      <c r="J801" s="73">
        <f t="shared" si="36"/>
        <v>8.6677806391161885E-4</v>
      </c>
      <c r="K801" s="73">
        <f t="shared" si="37"/>
        <v>19.918316572632406</v>
      </c>
      <c r="L801" s="3" t="e">
        <f t="shared" si="38"/>
        <v>#N/A</v>
      </c>
    </row>
    <row r="802" spans="1:12" ht="15" customHeight="1" x14ac:dyDescent="0.25">
      <c r="A802" s="43" t="s">
        <v>49</v>
      </c>
      <c r="B802" s="43" t="s">
        <v>30</v>
      </c>
      <c r="C802" s="43" t="s">
        <v>748</v>
      </c>
      <c r="D802" s="43" t="s">
        <v>55</v>
      </c>
      <c r="E802" s="43" t="s">
        <v>1212</v>
      </c>
      <c r="F802" s="43" t="s">
        <v>3558</v>
      </c>
      <c r="G802" s="43" t="s">
        <v>4654</v>
      </c>
      <c r="H802" s="76">
        <v>15744</v>
      </c>
      <c r="I802" s="229">
        <v>3.6500254065040649E-2</v>
      </c>
      <c r="J802" s="73">
        <f t="shared" si="36"/>
        <v>7.257375094085305E-4</v>
      </c>
      <c r="K802" s="73">
        <f t="shared" si="37"/>
        <v>586.08601134812795</v>
      </c>
      <c r="L802" s="3" t="e">
        <f t="shared" si="38"/>
        <v>#N/A</v>
      </c>
    </row>
    <row r="803" spans="1:12" ht="15" customHeight="1" x14ac:dyDescent="0.25">
      <c r="A803" s="43" t="s">
        <v>49</v>
      </c>
      <c r="B803" s="43" t="s">
        <v>31</v>
      </c>
      <c r="C803" s="43" t="s">
        <v>773</v>
      </c>
      <c r="D803" s="43" t="s">
        <v>371</v>
      </c>
      <c r="E803" s="43" t="s">
        <v>1213</v>
      </c>
      <c r="F803" s="43" t="s">
        <v>3565</v>
      </c>
      <c r="G803" s="43" t="s">
        <v>5</v>
      </c>
      <c r="H803" s="76">
        <v>2808</v>
      </c>
      <c r="I803" s="229">
        <v>9.6260683760683759E-3</v>
      </c>
      <c r="J803" s="73">
        <f t="shared" si="36"/>
        <v>1.9139589757911186E-4</v>
      </c>
      <c r="K803" s="73">
        <f t="shared" si="37"/>
        <v>27.567439680402146</v>
      </c>
      <c r="L803" s="3" t="e">
        <f t="shared" si="38"/>
        <v>#N/A</v>
      </c>
    </row>
    <row r="804" spans="1:12" ht="15" customHeight="1" x14ac:dyDescent="0.25">
      <c r="A804" s="43" t="s">
        <v>49</v>
      </c>
      <c r="B804" s="43" t="s">
        <v>31</v>
      </c>
      <c r="C804" s="43" t="s">
        <v>727</v>
      </c>
      <c r="D804" s="43" t="s">
        <v>728</v>
      </c>
      <c r="E804" s="43" t="s">
        <v>1214</v>
      </c>
      <c r="F804" s="43" t="s">
        <v>306</v>
      </c>
      <c r="G804" s="43" t="s">
        <v>5</v>
      </c>
      <c r="H804" s="76">
        <v>4338</v>
      </c>
      <c r="I804" s="229">
        <v>3.222683264177041E-3</v>
      </c>
      <c r="J804" s="73">
        <f t="shared" si="36"/>
        <v>6.407687249488175E-5</v>
      </c>
      <c r="K804" s="73">
        <f t="shared" si="37"/>
        <v>14.2579654728828</v>
      </c>
      <c r="L804" s="3" t="e">
        <f t="shared" si="38"/>
        <v>#N/A</v>
      </c>
    </row>
    <row r="805" spans="1:12" ht="15" customHeight="1" x14ac:dyDescent="0.25">
      <c r="A805" s="43" t="s">
        <v>49</v>
      </c>
      <c r="B805" s="43" t="s">
        <v>31</v>
      </c>
      <c r="C805" s="43" t="s">
        <v>787</v>
      </c>
      <c r="D805" s="43" t="s">
        <v>371</v>
      </c>
      <c r="E805" s="43" t="s">
        <v>1215</v>
      </c>
      <c r="F805" s="43" t="s">
        <v>3565</v>
      </c>
      <c r="G805" s="43" t="s">
        <v>5</v>
      </c>
      <c r="H805" s="76">
        <v>18000</v>
      </c>
      <c r="I805" s="229">
        <v>9.6277777777777785E-3</v>
      </c>
      <c r="J805" s="73">
        <f t="shared" si="36"/>
        <v>1.9142988575182292E-4</v>
      </c>
      <c r="K805" s="73">
        <f t="shared" si="37"/>
        <v>176.74573794353282</v>
      </c>
      <c r="L805" s="3" t="e">
        <f t="shared" si="38"/>
        <v>#N/A</v>
      </c>
    </row>
    <row r="806" spans="1:12" ht="15" customHeight="1" x14ac:dyDescent="0.25">
      <c r="A806" s="43" t="s">
        <v>49</v>
      </c>
      <c r="B806" s="43" t="s">
        <v>31</v>
      </c>
      <c r="C806" s="43" t="s">
        <v>763</v>
      </c>
      <c r="D806" s="43" t="s">
        <v>371</v>
      </c>
      <c r="E806" s="43" t="s">
        <v>1216</v>
      </c>
      <c r="F806" s="43" t="s">
        <v>3566</v>
      </c>
      <c r="G806" s="43" t="s">
        <v>5</v>
      </c>
      <c r="H806" s="76">
        <v>418</v>
      </c>
      <c r="I806" s="229">
        <v>1.9000000000000006</v>
      </c>
      <c r="J806" s="73">
        <f t="shared" si="36"/>
        <v>3.7777853968334364E-2</v>
      </c>
      <c r="K806" s="73">
        <f t="shared" si="37"/>
        <v>809.99114295876404</v>
      </c>
      <c r="L806" s="3" t="e">
        <f t="shared" si="38"/>
        <v>#N/A</v>
      </c>
    </row>
    <row r="807" spans="1:12" ht="15" customHeight="1" x14ac:dyDescent="0.25">
      <c r="A807" s="43" t="s">
        <v>49</v>
      </c>
      <c r="B807" s="43" t="s">
        <v>31</v>
      </c>
      <c r="C807" s="43" t="s">
        <v>768</v>
      </c>
      <c r="D807" s="43" t="s">
        <v>371</v>
      </c>
      <c r="E807" s="43" t="s">
        <v>1217</v>
      </c>
      <c r="F807" s="43" t="s">
        <v>3566</v>
      </c>
      <c r="G807" s="43" t="s">
        <v>5</v>
      </c>
      <c r="H807" s="76">
        <v>23</v>
      </c>
      <c r="I807" s="229">
        <v>1.9000000000000001</v>
      </c>
      <c r="J807" s="73">
        <f t="shared" si="36"/>
        <v>3.7777853968334357E-2</v>
      </c>
      <c r="K807" s="73">
        <f t="shared" si="37"/>
        <v>44.568890641271693</v>
      </c>
      <c r="L807" s="3">
        <f t="shared" si="38"/>
        <v>1</v>
      </c>
    </row>
    <row r="808" spans="1:12" ht="15" customHeight="1" x14ac:dyDescent="0.25">
      <c r="A808" s="43" t="s">
        <v>49</v>
      </c>
      <c r="B808" s="43" t="s">
        <v>31</v>
      </c>
      <c r="C808" s="43" t="s">
        <v>769</v>
      </c>
      <c r="D808" s="43" t="s">
        <v>371</v>
      </c>
      <c r="E808" s="43" t="s">
        <v>1218</v>
      </c>
      <c r="F808" s="43" t="s">
        <v>3566</v>
      </c>
      <c r="G808" s="43" t="s">
        <v>5</v>
      </c>
      <c r="H808" s="76">
        <v>622</v>
      </c>
      <c r="I808" s="229"/>
      <c r="J808" s="73">
        <f t="shared" si="36"/>
        <v>0</v>
      </c>
      <c r="K808" s="73">
        <f t="shared" si="37"/>
        <v>0</v>
      </c>
      <c r="L808" s="3" t="e">
        <f t="shared" si="38"/>
        <v>#N/A</v>
      </c>
    </row>
    <row r="809" spans="1:12" ht="15" customHeight="1" x14ac:dyDescent="0.25">
      <c r="A809" s="43" t="s">
        <v>49</v>
      </c>
      <c r="B809" s="43" t="s">
        <v>31</v>
      </c>
      <c r="C809" s="43" t="s">
        <v>770</v>
      </c>
      <c r="D809" s="43" t="s">
        <v>371</v>
      </c>
      <c r="E809" s="43" t="s">
        <v>1219</v>
      </c>
      <c r="F809" s="43" t="s">
        <v>3566</v>
      </c>
      <c r="G809" s="43" t="s">
        <v>5</v>
      </c>
      <c r="H809" s="76">
        <v>403</v>
      </c>
      <c r="I809" s="229">
        <v>1.8992555831265507</v>
      </c>
      <c r="J809" s="73">
        <f t="shared" si="36"/>
        <v>3.7763052667315021E-2</v>
      </c>
      <c r="K809" s="73">
        <f t="shared" si="37"/>
        <v>780.61851022492783</v>
      </c>
      <c r="L809" s="3" t="e">
        <f t="shared" si="38"/>
        <v>#N/A</v>
      </c>
    </row>
    <row r="810" spans="1:12" ht="15" customHeight="1" x14ac:dyDescent="0.25">
      <c r="A810" s="43" t="s">
        <v>49</v>
      </c>
      <c r="B810" s="43" t="s">
        <v>31</v>
      </c>
      <c r="C810" s="43" t="s">
        <v>771</v>
      </c>
      <c r="D810" s="43" t="s">
        <v>371</v>
      </c>
      <c r="E810" s="43" t="s">
        <v>1220</v>
      </c>
      <c r="F810" s="43" t="s">
        <v>3566</v>
      </c>
      <c r="G810" s="43" t="s">
        <v>5</v>
      </c>
      <c r="H810" s="76">
        <v>117</v>
      </c>
      <c r="I810" s="229">
        <v>1.9000000000000001</v>
      </c>
      <c r="J810" s="73">
        <f t="shared" si="36"/>
        <v>3.7777853968334357E-2</v>
      </c>
      <c r="K810" s="73">
        <f t="shared" si="37"/>
        <v>226.72000891429514</v>
      </c>
      <c r="L810" s="3" t="e">
        <f t="shared" si="38"/>
        <v>#N/A</v>
      </c>
    </row>
    <row r="811" spans="1:12" ht="15" customHeight="1" x14ac:dyDescent="0.25">
      <c r="A811" s="43" t="s">
        <v>49</v>
      </c>
      <c r="B811" s="43" t="s">
        <v>31</v>
      </c>
      <c r="C811" s="43" t="s">
        <v>773</v>
      </c>
      <c r="D811" s="43" t="s">
        <v>371</v>
      </c>
      <c r="E811" s="43" t="s">
        <v>1221</v>
      </c>
      <c r="F811" s="43" t="s">
        <v>3566</v>
      </c>
      <c r="G811" s="43" t="s">
        <v>5</v>
      </c>
      <c r="H811" s="76">
        <v>78</v>
      </c>
      <c r="I811" s="229">
        <v>1.9</v>
      </c>
      <c r="J811" s="73">
        <f t="shared" si="36"/>
        <v>3.777785396833435E-2</v>
      </c>
      <c r="K811" s="73">
        <f t="shared" si="37"/>
        <v>151.14667260953007</v>
      </c>
      <c r="L811" s="3" t="e">
        <f t="shared" si="38"/>
        <v>#N/A</v>
      </c>
    </row>
    <row r="812" spans="1:12" ht="15" customHeight="1" x14ac:dyDescent="0.25">
      <c r="A812" s="43" t="s">
        <v>49</v>
      </c>
      <c r="B812" s="43" t="s">
        <v>31</v>
      </c>
      <c r="C812" s="43" t="s">
        <v>787</v>
      </c>
      <c r="D812" s="43" t="s">
        <v>371</v>
      </c>
      <c r="E812" s="43" t="s">
        <v>1222</v>
      </c>
      <c r="F812" s="43" t="s">
        <v>3566</v>
      </c>
      <c r="G812" s="43" t="s">
        <v>5</v>
      </c>
      <c r="H812" s="76">
        <v>878</v>
      </c>
      <c r="I812" s="229">
        <v>1.9000000000000001</v>
      </c>
      <c r="J812" s="73">
        <f t="shared" si="36"/>
        <v>3.7777853968334357E-2</v>
      </c>
      <c r="K812" s="73">
        <f t="shared" si="37"/>
        <v>1701.3689557841979</v>
      </c>
      <c r="L812" s="3" t="e">
        <f t="shared" si="38"/>
        <v>#N/A</v>
      </c>
    </row>
    <row r="813" spans="1:12" ht="15" customHeight="1" x14ac:dyDescent="0.25">
      <c r="A813" s="43" t="s">
        <v>49</v>
      </c>
      <c r="B813" s="43" t="s">
        <v>31</v>
      </c>
      <c r="C813" s="43" t="s">
        <v>739</v>
      </c>
      <c r="D813" s="43" t="s">
        <v>371</v>
      </c>
      <c r="E813" s="43" t="s">
        <v>1223</v>
      </c>
      <c r="F813" s="43" t="s">
        <v>3567</v>
      </c>
      <c r="G813" s="43" t="s">
        <v>5</v>
      </c>
      <c r="H813" s="76">
        <v>400</v>
      </c>
      <c r="I813" s="229">
        <v>1.9</v>
      </c>
      <c r="J813" s="73">
        <f t="shared" si="36"/>
        <v>3.777785396833435E-2</v>
      </c>
      <c r="K813" s="73">
        <f t="shared" si="37"/>
        <v>775.11114158733369</v>
      </c>
      <c r="L813" s="3" t="e">
        <f t="shared" si="38"/>
        <v>#N/A</v>
      </c>
    </row>
    <row r="814" spans="1:12" ht="15" customHeight="1" x14ac:dyDescent="0.25">
      <c r="A814" s="43" t="s">
        <v>49</v>
      </c>
      <c r="B814" s="43" t="s">
        <v>31</v>
      </c>
      <c r="C814" s="43" t="s">
        <v>792</v>
      </c>
      <c r="D814" s="43" t="s">
        <v>55</v>
      </c>
      <c r="E814" s="43" t="s">
        <v>1224</v>
      </c>
      <c r="F814" s="43" t="s">
        <v>3568</v>
      </c>
      <c r="G814" s="43" t="s">
        <v>5</v>
      </c>
      <c r="H814" s="76">
        <v>41010.5</v>
      </c>
      <c r="I814" s="229">
        <v>1.5544799502566415E-2</v>
      </c>
      <c r="J814" s="73">
        <f t="shared" si="36"/>
        <v>3.0907850819736343E-4</v>
      </c>
      <c r="K814" s="73">
        <f t="shared" si="37"/>
        <v>650.17546416042785</v>
      </c>
      <c r="L814" s="3" t="e">
        <f t="shared" si="38"/>
        <v>#N/A</v>
      </c>
    </row>
    <row r="815" spans="1:12" ht="15" customHeight="1" x14ac:dyDescent="0.25">
      <c r="A815" s="43" t="s">
        <v>49</v>
      </c>
      <c r="B815" s="43" t="s">
        <v>31</v>
      </c>
      <c r="C815" s="43" t="s">
        <v>763</v>
      </c>
      <c r="D815" s="43" t="s">
        <v>371</v>
      </c>
      <c r="E815" s="43" t="s">
        <v>1225</v>
      </c>
      <c r="F815" s="43" t="s">
        <v>3569</v>
      </c>
      <c r="G815" s="43" t="s">
        <v>5</v>
      </c>
      <c r="H815" s="76">
        <v>137465.52000000002</v>
      </c>
      <c r="I815" s="229">
        <v>1.4630577907827357E-2</v>
      </c>
      <c r="J815" s="73">
        <f t="shared" si="36"/>
        <v>2.9090096614433719E-4</v>
      </c>
      <c r="K815" s="73">
        <f t="shared" si="37"/>
        <v>2051.1888525795334</v>
      </c>
      <c r="L815" s="3" t="e">
        <f t="shared" si="38"/>
        <v>#N/A</v>
      </c>
    </row>
    <row r="816" spans="1:12" ht="15" customHeight="1" x14ac:dyDescent="0.25">
      <c r="A816" s="43" t="s">
        <v>49</v>
      </c>
      <c r="B816" s="43" t="s">
        <v>31</v>
      </c>
      <c r="C816" s="43" t="s">
        <v>766</v>
      </c>
      <c r="D816" s="43" t="s">
        <v>371</v>
      </c>
      <c r="E816" s="43" t="s">
        <v>1226</v>
      </c>
      <c r="F816" s="43" t="s">
        <v>3569</v>
      </c>
      <c r="G816" s="43" t="s">
        <v>5</v>
      </c>
      <c r="H816" s="76">
        <v>85767.6</v>
      </c>
      <c r="I816" s="229">
        <v>1.4630583110638515E-2</v>
      </c>
      <c r="J816" s="73">
        <f t="shared" si="36"/>
        <v>2.9090106959225306E-4</v>
      </c>
      <c r="K816" s="73">
        <f t="shared" si="37"/>
        <v>1279.7798865763605</v>
      </c>
      <c r="L816" s="3" t="e">
        <f t="shared" si="38"/>
        <v>#N/A</v>
      </c>
    </row>
    <row r="817" spans="1:12" ht="15" customHeight="1" x14ac:dyDescent="0.25">
      <c r="A817" s="43" t="s">
        <v>49</v>
      </c>
      <c r="B817" s="43" t="s">
        <v>31</v>
      </c>
      <c r="C817" s="43" t="s">
        <v>768</v>
      </c>
      <c r="D817" s="43" t="s">
        <v>371</v>
      </c>
      <c r="E817" s="43" t="s">
        <v>1227</v>
      </c>
      <c r="F817" s="43" t="s">
        <v>3570</v>
      </c>
      <c r="G817" s="43" t="s">
        <v>5</v>
      </c>
      <c r="H817" s="76">
        <v>2515.2800000000002</v>
      </c>
      <c r="I817" s="229">
        <v>1.4630577907827357E-2</v>
      </c>
      <c r="J817" s="73">
        <f t="shared" si="36"/>
        <v>2.9090096614433719E-4</v>
      </c>
      <c r="K817" s="73">
        <f t="shared" si="37"/>
        <v>37.531697382123525</v>
      </c>
      <c r="L817" s="3">
        <f t="shared" si="38"/>
        <v>1</v>
      </c>
    </row>
    <row r="818" spans="1:12" ht="15" customHeight="1" x14ac:dyDescent="0.25">
      <c r="A818" s="43" t="s">
        <v>49</v>
      </c>
      <c r="B818" s="43" t="s">
        <v>31</v>
      </c>
      <c r="C818" s="43" t="s">
        <v>769</v>
      </c>
      <c r="D818" s="43" t="s">
        <v>371</v>
      </c>
      <c r="E818" s="43" t="s">
        <v>1228</v>
      </c>
      <c r="F818" s="43" t="s">
        <v>3569</v>
      </c>
      <c r="G818" s="43" t="s">
        <v>5</v>
      </c>
      <c r="H818" s="76">
        <v>38648.720000000001</v>
      </c>
      <c r="I818" s="229"/>
      <c r="J818" s="73">
        <f t="shared" si="36"/>
        <v>0</v>
      </c>
      <c r="K818" s="73">
        <f t="shared" si="37"/>
        <v>0</v>
      </c>
      <c r="L818" s="3" t="e">
        <f t="shared" si="38"/>
        <v>#N/A</v>
      </c>
    </row>
    <row r="819" spans="1:12" ht="15" customHeight="1" x14ac:dyDescent="0.25">
      <c r="A819" s="43" t="s">
        <v>49</v>
      </c>
      <c r="B819" s="43" t="s">
        <v>31</v>
      </c>
      <c r="C819" s="43" t="s">
        <v>770</v>
      </c>
      <c r="D819" s="43" t="s">
        <v>371</v>
      </c>
      <c r="E819" s="43" t="s">
        <v>1229</v>
      </c>
      <c r="F819" s="43" t="s">
        <v>3569</v>
      </c>
      <c r="G819" s="43" t="s">
        <v>5</v>
      </c>
      <c r="H819" s="76">
        <v>40126.76</v>
      </c>
      <c r="I819" s="229">
        <v>1.4630635516049638E-2</v>
      </c>
      <c r="J819" s="73">
        <f t="shared" si="36"/>
        <v>2.9090211157328913E-4</v>
      </c>
      <c r="K819" s="73">
        <f t="shared" si="37"/>
        <v>598.75295921459463</v>
      </c>
      <c r="L819" s="3" t="e">
        <f t="shared" si="38"/>
        <v>#N/A</v>
      </c>
    </row>
    <row r="820" spans="1:12" ht="15" customHeight="1" x14ac:dyDescent="0.25">
      <c r="A820" s="43" t="s">
        <v>49</v>
      </c>
      <c r="B820" s="43" t="s">
        <v>31</v>
      </c>
      <c r="C820" s="43" t="s">
        <v>771</v>
      </c>
      <c r="D820" s="43" t="s">
        <v>371</v>
      </c>
      <c r="E820" s="43" t="s">
        <v>1230</v>
      </c>
      <c r="F820" s="43" t="s">
        <v>3570</v>
      </c>
      <c r="G820" s="43" t="s">
        <v>5</v>
      </c>
      <c r="H820" s="76">
        <v>12795.12</v>
      </c>
      <c r="I820" s="229">
        <v>1.6093635698610092E-2</v>
      </c>
      <c r="J820" s="73">
        <f t="shared" si="36"/>
        <v>3.1999106275877088E-4</v>
      </c>
      <c r="K820" s="73">
        <f t="shared" si="37"/>
        <v>210.01432404692599</v>
      </c>
      <c r="L820" s="3" t="e">
        <f t="shared" si="38"/>
        <v>#N/A</v>
      </c>
    </row>
    <row r="821" spans="1:12" ht="15" customHeight="1" x14ac:dyDescent="0.25">
      <c r="A821" s="43" t="s">
        <v>49</v>
      </c>
      <c r="B821" s="43" t="s">
        <v>31</v>
      </c>
      <c r="C821" s="43" t="s">
        <v>773</v>
      </c>
      <c r="D821" s="43" t="s">
        <v>371</v>
      </c>
      <c r="E821" s="43" t="s">
        <v>1231</v>
      </c>
      <c r="F821" s="43" t="s">
        <v>3569</v>
      </c>
      <c r="G821" s="43" t="s">
        <v>5</v>
      </c>
      <c r="H821" s="76">
        <v>8530.08</v>
      </c>
      <c r="I821" s="229">
        <v>1.4630577907827359E-2</v>
      </c>
      <c r="J821" s="73">
        <f t="shared" si="36"/>
        <v>2.9090096614433725E-4</v>
      </c>
      <c r="K821" s="73">
        <f t="shared" si="37"/>
        <v>127.28140851328848</v>
      </c>
      <c r="L821" s="3" t="e">
        <f t="shared" si="38"/>
        <v>#N/A</v>
      </c>
    </row>
    <row r="822" spans="1:12" ht="15" customHeight="1" x14ac:dyDescent="0.25">
      <c r="A822" s="43" t="s">
        <v>49</v>
      </c>
      <c r="B822" s="43" t="s">
        <v>31</v>
      </c>
      <c r="C822" s="43" t="s">
        <v>727</v>
      </c>
      <c r="D822" s="43" t="s">
        <v>728</v>
      </c>
      <c r="E822" s="43" t="s">
        <v>1232</v>
      </c>
      <c r="F822" s="43" t="s">
        <v>3571</v>
      </c>
      <c r="G822" s="43" t="s">
        <v>5</v>
      </c>
      <c r="H822" s="76">
        <v>29440</v>
      </c>
      <c r="I822" s="229">
        <v>1.8749999999999999E-2</v>
      </c>
      <c r="J822" s="73">
        <f t="shared" si="36"/>
        <v>3.7280776942435215E-4</v>
      </c>
      <c r="K822" s="73">
        <f t="shared" si="37"/>
        <v>562.97546073185299</v>
      </c>
      <c r="L822" s="3" t="e">
        <f t="shared" si="38"/>
        <v>#N/A</v>
      </c>
    </row>
    <row r="823" spans="1:12" ht="15" customHeight="1" x14ac:dyDescent="0.25">
      <c r="A823" s="43" t="s">
        <v>49</v>
      </c>
      <c r="B823" s="43" t="s">
        <v>31</v>
      </c>
      <c r="C823" s="43" t="s">
        <v>786</v>
      </c>
      <c r="D823" s="43" t="s">
        <v>371</v>
      </c>
      <c r="E823" s="43" t="s">
        <v>1233</v>
      </c>
      <c r="F823" s="43" t="s">
        <v>3569</v>
      </c>
      <c r="G823" s="43" t="s">
        <v>5</v>
      </c>
      <c r="H823" s="76">
        <v>77645.600000000006</v>
      </c>
      <c r="I823" s="229">
        <v>1.5477760491257713E-2</v>
      </c>
      <c r="J823" s="73">
        <f t="shared" si="36"/>
        <v>3.0774556610294154E-4</v>
      </c>
      <c r="K823" s="73">
        <f t="shared" si="37"/>
        <v>1225.6750891274025</v>
      </c>
      <c r="L823" s="3" t="e">
        <f t="shared" si="38"/>
        <v>#N/A</v>
      </c>
    </row>
    <row r="824" spans="1:12" ht="15" customHeight="1" x14ac:dyDescent="0.25">
      <c r="A824" s="43" t="s">
        <v>49</v>
      </c>
      <c r="B824" s="43" t="s">
        <v>31</v>
      </c>
      <c r="C824" s="43" t="s">
        <v>787</v>
      </c>
      <c r="D824" s="43" t="s">
        <v>371</v>
      </c>
      <c r="E824" s="43" t="s">
        <v>1234</v>
      </c>
      <c r="F824" s="43" t="s">
        <v>3570</v>
      </c>
      <c r="G824" s="43" t="s">
        <v>5</v>
      </c>
      <c r="H824" s="76">
        <v>91556.19</v>
      </c>
      <c r="I824" s="229">
        <v>1.6093614205658843E-2</v>
      </c>
      <c r="J824" s="73">
        <f t="shared" si="36"/>
        <v>3.1999063541267954E-4</v>
      </c>
      <c r="K824" s="73">
        <f t="shared" si="37"/>
        <v>1502.7671234140641</v>
      </c>
      <c r="L824" s="3" t="e">
        <f t="shared" si="38"/>
        <v>#N/A</v>
      </c>
    </row>
    <row r="825" spans="1:12" ht="15" customHeight="1" x14ac:dyDescent="0.25">
      <c r="A825" s="43" t="s">
        <v>49</v>
      </c>
      <c r="B825" s="43" t="s">
        <v>32</v>
      </c>
      <c r="C825" s="43" t="s">
        <v>801</v>
      </c>
      <c r="D825" s="43" t="s">
        <v>55</v>
      </c>
      <c r="E825" s="43" t="s">
        <v>1235</v>
      </c>
      <c r="F825" s="43" t="s">
        <v>3572</v>
      </c>
      <c r="G825" s="43" t="s">
        <v>4654</v>
      </c>
      <c r="H825" s="76">
        <v>5000</v>
      </c>
      <c r="I825" s="229">
        <v>1.686E-3</v>
      </c>
      <c r="J825" s="73">
        <f t="shared" si="36"/>
        <v>3.3522874626637745E-5</v>
      </c>
      <c r="K825" s="73">
        <f t="shared" si="37"/>
        <v>8.5976143731331884</v>
      </c>
      <c r="L825" s="3" t="e">
        <f t="shared" si="38"/>
        <v>#N/A</v>
      </c>
    </row>
    <row r="826" spans="1:12" ht="15" customHeight="1" x14ac:dyDescent="0.25">
      <c r="A826" s="43" t="s">
        <v>49</v>
      </c>
      <c r="B826" s="43" t="s">
        <v>32</v>
      </c>
      <c r="C826" s="43" t="s">
        <v>798</v>
      </c>
      <c r="D826" s="43" t="s">
        <v>55</v>
      </c>
      <c r="E826" s="43" t="s">
        <v>1236</v>
      </c>
      <c r="F826" s="43" t="s">
        <v>3573</v>
      </c>
      <c r="G826" s="43" t="s">
        <v>4654</v>
      </c>
      <c r="H826" s="76">
        <v>43875</v>
      </c>
      <c r="I826" s="229">
        <v>9.0001139601139594E-3</v>
      </c>
      <c r="J826" s="73">
        <f t="shared" si="36"/>
        <v>1.7894999520186978E-4</v>
      </c>
      <c r="K826" s="73">
        <f t="shared" si="37"/>
        <v>402.731431039482</v>
      </c>
      <c r="L826" s="3" t="e">
        <f t="shared" si="38"/>
        <v>#N/A</v>
      </c>
    </row>
    <row r="827" spans="1:12" ht="15" customHeight="1" x14ac:dyDescent="0.25">
      <c r="A827" s="43" t="s">
        <v>49</v>
      </c>
      <c r="B827" s="43" t="s">
        <v>32</v>
      </c>
      <c r="C827" s="43" t="s">
        <v>758</v>
      </c>
      <c r="D827" s="43" t="s">
        <v>55</v>
      </c>
      <c r="E827" s="43" t="s">
        <v>1237</v>
      </c>
      <c r="F827" s="43" t="s">
        <v>3573</v>
      </c>
      <c r="G827" s="43" t="s">
        <v>4654</v>
      </c>
      <c r="H827" s="76">
        <v>146000</v>
      </c>
      <c r="I827" s="229">
        <v>8.9999999999999993E-3</v>
      </c>
      <c r="J827" s="73">
        <f t="shared" si="36"/>
        <v>1.7894772932368903E-4</v>
      </c>
      <c r="K827" s="73">
        <f t="shared" si="37"/>
        <v>1340.1263684812584</v>
      </c>
      <c r="L827" s="3" t="e">
        <f t="shared" si="38"/>
        <v>#N/A</v>
      </c>
    </row>
    <row r="828" spans="1:12" ht="15" customHeight="1" x14ac:dyDescent="0.25">
      <c r="A828" s="43" t="s">
        <v>49</v>
      </c>
      <c r="B828" s="43" t="s">
        <v>32</v>
      </c>
      <c r="C828" s="43" t="s">
        <v>762</v>
      </c>
      <c r="D828" s="43" t="s">
        <v>55</v>
      </c>
      <c r="E828" s="43" t="s">
        <v>1238</v>
      </c>
      <c r="F828" s="43" t="s">
        <v>3574</v>
      </c>
      <c r="G828" s="43" t="s">
        <v>4654</v>
      </c>
      <c r="H828" s="76">
        <v>43844</v>
      </c>
      <c r="I828" s="229">
        <v>9.0000912325517747E-3</v>
      </c>
      <c r="J828" s="73">
        <f t="shared" si="36"/>
        <v>1.789495433079091E-4</v>
      </c>
      <c r="K828" s="73">
        <f t="shared" si="37"/>
        <v>402.44586377679195</v>
      </c>
      <c r="L828" s="3" t="e">
        <f t="shared" si="38"/>
        <v>#N/A</v>
      </c>
    </row>
    <row r="829" spans="1:12" ht="15" customHeight="1" x14ac:dyDescent="0.25">
      <c r="A829" s="43" t="s">
        <v>49</v>
      </c>
      <c r="B829" s="43" t="s">
        <v>32</v>
      </c>
      <c r="C829" s="43" t="s">
        <v>727</v>
      </c>
      <c r="D829" s="43" t="s">
        <v>728</v>
      </c>
      <c r="E829" s="43" t="s">
        <v>1239</v>
      </c>
      <c r="F829" s="43" t="s">
        <v>3575</v>
      </c>
      <c r="G829" s="43" t="s">
        <v>4654</v>
      </c>
      <c r="H829" s="76">
        <v>140000</v>
      </c>
      <c r="I829" s="229">
        <v>1.3675714285714285E-3</v>
      </c>
      <c r="J829" s="73">
        <f t="shared" si="36"/>
        <v>2.7191533536756748E-5</v>
      </c>
      <c r="K829" s="73">
        <f t="shared" si="37"/>
        <v>195.26681469514594</v>
      </c>
      <c r="L829" s="3" t="e">
        <f t="shared" si="38"/>
        <v>#N/A</v>
      </c>
    </row>
    <row r="830" spans="1:12" ht="15" customHeight="1" x14ac:dyDescent="0.25">
      <c r="A830" s="43" t="s">
        <v>49</v>
      </c>
      <c r="B830" s="43" t="s">
        <v>32</v>
      </c>
      <c r="C830" s="43" t="s">
        <v>752</v>
      </c>
      <c r="D830" s="43" t="s">
        <v>55</v>
      </c>
      <c r="E830" s="43" t="s">
        <v>1240</v>
      </c>
      <c r="F830" s="43" t="s">
        <v>3576</v>
      </c>
      <c r="G830" s="43" t="s">
        <v>4654</v>
      </c>
      <c r="H830" s="76">
        <v>42574</v>
      </c>
      <c r="I830" s="229"/>
      <c r="J830" s="73">
        <f t="shared" si="36"/>
        <v>0</v>
      </c>
      <c r="K830" s="73">
        <f t="shared" si="37"/>
        <v>0</v>
      </c>
      <c r="L830" s="3" t="e">
        <f t="shared" si="38"/>
        <v>#N/A</v>
      </c>
    </row>
    <row r="831" spans="1:12" ht="15" customHeight="1" x14ac:dyDescent="0.25">
      <c r="A831" s="43" t="s">
        <v>49</v>
      </c>
      <c r="B831" s="43" t="s">
        <v>32</v>
      </c>
      <c r="C831" s="43" t="s">
        <v>764</v>
      </c>
      <c r="D831" s="43" t="s">
        <v>55</v>
      </c>
      <c r="E831" s="43" t="s">
        <v>1241</v>
      </c>
      <c r="F831" s="43" t="s">
        <v>3576</v>
      </c>
      <c r="G831" s="43" t="s">
        <v>4654</v>
      </c>
      <c r="H831" s="76">
        <v>20000</v>
      </c>
      <c r="I831" s="229"/>
      <c r="J831" s="73">
        <f t="shared" si="36"/>
        <v>0</v>
      </c>
      <c r="K831" s="73">
        <f t="shared" si="37"/>
        <v>0</v>
      </c>
      <c r="L831" s="3" t="e">
        <f t="shared" si="38"/>
        <v>#N/A</v>
      </c>
    </row>
    <row r="832" spans="1:12" ht="15" customHeight="1" x14ac:dyDescent="0.25">
      <c r="A832" s="43" t="s">
        <v>49</v>
      </c>
      <c r="B832" s="43" t="s">
        <v>32</v>
      </c>
      <c r="C832" s="43" t="s">
        <v>727</v>
      </c>
      <c r="D832" s="43" t="s">
        <v>728</v>
      </c>
      <c r="E832" s="43" t="s">
        <v>1242</v>
      </c>
      <c r="F832" s="43" t="s">
        <v>3577</v>
      </c>
      <c r="G832" s="43" t="s">
        <v>4654</v>
      </c>
      <c r="H832" s="76">
        <v>110000</v>
      </c>
      <c r="I832" s="229">
        <v>9.8072727272727265E-4</v>
      </c>
      <c r="J832" s="73">
        <f t="shared" si="36"/>
        <v>1.9499879837817749E-5</v>
      </c>
      <c r="K832" s="73">
        <f t="shared" si="37"/>
        <v>110.02498678215994</v>
      </c>
      <c r="L832" s="3" t="e">
        <f t="shared" si="38"/>
        <v>#N/A</v>
      </c>
    </row>
    <row r="833" spans="1:12" ht="15" customHeight="1" x14ac:dyDescent="0.25">
      <c r="A833" s="43" t="s">
        <v>49</v>
      </c>
      <c r="B833" s="43" t="s">
        <v>32</v>
      </c>
      <c r="C833" s="43" t="s">
        <v>770</v>
      </c>
      <c r="D833" s="43" t="s">
        <v>371</v>
      </c>
      <c r="E833" s="43" t="s">
        <v>1243</v>
      </c>
      <c r="F833" s="43" t="s">
        <v>3578</v>
      </c>
      <c r="G833" s="43" t="s">
        <v>4654</v>
      </c>
      <c r="H833" s="76">
        <v>238</v>
      </c>
      <c r="I833" s="229">
        <v>4.9579831932773108E-3</v>
      </c>
      <c r="J833" s="73">
        <f t="shared" si="36"/>
        <v>9.8579981606887522E-5</v>
      </c>
      <c r="K833" s="73">
        <f t="shared" si="37"/>
        <v>1.2034620356224393</v>
      </c>
      <c r="L833" s="3" t="e">
        <f t="shared" si="38"/>
        <v>#N/A</v>
      </c>
    </row>
    <row r="834" spans="1:12" ht="15" customHeight="1" x14ac:dyDescent="0.25">
      <c r="A834" s="43" t="s">
        <v>49</v>
      </c>
      <c r="B834" s="43" t="s">
        <v>32</v>
      </c>
      <c r="C834" s="43" t="s">
        <v>779</v>
      </c>
      <c r="D834" s="43" t="s">
        <v>371</v>
      </c>
      <c r="E834" s="43" t="s">
        <v>1244</v>
      </c>
      <c r="F834" s="43" t="s">
        <v>3578</v>
      </c>
      <c r="G834" s="43" t="s">
        <v>4654</v>
      </c>
      <c r="H834" s="76">
        <v>10270</v>
      </c>
      <c r="I834" s="229">
        <v>4.9503407984420643E-3</v>
      </c>
      <c r="J834" s="73">
        <f t="shared" si="36"/>
        <v>9.842802725106947E-5</v>
      </c>
      <c r="K834" s="73">
        <f t="shared" si="37"/>
        <v>51.850855839868487</v>
      </c>
      <c r="L834" s="3" t="e">
        <f t="shared" si="38"/>
        <v>#N/A</v>
      </c>
    </row>
    <row r="835" spans="1:12" ht="15" customHeight="1" x14ac:dyDescent="0.25">
      <c r="A835" s="43" t="s">
        <v>49</v>
      </c>
      <c r="B835" s="43" t="s">
        <v>32</v>
      </c>
      <c r="C835" s="43" t="s">
        <v>786</v>
      </c>
      <c r="D835" s="43" t="s">
        <v>371</v>
      </c>
      <c r="E835" s="43" t="s">
        <v>1245</v>
      </c>
      <c r="F835" s="43" t="s">
        <v>3579</v>
      </c>
      <c r="G835" s="43" t="s">
        <v>4654</v>
      </c>
      <c r="H835" s="76">
        <v>130694</v>
      </c>
      <c r="I835" s="229">
        <v>5.1834055121122626E-3</v>
      </c>
      <c r="J835" s="73">
        <f t="shared" si="36"/>
        <v>1.0306207183959811E-4</v>
      </c>
      <c r="K835" s="73">
        <f t="shared" si="37"/>
        <v>690.90959441700443</v>
      </c>
      <c r="L835" s="3" t="e">
        <f t="shared" si="38"/>
        <v>#N/A</v>
      </c>
    </row>
    <row r="836" spans="1:12" ht="15" customHeight="1" x14ac:dyDescent="0.25">
      <c r="A836" s="43" t="s">
        <v>49</v>
      </c>
      <c r="B836" s="43" t="s">
        <v>32</v>
      </c>
      <c r="C836" s="43" t="s">
        <v>786</v>
      </c>
      <c r="D836" s="43" t="s">
        <v>371</v>
      </c>
      <c r="E836" s="43" t="s">
        <v>1246</v>
      </c>
      <c r="F836" s="43" t="s">
        <v>3578</v>
      </c>
      <c r="G836" s="43" t="s">
        <v>4654</v>
      </c>
      <c r="H836" s="76">
        <v>2401</v>
      </c>
      <c r="I836" s="229">
        <v>4.9521032902957104E-3</v>
      </c>
      <c r="J836" s="73">
        <f t="shared" si="36"/>
        <v>9.8463071019420741E-5</v>
      </c>
      <c r="K836" s="73">
        <f t="shared" si="37"/>
        <v>12.126409833517629</v>
      </c>
      <c r="L836" s="3" t="e">
        <f t="shared" si="38"/>
        <v>#N/A</v>
      </c>
    </row>
    <row r="837" spans="1:12" ht="15" customHeight="1" x14ac:dyDescent="0.25">
      <c r="A837" s="43" t="s">
        <v>49</v>
      </c>
      <c r="B837" s="43" t="s">
        <v>313</v>
      </c>
      <c r="C837" s="43" t="s">
        <v>753</v>
      </c>
      <c r="D837" s="43" t="s">
        <v>374</v>
      </c>
      <c r="E837" s="43" t="s">
        <v>1247</v>
      </c>
      <c r="F837" s="43" t="s">
        <v>3580</v>
      </c>
      <c r="G837" s="43" t="s">
        <v>4654</v>
      </c>
      <c r="H837" s="76">
        <v>43200</v>
      </c>
      <c r="I837" s="229">
        <v>1.9E-2</v>
      </c>
      <c r="J837" s="73">
        <f t="shared" si="36"/>
        <v>3.7777853968334353E-4</v>
      </c>
      <c r="K837" s="73">
        <f t="shared" si="37"/>
        <v>837.1200329143204</v>
      </c>
      <c r="L837" s="3" t="e">
        <f t="shared" si="38"/>
        <v>#N/A</v>
      </c>
    </row>
    <row r="838" spans="1:12" ht="15" customHeight="1" x14ac:dyDescent="0.25">
      <c r="A838" s="43" t="s">
        <v>49</v>
      </c>
      <c r="B838" s="43" t="s">
        <v>313</v>
      </c>
      <c r="C838" s="43" t="s">
        <v>754</v>
      </c>
      <c r="D838" s="43" t="s">
        <v>374</v>
      </c>
      <c r="E838" s="43" t="s">
        <v>1248</v>
      </c>
      <c r="F838" s="43" t="s">
        <v>3580</v>
      </c>
      <c r="G838" s="43" t="s">
        <v>4654</v>
      </c>
      <c r="H838" s="76">
        <v>33600</v>
      </c>
      <c r="I838" s="229">
        <v>1.6500000000000001E-2</v>
      </c>
      <c r="J838" s="73">
        <f t="shared" si="36"/>
        <v>3.2807083709342991E-4</v>
      </c>
      <c r="K838" s="73">
        <f t="shared" si="37"/>
        <v>565.42318012633928</v>
      </c>
      <c r="L838" s="3" t="e">
        <f t="shared" si="38"/>
        <v>#N/A</v>
      </c>
    </row>
    <row r="839" spans="1:12" ht="15" customHeight="1" x14ac:dyDescent="0.25">
      <c r="A839" s="43" t="s">
        <v>49</v>
      </c>
      <c r="B839" s="43" t="s">
        <v>313</v>
      </c>
      <c r="C839" s="43" t="s">
        <v>766</v>
      </c>
      <c r="D839" s="43" t="s">
        <v>371</v>
      </c>
      <c r="E839" s="43" t="s">
        <v>1249</v>
      </c>
      <c r="F839" s="43" t="s">
        <v>3581</v>
      </c>
      <c r="G839" s="43" t="s">
        <v>4654</v>
      </c>
      <c r="H839" s="76">
        <v>76540</v>
      </c>
      <c r="I839" s="229">
        <v>7.9997386987196238E-4</v>
      </c>
      <c r="J839" s="73">
        <f t="shared" ref="J839:J902" si="39">I839*$J$5</f>
        <v>1.5905945281319106E-5</v>
      </c>
      <c r="K839" s="73">
        <f t="shared" ref="K839:K902" si="40">(I839+J839)*H839</f>
        <v>62.447441051832165</v>
      </c>
      <c r="L839" s="3" t="e">
        <f t="shared" ref="L839:L902" si="41">MATCH(C839,$C$7237:$C$7264,0)</f>
        <v>#N/A</v>
      </c>
    </row>
    <row r="840" spans="1:12" ht="15" customHeight="1" x14ac:dyDescent="0.25">
      <c r="A840" s="43" t="s">
        <v>49</v>
      </c>
      <c r="B840" s="43" t="s">
        <v>313</v>
      </c>
      <c r="C840" s="43" t="s">
        <v>770</v>
      </c>
      <c r="D840" s="43" t="s">
        <v>371</v>
      </c>
      <c r="E840" s="43" t="s">
        <v>1250</v>
      </c>
      <c r="F840" s="43" t="s">
        <v>3581</v>
      </c>
      <c r="G840" s="43" t="s">
        <v>4654</v>
      </c>
      <c r="H840" s="76">
        <v>26918</v>
      </c>
      <c r="I840" s="229">
        <v>7.9983654060479981E-4</v>
      </c>
      <c r="J840" s="73">
        <f t="shared" si="39"/>
        <v>1.5903214752371505E-5</v>
      </c>
      <c r="K840" s="73">
        <f t="shared" si="40"/>
        <v>21.958082734704337</v>
      </c>
      <c r="L840" s="3" t="e">
        <f t="shared" si="41"/>
        <v>#N/A</v>
      </c>
    </row>
    <row r="841" spans="1:12" ht="15" customHeight="1" x14ac:dyDescent="0.25">
      <c r="A841" s="43" t="s">
        <v>49</v>
      </c>
      <c r="B841" s="43" t="s">
        <v>313</v>
      </c>
      <c r="C841" s="43" t="s">
        <v>773</v>
      </c>
      <c r="D841" s="43" t="s">
        <v>371</v>
      </c>
      <c r="E841" s="43" t="s">
        <v>1251</v>
      </c>
      <c r="F841" s="43" t="s">
        <v>3581</v>
      </c>
      <c r="G841" s="43" t="s">
        <v>4654</v>
      </c>
      <c r="H841" s="76">
        <v>210170</v>
      </c>
      <c r="I841" s="229">
        <v>1.2999999999999999E-2</v>
      </c>
      <c r="J841" s="73">
        <f t="shared" si="39"/>
        <v>2.5848005346755081E-4</v>
      </c>
      <c r="K841" s="73">
        <f t="shared" si="40"/>
        <v>2786.5347528372749</v>
      </c>
      <c r="L841" s="3" t="e">
        <f t="shared" si="41"/>
        <v>#N/A</v>
      </c>
    </row>
    <row r="842" spans="1:12" ht="15" customHeight="1" x14ac:dyDescent="0.25">
      <c r="A842" s="43" t="s">
        <v>49</v>
      </c>
      <c r="B842" s="43" t="s">
        <v>313</v>
      </c>
      <c r="C842" s="43" t="s">
        <v>774</v>
      </c>
      <c r="D842" s="43" t="s">
        <v>371</v>
      </c>
      <c r="E842" s="43" t="s">
        <v>1252</v>
      </c>
      <c r="F842" s="43" t="s">
        <v>3582</v>
      </c>
      <c r="G842" s="43" t="s">
        <v>4654</v>
      </c>
      <c r="H842" s="76">
        <v>3892</v>
      </c>
      <c r="I842" s="229">
        <v>7.9907502569373057E-4</v>
      </c>
      <c r="J842" s="73">
        <f t="shared" si="39"/>
        <v>1.5888073489684618E-5</v>
      </c>
      <c r="K842" s="73">
        <f t="shared" si="40"/>
        <v>3.1718363820218518</v>
      </c>
      <c r="L842" s="3" t="e">
        <f t="shared" si="41"/>
        <v>#N/A</v>
      </c>
    </row>
    <row r="843" spans="1:12" ht="15" customHeight="1" x14ac:dyDescent="0.25">
      <c r="A843" s="43" t="s">
        <v>49</v>
      </c>
      <c r="B843" s="43" t="s">
        <v>313</v>
      </c>
      <c r="C843" s="43" t="s">
        <v>727</v>
      </c>
      <c r="D843" s="43" t="s">
        <v>728</v>
      </c>
      <c r="E843" s="43" t="s">
        <v>1253</v>
      </c>
      <c r="F843" s="43" t="s">
        <v>3583</v>
      </c>
      <c r="G843" s="43" t="s">
        <v>4654</v>
      </c>
      <c r="H843" s="76">
        <v>50000</v>
      </c>
      <c r="I843" s="229">
        <v>2.1700000000000001E-2</v>
      </c>
      <c r="J843" s="73">
        <f t="shared" si="39"/>
        <v>4.3146285848045027E-4</v>
      </c>
      <c r="K843" s="73">
        <f t="shared" si="40"/>
        <v>1106.5731429240225</v>
      </c>
      <c r="L843" s="3" t="e">
        <f t="shared" si="41"/>
        <v>#N/A</v>
      </c>
    </row>
    <row r="844" spans="1:12" ht="15" customHeight="1" x14ac:dyDescent="0.25">
      <c r="A844" s="43" t="s">
        <v>49</v>
      </c>
      <c r="B844" s="43" t="s">
        <v>313</v>
      </c>
      <c r="C844" s="43" t="s">
        <v>778</v>
      </c>
      <c r="D844" s="43" t="s">
        <v>371</v>
      </c>
      <c r="E844" s="43" t="s">
        <v>1254</v>
      </c>
      <c r="F844" s="43" t="s">
        <v>3582</v>
      </c>
      <c r="G844" s="43" t="s">
        <v>4654</v>
      </c>
      <c r="H844" s="76">
        <v>128309</v>
      </c>
      <c r="I844" s="229">
        <v>8.0002182231955678E-4</v>
      </c>
      <c r="J844" s="73">
        <f t="shared" si="39"/>
        <v>1.5906898723720501E-5</v>
      </c>
      <c r="K844" s="73">
        <f t="shared" si="40"/>
        <v>104.69099826834187</v>
      </c>
      <c r="L844" s="3" t="e">
        <f t="shared" si="41"/>
        <v>#N/A</v>
      </c>
    </row>
    <row r="845" spans="1:12" ht="15" customHeight="1" x14ac:dyDescent="0.25">
      <c r="A845" s="43" t="s">
        <v>49</v>
      </c>
      <c r="B845" s="43" t="s">
        <v>313</v>
      </c>
      <c r="C845" s="43" t="s">
        <v>787</v>
      </c>
      <c r="D845" s="43" t="s">
        <v>371</v>
      </c>
      <c r="E845" s="43" t="s">
        <v>1255</v>
      </c>
      <c r="F845" s="43" t="s">
        <v>3582</v>
      </c>
      <c r="G845" s="43" t="s">
        <v>4654</v>
      </c>
      <c r="H845" s="76">
        <v>10558</v>
      </c>
      <c r="I845" s="229">
        <v>1.2999621140367493E-2</v>
      </c>
      <c r="J845" s="73">
        <f t="shared" si="39"/>
        <v>2.5847252057077647E-4</v>
      </c>
      <c r="K845" s="73">
        <f t="shared" si="40"/>
        <v>139.97895287218626</v>
      </c>
      <c r="L845" s="3" t="e">
        <f t="shared" si="41"/>
        <v>#N/A</v>
      </c>
    </row>
    <row r="846" spans="1:12" ht="15" customHeight="1" x14ac:dyDescent="0.25">
      <c r="A846" s="43" t="s">
        <v>47</v>
      </c>
      <c r="B846" s="43" t="s">
        <v>308</v>
      </c>
      <c r="C846" s="43" t="s">
        <v>764</v>
      </c>
      <c r="D846" s="43" t="s">
        <v>55</v>
      </c>
      <c r="E846" s="43" t="s">
        <v>1256</v>
      </c>
      <c r="F846" s="43" t="s">
        <v>3584</v>
      </c>
      <c r="G846" s="43" t="s">
        <v>4654</v>
      </c>
      <c r="H846" s="76">
        <v>356</v>
      </c>
      <c r="I846" s="229"/>
      <c r="J846" s="73">
        <f t="shared" si="39"/>
        <v>0</v>
      </c>
      <c r="K846" s="73">
        <f t="shared" si="40"/>
        <v>0</v>
      </c>
      <c r="L846" s="3" t="e">
        <f t="shared" si="41"/>
        <v>#N/A</v>
      </c>
    </row>
    <row r="847" spans="1:12" ht="15" customHeight="1" x14ac:dyDescent="0.25">
      <c r="A847" s="43" t="s">
        <v>47</v>
      </c>
      <c r="B847" s="43" t="s">
        <v>308</v>
      </c>
      <c r="C847" s="43" t="s">
        <v>764</v>
      </c>
      <c r="D847" s="43" t="s">
        <v>55</v>
      </c>
      <c r="E847" s="43" t="s">
        <v>1257</v>
      </c>
      <c r="F847" s="43" t="s">
        <v>3585</v>
      </c>
      <c r="G847" s="43" t="s">
        <v>4654</v>
      </c>
      <c r="H847" s="76">
        <v>10524</v>
      </c>
      <c r="I847" s="229"/>
      <c r="J847" s="73">
        <f t="shared" si="39"/>
        <v>0</v>
      </c>
      <c r="K847" s="73">
        <f t="shared" si="40"/>
        <v>0</v>
      </c>
      <c r="L847" s="3" t="e">
        <f t="shared" si="41"/>
        <v>#N/A</v>
      </c>
    </row>
    <row r="848" spans="1:12" ht="15" customHeight="1" x14ac:dyDescent="0.25">
      <c r="A848" s="43" t="s">
        <v>47</v>
      </c>
      <c r="B848" s="43" t="s">
        <v>308</v>
      </c>
      <c r="C848" s="43" t="s">
        <v>752</v>
      </c>
      <c r="D848" s="43" t="s">
        <v>55</v>
      </c>
      <c r="E848" s="43" t="s">
        <v>1258</v>
      </c>
      <c r="F848" s="43" t="s">
        <v>3585</v>
      </c>
      <c r="G848" s="43" t="s">
        <v>4654</v>
      </c>
      <c r="H848" s="76">
        <v>159682</v>
      </c>
      <c r="I848" s="229"/>
      <c r="J848" s="73">
        <f t="shared" si="39"/>
        <v>0</v>
      </c>
      <c r="K848" s="73">
        <f t="shared" si="40"/>
        <v>0</v>
      </c>
      <c r="L848" s="3" t="e">
        <f t="shared" si="41"/>
        <v>#N/A</v>
      </c>
    </row>
    <row r="849" spans="1:12" ht="15" customHeight="1" x14ac:dyDescent="0.25">
      <c r="A849" s="43" t="s">
        <v>47</v>
      </c>
      <c r="B849" s="43" t="s">
        <v>308</v>
      </c>
      <c r="C849" s="43" t="s">
        <v>752</v>
      </c>
      <c r="D849" s="43" t="s">
        <v>55</v>
      </c>
      <c r="E849" s="43" t="s">
        <v>1259</v>
      </c>
      <c r="F849" s="43" t="s">
        <v>3586</v>
      </c>
      <c r="G849" s="43" t="s">
        <v>4654</v>
      </c>
      <c r="H849" s="76">
        <v>1520</v>
      </c>
      <c r="I849" s="229"/>
      <c r="J849" s="73">
        <f t="shared" si="39"/>
        <v>0</v>
      </c>
      <c r="K849" s="73">
        <f t="shared" si="40"/>
        <v>0</v>
      </c>
      <c r="L849" s="3" t="e">
        <f t="shared" si="41"/>
        <v>#N/A</v>
      </c>
    </row>
    <row r="850" spans="1:12" ht="15" customHeight="1" x14ac:dyDescent="0.25">
      <c r="A850" s="43" t="s">
        <v>47</v>
      </c>
      <c r="B850" s="43" t="s">
        <v>308</v>
      </c>
      <c r="C850" s="43" t="s">
        <v>752</v>
      </c>
      <c r="D850" s="43" t="s">
        <v>55</v>
      </c>
      <c r="E850" s="43" t="s">
        <v>1260</v>
      </c>
      <c r="F850" s="43" t="s">
        <v>3587</v>
      </c>
      <c r="G850" s="43" t="s">
        <v>4654</v>
      </c>
      <c r="H850" s="76">
        <v>1540</v>
      </c>
      <c r="I850" s="229"/>
      <c r="J850" s="73">
        <f t="shared" si="39"/>
        <v>0</v>
      </c>
      <c r="K850" s="73">
        <f t="shared" si="40"/>
        <v>0</v>
      </c>
      <c r="L850" s="3" t="e">
        <f t="shared" si="41"/>
        <v>#N/A</v>
      </c>
    </row>
    <row r="851" spans="1:12" ht="15" customHeight="1" x14ac:dyDescent="0.25">
      <c r="A851" s="43" t="s">
        <v>47</v>
      </c>
      <c r="B851" s="43" t="s">
        <v>308</v>
      </c>
      <c r="C851" s="43" t="s">
        <v>752</v>
      </c>
      <c r="D851" s="43" t="s">
        <v>55</v>
      </c>
      <c r="E851" s="43" t="s">
        <v>1261</v>
      </c>
      <c r="F851" s="43" t="s">
        <v>3588</v>
      </c>
      <c r="G851" s="43" t="s">
        <v>4654</v>
      </c>
      <c r="H851" s="76">
        <v>268820</v>
      </c>
      <c r="I851" s="229"/>
      <c r="J851" s="73">
        <f t="shared" si="39"/>
        <v>0</v>
      </c>
      <c r="K851" s="73">
        <f t="shared" si="40"/>
        <v>0</v>
      </c>
      <c r="L851" s="3" t="e">
        <f t="shared" si="41"/>
        <v>#N/A</v>
      </c>
    </row>
    <row r="852" spans="1:12" ht="15" customHeight="1" x14ac:dyDescent="0.25">
      <c r="A852" s="43" t="s">
        <v>47</v>
      </c>
      <c r="B852" s="43" t="s">
        <v>308</v>
      </c>
      <c r="C852" s="43" t="s">
        <v>764</v>
      </c>
      <c r="D852" s="43" t="s">
        <v>55</v>
      </c>
      <c r="E852" s="43" t="s">
        <v>1262</v>
      </c>
      <c r="F852" s="43" t="s">
        <v>3588</v>
      </c>
      <c r="G852" s="43" t="s">
        <v>4654</v>
      </c>
      <c r="H852" s="76">
        <v>30644</v>
      </c>
      <c r="I852" s="229"/>
      <c r="J852" s="73">
        <f t="shared" si="39"/>
        <v>0</v>
      </c>
      <c r="K852" s="73">
        <f t="shared" si="40"/>
        <v>0</v>
      </c>
      <c r="L852" s="3" t="e">
        <f t="shared" si="41"/>
        <v>#N/A</v>
      </c>
    </row>
    <row r="853" spans="1:12" ht="15" customHeight="1" x14ac:dyDescent="0.25">
      <c r="A853" s="43" t="s">
        <v>47</v>
      </c>
      <c r="B853" s="43" t="s">
        <v>308</v>
      </c>
      <c r="C853" s="43" t="s">
        <v>764</v>
      </c>
      <c r="D853" s="43" t="s">
        <v>55</v>
      </c>
      <c r="E853" s="43" t="s">
        <v>1263</v>
      </c>
      <c r="F853" s="43" t="s">
        <v>3585</v>
      </c>
      <c r="G853" s="43" t="s">
        <v>4654</v>
      </c>
      <c r="H853" s="76">
        <v>32700</v>
      </c>
      <c r="I853" s="229"/>
      <c r="J853" s="73">
        <f t="shared" si="39"/>
        <v>0</v>
      </c>
      <c r="K853" s="73">
        <f t="shared" si="40"/>
        <v>0</v>
      </c>
      <c r="L853" s="3" t="e">
        <f t="shared" si="41"/>
        <v>#N/A</v>
      </c>
    </row>
    <row r="854" spans="1:12" ht="15" customHeight="1" x14ac:dyDescent="0.25">
      <c r="A854" s="43" t="s">
        <v>47</v>
      </c>
      <c r="B854" s="43" t="s">
        <v>9</v>
      </c>
      <c r="C854" s="43" t="s">
        <v>739</v>
      </c>
      <c r="D854" s="43" t="s">
        <v>371</v>
      </c>
      <c r="E854" s="43" t="s">
        <v>1264</v>
      </c>
      <c r="F854" s="43" t="s">
        <v>3589</v>
      </c>
      <c r="G854" s="43" t="s">
        <v>4653</v>
      </c>
      <c r="H854" s="76">
        <v>194.77</v>
      </c>
      <c r="I854" s="229">
        <v>7.1109513785490575E-2</v>
      </c>
      <c r="J854" s="73">
        <f t="shared" si="39"/>
        <v>1.4138762250250113E-3</v>
      </c>
      <c r="K854" s="73">
        <f t="shared" si="40"/>
        <v>14.12538067234812</v>
      </c>
      <c r="L854" s="3" t="e">
        <f t="shared" si="41"/>
        <v>#N/A</v>
      </c>
    </row>
    <row r="855" spans="1:12" ht="15" customHeight="1" x14ac:dyDescent="0.25">
      <c r="A855" s="43" t="s">
        <v>47</v>
      </c>
      <c r="B855" s="43" t="s">
        <v>9</v>
      </c>
      <c r="C855" s="43" t="s">
        <v>748</v>
      </c>
      <c r="D855" s="43" t="s">
        <v>55</v>
      </c>
      <c r="E855" s="43" t="s">
        <v>1265</v>
      </c>
      <c r="F855" s="43" t="s">
        <v>3590</v>
      </c>
      <c r="G855" s="43" t="s">
        <v>4653</v>
      </c>
      <c r="H855" s="76">
        <v>80742.2</v>
      </c>
      <c r="I855" s="232">
        <v>0.1636</v>
      </c>
      <c r="J855" s="73">
        <f t="shared" si="39"/>
        <v>3.2528720574839477E-3</v>
      </c>
      <c r="K855" s="73">
        <f t="shared" si="40"/>
        <v>13472.06796623978</v>
      </c>
      <c r="L855" s="3" t="e">
        <f t="shared" si="41"/>
        <v>#N/A</v>
      </c>
    </row>
    <row r="856" spans="1:12" ht="15" customHeight="1" x14ac:dyDescent="0.25">
      <c r="A856" s="43" t="s">
        <v>47</v>
      </c>
      <c r="B856" s="43" t="s">
        <v>9</v>
      </c>
      <c r="C856" s="43" t="s">
        <v>752</v>
      </c>
      <c r="D856" s="43" t="s">
        <v>55</v>
      </c>
      <c r="E856" s="43" t="s">
        <v>1266</v>
      </c>
      <c r="F856" s="43" t="s">
        <v>3591</v>
      </c>
      <c r="G856" s="43" t="s">
        <v>4653</v>
      </c>
      <c r="H856" s="76">
        <v>25.6</v>
      </c>
      <c r="I856" s="229"/>
      <c r="J856" s="73">
        <f t="shared" si="39"/>
        <v>0</v>
      </c>
      <c r="K856" s="73">
        <f t="shared" si="40"/>
        <v>0</v>
      </c>
      <c r="L856" s="3" t="e">
        <f t="shared" si="41"/>
        <v>#N/A</v>
      </c>
    </row>
    <row r="857" spans="1:12" ht="15" customHeight="1" x14ac:dyDescent="0.25">
      <c r="A857" s="43" t="s">
        <v>47</v>
      </c>
      <c r="B857" s="43" t="s">
        <v>9</v>
      </c>
      <c r="C857" s="43" t="s">
        <v>759</v>
      </c>
      <c r="D857" s="43" t="s">
        <v>55</v>
      </c>
      <c r="E857" s="43" t="s">
        <v>1267</v>
      </c>
      <c r="F857" s="43" t="s">
        <v>3590</v>
      </c>
      <c r="G857" s="43" t="s">
        <v>4653</v>
      </c>
      <c r="H857" s="76">
        <v>340065.36</v>
      </c>
      <c r="I857" s="232">
        <v>0.1394</v>
      </c>
      <c r="J857" s="73">
        <f t="shared" si="39"/>
        <v>2.7717014964135835E-3</v>
      </c>
      <c r="K857" s="73">
        <f t="shared" si="40"/>
        <v>48347.670851190422</v>
      </c>
      <c r="L857" s="3" t="e">
        <f t="shared" si="41"/>
        <v>#N/A</v>
      </c>
    </row>
    <row r="858" spans="1:12" ht="15" customHeight="1" x14ac:dyDescent="0.25">
      <c r="A858" s="43" t="s">
        <v>47</v>
      </c>
      <c r="B858" s="43" t="s">
        <v>9</v>
      </c>
      <c r="C858" s="43" t="s">
        <v>763</v>
      </c>
      <c r="D858" s="43" t="s">
        <v>371</v>
      </c>
      <c r="E858" s="43" t="s">
        <v>1268</v>
      </c>
      <c r="F858" s="43" t="s">
        <v>3592</v>
      </c>
      <c r="G858" s="43" t="s">
        <v>4653</v>
      </c>
      <c r="H858" s="76">
        <v>3319.28</v>
      </c>
      <c r="I858" s="229">
        <v>7.1084693065966098E-2</v>
      </c>
      <c r="J858" s="73">
        <f t="shared" si="39"/>
        <v>1.4133827126473352E-3</v>
      </c>
      <c r="K858" s="73">
        <f t="shared" si="40"/>
        <v>240.64141297043602</v>
      </c>
      <c r="L858" s="3" t="e">
        <f t="shared" si="41"/>
        <v>#N/A</v>
      </c>
    </row>
    <row r="859" spans="1:12" ht="15" customHeight="1" x14ac:dyDescent="0.25">
      <c r="A859" s="43" t="s">
        <v>47</v>
      </c>
      <c r="B859" s="43" t="s">
        <v>9</v>
      </c>
      <c r="C859" s="43" t="s">
        <v>763</v>
      </c>
      <c r="D859" s="43" t="s">
        <v>371</v>
      </c>
      <c r="E859" s="43" t="s">
        <v>1268</v>
      </c>
      <c r="F859" s="43" t="s">
        <v>3592</v>
      </c>
      <c r="G859" s="43" t="s">
        <v>4653</v>
      </c>
      <c r="H859" s="76">
        <v>31321.859999999997</v>
      </c>
      <c r="I859" s="229">
        <v>7.1084858945158438E-2</v>
      </c>
      <c r="J859" s="73">
        <f t="shared" si="39"/>
        <v>1.4133860108367588E-3</v>
      </c>
      <c r="K859" s="73">
        <f t="shared" si="40"/>
        <v>2270.7798787573879</v>
      </c>
      <c r="L859" s="3" t="e">
        <f t="shared" si="41"/>
        <v>#N/A</v>
      </c>
    </row>
    <row r="860" spans="1:12" ht="15" customHeight="1" x14ac:dyDescent="0.25">
      <c r="A860" s="43" t="s">
        <v>47</v>
      </c>
      <c r="B860" s="43" t="s">
        <v>9</v>
      </c>
      <c r="C860" s="43" t="s">
        <v>763</v>
      </c>
      <c r="D860" s="43" t="s">
        <v>371</v>
      </c>
      <c r="E860" s="43" t="s">
        <v>1268</v>
      </c>
      <c r="F860" s="43" t="s">
        <v>3592</v>
      </c>
      <c r="G860" s="43" t="s">
        <v>4653</v>
      </c>
      <c r="H860" s="76">
        <v>19634.919999999998</v>
      </c>
      <c r="I860" s="229">
        <v>7.1085087181409448E-2</v>
      </c>
      <c r="J860" s="73">
        <f t="shared" si="39"/>
        <v>1.4133905488766328E-3</v>
      </c>
      <c r="K860" s="73">
        <f t="shared" si="40"/>
        <v>1423.5018103559487</v>
      </c>
      <c r="L860" s="3" t="e">
        <f t="shared" si="41"/>
        <v>#N/A</v>
      </c>
    </row>
    <row r="861" spans="1:12" ht="15" customHeight="1" x14ac:dyDescent="0.25">
      <c r="A861" s="43" t="s">
        <v>47</v>
      </c>
      <c r="B861" s="43" t="s">
        <v>9</v>
      </c>
      <c r="C861" s="43" t="s">
        <v>766</v>
      </c>
      <c r="D861" s="43" t="s">
        <v>371</v>
      </c>
      <c r="E861" s="43" t="s">
        <v>1269</v>
      </c>
      <c r="F861" s="43" t="s">
        <v>3592</v>
      </c>
      <c r="G861" s="43" t="s">
        <v>4653</v>
      </c>
      <c r="H861" s="76">
        <v>1852.5699999999997</v>
      </c>
      <c r="I861" s="229">
        <v>7.1085033224115732E-2</v>
      </c>
      <c r="J861" s="73">
        <f t="shared" si="39"/>
        <v>1.4133894760393895E-3</v>
      </c>
      <c r="K861" s="73">
        <f t="shared" si="40"/>
        <v>134.30840294162635</v>
      </c>
      <c r="L861" s="3" t="e">
        <f t="shared" si="41"/>
        <v>#N/A</v>
      </c>
    </row>
    <row r="862" spans="1:12" ht="15" customHeight="1" x14ac:dyDescent="0.25">
      <c r="A862" s="43" t="s">
        <v>47</v>
      </c>
      <c r="B862" s="43" t="s">
        <v>9</v>
      </c>
      <c r="C862" s="43" t="s">
        <v>766</v>
      </c>
      <c r="D862" s="43" t="s">
        <v>371</v>
      </c>
      <c r="E862" s="43" t="s">
        <v>1269</v>
      </c>
      <c r="F862" s="43" t="s">
        <v>3592</v>
      </c>
      <c r="G862" s="43" t="s">
        <v>4653</v>
      </c>
      <c r="H862" s="76">
        <v>1371.6000000000004</v>
      </c>
      <c r="I862" s="229">
        <v>7.10848643919509E-2</v>
      </c>
      <c r="J862" s="73">
        <f t="shared" si="39"/>
        <v>1.4133861191357746E-3</v>
      </c>
      <c r="K862" s="73">
        <f t="shared" si="40"/>
        <v>99.438600401006511</v>
      </c>
      <c r="L862" s="3" t="e">
        <f t="shared" si="41"/>
        <v>#N/A</v>
      </c>
    </row>
    <row r="863" spans="1:12" ht="15" customHeight="1" x14ac:dyDescent="0.25">
      <c r="A863" s="43" t="s">
        <v>47</v>
      </c>
      <c r="B863" s="43" t="s">
        <v>9</v>
      </c>
      <c r="C863" s="43" t="s">
        <v>766</v>
      </c>
      <c r="D863" s="43" t="s">
        <v>371</v>
      </c>
      <c r="E863" s="43" t="s">
        <v>1269</v>
      </c>
      <c r="F863" s="43" t="s">
        <v>3592</v>
      </c>
      <c r="G863" s="43" t="s">
        <v>4653</v>
      </c>
      <c r="H863" s="76">
        <v>2444.1900000000023</v>
      </c>
      <c r="I863" s="229">
        <v>7.1086944959270884E-2</v>
      </c>
      <c r="J863" s="73">
        <f t="shared" si="39"/>
        <v>1.4134274872243987E-3</v>
      </c>
      <c r="K863" s="73">
        <f t="shared" si="40"/>
        <v>177.20468532999948</v>
      </c>
      <c r="L863" s="3" t="e">
        <f t="shared" si="41"/>
        <v>#N/A</v>
      </c>
    </row>
    <row r="864" spans="1:12" ht="15" customHeight="1" x14ac:dyDescent="0.25">
      <c r="A864" s="43" t="s">
        <v>47</v>
      </c>
      <c r="B864" s="43" t="s">
        <v>9</v>
      </c>
      <c r="C864" s="43" t="s">
        <v>766</v>
      </c>
      <c r="D864" s="43" t="s">
        <v>371</v>
      </c>
      <c r="E864" s="43" t="s">
        <v>1269</v>
      </c>
      <c r="F864" s="43" t="s">
        <v>3592</v>
      </c>
      <c r="G864" s="43" t="s">
        <v>4653</v>
      </c>
      <c r="H864" s="76">
        <v>1371.5999999999995</v>
      </c>
      <c r="I864" s="229">
        <v>7.1084864391951053E-2</v>
      </c>
      <c r="J864" s="73">
        <f t="shared" si="39"/>
        <v>1.4133861191357776E-3</v>
      </c>
      <c r="K864" s="73">
        <f t="shared" si="40"/>
        <v>99.438600401006653</v>
      </c>
      <c r="L864" s="3" t="e">
        <f t="shared" si="41"/>
        <v>#N/A</v>
      </c>
    </row>
    <row r="865" spans="1:12" ht="15" customHeight="1" x14ac:dyDescent="0.25">
      <c r="A865" s="43" t="s">
        <v>47</v>
      </c>
      <c r="B865" s="43" t="s">
        <v>9</v>
      </c>
      <c r="C865" s="43" t="s">
        <v>768</v>
      </c>
      <c r="D865" s="43" t="s">
        <v>371</v>
      </c>
      <c r="E865" s="43" t="s">
        <v>1270</v>
      </c>
      <c r="F865" s="43" t="s">
        <v>3592</v>
      </c>
      <c r="G865" s="43" t="s">
        <v>4653</v>
      </c>
      <c r="H865" s="76">
        <v>3188.51</v>
      </c>
      <c r="I865" s="229">
        <v>7.1086494945915166E-2</v>
      </c>
      <c r="J865" s="73">
        <f t="shared" si="39"/>
        <v>1.4134185395723797E-3</v>
      </c>
      <c r="K865" s="73">
        <f t="shared" si="40"/>
        <v>231.16669914761192</v>
      </c>
      <c r="L865" s="3">
        <f t="shared" si="41"/>
        <v>1</v>
      </c>
    </row>
    <row r="866" spans="1:12" ht="15" customHeight="1" x14ac:dyDescent="0.25">
      <c r="A866" s="43" t="s">
        <v>47</v>
      </c>
      <c r="B866" s="43" t="s">
        <v>9</v>
      </c>
      <c r="C866" s="43" t="s">
        <v>768</v>
      </c>
      <c r="D866" s="43" t="s">
        <v>371</v>
      </c>
      <c r="E866" s="43" t="s">
        <v>1270</v>
      </c>
      <c r="F866" s="43" t="s">
        <v>3592</v>
      </c>
      <c r="G866" s="43" t="s">
        <v>4653</v>
      </c>
      <c r="H866" s="76">
        <v>371.24999999999989</v>
      </c>
      <c r="I866" s="229">
        <v>7.1084175084175111E-2</v>
      </c>
      <c r="J866" s="73">
        <f t="shared" si="39"/>
        <v>1.4133724135734099E-3</v>
      </c>
      <c r="K866" s="73">
        <f t="shared" si="40"/>
        <v>26.914714508539131</v>
      </c>
      <c r="L866" s="3">
        <f t="shared" si="41"/>
        <v>1</v>
      </c>
    </row>
    <row r="867" spans="1:12" ht="15" customHeight="1" x14ac:dyDescent="0.25">
      <c r="A867" s="43" t="s">
        <v>47</v>
      </c>
      <c r="B867" s="43" t="s">
        <v>9</v>
      </c>
      <c r="C867" s="43" t="s">
        <v>769</v>
      </c>
      <c r="D867" s="43" t="s">
        <v>371</v>
      </c>
      <c r="E867" s="43" t="s">
        <v>1271</v>
      </c>
      <c r="F867" s="43" t="s">
        <v>3589</v>
      </c>
      <c r="G867" s="43" t="s">
        <v>4653</v>
      </c>
      <c r="H867" s="76">
        <v>289.87</v>
      </c>
      <c r="I867" s="229"/>
      <c r="J867" s="73">
        <f t="shared" si="39"/>
        <v>0</v>
      </c>
      <c r="K867" s="73">
        <f t="shared" si="40"/>
        <v>0</v>
      </c>
      <c r="L867" s="3" t="e">
        <f t="shared" si="41"/>
        <v>#N/A</v>
      </c>
    </row>
    <row r="868" spans="1:12" ht="15" customHeight="1" x14ac:dyDescent="0.25">
      <c r="A868" s="43" t="s">
        <v>47</v>
      </c>
      <c r="B868" s="43" t="s">
        <v>9</v>
      </c>
      <c r="C868" s="43" t="s">
        <v>770</v>
      </c>
      <c r="D868" s="43" t="s">
        <v>371</v>
      </c>
      <c r="E868" s="43" t="s">
        <v>1272</v>
      </c>
      <c r="F868" s="43" t="s">
        <v>3592</v>
      </c>
      <c r="G868" s="43" t="s">
        <v>4653</v>
      </c>
      <c r="H868" s="76">
        <v>6319.43</v>
      </c>
      <c r="I868" s="229">
        <v>7.1085525118562906E-2</v>
      </c>
      <c r="J868" s="73">
        <f t="shared" si="39"/>
        <v>1.4133992564165437E-3</v>
      </c>
      <c r="K868" s="73">
        <f t="shared" si="40"/>
        <v>458.15187766297646</v>
      </c>
      <c r="L868" s="3" t="e">
        <f t="shared" si="41"/>
        <v>#N/A</v>
      </c>
    </row>
    <row r="869" spans="1:12" ht="15" customHeight="1" x14ac:dyDescent="0.25">
      <c r="A869" s="43" t="s">
        <v>47</v>
      </c>
      <c r="B869" s="43" t="s">
        <v>9</v>
      </c>
      <c r="C869" s="43" t="s">
        <v>770</v>
      </c>
      <c r="D869" s="43" t="s">
        <v>371</v>
      </c>
      <c r="E869" s="43" t="s">
        <v>1272</v>
      </c>
      <c r="F869" s="43" t="s">
        <v>3592</v>
      </c>
      <c r="G869" s="43" t="s">
        <v>4653</v>
      </c>
      <c r="H869" s="76">
        <v>39138.159999999996</v>
      </c>
      <c r="I869" s="229">
        <v>7.1085099555012313E-2</v>
      </c>
      <c r="J869" s="73">
        <f t="shared" si="39"/>
        <v>1.4133907949019813E-3</v>
      </c>
      <c r="K869" s="73">
        <f t="shared" si="40"/>
        <v>2837.4575150734013</v>
      </c>
      <c r="L869" s="3" t="e">
        <f t="shared" si="41"/>
        <v>#N/A</v>
      </c>
    </row>
    <row r="870" spans="1:12" ht="15" customHeight="1" x14ac:dyDescent="0.25">
      <c r="A870" s="43" t="s">
        <v>47</v>
      </c>
      <c r="B870" s="43" t="s">
        <v>9</v>
      </c>
      <c r="C870" s="43" t="s">
        <v>770</v>
      </c>
      <c r="D870" s="43" t="s">
        <v>371</v>
      </c>
      <c r="E870" s="43" t="s">
        <v>1272</v>
      </c>
      <c r="F870" s="43" t="s">
        <v>3592</v>
      </c>
      <c r="G870" s="43" t="s">
        <v>4653</v>
      </c>
      <c r="H870" s="76">
        <v>23357.43</v>
      </c>
      <c r="I870" s="229">
        <v>7.1084875348015608E-2</v>
      </c>
      <c r="J870" s="73">
        <f t="shared" si="39"/>
        <v>1.413386336976097E-3</v>
      </c>
      <c r="K870" s="73">
        <f t="shared" si="40"/>
        <v>1693.373072428876</v>
      </c>
      <c r="L870" s="3" t="e">
        <f t="shared" si="41"/>
        <v>#N/A</v>
      </c>
    </row>
    <row r="871" spans="1:12" ht="15" customHeight="1" x14ac:dyDescent="0.25">
      <c r="A871" s="43" t="s">
        <v>47</v>
      </c>
      <c r="B871" s="43" t="s">
        <v>9</v>
      </c>
      <c r="C871" s="43" t="s">
        <v>774</v>
      </c>
      <c r="D871" s="43" t="s">
        <v>371</v>
      </c>
      <c r="E871" s="43" t="s">
        <v>1273</v>
      </c>
      <c r="F871" s="43" t="s">
        <v>3593</v>
      </c>
      <c r="G871" s="43" t="s">
        <v>4653</v>
      </c>
      <c r="H871" s="76">
        <v>573.32999999999993</v>
      </c>
      <c r="I871" s="229">
        <v>7.1093436589747608E-2</v>
      </c>
      <c r="J871" s="73">
        <f t="shared" si="39"/>
        <v>1.4135565608392228E-3</v>
      </c>
      <c r="K871" s="73">
        <f t="shared" si="40"/>
        <v>41.57043438302594</v>
      </c>
      <c r="L871" s="3" t="e">
        <f t="shared" si="41"/>
        <v>#N/A</v>
      </c>
    </row>
    <row r="872" spans="1:12" ht="15" customHeight="1" x14ac:dyDescent="0.25">
      <c r="A872" s="43" t="s">
        <v>47</v>
      </c>
      <c r="B872" s="43" t="s">
        <v>9</v>
      </c>
      <c r="C872" s="43" t="s">
        <v>774</v>
      </c>
      <c r="D872" s="43" t="s">
        <v>371</v>
      </c>
      <c r="E872" s="43" t="s">
        <v>1273</v>
      </c>
      <c r="F872" s="43" t="s">
        <v>3593</v>
      </c>
      <c r="G872" s="43" t="s">
        <v>4653</v>
      </c>
      <c r="H872" s="76">
        <v>378.56</v>
      </c>
      <c r="I872" s="229">
        <v>7.1085164835164832E-2</v>
      </c>
      <c r="J872" s="73">
        <f t="shared" si="39"/>
        <v>1.4133920928725439E-3</v>
      </c>
      <c r="K872" s="73">
        <f t="shared" si="40"/>
        <v>27.445053710677829</v>
      </c>
      <c r="L872" s="3" t="e">
        <f t="shared" si="41"/>
        <v>#N/A</v>
      </c>
    </row>
    <row r="873" spans="1:12" ht="15" customHeight="1" x14ac:dyDescent="0.25">
      <c r="A873" s="43" t="s">
        <v>47</v>
      </c>
      <c r="B873" s="43" t="s">
        <v>9</v>
      </c>
      <c r="C873" s="43" t="s">
        <v>774</v>
      </c>
      <c r="D873" s="43" t="s">
        <v>371</v>
      </c>
      <c r="E873" s="43" t="s">
        <v>1273</v>
      </c>
      <c r="F873" s="43" t="s">
        <v>3593</v>
      </c>
      <c r="G873" s="43" t="s">
        <v>4653</v>
      </c>
      <c r="H873" s="76">
        <v>14063.469999999998</v>
      </c>
      <c r="I873" s="229">
        <v>7.1084874501101084E-2</v>
      </c>
      <c r="J873" s="73">
        <f t="shared" si="39"/>
        <v>1.413386320136827E-3</v>
      </c>
      <c r="K873" s="73">
        <f t="shared" si="40"/>
        <v>1019.5771161116545</v>
      </c>
      <c r="L873" s="3" t="e">
        <f t="shared" si="41"/>
        <v>#N/A</v>
      </c>
    </row>
    <row r="874" spans="1:12" ht="15" customHeight="1" x14ac:dyDescent="0.25">
      <c r="A874" s="43" t="s">
        <v>47</v>
      </c>
      <c r="B874" s="43" t="s">
        <v>9</v>
      </c>
      <c r="C874" s="43" t="s">
        <v>774</v>
      </c>
      <c r="D874" s="43" t="s">
        <v>371</v>
      </c>
      <c r="E874" s="43" t="s">
        <v>1273</v>
      </c>
      <c r="F874" s="43" t="s">
        <v>3593</v>
      </c>
      <c r="G874" s="43" t="s">
        <v>4653</v>
      </c>
      <c r="H874" s="76">
        <v>8676.75</v>
      </c>
      <c r="I874" s="229">
        <v>7.1085371827008956E-2</v>
      </c>
      <c r="J874" s="73">
        <f t="shared" si="39"/>
        <v>1.4133962085081545E-3</v>
      </c>
      <c r="K874" s="73">
        <f t="shared" si="40"/>
        <v>629.05368555217308</v>
      </c>
      <c r="L874" s="3" t="e">
        <f t="shared" si="41"/>
        <v>#N/A</v>
      </c>
    </row>
    <row r="875" spans="1:12" ht="15" customHeight="1" x14ac:dyDescent="0.25">
      <c r="A875" s="43" t="s">
        <v>47</v>
      </c>
      <c r="B875" s="43" t="s">
        <v>9</v>
      </c>
      <c r="C875" s="43" t="s">
        <v>774</v>
      </c>
      <c r="D875" s="43" t="s">
        <v>371</v>
      </c>
      <c r="E875" s="43" t="s">
        <v>1273</v>
      </c>
      <c r="F875" s="43" t="s">
        <v>3593</v>
      </c>
      <c r="G875" s="43" t="s">
        <v>4653</v>
      </c>
      <c r="H875" s="76">
        <v>113.39000000000124</v>
      </c>
      <c r="I875" s="229">
        <v>7.1082106005819365E-2</v>
      </c>
      <c r="J875" s="73">
        <f t="shared" si="39"/>
        <v>1.4133312739207928E-3</v>
      </c>
      <c r="K875" s="73">
        <f t="shared" si="40"/>
        <v>8.220257633149826</v>
      </c>
      <c r="L875" s="3" t="e">
        <f t="shared" si="41"/>
        <v>#N/A</v>
      </c>
    </row>
    <row r="876" spans="1:12" ht="15" customHeight="1" x14ac:dyDescent="0.25">
      <c r="A876" s="43" t="s">
        <v>47</v>
      </c>
      <c r="B876" s="43" t="s">
        <v>9</v>
      </c>
      <c r="C876" s="43" t="s">
        <v>778</v>
      </c>
      <c r="D876" s="43" t="s">
        <v>371</v>
      </c>
      <c r="E876" s="43" t="s">
        <v>1274</v>
      </c>
      <c r="F876" s="43" t="s">
        <v>3593</v>
      </c>
      <c r="G876" s="43" t="s">
        <v>4653</v>
      </c>
      <c r="H876" s="76">
        <v>44908.93</v>
      </c>
      <c r="I876" s="229">
        <v>7.1084971296354646E-2</v>
      </c>
      <c r="J876" s="73">
        <f t="shared" si="39"/>
        <v>1.4133882447246973E-3</v>
      </c>
      <c r="K876" s="73">
        <f t="shared" si="40"/>
        <v>3255.8237537451646</v>
      </c>
      <c r="L876" s="3" t="e">
        <f t="shared" si="41"/>
        <v>#N/A</v>
      </c>
    </row>
    <row r="877" spans="1:12" ht="15" customHeight="1" x14ac:dyDescent="0.25">
      <c r="A877" s="43" t="s">
        <v>47</v>
      </c>
      <c r="B877" s="43" t="s">
        <v>9</v>
      </c>
      <c r="C877" s="43" t="s">
        <v>778</v>
      </c>
      <c r="D877" s="43" t="s">
        <v>371</v>
      </c>
      <c r="E877" s="43" t="s">
        <v>1274</v>
      </c>
      <c r="F877" s="43" t="s">
        <v>3593</v>
      </c>
      <c r="G877" s="43" t="s">
        <v>4653</v>
      </c>
      <c r="H877" s="76">
        <v>50408.13</v>
      </c>
      <c r="I877" s="229">
        <v>7.108496189007607E-2</v>
      </c>
      <c r="J877" s="73">
        <f t="shared" si="39"/>
        <v>1.4133880576988982E-3</v>
      </c>
      <c r="K877" s="73">
        <f t="shared" si="40"/>
        <v>3654.5062489529337</v>
      </c>
      <c r="L877" s="3" t="e">
        <f t="shared" si="41"/>
        <v>#N/A</v>
      </c>
    </row>
    <row r="878" spans="1:12" ht="15" customHeight="1" x14ac:dyDescent="0.25">
      <c r="A878" s="43" t="s">
        <v>47</v>
      </c>
      <c r="B878" s="43" t="s">
        <v>9</v>
      </c>
      <c r="C878" s="43" t="s">
        <v>778</v>
      </c>
      <c r="D878" s="43" t="s">
        <v>371</v>
      </c>
      <c r="E878" s="43" t="s">
        <v>1274</v>
      </c>
      <c r="F878" s="43" t="s">
        <v>3593</v>
      </c>
      <c r="G878" s="43" t="s">
        <v>4653</v>
      </c>
      <c r="H878" s="76">
        <v>87836.349999999991</v>
      </c>
      <c r="I878" s="229">
        <v>7.1084920992277117E-2</v>
      </c>
      <c r="J878" s="73">
        <f t="shared" si="39"/>
        <v>1.4133872445246474E-3</v>
      </c>
      <c r="K878" s="73">
        <f t="shared" si="40"/>
        <v>6367.9867766956022</v>
      </c>
      <c r="L878" s="3" t="e">
        <f t="shared" si="41"/>
        <v>#N/A</v>
      </c>
    </row>
    <row r="879" spans="1:12" ht="15" customHeight="1" x14ac:dyDescent="0.25">
      <c r="A879" s="43" t="s">
        <v>47</v>
      </c>
      <c r="B879" s="43" t="s">
        <v>9</v>
      </c>
      <c r="C879" s="43" t="s">
        <v>779</v>
      </c>
      <c r="D879" s="43" t="s">
        <v>371</v>
      </c>
      <c r="E879" s="43" t="s">
        <v>1275</v>
      </c>
      <c r="F879" s="43" t="s">
        <v>3592</v>
      </c>
      <c r="G879" s="43" t="s">
        <v>4653</v>
      </c>
      <c r="H879" s="76">
        <v>12426.7</v>
      </c>
      <c r="I879" s="229">
        <v>7.1084841510618252E-2</v>
      </c>
      <c r="J879" s="73">
        <f t="shared" si="39"/>
        <v>1.4133856641843833E-3</v>
      </c>
      <c r="K879" s="73">
        <f t="shared" si="40"/>
        <v>900.91371963311985</v>
      </c>
      <c r="L879" s="3" t="e">
        <f t="shared" si="41"/>
        <v>#N/A</v>
      </c>
    </row>
    <row r="880" spans="1:12" ht="15" customHeight="1" x14ac:dyDescent="0.25">
      <c r="A880" s="43" t="s">
        <v>47</v>
      </c>
      <c r="B880" s="43" t="s">
        <v>9</v>
      </c>
      <c r="C880" s="43" t="s">
        <v>779</v>
      </c>
      <c r="D880" s="43" t="s">
        <v>371</v>
      </c>
      <c r="E880" s="43" t="s">
        <v>1275</v>
      </c>
      <c r="F880" s="43" t="s">
        <v>3592</v>
      </c>
      <c r="G880" s="43" t="s">
        <v>4653</v>
      </c>
      <c r="H880" s="76">
        <v>26356.670000000002</v>
      </c>
      <c r="I880" s="229">
        <v>7.1084852524996509E-2</v>
      </c>
      <c r="J880" s="73">
        <f t="shared" si="39"/>
        <v>1.4133858831841587E-3</v>
      </c>
      <c r="K880" s="73">
        <f t="shared" si="40"/>
        <v>1910.8121453057431</v>
      </c>
      <c r="L880" s="3" t="e">
        <f t="shared" si="41"/>
        <v>#N/A</v>
      </c>
    </row>
    <row r="881" spans="1:12" ht="15" customHeight="1" x14ac:dyDescent="0.25">
      <c r="A881" s="43" t="s">
        <v>47</v>
      </c>
      <c r="B881" s="43" t="s">
        <v>9</v>
      </c>
      <c r="C881" s="43" t="s">
        <v>779</v>
      </c>
      <c r="D881" s="43" t="s">
        <v>371</v>
      </c>
      <c r="E881" s="43" t="s">
        <v>1275</v>
      </c>
      <c r="F881" s="43" t="s">
        <v>3592</v>
      </c>
      <c r="G881" s="43" t="s">
        <v>4653</v>
      </c>
      <c r="H881" s="76">
        <v>20531.93</v>
      </c>
      <c r="I881" s="229">
        <v>7.1084890704380926E-2</v>
      </c>
      <c r="J881" s="73">
        <f t="shared" si="39"/>
        <v>1.4133866423079531E-3</v>
      </c>
      <c r="K881" s="73">
        <f t="shared" si="40"/>
        <v>1488.529555602802</v>
      </c>
      <c r="L881" s="3" t="e">
        <f t="shared" si="41"/>
        <v>#N/A</v>
      </c>
    </row>
    <row r="882" spans="1:12" ht="15" customHeight="1" x14ac:dyDescent="0.25">
      <c r="A882" s="43" t="s">
        <v>47</v>
      </c>
      <c r="B882" s="43" t="s">
        <v>9</v>
      </c>
      <c r="C882" s="43" t="s">
        <v>796</v>
      </c>
      <c r="D882" s="43" t="s">
        <v>371</v>
      </c>
      <c r="E882" s="43" t="s">
        <v>1276</v>
      </c>
      <c r="F882" s="43" t="s">
        <v>3593</v>
      </c>
      <c r="G882" s="43" t="s">
        <v>4653</v>
      </c>
      <c r="H882" s="76">
        <v>6999.73</v>
      </c>
      <c r="I882" s="229">
        <v>7.108559901596205E-2</v>
      </c>
      <c r="J882" s="73">
        <f t="shared" si="39"/>
        <v>1.4134007257245193E-3</v>
      </c>
      <c r="K882" s="73">
        <f t="shared" si="40"/>
        <v>507.47342346187571</v>
      </c>
      <c r="L882" s="3" t="e">
        <f t="shared" si="41"/>
        <v>#N/A</v>
      </c>
    </row>
    <row r="883" spans="1:12" ht="15" customHeight="1" x14ac:dyDescent="0.25">
      <c r="A883" s="43" t="s">
        <v>47</v>
      </c>
      <c r="B883" s="43" t="s">
        <v>9</v>
      </c>
      <c r="C883" s="43" t="s">
        <v>786</v>
      </c>
      <c r="D883" s="43" t="s">
        <v>371</v>
      </c>
      <c r="E883" s="43" t="s">
        <v>1277</v>
      </c>
      <c r="F883" s="43" t="s">
        <v>3594</v>
      </c>
      <c r="G883" s="43" t="s">
        <v>4653</v>
      </c>
      <c r="H883" s="76">
        <v>44.81</v>
      </c>
      <c r="I883" s="229">
        <v>7.1189466636911405E-2</v>
      </c>
      <c r="J883" s="73">
        <f t="shared" si="39"/>
        <v>1.4154659340488683E-3</v>
      </c>
      <c r="K883" s="73">
        <f t="shared" si="40"/>
        <v>3.25342702850473</v>
      </c>
      <c r="L883" s="3" t="e">
        <f t="shared" si="41"/>
        <v>#N/A</v>
      </c>
    </row>
    <row r="884" spans="1:12" ht="15" customHeight="1" x14ac:dyDescent="0.25">
      <c r="A884" s="43" t="s">
        <v>47</v>
      </c>
      <c r="B884" s="43" t="s">
        <v>9</v>
      </c>
      <c r="C884" s="43" t="s">
        <v>741</v>
      </c>
      <c r="D884" s="43" t="s">
        <v>55</v>
      </c>
      <c r="E884" s="43" t="s">
        <v>1278</v>
      </c>
      <c r="F884" s="242" t="s">
        <v>3591</v>
      </c>
      <c r="G884" s="43" t="s">
        <v>4653</v>
      </c>
      <c r="H884" s="76">
        <v>7.32</v>
      </c>
      <c r="I884" s="229"/>
      <c r="J884" s="73">
        <f t="shared" si="39"/>
        <v>0</v>
      </c>
      <c r="K884" s="73">
        <f t="shared" si="40"/>
        <v>0</v>
      </c>
      <c r="L884" s="3">
        <f t="shared" si="41"/>
        <v>18</v>
      </c>
    </row>
    <row r="885" spans="1:12" ht="15" customHeight="1" x14ac:dyDescent="0.25">
      <c r="A885" s="43" t="s">
        <v>47</v>
      </c>
      <c r="B885" s="43" t="s">
        <v>9</v>
      </c>
      <c r="C885" s="43" t="s">
        <v>741</v>
      </c>
      <c r="D885" s="43" t="s">
        <v>55</v>
      </c>
      <c r="E885" s="43" t="s">
        <v>1279</v>
      </c>
      <c r="F885" s="242" t="s">
        <v>3595</v>
      </c>
      <c r="G885" s="43" t="s">
        <v>4653</v>
      </c>
      <c r="H885" s="76">
        <v>488.29</v>
      </c>
      <c r="I885" s="229"/>
      <c r="J885" s="73">
        <f t="shared" si="39"/>
        <v>0</v>
      </c>
      <c r="K885" s="73">
        <f t="shared" si="40"/>
        <v>0</v>
      </c>
      <c r="L885" s="3">
        <f t="shared" si="41"/>
        <v>18</v>
      </c>
    </row>
    <row r="886" spans="1:12" ht="15" customHeight="1" x14ac:dyDescent="0.25">
      <c r="A886" s="43" t="s">
        <v>47</v>
      </c>
      <c r="B886" s="43" t="s">
        <v>9</v>
      </c>
      <c r="C886" s="43" t="s">
        <v>743</v>
      </c>
      <c r="D886" s="43" t="s">
        <v>55</v>
      </c>
      <c r="E886" s="43" t="s">
        <v>1280</v>
      </c>
      <c r="F886" s="43" t="s">
        <v>3595</v>
      </c>
      <c r="G886" s="43" t="s">
        <v>4653</v>
      </c>
      <c r="H886" s="76">
        <v>438.91</v>
      </c>
      <c r="I886" s="229"/>
      <c r="J886" s="73">
        <f t="shared" si="39"/>
        <v>0</v>
      </c>
      <c r="K886" s="73">
        <f t="shared" si="40"/>
        <v>0</v>
      </c>
      <c r="L886" s="3" t="e">
        <f t="shared" si="41"/>
        <v>#N/A</v>
      </c>
    </row>
    <row r="887" spans="1:12" ht="15" customHeight="1" x14ac:dyDescent="0.25">
      <c r="A887" s="43" t="s">
        <v>47</v>
      </c>
      <c r="B887" s="43" t="s">
        <v>9</v>
      </c>
      <c r="C887" s="43" t="s">
        <v>747</v>
      </c>
      <c r="D887" s="43" t="s">
        <v>55</v>
      </c>
      <c r="E887" s="43" t="s">
        <v>1281</v>
      </c>
      <c r="F887" s="43" t="s">
        <v>3591</v>
      </c>
      <c r="G887" s="43" t="s">
        <v>4653</v>
      </c>
      <c r="H887" s="76">
        <v>43.89</v>
      </c>
      <c r="I887" s="229"/>
      <c r="J887" s="73">
        <f t="shared" si="39"/>
        <v>0</v>
      </c>
      <c r="K887" s="73">
        <f t="shared" si="40"/>
        <v>0</v>
      </c>
      <c r="L887" s="3" t="e">
        <f t="shared" si="41"/>
        <v>#N/A</v>
      </c>
    </row>
    <row r="888" spans="1:12" ht="15" customHeight="1" x14ac:dyDescent="0.25">
      <c r="A888" s="43" t="s">
        <v>47</v>
      </c>
      <c r="B888" s="43" t="s">
        <v>9</v>
      </c>
      <c r="C888" s="43" t="s">
        <v>747</v>
      </c>
      <c r="D888" s="43" t="s">
        <v>55</v>
      </c>
      <c r="E888" s="43" t="s">
        <v>1282</v>
      </c>
      <c r="F888" s="43" t="s">
        <v>3595</v>
      </c>
      <c r="G888" s="43" t="s">
        <v>4653</v>
      </c>
      <c r="H888" s="76">
        <v>29360.47</v>
      </c>
      <c r="I888" s="229"/>
      <c r="J888" s="73">
        <f t="shared" si="39"/>
        <v>0</v>
      </c>
      <c r="K888" s="73">
        <f t="shared" si="40"/>
        <v>0</v>
      </c>
      <c r="L888" s="3" t="e">
        <f t="shared" si="41"/>
        <v>#N/A</v>
      </c>
    </row>
    <row r="889" spans="1:12" ht="15" customHeight="1" x14ac:dyDescent="0.25">
      <c r="A889" s="43" t="s">
        <v>47</v>
      </c>
      <c r="B889" s="43" t="s">
        <v>9</v>
      </c>
      <c r="C889" s="43" t="s">
        <v>750</v>
      </c>
      <c r="D889" s="43" t="s">
        <v>55</v>
      </c>
      <c r="E889" s="43" t="s">
        <v>1283</v>
      </c>
      <c r="F889" s="43" t="s">
        <v>3595</v>
      </c>
      <c r="G889" s="43" t="s">
        <v>4653</v>
      </c>
      <c r="H889" s="76">
        <v>9722.7800000000007</v>
      </c>
      <c r="I889" s="229">
        <v>0.18922365825412069</v>
      </c>
      <c r="J889" s="73">
        <f t="shared" si="39"/>
        <v>3.7623493309885143E-3</v>
      </c>
      <c r="K889" s="73">
        <f t="shared" si="40"/>
        <v>1876.3604948283482</v>
      </c>
      <c r="L889" s="3" t="e">
        <f t="shared" si="41"/>
        <v>#N/A</v>
      </c>
    </row>
    <row r="890" spans="1:12" ht="15" customHeight="1" x14ac:dyDescent="0.25">
      <c r="A890" s="43" t="s">
        <v>47</v>
      </c>
      <c r="B890" s="43" t="s">
        <v>9</v>
      </c>
      <c r="C890" s="43" t="s">
        <v>800</v>
      </c>
      <c r="D890" s="43" t="s">
        <v>55</v>
      </c>
      <c r="E890" s="43" t="s">
        <v>1284</v>
      </c>
      <c r="F890" s="43" t="s">
        <v>3595</v>
      </c>
      <c r="G890" s="43" t="s">
        <v>4653</v>
      </c>
      <c r="H890" s="76">
        <v>1184.1500000000001</v>
      </c>
      <c r="I890" s="229">
        <v>0.16699742431279821</v>
      </c>
      <c r="J890" s="73">
        <f t="shared" si="39"/>
        <v>3.3204233204088738E-3</v>
      </c>
      <c r="K890" s="73">
        <f t="shared" si="40"/>
        <v>201.68187927486218</v>
      </c>
      <c r="L890" s="3" t="e">
        <f t="shared" si="41"/>
        <v>#N/A</v>
      </c>
    </row>
    <row r="891" spans="1:12" ht="15" customHeight="1" x14ac:dyDescent="0.25">
      <c r="A891" s="43" t="s">
        <v>47</v>
      </c>
      <c r="B891" s="43" t="s">
        <v>9</v>
      </c>
      <c r="C891" s="43" t="s">
        <v>758</v>
      </c>
      <c r="D891" s="43" t="s">
        <v>55</v>
      </c>
      <c r="E891" s="43" t="s">
        <v>1285</v>
      </c>
      <c r="F891" s="43" t="s">
        <v>3595</v>
      </c>
      <c r="G891" s="43" t="s">
        <v>4653</v>
      </c>
      <c r="H891" s="76">
        <v>10976.46</v>
      </c>
      <c r="I891" s="229">
        <v>0.21500465541713812</v>
      </c>
      <c r="J891" s="73">
        <f t="shared" si="39"/>
        <v>4.2749549867687848E-3</v>
      </c>
      <c r="K891" s="73">
        <f t="shared" si="40"/>
        <v>2406.9138724140676</v>
      </c>
      <c r="L891" s="3" t="e">
        <f t="shared" si="41"/>
        <v>#N/A</v>
      </c>
    </row>
    <row r="892" spans="1:12" ht="15" customHeight="1" x14ac:dyDescent="0.25">
      <c r="A892" s="43" t="s">
        <v>47</v>
      </c>
      <c r="B892" s="43" t="s">
        <v>9</v>
      </c>
      <c r="C892" s="43" t="s">
        <v>761</v>
      </c>
      <c r="D892" s="43" t="s">
        <v>55</v>
      </c>
      <c r="E892" s="43" t="s">
        <v>1286</v>
      </c>
      <c r="F892" s="43" t="s">
        <v>3595</v>
      </c>
      <c r="G892" s="43" t="s">
        <v>4653</v>
      </c>
      <c r="H892" s="76">
        <v>18912.54</v>
      </c>
      <c r="I892" s="229">
        <v>0.14785322331109413</v>
      </c>
      <c r="J892" s="73">
        <f t="shared" si="39"/>
        <v>2.9397776205231803E-3</v>
      </c>
      <c r="K892" s="73">
        <f t="shared" si="40"/>
        <v>2851.8786618392501</v>
      </c>
      <c r="L892" s="3" t="e">
        <f t="shared" si="41"/>
        <v>#N/A</v>
      </c>
    </row>
    <row r="893" spans="1:12" ht="15" customHeight="1" x14ac:dyDescent="0.25">
      <c r="A893" s="43" t="s">
        <v>47</v>
      </c>
      <c r="B893" s="43" t="s">
        <v>9</v>
      </c>
      <c r="C893" s="43" t="s">
        <v>762</v>
      </c>
      <c r="D893" s="43" t="s">
        <v>55</v>
      </c>
      <c r="E893" s="43" t="s">
        <v>1287</v>
      </c>
      <c r="F893" s="43" t="s">
        <v>3591</v>
      </c>
      <c r="G893" s="43" t="s">
        <v>4653</v>
      </c>
      <c r="H893" s="76">
        <v>18.29</v>
      </c>
      <c r="I893" s="229">
        <v>0.19026790595954074</v>
      </c>
      <c r="J893" s="73">
        <f t="shared" si="39"/>
        <v>3.7831121927370021E-3</v>
      </c>
      <c r="K893" s="73">
        <f t="shared" si="40"/>
        <v>3.5491931220051596</v>
      </c>
      <c r="L893" s="3" t="e">
        <f t="shared" si="41"/>
        <v>#N/A</v>
      </c>
    </row>
    <row r="894" spans="1:12" ht="15" customHeight="1" x14ac:dyDescent="0.25">
      <c r="A894" s="43" t="s">
        <v>47</v>
      </c>
      <c r="B894" s="43" t="s">
        <v>9</v>
      </c>
      <c r="C894" s="43" t="s">
        <v>762</v>
      </c>
      <c r="D894" s="43" t="s">
        <v>55</v>
      </c>
      <c r="E894" s="43" t="s">
        <v>1288</v>
      </c>
      <c r="F894" s="43" t="s">
        <v>3595</v>
      </c>
      <c r="G894" s="43" t="s">
        <v>4653</v>
      </c>
      <c r="H894" s="76">
        <v>3849.62</v>
      </c>
      <c r="I894" s="229">
        <v>0.19039801331040468</v>
      </c>
      <c r="J894" s="73">
        <f t="shared" si="39"/>
        <v>3.7856991277376044E-3</v>
      </c>
      <c r="K894" s="73">
        <f t="shared" si="40"/>
        <v>747.53350307612129</v>
      </c>
      <c r="L894" s="3" t="e">
        <f t="shared" si="41"/>
        <v>#N/A</v>
      </c>
    </row>
    <row r="895" spans="1:12" ht="15" customHeight="1" x14ac:dyDescent="0.25">
      <c r="A895" s="43" t="s">
        <v>47</v>
      </c>
      <c r="B895" s="43" t="s">
        <v>9</v>
      </c>
      <c r="C895" s="43" t="s">
        <v>377</v>
      </c>
      <c r="D895" s="43" t="s">
        <v>55</v>
      </c>
      <c r="E895" s="43" t="s">
        <v>1289</v>
      </c>
      <c r="F895" s="43" t="s">
        <v>3596</v>
      </c>
      <c r="G895" s="43" t="s">
        <v>4653</v>
      </c>
      <c r="H895" s="76">
        <v>574.24</v>
      </c>
      <c r="I895" s="229">
        <v>1.0752995263304541</v>
      </c>
      <c r="J895" s="73">
        <f t="shared" si="39"/>
        <v>2.1380267619963682E-2</v>
      </c>
      <c r="K895" s="73">
        <f t="shared" si="40"/>
        <v>629.75740487808798</v>
      </c>
      <c r="L895" s="3" t="e">
        <f t="shared" si="41"/>
        <v>#N/A</v>
      </c>
    </row>
    <row r="896" spans="1:12" ht="15" customHeight="1" x14ac:dyDescent="0.25">
      <c r="A896" s="43" t="s">
        <v>47</v>
      </c>
      <c r="B896" s="43" t="s">
        <v>9</v>
      </c>
      <c r="C896" s="43" t="s">
        <v>772</v>
      </c>
      <c r="D896" s="43" t="s">
        <v>55</v>
      </c>
      <c r="E896" s="43" t="s">
        <v>1290</v>
      </c>
      <c r="F896" s="43" t="s">
        <v>3595</v>
      </c>
      <c r="G896" s="43" t="s">
        <v>4653</v>
      </c>
      <c r="H896" s="76">
        <v>19312.13</v>
      </c>
      <c r="I896" s="229">
        <v>0.18171998635054756</v>
      </c>
      <c r="J896" s="73">
        <f t="shared" si="39"/>
        <v>3.6131532144624725E-3</v>
      </c>
      <c r="K896" s="73">
        <f t="shared" si="40"/>
        <v>3579.1776845876175</v>
      </c>
      <c r="L896" s="3" t="e">
        <f t="shared" si="41"/>
        <v>#N/A</v>
      </c>
    </row>
    <row r="897" spans="1:12" ht="15" customHeight="1" x14ac:dyDescent="0.25">
      <c r="A897" s="43" t="s">
        <v>47</v>
      </c>
      <c r="B897" s="43" t="s">
        <v>9</v>
      </c>
      <c r="C897" s="43" t="s">
        <v>776</v>
      </c>
      <c r="D897" s="43" t="s">
        <v>55</v>
      </c>
      <c r="E897" s="43" t="s">
        <v>1291</v>
      </c>
      <c r="F897" s="43" t="s">
        <v>3591</v>
      </c>
      <c r="G897" s="43" t="s">
        <v>4653</v>
      </c>
      <c r="H897" s="76">
        <v>10.97</v>
      </c>
      <c r="I897" s="229">
        <v>0.20510483135824975</v>
      </c>
      <c r="J897" s="73">
        <f t="shared" si="39"/>
        <v>4.0781159827641073E-3</v>
      </c>
      <c r="K897" s="73">
        <f t="shared" si="40"/>
        <v>2.2947369323309221</v>
      </c>
      <c r="L897" s="3" t="e">
        <f t="shared" si="41"/>
        <v>#N/A</v>
      </c>
    </row>
    <row r="898" spans="1:12" ht="15" customHeight="1" x14ac:dyDescent="0.25">
      <c r="A898" s="43" t="s">
        <v>47</v>
      </c>
      <c r="B898" s="43" t="s">
        <v>9</v>
      </c>
      <c r="C898" s="43" t="s">
        <v>776</v>
      </c>
      <c r="D898" s="43" t="s">
        <v>55</v>
      </c>
      <c r="E898" s="43" t="s">
        <v>1292</v>
      </c>
      <c r="F898" s="43" t="s">
        <v>3595</v>
      </c>
      <c r="G898" s="43" t="s">
        <v>4653</v>
      </c>
      <c r="H898" s="76">
        <v>1337.77</v>
      </c>
      <c r="I898" s="229">
        <v>0.20516232237230614</v>
      </c>
      <c r="J898" s="73">
        <f t="shared" si="39"/>
        <v>4.0792590812554303E-3</v>
      </c>
      <c r="K898" s="73">
        <f t="shared" si="40"/>
        <v>279.91711042113104</v>
      </c>
      <c r="L898" s="3" t="e">
        <f t="shared" si="41"/>
        <v>#N/A</v>
      </c>
    </row>
    <row r="899" spans="1:12" ht="15" customHeight="1" x14ac:dyDescent="0.25">
      <c r="A899" s="43" t="s">
        <v>47</v>
      </c>
      <c r="B899" s="43" t="s">
        <v>9</v>
      </c>
      <c r="C899" s="43" t="s">
        <v>804</v>
      </c>
      <c r="D899" s="43" t="s">
        <v>55</v>
      </c>
      <c r="E899" s="43" t="s">
        <v>1293</v>
      </c>
      <c r="F899" s="43" t="s">
        <v>3591</v>
      </c>
      <c r="G899" s="43" t="s">
        <v>4653</v>
      </c>
      <c r="H899" s="76">
        <v>7.32</v>
      </c>
      <c r="I899" s="229">
        <v>0.19945355191256831</v>
      </c>
      <c r="J899" s="73">
        <f t="shared" si="39"/>
        <v>3.9657511355887373E-3</v>
      </c>
      <c r="K899" s="73">
        <f t="shared" si="40"/>
        <v>1.4890292983125095</v>
      </c>
      <c r="L899" s="3" t="e">
        <f t="shared" si="41"/>
        <v>#N/A</v>
      </c>
    </row>
    <row r="900" spans="1:12" ht="15" customHeight="1" x14ac:dyDescent="0.25">
      <c r="A900" s="43" t="s">
        <v>47</v>
      </c>
      <c r="B900" s="43" t="s">
        <v>9</v>
      </c>
      <c r="C900" s="43" t="s">
        <v>804</v>
      </c>
      <c r="D900" s="43" t="s">
        <v>55</v>
      </c>
      <c r="E900" s="43" t="s">
        <v>1294</v>
      </c>
      <c r="F900" s="43" t="s">
        <v>3595</v>
      </c>
      <c r="G900" s="43" t="s">
        <v>4653</v>
      </c>
      <c r="H900" s="76">
        <v>2661.82</v>
      </c>
      <c r="I900" s="229">
        <v>0.19903674929183787</v>
      </c>
      <c r="J900" s="73">
        <f t="shared" si="39"/>
        <v>3.9574638153047513E-3</v>
      </c>
      <c r="K900" s="73">
        <f t="shared" si="40"/>
        <v>540.3340563328544</v>
      </c>
      <c r="L900" s="3" t="e">
        <f t="shared" si="41"/>
        <v>#N/A</v>
      </c>
    </row>
    <row r="901" spans="1:12" ht="15" customHeight="1" x14ac:dyDescent="0.25">
      <c r="A901" s="43" t="s">
        <v>47</v>
      </c>
      <c r="B901" s="43" t="s">
        <v>9</v>
      </c>
      <c r="C901" s="43" t="s">
        <v>784</v>
      </c>
      <c r="D901" s="43" t="s">
        <v>55</v>
      </c>
      <c r="E901" s="43" t="s">
        <v>1295</v>
      </c>
      <c r="F901" s="43" t="s">
        <v>3595</v>
      </c>
      <c r="G901" s="43" t="s">
        <v>4653</v>
      </c>
      <c r="H901" s="76">
        <v>2049.17</v>
      </c>
      <c r="I901" s="229">
        <v>0.16469595006758833</v>
      </c>
      <c r="J901" s="73">
        <f t="shared" si="39"/>
        <v>3.2746629214891782E-3</v>
      </c>
      <c r="K901" s="73">
        <f t="shared" si="40"/>
        <v>344.20034101882794</v>
      </c>
      <c r="L901" s="3" t="e">
        <f t="shared" si="41"/>
        <v>#N/A</v>
      </c>
    </row>
    <row r="902" spans="1:12" ht="15" customHeight="1" x14ac:dyDescent="0.25">
      <c r="A902" s="43" t="s">
        <v>47</v>
      </c>
      <c r="B902" s="43" t="s">
        <v>9</v>
      </c>
      <c r="C902" s="43" t="s">
        <v>806</v>
      </c>
      <c r="D902" s="43" t="s">
        <v>55</v>
      </c>
      <c r="E902" s="43" t="s">
        <v>1296</v>
      </c>
      <c r="F902" s="43" t="s">
        <v>3591</v>
      </c>
      <c r="G902" s="43" t="s">
        <v>4653</v>
      </c>
      <c r="H902" s="76">
        <v>7.32</v>
      </c>
      <c r="I902" s="229">
        <v>0.19945355191256831</v>
      </c>
      <c r="J902" s="73">
        <f t="shared" si="39"/>
        <v>3.9657511355887373E-3</v>
      </c>
      <c r="K902" s="73">
        <f t="shared" si="40"/>
        <v>1.4890292983125095</v>
      </c>
      <c r="L902" s="3" t="e">
        <f t="shared" si="41"/>
        <v>#N/A</v>
      </c>
    </row>
    <row r="903" spans="1:12" ht="15" customHeight="1" x14ac:dyDescent="0.25">
      <c r="A903" s="43" t="s">
        <v>47</v>
      </c>
      <c r="B903" s="43" t="s">
        <v>9</v>
      </c>
      <c r="C903" s="43" t="s">
        <v>806</v>
      </c>
      <c r="D903" s="43" t="s">
        <v>55</v>
      </c>
      <c r="E903" s="43" t="s">
        <v>1297</v>
      </c>
      <c r="F903" s="43" t="s">
        <v>3595</v>
      </c>
      <c r="G903" s="43" t="s">
        <v>4653</v>
      </c>
      <c r="H903" s="76">
        <v>460.86</v>
      </c>
      <c r="I903" s="229">
        <v>0.19990886603306859</v>
      </c>
      <c r="J903" s="73">
        <f t="shared" ref="J903:J966" si="42">I903*$J$5</f>
        <v>3.9748041831434641E-3</v>
      </c>
      <c r="K903" s="73">
        <f t="shared" ref="K903:K966" si="43">(I903+J903)*H903</f>
        <v>93.9618282558435</v>
      </c>
      <c r="L903" s="3" t="e">
        <f t="shared" ref="L903:L966" si="44">MATCH(C903,$C$7237:$C$7264,0)</f>
        <v>#N/A</v>
      </c>
    </row>
    <row r="904" spans="1:12" ht="15" customHeight="1" x14ac:dyDescent="0.25">
      <c r="A904" s="43" t="s">
        <v>47</v>
      </c>
      <c r="B904" s="43" t="s">
        <v>9</v>
      </c>
      <c r="C904" s="43" t="s">
        <v>746</v>
      </c>
      <c r="D904" s="43" t="s">
        <v>55</v>
      </c>
      <c r="E904" s="43" t="s">
        <v>1298</v>
      </c>
      <c r="F904" s="43" t="s">
        <v>3591</v>
      </c>
      <c r="G904" s="43" t="s">
        <v>5</v>
      </c>
      <c r="H904" s="76">
        <v>32</v>
      </c>
      <c r="I904" s="229">
        <v>0.1925</v>
      </c>
      <c r="J904" s="73">
        <f t="shared" si="42"/>
        <v>3.8274930994233493E-3</v>
      </c>
      <c r="K904" s="73">
        <f t="shared" si="43"/>
        <v>6.2824797791815472</v>
      </c>
      <c r="L904" s="3" t="e">
        <f t="shared" si="44"/>
        <v>#N/A</v>
      </c>
    </row>
    <row r="905" spans="1:12" ht="15" customHeight="1" x14ac:dyDescent="0.25">
      <c r="A905" s="43" t="s">
        <v>47</v>
      </c>
      <c r="B905" s="43" t="s">
        <v>9</v>
      </c>
      <c r="C905" s="43" t="s">
        <v>752</v>
      </c>
      <c r="D905" s="43" t="s">
        <v>55</v>
      </c>
      <c r="E905" s="43" t="s">
        <v>1299</v>
      </c>
      <c r="F905" s="43" t="s">
        <v>3595</v>
      </c>
      <c r="G905" s="43" t="s">
        <v>5</v>
      </c>
      <c r="H905" s="76">
        <v>2743</v>
      </c>
      <c r="I905" s="229"/>
      <c r="J905" s="73">
        <f t="shared" si="42"/>
        <v>0</v>
      </c>
      <c r="K905" s="73">
        <f t="shared" si="43"/>
        <v>0</v>
      </c>
      <c r="L905" s="3" t="e">
        <f t="shared" si="44"/>
        <v>#N/A</v>
      </c>
    </row>
    <row r="906" spans="1:12" ht="15" customHeight="1" x14ac:dyDescent="0.25">
      <c r="A906" s="43" t="s">
        <v>47</v>
      </c>
      <c r="B906" s="43" t="s">
        <v>9</v>
      </c>
      <c r="C906" s="43" t="s">
        <v>752</v>
      </c>
      <c r="D906" s="43" t="s">
        <v>55</v>
      </c>
      <c r="E906" s="43" t="s">
        <v>1299</v>
      </c>
      <c r="F906" s="43" t="s">
        <v>3595</v>
      </c>
      <c r="G906" s="43" t="s">
        <v>5</v>
      </c>
      <c r="H906" s="76">
        <v>2670</v>
      </c>
      <c r="I906" s="229"/>
      <c r="J906" s="73">
        <f t="shared" si="42"/>
        <v>0</v>
      </c>
      <c r="K906" s="73">
        <f t="shared" si="43"/>
        <v>0</v>
      </c>
      <c r="L906" s="3" t="e">
        <f t="shared" si="44"/>
        <v>#N/A</v>
      </c>
    </row>
    <row r="907" spans="1:12" ht="15" customHeight="1" x14ac:dyDescent="0.25">
      <c r="A907" s="43" t="s">
        <v>47</v>
      </c>
      <c r="B907" s="43" t="s">
        <v>9</v>
      </c>
      <c r="C907" s="43" t="s">
        <v>767</v>
      </c>
      <c r="D907" s="43" t="s">
        <v>55</v>
      </c>
      <c r="E907" s="43" t="s">
        <v>1300</v>
      </c>
      <c r="F907" s="43" t="s">
        <v>3595</v>
      </c>
      <c r="G907" s="43" t="s">
        <v>5</v>
      </c>
      <c r="H907" s="76">
        <v>2009</v>
      </c>
      <c r="I907" s="229"/>
      <c r="J907" s="73">
        <f t="shared" si="42"/>
        <v>0</v>
      </c>
      <c r="K907" s="73">
        <f t="shared" si="43"/>
        <v>0</v>
      </c>
      <c r="L907" s="3" t="e">
        <f t="shared" si="44"/>
        <v>#N/A</v>
      </c>
    </row>
    <row r="908" spans="1:12" ht="15" customHeight="1" x14ac:dyDescent="0.25">
      <c r="A908" s="43" t="s">
        <v>47</v>
      </c>
      <c r="B908" s="43" t="s">
        <v>9</v>
      </c>
      <c r="C908" s="43" t="s">
        <v>731</v>
      </c>
      <c r="D908" s="43" t="s">
        <v>55</v>
      </c>
      <c r="E908" s="43" t="s">
        <v>1301</v>
      </c>
      <c r="F908" s="43" t="s">
        <v>3595</v>
      </c>
      <c r="G908" s="43" t="s">
        <v>5</v>
      </c>
      <c r="H908" s="76">
        <v>840</v>
      </c>
      <c r="I908" s="229">
        <v>0.23820238095238094</v>
      </c>
      <c r="J908" s="73">
        <f t="shared" si="42"/>
        <v>4.736197243436103E-3</v>
      </c>
      <c r="K908" s="73">
        <f t="shared" si="43"/>
        <v>204.06840568448632</v>
      </c>
      <c r="L908" s="3" t="e">
        <f t="shared" si="44"/>
        <v>#N/A</v>
      </c>
    </row>
    <row r="909" spans="1:12" ht="15" customHeight="1" x14ac:dyDescent="0.25">
      <c r="A909" s="43" t="s">
        <v>47</v>
      </c>
      <c r="B909" s="43" t="s">
        <v>9</v>
      </c>
      <c r="C909" s="43" t="s">
        <v>731</v>
      </c>
      <c r="D909" s="43" t="s">
        <v>55</v>
      </c>
      <c r="E909" s="43" t="s">
        <v>1302</v>
      </c>
      <c r="F909" s="43" t="s">
        <v>3591</v>
      </c>
      <c r="G909" s="43" t="s">
        <v>5</v>
      </c>
      <c r="H909" s="76">
        <v>8</v>
      </c>
      <c r="I909" s="229">
        <v>0.23874999999999999</v>
      </c>
      <c r="J909" s="73">
        <f t="shared" si="42"/>
        <v>4.7470855973367511E-3</v>
      </c>
      <c r="K909" s="73">
        <f t="shared" si="43"/>
        <v>1.9479766847786939</v>
      </c>
      <c r="L909" s="3" t="e">
        <f t="shared" si="44"/>
        <v>#N/A</v>
      </c>
    </row>
    <row r="910" spans="1:12" ht="15" customHeight="1" x14ac:dyDescent="0.25">
      <c r="A910" s="43" t="s">
        <v>47</v>
      </c>
      <c r="B910" s="43" t="s">
        <v>9</v>
      </c>
      <c r="C910" s="43" t="s">
        <v>731</v>
      </c>
      <c r="D910" s="43" t="s">
        <v>55</v>
      </c>
      <c r="E910" s="43" t="s">
        <v>1303</v>
      </c>
      <c r="F910" s="43" t="s">
        <v>3597</v>
      </c>
      <c r="G910" s="43" t="s">
        <v>5</v>
      </c>
      <c r="H910" s="76">
        <v>680</v>
      </c>
      <c r="I910" s="229">
        <v>0.57179411764705879</v>
      </c>
      <c r="J910" s="73">
        <f t="shared" si="42"/>
        <v>1.1369028777064832E-2</v>
      </c>
      <c r="K910" s="73">
        <f t="shared" si="43"/>
        <v>396.55093956840403</v>
      </c>
      <c r="L910" s="3" t="e">
        <f t="shared" si="44"/>
        <v>#N/A</v>
      </c>
    </row>
    <row r="911" spans="1:12" ht="15" customHeight="1" x14ac:dyDescent="0.25">
      <c r="A911" s="43" t="s">
        <v>47</v>
      </c>
      <c r="B911" s="43" t="s">
        <v>718</v>
      </c>
      <c r="C911" s="43" t="s">
        <v>758</v>
      </c>
      <c r="D911" s="43" t="s">
        <v>55</v>
      </c>
      <c r="E911" s="43" t="s">
        <v>1304</v>
      </c>
      <c r="F911" s="43" t="s">
        <v>3598</v>
      </c>
      <c r="G911" s="43" t="s">
        <v>4654</v>
      </c>
      <c r="H911" s="76">
        <v>3066</v>
      </c>
      <c r="I911" s="229">
        <v>2.7410306588388781E-2</v>
      </c>
      <c r="J911" s="73">
        <f t="shared" si="42"/>
        <v>5.4500134711759176E-4</v>
      </c>
      <c r="K911" s="73">
        <f t="shared" si="43"/>
        <v>85.710974130262542</v>
      </c>
      <c r="L911" s="3" t="e">
        <f t="shared" si="44"/>
        <v>#N/A</v>
      </c>
    </row>
    <row r="912" spans="1:12" ht="15" customHeight="1" x14ac:dyDescent="0.25">
      <c r="A912" s="43" t="s">
        <v>47</v>
      </c>
      <c r="B912" s="43" t="s">
        <v>309</v>
      </c>
      <c r="C912" s="43" t="s">
        <v>748</v>
      </c>
      <c r="D912" s="43" t="s">
        <v>55</v>
      </c>
      <c r="E912" s="43" t="s">
        <v>1305</v>
      </c>
      <c r="F912" s="43" t="s">
        <v>3599</v>
      </c>
      <c r="G912" s="43" t="s">
        <v>5</v>
      </c>
      <c r="H912" s="76">
        <v>705</v>
      </c>
      <c r="I912" s="229">
        <v>0.17605673758865248</v>
      </c>
      <c r="J912" s="73">
        <f t="shared" si="42"/>
        <v>3.5005503804028818E-3</v>
      </c>
      <c r="K912" s="73">
        <f t="shared" si="43"/>
        <v>126.58788801818403</v>
      </c>
      <c r="L912" s="3" t="e">
        <f t="shared" si="44"/>
        <v>#N/A</v>
      </c>
    </row>
    <row r="913" spans="1:12" ht="15" customHeight="1" x14ac:dyDescent="0.25">
      <c r="A913" s="43" t="s">
        <v>47</v>
      </c>
      <c r="B913" s="43" t="s">
        <v>309</v>
      </c>
      <c r="C913" s="43" t="s">
        <v>800</v>
      </c>
      <c r="D913" s="43" t="s">
        <v>55</v>
      </c>
      <c r="E913" s="43" t="s">
        <v>1306</v>
      </c>
      <c r="F913" s="43" t="s">
        <v>3600</v>
      </c>
      <c r="G913" s="43" t="s">
        <v>5</v>
      </c>
      <c r="H913" s="76">
        <v>15938</v>
      </c>
      <c r="I913" s="229">
        <v>0.24420002509725186</v>
      </c>
      <c r="J913" s="73">
        <f t="shared" si="42"/>
        <v>4.8554488879934557E-3</v>
      </c>
      <c r="K913" s="73">
        <f t="shared" si="43"/>
        <v>3969.44614437684</v>
      </c>
      <c r="L913" s="3" t="e">
        <f t="shared" si="44"/>
        <v>#N/A</v>
      </c>
    </row>
    <row r="914" spans="1:12" ht="15" customHeight="1" x14ac:dyDescent="0.25">
      <c r="A914" s="43" t="s">
        <v>47</v>
      </c>
      <c r="B914" s="43" t="s">
        <v>309</v>
      </c>
      <c r="C914" s="43" t="s">
        <v>759</v>
      </c>
      <c r="D914" s="43" t="s">
        <v>55</v>
      </c>
      <c r="E914" s="43" t="s">
        <v>1307</v>
      </c>
      <c r="F914" s="43" t="s">
        <v>3599</v>
      </c>
      <c r="G914" s="43" t="s">
        <v>5</v>
      </c>
      <c r="H914" s="76">
        <v>13248</v>
      </c>
      <c r="I914" s="229">
        <v>0.11982110507246378</v>
      </c>
      <c r="J914" s="73">
        <f t="shared" si="42"/>
        <v>2.3824127419747282E-3</v>
      </c>
      <c r="K914" s="73">
        <f t="shared" si="43"/>
        <v>1618.9522040056813</v>
      </c>
      <c r="L914" s="3" t="e">
        <f t="shared" si="44"/>
        <v>#N/A</v>
      </c>
    </row>
    <row r="915" spans="1:12" ht="15" customHeight="1" x14ac:dyDescent="0.25">
      <c r="A915" s="43" t="s">
        <v>47</v>
      </c>
      <c r="B915" s="43" t="s">
        <v>309</v>
      </c>
      <c r="C915" s="43" t="s">
        <v>775</v>
      </c>
      <c r="D915" s="43" t="s">
        <v>55</v>
      </c>
      <c r="E915" s="43" t="s">
        <v>1308</v>
      </c>
      <c r="F915" s="43" t="s">
        <v>3601</v>
      </c>
      <c r="G915" s="43" t="s">
        <v>5</v>
      </c>
      <c r="H915" s="76">
        <v>998</v>
      </c>
      <c r="I915" s="229">
        <v>0.16640280561122245</v>
      </c>
      <c r="J915" s="73">
        <f t="shared" si="42"/>
        <v>3.3086004685799423E-3</v>
      </c>
      <c r="K915" s="73">
        <f t="shared" si="43"/>
        <v>169.3719832676428</v>
      </c>
      <c r="L915" s="3" t="e">
        <f t="shared" si="44"/>
        <v>#N/A</v>
      </c>
    </row>
    <row r="916" spans="1:12" ht="15" customHeight="1" x14ac:dyDescent="0.25">
      <c r="A916" s="43" t="s">
        <v>47</v>
      </c>
      <c r="B916" s="43" t="s">
        <v>309</v>
      </c>
      <c r="C916" s="43" t="s">
        <v>775</v>
      </c>
      <c r="D916" s="43" t="s">
        <v>55</v>
      </c>
      <c r="E916" s="43" t="s">
        <v>1309</v>
      </c>
      <c r="F916" s="43" t="s">
        <v>3600</v>
      </c>
      <c r="G916" s="43" t="s">
        <v>5</v>
      </c>
      <c r="H916" s="76">
        <v>82834</v>
      </c>
      <c r="I916" s="229">
        <v>0.16700000000000001</v>
      </c>
      <c r="J916" s="73">
        <f t="shared" si="42"/>
        <v>3.3204745330062302E-3</v>
      </c>
      <c r="K916" s="73">
        <f t="shared" si="43"/>
        <v>14108.326187467039</v>
      </c>
      <c r="L916" s="3" t="e">
        <f t="shared" si="44"/>
        <v>#N/A</v>
      </c>
    </row>
    <row r="917" spans="1:12" ht="15" customHeight="1" x14ac:dyDescent="0.25">
      <c r="A917" s="43" t="s">
        <v>47</v>
      </c>
      <c r="B917" s="43" t="s">
        <v>309</v>
      </c>
      <c r="C917" s="43" t="s">
        <v>731</v>
      </c>
      <c r="D917" s="43" t="s">
        <v>55</v>
      </c>
      <c r="E917" s="43" t="s">
        <v>1310</v>
      </c>
      <c r="F917" s="43" t="s">
        <v>378</v>
      </c>
      <c r="G917" s="43" t="s">
        <v>5</v>
      </c>
      <c r="H917" s="76">
        <v>1900</v>
      </c>
      <c r="I917" s="229">
        <v>0.10483684210526316</v>
      </c>
      <c r="J917" s="73">
        <f t="shared" si="42"/>
        <v>2.084479427133662E-3</v>
      </c>
      <c r="K917" s="73">
        <f t="shared" si="43"/>
        <v>203.15051091155397</v>
      </c>
      <c r="L917" s="3" t="e">
        <f t="shared" si="44"/>
        <v>#N/A</v>
      </c>
    </row>
    <row r="918" spans="1:12" ht="15" customHeight="1" x14ac:dyDescent="0.25">
      <c r="A918" s="43" t="s">
        <v>47</v>
      </c>
      <c r="B918" s="43" t="s">
        <v>309</v>
      </c>
      <c r="C918" s="43" t="s">
        <v>781</v>
      </c>
      <c r="D918" s="43" t="s">
        <v>55</v>
      </c>
      <c r="E918" s="43" t="s">
        <v>1311</v>
      </c>
      <c r="F918" s="43" t="s">
        <v>3602</v>
      </c>
      <c r="G918" s="43" t="s">
        <v>5</v>
      </c>
      <c r="H918" s="76">
        <v>9</v>
      </c>
      <c r="I918" s="229">
        <v>0.30111111111111111</v>
      </c>
      <c r="J918" s="73">
        <f t="shared" si="42"/>
        <v>5.9870166230518189E-3</v>
      </c>
      <c r="K918" s="73">
        <f t="shared" si="43"/>
        <v>2.7638831496074667</v>
      </c>
      <c r="L918" s="3" t="e">
        <f t="shared" si="44"/>
        <v>#N/A</v>
      </c>
    </row>
    <row r="919" spans="1:12" ht="15" customHeight="1" x14ac:dyDescent="0.25">
      <c r="A919" s="43" t="s">
        <v>47</v>
      </c>
      <c r="B919" s="43" t="s">
        <v>309</v>
      </c>
      <c r="C919" s="43" t="s">
        <v>730</v>
      </c>
      <c r="D919" s="43" t="s">
        <v>728</v>
      </c>
      <c r="E919" s="43" t="s">
        <v>1312</v>
      </c>
      <c r="F919" s="43" t="s">
        <v>3603</v>
      </c>
      <c r="G919" s="43" t="s">
        <v>5</v>
      </c>
      <c r="H919" s="76">
        <v>1000</v>
      </c>
      <c r="I919" s="229">
        <v>0.52</v>
      </c>
      <c r="J919" s="73">
        <f t="shared" si="42"/>
        <v>1.0339202138702035E-2</v>
      </c>
      <c r="K919" s="73">
        <f t="shared" si="43"/>
        <v>530.33920213870203</v>
      </c>
      <c r="L919" s="3" t="e">
        <f t="shared" si="44"/>
        <v>#N/A</v>
      </c>
    </row>
    <row r="920" spans="1:12" ht="15" customHeight="1" x14ac:dyDescent="0.25">
      <c r="A920" s="43" t="s">
        <v>47</v>
      </c>
      <c r="B920" s="43" t="s">
        <v>309</v>
      </c>
      <c r="C920" s="43" t="s">
        <v>730</v>
      </c>
      <c r="D920" s="43" t="s">
        <v>728</v>
      </c>
      <c r="E920" s="43" t="s">
        <v>1313</v>
      </c>
      <c r="F920" s="43" t="s">
        <v>3604</v>
      </c>
      <c r="G920" s="43" t="s">
        <v>5</v>
      </c>
      <c r="H920" s="76">
        <v>1600</v>
      </c>
      <c r="I920" s="229">
        <v>0.52</v>
      </c>
      <c r="J920" s="73">
        <f t="shared" si="42"/>
        <v>1.0339202138702035E-2</v>
      </c>
      <c r="K920" s="73">
        <f t="shared" si="43"/>
        <v>848.54272342192326</v>
      </c>
      <c r="L920" s="3" t="e">
        <f t="shared" si="44"/>
        <v>#N/A</v>
      </c>
    </row>
    <row r="921" spans="1:12" ht="15" customHeight="1" x14ac:dyDescent="0.25">
      <c r="A921" s="43" t="s">
        <v>47</v>
      </c>
      <c r="B921" s="43" t="s">
        <v>309</v>
      </c>
      <c r="C921" s="43" t="s">
        <v>748</v>
      </c>
      <c r="D921" s="43" t="s">
        <v>55</v>
      </c>
      <c r="E921" s="43" t="s">
        <v>1314</v>
      </c>
      <c r="F921" s="43" t="s">
        <v>3599</v>
      </c>
      <c r="G921" s="43" t="s">
        <v>5</v>
      </c>
      <c r="H921" s="76">
        <v>8034</v>
      </c>
      <c r="I921" s="229">
        <v>0.1928939507094847</v>
      </c>
      <c r="J921" s="73">
        <f t="shared" si="42"/>
        <v>3.8353260533042096E-3</v>
      </c>
      <c r="K921" s="73">
        <f t="shared" si="43"/>
        <v>1580.5230095122463</v>
      </c>
      <c r="L921" s="3" t="e">
        <f t="shared" si="44"/>
        <v>#N/A</v>
      </c>
    </row>
    <row r="922" spans="1:12" ht="15" customHeight="1" x14ac:dyDescent="0.25">
      <c r="A922" s="43" t="s">
        <v>47</v>
      </c>
      <c r="B922" s="43" t="s">
        <v>309</v>
      </c>
      <c r="C922" s="43" t="s">
        <v>799</v>
      </c>
      <c r="D922" s="43" t="s">
        <v>55</v>
      </c>
      <c r="E922" s="43" t="s">
        <v>1315</v>
      </c>
      <c r="F922" s="43" t="s">
        <v>3600</v>
      </c>
      <c r="G922" s="43" t="s">
        <v>5</v>
      </c>
      <c r="H922" s="76">
        <v>13972</v>
      </c>
      <c r="I922" s="229"/>
      <c r="J922" s="73">
        <f t="shared" si="42"/>
        <v>0</v>
      </c>
      <c r="K922" s="73">
        <f t="shared" si="43"/>
        <v>0</v>
      </c>
      <c r="L922" s="3" t="e">
        <f t="shared" si="44"/>
        <v>#N/A</v>
      </c>
    </row>
    <row r="923" spans="1:12" ht="15" customHeight="1" x14ac:dyDescent="0.25">
      <c r="A923" s="43" t="s">
        <v>47</v>
      </c>
      <c r="B923" s="43" t="s">
        <v>309</v>
      </c>
      <c r="C923" s="43" t="s">
        <v>751</v>
      </c>
      <c r="D923" s="43" t="s">
        <v>55</v>
      </c>
      <c r="E923" s="43" t="s">
        <v>1316</v>
      </c>
      <c r="F923" s="43" t="s">
        <v>3600</v>
      </c>
      <c r="G923" s="43" t="s">
        <v>5</v>
      </c>
      <c r="H923" s="76">
        <v>28810</v>
      </c>
      <c r="I923" s="229"/>
      <c r="J923" s="73">
        <f t="shared" si="42"/>
        <v>0</v>
      </c>
      <c r="K923" s="73">
        <f t="shared" si="43"/>
        <v>0</v>
      </c>
      <c r="L923" s="3" t="e">
        <f t="shared" si="44"/>
        <v>#N/A</v>
      </c>
    </row>
    <row r="924" spans="1:12" ht="15" customHeight="1" x14ac:dyDescent="0.25">
      <c r="A924" s="43" t="s">
        <v>47</v>
      </c>
      <c r="B924" s="43" t="s">
        <v>309</v>
      </c>
      <c r="C924" s="43" t="s">
        <v>756</v>
      </c>
      <c r="D924" s="43" t="s">
        <v>55</v>
      </c>
      <c r="E924" s="43" t="s">
        <v>1317</v>
      </c>
      <c r="F924" s="43" t="s">
        <v>3599</v>
      </c>
      <c r="G924" s="43" t="s">
        <v>5</v>
      </c>
      <c r="H924" s="76">
        <v>1200</v>
      </c>
      <c r="I924" s="229">
        <v>0.18407500000000007</v>
      </c>
      <c r="J924" s="73">
        <f t="shared" si="42"/>
        <v>3.6599781416953416E-3</v>
      </c>
      <c r="K924" s="73">
        <f t="shared" si="43"/>
        <v>225.28197377003448</v>
      </c>
      <c r="L924" s="3" t="e">
        <f t="shared" si="44"/>
        <v>#N/A</v>
      </c>
    </row>
    <row r="925" spans="1:12" ht="15" customHeight="1" x14ac:dyDescent="0.25">
      <c r="A925" s="43" t="s">
        <v>47</v>
      </c>
      <c r="B925" s="43" t="s">
        <v>309</v>
      </c>
      <c r="C925" s="43" t="s">
        <v>757</v>
      </c>
      <c r="D925" s="43" t="s">
        <v>55</v>
      </c>
      <c r="E925" s="43" t="s">
        <v>1318</v>
      </c>
      <c r="F925" s="43" t="s">
        <v>3599</v>
      </c>
      <c r="G925" s="43" t="s">
        <v>5</v>
      </c>
      <c r="H925" s="76">
        <v>15120</v>
      </c>
      <c r="I925" s="229">
        <v>0.12060251322751323</v>
      </c>
      <c r="J925" s="73">
        <f t="shared" si="42"/>
        <v>2.3979495436437406E-3</v>
      </c>
      <c r="K925" s="73">
        <f t="shared" si="43"/>
        <v>1859.7669970998934</v>
      </c>
      <c r="L925" s="3" t="e">
        <f t="shared" si="44"/>
        <v>#N/A</v>
      </c>
    </row>
    <row r="926" spans="1:12" ht="15" customHeight="1" x14ac:dyDescent="0.25">
      <c r="A926" s="43" t="s">
        <v>47</v>
      </c>
      <c r="B926" s="43" t="s">
        <v>309</v>
      </c>
      <c r="C926" s="43" t="s">
        <v>760</v>
      </c>
      <c r="D926" s="43" t="s">
        <v>55</v>
      </c>
      <c r="E926" s="43" t="s">
        <v>1319</v>
      </c>
      <c r="F926" s="43" t="s">
        <v>3605</v>
      </c>
      <c r="G926" s="43" t="s">
        <v>5</v>
      </c>
      <c r="H926" s="76">
        <v>8982</v>
      </c>
      <c r="I926" s="229">
        <v>0.22049988866622133</v>
      </c>
      <c r="J926" s="73">
        <f t="shared" si="42"/>
        <v>4.3842171547718387E-3</v>
      </c>
      <c r="K926" s="73">
        <f t="shared" si="43"/>
        <v>2019.9090384841606</v>
      </c>
      <c r="L926" s="3" t="e">
        <f t="shared" si="44"/>
        <v>#N/A</v>
      </c>
    </row>
    <row r="927" spans="1:12" ht="15" customHeight="1" x14ac:dyDescent="0.25">
      <c r="A927" s="43" t="s">
        <v>47</v>
      </c>
      <c r="B927" s="43" t="s">
        <v>309</v>
      </c>
      <c r="C927" s="43" t="s">
        <v>760</v>
      </c>
      <c r="D927" s="43" t="s">
        <v>55</v>
      </c>
      <c r="E927" s="43" t="s">
        <v>1320</v>
      </c>
      <c r="F927" s="43" t="s">
        <v>3600</v>
      </c>
      <c r="G927" s="43" t="s">
        <v>5</v>
      </c>
      <c r="H927" s="76">
        <v>4858</v>
      </c>
      <c r="I927" s="229">
        <v>0.22050020584602728</v>
      </c>
      <c r="J927" s="73">
        <f t="shared" si="42"/>
        <v>4.3842234612836229E-3</v>
      </c>
      <c r="K927" s="73">
        <f t="shared" si="43"/>
        <v>1092.4885575749163</v>
      </c>
      <c r="L927" s="3" t="e">
        <f t="shared" si="44"/>
        <v>#N/A</v>
      </c>
    </row>
    <row r="928" spans="1:12" ht="15" customHeight="1" x14ac:dyDescent="0.25">
      <c r="A928" s="43" t="s">
        <v>47</v>
      </c>
      <c r="B928" s="43" t="s">
        <v>309</v>
      </c>
      <c r="C928" s="43" t="s">
        <v>763</v>
      </c>
      <c r="D928" s="43" t="s">
        <v>371</v>
      </c>
      <c r="E928" s="43" t="s">
        <v>1321</v>
      </c>
      <c r="F928" s="43" t="s">
        <v>3606</v>
      </c>
      <c r="G928" s="43" t="s">
        <v>5</v>
      </c>
      <c r="H928" s="76">
        <v>11884</v>
      </c>
      <c r="I928" s="229">
        <v>0.28999999999999998</v>
      </c>
      <c r="J928" s="73">
        <f t="shared" si="42"/>
        <v>5.7660935004299804E-3</v>
      </c>
      <c r="K928" s="73">
        <f t="shared" si="43"/>
        <v>3514.8842551591101</v>
      </c>
      <c r="L928" s="3" t="e">
        <f t="shared" si="44"/>
        <v>#N/A</v>
      </c>
    </row>
    <row r="929" spans="1:12" ht="15" customHeight="1" x14ac:dyDescent="0.25">
      <c r="A929" s="43" t="s">
        <v>47</v>
      </c>
      <c r="B929" s="43" t="s">
        <v>309</v>
      </c>
      <c r="C929" s="43" t="s">
        <v>763</v>
      </c>
      <c r="D929" s="43" t="s">
        <v>371</v>
      </c>
      <c r="E929" s="43" t="s">
        <v>1321</v>
      </c>
      <c r="F929" s="43" t="s">
        <v>3606</v>
      </c>
      <c r="G929" s="43" t="s">
        <v>5</v>
      </c>
      <c r="H929" s="76">
        <v>18691</v>
      </c>
      <c r="I929" s="229">
        <v>0.28984805521373919</v>
      </c>
      <c r="J929" s="73">
        <f t="shared" si="42"/>
        <v>5.7630723699317642E-3</v>
      </c>
      <c r="K929" s="73">
        <f t="shared" si="43"/>
        <v>5525.2675856663946</v>
      </c>
      <c r="L929" s="3" t="e">
        <f t="shared" si="44"/>
        <v>#N/A</v>
      </c>
    </row>
    <row r="930" spans="1:12" ht="15" customHeight="1" x14ac:dyDescent="0.25">
      <c r="A930" s="43" t="s">
        <v>47</v>
      </c>
      <c r="B930" s="43" t="s">
        <v>309</v>
      </c>
      <c r="C930" s="43" t="s">
        <v>763</v>
      </c>
      <c r="D930" s="43" t="s">
        <v>371</v>
      </c>
      <c r="E930" s="43" t="s">
        <v>1321</v>
      </c>
      <c r="F930" s="43" t="s">
        <v>3606</v>
      </c>
      <c r="G930" s="43" t="s">
        <v>5</v>
      </c>
      <c r="H930" s="76">
        <v>48528</v>
      </c>
      <c r="I930" s="232">
        <v>0.28899999999999998</v>
      </c>
      <c r="J930" s="73">
        <f t="shared" si="42"/>
        <v>5.7462104193940142E-3</v>
      </c>
      <c r="K930" s="73">
        <f t="shared" si="43"/>
        <v>14303.444099232351</v>
      </c>
      <c r="L930" s="3" t="e">
        <f t="shared" si="44"/>
        <v>#N/A</v>
      </c>
    </row>
    <row r="931" spans="1:12" ht="15" customHeight="1" x14ac:dyDescent="0.25">
      <c r="A931" s="43" t="s">
        <v>47</v>
      </c>
      <c r="B931" s="43" t="s">
        <v>309</v>
      </c>
      <c r="C931" s="43" t="s">
        <v>766</v>
      </c>
      <c r="D931" s="43" t="s">
        <v>371</v>
      </c>
      <c r="E931" s="43" t="s">
        <v>1322</v>
      </c>
      <c r="F931" s="43" t="s">
        <v>3606</v>
      </c>
      <c r="G931" s="43" t="s">
        <v>5</v>
      </c>
      <c r="H931" s="76">
        <v>1088</v>
      </c>
      <c r="I931" s="229">
        <v>0.29999999999999966</v>
      </c>
      <c r="J931" s="73">
        <f t="shared" si="42"/>
        <v>5.9649243107896283E-3</v>
      </c>
      <c r="K931" s="73">
        <f t="shared" si="43"/>
        <v>332.88983765013876</v>
      </c>
      <c r="L931" s="3" t="e">
        <f t="shared" si="44"/>
        <v>#N/A</v>
      </c>
    </row>
    <row r="932" spans="1:12" ht="15" customHeight="1" x14ac:dyDescent="0.25">
      <c r="A932" s="43" t="s">
        <v>47</v>
      </c>
      <c r="B932" s="43" t="s">
        <v>309</v>
      </c>
      <c r="C932" s="43" t="s">
        <v>766</v>
      </c>
      <c r="D932" s="43" t="s">
        <v>371</v>
      </c>
      <c r="E932" s="43" t="s">
        <v>1322</v>
      </c>
      <c r="F932" s="43" t="s">
        <v>3606</v>
      </c>
      <c r="G932" s="43" t="s">
        <v>5</v>
      </c>
      <c r="H932" s="76">
        <v>516</v>
      </c>
      <c r="I932" s="229">
        <v>0.30000000000000004</v>
      </c>
      <c r="J932" s="73">
        <f t="shared" si="42"/>
        <v>5.9649243107896361E-3</v>
      </c>
      <c r="K932" s="73">
        <f t="shared" si="43"/>
        <v>157.8779009443675</v>
      </c>
      <c r="L932" s="3" t="e">
        <f t="shared" si="44"/>
        <v>#N/A</v>
      </c>
    </row>
    <row r="933" spans="1:12" ht="15" customHeight="1" x14ac:dyDescent="0.25">
      <c r="A933" s="43" t="s">
        <v>47</v>
      </c>
      <c r="B933" s="43" t="s">
        <v>309</v>
      </c>
      <c r="C933" s="43" t="s">
        <v>768</v>
      </c>
      <c r="D933" s="43" t="s">
        <v>371</v>
      </c>
      <c r="E933" s="43" t="s">
        <v>1323</v>
      </c>
      <c r="F933" s="43" t="s">
        <v>3606</v>
      </c>
      <c r="G933" s="43" t="s">
        <v>5</v>
      </c>
      <c r="H933" s="76">
        <v>447</v>
      </c>
      <c r="I933" s="229">
        <v>0.28999999999999998</v>
      </c>
      <c r="J933" s="73">
        <f t="shared" si="42"/>
        <v>5.7660935004299804E-3</v>
      </c>
      <c r="K933" s="73">
        <f t="shared" si="43"/>
        <v>132.20744379469221</v>
      </c>
      <c r="L933" s="3">
        <f t="shared" si="44"/>
        <v>1</v>
      </c>
    </row>
    <row r="934" spans="1:12" ht="15" customHeight="1" x14ac:dyDescent="0.25">
      <c r="A934" s="43" t="s">
        <v>47</v>
      </c>
      <c r="B934" s="43" t="s">
        <v>309</v>
      </c>
      <c r="C934" s="43" t="s">
        <v>769</v>
      </c>
      <c r="D934" s="43" t="s">
        <v>371</v>
      </c>
      <c r="E934" s="43" t="s">
        <v>1324</v>
      </c>
      <c r="F934" s="43" t="s">
        <v>3607</v>
      </c>
      <c r="G934" s="43" t="s">
        <v>5</v>
      </c>
      <c r="H934" s="76">
        <v>890</v>
      </c>
      <c r="I934" s="229"/>
      <c r="J934" s="73">
        <f t="shared" si="42"/>
        <v>0</v>
      </c>
      <c r="K934" s="73">
        <f t="shared" si="43"/>
        <v>0</v>
      </c>
      <c r="L934" s="3" t="e">
        <f t="shared" si="44"/>
        <v>#N/A</v>
      </c>
    </row>
    <row r="935" spans="1:12" ht="15" customHeight="1" x14ac:dyDescent="0.25">
      <c r="A935" s="43" t="s">
        <v>47</v>
      </c>
      <c r="B935" s="43" t="s">
        <v>309</v>
      </c>
      <c r="C935" s="43" t="s">
        <v>769</v>
      </c>
      <c r="D935" s="43" t="s">
        <v>371</v>
      </c>
      <c r="E935" s="43" t="s">
        <v>1324</v>
      </c>
      <c r="F935" s="43" t="s">
        <v>3607</v>
      </c>
      <c r="G935" s="43" t="s">
        <v>5</v>
      </c>
      <c r="H935" s="76">
        <v>860</v>
      </c>
      <c r="I935" s="229"/>
      <c r="J935" s="73">
        <f t="shared" si="42"/>
        <v>0</v>
      </c>
      <c r="K935" s="73">
        <f t="shared" si="43"/>
        <v>0</v>
      </c>
      <c r="L935" s="3" t="e">
        <f t="shared" si="44"/>
        <v>#N/A</v>
      </c>
    </row>
    <row r="936" spans="1:12" ht="15" customHeight="1" x14ac:dyDescent="0.25">
      <c r="A936" s="43" t="s">
        <v>47</v>
      </c>
      <c r="B936" s="43" t="s">
        <v>309</v>
      </c>
      <c r="C936" s="43" t="s">
        <v>770</v>
      </c>
      <c r="D936" s="43" t="s">
        <v>371</v>
      </c>
      <c r="E936" s="43" t="s">
        <v>1325</v>
      </c>
      <c r="F936" s="43" t="s">
        <v>3606</v>
      </c>
      <c r="G936" s="43" t="s">
        <v>5</v>
      </c>
      <c r="H936" s="76">
        <v>16556</v>
      </c>
      <c r="I936" s="229">
        <v>0.28999999999999998</v>
      </c>
      <c r="J936" s="73">
        <f t="shared" si="42"/>
        <v>5.7660935004299804E-3</v>
      </c>
      <c r="K936" s="73">
        <f t="shared" si="43"/>
        <v>4896.7034439931185</v>
      </c>
      <c r="L936" s="3" t="e">
        <f t="shared" si="44"/>
        <v>#N/A</v>
      </c>
    </row>
    <row r="937" spans="1:12" ht="15" customHeight="1" x14ac:dyDescent="0.25">
      <c r="A937" s="43" t="s">
        <v>47</v>
      </c>
      <c r="B937" s="43" t="s">
        <v>309</v>
      </c>
      <c r="C937" s="43" t="s">
        <v>770</v>
      </c>
      <c r="D937" s="43" t="s">
        <v>371</v>
      </c>
      <c r="E937" s="43" t="s">
        <v>1325</v>
      </c>
      <c r="F937" s="43" t="s">
        <v>3606</v>
      </c>
      <c r="G937" s="43" t="s">
        <v>5</v>
      </c>
      <c r="H937" s="76">
        <v>8676</v>
      </c>
      <c r="I937" s="229">
        <v>0.28999999999999992</v>
      </c>
      <c r="J937" s="73">
        <f t="shared" si="42"/>
        <v>5.7660935004299786E-3</v>
      </c>
      <c r="K937" s="73">
        <f t="shared" si="43"/>
        <v>2566.0666272097301</v>
      </c>
      <c r="L937" s="3" t="e">
        <f t="shared" si="44"/>
        <v>#N/A</v>
      </c>
    </row>
    <row r="938" spans="1:12" ht="15" customHeight="1" x14ac:dyDescent="0.25">
      <c r="A938" s="43" t="s">
        <v>47</v>
      </c>
      <c r="B938" s="43" t="s">
        <v>309</v>
      </c>
      <c r="C938" s="43" t="s">
        <v>770</v>
      </c>
      <c r="D938" s="43" t="s">
        <v>371</v>
      </c>
      <c r="E938" s="43" t="s">
        <v>1325</v>
      </c>
      <c r="F938" s="43" t="s">
        <v>3606</v>
      </c>
      <c r="G938" s="43" t="s">
        <v>5</v>
      </c>
      <c r="H938" s="76">
        <v>14432</v>
      </c>
      <c r="I938" s="229">
        <v>0.29000000000000004</v>
      </c>
      <c r="J938" s="73">
        <f t="shared" si="42"/>
        <v>5.7660935004299812E-3</v>
      </c>
      <c r="K938" s="73">
        <f t="shared" si="43"/>
        <v>4268.4962613982061</v>
      </c>
      <c r="L938" s="3" t="e">
        <f t="shared" si="44"/>
        <v>#N/A</v>
      </c>
    </row>
    <row r="939" spans="1:12" ht="15" customHeight="1" x14ac:dyDescent="0.25">
      <c r="A939" s="43" t="s">
        <v>47</v>
      </c>
      <c r="B939" s="43" t="s">
        <v>309</v>
      </c>
      <c r="C939" s="43" t="s">
        <v>773</v>
      </c>
      <c r="D939" s="43" t="s">
        <v>371</v>
      </c>
      <c r="E939" s="43" t="s">
        <v>1326</v>
      </c>
      <c r="F939" s="43" t="s">
        <v>3608</v>
      </c>
      <c r="G939" s="43" t="s">
        <v>5</v>
      </c>
      <c r="H939" s="76">
        <v>3450</v>
      </c>
      <c r="I939" s="229">
        <v>0.31740000000000002</v>
      </c>
      <c r="J939" s="73">
        <f t="shared" si="42"/>
        <v>6.3108899208154344E-3</v>
      </c>
      <c r="K939" s="73">
        <f t="shared" si="43"/>
        <v>1116.8025702268133</v>
      </c>
      <c r="L939" s="3" t="e">
        <f t="shared" si="44"/>
        <v>#N/A</v>
      </c>
    </row>
    <row r="940" spans="1:12" ht="15" customHeight="1" x14ac:dyDescent="0.25">
      <c r="A940" s="43" t="s">
        <v>47</v>
      </c>
      <c r="B940" s="43" t="s">
        <v>309</v>
      </c>
      <c r="C940" s="43" t="s">
        <v>774</v>
      </c>
      <c r="D940" s="43" t="s">
        <v>371</v>
      </c>
      <c r="E940" s="43" t="s">
        <v>1327</v>
      </c>
      <c r="F940" s="43" t="s">
        <v>3607</v>
      </c>
      <c r="G940" s="43" t="s">
        <v>5</v>
      </c>
      <c r="H940" s="76">
        <v>227</v>
      </c>
      <c r="I940" s="229">
        <v>0.3</v>
      </c>
      <c r="J940" s="73">
        <f t="shared" si="42"/>
        <v>5.9649243107896344E-3</v>
      </c>
      <c r="K940" s="73">
        <f t="shared" si="43"/>
        <v>69.454037818549253</v>
      </c>
      <c r="L940" s="3" t="e">
        <f t="shared" si="44"/>
        <v>#N/A</v>
      </c>
    </row>
    <row r="941" spans="1:12" ht="15" customHeight="1" x14ac:dyDescent="0.25">
      <c r="A941" s="43" t="s">
        <v>47</v>
      </c>
      <c r="B941" s="43" t="s">
        <v>309</v>
      </c>
      <c r="C941" s="43" t="s">
        <v>774</v>
      </c>
      <c r="D941" s="43" t="s">
        <v>371</v>
      </c>
      <c r="E941" s="43" t="s">
        <v>1327</v>
      </c>
      <c r="F941" s="43" t="s">
        <v>3607</v>
      </c>
      <c r="G941" s="43" t="s">
        <v>5</v>
      </c>
      <c r="H941" s="76">
        <v>2455</v>
      </c>
      <c r="I941" s="229">
        <v>0.3</v>
      </c>
      <c r="J941" s="73">
        <f t="shared" si="42"/>
        <v>5.9649243107896344E-3</v>
      </c>
      <c r="K941" s="73">
        <f t="shared" si="43"/>
        <v>751.14388918298857</v>
      </c>
      <c r="L941" s="3" t="e">
        <f t="shared" si="44"/>
        <v>#N/A</v>
      </c>
    </row>
    <row r="942" spans="1:12" ht="15" customHeight="1" x14ac:dyDescent="0.25">
      <c r="A942" s="43" t="s">
        <v>47</v>
      </c>
      <c r="B942" s="43" t="s">
        <v>309</v>
      </c>
      <c r="C942" s="43" t="s">
        <v>774</v>
      </c>
      <c r="D942" s="43" t="s">
        <v>371</v>
      </c>
      <c r="E942" s="43" t="s">
        <v>1327</v>
      </c>
      <c r="F942" s="43" t="s">
        <v>3607</v>
      </c>
      <c r="G942" s="43" t="s">
        <v>5</v>
      </c>
      <c r="H942" s="76">
        <v>6245</v>
      </c>
      <c r="I942" s="229">
        <v>0.3000000000000001</v>
      </c>
      <c r="J942" s="73">
        <f t="shared" si="42"/>
        <v>5.964924310789637E-3</v>
      </c>
      <c r="K942" s="73">
        <f t="shared" si="43"/>
        <v>1910.7509523208821</v>
      </c>
      <c r="L942" s="3" t="e">
        <f t="shared" si="44"/>
        <v>#N/A</v>
      </c>
    </row>
    <row r="943" spans="1:12" ht="15" customHeight="1" x14ac:dyDescent="0.25">
      <c r="A943" s="43" t="s">
        <v>47</v>
      </c>
      <c r="B943" s="43" t="s">
        <v>309</v>
      </c>
      <c r="C943" s="43" t="s">
        <v>777</v>
      </c>
      <c r="D943" s="43" t="s">
        <v>55</v>
      </c>
      <c r="E943" s="43" t="s">
        <v>1328</v>
      </c>
      <c r="F943" s="43" t="s">
        <v>3600</v>
      </c>
      <c r="G943" s="43" t="s">
        <v>5</v>
      </c>
      <c r="H943" s="76">
        <v>43912</v>
      </c>
      <c r="I943" s="229">
        <v>0.2198000546547641</v>
      </c>
      <c r="J943" s="73">
        <f t="shared" si="42"/>
        <v>4.370302298410309E-3</v>
      </c>
      <c r="K943" s="73">
        <f t="shared" si="43"/>
        <v>9843.7687145277941</v>
      </c>
      <c r="L943" s="3" t="e">
        <f t="shared" si="44"/>
        <v>#N/A</v>
      </c>
    </row>
    <row r="944" spans="1:12" ht="15" customHeight="1" x14ac:dyDescent="0.25">
      <c r="A944" s="43" t="s">
        <v>47</v>
      </c>
      <c r="B944" s="43" t="s">
        <v>309</v>
      </c>
      <c r="C944" s="43" t="s">
        <v>727</v>
      </c>
      <c r="D944" s="43" t="s">
        <v>728</v>
      </c>
      <c r="E944" s="43" t="s">
        <v>1329</v>
      </c>
      <c r="F944" s="43" t="s">
        <v>3609</v>
      </c>
      <c r="G944" s="43" t="s">
        <v>5</v>
      </c>
      <c r="H944" s="76">
        <v>2105</v>
      </c>
      <c r="I944" s="229">
        <v>0.51999999999999991</v>
      </c>
      <c r="J944" s="73">
        <f t="shared" si="42"/>
        <v>1.0339202138702031E-2</v>
      </c>
      <c r="K944" s="73">
        <f t="shared" si="43"/>
        <v>1116.3640205019674</v>
      </c>
      <c r="L944" s="3" t="e">
        <f t="shared" si="44"/>
        <v>#N/A</v>
      </c>
    </row>
    <row r="945" spans="1:12" ht="15" customHeight="1" x14ac:dyDescent="0.25">
      <c r="A945" s="43" t="s">
        <v>47</v>
      </c>
      <c r="B945" s="43" t="s">
        <v>309</v>
      </c>
      <c r="C945" s="43" t="s">
        <v>727</v>
      </c>
      <c r="D945" s="43" t="s">
        <v>728</v>
      </c>
      <c r="E945" s="43" t="s">
        <v>1329</v>
      </c>
      <c r="F945" s="43" t="s">
        <v>3609</v>
      </c>
      <c r="G945" s="43" t="s">
        <v>5</v>
      </c>
      <c r="H945" s="76">
        <v>2288</v>
      </c>
      <c r="I945" s="229">
        <v>0.52000000000000013</v>
      </c>
      <c r="J945" s="73">
        <f t="shared" si="42"/>
        <v>1.0339202138702036E-2</v>
      </c>
      <c r="K945" s="73">
        <f t="shared" si="43"/>
        <v>1213.4160944933503</v>
      </c>
      <c r="L945" s="3" t="e">
        <f t="shared" si="44"/>
        <v>#N/A</v>
      </c>
    </row>
    <row r="946" spans="1:12" ht="15" customHeight="1" x14ac:dyDescent="0.25">
      <c r="A946" s="43" t="s">
        <v>47</v>
      </c>
      <c r="B946" s="43" t="s">
        <v>309</v>
      </c>
      <c r="C946" s="43" t="s">
        <v>778</v>
      </c>
      <c r="D946" s="43" t="s">
        <v>371</v>
      </c>
      <c r="E946" s="43" t="s">
        <v>1330</v>
      </c>
      <c r="F946" s="43" t="s">
        <v>3607</v>
      </c>
      <c r="G946" s="43" t="s">
        <v>5</v>
      </c>
      <c r="H946" s="76">
        <v>21842</v>
      </c>
      <c r="I946" s="229">
        <v>0.29000000000000004</v>
      </c>
      <c r="J946" s="73">
        <f t="shared" si="42"/>
        <v>5.7660935004299812E-3</v>
      </c>
      <c r="K946" s="73">
        <f t="shared" si="43"/>
        <v>6460.1230142363929</v>
      </c>
      <c r="L946" s="3" t="e">
        <f t="shared" si="44"/>
        <v>#N/A</v>
      </c>
    </row>
    <row r="947" spans="1:12" ht="15" customHeight="1" x14ac:dyDescent="0.25">
      <c r="A947" s="43" t="s">
        <v>47</v>
      </c>
      <c r="B947" s="43" t="s">
        <v>309</v>
      </c>
      <c r="C947" s="43" t="s">
        <v>778</v>
      </c>
      <c r="D947" s="43" t="s">
        <v>371</v>
      </c>
      <c r="E947" s="43" t="s">
        <v>1330</v>
      </c>
      <c r="F947" s="43" t="s">
        <v>3607</v>
      </c>
      <c r="G947" s="43" t="s">
        <v>5</v>
      </c>
      <c r="H947" s="76">
        <v>44284</v>
      </c>
      <c r="I947" s="229">
        <v>0.29000000000000004</v>
      </c>
      <c r="J947" s="73">
        <f t="shared" si="42"/>
        <v>5.7660935004299812E-3</v>
      </c>
      <c r="K947" s="73">
        <f t="shared" si="43"/>
        <v>13097.705684573044</v>
      </c>
      <c r="L947" s="3" t="e">
        <f t="shared" si="44"/>
        <v>#N/A</v>
      </c>
    </row>
    <row r="948" spans="1:12" ht="15" customHeight="1" x14ac:dyDescent="0.25">
      <c r="A948" s="43" t="s">
        <v>47</v>
      </c>
      <c r="B948" s="43" t="s">
        <v>309</v>
      </c>
      <c r="C948" s="43" t="s">
        <v>778</v>
      </c>
      <c r="D948" s="43" t="s">
        <v>371</v>
      </c>
      <c r="E948" s="43" t="s">
        <v>1330</v>
      </c>
      <c r="F948" s="43" t="s">
        <v>3607</v>
      </c>
      <c r="G948" s="43" t="s">
        <v>5</v>
      </c>
      <c r="H948" s="76">
        <v>26270</v>
      </c>
      <c r="I948" s="229">
        <v>0.28999999999999998</v>
      </c>
      <c r="J948" s="73">
        <f t="shared" si="42"/>
        <v>5.7660935004299804E-3</v>
      </c>
      <c r="K948" s="73">
        <f t="shared" si="43"/>
        <v>7769.7752762562959</v>
      </c>
      <c r="L948" s="3" t="e">
        <f t="shared" si="44"/>
        <v>#N/A</v>
      </c>
    </row>
    <row r="949" spans="1:12" ht="15" customHeight="1" x14ac:dyDescent="0.25">
      <c r="A949" s="43" t="s">
        <v>47</v>
      </c>
      <c r="B949" s="43" t="s">
        <v>309</v>
      </c>
      <c r="C949" s="43" t="s">
        <v>779</v>
      </c>
      <c r="D949" s="43" t="s">
        <v>371</v>
      </c>
      <c r="E949" s="43" t="s">
        <v>1331</v>
      </c>
      <c r="F949" s="43" t="s">
        <v>3610</v>
      </c>
      <c r="G949" s="43" t="s">
        <v>5</v>
      </c>
      <c r="H949" s="76">
        <v>2306</v>
      </c>
      <c r="I949" s="229">
        <v>0.10500000000000005</v>
      </c>
      <c r="J949" s="73">
        <f t="shared" si="42"/>
        <v>2.0877235087763731E-3</v>
      </c>
      <c r="K949" s="73">
        <f t="shared" si="43"/>
        <v>246.94429041123843</v>
      </c>
      <c r="L949" s="3" t="e">
        <f t="shared" si="44"/>
        <v>#N/A</v>
      </c>
    </row>
    <row r="950" spans="1:12" ht="15" customHeight="1" x14ac:dyDescent="0.25">
      <c r="A950" s="43" t="s">
        <v>47</v>
      </c>
      <c r="B950" s="43" t="s">
        <v>309</v>
      </c>
      <c r="C950" s="43" t="s">
        <v>779</v>
      </c>
      <c r="D950" s="43" t="s">
        <v>371</v>
      </c>
      <c r="E950" s="43" t="s">
        <v>1331</v>
      </c>
      <c r="F950" s="43" t="s">
        <v>3610</v>
      </c>
      <c r="G950" s="43" t="s">
        <v>5</v>
      </c>
      <c r="H950" s="76">
        <v>2748</v>
      </c>
      <c r="I950" s="229">
        <v>0.10500000000000001</v>
      </c>
      <c r="J950" s="73">
        <f t="shared" si="42"/>
        <v>2.0877235087763723E-3</v>
      </c>
      <c r="K950" s="73">
        <f t="shared" si="43"/>
        <v>294.27706420211746</v>
      </c>
      <c r="L950" s="3" t="e">
        <f t="shared" si="44"/>
        <v>#N/A</v>
      </c>
    </row>
    <row r="951" spans="1:12" ht="15" customHeight="1" x14ac:dyDescent="0.25">
      <c r="A951" s="43" t="s">
        <v>47</v>
      </c>
      <c r="B951" s="43" t="s">
        <v>309</v>
      </c>
      <c r="C951" s="43" t="s">
        <v>779</v>
      </c>
      <c r="D951" s="43" t="s">
        <v>371</v>
      </c>
      <c r="E951" s="43" t="s">
        <v>1331</v>
      </c>
      <c r="F951" s="43" t="s">
        <v>3610</v>
      </c>
      <c r="G951" s="43" t="s">
        <v>5</v>
      </c>
      <c r="H951" s="76">
        <v>4520</v>
      </c>
      <c r="I951" s="229">
        <v>0.10500000000000001</v>
      </c>
      <c r="J951" s="73">
        <f t="shared" si="42"/>
        <v>2.0877235087763723E-3</v>
      </c>
      <c r="K951" s="73">
        <f t="shared" si="43"/>
        <v>484.03651025966923</v>
      </c>
      <c r="L951" s="3" t="e">
        <f t="shared" si="44"/>
        <v>#N/A</v>
      </c>
    </row>
    <row r="952" spans="1:12" ht="15" customHeight="1" x14ac:dyDescent="0.25">
      <c r="A952" s="43" t="s">
        <v>47</v>
      </c>
      <c r="B952" s="43" t="s">
        <v>309</v>
      </c>
      <c r="C952" s="43" t="s">
        <v>780</v>
      </c>
      <c r="D952" s="43" t="s">
        <v>55</v>
      </c>
      <c r="E952" s="43" t="s">
        <v>1332</v>
      </c>
      <c r="F952" s="43" t="s">
        <v>3600</v>
      </c>
      <c r="G952" s="43" t="s">
        <v>5</v>
      </c>
      <c r="H952" s="76">
        <v>7984</v>
      </c>
      <c r="I952" s="229">
        <v>0.28630010020040081</v>
      </c>
      <c r="J952" s="73">
        <f t="shared" si="42"/>
        <v>5.6925280928895976E-3</v>
      </c>
      <c r="K952" s="73">
        <f t="shared" si="43"/>
        <v>2331.2691442936307</v>
      </c>
      <c r="L952" s="3">
        <f t="shared" si="44"/>
        <v>3</v>
      </c>
    </row>
    <row r="953" spans="1:12" ht="15" customHeight="1" x14ac:dyDescent="0.25">
      <c r="A953" s="43" t="s">
        <v>47</v>
      </c>
      <c r="B953" s="43" t="s">
        <v>309</v>
      </c>
      <c r="C953" s="43" t="s">
        <v>796</v>
      </c>
      <c r="D953" s="43" t="s">
        <v>371</v>
      </c>
      <c r="E953" s="43" t="s">
        <v>1333</v>
      </c>
      <c r="F953" s="43" t="s">
        <v>3607</v>
      </c>
      <c r="G953" s="43" t="s">
        <v>5</v>
      </c>
      <c r="H953" s="76">
        <v>1911</v>
      </c>
      <c r="I953" s="229">
        <v>0.3</v>
      </c>
      <c r="J953" s="73">
        <f t="shared" si="42"/>
        <v>5.9649243107896344E-3</v>
      </c>
      <c r="K953" s="73">
        <f t="shared" si="43"/>
        <v>584.69897035791905</v>
      </c>
      <c r="L953" s="3" t="e">
        <f t="shared" si="44"/>
        <v>#N/A</v>
      </c>
    </row>
    <row r="954" spans="1:12" ht="15" customHeight="1" x14ac:dyDescent="0.25">
      <c r="A954" s="43" t="s">
        <v>47</v>
      </c>
      <c r="B954" s="43" t="s">
        <v>309</v>
      </c>
      <c r="C954" s="43" t="s">
        <v>786</v>
      </c>
      <c r="D954" s="43" t="s">
        <v>371</v>
      </c>
      <c r="E954" s="43" t="s">
        <v>1334</v>
      </c>
      <c r="F954" s="43" t="s">
        <v>3611</v>
      </c>
      <c r="G954" s="43" t="s">
        <v>5</v>
      </c>
      <c r="H954" s="76">
        <v>269</v>
      </c>
      <c r="I954" s="229">
        <v>0.10498141263940523</v>
      </c>
      <c r="J954" s="73">
        <f t="shared" si="42"/>
        <v>2.087353934779422E-3</v>
      </c>
      <c r="K954" s="73">
        <f t="shared" si="43"/>
        <v>28.801498208455673</v>
      </c>
      <c r="L954" s="3" t="e">
        <f t="shared" si="44"/>
        <v>#N/A</v>
      </c>
    </row>
    <row r="955" spans="1:12" ht="15" customHeight="1" x14ac:dyDescent="0.25">
      <c r="A955" s="43" t="s">
        <v>47</v>
      </c>
      <c r="B955" s="43" t="s">
        <v>309</v>
      </c>
      <c r="C955" s="43" t="s">
        <v>786</v>
      </c>
      <c r="D955" s="43" t="s">
        <v>371</v>
      </c>
      <c r="E955" s="43" t="s">
        <v>1335</v>
      </c>
      <c r="F955" s="43" t="s">
        <v>3612</v>
      </c>
      <c r="G955" s="43" t="s">
        <v>5</v>
      </c>
      <c r="H955" s="76">
        <v>19628</v>
      </c>
      <c r="I955" s="229">
        <v>7.0000000000000007E-2</v>
      </c>
      <c r="J955" s="73">
        <f t="shared" si="42"/>
        <v>1.3918156725175816E-3</v>
      </c>
      <c r="K955" s="73">
        <f t="shared" si="43"/>
        <v>1401.2785580201753</v>
      </c>
      <c r="L955" s="3" t="e">
        <f t="shared" si="44"/>
        <v>#N/A</v>
      </c>
    </row>
    <row r="956" spans="1:12" ht="15" customHeight="1" x14ac:dyDescent="0.25">
      <c r="A956" s="43" t="s">
        <v>47</v>
      </c>
      <c r="B956" s="43" t="s">
        <v>309</v>
      </c>
      <c r="C956" s="43" t="s">
        <v>786</v>
      </c>
      <c r="D956" s="43" t="s">
        <v>371</v>
      </c>
      <c r="E956" s="43" t="s">
        <v>1336</v>
      </c>
      <c r="F956" s="43" t="s">
        <v>3613</v>
      </c>
      <c r="G956" s="43" t="s">
        <v>5</v>
      </c>
      <c r="H956" s="76">
        <v>12829</v>
      </c>
      <c r="I956" s="229">
        <v>0.08</v>
      </c>
      <c r="J956" s="73">
        <f t="shared" si="42"/>
        <v>1.5906464828772361E-3</v>
      </c>
      <c r="K956" s="73">
        <f t="shared" si="43"/>
        <v>1046.7264037288321</v>
      </c>
      <c r="L956" s="3" t="e">
        <f t="shared" si="44"/>
        <v>#N/A</v>
      </c>
    </row>
    <row r="957" spans="1:12" ht="15" customHeight="1" x14ac:dyDescent="0.25">
      <c r="A957" s="43" t="s">
        <v>47</v>
      </c>
      <c r="B957" s="43" t="s">
        <v>309</v>
      </c>
      <c r="C957" s="43" t="s">
        <v>788</v>
      </c>
      <c r="D957" s="43" t="s">
        <v>55</v>
      </c>
      <c r="E957" s="43" t="s">
        <v>1337</v>
      </c>
      <c r="F957" s="43" t="s">
        <v>3600</v>
      </c>
      <c r="G957" s="43" t="s">
        <v>5</v>
      </c>
      <c r="H957" s="76">
        <v>13972</v>
      </c>
      <c r="I957" s="229">
        <v>0.11895720011451474</v>
      </c>
      <c r="J957" s="73">
        <f t="shared" si="42"/>
        <v>2.3652356496884552E-3</v>
      </c>
      <c r="K957" s="73">
        <f t="shared" si="43"/>
        <v>1695.117072497447</v>
      </c>
      <c r="L957" s="3" t="e">
        <f t="shared" si="44"/>
        <v>#N/A</v>
      </c>
    </row>
    <row r="958" spans="1:12" ht="15" customHeight="1" x14ac:dyDescent="0.25">
      <c r="A958" s="43" t="s">
        <v>47</v>
      </c>
      <c r="B958" s="43" t="s">
        <v>309</v>
      </c>
      <c r="C958" s="43" t="s">
        <v>749</v>
      </c>
      <c r="D958" s="43" t="s">
        <v>55</v>
      </c>
      <c r="E958" s="43" t="s">
        <v>1338</v>
      </c>
      <c r="F958" s="43" t="s">
        <v>3614</v>
      </c>
      <c r="G958" s="43" t="s">
        <v>5</v>
      </c>
      <c r="H958" s="76">
        <v>144</v>
      </c>
      <c r="I958" s="229">
        <v>0.27694444444444444</v>
      </c>
      <c r="J958" s="73">
        <f t="shared" si="42"/>
        <v>5.5065088313493204E-3</v>
      </c>
      <c r="K958" s="73">
        <f t="shared" si="43"/>
        <v>40.672937271714304</v>
      </c>
      <c r="L958" s="3" t="e">
        <f t="shared" si="44"/>
        <v>#N/A</v>
      </c>
    </row>
    <row r="959" spans="1:12" ht="15" customHeight="1" x14ac:dyDescent="0.25">
      <c r="A959" s="43" t="s">
        <v>47</v>
      </c>
      <c r="B959" s="43" t="s">
        <v>309</v>
      </c>
      <c r="C959" s="43" t="s">
        <v>749</v>
      </c>
      <c r="D959" s="43" t="s">
        <v>55</v>
      </c>
      <c r="E959" s="43" t="s">
        <v>1339</v>
      </c>
      <c r="F959" s="43" t="s">
        <v>3599</v>
      </c>
      <c r="G959" s="43" t="s">
        <v>5</v>
      </c>
      <c r="H959" s="76">
        <v>38104</v>
      </c>
      <c r="I959" s="229">
        <v>0.20039999999999999</v>
      </c>
      <c r="J959" s="73">
        <f t="shared" si="42"/>
        <v>3.9845694396074757E-3</v>
      </c>
      <c r="K959" s="73">
        <f t="shared" si="43"/>
        <v>7787.8696339268035</v>
      </c>
      <c r="L959" s="3" t="e">
        <f t="shared" si="44"/>
        <v>#N/A</v>
      </c>
    </row>
    <row r="960" spans="1:12" ht="15" customHeight="1" x14ac:dyDescent="0.25">
      <c r="A960" s="43" t="s">
        <v>47</v>
      </c>
      <c r="B960" s="43" t="s">
        <v>309</v>
      </c>
      <c r="C960" s="43" t="s">
        <v>785</v>
      </c>
      <c r="D960" s="43" t="s">
        <v>55</v>
      </c>
      <c r="E960" s="43" t="s">
        <v>1340</v>
      </c>
      <c r="F960" s="43" t="s">
        <v>3599</v>
      </c>
      <c r="G960" s="43" t="s">
        <v>5</v>
      </c>
      <c r="H960" s="76">
        <v>17008</v>
      </c>
      <c r="I960" s="229">
        <v>0.10617474129821261</v>
      </c>
      <c r="J960" s="73">
        <f t="shared" si="42"/>
        <v>2.1110809852050287E-3</v>
      </c>
      <c r="K960" s="73">
        <f t="shared" si="43"/>
        <v>1841.7252653963671</v>
      </c>
      <c r="L960" s="3" t="e">
        <f t="shared" si="44"/>
        <v>#N/A</v>
      </c>
    </row>
    <row r="961" spans="1:12" ht="15" customHeight="1" x14ac:dyDescent="0.25">
      <c r="A961" s="43" t="s">
        <v>47</v>
      </c>
      <c r="B961" s="43" t="s">
        <v>719</v>
      </c>
      <c r="C961" s="43" t="s">
        <v>763</v>
      </c>
      <c r="D961" s="43" t="s">
        <v>371</v>
      </c>
      <c r="E961" s="43" t="s">
        <v>1341</v>
      </c>
      <c r="F961" s="43" t="s">
        <v>3615</v>
      </c>
      <c r="G961" s="43" t="s">
        <v>4654</v>
      </c>
      <c r="H961" s="76">
        <v>336</v>
      </c>
      <c r="I961" s="229">
        <v>0.11910714285714287</v>
      </c>
      <c r="J961" s="73">
        <f t="shared" si="42"/>
        <v>2.3682169733908851E-3</v>
      </c>
      <c r="K961" s="73">
        <f t="shared" si="43"/>
        <v>40.815720903059344</v>
      </c>
      <c r="L961" s="3" t="e">
        <f t="shared" si="44"/>
        <v>#N/A</v>
      </c>
    </row>
    <row r="962" spans="1:12" ht="15" customHeight="1" x14ac:dyDescent="0.25">
      <c r="A962" s="43" t="s">
        <v>47</v>
      </c>
      <c r="B962" s="43" t="s">
        <v>396</v>
      </c>
      <c r="C962" s="43" t="s">
        <v>731</v>
      </c>
      <c r="D962" s="43" t="s">
        <v>55</v>
      </c>
      <c r="E962" s="43" t="s">
        <v>1342</v>
      </c>
      <c r="F962" s="43" t="s">
        <v>3616</v>
      </c>
      <c r="G962" s="43" t="s">
        <v>4654</v>
      </c>
      <c r="H962" s="76">
        <v>655</v>
      </c>
      <c r="I962" s="229">
        <v>7.630534351145038E-2</v>
      </c>
      <c r="J962" s="73">
        <f t="shared" si="42"/>
        <v>1.5171853285153483E-3</v>
      </c>
      <c r="K962" s="73">
        <f t="shared" si="43"/>
        <v>50.973756390177549</v>
      </c>
      <c r="L962" s="3" t="e">
        <f t="shared" si="44"/>
        <v>#N/A</v>
      </c>
    </row>
    <row r="963" spans="1:12" ht="15" customHeight="1" x14ac:dyDescent="0.25">
      <c r="A963" s="43" t="s">
        <v>47</v>
      </c>
      <c r="B963" s="43" t="s">
        <v>394</v>
      </c>
      <c r="C963" s="43" t="s">
        <v>763</v>
      </c>
      <c r="D963" s="43" t="s">
        <v>371</v>
      </c>
      <c r="E963" s="43" t="s">
        <v>1343</v>
      </c>
      <c r="F963" s="43" t="s">
        <v>3617</v>
      </c>
      <c r="G963" s="43" t="s">
        <v>4654</v>
      </c>
      <c r="H963" s="76">
        <v>824163</v>
      </c>
      <c r="I963" s="232">
        <v>3.6179999999999997E-2</v>
      </c>
      <c r="J963" s="73">
        <f t="shared" si="42"/>
        <v>7.1936987188122995E-4</v>
      </c>
      <c r="K963" s="73">
        <f t="shared" si="43"/>
        <v>30411.09537171925</v>
      </c>
      <c r="L963" s="3" t="e">
        <f t="shared" si="44"/>
        <v>#N/A</v>
      </c>
    </row>
    <row r="964" spans="1:12" ht="15" customHeight="1" x14ac:dyDescent="0.25">
      <c r="A964" s="43" t="s">
        <v>47</v>
      </c>
      <c r="B964" s="43" t="s">
        <v>394</v>
      </c>
      <c r="C964" s="43" t="s">
        <v>770</v>
      </c>
      <c r="D964" s="43" t="s">
        <v>371</v>
      </c>
      <c r="E964" s="43" t="s">
        <v>1344</v>
      </c>
      <c r="F964" s="43" t="s">
        <v>3617</v>
      </c>
      <c r="G964" s="43" t="s">
        <v>4654</v>
      </c>
      <c r="H964" s="76">
        <v>496535</v>
      </c>
      <c r="I964" s="229">
        <v>2.0167722315647434E-2</v>
      </c>
      <c r="J964" s="73">
        <f t="shared" si="42"/>
        <v>4.0099645711286669E-4</v>
      </c>
      <c r="K964" s="73">
        <f t="shared" si="43"/>
        <v>10213.088775832535</v>
      </c>
      <c r="L964" s="3" t="e">
        <f t="shared" si="44"/>
        <v>#N/A</v>
      </c>
    </row>
    <row r="965" spans="1:12" ht="15" customHeight="1" x14ac:dyDescent="0.25">
      <c r="A965" s="43" t="s">
        <v>47</v>
      </c>
      <c r="B965" s="43" t="s">
        <v>394</v>
      </c>
      <c r="C965" s="43" t="s">
        <v>773</v>
      </c>
      <c r="D965" s="43" t="s">
        <v>371</v>
      </c>
      <c r="E965" s="43" t="s">
        <v>1345</v>
      </c>
      <c r="F965" s="43" t="s">
        <v>3618</v>
      </c>
      <c r="G965" s="43" t="s">
        <v>4654</v>
      </c>
      <c r="H965" s="76">
        <v>197227</v>
      </c>
      <c r="I965" s="232">
        <v>8.4000000000000005E-2</v>
      </c>
      <c r="J965" s="73">
        <f t="shared" si="42"/>
        <v>1.670178807021098E-3</v>
      </c>
      <c r="K965" s="73">
        <f t="shared" si="43"/>
        <v>16896.47235557235</v>
      </c>
      <c r="L965" s="3" t="e">
        <f t="shared" si="44"/>
        <v>#N/A</v>
      </c>
    </row>
    <row r="966" spans="1:12" ht="15" customHeight="1" x14ac:dyDescent="0.25">
      <c r="A966" s="43" t="s">
        <v>47</v>
      </c>
      <c r="B966" s="43" t="s">
        <v>394</v>
      </c>
      <c r="C966" s="43" t="s">
        <v>778</v>
      </c>
      <c r="D966" s="43" t="s">
        <v>371</v>
      </c>
      <c r="E966" s="43" t="s">
        <v>1346</v>
      </c>
      <c r="F966" s="43" t="s">
        <v>3617</v>
      </c>
      <c r="G966" s="43" t="s">
        <v>4654</v>
      </c>
      <c r="H966" s="76">
        <v>479844</v>
      </c>
      <c r="I966" s="229">
        <v>2.0999991663957454E-2</v>
      </c>
      <c r="J966" s="73">
        <f t="shared" si="42"/>
        <v>4.1754453600906499E-4</v>
      </c>
      <c r="K966" s="73">
        <f t="shared" si="43"/>
        <v>10277.076240336735</v>
      </c>
      <c r="L966" s="3" t="e">
        <f t="shared" si="44"/>
        <v>#N/A</v>
      </c>
    </row>
    <row r="967" spans="1:12" ht="15" customHeight="1" x14ac:dyDescent="0.25">
      <c r="A967" s="43" t="s">
        <v>47</v>
      </c>
      <c r="B967" s="43" t="s">
        <v>394</v>
      </c>
      <c r="C967" s="43" t="s">
        <v>729</v>
      </c>
      <c r="D967" s="43" t="s">
        <v>728</v>
      </c>
      <c r="E967" s="43" t="s">
        <v>1347</v>
      </c>
      <c r="F967" s="43" t="s">
        <v>3619</v>
      </c>
      <c r="G967" s="43" t="s">
        <v>4654</v>
      </c>
      <c r="H967" s="76">
        <v>144</v>
      </c>
      <c r="I967" s="229">
        <v>7.2916666666666671E-2</v>
      </c>
      <c r="J967" s="73">
        <f t="shared" ref="J967:J1030" si="45">I967*$J$5</f>
        <v>1.449807992205814E-3</v>
      </c>
      <c r="K967" s="73">
        <f t="shared" ref="K967:K1030" si="46">(I967+J967)*H967</f>
        <v>10.708772350877638</v>
      </c>
      <c r="L967" s="3" t="e">
        <f t="shared" ref="L967:L1030" si="47">MATCH(C967,$C$7237:$C$7264,0)</f>
        <v>#N/A</v>
      </c>
    </row>
    <row r="968" spans="1:12" ht="15" customHeight="1" x14ac:dyDescent="0.25">
      <c r="A968" s="43" t="s">
        <v>47</v>
      </c>
      <c r="B968" s="43" t="s">
        <v>394</v>
      </c>
      <c r="C968" s="43" t="s">
        <v>729</v>
      </c>
      <c r="D968" s="43" t="s">
        <v>728</v>
      </c>
      <c r="E968" s="43" t="s">
        <v>1348</v>
      </c>
      <c r="F968" s="43" t="s">
        <v>3620</v>
      </c>
      <c r="G968" s="43" t="s">
        <v>4654</v>
      </c>
      <c r="H968" s="76">
        <v>144</v>
      </c>
      <c r="I968" s="229">
        <v>7.2916666666666671E-2</v>
      </c>
      <c r="J968" s="73">
        <f t="shared" si="45"/>
        <v>1.449807992205814E-3</v>
      </c>
      <c r="K968" s="73">
        <f t="shared" si="46"/>
        <v>10.708772350877638</v>
      </c>
      <c r="L968" s="3" t="e">
        <f t="shared" si="47"/>
        <v>#N/A</v>
      </c>
    </row>
    <row r="969" spans="1:12" ht="15" customHeight="1" x14ac:dyDescent="0.25">
      <c r="A969" s="43" t="s">
        <v>47</v>
      </c>
      <c r="B969" s="43" t="s">
        <v>394</v>
      </c>
      <c r="C969" s="43" t="s">
        <v>729</v>
      </c>
      <c r="D969" s="43" t="s">
        <v>728</v>
      </c>
      <c r="E969" s="43" t="s">
        <v>1349</v>
      </c>
      <c r="F969" s="43" t="s">
        <v>3621</v>
      </c>
      <c r="G969" s="43" t="s">
        <v>4654</v>
      </c>
      <c r="H969" s="76">
        <v>144</v>
      </c>
      <c r="I969" s="229">
        <v>7.2916666666666671E-2</v>
      </c>
      <c r="J969" s="73">
        <f t="shared" si="45"/>
        <v>1.449807992205814E-3</v>
      </c>
      <c r="K969" s="73">
        <f t="shared" si="46"/>
        <v>10.708772350877638</v>
      </c>
      <c r="L969" s="3" t="e">
        <f t="shared" si="47"/>
        <v>#N/A</v>
      </c>
    </row>
    <row r="970" spans="1:12" ht="15" customHeight="1" x14ac:dyDescent="0.25">
      <c r="A970" s="43" t="s">
        <v>47</v>
      </c>
      <c r="B970" s="43" t="s">
        <v>394</v>
      </c>
      <c r="C970" s="43" t="s">
        <v>729</v>
      </c>
      <c r="D970" s="43" t="s">
        <v>728</v>
      </c>
      <c r="E970" s="43" t="s">
        <v>1350</v>
      </c>
      <c r="F970" s="43" t="s">
        <v>3622</v>
      </c>
      <c r="G970" s="43" t="s">
        <v>4654</v>
      </c>
      <c r="H970" s="76">
        <v>144</v>
      </c>
      <c r="I970" s="229">
        <v>7.2916666666666671E-2</v>
      </c>
      <c r="J970" s="73">
        <f t="shared" si="45"/>
        <v>1.449807992205814E-3</v>
      </c>
      <c r="K970" s="73">
        <f t="shared" si="46"/>
        <v>10.708772350877638</v>
      </c>
      <c r="L970" s="3" t="e">
        <f t="shared" si="47"/>
        <v>#N/A</v>
      </c>
    </row>
    <row r="971" spans="1:12" ht="15" customHeight="1" x14ac:dyDescent="0.25">
      <c r="A971" s="43" t="s">
        <v>47</v>
      </c>
      <c r="B971" s="43" t="s">
        <v>394</v>
      </c>
      <c r="C971" s="43" t="s">
        <v>787</v>
      </c>
      <c r="D971" s="43" t="s">
        <v>371</v>
      </c>
      <c r="E971" s="43" t="s">
        <v>1351</v>
      </c>
      <c r="F971" s="43" t="s">
        <v>3618</v>
      </c>
      <c r="G971" s="43" t="s">
        <v>4654</v>
      </c>
      <c r="H971" s="76">
        <v>41858</v>
      </c>
      <c r="I971" s="229">
        <v>8.3999952219408508E-2</v>
      </c>
      <c r="J971" s="73">
        <f t="shared" si="45"/>
        <v>1.6701778569957252E-3</v>
      </c>
      <c r="K971" s="73">
        <f t="shared" si="46"/>
        <v>3585.9803047381283</v>
      </c>
      <c r="L971" s="3" t="e">
        <f t="shared" si="47"/>
        <v>#N/A</v>
      </c>
    </row>
    <row r="972" spans="1:12" ht="15" customHeight="1" x14ac:dyDescent="0.25">
      <c r="A972" s="43" t="s">
        <v>47</v>
      </c>
      <c r="B972" s="43" t="s">
        <v>10</v>
      </c>
      <c r="C972" s="43" t="s">
        <v>731</v>
      </c>
      <c r="D972" s="43" t="s">
        <v>55</v>
      </c>
      <c r="E972" s="43" t="s">
        <v>1352</v>
      </c>
      <c r="F972" s="43" t="s">
        <v>3623</v>
      </c>
      <c r="G972" s="43" t="s">
        <v>4653</v>
      </c>
      <c r="H972" s="76">
        <v>4.57</v>
      </c>
      <c r="I972" s="229">
        <v>2.015317286652079</v>
      </c>
      <c r="J972" s="73">
        <f t="shared" si="45"/>
        <v>4.0070716923685301E-2</v>
      </c>
      <c r="K972" s="73">
        <f t="shared" si="46"/>
        <v>9.3931231763412431</v>
      </c>
      <c r="L972" s="3" t="e">
        <f t="shared" si="47"/>
        <v>#N/A</v>
      </c>
    </row>
    <row r="973" spans="1:12" ht="15" customHeight="1" x14ac:dyDescent="0.25">
      <c r="A973" s="43" t="s">
        <v>47</v>
      </c>
      <c r="B973" s="43" t="s">
        <v>10</v>
      </c>
      <c r="C973" s="43" t="s">
        <v>731</v>
      </c>
      <c r="D973" s="43" t="s">
        <v>55</v>
      </c>
      <c r="E973" s="43" t="s">
        <v>1353</v>
      </c>
      <c r="F973" s="43" t="s">
        <v>3624</v>
      </c>
      <c r="G973" s="43" t="s">
        <v>4653</v>
      </c>
      <c r="H973" s="76">
        <v>86.87</v>
      </c>
      <c r="I973" s="229">
        <v>2.0140439737538851</v>
      </c>
      <c r="J973" s="73">
        <f t="shared" si="45"/>
        <v>4.0045399540146367E-2</v>
      </c>
      <c r="K973" s="73">
        <f t="shared" si="46"/>
        <v>178.43874385805253</v>
      </c>
      <c r="L973" s="3" t="e">
        <f t="shared" si="47"/>
        <v>#N/A</v>
      </c>
    </row>
    <row r="974" spans="1:12" ht="15" customHeight="1" x14ac:dyDescent="0.25">
      <c r="A974" s="43" t="s">
        <v>47</v>
      </c>
      <c r="B974" s="43" t="s">
        <v>10</v>
      </c>
      <c r="C974" s="43" t="s">
        <v>733</v>
      </c>
      <c r="D974" s="43" t="s">
        <v>55</v>
      </c>
      <c r="E974" s="43" t="s">
        <v>1354</v>
      </c>
      <c r="F974" s="43" t="s">
        <v>3625</v>
      </c>
      <c r="G974" s="43" t="s">
        <v>4653</v>
      </c>
      <c r="H974" s="76">
        <v>85.95</v>
      </c>
      <c r="I974" s="229"/>
      <c r="J974" s="73">
        <f t="shared" si="45"/>
        <v>0</v>
      </c>
      <c r="K974" s="73">
        <f t="shared" si="46"/>
        <v>0</v>
      </c>
      <c r="L974" s="3" t="e">
        <f t="shared" si="47"/>
        <v>#N/A</v>
      </c>
    </row>
    <row r="975" spans="1:12" ht="15" customHeight="1" x14ac:dyDescent="0.25">
      <c r="A975" s="43" t="s">
        <v>47</v>
      </c>
      <c r="B975" s="43" t="s">
        <v>10</v>
      </c>
      <c r="C975" s="43" t="s">
        <v>733</v>
      </c>
      <c r="D975" s="43" t="s">
        <v>55</v>
      </c>
      <c r="E975" s="43" t="s">
        <v>1355</v>
      </c>
      <c r="F975" s="43" t="s">
        <v>3626</v>
      </c>
      <c r="G975" s="43" t="s">
        <v>4653</v>
      </c>
      <c r="H975" s="76">
        <v>2207.36</v>
      </c>
      <c r="I975" s="229"/>
      <c r="J975" s="73">
        <f t="shared" si="45"/>
        <v>0</v>
      </c>
      <c r="K975" s="73">
        <f t="shared" si="46"/>
        <v>0</v>
      </c>
      <c r="L975" s="3" t="e">
        <f t="shared" si="47"/>
        <v>#N/A</v>
      </c>
    </row>
    <row r="976" spans="1:12" ht="15" customHeight="1" x14ac:dyDescent="0.25">
      <c r="A976" s="43" t="s">
        <v>47</v>
      </c>
      <c r="B976" s="43" t="s">
        <v>10</v>
      </c>
      <c r="C976" s="43" t="s">
        <v>734</v>
      </c>
      <c r="D976" s="43" t="s">
        <v>55</v>
      </c>
      <c r="E976" s="43" t="s">
        <v>1356</v>
      </c>
      <c r="F976" s="43" t="s">
        <v>3627</v>
      </c>
      <c r="G976" s="43" t="s">
        <v>4653</v>
      </c>
      <c r="H976" s="76">
        <v>39430.42</v>
      </c>
      <c r="I976" s="229"/>
      <c r="J976" s="73">
        <f t="shared" si="45"/>
        <v>0</v>
      </c>
      <c r="K976" s="73">
        <f t="shared" si="46"/>
        <v>0</v>
      </c>
      <c r="L976" s="3" t="e">
        <f t="shared" si="47"/>
        <v>#N/A</v>
      </c>
    </row>
    <row r="977" spans="1:12" ht="15" customHeight="1" x14ac:dyDescent="0.25">
      <c r="A977" s="43" t="s">
        <v>47</v>
      </c>
      <c r="B977" s="43" t="s">
        <v>10</v>
      </c>
      <c r="C977" s="43" t="s">
        <v>734</v>
      </c>
      <c r="D977" s="43" t="s">
        <v>55</v>
      </c>
      <c r="E977" s="43" t="s">
        <v>1357</v>
      </c>
      <c r="F977" s="43" t="s">
        <v>3628</v>
      </c>
      <c r="G977" s="43" t="s">
        <v>4653</v>
      </c>
      <c r="H977" s="76">
        <v>228.6</v>
      </c>
      <c r="I977" s="229"/>
      <c r="J977" s="73">
        <f t="shared" si="45"/>
        <v>0</v>
      </c>
      <c r="K977" s="73">
        <f t="shared" si="46"/>
        <v>0</v>
      </c>
      <c r="L977" s="3" t="e">
        <f t="shared" si="47"/>
        <v>#N/A</v>
      </c>
    </row>
    <row r="978" spans="1:12" ht="15" customHeight="1" x14ac:dyDescent="0.25">
      <c r="A978" s="43" t="s">
        <v>47</v>
      </c>
      <c r="B978" s="43" t="s">
        <v>10</v>
      </c>
      <c r="C978" s="43" t="s">
        <v>736</v>
      </c>
      <c r="D978" s="43" t="s">
        <v>55</v>
      </c>
      <c r="E978" s="43" t="s">
        <v>1358</v>
      </c>
      <c r="F978" s="43" t="s">
        <v>3629</v>
      </c>
      <c r="G978" s="43" t="s">
        <v>4653</v>
      </c>
      <c r="H978" s="76">
        <v>1649.87</v>
      </c>
      <c r="I978" s="229"/>
      <c r="J978" s="73">
        <f t="shared" si="45"/>
        <v>0</v>
      </c>
      <c r="K978" s="73">
        <f t="shared" si="46"/>
        <v>0</v>
      </c>
      <c r="L978" s="3" t="e">
        <f t="shared" si="47"/>
        <v>#N/A</v>
      </c>
    </row>
    <row r="979" spans="1:12" ht="15" customHeight="1" x14ac:dyDescent="0.25">
      <c r="A979" s="43" t="s">
        <v>47</v>
      </c>
      <c r="B979" s="43" t="s">
        <v>10</v>
      </c>
      <c r="C979" s="43" t="s">
        <v>736</v>
      </c>
      <c r="D979" s="43" t="s">
        <v>55</v>
      </c>
      <c r="E979" s="43" t="s">
        <v>1359</v>
      </c>
      <c r="F979" s="43" t="s">
        <v>3630</v>
      </c>
      <c r="G979" s="43" t="s">
        <v>4653</v>
      </c>
      <c r="H979" s="76">
        <v>61.91</v>
      </c>
      <c r="I979" s="229"/>
      <c r="J979" s="73">
        <f t="shared" si="45"/>
        <v>0</v>
      </c>
      <c r="K979" s="73">
        <f t="shared" si="46"/>
        <v>0</v>
      </c>
      <c r="L979" s="3" t="e">
        <f t="shared" si="47"/>
        <v>#N/A</v>
      </c>
    </row>
    <row r="980" spans="1:12" ht="15" customHeight="1" x14ac:dyDescent="0.25">
      <c r="A980" s="43" t="s">
        <v>47</v>
      </c>
      <c r="B980" s="43" t="s">
        <v>10</v>
      </c>
      <c r="C980" s="43" t="s">
        <v>736</v>
      </c>
      <c r="D980" s="43" t="s">
        <v>55</v>
      </c>
      <c r="E980" s="43" t="s">
        <v>1360</v>
      </c>
      <c r="F980" s="43" t="s">
        <v>3631</v>
      </c>
      <c r="G980" s="43" t="s">
        <v>4653</v>
      </c>
      <c r="H980" s="76">
        <v>178.13</v>
      </c>
      <c r="I980" s="229"/>
      <c r="J980" s="73">
        <f t="shared" si="45"/>
        <v>0</v>
      </c>
      <c r="K980" s="73">
        <f t="shared" si="46"/>
        <v>0</v>
      </c>
      <c r="L980" s="3" t="e">
        <f t="shared" si="47"/>
        <v>#N/A</v>
      </c>
    </row>
    <row r="981" spans="1:12" ht="15" customHeight="1" x14ac:dyDescent="0.25">
      <c r="A981" s="43" t="s">
        <v>47</v>
      </c>
      <c r="B981" s="43" t="s">
        <v>10</v>
      </c>
      <c r="C981" s="43" t="s">
        <v>736</v>
      </c>
      <c r="D981" s="43" t="s">
        <v>55</v>
      </c>
      <c r="E981" s="43" t="s">
        <v>1361</v>
      </c>
      <c r="F981" s="43" t="s">
        <v>3632</v>
      </c>
      <c r="G981" s="43" t="s">
        <v>4653</v>
      </c>
      <c r="H981" s="76">
        <v>157.76</v>
      </c>
      <c r="I981" s="229"/>
      <c r="J981" s="73">
        <f t="shared" si="45"/>
        <v>0</v>
      </c>
      <c r="K981" s="73">
        <f t="shared" si="46"/>
        <v>0</v>
      </c>
      <c r="L981" s="3" t="e">
        <f t="shared" si="47"/>
        <v>#N/A</v>
      </c>
    </row>
    <row r="982" spans="1:12" ht="15" customHeight="1" x14ac:dyDescent="0.25">
      <c r="A982" s="43" t="s">
        <v>47</v>
      </c>
      <c r="B982" s="43" t="s">
        <v>10</v>
      </c>
      <c r="C982" s="43" t="s">
        <v>797</v>
      </c>
      <c r="D982" s="43" t="s">
        <v>374</v>
      </c>
      <c r="E982" s="43" t="s">
        <v>1362</v>
      </c>
      <c r="F982" s="43" t="s">
        <v>3633</v>
      </c>
      <c r="G982" s="43" t="s">
        <v>4653</v>
      </c>
      <c r="H982" s="76">
        <v>4.57</v>
      </c>
      <c r="I982" s="229"/>
      <c r="J982" s="73">
        <f t="shared" si="45"/>
        <v>0</v>
      </c>
      <c r="K982" s="73">
        <f t="shared" si="46"/>
        <v>0</v>
      </c>
      <c r="L982" s="3" t="e">
        <f t="shared" si="47"/>
        <v>#N/A</v>
      </c>
    </row>
    <row r="983" spans="1:12" ht="15" customHeight="1" x14ac:dyDescent="0.25">
      <c r="A983" s="43" t="s">
        <v>47</v>
      </c>
      <c r="B983" s="43" t="s">
        <v>10</v>
      </c>
      <c r="C983" s="43" t="s">
        <v>797</v>
      </c>
      <c r="D983" s="43" t="s">
        <v>374</v>
      </c>
      <c r="E983" s="43" t="s">
        <v>1362</v>
      </c>
      <c r="F983" s="43" t="s">
        <v>3633</v>
      </c>
      <c r="G983" s="43" t="s">
        <v>4653</v>
      </c>
      <c r="H983" s="76">
        <v>4.57</v>
      </c>
      <c r="I983" s="229"/>
      <c r="J983" s="73">
        <f t="shared" si="45"/>
        <v>0</v>
      </c>
      <c r="K983" s="73">
        <f t="shared" si="46"/>
        <v>0</v>
      </c>
      <c r="L983" s="3" t="e">
        <f t="shared" si="47"/>
        <v>#N/A</v>
      </c>
    </row>
    <row r="984" spans="1:12" ht="15" customHeight="1" x14ac:dyDescent="0.25">
      <c r="A984" s="43" t="s">
        <v>47</v>
      </c>
      <c r="B984" s="43" t="s">
        <v>10</v>
      </c>
      <c r="C984" s="43" t="s">
        <v>797</v>
      </c>
      <c r="D984" s="43" t="s">
        <v>374</v>
      </c>
      <c r="E984" s="43" t="s">
        <v>1363</v>
      </c>
      <c r="F984" s="43" t="s">
        <v>3634</v>
      </c>
      <c r="G984" s="43" t="s">
        <v>4653</v>
      </c>
      <c r="H984" s="76">
        <v>3.9200000000000017</v>
      </c>
      <c r="I984" s="229"/>
      <c r="J984" s="73">
        <f t="shared" si="45"/>
        <v>0</v>
      </c>
      <c r="K984" s="73">
        <f t="shared" si="46"/>
        <v>0</v>
      </c>
      <c r="L984" s="3" t="e">
        <f t="shared" si="47"/>
        <v>#N/A</v>
      </c>
    </row>
    <row r="985" spans="1:12" ht="15" customHeight="1" x14ac:dyDescent="0.25">
      <c r="A985" s="43" t="s">
        <v>47</v>
      </c>
      <c r="B985" s="43" t="s">
        <v>10</v>
      </c>
      <c r="C985" s="43" t="s">
        <v>797</v>
      </c>
      <c r="D985" s="43" t="s">
        <v>374</v>
      </c>
      <c r="E985" s="43" t="s">
        <v>1363</v>
      </c>
      <c r="F985" s="43" t="s">
        <v>3634</v>
      </c>
      <c r="G985" s="43" t="s">
        <v>4653</v>
      </c>
      <c r="H985" s="76">
        <v>2.5500000000000007</v>
      </c>
      <c r="I985" s="229"/>
      <c r="J985" s="73">
        <f t="shared" si="45"/>
        <v>0</v>
      </c>
      <c r="K985" s="73">
        <f t="shared" si="46"/>
        <v>0</v>
      </c>
      <c r="L985" s="3" t="e">
        <f t="shared" si="47"/>
        <v>#N/A</v>
      </c>
    </row>
    <row r="986" spans="1:12" ht="15" customHeight="1" x14ac:dyDescent="0.25">
      <c r="A986" s="43" t="s">
        <v>47</v>
      </c>
      <c r="B986" s="43" t="s">
        <v>10</v>
      </c>
      <c r="C986" s="43" t="s">
        <v>738</v>
      </c>
      <c r="D986" s="43" t="s">
        <v>55</v>
      </c>
      <c r="E986" s="43" t="s">
        <v>1364</v>
      </c>
      <c r="F986" s="43" t="s">
        <v>3629</v>
      </c>
      <c r="G986" s="43" t="s">
        <v>4653</v>
      </c>
      <c r="H986" s="76">
        <v>3364.98</v>
      </c>
      <c r="I986" s="229"/>
      <c r="J986" s="73">
        <f t="shared" si="45"/>
        <v>0</v>
      </c>
      <c r="K986" s="73">
        <f t="shared" si="46"/>
        <v>0</v>
      </c>
      <c r="L986" s="3" t="e">
        <f t="shared" si="47"/>
        <v>#N/A</v>
      </c>
    </row>
    <row r="987" spans="1:12" ht="15" customHeight="1" x14ac:dyDescent="0.25">
      <c r="A987" s="43" t="s">
        <v>47</v>
      </c>
      <c r="B987" s="43" t="s">
        <v>10</v>
      </c>
      <c r="C987" s="43" t="s">
        <v>738</v>
      </c>
      <c r="D987" s="43" t="s">
        <v>55</v>
      </c>
      <c r="E987" s="43" t="s">
        <v>1365</v>
      </c>
      <c r="F987" s="43" t="s">
        <v>3635</v>
      </c>
      <c r="G987" s="43" t="s">
        <v>4653</v>
      </c>
      <c r="H987" s="76">
        <v>742.49</v>
      </c>
      <c r="I987" s="229"/>
      <c r="J987" s="73">
        <f t="shared" si="45"/>
        <v>0</v>
      </c>
      <c r="K987" s="73">
        <f t="shared" si="46"/>
        <v>0</v>
      </c>
      <c r="L987" s="3" t="e">
        <f t="shared" si="47"/>
        <v>#N/A</v>
      </c>
    </row>
    <row r="988" spans="1:12" ht="15" customHeight="1" x14ac:dyDescent="0.25">
      <c r="A988" s="43" t="s">
        <v>47</v>
      </c>
      <c r="B988" s="43" t="s">
        <v>10</v>
      </c>
      <c r="C988" s="43" t="s">
        <v>738</v>
      </c>
      <c r="D988" s="43" t="s">
        <v>55</v>
      </c>
      <c r="E988" s="43" t="s">
        <v>1366</v>
      </c>
      <c r="F988" s="43" t="s">
        <v>3636</v>
      </c>
      <c r="G988" s="43" t="s">
        <v>4653</v>
      </c>
      <c r="H988" s="76">
        <v>492.33</v>
      </c>
      <c r="I988" s="229"/>
      <c r="J988" s="73">
        <f t="shared" si="45"/>
        <v>0</v>
      </c>
      <c r="K988" s="73">
        <f t="shared" si="46"/>
        <v>0</v>
      </c>
      <c r="L988" s="3" t="e">
        <f t="shared" si="47"/>
        <v>#N/A</v>
      </c>
    </row>
    <row r="989" spans="1:12" ht="15" customHeight="1" x14ac:dyDescent="0.25">
      <c r="A989" s="43" t="s">
        <v>47</v>
      </c>
      <c r="B989" s="43" t="s">
        <v>10</v>
      </c>
      <c r="C989" s="43" t="s">
        <v>738</v>
      </c>
      <c r="D989" s="43" t="s">
        <v>55</v>
      </c>
      <c r="E989" s="43" t="s">
        <v>1367</v>
      </c>
      <c r="F989" s="43" t="s">
        <v>3637</v>
      </c>
      <c r="G989" s="43" t="s">
        <v>4653</v>
      </c>
      <c r="H989" s="76">
        <v>1021.39</v>
      </c>
      <c r="I989" s="229"/>
      <c r="J989" s="73">
        <f t="shared" si="45"/>
        <v>0</v>
      </c>
      <c r="K989" s="73">
        <f t="shared" si="46"/>
        <v>0</v>
      </c>
      <c r="L989" s="3" t="e">
        <f t="shared" si="47"/>
        <v>#N/A</v>
      </c>
    </row>
    <row r="990" spans="1:12" ht="15" customHeight="1" x14ac:dyDescent="0.25">
      <c r="A990" s="43" t="s">
        <v>47</v>
      </c>
      <c r="B990" s="43" t="s">
        <v>10</v>
      </c>
      <c r="C990" s="43" t="s">
        <v>739</v>
      </c>
      <c r="D990" s="43" t="s">
        <v>371</v>
      </c>
      <c r="E990" s="43" t="s">
        <v>1368</v>
      </c>
      <c r="F990" s="43" t="s">
        <v>3638</v>
      </c>
      <c r="G990" s="43" t="s">
        <v>4653</v>
      </c>
      <c r="H990" s="76">
        <v>1097.28</v>
      </c>
      <c r="I990" s="229">
        <v>0.71084864391951008</v>
      </c>
      <c r="J990" s="73">
        <f t="shared" si="45"/>
        <v>1.4133861191357767E-2</v>
      </c>
      <c r="K990" s="73">
        <f t="shared" si="46"/>
        <v>795.508803208053</v>
      </c>
      <c r="L990" s="3" t="e">
        <f t="shared" si="47"/>
        <v>#N/A</v>
      </c>
    </row>
    <row r="991" spans="1:12" ht="15" customHeight="1" x14ac:dyDescent="0.25">
      <c r="A991" s="43" t="s">
        <v>47</v>
      </c>
      <c r="B991" s="43" t="s">
        <v>10</v>
      </c>
      <c r="C991" s="43" t="s">
        <v>739</v>
      </c>
      <c r="D991" s="43" t="s">
        <v>371</v>
      </c>
      <c r="E991" s="43" t="s">
        <v>1368</v>
      </c>
      <c r="F991" s="43" t="s">
        <v>3638</v>
      </c>
      <c r="G991" s="43" t="s">
        <v>4653</v>
      </c>
      <c r="H991" s="76">
        <v>448.97</v>
      </c>
      <c r="I991" s="229">
        <v>0.71084927723455904</v>
      </c>
      <c r="J991" s="73">
        <f t="shared" si="45"/>
        <v>1.4133873783612208E-2</v>
      </c>
      <c r="K991" s="73">
        <f t="shared" si="46"/>
        <v>325.49568531262838</v>
      </c>
      <c r="L991" s="3" t="e">
        <f t="shared" si="47"/>
        <v>#N/A</v>
      </c>
    </row>
    <row r="992" spans="1:12" ht="15" customHeight="1" x14ac:dyDescent="0.25">
      <c r="A992" s="43" t="s">
        <v>47</v>
      </c>
      <c r="B992" s="43" t="s">
        <v>10</v>
      </c>
      <c r="C992" s="43" t="s">
        <v>739</v>
      </c>
      <c r="D992" s="43" t="s">
        <v>371</v>
      </c>
      <c r="E992" s="43" t="s">
        <v>1369</v>
      </c>
      <c r="F992" s="43" t="s">
        <v>3639</v>
      </c>
      <c r="G992" s="43" t="s">
        <v>4653</v>
      </c>
      <c r="H992" s="76">
        <v>3.66</v>
      </c>
      <c r="I992" s="229">
        <v>0.54644808743169393</v>
      </c>
      <c r="J992" s="73">
        <f t="shared" si="45"/>
        <v>1.0865071604352704E-2</v>
      </c>
      <c r="K992" s="73">
        <f t="shared" si="46"/>
        <v>2.0397661620719307</v>
      </c>
      <c r="L992" s="3" t="e">
        <f t="shared" si="47"/>
        <v>#N/A</v>
      </c>
    </row>
    <row r="993" spans="1:12" ht="15" customHeight="1" x14ac:dyDescent="0.25">
      <c r="A993" s="43" t="s">
        <v>47</v>
      </c>
      <c r="B993" s="43" t="s">
        <v>10</v>
      </c>
      <c r="C993" s="43" t="s">
        <v>740</v>
      </c>
      <c r="D993" s="43" t="s">
        <v>374</v>
      </c>
      <c r="E993" s="43" t="s">
        <v>1370</v>
      </c>
      <c r="F993" s="43" t="s">
        <v>3640</v>
      </c>
      <c r="G993" s="43" t="s">
        <v>4653</v>
      </c>
      <c r="H993" s="76">
        <v>414.22</v>
      </c>
      <c r="I993" s="229">
        <v>0.31956448264207427</v>
      </c>
      <c r="J993" s="73">
        <f t="shared" si="45"/>
        <v>6.3539265045887373E-3</v>
      </c>
      <c r="K993" s="73">
        <f t="shared" si="46"/>
        <v>135.00192343673075</v>
      </c>
      <c r="L993" s="3" t="e">
        <f t="shared" si="47"/>
        <v>#N/A</v>
      </c>
    </row>
    <row r="994" spans="1:12" ht="15" customHeight="1" x14ac:dyDescent="0.25">
      <c r="A994" s="43" t="s">
        <v>47</v>
      </c>
      <c r="B994" s="43" t="s">
        <v>10</v>
      </c>
      <c r="C994" s="43" t="s">
        <v>740</v>
      </c>
      <c r="D994" s="43" t="s">
        <v>374</v>
      </c>
      <c r="E994" s="43" t="s">
        <v>1371</v>
      </c>
      <c r="F994" s="43" t="s">
        <v>3641</v>
      </c>
      <c r="G994" s="43" t="s">
        <v>4653</v>
      </c>
      <c r="H994" s="76">
        <v>46.63</v>
      </c>
      <c r="I994" s="229">
        <v>0.31996568732575592</v>
      </c>
      <c r="J994" s="73">
        <f t="shared" si="45"/>
        <v>6.3619036898263882E-3</v>
      </c>
      <c r="K994" s="73">
        <f t="shared" si="46"/>
        <v>15.216655569056602</v>
      </c>
      <c r="L994" s="3" t="e">
        <f t="shared" si="47"/>
        <v>#N/A</v>
      </c>
    </row>
    <row r="995" spans="1:12" ht="15" customHeight="1" x14ac:dyDescent="0.25">
      <c r="A995" s="43" t="s">
        <v>47</v>
      </c>
      <c r="B995" s="43" t="s">
        <v>10</v>
      </c>
      <c r="C995" s="43" t="s">
        <v>740</v>
      </c>
      <c r="D995" s="43" t="s">
        <v>374</v>
      </c>
      <c r="E995" s="43" t="s">
        <v>1371</v>
      </c>
      <c r="F995" s="43" t="s">
        <v>3641</v>
      </c>
      <c r="G995" s="43" t="s">
        <v>4653</v>
      </c>
      <c r="H995" s="76">
        <v>149.96</v>
      </c>
      <c r="I995" s="229">
        <v>0.32001867164577219</v>
      </c>
      <c r="J995" s="73">
        <f t="shared" si="45"/>
        <v>6.3629571813549075E-3</v>
      </c>
      <c r="K995" s="73">
        <f t="shared" si="46"/>
        <v>48.944189058915988</v>
      </c>
      <c r="L995" s="3" t="e">
        <f t="shared" si="47"/>
        <v>#N/A</v>
      </c>
    </row>
    <row r="996" spans="1:12" ht="15" customHeight="1" x14ac:dyDescent="0.25">
      <c r="A996" s="43" t="s">
        <v>47</v>
      </c>
      <c r="B996" s="43" t="s">
        <v>10</v>
      </c>
      <c r="C996" s="43" t="s">
        <v>740</v>
      </c>
      <c r="D996" s="43" t="s">
        <v>374</v>
      </c>
      <c r="E996" s="43" t="s">
        <v>1372</v>
      </c>
      <c r="F996" s="43" t="s">
        <v>3642</v>
      </c>
      <c r="G996" s="43" t="s">
        <v>4653</v>
      </c>
      <c r="H996" s="76">
        <v>306.89</v>
      </c>
      <c r="I996" s="229">
        <v>0.65678256052657302</v>
      </c>
      <c r="J996" s="73">
        <f t="shared" si="45"/>
        <v>1.3058860873958734E-2</v>
      </c>
      <c r="K996" s="73">
        <f t="shared" si="46"/>
        <v>205.56763381360918</v>
      </c>
      <c r="L996" s="3" t="e">
        <f t="shared" si="47"/>
        <v>#N/A</v>
      </c>
    </row>
    <row r="997" spans="1:12" ht="15" customHeight="1" x14ac:dyDescent="0.25">
      <c r="A997" s="43" t="s">
        <v>47</v>
      </c>
      <c r="B997" s="43" t="s">
        <v>10</v>
      </c>
      <c r="C997" s="43" t="s">
        <v>740</v>
      </c>
      <c r="D997" s="43" t="s">
        <v>374</v>
      </c>
      <c r="E997" s="43" t="s">
        <v>1372</v>
      </c>
      <c r="F997" s="43" t="s">
        <v>3642</v>
      </c>
      <c r="G997" s="43" t="s">
        <v>4653</v>
      </c>
      <c r="H997" s="76">
        <v>131.9</v>
      </c>
      <c r="I997" s="229">
        <v>0.65678544351781643</v>
      </c>
      <c r="J997" s="73">
        <f t="shared" si="45"/>
        <v>1.3058918196707252E-2</v>
      </c>
      <c r="K997" s="73">
        <f t="shared" si="46"/>
        <v>88.352471310145674</v>
      </c>
      <c r="L997" s="3" t="e">
        <f t="shared" si="47"/>
        <v>#N/A</v>
      </c>
    </row>
    <row r="998" spans="1:12" ht="15" customHeight="1" x14ac:dyDescent="0.25">
      <c r="A998" s="43" t="s">
        <v>47</v>
      </c>
      <c r="B998" s="43" t="s">
        <v>10</v>
      </c>
      <c r="C998" s="43" t="s">
        <v>741</v>
      </c>
      <c r="D998" s="43" t="s">
        <v>55</v>
      </c>
      <c r="E998" s="43" t="s">
        <v>1373</v>
      </c>
      <c r="F998" s="242" t="s">
        <v>3643</v>
      </c>
      <c r="G998" s="43" t="s">
        <v>4653</v>
      </c>
      <c r="H998" s="76">
        <v>10.06</v>
      </c>
      <c r="I998" s="229"/>
      <c r="J998" s="73">
        <f t="shared" si="45"/>
        <v>0</v>
      </c>
      <c r="K998" s="73">
        <f t="shared" si="46"/>
        <v>0</v>
      </c>
      <c r="L998" s="3">
        <f t="shared" si="47"/>
        <v>18</v>
      </c>
    </row>
    <row r="999" spans="1:12" ht="15" customHeight="1" x14ac:dyDescent="0.25">
      <c r="A999" s="43" t="s">
        <v>47</v>
      </c>
      <c r="B999" s="43" t="s">
        <v>10</v>
      </c>
      <c r="C999" s="43" t="s">
        <v>741</v>
      </c>
      <c r="D999" s="43" t="s">
        <v>55</v>
      </c>
      <c r="E999" s="43" t="s">
        <v>1374</v>
      </c>
      <c r="F999" s="242" t="s">
        <v>3644</v>
      </c>
      <c r="G999" s="43" t="s">
        <v>4653</v>
      </c>
      <c r="H999" s="76">
        <v>7.32</v>
      </c>
      <c r="I999" s="229"/>
      <c r="J999" s="73">
        <f t="shared" si="45"/>
        <v>0</v>
      </c>
      <c r="K999" s="73">
        <f t="shared" si="46"/>
        <v>0</v>
      </c>
      <c r="L999" s="3">
        <f t="shared" si="47"/>
        <v>18</v>
      </c>
    </row>
    <row r="1000" spans="1:12" ht="15" customHeight="1" x14ac:dyDescent="0.25">
      <c r="A1000" s="43" t="s">
        <v>47</v>
      </c>
      <c r="B1000" s="43" t="s">
        <v>10</v>
      </c>
      <c r="C1000" s="43" t="s">
        <v>741</v>
      </c>
      <c r="D1000" s="43" t="s">
        <v>55</v>
      </c>
      <c r="E1000" s="43" t="s">
        <v>1375</v>
      </c>
      <c r="F1000" s="242" t="s">
        <v>3645</v>
      </c>
      <c r="G1000" s="43" t="s">
        <v>4653</v>
      </c>
      <c r="H1000" s="76">
        <v>127.1</v>
      </c>
      <c r="I1000" s="229"/>
      <c r="J1000" s="73">
        <f t="shared" si="45"/>
        <v>0</v>
      </c>
      <c r="K1000" s="73">
        <f t="shared" si="46"/>
        <v>0</v>
      </c>
      <c r="L1000" s="3">
        <f t="shared" si="47"/>
        <v>18</v>
      </c>
    </row>
    <row r="1001" spans="1:12" ht="15" customHeight="1" x14ac:dyDescent="0.25">
      <c r="A1001" s="43" t="s">
        <v>47</v>
      </c>
      <c r="B1001" s="43" t="s">
        <v>10</v>
      </c>
      <c r="C1001" s="43" t="s">
        <v>741</v>
      </c>
      <c r="D1001" s="43" t="s">
        <v>55</v>
      </c>
      <c r="E1001" s="43" t="s">
        <v>1376</v>
      </c>
      <c r="F1001" s="242" t="s">
        <v>3646</v>
      </c>
      <c r="G1001" s="43" t="s">
        <v>4653</v>
      </c>
      <c r="H1001" s="76">
        <v>119.79</v>
      </c>
      <c r="I1001" s="229"/>
      <c r="J1001" s="73">
        <f t="shared" si="45"/>
        <v>0</v>
      </c>
      <c r="K1001" s="73">
        <f t="shared" si="46"/>
        <v>0</v>
      </c>
      <c r="L1001" s="3">
        <f t="shared" si="47"/>
        <v>18</v>
      </c>
    </row>
    <row r="1002" spans="1:12" ht="15" customHeight="1" x14ac:dyDescent="0.25">
      <c r="A1002" s="43" t="s">
        <v>47</v>
      </c>
      <c r="B1002" s="43" t="s">
        <v>10</v>
      </c>
      <c r="C1002" s="43" t="s">
        <v>741</v>
      </c>
      <c r="D1002" s="43" t="s">
        <v>55</v>
      </c>
      <c r="E1002" s="43" t="s">
        <v>1377</v>
      </c>
      <c r="F1002" s="242" t="s">
        <v>3647</v>
      </c>
      <c r="G1002" s="43" t="s">
        <v>4653</v>
      </c>
      <c r="H1002" s="76">
        <v>100</v>
      </c>
      <c r="I1002" s="229"/>
      <c r="J1002" s="73">
        <f t="shared" si="45"/>
        <v>0</v>
      </c>
      <c r="K1002" s="73">
        <f t="shared" si="46"/>
        <v>0</v>
      </c>
      <c r="L1002" s="3">
        <f t="shared" si="47"/>
        <v>18</v>
      </c>
    </row>
    <row r="1003" spans="1:12" ht="15" customHeight="1" x14ac:dyDescent="0.25">
      <c r="A1003" s="43" t="s">
        <v>47</v>
      </c>
      <c r="B1003" s="43" t="s">
        <v>10</v>
      </c>
      <c r="C1003" s="43" t="s">
        <v>742</v>
      </c>
      <c r="D1003" s="43" t="s">
        <v>55</v>
      </c>
      <c r="E1003" s="43" t="s">
        <v>1378</v>
      </c>
      <c r="F1003" s="43" t="s">
        <v>3643</v>
      </c>
      <c r="G1003" s="43" t="s">
        <v>4653</v>
      </c>
      <c r="H1003" s="76">
        <v>25.6</v>
      </c>
      <c r="I1003" s="229"/>
      <c r="J1003" s="73">
        <f t="shared" si="45"/>
        <v>0</v>
      </c>
      <c r="K1003" s="73">
        <f t="shared" si="46"/>
        <v>0</v>
      </c>
      <c r="L1003" s="3" t="e">
        <f t="shared" si="47"/>
        <v>#N/A</v>
      </c>
    </row>
    <row r="1004" spans="1:12" ht="15" customHeight="1" x14ac:dyDescent="0.25">
      <c r="A1004" s="43" t="s">
        <v>47</v>
      </c>
      <c r="B1004" s="43" t="s">
        <v>10</v>
      </c>
      <c r="C1004" s="43" t="s">
        <v>742</v>
      </c>
      <c r="D1004" s="43" t="s">
        <v>55</v>
      </c>
      <c r="E1004" s="43" t="s">
        <v>1379</v>
      </c>
      <c r="F1004" s="43" t="s">
        <v>3648</v>
      </c>
      <c r="G1004" s="43" t="s">
        <v>4653</v>
      </c>
      <c r="H1004" s="76">
        <v>18.29</v>
      </c>
      <c r="I1004" s="229"/>
      <c r="J1004" s="73">
        <f t="shared" si="45"/>
        <v>0</v>
      </c>
      <c r="K1004" s="73">
        <f t="shared" si="46"/>
        <v>0</v>
      </c>
      <c r="L1004" s="3" t="e">
        <f t="shared" si="47"/>
        <v>#N/A</v>
      </c>
    </row>
    <row r="1005" spans="1:12" ht="15" customHeight="1" x14ac:dyDescent="0.25">
      <c r="A1005" s="43" t="s">
        <v>47</v>
      </c>
      <c r="B1005" s="43" t="s">
        <v>10</v>
      </c>
      <c r="C1005" s="43" t="s">
        <v>742</v>
      </c>
      <c r="D1005" s="43" t="s">
        <v>55</v>
      </c>
      <c r="E1005" s="43" t="s">
        <v>1380</v>
      </c>
      <c r="F1005" s="43" t="s">
        <v>3645</v>
      </c>
      <c r="G1005" s="43" t="s">
        <v>4653</v>
      </c>
      <c r="H1005" s="76">
        <v>282.55</v>
      </c>
      <c r="I1005" s="229"/>
      <c r="J1005" s="73">
        <f t="shared" si="45"/>
        <v>0</v>
      </c>
      <c r="K1005" s="73">
        <f t="shared" si="46"/>
        <v>0</v>
      </c>
      <c r="L1005" s="3" t="e">
        <f t="shared" si="47"/>
        <v>#N/A</v>
      </c>
    </row>
    <row r="1006" spans="1:12" ht="15" customHeight="1" x14ac:dyDescent="0.25">
      <c r="A1006" s="43" t="s">
        <v>47</v>
      </c>
      <c r="B1006" s="43" t="s">
        <v>10</v>
      </c>
      <c r="C1006" s="43" t="s">
        <v>742</v>
      </c>
      <c r="D1006" s="43" t="s">
        <v>55</v>
      </c>
      <c r="E1006" s="43" t="s">
        <v>1381</v>
      </c>
      <c r="F1006" s="43" t="s">
        <v>3649</v>
      </c>
      <c r="G1006" s="43" t="s">
        <v>4653</v>
      </c>
      <c r="H1006" s="76">
        <v>168.25</v>
      </c>
      <c r="I1006" s="229"/>
      <c r="J1006" s="73">
        <f t="shared" si="45"/>
        <v>0</v>
      </c>
      <c r="K1006" s="73">
        <f t="shared" si="46"/>
        <v>0</v>
      </c>
      <c r="L1006" s="3" t="e">
        <f t="shared" si="47"/>
        <v>#N/A</v>
      </c>
    </row>
    <row r="1007" spans="1:12" ht="15" customHeight="1" x14ac:dyDescent="0.25">
      <c r="A1007" s="43" t="s">
        <v>47</v>
      </c>
      <c r="B1007" s="43" t="s">
        <v>10</v>
      </c>
      <c r="C1007" s="43" t="s">
        <v>743</v>
      </c>
      <c r="D1007" s="43" t="s">
        <v>55</v>
      </c>
      <c r="E1007" s="43" t="s">
        <v>1382</v>
      </c>
      <c r="F1007" s="43" t="s">
        <v>3643</v>
      </c>
      <c r="G1007" s="43" t="s">
        <v>4653</v>
      </c>
      <c r="H1007" s="76">
        <v>45.72</v>
      </c>
      <c r="I1007" s="229"/>
      <c r="J1007" s="73">
        <f t="shared" si="45"/>
        <v>0</v>
      </c>
      <c r="K1007" s="73">
        <f t="shared" si="46"/>
        <v>0</v>
      </c>
      <c r="L1007" s="3" t="e">
        <f t="shared" si="47"/>
        <v>#N/A</v>
      </c>
    </row>
    <row r="1008" spans="1:12" ht="15" customHeight="1" x14ac:dyDescent="0.25">
      <c r="A1008" s="43" t="s">
        <v>47</v>
      </c>
      <c r="B1008" s="43" t="s">
        <v>10</v>
      </c>
      <c r="C1008" s="43" t="s">
        <v>743</v>
      </c>
      <c r="D1008" s="43" t="s">
        <v>55</v>
      </c>
      <c r="E1008" s="43" t="s">
        <v>1383</v>
      </c>
      <c r="F1008" s="43" t="s">
        <v>3648</v>
      </c>
      <c r="G1008" s="43" t="s">
        <v>4653</v>
      </c>
      <c r="H1008" s="76">
        <v>32.92</v>
      </c>
      <c r="I1008" s="229"/>
      <c r="J1008" s="73">
        <f t="shared" si="45"/>
        <v>0</v>
      </c>
      <c r="K1008" s="73">
        <f t="shared" si="46"/>
        <v>0</v>
      </c>
      <c r="L1008" s="3" t="e">
        <f t="shared" si="47"/>
        <v>#N/A</v>
      </c>
    </row>
    <row r="1009" spans="1:12" ht="15" customHeight="1" x14ac:dyDescent="0.25">
      <c r="A1009" s="43" t="s">
        <v>47</v>
      </c>
      <c r="B1009" s="43" t="s">
        <v>10</v>
      </c>
      <c r="C1009" s="43" t="s">
        <v>743</v>
      </c>
      <c r="D1009" s="43" t="s">
        <v>55</v>
      </c>
      <c r="E1009" s="43" t="s">
        <v>1384</v>
      </c>
      <c r="F1009" s="43" t="s">
        <v>3649</v>
      </c>
      <c r="G1009" s="43" t="s">
        <v>4653</v>
      </c>
      <c r="H1009" s="76">
        <v>256.03000000000003</v>
      </c>
      <c r="I1009" s="229"/>
      <c r="J1009" s="73">
        <f t="shared" si="45"/>
        <v>0</v>
      </c>
      <c r="K1009" s="73">
        <f t="shared" si="46"/>
        <v>0</v>
      </c>
      <c r="L1009" s="3" t="e">
        <f t="shared" si="47"/>
        <v>#N/A</v>
      </c>
    </row>
    <row r="1010" spans="1:12" ht="15" customHeight="1" x14ac:dyDescent="0.25">
      <c r="A1010" s="43" t="s">
        <v>47</v>
      </c>
      <c r="B1010" s="43" t="s">
        <v>10</v>
      </c>
      <c r="C1010" s="43" t="s">
        <v>743</v>
      </c>
      <c r="D1010" s="43" t="s">
        <v>55</v>
      </c>
      <c r="E1010" s="43" t="s">
        <v>1385</v>
      </c>
      <c r="F1010" s="43" t="s">
        <v>3647</v>
      </c>
      <c r="G1010" s="43" t="s">
        <v>4653</v>
      </c>
      <c r="H1010" s="76">
        <v>13.46</v>
      </c>
      <c r="I1010" s="229"/>
      <c r="J1010" s="73">
        <f t="shared" si="45"/>
        <v>0</v>
      </c>
      <c r="K1010" s="73">
        <f t="shared" si="46"/>
        <v>0</v>
      </c>
      <c r="L1010" s="3" t="e">
        <f t="shared" si="47"/>
        <v>#N/A</v>
      </c>
    </row>
    <row r="1011" spans="1:12" ht="15" customHeight="1" x14ac:dyDescent="0.25">
      <c r="A1011" s="43" t="s">
        <v>47</v>
      </c>
      <c r="B1011" s="43" t="s">
        <v>10</v>
      </c>
      <c r="C1011" s="43" t="s">
        <v>744</v>
      </c>
      <c r="D1011" s="43" t="s">
        <v>55</v>
      </c>
      <c r="E1011" s="43" t="s">
        <v>1386</v>
      </c>
      <c r="F1011" s="43" t="s">
        <v>3643</v>
      </c>
      <c r="G1011" s="43" t="s">
        <v>4653</v>
      </c>
      <c r="H1011" s="76">
        <v>49.38</v>
      </c>
      <c r="I1011" s="229"/>
      <c r="J1011" s="73">
        <f t="shared" si="45"/>
        <v>0</v>
      </c>
      <c r="K1011" s="73">
        <f t="shared" si="46"/>
        <v>0</v>
      </c>
      <c r="L1011" s="3" t="e">
        <f t="shared" si="47"/>
        <v>#N/A</v>
      </c>
    </row>
    <row r="1012" spans="1:12" ht="15" customHeight="1" x14ac:dyDescent="0.25">
      <c r="A1012" s="43" t="s">
        <v>47</v>
      </c>
      <c r="B1012" s="43" t="s">
        <v>10</v>
      </c>
      <c r="C1012" s="43" t="s">
        <v>744</v>
      </c>
      <c r="D1012" s="43" t="s">
        <v>55</v>
      </c>
      <c r="E1012" s="43" t="s">
        <v>1387</v>
      </c>
      <c r="F1012" s="43" t="s">
        <v>3644</v>
      </c>
      <c r="G1012" s="43" t="s">
        <v>4653</v>
      </c>
      <c r="H1012" s="76">
        <v>34.75</v>
      </c>
      <c r="I1012" s="229"/>
      <c r="J1012" s="73">
        <f t="shared" si="45"/>
        <v>0</v>
      </c>
      <c r="K1012" s="73">
        <f t="shared" si="46"/>
        <v>0</v>
      </c>
      <c r="L1012" s="3" t="e">
        <f t="shared" si="47"/>
        <v>#N/A</v>
      </c>
    </row>
    <row r="1013" spans="1:12" ht="15" customHeight="1" x14ac:dyDescent="0.25">
      <c r="A1013" s="43" t="s">
        <v>47</v>
      </c>
      <c r="B1013" s="43" t="s">
        <v>10</v>
      </c>
      <c r="C1013" s="43" t="s">
        <v>744</v>
      </c>
      <c r="D1013" s="43" t="s">
        <v>55</v>
      </c>
      <c r="E1013" s="43" t="s">
        <v>1388</v>
      </c>
      <c r="F1013" s="43" t="s">
        <v>3645</v>
      </c>
      <c r="G1013" s="43" t="s">
        <v>4653</v>
      </c>
      <c r="H1013" s="76">
        <v>71.319999999999993</v>
      </c>
      <c r="I1013" s="229"/>
      <c r="J1013" s="73">
        <f t="shared" si="45"/>
        <v>0</v>
      </c>
      <c r="K1013" s="73">
        <f t="shared" si="46"/>
        <v>0</v>
      </c>
      <c r="L1013" s="3" t="e">
        <f t="shared" si="47"/>
        <v>#N/A</v>
      </c>
    </row>
    <row r="1014" spans="1:12" ht="15" customHeight="1" x14ac:dyDescent="0.25">
      <c r="A1014" s="43" t="s">
        <v>47</v>
      </c>
      <c r="B1014" s="43" t="s">
        <v>10</v>
      </c>
      <c r="C1014" s="43" t="s">
        <v>745</v>
      </c>
      <c r="D1014" s="43" t="s">
        <v>371</v>
      </c>
      <c r="E1014" s="43" t="s">
        <v>1389</v>
      </c>
      <c r="F1014" s="43" t="s">
        <v>3650</v>
      </c>
      <c r="G1014" s="43" t="s">
        <v>4653</v>
      </c>
      <c r="H1014" s="76">
        <v>228.6</v>
      </c>
      <c r="I1014" s="229">
        <v>0.49212598425196852</v>
      </c>
      <c r="J1014" s="73">
        <f t="shared" si="45"/>
        <v>9.784980824786146E-3</v>
      </c>
      <c r="K1014" s="73">
        <f t="shared" si="46"/>
        <v>114.73684661654612</v>
      </c>
      <c r="L1014" s="3" t="e">
        <f t="shared" si="47"/>
        <v>#N/A</v>
      </c>
    </row>
    <row r="1015" spans="1:12" ht="15" customHeight="1" x14ac:dyDescent="0.25">
      <c r="A1015" s="43" t="s">
        <v>47</v>
      </c>
      <c r="B1015" s="43" t="s">
        <v>10</v>
      </c>
      <c r="C1015" s="43" t="s">
        <v>745</v>
      </c>
      <c r="D1015" s="43" t="s">
        <v>371</v>
      </c>
      <c r="E1015" s="43" t="s">
        <v>1389</v>
      </c>
      <c r="F1015" s="43" t="s">
        <v>3650</v>
      </c>
      <c r="G1015" s="43" t="s">
        <v>4653</v>
      </c>
      <c r="H1015" s="76">
        <v>182.88</v>
      </c>
      <c r="I1015" s="229">
        <v>0.49212598425196852</v>
      </c>
      <c r="J1015" s="73">
        <f t="shared" si="45"/>
        <v>9.784980824786146E-3</v>
      </c>
      <c r="K1015" s="73">
        <f t="shared" si="46"/>
        <v>91.789477293236899</v>
      </c>
      <c r="L1015" s="3" t="e">
        <f t="shared" si="47"/>
        <v>#N/A</v>
      </c>
    </row>
    <row r="1016" spans="1:12" ht="15" customHeight="1" x14ac:dyDescent="0.25">
      <c r="A1016" s="43" t="s">
        <v>47</v>
      </c>
      <c r="B1016" s="43" t="s">
        <v>10</v>
      </c>
      <c r="C1016" s="43" t="s">
        <v>745</v>
      </c>
      <c r="D1016" s="43" t="s">
        <v>371</v>
      </c>
      <c r="E1016" s="43" t="s">
        <v>1389</v>
      </c>
      <c r="F1016" s="43" t="s">
        <v>3650</v>
      </c>
      <c r="G1016" s="43" t="s">
        <v>4653</v>
      </c>
      <c r="H1016" s="76">
        <v>548.64</v>
      </c>
      <c r="I1016" s="229">
        <v>0.49212598425196852</v>
      </c>
      <c r="J1016" s="73">
        <f t="shared" si="45"/>
        <v>9.784980824786146E-3</v>
      </c>
      <c r="K1016" s="73">
        <f t="shared" si="46"/>
        <v>275.36843187971067</v>
      </c>
      <c r="L1016" s="3" t="e">
        <f t="shared" si="47"/>
        <v>#N/A</v>
      </c>
    </row>
    <row r="1017" spans="1:12" ht="15" customHeight="1" x14ac:dyDescent="0.25">
      <c r="A1017" s="43" t="s">
        <v>47</v>
      </c>
      <c r="B1017" s="43" t="s">
        <v>10</v>
      </c>
      <c r="C1017" s="43" t="s">
        <v>745</v>
      </c>
      <c r="D1017" s="43" t="s">
        <v>371</v>
      </c>
      <c r="E1017" s="43" t="s">
        <v>1389</v>
      </c>
      <c r="F1017" s="43" t="s">
        <v>3650</v>
      </c>
      <c r="G1017" s="43" t="s">
        <v>4653</v>
      </c>
      <c r="H1017" s="76">
        <v>228.6</v>
      </c>
      <c r="I1017" s="229">
        <v>0.49212598425196852</v>
      </c>
      <c r="J1017" s="73">
        <f t="shared" si="45"/>
        <v>9.784980824786146E-3</v>
      </c>
      <c r="K1017" s="73">
        <f t="shared" si="46"/>
        <v>114.73684661654612</v>
      </c>
      <c r="L1017" s="3" t="e">
        <f t="shared" si="47"/>
        <v>#N/A</v>
      </c>
    </row>
    <row r="1018" spans="1:12" ht="15" customHeight="1" x14ac:dyDescent="0.25">
      <c r="A1018" s="43" t="s">
        <v>47</v>
      </c>
      <c r="B1018" s="43" t="s">
        <v>10</v>
      </c>
      <c r="C1018" s="43" t="s">
        <v>745</v>
      </c>
      <c r="D1018" s="43" t="s">
        <v>371</v>
      </c>
      <c r="E1018" s="43" t="s">
        <v>1389</v>
      </c>
      <c r="F1018" s="43" t="s">
        <v>3650</v>
      </c>
      <c r="G1018" s="43" t="s">
        <v>4653</v>
      </c>
      <c r="H1018" s="76">
        <v>182.88</v>
      </c>
      <c r="I1018" s="229">
        <v>0.49212598425196852</v>
      </c>
      <c r="J1018" s="73">
        <f t="shared" si="45"/>
        <v>9.784980824786146E-3</v>
      </c>
      <c r="K1018" s="73">
        <f t="shared" si="46"/>
        <v>91.789477293236899</v>
      </c>
      <c r="L1018" s="3" t="e">
        <f t="shared" si="47"/>
        <v>#N/A</v>
      </c>
    </row>
    <row r="1019" spans="1:12" ht="15" customHeight="1" x14ac:dyDescent="0.25">
      <c r="A1019" s="43" t="s">
        <v>47</v>
      </c>
      <c r="B1019" s="43" t="s">
        <v>10</v>
      </c>
      <c r="C1019" s="43" t="s">
        <v>746</v>
      </c>
      <c r="D1019" s="43" t="s">
        <v>55</v>
      </c>
      <c r="E1019" s="43" t="s">
        <v>1390</v>
      </c>
      <c r="F1019" s="43" t="s">
        <v>3651</v>
      </c>
      <c r="G1019" s="43" t="s">
        <v>4653</v>
      </c>
      <c r="H1019" s="76">
        <v>9.14</v>
      </c>
      <c r="I1019" s="229">
        <v>0.31947483588621439</v>
      </c>
      <c r="J1019" s="73">
        <f t="shared" si="45"/>
        <v>6.3521440508773636E-3</v>
      </c>
      <c r="K1019" s="73">
        <f t="shared" si="46"/>
        <v>2.978058596625019</v>
      </c>
      <c r="L1019" s="3" t="e">
        <f t="shared" si="47"/>
        <v>#N/A</v>
      </c>
    </row>
    <row r="1020" spans="1:12" ht="15" customHeight="1" x14ac:dyDescent="0.25">
      <c r="A1020" s="43" t="s">
        <v>47</v>
      </c>
      <c r="B1020" s="43" t="s">
        <v>10</v>
      </c>
      <c r="C1020" s="43" t="s">
        <v>746</v>
      </c>
      <c r="D1020" s="43" t="s">
        <v>55</v>
      </c>
      <c r="E1020" s="43" t="s">
        <v>1391</v>
      </c>
      <c r="F1020" s="43" t="s">
        <v>3601</v>
      </c>
      <c r="G1020" s="43" t="s">
        <v>4653</v>
      </c>
      <c r="H1020" s="76">
        <v>912.57</v>
      </c>
      <c r="I1020" s="229">
        <v>0.16667214569841216</v>
      </c>
      <c r="J1020" s="73">
        <f t="shared" si="45"/>
        <v>3.3139557793597689E-3</v>
      </c>
      <c r="K1020" s="73">
        <f t="shared" si="46"/>
        <v>155.12421662557034</v>
      </c>
      <c r="L1020" s="3" t="e">
        <f t="shared" si="47"/>
        <v>#N/A</v>
      </c>
    </row>
    <row r="1021" spans="1:12" ht="15" customHeight="1" x14ac:dyDescent="0.25">
      <c r="A1021" s="43" t="s">
        <v>47</v>
      </c>
      <c r="B1021" s="43" t="s">
        <v>10</v>
      </c>
      <c r="C1021" s="43" t="s">
        <v>746</v>
      </c>
      <c r="D1021" s="43" t="s">
        <v>55</v>
      </c>
      <c r="E1021" s="43" t="s">
        <v>1392</v>
      </c>
      <c r="F1021" s="43" t="s">
        <v>3600</v>
      </c>
      <c r="G1021" s="43" t="s">
        <v>4653</v>
      </c>
      <c r="H1021" s="76">
        <v>78481.119999999995</v>
      </c>
      <c r="I1021" s="229">
        <v>0.22350999999999999</v>
      </c>
      <c r="J1021" s="73">
        <f t="shared" si="45"/>
        <v>4.4440674423486372E-3</v>
      </c>
      <c r="K1021" s="73">
        <f t="shared" si="46"/>
        <v>17890.090521431055</v>
      </c>
      <c r="L1021" s="3" t="e">
        <f t="shared" si="47"/>
        <v>#N/A</v>
      </c>
    </row>
    <row r="1022" spans="1:12" ht="15" customHeight="1" x14ac:dyDescent="0.25">
      <c r="A1022" s="43" t="s">
        <v>47</v>
      </c>
      <c r="B1022" s="43" t="s">
        <v>10</v>
      </c>
      <c r="C1022" s="43" t="s">
        <v>747</v>
      </c>
      <c r="D1022" s="43" t="s">
        <v>55</v>
      </c>
      <c r="E1022" s="43" t="s">
        <v>1393</v>
      </c>
      <c r="F1022" s="43" t="s">
        <v>3652</v>
      </c>
      <c r="G1022" s="43" t="s">
        <v>4653</v>
      </c>
      <c r="H1022" s="76">
        <v>20</v>
      </c>
      <c r="I1022" s="229"/>
      <c r="J1022" s="73">
        <f t="shared" si="45"/>
        <v>0</v>
      </c>
      <c r="K1022" s="73">
        <f t="shared" si="46"/>
        <v>0</v>
      </c>
      <c r="L1022" s="3" t="e">
        <f t="shared" si="47"/>
        <v>#N/A</v>
      </c>
    </row>
    <row r="1023" spans="1:12" ht="15" customHeight="1" x14ac:dyDescent="0.25">
      <c r="A1023" s="43" t="s">
        <v>47</v>
      </c>
      <c r="B1023" s="43" t="s">
        <v>10</v>
      </c>
      <c r="C1023" s="43" t="s">
        <v>747</v>
      </c>
      <c r="D1023" s="43" t="s">
        <v>55</v>
      </c>
      <c r="E1023" s="43" t="s">
        <v>1394</v>
      </c>
      <c r="F1023" s="43" t="s">
        <v>3627</v>
      </c>
      <c r="G1023" s="43" t="s">
        <v>4653</v>
      </c>
      <c r="H1023" s="76">
        <v>44210.03</v>
      </c>
      <c r="I1023" s="229"/>
      <c r="J1023" s="73">
        <f t="shared" si="45"/>
        <v>0</v>
      </c>
      <c r="K1023" s="73">
        <f t="shared" si="46"/>
        <v>0</v>
      </c>
      <c r="L1023" s="3" t="e">
        <f t="shared" si="47"/>
        <v>#N/A</v>
      </c>
    </row>
    <row r="1024" spans="1:12" ht="15" customHeight="1" x14ac:dyDescent="0.25">
      <c r="A1024" s="43" t="s">
        <v>47</v>
      </c>
      <c r="B1024" s="43" t="s">
        <v>10</v>
      </c>
      <c r="C1024" s="43" t="s">
        <v>747</v>
      </c>
      <c r="D1024" s="43" t="s">
        <v>55</v>
      </c>
      <c r="E1024" s="43" t="s">
        <v>1395</v>
      </c>
      <c r="F1024" s="43" t="s">
        <v>3628</v>
      </c>
      <c r="G1024" s="43" t="s">
        <v>4653</v>
      </c>
      <c r="H1024" s="76">
        <v>1478.59</v>
      </c>
      <c r="I1024" s="229"/>
      <c r="J1024" s="73">
        <f t="shared" si="45"/>
        <v>0</v>
      </c>
      <c r="K1024" s="73">
        <f t="shared" si="46"/>
        <v>0</v>
      </c>
      <c r="L1024" s="3" t="e">
        <f t="shared" si="47"/>
        <v>#N/A</v>
      </c>
    </row>
    <row r="1025" spans="1:12" ht="15" customHeight="1" x14ac:dyDescent="0.25">
      <c r="A1025" s="43" t="s">
        <v>47</v>
      </c>
      <c r="B1025" s="43" t="s">
        <v>10</v>
      </c>
      <c r="C1025" s="43" t="s">
        <v>748</v>
      </c>
      <c r="D1025" s="43" t="s">
        <v>55</v>
      </c>
      <c r="E1025" s="43" t="s">
        <v>1396</v>
      </c>
      <c r="F1025" s="43" t="s">
        <v>3653</v>
      </c>
      <c r="G1025" s="43" t="s">
        <v>4653</v>
      </c>
      <c r="H1025" s="76">
        <v>3097.26</v>
      </c>
      <c r="I1025" s="229">
        <v>0.3811239611785901</v>
      </c>
      <c r="J1025" s="73">
        <f t="shared" si="45"/>
        <v>7.5779186048620575E-3</v>
      </c>
      <c r="K1025" s="73">
        <f t="shared" si="46"/>
        <v>1203.9107841780951</v>
      </c>
      <c r="L1025" s="3" t="e">
        <f t="shared" si="47"/>
        <v>#N/A</v>
      </c>
    </row>
    <row r="1026" spans="1:12" ht="15" customHeight="1" x14ac:dyDescent="0.25">
      <c r="A1026" s="43" t="s">
        <v>47</v>
      </c>
      <c r="B1026" s="43" t="s">
        <v>10</v>
      </c>
      <c r="C1026" s="43" t="s">
        <v>748</v>
      </c>
      <c r="D1026" s="43" t="s">
        <v>55</v>
      </c>
      <c r="E1026" s="43" t="s">
        <v>1397</v>
      </c>
      <c r="F1026" s="43" t="s">
        <v>3654</v>
      </c>
      <c r="G1026" s="43" t="s">
        <v>4653</v>
      </c>
      <c r="H1026" s="76">
        <v>21</v>
      </c>
      <c r="I1026" s="229">
        <v>0.17571428571428571</v>
      </c>
      <c r="J1026" s="73">
        <f t="shared" si="45"/>
        <v>3.4937413820339291E-3</v>
      </c>
      <c r="K1026" s="73">
        <f t="shared" si="46"/>
        <v>3.7633685690227123</v>
      </c>
      <c r="L1026" s="3" t="e">
        <f t="shared" si="47"/>
        <v>#N/A</v>
      </c>
    </row>
    <row r="1027" spans="1:12" ht="15" customHeight="1" x14ac:dyDescent="0.25">
      <c r="A1027" s="43" t="s">
        <v>47</v>
      </c>
      <c r="B1027" s="43" t="s">
        <v>10</v>
      </c>
      <c r="C1027" s="43" t="s">
        <v>748</v>
      </c>
      <c r="D1027" s="43" t="s">
        <v>55</v>
      </c>
      <c r="E1027" s="43" t="s">
        <v>1398</v>
      </c>
      <c r="F1027" s="43" t="s">
        <v>3655</v>
      </c>
      <c r="G1027" s="43" t="s">
        <v>4653</v>
      </c>
      <c r="H1027" s="76">
        <v>11</v>
      </c>
      <c r="I1027" s="229">
        <v>0.17545454545454545</v>
      </c>
      <c r="J1027" s="73">
        <f t="shared" si="45"/>
        <v>3.4885769454012106E-3</v>
      </c>
      <c r="K1027" s="73">
        <f t="shared" si="46"/>
        <v>1.9683743463994134</v>
      </c>
      <c r="L1027" s="3" t="e">
        <f t="shared" si="47"/>
        <v>#N/A</v>
      </c>
    </row>
    <row r="1028" spans="1:12" ht="15" customHeight="1" x14ac:dyDescent="0.25">
      <c r="A1028" s="43" t="s">
        <v>47</v>
      </c>
      <c r="B1028" s="43" t="s">
        <v>10</v>
      </c>
      <c r="C1028" s="43" t="s">
        <v>748</v>
      </c>
      <c r="D1028" s="43" t="s">
        <v>55</v>
      </c>
      <c r="E1028" s="43" t="s">
        <v>1399</v>
      </c>
      <c r="F1028" s="43" t="s">
        <v>3630</v>
      </c>
      <c r="G1028" s="43" t="s">
        <v>4653</v>
      </c>
      <c r="H1028" s="76">
        <v>3202.0200000000004</v>
      </c>
      <c r="I1028" s="229">
        <v>0.22226906765104534</v>
      </c>
      <c r="J1028" s="73">
        <f t="shared" si="45"/>
        <v>4.4193938838942215E-3</v>
      </c>
      <c r="K1028" s="73">
        <f t="shared" si="46"/>
        <v>725.86098760410732</v>
      </c>
      <c r="L1028" s="3" t="e">
        <f t="shared" si="47"/>
        <v>#N/A</v>
      </c>
    </row>
    <row r="1029" spans="1:12" ht="15" customHeight="1" x14ac:dyDescent="0.25">
      <c r="A1029" s="43" t="s">
        <v>47</v>
      </c>
      <c r="B1029" s="43" t="s">
        <v>10</v>
      </c>
      <c r="C1029" s="43" t="s">
        <v>748</v>
      </c>
      <c r="D1029" s="43" t="s">
        <v>55</v>
      </c>
      <c r="E1029" s="43" t="s">
        <v>1400</v>
      </c>
      <c r="F1029" s="43" t="s">
        <v>3631</v>
      </c>
      <c r="G1029" s="43" t="s">
        <v>4653</v>
      </c>
      <c r="H1029" s="76">
        <v>3454.22</v>
      </c>
      <c r="I1029" s="229">
        <v>0.20978686939453772</v>
      </c>
      <c r="J1029" s="73">
        <f t="shared" si="45"/>
        <v>4.1712093244530932E-3</v>
      </c>
      <c r="K1029" s="73">
        <f t="shared" si="46"/>
        <v>739.0582746727124</v>
      </c>
      <c r="L1029" s="3" t="e">
        <f t="shared" si="47"/>
        <v>#N/A</v>
      </c>
    </row>
    <row r="1030" spans="1:12" ht="15" customHeight="1" x14ac:dyDescent="0.25">
      <c r="A1030" s="43" t="s">
        <v>47</v>
      </c>
      <c r="B1030" s="43" t="s">
        <v>10</v>
      </c>
      <c r="C1030" s="43" t="s">
        <v>748</v>
      </c>
      <c r="D1030" s="43" t="s">
        <v>55</v>
      </c>
      <c r="E1030" s="43" t="s">
        <v>1401</v>
      </c>
      <c r="F1030" s="43" t="s">
        <v>3636</v>
      </c>
      <c r="G1030" s="43" t="s">
        <v>4653</v>
      </c>
      <c r="H1030" s="76">
        <v>1701.8899999999999</v>
      </c>
      <c r="I1030" s="229">
        <v>0.2256902620028321</v>
      </c>
      <c r="J1030" s="73">
        <f t="shared" si="45"/>
        <v>4.4874177684305844E-3</v>
      </c>
      <c r="K1030" s="73">
        <f t="shared" si="46"/>
        <v>391.73709142591423</v>
      </c>
      <c r="L1030" s="3" t="e">
        <f t="shared" si="47"/>
        <v>#N/A</v>
      </c>
    </row>
    <row r="1031" spans="1:12" ht="15" customHeight="1" x14ac:dyDescent="0.25">
      <c r="A1031" s="43" t="s">
        <v>47</v>
      </c>
      <c r="B1031" s="43" t="s">
        <v>10</v>
      </c>
      <c r="C1031" s="43" t="s">
        <v>799</v>
      </c>
      <c r="D1031" s="43" t="s">
        <v>55</v>
      </c>
      <c r="E1031" s="43" t="s">
        <v>1402</v>
      </c>
      <c r="F1031" s="43" t="s">
        <v>3656</v>
      </c>
      <c r="G1031" s="43" t="s">
        <v>4653</v>
      </c>
      <c r="H1031" s="76">
        <v>30.18</v>
      </c>
      <c r="I1031" s="229"/>
      <c r="J1031" s="73">
        <f t="shared" ref="J1031:J1094" si="48">I1031*$J$5</f>
        <v>0</v>
      </c>
      <c r="K1031" s="73">
        <f t="shared" ref="K1031:K1094" si="49">(I1031+J1031)*H1031</f>
        <v>0</v>
      </c>
      <c r="L1031" s="3" t="e">
        <f t="shared" ref="L1031:L1094" si="50">MATCH(C1031,$C$7237:$C$7264,0)</f>
        <v>#N/A</v>
      </c>
    </row>
    <row r="1032" spans="1:12" ht="15" customHeight="1" x14ac:dyDescent="0.25">
      <c r="A1032" s="43" t="s">
        <v>47</v>
      </c>
      <c r="B1032" s="43" t="s">
        <v>10</v>
      </c>
      <c r="C1032" s="43" t="s">
        <v>799</v>
      </c>
      <c r="D1032" s="43" t="s">
        <v>55</v>
      </c>
      <c r="E1032" s="43" t="s">
        <v>1403</v>
      </c>
      <c r="F1032" s="43" t="s">
        <v>3657</v>
      </c>
      <c r="G1032" s="43" t="s">
        <v>4653</v>
      </c>
      <c r="H1032" s="76">
        <v>251.46</v>
      </c>
      <c r="I1032" s="229"/>
      <c r="J1032" s="73">
        <f t="shared" si="48"/>
        <v>0</v>
      </c>
      <c r="K1032" s="73">
        <f t="shared" si="49"/>
        <v>0</v>
      </c>
      <c r="L1032" s="3" t="e">
        <f t="shared" si="50"/>
        <v>#N/A</v>
      </c>
    </row>
    <row r="1033" spans="1:12" ht="15" customHeight="1" x14ac:dyDescent="0.25">
      <c r="A1033" s="43" t="s">
        <v>47</v>
      </c>
      <c r="B1033" s="43" t="s">
        <v>10</v>
      </c>
      <c r="C1033" s="43" t="s">
        <v>799</v>
      </c>
      <c r="D1033" s="43" t="s">
        <v>55</v>
      </c>
      <c r="E1033" s="43" t="s">
        <v>1404</v>
      </c>
      <c r="F1033" s="43" t="s">
        <v>3632</v>
      </c>
      <c r="G1033" s="43" t="s">
        <v>4653</v>
      </c>
      <c r="H1033" s="76">
        <v>27.76</v>
      </c>
      <c r="I1033" s="229"/>
      <c r="J1033" s="73">
        <f t="shared" si="48"/>
        <v>0</v>
      </c>
      <c r="K1033" s="73">
        <f t="shared" si="49"/>
        <v>0</v>
      </c>
      <c r="L1033" s="3" t="e">
        <f t="shared" si="50"/>
        <v>#N/A</v>
      </c>
    </row>
    <row r="1034" spans="1:12" ht="15" customHeight="1" x14ac:dyDescent="0.25">
      <c r="A1034" s="43" t="s">
        <v>47</v>
      </c>
      <c r="B1034" s="43" t="s">
        <v>10</v>
      </c>
      <c r="C1034" s="43" t="s">
        <v>749</v>
      </c>
      <c r="D1034" s="43" t="s">
        <v>55</v>
      </c>
      <c r="E1034" s="43" t="s">
        <v>1405</v>
      </c>
      <c r="F1034" s="43" t="s">
        <v>3658</v>
      </c>
      <c r="G1034" s="43" t="s">
        <v>4653</v>
      </c>
      <c r="H1034" s="76">
        <v>820.78</v>
      </c>
      <c r="I1034" s="229">
        <v>0.83920173493506178</v>
      </c>
      <c r="J1034" s="73">
        <f t="shared" si="48"/>
        <v>1.6685916101236632E-2</v>
      </c>
      <c r="K1034" s="73">
        <f t="shared" si="49"/>
        <v>702.49546621757293</v>
      </c>
      <c r="L1034" s="3" t="e">
        <f t="shared" si="50"/>
        <v>#N/A</v>
      </c>
    </row>
    <row r="1035" spans="1:12" ht="15" customHeight="1" x14ac:dyDescent="0.25">
      <c r="A1035" s="43" t="s">
        <v>47</v>
      </c>
      <c r="B1035" s="43" t="s">
        <v>10</v>
      </c>
      <c r="C1035" s="43" t="s">
        <v>749</v>
      </c>
      <c r="D1035" s="43" t="s">
        <v>55</v>
      </c>
      <c r="E1035" s="43" t="s">
        <v>1406</v>
      </c>
      <c r="F1035" s="43" t="s">
        <v>3629</v>
      </c>
      <c r="G1035" s="43" t="s">
        <v>4653</v>
      </c>
      <c r="H1035" s="76">
        <v>1151.06</v>
      </c>
      <c r="I1035" s="229">
        <v>0.81982694212291274</v>
      </c>
      <c r="J1035" s="73">
        <f t="shared" si="48"/>
        <v>1.630068552569763E-2</v>
      </c>
      <c r="K1035" s="73">
        <f t="shared" si="49"/>
        <v>962.4330670812094</v>
      </c>
      <c r="L1035" s="3" t="e">
        <f t="shared" si="50"/>
        <v>#N/A</v>
      </c>
    </row>
    <row r="1036" spans="1:12" ht="15" customHeight="1" x14ac:dyDescent="0.25">
      <c r="A1036" s="43" t="s">
        <v>47</v>
      </c>
      <c r="B1036" s="43" t="s">
        <v>10</v>
      </c>
      <c r="C1036" s="43" t="s">
        <v>749</v>
      </c>
      <c r="D1036" s="43" t="s">
        <v>55</v>
      </c>
      <c r="E1036" s="43" t="s">
        <v>1407</v>
      </c>
      <c r="F1036" s="43" t="s">
        <v>3630</v>
      </c>
      <c r="G1036" s="43" t="s">
        <v>4653</v>
      </c>
      <c r="H1036" s="76">
        <v>1169.3900000000001</v>
      </c>
      <c r="I1036" s="229">
        <v>0.82818392495232551</v>
      </c>
      <c r="J1036" s="73">
        <f t="shared" si="48"/>
        <v>1.6466848092511015E-2</v>
      </c>
      <c r="K1036" s="73">
        <f t="shared" si="49"/>
        <v>987.72616749090139</v>
      </c>
      <c r="L1036" s="3" t="e">
        <f t="shared" si="50"/>
        <v>#N/A</v>
      </c>
    </row>
    <row r="1037" spans="1:12" ht="15" customHeight="1" x14ac:dyDescent="0.25">
      <c r="A1037" s="43" t="s">
        <v>47</v>
      </c>
      <c r="B1037" s="43" t="s">
        <v>10</v>
      </c>
      <c r="C1037" s="43" t="s">
        <v>749</v>
      </c>
      <c r="D1037" s="43" t="s">
        <v>55</v>
      </c>
      <c r="E1037" s="43" t="s">
        <v>1408</v>
      </c>
      <c r="F1037" s="43" t="s">
        <v>3631</v>
      </c>
      <c r="G1037" s="43" t="s">
        <v>4653</v>
      </c>
      <c r="H1037" s="76">
        <v>221.34999999999997</v>
      </c>
      <c r="I1037" s="229">
        <v>0.81599277162864248</v>
      </c>
      <c r="J1037" s="73">
        <f t="shared" si="48"/>
        <v>1.6224450403054348E-2</v>
      </c>
      <c r="K1037" s="73">
        <f t="shared" si="49"/>
        <v>184.21128209671605</v>
      </c>
      <c r="L1037" s="3" t="e">
        <f t="shared" si="50"/>
        <v>#N/A</v>
      </c>
    </row>
    <row r="1038" spans="1:12" ht="15" customHeight="1" x14ac:dyDescent="0.25">
      <c r="A1038" s="43" t="s">
        <v>47</v>
      </c>
      <c r="B1038" s="43" t="s">
        <v>10</v>
      </c>
      <c r="C1038" s="43" t="s">
        <v>749</v>
      </c>
      <c r="D1038" s="43" t="s">
        <v>55</v>
      </c>
      <c r="E1038" s="43" t="s">
        <v>1409</v>
      </c>
      <c r="F1038" s="43" t="s">
        <v>3632</v>
      </c>
      <c r="G1038" s="43" t="s">
        <v>4653</v>
      </c>
      <c r="H1038" s="76">
        <v>395.5</v>
      </c>
      <c r="I1038" s="229">
        <v>0.81926675094816681</v>
      </c>
      <c r="J1038" s="73">
        <f t="shared" si="48"/>
        <v>1.6289547199174526E-2</v>
      </c>
      <c r="K1038" s="73">
        <f t="shared" si="49"/>
        <v>330.46251591727349</v>
      </c>
      <c r="L1038" s="3" t="e">
        <f t="shared" si="50"/>
        <v>#N/A</v>
      </c>
    </row>
    <row r="1039" spans="1:12" ht="15" customHeight="1" x14ac:dyDescent="0.25">
      <c r="A1039" s="43" t="s">
        <v>47</v>
      </c>
      <c r="B1039" s="43" t="s">
        <v>10</v>
      </c>
      <c r="C1039" s="43" t="s">
        <v>749</v>
      </c>
      <c r="D1039" s="43" t="s">
        <v>55</v>
      </c>
      <c r="E1039" s="43" t="s">
        <v>1410</v>
      </c>
      <c r="F1039" s="43" t="s">
        <v>3659</v>
      </c>
      <c r="G1039" s="43" t="s">
        <v>4653</v>
      </c>
      <c r="H1039" s="76">
        <v>666.33</v>
      </c>
      <c r="I1039" s="229">
        <v>0.80428616451307899</v>
      </c>
      <c r="J1039" s="73">
        <f t="shared" si="48"/>
        <v>1.599168698511939E-2</v>
      </c>
      <c r="K1039" s="73">
        <f t="shared" si="49"/>
        <v>546.57574078879463</v>
      </c>
      <c r="L1039" s="3" t="e">
        <f t="shared" si="50"/>
        <v>#N/A</v>
      </c>
    </row>
    <row r="1040" spans="1:12" ht="15" customHeight="1" x14ac:dyDescent="0.25">
      <c r="A1040" s="43" t="s">
        <v>47</v>
      </c>
      <c r="B1040" s="43" t="s">
        <v>10</v>
      </c>
      <c r="C1040" s="43" t="s">
        <v>749</v>
      </c>
      <c r="D1040" s="43" t="s">
        <v>55</v>
      </c>
      <c r="E1040" s="43" t="s">
        <v>1411</v>
      </c>
      <c r="F1040" s="43" t="s">
        <v>3660</v>
      </c>
      <c r="G1040" s="43" t="s">
        <v>4653</v>
      </c>
      <c r="H1040" s="76">
        <v>2</v>
      </c>
      <c r="I1040" s="229">
        <v>0.80500000000000005</v>
      </c>
      <c r="J1040" s="73">
        <f t="shared" si="48"/>
        <v>1.6005880233952188E-2</v>
      </c>
      <c r="K1040" s="73">
        <f t="shared" si="49"/>
        <v>1.6420117604679045</v>
      </c>
      <c r="L1040" s="3" t="e">
        <f t="shared" si="50"/>
        <v>#N/A</v>
      </c>
    </row>
    <row r="1041" spans="1:12" ht="15" customHeight="1" x14ac:dyDescent="0.25">
      <c r="A1041" s="43" t="s">
        <v>47</v>
      </c>
      <c r="B1041" s="43" t="s">
        <v>10</v>
      </c>
      <c r="C1041" s="43" t="s">
        <v>749</v>
      </c>
      <c r="D1041" s="43" t="s">
        <v>55</v>
      </c>
      <c r="E1041" s="43" t="s">
        <v>1412</v>
      </c>
      <c r="F1041" s="43" t="s">
        <v>3661</v>
      </c>
      <c r="G1041" s="43" t="s">
        <v>4653</v>
      </c>
      <c r="H1041" s="76">
        <v>2</v>
      </c>
      <c r="I1041" s="229">
        <v>0.80500000000000005</v>
      </c>
      <c r="J1041" s="73">
        <f t="shared" si="48"/>
        <v>1.6005880233952188E-2</v>
      </c>
      <c r="K1041" s="73">
        <f t="shared" si="49"/>
        <v>1.6420117604679045</v>
      </c>
      <c r="L1041" s="3" t="e">
        <f t="shared" si="50"/>
        <v>#N/A</v>
      </c>
    </row>
    <row r="1042" spans="1:12" ht="15" customHeight="1" x14ac:dyDescent="0.25">
      <c r="A1042" s="43" t="s">
        <v>47</v>
      </c>
      <c r="B1042" s="43" t="s">
        <v>10</v>
      </c>
      <c r="C1042" s="43" t="s">
        <v>750</v>
      </c>
      <c r="D1042" s="43" t="s">
        <v>55</v>
      </c>
      <c r="E1042" s="43" t="s">
        <v>1413</v>
      </c>
      <c r="F1042" s="43" t="s">
        <v>3624</v>
      </c>
      <c r="G1042" s="43" t="s">
        <v>4653</v>
      </c>
      <c r="H1042" s="76">
        <v>248.72000000000116</v>
      </c>
      <c r="I1042" s="229">
        <v>0.3050820199421026</v>
      </c>
      <c r="J1042" s="73">
        <f t="shared" si="48"/>
        <v>6.0659705251248537E-3</v>
      </c>
      <c r="K1042" s="73">
        <f t="shared" si="49"/>
        <v>77.388728189009171</v>
      </c>
      <c r="L1042" s="3" t="e">
        <f t="shared" si="50"/>
        <v>#N/A</v>
      </c>
    </row>
    <row r="1043" spans="1:12" ht="15" customHeight="1" x14ac:dyDescent="0.25">
      <c r="A1043" s="43" t="s">
        <v>47</v>
      </c>
      <c r="B1043" s="43" t="s">
        <v>10</v>
      </c>
      <c r="C1043" s="43" t="s">
        <v>750</v>
      </c>
      <c r="D1043" s="43" t="s">
        <v>55</v>
      </c>
      <c r="E1043" s="43" t="s">
        <v>1414</v>
      </c>
      <c r="F1043" s="43" t="s">
        <v>3628</v>
      </c>
      <c r="G1043" s="43" t="s">
        <v>4653</v>
      </c>
      <c r="H1043" s="76">
        <v>46.629999999999995</v>
      </c>
      <c r="I1043" s="229">
        <v>0.30688398027021208</v>
      </c>
      <c r="J1043" s="73">
        <f t="shared" si="48"/>
        <v>6.1017990483522491E-3</v>
      </c>
      <c r="K1043" s="73">
        <f t="shared" si="49"/>
        <v>14.594526889624651</v>
      </c>
      <c r="L1043" s="3" t="e">
        <f t="shared" si="50"/>
        <v>#N/A</v>
      </c>
    </row>
    <row r="1044" spans="1:12" ht="15" customHeight="1" x14ac:dyDescent="0.25">
      <c r="A1044" s="43" t="s">
        <v>47</v>
      </c>
      <c r="B1044" s="43" t="s">
        <v>10</v>
      </c>
      <c r="C1044" s="43" t="s">
        <v>751</v>
      </c>
      <c r="D1044" s="43" t="s">
        <v>55</v>
      </c>
      <c r="E1044" s="43" t="s">
        <v>1415</v>
      </c>
      <c r="F1044" s="43" t="s">
        <v>3656</v>
      </c>
      <c r="G1044" s="43" t="s">
        <v>4653</v>
      </c>
      <c r="H1044" s="76">
        <v>157.28</v>
      </c>
      <c r="I1044" s="229"/>
      <c r="J1044" s="73">
        <f t="shared" si="48"/>
        <v>0</v>
      </c>
      <c r="K1044" s="73">
        <f t="shared" si="49"/>
        <v>0</v>
      </c>
      <c r="L1044" s="3" t="e">
        <f t="shared" si="50"/>
        <v>#N/A</v>
      </c>
    </row>
    <row r="1045" spans="1:12" ht="15" customHeight="1" x14ac:dyDescent="0.25">
      <c r="A1045" s="43" t="s">
        <v>47</v>
      </c>
      <c r="B1045" s="43" t="s">
        <v>10</v>
      </c>
      <c r="C1045" s="43" t="s">
        <v>751</v>
      </c>
      <c r="D1045" s="43" t="s">
        <v>55</v>
      </c>
      <c r="E1045" s="43" t="s">
        <v>1415</v>
      </c>
      <c r="F1045" s="43" t="s">
        <v>3656</v>
      </c>
      <c r="G1045" s="43" t="s">
        <v>4653</v>
      </c>
      <c r="H1045" s="76">
        <v>46.63</v>
      </c>
      <c r="I1045" s="229"/>
      <c r="J1045" s="73">
        <f t="shared" si="48"/>
        <v>0</v>
      </c>
      <c r="K1045" s="73">
        <f t="shared" si="49"/>
        <v>0</v>
      </c>
      <c r="L1045" s="3" t="e">
        <f t="shared" si="50"/>
        <v>#N/A</v>
      </c>
    </row>
    <row r="1046" spans="1:12" ht="15" customHeight="1" x14ac:dyDescent="0.25">
      <c r="A1046" s="43" t="s">
        <v>47</v>
      </c>
      <c r="B1046" s="43" t="s">
        <v>10</v>
      </c>
      <c r="C1046" s="43" t="s">
        <v>751</v>
      </c>
      <c r="D1046" s="43" t="s">
        <v>55</v>
      </c>
      <c r="E1046" s="43" t="s">
        <v>1416</v>
      </c>
      <c r="F1046" s="43" t="s">
        <v>3657</v>
      </c>
      <c r="G1046" s="43" t="s">
        <v>4653</v>
      </c>
      <c r="H1046" s="76">
        <v>1686.15</v>
      </c>
      <c r="I1046" s="229"/>
      <c r="J1046" s="73">
        <f t="shared" si="48"/>
        <v>0</v>
      </c>
      <c r="K1046" s="73">
        <f t="shared" si="49"/>
        <v>0</v>
      </c>
      <c r="L1046" s="3" t="e">
        <f t="shared" si="50"/>
        <v>#N/A</v>
      </c>
    </row>
    <row r="1047" spans="1:12" ht="15" customHeight="1" x14ac:dyDescent="0.25">
      <c r="A1047" s="43" t="s">
        <v>47</v>
      </c>
      <c r="B1047" s="43" t="s">
        <v>10</v>
      </c>
      <c r="C1047" s="43" t="s">
        <v>751</v>
      </c>
      <c r="D1047" s="43" t="s">
        <v>55</v>
      </c>
      <c r="E1047" s="43" t="s">
        <v>1417</v>
      </c>
      <c r="F1047" s="43" t="s">
        <v>3632</v>
      </c>
      <c r="G1047" s="43" t="s">
        <v>4653</v>
      </c>
      <c r="H1047" s="76">
        <v>536.98</v>
      </c>
      <c r="I1047" s="229"/>
      <c r="J1047" s="73">
        <f t="shared" si="48"/>
        <v>0</v>
      </c>
      <c r="K1047" s="73">
        <f t="shared" si="49"/>
        <v>0</v>
      </c>
      <c r="L1047" s="3" t="e">
        <f t="shared" si="50"/>
        <v>#N/A</v>
      </c>
    </row>
    <row r="1048" spans="1:12" ht="15" customHeight="1" x14ac:dyDescent="0.25">
      <c r="A1048" s="43" t="s">
        <v>47</v>
      </c>
      <c r="B1048" s="43" t="s">
        <v>10</v>
      </c>
      <c r="C1048" s="43" t="s">
        <v>752</v>
      </c>
      <c r="D1048" s="43" t="s">
        <v>55</v>
      </c>
      <c r="E1048" s="43" t="s">
        <v>1418</v>
      </c>
      <c r="F1048" s="43" t="s">
        <v>3657</v>
      </c>
      <c r="G1048" s="43" t="s">
        <v>4653</v>
      </c>
      <c r="H1048" s="76">
        <v>5335.52</v>
      </c>
      <c r="I1048" s="229"/>
      <c r="J1048" s="73">
        <f t="shared" si="48"/>
        <v>0</v>
      </c>
      <c r="K1048" s="73">
        <f t="shared" si="49"/>
        <v>0</v>
      </c>
      <c r="L1048" s="3" t="e">
        <f t="shared" si="50"/>
        <v>#N/A</v>
      </c>
    </row>
    <row r="1049" spans="1:12" ht="15" customHeight="1" x14ac:dyDescent="0.25">
      <c r="A1049" s="43" t="s">
        <v>47</v>
      </c>
      <c r="B1049" s="43" t="s">
        <v>10</v>
      </c>
      <c r="C1049" s="43" t="s">
        <v>752</v>
      </c>
      <c r="D1049" s="43" t="s">
        <v>55</v>
      </c>
      <c r="E1049" s="43" t="s">
        <v>1419</v>
      </c>
      <c r="F1049" s="43" t="s">
        <v>3624</v>
      </c>
      <c r="G1049" s="43" t="s">
        <v>4653</v>
      </c>
      <c r="H1049" s="76">
        <v>43.89</v>
      </c>
      <c r="I1049" s="229"/>
      <c r="J1049" s="73">
        <f t="shared" si="48"/>
        <v>0</v>
      </c>
      <c r="K1049" s="73">
        <f t="shared" si="49"/>
        <v>0</v>
      </c>
      <c r="L1049" s="3" t="e">
        <f t="shared" si="50"/>
        <v>#N/A</v>
      </c>
    </row>
    <row r="1050" spans="1:12" ht="15" customHeight="1" x14ac:dyDescent="0.25">
      <c r="A1050" s="43" t="s">
        <v>47</v>
      </c>
      <c r="B1050" s="43" t="s">
        <v>10</v>
      </c>
      <c r="C1050" s="43" t="s">
        <v>752</v>
      </c>
      <c r="D1050" s="43" t="s">
        <v>55</v>
      </c>
      <c r="E1050" s="43" t="s">
        <v>1420</v>
      </c>
      <c r="F1050" s="43" t="s">
        <v>3628</v>
      </c>
      <c r="G1050" s="43" t="s">
        <v>4653</v>
      </c>
      <c r="H1050" s="76">
        <v>159.11000000000001</v>
      </c>
      <c r="I1050" s="229"/>
      <c r="J1050" s="73">
        <f t="shared" si="48"/>
        <v>0</v>
      </c>
      <c r="K1050" s="73">
        <f t="shared" si="49"/>
        <v>0</v>
      </c>
      <c r="L1050" s="3" t="e">
        <f t="shared" si="50"/>
        <v>#N/A</v>
      </c>
    </row>
    <row r="1051" spans="1:12" ht="15" customHeight="1" x14ac:dyDescent="0.25">
      <c r="A1051" s="43" t="s">
        <v>47</v>
      </c>
      <c r="B1051" s="43" t="s">
        <v>10</v>
      </c>
      <c r="C1051" s="43" t="s">
        <v>753</v>
      </c>
      <c r="D1051" s="43" t="s">
        <v>374</v>
      </c>
      <c r="E1051" s="43" t="s">
        <v>1421</v>
      </c>
      <c r="F1051" s="43" t="s">
        <v>3662</v>
      </c>
      <c r="G1051" s="43" t="s">
        <v>4653</v>
      </c>
      <c r="H1051" s="76">
        <v>1657.57</v>
      </c>
      <c r="I1051" s="229">
        <v>0.38890061958167682</v>
      </c>
      <c r="J1051" s="73">
        <f t="shared" si="48"/>
        <v>7.7325425340796523E-3</v>
      </c>
      <c r="K1051" s="73">
        <f t="shared" si="49"/>
        <v>657.4472305282145</v>
      </c>
      <c r="L1051" s="3" t="e">
        <f t="shared" si="50"/>
        <v>#N/A</v>
      </c>
    </row>
    <row r="1052" spans="1:12" ht="15" customHeight="1" x14ac:dyDescent="0.25">
      <c r="A1052" s="43" t="s">
        <v>47</v>
      </c>
      <c r="B1052" s="43" t="s">
        <v>10</v>
      </c>
      <c r="C1052" s="43" t="s">
        <v>753</v>
      </c>
      <c r="D1052" s="43" t="s">
        <v>374</v>
      </c>
      <c r="E1052" s="43" t="s">
        <v>1421</v>
      </c>
      <c r="F1052" s="43" t="s">
        <v>3662</v>
      </c>
      <c r="G1052" s="43" t="s">
        <v>4653</v>
      </c>
      <c r="H1052" s="76">
        <v>673.31</v>
      </c>
      <c r="I1052" s="229">
        <v>0.38889961533320466</v>
      </c>
      <c r="J1052" s="73">
        <f t="shared" si="48"/>
        <v>7.7325225665258995E-3</v>
      </c>
      <c r="K1052" s="73">
        <f t="shared" si="49"/>
        <v>267.05638476926754</v>
      </c>
      <c r="L1052" s="3" t="e">
        <f t="shared" si="50"/>
        <v>#N/A</v>
      </c>
    </row>
    <row r="1053" spans="1:12" ht="15" customHeight="1" x14ac:dyDescent="0.25">
      <c r="A1053" s="43" t="s">
        <v>47</v>
      </c>
      <c r="B1053" s="43" t="s">
        <v>10</v>
      </c>
      <c r="C1053" s="43" t="s">
        <v>753</v>
      </c>
      <c r="D1053" s="43" t="s">
        <v>374</v>
      </c>
      <c r="E1053" s="43" t="s">
        <v>1422</v>
      </c>
      <c r="F1053" s="43" t="s">
        <v>3663</v>
      </c>
      <c r="G1053" s="43" t="s">
        <v>4653</v>
      </c>
      <c r="H1053" s="76">
        <v>1472.47</v>
      </c>
      <c r="I1053" s="229">
        <v>0.43050113075308832</v>
      </c>
      <c r="J1053" s="73">
        <f t="shared" si="48"/>
        <v>8.5596888688384137E-3</v>
      </c>
      <c r="K1053" s="73">
        <f t="shared" si="49"/>
        <v>646.50388506869842</v>
      </c>
      <c r="L1053" s="3" t="e">
        <f t="shared" si="50"/>
        <v>#N/A</v>
      </c>
    </row>
    <row r="1054" spans="1:12" ht="15" customHeight="1" x14ac:dyDescent="0.25">
      <c r="A1054" s="43" t="s">
        <v>47</v>
      </c>
      <c r="B1054" s="43" t="s">
        <v>10</v>
      </c>
      <c r="C1054" s="43" t="s">
        <v>754</v>
      </c>
      <c r="D1054" s="43" t="s">
        <v>374</v>
      </c>
      <c r="E1054" s="43" t="s">
        <v>1423</v>
      </c>
      <c r="F1054" s="43" t="s">
        <v>3664</v>
      </c>
      <c r="G1054" s="43" t="s">
        <v>4653</v>
      </c>
      <c r="H1054" s="76">
        <v>1300</v>
      </c>
      <c r="I1054" s="229">
        <v>0.39950000000000002</v>
      </c>
      <c r="J1054" s="73">
        <f t="shared" si="48"/>
        <v>7.943290873868197E-3</v>
      </c>
      <c r="K1054" s="73">
        <f t="shared" si="49"/>
        <v>529.67627813602871</v>
      </c>
      <c r="L1054" s="3" t="e">
        <f t="shared" si="50"/>
        <v>#N/A</v>
      </c>
    </row>
    <row r="1055" spans="1:12" ht="15" customHeight="1" x14ac:dyDescent="0.25">
      <c r="A1055" s="43" t="s">
        <v>47</v>
      </c>
      <c r="B1055" s="43" t="s">
        <v>10</v>
      </c>
      <c r="C1055" s="43" t="s">
        <v>754</v>
      </c>
      <c r="D1055" s="43" t="s">
        <v>374</v>
      </c>
      <c r="E1055" s="43" t="s">
        <v>1424</v>
      </c>
      <c r="F1055" s="43" t="s">
        <v>3662</v>
      </c>
      <c r="G1055" s="43" t="s">
        <v>4653</v>
      </c>
      <c r="H1055" s="76">
        <v>1190.3100000000002</v>
      </c>
      <c r="I1055" s="229">
        <v>0.39950097033545878</v>
      </c>
      <c r="J1055" s="73">
        <f t="shared" si="48"/>
        <v>7.9433101671267554E-3</v>
      </c>
      <c r="K1055" s="73">
        <f t="shared" si="49"/>
        <v>484.98500152503266</v>
      </c>
      <c r="L1055" s="3" t="e">
        <f t="shared" si="50"/>
        <v>#N/A</v>
      </c>
    </row>
    <row r="1056" spans="1:12" ht="15" customHeight="1" x14ac:dyDescent="0.25">
      <c r="A1056" s="43" t="s">
        <v>47</v>
      </c>
      <c r="B1056" s="43" t="s">
        <v>10</v>
      </c>
      <c r="C1056" s="43" t="s">
        <v>754</v>
      </c>
      <c r="D1056" s="43" t="s">
        <v>374</v>
      </c>
      <c r="E1056" s="43" t="s">
        <v>1424</v>
      </c>
      <c r="F1056" s="43" t="s">
        <v>3662</v>
      </c>
      <c r="G1056" s="43" t="s">
        <v>4653</v>
      </c>
      <c r="H1056" s="76">
        <v>484.21000000000004</v>
      </c>
      <c r="I1056" s="229">
        <v>0.39949608640878942</v>
      </c>
      <c r="J1056" s="73">
        <f t="shared" si="48"/>
        <v>7.9432130596170155E-3</v>
      </c>
      <c r="K1056" s="73">
        <f t="shared" si="49"/>
        <v>197.28618319559712</v>
      </c>
      <c r="L1056" s="3" t="e">
        <f t="shared" si="50"/>
        <v>#N/A</v>
      </c>
    </row>
    <row r="1057" spans="1:12" ht="15" customHeight="1" x14ac:dyDescent="0.25">
      <c r="A1057" s="43" t="s">
        <v>47</v>
      </c>
      <c r="B1057" s="43" t="s">
        <v>10</v>
      </c>
      <c r="C1057" s="43" t="s">
        <v>754</v>
      </c>
      <c r="D1057" s="43" t="s">
        <v>374</v>
      </c>
      <c r="E1057" s="43" t="s">
        <v>1425</v>
      </c>
      <c r="F1057" s="43" t="s">
        <v>3663</v>
      </c>
      <c r="G1057" s="43" t="s">
        <v>4653</v>
      </c>
      <c r="H1057" s="76">
        <v>374.62</v>
      </c>
      <c r="I1057" s="229">
        <v>0.39949815813357537</v>
      </c>
      <c r="J1057" s="73">
        <f t="shared" si="48"/>
        <v>7.9432542518888191E-3</v>
      </c>
      <c r="K1057" s="73">
        <f t="shared" si="49"/>
        <v>152.63570190784259</v>
      </c>
      <c r="L1057" s="3" t="e">
        <f t="shared" si="50"/>
        <v>#N/A</v>
      </c>
    </row>
    <row r="1058" spans="1:12" ht="15" customHeight="1" x14ac:dyDescent="0.25">
      <c r="A1058" s="43" t="s">
        <v>47</v>
      </c>
      <c r="B1058" s="43" t="s">
        <v>10</v>
      </c>
      <c r="C1058" s="43" t="s">
        <v>755</v>
      </c>
      <c r="D1058" s="43" t="s">
        <v>374</v>
      </c>
      <c r="E1058" s="43" t="s">
        <v>1426</v>
      </c>
      <c r="F1058" s="43" t="s">
        <v>3634</v>
      </c>
      <c r="G1058" s="43" t="s">
        <v>4653</v>
      </c>
      <c r="H1058" s="76">
        <v>46.63</v>
      </c>
      <c r="I1058" s="229">
        <v>0.37443705768818358</v>
      </c>
      <c r="J1058" s="73">
        <f t="shared" si="48"/>
        <v>7.4449623608826244E-3</v>
      </c>
      <c r="K1058" s="73">
        <f t="shared" si="49"/>
        <v>17.807158594887959</v>
      </c>
      <c r="L1058" s="3" t="e">
        <f t="shared" si="50"/>
        <v>#N/A</v>
      </c>
    </row>
    <row r="1059" spans="1:12" ht="15" customHeight="1" x14ac:dyDescent="0.25">
      <c r="A1059" s="43" t="s">
        <v>47</v>
      </c>
      <c r="B1059" s="43" t="s">
        <v>10</v>
      </c>
      <c r="C1059" s="43" t="s">
        <v>755</v>
      </c>
      <c r="D1059" s="43" t="s">
        <v>374</v>
      </c>
      <c r="E1059" s="43" t="s">
        <v>1426</v>
      </c>
      <c r="F1059" s="43" t="s">
        <v>3634</v>
      </c>
      <c r="G1059" s="43" t="s">
        <v>4653</v>
      </c>
      <c r="H1059" s="76">
        <v>52.12</v>
      </c>
      <c r="I1059" s="229">
        <v>0.37452033768227166</v>
      </c>
      <c r="J1059" s="73">
        <f t="shared" si="48"/>
        <v>7.446618223753752E-3</v>
      </c>
      <c r="K1059" s="73">
        <f t="shared" si="49"/>
        <v>19.908117741822043</v>
      </c>
      <c r="L1059" s="3" t="e">
        <f t="shared" si="50"/>
        <v>#N/A</v>
      </c>
    </row>
    <row r="1060" spans="1:12" ht="15" customHeight="1" x14ac:dyDescent="0.25">
      <c r="A1060" s="43" t="s">
        <v>47</v>
      </c>
      <c r="B1060" s="43" t="s">
        <v>10</v>
      </c>
      <c r="C1060" s="43" t="s">
        <v>756</v>
      </c>
      <c r="D1060" s="43" t="s">
        <v>55</v>
      </c>
      <c r="E1060" s="43" t="s">
        <v>1427</v>
      </c>
      <c r="F1060" s="43" t="s">
        <v>3629</v>
      </c>
      <c r="G1060" s="43" t="s">
        <v>4653</v>
      </c>
      <c r="H1060" s="76">
        <v>1400.08</v>
      </c>
      <c r="I1060" s="229">
        <v>0.74870721673047258</v>
      </c>
      <c r="J1060" s="73">
        <f t="shared" si="48"/>
        <v>1.4886606262464134E-2</v>
      </c>
      <c r="K1060" s="73">
        <f t="shared" si="49"/>
        <v>1069.0924396959508</v>
      </c>
      <c r="L1060" s="3" t="e">
        <f t="shared" si="50"/>
        <v>#N/A</v>
      </c>
    </row>
    <row r="1061" spans="1:12" ht="15" customHeight="1" x14ac:dyDescent="0.25">
      <c r="A1061" s="43" t="s">
        <v>47</v>
      </c>
      <c r="B1061" s="43" t="s">
        <v>10</v>
      </c>
      <c r="C1061" s="43" t="s">
        <v>756</v>
      </c>
      <c r="D1061" s="43" t="s">
        <v>55</v>
      </c>
      <c r="E1061" s="43" t="s">
        <v>1428</v>
      </c>
      <c r="F1061" s="43" t="s">
        <v>3635</v>
      </c>
      <c r="G1061" s="43" t="s">
        <v>4653</v>
      </c>
      <c r="H1061" s="76">
        <v>488.29</v>
      </c>
      <c r="I1061" s="229">
        <v>0.42945790411435825</v>
      </c>
      <c r="J1061" s="73">
        <f t="shared" si="48"/>
        <v>8.5389463090416642E-3</v>
      </c>
      <c r="K1061" s="73">
        <f t="shared" si="49"/>
        <v>213.86948209324194</v>
      </c>
      <c r="L1061" s="3" t="e">
        <f t="shared" si="50"/>
        <v>#N/A</v>
      </c>
    </row>
    <row r="1062" spans="1:12" ht="15" customHeight="1" x14ac:dyDescent="0.25">
      <c r="A1062" s="43" t="s">
        <v>47</v>
      </c>
      <c r="B1062" s="43" t="s">
        <v>10</v>
      </c>
      <c r="C1062" s="43" t="s">
        <v>756</v>
      </c>
      <c r="D1062" s="43" t="s">
        <v>55</v>
      </c>
      <c r="E1062" s="43" t="s">
        <v>1429</v>
      </c>
      <c r="F1062" s="43" t="s">
        <v>3636</v>
      </c>
      <c r="G1062" s="43" t="s">
        <v>4653</v>
      </c>
      <c r="H1062" s="76">
        <v>251.18</v>
      </c>
      <c r="I1062" s="229">
        <v>0.75400111473843456</v>
      </c>
      <c r="J1062" s="73">
        <f t="shared" si="48"/>
        <v>1.4991865265552578E-2</v>
      </c>
      <c r="K1062" s="73">
        <f t="shared" si="49"/>
        <v>193.15565671740151</v>
      </c>
      <c r="L1062" s="3" t="e">
        <f t="shared" si="50"/>
        <v>#N/A</v>
      </c>
    </row>
    <row r="1063" spans="1:12" ht="15" customHeight="1" x14ac:dyDescent="0.25">
      <c r="A1063" s="43" t="s">
        <v>47</v>
      </c>
      <c r="B1063" s="43" t="s">
        <v>10</v>
      </c>
      <c r="C1063" s="43" t="s">
        <v>756</v>
      </c>
      <c r="D1063" s="43" t="s">
        <v>55</v>
      </c>
      <c r="E1063" s="43" t="s">
        <v>1430</v>
      </c>
      <c r="F1063" s="43" t="s">
        <v>3637</v>
      </c>
      <c r="G1063" s="43" t="s">
        <v>4653</v>
      </c>
      <c r="H1063" s="76">
        <v>276.14999999999998</v>
      </c>
      <c r="I1063" s="229">
        <v>0.43262719536483796</v>
      </c>
      <c r="J1063" s="73">
        <f t="shared" si="48"/>
        <v>8.6019615838015297E-3</v>
      </c>
      <c r="K1063" s="73">
        <f t="shared" si="49"/>
        <v>121.8454316913668</v>
      </c>
      <c r="L1063" s="3" t="e">
        <f t="shared" si="50"/>
        <v>#N/A</v>
      </c>
    </row>
    <row r="1064" spans="1:12" ht="15" customHeight="1" x14ac:dyDescent="0.25">
      <c r="A1064" s="43" t="s">
        <v>47</v>
      </c>
      <c r="B1064" s="43" t="s">
        <v>10</v>
      </c>
      <c r="C1064" s="43" t="s">
        <v>800</v>
      </c>
      <c r="D1064" s="43" t="s">
        <v>55</v>
      </c>
      <c r="E1064" s="43" t="s">
        <v>1431</v>
      </c>
      <c r="F1064" s="43" t="s">
        <v>3665</v>
      </c>
      <c r="G1064" s="43" t="s">
        <v>4653</v>
      </c>
      <c r="H1064" s="76">
        <v>356.62</v>
      </c>
      <c r="I1064" s="229">
        <v>0.34165217878974818</v>
      </c>
      <c r="J1064" s="73">
        <f t="shared" si="48"/>
        <v>6.793097956990719E-3</v>
      </c>
      <c r="K1064" s="73">
        <f t="shared" si="49"/>
        <v>124.26255459342204</v>
      </c>
      <c r="L1064" s="3" t="e">
        <f t="shared" si="50"/>
        <v>#N/A</v>
      </c>
    </row>
    <row r="1065" spans="1:12" ht="15" customHeight="1" x14ac:dyDescent="0.25">
      <c r="A1065" s="43" t="s">
        <v>47</v>
      </c>
      <c r="B1065" s="43" t="s">
        <v>10</v>
      </c>
      <c r="C1065" s="43" t="s">
        <v>757</v>
      </c>
      <c r="D1065" s="43" t="s">
        <v>55</v>
      </c>
      <c r="E1065" s="43" t="s">
        <v>1432</v>
      </c>
      <c r="F1065" s="43" t="s">
        <v>3629</v>
      </c>
      <c r="G1065" s="43" t="s">
        <v>4653</v>
      </c>
      <c r="H1065" s="76">
        <v>3156.52</v>
      </c>
      <c r="I1065" s="229">
        <v>0.48024406625017418</v>
      </c>
      <c r="J1065" s="73">
        <f t="shared" si="48"/>
        <v>9.5487316862937731E-3</v>
      </c>
      <c r="K1065" s="73">
        <f t="shared" si="49"/>
        <v>1546.0407625424198</v>
      </c>
      <c r="L1065" s="3" t="e">
        <f t="shared" si="50"/>
        <v>#N/A</v>
      </c>
    </row>
    <row r="1066" spans="1:12" ht="15" customHeight="1" x14ac:dyDescent="0.25">
      <c r="A1066" s="43" t="s">
        <v>47</v>
      </c>
      <c r="B1066" s="43" t="s">
        <v>10</v>
      </c>
      <c r="C1066" s="43" t="s">
        <v>757</v>
      </c>
      <c r="D1066" s="43" t="s">
        <v>55</v>
      </c>
      <c r="E1066" s="43" t="s">
        <v>1433</v>
      </c>
      <c r="F1066" s="43" t="s">
        <v>3635</v>
      </c>
      <c r="G1066" s="43" t="s">
        <v>4653</v>
      </c>
      <c r="H1066" s="76">
        <v>1321.31</v>
      </c>
      <c r="I1066" s="229">
        <v>0.3195540789065397</v>
      </c>
      <c r="J1066" s="73">
        <f t="shared" si="48"/>
        <v>6.3537196462720262E-3</v>
      </c>
      <c r="K1066" s="73">
        <f t="shared" si="49"/>
        <v>430.62523330581564</v>
      </c>
      <c r="L1066" s="3" t="e">
        <f t="shared" si="50"/>
        <v>#N/A</v>
      </c>
    </row>
    <row r="1067" spans="1:12" ht="15" customHeight="1" x14ac:dyDescent="0.25">
      <c r="A1067" s="43" t="s">
        <v>47</v>
      </c>
      <c r="B1067" s="43" t="s">
        <v>10</v>
      </c>
      <c r="C1067" s="43" t="s">
        <v>757</v>
      </c>
      <c r="D1067" s="43" t="s">
        <v>55</v>
      </c>
      <c r="E1067" s="43" t="s">
        <v>1434</v>
      </c>
      <c r="F1067" s="43" t="s">
        <v>3636</v>
      </c>
      <c r="G1067" s="43" t="s">
        <v>4653</v>
      </c>
      <c r="H1067" s="76">
        <v>1019.68</v>
      </c>
      <c r="I1067" s="229">
        <v>0.56070531931586387</v>
      </c>
      <c r="J1067" s="73">
        <f t="shared" si="48"/>
        <v>1.1148549301254205E-2</v>
      </c>
      <c r="K1067" s="73">
        <f t="shared" si="49"/>
        <v>583.10795275150292</v>
      </c>
      <c r="L1067" s="3" t="e">
        <f t="shared" si="50"/>
        <v>#N/A</v>
      </c>
    </row>
    <row r="1068" spans="1:12" ht="15" customHeight="1" x14ac:dyDescent="0.25">
      <c r="A1068" s="43" t="s">
        <v>47</v>
      </c>
      <c r="B1068" s="43" t="s">
        <v>10</v>
      </c>
      <c r="C1068" s="43" t="s">
        <v>757</v>
      </c>
      <c r="D1068" s="43" t="s">
        <v>55</v>
      </c>
      <c r="E1068" s="43" t="s">
        <v>1435</v>
      </c>
      <c r="F1068" s="43" t="s">
        <v>3637</v>
      </c>
      <c r="G1068" s="43" t="s">
        <v>4653</v>
      </c>
      <c r="H1068" s="76">
        <v>908</v>
      </c>
      <c r="I1068" s="229">
        <v>0.31955947136563873</v>
      </c>
      <c r="J1068" s="73">
        <f t="shared" si="48"/>
        <v>6.3538268649732752E-3</v>
      </c>
      <c r="K1068" s="73">
        <f t="shared" si="49"/>
        <v>295.92927479339568</v>
      </c>
      <c r="L1068" s="3" t="e">
        <f t="shared" si="50"/>
        <v>#N/A</v>
      </c>
    </row>
    <row r="1069" spans="1:12" ht="15" customHeight="1" x14ac:dyDescent="0.25">
      <c r="A1069" s="43" t="s">
        <v>47</v>
      </c>
      <c r="B1069" s="43" t="s">
        <v>10</v>
      </c>
      <c r="C1069" s="43" t="s">
        <v>758</v>
      </c>
      <c r="D1069" s="43" t="s">
        <v>55</v>
      </c>
      <c r="E1069" s="43" t="s">
        <v>1436</v>
      </c>
      <c r="F1069" s="43" t="s">
        <v>3627</v>
      </c>
      <c r="G1069" s="43" t="s">
        <v>4653</v>
      </c>
      <c r="H1069" s="76">
        <v>18699.82</v>
      </c>
      <c r="I1069" s="232">
        <v>0.80500000000000005</v>
      </c>
      <c r="J1069" s="73">
        <f t="shared" si="48"/>
        <v>1.6005880233952188E-2</v>
      </c>
      <c r="K1069" s="73">
        <f t="shared" si="49"/>
        <v>15352.662179316465</v>
      </c>
      <c r="L1069" s="3" t="e">
        <f t="shared" si="50"/>
        <v>#N/A</v>
      </c>
    </row>
    <row r="1070" spans="1:12" ht="15" customHeight="1" x14ac:dyDescent="0.25">
      <c r="A1070" s="43" t="s">
        <v>47</v>
      </c>
      <c r="B1070" s="43" t="s">
        <v>10</v>
      </c>
      <c r="C1070" s="43" t="s">
        <v>758</v>
      </c>
      <c r="D1070" s="43" t="s">
        <v>55</v>
      </c>
      <c r="E1070" s="43" t="s">
        <v>1437</v>
      </c>
      <c r="F1070" s="43" t="s">
        <v>3628</v>
      </c>
      <c r="G1070" s="43" t="s">
        <v>4653</v>
      </c>
      <c r="H1070" s="76">
        <v>821.13</v>
      </c>
      <c r="I1070" s="229">
        <v>1.391192624797535</v>
      </c>
      <c r="J1070" s="73">
        <f t="shared" si="48"/>
        <v>2.7661195695486866E-2</v>
      </c>
      <c r="K1070" s="73">
        <f t="shared" si="49"/>
        <v>1165.063437621435</v>
      </c>
      <c r="L1070" s="3" t="e">
        <f t="shared" si="50"/>
        <v>#N/A</v>
      </c>
    </row>
    <row r="1071" spans="1:12" ht="15" customHeight="1" x14ac:dyDescent="0.25">
      <c r="A1071" s="43" t="s">
        <v>47</v>
      </c>
      <c r="B1071" s="43" t="s">
        <v>10</v>
      </c>
      <c r="C1071" s="43" t="s">
        <v>759</v>
      </c>
      <c r="D1071" s="43" t="s">
        <v>55</v>
      </c>
      <c r="E1071" s="43" t="s">
        <v>1438</v>
      </c>
      <c r="F1071" s="43" t="s">
        <v>3653</v>
      </c>
      <c r="G1071" s="43" t="s">
        <v>4653</v>
      </c>
      <c r="H1071" s="76">
        <v>1600</v>
      </c>
      <c r="I1071" s="229">
        <v>0.1069</v>
      </c>
      <c r="J1071" s="73">
        <f t="shared" si="48"/>
        <v>2.1255013627447064E-3</v>
      </c>
      <c r="K1071" s="73">
        <f t="shared" si="49"/>
        <v>174.44080218039153</v>
      </c>
      <c r="L1071" s="3" t="e">
        <f t="shared" si="50"/>
        <v>#N/A</v>
      </c>
    </row>
    <row r="1072" spans="1:12" ht="15" customHeight="1" x14ac:dyDescent="0.25">
      <c r="A1072" s="43" t="s">
        <v>47</v>
      </c>
      <c r="B1072" s="43" t="s">
        <v>10</v>
      </c>
      <c r="C1072" s="43" t="s">
        <v>759</v>
      </c>
      <c r="D1072" s="43" t="s">
        <v>55</v>
      </c>
      <c r="E1072" s="43" t="s">
        <v>1439</v>
      </c>
      <c r="F1072" s="43" t="s">
        <v>3630</v>
      </c>
      <c r="G1072" s="43" t="s">
        <v>4653</v>
      </c>
      <c r="H1072" s="76">
        <v>20900</v>
      </c>
      <c r="I1072" s="229">
        <v>0.1069</v>
      </c>
      <c r="J1072" s="73">
        <f t="shared" si="48"/>
        <v>2.1255013627447064E-3</v>
      </c>
      <c r="K1072" s="73">
        <f t="shared" si="49"/>
        <v>2278.6329784813643</v>
      </c>
      <c r="L1072" s="3" t="e">
        <f t="shared" si="50"/>
        <v>#N/A</v>
      </c>
    </row>
    <row r="1073" spans="1:12" ht="15" customHeight="1" x14ac:dyDescent="0.25">
      <c r="A1073" s="43" t="s">
        <v>47</v>
      </c>
      <c r="B1073" s="43" t="s">
        <v>10</v>
      </c>
      <c r="C1073" s="43" t="s">
        <v>759</v>
      </c>
      <c r="D1073" s="43" t="s">
        <v>55</v>
      </c>
      <c r="E1073" s="43" t="s">
        <v>1440</v>
      </c>
      <c r="F1073" s="43" t="s">
        <v>3631</v>
      </c>
      <c r="G1073" s="43" t="s">
        <v>4653</v>
      </c>
      <c r="H1073" s="76">
        <v>10200</v>
      </c>
      <c r="I1073" s="229">
        <v>0.10690000000000001</v>
      </c>
      <c r="J1073" s="73">
        <f t="shared" si="48"/>
        <v>2.1255013627447068E-3</v>
      </c>
      <c r="K1073" s="73">
        <f t="shared" si="49"/>
        <v>1112.0601138999962</v>
      </c>
      <c r="L1073" s="3" t="e">
        <f t="shared" si="50"/>
        <v>#N/A</v>
      </c>
    </row>
    <row r="1074" spans="1:12" ht="15" customHeight="1" x14ac:dyDescent="0.25">
      <c r="A1074" s="43" t="s">
        <v>47</v>
      </c>
      <c r="B1074" s="43" t="s">
        <v>10</v>
      </c>
      <c r="C1074" s="43" t="s">
        <v>759</v>
      </c>
      <c r="D1074" s="43" t="s">
        <v>55</v>
      </c>
      <c r="E1074" s="43" t="s">
        <v>1441</v>
      </c>
      <c r="F1074" s="43" t="s">
        <v>3636</v>
      </c>
      <c r="G1074" s="43" t="s">
        <v>4653</v>
      </c>
      <c r="H1074" s="76">
        <v>3300</v>
      </c>
      <c r="I1074" s="229">
        <v>0.1069</v>
      </c>
      <c r="J1074" s="73">
        <f t="shared" si="48"/>
        <v>2.1255013627447064E-3</v>
      </c>
      <c r="K1074" s="73">
        <f t="shared" si="49"/>
        <v>359.78415449705756</v>
      </c>
      <c r="L1074" s="3" t="e">
        <f t="shared" si="50"/>
        <v>#N/A</v>
      </c>
    </row>
    <row r="1075" spans="1:12" ht="15" customHeight="1" x14ac:dyDescent="0.25">
      <c r="A1075" s="43" t="s">
        <v>47</v>
      </c>
      <c r="B1075" s="43" t="s">
        <v>10</v>
      </c>
      <c r="C1075" s="43" t="s">
        <v>760</v>
      </c>
      <c r="D1075" s="43" t="s">
        <v>55</v>
      </c>
      <c r="E1075" s="43" t="s">
        <v>1442</v>
      </c>
      <c r="F1075" s="43" t="s">
        <v>3637</v>
      </c>
      <c r="G1075" s="43" t="s">
        <v>4653</v>
      </c>
      <c r="H1075" s="76">
        <v>128.01999999999998</v>
      </c>
      <c r="I1075" s="229">
        <v>0.33096391188876767</v>
      </c>
      <c r="J1075" s="73">
        <f t="shared" si="48"/>
        <v>6.5805822800644965E-3</v>
      </c>
      <c r="K1075" s="73">
        <f t="shared" si="49"/>
        <v>43.212446143493885</v>
      </c>
      <c r="L1075" s="3" t="e">
        <f t="shared" si="50"/>
        <v>#N/A</v>
      </c>
    </row>
    <row r="1076" spans="1:12" ht="15" customHeight="1" x14ac:dyDescent="0.25">
      <c r="A1076" s="43" t="s">
        <v>47</v>
      </c>
      <c r="B1076" s="43" t="s">
        <v>10</v>
      </c>
      <c r="C1076" s="43" t="s">
        <v>760</v>
      </c>
      <c r="D1076" s="43" t="s">
        <v>55</v>
      </c>
      <c r="E1076" s="43" t="s">
        <v>1443</v>
      </c>
      <c r="F1076" s="43" t="s">
        <v>3656</v>
      </c>
      <c r="G1076" s="43" t="s">
        <v>4653</v>
      </c>
      <c r="H1076" s="76">
        <v>800.1</v>
      </c>
      <c r="I1076" s="229">
        <v>0.42982127234095741</v>
      </c>
      <c r="J1076" s="73">
        <f t="shared" si="48"/>
        <v>8.5461711889370309E-3</v>
      </c>
      <c r="K1076" s="73">
        <f t="shared" si="49"/>
        <v>350.73779156826856</v>
      </c>
      <c r="L1076" s="3" t="e">
        <f t="shared" si="50"/>
        <v>#N/A</v>
      </c>
    </row>
    <row r="1077" spans="1:12" ht="15" customHeight="1" x14ac:dyDescent="0.25">
      <c r="A1077" s="43" t="s">
        <v>47</v>
      </c>
      <c r="B1077" s="43" t="s">
        <v>10</v>
      </c>
      <c r="C1077" s="43" t="s">
        <v>760</v>
      </c>
      <c r="D1077" s="43" t="s">
        <v>55</v>
      </c>
      <c r="E1077" s="43" t="s">
        <v>1444</v>
      </c>
      <c r="F1077" s="43" t="s">
        <v>3657</v>
      </c>
      <c r="G1077" s="43" t="s">
        <v>4653</v>
      </c>
      <c r="H1077" s="76">
        <v>1364.2800000000007</v>
      </c>
      <c r="I1077" s="229">
        <v>0.42963321312340563</v>
      </c>
      <c r="J1077" s="73">
        <f t="shared" si="48"/>
        <v>8.5424319922748886E-3</v>
      </c>
      <c r="K1077" s="73">
        <f t="shared" si="49"/>
        <v>597.79426911842086</v>
      </c>
      <c r="L1077" s="3" t="e">
        <f t="shared" si="50"/>
        <v>#N/A</v>
      </c>
    </row>
    <row r="1078" spans="1:12" ht="15" customHeight="1" x14ac:dyDescent="0.25">
      <c r="A1078" s="43" t="s">
        <v>47</v>
      </c>
      <c r="B1078" s="43" t="s">
        <v>10</v>
      </c>
      <c r="C1078" s="43" t="s">
        <v>760</v>
      </c>
      <c r="D1078" s="43" t="s">
        <v>55</v>
      </c>
      <c r="E1078" s="43" t="s">
        <v>1445</v>
      </c>
      <c r="F1078" s="43" t="s">
        <v>3632</v>
      </c>
      <c r="G1078" s="43" t="s">
        <v>4653</v>
      </c>
      <c r="H1078" s="76">
        <v>466.5</v>
      </c>
      <c r="I1078" s="229">
        <v>0.58334405144694534</v>
      </c>
      <c r="J1078" s="73">
        <f t="shared" si="48"/>
        <v>1.1598677046768013E-2</v>
      </c>
      <c r="K1078" s="73">
        <f t="shared" si="49"/>
        <v>277.54078284231724</v>
      </c>
      <c r="L1078" s="3" t="e">
        <f t="shared" si="50"/>
        <v>#N/A</v>
      </c>
    </row>
    <row r="1079" spans="1:12" ht="15" customHeight="1" x14ac:dyDescent="0.25">
      <c r="A1079" s="43" t="s">
        <v>47</v>
      </c>
      <c r="B1079" s="43" t="s">
        <v>10</v>
      </c>
      <c r="C1079" s="43" t="s">
        <v>761</v>
      </c>
      <c r="D1079" s="43" t="s">
        <v>55</v>
      </c>
      <c r="E1079" s="43" t="s">
        <v>1446</v>
      </c>
      <c r="F1079" s="43" t="s">
        <v>3624</v>
      </c>
      <c r="G1079" s="43" t="s">
        <v>4653</v>
      </c>
      <c r="H1079" s="76">
        <v>20291.449999999997</v>
      </c>
      <c r="I1079" s="232">
        <v>0.93899999999999995</v>
      </c>
      <c r="J1079" s="73">
        <f t="shared" si="48"/>
        <v>1.8670213092771556E-2</v>
      </c>
      <c r="K1079" s="73">
        <f t="shared" si="49"/>
        <v>19432.517245461313</v>
      </c>
      <c r="L1079" s="3" t="e">
        <f t="shared" si="50"/>
        <v>#N/A</v>
      </c>
    </row>
    <row r="1080" spans="1:12" ht="15" customHeight="1" x14ac:dyDescent="0.25">
      <c r="A1080" s="43" t="s">
        <v>47</v>
      </c>
      <c r="B1080" s="43" t="s">
        <v>10</v>
      </c>
      <c r="C1080" s="43" t="s">
        <v>761</v>
      </c>
      <c r="D1080" s="43" t="s">
        <v>55</v>
      </c>
      <c r="E1080" s="43" t="s">
        <v>1447</v>
      </c>
      <c r="F1080" s="43" t="s">
        <v>3628</v>
      </c>
      <c r="G1080" s="43" t="s">
        <v>4653</v>
      </c>
      <c r="H1080" s="76">
        <v>565.09999999999991</v>
      </c>
      <c r="I1080" s="229">
        <v>0.28669262077508406</v>
      </c>
      <c r="J1080" s="73">
        <f t="shared" si="48"/>
        <v>5.7003326112843086E-3</v>
      </c>
      <c r="K1080" s="73">
        <f t="shared" si="49"/>
        <v>165.23125795863675</v>
      </c>
      <c r="L1080" s="3" t="e">
        <f t="shared" si="50"/>
        <v>#N/A</v>
      </c>
    </row>
    <row r="1081" spans="1:12" ht="15" customHeight="1" x14ac:dyDescent="0.25">
      <c r="A1081" s="43" t="s">
        <v>47</v>
      </c>
      <c r="B1081" s="43" t="s">
        <v>10</v>
      </c>
      <c r="C1081" s="43" t="s">
        <v>762</v>
      </c>
      <c r="D1081" s="43" t="s">
        <v>55</v>
      </c>
      <c r="E1081" s="43" t="s">
        <v>1448</v>
      </c>
      <c r="F1081" s="43" t="s">
        <v>3623</v>
      </c>
      <c r="G1081" s="43" t="s">
        <v>4653</v>
      </c>
      <c r="H1081" s="76">
        <v>21.95</v>
      </c>
      <c r="I1081" s="229">
        <v>0.39681093394077455</v>
      </c>
      <c r="J1081" s="73">
        <f t="shared" si="48"/>
        <v>7.8898239555015535E-3</v>
      </c>
      <c r="K1081" s="73">
        <f t="shared" si="49"/>
        <v>8.8831816358232594</v>
      </c>
      <c r="L1081" s="3" t="e">
        <f t="shared" si="50"/>
        <v>#N/A</v>
      </c>
    </row>
    <row r="1082" spans="1:12" ht="15" customHeight="1" x14ac:dyDescent="0.25">
      <c r="A1082" s="43" t="s">
        <v>47</v>
      </c>
      <c r="B1082" s="43" t="s">
        <v>10</v>
      </c>
      <c r="C1082" s="43" t="s">
        <v>762</v>
      </c>
      <c r="D1082" s="43" t="s">
        <v>55</v>
      </c>
      <c r="E1082" s="43" t="s">
        <v>1449</v>
      </c>
      <c r="F1082" s="43" t="s">
        <v>3624</v>
      </c>
      <c r="G1082" s="43" t="s">
        <v>4653</v>
      </c>
      <c r="H1082" s="76">
        <v>758.0300000000002</v>
      </c>
      <c r="I1082" s="229">
        <v>0.39709510177697444</v>
      </c>
      <c r="J1082" s="73">
        <f t="shared" si="48"/>
        <v>7.8954740876165299E-3</v>
      </c>
      <c r="K1082" s="73">
        <f t="shared" si="49"/>
        <v>306.99500622263599</v>
      </c>
      <c r="L1082" s="3" t="e">
        <f t="shared" si="50"/>
        <v>#N/A</v>
      </c>
    </row>
    <row r="1083" spans="1:12" ht="15" customHeight="1" x14ac:dyDescent="0.25">
      <c r="A1083" s="43" t="s">
        <v>47</v>
      </c>
      <c r="B1083" s="43" t="s">
        <v>10</v>
      </c>
      <c r="C1083" s="43" t="s">
        <v>762</v>
      </c>
      <c r="D1083" s="43" t="s">
        <v>55</v>
      </c>
      <c r="E1083" s="43" t="s">
        <v>1450</v>
      </c>
      <c r="F1083" s="43" t="s">
        <v>3628</v>
      </c>
      <c r="G1083" s="43" t="s">
        <v>4653</v>
      </c>
      <c r="H1083" s="76">
        <v>274.32</v>
      </c>
      <c r="I1083" s="229">
        <v>0.31955380577427822</v>
      </c>
      <c r="J1083" s="73">
        <f t="shared" si="48"/>
        <v>6.3537142155611383E-3</v>
      </c>
      <c r="K1083" s="73">
        <f t="shared" si="49"/>
        <v>89.402950883612732</v>
      </c>
      <c r="L1083" s="3" t="e">
        <f t="shared" si="50"/>
        <v>#N/A</v>
      </c>
    </row>
    <row r="1084" spans="1:12" ht="15" customHeight="1" x14ac:dyDescent="0.25">
      <c r="A1084" s="43" t="s">
        <v>47</v>
      </c>
      <c r="B1084" s="43" t="s">
        <v>10</v>
      </c>
      <c r="C1084" s="43" t="s">
        <v>763</v>
      </c>
      <c r="D1084" s="43" t="s">
        <v>371</v>
      </c>
      <c r="E1084" s="43" t="s">
        <v>1451</v>
      </c>
      <c r="F1084" s="43" t="s">
        <v>3666</v>
      </c>
      <c r="G1084" s="43" t="s">
        <v>4653</v>
      </c>
      <c r="H1084" s="76">
        <v>1121.97</v>
      </c>
      <c r="I1084" s="229">
        <v>0.39370036631995509</v>
      </c>
      <c r="J1084" s="73">
        <f t="shared" si="48"/>
        <v>7.8279762874289491E-3</v>
      </c>
      <c r="K1084" s="73">
        <f t="shared" si="49"/>
        <v>450.50275455520665</v>
      </c>
      <c r="L1084" s="3" t="e">
        <f t="shared" si="50"/>
        <v>#N/A</v>
      </c>
    </row>
    <row r="1085" spans="1:12" ht="15" customHeight="1" x14ac:dyDescent="0.25">
      <c r="A1085" s="43" t="s">
        <v>47</v>
      </c>
      <c r="B1085" s="43" t="s">
        <v>10</v>
      </c>
      <c r="C1085" s="43" t="s">
        <v>763</v>
      </c>
      <c r="D1085" s="43" t="s">
        <v>371</v>
      </c>
      <c r="E1085" s="43" t="s">
        <v>1452</v>
      </c>
      <c r="F1085" s="43" t="s">
        <v>3667</v>
      </c>
      <c r="G1085" s="43" t="s">
        <v>4653</v>
      </c>
      <c r="H1085" s="76">
        <v>989.3900000000001</v>
      </c>
      <c r="I1085" s="229">
        <v>0.94049869111270568</v>
      </c>
      <c r="J1085" s="73">
        <f t="shared" si="48"/>
        <v>1.8700011689613365E-2</v>
      </c>
      <c r="K1085" s="73">
        <f t="shared" si="49"/>
        <v>949.02160456558647</v>
      </c>
      <c r="L1085" s="3" t="e">
        <f t="shared" si="50"/>
        <v>#N/A</v>
      </c>
    </row>
    <row r="1086" spans="1:12" ht="15" customHeight="1" x14ac:dyDescent="0.25">
      <c r="A1086" s="43" t="s">
        <v>47</v>
      </c>
      <c r="B1086" s="43" t="s">
        <v>10</v>
      </c>
      <c r="C1086" s="43" t="s">
        <v>763</v>
      </c>
      <c r="D1086" s="43" t="s">
        <v>371</v>
      </c>
      <c r="E1086" s="43" t="s">
        <v>1452</v>
      </c>
      <c r="F1086" s="43" t="s">
        <v>3667</v>
      </c>
      <c r="G1086" s="43" t="s">
        <v>4653</v>
      </c>
      <c r="H1086" s="76">
        <v>2.74</v>
      </c>
      <c r="I1086" s="229">
        <v>0.94160583941605835</v>
      </c>
      <c r="J1086" s="73">
        <f t="shared" si="48"/>
        <v>1.8722025209047758E-2</v>
      </c>
      <c r="K1086" s="73">
        <f t="shared" si="49"/>
        <v>2.6312983490727908</v>
      </c>
      <c r="L1086" s="3" t="e">
        <f t="shared" si="50"/>
        <v>#N/A</v>
      </c>
    </row>
    <row r="1087" spans="1:12" ht="15" customHeight="1" x14ac:dyDescent="0.25">
      <c r="A1087" s="43" t="s">
        <v>47</v>
      </c>
      <c r="B1087" s="43" t="s">
        <v>10</v>
      </c>
      <c r="C1087" s="43" t="s">
        <v>763</v>
      </c>
      <c r="D1087" s="43" t="s">
        <v>371</v>
      </c>
      <c r="E1087" s="43" t="s">
        <v>1452</v>
      </c>
      <c r="F1087" s="43" t="s">
        <v>3667</v>
      </c>
      <c r="G1087" s="43" t="s">
        <v>4653</v>
      </c>
      <c r="H1087" s="76">
        <v>460.85999999999996</v>
      </c>
      <c r="I1087" s="229">
        <v>0.94050253873193612</v>
      </c>
      <c r="J1087" s="73">
        <f t="shared" si="48"/>
        <v>1.8700088192138319E-2</v>
      </c>
      <c r="K1087" s="73">
        <f t="shared" si="49"/>
        <v>442.05812264422889</v>
      </c>
      <c r="L1087" s="3" t="e">
        <f t="shared" si="50"/>
        <v>#N/A</v>
      </c>
    </row>
    <row r="1088" spans="1:12" ht="15" customHeight="1" x14ac:dyDescent="0.25">
      <c r="A1088" s="43" t="s">
        <v>47</v>
      </c>
      <c r="B1088" s="43" t="s">
        <v>10</v>
      </c>
      <c r="C1088" s="43" t="s">
        <v>763</v>
      </c>
      <c r="D1088" s="43" t="s">
        <v>371</v>
      </c>
      <c r="E1088" s="43" t="s">
        <v>1453</v>
      </c>
      <c r="F1088" s="43" t="s">
        <v>3668</v>
      </c>
      <c r="G1088" s="43" t="s">
        <v>4653</v>
      </c>
      <c r="H1088" s="76">
        <v>111.56</v>
      </c>
      <c r="I1088" s="229">
        <v>1.1810684833273575</v>
      </c>
      <c r="J1088" s="73">
        <f t="shared" si="48"/>
        <v>2.3483280363022656E-2</v>
      </c>
      <c r="K1088" s="73">
        <f t="shared" si="49"/>
        <v>134.37979475729881</v>
      </c>
      <c r="L1088" s="3" t="e">
        <f t="shared" si="50"/>
        <v>#N/A</v>
      </c>
    </row>
    <row r="1089" spans="1:12" ht="15" customHeight="1" x14ac:dyDescent="0.25">
      <c r="A1089" s="43" t="s">
        <v>47</v>
      </c>
      <c r="B1089" s="43" t="s">
        <v>10</v>
      </c>
      <c r="C1089" s="43" t="s">
        <v>763</v>
      </c>
      <c r="D1089" s="43" t="s">
        <v>371</v>
      </c>
      <c r="E1089" s="43" t="s">
        <v>1453</v>
      </c>
      <c r="F1089" s="43" t="s">
        <v>3668</v>
      </c>
      <c r="G1089" s="43" t="s">
        <v>4653</v>
      </c>
      <c r="H1089" s="76">
        <v>18.29</v>
      </c>
      <c r="I1089" s="229">
        <v>1.1809732094040462</v>
      </c>
      <c r="J1089" s="73">
        <f t="shared" si="48"/>
        <v>2.3481386023884845E-2</v>
      </c>
      <c r="K1089" s="73">
        <f t="shared" si="49"/>
        <v>22.029474550376857</v>
      </c>
      <c r="L1089" s="3" t="e">
        <f t="shared" si="50"/>
        <v>#N/A</v>
      </c>
    </row>
    <row r="1090" spans="1:12" ht="15" customHeight="1" x14ac:dyDescent="0.25">
      <c r="A1090" s="43" t="s">
        <v>47</v>
      </c>
      <c r="B1090" s="43" t="s">
        <v>10</v>
      </c>
      <c r="C1090" s="43" t="s">
        <v>763</v>
      </c>
      <c r="D1090" s="43" t="s">
        <v>371</v>
      </c>
      <c r="E1090" s="43" t="s">
        <v>1453</v>
      </c>
      <c r="F1090" s="43" t="s">
        <v>3668</v>
      </c>
      <c r="G1090" s="43" t="s">
        <v>4653</v>
      </c>
      <c r="H1090" s="76">
        <v>388.62</v>
      </c>
      <c r="I1090" s="229">
        <v>1.1811023622047243</v>
      </c>
      <c r="J1090" s="73">
        <f t="shared" si="48"/>
        <v>2.3483953979486751E-2</v>
      </c>
      <c r="K1090" s="73">
        <f t="shared" si="49"/>
        <v>468.12633419550809</v>
      </c>
      <c r="L1090" s="3" t="e">
        <f t="shared" si="50"/>
        <v>#N/A</v>
      </c>
    </row>
    <row r="1091" spans="1:12" ht="15" customHeight="1" x14ac:dyDescent="0.25">
      <c r="A1091" s="43" t="s">
        <v>47</v>
      </c>
      <c r="B1091" s="43" t="s">
        <v>10</v>
      </c>
      <c r="C1091" s="43" t="s">
        <v>763</v>
      </c>
      <c r="D1091" s="43" t="s">
        <v>371</v>
      </c>
      <c r="E1091" s="43" t="s">
        <v>1454</v>
      </c>
      <c r="F1091" s="43" t="s">
        <v>3669</v>
      </c>
      <c r="G1091" s="43" t="s">
        <v>4653</v>
      </c>
      <c r="H1091" s="76">
        <v>134.41999999999999</v>
      </c>
      <c r="I1091" s="229">
        <v>0.96235679214402636</v>
      </c>
      <c r="J1091" s="73">
        <f t="shared" si="48"/>
        <v>1.9134618083711436E-2</v>
      </c>
      <c r="K1091" s="73">
        <f t="shared" si="49"/>
        <v>131.9320753628125</v>
      </c>
      <c r="L1091" s="3" t="e">
        <f t="shared" si="50"/>
        <v>#N/A</v>
      </c>
    </row>
    <row r="1092" spans="1:12" ht="15" customHeight="1" x14ac:dyDescent="0.25">
      <c r="A1092" s="43" t="s">
        <v>47</v>
      </c>
      <c r="B1092" s="43" t="s">
        <v>10</v>
      </c>
      <c r="C1092" s="43" t="s">
        <v>763</v>
      </c>
      <c r="D1092" s="43" t="s">
        <v>371</v>
      </c>
      <c r="E1092" s="43" t="s">
        <v>1454</v>
      </c>
      <c r="F1092" s="43" t="s">
        <v>3669</v>
      </c>
      <c r="G1092" s="43" t="s">
        <v>4653</v>
      </c>
      <c r="H1092" s="76">
        <v>107.9</v>
      </c>
      <c r="I1092" s="229">
        <v>0.96237256719184427</v>
      </c>
      <c r="J1092" s="73">
        <f t="shared" si="48"/>
        <v>1.9134931740265544E-2</v>
      </c>
      <c r="K1092" s="73">
        <f t="shared" si="49"/>
        <v>105.90465913477466</v>
      </c>
      <c r="L1092" s="3" t="e">
        <f t="shared" si="50"/>
        <v>#N/A</v>
      </c>
    </row>
    <row r="1093" spans="1:12" ht="15" customHeight="1" x14ac:dyDescent="0.25">
      <c r="A1093" s="43" t="s">
        <v>47</v>
      </c>
      <c r="B1093" s="43" t="s">
        <v>10</v>
      </c>
      <c r="C1093" s="43" t="s">
        <v>763</v>
      </c>
      <c r="D1093" s="43" t="s">
        <v>371</v>
      </c>
      <c r="E1093" s="43" t="s">
        <v>1454</v>
      </c>
      <c r="F1093" s="43" t="s">
        <v>3669</v>
      </c>
      <c r="G1093" s="43" t="s">
        <v>4653</v>
      </c>
      <c r="H1093" s="76">
        <v>7.32</v>
      </c>
      <c r="I1093" s="229">
        <v>0.96174863387978138</v>
      </c>
      <c r="J1093" s="73">
        <f t="shared" si="48"/>
        <v>1.9122526023660758E-2</v>
      </c>
      <c r="K1093" s="73">
        <f t="shared" si="49"/>
        <v>7.1799768904931964</v>
      </c>
      <c r="L1093" s="3" t="e">
        <f t="shared" si="50"/>
        <v>#N/A</v>
      </c>
    </row>
    <row r="1094" spans="1:12" ht="15" customHeight="1" x14ac:dyDescent="0.25">
      <c r="A1094" s="43" t="s">
        <v>47</v>
      </c>
      <c r="B1094" s="43" t="s">
        <v>10</v>
      </c>
      <c r="C1094" s="43" t="s">
        <v>377</v>
      </c>
      <c r="D1094" s="43" t="s">
        <v>55</v>
      </c>
      <c r="E1094" s="43" t="s">
        <v>1455</v>
      </c>
      <c r="F1094" s="43" t="s">
        <v>3670</v>
      </c>
      <c r="G1094" s="43" t="s">
        <v>4653</v>
      </c>
      <c r="H1094" s="76">
        <v>182.88</v>
      </c>
      <c r="I1094" s="229">
        <v>0.365485564304462</v>
      </c>
      <c r="J1094" s="73">
        <f t="shared" si="48"/>
        <v>7.2669790925411794E-3</v>
      </c>
      <c r="K1094" s="73">
        <f t="shared" si="49"/>
        <v>68.168985136443951</v>
      </c>
      <c r="L1094" s="3" t="e">
        <f t="shared" si="50"/>
        <v>#N/A</v>
      </c>
    </row>
    <row r="1095" spans="1:12" ht="15" customHeight="1" x14ac:dyDescent="0.25">
      <c r="A1095" s="43" t="s">
        <v>47</v>
      </c>
      <c r="B1095" s="43" t="s">
        <v>10</v>
      </c>
      <c r="C1095" s="43" t="s">
        <v>377</v>
      </c>
      <c r="D1095" s="43" t="s">
        <v>55</v>
      </c>
      <c r="E1095" s="43" t="s">
        <v>1456</v>
      </c>
      <c r="F1095" s="43" t="s">
        <v>3671</v>
      </c>
      <c r="G1095" s="43" t="s">
        <v>4653</v>
      </c>
      <c r="H1095" s="76">
        <v>274.32</v>
      </c>
      <c r="I1095" s="229">
        <v>0.36537620297462819</v>
      </c>
      <c r="J1095" s="73">
        <f t="shared" ref="J1095:J1158" si="51">I1095*$J$5</f>
        <v>7.2648046523578931E-3</v>
      </c>
      <c r="K1095" s="73">
        <f t="shared" ref="K1095:K1158" si="52">(I1095+J1095)*H1095</f>
        <v>102.22288121223482</v>
      </c>
      <c r="L1095" s="3" t="e">
        <f t="shared" ref="L1095:L1158" si="53">MATCH(C1095,$C$7237:$C$7264,0)</f>
        <v>#N/A</v>
      </c>
    </row>
    <row r="1096" spans="1:12" ht="15" customHeight="1" x14ac:dyDescent="0.25">
      <c r="A1096" s="43" t="s">
        <v>47</v>
      </c>
      <c r="B1096" s="43" t="s">
        <v>10</v>
      </c>
      <c r="C1096" s="43" t="s">
        <v>801</v>
      </c>
      <c r="D1096" s="43" t="s">
        <v>55</v>
      </c>
      <c r="E1096" s="43" t="s">
        <v>1457</v>
      </c>
      <c r="F1096" s="43" t="s">
        <v>3626</v>
      </c>
      <c r="G1096" s="43" t="s">
        <v>4653</v>
      </c>
      <c r="H1096" s="76">
        <v>18.29</v>
      </c>
      <c r="I1096" s="229">
        <v>0.17933296883542921</v>
      </c>
      <c r="J1096" s="73">
        <f t="shared" si="51"/>
        <v>3.5656919517751055E-3</v>
      </c>
      <c r="K1096" s="73">
        <f t="shared" si="52"/>
        <v>3.3452165057979668</v>
      </c>
      <c r="L1096" s="3" t="e">
        <f t="shared" si="53"/>
        <v>#N/A</v>
      </c>
    </row>
    <row r="1097" spans="1:12" ht="15" customHeight="1" x14ac:dyDescent="0.25">
      <c r="A1097" s="43" t="s">
        <v>47</v>
      </c>
      <c r="B1097" s="43" t="s">
        <v>10</v>
      </c>
      <c r="C1097" s="43" t="s">
        <v>379</v>
      </c>
      <c r="D1097" s="43" t="s">
        <v>55</v>
      </c>
      <c r="E1097" s="43" t="s">
        <v>1458</v>
      </c>
      <c r="F1097" s="43" t="s">
        <v>3672</v>
      </c>
      <c r="G1097" s="43" t="s">
        <v>4653</v>
      </c>
      <c r="H1097" s="76">
        <v>939.59</v>
      </c>
      <c r="I1097" s="229"/>
      <c r="J1097" s="73">
        <f t="shared" si="51"/>
        <v>0</v>
      </c>
      <c r="K1097" s="73">
        <f t="shared" si="52"/>
        <v>0</v>
      </c>
      <c r="L1097" s="3" t="e">
        <f t="shared" si="53"/>
        <v>#N/A</v>
      </c>
    </row>
    <row r="1098" spans="1:12" ht="15" customHeight="1" x14ac:dyDescent="0.25">
      <c r="A1098" s="43" t="s">
        <v>47</v>
      </c>
      <c r="B1098" s="43" t="s">
        <v>10</v>
      </c>
      <c r="C1098" s="43" t="s">
        <v>379</v>
      </c>
      <c r="D1098" s="43" t="s">
        <v>55</v>
      </c>
      <c r="E1098" s="43" t="s">
        <v>1459</v>
      </c>
      <c r="F1098" s="43" t="s">
        <v>3644</v>
      </c>
      <c r="G1098" s="43" t="s">
        <v>4653</v>
      </c>
      <c r="H1098" s="76">
        <v>3.66</v>
      </c>
      <c r="I1098" s="229"/>
      <c r="J1098" s="73">
        <f t="shared" si="51"/>
        <v>0</v>
      </c>
      <c r="K1098" s="73">
        <f t="shared" si="52"/>
        <v>0</v>
      </c>
      <c r="L1098" s="3" t="e">
        <f t="shared" si="53"/>
        <v>#N/A</v>
      </c>
    </row>
    <row r="1099" spans="1:12" ht="15" customHeight="1" x14ac:dyDescent="0.25">
      <c r="A1099" s="43" t="s">
        <v>47</v>
      </c>
      <c r="B1099" s="43" t="s">
        <v>10</v>
      </c>
      <c r="C1099" s="43" t="s">
        <v>764</v>
      </c>
      <c r="D1099" s="43" t="s">
        <v>55</v>
      </c>
      <c r="E1099" s="43" t="s">
        <v>1460</v>
      </c>
      <c r="F1099" s="43" t="s">
        <v>3624</v>
      </c>
      <c r="G1099" s="43" t="s">
        <v>4653</v>
      </c>
      <c r="H1099" s="76">
        <v>161.85</v>
      </c>
      <c r="I1099" s="229"/>
      <c r="J1099" s="73">
        <f t="shared" si="51"/>
        <v>0</v>
      </c>
      <c r="K1099" s="73">
        <f t="shared" si="52"/>
        <v>0</v>
      </c>
      <c r="L1099" s="3" t="e">
        <f t="shared" si="53"/>
        <v>#N/A</v>
      </c>
    </row>
    <row r="1100" spans="1:12" ht="15" customHeight="1" x14ac:dyDescent="0.25">
      <c r="A1100" s="43" t="s">
        <v>47</v>
      </c>
      <c r="B1100" s="43" t="s">
        <v>10</v>
      </c>
      <c r="C1100" s="43" t="s">
        <v>764</v>
      </c>
      <c r="D1100" s="43" t="s">
        <v>55</v>
      </c>
      <c r="E1100" s="43" t="s">
        <v>1461</v>
      </c>
      <c r="F1100" s="43" t="s">
        <v>3671</v>
      </c>
      <c r="G1100" s="43" t="s">
        <v>4653</v>
      </c>
      <c r="H1100" s="76">
        <v>192.02</v>
      </c>
      <c r="I1100" s="229"/>
      <c r="J1100" s="73">
        <f t="shared" si="51"/>
        <v>0</v>
      </c>
      <c r="K1100" s="73">
        <f t="shared" si="52"/>
        <v>0</v>
      </c>
      <c r="L1100" s="3" t="e">
        <f t="shared" si="53"/>
        <v>#N/A</v>
      </c>
    </row>
    <row r="1101" spans="1:12" ht="15" customHeight="1" x14ac:dyDescent="0.25">
      <c r="A1101" s="43" t="s">
        <v>47</v>
      </c>
      <c r="B1101" s="43" t="s">
        <v>10</v>
      </c>
      <c r="C1101" s="43" t="s">
        <v>766</v>
      </c>
      <c r="D1101" s="43" t="s">
        <v>371</v>
      </c>
      <c r="E1101" s="43" t="s">
        <v>1462</v>
      </c>
      <c r="F1101" s="43" t="s">
        <v>3673</v>
      </c>
      <c r="G1101" s="43" t="s">
        <v>4653</v>
      </c>
      <c r="H1101" s="76">
        <v>3334.82</v>
      </c>
      <c r="I1101" s="229">
        <v>0.39370040961731062</v>
      </c>
      <c r="J1101" s="73">
        <f t="shared" si="51"/>
        <v>7.8279771483137778E-3</v>
      </c>
      <c r="K1101" s="73">
        <f t="shared" si="52"/>
        <v>1339.0248947537398</v>
      </c>
      <c r="L1101" s="3" t="e">
        <f t="shared" si="53"/>
        <v>#N/A</v>
      </c>
    </row>
    <row r="1102" spans="1:12" ht="15" customHeight="1" x14ac:dyDescent="0.25">
      <c r="A1102" s="43" t="s">
        <v>47</v>
      </c>
      <c r="B1102" s="43" t="s">
        <v>10</v>
      </c>
      <c r="C1102" s="43" t="s">
        <v>766</v>
      </c>
      <c r="D1102" s="43" t="s">
        <v>371</v>
      </c>
      <c r="E1102" s="43" t="s">
        <v>1462</v>
      </c>
      <c r="F1102" s="43" t="s">
        <v>3673</v>
      </c>
      <c r="G1102" s="43" t="s">
        <v>4653</v>
      </c>
      <c r="H1102" s="76">
        <v>865.93999999999994</v>
      </c>
      <c r="I1102" s="229">
        <v>0.39369933251726452</v>
      </c>
      <c r="J1102" s="73">
        <f t="shared" si="51"/>
        <v>7.8279557322462785E-3</v>
      </c>
      <c r="K1102" s="73">
        <f t="shared" si="52"/>
        <v>347.69853998678133</v>
      </c>
      <c r="L1102" s="3" t="e">
        <f t="shared" si="53"/>
        <v>#N/A</v>
      </c>
    </row>
    <row r="1103" spans="1:12" ht="15" customHeight="1" x14ac:dyDescent="0.25">
      <c r="A1103" s="43" t="s">
        <v>47</v>
      </c>
      <c r="B1103" s="43" t="s">
        <v>10</v>
      </c>
      <c r="C1103" s="43" t="s">
        <v>766</v>
      </c>
      <c r="D1103" s="43" t="s">
        <v>371</v>
      </c>
      <c r="E1103" s="43" t="s">
        <v>1462</v>
      </c>
      <c r="F1103" s="43" t="s">
        <v>3673</v>
      </c>
      <c r="G1103" s="43" t="s">
        <v>4653</v>
      </c>
      <c r="H1103" s="76">
        <v>3001.05</v>
      </c>
      <c r="I1103" s="229">
        <v>0.39370220422851993</v>
      </c>
      <c r="J1103" s="73">
        <f t="shared" si="51"/>
        <v>7.8280128307138819E-3</v>
      </c>
      <c r="K1103" s="73">
        <f t="shared" si="52"/>
        <v>1205.0122579056138</v>
      </c>
      <c r="L1103" s="3" t="e">
        <f t="shared" si="53"/>
        <v>#N/A</v>
      </c>
    </row>
    <row r="1104" spans="1:12" ht="15" customHeight="1" x14ac:dyDescent="0.25">
      <c r="A1104" s="43" t="s">
        <v>47</v>
      </c>
      <c r="B1104" s="43" t="s">
        <v>10</v>
      </c>
      <c r="C1104" s="43" t="s">
        <v>766</v>
      </c>
      <c r="D1104" s="43" t="s">
        <v>371</v>
      </c>
      <c r="E1104" s="43" t="s">
        <v>1462</v>
      </c>
      <c r="F1104" s="43" t="s">
        <v>3673</v>
      </c>
      <c r="G1104" s="43" t="s">
        <v>4653</v>
      </c>
      <c r="H1104" s="76">
        <v>175.57</v>
      </c>
      <c r="I1104" s="229">
        <v>0.39368912684399388</v>
      </c>
      <c r="J1104" s="73">
        <f t="shared" si="51"/>
        <v>7.8277528120176115E-3</v>
      </c>
      <c r="K1104" s="73">
        <f t="shared" si="52"/>
        <v>70.49431856120593</v>
      </c>
      <c r="L1104" s="3" t="e">
        <f t="shared" si="53"/>
        <v>#N/A</v>
      </c>
    </row>
    <row r="1105" spans="1:12" ht="15" customHeight="1" x14ac:dyDescent="0.25">
      <c r="A1105" s="43" t="s">
        <v>47</v>
      </c>
      <c r="B1105" s="43" t="s">
        <v>10</v>
      </c>
      <c r="C1105" s="43" t="s">
        <v>766</v>
      </c>
      <c r="D1105" s="43" t="s">
        <v>371</v>
      </c>
      <c r="E1105" s="43" t="s">
        <v>1462</v>
      </c>
      <c r="F1105" s="43" t="s">
        <v>3673</v>
      </c>
      <c r="G1105" s="43" t="s">
        <v>4653</v>
      </c>
      <c r="H1105" s="76">
        <v>860.45</v>
      </c>
      <c r="I1105" s="229">
        <v>0.39370097042245333</v>
      </c>
      <c r="J1105" s="73">
        <f t="shared" si="51"/>
        <v>7.8279882988478763E-3</v>
      </c>
      <c r="K1105" s="73">
        <f t="shared" si="52"/>
        <v>345.49559253174368</v>
      </c>
      <c r="L1105" s="3" t="e">
        <f t="shared" si="53"/>
        <v>#N/A</v>
      </c>
    </row>
    <row r="1106" spans="1:12" ht="15" customHeight="1" x14ac:dyDescent="0.25">
      <c r="A1106" s="43" t="s">
        <v>47</v>
      </c>
      <c r="B1106" s="43" t="s">
        <v>10</v>
      </c>
      <c r="C1106" s="43" t="s">
        <v>766</v>
      </c>
      <c r="D1106" s="43" t="s">
        <v>371</v>
      </c>
      <c r="E1106" s="43" t="s">
        <v>1463</v>
      </c>
      <c r="F1106" s="43" t="s">
        <v>3674</v>
      </c>
      <c r="G1106" s="43" t="s">
        <v>4653</v>
      </c>
      <c r="H1106" s="76">
        <v>461.77</v>
      </c>
      <c r="I1106" s="229">
        <v>0.92957532970959578</v>
      </c>
      <c r="J1106" s="73">
        <f t="shared" si="51"/>
        <v>1.8482821609650195E-2</v>
      </c>
      <c r="K1106" s="73">
        <f t="shared" si="52"/>
        <v>437.78481253468817</v>
      </c>
      <c r="L1106" s="3" t="e">
        <f t="shared" si="53"/>
        <v>#N/A</v>
      </c>
    </row>
    <row r="1107" spans="1:12" ht="15" customHeight="1" x14ac:dyDescent="0.25">
      <c r="A1107" s="43" t="s">
        <v>47</v>
      </c>
      <c r="B1107" s="43" t="s">
        <v>10</v>
      </c>
      <c r="C1107" s="43" t="s">
        <v>766</v>
      </c>
      <c r="D1107" s="43" t="s">
        <v>371</v>
      </c>
      <c r="E1107" s="43" t="s">
        <v>1463</v>
      </c>
      <c r="F1107" s="43" t="s">
        <v>3674</v>
      </c>
      <c r="G1107" s="43" t="s">
        <v>4653</v>
      </c>
      <c r="H1107" s="76">
        <v>30.179999999999993</v>
      </c>
      <c r="I1107" s="229">
        <v>0.92942345924453296</v>
      </c>
      <c r="J1107" s="73">
        <f t="shared" si="51"/>
        <v>1.847980195688638E-2</v>
      </c>
      <c r="K1107" s="73">
        <f t="shared" si="52"/>
        <v>28.607720423058829</v>
      </c>
      <c r="L1107" s="3" t="e">
        <f t="shared" si="53"/>
        <v>#N/A</v>
      </c>
    </row>
    <row r="1108" spans="1:12" ht="15" customHeight="1" x14ac:dyDescent="0.25">
      <c r="A1108" s="43" t="s">
        <v>47</v>
      </c>
      <c r="B1108" s="43" t="s">
        <v>10</v>
      </c>
      <c r="C1108" s="43" t="s">
        <v>766</v>
      </c>
      <c r="D1108" s="43" t="s">
        <v>371</v>
      </c>
      <c r="E1108" s="43" t="s">
        <v>1463</v>
      </c>
      <c r="F1108" s="43" t="s">
        <v>3674</v>
      </c>
      <c r="G1108" s="43" t="s">
        <v>4653</v>
      </c>
      <c r="H1108" s="76">
        <v>1241.75</v>
      </c>
      <c r="I1108" s="229">
        <v>0.92957519629555074</v>
      </c>
      <c r="J1108" s="73">
        <f t="shared" si="51"/>
        <v>1.8482818956967927E-2</v>
      </c>
      <c r="K1108" s="73">
        <f t="shared" si="52"/>
        <v>1177.2510404398151</v>
      </c>
      <c r="L1108" s="3" t="e">
        <f t="shared" si="53"/>
        <v>#N/A</v>
      </c>
    </row>
    <row r="1109" spans="1:12" ht="15" customHeight="1" x14ac:dyDescent="0.25">
      <c r="A1109" s="43" t="s">
        <v>47</v>
      </c>
      <c r="B1109" s="43" t="s">
        <v>10</v>
      </c>
      <c r="C1109" s="43" t="s">
        <v>766</v>
      </c>
      <c r="D1109" s="43" t="s">
        <v>371</v>
      </c>
      <c r="E1109" s="43" t="s">
        <v>1463</v>
      </c>
      <c r="F1109" s="43" t="s">
        <v>3674</v>
      </c>
      <c r="G1109" s="43" t="s">
        <v>4653</v>
      </c>
      <c r="H1109" s="76">
        <v>436.16999999999996</v>
      </c>
      <c r="I1109" s="229">
        <v>0.92956874613109575</v>
      </c>
      <c r="J1109" s="73">
        <f t="shared" si="51"/>
        <v>1.8482690707825371E-2</v>
      </c>
      <c r="K1109" s="73">
        <f t="shared" si="52"/>
        <v>413.51159520603221</v>
      </c>
      <c r="L1109" s="3" t="e">
        <f t="shared" si="53"/>
        <v>#N/A</v>
      </c>
    </row>
    <row r="1110" spans="1:12" ht="15" customHeight="1" x14ac:dyDescent="0.25">
      <c r="A1110" s="43" t="s">
        <v>47</v>
      </c>
      <c r="B1110" s="43" t="s">
        <v>10</v>
      </c>
      <c r="C1110" s="43" t="s">
        <v>766</v>
      </c>
      <c r="D1110" s="43" t="s">
        <v>371</v>
      </c>
      <c r="E1110" s="43" t="s">
        <v>1463</v>
      </c>
      <c r="F1110" s="43" t="s">
        <v>3674</v>
      </c>
      <c r="G1110" s="43" t="s">
        <v>4653</v>
      </c>
      <c r="H1110" s="76">
        <v>1376.1799999999998</v>
      </c>
      <c r="I1110" s="229">
        <v>0.92900000000000005</v>
      </c>
      <c r="J1110" s="73">
        <f t="shared" si="51"/>
        <v>1.8471382282411904E-2</v>
      </c>
      <c r="K1110" s="73">
        <f t="shared" si="52"/>
        <v>1303.8911668694095</v>
      </c>
      <c r="L1110" s="3" t="e">
        <f t="shared" si="53"/>
        <v>#N/A</v>
      </c>
    </row>
    <row r="1111" spans="1:12" ht="15" customHeight="1" x14ac:dyDescent="0.25">
      <c r="A1111" s="43" t="s">
        <v>47</v>
      </c>
      <c r="B1111" s="43" t="s">
        <v>10</v>
      </c>
      <c r="C1111" s="43" t="s">
        <v>766</v>
      </c>
      <c r="D1111" s="43" t="s">
        <v>371</v>
      </c>
      <c r="E1111" s="43" t="s">
        <v>1464</v>
      </c>
      <c r="F1111" s="43" t="s">
        <v>3675</v>
      </c>
      <c r="G1111" s="43" t="s">
        <v>4653</v>
      </c>
      <c r="H1111" s="76">
        <v>47.55</v>
      </c>
      <c r="I1111" s="229">
        <v>0.42649842271293381</v>
      </c>
      <c r="J1111" s="73">
        <f t="shared" si="51"/>
        <v>8.4801027005127101E-3</v>
      </c>
      <c r="K1111" s="73">
        <f t="shared" si="52"/>
        <v>20.683228883409381</v>
      </c>
      <c r="L1111" s="3" t="e">
        <f t="shared" si="53"/>
        <v>#N/A</v>
      </c>
    </row>
    <row r="1112" spans="1:12" ht="15" customHeight="1" x14ac:dyDescent="0.25">
      <c r="A1112" s="43" t="s">
        <v>47</v>
      </c>
      <c r="B1112" s="43" t="s">
        <v>10</v>
      </c>
      <c r="C1112" s="43" t="s">
        <v>766</v>
      </c>
      <c r="D1112" s="43" t="s">
        <v>371</v>
      </c>
      <c r="E1112" s="43" t="s">
        <v>1464</v>
      </c>
      <c r="F1112" s="43" t="s">
        <v>3675</v>
      </c>
      <c r="G1112" s="43" t="s">
        <v>4653</v>
      </c>
      <c r="H1112" s="76">
        <v>38.409999999999997</v>
      </c>
      <c r="I1112" s="229">
        <v>0.42645144493621456</v>
      </c>
      <c r="J1112" s="73">
        <f t="shared" si="51"/>
        <v>8.4791686375713122E-3</v>
      </c>
      <c r="K1112" s="73">
        <f t="shared" si="52"/>
        <v>16.705684867369115</v>
      </c>
      <c r="L1112" s="3" t="e">
        <f t="shared" si="53"/>
        <v>#N/A</v>
      </c>
    </row>
    <row r="1113" spans="1:12" ht="15" customHeight="1" x14ac:dyDescent="0.25">
      <c r="A1113" s="43" t="s">
        <v>47</v>
      </c>
      <c r="B1113" s="43" t="s">
        <v>10</v>
      </c>
      <c r="C1113" s="43" t="s">
        <v>766</v>
      </c>
      <c r="D1113" s="43" t="s">
        <v>371</v>
      </c>
      <c r="E1113" s="43" t="s">
        <v>1464</v>
      </c>
      <c r="F1113" s="43" t="s">
        <v>3675</v>
      </c>
      <c r="G1113" s="43" t="s">
        <v>4653</v>
      </c>
      <c r="H1113" s="76">
        <v>119.79</v>
      </c>
      <c r="I1113" s="229">
        <v>0.42649636864512896</v>
      </c>
      <c r="J1113" s="73">
        <f t="shared" si="51"/>
        <v>8.4800618593160928E-3</v>
      </c>
      <c r="K1113" s="73">
        <f t="shared" si="52"/>
        <v>52.10582661012748</v>
      </c>
      <c r="L1113" s="3" t="e">
        <f t="shared" si="53"/>
        <v>#N/A</v>
      </c>
    </row>
    <row r="1114" spans="1:12" ht="15" customHeight="1" x14ac:dyDescent="0.25">
      <c r="A1114" s="43" t="s">
        <v>47</v>
      </c>
      <c r="B1114" s="43" t="s">
        <v>10</v>
      </c>
      <c r="C1114" s="43" t="s">
        <v>767</v>
      </c>
      <c r="D1114" s="43" t="s">
        <v>55</v>
      </c>
      <c r="E1114" s="43" t="s">
        <v>1465</v>
      </c>
      <c r="F1114" s="43" t="s">
        <v>3626</v>
      </c>
      <c r="G1114" s="43" t="s">
        <v>4653</v>
      </c>
      <c r="H1114" s="76">
        <v>1881.84</v>
      </c>
      <c r="I1114" s="229"/>
      <c r="J1114" s="73">
        <f t="shared" si="51"/>
        <v>0</v>
      </c>
      <c r="K1114" s="73">
        <f t="shared" si="52"/>
        <v>0</v>
      </c>
      <c r="L1114" s="3" t="e">
        <f t="shared" si="53"/>
        <v>#N/A</v>
      </c>
    </row>
    <row r="1115" spans="1:12" ht="15" customHeight="1" x14ac:dyDescent="0.25">
      <c r="A1115" s="43" t="s">
        <v>47</v>
      </c>
      <c r="B1115" s="43" t="s">
        <v>10</v>
      </c>
      <c r="C1115" s="43" t="s">
        <v>767</v>
      </c>
      <c r="D1115" s="43" t="s">
        <v>55</v>
      </c>
      <c r="E1115" s="43" t="s">
        <v>1466</v>
      </c>
      <c r="F1115" s="43" t="s">
        <v>3600</v>
      </c>
      <c r="G1115" s="43" t="s">
        <v>4653</v>
      </c>
      <c r="H1115" s="76">
        <v>20076.57</v>
      </c>
      <c r="I1115" s="229"/>
      <c r="J1115" s="73">
        <f t="shared" si="51"/>
        <v>0</v>
      </c>
      <c r="K1115" s="73">
        <f t="shared" si="52"/>
        <v>0</v>
      </c>
      <c r="L1115" s="3" t="e">
        <f t="shared" si="53"/>
        <v>#N/A</v>
      </c>
    </row>
    <row r="1116" spans="1:12" ht="15" customHeight="1" x14ac:dyDescent="0.25">
      <c r="A1116" s="43" t="s">
        <v>47</v>
      </c>
      <c r="B1116" s="43" t="s">
        <v>10</v>
      </c>
      <c r="C1116" s="43" t="s">
        <v>769</v>
      </c>
      <c r="D1116" s="43" t="s">
        <v>371</v>
      </c>
      <c r="E1116" s="43" t="s">
        <v>1467</v>
      </c>
      <c r="F1116" s="43" t="s">
        <v>3638</v>
      </c>
      <c r="G1116" s="43" t="s">
        <v>4653</v>
      </c>
      <c r="H1116" s="76">
        <v>105.16</v>
      </c>
      <c r="I1116" s="229"/>
      <c r="J1116" s="73">
        <f t="shared" si="51"/>
        <v>0</v>
      </c>
      <c r="K1116" s="73">
        <f t="shared" si="52"/>
        <v>0</v>
      </c>
      <c r="L1116" s="3" t="e">
        <f t="shared" si="53"/>
        <v>#N/A</v>
      </c>
    </row>
    <row r="1117" spans="1:12" ht="15" customHeight="1" x14ac:dyDescent="0.25">
      <c r="A1117" s="43" t="s">
        <v>47</v>
      </c>
      <c r="B1117" s="43" t="s">
        <v>10</v>
      </c>
      <c r="C1117" s="43" t="s">
        <v>769</v>
      </c>
      <c r="D1117" s="43" t="s">
        <v>371</v>
      </c>
      <c r="E1117" s="43" t="s">
        <v>1468</v>
      </c>
      <c r="F1117" s="43" t="s">
        <v>3676</v>
      </c>
      <c r="G1117" s="43" t="s">
        <v>4653</v>
      </c>
      <c r="H1117" s="76">
        <v>179.22</v>
      </c>
      <c r="I1117" s="229"/>
      <c r="J1117" s="73">
        <f t="shared" si="51"/>
        <v>0</v>
      </c>
      <c r="K1117" s="73">
        <f t="shared" si="52"/>
        <v>0</v>
      </c>
      <c r="L1117" s="3" t="e">
        <f t="shared" si="53"/>
        <v>#N/A</v>
      </c>
    </row>
    <row r="1118" spans="1:12" ht="15" customHeight="1" x14ac:dyDescent="0.25">
      <c r="A1118" s="43" t="s">
        <v>47</v>
      </c>
      <c r="B1118" s="43" t="s">
        <v>10</v>
      </c>
      <c r="C1118" s="43" t="s">
        <v>769</v>
      </c>
      <c r="D1118" s="43" t="s">
        <v>371</v>
      </c>
      <c r="E1118" s="43" t="s">
        <v>1468</v>
      </c>
      <c r="F1118" s="43" t="s">
        <v>3676</v>
      </c>
      <c r="G1118" s="43" t="s">
        <v>4653</v>
      </c>
      <c r="H1118" s="76">
        <v>101.5</v>
      </c>
      <c r="I1118" s="229"/>
      <c r="J1118" s="73">
        <f t="shared" si="51"/>
        <v>0</v>
      </c>
      <c r="K1118" s="73">
        <f t="shared" si="52"/>
        <v>0</v>
      </c>
      <c r="L1118" s="3" t="e">
        <f t="shared" si="53"/>
        <v>#N/A</v>
      </c>
    </row>
    <row r="1119" spans="1:12" ht="15" customHeight="1" x14ac:dyDescent="0.25">
      <c r="A1119" s="43" t="s">
        <v>47</v>
      </c>
      <c r="B1119" s="43" t="s">
        <v>10</v>
      </c>
      <c r="C1119" s="43" t="s">
        <v>769</v>
      </c>
      <c r="D1119" s="43" t="s">
        <v>371</v>
      </c>
      <c r="E1119" s="43" t="s">
        <v>1468</v>
      </c>
      <c r="F1119" s="43" t="s">
        <v>3676</v>
      </c>
      <c r="G1119" s="43" t="s">
        <v>4653</v>
      </c>
      <c r="H1119" s="76">
        <v>23.77</v>
      </c>
      <c r="I1119" s="229"/>
      <c r="J1119" s="73">
        <f t="shared" si="51"/>
        <v>0</v>
      </c>
      <c r="K1119" s="73">
        <f t="shared" si="52"/>
        <v>0</v>
      </c>
      <c r="L1119" s="3" t="e">
        <f t="shared" si="53"/>
        <v>#N/A</v>
      </c>
    </row>
    <row r="1120" spans="1:12" ht="15" customHeight="1" x14ac:dyDescent="0.25">
      <c r="A1120" s="43" t="s">
        <v>47</v>
      </c>
      <c r="B1120" s="43" t="s">
        <v>10</v>
      </c>
      <c r="C1120" s="43" t="s">
        <v>769</v>
      </c>
      <c r="D1120" s="43" t="s">
        <v>371</v>
      </c>
      <c r="E1120" s="43" t="s">
        <v>1468</v>
      </c>
      <c r="F1120" s="43" t="s">
        <v>3676</v>
      </c>
      <c r="G1120" s="43" t="s">
        <v>4653</v>
      </c>
      <c r="H1120" s="76">
        <v>64.92</v>
      </c>
      <c r="I1120" s="229"/>
      <c r="J1120" s="73">
        <f t="shared" si="51"/>
        <v>0</v>
      </c>
      <c r="K1120" s="73">
        <f t="shared" si="52"/>
        <v>0</v>
      </c>
      <c r="L1120" s="3" t="e">
        <f t="shared" si="53"/>
        <v>#N/A</v>
      </c>
    </row>
    <row r="1121" spans="1:12" ht="15" customHeight="1" x14ac:dyDescent="0.25">
      <c r="A1121" s="43" t="s">
        <v>47</v>
      </c>
      <c r="B1121" s="43" t="s">
        <v>10</v>
      </c>
      <c r="C1121" s="43" t="s">
        <v>769</v>
      </c>
      <c r="D1121" s="43" t="s">
        <v>371</v>
      </c>
      <c r="E1121" s="43" t="s">
        <v>1469</v>
      </c>
      <c r="F1121" s="43" t="s">
        <v>3639</v>
      </c>
      <c r="G1121" s="43" t="s">
        <v>4653</v>
      </c>
      <c r="H1121" s="76">
        <v>2.74</v>
      </c>
      <c r="I1121" s="229"/>
      <c r="J1121" s="73">
        <f t="shared" si="51"/>
        <v>0</v>
      </c>
      <c r="K1121" s="73">
        <f t="shared" si="52"/>
        <v>0</v>
      </c>
      <c r="L1121" s="3" t="e">
        <f t="shared" si="53"/>
        <v>#N/A</v>
      </c>
    </row>
    <row r="1122" spans="1:12" ht="15" customHeight="1" x14ac:dyDescent="0.25">
      <c r="A1122" s="43" t="s">
        <v>47</v>
      </c>
      <c r="B1122" s="43" t="s">
        <v>10</v>
      </c>
      <c r="C1122" s="43" t="s">
        <v>769</v>
      </c>
      <c r="D1122" s="43" t="s">
        <v>371</v>
      </c>
      <c r="E1122" s="43" t="s">
        <v>1469</v>
      </c>
      <c r="F1122" s="43" t="s">
        <v>3639</v>
      </c>
      <c r="G1122" s="43" t="s">
        <v>4653</v>
      </c>
      <c r="H1122" s="76">
        <v>63.09</v>
      </c>
      <c r="I1122" s="229"/>
      <c r="J1122" s="73">
        <f t="shared" si="51"/>
        <v>0</v>
      </c>
      <c r="K1122" s="73">
        <f t="shared" si="52"/>
        <v>0</v>
      </c>
      <c r="L1122" s="3" t="e">
        <f t="shared" si="53"/>
        <v>#N/A</v>
      </c>
    </row>
    <row r="1123" spans="1:12" ht="15" customHeight="1" x14ac:dyDescent="0.25">
      <c r="A1123" s="43" t="s">
        <v>47</v>
      </c>
      <c r="B1123" s="43" t="s">
        <v>10</v>
      </c>
      <c r="C1123" s="43" t="s">
        <v>769</v>
      </c>
      <c r="D1123" s="43" t="s">
        <v>371</v>
      </c>
      <c r="E1123" s="43" t="s">
        <v>1469</v>
      </c>
      <c r="F1123" s="43" t="s">
        <v>3639</v>
      </c>
      <c r="G1123" s="43" t="s">
        <v>4653</v>
      </c>
      <c r="H1123" s="76">
        <v>141.72999999999999</v>
      </c>
      <c r="I1123" s="229"/>
      <c r="J1123" s="73">
        <f t="shared" si="51"/>
        <v>0</v>
      </c>
      <c r="K1123" s="73">
        <f t="shared" si="52"/>
        <v>0</v>
      </c>
      <c r="L1123" s="3" t="e">
        <f t="shared" si="53"/>
        <v>#N/A</v>
      </c>
    </row>
    <row r="1124" spans="1:12" ht="15" customHeight="1" x14ac:dyDescent="0.25">
      <c r="A1124" s="43" t="s">
        <v>47</v>
      </c>
      <c r="B1124" s="43" t="s">
        <v>10</v>
      </c>
      <c r="C1124" s="43" t="s">
        <v>769</v>
      </c>
      <c r="D1124" s="43" t="s">
        <v>371</v>
      </c>
      <c r="E1124" s="43" t="s">
        <v>1469</v>
      </c>
      <c r="F1124" s="43" t="s">
        <v>3639</v>
      </c>
      <c r="G1124" s="43" t="s">
        <v>4653</v>
      </c>
      <c r="H1124" s="76">
        <v>28.35</v>
      </c>
      <c r="I1124" s="229"/>
      <c r="J1124" s="73">
        <f t="shared" si="51"/>
        <v>0</v>
      </c>
      <c r="K1124" s="73">
        <f t="shared" si="52"/>
        <v>0</v>
      </c>
      <c r="L1124" s="3" t="e">
        <f t="shared" si="53"/>
        <v>#N/A</v>
      </c>
    </row>
    <row r="1125" spans="1:12" ht="15" customHeight="1" x14ac:dyDescent="0.25">
      <c r="A1125" s="43" t="s">
        <v>47</v>
      </c>
      <c r="B1125" s="43" t="s">
        <v>10</v>
      </c>
      <c r="C1125" s="43" t="s">
        <v>769</v>
      </c>
      <c r="D1125" s="43" t="s">
        <v>371</v>
      </c>
      <c r="E1125" s="43" t="s">
        <v>1470</v>
      </c>
      <c r="F1125" s="43" t="s">
        <v>3677</v>
      </c>
      <c r="G1125" s="43" t="s">
        <v>4653</v>
      </c>
      <c r="H1125" s="76">
        <v>626.36</v>
      </c>
      <c r="I1125" s="229"/>
      <c r="J1125" s="73">
        <f t="shared" si="51"/>
        <v>0</v>
      </c>
      <c r="K1125" s="73">
        <f t="shared" si="52"/>
        <v>0</v>
      </c>
      <c r="L1125" s="3" t="e">
        <f t="shared" si="53"/>
        <v>#N/A</v>
      </c>
    </row>
    <row r="1126" spans="1:12" ht="15" customHeight="1" x14ac:dyDescent="0.25">
      <c r="A1126" s="43" t="s">
        <v>47</v>
      </c>
      <c r="B1126" s="43" t="s">
        <v>10</v>
      </c>
      <c r="C1126" s="43" t="s">
        <v>769</v>
      </c>
      <c r="D1126" s="43" t="s">
        <v>371</v>
      </c>
      <c r="E1126" s="43" t="s">
        <v>1470</v>
      </c>
      <c r="F1126" s="43" t="s">
        <v>3677</v>
      </c>
      <c r="G1126" s="43" t="s">
        <v>4653</v>
      </c>
      <c r="H1126" s="76">
        <v>451.71</v>
      </c>
      <c r="I1126" s="229"/>
      <c r="J1126" s="73">
        <f t="shared" si="51"/>
        <v>0</v>
      </c>
      <c r="K1126" s="73">
        <f t="shared" si="52"/>
        <v>0</v>
      </c>
      <c r="L1126" s="3" t="e">
        <f t="shared" si="53"/>
        <v>#N/A</v>
      </c>
    </row>
    <row r="1127" spans="1:12" ht="15" customHeight="1" x14ac:dyDescent="0.25">
      <c r="A1127" s="43" t="s">
        <v>47</v>
      </c>
      <c r="B1127" s="43" t="s">
        <v>10</v>
      </c>
      <c r="C1127" s="43" t="s">
        <v>770</v>
      </c>
      <c r="D1127" s="43" t="s">
        <v>371</v>
      </c>
      <c r="E1127" s="43" t="s">
        <v>1471</v>
      </c>
      <c r="F1127" s="43" t="s">
        <v>3666</v>
      </c>
      <c r="G1127" s="43" t="s">
        <v>4653</v>
      </c>
      <c r="H1127" s="76">
        <v>865.94</v>
      </c>
      <c r="I1127" s="229">
        <v>0.39369933251726447</v>
      </c>
      <c r="J1127" s="73">
        <f t="shared" si="51"/>
        <v>7.8279557322462768E-3</v>
      </c>
      <c r="K1127" s="73">
        <f t="shared" si="52"/>
        <v>347.69853998678133</v>
      </c>
      <c r="L1127" s="3" t="e">
        <f t="shared" si="53"/>
        <v>#N/A</v>
      </c>
    </row>
    <row r="1128" spans="1:12" ht="15" customHeight="1" x14ac:dyDescent="0.25">
      <c r="A1128" s="43" t="s">
        <v>47</v>
      </c>
      <c r="B1128" s="43" t="s">
        <v>10</v>
      </c>
      <c r="C1128" s="43" t="s">
        <v>770</v>
      </c>
      <c r="D1128" s="43" t="s">
        <v>371</v>
      </c>
      <c r="E1128" s="43" t="s">
        <v>1471</v>
      </c>
      <c r="F1128" s="43" t="s">
        <v>3666</v>
      </c>
      <c r="G1128" s="43" t="s">
        <v>4653</v>
      </c>
      <c r="H1128" s="76">
        <v>1015.9000000000001</v>
      </c>
      <c r="I1128" s="229">
        <v>0.39370016733930502</v>
      </c>
      <c r="J1128" s="73">
        <f t="shared" si="51"/>
        <v>7.8279723310805596E-3</v>
      </c>
      <c r="K1128" s="73">
        <f t="shared" si="52"/>
        <v>407.91243709114474</v>
      </c>
      <c r="L1128" s="3" t="e">
        <f t="shared" si="53"/>
        <v>#N/A</v>
      </c>
    </row>
    <row r="1129" spans="1:12" ht="15" customHeight="1" x14ac:dyDescent="0.25">
      <c r="A1129" s="43" t="s">
        <v>47</v>
      </c>
      <c r="B1129" s="43" t="s">
        <v>10</v>
      </c>
      <c r="C1129" s="43" t="s">
        <v>770</v>
      </c>
      <c r="D1129" s="43" t="s">
        <v>371</v>
      </c>
      <c r="E1129" s="43" t="s">
        <v>1471</v>
      </c>
      <c r="F1129" s="43" t="s">
        <v>3666</v>
      </c>
      <c r="G1129" s="43" t="s">
        <v>4653</v>
      </c>
      <c r="H1129" s="76">
        <v>1093.6200000000001</v>
      </c>
      <c r="I1129" s="229">
        <v>0.39370165139628022</v>
      </c>
      <c r="J1129" s="73">
        <f t="shared" si="51"/>
        <v>7.8280018387056598E-3</v>
      </c>
      <c r="K1129" s="73">
        <f t="shared" si="52"/>
        <v>439.12085937084527</v>
      </c>
      <c r="L1129" s="3" t="e">
        <f t="shared" si="53"/>
        <v>#N/A</v>
      </c>
    </row>
    <row r="1130" spans="1:12" ht="15" customHeight="1" x14ac:dyDescent="0.25">
      <c r="A1130" s="43" t="s">
        <v>47</v>
      </c>
      <c r="B1130" s="43" t="s">
        <v>10</v>
      </c>
      <c r="C1130" s="43" t="s">
        <v>770</v>
      </c>
      <c r="D1130" s="43" t="s">
        <v>371</v>
      </c>
      <c r="E1130" s="43" t="s">
        <v>1472</v>
      </c>
      <c r="F1130" s="43" t="s">
        <v>3667</v>
      </c>
      <c r="G1130" s="43" t="s">
        <v>4653</v>
      </c>
      <c r="H1130" s="76">
        <v>924.45</v>
      </c>
      <c r="I1130" s="229">
        <v>0.94051598247606683</v>
      </c>
      <c r="J1130" s="73">
        <f t="shared" si="51"/>
        <v>1.8700355495192299E-2</v>
      </c>
      <c r="K1130" s="73">
        <f t="shared" si="52"/>
        <v>886.74754363753061</v>
      </c>
      <c r="L1130" s="3" t="e">
        <f t="shared" si="53"/>
        <v>#N/A</v>
      </c>
    </row>
    <row r="1131" spans="1:12" ht="15" customHeight="1" x14ac:dyDescent="0.25">
      <c r="A1131" s="43" t="s">
        <v>47</v>
      </c>
      <c r="B1131" s="43" t="s">
        <v>10</v>
      </c>
      <c r="C1131" s="43" t="s">
        <v>770</v>
      </c>
      <c r="D1131" s="43" t="s">
        <v>371</v>
      </c>
      <c r="E1131" s="43" t="s">
        <v>1472</v>
      </c>
      <c r="F1131" s="43" t="s">
        <v>3667</v>
      </c>
      <c r="G1131" s="43" t="s">
        <v>4653</v>
      </c>
      <c r="H1131" s="76">
        <v>597.10000000000014</v>
      </c>
      <c r="I1131" s="229">
        <v>0.94051247697203111</v>
      </c>
      <c r="J1131" s="73">
        <f t="shared" si="51"/>
        <v>1.8700285794971485E-2</v>
      </c>
      <c r="K1131" s="73">
        <f t="shared" si="52"/>
        <v>572.74594064817745</v>
      </c>
      <c r="L1131" s="3" t="e">
        <f t="shared" si="53"/>
        <v>#N/A</v>
      </c>
    </row>
    <row r="1132" spans="1:12" ht="15" customHeight="1" x14ac:dyDescent="0.25">
      <c r="A1132" s="43" t="s">
        <v>47</v>
      </c>
      <c r="B1132" s="43" t="s">
        <v>10</v>
      </c>
      <c r="C1132" s="43" t="s">
        <v>770</v>
      </c>
      <c r="D1132" s="43" t="s">
        <v>371</v>
      </c>
      <c r="E1132" s="43" t="s">
        <v>1472</v>
      </c>
      <c r="F1132" s="43" t="s">
        <v>3667</v>
      </c>
      <c r="G1132" s="43" t="s">
        <v>4653</v>
      </c>
      <c r="H1132" s="76">
        <v>894.29000000000008</v>
      </c>
      <c r="I1132" s="229">
        <v>0.94050028514240336</v>
      </c>
      <c r="J1132" s="73">
        <f t="shared" si="51"/>
        <v>1.8700043383835019E-2</v>
      </c>
      <c r="K1132" s="73">
        <f t="shared" si="52"/>
        <v>857.80326179772976</v>
      </c>
      <c r="L1132" s="3" t="e">
        <f t="shared" si="53"/>
        <v>#N/A</v>
      </c>
    </row>
    <row r="1133" spans="1:12" ht="15" customHeight="1" x14ac:dyDescent="0.25">
      <c r="A1133" s="43" t="s">
        <v>47</v>
      </c>
      <c r="B1133" s="43" t="s">
        <v>10</v>
      </c>
      <c r="C1133" s="43" t="s">
        <v>770</v>
      </c>
      <c r="D1133" s="43" t="s">
        <v>371</v>
      </c>
      <c r="E1133" s="43" t="s">
        <v>1473</v>
      </c>
      <c r="F1133" s="43" t="s">
        <v>3668</v>
      </c>
      <c r="G1133" s="43" t="s">
        <v>4653</v>
      </c>
      <c r="H1133" s="76">
        <v>196.60000000000002</v>
      </c>
      <c r="I1133" s="229">
        <v>1.1810783316378433</v>
      </c>
      <c r="J1133" s="73">
        <f t="shared" si="51"/>
        <v>2.3483476177778115E-2</v>
      </c>
      <c r="K1133" s="73">
        <f t="shared" si="52"/>
        <v>236.81685141655117</v>
      </c>
      <c r="L1133" s="3" t="e">
        <f t="shared" si="53"/>
        <v>#N/A</v>
      </c>
    </row>
    <row r="1134" spans="1:12" ht="15" customHeight="1" x14ac:dyDescent="0.25">
      <c r="A1134" s="43" t="s">
        <v>47</v>
      </c>
      <c r="B1134" s="43" t="s">
        <v>10</v>
      </c>
      <c r="C1134" s="43" t="s">
        <v>770</v>
      </c>
      <c r="D1134" s="43" t="s">
        <v>371</v>
      </c>
      <c r="E1134" s="43" t="s">
        <v>1473</v>
      </c>
      <c r="F1134" s="43" t="s">
        <v>3668</v>
      </c>
      <c r="G1134" s="43" t="s">
        <v>4653</v>
      </c>
      <c r="H1134" s="76">
        <v>63.09</v>
      </c>
      <c r="I1134" s="229">
        <v>1.181169757489301</v>
      </c>
      <c r="J1134" s="73">
        <f t="shared" si="51"/>
        <v>2.3485294005391431E-2</v>
      </c>
      <c r="K1134" s="73">
        <f t="shared" si="52"/>
        <v>76.001687198800141</v>
      </c>
      <c r="L1134" s="3" t="e">
        <f t="shared" si="53"/>
        <v>#N/A</v>
      </c>
    </row>
    <row r="1135" spans="1:12" ht="15" customHeight="1" x14ac:dyDescent="0.25">
      <c r="A1135" s="43" t="s">
        <v>47</v>
      </c>
      <c r="B1135" s="43" t="s">
        <v>10</v>
      </c>
      <c r="C1135" s="43" t="s">
        <v>770</v>
      </c>
      <c r="D1135" s="43" t="s">
        <v>371</v>
      </c>
      <c r="E1135" s="43" t="s">
        <v>1474</v>
      </c>
      <c r="F1135" s="43" t="s">
        <v>3669</v>
      </c>
      <c r="G1135" s="43" t="s">
        <v>4653</v>
      </c>
      <c r="H1135" s="76">
        <v>431.6</v>
      </c>
      <c r="I1135" s="229">
        <v>0.96237256719184427</v>
      </c>
      <c r="J1135" s="73">
        <f t="shared" si="51"/>
        <v>1.9134931740265544E-2</v>
      </c>
      <c r="K1135" s="73">
        <f t="shared" si="52"/>
        <v>423.61863653909865</v>
      </c>
      <c r="L1135" s="3" t="e">
        <f t="shared" si="53"/>
        <v>#N/A</v>
      </c>
    </row>
    <row r="1136" spans="1:12" ht="15" customHeight="1" x14ac:dyDescent="0.25">
      <c r="A1136" s="43" t="s">
        <v>47</v>
      </c>
      <c r="B1136" s="43" t="s">
        <v>10</v>
      </c>
      <c r="C1136" s="43" t="s">
        <v>770</v>
      </c>
      <c r="D1136" s="43" t="s">
        <v>371</v>
      </c>
      <c r="E1136" s="43" t="s">
        <v>1474</v>
      </c>
      <c r="F1136" s="43" t="s">
        <v>3669</v>
      </c>
      <c r="G1136" s="43" t="s">
        <v>4653</v>
      </c>
      <c r="H1136" s="76">
        <v>212.14</v>
      </c>
      <c r="I1136" s="229">
        <v>0.96238333176204394</v>
      </c>
      <c r="J1136" s="73">
        <f t="shared" si="51"/>
        <v>1.9135145773087142E-2</v>
      </c>
      <c r="K1136" s="73">
        <f t="shared" si="52"/>
        <v>208.21932982430269</v>
      </c>
      <c r="L1136" s="3" t="e">
        <f t="shared" si="53"/>
        <v>#N/A</v>
      </c>
    </row>
    <row r="1137" spans="1:12" ht="15" customHeight="1" x14ac:dyDescent="0.25">
      <c r="A1137" s="43" t="s">
        <v>47</v>
      </c>
      <c r="B1137" s="43" t="s">
        <v>10</v>
      </c>
      <c r="C1137" s="43" t="s">
        <v>770</v>
      </c>
      <c r="D1137" s="43" t="s">
        <v>371</v>
      </c>
      <c r="E1137" s="43" t="s">
        <v>1474</v>
      </c>
      <c r="F1137" s="43" t="s">
        <v>3669</v>
      </c>
      <c r="G1137" s="43" t="s">
        <v>4653</v>
      </c>
      <c r="H1137" s="76">
        <v>232.26</v>
      </c>
      <c r="I1137" s="229">
        <v>0.96236975802979419</v>
      </c>
      <c r="J1137" s="73">
        <f t="shared" si="51"/>
        <v>1.9134875885468861E-2</v>
      </c>
      <c r="K1137" s="73">
        <f t="shared" si="52"/>
        <v>227.96426627315901</v>
      </c>
      <c r="L1137" s="3" t="e">
        <f t="shared" si="53"/>
        <v>#N/A</v>
      </c>
    </row>
    <row r="1138" spans="1:12" ht="15" customHeight="1" x14ac:dyDescent="0.25">
      <c r="A1138" s="43" t="s">
        <v>47</v>
      </c>
      <c r="B1138" s="43" t="s">
        <v>10</v>
      </c>
      <c r="C1138" s="43" t="s">
        <v>770</v>
      </c>
      <c r="D1138" s="43" t="s">
        <v>371</v>
      </c>
      <c r="E1138" s="43" t="s">
        <v>1475</v>
      </c>
      <c r="F1138" s="43" t="s">
        <v>3678</v>
      </c>
      <c r="G1138" s="43" t="s">
        <v>4653</v>
      </c>
      <c r="H1138" s="76">
        <v>873.26</v>
      </c>
      <c r="I1138" s="229">
        <v>0.75458626296864628</v>
      </c>
      <c r="J1138" s="73">
        <f t="shared" si="51"/>
        <v>1.5003499815231929E-2</v>
      </c>
      <c r="K1138" s="73">
        <f t="shared" si="52"/>
        <v>672.0519562486495</v>
      </c>
      <c r="L1138" s="3" t="e">
        <f t="shared" si="53"/>
        <v>#N/A</v>
      </c>
    </row>
    <row r="1139" spans="1:12" ht="15" customHeight="1" x14ac:dyDescent="0.25">
      <c r="A1139" s="43" t="s">
        <v>47</v>
      </c>
      <c r="B1139" s="43" t="s">
        <v>10</v>
      </c>
      <c r="C1139" s="43" t="s">
        <v>771</v>
      </c>
      <c r="D1139" s="43" t="s">
        <v>371</v>
      </c>
      <c r="E1139" s="43" t="s">
        <v>1476</v>
      </c>
      <c r="F1139" s="43" t="s">
        <v>3679</v>
      </c>
      <c r="G1139" s="43" t="s">
        <v>4653</v>
      </c>
      <c r="H1139" s="76">
        <v>406.90999999999985</v>
      </c>
      <c r="I1139" s="229">
        <v>0.39369885232606744</v>
      </c>
      <c r="J1139" s="73">
        <f t="shared" si="51"/>
        <v>7.8279461845657938E-3</v>
      </c>
      <c r="K1139" s="73">
        <f t="shared" si="52"/>
        <v>163.38526958196169</v>
      </c>
      <c r="L1139" s="3" t="e">
        <f t="shared" si="53"/>
        <v>#N/A</v>
      </c>
    </row>
    <row r="1140" spans="1:12" ht="15" customHeight="1" x14ac:dyDescent="0.25">
      <c r="A1140" s="43" t="s">
        <v>47</v>
      </c>
      <c r="B1140" s="43" t="s">
        <v>10</v>
      </c>
      <c r="C1140" s="43" t="s">
        <v>771</v>
      </c>
      <c r="D1140" s="43" t="s">
        <v>371</v>
      </c>
      <c r="E1140" s="43" t="s">
        <v>1476</v>
      </c>
      <c r="F1140" s="43" t="s">
        <v>3679</v>
      </c>
      <c r="G1140" s="43" t="s">
        <v>4653</v>
      </c>
      <c r="H1140" s="76">
        <v>1248.1600000000001</v>
      </c>
      <c r="I1140" s="229">
        <v>0.39369952570183309</v>
      </c>
      <c r="J1140" s="73">
        <f t="shared" si="51"/>
        <v>7.8279595733507096E-3</v>
      </c>
      <c r="K1140" s="73">
        <f t="shared" si="52"/>
        <v>501.17054602107345</v>
      </c>
      <c r="L1140" s="3" t="e">
        <f t="shared" si="53"/>
        <v>#N/A</v>
      </c>
    </row>
    <row r="1141" spans="1:12" ht="15" customHeight="1" x14ac:dyDescent="0.25">
      <c r="A1141" s="43" t="s">
        <v>47</v>
      </c>
      <c r="B1141" s="43" t="s">
        <v>10</v>
      </c>
      <c r="C1141" s="43" t="s">
        <v>771</v>
      </c>
      <c r="D1141" s="43" t="s">
        <v>371</v>
      </c>
      <c r="E1141" s="43" t="s">
        <v>1476</v>
      </c>
      <c r="F1141" s="43" t="s">
        <v>3679</v>
      </c>
      <c r="G1141" s="43" t="s">
        <v>4653</v>
      </c>
      <c r="H1141" s="76">
        <v>895.2</v>
      </c>
      <c r="I1141" s="229">
        <v>0.39369973190348523</v>
      </c>
      <c r="J1141" s="73">
        <f t="shared" si="51"/>
        <v>7.8279636732748684E-3</v>
      </c>
      <c r="K1141" s="73">
        <f t="shared" si="52"/>
        <v>359.44759308031564</v>
      </c>
      <c r="L1141" s="3" t="e">
        <f t="shared" si="53"/>
        <v>#N/A</v>
      </c>
    </row>
    <row r="1142" spans="1:12" ht="15" customHeight="1" x14ac:dyDescent="0.25">
      <c r="A1142" s="43" t="s">
        <v>47</v>
      </c>
      <c r="B1142" s="43" t="s">
        <v>10</v>
      </c>
      <c r="C1142" s="43" t="s">
        <v>771</v>
      </c>
      <c r="D1142" s="43" t="s">
        <v>371</v>
      </c>
      <c r="E1142" s="43" t="s">
        <v>1477</v>
      </c>
      <c r="F1142" s="43" t="s">
        <v>3680</v>
      </c>
      <c r="G1142" s="43" t="s">
        <v>4653</v>
      </c>
      <c r="H1142" s="76">
        <v>13.710000000000036</v>
      </c>
      <c r="I1142" s="229">
        <v>0.9409190371991123</v>
      </c>
      <c r="J1142" s="73">
        <f t="shared" si="51"/>
        <v>1.8708369464912538E-2</v>
      </c>
      <c r="K1142" s="73">
        <f t="shared" si="52"/>
        <v>13.156491745363814</v>
      </c>
      <c r="L1142" s="3" t="e">
        <f t="shared" si="53"/>
        <v>#N/A</v>
      </c>
    </row>
    <row r="1143" spans="1:12" ht="15" customHeight="1" x14ac:dyDescent="0.25">
      <c r="A1143" s="43" t="s">
        <v>47</v>
      </c>
      <c r="B1143" s="43" t="s">
        <v>10</v>
      </c>
      <c r="C1143" s="43" t="s">
        <v>771</v>
      </c>
      <c r="D1143" s="43" t="s">
        <v>371</v>
      </c>
      <c r="E1143" s="43" t="s">
        <v>1477</v>
      </c>
      <c r="F1143" s="43" t="s">
        <v>3680</v>
      </c>
      <c r="G1143" s="43" t="s">
        <v>4653</v>
      </c>
      <c r="H1143" s="76">
        <v>312.73</v>
      </c>
      <c r="I1143" s="229">
        <v>0.94049179803664495</v>
      </c>
      <c r="J1143" s="73">
        <f t="shared" si="51"/>
        <v>1.8699874634023464E-2</v>
      </c>
      <c r="K1143" s="73">
        <f t="shared" si="52"/>
        <v>299.96801179429815</v>
      </c>
      <c r="L1143" s="3" t="e">
        <f t="shared" si="53"/>
        <v>#N/A</v>
      </c>
    </row>
    <row r="1144" spans="1:12" ht="15" customHeight="1" x14ac:dyDescent="0.25">
      <c r="A1144" s="43" t="s">
        <v>47</v>
      </c>
      <c r="B1144" s="43" t="s">
        <v>10</v>
      </c>
      <c r="C1144" s="43" t="s">
        <v>771</v>
      </c>
      <c r="D1144" s="43" t="s">
        <v>371</v>
      </c>
      <c r="E1144" s="43" t="s">
        <v>1478</v>
      </c>
      <c r="F1144" s="43" t="s">
        <v>3681</v>
      </c>
      <c r="G1144" s="43" t="s">
        <v>4653</v>
      </c>
      <c r="H1144" s="76">
        <v>21.939999999999998</v>
      </c>
      <c r="I1144" s="229">
        <v>1.1814038286235187</v>
      </c>
      <c r="J1144" s="73">
        <f t="shared" si="51"/>
        <v>2.3489948060721261E-2</v>
      </c>
      <c r="K1144" s="73">
        <f t="shared" si="52"/>
        <v>26.435369460452222</v>
      </c>
      <c r="L1144" s="3" t="e">
        <f t="shared" si="53"/>
        <v>#N/A</v>
      </c>
    </row>
    <row r="1145" spans="1:12" ht="15" customHeight="1" x14ac:dyDescent="0.25">
      <c r="A1145" s="43" t="s">
        <v>47</v>
      </c>
      <c r="B1145" s="43" t="s">
        <v>10</v>
      </c>
      <c r="C1145" s="43" t="s">
        <v>772</v>
      </c>
      <c r="D1145" s="43" t="s">
        <v>55</v>
      </c>
      <c r="E1145" s="43" t="s">
        <v>1479</v>
      </c>
      <c r="F1145" s="43" t="s">
        <v>3624</v>
      </c>
      <c r="G1145" s="43" t="s">
        <v>4653</v>
      </c>
      <c r="H1145" s="76">
        <v>6002.12</v>
      </c>
      <c r="I1145" s="229">
        <v>0.21</v>
      </c>
      <c r="J1145" s="73">
        <f t="shared" si="51"/>
        <v>4.1754470175527445E-3</v>
      </c>
      <c r="K1145" s="73">
        <f t="shared" si="52"/>
        <v>1285.5067340529936</v>
      </c>
      <c r="L1145" s="3" t="e">
        <f t="shared" si="53"/>
        <v>#N/A</v>
      </c>
    </row>
    <row r="1146" spans="1:12" ht="15" customHeight="1" x14ac:dyDescent="0.25">
      <c r="A1146" s="43" t="s">
        <v>47</v>
      </c>
      <c r="B1146" s="43" t="s">
        <v>10</v>
      </c>
      <c r="C1146" s="43" t="s">
        <v>772</v>
      </c>
      <c r="D1146" s="43" t="s">
        <v>55</v>
      </c>
      <c r="E1146" s="43" t="s">
        <v>1479</v>
      </c>
      <c r="F1146" s="43" t="s">
        <v>3624</v>
      </c>
      <c r="G1146" s="43" t="s">
        <v>4653</v>
      </c>
      <c r="H1146" s="76">
        <v>17282.16</v>
      </c>
      <c r="I1146" s="229">
        <v>0.21041119860017499</v>
      </c>
      <c r="J1146" s="73">
        <f t="shared" si="51"/>
        <v>4.1836229126418992E-3</v>
      </c>
      <c r="K1146" s="73">
        <f t="shared" si="52"/>
        <v>3708.6620405559433</v>
      </c>
      <c r="L1146" s="3" t="e">
        <f t="shared" si="53"/>
        <v>#N/A</v>
      </c>
    </row>
    <row r="1147" spans="1:12" ht="15" customHeight="1" x14ac:dyDescent="0.25">
      <c r="A1147" s="43" t="s">
        <v>47</v>
      </c>
      <c r="B1147" s="43" t="s">
        <v>10</v>
      </c>
      <c r="C1147" s="43" t="s">
        <v>772</v>
      </c>
      <c r="D1147" s="43" t="s">
        <v>55</v>
      </c>
      <c r="E1147" s="43" t="s">
        <v>1480</v>
      </c>
      <c r="F1147" s="43" t="s">
        <v>3628</v>
      </c>
      <c r="G1147" s="43" t="s">
        <v>4653</v>
      </c>
      <c r="H1147" s="76">
        <v>1329.54</v>
      </c>
      <c r="I1147" s="229">
        <v>0.37883027212419335</v>
      </c>
      <c r="J1147" s="73">
        <f t="shared" si="51"/>
        <v>7.5323129995221796E-3</v>
      </c>
      <c r="K1147" s="73">
        <f t="shared" si="52"/>
        <v>513.6845114253847</v>
      </c>
      <c r="L1147" s="3" t="e">
        <f t="shared" si="53"/>
        <v>#N/A</v>
      </c>
    </row>
    <row r="1148" spans="1:12" ht="15" customHeight="1" x14ac:dyDescent="0.25">
      <c r="A1148" s="43" t="s">
        <v>47</v>
      </c>
      <c r="B1148" s="43" t="s">
        <v>10</v>
      </c>
      <c r="C1148" s="43" t="s">
        <v>773</v>
      </c>
      <c r="D1148" s="43" t="s">
        <v>371</v>
      </c>
      <c r="E1148" s="43" t="s">
        <v>1481</v>
      </c>
      <c r="F1148" s="43" t="s">
        <v>3682</v>
      </c>
      <c r="G1148" s="43" t="s">
        <v>4653</v>
      </c>
      <c r="H1148" s="76">
        <v>781.81</v>
      </c>
      <c r="I1148" s="229">
        <v>1.0717437740627518</v>
      </c>
      <c r="J1148" s="73">
        <f t="shared" si="51"/>
        <v>2.130956830948114E-2</v>
      </c>
      <c r="K1148" s="73">
        <f t="shared" si="52"/>
        <v>854.56003360003524</v>
      </c>
      <c r="L1148" s="3" t="e">
        <f t="shared" si="53"/>
        <v>#N/A</v>
      </c>
    </row>
    <row r="1149" spans="1:12" ht="15" customHeight="1" x14ac:dyDescent="0.25">
      <c r="A1149" s="43" t="s">
        <v>47</v>
      </c>
      <c r="B1149" s="43" t="s">
        <v>10</v>
      </c>
      <c r="C1149" s="43" t="s">
        <v>773</v>
      </c>
      <c r="D1149" s="43" t="s">
        <v>371</v>
      </c>
      <c r="E1149" s="43" t="s">
        <v>1481</v>
      </c>
      <c r="F1149" s="43" t="s">
        <v>3682</v>
      </c>
      <c r="G1149" s="43" t="s">
        <v>4653</v>
      </c>
      <c r="H1149" s="76">
        <v>596.19000000000005</v>
      </c>
      <c r="I1149" s="229">
        <v>1.0717388751907948</v>
      </c>
      <c r="J1149" s="73">
        <f t="shared" si="51"/>
        <v>2.1309470904813034E-2</v>
      </c>
      <c r="K1149" s="73">
        <f t="shared" si="52"/>
        <v>651.66449345874048</v>
      </c>
      <c r="L1149" s="3" t="e">
        <f t="shared" si="53"/>
        <v>#N/A</v>
      </c>
    </row>
    <row r="1150" spans="1:12" ht="15" customHeight="1" x14ac:dyDescent="0.25">
      <c r="A1150" s="43" t="s">
        <v>47</v>
      </c>
      <c r="B1150" s="43" t="s">
        <v>10</v>
      </c>
      <c r="C1150" s="43" t="s">
        <v>773</v>
      </c>
      <c r="D1150" s="43" t="s">
        <v>371</v>
      </c>
      <c r="E1150" s="43" t="s">
        <v>1481</v>
      </c>
      <c r="F1150" s="43" t="s">
        <v>3682</v>
      </c>
      <c r="G1150" s="43" t="s">
        <v>4653</v>
      </c>
      <c r="H1150" s="76">
        <v>746.15</v>
      </c>
      <c r="I1150" s="229">
        <v>1.0717416069154995</v>
      </c>
      <c r="J1150" s="73">
        <f t="shared" si="51"/>
        <v>2.1309525219916706E-2</v>
      </c>
      <c r="K1150" s="73">
        <f t="shared" si="52"/>
        <v>815.58010224284078</v>
      </c>
      <c r="L1150" s="3" t="e">
        <f t="shared" si="53"/>
        <v>#N/A</v>
      </c>
    </row>
    <row r="1151" spans="1:12" ht="15" customHeight="1" x14ac:dyDescent="0.25">
      <c r="A1151" s="43" t="s">
        <v>47</v>
      </c>
      <c r="B1151" s="43" t="s">
        <v>10</v>
      </c>
      <c r="C1151" s="43" t="s">
        <v>773</v>
      </c>
      <c r="D1151" s="43" t="s">
        <v>371</v>
      </c>
      <c r="E1151" s="43" t="s">
        <v>1482</v>
      </c>
      <c r="F1151" s="43" t="s">
        <v>3683</v>
      </c>
      <c r="G1151" s="43" t="s">
        <v>4653</v>
      </c>
      <c r="H1151" s="76">
        <v>5717.74</v>
      </c>
      <c r="I1151" s="229">
        <v>0.27340347759779215</v>
      </c>
      <c r="J1151" s="73">
        <f t="shared" si="51"/>
        <v>5.4361035005916656E-3</v>
      </c>
      <c r="K1151" s="73">
        <f t="shared" si="52"/>
        <v>1594.3322264294729</v>
      </c>
      <c r="L1151" s="3" t="e">
        <f t="shared" si="53"/>
        <v>#N/A</v>
      </c>
    </row>
    <row r="1152" spans="1:12" ht="15" customHeight="1" x14ac:dyDescent="0.25">
      <c r="A1152" s="43" t="s">
        <v>47</v>
      </c>
      <c r="B1152" s="43" t="s">
        <v>10</v>
      </c>
      <c r="C1152" s="43" t="s">
        <v>773</v>
      </c>
      <c r="D1152" s="43" t="s">
        <v>371</v>
      </c>
      <c r="E1152" s="43" t="s">
        <v>1482</v>
      </c>
      <c r="F1152" s="43" t="s">
        <v>3683</v>
      </c>
      <c r="G1152" s="43" t="s">
        <v>4653</v>
      </c>
      <c r="H1152" s="76">
        <v>4570.17</v>
      </c>
      <c r="I1152" s="229">
        <v>0.27340339637256383</v>
      </c>
      <c r="J1152" s="73">
        <f t="shared" si="51"/>
        <v>5.4361018855838689E-3</v>
      </c>
      <c r="K1152" s="73">
        <f t="shared" si="52"/>
        <v>1274.3439097544388</v>
      </c>
      <c r="L1152" s="3" t="e">
        <f t="shared" si="53"/>
        <v>#N/A</v>
      </c>
    </row>
    <row r="1153" spans="1:12" ht="15" customHeight="1" x14ac:dyDescent="0.25">
      <c r="A1153" s="43" t="s">
        <v>47</v>
      </c>
      <c r="B1153" s="43" t="s">
        <v>10</v>
      </c>
      <c r="C1153" s="43" t="s">
        <v>773</v>
      </c>
      <c r="D1153" s="43" t="s">
        <v>371</v>
      </c>
      <c r="E1153" s="43" t="s">
        <v>1482</v>
      </c>
      <c r="F1153" s="43" t="s">
        <v>3683</v>
      </c>
      <c r="G1153" s="43" t="s">
        <v>4653</v>
      </c>
      <c r="H1153" s="76">
        <v>5995.72</v>
      </c>
      <c r="I1153" s="229">
        <v>0.2734033610642258</v>
      </c>
      <c r="J1153" s="73">
        <f t="shared" si="51"/>
        <v>5.4361011835453226E-3</v>
      </c>
      <c r="K1153" s="73">
        <f t="shared" si="52"/>
        <v>1671.8433405882063</v>
      </c>
      <c r="L1153" s="3" t="e">
        <f t="shared" si="53"/>
        <v>#N/A</v>
      </c>
    </row>
    <row r="1154" spans="1:12" ht="15" customHeight="1" x14ac:dyDescent="0.25">
      <c r="A1154" s="43" t="s">
        <v>47</v>
      </c>
      <c r="B1154" s="43" t="s">
        <v>10</v>
      </c>
      <c r="C1154" s="43" t="s">
        <v>774</v>
      </c>
      <c r="D1154" s="43" t="s">
        <v>371</v>
      </c>
      <c r="E1154" s="43" t="s">
        <v>1483</v>
      </c>
      <c r="F1154" s="43" t="s">
        <v>3677</v>
      </c>
      <c r="G1154" s="43" t="s">
        <v>4653</v>
      </c>
      <c r="H1154" s="76">
        <v>2.74</v>
      </c>
      <c r="I1154" s="229">
        <v>0.42700729927007292</v>
      </c>
      <c r="J1154" s="73">
        <f t="shared" si="51"/>
        <v>8.4902207343356094E-3</v>
      </c>
      <c r="K1154" s="73">
        <f t="shared" si="52"/>
        <v>1.1932632048120795</v>
      </c>
      <c r="L1154" s="3" t="e">
        <f t="shared" si="53"/>
        <v>#N/A</v>
      </c>
    </row>
    <row r="1155" spans="1:12" ht="15" customHeight="1" x14ac:dyDescent="0.25">
      <c r="A1155" s="43" t="s">
        <v>47</v>
      </c>
      <c r="B1155" s="43" t="s">
        <v>10</v>
      </c>
      <c r="C1155" s="43" t="s">
        <v>774</v>
      </c>
      <c r="D1155" s="43" t="s">
        <v>371</v>
      </c>
      <c r="E1155" s="43" t="s">
        <v>1483</v>
      </c>
      <c r="F1155" s="43" t="s">
        <v>3677</v>
      </c>
      <c r="G1155" s="43" t="s">
        <v>4653</v>
      </c>
      <c r="H1155" s="76">
        <v>6.4</v>
      </c>
      <c r="I1155" s="229">
        <v>0.42656249999999996</v>
      </c>
      <c r="J1155" s="73">
        <f t="shared" si="51"/>
        <v>8.481376754404012E-3</v>
      </c>
      <c r="K1155" s="73">
        <f t="shared" si="52"/>
        <v>2.7842808112281858</v>
      </c>
      <c r="L1155" s="3" t="e">
        <f t="shared" si="53"/>
        <v>#N/A</v>
      </c>
    </row>
    <row r="1156" spans="1:12" ht="15" customHeight="1" x14ac:dyDescent="0.25">
      <c r="A1156" s="43" t="s">
        <v>47</v>
      </c>
      <c r="B1156" s="43" t="s">
        <v>10</v>
      </c>
      <c r="C1156" s="43" t="s">
        <v>774</v>
      </c>
      <c r="D1156" s="43" t="s">
        <v>371</v>
      </c>
      <c r="E1156" s="43" t="s">
        <v>1483</v>
      </c>
      <c r="F1156" s="43" t="s">
        <v>3677</v>
      </c>
      <c r="G1156" s="43" t="s">
        <v>4653</v>
      </c>
      <c r="H1156" s="76">
        <v>30.18</v>
      </c>
      <c r="I1156" s="229">
        <v>0.426441351888668</v>
      </c>
      <c r="J1156" s="73">
        <f t="shared" si="51"/>
        <v>8.4789679566890444E-3</v>
      </c>
      <c r="K1156" s="73">
        <f t="shared" si="52"/>
        <v>13.125895252932876</v>
      </c>
      <c r="L1156" s="3" t="e">
        <f t="shared" si="53"/>
        <v>#N/A</v>
      </c>
    </row>
    <row r="1157" spans="1:12" ht="15" customHeight="1" x14ac:dyDescent="0.25">
      <c r="A1157" s="43" t="s">
        <v>47</v>
      </c>
      <c r="B1157" s="43" t="s">
        <v>10</v>
      </c>
      <c r="C1157" s="43" t="s">
        <v>774</v>
      </c>
      <c r="D1157" s="43" t="s">
        <v>371</v>
      </c>
      <c r="E1157" s="43" t="s">
        <v>1483</v>
      </c>
      <c r="F1157" s="43" t="s">
        <v>3677</v>
      </c>
      <c r="G1157" s="43" t="s">
        <v>4653</v>
      </c>
      <c r="H1157" s="76">
        <v>4.57</v>
      </c>
      <c r="I1157" s="229">
        <v>0.42669584245076581</v>
      </c>
      <c r="J1157" s="73">
        <f t="shared" si="51"/>
        <v>8.4840280131581233E-3</v>
      </c>
      <c r="K1157" s="73">
        <f t="shared" si="52"/>
        <v>1.9887720080201325</v>
      </c>
      <c r="L1157" s="3" t="e">
        <f t="shared" si="53"/>
        <v>#N/A</v>
      </c>
    </row>
    <row r="1158" spans="1:12" ht="15" customHeight="1" x14ac:dyDescent="0.25">
      <c r="A1158" s="43" t="s">
        <v>47</v>
      </c>
      <c r="B1158" s="43" t="s">
        <v>10</v>
      </c>
      <c r="C1158" s="43" t="s">
        <v>774</v>
      </c>
      <c r="D1158" s="43" t="s">
        <v>371</v>
      </c>
      <c r="E1158" s="43" t="s">
        <v>1483</v>
      </c>
      <c r="F1158" s="43" t="s">
        <v>3677</v>
      </c>
      <c r="G1158" s="43" t="s">
        <v>4653</v>
      </c>
      <c r="H1158" s="76">
        <v>20.12</v>
      </c>
      <c r="I1158" s="229">
        <v>0.426441351888668</v>
      </c>
      <c r="J1158" s="73">
        <f t="shared" si="51"/>
        <v>8.4789679566890444E-3</v>
      </c>
      <c r="K1158" s="73">
        <f t="shared" si="52"/>
        <v>8.7505968352885848</v>
      </c>
      <c r="L1158" s="3" t="e">
        <f t="shared" si="53"/>
        <v>#N/A</v>
      </c>
    </row>
    <row r="1159" spans="1:12" ht="15" customHeight="1" x14ac:dyDescent="0.25">
      <c r="A1159" s="43" t="s">
        <v>47</v>
      </c>
      <c r="B1159" s="43" t="s">
        <v>10</v>
      </c>
      <c r="C1159" s="43" t="s">
        <v>774</v>
      </c>
      <c r="D1159" s="43" t="s">
        <v>371</v>
      </c>
      <c r="E1159" s="43" t="s">
        <v>1484</v>
      </c>
      <c r="F1159" s="43" t="s">
        <v>3684</v>
      </c>
      <c r="G1159" s="43" t="s">
        <v>4653</v>
      </c>
      <c r="H1159" s="76">
        <v>31.09</v>
      </c>
      <c r="I1159" s="229">
        <v>0.39369572209713738</v>
      </c>
      <c r="J1159" s="73">
        <f t="shared" ref="J1159:J1222" si="54">I1159*$J$5</f>
        <v>7.8278839459703167E-3</v>
      </c>
      <c r="K1159" s="73">
        <f t="shared" ref="K1159:K1222" si="55">(I1159+J1159)*H1159</f>
        <v>12.483368911880218</v>
      </c>
      <c r="L1159" s="3" t="e">
        <f t="shared" ref="L1159:L1222" si="56">MATCH(C1159,$C$7237:$C$7264,0)</f>
        <v>#N/A</v>
      </c>
    </row>
    <row r="1160" spans="1:12" ht="15" customHeight="1" x14ac:dyDescent="0.25">
      <c r="A1160" s="43" t="s">
        <v>47</v>
      </c>
      <c r="B1160" s="43" t="s">
        <v>10</v>
      </c>
      <c r="C1160" s="43" t="s">
        <v>774</v>
      </c>
      <c r="D1160" s="43" t="s">
        <v>371</v>
      </c>
      <c r="E1160" s="43" t="s">
        <v>1484</v>
      </c>
      <c r="F1160" s="43" t="s">
        <v>3684</v>
      </c>
      <c r="G1160" s="43" t="s">
        <v>4653</v>
      </c>
      <c r="H1160" s="76">
        <v>7.3100000000000023</v>
      </c>
      <c r="I1160" s="229">
        <v>0.39398084815321599</v>
      </c>
      <c r="J1160" s="73">
        <f t="shared" si="54"/>
        <v>7.8335531304487924E-3</v>
      </c>
      <c r="K1160" s="73">
        <f t="shared" si="55"/>
        <v>2.9372632733835906</v>
      </c>
      <c r="L1160" s="3" t="e">
        <f t="shared" si="56"/>
        <v>#N/A</v>
      </c>
    </row>
    <row r="1161" spans="1:12" ht="15" customHeight="1" x14ac:dyDescent="0.25">
      <c r="A1161" s="43" t="s">
        <v>47</v>
      </c>
      <c r="B1161" s="43" t="s">
        <v>10</v>
      </c>
      <c r="C1161" s="43" t="s">
        <v>774</v>
      </c>
      <c r="D1161" s="43" t="s">
        <v>371</v>
      </c>
      <c r="E1161" s="43" t="s">
        <v>1485</v>
      </c>
      <c r="F1161" s="43" t="s">
        <v>3685</v>
      </c>
      <c r="G1161" s="43" t="s">
        <v>4653</v>
      </c>
      <c r="H1161" s="76">
        <v>14.63000000000001</v>
      </c>
      <c r="I1161" s="229">
        <v>0.92959671907040231</v>
      </c>
      <c r="J1161" s="73">
        <f t="shared" si="54"/>
        <v>1.8483246896044418E-2</v>
      </c>
      <c r="K1161" s="73">
        <f t="shared" si="55"/>
        <v>13.870409902089126</v>
      </c>
      <c r="L1161" s="3" t="e">
        <f t="shared" si="56"/>
        <v>#N/A</v>
      </c>
    </row>
    <row r="1162" spans="1:12" ht="15" customHeight="1" x14ac:dyDescent="0.25">
      <c r="A1162" s="43" t="s">
        <v>47</v>
      </c>
      <c r="B1162" s="43" t="s">
        <v>10</v>
      </c>
      <c r="C1162" s="43" t="s">
        <v>774</v>
      </c>
      <c r="D1162" s="43" t="s">
        <v>371</v>
      </c>
      <c r="E1162" s="43" t="s">
        <v>1485</v>
      </c>
      <c r="F1162" s="43" t="s">
        <v>3685</v>
      </c>
      <c r="G1162" s="43" t="s">
        <v>4653</v>
      </c>
      <c r="H1162" s="76">
        <v>18.29</v>
      </c>
      <c r="I1162" s="229">
        <v>0.92946965554948069</v>
      </c>
      <c r="J1162" s="73">
        <f t="shared" si="54"/>
        <v>1.8480720481761217E-2</v>
      </c>
      <c r="K1162" s="73">
        <f t="shared" si="55"/>
        <v>17.338012377611413</v>
      </c>
      <c r="L1162" s="3" t="e">
        <f t="shared" si="56"/>
        <v>#N/A</v>
      </c>
    </row>
    <row r="1163" spans="1:12" ht="15" customHeight="1" x14ac:dyDescent="0.25">
      <c r="A1163" s="43" t="s">
        <v>47</v>
      </c>
      <c r="B1163" s="43" t="s">
        <v>10</v>
      </c>
      <c r="C1163" s="43" t="s">
        <v>774</v>
      </c>
      <c r="D1163" s="43" t="s">
        <v>371</v>
      </c>
      <c r="E1163" s="43" t="s">
        <v>1485</v>
      </c>
      <c r="F1163" s="43" t="s">
        <v>3685</v>
      </c>
      <c r="G1163" s="43" t="s">
        <v>4653</v>
      </c>
      <c r="H1163" s="76">
        <v>2.7399999999999949</v>
      </c>
      <c r="I1163" s="229">
        <v>0.93065693430657004</v>
      </c>
      <c r="J1163" s="73">
        <f t="shared" si="54"/>
        <v>1.8504327241500706E-2</v>
      </c>
      <c r="K1163" s="73">
        <f t="shared" si="55"/>
        <v>2.6007018566417091</v>
      </c>
      <c r="L1163" s="3" t="e">
        <f t="shared" si="56"/>
        <v>#N/A</v>
      </c>
    </row>
    <row r="1164" spans="1:12" ht="15" customHeight="1" x14ac:dyDescent="0.25">
      <c r="A1164" s="43" t="s">
        <v>47</v>
      </c>
      <c r="B1164" s="43" t="s">
        <v>10</v>
      </c>
      <c r="C1164" s="43" t="s">
        <v>775</v>
      </c>
      <c r="D1164" s="43" t="s">
        <v>55</v>
      </c>
      <c r="E1164" s="43" t="s">
        <v>1486</v>
      </c>
      <c r="F1164" s="43" t="s">
        <v>3686</v>
      </c>
      <c r="G1164" s="43" t="s">
        <v>4653</v>
      </c>
      <c r="H1164" s="76">
        <v>21.95</v>
      </c>
      <c r="I1164" s="229">
        <v>0.81731207289293861</v>
      </c>
      <c r="J1164" s="73">
        <f t="shared" si="54"/>
        <v>1.6250682177003199E-2</v>
      </c>
      <c r="K1164" s="73">
        <f t="shared" si="55"/>
        <v>18.296702473785221</v>
      </c>
      <c r="L1164" s="3" t="e">
        <f t="shared" si="56"/>
        <v>#N/A</v>
      </c>
    </row>
    <row r="1165" spans="1:12" ht="15" customHeight="1" x14ac:dyDescent="0.25">
      <c r="A1165" s="43" t="s">
        <v>47</v>
      </c>
      <c r="B1165" s="43" t="s">
        <v>10</v>
      </c>
      <c r="C1165" s="43" t="s">
        <v>775</v>
      </c>
      <c r="D1165" s="43" t="s">
        <v>55</v>
      </c>
      <c r="E1165" s="43" t="s">
        <v>1487</v>
      </c>
      <c r="F1165" s="43" t="s">
        <v>3687</v>
      </c>
      <c r="G1165" s="43" t="s">
        <v>4653</v>
      </c>
      <c r="H1165" s="76">
        <v>5.49</v>
      </c>
      <c r="I1165" s="229">
        <v>0.81785063752276865</v>
      </c>
      <c r="J1165" s="73">
        <f t="shared" si="54"/>
        <v>1.6261390501181215E-2</v>
      </c>
      <c r="K1165" s="73">
        <f t="shared" si="55"/>
        <v>4.5792750338514852</v>
      </c>
      <c r="L1165" s="3" t="e">
        <f t="shared" si="56"/>
        <v>#N/A</v>
      </c>
    </row>
    <row r="1166" spans="1:12" ht="15" customHeight="1" x14ac:dyDescent="0.25">
      <c r="A1166" s="43" t="s">
        <v>47</v>
      </c>
      <c r="B1166" s="43" t="s">
        <v>10</v>
      </c>
      <c r="C1166" s="43" t="s">
        <v>775</v>
      </c>
      <c r="D1166" s="43" t="s">
        <v>55</v>
      </c>
      <c r="E1166" s="43" t="s">
        <v>1488</v>
      </c>
      <c r="F1166" s="43" t="s">
        <v>3688</v>
      </c>
      <c r="G1166" s="43" t="s">
        <v>4653</v>
      </c>
      <c r="H1166" s="76">
        <v>3.66</v>
      </c>
      <c r="I1166" s="229">
        <v>0.81693989071038253</v>
      </c>
      <c r="J1166" s="73">
        <f t="shared" si="54"/>
        <v>1.6243282048507293E-2</v>
      </c>
      <c r="K1166" s="73">
        <f t="shared" si="55"/>
        <v>3.0494504122975372</v>
      </c>
      <c r="L1166" s="3" t="e">
        <f t="shared" si="56"/>
        <v>#N/A</v>
      </c>
    </row>
    <row r="1167" spans="1:12" ht="15" customHeight="1" x14ac:dyDescent="0.25">
      <c r="A1167" s="43" t="s">
        <v>47</v>
      </c>
      <c r="B1167" s="43" t="s">
        <v>10</v>
      </c>
      <c r="C1167" s="43" t="s">
        <v>775</v>
      </c>
      <c r="D1167" s="43" t="s">
        <v>55</v>
      </c>
      <c r="E1167" s="43" t="s">
        <v>1489</v>
      </c>
      <c r="F1167" s="43" t="s">
        <v>3657</v>
      </c>
      <c r="G1167" s="43" t="s">
        <v>4653</v>
      </c>
      <c r="H1167" s="76">
        <v>7110.37</v>
      </c>
      <c r="I1167" s="229">
        <v>0.8175</v>
      </c>
      <c r="J1167" s="73">
        <f t="shared" si="54"/>
        <v>1.6254418746901755E-2</v>
      </c>
      <c r="K1167" s="73">
        <f t="shared" si="55"/>
        <v>5928.3024064254078</v>
      </c>
      <c r="L1167" s="3" t="e">
        <f t="shared" si="56"/>
        <v>#N/A</v>
      </c>
    </row>
    <row r="1168" spans="1:12" ht="15" customHeight="1" x14ac:dyDescent="0.25">
      <c r="A1168" s="43" t="s">
        <v>47</v>
      </c>
      <c r="B1168" s="43" t="s">
        <v>10</v>
      </c>
      <c r="C1168" s="43" t="s">
        <v>775</v>
      </c>
      <c r="D1168" s="43" t="s">
        <v>55</v>
      </c>
      <c r="E1168" s="43" t="s">
        <v>1490</v>
      </c>
      <c r="F1168" s="43" t="s">
        <v>3635</v>
      </c>
      <c r="G1168" s="43" t="s">
        <v>4653</v>
      </c>
      <c r="H1168" s="76">
        <v>1367.9399999999998</v>
      </c>
      <c r="I1168" s="229">
        <v>0.81758702867084809</v>
      </c>
      <c r="J1168" s="73">
        <f t="shared" si="54"/>
        <v>1.625614914501668E-2</v>
      </c>
      <c r="K1168" s="73">
        <f t="shared" si="55"/>
        <v>1140.6474366614339</v>
      </c>
      <c r="L1168" s="3" t="e">
        <f t="shared" si="56"/>
        <v>#N/A</v>
      </c>
    </row>
    <row r="1169" spans="1:12" ht="15" customHeight="1" x14ac:dyDescent="0.25">
      <c r="A1169" s="43" t="s">
        <v>47</v>
      </c>
      <c r="B1169" s="43" t="s">
        <v>10</v>
      </c>
      <c r="C1169" s="43" t="s">
        <v>775</v>
      </c>
      <c r="D1169" s="43" t="s">
        <v>55</v>
      </c>
      <c r="E1169" s="43" t="s">
        <v>1491</v>
      </c>
      <c r="F1169" s="43" t="s">
        <v>3636</v>
      </c>
      <c r="G1169" s="43" t="s">
        <v>4653</v>
      </c>
      <c r="H1169" s="76">
        <v>1269.24</v>
      </c>
      <c r="I1169" s="229">
        <v>0.57629762692634967</v>
      </c>
      <c r="J1169" s="73">
        <f t="shared" si="54"/>
        <v>1.1458572417011195E-2</v>
      </c>
      <c r="K1169" s="73">
        <f t="shared" si="55"/>
        <v>746.00367845456731</v>
      </c>
      <c r="L1169" s="3" t="e">
        <f t="shared" si="56"/>
        <v>#N/A</v>
      </c>
    </row>
    <row r="1170" spans="1:12" ht="15" customHeight="1" x14ac:dyDescent="0.25">
      <c r="A1170" s="43" t="s">
        <v>47</v>
      </c>
      <c r="B1170" s="43" t="s">
        <v>10</v>
      </c>
      <c r="C1170" s="43" t="s">
        <v>775</v>
      </c>
      <c r="D1170" s="43" t="s">
        <v>55</v>
      </c>
      <c r="E1170" s="43" t="s">
        <v>1492</v>
      </c>
      <c r="F1170" s="43" t="s">
        <v>3637</v>
      </c>
      <c r="G1170" s="43" t="s">
        <v>4653</v>
      </c>
      <c r="H1170" s="76">
        <v>1531.62</v>
      </c>
      <c r="I1170" s="229">
        <v>0.81758530183727041</v>
      </c>
      <c r="J1170" s="73">
        <f t="shared" si="54"/>
        <v>1.6256114810244721E-2</v>
      </c>
      <c r="K1170" s="73">
        <f t="shared" si="55"/>
        <v>1277.128190565667</v>
      </c>
      <c r="L1170" s="3" t="e">
        <f t="shared" si="56"/>
        <v>#N/A</v>
      </c>
    </row>
    <row r="1171" spans="1:12" ht="15" customHeight="1" x14ac:dyDescent="0.25">
      <c r="A1171" s="43" t="s">
        <v>47</v>
      </c>
      <c r="B1171" s="43" t="s">
        <v>10</v>
      </c>
      <c r="C1171" s="43" t="s">
        <v>776</v>
      </c>
      <c r="D1171" s="43" t="s">
        <v>55</v>
      </c>
      <c r="E1171" s="43" t="s">
        <v>1493</v>
      </c>
      <c r="F1171" s="43" t="s">
        <v>3623</v>
      </c>
      <c r="G1171" s="43" t="s">
        <v>4653</v>
      </c>
      <c r="H1171" s="76">
        <v>14.63</v>
      </c>
      <c r="I1171" s="229">
        <v>0.2501708817498291</v>
      </c>
      <c r="J1171" s="73">
        <f t="shared" si="54"/>
        <v>4.9741679146707816E-3</v>
      </c>
      <c r="K1171" s="73">
        <f t="shared" si="55"/>
        <v>3.7327720765916332</v>
      </c>
      <c r="L1171" s="3" t="e">
        <f t="shared" si="56"/>
        <v>#N/A</v>
      </c>
    </row>
    <row r="1172" spans="1:12" ht="15" customHeight="1" x14ac:dyDescent="0.25">
      <c r="A1172" s="43" t="s">
        <v>47</v>
      </c>
      <c r="B1172" s="43" t="s">
        <v>10</v>
      </c>
      <c r="C1172" s="43" t="s">
        <v>776</v>
      </c>
      <c r="D1172" s="43" t="s">
        <v>55</v>
      </c>
      <c r="E1172" s="43" t="s">
        <v>1494</v>
      </c>
      <c r="F1172" s="43" t="s">
        <v>3624</v>
      </c>
      <c r="G1172" s="43" t="s">
        <v>4653</v>
      </c>
      <c r="H1172" s="76">
        <v>1814.17</v>
      </c>
      <c r="I1172" s="229">
        <v>0.24999862195935332</v>
      </c>
      <c r="J1172" s="73">
        <f t="shared" si="54"/>
        <v>4.9707428592975136E-3</v>
      </c>
      <c r="K1172" s="73">
        <f t="shared" si="55"/>
        <v>462.55777257305181</v>
      </c>
      <c r="L1172" s="3" t="e">
        <f t="shared" si="56"/>
        <v>#N/A</v>
      </c>
    </row>
    <row r="1173" spans="1:12" ht="15" customHeight="1" x14ac:dyDescent="0.25">
      <c r="A1173" s="43" t="s">
        <v>47</v>
      </c>
      <c r="B1173" s="43" t="s">
        <v>10</v>
      </c>
      <c r="C1173" s="43" t="s">
        <v>776</v>
      </c>
      <c r="D1173" s="43" t="s">
        <v>55</v>
      </c>
      <c r="E1173" s="43" t="s">
        <v>1495</v>
      </c>
      <c r="F1173" s="43" t="s">
        <v>3628</v>
      </c>
      <c r="G1173" s="43" t="s">
        <v>4653</v>
      </c>
      <c r="H1173" s="76">
        <v>91.44</v>
      </c>
      <c r="I1173" s="229">
        <v>0.25</v>
      </c>
      <c r="J1173" s="73">
        <f t="shared" si="54"/>
        <v>4.9707702589913624E-3</v>
      </c>
      <c r="K1173" s="73">
        <f t="shared" si="55"/>
        <v>23.314527232482167</v>
      </c>
      <c r="L1173" s="3" t="e">
        <f t="shared" si="56"/>
        <v>#N/A</v>
      </c>
    </row>
    <row r="1174" spans="1:12" ht="15" customHeight="1" x14ac:dyDescent="0.25">
      <c r="A1174" s="43" t="s">
        <v>47</v>
      </c>
      <c r="B1174" s="43" t="s">
        <v>10</v>
      </c>
      <c r="C1174" s="43" t="s">
        <v>803</v>
      </c>
      <c r="D1174" s="43" t="s">
        <v>55</v>
      </c>
      <c r="E1174" s="43" t="s">
        <v>1496</v>
      </c>
      <c r="F1174" s="43" t="s">
        <v>3624</v>
      </c>
      <c r="G1174" s="43" t="s">
        <v>4653</v>
      </c>
      <c r="H1174" s="76">
        <v>22860</v>
      </c>
      <c r="I1174" s="229">
        <v>0.22430008748906385</v>
      </c>
      <c r="J1174" s="73">
        <f t="shared" si="54"/>
        <v>4.4597768159191972E-3</v>
      </c>
      <c r="K1174" s="73">
        <f t="shared" si="55"/>
        <v>5229.4504980119127</v>
      </c>
      <c r="L1174" s="3" t="e">
        <f t="shared" si="56"/>
        <v>#N/A</v>
      </c>
    </row>
    <row r="1175" spans="1:12" ht="15" customHeight="1" x14ac:dyDescent="0.25">
      <c r="A1175" s="43" t="s">
        <v>47</v>
      </c>
      <c r="B1175" s="43" t="s">
        <v>10</v>
      </c>
      <c r="C1175" s="43" t="s">
        <v>803</v>
      </c>
      <c r="D1175" s="43" t="s">
        <v>55</v>
      </c>
      <c r="E1175" s="43" t="s">
        <v>1497</v>
      </c>
      <c r="F1175" s="43" t="s">
        <v>3628</v>
      </c>
      <c r="G1175" s="43" t="s">
        <v>4653</v>
      </c>
      <c r="H1175" s="76">
        <v>1371.6</v>
      </c>
      <c r="I1175" s="229">
        <v>1.2214566929133859</v>
      </c>
      <c r="J1175" s="73">
        <f t="shared" si="54"/>
        <v>2.4286322407119216E-2</v>
      </c>
      <c r="K1175" s="73">
        <f t="shared" si="55"/>
        <v>1708.6611198136047</v>
      </c>
      <c r="L1175" s="3" t="e">
        <f t="shared" si="56"/>
        <v>#N/A</v>
      </c>
    </row>
    <row r="1176" spans="1:12" ht="15" customHeight="1" x14ac:dyDescent="0.25">
      <c r="A1176" s="43" t="s">
        <v>47</v>
      </c>
      <c r="B1176" s="43" t="s">
        <v>10</v>
      </c>
      <c r="C1176" s="43" t="s">
        <v>777</v>
      </c>
      <c r="D1176" s="43" t="s">
        <v>55</v>
      </c>
      <c r="E1176" s="43" t="s">
        <v>1498</v>
      </c>
      <c r="F1176" s="43" t="s">
        <v>3637</v>
      </c>
      <c r="G1176" s="43" t="s">
        <v>4653</v>
      </c>
      <c r="H1176" s="76">
        <v>548.64</v>
      </c>
      <c r="I1176" s="229">
        <v>0.17694663167104113</v>
      </c>
      <c r="J1176" s="73">
        <f t="shared" si="54"/>
        <v>3.5182442165564414E-3</v>
      </c>
      <c r="K1176" s="73">
        <f t="shared" si="55"/>
        <v>99.010249506971533</v>
      </c>
      <c r="L1176" s="3" t="e">
        <f t="shared" si="56"/>
        <v>#N/A</v>
      </c>
    </row>
    <row r="1177" spans="1:12" ht="15" customHeight="1" x14ac:dyDescent="0.25">
      <c r="A1177" s="43" t="s">
        <v>47</v>
      </c>
      <c r="B1177" s="43" t="s">
        <v>10</v>
      </c>
      <c r="C1177" s="43" t="s">
        <v>777</v>
      </c>
      <c r="D1177" s="43" t="s">
        <v>55</v>
      </c>
      <c r="E1177" s="43" t="s">
        <v>1499</v>
      </c>
      <c r="F1177" s="43" t="s">
        <v>3656</v>
      </c>
      <c r="G1177" s="43" t="s">
        <v>4653</v>
      </c>
      <c r="H1177" s="76">
        <v>1097.28</v>
      </c>
      <c r="I1177" s="229">
        <v>0.17694663167104113</v>
      </c>
      <c r="J1177" s="73">
        <f t="shared" si="54"/>
        <v>3.5182442165564414E-3</v>
      </c>
      <c r="K1177" s="73">
        <f t="shared" si="55"/>
        <v>198.02049901394307</v>
      </c>
      <c r="L1177" s="3" t="e">
        <f t="shared" si="56"/>
        <v>#N/A</v>
      </c>
    </row>
    <row r="1178" spans="1:12" ht="15" customHeight="1" x14ac:dyDescent="0.25">
      <c r="A1178" s="43" t="s">
        <v>47</v>
      </c>
      <c r="B1178" s="43" t="s">
        <v>10</v>
      </c>
      <c r="C1178" s="43" t="s">
        <v>777</v>
      </c>
      <c r="D1178" s="43" t="s">
        <v>55</v>
      </c>
      <c r="E1178" s="43" t="s">
        <v>1500</v>
      </c>
      <c r="F1178" s="43" t="s">
        <v>3632</v>
      </c>
      <c r="G1178" s="43" t="s">
        <v>4653</v>
      </c>
      <c r="H1178" s="76">
        <v>400</v>
      </c>
      <c r="I1178" s="229">
        <v>0.42159999999999997</v>
      </c>
      <c r="J1178" s="73">
        <f t="shared" si="54"/>
        <v>8.3827069647630335E-3</v>
      </c>
      <c r="K1178" s="73">
        <f t="shared" si="55"/>
        <v>171.99308278590519</v>
      </c>
      <c r="L1178" s="3" t="e">
        <f t="shared" si="56"/>
        <v>#N/A</v>
      </c>
    </row>
    <row r="1179" spans="1:12" ht="15" customHeight="1" x14ac:dyDescent="0.25">
      <c r="A1179" s="43" t="s">
        <v>47</v>
      </c>
      <c r="B1179" s="43" t="s">
        <v>10</v>
      </c>
      <c r="C1179" s="43" t="s">
        <v>727</v>
      </c>
      <c r="D1179" s="43" t="s">
        <v>728</v>
      </c>
      <c r="E1179" s="43" t="s">
        <v>1501</v>
      </c>
      <c r="F1179" s="43" t="s">
        <v>3689</v>
      </c>
      <c r="G1179" s="43" t="s">
        <v>4653</v>
      </c>
      <c r="H1179" s="76">
        <v>1485.42</v>
      </c>
      <c r="I1179" s="229">
        <v>0.2237010407830782</v>
      </c>
      <c r="J1179" s="73">
        <f t="shared" si="54"/>
        <v>4.4478659217197557E-3</v>
      </c>
      <c r="K1179" s="73">
        <f t="shared" si="55"/>
        <v>338.89694899744097</v>
      </c>
      <c r="L1179" s="3" t="e">
        <f t="shared" si="56"/>
        <v>#N/A</v>
      </c>
    </row>
    <row r="1180" spans="1:12" ht="15" customHeight="1" x14ac:dyDescent="0.25">
      <c r="A1180" s="43" t="s">
        <v>47</v>
      </c>
      <c r="B1180" s="43" t="s">
        <v>10</v>
      </c>
      <c r="C1180" s="43" t="s">
        <v>727</v>
      </c>
      <c r="D1180" s="43" t="s">
        <v>728</v>
      </c>
      <c r="E1180" s="43" t="s">
        <v>1501</v>
      </c>
      <c r="F1180" s="43" t="s">
        <v>3689</v>
      </c>
      <c r="G1180" s="43" t="s">
        <v>4653</v>
      </c>
      <c r="H1180" s="76">
        <v>2505.34</v>
      </c>
      <c r="I1180" s="229">
        <v>0.22369818068605454</v>
      </c>
      <c r="J1180" s="73">
        <f t="shared" si="54"/>
        <v>4.4478090541788641E-3</v>
      </c>
      <c r="K1180" s="73">
        <f t="shared" si="55"/>
        <v>571.58327393579634</v>
      </c>
      <c r="L1180" s="3" t="e">
        <f t="shared" si="56"/>
        <v>#N/A</v>
      </c>
    </row>
    <row r="1181" spans="1:12" ht="15" customHeight="1" x14ac:dyDescent="0.25">
      <c r="A1181" s="43" t="s">
        <v>47</v>
      </c>
      <c r="B1181" s="43" t="s">
        <v>10</v>
      </c>
      <c r="C1181" s="43" t="s">
        <v>778</v>
      </c>
      <c r="D1181" s="43" t="s">
        <v>371</v>
      </c>
      <c r="E1181" s="43" t="s">
        <v>1502</v>
      </c>
      <c r="F1181" s="43" t="s">
        <v>3666</v>
      </c>
      <c r="G1181" s="43" t="s">
        <v>4653</v>
      </c>
      <c r="H1181" s="76">
        <v>192.94000000000005</v>
      </c>
      <c r="I1181" s="229">
        <v>0.39369752254586926</v>
      </c>
      <c r="J1181" s="73">
        <f t="shared" si="54"/>
        <v>7.8279197444383539E-3</v>
      </c>
      <c r="K1181" s="73">
        <f t="shared" si="55"/>
        <v>77.47031883549198</v>
      </c>
      <c r="L1181" s="3" t="e">
        <f t="shared" si="56"/>
        <v>#N/A</v>
      </c>
    </row>
    <row r="1182" spans="1:12" ht="15" customHeight="1" x14ac:dyDescent="0.25">
      <c r="A1182" s="43" t="s">
        <v>47</v>
      </c>
      <c r="B1182" s="43" t="s">
        <v>10</v>
      </c>
      <c r="C1182" s="43" t="s">
        <v>778</v>
      </c>
      <c r="D1182" s="43" t="s">
        <v>371</v>
      </c>
      <c r="E1182" s="43" t="s">
        <v>1502</v>
      </c>
      <c r="F1182" s="43" t="s">
        <v>3666</v>
      </c>
      <c r="G1182" s="43" t="s">
        <v>4653</v>
      </c>
      <c r="H1182" s="76">
        <v>587.05000000000007</v>
      </c>
      <c r="I1182" s="229">
        <v>0.39369730005962017</v>
      </c>
      <c r="J1182" s="73">
        <f t="shared" si="54"/>
        <v>7.8279153207262333E-3</v>
      </c>
      <c r="K1182" s="73">
        <f t="shared" si="55"/>
        <v>235.71537768903238</v>
      </c>
      <c r="L1182" s="3" t="e">
        <f t="shared" si="56"/>
        <v>#N/A</v>
      </c>
    </row>
    <row r="1183" spans="1:12" ht="15" customHeight="1" x14ac:dyDescent="0.25">
      <c r="A1183" s="43" t="s">
        <v>47</v>
      </c>
      <c r="B1183" s="43" t="s">
        <v>10</v>
      </c>
      <c r="C1183" s="43" t="s">
        <v>778</v>
      </c>
      <c r="D1183" s="43" t="s">
        <v>371</v>
      </c>
      <c r="E1183" s="43" t="s">
        <v>1503</v>
      </c>
      <c r="F1183" s="43" t="s">
        <v>3667</v>
      </c>
      <c r="G1183" s="43" t="s">
        <v>4653</v>
      </c>
      <c r="H1183" s="76">
        <v>309.98</v>
      </c>
      <c r="I1183" s="229">
        <v>0.94051229111555568</v>
      </c>
      <c r="J1183" s="73">
        <f t="shared" si="54"/>
        <v>1.870028209957212E-2</v>
      </c>
      <c r="K1183" s="73">
        <f t="shared" si="55"/>
        <v>297.33671344522531</v>
      </c>
      <c r="L1183" s="3" t="e">
        <f t="shared" si="56"/>
        <v>#N/A</v>
      </c>
    </row>
    <row r="1184" spans="1:12" ht="15" customHeight="1" x14ac:dyDescent="0.25">
      <c r="A1184" s="43" t="s">
        <v>47</v>
      </c>
      <c r="B1184" s="43" t="s">
        <v>10</v>
      </c>
      <c r="C1184" s="43" t="s">
        <v>778</v>
      </c>
      <c r="D1184" s="43" t="s">
        <v>371</v>
      </c>
      <c r="E1184" s="43" t="s">
        <v>1503</v>
      </c>
      <c r="F1184" s="43" t="s">
        <v>3667</v>
      </c>
      <c r="G1184" s="43" t="s">
        <v>4653</v>
      </c>
      <c r="H1184" s="76">
        <v>550.47</v>
      </c>
      <c r="I1184" s="229">
        <v>0.94050538630624736</v>
      </c>
      <c r="J1184" s="73">
        <f t="shared" si="54"/>
        <v>1.8700144810689105E-2</v>
      </c>
      <c r="K1184" s="73">
        <f t="shared" si="55"/>
        <v>528.01386871394004</v>
      </c>
      <c r="L1184" s="3" t="e">
        <f t="shared" si="56"/>
        <v>#N/A</v>
      </c>
    </row>
    <row r="1185" spans="1:12" ht="15" customHeight="1" x14ac:dyDescent="0.25">
      <c r="A1185" s="43" t="s">
        <v>47</v>
      </c>
      <c r="B1185" s="43" t="s">
        <v>10</v>
      </c>
      <c r="C1185" s="43" t="s">
        <v>778</v>
      </c>
      <c r="D1185" s="43" t="s">
        <v>371</v>
      </c>
      <c r="E1185" s="43" t="s">
        <v>1503</v>
      </c>
      <c r="F1185" s="43" t="s">
        <v>3667</v>
      </c>
      <c r="G1185" s="43" t="s">
        <v>4653</v>
      </c>
      <c r="H1185" s="76">
        <v>1433.78</v>
      </c>
      <c r="I1185" s="229">
        <v>0.94050691179957879</v>
      </c>
      <c r="J1185" s="73">
        <f t="shared" si="54"/>
        <v>1.8700175142196636E-2</v>
      </c>
      <c r="K1185" s="73">
        <f t="shared" si="55"/>
        <v>1375.2919371153789</v>
      </c>
      <c r="L1185" s="3" t="e">
        <f t="shared" si="56"/>
        <v>#N/A</v>
      </c>
    </row>
    <row r="1186" spans="1:12" ht="15" customHeight="1" x14ac:dyDescent="0.25">
      <c r="A1186" s="43" t="s">
        <v>47</v>
      </c>
      <c r="B1186" s="43" t="s">
        <v>10</v>
      </c>
      <c r="C1186" s="43" t="s">
        <v>778</v>
      </c>
      <c r="D1186" s="43" t="s">
        <v>371</v>
      </c>
      <c r="E1186" s="43" t="s">
        <v>1504</v>
      </c>
      <c r="F1186" s="43" t="s">
        <v>3690</v>
      </c>
      <c r="G1186" s="43" t="s">
        <v>4653</v>
      </c>
      <c r="H1186" s="76">
        <v>800.1</v>
      </c>
      <c r="I1186" s="229">
        <v>1.1811023622047243</v>
      </c>
      <c r="J1186" s="73">
        <f t="shared" si="54"/>
        <v>2.3483953979486751E-2</v>
      </c>
      <c r="K1186" s="73">
        <f t="shared" si="55"/>
        <v>963.78951157898723</v>
      </c>
      <c r="L1186" s="3" t="e">
        <f t="shared" si="56"/>
        <v>#N/A</v>
      </c>
    </row>
    <row r="1187" spans="1:12" ht="15" customHeight="1" x14ac:dyDescent="0.25">
      <c r="A1187" s="43" t="s">
        <v>47</v>
      </c>
      <c r="B1187" s="43" t="s">
        <v>10</v>
      </c>
      <c r="C1187" s="43" t="s">
        <v>779</v>
      </c>
      <c r="D1187" s="43" t="s">
        <v>371</v>
      </c>
      <c r="E1187" s="43" t="s">
        <v>1505</v>
      </c>
      <c r="F1187" s="43" t="s">
        <v>3679</v>
      </c>
      <c r="G1187" s="43" t="s">
        <v>4653</v>
      </c>
      <c r="H1187" s="76">
        <v>2318.92</v>
      </c>
      <c r="I1187" s="229">
        <v>0.39370051575733533</v>
      </c>
      <c r="J1187" s="73">
        <f t="shared" si="54"/>
        <v>7.8279792587044907E-3</v>
      </c>
      <c r="K1187" s="73">
        <f t="shared" si="55"/>
        <v>931.11245766259515</v>
      </c>
      <c r="L1187" s="3" t="e">
        <f t="shared" si="56"/>
        <v>#N/A</v>
      </c>
    </row>
    <row r="1188" spans="1:12" ht="15" customHeight="1" x14ac:dyDescent="0.25">
      <c r="A1188" s="43" t="s">
        <v>47</v>
      </c>
      <c r="B1188" s="43" t="s">
        <v>10</v>
      </c>
      <c r="C1188" s="43" t="s">
        <v>779</v>
      </c>
      <c r="D1188" s="43" t="s">
        <v>371</v>
      </c>
      <c r="E1188" s="43" t="s">
        <v>1505</v>
      </c>
      <c r="F1188" s="43" t="s">
        <v>3679</v>
      </c>
      <c r="G1188" s="43" t="s">
        <v>4653</v>
      </c>
      <c r="H1188" s="76">
        <v>3132.73</v>
      </c>
      <c r="I1188" s="229">
        <v>0.39370134036447441</v>
      </c>
      <c r="J1188" s="73">
        <f t="shared" si="54"/>
        <v>7.8279956544350607E-3</v>
      </c>
      <c r="K1188" s="73">
        <f t="shared" si="55"/>
        <v>1257.8829968265181</v>
      </c>
      <c r="L1188" s="3" t="e">
        <f t="shared" si="56"/>
        <v>#N/A</v>
      </c>
    </row>
    <row r="1189" spans="1:12" ht="15" customHeight="1" x14ac:dyDescent="0.25">
      <c r="A1189" s="43" t="s">
        <v>47</v>
      </c>
      <c r="B1189" s="43" t="s">
        <v>10</v>
      </c>
      <c r="C1189" s="43" t="s">
        <v>779</v>
      </c>
      <c r="D1189" s="43" t="s">
        <v>371</v>
      </c>
      <c r="E1189" s="43" t="s">
        <v>1505</v>
      </c>
      <c r="F1189" s="43" t="s">
        <v>3679</v>
      </c>
      <c r="G1189" s="43" t="s">
        <v>4653</v>
      </c>
      <c r="H1189" s="76">
        <v>3132.73</v>
      </c>
      <c r="I1189" s="229">
        <v>0.39370134036447441</v>
      </c>
      <c r="J1189" s="73">
        <f t="shared" si="54"/>
        <v>7.8279956544350607E-3</v>
      </c>
      <c r="K1189" s="73">
        <f t="shared" si="55"/>
        <v>1257.8829968265181</v>
      </c>
      <c r="L1189" s="3" t="e">
        <f t="shared" si="56"/>
        <v>#N/A</v>
      </c>
    </row>
    <row r="1190" spans="1:12" ht="15" customHeight="1" x14ac:dyDescent="0.25">
      <c r="A1190" s="43" t="s">
        <v>47</v>
      </c>
      <c r="B1190" s="43" t="s">
        <v>10</v>
      </c>
      <c r="C1190" s="43" t="s">
        <v>779</v>
      </c>
      <c r="D1190" s="43" t="s">
        <v>371</v>
      </c>
      <c r="E1190" s="43" t="s">
        <v>1506</v>
      </c>
      <c r="F1190" s="43" t="s">
        <v>3680</v>
      </c>
      <c r="G1190" s="43" t="s">
        <v>4653</v>
      </c>
      <c r="H1190" s="76">
        <v>1100.94</v>
      </c>
      <c r="I1190" s="229">
        <v>0.94050538630624736</v>
      </c>
      <c r="J1190" s="73">
        <f t="shared" si="54"/>
        <v>1.8700144810689105E-2</v>
      </c>
      <c r="K1190" s="73">
        <f t="shared" si="55"/>
        <v>1056.0277374278801</v>
      </c>
      <c r="L1190" s="3" t="e">
        <f t="shared" si="56"/>
        <v>#N/A</v>
      </c>
    </row>
    <row r="1191" spans="1:12" ht="15" customHeight="1" x14ac:dyDescent="0.25">
      <c r="A1191" s="43" t="s">
        <v>47</v>
      </c>
      <c r="B1191" s="43" t="s">
        <v>10</v>
      </c>
      <c r="C1191" s="43" t="s">
        <v>779</v>
      </c>
      <c r="D1191" s="43" t="s">
        <v>371</v>
      </c>
      <c r="E1191" s="43" t="s">
        <v>1506</v>
      </c>
      <c r="F1191" s="43" t="s">
        <v>3680</v>
      </c>
      <c r="G1191" s="43" t="s">
        <v>4653</v>
      </c>
      <c r="H1191" s="76">
        <v>1100.94</v>
      </c>
      <c r="I1191" s="229">
        <v>0.94050538630624736</v>
      </c>
      <c r="J1191" s="73">
        <f t="shared" si="54"/>
        <v>1.8700144810689105E-2</v>
      </c>
      <c r="K1191" s="73">
        <f t="shared" si="55"/>
        <v>1056.0277374278801</v>
      </c>
      <c r="L1191" s="3" t="e">
        <f t="shared" si="56"/>
        <v>#N/A</v>
      </c>
    </row>
    <row r="1192" spans="1:12" ht="15" customHeight="1" x14ac:dyDescent="0.25">
      <c r="A1192" s="43" t="s">
        <v>47</v>
      </c>
      <c r="B1192" s="43" t="s">
        <v>10</v>
      </c>
      <c r="C1192" s="43" t="s">
        <v>779</v>
      </c>
      <c r="D1192" s="43" t="s">
        <v>371</v>
      </c>
      <c r="E1192" s="43" t="s">
        <v>1506</v>
      </c>
      <c r="F1192" s="43" t="s">
        <v>3680</v>
      </c>
      <c r="G1192" s="43" t="s">
        <v>4653</v>
      </c>
      <c r="H1192" s="76">
        <v>820.22</v>
      </c>
      <c r="I1192" s="229">
        <v>0.94050376728194884</v>
      </c>
      <c r="J1192" s="73">
        <f t="shared" si="54"/>
        <v>1.8700112619497781E-2</v>
      </c>
      <c r="K1192" s="73">
        <f t="shared" si="55"/>
        <v>786.75820637276456</v>
      </c>
      <c r="L1192" s="3" t="e">
        <f t="shared" si="56"/>
        <v>#N/A</v>
      </c>
    </row>
    <row r="1193" spans="1:12" ht="15" customHeight="1" x14ac:dyDescent="0.25">
      <c r="A1193" s="43" t="s">
        <v>47</v>
      </c>
      <c r="B1193" s="43" t="s">
        <v>10</v>
      </c>
      <c r="C1193" s="43" t="s">
        <v>779</v>
      </c>
      <c r="D1193" s="43" t="s">
        <v>371</v>
      </c>
      <c r="E1193" s="43" t="s">
        <v>1507</v>
      </c>
      <c r="F1193" s="43" t="s">
        <v>3681</v>
      </c>
      <c r="G1193" s="43" t="s">
        <v>4653</v>
      </c>
      <c r="H1193" s="76">
        <v>149.96</v>
      </c>
      <c r="I1193" s="229">
        <v>1.1811149639903975</v>
      </c>
      <c r="J1193" s="73">
        <f t="shared" si="54"/>
        <v>2.3484204541812489E-2</v>
      </c>
      <c r="K1193" s="73">
        <f t="shared" si="55"/>
        <v>180.64169131309021</v>
      </c>
      <c r="L1193" s="3" t="e">
        <f t="shared" si="56"/>
        <v>#N/A</v>
      </c>
    </row>
    <row r="1194" spans="1:12" ht="15" customHeight="1" x14ac:dyDescent="0.25">
      <c r="A1194" s="43" t="s">
        <v>47</v>
      </c>
      <c r="B1194" s="43" t="s">
        <v>10</v>
      </c>
      <c r="C1194" s="43" t="s">
        <v>779</v>
      </c>
      <c r="D1194" s="43" t="s">
        <v>371</v>
      </c>
      <c r="E1194" s="43" t="s">
        <v>1507</v>
      </c>
      <c r="F1194" s="43" t="s">
        <v>3681</v>
      </c>
      <c r="G1194" s="43" t="s">
        <v>4653</v>
      </c>
      <c r="H1194" s="76">
        <v>192.02</v>
      </c>
      <c r="I1194" s="229">
        <v>1.1811269659410477</v>
      </c>
      <c r="J1194" s="73">
        <f t="shared" si="54"/>
        <v>2.3484443177569855E-2</v>
      </c>
      <c r="K1194" s="73">
        <f t="shared" si="55"/>
        <v>231.30948277895695</v>
      </c>
      <c r="L1194" s="3" t="e">
        <f t="shared" si="56"/>
        <v>#N/A</v>
      </c>
    </row>
    <row r="1195" spans="1:12" ht="15" customHeight="1" x14ac:dyDescent="0.25">
      <c r="A1195" s="43" t="s">
        <v>47</v>
      </c>
      <c r="B1195" s="43" t="s">
        <v>10</v>
      </c>
      <c r="C1195" s="43" t="s">
        <v>779</v>
      </c>
      <c r="D1195" s="43" t="s">
        <v>371</v>
      </c>
      <c r="E1195" s="43" t="s">
        <v>1507</v>
      </c>
      <c r="F1195" s="43" t="s">
        <v>3681</v>
      </c>
      <c r="G1195" s="43" t="s">
        <v>4653</v>
      </c>
      <c r="H1195" s="76">
        <v>192.02</v>
      </c>
      <c r="I1195" s="229">
        <v>1.1811269659410477</v>
      </c>
      <c r="J1195" s="73">
        <f t="shared" si="54"/>
        <v>2.3484443177569855E-2</v>
      </c>
      <c r="K1195" s="73">
        <f t="shared" si="55"/>
        <v>231.30948277895695</v>
      </c>
      <c r="L1195" s="3" t="e">
        <f t="shared" si="56"/>
        <v>#N/A</v>
      </c>
    </row>
    <row r="1196" spans="1:12" ht="15" customHeight="1" x14ac:dyDescent="0.25">
      <c r="A1196" s="43" t="s">
        <v>47</v>
      </c>
      <c r="B1196" s="43" t="s">
        <v>10</v>
      </c>
      <c r="C1196" s="43" t="s">
        <v>804</v>
      </c>
      <c r="D1196" s="43" t="s">
        <v>55</v>
      </c>
      <c r="E1196" s="43" t="s">
        <v>1508</v>
      </c>
      <c r="F1196" s="43" t="s">
        <v>3624</v>
      </c>
      <c r="G1196" s="43" t="s">
        <v>4653</v>
      </c>
      <c r="H1196" s="76">
        <v>3291.84</v>
      </c>
      <c r="I1196" s="229">
        <v>0.21653543307086612</v>
      </c>
      <c r="J1196" s="73">
        <f t="shared" si="54"/>
        <v>4.3053915629059037E-3</v>
      </c>
      <c r="K1196" s="73">
        <f t="shared" si="55"/>
        <v>726.97266016243611</v>
      </c>
      <c r="L1196" s="3" t="e">
        <f t="shared" si="56"/>
        <v>#N/A</v>
      </c>
    </row>
    <row r="1197" spans="1:12" ht="15" customHeight="1" x14ac:dyDescent="0.25">
      <c r="A1197" s="43" t="s">
        <v>47</v>
      </c>
      <c r="B1197" s="43" t="s">
        <v>10</v>
      </c>
      <c r="C1197" s="43" t="s">
        <v>780</v>
      </c>
      <c r="D1197" s="43" t="s">
        <v>55</v>
      </c>
      <c r="E1197" s="43" t="s">
        <v>1509</v>
      </c>
      <c r="F1197" s="43" t="s">
        <v>3657</v>
      </c>
      <c r="G1197" s="43" t="s">
        <v>4653</v>
      </c>
      <c r="H1197" s="76">
        <v>640.08000000000004</v>
      </c>
      <c r="I1197" s="229">
        <v>0.25</v>
      </c>
      <c r="J1197" s="73">
        <f t="shared" si="54"/>
        <v>4.9707702589913624E-3</v>
      </c>
      <c r="K1197" s="73">
        <f t="shared" si="55"/>
        <v>163.2016906273752</v>
      </c>
      <c r="L1197" s="3">
        <f t="shared" si="56"/>
        <v>3</v>
      </c>
    </row>
    <row r="1198" spans="1:12" ht="15" customHeight="1" x14ac:dyDescent="0.25">
      <c r="A1198" s="43" t="s">
        <v>47</v>
      </c>
      <c r="B1198" s="43" t="s">
        <v>10</v>
      </c>
      <c r="C1198" s="43" t="s">
        <v>780</v>
      </c>
      <c r="D1198" s="43" t="s">
        <v>55</v>
      </c>
      <c r="E1198" s="43" t="s">
        <v>1510</v>
      </c>
      <c r="F1198" s="43" t="s">
        <v>3637</v>
      </c>
      <c r="G1198" s="43" t="s">
        <v>4653</v>
      </c>
      <c r="H1198" s="76">
        <v>90.53</v>
      </c>
      <c r="I1198" s="229">
        <v>0.16668507677013145</v>
      </c>
      <c r="J1198" s="73">
        <f t="shared" si="54"/>
        <v>3.3142128889066457E-3</v>
      </c>
      <c r="K1198" s="73">
        <f t="shared" si="55"/>
        <v>15.39003569283272</v>
      </c>
      <c r="L1198" s="3">
        <f t="shared" si="56"/>
        <v>3</v>
      </c>
    </row>
    <row r="1199" spans="1:12" ht="15" customHeight="1" x14ac:dyDescent="0.25">
      <c r="A1199" s="43" t="s">
        <v>47</v>
      </c>
      <c r="B1199" s="43" t="s">
        <v>10</v>
      </c>
      <c r="C1199" s="43" t="s">
        <v>780</v>
      </c>
      <c r="D1199" s="43" t="s">
        <v>55</v>
      </c>
      <c r="E1199" s="43" t="s">
        <v>1511</v>
      </c>
      <c r="F1199" s="43" t="s">
        <v>3656</v>
      </c>
      <c r="G1199" s="43" t="s">
        <v>4653</v>
      </c>
      <c r="H1199" s="76">
        <v>182.88</v>
      </c>
      <c r="I1199" s="229">
        <v>0.25</v>
      </c>
      <c r="J1199" s="73">
        <f t="shared" si="54"/>
        <v>4.9707702589913624E-3</v>
      </c>
      <c r="K1199" s="73">
        <f t="shared" si="55"/>
        <v>46.629054464964334</v>
      </c>
      <c r="L1199" s="3">
        <f t="shared" si="56"/>
        <v>3</v>
      </c>
    </row>
    <row r="1200" spans="1:12" ht="15" customHeight="1" x14ac:dyDescent="0.25">
      <c r="A1200" s="43" t="s">
        <v>47</v>
      </c>
      <c r="B1200" s="43" t="s">
        <v>10</v>
      </c>
      <c r="C1200" s="43" t="s">
        <v>780</v>
      </c>
      <c r="D1200" s="43" t="s">
        <v>55</v>
      </c>
      <c r="E1200" s="43" t="s">
        <v>1512</v>
      </c>
      <c r="F1200" s="43" t="s">
        <v>3632</v>
      </c>
      <c r="G1200" s="43" t="s">
        <v>4653</v>
      </c>
      <c r="H1200" s="76">
        <v>100</v>
      </c>
      <c r="I1200" s="229">
        <v>0.1666</v>
      </c>
      <c r="J1200" s="73">
        <f t="shared" si="54"/>
        <v>3.3125213005918441E-3</v>
      </c>
      <c r="K1200" s="73">
        <f t="shared" si="55"/>
        <v>16.991252130059184</v>
      </c>
      <c r="L1200" s="3">
        <f t="shared" si="56"/>
        <v>3</v>
      </c>
    </row>
    <row r="1201" spans="1:12" ht="15" customHeight="1" x14ac:dyDescent="0.25">
      <c r="A1201" s="43" t="s">
        <v>47</v>
      </c>
      <c r="B1201" s="43" t="s">
        <v>10</v>
      </c>
      <c r="C1201" s="43" t="s">
        <v>795</v>
      </c>
      <c r="D1201" s="43" t="s">
        <v>371</v>
      </c>
      <c r="E1201" s="43" t="s">
        <v>1513</v>
      </c>
      <c r="F1201" s="43" t="s">
        <v>3677</v>
      </c>
      <c r="G1201" s="43" t="s">
        <v>4653</v>
      </c>
      <c r="H1201" s="76">
        <v>331.01</v>
      </c>
      <c r="I1201" s="229">
        <v>0.42651279417540261</v>
      </c>
      <c r="J1201" s="73">
        <f t="shared" si="54"/>
        <v>8.480388449465583E-3</v>
      </c>
      <c r="K1201" s="73">
        <f t="shared" si="55"/>
        <v>143.98709338065763</v>
      </c>
      <c r="L1201" s="3" t="e">
        <f t="shared" si="56"/>
        <v>#N/A</v>
      </c>
    </row>
    <row r="1202" spans="1:12" ht="15" customHeight="1" x14ac:dyDescent="0.25">
      <c r="A1202" s="43" t="s">
        <v>47</v>
      </c>
      <c r="B1202" s="43" t="s">
        <v>10</v>
      </c>
      <c r="C1202" s="43" t="s">
        <v>795</v>
      </c>
      <c r="D1202" s="43" t="s">
        <v>371</v>
      </c>
      <c r="E1202" s="43" t="s">
        <v>1513</v>
      </c>
      <c r="F1202" s="43" t="s">
        <v>3677</v>
      </c>
      <c r="G1202" s="43" t="s">
        <v>4653</v>
      </c>
      <c r="H1202" s="76">
        <v>331.01</v>
      </c>
      <c r="I1202" s="229">
        <v>0.42651279417540261</v>
      </c>
      <c r="J1202" s="73">
        <f t="shared" si="54"/>
        <v>8.480388449465583E-3</v>
      </c>
      <c r="K1202" s="73">
        <f t="shared" si="55"/>
        <v>143.98709338065763</v>
      </c>
      <c r="L1202" s="3" t="e">
        <f t="shared" si="56"/>
        <v>#N/A</v>
      </c>
    </row>
    <row r="1203" spans="1:12" ht="15" customHeight="1" x14ac:dyDescent="0.25">
      <c r="A1203" s="43" t="s">
        <v>47</v>
      </c>
      <c r="B1203" s="43" t="s">
        <v>10</v>
      </c>
      <c r="C1203" s="43" t="s">
        <v>795</v>
      </c>
      <c r="D1203" s="43" t="s">
        <v>371</v>
      </c>
      <c r="E1203" s="43" t="s">
        <v>1513</v>
      </c>
      <c r="F1203" s="43" t="s">
        <v>3677</v>
      </c>
      <c r="G1203" s="43" t="s">
        <v>4653</v>
      </c>
      <c r="H1203" s="76">
        <v>544.07000000000005</v>
      </c>
      <c r="I1203" s="229">
        <v>0.42650761850497176</v>
      </c>
      <c r="J1203" s="73">
        <f t="shared" si="54"/>
        <v>8.4802855411909902E-3</v>
      </c>
      <c r="K1203" s="73">
        <f t="shared" si="55"/>
        <v>236.66386895439581</v>
      </c>
      <c r="L1203" s="3" t="e">
        <f t="shared" si="56"/>
        <v>#N/A</v>
      </c>
    </row>
    <row r="1204" spans="1:12" ht="15" customHeight="1" x14ac:dyDescent="0.25">
      <c r="A1204" s="43" t="s">
        <v>47</v>
      </c>
      <c r="B1204" s="43" t="s">
        <v>10</v>
      </c>
      <c r="C1204" s="43" t="s">
        <v>795</v>
      </c>
      <c r="D1204" s="43" t="s">
        <v>371</v>
      </c>
      <c r="E1204" s="43" t="s">
        <v>1514</v>
      </c>
      <c r="F1204" s="43" t="s">
        <v>3684</v>
      </c>
      <c r="G1204" s="43" t="s">
        <v>4653</v>
      </c>
      <c r="H1204" s="76">
        <v>3963.92</v>
      </c>
      <c r="I1204" s="229">
        <v>0.39370118468586651</v>
      </c>
      <c r="J1204" s="73">
        <f t="shared" si="54"/>
        <v>7.8279925590646841E-3</v>
      </c>
      <c r="K1204" s="73">
        <f t="shared" si="55"/>
        <v>1591.6295362647277</v>
      </c>
      <c r="L1204" s="3" t="e">
        <f t="shared" si="56"/>
        <v>#N/A</v>
      </c>
    </row>
    <row r="1205" spans="1:12" ht="15" customHeight="1" x14ac:dyDescent="0.25">
      <c r="A1205" s="43" t="s">
        <v>47</v>
      </c>
      <c r="B1205" s="43" t="s">
        <v>10</v>
      </c>
      <c r="C1205" s="43" t="s">
        <v>795</v>
      </c>
      <c r="D1205" s="43" t="s">
        <v>371</v>
      </c>
      <c r="E1205" s="43" t="s">
        <v>1514</v>
      </c>
      <c r="F1205" s="43" t="s">
        <v>3684</v>
      </c>
      <c r="G1205" s="43" t="s">
        <v>4653</v>
      </c>
      <c r="H1205" s="76">
        <v>2409.44</v>
      </c>
      <c r="I1205" s="229">
        <v>0.39370144099873827</v>
      </c>
      <c r="J1205" s="73">
        <f t="shared" si="54"/>
        <v>7.8279976553542827E-3</v>
      </c>
      <c r="K1205" s="73">
        <f t="shared" si="55"/>
        <v>967.46109067071689</v>
      </c>
      <c r="L1205" s="3" t="e">
        <f t="shared" si="56"/>
        <v>#N/A</v>
      </c>
    </row>
    <row r="1206" spans="1:12" ht="15" customHeight="1" x14ac:dyDescent="0.25">
      <c r="A1206" s="43" t="s">
        <v>47</v>
      </c>
      <c r="B1206" s="43" t="s">
        <v>10</v>
      </c>
      <c r="C1206" s="43" t="s">
        <v>795</v>
      </c>
      <c r="D1206" s="43" t="s">
        <v>371</v>
      </c>
      <c r="E1206" s="43" t="s">
        <v>1514</v>
      </c>
      <c r="F1206" s="43" t="s">
        <v>3684</v>
      </c>
      <c r="G1206" s="43" t="s">
        <v>4653</v>
      </c>
      <c r="H1206" s="76">
        <v>2409.44</v>
      </c>
      <c r="I1206" s="229">
        <v>0.39370144099873827</v>
      </c>
      <c r="J1206" s="73">
        <f t="shared" si="54"/>
        <v>7.8279976553542827E-3</v>
      </c>
      <c r="K1206" s="73">
        <f t="shared" si="55"/>
        <v>967.46109067071689</v>
      </c>
      <c r="L1206" s="3" t="e">
        <f t="shared" si="56"/>
        <v>#N/A</v>
      </c>
    </row>
    <row r="1207" spans="1:12" ht="15" customHeight="1" x14ac:dyDescent="0.25">
      <c r="A1207" s="43" t="s">
        <v>47</v>
      </c>
      <c r="B1207" s="43" t="s">
        <v>10</v>
      </c>
      <c r="C1207" s="43" t="s">
        <v>795</v>
      </c>
      <c r="D1207" s="43" t="s">
        <v>371</v>
      </c>
      <c r="E1207" s="43" t="s">
        <v>1515</v>
      </c>
      <c r="F1207" s="43" t="s">
        <v>3685</v>
      </c>
      <c r="G1207" s="43" t="s">
        <v>4653</v>
      </c>
      <c r="H1207" s="76">
        <v>1464.87</v>
      </c>
      <c r="I1207" s="229">
        <v>0.92957054209588574</v>
      </c>
      <c r="J1207" s="73">
        <f t="shared" si="54"/>
        <v>1.8482726417138828E-2</v>
      </c>
      <c r="K1207" s="73">
        <f t="shared" si="55"/>
        <v>1388.774791446674</v>
      </c>
      <c r="L1207" s="3" t="e">
        <f t="shared" si="56"/>
        <v>#N/A</v>
      </c>
    </row>
    <row r="1208" spans="1:12" ht="15" customHeight="1" x14ac:dyDescent="0.25">
      <c r="A1208" s="43" t="s">
        <v>47</v>
      </c>
      <c r="B1208" s="43" t="s">
        <v>10</v>
      </c>
      <c r="C1208" s="43" t="s">
        <v>795</v>
      </c>
      <c r="D1208" s="43" t="s">
        <v>371</v>
      </c>
      <c r="E1208" s="43" t="s">
        <v>1515</v>
      </c>
      <c r="F1208" s="43" t="s">
        <v>3685</v>
      </c>
      <c r="G1208" s="43" t="s">
        <v>4653</v>
      </c>
      <c r="H1208" s="76">
        <v>2409.44</v>
      </c>
      <c r="I1208" s="229">
        <v>0.92957284680257646</v>
      </c>
      <c r="J1208" s="73">
        <f t="shared" si="54"/>
        <v>1.8482772241808724E-2</v>
      </c>
      <c r="K1208" s="73">
        <f t="shared" si="55"/>
        <v>2284.2831307503034</v>
      </c>
      <c r="L1208" s="3" t="e">
        <f t="shared" si="56"/>
        <v>#N/A</v>
      </c>
    </row>
    <row r="1209" spans="1:12" ht="15" customHeight="1" x14ac:dyDescent="0.25">
      <c r="A1209" s="43" t="s">
        <v>47</v>
      </c>
      <c r="B1209" s="43" t="s">
        <v>10</v>
      </c>
      <c r="C1209" s="43" t="s">
        <v>795</v>
      </c>
      <c r="D1209" s="43" t="s">
        <v>371</v>
      </c>
      <c r="E1209" s="43" t="s">
        <v>1515</v>
      </c>
      <c r="F1209" s="43" t="s">
        <v>3685</v>
      </c>
      <c r="G1209" s="43" t="s">
        <v>4653</v>
      </c>
      <c r="H1209" s="76">
        <v>1464.87</v>
      </c>
      <c r="I1209" s="229">
        <v>0.92957054209588574</v>
      </c>
      <c r="J1209" s="73">
        <f t="shared" si="54"/>
        <v>1.8482726417138828E-2</v>
      </c>
      <c r="K1209" s="73">
        <f t="shared" si="55"/>
        <v>1388.774791446674</v>
      </c>
      <c r="L1209" s="3" t="e">
        <f t="shared" si="56"/>
        <v>#N/A</v>
      </c>
    </row>
    <row r="1210" spans="1:12" ht="15" customHeight="1" x14ac:dyDescent="0.25">
      <c r="A1210" s="43" t="s">
        <v>47</v>
      </c>
      <c r="B1210" s="43" t="s">
        <v>10</v>
      </c>
      <c r="C1210" s="43" t="s">
        <v>729</v>
      </c>
      <c r="D1210" s="43" t="s">
        <v>728</v>
      </c>
      <c r="E1210" s="43" t="s">
        <v>1516</v>
      </c>
      <c r="F1210" s="43" t="s">
        <v>3691</v>
      </c>
      <c r="G1210" s="43" t="s">
        <v>4653</v>
      </c>
      <c r="H1210" s="76">
        <v>20</v>
      </c>
      <c r="I1210" s="229">
        <v>0.191</v>
      </c>
      <c r="J1210" s="73">
        <f t="shared" si="54"/>
        <v>3.7976684778694009E-3</v>
      </c>
      <c r="K1210" s="73">
        <f t="shared" si="55"/>
        <v>3.8959533695573878</v>
      </c>
      <c r="L1210" s="3" t="e">
        <f t="shared" si="56"/>
        <v>#N/A</v>
      </c>
    </row>
    <row r="1211" spans="1:12" ht="15" customHeight="1" x14ac:dyDescent="0.25">
      <c r="A1211" s="43" t="s">
        <v>47</v>
      </c>
      <c r="B1211" s="43" t="s">
        <v>10</v>
      </c>
      <c r="C1211" s="43" t="s">
        <v>729</v>
      </c>
      <c r="D1211" s="43" t="s">
        <v>728</v>
      </c>
      <c r="E1211" s="43" t="s">
        <v>1516</v>
      </c>
      <c r="F1211" s="43" t="s">
        <v>3691</v>
      </c>
      <c r="G1211" s="43" t="s">
        <v>4653</v>
      </c>
      <c r="H1211" s="76">
        <v>20</v>
      </c>
      <c r="I1211" s="229">
        <v>0.191</v>
      </c>
      <c r="J1211" s="73">
        <f t="shared" si="54"/>
        <v>3.7976684778694009E-3</v>
      </c>
      <c r="K1211" s="73">
        <f t="shared" si="55"/>
        <v>3.8959533695573878</v>
      </c>
      <c r="L1211" s="3" t="e">
        <f t="shared" si="56"/>
        <v>#N/A</v>
      </c>
    </row>
    <row r="1212" spans="1:12" ht="15" customHeight="1" x14ac:dyDescent="0.25">
      <c r="A1212" s="43" t="s">
        <v>47</v>
      </c>
      <c r="B1212" s="43" t="s">
        <v>10</v>
      </c>
      <c r="C1212" s="43" t="s">
        <v>784</v>
      </c>
      <c r="D1212" s="43" t="s">
        <v>55</v>
      </c>
      <c r="E1212" s="43" t="s">
        <v>1517</v>
      </c>
      <c r="F1212" s="43" t="s">
        <v>3643</v>
      </c>
      <c r="G1212" s="43" t="s">
        <v>4653</v>
      </c>
      <c r="H1212" s="76">
        <v>24.69</v>
      </c>
      <c r="I1212" s="229">
        <v>0.9906844876468206</v>
      </c>
      <c r="J1212" s="73">
        <f t="shared" si="54"/>
        <v>1.9697859948955645E-2</v>
      </c>
      <c r="K1212" s="73">
        <f t="shared" si="55"/>
        <v>24.946340162139716</v>
      </c>
      <c r="L1212" s="3" t="e">
        <f t="shared" si="56"/>
        <v>#N/A</v>
      </c>
    </row>
    <row r="1213" spans="1:12" ht="15" customHeight="1" x14ac:dyDescent="0.25">
      <c r="A1213" s="43" t="s">
        <v>47</v>
      </c>
      <c r="B1213" s="43" t="s">
        <v>10</v>
      </c>
      <c r="C1213" s="43" t="s">
        <v>784</v>
      </c>
      <c r="D1213" s="43" t="s">
        <v>55</v>
      </c>
      <c r="E1213" s="43" t="s">
        <v>1518</v>
      </c>
      <c r="F1213" s="43" t="s">
        <v>3644</v>
      </c>
      <c r="G1213" s="43" t="s">
        <v>4653</v>
      </c>
      <c r="H1213" s="76">
        <v>21.03</v>
      </c>
      <c r="I1213" s="229">
        <v>0.99096528768426051</v>
      </c>
      <c r="J1213" s="73">
        <f t="shared" si="54"/>
        <v>1.9703443118854965E-2</v>
      </c>
      <c r="K1213" s="73">
        <f t="shared" si="55"/>
        <v>21.254363408789519</v>
      </c>
      <c r="L1213" s="3" t="e">
        <f t="shared" si="56"/>
        <v>#N/A</v>
      </c>
    </row>
    <row r="1214" spans="1:12" ht="15" customHeight="1" x14ac:dyDescent="0.25">
      <c r="A1214" s="43" t="s">
        <v>47</v>
      </c>
      <c r="B1214" s="43" t="s">
        <v>10</v>
      </c>
      <c r="C1214" s="43" t="s">
        <v>784</v>
      </c>
      <c r="D1214" s="43" t="s">
        <v>55</v>
      </c>
      <c r="E1214" s="43" t="s">
        <v>1519</v>
      </c>
      <c r="F1214" s="43" t="s">
        <v>3645</v>
      </c>
      <c r="G1214" s="43" t="s">
        <v>4653</v>
      </c>
      <c r="H1214" s="76">
        <v>415.14</v>
      </c>
      <c r="I1214" s="229">
        <v>0.99070193187840239</v>
      </c>
      <c r="J1214" s="73">
        <f t="shared" si="54"/>
        <v>1.9698206794025796E-2</v>
      </c>
      <c r="K1214" s="73">
        <f t="shared" si="55"/>
        <v>419.45751356847182</v>
      </c>
      <c r="L1214" s="3" t="e">
        <f t="shared" si="56"/>
        <v>#N/A</v>
      </c>
    </row>
    <row r="1215" spans="1:12" ht="15" customHeight="1" x14ac:dyDescent="0.25">
      <c r="A1215" s="43" t="s">
        <v>47</v>
      </c>
      <c r="B1215" s="43" t="s">
        <v>10</v>
      </c>
      <c r="C1215" s="43" t="s">
        <v>784</v>
      </c>
      <c r="D1215" s="43" t="s">
        <v>55</v>
      </c>
      <c r="E1215" s="43" t="s">
        <v>1520</v>
      </c>
      <c r="F1215" s="43" t="s">
        <v>3646</v>
      </c>
      <c r="G1215" s="43" t="s">
        <v>4653</v>
      </c>
      <c r="H1215" s="76">
        <v>289.87</v>
      </c>
      <c r="I1215" s="229">
        <v>0.99068547969779563</v>
      </c>
      <c r="J1215" s="73">
        <f t="shared" si="54"/>
        <v>1.9697879673985574E-2</v>
      </c>
      <c r="K1215" s="73">
        <f t="shared" si="55"/>
        <v>292.87982438109822</v>
      </c>
      <c r="L1215" s="3" t="e">
        <f t="shared" si="56"/>
        <v>#N/A</v>
      </c>
    </row>
    <row r="1216" spans="1:12" ht="15" customHeight="1" x14ac:dyDescent="0.25">
      <c r="A1216" s="43" t="s">
        <v>47</v>
      </c>
      <c r="B1216" s="43" t="s">
        <v>10</v>
      </c>
      <c r="C1216" s="43" t="s">
        <v>784</v>
      </c>
      <c r="D1216" s="43" t="s">
        <v>55</v>
      </c>
      <c r="E1216" s="43" t="s">
        <v>1521</v>
      </c>
      <c r="F1216" s="43" t="s">
        <v>3647</v>
      </c>
      <c r="G1216" s="43" t="s">
        <v>4653</v>
      </c>
      <c r="H1216" s="76">
        <v>40.890000000000015</v>
      </c>
      <c r="I1216" s="229">
        <v>0.6025923208608458</v>
      </c>
      <c r="J1216" s="73">
        <f t="shared" si="54"/>
        <v>1.198139194732669E-2</v>
      </c>
      <c r="K1216" s="73">
        <f t="shared" si="55"/>
        <v>25.129919116726185</v>
      </c>
      <c r="L1216" s="3" t="e">
        <f t="shared" si="56"/>
        <v>#N/A</v>
      </c>
    </row>
    <row r="1217" spans="1:12" ht="15" customHeight="1" x14ac:dyDescent="0.25">
      <c r="A1217" s="43" t="s">
        <v>47</v>
      </c>
      <c r="B1217" s="43" t="s">
        <v>10</v>
      </c>
      <c r="C1217" s="43" t="s">
        <v>785</v>
      </c>
      <c r="D1217" s="43" t="s">
        <v>55</v>
      </c>
      <c r="E1217" s="43" t="s">
        <v>1522</v>
      </c>
      <c r="F1217" s="43" t="s">
        <v>3658</v>
      </c>
      <c r="G1217" s="43" t="s">
        <v>4653</v>
      </c>
      <c r="H1217" s="76">
        <v>136.39999999999998</v>
      </c>
      <c r="I1217" s="229">
        <v>0.16656891495601175</v>
      </c>
      <c r="J1217" s="73">
        <f t="shared" si="54"/>
        <v>3.3119032341432193E-3</v>
      </c>
      <c r="K1217" s="73">
        <f t="shared" si="55"/>
        <v>23.171743601137134</v>
      </c>
      <c r="L1217" s="3" t="e">
        <f t="shared" si="56"/>
        <v>#N/A</v>
      </c>
    </row>
    <row r="1218" spans="1:12" ht="15" customHeight="1" x14ac:dyDescent="0.25">
      <c r="A1218" s="43" t="s">
        <v>47</v>
      </c>
      <c r="B1218" s="43" t="s">
        <v>10</v>
      </c>
      <c r="C1218" s="43" t="s">
        <v>785</v>
      </c>
      <c r="D1218" s="43" t="s">
        <v>55</v>
      </c>
      <c r="E1218" s="43" t="s">
        <v>1523</v>
      </c>
      <c r="F1218" s="43" t="s">
        <v>3629</v>
      </c>
      <c r="G1218" s="43" t="s">
        <v>4653</v>
      </c>
      <c r="H1218" s="76">
        <v>1595.15</v>
      </c>
      <c r="I1218" s="229">
        <v>0.16659875246841988</v>
      </c>
      <c r="J1218" s="73">
        <f t="shared" si="54"/>
        <v>3.3124964958203412E-3</v>
      </c>
      <c r="K1218" s="73">
        <f t="shared" si="55"/>
        <v>271.03392878530775</v>
      </c>
      <c r="L1218" s="3" t="e">
        <f t="shared" si="56"/>
        <v>#N/A</v>
      </c>
    </row>
    <row r="1219" spans="1:12" ht="15" customHeight="1" x14ac:dyDescent="0.25">
      <c r="A1219" s="43" t="s">
        <v>47</v>
      </c>
      <c r="B1219" s="43" t="s">
        <v>10</v>
      </c>
      <c r="C1219" s="43" t="s">
        <v>785</v>
      </c>
      <c r="D1219" s="43" t="s">
        <v>55</v>
      </c>
      <c r="E1219" s="43" t="s">
        <v>1524</v>
      </c>
      <c r="F1219" s="43" t="s">
        <v>3630</v>
      </c>
      <c r="G1219" s="43" t="s">
        <v>4653</v>
      </c>
      <c r="H1219" s="76">
        <v>1603.48</v>
      </c>
      <c r="I1219" s="229">
        <v>0.16660014468530945</v>
      </c>
      <c r="J1219" s="73">
        <f t="shared" si="54"/>
        <v>3.3125241773815763E-3</v>
      </c>
      <c r="K1219" s="73">
        <f t="shared" si="55"/>
        <v>272.45156626794778</v>
      </c>
      <c r="L1219" s="3" t="e">
        <f t="shared" si="56"/>
        <v>#N/A</v>
      </c>
    </row>
    <row r="1220" spans="1:12" ht="15" customHeight="1" x14ac:dyDescent="0.25">
      <c r="A1220" s="43" t="s">
        <v>47</v>
      </c>
      <c r="B1220" s="43" t="s">
        <v>10</v>
      </c>
      <c r="C1220" s="43" t="s">
        <v>785</v>
      </c>
      <c r="D1220" s="43" t="s">
        <v>55</v>
      </c>
      <c r="E1220" s="43" t="s">
        <v>1525</v>
      </c>
      <c r="F1220" s="43" t="s">
        <v>3631</v>
      </c>
      <c r="G1220" s="43" t="s">
        <v>4653</v>
      </c>
      <c r="H1220" s="76">
        <v>400</v>
      </c>
      <c r="I1220" s="229">
        <v>9.9000000000000005E-2</v>
      </c>
      <c r="J1220" s="73">
        <f t="shared" si="54"/>
        <v>1.9684250225605795E-3</v>
      </c>
      <c r="K1220" s="73">
        <f t="shared" si="55"/>
        <v>40.387370009024231</v>
      </c>
      <c r="L1220" s="3" t="e">
        <f t="shared" si="56"/>
        <v>#N/A</v>
      </c>
    </row>
    <row r="1221" spans="1:12" ht="15" customHeight="1" x14ac:dyDescent="0.25">
      <c r="A1221" s="43" t="s">
        <v>47</v>
      </c>
      <c r="B1221" s="43" t="s">
        <v>10</v>
      </c>
      <c r="C1221" s="43" t="s">
        <v>785</v>
      </c>
      <c r="D1221" s="43" t="s">
        <v>55</v>
      </c>
      <c r="E1221" s="43" t="s">
        <v>1526</v>
      </c>
      <c r="F1221" s="43" t="s">
        <v>3632</v>
      </c>
      <c r="G1221" s="43" t="s">
        <v>4653</v>
      </c>
      <c r="H1221" s="76">
        <v>601.24</v>
      </c>
      <c r="I1221" s="229">
        <v>0.16660568159137781</v>
      </c>
      <c r="J1221" s="73">
        <f t="shared" si="54"/>
        <v>3.3126342681336221E-3</v>
      </c>
      <c r="K1221" s="73">
        <f t="shared" si="55"/>
        <v>102.16168822737266</v>
      </c>
      <c r="L1221" s="3" t="e">
        <f t="shared" si="56"/>
        <v>#N/A</v>
      </c>
    </row>
    <row r="1222" spans="1:12" ht="15" customHeight="1" x14ac:dyDescent="0.25">
      <c r="A1222" s="43" t="s">
        <v>47</v>
      </c>
      <c r="B1222" s="43" t="s">
        <v>10</v>
      </c>
      <c r="C1222" s="43" t="s">
        <v>786</v>
      </c>
      <c r="D1222" s="43" t="s">
        <v>371</v>
      </c>
      <c r="E1222" s="43" t="s">
        <v>1527</v>
      </c>
      <c r="F1222" s="43" t="s">
        <v>3679</v>
      </c>
      <c r="G1222" s="43" t="s">
        <v>4653</v>
      </c>
      <c r="H1222" s="76">
        <v>889.70999999999981</v>
      </c>
      <c r="I1222" s="229">
        <v>0.39370131840712147</v>
      </c>
      <c r="J1222" s="73">
        <f t="shared" si="54"/>
        <v>7.8279952178552329E-3</v>
      </c>
      <c r="K1222" s="73">
        <f t="shared" si="55"/>
        <v>357.24464562527794</v>
      </c>
      <c r="L1222" s="3" t="e">
        <f t="shared" si="56"/>
        <v>#N/A</v>
      </c>
    </row>
    <row r="1223" spans="1:12" ht="15" customHeight="1" x14ac:dyDescent="0.25">
      <c r="A1223" s="43" t="s">
        <v>47</v>
      </c>
      <c r="B1223" s="43" t="s">
        <v>10</v>
      </c>
      <c r="C1223" s="43" t="s">
        <v>786</v>
      </c>
      <c r="D1223" s="43" t="s">
        <v>371</v>
      </c>
      <c r="E1223" s="43" t="s">
        <v>1528</v>
      </c>
      <c r="F1223" s="43" t="s">
        <v>3680</v>
      </c>
      <c r="G1223" s="43" t="s">
        <v>4653</v>
      </c>
      <c r="H1223" s="76">
        <v>73.150000000000034</v>
      </c>
      <c r="I1223" s="229">
        <v>0.94053315105946578</v>
      </c>
      <c r="J1223" s="73">
        <f t="shared" ref="J1223:J1286" si="57">I1223*$J$5</f>
        <v>1.8700696859527292E-2</v>
      </c>
      <c r="K1223" s="73">
        <f t="shared" ref="K1223:K1286" si="58">(I1223+J1223)*H1223</f>
        <v>70.167955975274367</v>
      </c>
      <c r="L1223" s="3" t="e">
        <f t="shared" ref="L1223:L1286" si="59">MATCH(C1223,$C$7237:$C$7264,0)</f>
        <v>#N/A</v>
      </c>
    </row>
    <row r="1224" spans="1:12" ht="15" customHeight="1" x14ac:dyDescent="0.25">
      <c r="A1224" s="43" t="s">
        <v>47</v>
      </c>
      <c r="B1224" s="43" t="s">
        <v>10</v>
      </c>
      <c r="C1224" s="43" t="s">
        <v>786</v>
      </c>
      <c r="D1224" s="43" t="s">
        <v>371</v>
      </c>
      <c r="E1224" s="43" t="s">
        <v>1529</v>
      </c>
      <c r="F1224" s="43" t="s">
        <v>3678</v>
      </c>
      <c r="G1224" s="43" t="s">
        <v>4653</v>
      </c>
      <c r="H1224" s="76">
        <v>5469.03</v>
      </c>
      <c r="I1224" s="229">
        <v>0.7545926791405424</v>
      </c>
      <c r="J1224" s="73">
        <f t="shared" si="57"/>
        <v>1.500362738849768E-2</v>
      </c>
      <c r="K1224" s="73">
        <f t="shared" si="58"/>
        <v>4208.9452882965161</v>
      </c>
      <c r="L1224" s="3" t="e">
        <f t="shared" si="59"/>
        <v>#N/A</v>
      </c>
    </row>
    <row r="1225" spans="1:12" ht="15" customHeight="1" x14ac:dyDescent="0.25">
      <c r="A1225" s="43" t="s">
        <v>47</v>
      </c>
      <c r="B1225" s="43" t="s">
        <v>10</v>
      </c>
      <c r="C1225" s="43" t="s">
        <v>787</v>
      </c>
      <c r="D1225" s="43" t="s">
        <v>371</v>
      </c>
      <c r="E1225" s="43" t="s">
        <v>1530</v>
      </c>
      <c r="F1225" s="43" t="s">
        <v>3682</v>
      </c>
      <c r="G1225" s="43" t="s">
        <v>4653</v>
      </c>
      <c r="H1225" s="76">
        <v>117.04</v>
      </c>
      <c r="I1225" s="229">
        <v>1.0717703349282295</v>
      </c>
      <c r="J1225" s="73">
        <f t="shared" si="57"/>
        <v>2.1310096421321818E-2</v>
      </c>
      <c r="K1225" s="73">
        <f t="shared" si="58"/>
        <v>127.93413368515148</v>
      </c>
      <c r="L1225" s="3" t="e">
        <f t="shared" si="59"/>
        <v>#N/A</v>
      </c>
    </row>
    <row r="1226" spans="1:12" ht="15" customHeight="1" x14ac:dyDescent="0.25">
      <c r="A1226" s="43" t="s">
        <v>47</v>
      </c>
      <c r="B1226" s="43" t="s">
        <v>10</v>
      </c>
      <c r="C1226" s="43" t="s">
        <v>787</v>
      </c>
      <c r="D1226" s="43" t="s">
        <v>371</v>
      </c>
      <c r="E1226" s="43" t="s">
        <v>1530</v>
      </c>
      <c r="F1226" s="43" t="s">
        <v>3682</v>
      </c>
      <c r="G1226" s="43" t="s">
        <v>4653</v>
      </c>
      <c r="H1226" s="76">
        <v>83.210000000000036</v>
      </c>
      <c r="I1226" s="229">
        <v>1.0717461843528411</v>
      </c>
      <c r="J1226" s="73">
        <f t="shared" si="57"/>
        <v>2.1309616233474306E-2</v>
      </c>
      <c r="K1226" s="73">
        <f t="shared" si="58"/>
        <v>90.953173166787337</v>
      </c>
      <c r="L1226" s="3" t="e">
        <f t="shared" si="59"/>
        <v>#N/A</v>
      </c>
    </row>
    <row r="1227" spans="1:12" ht="15" customHeight="1" x14ac:dyDescent="0.25">
      <c r="A1227" s="43" t="s">
        <v>47</v>
      </c>
      <c r="B1227" s="43" t="s">
        <v>10</v>
      </c>
      <c r="C1227" s="43" t="s">
        <v>787</v>
      </c>
      <c r="D1227" s="43" t="s">
        <v>371</v>
      </c>
      <c r="E1227" s="43" t="s">
        <v>1531</v>
      </c>
      <c r="F1227" s="43" t="s">
        <v>3692</v>
      </c>
      <c r="G1227" s="43" t="s">
        <v>4653</v>
      </c>
      <c r="H1227" s="76">
        <v>21.029999999999745</v>
      </c>
      <c r="I1227" s="229">
        <v>0.27341892534474893</v>
      </c>
      <c r="J1227" s="73">
        <f t="shared" si="57"/>
        <v>5.4364106493962304E-3</v>
      </c>
      <c r="K1227" s="73">
        <f t="shared" si="58"/>
        <v>5.8643277159568008</v>
      </c>
      <c r="L1227" s="3" t="e">
        <f t="shared" si="59"/>
        <v>#N/A</v>
      </c>
    </row>
    <row r="1228" spans="1:12" ht="15" customHeight="1" x14ac:dyDescent="0.25">
      <c r="A1228" s="43" t="s">
        <v>47</v>
      </c>
      <c r="B1228" s="43" t="s">
        <v>10</v>
      </c>
      <c r="C1228" s="43" t="s">
        <v>787</v>
      </c>
      <c r="D1228" s="43" t="s">
        <v>371</v>
      </c>
      <c r="E1228" s="43" t="s">
        <v>1531</v>
      </c>
      <c r="F1228" s="43" t="s">
        <v>3692</v>
      </c>
      <c r="G1228" s="43" t="s">
        <v>4653</v>
      </c>
      <c r="H1228" s="76">
        <v>734.26000000000022</v>
      </c>
      <c r="I1228" s="229">
        <v>0.27340451611145905</v>
      </c>
      <c r="J1228" s="73">
        <f t="shared" si="57"/>
        <v>5.4361241494430617E-3</v>
      </c>
      <c r="K1228" s="73">
        <f t="shared" si="58"/>
        <v>204.74152851797004</v>
      </c>
      <c r="L1228" s="3" t="e">
        <f t="shared" si="59"/>
        <v>#N/A</v>
      </c>
    </row>
    <row r="1229" spans="1:12" ht="15" customHeight="1" x14ac:dyDescent="0.25">
      <c r="A1229" s="43" t="s">
        <v>47</v>
      </c>
      <c r="B1229" s="43" t="s">
        <v>10</v>
      </c>
      <c r="C1229" s="43" t="s">
        <v>788</v>
      </c>
      <c r="D1229" s="43" t="s">
        <v>55</v>
      </c>
      <c r="E1229" s="43" t="s">
        <v>1532</v>
      </c>
      <c r="F1229" s="43" t="s">
        <v>3637</v>
      </c>
      <c r="G1229" s="43" t="s">
        <v>4653</v>
      </c>
      <c r="H1229" s="76">
        <v>91.44</v>
      </c>
      <c r="I1229" s="229">
        <v>0.37084426946631666</v>
      </c>
      <c r="J1229" s="73">
        <f t="shared" si="57"/>
        <v>7.3735266615221817E-3</v>
      </c>
      <c r="K1229" s="73">
        <f t="shared" si="58"/>
        <v>34.584235277929587</v>
      </c>
      <c r="L1229" s="3" t="e">
        <f t="shared" si="59"/>
        <v>#N/A</v>
      </c>
    </row>
    <row r="1230" spans="1:12" ht="15" customHeight="1" x14ac:dyDescent="0.25">
      <c r="A1230" s="43" t="s">
        <v>47</v>
      </c>
      <c r="B1230" s="43" t="s">
        <v>10</v>
      </c>
      <c r="C1230" s="43" t="s">
        <v>788</v>
      </c>
      <c r="D1230" s="43" t="s">
        <v>55</v>
      </c>
      <c r="E1230" s="43" t="s">
        <v>1533</v>
      </c>
      <c r="F1230" s="43" t="s">
        <v>3656</v>
      </c>
      <c r="G1230" s="43" t="s">
        <v>4653</v>
      </c>
      <c r="H1230" s="76">
        <v>182.88</v>
      </c>
      <c r="I1230" s="229">
        <v>0.37095363079615051</v>
      </c>
      <c r="J1230" s="73">
        <f t="shared" si="57"/>
        <v>7.3757011017054697E-3</v>
      </c>
      <c r="K1230" s="73">
        <f t="shared" si="58"/>
        <v>69.188868217479907</v>
      </c>
      <c r="L1230" s="3" t="e">
        <f t="shared" si="59"/>
        <v>#N/A</v>
      </c>
    </row>
    <row r="1231" spans="1:12" ht="15" customHeight="1" x14ac:dyDescent="0.25">
      <c r="A1231" s="43" t="s">
        <v>47</v>
      </c>
      <c r="B1231" s="43" t="s">
        <v>10</v>
      </c>
      <c r="C1231" s="43" t="s">
        <v>788</v>
      </c>
      <c r="D1231" s="43" t="s">
        <v>55</v>
      </c>
      <c r="E1231" s="43" t="s">
        <v>1534</v>
      </c>
      <c r="F1231" s="43" t="s">
        <v>3657</v>
      </c>
      <c r="G1231" s="43" t="s">
        <v>4653</v>
      </c>
      <c r="H1231" s="76">
        <v>731.52</v>
      </c>
      <c r="I1231" s="229">
        <v>0.3264982502187227</v>
      </c>
      <c r="J1231" s="73">
        <f t="shared" si="57"/>
        <v>6.4917911671997872E-3</v>
      </c>
      <c r="K1231" s="73">
        <f t="shared" si="58"/>
        <v>243.58887507463001</v>
      </c>
      <c r="L1231" s="3" t="e">
        <f t="shared" si="59"/>
        <v>#N/A</v>
      </c>
    </row>
    <row r="1232" spans="1:12" ht="15" customHeight="1" x14ac:dyDescent="0.25">
      <c r="A1232" s="43" t="s">
        <v>47</v>
      </c>
      <c r="B1232" s="43" t="s">
        <v>10</v>
      </c>
      <c r="C1232" s="43" t="s">
        <v>788</v>
      </c>
      <c r="D1232" s="43" t="s">
        <v>55</v>
      </c>
      <c r="E1232" s="43" t="s">
        <v>1535</v>
      </c>
      <c r="F1232" s="43" t="s">
        <v>3632</v>
      </c>
      <c r="G1232" s="43" t="s">
        <v>4653</v>
      </c>
      <c r="H1232" s="76">
        <v>100</v>
      </c>
      <c r="I1232" s="229">
        <v>0.81349999999999989</v>
      </c>
      <c r="J1232" s="73">
        <f t="shared" si="57"/>
        <v>1.6174886422757891E-2</v>
      </c>
      <c r="K1232" s="73">
        <f t="shared" si="58"/>
        <v>82.967488642275782</v>
      </c>
      <c r="L1232" s="3" t="e">
        <f t="shared" si="59"/>
        <v>#N/A</v>
      </c>
    </row>
    <row r="1233" spans="1:12" ht="15" customHeight="1" x14ac:dyDescent="0.25">
      <c r="A1233" s="43" t="s">
        <v>47</v>
      </c>
      <c r="B1233" s="43" t="s">
        <v>10</v>
      </c>
      <c r="C1233" s="43" t="s">
        <v>806</v>
      </c>
      <c r="D1233" s="43" t="s">
        <v>55</v>
      </c>
      <c r="E1233" s="43" t="s">
        <v>1536</v>
      </c>
      <c r="F1233" s="43" t="s">
        <v>3627</v>
      </c>
      <c r="G1233" s="43" t="s">
        <v>4653</v>
      </c>
      <c r="H1233" s="76">
        <v>800</v>
      </c>
      <c r="I1233" s="229">
        <v>1.5018</v>
      </c>
      <c r="J1233" s="73">
        <f t="shared" si="57"/>
        <v>2.9860411099812911E-2</v>
      </c>
      <c r="K1233" s="73">
        <f t="shared" si="58"/>
        <v>1225.3283288798502</v>
      </c>
      <c r="L1233" s="3" t="e">
        <f t="shared" si="59"/>
        <v>#N/A</v>
      </c>
    </row>
    <row r="1234" spans="1:12" ht="15" customHeight="1" x14ac:dyDescent="0.25">
      <c r="A1234" s="43" t="s">
        <v>47</v>
      </c>
      <c r="B1234" s="43" t="s">
        <v>10</v>
      </c>
      <c r="C1234" s="43" t="s">
        <v>790</v>
      </c>
      <c r="D1234" s="43" t="s">
        <v>55</v>
      </c>
      <c r="E1234" s="43" t="s">
        <v>1537</v>
      </c>
      <c r="F1234" s="43" t="s">
        <v>3651</v>
      </c>
      <c r="G1234" s="43" t="s">
        <v>4653</v>
      </c>
      <c r="H1234" s="76">
        <v>7.32</v>
      </c>
      <c r="I1234" s="229">
        <v>1.2773224043715845</v>
      </c>
      <c r="J1234" s="73">
        <f t="shared" si="57"/>
        <v>2.5397104875174444E-2</v>
      </c>
      <c r="K1234" s="73">
        <f t="shared" si="58"/>
        <v>9.5359068076862759</v>
      </c>
      <c r="L1234" s="3" t="e">
        <f t="shared" si="59"/>
        <v>#N/A</v>
      </c>
    </row>
    <row r="1235" spans="1:12" ht="15" customHeight="1" x14ac:dyDescent="0.25">
      <c r="A1235" s="43" t="s">
        <v>47</v>
      </c>
      <c r="B1235" s="43" t="s">
        <v>10</v>
      </c>
      <c r="C1235" s="43" t="s">
        <v>790</v>
      </c>
      <c r="D1235" s="43" t="s">
        <v>55</v>
      </c>
      <c r="E1235" s="43" t="s">
        <v>1538</v>
      </c>
      <c r="F1235" s="43" t="s">
        <v>3626</v>
      </c>
      <c r="G1235" s="43" t="s">
        <v>4653</v>
      </c>
      <c r="H1235" s="76">
        <v>341.06999999999994</v>
      </c>
      <c r="I1235" s="229">
        <v>1.1688802885038259</v>
      </c>
      <c r="J1235" s="73">
        <f t="shared" si="57"/>
        <v>2.3240941497664244E-2</v>
      </c>
      <c r="K1235" s="73">
        <f t="shared" si="58"/>
        <v>406.59678791660815</v>
      </c>
      <c r="L1235" s="3" t="e">
        <f t="shared" si="59"/>
        <v>#N/A</v>
      </c>
    </row>
    <row r="1236" spans="1:12" ht="15" customHeight="1" x14ac:dyDescent="0.25">
      <c r="A1236" s="43" t="s">
        <v>47</v>
      </c>
      <c r="B1236" s="43" t="s">
        <v>10</v>
      </c>
      <c r="C1236" s="43" t="s">
        <v>791</v>
      </c>
      <c r="D1236" s="43" t="s">
        <v>55</v>
      </c>
      <c r="E1236" s="43" t="s">
        <v>1539</v>
      </c>
      <c r="F1236" s="43" t="s">
        <v>3693</v>
      </c>
      <c r="G1236" s="43" t="s">
        <v>4653</v>
      </c>
      <c r="H1236" s="76">
        <v>5486.4000000000005</v>
      </c>
      <c r="I1236" s="229">
        <v>4.3307086614173221E-2</v>
      </c>
      <c r="J1236" s="73">
        <f t="shared" si="57"/>
        <v>8.610783125811807E-4</v>
      </c>
      <c r="K1236" s="73">
        <f t="shared" si="58"/>
        <v>242.32422005414534</v>
      </c>
      <c r="L1236" s="3" t="e">
        <f t="shared" si="59"/>
        <v>#N/A</v>
      </c>
    </row>
    <row r="1237" spans="1:12" ht="15" customHeight="1" x14ac:dyDescent="0.25">
      <c r="A1237" s="43" t="s">
        <v>47</v>
      </c>
      <c r="B1237" s="43" t="s">
        <v>10</v>
      </c>
      <c r="C1237" s="43" t="s">
        <v>800</v>
      </c>
      <c r="D1237" s="43" t="s">
        <v>55</v>
      </c>
      <c r="E1237" s="43" t="s">
        <v>1540</v>
      </c>
      <c r="F1237" s="43" t="s">
        <v>3624</v>
      </c>
      <c r="G1237" s="43" t="s">
        <v>4653</v>
      </c>
      <c r="H1237" s="76">
        <v>117.96</v>
      </c>
      <c r="I1237" s="229">
        <v>0.34121736181756529</v>
      </c>
      <c r="J1237" s="73">
        <f t="shared" si="57"/>
        <v>6.7844524558969936E-3</v>
      </c>
      <c r="K1237" s="73">
        <f t="shared" si="58"/>
        <v>41.050294011697609</v>
      </c>
      <c r="L1237" s="3" t="e">
        <f t="shared" si="59"/>
        <v>#N/A</v>
      </c>
    </row>
    <row r="1238" spans="1:12" ht="15" customHeight="1" x14ac:dyDescent="0.25">
      <c r="A1238" s="43" t="s">
        <v>47</v>
      </c>
      <c r="B1238" s="43" t="s">
        <v>10</v>
      </c>
      <c r="C1238" s="43" t="s">
        <v>800</v>
      </c>
      <c r="D1238" s="43" t="s">
        <v>55</v>
      </c>
      <c r="E1238" s="43" t="s">
        <v>1541</v>
      </c>
      <c r="F1238" s="43" t="s">
        <v>3635</v>
      </c>
      <c r="G1238" s="43" t="s">
        <v>4653</v>
      </c>
      <c r="H1238" s="76">
        <v>107.9</v>
      </c>
      <c r="I1238" s="229">
        <v>0.3457831325301205</v>
      </c>
      <c r="J1238" s="73">
        <f t="shared" si="57"/>
        <v>6.8752340449663666E-3</v>
      </c>
      <c r="K1238" s="73">
        <f t="shared" si="58"/>
        <v>38.051837753451878</v>
      </c>
      <c r="L1238" s="3" t="e">
        <f t="shared" si="59"/>
        <v>#N/A</v>
      </c>
    </row>
    <row r="1239" spans="1:12" ht="15" customHeight="1" x14ac:dyDescent="0.25">
      <c r="A1239" s="43" t="s">
        <v>47</v>
      </c>
      <c r="B1239" s="43" t="s">
        <v>10</v>
      </c>
      <c r="C1239" s="43" t="s">
        <v>800</v>
      </c>
      <c r="D1239" s="43" t="s">
        <v>55</v>
      </c>
      <c r="E1239" s="43" t="s">
        <v>1542</v>
      </c>
      <c r="F1239" s="43" t="s">
        <v>3628</v>
      </c>
      <c r="G1239" s="43" t="s">
        <v>4653</v>
      </c>
      <c r="H1239" s="76">
        <v>100.58</v>
      </c>
      <c r="I1239" s="229">
        <v>0.31954662954861801</v>
      </c>
      <c r="J1239" s="73">
        <f t="shared" si="57"/>
        <v>6.3535715300848039E-3</v>
      </c>
      <c r="K1239" s="73">
        <f t="shared" si="58"/>
        <v>32.779042224495932</v>
      </c>
      <c r="L1239" s="3" t="e">
        <f t="shared" si="59"/>
        <v>#N/A</v>
      </c>
    </row>
    <row r="1240" spans="1:12" ht="15" customHeight="1" x14ac:dyDescent="0.25">
      <c r="A1240" s="43" t="s">
        <v>47</v>
      </c>
      <c r="B1240" s="43" t="s">
        <v>11</v>
      </c>
      <c r="C1240" s="43" t="s">
        <v>732</v>
      </c>
      <c r="D1240" s="43" t="s">
        <v>55</v>
      </c>
      <c r="E1240" s="43" t="s">
        <v>1543</v>
      </c>
      <c r="F1240" s="43" t="s">
        <v>3694</v>
      </c>
      <c r="G1240" s="43" t="s">
        <v>4653</v>
      </c>
      <c r="H1240" s="76">
        <v>38.26</v>
      </c>
      <c r="I1240" s="229"/>
      <c r="J1240" s="73">
        <f t="shared" si="57"/>
        <v>0</v>
      </c>
      <c r="K1240" s="73">
        <f t="shared" si="58"/>
        <v>0</v>
      </c>
      <c r="L1240" s="3" t="e">
        <f t="shared" si="59"/>
        <v>#N/A</v>
      </c>
    </row>
    <row r="1241" spans="1:12" ht="15" customHeight="1" x14ac:dyDescent="0.25">
      <c r="A1241" s="43" t="s">
        <v>47</v>
      </c>
      <c r="B1241" s="43" t="s">
        <v>11</v>
      </c>
      <c r="C1241" s="43" t="s">
        <v>763</v>
      </c>
      <c r="D1241" s="43" t="s">
        <v>371</v>
      </c>
      <c r="E1241" s="43" t="s">
        <v>1544</v>
      </c>
      <c r="F1241" s="43" t="s">
        <v>3695</v>
      </c>
      <c r="G1241" s="43" t="s">
        <v>4653</v>
      </c>
      <c r="H1241" s="76">
        <v>635.55999999999995</v>
      </c>
      <c r="I1241" s="229">
        <v>1.5000000000000004</v>
      </c>
      <c r="J1241" s="73">
        <f t="shared" si="57"/>
        <v>2.9824621553948185E-2</v>
      </c>
      <c r="K1241" s="73">
        <f t="shared" si="58"/>
        <v>972.29533647482754</v>
      </c>
      <c r="L1241" s="3" t="e">
        <f t="shared" si="59"/>
        <v>#N/A</v>
      </c>
    </row>
    <row r="1242" spans="1:12" ht="15" customHeight="1" x14ac:dyDescent="0.25">
      <c r="A1242" s="43" t="s">
        <v>47</v>
      </c>
      <c r="B1242" s="43" t="s">
        <v>11</v>
      </c>
      <c r="C1242" s="43" t="s">
        <v>801</v>
      </c>
      <c r="D1242" s="43" t="s">
        <v>55</v>
      </c>
      <c r="E1242" s="43" t="s">
        <v>1545</v>
      </c>
      <c r="F1242" s="43" t="s">
        <v>3696</v>
      </c>
      <c r="G1242" s="43" t="s">
        <v>4653</v>
      </c>
      <c r="H1242" s="76">
        <v>15544.8</v>
      </c>
      <c r="I1242" s="229">
        <v>0.17235345581802275</v>
      </c>
      <c r="J1242" s="73">
        <f t="shared" si="57"/>
        <v>3.426917728858437E-3</v>
      </c>
      <c r="K1242" s="73">
        <f t="shared" si="58"/>
        <v>2732.4707507115586</v>
      </c>
      <c r="L1242" s="3" t="e">
        <f t="shared" si="59"/>
        <v>#N/A</v>
      </c>
    </row>
    <row r="1243" spans="1:12" ht="15" customHeight="1" x14ac:dyDescent="0.25">
      <c r="A1243" s="43" t="s">
        <v>47</v>
      </c>
      <c r="B1243" s="43" t="s">
        <v>11</v>
      </c>
      <c r="C1243" s="43" t="s">
        <v>768</v>
      </c>
      <c r="D1243" s="43" t="s">
        <v>371</v>
      </c>
      <c r="E1243" s="43" t="s">
        <v>1546</v>
      </c>
      <c r="F1243" s="43" t="s">
        <v>3695</v>
      </c>
      <c r="G1243" s="43" t="s">
        <v>4653</v>
      </c>
      <c r="H1243" s="76">
        <v>530</v>
      </c>
      <c r="I1243" s="229">
        <v>1.5</v>
      </c>
      <c r="J1243" s="73">
        <f t="shared" si="57"/>
        <v>2.9824621553948175E-2</v>
      </c>
      <c r="K1243" s="73">
        <f t="shared" si="58"/>
        <v>810.8070494235925</v>
      </c>
      <c r="L1243" s="3">
        <f t="shared" si="59"/>
        <v>1</v>
      </c>
    </row>
    <row r="1244" spans="1:12" ht="15" customHeight="1" x14ac:dyDescent="0.25">
      <c r="A1244" s="43" t="s">
        <v>47</v>
      </c>
      <c r="B1244" s="43" t="s">
        <v>11</v>
      </c>
      <c r="C1244" s="43" t="s">
        <v>770</v>
      </c>
      <c r="D1244" s="43" t="s">
        <v>371</v>
      </c>
      <c r="E1244" s="43" t="s">
        <v>1547</v>
      </c>
      <c r="F1244" s="43" t="s">
        <v>3695</v>
      </c>
      <c r="G1244" s="43" t="s">
        <v>4653</v>
      </c>
      <c r="H1244" s="76">
        <v>5686.5</v>
      </c>
      <c r="I1244" s="229">
        <v>1.5</v>
      </c>
      <c r="J1244" s="73">
        <f t="shared" si="57"/>
        <v>2.9824621553948175E-2</v>
      </c>
      <c r="K1244" s="73">
        <f t="shared" si="58"/>
        <v>8699.3477104665253</v>
      </c>
      <c r="L1244" s="3" t="e">
        <f t="shared" si="59"/>
        <v>#N/A</v>
      </c>
    </row>
    <row r="1245" spans="1:12" ht="15" customHeight="1" x14ac:dyDescent="0.25">
      <c r="A1245" s="43" t="s">
        <v>47</v>
      </c>
      <c r="B1245" s="43" t="s">
        <v>11</v>
      </c>
      <c r="C1245" s="43" t="s">
        <v>774</v>
      </c>
      <c r="D1245" s="43" t="s">
        <v>371</v>
      </c>
      <c r="E1245" s="43" t="s">
        <v>1548</v>
      </c>
      <c r="F1245" s="43" t="s">
        <v>3695</v>
      </c>
      <c r="G1245" s="43" t="s">
        <v>4653</v>
      </c>
      <c r="H1245" s="76">
        <v>2253.31</v>
      </c>
      <c r="I1245" s="229">
        <v>1.4999977810421115</v>
      </c>
      <c r="J1245" s="73">
        <f t="shared" si="57"/>
        <v>2.9824577434228661E-2</v>
      </c>
      <c r="K1245" s="73">
        <f t="shared" si="58"/>
        <v>3447.1640185783222</v>
      </c>
      <c r="L1245" s="3" t="e">
        <f t="shared" si="59"/>
        <v>#N/A</v>
      </c>
    </row>
    <row r="1246" spans="1:12" ht="15" customHeight="1" x14ac:dyDescent="0.25">
      <c r="A1246" s="43" t="s">
        <v>47</v>
      </c>
      <c r="B1246" s="43" t="s">
        <v>11</v>
      </c>
      <c r="C1246" s="43" t="s">
        <v>778</v>
      </c>
      <c r="D1246" s="43" t="s">
        <v>371</v>
      </c>
      <c r="E1246" s="43" t="s">
        <v>1549</v>
      </c>
      <c r="F1246" s="43" t="s">
        <v>3695</v>
      </c>
      <c r="G1246" s="43" t="s">
        <v>4653</v>
      </c>
      <c r="H1246" s="76">
        <v>902</v>
      </c>
      <c r="I1246" s="229">
        <v>1.5</v>
      </c>
      <c r="J1246" s="73">
        <f t="shared" si="57"/>
        <v>2.9824621553948175E-2</v>
      </c>
      <c r="K1246" s="73">
        <f t="shared" si="58"/>
        <v>1379.9018086416613</v>
      </c>
      <c r="L1246" s="3" t="e">
        <f t="shared" si="59"/>
        <v>#N/A</v>
      </c>
    </row>
    <row r="1247" spans="1:12" ht="15" customHeight="1" x14ac:dyDescent="0.25">
      <c r="A1247" s="43" t="s">
        <v>47</v>
      </c>
      <c r="B1247" s="43" t="s">
        <v>11</v>
      </c>
      <c r="C1247" s="43" t="s">
        <v>778</v>
      </c>
      <c r="D1247" s="43" t="s">
        <v>371</v>
      </c>
      <c r="E1247" s="43" t="s">
        <v>1549</v>
      </c>
      <c r="F1247" s="43" t="s">
        <v>3695</v>
      </c>
      <c r="G1247" s="43" t="s">
        <v>4653</v>
      </c>
      <c r="H1247" s="76">
        <v>5739.88</v>
      </c>
      <c r="I1247" s="229">
        <v>1.5000017421967009</v>
      </c>
      <c r="J1247" s="73">
        <f t="shared" si="57"/>
        <v>2.9824656194186359E-2</v>
      </c>
      <c r="K1247" s="73">
        <f t="shared" si="58"/>
        <v>8781.0199475958871</v>
      </c>
      <c r="L1247" s="3" t="e">
        <f t="shared" si="59"/>
        <v>#N/A</v>
      </c>
    </row>
    <row r="1248" spans="1:12" ht="15" customHeight="1" x14ac:dyDescent="0.25">
      <c r="A1248" s="43" t="s">
        <v>47</v>
      </c>
      <c r="B1248" s="43" t="s">
        <v>11</v>
      </c>
      <c r="C1248" s="43" t="s">
        <v>778</v>
      </c>
      <c r="D1248" s="43" t="s">
        <v>371</v>
      </c>
      <c r="E1248" s="43" t="s">
        <v>1549</v>
      </c>
      <c r="F1248" s="43" t="s">
        <v>3695</v>
      </c>
      <c r="G1248" s="43" t="s">
        <v>4653</v>
      </c>
      <c r="H1248" s="76">
        <v>920.69</v>
      </c>
      <c r="I1248" s="229">
        <v>1.5000054307095765</v>
      </c>
      <c r="J1248" s="73">
        <f t="shared" si="57"/>
        <v>2.9824729533186767E-2</v>
      </c>
      <c r="K1248" s="73">
        <f t="shared" si="58"/>
        <v>1408.4993302339099</v>
      </c>
      <c r="L1248" s="3" t="e">
        <f t="shared" si="59"/>
        <v>#N/A</v>
      </c>
    </row>
    <row r="1249" spans="1:12" ht="15" customHeight="1" x14ac:dyDescent="0.25">
      <c r="A1249" s="43" t="s">
        <v>47</v>
      </c>
      <c r="B1249" s="43" t="s">
        <v>11</v>
      </c>
      <c r="C1249" s="43" t="s">
        <v>781</v>
      </c>
      <c r="D1249" s="43" t="s">
        <v>55</v>
      </c>
      <c r="E1249" s="43" t="s">
        <v>1550</v>
      </c>
      <c r="F1249" s="43" t="s">
        <v>3697</v>
      </c>
      <c r="G1249" s="43" t="s">
        <v>4653</v>
      </c>
      <c r="H1249" s="76">
        <v>274.32</v>
      </c>
      <c r="I1249" s="229">
        <v>0.25</v>
      </c>
      <c r="J1249" s="73">
        <f t="shared" si="57"/>
        <v>4.9707702589913624E-3</v>
      </c>
      <c r="K1249" s="73">
        <f t="shared" si="58"/>
        <v>69.943581697446504</v>
      </c>
      <c r="L1249" s="3" t="e">
        <f t="shared" si="59"/>
        <v>#N/A</v>
      </c>
    </row>
    <row r="1250" spans="1:12" ht="15" customHeight="1" x14ac:dyDescent="0.25">
      <c r="A1250" s="43" t="s">
        <v>47</v>
      </c>
      <c r="B1250" s="43" t="s">
        <v>11</v>
      </c>
      <c r="C1250" s="43" t="s">
        <v>781</v>
      </c>
      <c r="D1250" s="43" t="s">
        <v>55</v>
      </c>
      <c r="E1250" s="43" t="s">
        <v>1550</v>
      </c>
      <c r="F1250" s="43" t="s">
        <v>3697</v>
      </c>
      <c r="G1250" s="43" t="s">
        <v>4653</v>
      </c>
      <c r="H1250" s="76">
        <v>274.32</v>
      </c>
      <c r="I1250" s="229">
        <v>1.2384076990376205</v>
      </c>
      <c r="J1250" s="73">
        <f t="shared" si="57"/>
        <v>2.4623360635528519E-2</v>
      </c>
      <c r="K1250" s="73">
        <f t="shared" si="58"/>
        <v>346.47468028953824</v>
      </c>
      <c r="L1250" s="3" t="e">
        <f t="shared" si="59"/>
        <v>#N/A</v>
      </c>
    </row>
    <row r="1251" spans="1:12" ht="15" customHeight="1" x14ac:dyDescent="0.25">
      <c r="A1251" s="43" t="s">
        <v>47</v>
      </c>
      <c r="B1251" s="43" t="s">
        <v>11</v>
      </c>
      <c r="C1251" s="43" t="s">
        <v>781</v>
      </c>
      <c r="D1251" s="43" t="s">
        <v>55</v>
      </c>
      <c r="E1251" s="43" t="s">
        <v>1551</v>
      </c>
      <c r="F1251" s="43" t="s">
        <v>3698</v>
      </c>
      <c r="G1251" s="43" t="s">
        <v>4653</v>
      </c>
      <c r="H1251" s="76">
        <v>182.88</v>
      </c>
      <c r="I1251" s="229">
        <v>1.2384076990376203</v>
      </c>
      <c r="J1251" s="73">
        <f t="shared" si="57"/>
        <v>2.4623360635528516E-2</v>
      </c>
      <c r="K1251" s="73">
        <f t="shared" si="58"/>
        <v>230.98312019302546</v>
      </c>
      <c r="L1251" s="3" t="e">
        <f t="shared" si="59"/>
        <v>#N/A</v>
      </c>
    </row>
    <row r="1252" spans="1:12" ht="15" customHeight="1" x14ac:dyDescent="0.25">
      <c r="A1252" s="43" t="s">
        <v>47</v>
      </c>
      <c r="B1252" s="43" t="s">
        <v>11</v>
      </c>
      <c r="C1252" s="43" t="s">
        <v>781</v>
      </c>
      <c r="D1252" s="43" t="s">
        <v>55</v>
      </c>
      <c r="E1252" s="43" t="s">
        <v>1551</v>
      </c>
      <c r="F1252" s="43" t="s">
        <v>3698</v>
      </c>
      <c r="G1252" s="43" t="s">
        <v>4653</v>
      </c>
      <c r="H1252" s="76">
        <v>182.88</v>
      </c>
      <c r="I1252" s="229">
        <v>0.25</v>
      </c>
      <c r="J1252" s="73">
        <f t="shared" si="57"/>
        <v>4.9707702589913624E-3</v>
      </c>
      <c r="K1252" s="73">
        <f t="shared" si="58"/>
        <v>46.629054464964334</v>
      </c>
      <c r="L1252" s="3" t="e">
        <f t="shared" si="59"/>
        <v>#N/A</v>
      </c>
    </row>
    <row r="1253" spans="1:12" ht="15" customHeight="1" x14ac:dyDescent="0.25">
      <c r="A1253" s="43" t="s">
        <v>47</v>
      </c>
      <c r="B1253" s="43" t="s">
        <v>11</v>
      </c>
      <c r="C1253" s="43" t="s">
        <v>781</v>
      </c>
      <c r="D1253" s="43" t="s">
        <v>55</v>
      </c>
      <c r="E1253" s="43" t="s">
        <v>1552</v>
      </c>
      <c r="F1253" s="43" t="s">
        <v>3699</v>
      </c>
      <c r="G1253" s="43" t="s">
        <v>4653</v>
      </c>
      <c r="H1253" s="76">
        <v>91.44</v>
      </c>
      <c r="I1253" s="229">
        <v>1.2384076990376203</v>
      </c>
      <c r="J1253" s="73">
        <f t="shared" si="57"/>
        <v>2.4623360635528516E-2</v>
      </c>
      <c r="K1253" s="73">
        <f t="shared" si="58"/>
        <v>115.49156009651273</v>
      </c>
      <c r="L1253" s="3" t="e">
        <f t="shared" si="59"/>
        <v>#N/A</v>
      </c>
    </row>
    <row r="1254" spans="1:12" ht="15" customHeight="1" x14ac:dyDescent="0.25">
      <c r="A1254" s="43" t="s">
        <v>47</v>
      </c>
      <c r="B1254" s="43" t="s">
        <v>11</v>
      </c>
      <c r="C1254" s="43" t="s">
        <v>781</v>
      </c>
      <c r="D1254" s="43" t="s">
        <v>55</v>
      </c>
      <c r="E1254" s="43" t="s">
        <v>1553</v>
      </c>
      <c r="F1254" s="43" t="s">
        <v>3700</v>
      </c>
      <c r="G1254" s="43" t="s">
        <v>4653</v>
      </c>
      <c r="H1254" s="76">
        <v>91.44</v>
      </c>
      <c r="I1254" s="229">
        <v>1.2384076990376203</v>
      </c>
      <c r="J1254" s="73">
        <f t="shared" si="57"/>
        <v>2.4623360635528516E-2</v>
      </c>
      <c r="K1254" s="73">
        <f t="shared" si="58"/>
        <v>115.49156009651273</v>
      </c>
      <c r="L1254" s="3" t="e">
        <f t="shared" si="59"/>
        <v>#N/A</v>
      </c>
    </row>
    <row r="1255" spans="1:12" ht="15" customHeight="1" x14ac:dyDescent="0.25">
      <c r="A1255" s="43" t="s">
        <v>47</v>
      </c>
      <c r="B1255" s="43" t="s">
        <v>11</v>
      </c>
      <c r="C1255" s="43" t="s">
        <v>781</v>
      </c>
      <c r="D1255" s="43" t="s">
        <v>55</v>
      </c>
      <c r="E1255" s="43" t="s">
        <v>1554</v>
      </c>
      <c r="F1255" s="43" t="s">
        <v>3701</v>
      </c>
      <c r="G1255" s="43" t="s">
        <v>4653</v>
      </c>
      <c r="H1255" s="76">
        <v>91.44</v>
      </c>
      <c r="I1255" s="229">
        <v>1.2384076990376203</v>
      </c>
      <c r="J1255" s="73">
        <f t="shared" si="57"/>
        <v>2.4623360635528516E-2</v>
      </c>
      <c r="K1255" s="73">
        <f t="shared" si="58"/>
        <v>115.49156009651273</v>
      </c>
      <c r="L1255" s="3" t="e">
        <f t="shared" si="59"/>
        <v>#N/A</v>
      </c>
    </row>
    <row r="1256" spans="1:12" ht="15" customHeight="1" x14ac:dyDescent="0.25">
      <c r="A1256" s="43" t="s">
        <v>47</v>
      </c>
      <c r="B1256" s="43" t="s">
        <v>11</v>
      </c>
      <c r="C1256" s="43" t="s">
        <v>787</v>
      </c>
      <c r="D1256" s="43" t="s">
        <v>371</v>
      </c>
      <c r="E1256" s="43" t="s">
        <v>1555</v>
      </c>
      <c r="F1256" s="43" t="s">
        <v>3702</v>
      </c>
      <c r="G1256" s="43" t="s">
        <v>4653</v>
      </c>
      <c r="H1256" s="76">
        <v>265</v>
      </c>
      <c r="I1256" s="229">
        <v>0.45</v>
      </c>
      <c r="J1256" s="73">
        <f t="shared" si="57"/>
        <v>8.947386466184452E-3</v>
      </c>
      <c r="K1256" s="73">
        <f t="shared" si="58"/>
        <v>121.62105741353888</v>
      </c>
      <c r="L1256" s="3" t="e">
        <f t="shared" si="59"/>
        <v>#N/A</v>
      </c>
    </row>
    <row r="1257" spans="1:12" ht="15" customHeight="1" x14ac:dyDescent="0.25">
      <c r="A1257" s="43" t="s">
        <v>47</v>
      </c>
      <c r="B1257" s="43" t="s">
        <v>11</v>
      </c>
      <c r="C1257" s="43" t="s">
        <v>787</v>
      </c>
      <c r="D1257" s="43" t="s">
        <v>371</v>
      </c>
      <c r="E1257" s="43" t="s">
        <v>1555</v>
      </c>
      <c r="F1257" s="43" t="s">
        <v>3702</v>
      </c>
      <c r="G1257" s="43" t="s">
        <v>4653</v>
      </c>
      <c r="H1257" s="76">
        <v>265</v>
      </c>
      <c r="I1257" s="229">
        <v>0.45</v>
      </c>
      <c r="J1257" s="73">
        <f t="shared" si="57"/>
        <v>8.947386466184452E-3</v>
      </c>
      <c r="K1257" s="73">
        <f t="shared" si="58"/>
        <v>121.62105741353888</v>
      </c>
      <c r="L1257" s="3" t="e">
        <f t="shared" si="59"/>
        <v>#N/A</v>
      </c>
    </row>
    <row r="1258" spans="1:12" ht="15" customHeight="1" x14ac:dyDescent="0.25">
      <c r="A1258" s="43" t="s">
        <v>47</v>
      </c>
      <c r="B1258" s="43" t="s">
        <v>11</v>
      </c>
      <c r="C1258" s="43" t="s">
        <v>787</v>
      </c>
      <c r="D1258" s="43" t="s">
        <v>371</v>
      </c>
      <c r="E1258" s="43" t="s">
        <v>1555</v>
      </c>
      <c r="F1258" s="43" t="s">
        <v>3702</v>
      </c>
      <c r="G1258" s="43" t="s">
        <v>4653</v>
      </c>
      <c r="H1258" s="76">
        <v>94533</v>
      </c>
      <c r="I1258" s="229">
        <v>0.52</v>
      </c>
      <c r="J1258" s="73">
        <f t="shared" si="57"/>
        <v>1.0339202138702035E-2</v>
      </c>
      <c r="K1258" s="73">
        <f t="shared" si="58"/>
        <v>50134.555795777917</v>
      </c>
      <c r="L1258" s="3" t="e">
        <f t="shared" si="59"/>
        <v>#N/A</v>
      </c>
    </row>
    <row r="1259" spans="1:12" ht="15" customHeight="1" x14ac:dyDescent="0.25">
      <c r="A1259" s="43" t="s">
        <v>47</v>
      </c>
      <c r="B1259" s="43" t="s">
        <v>11</v>
      </c>
      <c r="C1259" s="43" t="s">
        <v>787</v>
      </c>
      <c r="D1259" s="43" t="s">
        <v>371</v>
      </c>
      <c r="E1259" s="43" t="s">
        <v>1555</v>
      </c>
      <c r="F1259" s="43" t="s">
        <v>3702</v>
      </c>
      <c r="G1259" s="43" t="s">
        <v>4653</v>
      </c>
      <c r="H1259" s="76">
        <v>515.04000000000087</v>
      </c>
      <c r="I1259" s="229">
        <v>0.51999844672258322</v>
      </c>
      <c r="J1259" s="73">
        <f t="shared" si="57"/>
        <v>1.0339171254761284E-2</v>
      </c>
      <c r="K1259" s="73">
        <f t="shared" si="58"/>
        <v>273.14508676305195</v>
      </c>
      <c r="L1259" s="3" t="e">
        <f t="shared" si="59"/>
        <v>#N/A</v>
      </c>
    </row>
    <row r="1260" spans="1:12" ht="15" customHeight="1" x14ac:dyDescent="0.25">
      <c r="A1260" s="43" t="s">
        <v>47</v>
      </c>
      <c r="B1260" s="43" t="s">
        <v>11</v>
      </c>
      <c r="C1260" s="43" t="s">
        <v>787</v>
      </c>
      <c r="D1260" s="43" t="s">
        <v>371</v>
      </c>
      <c r="E1260" s="43" t="s">
        <v>1555</v>
      </c>
      <c r="F1260" s="43" t="s">
        <v>3702</v>
      </c>
      <c r="G1260" s="43" t="s">
        <v>4653</v>
      </c>
      <c r="H1260" s="76">
        <v>265</v>
      </c>
      <c r="I1260" s="229">
        <v>0.45</v>
      </c>
      <c r="J1260" s="73">
        <f t="shared" si="57"/>
        <v>8.947386466184452E-3</v>
      </c>
      <c r="K1260" s="73">
        <f t="shared" si="58"/>
        <v>121.62105741353888</v>
      </c>
      <c r="L1260" s="3" t="e">
        <f t="shared" si="59"/>
        <v>#N/A</v>
      </c>
    </row>
    <row r="1261" spans="1:12" ht="15" customHeight="1" x14ac:dyDescent="0.25">
      <c r="A1261" s="43" t="s">
        <v>47</v>
      </c>
      <c r="B1261" s="43" t="s">
        <v>11</v>
      </c>
      <c r="C1261" s="43" t="s">
        <v>787</v>
      </c>
      <c r="D1261" s="43" t="s">
        <v>371</v>
      </c>
      <c r="E1261" s="43" t="s">
        <v>1555</v>
      </c>
      <c r="F1261" s="43" t="s">
        <v>3702</v>
      </c>
      <c r="G1261" s="43" t="s">
        <v>4653</v>
      </c>
      <c r="H1261" s="76">
        <v>32389.97</v>
      </c>
      <c r="I1261" s="232">
        <v>0.52</v>
      </c>
      <c r="J1261" s="73">
        <f t="shared" si="57"/>
        <v>1.0339202138702035E-2</v>
      </c>
      <c r="K1261" s="73">
        <f t="shared" si="58"/>
        <v>17177.670847096495</v>
      </c>
      <c r="L1261" s="3" t="e">
        <f t="shared" si="59"/>
        <v>#N/A</v>
      </c>
    </row>
    <row r="1262" spans="1:12" ht="15" customHeight="1" x14ac:dyDescent="0.25">
      <c r="A1262" s="43" t="s">
        <v>47</v>
      </c>
      <c r="B1262" s="43" t="s">
        <v>11</v>
      </c>
      <c r="C1262" s="43" t="s">
        <v>790</v>
      </c>
      <c r="D1262" s="43" t="s">
        <v>55</v>
      </c>
      <c r="E1262" s="43" t="s">
        <v>1556</v>
      </c>
      <c r="F1262" s="43" t="s">
        <v>3703</v>
      </c>
      <c r="G1262" s="43" t="s">
        <v>4653</v>
      </c>
      <c r="H1262" s="76">
        <v>397.76</v>
      </c>
      <c r="I1262" s="229">
        <v>0.22332562349155269</v>
      </c>
      <c r="J1262" s="73">
        <f t="shared" si="57"/>
        <v>4.4404014692900513E-3</v>
      </c>
      <c r="K1262" s="73">
        <f t="shared" si="58"/>
        <v>90.596214088424816</v>
      </c>
      <c r="L1262" s="3" t="e">
        <f t="shared" si="59"/>
        <v>#N/A</v>
      </c>
    </row>
    <row r="1263" spans="1:12" ht="15" customHeight="1" x14ac:dyDescent="0.25">
      <c r="A1263" s="43" t="s">
        <v>47</v>
      </c>
      <c r="B1263" s="43" t="s">
        <v>12</v>
      </c>
      <c r="C1263" s="43" t="s">
        <v>797</v>
      </c>
      <c r="D1263" s="43" t="s">
        <v>374</v>
      </c>
      <c r="E1263" s="43" t="s">
        <v>1557</v>
      </c>
      <c r="F1263" s="43" t="s">
        <v>3704</v>
      </c>
      <c r="G1263" s="43" t="s">
        <v>4653</v>
      </c>
      <c r="H1263" s="76">
        <v>5000</v>
      </c>
      <c r="I1263" s="229"/>
      <c r="J1263" s="73">
        <f t="shared" si="57"/>
        <v>0</v>
      </c>
      <c r="K1263" s="73">
        <f t="shared" si="58"/>
        <v>0</v>
      </c>
      <c r="L1263" s="3" t="e">
        <f t="shared" si="59"/>
        <v>#N/A</v>
      </c>
    </row>
    <row r="1264" spans="1:12" ht="15" customHeight="1" x14ac:dyDescent="0.25">
      <c r="A1264" s="43" t="s">
        <v>47</v>
      </c>
      <c r="B1264" s="43" t="s">
        <v>12</v>
      </c>
      <c r="C1264" s="43" t="s">
        <v>797</v>
      </c>
      <c r="D1264" s="43" t="s">
        <v>374</v>
      </c>
      <c r="E1264" s="43" t="s">
        <v>1557</v>
      </c>
      <c r="F1264" s="43" t="s">
        <v>3704</v>
      </c>
      <c r="G1264" s="43" t="s">
        <v>4653</v>
      </c>
      <c r="H1264" s="76">
        <v>30000</v>
      </c>
      <c r="I1264" s="229"/>
      <c r="J1264" s="73">
        <f t="shared" si="57"/>
        <v>0</v>
      </c>
      <c r="K1264" s="73">
        <f t="shared" si="58"/>
        <v>0</v>
      </c>
      <c r="L1264" s="3" t="e">
        <f t="shared" si="59"/>
        <v>#N/A</v>
      </c>
    </row>
    <row r="1265" spans="1:12" ht="15" customHeight="1" x14ac:dyDescent="0.25">
      <c r="A1265" s="43" t="s">
        <v>47</v>
      </c>
      <c r="B1265" s="43" t="s">
        <v>12</v>
      </c>
      <c r="C1265" s="43" t="s">
        <v>797</v>
      </c>
      <c r="D1265" s="43" t="s">
        <v>374</v>
      </c>
      <c r="E1265" s="43" t="s">
        <v>1557</v>
      </c>
      <c r="F1265" s="43" t="s">
        <v>3704</v>
      </c>
      <c r="G1265" s="43" t="s">
        <v>4653</v>
      </c>
      <c r="H1265" s="76">
        <v>10000</v>
      </c>
      <c r="I1265" s="229"/>
      <c r="J1265" s="73">
        <f t="shared" si="57"/>
        <v>0</v>
      </c>
      <c r="K1265" s="73">
        <f t="shared" si="58"/>
        <v>0</v>
      </c>
      <c r="L1265" s="3" t="e">
        <f t="shared" si="59"/>
        <v>#N/A</v>
      </c>
    </row>
    <row r="1266" spans="1:12" ht="15" customHeight="1" x14ac:dyDescent="0.25">
      <c r="A1266" s="43" t="s">
        <v>47</v>
      </c>
      <c r="B1266" s="43" t="s">
        <v>12</v>
      </c>
      <c r="C1266" s="43" t="s">
        <v>797</v>
      </c>
      <c r="D1266" s="43" t="s">
        <v>374</v>
      </c>
      <c r="E1266" s="43" t="s">
        <v>1557</v>
      </c>
      <c r="F1266" s="43" t="s">
        <v>3704</v>
      </c>
      <c r="G1266" s="43" t="s">
        <v>4653</v>
      </c>
      <c r="H1266" s="76">
        <v>5000</v>
      </c>
      <c r="I1266" s="229"/>
      <c r="J1266" s="73">
        <f t="shared" si="57"/>
        <v>0</v>
      </c>
      <c r="K1266" s="73">
        <f t="shared" si="58"/>
        <v>0</v>
      </c>
      <c r="L1266" s="3" t="e">
        <f t="shared" si="59"/>
        <v>#N/A</v>
      </c>
    </row>
    <row r="1267" spans="1:12" ht="15" customHeight="1" x14ac:dyDescent="0.25">
      <c r="A1267" s="43" t="s">
        <v>47</v>
      </c>
      <c r="B1267" s="43" t="s">
        <v>12</v>
      </c>
      <c r="C1267" s="43" t="s">
        <v>805</v>
      </c>
      <c r="D1267" s="43" t="s">
        <v>374</v>
      </c>
      <c r="E1267" s="43" t="s">
        <v>1558</v>
      </c>
      <c r="F1267" s="43" t="s">
        <v>3705</v>
      </c>
      <c r="G1267" s="43" t="s">
        <v>4653</v>
      </c>
      <c r="H1267" s="76">
        <v>500</v>
      </c>
      <c r="I1267" s="229">
        <v>3.5999999999999999E-3</v>
      </c>
      <c r="J1267" s="73">
        <f t="shared" si="57"/>
        <v>7.1579091729475619E-5</v>
      </c>
      <c r="K1267" s="73">
        <f t="shared" si="58"/>
        <v>1.8357895458647377</v>
      </c>
      <c r="L1267" s="3" t="e">
        <f t="shared" si="59"/>
        <v>#N/A</v>
      </c>
    </row>
    <row r="1268" spans="1:12" ht="15" customHeight="1" x14ac:dyDescent="0.25">
      <c r="A1268" s="43" t="s">
        <v>47</v>
      </c>
      <c r="B1268" s="43" t="s">
        <v>12</v>
      </c>
      <c r="C1268" s="43" t="s">
        <v>805</v>
      </c>
      <c r="D1268" s="43" t="s">
        <v>374</v>
      </c>
      <c r="E1268" s="43" t="s">
        <v>1559</v>
      </c>
      <c r="F1268" s="43" t="s">
        <v>3706</v>
      </c>
      <c r="G1268" s="43" t="s">
        <v>4653</v>
      </c>
      <c r="H1268" s="76">
        <v>2500</v>
      </c>
      <c r="I1268" s="229">
        <v>3.5999999999999999E-3</v>
      </c>
      <c r="J1268" s="73">
        <f t="shared" si="57"/>
        <v>7.1579091729475619E-5</v>
      </c>
      <c r="K1268" s="73">
        <f t="shared" si="58"/>
        <v>9.1789477293236885</v>
      </c>
      <c r="L1268" s="3" t="e">
        <f t="shared" si="59"/>
        <v>#N/A</v>
      </c>
    </row>
    <row r="1269" spans="1:12" ht="15" customHeight="1" x14ac:dyDescent="0.25">
      <c r="A1269" s="43" t="s">
        <v>47</v>
      </c>
      <c r="B1269" s="43" t="s">
        <v>12</v>
      </c>
      <c r="C1269" s="43" t="s">
        <v>805</v>
      </c>
      <c r="D1269" s="43" t="s">
        <v>374</v>
      </c>
      <c r="E1269" s="43" t="s">
        <v>1559</v>
      </c>
      <c r="F1269" s="43" t="s">
        <v>3706</v>
      </c>
      <c r="G1269" s="43" t="s">
        <v>4653</v>
      </c>
      <c r="H1269" s="76">
        <v>500</v>
      </c>
      <c r="I1269" s="229">
        <v>3.5999999999999999E-3</v>
      </c>
      <c r="J1269" s="73">
        <f t="shared" si="57"/>
        <v>7.1579091729475619E-5</v>
      </c>
      <c r="K1269" s="73">
        <f t="shared" si="58"/>
        <v>1.8357895458647377</v>
      </c>
      <c r="L1269" s="3" t="e">
        <f t="shared" si="59"/>
        <v>#N/A</v>
      </c>
    </row>
    <row r="1270" spans="1:12" ht="15" customHeight="1" x14ac:dyDescent="0.25">
      <c r="A1270" s="43" t="s">
        <v>47</v>
      </c>
      <c r="B1270" s="43" t="s">
        <v>12</v>
      </c>
      <c r="C1270" s="43" t="s">
        <v>805</v>
      </c>
      <c r="D1270" s="43" t="s">
        <v>374</v>
      </c>
      <c r="E1270" s="43" t="s">
        <v>1560</v>
      </c>
      <c r="F1270" s="43" t="s">
        <v>3707</v>
      </c>
      <c r="G1270" s="43" t="s">
        <v>4653</v>
      </c>
      <c r="H1270" s="76">
        <v>9000</v>
      </c>
      <c r="I1270" s="229">
        <v>3.5999999999999999E-3</v>
      </c>
      <c r="J1270" s="73">
        <f t="shared" si="57"/>
        <v>7.1579091729475619E-5</v>
      </c>
      <c r="K1270" s="73">
        <f t="shared" si="58"/>
        <v>33.044211825565277</v>
      </c>
      <c r="L1270" s="3" t="e">
        <f t="shared" si="59"/>
        <v>#N/A</v>
      </c>
    </row>
    <row r="1271" spans="1:12" ht="15" customHeight="1" x14ac:dyDescent="0.25">
      <c r="A1271" s="43" t="s">
        <v>47</v>
      </c>
      <c r="B1271" s="43" t="s">
        <v>12</v>
      </c>
      <c r="C1271" s="43" t="s">
        <v>805</v>
      </c>
      <c r="D1271" s="43" t="s">
        <v>374</v>
      </c>
      <c r="E1271" s="43" t="s">
        <v>1560</v>
      </c>
      <c r="F1271" s="43" t="s">
        <v>3707</v>
      </c>
      <c r="G1271" s="43" t="s">
        <v>4653</v>
      </c>
      <c r="H1271" s="76">
        <v>2000</v>
      </c>
      <c r="I1271" s="229">
        <v>3.5999999999999999E-3</v>
      </c>
      <c r="J1271" s="73">
        <f t="shared" si="57"/>
        <v>7.1579091729475619E-5</v>
      </c>
      <c r="K1271" s="73">
        <f t="shared" si="58"/>
        <v>7.343158183458951</v>
      </c>
      <c r="L1271" s="3" t="e">
        <f t="shared" si="59"/>
        <v>#N/A</v>
      </c>
    </row>
    <row r="1272" spans="1:12" ht="15" customHeight="1" x14ac:dyDescent="0.25">
      <c r="A1272" s="43" t="s">
        <v>47</v>
      </c>
      <c r="B1272" s="43" t="s">
        <v>12</v>
      </c>
      <c r="C1272" s="43" t="s">
        <v>805</v>
      </c>
      <c r="D1272" s="43" t="s">
        <v>374</v>
      </c>
      <c r="E1272" s="43" t="s">
        <v>1560</v>
      </c>
      <c r="F1272" s="43" t="s">
        <v>3707</v>
      </c>
      <c r="G1272" s="43" t="s">
        <v>4653</v>
      </c>
      <c r="H1272" s="76">
        <v>1500</v>
      </c>
      <c r="I1272" s="229">
        <v>3.6000000000000003E-3</v>
      </c>
      <c r="J1272" s="73">
        <f t="shared" si="57"/>
        <v>7.1579091729475632E-5</v>
      </c>
      <c r="K1272" s="73">
        <f t="shared" si="58"/>
        <v>5.5073686375942135</v>
      </c>
      <c r="L1272" s="3" t="e">
        <f t="shared" si="59"/>
        <v>#N/A</v>
      </c>
    </row>
    <row r="1273" spans="1:12" ht="15" customHeight="1" x14ac:dyDescent="0.25">
      <c r="A1273" s="43" t="s">
        <v>47</v>
      </c>
      <c r="B1273" s="43" t="s">
        <v>12</v>
      </c>
      <c r="C1273" s="43" t="s">
        <v>805</v>
      </c>
      <c r="D1273" s="43" t="s">
        <v>374</v>
      </c>
      <c r="E1273" s="43" t="s">
        <v>1560</v>
      </c>
      <c r="F1273" s="43" t="s">
        <v>3707</v>
      </c>
      <c r="G1273" s="43" t="s">
        <v>4653</v>
      </c>
      <c r="H1273" s="76">
        <v>8000</v>
      </c>
      <c r="I1273" s="229">
        <v>3.5999999999999999E-3</v>
      </c>
      <c r="J1273" s="73">
        <f t="shared" si="57"/>
        <v>7.1579091729475619E-5</v>
      </c>
      <c r="K1273" s="73">
        <f t="shared" si="58"/>
        <v>29.372632733835804</v>
      </c>
      <c r="L1273" s="3" t="e">
        <f t="shared" si="59"/>
        <v>#N/A</v>
      </c>
    </row>
    <row r="1274" spans="1:12" ht="15" customHeight="1" x14ac:dyDescent="0.25">
      <c r="A1274" s="43" t="s">
        <v>47</v>
      </c>
      <c r="B1274" s="43" t="s">
        <v>12</v>
      </c>
      <c r="C1274" s="43" t="s">
        <v>805</v>
      </c>
      <c r="D1274" s="43" t="s">
        <v>374</v>
      </c>
      <c r="E1274" s="43" t="s">
        <v>1560</v>
      </c>
      <c r="F1274" s="43" t="s">
        <v>3707</v>
      </c>
      <c r="G1274" s="43" t="s">
        <v>4653</v>
      </c>
      <c r="H1274" s="76">
        <v>2500</v>
      </c>
      <c r="I1274" s="229">
        <v>3.5999999999999999E-3</v>
      </c>
      <c r="J1274" s="73">
        <f t="shared" si="57"/>
        <v>7.1579091729475619E-5</v>
      </c>
      <c r="K1274" s="73">
        <f t="shared" si="58"/>
        <v>9.1789477293236885</v>
      </c>
      <c r="L1274" s="3" t="e">
        <f t="shared" si="59"/>
        <v>#N/A</v>
      </c>
    </row>
    <row r="1275" spans="1:12" ht="15" customHeight="1" x14ac:dyDescent="0.25">
      <c r="A1275" s="43" t="s">
        <v>47</v>
      </c>
      <c r="B1275" s="43" t="s">
        <v>12</v>
      </c>
      <c r="C1275" s="43" t="s">
        <v>753</v>
      </c>
      <c r="D1275" s="43" t="s">
        <v>374</v>
      </c>
      <c r="E1275" s="43" t="s">
        <v>1561</v>
      </c>
      <c r="F1275" s="43" t="s">
        <v>3708</v>
      </c>
      <c r="G1275" s="43" t="s">
        <v>4653</v>
      </c>
      <c r="H1275" s="76">
        <v>500</v>
      </c>
      <c r="I1275" s="229">
        <v>3.5999999999999995E-3</v>
      </c>
      <c r="J1275" s="73">
        <f t="shared" si="57"/>
        <v>7.1579091729475605E-5</v>
      </c>
      <c r="K1275" s="73">
        <f t="shared" si="58"/>
        <v>1.8357895458647375</v>
      </c>
      <c r="L1275" s="3" t="e">
        <f t="shared" si="59"/>
        <v>#N/A</v>
      </c>
    </row>
    <row r="1276" spans="1:12" ht="15" customHeight="1" x14ac:dyDescent="0.25">
      <c r="A1276" s="43" t="s">
        <v>47</v>
      </c>
      <c r="B1276" s="43" t="s">
        <v>12</v>
      </c>
      <c r="C1276" s="43" t="s">
        <v>753</v>
      </c>
      <c r="D1276" s="43" t="s">
        <v>374</v>
      </c>
      <c r="E1276" s="43" t="s">
        <v>1561</v>
      </c>
      <c r="F1276" s="43" t="s">
        <v>3708</v>
      </c>
      <c r="G1276" s="43" t="s">
        <v>4653</v>
      </c>
      <c r="H1276" s="76">
        <v>1000</v>
      </c>
      <c r="I1276" s="229">
        <v>3.5999999999999999E-3</v>
      </c>
      <c r="J1276" s="73">
        <f t="shared" si="57"/>
        <v>7.1579091729475619E-5</v>
      </c>
      <c r="K1276" s="73">
        <f t="shared" si="58"/>
        <v>3.6715790917294755</v>
      </c>
      <c r="L1276" s="3" t="e">
        <f t="shared" si="59"/>
        <v>#N/A</v>
      </c>
    </row>
    <row r="1277" spans="1:12" ht="15" customHeight="1" x14ac:dyDescent="0.25">
      <c r="A1277" s="43" t="s">
        <v>47</v>
      </c>
      <c r="B1277" s="43" t="s">
        <v>12</v>
      </c>
      <c r="C1277" s="43" t="s">
        <v>753</v>
      </c>
      <c r="D1277" s="43" t="s">
        <v>374</v>
      </c>
      <c r="E1277" s="43" t="s">
        <v>1561</v>
      </c>
      <c r="F1277" s="43" t="s">
        <v>3708</v>
      </c>
      <c r="G1277" s="43" t="s">
        <v>4653</v>
      </c>
      <c r="H1277" s="76">
        <v>500</v>
      </c>
      <c r="I1277" s="229">
        <v>3.5999999999999999E-3</v>
      </c>
      <c r="J1277" s="73">
        <f t="shared" si="57"/>
        <v>7.1579091729475619E-5</v>
      </c>
      <c r="K1277" s="73">
        <f t="shared" si="58"/>
        <v>1.8357895458647377</v>
      </c>
      <c r="L1277" s="3" t="e">
        <f t="shared" si="59"/>
        <v>#N/A</v>
      </c>
    </row>
    <row r="1278" spans="1:12" ht="15" customHeight="1" x14ac:dyDescent="0.25">
      <c r="A1278" s="43" t="s">
        <v>47</v>
      </c>
      <c r="B1278" s="43" t="s">
        <v>12</v>
      </c>
      <c r="C1278" s="43" t="s">
        <v>753</v>
      </c>
      <c r="D1278" s="43" t="s">
        <v>374</v>
      </c>
      <c r="E1278" s="43" t="s">
        <v>1561</v>
      </c>
      <c r="F1278" s="43" t="s">
        <v>3708</v>
      </c>
      <c r="G1278" s="43" t="s">
        <v>4653</v>
      </c>
      <c r="H1278" s="76">
        <v>500</v>
      </c>
      <c r="I1278" s="229">
        <v>3.5999999999999999E-3</v>
      </c>
      <c r="J1278" s="73">
        <f t="shared" si="57"/>
        <v>7.1579091729475619E-5</v>
      </c>
      <c r="K1278" s="73">
        <f t="shared" si="58"/>
        <v>1.8357895458647377</v>
      </c>
      <c r="L1278" s="3" t="e">
        <f t="shared" si="59"/>
        <v>#N/A</v>
      </c>
    </row>
    <row r="1279" spans="1:12" ht="15" customHeight="1" x14ac:dyDescent="0.25">
      <c r="A1279" s="43" t="s">
        <v>47</v>
      </c>
      <c r="B1279" s="43" t="s">
        <v>12</v>
      </c>
      <c r="C1279" s="43" t="s">
        <v>753</v>
      </c>
      <c r="D1279" s="43" t="s">
        <v>374</v>
      </c>
      <c r="E1279" s="43" t="s">
        <v>1561</v>
      </c>
      <c r="F1279" s="43" t="s">
        <v>3708</v>
      </c>
      <c r="G1279" s="43" t="s">
        <v>4653</v>
      </c>
      <c r="H1279" s="76">
        <v>500</v>
      </c>
      <c r="I1279" s="229">
        <v>3.5999999999999999E-3</v>
      </c>
      <c r="J1279" s="73">
        <f t="shared" si="57"/>
        <v>7.1579091729475619E-5</v>
      </c>
      <c r="K1279" s="73">
        <f t="shared" si="58"/>
        <v>1.8357895458647377</v>
      </c>
      <c r="L1279" s="3" t="e">
        <f t="shared" si="59"/>
        <v>#N/A</v>
      </c>
    </row>
    <row r="1280" spans="1:12" ht="15" customHeight="1" x14ac:dyDescent="0.25">
      <c r="A1280" s="43" t="s">
        <v>47</v>
      </c>
      <c r="B1280" s="43" t="s">
        <v>12</v>
      </c>
      <c r="C1280" s="43" t="s">
        <v>754</v>
      </c>
      <c r="D1280" s="43" t="s">
        <v>374</v>
      </c>
      <c r="E1280" s="43" t="s">
        <v>1562</v>
      </c>
      <c r="F1280" s="43" t="s">
        <v>3709</v>
      </c>
      <c r="G1280" s="43" t="s">
        <v>4653</v>
      </c>
      <c r="H1280" s="76">
        <v>13000</v>
      </c>
      <c r="I1280" s="229">
        <v>1.8000000000000002E-3</v>
      </c>
      <c r="J1280" s="73">
        <f t="shared" si="57"/>
        <v>3.5789545864737816E-5</v>
      </c>
      <c r="K1280" s="73">
        <f t="shared" si="58"/>
        <v>23.865264096241592</v>
      </c>
      <c r="L1280" s="3" t="e">
        <f t="shared" si="59"/>
        <v>#N/A</v>
      </c>
    </row>
    <row r="1281" spans="1:12" ht="15" customHeight="1" x14ac:dyDescent="0.25">
      <c r="A1281" s="43" t="s">
        <v>47</v>
      </c>
      <c r="B1281" s="43" t="s">
        <v>12</v>
      </c>
      <c r="C1281" s="43" t="s">
        <v>754</v>
      </c>
      <c r="D1281" s="43" t="s">
        <v>374</v>
      </c>
      <c r="E1281" s="43" t="s">
        <v>1562</v>
      </c>
      <c r="F1281" s="43" t="s">
        <v>3709</v>
      </c>
      <c r="G1281" s="43" t="s">
        <v>4653</v>
      </c>
      <c r="H1281" s="76">
        <v>7000</v>
      </c>
      <c r="I1281" s="229">
        <v>1.8000000000000002E-3</v>
      </c>
      <c r="J1281" s="73">
        <f t="shared" si="57"/>
        <v>3.5789545864737816E-5</v>
      </c>
      <c r="K1281" s="73">
        <f t="shared" si="58"/>
        <v>12.850526821053165</v>
      </c>
      <c r="L1281" s="3" t="e">
        <f t="shared" si="59"/>
        <v>#N/A</v>
      </c>
    </row>
    <row r="1282" spans="1:12" ht="15" customHeight="1" x14ac:dyDescent="0.25">
      <c r="A1282" s="43" t="s">
        <v>47</v>
      </c>
      <c r="B1282" s="43" t="s">
        <v>12</v>
      </c>
      <c r="C1282" s="43" t="s">
        <v>754</v>
      </c>
      <c r="D1282" s="43" t="s">
        <v>374</v>
      </c>
      <c r="E1282" s="43" t="s">
        <v>1562</v>
      </c>
      <c r="F1282" s="43" t="s">
        <v>3709</v>
      </c>
      <c r="G1282" s="43" t="s">
        <v>4653</v>
      </c>
      <c r="H1282" s="76">
        <v>34000</v>
      </c>
      <c r="I1282" s="229">
        <v>1.8E-3</v>
      </c>
      <c r="J1282" s="73">
        <f t="shared" si="57"/>
        <v>3.5789545864737809E-5</v>
      </c>
      <c r="K1282" s="73">
        <f t="shared" si="58"/>
        <v>62.416844559401085</v>
      </c>
      <c r="L1282" s="3" t="e">
        <f t="shared" si="59"/>
        <v>#N/A</v>
      </c>
    </row>
    <row r="1283" spans="1:12" ht="15" customHeight="1" x14ac:dyDescent="0.25">
      <c r="A1283" s="43" t="s">
        <v>47</v>
      </c>
      <c r="B1283" s="43" t="s">
        <v>12</v>
      </c>
      <c r="C1283" s="43" t="s">
        <v>754</v>
      </c>
      <c r="D1283" s="43" t="s">
        <v>374</v>
      </c>
      <c r="E1283" s="43" t="s">
        <v>1562</v>
      </c>
      <c r="F1283" s="43" t="s">
        <v>3709</v>
      </c>
      <c r="G1283" s="43" t="s">
        <v>4653</v>
      </c>
      <c r="H1283" s="76">
        <v>19000</v>
      </c>
      <c r="I1283" s="229">
        <v>1.7999999999999997E-3</v>
      </c>
      <c r="J1283" s="73">
        <f t="shared" si="57"/>
        <v>3.5789545864737803E-5</v>
      </c>
      <c r="K1283" s="73">
        <f t="shared" si="58"/>
        <v>34.880001371430012</v>
      </c>
      <c r="L1283" s="3" t="e">
        <f t="shared" si="59"/>
        <v>#N/A</v>
      </c>
    </row>
    <row r="1284" spans="1:12" ht="15" customHeight="1" x14ac:dyDescent="0.25">
      <c r="A1284" s="43" t="s">
        <v>47</v>
      </c>
      <c r="B1284" s="43" t="s">
        <v>12</v>
      </c>
      <c r="C1284" s="43" t="s">
        <v>754</v>
      </c>
      <c r="D1284" s="43" t="s">
        <v>374</v>
      </c>
      <c r="E1284" s="43" t="s">
        <v>1562</v>
      </c>
      <c r="F1284" s="43" t="s">
        <v>3709</v>
      </c>
      <c r="G1284" s="43" t="s">
        <v>4653</v>
      </c>
      <c r="H1284" s="76">
        <v>21000</v>
      </c>
      <c r="I1284" s="229">
        <v>1.8E-3</v>
      </c>
      <c r="J1284" s="73">
        <f t="shared" si="57"/>
        <v>3.5789545864737809E-5</v>
      </c>
      <c r="K1284" s="73">
        <f t="shared" si="58"/>
        <v>38.551580463159496</v>
      </c>
      <c r="L1284" s="3" t="e">
        <f t="shared" si="59"/>
        <v>#N/A</v>
      </c>
    </row>
    <row r="1285" spans="1:12" ht="15" customHeight="1" x14ac:dyDescent="0.25">
      <c r="A1285" s="43" t="s">
        <v>47</v>
      </c>
      <c r="B1285" s="43" t="s">
        <v>12</v>
      </c>
      <c r="C1285" s="43" t="s">
        <v>754</v>
      </c>
      <c r="D1285" s="43" t="s">
        <v>374</v>
      </c>
      <c r="E1285" s="43" t="s">
        <v>1562</v>
      </c>
      <c r="F1285" s="43" t="s">
        <v>3709</v>
      </c>
      <c r="G1285" s="43" t="s">
        <v>4653</v>
      </c>
      <c r="H1285" s="76">
        <v>91000</v>
      </c>
      <c r="I1285" s="229">
        <v>1.8000000000000002E-3</v>
      </c>
      <c r="J1285" s="73">
        <f t="shared" si="57"/>
        <v>3.5789545864737816E-5</v>
      </c>
      <c r="K1285" s="73">
        <f t="shared" si="58"/>
        <v>167.05684867369115</v>
      </c>
      <c r="L1285" s="3" t="e">
        <f t="shared" si="59"/>
        <v>#N/A</v>
      </c>
    </row>
    <row r="1286" spans="1:12" ht="15" customHeight="1" x14ac:dyDescent="0.25">
      <c r="A1286" s="43" t="s">
        <v>47</v>
      </c>
      <c r="B1286" s="43" t="s">
        <v>12</v>
      </c>
      <c r="C1286" s="43" t="s">
        <v>755</v>
      </c>
      <c r="D1286" s="43" t="s">
        <v>374</v>
      </c>
      <c r="E1286" s="43" t="s">
        <v>1563</v>
      </c>
      <c r="F1286" s="43" t="s">
        <v>3710</v>
      </c>
      <c r="G1286" s="43" t="s">
        <v>4653</v>
      </c>
      <c r="H1286" s="76">
        <v>11000</v>
      </c>
      <c r="I1286" s="229">
        <v>1.8000000000000002E-3</v>
      </c>
      <c r="J1286" s="73">
        <f t="shared" si="57"/>
        <v>3.5789545864737816E-5</v>
      </c>
      <c r="K1286" s="73">
        <f t="shared" si="58"/>
        <v>20.193685004512119</v>
      </c>
      <c r="L1286" s="3" t="e">
        <f t="shared" si="59"/>
        <v>#N/A</v>
      </c>
    </row>
    <row r="1287" spans="1:12" ht="15" customHeight="1" x14ac:dyDescent="0.25">
      <c r="A1287" s="43" t="s">
        <v>47</v>
      </c>
      <c r="B1287" s="43" t="s">
        <v>12</v>
      </c>
      <c r="C1287" s="43" t="s">
        <v>755</v>
      </c>
      <c r="D1287" s="43" t="s">
        <v>374</v>
      </c>
      <c r="E1287" s="43" t="s">
        <v>1563</v>
      </c>
      <c r="F1287" s="43" t="s">
        <v>3710</v>
      </c>
      <c r="G1287" s="43" t="s">
        <v>4653</v>
      </c>
      <c r="H1287" s="76">
        <v>4000</v>
      </c>
      <c r="I1287" s="229">
        <v>1.8E-3</v>
      </c>
      <c r="J1287" s="73">
        <f t="shared" ref="J1287:J1350" si="60">I1287*$J$5</f>
        <v>3.5789545864737809E-5</v>
      </c>
      <c r="K1287" s="73">
        <f t="shared" ref="K1287:K1350" si="61">(I1287+J1287)*H1287</f>
        <v>7.343158183458951</v>
      </c>
      <c r="L1287" s="3" t="e">
        <f t="shared" ref="L1287:L1350" si="62">MATCH(C1287,$C$7237:$C$7264,0)</f>
        <v>#N/A</v>
      </c>
    </row>
    <row r="1288" spans="1:12" ht="15" customHeight="1" x14ac:dyDescent="0.25">
      <c r="A1288" s="43" t="s">
        <v>47</v>
      </c>
      <c r="B1288" s="43" t="s">
        <v>12</v>
      </c>
      <c r="C1288" s="43" t="s">
        <v>755</v>
      </c>
      <c r="D1288" s="43" t="s">
        <v>374</v>
      </c>
      <c r="E1288" s="43" t="s">
        <v>1564</v>
      </c>
      <c r="F1288" s="43" t="s">
        <v>3711</v>
      </c>
      <c r="G1288" s="43" t="s">
        <v>4653</v>
      </c>
      <c r="H1288" s="76">
        <v>9000</v>
      </c>
      <c r="I1288" s="229">
        <v>1.8E-3</v>
      </c>
      <c r="J1288" s="73">
        <f t="shared" si="60"/>
        <v>3.5789545864737809E-5</v>
      </c>
      <c r="K1288" s="73">
        <f t="shared" si="61"/>
        <v>16.522105912782639</v>
      </c>
      <c r="L1288" s="3" t="e">
        <f t="shared" si="62"/>
        <v>#N/A</v>
      </c>
    </row>
    <row r="1289" spans="1:12" ht="15" customHeight="1" x14ac:dyDescent="0.25">
      <c r="A1289" s="43" t="s">
        <v>47</v>
      </c>
      <c r="B1289" s="43" t="s">
        <v>12</v>
      </c>
      <c r="C1289" s="43" t="s">
        <v>755</v>
      </c>
      <c r="D1289" s="43" t="s">
        <v>374</v>
      </c>
      <c r="E1289" s="43" t="s">
        <v>1564</v>
      </c>
      <c r="F1289" s="43" t="s">
        <v>3711</v>
      </c>
      <c r="G1289" s="43" t="s">
        <v>4653</v>
      </c>
      <c r="H1289" s="76">
        <v>4000</v>
      </c>
      <c r="I1289" s="229">
        <v>1.8E-3</v>
      </c>
      <c r="J1289" s="73">
        <f t="shared" si="60"/>
        <v>3.5789545864737809E-5</v>
      </c>
      <c r="K1289" s="73">
        <f t="shared" si="61"/>
        <v>7.343158183458951</v>
      </c>
      <c r="L1289" s="3" t="e">
        <f t="shared" si="62"/>
        <v>#N/A</v>
      </c>
    </row>
    <row r="1290" spans="1:12" ht="15" customHeight="1" x14ac:dyDescent="0.25">
      <c r="A1290" s="43" t="s">
        <v>47</v>
      </c>
      <c r="B1290" s="43" t="s">
        <v>12</v>
      </c>
      <c r="C1290" s="43" t="s">
        <v>770</v>
      </c>
      <c r="D1290" s="43" t="s">
        <v>371</v>
      </c>
      <c r="E1290" s="43" t="s">
        <v>1565</v>
      </c>
      <c r="F1290" s="43" t="s">
        <v>3712</v>
      </c>
      <c r="G1290" s="43" t="s">
        <v>4653</v>
      </c>
      <c r="H1290" s="76">
        <v>75000</v>
      </c>
      <c r="I1290" s="229">
        <v>8.9999999999999998E-4</v>
      </c>
      <c r="J1290" s="73">
        <f t="shared" si="60"/>
        <v>1.7894772932368905E-5</v>
      </c>
      <c r="K1290" s="73">
        <f t="shared" si="61"/>
        <v>68.842107969927667</v>
      </c>
      <c r="L1290" s="3" t="e">
        <f t="shared" si="62"/>
        <v>#N/A</v>
      </c>
    </row>
    <row r="1291" spans="1:12" ht="15" customHeight="1" x14ac:dyDescent="0.25">
      <c r="A1291" s="43" t="s">
        <v>47</v>
      </c>
      <c r="B1291" s="43" t="s">
        <v>12</v>
      </c>
      <c r="C1291" s="43" t="s">
        <v>770</v>
      </c>
      <c r="D1291" s="43" t="s">
        <v>371</v>
      </c>
      <c r="E1291" s="43" t="s">
        <v>1566</v>
      </c>
      <c r="F1291" s="43" t="s">
        <v>3713</v>
      </c>
      <c r="G1291" s="43" t="s">
        <v>4653</v>
      </c>
      <c r="H1291" s="76">
        <v>576000</v>
      </c>
      <c r="I1291" s="229">
        <v>8.9999999999999998E-4</v>
      </c>
      <c r="J1291" s="73">
        <f t="shared" si="60"/>
        <v>1.7894772932368905E-5</v>
      </c>
      <c r="K1291" s="73">
        <f t="shared" si="61"/>
        <v>528.70738920904444</v>
      </c>
      <c r="L1291" s="3" t="e">
        <f t="shared" si="62"/>
        <v>#N/A</v>
      </c>
    </row>
    <row r="1292" spans="1:12" ht="15" customHeight="1" x14ac:dyDescent="0.25">
      <c r="A1292" s="43" t="s">
        <v>47</v>
      </c>
      <c r="B1292" s="43" t="s">
        <v>12</v>
      </c>
      <c r="C1292" s="43" t="s">
        <v>770</v>
      </c>
      <c r="D1292" s="43" t="s">
        <v>371</v>
      </c>
      <c r="E1292" s="43" t="s">
        <v>1567</v>
      </c>
      <c r="F1292" s="43" t="s">
        <v>3714</v>
      </c>
      <c r="G1292" s="43" t="s">
        <v>4653</v>
      </c>
      <c r="H1292" s="76">
        <v>153000</v>
      </c>
      <c r="I1292" s="229">
        <v>8.9999999999999998E-4</v>
      </c>
      <c r="J1292" s="73">
        <f t="shared" si="60"/>
        <v>1.7894772932368905E-5</v>
      </c>
      <c r="K1292" s="73">
        <f t="shared" si="61"/>
        <v>140.43790025865243</v>
      </c>
      <c r="L1292" s="3" t="e">
        <f t="shared" si="62"/>
        <v>#N/A</v>
      </c>
    </row>
    <row r="1293" spans="1:12" ht="15" customHeight="1" x14ac:dyDescent="0.25">
      <c r="A1293" s="43" t="s">
        <v>47</v>
      </c>
      <c r="B1293" s="43" t="s">
        <v>12</v>
      </c>
      <c r="C1293" s="43" t="s">
        <v>770</v>
      </c>
      <c r="D1293" s="43" t="s">
        <v>371</v>
      </c>
      <c r="E1293" s="43" t="s">
        <v>1568</v>
      </c>
      <c r="F1293" s="43" t="s">
        <v>3715</v>
      </c>
      <c r="G1293" s="43" t="s">
        <v>4653</v>
      </c>
      <c r="H1293" s="76">
        <v>45000</v>
      </c>
      <c r="I1293" s="229">
        <v>1.1666666666666668E-3</v>
      </c>
      <c r="J1293" s="73">
        <f t="shared" si="60"/>
        <v>2.3196927875293028E-5</v>
      </c>
      <c r="K1293" s="73">
        <f t="shared" si="61"/>
        <v>53.543861754388189</v>
      </c>
      <c r="L1293" s="3" t="e">
        <f t="shared" si="62"/>
        <v>#N/A</v>
      </c>
    </row>
    <row r="1294" spans="1:12" ht="15" customHeight="1" x14ac:dyDescent="0.25">
      <c r="A1294" s="43" t="s">
        <v>47</v>
      </c>
      <c r="B1294" s="43" t="s">
        <v>12</v>
      </c>
      <c r="C1294" s="43" t="s">
        <v>770</v>
      </c>
      <c r="D1294" s="43" t="s">
        <v>371</v>
      </c>
      <c r="E1294" s="43" t="s">
        <v>1569</v>
      </c>
      <c r="F1294" s="43" t="s">
        <v>3716</v>
      </c>
      <c r="G1294" s="43" t="s">
        <v>4653</v>
      </c>
      <c r="H1294" s="76">
        <v>171000</v>
      </c>
      <c r="I1294" s="229">
        <v>1.1666666666666668E-3</v>
      </c>
      <c r="J1294" s="73">
        <f t="shared" si="60"/>
        <v>2.3196927875293028E-5</v>
      </c>
      <c r="K1294" s="73">
        <f t="shared" si="61"/>
        <v>203.46667466667512</v>
      </c>
      <c r="L1294" s="3" t="e">
        <f t="shared" si="62"/>
        <v>#N/A</v>
      </c>
    </row>
    <row r="1295" spans="1:12" ht="15" customHeight="1" x14ac:dyDescent="0.25">
      <c r="A1295" s="43" t="s">
        <v>47</v>
      </c>
      <c r="B1295" s="43" t="s">
        <v>12</v>
      </c>
      <c r="C1295" s="43" t="s">
        <v>770</v>
      </c>
      <c r="D1295" s="43" t="s">
        <v>371</v>
      </c>
      <c r="E1295" s="43" t="s">
        <v>1570</v>
      </c>
      <c r="F1295" s="43" t="s">
        <v>3717</v>
      </c>
      <c r="G1295" s="43" t="s">
        <v>4653</v>
      </c>
      <c r="H1295" s="76">
        <v>96000</v>
      </c>
      <c r="I1295" s="229">
        <v>1.1666666666666668E-3</v>
      </c>
      <c r="J1295" s="73">
        <f t="shared" si="60"/>
        <v>2.3196927875293028E-5</v>
      </c>
      <c r="K1295" s="73">
        <f t="shared" si="61"/>
        <v>114.22690507602813</v>
      </c>
      <c r="L1295" s="3" t="e">
        <f t="shared" si="62"/>
        <v>#N/A</v>
      </c>
    </row>
    <row r="1296" spans="1:12" ht="15" customHeight="1" x14ac:dyDescent="0.25">
      <c r="A1296" s="43" t="s">
        <v>47</v>
      </c>
      <c r="B1296" s="43" t="s">
        <v>12</v>
      </c>
      <c r="C1296" s="43" t="s">
        <v>773</v>
      </c>
      <c r="D1296" s="43" t="s">
        <v>371</v>
      </c>
      <c r="E1296" s="43" t="s">
        <v>1571</v>
      </c>
      <c r="F1296" s="43" t="s">
        <v>3718</v>
      </c>
      <c r="G1296" s="43" t="s">
        <v>4653</v>
      </c>
      <c r="H1296" s="76">
        <v>2601000</v>
      </c>
      <c r="I1296" s="229">
        <v>9.0000000000000008E-4</v>
      </c>
      <c r="J1296" s="73">
        <f t="shared" si="60"/>
        <v>1.7894772932368908E-5</v>
      </c>
      <c r="K1296" s="73">
        <f t="shared" si="61"/>
        <v>2387.4443043970919</v>
      </c>
      <c r="L1296" s="3" t="e">
        <f t="shared" si="62"/>
        <v>#N/A</v>
      </c>
    </row>
    <row r="1297" spans="1:12" ht="15" customHeight="1" x14ac:dyDescent="0.25">
      <c r="A1297" s="43" t="s">
        <v>47</v>
      </c>
      <c r="B1297" s="43" t="s">
        <v>12</v>
      </c>
      <c r="C1297" s="43" t="s">
        <v>773</v>
      </c>
      <c r="D1297" s="43" t="s">
        <v>371</v>
      </c>
      <c r="E1297" s="43" t="s">
        <v>1571</v>
      </c>
      <c r="F1297" s="43" t="s">
        <v>3718</v>
      </c>
      <c r="G1297" s="43" t="s">
        <v>4653</v>
      </c>
      <c r="H1297" s="76">
        <v>3210000</v>
      </c>
      <c r="I1297" s="229">
        <v>8.9999999999999998E-4</v>
      </c>
      <c r="J1297" s="73">
        <f t="shared" si="60"/>
        <v>1.7894772932368905E-5</v>
      </c>
      <c r="K1297" s="73">
        <f t="shared" si="61"/>
        <v>2946.442221112904</v>
      </c>
      <c r="L1297" s="3" t="e">
        <f t="shared" si="62"/>
        <v>#N/A</v>
      </c>
    </row>
    <row r="1298" spans="1:12" ht="15" customHeight="1" x14ac:dyDescent="0.25">
      <c r="A1298" s="43" t="s">
        <v>47</v>
      </c>
      <c r="B1298" s="43" t="s">
        <v>12</v>
      </c>
      <c r="C1298" s="43" t="s">
        <v>773</v>
      </c>
      <c r="D1298" s="43" t="s">
        <v>371</v>
      </c>
      <c r="E1298" s="43" t="s">
        <v>1571</v>
      </c>
      <c r="F1298" s="43" t="s">
        <v>3718</v>
      </c>
      <c r="G1298" s="43" t="s">
        <v>4653</v>
      </c>
      <c r="H1298" s="76">
        <v>3261000</v>
      </c>
      <c r="I1298" s="229">
        <v>8.9999999999999998E-4</v>
      </c>
      <c r="J1298" s="73">
        <f t="shared" si="60"/>
        <v>1.7894772932368905E-5</v>
      </c>
      <c r="K1298" s="73">
        <f t="shared" si="61"/>
        <v>2993.2548545324548</v>
      </c>
      <c r="L1298" s="3" t="e">
        <f t="shared" si="62"/>
        <v>#N/A</v>
      </c>
    </row>
    <row r="1299" spans="1:12" ht="15" customHeight="1" x14ac:dyDescent="0.25">
      <c r="A1299" s="43" t="s">
        <v>47</v>
      </c>
      <c r="B1299" s="43" t="s">
        <v>12</v>
      </c>
      <c r="C1299" s="43" t="s">
        <v>773</v>
      </c>
      <c r="D1299" s="43" t="s">
        <v>371</v>
      </c>
      <c r="E1299" s="43" t="s">
        <v>1572</v>
      </c>
      <c r="F1299" s="43" t="s">
        <v>3719</v>
      </c>
      <c r="G1299" s="43" t="s">
        <v>4653</v>
      </c>
      <c r="H1299" s="76">
        <v>1089000</v>
      </c>
      <c r="I1299" s="229">
        <v>1.1666666666666668E-3</v>
      </c>
      <c r="J1299" s="73">
        <f t="shared" si="60"/>
        <v>2.3196927875293028E-5</v>
      </c>
      <c r="K1299" s="73">
        <f t="shared" si="61"/>
        <v>1295.7614544561941</v>
      </c>
      <c r="L1299" s="3" t="e">
        <f t="shared" si="62"/>
        <v>#N/A</v>
      </c>
    </row>
    <row r="1300" spans="1:12" ht="15" customHeight="1" x14ac:dyDescent="0.25">
      <c r="A1300" s="43" t="s">
        <v>47</v>
      </c>
      <c r="B1300" s="43" t="s">
        <v>12</v>
      </c>
      <c r="C1300" s="43" t="s">
        <v>773</v>
      </c>
      <c r="D1300" s="43" t="s">
        <v>371</v>
      </c>
      <c r="E1300" s="43" t="s">
        <v>1572</v>
      </c>
      <c r="F1300" s="43" t="s">
        <v>3719</v>
      </c>
      <c r="G1300" s="43" t="s">
        <v>4653</v>
      </c>
      <c r="H1300" s="76">
        <v>1140000</v>
      </c>
      <c r="I1300" s="229">
        <v>1.1666666666666668E-3</v>
      </c>
      <c r="J1300" s="73">
        <f t="shared" si="60"/>
        <v>2.3196927875293028E-5</v>
      </c>
      <c r="K1300" s="73">
        <f t="shared" si="61"/>
        <v>1356.4444977778342</v>
      </c>
      <c r="L1300" s="3" t="e">
        <f t="shared" si="62"/>
        <v>#N/A</v>
      </c>
    </row>
    <row r="1301" spans="1:12" ht="15" customHeight="1" x14ac:dyDescent="0.25">
      <c r="A1301" s="43" t="s">
        <v>47</v>
      </c>
      <c r="B1301" s="43" t="s">
        <v>12</v>
      </c>
      <c r="C1301" s="43" t="s">
        <v>773</v>
      </c>
      <c r="D1301" s="43" t="s">
        <v>371</v>
      </c>
      <c r="E1301" s="43" t="s">
        <v>1572</v>
      </c>
      <c r="F1301" s="43" t="s">
        <v>3719</v>
      </c>
      <c r="G1301" s="43" t="s">
        <v>4653</v>
      </c>
      <c r="H1301" s="76">
        <v>873000</v>
      </c>
      <c r="I1301" s="229">
        <v>1.1666666666666668E-3</v>
      </c>
      <c r="J1301" s="73">
        <f t="shared" si="60"/>
        <v>2.3196927875293028E-5</v>
      </c>
      <c r="K1301" s="73">
        <f t="shared" si="61"/>
        <v>1038.7509180351308</v>
      </c>
      <c r="L1301" s="3" t="e">
        <f t="shared" si="62"/>
        <v>#N/A</v>
      </c>
    </row>
    <row r="1302" spans="1:12" ht="15" customHeight="1" x14ac:dyDescent="0.25">
      <c r="A1302" s="43" t="s">
        <v>47</v>
      </c>
      <c r="B1302" s="43" t="s">
        <v>12</v>
      </c>
      <c r="C1302" s="43" t="s">
        <v>773</v>
      </c>
      <c r="D1302" s="43" t="s">
        <v>371</v>
      </c>
      <c r="E1302" s="43" t="s">
        <v>1573</v>
      </c>
      <c r="F1302" s="43" t="s">
        <v>3720</v>
      </c>
      <c r="G1302" s="43" t="s">
        <v>4653</v>
      </c>
      <c r="H1302" s="76">
        <v>411000</v>
      </c>
      <c r="I1302" s="229">
        <v>1.1000000000000001E-3</v>
      </c>
      <c r="J1302" s="73">
        <f t="shared" si="60"/>
        <v>2.1871389139561995E-5</v>
      </c>
      <c r="K1302" s="73">
        <f t="shared" si="61"/>
        <v>461.08914093636002</v>
      </c>
      <c r="L1302" s="3" t="e">
        <f t="shared" si="62"/>
        <v>#N/A</v>
      </c>
    </row>
    <row r="1303" spans="1:12" ht="15" customHeight="1" x14ac:dyDescent="0.25">
      <c r="A1303" s="43" t="s">
        <v>47</v>
      </c>
      <c r="B1303" s="43" t="s">
        <v>12</v>
      </c>
      <c r="C1303" s="43" t="s">
        <v>773</v>
      </c>
      <c r="D1303" s="43" t="s">
        <v>371</v>
      </c>
      <c r="E1303" s="43" t="s">
        <v>1573</v>
      </c>
      <c r="F1303" s="43" t="s">
        <v>3720</v>
      </c>
      <c r="G1303" s="43" t="s">
        <v>4653</v>
      </c>
      <c r="H1303" s="76">
        <v>513000</v>
      </c>
      <c r="I1303" s="229">
        <v>1.0999999999999998E-3</v>
      </c>
      <c r="J1303" s="73">
        <f t="shared" si="60"/>
        <v>2.1871389139561992E-5</v>
      </c>
      <c r="K1303" s="73">
        <f t="shared" si="61"/>
        <v>575.52002262859526</v>
      </c>
      <c r="L1303" s="3" t="e">
        <f t="shared" si="62"/>
        <v>#N/A</v>
      </c>
    </row>
    <row r="1304" spans="1:12" ht="15" customHeight="1" x14ac:dyDescent="0.25">
      <c r="A1304" s="43" t="s">
        <v>47</v>
      </c>
      <c r="B1304" s="43" t="s">
        <v>12</v>
      </c>
      <c r="C1304" s="43" t="s">
        <v>773</v>
      </c>
      <c r="D1304" s="43" t="s">
        <v>371</v>
      </c>
      <c r="E1304" s="43" t="s">
        <v>1573</v>
      </c>
      <c r="F1304" s="43" t="s">
        <v>3720</v>
      </c>
      <c r="G1304" s="43" t="s">
        <v>4653</v>
      </c>
      <c r="H1304" s="76">
        <v>537000</v>
      </c>
      <c r="I1304" s="229">
        <v>1.1000000000000001E-3</v>
      </c>
      <c r="J1304" s="73">
        <f t="shared" si="60"/>
        <v>2.1871389139561995E-5</v>
      </c>
      <c r="K1304" s="73">
        <f t="shared" si="61"/>
        <v>602.44493596794484</v>
      </c>
      <c r="L1304" s="3" t="e">
        <f t="shared" si="62"/>
        <v>#N/A</v>
      </c>
    </row>
    <row r="1305" spans="1:12" ht="15" customHeight="1" x14ac:dyDescent="0.25">
      <c r="A1305" s="43" t="s">
        <v>47</v>
      </c>
      <c r="B1305" s="43" t="s">
        <v>12</v>
      </c>
      <c r="C1305" s="43" t="s">
        <v>727</v>
      </c>
      <c r="D1305" s="43" t="s">
        <v>728</v>
      </c>
      <c r="E1305" s="43" t="s">
        <v>1574</v>
      </c>
      <c r="F1305" s="43" t="s">
        <v>3721</v>
      </c>
      <c r="G1305" s="43" t="s">
        <v>4653</v>
      </c>
      <c r="H1305" s="76">
        <v>1500</v>
      </c>
      <c r="I1305" s="229">
        <v>1.5999999999999999E-3</v>
      </c>
      <c r="J1305" s="73">
        <f t="shared" si="60"/>
        <v>3.1812929657544719E-5</v>
      </c>
      <c r="K1305" s="73">
        <f t="shared" si="61"/>
        <v>2.4477193944863167</v>
      </c>
      <c r="L1305" s="3" t="e">
        <f t="shared" si="62"/>
        <v>#N/A</v>
      </c>
    </row>
    <row r="1306" spans="1:12" ht="15" customHeight="1" x14ac:dyDescent="0.25">
      <c r="A1306" s="43" t="s">
        <v>47</v>
      </c>
      <c r="B1306" s="43" t="s">
        <v>12</v>
      </c>
      <c r="C1306" s="43" t="s">
        <v>727</v>
      </c>
      <c r="D1306" s="43" t="s">
        <v>728</v>
      </c>
      <c r="E1306" s="43" t="s">
        <v>1574</v>
      </c>
      <c r="F1306" s="43" t="s">
        <v>3721</v>
      </c>
      <c r="G1306" s="43" t="s">
        <v>4653</v>
      </c>
      <c r="H1306" s="76">
        <v>3000</v>
      </c>
      <c r="I1306" s="229">
        <v>1.5999999999999999E-3</v>
      </c>
      <c r="J1306" s="73">
        <f t="shared" si="60"/>
        <v>3.1812929657544719E-5</v>
      </c>
      <c r="K1306" s="73">
        <f t="shared" si="61"/>
        <v>4.8954387889726334</v>
      </c>
      <c r="L1306" s="3" t="e">
        <f t="shared" si="62"/>
        <v>#N/A</v>
      </c>
    </row>
    <row r="1307" spans="1:12" ht="15" customHeight="1" x14ac:dyDescent="0.25">
      <c r="A1307" s="43" t="s">
        <v>47</v>
      </c>
      <c r="B1307" s="43" t="s">
        <v>12</v>
      </c>
      <c r="C1307" s="43" t="s">
        <v>727</v>
      </c>
      <c r="D1307" s="43" t="s">
        <v>728</v>
      </c>
      <c r="E1307" s="43" t="s">
        <v>1574</v>
      </c>
      <c r="F1307" s="43" t="s">
        <v>3721</v>
      </c>
      <c r="G1307" s="43" t="s">
        <v>4653</v>
      </c>
      <c r="H1307" s="76">
        <v>2500</v>
      </c>
      <c r="I1307" s="229">
        <v>1.6000000000000001E-3</v>
      </c>
      <c r="J1307" s="73">
        <f t="shared" si="60"/>
        <v>3.1812929657544719E-5</v>
      </c>
      <c r="K1307" s="73">
        <f t="shared" si="61"/>
        <v>4.0795323241438624</v>
      </c>
      <c r="L1307" s="3" t="e">
        <f t="shared" si="62"/>
        <v>#N/A</v>
      </c>
    </row>
    <row r="1308" spans="1:12" ht="15" customHeight="1" x14ac:dyDescent="0.25">
      <c r="A1308" s="43" t="s">
        <v>47</v>
      </c>
      <c r="B1308" s="43" t="s">
        <v>12</v>
      </c>
      <c r="C1308" s="43" t="s">
        <v>727</v>
      </c>
      <c r="D1308" s="43" t="s">
        <v>728</v>
      </c>
      <c r="E1308" s="43" t="s">
        <v>1575</v>
      </c>
      <c r="F1308" s="43" t="s">
        <v>3722</v>
      </c>
      <c r="G1308" s="43" t="s">
        <v>4653</v>
      </c>
      <c r="H1308" s="76">
        <v>2000</v>
      </c>
      <c r="I1308" s="229">
        <v>1.6000000000000001E-3</v>
      </c>
      <c r="J1308" s="73">
        <f t="shared" si="60"/>
        <v>3.1812929657544719E-5</v>
      </c>
      <c r="K1308" s="73">
        <f t="shared" si="61"/>
        <v>3.2636258593150895</v>
      </c>
      <c r="L1308" s="3" t="e">
        <f t="shared" si="62"/>
        <v>#N/A</v>
      </c>
    </row>
    <row r="1309" spans="1:12" ht="15" customHeight="1" x14ac:dyDescent="0.25">
      <c r="A1309" s="43" t="s">
        <v>47</v>
      </c>
      <c r="B1309" s="43" t="s">
        <v>12</v>
      </c>
      <c r="C1309" s="43" t="s">
        <v>727</v>
      </c>
      <c r="D1309" s="43" t="s">
        <v>728</v>
      </c>
      <c r="E1309" s="43" t="s">
        <v>1576</v>
      </c>
      <c r="F1309" s="43" t="s">
        <v>3723</v>
      </c>
      <c r="G1309" s="43" t="s">
        <v>4653</v>
      </c>
      <c r="H1309" s="76">
        <v>2000</v>
      </c>
      <c r="I1309" s="229">
        <v>1.6000000000000001E-3</v>
      </c>
      <c r="J1309" s="73">
        <f t="shared" si="60"/>
        <v>3.1812929657544719E-5</v>
      </c>
      <c r="K1309" s="73">
        <f t="shared" si="61"/>
        <v>3.2636258593150895</v>
      </c>
      <c r="L1309" s="3" t="e">
        <f t="shared" si="62"/>
        <v>#N/A</v>
      </c>
    </row>
    <row r="1310" spans="1:12" ht="15" customHeight="1" x14ac:dyDescent="0.25">
      <c r="A1310" s="43" t="s">
        <v>47</v>
      </c>
      <c r="B1310" s="43" t="s">
        <v>12</v>
      </c>
      <c r="C1310" s="43" t="s">
        <v>727</v>
      </c>
      <c r="D1310" s="43" t="s">
        <v>728</v>
      </c>
      <c r="E1310" s="43" t="s">
        <v>1577</v>
      </c>
      <c r="F1310" s="43" t="s">
        <v>3724</v>
      </c>
      <c r="G1310" s="43" t="s">
        <v>4653</v>
      </c>
      <c r="H1310" s="76">
        <v>6000</v>
      </c>
      <c r="I1310" s="229">
        <v>1.5999999999999999E-3</v>
      </c>
      <c r="J1310" s="73">
        <f t="shared" si="60"/>
        <v>3.1812929657544719E-5</v>
      </c>
      <c r="K1310" s="73">
        <f t="shared" si="61"/>
        <v>9.7908775779452668</v>
      </c>
      <c r="L1310" s="3" t="e">
        <f t="shared" si="62"/>
        <v>#N/A</v>
      </c>
    </row>
    <row r="1311" spans="1:12" ht="15" customHeight="1" x14ac:dyDescent="0.25">
      <c r="A1311" s="43" t="s">
        <v>47</v>
      </c>
      <c r="B1311" s="43" t="s">
        <v>12</v>
      </c>
      <c r="C1311" s="43" t="s">
        <v>727</v>
      </c>
      <c r="D1311" s="43" t="s">
        <v>728</v>
      </c>
      <c r="E1311" s="43" t="s">
        <v>1577</v>
      </c>
      <c r="F1311" s="43" t="s">
        <v>3724</v>
      </c>
      <c r="G1311" s="43" t="s">
        <v>4653</v>
      </c>
      <c r="H1311" s="76">
        <v>1500</v>
      </c>
      <c r="I1311" s="229">
        <v>1.6000000000000003E-3</v>
      </c>
      <c r="J1311" s="73">
        <f t="shared" si="60"/>
        <v>3.1812929657544725E-5</v>
      </c>
      <c r="K1311" s="73">
        <f t="shared" si="61"/>
        <v>2.4477193944863176</v>
      </c>
      <c r="L1311" s="3" t="e">
        <f t="shared" si="62"/>
        <v>#N/A</v>
      </c>
    </row>
    <row r="1312" spans="1:12" ht="15" customHeight="1" x14ac:dyDescent="0.25">
      <c r="A1312" s="43" t="s">
        <v>47</v>
      </c>
      <c r="B1312" s="43" t="s">
        <v>12</v>
      </c>
      <c r="C1312" s="43" t="s">
        <v>727</v>
      </c>
      <c r="D1312" s="43" t="s">
        <v>728</v>
      </c>
      <c r="E1312" s="43" t="s">
        <v>1577</v>
      </c>
      <c r="F1312" s="43" t="s">
        <v>3724</v>
      </c>
      <c r="G1312" s="43" t="s">
        <v>4653</v>
      </c>
      <c r="H1312" s="76">
        <v>2000</v>
      </c>
      <c r="I1312" s="229">
        <v>1.56E-3</v>
      </c>
      <c r="J1312" s="73">
        <f t="shared" si="60"/>
        <v>3.1017606416106103E-5</v>
      </c>
      <c r="K1312" s="73">
        <f t="shared" si="61"/>
        <v>3.1820352128322122</v>
      </c>
      <c r="L1312" s="3" t="e">
        <f t="shared" si="62"/>
        <v>#N/A</v>
      </c>
    </row>
    <row r="1313" spans="1:12" ht="15" customHeight="1" x14ac:dyDescent="0.25">
      <c r="A1313" s="43" t="s">
        <v>47</v>
      </c>
      <c r="B1313" s="43" t="s">
        <v>12</v>
      </c>
      <c r="C1313" s="43" t="s">
        <v>727</v>
      </c>
      <c r="D1313" s="43" t="s">
        <v>728</v>
      </c>
      <c r="E1313" s="43" t="s">
        <v>1577</v>
      </c>
      <c r="F1313" s="43" t="s">
        <v>3724</v>
      </c>
      <c r="G1313" s="43" t="s">
        <v>4653</v>
      </c>
      <c r="H1313" s="76">
        <v>1000</v>
      </c>
      <c r="I1313" s="229">
        <v>1.5999999999999996E-3</v>
      </c>
      <c r="J1313" s="73">
        <f t="shared" si="60"/>
        <v>3.1812929657544712E-5</v>
      </c>
      <c r="K1313" s="73">
        <f t="shared" si="61"/>
        <v>1.6318129296575443</v>
      </c>
      <c r="L1313" s="3" t="e">
        <f t="shared" si="62"/>
        <v>#N/A</v>
      </c>
    </row>
    <row r="1314" spans="1:12" ht="15" customHeight="1" x14ac:dyDescent="0.25">
      <c r="A1314" s="43" t="s">
        <v>47</v>
      </c>
      <c r="B1314" s="43" t="s">
        <v>12</v>
      </c>
      <c r="C1314" s="43" t="s">
        <v>727</v>
      </c>
      <c r="D1314" s="43" t="s">
        <v>728</v>
      </c>
      <c r="E1314" s="43" t="s">
        <v>1577</v>
      </c>
      <c r="F1314" s="43" t="s">
        <v>3724</v>
      </c>
      <c r="G1314" s="43" t="s">
        <v>4653</v>
      </c>
      <c r="H1314" s="76">
        <v>2500</v>
      </c>
      <c r="I1314" s="229">
        <v>1.6000000000000001E-3</v>
      </c>
      <c r="J1314" s="73">
        <f t="shared" si="60"/>
        <v>3.1812929657544719E-5</v>
      </c>
      <c r="K1314" s="73">
        <f t="shared" si="61"/>
        <v>4.0795323241438624</v>
      </c>
      <c r="L1314" s="3" t="e">
        <f t="shared" si="62"/>
        <v>#N/A</v>
      </c>
    </row>
    <row r="1315" spans="1:12" ht="15" customHeight="1" x14ac:dyDescent="0.25">
      <c r="A1315" s="43" t="s">
        <v>47</v>
      </c>
      <c r="B1315" s="43" t="s">
        <v>12</v>
      </c>
      <c r="C1315" s="43" t="s">
        <v>727</v>
      </c>
      <c r="D1315" s="43" t="s">
        <v>728</v>
      </c>
      <c r="E1315" s="43" t="s">
        <v>1577</v>
      </c>
      <c r="F1315" s="43" t="s">
        <v>3724</v>
      </c>
      <c r="G1315" s="43" t="s">
        <v>4653</v>
      </c>
      <c r="H1315" s="76">
        <v>1500</v>
      </c>
      <c r="I1315" s="229">
        <v>1.6000000000000003E-3</v>
      </c>
      <c r="J1315" s="73">
        <f t="shared" si="60"/>
        <v>3.1812929657544725E-5</v>
      </c>
      <c r="K1315" s="73">
        <f t="shared" si="61"/>
        <v>2.4477193944863176</v>
      </c>
      <c r="L1315" s="3" t="e">
        <f t="shared" si="62"/>
        <v>#N/A</v>
      </c>
    </row>
    <row r="1316" spans="1:12" ht="15" customHeight="1" x14ac:dyDescent="0.25">
      <c r="A1316" s="43" t="s">
        <v>47</v>
      </c>
      <c r="B1316" s="43" t="s">
        <v>12</v>
      </c>
      <c r="C1316" s="43" t="s">
        <v>778</v>
      </c>
      <c r="D1316" s="43" t="s">
        <v>371</v>
      </c>
      <c r="E1316" s="43" t="s">
        <v>1578</v>
      </c>
      <c r="F1316" s="43" t="s">
        <v>3715</v>
      </c>
      <c r="G1316" s="43" t="s">
        <v>4653</v>
      </c>
      <c r="H1316" s="76">
        <v>420000</v>
      </c>
      <c r="I1316" s="229">
        <v>1.1666666666666668E-3</v>
      </c>
      <c r="J1316" s="73">
        <f t="shared" si="60"/>
        <v>2.3196927875293028E-5</v>
      </c>
      <c r="K1316" s="73">
        <f t="shared" si="61"/>
        <v>499.74270970762308</v>
      </c>
      <c r="L1316" s="3" t="e">
        <f t="shared" si="62"/>
        <v>#N/A</v>
      </c>
    </row>
    <row r="1317" spans="1:12" ht="15" customHeight="1" x14ac:dyDescent="0.25">
      <c r="A1317" s="43" t="s">
        <v>47</v>
      </c>
      <c r="B1317" s="43" t="s">
        <v>12</v>
      </c>
      <c r="C1317" s="43" t="s">
        <v>778</v>
      </c>
      <c r="D1317" s="43" t="s">
        <v>371</v>
      </c>
      <c r="E1317" s="43" t="s">
        <v>1579</v>
      </c>
      <c r="F1317" s="43" t="s">
        <v>3716</v>
      </c>
      <c r="G1317" s="43" t="s">
        <v>4653</v>
      </c>
      <c r="H1317" s="76">
        <v>784000</v>
      </c>
      <c r="I1317" s="229">
        <v>1.1666709183673469E-3</v>
      </c>
      <c r="J1317" s="73">
        <f t="shared" si="60"/>
        <v>2.3197012412202192E-5</v>
      </c>
      <c r="K1317" s="73">
        <f t="shared" si="61"/>
        <v>932.85645773116642</v>
      </c>
      <c r="L1317" s="3" t="e">
        <f t="shared" si="62"/>
        <v>#N/A</v>
      </c>
    </row>
    <row r="1318" spans="1:12" ht="15" customHeight="1" x14ac:dyDescent="0.25">
      <c r="A1318" s="43" t="s">
        <v>47</v>
      </c>
      <c r="B1318" s="43" t="s">
        <v>12</v>
      </c>
      <c r="C1318" s="43" t="s">
        <v>778</v>
      </c>
      <c r="D1318" s="43" t="s">
        <v>371</v>
      </c>
      <c r="E1318" s="43" t="s">
        <v>1580</v>
      </c>
      <c r="F1318" s="43" t="s">
        <v>3717</v>
      </c>
      <c r="G1318" s="43" t="s">
        <v>4653</v>
      </c>
      <c r="H1318" s="76">
        <v>468000</v>
      </c>
      <c r="I1318" s="229">
        <v>1.1666666666666668E-3</v>
      </c>
      <c r="J1318" s="73">
        <f t="shared" si="60"/>
        <v>2.3196927875293028E-5</v>
      </c>
      <c r="K1318" s="73">
        <f t="shared" si="61"/>
        <v>556.85616224563717</v>
      </c>
      <c r="L1318" s="3" t="e">
        <f t="shared" si="62"/>
        <v>#N/A</v>
      </c>
    </row>
    <row r="1319" spans="1:12" ht="15" customHeight="1" x14ac:dyDescent="0.25">
      <c r="A1319" s="43" t="s">
        <v>47</v>
      </c>
      <c r="B1319" s="43" t="s">
        <v>12</v>
      </c>
      <c r="C1319" s="43" t="s">
        <v>778</v>
      </c>
      <c r="D1319" s="43" t="s">
        <v>371</v>
      </c>
      <c r="E1319" s="43" t="s">
        <v>1581</v>
      </c>
      <c r="F1319" s="43" t="s">
        <v>3712</v>
      </c>
      <c r="G1319" s="43" t="s">
        <v>4653</v>
      </c>
      <c r="H1319" s="76">
        <v>1455000</v>
      </c>
      <c r="I1319" s="229">
        <v>8.9999999999999998E-4</v>
      </c>
      <c r="J1319" s="73">
        <f t="shared" si="60"/>
        <v>1.7894772932368905E-5</v>
      </c>
      <c r="K1319" s="73">
        <f t="shared" si="61"/>
        <v>1335.5368946165968</v>
      </c>
      <c r="L1319" s="3" t="e">
        <f t="shared" si="62"/>
        <v>#N/A</v>
      </c>
    </row>
    <row r="1320" spans="1:12" ht="15" customHeight="1" x14ac:dyDescent="0.25">
      <c r="A1320" s="43" t="s">
        <v>47</v>
      </c>
      <c r="B1320" s="43" t="s">
        <v>12</v>
      </c>
      <c r="C1320" s="43" t="s">
        <v>778</v>
      </c>
      <c r="D1320" s="43" t="s">
        <v>371</v>
      </c>
      <c r="E1320" s="43" t="s">
        <v>1582</v>
      </c>
      <c r="F1320" s="43" t="s">
        <v>3713</v>
      </c>
      <c r="G1320" s="43" t="s">
        <v>4653</v>
      </c>
      <c r="H1320" s="76">
        <v>2814000</v>
      </c>
      <c r="I1320" s="229">
        <v>8.9999999999999998E-4</v>
      </c>
      <c r="J1320" s="73">
        <f t="shared" si="60"/>
        <v>1.7894772932368905E-5</v>
      </c>
      <c r="K1320" s="73">
        <f t="shared" si="61"/>
        <v>2582.955891031686</v>
      </c>
      <c r="L1320" s="3" t="e">
        <f t="shared" si="62"/>
        <v>#N/A</v>
      </c>
    </row>
    <row r="1321" spans="1:12" ht="15" customHeight="1" x14ac:dyDescent="0.25">
      <c r="A1321" s="43" t="s">
        <v>47</v>
      </c>
      <c r="B1321" s="43" t="s">
        <v>12</v>
      </c>
      <c r="C1321" s="43" t="s">
        <v>778</v>
      </c>
      <c r="D1321" s="43" t="s">
        <v>371</v>
      </c>
      <c r="E1321" s="43" t="s">
        <v>1583</v>
      </c>
      <c r="F1321" s="43" t="s">
        <v>3714</v>
      </c>
      <c r="G1321" s="43" t="s">
        <v>4653</v>
      </c>
      <c r="H1321" s="76">
        <v>1632000</v>
      </c>
      <c r="I1321" s="229">
        <v>8.9999999999999998E-4</v>
      </c>
      <c r="J1321" s="73">
        <f t="shared" si="60"/>
        <v>1.7894772932368905E-5</v>
      </c>
      <c r="K1321" s="73">
        <f t="shared" si="61"/>
        <v>1498.004269425626</v>
      </c>
      <c r="L1321" s="3" t="e">
        <f t="shared" si="62"/>
        <v>#N/A</v>
      </c>
    </row>
    <row r="1322" spans="1:12" ht="15" customHeight="1" x14ac:dyDescent="0.25">
      <c r="A1322" s="43" t="s">
        <v>47</v>
      </c>
      <c r="B1322" s="43" t="s">
        <v>12</v>
      </c>
      <c r="C1322" s="43" t="s">
        <v>729</v>
      </c>
      <c r="D1322" s="43" t="s">
        <v>728</v>
      </c>
      <c r="E1322" s="43" t="s">
        <v>1584</v>
      </c>
      <c r="F1322" s="43" t="s">
        <v>3725</v>
      </c>
      <c r="G1322" s="43" t="s">
        <v>4653</v>
      </c>
      <c r="H1322" s="76">
        <v>6500</v>
      </c>
      <c r="I1322" s="229">
        <v>1.6000000000000001E-3</v>
      </c>
      <c r="J1322" s="73">
        <f t="shared" si="60"/>
        <v>3.1812929657544719E-5</v>
      </c>
      <c r="K1322" s="73">
        <f t="shared" si="61"/>
        <v>10.606784042774041</v>
      </c>
      <c r="L1322" s="3" t="e">
        <f t="shared" si="62"/>
        <v>#N/A</v>
      </c>
    </row>
    <row r="1323" spans="1:12" ht="15" customHeight="1" x14ac:dyDescent="0.25">
      <c r="A1323" s="43" t="s">
        <v>47</v>
      </c>
      <c r="B1323" s="43" t="s">
        <v>12</v>
      </c>
      <c r="C1323" s="43" t="s">
        <v>729</v>
      </c>
      <c r="D1323" s="43" t="s">
        <v>728</v>
      </c>
      <c r="E1323" s="43" t="s">
        <v>1584</v>
      </c>
      <c r="F1323" s="43" t="s">
        <v>3725</v>
      </c>
      <c r="G1323" s="43" t="s">
        <v>4653</v>
      </c>
      <c r="H1323" s="76">
        <v>6000</v>
      </c>
      <c r="I1323" s="229">
        <v>1.5999999999999999E-3</v>
      </c>
      <c r="J1323" s="73">
        <f t="shared" si="60"/>
        <v>3.1812929657544719E-5</v>
      </c>
      <c r="K1323" s="73">
        <f t="shared" si="61"/>
        <v>9.7908775779452668</v>
      </c>
      <c r="L1323" s="3" t="e">
        <f t="shared" si="62"/>
        <v>#N/A</v>
      </c>
    </row>
    <row r="1324" spans="1:12" ht="15" customHeight="1" x14ac:dyDescent="0.25">
      <c r="A1324" s="43" t="s">
        <v>47</v>
      </c>
      <c r="B1324" s="43" t="s">
        <v>12</v>
      </c>
      <c r="C1324" s="43" t="s">
        <v>729</v>
      </c>
      <c r="D1324" s="43" t="s">
        <v>728</v>
      </c>
      <c r="E1324" s="43" t="s">
        <v>1584</v>
      </c>
      <c r="F1324" s="43" t="s">
        <v>3725</v>
      </c>
      <c r="G1324" s="43" t="s">
        <v>4653</v>
      </c>
      <c r="H1324" s="76">
        <v>3000</v>
      </c>
      <c r="I1324" s="229">
        <v>1.56E-3</v>
      </c>
      <c r="J1324" s="73">
        <f t="shared" si="60"/>
        <v>3.1017606416106103E-5</v>
      </c>
      <c r="K1324" s="73">
        <f t="shared" si="61"/>
        <v>4.7730528192483179</v>
      </c>
      <c r="L1324" s="3" t="e">
        <f t="shared" si="62"/>
        <v>#N/A</v>
      </c>
    </row>
    <row r="1325" spans="1:12" ht="15" customHeight="1" x14ac:dyDescent="0.25">
      <c r="A1325" s="43" t="s">
        <v>47</v>
      </c>
      <c r="B1325" s="43" t="s">
        <v>12</v>
      </c>
      <c r="C1325" s="43" t="s">
        <v>729</v>
      </c>
      <c r="D1325" s="43" t="s">
        <v>728</v>
      </c>
      <c r="E1325" s="43" t="s">
        <v>1584</v>
      </c>
      <c r="F1325" s="43" t="s">
        <v>3725</v>
      </c>
      <c r="G1325" s="43" t="s">
        <v>4653</v>
      </c>
      <c r="H1325" s="76">
        <v>2000</v>
      </c>
      <c r="I1325" s="229">
        <v>1.6000000000000001E-3</v>
      </c>
      <c r="J1325" s="73">
        <f t="shared" si="60"/>
        <v>3.1812929657544719E-5</v>
      </c>
      <c r="K1325" s="73">
        <f t="shared" si="61"/>
        <v>3.2636258593150895</v>
      </c>
      <c r="L1325" s="3" t="e">
        <f t="shared" si="62"/>
        <v>#N/A</v>
      </c>
    </row>
    <row r="1326" spans="1:12" ht="15" customHeight="1" x14ac:dyDescent="0.25">
      <c r="A1326" s="43" t="s">
        <v>47</v>
      </c>
      <c r="B1326" s="43" t="s">
        <v>12</v>
      </c>
      <c r="C1326" s="43" t="s">
        <v>729</v>
      </c>
      <c r="D1326" s="43" t="s">
        <v>728</v>
      </c>
      <c r="E1326" s="43" t="s">
        <v>1584</v>
      </c>
      <c r="F1326" s="43" t="s">
        <v>3725</v>
      </c>
      <c r="G1326" s="43" t="s">
        <v>4653</v>
      </c>
      <c r="H1326" s="76">
        <v>2500</v>
      </c>
      <c r="I1326" s="229">
        <v>1.6000000000000001E-3</v>
      </c>
      <c r="J1326" s="73">
        <f t="shared" si="60"/>
        <v>3.1812929657544719E-5</v>
      </c>
      <c r="K1326" s="73">
        <f t="shared" si="61"/>
        <v>4.0795323241438624</v>
      </c>
      <c r="L1326" s="3" t="e">
        <f t="shared" si="62"/>
        <v>#N/A</v>
      </c>
    </row>
    <row r="1327" spans="1:12" ht="15" customHeight="1" x14ac:dyDescent="0.25">
      <c r="A1327" s="43" t="s">
        <v>47</v>
      </c>
      <c r="B1327" s="43" t="s">
        <v>12</v>
      </c>
      <c r="C1327" s="43" t="s">
        <v>729</v>
      </c>
      <c r="D1327" s="43" t="s">
        <v>728</v>
      </c>
      <c r="E1327" s="43" t="s">
        <v>1584</v>
      </c>
      <c r="F1327" s="43" t="s">
        <v>3725</v>
      </c>
      <c r="G1327" s="43" t="s">
        <v>4653</v>
      </c>
      <c r="H1327" s="76">
        <v>2500</v>
      </c>
      <c r="I1327" s="229">
        <v>1.6000000000000001E-3</v>
      </c>
      <c r="J1327" s="73">
        <f t="shared" si="60"/>
        <v>3.1812929657544719E-5</v>
      </c>
      <c r="K1327" s="73">
        <f t="shared" si="61"/>
        <v>4.0795323241438624</v>
      </c>
      <c r="L1327" s="3" t="e">
        <f t="shared" si="62"/>
        <v>#N/A</v>
      </c>
    </row>
    <row r="1328" spans="1:12" ht="15" customHeight="1" x14ac:dyDescent="0.25">
      <c r="A1328" s="43" t="s">
        <v>47</v>
      </c>
      <c r="B1328" s="43" t="s">
        <v>12</v>
      </c>
      <c r="C1328" s="43" t="s">
        <v>729</v>
      </c>
      <c r="D1328" s="43" t="s">
        <v>728</v>
      </c>
      <c r="E1328" s="43" t="s">
        <v>1584</v>
      </c>
      <c r="F1328" s="43" t="s">
        <v>3725</v>
      </c>
      <c r="G1328" s="43" t="s">
        <v>4653</v>
      </c>
      <c r="H1328" s="76">
        <v>1500</v>
      </c>
      <c r="I1328" s="229">
        <v>1.5999999999999999E-3</v>
      </c>
      <c r="J1328" s="73">
        <f t="shared" si="60"/>
        <v>3.1812929657544719E-5</v>
      </c>
      <c r="K1328" s="73">
        <f t="shared" si="61"/>
        <v>2.4477193944863167</v>
      </c>
      <c r="L1328" s="3" t="e">
        <f t="shared" si="62"/>
        <v>#N/A</v>
      </c>
    </row>
    <row r="1329" spans="1:12" ht="15" customHeight="1" x14ac:dyDescent="0.25">
      <c r="A1329" s="43" t="s">
        <v>47</v>
      </c>
      <c r="B1329" s="43" t="s">
        <v>12</v>
      </c>
      <c r="C1329" s="43" t="s">
        <v>729</v>
      </c>
      <c r="D1329" s="43" t="s">
        <v>728</v>
      </c>
      <c r="E1329" s="43" t="s">
        <v>1584</v>
      </c>
      <c r="F1329" s="43" t="s">
        <v>3725</v>
      </c>
      <c r="G1329" s="43" t="s">
        <v>4653</v>
      </c>
      <c r="H1329" s="76">
        <v>2500</v>
      </c>
      <c r="I1329" s="229">
        <v>1.6000000000000001E-3</v>
      </c>
      <c r="J1329" s="73">
        <f t="shared" si="60"/>
        <v>3.1812929657544719E-5</v>
      </c>
      <c r="K1329" s="73">
        <f t="shared" si="61"/>
        <v>4.0795323241438624</v>
      </c>
      <c r="L1329" s="3" t="e">
        <f t="shared" si="62"/>
        <v>#N/A</v>
      </c>
    </row>
    <row r="1330" spans="1:12" ht="15" customHeight="1" x14ac:dyDescent="0.25">
      <c r="A1330" s="43" t="s">
        <v>47</v>
      </c>
      <c r="B1330" s="43" t="s">
        <v>12</v>
      </c>
      <c r="C1330" s="43" t="s">
        <v>729</v>
      </c>
      <c r="D1330" s="43" t="s">
        <v>728</v>
      </c>
      <c r="E1330" s="43" t="s">
        <v>1584</v>
      </c>
      <c r="F1330" s="43" t="s">
        <v>3725</v>
      </c>
      <c r="G1330" s="43" t="s">
        <v>4653</v>
      </c>
      <c r="H1330" s="76">
        <v>1500</v>
      </c>
      <c r="I1330" s="229">
        <v>1.5999999999999999E-3</v>
      </c>
      <c r="J1330" s="73">
        <f t="shared" si="60"/>
        <v>3.1812929657544719E-5</v>
      </c>
      <c r="K1330" s="73">
        <f t="shared" si="61"/>
        <v>2.4477193944863167</v>
      </c>
      <c r="L1330" s="3" t="e">
        <f t="shared" si="62"/>
        <v>#N/A</v>
      </c>
    </row>
    <row r="1331" spans="1:12" ht="15" customHeight="1" x14ac:dyDescent="0.25">
      <c r="A1331" s="43" t="s">
        <v>47</v>
      </c>
      <c r="B1331" s="43" t="s">
        <v>12</v>
      </c>
      <c r="C1331" s="43" t="s">
        <v>729</v>
      </c>
      <c r="D1331" s="43" t="s">
        <v>728</v>
      </c>
      <c r="E1331" s="43" t="s">
        <v>1584</v>
      </c>
      <c r="F1331" s="43" t="s">
        <v>3725</v>
      </c>
      <c r="G1331" s="43" t="s">
        <v>4653</v>
      </c>
      <c r="H1331" s="76">
        <v>1500</v>
      </c>
      <c r="I1331" s="229">
        <v>1.5999999999999999E-3</v>
      </c>
      <c r="J1331" s="73">
        <f t="shared" si="60"/>
        <v>3.1812929657544719E-5</v>
      </c>
      <c r="K1331" s="73">
        <f t="shared" si="61"/>
        <v>2.4477193944863167</v>
      </c>
      <c r="L1331" s="3" t="e">
        <f t="shared" si="62"/>
        <v>#N/A</v>
      </c>
    </row>
    <row r="1332" spans="1:12" ht="15" customHeight="1" x14ac:dyDescent="0.25">
      <c r="A1332" s="43" t="s">
        <v>47</v>
      </c>
      <c r="B1332" s="43" t="s">
        <v>12</v>
      </c>
      <c r="C1332" s="43" t="s">
        <v>729</v>
      </c>
      <c r="D1332" s="43" t="s">
        <v>728</v>
      </c>
      <c r="E1332" s="43" t="s">
        <v>1584</v>
      </c>
      <c r="F1332" s="43" t="s">
        <v>3725</v>
      </c>
      <c r="G1332" s="43" t="s">
        <v>4653</v>
      </c>
      <c r="H1332" s="76">
        <v>2500</v>
      </c>
      <c r="I1332" s="229">
        <v>1.6000000000000001E-3</v>
      </c>
      <c r="J1332" s="73">
        <f t="shared" si="60"/>
        <v>3.1812929657544719E-5</v>
      </c>
      <c r="K1332" s="73">
        <f t="shared" si="61"/>
        <v>4.0795323241438624</v>
      </c>
      <c r="L1332" s="3" t="e">
        <f t="shared" si="62"/>
        <v>#N/A</v>
      </c>
    </row>
    <row r="1333" spans="1:12" ht="15" customHeight="1" x14ac:dyDescent="0.25">
      <c r="A1333" s="43" t="s">
        <v>47</v>
      </c>
      <c r="B1333" s="43" t="s">
        <v>12</v>
      </c>
      <c r="C1333" s="43" t="s">
        <v>729</v>
      </c>
      <c r="D1333" s="43" t="s">
        <v>728</v>
      </c>
      <c r="E1333" s="43" t="s">
        <v>1584</v>
      </c>
      <c r="F1333" s="43" t="s">
        <v>3725</v>
      </c>
      <c r="G1333" s="43" t="s">
        <v>4653</v>
      </c>
      <c r="H1333" s="76">
        <v>2500</v>
      </c>
      <c r="I1333" s="229">
        <v>1.6000000000000001E-3</v>
      </c>
      <c r="J1333" s="73">
        <f t="shared" si="60"/>
        <v>3.1812929657544719E-5</v>
      </c>
      <c r="K1333" s="73">
        <f t="shared" si="61"/>
        <v>4.0795323241438624</v>
      </c>
      <c r="L1333" s="3" t="e">
        <f t="shared" si="62"/>
        <v>#N/A</v>
      </c>
    </row>
    <row r="1334" spans="1:12" ht="15" customHeight="1" x14ac:dyDescent="0.25">
      <c r="A1334" s="43" t="s">
        <v>47</v>
      </c>
      <c r="B1334" s="43" t="s">
        <v>12</v>
      </c>
      <c r="C1334" s="43" t="s">
        <v>729</v>
      </c>
      <c r="D1334" s="43" t="s">
        <v>728</v>
      </c>
      <c r="E1334" s="43" t="s">
        <v>1584</v>
      </c>
      <c r="F1334" s="43" t="s">
        <v>3725</v>
      </c>
      <c r="G1334" s="43" t="s">
        <v>4653</v>
      </c>
      <c r="H1334" s="76">
        <v>6000</v>
      </c>
      <c r="I1334" s="229">
        <v>1.5999999999999999E-3</v>
      </c>
      <c r="J1334" s="73">
        <f t="shared" si="60"/>
        <v>3.1812929657544719E-5</v>
      </c>
      <c r="K1334" s="73">
        <f t="shared" si="61"/>
        <v>9.7908775779452668</v>
      </c>
      <c r="L1334" s="3" t="e">
        <f t="shared" si="62"/>
        <v>#N/A</v>
      </c>
    </row>
    <row r="1335" spans="1:12" ht="15" customHeight="1" x14ac:dyDescent="0.25">
      <c r="A1335" s="43" t="s">
        <v>47</v>
      </c>
      <c r="B1335" s="43" t="s">
        <v>12</v>
      </c>
      <c r="C1335" s="43" t="s">
        <v>730</v>
      </c>
      <c r="D1335" s="43" t="s">
        <v>728</v>
      </c>
      <c r="E1335" s="43" t="s">
        <v>1585</v>
      </c>
      <c r="F1335" s="43" t="s">
        <v>3726</v>
      </c>
      <c r="G1335" s="43" t="s">
        <v>4653</v>
      </c>
      <c r="H1335" s="76">
        <v>3500</v>
      </c>
      <c r="I1335" s="229">
        <v>1.5999999999999999E-3</v>
      </c>
      <c r="J1335" s="73">
        <f t="shared" si="60"/>
        <v>3.1812929657544719E-5</v>
      </c>
      <c r="K1335" s="73">
        <f t="shared" si="61"/>
        <v>5.7113452538014062</v>
      </c>
      <c r="L1335" s="3" t="e">
        <f t="shared" si="62"/>
        <v>#N/A</v>
      </c>
    </row>
    <row r="1336" spans="1:12" ht="15" customHeight="1" x14ac:dyDescent="0.25">
      <c r="A1336" s="43" t="s">
        <v>47</v>
      </c>
      <c r="B1336" s="43" t="s">
        <v>12</v>
      </c>
      <c r="C1336" s="43" t="s">
        <v>730</v>
      </c>
      <c r="D1336" s="43" t="s">
        <v>728</v>
      </c>
      <c r="E1336" s="43" t="s">
        <v>1585</v>
      </c>
      <c r="F1336" s="43" t="s">
        <v>3726</v>
      </c>
      <c r="G1336" s="43" t="s">
        <v>4653</v>
      </c>
      <c r="H1336" s="76">
        <v>2500</v>
      </c>
      <c r="I1336" s="229">
        <v>1.6000000000000001E-3</v>
      </c>
      <c r="J1336" s="73">
        <f t="shared" si="60"/>
        <v>3.1812929657544719E-5</v>
      </c>
      <c r="K1336" s="73">
        <f t="shared" si="61"/>
        <v>4.0795323241438624</v>
      </c>
      <c r="L1336" s="3" t="e">
        <f t="shared" si="62"/>
        <v>#N/A</v>
      </c>
    </row>
    <row r="1337" spans="1:12" ht="15" customHeight="1" x14ac:dyDescent="0.25">
      <c r="A1337" s="43" t="s">
        <v>47</v>
      </c>
      <c r="B1337" s="43" t="s">
        <v>12</v>
      </c>
      <c r="C1337" s="43" t="s">
        <v>730</v>
      </c>
      <c r="D1337" s="43" t="s">
        <v>728</v>
      </c>
      <c r="E1337" s="43" t="s">
        <v>1585</v>
      </c>
      <c r="F1337" s="43" t="s">
        <v>3726</v>
      </c>
      <c r="G1337" s="43" t="s">
        <v>4653</v>
      </c>
      <c r="H1337" s="76">
        <v>4000</v>
      </c>
      <c r="I1337" s="229">
        <v>1.6000000000000001E-3</v>
      </c>
      <c r="J1337" s="73">
        <f t="shared" si="60"/>
        <v>3.1812929657544719E-5</v>
      </c>
      <c r="K1337" s="73">
        <f t="shared" si="61"/>
        <v>6.5272517186301791</v>
      </c>
      <c r="L1337" s="3" t="e">
        <f t="shared" si="62"/>
        <v>#N/A</v>
      </c>
    </row>
    <row r="1338" spans="1:12" ht="15" customHeight="1" x14ac:dyDescent="0.25">
      <c r="A1338" s="43" t="s">
        <v>47</v>
      </c>
      <c r="B1338" s="43" t="s">
        <v>12</v>
      </c>
      <c r="C1338" s="43" t="s">
        <v>730</v>
      </c>
      <c r="D1338" s="43" t="s">
        <v>728</v>
      </c>
      <c r="E1338" s="43" t="s">
        <v>1585</v>
      </c>
      <c r="F1338" s="43" t="s">
        <v>3726</v>
      </c>
      <c r="G1338" s="43" t="s">
        <v>4653</v>
      </c>
      <c r="H1338" s="76">
        <v>1500</v>
      </c>
      <c r="I1338" s="229">
        <v>1.56E-3</v>
      </c>
      <c r="J1338" s="73">
        <f t="shared" si="60"/>
        <v>3.1017606416106103E-5</v>
      </c>
      <c r="K1338" s="73">
        <f t="shared" si="61"/>
        <v>2.386526409624159</v>
      </c>
      <c r="L1338" s="3" t="e">
        <f t="shared" si="62"/>
        <v>#N/A</v>
      </c>
    </row>
    <row r="1339" spans="1:12" ht="15" customHeight="1" x14ac:dyDescent="0.25">
      <c r="A1339" s="43" t="s">
        <v>47</v>
      </c>
      <c r="B1339" s="43" t="s">
        <v>12</v>
      </c>
      <c r="C1339" s="43" t="s">
        <v>730</v>
      </c>
      <c r="D1339" s="43" t="s">
        <v>728</v>
      </c>
      <c r="E1339" s="43" t="s">
        <v>1586</v>
      </c>
      <c r="F1339" s="43" t="s">
        <v>3727</v>
      </c>
      <c r="G1339" s="43" t="s">
        <v>4653</v>
      </c>
      <c r="H1339" s="76">
        <v>4500</v>
      </c>
      <c r="I1339" s="229">
        <v>1.6000000000000001E-3</v>
      </c>
      <c r="J1339" s="73">
        <f t="shared" si="60"/>
        <v>3.1812929657544719E-5</v>
      </c>
      <c r="K1339" s="73">
        <f t="shared" si="61"/>
        <v>7.3431581834589519</v>
      </c>
      <c r="L1339" s="3" t="e">
        <f t="shared" si="62"/>
        <v>#N/A</v>
      </c>
    </row>
    <row r="1340" spans="1:12" ht="15" customHeight="1" x14ac:dyDescent="0.25">
      <c r="A1340" s="43" t="s">
        <v>47</v>
      </c>
      <c r="B1340" s="43" t="s">
        <v>12</v>
      </c>
      <c r="C1340" s="43" t="s">
        <v>730</v>
      </c>
      <c r="D1340" s="43" t="s">
        <v>728</v>
      </c>
      <c r="E1340" s="43" t="s">
        <v>1586</v>
      </c>
      <c r="F1340" s="43" t="s">
        <v>3727</v>
      </c>
      <c r="G1340" s="43" t="s">
        <v>4653</v>
      </c>
      <c r="H1340" s="76">
        <v>1500</v>
      </c>
      <c r="I1340" s="229">
        <v>1.5999999999999999E-3</v>
      </c>
      <c r="J1340" s="73">
        <f t="shared" si="60"/>
        <v>3.1812929657544719E-5</v>
      </c>
      <c r="K1340" s="73">
        <f t="shared" si="61"/>
        <v>2.4477193944863167</v>
      </c>
      <c r="L1340" s="3" t="e">
        <f t="shared" si="62"/>
        <v>#N/A</v>
      </c>
    </row>
    <row r="1341" spans="1:12" ht="15" customHeight="1" x14ac:dyDescent="0.25">
      <c r="A1341" s="43" t="s">
        <v>47</v>
      </c>
      <c r="B1341" s="43" t="s">
        <v>12</v>
      </c>
      <c r="C1341" s="43" t="s">
        <v>730</v>
      </c>
      <c r="D1341" s="43" t="s">
        <v>728</v>
      </c>
      <c r="E1341" s="43" t="s">
        <v>1586</v>
      </c>
      <c r="F1341" s="43" t="s">
        <v>3727</v>
      </c>
      <c r="G1341" s="43" t="s">
        <v>4653</v>
      </c>
      <c r="H1341" s="76">
        <v>1500</v>
      </c>
      <c r="I1341" s="229">
        <v>1.5999999999999999E-3</v>
      </c>
      <c r="J1341" s="73">
        <f t="shared" si="60"/>
        <v>3.1812929657544719E-5</v>
      </c>
      <c r="K1341" s="73">
        <f t="shared" si="61"/>
        <v>2.4477193944863167</v>
      </c>
      <c r="L1341" s="3" t="e">
        <f t="shared" si="62"/>
        <v>#N/A</v>
      </c>
    </row>
    <row r="1342" spans="1:12" ht="15" customHeight="1" x14ac:dyDescent="0.25">
      <c r="A1342" s="43" t="s">
        <v>47</v>
      </c>
      <c r="B1342" s="43" t="s">
        <v>12</v>
      </c>
      <c r="C1342" s="43" t="s">
        <v>730</v>
      </c>
      <c r="D1342" s="43" t="s">
        <v>728</v>
      </c>
      <c r="E1342" s="43" t="s">
        <v>1586</v>
      </c>
      <c r="F1342" s="43" t="s">
        <v>3727</v>
      </c>
      <c r="G1342" s="43" t="s">
        <v>4653</v>
      </c>
      <c r="H1342" s="76">
        <v>3000</v>
      </c>
      <c r="I1342" s="229">
        <v>1.5999999999999999E-3</v>
      </c>
      <c r="J1342" s="73">
        <f t="shared" si="60"/>
        <v>3.1812929657544719E-5</v>
      </c>
      <c r="K1342" s="73">
        <f t="shared" si="61"/>
        <v>4.8954387889726334</v>
      </c>
      <c r="L1342" s="3" t="e">
        <f t="shared" si="62"/>
        <v>#N/A</v>
      </c>
    </row>
    <row r="1343" spans="1:12" ht="15" customHeight="1" x14ac:dyDescent="0.25">
      <c r="A1343" s="43" t="s">
        <v>47</v>
      </c>
      <c r="B1343" s="43" t="s">
        <v>12</v>
      </c>
      <c r="C1343" s="43" t="s">
        <v>730</v>
      </c>
      <c r="D1343" s="43" t="s">
        <v>728</v>
      </c>
      <c r="E1343" s="43" t="s">
        <v>1586</v>
      </c>
      <c r="F1343" s="43" t="s">
        <v>3727</v>
      </c>
      <c r="G1343" s="43" t="s">
        <v>4653</v>
      </c>
      <c r="H1343" s="76">
        <v>3000</v>
      </c>
      <c r="I1343" s="229">
        <v>1.5999999999999999E-3</v>
      </c>
      <c r="J1343" s="73">
        <f t="shared" si="60"/>
        <v>3.1812929657544719E-5</v>
      </c>
      <c r="K1343" s="73">
        <f t="shared" si="61"/>
        <v>4.8954387889726334</v>
      </c>
      <c r="L1343" s="3" t="e">
        <f t="shared" si="62"/>
        <v>#N/A</v>
      </c>
    </row>
    <row r="1344" spans="1:12" ht="15" customHeight="1" x14ac:dyDescent="0.25">
      <c r="A1344" s="43" t="s">
        <v>47</v>
      </c>
      <c r="B1344" s="43" t="s">
        <v>12</v>
      </c>
      <c r="C1344" s="43" t="s">
        <v>730</v>
      </c>
      <c r="D1344" s="43" t="s">
        <v>728</v>
      </c>
      <c r="E1344" s="43" t="s">
        <v>1586</v>
      </c>
      <c r="F1344" s="43" t="s">
        <v>3727</v>
      </c>
      <c r="G1344" s="43" t="s">
        <v>4653</v>
      </c>
      <c r="H1344" s="76">
        <v>4500</v>
      </c>
      <c r="I1344" s="229">
        <v>1.6000000000000001E-3</v>
      </c>
      <c r="J1344" s="73">
        <f t="shared" si="60"/>
        <v>3.1812929657544719E-5</v>
      </c>
      <c r="K1344" s="73">
        <f t="shared" si="61"/>
        <v>7.3431581834589519</v>
      </c>
      <c r="L1344" s="3" t="e">
        <f t="shared" si="62"/>
        <v>#N/A</v>
      </c>
    </row>
    <row r="1345" spans="1:12" ht="15" customHeight="1" x14ac:dyDescent="0.25">
      <c r="A1345" s="43" t="s">
        <v>47</v>
      </c>
      <c r="B1345" s="43" t="s">
        <v>12</v>
      </c>
      <c r="C1345" s="43" t="s">
        <v>730</v>
      </c>
      <c r="D1345" s="43" t="s">
        <v>728</v>
      </c>
      <c r="E1345" s="43" t="s">
        <v>1586</v>
      </c>
      <c r="F1345" s="43" t="s">
        <v>3727</v>
      </c>
      <c r="G1345" s="43" t="s">
        <v>4653</v>
      </c>
      <c r="H1345" s="76">
        <v>2000</v>
      </c>
      <c r="I1345" s="229">
        <v>1.6000000000000001E-3</v>
      </c>
      <c r="J1345" s="73">
        <f t="shared" si="60"/>
        <v>3.1812929657544719E-5</v>
      </c>
      <c r="K1345" s="73">
        <f t="shared" si="61"/>
        <v>3.2636258593150895</v>
      </c>
      <c r="L1345" s="3" t="e">
        <f t="shared" si="62"/>
        <v>#N/A</v>
      </c>
    </row>
    <row r="1346" spans="1:12" ht="15" customHeight="1" x14ac:dyDescent="0.25">
      <c r="A1346" s="43" t="s">
        <v>47</v>
      </c>
      <c r="B1346" s="43" t="s">
        <v>12</v>
      </c>
      <c r="C1346" s="43" t="s">
        <v>786</v>
      </c>
      <c r="D1346" s="43" t="s">
        <v>371</v>
      </c>
      <c r="E1346" s="43" t="s">
        <v>1587</v>
      </c>
      <c r="F1346" s="43" t="s">
        <v>3728</v>
      </c>
      <c r="G1346" s="43" t="s">
        <v>4653</v>
      </c>
      <c r="H1346" s="76">
        <v>18000</v>
      </c>
      <c r="I1346" s="229">
        <v>1.1666666666666668E-3</v>
      </c>
      <c r="J1346" s="73">
        <f t="shared" si="60"/>
        <v>2.3196927875293028E-5</v>
      </c>
      <c r="K1346" s="73">
        <f t="shared" si="61"/>
        <v>21.417544701755276</v>
      </c>
      <c r="L1346" s="3" t="e">
        <f t="shared" si="62"/>
        <v>#N/A</v>
      </c>
    </row>
    <row r="1347" spans="1:12" ht="15" customHeight="1" x14ac:dyDescent="0.25">
      <c r="A1347" s="43" t="s">
        <v>47</v>
      </c>
      <c r="B1347" s="43" t="s">
        <v>12</v>
      </c>
      <c r="C1347" s="43" t="s">
        <v>786</v>
      </c>
      <c r="D1347" s="43" t="s">
        <v>371</v>
      </c>
      <c r="E1347" s="43" t="s">
        <v>1587</v>
      </c>
      <c r="F1347" s="43" t="s">
        <v>3728</v>
      </c>
      <c r="G1347" s="43" t="s">
        <v>4653</v>
      </c>
      <c r="H1347" s="76">
        <v>51000</v>
      </c>
      <c r="I1347" s="229">
        <v>1.1666666666666668E-3</v>
      </c>
      <c r="J1347" s="73">
        <f t="shared" si="60"/>
        <v>2.3196927875293028E-5</v>
      </c>
      <c r="K1347" s="73">
        <f t="shared" si="61"/>
        <v>60.683043321639943</v>
      </c>
      <c r="L1347" s="3" t="e">
        <f t="shared" si="62"/>
        <v>#N/A</v>
      </c>
    </row>
    <row r="1348" spans="1:12" ht="15" customHeight="1" x14ac:dyDescent="0.25">
      <c r="A1348" s="43" t="s">
        <v>47</v>
      </c>
      <c r="B1348" s="43" t="s">
        <v>12</v>
      </c>
      <c r="C1348" s="43" t="s">
        <v>786</v>
      </c>
      <c r="D1348" s="43" t="s">
        <v>371</v>
      </c>
      <c r="E1348" s="43" t="s">
        <v>1587</v>
      </c>
      <c r="F1348" s="43" t="s">
        <v>3728</v>
      </c>
      <c r="G1348" s="43" t="s">
        <v>4653</v>
      </c>
      <c r="H1348" s="76">
        <v>30000</v>
      </c>
      <c r="I1348" s="229">
        <v>1.1666666666666668E-3</v>
      </c>
      <c r="J1348" s="73">
        <f t="shared" si="60"/>
        <v>2.3196927875293028E-5</v>
      </c>
      <c r="K1348" s="73">
        <f t="shared" si="61"/>
        <v>35.69590783625879</v>
      </c>
      <c r="L1348" s="3" t="e">
        <f t="shared" si="62"/>
        <v>#N/A</v>
      </c>
    </row>
    <row r="1349" spans="1:12" ht="15" customHeight="1" x14ac:dyDescent="0.25">
      <c r="A1349" s="43" t="s">
        <v>47</v>
      </c>
      <c r="B1349" s="43" t="s">
        <v>12</v>
      </c>
      <c r="C1349" s="43" t="s">
        <v>786</v>
      </c>
      <c r="D1349" s="43" t="s">
        <v>371</v>
      </c>
      <c r="E1349" s="43" t="s">
        <v>1588</v>
      </c>
      <c r="F1349" s="43" t="s">
        <v>3729</v>
      </c>
      <c r="G1349" s="43" t="s">
        <v>4653</v>
      </c>
      <c r="H1349" s="76">
        <v>36000</v>
      </c>
      <c r="I1349" s="229">
        <v>8.9999999999999998E-4</v>
      </c>
      <c r="J1349" s="73">
        <f t="shared" si="60"/>
        <v>1.7894772932368905E-5</v>
      </c>
      <c r="K1349" s="73">
        <f t="shared" si="61"/>
        <v>33.044211825565277</v>
      </c>
      <c r="L1349" s="3" t="e">
        <f t="shared" si="62"/>
        <v>#N/A</v>
      </c>
    </row>
    <row r="1350" spans="1:12" ht="15" customHeight="1" x14ac:dyDescent="0.25">
      <c r="A1350" s="43" t="s">
        <v>47</v>
      </c>
      <c r="B1350" s="43" t="s">
        <v>12</v>
      </c>
      <c r="C1350" s="43" t="s">
        <v>786</v>
      </c>
      <c r="D1350" s="43" t="s">
        <v>371</v>
      </c>
      <c r="E1350" s="43" t="s">
        <v>1588</v>
      </c>
      <c r="F1350" s="43" t="s">
        <v>3729</v>
      </c>
      <c r="G1350" s="43" t="s">
        <v>4653</v>
      </c>
      <c r="H1350" s="76">
        <v>657000</v>
      </c>
      <c r="I1350" s="229">
        <v>8.9999999999999998E-4</v>
      </c>
      <c r="J1350" s="73">
        <f t="shared" si="60"/>
        <v>1.7894772932368905E-5</v>
      </c>
      <c r="K1350" s="73">
        <f t="shared" si="61"/>
        <v>603.0568658165663</v>
      </c>
      <c r="L1350" s="3" t="e">
        <f t="shared" si="62"/>
        <v>#N/A</v>
      </c>
    </row>
    <row r="1351" spans="1:12" ht="15" customHeight="1" x14ac:dyDescent="0.25">
      <c r="A1351" s="43" t="s">
        <v>47</v>
      </c>
      <c r="B1351" s="43" t="s">
        <v>12</v>
      </c>
      <c r="C1351" s="43" t="s">
        <v>786</v>
      </c>
      <c r="D1351" s="43" t="s">
        <v>371</v>
      </c>
      <c r="E1351" s="43" t="s">
        <v>1588</v>
      </c>
      <c r="F1351" s="43" t="s">
        <v>3729</v>
      </c>
      <c r="G1351" s="43" t="s">
        <v>4653</v>
      </c>
      <c r="H1351" s="76">
        <v>225000</v>
      </c>
      <c r="I1351" s="229">
        <v>8.9999999999999998E-4</v>
      </c>
      <c r="J1351" s="73">
        <f t="shared" ref="J1351:J1414" si="63">I1351*$J$5</f>
        <v>1.7894772932368905E-5</v>
      </c>
      <c r="K1351" s="73">
        <f t="shared" ref="K1351:K1414" si="64">(I1351+J1351)*H1351</f>
        <v>206.526323909783</v>
      </c>
      <c r="L1351" s="3" t="e">
        <f t="shared" ref="L1351:L1414" si="65">MATCH(C1351,$C$7237:$C$7264,0)</f>
        <v>#N/A</v>
      </c>
    </row>
    <row r="1352" spans="1:12" ht="15" customHeight="1" x14ac:dyDescent="0.25">
      <c r="A1352" s="43" t="s">
        <v>47</v>
      </c>
      <c r="B1352" s="43" t="s">
        <v>12</v>
      </c>
      <c r="C1352" s="43" t="s">
        <v>786</v>
      </c>
      <c r="D1352" s="43" t="s">
        <v>371</v>
      </c>
      <c r="E1352" s="43" t="s">
        <v>1588</v>
      </c>
      <c r="F1352" s="43" t="s">
        <v>3729</v>
      </c>
      <c r="G1352" s="43" t="s">
        <v>4653</v>
      </c>
      <c r="H1352" s="76">
        <v>78000</v>
      </c>
      <c r="I1352" s="229">
        <v>9.0000000000000008E-4</v>
      </c>
      <c r="J1352" s="73">
        <f t="shared" si="63"/>
        <v>1.7894772932368908E-5</v>
      </c>
      <c r="K1352" s="73">
        <f t="shared" si="64"/>
        <v>71.59579228872478</v>
      </c>
      <c r="L1352" s="3" t="e">
        <f t="shared" si="65"/>
        <v>#N/A</v>
      </c>
    </row>
    <row r="1353" spans="1:12" ht="15" customHeight="1" x14ac:dyDescent="0.25">
      <c r="A1353" s="43" t="s">
        <v>47</v>
      </c>
      <c r="B1353" s="43" t="s">
        <v>12</v>
      </c>
      <c r="C1353" s="43" t="s">
        <v>787</v>
      </c>
      <c r="D1353" s="43" t="s">
        <v>371</v>
      </c>
      <c r="E1353" s="43" t="s">
        <v>1589</v>
      </c>
      <c r="F1353" s="43" t="s">
        <v>3718</v>
      </c>
      <c r="G1353" s="43" t="s">
        <v>4653</v>
      </c>
      <c r="H1353" s="76">
        <v>2571000</v>
      </c>
      <c r="I1353" s="229">
        <v>9.0000000000000008E-4</v>
      </c>
      <c r="J1353" s="73">
        <f t="shared" si="63"/>
        <v>1.7894772932368908E-5</v>
      </c>
      <c r="K1353" s="73">
        <f t="shared" si="64"/>
        <v>2359.9074612091208</v>
      </c>
      <c r="L1353" s="3" t="e">
        <f t="shared" si="65"/>
        <v>#N/A</v>
      </c>
    </row>
    <row r="1354" spans="1:12" ht="15" customHeight="1" x14ac:dyDescent="0.25">
      <c r="A1354" s="43" t="s">
        <v>47</v>
      </c>
      <c r="B1354" s="43" t="s">
        <v>12</v>
      </c>
      <c r="C1354" s="43" t="s">
        <v>787</v>
      </c>
      <c r="D1354" s="43" t="s">
        <v>371</v>
      </c>
      <c r="E1354" s="43" t="s">
        <v>1589</v>
      </c>
      <c r="F1354" s="43" t="s">
        <v>3718</v>
      </c>
      <c r="G1354" s="43" t="s">
        <v>4653</v>
      </c>
      <c r="H1354" s="76">
        <v>2775000</v>
      </c>
      <c r="I1354" s="229">
        <v>8.9999999999999998E-4</v>
      </c>
      <c r="J1354" s="73">
        <f t="shared" si="63"/>
        <v>1.7894772932368905E-5</v>
      </c>
      <c r="K1354" s="73">
        <f t="shared" si="64"/>
        <v>2547.1579948873236</v>
      </c>
      <c r="L1354" s="3" t="e">
        <f t="shared" si="65"/>
        <v>#N/A</v>
      </c>
    </row>
    <row r="1355" spans="1:12" ht="15" customHeight="1" x14ac:dyDescent="0.25">
      <c r="A1355" s="43" t="s">
        <v>47</v>
      </c>
      <c r="B1355" s="43" t="s">
        <v>12</v>
      </c>
      <c r="C1355" s="43" t="s">
        <v>787</v>
      </c>
      <c r="D1355" s="43" t="s">
        <v>371</v>
      </c>
      <c r="E1355" s="43" t="s">
        <v>1589</v>
      </c>
      <c r="F1355" s="43" t="s">
        <v>3718</v>
      </c>
      <c r="G1355" s="43" t="s">
        <v>4653</v>
      </c>
      <c r="H1355" s="76">
        <v>1923000</v>
      </c>
      <c r="I1355" s="229">
        <v>8.9999999999999987E-4</v>
      </c>
      <c r="J1355" s="73">
        <f t="shared" si="63"/>
        <v>1.7894772932368901E-5</v>
      </c>
      <c r="K1355" s="73">
        <f t="shared" si="64"/>
        <v>1765.1116483489452</v>
      </c>
      <c r="L1355" s="3" t="e">
        <f t="shared" si="65"/>
        <v>#N/A</v>
      </c>
    </row>
    <row r="1356" spans="1:12" ht="15" customHeight="1" x14ac:dyDescent="0.25">
      <c r="A1356" s="43" t="s">
        <v>47</v>
      </c>
      <c r="B1356" s="43" t="s">
        <v>12</v>
      </c>
      <c r="C1356" s="43" t="s">
        <v>787</v>
      </c>
      <c r="D1356" s="43" t="s">
        <v>371</v>
      </c>
      <c r="E1356" s="43" t="s">
        <v>1590</v>
      </c>
      <c r="F1356" s="43" t="s">
        <v>3719</v>
      </c>
      <c r="G1356" s="43" t="s">
        <v>4653</v>
      </c>
      <c r="H1356" s="76">
        <v>1000</v>
      </c>
      <c r="I1356" s="229">
        <v>1.1699999999999591E-3</v>
      </c>
      <c r="J1356" s="73">
        <f t="shared" si="63"/>
        <v>2.3263204812078763E-5</v>
      </c>
      <c r="K1356" s="73">
        <f t="shared" si="64"/>
        <v>1.1932632048120377</v>
      </c>
      <c r="L1356" s="3" t="e">
        <f t="shared" si="65"/>
        <v>#N/A</v>
      </c>
    </row>
    <row r="1357" spans="1:12" ht="15" customHeight="1" x14ac:dyDescent="0.25">
      <c r="A1357" s="43" t="s">
        <v>47</v>
      </c>
      <c r="B1357" s="43" t="s">
        <v>12</v>
      </c>
      <c r="C1357" s="43" t="s">
        <v>787</v>
      </c>
      <c r="D1357" s="43" t="s">
        <v>371</v>
      </c>
      <c r="E1357" s="43" t="s">
        <v>1590</v>
      </c>
      <c r="F1357" s="43" t="s">
        <v>3719</v>
      </c>
      <c r="G1357" s="43" t="s">
        <v>4653</v>
      </c>
      <c r="H1357" s="76">
        <v>234000</v>
      </c>
      <c r="I1357" s="229">
        <v>1.1666666666666668E-3</v>
      </c>
      <c r="J1357" s="73">
        <f t="shared" si="63"/>
        <v>2.3196927875293028E-5</v>
      </c>
      <c r="K1357" s="73">
        <f t="shared" si="64"/>
        <v>278.42808112281858</v>
      </c>
      <c r="L1357" s="3" t="e">
        <f t="shared" si="65"/>
        <v>#N/A</v>
      </c>
    </row>
    <row r="1358" spans="1:12" ht="15" customHeight="1" x14ac:dyDescent="0.25">
      <c r="A1358" s="43" t="s">
        <v>47</v>
      </c>
      <c r="B1358" s="43" t="s">
        <v>12</v>
      </c>
      <c r="C1358" s="43" t="s">
        <v>787</v>
      </c>
      <c r="D1358" s="43" t="s">
        <v>371</v>
      </c>
      <c r="E1358" s="43" t="s">
        <v>1590</v>
      </c>
      <c r="F1358" s="43" t="s">
        <v>3719</v>
      </c>
      <c r="G1358" s="43" t="s">
        <v>4653</v>
      </c>
      <c r="H1358" s="76">
        <v>49000</v>
      </c>
      <c r="I1358" s="229">
        <v>1.1667346938775524E-3</v>
      </c>
      <c r="J1358" s="73">
        <f t="shared" si="63"/>
        <v>2.3198280465839718E-5</v>
      </c>
      <c r="K1358" s="73">
        <f t="shared" si="64"/>
        <v>58.306715742826213</v>
      </c>
      <c r="L1358" s="3" t="e">
        <f t="shared" si="65"/>
        <v>#N/A</v>
      </c>
    </row>
    <row r="1359" spans="1:12" ht="15" customHeight="1" x14ac:dyDescent="0.25">
      <c r="A1359" s="43" t="s">
        <v>47</v>
      </c>
      <c r="B1359" s="43" t="s">
        <v>12</v>
      </c>
      <c r="C1359" s="43" t="s">
        <v>787</v>
      </c>
      <c r="D1359" s="43" t="s">
        <v>371</v>
      </c>
      <c r="E1359" s="43" t="s">
        <v>1591</v>
      </c>
      <c r="F1359" s="43" t="s">
        <v>3720</v>
      </c>
      <c r="G1359" s="43" t="s">
        <v>4653</v>
      </c>
      <c r="H1359" s="76">
        <v>3000</v>
      </c>
      <c r="I1359" s="229">
        <v>1.0999999999999849E-3</v>
      </c>
      <c r="J1359" s="73">
        <f t="shared" si="63"/>
        <v>2.1871389139561694E-5</v>
      </c>
      <c r="K1359" s="73">
        <f t="shared" si="64"/>
        <v>3.3656141674186397</v>
      </c>
      <c r="L1359" s="3" t="e">
        <f t="shared" si="65"/>
        <v>#N/A</v>
      </c>
    </row>
    <row r="1360" spans="1:12" ht="15" customHeight="1" x14ac:dyDescent="0.25">
      <c r="A1360" s="43" t="s">
        <v>47</v>
      </c>
      <c r="B1360" s="43" t="s">
        <v>12</v>
      </c>
      <c r="C1360" s="43" t="s">
        <v>760</v>
      </c>
      <c r="D1360" s="43" t="s">
        <v>55</v>
      </c>
      <c r="E1360" s="43" t="s">
        <v>1592</v>
      </c>
      <c r="F1360" s="43" t="s">
        <v>3730</v>
      </c>
      <c r="G1360" s="43" t="s">
        <v>4653</v>
      </c>
      <c r="H1360" s="76">
        <v>570000</v>
      </c>
      <c r="I1360" s="229">
        <v>6.2800000000000009E-4</v>
      </c>
      <c r="J1360" s="73">
        <f t="shared" si="63"/>
        <v>1.2486574890586305E-5</v>
      </c>
      <c r="K1360" s="73">
        <f t="shared" si="64"/>
        <v>365.07734768763424</v>
      </c>
      <c r="L1360" s="3" t="e">
        <f t="shared" si="65"/>
        <v>#N/A</v>
      </c>
    </row>
    <row r="1361" spans="1:12" ht="15" customHeight="1" x14ac:dyDescent="0.25">
      <c r="A1361" s="43" t="s">
        <v>47</v>
      </c>
      <c r="B1361" s="43" t="s">
        <v>12</v>
      </c>
      <c r="C1361" s="43" t="s">
        <v>379</v>
      </c>
      <c r="D1361" s="43" t="s">
        <v>55</v>
      </c>
      <c r="E1361" s="43" t="s">
        <v>1593</v>
      </c>
      <c r="F1361" s="43" t="s">
        <v>3730</v>
      </c>
      <c r="G1361" s="43" t="s">
        <v>4653</v>
      </c>
      <c r="H1361" s="76">
        <v>490000</v>
      </c>
      <c r="I1361" s="229"/>
      <c r="J1361" s="73">
        <f t="shared" si="63"/>
        <v>0</v>
      </c>
      <c r="K1361" s="73">
        <f t="shared" si="64"/>
        <v>0</v>
      </c>
      <c r="L1361" s="3" t="e">
        <f t="shared" si="65"/>
        <v>#N/A</v>
      </c>
    </row>
    <row r="1362" spans="1:12" ht="15" customHeight="1" x14ac:dyDescent="0.25">
      <c r="A1362" s="43" t="s">
        <v>47</v>
      </c>
      <c r="B1362" s="43" t="s">
        <v>12</v>
      </c>
      <c r="C1362" s="43" t="s">
        <v>790</v>
      </c>
      <c r="D1362" s="43" t="s">
        <v>55</v>
      </c>
      <c r="E1362" s="43" t="s">
        <v>1594</v>
      </c>
      <c r="F1362" s="43" t="s">
        <v>3731</v>
      </c>
      <c r="G1362" s="43" t="s">
        <v>4653</v>
      </c>
      <c r="H1362" s="76">
        <v>200000</v>
      </c>
      <c r="I1362" s="229">
        <v>6.2800000000000009E-4</v>
      </c>
      <c r="J1362" s="73">
        <f t="shared" si="63"/>
        <v>1.2486574890586305E-5</v>
      </c>
      <c r="K1362" s="73">
        <f t="shared" si="64"/>
        <v>128.09731497811728</v>
      </c>
      <c r="L1362" s="3" t="e">
        <f t="shared" si="65"/>
        <v>#N/A</v>
      </c>
    </row>
    <row r="1363" spans="1:12" ht="15" customHeight="1" x14ac:dyDescent="0.25">
      <c r="A1363" s="43" t="s">
        <v>47</v>
      </c>
      <c r="B1363" s="43" t="s">
        <v>12</v>
      </c>
      <c r="C1363" s="43" t="s">
        <v>790</v>
      </c>
      <c r="D1363" s="43" t="s">
        <v>55</v>
      </c>
      <c r="E1363" s="43" t="s">
        <v>1595</v>
      </c>
      <c r="F1363" s="43" t="s">
        <v>3732</v>
      </c>
      <c r="G1363" s="43" t="s">
        <v>4653</v>
      </c>
      <c r="H1363" s="76">
        <v>55000</v>
      </c>
      <c r="I1363" s="229">
        <v>6.2799999999999998E-4</v>
      </c>
      <c r="J1363" s="73">
        <f t="shared" si="63"/>
        <v>1.2486574890586301E-5</v>
      </c>
      <c r="K1363" s="73">
        <f t="shared" si="64"/>
        <v>35.226761618982245</v>
      </c>
      <c r="L1363" s="3" t="e">
        <f t="shared" si="65"/>
        <v>#N/A</v>
      </c>
    </row>
    <row r="1364" spans="1:12" ht="15" customHeight="1" x14ac:dyDescent="0.25">
      <c r="A1364" s="43" t="s">
        <v>47</v>
      </c>
      <c r="B1364" s="43" t="s">
        <v>12</v>
      </c>
      <c r="C1364" s="43" t="s">
        <v>748</v>
      </c>
      <c r="D1364" s="43" t="s">
        <v>55</v>
      </c>
      <c r="E1364" s="43" t="s">
        <v>1596</v>
      </c>
      <c r="F1364" s="43" t="s">
        <v>3733</v>
      </c>
      <c r="G1364" s="43" t="s">
        <v>4653</v>
      </c>
      <c r="H1364" s="76">
        <v>30000</v>
      </c>
      <c r="I1364" s="229">
        <v>3.4200000000000002E-4</v>
      </c>
      <c r="J1364" s="73">
        <f t="shared" si="63"/>
        <v>6.8000137143001839E-6</v>
      </c>
      <c r="K1364" s="73">
        <f t="shared" si="64"/>
        <v>10.464000411429007</v>
      </c>
      <c r="L1364" s="3" t="e">
        <f t="shared" si="65"/>
        <v>#N/A</v>
      </c>
    </row>
    <row r="1365" spans="1:12" ht="15" customHeight="1" x14ac:dyDescent="0.25">
      <c r="A1365" s="43" t="s">
        <v>47</v>
      </c>
      <c r="B1365" s="43" t="s">
        <v>12</v>
      </c>
      <c r="C1365" s="43" t="s">
        <v>748</v>
      </c>
      <c r="D1365" s="43" t="s">
        <v>55</v>
      </c>
      <c r="E1365" s="43" t="s">
        <v>1596</v>
      </c>
      <c r="F1365" s="43" t="s">
        <v>3733</v>
      </c>
      <c r="G1365" s="43" t="s">
        <v>4653</v>
      </c>
      <c r="H1365" s="76">
        <v>500000</v>
      </c>
      <c r="I1365" s="229">
        <v>3.4200000000000002E-4</v>
      </c>
      <c r="J1365" s="73">
        <f t="shared" si="63"/>
        <v>6.8000137143001839E-6</v>
      </c>
      <c r="K1365" s="73">
        <f t="shared" si="64"/>
        <v>174.40000685715012</v>
      </c>
      <c r="L1365" s="3" t="e">
        <f t="shared" si="65"/>
        <v>#N/A</v>
      </c>
    </row>
    <row r="1366" spans="1:12" ht="15" customHeight="1" x14ac:dyDescent="0.25">
      <c r="A1366" s="43" t="s">
        <v>47</v>
      </c>
      <c r="B1366" s="43" t="s">
        <v>12</v>
      </c>
      <c r="C1366" s="43" t="s">
        <v>748</v>
      </c>
      <c r="D1366" s="43" t="s">
        <v>55</v>
      </c>
      <c r="E1366" s="43" t="s">
        <v>1596</v>
      </c>
      <c r="F1366" s="43" t="s">
        <v>3733</v>
      </c>
      <c r="G1366" s="43" t="s">
        <v>4653</v>
      </c>
      <c r="H1366" s="76">
        <v>3345000</v>
      </c>
      <c r="I1366" s="229">
        <v>3.4200000000000002E-4</v>
      </c>
      <c r="J1366" s="73">
        <f t="shared" si="63"/>
        <v>6.8000137143001839E-6</v>
      </c>
      <c r="K1366" s="73">
        <f t="shared" si="64"/>
        <v>1166.7360458743342</v>
      </c>
      <c r="L1366" s="3" t="e">
        <f t="shared" si="65"/>
        <v>#N/A</v>
      </c>
    </row>
    <row r="1367" spans="1:12" ht="15" customHeight="1" x14ac:dyDescent="0.25">
      <c r="A1367" s="43" t="s">
        <v>47</v>
      </c>
      <c r="B1367" s="43" t="s">
        <v>12</v>
      </c>
      <c r="C1367" s="43" t="s">
        <v>748</v>
      </c>
      <c r="D1367" s="43" t="s">
        <v>55</v>
      </c>
      <c r="E1367" s="43" t="s">
        <v>1596</v>
      </c>
      <c r="F1367" s="43" t="s">
        <v>3733</v>
      </c>
      <c r="G1367" s="43" t="s">
        <v>4653</v>
      </c>
      <c r="H1367" s="76">
        <v>10000</v>
      </c>
      <c r="I1367" s="229">
        <v>3.4200000000000018E-4</v>
      </c>
      <c r="J1367" s="73">
        <f t="shared" si="63"/>
        <v>6.8000137143001873E-6</v>
      </c>
      <c r="K1367" s="73">
        <f t="shared" si="64"/>
        <v>3.4880001371430041</v>
      </c>
      <c r="L1367" s="3" t="e">
        <f t="shared" si="65"/>
        <v>#N/A</v>
      </c>
    </row>
    <row r="1368" spans="1:12" ht="15" customHeight="1" x14ac:dyDescent="0.25">
      <c r="A1368" s="43" t="s">
        <v>47</v>
      </c>
      <c r="B1368" s="43" t="s">
        <v>12</v>
      </c>
      <c r="C1368" s="43" t="s">
        <v>748</v>
      </c>
      <c r="D1368" s="43" t="s">
        <v>55</v>
      </c>
      <c r="E1368" s="43" t="s">
        <v>1596</v>
      </c>
      <c r="F1368" s="43" t="s">
        <v>3733</v>
      </c>
      <c r="G1368" s="43" t="s">
        <v>4653</v>
      </c>
      <c r="H1368" s="76">
        <v>3885000</v>
      </c>
      <c r="I1368" s="229">
        <v>3.4200000000000002E-4</v>
      </c>
      <c r="J1368" s="73">
        <f t="shared" si="63"/>
        <v>6.8000137143001839E-6</v>
      </c>
      <c r="K1368" s="73">
        <f t="shared" si="64"/>
        <v>1355.0880532800563</v>
      </c>
      <c r="L1368" s="3" t="e">
        <f t="shared" si="65"/>
        <v>#N/A</v>
      </c>
    </row>
    <row r="1369" spans="1:12" ht="15" customHeight="1" x14ac:dyDescent="0.25">
      <c r="A1369" s="43" t="s">
        <v>47</v>
      </c>
      <c r="B1369" s="43" t="s">
        <v>12</v>
      </c>
      <c r="C1369" s="43" t="s">
        <v>748</v>
      </c>
      <c r="D1369" s="43" t="s">
        <v>55</v>
      </c>
      <c r="E1369" s="43" t="s">
        <v>1596</v>
      </c>
      <c r="F1369" s="43" t="s">
        <v>3733</v>
      </c>
      <c r="G1369" s="43" t="s">
        <v>4653</v>
      </c>
      <c r="H1369" s="76">
        <v>2710000</v>
      </c>
      <c r="I1369" s="229">
        <v>3.4200000000000007E-4</v>
      </c>
      <c r="J1369" s="73">
        <f t="shared" si="63"/>
        <v>6.8000137143001856E-6</v>
      </c>
      <c r="K1369" s="73">
        <f t="shared" si="64"/>
        <v>945.24803716575377</v>
      </c>
      <c r="L1369" s="3" t="e">
        <f t="shared" si="65"/>
        <v>#N/A</v>
      </c>
    </row>
    <row r="1370" spans="1:12" ht="15" customHeight="1" x14ac:dyDescent="0.25">
      <c r="A1370" s="43" t="s">
        <v>47</v>
      </c>
      <c r="B1370" s="43" t="s">
        <v>12</v>
      </c>
      <c r="C1370" s="43" t="s">
        <v>748</v>
      </c>
      <c r="D1370" s="43" t="s">
        <v>55</v>
      </c>
      <c r="E1370" s="43" t="s">
        <v>1596</v>
      </c>
      <c r="F1370" s="43" t="s">
        <v>3733</v>
      </c>
      <c r="G1370" s="43" t="s">
        <v>4653</v>
      </c>
      <c r="H1370" s="76">
        <v>5685000</v>
      </c>
      <c r="I1370" s="229">
        <v>3.4200000000000002E-4</v>
      </c>
      <c r="J1370" s="73">
        <f t="shared" si="63"/>
        <v>6.8000137143001839E-6</v>
      </c>
      <c r="K1370" s="73">
        <f t="shared" si="64"/>
        <v>1982.9280779657968</v>
      </c>
      <c r="L1370" s="3" t="e">
        <f t="shared" si="65"/>
        <v>#N/A</v>
      </c>
    </row>
    <row r="1371" spans="1:12" ht="15" customHeight="1" x14ac:dyDescent="0.25">
      <c r="A1371" s="43" t="s">
        <v>47</v>
      </c>
      <c r="B1371" s="43" t="s">
        <v>12</v>
      </c>
      <c r="C1371" s="43" t="s">
        <v>748</v>
      </c>
      <c r="D1371" s="43" t="s">
        <v>55</v>
      </c>
      <c r="E1371" s="43" t="s">
        <v>1596</v>
      </c>
      <c r="F1371" s="43" t="s">
        <v>3733</v>
      </c>
      <c r="G1371" s="43" t="s">
        <v>4653</v>
      </c>
      <c r="H1371" s="76">
        <v>680000</v>
      </c>
      <c r="I1371" s="229">
        <v>3.4200000000000002E-4</v>
      </c>
      <c r="J1371" s="73">
        <f t="shared" si="63"/>
        <v>6.8000137143001839E-6</v>
      </c>
      <c r="K1371" s="73">
        <f t="shared" si="64"/>
        <v>237.18400932572416</v>
      </c>
      <c r="L1371" s="3" t="e">
        <f t="shared" si="65"/>
        <v>#N/A</v>
      </c>
    </row>
    <row r="1372" spans="1:12" ht="15" customHeight="1" x14ac:dyDescent="0.25">
      <c r="A1372" s="43" t="s">
        <v>47</v>
      </c>
      <c r="B1372" s="43" t="s">
        <v>12</v>
      </c>
      <c r="C1372" s="43" t="s">
        <v>748</v>
      </c>
      <c r="D1372" s="43" t="s">
        <v>55</v>
      </c>
      <c r="E1372" s="43" t="s">
        <v>1596</v>
      </c>
      <c r="F1372" s="43" t="s">
        <v>3733</v>
      </c>
      <c r="G1372" s="43" t="s">
        <v>4653</v>
      </c>
      <c r="H1372" s="76">
        <v>2060000</v>
      </c>
      <c r="I1372" s="229">
        <v>3.4199999999999996E-4</v>
      </c>
      <c r="J1372" s="73">
        <f t="shared" si="63"/>
        <v>6.8000137143001831E-6</v>
      </c>
      <c r="K1372" s="73">
        <f t="shared" si="64"/>
        <v>718.5280282514583</v>
      </c>
      <c r="L1372" s="3" t="e">
        <f t="shared" si="65"/>
        <v>#N/A</v>
      </c>
    </row>
    <row r="1373" spans="1:12" ht="15" customHeight="1" x14ac:dyDescent="0.25">
      <c r="A1373" s="43" t="s">
        <v>47</v>
      </c>
      <c r="B1373" s="43" t="s">
        <v>12</v>
      </c>
      <c r="C1373" s="43" t="s">
        <v>748</v>
      </c>
      <c r="D1373" s="43" t="s">
        <v>55</v>
      </c>
      <c r="E1373" s="43" t="s">
        <v>1596</v>
      </c>
      <c r="F1373" s="43" t="s">
        <v>3733</v>
      </c>
      <c r="G1373" s="43" t="s">
        <v>4653</v>
      </c>
      <c r="H1373" s="76">
        <v>8350000</v>
      </c>
      <c r="I1373" s="229">
        <v>3.4199999999999996E-4</v>
      </c>
      <c r="J1373" s="73">
        <f t="shared" si="63"/>
        <v>6.8000137143001831E-6</v>
      </c>
      <c r="K1373" s="73">
        <f t="shared" si="64"/>
        <v>2912.4801145144065</v>
      </c>
      <c r="L1373" s="3" t="e">
        <f t="shared" si="65"/>
        <v>#N/A</v>
      </c>
    </row>
    <row r="1374" spans="1:12" ht="15" customHeight="1" x14ac:dyDescent="0.25">
      <c r="A1374" s="43" t="s">
        <v>47</v>
      </c>
      <c r="B1374" s="43" t="s">
        <v>12</v>
      </c>
      <c r="C1374" s="43" t="s">
        <v>749</v>
      </c>
      <c r="D1374" s="43" t="s">
        <v>55</v>
      </c>
      <c r="E1374" s="43" t="s">
        <v>1597</v>
      </c>
      <c r="F1374" s="43" t="s">
        <v>3734</v>
      </c>
      <c r="G1374" s="43" t="s">
        <v>4653</v>
      </c>
      <c r="H1374" s="76">
        <v>1142000</v>
      </c>
      <c r="I1374" s="229">
        <v>3.2556042031523652E-4</v>
      </c>
      <c r="J1374" s="73">
        <f t="shared" si="63"/>
        <v>6.4731442192308202E-6</v>
      </c>
      <c r="K1374" s="73">
        <f t="shared" si="64"/>
        <v>379.18233069836168</v>
      </c>
      <c r="L1374" s="3" t="e">
        <f t="shared" si="65"/>
        <v>#N/A</v>
      </c>
    </row>
    <row r="1375" spans="1:12" ht="15" customHeight="1" x14ac:dyDescent="0.25">
      <c r="A1375" s="43" t="s">
        <v>47</v>
      </c>
      <c r="B1375" s="43" t="s">
        <v>12</v>
      </c>
      <c r="C1375" s="43" t="s">
        <v>749</v>
      </c>
      <c r="D1375" s="43" t="s">
        <v>55</v>
      </c>
      <c r="E1375" s="43" t="s">
        <v>1597</v>
      </c>
      <c r="F1375" s="43" t="s">
        <v>3734</v>
      </c>
      <c r="G1375" s="43" t="s">
        <v>4653</v>
      </c>
      <c r="H1375" s="76">
        <v>225000</v>
      </c>
      <c r="I1375" s="229">
        <v>3.3808888888888888E-4</v>
      </c>
      <c r="J1375" s="73">
        <f t="shared" si="63"/>
        <v>6.7222487751372966E-6</v>
      </c>
      <c r="K1375" s="73">
        <f t="shared" si="64"/>
        <v>77.58250597440589</v>
      </c>
      <c r="L1375" s="3" t="e">
        <f t="shared" si="65"/>
        <v>#N/A</v>
      </c>
    </row>
    <row r="1376" spans="1:12" ht="15" customHeight="1" x14ac:dyDescent="0.25">
      <c r="A1376" s="43" t="s">
        <v>47</v>
      </c>
      <c r="B1376" s="43" t="s">
        <v>12</v>
      </c>
      <c r="C1376" s="43" t="s">
        <v>749</v>
      </c>
      <c r="D1376" s="43" t="s">
        <v>55</v>
      </c>
      <c r="E1376" s="43" t="s">
        <v>1597</v>
      </c>
      <c r="F1376" s="43" t="s">
        <v>3734</v>
      </c>
      <c r="G1376" s="43" t="s">
        <v>4653</v>
      </c>
      <c r="H1376" s="76">
        <v>5000</v>
      </c>
      <c r="I1376" s="229">
        <v>3.2400000000000001E-4</v>
      </c>
      <c r="J1376" s="73">
        <f t="shared" si="63"/>
        <v>6.4421182556528061E-6</v>
      </c>
      <c r="K1376" s="73">
        <f t="shared" si="64"/>
        <v>1.6522105912782643</v>
      </c>
      <c r="L1376" s="3" t="e">
        <f t="shared" si="65"/>
        <v>#N/A</v>
      </c>
    </row>
    <row r="1377" spans="1:12" ht="15" customHeight="1" x14ac:dyDescent="0.25">
      <c r="A1377" s="43" t="s">
        <v>47</v>
      </c>
      <c r="B1377" s="43" t="s">
        <v>12</v>
      </c>
      <c r="C1377" s="43" t="s">
        <v>749</v>
      </c>
      <c r="D1377" s="43" t="s">
        <v>55</v>
      </c>
      <c r="E1377" s="43" t="s">
        <v>1597</v>
      </c>
      <c r="F1377" s="43" t="s">
        <v>3734</v>
      </c>
      <c r="G1377" s="43" t="s">
        <v>4653</v>
      </c>
      <c r="H1377" s="76">
        <v>5000</v>
      </c>
      <c r="I1377" s="229">
        <v>3.2599999999999996E-4</v>
      </c>
      <c r="J1377" s="73">
        <f t="shared" si="63"/>
        <v>6.4818844177247361E-6</v>
      </c>
      <c r="K1377" s="73">
        <f t="shared" si="64"/>
        <v>1.6624094220886234</v>
      </c>
      <c r="L1377" s="3" t="e">
        <f t="shared" si="65"/>
        <v>#N/A</v>
      </c>
    </row>
    <row r="1378" spans="1:12" ht="15" customHeight="1" x14ac:dyDescent="0.25">
      <c r="A1378" s="43" t="s">
        <v>47</v>
      </c>
      <c r="B1378" s="43" t="s">
        <v>12</v>
      </c>
      <c r="C1378" s="43" t="s">
        <v>749</v>
      </c>
      <c r="D1378" s="43" t="s">
        <v>55</v>
      </c>
      <c r="E1378" s="43" t="s">
        <v>1597</v>
      </c>
      <c r="F1378" s="43" t="s">
        <v>3734</v>
      </c>
      <c r="G1378" s="43" t="s">
        <v>4653</v>
      </c>
      <c r="H1378" s="76">
        <v>325000</v>
      </c>
      <c r="I1378" s="229">
        <v>3.4200000000000002E-4</v>
      </c>
      <c r="J1378" s="73">
        <f t="shared" si="63"/>
        <v>6.8000137143001839E-6</v>
      </c>
      <c r="K1378" s="73">
        <f t="shared" si="64"/>
        <v>113.36000445714757</v>
      </c>
      <c r="L1378" s="3" t="e">
        <f t="shared" si="65"/>
        <v>#N/A</v>
      </c>
    </row>
    <row r="1379" spans="1:12" ht="15" customHeight="1" x14ac:dyDescent="0.25">
      <c r="A1379" s="43" t="s">
        <v>47</v>
      </c>
      <c r="B1379" s="43" t="s">
        <v>12</v>
      </c>
      <c r="C1379" s="43" t="s">
        <v>749</v>
      </c>
      <c r="D1379" s="43" t="s">
        <v>55</v>
      </c>
      <c r="E1379" s="43" t="s">
        <v>1597</v>
      </c>
      <c r="F1379" s="43" t="s">
        <v>3734</v>
      </c>
      <c r="G1379" s="43" t="s">
        <v>4653</v>
      </c>
      <c r="H1379" s="76">
        <v>280000</v>
      </c>
      <c r="I1379" s="229">
        <v>3.4189285714285712E-4</v>
      </c>
      <c r="J1379" s="73">
        <f t="shared" si="63"/>
        <v>6.797883384189187E-6</v>
      </c>
      <c r="K1379" s="73">
        <f t="shared" si="64"/>
        <v>97.63340734757297</v>
      </c>
      <c r="L1379" s="3" t="e">
        <f t="shared" si="65"/>
        <v>#N/A</v>
      </c>
    </row>
    <row r="1380" spans="1:12" ht="15" customHeight="1" x14ac:dyDescent="0.25">
      <c r="A1380" s="43" t="s">
        <v>47</v>
      </c>
      <c r="B1380" s="43" t="s">
        <v>12</v>
      </c>
      <c r="C1380" s="43" t="s">
        <v>749</v>
      </c>
      <c r="D1380" s="43" t="s">
        <v>55</v>
      </c>
      <c r="E1380" s="43" t="s">
        <v>1597</v>
      </c>
      <c r="F1380" s="43" t="s">
        <v>3734</v>
      </c>
      <c r="G1380" s="43" t="s">
        <v>4653</v>
      </c>
      <c r="H1380" s="76">
        <v>320000</v>
      </c>
      <c r="I1380" s="229">
        <v>2.9750000000000002E-4</v>
      </c>
      <c r="J1380" s="73">
        <f t="shared" si="63"/>
        <v>5.9152166081997217E-6</v>
      </c>
      <c r="K1380" s="73">
        <f t="shared" si="64"/>
        <v>97.092869314623925</v>
      </c>
      <c r="L1380" s="3" t="e">
        <f t="shared" si="65"/>
        <v>#N/A</v>
      </c>
    </row>
    <row r="1381" spans="1:12" ht="15" customHeight="1" x14ac:dyDescent="0.25">
      <c r="A1381" s="43" t="s">
        <v>47</v>
      </c>
      <c r="B1381" s="43" t="s">
        <v>12</v>
      </c>
      <c r="C1381" s="43" t="s">
        <v>749</v>
      </c>
      <c r="D1381" s="43" t="s">
        <v>55</v>
      </c>
      <c r="E1381" s="43" t="s">
        <v>1597</v>
      </c>
      <c r="F1381" s="43" t="s">
        <v>3734</v>
      </c>
      <c r="G1381" s="43" t="s">
        <v>4653</v>
      </c>
      <c r="H1381" s="76">
        <v>5000</v>
      </c>
      <c r="I1381" s="229">
        <v>3.1999999999999889E-4</v>
      </c>
      <c r="J1381" s="73">
        <f t="shared" si="63"/>
        <v>6.3625859315089217E-6</v>
      </c>
      <c r="K1381" s="73">
        <f t="shared" si="64"/>
        <v>1.631812929657539</v>
      </c>
      <c r="L1381" s="3" t="e">
        <f t="shared" si="65"/>
        <v>#N/A</v>
      </c>
    </row>
    <row r="1382" spans="1:12" ht="15" customHeight="1" x14ac:dyDescent="0.25">
      <c r="A1382" s="43" t="s">
        <v>47</v>
      </c>
      <c r="B1382" s="43" t="s">
        <v>12</v>
      </c>
      <c r="C1382" s="43" t="s">
        <v>756</v>
      </c>
      <c r="D1382" s="43" t="s">
        <v>55</v>
      </c>
      <c r="E1382" s="43" t="s">
        <v>1598</v>
      </c>
      <c r="F1382" s="43" t="s">
        <v>3734</v>
      </c>
      <c r="G1382" s="43" t="s">
        <v>4653</v>
      </c>
      <c r="H1382" s="76">
        <v>8855000</v>
      </c>
      <c r="I1382" s="229">
        <v>3.4200000000000002E-4</v>
      </c>
      <c r="J1382" s="73">
        <f t="shared" si="63"/>
        <v>6.8000137143001839E-6</v>
      </c>
      <c r="K1382" s="73">
        <f t="shared" si="64"/>
        <v>3088.6241214401284</v>
      </c>
      <c r="L1382" s="3" t="e">
        <f t="shared" si="65"/>
        <v>#N/A</v>
      </c>
    </row>
    <row r="1383" spans="1:12" ht="15" customHeight="1" x14ac:dyDescent="0.25">
      <c r="A1383" s="43" t="s">
        <v>47</v>
      </c>
      <c r="B1383" s="43" t="s">
        <v>12</v>
      </c>
      <c r="C1383" s="43" t="s">
        <v>756</v>
      </c>
      <c r="D1383" s="43" t="s">
        <v>55</v>
      </c>
      <c r="E1383" s="43" t="s">
        <v>1598</v>
      </c>
      <c r="F1383" s="43" t="s">
        <v>3734</v>
      </c>
      <c r="G1383" s="43" t="s">
        <v>4653</v>
      </c>
      <c r="H1383" s="76">
        <v>7275000</v>
      </c>
      <c r="I1383" s="229">
        <v>3.4200000000000002E-4</v>
      </c>
      <c r="J1383" s="73">
        <f t="shared" si="63"/>
        <v>6.8000137143001839E-6</v>
      </c>
      <c r="K1383" s="73">
        <f t="shared" si="64"/>
        <v>2537.5200997715342</v>
      </c>
      <c r="L1383" s="3" t="e">
        <f t="shared" si="65"/>
        <v>#N/A</v>
      </c>
    </row>
    <row r="1384" spans="1:12" ht="15" customHeight="1" x14ac:dyDescent="0.25">
      <c r="A1384" s="43" t="s">
        <v>47</v>
      </c>
      <c r="B1384" s="43" t="s">
        <v>12</v>
      </c>
      <c r="C1384" s="43" t="s">
        <v>756</v>
      </c>
      <c r="D1384" s="43" t="s">
        <v>55</v>
      </c>
      <c r="E1384" s="43" t="s">
        <v>1598</v>
      </c>
      <c r="F1384" s="43" t="s">
        <v>3734</v>
      </c>
      <c r="G1384" s="43" t="s">
        <v>4653</v>
      </c>
      <c r="H1384" s="76">
        <v>760000</v>
      </c>
      <c r="I1384" s="229">
        <v>3.2600000000000001E-4</v>
      </c>
      <c r="J1384" s="73">
        <f t="shared" si="63"/>
        <v>6.4818844177247369E-6</v>
      </c>
      <c r="K1384" s="73">
        <f t="shared" si="64"/>
        <v>252.68623215747081</v>
      </c>
      <c r="L1384" s="3" t="e">
        <f t="shared" si="65"/>
        <v>#N/A</v>
      </c>
    </row>
    <row r="1385" spans="1:12" ht="15" customHeight="1" x14ac:dyDescent="0.25">
      <c r="A1385" s="43" t="s">
        <v>47</v>
      </c>
      <c r="B1385" s="43" t="s">
        <v>12</v>
      </c>
      <c r="C1385" s="43" t="s">
        <v>756</v>
      </c>
      <c r="D1385" s="43" t="s">
        <v>55</v>
      </c>
      <c r="E1385" s="43" t="s">
        <v>1598</v>
      </c>
      <c r="F1385" s="43" t="s">
        <v>3734</v>
      </c>
      <c r="G1385" s="43" t="s">
        <v>4653</v>
      </c>
      <c r="H1385" s="76">
        <v>1930000</v>
      </c>
      <c r="I1385" s="229">
        <v>3.2599999999999996E-4</v>
      </c>
      <c r="J1385" s="73">
        <f t="shared" si="63"/>
        <v>6.4818844177247361E-6</v>
      </c>
      <c r="K1385" s="73">
        <f t="shared" si="64"/>
        <v>641.69003692620868</v>
      </c>
      <c r="L1385" s="3" t="e">
        <f t="shared" si="65"/>
        <v>#N/A</v>
      </c>
    </row>
    <row r="1386" spans="1:12" ht="15" customHeight="1" x14ac:dyDescent="0.25">
      <c r="A1386" s="43" t="s">
        <v>47</v>
      </c>
      <c r="B1386" s="43" t="s">
        <v>12</v>
      </c>
      <c r="C1386" s="43" t="s">
        <v>756</v>
      </c>
      <c r="D1386" s="43" t="s">
        <v>55</v>
      </c>
      <c r="E1386" s="43" t="s">
        <v>1598</v>
      </c>
      <c r="F1386" s="43" t="s">
        <v>3734</v>
      </c>
      <c r="G1386" s="43" t="s">
        <v>4653</v>
      </c>
      <c r="H1386" s="76">
        <v>85000</v>
      </c>
      <c r="I1386" s="229">
        <v>3.2600000000000001E-4</v>
      </c>
      <c r="J1386" s="73">
        <f t="shared" si="63"/>
        <v>6.4818844177247369E-6</v>
      </c>
      <c r="K1386" s="73">
        <f t="shared" si="64"/>
        <v>28.260960175506604</v>
      </c>
      <c r="L1386" s="3" t="e">
        <f t="shared" si="65"/>
        <v>#N/A</v>
      </c>
    </row>
    <row r="1387" spans="1:12" ht="15" customHeight="1" x14ac:dyDescent="0.25">
      <c r="A1387" s="43" t="s">
        <v>47</v>
      </c>
      <c r="B1387" s="43" t="s">
        <v>12</v>
      </c>
      <c r="C1387" s="43" t="s">
        <v>756</v>
      </c>
      <c r="D1387" s="43" t="s">
        <v>55</v>
      </c>
      <c r="E1387" s="43" t="s">
        <v>1598</v>
      </c>
      <c r="F1387" s="43" t="s">
        <v>3734</v>
      </c>
      <c r="G1387" s="43" t="s">
        <v>4653</v>
      </c>
      <c r="H1387" s="76">
        <v>2055000</v>
      </c>
      <c r="I1387" s="229">
        <v>3.3664233576642337E-5</v>
      </c>
      <c r="J1387" s="73">
        <f t="shared" si="63"/>
        <v>6.6934868421804861E-7</v>
      </c>
      <c r="K1387" s="73">
        <f t="shared" si="64"/>
        <v>70.555511546068104</v>
      </c>
      <c r="L1387" s="3" t="e">
        <f t="shared" si="65"/>
        <v>#N/A</v>
      </c>
    </row>
    <row r="1388" spans="1:12" ht="15" customHeight="1" x14ac:dyDescent="0.25">
      <c r="A1388" s="43" t="s">
        <v>47</v>
      </c>
      <c r="B1388" s="43" t="s">
        <v>12</v>
      </c>
      <c r="C1388" s="43" t="s">
        <v>756</v>
      </c>
      <c r="D1388" s="43" t="s">
        <v>55</v>
      </c>
      <c r="E1388" s="43" t="s">
        <v>1598</v>
      </c>
      <c r="F1388" s="43" t="s">
        <v>3734</v>
      </c>
      <c r="G1388" s="43" t="s">
        <v>4653</v>
      </c>
      <c r="H1388" s="76">
        <v>140000</v>
      </c>
      <c r="I1388" s="229">
        <v>3.2385714285714288E-4</v>
      </c>
      <c r="J1388" s="73">
        <f t="shared" si="63"/>
        <v>6.4392778155048113E-6</v>
      </c>
      <c r="K1388" s="73">
        <f t="shared" si="64"/>
        <v>46.241498894170675</v>
      </c>
      <c r="L1388" s="3" t="e">
        <f t="shared" si="65"/>
        <v>#N/A</v>
      </c>
    </row>
    <row r="1389" spans="1:12" ht="15" customHeight="1" x14ac:dyDescent="0.25">
      <c r="A1389" s="43" t="s">
        <v>47</v>
      </c>
      <c r="B1389" s="43" t="s">
        <v>12</v>
      </c>
      <c r="C1389" s="43" t="s">
        <v>756</v>
      </c>
      <c r="D1389" s="43" t="s">
        <v>55</v>
      </c>
      <c r="E1389" s="43" t="s">
        <v>1598</v>
      </c>
      <c r="F1389" s="43" t="s">
        <v>3734</v>
      </c>
      <c r="G1389" s="43" t="s">
        <v>4653</v>
      </c>
      <c r="H1389" s="76">
        <v>460000</v>
      </c>
      <c r="I1389" s="229">
        <v>3.3741304347826087E-4</v>
      </c>
      <c r="J1389" s="73">
        <f t="shared" si="63"/>
        <v>6.7088108860699945E-6</v>
      </c>
      <c r="K1389" s="73">
        <f t="shared" si="64"/>
        <v>158.29605300759221</v>
      </c>
      <c r="L1389" s="3" t="e">
        <f t="shared" si="65"/>
        <v>#N/A</v>
      </c>
    </row>
    <row r="1390" spans="1:12" ht="15" customHeight="1" x14ac:dyDescent="0.25">
      <c r="A1390" s="43" t="s">
        <v>47</v>
      </c>
      <c r="B1390" s="43" t="s">
        <v>12</v>
      </c>
      <c r="C1390" s="43" t="s">
        <v>756</v>
      </c>
      <c r="D1390" s="43" t="s">
        <v>55</v>
      </c>
      <c r="E1390" s="43" t="s">
        <v>1598</v>
      </c>
      <c r="F1390" s="43" t="s">
        <v>3734</v>
      </c>
      <c r="G1390" s="43" t="s">
        <v>4653</v>
      </c>
      <c r="H1390" s="76">
        <v>955000</v>
      </c>
      <c r="I1390" s="229">
        <v>3.4199999999999996E-4</v>
      </c>
      <c r="J1390" s="73">
        <f t="shared" si="63"/>
        <v>6.8000137143001831E-6</v>
      </c>
      <c r="K1390" s="73">
        <f t="shared" si="64"/>
        <v>333.10401309715667</v>
      </c>
      <c r="L1390" s="3" t="e">
        <f t="shared" si="65"/>
        <v>#N/A</v>
      </c>
    </row>
    <row r="1391" spans="1:12" ht="15" customHeight="1" x14ac:dyDescent="0.25">
      <c r="A1391" s="43" t="s">
        <v>47</v>
      </c>
      <c r="B1391" s="43" t="s">
        <v>12</v>
      </c>
      <c r="C1391" s="43" t="s">
        <v>756</v>
      </c>
      <c r="D1391" s="43" t="s">
        <v>55</v>
      </c>
      <c r="E1391" s="43" t="s">
        <v>1598</v>
      </c>
      <c r="F1391" s="43" t="s">
        <v>3734</v>
      </c>
      <c r="G1391" s="43" t="s">
        <v>4653</v>
      </c>
      <c r="H1391" s="76">
        <v>440000</v>
      </c>
      <c r="I1391" s="229">
        <v>3.2200000000000002E-4</v>
      </c>
      <c r="J1391" s="73">
        <f t="shared" si="63"/>
        <v>6.4023520935808754E-6</v>
      </c>
      <c r="K1391" s="73">
        <f t="shared" si="64"/>
        <v>144.49703492117558</v>
      </c>
      <c r="L1391" s="3" t="e">
        <f t="shared" si="65"/>
        <v>#N/A</v>
      </c>
    </row>
    <row r="1392" spans="1:12" ht="15" customHeight="1" x14ac:dyDescent="0.25">
      <c r="A1392" s="43" t="s">
        <v>47</v>
      </c>
      <c r="B1392" s="43" t="s">
        <v>12</v>
      </c>
      <c r="C1392" s="43" t="s">
        <v>756</v>
      </c>
      <c r="D1392" s="43" t="s">
        <v>55</v>
      </c>
      <c r="E1392" s="43" t="s">
        <v>1598</v>
      </c>
      <c r="F1392" s="43" t="s">
        <v>3734</v>
      </c>
      <c r="G1392" s="43" t="s">
        <v>4653</v>
      </c>
      <c r="H1392" s="76">
        <v>8450000</v>
      </c>
      <c r="I1392" s="229">
        <v>3.4200000000000007E-4</v>
      </c>
      <c r="J1392" s="73">
        <f t="shared" si="63"/>
        <v>6.8000137143001856E-6</v>
      </c>
      <c r="K1392" s="73">
        <f t="shared" si="64"/>
        <v>2947.3601158858373</v>
      </c>
      <c r="L1392" s="3" t="e">
        <f t="shared" si="65"/>
        <v>#N/A</v>
      </c>
    </row>
    <row r="1393" spans="1:12" ht="15" customHeight="1" x14ac:dyDescent="0.25">
      <c r="A1393" s="43" t="s">
        <v>47</v>
      </c>
      <c r="B1393" s="43" t="s">
        <v>12</v>
      </c>
      <c r="C1393" s="43" t="s">
        <v>756</v>
      </c>
      <c r="D1393" s="43" t="s">
        <v>55</v>
      </c>
      <c r="E1393" s="43" t="s">
        <v>1598</v>
      </c>
      <c r="F1393" s="43" t="s">
        <v>3734</v>
      </c>
      <c r="G1393" s="43" t="s">
        <v>4653</v>
      </c>
      <c r="H1393" s="76">
        <v>2830000</v>
      </c>
      <c r="I1393" s="229">
        <v>3.4200000000000002E-4</v>
      </c>
      <c r="J1393" s="73">
        <f t="shared" si="63"/>
        <v>6.8000137143001839E-6</v>
      </c>
      <c r="K1393" s="73">
        <f t="shared" si="64"/>
        <v>987.10403881146965</v>
      </c>
      <c r="L1393" s="3" t="e">
        <f t="shared" si="65"/>
        <v>#N/A</v>
      </c>
    </row>
    <row r="1394" spans="1:12" ht="15" customHeight="1" x14ac:dyDescent="0.25">
      <c r="A1394" s="43" t="s">
        <v>47</v>
      </c>
      <c r="B1394" s="43" t="s">
        <v>12</v>
      </c>
      <c r="C1394" s="43" t="s">
        <v>756</v>
      </c>
      <c r="D1394" s="43" t="s">
        <v>55</v>
      </c>
      <c r="E1394" s="43" t="s">
        <v>1598</v>
      </c>
      <c r="F1394" s="43" t="s">
        <v>3734</v>
      </c>
      <c r="G1394" s="43" t="s">
        <v>4653</v>
      </c>
      <c r="H1394" s="76">
        <v>775000</v>
      </c>
      <c r="I1394" s="229">
        <v>3.786193548387097E-4</v>
      </c>
      <c r="J1394" s="73">
        <f t="shared" si="63"/>
        <v>7.528119314043022E-6</v>
      </c>
      <c r="K1394" s="73">
        <f t="shared" si="64"/>
        <v>299.26429246838336</v>
      </c>
      <c r="L1394" s="3" t="e">
        <f t="shared" si="65"/>
        <v>#N/A</v>
      </c>
    </row>
    <row r="1395" spans="1:12" ht="15" customHeight="1" x14ac:dyDescent="0.25">
      <c r="A1395" s="43" t="s">
        <v>47</v>
      </c>
      <c r="B1395" s="43" t="s">
        <v>12</v>
      </c>
      <c r="C1395" s="43" t="s">
        <v>756</v>
      </c>
      <c r="D1395" s="43" t="s">
        <v>55</v>
      </c>
      <c r="E1395" s="43" t="s">
        <v>1598</v>
      </c>
      <c r="F1395" s="43" t="s">
        <v>3734</v>
      </c>
      <c r="G1395" s="43" t="s">
        <v>4653</v>
      </c>
      <c r="H1395" s="76">
        <v>905000</v>
      </c>
      <c r="I1395" s="229">
        <v>3.2599999999999996E-4</v>
      </c>
      <c r="J1395" s="73">
        <f t="shared" si="63"/>
        <v>6.4818844177247361E-6</v>
      </c>
      <c r="K1395" s="73">
        <f t="shared" si="64"/>
        <v>300.89610539804085</v>
      </c>
      <c r="L1395" s="3" t="e">
        <f t="shared" si="65"/>
        <v>#N/A</v>
      </c>
    </row>
    <row r="1396" spans="1:12" ht="15" customHeight="1" x14ac:dyDescent="0.25">
      <c r="A1396" s="43" t="s">
        <v>47</v>
      </c>
      <c r="B1396" s="43" t="s">
        <v>12</v>
      </c>
      <c r="C1396" s="43" t="s">
        <v>756</v>
      </c>
      <c r="D1396" s="43" t="s">
        <v>55</v>
      </c>
      <c r="E1396" s="43" t="s">
        <v>1598</v>
      </c>
      <c r="F1396" s="43" t="s">
        <v>3734</v>
      </c>
      <c r="G1396" s="43" t="s">
        <v>4653</v>
      </c>
      <c r="H1396" s="76">
        <v>250000</v>
      </c>
      <c r="I1396" s="229">
        <v>3.2600000000000001E-4</v>
      </c>
      <c r="J1396" s="73">
        <f t="shared" si="63"/>
        <v>6.4818844177247369E-6</v>
      </c>
      <c r="K1396" s="73">
        <f t="shared" si="64"/>
        <v>83.120471104431189</v>
      </c>
      <c r="L1396" s="3" t="e">
        <f t="shared" si="65"/>
        <v>#N/A</v>
      </c>
    </row>
    <row r="1397" spans="1:12" ht="15" customHeight="1" x14ac:dyDescent="0.25">
      <c r="A1397" s="43" t="s">
        <v>47</v>
      </c>
      <c r="B1397" s="43" t="s">
        <v>12</v>
      </c>
      <c r="C1397" s="43" t="s">
        <v>756</v>
      </c>
      <c r="D1397" s="43" t="s">
        <v>55</v>
      </c>
      <c r="E1397" s="43" t="s">
        <v>1598</v>
      </c>
      <c r="F1397" s="43" t="s">
        <v>3734</v>
      </c>
      <c r="G1397" s="43" t="s">
        <v>4653</v>
      </c>
      <c r="H1397" s="76">
        <v>255000</v>
      </c>
      <c r="I1397" s="229">
        <v>3.4199999999999996E-4</v>
      </c>
      <c r="J1397" s="73">
        <f t="shared" si="63"/>
        <v>6.8000137143001831E-6</v>
      </c>
      <c r="K1397" s="73">
        <f t="shared" si="64"/>
        <v>88.944003497146539</v>
      </c>
      <c r="L1397" s="3" t="e">
        <f t="shared" si="65"/>
        <v>#N/A</v>
      </c>
    </row>
    <row r="1398" spans="1:12" ht="15" customHeight="1" x14ac:dyDescent="0.25">
      <c r="A1398" s="43" t="s">
        <v>47</v>
      </c>
      <c r="B1398" s="43" t="s">
        <v>12</v>
      </c>
      <c r="C1398" s="43" t="s">
        <v>756</v>
      </c>
      <c r="D1398" s="43" t="s">
        <v>55</v>
      </c>
      <c r="E1398" s="43" t="s">
        <v>1598</v>
      </c>
      <c r="F1398" s="43" t="s">
        <v>3734</v>
      </c>
      <c r="G1398" s="43" t="s">
        <v>4653</v>
      </c>
      <c r="H1398" s="76">
        <v>755000</v>
      </c>
      <c r="I1398" s="229">
        <v>3.4199999999999996E-4</v>
      </c>
      <c r="J1398" s="73">
        <f t="shared" si="63"/>
        <v>6.8000137143001831E-6</v>
      </c>
      <c r="K1398" s="73">
        <f t="shared" si="64"/>
        <v>263.34401035429664</v>
      </c>
      <c r="L1398" s="3" t="e">
        <f t="shared" si="65"/>
        <v>#N/A</v>
      </c>
    </row>
    <row r="1399" spans="1:12" ht="15" customHeight="1" x14ac:dyDescent="0.25">
      <c r="A1399" s="43" t="s">
        <v>47</v>
      </c>
      <c r="B1399" s="43" t="s">
        <v>12</v>
      </c>
      <c r="C1399" s="43" t="s">
        <v>756</v>
      </c>
      <c r="D1399" s="43" t="s">
        <v>55</v>
      </c>
      <c r="E1399" s="43" t="s">
        <v>1598</v>
      </c>
      <c r="F1399" s="43" t="s">
        <v>3734</v>
      </c>
      <c r="G1399" s="43" t="s">
        <v>4653</v>
      </c>
      <c r="H1399" s="76">
        <v>380000</v>
      </c>
      <c r="I1399" s="229">
        <v>3.2600000000000001E-4</v>
      </c>
      <c r="J1399" s="73">
        <f t="shared" si="63"/>
        <v>6.4818844177247369E-6</v>
      </c>
      <c r="K1399" s="73">
        <f t="shared" si="64"/>
        <v>126.34311607873541</v>
      </c>
      <c r="L1399" s="3" t="e">
        <f t="shared" si="65"/>
        <v>#N/A</v>
      </c>
    </row>
    <row r="1400" spans="1:12" ht="15" customHeight="1" x14ac:dyDescent="0.25">
      <c r="A1400" s="43" t="s">
        <v>47</v>
      </c>
      <c r="B1400" s="43" t="s">
        <v>12</v>
      </c>
      <c r="C1400" s="43" t="s">
        <v>756</v>
      </c>
      <c r="D1400" s="43" t="s">
        <v>55</v>
      </c>
      <c r="E1400" s="43" t="s">
        <v>1598</v>
      </c>
      <c r="F1400" s="43" t="s">
        <v>3734</v>
      </c>
      <c r="G1400" s="43" t="s">
        <v>4653</v>
      </c>
      <c r="H1400" s="76">
        <v>8140000</v>
      </c>
      <c r="I1400" s="229">
        <v>3.4610565110565116E-5</v>
      </c>
      <c r="J1400" s="73">
        <f t="shared" si="63"/>
        <v>6.8816467079392471E-7</v>
      </c>
      <c r="K1400" s="73">
        <f t="shared" si="64"/>
        <v>287.33166042026261</v>
      </c>
      <c r="L1400" s="3" t="e">
        <f t="shared" si="65"/>
        <v>#N/A</v>
      </c>
    </row>
    <row r="1401" spans="1:12" ht="15" customHeight="1" x14ac:dyDescent="0.25">
      <c r="A1401" s="43" t="s">
        <v>47</v>
      </c>
      <c r="B1401" s="43" t="s">
        <v>12</v>
      </c>
      <c r="C1401" s="43" t="s">
        <v>756</v>
      </c>
      <c r="D1401" s="43" t="s">
        <v>55</v>
      </c>
      <c r="E1401" s="43" t="s">
        <v>1598</v>
      </c>
      <c r="F1401" s="43" t="s">
        <v>3734</v>
      </c>
      <c r="G1401" s="43" t="s">
        <v>4653</v>
      </c>
      <c r="H1401" s="76">
        <v>2725000</v>
      </c>
      <c r="I1401" s="229">
        <v>3.4200000000000002E-4</v>
      </c>
      <c r="J1401" s="73">
        <f t="shared" si="63"/>
        <v>6.8000137143001839E-6</v>
      </c>
      <c r="K1401" s="73">
        <f t="shared" si="64"/>
        <v>950.48003737146814</v>
      </c>
      <c r="L1401" s="3" t="e">
        <f t="shared" si="65"/>
        <v>#N/A</v>
      </c>
    </row>
    <row r="1402" spans="1:12" ht="15" customHeight="1" x14ac:dyDescent="0.25">
      <c r="A1402" s="43" t="s">
        <v>47</v>
      </c>
      <c r="B1402" s="43" t="s">
        <v>12</v>
      </c>
      <c r="C1402" s="43" t="s">
        <v>756</v>
      </c>
      <c r="D1402" s="43" t="s">
        <v>55</v>
      </c>
      <c r="E1402" s="43" t="s">
        <v>1598</v>
      </c>
      <c r="F1402" s="43" t="s">
        <v>3734</v>
      </c>
      <c r="G1402" s="43" t="s">
        <v>4653</v>
      </c>
      <c r="H1402" s="76">
        <v>905000</v>
      </c>
      <c r="I1402" s="229">
        <v>3.2599999999999996E-4</v>
      </c>
      <c r="J1402" s="73">
        <f t="shared" si="63"/>
        <v>6.4818844177247361E-6</v>
      </c>
      <c r="K1402" s="73">
        <f t="shared" si="64"/>
        <v>300.89610539804085</v>
      </c>
      <c r="L1402" s="3" t="e">
        <f t="shared" si="65"/>
        <v>#N/A</v>
      </c>
    </row>
    <row r="1403" spans="1:12" ht="15" customHeight="1" x14ac:dyDescent="0.25">
      <c r="A1403" s="43" t="s">
        <v>47</v>
      </c>
      <c r="B1403" s="43" t="s">
        <v>12</v>
      </c>
      <c r="C1403" s="43" t="s">
        <v>756</v>
      </c>
      <c r="D1403" s="43" t="s">
        <v>55</v>
      </c>
      <c r="E1403" s="43" t="s">
        <v>1598</v>
      </c>
      <c r="F1403" s="43" t="s">
        <v>3734</v>
      </c>
      <c r="G1403" s="43" t="s">
        <v>4653</v>
      </c>
      <c r="H1403" s="76">
        <v>840000</v>
      </c>
      <c r="I1403" s="229">
        <v>3.2599999999999996E-4</v>
      </c>
      <c r="J1403" s="73">
        <f t="shared" si="63"/>
        <v>6.4818844177247361E-6</v>
      </c>
      <c r="K1403" s="73">
        <f t="shared" si="64"/>
        <v>279.28478291088874</v>
      </c>
      <c r="L1403" s="3" t="e">
        <f t="shared" si="65"/>
        <v>#N/A</v>
      </c>
    </row>
    <row r="1404" spans="1:12" ht="15" customHeight="1" x14ac:dyDescent="0.25">
      <c r="A1404" s="43" t="s">
        <v>47</v>
      </c>
      <c r="B1404" s="43" t="s">
        <v>12</v>
      </c>
      <c r="C1404" s="43" t="s">
        <v>756</v>
      </c>
      <c r="D1404" s="43" t="s">
        <v>55</v>
      </c>
      <c r="E1404" s="43" t="s">
        <v>1598</v>
      </c>
      <c r="F1404" s="43" t="s">
        <v>3734</v>
      </c>
      <c r="G1404" s="43" t="s">
        <v>4653</v>
      </c>
      <c r="H1404" s="76">
        <v>445000</v>
      </c>
      <c r="I1404" s="229">
        <v>3.0438202247191014E-4</v>
      </c>
      <c r="J1404" s="73">
        <f t="shared" si="63"/>
        <v>6.0520524187000456E-6</v>
      </c>
      <c r="K1404" s="73">
        <f t="shared" si="64"/>
        <v>138.14316332632154</v>
      </c>
      <c r="L1404" s="3" t="e">
        <f t="shared" si="65"/>
        <v>#N/A</v>
      </c>
    </row>
    <row r="1405" spans="1:12" ht="15" customHeight="1" x14ac:dyDescent="0.25">
      <c r="A1405" s="43" t="s">
        <v>47</v>
      </c>
      <c r="B1405" s="43" t="s">
        <v>12</v>
      </c>
      <c r="C1405" s="43" t="s">
        <v>756</v>
      </c>
      <c r="D1405" s="43" t="s">
        <v>55</v>
      </c>
      <c r="E1405" s="43" t="s">
        <v>1598</v>
      </c>
      <c r="F1405" s="43" t="s">
        <v>3734</v>
      </c>
      <c r="G1405" s="43" t="s">
        <v>4653</v>
      </c>
      <c r="H1405" s="76">
        <v>2265000</v>
      </c>
      <c r="I1405" s="229">
        <v>3.2200000000000002E-4</v>
      </c>
      <c r="J1405" s="73">
        <f t="shared" si="63"/>
        <v>6.4023520935808754E-6</v>
      </c>
      <c r="K1405" s="73">
        <f t="shared" si="64"/>
        <v>743.83132749196068</v>
      </c>
      <c r="L1405" s="3" t="e">
        <f t="shared" si="65"/>
        <v>#N/A</v>
      </c>
    </row>
    <row r="1406" spans="1:12" ht="15" customHeight="1" x14ac:dyDescent="0.25">
      <c r="A1406" s="43" t="s">
        <v>47</v>
      </c>
      <c r="B1406" s="43" t="s">
        <v>12</v>
      </c>
      <c r="C1406" s="43" t="s">
        <v>798</v>
      </c>
      <c r="D1406" s="43" t="s">
        <v>55</v>
      </c>
      <c r="E1406" s="43" t="s">
        <v>1599</v>
      </c>
      <c r="F1406" s="43" t="s">
        <v>3734</v>
      </c>
      <c r="G1406" s="43" t="s">
        <v>4653</v>
      </c>
      <c r="H1406" s="76">
        <v>1490000</v>
      </c>
      <c r="I1406" s="229">
        <v>3.4199999999999996E-4</v>
      </c>
      <c r="J1406" s="73">
        <f t="shared" si="63"/>
        <v>6.8000137143001831E-6</v>
      </c>
      <c r="K1406" s="73">
        <f t="shared" si="64"/>
        <v>519.71202043430731</v>
      </c>
      <c r="L1406" s="3" t="e">
        <f t="shared" si="65"/>
        <v>#N/A</v>
      </c>
    </row>
    <row r="1407" spans="1:12" ht="15" customHeight="1" x14ac:dyDescent="0.25">
      <c r="A1407" s="43" t="s">
        <v>47</v>
      </c>
      <c r="B1407" s="43" t="s">
        <v>12</v>
      </c>
      <c r="C1407" s="43" t="s">
        <v>798</v>
      </c>
      <c r="D1407" s="43" t="s">
        <v>55</v>
      </c>
      <c r="E1407" s="43" t="s">
        <v>1599</v>
      </c>
      <c r="F1407" s="43" t="s">
        <v>3734</v>
      </c>
      <c r="G1407" s="43" t="s">
        <v>4653</v>
      </c>
      <c r="H1407" s="76">
        <v>1405000</v>
      </c>
      <c r="I1407" s="229">
        <v>3.4200000000000002E-4</v>
      </c>
      <c r="J1407" s="73">
        <f t="shared" si="63"/>
        <v>6.8000137143001839E-6</v>
      </c>
      <c r="K1407" s="73">
        <f t="shared" si="64"/>
        <v>490.06401926859184</v>
      </c>
      <c r="L1407" s="3" t="e">
        <f t="shared" si="65"/>
        <v>#N/A</v>
      </c>
    </row>
    <row r="1408" spans="1:12" ht="15" customHeight="1" x14ac:dyDescent="0.25">
      <c r="A1408" s="43" t="s">
        <v>47</v>
      </c>
      <c r="B1408" s="43" t="s">
        <v>12</v>
      </c>
      <c r="C1408" s="43" t="s">
        <v>798</v>
      </c>
      <c r="D1408" s="43" t="s">
        <v>55</v>
      </c>
      <c r="E1408" s="43" t="s">
        <v>1599</v>
      </c>
      <c r="F1408" s="43" t="s">
        <v>3734</v>
      </c>
      <c r="G1408" s="43" t="s">
        <v>4653</v>
      </c>
      <c r="H1408" s="76">
        <v>1460000</v>
      </c>
      <c r="I1408" s="229">
        <v>3.4200000000000002E-4</v>
      </c>
      <c r="J1408" s="73">
        <f t="shared" si="63"/>
        <v>6.8000137143001839E-6</v>
      </c>
      <c r="K1408" s="73">
        <f t="shared" si="64"/>
        <v>509.24802002287834</v>
      </c>
      <c r="L1408" s="3" t="e">
        <f t="shared" si="65"/>
        <v>#N/A</v>
      </c>
    </row>
    <row r="1409" spans="1:12" ht="15" customHeight="1" x14ac:dyDescent="0.25">
      <c r="A1409" s="43" t="s">
        <v>47</v>
      </c>
      <c r="B1409" s="43" t="s">
        <v>12</v>
      </c>
      <c r="C1409" s="43" t="s">
        <v>798</v>
      </c>
      <c r="D1409" s="43" t="s">
        <v>55</v>
      </c>
      <c r="E1409" s="43" t="s">
        <v>1599</v>
      </c>
      <c r="F1409" s="43" t="s">
        <v>3734</v>
      </c>
      <c r="G1409" s="43" t="s">
        <v>4653</v>
      </c>
      <c r="H1409" s="76">
        <v>1645000</v>
      </c>
      <c r="I1409" s="229">
        <v>3.4200000000000002E-4</v>
      </c>
      <c r="J1409" s="73">
        <f t="shared" si="63"/>
        <v>6.8000137143001839E-6</v>
      </c>
      <c r="K1409" s="73">
        <f t="shared" si="64"/>
        <v>573.77602256002388</v>
      </c>
      <c r="L1409" s="3" t="e">
        <f t="shared" si="65"/>
        <v>#N/A</v>
      </c>
    </row>
    <row r="1410" spans="1:12" ht="15" customHeight="1" x14ac:dyDescent="0.25">
      <c r="A1410" s="43" t="s">
        <v>47</v>
      </c>
      <c r="B1410" s="43" t="s">
        <v>12</v>
      </c>
      <c r="C1410" s="43" t="s">
        <v>757</v>
      </c>
      <c r="D1410" s="43" t="s">
        <v>55</v>
      </c>
      <c r="E1410" s="43" t="s">
        <v>1600</v>
      </c>
      <c r="F1410" s="43" t="s">
        <v>3734</v>
      </c>
      <c r="G1410" s="43" t="s">
        <v>4653</v>
      </c>
      <c r="H1410" s="76">
        <v>290000</v>
      </c>
      <c r="I1410" s="229">
        <v>3.419999999999998E-4</v>
      </c>
      <c r="J1410" s="73">
        <f t="shared" si="63"/>
        <v>6.8000137143001797E-6</v>
      </c>
      <c r="K1410" s="73">
        <f t="shared" si="64"/>
        <v>101.152003977147</v>
      </c>
      <c r="L1410" s="3" t="e">
        <f t="shared" si="65"/>
        <v>#N/A</v>
      </c>
    </row>
    <row r="1411" spans="1:12" ht="15" customHeight="1" x14ac:dyDescent="0.25">
      <c r="A1411" s="43" t="s">
        <v>47</v>
      </c>
      <c r="B1411" s="43" t="s">
        <v>12</v>
      </c>
      <c r="C1411" s="43" t="s">
        <v>757</v>
      </c>
      <c r="D1411" s="43" t="s">
        <v>55</v>
      </c>
      <c r="E1411" s="43" t="s">
        <v>1600</v>
      </c>
      <c r="F1411" s="43" t="s">
        <v>3734</v>
      </c>
      <c r="G1411" s="43" t="s">
        <v>4653</v>
      </c>
      <c r="H1411" s="76">
        <v>5000</v>
      </c>
      <c r="I1411" s="229">
        <v>3.419999999999618E-4</v>
      </c>
      <c r="J1411" s="73">
        <f t="shared" si="63"/>
        <v>6.8000137142994241E-6</v>
      </c>
      <c r="K1411" s="73">
        <f t="shared" si="64"/>
        <v>1.7440000685713062</v>
      </c>
      <c r="L1411" s="3" t="e">
        <f t="shared" si="65"/>
        <v>#N/A</v>
      </c>
    </row>
    <row r="1412" spans="1:12" ht="15" customHeight="1" x14ac:dyDescent="0.25">
      <c r="A1412" s="43" t="s">
        <v>47</v>
      </c>
      <c r="B1412" s="43" t="s">
        <v>12</v>
      </c>
      <c r="C1412" s="43" t="s">
        <v>757</v>
      </c>
      <c r="D1412" s="43" t="s">
        <v>55</v>
      </c>
      <c r="E1412" s="43" t="s">
        <v>1600</v>
      </c>
      <c r="F1412" s="43" t="s">
        <v>3734</v>
      </c>
      <c r="G1412" s="43" t="s">
        <v>4653</v>
      </c>
      <c r="H1412" s="76">
        <v>280000</v>
      </c>
      <c r="I1412" s="229">
        <v>3.4200000000000007E-4</v>
      </c>
      <c r="J1412" s="73">
        <f t="shared" si="63"/>
        <v>6.8000137143001856E-6</v>
      </c>
      <c r="K1412" s="73">
        <f t="shared" si="64"/>
        <v>97.664003840004085</v>
      </c>
      <c r="L1412" s="3" t="e">
        <f t="shared" si="65"/>
        <v>#N/A</v>
      </c>
    </row>
    <row r="1413" spans="1:12" ht="15" customHeight="1" x14ac:dyDescent="0.25">
      <c r="A1413" s="43" t="s">
        <v>47</v>
      </c>
      <c r="B1413" s="43" t="s">
        <v>12</v>
      </c>
      <c r="C1413" s="43" t="s">
        <v>757</v>
      </c>
      <c r="D1413" s="43" t="s">
        <v>55</v>
      </c>
      <c r="E1413" s="43" t="s">
        <v>1600</v>
      </c>
      <c r="F1413" s="43" t="s">
        <v>3734</v>
      </c>
      <c r="G1413" s="43" t="s">
        <v>4653</v>
      </c>
      <c r="H1413" s="76">
        <v>425000</v>
      </c>
      <c r="I1413" s="229">
        <v>3.4199999999999996E-4</v>
      </c>
      <c r="J1413" s="73">
        <f t="shared" si="63"/>
        <v>6.8000137143001831E-6</v>
      </c>
      <c r="K1413" s="73">
        <f t="shared" si="64"/>
        <v>148.24000582857758</v>
      </c>
      <c r="L1413" s="3" t="e">
        <f t="shared" si="65"/>
        <v>#N/A</v>
      </c>
    </row>
    <row r="1414" spans="1:12" ht="15" customHeight="1" x14ac:dyDescent="0.25">
      <c r="A1414" s="43" t="s">
        <v>47</v>
      </c>
      <c r="B1414" s="43" t="s">
        <v>12</v>
      </c>
      <c r="C1414" s="43" t="s">
        <v>757</v>
      </c>
      <c r="D1414" s="43" t="s">
        <v>55</v>
      </c>
      <c r="E1414" s="43" t="s">
        <v>1600</v>
      </c>
      <c r="F1414" s="43" t="s">
        <v>3734</v>
      </c>
      <c r="G1414" s="43" t="s">
        <v>4653</v>
      </c>
      <c r="H1414" s="76">
        <v>225000</v>
      </c>
      <c r="I1414" s="229">
        <v>3.3799999999999998E-4</v>
      </c>
      <c r="J1414" s="73">
        <f t="shared" si="63"/>
        <v>6.7204813901563215E-6</v>
      </c>
      <c r="K1414" s="73">
        <f t="shared" si="64"/>
        <v>77.562108312785156</v>
      </c>
      <c r="L1414" s="3" t="e">
        <f t="shared" si="65"/>
        <v>#N/A</v>
      </c>
    </row>
    <row r="1415" spans="1:12" ht="15" customHeight="1" x14ac:dyDescent="0.25">
      <c r="A1415" s="43" t="s">
        <v>47</v>
      </c>
      <c r="B1415" s="43" t="s">
        <v>12</v>
      </c>
      <c r="C1415" s="43" t="s">
        <v>757</v>
      </c>
      <c r="D1415" s="43" t="s">
        <v>55</v>
      </c>
      <c r="E1415" s="43" t="s">
        <v>1600</v>
      </c>
      <c r="F1415" s="43" t="s">
        <v>3734</v>
      </c>
      <c r="G1415" s="43" t="s">
        <v>4653</v>
      </c>
      <c r="H1415" s="76">
        <v>2040000</v>
      </c>
      <c r="I1415" s="229">
        <v>3.4199999999999996E-4</v>
      </c>
      <c r="J1415" s="73">
        <f t="shared" ref="J1415:J1478" si="66">I1415*$J$5</f>
        <v>6.8000137143001831E-6</v>
      </c>
      <c r="K1415" s="73">
        <f t="shared" ref="K1415:K1478" si="67">(I1415+J1415)*H1415</f>
        <v>711.55202797717232</v>
      </c>
      <c r="L1415" s="3" t="e">
        <f t="shared" ref="L1415:L1478" si="68">MATCH(C1415,$C$7237:$C$7264,0)</f>
        <v>#N/A</v>
      </c>
    </row>
    <row r="1416" spans="1:12" ht="15" customHeight="1" x14ac:dyDescent="0.25">
      <c r="A1416" s="43" t="s">
        <v>47</v>
      </c>
      <c r="B1416" s="43" t="s">
        <v>12</v>
      </c>
      <c r="C1416" s="43" t="s">
        <v>757</v>
      </c>
      <c r="D1416" s="43" t="s">
        <v>55</v>
      </c>
      <c r="E1416" s="43" t="s">
        <v>1600</v>
      </c>
      <c r="F1416" s="43" t="s">
        <v>3734</v>
      </c>
      <c r="G1416" s="43" t="s">
        <v>4653</v>
      </c>
      <c r="H1416" s="76">
        <v>5000</v>
      </c>
      <c r="I1416" s="229">
        <v>3.419999999999959E-4</v>
      </c>
      <c r="J1416" s="73">
        <f t="shared" si="66"/>
        <v>6.8000137143001026E-6</v>
      </c>
      <c r="K1416" s="73">
        <f t="shared" si="67"/>
        <v>1.74400006857148</v>
      </c>
      <c r="L1416" s="3" t="e">
        <f t="shared" si="68"/>
        <v>#N/A</v>
      </c>
    </row>
    <row r="1417" spans="1:12" ht="15" customHeight="1" x14ac:dyDescent="0.25">
      <c r="A1417" s="43" t="s">
        <v>47</v>
      </c>
      <c r="B1417" s="43" t="s">
        <v>12</v>
      </c>
      <c r="C1417" s="43" t="s">
        <v>757</v>
      </c>
      <c r="D1417" s="43" t="s">
        <v>55</v>
      </c>
      <c r="E1417" s="43" t="s">
        <v>1600</v>
      </c>
      <c r="F1417" s="43" t="s">
        <v>3734</v>
      </c>
      <c r="G1417" s="43" t="s">
        <v>4653</v>
      </c>
      <c r="H1417" s="76">
        <v>300000</v>
      </c>
      <c r="I1417" s="229">
        <v>3.4199999999999996E-4</v>
      </c>
      <c r="J1417" s="73">
        <f t="shared" si="66"/>
        <v>6.8000137143001831E-6</v>
      </c>
      <c r="K1417" s="73">
        <f t="shared" si="67"/>
        <v>104.64000411429005</v>
      </c>
      <c r="L1417" s="3" t="e">
        <f t="shared" si="68"/>
        <v>#N/A</v>
      </c>
    </row>
    <row r="1418" spans="1:12" ht="15" customHeight="1" x14ac:dyDescent="0.25">
      <c r="A1418" s="43" t="s">
        <v>47</v>
      </c>
      <c r="B1418" s="43" t="s">
        <v>12</v>
      </c>
      <c r="C1418" s="43" t="s">
        <v>759</v>
      </c>
      <c r="D1418" s="43" t="s">
        <v>55</v>
      </c>
      <c r="E1418" s="43" t="s">
        <v>1601</v>
      </c>
      <c r="F1418" s="43" t="s">
        <v>3733</v>
      </c>
      <c r="G1418" s="43" t="s">
        <v>4653</v>
      </c>
      <c r="H1418" s="76">
        <v>4515000</v>
      </c>
      <c r="I1418" s="229">
        <v>3.0299003322259134E-4</v>
      </c>
      <c r="J1418" s="73">
        <f t="shared" si="66"/>
        <v>6.0243753836546477E-6</v>
      </c>
      <c r="K1418" s="73">
        <f t="shared" si="67"/>
        <v>1395.2000548572007</v>
      </c>
      <c r="L1418" s="3" t="e">
        <f t="shared" si="68"/>
        <v>#N/A</v>
      </c>
    </row>
    <row r="1419" spans="1:12" ht="15" customHeight="1" x14ac:dyDescent="0.25">
      <c r="A1419" s="43" t="s">
        <v>47</v>
      </c>
      <c r="B1419" s="43" t="s">
        <v>12</v>
      </c>
      <c r="C1419" s="43" t="s">
        <v>759</v>
      </c>
      <c r="D1419" s="43" t="s">
        <v>55</v>
      </c>
      <c r="E1419" s="43" t="s">
        <v>1601</v>
      </c>
      <c r="F1419" s="43" t="s">
        <v>3733</v>
      </c>
      <c r="G1419" s="43" t="s">
        <v>4653</v>
      </c>
      <c r="H1419" s="76">
        <v>1225000</v>
      </c>
      <c r="I1419" s="229">
        <v>3.4199999999999996E-4</v>
      </c>
      <c r="J1419" s="73">
        <f t="shared" si="66"/>
        <v>6.8000137143001831E-6</v>
      </c>
      <c r="K1419" s="73">
        <f t="shared" si="67"/>
        <v>427.28001680001773</v>
      </c>
      <c r="L1419" s="3" t="e">
        <f t="shared" si="68"/>
        <v>#N/A</v>
      </c>
    </row>
    <row r="1420" spans="1:12" ht="15" customHeight="1" x14ac:dyDescent="0.25">
      <c r="A1420" s="43" t="s">
        <v>47</v>
      </c>
      <c r="B1420" s="43" t="s">
        <v>12</v>
      </c>
      <c r="C1420" s="43" t="s">
        <v>759</v>
      </c>
      <c r="D1420" s="43" t="s">
        <v>55</v>
      </c>
      <c r="E1420" s="43" t="s">
        <v>1601</v>
      </c>
      <c r="F1420" s="43" t="s">
        <v>3733</v>
      </c>
      <c r="G1420" s="43" t="s">
        <v>4653</v>
      </c>
      <c r="H1420" s="76">
        <v>400000</v>
      </c>
      <c r="I1420" s="229">
        <v>3.4200000000000002E-4</v>
      </c>
      <c r="J1420" s="73">
        <f t="shared" si="66"/>
        <v>6.8000137143001839E-6</v>
      </c>
      <c r="K1420" s="73">
        <f t="shared" si="67"/>
        <v>139.52000548572008</v>
      </c>
      <c r="L1420" s="3" t="e">
        <f t="shared" si="68"/>
        <v>#N/A</v>
      </c>
    </row>
    <row r="1421" spans="1:12" ht="15" customHeight="1" x14ac:dyDescent="0.25">
      <c r="A1421" s="43" t="s">
        <v>47</v>
      </c>
      <c r="B1421" s="43" t="s">
        <v>12</v>
      </c>
      <c r="C1421" s="43" t="s">
        <v>759</v>
      </c>
      <c r="D1421" s="43" t="s">
        <v>55</v>
      </c>
      <c r="E1421" s="43" t="s">
        <v>1601</v>
      </c>
      <c r="F1421" s="43" t="s">
        <v>3733</v>
      </c>
      <c r="G1421" s="43" t="s">
        <v>4653</v>
      </c>
      <c r="H1421" s="76">
        <v>1125000</v>
      </c>
      <c r="I1421" s="229">
        <v>3.4200000000000002E-4</v>
      </c>
      <c r="J1421" s="73">
        <f t="shared" si="66"/>
        <v>6.8000137143001839E-6</v>
      </c>
      <c r="K1421" s="73">
        <f t="shared" si="67"/>
        <v>392.40001542858778</v>
      </c>
      <c r="L1421" s="3" t="e">
        <f t="shared" si="68"/>
        <v>#N/A</v>
      </c>
    </row>
    <row r="1422" spans="1:12" ht="15" customHeight="1" x14ac:dyDescent="0.25">
      <c r="A1422" s="43" t="s">
        <v>47</v>
      </c>
      <c r="B1422" s="43" t="s">
        <v>12</v>
      </c>
      <c r="C1422" s="43" t="s">
        <v>759</v>
      </c>
      <c r="D1422" s="43" t="s">
        <v>55</v>
      </c>
      <c r="E1422" s="43" t="s">
        <v>1601</v>
      </c>
      <c r="F1422" s="43" t="s">
        <v>3733</v>
      </c>
      <c r="G1422" s="43" t="s">
        <v>4653</v>
      </c>
      <c r="H1422" s="76">
        <v>650000</v>
      </c>
      <c r="I1422" s="229">
        <v>1.3153846153846153E-4</v>
      </c>
      <c r="J1422" s="73">
        <f t="shared" si="66"/>
        <v>2.6153898901154552E-6</v>
      </c>
      <c r="K1422" s="73">
        <f t="shared" si="67"/>
        <v>87.20000342857503</v>
      </c>
      <c r="L1422" s="3" t="e">
        <f t="shared" si="68"/>
        <v>#N/A</v>
      </c>
    </row>
    <row r="1423" spans="1:12" ht="15" customHeight="1" x14ac:dyDescent="0.25">
      <c r="A1423" s="43" t="s">
        <v>47</v>
      </c>
      <c r="B1423" s="43" t="s">
        <v>12</v>
      </c>
      <c r="C1423" s="43" t="s">
        <v>759</v>
      </c>
      <c r="D1423" s="43" t="s">
        <v>55</v>
      </c>
      <c r="E1423" s="43" t="s">
        <v>1601</v>
      </c>
      <c r="F1423" s="43" t="s">
        <v>3733</v>
      </c>
      <c r="G1423" s="43" t="s">
        <v>4653</v>
      </c>
      <c r="H1423" s="76">
        <v>1425000</v>
      </c>
      <c r="I1423" s="229">
        <v>3.4200000000000002E-4</v>
      </c>
      <c r="J1423" s="73">
        <f t="shared" si="66"/>
        <v>6.8000137143001839E-6</v>
      </c>
      <c r="K1423" s="73">
        <f t="shared" si="67"/>
        <v>497.04001954287781</v>
      </c>
      <c r="L1423" s="3" t="e">
        <f t="shared" si="68"/>
        <v>#N/A</v>
      </c>
    </row>
    <row r="1424" spans="1:12" ht="15" customHeight="1" x14ac:dyDescent="0.25">
      <c r="A1424" s="43" t="s">
        <v>47</v>
      </c>
      <c r="B1424" s="43" t="s">
        <v>12</v>
      </c>
      <c r="C1424" s="43" t="s">
        <v>759</v>
      </c>
      <c r="D1424" s="43" t="s">
        <v>55</v>
      </c>
      <c r="E1424" s="43" t="s">
        <v>1601</v>
      </c>
      <c r="F1424" s="43" t="s">
        <v>3733</v>
      </c>
      <c r="G1424" s="43" t="s">
        <v>4653</v>
      </c>
      <c r="H1424" s="76">
        <v>745000</v>
      </c>
      <c r="I1424" s="229">
        <v>2.9838926174496645E-4</v>
      </c>
      <c r="J1424" s="73">
        <f t="shared" si="66"/>
        <v>5.9328978715370731E-6</v>
      </c>
      <c r="K1424" s="73">
        <f t="shared" si="67"/>
        <v>226.72000891429514</v>
      </c>
      <c r="L1424" s="3" t="e">
        <f t="shared" si="68"/>
        <v>#N/A</v>
      </c>
    </row>
    <row r="1425" spans="1:12" ht="15" customHeight="1" x14ac:dyDescent="0.25">
      <c r="A1425" s="43" t="s">
        <v>47</v>
      </c>
      <c r="B1425" s="43" t="s">
        <v>12</v>
      </c>
      <c r="C1425" s="43" t="s">
        <v>759</v>
      </c>
      <c r="D1425" s="43" t="s">
        <v>55</v>
      </c>
      <c r="E1425" s="43" t="s">
        <v>1601</v>
      </c>
      <c r="F1425" s="43" t="s">
        <v>3733</v>
      </c>
      <c r="G1425" s="43" t="s">
        <v>4653</v>
      </c>
      <c r="H1425" s="76">
        <v>3450000</v>
      </c>
      <c r="I1425" s="229">
        <v>3.4200000000000002E-4</v>
      </c>
      <c r="J1425" s="73">
        <f t="shared" si="66"/>
        <v>6.8000137143001839E-6</v>
      </c>
      <c r="K1425" s="73">
        <f t="shared" si="67"/>
        <v>1203.3600473143358</v>
      </c>
      <c r="L1425" s="3" t="e">
        <f t="shared" si="68"/>
        <v>#N/A</v>
      </c>
    </row>
    <row r="1426" spans="1:12" ht="15" customHeight="1" x14ac:dyDescent="0.25">
      <c r="A1426" s="43" t="s">
        <v>47</v>
      </c>
      <c r="B1426" s="43" t="s">
        <v>12</v>
      </c>
      <c r="C1426" s="43" t="s">
        <v>759</v>
      </c>
      <c r="D1426" s="43" t="s">
        <v>55</v>
      </c>
      <c r="E1426" s="43" t="s">
        <v>1601</v>
      </c>
      <c r="F1426" s="43" t="s">
        <v>3733</v>
      </c>
      <c r="G1426" s="43" t="s">
        <v>4653</v>
      </c>
      <c r="H1426" s="76">
        <v>1500000</v>
      </c>
      <c r="I1426" s="229">
        <v>3.4200000000000002E-4</v>
      </c>
      <c r="J1426" s="73">
        <f t="shared" si="66"/>
        <v>6.8000137143001839E-6</v>
      </c>
      <c r="K1426" s="73">
        <f t="shared" si="67"/>
        <v>523.2000205714503</v>
      </c>
      <c r="L1426" s="3" t="e">
        <f t="shared" si="68"/>
        <v>#N/A</v>
      </c>
    </row>
    <row r="1427" spans="1:12" ht="15" customHeight="1" x14ac:dyDescent="0.25">
      <c r="A1427" s="43" t="s">
        <v>47</v>
      </c>
      <c r="B1427" s="43" t="s">
        <v>12</v>
      </c>
      <c r="C1427" s="43" t="s">
        <v>775</v>
      </c>
      <c r="D1427" s="43" t="s">
        <v>55</v>
      </c>
      <c r="E1427" s="43" t="s">
        <v>1602</v>
      </c>
      <c r="F1427" s="43" t="s">
        <v>3735</v>
      </c>
      <c r="G1427" s="43" t="s">
        <v>4653</v>
      </c>
      <c r="H1427" s="76">
        <v>1485000</v>
      </c>
      <c r="I1427" s="229">
        <v>3.4199999999999991E-4</v>
      </c>
      <c r="J1427" s="73">
        <f t="shared" si="66"/>
        <v>6.8000137143001822E-6</v>
      </c>
      <c r="K1427" s="73">
        <f t="shared" si="67"/>
        <v>517.9680203657357</v>
      </c>
      <c r="L1427" s="3" t="e">
        <f t="shared" si="68"/>
        <v>#N/A</v>
      </c>
    </row>
    <row r="1428" spans="1:12" ht="15" customHeight="1" x14ac:dyDescent="0.25">
      <c r="A1428" s="43" t="s">
        <v>47</v>
      </c>
      <c r="B1428" s="43" t="s">
        <v>12</v>
      </c>
      <c r="C1428" s="43" t="s">
        <v>775</v>
      </c>
      <c r="D1428" s="43" t="s">
        <v>55</v>
      </c>
      <c r="E1428" s="43" t="s">
        <v>1602</v>
      </c>
      <c r="F1428" s="43" t="s">
        <v>3735</v>
      </c>
      <c r="G1428" s="43" t="s">
        <v>4653</v>
      </c>
      <c r="H1428" s="76">
        <v>1300000</v>
      </c>
      <c r="I1428" s="229">
        <v>3.4200000000000002E-4</v>
      </c>
      <c r="J1428" s="73">
        <f t="shared" si="66"/>
        <v>6.8000137143001839E-6</v>
      </c>
      <c r="K1428" s="73">
        <f t="shared" si="67"/>
        <v>453.44001782859027</v>
      </c>
      <c r="L1428" s="3" t="e">
        <f t="shared" si="68"/>
        <v>#N/A</v>
      </c>
    </row>
    <row r="1429" spans="1:12" ht="15" customHeight="1" x14ac:dyDescent="0.25">
      <c r="A1429" s="43" t="s">
        <v>47</v>
      </c>
      <c r="B1429" s="43" t="s">
        <v>12</v>
      </c>
      <c r="C1429" s="43" t="s">
        <v>775</v>
      </c>
      <c r="D1429" s="43" t="s">
        <v>55</v>
      </c>
      <c r="E1429" s="43" t="s">
        <v>1602</v>
      </c>
      <c r="F1429" s="43" t="s">
        <v>3735</v>
      </c>
      <c r="G1429" s="43" t="s">
        <v>4653</v>
      </c>
      <c r="H1429" s="76">
        <v>2250000</v>
      </c>
      <c r="I1429" s="229">
        <v>3.4200000000000002E-4</v>
      </c>
      <c r="J1429" s="73">
        <f t="shared" si="66"/>
        <v>6.8000137143001839E-6</v>
      </c>
      <c r="K1429" s="73">
        <f t="shared" si="67"/>
        <v>784.80003085717556</v>
      </c>
      <c r="L1429" s="3" t="e">
        <f t="shared" si="68"/>
        <v>#N/A</v>
      </c>
    </row>
    <row r="1430" spans="1:12" ht="15" customHeight="1" x14ac:dyDescent="0.25">
      <c r="A1430" s="43" t="s">
        <v>47</v>
      </c>
      <c r="B1430" s="43" t="s">
        <v>12</v>
      </c>
      <c r="C1430" s="43" t="s">
        <v>775</v>
      </c>
      <c r="D1430" s="43" t="s">
        <v>55</v>
      </c>
      <c r="E1430" s="43" t="s">
        <v>1602</v>
      </c>
      <c r="F1430" s="43" t="s">
        <v>3735</v>
      </c>
      <c r="G1430" s="43" t="s">
        <v>4653</v>
      </c>
      <c r="H1430" s="76">
        <v>1300000</v>
      </c>
      <c r="I1430" s="229">
        <v>3.4200000000000002E-4</v>
      </c>
      <c r="J1430" s="73">
        <f t="shared" si="66"/>
        <v>6.8000137143001839E-6</v>
      </c>
      <c r="K1430" s="73">
        <f t="shared" si="67"/>
        <v>453.44001782859027</v>
      </c>
      <c r="L1430" s="3" t="e">
        <f t="shared" si="68"/>
        <v>#N/A</v>
      </c>
    </row>
    <row r="1431" spans="1:12" ht="15" customHeight="1" x14ac:dyDescent="0.25">
      <c r="A1431" s="43" t="s">
        <v>47</v>
      </c>
      <c r="B1431" s="43" t="s">
        <v>12</v>
      </c>
      <c r="C1431" s="43" t="s">
        <v>775</v>
      </c>
      <c r="D1431" s="43" t="s">
        <v>55</v>
      </c>
      <c r="E1431" s="43" t="s">
        <v>1602</v>
      </c>
      <c r="F1431" s="43" t="s">
        <v>3735</v>
      </c>
      <c r="G1431" s="43" t="s">
        <v>4653</v>
      </c>
      <c r="H1431" s="76">
        <v>580000</v>
      </c>
      <c r="I1431" s="229">
        <v>3.419999999999998E-4</v>
      </c>
      <c r="J1431" s="73">
        <f t="shared" si="66"/>
        <v>6.8000137143001797E-6</v>
      </c>
      <c r="K1431" s="73">
        <f t="shared" si="67"/>
        <v>202.30400795429401</v>
      </c>
      <c r="L1431" s="3" t="e">
        <f t="shared" si="68"/>
        <v>#N/A</v>
      </c>
    </row>
    <row r="1432" spans="1:12" ht="15" customHeight="1" x14ac:dyDescent="0.25">
      <c r="A1432" s="43" t="s">
        <v>47</v>
      </c>
      <c r="B1432" s="43" t="s">
        <v>12</v>
      </c>
      <c r="C1432" s="43" t="s">
        <v>775</v>
      </c>
      <c r="D1432" s="43" t="s">
        <v>55</v>
      </c>
      <c r="E1432" s="43" t="s">
        <v>1603</v>
      </c>
      <c r="F1432" s="43" t="s">
        <v>3736</v>
      </c>
      <c r="G1432" s="43" t="s">
        <v>4653</v>
      </c>
      <c r="H1432" s="76">
        <v>700000</v>
      </c>
      <c r="I1432" s="229">
        <v>3.4200000000000007E-4</v>
      </c>
      <c r="J1432" s="73">
        <f t="shared" si="66"/>
        <v>6.8000137143001856E-6</v>
      </c>
      <c r="K1432" s="73">
        <f t="shared" si="67"/>
        <v>244.1600096000102</v>
      </c>
      <c r="L1432" s="3" t="e">
        <f t="shared" si="68"/>
        <v>#N/A</v>
      </c>
    </row>
    <row r="1433" spans="1:12" ht="15" customHeight="1" x14ac:dyDescent="0.25">
      <c r="A1433" s="43" t="s">
        <v>47</v>
      </c>
      <c r="B1433" s="43" t="s">
        <v>12</v>
      </c>
      <c r="C1433" s="43" t="s">
        <v>807</v>
      </c>
      <c r="D1433" s="43" t="s">
        <v>55</v>
      </c>
      <c r="E1433" s="43" t="s">
        <v>1604</v>
      </c>
      <c r="F1433" s="43" t="s">
        <v>3735</v>
      </c>
      <c r="G1433" s="43" t="s">
        <v>4653</v>
      </c>
      <c r="H1433" s="76">
        <v>2000000</v>
      </c>
      <c r="I1433" s="229">
        <v>3.4200000000000002E-4</v>
      </c>
      <c r="J1433" s="73">
        <f t="shared" si="66"/>
        <v>6.8000137143001839E-6</v>
      </c>
      <c r="K1433" s="73">
        <f t="shared" si="67"/>
        <v>697.60002742860047</v>
      </c>
      <c r="L1433" s="3" t="e">
        <f t="shared" si="68"/>
        <v>#N/A</v>
      </c>
    </row>
    <row r="1434" spans="1:12" ht="15" customHeight="1" x14ac:dyDescent="0.25">
      <c r="A1434" s="43" t="s">
        <v>47</v>
      </c>
      <c r="B1434" s="43" t="s">
        <v>12</v>
      </c>
      <c r="C1434" s="43" t="s">
        <v>807</v>
      </c>
      <c r="D1434" s="43" t="s">
        <v>55</v>
      </c>
      <c r="E1434" s="43" t="s">
        <v>1604</v>
      </c>
      <c r="F1434" s="43" t="s">
        <v>3735</v>
      </c>
      <c r="G1434" s="43" t="s">
        <v>4653</v>
      </c>
      <c r="H1434" s="76">
        <v>2000000</v>
      </c>
      <c r="I1434" s="229">
        <v>3.4200000000000002E-4</v>
      </c>
      <c r="J1434" s="73">
        <f t="shared" si="66"/>
        <v>6.8000137143001839E-6</v>
      </c>
      <c r="K1434" s="73">
        <f t="shared" si="67"/>
        <v>697.60002742860047</v>
      </c>
      <c r="L1434" s="3" t="e">
        <f t="shared" si="68"/>
        <v>#N/A</v>
      </c>
    </row>
    <row r="1435" spans="1:12" ht="15" customHeight="1" x14ac:dyDescent="0.25">
      <c r="A1435" s="43" t="s">
        <v>47</v>
      </c>
      <c r="B1435" s="43" t="s">
        <v>12</v>
      </c>
      <c r="C1435" s="43" t="s">
        <v>807</v>
      </c>
      <c r="D1435" s="43" t="s">
        <v>55</v>
      </c>
      <c r="E1435" s="43" t="s">
        <v>1604</v>
      </c>
      <c r="F1435" s="43" t="s">
        <v>3735</v>
      </c>
      <c r="G1435" s="43" t="s">
        <v>4653</v>
      </c>
      <c r="H1435" s="76">
        <v>2500000</v>
      </c>
      <c r="I1435" s="229">
        <v>3.4200000000000002E-4</v>
      </c>
      <c r="J1435" s="73">
        <f t="shared" si="66"/>
        <v>6.8000137143001839E-6</v>
      </c>
      <c r="K1435" s="73">
        <f t="shared" si="67"/>
        <v>872.00003428575053</v>
      </c>
      <c r="L1435" s="3" t="e">
        <f t="shared" si="68"/>
        <v>#N/A</v>
      </c>
    </row>
    <row r="1436" spans="1:12" ht="15" customHeight="1" x14ac:dyDescent="0.25">
      <c r="A1436" s="43" t="s">
        <v>47</v>
      </c>
      <c r="B1436" s="43" t="s">
        <v>12</v>
      </c>
      <c r="C1436" s="43" t="s">
        <v>785</v>
      </c>
      <c r="D1436" s="43" t="s">
        <v>55</v>
      </c>
      <c r="E1436" s="43" t="s">
        <v>1605</v>
      </c>
      <c r="F1436" s="43" t="s">
        <v>3734</v>
      </c>
      <c r="G1436" s="43" t="s">
        <v>4653</v>
      </c>
      <c r="H1436" s="76">
        <v>7390000</v>
      </c>
      <c r="I1436" s="229">
        <v>3.4199999999999996E-4</v>
      </c>
      <c r="J1436" s="73">
        <f t="shared" si="66"/>
        <v>6.8000137143001831E-6</v>
      </c>
      <c r="K1436" s="73">
        <f t="shared" si="67"/>
        <v>2577.6321013486781</v>
      </c>
      <c r="L1436" s="3" t="e">
        <f t="shared" si="68"/>
        <v>#N/A</v>
      </c>
    </row>
    <row r="1437" spans="1:12" ht="15" customHeight="1" x14ac:dyDescent="0.25">
      <c r="A1437" s="43" t="s">
        <v>47</v>
      </c>
      <c r="B1437" s="43" t="s">
        <v>12</v>
      </c>
      <c r="C1437" s="43" t="s">
        <v>785</v>
      </c>
      <c r="D1437" s="43" t="s">
        <v>55</v>
      </c>
      <c r="E1437" s="43" t="s">
        <v>1605</v>
      </c>
      <c r="F1437" s="43" t="s">
        <v>3734</v>
      </c>
      <c r="G1437" s="43" t="s">
        <v>4653</v>
      </c>
      <c r="H1437" s="76">
        <v>6460000</v>
      </c>
      <c r="I1437" s="229">
        <v>3.4200000000000002E-4</v>
      </c>
      <c r="J1437" s="73">
        <f t="shared" si="66"/>
        <v>6.8000137143001839E-6</v>
      </c>
      <c r="K1437" s="73">
        <f t="shared" si="67"/>
        <v>2253.2480885943796</v>
      </c>
      <c r="L1437" s="3" t="e">
        <f t="shared" si="68"/>
        <v>#N/A</v>
      </c>
    </row>
    <row r="1438" spans="1:12" ht="15" customHeight="1" x14ac:dyDescent="0.25">
      <c r="A1438" s="43" t="s">
        <v>47</v>
      </c>
      <c r="B1438" s="43" t="s">
        <v>12</v>
      </c>
      <c r="C1438" s="43" t="s">
        <v>785</v>
      </c>
      <c r="D1438" s="43" t="s">
        <v>55</v>
      </c>
      <c r="E1438" s="43" t="s">
        <v>1605</v>
      </c>
      <c r="F1438" s="43" t="s">
        <v>3734</v>
      </c>
      <c r="G1438" s="43" t="s">
        <v>4653</v>
      </c>
      <c r="H1438" s="76">
        <v>2675000</v>
      </c>
      <c r="I1438" s="229">
        <v>3.4200000000000002E-4</v>
      </c>
      <c r="J1438" s="73">
        <f t="shared" si="66"/>
        <v>6.8000137143001839E-6</v>
      </c>
      <c r="K1438" s="73">
        <f t="shared" si="67"/>
        <v>933.04003668575308</v>
      </c>
      <c r="L1438" s="3" t="e">
        <f t="shared" si="68"/>
        <v>#N/A</v>
      </c>
    </row>
    <row r="1439" spans="1:12" ht="15" customHeight="1" x14ac:dyDescent="0.25">
      <c r="A1439" s="43" t="s">
        <v>47</v>
      </c>
      <c r="B1439" s="43" t="s">
        <v>12</v>
      </c>
      <c r="C1439" s="43" t="s">
        <v>785</v>
      </c>
      <c r="D1439" s="43" t="s">
        <v>55</v>
      </c>
      <c r="E1439" s="43" t="s">
        <v>1605</v>
      </c>
      <c r="F1439" s="43" t="s">
        <v>3734</v>
      </c>
      <c r="G1439" s="43" t="s">
        <v>4653</v>
      </c>
      <c r="H1439" s="76">
        <v>800000</v>
      </c>
      <c r="I1439" s="229">
        <v>3.4200000000000002E-4</v>
      </c>
      <c r="J1439" s="73">
        <f t="shared" si="66"/>
        <v>6.8000137143001839E-6</v>
      </c>
      <c r="K1439" s="73">
        <f t="shared" si="67"/>
        <v>279.04001097144015</v>
      </c>
      <c r="L1439" s="3" t="e">
        <f t="shared" si="68"/>
        <v>#N/A</v>
      </c>
    </row>
    <row r="1440" spans="1:12" ht="15" customHeight="1" x14ac:dyDescent="0.25">
      <c r="A1440" s="43" t="s">
        <v>47</v>
      </c>
      <c r="B1440" s="43" t="s">
        <v>12</v>
      </c>
      <c r="C1440" s="43" t="s">
        <v>785</v>
      </c>
      <c r="D1440" s="43" t="s">
        <v>55</v>
      </c>
      <c r="E1440" s="43" t="s">
        <v>1605</v>
      </c>
      <c r="F1440" s="43" t="s">
        <v>3734</v>
      </c>
      <c r="G1440" s="43" t="s">
        <v>4653</v>
      </c>
      <c r="H1440" s="76">
        <v>905000</v>
      </c>
      <c r="I1440" s="229">
        <v>3.4200000000000007E-4</v>
      </c>
      <c r="J1440" s="73">
        <f t="shared" si="66"/>
        <v>6.8000137143001856E-6</v>
      </c>
      <c r="K1440" s="73">
        <f t="shared" si="67"/>
        <v>315.66401241144177</v>
      </c>
      <c r="L1440" s="3" t="e">
        <f t="shared" si="68"/>
        <v>#N/A</v>
      </c>
    </row>
    <row r="1441" spans="1:12" ht="15" customHeight="1" x14ac:dyDescent="0.25">
      <c r="A1441" s="43" t="s">
        <v>47</v>
      </c>
      <c r="B1441" s="43" t="s">
        <v>12</v>
      </c>
      <c r="C1441" s="43" t="s">
        <v>785</v>
      </c>
      <c r="D1441" s="43" t="s">
        <v>55</v>
      </c>
      <c r="E1441" s="43" t="s">
        <v>1605</v>
      </c>
      <c r="F1441" s="43" t="s">
        <v>3734</v>
      </c>
      <c r="G1441" s="43" t="s">
        <v>4653</v>
      </c>
      <c r="H1441" s="76">
        <v>1000000</v>
      </c>
      <c r="I1441" s="229">
        <v>3.4200000000000002E-4</v>
      </c>
      <c r="J1441" s="73">
        <f t="shared" si="66"/>
        <v>6.8000137143001839E-6</v>
      </c>
      <c r="K1441" s="73">
        <f t="shared" si="67"/>
        <v>348.80001371430023</v>
      </c>
      <c r="L1441" s="3" t="e">
        <f t="shared" si="68"/>
        <v>#N/A</v>
      </c>
    </row>
    <row r="1442" spans="1:12" ht="15" customHeight="1" x14ac:dyDescent="0.25">
      <c r="A1442" s="43" t="s">
        <v>47</v>
      </c>
      <c r="B1442" s="43" t="s">
        <v>12</v>
      </c>
      <c r="C1442" s="43" t="s">
        <v>789</v>
      </c>
      <c r="D1442" s="43" t="s">
        <v>55</v>
      </c>
      <c r="E1442" s="43" t="s">
        <v>1606</v>
      </c>
      <c r="F1442" s="43" t="s">
        <v>3733</v>
      </c>
      <c r="G1442" s="43" t="s">
        <v>4653</v>
      </c>
      <c r="H1442" s="76">
        <v>1275000</v>
      </c>
      <c r="I1442" s="229"/>
      <c r="J1442" s="73">
        <f t="shared" si="66"/>
        <v>0</v>
      </c>
      <c r="K1442" s="73">
        <f t="shared" si="67"/>
        <v>0</v>
      </c>
      <c r="L1442" s="3" t="e">
        <f t="shared" si="68"/>
        <v>#N/A</v>
      </c>
    </row>
    <row r="1443" spans="1:12" ht="15" customHeight="1" x14ac:dyDescent="0.25">
      <c r="A1443" s="43" t="s">
        <v>47</v>
      </c>
      <c r="B1443" s="43" t="s">
        <v>12</v>
      </c>
      <c r="C1443" s="43" t="s">
        <v>789</v>
      </c>
      <c r="D1443" s="43" t="s">
        <v>55</v>
      </c>
      <c r="E1443" s="43" t="s">
        <v>1606</v>
      </c>
      <c r="F1443" s="43" t="s">
        <v>3733</v>
      </c>
      <c r="G1443" s="43" t="s">
        <v>4653</v>
      </c>
      <c r="H1443" s="76">
        <v>500000</v>
      </c>
      <c r="I1443" s="229"/>
      <c r="J1443" s="73">
        <f t="shared" si="66"/>
        <v>0</v>
      </c>
      <c r="K1443" s="73">
        <f t="shared" si="67"/>
        <v>0</v>
      </c>
      <c r="L1443" s="3" t="e">
        <f t="shared" si="68"/>
        <v>#N/A</v>
      </c>
    </row>
    <row r="1444" spans="1:12" ht="15" customHeight="1" x14ac:dyDescent="0.25">
      <c r="A1444" s="43" t="s">
        <v>47</v>
      </c>
      <c r="B1444" s="43" t="s">
        <v>12</v>
      </c>
      <c r="C1444" s="43" t="s">
        <v>789</v>
      </c>
      <c r="D1444" s="43" t="s">
        <v>55</v>
      </c>
      <c r="E1444" s="43" t="s">
        <v>1606</v>
      </c>
      <c r="F1444" s="43" t="s">
        <v>3733</v>
      </c>
      <c r="G1444" s="43" t="s">
        <v>4653</v>
      </c>
      <c r="H1444" s="76">
        <v>900000</v>
      </c>
      <c r="I1444" s="229"/>
      <c r="J1444" s="73">
        <f t="shared" si="66"/>
        <v>0</v>
      </c>
      <c r="K1444" s="73">
        <f t="shared" si="67"/>
        <v>0</v>
      </c>
      <c r="L1444" s="3" t="e">
        <f t="shared" si="68"/>
        <v>#N/A</v>
      </c>
    </row>
    <row r="1445" spans="1:12" ht="15" customHeight="1" x14ac:dyDescent="0.25">
      <c r="A1445" s="43" t="s">
        <v>47</v>
      </c>
      <c r="B1445" s="43" t="s">
        <v>12</v>
      </c>
      <c r="C1445" s="43" t="s">
        <v>789</v>
      </c>
      <c r="D1445" s="43" t="s">
        <v>55</v>
      </c>
      <c r="E1445" s="43" t="s">
        <v>1606</v>
      </c>
      <c r="F1445" s="43" t="s">
        <v>3733</v>
      </c>
      <c r="G1445" s="43" t="s">
        <v>4653</v>
      </c>
      <c r="H1445" s="76">
        <v>250000</v>
      </c>
      <c r="I1445" s="229"/>
      <c r="J1445" s="73">
        <f t="shared" si="66"/>
        <v>0</v>
      </c>
      <c r="K1445" s="73">
        <f t="shared" si="67"/>
        <v>0</v>
      </c>
      <c r="L1445" s="3" t="e">
        <f t="shared" si="68"/>
        <v>#N/A</v>
      </c>
    </row>
    <row r="1446" spans="1:12" ht="15" customHeight="1" x14ac:dyDescent="0.25">
      <c r="A1446" s="43" t="s">
        <v>47</v>
      </c>
      <c r="B1446" s="43" t="s">
        <v>12</v>
      </c>
      <c r="C1446" s="43" t="s">
        <v>789</v>
      </c>
      <c r="D1446" s="43" t="s">
        <v>55</v>
      </c>
      <c r="E1446" s="43" t="s">
        <v>1606</v>
      </c>
      <c r="F1446" s="43" t="s">
        <v>3733</v>
      </c>
      <c r="G1446" s="43" t="s">
        <v>4653</v>
      </c>
      <c r="H1446" s="76">
        <v>1570000</v>
      </c>
      <c r="I1446" s="229"/>
      <c r="J1446" s="73">
        <f t="shared" si="66"/>
        <v>0</v>
      </c>
      <c r="K1446" s="73">
        <f t="shared" si="67"/>
        <v>0</v>
      </c>
      <c r="L1446" s="3" t="e">
        <f t="shared" si="68"/>
        <v>#N/A</v>
      </c>
    </row>
    <row r="1447" spans="1:12" ht="15" customHeight="1" x14ac:dyDescent="0.25">
      <c r="A1447" s="43" t="s">
        <v>47</v>
      </c>
      <c r="B1447" s="43" t="s">
        <v>12</v>
      </c>
      <c r="C1447" s="43" t="s">
        <v>792</v>
      </c>
      <c r="D1447" s="43" t="s">
        <v>55</v>
      </c>
      <c r="E1447" s="43" t="s">
        <v>1607</v>
      </c>
      <c r="F1447" s="43" t="s">
        <v>3733</v>
      </c>
      <c r="G1447" s="43" t="s">
        <v>4653</v>
      </c>
      <c r="H1447" s="76">
        <v>700000</v>
      </c>
      <c r="I1447" s="229">
        <v>3.4200000000000002E-4</v>
      </c>
      <c r="J1447" s="73">
        <f t="shared" si="66"/>
        <v>6.8000137143001839E-6</v>
      </c>
      <c r="K1447" s="73">
        <f t="shared" si="67"/>
        <v>244.16000960001017</v>
      </c>
      <c r="L1447" s="3" t="e">
        <f t="shared" si="68"/>
        <v>#N/A</v>
      </c>
    </row>
    <row r="1448" spans="1:12" ht="15" customHeight="1" x14ac:dyDescent="0.25">
      <c r="A1448" s="43" t="s">
        <v>47</v>
      </c>
      <c r="B1448" s="43" t="s">
        <v>12</v>
      </c>
      <c r="C1448" s="43" t="s">
        <v>792</v>
      </c>
      <c r="D1448" s="43" t="s">
        <v>55</v>
      </c>
      <c r="E1448" s="43" t="s">
        <v>1607</v>
      </c>
      <c r="F1448" s="43" t="s">
        <v>3733</v>
      </c>
      <c r="G1448" s="43" t="s">
        <v>4653</v>
      </c>
      <c r="H1448" s="76">
        <v>850000</v>
      </c>
      <c r="I1448" s="229">
        <v>3.4199999999999996E-4</v>
      </c>
      <c r="J1448" s="73">
        <f t="shared" si="66"/>
        <v>6.8000137143001831E-6</v>
      </c>
      <c r="K1448" s="73">
        <f t="shared" si="67"/>
        <v>296.48001165715516</v>
      </c>
      <c r="L1448" s="3" t="e">
        <f t="shared" si="68"/>
        <v>#N/A</v>
      </c>
    </row>
    <row r="1449" spans="1:12" ht="15" customHeight="1" x14ac:dyDescent="0.25">
      <c r="A1449" s="43" t="s">
        <v>47</v>
      </c>
      <c r="B1449" s="43" t="s">
        <v>12</v>
      </c>
      <c r="C1449" s="43" t="s">
        <v>792</v>
      </c>
      <c r="D1449" s="43" t="s">
        <v>55</v>
      </c>
      <c r="E1449" s="43" t="s">
        <v>1607</v>
      </c>
      <c r="F1449" s="43" t="s">
        <v>3733</v>
      </c>
      <c r="G1449" s="43" t="s">
        <v>4653</v>
      </c>
      <c r="H1449" s="76">
        <v>2750000</v>
      </c>
      <c r="I1449" s="229">
        <v>3.4200000000000002E-4</v>
      </c>
      <c r="J1449" s="73">
        <f t="shared" si="66"/>
        <v>6.8000137143001839E-6</v>
      </c>
      <c r="K1449" s="73">
        <f t="shared" si="67"/>
        <v>959.20003771432562</v>
      </c>
      <c r="L1449" s="3" t="e">
        <f t="shared" si="68"/>
        <v>#N/A</v>
      </c>
    </row>
    <row r="1450" spans="1:12" ht="15" customHeight="1" x14ac:dyDescent="0.25">
      <c r="A1450" s="43" t="s">
        <v>47</v>
      </c>
      <c r="B1450" s="43" t="s">
        <v>12</v>
      </c>
      <c r="C1450" s="43" t="s">
        <v>792</v>
      </c>
      <c r="D1450" s="43" t="s">
        <v>55</v>
      </c>
      <c r="E1450" s="43" t="s">
        <v>1607</v>
      </c>
      <c r="F1450" s="43" t="s">
        <v>3733</v>
      </c>
      <c r="G1450" s="43" t="s">
        <v>4653</v>
      </c>
      <c r="H1450" s="76">
        <v>2100000</v>
      </c>
      <c r="I1450" s="229">
        <v>3.4199999999999996E-4</v>
      </c>
      <c r="J1450" s="73">
        <f t="shared" si="66"/>
        <v>6.8000137143001831E-6</v>
      </c>
      <c r="K1450" s="73">
        <f t="shared" si="67"/>
        <v>732.48002880003037</v>
      </c>
      <c r="L1450" s="3" t="e">
        <f t="shared" si="68"/>
        <v>#N/A</v>
      </c>
    </row>
    <row r="1451" spans="1:12" ht="15" customHeight="1" x14ac:dyDescent="0.25">
      <c r="A1451" s="43" t="s">
        <v>47</v>
      </c>
      <c r="B1451" s="43" t="s">
        <v>12</v>
      </c>
      <c r="C1451" s="43" t="s">
        <v>792</v>
      </c>
      <c r="D1451" s="43" t="s">
        <v>55</v>
      </c>
      <c r="E1451" s="43" t="s">
        <v>1607</v>
      </c>
      <c r="F1451" s="43" t="s">
        <v>3733</v>
      </c>
      <c r="G1451" s="43" t="s">
        <v>4653</v>
      </c>
      <c r="H1451" s="76">
        <v>5000</v>
      </c>
      <c r="I1451" s="229">
        <v>3.419999999999959E-4</v>
      </c>
      <c r="J1451" s="73">
        <f t="shared" si="66"/>
        <v>6.8000137143001026E-6</v>
      </c>
      <c r="K1451" s="73">
        <f t="shared" si="67"/>
        <v>1.74400006857148</v>
      </c>
      <c r="L1451" s="3" t="e">
        <f t="shared" si="68"/>
        <v>#N/A</v>
      </c>
    </row>
    <row r="1452" spans="1:12" ht="15" customHeight="1" x14ac:dyDescent="0.25">
      <c r="A1452" s="43" t="s">
        <v>47</v>
      </c>
      <c r="B1452" s="43" t="s">
        <v>12</v>
      </c>
      <c r="C1452" s="43" t="s">
        <v>792</v>
      </c>
      <c r="D1452" s="43" t="s">
        <v>55</v>
      </c>
      <c r="E1452" s="43" t="s">
        <v>1607</v>
      </c>
      <c r="F1452" s="43" t="s">
        <v>3733</v>
      </c>
      <c r="G1452" s="43" t="s">
        <v>4653</v>
      </c>
      <c r="H1452" s="76">
        <v>1900000</v>
      </c>
      <c r="I1452" s="229">
        <v>3.4199999999999996E-4</v>
      </c>
      <c r="J1452" s="73">
        <f t="shared" si="66"/>
        <v>6.8000137143001831E-6</v>
      </c>
      <c r="K1452" s="73">
        <f t="shared" si="67"/>
        <v>662.72002605717034</v>
      </c>
      <c r="L1452" s="3" t="e">
        <f t="shared" si="68"/>
        <v>#N/A</v>
      </c>
    </row>
    <row r="1453" spans="1:12" ht="15" customHeight="1" x14ac:dyDescent="0.25">
      <c r="A1453" s="43" t="s">
        <v>47</v>
      </c>
      <c r="B1453" s="43" t="s">
        <v>12</v>
      </c>
      <c r="C1453" s="43" t="s">
        <v>792</v>
      </c>
      <c r="D1453" s="43" t="s">
        <v>55</v>
      </c>
      <c r="E1453" s="43" t="s">
        <v>1607</v>
      </c>
      <c r="F1453" s="43" t="s">
        <v>3733</v>
      </c>
      <c r="G1453" s="43" t="s">
        <v>4653</v>
      </c>
      <c r="H1453" s="76">
        <v>4000000</v>
      </c>
      <c r="I1453" s="229">
        <v>3.4200000000000002E-4</v>
      </c>
      <c r="J1453" s="73">
        <f t="shared" si="66"/>
        <v>6.8000137143001839E-6</v>
      </c>
      <c r="K1453" s="73">
        <f t="shared" si="67"/>
        <v>1395.2000548572009</v>
      </c>
      <c r="L1453" s="3" t="e">
        <f t="shared" si="68"/>
        <v>#N/A</v>
      </c>
    </row>
    <row r="1454" spans="1:12" ht="15" customHeight="1" x14ac:dyDescent="0.25">
      <c r="A1454" s="43" t="s">
        <v>47</v>
      </c>
      <c r="B1454" s="43" t="s">
        <v>12</v>
      </c>
      <c r="C1454" s="43" t="s">
        <v>792</v>
      </c>
      <c r="D1454" s="43" t="s">
        <v>55</v>
      </c>
      <c r="E1454" s="43" t="s">
        <v>1607</v>
      </c>
      <c r="F1454" s="43" t="s">
        <v>3733</v>
      </c>
      <c r="G1454" s="43" t="s">
        <v>4653</v>
      </c>
      <c r="H1454" s="76">
        <v>1100000</v>
      </c>
      <c r="I1454" s="229">
        <v>3.4199999999999996E-4</v>
      </c>
      <c r="J1454" s="73">
        <f t="shared" si="66"/>
        <v>6.8000137143001831E-6</v>
      </c>
      <c r="K1454" s="73">
        <f t="shared" si="67"/>
        <v>383.68001508573019</v>
      </c>
      <c r="L1454" s="3" t="e">
        <f t="shared" si="68"/>
        <v>#N/A</v>
      </c>
    </row>
    <row r="1455" spans="1:12" ht="15" customHeight="1" x14ac:dyDescent="0.25">
      <c r="A1455" s="43" t="s">
        <v>47</v>
      </c>
      <c r="B1455" s="43" t="s">
        <v>12</v>
      </c>
      <c r="C1455" s="43" t="s">
        <v>792</v>
      </c>
      <c r="D1455" s="43" t="s">
        <v>55</v>
      </c>
      <c r="E1455" s="43" t="s">
        <v>1607</v>
      </c>
      <c r="F1455" s="43" t="s">
        <v>3733</v>
      </c>
      <c r="G1455" s="43" t="s">
        <v>4653</v>
      </c>
      <c r="H1455" s="76">
        <v>5000</v>
      </c>
      <c r="I1455" s="229">
        <v>3.419999999999959E-4</v>
      </c>
      <c r="J1455" s="73">
        <f t="shared" si="66"/>
        <v>6.8000137143001026E-6</v>
      </c>
      <c r="K1455" s="73">
        <f t="shared" si="67"/>
        <v>1.74400006857148</v>
      </c>
      <c r="L1455" s="3" t="e">
        <f t="shared" si="68"/>
        <v>#N/A</v>
      </c>
    </row>
    <row r="1456" spans="1:12" ht="15" customHeight="1" x14ac:dyDescent="0.25">
      <c r="A1456" s="43" t="s">
        <v>47</v>
      </c>
      <c r="B1456" s="43" t="s">
        <v>12</v>
      </c>
      <c r="C1456" s="43" t="s">
        <v>739</v>
      </c>
      <c r="D1456" s="43" t="s">
        <v>371</v>
      </c>
      <c r="E1456" s="43" t="s">
        <v>1608</v>
      </c>
      <c r="F1456" s="43" t="s">
        <v>3737</v>
      </c>
      <c r="G1456" s="43" t="s">
        <v>4653</v>
      </c>
      <c r="H1456" s="76">
        <v>15000</v>
      </c>
      <c r="I1456" s="229">
        <v>4.3800000000000002E-4</v>
      </c>
      <c r="J1456" s="73">
        <f t="shared" si="66"/>
        <v>8.7087894937528677E-6</v>
      </c>
      <c r="K1456" s="73">
        <f t="shared" si="67"/>
        <v>6.7006318424062936</v>
      </c>
      <c r="L1456" s="3" t="e">
        <f t="shared" si="68"/>
        <v>#N/A</v>
      </c>
    </row>
    <row r="1457" spans="1:12" ht="15" customHeight="1" x14ac:dyDescent="0.25">
      <c r="A1457" s="43" t="s">
        <v>47</v>
      </c>
      <c r="B1457" s="43" t="s">
        <v>12</v>
      </c>
      <c r="C1457" s="43" t="s">
        <v>739</v>
      </c>
      <c r="D1457" s="43" t="s">
        <v>371</v>
      </c>
      <c r="E1457" s="43" t="s">
        <v>1608</v>
      </c>
      <c r="F1457" s="43" t="s">
        <v>3737</v>
      </c>
      <c r="G1457" s="43" t="s">
        <v>4653</v>
      </c>
      <c r="H1457" s="76">
        <v>65000</v>
      </c>
      <c r="I1457" s="229">
        <v>4.2753846153846151E-4</v>
      </c>
      <c r="J1457" s="73">
        <f t="shared" si="66"/>
        <v>8.5007818767612284E-6</v>
      </c>
      <c r="K1457" s="73">
        <f t="shared" si="67"/>
        <v>28.34255082198948</v>
      </c>
      <c r="L1457" s="3" t="e">
        <f t="shared" si="68"/>
        <v>#N/A</v>
      </c>
    </row>
    <row r="1458" spans="1:12" ht="15" customHeight="1" x14ac:dyDescent="0.25">
      <c r="A1458" s="43" t="s">
        <v>47</v>
      </c>
      <c r="B1458" s="43" t="s">
        <v>12</v>
      </c>
      <c r="C1458" s="43" t="s">
        <v>739</v>
      </c>
      <c r="D1458" s="43" t="s">
        <v>371</v>
      </c>
      <c r="E1458" s="43" t="s">
        <v>1608</v>
      </c>
      <c r="F1458" s="43" t="s">
        <v>3737</v>
      </c>
      <c r="G1458" s="43" t="s">
        <v>4653</v>
      </c>
      <c r="H1458" s="76">
        <v>10000</v>
      </c>
      <c r="I1458" s="229">
        <v>4.1799999999999997E-4</v>
      </c>
      <c r="J1458" s="73">
        <f t="shared" si="66"/>
        <v>8.3111278730335566E-6</v>
      </c>
      <c r="K1458" s="73">
        <f t="shared" si="67"/>
        <v>4.2631112787303351</v>
      </c>
      <c r="L1458" s="3" t="e">
        <f t="shared" si="68"/>
        <v>#N/A</v>
      </c>
    </row>
    <row r="1459" spans="1:12" ht="15" customHeight="1" x14ac:dyDescent="0.25">
      <c r="A1459" s="43" t="s">
        <v>47</v>
      </c>
      <c r="B1459" s="43" t="s">
        <v>12</v>
      </c>
      <c r="C1459" s="43" t="s">
        <v>739</v>
      </c>
      <c r="D1459" s="43" t="s">
        <v>371</v>
      </c>
      <c r="E1459" s="43" t="s">
        <v>1608</v>
      </c>
      <c r="F1459" s="43" t="s">
        <v>3737</v>
      </c>
      <c r="G1459" s="43" t="s">
        <v>4653</v>
      </c>
      <c r="H1459" s="76">
        <v>25000</v>
      </c>
      <c r="I1459" s="229">
        <v>4.1799999999999997E-4</v>
      </c>
      <c r="J1459" s="73">
        <f t="shared" si="66"/>
        <v>8.3111278730335566E-6</v>
      </c>
      <c r="K1459" s="73">
        <f t="shared" si="67"/>
        <v>10.657778196825838</v>
      </c>
      <c r="L1459" s="3" t="e">
        <f t="shared" si="68"/>
        <v>#N/A</v>
      </c>
    </row>
    <row r="1460" spans="1:12" ht="15" customHeight="1" x14ac:dyDescent="0.25">
      <c r="A1460" s="43" t="s">
        <v>47</v>
      </c>
      <c r="B1460" s="43" t="s">
        <v>12</v>
      </c>
      <c r="C1460" s="43" t="s">
        <v>748</v>
      </c>
      <c r="D1460" s="43" t="s">
        <v>55</v>
      </c>
      <c r="E1460" s="43" t="s">
        <v>1609</v>
      </c>
      <c r="F1460" s="43" t="s">
        <v>3738</v>
      </c>
      <c r="G1460" s="43" t="s">
        <v>4653</v>
      </c>
      <c r="H1460" s="76">
        <v>1180000</v>
      </c>
      <c r="I1460" s="229">
        <v>4.3799999999999991E-4</v>
      </c>
      <c r="J1460" s="73">
        <f t="shared" si="66"/>
        <v>8.708789493752866E-6</v>
      </c>
      <c r="K1460" s="73">
        <f t="shared" si="67"/>
        <v>527.11637160262831</v>
      </c>
      <c r="L1460" s="3" t="e">
        <f t="shared" si="68"/>
        <v>#N/A</v>
      </c>
    </row>
    <row r="1461" spans="1:12" ht="15" customHeight="1" x14ac:dyDescent="0.25">
      <c r="A1461" s="43" t="s">
        <v>47</v>
      </c>
      <c r="B1461" s="43" t="s">
        <v>12</v>
      </c>
      <c r="C1461" s="43" t="s">
        <v>748</v>
      </c>
      <c r="D1461" s="43" t="s">
        <v>55</v>
      </c>
      <c r="E1461" s="43" t="s">
        <v>1609</v>
      </c>
      <c r="F1461" s="43" t="s">
        <v>3738</v>
      </c>
      <c r="G1461" s="43" t="s">
        <v>4653</v>
      </c>
      <c r="H1461" s="76">
        <v>790000</v>
      </c>
      <c r="I1461" s="229">
        <v>4.3799999999999997E-4</v>
      </c>
      <c r="J1461" s="73">
        <f t="shared" si="66"/>
        <v>8.708789493752866E-6</v>
      </c>
      <c r="K1461" s="73">
        <f t="shared" si="67"/>
        <v>352.89994370006474</v>
      </c>
      <c r="L1461" s="3" t="e">
        <f t="shared" si="68"/>
        <v>#N/A</v>
      </c>
    </row>
    <row r="1462" spans="1:12" ht="15" customHeight="1" x14ac:dyDescent="0.25">
      <c r="A1462" s="43" t="s">
        <v>47</v>
      </c>
      <c r="B1462" s="43" t="s">
        <v>12</v>
      </c>
      <c r="C1462" s="43" t="s">
        <v>748</v>
      </c>
      <c r="D1462" s="43" t="s">
        <v>55</v>
      </c>
      <c r="E1462" s="43" t="s">
        <v>1609</v>
      </c>
      <c r="F1462" s="43" t="s">
        <v>3738</v>
      </c>
      <c r="G1462" s="43" t="s">
        <v>4653</v>
      </c>
      <c r="H1462" s="76">
        <v>2650000</v>
      </c>
      <c r="I1462" s="229">
        <v>4.3799999999999991E-4</v>
      </c>
      <c r="J1462" s="73">
        <f t="shared" si="66"/>
        <v>8.708789493752866E-6</v>
      </c>
      <c r="K1462" s="73">
        <f t="shared" si="67"/>
        <v>1183.7782921584449</v>
      </c>
      <c r="L1462" s="3" t="e">
        <f t="shared" si="68"/>
        <v>#N/A</v>
      </c>
    </row>
    <row r="1463" spans="1:12" ht="15" customHeight="1" x14ac:dyDescent="0.25">
      <c r="A1463" s="43" t="s">
        <v>47</v>
      </c>
      <c r="B1463" s="43" t="s">
        <v>12</v>
      </c>
      <c r="C1463" s="43" t="s">
        <v>748</v>
      </c>
      <c r="D1463" s="43" t="s">
        <v>55</v>
      </c>
      <c r="E1463" s="43" t="s">
        <v>1609</v>
      </c>
      <c r="F1463" s="43" t="s">
        <v>3738</v>
      </c>
      <c r="G1463" s="43" t="s">
        <v>4653</v>
      </c>
      <c r="H1463" s="76">
        <v>5000</v>
      </c>
      <c r="I1463" s="229">
        <v>4.3799999999999997E-4</v>
      </c>
      <c r="J1463" s="73">
        <f t="shared" si="66"/>
        <v>8.708789493752866E-6</v>
      </c>
      <c r="K1463" s="73">
        <f t="shared" si="67"/>
        <v>2.2335439474687644</v>
      </c>
      <c r="L1463" s="3" t="e">
        <f t="shared" si="68"/>
        <v>#N/A</v>
      </c>
    </row>
    <row r="1464" spans="1:12" ht="15" customHeight="1" x14ac:dyDescent="0.25">
      <c r="A1464" s="43" t="s">
        <v>47</v>
      </c>
      <c r="B1464" s="43" t="s">
        <v>12</v>
      </c>
      <c r="C1464" s="43" t="s">
        <v>748</v>
      </c>
      <c r="D1464" s="43" t="s">
        <v>55</v>
      </c>
      <c r="E1464" s="43" t="s">
        <v>1609</v>
      </c>
      <c r="F1464" s="43" t="s">
        <v>3738</v>
      </c>
      <c r="G1464" s="43" t="s">
        <v>4653</v>
      </c>
      <c r="H1464" s="76">
        <v>920000</v>
      </c>
      <c r="I1464" s="229">
        <v>4.3800000000000002E-4</v>
      </c>
      <c r="J1464" s="73">
        <f t="shared" si="66"/>
        <v>8.7087894937528677E-6</v>
      </c>
      <c r="K1464" s="73">
        <f t="shared" si="67"/>
        <v>410.97208633425265</v>
      </c>
      <c r="L1464" s="3" t="e">
        <f t="shared" si="68"/>
        <v>#N/A</v>
      </c>
    </row>
    <row r="1465" spans="1:12" ht="15" customHeight="1" x14ac:dyDescent="0.25">
      <c r="A1465" s="43" t="s">
        <v>47</v>
      </c>
      <c r="B1465" s="43" t="s">
        <v>12</v>
      </c>
      <c r="C1465" s="43" t="s">
        <v>748</v>
      </c>
      <c r="D1465" s="43" t="s">
        <v>55</v>
      </c>
      <c r="E1465" s="43" t="s">
        <v>1609</v>
      </c>
      <c r="F1465" s="43" t="s">
        <v>3738</v>
      </c>
      <c r="G1465" s="43" t="s">
        <v>4653</v>
      </c>
      <c r="H1465" s="76">
        <v>120000</v>
      </c>
      <c r="I1465" s="229">
        <v>4.3800000000000002E-4</v>
      </c>
      <c r="J1465" s="73">
        <f t="shared" si="66"/>
        <v>8.7087894937528677E-6</v>
      </c>
      <c r="K1465" s="73">
        <f t="shared" si="67"/>
        <v>53.605054739250349</v>
      </c>
      <c r="L1465" s="3" t="e">
        <f t="shared" si="68"/>
        <v>#N/A</v>
      </c>
    </row>
    <row r="1466" spans="1:12" ht="15" customHeight="1" x14ac:dyDescent="0.25">
      <c r="A1466" s="43" t="s">
        <v>47</v>
      </c>
      <c r="B1466" s="43" t="s">
        <v>12</v>
      </c>
      <c r="C1466" s="43" t="s">
        <v>748</v>
      </c>
      <c r="D1466" s="43" t="s">
        <v>55</v>
      </c>
      <c r="E1466" s="43" t="s">
        <v>1609</v>
      </c>
      <c r="F1466" s="43" t="s">
        <v>3738</v>
      </c>
      <c r="G1466" s="43" t="s">
        <v>4653</v>
      </c>
      <c r="H1466" s="76">
        <v>295000</v>
      </c>
      <c r="I1466" s="229">
        <v>4.3799999999999991E-4</v>
      </c>
      <c r="J1466" s="73">
        <f t="shared" si="66"/>
        <v>8.708789493752866E-6</v>
      </c>
      <c r="K1466" s="73">
        <f t="shared" si="67"/>
        <v>131.77909290065708</v>
      </c>
      <c r="L1466" s="3" t="e">
        <f t="shared" si="68"/>
        <v>#N/A</v>
      </c>
    </row>
    <row r="1467" spans="1:12" ht="15" customHeight="1" x14ac:dyDescent="0.25">
      <c r="A1467" s="43" t="s">
        <v>47</v>
      </c>
      <c r="B1467" s="43" t="s">
        <v>12</v>
      </c>
      <c r="C1467" s="43" t="s">
        <v>748</v>
      </c>
      <c r="D1467" s="43" t="s">
        <v>55</v>
      </c>
      <c r="E1467" s="43" t="s">
        <v>1610</v>
      </c>
      <c r="F1467" s="43" t="s">
        <v>3739</v>
      </c>
      <c r="G1467" s="43" t="s">
        <v>4653</v>
      </c>
      <c r="H1467" s="76">
        <v>90000</v>
      </c>
      <c r="I1467" s="229">
        <v>1.4799999999999999E-4</v>
      </c>
      <c r="J1467" s="73">
        <f t="shared" si="66"/>
        <v>2.9426959933228864E-6</v>
      </c>
      <c r="K1467" s="73">
        <f t="shared" si="67"/>
        <v>13.58484263939906</v>
      </c>
      <c r="L1467" s="3" t="e">
        <f t="shared" si="68"/>
        <v>#N/A</v>
      </c>
    </row>
    <row r="1468" spans="1:12" ht="15" customHeight="1" x14ac:dyDescent="0.25">
      <c r="A1468" s="43" t="s">
        <v>47</v>
      </c>
      <c r="B1468" s="43" t="s">
        <v>12</v>
      </c>
      <c r="C1468" s="43" t="s">
        <v>748</v>
      </c>
      <c r="D1468" s="43" t="s">
        <v>55</v>
      </c>
      <c r="E1468" s="43" t="s">
        <v>1611</v>
      </c>
      <c r="F1468" s="43" t="s">
        <v>3740</v>
      </c>
      <c r="G1468" s="43" t="s">
        <v>4653</v>
      </c>
      <c r="H1468" s="76">
        <v>920000</v>
      </c>
      <c r="I1468" s="229">
        <v>4.3799999999999997E-4</v>
      </c>
      <c r="J1468" s="73">
        <f t="shared" si="66"/>
        <v>8.708789493752866E-6</v>
      </c>
      <c r="K1468" s="73">
        <f t="shared" si="67"/>
        <v>410.97208633425259</v>
      </c>
      <c r="L1468" s="3" t="e">
        <f t="shared" si="68"/>
        <v>#N/A</v>
      </c>
    </row>
    <row r="1469" spans="1:12" ht="15" customHeight="1" x14ac:dyDescent="0.25">
      <c r="A1469" s="43" t="s">
        <v>47</v>
      </c>
      <c r="B1469" s="43" t="s">
        <v>12</v>
      </c>
      <c r="C1469" s="43" t="s">
        <v>748</v>
      </c>
      <c r="D1469" s="43" t="s">
        <v>55</v>
      </c>
      <c r="E1469" s="43" t="s">
        <v>1612</v>
      </c>
      <c r="F1469" s="43" t="s">
        <v>3741</v>
      </c>
      <c r="G1469" s="43" t="s">
        <v>4653</v>
      </c>
      <c r="H1469" s="76">
        <v>310000</v>
      </c>
      <c r="I1469" s="229">
        <v>4.3799999999999953E-4</v>
      </c>
      <c r="J1469" s="73">
        <f t="shared" si="66"/>
        <v>8.7087894937528576E-6</v>
      </c>
      <c r="K1469" s="73">
        <f t="shared" si="67"/>
        <v>138.47972474306326</v>
      </c>
      <c r="L1469" s="3" t="e">
        <f t="shared" si="68"/>
        <v>#N/A</v>
      </c>
    </row>
    <row r="1470" spans="1:12" ht="15" customHeight="1" x14ac:dyDescent="0.25">
      <c r="A1470" s="43" t="s">
        <v>47</v>
      </c>
      <c r="B1470" s="43" t="s">
        <v>12</v>
      </c>
      <c r="C1470" s="43" t="s">
        <v>749</v>
      </c>
      <c r="D1470" s="43" t="s">
        <v>55</v>
      </c>
      <c r="E1470" s="43" t="s">
        <v>1613</v>
      </c>
      <c r="F1470" s="43" t="s">
        <v>3742</v>
      </c>
      <c r="G1470" s="43" t="s">
        <v>4653</v>
      </c>
      <c r="H1470" s="76">
        <v>5000</v>
      </c>
      <c r="I1470" s="229">
        <v>4.3799999999999997E-4</v>
      </c>
      <c r="J1470" s="73">
        <f t="shared" si="66"/>
        <v>8.708789493752866E-6</v>
      </c>
      <c r="K1470" s="73">
        <f t="shared" si="67"/>
        <v>2.2335439474687644</v>
      </c>
      <c r="L1470" s="3" t="e">
        <f t="shared" si="68"/>
        <v>#N/A</v>
      </c>
    </row>
    <row r="1471" spans="1:12" ht="15" customHeight="1" x14ac:dyDescent="0.25">
      <c r="A1471" s="43" t="s">
        <v>47</v>
      </c>
      <c r="B1471" s="43" t="s">
        <v>12</v>
      </c>
      <c r="C1471" s="43" t="s">
        <v>749</v>
      </c>
      <c r="D1471" s="43" t="s">
        <v>55</v>
      </c>
      <c r="E1471" s="43" t="s">
        <v>1613</v>
      </c>
      <c r="F1471" s="43" t="s">
        <v>3742</v>
      </c>
      <c r="G1471" s="43" t="s">
        <v>4653</v>
      </c>
      <c r="H1471" s="76">
        <v>5000</v>
      </c>
      <c r="I1471" s="229">
        <v>4.3800000000000024E-4</v>
      </c>
      <c r="J1471" s="73">
        <f t="shared" si="66"/>
        <v>8.7087894937528711E-6</v>
      </c>
      <c r="K1471" s="73">
        <f t="shared" si="67"/>
        <v>2.2335439474687657</v>
      </c>
      <c r="L1471" s="3" t="e">
        <f t="shared" si="68"/>
        <v>#N/A</v>
      </c>
    </row>
    <row r="1472" spans="1:12" ht="15" customHeight="1" x14ac:dyDescent="0.25">
      <c r="A1472" s="43" t="s">
        <v>47</v>
      </c>
      <c r="B1472" s="43" t="s">
        <v>12</v>
      </c>
      <c r="C1472" s="43" t="s">
        <v>749</v>
      </c>
      <c r="D1472" s="43" t="s">
        <v>55</v>
      </c>
      <c r="E1472" s="43" t="s">
        <v>1613</v>
      </c>
      <c r="F1472" s="43" t="s">
        <v>3742</v>
      </c>
      <c r="G1472" s="43" t="s">
        <v>4653</v>
      </c>
      <c r="H1472" s="76">
        <v>5000</v>
      </c>
      <c r="I1472" s="229">
        <v>4.1600000000000003E-4</v>
      </c>
      <c r="J1472" s="73">
        <f t="shared" si="66"/>
        <v>8.2713617109616275E-6</v>
      </c>
      <c r="K1472" s="73">
        <f t="shared" si="67"/>
        <v>2.1213568085548085</v>
      </c>
      <c r="L1472" s="3" t="e">
        <f t="shared" si="68"/>
        <v>#N/A</v>
      </c>
    </row>
    <row r="1473" spans="1:12" ht="15" customHeight="1" x14ac:dyDescent="0.25">
      <c r="A1473" s="43" t="s">
        <v>47</v>
      </c>
      <c r="B1473" s="43" t="s">
        <v>12</v>
      </c>
      <c r="C1473" s="43" t="s">
        <v>749</v>
      </c>
      <c r="D1473" s="43" t="s">
        <v>55</v>
      </c>
      <c r="E1473" s="43" t="s">
        <v>1613</v>
      </c>
      <c r="F1473" s="43" t="s">
        <v>3742</v>
      </c>
      <c r="G1473" s="43" t="s">
        <v>4653</v>
      </c>
      <c r="H1473" s="76">
        <v>5000</v>
      </c>
      <c r="I1473" s="229">
        <v>4.1799999999999997E-4</v>
      </c>
      <c r="J1473" s="73">
        <f t="shared" si="66"/>
        <v>8.3111278730335566E-6</v>
      </c>
      <c r="K1473" s="73">
        <f t="shared" si="67"/>
        <v>2.1315556393651676</v>
      </c>
      <c r="L1473" s="3" t="e">
        <f t="shared" si="68"/>
        <v>#N/A</v>
      </c>
    </row>
    <row r="1474" spans="1:12" ht="15" customHeight="1" x14ac:dyDescent="0.25">
      <c r="A1474" s="43" t="s">
        <v>47</v>
      </c>
      <c r="B1474" s="43" t="s">
        <v>12</v>
      </c>
      <c r="C1474" s="43" t="s">
        <v>749</v>
      </c>
      <c r="D1474" s="43" t="s">
        <v>55</v>
      </c>
      <c r="E1474" s="43" t="s">
        <v>1613</v>
      </c>
      <c r="F1474" s="43" t="s">
        <v>3742</v>
      </c>
      <c r="G1474" s="43" t="s">
        <v>4653</v>
      </c>
      <c r="H1474" s="76">
        <v>9000</v>
      </c>
      <c r="I1474" s="229">
        <v>2.8444444444444443E-4</v>
      </c>
      <c r="J1474" s="73">
        <f t="shared" si="66"/>
        <v>5.6556319391190611E-6</v>
      </c>
      <c r="K1474" s="73">
        <f t="shared" si="67"/>
        <v>2.6109006874520713</v>
      </c>
      <c r="L1474" s="3" t="e">
        <f t="shared" si="68"/>
        <v>#N/A</v>
      </c>
    </row>
    <row r="1475" spans="1:12" ht="15" customHeight="1" x14ac:dyDescent="0.25">
      <c r="A1475" s="43" t="s">
        <v>47</v>
      </c>
      <c r="B1475" s="43" t="s">
        <v>12</v>
      </c>
      <c r="C1475" s="43" t="s">
        <v>749</v>
      </c>
      <c r="D1475" s="43" t="s">
        <v>55</v>
      </c>
      <c r="E1475" s="43" t="s">
        <v>1613</v>
      </c>
      <c r="F1475" s="43" t="s">
        <v>3742</v>
      </c>
      <c r="G1475" s="43" t="s">
        <v>4653</v>
      </c>
      <c r="H1475" s="76">
        <v>5000</v>
      </c>
      <c r="I1475" s="229">
        <v>4.1799999999999997E-4</v>
      </c>
      <c r="J1475" s="73">
        <f t="shared" si="66"/>
        <v>8.3111278730335566E-6</v>
      </c>
      <c r="K1475" s="73">
        <f t="shared" si="67"/>
        <v>2.1315556393651676</v>
      </c>
      <c r="L1475" s="3" t="e">
        <f t="shared" si="68"/>
        <v>#N/A</v>
      </c>
    </row>
    <row r="1476" spans="1:12" ht="15" customHeight="1" x14ac:dyDescent="0.25">
      <c r="A1476" s="43" t="s">
        <v>47</v>
      </c>
      <c r="B1476" s="43" t="s">
        <v>12</v>
      </c>
      <c r="C1476" s="43" t="s">
        <v>749</v>
      </c>
      <c r="D1476" s="43" t="s">
        <v>55</v>
      </c>
      <c r="E1476" s="43" t="s">
        <v>1613</v>
      </c>
      <c r="F1476" s="43" t="s">
        <v>3742</v>
      </c>
      <c r="G1476" s="43" t="s">
        <v>4653</v>
      </c>
      <c r="H1476" s="76">
        <v>5000</v>
      </c>
      <c r="I1476" s="229">
        <v>4.3800000000000094E-4</v>
      </c>
      <c r="J1476" s="73">
        <f t="shared" si="66"/>
        <v>8.7087894937528864E-6</v>
      </c>
      <c r="K1476" s="73">
        <f t="shared" si="67"/>
        <v>2.2335439474687693</v>
      </c>
      <c r="L1476" s="3" t="e">
        <f t="shared" si="68"/>
        <v>#N/A</v>
      </c>
    </row>
    <row r="1477" spans="1:12" ht="15" customHeight="1" x14ac:dyDescent="0.25">
      <c r="A1477" s="43" t="s">
        <v>47</v>
      </c>
      <c r="B1477" s="43" t="s">
        <v>12</v>
      </c>
      <c r="C1477" s="43" t="s">
        <v>749</v>
      </c>
      <c r="D1477" s="43" t="s">
        <v>55</v>
      </c>
      <c r="E1477" s="43" t="s">
        <v>1614</v>
      </c>
      <c r="F1477" s="43" t="s">
        <v>3743</v>
      </c>
      <c r="G1477" s="43" t="s">
        <v>4653</v>
      </c>
      <c r="H1477" s="76">
        <v>130007</v>
      </c>
      <c r="I1477" s="229">
        <v>4.3336128054643217E-4</v>
      </c>
      <c r="J1477" s="73">
        <f t="shared" si="66"/>
        <v>8.6165574589544692E-6</v>
      </c>
      <c r="K1477" s="73">
        <f t="shared" si="67"/>
        <v>57.460212785566299</v>
      </c>
      <c r="L1477" s="3" t="e">
        <f t="shared" si="68"/>
        <v>#N/A</v>
      </c>
    </row>
    <row r="1478" spans="1:12" ht="15" customHeight="1" x14ac:dyDescent="0.25">
      <c r="A1478" s="43" t="s">
        <v>47</v>
      </c>
      <c r="B1478" s="43" t="s">
        <v>12</v>
      </c>
      <c r="C1478" s="43" t="s">
        <v>749</v>
      </c>
      <c r="D1478" s="43" t="s">
        <v>55</v>
      </c>
      <c r="E1478" s="43" t="s">
        <v>1615</v>
      </c>
      <c r="F1478" s="43" t="s">
        <v>3744</v>
      </c>
      <c r="G1478" s="43" t="s">
        <v>4653</v>
      </c>
      <c r="H1478" s="76">
        <v>55000</v>
      </c>
      <c r="I1478" s="229">
        <v>1.5199999999999998E-4</v>
      </c>
      <c r="J1478" s="73">
        <f t="shared" si="66"/>
        <v>3.0222283174667479E-6</v>
      </c>
      <c r="K1478" s="73">
        <f t="shared" si="67"/>
        <v>8.5262225574606703</v>
      </c>
      <c r="L1478" s="3" t="e">
        <f t="shared" si="68"/>
        <v>#N/A</v>
      </c>
    </row>
    <row r="1479" spans="1:12" ht="15" customHeight="1" x14ac:dyDescent="0.25">
      <c r="A1479" s="43" t="s">
        <v>47</v>
      </c>
      <c r="B1479" s="43" t="s">
        <v>12</v>
      </c>
      <c r="C1479" s="43" t="s">
        <v>749</v>
      </c>
      <c r="D1479" s="43" t="s">
        <v>55</v>
      </c>
      <c r="E1479" s="43" t="s">
        <v>1615</v>
      </c>
      <c r="F1479" s="43" t="s">
        <v>3744</v>
      </c>
      <c r="G1479" s="43" t="s">
        <v>4653</v>
      </c>
      <c r="H1479" s="76">
        <v>20000</v>
      </c>
      <c r="I1479" s="229">
        <v>4.1799999999999997E-4</v>
      </c>
      <c r="J1479" s="73">
        <f t="shared" ref="J1479:J1542" si="69">I1479*$J$5</f>
        <v>8.3111278730335566E-6</v>
      </c>
      <c r="K1479" s="73">
        <f t="shared" ref="K1479:K1542" si="70">(I1479+J1479)*H1479</f>
        <v>8.5262225574606703</v>
      </c>
      <c r="L1479" s="3" t="e">
        <f t="shared" ref="L1479:L1542" si="71">MATCH(C1479,$C$7237:$C$7264,0)</f>
        <v>#N/A</v>
      </c>
    </row>
    <row r="1480" spans="1:12" ht="15" customHeight="1" x14ac:dyDescent="0.25">
      <c r="A1480" s="43" t="s">
        <v>47</v>
      </c>
      <c r="B1480" s="43" t="s">
        <v>12</v>
      </c>
      <c r="C1480" s="43" t="s">
        <v>749</v>
      </c>
      <c r="D1480" s="43" t="s">
        <v>55</v>
      </c>
      <c r="E1480" s="43" t="s">
        <v>1615</v>
      </c>
      <c r="F1480" s="43" t="s">
        <v>3744</v>
      </c>
      <c r="G1480" s="43" t="s">
        <v>4653</v>
      </c>
      <c r="H1480" s="76">
        <v>70000</v>
      </c>
      <c r="I1480" s="229">
        <v>3.5828571428571425E-4</v>
      </c>
      <c r="J1480" s="73">
        <f t="shared" si="69"/>
        <v>7.1238238911716206E-6</v>
      </c>
      <c r="K1480" s="73">
        <f t="shared" si="70"/>
        <v>25.578667672382011</v>
      </c>
      <c r="L1480" s="3" t="e">
        <f t="shared" si="71"/>
        <v>#N/A</v>
      </c>
    </row>
    <row r="1481" spans="1:12" ht="15" customHeight="1" x14ac:dyDescent="0.25">
      <c r="A1481" s="43" t="s">
        <v>47</v>
      </c>
      <c r="B1481" s="43" t="s">
        <v>12</v>
      </c>
      <c r="C1481" s="43" t="s">
        <v>749</v>
      </c>
      <c r="D1481" s="43" t="s">
        <v>55</v>
      </c>
      <c r="E1481" s="43" t="s">
        <v>1616</v>
      </c>
      <c r="F1481" s="43" t="s">
        <v>3745</v>
      </c>
      <c r="G1481" s="43" t="s">
        <v>4653</v>
      </c>
      <c r="H1481" s="76">
        <v>510000</v>
      </c>
      <c r="I1481" s="229">
        <v>4.1800000000000002E-4</v>
      </c>
      <c r="J1481" s="73">
        <f t="shared" si="69"/>
        <v>8.3111278730335583E-6</v>
      </c>
      <c r="K1481" s="73">
        <f t="shared" si="70"/>
        <v>217.41867521524713</v>
      </c>
      <c r="L1481" s="3" t="e">
        <f t="shared" si="71"/>
        <v>#N/A</v>
      </c>
    </row>
    <row r="1482" spans="1:12" ht="15" customHeight="1" x14ac:dyDescent="0.25">
      <c r="A1482" s="43" t="s">
        <v>47</v>
      </c>
      <c r="B1482" s="43" t="s">
        <v>12</v>
      </c>
      <c r="C1482" s="43" t="s">
        <v>756</v>
      </c>
      <c r="D1482" s="43" t="s">
        <v>55</v>
      </c>
      <c r="E1482" s="43" t="s">
        <v>1617</v>
      </c>
      <c r="F1482" s="43" t="s">
        <v>3742</v>
      </c>
      <c r="G1482" s="43" t="s">
        <v>4653</v>
      </c>
      <c r="H1482" s="76">
        <v>55000</v>
      </c>
      <c r="I1482" s="229">
        <v>3.978181818181818E-4</v>
      </c>
      <c r="J1482" s="73">
        <f t="shared" si="69"/>
        <v>7.9098511466713455E-6</v>
      </c>
      <c r="K1482" s="73">
        <f t="shared" si="70"/>
        <v>22.315041813066923</v>
      </c>
      <c r="L1482" s="3" t="e">
        <f t="shared" si="71"/>
        <v>#N/A</v>
      </c>
    </row>
    <row r="1483" spans="1:12" ht="15" customHeight="1" x14ac:dyDescent="0.25">
      <c r="A1483" s="43" t="s">
        <v>47</v>
      </c>
      <c r="B1483" s="43" t="s">
        <v>12</v>
      </c>
      <c r="C1483" s="43" t="s">
        <v>756</v>
      </c>
      <c r="D1483" s="43" t="s">
        <v>55</v>
      </c>
      <c r="E1483" s="43" t="s">
        <v>1617</v>
      </c>
      <c r="F1483" s="43" t="s">
        <v>3742</v>
      </c>
      <c r="G1483" s="43" t="s">
        <v>4653</v>
      </c>
      <c r="H1483" s="76">
        <v>130000</v>
      </c>
      <c r="I1483" s="229">
        <v>4.0199999999999996E-4</v>
      </c>
      <c r="J1483" s="73">
        <f t="shared" si="69"/>
        <v>7.9929985764581104E-6</v>
      </c>
      <c r="K1483" s="73">
        <f t="shared" si="70"/>
        <v>53.299089814939549</v>
      </c>
      <c r="L1483" s="3" t="e">
        <f t="shared" si="71"/>
        <v>#N/A</v>
      </c>
    </row>
    <row r="1484" spans="1:12" ht="15" customHeight="1" x14ac:dyDescent="0.25">
      <c r="A1484" s="43" t="s">
        <v>47</v>
      </c>
      <c r="B1484" s="43" t="s">
        <v>12</v>
      </c>
      <c r="C1484" s="43" t="s">
        <v>756</v>
      </c>
      <c r="D1484" s="43" t="s">
        <v>55</v>
      </c>
      <c r="E1484" s="43" t="s">
        <v>1617</v>
      </c>
      <c r="F1484" s="43" t="s">
        <v>3742</v>
      </c>
      <c r="G1484" s="43" t="s">
        <v>4653</v>
      </c>
      <c r="H1484" s="76">
        <v>4000000</v>
      </c>
      <c r="I1484" s="229">
        <v>4.3799999999999997E-4</v>
      </c>
      <c r="J1484" s="73">
        <f t="shared" si="69"/>
        <v>8.708789493752866E-6</v>
      </c>
      <c r="K1484" s="73">
        <f t="shared" si="70"/>
        <v>1786.8351579750115</v>
      </c>
      <c r="L1484" s="3" t="e">
        <f t="shared" si="71"/>
        <v>#N/A</v>
      </c>
    </row>
    <row r="1485" spans="1:12" ht="15" customHeight="1" x14ac:dyDescent="0.25">
      <c r="A1485" s="43" t="s">
        <v>47</v>
      </c>
      <c r="B1485" s="43" t="s">
        <v>12</v>
      </c>
      <c r="C1485" s="43" t="s">
        <v>756</v>
      </c>
      <c r="D1485" s="43" t="s">
        <v>55</v>
      </c>
      <c r="E1485" s="43" t="s">
        <v>1617</v>
      </c>
      <c r="F1485" s="43" t="s">
        <v>3742</v>
      </c>
      <c r="G1485" s="43" t="s">
        <v>4653</v>
      </c>
      <c r="H1485" s="76">
        <v>1595000</v>
      </c>
      <c r="I1485" s="229">
        <v>4.3800000000000002E-4</v>
      </c>
      <c r="J1485" s="73">
        <f t="shared" si="69"/>
        <v>8.7087894937528677E-6</v>
      </c>
      <c r="K1485" s="73">
        <f t="shared" si="70"/>
        <v>712.50051924253592</v>
      </c>
      <c r="L1485" s="3" t="e">
        <f t="shared" si="71"/>
        <v>#N/A</v>
      </c>
    </row>
    <row r="1486" spans="1:12" ht="15" customHeight="1" x14ac:dyDescent="0.25">
      <c r="A1486" s="43" t="s">
        <v>47</v>
      </c>
      <c r="B1486" s="43" t="s">
        <v>12</v>
      </c>
      <c r="C1486" s="43" t="s">
        <v>756</v>
      </c>
      <c r="D1486" s="43" t="s">
        <v>55</v>
      </c>
      <c r="E1486" s="43" t="s">
        <v>1617</v>
      </c>
      <c r="F1486" s="43" t="s">
        <v>3742</v>
      </c>
      <c r="G1486" s="43" t="s">
        <v>4653</v>
      </c>
      <c r="H1486" s="76">
        <v>840000</v>
      </c>
      <c r="I1486" s="229">
        <v>4.3800000000000008E-4</v>
      </c>
      <c r="J1486" s="73">
        <f t="shared" si="69"/>
        <v>8.7087894937528677E-6</v>
      </c>
      <c r="K1486" s="73">
        <f t="shared" si="70"/>
        <v>375.23538317475249</v>
      </c>
      <c r="L1486" s="3" t="e">
        <f t="shared" si="71"/>
        <v>#N/A</v>
      </c>
    </row>
    <row r="1487" spans="1:12" ht="15" customHeight="1" x14ac:dyDescent="0.25">
      <c r="A1487" s="43" t="s">
        <v>47</v>
      </c>
      <c r="B1487" s="43" t="s">
        <v>12</v>
      </c>
      <c r="C1487" s="43" t="s">
        <v>756</v>
      </c>
      <c r="D1487" s="43" t="s">
        <v>55</v>
      </c>
      <c r="E1487" s="43" t="s">
        <v>1617</v>
      </c>
      <c r="F1487" s="43" t="s">
        <v>3742</v>
      </c>
      <c r="G1487" s="43" t="s">
        <v>4653</v>
      </c>
      <c r="H1487" s="76">
        <v>135000</v>
      </c>
      <c r="I1487" s="229">
        <v>4.3762962962962961E-4</v>
      </c>
      <c r="J1487" s="73">
        <f t="shared" si="69"/>
        <v>8.7014253896654722E-6</v>
      </c>
      <c r="K1487" s="73">
        <f t="shared" si="70"/>
        <v>60.25469242760483</v>
      </c>
      <c r="L1487" s="3" t="e">
        <f t="shared" si="71"/>
        <v>#N/A</v>
      </c>
    </row>
    <row r="1488" spans="1:12" ht="15" customHeight="1" x14ac:dyDescent="0.25">
      <c r="A1488" s="43" t="s">
        <v>47</v>
      </c>
      <c r="B1488" s="43" t="s">
        <v>12</v>
      </c>
      <c r="C1488" s="43" t="s">
        <v>756</v>
      </c>
      <c r="D1488" s="43" t="s">
        <v>55</v>
      </c>
      <c r="E1488" s="43" t="s">
        <v>1617</v>
      </c>
      <c r="F1488" s="43" t="s">
        <v>3742</v>
      </c>
      <c r="G1488" s="43" t="s">
        <v>4653</v>
      </c>
      <c r="H1488" s="76">
        <v>225000</v>
      </c>
      <c r="I1488" s="229">
        <v>4.1799999999999997E-4</v>
      </c>
      <c r="J1488" s="73">
        <f t="shared" si="69"/>
        <v>8.3111278730335566E-6</v>
      </c>
      <c r="K1488" s="73">
        <f t="shared" si="70"/>
        <v>95.920003771432548</v>
      </c>
      <c r="L1488" s="3" t="e">
        <f t="shared" si="71"/>
        <v>#N/A</v>
      </c>
    </row>
    <row r="1489" spans="1:12" ht="15" customHeight="1" x14ac:dyDescent="0.25">
      <c r="A1489" s="43" t="s">
        <v>47</v>
      </c>
      <c r="B1489" s="43" t="s">
        <v>12</v>
      </c>
      <c r="C1489" s="43" t="s">
        <v>756</v>
      </c>
      <c r="D1489" s="43" t="s">
        <v>55</v>
      </c>
      <c r="E1489" s="43" t="s">
        <v>1617</v>
      </c>
      <c r="F1489" s="43" t="s">
        <v>3742</v>
      </c>
      <c r="G1489" s="43" t="s">
        <v>4653</v>
      </c>
      <c r="H1489" s="76">
        <v>1595000</v>
      </c>
      <c r="I1489" s="229">
        <v>4.1799999999999997E-4</v>
      </c>
      <c r="J1489" s="73">
        <f t="shared" si="69"/>
        <v>8.3111278730335566E-6</v>
      </c>
      <c r="K1489" s="73">
        <f t="shared" si="70"/>
        <v>679.96624895748846</v>
      </c>
      <c r="L1489" s="3" t="e">
        <f t="shared" si="71"/>
        <v>#N/A</v>
      </c>
    </row>
    <row r="1490" spans="1:12" ht="15" customHeight="1" x14ac:dyDescent="0.25">
      <c r="A1490" s="43" t="s">
        <v>47</v>
      </c>
      <c r="B1490" s="43" t="s">
        <v>12</v>
      </c>
      <c r="C1490" s="43" t="s">
        <v>756</v>
      </c>
      <c r="D1490" s="43" t="s">
        <v>55</v>
      </c>
      <c r="E1490" s="43" t="s">
        <v>1617</v>
      </c>
      <c r="F1490" s="43" t="s">
        <v>3742</v>
      </c>
      <c r="G1490" s="43" t="s">
        <v>4653</v>
      </c>
      <c r="H1490" s="76">
        <v>4990000</v>
      </c>
      <c r="I1490" s="229">
        <v>4.3799999999999997E-4</v>
      </c>
      <c r="J1490" s="73">
        <f t="shared" si="69"/>
        <v>8.708789493752866E-6</v>
      </c>
      <c r="K1490" s="73">
        <f t="shared" si="70"/>
        <v>2229.0768595738268</v>
      </c>
      <c r="L1490" s="3" t="e">
        <f t="shared" si="71"/>
        <v>#N/A</v>
      </c>
    </row>
    <row r="1491" spans="1:12" ht="15" customHeight="1" x14ac:dyDescent="0.25">
      <c r="A1491" s="43" t="s">
        <v>47</v>
      </c>
      <c r="B1491" s="43" t="s">
        <v>12</v>
      </c>
      <c r="C1491" s="43" t="s">
        <v>756</v>
      </c>
      <c r="D1491" s="43" t="s">
        <v>55</v>
      </c>
      <c r="E1491" s="43" t="s">
        <v>1617</v>
      </c>
      <c r="F1491" s="43" t="s">
        <v>3742</v>
      </c>
      <c r="G1491" s="43" t="s">
        <v>4653</v>
      </c>
      <c r="H1491" s="76">
        <v>160000</v>
      </c>
      <c r="I1491" s="229">
        <v>4.3399999999999998E-4</v>
      </c>
      <c r="J1491" s="73">
        <f t="shared" si="69"/>
        <v>8.6292571696090045E-6</v>
      </c>
      <c r="K1491" s="73">
        <f t="shared" si="70"/>
        <v>70.820681147137435</v>
      </c>
      <c r="L1491" s="3" t="e">
        <f t="shared" si="71"/>
        <v>#N/A</v>
      </c>
    </row>
    <row r="1492" spans="1:12" ht="15" customHeight="1" x14ac:dyDescent="0.25">
      <c r="A1492" s="43" t="s">
        <v>47</v>
      </c>
      <c r="B1492" s="43" t="s">
        <v>12</v>
      </c>
      <c r="C1492" s="43" t="s">
        <v>756</v>
      </c>
      <c r="D1492" s="43" t="s">
        <v>55</v>
      </c>
      <c r="E1492" s="43" t="s">
        <v>1617</v>
      </c>
      <c r="F1492" s="43" t="s">
        <v>3742</v>
      </c>
      <c r="G1492" s="43" t="s">
        <v>4653</v>
      </c>
      <c r="H1492" s="76">
        <v>75000</v>
      </c>
      <c r="I1492" s="229">
        <v>4.3799999999999991E-4</v>
      </c>
      <c r="J1492" s="73">
        <f t="shared" si="69"/>
        <v>8.708789493752866E-6</v>
      </c>
      <c r="K1492" s="73">
        <f t="shared" si="70"/>
        <v>33.503159212031463</v>
      </c>
      <c r="L1492" s="3" t="e">
        <f t="shared" si="71"/>
        <v>#N/A</v>
      </c>
    </row>
    <row r="1493" spans="1:12" ht="15" customHeight="1" x14ac:dyDescent="0.25">
      <c r="A1493" s="43" t="s">
        <v>47</v>
      </c>
      <c r="B1493" s="43" t="s">
        <v>12</v>
      </c>
      <c r="C1493" s="43" t="s">
        <v>756</v>
      </c>
      <c r="D1493" s="43" t="s">
        <v>55</v>
      </c>
      <c r="E1493" s="43" t="s">
        <v>1617</v>
      </c>
      <c r="F1493" s="43" t="s">
        <v>3742</v>
      </c>
      <c r="G1493" s="43" t="s">
        <v>4653</v>
      </c>
      <c r="H1493" s="76">
        <v>25000</v>
      </c>
      <c r="I1493" s="229">
        <v>4.0200000000000001E-4</v>
      </c>
      <c r="J1493" s="73">
        <f t="shared" si="69"/>
        <v>7.9929985764581104E-6</v>
      </c>
      <c r="K1493" s="73">
        <f t="shared" si="70"/>
        <v>10.249824964411454</v>
      </c>
      <c r="L1493" s="3" t="e">
        <f t="shared" si="71"/>
        <v>#N/A</v>
      </c>
    </row>
    <row r="1494" spans="1:12" ht="15" customHeight="1" x14ac:dyDescent="0.25">
      <c r="A1494" s="43" t="s">
        <v>47</v>
      </c>
      <c r="B1494" s="43" t="s">
        <v>12</v>
      </c>
      <c r="C1494" s="43" t="s">
        <v>756</v>
      </c>
      <c r="D1494" s="43" t="s">
        <v>55</v>
      </c>
      <c r="E1494" s="43" t="s">
        <v>1617</v>
      </c>
      <c r="F1494" s="43" t="s">
        <v>3742</v>
      </c>
      <c r="G1494" s="43" t="s">
        <v>4653</v>
      </c>
      <c r="H1494" s="76">
        <v>5230000</v>
      </c>
      <c r="I1494" s="229">
        <v>4.3799999999999997E-4</v>
      </c>
      <c r="J1494" s="73">
        <f t="shared" si="69"/>
        <v>8.708789493752866E-6</v>
      </c>
      <c r="K1494" s="73">
        <f t="shared" si="70"/>
        <v>2336.2869690523275</v>
      </c>
      <c r="L1494" s="3" t="e">
        <f t="shared" si="71"/>
        <v>#N/A</v>
      </c>
    </row>
    <row r="1495" spans="1:12" ht="15" customHeight="1" x14ac:dyDescent="0.25">
      <c r="A1495" s="43" t="s">
        <v>47</v>
      </c>
      <c r="B1495" s="43" t="s">
        <v>12</v>
      </c>
      <c r="C1495" s="43" t="s">
        <v>756</v>
      </c>
      <c r="D1495" s="43" t="s">
        <v>55</v>
      </c>
      <c r="E1495" s="43" t="s">
        <v>1617</v>
      </c>
      <c r="F1495" s="43" t="s">
        <v>3742</v>
      </c>
      <c r="G1495" s="43" t="s">
        <v>4653</v>
      </c>
      <c r="H1495" s="76">
        <v>455000</v>
      </c>
      <c r="I1495" s="229">
        <v>4.3799999999999997E-4</v>
      </c>
      <c r="J1495" s="73">
        <f t="shared" si="69"/>
        <v>8.708789493752866E-6</v>
      </c>
      <c r="K1495" s="73">
        <f t="shared" si="70"/>
        <v>203.25249921965755</v>
      </c>
      <c r="L1495" s="3" t="e">
        <f t="shared" si="71"/>
        <v>#N/A</v>
      </c>
    </row>
    <row r="1496" spans="1:12" ht="15" customHeight="1" x14ac:dyDescent="0.25">
      <c r="A1496" s="43" t="s">
        <v>47</v>
      </c>
      <c r="B1496" s="43" t="s">
        <v>12</v>
      </c>
      <c r="C1496" s="43" t="s">
        <v>756</v>
      </c>
      <c r="D1496" s="43" t="s">
        <v>55</v>
      </c>
      <c r="E1496" s="43" t="s">
        <v>1617</v>
      </c>
      <c r="F1496" s="43" t="s">
        <v>3742</v>
      </c>
      <c r="G1496" s="43" t="s">
        <v>4653</v>
      </c>
      <c r="H1496" s="76">
        <v>5000</v>
      </c>
      <c r="I1496" s="229">
        <v>4.1799999999999997E-4</v>
      </c>
      <c r="J1496" s="73">
        <f t="shared" si="69"/>
        <v>8.3111278730335566E-6</v>
      </c>
      <c r="K1496" s="73">
        <f t="shared" si="70"/>
        <v>2.1315556393651676</v>
      </c>
      <c r="L1496" s="3" t="e">
        <f t="shared" si="71"/>
        <v>#N/A</v>
      </c>
    </row>
    <row r="1497" spans="1:12" ht="15" customHeight="1" x14ac:dyDescent="0.25">
      <c r="A1497" s="43" t="s">
        <v>47</v>
      </c>
      <c r="B1497" s="43" t="s">
        <v>12</v>
      </c>
      <c r="C1497" s="43" t="s">
        <v>756</v>
      </c>
      <c r="D1497" s="43" t="s">
        <v>55</v>
      </c>
      <c r="E1497" s="43" t="s">
        <v>1617</v>
      </c>
      <c r="F1497" s="43" t="s">
        <v>3742</v>
      </c>
      <c r="G1497" s="43" t="s">
        <v>4653</v>
      </c>
      <c r="H1497" s="76">
        <v>15000</v>
      </c>
      <c r="I1497" s="229">
        <v>4.0200000000000001E-4</v>
      </c>
      <c r="J1497" s="73">
        <f t="shared" si="69"/>
        <v>7.9929985764581104E-6</v>
      </c>
      <c r="K1497" s="73">
        <f t="shared" si="70"/>
        <v>6.1498949786468726</v>
      </c>
      <c r="L1497" s="3" t="e">
        <f t="shared" si="71"/>
        <v>#N/A</v>
      </c>
    </row>
    <row r="1498" spans="1:12" ht="15" customHeight="1" x14ac:dyDescent="0.25">
      <c r="A1498" s="43" t="s">
        <v>47</v>
      </c>
      <c r="B1498" s="43" t="s">
        <v>12</v>
      </c>
      <c r="C1498" s="43" t="s">
        <v>756</v>
      </c>
      <c r="D1498" s="43" t="s">
        <v>55</v>
      </c>
      <c r="E1498" s="43" t="s">
        <v>1618</v>
      </c>
      <c r="F1498" s="43" t="s">
        <v>3746</v>
      </c>
      <c r="G1498" s="43" t="s">
        <v>4653</v>
      </c>
      <c r="H1498" s="76">
        <v>4880000</v>
      </c>
      <c r="I1498" s="229">
        <v>4.3400000000000003E-4</v>
      </c>
      <c r="J1498" s="73">
        <f t="shared" si="69"/>
        <v>8.6292571696090062E-6</v>
      </c>
      <c r="K1498" s="73">
        <f t="shared" si="70"/>
        <v>2160.0307749876924</v>
      </c>
      <c r="L1498" s="3" t="e">
        <f t="shared" si="71"/>
        <v>#N/A</v>
      </c>
    </row>
    <row r="1499" spans="1:12" ht="15" customHeight="1" x14ac:dyDescent="0.25">
      <c r="A1499" s="43" t="s">
        <v>47</v>
      </c>
      <c r="B1499" s="43" t="s">
        <v>12</v>
      </c>
      <c r="C1499" s="43" t="s">
        <v>756</v>
      </c>
      <c r="D1499" s="43" t="s">
        <v>55</v>
      </c>
      <c r="E1499" s="43" t="s">
        <v>1619</v>
      </c>
      <c r="F1499" s="43" t="s">
        <v>3743</v>
      </c>
      <c r="G1499" s="43" t="s">
        <v>4653</v>
      </c>
      <c r="H1499" s="76">
        <v>2900000</v>
      </c>
      <c r="I1499" s="229">
        <v>4.3800000000000002E-4</v>
      </c>
      <c r="J1499" s="73">
        <f t="shared" si="69"/>
        <v>8.7087894937528677E-6</v>
      </c>
      <c r="K1499" s="73">
        <f t="shared" si="70"/>
        <v>1295.4554895318834</v>
      </c>
      <c r="L1499" s="3" t="e">
        <f t="shared" si="71"/>
        <v>#N/A</v>
      </c>
    </row>
    <row r="1500" spans="1:12" ht="15" customHeight="1" x14ac:dyDescent="0.25">
      <c r="A1500" s="43" t="s">
        <v>47</v>
      </c>
      <c r="B1500" s="43" t="s">
        <v>12</v>
      </c>
      <c r="C1500" s="43" t="s">
        <v>756</v>
      </c>
      <c r="D1500" s="43" t="s">
        <v>55</v>
      </c>
      <c r="E1500" s="43" t="s">
        <v>1619</v>
      </c>
      <c r="F1500" s="43" t="s">
        <v>3743</v>
      </c>
      <c r="G1500" s="43" t="s">
        <v>4653</v>
      </c>
      <c r="H1500" s="76">
        <v>200000</v>
      </c>
      <c r="I1500" s="229">
        <v>4.1799999999999997E-4</v>
      </c>
      <c r="J1500" s="73">
        <f t="shared" si="69"/>
        <v>8.3111278730335566E-6</v>
      </c>
      <c r="K1500" s="73">
        <f t="shared" si="70"/>
        <v>85.262225574606703</v>
      </c>
      <c r="L1500" s="3" t="e">
        <f t="shared" si="71"/>
        <v>#N/A</v>
      </c>
    </row>
    <row r="1501" spans="1:12" ht="15" customHeight="1" x14ac:dyDescent="0.25">
      <c r="A1501" s="43" t="s">
        <v>47</v>
      </c>
      <c r="B1501" s="43" t="s">
        <v>12</v>
      </c>
      <c r="C1501" s="43" t="s">
        <v>756</v>
      </c>
      <c r="D1501" s="43" t="s">
        <v>55</v>
      </c>
      <c r="E1501" s="43" t="s">
        <v>1619</v>
      </c>
      <c r="F1501" s="43" t="s">
        <v>3743</v>
      </c>
      <c r="G1501" s="43" t="s">
        <v>4653</v>
      </c>
      <c r="H1501" s="76">
        <v>105000</v>
      </c>
      <c r="I1501" s="229">
        <v>4.1800000000000002E-4</v>
      </c>
      <c r="J1501" s="73">
        <f t="shared" si="69"/>
        <v>8.3111278730335583E-6</v>
      </c>
      <c r="K1501" s="73">
        <f t="shared" si="70"/>
        <v>44.762668426668526</v>
      </c>
      <c r="L1501" s="3" t="e">
        <f t="shared" si="71"/>
        <v>#N/A</v>
      </c>
    </row>
    <row r="1502" spans="1:12" ht="15" customHeight="1" x14ac:dyDescent="0.25">
      <c r="A1502" s="43" t="s">
        <v>47</v>
      </c>
      <c r="B1502" s="43" t="s">
        <v>12</v>
      </c>
      <c r="C1502" s="43" t="s">
        <v>756</v>
      </c>
      <c r="D1502" s="43" t="s">
        <v>55</v>
      </c>
      <c r="E1502" s="43" t="s">
        <v>1620</v>
      </c>
      <c r="F1502" s="43" t="s">
        <v>3747</v>
      </c>
      <c r="G1502" s="43" t="s">
        <v>4653</v>
      </c>
      <c r="H1502" s="76">
        <v>450000</v>
      </c>
      <c r="I1502" s="229">
        <v>4.0200000000000001E-4</v>
      </c>
      <c r="J1502" s="73">
        <f t="shared" si="69"/>
        <v>7.9929985764581104E-6</v>
      </c>
      <c r="K1502" s="73">
        <f t="shared" si="70"/>
        <v>184.49684935940616</v>
      </c>
      <c r="L1502" s="3" t="e">
        <f t="shared" si="71"/>
        <v>#N/A</v>
      </c>
    </row>
    <row r="1503" spans="1:12" ht="15" customHeight="1" x14ac:dyDescent="0.25">
      <c r="A1503" s="43" t="s">
        <v>47</v>
      </c>
      <c r="B1503" s="43" t="s">
        <v>12</v>
      </c>
      <c r="C1503" s="43" t="s">
        <v>756</v>
      </c>
      <c r="D1503" s="43" t="s">
        <v>55</v>
      </c>
      <c r="E1503" s="43" t="s">
        <v>1620</v>
      </c>
      <c r="F1503" s="43" t="s">
        <v>3747</v>
      </c>
      <c r="G1503" s="43" t="s">
        <v>4653</v>
      </c>
      <c r="H1503" s="76">
        <v>895000</v>
      </c>
      <c r="I1503" s="229">
        <v>4.0200000000000001E-4</v>
      </c>
      <c r="J1503" s="73">
        <f t="shared" si="69"/>
        <v>7.9929985764581104E-6</v>
      </c>
      <c r="K1503" s="73">
        <f t="shared" si="70"/>
        <v>366.94373372593003</v>
      </c>
      <c r="L1503" s="3" t="e">
        <f t="shared" si="71"/>
        <v>#N/A</v>
      </c>
    </row>
    <row r="1504" spans="1:12" ht="15" customHeight="1" x14ac:dyDescent="0.25">
      <c r="A1504" s="43" t="s">
        <v>47</v>
      </c>
      <c r="B1504" s="43" t="s">
        <v>12</v>
      </c>
      <c r="C1504" s="43" t="s">
        <v>756</v>
      </c>
      <c r="D1504" s="43" t="s">
        <v>55</v>
      </c>
      <c r="E1504" s="43" t="s">
        <v>1620</v>
      </c>
      <c r="F1504" s="43" t="s">
        <v>3747</v>
      </c>
      <c r="G1504" s="43" t="s">
        <v>4653</v>
      </c>
      <c r="H1504" s="76">
        <v>550000</v>
      </c>
      <c r="I1504" s="229">
        <v>5.0765454545454542E-4</v>
      </c>
      <c r="J1504" s="73">
        <f t="shared" si="69"/>
        <v>1.0093736465548933E-5</v>
      </c>
      <c r="K1504" s="73">
        <f t="shared" si="70"/>
        <v>284.76155505605186</v>
      </c>
      <c r="L1504" s="3" t="e">
        <f t="shared" si="71"/>
        <v>#N/A</v>
      </c>
    </row>
    <row r="1505" spans="1:12" ht="15" customHeight="1" x14ac:dyDescent="0.25">
      <c r="A1505" s="43" t="s">
        <v>47</v>
      </c>
      <c r="B1505" s="43" t="s">
        <v>12</v>
      </c>
      <c r="C1505" s="43" t="s">
        <v>756</v>
      </c>
      <c r="D1505" s="43" t="s">
        <v>55</v>
      </c>
      <c r="E1505" s="43" t="s">
        <v>1620</v>
      </c>
      <c r="F1505" s="43" t="s">
        <v>3747</v>
      </c>
      <c r="G1505" s="43" t="s">
        <v>4653</v>
      </c>
      <c r="H1505" s="76">
        <v>805000</v>
      </c>
      <c r="I1505" s="229">
        <v>3.770310559006211E-4</v>
      </c>
      <c r="J1505" s="73">
        <f t="shared" si="69"/>
        <v>7.4965390375476688E-6</v>
      </c>
      <c r="K1505" s="73">
        <f t="shared" si="70"/>
        <v>309.54471392522589</v>
      </c>
      <c r="L1505" s="3" t="e">
        <f t="shared" si="71"/>
        <v>#N/A</v>
      </c>
    </row>
    <row r="1506" spans="1:12" ht="15" customHeight="1" x14ac:dyDescent="0.25">
      <c r="A1506" s="43" t="s">
        <v>47</v>
      </c>
      <c r="B1506" s="43" t="s">
        <v>12</v>
      </c>
      <c r="C1506" s="43" t="s">
        <v>756</v>
      </c>
      <c r="D1506" s="43" t="s">
        <v>55</v>
      </c>
      <c r="E1506" s="43" t="s">
        <v>1621</v>
      </c>
      <c r="F1506" s="43" t="s">
        <v>3744</v>
      </c>
      <c r="G1506" s="43" t="s">
        <v>4653</v>
      </c>
      <c r="H1506" s="76">
        <v>40000</v>
      </c>
      <c r="I1506" s="229">
        <v>4.1799999999999997E-4</v>
      </c>
      <c r="J1506" s="73">
        <f t="shared" si="69"/>
        <v>8.3111278730335566E-6</v>
      </c>
      <c r="K1506" s="73">
        <f t="shared" si="70"/>
        <v>17.052445114921341</v>
      </c>
      <c r="L1506" s="3" t="e">
        <f t="shared" si="71"/>
        <v>#N/A</v>
      </c>
    </row>
    <row r="1507" spans="1:12" ht="15" customHeight="1" x14ac:dyDescent="0.25">
      <c r="A1507" s="43" t="s">
        <v>47</v>
      </c>
      <c r="B1507" s="43" t="s">
        <v>12</v>
      </c>
      <c r="C1507" s="43" t="s">
        <v>756</v>
      </c>
      <c r="D1507" s="43" t="s">
        <v>55</v>
      </c>
      <c r="E1507" s="43" t="s">
        <v>1621</v>
      </c>
      <c r="F1507" s="43" t="s">
        <v>3744</v>
      </c>
      <c r="G1507" s="43" t="s">
        <v>4653</v>
      </c>
      <c r="H1507" s="76">
        <v>250000</v>
      </c>
      <c r="I1507" s="229">
        <v>4.3800000000000002E-4</v>
      </c>
      <c r="J1507" s="73">
        <f t="shared" si="69"/>
        <v>8.7087894937528677E-6</v>
      </c>
      <c r="K1507" s="73">
        <f t="shared" si="70"/>
        <v>111.67719737343823</v>
      </c>
      <c r="L1507" s="3" t="e">
        <f t="shared" si="71"/>
        <v>#N/A</v>
      </c>
    </row>
    <row r="1508" spans="1:12" ht="15" customHeight="1" x14ac:dyDescent="0.25">
      <c r="A1508" s="43" t="s">
        <v>47</v>
      </c>
      <c r="B1508" s="43" t="s">
        <v>12</v>
      </c>
      <c r="C1508" s="43" t="s">
        <v>756</v>
      </c>
      <c r="D1508" s="43" t="s">
        <v>55</v>
      </c>
      <c r="E1508" s="43" t="s">
        <v>1621</v>
      </c>
      <c r="F1508" s="43" t="s">
        <v>3744</v>
      </c>
      <c r="G1508" s="43" t="s">
        <v>4653</v>
      </c>
      <c r="H1508" s="76">
        <v>30000</v>
      </c>
      <c r="I1508" s="229">
        <v>4.1799999999999997E-4</v>
      </c>
      <c r="J1508" s="73">
        <f t="shared" si="69"/>
        <v>8.3111278730335566E-6</v>
      </c>
      <c r="K1508" s="73">
        <f t="shared" si="70"/>
        <v>12.789333836191005</v>
      </c>
      <c r="L1508" s="3" t="e">
        <f t="shared" si="71"/>
        <v>#N/A</v>
      </c>
    </row>
    <row r="1509" spans="1:12" ht="15" customHeight="1" x14ac:dyDescent="0.25">
      <c r="A1509" s="43" t="s">
        <v>47</v>
      </c>
      <c r="B1509" s="43" t="s">
        <v>12</v>
      </c>
      <c r="C1509" s="43" t="s">
        <v>756</v>
      </c>
      <c r="D1509" s="43" t="s">
        <v>55</v>
      </c>
      <c r="E1509" s="43" t="s">
        <v>1622</v>
      </c>
      <c r="F1509" s="43" t="s">
        <v>3748</v>
      </c>
      <c r="G1509" s="43" t="s">
        <v>4653</v>
      </c>
      <c r="H1509" s="76">
        <v>3170000</v>
      </c>
      <c r="I1509" s="229">
        <v>4.3800000000000002E-4</v>
      </c>
      <c r="J1509" s="73">
        <f t="shared" si="69"/>
        <v>8.7087894937528677E-6</v>
      </c>
      <c r="K1509" s="73">
        <f t="shared" si="70"/>
        <v>1416.0668626951967</v>
      </c>
      <c r="L1509" s="3" t="e">
        <f t="shared" si="71"/>
        <v>#N/A</v>
      </c>
    </row>
    <row r="1510" spans="1:12" ht="15" customHeight="1" x14ac:dyDescent="0.25">
      <c r="A1510" s="43" t="s">
        <v>47</v>
      </c>
      <c r="B1510" s="43" t="s">
        <v>12</v>
      </c>
      <c r="C1510" s="43" t="s">
        <v>798</v>
      </c>
      <c r="D1510" s="43" t="s">
        <v>55</v>
      </c>
      <c r="E1510" s="43" t="s">
        <v>1623</v>
      </c>
      <c r="F1510" s="43" t="s">
        <v>3742</v>
      </c>
      <c r="G1510" s="43" t="s">
        <v>4653</v>
      </c>
      <c r="H1510" s="76">
        <v>920000</v>
      </c>
      <c r="I1510" s="229">
        <v>4.3799999999999997E-4</v>
      </c>
      <c r="J1510" s="73">
        <f t="shared" si="69"/>
        <v>8.708789493752866E-6</v>
      </c>
      <c r="K1510" s="73">
        <f t="shared" si="70"/>
        <v>410.97208633425259</v>
      </c>
      <c r="L1510" s="3" t="e">
        <f t="shared" si="71"/>
        <v>#N/A</v>
      </c>
    </row>
    <row r="1511" spans="1:12" ht="15" customHeight="1" x14ac:dyDescent="0.25">
      <c r="A1511" s="43" t="s">
        <v>47</v>
      </c>
      <c r="B1511" s="43" t="s">
        <v>12</v>
      </c>
      <c r="C1511" s="43" t="s">
        <v>798</v>
      </c>
      <c r="D1511" s="43" t="s">
        <v>55</v>
      </c>
      <c r="E1511" s="43" t="s">
        <v>1623</v>
      </c>
      <c r="F1511" s="43" t="s">
        <v>3742</v>
      </c>
      <c r="G1511" s="43" t="s">
        <v>4653</v>
      </c>
      <c r="H1511" s="76">
        <v>980000</v>
      </c>
      <c r="I1511" s="229">
        <v>4.3800000000000002E-4</v>
      </c>
      <c r="J1511" s="73">
        <f t="shared" si="69"/>
        <v>8.7087894937528677E-6</v>
      </c>
      <c r="K1511" s="73">
        <f t="shared" si="70"/>
        <v>437.77461370387783</v>
      </c>
      <c r="L1511" s="3" t="e">
        <f t="shared" si="71"/>
        <v>#N/A</v>
      </c>
    </row>
    <row r="1512" spans="1:12" ht="15" customHeight="1" x14ac:dyDescent="0.25">
      <c r="A1512" s="43" t="s">
        <v>47</v>
      </c>
      <c r="B1512" s="43" t="s">
        <v>12</v>
      </c>
      <c r="C1512" s="43" t="s">
        <v>798</v>
      </c>
      <c r="D1512" s="43" t="s">
        <v>55</v>
      </c>
      <c r="E1512" s="43" t="s">
        <v>1623</v>
      </c>
      <c r="F1512" s="43" t="s">
        <v>3742</v>
      </c>
      <c r="G1512" s="43" t="s">
        <v>4653</v>
      </c>
      <c r="H1512" s="76">
        <v>1080000</v>
      </c>
      <c r="I1512" s="229">
        <v>4.3800000000000002E-4</v>
      </c>
      <c r="J1512" s="73">
        <f t="shared" si="69"/>
        <v>8.7087894937528677E-6</v>
      </c>
      <c r="K1512" s="73">
        <f t="shared" si="70"/>
        <v>482.44549265325315</v>
      </c>
      <c r="L1512" s="3" t="e">
        <f t="shared" si="71"/>
        <v>#N/A</v>
      </c>
    </row>
    <row r="1513" spans="1:12" ht="15" customHeight="1" x14ac:dyDescent="0.25">
      <c r="A1513" s="43" t="s">
        <v>47</v>
      </c>
      <c r="B1513" s="43" t="s">
        <v>12</v>
      </c>
      <c r="C1513" s="43" t="s">
        <v>798</v>
      </c>
      <c r="D1513" s="43" t="s">
        <v>55</v>
      </c>
      <c r="E1513" s="43" t="s">
        <v>1623</v>
      </c>
      <c r="F1513" s="43" t="s">
        <v>3742</v>
      </c>
      <c r="G1513" s="43" t="s">
        <v>4653</v>
      </c>
      <c r="H1513" s="76">
        <v>960000</v>
      </c>
      <c r="I1513" s="229">
        <v>4.3800000000000002E-4</v>
      </c>
      <c r="J1513" s="73">
        <f t="shared" si="69"/>
        <v>8.7087894937528677E-6</v>
      </c>
      <c r="K1513" s="73">
        <f t="shared" si="70"/>
        <v>428.84043791400279</v>
      </c>
      <c r="L1513" s="3" t="e">
        <f t="shared" si="71"/>
        <v>#N/A</v>
      </c>
    </row>
    <row r="1514" spans="1:12" ht="15" customHeight="1" x14ac:dyDescent="0.25">
      <c r="A1514" s="43" t="s">
        <v>47</v>
      </c>
      <c r="B1514" s="43" t="s">
        <v>12</v>
      </c>
      <c r="C1514" s="43" t="s">
        <v>798</v>
      </c>
      <c r="D1514" s="43" t="s">
        <v>55</v>
      </c>
      <c r="E1514" s="43" t="s">
        <v>1624</v>
      </c>
      <c r="F1514" s="43" t="s">
        <v>3743</v>
      </c>
      <c r="G1514" s="43" t="s">
        <v>4653</v>
      </c>
      <c r="H1514" s="76">
        <v>1015000</v>
      </c>
      <c r="I1514" s="229">
        <v>4.3799999999999997E-4</v>
      </c>
      <c r="J1514" s="73">
        <f t="shared" si="69"/>
        <v>8.708789493752866E-6</v>
      </c>
      <c r="K1514" s="73">
        <f t="shared" si="70"/>
        <v>453.40942133615914</v>
      </c>
      <c r="L1514" s="3" t="e">
        <f t="shared" si="71"/>
        <v>#N/A</v>
      </c>
    </row>
    <row r="1515" spans="1:12" ht="15" customHeight="1" x14ac:dyDescent="0.25">
      <c r="A1515" s="43" t="s">
        <v>47</v>
      </c>
      <c r="B1515" s="43" t="s">
        <v>12</v>
      </c>
      <c r="C1515" s="43" t="s">
        <v>798</v>
      </c>
      <c r="D1515" s="43" t="s">
        <v>55</v>
      </c>
      <c r="E1515" s="43" t="s">
        <v>1625</v>
      </c>
      <c r="F1515" s="43" t="s">
        <v>3749</v>
      </c>
      <c r="G1515" s="43" t="s">
        <v>4653</v>
      </c>
      <c r="H1515" s="76">
        <v>830000</v>
      </c>
      <c r="I1515" s="229">
        <v>4.3800000000000002E-4</v>
      </c>
      <c r="J1515" s="73">
        <f t="shared" si="69"/>
        <v>8.7087894937528677E-6</v>
      </c>
      <c r="K1515" s="73">
        <f t="shared" si="70"/>
        <v>370.76829527981494</v>
      </c>
      <c r="L1515" s="3" t="e">
        <f t="shared" si="71"/>
        <v>#N/A</v>
      </c>
    </row>
    <row r="1516" spans="1:12" ht="15" customHeight="1" x14ac:dyDescent="0.25">
      <c r="A1516" s="43" t="s">
        <v>47</v>
      </c>
      <c r="B1516" s="43" t="s">
        <v>12</v>
      </c>
      <c r="C1516" s="43" t="s">
        <v>757</v>
      </c>
      <c r="D1516" s="43" t="s">
        <v>55</v>
      </c>
      <c r="E1516" s="43" t="s">
        <v>1626</v>
      </c>
      <c r="F1516" s="43" t="s">
        <v>3742</v>
      </c>
      <c r="G1516" s="43" t="s">
        <v>4653</v>
      </c>
      <c r="H1516" s="76">
        <v>175000</v>
      </c>
      <c r="I1516" s="229">
        <v>4.3800000000000002E-4</v>
      </c>
      <c r="J1516" s="73">
        <f t="shared" si="69"/>
        <v>8.7087894937528677E-6</v>
      </c>
      <c r="K1516" s="73">
        <f t="shared" si="70"/>
        <v>78.174038161406756</v>
      </c>
      <c r="L1516" s="3" t="e">
        <f t="shared" si="71"/>
        <v>#N/A</v>
      </c>
    </row>
    <row r="1517" spans="1:12" ht="15" customHeight="1" x14ac:dyDescent="0.25">
      <c r="A1517" s="43" t="s">
        <v>47</v>
      </c>
      <c r="B1517" s="43" t="s">
        <v>12</v>
      </c>
      <c r="C1517" s="43" t="s">
        <v>757</v>
      </c>
      <c r="D1517" s="43" t="s">
        <v>55</v>
      </c>
      <c r="E1517" s="43" t="s">
        <v>1626</v>
      </c>
      <c r="F1517" s="43" t="s">
        <v>3742</v>
      </c>
      <c r="G1517" s="43" t="s">
        <v>4653</v>
      </c>
      <c r="H1517" s="76">
        <v>140000</v>
      </c>
      <c r="I1517" s="229">
        <v>4.3399999999999998E-4</v>
      </c>
      <c r="J1517" s="73">
        <f t="shared" si="69"/>
        <v>8.6292571696090045E-6</v>
      </c>
      <c r="K1517" s="73">
        <f t="shared" si="70"/>
        <v>61.968096003745259</v>
      </c>
      <c r="L1517" s="3" t="e">
        <f t="shared" si="71"/>
        <v>#N/A</v>
      </c>
    </row>
    <row r="1518" spans="1:12" ht="15" customHeight="1" x14ac:dyDescent="0.25">
      <c r="A1518" s="43" t="s">
        <v>47</v>
      </c>
      <c r="B1518" s="43" t="s">
        <v>12</v>
      </c>
      <c r="C1518" s="43" t="s">
        <v>757</v>
      </c>
      <c r="D1518" s="43" t="s">
        <v>55</v>
      </c>
      <c r="E1518" s="43" t="s">
        <v>1626</v>
      </c>
      <c r="F1518" s="43" t="s">
        <v>3742</v>
      </c>
      <c r="G1518" s="43" t="s">
        <v>4653</v>
      </c>
      <c r="H1518" s="76">
        <v>5000</v>
      </c>
      <c r="I1518" s="229">
        <v>4.3799999999999953E-4</v>
      </c>
      <c r="J1518" s="73">
        <f t="shared" si="69"/>
        <v>8.7087894937528576E-6</v>
      </c>
      <c r="K1518" s="73">
        <f t="shared" si="70"/>
        <v>2.2335439474687622</v>
      </c>
      <c r="L1518" s="3" t="e">
        <f t="shared" si="71"/>
        <v>#N/A</v>
      </c>
    </row>
    <row r="1519" spans="1:12" ht="15" customHeight="1" x14ac:dyDescent="0.25">
      <c r="A1519" s="43" t="s">
        <v>47</v>
      </c>
      <c r="B1519" s="43" t="s">
        <v>12</v>
      </c>
      <c r="C1519" s="43" t="s">
        <v>757</v>
      </c>
      <c r="D1519" s="43" t="s">
        <v>55</v>
      </c>
      <c r="E1519" s="43" t="s">
        <v>1626</v>
      </c>
      <c r="F1519" s="43" t="s">
        <v>3742</v>
      </c>
      <c r="G1519" s="43" t="s">
        <v>4653</v>
      </c>
      <c r="H1519" s="76">
        <v>5000</v>
      </c>
      <c r="I1519" s="229">
        <v>4.3800000000000523E-4</v>
      </c>
      <c r="J1519" s="73">
        <f t="shared" si="69"/>
        <v>8.7087894937529711E-6</v>
      </c>
      <c r="K1519" s="73">
        <f t="shared" si="70"/>
        <v>2.233543947468791</v>
      </c>
      <c r="L1519" s="3" t="e">
        <f t="shared" si="71"/>
        <v>#N/A</v>
      </c>
    </row>
    <row r="1520" spans="1:12" ht="15" customHeight="1" x14ac:dyDescent="0.25">
      <c r="A1520" s="43" t="s">
        <v>47</v>
      </c>
      <c r="B1520" s="43" t="s">
        <v>12</v>
      </c>
      <c r="C1520" s="43" t="s">
        <v>757</v>
      </c>
      <c r="D1520" s="43" t="s">
        <v>55</v>
      </c>
      <c r="E1520" s="43" t="s">
        <v>1626</v>
      </c>
      <c r="F1520" s="43" t="s">
        <v>3742</v>
      </c>
      <c r="G1520" s="43" t="s">
        <v>4653</v>
      </c>
      <c r="H1520" s="76">
        <v>5000</v>
      </c>
      <c r="I1520" s="229">
        <v>4.3800000000001092E-4</v>
      </c>
      <c r="J1520" s="73">
        <f t="shared" si="69"/>
        <v>8.7087894937530846E-6</v>
      </c>
      <c r="K1520" s="73">
        <f t="shared" si="70"/>
        <v>2.2335439474688199</v>
      </c>
      <c r="L1520" s="3" t="e">
        <f t="shared" si="71"/>
        <v>#N/A</v>
      </c>
    </row>
    <row r="1521" spans="1:12" ht="15" customHeight="1" x14ac:dyDescent="0.25">
      <c r="A1521" s="43" t="s">
        <v>47</v>
      </c>
      <c r="B1521" s="43" t="s">
        <v>12</v>
      </c>
      <c r="C1521" s="43" t="s">
        <v>757</v>
      </c>
      <c r="D1521" s="43" t="s">
        <v>55</v>
      </c>
      <c r="E1521" s="43" t="s">
        <v>1626</v>
      </c>
      <c r="F1521" s="43" t="s">
        <v>3742</v>
      </c>
      <c r="G1521" s="43" t="s">
        <v>4653</v>
      </c>
      <c r="H1521" s="76">
        <v>650000</v>
      </c>
      <c r="I1521" s="229">
        <v>4.3799999999999997E-4</v>
      </c>
      <c r="J1521" s="73">
        <f t="shared" si="69"/>
        <v>8.708789493752866E-6</v>
      </c>
      <c r="K1521" s="73">
        <f t="shared" si="70"/>
        <v>290.36071317093933</v>
      </c>
      <c r="L1521" s="3" t="e">
        <f t="shared" si="71"/>
        <v>#N/A</v>
      </c>
    </row>
    <row r="1522" spans="1:12" ht="15" customHeight="1" x14ac:dyDescent="0.25">
      <c r="A1522" s="43" t="s">
        <v>47</v>
      </c>
      <c r="B1522" s="43" t="s">
        <v>12</v>
      </c>
      <c r="C1522" s="43" t="s">
        <v>757</v>
      </c>
      <c r="D1522" s="43" t="s">
        <v>55</v>
      </c>
      <c r="E1522" s="43" t="s">
        <v>1626</v>
      </c>
      <c r="F1522" s="43" t="s">
        <v>3742</v>
      </c>
      <c r="G1522" s="43" t="s">
        <v>4653</v>
      </c>
      <c r="H1522" s="76">
        <v>950000</v>
      </c>
      <c r="I1522" s="229">
        <v>4.3800000000000002E-4</v>
      </c>
      <c r="J1522" s="73">
        <f t="shared" si="69"/>
        <v>8.7087894937528677E-6</v>
      </c>
      <c r="K1522" s="73">
        <f t="shared" si="70"/>
        <v>424.37335001906524</v>
      </c>
      <c r="L1522" s="3" t="e">
        <f t="shared" si="71"/>
        <v>#N/A</v>
      </c>
    </row>
    <row r="1523" spans="1:12" ht="15" customHeight="1" x14ac:dyDescent="0.25">
      <c r="A1523" s="43" t="s">
        <v>47</v>
      </c>
      <c r="B1523" s="43" t="s">
        <v>12</v>
      </c>
      <c r="C1523" s="43" t="s">
        <v>757</v>
      </c>
      <c r="D1523" s="43" t="s">
        <v>55</v>
      </c>
      <c r="E1523" s="43" t="s">
        <v>1626</v>
      </c>
      <c r="F1523" s="43" t="s">
        <v>3742</v>
      </c>
      <c r="G1523" s="43" t="s">
        <v>4653</v>
      </c>
      <c r="H1523" s="76">
        <v>5000</v>
      </c>
      <c r="I1523" s="229">
        <v>4.3799999999999953E-4</v>
      </c>
      <c r="J1523" s="73">
        <f t="shared" si="69"/>
        <v>8.7087894937528576E-6</v>
      </c>
      <c r="K1523" s="73">
        <f t="shared" si="70"/>
        <v>2.2335439474687622</v>
      </c>
      <c r="L1523" s="3" t="e">
        <f t="shared" si="71"/>
        <v>#N/A</v>
      </c>
    </row>
    <row r="1524" spans="1:12" ht="15" customHeight="1" x14ac:dyDescent="0.25">
      <c r="A1524" s="43" t="s">
        <v>47</v>
      </c>
      <c r="B1524" s="43" t="s">
        <v>12</v>
      </c>
      <c r="C1524" s="43" t="s">
        <v>757</v>
      </c>
      <c r="D1524" s="43" t="s">
        <v>55</v>
      </c>
      <c r="E1524" s="43" t="s">
        <v>1627</v>
      </c>
      <c r="F1524" s="43" t="s">
        <v>3746</v>
      </c>
      <c r="G1524" s="43" t="s">
        <v>4653</v>
      </c>
      <c r="H1524" s="76">
        <v>1575000</v>
      </c>
      <c r="I1524" s="229">
        <v>4.3399999999999998E-4</v>
      </c>
      <c r="J1524" s="73">
        <f t="shared" si="69"/>
        <v>8.6292571696090045E-6</v>
      </c>
      <c r="K1524" s="73">
        <f t="shared" si="70"/>
        <v>697.14108004213415</v>
      </c>
      <c r="L1524" s="3" t="e">
        <f t="shared" si="71"/>
        <v>#N/A</v>
      </c>
    </row>
    <row r="1525" spans="1:12" ht="15" customHeight="1" x14ac:dyDescent="0.25">
      <c r="A1525" s="43" t="s">
        <v>47</v>
      </c>
      <c r="B1525" s="43" t="s">
        <v>12</v>
      </c>
      <c r="C1525" s="43" t="s">
        <v>757</v>
      </c>
      <c r="D1525" s="43" t="s">
        <v>55</v>
      </c>
      <c r="E1525" s="43" t="s">
        <v>1628</v>
      </c>
      <c r="F1525" s="43" t="s">
        <v>3743</v>
      </c>
      <c r="G1525" s="43" t="s">
        <v>4653</v>
      </c>
      <c r="H1525" s="76">
        <v>610000</v>
      </c>
      <c r="I1525" s="229">
        <v>4.3800000000000013E-4</v>
      </c>
      <c r="J1525" s="73">
        <f t="shared" si="69"/>
        <v>8.7087894937528694E-6</v>
      </c>
      <c r="K1525" s="73">
        <f t="shared" si="70"/>
        <v>272.49236159118936</v>
      </c>
      <c r="L1525" s="3" t="e">
        <f t="shared" si="71"/>
        <v>#N/A</v>
      </c>
    </row>
    <row r="1526" spans="1:12" ht="15" customHeight="1" x14ac:dyDescent="0.25">
      <c r="A1526" s="43" t="s">
        <v>47</v>
      </c>
      <c r="B1526" s="43" t="s">
        <v>12</v>
      </c>
      <c r="C1526" s="43" t="s">
        <v>757</v>
      </c>
      <c r="D1526" s="43" t="s">
        <v>55</v>
      </c>
      <c r="E1526" s="43" t="s">
        <v>1629</v>
      </c>
      <c r="F1526" s="43" t="s">
        <v>3748</v>
      </c>
      <c r="G1526" s="43" t="s">
        <v>4653</v>
      </c>
      <c r="H1526" s="76">
        <v>1950000</v>
      </c>
      <c r="I1526" s="229">
        <v>4.3800000000000002E-4</v>
      </c>
      <c r="J1526" s="73">
        <f t="shared" si="69"/>
        <v>8.7087894937528677E-6</v>
      </c>
      <c r="K1526" s="73">
        <f t="shared" si="70"/>
        <v>871.08213951281812</v>
      </c>
      <c r="L1526" s="3" t="e">
        <f t="shared" si="71"/>
        <v>#N/A</v>
      </c>
    </row>
    <row r="1527" spans="1:12" ht="15" customHeight="1" x14ac:dyDescent="0.25">
      <c r="A1527" s="43" t="s">
        <v>47</v>
      </c>
      <c r="B1527" s="43" t="s">
        <v>12</v>
      </c>
      <c r="C1527" s="43" t="s">
        <v>759</v>
      </c>
      <c r="D1527" s="43" t="s">
        <v>55</v>
      </c>
      <c r="E1527" s="43" t="s">
        <v>1630</v>
      </c>
      <c r="F1527" s="43" t="s">
        <v>3738</v>
      </c>
      <c r="G1527" s="43" t="s">
        <v>4653</v>
      </c>
      <c r="H1527" s="76">
        <v>300000</v>
      </c>
      <c r="I1527" s="229">
        <v>4.3800000000000002E-4</v>
      </c>
      <c r="J1527" s="73">
        <f t="shared" si="69"/>
        <v>8.7087894937528677E-6</v>
      </c>
      <c r="K1527" s="73">
        <f t="shared" si="70"/>
        <v>134.01263684812588</v>
      </c>
      <c r="L1527" s="3" t="e">
        <f t="shared" si="71"/>
        <v>#N/A</v>
      </c>
    </row>
    <row r="1528" spans="1:12" ht="15" customHeight="1" x14ac:dyDescent="0.25">
      <c r="A1528" s="43" t="s">
        <v>47</v>
      </c>
      <c r="B1528" s="43" t="s">
        <v>12</v>
      </c>
      <c r="C1528" s="43" t="s">
        <v>759</v>
      </c>
      <c r="D1528" s="43" t="s">
        <v>55</v>
      </c>
      <c r="E1528" s="43" t="s">
        <v>1630</v>
      </c>
      <c r="F1528" s="43" t="s">
        <v>3738</v>
      </c>
      <c r="G1528" s="43" t="s">
        <v>4653</v>
      </c>
      <c r="H1528" s="76">
        <v>1650000</v>
      </c>
      <c r="I1528" s="229">
        <v>4.3800000000000002E-4</v>
      </c>
      <c r="J1528" s="73">
        <f t="shared" si="69"/>
        <v>8.7087894937528677E-6</v>
      </c>
      <c r="K1528" s="73">
        <f t="shared" si="70"/>
        <v>737.06950266469232</v>
      </c>
      <c r="L1528" s="3" t="e">
        <f t="shared" si="71"/>
        <v>#N/A</v>
      </c>
    </row>
    <row r="1529" spans="1:12" ht="15" customHeight="1" x14ac:dyDescent="0.25">
      <c r="A1529" s="43" t="s">
        <v>47</v>
      </c>
      <c r="B1529" s="43" t="s">
        <v>12</v>
      </c>
      <c r="C1529" s="43" t="s">
        <v>759</v>
      </c>
      <c r="D1529" s="43" t="s">
        <v>55</v>
      </c>
      <c r="E1529" s="43" t="s">
        <v>1630</v>
      </c>
      <c r="F1529" s="43" t="s">
        <v>3738</v>
      </c>
      <c r="G1529" s="43" t="s">
        <v>4653</v>
      </c>
      <c r="H1529" s="76">
        <v>725000</v>
      </c>
      <c r="I1529" s="229">
        <v>4.3800000000000002E-4</v>
      </c>
      <c r="J1529" s="73">
        <f t="shared" si="69"/>
        <v>8.7087894937528677E-6</v>
      </c>
      <c r="K1529" s="73">
        <f t="shared" si="70"/>
        <v>323.86387238297084</v>
      </c>
      <c r="L1529" s="3" t="e">
        <f t="shared" si="71"/>
        <v>#N/A</v>
      </c>
    </row>
    <row r="1530" spans="1:12" ht="15" customHeight="1" x14ac:dyDescent="0.25">
      <c r="A1530" s="43" t="s">
        <v>47</v>
      </c>
      <c r="B1530" s="43" t="s">
        <v>12</v>
      </c>
      <c r="C1530" s="43" t="s">
        <v>759</v>
      </c>
      <c r="D1530" s="43" t="s">
        <v>55</v>
      </c>
      <c r="E1530" s="43" t="s">
        <v>1630</v>
      </c>
      <c r="F1530" s="43" t="s">
        <v>3738</v>
      </c>
      <c r="G1530" s="43" t="s">
        <v>4653</v>
      </c>
      <c r="H1530" s="76">
        <v>675000</v>
      </c>
      <c r="I1530" s="229">
        <v>4.3799999999999997E-4</v>
      </c>
      <c r="J1530" s="73">
        <f t="shared" si="69"/>
        <v>8.708789493752866E-6</v>
      </c>
      <c r="K1530" s="73">
        <f t="shared" si="70"/>
        <v>301.52843290828315</v>
      </c>
      <c r="L1530" s="3" t="e">
        <f t="shared" si="71"/>
        <v>#N/A</v>
      </c>
    </row>
    <row r="1531" spans="1:12" ht="15" customHeight="1" x14ac:dyDescent="0.25">
      <c r="A1531" s="43" t="s">
        <v>47</v>
      </c>
      <c r="B1531" s="43" t="s">
        <v>12</v>
      </c>
      <c r="C1531" s="43" t="s">
        <v>759</v>
      </c>
      <c r="D1531" s="43" t="s">
        <v>55</v>
      </c>
      <c r="E1531" s="43" t="s">
        <v>1630</v>
      </c>
      <c r="F1531" s="43" t="s">
        <v>3738</v>
      </c>
      <c r="G1531" s="43" t="s">
        <v>4653</v>
      </c>
      <c r="H1531" s="76">
        <v>1925000</v>
      </c>
      <c r="I1531" s="229">
        <v>4.3799999999999997E-4</v>
      </c>
      <c r="J1531" s="73">
        <f t="shared" si="69"/>
        <v>8.708789493752866E-6</v>
      </c>
      <c r="K1531" s="73">
        <f t="shared" si="70"/>
        <v>859.91441977547424</v>
      </c>
      <c r="L1531" s="3" t="e">
        <f t="shared" si="71"/>
        <v>#N/A</v>
      </c>
    </row>
    <row r="1532" spans="1:12" ht="15" customHeight="1" x14ac:dyDescent="0.25">
      <c r="A1532" s="43" t="s">
        <v>47</v>
      </c>
      <c r="B1532" s="43" t="s">
        <v>12</v>
      </c>
      <c r="C1532" s="43" t="s">
        <v>759</v>
      </c>
      <c r="D1532" s="43" t="s">
        <v>55</v>
      </c>
      <c r="E1532" s="43" t="s">
        <v>1630</v>
      </c>
      <c r="F1532" s="43" t="s">
        <v>3738</v>
      </c>
      <c r="G1532" s="43" t="s">
        <v>4653</v>
      </c>
      <c r="H1532" s="76">
        <v>575000</v>
      </c>
      <c r="I1532" s="229">
        <v>4.3799999999999997E-4</v>
      </c>
      <c r="J1532" s="73">
        <f t="shared" si="69"/>
        <v>8.708789493752866E-6</v>
      </c>
      <c r="K1532" s="73">
        <f t="shared" si="70"/>
        <v>256.85755395890789</v>
      </c>
      <c r="L1532" s="3" t="e">
        <f t="shared" si="71"/>
        <v>#N/A</v>
      </c>
    </row>
    <row r="1533" spans="1:12" ht="15" customHeight="1" x14ac:dyDescent="0.25">
      <c r="A1533" s="43" t="s">
        <v>47</v>
      </c>
      <c r="B1533" s="43" t="s">
        <v>12</v>
      </c>
      <c r="C1533" s="43" t="s">
        <v>759</v>
      </c>
      <c r="D1533" s="43" t="s">
        <v>55</v>
      </c>
      <c r="E1533" s="43" t="s">
        <v>1630</v>
      </c>
      <c r="F1533" s="43" t="s">
        <v>3738</v>
      </c>
      <c r="G1533" s="43" t="s">
        <v>4653</v>
      </c>
      <c r="H1533" s="76">
        <v>600000</v>
      </c>
      <c r="I1533" s="229">
        <v>4.015E-4</v>
      </c>
      <c r="J1533" s="73">
        <f t="shared" si="69"/>
        <v>7.9830570359401286E-6</v>
      </c>
      <c r="K1533" s="73">
        <f t="shared" si="70"/>
        <v>245.68983422156407</v>
      </c>
      <c r="L1533" s="3" t="e">
        <f t="shared" si="71"/>
        <v>#N/A</v>
      </c>
    </row>
    <row r="1534" spans="1:12" ht="15" customHeight="1" x14ac:dyDescent="0.25">
      <c r="A1534" s="43" t="s">
        <v>47</v>
      </c>
      <c r="B1534" s="43" t="s">
        <v>12</v>
      </c>
      <c r="C1534" s="43" t="s">
        <v>759</v>
      </c>
      <c r="D1534" s="43" t="s">
        <v>55</v>
      </c>
      <c r="E1534" s="43" t="s">
        <v>1630</v>
      </c>
      <c r="F1534" s="43" t="s">
        <v>3738</v>
      </c>
      <c r="G1534" s="43" t="s">
        <v>4653</v>
      </c>
      <c r="H1534" s="76">
        <v>125000</v>
      </c>
      <c r="I1534" s="229">
        <v>4.3800000000000002E-4</v>
      </c>
      <c r="J1534" s="73">
        <f t="shared" si="69"/>
        <v>8.7087894937528677E-6</v>
      </c>
      <c r="K1534" s="73">
        <f t="shared" si="70"/>
        <v>55.838598686719116</v>
      </c>
      <c r="L1534" s="3" t="e">
        <f t="shared" si="71"/>
        <v>#N/A</v>
      </c>
    </row>
    <row r="1535" spans="1:12" ht="15" customHeight="1" x14ac:dyDescent="0.25">
      <c r="A1535" s="43" t="s">
        <v>47</v>
      </c>
      <c r="B1535" s="43" t="s">
        <v>12</v>
      </c>
      <c r="C1535" s="43" t="s">
        <v>759</v>
      </c>
      <c r="D1535" s="43" t="s">
        <v>55</v>
      </c>
      <c r="E1535" s="43" t="s">
        <v>1630</v>
      </c>
      <c r="F1535" s="43" t="s">
        <v>3738</v>
      </c>
      <c r="G1535" s="43" t="s">
        <v>4653</v>
      </c>
      <c r="H1535" s="76">
        <v>200000</v>
      </c>
      <c r="I1535" s="229">
        <v>4.3799999999999997E-4</v>
      </c>
      <c r="J1535" s="73">
        <f t="shared" si="69"/>
        <v>8.708789493752866E-6</v>
      </c>
      <c r="K1535" s="73">
        <f t="shared" si="70"/>
        <v>89.341757898750572</v>
      </c>
      <c r="L1535" s="3" t="e">
        <f t="shared" si="71"/>
        <v>#N/A</v>
      </c>
    </row>
    <row r="1536" spans="1:12" ht="15" customHeight="1" x14ac:dyDescent="0.25">
      <c r="A1536" s="43" t="s">
        <v>47</v>
      </c>
      <c r="B1536" s="43" t="s">
        <v>12</v>
      </c>
      <c r="C1536" s="43" t="s">
        <v>759</v>
      </c>
      <c r="D1536" s="43" t="s">
        <v>55</v>
      </c>
      <c r="E1536" s="43" t="s">
        <v>1631</v>
      </c>
      <c r="F1536" s="43" t="s">
        <v>3750</v>
      </c>
      <c r="G1536" s="43" t="s">
        <v>4653</v>
      </c>
      <c r="H1536" s="76">
        <v>1025000</v>
      </c>
      <c r="I1536" s="229">
        <v>4.3799999999999997E-4</v>
      </c>
      <c r="J1536" s="73">
        <f t="shared" si="69"/>
        <v>8.708789493752866E-6</v>
      </c>
      <c r="K1536" s="73">
        <f t="shared" si="70"/>
        <v>457.87650923109669</v>
      </c>
      <c r="L1536" s="3" t="e">
        <f t="shared" si="71"/>
        <v>#N/A</v>
      </c>
    </row>
    <row r="1537" spans="1:12" ht="15" customHeight="1" x14ac:dyDescent="0.25">
      <c r="A1537" s="43" t="s">
        <v>47</v>
      </c>
      <c r="B1537" s="43" t="s">
        <v>12</v>
      </c>
      <c r="C1537" s="43" t="s">
        <v>759</v>
      </c>
      <c r="D1537" s="43" t="s">
        <v>55</v>
      </c>
      <c r="E1537" s="43" t="s">
        <v>1632</v>
      </c>
      <c r="F1537" s="43" t="s">
        <v>3740</v>
      </c>
      <c r="G1537" s="43" t="s">
        <v>4653</v>
      </c>
      <c r="H1537" s="76">
        <v>1175000</v>
      </c>
      <c r="I1537" s="229">
        <v>4.3799999999999997E-4</v>
      </c>
      <c r="J1537" s="73">
        <f t="shared" si="69"/>
        <v>8.708789493752866E-6</v>
      </c>
      <c r="K1537" s="73">
        <f t="shared" si="70"/>
        <v>524.88282765515964</v>
      </c>
      <c r="L1537" s="3" t="e">
        <f t="shared" si="71"/>
        <v>#N/A</v>
      </c>
    </row>
    <row r="1538" spans="1:12" ht="15" customHeight="1" x14ac:dyDescent="0.25">
      <c r="A1538" s="43" t="s">
        <v>47</v>
      </c>
      <c r="B1538" s="43" t="s">
        <v>12</v>
      </c>
      <c r="C1538" s="43" t="s">
        <v>759</v>
      </c>
      <c r="D1538" s="43" t="s">
        <v>55</v>
      </c>
      <c r="E1538" s="43" t="s">
        <v>1633</v>
      </c>
      <c r="F1538" s="43" t="s">
        <v>3741</v>
      </c>
      <c r="G1538" s="43" t="s">
        <v>4653</v>
      </c>
      <c r="H1538" s="76">
        <v>1100000</v>
      </c>
      <c r="I1538" s="229">
        <v>4.3800000000000002E-4</v>
      </c>
      <c r="J1538" s="73">
        <f t="shared" si="69"/>
        <v>8.7087894937528677E-6</v>
      </c>
      <c r="K1538" s="73">
        <f t="shared" si="70"/>
        <v>491.3796684431282</v>
      </c>
      <c r="L1538" s="3" t="e">
        <f t="shared" si="71"/>
        <v>#N/A</v>
      </c>
    </row>
    <row r="1539" spans="1:12" ht="15" customHeight="1" x14ac:dyDescent="0.25">
      <c r="A1539" s="43" t="s">
        <v>47</v>
      </c>
      <c r="B1539" s="43" t="s">
        <v>12</v>
      </c>
      <c r="C1539" s="43" t="s">
        <v>766</v>
      </c>
      <c r="D1539" s="43" t="s">
        <v>371</v>
      </c>
      <c r="E1539" s="43" t="s">
        <v>1634</v>
      </c>
      <c r="F1539" s="43" t="s">
        <v>3737</v>
      </c>
      <c r="G1539" s="43" t="s">
        <v>4653</v>
      </c>
      <c r="H1539" s="76">
        <v>35000</v>
      </c>
      <c r="I1539" s="229">
        <v>4.3800000000000002E-4</v>
      </c>
      <c r="J1539" s="73">
        <f t="shared" si="69"/>
        <v>8.7087894937528677E-6</v>
      </c>
      <c r="K1539" s="73">
        <f t="shared" si="70"/>
        <v>15.634807632281351</v>
      </c>
      <c r="L1539" s="3" t="e">
        <f t="shared" si="71"/>
        <v>#N/A</v>
      </c>
    </row>
    <row r="1540" spans="1:12" ht="15" customHeight="1" x14ac:dyDescent="0.25">
      <c r="A1540" s="43" t="s">
        <v>47</v>
      </c>
      <c r="B1540" s="43" t="s">
        <v>12</v>
      </c>
      <c r="C1540" s="43" t="s">
        <v>769</v>
      </c>
      <c r="D1540" s="43" t="s">
        <v>371</v>
      </c>
      <c r="E1540" s="43" t="s">
        <v>1635</v>
      </c>
      <c r="F1540" s="43" t="s">
        <v>3737</v>
      </c>
      <c r="G1540" s="43" t="s">
        <v>4653</v>
      </c>
      <c r="H1540" s="76">
        <v>145000</v>
      </c>
      <c r="I1540" s="229"/>
      <c r="J1540" s="73">
        <f t="shared" si="69"/>
        <v>0</v>
      </c>
      <c r="K1540" s="73">
        <f t="shared" si="70"/>
        <v>0</v>
      </c>
      <c r="L1540" s="3" t="e">
        <f t="shared" si="71"/>
        <v>#N/A</v>
      </c>
    </row>
    <row r="1541" spans="1:12" ht="15" customHeight="1" x14ac:dyDescent="0.25">
      <c r="A1541" s="43" t="s">
        <v>47</v>
      </c>
      <c r="B1541" s="43" t="s">
        <v>12</v>
      </c>
      <c r="C1541" s="43" t="s">
        <v>769</v>
      </c>
      <c r="D1541" s="43" t="s">
        <v>371</v>
      </c>
      <c r="E1541" s="43" t="s">
        <v>1635</v>
      </c>
      <c r="F1541" s="43" t="s">
        <v>3737</v>
      </c>
      <c r="G1541" s="43" t="s">
        <v>4653</v>
      </c>
      <c r="H1541" s="76">
        <v>45000</v>
      </c>
      <c r="I1541" s="229"/>
      <c r="J1541" s="73">
        <f t="shared" si="69"/>
        <v>0</v>
      </c>
      <c r="K1541" s="73">
        <f t="shared" si="70"/>
        <v>0</v>
      </c>
      <c r="L1541" s="3" t="e">
        <f t="shared" si="71"/>
        <v>#N/A</v>
      </c>
    </row>
    <row r="1542" spans="1:12" ht="15" customHeight="1" x14ac:dyDescent="0.25">
      <c r="A1542" s="43" t="s">
        <v>47</v>
      </c>
      <c r="B1542" s="43" t="s">
        <v>12</v>
      </c>
      <c r="C1542" s="43" t="s">
        <v>769</v>
      </c>
      <c r="D1542" s="43" t="s">
        <v>371</v>
      </c>
      <c r="E1542" s="43" t="s">
        <v>1635</v>
      </c>
      <c r="F1542" s="43" t="s">
        <v>3737</v>
      </c>
      <c r="G1542" s="43" t="s">
        <v>4653</v>
      </c>
      <c r="H1542" s="76">
        <v>70000</v>
      </c>
      <c r="I1542" s="229"/>
      <c r="J1542" s="73">
        <f t="shared" si="69"/>
        <v>0</v>
      </c>
      <c r="K1542" s="73">
        <f t="shared" si="70"/>
        <v>0</v>
      </c>
      <c r="L1542" s="3" t="e">
        <f t="shared" si="71"/>
        <v>#N/A</v>
      </c>
    </row>
    <row r="1543" spans="1:12" ht="15" customHeight="1" x14ac:dyDescent="0.25">
      <c r="A1543" s="43" t="s">
        <v>47</v>
      </c>
      <c r="B1543" s="43" t="s">
        <v>12</v>
      </c>
      <c r="C1543" s="43" t="s">
        <v>785</v>
      </c>
      <c r="D1543" s="43" t="s">
        <v>55</v>
      </c>
      <c r="E1543" s="43" t="s">
        <v>1636</v>
      </c>
      <c r="F1543" s="43" t="s">
        <v>3742</v>
      </c>
      <c r="G1543" s="43" t="s">
        <v>4653</v>
      </c>
      <c r="H1543" s="76">
        <v>275000</v>
      </c>
      <c r="I1543" s="229">
        <v>4.3800000000000002E-4</v>
      </c>
      <c r="J1543" s="73">
        <f t="shared" ref="J1543:J1606" si="72">I1543*$J$5</f>
        <v>8.7087894937528677E-6</v>
      </c>
      <c r="K1543" s="73">
        <f t="shared" ref="K1543:K1606" si="73">(I1543+J1543)*H1543</f>
        <v>122.84491711078205</v>
      </c>
      <c r="L1543" s="3" t="e">
        <f t="shared" ref="L1543:L1606" si="74">MATCH(C1543,$C$7237:$C$7264,0)</f>
        <v>#N/A</v>
      </c>
    </row>
    <row r="1544" spans="1:12" ht="15" customHeight="1" x14ac:dyDescent="0.25">
      <c r="A1544" s="43" t="s">
        <v>47</v>
      </c>
      <c r="B1544" s="43" t="s">
        <v>12</v>
      </c>
      <c r="C1544" s="43" t="s">
        <v>785</v>
      </c>
      <c r="D1544" s="43" t="s">
        <v>55</v>
      </c>
      <c r="E1544" s="43" t="s">
        <v>1636</v>
      </c>
      <c r="F1544" s="43" t="s">
        <v>3742</v>
      </c>
      <c r="G1544" s="43" t="s">
        <v>4653</v>
      </c>
      <c r="H1544" s="76">
        <v>270000</v>
      </c>
      <c r="I1544" s="229">
        <v>4.3800000000000002E-4</v>
      </c>
      <c r="J1544" s="73">
        <f t="shared" si="72"/>
        <v>8.7087894937528677E-6</v>
      </c>
      <c r="K1544" s="73">
        <f t="shared" si="73"/>
        <v>120.61137316331329</v>
      </c>
      <c r="L1544" s="3" t="e">
        <f t="shared" si="74"/>
        <v>#N/A</v>
      </c>
    </row>
    <row r="1545" spans="1:12" ht="15" customHeight="1" x14ac:dyDescent="0.25">
      <c r="A1545" s="43" t="s">
        <v>47</v>
      </c>
      <c r="B1545" s="43" t="s">
        <v>12</v>
      </c>
      <c r="C1545" s="43" t="s">
        <v>785</v>
      </c>
      <c r="D1545" s="43" t="s">
        <v>55</v>
      </c>
      <c r="E1545" s="43" t="s">
        <v>1636</v>
      </c>
      <c r="F1545" s="43" t="s">
        <v>3742</v>
      </c>
      <c r="G1545" s="43" t="s">
        <v>4653</v>
      </c>
      <c r="H1545" s="76">
        <v>2000000</v>
      </c>
      <c r="I1545" s="229">
        <v>4.3800000000000002E-4</v>
      </c>
      <c r="J1545" s="73">
        <f t="shared" si="72"/>
        <v>8.7087894937528677E-6</v>
      </c>
      <c r="K1545" s="73">
        <f t="shared" si="73"/>
        <v>893.41757898750586</v>
      </c>
      <c r="L1545" s="3" t="e">
        <f t="shared" si="74"/>
        <v>#N/A</v>
      </c>
    </row>
    <row r="1546" spans="1:12" ht="15" customHeight="1" x14ac:dyDescent="0.25">
      <c r="A1546" s="43" t="s">
        <v>47</v>
      </c>
      <c r="B1546" s="43" t="s">
        <v>12</v>
      </c>
      <c r="C1546" s="43" t="s">
        <v>785</v>
      </c>
      <c r="D1546" s="43" t="s">
        <v>55</v>
      </c>
      <c r="E1546" s="43" t="s">
        <v>1636</v>
      </c>
      <c r="F1546" s="43" t="s">
        <v>3742</v>
      </c>
      <c r="G1546" s="43" t="s">
        <v>4653</v>
      </c>
      <c r="H1546" s="76">
        <v>200000</v>
      </c>
      <c r="I1546" s="229">
        <v>4.3800000000000002E-4</v>
      </c>
      <c r="J1546" s="73">
        <f t="shared" si="72"/>
        <v>8.7087894937528677E-6</v>
      </c>
      <c r="K1546" s="73">
        <f t="shared" si="73"/>
        <v>89.341757898750586</v>
      </c>
      <c r="L1546" s="3" t="e">
        <f t="shared" si="74"/>
        <v>#N/A</v>
      </c>
    </row>
    <row r="1547" spans="1:12" ht="15" customHeight="1" x14ac:dyDescent="0.25">
      <c r="A1547" s="43" t="s">
        <v>47</v>
      </c>
      <c r="B1547" s="43" t="s">
        <v>12</v>
      </c>
      <c r="C1547" s="43" t="s">
        <v>785</v>
      </c>
      <c r="D1547" s="43" t="s">
        <v>55</v>
      </c>
      <c r="E1547" s="43" t="s">
        <v>1636</v>
      </c>
      <c r="F1547" s="43" t="s">
        <v>3742</v>
      </c>
      <c r="G1547" s="43" t="s">
        <v>4653</v>
      </c>
      <c r="H1547" s="76">
        <v>725000</v>
      </c>
      <c r="I1547" s="229">
        <v>4.3799999999999991E-4</v>
      </c>
      <c r="J1547" s="73">
        <f t="shared" si="72"/>
        <v>8.708789493752866E-6</v>
      </c>
      <c r="K1547" s="73">
        <f t="shared" si="73"/>
        <v>323.86387238297078</v>
      </c>
      <c r="L1547" s="3" t="e">
        <f t="shared" si="74"/>
        <v>#N/A</v>
      </c>
    </row>
    <row r="1548" spans="1:12" ht="15" customHeight="1" x14ac:dyDescent="0.25">
      <c r="A1548" s="43" t="s">
        <v>47</v>
      </c>
      <c r="B1548" s="43" t="s">
        <v>12</v>
      </c>
      <c r="C1548" s="43" t="s">
        <v>785</v>
      </c>
      <c r="D1548" s="43" t="s">
        <v>55</v>
      </c>
      <c r="E1548" s="43" t="s">
        <v>1636</v>
      </c>
      <c r="F1548" s="43" t="s">
        <v>3742</v>
      </c>
      <c r="G1548" s="43" t="s">
        <v>4653</v>
      </c>
      <c r="H1548" s="76">
        <v>2390000</v>
      </c>
      <c r="I1548" s="229">
        <v>4.3799999999999997E-4</v>
      </c>
      <c r="J1548" s="73">
        <f t="shared" si="72"/>
        <v>8.708789493752866E-6</v>
      </c>
      <c r="K1548" s="73">
        <f t="shared" si="73"/>
        <v>1067.6340068900693</v>
      </c>
      <c r="L1548" s="3" t="e">
        <f t="shared" si="74"/>
        <v>#N/A</v>
      </c>
    </row>
    <row r="1549" spans="1:12" ht="15" customHeight="1" x14ac:dyDescent="0.25">
      <c r="A1549" s="43" t="s">
        <v>47</v>
      </c>
      <c r="B1549" s="43" t="s">
        <v>12</v>
      </c>
      <c r="C1549" s="43" t="s">
        <v>785</v>
      </c>
      <c r="D1549" s="43" t="s">
        <v>55</v>
      </c>
      <c r="E1549" s="43" t="s">
        <v>1637</v>
      </c>
      <c r="F1549" s="43" t="s">
        <v>3743</v>
      </c>
      <c r="G1549" s="43" t="s">
        <v>4653</v>
      </c>
      <c r="H1549" s="76">
        <v>800000</v>
      </c>
      <c r="I1549" s="229">
        <v>4.3799999999999997E-4</v>
      </c>
      <c r="J1549" s="73">
        <f t="shared" si="72"/>
        <v>8.708789493752866E-6</v>
      </c>
      <c r="K1549" s="73">
        <f t="shared" si="73"/>
        <v>357.36703159500229</v>
      </c>
      <c r="L1549" s="3" t="e">
        <f t="shared" si="74"/>
        <v>#N/A</v>
      </c>
    </row>
    <row r="1550" spans="1:12" ht="15" customHeight="1" x14ac:dyDescent="0.25">
      <c r="A1550" s="43" t="s">
        <v>47</v>
      </c>
      <c r="B1550" s="43" t="s">
        <v>12</v>
      </c>
      <c r="C1550" s="43" t="s">
        <v>785</v>
      </c>
      <c r="D1550" s="43" t="s">
        <v>55</v>
      </c>
      <c r="E1550" s="43" t="s">
        <v>1637</v>
      </c>
      <c r="F1550" s="43" t="s">
        <v>3743</v>
      </c>
      <c r="G1550" s="43" t="s">
        <v>4653</v>
      </c>
      <c r="H1550" s="76">
        <v>50000</v>
      </c>
      <c r="I1550" s="229">
        <v>4.3799999999999997E-4</v>
      </c>
      <c r="J1550" s="73">
        <f t="shared" si="72"/>
        <v>8.708789493752866E-6</v>
      </c>
      <c r="K1550" s="73">
        <f t="shared" si="73"/>
        <v>22.335439474687643</v>
      </c>
      <c r="L1550" s="3" t="e">
        <f t="shared" si="74"/>
        <v>#N/A</v>
      </c>
    </row>
    <row r="1551" spans="1:12" ht="15" customHeight="1" x14ac:dyDescent="0.25">
      <c r="A1551" s="43" t="s">
        <v>47</v>
      </c>
      <c r="B1551" s="43" t="s">
        <v>12</v>
      </c>
      <c r="C1551" s="43" t="s">
        <v>785</v>
      </c>
      <c r="D1551" s="43" t="s">
        <v>55</v>
      </c>
      <c r="E1551" s="43" t="s">
        <v>1638</v>
      </c>
      <c r="F1551" s="43" t="s">
        <v>3745</v>
      </c>
      <c r="G1551" s="43" t="s">
        <v>4653</v>
      </c>
      <c r="H1551" s="76">
        <v>25000</v>
      </c>
      <c r="I1551" s="229">
        <v>4.3799999999999997E-4</v>
      </c>
      <c r="J1551" s="73">
        <f t="shared" si="72"/>
        <v>8.708789493752866E-6</v>
      </c>
      <c r="K1551" s="73">
        <f t="shared" si="73"/>
        <v>11.167719737343822</v>
      </c>
      <c r="L1551" s="3" t="e">
        <f t="shared" si="74"/>
        <v>#N/A</v>
      </c>
    </row>
    <row r="1552" spans="1:12" ht="15" customHeight="1" x14ac:dyDescent="0.25">
      <c r="A1552" s="43" t="s">
        <v>47</v>
      </c>
      <c r="B1552" s="43" t="s">
        <v>12</v>
      </c>
      <c r="C1552" s="43" t="s">
        <v>785</v>
      </c>
      <c r="D1552" s="43" t="s">
        <v>55</v>
      </c>
      <c r="E1552" s="43" t="s">
        <v>1638</v>
      </c>
      <c r="F1552" s="43" t="s">
        <v>3745</v>
      </c>
      <c r="G1552" s="43" t="s">
        <v>4653</v>
      </c>
      <c r="H1552" s="76">
        <v>250000</v>
      </c>
      <c r="I1552" s="229">
        <v>4.3800000000000002E-4</v>
      </c>
      <c r="J1552" s="73">
        <f t="shared" si="72"/>
        <v>8.7087894937528677E-6</v>
      </c>
      <c r="K1552" s="73">
        <f t="shared" si="73"/>
        <v>111.67719737343823</v>
      </c>
      <c r="L1552" s="3" t="e">
        <f t="shared" si="74"/>
        <v>#N/A</v>
      </c>
    </row>
    <row r="1553" spans="1:12" ht="15" customHeight="1" x14ac:dyDescent="0.25">
      <c r="A1553" s="43" t="s">
        <v>47</v>
      </c>
      <c r="B1553" s="43" t="s">
        <v>12</v>
      </c>
      <c r="C1553" s="43" t="s">
        <v>789</v>
      </c>
      <c r="D1553" s="43" t="s">
        <v>55</v>
      </c>
      <c r="E1553" s="43" t="s">
        <v>1639</v>
      </c>
      <c r="F1553" s="43" t="s">
        <v>3738</v>
      </c>
      <c r="G1553" s="43" t="s">
        <v>4653</v>
      </c>
      <c r="H1553" s="76">
        <v>40000</v>
      </c>
      <c r="I1553" s="229"/>
      <c r="J1553" s="73">
        <f t="shared" si="72"/>
        <v>0</v>
      </c>
      <c r="K1553" s="73">
        <f t="shared" si="73"/>
        <v>0</v>
      </c>
      <c r="L1553" s="3" t="e">
        <f t="shared" si="74"/>
        <v>#N/A</v>
      </c>
    </row>
    <row r="1554" spans="1:12" ht="15" customHeight="1" x14ac:dyDescent="0.25">
      <c r="A1554" s="43" t="s">
        <v>47</v>
      </c>
      <c r="B1554" s="43" t="s">
        <v>12</v>
      </c>
      <c r="C1554" s="43" t="s">
        <v>789</v>
      </c>
      <c r="D1554" s="43" t="s">
        <v>55</v>
      </c>
      <c r="E1554" s="43" t="s">
        <v>1639</v>
      </c>
      <c r="F1554" s="43" t="s">
        <v>3738</v>
      </c>
      <c r="G1554" s="43" t="s">
        <v>4653</v>
      </c>
      <c r="H1554" s="76">
        <v>150000</v>
      </c>
      <c r="I1554" s="229"/>
      <c r="J1554" s="73">
        <f t="shared" si="72"/>
        <v>0</v>
      </c>
      <c r="K1554" s="73">
        <f t="shared" si="73"/>
        <v>0</v>
      </c>
      <c r="L1554" s="3" t="e">
        <f t="shared" si="74"/>
        <v>#N/A</v>
      </c>
    </row>
    <row r="1555" spans="1:12" ht="15" customHeight="1" x14ac:dyDescent="0.25">
      <c r="A1555" s="43" t="s">
        <v>47</v>
      </c>
      <c r="B1555" s="43" t="s">
        <v>12</v>
      </c>
      <c r="C1555" s="43" t="s">
        <v>789</v>
      </c>
      <c r="D1555" s="43" t="s">
        <v>55</v>
      </c>
      <c r="E1555" s="43" t="s">
        <v>1639</v>
      </c>
      <c r="F1555" s="43" t="s">
        <v>3738</v>
      </c>
      <c r="G1555" s="43" t="s">
        <v>4653</v>
      </c>
      <c r="H1555" s="76">
        <v>170000</v>
      </c>
      <c r="I1555" s="229"/>
      <c r="J1555" s="73">
        <f t="shared" si="72"/>
        <v>0</v>
      </c>
      <c r="K1555" s="73">
        <f t="shared" si="73"/>
        <v>0</v>
      </c>
      <c r="L1555" s="3" t="e">
        <f t="shared" si="74"/>
        <v>#N/A</v>
      </c>
    </row>
    <row r="1556" spans="1:12" ht="15" customHeight="1" x14ac:dyDescent="0.25">
      <c r="A1556" s="43" t="s">
        <v>47</v>
      </c>
      <c r="B1556" s="43" t="s">
        <v>12</v>
      </c>
      <c r="C1556" s="43" t="s">
        <v>789</v>
      </c>
      <c r="D1556" s="43" t="s">
        <v>55</v>
      </c>
      <c r="E1556" s="43" t="s">
        <v>1639</v>
      </c>
      <c r="F1556" s="43" t="s">
        <v>3738</v>
      </c>
      <c r="G1556" s="43" t="s">
        <v>4653</v>
      </c>
      <c r="H1556" s="76">
        <v>210000</v>
      </c>
      <c r="I1556" s="229"/>
      <c r="J1556" s="73">
        <f t="shared" si="72"/>
        <v>0</v>
      </c>
      <c r="K1556" s="73">
        <f t="shared" si="73"/>
        <v>0</v>
      </c>
      <c r="L1556" s="3" t="e">
        <f t="shared" si="74"/>
        <v>#N/A</v>
      </c>
    </row>
    <row r="1557" spans="1:12" ht="15" customHeight="1" x14ac:dyDescent="0.25">
      <c r="A1557" s="43" t="s">
        <v>47</v>
      </c>
      <c r="B1557" s="43" t="s">
        <v>12</v>
      </c>
      <c r="C1557" s="43" t="s">
        <v>789</v>
      </c>
      <c r="D1557" s="43" t="s">
        <v>55</v>
      </c>
      <c r="E1557" s="43" t="s">
        <v>1640</v>
      </c>
      <c r="F1557" s="43" t="s">
        <v>3750</v>
      </c>
      <c r="G1557" s="43" t="s">
        <v>4653</v>
      </c>
      <c r="H1557" s="76">
        <v>5000</v>
      </c>
      <c r="I1557" s="229"/>
      <c r="J1557" s="73">
        <f t="shared" si="72"/>
        <v>0</v>
      </c>
      <c r="K1557" s="73">
        <f t="shared" si="73"/>
        <v>0</v>
      </c>
      <c r="L1557" s="3" t="e">
        <f t="shared" si="74"/>
        <v>#N/A</v>
      </c>
    </row>
    <row r="1558" spans="1:12" ht="15" customHeight="1" x14ac:dyDescent="0.25">
      <c r="A1558" s="43" t="s">
        <v>47</v>
      </c>
      <c r="B1558" s="43" t="s">
        <v>12</v>
      </c>
      <c r="C1558" s="43" t="s">
        <v>789</v>
      </c>
      <c r="D1558" s="43" t="s">
        <v>55</v>
      </c>
      <c r="E1558" s="43" t="s">
        <v>1641</v>
      </c>
      <c r="F1558" s="43" t="s">
        <v>3740</v>
      </c>
      <c r="G1558" s="43" t="s">
        <v>4653</v>
      </c>
      <c r="H1558" s="76">
        <v>425000</v>
      </c>
      <c r="I1558" s="229"/>
      <c r="J1558" s="73">
        <f t="shared" si="72"/>
        <v>0</v>
      </c>
      <c r="K1558" s="73">
        <f t="shared" si="73"/>
        <v>0</v>
      </c>
      <c r="L1558" s="3" t="e">
        <f t="shared" si="74"/>
        <v>#N/A</v>
      </c>
    </row>
    <row r="1559" spans="1:12" ht="15" customHeight="1" x14ac:dyDescent="0.25">
      <c r="A1559" s="43" t="s">
        <v>47</v>
      </c>
      <c r="B1559" s="43" t="s">
        <v>12</v>
      </c>
      <c r="C1559" s="43" t="s">
        <v>792</v>
      </c>
      <c r="D1559" s="43" t="s">
        <v>55</v>
      </c>
      <c r="E1559" s="43" t="s">
        <v>1642</v>
      </c>
      <c r="F1559" s="43" t="s">
        <v>3738</v>
      </c>
      <c r="G1559" s="43" t="s">
        <v>4653</v>
      </c>
      <c r="H1559" s="76">
        <v>5000</v>
      </c>
      <c r="I1559" s="229">
        <v>4.3799999999999953E-4</v>
      </c>
      <c r="J1559" s="73">
        <f t="shared" si="72"/>
        <v>8.7087894937528576E-6</v>
      </c>
      <c r="K1559" s="73">
        <f t="shared" si="73"/>
        <v>2.2335439474687622</v>
      </c>
      <c r="L1559" s="3" t="e">
        <f t="shared" si="74"/>
        <v>#N/A</v>
      </c>
    </row>
    <row r="1560" spans="1:12" ht="15" customHeight="1" x14ac:dyDescent="0.25">
      <c r="A1560" s="43" t="s">
        <v>47</v>
      </c>
      <c r="B1560" s="43" t="s">
        <v>12</v>
      </c>
      <c r="C1560" s="43" t="s">
        <v>792</v>
      </c>
      <c r="D1560" s="43" t="s">
        <v>55</v>
      </c>
      <c r="E1560" s="43" t="s">
        <v>1642</v>
      </c>
      <c r="F1560" s="43" t="s">
        <v>3738</v>
      </c>
      <c r="G1560" s="43" t="s">
        <v>4653</v>
      </c>
      <c r="H1560" s="76">
        <v>1450000</v>
      </c>
      <c r="I1560" s="229">
        <v>4.3800000000000002E-4</v>
      </c>
      <c r="J1560" s="73">
        <f t="shared" si="72"/>
        <v>8.7087894937528677E-6</v>
      </c>
      <c r="K1560" s="73">
        <f t="shared" si="73"/>
        <v>647.72774476594168</v>
      </c>
      <c r="L1560" s="3" t="e">
        <f t="shared" si="74"/>
        <v>#N/A</v>
      </c>
    </row>
    <row r="1561" spans="1:12" ht="15" customHeight="1" x14ac:dyDescent="0.25">
      <c r="A1561" s="43" t="s">
        <v>47</v>
      </c>
      <c r="B1561" s="43" t="s">
        <v>12</v>
      </c>
      <c r="C1561" s="43" t="s">
        <v>792</v>
      </c>
      <c r="D1561" s="43" t="s">
        <v>55</v>
      </c>
      <c r="E1561" s="43" t="s">
        <v>1642</v>
      </c>
      <c r="F1561" s="43" t="s">
        <v>3738</v>
      </c>
      <c r="G1561" s="43" t="s">
        <v>4653</v>
      </c>
      <c r="H1561" s="76">
        <v>375000</v>
      </c>
      <c r="I1561" s="229">
        <v>4.3800000000000002E-4</v>
      </c>
      <c r="J1561" s="73">
        <f t="shared" si="72"/>
        <v>8.7087894937528677E-6</v>
      </c>
      <c r="K1561" s="73">
        <f t="shared" si="73"/>
        <v>167.51579606015733</v>
      </c>
      <c r="L1561" s="3" t="e">
        <f t="shared" si="74"/>
        <v>#N/A</v>
      </c>
    </row>
    <row r="1562" spans="1:12" x14ac:dyDescent="0.25">
      <c r="A1562" s="43" t="s">
        <v>47</v>
      </c>
      <c r="B1562" s="43" t="s">
        <v>12</v>
      </c>
      <c r="C1562" s="43" t="s">
        <v>792</v>
      </c>
      <c r="D1562" s="43" t="s">
        <v>55</v>
      </c>
      <c r="E1562" s="43" t="s">
        <v>1642</v>
      </c>
      <c r="F1562" s="43" t="s">
        <v>3738</v>
      </c>
      <c r="G1562" s="43" t="s">
        <v>4653</v>
      </c>
      <c r="H1562" s="76">
        <v>5000</v>
      </c>
      <c r="I1562" s="229">
        <v>4.3799999999999953E-4</v>
      </c>
      <c r="J1562" s="73">
        <f t="shared" si="72"/>
        <v>8.7087894937528576E-6</v>
      </c>
      <c r="K1562" s="73">
        <f t="shared" si="73"/>
        <v>2.2335439474687622</v>
      </c>
      <c r="L1562" s="3" t="e">
        <f t="shared" si="74"/>
        <v>#N/A</v>
      </c>
    </row>
    <row r="1563" spans="1:12" x14ac:dyDescent="0.25">
      <c r="A1563" s="43" t="s">
        <v>47</v>
      </c>
      <c r="B1563" s="43" t="s">
        <v>12</v>
      </c>
      <c r="C1563" s="43" t="s">
        <v>792</v>
      </c>
      <c r="D1563" s="43" t="s">
        <v>55</v>
      </c>
      <c r="E1563" s="43" t="s">
        <v>1642</v>
      </c>
      <c r="F1563" s="43" t="s">
        <v>3738</v>
      </c>
      <c r="G1563" s="43" t="s">
        <v>4653</v>
      </c>
      <c r="H1563" s="76">
        <v>225000</v>
      </c>
      <c r="I1563" s="229">
        <v>4.379999999999998E-4</v>
      </c>
      <c r="J1563" s="73">
        <f t="shared" si="72"/>
        <v>8.7087894937528626E-6</v>
      </c>
      <c r="K1563" s="73">
        <f t="shared" si="73"/>
        <v>100.50947763609436</v>
      </c>
      <c r="L1563" s="3" t="e">
        <f t="shared" si="74"/>
        <v>#N/A</v>
      </c>
    </row>
    <row r="1564" spans="1:12" x14ac:dyDescent="0.25">
      <c r="A1564" s="43" t="s">
        <v>47</v>
      </c>
      <c r="B1564" s="43" t="s">
        <v>12</v>
      </c>
      <c r="C1564" s="43" t="s">
        <v>792</v>
      </c>
      <c r="D1564" s="43" t="s">
        <v>55</v>
      </c>
      <c r="E1564" s="43" t="s">
        <v>1642</v>
      </c>
      <c r="F1564" s="43" t="s">
        <v>3738</v>
      </c>
      <c r="G1564" s="43" t="s">
        <v>4653</v>
      </c>
      <c r="H1564" s="76">
        <v>1500000</v>
      </c>
      <c r="I1564" s="229">
        <v>4.3800000000000002E-4</v>
      </c>
      <c r="J1564" s="73">
        <f t="shared" si="72"/>
        <v>8.7087894937528677E-6</v>
      </c>
      <c r="K1564" s="73">
        <f t="shared" si="73"/>
        <v>670.06318424062931</v>
      </c>
      <c r="L1564" s="3" t="e">
        <f t="shared" si="74"/>
        <v>#N/A</v>
      </c>
    </row>
    <row r="1565" spans="1:12" x14ac:dyDescent="0.25">
      <c r="A1565" s="43" t="s">
        <v>47</v>
      </c>
      <c r="B1565" s="43" t="s">
        <v>12</v>
      </c>
      <c r="C1565" s="43" t="s">
        <v>792</v>
      </c>
      <c r="D1565" s="43" t="s">
        <v>55</v>
      </c>
      <c r="E1565" s="43" t="s">
        <v>1642</v>
      </c>
      <c r="F1565" s="43" t="s">
        <v>3738</v>
      </c>
      <c r="G1565" s="43" t="s">
        <v>4653</v>
      </c>
      <c r="H1565" s="76">
        <v>385000</v>
      </c>
      <c r="I1565" s="229">
        <v>4.3799999999999997E-4</v>
      </c>
      <c r="J1565" s="73">
        <f t="shared" si="72"/>
        <v>8.708789493752866E-6</v>
      </c>
      <c r="K1565" s="73">
        <f t="shared" si="73"/>
        <v>171.98288395509485</v>
      </c>
      <c r="L1565" s="3" t="e">
        <f t="shared" si="74"/>
        <v>#N/A</v>
      </c>
    </row>
    <row r="1566" spans="1:12" x14ac:dyDescent="0.25">
      <c r="A1566" s="43" t="s">
        <v>47</v>
      </c>
      <c r="B1566" s="43" t="s">
        <v>12</v>
      </c>
      <c r="C1566" s="43" t="s">
        <v>792</v>
      </c>
      <c r="D1566" s="43" t="s">
        <v>55</v>
      </c>
      <c r="E1566" s="43" t="s">
        <v>1642</v>
      </c>
      <c r="F1566" s="43" t="s">
        <v>3738</v>
      </c>
      <c r="G1566" s="43" t="s">
        <v>4653</v>
      </c>
      <c r="H1566" s="76">
        <v>425000</v>
      </c>
      <c r="I1566" s="229">
        <v>4.3800000000000002E-4</v>
      </c>
      <c r="J1566" s="73">
        <f t="shared" si="72"/>
        <v>8.7087894937528677E-6</v>
      </c>
      <c r="K1566" s="73">
        <f t="shared" si="73"/>
        <v>189.85123553484499</v>
      </c>
      <c r="L1566" s="3" t="e">
        <f t="shared" si="74"/>
        <v>#N/A</v>
      </c>
    </row>
    <row r="1567" spans="1:12" x14ac:dyDescent="0.25">
      <c r="A1567" s="43" t="s">
        <v>47</v>
      </c>
      <c r="B1567" s="43" t="s">
        <v>12</v>
      </c>
      <c r="C1567" s="43" t="s">
        <v>792</v>
      </c>
      <c r="D1567" s="43" t="s">
        <v>55</v>
      </c>
      <c r="E1567" s="43" t="s">
        <v>1642</v>
      </c>
      <c r="F1567" s="43" t="s">
        <v>3738</v>
      </c>
      <c r="G1567" s="43" t="s">
        <v>4653</v>
      </c>
      <c r="H1567" s="76">
        <v>905000</v>
      </c>
      <c r="I1567" s="229">
        <v>4.3799999999999997E-4</v>
      </c>
      <c r="J1567" s="73">
        <f t="shared" si="72"/>
        <v>8.708789493752866E-6</v>
      </c>
      <c r="K1567" s="73">
        <f t="shared" si="73"/>
        <v>404.27145449184633</v>
      </c>
      <c r="L1567" s="3" t="e">
        <f t="shared" si="74"/>
        <v>#N/A</v>
      </c>
    </row>
    <row r="1568" spans="1:12" x14ac:dyDescent="0.25">
      <c r="A1568" s="43" t="s">
        <v>47</v>
      </c>
      <c r="B1568" s="43" t="s">
        <v>12</v>
      </c>
      <c r="C1568" s="43" t="s">
        <v>792</v>
      </c>
      <c r="D1568" s="43" t="s">
        <v>55</v>
      </c>
      <c r="E1568" s="43" t="s">
        <v>1643</v>
      </c>
      <c r="F1568" s="43" t="s">
        <v>3750</v>
      </c>
      <c r="G1568" s="43" t="s">
        <v>4653</v>
      </c>
      <c r="H1568" s="76">
        <v>5000</v>
      </c>
      <c r="I1568" s="229">
        <v>4.3799999999999997E-4</v>
      </c>
      <c r="J1568" s="73">
        <f t="shared" si="72"/>
        <v>8.708789493752866E-6</v>
      </c>
      <c r="K1568" s="73">
        <f t="shared" si="73"/>
        <v>2.2335439474687644</v>
      </c>
      <c r="L1568" s="3" t="e">
        <f t="shared" si="74"/>
        <v>#N/A</v>
      </c>
    </row>
    <row r="1569" spans="1:12" x14ac:dyDescent="0.25">
      <c r="A1569" s="43" t="s">
        <v>47</v>
      </c>
      <c r="B1569" s="43" t="s">
        <v>12</v>
      </c>
      <c r="C1569" s="43" t="s">
        <v>792</v>
      </c>
      <c r="D1569" s="43" t="s">
        <v>55</v>
      </c>
      <c r="E1569" s="43" t="s">
        <v>1644</v>
      </c>
      <c r="F1569" s="43" t="s">
        <v>3740</v>
      </c>
      <c r="G1569" s="43" t="s">
        <v>4653</v>
      </c>
      <c r="H1569" s="76">
        <v>1150000</v>
      </c>
      <c r="I1569" s="229">
        <v>4.3799999999999997E-4</v>
      </c>
      <c r="J1569" s="73">
        <f t="shared" si="72"/>
        <v>8.708789493752866E-6</v>
      </c>
      <c r="K1569" s="73">
        <f t="shared" si="73"/>
        <v>513.71510791781577</v>
      </c>
      <c r="L1569" s="3" t="e">
        <f t="shared" si="74"/>
        <v>#N/A</v>
      </c>
    </row>
    <row r="1570" spans="1:12" x14ac:dyDescent="0.25">
      <c r="A1570" s="43" t="s">
        <v>47</v>
      </c>
      <c r="B1570" s="43" t="s">
        <v>12</v>
      </c>
      <c r="C1570" s="43" t="s">
        <v>792</v>
      </c>
      <c r="D1570" s="43" t="s">
        <v>55</v>
      </c>
      <c r="E1570" s="43" t="s">
        <v>1645</v>
      </c>
      <c r="F1570" s="43" t="s">
        <v>3741</v>
      </c>
      <c r="G1570" s="43" t="s">
        <v>4653</v>
      </c>
      <c r="H1570" s="76">
        <v>1380000</v>
      </c>
      <c r="I1570" s="229">
        <v>4.3799999999999997E-4</v>
      </c>
      <c r="J1570" s="73">
        <f t="shared" si="72"/>
        <v>8.708789493752866E-6</v>
      </c>
      <c r="K1570" s="73">
        <f t="shared" si="73"/>
        <v>616.45812950137895</v>
      </c>
      <c r="L1570" s="3" t="e">
        <f t="shared" si="74"/>
        <v>#N/A</v>
      </c>
    </row>
    <row r="1571" spans="1:12" x14ac:dyDescent="0.25">
      <c r="A1571" s="43" t="s">
        <v>47</v>
      </c>
      <c r="B1571" s="43" t="s">
        <v>12</v>
      </c>
      <c r="C1571" s="43" t="s">
        <v>792</v>
      </c>
      <c r="D1571" s="43" t="s">
        <v>55</v>
      </c>
      <c r="E1571" s="43" t="s">
        <v>1646</v>
      </c>
      <c r="F1571" s="43" t="s">
        <v>3751</v>
      </c>
      <c r="G1571" s="43" t="s">
        <v>4653</v>
      </c>
      <c r="H1571" s="76">
        <v>250000</v>
      </c>
      <c r="I1571" s="229">
        <v>4.3800000000000002E-4</v>
      </c>
      <c r="J1571" s="73">
        <f t="shared" si="72"/>
        <v>8.7087894937528677E-6</v>
      </c>
      <c r="K1571" s="73">
        <f t="shared" si="73"/>
        <v>111.67719737343823</v>
      </c>
      <c r="L1571" s="3" t="e">
        <f t="shared" si="74"/>
        <v>#N/A</v>
      </c>
    </row>
    <row r="1572" spans="1:12" x14ac:dyDescent="0.25">
      <c r="A1572" s="43" t="s">
        <v>47</v>
      </c>
      <c r="B1572" s="43" t="s">
        <v>12</v>
      </c>
      <c r="C1572" s="43" t="s">
        <v>755</v>
      </c>
      <c r="D1572" s="43" t="s">
        <v>374</v>
      </c>
      <c r="E1572" s="43" t="s">
        <v>1647</v>
      </c>
      <c r="F1572" s="43" t="s">
        <v>3752</v>
      </c>
      <c r="G1572" s="43" t="s">
        <v>4653</v>
      </c>
      <c r="H1572" s="76">
        <v>216000</v>
      </c>
      <c r="I1572" s="229">
        <v>7.2000000000000005E-4</v>
      </c>
      <c r="J1572" s="73">
        <f t="shared" si="72"/>
        <v>1.4315818345895125E-5</v>
      </c>
      <c r="K1572" s="73">
        <f t="shared" si="73"/>
        <v>158.61221676271336</v>
      </c>
      <c r="L1572" s="3" t="e">
        <f t="shared" si="74"/>
        <v>#N/A</v>
      </c>
    </row>
    <row r="1573" spans="1:12" x14ac:dyDescent="0.25">
      <c r="A1573" s="43" t="s">
        <v>47</v>
      </c>
      <c r="B1573" s="43" t="s">
        <v>12</v>
      </c>
      <c r="C1573" s="43" t="s">
        <v>755</v>
      </c>
      <c r="D1573" s="43" t="s">
        <v>374</v>
      </c>
      <c r="E1573" s="43" t="s">
        <v>1647</v>
      </c>
      <c r="F1573" s="43" t="s">
        <v>3752</v>
      </c>
      <c r="G1573" s="43" t="s">
        <v>4653</v>
      </c>
      <c r="H1573" s="76">
        <v>156000</v>
      </c>
      <c r="I1573" s="229">
        <v>7.1999999999999994E-4</v>
      </c>
      <c r="J1573" s="73">
        <f t="shared" si="72"/>
        <v>1.4315818345895122E-5</v>
      </c>
      <c r="K1573" s="73">
        <f t="shared" si="73"/>
        <v>114.55326766195964</v>
      </c>
      <c r="L1573" s="3" t="e">
        <f t="shared" si="74"/>
        <v>#N/A</v>
      </c>
    </row>
    <row r="1574" spans="1:12" x14ac:dyDescent="0.25">
      <c r="A1574" s="43" t="s">
        <v>47</v>
      </c>
      <c r="B1574" s="43" t="s">
        <v>12</v>
      </c>
      <c r="C1574" s="43" t="s">
        <v>755</v>
      </c>
      <c r="D1574" s="43" t="s">
        <v>374</v>
      </c>
      <c r="E1574" s="43" t="s">
        <v>1648</v>
      </c>
      <c r="F1574" s="43" t="s">
        <v>3753</v>
      </c>
      <c r="G1574" s="43" t="s">
        <v>4653</v>
      </c>
      <c r="H1574" s="76">
        <v>3000</v>
      </c>
      <c r="I1574" s="229">
        <v>7.2000000000000005E-4</v>
      </c>
      <c r="J1574" s="73">
        <f t="shared" si="72"/>
        <v>1.4315818345895125E-5</v>
      </c>
      <c r="K1574" s="73">
        <f t="shared" si="73"/>
        <v>2.2029474550376857</v>
      </c>
      <c r="L1574" s="3" t="e">
        <f t="shared" si="74"/>
        <v>#N/A</v>
      </c>
    </row>
    <row r="1575" spans="1:12" x14ac:dyDescent="0.25">
      <c r="A1575" s="43" t="s">
        <v>47</v>
      </c>
      <c r="B1575" s="43" t="s">
        <v>12</v>
      </c>
      <c r="C1575" s="43" t="s">
        <v>755</v>
      </c>
      <c r="D1575" s="43" t="s">
        <v>374</v>
      </c>
      <c r="E1575" s="43" t="s">
        <v>1648</v>
      </c>
      <c r="F1575" s="43" t="s">
        <v>3753</v>
      </c>
      <c r="G1575" s="43" t="s">
        <v>4653</v>
      </c>
      <c r="H1575" s="76">
        <v>192000</v>
      </c>
      <c r="I1575" s="229">
        <v>7.2000000000000005E-4</v>
      </c>
      <c r="J1575" s="73">
        <f t="shared" si="72"/>
        <v>1.4315818345895125E-5</v>
      </c>
      <c r="K1575" s="73">
        <f t="shared" si="73"/>
        <v>140.98863712241189</v>
      </c>
      <c r="L1575" s="3" t="e">
        <f t="shared" si="74"/>
        <v>#N/A</v>
      </c>
    </row>
    <row r="1576" spans="1:12" x14ac:dyDescent="0.25">
      <c r="A1576" s="43" t="s">
        <v>47</v>
      </c>
      <c r="B1576" s="43" t="s">
        <v>12</v>
      </c>
      <c r="C1576" s="43" t="s">
        <v>755</v>
      </c>
      <c r="D1576" s="43" t="s">
        <v>374</v>
      </c>
      <c r="E1576" s="43" t="s">
        <v>1649</v>
      </c>
      <c r="F1576" s="43" t="s">
        <v>3754</v>
      </c>
      <c r="G1576" s="43" t="s">
        <v>4653</v>
      </c>
      <c r="H1576" s="76">
        <v>162000</v>
      </c>
      <c r="I1576" s="229">
        <v>7.2000000000000005E-4</v>
      </c>
      <c r="J1576" s="73">
        <f t="shared" si="72"/>
        <v>1.4315818345895125E-5</v>
      </c>
      <c r="K1576" s="73">
        <f t="shared" si="73"/>
        <v>118.95916257203503</v>
      </c>
      <c r="L1576" s="3" t="e">
        <f t="shared" si="74"/>
        <v>#N/A</v>
      </c>
    </row>
    <row r="1577" spans="1:12" x14ac:dyDescent="0.25">
      <c r="A1577" s="43" t="s">
        <v>47</v>
      </c>
      <c r="B1577" s="43" t="s">
        <v>12</v>
      </c>
      <c r="C1577" s="43" t="s">
        <v>727</v>
      </c>
      <c r="D1577" s="43" t="s">
        <v>728</v>
      </c>
      <c r="E1577" s="43" t="s">
        <v>1650</v>
      </c>
      <c r="F1577" s="43" t="s">
        <v>3755</v>
      </c>
      <c r="G1577" s="43" t="s">
        <v>4653</v>
      </c>
      <c r="H1577" s="76">
        <v>2232000</v>
      </c>
      <c r="I1577" s="229">
        <v>2.966666666666667E-4</v>
      </c>
      <c r="J1577" s="73">
        <f t="shared" si="72"/>
        <v>5.8986473740030839E-6</v>
      </c>
      <c r="K1577" s="73">
        <f t="shared" si="73"/>
        <v>675.32578093877498</v>
      </c>
      <c r="L1577" s="3" t="e">
        <f t="shared" si="74"/>
        <v>#N/A</v>
      </c>
    </row>
    <row r="1578" spans="1:12" x14ac:dyDescent="0.25">
      <c r="A1578" s="43" t="s">
        <v>47</v>
      </c>
      <c r="B1578" s="43" t="s">
        <v>12</v>
      </c>
      <c r="C1578" s="43" t="s">
        <v>727</v>
      </c>
      <c r="D1578" s="43" t="s">
        <v>728</v>
      </c>
      <c r="E1578" s="43" t="s">
        <v>1650</v>
      </c>
      <c r="F1578" s="43" t="s">
        <v>3755</v>
      </c>
      <c r="G1578" s="43" t="s">
        <v>4653</v>
      </c>
      <c r="H1578" s="76">
        <v>30000</v>
      </c>
      <c r="I1578" s="229">
        <v>2.8999999999999962E-4</v>
      </c>
      <c r="J1578" s="73">
        <f t="shared" si="72"/>
        <v>5.7660935004299729E-6</v>
      </c>
      <c r="K1578" s="73">
        <f t="shared" si="73"/>
        <v>8.8729828050128887</v>
      </c>
      <c r="L1578" s="3" t="e">
        <f t="shared" si="74"/>
        <v>#N/A</v>
      </c>
    </row>
    <row r="1579" spans="1:12" x14ac:dyDescent="0.25">
      <c r="A1579" s="43" t="s">
        <v>47</v>
      </c>
      <c r="B1579" s="43" t="s">
        <v>12</v>
      </c>
      <c r="C1579" s="43" t="s">
        <v>727</v>
      </c>
      <c r="D1579" s="43" t="s">
        <v>728</v>
      </c>
      <c r="E1579" s="43" t="s">
        <v>1650</v>
      </c>
      <c r="F1579" s="43" t="s">
        <v>3755</v>
      </c>
      <c r="G1579" s="43" t="s">
        <v>4653</v>
      </c>
      <c r="H1579" s="76">
        <v>546000</v>
      </c>
      <c r="I1579" s="229">
        <v>2.966666666666667E-4</v>
      </c>
      <c r="J1579" s="73">
        <f t="shared" si="72"/>
        <v>5.8986473740030839E-6</v>
      </c>
      <c r="K1579" s="73">
        <f t="shared" si="73"/>
        <v>165.2006614662057</v>
      </c>
      <c r="L1579" s="3" t="e">
        <f t="shared" si="74"/>
        <v>#N/A</v>
      </c>
    </row>
    <row r="1580" spans="1:12" x14ac:dyDescent="0.25">
      <c r="A1580" s="43" t="s">
        <v>47</v>
      </c>
      <c r="B1580" s="43" t="s">
        <v>12</v>
      </c>
      <c r="C1580" s="43" t="s">
        <v>727</v>
      </c>
      <c r="D1580" s="43" t="s">
        <v>728</v>
      </c>
      <c r="E1580" s="43" t="s">
        <v>1650</v>
      </c>
      <c r="F1580" s="43" t="s">
        <v>3755</v>
      </c>
      <c r="G1580" s="43" t="s">
        <v>4653</v>
      </c>
      <c r="H1580" s="76">
        <v>783000</v>
      </c>
      <c r="I1580" s="229">
        <v>2.9666666666666676E-4</v>
      </c>
      <c r="J1580" s="73">
        <f t="shared" si="72"/>
        <v>5.8986473740030856E-6</v>
      </c>
      <c r="K1580" s="73">
        <f t="shared" si="73"/>
        <v>236.90864089384451</v>
      </c>
      <c r="L1580" s="3" t="e">
        <f t="shared" si="74"/>
        <v>#N/A</v>
      </c>
    </row>
    <row r="1581" spans="1:12" x14ac:dyDescent="0.25">
      <c r="A1581" s="43" t="s">
        <v>47</v>
      </c>
      <c r="B1581" s="43" t="s">
        <v>12</v>
      </c>
      <c r="C1581" s="43" t="s">
        <v>727</v>
      </c>
      <c r="D1581" s="43" t="s">
        <v>728</v>
      </c>
      <c r="E1581" s="43" t="s">
        <v>1650</v>
      </c>
      <c r="F1581" s="43" t="s">
        <v>3755</v>
      </c>
      <c r="G1581" s="43" t="s">
        <v>4653</v>
      </c>
      <c r="H1581" s="76">
        <v>153000</v>
      </c>
      <c r="I1581" s="229">
        <v>2.966666666666666E-4</v>
      </c>
      <c r="J1581" s="73">
        <f t="shared" si="72"/>
        <v>5.8986473740030822E-6</v>
      </c>
      <c r="K1581" s="73">
        <f t="shared" si="73"/>
        <v>46.292493048222461</v>
      </c>
      <c r="L1581" s="3" t="e">
        <f t="shared" si="74"/>
        <v>#N/A</v>
      </c>
    </row>
    <row r="1582" spans="1:12" x14ac:dyDescent="0.25">
      <c r="A1582" s="43" t="s">
        <v>47</v>
      </c>
      <c r="B1582" s="43" t="s">
        <v>12</v>
      </c>
      <c r="C1582" s="43" t="s">
        <v>727</v>
      </c>
      <c r="D1582" s="43" t="s">
        <v>728</v>
      </c>
      <c r="E1582" s="43" t="s">
        <v>1650</v>
      </c>
      <c r="F1582" s="43" t="s">
        <v>3755</v>
      </c>
      <c r="G1582" s="43" t="s">
        <v>4653</v>
      </c>
      <c r="H1582" s="76">
        <v>15000</v>
      </c>
      <c r="I1582" s="229">
        <v>2.966666666666621E-4</v>
      </c>
      <c r="J1582" s="73">
        <f t="shared" si="72"/>
        <v>5.8986473740029924E-6</v>
      </c>
      <c r="K1582" s="73">
        <f t="shared" si="73"/>
        <v>4.5384797106099759</v>
      </c>
      <c r="L1582" s="3" t="e">
        <f t="shared" si="74"/>
        <v>#N/A</v>
      </c>
    </row>
    <row r="1583" spans="1:12" x14ac:dyDescent="0.25">
      <c r="A1583" s="43" t="s">
        <v>47</v>
      </c>
      <c r="B1583" s="43" t="s">
        <v>12</v>
      </c>
      <c r="C1583" s="43" t="s">
        <v>727</v>
      </c>
      <c r="D1583" s="43" t="s">
        <v>728</v>
      </c>
      <c r="E1583" s="43" t="s">
        <v>1651</v>
      </c>
      <c r="F1583" s="43" t="s">
        <v>3756</v>
      </c>
      <c r="G1583" s="43" t="s">
        <v>4653</v>
      </c>
      <c r="H1583" s="76">
        <v>1497000</v>
      </c>
      <c r="I1583" s="229">
        <v>2.9666666666666665E-4</v>
      </c>
      <c r="J1583" s="73">
        <f t="shared" si="72"/>
        <v>5.898647374003083E-6</v>
      </c>
      <c r="K1583" s="73">
        <f t="shared" si="73"/>
        <v>452.9402751188826</v>
      </c>
      <c r="L1583" s="3" t="e">
        <f t="shared" si="74"/>
        <v>#N/A</v>
      </c>
    </row>
    <row r="1584" spans="1:12" x14ac:dyDescent="0.25">
      <c r="A1584" s="43" t="s">
        <v>47</v>
      </c>
      <c r="B1584" s="43" t="s">
        <v>12</v>
      </c>
      <c r="C1584" s="43" t="s">
        <v>727</v>
      </c>
      <c r="D1584" s="43" t="s">
        <v>728</v>
      </c>
      <c r="E1584" s="43" t="s">
        <v>1652</v>
      </c>
      <c r="F1584" s="43" t="s">
        <v>3757</v>
      </c>
      <c r="G1584" s="43" t="s">
        <v>4653</v>
      </c>
      <c r="H1584" s="76">
        <v>259000</v>
      </c>
      <c r="I1584" s="229">
        <v>2.9667953667953669E-4</v>
      </c>
      <c r="J1584" s="73">
        <f t="shared" si="72"/>
        <v>5.8989032695119123E-6</v>
      </c>
      <c r="K1584" s="73">
        <f t="shared" si="73"/>
        <v>78.367815946803589</v>
      </c>
      <c r="L1584" s="3" t="e">
        <f t="shared" si="74"/>
        <v>#N/A</v>
      </c>
    </row>
    <row r="1585" spans="1:12" x14ac:dyDescent="0.25">
      <c r="A1585" s="43" t="s">
        <v>47</v>
      </c>
      <c r="B1585" s="43" t="s">
        <v>12</v>
      </c>
      <c r="C1585" s="43" t="s">
        <v>727</v>
      </c>
      <c r="D1585" s="43" t="s">
        <v>728</v>
      </c>
      <c r="E1585" s="43" t="s">
        <v>1653</v>
      </c>
      <c r="F1585" s="43" t="s">
        <v>3758</v>
      </c>
      <c r="G1585" s="43" t="s">
        <v>4653</v>
      </c>
      <c r="H1585" s="76">
        <v>804000</v>
      </c>
      <c r="I1585" s="229">
        <v>2.9666666666666665E-4</v>
      </c>
      <c r="J1585" s="73">
        <f t="shared" si="72"/>
        <v>5.898647374003083E-6</v>
      </c>
      <c r="K1585" s="73">
        <f t="shared" si="73"/>
        <v>243.26251248869846</v>
      </c>
      <c r="L1585" s="3" t="e">
        <f t="shared" si="74"/>
        <v>#N/A</v>
      </c>
    </row>
    <row r="1586" spans="1:12" x14ac:dyDescent="0.25">
      <c r="A1586" s="43" t="s">
        <v>47</v>
      </c>
      <c r="B1586" s="43" t="s">
        <v>12</v>
      </c>
      <c r="C1586" s="43" t="s">
        <v>727</v>
      </c>
      <c r="D1586" s="43" t="s">
        <v>728</v>
      </c>
      <c r="E1586" s="43" t="s">
        <v>1654</v>
      </c>
      <c r="F1586" s="43" t="s">
        <v>3759</v>
      </c>
      <c r="G1586" s="43" t="s">
        <v>4653</v>
      </c>
      <c r="H1586" s="76">
        <v>1596000</v>
      </c>
      <c r="I1586" s="229">
        <v>2.966666666666667E-4</v>
      </c>
      <c r="J1586" s="73">
        <f t="shared" si="72"/>
        <v>5.8986473740030839E-6</v>
      </c>
      <c r="K1586" s="73">
        <f t="shared" si="73"/>
        <v>482.89424120890902</v>
      </c>
      <c r="L1586" s="3" t="e">
        <f t="shared" si="74"/>
        <v>#N/A</v>
      </c>
    </row>
    <row r="1587" spans="1:12" x14ac:dyDescent="0.25">
      <c r="A1587" s="43" t="s">
        <v>47</v>
      </c>
      <c r="B1587" s="43" t="s">
        <v>12</v>
      </c>
      <c r="C1587" s="43" t="s">
        <v>727</v>
      </c>
      <c r="D1587" s="43" t="s">
        <v>728</v>
      </c>
      <c r="E1587" s="43" t="s">
        <v>1654</v>
      </c>
      <c r="F1587" s="43" t="s">
        <v>3759</v>
      </c>
      <c r="G1587" s="43" t="s">
        <v>4653</v>
      </c>
      <c r="H1587" s="76">
        <v>729000</v>
      </c>
      <c r="I1587" s="229">
        <v>2.966666666666667E-4</v>
      </c>
      <c r="J1587" s="73">
        <f t="shared" si="72"/>
        <v>5.8986473740030839E-6</v>
      </c>
      <c r="K1587" s="73">
        <f t="shared" si="73"/>
        <v>220.57011393564829</v>
      </c>
      <c r="L1587" s="3" t="e">
        <f t="shared" si="74"/>
        <v>#N/A</v>
      </c>
    </row>
    <row r="1588" spans="1:12" x14ac:dyDescent="0.25">
      <c r="A1588" s="43" t="s">
        <v>47</v>
      </c>
      <c r="B1588" s="43" t="s">
        <v>12</v>
      </c>
      <c r="C1588" s="43" t="s">
        <v>727</v>
      </c>
      <c r="D1588" s="43" t="s">
        <v>728</v>
      </c>
      <c r="E1588" s="43" t="s">
        <v>1654</v>
      </c>
      <c r="F1588" s="43" t="s">
        <v>3759</v>
      </c>
      <c r="G1588" s="43" t="s">
        <v>4653</v>
      </c>
      <c r="H1588" s="76">
        <v>396000</v>
      </c>
      <c r="I1588" s="229">
        <v>2.966666666666667E-4</v>
      </c>
      <c r="J1588" s="73">
        <f t="shared" si="72"/>
        <v>5.8986473740030839E-6</v>
      </c>
      <c r="K1588" s="73">
        <f t="shared" si="73"/>
        <v>119.81586436010524</v>
      </c>
      <c r="L1588" s="3" t="e">
        <f t="shared" si="74"/>
        <v>#N/A</v>
      </c>
    </row>
    <row r="1589" spans="1:12" x14ac:dyDescent="0.25">
      <c r="A1589" s="43" t="s">
        <v>47</v>
      </c>
      <c r="B1589" s="43" t="s">
        <v>12</v>
      </c>
      <c r="C1589" s="43" t="s">
        <v>727</v>
      </c>
      <c r="D1589" s="43" t="s">
        <v>728</v>
      </c>
      <c r="E1589" s="43" t="s">
        <v>1654</v>
      </c>
      <c r="F1589" s="43" t="s">
        <v>3759</v>
      </c>
      <c r="G1589" s="43" t="s">
        <v>4653</v>
      </c>
      <c r="H1589" s="76">
        <v>1317000</v>
      </c>
      <c r="I1589" s="229">
        <v>2.9666666666666665E-4</v>
      </c>
      <c r="J1589" s="73">
        <f t="shared" si="72"/>
        <v>5.898647374003083E-6</v>
      </c>
      <c r="K1589" s="73">
        <f t="shared" si="73"/>
        <v>398.47851859156208</v>
      </c>
      <c r="L1589" s="3" t="e">
        <f t="shared" si="74"/>
        <v>#N/A</v>
      </c>
    </row>
    <row r="1590" spans="1:12" x14ac:dyDescent="0.25">
      <c r="A1590" s="43" t="s">
        <v>47</v>
      </c>
      <c r="B1590" s="43" t="s">
        <v>12</v>
      </c>
      <c r="C1590" s="43" t="s">
        <v>727</v>
      </c>
      <c r="D1590" s="43" t="s">
        <v>728</v>
      </c>
      <c r="E1590" s="43" t="s">
        <v>1655</v>
      </c>
      <c r="F1590" s="43" t="s">
        <v>3760</v>
      </c>
      <c r="G1590" s="43" t="s">
        <v>4653</v>
      </c>
      <c r="H1590" s="76">
        <v>228000</v>
      </c>
      <c r="I1590" s="229">
        <v>2.9666666666666676E-4</v>
      </c>
      <c r="J1590" s="73">
        <f t="shared" si="72"/>
        <v>5.8986473740030856E-6</v>
      </c>
      <c r="K1590" s="73">
        <f t="shared" si="73"/>
        <v>68.984891601272722</v>
      </c>
      <c r="L1590" s="3" t="e">
        <f t="shared" si="74"/>
        <v>#N/A</v>
      </c>
    </row>
    <row r="1591" spans="1:12" x14ac:dyDescent="0.25">
      <c r="A1591" s="43" t="s">
        <v>47</v>
      </c>
      <c r="B1591" s="43" t="s">
        <v>12</v>
      </c>
      <c r="C1591" s="43" t="s">
        <v>727</v>
      </c>
      <c r="D1591" s="43" t="s">
        <v>728</v>
      </c>
      <c r="E1591" s="43" t="s">
        <v>1655</v>
      </c>
      <c r="F1591" s="43" t="s">
        <v>3760</v>
      </c>
      <c r="G1591" s="43" t="s">
        <v>4653</v>
      </c>
      <c r="H1591" s="76">
        <v>87000</v>
      </c>
      <c r="I1591" s="229">
        <v>2.966666666666667E-4</v>
      </c>
      <c r="J1591" s="73">
        <f t="shared" si="72"/>
        <v>5.8986473740030839E-6</v>
      </c>
      <c r="K1591" s="73">
        <f t="shared" si="73"/>
        <v>26.323182321538273</v>
      </c>
      <c r="L1591" s="3" t="e">
        <f t="shared" si="74"/>
        <v>#N/A</v>
      </c>
    </row>
    <row r="1592" spans="1:12" x14ac:dyDescent="0.25">
      <c r="A1592" s="43" t="s">
        <v>47</v>
      </c>
      <c r="B1592" s="43" t="s">
        <v>12</v>
      </c>
      <c r="C1592" s="43" t="s">
        <v>727</v>
      </c>
      <c r="D1592" s="43" t="s">
        <v>728</v>
      </c>
      <c r="E1592" s="43" t="s">
        <v>1656</v>
      </c>
      <c r="F1592" s="43" t="s">
        <v>3761</v>
      </c>
      <c r="G1592" s="43" t="s">
        <v>4653</v>
      </c>
      <c r="H1592" s="76">
        <v>99000</v>
      </c>
      <c r="I1592" s="229">
        <v>2.966666666666667E-4</v>
      </c>
      <c r="J1592" s="73">
        <f t="shared" si="72"/>
        <v>5.8986473740030839E-6</v>
      </c>
      <c r="K1592" s="73">
        <f t="shared" si="73"/>
        <v>29.953966090026309</v>
      </c>
      <c r="L1592" s="3" t="e">
        <f t="shared" si="74"/>
        <v>#N/A</v>
      </c>
    </row>
    <row r="1593" spans="1:12" x14ac:dyDescent="0.25">
      <c r="A1593" s="43" t="s">
        <v>47</v>
      </c>
      <c r="B1593" s="43" t="s">
        <v>12</v>
      </c>
      <c r="C1593" s="43" t="s">
        <v>742</v>
      </c>
      <c r="D1593" s="43" t="s">
        <v>55</v>
      </c>
      <c r="E1593" s="43" t="s">
        <v>1657</v>
      </c>
      <c r="F1593" s="43" t="s">
        <v>3762</v>
      </c>
      <c r="G1593" s="43" t="s">
        <v>4653</v>
      </c>
      <c r="H1593" s="76">
        <v>100000</v>
      </c>
      <c r="I1593" s="229"/>
      <c r="J1593" s="73">
        <f t="shared" si="72"/>
        <v>0</v>
      </c>
      <c r="K1593" s="73">
        <f t="shared" si="73"/>
        <v>0</v>
      </c>
      <c r="L1593" s="3" t="e">
        <f t="shared" si="74"/>
        <v>#N/A</v>
      </c>
    </row>
    <row r="1594" spans="1:12" x14ac:dyDescent="0.25">
      <c r="A1594" s="43" t="s">
        <v>47</v>
      </c>
      <c r="B1594" s="43" t="s">
        <v>12</v>
      </c>
      <c r="C1594" s="43" t="s">
        <v>746</v>
      </c>
      <c r="D1594" s="43" t="s">
        <v>55</v>
      </c>
      <c r="E1594" s="43" t="s">
        <v>1658</v>
      </c>
      <c r="F1594" s="43" t="s">
        <v>3763</v>
      </c>
      <c r="G1594" s="43" t="s">
        <v>4653</v>
      </c>
      <c r="H1594" s="76">
        <v>164000</v>
      </c>
      <c r="I1594" s="229">
        <v>1.877439024390244E-4</v>
      </c>
      <c r="J1594" s="73">
        <f t="shared" si="72"/>
        <v>3.7329272262035134E-6</v>
      </c>
      <c r="K1594" s="73">
        <f t="shared" si="73"/>
        <v>31.402200065097375</v>
      </c>
      <c r="L1594" s="3" t="e">
        <f t="shared" si="74"/>
        <v>#N/A</v>
      </c>
    </row>
    <row r="1595" spans="1:12" x14ac:dyDescent="0.25">
      <c r="A1595" s="43" t="s">
        <v>47</v>
      </c>
      <c r="B1595" s="43" t="s">
        <v>12</v>
      </c>
      <c r="C1595" s="43" t="s">
        <v>748</v>
      </c>
      <c r="D1595" s="43" t="s">
        <v>55</v>
      </c>
      <c r="E1595" s="43" t="s">
        <v>1659</v>
      </c>
      <c r="F1595" s="43" t="s">
        <v>3764</v>
      </c>
      <c r="G1595" s="43" t="s">
        <v>4653</v>
      </c>
      <c r="H1595" s="76">
        <v>144000</v>
      </c>
      <c r="I1595" s="229">
        <v>1.9749999999999998E-4</v>
      </c>
      <c r="J1595" s="73">
        <f t="shared" si="72"/>
        <v>3.9269085046031755E-6</v>
      </c>
      <c r="K1595" s="73">
        <f t="shared" si="73"/>
        <v>29.005474824662855</v>
      </c>
      <c r="L1595" s="3" t="e">
        <f t="shared" si="74"/>
        <v>#N/A</v>
      </c>
    </row>
    <row r="1596" spans="1:12" x14ac:dyDescent="0.25">
      <c r="A1596" s="43" t="s">
        <v>47</v>
      </c>
      <c r="B1596" s="43" t="s">
        <v>12</v>
      </c>
      <c r="C1596" s="43" t="s">
        <v>749</v>
      </c>
      <c r="D1596" s="43" t="s">
        <v>55</v>
      </c>
      <c r="E1596" s="43" t="s">
        <v>1660</v>
      </c>
      <c r="F1596" s="43" t="s">
        <v>3765</v>
      </c>
      <c r="G1596" s="43" t="s">
        <v>4653</v>
      </c>
      <c r="H1596" s="76">
        <v>156000</v>
      </c>
      <c r="I1596" s="229">
        <v>1.975E-4</v>
      </c>
      <c r="J1596" s="73">
        <f t="shared" si="72"/>
        <v>3.9269085046031764E-6</v>
      </c>
      <c r="K1596" s="73">
        <f t="shared" si="73"/>
        <v>31.422597726718099</v>
      </c>
      <c r="L1596" s="3" t="e">
        <f t="shared" si="74"/>
        <v>#N/A</v>
      </c>
    </row>
    <row r="1597" spans="1:12" x14ac:dyDescent="0.25">
      <c r="A1597" s="43" t="s">
        <v>47</v>
      </c>
      <c r="B1597" s="43" t="s">
        <v>12</v>
      </c>
      <c r="C1597" s="43" t="s">
        <v>749</v>
      </c>
      <c r="D1597" s="43" t="s">
        <v>55</v>
      </c>
      <c r="E1597" s="43" t="s">
        <v>1660</v>
      </c>
      <c r="F1597" s="43" t="s">
        <v>3765</v>
      </c>
      <c r="G1597" s="43" t="s">
        <v>4653</v>
      </c>
      <c r="H1597" s="76">
        <v>32000</v>
      </c>
      <c r="I1597" s="229">
        <v>1.975E-4</v>
      </c>
      <c r="J1597" s="73">
        <f t="shared" si="72"/>
        <v>3.9269085046031764E-6</v>
      </c>
      <c r="K1597" s="73">
        <f t="shared" si="73"/>
        <v>6.4456610721473018</v>
      </c>
      <c r="L1597" s="3" t="e">
        <f t="shared" si="74"/>
        <v>#N/A</v>
      </c>
    </row>
    <row r="1598" spans="1:12" x14ac:dyDescent="0.25">
      <c r="A1598" s="43" t="s">
        <v>47</v>
      </c>
      <c r="B1598" s="43" t="s">
        <v>12</v>
      </c>
      <c r="C1598" s="43" t="s">
        <v>750</v>
      </c>
      <c r="D1598" s="43" t="s">
        <v>55</v>
      </c>
      <c r="E1598" s="43" t="s">
        <v>1661</v>
      </c>
      <c r="F1598" s="43" t="s">
        <v>3766</v>
      </c>
      <c r="G1598" s="43" t="s">
        <v>4653</v>
      </c>
      <c r="H1598" s="76">
        <v>63000</v>
      </c>
      <c r="I1598" s="229">
        <v>3.8000000000000002E-4</v>
      </c>
      <c r="J1598" s="73">
        <f t="shared" si="72"/>
        <v>7.5555707936668711E-6</v>
      </c>
      <c r="K1598" s="73">
        <f t="shared" si="73"/>
        <v>24.416000960001014</v>
      </c>
      <c r="L1598" s="3" t="e">
        <f t="shared" si="74"/>
        <v>#N/A</v>
      </c>
    </row>
    <row r="1599" spans="1:12" x14ac:dyDescent="0.25">
      <c r="A1599" s="43" t="s">
        <v>47</v>
      </c>
      <c r="B1599" s="43" t="s">
        <v>12</v>
      </c>
      <c r="C1599" s="43" t="s">
        <v>750</v>
      </c>
      <c r="D1599" s="43" t="s">
        <v>55</v>
      </c>
      <c r="E1599" s="43" t="s">
        <v>1661</v>
      </c>
      <c r="F1599" s="43" t="s">
        <v>3766</v>
      </c>
      <c r="G1599" s="43" t="s">
        <v>4653</v>
      </c>
      <c r="H1599" s="76">
        <v>285000</v>
      </c>
      <c r="I1599" s="229">
        <v>3.7999999999999997E-4</v>
      </c>
      <c r="J1599" s="73">
        <f t="shared" si="72"/>
        <v>7.5555707936668703E-6</v>
      </c>
      <c r="K1599" s="73">
        <f t="shared" si="73"/>
        <v>110.45333767619505</v>
      </c>
      <c r="L1599" s="3" t="e">
        <f t="shared" si="74"/>
        <v>#N/A</v>
      </c>
    </row>
    <row r="1600" spans="1:12" x14ac:dyDescent="0.25">
      <c r="A1600" s="43" t="s">
        <v>47</v>
      </c>
      <c r="B1600" s="43" t="s">
        <v>12</v>
      </c>
      <c r="C1600" s="43" t="s">
        <v>750</v>
      </c>
      <c r="D1600" s="43" t="s">
        <v>55</v>
      </c>
      <c r="E1600" s="43" t="s">
        <v>1661</v>
      </c>
      <c r="F1600" s="43" t="s">
        <v>3766</v>
      </c>
      <c r="G1600" s="43" t="s">
        <v>4653</v>
      </c>
      <c r="H1600" s="76">
        <v>92000</v>
      </c>
      <c r="I1600" s="229">
        <v>1.875E-4</v>
      </c>
      <c r="J1600" s="73">
        <f t="shared" si="72"/>
        <v>3.7280776942435221E-6</v>
      </c>
      <c r="K1600" s="73">
        <f t="shared" si="73"/>
        <v>17.592983147870406</v>
      </c>
      <c r="L1600" s="3" t="e">
        <f t="shared" si="74"/>
        <v>#N/A</v>
      </c>
    </row>
    <row r="1601" spans="1:12" x14ac:dyDescent="0.25">
      <c r="A1601" s="43" t="s">
        <v>47</v>
      </c>
      <c r="B1601" s="43" t="s">
        <v>12</v>
      </c>
      <c r="C1601" s="43" t="s">
        <v>756</v>
      </c>
      <c r="D1601" s="43" t="s">
        <v>55</v>
      </c>
      <c r="E1601" s="43" t="s">
        <v>1662</v>
      </c>
      <c r="F1601" s="43" t="s">
        <v>3765</v>
      </c>
      <c r="G1601" s="43" t="s">
        <v>4653</v>
      </c>
      <c r="H1601" s="76">
        <v>168000</v>
      </c>
      <c r="I1601" s="229">
        <v>1.255E-3</v>
      </c>
      <c r="J1601" s="73">
        <f t="shared" si="72"/>
        <v>2.4953266700136639E-5</v>
      </c>
      <c r="K1601" s="73">
        <f t="shared" si="73"/>
        <v>215.03214880562297</v>
      </c>
      <c r="L1601" s="3" t="e">
        <f t="shared" si="74"/>
        <v>#N/A</v>
      </c>
    </row>
    <row r="1602" spans="1:12" x14ac:dyDescent="0.25">
      <c r="A1602" s="43" t="s">
        <v>47</v>
      </c>
      <c r="B1602" s="43" t="s">
        <v>12</v>
      </c>
      <c r="C1602" s="43" t="s">
        <v>756</v>
      </c>
      <c r="D1602" s="43" t="s">
        <v>55</v>
      </c>
      <c r="E1602" s="43" t="s">
        <v>1662</v>
      </c>
      <c r="F1602" s="43" t="s">
        <v>3765</v>
      </c>
      <c r="G1602" s="43" t="s">
        <v>4653</v>
      </c>
      <c r="H1602" s="76">
        <v>3156000</v>
      </c>
      <c r="I1602" s="229">
        <v>1.875E-4</v>
      </c>
      <c r="J1602" s="73">
        <f t="shared" si="72"/>
        <v>3.7280776942435221E-6</v>
      </c>
      <c r="K1602" s="73">
        <f t="shared" si="73"/>
        <v>603.51581320303262</v>
      </c>
      <c r="L1602" s="3" t="e">
        <f t="shared" si="74"/>
        <v>#N/A</v>
      </c>
    </row>
    <row r="1603" spans="1:12" x14ac:dyDescent="0.25">
      <c r="A1603" s="43" t="s">
        <v>47</v>
      </c>
      <c r="B1603" s="43" t="s">
        <v>12</v>
      </c>
      <c r="C1603" s="43" t="s">
        <v>756</v>
      </c>
      <c r="D1603" s="43" t="s">
        <v>55</v>
      </c>
      <c r="E1603" s="43" t="s">
        <v>1662</v>
      </c>
      <c r="F1603" s="43" t="s">
        <v>3765</v>
      </c>
      <c r="G1603" s="43" t="s">
        <v>4653</v>
      </c>
      <c r="H1603" s="76">
        <v>192000</v>
      </c>
      <c r="I1603" s="229">
        <v>1.255E-3</v>
      </c>
      <c r="J1603" s="73">
        <f t="shared" si="72"/>
        <v>2.4953266700136639E-5</v>
      </c>
      <c r="K1603" s="73">
        <f t="shared" si="73"/>
        <v>245.75102720642624</v>
      </c>
      <c r="L1603" s="3" t="e">
        <f t="shared" si="74"/>
        <v>#N/A</v>
      </c>
    </row>
    <row r="1604" spans="1:12" x14ac:dyDescent="0.25">
      <c r="A1604" s="43" t="s">
        <v>47</v>
      </c>
      <c r="B1604" s="43" t="s">
        <v>12</v>
      </c>
      <c r="C1604" s="43" t="s">
        <v>756</v>
      </c>
      <c r="D1604" s="43" t="s">
        <v>55</v>
      </c>
      <c r="E1604" s="43" t="s">
        <v>1662</v>
      </c>
      <c r="F1604" s="43" t="s">
        <v>3765</v>
      </c>
      <c r="G1604" s="43" t="s">
        <v>4653</v>
      </c>
      <c r="H1604" s="76">
        <v>8704000</v>
      </c>
      <c r="I1604" s="229">
        <v>1.9750000000000003E-4</v>
      </c>
      <c r="J1604" s="73">
        <f t="shared" si="72"/>
        <v>3.9269085046031772E-6</v>
      </c>
      <c r="K1604" s="73">
        <f t="shared" si="73"/>
        <v>1753.2198116240663</v>
      </c>
      <c r="L1604" s="3" t="e">
        <f t="shared" si="74"/>
        <v>#N/A</v>
      </c>
    </row>
    <row r="1605" spans="1:12" x14ac:dyDescent="0.25">
      <c r="A1605" s="43" t="s">
        <v>47</v>
      </c>
      <c r="B1605" s="43" t="s">
        <v>12</v>
      </c>
      <c r="C1605" s="43" t="s">
        <v>756</v>
      </c>
      <c r="D1605" s="43" t="s">
        <v>55</v>
      </c>
      <c r="E1605" s="43" t="s">
        <v>1662</v>
      </c>
      <c r="F1605" s="43" t="s">
        <v>3765</v>
      </c>
      <c r="G1605" s="43" t="s">
        <v>4653</v>
      </c>
      <c r="H1605" s="76">
        <v>296000</v>
      </c>
      <c r="I1605" s="229">
        <v>1.875E-4</v>
      </c>
      <c r="J1605" s="73">
        <f t="shared" si="72"/>
        <v>3.7280776942435221E-6</v>
      </c>
      <c r="K1605" s="73">
        <f t="shared" si="73"/>
        <v>56.603510997496087</v>
      </c>
      <c r="L1605" s="3" t="e">
        <f t="shared" si="74"/>
        <v>#N/A</v>
      </c>
    </row>
    <row r="1606" spans="1:12" x14ac:dyDescent="0.25">
      <c r="A1606" s="43" t="s">
        <v>47</v>
      </c>
      <c r="B1606" s="43" t="s">
        <v>12</v>
      </c>
      <c r="C1606" s="43" t="s">
        <v>756</v>
      </c>
      <c r="D1606" s="43" t="s">
        <v>55</v>
      </c>
      <c r="E1606" s="43" t="s">
        <v>1662</v>
      </c>
      <c r="F1606" s="43" t="s">
        <v>3765</v>
      </c>
      <c r="G1606" s="43" t="s">
        <v>4653</v>
      </c>
      <c r="H1606" s="76">
        <v>184000</v>
      </c>
      <c r="I1606" s="229">
        <v>1.9750000000000003E-4</v>
      </c>
      <c r="J1606" s="73">
        <f t="shared" si="72"/>
        <v>3.9269085046031772E-6</v>
      </c>
      <c r="K1606" s="73">
        <f t="shared" si="73"/>
        <v>37.062551164846994</v>
      </c>
      <c r="L1606" s="3" t="e">
        <f t="shared" si="74"/>
        <v>#N/A</v>
      </c>
    </row>
    <row r="1607" spans="1:12" x14ac:dyDescent="0.25">
      <c r="A1607" s="43" t="s">
        <v>47</v>
      </c>
      <c r="B1607" s="43" t="s">
        <v>12</v>
      </c>
      <c r="C1607" s="43" t="s">
        <v>756</v>
      </c>
      <c r="D1607" s="43" t="s">
        <v>55</v>
      </c>
      <c r="E1607" s="43" t="s">
        <v>1662</v>
      </c>
      <c r="F1607" s="43" t="s">
        <v>3765</v>
      </c>
      <c r="G1607" s="43" t="s">
        <v>4653</v>
      </c>
      <c r="H1607" s="76">
        <v>632000</v>
      </c>
      <c r="I1607" s="229">
        <v>1.9749999999999998E-4</v>
      </c>
      <c r="J1607" s="73">
        <f t="shared" ref="J1607:J1670" si="75">I1607*$J$5</f>
        <v>3.9269085046031755E-6</v>
      </c>
      <c r="K1607" s="73">
        <f t="shared" ref="K1607:K1670" si="76">(I1607+J1607)*H1607</f>
        <v>127.3018061749092</v>
      </c>
      <c r="L1607" s="3" t="e">
        <f t="shared" ref="L1607:L1670" si="77">MATCH(C1607,$C$7237:$C$7264,0)</f>
        <v>#N/A</v>
      </c>
    </row>
    <row r="1608" spans="1:12" x14ac:dyDescent="0.25">
      <c r="A1608" s="43" t="s">
        <v>47</v>
      </c>
      <c r="B1608" s="43" t="s">
        <v>12</v>
      </c>
      <c r="C1608" s="43" t="s">
        <v>798</v>
      </c>
      <c r="D1608" s="43" t="s">
        <v>55</v>
      </c>
      <c r="E1608" s="43" t="s">
        <v>1663</v>
      </c>
      <c r="F1608" s="43" t="s">
        <v>3765</v>
      </c>
      <c r="G1608" s="43" t="s">
        <v>4653</v>
      </c>
      <c r="H1608" s="76">
        <v>2180000</v>
      </c>
      <c r="I1608" s="229">
        <v>1.975E-4</v>
      </c>
      <c r="J1608" s="73">
        <f t="shared" si="75"/>
        <v>3.9269085046031764E-6</v>
      </c>
      <c r="K1608" s="73">
        <f t="shared" si="76"/>
        <v>439.11066054003498</v>
      </c>
      <c r="L1608" s="3" t="e">
        <f t="shared" si="77"/>
        <v>#N/A</v>
      </c>
    </row>
    <row r="1609" spans="1:12" x14ac:dyDescent="0.25">
      <c r="A1609" s="43" t="s">
        <v>47</v>
      </c>
      <c r="B1609" s="43" t="s">
        <v>12</v>
      </c>
      <c r="C1609" s="43" t="s">
        <v>757</v>
      </c>
      <c r="D1609" s="43" t="s">
        <v>55</v>
      </c>
      <c r="E1609" s="43" t="s">
        <v>1664</v>
      </c>
      <c r="F1609" s="43" t="s">
        <v>3765</v>
      </c>
      <c r="G1609" s="43" t="s">
        <v>4653</v>
      </c>
      <c r="H1609" s="76">
        <v>708000</v>
      </c>
      <c r="I1609" s="229">
        <v>1.9750000000000006E-4</v>
      </c>
      <c r="J1609" s="73">
        <f t="shared" si="75"/>
        <v>3.9269085046031772E-6</v>
      </c>
      <c r="K1609" s="73">
        <f t="shared" si="76"/>
        <v>142.61025122125909</v>
      </c>
      <c r="L1609" s="3" t="e">
        <f t="shared" si="77"/>
        <v>#N/A</v>
      </c>
    </row>
    <row r="1610" spans="1:12" x14ac:dyDescent="0.25">
      <c r="A1610" s="43" t="s">
        <v>47</v>
      </c>
      <c r="B1610" s="43" t="s">
        <v>12</v>
      </c>
      <c r="C1610" s="43" t="s">
        <v>758</v>
      </c>
      <c r="D1610" s="43" t="s">
        <v>55</v>
      </c>
      <c r="E1610" s="43" t="s">
        <v>1665</v>
      </c>
      <c r="F1610" s="43" t="s">
        <v>3762</v>
      </c>
      <c r="G1610" s="43" t="s">
        <v>4653</v>
      </c>
      <c r="H1610" s="76">
        <v>640000</v>
      </c>
      <c r="I1610" s="229">
        <v>1.9749999999999998E-4</v>
      </c>
      <c r="J1610" s="73">
        <f t="shared" si="75"/>
        <v>3.9269085046031755E-6</v>
      </c>
      <c r="K1610" s="73">
        <f t="shared" si="76"/>
        <v>128.91322144294602</v>
      </c>
      <c r="L1610" s="3" t="e">
        <f t="shared" si="77"/>
        <v>#N/A</v>
      </c>
    </row>
    <row r="1611" spans="1:12" x14ac:dyDescent="0.25">
      <c r="A1611" s="43" t="s">
        <v>47</v>
      </c>
      <c r="B1611" s="43" t="s">
        <v>12</v>
      </c>
      <c r="C1611" s="43" t="s">
        <v>759</v>
      </c>
      <c r="D1611" s="43" t="s">
        <v>55</v>
      </c>
      <c r="E1611" s="43" t="s">
        <v>1666</v>
      </c>
      <c r="F1611" s="43" t="s">
        <v>3764</v>
      </c>
      <c r="G1611" s="43" t="s">
        <v>4653</v>
      </c>
      <c r="H1611" s="76">
        <v>11540000</v>
      </c>
      <c r="I1611" s="229">
        <v>1.975E-4</v>
      </c>
      <c r="J1611" s="73">
        <f t="shared" si="75"/>
        <v>3.9269085046031764E-6</v>
      </c>
      <c r="K1611" s="73">
        <f t="shared" si="76"/>
        <v>2324.4665241431208</v>
      </c>
      <c r="L1611" s="3" t="e">
        <f t="shared" si="77"/>
        <v>#N/A</v>
      </c>
    </row>
    <row r="1612" spans="1:12" x14ac:dyDescent="0.25">
      <c r="A1612" s="43" t="s">
        <v>47</v>
      </c>
      <c r="B1612" s="43" t="s">
        <v>12</v>
      </c>
      <c r="C1612" s="43" t="s">
        <v>760</v>
      </c>
      <c r="D1612" s="43" t="s">
        <v>55</v>
      </c>
      <c r="E1612" s="43" t="s">
        <v>1667</v>
      </c>
      <c r="F1612" s="43" t="s">
        <v>3766</v>
      </c>
      <c r="G1612" s="43" t="s">
        <v>4653</v>
      </c>
      <c r="H1612" s="76">
        <v>628000</v>
      </c>
      <c r="I1612" s="229">
        <v>1.9749999999999995E-4</v>
      </c>
      <c r="J1612" s="73">
        <f t="shared" si="75"/>
        <v>3.9269085046031755E-6</v>
      </c>
      <c r="K1612" s="73">
        <f t="shared" si="76"/>
        <v>126.49609854089077</v>
      </c>
      <c r="L1612" s="3" t="e">
        <f t="shared" si="77"/>
        <v>#N/A</v>
      </c>
    </row>
    <row r="1613" spans="1:12" x14ac:dyDescent="0.25">
      <c r="A1613" s="43" t="s">
        <v>47</v>
      </c>
      <c r="B1613" s="43" t="s">
        <v>12</v>
      </c>
      <c r="C1613" s="43" t="s">
        <v>761</v>
      </c>
      <c r="D1613" s="43" t="s">
        <v>55</v>
      </c>
      <c r="E1613" s="43" t="s">
        <v>1668</v>
      </c>
      <c r="F1613" s="43" t="s">
        <v>3766</v>
      </c>
      <c r="G1613" s="43" t="s">
        <v>4653</v>
      </c>
      <c r="H1613" s="76">
        <v>13848000</v>
      </c>
      <c r="I1613" s="229">
        <v>1.975E-4</v>
      </c>
      <c r="J1613" s="73">
        <f t="shared" si="75"/>
        <v>3.9269085046031764E-6</v>
      </c>
      <c r="K1613" s="73">
        <f t="shared" si="76"/>
        <v>2789.3598289717452</v>
      </c>
      <c r="L1613" s="3" t="e">
        <f t="shared" si="77"/>
        <v>#N/A</v>
      </c>
    </row>
    <row r="1614" spans="1:12" x14ac:dyDescent="0.25">
      <c r="A1614" s="43" t="s">
        <v>47</v>
      </c>
      <c r="B1614" s="43" t="s">
        <v>12</v>
      </c>
      <c r="C1614" s="43" t="s">
        <v>762</v>
      </c>
      <c r="D1614" s="43" t="s">
        <v>55</v>
      </c>
      <c r="E1614" s="43" t="s">
        <v>1669</v>
      </c>
      <c r="F1614" s="43" t="s">
        <v>3766</v>
      </c>
      <c r="G1614" s="43" t="s">
        <v>4653</v>
      </c>
      <c r="H1614" s="76">
        <v>2076000</v>
      </c>
      <c r="I1614" s="229">
        <v>1.975E-4</v>
      </c>
      <c r="J1614" s="73">
        <f t="shared" si="75"/>
        <v>3.9269085046031764E-6</v>
      </c>
      <c r="K1614" s="73">
        <f t="shared" si="76"/>
        <v>418.1622620555562</v>
      </c>
      <c r="L1614" s="3" t="e">
        <f t="shared" si="77"/>
        <v>#N/A</v>
      </c>
    </row>
    <row r="1615" spans="1:12" x14ac:dyDescent="0.25">
      <c r="A1615" s="43" t="s">
        <v>47</v>
      </c>
      <c r="B1615" s="43" t="s">
        <v>12</v>
      </c>
      <c r="C1615" s="43" t="s">
        <v>377</v>
      </c>
      <c r="D1615" s="43" t="s">
        <v>55</v>
      </c>
      <c r="E1615" s="43" t="s">
        <v>413</v>
      </c>
      <c r="F1615" s="43" t="s">
        <v>3766</v>
      </c>
      <c r="G1615" s="43" t="s">
        <v>4653</v>
      </c>
      <c r="H1615" s="76">
        <v>16000</v>
      </c>
      <c r="I1615" s="229">
        <v>1.875E-4</v>
      </c>
      <c r="J1615" s="73">
        <f t="shared" si="75"/>
        <v>3.7280776942435221E-6</v>
      </c>
      <c r="K1615" s="73">
        <f t="shared" si="76"/>
        <v>3.0596492431078963</v>
      </c>
      <c r="L1615" s="3" t="e">
        <f t="shared" si="77"/>
        <v>#N/A</v>
      </c>
    </row>
    <row r="1616" spans="1:12" x14ac:dyDescent="0.25">
      <c r="A1616" s="43" t="s">
        <v>47</v>
      </c>
      <c r="B1616" s="43" t="s">
        <v>12</v>
      </c>
      <c r="C1616" s="43" t="s">
        <v>767</v>
      </c>
      <c r="D1616" s="43" t="s">
        <v>55</v>
      </c>
      <c r="E1616" s="43" t="s">
        <v>1670</v>
      </c>
      <c r="F1616" s="43" t="s">
        <v>3763</v>
      </c>
      <c r="G1616" s="43" t="s">
        <v>4653</v>
      </c>
      <c r="H1616" s="76">
        <v>1380000</v>
      </c>
      <c r="I1616" s="229"/>
      <c r="J1616" s="73">
        <f t="shared" si="75"/>
        <v>0</v>
      </c>
      <c r="K1616" s="73">
        <f t="shared" si="76"/>
        <v>0</v>
      </c>
      <c r="L1616" s="3" t="e">
        <f t="shared" si="77"/>
        <v>#N/A</v>
      </c>
    </row>
    <row r="1617" spans="1:12" x14ac:dyDescent="0.25">
      <c r="A1617" s="43" t="s">
        <v>47</v>
      </c>
      <c r="B1617" s="43" t="s">
        <v>12</v>
      </c>
      <c r="C1617" s="43" t="s">
        <v>808</v>
      </c>
      <c r="D1617" s="43" t="s">
        <v>55</v>
      </c>
      <c r="E1617" s="43" t="s">
        <v>1671</v>
      </c>
      <c r="F1617" s="43" t="s">
        <v>3762</v>
      </c>
      <c r="G1617" s="43" t="s">
        <v>4653</v>
      </c>
      <c r="H1617" s="76">
        <v>60000</v>
      </c>
      <c r="I1617" s="229">
        <v>1.975E-4</v>
      </c>
      <c r="J1617" s="73">
        <f t="shared" si="75"/>
        <v>3.9269085046031764E-6</v>
      </c>
      <c r="K1617" s="73">
        <f t="shared" si="76"/>
        <v>12.085614510276191</v>
      </c>
      <c r="L1617" s="3" t="e">
        <f t="shared" si="77"/>
        <v>#N/A</v>
      </c>
    </row>
    <row r="1618" spans="1:12" x14ac:dyDescent="0.25">
      <c r="A1618" s="43" t="s">
        <v>47</v>
      </c>
      <c r="B1618" s="43" t="s">
        <v>12</v>
      </c>
      <c r="C1618" s="43" t="s">
        <v>775</v>
      </c>
      <c r="D1618" s="43" t="s">
        <v>55</v>
      </c>
      <c r="E1618" s="43" t="s">
        <v>1672</v>
      </c>
      <c r="F1618" s="43" t="s">
        <v>3767</v>
      </c>
      <c r="G1618" s="43" t="s">
        <v>4653</v>
      </c>
      <c r="H1618" s="76">
        <v>3244000</v>
      </c>
      <c r="I1618" s="229">
        <v>1.9750000000000003E-4</v>
      </c>
      <c r="J1618" s="73">
        <f t="shared" si="75"/>
        <v>3.9269085046031772E-6</v>
      </c>
      <c r="K1618" s="73">
        <f t="shared" si="76"/>
        <v>653.42889118893288</v>
      </c>
      <c r="L1618" s="3" t="e">
        <f t="shared" si="77"/>
        <v>#N/A</v>
      </c>
    </row>
    <row r="1619" spans="1:12" x14ac:dyDescent="0.25">
      <c r="A1619" s="43" t="s">
        <v>47</v>
      </c>
      <c r="B1619" s="43" t="s">
        <v>12</v>
      </c>
      <c r="C1619" s="43" t="s">
        <v>776</v>
      </c>
      <c r="D1619" s="43" t="s">
        <v>55</v>
      </c>
      <c r="E1619" s="43" t="s">
        <v>1673</v>
      </c>
      <c r="F1619" s="43" t="s">
        <v>3766</v>
      </c>
      <c r="G1619" s="43" t="s">
        <v>4653</v>
      </c>
      <c r="H1619" s="76">
        <v>720000</v>
      </c>
      <c r="I1619" s="229">
        <v>1.9749999999999998E-4</v>
      </c>
      <c r="J1619" s="73">
        <f t="shared" si="75"/>
        <v>3.9269085046031755E-6</v>
      </c>
      <c r="K1619" s="73">
        <f t="shared" si="76"/>
        <v>145.02737412331427</v>
      </c>
      <c r="L1619" s="3" t="e">
        <f t="shared" si="77"/>
        <v>#N/A</v>
      </c>
    </row>
    <row r="1620" spans="1:12" x14ac:dyDescent="0.25">
      <c r="A1620" s="43" t="s">
        <v>47</v>
      </c>
      <c r="B1620" s="43" t="s">
        <v>12</v>
      </c>
      <c r="C1620" s="43" t="s">
        <v>803</v>
      </c>
      <c r="D1620" s="43" t="s">
        <v>55</v>
      </c>
      <c r="E1620" s="43" t="s">
        <v>1674</v>
      </c>
      <c r="F1620" s="43" t="s">
        <v>3766</v>
      </c>
      <c r="G1620" s="43" t="s">
        <v>4653</v>
      </c>
      <c r="H1620" s="76">
        <v>8480000</v>
      </c>
      <c r="I1620" s="229">
        <v>1.975E-4</v>
      </c>
      <c r="J1620" s="73">
        <f t="shared" si="75"/>
        <v>3.9269085046031764E-6</v>
      </c>
      <c r="K1620" s="73">
        <f t="shared" si="76"/>
        <v>1708.100184119035</v>
      </c>
      <c r="L1620" s="3" t="e">
        <f t="shared" si="77"/>
        <v>#N/A</v>
      </c>
    </row>
    <row r="1621" spans="1:12" x14ac:dyDescent="0.25">
      <c r="A1621" s="43" t="s">
        <v>47</v>
      </c>
      <c r="B1621" s="43" t="s">
        <v>12</v>
      </c>
      <c r="C1621" s="43" t="s">
        <v>777</v>
      </c>
      <c r="D1621" s="43" t="s">
        <v>55</v>
      </c>
      <c r="E1621" s="43" t="s">
        <v>1675</v>
      </c>
      <c r="F1621" s="43" t="s">
        <v>3766</v>
      </c>
      <c r="G1621" s="43" t="s">
        <v>4653</v>
      </c>
      <c r="H1621" s="76">
        <v>2240000</v>
      </c>
      <c r="I1621" s="229">
        <v>1.975E-4</v>
      </c>
      <c r="J1621" s="73">
        <f t="shared" si="75"/>
        <v>3.9269085046031764E-6</v>
      </c>
      <c r="K1621" s="73">
        <f t="shared" si="76"/>
        <v>451.19627505031116</v>
      </c>
      <c r="L1621" s="3" t="e">
        <f t="shared" si="77"/>
        <v>#N/A</v>
      </c>
    </row>
    <row r="1622" spans="1:12" x14ac:dyDescent="0.25">
      <c r="A1622" s="43" t="s">
        <v>47</v>
      </c>
      <c r="B1622" s="43" t="s">
        <v>12</v>
      </c>
      <c r="C1622" s="43" t="s">
        <v>807</v>
      </c>
      <c r="D1622" s="43" t="s">
        <v>55</v>
      </c>
      <c r="E1622" s="43" t="s">
        <v>1676</v>
      </c>
      <c r="F1622" s="43" t="s">
        <v>3767</v>
      </c>
      <c r="G1622" s="43" t="s">
        <v>4653</v>
      </c>
      <c r="H1622" s="76">
        <v>2800000</v>
      </c>
      <c r="I1622" s="229">
        <v>1.975E-4</v>
      </c>
      <c r="J1622" s="73">
        <f t="shared" si="75"/>
        <v>3.9269085046031764E-6</v>
      </c>
      <c r="K1622" s="73">
        <f t="shared" si="76"/>
        <v>563.9953438128889</v>
      </c>
      <c r="L1622" s="3" t="e">
        <f t="shared" si="77"/>
        <v>#N/A</v>
      </c>
    </row>
    <row r="1623" spans="1:12" x14ac:dyDescent="0.25">
      <c r="A1623" s="43" t="s">
        <v>47</v>
      </c>
      <c r="B1623" s="43" t="s">
        <v>12</v>
      </c>
      <c r="C1623" s="43" t="s">
        <v>809</v>
      </c>
      <c r="D1623" s="43" t="s">
        <v>55</v>
      </c>
      <c r="E1623" s="43" t="s">
        <v>1677</v>
      </c>
      <c r="F1623" s="43" t="s">
        <v>3766</v>
      </c>
      <c r="G1623" s="43" t="s">
        <v>4653</v>
      </c>
      <c r="H1623" s="76">
        <v>688000</v>
      </c>
      <c r="I1623" s="229">
        <v>1.975E-4</v>
      </c>
      <c r="J1623" s="73">
        <f t="shared" si="75"/>
        <v>3.9269085046031764E-6</v>
      </c>
      <c r="K1623" s="73">
        <f t="shared" si="76"/>
        <v>138.58171305116699</v>
      </c>
      <c r="L1623" s="3" t="e">
        <f t="shared" si="77"/>
        <v>#N/A</v>
      </c>
    </row>
    <row r="1624" spans="1:12" x14ac:dyDescent="0.25">
      <c r="A1624" s="43" t="s">
        <v>47</v>
      </c>
      <c r="B1624" s="43" t="s">
        <v>12</v>
      </c>
      <c r="C1624" s="43" t="s">
        <v>804</v>
      </c>
      <c r="D1624" s="43" t="s">
        <v>55</v>
      </c>
      <c r="E1624" s="43" t="s">
        <v>1678</v>
      </c>
      <c r="F1624" s="43" t="s">
        <v>3768</v>
      </c>
      <c r="G1624" s="43" t="s">
        <v>4653</v>
      </c>
      <c r="H1624" s="76">
        <v>1520000</v>
      </c>
      <c r="I1624" s="229">
        <v>1.975E-4</v>
      </c>
      <c r="J1624" s="73">
        <f t="shared" si="75"/>
        <v>3.9269085046031764E-6</v>
      </c>
      <c r="K1624" s="73">
        <f t="shared" si="76"/>
        <v>306.16890092699686</v>
      </c>
      <c r="L1624" s="3" t="e">
        <f t="shared" si="77"/>
        <v>#N/A</v>
      </c>
    </row>
    <row r="1625" spans="1:12" x14ac:dyDescent="0.25">
      <c r="A1625" s="43" t="s">
        <v>47</v>
      </c>
      <c r="B1625" s="43" t="s">
        <v>12</v>
      </c>
      <c r="C1625" s="43" t="s">
        <v>780</v>
      </c>
      <c r="D1625" s="43" t="s">
        <v>55</v>
      </c>
      <c r="E1625" s="43" t="s">
        <v>1679</v>
      </c>
      <c r="F1625" s="43" t="s">
        <v>3766</v>
      </c>
      <c r="G1625" s="43" t="s">
        <v>4653</v>
      </c>
      <c r="H1625" s="76">
        <v>432000</v>
      </c>
      <c r="I1625" s="229">
        <v>1.9750000000000003E-4</v>
      </c>
      <c r="J1625" s="73">
        <f t="shared" si="75"/>
        <v>3.9269085046031772E-6</v>
      </c>
      <c r="K1625" s="73">
        <f t="shared" si="76"/>
        <v>87.016424473988593</v>
      </c>
      <c r="L1625" s="3">
        <f t="shared" si="77"/>
        <v>3</v>
      </c>
    </row>
    <row r="1626" spans="1:12" x14ac:dyDescent="0.25">
      <c r="A1626" s="43" t="s">
        <v>47</v>
      </c>
      <c r="B1626" s="43" t="s">
        <v>12</v>
      </c>
      <c r="C1626" s="43" t="s">
        <v>782</v>
      </c>
      <c r="D1626" s="43" t="s">
        <v>55</v>
      </c>
      <c r="E1626" s="43" t="s">
        <v>1680</v>
      </c>
      <c r="F1626" s="43" t="s">
        <v>3766</v>
      </c>
      <c r="G1626" s="43" t="s">
        <v>4653</v>
      </c>
      <c r="H1626" s="76">
        <v>3700000</v>
      </c>
      <c r="I1626" s="229">
        <v>1.975E-4</v>
      </c>
      <c r="J1626" s="73">
        <f t="shared" si="75"/>
        <v>3.9269085046031764E-6</v>
      </c>
      <c r="K1626" s="73">
        <f t="shared" si="76"/>
        <v>745.27956146703184</v>
      </c>
      <c r="L1626" s="3" t="e">
        <f t="shared" si="77"/>
        <v>#N/A</v>
      </c>
    </row>
    <row r="1627" spans="1:12" x14ac:dyDescent="0.25">
      <c r="A1627" s="43" t="s">
        <v>47</v>
      </c>
      <c r="B1627" s="43" t="s">
        <v>12</v>
      </c>
      <c r="C1627" s="43" t="s">
        <v>785</v>
      </c>
      <c r="D1627" s="43" t="s">
        <v>55</v>
      </c>
      <c r="E1627" s="43" t="s">
        <v>1681</v>
      </c>
      <c r="F1627" s="43" t="s">
        <v>3765</v>
      </c>
      <c r="G1627" s="43" t="s">
        <v>4653</v>
      </c>
      <c r="H1627" s="76">
        <v>4420000</v>
      </c>
      <c r="I1627" s="229">
        <v>1.975E-4</v>
      </c>
      <c r="J1627" s="73">
        <f t="shared" si="75"/>
        <v>3.9269085046031764E-6</v>
      </c>
      <c r="K1627" s="73">
        <f t="shared" si="76"/>
        <v>890.30693559034614</v>
      </c>
      <c r="L1627" s="3" t="e">
        <f t="shared" si="77"/>
        <v>#N/A</v>
      </c>
    </row>
    <row r="1628" spans="1:12" x14ac:dyDescent="0.25">
      <c r="A1628" s="43" t="s">
        <v>47</v>
      </c>
      <c r="B1628" s="43" t="s">
        <v>12</v>
      </c>
      <c r="C1628" s="43" t="s">
        <v>788</v>
      </c>
      <c r="D1628" s="43" t="s">
        <v>55</v>
      </c>
      <c r="E1628" s="43" t="s">
        <v>1682</v>
      </c>
      <c r="F1628" s="43" t="s">
        <v>3766</v>
      </c>
      <c r="G1628" s="43" t="s">
        <v>4653</v>
      </c>
      <c r="H1628" s="76">
        <v>1188000</v>
      </c>
      <c r="I1628" s="229">
        <v>1.975E-4</v>
      </c>
      <c r="J1628" s="73">
        <f t="shared" si="75"/>
        <v>3.9269085046031764E-6</v>
      </c>
      <c r="K1628" s="73">
        <f t="shared" si="76"/>
        <v>239.29516730346859</v>
      </c>
      <c r="L1628" s="3" t="e">
        <f t="shared" si="77"/>
        <v>#N/A</v>
      </c>
    </row>
    <row r="1629" spans="1:12" x14ac:dyDescent="0.25">
      <c r="A1629" s="43" t="s">
        <v>47</v>
      </c>
      <c r="B1629" s="43" t="s">
        <v>12</v>
      </c>
      <c r="C1629" s="43" t="s">
        <v>789</v>
      </c>
      <c r="D1629" s="43" t="s">
        <v>55</v>
      </c>
      <c r="E1629" s="43" t="s">
        <v>1683</v>
      </c>
      <c r="F1629" s="43" t="s">
        <v>3764</v>
      </c>
      <c r="G1629" s="43" t="s">
        <v>4653</v>
      </c>
      <c r="H1629" s="76">
        <v>2000000</v>
      </c>
      <c r="I1629" s="229"/>
      <c r="J1629" s="73">
        <f t="shared" si="75"/>
        <v>0</v>
      </c>
      <c r="K1629" s="73">
        <f t="shared" si="76"/>
        <v>0</v>
      </c>
      <c r="L1629" s="3" t="e">
        <f t="shared" si="77"/>
        <v>#N/A</v>
      </c>
    </row>
    <row r="1630" spans="1:12" x14ac:dyDescent="0.25">
      <c r="A1630" s="43" t="s">
        <v>47</v>
      </c>
      <c r="B1630" s="43" t="s">
        <v>12</v>
      </c>
      <c r="C1630" s="43" t="s">
        <v>791</v>
      </c>
      <c r="D1630" s="43" t="s">
        <v>55</v>
      </c>
      <c r="E1630" s="43" t="s">
        <v>1684</v>
      </c>
      <c r="F1630" s="43" t="s">
        <v>3769</v>
      </c>
      <c r="G1630" s="43" t="s">
        <v>4653</v>
      </c>
      <c r="H1630" s="76">
        <v>48000</v>
      </c>
      <c r="I1630" s="229">
        <v>1.975E-4</v>
      </c>
      <c r="J1630" s="73">
        <f t="shared" si="75"/>
        <v>3.9269085046031764E-6</v>
      </c>
      <c r="K1630" s="73">
        <f t="shared" si="76"/>
        <v>9.668491608220954</v>
      </c>
      <c r="L1630" s="3" t="e">
        <f t="shared" si="77"/>
        <v>#N/A</v>
      </c>
    </row>
    <row r="1631" spans="1:12" x14ac:dyDescent="0.25">
      <c r="A1631" s="43" t="s">
        <v>47</v>
      </c>
      <c r="B1631" s="43" t="s">
        <v>12</v>
      </c>
      <c r="C1631" s="43" t="s">
        <v>792</v>
      </c>
      <c r="D1631" s="43" t="s">
        <v>55</v>
      </c>
      <c r="E1631" s="43" t="s">
        <v>1685</v>
      </c>
      <c r="F1631" s="43" t="s">
        <v>3764</v>
      </c>
      <c r="G1631" s="43" t="s">
        <v>4653</v>
      </c>
      <c r="H1631" s="76">
        <v>4540000</v>
      </c>
      <c r="I1631" s="229">
        <v>1.9749999999999998E-4</v>
      </c>
      <c r="J1631" s="73">
        <f t="shared" si="75"/>
        <v>3.9269085046031755E-6</v>
      </c>
      <c r="K1631" s="73">
        <f t="shared" si="76"/>
        <v>914.47816461089838</v>
      </c>
      <c r="L1631" s="3" t="e">
        <f t="shared" si="77"/>
        <v>#N/A</v>
      </c>
    </row>
    <row r="1632" spans="1:12" x14ac:dyDescent="0.25">
      <c r="A1632" s="43" t="s">
        <v>47</v>
      </c>
      <c r="B1632" s="43" t="s">
        <v>12</v>
      </c>
      <c r="C1632" s="43" t="s">
        <v>792</v>
      </c>
      <c r="D1632" s="43" t="s">
        <v>55</v>
      </c>
      <c r="E1632" s="43" t="s">
        <v>1685</v>
      </c>
      <c r="F1632" s="43" t="s">
        <v>3764</v>
      </c>
      <c r="G1632" s="43" t="s">
        <v>4653</v>
      </c>
      <c r="H1632" s="76">
        <v>500000</v>
      </c>
      <c r="I1632" s="229">
        <v>1.975E-4</v>
      </c>
      <c r="J1632" s="73">
        <f t="shared" si="75"/>
        <v>3.9269085046031764E-6</v>
      </c>
      <c r="K1632" s="73">
        <f t="shared" si="76"/>
        <v>100.7134542523016</v>
      </c>
      <c r="L1632" s="3" t="e">
        <f t="shared" si="77"/>
        <v>#N/A</v>
      </c>
    </row>
    <row r="1633" spans="1:12" x14ac:dyDescent="0.25">
      <c r="A1633" s="43" t="s">
        <v>47</v>
      </c>
      <c r="B1633" s="43" t="s">
        <v>12</v>
      </c>
      <c r="C1633" s="43" t="s">
        <v>771</v>
      </c>
      <c r="D1633" s="43" t="s">
        <v>371</v>
      </c>
      <c r="E1633" s="43" t="s">
        <v>1686</v>
      </c>
      <c r="F1633" s="43" t="s">
        <v>3770</v>
      </c>
      <c r="G1633" s="43" t="s">
        <v>4653</v>
      </c>
      <c r="H1633" s="76">
        <v>471000</v>
      </c>
      <c r="I1633" s="229">
        <v>4.4999999999999999E-4</v>
      </c>
      <c r="J1633" s="73">
        <f t="shared" si="75"/>
        <v>8.9473864661844523E-6</v>
      </c>
      <c r="K1633" s="73">
        <f t="shared" si="76"/>
        <v>216.16421902557286</v>
      </c>
      <c r="L1633" s="3" t="e">
        <f t="shared" si="77"/>
        <v>#N/A</v>
      </c>
    </row>
    <row r="1634" spans="1:12" x14ac:dyDescent="0.25">
      <c r="A1634" s="43" t="s">
        <v>47</v>
      </c>
      <c r="B1634" s="43" t="s">
        <v>12</v>
      </c>
      <c r="C1634" s="43" t="s">
        <v>771</v>
      </c>
      <c r="D1634" s="43" t="s">
        <v>371</v>
      </c>
      <c r="E1634" s="43" t="s">
        <v>1686</v>
      </c>
      <c r="F1634" s="43" t="s">
        <v>3770</v>
      </c>
      <c r="G1634" s="43" t="s">
        <v>4653</v>
      </c>
      <c r="H1634" s="76">
        <v>15000</v>
      </c>
      <c r="I1634" s="229">
        <v>4.4999999999999999E-4</v>
      </c>
      <c r="J1634" s="73">
        <f t="shared" si="75"/>
        <v>8.9473864661844523E-6</v>
      </c>
      <c r="K1634" s="73">
        <f t="shared" si="76"/>
        <v>6.8842107969927664</v>
      </c>
      <c r="L1634" s="3" t="e">
        <f t="shared" si="77"/>
        <v>#N/A</v>
      </c>
    </row>
    <row r="1635" spans="1:12" x14ac:dyDescent="0.25">
      <c r="A1635" s="43" t="s">
        <v>47</v>
      </c>
      <c r="B1635" s="43" t="s">
        <v>12</v>
      </c>
      <c r="C1635" s="43" t="s">
        <v>771</v>
      </c>
      <c r="D1635" s="43" t="s">
        <v>371</v>
      </c>
      <c r="E1635" s="43" t="s">
        <v>1686</v>
      </c>
      <c r="F1635" s="43" t="s">
        <v>3770</v>
      </c>
      <c r="G1635" s="43" t="s">
        <v>4653</v>
      </c>
      <c r="H1635" s="76">
        <v>306000</v>
      </c>
      <c r="I1635" s="229">
        <v>4.4999999999999999E-4</v>
      </c>
      <c r="J1635" s="73">
        <f t="shared" si="75"/>
        <v>8.9473864661844523E-6</v>
      </c>
      <c r="K1635" s="73">
        <f t="shared" si="76"/>
        <v>140.43790025865243</v>
      </c>
      <c r="L1635" s="3" t="e">
        <f t="shared" si="77"/>
        <v>#N/A</v>
      </c>
    </row>
    <row r="1636" spans="1:12" x14ac:dyDescent="0.25">
      <c r="A1636" s="43" t="s">
        <v>47</v>
      </c>
      <c r="B1636" s="43" t="s">
        <v>12</v>
      </c>
      <c r="C1636" s="43" t="s">
        <v>771</v>
      </c>
      <c r="D1636" s="43" t="s">
        <v>371</v>
      </c>
      <c r="E1636" s="43" t="s">
        <v>1686</v>
      </c>
      <c r="F1636" s="43" t="s">
        <v>3770</v>
      </c>
      <c r="G1636" s="43" t="s">
        <v>4653</v>
      </c>
      <c r="H1636" s="76">
        <v>297000</v>
      </c>
      <c r="I1636" s="229">
        <v>4.5000000000000004E-4</v>
      </c>
      <c r="J1636" s="73">
        <f t="shared" si="75"/>
        <v>8.947386466184454E-6</v>
      </c>
      <c r="K1636" s="73">
        <f t="shared" si="76"/>
        <v>136.3073737804568</v>
      </c>
      <c r="L1636" s="3" t="e">
        <f t="shared" si="77"/>
        <v>#N/A</v>
      </c>
    </row>
    <row r="1637" spans="1:12" x14ac:dyDescent="0.25">
      <c r="A1637" s="43" t="s">
        <v>47</v>
      </c>
      <c r="B1637" s="43" t="s">
        <v>12</v>
      </c>
      <c r="C1637" s="43" t="s">
        <v>773</v>
      </c>
      <c r="D1637" s="43" t="s">
        <v>371</v>
      </c>
      <c r="E1637" s="43" t="s">
        <v>1687</v>
      </c>
      <c r="F1637" s="43" t="s">
        <v>3771</v>
      </c>
      <c r="G1637" s="43" t="s">
        <v>4653</v>
      </c>
      <c r="H1637" s="76">
        <v>330000</v>
      </c>
      <c r="I1637" s="229">
        <v>4.4999999999999999E-4</v>
      </c>
      <c r="J1637" s="73">
        <f t="shared" si="75"/>
        <v>8.9473864661844523E-6</v>
      </c>
      <c r="K1637" s="73">
        <f t="shared" si="76"/>
        <v>151.45263753384086</v>
      </c>
      <c r="L1637" s="3" t="e">
        <f t="shared" si="77"/>
        <v>#N/A</v>
      </c>
    </row>
    <row r="1638" spans="1:12" x14ac:dyDescent="0.25">
      <c r="A1638" s="43" t="s">
        <v>47</v>
      </c>
      <c r="B1638" s="43" t="s">
        <v>12</v>
      </c>
      <c r="C1638" s="43" t="s">
        <v>773</v>
      </c>
      <c r="D1638" s="43" t="s">
        <v>371</v>
      </c>
      <c r="E1638" s="43" t="s">
        <v>1687</v>
      </c>
      <c r="F1638" s="43" t="s">
        <v>3771</v>
      </c>
      <c r="G1638" s="43" t="s">
        <v>4653</v>
      </c>
      <c r="H1638" s="76">
        <v>429000</v>
      </c>
      <c r="I1638" s="229">
        <v>4.5000000000000004E-4</v>
      </c>
      <c r="J1638" s="73">
        <f t="shared" si="75"/>
        <v>8.947386466184454E-6</v>
      </c>
      <c r="K1638" s="73">
        <f t="shared" si="76"/>
        <v>196.88842879399314</v>
      </c>
      <c r="L1638" s="3" t="e">
        <f t="shared" si="77"/>
        <v>#N/A</v>
      </c>
    </row>
    <row r="1639" spans="1:12" x14ac:dyDescent="0.25">
      <c r="A1639" s="43" t="s">
        <v>47</v>
      </c>
      <c r="B1639" s="43" t="s">
        <v>12</v>
      </c>
      <c r="C1639" s="43" t="s">
        <v>773</v>
      </c>
      <c r="D1639" s="43" t="s">
        <v>371</v>
      </c>
      <c r="E1639" s="43" t="s">
        <v>1687</v>
      </c>
      <c r="F1639" s="43" t="s">
        <v>3771</v>
      </c>
      <c r="G1639" s="43" t="s">
        <v>4653</v>
      </c>
      <c r="H1639" s="76">
        <v>411000</v>
      </c>
      <c r="I1639" s="229">
        <v>4.5000000000000004E-4</v>
      </c>
      <c r="J1639" s="73">
        <f t="shared" si="75"/>
        <v>8.947386466184454E-6</v>
      </c>
      <c r="K1639" s="73">
        <f t="shared" si="76"/>
        <v>188.62737583760182</v>
      </c>
      <c r="L1639" s="3" t="e">
        <f t="shared" si="77"/>
        <v>#N/A</v>
      </c>
    </row>
    <row r="1640" spans="1:12" x14ac:dyDescent="0.25">
      <c r="A1640" s="43" t="s">
        <v>47</v>
      </c>
      <c r="B1640" s="43" t="s">
        <v>12</v>
      </c>
      <c r="C1640" s="43" t="s">
        <v>779</v>
      </c>
      <c r="D1640" s="43" t="s">
        <v>371</v>
      </c>
      <c r="E1640" s="43" t="s">
        <v>1688</v>
      </c>
      <c r="F1640" s="43" t="s">
        <v>3770</v>
      </c>
      <c r="G1640" s="43" t="s">
        <v>4653</v>
      </c>
      <c r="H1640" s="76">
        <v>390000</v>
      </c>
      <c r="I1640" s="229">
        <v>4.4999999999999999E-4</v>
      </c>
      <c r="J1640" s="73">
        <f t="shared" si="75"/>
        <v>8.9473864661844523E-6</v>
      </c>
      <c r="K1640" s="73">
        <f t="shared" si="76"/>
        <v>178.98948072181193</v>
      </c>
      <c r="L1640" s="3" t="e">
        <f t="shared" si="77"/>
        <v>#N/A</v>
      </c>
    </row>
    <row r="1641" spans="1:12" x14ac:dyDescent="0.25">
      <c r="A1641" s="43" t="s">
        <v>47</v>
      </c>
      <c r="B1641" s="43" t="s">
        <v>12</v>
      </c>
      <c r="C1641" s="43" t="s">
        <v>779</v>
      </c>
      <c r="D1641" s="43" t="s">
        <v>371</v>
      </c>
      <c r="E1641" s="43" t="s">
        <v>1688</v>
      </c>
      <c r="F1641" s="43" t="s">
        <v>3770</v>
      </c>
      <c r="G1641" s="43" t="s">
        <v>4653</v>
      </c>
      <c r="H1641" s="76">
        <v>390000</v>
      </c>
      <c r="I1641" s="229">
        <v>4.4999999999999999E-4</v>
      </c>
      <c r="J1641" s="73">
        <f t="shared" si="75"/>
        <v>8.9473864661844523E-6</v>
      </c>
      <c r="K1641" s="73">
        <f t="shared" si="76"/>
        <v>178.98948072181193</v>
      </c>
      <c r="L1641" s="3" t="e">
        <f t="shared" si="77"/>
        <v>#N/A</v>
      </c>
    </row>
    <row r="1642" spans="1:12" x14ac:dyDescent="0.25">
      <c r="A1642" s="43" t="s">
        <v>47</v>
      </c>
      <c r="B1642" s="43" t="s">
        <v>12</v>
      </c>
      <c r="C1642" s="43" t="s">
        <v>779</v>
      </c>
      <c r="D1642" s="43" t="s">
        <v>371</v>
      </c>
      <c r="E1642" s="43" t="s">
        <v>1688</v>
      </c>
      <c r="F1642" s="43" t="s">
        <v>3770</v>
      </c>
      <c r="G1642" s="43" t="s">
        <v>4653</v>
      </c>
      <c r="H1642" s="76">
        <v>300000</v>
      </c>
      <c r="I1642" s="229">
        <v>4.4999999999999999E-4</v>
      </c>
      <c r="J1642" s="73">
        <f t="shared" si="75"/>
        <v>8.9473864661844523E-6</v>
      </c>
      <c r="K1642" s="73">
        <f t="shared" si="76"/>
        <v>137.68421593985533</v>
      </c>
      <c r="L1642" s="3" t="e">
        <f t="shared" si="77"/>
        <v>#N/A</v>
      </c>
    </row>
    <row r="1643" spans="1:12" x14ac:dyDescent="0.25">
      <c r="A1643" s="43" t="s">
        <v>47</v>
      </c>
      <c r="B1643" s="43" t="s">
        <v>12</v>
      </c>
      <c r="C1643" s="43" t="s">
        <v>786</v>
      </c>
      <c r="D1643" s="43" t="s">
        <v>371</v>
      </c>
      <c r="E1643" s="43" t="s">
        <v>1689</v>
      </c>
      <c r="F1643" s="43" t="s">
        <v>3770</v>
      </c>
      <c r="G1643" s="43" t="s">
        <v>4653</v>
      </c>
      <c r="H1643" s="76">
        <v>417000</v>
      </c>
      <c r="I1643" s="229">
        <v>4.500000000000001E-4</v>
      </c>
      <c r="J1643" s="73">
        <f t="shared" si="75"/>
        <v>8.947386466184454E-6</v>
      </c>
      <c r="K1643" s="73">
        <f t="shared" si="76"/>
        <v>191.38106015639895</v>
      </c>
      <c r="L1643" s="3" t="e">
        <f t="shared" si="77"/>
        <v>#N/A</v>
      </c>
    </row>
    <row r="1644" spans="1:12" x14ac:dyDescent="0.25">
      <c r="A1644" s="43" t="s">
        <v>47</v>
      </c>
      <c r="B1644" s="43" t="s">
        <v>12</v>
      </c>
      <c r="C1644" s="43" t="s">
        <v>786</v>
      </c>
      <c r="D1644" s="43" t="s">
        <v>371</v>
      </c>
      <c r="E1644" s="43" t="s">
        <v>1689</v>
      </c>
      <c r="F1644" s="43" t="s">
        <v>3770</v>
      </c>
      <c r="G1644" s="43" t="s">
        <v>4653</v>
      </c>
      <c r="H1644" s="76">
        <v>681000</v>
      </c>
      <c r="I1644" s="229">
        <v>4.4999999999999999E-4</v>
      </c>
      <c r="J1644" s="73">
        <f t="shared" si="75"/>
        <v>8.9473864661844523E-6</v>
      </c>
      <c r="K1644" s="73">
        <f t="shared" si="76"/>
        <v>312.5431701834716</v>
      </c>
      <c r="L1644" s="3" t="e">
        <f t="shared" si="77"/>
        <v>#N/A</v>
      </c>
    </row>
    <row r="1645" spans="1:12" x14ac:dyDescent="0.25">
      <c r="A1645" s="43" t="s">
        <v>47</v>
      </c>
      <c r="B1645" s="43" t="s">
        <v>12</v>
      </c>
      <c r="C1645" s="43" t="s">
        <v>786</v>
      </c>
      <c r="D1645" s="43" t="s">
        <v>371</v>
      </c>
      <c r="E1645" s="43" t="s">
        <v>1689</v>
      </c>
      <c r="F1645" s="43" t="s">
        <v>3770</v>
      </c>
      <c r="G1645" s="43" t="s">
        <v>4653</v>
      </c>
      <c r="H1645" s="76">
        <v>906000</v>
      </c>
      <c r="I1645" s="229">
        <v>4.5000000000000004E-4</v>
      </c>
      <c r="J1645" s="73">
        <f t="shared" si="75"/>
        <v>8.947386466184454E-6</v>
      </c>
      <c r="K1645" s="73">
        <f t="shared" si="76"/>
        <v>415.80633213836313</v>
      </c>
      <c r="L1645" s="3" t="e">
        <f t="shared" si="77"/>
        <v>#N/A</v>
      </c>
    </row>
    <row r="1646" spans="1:12" x14ac:dyDescent="0.25">
      <c r="A1646" s="43" t="s">
        <v>47</v>
      </c>
      <c r="B1646" s="43" t="s">
        <v>12</v>
      </c>
      <c r="C1646" s="43" t="s">
        <v>786</v>
      </c>
      <c r="D1646" s="43" t="s">
        <v>371</v>
      </c>
      <c r="E1646" s="43" t="s">
        <v>1689</v>
      </c>
      <c r="F1646" s="43" t="s">
        <v>3770</v>
      </c>
      <c r="G1646" s="43" t="s">
        <v>4653</v>
      </c>
      <c r="H1646" s="76">
        <v>141000</v>
      </c>
      <c r="I1646" s="229">
        <v>4.499999999999995E-4</v>
      </c>
      <c r="J1646" s="73">
        <f t="shared" si="75"/>
        <v>8.9473864661844422E-6</v>
      </c>
      <c r="K1646" s="73">
        <f t="shared" si="76"/>
        <v>64.711581491731934</v>
      </c>
      <c r="L1646" s="3" t="e">
        <f t="shared" si="77"/>
        <v>#N/A</v>
      </c>
    </row>
    <row r="1647" spans="1:12" x14ac:dyDescent="0.25">
      <c r="A1647" s="43" t="s">
        <v>47</v>
      </c>
      <c r="B1647" s="43" t="s">
        <v>12</v>
      </c>
      <c r="C1647" s="43" t="s">
        <v>787</v>
      </c>
      <c r="D1647" s="43" t="s">
        <v>371</v>
      </c>
      <c r="E1647" s="43" t="s">
        <v>1690</v>
      </c>
      <c r="F1647" s="43" t="s">
        <v>3771</v>
      </c>
      <c r="G1647" s="43" t="s">
        <v>4653</v>
      </c>
      <c r="H1647" s="76">
        <v>51000</v>
      </c>
      <c r="I1647" s="229">
        <v>4.5000000000000031E-4</v>
      </c>
      <c r="J1647" s="73">
        <f t="shared" si="75"/>
        <v>8.9473864661844591E-6</v>
      </c>
      <c r="K1647" s="73">
        <f t="shared" si="76"/>
        <v>23.406316709775421</v>
      </c>
      <c r="L1647" s="3" t="e">
        <f t="shared" si="77"/>
        <v>#N/A</v>
      </c>
    </row>
    <row r="1648" spans="1:12" x14ac:dyDescent="0.25">
      <c r="A1648" s="43" t="s">
        <v>47</v>
      </c>
      <c r="B1648" s="43" t="s">
        <v>12</v>
      </c>
      <c r="C1648" s="43" t="s">
        <v>787</v>
      </c>
      <c r="D1648" s="43" t="s">
        <v>371</v>
      </c>
      <c r="E1648" s="43" t="s">
        <v>1690</v>
      </c>
      <c r="F1648" s="43" t="s">
        <v>3771</v>
      </c>
      <c r="G1648" s="43" t="s">
        <v>4653</v>
      </c>
      <c r="H1648" s="76">
        <v>24000</v>
      </c>
      <c r="I1648" s="229">
        <v>4.4999999999999988E-4</v>
      </c>
      <c r="J1648" s="73">
        <f t="shared" si="75"/>
        <v>8.9473864661844507E-6</v>
      </c>
      <c r="K1648" s="73">
        <f t="shared" si="76"/>
        <v>11.014737275188423</v>
      </c>
      <c r="L1648" s="3" t="e">
        <f t="shared" si="77"/>
        <v>#N/A</v>
      </c>
    </row>
    <row r="1649" spans="1:12" x14ac:dyDescent="0.25">
      <c r="A1649" s="43" t="s">
        <v>47</v>
      </c>
      <c r="B1649" s="43" t="s">
        <v>12</v>
      </c>
      <c r="C1649" s="43" t="s">
        <v>734</v>
      </c>
      <c r="D1649" s="43" t="s">
        <v>55</v>
      </c>
      <c r="E1649" s="43" t="s">
        <v>1691</v>
      </c>
      <c r="F1649" s="43" t="s">
        <v>3772</v>
      </c>
      <c r="G1649" s="43" t="s">
        <v>4653</v>
      </c>
      <c r="H1649" s="76">
        <v>3000</v>
      </c>
      <c r="I1649" s="229"/>
      <c r="J1649" s="73">
        <f t="shared" si="75"/>
        <v>0</v>
      </c>
      <c r="K1649" s="73">
        <f t="shared" si="76"/>
        <v>0</v>
      </c>
      <c r="L1649" s="3" t="e">
        <f t="shared" si="77"/>
        <v>#N/A</v>
      </c>
    </row>
    <row r="1650" spans="1:12" x14ac:dyDescent="0.25">
      <c r="A1650" s="43" t="s">
        <v>47</v>
      </c>
      <c r="B1650" s="43" t="s">
        <v>12</v>
      </c>
      <c r="C1650" s="43" t="s">
        <v>734</v>
      </c>
      <c r="D1650" s="43" t="s">
        <v>55</v>
      </c>
      <c r="E1650" s="43" t="s">
        <v>1691</v>
      </c>
      <c r="F1650" s="43" t="s">
        <v>3772</v>
      </c>
      <c r="G1650" s="43" t="s">
        <v>4653</v>
      </c>
      <c r="H1650" s="76">
        <v>3000</v>
      </c>
      <c r="I1650" s="229"/>
      <c r="J1650" s="73">
        <f t="shared" si="75"/>
        <v>0</v>
      </c>
      <c r="K1650" s="73">
        <f t="shared" si="76"/>
        <v>0</v>
      </c>
      <c r="L1650" s="3" t="e">
        <f t="shared" si="77"/>
        <v>#N/A</v>
      </c>
    </row>
    <row r="1651" spans="1:12" x14ac:dyDescent="0.25">
      <c r="A1651" s="43" t="s">
        <v>47</v>
      </c>
      <c r="B1651" s="43" t="s">
        <v>12</v>
      </c>
      <c r="C1651" s="43" t="s">
        <v>734</v>
      </c>
      <c r="D1651" s="43" t="s">
        <v>55</v>
      </c>
      <c r="E1651" s="43" t="s">
        <v>1691</v>
      </c>
      <c r="F1651" s="43" t="s">
        <v>3772</v>
      </c>
      <c r="G1651" s="43" t="s">
        <v>4653</v>
      </c>
      <c r="H1651" s="76">
        <v>30000</v>
      </c>
      <c r="I1651" s="229"/>
      <c r="J1651" s="73">
        <f t="shared" si="75"/>
        <v>0</v>
      </c>
      <c r="K1651" s="73">
        <f t="shared" si="76"/>
        <v>0</v>
      </c>
      <c r="L1651" s="3" t="e">
        <f t="shared" si="77"/>
        <v>#N/A</v>
      </c>
    </row>
    <row r="1652" spans="1:12" x14ac:dyDescent="0.25">
      <c r="A1652" s="43" t="s">
        <v>47</v>
      </c>
      <c r="B1652" s="43" t="s">
        <v>12</v>
      </c>
      <c r="C1652" s="43" t="s">
        <v>743</v>
      </c>
      <c r="D1652" s="43" t="s">
        <v>55</v>
      </c>
      <c r="E1652" s="43" t="s">
        <v>1692</v>
      </c>
      <c r="F1652" s="43" t="s">
        <v>3772</v>
      </c>
      <c r="G1652" s="43" t="s">
        <v>4653</v>
      </c>
      <c r="H1652" s="76">
        <v>90000</v>
      </c>
      <c r="I1652" s="229"/>
      <c r="J1652" s="73">
        <f t="shared" si="75"/>
        <v>0</v>
      </c>
      <c r="K1652" s="73">
        <f t="shared" si="76"/>
        <v>0</v>
      </c>
      <c r="L1652" s="3" t="e">
        <f t="shared" si="77"/>
        <v>#N/A</v>
      </c>
    </row>
    <row r="1653" spans="1:12" x14ac:dyDescent="0.25">
      <c r="A1653" s="43" t="s">
        <v>47</v>
      </c>
      <c r="B1653" s="43" t="s">
        <v>12</v>
      </c>
      <c r="C1653" s="43" t="s">
        <v>743</v>
      </c>
      <c r="D1653" s="43" t="s">
        <v>55</v>
      </c>
      <c r="E1653" s="43" t="s">
        <v>1692</v>
      </c>
      <c r="F1653" s="43" t="s">
        <v>3772</v>
      </c>
      <c r="G1653" s="43" t="s">
        <v>4653</v>
      </c>
      <c r="H1653" s="76">
        <v>123000</v>
      </c>
      <c r="I1653" s="229"/>
      <c r="J1653" s="73">
        <f t="shared" si="75"/>
        <v>0</v>
      </c>
      <c r="K1653" s="73">
        <f t="shared" si="76"/>
        <v>0</v>
      </c>
      <c r="L1653" s="3" t="e">
        <f t="shared" si="77"/>
        <v>#N/A</v>
      </c>
    </row>
    <row r="1654" spans="1:12" x14ac:dyDescent="0.25">
      <c r="A1654" s="43" t="s">
        <v>47</v>
      </c>
      <c r="B1654" s="43" t="s">
        <v>12</v>
      </c>
      <c r="C1654" s="43" t="s">
        <v>743</v>
      </c>
      <c r="D1654" s="43" t="s">
        <v>55</v>
      </c>
      <c r="E1654" s="43" t="s">
        <v>1692</v>
      </c>
      <c r="F1654" s="43" t="s">
        <v>3772</v>
      </c>
      <c r="G1654" s="43" t="s">
        <v>4653</v>
      </c>
      <c r="H1654" s="76">
        <v>210000</v>
      </c>
      <c r="I1654" s="229"/>
      <c r="J1654" s="73">
        <f t="shared" si="75"/>
        <v>0</v>
      </c>
      <c r="K1654" s="73">
        <f t="shared" si="76"/>
        <v>0</v>
      </c>
      <c r="L1654" s="3" t="e">
        <f t="shared" si="77"/>
        <v>#N/A</v>
      </c>
    </row>
    <row r="1655" spans="1:12" x14ac:dyDescent="0.25">
      <c r="A1655" s="43" t="s">
        <v>47</v>
      </c>
      <c r="B1655" s="43" t="s">
        <v>12</v>
      </c>
      <c r="C1655" s="43" t="s">
        <v>743</v>
      </c>
      <c r="D1655" s="43" t="s">
        <v>55</v>
      </c>
      <c r="E1655" s="43" t="s">
        <v>1692</v>
      </c>
      <c r="F1655" s="43" t="s">
        <v>3772</v>
      </c>
      <c r="G1655" s="43" t="s">
        <v>4653</v>
      </c>
      <c r="H1655" s="76">
        <v>5000</v>
      </c>
      <c r="I1655" s="229"/>
      <c r="J1655" s="73">
        <f t="shared" si="75"/>
        <v>0</v>
      </c>
      <c r="K1655" s="73">
        <f t="shared" si="76"/>
        <v>0</v>
      </c>
      <c r="L1655" s="3" t="e">
        <f t="shared" si="77"/>
        <v>#N/A</v>
      </c>
    </row>
    <row r="1656" spans="1:12" x14ac:dyDescent="0.25">
      <c r="A1656" s="43" t="s">
        <v>47</v>
      </c>
      <c r="B1656" s="43" t="s">
        <v>12</v>
      </c>
      <c r="C1656" s="43" t="s">
        <v>747</v>
      </c>
      <c r="D1656" s="43" t="s">
        <v>55</v>
      </c>
      <c r="E1656" s="43" t="s">
        <v>1693</v>
      </c>
      <c r="F1656" s="43" t="s">
        <v>3772</v>
      </c>
      <c r="G1656" s="43" t="s">
        <v>4653</v>
      </c>
      <c r="H1656" s="76">
        <v>336000</v>
      </c>
      <c r="I1656" s="229"/>
      <c r="J1656" s="73">
        <f t="shared" si="75"/>
        <v>0</v>
      </c>
      <c r="K1656" s="73">
        <f t="shared" si="76"/>
        <v>0</v>
      </c>
      <c r="L1656" s="3" t="e">
        <f t="shared" si="77"/>
        <v>#N/A</v>
      </c>
    </row>
    <row r="1657" spans="1:12" x14ac:dyDescent="0.25">
      <c r="A1657" s="43" t="s">
        <v>47</v>
      </c>
      <c r="B1657" s="43" t="s">
        <v>12</v>
      </c>
      <c r="C1657" s="43" t="s">
        <v>747</v>
      </c>
      <c r="D1657" s="43" t="s">
        <v>55</v>
      </c>
      <c r="E1657" s="43" t="s">
        <v>1693</v>
      </c>
      <c r="F1657" s="43" t="s">
        <v>3772</v>
      </c>
      <c r="G1657" s="43" t="s">
        <v>4653</v>
      </c>
      <c r="H1657" s="76">
        <v>1571000</v>
      </c>
      <c r="I1657" s="229"/>
      <c r="J1657" s="73">
        <f t="shared" si="75"/>
        <v>0</v>
      </c>
      <c r="K1657" s="73">
        <f t="shared" si="76"/>
        <v>0</v>
      </c>
      <c r="L1657" s="3" t="e">
        <f t="shared" si="77"/>
        <v>#N/A</v>
      </c>
    </row>
    <row r="1658" spans="1:12" x14ac:dyDescent="0.25">
      <c r="A1658" s="43" t="s">
        <v>47</v>
      </c>
      <c r="B1658" s="43" t="s">
        <v>12</v>
      </c>
      <c r="C1658" s="43" t="s">
        <v>747</v>
      </c>
      <c r="D1658" s="43" t="s">
        <v>55</v>
      </c>
      <c r="E1658" s="43" t="s">
        <v>1693</v>
      </c>
      <c r="F1658" s="43" t="s">
        <v>3772</v>
      </c>
      <c r="G1658" s="43" t="s">
        <v>4653</v>
      </c>
      <c r="H1658" s="76">
        <v>105000</v>
      </c>
      <c r="I1658" s="229"/>
      <c r="J1658" s="73">
        <f t="shared" si="75"/>
        <v>0</v>
      </c>
      <c r="K1658" s="73">
        <f t="shared" si="76"/>
        <v>0</v>
      </c>
      <c r="L1658" s="3" t="e">
        <f t="shared" si="77"/>
        <v>#N/A</v>
      </c>
    </row>
    <row r="1659" spans="1:12" x14ac:dyDescent="0.25">
      <c r="A1659" s="43" t="s">
        <v>47</v>
      </c>
      <c r="B1659" s="43" t="s">
        <v>12</v>
      </c>
      <c r="C1659" s="43" t="s">
        <v>747</v>
      </c>
      <c r="D1659" s="43" t="s">
        <v>55</v>
      </c>
      <c r="E1659" s="43" t="s">
        <v>1693</v>
      </c>
      <c r="F1659" s="43" t="s">
        <v>3772</v>
      </c>
      <c r="G1659" s="43" t="s">
        <v>4653</v>
      </c>
      <c r="H1659" s="76">
        <v>258000</v>
      </c>
      <c r="I1659" s="229"/>
      <c r="J1659" s="73">
        <f t="shared" si="75"/>
        <v>0</v>
      </c>
      <c r="K1659" s="73">
        <f t="shared" si="76"/>
        <v>0</v>
      </c>
      <c r="L1659" s="3" t="e">
        <f t="shared" si="77"/>
        <v>#N/A</v>
      </c>
    </row>
    <row r="1660" spans="1:12" x14ac:dyDescent="0.25">
      <c r="A1660" s="43" t="s">
        <v>47</v>
      </c>
      <c r="B1660" s="43" t="s">
        <v>12</v>
      </c>
      <c r="C1660" s="43" t="s">
        <v>747</v>
      </c>
      <c r="D1660" s="43" t="s">
        <v>55</v>
      </c>
      <c r="E1660" s="43" t="s">
        <v>1693</v>
      </c>
      <c r="F1660" s="43" t="s">
        <v>3772</v>
      </c>
      <c r="G1660" s="43" t="s">
        <v>4653</v>
      </c>
      <c r="H1660" s="76">
        <v>750000</v>
      </c>
      <c r="I1660" s="229"/>
      <c r="J1660" s="73">
        <f t="shared" si="75"/>
        <v>0</v>
      </c>
      <c r="K1660" s="73">
        <f t="shared" si="76"/>
        <v>0</v>
      </c>
      <c r="L1660" s="3" t="e">
        <f t="shared" si="77"/>
        <v>#N/A</v>
      </c>
    </row>
    <row r="1661" spans="1:12" x14ac:dyDescent="0.25">
      <c r="A1661" s="43" t="s">
        <v>47</v>
      </c>
      <c r="B1661" s="43" t="s">
        <v>12</v>
      </c>
      <c r="C1661" s="43" t="s">
        <v>747</v>
      </c>
      <c r="D1661" s="43" t="s">
        <v>55</v>
      </c>
      <c r="E1661" s="43" t="s">
        <v>1693</v>
      </c>
      <c r="F1661" s="43" t="s">
        <v>3772</v>
      </c>
      <c r="G1661" s="43" t="s">
        <v>4653</v>
      </c>
      <c r="H1661" s="76">
        <v>3000</v>
      </c>
      <c r="I1661" s="229"/>
      <c r="J1661" s="73">
        <f t="shared" si="75"/>
        <v>0</v>
      </c>
      <c r="K1661" s="73">
        <f t="shared" si="76"/>
        <v>0</v>
      </c>
      <c r="L1661" s="3" t="e">
        <f t="shared" si="77"/>
        <v>#N/A</v>
      </c>
    </row>
    <row r="1662" spans="1:12" x14ac:dyDescent="0.25">
      <c r="A1662" s="43" t="s">
        <v>47</v>
      </c>
      <c r="B1662" s="43" t="s">
        <v>12</v>
      </c>
      <c r="C1662" s="43" t="s">
        <v>747</v>
      </c>
      <c r="D1662" s="43" t="s">
        <v>55</v>
      </c>
      <c r="E1662" s="43" t="s">
        <v>1693</v>
      </c>
      <c r="F1662" s="43" t="s">
        <v>3772</v>
      </c>
      <c r="G1662" s="43" t="s">
        <v>4653</v>
      </c>
      <c r="H1662" s="76">
        <v>84000</v>
      </c>
      <c r="I1662" s="229"/>
      <c r="J1662" s="73">
        <f t="shared" si="75"/>
        <v>0</v>
      </c>
      <c r="K1662" s="73">
        <f t="shared" si="76"/>
        <v>0</v>
      </c>
      <c r="L1662" s="3" t="e">
        <f t="shared" si="77"/>
        <v>#N/A</v>
      </c>
    </row>
    <row r="1663" spans="1:12" x14ac:dyDescent="0.25">
      <c r="A1663" s="43" t="s">
        <v>47</v>
      </c>
      <c r="B1663" s="43" t="s">
        <v>12</v>
      </c>
      <c r="C1663" s="43" t="s">
        <v>747</v>
      </c>
      <c r="D1663" s="43" t="s">
        <v>55</v>
      </c>
      <c r="E1663" s="43" t="s">
        <v>1693</v>
      </c>
      <c r="F1663" s="43" t="s">
        <v>3772</v>
      </c>
      <c r="G1663" s="43" t="s">
        <v>4653</v>
      </c>
      <c r="H1663" s="76">
        <v>1001000</v>
      </c>
      <c r="I1663" s="229"/>
      <c r="J1663" s="73">
        <f t="shared" si="75"/>
        <v>0</v>
      </c>
      <c r="K1663" s="73">
        <f t="shared" si="76"/>
        <v>0</v>
      </c>
      <c r="L1663" s="3" t="e">
        <f t="shared" si="77"/>
        <v>#N/A</v>
      </c>
    </row>
    <row r="1664" spans="1:12" x14ac:dyDescent="0.25">
      <c r="A1664" s="43" t="s">
        <v>47</v>
      </c>
      <c r="B1664" s="43" t="s">
        <v>12</v>
      </c>
      <c r="C1664" s="43" t="s">
        <v>747</v>
      </c>
      <c r="D1664" s="43" t="s">
        <v>55</v>
      </c>
      <c r="E1664" s="43" t="s">
        <v>1693</v>
      </c>
      <c r="F1664" s="43" t="s">
        <v>3772</v>
      </c>
      <c r="G1664" s="43" t="s">
        <v>4653</v>
      </c>
      <c r="H1664" s="76">
        <v>3000</v>
      </c>
      <c r="I1664" s="229"/>
      <c r="J1664" s="73">
        <f t="shared" si="75"/>
        <v>0</v>
      </c>
      <c r="K1664" s="73">
        <f t="shared" si="76"/>
        <v>0</v>
      </c>
      <c r="L1664" s="3" t="e">
        <f t="shared" si="77"/>
        <v>#N/A</v>
      </c>
    </row>
    <row r="1665" spans="1:12" x14ac:dyDescent="0.25">
      <c r="A1665" s="43" t="s">
        <v>47</v>
      </c>
      <c r="B1665" s="43" t="s">
        <v>12</v>
      </c>
      <c r="C1665" s="43" t="s">
        <v>747</v>
      </c>
      <c r="D1665" s="43" t="s">
        <v>55</v>
      </c>
      <c r="E1665" s="43" t="s">
        <v>1693</v>
      </c>
      <c r="F1665" s="43" t="s">
        <v>3772</v>
      </c>
      <c r="G1665" s="43" t="s">
        <v>4653</v>
      </c>
      <c r="H1665" s="76">
        <v>1631000</v>
      </c>
      <c r="I1665" s="229"/>
      <c r="J1665" s="73">
        <f t="shared" si="75"/>
        <v>0</v>
      </c>
      <c r="K1665" s="73">
        <f t="shared" si="76"/>
        <v>0</v>
      </c>
      <c r="L1665" s="3" t="e">
        <f t="shared" si="77"/>
        <v>#N/A</v>
      </c>
    </row>
    <row r="1666" spans="1:12" x14ac:dyDescent="0.25">
      <c r="A1666" s="43" t="s">
        <v>47</v>
      </c>
      <c r="B1666" s="43" t="s">
        <v>12</v>
      </c>
      <c r="C1666" s="43" t="s">
        <v>747</v>
      </c>
      <c r="D1666" s="43" t="s">
        <v>55</v>
      </c>
      <c r="E1666" s="43" t="s">
        <v>1693</v>
      </c>
      <c r="F1666" s="43" t="s">
        <v>3772</v>
      </c>
      <c r="G1666" s="43" t="s">
        <v>4653</v>
      </c>
      <c r="H1666" s="76">
        <v>1112000</v>
      </c>
      <c r="I1666" s="229"/>
      <c r="J1666" s="73">
        <f t="shared" si="75"/>
        <v>0</v>
      </c>
      <c r="K1666" s="73">
        <f t="shared" si="76"/>
        <v>0</v>
      </c>
      <c r="L1666" s="3" t="e">
        <f t="shared" si="77"/>
        <v>#N/A</v>
      </c>
    </row>
    <row r="1667" spans="1:12" x14ac:dyDescent="0.25">
      <c r="A1667" s="43" t="s">
        <v>47</v>
      </c>
      <c r="B1667" s="43" t="s">
        <v>12</v>
      </c>
      <c r="C1667" s="43" t="s">
        <v>747</v>
      </c>
      <c r="D1667" s="43" t="s">
        <v>55</v>
      </c>
      <c r="E1667" s="43" t="s">
        <v>1693</v>
      </c>
      <c r="F1667" s="43" t="s">
        <v>3772</v>
      </c>
      <c r="G1667" s="43" t="s">
        <v>4653</v>
      </c>
      <c r="H1667" s="76">
        <v>246000</v>
      </c>
      <c r="I1667" s="229"/>
      <c r="J1667" s="73">
        <f t="shared" si="75"/>
        <v>0</v>
      </c>
      <c r="K1667" s="73">
        <f t="shared" si="76"/>
        <v>0</v>
      </c>
      <c r="L1667" s="3" t="e">
        <f t="shared" si="77"/>
        <v>#N/A</v>
      </c>
    </row>
    <row r="1668" spans="1:12" x14ac:dyDescent="0.25">
      <c r="A1668" s="43" t="s">
        <v>47</v>
      </c>
      <c r="B1668" s="43" t="s">
        <v>12</v>
      </c>
      <c r="C1668" s="43" t="s">
        <v>747</v>
      </c>
      <c r="D1668" s="43" t="s">
        <v>55</v>
      </c>
      <c r="E1668" s="43" t="s">
        <v>1693</v>
      </c>
      <c r="F1668" s="43" t="s">
        <v>3772</v>
      </c>
      <c r="G1668" s="43" t="s">
        <v>4653</v>
      </c>
      <c r="H1668" s="76">
        <v>159000</v>
      </c>
      <c r="I1668" s="229"/>
      <c r="J1668" s="73">
        <f t="shared" si="75"/>
        <v>0</v>
      </c>
      <c r="K1668" s="73">
        <f t="shared" si="76"/>
        <v>0</v>
      </c>
      <c r="L1668" s="3" t="e">
        <f t="shared" si="77"/>
        <v>#N/A</v>
      </c>
    </row>
    <row r="1669" spans="1:12" x14ac:dyDescent="0.25">
      <c r="A1669" s="43" t="s">
        <v>47</v>
      </c>
      <c r="B1669" s="43" t="s">
        <v>12</v>
      </c>
      <c r="C1669" s="43" t="s">
        <v>747</v>
      </c>
      <c r="D1669" s="43" t="s">
        <v>55</v>
      </c>
      <c r="E1669" s="43" t="s">
        <v>1693</v>
      </c>
      <c r="F1669" s="43" t="s">
        <v>3772</v>
      </c>
      <c r="G1669" s="43" t="s">
        <v>4653</v>
      </c>
      <c r="H1669" s="76">
        <v>792000</v>
      </c>
      <c r="I1669" s="229"/>
      <c r="J1669" s="73">
        <f t="shared" si="75"/>
        <v>0</v>
      </c>
      <c r="K1669" s="73">
        <f t="shared" si="76"/>
        <v>0</v>
      </c>
      <c r="L1669" s="3" t="e">
        <f t="shared" si="77"/>
        <v>#N/A</v>
      </c>
    </row>
    <row r="1670" spans="1:12" x14ac:dyDescent="0.25">
      <c r="A1670" s="43" t="s">
        <v>47</v>
      </c>
      <c r="B1670" s="43" t="s">
        <v>12</v>
      </c>
      <c r="C1670" s="43" t="s">
        <v>747</v>
      </c>
      <c r="D1670" s="43" t="s">
        <v>55</v>
      </c>
      <c r="E1670" s="43" t="s">
        <v>1693</v>
      </c>
      <c r="F1670" s="43" t="s">
        <v>3772</v>
      </c>
      <c r="G1670" s="43" t="s">
        <v>4653</v>
      </c>
      <c r="H1670" s="76">
        <v>63000</v>
      </c>
      <c r="I1670" s="229"/>
      <c r="J1670" s="73">
        <f t="shared" si="75"/>
        <v>0</v>
      </c>
      <c r="K1670" s="73">
        <f t="shared" si="76"/>
        <v>0</v>
      </c>
      <c r="L1670" s="3" t="e">
        <f t="shared" si="77"/>
        <v>#N/A</v>
      </c>
    </row>
    <row r="1671" spans="1:12" x14ac:dyDescent="0.25">
      <c r="A1671" s="43" t="s">
        <v>47</v>
      </c>
      <c r="B1671" s="43" t="s">
        <v>12</v>
      </c>
      <c r="C1671" s="43" t="s">
        <v>752</v>
      </c>
      <c r="D1671" s="43" t="s">
        <v>55</v>
      </c>
      <c r="E1671" s="43" t="s">
        <v>1694</v>
      </c>
      <c r="F1671" s="43" t="s">
        <v>3773</v>
      </c>
      <c r="G1671" s="43" t="s">
        <v>4653</v>
      </c>
      <c r="H1671" s="76">
        <v>3000</v>
      </c>
      <c r="I1671" s="229"/>
      <c r="J1671" s="73">
        <f t="shared" ref="J1671:J1734" si="78">I1671*$J$5</f>
        <v>0</v>
      </c>
      <c r="K1671" s="73">
        <f t="shared" ref="K1671:K1734" si="79">(I1671+J1671)*H1671</f>
        <v>0</v>
      </c>
      <c r="L1671" s="3" t="e">
        <f t="shared" ref="L1671:L1734" si="80">MATCH(C1671,$C$7237:$C$7264,0)</f>
        <v>#N/A</v>
      </c>
    </row>
    <row r="1672" spans="1:12" x14ac:dyDescent="0.25">
      <c r="A1672" s="43" t="s">
        <v>47</v>
      </c>
      <c r="B1672" s="43" t="s">
        <v>12</v>
      </c>
      <c r="C1672" s="43" t="s">
        <v>752</v>
      </c>
      <c r="D1672" s="43" t="s">
        <v>55</v>
      </c>
      <c r="E1672" s="43" t="s">
        <v>1694</v>
      </c>
      <c r="F1672" s="43" t="s">
        <v>3773</v>
      </c>
      <c r="G1672" s="43" t="s">
        <v>4653</v>
      </c>
      <c r="H1672" s="76">
        <v>362000</v>
      </c>
      <c r="I1672" s="229"/>
      <c r="J1672" s="73">
        <f t="shared" si="78"/>
        <v>0</v>
      </c>
      <c r="K1672" s="73">
        <f t="shared" si="79"/>
        <v>0</v>
      </c>
      <c r="L1672" s="3" t="e">
        <f t="shared" si="80"/>
        <v>#N/A</v>
      </c>
    </row>
    <row r="1673" spans="1:12" x14ac:dyDescent="0.25">
      <c r="A1673" s="43" t="s">
        <v>47</v>
      </c>
      <c r="B1673" s="43" t="s">
        <v>12</v>
      </c>
      <c r="C1673" s="43" t="s">
        <v>752</v>
      </c>
      <c r="D1673" s="43" t="s">
        <v>55</v>
      </c>
      <c r="E1673" s="43" t="s">
        <v>1694</v>
      </c>
      <c r="F1673" s="43" t="s">
        <v>3773</v>
      </c>
      <c r="G1673" s="43" t="s">
        <v>4653</v>
      </c>
      <c r="H1673" s="76">
        <v>3000</v>
      </c>
      <c r="I1673" s="229"/>
      <c r="J1673" s="73">
        <f t="shared" si="78"/>
        <v>0</v>
      </c>
      <c r="K1673" s="73">
        <f t="shared" si="79"/>
        <v>0</v>
      </c>
      <c r="L1673" s="3" t="e">
        <f t="shared" si="80"/>
        <v>#N/A</v>
      </c>
    </row>
    <row r="1674" spans="1:12" x14ac:dyDescent="0.25">
      <c r="A1674" s="43" t="s">
        <v>47</v>
      </c>
      <c r="B1674" s="43" t="s">
        <v>12</v>
      </c>
      <c r="C1674" s="43" t="s">
        <v>752</v>
      </c>
      <c r="D1674" s="43" t="s">
        <v>55</v>
      </c>
      <c r="E1674" s="43" t="s">
        <v>1694</v>
      </c>
      <c r="F1674" s="43" t="s">
        <v>3773</v>
      </c>
      <c r="G1674" s="43" t="s">
        <v>4653</v>
      </c>
      <c r="H1674" s="76">
        <v>3000</v>
      </c>
      <c r="I1674" s="229"/>
      <c r="J1674" s="73">
        <f t="shared" si="78"/>
        <v>0</v>
      </c>
      <c r="K1674" s="73">
        <f t="shared" si="79"/>
        <v>0</v>
      </c>
      <c r="L1674" s="3" t="e">
        <f t="shared" si="80"/>
        <v>#N/A</v>
      </c>
    </row>
    <row r="1675" spans="1:12" x14ac:dyDescent="0.25">
      <c r="A1675" s="43" t="s">
        <v>47</v>
      </c>
      <c r="B1675" s="43" t="s">
        <v>12</v>
      </c>
      <c r="C1675" s="43" t="s">
        <v>758</v>
      </c>
      <c r="D1675" s="43" t="s">
        <v>55</v>
      </c>
      <c r="E1675" s="43" t="s">
        <v>1695</v>
      </c>
      <c r="F1675" s="43" t="s">
        <v>3772</v>
      </c>
      <c r="G1675" s="43" t="s">
        <v>4653</v>
      </c>
      <c r="H1675" s="76">
        <v>345000</v>
      </c>
      <c r="I1675" s="229">
        <v>8.1999999999999998E-4</v>
      </c>
      <c r="J1675" s="73">
        <f t="shared" si="78"/>
        <v>1.6304126449491667E-5</v>
      </c>
      <c r="K1675" s="73">
        <f t="shared" si="79"/>
        <v>288.52492362507462</v>
      </c>
      <c r="L1675" s="3" t="e">
        <f t="shared" si="80"/>
        <v>#N/A</v>
      </c>
    </row>
    <row r="1676" spans="1:12" x14ac:dyDescent="0.25">
      <c r="A1676" s="43" t="s">
        <v>47</v>
      </c>
      <c r="B1676" s="43" t="s">
        <v>12</v>
      </c>
      <c r="C1676" s="43" t="s">
        <v>758</v>
      </c>
      <c r="D1676" s="43" t="s">
        <v>55</v>
      </c>
      <c r="E1676" s="43" t="s">
        <v>1695</v>
      </c>
      <c r="F1676" s="43" t="s">
        <v>3772</v>
      </c>
      <c r="G1676" s="43" t="s">
        <v>4653</v>
      </c>
      <c r="H1676" s="76">
        <v>846000</v>
      </c>
      <c r="I1676" s="229">
        <v>8.1999999999999987E-4</v>
      </c>
      <c r="J1676" s="73">
        <f t="shared" si="78"/>
        <v>1.6304126449491667E-5</v>
      </c>
      <c r="K1676" s="73">
        <f t="shared" si="79"/>
        <v>707.5132909762699</v>
      </c>
      <c r="L1676" s="3" t="e">
        <f t="shared" si="80"/>
        <v>#N/A</v>
      </c>
    </row>
    <row r="1677" spans="1:12" x14ac:dyDescent="0.25">
      <c r="A1677" s="43" t="s">
        <v>47</v>
      </c>
      <c r="B1677" s="43" t="s">
        <v>12</v>
      </c>
      <c r="C1677" s="43" t="s">
        <v>758</v>
      </c>
      <c r="D1677" s="43" t="s">
        <v>55</v>
      </c>
      <c r="E1677" s="43" t="s">
        <v>1695</v>
      </c>
      <c r="F1677" s="43" t="s">
        <v>3772</v>
      </c>
      <c r="G1677" s="43" t="s">
        <v>4653</v>
      </c>
      <c r="H1677" s="76">
        <v>90000</v>
      </c>
      <c r="I1677" s="229">
        <v>8.2000000000000009E-4</v>
      </c>
      <c r="J1677" s="73">
        <f t="shared" si="78"/>
        <v>1.630412644949167E-5</v>
      </c>
      <c r="K1677" s="73">
        <f t="shared" si="79"/>
        <v>75.267371380454264</v>
      </c>
      <c r="L1677" s="3" t="e">
        <f t="shared" si="80"/>
        <v>#N/A</v>
      </c>
    </row>
    <row r="1678" spans="1:12" x14ac:dyDescent="0.25">
      <c r="A1678" s="43" t="s">
        <v>47</v>
      </c>
      <c r="B1678" s="43" t="s">
        <v>12</v>
      </c>
      <c r="C1678" s="43" t="s">
        <v>758</v>
      </c>
      <c r="D1678" s="43" t="s">
        <v>55</v>
      </c>
      <c r="E1678" s="43" t="s">
        <v>1695</v>
      </c>
      <c r="F1678" s="43" t="s">
        <v>3772</v>
      </c>
      <c r="G1678" s="43" t="s">
        <v>4653</v>
      </c>
      <c r="H1678" s="76">
        <v>1974000</v>
      </c>
      <c r="I1678" s="229">
        <v>8.1999999999999998E-4</v>
      </c>
      <c r="J1678" s="73">
        <f t="shared" si="78"/>
        <v>1.6304126449491667E-5</v>
      </c>
      <c r="K1678" s="73">
        <f t="shared" si="79"/>
        <v>1650.8643456112966</v>
      </c>
      <c r="L1678" s="3" t="e">
        <f t="shared" si="80"/>
        <v>#N/A</v>
      </c>
    </row>
    <row r="1679" spans="1:12" x14ac:dyDescent="0.25">
      <c r="A1679" s="43" t="s">
        <v>47</v>
      </c>
      <c r="B1679" s="43" t="s">
        <v>12</v>
      </c>
      <c r="C1679" s="43" t="s">
        <v>758</v>
      </c>
      <c r="D1679" s="43" t="s">
        <v>55</v>
      </c>
      <c r="E1679" s="43" t="s">
        <v>1695</v>
      </c>
      <c r="F1679" s="43" t="s">
        <v>3772</v>
      </c>
      <c r="G1679" s="43" t="s">
        <v>4653</v>
      </c>
      <c r="H1679" s="76">
        <v>822000</v>
      </c>
      <c r="I1679" s="229">
        <v>8.1999999999999998E-4</v>
      </c>
      <c r="J1679" s="73">
        <f t="shared" si="78"/>
        <v>1.6304126449491667E-5</v>
      </c>
      <c r="K1679" s="73">
        <f t="shared" si="79"/>
        <v>687.44199194148212</v>
      </c>
      <c r="L1679" s="3" t="e">
        <f t="shared" si="80"/>
        <v>#N/A</v>
      </c>
    </row>
    <row r="1680" spans="1:12" x14ac:dyDescent="0.25">
      <c r="A1680" s="43" t="s">
        <v>47</v>
      </c>
      <c r="B1680" s="43" t="s">
        <v>12</v>
      </c>
      <c r="C1680" s="43" t="s">
        <v>758</v>
      </c>
      <c r="D1680" s="43" t="s">
        <v>55</v>
      </c>
      <c r="E1680" s="43" t="s">
        <v>1695</v>
      </c>
      <c r="F1680" s="43" t="s">
        <v>3772</v>
      </c>
      <c r="G1680" s="43" t="s">
        <v>4653</v>
      </c>
      <c r="H1680" s="76">
        <v>1791000</v>
      </c>
      <c r="I1680" s="229">
        <v>8.1999999999999998E-4</v>
      </c>
      <c r="J1680" s="73">
        <f t="shared" si="78"/>
        <v>1.6304126449491667E-5</v>
      </c>
      <c r="K1680" s="73">
        <f t="shared" si="79"/>
        <v>1497.8206904710396</v>
      </c>
      <c r="L1680" s="3" t="e">
        <f t="shared" si="80"/>
        <v>#N/A</v>
      </c>
    </row>
    <row r="1681" spans="1:12" x14ac:dyDescent="0.25">
      <c r="A1681" s="43" t="s">
        <v>47</v>
      </c>
      <c r="B1681" s="43" t="s">
        <v>12</v>
      </c>
      <c r="C1681" s="43" t="s">
        <v>758</v>
      </c>
      <c r="D1681" s="43" t="s">
        <v>55</v>
      </c>
      <c r="E1681" s="43" t="s">
        <v>1695</v>
      </c>
      <c r="F1681" s="43" t="s">
        <v>3772</v>
      </c>
      <c r="G1681" s="43" t="s">
        <v>4653</v>
      </c>
      <c r="H1681" s="76">
        <v>1440000</v>
      </c>
      <c r="I1681" s="229">
        <v>8.2000000000000009E-4</v>
      </c>
      <c r="J1681" s="73">
        <f t="shared" si="78"/>
        <v>1.630412644949167E-5</v>
      </c>
      <c r="K1681" s="73">
        <f t="shared" si="79"/>
        <v>1204.2779420872682</v>
      </c>
      <c r="L1681" s="3" t="e">
        <f t="shared" si="80"/>
        <v>#N/A</v>
      </c>
    </row>
    <row r="1682" spans="1:12" x14ac:dyDescent="0.25">
      <c r="A1682" s="43" t="s">
        <v>47</v>
      </c>
      <c r="B1682" s="43" t="s">
        <v>12</v>
      </c>
      <c r="C1682" s="43" t="s">
        <v>758</v>
      </c>
      <c r="D1682" s="43" t="s">
        <v>55</v>
      </c>
      <c r="E1682" s="43" t="s">
        <v>1695</v>
      </c>
      <c r="F1682" s="43" t="s">
        <v>3772</v>
      </c>
      <c r="G1682" s="43" t="s">
        <v>4653</v>
      </c>
      <c r="H1682" s="76">
        <v>120000</v>
      </c>
      <c r="I1682" s="229">
        <v>8.1999999999999998E-4</v>
      </c>
      <c r="J1682" s="73">
        <f t="shared" si="78"/>
        <v>1.6304126449491667E-5</v>
      </c>
      <c r="K1682" s="73">
        <f t="shared" si="79"/>
        <v>100.356495173939</v>
      </c>
      <c r="L1682" s="3" t="e">
        <f t="shared" si="80"/>
        <v>#N/A</v>
      </c>
    </row>
    <row r="1683" spans="1:12" x14ac:dyDescent="0.25">
      <c r="A1683" s="43" t="s">
        <v>47</v>
      </c>
      <c r="B1683" s="43" t="s">
        <v>12</v>
      </c>
      <c r="C1683" s="43" t="s">
        <v>808</v>
      </c>
      <c r="D1683" s="43" t="s">
        <v>55</v>
      </c>
      <c r="E1683" s="43" t="s">
        <v>1696</v>
      </c>
      <c r="F1683" s="43" t="s">
        <v>3772</v>
      </c>
      <c r="G1683" s="43" t="s">
        <v>4653</v>
      </c>
      <c r="H1683" s="76">
        <v>4000</v>
      </c>
      <c r="I1683" s="229">
        <v>8.2000000000000031E-4</v>
      </c>
      <c r="J1683" s="73">
        <f t="shared" si="78"/>
        <v>1.6304126449491674E-5</v>
      </c>
      <c r="K1683" s="73">
        <f t="shared" si="79"/>
        <v>3.3452165057979681</v>
      </c>
      <c r="L1683" s="3" t="e">
        <f t="shared" si="80"/>
        <v>#N/A</v>
      </c>
    </row>
    <row r="1684" spans="1:12" x14ac:dyDescent="0.25">
      <c r="A1684" s="43" t="s">
        <v>47</v>
      </c>
      <c r="B1684" s="43" t="s">
        <v>12</v>
      </c>
      <c r="C1684" s="43" t="s">
        <v>808</v>
      </c>
      <c r="D1684" s="43" t="s">
        <v>55</v>
      </c>
      <c r="E1684" s="43" t="s">
        <v>1696</v>
      </c>
      <c r="F1684" s="43" t="s">
        <v>3772</v>
      </c>
      <c r="G1684" s="43" t="s">
        <v>4653</v>
      </c>
      <c r="H1684" s="76">
        <v>4000</v>
      </c>
      <c r="I1684" s="229">
        <v>8.2000000000000031E-4</v>
      </c>
      <c r="J1684" s="73">
        <f t="shared" si="78"/>
        <v>1.6304126449491674E-5</v>
      </c>
      <c r="K1684" s="73">
        <f t="shared" si="79"/>
        <v>3.3452165057979681</v>
      </c>
      <c r="L1684" s="3" t="e">
        <f t="shared" si="80"/>
        <v>#N/A</v>
      </c>
    </row>
    <row r="1685" spans="1:12" x14ac:dyDescent="0.25">
      <c r="A1685" s="43" t="s">
        <v>47</v>
      </c>
      <c r="B1685" s="43" t="s">
        <v>12</v>
      </c>
      <c r="C1685" s="43" t="s">
        <v>806</v>
      </c>
      <c r="D1685" s="43" t="s">
        <v>55</v>
      </c>
      <c r="E1685" s="43" t="s">
        <v>1697</v>
      </c>
      <c r="F1685" s="43" t="s">
        <v>3772</v>
      </c>
      <c r="G1685" s="43" t="s">
        <v>4653</v>
      </c>
      <c r="H1685" s="76">
        <v>70000</v>
      </c>
      <c r="I1685" s="229">
        <v>8.2000000000000009E-4</v>
      </c>
      <c r="J1685" s="73">
        <f t="shared" si="78"/>
        <v>1.630412644949167E-5</v>
      </c>
      <c r="K1685" s="73">
        <f t="shared" si="79"/>
        <v>58.541288851464422</v>
      </c>
      <c r="L1685" s="3" t="e">
        <f t="shared" si="80"/>
        <v>#N/A</v>
      </c>
    </row>
    <row r="1686" spans="1:12" x14ac:dyDescent="0.25">
      <c r="A1686" s="43" t="s">
        <v>47</v>
      </c>
      <c r="B1686" s="43" t="s">
        <v>12</v>
      </c>
      <c r="C1686" s="43" t="s">
        <v>806</v>
      </c>
      <c r="D1686" s="43" t="s">
        <v>55</v>
      </c>
      <c r="E1686" s="43" t="s">
        <v>1697</v>
      </c>
      <c r="F1686" s="43" t="s">
        <v>3772</v>
      </c>
      <c r="G1686" s="43" t="s">
        <v>4653</v>
      </c>
      <c r="H1686" s="76">
        <v>75000</v>
      </c>
      <c r="I1686" s="229">
        <v>8.1999999999999987E-4</v>
      </c>
      <c r="J1686" s="73">
        <f t="shared" si="78"/>
        <v>1.6304126449491667E-5</v>
      </c>
      <c r="K1686" s="73">
        <f t="shared" si="79"/>
        <v>62.72280948371187</v>
      </c>
      <c r="L1686" s="3" t="e">
        <f t="shared" si="80"/>
        <v>#N/A</v>
      </c>
    </row>
    <row r="1687" spans="1:12" x14ac:dyDescent="0.25">
      <c r="A1687" s="43" t="s">
        <v>47</v>
      </c>
      <c r="B1687" s="43" t="s">
        <v>12</v>
      </c>
      <c r="C1687" s="43" t="s">
        <v>806</v>
      </c>
      <c r="D1687" s="43" t="s">
        <v>55</v>
      </c>
      <c r="E1687" s="43" t="s">
        <v>1697</v>
      </c>
      <c r="F1687" s="43" t="s">
        <v>3772</v>
      </c>
      <c r="G1687" s="43" t="s">
        <v>4653</v>
      </c>
      <c r="H1687" s="76">
        <v>105000</v>
      </c>
      <c r="I1687" s="229">
        <v>8.1999999999999998E-4</v>
      </c>
      <c r="J1687" s="73">
        <f t="shared" si="78"/>
        <v>1.6304126449491667E-5</v>
      </c>
      <c r="K1687" s="73">
        <f t="shared" si="79"/>
        <v>87.81193327719663</v>
      </c>
      <c r="L1687" s="3" t="e">
        <f t="shared" si="80"/>
        <v>#N/A</v>
      </c>
    </row>
    <row r="1688" spans="1:12" x14ac:dyDescent="0.25">
      <c r="A1688" s="43" t="s">
        <v>47</v>
      </c>
      <c r="B1688" s="43" t="s">
        <v>12</v>
      </c>
      <c r="C1688" s="43" t="s">
        <v>790</v>
      </c>
      <c r="D1688" s="43" t="s">
        <v>55</v>
      </c>
      <c r="E1688" s="43" t="s">
        <v>1698</v>
      </c>
      <c r="F1688" s="43" t="s">
        <v>3774</v>
      </c>
      <c r="G1688" s="43" t="s">
        <v>4653</v>
      </c>
      <c r="H1688" s="76">
        <v>150000</v>
      </c>
      <c r="I1688" s="229">
        <v>8.200000000000002E-4</v>
      </c>
      <c r="J1688" s="73">
        <f t="shared" si="78"/>
        <v>1.6304126449491674E-5</v>
      </c>
      <c r="K1688" s="73">
        <f t="shared" si="79"/>
        <v>125.44561896742378</v>
      </c>
      <c r="L1688" s="3" t="e">
        <f t="shared" si="80"/>
        <v>#N/A</v>
      </c>
    </row>
    <row r="1689" spans="1:12" x14ac:dyDescent="0.25">
      <c r="A1689" s="43" t="s">
        <v>47</v>
      </c>
      <c r="B1689" s="43" t="s">
        <v>12</v>
      </c>
      <c r="C1689" s="43" t="s">
        <v>791</v>
      </c>
      <c r="D1689" s="43" t="s">
        <v>55</v>
      </c>
      <c r="E1689" s="43" t="s">
        <v>1699</v>
      </c>
      <c r="F1689" s="43" t="s">
        <v>3775</v>
      </c>
      <c r="G1689" s="43" t="s">
        <v>4653</v>
      </c>
      <c r="H1689" s="76">
        <v>3000</v>
      </c>
      <c r="I1689" s="229">
        <v>8.1999999999999792E-4</v>
      </c>
      <c r="J1689" s="73">
        <f t="shared" si="78"/>
        <v>1.6304126449491626E-5</v>
      </c>
      <c r="K1689" s="73">
        <f t="shared" si="79"/>
        <v>2.5089123793484687</v>
      </c>
      <c r="L1689" s="3" t="e">
        <f t="shared" si="80"/>
        <v>#N/A</v>
      </c>
    </row>
    <row r="1690" spans="1:12" x14ac:dyDescent="0.25">
      <c r="A1690" s="43" t="s">
        <v>47</v>
      </c>
      <c r="B1690" s="43" t="s">
        <v>12</v>
      </c>
      <c r="C1690" s="43" t="s">
        <v>791</v>
      </c>
      <c r="D1690" s="43" t="s">
        <v>55</v>
      </c>
      <c r="E1690" s="43" t="s">
        <v>1699</v>
      </c>
      <c r="F1690" s="43" t="s">
        <v>3775</v>
      </c>
      <c r="G1690" s="43" t="s">
        <v>4653</v>
      </c>
      <c r="H1690" s="76">
        <v>3000</v>
      </c>
      <c r="I1690" s="229">
        <v>8.1999999999999792E-4</v>
      </c>
      <c r="J1690" s="73">
        <f t="shared" si="78"/>
        <v>1.6304126449491626E-5</v>
      </c>
      <c r="K1690" s="73">
        <f t="shared" si="79"/>
        <v>2.5089123793484687</v>
      </c>
      <c r="L1690" s="3" t="e">
        <f t="shared" si="80"/>
        <v>#N/A</v>
      </c>
    </row>
    <row r="1691" spans="1:12" x14ac:dyDescent="0.25">
      <c r="A1691" s="43" t="s">
        <v>47</v>
      </c>
      <c r="B1691" s="43" t="s">
        <v>12</v>
      </c>
      <c r="C1691" s="43" t="s">
        <v>747</v>
      </c>
      <c r="D1691" s="43" t="s">
        <v>55</v>
      </c>
      <c r="E1691" s="43" t="s">
        <v>1700</v>
      </c>
      <c r="F1691" s="43" t="s">
        <v>3776</v>
      </c>
      <c r="G1691" s="43" t="s">
        <v>4653</v>
      </c>
      <c r="H1691" s="76">
        <v>375000</v>
      </c>
      <c r="I1691" s="229"/>
      <c r="J1691" s="73">
        <f t="shared" si="78"/>
        <v>0</v>
      </c>
      <c r="K1691" s="73">
        <f t="shared" si="79"/>
        <v>0</v>
      </c>
      <c r="L1691" s="3" t="e">
        <f t="shared" si="80"/>
        <v>#N/A</v>
      </c>
    </row>
    <row r="1692" spans="1:12" x14ac:dyDescent="0.25">
      <c r="A1692" s="43" t="s">
        <v>47</v>
      </c>
      <c r="B1692" s="43" t="s">
        <v>12</v>
      </c>
      <c r="C1692" s="43" t="s">
        <v>747</v>
      </c>
      <c r="D1692" s="43" t="s">
        <v>55</v>
      </c>
      <c r="E1692" s="43" t="s">
        <v>1700</v>
      </c>
      <c r="F1692" s="43" t="s">
        <v>3776</v>
      </c>
      <c r="G1692" s="43" t="s">
        <v>4653</v>
      </c>
      <c r="H1692" s="76">
        <v>132000</v>
      </c>
      <c r="I1692" s="229"/>
      <c r="J1692" s="73">
        <f t="shared" si="78"/>
        <v>0</v>
      </c>
      <c r="K1692" s="73">
        <f t="shared" si="79"/>
        <v>0</v>
      </c>
      <c r="L1692" s="3" t="e">
        <f t="shared" si="80"/>
        <v>#N/A</v>
      </c>
    </row>
    <row r="1693" spans="1:12" x14ac:dyDescent="0.25">
      <c r="A1693" s="43" t="s">
        <v>47</v>
      </c>
      <c r="B1693" s="43" t="s">
        <v>12</v>
      </c>
      <c r="C1693" s="43" t="s">
        <v>747</v>
      </c>
      <c r="D1693" s="43" t="s">
        <v>55</v>
      </c>
      <c r="E1693" s="43" t="s">
        <v>1700</v>
      </c>
      <c r="F1693" s="43" t="s">
        <v>3776</v>
      </c>
      <c r="G1693" s="43" t="s">
        <v>4653</v>
      </c>
      <c r="H1693" s="76">
        <v>63000</v>
      </c>
      <c r="I1693" s="229"/>
      <c r="J1693" s="73">
        <f t="shared" si="78"/>
        <v>0</v>
      </c>
      <c r="K1693" s="73">
        <f t="shared" si="79"/>
        <v>0</v>
      </c>
      <c r="L1693" s="3" t="e">
        <f t="shared" si="80"/>
        <v>#N/A</v>
      </c>
    </row>
    <row r="1694" spans="1:12" x14ac:dyDescent="0.25">
      <c r="A1694" s="43" t="s">
        <v>47</v>
      </c>
      <c r="B1694" s="43" t="s">
        <v>12</v>
      </c>
      <c r="C1694" s="43" t="s">
        <v>747</v>
      </c>
      <c r="D1694" s="43" t="s">
        <v>55</v>
      </c>
      <c r="E1694" s="43" t="s">
        <v>1700</v>
      </c>
      <c r="F1694" s="43" t="s">
        <v>3776</v>
      </c>
      <c r="G1694" s="43" t="s">
        <v>4653</v>
      </c>
      <c r="H1694" s="76">
        <v>150000</v>
      </c>
      <c r="I1694" s="229"/>
      <c r="J1694" s="73">
        <f t="shared" si="78"/>
        <v>0</v>
      </c>
      <c r="K1694" s="73">
        <f t="shared" si="79"/>
        <v>0</v>
      </c>
      <c r="L1694" s="3" t="e">
        <f t="shared" si="80"/>
        <v>#N/A</v>
      </c>
    </row>
    <row r="1695" spans="1:12" x14ac:dyDescent="0.25">
      <c r="A1695" s="43" t="s">
        <v>47</v>
      </c>
      <c r="B1695" s="43" t="s">
        <v>12</v>
      </c>
      <c r="C1695" s="43" t="s">
        <v>747</v>
      </c>
      <c r="D1695" s="43" t="s">
        <v>55</v>
      </c>
      <c r="E1695" s="43" t="s">
        <v>1700</v>
      </c>
      <c r="F1695" s="43" t="s">
        <v>3776</v>
      </c>
      <c r="G1695" s="43" t="s">
        <v>4653</v>
      </c>
      <c r="H1695" s="76">
        <v>15000</v>
      </c>
      <c r="I1695" s="229"/>
      <c r="J1695" s="73">
        <f t="shared" si="78"/>
        <v>0</v>
      </c>
      <c r="K1695" s="73">
        <f t="shared" si="79"/>
        <v>0</v>
      </c>
      <c r="L1695" s="3" t="e">
        <f t="shared" si="80"/>
        <v>#N/A</v>
      </c>
    </row>
    <row r="1696" spans="1:12" x14ac:dyDescent="0.25">
      <c r="A1696" s="43" t="s">
        <v>47</v>
      </c>
      <c r="B1696" s="43" t="s">
        <v>12</v>
      </c>
      <c r="C1696" s="43" t="s">
        <v>747</v>
      </c>
      <c r="D1696" s="43" t="s">
        <v>55</v>
      </c>
      <c r="E1696" s="43" t="s">
        <v>1700</v>
      </c>
      <c r="F1696" s="43" t="s">
        <v>3776</v>
      </c>
      <c r="G1696" s="43" t="s">
        <v>4653</v>
      </c>
      <c r="H1696" s="76">
        <v>731994</v>
      </c>
      <c r="I1696" s="229"/>
      <c r="J1696" s="73">
        <f t="shared" si="78"/>
        <v>0</v>
      </c>
      <c r="K1696" s="73">
        <f t="shared" si="79"/>
        <v>0</v>
      </c>
      <c r="L1696" s="3" t="e">
        <f t="shared" si="80"/>
        <v>#N/A</v>
      </c>
    </row>
    <row r="1697" spans="1:12" x14ac:dyDescent="0.25">
      <c r="A1697" s="43" t="s">
        <v>47</v>
      </c>
      <c r="B1697" s="43" t="s">
        <v>12</v>
      </c>
      <c r="C1697" s="43" t="s">
        <v>747</v>
      </c>
      <c r="D1697" s="43" t="s">
        <v>55</v>
      </c>
      <c r="E1697" s="43" t="s">
        <v>1700</v>
      </c>
      <c r="F1697" s="43" t="s">
        <v>3776</v>
      </c>
      <c r="G1697" s="43" t="s">
        <v>4653</v>
      </c>
      <c r="H1697" s="76">
        <v>33000</v>
      </c>
      <c r="I1697" s="229"/>
      <c r="J1697" s="73">
        <f t="shared" si="78"/>
        <v>0</v>
      </c>
      <c r="K1697" s="73">
        <f t="shared" si="79"/>
        <v>0</v>
      </c>
      <c r="L1697" s="3" t="e">
        <f t="shared" si="80"/>
        <v>#N/A</v>
      </c>
    </row>
    <row r="1698" spans="1:12" x14ac:dyDescent="0.25">
      <c r="A1698" s="43" t="s">
        <v>47</v>
      </c>
      <c r="B1698" s="43" t="s">
        <v>12</v>
      </c>
      <c r="C1698" s="43" t="s">
        <v>747</v>
      </c>
      <c r="D1698" s="43" t="s">
        <v>55</v>
      </c>
      <c r="E1698" s="43" t="s">
        <v>1700</v>
      </c>
      <c r="F1698" s="43" t="s">
        <v>3776</v>
      </c>
      <c r="G1698" s="43" t="s">
        <v>4653</v>
      </c>
      <c r="H1698" s="76">
        <v>102000</v>
      </c>
      <c r="I1698" s="229"/>
      <c r="J1698" s="73">
        <f t="shared" si="78"/>
        <v>0</v>
      </c>
      <c r="K1698" s="73">
        <f t="shared" si="79"/>
        <v>0</v>
      </c>
      <c r="L1698" s="3" t="e">
        <f t="shared" si="80"/>
        <v>#N/A</v>
      </c>
    </row>
    <row r="1699" spans="1:12" x14ac:dyDescent="0.25">
      <c r="A1699" s="43" t="s">
        <v>47</v>
      </c>
      <c r="B1699" s="43" t="s">
        <v>12</v>
      </c>
      <c r="C1699" s="43" t="s">
        <v>747</v>
      </c>
      <c r="D1699" s="43" t="s">
        <v>55</v>
      </c>
      <c r="E1699" s="43" t="s">
        <v>1700</v>
      </c>
      <c r="F1699" s="43" t="s">
        <v>3776</v>
      </c>
      <c r="G1699" s="43" t="s">
        <v>4653</v>
      </c>
      <c r="H1699" s="76">
        <v>1671000</v>
      </c>
      <c r="I1699" s="229"/>
      <c r="J1699" s="73">
        <f t="shared" si="78"/>
        <v>0</v>
      </c>
      <c r="K1699" s="73">
        <f t="shared" si="79"/>
        <v>0</v>
      </c>
      <c r="L1699" s="3" t="e">
        <f t="shared" si="80"/>
        <v>#N/A</v>
      </c>
    </row>
    <row r="1700" spans="1:12" x14ac:dyDescent="0.25">
      <c r="A1700" s="43" t="s">
        <v>47</v>
      </c>
      <c r="B1700" s="43" t="s">
        <v>12</v>
      </c>
      <c r="C1700" s="43" t="s">
        <v>747</v>
      </c>
      <c r="D1700" s="43" t="s">
        <v>55</v>
      </c>
      <c r="E1700" s="43" t="s">
        <v>1700</v>
      </c>
      <c r="F1700" s="43" t="s">
        <v>3776</v>
      </c>
      <c r="G1700" s="43" t="s">
        <v>4653</v>
      </c>
      <c r="H1700" s="76">
        <v>954000</v>
      </c>
      <c r="I1700" s="229"/>
      <c r="J1700" s="73">
        <f t="shared" si="78"/>
        <v>0</v>
      </c>
      <c r="K1700" s="73">
        <f t="shared" si="79"/>
        <v>0</v>
      </c>
      <c r="L1700" s="3" t="e">
        <f t="shared" si="80"/>
        <v>#N/A</v>
      </c>
    </row>
    <row r="1701" spans="1:12" x14ac:dyDescent="0.25">
      <c r="A1701" s="43" t="s">
        <v>47</v>
      </c>
      <c r="B1701" s="43" t="s">
        <v>12</v>
      </c>
      <c r="C1701" s="43" t="s">
        <v>747</v>
      </c>
      <c r="D1701" s="43" t="s">
        <v>55</v>
      </c>
      <c r="E1701" s="43" t="s">
        <v>1700</v>
      </c>
      <c r="F1701" s="43" t="s">
        <v>3776</v>
      </c>
      <c r="G1701" s="43" t="s">
        <v>4653</v>
      </c>
      <c r="H1701" s="76">
        <v>516000</v>
      </c>
      <c r="I1701" s="229"/>
      <c r="J1701" s="73">
        <f t="shared" si="78"/>
        <v>0</v>
      </c>
      <c r="K1701" s="73">
        <f t="shared" si="79"/>
        <v>0</v>
      </c>
      <c r="L1701" s="3" t="e">
        <f t="shared" si="80"/>
        <v>#N/A</v>
      </c>
    </row>
    <row r="1702" spans="1:12" x14ac:dyDescent="0.25">
      <c r="A1702" s="43" t="s">
        <v>47</v>
      </c>
      <c r="B1702" s="43" t="s">
        <v>12</v>
      </c>
      <c r="C1702" s="43" t="s">
        <v>747</v>
      </c>
      <c r="D1702" s="43" t="s">
        <v>55</v>
      </c>
      <c r="E1702" s="43" t="s">
        <v>1700</v>
      </c>
      <c r="F1702" s="43" t="s">
        <v>3776</v>
      </c>
      <c r="G1702" s="43" t="s">
        <v>4653</v>
      </c>
      <c r="H1702" s="76">
        <v>42000</v>
      </c>
      <c r="I1702" s="229"/>
      <c r="J1702" s="73">
        <f t="shared" si="78"/>
        <v>0</v>
      </c>
      <c r="K1702" s="73">
        <f t="shared" si="79"/>
        <v>0</v>
      </c>
      <c r="L1702" s="3" t="e">
        <f t="shared" si="80"/>
        <v>#N/A</v>
      </c>
    </row>
    <row r="1703" spans="1:12" x14ac:dyDescent="0.25">
      <c r="A1703" s="43" t="s">
        <v>47</v>
      </c>
      <c r="B1703" s="43" t="s">
        <v>12</v>
      </c>
      <c r="C1703" s="43" t="s">
        <v>747</v>
      </c>
      <c r="D1703" s="43" t="s">
        <v>55</v>
      </c>
      <c r="E1703" s="43" t="s">
        <v>1701</v>
      </c>
      <c r="F1703" s="43" t="s">
        <v>3777</v>
      </c>
      <c r="G1703" s="43" t="s">
        <v>4653</v>
      </c>
      <c r="H1703" s="76">
        <v>486000</v>
      </c>
      <c r="I1703" s="229"/>
      <c r="J1703" s="73">
        <f t="shared" si="78"/>
        <v>0</v>
      </c>
      <c r="K1703" s="73">
        <f t="shared" si="79"/>
        <v>0</v>
      </c>
      <c r="L1703" s="3" t="e">
        <f t="shared" si="80"/>
        <v>#N/A</v>
      </c>
    </row>
    <row r="1704" spans="1:12" x14ac:dyDescent="0.25">
      <c r="A1704" s="43" t="s">
        <v>47</v>
      </c>
      <c r="B1704" s="43" t="s">
        <v>12</v>
      </c>
      <c r="C1704" s="43" t="s">
        <v>747</v>
      </c>
      <c r="D1704" s="43" t="s">
        <v>55</v>
      </c>
      <c r="E1704" s="43" t="s">
        <v>1701</v>
      </c>
      <c r="F1704" s="43" t="s">
        <v>3777</v>
      </c>
      <c r="G1704" s="43" t="s">
        <v>4653</v>
      </c>
      <c r="H1704" s="76">
        <v>150000</v>
      </c>
      <c r="I1704" s="229"/>
      <c r="J1704" s="73">
        <f t="shared" si="78"/>
        <v>0</v>
      </c>
      <c r="K1704" s="73">
        <f t="shared" si="79"/>
        <v>0</v>
      </c>
      <c r="L1704" s="3" t="e">
        <f t="shared" si="80"/>
        <v>#N/A</v>
      </c>
    </row>
    <row r="1705" spans="1:12" x14ac:dyDescent="0.25">
      <c r="A1705" s="43" t="s">
        <v>47</v>
      </c>
      <c r="B1705" s="43" t="s">
        <v>12</v>
      </c>
      <c r="C1705" s="43" t="s">
        <v>747</v>
      </c>
      <c r="D1705" s="43" t="s">
        <v>55</v>
      </c>
      <c r="E1705" s="43" t="s">
        <v>1701</v>
      </c>
      <c r="F1705" s="43" t="s">
        <v>3777</v>
      </c>
      <c r="G1705" s="43" t="s">
        <v>4653</v>
      </c>
      <c r="H1705" s="76">
        <v>345000</v>
      </c>
      <c r="I1705" s="229"/>
      <c r="J1705" s="73">
        <f t="shared" si="78"/>
        <v>0</v>
      </c>
      <c r="K1705" s="73">
        <f t="shared" si="79"/>
        <v>0</v>
      </c>
      <c r="L1705" s="3" t="e">
        <f t="shared" si="80"/>
        <v>#N/A</v>
      </c>
    </row>
    <row r="1706" spans="1:12" x14ac:dyDescent="0.25">
      <c r="A1706" s="43" t="s">
        <v>47</v>
      </c>
      <c r="B1706" s="43" t="s">
        <v>12</v>
      </c>
      <c r="C1706" s="43" t="s">
        <v>747</v>
      </c>
      <c r="D1706" s="43" t="s">
        <v>55</v>
      </c>
      <c r="E1706" s="43" t="s">
        <v>1701</v>
      </c>
      <c r="F1706" s="43" t="s">
        <v>3777</v>
      </c>
      <c r="G1706" s="43" t="s">
        <v>4653</v>
      </c>
      <c r="H1706" s="76">
        <v>441000</v>
      </c>
      <c r="I1706" s="229"/>
      <c r="J1706" s="73">
        <f t="shared" si="78"/>
        <v>0</v>
      </c>
      <c r="K1706" s="73">
        <f t="shared" si="79"/>
        <v>0</v>
      </c>
      <c r="L1706" s="3" t="e">
        <f t="shared" si="80"/>
        <v>#N/A</v>
      </c>
    </row>
    <row r="1707" spans="1:12" x14ac:dyDescent="0.25">
      <c r="A1707" s="43" t="s">
        <v>47</v>
      </c>
      <c r="B1707" s="43" t="s">
        <v>12</v>
      </c>
      <c r="C1707" s="43" t="s">
        <v>747</v>
      </c>
      <c r="D1707" s="43" t="s">
        <v>55</v>
      </c>
      <c r="E1707" s="43" t="s">
        <v>1701</v>
      </c>
      <c r="F1707" s="43" t="s">
        <v>3777</v>
      </c>
      <c r="G1707" s="43" t="s">
        <v>4653</v>
      </c>
      <c r="H1707" s="76">
        <v>15000</v>
      </c>
      <c r="I1707" s="229"/>
      <c r="J1707" s="73">
        <f t="shared" si="78"/>
        <v>0</v>
      </c>
      <c r="K1707" s="73">
        <f t="shared" si="79"/>
        <v>0</v>
      </c>
      <c r="L1707" s="3" t="e">
        <f t="shared" si="80"/>
        <v>#N/A</v>
      </c>
    </row>
    <row r="1708" spans="1:12" x14ac:dyDescent="0.25">
      <c r="A1708" s="43" t="s">
        <v>47</v>
      </c>
      <c r="B1708" s="43" t="s">
        <v>12</v>
      </c>
      <c r="C1708" s="43" t="s">
        <v>747</v>
      </c>
      <c r="D1708" s="43" t="s">
        <v>55</v>
      </c>
      <c r="E1708" s="43" t="s">
        <v>1701</v>
      </c>
      <c r="F1708" s="43" t="s">
        <v>3777</v>
      </c>
      <c r="G1708" s="43" t="s">
        <v>4653</v>
      </c>
      <c r="H1708" s="76">
        <v>66000</v>
      </c>
      <c r="I1708" s="229"/>
      <c r="J1708" s="73">
        <f t="shared" si="78"/>
        <v>0</v>
      </c>
      <c r="K1708" s="73">
        <f t="shared" si="79"/>
        <v>0</v>
      </c>
      <c r="L1708" s="3" t="e">
        <f t="shared" si="80"/>
        <v>#N/A</v>
      </c>
    </row>
    <row r="1709" spans="1:12" x14ac:dyDescent="0.25">
      <c r="A1709" s="43" t="s">
        <v>47</v>
      </c>
      <c r="B1709" s="43" t="s">
        <v>12</v>
      </c>
      <c r="C1709" s="43" t="s">
        <v>752</v>
      </c>
      <c r="D1709" s="43" t="s">
        <v>55</v>
      </c>
      <c r="E1709" s="43" t="s">
        <v>1702</v>
      </c>
      <c r="F1709" s="43" t="s">
        <v>3778</v>
      </c>
      <c r="G1709" s="43" t="s">
        <v>4653</v>
      </c>
      <c r="H1709" s="76">
        <v>45000</v>
      </c>
      <c r="I1709" s="229"/>
      <c r="J1709" s="73">
        <f t="shared" si="78"/>
        <v>0</v>
      </c>
      <c r="K1709" s="73">
        <f t="shared" si="79"/>
        <v>0</v>
      </c>
      <c r="L1709" s="3" t="e">
        <f t="shared" si="80"/>
        <v>#N/A</v>
      </c>
    </row>
    <row r="1710" spans="1:12" x14ac:dyDescent="0.25">
      <c r="A1710" s="43" t="s">
        <v>47</v>
      </c>
      <c r="B1710" s="43" t="s">
        <v>12</v>
      </c>
      <c r="C1710" s="43" t="s">
        <v>758</v>
      </c>
      <c r="D1710" s="43" t="s">
        <v>55</v>
      </c>
      <c r="E1710" s="43" t="s">
        <v>1703</v>
      </c>
      <c r="F1710" s="43" t="s">
        <v>3777</v>
      </c>
      <c r="G1710" s="43" t="s">
        <v>4653</v>
      </c>
      <c r="H1710" s="76">
        <v>480000</v>
      </c>
      <c r="I1710" s="229">
        <v>9.8999999999999999E-4</v>
      </c>
      <c r="J1710" s="73">
        <f t="shared" si="78"/>
        <v>1.9684250225605796E-5</v>
      </c>
      <c r="K1710" s="73">
        <f t="shared" si="79"/>
        <v>484.64844010829074</v>
      </c>
      <c r="L1710" s="3" t="e">
        <f t="shared" si="80"/>
        <v>#N/A</v>
      </c>
    </row>
    <row r="1711" spans="1:12" x14ac:dyDescent="0.25">
      <c r="A1711" s="43" t="s">
        <v>47</v>
      </c>
      <c r="B1711" s="43" t="s">
        <v>12</v>
      </c>
      <c r="C1711" s="43" t="s">
        <v>758</v>
      </c>
      <c r="D1711" s="43" t="s">
        <v>55</v>
      </c>
      <c r="E1711" s="43" t="s">
        <v>1704</v>
      </c>
      <c r="F1711" s="43" t="s">
        <v>3776</v>
      </c>
      <c r="G1711" s="43" t="s">
        <v>4653</v>
      </c>
      <c r="H1711" s="76">
        <v>60000</v>
      </c>
      <c r="I1711" s="229">
        <v>9.8999999999999999E-4</v>
      </c>
      <c r="J1711" s="73">
        <f t="shared" si="78"/>
        <v>1.9684250225605796E-5</v>
      </c>
      <c r="K1711" s="73">
        <f t="shared" si="79"/>
        <v>60.581055013536343</v>
      </c>
      <c r="L1711" s="3" t="e">
        <f t="shared" si="80"/>
        <v>#N/A</v>
      </c>
    </row>
    <row r="1712" spans="1:12" x14ac:dyDescent="0.25">
      <c r="A1712" s="43" t="s">
        <v>47</v>
      </c>
      <c r="B1712" s="43" t="s">
        <v>12</v>
      </c>
      <c r="C1712" s="43" t="s">
        <v>758</v>
      </c>
      <c r="D1712" s="43" t="s">
        <v>55</v>
      </c>
      <c r="E1712" s="43" t="s">
        <v>1704</v>
      </c>
      <c r="F1712" s="43" t="s">
        <v>3776</v>
      </c>
      <c r="G1712" s="43" t="s">
        <v>4653</v>
      </c>
      <c r="H1712" s="76">
        <v>900000</v>
      </c>
      <c r="I1712" s="229">
        <v>9.8999999999999999E-4</v>
      </c>
      <c r="J1712" s="73">
        <f t="shared" si="78"/>
        <v>1.9684250225605796E-5</v>
      </c>
      <c r="K1712" s="73">
        <f t="shared" si="79"/>
        <v>908.71582520304514</v>
      </c>
      <c r="L1712" s="3" t="e">
        <f t="shared" si="80"/>
        <v>#N/A</v>
      </c>
    </row>
    <row r="1713" spans="1:12" x14ac:dyDescent="0.25">
      <c r="A1713" s="43" t="s">
        <v>47</v>
      </c>
      <c r="B1713" s="43" t="s">
        <v>12</v>
      </c>
      <c r="C1713" s="43" t="s">
        <v>758</v>
      </c>
      <c r="D1713" s="43" t="s">
        <v>55</v>
      </c>
      <c r="E1713" s="43" t="s">
        <v>1704</v>
      </c>
      <c r="F1713" s="43" t="s">
        <v>3776</v>
      </c>
      <c r="G1713" s="43" t="s">
        <v>4653</v>
      </c>
      <c r="H1713" s="76">
        <v>54000</v>
      </c>
      <c r="I1713" s="229">
        <v>9.8999999999999999E-4</v>
      </c>
      <c r="J1713" s="73">
        <f t="shared" si="78"/>
        <v>1.9684250225605796E-5</v>
      </c>
      <c r="K1713" s="73">
        <f t="shared" si="79"/>
        <v>54.522949512182706</v>
      </c>
      <c r="L1713" s="3" t="e">
        <f t="shared" si="80"/>
        <v>#N/A</v>
      </c>
    </row>
    <row r="1714" spans="1:12" x14ac:dyDescent="0.25">
      <c r="A1714" s="43" t="s">
        <v>47</v>
      </c>
      <c r="B1714" s="43" t="s">
        <v>12</v>
      </c>
      <c r="C1714" s="43" t="s">
        <v>758</v>
      </c>
      <c r="D1714" s="43" t="s">
        <v>55</v>
      </c>
      <c r="E1714" s="43" t="s">
        <v>1704</v>
      </c>
      <c r="F1714" s="43" t="s">
        <v>3776</v>
      </c>
      <c r="G1714" s="43" t="s">
        <v>4653</v>
      </c>
      <c r="H1714" s="76">
        <v>354000</v>
      </c>
      <c r="I1714" s="229">
        <v>9.8999999999999999E-4</v>
      </c>
      <c r="J1714" s="73">
        <f t="shared" si="78"/>
        <v>1.9684250225605796E-5</v>
      </c>
      <c r="K1714" s="73">
        <f t="shared" si="79"/>
        <v>357.42822457986443</v>
      </c>
      <c r="L1714" s="3" t="e">
        <f t="shared" si="80"/>
        <v>#N/A</v>
      </c>
    </row>
    <row r="1715" spans="1:12" x14ac:dyDescent="0.25">
      <c r="A1715" s="43" t="s">
        <v>47</v>
      </c>
      <c r="B1715" s="43" t="s">
        <v>12</v>
      </c>
      <c r="C1715" s="43" t="s">
        <v>758</v>
      </c>
      <c r="D1715" s="43" t="s">
        <v>55</v>
      </c>
      <c r="E1715" s="43" t="s">
        <v>1704</v>
      </c>
      <c r="F1715" s="43" t="s">
        <v>3776</v>
      </c>
      <c r="G1715" s="43" t="s">
        <v>4653</v>
      </c>
      <c r="H1715" s="76">
        <v>720000</v>
      </c>
      <c r="I1715" s="229">
        <v>9.8999999999999999E-4</v>
      </c>
      <c r="J1715" s="73">
        <f t="shared" si="78"/>
        <v>1.9684250225605796E-5</v>
      </c>
      <c r="K1715" s="73">
        <f t="shared" si="79"/>
        <v>726.97266016243611</v>
      </c>
      <c r="L1715" s="3" t="e">
        <f t="shared" si="80"/>
        <v>#N/A</v>
      </c>
    </row>
    <row r="1716" spans="1:12" x14ac:dyDescent="0.25">
      <c r="A1716" s="43" t="s">
        <v>47</v>
      </c>
      <c r="B1716" s="43" t="s">
        <v>12</v>
      </c>
      <c r="C1716" s="43" t="s">
        <v>758</v>
      </c>
      <c r="D1716" s="43" t="s">
        <v>55</v>
      </c>
      <c r="E1716" s="43" t="s">
        <v>1704</v>
      </c>
      <c r="F1716" s="43" t="s">
        <v>3776</v>
      </c>
      <c r="G1716" s="43" t="s">
        <v>4653</v>
      </c>
      <c r="H1716" s="76">
        <v>600000</v>
      </c>
      <c r="I1716" s="229">
        <v>9.8999999999999999E-4</v>
      </c>
      <c r="J1716" s="73">
        <f t="shared" si="78"/>
        <v>1.9684250225605796E-5</v>
      </c>
      <c r="K1716" s="73">
        <f t="shared" si="79"/>
        <v>605.81055013536343</v>
      </c>
      <c r="L1716" s="3" t="e">
        <f t="shared" si="80"/>
        <v>#N/A</v>
      </c>
    </row>
    <row r="1717" spans="1:12" x14ac:dyDescent="0.25">
      <c r="A1717" s="43" t="s">
        <v>47</v>
      </c>
      <c r="B1717" s="43" t="s">
        <v>12</v>
      </c>
      <c r="C1717" s="43" t="s">
        <v>758</v>
      </c>
      <c r="D1717" s="43" t="s">
        <v>55</v>
      </c>
      <c r="E1717" s="43" t="s">
        <v>1704</v>
      </c>
      <c r="F1717" s="43" t="s">
        <v>3776</v>
      </c>
      <c r="G1717" s="43" t="s">
        <v>4653</v>
      </c>
      <c r="H1717" s="76">
        <v>150000</v>
      </c>
      <c r="I1717" s="229">
        <v>9.8999999999999999E-4</v>
      </c>
      <c r="J1717" s="73">
        <f t="shared" si="78"/>
        <v>1.9684250225605796E-5</v>
      </c>
      <c r="K1717" s="73">
        <f t="shared" si="79"/>
        <v>151.45263753384086</v>
      </c>
      <c r="L1717" s="3" t="e">
        <f t="shared" si="80"/>
        <v>#N/A</v>
      </c>
    </row>
    <row r="1718" spans="1:12" x14ac:dyDescent="0.25">
      <c r="A1718" s="43" t="s">
        <v>47</v>
      </c>
      <c r="B1718" s="43" t="s">
        <v>12</v>
      </c>
      <c r="C1718" s="43" t="s">
        <v>758</v>
      </c>
      <c r="D1718" s="43" t="s">
        <v>55</v>
      </c>
      <c r="E1718" s="43" t="s">
        <v>1704</v>
      </c>
      <c r="F1718" s="43" t="s">
        <v>3776</v>
      </c>
      <c r="G1718" s="43" t="s">
        <v>4653</v>
      </c>
      <c r="H1718" s="76">
        <v>360000</v>
      </c>
      <c r="I1718" s="229">
        <v>9.8999999999999999E-4</v>
      </c>
      <c r="J1718" s="73">
        <f t="shared" si="78"/>
        <v>1.9684250225605796E-5</v>
      </c>
      <c r="K1718" s="73">
        <f t="shared" si="79"/>
        <v>363.48633008121806</v>
      </c>
      <c r="L1718" s="3" t="e">
        <f t="shared" si="80"/>
        <v>#N/A</v>
      </c>
    </row>
    <row r="1719" spans="1:12" x14ac:dyDescent="0.25">
      <c r="A1719" s="43" t="s">
        <v>47</v>
      </c>
      <c r="B1719" s="43" t="s">
        <v>12</v>
      </c>
      <c r="C1719" s="43" t="s">
        <v>808</v>
      </c>
      <c r="D1719" s="43" t="s">
        <v>55</v>
      </c>
      <c r="E1719" s="43" t="s">
        <v>1705</v>
      </c>
      <c r="F1719" s="43" t="s">
        <v>3777</v>
      </c>
      <c r="G1719" s="43" t="s">
        <v>4653</v>
      </c>
      <c r="H1719" s="76">
        <v>30000</v>
      </c>
      <c r="I1719" s="229">
        <v>9.8999999999999999E-4</v>
      </c>
      <c r="J1719" s="73">
        <f t="shared" si="78"/>
        <v>1.9684250225605796E-5</v>
      </c>
      <c r="K1719" s="73">
        <f t="shared" si="79"/>
        <v>30.290527506768171</v>
      </c>
      <c r="L1719" s="3" t="e">
        <f t="shared" si="80"/>
        <v>#N/A</v>
      </c>
    </row>
    <row r="1720" spans="1:12" x14ac:dyDescent="0.25">
      <c r="A1720" s="43" t="s">
        <v>47</v>
      </c>
      <c r="B1720" s="43" t="s">
        <v>12</v>
      </c>
      <c r="C1720" s="43" t="s">
        <v>808</v>
      </c>
      <c r="D1720" s="43" t="s">
        <v>55</v>
      </c>
      <c r="E1720" s="43" t="s">
        <v>1706</v>
      </c>
      <c r="F1720" s="43" t="s">
        <v>3776</v>
      </c>
      <c r="G1720" s="43" t="s">
        <v>4653</v>
      </c>
      <c r="H1720" s="76">
        <v>3000</v>
      </c>
      <c r="I1720" s="229">
        <v>9.8999999999999956E-4</v>
      </c>
      <c r="J1720" s="73">
        <f t="shared" si="78"/>
        <v>1.9684250225605786E-5</v>
      </c>
      <c r="K1720" s="73">
        <f t="shared" si="79"/>
        <v>3.0290527506768159</v>
      </c>
      <c r="L1720" s="3" t="e">
        <f t="shared" si="80"/>
        <v>#N/A</v>
      </c>
    </row>
    <row r="1721" spans="1:12" x14ac:dyDescent="0.25">
      <c r="A1721" s="43" t="s">
        <v>47</v>
      </c>
      <c r="B1721" s="43" t="s">
        <v>12</v>
      </c>
      <c r="C1721" s="43" t="s">
        <v>808</v>
      </c>
      <c r="D1721" s="43" t="s">
        <v>55</v>
      </c>
      <c r="E1721" s="43" t="s">
        <v>1706</v>
      </c>
      <c r="F1721" s="43" t="s">
        <v>3776</v>
      </c>
      <c r="G1721" s="43" t="s">
        <v>4653</v>
      </c>
      <c r="H1721" s="76">
        <v>15000</v>
      </c>
      <c r="I1721" s="229">
        <v>9.8999999999999978E-4</v>
      </c>
      <c r="J1721" s="73">
        <f t="shared" si="78"/>
        <v>1.9684250225605789E-5</v>
      </c>
      <c r="K1721" s="73">
        <f t="shared" si="79"/>
        <v>15.145263753384082</v>
      </c>
      <c r="L1721" s="3" t="e">
        <f t="shared" si="80"/>
        <v>#N/A</v>
      </c>
    </row>
    <row r="1722" spans="1:12" x14ac:dyDescent="0.25">
      <c r="A1722" s="43" t="s">
        <v>47</v>
      </c>
      <c r="B1722" s="43" t="s">
        <v>12</v>
      </c>
      <c r="C1722" s="43" t="s">
        <v>808</v>
      </c>
      <c r="D1722" s="43" t="s">
        <v>55</v>
      </c>
      <c r="E1722" s="43" t="s">
        <v>1706</v>
      </c>
      <c r="F1722" s="43" t="s">
        <v>3776</v>
      </c>
      <c r="G1722" s="43" t="s">
        <v>4653</v>
      </c>
      <c r="H1722" s="76">
        <v>3000</v>
      </c>
      <c r="I1722" s="229">
        <v>9.8999999999999956E-4</v>
      </c>
      <c r="J1722" s="73">
        <f t="shared" si="78"/>
        <v>1.9684250225605786E-5</v>
      </c>
      <c r="K1722" s="73">
        <f t="shared" si="79"/>
        <v>3.0290527506768159</v>
      </c>
      <c r="L1722" s="3" t="e">
        <f t="shared" si="80"/>
        <v>#N/A</v>
      </c>
    </row>
    <row r="1723" spans="1:12" x14ac:dyDescent="0.25">
      <c r="A1723" s="43" t="s">
        <v>47</v>
      </c>
      <c r="B1723" s="43" t="s">
        <v>12</v>
      </c>
      <c r="C1723" s="43" t="s">
        <v>806</v>
      </c>
      <c r="D1723" s="43" t="s">
        <v>55</v>
      </c>
      <c r="E1723" s="43" t="s">
        <v>1707</v>
      </c>
      <c r="F1723" s="43" t="s">
        <v>3776</v>
      </c>
      <c r="G1723" s="43" t="s">
        <v>4653</v>
      </c>
      <c r="H1723" s="76">
        <v>45000</v>
      </c>
      <c r="I1723" s="229">
        <v>9.8999999999999999E-4</v>
      </c>
      <c r="J1723" s="73">
        <f t="shared" si="78"/>
        <v>1.9684250225605796E-5</v>
      </c>
      <c r="K1723" s="73">
        <f t="shared" si="79"/>
        <v>45.435791260152257</v>
      </c>
      <c r="L1723" s="3" t="e">
        <f t="shared" si="80"/>
        <v>#N/A</v>
      </c>
    </row>
    <row r="1724" spans="1:12" x14ac:dyDescent="0.25">
      <c r="A1724" s="43" t="s">
        <v>47</v>
      </c>
      <c r="B1724" s="43" t="s">
        <v>12</v>
      </c>
      <c r="C1724" s="43" t="s">
        <v>806</v>
      </c>
      <c r="D1724" s="43" t="s">
        <v>55</v>
      </c>
      <c r="E1724" s="43" t="s">
        <v>1707</v>
      </c>
      <c r="F1724" s="43" t="s">
        <v>3776</v>
      </c>
      <c r="G1724" s="43" t="s">
        <v>4653</v>
      </c>
      <c r="H1724" s="76">
        <v>45000</v>
      </c>
      <c r="I1724" s="229">
        <v>9.8999999999999999E-4</v>
      </c>
      <c r="J1724" s="73">
        <f t="shared" si="78"/>
        <v>1.9684250225605796E-5</v>
      </c>
      <c r="K1724" s="73">
        <f t="shared" si="79"/>
        <v>45.435791260152257</v>
      </c>
      <c r="L1724" s="3" t="e">
        <f t="shared" si="80"/>
        <v>#N/A</v>
      </c>
    </row>
    <row r="1725" spans="1:12" x14ac:dyDescent="0.25">
      <c r="A1725" s="43" t="s">
        <v>47</v>
      </c>
      <c r="B1725" s="43" t="s">
        <v>12</v>
      </c>
      <c r="C1725" s="43" t="s">
        <v>806</v>
      </c>
      <c r="D1725" s="43" t="s">
        <v>55</v>
      </c>
      <c r="E1725" s="43" t="s">
        <v>1707</v>
      </c>
      <c r="F1725" s="43" t="s">
        <v>3776</v>
      </c>
      <c r="G1725" s="43" t="s">
        <v>4653</v>
      </c>
      <c r="H1725" s="76">
        <v>45000</v>
      </c>
      <c r="I1725" s="229">
        <v>9.8999999999999999E-4</v>
      </c>
      <c r="J1725" s="73">
        <f t="shared" si="78"/>
        <v>1.9684250225605796E-5</v>
      </c>
      <c r="K1725" s="73">
        <f t="shared" si="79"/>
        <v>45.435791260152257</v>
      </c>
      <c r="L1725" s="3" t="e">
        <f t="shared" si="80"/>
        <v>#N/A</v>
      </c>
    </row>
    <row r="1726" spans="1:12" x14ac:dyDescent="0.25">
      <c r="A1726" s="43" t="s">
        <v>47</v>
      </c>
      <c r="B1726" s="43" t="s">
        <v>12</v>
      </c>
      <c r="C1726" s="43" t="s">
        <v>791</v>
      </c>
      <c r="D1726" s="43" t="s">
        <v>55</v>
      </c>
      <c r="E1726" s="43" t="s">
        <v>1708</v>
      </c>
      <c r="F1726" s="43" t="s">
        <v>3779</v>
      </c>
      <c r="G1726" s="43" t="s">
        <v>4653</v>
      </c>
      <c r="H1726" s="76">
        <v>60000</v>
      </c>
      <c r="I1726" s="229">
        <v>9.8999999999999999E-4</v>
      </c>
      <c r="J1726" s="73">
        <f t="shared" si="78"/>
        <v>1.9684250225605796E-5</v>
      </c>
      <c r="K1726" s="73">
        <f t="shared" si="79"/>
        <v>60.581055013536343</v>
      </c>
      <c r="L1726" s="3" t="e">
        <f t="shared" si="80"/>
        <v>#N/A</v>
      </c>
    </row>
    <row r="1727" spans="1:12" x14ac:dyDescent="0.25">
      <c r="A1727" s="43" t="s">
        <v>47</v>
      </c>
      <c r="B1727" s="43" t="s">
        <v>12</v>
      </c>
      <c r="C1727" s="43" t="s">
        <v>750</v>
      </c>
      <c r="D1727" s="43" t="s">
        <v>55</v>
      </c>
      <c r="E1727" s="43" t="s">
        <v>1709</v>
      </c>
      <c r="F1727" s="43" t="s">
        <v>3780</v>
      </c>
      <c r="G1727" s="43" t="s">
        <v>4653</v>
      </c>
      <c r="H1727" s="76">
        <v>7000</v>
      </c>
      <c r="I1727" s="229">
        <v>2.6671428571428575E-3</v>
      </c>
      <c r="J1727" s="73">
        <f t="shared" si="78"/>
        <v>5.3031017563067856E-5</v>
      </c>
      <c r="K1727" s="73">
        <f t="shared" si="79"/>
        <v>19.041217122941479</v>
      </c>
      <c r="L1727" s="3" t="e">
        <f t="shared" si="80"/>
        <v>#N/A</v>
      </c>
    </row>
    <row r="1728" spans="1:12" x14ac:dyDescent="0.25">
      <c r="A1728" s="43" t="s">
        <v>47</v>
      </c>
      <c r="B1728" s="43" t="s">
        <v>12</v>
      </c>
      <c r="C1728" s="43" t="s">
        <v>756</v>
      </c>
      <c r="D1728" s="43" t="s">
        <v>55</v>
      </c>
      <c r="E1728" s="43" t="s">
        <v>1710</v>
      </c>
      <c r="F1728" s="43" t="s">
        <v>3780</v>
      </c>
      <c r="G1728" s="43" t="s">
        <v>4653</v>
      </c>
      <c r="H1728" s="76">
        <v>500</v>
      </c>
      <c r="I1728" s="229">
        <v>2.5999999999999999E-3</v>
      </c>
      <c r="J1728" s="73">
        <f t="shared" si="78"/>
        <v>5.1696010693510165E-5</v>
      </c>
      <c r="K1728" s="73">
        <f t="shared" si="79"/>
        <v>1.3258480053467552</v>
      </c>
      <c r="L1728" s="3" t="e">
        <f t="shared" si="80"/>
        <v>#N/A</v>
      </c>
    </row>
    <row r="1729" spans="1:12" x14ac:dyDescent="0.25">
      <c r="A1729" s="43" t="s">
        <v>47</v>
      </c>
      <c r="B1729" s="43" t="s">
        <v>12</v>
      </c>
      <c r="C1729" s="43" t="s">
        <v>759</v>
      </c>
      <c r="D1729" s="43" t="s">
        <v>55</v>
      </c>
      <c r="E1729" s="43" t="s">
        <v>1711</v>
      </c>
      <c r="F1729" s="43" t="s">
        <v>3780</v>
      </c>
      <c r="G1729" s="43" t="s">
        <v>4653</v>
      </c>
      <c r="H1729" s="76">
        <v>1500000</v>
      </c>
      <c r="I1729" s="229">
        <v>2.8E-3</v>
      </c>
      <c r="J1729" s="73">
        <f t="shared" si="78"/>
        <v>5.5672626900703256E-5</v>
      </c>
      <c r="K1729" s="73">
        <f t="shared" si="79"/>
        <v>4283.5089403510547</v>
      </c>
      <c r="L1729" s="3" t="e">
        <f t="shared" si="80"/>
        <v>#N/A</v>
      </c>
    </row>
    <row r="1730" spans="1:12" x14ac:dyDescent="0.25">
      <c r="A1730" s="43" t="s">
        <v>47</v>
      </c>
      <c r="B1730" s="43" t="s">
        <v>12</v>
      </c>
      <c r="C1730" s="43" t="s">
        <v>766</v>
      </c>
      <c r="D1730" s="43" t="s">
        <v>371</v>
      </c>
      <c r="E1730" s="43" t="s">
        <v>1712</v>
      </c>
      <c r="F1730" s="43" t="s">
        <v>3781</v>
      </c>
      <c r="G1730" s="43" t="s">
        <v>4653</v>
      </c>
      <c r="H1730" s="76">
        <v>70500</v>
      </c>
      <c r="I1730" s="229">
        <v>2.7999999999999995E-3</v>
      </c>
      <c r="J1730" s="73">
        <f t="shared" si="78"/>
        <v>5.5672626900703249E-5</v>
      </c>
      <c r="K1730" s="73">
        <f t="shared" si="79"/>
        <v>201.32492019649956</v>
      </c>
      <c r="L1730" s="3" t="e">
        <f t="shared" si="80"/>
        <v>#N/A</v>
      </c>
    </row>
    <row r="1731" spans="1:12" x14ac:dyDescent="0.25">
      <c r="A1731" s="43" t="s">
        <v>47</v>
      </c>
      <c r="B1731" s="43" t="s">
        <v>12</v>
      </c>
      <c r="C1731" s="43" t="s">
        <v>727</v>
      </c>
      <c r="D1731" s="43" t="s">
        <v>728</v>
      </c>
      <c r="E1731" s="43" t="s">
        <v>1713</v>
      </c>
      <c r="F1731" s="43" t="s">
        <v>3780</v>
      </c>
      <c r="G1731" s="43" t="s">
        <v>4653</v>
      </c>
      <c r="H1731" s="76">
        <v>300000</v>
      </c>
      <c r="I1731" s="229">
        <v>2.8E-3</v>
      </c>
      <c r="J1731" s="73">
        <f t="shared" si="78"/>
        <v>5.5672626900703256E-5</v>
      </c>
      <c r="K1731" s="73">
        <f t="shared" si="79"/>
        <v>856.70178807021102</v>
      </c>
      <c r="L1731" s="3" t="e">
        <f t="shared" si="80"/>
        <v>#N/A</v>
      </c>
    </row>
    <row r="1732" spans="1:12" x14ac:dyDescent="0.25">
      <c r="A1732" s="43" t="s">
        <v>47</v>
      </c>
      <c r="B1732" s="43" t="s">
        <v>12</v>
      </c>
      <c r="C1732" s="43" t="s">
        <v>785</v>
      </c>
      <c r="D1732" s="43" t="s">
        <v>55</v>
      </c>
      <c r="E1732" s="43" t="s">
        <v>1714</v>
      </c>
      <c r="F1732" s="43" t="s">
        <v>3780</v>
      </c>
      <c r="G1732" s="43" t="s">
        <v>4653</v>
      </c>
      <c r="H1732" s="76">
        <v>300000</v>
      </c>
      <c r="I1732" s="229">
        <v>2.8E-3</v>
      </c>
      <c r="J1732" s="73">
        <f t="shared" si="78"/>
        <v>5.5672626900703256E-5</v>
      </c>
      <c r="K1732" s="73">
        <f t="shared" si="79"/>
        <v>856.70178807021102</v>
      </c>
      <c r="L1732" s="3" t="e">
        <f t="shared" si="80"/>
        <v>#N/A</v>
      </c>
    </row>
    <row r="1733" spans="1:12" x14ac:dyDescent="0.25">
      <c r="A1733" s="43" t="s">
        <v>47</v>
      </c>
      <c r="B1733" s="43" t="s">
        <v>12</v>
      </c>
      <c r="C1733" s="43" t="s">
        <v>797</v>
      </c>
      <c r="D1733" s="43" t="s">
        <v>374</v>
      </c>
      <c r="E1733" s="43" t="s">
        <v>1715</v>
      </c>
      <c r="F1733" s="43" t="s">
        <v>3782</v>
      </c>
      <c r="G1733" s="43" t="s">
        <v>4653</v>
      </c>
      <c r="H1733" s="76">
        <v>18000</v>
      </c>
      <c r="I1733" s="229"/>
      <c r="J1733" s="73">
        <f t="shared" si="78"/>
        <v>0</v>
      </c>
      <c r="K1733" s="73">
        <f t="shared" si="79"/>
        <v>0</v>
      </c>
      <c r="L1733" s="3" t="e">
        <f t="shared" si="80"/>
        <v>#N/A</v>
      </c>
    </row>
    <row r="1734" spans="1:12" x14ac:dyDescent="0.25">
      <c r="A1734" s="43" t="s">
        <v>47</v>
      </c>
      <c r="B1734" s="43" t="s">
        <v>12</v>
      </c>
      <c r="C1734" s="43" t="s">
        <v>805</v>
      </c>
      <c r="D1734" s="43" t="s">
        <v>374</v>
      </c>
      <c r="E1734" s="43" t="s">
        <v>1716</v>
      </c>
      <c r="F1734" s="43" t="s">
        <v>3783</v>
      </c>
      <c r="G1734" s="43" t="s">
        <v>4653</v>
      </c>
      <c r="H1734" s="76">
        <v>48000</v>
      </c>
      <c r="I1734" s="229">
        <v>2.0250000000000002E-4</v>
      </c>
      <c r="J1734" s="73">
        <f t="shared" si="78"/>
        <v>4.0263239097830041E-6</v>
      </c>
      <c r="K1734" s="73">
        <f t="shared" si="79"/>
        <v>9.913263547669585</v>
      </c>
      <c r="L1734" s="3" t="e">
        <f t="shared" si="80"/>
        <v>#N/A</v>
      </c>
    </row>
    <row r="1735" spans="1:12" x14ac:dyDescent="0.25">
      <c r="A1735" s="43" t="s">
        <v>47</v>
      </c>
      <c r="B1735" s="43" t="s">
        <v>12</v>
      </c>
      <c r="C1735" s="43" t="s">
        <v>763</v>
      </c>
      <c r="D1735" s="43" t="s">
        <v>371</v>
      </c>
      <c r="E1735" s="43" t="s">
        <v>1717</v>
      </c>
      <c r="F1735" s="43" t="s">
        <v>3784</v>
      </c>
      <c r="G1735" s="43" t="s">
        <v>4653</v>
      </c>
      <c r="H1735" s="76">
        <v>22635000</v>
      </c>
      <c r="I1735" s="229">
        <v>2.52E-4</v>
      </c>
      <c r="J1735" s="73">
        <f t="shared" ref="J1735:J1798" si="81">I1735*$J$5</f>
        <v>5.0105364210632933E-6</v>
      </c>
      <c r="K1735" s="73">
        <f t="shared" ref="K1735:K1798" si="82">(I1735+J1735)*H1735</f>
        <v>5817.4334918907671</v>
      </c>
      <c r="L1735" s="3" t="e">
        <f t="shared" ref="L1735:L1798" si="83">MATCH(C1735,$C$7237:$C$7264,0)</f>
        <v>#N/A</v>
      </c>
    </row>
    <row r="1736" spans="1:12" x14ac:dyDescent="0.25">
      <c r="A1736" s="43" t="s">
        <v>47</v>
      </c>
      <c r="B1736" s="43" t="s">
        <v>12</v>
      </c>
      <c r="C1736" s="43" t="s">
        <v>763</v>
      </c>
      <c r="D1736" s="43" t="s">
        <v>371</v>
      </c>
      <c r="E1736" s="43" t="s">
        <v>1717</v>
      </c>
      <c r="F1736" s="43" t="s">
        <v>3784</v>
      </c>
      <c r="G1736" s="43" t="s">
        <v>4653</v>
      </c>
      <c r="H1736" s="76">
        <v>4620000</v>
      </c>
      <c r="I1736" s="229">
        <v>2.5200000000000005E-4</v>
      </c>
      <c r="J1736" s="73">
        <f t="shared" si="81"/>
        <v>5.0105364210632941E-6</v>
      </c>
      <c r="K1736" s="73">
        <f t="shared" si="82"/>
        <v>1187.3886782653126</v>
      </c>
      <c r="L1736" s="3" t="e">
        <f t="shared" si="83"/>
        <v>#N/A</v>
      </c>
    </row>
    <row r="1737" spans="1:12" x14ac:dyDescent="0.25">
      <c r="A1737" s="43" t="s">
        <v>47</v>
      </c>
      <c r="B1737" s="43" t="s">
        <v>12</v>
      </c>
      <c r="C1737" s="43" t="s">
        <v>763</v>
      </c>
      <c r="D1737" s="43" t="s">
        <v>371</v>
      </c>
      <c r="E1737" s="43" t="s">
        <v>1717</v>
      </c>
      <c r="F1737" s="43" t="s">
        <v>3784</v>
      </c>
      <c r="G1737" s="43" t="s">
        <v>4653</v>
      </c>
      <c r="H1737" s="76">
        <v>9190000</v>
      </c>
      <c r="I1737" s="229">
        <v>2.52E-4</v>
      </c>
      <c r="J1737" s="73">
        <f t="shared" si="81"/>
        <v>5.0105364210632933E-6</v>
      </c>
      <c r="K1737" s="73">
        <f t="shared" si="82"/>
        <v>2361.9268297095714</v>
      </c>
      <c r="L1737" s="3" t="e">
        <f t="shared" si="83"/>
        <v>#N/A</v>
      </c>
    </row>
    <row r="1738" spans="1:12" x14ac:dyDescent="0.25">
      <c r="A1738" s="43" t="s">
        <v>47</v>
      </c>
      <c r="B1738" s="43" t="s">
        <v>12</v>
      </c>
      <c r="C1738" s="43" t="s">
        <v>770</v>
      </c>
      <c r="D1738" s="43" t="s">
        <v>371</v>
      </c>
      <c r="E1738" s="43" t="s">
        <v>1718</v>
      </c>
      <c r="F1738" s="43" t="s">
        <v>3785</v>
      </c>
      <c r="G1738" s="43" t="s">
        <v>4653</v>
      </c>
      <c r="H1738" s="76">
        <v>1980000</v>
      </c>
      <c r="I1738" s="229">
        <v>2.52E-4</v>
      </c>
      <c r="J1738" s="73">
        <f t="shared" si="81"/>
        <v>5.0105364210632933E-6</v>
      </c>
      <c r="K1738" s="73">
        <f t="shared" si="82"/>
        <v>508.88086211370529</v>
      </c>
      <c r="L1738" s="3" t="e">
        <f t="shared" si="83"/>
        <v>#N/A</v>
      </c>
    </row>
    <row r="1739" spans="1:12" x14ac:dyDescent="0.25">
      <c r="A1739" s="43" t="s">
        <v>47</v>
      </c>
      <c r="B1739" s="43" t="s">
        <v>12</v>
      </c>
      <c r="C1739" s="43" t="s">
        <v>770</v>
      </c>
      <c r="D1739" s="43" t="s">
        <v>371</v>
      </c>
      <c r="E1739" s="43" t="s">
        <v>1718</v>
      </c>
      <c r="F1739" s="43" t="s">
        <v>3785</v>
      </c>
      <c r="G1739" s="43" t="s">
        <v>4653</v>
      </c>
      <c r="H1739" s="76">
        <v>1145000</v>
      </c>
      <c r="I1739" s="229">
        <v>2.52E-4</v>
      </c>
      <c r="J1739" s="73">
        <f t="shared" si="81"/>
        <v>5.0105364210632933E-6</v>
      </c>
      <c r="K1739" s="73">
        <f t="shared" si="82"/>
        <v>294.27706420211746</v>
      </c>
      <c r="L1739" s="3" t="e">
        <f t="shared" si="83"/>
        <v>#N/A</v>
      </c>
    </row>
    <row r="1740" spans="1:12" x14ac:dyDescent="0.25">
      <c r="A1740" s="43" t="s">
        <v>47</v>
      </c>
      <c r="B1740" s="43" t="s">
        <v>12</v>
      </c>
      <c r="C1740" s="43" t="s">
        <v>770</v>
      </c>
      <c r="D1740" s="43" t="s">
        <v>371</v>
      </c>
      <c r="E1740" s="43" t="s">
        <v>1718</v>
      </c>
      <c r="F1740" s="43" t="s">
        <v>3785</v>
      </c>
      <c r="G1740" s="43" t="s">
        <v>4653</v>
      </c>
      <c r="H1740" s="76">
        <v>4080000</v>
      </c>
      <c r="I1740" s="229">
        <v>2.52E-4</v>
      </c>
      <c r="J1740" s="73">
        <f t="shared" si="81"/>
        <v>5.0105364210632933E-6</v>
      </c>
      <c r="K1740" s="73">
        <f t="shared" si="82"/>
        <v>1048.6029885979383</v>
      </c>
      <c r="L1740" s="3" t="e">
        <f t="shared" si="83"/>
        <v>#N/A</v>
      </c>
    </row>
    <row r="1741" spans="1:12" x14ac:dyDescent="0.25">
      <c r="A1741" s="43" t="s">
        <v>47</v>
      </c>
      <c r="B1741" s="43" t="s">
        <v>12</v>
      </c>
      <c r="C1741" s="43" t="s">
        <v>778</v>
      </c>
      <c r="D1741" s="43" t="s">
        <v>371</v>
      </c>
      <c r="E1741" s="43" t="s">
        <v>1719</v>
      </c>
      <c r="F1741" s="43" t="s">
        <v>3785</v>
      </c>
      <c r="G1741" s="43" t="s">
        <v>4653</v>
      </c>
      <c r="H1741" s="76">
        <v>10135000</v>
      </c>
      <c r="I1741" s="229">
        <v>2.52E-4</v>
      </c>
      <c r="J1741" s="73">
        <f t="shared" si="81"/>
        <v>5.0105364210632933E-6</v>
      </c>
      <c r="K1741" s="73">
        <f t="shared" si="82"/>
        <v>2604.8017866274763</v>
      </c>
      <c r="L1741" s="3" t="e">
        <f t="shared" si="83"/>
        <v>#N/A</v>
      </c>
    </row>
    <row r="1742" spans="1:12" x14ac:dyDescent="0.25">
      <c r="A1742" s="43" t="s">
        <v>47</v>
      </c>
      <c r="B1742" s="43" t="s">
        <v>12</v>
      </c>
      <c r="C1742" s="43" t="s">
        <v>778</v>
      </c>
      <c r="D1742" s="43" t="s">
        <v>371</v>
      </c>
      <c r="E1742" s="43" t="s">
        <v>1719</v>
      </c>
      <c r="F1742" s="43" t="s">
        <v>3785</v>
      </c>
      <c r="G1742" s="43" t="s">
        <v>4653</v>
      </c>
      <c r="H1742" s="76">
        <v>19760000</v>
      </c>
      <c r="I1742" s="229">
        <v>2.52E-4</v>
      </c>
      <c r="J1742" s="73">
        <f t="shared" si="81"/>
        <v>5.0105364210632933E-6</v>
      </c>
      <c r="K1742" s="73">
        <f t="shared" si="82"/>
        <v>5078.5281996802105</v>
      </c>
      <c r="L1742" s="3" t="e">
        <f t="shared" si="83"/>
        <v>#N/A</v>
      </c>
    </row>
    <row r="1743" spans="1:12" x14ac:dyDescent="0.25">
      <c r="A1743" s="43" t="s">
        <v>47</v>
      </c>
      <c r="B1743" s="43" t="s">
        <v>12</v>
      </c>
      <c r="C1743" s="43" t="s">
        <v>778</v>
      </c>
      <c r="D1743" s="43" t="s">
        <v>371</v>
      </c>
      <c r="E1743" s="43" t="s">
        <v>1719</v>
      </c>
      <c r="F1743" s="43" t="s">
        <v>3785</v>
      </c>
      <c r="G1743" s="43" t="s">
        <v>4653</v>
      </c>
      <c r="H1743" s="76">
        <v>11370000</v>
      </c>
      <c r="I1743" s="229">
        <v>2.52E-4</v>
      </c>
      <c r="J1743" s="73">
        <f t="shared" si="81"/>
        <v>5.0105364210632933E-6</v>
      </c>
      <c r="K1743" s="73">
        <f t="shared" si="82"/>
        <v>2922.2097991074897</v>
      </c>
      <c r="L1743" s="3" t="e">
        <f t="shared" si="83"/>
        <v>#N/A</v>
      </c>
    </row>
    <row r="1744" spans="1:12" x14ac:dyDescent="0.25">
      <c r="A1744" s="43" t="s">
        <v>47</v>
      </c>
      <c r="B1744" s="43" t="s">
        <v>12</v>
      </c>
      <c r="C1744" s="43" t="s">
        <v>783</v>
      </c>
      <c r="D1744" s="43" t="s">
        <v>371</v>
      </c>
      <c r="E1744" s="43" t="s">
        <v>1720</v>
      </c>
      <c r="F1744" s="43" t="s">
        <v>3785</v>
      </c>
      <c r="G1744" s="43" t="s">
        <v>4653</v>
      </c>
      <c r="H1744" s="76">
        <v>11410000</v>
      </c>
      <c r="I1744" s="229">
        <v>2.52E-4</v>
      </c>
      <c r="J1744" s="73">
        <f t="shared" si="81"/>
        <v>5.0105364210632933E-6</v>
      </c>
      <c r="K1744" s="73">
        <f t="shared" si="82"/>
        <v>2932.490220564332</v>
      </c>
      <c r="L1744" s="3" t="e">
        <f t="shared" si="83"/>
        <v>#N/A</v>
      </c>
    </row>
    <row r="1745" spans="1:12" x14ac:dyDescent="0.25">
      <c r="A1745" s="43" t="s">
        <v>47</v>
      </c>
      <c r="B1745" s="43" t="s">
        <v>12</v>
      </c>
      <c r="C1745" s="43" t="s">
        <v>783</v>
      </c>
      <c r="D1745" s="43" t="s">
        <v>371</v>
      </c>
      <c r="E1745" s="43" t="s">
        <v>1720</v>
      </c>
      <c r="F1745" s="43" t="s">
        <v>3785</v>
      </c>
      <c r="G1745" s="43" t="s">
        <v>4653</v>
      </c>
      <c r="H1745" s="76">
        <v>19780000</v>
      </c>
      <c r="I1745" s="229">
        <v>2.52E-4</v>
      </c>
      <c r="J1745" s="73">
        <f t="shared" si="81"/>
        <v>5.0105364210632933E-6</v>
      </c>
      <c r="K1745" s="73">
        <f t="shared" si="82"/>
        <v>5083.6684104086316</v>
      </c>
      <c r="L1745" s="3" t="e">
        <f t="shared" si="83"/>
        <v>#N/A</v>
      </c>
    </row>
    <row r="1746" spans="1:12" x14ac:dyDescent="0.25">
      <c r="A1746" s="43" t="s">
        <v>47</v>
      </c>
      <c r="B1746" s="43" t="s">
        <v>12</v>
      </c>
      <c r="C1746" s="43" t="s">
        <v>783</v>
      </c>
      <c r="D1746" s="43" t="s">
        <v>371</v>
      </c>
      <c r="E1746" s="43" t="s">
        <v>1720</v>
      </c>
      <c r="F1746" s="43" t="s">
        <v>3785</v>
      </c>
      <c r="G1746" s="43" t="s">
        <v>4653</v>
      </c>
      <c r="H1746" s="76">
        <v>10470000</v>
      </c>
      <c r="I1746" s="229">
        <v>2.52E-4</v>
      </c>
      <c r="J1746" s="73">
        <f t="shared" si="81"/>
        <v>5.0105364210632933E-6</v>
      </c>
      <c r="K1746" s="73">
        <f t="shared" si="82"/>
        <v>2690.9003163285324</v>
      </c>
      <c r="L1746" s="3" t="e">
        <f t="shared" si="83"/>
        <v>#N/A</v>
      </c>
    </row>
    <row r="1747" spans="1:12" x14ac:dyDescent="0.25">
      <c r="A1747" s="43" t="s">
        <v>47</v>
      </c>
      <c r="B1747" s="43" t="s">
        <v>12</v>
      </c>
      <c r="C1747" s="43" t="s">
        <v>727</v>
      </c>
      <c r="D1747" s="43" t="s">
        <v>728</v>
      </c>
      <c r="E1747" s="43" t="s">
        <v>1721</v>
      </c>
      <c r="F1747" s="43" t="s">
        <v>3786</v>
      </c>
      <c r="G1747" s="43" t="s">
        <v>4653</v>
      </c>
      <c r="H1747" s="76">
        <v>210000</v>
      </c>
      <c r="I1747" s="229">
        <v>5.350000000000001E-4</v>
      </c>
      <c r="J1747" s="73">
        <f t="shared" si="81"/>
        <v>1.0637448354241517E-5</v>
      </c>
      <c r="K1747" s="73">
        <f t="shared" si="82"/>
        <v>114.58386415439074</v>
      </c>
      <c r="L1747" s="3" t="e">
        <f t="shared" si="83"/>
        <v>#N/A</v>
      </c>
    </row>
    <row r="1748" spans="1:12" x14ac:dyDescent="0.25">
      <c r="A1748" s="43" t="s">
        <v>47</v>
      </c>
      <c r="B1748" s="43" t="s">
        <v>12</v>
      </c>
      <c r="C1748" s="43" t="s">
        <v>727</v>
      </c>
      <c r="D1748" s="43" t="s">
        <v>728</v>
      </c>
      <c r="E1748" s="43" t="s">
        <v>1721</v>
      </c>
      <c r="F1748" s="43" t="s">
        <v>3786</v>
      </c>
      <c r="G1748" s="43" t="s">
        <v>4653</v>
      </c>
      <c r="H1748" s="76">
        <v>206000</v>
      </c>
      <c r="I1748" s="229">
        <v>5.3499999999999999E-4</v>
      </c>
      <c r="J1748" s="73">
        <f t="shared" si="81"/>
        <v>1.0637448354241515E-5</v>
      </c>
      <c r="K1748" s="73">
        <f t="shared" si="82"/>
        <v>112.40131436097376</v>
      </c>
      <c r="L1748" s="3" t="e">
        <f t="shared" si="83"/>
        <v>#N/A</v>
      </c>
    </row>
    <row r="1749" spans="1:12" x14ac:dyDescent="0.25">
      <c r="A1749" s="43" t="s">
        <v>47</v>
      </c>
      <c r="B1749" s="43" t="s">
        <v>12</v>
      </c>
      <c r="C1749" s="43" t="s">
        <v>727</v>
      </c>
      <c r="D1749" s="43" t="s">
        <v>728</v>
      </c>
      <c r="E1749" s="43" t="s">
        <v>1721</v>
      </c>
      <c r="F1749" s="43" t="s">
        <v>3786</v>
      </c>
      <c r="G1749" s="43" t="s">
        <v>4653</v>
      </c>
      <c r="H1749" s="76">
        <v>2000</v>
      </c>
      <c r="I1749" s="229">
        <v>5.3500000000000368E-4</v>
      </c>
      <c r="J1749" s="73">
        <f t="shared" si="81"/>
        <v>1.0637448354241588E-5</v>
      </c>
      <c r="K1749" s="73">
        <f t="shared" si="82"/>
        <v>1.0912748967084906</v>
      </c>
      <c r="L1749" s="3" t="e">
        <f t="shared" si="83"/>
        <v>#N/A</v>
      </c>
    </row>
    <row r="1750" spans="1:12" x14ac:dyDescent="0.25">
      <c r="A1750" s="43" t="s">
        <v>47</v>
      </c>
      <c r="B1750" s="43" t="s">
        <v>12</v>
      </c>
      <c r="C1750" s="43" t="s">
        <v>727</v>
      </c>
      <c r="D1750" s="43" t="s">
        <v>728</v>
      </c>
      <c r="E1750" s="43" t="s">
        <v>1721</v>
      </c>
      <c r="F1750" s="43" t="s">
        <v>3786</v>
      </c>
      <c r="G1750" s="43" t="s">
        <v>4653</v>
      </c>
      <c r="H1750" s="76">
        <v>86000</v>
      </c>
      <c r="I1750" s="229">
        <v>5.2500000000000008E-4</v>
      </c>
      <c r="J1750" s="73">
        <f t="shared" si="81"/>
        <v>1.0438617543881863E-5</v>
      </c>
      <c r="K1750" s="73">
        <f t="shared" si="82"/>
        <v>46.04772110877385</v>
      </c>
      <c r="L1750" s="3" t="e">
        <f t="shared" si="83"/>
        <v>#N/A</v>
      </c>
    </row>
    <row r="1751" spans="1:12" x14ac:dyDescent="0.25">
      <c r="A1751" s="43" t="s">
        <v>47</v>
      </c>
      <c r="B1751" s="43" t="s">
        <v>12</v>
      </c>
      <c r="C1751" s="43" t="s">
        <v>727</v>
      </c>
      <c r="D1751" s="43" t="s">
        <v>728</v>
      </c>
      <c r="E1751" s="43" t="s">
        <v>1721</v>
      </c>
      <c r="F1751" s="43" t="s">
        <v>3786</v>
      </c>
      <c r="G1751" s="43" t="s">
        <v>4653</v>
      </c>
      <c r="H1751" s="76">
        <v>192000</v>
      </c>
      <c r="I1751" s="229">
        <v>5.3499999999999999E-4</v>
      </c>
      <c r="J1751" s="73">
        <f t="shared" si="81"/>
        <v>1.0637448354241515E-5</v>
      </c>
      <c r="K1751" s="73">
        <f t="shared" si="82"/>
        <v>104.76239008401437</v>
      </c>
      <c r="L1751" s="3" t="e">
        <f t="shared" si="83"/>
        <v>#N/A</v>
      </c>
    </row>
    <row r="1752" spans="1:12" x14ac:dyDescent="0.25">
      <c r="A1752" s="43" t="s">
        <v>47</v>
      </c>
      <c r="B1752" s="43" t="s">
        <v>12</v>
      </c>
      <c r="C1752" s="43" t="s">
        <v>727</v>
      </c>
      <c r="D1752" s="43" t="s">
        <v>728</v>
      </c>
      <c r="E1752" s="43" t="s">
        <v>1721</v>
      </c>
      <c r="F1752" s="43" t="s">
        <v>3786</v>
      </c>
      <c r="G1752" s="43" t="s">
        <v>4653</v>
      </c>
      <c r="H1752" s="76">
        <v>40000</v>
      </c>
      <c r="I1752" s="229">
        <v>5.3499999999999999E-4</v>
      </c>
      <c r="J1752" s="73">
        <f t="shared" si="81"/>
        <v>1.0637448354241515E-5</v>
      </c>
      <c r="K1752" s="73">
        <f t="shared" si="82"/>
        <v>21.825497934169661</v>
      </c>
      <c r="L1752" s="3" t="e">
        <f t="shared" si="83"/>
        <v>#N/A</v>
      </c>
    </row>
    <row r="1753" spans="1:12" x14ac:dyDescent="0.25">
      <c r="A1753" s="43" t="s">
        <v>47</v>
      </c>
      <c r="B1753" s="43" t="s">
        <v>12</v>
      </c>
      <c r="C1753" s="43" t="s">
        <v>727</v>
      </c>
      <c r="D1753" s="43" t="s">
        <v>728</v>
      </c>
      <c r="E1753" s="43" t="s">
        <v>1721</v>
      </c>
      <c r="F1753" s="43" t="s">
        <v>3786</v>
      </c>
      <c r="G1753" s="43" t="s">
        <v>4653</v>
      </c>
      <c r="H1753" s="76">
        <v>146000</v>
      </c>
      <c r="I1753" s="229">
        <v>5.3499999999999989E-4</v>
      </c>
      <c r="J1753" s="73">
        <f t="shared" si="81"/>
        <v>1.0637448354241514E-5</v>
      </c>
      <c r="K1753" s="73">
        <f t="shared" si="82"/>
        <v>79.663067459719244</v>
      </c>
      <c r="L1753" s="3" t="e">
        <f t="shared" si="83"/>
        <v>#N/A</v>
      </c>
    </row>
    <row r="1754" spans="1:12" x14ac:dyDescent="0.25">
      <c r="A1754" s="43" t="s">
        <v>47</v>
      </c>
      <c r="B1754" s="43" t="s">
        <v>12</v>
      </c>
      <c r="C1754" s="43" t="s">
        <v>727</v>
      </c>
      <c r="D1754" s="43" t="s">
        <v>728</v>
      </c>
      <c r="E1754" s="43" t="s">
        <v>1721</v>
      </c>
      <c r="F1754" s="43" t="s">
        <v>3786</v>
      </c>
      <c r="G1754" s="43" t="s">
        <v>4653</v>
      </c>
      <c r="H1754" s="76">
        <v>60000</v>
      </c>
      <c r="I1754" s="229">
        <v>5.3499999999999989E-4</v>
      </c>
      <c r="J1754" s="73">
        <f t="shared" si="81"/>
        <v>1.0637448354241514E-5</v>
      </c>
      <c r="K1754" s="73">
        <f t="shared" si="82"/>
        <v>32.738246901254485</v>
      </c>
      <c r="L1754" s="3" t="e">
        <f t="shared" si="83"/>
        <v>#N/A</v>
      </c>
    </row>
    <row r="1755" spans="1:12" x14ac:dyDescent="0.25">
      <c r="A1755" s="43" t="s">
        <v>47</v>
      </c>
      <c r="B1755" s="43" t="s">
        <v>12</v>
      </c>
      <c r="C1755" s="43" t="s">
        <v>727</v>
      </c>
      <c r="D1755" s="43" t="s">
        <v>728</v>
      </c>
      <c r="E1755" s="43" t="s">
        <v>1721</v>
      </c>
      <c r="F1755" s="43" t="s">
        <v>3786</v>
      </c>
      <c r="G1755" s="43" t="s">
        <v>4653</v>
      </c>
      <c r="H1755" s="76">
        <v>2000</v>
      </c>
      <c r="I1755" s="229">
        <v>5.3500000000000368E-4</v>
      </c>
      <c r="J1755" s="73">
        <f t="shared" si="81"/>
        <v>1.0637448354241588E-5</v>
      </c>
      <c r="K1755" s="73">
        <f t="shared" si="82"/>
        <v>1.0912748967084906</v>
      </c>
      <c r="L1755" s="3" t="e">
        <f t="shared" si="83"/>
        <v>#N/A</v>
      </c>
    </row>
    <row r="1756" spans="1:12" x14ac:dyDescent="0.25">
      <c r="A1756" s="43" t="s">
        <v>47</v>
      </c>
      <c r="B1756" s="43" t="s">
        <v>12</v>
      </c>
      <c r="C1756" s="43" t="s">
        <v>727</v>
      </c>
      <c r="D1756" s="43" t="s">
        <v>728</v>
      </c>
      <c r="E1756" s="43" t="s">
        <v>1721</v>
      </c>
      <c r="F1756" s="43" t="s">
        <v>3786</v>
      </c>
      <c r="G1756" s="43" t="s">
        <v>4653</v>
      </c>
      <c r="H1756" s="76">
        <v>62000</v>
      </c>
      <c r="I1756" s="229">
        <v>5.3499999999999999E-4</v>
      </c>
      <c r="J1756" s="73">
        <f t="shared" si="81"/>
        <v>1.0637448354241515E-5</v>
      </c>
      <c r="K1756" s="73">
        <f t="shared" si="82"/>
        <v>33.829521797962975</v>
      </c>
      <c r="L1756" s="3" t="e">
        <f t="shared" si="83"/>
        <v>#N/A</v>
      </c>
    </row>
    <row r="1757" spans="1:12" x14ac:dyDescent="0.25">
      <c r="A1757" s="43" t="s">
        <v>47</v>
      </c>
      <c r="B1757" s="43" t="s">
        <v>12</v>
      </c>
      <c r="C1757" s="43" t="s">
        <v>727</v>
      </c>
      <c r="D1757" s="43" t="s">
        <v>728</v>
      </c>
      <c r="E1757" s="43" t="s">
        <v>1721</v>
      </c>
      <c r="F1757" s="43" t="s">
        <v>3786</v>
      </c>
      <c r="G1757" s="43" t="s">
        <v>4653</v>
      </c>
      <c r="H1757" s="76">
        <v>374000</v>
      </c>
      <c r="I1757" s="229">
        <v>5.3499999999999999E-4</v>
      </c>
      <c r="J1757" s="73">
        <f t="shared" si="81"/>
        <v>1.0637448354241515E-5</v>
      </c>
      <c r="K1757" s="73">
        <f t="shared" si="82"/>
        <v>204.06840568448632</v>
      </c>
      <c r="L1757" s="3" t="e">
        <f t="shared" si="83"/>
        <v>#N/A</v>
      </c>
    </row>
    <row r="1758" spans="1:12" x14ac:dyDescent="0.25">
      <c r="A1758" s="43" t="s">
        <v>47</v>
      </c>
      <c r="B1758" s="43" t="s">
        <v>12</v>
      </c>
      <c r="C1758" s="43" t="s">
        <v>729</v>
      </c>
      <c r="D1758" s="43" t="s">
        <v>728</v>
      </c>
      <c r="E1758" s="43" t="s">
        <v>1722</v>
      </c>
      <c r="F1758" s="43" t="s">
        <v>3786</v>
      </c>
      <c r="G1758" s="43" t="s">
        <v>4653</v>
      </c>
      <c r="H1758" s="76">
        <v>134000</v>
      </c>
      <c r="I1758" s="229">
        <v>5.3499999999999999E-4</v>
      </c>
      <c r="J1758" s="73">
        <f t="shared" si="81"/>
        <v>1.0637448354241515E-5</v>
      </c>
      <c r="K1758" s="73">
        <f t="shared" si="82"/>
        <v>73.115418079468355</v>
      </c>
      <c r="L1758" s="3" t="e">
        <f t="shared" si="83"/>
        <v>#N/A</v>
      </c>
    </row>
    <row r="1759" spans="1:12" x14ac:dyDescent="0.25">
      <c r="A1759" s="43" t="s">
        <v>47</v>
      </c>
      <c r="B1759" s="43" t="s">
        <v>12</v>
      </c>
      <c r="C1759" s="43" t="s">
        <v>729</v>
      </c>
      <c r="D1759" s="43" t="s">
        <v>728</v>
      </c>
      <c r="E1759" s="43" t="s">
        <v>1722</v>
      </c>
      <c r="F1759" s="43" t="s">
        <v>3786</v>
      </c>
      <c r="G1759" s="43" t="s">
        <v>4653</v>
      </c>
      <c r="H1759" s="76">
        <v>80000</v>
      </c>
      <c r="I1759" s="229">
        <v>5.3499999999999999E-4</v>
      </c>
      <c r="J1759" s="73">
        <f t="shared" si="81"/>
        <v>1.0637448354241515E-5</v>
      </c>
      <c r="K1759" s="73">
        <f t="shared" si="82"/>
        <v>43.650995868339322</v>
      </c>
      <c r="L1759" s="3" t="e">
        <f t="shared" si="83"/>
        <v>#N/A</v>
      </c>
    </row>
    <row r="1760" spans="1:12" x14ac:dyDescent="0.25">
      <c r="A1760" s="43" t="s">
        <v>47</v>
      </c>
      <c r="B1760" s="43" t="s">
        <v>12</v>
      </c>
      <c r="C1760" s="43" t="s">
        <v>729</v>
      </c>
      <c r="D1760" s="43" t="s">
        <v>728</v>
      </c>
      <c r="E1760" s="43" t="s">
        <v>1722</v>
      </c>
      <c r="F1760" s="43" t="s">
        <v>3786</v>
      </c>
      <c r="G1760" s="43" t="s">
        <v>4653</v>
      </c>
      <c r="H1760" s="76">
        <v>80000</v>
      </c>
      <c r="I1760" s="229">
        <v>5.3499999999999999E-4</v>
      </c>
      <c r="J1760" s="73">
        <f t="shared" si="81"/>
        <v>1.0637448354241515E-5</v>
      </c>
      <c r="K1760" s="73">
        <f t="shared" si="82"/>
        <v>43.650995868339322</v>
      </c>
      <c r="L1760" s="3" t="e">
        <f t="shared" si="83"/>
        <v>#N/A</v>
      </c>
    </row>
    <row r="1761" spans="1:12" x14ac:dyDescent="0.25">
      <c r="A1761" s="43" t="s">
        <v>47</v>
      </c>
      <c r="B1761" s="43" t="s">
        <v>12</v>
      </c>
      <c r="C1761" s="43" t="s">
        <v>729</v>
      </c>
      <c r="D1761" s="43" t="s">
        <v>728</v>
      </c>
      <c r="E1761" s="43" t="s">
        <v>1722</v>
      </c>
      <c r="F1761" s="43" t="s">
        <v>3786</v>
      </c>
      <c r="G1761" s="43" t="s">
        <v>4653</v>
      </c>
      <c r="H1761" s="76">
        <v>132000</v>
      </c>
      <c r="I1761" s="229">
        <v>5.3499999999999999E-4</v>
      </c>
      <c r="J1761" s="73">
        <f t="shared" si="81"/>
        <v>1.0637448354241515E-5</v>
      </c>
      <c r="K1761" s="73">
        <f t="shared" si="82"/>
        <v>72.024143182759872</v>
      </c>
      <c r="L1761" s="3" t="e">
        <f t="shared" si="83"/>
        <v>#N/A</v>
      </c>
    </row>
    <row r="1762" spans="1:12" x14ac:dyDescent="0.25">
      <c r="A1762" s="43" t="s">
        <v>47</v>
      </c>
      <c r="B1762" s="43" t="s">
        <v>12</v>
      </c>
      <c r="C1762" s="43" t="s">
        <v>729</v>
      </c>
      <c r="D1762" s="43" t="s">
        <v>728</v>
      </c>
      <c r="E1762" s="43" t="s">
        <v>1722</v>
      </c>
      <c r="F1762" s="43" t="s">
        <v>3786</v>
      </c>
      <c r="G1762" s="43" t="s">
        <v>4653</v>
      </c>
      <c r="H1762" s="76">
        <v>374000</v>
      </c>
      <c r="I1762" s="229">
        <v>5.3499999999999999E-4</v>
      </c>
      <c r="J1762" s="73">
        <f t="shared" si="81"/>
        <v>1.0637448354241515E-5</v>
      </c>
      <c r="K1762" s="73">
        <f t="shared" si="82"/>
        <v>204.06840568448632</v>
      </c>
      <c r="L1762" s="3" t="e">
        <f t="shared" si="83"/>
        <v>#N/A</v>
      </c>
    </row>
    <row r="1763" spans="1:12" x14ac:dyDescent="0.25">
      <c r="A1763" s="43" t="s">
        <v>47</v>
      </c>
      <c r="B1763" s="43" t="s">
        <v>12</v>
      </c>
      <c r="C1763" s="43" t="s">
        <v>729</v>
      </c>
      <c r="D1763" s="43" t="s">
        <v>728</v>
      </c>
      <c r="E1763" s="43" t="s">
        <v>1722</v>
      </c>
      <c r="F1763" s="43" t="s">
        <v>3786</v>
      </c>
      <c r="G1763" s="43" t="s">
        <v>4653</v>
      </c>
      <c r="H1763" s="76">
        <v>422000</v>
      </c>
      <c r="I1763" s="229">
        <v>5.3499999999999999E-4</v>
      </c>
      <c r="J1763" s="73">
        <f t="shared" si="81"/>
        <v>1.0637448354241515E-5</v>
      </c>
      <c r="K1763" s="73">
        <f t="shared" si="82"/>
        <v>230.2590032054899</v>
      </c>
      <c r="L1763" s="3" t="e">
        <f t="shared" si="83"/>
        <v>#N/A</v>
      </c>
    </row>
    <row r="1764" spans="1:12" x14ac:dyDescent="0.25">
      <c r="A1764" s="43" t="s">
        <v>47</v>
      </c>
      <c r="B1764" s="43" t="s">
        <v>12</v>
      </c>
      <c r="C1764" s="43" t="s">
        <v>729</v>
      </c>
      <c r="D1764" s="43" t="s">
        <v>728</v>
      </c>
      <c r="E1764" s="43" t="s">
        <v>1722</v>
      </c>
      <c r="F1764" s="43" t="s">
        <v>3786</v>
      </c>
      <c r="G1764" s="43" t="s">
        <v>4653</v>
      </c>
      <c r="H1764" s="76">
        <v>178000</v>
      </c>
      <c r="I1764" s="229">
        <v>5.2499999999999997E-4</v>
      </c>
      <c r="J1764" s="73">
        <f t="shared" si="81"/>
        <v>1.043861754388186E-5</v>
      </c>
      <c r="K1764" s="73">
        <f t="shared" si="82"/>
        <v>95.308073922810976</v>
      </c>
      <c r="L1764" s="3" t="e">
        <f t="shared" si="83"/>
        <v>#N/A</v>
      </c>
    </row>
    <row r="1765" spans="1:12" x14ac:dyDescent="0.25">
      <c r="A1765" s="43" t="s">
        <v>47</v>
      </c>
      <c r="B1765" s="43" t="s">
        <v>12</v>
      </c>
      <c r="C1765" s="43" t="s">
        <v>729</v>
      </c>
      <c r="D1765" s="43" t="s">
        <v>728</v>
      </c>
      <c r="E1765" s="43" t="s">
        <v>1722</v>
      </c>
      <c r="F1765" s="43" t="s">
        <v>3786</v>
      </c>
      <c r="G1765" s="43" t="s">
        <v>4653</v>
      </c>
      <c r="H1765" s="76">
        <v>170000</v>
      </c>
      <c r="I1765" s="229">
        <v>5.3499999999999999E-4</v>
      </c>
      <c r="J1765" s="73">
        <f t="shared" si="81"/>
        <v>1.0637448354241515E-5</v>
      </c>
      <c r="K1765" s="73">
        <f t="shared" si="82"/>
        <v>92.758366220221049</v>
      </c>
      <c r="L1765" s="3" t="e">
        <f t="shared" si="83"/>
        <v>#N/A</v>
      </c>
    </row>
    <row r="1766" spans="1:12" x14ac:dyDescent="0.25">
      <c r="A1766" s="43" t="s">
        <v>47</v>
      </c>
      <c r="B1766" s="43" t="s">
        <v>12</v>
      </c>
      <c r="C1766" s="43" t="s">
        <v>729</v>
      </c>
      <c r="D1766" s="43" t="s">
        <v>728</v>
      </c>
      <c r="E1766" s="43" t="s">
        <v>1722</v>
      </c>
      <c r="F1766" s="43" t="s">
        <v>3786</v>
      </c>
      <c r="G1766" s="43" t="s">
        <v>4653</v>
      </c>
      <c r="H1766" s="76">
        <v>160000</v>
      </c>
      <c r="I1766" s="229">
        <v>5.3499999999999999E-4</v>
      </c>
      <c r="J1766" s="73">
        <f t="shared" si="81"/>
        <v>1.0637448354241515E-5</v>
      </c>
      <c r="K1766" s="73">
        <f t="shared" si="82"/>
        <v>87.301991736678644</v>
      </c>
      <c r="L1766" s="3" t="e">
        <f t="shared" si="83"/>
        <v>#N/A</v>
      </c>
    </row>
    <row r="1767" spans="1:12" x14ac:dyDescent="0.25">
      <c r="A1767" s="43" t="s">
        <v>47</v>
      </c>
      <c r="B1767" s="43" t="s">
        <v>12</v>
      </c>
      <c r="C1767" s="43" t="s">
        <v>729</v>
      </c>
      <c r="D1767" s="43" t="s">
        <v>728</v>
      </c>
      <c r="E1767" s="43" t="s">
        <v>1722</v>
      </c>
      <c r="F1767" s="43" t="s">
        <v>3786</v>
      </c>
      <c r="G1767" s="43" t="s">
        <v>4653</v>
      </c>
      <c r="H1767" s="76">
        <v>80000</v>
      </c>
      <c r="I1767" s="229">
        <v>5.3499999999999999E-4</v>
      </c>
      <c r="J1767" s="73">
        <f t="shared" si="81"/>
        <v>1.0637448354241515E-5</v>
      </c>
      <c r="K1767" s="73">
        <f t="shared" si="82"/>
        <v>43.650995868339322</v>
      </c>
      <c r="L1767" s="3" t="e">
        <f t="shared" si="83"/>
        <v>#N/A</v>
      </c>
    </row>
    <row r="1768" spans="1:12" x14ac:dyDescent="0.25">
      <c r="A1768" s="43" t="s">
        <v>47</v>
      </c>
      <c r="B1768" s="43" t="s">
        <v>12</v>
      </c>
      <c r="C1768" s="43" t="s">
        <v>729</v>
      </c>
      <c r="D1768" s="43" t="s">
        <v>728</v>
      </c>
      <c r="E1768" s="43" t="s">
        <v>1722</v>
      </c>
      <c r="F1768" s="43" t="s">
        <v>3786</v>
      </c>
      <c r="G1768" s="43" t="s">
        <v>4653</v>
      </c>
      <c r="H1768" s="76">
        <v>130000</v>
      </c>
      <c r="I1768" s="229">
        <v>5.3499999999999999E-4</v>
      </c>
      <c r="J1768" s="73">
        <f t="shared" si="81"/>
        <v>1.0637448354241515E-5</v>
      </c>
      <c r="K1768" s="73">
        <f t="shared" si="82"/>
        <v>70.932868286051402</v>
      </c>
      <c r="L1768" s="3" t="e">
        <f t="shared" si="83"/>
        <v>#N/A</v>
      </c>
    </row>
    <row r="1769" spans="1:12" x14ac:dyDescent="0.25">
      <c r="A1769" s="43" t="s">
        <v>47</v>
      </c>
      <c r="B1769" s="43" t="s">
        <v>12</v>
      </c>
      <c r="C1769" s="43" t="s">
        <v>729</v>
      </c>
      <c r="D1769" s="43" t="s">
        <v>728</v>
      </c>
      <c r="E1769" s="43" t="s">
        <v>1722</v>
      </c>
      <c r="F1769" s="43" t="s">
        <v>3786</v>
      </c>
      <c r="G1769" s="43" t="s">
        <v>4653</v>
      </c>
      <c r="H1769" s="76">
        <v>356000</v>
      </c>
      <c r="I1769" s="229">
        <v>5.3499999999999999E-4</v>
      </c>
      <c r="J1769" s="73">
        <f t="shared" si="81"/>
        <v>1.0637448354241515E-5</v>
      </c>
      <c r="K1769" s="73">
        <f t="shared" si="82"/>
        <v>194.24693161410997</v>
      </c>
      <c r="L1769" s="3" t="e">
        <f t="shared" si="83"/>
        <v>#N/A</v>
      </c>
    </row>
    <row r="1770" spans="1:12" x14ac:dyDescent="0.25">
      <c r="A1770" s="43" t="s">
        <v>47</v>
      </c>
      <c r="B1770" s="43" t="s">
        <v>12</v>
      </c>
      <c r="C1770" s="43" t="s">
        <v>729</v>
      </c>
      <c r="D1770" s="43" t="s">
        <v>728</v>
      </c>
      <c r="E1770" s="43" t="s">
        <v>1722</v>
      </c>
      <c r="F1770" s="43" t="s">
        <v>3786</v>
      </c>
      <c r="G1770" s="43" t="s">
        <v>4653</v>
      </c>
      <c r="H1770" s="76">
        <v>176000</v>
      </c>
      <c r="I1770" s="229">
        <v>5.3499999999999999E-4</v>
      </c>
      <c r="J1770" s="73">
        <f t="shared" si="81"/>
        <v>1.0637448354241515E-5</v>
      </c>
      <c r="K1770" s="73">
        <f t="shared" si="82"/>
        <v>96.0321909103465</v>
      </c>
      <c r="L1770" s="3" t="e">
        <f t="shared" si="83"/>
        <v>#N/A</v>
      </c>
    </row>
    <row r="1771" spans="1:12" x14ac:dyDescent="0.25">
      <c r="A1771" s="43" t="s">
        <v>47</v>
      </c>
      <c r="B1771" s="43" t="s">
        <v>12</v>
      </c>
      <c r="C1771" s="43" t="s">
        <v>730</v>
      </c>
      <c r="D1771" s="43" t="s">
        <v>728</v>
      </c>
      <c r="E1771" s="43" t="s">
        <v>1723</v>
      </c>
      <c r="F1771" s="43" t="s">
        <v>3786</v>
      </c>
      <c r="G1771" s="43" t="s">
        <v>4653</v>
      </c>
      <c r="H1771" s="76">
        <v>528000</v>
      </c>
      <c r="I1771" s="229">
        <v>5.3499999999999999E-4</v>
      </c>
      <c r="J1771" s="73">
        <f t="shared" si="81"/>
        <v>1.0637448354241515E-5</v>
      </c>
      <c r="K1771" s="73">
        <f t="shared" si="82"/>
        <v>288.09657273103949</v>
      </c>
      <c r="L1771" s="3" t="e">
        <f t="shared" si="83"/>
        <v>#N/A</v>
      </c>
    </row>
    <row r="1772" spans="1:12" x14ac:dyDescent="0.25">
      <c r="A1772" s="43" t="s">
        <v>47</v>
      </c>
      <c r="B1772" s="43" t="s">
        <v>12</v>
      </c>
      <c r="C1772" s="43" t="s">
        <v>730</v>
      </c>
      <c r="D1772" s="43" t="s">
        <v>728</v>
      </c>
      <c r="E1772" s="43" t="s">
        <v>1723</v>
      </c>
      <c r="F1772" s="43" t="s">
        <v>3786</v>
      </c>
      <c r="G1772" s="43" t="s">
        <v>4653</v>
      </c>
      <c r="H1772" s="76">
        <v>602000</v>
      </c>
      <c r="I1772" s="229">
        <v>5.3499999999999999E-4</v>
      </c>
      <c r="J1772" s="73">
        <f t="shared" si="81"/>
        <v>1.0637448354241515E-5</v>
      </c>
      <c r="K1772" s="73">
        <f t="shared" si="82"/>
        <v>328.47374390925336</v>
      </c>
      <c r="L1772" s="3" t="e">
        <f t="shared" si="83"/>
        <v>#N/A</v>
      </c>
    </row>
    <row r="1773" spans="1:12" x14ac:dyDescent="0.25">
      <c r="A1773" s="43" t="s">
        <v>47</v>
      </c>
      <c r="B1773" s="43" t="s">
        <v>12</v>
      </c>
      <c r="C1773" s="43" t="s">
        <v>730</v>
      </c>
      <c r="D1773" s="43" t="s">
        <v>728</v>
      </c>
      <c r="E1773" s="43" t="s">
        <v>1723</v>
      </c>
      <c r="F1773" s="43" t="s">
        <v>3786</v>
      </c>
      <c r="G1773" s="43" t="s">
        <v>4653</v>
      </c>
      <c r="H1773" s="76">
        <v>114000</v>
      </c>
      <c r="I1773" s="229">
        <v>5.3499999999999999E-4</v>
      </c>
      <c r="J1773" s="73">
        <f t="shared" si="81"/>
        <v>1.0637448354241515E-5</v>
      </c>
      <c r="K1773" s="73">
        <f t="shared" si="82"/>
        <v>62.202669112383532</v>
      </c>
      <c r="L1773" s="3" t="e">
        <f t="shared" si="83"/>
        <v>#N/A</v>
      </c>
    </row>
    <row r="1774" spans="1:12" x14ac:dyDescent="0.25">
      <c r="A1774" s="43" t="s">
        <v>47</v>
      </c>
      <c r="B1774" s="43" t="s">
        <v>12</v>
      </c>
      <c r="C1774" s="43" t="s">
        <v>730</v>
      </c>
      <c r="D1774" s="43" t="s">
        <v>728</v>
      </c>
      <c r="E1774" s="43" t="s">
        <v>1723</v>
      </c>
      <c r="F1774" s="43" t="s">
        <v>3786</v>
      </c>
      <c r="G1774" s="43" t="s">
        <v>4653</v>
      </c>
      <c r="H1774" s="76">
        <v>86000</v>
      </c>
      <c r="I1774" s="229">
        <v>5.3499999999999999E-4</v>
      </c>
      <c r="J1774" s="73">
        <f t="shared" si="81"/>
        <v>1.0637448354241515E-5</v>
      </c>
      <c r="K1774" s="73">
        <f t="shared" si="82"/>
        <v>46.924820558464766</v>
      </c>
      <c r="L1774" s="3" t="e">
        <f t="shared" si="83"/>
        <v>#N/A</v>
      </c>
    </row>
    <row r="1775" spans="1:12" x14ac:dyDescent="0.25">
      <c r="A1775" s="43" t="s">
        <v>47</v>
      </c>
      <c r="B1775" s="43" t="s">
        <v>12</v>
      </c>
      <c r="C1775" s="43" t="s">
        <v>730</v>
      </c>
      <c r="D1775" s="43" t="s">
        <v>728</v>
      </c>
      <c r="E1775" s="43" t="s">
        <v>1723</v>
      </c>
      <c r="F1775" s="43" t="s">
        <v>3786</v>
      </c>
      <c r="G1775" s="43" t="s">
        <v>4653</v>
      </c>
      <c r="H1775" s="76">
        <v>182000</v>
      </c>
      <c r="I1775" s="229">
        <v>5.3499999999999999E-4</v>
      </c>
      <c r="J1775" s="73">
        <f t="shared" si="81"/>
        <v>1.0637448354241515E-5</v>
      </c>
      <c r="K1775" s="73">
        <f t="shared" si="82"/>
        <v>99.306015600471952</v>
      </c>
      <c r="L1775" s="3" t="e">
        <f t="shared" si="83"/>
        <v>#N/A</v>
      </c>
    </row>
    <row r="1776" spans="1:12" x14ac:dyDescent="0.25">
      <c r="A1776" s="43" t="s">
        <v>47</v>
      </c>
      <c r="B1776" s="43" t="s">
        <v>12</v>
      </c>
      <c r="C1776" s="43" t="s">
        <v>730</v>
      </c>
      <c r="D1776" s="43" t="s">
        <v>728</v>
      </c>
      <c r="E1776" s="43" t="s">
        <v>1723</v>
      </c>
      <c r="F1776" s="43" t="s">
        <v>3786</v>
      </c>
      <c r="G1776" s="43" t="s">
        <v>4653</v>
      </c>
      <c r="H1776" s="76">
        <v>84000</v>
      </c>
      <c r="I1776" s="229">
        <v>5.2499999999999997E-4</v>
      </c>
      <c r="J1776" s="73">
        <f t="shared" si="81"/>
        <v>1.043861754388186E-5</v>
      </c>
      <c r="K1776" s="73">
        <f t="shared" si="82"/>
        <v>44.976843873686079</v>
      </c>
      <c r="L1776" s="3" t="e">
        <f t="shared" si="83"/>
        <v>#N/A</v>
      </c>
    </row>
    <row r="1777" spans="1:12" x14ac:dyDescent="0.25">
      <c r="A1777" s="43" t="s">
        <v>47</v>
      </c>
      <c r="B1777" s="43" t="s">
        <v>12</v>
      </c>
      <c r="C1777" s="43" t="s">
        <v>730</v>
      </c>
      <c r="D1777" s="43" t="s">
        <v>728</v>
      </c>
      <c r="E1777" s="43" t="s">
        <v>1723</v>
      </c>
      <c r="F1777" s="43" t="s">
        <v>3786</v>
      </c>
      <c r="G1777" s="43" t="s">
        <v>4653</v>
      </c>
      <c r="H1777" s="76">
        <v>352000</v>
      </c>
      <c r="I1777" s="229">
        <v>5.3499999999999999E-4</v>
      </c>
      <c r="J1777" s="73">
        <f t="shared" si="81"/>
        <v>1.0637448354241515E-5</v>
      </c>
      <c r="K1777" s="73">
        <f t="shared" si="82"/>
        <v>192.064381820693</v>
      </c>
      <c r="L1777" s="3" t="e">
        <f t="shared" si="83"/>
        <v>#N/A</v>
      </c>
    </row>
    <row r="1778" spans="1:12" x14ac:dyDescent="0.25">
      <c r="A1778" s="43" t="s">
        <v>47</v>
      </c>
      <c r="B1778" s="43" t="s">
        <v>12</v>
      </c>
      <c r="C1778" s="43" t="s">
        <v>730</v>
      </c>
      <c r="D1778" s="43" t="s">
        <v>728</v>
      </c>
      <c r="E1778" s="43" t="s">
        <v>1723</v>
      </c>
      <c r="F1778" s="43" t="s">
        <v>3786</v>
      </c>
      <c r="G1778" s="43" t="s">
        <v>4653</v>
      </c>
      <c r="H1778" s="76">
        <v>86000</v>
      </c>
      <c r="I1778" s="229">
        <v>5.3499999999999999E-4</v>
      </c>
      <c r="J1778" s="73">
        <f t="shared" si="81"/>
        <v>1.0637448354241515E-5</v>
      </c>
      <c r="K1778" s="73">
        <f t="shared" si="82"/>
        <v>46.924820558464766</v>
      </c>
      <c r="L1778" s="3" t="e">
        <f t="shared" si="83"/>
        <v>#N/A</v>
      </c>
    </row>
    <row r="1779" spans="1:12" x14ac:dyDescent="0.25">
      <c r="A1779" s="43" t="s">
        <v>47</v>
      </c>
      <c r="B1779" s="43" t="s">
        <v>12</v>
      </c>
      <c r="C1779" s="43" t="s">
        <v>791</v>
      </c>
      <c r="D1779" s="43" t="s">
        <v>55</v>
      </c>
      <c r="E1779" s="43" t="s">
        <v>1724</v>
      </c>
      <c r="F1779" s="43" t="s">
        <v>3787</v>
      </c>
      <c r="G1779" s="43" t="s">
        <v>4653</v>
      </c>
      <c r="H1779" s="76">
        <v>16000</v>
      </c>
      <c r="I1779" s="229">
        <v>1.3199999999999998E-3</v>
      </c>
      <c r="J1779" s="73">
        <f t="shared" si="81"/>
        <v>2.624566696747439E-5</v>
      </c>
      <c r="K1779" s="73">
        <f t="shared" si="82"/>
        <v>21.539930671479585</v>
      </c>
      <c r="L1779" s="3" t="e">
        <f t="shared" si="83"/>
        <v>#N/A</v>
      </c>
    </row>
    <row r="1780" spans="1:12" x14ac:dyDescent="0.25">
      <c r="A1780" s="43" t="s">
        <v>47</v>
      </c>
      <c r="B1780" s="43" t="s">
        <v>12</v>
      </c>
      <c r="C1780" s="43" t="s">
        <v>739</v>
      </c>
      <c r="D1780" s="43" t="s">
        <v>371</v>
      </c>
      <c r="E1780" s="43" t="s">
        <v>1725</v>
      </c>
      <c r="F1780" s="43" t="s">
        <v>3788</v>
      </c>
      <c r="G1780" s="43" t="s">
        <v>4653</v>
      </c>
      <c r="H1780" s="76">
        <v>195000</v>
      </c>
      <c r="I1780" s="229">
        <v>3.2600000000000001E-4</v>
      </c>
      <c r="J1780" s="73">
        <f t="shared" si="81"/>
        <v>6.4818844177247369E-6</v>
      </c>
      <c r="K1780" s="73">
        <f t="shared" si="82"/>
        <v>64.833967461456325</v>
      </c>
      <c r="L1780" s="3" t="e">
        <f t="shared" si="83"/>
        <v>#N/A</v>
      </c>
    </row>
    <row r="1781" spans="1:12" x14ac:dyDescent="0.25">
      <c r="A1781" s="43" t="s">
        <v>47</v>
      </c>
      <c r="B1781" s="43" t="s">
        <v>12</v>
      </c>
      <c r="C1781" s="43" t="s">
        <v>739</v>
      </c>
      <c r="D1781" s="43" t="s">
        <v>371</v>
      </c>
      <c r="E1781" s="43" t="s">
        <v>1725</v>
      </c>
      <c r="F1781" s="43" t="s">
        <v>3788</v>
      </c>
      <c r="G1781" s="43" t="s">
        <v>4653</v>
      </c>
      <c r="H1781" s="76">
        <v>2590000</v>
      </c>
      <c r="I1781" s="229">
        <v>3.2600000000000001E-4</v>
      </c>
      <c r="J1781" s="73">
        <f t="shared" si="81"/>
        <v>6.4818844177247369E-6</v>
      </c>
      <c r="K1781" s="73">
        <f t="shared" si="82"/>
        <v>861.1280806419071</v>
      </c>
      <c r="L1781" s="3" t="e">
        <f t="shared" si="83"/>
        <v>#N/A</v>
      </c>
    </row>
    <row r="1782" spans="1:12" x14ac:dyDescent="0.25">
      <c r="A1782" s="43" t="s">
        <v>47</v>
      </c>
      <c r="B1782" s="43" t="s">
        <v>12</v>
      </c>
      <c r="C1782" s="43" t="s">
        <v>739</v>
      </c>
      <c r="D1782" s="43" t="s">
        <v>371</v>
      </c>
      <c r="E1782" s="43" t="s">
        <v>1725</v>
      </c>
      <c r="F1782" s="43" t="s">
        <v>3788</v>
      </c>
      <c r="G1782" s="43" t="s">
        <v>4653</v>
      </c>
      <c r="H1782" s="76">
        <v>3123000</v>
      </c>
      <c r="I1782" s="229">
        <v>3.2626641050272174E-4</v>
      </c>
      <c r="J1782" s="73">
        <f t="shared" si="81"/>
        <v>6.4871814793391848E-6</v>
      </c>
      <c r="K1782" s="73">
        <f t="shared" si="82"/>
        <v>1039.1894677599762</v>
      </c>
      <c r="L1782" s="3" t="e">
        <f t="shared" si="83"/>
        <v>#N/A</v>
      </c>
    </row>
    <row r="1783" spans="1:12" x14ac:dyDescent="0.25">
      <c r="A1783" s="43" t="s">
        <v>47</v>
      </c>
      <c r="B1783" s="43" t="s">
        <v>12</v>
      </c>
      <c r="C1783" s="43" t="s">
        <v>755</v>
      </c>
      <c r="D1783" s="43" t="s">
        <v>374</v>
      </c>
      <c r="E1783" s="43" t="s">
        <v>1726</v>
      </c>
      <c r="F1783" s="43" t="s">
        <v>3789</v>
      </c>
      <c r="G1783" s="43" t="s">
        <v>4653</v>
      </c>
      <c r="H1783" s="76">
        <v>188000</v>
      </c>
      <c r="I1783" s="229">
        <v>4.2500000000000003E-4</v>
      </c>
      <c r="J1783" s="73">
        <f t="shared" si="81"/>
        <v>8.450309440285316E-6</v>
      </c>
      <c r="K1783" s="73">
        <f t="shared" si="82"/>
        <v>81.488658174773647</v>
      </c>
      <c r="L1783" s="3" t="e">
        <f t="shared" si="83"/>
        <v>#N/A</v>
      </c>
    </row>
    <row r="1784" spans="1:12" x14ac:dyDescent="0.25">
      <c r="A1784" s="43" t="s">
        <v>47</v>
      </c>
      <c r="B1784" s="43" t="s">
        <v>12</v>
      </c>
      <c r="C1784" s="43" t="s">
        <v>800</v>
      </c>
      <c r="D1784" s="43" t="s">
        <v>55</v>
      </c>
      <c r="E1784" s="43" t="s">
        <v>1727</v>
      </c>
      <c r="F1784" s="43" t="s">
        <v>3790</v>
      </c>
      <c r="G1784" s="43" t="s">
        <v>4653</v>
      </c>
      <c r="H1784" s="76">
        <v>5000</v>
      </c>
      <c r="I1784" s="229">
        <v>3.4200000000000002E-4</v>
      </c>
      <c r="J1784" s="73">
        <f t="shared" si="81"/>
        <v>6.8000137143001839E-6</v>
      </c>
      <c r="K1784" s="73">
        <f t="shared" si="82"/>
        <v>1.7440000685715011</v>
      </c>
      <c r="L1784" s="3" t="e">
        <f t="shared" si="83"/>
        <v>#N/A</v>
      </c>
    </row>
    <row r="1785" spans="1:12" x14ac:dyDescent="0.25">
      <c r="A1785" s="43" t="s">
        <v>47</v>
      </c>
      <c r="B1785" s="43" t="s">
        <v>12</v>
      </c>
      <c r="C1785" s="43" t="s">
        <v>800</v>
      </c>
      <c r="D1785" s="43" t="s">
        <v>55</v>
      </c>
      <c r="E1785" s="43" t="s">
        <v>1727</v>
      </c>
      <c r="F1785" s="43" t="s">
        <v>3790</v>
      </c>
      <c r="G1785" s="43" t="s">
        <v>4653</v>
      </c>
      <c r="H1785" s="76">
        <v>100000</v>
      </c>
      <c r="I1785" s="229">
        <v>3.4200000000000002E-4</v>
      </c>
      <c r="J1785" s="73">
        <f t="shared" si="81"/>
        <v>6.8000137143001839E-6</v>
      </c>
      <c r="K1785" s="73">
        <f t="shared" si="82"/>
        <v>34.880001371430019</v>
      </c>
      <c r="L1785" s="3" t="e">
        <f t="shared" si="83"/>
        <v>#N/A</v>
      </c>
    </row>
    <row r="1786" spans="1:12" x14ac:dyDescent="0.25">
      <c r="A1786" s="43" t="s">
        <v>47</v>
      </c>
      <c r="B1786" s="43" t="s">
        <v>12</v>
      </c>
      <c r="C1786" s="43" t="s">
        <v>800</v>
      </c>
      <c r="D1786" s="43" t="s">
        <v>55</v>
      </c>
      <c r="E1786" s="43" t="s">
        <v>1727</v>
      </c>
      <c r="F1786" s="43" t="s">
        <v>3790</v>
      </c>
      <c r="G1786" s="43" t="s">
        <v>4653</v>
      </c>
      <c r="H1786" s="76">
        <v>5000</v>
      </c>
      <c r="I1786" s="229">
        <v>3.4200000000000002E-4</v>
      </c>
      <c r="J1786" s="73">
        <f t="shared" si="81"/>
        <v>6.8000137143001839E-6</v>
      </c>
      <c r="K1786" s="73">
        <f t="shared" si="82"/>
        <v>1.7440000685715011</v>
      </c>
      <c r="L1786" s="3" t="e">
        <f t="shared" si="83"/>
        <v>#N/A</v>
      </c>
    </row>
    <row r="1787" spans="1:12" x14ac:dyDescent="0.25">
      <c r="A1787" s="43" t="s">
        <v>47</v>
      </c>
      <c r="B1787" s="43" t="s">
        <v>12</v>
      </c>
      <c r="C1787" s="43" t="s">
        <v>766</v>
      </c>
      <c r="D1787" s="43" t="s">
        <v>371</v>
      </c>
      <c r="E1787" s="43" t="s">
        <v>1728</v>
      </c>
      <c r="F1787" s="43" t="s">
        <v>3788</v>
      </c>
      <c r="G1787" s="43" t="s">
        <v>4653</v>
      </c>
      <c r="H1787" s="76">
        <v>1975000</v>
      </c>
      <c r="I1787" s="229">
        <v>3.4200000000000002E-4</v>
      </c>
      <c r="J1787" s="73">
        <f t="shared" si="81"/>
        <v>6.8000137143001839E-6</v>
      </c>
      <c r="K1787" s="73">
        <f t="shared" si="82"/>
        <v>688.880027085743</v>
      </c>
      <c r="L1787" s="3" t="e">
        <f t="shared" si="83"/>
        <v>#N/A</v>
      </c>
    </row>
    <row r="1788" spans="1:12" x14ac:dyDescent="0.25">
      <c r="A1788" s="43" t="s">
        <v>47</v>
      </c>
      <c r="B1788" s="43" t="s">
        <v>12</v>
      </c>
      <c r="C1788" s="43" t="s">
        <v>769</v>
      </c>
      <c r="D1788" s="43" t="s">
        <v>371</v>
      </c>
      <c r="E1788" s="43" t="s">
        <v>1729</v>
      </c>
      <c r="F1788" s="43" t="s">
        <v>3788</v>
      </c>
      <c r="G1788" s="43" t="s">
        <v>4653</v>
      </c>
      <c r="H1788" s="76">
        <v>15000</v>
      </c>
      <c r="I1788" s="229"/>
      <c r="J1788" s="73">
        <f t="shared" si="81"/>
        <v>0</v>
      </c>
      <c r="K1788" s="73">
        <f t="shared" si="82"/>
        <v>0</v>
      </c>
      <c r="L1788" s="3" t="e">
        <f t="shared" si="83"/>
        <v>#N/A</v>
      </c>
    </row>
    <row r="1789" spans="1:12" x14ac:dyDescent="0.25">
      <c r="A1789" s="43" t="s">
        <v>47</v>
      </c>
      <c r="B1789" s="43" t="s">
        <v>12</v>
      </c>
      <c r="C1789" s="43" t="s">
        <v>769</v>
      </c>
      <c r="D1789" s="43" t="s">
        <v>371</v>
      </c>
      <c r="E1789" s="43" t="s">
        <v>1729</v>
      </c>
      <c r="F1789" s="43" t="s">
        <v>3788</v>
      </c>
      <c r="G1789" s="43" t="s">
        <v>4653</v>
      </c>
      <c r="H1789" s="76">
        <v>130000</v>
      </c>
      <c r="I1789" s="229"/>
      <c r="J1789" s="73">
        <f t="shared" si="81"/>
        <v>0</v>
      </c>
      <c r="K1789" s="73">
        <f t="shared" si="82"/>
        <v>0</v>
      </c>
      <c r="L1789" s="3" t="e">
        <f t="shared" si="83"/>
        <v>#N/A</v>
      </c>
    </row>
    <row r="1790" spans="1:12" x14ac:dyDescent="0.25">
      <c r="A1790" s="43" t="s">
        <v>47</v>
      </c>
      <c r="B1790" s="43" t="s">
        <v>12</v>
      </c>
      <c r="C1790" s="43" t="s">
        <v>769</v>
      </c>
      <c r="D1790" s="43" t="s">
        <v>371</v>
      </c>
      <c r="E1790" s="43" t="s">
        <v>1729</v>
      </c>
      <c r="F1790" s="43" t="s">
        <v>3788</v>
      </c>
      <c r="G1790" s="43" t="s">
        <v>4653</v>
      </c>
      <c r="H1790" s="76">
        <v>4990000</v>
      </c>
      <c r="I1790" s="229"/>
      <c r="J1790" s="73">
        <f t="shared" si="81"/>
        <v>0</v>
      </c>
      <c r="K1790" s="73">
        <f t="shared" si="82"/>
        <v>0</v>
      </c>
      <c r="L1790" s="3" t="e">
        <f t="shared" si="83"/>
        <v>#N/A</v>
      </c>
    </row>
    <row r="1791" spans="1:12" x14ac:dyDescent="0.25">
      <c r="A1791" s="43" t="s">
        <v>47</v>
      </c>
      <c r="B1791" s="43" t="s">
        <v>12</v>
      </c>
      <c r="C1791" s="43" t="s">
        <v>769</v>
      </c>
      <c r="D1791" s="43" t="s">
        <v>371</v>
      </c>
      <c r="E1791" s="43" t="s">
        <v>1729</v>
      </c>
      <c r="F1791" s="43" t="s">
        <v>3788</v>
      </c>
      <c r="G1791" s="43" t="s">
        <v>4653</v>
      </c>
      <c r="H1791" s="76">
        <v>5000</v>
      </c>
      <c r="I1791" s="229"/>
      <c r="J1791" s="73">
        <f t="shared" si="81"/>
        <v>0</v>
      </c>
      <c r="K1791" s="73">
        <f t="shared" si="82"/>
        <v>0</v>
      </c>
      <c r="L1791" s="3" t="e">
        <f t="shared" si="83"/>
        <v>#N/A</v>
      </c>
    </row>
    <row r="1792" spans="1:12" x14ac:dyDescent="0.25">
      <c r="A1792" s="43" t="s">
        <v>47</v>
      </c>
      <c r="B1792" s="43" t="s">
        <v>12</v>
      </c>
      <c r="C1792" s="43" t="s">
        <v>770</v>
      </c>
      <c r="D1792" s="43" t="s">
        <v>371</v>
      </c>
      <c r="E1792" s="43" t="s">
        <v>1730</v>
      </c>
      <c r="F1792" s="43" t="s">
        <v>3791</v>
      </c>
      <c r="G1792" s="43" t="s">
        <v>4653</v>
      </c>
      <c r="H1792" s="76">
        <v>176000</v>
      </c>
      <c r="I1792" s="229">
        <v>4.5000000000000004E-4</v>
      </c>
      <c r="J1792" s="73">
        <f t="shared" si="81"/>
        <v>8.947386466184454E-6</v>
      </c>
      <c r="K1792" s="73">
        <f t="shared" si="82"/>
        <v>80.774740018048476</v>
      </c>
      <c r="L1792" s="3" t="e">
        <f t="shared" si="83"/>
        <v>#N/A</v>
      </c>
    </row>
    <row r="1793" spans="1:12" x14ac:dyDescent="0.25">
      <c r="A1793" s="43" t="s">
        <v>47</v>
      </c>
      <c r="B1793" s="43" t="s">
        <v>12</v>
      </c>
      <c r="C1793" s="43" t="s">
        <v>770</v>
      </c>
      <c r="D1793" s="43" t="s">
        <v>371</v>
      </c>
      <c r="E1793" s="43" t="s">
        <v>1730</v>
      </c>
      <c r="F1793" s="43" t="s">
        <v>3791</v>
      </c>
      <c r="G1793" s="43" t="s">
        <v>4653</v>
      </c>
      <c r="H1793" s="76">
        <v>652000</v>
      </c>
      <c r="I1793" s="229">
        <v>4.4999999999999999E-4</v>
      </c>
      <c r="J1793" s="73">
        <f t="shared" si="81"/>
        <v>8.9473864661844523E-6</v>
      </c>
      <c r="K1793" s="73">
        <f t="shared" si="82"/>
        <v>299.23369597595223</v>
      </c>
      <c r="L1793" s="3" t="e">
        <f t="shared" si="83"/>
        <v>#N/A</v>
      </c>
    </row>
    <row r="1794" spans="1:12" x14ac:dyDescent="0.25">
      <c r="A1794" s="43" t="s">
        <v>47</v>
      </c>
      <c r="B1794" s="43" t="s">
        <v>12</v>
      </c>
      <c r="C1794" s="43" t="s">
        <v>770</v>
      </c>
      <c r="D1794" s="43" t="s">
        <v>371</v>
      </c>
      <c r="E1794" s="43" t="s">
        <v>1730</v>
      </c>
      <c r="F1794" s="43" t="s">
        <v>3791</v>
      </c>
      <c r="G1794" s="43" t="s">
        <v>4653</v>
      </c>
      <c r="H1794" s="76">
        <v>320000</v>
      </c>
      <c r="I1794" s="229">
        <v>4.4999999999999999E-4</v>
      </c>
      <c r="J1794" s="73">
        <f t="shared" si="81"/>
        <v>8.9473864661844523E-6</v>
      </c>
      <c r="K1794" s="73">
        <f t="shared" si="82"/>
        <v>146.86316366917902</v>
      </c>
      <c r="L1794" s="3" t="e">
        <f t="shared" si="83"/>
        <v>#N/A</v>
      </c>
    </row>
    <row r="1795" spans="1:12" x14ac:dyDescent="0.25">
      <c r="A1795" s="43" t="s">
        <v>47</v>
      </c>
      <c r="B1795" s="43" t="s">
        <v>12</v>
      </c>
      <c r="C1795" s="43" t="s">
        <v>770</v>
      </c>
      <c r="D1795" s="43" t="s">
        <v>371</v>
      </c>
      <c r="E1795" s="43" t="s">
        <v>1731</v>
      </c>
      <c r="F1795" s="43" t="s">
        <v>3792</v>
      </c>
      <c r="G1795" s="43" t="s">
        <v>4653</v>
      </c>
      <c r="H1795" s="76">
        <v>60000</v>
      </c>
      <c r="I1795" s="229">
        <v>4.4999999999999999E-4</v>
      </c>
      <c r="J1795" s="73">
        <f t="shared" si="81"/>
        <v>8.9473864661844523E-6</v>
      </c>
      <c r="K1795" s="73">
        <f t="shared" si="82"/>
        <v>27.536843187971066</v>
      </c>
      <c r="L1795" s="3" t="e">
        <f t="shared" si="83"/>
        <v>#N/A</v>
      </c>
    </row>
    <row r="1796" spans="1:12" x14ac:dyDescent="0.25">
      <c r="A1796" s="43" t="s">
        <v>47</v>
      </c>
      <c r="B1796" s="43" t="s">
        <v>12</v>
      </c>
      <c r="C1796" s="43" t="s">
        <v>770</v>
      </c>
      <c r="D1796" s="43" t="s">
        <v>371</v>
      </c>
      <c r="E1796" s="43" t="s">
        <v>1731</v>
      </c>
      <c r="F1796" s="43" t="s">
        <v>3792</v>
      </c>
      <c r="G1796" s="43" t="s">
        <v>4653</v>
      </c>
      <c r="H1796" s="76">
        <v>20000</v>
      </c>
      <c r="I1796" s="229">
        <v>4.4999999999999999E-4</v>
      </c>
      <c r="J1796" s="73">
        <f t="shared" si="81"/>
        <v>8.9473864661844523E-6</v>
      </c>
      <c r="K1796" s="73">
        <f t="shared" si="82"/>
        <v>9.1789477293236885</v>
      </c>
      <c r="L1796" s="3" t="e">
        <f t="shared" si="83"/>
        <v>#N/A</v>
      </c>
    </row>
    <row r="1797" spans="1:12" x14ac:dyDescent="0.25">
      <c r="A1797" s="43" t="s">
        <v>47</v>
      </c>
      <c r="B1797" s="43" t="s">
        <v>12</v>
      </c>
      <c r="C1797" s="43" t="s">
        <v>770</v>
      </c>
      <c r="D1797" s="43" t="s">
        <v>371</v>
      </c>
      <c r="E1797" s="43" t="s">
        <v>1731</v>
      </c>
      <c r="F1797" s="43" t="s">
        <v>3792</v>
      </c>
      <c r="G1797" s="43" t="s">
        <v>4653</v>
      </c>
      <c r="H1797" s="76">
        <v>20000</v>
      </c>
      <c r="I1797" s="229">
        <v>4.4999999999999999E-4</v>
      </c>
      <c r="J1797" s="73">
        <f t="shared" si="81"/>
        <v>8.9473864661844523E-6</v>
      </c>
      <c r="K1797" s="73">
        <f t="shared" si="82"/>
        <v>9.1789477293236885</v>
      </c>
      <c r="L1797" s="3" t="e">
        <f t="shared" si="83"/>
        <v>#N/A</v>
      </c>
    </row>
    <row r="1798" spans="1:12" x14ac:dyDescent="0.25">
      <c r="A1798" s="43" t="s">
        <v>47</v>
      </c>
      <c r="B1798" s="43" t="s">
        <v>12</v>
      </c>
      <c r="C1798" s="43" t="s">
        <v>778</v>
      </c>
      <c r="D1798" s="43" t="s">
        <v>371</v>
      </c>
      <c r="E1798" s="43" t="s">
        <v>1732</v>
      </c>
      <c r="F1798" s="43" t="s">
        <v>3791</v>
      </c>
      <c r="G1798" s="43" t="s">
        <v>4653</v>
      </c>
      <c r="H1798" s="76">
        <v>1612000</v>
      </c>
      <c r="I1798" s="229">
        <v>4.4999999999999999E-4</v>
      </c>
      <c r="J1798" s="73">
        <f t="shared" si="81"/>
        <v>8.9473864661844523E-6</v>
      </c>
      <c r="K1798" s="73">
        <f t="shared" si="82"/>
        <v>739.82318698348934</v>
      </c>
      <c r="L1798" s="3" t="e">
        <f t="shared" si="83"/>
        <v>#N/A</v>
      </c>
    </row>
    <row r="1799" spans="1:12" x14ac:dyDescent="0.25">
      <c r="A1799" s="43" t="s">
        <v>47</v>
      </c>
      <c r="B1799" s="43" t="s">
        <v>12</v>
      </c>
      <c r="C1799" s="43" t="s">
        <v>778</v>
      </c>
      <c r="D1799" s="43" t="s">
        <v>371</v>
      </c>
      <c r="E1799" s="43" t="s">
        <v>1732</v>
      </c>
      <c r="F1799" s="43" t="s">
        <v>3791</v>
      </c>
      <c r="G1799" s="43" t="s">
        <v>4653</v>
      </c>
      <c r="H1799" s="76">
        <v>3100000</v>
      </c>
      <c r="I1799" s="229">
        <v>4.4999999999999999E-4</v>
      </c>
      <c r="J1799" s="73">
        <f t="shared" ref="J1799:J1862" si="84">I1799*$J$5</f>
        <v>8.9473864661844523E-6</v>
      </c>
      <c r="K1799" s="73">
        <f t="shared" ref="K1799:K1862" si="85">(I1799+J1799)*H1799</f>
        <v>1422.7368980451718</v>
      </c>
      <c r="L1799" s="3" t="e">
        <f t="shared" ref="L1799:L1862" si="86">MATCH(C1799,$C$7237:$C$7264,0)</f>
        <v>#N/A</v>
      </c>
    </row>
    <row r="1800" spans="1:12" x14ac:dyDescent="0.25">
      <c r="A1800" s="43" t="s">
        <v>47</v>
      </c>
      <c r="B1800" s="43" t="s">
        <v>12</v>
      </c>
      <c r="C1800" s="43" t="s">
        <v>778</v>
      </c>
      <c r="D1800" s="43" t="s">
        <v>371</v>
      </c>
      <c r="E1800" s="43" t="s">
        <v>1732</v>
      </c>
      <c r="F1800" s="43" t="s">
        <v>3791</v>
      </c>
      <c r="G1800" s="43" t="s">
        <v>4653</v>
      </c>
      <c r="H1800" s="76">
        <v>1812000</v>
      </c>
      <c r="I1800" s="229">
        <v>4.4999999999999999E-4</v>
      </c>
      <c r="J1800" s="73">
        <f t="shared" si="84"/>
        <v>8.9473864661844523E-6</v>
      </c>
      <c r="K1800" s="73">
        <f t="shared" si="85"/>
        <v>831.61266427672615</v>
      </c>
      <c r="L1800" s="3" t="e">
        <f t="shared" si="86"/>
        <v>#N/A</v>
      </c>
    </row>
    <row r="1801" spans="1:12" x14ac:dyDescent="0.25">
      <c r="A1801" s="43" t="s">
        <v>47</v>
      </c>
      <c r="B1801" s="43" t="s">
        <v>12</v>
      </c>
      <c r="C1801" s="43" t="s">
        <v>778</v>
      </c>
      <c r="D1801" s="43" t="s">
        <v>371</v>
      </c>
      <c r="E1801" s="43" t="s">
        <v>1733</v>
      </c>
      <c r="F1801" s="43" t="s">
        <v>3792</v>
      </c>
      <c r="G1801" s="43" t="s">
        <v>4653</v>
      </c>
      <c r="H1801" s="76">
        <v>232000</v>
      </c>
      <c r="I1801" s="229">
        <v>4.5000000000000004E-4</v>
      </c>
      <c r="J1801" s="73">
        <f t="shared" si="84"/>
        <v>8.947386466184454E-6</v>
      </c>
      <c r="K1801" s="73">
        <f t="shared" si="85"/>
        <v>106.47579366015481</v>
      </c>
      <c r="L1801" s="3" t="e">
        <f t="shared" si="86"/>
        <v>#N/A</v>
      </c>
    </row>
    <row r="1802" spans="1:12" x14ac:dyDescent="0.25">
      <c r="A1802" s="43" t="s">
        <v>47</v>
      </c>
      <c r="B1802" s="43" t="s">
        <v>12</v>
      </c>
      <c r="C1802" s="43" t="s">
        <v>778</v>
      </c>
      <c r="D1802" s="43" t="s">
        <v>371</v>
      </c>
      <c r="E1802" s="43" t="s">
        <v>1733</v>
      </c>
      <c r="F1802" s="43" t="s">
        <v>3792</v>
      </c>
      <c r="G1802" s="43" t="s">
        <v>4653</v>
      </c>
      <c r="H1802" s="76">
        <v>132000</v>
      </c>
      <c r="I1802" s="229">
        <v>4.4999999999999999E-4</v>
      </c>
      <c r="J1802" s="73">
        <f t="shared" si="84"/>
        <v>8.9473864661844523E-6</v>
      </c>
      <c r="K1802" s="73">
        <f t="shared" si="85"/>
        <v>60.581055013536343</v>
      </c>
      <c r="L1802" s="3" t="e">
        <f t="shared" si="86"/>
        <v>#N/A</v>
      </c>
    </row>
    <row r="1803" spans="1:12" x14ac:dyDescent="0.25">
      <c r="A1803" s="43" t="s">
        <v>47</v>
      </c>
      <c r="B1803" s="43" t="s">
        <v>12</v>
      </c>
      <c r="C1803" s="43" t="s">
        <v>778</v>
      </c>
      <c r="D1803" s="43" t="s">
        <v>371</v>
      </c>
      <c r="E1803" s="43" t="s">
        <v>1733</v>
      </c>
      <c r="F1803" s="43" t="s">
        <v>3792</v>
      </c>
      <c r="G1803" s="43" t="s">
        <v>4653</v>
      </c>
      <c r="H1803" s="76">
        <v>196000</v>
      </c>
      <c r="I1803" s="229">
        <v>4.4999999999999999E-4</v>
      </c>
      <c r="J1803" s="73">
        <f t="shared" si="84"/>
        <v>8.9473864661844523E-6</v>
      </c>
      <c r="K1803" s="73">
        <f t="shared" si="85"/>
        <v>89.953687747372143</v>
      </c>
      <c r="L1803" s="3" t="e">
        <f t="shared" si="86"/>
        <v>#N/A</v>
      </c>
    </row>
    <row r="1804" spans="1:12" x14ac:dyDescent="0.25">
      <c r="A1804" s="43" t="s">
        <v>47</v>
      </c>
      <c r="B1804" s="43" t="s">
        <v>12</v>
      </c>
      <c r="C1804" s="43" t="s">
        <v>783</v>
      </c>
      <c r="D1804" s="43" t="s">
        <v>371</v>
      </c>
      <c r="E1804" s="43" t="s">
        <v>1734</v>
      </c>
      <c r="F1804" s="43" t="s">
        <v>3791</v>
      </c>
      <c r="G1804" s="43" t="s">
        <v>4653</v>
      </c>
      <c r="H1804" s="76">
        <v>1640000</v>
      </c>
      <c r="I1804" s="229">
        <v>4.4999999999999999E-4</v>
      </c>
      <c r="J1804" s="73">
        <f t="shared" si="84"/>
        <v>8.9473864661844523E-6</v>
      </c>
      <c r="K1804" s="73">
        <f t="shared" si="85"/>
        <v>752.67371380454244</v>
      </c>
      <c r="L1804" s="3" t="e">
        <f t="shared" si="86"/>
        <v>#N/A</v>
      </c>
    </row>
    <row r="1805" spans="1:12" x14ac:dyDescent="0.25">
      <c r="A1805" s="43" t="s">
        <v>47</v>
      </c>
      <c r="B1805" s="43" t="s">
        <v>12</v>
      </c>
      <c r="C1805" s="43" t="s">
        <v>783</v>
      </c>
      <c r="D1805" s="43" t="s">
        <v>371</v>
      </c>
      <c r="E1805" s="43" t="s">
        <v>1734</v>
      </c>
      <c r="F1805" s="43" t="s">
        <v>3791</v>
      </c>
      <c r="G1805" s="43" t="s">
        <v>4653</v>
      </c>
      <c r="H1805" s="76">
        <v>3096000</v>
      </c>
      <c r="I1805" s="229">
        <v>4.4999999999999999E-4</v>
      </c>
      <c r="J1805" s="73">
        <f t="shared" si="84"/>
        <v>8.9473864661844523E-6</v>
      </c>
      <c r="K1805" s="73">
        <f t="shared" si="85"/>
        <v>1420.9011084993069</v>
      </c>
      <c r="L1805" s="3" t="e">
        <f t="shared" si="86"/>
        <v>#N/A</v>
      </c>
    </row>
    <row r="1806" spans="1:12" x14ac:dyDescent="0.25">
      <c r="A1806" s="43" t="s">
        <v>47</v>
      </c>
      <c r="B1806" s="43" t="s">
        <v>12</v>
      </c>
      <c r="C1806" s="43" t="s">
        <v>783</v>
      </c>
      <c r="D1806" s="43" t="s">
        <v>371</v>
      </c>
      <c r="E1806" s="43" t="s">
        <v>1734</v>
      </c>
      <c r="F1806" s="43" t="s">
        <v>3791</v>
      </c>
      <c r="G1806" s="43" t="s">
        <v>4653</v>
      </c>
      <c r="H1806" s="76">
        <v>1784000</v>
      </c>
      <c r="I1806" s="229">
        <v>4.4999999999999999E-4</v>
      </c>
      <c r="J1806" s="73">
        <f t="shared" si="84"/>
        <v>8.9473864661844523E-6</v>
      </c>
      <c r="K1806" s="73">
        <f t="shared" si="85"/>
        <v>818.76213745567304</v>
      </c>
      <c r="L1806" s="3" t="e">
        <f t="shared" si="86"/>
        <v>#N/A</v>
      </c>
    </row>
    <row r="1807" spans="1:12" x14ac:dyDescent="0.25">
      <c r="A1807" s="43" t="s">
        <v>47</v>
      </c>
      <c r="B1807" s="43" t="s">
        <v>12</v>
      </c>
      <c r="C1807" s="43" t="s">
        <v>783</v>
      </c>
      <c r="D1807" s="43" t="s">
        <v>371</v>
      </c>
      <c r="E1807" s="43" t="s">
        <v>1735</v>
      </c>
      <c r="F1807" s="43" t="s">
        <v>3792</v>
      </c>
      <c r="G1807" s="43" t="s">
        <v>4653</v>
      </c>
      <c r="H1807" s="76">
        <v>232000</v>
      </c>
      <c r="I1807" s="229">
        <v>4.5000000000000004E-4</v>
      </c>
      <c r="J1807" s="73">
        <f t="shared" si="84"/>
        <v>8.947386466184454E-6</v>
      </c>
      <c r="K1807" s="73">
        <f t="shared" si="85"/>
        <v>106.47579366015481</v>
      </c>
      <c r="L1807" s="3" t="e">
        <f t="shared" si="86"/>
        <v>#N/A</v>
      </c>
    </row>
    <row r="1808" spans="1:12" x14ac:dyDescent="0.25">
      <c r="A1808" s="43" t="s">
        <v>47</v>
      </c>
      <c r="B1808" s="43" t="s">
        <v>12</v>
      </c>
      <c r="C1808" s="43" t="s">
        <v>783</v>
      </c>
      <c r="D1808" s="43" t="s">
        <v>371</v>
      </c>
      <c r="E1808" s="43" t="s">
        <v>1735</v>
      </c>
      <c r="F1808" s="43" t="s">
        <v>3792</v>
      </c>
      <c r="G1808" s="43" t="s">
        <v>4653</v>
      </c>
      <c r="H1808" s="76">
        <v>124000</v>
      </c>
      <c r="I1808" s="229">
        <v>4.4999999999999999E-4</v>
      </c>
      <c r="J1808" s="73">
        <f t="shared" si="84"/>
        <v>8.9473864661844523E-6</v>
      </c>
      <c r="K1808" s="73">
        <f t="shared" si="85"/>
        <v>56.909475921806873</v>
      </c>
      <c r="L1808" s="3" t="e">
        <f t="shared" si="86"/>
        <v>#N/A</v>
      </c>
    </row>
    <row r="1809" spans="1:12" x14ac:dyDescent="0.25">
      <c r="A1809" s="43" t="s">
        <v>47</v>
      </c>
      <c r="B1809" s="43" t="s">
        <v>12</v>
      </c>
      <c r="C1809" s="43" t="s">
        <v>783</v>
      </c>
      <c r="D1809" s="43" t="s">
        <v>371</v>
      </c>
      <c r="E1809" s="43" t="s">
        <v>1735</v>
      </c>
      <c r="F1809" s="43" t="s">
        <v>3792</v>
      </c>
      <c r="G1809" s="43" t="s">
        <v>4653</v>
      </c>
      <c r="H1809" s="76">
        <v>132000</v>
      </c>
      <c r="I1809" s="229">
        <v>4.4999999999999999E-4</v>
      </c>
      <c r="J1809" s="73">
        <f t="shared" si="84"/>
        <v>8.9473864661844523E-6</v>
      </c>
      <c r="K1809" s="73">
        <f t="shared" si="85"/>
        <v>60.581055013536343</v>
      </c>
      <c r="L1809" s="3" t="e">
        <f t="shared" si="86"/>
        <v>#N/A</v>
      </c>
    </row>
    <row r="1810" spans="1:12" x14ac:dyDescent="0.25">
      <c r="A1810" s="43" t="s">
        <v>47</v>
      </c>
      <c r="B1810" s="43" t="s">
        <v>12</v>
      </c>
      <c r="C1810" s="43" t="s">
        <v>369</v>
      </c>
      <c r="D1810" s="43" t="s">
        <v>55</v>
      </c>
      <c r="E1810" s="43" t="s">
        <v>416</v>
      </c>
      <c r="F1810" s="43" t="s">
        <v>3793</v>
      </c>
      <c r="G1810" s="43" t="s">
        <v>4653</v>
      </c>
      <c r="H1810" s="76">
        <v>645000</v>
      </c>
      <c r="I1810" s="229">
        <v>4.0200000000000001E-4</v>
      </c>
      <c r="J1810" s="73">
        <f t="shared" si="84"/>
        <v>7.9929985764581104E-6</v>
      </c>
      <c r="K1810" s="73">
        <f t="shared" si="85"/>
        <v>264.44548408181549</v>
      </c>
      <c r="L1810" s="3" t="e">
        <f t="shared" si="86"/>
        <v>#N/A</v>
      </c>
    </row>
    <row r="1811" spans="1:12" x14ac:dyDescent="0.25">
      <c r="A1811" s="43" t="s">
        <v>47</v>
      </c>
      <c r="B1811" s="43" t="s">
        <v>12</v>
      </c>
      <c r="C1811" s="43" t="s">
        <v>369</v>
      </c>
      <c r="D1811" s="43" t="s">
        <v>55</v>
      </c>
      <c r="E1811" s="43" t="s">
        <v>416</v>
      </c>
      <c r="F1811" s="43" t="s">
        <v>3793</v>
      </c>
      <c r="G1811" s="43" t="s">
        <v>4653</v>
      </c>
      <c r="H1811" s="76">
        <v>500000</v>
      </c>
      <c r="I1811" s="229">
        <v>4.0200000000000001E-4</v>
      </c>
      <c r="J1811" s="73">
        <f t="shared" si="84"/>
        <v>7.9929985764581104E-6</v>
      </c>
      <c r="K1811" s="73">
        <f t="shared" si="85"/>
        <v>204.99649928822907</v>
      </c>
      <c r="L1811" s="3" t="e">
        <f t="shared" si="86"/>
        <v>#N/A</v>
      </c>
    </row>
    <row r="1812" spans="1:12" x14ac:dyDescent="0.25">
      <c r="A1812" s="43" t="s">
        <v>47</v>
      </c>
      <c r="B1812" s="43" t="s">
        <v>12</v>
      </c>
      <c r="C1812" s="43" t="s">
        <v>731</v>
      </c>
      <c r="D1812" s="43" t="s">
        <v>55</v>
      </c>
      <c r="E1812" s="43" t="s">
        <v>1736</v>
      </c>
      <c r="F1812" s="43" t="s">
        <v>3794</v>
      </c>
      <c r="G1812" s="43" t="s">
        <v>4653</v>
      </c>
      <c r="H1812" s="76">
        <v>5000</v>
      </c>
      <c r="I1812" s="229">
        <v>4.1799999999999997E-4</v>
      </c>
      <c r="J1812" s="73">
        <f t="shared" si="84"/>
        <v>8.3111278730335566E-6</v>
      </c>
      <c r="K1812" s="73">
        <f t="shared" si="85"/>
        <v>2.1315556393651676</v>
      </c>
      <c r="L1812" s="3" t="e">
        <f t="shared" si="86"/>
        <v>#N/A</v>
      </c>
    </row>
    <row r="1813" spans="1:12" x14ac:dyDescent="0.25">
      <c r="A1813" s="43" t="s">
        <v>47</v>
      </c>
      <c r="B1813" s="43" t="s">
        <v>12</v>
      </c>
      <c r="C1813" s="43" t="s">
        <v>731</v>
      </c>
      <c r="D1813" s="43" t="s">
        <v>55</v>
      </c>
      <c r="E1813" s="43" t="s">
        <v>1736</v>
      </c>
      <c r="F1813" s="43" t="s">
        <v>3794</v>
      </c>
      <c r="G1813" s="43" t="s">
        <v>4653</v>
      </c>
      <c r="H1813" s="76">
        <v>20000</v>
      </c>
      <c r="I1813" s="229">
        <v>4.1799999999999997E-4</v>
      </c>
      <c r="J1813" s="73">
        <f t="shared" si="84"/>
        <v>8.3111278730335566E-6</v>
      </c>
      <c r="K1813" s="73">
        <f t="shared" si="85"/>
        <v>8.5262225574606703</v>
      </c>
      <c r="L1813" s="3" t="e">
        <f t="shared" si="86"/>
        <v>#N/A</v>
      </c>
    </row>
    <row r="1814" spans="1:12" x14ac:dyDescent="0.25">
      <c r="A1814" s="43" t="s">
        <v>47</v>
      </c>
      <c r="B1814" s="43" t="s">
        <v>12</v>
      </c>
      <c r="C1814" s="43" t="s">
        <v>732</v>
      </c>
      <c r="D1814" s="43" t="s">
        <v>55</v>
      </c>
      <c r="E1814" s="43" t="s">
        <v>1737</v>
      </c>
      <c r="F1814" s="43" t="s">
        <v>3793</v>
      </c>
      <c r="G1814" s="43" t="s">
        <v>4653</v>
      </c>
      <c r="H1814" s="76">
        <v>15000</v>
      </c>
      <c r="I1814" s="229"/>
      <c r="J1814" s="73">
        <f t="shared" si="84"/>
        <v>0</v>
      </c>
      <c r="K1814" s="73">
        <f t="shared" si="85"/>
        <v>0</v>
      </c>
      <c r="L1814" s="3" t="e">
        <f t="shared" si="86"/>
        <v>#N/A</v>
      </c>
    </row>
    <row r="1815" spans="1:12" x14ac:dyDescent="0.25">
      <c r="A1815" s="43" t="s">
        <v>47</v>
      </c>
      <c r="B1815" s="43" t="s">
        <v>12</v>
      </c>
      <c r="C1815" s="43" t="s">
        <v>732</v>
      </c>
      <c r="D1815" s="43" t="s">
        <v>55</v>
      </c>
      <c r="E1815" s="43" t="s">
        <v>1737</v>
      </c>
      <c r="F1815" s="43" t="s">
        <v>3793</v>
      </c>
      <c r="G1815" s="43" t="s">
        <v>4653</v>
      </c>
      <c r="H1815" s="76">
        <v>5000</v>
      </c>
      <c r="I1815" s="229"/>
      <c r="J1815" s="73">
        <f t="shared" si="84"/>
        <v>0</v>
      </c>
      <c r="K1815" s="73">
        <f t="shared" si="85"/>
        <v>0</v>
      </c>
      <c r="L1815" s="3" t="e">
        <f t="shared" si="86"/>
        <v>#N/A</v>
      </c>
    </row>
    <row r="1816" spans="1:12" x14ac:dyDescent="0.25">
      <c r="A1816" s="43" t="s">
        <v>47</v>
      </c>
      <c r="B1816" s="43" t="s">
        <v>12</v>
      </c>
      <c r="C1816" s="43" t="s">
        <v>732</v>
      </c>
      <c r="D1816" s="43" t="s">
        <v>55</v>
      </c>
      <c r="E1816" s="43" t="s">
        <v>1737</v>
      </c>
      <c r="F1816" s="43" t="s">
        <v>3793</v>
      </c>
      <c r="G1816" s="43" t="s">
        <v>4653</v>
      </c>
      <c r="H1816" s="76">
        <v>5000</v>
      </c>
      <c r="I1816" s="229"/>
      <c r="J1816" s="73">
        <f t="shared" si="84"/>
        <v>0</v>
      </c>
      <c r="K1816" s="73">
        <f t="shared" si="85"/>
        <v>0</v>
      </c>
      <c r="L1816" s="3" t="e">
        <f t="shared" si="86"/>
        <v>#N/A</v>
      </c>
    </row>
    <row r="1817" spans="1:12" x14ac:dyDescent="0.25">
      <c r="A1817" s="43" t="s">
        <v>47</v>
      </c>
      <c r="B1817" s="43" t="s">
        <v>12</v>
      </c>
      <c r="C1817" s="43" t="s">
        <v>732</v>
      </c>
      <c r="D1817" s="43" t="s">
        <v>55</v>
      </c>
      <c r="E1817" s="43" t="s">
        <v>1737</v>
      </c>
      <c r="F1817" s="43" t="s">
        <v>3793</v>
      </c>
      <c r="G1817" s="43" t="s">
        <v>4653</v>
      </c>
      <c r="H1817" s="76">
        <v>5000</v>
      </c>
      <c r="I1817" s="229"/>
      <c r="J1817" s="73">
        <f t="shared" si="84"/>
        <v>0</v>
      </c>
      <c r="K1817" s="73">
        <f t="shared" si="85"/>
        <v>0</v>
      </c>
      <c r="L1817" s="3" t="e">
        <f t="shared" si="86"/>
        <v>#N/A</v>
      </c>
    </row>
    <row r="1818" spans="1:12" x14ac:dyDescent="0.25">
      <c r="A1818" s="43" t="s">
        <v>47</v>
      </c>
      <c r="B1818" s="43" t="s">
        <v>12</v>
      </c>
      <c r="C1818" s="43" t="s">
        <v>732</v>
      </c>
      <c r="D1818" s="43" t="s">
        <v>55</v>
      </c>
      <c r="E1818" s="43" t="s">
        <v>1737</v>
      </c>
      <c r="F1818" s="43" t="s">
        <v>3793</v>
      </c>
      <c r="G1818" s="43" t="s">
        <v>4653</v>
      </c>
      <c r="H1818" s="76">
        <v>1465000</v>
      </c>
      <c r="I1818" s="229"/>
      <c r="J1818" s="73">
        <f t="shared" si="84"/>
        <v>0</v>
      </c>
      <c r="K1818" s="73">
        <f t="shared" si="85"/>
        <v>0</v>
      </c>
      <c r="L1818" s="3" t="e">
        <f t="shared" si="86"/>
        <v>#N/A</v>
      </c>
    </row>
    <row r="1819" spans="1:12" x14ac:dyDescent="0.25">
      <c r="A1819" s="43" t="s">
        <v>47</v>
      </c>
      <c r="B1819" s="43" t="s">
        <v>12</v>
      </c>
      <c r="C1819" s="43" t="s">
        <v>734</v>
      </c>
      <c r="D1819" s="43" t="s">
        <v>55</v>
      </c>
      <c r="E1819" s="43" t="s">
        <v>1738</v>
      </c>
      <c r="F1819" s="43" t="s">
        <v>3795</v>
      </c>
      <c r="G1819" s="43" t="s">
        <v>4653</v>
      </c>
      <c r="H1819" s="76">
        <v>5000</v>
      </c>
      <c r="I1819" s="229"/>
      <c r="J1819" s="73">
        <f t="shared" si="84"/>
        <v>0</v>
      </c>
      <c r="K1819" s="73">
        <f t="shared" si="85"/>
        <v>0</v>
      </c>
      <c r="L1819" s="3" t="e">
        <f t="shared" si="86"/>
        <v>#N/A</v>
      </c>
    </row>
    <row r="1820" spans="1:12" x14ac:dyDescent="0.25">
      <c r="A1820" s="43" t="s">
        <v>47</v>
      </c>
      <c r="B1820" s="43" t="s">
        <v>12</v>
      </c>
      <c r="C1820" s="43" t="s">
        <v>735</v>
      </c>
      <c r="D1820" s="43" t="s">
        <v>55</v>
      </c>
      <c r="E1820" s="43" t="s">
        <v>1739</v>
      </c>
      <c r="F1820" s="43" t="s">
        <v>3793</v>
      </c>
      <c r="G1820" s="43" t="s">
        <v>4653</v>
      </c>
      <c r="H1820" s="76">
        <v>5000</v>
      </c>
      <c r="I1820" s="229"/>
      <c r="J1820" s="73">
        <f t="shared" si="84"/>
        <v>0</v>
      </c>
      <c r="K1820" s="73">
        <f t="shared" si="85"/>
        <v>0</v>
      </c>
      <c r="L1820" s="3" t="e">
        <f t="shared" si="86"/>
        <v>#N/A</v>
      </c>
    </row>
    <row r="1821" spans="1:12" x14ac:dyDescent="0.25">
      <c r="A1821" s="43" t="s">
        <v>47</v>
      </c>
      <c r="B1821" s="43" t="s">
        <v>12</v>
      </c>
      <c r="C1821" s="43" t="s">
        <v>735</v>
      </c>
      <c r="D1821" s="43" t="s">
        <v>55</v>
      </c>
      <c r="E1821" s="43" t="s">
        <v>1739</v>
      </c>
      <c r="F1821" s="43" t="s">
        <v>3793</v>
      </c>
      <c r="G1821" s="43" t="s">
        <v>4653</v>
      </c>
      <c r="H1821" s="76">
        <v>5000</v>
      </c>
      <c r="I1821" s="229"/>
      <c r="J1821" s="73">
        <f t="shared" si="84"/>
        <v>0</v>
      </c>
      <c r="K1821" s="73">
        <f t="shared" si="85"/>
        <v>0</v>
      </c>
      <c r="L1821" s="3" t="e">
        <f t="shared" si="86"/>
        <v>#N/A</v>
      </c>
    </row>
    <row r="1822" spans="1:12" ht="20" x14ac:dyDescent="0.25">
      <c r="A1822" s="43" t="s">
        <v>47</v>
      </c>
      <c r="B1822" s="43" t="s">
        <v>12</v>
      </c>
      <c r="C1822" s="43" t="s">
        <v>739</v>
      </c>
      <c r="D1822" s="43" t="s">
        <v>371</v>
      </c>
      <c r="E1822" s="43" t="s">
        <v>1740</v>
      </c>
      <c r="F1822" s="43" t="s">
        <v>3796</v>
      </c>
      <c r="G1822" s="43" t="s">
        <v>4653</v>
      </c>
      <c r="H1822" s="76">
        <v>1245000</v>
      </c>
      <c r="I1822" s="229">
        <v>1.9856224899598391E-4</v>
      </c>
      <c r="J1822" s="73">
        <f t="shared" si="84"/>
        <v>3.9480292874706972E-6</v>
      </c>
      <c r="K1822" s="73">
        <f t="shared" si="85"/>
        <v>252.12529646290099</v>
      </c>
      <c r="L1822" s="3" t="e">
        <f t="shared" si="86"/>
        <v>#N/A</v>
      </c>
    </row>
    <row r="1823" spans="1:12" ht="20" x14ac:dyDescent="0.25">
      <c r="A1823" s="43" t="s">
        <v>47</v>
      </c>
      <c r="B1823" s="43" t="s">
        <v>12</v>
      </c>
      <c r="C1823" s="43" t="s">
        <v>739</v>
      </c>
      <c r="D1823" s="43" t="s">
        <v>371</v>
      </c>
      <c r="E1823" s="43" t="s">
        <v>1740</v>
      </c>
      <c r="F1823" s="43" t="s">
        <v>3796</v>
      </c>
      <c r="G1823" s="43" t="s">
        <v>4653</v>
      </c>
      <c r="H1823" s="76">
        <v>2170000</v>
      </c>
      <c r="I1823" s="229">
        <v>3.0626267281105992E-4</v>
      </c>
      <c r="J1823" s="73">
        <f t="shared" si="84"/>
        <v>6.0894455417936771E-6</v>
      </c>
      <c r="K1823" s="73">
        <f t="shared" si="85"/>
        <v>677.80409682569234</v>
      </c>
      <c r="L1823" s="3" t="e">
        <f t="shared" si="86"/>
        <v>#N/A</v>
      </c>
    </row>
    <row r="1824" spans="1:12" ht="20" x14ac:dyDescent="0.25">
      <c r="A1824" s="43" t="s">
        <v>47</v>
      </c>
      <c r="B1824" s="43" t="s">
        <v>12</v>
      </c>
      <c r="C1824" s="43" t="s">
        <v>739</v>
      </c>
      <c r="D1824" s="43" t="s">
        <v>371</v>
      </c>
      <c r="E1824" s="43" t="s">
        <v>1740</v>
      </c>
      <c r="F1824" s="43" t="s">
        <v>3796</v>
      </c>
      <c r="G1824" s="43" t="s">
        <v>4653</v>
      </c>
      <c r="H1824" s="76">
        <v>1984000</v>
      </c>
      <c r="I1824" s="229">
        <v>4.1799899193548383E-4</v>
      </c>
      <c r="J1824" s="73">
        <f t="shared" si="84"/>
        <v>8.3111078296050935E-6</v>
      </c>
      <c r="K1824" s="73">
        <f t="shared" si="85"/>
        <v>845.79923793393641</v>
      </c>
      <c r="L1824" s="3" t="e">
        <f t="shared" si="86"/>
        <v>#N/A</v>
      </c>
    </row>
    <row r="1825" spans="1:12" ht="20" x14ac:dyDescent="0.25">
      <c r="A1825" s="43" t="s">
        <v>47</v>
      </c>
      <c r="B1825" s="43" t="s">
        <v>12</v>
      </c>
      <c r="C1825" s="43" t="s">
        <v>739</v>
      </c>
      <c r="D1825" s="43" t="s">
        <v>371</v>
      </c>
      <c r="E1825" s="43" t="s">
        <v>1740</v>
      </c>
      <c r="F1825" s="43" t="s">
        <v>3796</v>
      </c>
      <c r="G1825" s="43" t="s">
        <v>4653</v>
      </c>
      <c r="H1825" s="76">
        <v>1240000</v>
      </c>
      <c r="I1825" s="229">
        <v>4.2985483870967741E-4</v>
      </c>
      <c r="J1825" s="73">
        <f t="shared" si="84"/>
        <v>8.5468385917663734E-6</v>
      </c>
      <c r="K1825" s="73">
        <f t="shared" si="85"/>
        <v>543.61807985379028</v>
      </c>
      <c r="L1825" s="3" t="e">
        <f t="shared" si="86"/>
        <v>#N/A</v>
      </c>
    </row>
    <row r="1826" spans="1:12" x14ac:dyDescent="0.25">
      <c r="A1826" s="43" t="s">
        <v>47</v>
      </c>
      <c r="B1826" s="43" t="s">
        <v>12</v>
      </c>
      <c r="C1826" s="43" t="s">
        <v>742</v>
      </c>
      <c r="D1826" s="43" t="s">
        <v>55</v>
      </c>
      <c r="E1826" s="43" t="s">
        <v>1741</v>
      </c>
      <c r="F1826" s="43" t="s">
        <v>3795</v>
      </c>
      <c r="G1826" s="43" t="s">
        <v>4653</v>
      </c>
      <c r="H1826" s="76">
        <v>125000</v>
      </c>
      <c r="I1826" s="229"/>
      <c r="J1826" s="73">
        <f t="shared" si="84"/>
        <v>0</v>
      </c>
      <c r="K1826" s="73">
        <f t="shared" si="85"/>
        <v>0</v>
      </c>
      <c r="L1826" s="3" t="e">
        <f t="shared" si="86"/>
        <v>#N/A</v>
      </c>
    </row>
    <row r="1827" spans="1:12" x14ac:dyDescent="0.25">
      <c r="A1827" s="43" t="s">
        <v>47</v>
      </c>
      <c r="B1827" s="43" t="s">
        <v>12</v>
      </c>
      <c r="C1827" s="43" t="s">
        <v>742</v>
      </c>
      <c r="D1827" s="43" t="s">
        <v>55</v>
      </c>
      <c r="E1827" s="43" t="s">
        <v>1741</v>
      </c>
      <c r="F1827" s="43" t="s">
        <v>3795</v>
      </c>
      <c r="G1827" s="43" t="s">
        <v>4653</v>
      </c>
      <c r="H1827" s="76">
        <v>450000</v>
      </c>
      <c r="I1827" s="229"/>
      <c r="J1827" s="73">
        <f t="shared" si="84"/>
        <v>0</v>
      </c>
      <c r="K1827" s="73">
        <f t="shared" si="85"/>
        <v>0</v>
      </c>
      <c r="L1827" s="3" t="e">
        <f t="shared" si="86"/>
        <v>#N/A</v>
      </c>
    </row>
    <row r="1828" spans="1:12" x14ac:dyDescent="0.25">
      <c r="A1828" s="43" t="s">
        <v>47</v>
      </c>
      <c r="B1828" s="43" t="s">
        <v>12</v>
      </c>
      <c r="C1828" s="43" t="s">
        <v>742</v>
      </c>
      <c r="D1828" s="43" t="s">
        <v>55</v>
      </c>
      <c r="E1828" s="43" t="s">
        <v>1742</v>
      </c>
      <c r="F1828" s="43" t="s">
        <v>3797</v>
      </c>
      <c r="G1828" s="43" t="s">
        <v>4653</v>
      </c>
      <c r="H1828" s="76">
        <v>100000</v>
      </c>
      <c r="I1828" s="229"/>
      <c r="J1828" s="73">
        <f t="shared" si="84"/>
        <v>0</v>
      </c>
      <c r="K1828" s="73">
        <f t="shared" si="85"/>
        <v>0</v>
      </c>
      <c r="L1828" s="3" t="e">
        <f t="shared" si="86"/>
        <v>#N/A</v>
      </c>
    </row>
    <row r="1829" spans="1:12" x14ac:dyDescent="0.25">
      <c r="A1829" s="43" t="s">
        <v>47</v>
      </c>
      <c r="B1829" s="43" t="s">
        <v>12</v>
      </c>
      <c r="C1829" s="43" t="s">
        <v>743</v>
      </c>
      <c r="D1829" s="43" t="s">
        <v>55</v>
      </c>
      <c r="E1829" s="43" t="s">
        <v>1743</v>
      </c>
      <c r="F1829" s="43" t="s">
        <v>3795</v>
      </c>
      <c r="G1829" s="43" t="s">
        <v>4653</v>
      </c>
      <c r="H1829" s="76">
        <v>125000</v>
      </c>
      <c r="I1829" s="229"/>
      <c r="J1829" s="73">
        <f t="shared" si="84"/>
        <v>0</v>
      </c>
      <c r="K1829" s="73">
        <f t="shared" si="85"/>
        <v>0</v>
      </c>
      <c r="L1829" s="3" t="e">
        <f t="shared" si="86"/>
        <v>#N/A</v>
      </c>
    </row>
    <row r="1830" spans="1:12" x14ac:dyDescent="0.25">
      <c r="A1830" s="43" t="s">
        <v>47</v>
      </c>
      <c r="B1830" s="43" t="s">
        <v>12</v>
      </c>
      <c r="C1830" s="43" t="s">
        <v>743</v>
      </c>
      <c r="D1830" s="43" t="s">
        <v>55</v>
      </c>
      <c r="E1830" s="43" t="s">
        <v>1743</v>
      </c>
      <c r="F1830" s="43" t="s">
        <v>3795</v>
      </c>
      <c r="G1830" s="43" t="s">
        <v>4653</v>
      </c>
      <c r="H1830" s="76">
        <v>5000</v>
      </c>
      <c r="I1830" s="229"/>
      <c r="J1830" s="73">
        <f t="shared" si="84"/>
        <v>0</v>
      </c>
      <c r="K1830" s="73">
        <f t="shared" si="85"/>
        <v>0</v>
      </c>
      <c r="L1830" s="3" t="e">
        <f t="shared" si="86"/>
        <v>#N/A</v>
      </c>
    </row>
    <row r="1831" spans="1:12" x14ac:dyDescent="0.25">
      <c r="A1831" s="43" t="s">
        <v>47</v>
      </c>
      <c r="B1831" s="43" t="s">
        <v>12</v>
      </c>
      <c r="C1831" s="43" t="s">
        <v>743</v>
      </c>
      <c r="D1831" s="43" t="s">
        <v>55</v>
      </c>
      <c r="E1831" s="43" t="s">
        <v>1743</v>
      </c>
      <c r="F1831" s="43" t="s">
        <v>3795</v>
      </c>
      <c r="G1831" s="43" t="s">
        <v>4653</v>
      </c>
      <c r="H1831" s="76">
        <v>75000</v>
      </c>
      <c r="I1831" s="229"/>
      <c r="J1831" s="73">
        <f t="shared" si="84"/>
        <v>0</v>
      </c>
      <c r="K1831" s="73">
        <f t="shared" si="85"/>
        <v>0</v>
      </c>
      <c r="L1831" s="3" t="e">
        <f t="shared" si="86"/>
        <v>#N/A</v>
      </c>
    </row>
    <row r="1832" spans="1:12" x14ac:dyDescent="0.25">
      <c r="A1832" s="43" t="s">
        <v>47</v>
      </c>
      <c r="B1832" s="43" t="s">
        <v>12</v>
      </c>
      <c r="C1832" s="43" t="s">
        <v>743</v>
      </c>
      <c r="D1832" s="43" t="s">
        <v>55</v>
      </c>
      <c r="E1832" s="43" t="s">
        <v>1743</v>
      </c>
      <c r="F1832" s="43" t="s">
        <v>3795</v>
      </c>
      <c r="G1832" s="43" t="s">
        <v>4653</v>
      </c>
      <c r="H1832" s="76">
        <v>500000</v>
      </c>
      <c r="I1832" s="229"/>
      <c r="J1832" s="73">
        <f t="shared" si="84"/>
        <v>0</v>
      </c>
      <c r="K1832" s="73">
        <f t="shared" si="85"/>
        <v>0</v>
      </c>
      <c r="L1832" s="3" t="e">
        <f t="shared" si="86"/>
        <v>#N/A</v>
      </c>
    </row>
    <row r="1833" spans="1:12" x14ac:dyDescent="0.25">
      <c r="A1833" s="43" t="s">
        <v>47</v>
      </c>
      <c r="B1833" s="43" t="s">
        <v>12</v>
      </c>
      <c r="C1833" s="43" t="s">
        <v>743</v>
      </c>
      <c r="D1833" s="43" t="s">
        <v>55</v>
      </c>
      <c r="E1833" s="43" t="s">
        <v>1744</v>
      </c>
      <c r="F1833" s="43" t="s">
        <v>3797</v>
      </c>
      <c r="G1833" s="43" t="s">
        <v>4653</v>
      </c>
      <c r="H1833" s="76">
        <v>20000</v>
      </c>
      <c r="I1833" s="229"/>
      <c r="J1833" s="73">
        <f t="shared" si="84"/>
        <v>0</v>
      </c>
      <c r="K1833" s="73">
        <f t="shared" si="85"/>
        <v>0</v>
      </c>
      <c r="L1833" s="3" t="e">
        <f t="shared" si="86"/>
        <v>#N/A</v>
      </c>
    </row>
    <row r="1834" spans="1:12" x14ac:dyDescent="0.25">
      <c r="A1834" s="43" t="s">
        <v>47</v>
      </c>
      <c r="B1834" s="43" t="s">
        <v>12</v>
      </c>
      <c r="C1834" s="43" t="s">
        <v>743</v>
      </c>
      <c r="D1834" s="43" t="s">
        <v>55</v>
      </c>
      <c r="E1834" s="43" t="s">
        <v>1744</v>
      </c>
      <c r="F1834" s="43" t="s">
        <v>3797</v>
      </c>
      <c r="G1834" s="43" t="s">
        <v>4653</v>
      </c>
      <c r="H1834" s="76">
        <v>5000</v>
      </c>
      <c r="I1834" s="229"/>
      <c r="J1834" s="73">
        <f t="shared" si="84"/>
        <v>0</v>
      </c>
      <c r="K1834" s="73">
        <f t="shared" si="85"/>
        <v>0</v>
      </c>
      <c r="L1834" s="3" t="e">
        <f t="shared" si="86"/>
        <v>#N/A</v>
      </c>
    </row>
    <row r="1835" spans="1:12" x14ac:dyDescent="0.25">
      <c r="A1835" s="43" t="s">
        <v>47</v>
      </c>
      <c r="B1835" s="43" t="s">
        <v>12</v>
      </c>
      <c r="C1835" s="43" t="s">
        <v>744</v>
      </c>
      <c r="D1835" s="43" t="s">
        <v>55</v>
      </c>
      <c r="E1835" s="43" t="s">
        <v>1745</v>
      </c>
      <c r="F1835" s="43" t="s">
        <v>3795</v>
      </c>
      <c r="G1835" s="43" t="s">
        <v>4653</v>
      </c>
      <c r="H1835" s="76">
        <v>1075000</v>
      </c>
      <c r="I1835" s="229"/>
      <c r="J1835" s="73">
        <f t="shared" si="84"/>
        <v>0</v>
      </c>
      <c r="K1835" s="73">
        <f t="shared" si="85"/>
        <v>0</v>
      </c>
      <c r="L1835" s="3" t="e">
        <f t="shared" si="86"/>
        <v>#N/A</v>
      </c>
    </row>
    <row r="1836" spans="1:12" x14ac:dyDescent="0.25">
      <c r="A1836" s="43" t="s">
        <v>47</v>
      </c>
      <c r="B1836" s="43" t="s">
        <v>12</v>
      </c>
      <c r="C1836" s="43" t="s">
        <v>744</v>
      </c>
      <c r="D1836" s="43" t="s">
        <v>55</v>
      </c>
      <c r="E1836" s="43" t="s">
        <v>1745</v>
      </c>
      <c r="F1836" s="43" t="s">
        <v>3795</v>
      </c>
      <c r="G1836" s="43" t="s">
        <v>4653</v>
      </c>
      <c r="H1836" s="76">
        <v>160000</v>
      </c>
      <c r="I1836" s="229"/>
      <c r="J1836" s="73">
        <f t="shared" si="84"/>
        <v>0</v>
      </c>
      <c r="K1836" s="73">
        <f t="shared" si="85"/>
        <v>0</v>
      </c>
      <c r="L1836" s="3" t="e">
        <f t="shared" si="86"/>
        <v>#N/A</v>
      </c>
    </row>
    <row r="1837" spans="1:12" x14ac:dyDescent="0.25">
      <c r="A1837" s="43" t="s">
        <v>47</v>
      </c>
      <c r="B1837" s="43" t="s">
        <v>12</v>
      </c>
      <c r="C1837" s="43" t="s">
        <v>744</v>
      </c>
      <c r="D1837" s="43" t="s">
        <v>55</v>
      </c>
      <c r="E1837" s="43" t="s">
        <v>1745</v>
      </c>
      <c r="F1837" s="43" t="s">
        <v>3795</v>
      </c>
      <c r="G1837" s="43" t="s">
        <v>4653</v>
      </c>
      <c r="H1837" s="76">
        <v>160000</v>
      </c>
      <c r="I1837" s="229"/>
      <c r="J1837" s="73">
        <f t="shared" si="84"/>
        <v>0</v>
      </c>
      <c r="K1837" s="73">
        <f t="shared" si="85"/>
        <v>0</v>
      </c>
      <c r="L1837" s="3" t="e">
        <f t="shared" si="86"/>
        <v>#N/A</v>
      </c>
    </row>
    <row r="1838" spans="1:12" x14ac:dyDescent="0.25">
      <c r="A1838" s="43" t="s">
        <v>47</v>
      </c>
      <c r="B1838" s="43" t="s">
        <v>12</v>
      </c>
      <c r="C1838" s="43" t="s">
        <v>744</v>
      </c>
      <c r="D1838" s="43" t="s">
        <v>55</v>
      </c>
      <c r="E1838" s="43" t="s">
        <v>1745</v>
      </c>
      <c r="F1838" s="43" t="s">
        <v>3795</v>
      </c>
      <c r="G1838" s="43" t="s">
        <v>4653</v>
      </c>
      <c r="H1838" s="76">
        <v>5000</v>
      </c>
      <c r="I1838" s="229"/>
      <c r="J1838" s="73">
        <f t="shared" si="84"/>
        <v>0</v>
      </c>
      <c r="K1838" s="73">
        <f t="shared" si="85"/>
        <v>0</v>
      </c>
      <c r="L1838" s="3" t="e">
        <f t="shared" si="86"/>
        <v>#N/A</v>
      </c>
    </row>
    <row r="1839" spans="1:12" x14ac:dyDescent="0.25">
      <c r="A1839" s="43" t="s">
        <v>47</v>
      </c>
      <c r="B1839" s="43" t="s">
        <v>12</v>
      </c>
      <c r="C1839" s="43" t="s">
        <v>744</v>
      </c>
      <c r="D1839" s="43" t="s">
        <v>55</v>
      </c>
      <c r="E1839" s="43" t="s">
        <v>1745</v>
      </c>
      <c r="F1839" s="43" t="s">
        <v>3795</v>
      </c>
      <c r="G1839" s="43" t="s">
        <v>4653</v>
      </c>
      <c r="H1839" s="76">
        <v>635000</v>
      </c>
      <c r="I1839" s="229"/>
      <c r="J1839" s="73">
        <f t="shared" si="84"/>
        <v>0</v>
      </c>
      <c r="K1839" s="73">
        <f t="shared" si="85"/>
        <v>0</v>
      </c>
      <c r="L1839" s="3" t="e">
        <f t="shared" si="86"/>
        <v>#N/A</v>
      </c>
    </row>
    <row r="1840" spans="1:12" x14ac:dyDescent="0.25">
      <c r="A1840" s="43" t="s">
        <v>47</v>
      </c>
      <c r="B1840" s="43" t="s">
        <v>12</v>
      </c>
      <c r="C1840" s="43" t="s">
        <v>744</v>
      </c>
      <c r="D1840" s="43" t="s">
        <v>55</v>
      </c>
      <c r="E1840" s="43" t="s">
        <v>1745</v>
      </c>
      <c r="F1840" s="43" t="s">
        <v>3795</v>
      </c>
      <c r="G1840" s="43" t="s">
        <v>4653</v>
      </c>
      <c r="H1840" s="76">
        <v>1235000</v>
      </c>
      <c r="I1840" s="229"/>
      <c r="J1840" s="73">
        <f t="shared" si="84"/>
        <v>0</v>
      </c>
      <c r="K1840" s="73">
        <f t="shared" si="85"/>
        <v>0</v>
      </c>
      <c r="L1840" s="3" t="e">
        <f t="shared" si="86"/>
        <v>#N/A</v>
      </c>
    </row>
    <row r="1841" spans="1:12" x14ac:dyDescent="0.25">
      <c r="A1841" s="43" t="s">
        <v>47</v>
      </c>
      <c r="B1841" s="43" t="s">
        <v>12</v>
      </c>
      <c r="C1841" s="43" t="s">
        <v>744</v>
      </c>
      <c r="D1841" s="43" t="s">
        <v>55</v>
      </c>
      <c r="E1841" s="43" t="s">
        <v>1745</v>
      </c>
      <c r="F1841" s="43" t="s">
        <v>3795</v>
      </c>
      <c r="G1841" s="43" t="s">
        <v>4653</v>
      </c>
      <c r="H1841" s="76">
        <v>165000</v>
      </c>
      <c r="I1841" s="229"/>
      <c r="J1841" s="73">
        <f t="shared" si="84"/>
        <v>0</v>
      </c>
      <c r="K1841" s="73">
        <f t="shared" si="85"/>
        <v>0</v>
      </c>
      <c r="L1841" s="3" t="e">
        <f t="shared" si="86"/>
        <v>#N/A</v>
      </c>
    </row>
    <row r="1842" spans="1:12" x14ac:dyDescent="0.25">
      <c r="A1842" s="43" t="s">
        <v>47</v>
      </c>
      <c r="B1842" s="43" t="s">
        <v>12</v>
      </c>
      <c r="C1842" s="43" t="s">
        <v>744</v>
      </c>
      <c r="D1842" s="43" t="s">
        <v>55</v>
      </c>
      <c r="E1842" s="43" t="s">
        <v>1745</v>
      </c>
      <c r="F1842" s="43" t="s">
        <v>3795</v>
      </c>
      <c r="G1842" s="43" t="s">
        <v>4653</v>
      </c>
      <c r="H1842" s="76">
        <v>160000</v>
      </c>
      <c r="I1842" s="229"/>
      <c r="J1842" s="73">
        <f t="shared" si="84"/>
        <v>0</v>
      </c>
      <c r="K1842" s="73">
        <f t="shared" si="85"/>
        <v>0</v>
      </c>
      <c r="L1842" s="3" t="e">
        <f t="shared" si="86"/>
        <v>#N/A</v>
      </c>
    </row>
    <row r="1843" spans="1:12" x14ac:dyDescent="0.25">
      <c r="A1843" s="43" t="s">
        <v>47</v>
      </c>
      <c r="B1843" s="43" t="s">
        <v>12</v>
      </c>
      <c r="C1843" s="43" t="s">
        <v>746</v>
      </c>
      <c r="D1843" s="43" t="s">
        <v>55</v>
      </c>
      <c r="E1843" s="43" t="s">
        <v>1746</v>
      </c>
      <c r="F1843" s="43" t="s">
        <v>3795</v>
      </c>
      <c r="G1843" s="43" t="s">
        <v>4653</v>
      </c>
      <c r="H1843" s="76">
        <v>250000</v>
      </c>
      <c r="I1843" s="229">
        <v>4.3199999999999998E-4</v>
      </c>
      <c r="J1843" s="73">
        <f t="shared" si="84"/>
        <v>8.5894910075370737E-6</v>
      </c>
      <c r="K1843" s="73">
        <f t="shared" si="85"/>
        <v>110.14737275188426</v>
      </c>
      <c r="L1843" s="3" t="e">
        <f t="shared" si="86"/>
        <v>#N/A</v>
      </c>
    </row>
    <row r="1844" spans="1:12" x14ac:dyDescent="0.25">
      <c r="A1844" s="43" t="s">
        <v>47</v>
      </c>
      <c r="B1844" s="43" t="s">
        <v>12</v>
      </c>
      <c r="C1844" s="43" t="s">
        <v>746</v>
      </c>
      <c r="D1844" s="43" t="s">
        <v>55</v>
      </c>
      <c r="E1844" s="43" t="s">
        <v>1746</v>
      </c>
      <c r="F1844" s="43" t="s">
        <v>3795</v>
      </c>
      <c r="G1844" s="43" t="s">
        <v>4653</v>
      </c>
      <c r="H1844" s="76">
        <v>1250000</v>
      </c>
      <c r="I1844" s="229">
        <v>4.3792000000000001E-4</v>
      </c>
      <c r="J1844" s="73">
        <f t="shared" si="84"/>
        <v>8.7071988472699892E-6</v>
      </c>
      <c r="K1844" s="73">
        <f t="shared" si="85"/>
        <v>558.28399855908742</v>
      </c>
      <c r="L1844" s="3" t="e">
        <f t="shared" si="86"/>
        <v>#N/A</v>
      </c>
    </row>
    <row r="1845" spans="1:12" x14ac:dyDescent="0.25">
      <c r="A1845" s="43" t="s">
        <v>47</v>
      </c>
      <c r="B1845" s="43" t="s">
        <v>12</v>
      </c>
      <c r="C1845" s="43" t="s">
        <v>746</v>
      </c>
      <c r="D1845" s="43" t="s">
        <v>55</v>
      </c>
      <c r="E1845" s="43" t="s">
        <v>1746</v>
      </c>
      <c r="F1845" s="43" t="s">
        <v>3795</v>
      </c>
      <c r="G1845" s="43" t="s">
        <v>4653</v>
      </c>
      <c r="H1845" s="76">
        <v>140000</v>
      </c>
      <c r="I1845" s="229">
        <v>4.1800000000000002E-4</v>
      </c>
      <c r="J1845" s="73">
        <f t="shared" si="84"/>
        <v>8.3111278730335583E-6</v>
      </c>
      <c r="K1845" s="73">
        <f t="shared" si="85"/>
        <v>59.683557902224699</v>
      </c>
      <c r="L1845" s="3" t="e">
        <f t="shared" si="86"/>
        <v>#N/A</v>
      </c>
    </row>
    <row r="1846" spans="1:12" x14ac:dyDescent="0.25">
      <c r="A1846" s="43" t="s">
        <v>47</v>
      </c>
      <c r="B1846" s="43" t="s">
        <v>12</v>
      </c>
      <c r="C1846" s="43" t="s">
        <v>746</v>
      </c>
      <c r="D1846" s="43" t="s">
        <v>55</v>
      </c>
      <c r="E1846" s="43" t="s">
        <v>1746</v>
      </c>
      <c r="F1846" s="43" t="s">
        <v>3795</v>
      </c>
      <c r="G1846" s="43" t="s">
        <v>4653</v>
      </c>
      <c r="H1846" s="76">
        <v>575000</v>
      </c>
      <c r="I1846" s="229">
        <v>4.3799999999999997E-4</v>
      </c>
      <c r="J1846" s="73">
        <f t="shared" si="84"/>
        <v>8.708789493752866E-6</v>
      </c>
      <c r="K1846" s="73">
        <f t="shared" si="85"/>
        <v>256.85755395890789</v>
      </c>
      <c r="L1846" s="3" t="e">
        <f t="shared" si="86"/>
        <v>#N/A</v>
      </c>
    </row>
    <row r="1847" spans="1:12" x14ac:dyDescent="0.25">
      <c r="A1847" s="43" t="s">
        <v>47</v>
      </c>
      <c r="B1847" s="43" t="s">
        <v>12</v>
      </c>
      <c r="C1847" s="43" t="s">
        <v>746</v>
      </c>
      <c r="D1847" s="43" t="s">
        <v>55</v>
      </c>
      <c r="E1847" s="43" t="s">
        <v>1746</v>
      </c>
      <c r="F1847" s="43" t="s">
        <v>3795</v>
      </c>
      <c r="G1847" s="43" t="s">
        <v>4653</v>
      </c>
      <c r="H1847" s="76">
        <v>5000</v>
      </c>
      <c r="I1847" s="229">
        <v>4.3799999999999997E-4</v>
      </c>
      <c r="J1847" s="73">
        <f t="shared" si="84"/>
        <v>8.708789493752866E-6</v>
      </c>
      <c r="K1847" s="73">
        <f t="shared" si="85"/>
        <v>2.2335439474687644</v>
      </c>
      <c r="L1847" s="3" t="e">
        <f t="shared" si="86"/>
        <v>#N/A</v>
      </c>
    </row>
    <row r="1848" spans="1:12" x14ac:dyDescent="0.25">
      <c r="A1848" s="43" t="s">
        <v>47</v>
      </c>
      <c r="B1848" s="43" t="s">
        <v>12</v>
      </c>
      <c r="C1848" s="43" t="s">
        <v>746</v>
      </c>
      <c r="D1848" s="43" t="s">
        <v>55</v>
      </c>
      <c r="E1848" s="43" t="s">
        <v>1747</v>
      </c>
      <c r="F1848" s="43" t="s">
        <v>3798</v>
      </c>
      <c r="G1848" s="43" t="s">
        <v>4653</v>
      </c>
      <c r="H1848" s="76">
        <v>435000</v>
      </c>
      <c r="I1848" s="229">
        <v>4.1912643678160917E-4</v>
      </c>
      <c r="J1848" s="73">
        <f t="shared" si="84"/>
        <v>8.3335249068441846E-6</v>
      </c>
      <c r="K1848" s="73">
        <f t="shared" si="85"/>
        <v>185.9450833344772</v>
      </c>
      <c r="L1848" s="3" t="e">
        <f t="shared" si="86"/>
        <v>#N/A</v>
      </c>
    </row>
    <row r="1849" spans="1:12" x14ac:dyDescent="0.25">
      <c r="A1849" s="43" t="s">
        <v>47</v>
      </c>
      <c r="B1849" s="43" t="s">
        <v>12</v>
      </c>
      <c r="C1849" s="43" t="s">
        <v>747</v>
      </c>
      <c r="D1849" s="43" t="s">
        <v>55</v>
      </c>
      <c r="E1849" s="43" t="s">
        <v>1748</v>
      </c>
      <c r="F1849" s="43" t="s">
        <v>3795</v>
      </c>
      <c r="G1849" s="43" t="s">
        <v>4653</v>
      </c>
      <c r="H1849" s="76">
        <v>75000</v>
      </c>
      <c r="I1849" s="229"/>
      <c r="J1849" s="73">
        <f t="shared" si="84"/>
        <v>0</v>
      </c>
      <c r="K1849" s="73">
        <f t="shared" si="85"/>
        <v>0</v>
      </c>
      <c r="L1849" s="3" t="e">
        <f t="shared" si="86"/>
        <v>#N/A</v>
      </c>
    </row>
    <row r="1850" spans="1:12" x14ac:dyDescent="0.25">
      <c r="A1850" s="43" t="s">
        <v>47</v>
      </c>
      <c r="B1850" s="43" t="s">
        <v>12</v>
      </c>
      <c r="C1850" s="43" t="s">
        <v>747</v>
      </c>
      <c r="D1850" s="43" t="s">
        <v>55</v>
      </c>
      <c r="E1850" s="43" t="s">
        <v>1748</v>
      </c>
      <c r="F1850" s="43" t="s">
        <v>3795</v>
      </c>
      <c r="G1850" s="43" t="s">
        <v>4653</v>
      </c>
      <c r="H1850" s="76">
        <v>50000</v>
      </c>
      <c r="I1850" s="229"/>
      <c r="J1850" s="73">
        <f t="shared" si="84"/>
        <v>0</v>
      </c>
      <c r="K1850" s="73">
        <f t="shared" si="85"/>
        <v>0</v>
      </c>
      <c r="L1850" s="3" t="e">
        <f t="shared" si="86"/>
        <v>#N/A</v>
      </c>
    </row>
    <row r="1851" spans="1:12" x14ac:dyDescent="0.25">
      <c r="A1851" s="43" t="s">
        <v>47</v>
      </c>
      <c r="B1851" s="43" t="s">
        <v>12</v>
      </c>
      <c r="C1851" s="43" t="s">
        <v>747</v>
      </c>
      <c r="D1851" s="43" t="s">
        <v>55</v>
      </c>
      <c r="E1851" s="43" t="s">
        <v>1748</v>
      </c>
      <c r="F1851" s="43" t="s">
        <v>3795</v>
      </c>
      <c r="G1851" s="43" t="s">
        <v>4653</v>
      </c>
      <c r="H1851" s="76">
        <v>320000</v>
      </c>
      <c r="I1851" s="229"/>
      <c r="J1851" s="73">
        <f t="shared" si="84"/>
        <v>0</v>
      </c>
      <c r="K1851" s="73">
        <f t="shared" si="85"/>
        <v>0</v>
      </c>
      <c r="L1851" s="3" t="e">
        <f t="shared" si="86"/>
        <v>#N/A</v>
      </c>
    </row>
    <row r="1852" spans="1:12" x14ac:dyDescent="0.25">
      <c r="A1852" s="43" t="s">
        <v>47</v>
      </c>
      <c r="B1852" s="43" t="s">
        <v>12</v>
      </c>
      <c r="C1852" s="43" t="s">
        <v>747</v>
      </c>
      <c r="D1852" s="43" t="s">
        <v>55</v>
      </c>
      <c r="E1852" s="43" t="s">
        <v>1748</v>
      </c>
      <c r="F1852" s="43" t="s">
        <v>3795</v>
      </c>
      <c r="G1852" s="43" t="s">
        <v>4653</v>
      </c>
      <c r="H1852" s="76">
        <v>45000</v>
      </c>
      <c r="I1852" s="229"/>
      <c r="J1852" s="73">
        <f t="shared" si="84"/>
        <v>0</v>
      </c>
      <c r="K1852" s="73">
        <f t="shared" si="85"/>
        <v>0</v>
      </c>
      <c r="L1852" s="3" t="e">
        <f t="shared" si="86"/>
        <v>#N/A</v>
      </c>
    </row>
    <row r="1853" spans="1:12" x14ac:dyDescent="0.25">
      <c r="A1853" s="43" t="s">
        <v>47</v>
      </c>
      <c r="B1853" s="43" t="s">
        <v>12</v>
      </c>
      <c r="C1853" s="43" t="s">
        <v>747</v>
      </c>
      <c r="D1853" s="43" t="s">
        <v>55</v>
      </c>
      <c r="E1853" s="43" t="s">
        <v>1748</v>
      </c>
      <c r="F1853" s="43" t="s">
        <v>3795</v>
      </c>
      <c r="G1853" s="43" t="s">
        <v>4653</v>
      </c>
      <c r="H1853" s="76">
        <v>100000</v>
      </c>
      <c r="I1853" s="229"/>
      <c r="J1853" s="73">
        <f t="shared" si="84"/>
        <v>0</v>
      </c>
      <c r="K1853" s="73">
        <f t="shared" si="85"/>
        <v>0</v>
      </c>
      <c r="L1853" s="3" t="e">
        <f t="shared" si="86"/>
        <v>#N/A</v>
      </c>
    </row>
    <row r="1854" spans="1:12" x14ac:dyDescent="0.25">
      <c r="A1854" s="43" t="s">
        <v>47</v>
      </c>
      <c r="B1854" s="43" t="s">
        <v>12</v>
      </c>
      <c r="C1854" s="43" t="s">
        <v>747</v>
      </c>
      <c r="D1854" s="43" t="s">
        <v>55</v>
      </c>
      <c r="E1854" s="43" t="s">
        <v>1748</v>
      </c>
      <c r="F1854" s="43" t="s">
        <v>3795</v>
      </c>
      <c r="G1854" s="43" t="s">
        <v>4653</v>
      </c>
      <c r="H1854" s="76">
        <v>80000</v>
      </c>
      <c r="I1854" s="229"/>
      <c r="J1854" s="73">
        <f t="shared" si="84"/>
        <v>0</v>
      </c>
      <c r="K1854" s="73">
        <f t="shared" si="85"/>
        <v>0</v>
      </c>
      <c r="L1854" s="3" t="e">
        <f t="shared" si="86"/>
        <v>#N/A</v>
      </c>
    </row>
    <row r="1855" spans="1:12" x14ac:dyDescent="0.25">
      <c r="A1855" s="43" t="s">
        <v>47</v>
      </c>
      <c r="B1855" s="43" t="s">
        <v>12</v>
      </c>
      <c r="C1855" s="43" t="s">
        <v>747</v>
      </c>
      <c r="D1855" s="43" t="s">
        <v>55</v>
      </c>
      <c r="E1855" s="43" t="s">
        <v>1748</v>
      </c>
      <c r="F1855" s="43" t="s">
        <v>3795</v>
      </c>
      <c r="G1855" s="43" t="s">
        <v>4653</v>
      </c>
      <c r="H1855" s="76">
        <v>305000</v>
      </c>
      <c r="I1855" s="229"/>
      <c r="J1855" s="73">
        <f t="shared" si="84"/>
        <v>0</v>
      </c>
      <c r="K1855" s="73">
        <f t="shared" si="85"/>
        <v>0</v>
      </c>
      <c r="L1855" s="3" t="e">
        <f t="shared" si="86"/>
        <v>#N/A</v>
      </c>
    </row>
    <row r="1856" spans="1:12" x14ac:dyDescent="0.25">
      <c r="A1856" s="43" t="s">
        <v>47</v>
      </c>
      <c r="B1856" s="43" t="s">
        <v>12</v>
      </c>
      <c r="C1856" s="43" t="s">
        <v>747</v>
      </c>
      <c r="D1856" s="43" t="s">
        <v>55</v>
      </c>
      <c r="E1856" s="43" t="s">
        <v>1748</v>
      </c>
      <c r="F1856" s="43" t="s">
        <v>3795</v>
      </c>
      <c r="G1856" s="43" t="s">
        <v>4653</v>
      </c>
      <c r="H1856" s="76">
        <v>25000</v>
      </c>
      <c r="I1856" s="229"/>
      <c r="J1856" s="73">
        <f t="shared" si="84"/>
        <v>0</v>
      </c>
      <c r="K1856" s="73">
        <f t="shared" si="85"/>
        <v>0</v>
      </c>
      <c r="L1856" s="3" t="e">
        <f t="shared" si="86"/>
        <v>#N/A</v>
      </c>
    </row>
    <row r="1857" spans="1:12" x14ac:dyDescent="0.25">
      <c r="A1857" s="43" t="s">
        <v>47</v>
      </c>
      <c r="B1857" s="43" t="s">
        <v>12</v>
      </c>
      <c r="C1857" s="43" t="s">
        <v>747</v>
      </c>
      <c r="D1857" s="43" t="s">
        <v>55</v>
      </c>
      <c r="E1857" s="43" t="s">
        <v>1748</v>
      </c>
      <c r="F1857" s="43" t="s">
        <v>3795</v>
      </c>
      <c r="G1857" s="43" t="s">
        <v>4653</v>
      </c>
      <c r="H1857" s="76">
        <v>130000</v>
      </c>
      <c r="I1857" s="229"/>
      <c r="J1857" s="73">
        <f t="shared" si="84"/>
        <v>0</v>
      </c>
      <c r="K1857" s="73">
        <f t="shared" si="85"/>
        <v>0</v>
      </c>
      <c r="L1857" s="3" t="e">
        <f t="shared" si="86"/>
        <v>#N/A</v>
      </c>
    </row>
    <row r="1858" spans="1:12" x14ac:dyDescent="0.25">
      <c r="A1858" s="43" t="s">
        <v>47</v>
      </c>
      <c r="B1858" s="43" t="s">
        <v>12</v>
      </c>
      <c r="C1858" s="43" t="s">
        <v>747</v>
      </c>
      <c r="D1858" s="43" t="s">
        <v>55</v>
      </c>
      <c r="E1858" s="43" t="s">
        <v>1748</v>
      </c>
      <c r="F1858" s="43" t="s">
        <v>3795</v>
      </c>
      <c r="G1858" s="43" t="s">
        <v>4653</v>
      </c>
      <c r="H1858" s="76">
        <v>210000</v>
      </c>
      <c r="I1858" s="229"/>
      <c r="J1858" s="73">
        <f t="shared" si="84"/>
        <v>0</v>
      </c>
      <c r="K1858" s="73">
        <f t="shared" si="85"/>
        <v>0</v>
      </c>
      <c r="L1858" s="3" t="e">
        <f t="shared" si="86"/>
        <v>#N/A</v>
      </c>
    </row>
    <row r="1859" spans="1:12" x14ac:dyDescent="0.25">
      <c r="A1859" s="43" t="s">
        <v>47</v>
      </c>
      <c r="B1859" s="43" t="s">
        <v>12</v>
      </c>
      <c r="C1859" s="43" t="s">
        <v>747</v>
      </c>
      <c r="D1859" s="43" t="s">
        <v>55</v>
      </c>
      <c r="E1859" s="43" t="s">
        <v>1748</v>
      </c>
      <c r="F1859" s="43" t="s">
        <v>3795</v>
      </c>
      <c r="G1859" s="43" t="s">
        <v>4653</v>
      </c>
      <c r="H1859" s="76">
        <v>390000</v>
      </c>
      <c r="I1859" s="229"/>
      <c r="J1859" s="73">
        <f t="shared" si="84"/>
        <v>0</v>
      </c>
      <c r="K1859" s="73">
        <f t="shared" si="85"/>
        <v>0</v>
      </c>
      <c r="L1859" s="3" t="e">
        <f t="shared" si="86"/>
        <v>#N/A</v>
      </c>
    </row>
    <row r="1860" spans="1:12" x14ac:dyDescent="0.25">
      <c r="A1860" s="43" t="s">
        <v>47</v>
      </c>
      <c r="B1860" s="43" t="s">
        <v>12</v>
      </c>
      <c r="C1860" s="43" t="s">
        <v>750</v>
      </c>
      <c r="D1860" s="43" t="s">
        <v>55</v>
      </c>
      <c r="E1860" s="43" t="s">
        <v>1749</v>
      </c>
      <c r="F1860" s="43" t="s">
        <v>3793</v>
      </c>
      <c r="G1860" s="43" t="s">
        <v>4653</v>
      </c>
      <c r="H1860" s="76">
        <v>5000</v>
      </c>
      <c r="I1860" s="229">
        <v>4.3799999999999953E-4</v>
      </c>
      <c r="J1860" s="73">
        <f t="shared" si="84"/>
        <v>8.7087894937528576E-6</v>
      </c>
      <c r="K1860" s="73">
        <f t="shared" si="85"/>
        <v>2.2335439474687622</v>
      </c>
      <c r="L1860" s="3" t="e">
        <f t="shared" si="86"/>
        <v>#N/A</v>
      </c>
    </row>
    <row r="1861" spans="1:12" x14ac:dyDescent="0.25">
      <c r="A1861" s="43" t="s">
        <v>47</v>
      </c>
      <c r="B1861" s="43" t="s">
        <v>12</v>
      </c>
      <c r="C1861" s="43" t="s">
        <v>750</v>
      </c>
      <c r="D1861" s="43" t="s">
        <v>55</v>
      </c>
      <c r="E1861" s="43" t="s">
        <v>1749</v>
      </c>
      <c r="F1861" s="43" t="s">
        <v>3793</v>
      </c>
      <c r="G1861" s="43" t="s">
        <v>4653</v>
      </c>
      <c r="H1861" s="76">
        <v>110000</v>
      </c>
      <c r="I1861" s="229">
        <v>4.1399999999999998E-4</v>
      </c>
      <c r="J1861" s="73">
        <f t="shared" si="84"/>
        <v>8.2315955488896951E-6</v>
      </c>
      <c r="K1861" s="73">
        <f t="shared" si="85"/>
        <v>46.445475510377868</v>
      </c>
      <c r="L1861" s="3" t="e">
        <f t="shared" si="86"/>
        <v>#N/A</v>
      </c>
    </row>
    <row r="1862" spans="1:12" x14ac:dyDescent="0.25">
      <c r="A1862" s="43" t="s">
        <v>47</v>
      </c>
      <c r="B1862" s="43" t="s">
        <v>12</v>
      </c>
      <c r="C1862" s="43" t="s">
        <v>750</v>
      </c>
      <c r="D1862" s="43" t="s">
        <v>55</v>
      </c>
      <c r="E1862" s="43" t="s">
        <v>1749</v>
      </c>
      <c r="F1862" s="43" t="s">
        <v>3793</v>
      </c>
      <c r="G1862" s="43" t="s">
        <v>4653</v>
      </c>
      <c r="H1862" s="76">
        <v>420000</v>
      </c>
      <c r="I1862" s="229">
        <v>4.3800000000000008E-4</v>
      </c>
      <c r="J1862" s="73">
        <f t="shared" si="84"/>
        <v>8.7087894937528677E-6</v>
      </c>
      <c r="K1862" s="73">
        <f t="shared" si="85"/>
        <v>187.61769158737624</v>
      </c>
      <c r="L1862" s="3" t="e">
        <f t="shared" si="86"/>
        <v>#N/A</v>
      </c>
    </row>
    <row r="1863" spans="1:12" x14ac:dyDescent="0.25">
      <c r="A1863" s="43" t="s">
        <v>47</v>
      </c>
      <c r="B1863" s="43" t="s">
        <v>12</v>
      </c>
      <c r="C1863" s="43" t="s">
        <v>750</v>
      </c>
      <c r="D1863" s="43" t="s">
        <v>55</v>
      </c>
      <c r="E1863" s="43" t="s">
        <v>1749</v>
      </c>
      <c r="F1863" s="43" t="s">
        <v>3793</v>
      </c>
      <c r="G1863" s="43" t="s">
        <v>4653</v>
      </c>
      <c r="H1863" s="76">
        <v>5000</v>
      </c>
      <c r="I1863" s="229">
        <v>4.3799999999999997E-4</v>
      </c>
      <c r="J1863" s="73">
        <f t="shared" ref="J1863:J1926" si="87">I1863*$J$5</f>
        <v>8.708789493752866E-6</v>
      </c>
      <c r="K1863" s="73">
        <f t="shared" ref="K1863:K1926" si="88">(I1863+J1863)*H1863</f>
        <v>2.2335439474687644</v>
      </c>
      <c r="L1863" s="3" t="e">
        <f t="shared" ref="L1863:L1926" si="89">MATCH(C1863,$C$7237:$C$7264,0)</f>
        <v>#N/A</v>
      </c>
    </row>
    <row r="1864" spans="1:12" x14ac:dyDescent="0.25">
      <c r="A1864" s="43" t="s">
        <v>47</v>
      </c>
      <c r="B1864" s="43" t="s">
        <v>12</v>
      </c>
      <c r="C1864" s="43" t="s">
        <v>750</v>
      </c>
      <c r="D1864" s="43" t="s">
        <v>55</v>
      </c>
      <c r="E1864" s="43" t="s">
        <v>1749</v>
      </c>
      <c r="F1864" s="43" t="s">
        <v>3793</v>
      </c>
      <c r="G1864" s="43" t="s">
        <v>4653</v>
      </c>
      <c r="H1864" s="76">
        <v>125000</v>
      </c>
      <c r="I1864" s="229">
        <v>4.0127999999999995E-4</v>
      </c>
      <c r="J1864" s="73">
        <f t="shared" si="87"/>
        <v>7.9786827581122139E-6</v>
      </c>
      <c r="K1864" s="73">
        <f t="shared" si="88"/>
        <v>51.157335344764022</v>
      </c>
      <c r="L1864" s="3" t="e">
        <f t="shared" si="89"/>
        <v>#N/A</v>
      </c>
    </row>
    <row r="1865" spans="1:12" x14ac:dyDescent="0.25">
      <c r="A1865" s="43" t="s">
        <v>47</v>
      </c>
      <c r="B1865" s="43" t="s">
        <v>12</v>
      </c>
      <c r="C1865" s="43" t="s">
        <v>750</v>
      </c>
      <c r="D1865" s="43" t="s">
        <v>55</v>
      </c>
      <c r="E1865" s="43" t="s">
        <v>1749</v>
      </c>
      <c r="F1865" s="43" t="s">
        <v>3793</v>
      </c>
      <c r="G1865" s="43" t="s">
        <v>4653</v>
      </c>
      <c r="H1865" s="76">
        <v>25000</v>
      </c>
      <c r="I1865" s="229">
        <v>4.1799999999999997E-4</v>
      </c>
      <c r="J1865" s="73">
        <f t="shared" si="87"/>
        <v>8.3111278730335566E-6</v>
      </c>
      <c r="K1865" s="73">
        <f t="shared" si="88"/>
        <v>10.657778196825838</v>
      </c>
      <c r="L1865" s="3" t="e">
        <f t="shared" si="89"/>
        <v>#N/A</v>
      </c>
    </row>
    <row r="1866" spans="1:12" x14ac:dyDescent="0.25">
      <c r="A1866" s="43" t="s">
        <v>47</v>
      </c>
      <c r="B1866" s="43" t="s">
        <v>12</v>
      </c>
      <c r="C1866" s="43" t="s">
        <v>750</v>
      </c>
      <c r="D1866" s="43" t="s">
        <v>55</v>
      </c>
      <c r="E1866" s="43" t="s">
        <v>1749</v>
      </c>
      <c r="F1866" s="43" t="s">
        <v>3793</v>
      </c>
      <c r="G1866" s="43" t="s">
        <v>4653</v>
      </c>
      <c r="H1866" s="76">
        <v>200000</v>
      </c>
      <c r="I1866" s="229">
        <v>3.7619999999999998E-4</v>
      </c>
      <c r="J1866" s="73">
        <f t="shared" si="87"/>
        <v>7.4800150857302016E-6</v>
      </c>
      <c r="K1866" s="73">
        <f t="shared" si="88"/>
        <v>76.736003017146047</v>
      </c>
      <c r="L1866" s="3" t="e">
        <f t="shared" si="89"/>
        <v>#N/A</v>
      </c>
    </row>
    <row r="1867" spans="1:12" x14ac:dyDescent="0.25">
      <c r="A1867" s="43" t="s">
        <v>47</v>
      </c>
      <c r="B1867" s="43" t="s">
        <v>12</v>
      </c>
      <c r="C1867" s="43" t="s">
        <v>750</v>
      </c>
      <c r="D1867" s="43" t="s">
        <v>55</v>
      </c>
      <c r="E1867" s="43" t="s">
        <v>1749</v>
      </c>
      <c r="F1867" s="43" t="s">
        <v>3793</v>
      </c>
      <c r="G1867" s="43" t="s">
        <v>4653</v>
      </c>
      <c r="H1867" s="76">
        <v>4820000</v>
      </c>
      <c r="I1867" s="229">
        <v>4.3799999999999997E-4</v>
      </c>
      <c r="J1867" s="73">
        <f t="shared" si="87"/>
        <v>8.708789493752866E-6</v>
      </c>
      <c r="K1867" s="73">
        <f t="shared" si="88"/>
        <v>2153.1363653598887</v>
      </c>
      <c r="L1867" s="3" t="e">
        <f t="shared" si="89"/>
        <v>#N/A</v>
      </c>
    </row>
    <row r="1868" spans="1:12" x14ac:dyDescent="0.25">
      <c r="A1868" s="43" t="s">
        <v>47</v>
      </c>
      <c r="B1868" s="43" t="s">
        <v>12</v>
      </c>
      <c r="C1868" s="43" t="s">
        <v>750</v>
      </c>
      <c r="D1868" s="43" t="s">
        <v>55</v>
      </c>
      <c r="E1868" s="43" t="s">
        <v>1749</v>
      </c>
      <c r="F1868" s="43" t="s">
        <v>3793</v>
      </c>
      <c r="G1868" s="43" t="s">
        <v>4653</v>
      </c>
      <c r="H1868" s="76">
        <v>3830000</v>
      </c>
      <c r="I1868" s="229">
        <v>4.1800000000000002E-4</v>
      </c>
      <c r="J1868" s="73">
        <f t="shared" si="87"/>
        <v>8.3111278730335583E-6</v>
      </c>
      <c r="K1868" s="73">
        <f t="shared" si="88"/>
        <v>1632.7716197537186</v>
      </c>
      <c r="L1868" s="3" t="e">
        <f t="shared" si="89"/>
        <v>#N/A</v>
      </c>
    </row>
    <row r="1869" spans="1:12" x14ac:dyDescent="0.25">
      <c r="A1869" s="43" t="s">
        <v>47</v>
      </c>
      <c r="B1869" s="43" t="s">
        <v>12</v>
      </c>
      <c r="C1869" s="43" t="s">
        <v>750</v>
      </c>
      <c r="D1869" s="43" t="s">
        <v>55</v>
      </c>
      <c r="E1869" s="43" t="s">
        <v>1749</v>
      </c>
      <c r="F1869" s="43" t="s">
        <v>3793</v>
      </c>
      <c r="G1869" s="43" t="s">
        <v>4653</v>
      </c>
      <c r="H1869" s="76">
        <v>25000</v>
      </c>
      <c r="I1869" s="229">
        <v>4.3759999999999996E-4</v>
      </c>
      <c r="J1869" s="73">
        <f t="shared" si="87"/>
        <v>8.7008362613384802E-6</v>
      </c>
      <c r="K1869" s="73">
        <f t="shared" si="88"/>
        <v>11.157520906533462</v>
      </c>
      <c r="L1869" s="3" t="e">
        <f t="shared" si="89"/>
        <v>#N/A</v>
      </c>
    </row>
    <row r="1870" spans="1:12" x14ac:dyDescent="0.25">
      <c r="A1870" s="43" t="s">
        <v>47</v>
      </c>
      <c r="B1870" s="43" t="s">
        <v>12</v>
      </c>
      <c r="C1870" s="43" t="s">
        <v>750</v>
      </c>
      <c r="D1870" s="43" t="s">
        <v>55</v>
      </c>
      <c r="E1870" s="43" t="s">
        <v>1749</v>
      </c>
      <c r="F1870" s="43" t="s">
        <v>3793</v>
      </c>
      <c r="G1870" s="43" t="s">
        <v>4653</v>
      </c>
      <c r="H1870" s="76">
        <v>65000</v>
      </c>
      <c r="I1870" s="229">
        <v>4.380000000000004E-4</v>
      </c>
      <c r="J1870" s="73">
        <f t="shared" si="87"/>
        <v>8.7087894937528745E-6</v>
      </c>
      <c r="K1870" s="73">
        <f t="shared" si="88"/>
        <v>29.036071317093963</v>
      </c>
      <c r="L1870" s="3" t="e">
        <f t="shared" si="89"/>
        <v>#N/A</v>
      </c>
    </row>
    <row r="1871" spans="1:12" x14ac:dyDescent="0.25">
      <c r="A1871" s="43" t="s">
        <v>47</v>
      </c>
      <c r="B1871" s="43" t="s">
        <v>12</v>
      </c>
      <c r="C1871" s="43" t="s">
        <v>750</v>
      </c>
      <c r="D1871" s="43" t="s">
        <v>55</v>
      </c>
      <c r="E1871" s="43" t="s">
        <v>1749</v>
      </c>
      <c r="F1871" s="43" t="s">
        <v>3793</v>
      </c>
      <c r="G1871" s="43" t="s">
        <v>4653</v>
      </c>
      <c r="H1871" s="76">
        <v>10000</v>
      </c>
      <c r="I1871" s="229">
        <v>4.3799999999999997E-4</v>
      </c>
      <c r="J1871" s="73">
        <f t="shared" si="87"/>
        <v>8.708789493752866E-6</v>
      </c>
      <c r="K1871" s="73">
        <f t="shared" si="88"/>
        <v>4.4670878949375288</v>
      </c>
      <c r="L1871" s="3" t="e">
        <f t="shared" si="89"/>
        <v>#N/A</v>
      </c>
    </row>
    <row r="1872" spans="1:12" x14ac:dyDescent="0.25">
      <c r="A1872" s="43" t="s">
        <v>47</v>
      </c>
      <c r="B1872" s="43" t="s">
        <v>12</v>
      </c>
      <c r="C1872" s="43" t="s">
        <v>750</v>
      </c>
      <c r="D1872" s="43" t="s">
        <v>55</v>
      </c>
      <c r="E1872" s="43" t="s">
        <v>1749</v>
      </c>
      <c r="F1872" s="43" t="s">
        <v>3793</v>
      </c>
      <c r="G1872" s="43" t="s">
        <v>4653</v>
      </c>
      <c r="H1872" s="76">
        <v>30000</v>
      </c>
      <c r="I1872" s="229">
        <v>4.1799999999999997E-4</v>
      </c>
      <c r="J1872" s="73">
        <f t="shared" si="87"/>
        <v>8.3111278730335566E-6</v>
      </c>
      <c r="K1872" s="73">
        <f t="shared" si="88"/>
        <v>12.789333836191005</v>
      </c>
      <c r="L1872" s="3" t="e">
        <f t="shared" si="89"/>
        <v>#N/A</v>
      </c>
    </row>
    <row r="1873" spans="1:12" x14ac:dyDescent="0.25">
      <c r="A1873" s="43" t="s">
        <v>47</v>
      </c>
      <c r="B1873" s="43" t="s">
        <v>12</v>
      </c>
      <c r="C1873" s="43" t="s">
        <v>750</v>
      </c>
      <c r="D1873" s="43" t="s">
        <v>55</v>
      </c>
      <c r="E1873" s="43" t="s">
        <v>1749</v>
      </c>
      <c r="F1873" s="43" t="s">
        <v>3793</v>
      </c>
      <c r="G1873" s="43" t="s">
        <v>4653</v>
      </c>
      <c r="H1873" s="76">
        <v>5000</v>
      </c>
      <c r="I1873" s="229">
        <v>4.3799999999999953E-4</v>
      </c>
      <c r="J1873" s="73">
        <f t="shared" si="87"/>
        <v>8.7087894937528576E-6</v>
      </c>
      <c r="K1873" s="73">
        <f t="shared" si="88"/>
        <v>2.2335439474687622</v>
      </c>
      <c r="L1873" s="3" t="e">
        <f t="shared" si="89"/>
        <v>#N/A</v>
      </c>
    </row>
    <row r="1874" spans="1:12" x14ac:dyDescent="0.25">
      <c r="A1874" s="43" t="s">
        <v>47</v>
      </c>
      <c r="B1874" s="43" t="s">
        <v>12</v>
      </c>
      <c r="C1874" s="43" t="s">
        <v>750</v>
      </c>
      <c r="D1874" s="43" t="s">
        <v>55</v>
      </c>
      <c r="E1874" s="43" t="s">
        <v>1749</v>
      </c>
      <c r="F1874" s="43" t="s">
        <v>3793</v>
      </c>
      <c r="G1874" s="43" t="s">
        <v>4653</v>
      </c>
      <c r="H1874" s="76">
        <v>200000</v>
      </c>
      <c r="I1874" s="229">
        <v>4.1799999999999997E-4</v>
      </c>
      <c r="J1874" s="73">
        <f t="shared" si="87"/>
        <v>8.3111278730335566E-6</v>
      </c>
      <c r="K1874" s="73">
        <f t="shared" si="88"/>
        <v>85.262225574606703</v>
      </c>
      <c r="L1874" s="3" t="e">
        <f t="shared" si="89"/>
        <v>#N/A</v>
      </c>
    </row>
    <row r="1875" spans="1:12" x14ac:dyDescent="0.25">
      <c r="A1875" s="43" t="s">
        <v>47</v>
      </c>
      <c r="B1875" s="43" t="s">
        <v>12</v>
      </c>
      <c r="C1875" s="43" t="s">
        <v>750</v>
      </c>
      <c r="D1875" s="43" t="s">
        <v>55</v>
      </c>
      <c r="E1875" s="43" t="s">
        <v>1749</v>
      </c>
      <c r="F1875" s="43" t="s">
        <v>3793</v>
      </c>
      <c r="G1875" s="43" t="s">
        <v>4653</v>
      </c>
      <c r="H1875" s="76">
        <v>5000</v>
      </c>
      <c r="I1875" s="229">
        <v>4.3799999999999953E-4</v>
      </c>
      <c r="J1875" s="73">
        <f t="shared" si="87"/>
        <v>8.7087894937528576E-6</v>
      </c>
      <c r="K1875" s="73">
        <f t="shared" si="88"/>
        <v>2.2335439474687622</v>
      </c>
      <c r="L1875" s="3" t="e">
        <f t="shared" si="89"/>
        <v>#N/A</v>
      </c>
    </row>
    <row r="1876" spans="1:12" x14ac:dyDescent="0.25">
      <c r="A1876" s="43" t="s">
        <v>47</v>
      </c>
      <c r="B1876" s="43" t="s">
        <v>12</v>
      </c>
      <c r="C1876" s="43" t="s">
        <v>750</v>
      </c>
      <c r="D1876" s="43" t="s">
        <v>55</v>
      </c>
      <c r="E1876" s="43" t="s">
        <v>1749</v>
      </c>
      <c r="F1876" s="43" t="s">
        <v>3793</v>
      </c>
      <c r="G1876" s="43" t="s">
        <v>4653</v>
      </c>
      <c r="H1876" s="76">
        <v>5000</v>
      </c>
      <c r="I1876" s="229">
        <v>4.3799999999999953E-4</v>
      </c>
      <c r="J1876" s="73">
        <f t="shared" si="87"/>
        <v>8.7087894937528576E-6</v>
      </c>
      <c r="K1876" s="73">
        <f t="shared" si="88"/>
        <v>2.2335439474687622</v>
      </c>
      <c r="L1876" s="3" t="e">
        <f t="shared" si="89"/>
        <v>#N/A</v>
      </c>
    </row>
    <row r="1877" spans="1:12" x14ac:dyDescent="0.25">
      <c r="A1877" s="43" t="s">
        <v>47</v>
      </c>
      <c r="B1877" s="43" t="s">
        <v>12</v>
      </c>
      <c r="C1877" s="43" t="s">
        <v>750</v>
      </c>
      <c r="D1877" s="43" t="s">
        <v>55</v>
      </c>
      <c r="E1877" s="43" t="s">
        <v>1749</v>
      </c>
      <c r="F1877" s="43" t="s">
        <v>3793</v>
      </c>
      <c r="G1877" s="43" t="s">
        <v>4653</v>
      </c>
      <c r="H1877" s="76">
        <v>65000</v>
      </c>
      <c r="I1877" s="229">
        <v>4.3799999999999997E-4</v>
      </c>
      <c r="J1877" s="73">
        <f t="shared" si="87"/>
        <v>8.708789493752866E-6</v>
      </c>
      <c r="K1877" s="73">
        <f t="shared" si="88"/>
        <v>29.036071317093935</v>
      </c>
      <c r="L1877" s="3" t="e">
        <f t="shared" si="89"/>
        <v>#N/A</v>
      </c>
    </row>
    <row r="1878" spans="1:12" x14ac:dyDescent="0.25">
      <c r="A1878" s="43" t="s">
        <v>47</v>
      </c>
      <c r="B1878" s="43" t="s">
        <v>12</v>
      </c>
      <c r="C1878" s="43" t="s">
        <v>750</v>
      </c>
      <c r="D1878" s="43" t="s">
        <v>55</v>
      </c>
      <c r="E1878" s="43" t="s">
        <v>1749</v>
      </c>
      <c r="F1878" s="43" t="s">
        <v>3793</v>
      </c>
      <c r="G1878" s="43" t="s">
        <v>4653</v>
      </c>
      <c r="H1878" s="76">
        <v>650000</v>
      </c>
      <c r="I1878" s="229">
        <v>4.1799999999999997E-4</v>
      </c>
      <c r="J1878" s="73">
        <f t="shared" si="87"/>
        <v>8.3111278730335566E-6</v>
      </c>
      <c r="K1878" s="73">
        <f t="shared" si="88"/>
        <v>277.10223311747177</v>
      </c>
      <c r="L1878" s="3" t="e">
        <f t="shared" si="89"/>
        <v>#N/A</v>
      </c>
    </row>
    <row r="1879" spans="1:12" x14ac:dyDescent="0.25">
      <c r="A1879" s="43" t="s">
        <v>47</v>
      </c>
      <c r="B1879" s="43" t="s">
        <v>12</v>
      </c>
      <c r="C1879" s="43" t="s">
        <v>750</v>
      </c>
      <c r="D1879" s="43" t="s">
        <v>55</v>
      </c>
      <c r="E1879" s="43" t="s">
        <v>1750</v>
      </c>
      <c r="F1879" s="43" t="s">
        <v>3799</v>
      </c>
      <c r="G1879" s="43" t="s">
        <v>4653</v>
      </c>
      <c r="H1879" s="76">
        <v>40000</v>
      </c>
      <c r="I1879" s="229">
        <v>4.1799999999999997E-4</v>
      </c>
      <c r="J1879" s="73">
        <f t="shared" si="87"/>
        <v>8.3111278730335566E-6</v>
      </c>
      <c r="K1879" s="73">
        <f t="shared" si="88"/>
        <v>17.052445114921341</v>
      </c>
      <c r="L1879" s="3" t="e">
        <f t="shared" si="89"/>
        <v>#N/A</v>
      </c>
    </row>
    <row r="1880" spans="1:12" x14ac:dyDescent="0.25">
      <c r="A1880" s="43" t="s">
        <v>47</v>
      </c>
      <c r="B1880" s="43" t="s">
        <v>12</v>
      </c>
      <c r="C1880" s="43" t="s">
        <v>750</v>
      </c>
      <c r="D1880" s="43" t="s">
        <v>55</v>
      </c>
      <c r="E1880" s="43" t="s">
        <v>1751</v>
      </c>
      <c r="F1880" s="43" t="s">
        <v>3800</v>
      </c>
      <c r="G1880" s="43" t="s">
        <v>4653</v>
      </c>
      <c r="H1880" s="76">
        <v>1000000</v>
      </c>
      <c r="I1880" s="229">
        <v>1.74E-4</v>
      </c>
      <c r="J1880" s="73">
        <f t="shared" si="87"/>
        <v>3.4596561002579881E-6</v>
      </c>
      <c r="K1880" s="73">
        <f t="shared" si="88"/>
        <v>177.45965610025797</v>
      </c>
      <c r="L1880" s="3" t="e">
        <f t="shared" si="89"/>
        <v>#N/A</v>
      </c>
    </row>
    <row r="1881" spans="1:12" x14ac:dyDescent="0.25">
      <c r="A1881" s="43" t="s">
        <v>47</v>
      </c>
      <c r="B1881" s="43" t="s">
        <v>12</v>
      </c>
      <c r="C1881" s="43" t="s">
        <v>750</v>
      </c>
      <c r="D1881" s="43" t="s">
        <v>55</v>
      </c>
      <c r="E1881" s="43" t="s">
        <v>1752</v>
      </c>
      <c r="F1881" s="43" t="s">
        <v>3795</v>
      </c>
      <c r="G1881" s="43" t="s">
        <v>4653</v>
      </c>
      <c r="H1881" s="76">
        <v>315000</v>
      </c>
      <c r="I1881" s="229">
        <v>4.1799999999999997E-4</v>
      </c>
      <c r="J1881" s="73">
        <f t="shared" si="87"/>
        <v>8.3111278730335566E-6</v>
      </c>
      <c r="K1881" s="73">
        <f t="shared" si="88"/>
        <v>134.28800528000556</v>
      </c>
      <c r="L1881" s="3" t="e">
        <f t="shared" si="89"/>
        <v>#N/A</v>
      </c>
    </row>
    <row r="1882" spans="1:12" x14ac:dyDescent="0.25">
      <c r="A1882" s="43" t="s">
        <v>47</v>
      </c>
      <c r="B1882" s="43" t="s">
        <v>12</v>
      </c>
      <c r="C1882" s="43" t="s">
        <v>750</v>
      </c>
      <c r="D1882" s="43" t="s">
        <v>55</v>
      </c>
      <c r="E1882" s="43" t="s">
        <v>1752</v>
      </c>
      <c r="F1882" s="43" t="s">
        <v>3795</v>
      </c>
      <c r="G1882" s="43" t="s">
        <v>4653</v>
      </c>
      <c r="H1882" s="76">
        <v>10000</v>
      </c>
      <c r="I1882" s="229">
        <v>4.1799999999999997E-4</v>
      </c>
      <c r="J1882" s="73">
        <f t="shared" si="87"/>
        <v>8.3111278730335566E-6</v>
      </c>
      <c r="K1882" s="73">
        <f t="shared" si="88"/>
        <v>4.2631112787303351</v>
      </c>
      <c r="L1882" s="3" t="e">
        <f t="shared" si="89"/>
        <v>#N/A</v>
      </c>
    </row>
    <row r="1883" spans="1:12" x14ac:dyDescent="0.25">
      <c r="A1883" s="43" t="s">
        <v>47</v>
      </c>
      <c r="B1883" s="43" t="s">
        <v>12</v>
      </c>
      <c r="C1883" s="43" t="s">
        <v>751</v>
      </c>
      <c r="D1883" s="43" t="s">
        <v>55</v>
      </c>
      <c r="E1883" s="43" t="s">
        <v>1753</v>
      </c>
      <c r="F1883" s="43" t="s">
        <v>3793</v>
      </c>
      <c r="G1883" s="43" t="s">
        <v>4653</v>
      </c>
      <c r="H1883" s="76">
        <v>1600000</v>
      </c>
      <c r="I1883" s="229"/>
      <c r="J1883" s="73">
        <f t="shared" si="87"/>
        <v>0</v>
      </c>
      <c r="K1883" s="73">
        <f t="shared" si="88"/>
        <v>0</v>
      </c>
      <c r="L1883" s="3" t="e">
        <f t="shared" si="89"/>
        <v>#N/A</v>
      </c>
    </row>
    <row r="1884" spans="1:12" x14ac:dyDescent="0.25">
      <c r="A1884" s="43" t="s">
        <v>47</v>
      </c>
      <c r="B1884" s="43" t="s">
        <v>12</v>
      </c>
      <c r="C1884" s="43" t="s">
        <v>751</v>
      </c>
      <c r="D1884" s="43" t="s">
        <v>55</v>
      </c>
      <c r="E1884" s="43" t="s">
        <v>1753</v>
      </c>
      <c r="F1884" s="43" t="s">
        <v>3793</v>
      </c>
      <c r="G1884" s="43" t="s">
        <v>4653</v>
      </c>
      <c r="H1884" s="76">
        <v>275000</v>
      </c>
      <c r="I1884" s="229"/>
      <c r="J1884" s="73">
        <f t="shared" si="87"/>
        <v>0</v>
      </c>
      <c r="K1884" s="73">
        <f t="shared" si="88"/>
        <v>0</v>
      </c>
      <c r="L1884" s="3" t="e">
        <f t="shared" si="89"/>
        <v>#N/A</v>
      </c>
    </row>
    <row r="1885" spans="1:12" x14ac:dyDescent="0.25">
      <c r="A1885" s="43" t="s">
        <v>47</v>
      </c>
      <c r="B1885" s="43" t="s">
        <v>12</v>
      </c>
      <c r="C1885" s="43" t="s">
        <v>751</v>
      </c>
      <c r="D1885" s="43" t="s">
        <v>55</v>
      </c>
      <c r="E1885" s="43" t="s">
        <v>1753</v>
      </c>
      <c r="F1885" s="43" t="s">
        <v>3793</v>
      </c>
      <c r="G1885" s="43" t="s">
        <v>4653</v>
      </c>
      <c r="H1885" s="76">
        <v>665000</v>
      </c>
      <c r="I1885" s="229"/>
      <c r="J1885" s="73">
        <f t="shared" si="87"/>
        <v>0</v>
      </c>
      <c r="K1885" s="73">
        <f t="shared" si="88"/>
        <v>0</v>
      </c>
      <c r="L1885" s="3" t="e">
        <f t="shared" si="89"/>
        <v>#N/A</v>
      </c>
    </row>
    <row r="1886" spans="1:12" x14ac:dyDescent="0.25">
      <c r="A1886" s="43" t="s">
        <v>47</v>
      </c>
      <c r="B1886" s="43" t="s">
        <v>12</v>
      </c>
      <c r="C1886" s="43" t="s">
        <v>751</v>
      </c>
      <c r="D1886" s="43" t="s">
        <v>55</v>
      </c>
      <c r="E1886" s="43" t="s">
        <v>1753</v>
      </c>
      <c r="F1886" s="43" t="s">
        <v>3793</v>
      </c>
      <c r="G1886" s="43" t="s">
        <v>4653</v>
      </c>
      <c r="H1886" s="76">
        <v>25000</v>
      </c>
      <c r="I1886" s="229"/>
      <c r="J1886" s="73">
        <f t="shared" si="87"/>
        <v>0</v>
      </c>
      <c r="K1886" s="73">
        <f t="shared" si="88"/>
        <v>0</v>
      </c>
      <c r="L1886" s="3" t="e">
        <f t="shared" si="89"/>
        <v>#N/A</v>
      </c>
    </row>
    <row r="1887" spans="1:12" x14ac:dyDescent="0.25">
      <c r="A1887" s="43" t="s">
        <v>47</v>
      </c>
      <c r="B1887" s="43" t="s">
        <v>12</v>
      </c>
      <c r="C1887" s="43" t="s">
        <v>751</v>
      </c>
      <c r="D1887" s="43" t="s">
        <v>55</v>
      </c>
      <c r="E1887" s="43" t="s">
        <v>1753</v>
      </c>
      <c r="F1887" s="43" t="s">
        <v>3793</v>
      </c>
      <c r="G1887" s="43" t="s">
        <v>4653</v>
      </c>
      <c r="H1887" s="76">
        <v>125000</v>
      </c>
      <c r="I1887" s="229"/>
      <c r="J1887" s="73">
        <f t="shared" si="87"/>
        <v>0</v>
      </c>
      <c r="K1887" s="73">
        <f t="shared" si="88"/>
        <v>0</v>
      </c>
      <c r="L1887" s="3" t="e">
        <f t="shared" si="89"/>
        <v>#N/A</v>
      </c>
    </row>
    <row r="1888" spans="1:12" x14ac:dyDescent="0.25">
      <c r="A1888" s="43" t="s">
        <v>47</v>
      </c>
      <c r="B1888" s="43" t="s">
        <v>12</v>
      </c>
      <c r="C1888" s="43" t="s">
        <v>751</v>
      </c>
      <c r="D1888" s="43" t="s">
        <v>55</v>
      </c>
      <c r="E1888" s="43" t="s">
        <v>1753</v>
      </c>
      <c r="F1888" s="43" t="s">
        <v>3793</v>
      </c>
      <c r="G1888" s="43" t="s">
        <v>4653</v>
      </c>
      <c r="H1888" s="76">
        <v>5000</v>
      </c>
      <c r="I1888" s="229"/>
      <c r="J1888" s="73">
        <f t="shared" si="87"/>
        <v>0</v>
      </c>
      <c r="K1888" s="73">
        <f t="shared" si="88"/>
        <v>0</v>
      </c>
      <c r="L1888" s="3" t="e">
        <f t="shared" si="89"/>
        <v>#N/A</v>
      </c>
    </row>
    <row r="1889" spans="1:12" x14ac:dyDescent="0.25">
      <c r="A1889" s="43" t="s">
        <v>47</v>
      </c>
      <c r="B1889" s="43" t="s">
        <v>12</v>
      </c>
      <c r="C1889" s="43" t="s">
        <v>751</v>
      </c>
      <c r="D1889" s="43" t="s">
        <v>55</v>
      </c>
      <c r="E1889" s="43" t="s">
        <v>1753</v>
      </c>
      <c r="F1889" s="43" t="s">
        <v>3793</v>
      </c>
      <c r="G1889" s="43" t="s">
        <v>4653</v>
      </c>
      <c r="H1889" s="76">
        <v>20000</v>
      </c>
      <c r="I1889" s="229"/>
      <c r="J1889" s="73">
        <f t="shared" si="87"/>
        <v>0</v>
      </c>
      <c r="K1889" s="73">
        <f t="shared" si="88"/>
        <v>0</v>
      </c>
      <c r="L1889" s="3" t="e">
        <f t="shared" si="89"/>
        <v>#N/A</v>
      </c>
    </row>
    <row r="1890" spans="1:12" x14ac:dyDescent="0.25">
      <c r="A1890" s="43" t="s">
        <v>47</v>
      </c>
      <c r="B1890" s="43" t="s">
        <v>12</v>
      </c>
      <c r="C1890" s="43" t="s">
        <v>752</v>
      </c>
      <c r="D1890" s="43" t="s">
        <v>55</v>
      </c>
      <c r="E1890" s="43" t="s">
        <v>1754</v>
      </c>
      <c r="F1890" s="43" t="s">
        <v>3801</v>
      </c>
      <c r="G1890" s="43" t="s">
        <v>4653</v>
      </c>
      <c r="H1890" s="76">
        <v>50000</v>
      </c>
      <c r="I1890" s="229"/>
      <c r="J1890" s="73">
        <f t="shared" si="87"/>
        <v>0</v>
      </c>
      <c r="K1890" s="73">
        <f t="shared" si="88"/>
        <v>0</v>
      </c>
      <c r="L1890" s="3" t="e">
        <f t="shared" si="89"/>
        <v>#N/A</v>
      </c>
    </row>
    <row r="1891" spans="1:12" x14ac:dyDescent="0.25">
      <c r="A1891" s="43" t="s">
        <v>47</v>
      </c>
      <c r="B1891" s="43" t="s">
        <v>12</v>
      </c>
      <c r="C1891" s="43" t="s">
        <v>752</v>
      </c>
      <c r="D1891" s="43" t="s">
        <v>55</v>
      </c>
      <c r="E1891" s="43" t="s">
        <v>1754</v>
      </c>
      <c r="F1891" s="43" t="s">
        <v>3801</v>
      </c>
      <c r="G1891" s="43" t="s">
        <v>4653</v>
      </c>
      <c r="H1891" s="76">
        <v>30000</v>
      </c>
      <c r="I1891" s="229"/>
      <c r="J1891" s="73">
        <f t="shared" si="87"/>
        <v>0</v>
      </c>
      <c r="K1891" s="73">
        <f t="shared" si="88"/>
        <v>0</v>
      </c>
      <c r="L1891" s="3" t="e">
        <f t="shared" si="89"/>
        <v>#N/A</v>
      </c>
    </row>
    <row r="1892" spans="1:12" x14ac:dyDescent="0.25">
      <c r="A1892" s="43" t="s">
        <v>47</v>
      </c>
      <c r="B1892" s="43" t="s">
        <v>12</v>
      </c>
      <c r="C1892" s="43" t="s">
        <v>752</v>
      </c>
      <c r="D1892" s="43" t="s">
        <v>55</v>
      </c>
      <c r="E1892" s="43" t="s">
        <v>1754</v>
      </c>
      <c r="F1892" s="43" t="s">
        <v>3801</v>
      </c>
      <c r="G1892" s="43" t="s">
        <v>4653</v>
      </c>
      <c r="H1892" s="76">
        <v>50000</v>
      </c>
      <c r="I1892" s="229"/>
      <c r="J1892" s="73">
        <f t="shared" si="87"/>
        <v>0</v>
      </c>
      <c r="K1892" s="73">
        <f t="shared" si="88"/>
        <v>0</v>
      </c>
      <c r="L1892" s="3" t="e">
        <f t="shared" si="89"/>
        <v>#N/A</v>
      </c>
    </row>
    <row r="1893" spans="1:12" x14ac:dyDescent="0.25">
      <c r="A1893" s="43" t="s">
        <v>47</v>
      </c>
      <c r="B1893" s="43" t="s">
        <v>12</v>
      </c>
      <c r="C1893" s="43" t="s">
        <v>752</v>
      </c>
      <c r="D1893" s="43" t="s">
        <v>55</v>
      </c>
      <c r="E1893" s="43" t="s">
        <v>1754</v>
      </c>
      <c r="F1893" s="43" t="s">
        <v>3801</v>
      </c>
      <c r="G1893" s="43" t="s">
        <v>4653</v>
      </c>
      <c r="H1893" s="76">
        <v>5000</v>
      </c>
      <c r="I1893" s="229"/>
      <c r="J1893" s="73">
        <f t="shared" si="87"/>
        <v>0</v>
      </c>
      <c r="K1893" s="73">
        <f t="shared" si="88"/>
        <v>0</v>
      </c>
      <c r="L1893" s="3" t="e">
        <f t="shared" si="89"/>
        <v>#N/A</v>
      </c>
    </row>
    <row r="1894" spans="1:12" x14ac:dyDescent="0.25">
      <c r="A1894" s="43" t="s">
        <v>47</v>
      </c>
      <c r="B1894" s="43" t="s">
        <v>12</v>
      </c>
      <c r="C1894" s="43" t="s">
        <v>800</v>
      </c>
      <c r="D1894" s="43" t="s">
        <v>55</v>
      </c>
      <c r="E1894" s="43" t="s">
        <v>1755</v>
      </c>
      <c r="F1894" s="43" t="s">
        <v>3795</v>
      </c>
      <c r="G1894" s="43" t="s">
        <v>4653</v>
      </c>
      <c r="H1894" s="76">
        <v>30000</v>
      </c>
      <c r="I1894" s="229">
        <v>4.3800000000000002E-4</v>
      </c>
      <c r="J1894" s="73">
        <f t="shared" si="87"/>
        <v>8.7087894937528677E-6</v>
      </c>
      <c r="K1894" s="73">
        <f t="shared" si="88"/>
        <v>13.401263684812587</v>
      </c>
      <c r="L1894" s="3" t="e">
        <f t="shared" si="89"/>
        <v>#N/A</v>
      </c>
    </row>
    <row r="1895" spans="1:12" x14ac:dyDescent="0.25">
      <c r="A1895" s="43" t="s">
        <v>47</v>
      </c>
      <c r="B1895" s="43" t="s">
        <v>12</v>
      </c>
      <c r="C1895" s="43" t="s">
        <v>800</v>
      </c>
      <c r="D1895" s="43" t="s">
        <v>55</v>
      </c>
      <c r="E1895" s="43" t="s">
        <v>1755</v>
      </c>
      <c r="F1895" s="43" t="s">
        <v>3795</v>
      </c>
      <c r="G1895" s="43" t="s">
        <v>4653</v>
      </c>
      <c r="H1895" s="76">
        <v>575000</v>
      </c>
      <c r="I1895" s="229">
        <v>4.3799999999999997E-4</v>
      </c>
      <c r="J1895" s="73">
        <f t="shared" si="87"/>
        <v>8.708789493752866E-6</v>
      </c>
      <c r="K1895" s="73">
        <f t="shared" si="88"/>
        <v>256.85755395890789</v>
      </c>
      <c r="L1895" s="3" t="e">
        <f t="shared" si="89"/>
        <v>#N/A</v>
      </c>
    </row>
    <row r="1896" spans="1:12" x14ac:dyDescent="0.25">
      <c r="A1896" s="43" t="s">
        <v>47</v>
      </c>
      <c r="B1896" s="43" t="s">
        <v>12</v>
      </c>
      <c r="C1896" s="43" t="s">
        <v>800</v>
      </c>
      <c r="D1896" s="43" t="s">
        <v>55</v>
      </c>
      <c r="E1896" s="43" t="s">
        <v>1755</v>
      </c>
      <c r="F1896" s="43" t="s">
        <v>3795</v>
      </c>
      <c r="G1896" s="43" t="s">
        <v>4653</v>
      </c>
      <c r="H1896" s="76">
        <v>5000</v>
      </c>
      <c r="I1896" s="229">
        <v>4.3799999999999997E-4</v>
      </c>
      <c r="J1896" s="73">
        <f t="shared" si="87"/>
        <v>8.708789493752866E-6</v>
      </c>
      <c r="K1896" s="73">
        <f t="shared" si="88"/>
        <v>2.2335439474687644</v>
      </c>
      <c r="L1896" s="3" t="e">
        <f t="shared" si="89"/>
        <v>#N/A</v>
      </c>
    </row>
    <row r="1897" spans="1:12" x14ac:dyDescent="0.25">
      <c r="A1897" s="43" t="s">
        <v>47</v>
      </c>
      <c r="B1897" s="43" t="s">
        <v>12</v>
      </c>
      <c r="C1897" s="43" t="s">
        <v>800</v>
      </c>
      <c r="D1897" s="43" t="s">
        <v>55</v>
      </c>
      <c r="E1897" s="43" t="s">
        <v>1755</v>
      </c>
      <c r="F1897" s="43" t="s">
        <v>3795</v>
      </c>
      <c r="G1897" s="43" t="s">
        <v>4653</v>
      </c>
      <c r="H1897" s="76">
        <v>260000</v>
      </c>
      <c r="I1897" s="229">
        <v>4.3799999999999997E-4</v>
      </c>
      <c r="J1897" s="73">
        <f t="shared" si="87"/>
        <v>8.708789493752866E-6</v>
      </c>
      <c r="K1897" s="73">
        <f t="shared" si="88"/>
        <v>116.14428526837574</v>
      </c>
      <c r="L1897" s="3" t="e">
        <f t="shared" si="89"/>
        <v>#N/A</v>
      </c>
    </row>
    <row r="1898" spans="1:12" x14ac:dyDescent="0.25">
      <c r="A1898" s="43" t="s">
        <v>47</v>
      </c>
      <c r="B1898" s="43" t="s">
        <v>12</v>
      </c>
      <c r="C1898" s="43" t="s">
        <v>800</v>
      </c>
      <c r="D1898" s="43" t="s">
        <v>55</v>
      </c>
      <c r="E1898" s="43" t="s">
        <v>1756</v>
      </c>
      <c r="F1898" s="43" t="s">
        <v>3798</v>
      </c>
      <c r="G1898" s="43" t="s">
        <v>4653</v>
      </c>
      <c r="H1898" s="76">
        <v>5000</v>
      </c>
      <c r="I1898" s="229">
        <v>4.3799999999999997E-4</v>
      </c>
      <c r="J1898" s="73">
        <f t="shared" si="87"/>
        <v>8.708789493752866E-6</v>
      </c>
      <c r="K1898" s="73">
        <f t="shared" si="88"/>
        <v>2.2335439474687644</v>
      </c>
      <c r="L1898" s="3" t="e">
        <f t="shared" si="89"/>
        <v>#N/A</v>
      </c>
    </row>
    <row r="1899" spans="1:12" x14ac:dyDescent="0.25">
      <c r="A1899" s="43" t="s">
        <v>47</v>
      </c>
      <c r="B1899" s="43" t="s">
        <v>12</v>
      </c>
      <c r="C1899" s="43" t="s">
        <v>758</v>
      </c>
      <c r="D1899" s="43" t="s">
        <v>55</v>
      </c>
      <c r="E1899" s="43" t="s">
        <v>1757</v>
      </c>
      <c r="F1899" s="43" t="s">
        <v>3795</v>
      </c>
      <c r="G1899" s="43" t="s">
        <v>4653</v>
      </c>
      <c r="H1899" s="76">
        <v>50000</v>
      </c>
      <c r="I1899" s="229">
        <v>4.3799999999999997E-4</v>
      </c>
      <c r="J1899" s="73">
        <f t="shared" si="87"/>
        <v>8.708789493752866E-6</v>
      </c>
      <c r="K1899" s="73">
        <f t="shared" si="88"/>
        <v>22.335439474687643</v>
      </c>
      <c r="L1899" s="3" t="e">
        <f t="shared" si="89"/>
        <v>#N/A</v>
      </c>
    </row>
    <row r="1900" spans="1:12" x14ac:dyDescent="0.25">
      <c r="A1900" s="43" t="s">
        <v>47</v>
      </c>
      <c r="B1900" s="43" t="s">
        <v>12</v>
      </c>
      <c r="C1900" s="43" t="s">
        <v>758</v>
      </c>
      <c r="D1900" s="43" t="s">
        <v>55</v>
      </c>
      <c r="E1900" s="43" t="s">
        <v>1757</v>
      </c>
      <c r="F1900" s="43" t="s">
        <v>3795</v>
      </c>
      <c r="G1900" s="43" t="s">
        <v>4653</v>
      </c>
      <c r="H1900" s="76">
        <v>85000</v>
      </c>
      <c r="I1900" s="229">
        <v>4.3800000000000002E-4</v>
      </c>
      <c r="J1900" s="73">
        <f t="shared" si="87"/>
        <v>8.7087894937528677E-6</v>
      </c>
      <c r="K1900" s="73">
        <f t="shared" si="88"/>
        <v>37.970247106968998</v>
      </c>
      <c r="L1900" s="3" t="e">
        <f t="shared" si="89"/>
        <v>#N/A</v>
      </c>
    </row>
    <row r="1901" spans="1:12" x14ac:dyDescent="0.25">
      <c r="A1901" s="43" t="s">
        <v>47</v>
      </c>
      <c r="B1901" s="43" t="s">
        <v>12</v>
      </c>
      <c r="C1901" s="43" t="s">
        <v>758</v>
      </c>
      <c r="D1901" s="43" t="s">
        <v>55</v>
      </c>
      <c r="E1901" s="43" t="s">
        <v>1757</v>
      </c>
      <c r="F1901" s="43" t="s">
        <v>3795</v>
      </c>
      <c r="G1901" s="43" t="s">
        <v>4653</v>
      </c>
      <c r="H1901" s="76">
        <v>265000</v>
      </c>
      <c r="I1901" s="229">
        <v>4.3800000000000002E-4</v>
      </c>
      <c r="J1901" s="73">
        <f t="shared" si="87"/>
        <v>8.7087894937528677E-6</v>
      </c>
      <c r="K1901" s="73">
        <f t="shared" si="88"/>
        <v>118.37782921584451</v>
      </c>
      <c r="L1901" s="3" t="e">
        <f t="shared" si="89"/>
        <v>#N/A</v>
      </c>
    </row>
    <row r="1902" spans="1:12" x14ac:dyDescent="0.25">
      <c r="A1902" s="43" t="s">
        <v>47</v>
      </c>
      <c r="B1902" s="43" t="s">
        <v>12</v>
      </c>
      <c r="C1902" s="43" t="s">
        <v>758</v>
      </c>
      <c r="D1902" s="43" t="s">
        <v>55</v>
      </c>
      <c r="E1902" s="43" t="s">
        <v>1757</v>
      </c>
      <c r="F1902" s="43" t="s">
        <v>3795</v>
      </c>
      <c r="G1902" s="43" t="s">
        <v>4653</v>
      </c>
      <c r="H1902" s="76">
        <v>420000</v>
      </c>
      <c r="I1902" s="229">
        <v>4.3800000000000002E-4</v>
      </c>
      <c r="J1902" s="73">
        <f t="shared" si="87"/>
        <v>8.7087894937528677E-6</v>
      </c>
      <c r="K1902" s="73">
        <f t="shared" si="88"/>
        <v>187.61769158737621</v>
      </c>
      <c r="L1902" s="3" t="e">
        <f t="shared" si="89"/>
        <v>#N/A</v>
      </c>
    </row>
    <row r="1903" spans="1:12" x14ac:dyDescent="0.25">
      <c r="A1903" s="43" t="s">
        <v>47</v>
      </c>
      <c r="B1903" s="43" t="s">
        <v>12</v>
      </c>
      <c r="C1903" s="43" t="s">
        <v>758</v>
      </c>
      <c r="D1903" s="43" t="s">
        <v>55</v>
      </c>
      <c r="E1903" s="43" t="s">
        <v>1757</v>
      </c>
      <c r="F1903" s="43" t="s">
        <v>3795</v>
      </c>
      <c r="G1903" s="43" t="s">
        <v>4653</v>
      </c>
      <c r="H1903" s="76">
        <v>550000</v>
      </c>
      <c r="I1903" s="229">
        <v>4.3799999999999997E-4</v>
      </c>
      <c r="J1903" s="73">
        <f t="shared" si="87"/>
        <v>8.708789493752866E-6</v>
      </c>
      <c r="K1903" s="73">
        <f t="shared" si="88"/>
        <v>245.68983422156407</v>
      </c>
      <c r="L1903" s="3" t="e">
        <f t="shared" si="89"/>
        <v>#N/A</v>
      </c>
    </row>
    <row r="1904" spans="1:12" x14ac:dyDescent="0.25">
      <c r="A1904" s="43" t="s">
        <v>47</v>
      </c>
      <c r="B1904" s="43" t="s">
        <v>12</v>
      </c>
      <c r="C1904" s="43" t="s">
        <v>758</v>
      </c>
      <c r="D1904" s="43" t="s">
        <v>55</v>
      </c>
      <c r="E1904" s="43" t="s">
        <v>1757</v>
      </c>
      <c r="F1904" s="43" t="s">
        <v>3795</v>
      </c>
      <c r="G1904" s="43" t="s">
        <v>4653</v>
      </c>
      <c r="H1904" s="76">
        <v>550000</v>
      </c>
      <c r="I1904" s="229">
        <v>4.3800000000000002E-4</v>
      </c>
      <c r="J1904" s="73">
        <f t="shared" si="87"/>
        <v>8.7087894937528677E-6</v>
      </c>
      <c r="K1904" s="73">
        <f t="shared" si="88"/>
        <v>245.6898342215641</v>
      </c>
      <c r="L1904" s="3" t="e">
        <f t="shared" si="89"/>
        <v>#N/A</v>
      </c>
    </row>
    <row r="1905" spans="1:12" x14ac:dyDescent="0.25">
      <c r="A1905" s="43" t="s">
        <v>47</v>
      </c>
      <c r="B1905" s="43" t="s">
        <v>12</v>
      </c>
      <c r="C1905" s="43" t="s">
        <v>758</v>
      </c>
      <c r="D1905" s="43" t="s">
        <v>55</v>
      </c>
      <c r="E1905" s="43" t="s">
        <v>1757</v>
      </c>
      <c r="F1905" s="43" t="s">
        <v>3795</v>
      </c>
      <c r="G1905" s="43" t="s">
        <v>4653</v>
      </c>
      <c r="H1905" s="76">
        <v>250000</v>
      </c>
      <c r="I1905" s="229">
        <v>4.3800000000000002E-4</v>
      </c>
      <c r="J1905" s="73">
        <f t="shared" si="87"/>
        <v>8.7087894937528677E-6</v>
      </c>
      <c r="K1905" s="73">
        <f t="shared" si="88"/>
        <v>111.67719737343823</v>
      </c>
      <c r="L1905" s="3" t="e">
        <f t="shared" si="89"/>
        <v>#N/A</v>
      </c>
    </row>
    <row r="1906" spans="1:12" x14ac:dyDescent="0.25">
      <c r="A1906" s="43" t="s">
        <v>47</v>
      </c>
      <c r="B1906" s="43" t="s">
        <v>12</v>
      </c>
      <c r="C1906" s="43" t="s">
        <v>758</v>
      </c>
      <c r="D1906" s="43" t="s">
        <v>55</v>
      </c>
      <c r="E1906" s="43" t="s">
        <v>1757</v>
      </c>
      <c r="F1906" s="43" t="s">
        <v>3795</v>
      </c>
      <c r="G1906" s="43" t="s">
        <v>4653</v>
      </c>
      <c r="H1906" s="76">
        <v>80000</v>
      </c>
      <c r="I1906" s="229">
        <v>4.3799999999999997E-4</v>
      </c>
      <c r="J1906" s="73">
        <f t="shared" si="87"/>
        <v>8.708789493752866E-6</v>
      </c>
      <c r="K1906" s="73">
        <f t="shared" si="88"/>
        <v>35.73670315950023</v>
      </c>
      <c r="L1906" s="3" t="e">
        <f t="shared" si="89"/>
        <v>#N/A</v>
      </c>
    </row>
    <row r="1907" spans="1:12" x14ac:dyDescent="0.25">
      <c r="A1907" s="43" t="s">
        <v>47</v>
      </c>
      <c r="B1907" s="43" t="s">
        <v>12</v>
      </c>
      <c r="C1907" s="43" t="s">
        <v>760</v>
      </c>
      <c r="D1907" s="43" t="s">
        <v>55</v>
      </c>
      <c r="E1907" s="43" t="s">
        <v>1758</v>
      </c>
      <c r="F1907" s="43" t="s">
        <v>3793</v>
      </c>
      <c r="G1907" s="43" t="s">
        <v>4653</v>
      </c>
      <c r="H1907" s="76">
        <v>1445000</v>
      </c>
      <c r="I1907" s="229">
        <v>4.3799999999999997E-4</v>
      </c>
      <c r="J1907" s="73">
        <f t="shared" si="87"/>
        <v>8.708789493752866E-6</v>
      </c>
      <c r="K1907" s="73">
        <f t="shared" si="88"/>
        <v>645.4942008184729</v>
      </c>
      <c r="L1907" s="3" t="e">
        <f t="shared" si="89"/>
        <v>#N/A</v>
      </c>
    </row>
    <row r="1908" spans="1:12" x14ac:dyDescent="0.25">
      <c r="A1908" s="43" t="s">
        <v>47</v>
      </c>
      <c r="B1908" s="43" t="s">
        <v>12</v>
      </c>
      <c r="C1908" s="43" t="s">
        <v>760</v>
      </c>
      <c r="D1908" s="43" t="s">
        <v>55</v>
      </c>
      <c r="E1908" s="43" t="s">
        <v>1758</v>
      </c>
      <c r="F1908" s="43" t="s">
        <v>3793</v>
      </c>
      <c r="G1908" s="43" t="s">
        <v>4653</v>
      </c>
      <c r="H1908" s="76">
        <v>2720000</v>
      </c>
      <c r="I1908" s="229">
        <v>4.3799999999999997E-4</v>
      </c>
      <c r="J1908" s="73">
        <f t="shared" si="87"/>
        <v>8.708789493752866E-6</v>
      </c>
      <c r="K1908" s="73">
        <f t="shared" si="88"/>
        <v>1215.0479074230077</v>
      </c>
      <c r="L1908" s="3" t="e">
        <f t="shared" si="89"/>
        <v>#N/A</v>
      </c>
    </row>
    <row r="1909" spans="1:12" x14ac:dyDescent="0.25">
      <c r="A1909" s="43" t="s">
        <v>47</v>
      </c>
      <c r="B1909" s="43" t="s">
        <v>12</v>
      </c>
      <c r="C1909" s="43" t="s">
        <v>760</v>
      </c>
      <c r="D1909" s="43" t="s">
        <v>55</v>
      </c>
      <c r="E1909" s="43" t="s">
        <v>1758</v>
      </c>
      <c r="F1909" s="43" t="s">
        <v>3793</v>
      </c>
      <c r="G1909" s="43" t="s">
        <v>4653</v>
      </c>
      <c r="H1909" s="76">
        <v>95000</v>
      </c>
      <c r="I1909" s="229">
        <v>4.3800000000000013E-4</v>
      </c>
      <c r="J1909" s="73">
        <f t="shared" si="87"/>
        <v>8.7087894937528694E-6</v>
      </c>
      <c r="K1909" s="73">
        <f t="shared" si="88"/>
        <v>42.437335001906533</v>
      </c>
      <c r="L1909" s="3" t="e">
        <f t="shared" si="89"/>
        <v>#N/A</v>
      </c>
    </row>
    <row r="1910" spans="1:12" x14ac:dyDescent="0.25">
      <c r="A1910" s="43" t="s">
        <v>47</v>
      </c>
      <c r="B1910" s="43" t="s">
        <v>12</v>
      </c>
      <c r="C1910" s="43" t="s">
        <v>760</v>
      </c>
      <c r="D1910" s="43" t="s">
        <v>55</v>
      </c>
      <c r="E1910" s="43" t="s">
        <v>1758</v>
      </c>
      <c r="F1910" s="43" t="s">
        <v>3793</v>
      </c>
      <c r="G1910" s="43" t="s">
        <v>4653</v>
      </c>
      <c r="H1910" s="76">
        <v>1085000</v>
      </c>
      <c r="I1910" s="229">
        <v>4.3800000000000002E-4</v>
      </c>
      <c r="J1910" s="73">
        <f t="shared" si="87"/>
        <v>8.7087894937528677E-6</v>
      </c>
      <c r="K1910" s="73">
        <f t="shared" si="88"/>
        <v>484.67903660072193</v>
      </c>
      <c r="L1910" s="3" t="e">
        <f t="shared" si="89"/>
        <v>#N/A</v>
      </c>
    </row>
    <row r="1911" spans="1:12" x14ac:dyDescent="0.25">
      <c r="A1911" s="43" t="s">
        <v>47</v>
      </c>
      <c r="B1911" s="43" t="s">
        <v>12</v>
      </c>
      <c r="C1911" s="43" t="s">
        <v>760</v>
      </c>
      <c r="D1911" s="43" t="s">
        <v>55</v>
      </c>
      <c r="E1911" s="43" t="s">
        <v>1758</v>
      </c>
      <c r="F1911" s="43" t="s">
        <v>3793</v>
      </c>
      <c r="G1911" s="43" t="s">
        <v>4653</v>
      </c>
      <c r="H1911" s="76">
        <v>4998</v>
      </c>
      <c r="I1911" s="229">
        <v>4.3817527010804277E-4</v>
      </c>
      <c r="J1911" s="73">
        <f t="shared" si="87"/>
        <v>8.7122744035142634E-6</v>
      </c>
      <c r="K1911" s="73">
        <f t="shared" si="88"/>
        <v>2.2335439474687622</v>
      </c>
      <c r="L1911" s="3" t="e">
        <f t="shared" si="89"/>
        <v>#N/A</v>
      </c>
    </row>
    <row r="1912" spans="1:12" x14ac:dyDescent="0.25">
      <c r="A1912" s="43" t="s">
        <v>47</v>
      </c>
      <c r="B1912" s="43" t="s">
        <v>12</v>
      </c>
      <c r="C1912" s="43" t="s">
        <v>760</v>
      </c>
      <c r="D1912" s="43" t="s">
        <v>55</v>
      </c>
      <c r="E1912" s="43" t="s">
        <v>1758</v>
      </c>
      <c r="F1912" s="43" t="s">
        <v>3793</v>
      </c>
      <c r="G1912" s="43" t="s">
        <v>4653</v>
      </c>
      <c r="H1912" s="76">
        <v>825000</v>
      </c>
      <c r="I1912" s="229">
        <v>4.3800000000000002E-4</v>
      </c>
      <c r="J1912" s="73">
        <f t="shared" si="87"/>
        <v>8.7087894937528677E-6</v>
      </c>
      <c r="K1912" s="73">
        <f t="shared" si="88"/>
        <v>368.53475133234616</v>
      </c>
      <c r="L1912" s="3" t="e">
        <f t="shared" si="89"/>
        <v>#N/A</v>
      </c>
    </row>
    <row r="1913" spans="1:12" x14ac:dyDescent="0.25">
      <c r="A1913" s="43" t="s">
        <v>47</v>
      </c>
      <c r="B1913" s="43" t="s">
        <v>12</v>
      </c>
      <c r="C1913" s="43" t="s">
        <v>760</v>
      </c>
      <c r="D1913" s="43" t="s">
        <v>55</v>
      </c>
      <c r="E1913" s="43" t="s">
        <v>1758</v>
      </c>
      <c r="F1913" s="43" t="s">
        <v>3793</v>
      </c>
      <c r="G1913" s="43" t="s">
        <v>4653</v>
      </c>
      <c r="H1913" s="76">
        <v>500000</v>
      </c>
      <c r="I1913" s="229">
        <v>4.3799999999999991E-4</v>
      </c>
      <c r="J1913" s="73">
        <f t="shared" si="87"/>
        <v>8.708789493752866E-6</v>
      </c>
      <c r="K1913" s="73">
        <f t="shared" si="88"/>
        <v>223.35439474687641</v>
      </c>
      <c r="L1913" s="3" t="e">
        <f t="shared" si="89"/>
        <v>#N/A</v>
      </c>
    </row>
    <row r="1914" spans="1:12" x14ac:dyDescent="0.25">
      <c r="A1914" s="43" t="s">
        <v>47</v>
      </c>
      <c r="B1914" s="43" t="s">
        <v>12</v>
      </c>
      <c r="C1914" s="43" t="s">
        <v>760</v>
      </c>
      <c r="D1914" s="43" t="s">
        <v>55</v>
      </c>
      <c r="E1914" s="43" t="s">
        <v>1758</v>
      </c>
      <c r="F1914" s="43" t="s">
        <v>3793</v>
      </c>
      <c r="G1914" s="43" t="s">
        <v>4653</v>
      </c>
      <c r="H1914" s="76">
        <v>260000</v>
      </c>
      <c r="I1914" s="229">
        <v>4.3800000000000008E-4</v>
      </c>
      <c r="J1914" s="73">
        <f t="shared" si="87"/>
        <v>8.7087894937528677E-6</v>
      </c>
      <c r="K1914" s="73">
        <f t="shared" si="88"/>
        <v>116.14428526837577</v>
      </c>
      <c r="L1914" s="3" t="e">
        <f t="shared" si="89"/>
        <v>#N/A</v>
      </c>
    </row>
    <row r="1915" spans="1:12" x14ac:dyDescent="0.25">
      <c r="A1915" s="43" t="s">
        <v>47</v>
      </c>
      <c r="B1915" s="43" t="s">
        <v>12</v>
      </c>
      <c r="C1915" s="43" t="s">
        <v>761</v>
      </c>
      <c r="D1915" s="43" t="s">
        <v>55</v>
      </c>
      <c r="E1915" s="43" t="s">
        <v>1759</v>
      </c>
      <c r="F1915" s="43" t="s">
        <v>3793</v>
      </c>
      <c r="G1915" s="43" t="s">
        <v>4653</v>
      </c>
      <c r="H1915" s="76">
        <v>2875000</v>
      </c>
      <c r="I1915" s="229">
        <v>4.3800000000000002E-4</v>
      </c>
      <c r="J1915" s="73">
        <f t="shared" si="87"/>
        <v>8.7087894937528677E-6</v>
      </c>
      <c r="K1915" s="73">
        <f t="shared" si="88"/>
        <v>1284.2877697945396</v>
      </c>
      <c r="L1915" s="3" t="e">
        <f t="shared" si="89"/>
        <v>#N/A</v>
      </c>
    </row>
    <row r="1916" spans="1:12" x14ac:dyDescent="0.25">
      <c r="A1916" s="43" t="s">
        <v>47</v>
      </c>
      <c r="B1916" s="43" t="s">
        <v>12</v>
      </c>
      <c r="C1916" s="43" t="s">
        <v>761</v>
      </c>
      <c r="D1916" s="43" t="s">
        <v>55</v>
      </c>
      <c r="E1916" s="43" t="s">
        <v>1759</v>
      </c>
      <c r="F1916" s="43" t="s">
        <v>3793</v>
      </c>
      <c r="G1916" s="43" t="s">
        <v>4653</v>
      </c>
      <c r="H1916" s="76">
        <v>6010000</v>
      </c>
      <c r="I1916" s="229">
        <v>4.3800000000000002E-4</v>
      </c>
      <c r="J1916" s="73">
        <f t="shared" si="87"/>
        <v>8.7087894937528677E-6</v>
      </c>
      <c r="K1916" s="73">
        <f t="shared" si="88"/>
        <v>2684.719824857455</v>
      </c>
      <c r="L1916" s="3" t="e">
        <f t="shared" si="89"/>
        <v>#N/A</v>
      </c>
    </row>
    <row r="1917" spans="1:12" x14ac:dyDescent="0.25">
      <c r="A1917" s="43" t="s">
        <v>47</v>
      </c>
      <c r="B1917" s="43" t="s">
        <v>12</v>
      </c>
      <c r="C1917" s="43" t="s">
        <v>761</v>
      </c>
      <c r="D1917" s="43" t="s">
        <v>55</v>
      </c>
      <c r="E1917" s="43" t="s">
        <v>1759</v>
      </c>
      <c r="F1917" s="43" t="s">
        <v>3793</v>
      </c>
      <c r="G1917" s="43" t="s">
        <v>4653</v>
      </c>
      <c r="H1917" s="76">
        <v>4998</v>
      </c>
      <c r="I1917" s="229">
        <v>4.3817527010804277E-4</v>
      </c>
      <c r="J1917" s="73">
        <f t="shared" si="87"/>
        <v>8.7122744035142634E-6</v>
      </c>
      <c r="K1917" s="73">
        <f t="shared" si="88"/>
        <v>2.2335439474687622</v>
      </c>
      <c r="L1917" s="3" t="e">
        <f t="shared" si="89"/>
        <v>#N/A</v>
      </c>
    </row>
    <row r="1918" spans="1:12" x14ac:dyDescent="0.25">
      <c r="A1918" s="43" t="s">
        <v>47</v>
      </c>
      <c r="B1918" s="43" t="s">
        <v>12</v>
      </c>
      <c r="C1918" s="43" t="s">
        <v>761</v>
      </c>
      <c r="D1918" s="43" t="s">
        <v>55</v>
      </c>
      <c r="E1918" s="43" t="s">
        <v>1759</v>
      </c>
      <c r="F1918" s="43" t="s">
        <v>3793</v>
      </c>
      <c r="G1918" s="43" t="s">
        <v>4653</v>
      </c>
      <c r="H1918" s="76">
        <v>12415000</v>
      </c>
      <c r="I1918" s="229">
        <v>4.3800000000000002E-4</v>
      </c>
      <c r="J1918" s="73">
        <f t="shared" si="87"/>
        <v>8.7087894937528677E-6</v>
      </c>
      <c r="K1918" s="73">
        <f t="shared" si="88"/>
        <v>5545.889621564942</v>
      </c>
      <c r="L1918" s="3" t="e">
        <f t="shared" si="89"/>
        <v>#N/A</v>
      </c>
    </row>
    <row r="1919" spans="1:12" x14ac:dyDescent="0.25">
      <c r="A1919" s="43" t="s">
        <v>47</v>
      </c>
      <c r="B1919" s="43" t="s">
        <v>12</v>
      </c>
      <c r="C1919" s="43" t="s">
        <v>761</v>
      </c>
      <c r="D1919" s="43" t="s">
        <v>55</v>
      </c>
      <c r="E1919" s="43" t="s">
        <v>1759</v>
      </c>
      <c r="F1919" s="43" t="s">
        <v>3793</v>
      </c>
      <c r="G1919" s="43" t="s">
        <v>4653</v>
      </c>
      <c r="H1919" s="76">
        <v>670000</v>
      </c>
      <c r="I1919" s="229">
        <v>4.3799999999999997E-4</v>
      </c>
      <c r="J1919" s="73">
        <f t="shared" si="87"/>
        <v>8.708789493752866E-6</v>
      </c>
      <c r="K1919" s="73">
        <f t="shared" si="88"/>
        <v>299.29488896081443</v>
      </c>
      <c r="L1919" s="3" t="e">
        <f t="shared" si="89"/>
        <v>#N/A</v>
      </c>
    </row>
    <row r="1920" spans="1:12" x14ac:dyDescent="0.25">
      <c r="A1920" s="43" t="s">
        <v>47</v>
      </c>
      <c r="B1920" s="43" t="s">
        <v>12</v>
      </c>
      <c r="C1920" s="43" t="s">
        <v>761</v>
      </c>
      <c r="D1920" s="43" t="s">
        <v>55</v>
      </c>
      <c r="E1920" s="43" t="s">
        <v>1759</v>
      </c>
      <c r="F1920" s="43" t="s">
        <v>3793</v>
      </c>
      <c r="G1920" s="43" t="s">
        <v>4653</v>
      </c>
      <c r="H1920" s="76">
        <v>3565000</v>
      </c>
      <c r="I1920" s="229">
        <v>4.3800000000000002E-4</v>
      </c>
      <c r="J1920" s="73">
        <f t="shared" si="87"/>
        <v>8.7087894937528677E-6</v>
      </c>
      <c r="K1920" s="73">
        <f t="shared" si="88"/>
        <v>1592.5168345452291</v>
      </c>
      <c r="L1920" s="3" t="e">
        <f t="shared" si="89"/>
        <v>#N/A</v>
      </c>
    </row>
    <row r="1921" spans="1:12" x14ac:dyDescent="0.25">
      <c r="A1921" s="43" t="s">
        <v>47</v>
      </c>
      <c r="B1921" s="43" t="s">
        <v>12</v>
      </c>
      <c r="C1921" s="43" t="s">
        <v>761</v>
      </c>
      <c r="D1921" s="43" t="s">
        <v>55</v>
      </c>
      <c r="E1921" s="43" t="s">
        <v>1759</v>
      </c>
      <c r="F1921" s="43" t="s">
        <v>3793</v>
      </c>
      <c r="G1921" s="43" t="s">
        <v>4653</v>
      </c>
      <c r="H1921" s="76">
        <v>12555000</v>
      </c>
      <c r="I1921" s="229">
        <v>4.3800000000000002E-4</v>
      </c>
      <c r="J1921" s="73">
        <f t="shared" si="87"/>
        <v>8.7087894937528677E-6</v>
      </c>
      <c r="K1921" s="73">
        <f t="shared" si="88"/>
        <v>5608.4288520940681</v>
      </c>
      <c r="L1921" s="3" t="e">
        <f t="shared" si="89"/>
        <v>#N/A</v>
      </c>
    </row>
    <row r="1922" spans="1:12" x14ac:dyDescent="0.25">
      <c r="A1922" s="43" t="s">
        <v>47</v>
      </c>
      <c r="B1922" s="43" t="s">
        <v>12</v>
      </c>
      <c r="C1922" s="43" t="s">
        <v>761</v>
      </c>
      <c r="D1922" s="43" t="s">
        <v>55</v>
      </c>
      <c r="E1922" s="43" t="s">
        <v>1759</v>
      </c>
      <c r="F1922" s="43" t="s">
        <v>3793</v>
      </c>
      <c r="G1922" s="43" t="s">
        <v>4653</v>
      </c>
      <c r="H1922" s="76">
        <v>475000</v>
      </c>
      <c r="I1922" s="229">
        <v>4.3800000000000002E-4</v>
      </c>
      <c r="J1922" s="73">
        <f t="shared" si="87"/>
        <v>8.7087894937528677E-6</v>
      </c>
      <c r="K1922" s="73">
        <f t="shared" si="88"/>
        <v>212.18667500953262</v>
      </c>
      <c r="L1922" s="3" t="e">
        <f t="shared" si="89"/>
        <v>#N/A</v>
      </c>
    </row>
    <row r="1923" spans="1:12" x14ac:dyDescent="0.25">
      <c r="A1923" s="43" t="s">
        <v>47</v>
      </c>
      <c r="B1923" s="43" t="s">
        <v>12</v>
      </c>
      <c r="C1923" s="43" t="s">
        <v>761</v>
      </c>
      <c r="D1923" s="43" t="s">
        <v>55</v>
      </c>
      <c r="E1923" s="43" t="s">
        <v>1759</v>
      </c>
      <c r="F1923" s="43" t="s">
        <v>3793</v>
      </c>
      <c r="G1923" s="43" t="s">
        <v>4653</v>
      </c>
      <c r="H1923" s="76">
        <v>330000</v>
      </c>
      <c r="I1923" s="229">
        <v>4.3799999999999991E-4</v>
      </c>
      <c r="J1923" s="73">
        <f t="shared" si="87"/>
        <v>8.708789493752866E-6</v>
      </c>
      <c r="K1923" s="73">
        <f t="shared" si="88"/>
        <v>147.41390053293841</v>
      </c>
      <c r="L1923" s="3" t="e">
        <f t="shared" si="89"/>
        <v>#N/A</v>
      </c>
    </row>
    <row r="1924" spans="1:12" x14ac:dyDescent="0.25">
      <c r="A1924" s="43" t="s">
        <v>47</v>
      </c>
      <c r="B1924" s="43" t="s">
        <v>12</v>
      </c>
      <c r="C1924" s="43" t="s">
        <v>761</v>
      </c>
      <c r="D1924" s="43" t="s">
        <v>55</v>
      </c>
      <c r="E1924" s="43" t="s">
        <v>1759</v>
      </c>
      <c r="F1924" s="43" t="s">
        <v>3793</v>
      </c>
      <c r="G1924" s="43" t="s">
        <v>4653</v>
      </c>
      <c r="H1924" s="76">
        <v>8465000</v>
      </c>
      <c r="I1924" s="229">
        <v>4.3800000000000002E-4</v>
      </c>
      <c r="J1924" s="73">
        <f t="shared" si="87"/>
        <v>8.7087894937528677E-6</v>
      </c>
      <c r="K1924" s="73">
        <f t="shared" si="88"/>
        <v>3781.3899030646185</v>
      </c>
      <c r="L1924" s="3" t="e">
        <f t="shared" si="89"/>
        <v>#N/A</v>
      </c>
    </row>
    <row r="1925" spans="1:12" x14ac:dyDescent="0.25">
      <c r="A1925" s="43" t="s">
        <v>47</v>
      </c>
      <c r="B1925" s="43" t="s">
        <v>12</v>
      </c>
      <c r="C1925" s="43" t="s">
        <v>761</v>
      </c>
      <c r="D1925" s="43" t="s">
        <v>55</v>
      </c>
      <c r="E1925" s="43" t="s">
        <v>1759</v>
      </c>
      <c r="F1925" s="43" t="s">
        <v>3793</v>
      </c>
      <c r="G1925" s="43" t="s">
        <v>4653</v>
      </c>
      <c r="H1925" s="76">
        <v>2235000</v>
      </c>
      <c r="I1925" s="229">
        <v>4.3799999999999997E-4</v>
      </c>
      <c r="J1925" s="73">
        <f t="shared" si="87"/>
        <v>8.708789493752866E-6</v>
      </c>
      <c r="K1925" s="73">
        <f t="shared" si="88"/>
        <v>998.39414451853759</v>
      </c>
      <c r="L1925" s="3" t="e">
        <f t="shared" si="89"/>
        <v>#N/A</v>
      </c>
    </row>
    <row r="1926" spans="1:12" x14ac:dyDescent="0.25">
      <c r="A1926" s="43" t="s">
        <v>47</v>
      </c>
      <c r="B1926" s="43" t="s">
        <v>12</v>
      </c>
      <c r="C1926" s="43" t="s">
        <v>761</v>
      </c>
      <c r="D1926" s="43" t="s">
        <v>55</v>
      </c>
      <c r="E1926" s="43" t="s">
        <v>1759</v>
      </c>
      <c r="F1926" s="43" t="s">
        <v>3793</v>
      </c>
      <c r="G1926" s="43" t="s">
        <v>4653</v>
      </c>
      <c r="H1926" s="76">
        <v>1640000</v>
      </c>
      <c r="I1926" s="229">
        <v>4.3800000000000002E-4</v>
      </c>
      <c r="J1926" s="73">
        <f t="shared" si="87"/>
        <v>8.7087894937528677E-6</v>
      </c>
      <c r="K1926" s="73">
        <f t="shared" si="88"/>
        <v>732.60241476975477</v>
      </c>
      <c r="L1926" s="3" t="e">
        <f t="shared" si="89"/>
        <v>#N/A</v>
      </c>
    </row>
    <row r="1927" spans="1:12" x14ac:dyDescent="0.25">
      <c r="A1927" s="43" t="s">
        <v>47</v>
      </c>
      <c r="B1927" s="43" t="s">
        <v>12</v>
      </c>
      <c r="C1927" s="43" t="s">
        <v>761</v>
      </c>
      <c r="D1927" s="43" t="s">
        <v>55</v>
      </c>
      <c r="E1927" s="43" t="s">
        <v>1759</v>
      </c>
      <c r="F1927" s="43" t="s">
        <v>3793</v>
      </c>
      <c r="G1927" s="43" t="s">
        <v>4653</v>
      </c>
      <c r="H1927" s="76">
        <v>269998</v>
      </c>
      <c r="I1927" s="229">
        <v>4.3800324446847749E-4</v>
      </c>
      <c r="J1927" s="73">
        <f t="shared" ref="J1927:J1990" si="90">I1927*$J$5</f>
        <v>8.7088540037825236E-6</v>
      </c>
      <c r="K1927" s="73">
        <f t="shared" ref="K1927:K1990" si="91">(I1927+J1927)*H1927</f>
        <v>120.61137316331326</v>
      </c>
      <c r="L1927" s="3" t="e">
        <f t="shared" ref="L1927:L1990" si="92">MATCH(C1927,$C$7237:$C$7264,0)</f>
        <v>#N/A</v>
      </c>
    </row>
    <row r="1928" spans="1:12" x14ac:dyDescent="0.25">
      <c r="A1928" s="43" t="s">
        <v>47</v>
      </c>
      <c r="B1928" s="43" t="s">
        <v>12</v>
      </c>
      <c r="C1928" s="43" t="s">
        <v>761</v>
      </c>
      <c r="D1928" s="43" t="s">
        <v>55</v>
      </c>
      <c r="E1928" s="43" t="s">
        <v>1759</v>
      </c>
      <c r="F1928" s="43" t="s">
        <v>3793</v>
      </c>
      <c r="G1928" s="43" t="s">
        <v>4653</v>
      </c>
      <c r="H1928" s="76">
        <v>5195000</v>
      </c>
      <c r="I1928" s="229">
        <v>4.3799999999999997E-4</v>
      </c>
      <c r="J1928" s="73">
        <f t="shared" si="90"/>
        <v>8.708789493752866E-6</v>
      </c>
      <c r="K1928" s="73">
        <f t="shared" si="91"/>
        <v>2320.652161420046</v>
      </c>
      <c r="L1928" s="3" t="e">
        <f t="shared" si="92"/>
        <v>#N/A</v>
      </c>
    </row>
    <row r="1929" spans="1:12" x14ac:dyDescent="0.25">
      <c r="A1929" s="43" t="s">
        <v>47</v>
      </c>
      <c r="B1929" s="43" t="s">
        <v>12</v>
      </c>
      <c r="C1929" s="43" t="s">
        <v>761</v>
      </c>
      <c r="D1929" s="43" t="s">
        <v>55</v>
      </c>
      <c r="E1929" s="43" t="s">
        <v>1759</v>
      </c>
      <c r="F1929" s="43" t="s">
        <v>3793</v>
      </c>
      <c r="G1929" s="43" t="s">
        <v>4653</v>
      </c>
      <c r="H1929" s="76">
        <v>885000</v>
      </c>
      <c r="I1929" s="229">
        <v>4.3800000000000002E-4</v>
      </c>
      <c r="J1929" s="73">
        <f t="shared" si="90"/>
        <v>8.7087894937528677E-6</v>
      </c>
      <c r="K1929" s="73">
        <f t="shared" si="91"/>
        <v>395.33727870197134</v>
      </c>
      <c r="L1929" s="3" t="e">
        <f t="shared" si="92"/>
        <v>#N/A</v>
      </c>
    </row>
    <row r="1930" spans="1:12" x14ac:dyDescent="0.25">
      <c r="A1930" s="43" t="s">
        <v>47</v>
      </c>
      <c r="B1930" s="43" t="s">
        <v>12</v>
      </c>
      <c r="C1930" s="43" t="s">
        <v>761</v>
      </c>
      <c r="D1930" s="43" t="s">
        <v>55</v>
      </c>
      <c r="E1930" s="43" t="s">
        <v>1759</v>
      </c>
      <c r="F1930" s="43" t="s">
        <v>3793</v>
      </c>
      <c r="G1930" s="43" t="s">
        <v>4653</v>
      </c>
      <c r="H1930" s="76">
        <v>619998</v>
      </c>
      <c r="I1930" s="229">
        <v>4.3800141290778358E-4</v>
      </c>
      <c r="J1930" s="73">
        <f t="shared" si="90"/>
        <v>8.7088175867128244E-6</v>
      </c>
      <c r="K1930" s="73">
        <f t="shared" si="91"/>
        <v>276.95944948612674</v>
      </c>
      <c r="L1930" s="3" t="e">
        <f t="shared" si="92"/>
        <v>#N/A</v>
      </c>
    </row>
    <row r="1931" spans="1:12" x14ac:dyDescent="0.25">
      <c r="A1931" s="43" t="s">
        <v>47</v>
      </c>
      <c r="B1931" s="43" t="s">
        <v>12</v>
      </c>
      <c r="C1931" s="43" t="s">
        <v>761</v>
      </c>
      <c r="D1931" s="43" t="s">
        <v>55</v>
      </c>
      <c r="E1931" s="43" t="s">
        <v>1760</v>
      </c>
      <c r="F1931" s="43" t="s">
        <v>3799</v>
      </c>
      <c r="G1931" s="43" t="s">
        <v>4653</v>
      </c>
      <c r="H1931" s="76">
        <v>2200000</v>
      </c>
      <c r="I1931" s="229">
        <v>4.3800000000000008E-4</v>
      </c>
      <c r="J1931" s="73">
        <f t="shared" si="90"/>
        <v>8.7087894937528677E-6</v>
      </c>
      <c r="K1931" s="73">
        <f t="shared" si="91"/>
        <v>982.75933688625651</v>
      </c>
      <c r="L1931" s="3" t="e">
        <f t="shared" si="92"/>
        <v>#N/A</v>
      </c>
    </row>
    <row r="1932" spans="1:12" x14ac:dyDescent="0.25">
      <c r="A1932" s="43" t="s">
        <v>47</v>
      </c>
      <c r="B1932" s="43" t="s">
        <v>12</v>
      </c>
      <c r="C1932" s="43" t="s">
        <v>762</v>
      </c>
      <c r="D1932" s="43" t="s">
        <v>55</v>
      </c>
      <c r="E1932" s="43" t="s">
        <v>1761</v>
      </c>
      <c r="F1932" s="43" t="s">
        <v>3793</v>
      </c>
      <c r="G1932" s="43" t="s">
        <v>4653</v>
      </c>
      <c r="H1932" s="76">
        <v>135000</v>
      </c>
      <c r="I1932" s="229">
        <v>4.3799999999999997E-4</v>
      </c>
      <c r="J1932" s="73">
        <f t="shared" si="90"/>
        <v>8.708789493752866E-6</v>
      </c>
      <c r="K1932" s="73">
        <f t="shared" si="91"/>
        <v>60.305686581656637</v>
      </c>
      <c r="L1932" s="3" t="e">
        <f t="shared" si="92"/>
        <v>#N/A</v>
      </c>
    </row>
    <row r="1933" spans="1:12" x14ac:dyDescent="0.25">
      <c r="A1933" s="43" t="s">
        <v>47</v>
      </c>
      <c r="B1933" s="43" t="s">
        <v>12</v>
      </c>
      <c r="C1933" s="43" t="s">
        <v>762</v>
      </c>
      <c r="D1933" s="43" t="s">
        <v>55</v>
      </c>
      <c r="E1933" s="43" t="s">
        <v>1761</v>
      </c>
      <c r="F1933" s="43" t="s">
        <v>3793</v>
      </c>
      <c r="G1933" s="43" t="s">
        <v>4653</v>
      </c>
      <c r="H1933" s="76">
        <v>1625000</v>
      </c>
      <c r="I1933" s="229">
        <v>4.3800000000000002E-4</v>
      </c>
      <c r="J1933" s="73">
        <f t="shared" si="90"/>
        <v>8.7087894937528677E-6</v>
      </c>
      <c r="K1933" s="73">
        <f t="shared" si="91"/>
        <v>725.90178292734845</v>
      </c>
      <c r="L1933" s="3" t="e">
        <f t="shared" si="92"/>
        <v>#N/A</v>
      </c>
    </row>
    <row r="1934" spans="1:12" x14ac:dyDescent="0.25">
      <c r="A1934" s="43" t="s">
        <v>47</v>
      </c>
      <c r="B1934" s="43" t="s">
        <v>12</v>
      </c>
      <c r="C1934" s="43" t="s">
        <v>762</v>
      </c>
      <c r="D1934" s="43" t="s">
        <v>55</v>
      </c>
      <c r="E1934" s="43" t="s">
        <v>1761</v>
      </c>
      <c r="F1934" s="43" t="s">
        <v>3793</v>
      </c>
      <c r="G1934" s="43" t="s">
        <v>4653</v>
      </c>
      <c r="H1934" s="76">
        <v>890000</v>
      </c>
      <c r="I1934" s="229">
        <v>4.3800000000000008E-4</v>
      </c>
      <c r="J1934" s="73">
        <f t="shared" si="90"/>
        <v>8.7087894937528677E-6</v>
      </c>
      <c r="K1934" s="73">
        <f t="shared" si="91"/>
        <v>397.57082264944012</v>
      </c>
      <c r="L1934" s="3" t="e">
        <f t="shared" si="92"/>
        <v>#N/A</v>
      </c>
    </row>
    <row r="1935" spans="1:12" x14ac:dyDescent="0.25">
      <c r="A1935" s="43" t="s">
        <v>47</v>
      </c>
      <c r="B1935" s="43" t="s">
        <v>12</v>
      </c>
      <c r="C1935" s="43" t="s">
        <v>762</v>
      </c>
      <c r="D1935" s="43" t="s">
        <v>55</v>
      </c>
      <c r="E1935" s="43" t="s">
        <v>1762</v>
      </c>
      <c r="F1935" s="43" t="s">
        <v>3799</v>
      </c>
      <c r="G1935" s="43" t="s">
        <v>4653</v>
      </c>
      <c r="H1935" s="76">
        <v>525000</v>
      </c>
      <c r="I1935" s="229">
        <v>4.3799999999999997E-4</v>
      </c>
      <c r="J1935" s="73">
        <f t="shared" si="90"/>
        <v>8.708789493752866E-6</v>
      </c>
      <c r="K1935" s="73">
        <f t="shared" si="91"/>
        <v>234.52211448422025</v>
      </c>
      <c r="L1935" s="3" t="e">
        <f t="shared" si="92"/>
        <v>#N/A</v>
      </c>
    </row>
    <row r="1936" spans="1:12" x14ac:dyDescent="0.25">
      <c r="A1936" s="43" t="s">
        <v>47</v>
      </c>
      <c r="B1936" s="43" t="s">
        <v>12</v>
      </c>
      <c r="C1936" s="43" t="s">
        <v>377</v>
      </c>
      <c r="D1936" s="43" t="s">
        <v>55</v>
      </c>
      <c r="E1936" s="43" t="s">
        <v>412</v>
      </c>
      <c r="F1936" s="43" t="s">
        <v>3793</v>
      </c>
      <c r="G1936" s="43" t="s">
        <v>4653</v>
      </c>
      <c r="H1936" s="76">
        <v>305000</v>
      </c>
      <c r="I1936" s="229">
        <v>4.1799999999999997E-4</v>
      </c>
      <c r="J1936" s="73">
        <f t="shared" si="90"/>
        <v>8.3111278730335566E-6</v>
      </c>
      <c r="K1936" s="73">
        <f t="shared" si="91"/>
        <v>130.02489400127521</v>
      </c>
      <c r="L1936" s="3" t="e">
        <f t="shared" si="92"/>
        <v>#N/A</v>
      </c>
    </row>
    <row r="1937" spans="1:12" x14ac:dyDescent="0.25">
      <c r="A1937" s="43" t="s">
        <v>47</v>
      </c>
      <c r="B1937" s="43" t="s">
        <v>12</v>
      </c>
      <c r="C1937" s="43" t="s">
        <v>377</v>
      </c>
      <c r="D1937" s="43" t="s">
        <v>55</v>
      </c>
      <c r="E1937" s="43" t="s">
        <v>412</v>
      </c>
      <c r="F1937" s="43" t="s">
        <v>3793</v>
      </c>
      <c r="G1937" s="43" t="s">
        <v>4653</v>
      </c>
      <c r="H1937" s="76">
        <v>670000</v>
      </c>
      <c r="I1937" s="229">
        <v>4.1800000000000002E-4</v>
      </c>
      <c r="J1937" s="73">
        <f t="shared" si="90"/>
        <v>8.3111278730335583E-6</v>
      </c>
      <c r="K1937" s="73">
        <f t="shared" si="91"/>
        <v>285.62845567493252</v>
      </c>
      <c r="L1937" s="3" t="e">
        <f t="shared" si="92"/>
        <v>#N/A</v>
      </c>
    </row>
    <row r="1938" spans="1:12" x14ac:dyDescent="0.25">
      <c r="A1938" s="43" t="s">
        <v>47</v>
      </c>
      <c r="B1938" s="43" t="s">
        <v>12</v>
      </c>
      <c r="C1938" s="43" t="s">
        <v>379</v>
      </c>
      <c r="D1938" s="43" t="s">
        <v>55</v>
      </c>
      <c r="E1938" s="43" t="s">
        <v>1763</v>
      </c>
      <c r="F1938" s="43" t="s">
        <v>3793</v>
      </c>
      <c r="G1938" s="43" t="s">
        <v>4653</v>
      </c>
      <c r="H1938" s="76">
        <v>135000</v>
      </c>
      <c r="I1938" s="229"/>
      <c r="J1938" s="73">
        <f t="shared" si="90"/>
        <v>0</v>
      </c>
      <c r="K1938" s="73">
        <f t="shared" si="91"/>
        <v>0</v>
      </c>
      <c r="L1938" s="3" t="e">
        <f t="shared" si="92"/>
        <v>#N/A</v>
      </c>
    </row>
    <row r="1939" spans="1:12" x14ac:dyDescent="0.25">
      <c r="A1939" s="43" t="s">
        <v>47</v>
      </c>
      <c r="B1939" s="43" t="s">
        <v>12</v>
      </c>
      <c r="C1939" s="43" t="s">
        <v>379</v>
      </c>
      <c r="D1939" s="43" t="s">
        <v>55</v>
      </c>
      <c r="E1939" s="43" t="s">
        <v>1763</v>
      </c>
      <c r="F1939" s="43" t="s">
        <v>3793</v>
      </c>
      <c r="G1939" s="43" t="s">
        <v>4653</v>
      </c>
      <c r="H1939" s="76">
        <v>5000</v>
      </c>
      <c r="I1939" s="229"/>
      <c r="J1939" s="73">
        <f t="shared" si="90"/>
        <v>0</v>
      </c>
      <c r="K1939" s="73">
        <f t="shared" si="91"/>
        <v>0</v>
      </c>
      <c r="L1939" s="3" t="e">
        <f t="shared" si="92"/>
        <v>#N/A</v>
      </c>
    </row>
    <row r="1940" spans="1:12" x14ac:dyDescent="0.25">
      <c r="A1940" s="43" t="s">
        <v>47</v>
      </c>
      <c r="B1940" s="43" t="s">
        <v>12</v>
      </c>
      <c r="C1940" s="43" t="s">
        <v>379</v>
      </c>
      <c r="D1940" s="43" t="s">
        <v>55</v>
      </c>
      <c r="E1940" s="43" t="s">
        <v>1763</v>
      </c>
      <c r="F1940" s="43" t="s">
        <v>3793</v>
      </c>
      <c r="G1940" s="43" t="s">
        <v>4653</v>
      </c>
      <c r="H1940" s="76">
        <v>650000</v>
      </c>
      <c r="I1940" s="229"/>
      <c r="J1940" s="73">
        <f t="shared" si="90"/>
        <v>0</v>
      </c>
      <c r="K1940" s="73">
        <f t="shared" si="91"/>
        <v>0</v>
      </c>
      <c r="L1940" s="3" t="e">
        <f t="shared" si="92"/>
        <v>#N/A</v>
      </c>
    </row>
    <row r="1941" spans="1:12" x14ac:dyDescent="0.25">
      <c r="A1941" s="43" t="s">
        <v>47</v>
      </c>
      <c r="B1941" s="43" t="s">
        <v>12</v>
      </c>
      <c r="C1941" s="43" t="s">
        <v>379</v>
      </c>
      <c r="D1941" s="43" t="s">
        <v>55</v>
      </c>
      <c r="E1941" s="43" t="s">
        <v>1763</v>
      </c>
      <c r="F1941" s="43" t="s">
        <v>3793</v>
      </c>
      <c r="G1941" s="43" t="s">
        <v>4653</v>
      </c>
      <c r="H1941" s="76">
        <v>5000</v>
      </c>
      <c r="I1941" s="229"/>
      <c r="J1941" s="73">
        <f t="shared" si="90"/>
        <v>0</v>
      </c>
      <c r="K1941" s="73">
        <f t="shared" si="91"/>
        <v>0</v>
      </c>
      <c r="L1941" s="3" t="e">
        <f t="shared" si="92"/>
        <v>#N/A</v>
      </c>
    </row>
    <row r="1942" spans="1:12" x14ac:dyDescent="0.25">
      <c r="A1942" s="43" t="s">
        <v>47</v>
      </c>
      <c r="B1942" s="43" t="s">
        <v>12</v>
      </c>
      <c r="C1942" s="43" t="s">
        <v>379</v>
      </c>
      <c r="D1942" s="43" t="s">
        <v>55</v>
      </c>
      <c r="E1942" s="43" t="s">
        <v>1763</v>
      </c>
      <c r="F1942" s="43" t="s">
        <v>3793</v>
      </c>
      <c r="G1942" s="43" t="s">
        <v>4653</v>
      </c>
      <c r="H1942" s="76">
        <v>15000</v>
      </c>
      <c r="I1942" s="229"/>
      <c r="J1942" s="73">
        <f t="shared" si="90"/>
        <v>0</v>
      </c>
      <c r="K1942" s="73">
        <f t="shared" si="91"/>
        <v>0</v>
      </c>
      <c r="L1942" s="3" t="e">
        <f t="shared" si="92"/>
        <v>#N/A</v>
      </c>
    </row>
    <row r="1943" spans="1:12" x14ac:dyDescent="0.25">
      <c r="A1943" s="43" t="s">
        <v>47</v>
      </c>
      <c r="B1943" s="43" t="s">
        <v>12</v>
      </c>
      <c r="C1943" s="43" t="s">
        <v>379</v>
      </c>
      <c r="D1943" s="43" t="s">
        <v>55</v>
      </c>
      <c r="E1943" s="43" t="s">
        <v>1763</v>
      </c>
      <c r="F1943" s="43" t="s">
        <v>3793</v>
      </c>
      <c r="G1943" s="43" t="s">
        <v>4653</v>
      </c>
      <c r="H1943" s="76">
        <v>5000</v>
      </c>
      <c r="I1943" s="229"/>
      <c r="J1943" s="73">
        <f t="shared" si="90"/>
        <v>0</v>
      </c>
      <c r="K1943" s="73">
        <f t="shared" si="91"/>
        <v>0</v>
      </c>
      <c r="L1943" s="3" t="e">
        <f t="shared" si="92"/>
        <v>#N/A</v>
      </c>
    </row>
    <row r="1944" spans="1:12" x14ac:dyDescent="0.25">
      <c r="A1944" s="43" t="s">
        <v>47</v>
      </c>
      <c r="B1944" s="43" t="s">
        <v>12</v>
      </c>
      <c r="C1944" s="43" t="s">
        <v>379</v>
      </c>
      <c r="D1944" s="43" t="s">
        <v>55</v>
      </c>
      <c r="E1944" s="43" t="s">
        <v>1763</v>
      </c>
      <c r="F1944" s="43" t="s">
        <v>3793</v>
      </c>
      <c r="G1944" s="43" t="s">
        <v>4653</v>
      </c>
      <c r="H1944" s="76">
        <v>5000</v>
      </c>
      <c r="I1944" s="229"/>
      <c r="J1944" s="73">
        <f t="shared" si="90"/>
        <v>0</v>
      </c>
      <c r="K1944" s="73">
        <f t="shared" si="91"/>
        <v>0</v>
      </c>
      <c r="L1944" s="3" t="e">
        <f t="shared" si="92"/>
        <v>#N/A</v>
      </c>
    </row>
    <row r="1945" spans="1:12" x14ac:dyDescent="0.25">
      <c r="A1945" s="43" t="s">
        <v>47</v>
      </c>
      <c r="B1945" s="43" t="s">
        <v>12</v>
      </c>
      <c r="C1945" s="43" t="s">
        <v>379</v>
      </c>
      <c r="D1945" s="43" t="s">
        <v>55</v>
      </c>
      <c r="E1945" s="43" t="s">
        <v>1763</v>
      </c>
      <c r="F1945" s="43" t="s">
        <v>3793</v>
      </c>
      <c r="G1945" s="43" t="s">
        <v>4653</v>
      </c>
      <c r="H1945" s="76">
        <v>5000</v>
      </c>
      <c r="I1945" s="229"/>
      <c r="J1945" s="73">
        <f t="shared" si="90"/>
        <v>0</v>
      </c>
      <c r="K1945" s="73">
        <f t="shared" si="91"/>
        <v>0</v>
      </c>
      <c r="L1945" s="3" t="e">
        <f t="shared" si="92"/>
        <v>#N/A</v>
      </c>
    </row>
    <row r="1946" spans="1:12" x14ac:dyDescent="0.25">
      <c r="A1946" s="43" t="s">
        <v>47</v>
      </c>
      <c r="B1946" s="43" t="s">
        <v>12</v>
      </c>
      <c r="C1946" s="43" t="s">
        <v>379</v>
      </c>
      <c r="D1946" s="43" t="s">
        <v>55</v>
      </c>
      <c r="E1946" s="43" t="s">
        <v>1763</v>
      </c>
      <c r="F1946" s="43" t="s">
        <v>3793</v>
      </c>
      <c r="G1946" s="43" t="s">
        <v>4653</v>
      </c>
      <c r="H1946" s="76">
        <v>5000</v>
      </c>
      <c r="I1946" s="229"/>
      <c r="J1946" s="73">
        <f t="shared" si="90"/>
        <v>0</v>
      </c>
      <c r="K1946" s="73">
        <f t="shared" si="91"/>
        <v>0</v>
      </c>
      <c r="L1946" s="3" t="e">
        <f t="shared" si="92"/>
        <v>#N/A</v>
      </c>
    </row>
    <row r="1947" spans="1:12" x14ac:dyDescent="0.25">
      <c r="A1947" s="43" t="s">
        <v>47</v>
      </c>
      <c r="B1947" s="43" t="s">
        <v>12</v>
      </c>
      <c r="C1947" s="43" t="s">
        <v>379</v>
      </c>
      <c r="D1947" s="43" t="s">
        <v>55</v>
      </c>
      <c r="E1947" s="43" t="s">
        <v>1763</v>
      </c>
      <c r="F1947" s="43" t="s">
        <v>3793</v>
      </c>
      <c r="G1947" s="43" t="s">
        <v>4653</v>
      </c>
      <c r="H1947" s="76">
        <v>5000</v>
      </c>
      <c r="I1947" s="229"/>
      <c r="J1947" s="73">
        <f t="shared" si="90"/>
        <v>0</v>
      </c>
      <c r="K1947" s="73">
        <f t="shared" si="91"/>
        <v>0</v>
      </c>
      <c r="L1947" s="3" t="e">
        <f t="shared" si="92"/>
        <v>#N/A</v>
      </c>
    </row>
    <row r="1948" spans="1:12" x14ac:dyDescent="0.25">
      <c r="A1948" s="43" t="s">
        <v>47</v>
      </c>
      <c r="B1948" s="43" t="s">
        <v>12</v>
      </c>
      <c r="C1948" s="43" t="s">
        <v>379</v>
      </c>
      <c r="D1948" s="43" t="s">
        <v>55</v>
      </c>
      <c r="E1948" s="43" t="s">
        <v>1764</v>
      </c>
      <c r="F1948" s="43" t="s">
        <v>3799</v>
      </c>
      <c r="G1948" s="43" t="s">
        <v>4653</v>
      </c>
      <c r="H1948" s="76">
        <v>20000</v>
      </c>
      <c r="I1948" s="229"/>
      <c r="J1948" s="73">
        <f t="shared" si="90"/>
        <v>0</v>
      </c>
      <c r="K1948" s="73">
        <f t="shared" si="91"/>
        <v>0</v>
      </c>
      <c r="L1948" s="3" t="e">
        <f t="shared" si="92"/>
        <v>#N/A</v>
      </c>
    </row>
    <row r="1949" spans="1:12" x14ac:dyDescent="0.25">
      <c r="A1949" s="43" t="s">
        <v>47</v>
      </c>
      <c r="B1949" s="43" t="s">
        <v>12</v>
      </c>
      <c r="C1949" s="43" t="s">
        <v>379</v>
      </c>
      <c r="D1949" s="43" t="s">
        <v>55</v>
      </c>
      <c r="E1949" s="43" t="s">
        <v>1764</v>
      </c>
      <c r="F1949" s="43" t="s">
        <v>3799</v>
      </c>
      <c r="G1949" s="43" t="s">
        <v>4653</v>
      </c>
      <c r="H1949" s="76">
        <v>25000</v>
      </c>
      <c r="I1949" s="229"/>
      <c r="J1949" s="73">
        <f t="shared" si="90"/>
        <v>0</v>
      </c>
      <c r="K1949" s="73">
        <f t="shared" si="91"/>
        <v>0</v>
      </c>
      <c r="L1949" s="3" t="e">
        <f t="shared" si="92"/>
        <v>#N/A</v>
      </c>
    </row>
    <row r="1950" spans="1:12" x14ac:dyDescent="0.25">
      <c r="A1950" s="43" t="s">
        <v>47</v>
      </c>
      <c r="B1950" s="43" t="s">
        <v>12</v>
      </c>
      <c r="C1950" s="43" t="s">
        <v>379</v>
      </c>
      <c r="D1950" s="43" t="s">
        <v>55</v>
      </c>
      <c r="E1950" s="43" t="s">
        <v>1764</v>
      </c>
      <c r="F1950" s="43" t="s">
        <v>3799</v>
      </c>
      <c r="G1950" s="43" t="s">
        <v>4653</v>
      </c>
      <c r="H1950" s="76">
        <v>10000</v>
      </c>
      <c r="I1950" s="229"/>
      <c r="J1950" s="73">
        <f t="shared" si="90"/>
        <v>0</v>
      </c>
      <c r="K1950" s="73">
        <f t="shared" si="91"/>
        <v>0</v>
      </c>
      <c r="L1950" s="3" t="e">
        <f t="shared" si="92"/>
        <v>#N/A</v>
      </c>
    </row>
    <row r="1951" spans="1:12" x14ac:dyDescent="0.25">
      <c r="A1951" s="43" t="s">
        <v>47</v>
      </c>
      <c r="B1951" s="43" t="s">
        <v>12</v>
      </c>
      <c r="C1951" s="43" t="s">
        <v>379</v>
      </c>
      <c r="D1951" s="43" t="s">
        <v>55</v>
      </c>
      <c r="E1951" s="43" t="s">
        <v>1765</v>
      </c>
      <c r="F1951" s="43" t="s">
        <v>3800</v>
      </c>
      <c r="G1951" s="43" t="s">
        <v>4653</v>
      </c>
      <c r="H1951" s="76">
        <v>75000</v>
      </c>
      <c r="I1951" s="229"/>
      <c r="J1951" s="73">
        <f t="shared" si="90"/>
        <v>0</v>
      </c>
      <c r="K1951" s="73">
        <f t="shared" si="91"/>
        <v>0</v>
      </c>
      <c r="L1951" s="3" t="e">
        <f t="shared" si="92"/>
        <v>#N/A</v>
      </c>
    </row>
    <row r="1952" spans="1:12" ht="20" x14ac:dyDescent="0.25">
      <c r="A1952" s="43" t="s">
        <v>47</v>
      </c>
      <c r="B1952" s="43" t="s">
        <v>12</v>
      </c>
      <c r="C1952" s="43" t="s">
        <v>766</v>
      </c>
      <c r="D1952" s="43" t="s">
        <v>371</v>
      </c>
      <c r="E1952" s="43" t="s">
        <v>1766</v>
      </c>
      <c r="F1952" s="43" t="s">
        <v>3796</v>
      </c>
      <c r="G1952" s="43" t="s">
        <v>4653</v>
      </c>
      <c r="H1952" s="76">
        <v>850000</v>
      </c>
      <c r="I1952" s="229">
        <v>4.3800000000000002E-4</v>
      </c>
      <c r="J1952" s="73">
        <f t="shared" si="90"/>
        <v>8.7087894937528677E-6</v>
      </c>
      <c r="K1952" s="73">
        <f t="shared" si="91"/>
        <v>379.70247106968998</v>
      </c>
      <c r="L1952" s="3" t="e">
        <f t="shared" si="92"/>
        <v>#N/A</v>
      </c>
    </row>
    <row r="1953" spans="1:12" x14ac:dyDescent="0.25">
      <c r="A1953" s="43" t="s">
        <v>47</v>
      </c>
      <c r="B1953" s="43" t="s">
        <v>12</v>
      </c>
      <c r="C1953" s="43" t="s">
        <v>767</v>
      </c>
      <c r="D1953" s="43" t="s">
        <v>55</v>
      </c>
      <c r="E1953" s="43" t="s">
        <v>1767</v>
      </c>
      <c r="F1953" s="43" t="s">
        <v>3795</v>
      </c>
      <c r="G1953" s="43" t="s">
        <v>4653</v>
      </c>
      <c r="H1953" s="76">
        <v>225000</v>
      </c>
      <c r="I1953" s="229"/>
      <c r="J1953" s="73">
        <f t="shared" si="90"/>
        <v>0</v>
      </c>
      <c r="K1953" s="73">
        <f t="shared" si="91"/>
        <v>0</v>
      </c>
      <c r="L1953" s="3" t="e">
        <f t="shared" si="92"/>
        <v>#N/A</v>
      </c>
    </row>
    <row r="1954" spans="1:12" x14ac:dyDescent="0.25">
      <c r="A1954" s="43" t="s">
        <v>47</v>
      </c>
      <c r="B1954" s="43" t="s">
        <v>12</v>
      </c>
      <c r="C1954" s="43" t="s">
        <v>767</v>
      </c>
      <c r="D1954" s="43" t="s">
        <v>55</v>
      </c>
      <c r="E1954" s="43" t="s">
        <v>1767</v>
      </c>
      <c r="F1954" s="43" t="s">
        <v>3795</v>
      </c>
      <c r="G1954" s="43" t="s">
        <v>4653</v>
      </c>
      <c r="H1954" s="76">
        <v>180000</v>
      </c>
      <c r="I1954" s="229"/>
      <c r="J1954" s="73">
        <f t="shared" si="90"/>
        <v>0</v>
      </c>
      <c r="K1954" s="73">
        <f t="shared" si="91"/>
        <v>0</v>
      </c>
      <c r="L1954" s="3" t="e">
        <f t="shared" si="92"/>
        <v>#N/A</v>
      </c>
    </row>
    <row r="1955" spans="1:12" x14ac:dyDescent="0.25">
      <c r="A1955" s="43" t="s">
        <v>47</v>
      </c>
      <c r="B1955" s="43" t="s">
        <v>12</v>
      </c>
      <c r="C1955" s="43" t="s">
        <v>767</v>
      </c>
      <c r="D1955" s="43" t="s">
        <v>55</v>
      </c>
      <c r="E1955" s="43" t="s">
        <v>1767</v>
      </c>
      <c r="F1955" s="43" t="s">
        <v>3795</v>
      </c>
      <c r="G1955" s="43" t="s">
        <v>4653</v>
      </c>
      <c r="H1955" s="76">
        <v>495000</v>
      </c>
      <c r="I1955" s="229"/>
      <c r="J1955" s="73">
        <f t="shared" si="90"/>
        <v>0</v>
      </c>
      <c r="K1955" s="73">
        <f t="shared" si="91"/>
        <v>0</v>
      </c>
      <c r="L1955" s="3" t="e">
        <f t="shared" si="92"/>
        <v>#N/A</v>
      </c>
    </row>
    <row r="1956" spans="1:12" x14ac:dyDescent="0.25">
      <c r="A1956" s="43" t="s">
        <v>47</v>
      </c>
      <c r="B1956" s="43" t="s">
        <v>12</v>
      </c>
      <c r="C1956" s="43" t="s">
        <v>767</v>
      </c>
      <c r="D1956" s="43" t="s">
        <v>55</v>
      </c>
      <c r="E1956" s="43" t="s">
        <v>1767</v>
      </c>
      <c r="F1956" s="43" t="s">
        <v>3795</v>
      </c>
      <c r="G1956" s="43" t="s">
        <v>4653</v>
      </c>
      <c r="H1956" s="76">
        <v>545000</v>
      </c>
      <c r="I1956" s="229"/>
      <c r="J1956" s="73">
        <f t="shared" si="90"/>
        <v>0</v>
      </c>
      <c r="K1956" s="73">
        <f t="shared" si="91"/>
        <v>0</v>
      </c>
      <c r="L1956" s="3" t="e">
        <f t="shared" si="92"/>
        <v>#N/A</v>
      </c>
    </row>
    <row r="1957" spans="1:12" x14ac:dyDescent="0.25">
      <c r="A1957" s="43" t="s">
        <v>47</v>
      </c>
      <c r="B1957" s="43" t="s">
        <v>12</v>
      </c>
      <c r="C1957" s="43" t="s">
        <v>767</v>
      </c>
      <c r="D1957" s="43" t="s">
        <v>55</v>
      </c>
      <c r="E1957" s="43" t="s">
        <v>1768</v>
      </c>
      <c r="F1957" s="43" t="s">
        <v>3798</v>
      </c>
      <c r="G1957" s="43" t="s">
        <v>4653</v>
      </c>
      <c r="H1957" s="76">
        <v>320000</v>
      </c>
      <c r="I1957" s="229"/>
      <c r="J1957" s="73">
        <f t="shared" si="90"/>
        <v>0</v>
      </c>
      <c r="K1957" s="73">
        <f t="shared" si="91"/>
        <v>0</v>
      </c>
      <c r="L1957" s="3" t="e">
        <f t="shared" si="92"/>
        <v>#N/A</v>
      </c>
    </row>
    <row r="1958" spans="1:12" ht="20" x14ac:dyDescent="0.25">
      <c r="A1958" s="43" t="s">
        <v>47</v>
      </c>
      <c r="B1958" s="43" t="s">
        <v>12</v>
      </c>
      <c r="C1958" s="43" t="s">
        <v>769</v>
      </c>
      <c r="D1958" s="43" t="s">
        <v>371</v>
      </c>
      <c r="E1958" s="43" t="s">
        <v>1769</v>
      </c>
      <c r="F1958" s="43" t="s">
        <v>3796</v>
      </c>
      <c r="G1958" s="43" t="s">
        <v>4653</v>
      </c>
      <c r="H1958" s="76">
        <v>2516000</v>
      </c>
      <c r="I1958" s="229"/>
      <c r="J1958" s="73">
        <f t="shared" si="90"/>
        <v>0</v>
      </c>
      <c r="K1958" s="73">
        <f t="shared" si="91"/>
        <v>0</v>
      </c>
      <c r="L1958" s="3" t="e">
        <f t="shared" si="92"/>
        <v>#N/A</v>
      </c>
    </row>
    <row r="1959" spans="1:12" ht="20" x14ac:dyDescent="0.25">
      <c r="A1959" s="43" t="s">
        <v>47</v>
      </c>
      <c r="B1959" s="43" t="s">
        <v>12</v>
      </c>
      <c r="C1959" s="43" t="s">
        <v>769</v>
      </c>
      <c r="D1959" s="43" t="s">
        <v>371</v>
      </c>
      <c r="E1959" s="43" t="s">
        <v>1769</v>
      </c>
      <c r="F1959" s="43" t="s">
        <v>3796</v>
      </c>
      <c r="G1959" s="43" t="s">
        <v>4653</v>
      </c>
      <c r="H1959" s="76">
        <v>615000</v>
      </c>
      <c r="I1959" s="229"/>
      <c r="J1959" s="73">
        <f t="shared" si="90"/>
        <v>0</v>
      </c>
      <c r="K1959" s="73">
        <f t="shared" si="91"/>
        <v>0</v>
      </c>
      <c r="L1959" s="3" t="e">
        <f t="shared" si="92"/>
        <v>#N/A</v>
      </c>
    </row>
    <row r="1960" spans="1:12" ht="20" x14ac:dyDescent="0.25">
      <c r="A1960" s="43" t="s">
        <v>47</v>
      </c>
      <c r="B1960" s="43" t="s">
        <v>12</v>
      </c>
      <c r="C1960" s="43" t="s">
        <v>769</v>
      </c>
      <c r="D1960" s="43" t="s">
        <v>371</v>
      </c>
      <c r="E1960" s="43" t="s">
        <v>1769</v>
      </c>
      <c r="F1960" s="43" t="s">
        <v>3796</v>
      </c>
      <c r="G1960" s="43" t="s">
        <v>4653</v>
      </c>
      <c r="H1960" s="76">
        <v>5000</v>
      </c>
      <c r="I1960" s="229"/>
      <c r="J1960" s="73">
        <f t="shared" si="90"/>
        <v>0</v>
      </c>
      <c r="K1960" s="73">
        <f t="shared" si="91"/>
        <v>0</v>
      </c>
      <c r="L1960" s="3" t="e">
        <f t="shared" si="92"/>
        <v>#N/A</v>
      </c>
    </row>
    <row r="1961" spans="1:12" ht="20" x14ac:dyDescent="0.25">
      <c r="A1961" s="43" t="s">
        <v>47</v>
      </c>
      <c r="B1961" s="43" t="s">
        <v>12</v>
      </c>
      <c r="C1961" s="43" t="s">
        <v>769</v>
      </c>
      <c r="D1961" s="43" t="s">
        <v>371</v>
      </c>
      <c r="E1961" s="43" t="s">
        <v>1769</v>
      </c>
      <c r="F1961" s="43" t="s">
        <v>3796</v>
      </c>
      <c r="G1961" s="43" t="s">
        <v>4653</v>
      </c>
      <c r="H1961" s="76">
        <v>3000000</v>
      </c>
      <c r="I1961" s="229"/>
      <c r="J1961" s="73">
        <f t="shared" si="90"/>
        <v>0</v>
      </c>
      <c r="K1961" s="73">
        <f t="shared" si="91"/>
        <v>0</v>
      </c>
      <c r="L1961" s="3" t="e">
        <f t="shared" si="92"/>
        <v>#N/A</v>
      </c>
    </row>
    <row r="1962" spans="1:12" x14ac:dyDescent="0.25">
      <c r="A1962" s="43" t="s">
        <v>47</v>
      </c>
      <c r="B1962" s="43" t="s">
        <v>12</v>
      </c>
      <c r="C1962" s="43" t="s">
        <v>808</v>
      </c>
      <c r="D1962" s="43" t="s">
        <v>55</v>
      </c>
      <c r="E1962" s="43" t="s">
        <v>1770</v>
      </c>
      <c r="F1962" s="43" t="s">
        <v>3795</v>
      </c>
      <c r="G1962" s="43" t="s">
        <v>4653</v>
      </c>
      <c r="H1962" s="76">
        <v>45000</v>
      </c>
      <c r="I1962" s="229">
        <v>4.3799999999999997E-4</v>
      </c>
      <c r="J1962" s="73">
        <f t="shared" si="90"/>
        <v>8.708789493752866E-6</v>
      </c>
      <c r="K1962" s="73">
        <f t="shared" si="91"/>
        <v>20.101895527218879</v>
      </c>
      <c r="L1962" s="3" t="e">
        <f t="shared" si="92"/>
        <v>#N/A</v>
      </c>
    </row>
    <row r="1963" spans="1:12" x14ac:dyDescent="0.25">
      <c r="A1963" s="43" t="s">
        <v>47</v>
      </c>
      <c r="B1963" s="43" t="s">
        <v>12</v>
      </c>
      <c r="C1963" s="43" t="s">
        <v>808</v>
      </c>
      <c r="D1963" s="43" t="s">
        <v>55</v>
      </c>
      <c r="E1963" s="43" t="s">
        <v>1770</v>
      </c>
      <c r="F1963" s="43" t="s">
        <v>3795</v>
      </c>
      <c r="G1963" s="43" t="s">
        <v>4653</v>
      </c>
      <c r="H1963" s="76">
        <v>45000</v>
      </c>
      <c r="I1963" s="229">
        <v>4.3799999999999997E-4</v>
      </c>
      <c r="J1963" s="73">
        <f t="shared" si="90"/>
        <v>8.708789493752866E-6</v>
      </c>
      <c r="K1963" s="73">
        <f t="shared" si="91"/>
        <v>20.101895527218879</v>
      </c>
      <c r="L1963" s="3" t="e">
        <f t="shared" si="92"/>
        <v>#N/A</v>
      </c>
    </row>
    <row r="1964" spans="1:12" x14ac:dyDescent="0.25">
      <c r="A1964" s="43" t="s">
        <v>47</v>
      </c>
      <c r="B1964" s="43" t="s">
        <v>12</v>
      </c>
      <c r="C1964" s="43" t="s">
        <v>808</v>
      </c>
      <c r="D1964" s="43" t="s">
        <v>55</v>
      </c>
      <c r="E1964" s="43" t="s">
        <v>1770</v>
      </c>
      <c r="F1964" s="43" t="s">
        <v>3795</v>
      </c>
      <c r="G1964" s="43" t="s">
        <v>4653</v>
      </c>
      <c r="H1964" s="76">
        <v>100000</v>
      </c>
      <c r="I1964" s="229">
        <v>4.3799999999999997E-4</v>
      </c>
      <c r="J1964" s="73">
        <f t="shared" si="90"/>
        <v>8.708789493752866E-6</v>
      </c>
      <c r="K1964" s="73">
        <f t="shared" si="91"/>
        <v>44.670878949375286</v>
      </c>
      <c r="L1964" s="3" t="e">
        <f t="shared" si="92"/>
        <v>#N/A</v>
      </c>
    </row>
    <row r="1965" spans="1:12" x14ac:dyDescent="0.25">
      <c r="A1965" s="43" t="s">
        <v>47</v>
      </c>
      <c r="B1965" s="43" t="s">
        <v>12</v>
      </c>
      <c r="C1965" s="43" t="s">
        <v>808</v>
      </c>
      <c r="D1965" s="43" t="s">
        <v>55</v>
      </c>
      <c r="E1965" s="43" t="s">
        <v>1771</v>
      </c>
      <c r="F1965" s="43" t="s">
        <v>3797</v>
      </c>
      <c r="G1965" s="43" t="s">
        <v>4653</v>
      </c>
      <c r="H1965" s="76">
        <v>35000</v>
      </c>
      <c r="I1965" s="229">
        <v>4.3800000000000002E-4</v>
      </c>
      <c r="J1965" s="73">
        <f t="shared" si="90"/>
        <v>8.7087894937528677E-6</v>
      </c>
      <c r="K1965" s="73">
        <f t="shared" si="91"/>
        <v>15.634807632281351</v>
      </c>
      <c r="L1965" s="3" t="e">
        <f t="shared" si="92"/>
        <v>#N/A</v>
      </c>
    </row>
    <row r="1966" spans="1:12" x14ac:dyDescent="0.25">
      <c r="A1966" s="43" t="s">
        <v>47</v>
      </c>
      <c r="B1966" s="43" t="s">
        <v>12</v>
      </c>
      <c r="C1966" s="43" t="s">
        <v>772</v>
      </c>
      <c r="D1966" s="43" t="s">
        <v>55</v>
      </c>
      <c r="E1966" s="43" t="s">
        <v>1772</v>
      </c>
      <c r="F1966" s="43" t="s">
        <v>3793</v>
      </c>
      <c r="G1966" s="43" t="s">
        <v>4653</v>
      </c>
      <c r="H1966" s="76">
        <v>375000</v>
      </c>
      <c r="I1966" s="229">
        <v>4.3800000000000002E-4</v>
      </c>
      <c r="J1966" s="73">
        <f t="shared" si="90"/>
        <v>8.7087894937528677E-6</v>
      </c>
      <c r="K1966" s="73">
        <f t="shared" si="91"/>
        <v>167.51579606015733</v>
      </c>
      <c r="L1966" s="3" t="e">
        <f t="shared" si="92"/>
        <v>#N/A</v>
      </c>
    </row>
    <row r="1967" spans="1:12" x14ac:dyDescent="0.25">
      <c r="A1967" s="43" t="s">
        <v>47</v>
      </c>
      <c r="B1967" s="43" t="s">
        <v>12</v>
      </c>
      <c r="C1967" s="43" t="s">
        <v>772</v>
      </c>
      <c r="D1967" s="43" t="s">
        <v>55</v>
      </c>
      <c r="E1967" s="43" t="s">
        <v>1772</v>
      </c>
      <c r="F1967" s="43" t="s">
        <v>3793</v>
      </c>
      <c r="G1967" s="43" t="s">
        <v>4653</v>
      </c>
      <c r="H1967" s="76">
        <v>2200000</v>
      </c>
      <c r="I1967" s="229">
        <v>4.3800000000000002E-4</v>
      </c>
      <c r="J1967" s="73">
        <f t="shared" si="90"/>
        <v>8.7087894937528677E-6</v>
      </c>
      <c r="K1967" s="73">
        <f t="shared" si="91"/>
        <v>982.75933688625639</v>
      </c>
      <c r="L1967" s="3" t="e">
        <f t="shared" si="92"/>
        <v>#N/A</v>
      </c>
    </row>
    <row r="1968" spans="1:12" x14ac:dyDescent="0.25">
      <c r="A1968" s="43" t="s">
        <v>47</v>
      </c>
      <c r="B1968" s="43" t="s">
        <v>12</v>
      </c>
      <c r="C1968" s="43" t="s">
        <v>772</v>
      </c>
      <c r="D1968" s="43" t="s">
        <v>55</v>
      </c>
      <c r="E1968" s="43" t="s">
        <v>1772</v>
      </c>
      <c r="F1968" s="43" t="s">
        <v>3793</v>
      </c>
      <c r="G1968" s="43" t="s">
        <v>4653</v>
      </c>
      <c r="H1968" s="76">
        <v>460000</v>
      </c>
      <c r="I1968" s="229">
        <v>4.3799999999999997E-4</v>
      </c>
      <c r="J1968" s="73">
        <f t="shared" si="90"/>
        <v>8.708789493752866E-6</v>
      </c>
      <c r="K1968" s="73">
        <f t="shared" si="91"/>
        <v>205.4860431671263</v>
      </c>
      <c r="L1968" s="3" t="e">
        <f t="shared" si="92"/>
        <v>#N/A</v>
      </c>
    </row>
    <row r="1969" spans="1:12" x14ac:dyDescent="0.25">
      <c r="A1969" s="43" t="s">
        <v>47</v>
      </c>
      <c r="B1969" s="43" t="s">
        <v>12</v>
      </c>
      <c r="C1969" s="43" t="s">
        <v>772</v>
      </c>
      <c r="D1969" s="43" t="s">
        <v>55</v>
      </c>
      <c r="E1969" s="43" t="s">
        <v>1772</v>
      </c>
      <c r="F1969" s="43" t="s">
        <v>3793</v>
      </c>
      <c r="G1969" s="43" t="s">
        <v>4653</v>
      </c>
      <c r="H1969" s="76">
        <v>425000</v>
      </c>
      <c r="I1969" s="229">
        <v>4.3800000000000002E-4</v>
      </c>
      <c r="J1969" s="73">
        <f t="shared" si="90"/>
        <v>8.7087894937528677E-6</v>
      </c>
      <c r="K1969" s="73">
        <f t="shared" si="91"/>
        <v>189.85123553484499</v>
      </c>
      <c r="L1969" s="3" t="e">
        <f t="shared" si="92"/>
        <v>#N/A</v>
      </c>
    </row>
    <row r="1970" spans="1:12" x14ac:dyDescent="0.25">
      <c r="A1970" s="43" t="s">
        <v>47</v>
      </c>
      <c r="B1970" s="43" t="s">
        <v>12</v>
      </c>
      <c r="C1970" s="43" t="s">
        <v>772</v>
      </c>
      <c r="D1970" s="43" t="s">
        <v>55</v>
      </c>
      <c r="E1970" s="43" t="s">
        <v>1773</v>
      </c>
      <c r="F1970" s="43" t="s">
        <v>3802</v>
      </c>
      <c r="G1970" s="43" t="s">
        <v>4653</v>
      </c>
      <c r="H1970" s="76">
        <v>1800000</v>
      </c>
      <c r="I1970" s="229">
        <v>4.3799999999999997E-4</v>
      </c>
      <c r="J1970" s="73">
        <f t="shared" si="90"/>
        <v>8.708789493752866E-6</v>
      </c>
      <c r="K1970" s="73">
        <f t="shared" si="91"/>
        <v>804.07582108875511</v>
      </c>
      <c r="L1970" s="3" t="e">
        <f t="shared" si="92"/>
        <v>#N/A</v>
      </c>
    </row>
    <row r="1971" spans="1:12" x14ac:dyDescent="0.25">
      <c r="A1971" s="43" t="s">
        <v>47</v>
      </c>
      <c r="B1971" s="43" t="s">
        <v>12</v>
      </c>
      <c r="C1971" s="43" t="s">
        <v>775</v>
      </c>
      <c r="D1971" s="43" t="s">
        <v>55</v>
      </c>
      <c r="E1971" s="43" t="s">
        <v>1774</v>
      </c>
      <c r="F1971" s="43" t="s">
        <v>3803</v>
      </c>
      <c r="G1971" s="43" t="s">
        <v>4653</v>
      </c>
      <c r="H1971" s="76">
        <v>30000</v>
      </c>
      <c r="I1971" s="229">
        <v>4.3799999999999953E-4</v>
      </c>
      <c r="J1971" s="73">
        <f t="shared" si="90"/>
        <v>8.7087894937528576E-6</v>
      </c>
      <c r="K1971" s="73">
        <f t="shared" si="91"/>
        <v>13.401263684812573</v>
      </c>
      <c r="L1971" s="3" t="e">
        <f t="shared" si="92"/>
        <v>#N/A</v>
      </c>
    </row>
    <row r="1972" spans="1:12" x14ac:dyDescent="0.25">
      <c r="A1972" s="43" t="s">
        <v>47</v>
      </c>
      <c r="B1972" s="43" t="s">
        <v>12</v>
      </c>
      <c r="C1972" s="43" t="s">
        <v>775</v>
      </c>
      <c r="D1972" s="43" t="s">
        <v>55</v>
      </c>
      <c r="E1972" s="43" t="s">
        <v>1774</v>
      </c>
      <c r="F1972" s="43" t="s">
        <v>3803</v>
      </c>
      <c r="G1972" s="43" t="s">
        <v>4653</v>
      </c>
      <c r="H1972" s="76">
        <v>425000</v>
      </c>
      <c r="I1972" s="229">
        <v>4.3799999999999997E-4</v>
      </c>
      <c r="J1972" s="73">
        <f t="shared" si="90"/>
        <v>8.708789493752866E-6</v>
      </c>
      <c r="K1972" s="73">
        <f t="shared" si="91"/>
        <v>189.85123553484496</v>
      </c>
      <c r="L1972" s="3" t="e">
        <f t="shared" si="92"/>
        <v>#N/A</v>
      </c>
    </row>
    <row r="1973" spans="1:12" x14ac:dyDescent="0.25">
      <c r="A1973" s="43" t="s">
        <v>47</v>
      </c>
      <c r="B1973" s="43" t="s">
        <v>12</v>
      </c>
      <c r="C1973" s="43" t="s">
        <v>775</v>
      </c>
      <c r="D1973" s="43" t="s">
        <v>55</v>
      </c>
      <c r="E1973" s="43" t="s">
        <v>1775</v>
      </c>
      <c r="F1973" s="43" t="s">
        <v>3804</v>
      </c>
      <c r="G1973" s="43" t="s">
        <v>4653</v>
      </c>
      <c r="H1973" s="76">
        <v>650000</v>
      </c>
      <c r="I1973" s="229">
        <v>4.3800000000000008E-4</v>
      </c>
      <c r="J1973" s="73">
        <f t="shared" si="90"/>
        <v>8.7087894937528677E-6</v>
      </c>
      <c r="K1973" s="73">
        <f t="shared" si="91"/>
        <v>290.36071317093945</v>
      </c>
      <c r="L1973" s="3" t="e">
        <f t="shared" si="92"/>
        <v>#N/A</v>
      </c>
    </row>
    <row r="1974" spans="1:12" x14ac:dyDescent="0.25">
      <c r="A1974" s="43" t="s">
        <v>47</v>
      </c>
      <c r="B1974" s="43" t="s">
        <v>12</v>
      </c>
      <c r="C1974" s="43" t="s">
        <v>775</v>
      </c>
      <c r="D1974" s="43" t="s">
        <v>55</v>
      </c>
      <c r="E1974" s="43" t="s">
        <v>1776</v>
      </c>
      <c r="F1974" s="43" t="s">
        <v>3805</v>
      </c>
      <c r="G1974" s="43" t="s">
        <v>4653</v>
      </c>
      <c r="H1974" s="76">
        <v>1730000</v>
      </c>
      <c r="I1974" s="229">
        <v>4.3800000000000002E-4</v>
      </c>
      <c r="J1974" s="73">
        <f t="shared" si="90"/>
        <v>8.7087894937528677E-6</v>
      </c>
      <c r="K1974" s="73">
        <f t="shared" si="91"/>
        <v>772.80620582419249</v>
      </c>
      <c r="L1974" s="3" t="e">
        <f t="shared" si="92"/>
        <v>#N/A</v>
      </c>
    </row>
    <row r="1975" spans="1:12" x14ac:dyDescent="0.25">
      <c r="A1975" s="43" t="s">
        <v>47</v>
      </c>
      <c r="B1975" s="43" t="s">
        <v>12</v>
      </c>
      <c r="C1975" s="43" t="s">
        <v>775</v>
      </c>
      <c r="D1975" s="43" t="s">
        <v>55</v>
      </c>
      <c r="E1975" s="43" t="s">
        <v>1777</v>
      </c>
      <c r="F1975" s="43" t="s">
        <v>3806</v>
      </c>
      <c r="G1975" s="43" t="s">
        <v>4653</v>
      </c>
      <c r="H1975" s="76">
        <v>750000</v>
      </c>
      <c r="I1975" s="229">
        <v>4.3800000000000002E-4</v>
      </c>
      <c r="J1975" s="73">
        <f t="shared" si="90"/>
        <v>8.7087894937528677E-6</v>
      </c>
      <c r="K1975" s="73">
        <f t="shared" si="91"/>
        <v>335.03159212031466</v>
      </c>
      <c r="L1975" s="3" t="e">
        <f t="shared" si="92"/>
        <v>#N/A</v>
      </c>
    </row>
    <row r="1976" spans="1:12" x14ac:dyDescent="0.25">
      <c r="A1976" s="43" t="s">
        <v>47</v>
      </c>
      <c r="B1976" s="43" t="s">
        <v>12</v>
      </c>
      <c r="C1976" s="43" t="s">
        <v>775</v>
      </c>
      <c r="D1976" s="43" t="s">
        <v>55</v>
      </c>
      <c r="E1976" s="43" t="s">
        <v>1777</v>
      </c>
      <c r="F1976" s="43" t="s">
        <v>3806</v>
      </c>
      <c r="G1976" s="43" t="s">
        <v>4653</v>
      </c>
      <c r="H1976" s="76">
        <v>665000</v>
      </c>
      <c r="I1976" s="229">
        <v>4.3799999999999997E-4</v>
      </c>
      <c r="J1976" s="73">
        <f t="shared" si="90"/>
        <v>8.708789493752866E-6</v>
      </c>
      <c r="K1976" s="73">
        <f t="shared" si="91"/>
        <v>297.06134501334566</v>
      </c>
      <c r="L1976" s="3" t="e">
        <f t="shared" si="92"/>
        <v>#N/A</v>
      </c>
    </row>
    <row r="1977" spans="1:12" x14ac:dyDescent="0.25">
      <c r="A1977" s="43" t="s">
        <v>47</v>
      </c>
      <c r="B1977" s="43" t="s">
        <v>12</v>
      </c>
      <c r="C1977" s="43" t="s">
        <v>775</v>
      </c>
      <c r="D1977" s="43" t="s">
        <v>55</v>
      </c>
      <c r="E1977" s="43" t="s">
        <v>1778</v>
      </c>
      <c r="F1977" s="43" t="s">
        <v>3807</v>
      </c>
      <c r="G1977" s="43" t="s">
        <v>4653</v>
      </c>
      <c r="H1977" s="76">
        <v>750000</v>
      </c>
      <c r="I1977" s="229">
        <v>4.3800000000000002E-4</v>
      </c>
      <c r="J1977" s="73">
        <f t="shared" si="90"/>
        <v>8.7087894937528677E-6</v>
      </c>
      <c r="K1977" s="73">
        <f t="shared" si="91"/>
        <v>335.03159212031466</v>
      </c>
      <c r="L1977" s="3" t="e">
        <f t="shared" si="92"/>
        <v>#N/A</v>
      </c>
    </row>
    <row r="1978" spans="1:12" x14ac:dyDescent="0.25">
      <c r="A1978" s="43" t="s">
        <v>47</v>
      </c>
      <c r="B1978" s="43" t="s">
        <v>12</v>
      </c>
      <c r="C1978" s="43" t="s">
        <v>775</v>
      </c>
      <c r="D1978" s="43" t="s">
        <v>55</v>
      </c>
      <c r="E1978" s="43" t="s">
        <v>1778</v>
      </c>
      <c r="F1978" s="43" t="s">
        <v>3807</v>
      </c>
      <c r="G1978" s="43" t="s">
        <v>4653</v>
      </c>
      <c r="H1978" s="76">
        <v>1370000</v>
      </c>
      <c r="I1978" s="229">
        <v>4.3799999999999997E-4</v>
      </c>
      <c r="J1978" s="73">
        <f t="shared" si="90"/>
        <v>8.708789493752866E-6</v>
      </c>
      <c r="K1978" s="73">
        <f t="shared" si="91"/>
        <v>611.9910416064414</v>
      </c>
      <c r="L1978" s="3" t="e">
        <f t="shared" si="92"/>
        <v>#N/A</v>
      </c>
    </row>
    <row r="1979" spans="1:12" x14ac:dyDescent="0.25">
      <c r="A1979" s="43" t="s">
        <v>47</v>
      </c>
      <c r="B1979" s="43" t="s">
        <v>12</v>
      </c>
      <c r="C1979" s="43" t="s">
        <v>776</v>
      </c>
      <c r="D1979" s="43" t="s">
        <v>55</v>
      </c>
      <c r="E1979" s="43" t="s">
        <v>1779</v>
      </c>
      <c r="F1979" s="43" t="s">
        <v>3793</v>
      </c>
      <c r="G1979" s="43" t="s">
        <v>4653</v>
      </c>
      <c r="H1979" s="76">
        <v>825000</v>
      </c>
      <c r="I1979" s="229">
        <v>4.3800000000000002E-4</v>
      </c>
      <c r="J1979" s="73">
        <f t="shared" si="90"/>
        <v>8.7087894937528677E-6</v>
      </c>
      <c r="K1979" s="73">
        <f t="shared" si="91"/>
        <v>368.53475133234616</v>
      </c>
      <c r="L1979" s="3" t="e">
        <f t="shared" si="92"/>
        <v>#N/A</v>
      </c>
    </row>
    <row r="1980" spans="1:12" x14ac:dyDescent="0.25">
      <c r="A1980" s="43" t="s">
        <v>47</v>
      </c>
      <c r="B1980" s="43" t="s">
        <v>12</v>
      </c>
      <c r="C1980" s="43" t="s">
        <v>776</v>
      </c>
      <c r="D1980" s="43" t="s">
        <v>55</v>
      </c>
      <c r="E1980" s="43" t="s">
        <v>1779</v>
      </c>
      <c r="F1980" s="43" t="s">
        <v>3793</v>
      </c>
      <c r="G1980" s="43" t="s">
        <v>4653</v>
      </c>
      <c r="H1980" s="76">
        <v>1625000</v>
      </c>
      <c r="I1980" s="229">
        <v>4.3800000000000002E-4</v>
      </c>
      <c r="J1980" s="73">
        <f t="shared" si="90"/>
        <v>8.7087894937528677E-6</v>
      </c>
      <c r="K1980" s="73">
        <f t="shared" si="91"/>
        <v>725.90178292734845</v>
      </c>
      <c r="L1980" s="3" t="e">
        <f t="shared" si="92"/>
        <v>#N/A</v>
      </c>
    </row>
    <row r="1981" spans="1:12" x14ac:dyDescent="0.25">
      <c r="A1981" s="43" t="s">
        <v>47</v>
      </c>
      <c r="B1981" s="43" t="s">
        <v>12</v>
      </c>
      <c r="C1981" s="43" t="s">
        <v>776</v>
      </c>
      <c r="D1981" s="43" t="s">
        <v>55</v>
      </c>
      <c r="E1981" s="43" t="s">
        <v>1780</v>
      </c>
      <c r="F1981" s="43" t="s">
        <v>3799</v>
      </c>
      <c r="G1981" s="43" t="s">
        <v>4653</v>
      </c>
      <c r="H1981" s="76">
        <v>2900000</v>
      </c>
      <c r="I1981" s="229">
        <v>4.3800000000000002E-4</v>
      </c>
      <c r="J1981" s="73">
        <f t="shared" si="90"/>
        <v>8.7087894937528677E-6</v>
      </c>
      <c r="K1981" s="73">
        <f t="shared" si="91"/>
        <v>1295.4554895318834</v>
      </c>
      <c r="L1981" s="3" t="e">
        <f t="shared" si="92"/>
        <v>#N/A</v>
      </c>
    </row>
    <row r="1982" spans="1:12" x14ac:dyDescent="0.25">
      <c r="A1982" s="43" t="s">
        <v>47</v>
      </c>
      <c r="B1982" s="43" t="s">
        <v>12</v>
      </c>
      <c r="C1982" s="43" t="s">
        <v>776</v>
      </c>
      <c r="D1982" s="43" t="s">
        <v>55</v>
      </c>
      <c r="E1982" s="43" t="s">
        <v>1781</v>
      </c>
      <c r="F1982" s="43" t="s">
        <v>3808</v>
      </c>
      <c r="G1982" s="43" t="s">
        <v>4653</v>
      </c>
      <c r="H1982" s="76">
        <v>200000</v>
      </c>
      <c r="I1982" s="229">
        <v>4.3799999999999997E-4</v>
      </c>
      <c r="J1982" s="73">
        <f t="shared" si="90"/>
        <v>8.708789493752866E-6</v>
      </c>
      <c r="K1982" s="73">
        <f t="shared" si="91"/>
        <v>89.341757898750572</v>
      </c>
      <c r="L1982" s="3" t="e">
        <f t="shared" si="92"/>
        <v>#N/A</v>
      </c>
    </row>
    <row r="1983" spans="1:12" x14ac:dyDescent="0.25">
      <c r="A1983" s="43" t="s">
        <v>47</v>
      </c>
      <c r="B1983" s="43" t="s">
        <v>12</v>
      </c>
      <c r="C1983" s="43" t="s">
        <v>802</v>
      </c>
      <c r="D1983" s="43" t="s">
        <v>55</v>
      </c>
      <c r="E1983" s="43" t="s">
        <v>1782</v>
      </c>
      <c r="F1983" s="43" t="s">
        <v>3793</v>
      </c>
      <c r="G1983" s="43" t="s">
        <v>4653</v>
      </c>
      <c r="H1983" s="76">
        <v>110000</v>
      </c>
      <c r="I1983" s="229">
        <v>4.3800000000000002E-4</v>
      </c>
      <c r="J1983" s="73">
        <f t="shared" si="90"/>
        <v>8.7087894937528677E-6</v>
      </c>
      <c r="K1983" s="73">
        <f t="shared" si="91"/>
        <v>49.137966844312821</v>
      </c>
      <c r="L1983" s="3" t="e">
        <f t="shared" si="92"/>
        <v>#N/A</v>
      </c>
    </row>
    <row r="1984" spans="1:12" x14ac:dyDescent="0.25">
      <c r="A1984" s="43" t="s">
        <v>47</v>
      </c>
      <c r="B1984" s="43" t="s">
        <v>12</v>
      </c>
      <c r="C1984" s="43" t="s">
        <v>802</v>
      </c>
      <c r="D1984" s="43" t="s">
        <v>55</v>
      </c>
      <c r="E1984" s="43" t="s">
        <v>1782</v>
      </c>
      <c r="F1984" s="43" t="s">
        <v>3793</v>
      </c>
      <c r="G1984" s="43" t="s">
        <v>4653</v>
      </c>
      <c r="H1984" s="76">
        <v>625000</v>
      </c>
      <c r="I1984" s="229">
        <v>4.3800000000000002E-4</v>
      </c>
      <c r="J1984" s="73">
        <f t="shared" si="90"/>
        <v>8.7087894937528677E-6</v>
      </c>
      <c r="K1984" s="73">
        <f t="shared" si="91"/>
        <v>279.19299343359557</v>
      </c>
      <c r="L1984" s="3" t="e">
        <f t="shared" si="92"/>
        <v>#N/A</v>
      </c>
    </row>
    <row r="1985" spans="1:12" x14ac:dyDescent="0.25">
      <c r="A1985" s="43" t="s">
        <v>47</v>
      </c>
      <c r="B1985" s="43" t="s">
        <v>12</v>
      </c>
      <c r="C1985" s="43" t="s">
        <v>802</v>
      </c>
      <c r="D1985" s="43" t="s">
        <v>55</v>
      </c>
      <c r="E1985" s="43" t="s">
        <v>1782</v>
      </c>
      <c r="F1985" s="43" t="s">
        <v>3793</v>
      </c>
      <c r="G1985" s="43" t="s">
        <v>4653</v>
      </c>
      <c r="H1985" s="76">
        <v>240000</v>
      </c>
      <c r="I1985" s="229">
        <v>4.3800000000000002E-4</v>
      </c>
      <c r="J1985" s="73">
        <f t="shared" si="90"/>
        <v>8.7087894937528677E-6</v>
      </c>
      <c r="K1985" s="73">
        <f t="shared" si="91"/>
        <v>107.2101094785007</v>
      </c>
      <c r="L1985" s="3" t="e">
        <f t="shared" si="92"/>
        <v>#N/A</v>
      </c>
    </row>
    <row r="1986" spans="1:12" x14ac:dyDescent="0.25">
      <c r="A1986" s="43" t="s">
        <v>47</v>
      </c>
      <c r="B1986" s="43" t="s">
        <v>12</v>
      </c>
      <c r="C1986" s="43" t="s">
        <v>803</v>
      </c>
      <c r="D1986" s="43" t="s">
        <v>55</v>
      </c>
      <c r="E1986" s="43" t="s">
        <v>1783</v>
      </c>
      <c r="F1986" s="43" t="s">
        <v>3793</v>
      </c>
      <c r="G1986" s="43" t="s">
        <v>4653</v>
      </c>
      <c r="H1986" s="76">
        <v>2150000</v>
      </c>
      <c r="I1986" s="229">
        <v>4.3800000000000002E-4</v>
      </c>
      <c r="J1986" s="73">
        <f t="shared" si="90"/>
        <v>8.7087894937528677E-6</v>
      </c>
      <c r="K1986" s="73">
        <f t="shared" si="91"/>
        <v>960.42389741156876</v>
      </c>
      <c r="L1986" s="3" t="e">
        <f t="shared" si="92"/>
        <v>#N/A</v>
      </c>
    </row>
    <row r="1987" spans="1:12" x14ac:dyDescent="0.25">
      <c r="A1987" s="43" t="s">
        <v>47</v>
      </c>
      <c r="B1987" s="43" t="s">
        <v>12</v>
      </c>
      <c r="C1987" s="43" t="s">
        <v>803</v>
      </c>
      <c r="D1987" s="43" t="s">
        <v>55</v>
      </c>
      <c r="E1987" s="43" t="s">
        <v>1783</v>
      </c>
      <c r="F1987" s="43" t="s">
        <v>3793</v>
      </c>
      <c r="G1987" s="43" t="s">
        <v>4653</v>
      </c>
      <c r="H1987" s="76">
        <v>425000</v>
      </c>
      <c r="I1987" s="229">
        <v>4.3800000000000002E-4</v>
      </c>
      <c r="J1987" s="73">
        <f t="shared" si="90"/>
        <v>8.7087894937528677E-6</v>
      </c>
      <c r="K1987" s="73">
        <f t="shared" si="91"/>
        <v>189.85123553484499</v>
      </c>
      <c r="L1987" s="3" t="e">
        <f t="shared" si="92"/>
        <v>#N/A</v>
      </c>
    </row>
    <row r="1988" spans="1:12" x14ac:dyDescent="0.25">
      <c r="A1988" s="43" t="s">
        <v>47</v>
      </c>
      <c r="B1988" s="43" t="s">
        <v>12</v>
      </c>
      <c r="C1988" s="43" t="s">
        <v>803</v>
      </c>
      <c r="D1988" s="43" t="s">
        <v>55</v>
      </c>
      <c r="E1988" s="43" t="s">
        <v>1783</v>
      </c>
      <c r="F1988" s="43" t="s">
        <v>3793</v>
      </c>
      <c r="G1988" s="43" t="s">
        <v>4653</v>
      </c>
      <c r="H1988" s="76">
        <v>2375000</v>
      </c>
      <c r="I1988" s="229">
        <v>4.3800000000000002E-4</v>
      </c>
      <c r="J1988" s="73">
        <f t="shared" si="90"/>
        <v>8.7087894937528677E-6</v>
      </c>
      <c r="K1988" s="73">
        <f t="shared" si="91"/>
        <v>1060.933375047663</v>
      </c>
      <c r="L1988" s="3" t="e">
        <f t="shared" si="92"/>
        <v>#N/A</v>
      </c>
    </row>
    <row r="1989" spans="1:12" x14ac:dyDescent="0.25">
      <c r="A1989" s="43" t="s">
        <v>47</v>
      </c>
      <c r="B1989" s="43" t="s">
        <v>12</v>
      </c>
      <c r="C1989" s="43" t="s">
        <v>803</v>
      </c>
      <c r="D1989" s="43" t="s">
        <v>55</v>
      </c>
      <c r="E1989" s="43" t="s">
        <v>1783</v>
      </c>
      <c r="F1989" s="43" t="s">
        <v>3793</v>
      </c>
      <c r="G1989" s="43" t="s">
        <v>4653</v>
      </c>
      <c r="H1989" s="76">
        <v>425000</v>
      </c>
      <c r="I1989" s="229">
        <v>4.3800000000000002E-4</v>
      </c>
      <c r="J1989" s="73">
        <f t="shared" si="90"/>
        <v>8.7087894937528677E-6</v>
      </c>
      <c r="K1989" s="73">
        <f t="shared" si="91"/>
        <v>189.85123553484499</v>
      </c>
      <c r="L1989" s="3" t="e">
        <f t="shared" si="92"/>
        <v>#N/A</v>
      </c>
    </row>
    <row r="1990" spans="1:12" x14ac:dyDescent="0.25">
      <c r="A1990" s="43" t="s">
        <v>47</v>
      </c>
      <c r="B1990" s="43" t="s">
        <v>12</v>
      </c>
      <c r="C1990" s="43" t="s">
        <v>803</v>
      </c>
      <c r="D1990" s="43" t="s">
        <v>55</v>
      </c>
      <c r="E1990" s="43" t="s">
        <v>1783</v>
      </c>
      <c r="F1990" s="43" t="s">
        <v>3793</v>
      </c>
      <c r="G1990" s="43" t="s">
        <v>4653</v>
      </c>
      <c r="H1990" s="76">
        <v>9600000</v>
      </c>
      <c r="I1990" s="229">
        <v>4.3800000000000002E-4</v>
      </c>
      <c r="J1990" s="73">
        <f t="shared" si="90"/>
        <v>8.7087894937528677E-6</v>
      </c>
      <c r="K1990" s="73">
        <f t="shared" si="91"/>
        <v>4288.4043791400281</v>
      </c>
      <c r="L1990" s="3" t="e">
        <f t="shared" si="92"/>
        <v>#N/A</v>
      </c>
    </row>
    <row r="1991" spans="1:12" x14ac:dyDescent="0.25">
      <c r="A1991" s="43" t="s">
        <v>47</v>
      </c>
      <c r="B1991" s="43" t="s">
        <v>12</v>
      </c>
      <c r="C1991" s="43" t="s">
        <v>803</v>
      </c>
      <c r="D1991" s="43" t="s">
        <v>55</v>
      </c>
      <c r="E1991" s="43" t="s">
        <v>1783</v>
      </c>
      <c r="F1991" s="43" t="s">
        <v>3793</v>
      </c>
      <c r="G1991" s="43" t="s">
        <v>4653</v>
      </c>
      <c r="H1991" s="76">
        <v>275000</v>
      </c>
      <c r="I1991" s="229">
        <v>4.3800000000000002E-4</v>
      </c>
      <c r="J1991" s="73">
        <f t="shared" ref="J1991:J2054" si="93">I1991*$J$5</f>
        <v>8.7087894937528677E-6</v>
      </c>
      <c r="K1991" s="73">
        <f t="shared" ref="K1991:K2054" si="94">(I1991+J1991)*H1991</f>
        <v>122.84491711078205</v>
      </c>
      <c r="L1991" s="3" t="e">
        <f t="shared" ref="L1991:L2054" si="95">MATCH(C1991,$C$7237:$C$7264,0)</f>
        <v>#N/A</v>
      </c>
    </row>
    <row r="1992" spans="1:12" x14ac:dyDescent="0.25">
      <c r="A1992" s="43" t="s">
        <v>47</v>
      </c>
      <c r="B1992" s="43" t="s">
        <v>12</v>
      </c>
      <c r="C1992" s="43" t="s">
        <v>803</v>
      </c>
      <c r="D1992" s="43" t="s">
        <v>55</v>
      </c>
      <c r="E1992" s="43" t="s">
        <v>1783</v>
      </c>
      <c r="F1992" s="43" t="s">
        <v>3793</v>
      </c>
      <c r="G1992" s="43" t="s">
        <v>4653</v>
      </c>
      <c r="H1992" s="76">
        <v>1425000</v>
      </c>
      <c r="I1992" s="229">
        <v>4.3799999999999997E-4</v>
      </c>
      <c r="J1992" s="73">
        <f t="shared" si="93"/>
        <v>8.708789493752866E-6</v>
      </c>
      <c r="K1992" s="73">
        <f t="shared" si="94"/>
        <v>636.56002502859781</v>
      </c>
      <c r="L1992" s="3" t="e">
        <f t="shared" si="95"/>
        <v>#N/A</v>
      </c>
    </row>
    <row r="1993" spans="1:12" x14ac:dyDescent="0.25">
      <c r="A1993" s="43" t="s">
        <v>47</v>
      </c>
      <c r="B1993" s="43" t="s">
        <v>12</v>
      </c>
      <c r="C1993" s="43" t="s">
        <v>803</v>
      </c>
      <c r="D1993" s="43" t="s">
        <v>55</v>
      </c>
      <c r="E1993" s="43" t="s">
        <v>1783</v>
      </c>
      <c r="F1993" s="43" t="s">
        <v>3793</v>
      </c>
      <c r="G1993" s="43" t="s">
        <v>4653</v>
      </c>
      <c r="H1993" s="76">
        <v>4950000</v>
      </c>
      <c r="I1993" s="229">
        <v>4.3799999999999997E-4</v>
      </c>
      <c r="J1993" s="73">
        <f t="shared" si="93"/>
        <v>8.708789493752866E-6</v>
      </c>
      <c r="K1993" s="73">
        <f t="shared" si="94"/>
        <v>2211.2085079940766</v>
      </c>
      <c r="L1993" s="3" t="e">
        <f t="shared" si="95"/>
        <v>#N/A</v>
      </c>
    </row>
    <row r="1994" spans="1:12" x14ac:dyDescent="0.25">
      <c r="A1994" s="43" t="s">
        <v>47</v>
      </c>
      <c r="B1994" s="43" t="s">
        <v>12</v>
      </c>
      <c r="C1994" s="43" t="s">
        <v>803</v>
      </c>
      <c r="D1994" s="43" t="s">
        <v>55</v>
      </c>
      <c r="E1994" s="43" t="s">
        <v>1783</v>
      </c>
      <c r="F1994" s="43" t="s">
        <v>3793</v>
      </c>
      <c r="G1994" s="43" t="s">
        <v>4653</v>
      </c>
      <c r="H1994" s="76">
        <v>5200000</v>
      </c>
      <c r="I1994" s="229">
        <v>4.3799999999999997E-4</v>
      </c>
      <c r="J1994" s="73">
        <f t="shared" si="93"/>
        <v>8.708789493752866E-6</v>
      </c>
      <c r="K1994" s="73">
        <f t="shared" si="94"/>
        <v>2322.8857053675147</v>
      </c>
      <c r="L1994" s="3" t="e">
        <f t="shared" si="95"/>
        <v>#N/A</v>
      </c>
    </row>
    <row r="1995" spans="1:12" x14ac:dyDescent="0.25">
      <c r="A1995" s="43" t="s">
        <v>47</v>
      </c>
      <c r="B1995" s="43" t="s">
        <v>12</v>
      </c>
      <c r="C1995" s="43" t="s">
        <v>803</v>
      </c>
      <c r="D1995" s="43" t="s">
        <v>55</v>
      </c>
      <c r="E1995" s="43" t="s">
        <v>1783</v>
      </c>
      <c r="F1995" s="43" t="s">
        <v>3793</v>
      </c>
      <c r="G1995" s="43" t="s">
        <v>4653</v>
      </c>
      <c r="H1995" s="76">
        <v>5950000</v>
      </c>
      <c r="I1995" s="229">
        <v>4.3799999999999997E-4</v>
      </c>
      <c r="J1995" s="73">
        <f t="shared" si="93"/>
        <v>8.708789493752866E-6</v>
      </c>
      <c r="K1995" s="73">
        <f t="shared" si="94"/>
        <v>2657.9172974878293</v>
      </c>
      <c r="L1995" s="3" t="e">
        <f t="shared" si="95"/>
        <v>#N/A</v>
      </c>
    </row>
    <row r="1996" spans="1:12" x14ac:dyDescent="0.25">
      <c r="A1996" s="43" t="s">
        <v>47</v>
      </c>
      <c r="B1996" s="43" t="s">
        <v>12</v>
      </c>
      <c r="C1996" s="43" t="s">
        <v>803</v>
      </c>
      <c r="D1996" s="43" t="s">
        <v>55</v>
      </c>
      <c r="E1996" s="43" t="s">
        <v>1784</v>
      </c>
      <c r="F1996" s="43" t="s">
        <v>3808</v>
      </c>
      <c r="G1996" s="43" t="s">
        <v>4653</v>
      </c>
      <c r="H1996" s="76">
        <v>2200000</v>
      </c>
      <c r="I1996" s="229">
        <v>4.3800000000000002E-4</v>
      </c>
      <c r="J1996" s="73">
        <f t="shared" si="93"/>
        <v>8.7087894937528677E-6</v>
      </c>
      <c r="K1996" s="73">
        <f t="shared" si="94"/>
        <v>982.75933688625639</v>
      </c>
      <c r="L1996" s="3" t="e">
        <f t="shared" si="95"/>
        <v>#N/A</v>
      </c>
    </row>
    <row r="1997" spans="1:12" x14ac:dyDescent="0.25">
      <c r="A1997" s="43" t="s">
        <v>47</v>
      </c>
      <c r="B1997" s="43" t="s">
        <v>12</v>
      </c>
      <c r="C1997" s="43" t="s">
        <v>777</v>
      </c>
      <c r="D1997" s="43" t="s">
        <v>55</v>
      </c>
      <c r="E1997" s="43" t="s">
        <v>1785</v>
      </c>
      <c r="F1997" s="43" t="s">
        <v>3793</v>
      </c>
      <c r="G1997" s="43" t="s">
        <v>4653</v>
      </c>
      <c r="H1997" s="76">
        <v>1550000</v>
      </c>
      <c r="I1997" s="229">
        <v>4.3799999999999997E-4</v>
      </c>
      <c r="J1997" s="73">
        <f t="shared" si="93"/>
        <v>8.708789493752866E-6</v>
      </c>
      <c r="K1997" s="73">
        <f t="shared" si="94"/>
        <v>692.39862371531694</v>
      </c>
      <c r="L1997" s="3" t="e">
        <f t="shared" si="95"/>
        <v>#N/A</v>
      </c>
    </row>
    <row r="1998" spans="1:12" x14ac:dyDescent="0.25">
      <c r="A1998" s="43" t="s">
        <v>47</v>
      </c>
      <c r="B1998" s="43" t="s">
        <v>12</v>
      </c>
      <c r="C1998" s="43" t="s">
        <v>777</v>
      </c>
      <c r="D1998" s="43" t="s">
        <v>55</v>
      </c>
      <c r="E1998" s="43" t="s">
        <v>1785</v>
      </c>
      <c r="F1998" s="43" t="s">
        <v>3793</v>
      </c>
      <c r="G1998" s="43" t="s">
        <v>4653</v>
      </c>
      <c r="H1998" s="76">
        <v>1750000</v>
      </c>
      <c r="I1998" s="229">
        <v>4.3800000000000002E-4</v>
      </c>
      <c r="J1998" s="73">
        <f t="shared" si="93"/>
        <v>8.7087894937528677E-6</v>
      </c>
      <c r="K1998" s="73">
        <f t="shared" si="94"/>
        <v>781.74038161406759</v>
      </c>
      <c r="L1998" s="3" t="e">
        <f t="shared" si="95"/>
        <v>#N/A</v>
      </c>
    </row>
    <row r="1999" spans="1:12" x14ac:dyDescent="0.25">
      <c r="A1999" s="43" t="s">
        <v>47</v>
      </c>
      <c r="B1999" s="43" t="s">
        <v>12</v>
      </c>
      <c r="C1999" s="43" t="s">
        <v>777</v>
      </c>
      <c r="D1999" s="43" t="s">
        <v>55</v>
      </c>
      <c r="E1999" s="43" t="s">
        <v>1785</v>
      </c>
      <c r="F1999" s="43" t="s">
        <v>3793</v>
      </c>
      <c r="G1999" s="43" t="s">
        <v>4653</v>
      </c>
      <c r="H1999" s="76">
        <v>400000</v>
      </c>
      <c r="I1999" s="229">
        <v>4.3799999999999997E-4</v>
      </c>
      <c r="J1999" s="73">
        <f t="shared" si="93"/>
        <v>8.708789493752866E-6</v>
      </c>
      <c r="K1999" s="73">
        <f t="shared" si="94"/>
        <v>178.68351579750114</v>
      </c>
      <c r="L1999" s="3" t="e">
        <f t="shared" si="95"/>
        <v>#N/A</v>
      </c>
    </row>
    <row r="2000" spans="1:12" x14ac:dyDescent="0.25">
      <c r="A2000" s="43" t="s">
        <v>47</v>
      </c>
      <c r="B2000" s="43" t="s">
        <v>12</v>
      </c>
      <c r="C2000" s="43" t="s">
        <v>777</v>
      </c>
      <c r="D2000" s="43" t="s">
        <v>55</v>
      </c>
      <c r="E2000" s="43" t="s">
        <v>1785</v>
      </c>
      <c r="F2000" s="43" t="s">
        <v>3793</v>
      </c>
      <c r="G2000" s="43" t="s">
        <v>4653</v>
      </c>
      <c r="H2000" s="76">
        <v>400000</v>
      </c>
      <c r="I2000" s="229">
        <v>4.3799999999999997E-4</v>
      </c>
      <c r="J2000" s="73">
        <f t="shared" si="93"/>
        <v>8.708789493752866E-6</v>
      </c>
      <c r="K2000" s="73">
        <f t="shared" si="94"/>
        <v>178.68351579750114</v>
      </c>
      <c r="L2000" s="3" t="e">
        <f t="shared" si="95"/>
        <v>#N/A</v>
      </c>
    </row>
    <row r="2001" spans="1:12" x14ac:dyDescent="0.25">
      <c r="A2001" s="43" t="s">
        <v>47</v>
      </c>
      <c r="B2001" s="43" t="s">
        <v>12</v>
      </c>
      <c r="C2001" s="43" t="s">
        <v>777</v>
      </c>
      <c r="D2001" s="43" t="s">
        <v>55</v>
      </c>
      <c r="E2001" s="43" t="s">
        <v>1785</v>
      </c>
      <c r="F2001" s="43" t="s">
        <v>3793</v>
      </c>
      <c r="G2001" s="43" t="s">
        <v>4653</v>
      </c>
      <c r="H2001" s="76">
        <v>700000</v>
      </c>
      <c r="I2001" s="229">
        <v>4.3800000000000002E-4</v>
      </c>
      <c r="J2001" s="73">
        <f t="shared" si="93"/>
        <v>8.7087894937528677E-6</v>
      </c>
      <c r="K2001" s="73">
        <f t="shared" si="94"/>
        <v>312.69615264562702</v>
      </c>
      <c r="L2001" s="3" t="e">
        <f t="shared" si="95"/>
        <v>#N/A</v>
      </c>
    </row>
    <row r="2002" spans="1:12" x14ac:dyDescent="0.25">
      <c r="A2002" s="43" t="s">
        <v>47</v>
      </c>
      <c r="B2002" s="43" t="s">
        <v>12</v>
      </c>
      <c r="C2002" s="43" t="s">
        <v>777</v>
      </c>
      <c r="D2002" s="43" t="s">
        <v>55</v>
      </c>
      <c r="E2002" s="43" t="s">
        <v>1785</v>
      </c>
      <c r="F2002" s="43" t="s">
        <v>3793</v>
      </c>
      <c r="G2002" s="43" t="s">
        <v>4653</v>
      </c>
      <c r="H2002" s="76">
        <v>1025000</v>
      </c>
      <c r="I2002" s="229">
        <v>4.3799999999999997E-4</v>
      </c>
      <c r="J2002" s="73">
        <f t="shared" si="93"/>
        <v>8.708789493752866E-6</v>
      </c>
      <c r="K2002" s="73">
        <f t="shared" si="94"/>
        <v>457.87650923109669</v>
      </c>
      <c r="L2002" s="3" t="e">
        <f t="shared" si="95"/>
        <v>#N/A</v>
      </c>
    </row>
    <row r="2003" spans="1:12" x14ac:dyDescent="0.25">
      <c r="A2003" s="43" t="s">
        <v>47</v>
      </c>
      <c r="B2003" s="43" t="s">
        <v>12</v>
      </c>
      <c r="C2003" s="43" t="s">
        <v>777</v>
      </c>
      <c r="D2003" s="43" t="s">
        <v>55</v>
      </c>
      <c r="E2003" s="43" t="s">
        <v>1785</v>
      </c>
      <c r="F2003" s="43" t="s">
        <v>3793</v>
      </c>
      <c r="G2003" s="43" t="s">
        <v>4653</v>
      </c>
      <c r="H2003" s="76">
        <v>1100000</v>
      </c>
      <c r="I2003" s="229">
        <v>4.3800000000000002E-4</v>
      </c>
      <c r="J2003" s="73">
        <f t="shared" si="93"/>
        <v>8.7087894937528677E-6</v>
      </c>
      <c r="K2003" s="73">
        <f t="shared" si="94"/>
        <v>491.3796684431282</v>
      </c>
      <c r="L2003" s="3" t="e">
        <f t="shared" si="95"/>
        <v>#N/A</v>
      </c>
    </row>
    <row r="2004" spans="1:12" x14ac:dyDescent="0.25">
      <c r="A2004" s="43" t="s">
        <v>47</v>
      </c>
      <c r="B2004" s="43" t="s">
        <v>12</v>
      </c>
      <c r="C2004" s="43" t="s">
        <v>777</v>
      </c>
      <c r="D2004" s="43" t="s">
        <v>55</v>
      </c>
      <c r="E2004" s="43" t="s">
        <v>1785</v>
      </c>
      <c r="F2004" s="43" t="s">
        <v>3793</v>
      </c>
      <c r="G2004" s="43" t="s">
        <v>4653</v>
      </c>
      <c r="H2004" s="76">
        <v>800000</v>
      </c>
      <c r="I2004" s="229">
        <v>4.3799999999999997E-4</v>
      </c>
      <c r="J2004" s="73">
        <f t="shared" si="93"/>
        <v>8.708789493752866E-6</v>
      </c>
      <c r="K2004" s="73">
        <f t="shared" si="94"/>
        <v>357.36703159500229</v>
      </c>
      <c r="L2004" s="3" t="e">
        <f t="shared" si="95"/>
        <v>#N/A</v>
      </c>
    </row>
    <row r="2005" spans="1:12" x14ac:dyDescent="0.25">
      <c r="A2005" s="43" t="s">
        <v>47</v>
      </c>
      <c r="B2005" s="43" t="s">
        <v>12</v>
      </c>
      <c r="C2005" s="43" t="s">
        <v>777</v>
      </c>
      <c r="D2005" s="43" t="s">
        <v>55</v>
      </c>
      <c r="E2005" s="43" t="s">
        <v>1786</v>
      </c>
      <c r="F2005" s="43" t="s">
        <v>3799</v>
      </c>
      <c r="G2005" s="43" t="s">
        <v>4653</v>
      </c>
      <c r="H2005" s="76">
        <v>575000</v>
      </c>
      <c r="I2005" s="229">
        <v>4.3799999999999997E-4</v>
      </c>
      <c r="J2005" s="73">
        <f t="shared" si="93"/>
        <v>8.708789493752866E-6</v>
      </c>
      <c r="K2005" s="73">
        <f t="shared" si="94"/>
        <v>256.85755395890789</v>
      </c>
      <c r="L2005" s="3" t="e">
        <f t="shared" si="95"/>
        <v>#N/A</v>
      </c>
    </row>
    <row r="2006" spans="1:12" x14ac:dyDescent="0.25">
      <c r="A2006" s="43" t="s">
        <v>47</v>
      </c>
      <c r="B2006" s="43" t="s">
        <v>12</v>
      </c>
      <c r="C2006" s="43" t="s">
        <v>807</v>
      </c>
      <c r="D2006" s="43" t="s">
        <v>55</v>
      </c>
      <c r="E2006" s="43" t="s">
        <v>1787</v>
      </c>
      <c r="F2006" s="43" t="s">
        <v>3804</v>
      </c>
      <c r="G2006" s="43" t="s">
        <v>4653</v>
      </c>
      <c r="H2006" s="76">
        <v>1000000</v>
      </c>
      <c r="I2006" s="229">
        <v>4.3800000000000002E-4</v>
      </c>
      <c r="J2006" s="73">
        <f t="shared" si="93"/>
        <v>8.7087894937528677E-6</v>
      </c>
      <c r="K2006" s="73">
        <f t="shared" si="94"/>
        <v>446.70878949375293</v>
      </c>
      <c r="L2006" s="3" t="e">
        <f t="shared" si="95"/>
        <v>#N/A</v>
      </c>
    </row>
    <row r="2007" spans="1:12" x14ac:dyDescent="0.25">
      <c r="A2007" s="43" t="s">
        <v>47</v>
      </c>
      <c r="B2007" s="43" t="s">
        <v>12</v>
      </c>
      <c r="C2007" s="43" t="s">
        <v>807</v>
      </c>
      <c r="D2007" s="43" t="s">
        <v>55</v>
      </c>
      <c r="E2007" s="43" t="s">
        <v>1788</v>
      </c>
      <c r="F2007" s="43" t="s">
        <v>3806</v>
      </c>
      <c r="G2007" s="43" t="s">
        <v>4653</v>
      </c>
      <c r="H2007" s="76">
        <v>1500000</v>
      </c>
      <c r="I2007" s="229">
        <v>4.3800000000000002E-4</v>
      </c>
      <c r="J2007" s="73">
        <f t="shared" si="93"/>
        <v>8.7087894937528677E-6</v>
      </c>
      <c r="K2007" s="73">
        <f t="shared" si="94"/>
        <v>670.06318424062931</v>
      </c>
      <c r="L2007" s="3" t="e">
        <f t="shared" si="95"/>
        <v>#N/A</v>
      </c>
    </row>
    <row r="2008" spans="1:12" x14ac:dyDescent="0.25">
      <c r="A2008" s="43" t="s">
        <v>47</v>
      </c>
      <c r="B2008" s="43" t="s">
        <v>12</v>
      </c>
      <c r="C2008" s="43" t="s">
        <v>807</v>
      </c>
      <c r="D2008" s="43" t="s">
        <v>55</v>
      </c>
      <c r="E2008" s="43" t="s">
        <v>1788</v>
      </c>
      <c r="F2008" s="43" t="s">
        <v>3806</v>
      </c>
      <c r="G2008" s="43" t="s">
        <v>4653</v>
      </c>
      <c r="H2008" s="76">
        <v>1000000</v>
      </c>
      <c r="I2008" s="229">
        <v>4.3800000000000002E-4</v>
      </c>
      <c r="J2008" s="73">
        <f t="shared" si="93"/>
        <v>8.7087894937528677E-6</v>
      </c>
      <c r="K2008" s="73">
        <f t="shared" si="94"/>
        <v>446.70878949375293</v>
      </c>
      <c r="L2008" s="3" t="e">
        <f t="shared" si="95"/>
        <v>#N/A</v>
      </c>
    </row>
    <row r="2009" spans="1:12" x14ac:dyDescent="0.25">
      <c r="A2009" s="43" t="s">
        <v>47</v>
      </c>
      <c r="B2009" s="43" t="s">
        <v>12</v>
      </c>
      <c r="C2009" s="43" t="s">
        <v>807</v>
      </c>
      <c r="D2009" s="43" t="s">
        <v>55</v>
      </c>
      <c r="E2009" s="43" t="s">
        <v>1789</v>
      </c>
      <c r="F2009" s="43" t="s">
        <v>3809</v>
      </c>
      <c r="G2009" s="43" t="s">
        <v>4653</v>
      </c>
      <c r="H2009" s="76">
        <v>1000000</v>
      </c>
      <c r="I2009" s="229">
        <v>4.3800000000000002E-4</v>
      </c>
      <c r="J2009" s="73">
        <f t="shared" si="93"/>
        <v>8.7087894937528677E-6</v>
      </c>
      <c r="K2009" s="73">
        <f t="shared" si="94"/>
        <v>446.70878949375293</v>
      </c>
      <c r="L2009" s="3" t="e">
        <f t="shared" si="95"/>
        <v>#N/A</v>
      </c>
    </row>
    <row r="2010" spans="1:12" x14ac:dyDescent="0.25">
      <c r="A2010" s="43" t="s">
        <v>47</v>
      </c>
      <c r="B2010" s="43" t="s">
        <v>12</v>
      </c>
      <c r="C2010" s="43" t="s">
        <v>807</v>
      </c>
      <c r="D2010" s="43" t="s">
        <v>55</v>
      </c>
      <c r="E2010" s="43" t="s">
        <v>1790</v>
      </c>
      <c r="F2010" s="43" t="s">
        <v>3807</v>
      </c>
      <c r="G2010" s="43" t="s">
        <v>4653</v>
      </c>
      <c r="H2010" s="76">
        <v>1000000</v>
      </c>
      <c r="I2010" s="229">
        <v>4.3800000000000002E-4</v>
      </c>
      <c r="J2010" s="73">
        <f t="shared" si="93"/>
        <v>8.7087894937528677E-6</v>
      </c>
      <c r="K2010" s="73">
        <f t="shared" si="94"/>
        <v>446.70878949375293</v>
      </c>
      <c r="L2010" s="3" t="e">
        <f t="shared" si="95"/>
        <v>#N/A</v>
      </c>
    </row>
    <row r="2011" spans="1:12" x14ac:dyDescent="0.25">
      <c r="A2011" s="43" t="s">
        <v>47</v>
      </c>
      <c r="B2011" s="43" t="s">
        <v>12</v>
      </c>
      <c r="C2011" s="43" t="s">
        <v>809</v>
      </c>
      <c r="D2011" s="43" t="s">
        <v>55</v>
      </c>
      <c r="E2011" s="43" t="s">
        <v>1791</v>
      </c>
      <c r="F2011" s="43" t="s">
        <v>3793</v>
      </c>
      <c r="G2011" s="43" t="s">
        <v>4653</v>
      </c>
      <c r="H2011" s="76">
        <v>925000</v>
      </c>
      <c r="I2011" s="229">
        <v>4.3799999999999997E-4</v>
      </c>
      <c r="J2011" s="73">
        <f t="shared" si="93"/>
        <v>8.708789493752866E-6</v>
      </c>
      <c r="K2011" s="73">
        <f t="shared" si="94"/>
        <v>413.20563028172137</v>
      </c>
      <c r="L2011" s="3" t="e">
        <f t="shared" si="95"/>
        <v>#N/A</v>
      </c>
    </row>
    <row r="2012" spans="1:12" x14ac:dyDescent="0.25">
      <c r="A2012" s="43" t="s">
        <v>47</v>
      </c>
      <c r="B2012" s="43" t="s">
        <v>12</v>
      </c>
      <c r="C2012" s="43" t="s">
        <v>809</v>
      </c>
      <c r="D2012" s="43" t="s">
        <v>55</v>
      </c>
      <c r="E2012" s="43" t="s">
        <v>1791</v>
      </c>
      <c r="F2012" s="43" t="s">
        <v>3793</v>
      </c>
      <c r="G2012" s="43" t="s">
        <v>4653</v>
      </c>
      <c r="H2012" s="76">
        <v>975000</v>
      </c>
      <c r="I2012" s="229">
        <v>4.3800000000000002E-4</v>
      </c>
      <c r="J2012" s="73">
        <f t="shared" si="93"/>
        <v>8.7087894937528677E-6</v>
      </c>
      <c r="K2012" s="73">
        <f t="shared" si="94"/>
        <v>435.54106975640906</v>
      </c>
      <c r="L2012" s="3" t="e">
        <f t="shared" si="95"/>
        <v>#N/A</v>
      </c>
    </row>
    <row r="2013" spans="1:12" x14ac:dyDescent="0.25">
      <c r="A2013" s="43" t="s">
        <v>47</v>
      </c>
      <c r="B2013" s="43" t="s">
        <v>12</v>
      </c>
      <c r="C2013" s="43" t="s">
        <v>809</v>
      </c>
      <c r="D2013" s="43" t="s">
        <v>55</v>
      </c>
      <c r="E2013" s="43" t="s">
        <v>1791</v>
      </c>
      <c r="F2013" s="43" t="s">
        <v>3793</v>
      </c>
      <c r="G2013" s="43" t="s">
        <v>4653</v>
      </c>
      <c r="H2013" s="76">
        <v>575000</v>
      </c>
      <c r="I2013" s="229">
        <v>4.3799999999999997E-4</v>
      </c>
      <c r="J2013" s="73">
        <f t="shared" si="93"/>
        <v>8.708789493752866E-6</v>
      </c>
      <c r="K2013" s="73">
        <f t="shared" si="94"/>
        <v>256.85755395890789</v>
      </c>
      <c r="L2013" s="3" t="e">
        <f t="shared" si="95"/>
        <v>#N/A</v>
      </c>
    </row>
    <row r="2014" spans="1:12" x14ac:dyDescent="0.25">
      <c r="A2014" s="43" t="s">
        <v>47</v>
      </c>
      <c r="B2014" s="43" t="s">
        <v>12</v>
      </c>
      <c r="C2014" s="43" t="s">
        <v>809</v>
      </c>
      <c r="D2014" s="43" t="s">
        <v>55</v>
      </c>
      <c r="E2014" s="43" t="s">
        <v>1792</v>
      </c>
      <c r="F2014" s="43" t="s">
        <v>3799</v>
      </c>
      <c r="G2014" s="43" t="s">
        <v>4653</v>
      </c>
      <c r="H2014" s="76">
        <v>150000</v>
      </c>
      <c r="I2014" s="229">
        <v>4.3800000000000002E-4</v>
      </c>
      <c r="J2014" s="73">
        <f t="shared" si="93"/>
        <v>8.7087894937528677E-6</v>
      </c>
      <c r="K2014" s="73">
        <f t="shared" si="94"/>
        <v>67.00631842406294</v>
      </c>
      <c r="L2014" s="3" t="e">
        <f t="shared" si="95"/>
        <v>#N/A</v>
      </c>
    </row>
    <row r="2015" spans="1:12" x14ac:dyDescent="0.25">
      <c r="A2015" s="43" t="s">
        <v>47</v>
      </c>
      <c r="B2015" s="43" t="s">
        <v>12</v>
      </c>
      <c r="C2015" s="43" t="s">
        <v>804</v>
      </c>
      <c r="D2015" s="43" t="s">
        <v>55</v>
      </c>
      <c r="E2015" s="43" t="s">
        <v>1793</v>
      </c>
      <c r="F2015" s="43" t="s">
        <v>3810</v>
      </c>
      <c r="G2015" s="43" t="s">
        <v>4653</v>
      </c>
      <c r="H2015" s="76">
        <v>2200000</v>
      </c>
      <c r="I2015" s="229">
        <v>4.3800000000000002E-4</v>
      </c>
      <c r="J2015" s="73">
        <f t="shared" si="93"/>
        <v>8.7087894937528677E-6</v>
      </c>
      <c r="K2015" s="73">
        <f t="shared" si="94"/>
        <v>982.75933688625639</v>
      </c>
      <c r="L2015" s="3" t="e">
        <f t="shared" si="95"/>
        <v>#N/A</v>
      </c>
    </row>
    <row r="2016" spans="1:12" x14ac:dyDescent="0.25">
      <c r="A2016" s="43" t="s">
        <v>47</v>
      </c>
      <c r="B2016" s="43" t="s">
        <v>12</v>
      </c>
      <c r="C2016" s="43" t="s">
        <v>804</v>
      </c>
      <c r="D2016" s="43" t="s">
        <v>55</v>
      </c>
      <c r="E2016" s="43" t="s">
        <v>1793</v>
      </c>
      <c r="F2016" s="43" t="s">
        <v>3810</v>
      </c>
      <c r="G2016" s="43" t="s">
        <v>4653</v>
      </c>
      <c r="H2016" s="76">
        <v>2675000</v>
      </c>
      <c r="I2016" s="229">
        <v>4.3800000000000002E-4</v>
      </c>
      <c r="J2016" s="73">
        <f t="shared" si="93"/>
        <v>8.7087894937528677E-6</v>
      </c>
      <c r="K2016" s="73">
        <f t="shared" si="94"/>
        <v>1194.9460118957891</v>
      </c>
      <c r="L2016" s="3" t="e">
        <f t="shared" si="95"/>
        <v>#N/A</v>
      </c>
    </row>
    <row r="2017" spans="1:12" x14ac:dyDescent="0.25">
      <c r="A2017" s="43" t="s">
        <v>47</v>
      </c>
      <c r="B2017" s="43" t="s">
        <v>12</v>
      </c>
      <c r="C2017" s="43" t="s">
        <v>804</v>
      </c>
      <c r="D2017" s="43" t="s">
        <v>55</v>
      </c>
      <c r="E2017" s="43" t="s">
        <v>1794</v>
      </c>
      <c r="F2017" s="43" t="s">
        <v>3802</v>
      </c>
      <c r="G2017" s="43" t="s">
        <v>4653</v>
      </c>
      <c r="H2017" s="76">
        <v>425000</v>
      </c>
      <c r="I2017" s="229">
        <v>4.3800000000000002E-4</v>
      </c>
      <c r="J2017" s="73">
        <f t="shared" si="93"/>
        <v>8.7087894937528677E-6</v>
      </c>
      <c r="K2017" s="73">
        <f t="shared" si="94"/>
        <v>189.85123553484499</v>
      </c>
      <c r="L2017" s="3" t="e">
        <f t="shared" si="95"/>
        <v>#N/A</v>
      </c>
    </row>
    <row r="2018" spans="1:12" x14ac:dyDescent="0.25">
      <c r="A2018" s="43" t="s">
        <v>47</v>
      </c>
      <c r="B2018" s="43" t="s">
        <v>12</v>
      </c>
      <c r="C2018" s="43" t="s">
        <v>780</v>
      </c>
      <c r="D2018" s="43" t="s">
        <v>55</v>
      </c>
      <c r="E2018" s="43" t="s">
        <v>1795</v>
      </c>
      <c r="F2018" s="43" t="s">
        <v>3793</v>
      </c>
      <c r="G2018" s="43" t="s">
        <v>4653</v>
      </c>
      <c r="H2018" s="76">
        <v>1385000</v>
      </c>
      <c r="I2018" s="229">
        <v>4.3800000000000002E-4</v>
      </c>
      <c r="J2018" s="73">
        <f t="shared" si="93"/>
        <v>8.7087894937528677E-6</v>
      </c>
      <c r="K2018" s="73">
        <f t="shared" si="94"/>
        <v>618.69167344884772</v>
      </c>
      <c r="L2018" s="3">
        <f t="shared" si="95"/>
        <v>3</v>
      </c>
    </row>
    <row r="2019" spans="1:12" x14ac:dyDescent="0.25">
      <c r="A2019" s="43" t="s">
        <v>47</v>
      </c>
      <c r="B2019" s="43" t="s">
        <v>12</v>
      </c>
      <c r="C2019" s="43" t="s">
        <v>780</v>
      </c>
      <c r="D2019" s="43" t="s">
        <v>55</v>
      </c>
      <c r="E2019" s="43" t="s">
        <v>1796</v>
      </c>
      <c r="F2019" s="43" t="s">
        <v>3799</v>
      </c>
      <c r="G2019" s="43" t="s">
        <v>4653</v>
      </c>
      <c r="H2019" s="76">
        <v>115000</v>
      </c>
      <c r="I2019" s="229">
        <v>4.3799999999999997E-4</v>
      </c>
      <c r="J2019" s="73">
        <f t="shared" si="93"/>
        <v>8.708789493752866E-6</v>
      </c>
      <c r="K2019" s="73">
        <f t="shared" si="94"/>
        <v>51.371510791781574</v>
      </c>
      <c r="L2019" s="3">
        <f t="shared" si="95"/>
        <v>3</v>
      </c>
    </row>
    <row r="2020" spans="1:12" x14ac:dyDescent="0.25">
      <c r="A2020" s="43" t="s">
        <v>47</v>
      </c>
      <c r="B2020" s="43" t="s">
        <v>12</v>
      </c>
      <c r="C2020" s="43" t="s">
        <v>729</v>
      </c>
      <c r="D2020" s="43" t="s">
        <v>728</v>
      </c>
      <c r="E2020" s="43" t="s">
        <v>1797</v>
      </c>
      <c r="F2020" s="43" t="s">
        <v>3811</v>
      </c>
      <c r="G2020" s="43" t="s">
        <v>4653</v>
      </c>
      <c r="H2020" s="76">
        <v>500000</v>
      </c>
      <c r="I2020" s="229">
        <v>4.3800000000000002E-4</v>
      </c>
      <c r="J2020" s="73">
        <f t="shared" si="93"/>
        <v>8.7087894937528677E-6</v>
      </c>
      <c r="K2020" s="73">
        <f t="shared" si="94"/>
        <v>223.35439474687647</v>
      </c>
      <c r="L2020" s="3" t="e">
        <f t="shared" si="95"/>
        <v>#N/A</v>
      </c>
    </row>
    <row r="2021" spans="1:12" x14ac:dyDescent="0.25">
      <c r="A2021" s="43" t="s">
        <v>47</v>
      </c>
      <c r="B2021" s="43" t="s">
        <v>12</v>
      </c>
      <c r="C2021" s="43" t="s">
        <v>729</v>
      </c>
      <c r="D2021" s="43" t="s">
        <v>728</v>
      </c>
      <c r="E2021" s="43" t="s">
        <v>1798</v>
      </c>
      <c r="F2021" s="43" t="s">
        <v>3812</v>
      </c>
      <c r="G2021" s="43" t="s">
        <v>4653</v>
      </c>
      <c r="H2021" s="76">
        <v>250000</v>
      </c>
      <c r="I2021" s="229">
        <v>4.3800000000000002E-4</v>
      </c>
      <c r="J2021" s="73">
        <f t="shared" si="93"/>
        <v>8.7087894937528677E-6</v>
      </c>
      <c r="K2021" s="73">
        <f t="shared" si="94"/>
        <v>111.67719737343823</v>
      </c>
      <c r="L2021" s="3" t="e">
        <f t="shared" si="95"/>
        <v>#N/A</v>
      </c>
    </row>
    <row r="2022" spans="1:12" x14ac:dyDescent="0.25">
      <c r="A2022" s="43" t="s">
        <v>47</v>
      </c>
      <c r="B2022" s="43" t="s">
        <v>12</v>
      </c>
      <c r="C2022" s="43" t="s">
        <v>782</v>
      </c>
      <c r="D2022" s="43" t="s">
        <v>55</v>
      </c>
      <c r="E2022" s="43" t="s">
        <v>1799</v>
      </c>
      <c r="F2022" s="43" t="s">
        <v>3793</v>
      </c>
      <c r="G2022" s="43" t="s">
        <v>4653</v>
      </c>
      <c r="H2022" s="76">
        <v>2290000</v>
      </c>
      <c r="I2022" s="229">
        <v>4.3799999999999997E-4</v>
      </c>
      <c r="J2022" s="73">
        <f t="shared" si="93"/>
        <v>8.708789493752866E-6</v>
      </c>
      <c r="K2022" s="73">
        <f t="shared" si="94"/>
        <v>1022.963127940694</v>
      </c>
      <c r="L2022" s="3" t="e">
        <f t="shared" si="95"/>
        <v>#N/A</v>
      </c>
    </row>
    <row r="2023" spans="1:12" x14ac:dyDescent="0.25">
      <c r="A2023" s="43" t="s">
        <v>47</v>
      </c>
      <c r="B2023" s="43" t="s">
        <v>12</v>
      </c>
      <c r="C2023" s="43" t="s">
        <v>782</v>
      </c>
      <c r="D2023" s="43" t="s">
        <v>55</v>
      </c>
      <c r="E2023" s="43" t="s">
        <v>1799</v>
      </c>
      <c r="F2023" s="43" t="s">
        <v>3793</v>
      </c>
      <c r="G2023" s="43" t="s">
        <v>4653</v>
      </c>
      <c r="H2023" s="76">
        <v>1625000</v>
      </c>
      <c r="I2023" s="229">
        <v>4.3800000000000002E-4</v>
      </c>
      <c r="J2023" s="73">
        <f t="shared" si="93"/>
        <v>8.7087894937528677E-6</v>
      </c>
      <c r="K2023" s="73">
        <f t="shared" si="94"/>
        <v>725.90178292734845</v>
      </c>
      <c r="L2023" s="3" t="e">
        <f t="shared" si="95"/>
        <v>#N/A</v>
      </c>
    </row>
    <row r="2024" spans="1:12" x14ac:dyDescent="0.25">
      <c r="A2024" s="43" t="s">
        <v>47</v>
      </c>
      <c r="B2024" s="43" t="s">
        <v>12</v>
      </c>
      <c r="C2024" s="43" t="s">
        <v>782</v>
      </c>
      <c r="D2024" s="43" t="s">
        <v>55</v>
      </c>
      <c r="E2024" s="43" t="s">
        <v>1799</v>
      </c>
      <c r="F2024" s="43" t="s">
        <v>3793</v>
      </c>
      <c r="G2024" s="43" t="s">
        <v>4653</v>
      </c>
      <c r="H2024" s="76">
        <v>1915000</v>
      </c>
      <c r="I2024" s="229">
        <v>4.3799999999999997E-4</v>
      </c>
      <c r="J2024" s="73">
        <f t="shared" si="93"/>
        <v>8.708789493752866E-6</v>
      </c>
      <c r="K2024" s="73">
        <f t="shared" si="94"/>
        <v>855.44733188053669</v>
      </c>
      <c r="L2024" s="3" t="e">
        <f t="shared" si="95"/>
        <v>#N/A</v>
      </c>
    </row>
    <row r="2025" spans="1:12" x14ac:dyDescent="0.25">
      <c r="A2025" s="43" t="s">
        <v>47</v>
      </c>
      <c r="B2025" s="43" t="s">
        <v>12</v>
      </c>
      <c r="C2025" s="43" t="s">
        <v>782</v>
      </c>
      <c r="D2025" s="43" t="s">
        <v>55</v>
      </c>
      <c r="E2025" s="43" t="s">
        <v>1799</v>
      </c>
      <c r="F2025" s="43" t="s">
        <v>3793</v>
      </c>
      <c r="G2025" s="43" t="s">
        <v>4653</v>
      </c>
      <c r="H2025" s="76">
        <v>1460000</v>
      </c>
      <c r="I2025" s="229">
        <v>4.3800000000000002E-4</v>
      </c>
      <c r="J2025" s="73">
        <f t="shared" si="93"/>
        <v>8.7087894937528677E-6</v>
      </c>
      <c r="K2025" s="73">
        <f t="shared" si="94"/>
        <v>652.19483266087923</v>
      </c>
      <c r="L2025" s="3" t="e">
        <f t="shared" si="95"/>
        <v>#N/A</v>
      </c>
    </row>
    <row r="2026" spans="1:12" x14ac:dyDescent="0.25">
      <c r="A2026" s="43" t="s">
        <v>47</v>
      </c>
      <c r="B2026" s="43" t="s">
        <v>12</v>
      </c>
      <c r="C2026" s="43" t="s">
        <v>782</v>
      </c>
      <c r="D2026" s="43" t="s">
        <v>55</v>
      </c>
      <c r="E2026" s="43" t="s">
        <v>1799</v>
      </c>
      <c r="F2026" s="43" t="s">
        <v>3793</v>
      </c>
      <c r="G2026" s="43" t="s">
        <v>4653</v>
      </c>
      <c r="H2026" s="76">
        <v>1910000</v>
      </c>
      <c r="I2026" s="229">
        <v>4.3800000000000002E-4</v>
      </c>
      <c r="J2026" s="73">
        <f t="shared" si="93"/>
        <v>8.7087894937528677E-6</v>
      </c>
      <c r="K2026" s="73">
        <f t="shared" si="94"/>
        <v>853.21378793306803</v>
      </c>
      <c r="L2026" s="3" t="e">
        <f t="shared" si="95"/>
        <v>#N/A</v>
      </c>
    </row>
    <row r="2027" spans="1:12" x14ac:dyDescent="0.25">
      <c r="A2027" s="43" t="s">
        <v>47</v>
      </c>
      <c r="B2027" s="43" t="s">
        <v>12</v>
      </c>
      <c r="C2027" s="43" t="s">
        <v>782</v>
      </c>
      <c r="D2027" s="43" t="s">
        <v>55</v>
      </c>
      <c r="E2027" s="43" t="s">
        <v>1799</v>
      </c>
      <c r="F2027" s="43" t="s">
        <v>3793</v>
      </c>
      <c r="G2027" s="43" t="s">
        <v>4653</v>
      </c>
      <c r="H2027" s="76">
        <v>975000</v>
      </c>
      <c r="I2027" s="229">
        <v>4.3800000000000002E-4</v>
      </c>
      <c r="J2027" s="73">
        <f t="shared" si="93"/>
        <v>8.7087894937528677E-6</v>
      </c>
      <c r="K2027" s="73">
        <f t="shared" si="94"/>
        <v>435.54106975640906</v>
      </c>
      <c r="L2027" s="3" t="e">
        <f t="shared" si="95"/>
        <v>#N/A</v>
      </c>
    </row>
    <row r="2028" spans="1:12" x14ac:dyDescent="0.25">
      <c r="A2028" s="43" t="s">
        <v>47</v>
      </c>
      <c r="B2028" s="43" t="s">
        <v>12</v>
      </c>
      <c r="C2028" s="43" t="s">
        <v>782</v>
      </c>
      <c r="D2028" s="43" t="s">
        <v>55</v>
      </c>
      <c r="E2028" s="43" t="s">
        <v>1799</v>
      </c>
      <c r="F2028" s="43" t="s">
        <v>3793</v>
      </c>
      <c r="G2028" s="43" t="s">
        <v>4653</v>
      </c>
      <c r="H2028" s="76">
        <v>1090000</v>
      </c>
      <c r="I2028" s="229">
        <v>4.3800000000000002E-4</v>
      </c>
      <c r="J2028" s="73">
        <f t="shared" si="93"/>
        <v>8.7087894937528677E-6</v>
      </c>
      <c r="K2028" s="73">
        <f t="shared" si="94"/>
        <v>486.91258054819065</v>
      </c>
      <c r="L2028" s="3" t="e">
        <f t="shared" si="95"/>
        <v>#N/A</v>
      </c>
    </row>
    <row r="2029" spans="1:12" x14ac:dyDescent="0.25">
      <c r="A2029" s="43" t="s">
        <v>47</v>
      </c>
      <c r="B2029" s="43" t="s">
        <v>12</v>
      </c>
      <c r="C2029" s="43" t="s">
        <v>782</v>
      </c>
      <c r="D2029" s="43" t="s">
        <v>55</v>
      </c>
      <c r="E2029" s="43" t="s">
        <v>1799</v>
      </c>
      <c r="F2029" s="43" t="s">
        <v>3793</v>
      </c>
      <c r="G2029" s="43" t="s">
        <v>4653</v>
      </c>
      <c r="H2029" s="76">
        <v>925000</v>
      </c>
      <c r="I2029" s="229">
        <v>4.3799999999999997E-4</v>
      </c>
      <c r="J2029" s="73">
        <f t="shared" si="93"/>
        <v>8.708789493752866E-6</v>
      </c>
      <c r="K2029" s="73">
        <f t="shared" si="94"/>
        <v>413.20563028172137</v>
      </c>
      <c r="L2029" s="3" t="e">
        <f t="shared" si="95"/>
        <v>#N/A</v>
      </c>
    </row>
    <row r="2030" spans="1:12" x14ac:dyDescent="0.25">
      <c r="A2030" s="43" t="s">
        <v>47</v>
      </c>
      <c r="B2030" s="43" t="s">
        <v>12</v>
      </c>
      <c r="C2030" s="43" t="s">
        <v>782</v>
      </c>
      <c r="D2030" s="43" t="s">
        <v>55</v>
      </c>
      <c r="E2030" s="43" t="s">
        <v>1800</v>
      </c>
      <c r="F2030" s="43" t="s">
        <v>3799</v>
      </c>
      <c r="G2030" s="43" t="s">
        <v>4653</v>
      </c>
      <c r="H2030" s="76">
        <v>935000</v>
      </c>
      <c r="I2030" s="229">
        <v>4.3799999999999997E-4</v>
      </c>
      <c r="J2030" s="73">
        <f t="shared" si="93"/>
        <v>8.708789493752866E-6</v>
      </c>
      <c r="K2030" s="73">
        <f t="shared" si="94"/>
        <v>417.67271817665892</v>
      </c>
      <c r="L2030" s="3" t="e">
        <f t="shared" si="95"/>
        <v>#N/A</v>
      </c>
    </row>
    <row r="2031" spans="1:12" x14ac:dyDescent="0.25">
      <c r="A2031" s="43" t="s">
        <v>47</v>
      </c>
      <c r="B2031" s="43" t="s">
        <v>12</v>
      </c>
      <c r="C2031" s="43" t="s">
        <v>784</v>
      </c>
      <c r="D2031" s="43" t="s">
        <v>55</v>
      </c>
      <c r="E2031" s="43" t="s">
        <v>1801</v>
      </c>
      <c r="F2031" s="43" t="s">
        <v>3795</v>
      </c>
      <c r="G2031" s="43" t="s">
        <v>4653</v>
      </c>
      <c r="H2031" s="76">
        <v>5000</v>
      </c>
      <c r="I2031" s="229">
        <v>4.3799999999999997E-4</v>
      </c>
      <c r="J2031" s="73">
        <f t="shared" si="93"/>
        <v>8.708789493752866E-6</v>
      </c>
      <c r="K2031" s="73">
        <f t="shared" si="94"/>
        <v>2.2335439474687644</v>
      </c>
      <c r="L2031" s="3" t="e">
        <f t="shared" si="95"/>
        <v>#N/A</v>
      </c>
    </row>
    <row r="2032" spans="1:12" x14ac:dyDescent="0.25">
      <c r="A2032" s="43" t="s">
        <v>47</v>
      </c>
      <c r="B2032" s="43" t="s">
        <v>12</v>
      </c>
      <c r="C2032" s="43" t="s">
        <v>784</v>
      </c>
      <c r="D2032" s="43" t="s">
        <v>55</v>
      </c>
      <c r="E2032" s="43" t="s">
        <v>1801</v>
      </c>
      <c r="F2032" s="43" t="s">
        <v>3795</v>
      </c>
      <c r="G2032" s="43" t="s">
        <v>4653</v>
      </c>
      <c r="H2032" s="76">
        <v>50000</v>
      </c>
      <c r="I2032" s="229">
        <v>4.3799999999999997E-4</v>
      </c>
      <c r="J2032" s="73">
        <f t="shared" si="93"/>
        <v>8.708789493752866E-6</v>
      </c>
      <c r="K2032" s="73">
        <f t="shared" si="94"/>
        <v>22.335439474687643</v>
      </c>
      <c r="L2032" s="3" t="e">
        <f t="shared" si="95"/>
        <v>#N/A</v>
      </c>
    </row>
    <row r="2033" spans="1:12" x14ac:dyDescent="0.25">
      <c r="A2033" s="43" t="s">
        <v>47</v>
      </c>
      <c r="B2033" s="43" t="s">
        <v>12</v>
      </c>
      <c r="C2033" s="43" t="s">
        <v>784</v>
      </c>
      <c r="D2033" s="43" t="s">
        <v>55</v>
      </c>
      <c r="E2033" s="43" t="s">
        <v>1801</v>
      </c>
      <c r="F2033" s="43" t="s">
        <v>3795</v>
      </c>
      <c r="G2033" s="43" t="s">
        <v>4653</v>
      </c>
      <c r="H2033" s="76">
        <v>145000</v>
      </c>
      <c r="I2033" s="229">
        <v>4.3799999999999997E-4</v>
      </c>
      <c r="J2033" s="73">
        <f t="shared" si="93"/>
        <v>8.708789493752866E-6</v>
      </c>
      <c r="K2033" s="73">
        <f t="shared" si="94"/>
        <v>64.772774476594165</v>
      </c>
      <c r="L2033" s="3" t="e">
        <f t="shared" si="95"/>
        <v>#N/A</v>
      </c>
    </row>
    <row r="2034" spans="1:12" x14ac:dyDescent="0.25">
      <c r="A2034" s="43" t="s">
        <v>47</v>
      </c>
      <c r="B2034" s="43" t="s">
        <v>12</v>
      </c>
      <c r="C2034" s="43" t="s">
        <v>788</v>
      </c>
      <c r="D2034" s="43" t="s">
        <v>55</v>
      </c>
      <c r="E2034" s="43" t="s">
        <v>1802</v>
      </c>
      <c r="F2034" s="43" t="s">
        <v>3793</v>
      </c>
      <c r="G2034" s="43" t="s">
        <v>4653</v>
      </c>
      <c r="H2034" s="76">
        <v>1730000</v>
      </c>
      <c r="I2034" s="229">
        <v>4.3800000000000002E-4</v>
      </c>
      <c r="J2034" s="73">
        <f t="shared" si="93"/>
        <v>8.7087894937528677E-6</v>
      </c>
      <c r="K2034" s="73">
        <f t="shared" si="94"/>
        <v>772.80620582419249</v>
      </c>
      <c r="L2034" s="3" t="e">
        <f t="shared" si="95"/>
        <v>#N/A</v>
      </c>
    </row>
    <row r="2035" spans="1:12" x14ac:dyDescent="0.25">
      <c r="A2035" s="43" t="s">
        <v>47</v>
      </c>
      <c r="B2035" s="43" t="s">
        <v>12</v>
      </c>
      <c r="C2035" s="43" t="s">
        <v>788</v>
      </c>
      <c r="D2035" s="43" t="s">
        <v>55</v>
      </c>
      <c r="E2035" s="43" t="s">
        <v>1802</v>
      </c>
      <c r="F2035" s="43" t="s">
        <v>3793</v>
      </c>
      <c r="G2035" s="43" t="s">
        <v>4653</v>
      </c>
      <c r="H2035" s="76">
        <v>1750000</v>
      </c>
      <c r="I2035" s="229">
        <v>4.3800000000000002E-4</v>
      </c>
      <c r="J2035" s="73">
        <f t="shared" si="93"/>
        <v>8.7087894937528677E-6</v>
      </c>
      <c r="K2035" s="73">
        <f t="shared" si="94"/>
        <v>781.74038161406759</v>
      </c>
      <c r="L2035" s="3" t="e">
        <f t="shared" si="95"/>
        <v>#N/A</v>
      </c>
    </row>
    <row r="2036" spans="1:12" x14ac:dyDescent="0.25">
      <c r="A2036" s="43" t="s">
        <v>47</v>
      </c>
      <c r="B2036" s="43" t="s">
        <v>12</v>
      </c>
      <c r="C2036" s="43" t="s">
        <v>788</v>
      </c>
      <c r="D2036" s="43" t="s">
        <v>55</v>
      </c>
      <c r="E2036" s="43" t="s">
        <v>1803</v>
      </c>
      <c r="F2036" s="43" t="s">
        <v>3799</v>
      </c>
      <c r="G2036" s="43" t="s">
        <v>4653</v>
      </c>
      <c r="H2036" s="76">
        <v>295000</v>
      </c>
      <c r="I2036" s="229">
        <v>4.3800000000000002E-4</v>
      </c>
      <c r="J2036" s="73">
        <f t="shared" si="93"/>
        <v>8.7087894937528677E-6</v>
      </c>
      <c r="K2036" s="73">
        <f t="shared" si="94"/>
        <v>131.7790929006571</v>
      </c>
      <c r="L2036" s="3" t="e">
        <f t="shared" si="95"/>
        <v>#N/A</v>
      </c>
    </row>
    <row r="2037" spans="1:12" x14ac:dyDescent="0.25">
      <c r="A2037" s="43" t="s">
        <v>47</v>
      </c>
      <c r="B2037" s="43" t="s">
        <v>12</v>
      </c>
      <c r="C2037" s="43" t="s">
        <v>806</v>
      </c>
      <c r="D2037" s="43" t="s">
        <v>55</v>
      </c>
      <c r="E2037" s="43" t="s">
        <v>1804</v>
      </c>
      <c r="F2037" s="43" t="s">
        <v>3795</v>
      </c>
      <c r="G2037" s="43" t="s">
        <v>4653</v>
      </c>
      <c r="H2037" s="76">
        <v>75000</v>
      </c>
      <c r="I2037" s="229">
        <v>4.3800000000000002E-4</v>
      </c>
      <c r="J2037" s="73">
        <f t="shared" si="93"/>
        <v>8.7087894937528677E-6</v>
      </c>
      <c r="K2037" s="73">
        <f t="shared" si="94"/>
        <v>33.50315921203147</v>
      </c>
      <c r="L2037" s="3" t="e">
        <f t="shared" si="95"/>
        <v>#N/A</v>
      </c>
    </row>
    <row r="2038" spans="1:12" x14ac:dyDescent="0.25">
      <c r="A2038" s="43" t="s">
        <v>47</v>
      </c>
      <c r="B2038" s="43" t="s">
        <v>12</v>
      </c>
      <c r="C2038" s="43" t="s">
        <v>806</v>
      </c>
      <c r="D2038" s="43" t="s">
        <v>55</v>
      </c>
      <c r="E2038" s="43" t="s">
        <v>1804</v>
      </c>
      <c r="F2038" s="43" t="s">
        <v>3795</v>
      </c>
      <c r="G2038" s="43" t="s">
        <v>4653</v>
      </c>
      <c r="H2038" s="76">
        <v>20000</v>
      </c>
      <c r="I2038" s="229">
        <v>4.3799999999999991E-4</v>
      </c>
      <c r="J2038" s="73">
        <f t="shared" si="93"/>
        <v>8.708789493752866E-6</v>
      </c>
      <c r="K2038" s="73">
        <f t="shared" si="94"/>
        <v>8.9341757898750558</v>
      </c>
      <c r="L2038" s="3" t="e">
        <f t="shared" si="95"/>
        <v>#N/A</v>
      </c>
    </row>
    <row r="2039" spans="1:12" x14ac:dyDescent="0.25">
      <c r="A2039" s="43" t="s">
        <v>47</v>
      </c>
      <c r="B2039" s="43" t="s">
        <v>12</v>
      </c>
      <c r="C2039" s="43" t="s">
        <v>806</v>
      </c>
      <c r="D2039" s="43" t="s">
        <v>55</v>
      </c>
      <c r="E2039" s="43" t="s">
        <v>1804</v>
      </c>
      <c r="F2039" s="43" t="s">
        <v>3795</v>
      </c>
      <c r="G2039" s="43" t="s">
        <v>4653</v>
      </c>
      <c r="H2039" s="76">
        <v>75000</v>
      </c>
      <c r="I2039" s="229">
        <v>4.3800000000000002E-4</v>
      </c>
      <c r="J2039" s="73">
        <f t="shared" si="93"/>
        <v>8.7087894937528677E-6</v>
      </c>
      <c r="K2039" s="73">
        <f t="shared" si="94"/>
        <v>33.50315921203147</v>
      </c>
      <c r="L2039" s="3" t="e">
        <f t="shared" si="95"/>
        <v>#N/A</v>
      </c>
    </row>
    <row r="2040" spans="1:12" x14ac:dyDescent="0.25">
      <c r="A2040" s="43" t="s">
        <v>47</v>
      </c>
      <c r="B2040" s="43" t="s">
        <v>12</v>
      </c>
      <c r="C2040" s="43" t="s">
        <v>790</v>
      </c>
      <c r="D2040" s="43" t="s">
        <v>55</v>
      </c>
      <c r="E2040" s="43" t="s">
        <v>1805</v>
      </c>
      <c r="F2040" s="43" t="s">
        <v>3813</v>
      </c>
      <c r="G2040" s="43" t="s">
        <v>4653</v>
      </c>
      <c r="H2040" s="76">
        <v>5000</v>
      </c>
      <c r="I2040" s="229">
        <v>4.3800000000000094E-4</v>
      </c>
      <c r="J2040" s="73">
        <f t="shared" si="93"/>
        <v>8.7087894937528864E-6</v>
      </c>
      <c r="K2040" s="73">
        <f t="shared" si="94"/>
        <v>2.2335439474687693</v>
      </c>
      <c r="L2040" s="3" t="e">
        <f t="shared" si="95"/>
        <v>#N/A</v>
      </c>
    </row>
    <row r="2041" spans="1:12" x14ac:dyDescent="0.25">
      <c r="A2041" s="43" t="s">
        <v>47</v>
      </c>
      <c r="B2041" s="43" t="s">
        <v>12</v>
      </c>
      <c r="C2041" s="43" t="s">
        <v>791</v>
      </c>
      <c r="D2041" s="43" t="s">
        <v>55</v>
      </c>
      <c r="E2041" s="43" t="s">
        <v>1806</v>
      </c>
      <c r="F2041" s="43" t="s">
        <v>3801</v>
      </c>
      <c r="G2041" s="43" t="s">
        <v>4653</v>
      </c>
      <c r="H2041" s="76">
        <v>5000</v>
      </c>
      <c r="I2041" s="229">
        <v>4.3799999999999953E-4</v>
      </c>
      <c r="J2041" s="73">
        <f t="shared" si="93"/>
        <v>8.7087894937528576E-6</v>
      </c>
      <c r="K2041" s="73">
        <f t="shared" si="94"/>
        <v>2.2335439474687622</v>
      </c>
      <c r="L2041" s="3" t="e">
        <f t="shared" si="95"/>
        <v>#N/A</v>
      </c>
    </row>
    <row r="2042" spans="1:12" x14ac:dyDescent="0.25">
      <c r="A2042" s="43" t="s">
        <v>47</v>
      </c>
      <c r="B2042" s="43" t="s">
        <v>12</v>
      </c>
      <c r="C2042" s="43" t="s">
        <v>791</v>
      </c>
      <c r="D2042" s="43" t="s">
        <v>55</v>
      </c>
      <c r="E2042" s="43" t="s">
        <v>1806</v>
      </c>
      <c r="F2042" s="43" t="s">
        <v>3801</v>
      </c>
      <c r="G2042" s="43" t="s">
        <v>4653</v>
      </c>
      <c r="H2042" s="76">
        <v>145000</v>
      </c>
      <c r="I2042" s="229">
        <v>4.3800000000000002E-4</v>
      </c>
      <c r="J2042" s="73">
        <f t="shared" si="93"/>
        <v>8.7087894937528677E-6</v>
      </c>
      <c r="K2042" s="73">
        <f t="shared" si="94"/>
        <v>64.772774476594165</v>
      </c>
      <c r="L2042" s="3" t="e">
        <f t="shared" si="95"/>
        <v>#N/A</v>
      </c>
    </row>
    <row r="2043" spans="1:12" x14ac:dyDescent="0.25">
      <c r="A2043" s="43" t="s">
        <v>47</v>
      </c>
      <c r="B2043" s="43" t="s">
        <v>12</v>
      </c>
      <c r="C2043" s="43" t="s">
        <v>791</v>
      </c>
      <c r="D2043" s="43" t="s">
        <v>55</v>
      </c>
      <c r="E2043" s="43" t="s">
        <v>1807</v>
      </c>
      <c r="F2043" s="43" t="s">
        <v>3804</v>
      </c>
      <c r="G2043" s="43" t="s">
        <v>4653</v>
      </c>
      <c r="H2043" s="76">
        <v>50000</v>
      </c>
      <c r="I2043" s="229">
        <v>4.3799999999999997E-4</v>
      </c>
      <c r="J2043" s="73">
        <f t="shared" si="93"/>
        <v>8.708789493752866E-6</v>
      </c>
      <c r="K2043" s="73">
        <f t="shared" si="94"/>
        <v>22.335439474687643</v>
      </c>
      <c r="L2043" s="3" t="e">
        <f t="shared" si="95"/>
        <v>#N/A</v>
      </c>
    </row>
    <row r="2044" spans="1:12" x14ac:dyDescent="0.25">
      <c r="A2044" s="43" t="s">
        <v>47</v>
      </c>
      <c r="B2044" s="43" t="s">
        <v>12</v>
      </c>
      <c r="C2044" s="43" t="s">
        <v>369</v>
      </c>
      <c r="D2044" s="43" t="s">
        <v>55</v>
      </c>
      <c r="E2044" s="43" t="s">
        <v>414</v>
      </c>
      <c r="F2044" s="43" t="s">
        <v>3814</v>
      </c>
      <c r="G2044" s="43" t="s">
        <v>4653</v>
      </c>
      <c r="H2044" s="76">
        <v>175000</v>
      </c>
      <c r="I2044" s="229">
        <v>6.3000000000000003E-4</v>
      </c>
      <c r="J2044" s="73">
        <f t="shared" si="93"/>
        <v>1.2526341052658234E-5</v>
      </c>
      <c r="K2044" s="73">
        <f t="shared" si="94"/>
        <v>112.4421096842152</v>
      </c>
      <c r="L2044" s="3" t="e">
        <f t="shared" si="95"/>
        <v>#N/A</v>
      </c>
    </row>
    <row r="2045" spans="1:12" x14ac:dyDescent="0.25">
      <c r="A2045" s="43" t="s">
        <v>47</v>
      </c>
      <c r="B2045" s="43" t="s">
        <v>12</v>
      </c>
      <c r="C2045" s="43" t="s">
        <v>369</v>
      </c>
      <c r="D2045" s="43" t="s">
        <v>55</v>
      </c>
      <c r="E2045" s="43" t="s">
        <v>414</v>
      </c>
      <c r="F2045" s="43" t="s">
        <v>3814</v>
      </c>
      <c r="G2045" s="43" t="s">
        <v>4653</v>
      </c>
      <c r="H2045" s="76">
        <v>175000</v>
      </c>
      <c r="I2045" s="229">
        <v>6.3000000000000003E-4</v>
      </c>
      <c r="J2045" s="73">
        <f t="shared" si="93"/>
        <v>1.2526341052658234E-5</v>
      </c>
      <c r="K2045" s="73">
        <f t="shared" si="94"/>
        <v>112.4421096842152</v>
      </c>
      <c r="L2045" s="3" t="e">
        <f t="shared" si="95"/>
        <v>#N/A</v>
      </c>
    </row>
    <row r="2046" spans="1:12" x14ac:dyDescent="0.25">
      <c r="A2046" s="43" t="s">
        <v>47</v>
      </c>
      <c r="B2046" s="43" t="s">
        <v>12</v>
      </c>
      <c r="C2046" s="43" t="s">
        <v>731</v>
      </c>
      <c r="D2046" s="43" t="s">
        <v>55</v>
      </c>
      <c r="E2046" s="43" t="s">
        <v>1808</v>
      </c>
      <c r="F2046" s="43" t="s">
        <v>3815</v>
      </c>
      <c r="G2046" s="43" t="s">
        <v>4653</v>
      </c>
      <c r="H2046" s="76">
        <v>55000</v>
      </c>
      <c r="I2046" s="229">
        <v>5.9800000000000001E-4</v>
      </c>
      <c r="J2046" s="73">
        <f t="shared" si="93"/>
        <v>1.189008245950734E-5</v>
      </c>
      <c r="K2046" s="73">
        <f t="shared" si="94"/>
        <v>33.543954535272903</v>
      </c>
      <c r="L2046" s="3" t="e">
        <f t="shared" si="95"/>
        <v>#N/A</v>
      </c>
    </row>
    <row r="2047" spans="1:12" x14ac:dyDescent="0.25">
      <c r="A2047" s="43" t="s">
        <v>47</v>
      </c>
      <c r="B2047" s="43" t="s">
        <v>12</v>
      </c>
      <c r="C2047" s="43" t="s">
        <v>732</v>
      </c>
      <c r="D2047" s="43" t="s">
        <v>55</v>
      </c>
      <c r="E2047" s="43" t="s">
        <v>1809</v>
      </c>
      <c r="F2047" s="43" t="s">
        <v>3814</v>
      </c>
      <c r="G2047" s="43" t="s">
        <v>4653</v>
      </c>
      <c r="H2047" s="76">
        <v>55000</v>
      </c>
      <c r="I2047" s="229"/>
      <c r="J2047" s="73">
        <f t="shared" si="93"/>
        <v>0</v>
      </c>
      <c r="K2047" s="73">
        <f t="shared" si="94"/>
        <v>0</v>
      </c>
      <c r="L2047" s="3" t="e">
        <f t="shared" si="95"/>
        <v>#N/A</v>
      </c>
    </row>
    <row r="2048" spans="1:12" x14ac:dyDescent="0.25">
      <c r="A2048" s="43" t="s">
        <v>47</v>
      </c>
      <c r="B2048" s="43" t="s">
        <v>12</v>
      </c>
      <c r="C2048" s="43" t="s">
        <v>732</v>
      </c>
      <c r="D2048" s="43" t="s">
        <v>55</v>
      </c>
      <c r="E2048" s="43" t="s">
        <v>1809</v>
      </c>
      <c r="F2048" s="43" t="s">
        <v>3814</v>
      </c>
      <c r="G2048" s="43" t="s">
        <v>4653</v>
      </c>
      <c r="H2048" s="76">
        <v>215000</v>
      </c>
      <c r="I2048" s="229"/>
      <c r="J2048" s="73">
        <f t="shared" si="93"/>
        <v>0</v>
      </c>
      <c r="K2048" s="73">
        <f t="shared" si="94"/>
        <v>0</v>
      </c>
      <c r="L2048" s="3" t="e">
        <f t="shared" si="95"/>
        <v>#N/A</v>
      </c>
    </row>
    <row r="2049" spans="1:12" x14ac:dyDescent="0.25">
      <c r="A2049" s="43" t="s">
        <v>47</v>
      </c>
      <c r="B2049" s="43" t="s">
        <v>12</v>
      </c>
      <c r="C2049" s="43" t="s">
        <v>732</v>
      </c>
      <c r="D2049" s="43" t="s">
        <v>55</v>
      </c>
      <c r="E2049" s="43" t="s">
        <v>1809</v>
      </c>
      <c r="F2049" s="43" t="s">
        <v>3814</v>
      </c>
      <c r="G2049" s="43" t="s">
        <v>4653</v>
      </c>
      <c r="H2049" s="76">
        <v>200000</v>
      </c>
      <c r="I2049" s="229"/>
      <c r="J2049" s="73">
        <f t="shared" si="93"/>
        <v>0</v>
      </c>
      <c r="K2049" s="73">
        <f t="shared" si="94"/>
        <v>0</v>
      </c>
      <c r="L2049" s="3" t="e">
        <f t="shared" si="95"/>
        <v>#N/A</v>
      </c>
    </row>
    <row r="2050" spans="1:12" x14ac:dyDescent="0.25">
      <c r="A2050" s="43" t="s">
        <v>47</v>
      </c>
      <c r="B2050" s="43" t="s">
        <v>12</v>
      </c>
      <c r="C2050" s="43" t="s">
        <v>732</v>
      </c>
      <c r="D2050" s="43" t="s">
        <v>55</v>
      </c>
      <c r="E2050" s="43" t="s">
        <v>1809</v>
      </c>
      <c r="F2050" s="43" t="s">
        <v>3814</v>
      </c>
      <c r="G2050" s="43" t="s">
        <v>4653</v>
      </c>
      <c r="H2050" s="76">
        <v>20000</v>
      </c>
      <c r="I2050" s="229"/>
      <c r="J2050" s="73">
        <f t="shared" si="93"/>
        <v>0</v>
      </c>
      <c r="K2050" s="73">
        <f t="shared" si="94"/>
        <v>0</v>
      </c>
      <c r="L2050" s="3" t="e">
        <f t="shared" si="95"/>
        <v>#N/A</v>
      </c>
    </row>
    <row r="2051" spans="1:12" x14ac:dyDescent="0.25">
      <c r="A2051" s="43" t="s">
        <v>47</v>
      </c>
      <c r="B2051" s="43" t="s">
        <v>12</v>
      </c>
      <c r="C2051" s="43" t="s">
        <v>732</v>
      </c>
      <c r="D2051" s="43" t="s">
        <v>55</v>
      </c>
      <c r="E2051" s="43" t="s">
        <v>1809</v>
      </c>
      <c r="F2051" s="43" t="s">
        <v>3814</v>
      </c>
      <c r="G2051" s="43" t="s">
        <v>4653</v>
      </c>
      <c r="H2051" s="76">
        <v>370000</v>
      </c>
      <c r="I2051" s="229"/>
      <c r="J2051" s="73">
        <f t="shared" si="93"/>
        <v>0</v>
      </c>
      <c r="K2051" s="73">
        <f t="shared" si="94"/>
        <v>0</v>
      </c>
      <c r="L2051" s="3" t="e">
        <f t="shared" si="95"/>
        <v>#N/A</v>
      </c>
    </row>
    <row r="2052" spans="1:12" x14ac:dyDescent="0.25">
      <c r="A2052" s="43" t="s">
        <v>47</v>
      </c>
      <c r="B2052" s="43" t="s">
        <v>12</v>
      </c>
      <c r="C2052" s="43" t="s">
        <v>732</v>
      </c>
      <c r="D2052" s="43" t="s">
        <v>55</v>
      </c>
      <c r="E2052" s="43" t="s">
        <v>1810</v>
      </c>
      <c r="F2052" s="43" t="s">
        <v>3816</v>
      </c>
      <c r="G2052" s="43" t="s">
        <v>4653</v>
      </c>
      <c r="H2052" s="76">
        <v>425000</v>
      </c>
      <c r="I2052" s="229"/>
      <c r="J2052" s="73">
        <f t="shared" si="93"/>
        <v>0</v>
      </c>
      <c r="K2052" s="73">
        <f t="shared" si="94"/>
        <v>0</v>
      </c>
      <c r="L2052" s="3" t="e">
        <f t="shared" si="95"/>
        <v>#N/A</v>
      </c>
    </row>
    <row r="2053" spans="1:12" x14ac:dyDescent="0.25">
      <c r="A2053" s="43" t="s">
        <v>47</v>
      </c>
      <c r="B2053" s="43" t="s">
        <v>12</v>
      </c>
      <c r="C2053" s="43" t="s">
        <v>732</v>
      </c>
      <c r="D2053" s="43" t="s">
        <v>55</v>
      </c>
      <c r="E2053" s="43" t="s">
        <v>1810</v>
      </c>
      <c r="F2053" s="43" t="s">
        <v>3816</v>
      </c>
      <c r="G2053" s="43" t="s">
        <v>4653</v>
      </c>
      <c r="H2053" s="76">
        <v>545000</v>
      </c>
      <c r="I2053" s="229"/>
      <c r="J2053" s="73">
        <f t="shared" si="93"/>
        <v>0</v>
      </c>
      <c r="K2053" s="73">
        <f t="shared" si="94"/>
        <v>0</v>
      </c>
      <c r="L2053" s="3" t="e">
        <f t="shared" si="95"/>
        <v>#N/A</v>
      </c>
    </row>
    <row r="2054" spans="1:12" x14ac:dyDescent="0.25">
      <c r="A2054" s="43" t="s">
        <v>47</v>
      </c>
      <c r="B2054" s="43" t="s">
        <v>12</v>
      </c>
      <c r="C2054" s="43" t="s">
        <v>734</v>
      </c>
      <c r="D2054" s="43" t="s">
        <v>55</v>
      </c>
      <c r="E2054" s="43" t="s">
        <v>1811</v>
      </c>
      <c r="F2054" s="43" t="s">
        <v>3817</v>
      </c>
      <c r="G2054" s="43" t="s">
        <v>4653</v>
      </c>
      <c r="H2054" s="76">
        <v>5000</v>
      </c>
      <c r="I2054" s="229"/>
      <c r="J2054" s="73">
        <f t="shared" si="93"/>
        <v>0</v>
      </c>
      <c r="K2054" s="73">
        <f t="shared" si="94"/>
        <v>0</v>
      </c>
      <c r="L2054" s="3" t="e">
        <f t="shared" si="95"/>
        <v>#N/A</v>
      </c>
    </row>
    <row r="2055" spans="1:12" x14ac:dyDescent="0.25">
      <c r="A2055" s="43" t="s">
        <v>47</v>
      </c>
      <c r="B2055" s="43" t="s">
        <v>12</v>
      </c>
      <c r="C2055" s="43" t="s">
        <v>734</v>
      </c>
      <c r="D2055" s="43" t="s">
        <v>55</v>
      </c>
      <c r="E2055" s="43" t="s">
        <v>1811</v>
      </c>
      <c r="F2055" s="43" t="s">
        <v>3817</v>
      </c>
      <c r="G2055" s="43" t="s">
        <v>4653</v>
      </c>
      <c r="H2055" s="76">
        <v>5000</v>
      </c>
      <c r="I2055" s="229"/>
      <c r="J2055" s="73">
        <f t="shared" ref="J2055:J2118" si="96">I2055*$J$5</f>
        <v>0</v>
      </c>
      <c r="K2055" s="73">
        <f t="shared" ref="K2055:K2118" si="97">(I2055+J2055)*H2055</f>
        <v>0</v>
      </c>
      <c r="L2055" s="3" t="e">
        <f t="shared" ref="L2055:L2118" si="98">MATCH(C2055,$C$7237:$C$7264,0)</f>
        <v>#N/A</v>
      </c>
    </row>
    <row r="2056" spans="1:12" x14ac:dyDescent="0.25">
      <c r="A2056" s="43" t="s">
        <v>47</v>
      </c>
      <c r="B2056" s="43" t="s">
        <v>12</v>
      </c>
      <c r="C2056" s="43" t="s">
        <v>734</v>
      </c>
      <c r="D2056" s="43" t="s">
        <v>55</v>
      </c>
      <c r="E2056" s="43" t="s">
        <v>1811</v>
      </c>
      <c r="F2056" s="43" t="s">
        <v>3817</v>
      </c>
      <c r="G2056" s="43" t="s">
        <v>4653</v>
      </c>
      <c r="H2056" s="76">
        <v>75000</v>
      </c>
      <c r="I2056" s="229"/>
      <c r="J2056" s="73">
        <f t="shared" si="96"/>
        <v>0</v>
      </c>
      <c r="K2056" s="73">
        <f t="shared" si="97"/>
        <v>0</v>
      </c>
      <c r="L2056" s="3" t="e">
        <f t="shared" si="98"/>
        <v>#N/A</v>
      </c>
    </row>
    <row r="2057" spans="1:12" x14ac:dyDescent="0.25">
      <c r="A2057" s="43" t="s">
        <v>47</v>
      </c>
      <c r="B2057" s="43" t="s">
        <v>12</v>
      </c>
      <c r="C2057" s="43" t="s">
        <v>734</v>
      </c>
      <c r="D2057" s="43" t="s">
        <v>55</v>
      </c>
      <c r="E2057" s="43" t="s">
        <v>1811</v>
      </c>
      <c r="F2057" s="43" t="s">
        <v>3817</v>
      </c>
      <c r="G2057" s="43" t="s">
        <v>4653</v>
      </c>
      <c r="H2057" s="76">
        <v>5000</v>
      </c>
      <c r="I2057" s="229"/>
      <c r="J2057" s="73">
        <f t="shared" si="96"/>
        <v>0</v>
      </c>
      <c r="K2057" s="73">
        <f t="shared" si="97"/>
        <v>0</v>
      </c>
      <c r="L2057" s="3" t="e">
        <f t="shared" si="98"/>
        <v>#N/A</v>
      </c>
    </row>
    <row r="2058" spans="1:12" x14ac:dyDescent="0.25">
      <c r="A2058" s="43" t="s">
        <v>47</v>
      </c>
      <c r="B2058" s="43" t="s">
        <v>12</v>
      </c>
      <c r="C2058" s="43" t="s">
        <v>734</v>
      </c>
      <c r="D2058" s="43" t="s">
        <v>55</v>
      </c>
      <c r="E2058" s="43" t="s">
        <v>1811</v>
      </c>
      <c r="F2058" s="43" t="s">
        <v>3817</v>
      </c>
      <c r="G2058" s="43" t="s">
        <v>4653</v>
      </c>
      <c r="H2058" s="76">
        <v>5000</v>
      </c>
      <c r="I2058" s="229"/>
      <c r="J2058" s="73">
        <f t="shared" si="96"/>
        <v>0</v>
      </c>
      <c r="K2058" s="73">
        <f t="shared" si="97"/>
        <v>0</v>
      </c>
      <c r="L2058" s="3" t="e">
        <f t="shared" si="98"/>
        <v>#N/A</v>
      </c>
    </row>
    <row r="2059" spans="1:12" x14ac:dyDescent="0.25">
      <c r="A2059" s="43" t="s">
        <v>47</v>
      </c>
      <c r="B2059" s="43" t="s">
        <v>12</v>
      </c>
      <c r="C2059" s="43" t="s">
        <v>734</v>
      </c>
      <c r="D2059" s="43" t="s">
        <v>55</v>
      </c>
      <c r="E2059" s="43" t="s">
        <v>1811</v>
      </c>
      <c r="F2059" s="43" t="s">
        <v>3817</v>
      </c>
      <c r="G2059" s="43" t="s">
        <v>4653</v>
      </c>
      <c r="H2059" s="76">
        <v>960000</v>
      </c>
      <c r="I2059" s="229"/>
      <c r="J2059" s="73">
        <f t="shared" si="96"/>
        <v>0</v>
      </c>
      <c r="K2059" s="73">
        <f t="shared" si="97"/>
        <v>0</v>
      </c>
      <c r="L2059" s="3" t="e">
        <f t="shared" si="98"/>
        <v>#N/A</v>
      </c>
    </row>
    <row r="2060" spans="1:12" x14ac:dyDescent="0.25">
      <c r="A2060" s="43" t="s">
        <v>47</v>
      </c>
      <c r="B2060" s="43" t="s">
        <v>12</v>
      </c>
      <c r="C2060" s="43" t="s">
        <v>734</v>
      </c>
      <c r="D2060" s="43" t="s">
        <v>55</v>
      </c>
      <c r="E2060" s="43" t="s">
        <v>1811</v>
      </c>
      <c r="F2060" s="43" t="s">
        <v>3817</v>
      </c>
      <c r="G2060" s="43" t="s">
        <v>4653</v>
      </c>
      <c r="H2060" s="76">
        <v>875000</v>
      </c>
      <c r="I2060" s="229"/>
      <c r="J2060" s="73">
        <f t="shared" si="96"/>
        <v>0</v>
      </c>
      <c r="K2060" s="73">
        <f t="shared" si="97"/>
        <v>0</v>
      </c>
      <c r="L2060" s="3" t="e">
        <f t="shared" si="98"/>
        <v>#N/A</v>
      </c>
    </row>
    <row r="2061" spans="1:12" x14ac:dyDescent="0.25">
      <c r="A2061" s="43" t="s">
        <v>47</v>
      </c>
      <c r="B2061" s="43" t="s">
        <v>12</v>
      </c>
      <c r="C2061" s="43" t="s">
        <v>734</v>
      </c>
      <c r="D2061" s="43" t="s">
        <v>55</v>
      </c>
      <c r="E2061" s="43" t="s">
        <v>1811</v>
      </c>
      <c r="F2061" s="43" t="s">
        <v>3817</v>
      </c>
      <c r="G2061" s="43" t="s">
        <v>4653</v>
      </c>
      <c r="H2061" s="76">
        <v>5000</v>
      </c>
      <c r="I2061" s="229"/>
      <c r="J2061" s="73">
        <f t="shared" si="96"/>
        <v>0</v>
      </c>
      <c r="K2061" s="73">
        <f t="shared" si="97"/>
        <v>0</v>
      </c>
      <c r="L2061" s="3" t="e">
        <f t="shared" si="98"/>
        <v>#N/A</v>
      </c>
    </row>
    <row r="2062" spans="1:12" x14ac:dyDescent="0.25">
      <c r="A2062" s="43" t="s">
        <v>47</v>
      </c>
      <c r="B2062" s="43" t="s">
        <v>12</v>
      </c>
      <c r="C2062" s="43" t="s">
        <v>734</v>
      </c>
      <c r="D2062" s="43" t="s">
        <v>55</v>
      </c>
      <c r="E2062" s="43" t="s">
        <v>1811</v>
      </c>
      <c r="F2062" s="43" t="s">
        <v>3817</v>
      </c>
      <c r="G2062" s="43" t="s">
        <v>4653</v>
      </c>
      <c r="H2062" s="76">
        <v>5000</v>
      </c>
      <c r="I2062" s="229"/>
      <c r="J2062" s="73">
        <f t="shared" si="96"/>
        <v>0</v>
      </c>
      <c r="K2062" s="73">
        <f t="shared" si="97"/>
        <v>0</v>
      </c>
      <c r="L2062" s="3" t="e">
        <f t="shared" si="98"/>
        <v>#N/A</v>
      </c>
    </row>
    <row r="2063" spans="1:12" x14ac:dyDescent="0.25">
      <c r="A2063" s="43" t="s">
        <v>47</v>
      </c>
      <c r="B2063" s="43" t="s">
        <v>12</v>
      </c>
      <c r="C2063" s="43" t="s">
        <v>742</v>
      </c>
      <c r="D2063" s="43" t="s">
        <v>55</v>
      </c>
      <c r="E2063" s="43" t="s">
        <v>1812</v>
      </c>
      <c r="F2063" s="43" t="s">
        <v>3817</v>
      </c>
      <c r="G2063" s="43" t="s">
        <v>4653</v>
      </c>
      <c r="H2063" s="76">
        <v>75000</v>
      </c>
      <c r="I2063" s="229"/>
      <c r="J2063" s="73">
        <f t="shared" si="96"/>
        <v>0</v>
      </c>
      <c r="K2063" s="73">
        <f t="shared" si="97"/>
        <v>0</v>
      </c>
      <c r="L2063" s="3" t="e">
        <f t="shared" si="98"/>
        <v>#N/A</v>
      </c>
    </row>
    <row r="2064" spans="1:12" x14ac:dyDescent="0.25">
      <c r="A2064" s="43" t="s">
        <v>47</v>
      </c>
      <c r="B2064" s="43" t="s">
        <v>12</v>
      </c>
      <c r="C2064" s="43" t="s">
        <v>742</v>
      </c>
      <c r="D2064" s="43" t="s">
        <v>55</v>
      </c>
      <c r="E2064" s="43" t="s">
        <v>1812</v>
      </c>
      <c r="F2064" s="43" t="s">
        <v>3817</v>
      </c>
      <c r="G2064" s="43" t="s">
        <v>4653</v>
      </c>
      <c r="H2064" s="76">
        <v>125000</v>
      </c>
      <c r="I2064" s="229"/>
      <c r="J2064" s="73">
        <f t="shared" si="96"/>
        <v>0</v>
      </c>
      <c r="K2064" s="73">
        <f t="shared" si="97"/>
        <v>0</v>
      </c>
      <c r="L2064" s="3" t="e">
        <f t="shared" si="98"/>
        <v>#N/A</v>
      </c>
    </row>
    <row r="2065" spans="1:12" x14ac:dyDescent="0.25">
      <c r="A2065" s="43" t="s">
        <v>47</v>
      </c>
      <c r="B2065" s="43" t="s">
        <v>12</v>
      </c>
      <c r="C2065" s="43" t="s">
        <v>743</v>
      </c>
      <c r="D2065" s="43" t="s">
        <v>55</v>
      </c>
      <c r="E2065" s="43" t="s">
        <v>1813</v>
      </c>
      <c r="F2065" s="43" t="s">
        <v>3817</v>
      </c>
      <c r="G2065" s="43" t="s">
        <v>4653</v>
      </c>
      <c r="H2065" s="76">
        <v>5000</v>
      </c>
      <c r="I2065" s="229"/>
      <c r="J2065" s="73">
        <f t="shared" si="96"/>
        <v>0</v>
      </c>
      <c r="K2065" s="73">
        <f t="shared" si="97"/>
        <v>0</v>
      </c>
      <c r="L2065" s="3" t="e">
        <f t="shared" si="98"/>
        <v>#N/A</v>
      </c>
    </row>
    <row r="2066" spans="1:12" x14ac:dyDescent="0.25">
      <c r="A2066" s="43" t="s">
        <v>47</v>
      </c>
      <c r="B2066" s="43" t="s">
        <v>12</v>
      </c>
      <c r="C2066" s="43" t="s">
        <v>743</v>
      </c>
      <c r="D2066" s="43" t="s">
        <v>55</v>
      </c>
      <c r="E2066" s="43" t="s">
        <v>1813</v>
      </c>
      <c r="F2066" s="43" t="s">
        <v>3817</v>
      </c>
      <c r="G2066" s="43" t="s">
        <v>4653</v>
      </c>
      <c r="H2066" s="76">
        <v>125000</v>
      </c>
      <c r="I2066" s="229"/>
      <c r="J2066" s="73">
        <f t="shared" si="96"/>
        <v>0</v>
      </c>
      <c r="K2066" s="73">
        <f t="shared" si="97"/>
        <v>0</v>
      </c>
      <c r="L2066" s="3" t="e">
        <f t="shared" si="98"/>
        <v>#N/A</v>
      </c>
    </row>
    <row r="2067" spans="1:12" x14ac:dyDescent="0.25">
      <c r="A2067" s="43" t="s">
        <v>47</v>
      </c>
      <c r="B2067" s="43" t="s">
        <v>12</v>
      </c>
      <c r="C2067" s="43" t="s">
        <v>743</v>
      </c>
      <c r="D2067" s="43" t="s">
        <v>55</v>
      </c>
      <c r="E2067" s="43" t="s">
        <v>1813</v>
      </c>
      <c r="F2067" s="43" t="s">
        <v>3817</v>
      </c>
      <c r="G2067" s="43" t="s">
        <v>4653</v>
      </c>
      <c r="H2067" s="76">
        <v>235000</v>
      </c>
      <c r="I2067" s="229"/>
      <c r="J2067" s="73">
        <f t="shared" si="96"/>
        <v>0</v>
      </c>
      <c r="K2067" s="73">
        <f t="shared" si="97"/>
        <v>0</v>
      </c>
      <c r="L2067" s="3" t="e">
        <f t="shared" si="98"/>
        <v>#N/A</v>
      </c>
    </row>
    <row r="2068" spans="1:12" x14ac:dyDescent="0.25">
      <c r="A2068" s="43" t="s">
        <v>47</v>
      </c>
      <c r="B2068" s="43" t="s">
        <v>12</v>
      </c>
      <c r="C2068" s="43" t="s">
        <v>744</v>
      </c>
      <c r="D2068" s="43" t="s">
        <v>55</v>
      </c>
      <c r="E2068" s="43" t="s">
        <v>1814</v>
      </c>
      <c r="F2068" s="43" t="s">
        <v>3817</v>
      </c>
      <c r="G2068" s="43" t="s">
        <v>4653</v>
      </c>
      <c r="H2068" s="76">
        <v>165000</v>
      </c>
      <c r="I2068" s="229"/>
      <c r="J2068" s="73">
        <f t="shared" si="96"/>
        <v>0</v>
      </c>
      <c r="K2068" s="73">
        <f t="shared" si="97"/>
        <v>0</v>
      </c>
      <c r="L2068" s="3" t="e">
        <f t="shared" si="98"/>
        <v>#N/A</v>
      </c>
    </row>
    <row r="2069" spans="1:12" x14ac:dyDescent="0.25">
      <c r="A2069" s="43" t="s">
        <v>47</v>
      </c>
      <c r="B2069" s="43" t="s">
        <v>12</v>
      </c>
      <c r="C2069" s="43" t="s">
        <v>744</v>
      </c>
      <c r="D2069" s="43" t="s">
        <v>55</v>
      </c>
      <c r="E2069" s="43" t="s">
        <v>1814</v>
      </c>
      <c r="F2069" s="43" t="s">
        <v>3817</v>
      </c>
      <c r="G2069" s="43" t="s">
        <v>4653</v>
      </c>
      <c r="H2069" s="76">
        <v>210000</v>
      </c>
      <c r="I2069" s="229"/>
      <c r="J2069" s="73">
        <f t="shared" si="96"/>
        <v>0</v>
      </c>
      <c r="K2069" s="73">
        <f t="shared" si="97"/>
        <v>0</v>
      </c>
      <c r="L2069" s="3" t="e">
        <f t="shared" si="98"/>
        <v>#N/A</v>
      </c>
    </row>
    <row r="2070" spans="1:12" x14ac:dyDescent="0.25">
      <c r="A2070" s="43" t="s">
        <v>47</v>
      </c>
      <c r="B2070" s="43" t="s">
        <v>12</v>
      </c>
      <c r="C2070" s="43" t="s">
        <v>744</v>
      </c>
      <c r="D2070" s="43" t="s">
        <v>55</v>
      </c>
      <c r="E2070" s="43" t="s">
        <v>1814</v>
      </c>
      <c r="F2070" s="43" t="s">
        <v>3817</v>
      </c>
      <c r="G2070" s="43" t="s">
        <v>4653</v>
      </c>
      <c r="H2070" s="76">
        <v>315000</v>
      </c>
      <c r="I2070" s="229"/>
      <c r="J2070" s="73">
        <f t="shared" si="96"/>
        <v>0</v>
      </c>
      <c r="K2070" s="73">
        <f t="shared" si="97"/>
        <v>0</v>
      </c>
      <c r="L2070" s="3" t="e">
        <f t="shared" si="98"/>
        <v>#N/A</v>
      </c>
    </row>
    <row r="2071" spans="1:12" x14ac:dyDescent="0.25">
      <c r="A2071" s="43" t="s">
        <v>47</v>
      </c>
      <c r="B2071" s="43" t="s">
        <v>12</v>
      </c>
      <c r="C2071" s="43" t="s">
        <v>744</v>
      </c>
      <c r="D2071" s="43" t="s">
        <v>55</v>
      </c>
      <c r="E2071" s="43" t="s">
        <v>1814</v>
      </c>
      <c r="F2071" s="43" t="s">
        <v>3817</v>
      </c>
      <c r="G2071" s="43" t="s">
        <v>4653</v>
      </c>
      <c r="H2071" s="76">
        <v>5000</v>
      </c>
      <c r="I2071" s="229"/>
      <c r="J2071" s="73">
        <f t="shared" si="96"/>
        <v>0</v>
      </c>
      <c r="K2071" s="73">
        <f t="shared" si="97"/>
        <v>0</v>
      </c>
      <c r="L2071" s="3" t="e">
        <f t="shared" si="98"/>
        <v>#N/A</v>
      </c>
    </row>
    <row r="2072" spans="1:12" x14ac:dyDescent="0.25">
      <c r="A2072" s="43" t="s">
        <v>47</v>
      </c>
      <c r="B2072" s="43" t="s">
        <v>12</v>
      </c>
      <c r="C2072" s="43" t="s">
        <v>744</v>
      </c>
      <c r="D2072" s="43" t="s">
        <v>55</v>
      </c>
      <c r="E2072" s="43" t="s">
        <v>1814</v>
      </c>
      <c r="F2072" s="43" t="s">
        <v>3817</v>
      </c>
      <c r="G2072" s="43" t="s">
        <v>4653</v>
      </c>
      <c r="H2072" s="76">
        <v>60000</v>
      </c>
      <c r="I2072" s="229"/>
      <c r="J2072" s="73">
        <f t="shared" si="96"/>
        <v>0</v>
      </c>
      <c r="K2072" s="73">
        <f t="shared" si="97"/>
        <v>0</v>
      </c>
      <c r="L2072" s="3" t="e">
        <f t="shared" si="98"/>
        <v>#N/A</v>
      </c>
    </row>
    <row r="2073" spans="1:12" x14ac:dyDescent="0.25">
      <c r="A2073" s="43" t="s">
        <v>47</v>
      </c>
      <c r="B2073" s="43" t="s">
        <v>12</v>
      </c>
      <c r="C2073" s="43" t="s">
        <v>744</v>
      </c>
      <c r="D2073" s="43" t="s">
        <v>55</v>
      </c>
      <c r="E2073" s="43" t="s">
        <v>1814</v>
      </c>
      <c r="F2073" s="43" t="s">
        <v>3817</v>
      </c>
      <c r="G2073" s="43" t="s">
        <v>4653</v>
      </c>
      <c r="H2073" s="76">
        <v>375000</v>
      </c>
      <c r="I2073" s="229"/>
      <c r="J2073" s="73">
        <f t="shared" si="96"/>
        <v>0</v>
      </c>
      <c r="K2073" s="73">
        <f t="shared" si="97"/>
        <v>0</v>
      </c>
      <c r="L2073" s="3" t="e">
        <f t="shared" si="98"/>
        <v>#N/A</v>
      </c>
    </row>
    <row r="2074" spans="1:12" x14ac:dyDescent="0.25">
      <c r="A2074" s="43" t="s">
        <v>47</v>
      </c>
      <c r="B2074" s="43" t="s">
        <v>12</v>
      </c>
      <c r="C2074" s="43" t="s">
        <v>744</v>
      </c>
      <c r="D2074" s="43" t="s">
        <v>55</v>
      </c>
      <c r="E2074" s="43" t="s">
        <v>1814</v>
      </c>
      <c r="F2074" s="43" t="s">
        <v>3817</v>
      </c>
      <c r="G2074" s="43" t="s">
        <v>4653</v>
      </c>
      <c r="H2074" s="76">
        <v>60000</v>
      </c>
      <c r="I2074" s="229"/>
      <c r="J2074" s="73">
        <f t="shared" si="96"/>
        <v>0</v>
      </c>
      <c r="K2074" s="73">
        <f t="shared" si="97"/>
        <v>0</v>
      </c>
      <c r="L2074" s="3" t="e">
        <f t="shared" si="98"/>
        <v>#N/A</v>
      </c>
    </row>
    <row r="2075" spans="1:12" x14ac:dyDescent="0.25">
      <c r="A2075" s="43" t="s">
        <v>47</v>
      </c>
      <c r="B2075" s="43" t="s">
        <v>12</v>
      </c>
      <c r="C2075" s="43" t="s">
        <v>744</v>
      </c>
      <c r="D2075" s="43" t="s">
        <v>55</v>
      </c>
      <c r="E2075" s="43" t="s">
        <v>1814</v>
      </c>
      <c r="F2075" s="43" t="s">
        <v>3817</v>
      </c>
      <c r="G2075" s="43" t="s">
        <v>4653</v>
      </c>
      <c r="H2075" s="76">
        <v>60000</v>
      </c>
      <c r="I2075" s="229"/>
      <c r="J2075" s="73">
        <f t="shared" si="96"/>
        <v>0</v>
      </c>
      <c r="K2075" s="73">
        <f t="shared" si="97"/>
        <v>0</v>
      </c>
      <c r="L2075" s="3" t="e">
        <f t="shared" si="98"/>
        <v>#N/A</v>
      </c>
    </row>
    <row r="2076" spans="1:12" x14ac:dyDescent="0.25">
      <c r="A2076" s="43" t="s">
        <v>47</v>
      </c>
      <c r="B2076" s="43" t="s">
        <v>12</v>
      </c>
      <c r="C2076" s="43" t="s">
        <v>746</v>
      </c>
      <c r="D2076" s="43" t="s">
        <v>55</v>
      </c>
      <c r="E2076" s="43" t="s">
        <v>1815</v>
      </c>
      <c r="F2076" s="43" t="s">
        <v>3817</v>
      </c>
      <c r="G2076" s="43" t="s">
        <v>4653</v>
      </c>
      <c r="H2076" s="76">
        <v>5000</v>
      </c>
      <c r="I2076" s="229">
        <v>6.2799999999999998E-4</v>
      </c>
      <c r="J2076" s="73">
        <f t="shared" si="96"/>
        <v>1.2486574890586301E-5</v>
      </c>
      <c r="K2076" s="73">
        <f t="shared" si="97"/>
        <v>3.2024328744529318</v>
      </c>
      <c r="L2076" s="3" t="e">
        <f t="shared" si="98"/>
        <v>#N/A</v>
      </c>
    </row>
    <row r="2077" spans="1:12" x14ac:dyDescent="0.25">
      <c r="A2077" s="43" t="s">
        <v>47</v>
      </c>
      <c r="B2077" s="43" t="s">
        <v>12</v>
      </c>
      <c r="C2077" s="43" t="s">
        <v>746</v>
      </c>
      <c r="D2077" s="43" t="s">
        <v>55</v>
      </c>
      <c r="E2077" s="43" t="s">
        <v>1815</v>
      </c>
      <c r="F2077" s="43" t="s">
        <v>3817</v>
      </c>
      <c r="G2077" s="43" t="s">
        <v>4653</v>
      </c>
      <c r="H2077" s="76">
        <v>5000</v>
      </c>
      <c r="I2077" s="229">
        <v>5.9800000000000001E-4</v>
      </c>
      <c r="J2077" s="73">
        <f t="shared" si="96"/>
        <v>1.189008245950734E-5</v>
      </c>
      <c r="K2077" s="73">
        <f t="shared" si="97"/>
        <v>3.0494504122975363</v>
      </c>
      <c r="L2077" s="3" t="e">
        <f t="shared" si="98"/>
        <v>#N/A</v>
      </c>
    </row>
    <row r="2078" spans="1:12" x14ac:dyDescent="0.25">
      <c r="A2078" s="43" t="s">
        <v>47</v>
      </c>
      <c r="B2078" s="43" t="s">
        <v>12</v>
      </c>
      <c r="C2078" s="43" t="s">
        <v>746</v>
      </c>
      <c r="D2078" s="43" t="s">
        <v>55</v>
      </c>
      <c r="E2078" s="43" t="s">
        <v>1815</v>
      </c>
      <c r="F2078" s="43" t="s">
        <v>3817</v>
      </c>
      <c r="G2078" s="43" t="s">
        <v>4653</v>
      </c>
      <c r="H2078" s="76">
        <v>200000</v>
      </c>
      <c r="I2078" s="229">
        <v>6.2799999999999998E-4</v>
      </c>
      <c r="J2078" s="73">
        <f t="shared" si="96"/>
        <v>1.2486574890586301E-5</v>
      </c>
      <c r="K2078" s="73">
        <f t="shared" si="97"/>
        <v>128.09731497811725</v>
      </c>
      <c r="L2078" s="3" t="e">
        <f t="shared" si="98"/>
        <v>#N/A</v>
      </c>
    </row>
    <row r="2079" spans="1:12" x14ac:dyDescent="0.25">
      <c r="A2079" s="43" t="s">
        <v>47</v>
      </c>
      <c r="B2079" s="43" t="s">
        <v>12</v>
      </c>
      <c r="C2079" s="43" t="s">
        <v>746</v>
      </c>
      <c r="D2079" s="43" t="s">
        <v>55</v>
      </c>
      <c r="E2079" s="43" t="s">
        <v>1815</v>
      </c>
      <c r="F2079" s="43" t="s">
        <v>3817</v>
      </c>
      <c r="G2079" s="43" t="s">
        <v>4653</v>
      </c>
      <c r="H2079" s="76">
        <v>125000</v>
      </c>
      <c r="I2079" s="229">
        <v>6.2799999999999998E-4</v>
      </c>
      <c r="J2079" s="73">
        <f t="shared" si="96"/>
        <v>1.2486574890586301E-5</v>
      </c>
      <c r="K2079" s="73">
        <f t="shared" si="97"/>
        <v>80.060821861323291</v>
      </c>
      <c r="L2079" s="3" t="e">
        <f t="shared" si="98"/>
        <v>#N/A</v>
      </c>
    </row>
    <row r="2080" spans="1:12" x14ac:dyDescent="0.25">
      <c r="A2080" s="43" t="s">
        <v>47</v>
      </c>
      <c r="B2080" s="43" t="s">
        <v>12</v>
      </c>
      <c r="C2080" s="43" t="s">
        <v>746</v>
      </c>
      <c r="D2080" s="43" t="s">
        <v>55</v>
      </c>
      <c r="E2080" s="43" t="s">
        <v>1815</v>
      </c>
      <c r="F2080" s="43" t="s">
        <v>3817</v>
      </c>
      <c r="G2080" s="43" t="s">
        <v>4653</v>
      </c>
      <c r="H2080" s="76">
        <v>180000</v>
      </c>
      <c r="I2080" s="229">
        <v>6.2800000000000009E-4</v>
      </c>
      <c r="J2080" s="73">
        <f t="shared" si="96"/>
        <v>1.2486574890586305E-5</v>
      </c>
      <c r="K2080" s="73">
        <f t="shared" si="97"/>
        <v>115.28758348030556</v>
      </c>
      <c r="L2080" s="3" t="e">
        <f t="shared" si="98"/>
        <v>#N/A</v>
      </c>
    </row>
    <row r="2081" spans="1:12" x14ac:dyDescent="0.25">
      <c r="A2081" s="43" t="s">
        <v>47</v>
      </c>
      <c r="B2081" s="43" t="s">
        <v>12</v>
      </c>
      <c r="C2081" s="43" t="s">
        <v>746</v>
      </c>
      <c r="D2081" s="43" t="s">
        <v>55</v>
      </c>
      <c r="E2081" s="43" t="s">
        <v>1815</v>
      </c>
      <c r="F2081" s="43" t="s">
        <v>3817</v>
      </c>
      <c r="G2081" s="43" t="s">
        <v>4653</v>
      </c>
      <c r="H2081" s="76">
        <v>90000</v>
      </c>
      <c r="I2081" s="229">
        <v>5.9800000000000001E-4</v>
      </c>
      <c r="J2081" s="73">
        <f t="shared" si="96"/>
        <v>1.189008245950734E-5</v>
      </c>
      <c r="K2081" s="73">
        <f t="shared" si="97"/>
        <v>54.890107421355658</v>
      </c>
      <c r="L2081" s="3" t="e">
        <f t="shared" si="98"/>
        <v>#N/A</v>
      </c>
    </row>
    <row r="2082" spans="1:12" x14ac:dyDescent="0.25">
      <c r="A2082" s="43" t="s">
        <v>47</v>
      </c>
      <c r="B2082" s="43" t="s">
        <v>12</v>
      </c>
      <c r="C2082" s="43" t="s">
        <v>746</v>
      </c>
      <c r="D2082" s="43" t="s">
        <v>55</v>
      </c>
      <c r="E2082" s="43" t="s">
        <v>1815</v>
      </c>
      <c r="F2082" s="43" t="s">
        <v>3817</v>
      </c>
      <c r="G2082" s="43" t="s">
        <v>4653</v>
      </c>
      <c r="H2082" s="76">
        <v>75000</v>
      </c>
      <c r="I2082" s="229">
        <v>5.9800000000000001E-4</v>
      </c>
      <c r="J2082" s="73">
        <f t="shared" si="96"/>
        <v>1.189008245950734E-5</v>
      </c>
      <c r="K2082" s="73">
        <f t="shared" si="97"/>
        <v>45.74175618446305</v>
      </c>
      <c r="L2082" s="3" t="e">
        <f t="shared" si="98"/>
        <v>#N/A</v>
      </c>
    </row>
    <row r="2083" spans="1:12" x14ac:dyDescent="0.25">
      <c r="A2083" s="43" t="s">
        <v>47</v>
      </c>
      <c r="B2083" s="43" t="s">
        <v>12</v>
      </c>
      <c r="C2083" s="43" t="s">
        <v>747</v>
      </c>
      <c r="D2083" s="43" t="s">
        <v>55</v>
      </c>
      <c r="E2083" s="43" t="s">
        <v>1816</v>
      </c>
      <c r="F2083" s="43" t="s">
        <v>3817</v>
      </c>
      <c r="G2083" s="43" t="s">
        <v>4653</v>
      </c>
      <c r="H2083" s="76">
        <v>1990000</v>
      </c>
      <c r="I2083" s="229"/>
      <c r="J2083" s="73">
        <f t="shared" si="96"/>
        <v>0</v>
      </c>
      <c r="K2083" s="73">
        <f t="shared" si="97"/>
        <v>0</v>
      </c>
      <c r="L2083" s="3" t="e">
        <f t="shared" si="98"/>
        <v>#N/A</v>
      </c>
    </row>
    <row r="2084" spans="1:12" x14ac:dyDescent="0.25">
      <c r="A2084" s="43" t="s">
        <v>47</v>
      </c>
      <c r="B2084" s="43" t="s">
        <v>12</v>
      </c>
      <c r="C2084" s="43" t="s">
        <v>747</v>
      </c>
      <c r="D2084" s="43" t="s">
        <v>55</v>
      </c>
      <c r="E2084" s="43" t="s">
        <v>1816</v>
      </c>
      <c r="F2084" s="43" t="s">
        <v>3817</v>
      </c>
      <c r="G2084" s="43" t="s">
        <v>4653</v>
      </c>
      <c r="H2084" s="76">
        <v>2025000</v>
      </c>
      <c r="I2084" s="229"/>
      <c r="J2084" s="73">
        <f t="shared" si="96"/>
        <v>0</v>
      </c>
      <c r="K2084" s="73">
        <f t="shared" si="97"/>
        <v>0</v>
      </c>
      <c r="L2084" s="3" t="e">
        <f t="shared" si="98"/>
        <v>#N/A</v>
      </c>
    </row>
    <row r="2085" spans="1:12" x14ac:dyDescent="0.25">
      <c r="A2085" s="43" t="s">
        <v>47</v>
      </c>
      <c r="B2085" s="43" t="s">
        <v>12</v>
      </c>
      <c r="C2085" s="43" t="s">
        <v>747</v>
      </c>
      <c r="D2085" s="43" t="s">
        <v>55</v>
      </c>
      <c r="E2085" s="43" t="s">
        <v>1816</v>
      </c>
      <c r="F2085" s="43" t="s">
        <v>3817</v>
      </c>
      <c r="G2085" s="43" t="s">
        <v>4653</v>
      </c>
      <c r="H2085" s="76">
        <v>1330000</v>
      </c>
      <c r="I2085" s="229"/>
      <c r="J2085" s="73">
        <f t="shared" si="96"/>
        <v>0</v>
      </c>
      <c r="K2085" s="73">
        <f t="shared" si="97"/>
        <v>0</v>
      </c>
      <c r="L2085" s="3" t="e">
        <f t="shared" si="98"/>
        <v>#N/A</v>
      </c>
    </row>
    <row r="2086" spans="1:12" x14ac:dyDescent="0.25">
      <c r="A2086" s="43" t="s">
        <v>47</v>
      </c>
      <c r="B2086" s="43" t="s">
        <v>12</v>
      </c>
      <c r="C2086" s="43" t="s">
        <v>747</v>
      </c>
      <c r="D2086" s="43" t="s">
        <v>55</v>
      </c>
      <c r="E2086" s="43" t="s">
        <v>1816</v>
      </c>
      <c r="F2086" s="43" t="s">
        <v>3817</v>
      </c>
      <c r="G2086" s="43" t="s">
        <v>4653</v>
      </c>
      <c r="H2086" s="76">
        <v>255000</v>
      </c>
      <c r="I2086" s="229"/>
      <c r="J2086" s="73">
        <f t="shared" si="96"/>
        <v>0</v>
      </c>
      <c r="K2086" s="73">
        <f t="shared" si="97"/>
        <v>0</v>
      </c>
      <c r="L2086" s="3" t="e">
        <f t="shared" si="98"/>
        <v>#N/A</v>
      </c>
    </row>
    <row r="2087" spans="1:12" x14ac:dyDescent="0.25">
      <c r="A2087" s="43" t="s">
        <v>47</v>
      </c>
      <c r="B2087" s="43" t="s">
        <v>12</v>
      </c>
      <c r="C2087" s="43" t="s">
        <v>747</v>
      </c>
      <c r="D2087" s="43" t="s">
        <v>55</v>
      </c>
      <c r="E2087" s="43" t="s">
        <v>1816</v>
      </c>
      <c r="F2087" s="43" t="s">
        <v>3817</v>
      </c>
      <c r="G2087" s="43" t="s">
        <v>4653</v>
      </c>
      <c r="H2087" s="76">
        <v>1020000</v>
      </c>
      <c r="I2087" s="229"/>
      <c r="J2087" s="73">
        <f t="shared" si="96"/>
        <v>0</v>
      </c>
      <c r="K2087" s="73">
        <f t="shared" si="97"/>
        <v>0</v>
      </c>
      <c r="L2087" s="3" t="e">
        <f t="shared" si="98"/>
        <v>#N/A</v>
      </c>
    </row>
    <row r="2088" spans="1:12" x14ac:dyDescent="0.25">
      <c r="A2088" s="43" t="s">
        <v>47</v>
      </c>
      <c r="B2088" s="43" t="s">
        <v>12</v>
      </c>
      <c r="C2088" s="43" t="s">
        <v>747</v>
      </c>
      <c r="D2088" s="43" t="s">
        <v>55</v>
      </c>
      <c r="E2088" s="43" t="s">
        <v>1816</v>
      </c>
      <c r="F2088" s="43" t="s">
        <v>3817</v>
      </c>
      <c r="G2088" s="43" t="s">
        <v>4653</v>
      </c>
      <c r="H2088" s="76">
        <v>480000</v>
      </c>
      <c r="I2088" s="229"/>
      <c r="J2088" s="73">
        <f t="shared" si="96"/>
        <v>0</v>
      </c>
      <c r="K2088" s="73">
        <f t="shared" si="97"/>
        <v>0</v>
      </c>
      <c r="L2088" s="3" t="e">
        <f t="shared" si="98"/>
        <v>#N/A</v>
      </c>
    </row>
    <row r="2089" spans="1:12" x14ac:dyDescent="0.25">
      <c r="A2089" s="43" t="s">
        <v>47</v>
      </c>
      <c r="B2089" s="43" t="s">
        <v>12</v>
      </c>
      <c r="C2089" s="43" t="s">
        <v>747</v>
      </c>
      <c r="D2089" s="43" t="s">
        <v>55</v>
      </c>
      <c r="E2089" s="43" t="s">
        <v>1816</v>
      </c>
      <c r="F2089" s="43" t="s">
        <v>3817</v>
      </c>
      <c r="G2089" s="43" t="s">
        <v>4653</v>
      </c>
      <c r="H2089" s="76">
        <v>275000</v>
      </c>
      <c r="I2089" s="229"/>
      <c r="J2089" s="73">
        <f t="shared" si="96"/>
        <v>0</v>
      </c>
      <c r="K2089" s="73">
        <f t="shared" si="97"/>
        <v>0</v>
      </c>
      <c r="L2089" s="3" t="e">
        <f t="shared" si="98"/>
        <v>#N/A</v>
      </c>
    </row>
    <row r="2090" spans="1:12" x14ac:dyDescent="0.25">
      <c r="A2090" s="43" t="s">
        <v>47</v>
      </c>
      <c r="B2090" s="43" t="s">
        <v>12</v>
      </c>
      <c r="C2090" s="43" t="s">
        <v>747</v>
      </c>
      <c r="D2090" s="43" t="s">
        <v>55</v>
      </c>
      <c r="E2090" s="43" t="s">
        <v>1816</v>
      </c>
      <c r="F2090" s="43" t="s">
        <v>3817</v>
      </c>
      <c r="G2090" s="43" t="s">
        <v>4653</v>
      </c>
      <c r="H2090" s="76">
        <v>780000</v>
      </c>
      <c r="I2090" s="229"/>
      <c r="J2090" s="73">
        <f t="shared" si="96"/>
        <v>0</v>
      </c>
      <c r="K2090" s="73">
        <f t="shared" si="97"/>
        <v>0</v>
      </c>
      <c r="L2090" s="3" t="e">
        <f t="shared" si="98"/>
        <v>#N/A</v>
      </c>
    </row>
    <row r="2091" spans="1:12" x14ac:dyDescent="0.25">
      <c r="A2091" s="43" t="s">
        <v>47</v>
      </c>
      <c r="B2091" s="43" t="s">
        <v>12</v>
      </c>
      <c r="C2091" s="43" t="s">
        <v>747</v>
      </c>
      <c r="D2091" s="43" t="s">
        <v>55</v>
      </c>
      <c r="E2091" s="43" t="s">
        <v>1816</v>
      </c>
      <c r="F2091" s="43" t="s">
        <v>3817</v>
      </c>
      <c r="G2091" s="43" t="s">
        <v>4653</v>
      </c>
      <c r="H2091" s="76">
        <v>200000</v>
      </c>
      <c r="I2091" s="229"/>
      <c r="J2091" s="73">
        <f t="shared" si="96"/>
        <v>0</v>
      </c>
      <c r="K2091" s="73">
        <f t="shared" si="97"/>
        <v>0</v>
      </c>
      <c r="L2091" s="3" t="e">
        <f t="shared" si="98"/>
        <v>#N/A</v>
      </c>
    </row>
    <row r="2092" spans="1:12" x14ac:dyDescent="0.25">
      <c r="A2092" s="43" t="s">
        <v>47</v>
      </c>
      <c r="B2092" s="43" t="s">
        <v>12</v>
      </c>
      <c r="C2092" s="43" t="s">
        <v>747</v>
      </c>
      <c r="D2092" s="43" t="s">
        <v>55</v>
      </c>
      <c r="E2092" s="43" t="s">
        <v>1817</v>
      </c>
      <c r="F2092" s="43" t="s">
        <v>3818</v>
      </c>
      <c r="G2092" s="43" t="s">
        <v>4653</v>
      </c>
      <c r="H2092" s="76">
        <v>585000</v>
      </c>
      <c r="I2092" s="229"/>
      <c r="J2092" s="73">
        <f t="shared" si="96"/>
        <v>0</v>
      </c>
      <c r="K2092" s="73">
        <f t="shared" si="97"/>
        <v>0</v>
      </c>
      <c r="L2092" s="3" t="e">
        <f t="shared" si="98"/>
        <v>#N/A</v>
      </c>
    </row>
    <row r="2093" spans="1:12" x14ac:dyDescent="0.25">
      <c r="A2093" s="43" t="s">
        <v>47</v>
      </c>
      <c r="B2093" s="43" t="s">
        <v>12</v>
      </c>
      <c r="C2093" s="43" t="s">
        <v>747</v>
      </c>
      <c r="D2093" s="43" t="s">
        <v>55</v>
      </c>
      <c r="E2093" s="43" t="s">
        <v>1817</v>
      </c>
      <c r="F2093" s="43" t="s">
        <v>3818</v>
      </c>
      <c r="G2093" s="43" t="s">
        <v>4653</v>
      </c>
      <c r="H2093" s="76">
        <v>155000</v>
      </c>
      <c r="I2093" s="229"/>
      <c r="J2093" s="73">
        <f t="shared" si="96"/>
        <v>0</v>
      </c>
      <c r="K2093" s="73">
        <f t="shared" si="97"/>
        <v>0</v>
      </c>
      <c r="L2093" s="3" t="e">
        <f t="shared" si="98"/>
        <v>#N/A</v>
      </c>
    </row>
    <row r="2094" spans="1:12" x14ac:dyDescent="0.25">
      <c r="A2094" s="43" t="s">
        <v>47</v>
      </c>
      <c r="B2094" s="43" t="s">
        <v>12</v>
      </c>
      <c r="C2094" s="43" t="s">
        <v>750</v>
      </c>
      <c r="D2094" s="43" t="s">
        <v>55</v>
      </c>
      <c r="E2094" s="43" t="s">
        <v>1818</v>
      </c>
      <c r="F2094" s="43" t="s">
        <v>3814</v>
      </c>
      <c r="G2094" s="43" t="s">
        <v>4653</v>
      </c>
      <c r="H2094" s="76">
        <v>5000</v>
      </c>
      <c r="I2094" s="229">
        <v>6.2200000000000276E-4</v>
      </c>
      <c r="J2094" s="73">
        <f t="shared" si="96"/>
        <v>1.2367276404370565E-5</v>
      </c>
      <c r="K2094" s="73">
        <f t="shared" si="97"/>
        <v>3.1718363820218665</v>
      </c>
      <c r="L2094" s="3" t="e">
        <f t="shared" si="98"/>
        <v>#N/A</v>
      </c>
    </row>
    <row r="2095" spans="1:12" x14ac:dyDescent="0.25">
      <c r="A2095" s="43" t="s">
        <v>47</v>
      </c>
      <c r="B2095" s="43" t="s">
        <v>12</v>
      </c>
      <c r="C2095" s="43" t="s">
        <v>750</v>
      </c>
      <c r="D2095" s="43" t="s">
        <v>55</v>
      </c>
      <c r="E2095" s="43" t="s">
        <v>1818</v>
      </c>
      <c r="F2095" s="43" t="s">
        <v>3814</v>
      </c>
      <c r="G2095" s="43" t="s">
        <v>4653</v>
      </c>
      <c r="H2095" s="76">
        <v>215000</v>
      </c>
      <c r="I2095" s="229">
        <v>6.2800000000000009E-4</v>
      </c>
      <c r="J2095" s="73">
        <f t="shared" si="96"/>
        <v>1.2486574890586305E-5</v>
      </c>
      <c r="K2095" s="73">
        <f t="shared" si="97"/>
        <v>137.70461360147607</v>
      </c>
      <c r="L2095" s="3" t="e">
        <f t="shared" si="98"/>
        <v>#N/A</v>
      </c>
    </row>
    <row r="2096" spans="1:12" x14ac:dyDescent="0.25">
      <c r="A2096" s="43" t="s">
        <v>47</v>
      </c>
      <c r="B2096" s="43" t="s">
        <v>12</v>
      </c>
      <c r="C2096" s="43" t="s">
        <v>750</v>
      </c>
      <c r="D2096" s="43" t="s">
        <v>55</v>
      </c>
      <c r="E2096" s="43" t="s">
        <v>1818</v>
      </c>
      <c r="F2096" s="43" t="s">
        <v>3814</v>
      </c>
      <c r="G2096" s="43" t="s">
        <v>4653</v>
      </c>
      <c r="H2096" s="76">
        <v>1280000</v>
      </c>
      <c r="I2096" s="229">
        <v>6.2799999999999998E-4</v>
      </c>
      <c r="J2096" s="73">
        <f t="shared" si="96"/>
        <v>1.2486574890586301E-5</v>
      </c>
      <c r="K2096" s="73">
        <f t="shared" si="97"/>
        <v>819.82281585995054</v>
      </c>
      <c r="L2096" s="3" t="e">
        <f t="shared" si="98"/>
        <v>#N/A</v>
      </c>
    </row>
    <row r="2097" spans="1:12" x14ac:dyDescent="0.25">
      <c r="A2097" s="43" t="s">
        <v>47</v>
      </c>
      <c r="B2097" s="43" t="s">
        <v>12</v>
      </c>
      <c r="C2097" s="43" t="s">
        <v>750</v>
      </c>
      <c r="D2097" s="43" t="s">
        <v>55</v>
      </c>
      <c r="E2097" s="43" t="s">
        <v>1818</v>
      </c>
      <c r="F2097" s="43" t="s">
        <v>3814</v>
      </c>
      <c r="G2097" s="43" t="s">
        <v>4653</v>
      </c>
      <c r="H2097" s="76">
        <v>405000</v>
      </c>
      <c r="I2097" s="229">
        <v>6.203456790123456E-4</v>
      </c>
      <c r="J2097" s="73">
        <f t="shared" si="96"/>
        <v>1.2334383406113479E-5</v>
      </c>
      <c r="K2097" s="73">
        <f t="shared" si="97"/>
        <v>256.23542527947592</v>
      </c>
      <c r="L2097" s="3" t="e">
        <f t="shared" si="98"/>
        <v>#N/A</v>
      </c>
    </row>
    <row r="2098" spans="1:12" x14ac:dyDescent="0.25">
      <c r="A2098" s="43" t="s">
        <v>47</v>
      </c>
      <c r="B2098" s="43" t="s">
        <v>12</v>
      </c>
      <c r="C2098" s="43" t="s">
        <v>750</v>
      </c>
      <c r="D2098" s="43" t="s">
        <v>55</v>
      </c>
      <c r="E2098" s="43" t="s">
        <v>1818</v>
      </c>
      <c r="F2098" s="43" t="s">
        <v>3814</v>
      </c>
      <c r="G2098" s="43" t="s">
        <v>4653</v>
      </c>
      <c r="H2098" s="76">
        <v>415000</v>
      </c>
      <c r="I2098" s="229">
        <v>6.2783132530120495E-4</v>
      </c>
      <c r="J2098" s="73">
        <f t="shared" si="96"/>
        <v>1.2483221117881443E-5</v>
      </c>
      <c r="K2098" s="73">
        <f t="shared" si="97"/>
        <v>265.73053676392084</v>
      </c>
      <c r="L2098" s="3" t="e">
        <f t="shared" si="98"/>
        <v>#N/A</v>
      </c>
    </row>
    <row r="2099" spans="1:12" x14ac:dyDescent="0.25">
      <c r="A2099" s="43" t="s">
        <v>47</v>
      </c>
      <c r="B2099" s="43" t="s">
        <v>12</v>
      </c>
      <c r="C2099" s="43" t="s">
        <v>750</v>
      </c>
      <c r="D2099" s="43" t="s">
        <v>55</v>
      </c>
      <c r="E2099" s="43" t="s">
        <v>1818</v>
      </c>
      <c r="F2099" s="43" t="s">
        <v>3814</v>
      </c>
      <c r="G2099" s="43" t="s">
        <v>4653</v>
      </c>
      <c r="H2099" s="76">
        <v>75000</v>
      </c>
      <c r="I2099" s="229">
        <v>5.9800000000000001E-4</v>
      </c>
      <c r="J2099" s="73">
        <f t="shared" si="96"/>
        <v>1.189008245950734E-5</v>
      </c>
      <c r="K2099" s="73">
        <f t="shared" si="97"/>
        <v>45.74175618446305</v>
      </c>
      <c r="L2099" s="3" t="e">
        <f t="shared" si="98"/>
        <v>#N/A</v>
      </c>
    </row>
    <row r="2100" spans="1:12" x14ac:dyDescent="0.25">
      <c r="A2100" s="43" t="s">
        <v>47</v>
      </c>
      <c r="B2100" s="43" t="s">
        <v>12</v>
      </c>
      <c r="C2100" s="43" t="s">
        <v>750</v>
      </c>
      <c r="D2100" s="43" t="s">
        <v>55</v>
      </c>
      <c r="E2100" s="43" t="s">
        <v>1818</v>
      </c>
      <c r="F2100" s="43" t="s">
        <v>3814</v>
      </c>
      <c r="G2100" s="43" t="s">
        <v>4653</v>
      </c>
      <c r="H2100" s="76">
        <v>10000</v>
      </c>
      <c r="I2100" s="229">
        <v>5.9800000000000001E-4</v>
      </c>
      <c r="J2100" s="73">
        <f t="shared" si="96"/>
        <v>1.189008245950734E-5</v>
      </c>
      <c r="K2100" s="73">
        <f t="shared" si="97"/>
        <v>6.0989008245950727</v>
      </c>
      <c r="L2100" s="3" t="e">
        <f t="shared" si="98"/>
        <v>#N/A</v>
      </c>
    </row>
    <row r="2101" spans="1:12" x14ac:dyDescent="0.25">
      <c r="A2101" s="43" t="s">
        <v>47</v>
      </c>
      <c r="B2101" s="43" t="s">
        <v>12</v>
      </c>
      <c r="C2101" s="43" t="s">
        <v>750</v>
      </c>
      <c r="D2101" s="43" t="s">
        <v>55</v>
      </c>
      <c r="E2101" s="43" t="s">
        <v>1818</v>
      </c>
      <c r="F2101" s="43" t="s">
        <v>3814</v>
      </c>
      <c r="G2101" s="43" t="s">
        <v>4653</v>
      </c>
      <c r="H2101" s="76">
        <v>25000</v>
      </c>
      <c r="I2101" s="229">
        <v>5.9800000000000001E-4</v>
      </c>
      <c r="J2101" s="73">
        <f t="shared" si="96"/>
        <v>1.189008245950734E-5</v>
      </c>
      <c r="K2101" s="73">
        <f t="shared" si="97"/>
        <v>15.247252061487682</v>
      </c>
      <c r="L2101" s="3" t="e">
        <f t="shared" si="98"/>
        <v>#N/A</v>
      </c>
    </row>
    <row r="2102" spans="1:12" x14ac:dyDescent="0.25">
      <c r="A2102" s="43" t="s">
        <v>47</v>
      </c>
      <c r="B2102" s="43" t="s">
        <v>12</v>
      </c>
      <c r="C2102" s="43" t="s">
        <v>750</v>
      </c>
      <c r="D2102" s="43" t="s">
        <v>55</v>
      </c>
      <c r="E2102" s="43" t="s">
        <v>1818</v>
      </c>
      <c r="F2102" s="43" t="s">
        <v>3814</v>
      </c>
      <c r="G2102" s="43" t="s">
        <v>4653</v>
      </c>
      <c r="H2102" s="76">
        <v>40000</v>
      </c>
      <c r="I2102" s="229">
        <v>5.9800000000000001E-4</v>
      </c>
      <c r="J2102" s="73">
        <f t="shared" si="96"/>
        <v>1.189008245950734E-5</v>
      </c>
      <c r="K2102" s="73">
        <f t="shared" si="97"/>
        <v>24.395603298380291</v>
      </c>
      <c r="L2102" s="3" t="e">
        <f t="shared" si="98"/>
        <v>#N/A</v>
      </c>
    </row>
    <row r="2103" spans="1:12" x14ac:dyDescent="0.25">
      <c r="A2103" s="43" t="s">
        <v>47</v>
      </c>
      <c r="B2103" s="43" t="s">
        <v>12</v>
      </c>
      <c r="C2103" s="43" t="s">
        <v>750</v>
      </c>
      <c r="D2103" s="43" t="s">
        <v>55</v>
      </c>
      <c r="E2103" s="43" t="s">
        <v>1818</v>
      </c>
      <c r="F2103" s="43" t="s">
        <v>3814</v>
      </c>
      <c r="G2103" s="43" t="s">
        <v>4653</v>
      </c>
      <c r="H2103" s="76">
        <v>20000</v>
      </c>
      <c r="I2103" s="229">
        <v>5.9800000000000001E-4</v>
      </c>
      <c r="J2103" s="73">
        <f t="shared" si="96"/>
        <v>1.189008245950734E-5</v>
      </c>
      <c r="K2103" s="73">
        <f t="shared" si="97"/>
        <v>12.197801649190145</v>
      </c>
      <c r="L2103" s="3" t="e">
        <f t="shared" si="98"/>
        <v>#N/A</v>
      </c>
    </row>
    <row r="2104" spans="1:12" x14ac:dyDescent="0.25">
      <c r="A2104" s="43" t="s">
        <v>47</v>
      </c>
      <c r="B2104" s="43" t="s">
        <v>12</v>
      </c>
      <c r="C2104" s="43" t="s">
        <v>750</v>
      </c>
      <c r="D2104" s="43" t="s">
        <v>55</v>
      </c>
      <c r="E2104" s="43" t="s">
        <v>1818</v>
      </c>
      <c r="F2104" s="43" t="s">
        <v>3814</v>
      </c>
      <c r="G2104" s="43" t="s">
        <v>4653</v>
      </c>
      <c r="H2104" s="76">
        <v>1700000</v>
      </c>
      <c r="I2104" s="229">
        <v>6.2799999999999998E-4</v>
      </c>
      <c r="J2104" s="73">
        <f t="shared" si="96"/>
        <v>1.2486574890586301E-5</v>
      </c>
      <c r="K2104" s="73">
        <f t="shared" si="97"/>
        <v>1088.8271773139968</v>
      </c>
      <c r="L2104" s="3" t="e">
        <f t="shared" si="98"/>
        <v>#N/A</v>
      </c>
    </row>
    <row r="2105" spans="1:12" x14ac:dyDescent="0.25">
      <c r="A2105" s="43" t="s">
        <v>47</v>
      </c>
      <c r="B2105" s="43" t="s">
        <v>12</v>
      </c>
      <c r="C2105" s="43" t="s">
        <v>750</v>
      </c>
      <c r="D2105" s="43" t="s">
        <v>55</v>
      </c>
      <c r="E2105" s="43" t="s">
        <v>1818</v>
      </c>
      <c r="F2105" s="43" t="s">
        <v>3814</v>
      </c>
      <c r="G2105" s="43" t="s">
        <v>4653</v>
      </c>
      <c r="H2105" s="76">
        <v>175000</v>
      </c>
      <c r="I2105" s="229">
        <v>5.9800000000000001E-4</v>
      </c>
      <c r="J2105" s="73">
        <f t="shared" si="96"/>
        <v>1.189008245950734E-5</v>
      </c>
      <c r="K2105" s="73">
        <f t="shared" si="97"/>
        <v>106.73076443041377</v>
      </c>
      <c r="L2105" s="3" t="e">
        <f t="shared" si="98"/>
        <v>#N/A</v>
      </c>
    </row>
    <row r="2106" spans="1:12" x14ac:dyDescent="0.25">
      <c r="A2106" s="43" t="s">
        <v>47</v>
      </c>
      <c r="B2106" s="43" t="s">
        <v>12</v>
      </c>
      <c r="C2106" s="43" t="s">
        <v>750</v>
      </c>
      <c r="D2106" s="43" t="s">
        <v>55</v>
      </c>
      <c r="E2106" s="43" t="s">
        <v>1818</v>
      </c>
      <c r="F2106" s="43" t="s">
        <v>3814</v>
      </c>
      <c r="G2106" s="43" t="s">
        <v>4653</v>
      </c>
      <c r="H2106" s="76">
        <v>1890000</v>
      </c>
      <c r="I2106" s="229">
        <v>6.2799999999999987E-4</v>
      </c>
      <c r="J2106" s="73">
        <f t="shared" si="96"/>
        <v>1.2486574890586299E-5</v>
      </c>
      <c r="K2106" s="73">
        <f t="shared" si="97"/>
        <v>1210.519626543208</v>
      </c>
      <c r="L2106" s="3" t="e">
        <f t="shared" si="98"/>
        <v>#N/A</v>
      </c>
    </row>
    <row r="2107" spans="1:12" x14ac:dyDescent="0.25">
      <c r="A2107" s="43" t="s">
        <v>47</v>
      </c>
      <c r="B2107" s="43" t="s">
        <v>12</v>
      </c>
      <c r="C2107" s="43" t="s">
        <v>750</v>
      </c>
      <c r="D2107" s="43" t="s">
        <v>55</v>
      </c>
      <c r="E2107" s="43" t="s">
        <v>1818</v>
      </c>
      <c r="F2107" s="43" t="s">
        <v>3814</v>
      </c>
      <c r="G2107" s="43" t="s">
        <v>4653</v>
      </c>
      <c r="H2107" s="76">
        <v>175000</v>
      </c>
      <c r="I2107" s="229">
        <v>5.9800000000000001E-4</v>
      </c>
      <c r="J2107" s="73">
        <f t="shared" si="96"/>
        <v>1.189008245950734E-5</v>
      </c>
      <c r="K2107" s="73">
        <f t="shared" si="97"/>
        <v>106.73076443041377</v>
      </c>
      <c r="L2107" s="3" t="e">
        <f t="shared" si="98"/>
        <v>#N/A</v>
      </c>
    </row>
    <row r="2108" spans="1:12" x14ac:dyDescent="0.25">
      <c r="A2108" s="43" t="s">
        <v>47</v>
      </c>
      <c r="B2108" s="43" t="s">
        <v>12</v>
      </c>
      <c r="C2108" s="43" t="s">
        <v>750</v>
      </c>
      <c r="D2108" s="43" t="s">
        <v>55</v>
      </c>
      <c r="E2108" s="43" t="s">
        <v>1818</v>
      </c>
      <c r="F2108" s="43" t="s">
        <v>3814</v>
      </c>
      <c r="G2108" s="43" t="s">
        <v>4653</v>
      </c>
      <c r="H2108" s="76">
        <v>110000</v>
      </c>
      <c r="I2108" s="229">
        <v>5.9400000000000002E-4</v>
      </c>
      <c r="J2108" s="73">
        <f t="shared" si="96"/>
        <v>1.1810550135363478E-5</v>
      </c>
      <c r="K2108" s="73">
        <f t="shared" si="97"/>
        <v>66.63916051488998</v>
      </c>
      <c r="L2108" s="3" t="e">
        <f t="shared" si="98"/>
        <v>#N/A</v>
      </c>
    </row>
    <row r="2109" spans="1:12" x14ac:dyDescent="0.25">
      <c r="A2109" s="43" t="s">
        <v>47</v>
      </c>
      <c r="B2109" s="43" t="s">
        <v>12</v>
      </c>
      <c r="C2109" s="43" t="s">
        <v>750</v>
      </c>
      <c r="D2109" s="43" t="s">
        <v>55</v>
      </c>
      <c r="E2109" s="43" t="s">
        <v>1818</v>
      </c>
      <c r="F2109" s="43" t="s">
        <v>3814</v>
      </c>
      <c r="G2109" s="43" t="s">
        <v>4653</v>
      </c>
      <c r="H2109" s="76">
        <v>65000</v>
      </c>
      <c r="I2109" s="229">
        <v>5.9800000000000001E-4</v>
      </c>
      <c r="J2109" s="73">
        <f t="shared" si="96"/>
        <v>1.189008245950734E-5</v>
      </c>
      <c r="K2109" s="73">
        <f t="shared" si="97"/>
        <v>39.642855359867973</v>
      </c>
      <c r="L2109" s="3" t="e">
        <f t="shared" si="98"/>
        <v>#N/A</v>
      </c>
    </row>
    <row r="2110" spans="1:12" x14ac:dyDescent="0.25">
      <c r="A2110" s="43" t="s">
        <v>47</v>
      </c>
      <c r="B2110" s="43" t="s">
        <v>12</v>
      </c>
      <c r="C2110" s="43" t="s">
        <v>750</v>
      </c>
      <c r="D2110" s="43" t="s">
        <v>55</v>
      </c>
      <c r="E2110" s="43" t="s">
        <v>1818</v>
      </c>
      <c r="F2110" s="43" t="s">
        <v>3814</v>
      </c>
      <c r="G2110" s="43" t="s">
        <v>4653</v>
      </c>
      <c r="H2110" s="76">
        <v>80000</v>
      </c>
      <c r="I2110" s="229">
        <v>5.9800000000000001E-4</v>
      </c>
      <c r="J2110" s="73">
        <f t="shared" si="96"/>
        <v>1.189008245950734E-5</v>
      </c>
      <c r="K2110" s="73">
        <f t="shared" si="97"/>
        <v>48.791206596760581</v>
      </c>
      <c r="L2110" s="3" t="e">
        <f t="shared" si="98"/>
        <v>#N/A</v>
      </c>
    </row>
    <row r="2111" spans="1:12" x14ac:dyDescent="0.25">
      <c r="A2111" s="43" t="s">
        <v>47</v>
      </c>
      <c r="B2111" s="43" t="s">
        <v>12</v>
      </c>
      <c r="C2111" s="43" t="s">
        <v>750</v>
      </c>
      <c r="D2111" s="43" t="s">
        <v>55</v>
      </c>
      <c r="E2111" s="43" t="s">
        <v>1819</v>
      </c>
      <c r="F2111" s="43" t="s">
        <v>3816</v>
      </c>
      <c r="G2111" s="43" t="s">
        <v>4653</v>
      </c>
      <c r="H2111" s="76">
        <v>45000</v>
      </c>
      <c r="I2111" s="229">
        <v>5.9800000000000001E-4</v>
      </c>
      <c r="J2111" s="73">
        <f t="shared" si="96"/>
        <v>1.189008245950734E-5</v>
      </c>
      <c r="K2111" s="73">
        <f t="shared" si="97"/>
        <v>27.445053710677829</v>
      </c>
      <c r="L2111" s="3" t="e">
        <f t="shared" si="98"/>
        <v>#N/A</v>
      </c>
    </row>
    <row r="2112" spans="1:12" x14ac:dyDescent="0.25">
      <c r="A2112" s="43" t="s">
        <v>47</v>
      </c>
      <c r="B2112" s="43" t="s">
        <v>12</v>
      </c>
      <c r="C2112" s="43" t="s">
        <v>750</v>
      </c>
      <c r="D2112" s="43" t="s">
        <v>55</v>
      </c>
      <c r="E2112" s="43" t="s">
        <v>1820</v>
      </c>
      <c r="F2112" s="43" t="s">
        <v>3819</v>
      </c>
      <c r="G2112" s="43" t="s">
        <v>4653</v>
      </c>
      <c r="H2112" s="76">
        <v>245000</v>
      </c>
      <c r="I2112" s="229">
        <v>5.9800000000000001E-4</v>
      </c>
      <c r="J2112" s="73">
        <f t="shared" si="96"/>
        <v>1.189008245950734E-5</v>
      </c>
      <c r="K2112" s="73">
        <f t="shared" si="97"/>
        <v>149.42307020257928</v>
      </c>
      <c r="L2112" s="3" t="e">
        <f t="shared" si="98"/>
        <v>#N/A</v>
      </c>
    </row>
    <row r="2113" spans="1:12" x14ac:dyDescent="0.25">
      <c r="A2113" s="43" t="s">
        <v>47</v>
      </c>
      <c r="B2113" s="43" t="s">
        <v>12</v>
      </c>
      <c r="C2113" s="43" t="s">
        <v>750</v>
      </c>
      <c r="D2113" s="43" t="s">
        <v>55</v>
      </c>
      <c r="E2113" s="43" t="s">
        <v>1820</v>
      </c>
      <c r="F2113" s="43" t="s">
        <v>3819</v>
      </c>
      <c r="G2113" s="43" t="s">
        <v>4653</v>
      </c>
      <c r="H2113" s="76">
        <v>645000</v>
      </c>
      <c r="I2113" s="229">
        <v>5.9800000000000001E-4</v>
      </c>
      <c r="J2113" s="73">
        <f t="shared" si="96"/>
        <v>1.189008245950734E-5</v>
      </c>
      <c r="K2113" s="73">
        <f t="shared" si="97"/>
        <v>393.37910318638222</v>
      </c>
      <c r="L2113" s="3" t="e">
        <f t="shared" si="98"/>
        <v>#N/A</v>
      </c>
    </row>
    <row r="2114" spans="1:12" x14ac:dyDescent="0.25">
      <c r="A2114" s="43" t="s">
        <v>47</v>
      </c>
      <c r="B2114" s="43" t="s">
        <v>12</v>
      </c>
      <c r="C2114" s="43" t="s">
        <v>750</v>
      </c>
      <c r="D2114" s="43" t="s">
        <v>55</v>
      </c>
      <c r="E2114" s="43" t="s">
        <v>1820</v>
      </c>
      <c r="F2114" s="43" t="s">
        <v>3819</v>
      </c>
      <c r="G2114" s="43" t="s">
        <v>4653</v>
      </c>
      <c r="H2114" s="76">
        <v>250000</v>
      </c>
      <c r="I2114" s="229">
        <v>5.9800000000000001E-4</v>
      </c>
      <c r="J2114" s="73">
        <f t="shared" si="96"/>
        <v>1.189008245950734E-5</v>
      </c>
      <c r="K2114" s="73">
        <f t="shared" si="97"/>
        <v>152.47252061487683</v>
      </c>
      <c r="L2114" s="3" t="e">
        <f t="shared" si="98"/>
        <v>#N/A</v>
      </c>
    </row>
    <row r="2115" spans="1:12" x14ac:dyDescent="0.25">
      <c r="A2115" s="43" t="s">
        <v>47</v>
      </c>
      <c r="B2115" s="43" t="s">
        <v>12</v>
      </c>
      <c r="C2115" s="43" t="s">
        <v>750</v>
      </c>
      <c r="D2115" s="43" t="s">
        <v>55</v>
      </c>
      <c r="E2115" s="43" t="s">
        <v>1821</v>
      </c>
      <c r="F2115" s="43" t="s">
        <v>3817</v>
      </c>
      <c r="G2115" s="43" t="s">
        <v>4653</v>
      </c>
      <c r="H2115" s="76">
        <v>230000</v>
      </c>
      <c r="I2115" s="229">
        <v>5.9800000000000001E-4</v>
      </c>
      <c r="J2115" s="73">
        <f t="shared" si="96"/>
        <v>1.189008245950734E-5</v>
      </c>
      <c r="K2115" s="73">
        <f t="shared" si="97"/>
        <v>140.27471896568667</v>
      </c>
      <c r="L2115" s="3" t="e">
        <f t="shared" si="98"/>
        <v>#N/A</v>
      </c>
    </row>
    <row r="2116" spans="1:12" x14ac:dyDescent="0.25">
      <c r="A2116" s="43" t="s">
        <v>47</v>
      </c>
      <c r="B2116" s="43" t="s">
        <v>12</v>
      </c>
      <c r="C2116" s="43" t="s">
        <v>751</v>
      </c>
      <c r="D2116" s="43" t="s">
        <v>55</v>
      </c>
      <c r="E2116" s="43" t="s">
        <v>1822</v>
      </c>
      <c r="F2116" s="43" t="s">
        <v>3814</v>
      </c>
      <c r="G2116" s="43" t="s">
        <v>4653</v>
      </c>
      <c r="H2116" s="76">
        <v>40000</v>
      </c>
      <c r="I2116" s="229"/>
      <c r="J2116" s="73">
        <f t="shared" si="96"/>
        <v>0</v>
      </c>
      <c r="K2116" s="73">
        <f t="shared" si="97"/>
        <v>0</v>
      </c>
      <c r="L2116" s="3" t="e">
        <f t="shared" si="98"/>
        <v>#N/A</v>
      </c>
    </row>
    <row r="2117" spans="1:12" x14ac:dyDescent="0.25">
      <c r="A2117" s="43" t="s">
        <v>47</v>
      </c>
      <c r="B2117" s="43" t="s">
        <v>12</v>
      </c>
      <c r="C2117" s="43" t="s">
        <v>751</v>
      </c>
      <c r="D2117" s="43" t="s">
        <v>55</v>
      </c>
      <c r="E2117" s="43" t="s">
        <v>1822</v>
      </c>
      <c r="F2117" s="43" t="s">
        <v>3814</v>
      </c>
      <c r="G2117" s="43" t="s">
        <v>4653</v>
      </c>
      <c r="H2117" s="76">
        <v>100000</v>
      </c>
      <c r="I2117" s="229"/>
      <c r="J2117" s="73">
        <f t="shared" si="96"/>
        <v>0</v>
      </c>
      <c r="K2117" s="73">
        <f t="shared" si="97"/>
        <v>0</v>
      </c>
      <c r="L2117" s="3" t="e">
        <f t="shared" si="98"/>
        <v>#N/A</v>
      </c>
    </row>
    <row r="2118" spans="1:12" x14ac:dyDescent="0.25">
      <c r="A2118" s="43" t="s">
        <v>47</v>
      </c>
      <c r="B2118" s="43" t="s">
        <v>12</v>
      </c>
      <c r="C2118" s="43" t="s">
        <v>751</v>
      </c>
      <c r="D2118" s="43" t="s">
        <v>55</v>
      </c>
      <c r="E2118" s="43" t="s">
        <v>1822</v>
      </c>
      <c r="F2118" s="43" t="s">
        <v>3814</v>
      </c>
      <c r="G2118" s="43" t="s">
        <v>4653</v>
      </c>
      <c r="H2118" s="76">
        <v>135000</v>
      </c>
      <c r="I2118" s="229"/>
      <c r="J2118" s="73">
        <f t="shared" si="96"/>
        <v>0</v>
      </c>
      <c r="K2118" s="73">
        <f t="shared" si="97"/>
        <v>0</v>
      </c>
      <c r="L2118" s="3" t="e">
        <f t="shared" si="98"/>
        <v>#N/A</v>
      </c>
    </row>
    <row r="2119" spans="1:12" x14ac:dyDescent="0.25">
      <c r="A2119" s="43" t="s">
        <v>47</v>
      </c>
      <c r="B2119" s="43" t="s">
        <v>12</v>
      </c>
      <c r="C2119" s="43" t="s">
        <v>751</v>
      </c>
      <c r="D2119" s="43" t="s">
        <v>55</v>
      </c>
      <c r="E2119" s="43" t="s">
        <v>1823</v>
      </c>
      <c r="F2119" s="43" t="s">
        <v>3820</v>
      </c>
      <c r="G2119" s="43" t="s">
        <v>4653</v>
      </c>
      <c r="H2119" s="76">
        <v>700000</v>
      </c>
      <c r="I2119" s="229"/>
      <c r="J2119" s="73">
        <f t="shared" ref="J2119:J2182" si="99">I2119*$J$5</f>
        <v>0</v>
      </c>
      <c r="K2119" s="73">
        <f t="shared" ref="K2119:K2182" si="100">(I2119+J2119)*H2119</f>
        <v>0</v>
      </c>
      <c r="L2119" s="3" t="e">
        <f t="shared" ref="L2119:L2182" si="101">MATCH(C2119,$C$7237:$C$7264,0)</f>
        <v>#N/A</v>
      </c>
    </row>
    <row r="2120" spans="1:12" x14ac:dyDescent="0.25">
      <c r="A2120" s="43" t="s">
        <v>47</v>
      </c>
      <c r="B2120" s="43" t="s">
        <v>12</v>
      </c>
      <c r="C2120" s="43" t="s">
        <v>751</v>
      </c>
      <c r="D2120" s="43" t="s">
        <v>55</v>
      </c>
      <c r="E2120" s="43" t="s">
        <v>1824</v>
      </c>
      <c r="F2120" s="43" t="s">
        <v>3821</v>
      </c>
      <c r="G2120" s="43" t="s">
        <v>4653</v>
      </c>
      <c r="H2120" s="76">
        <v>250000</v>
      </c>
      <c r="I2120" s="229"/>
      <c r="J2120" s="73">
        <f t="shared" si="99"/>
        <v>0</v>
      </c>
      <c r="K2120" s="73">
        <f t="shared" si="100"/>
        <v>0</v>
      </c>
      <c r="L2120" s="3" t="e">
        <f t="shared" si="101"/>
        <v>#N/A</v>
      </c>
    </row>
    <row r="2121" spans="1:12" x14ac:dyDescent="0.25">
      <c r="A2121" s="43" t="s">
        <v>47</v>
      </c>
      <c r="B2121" s="43" t="s">
        <v>12</v>
      </c>
      <c r="C2121" s="43" t="s">
        <v>752</v>
      </c>
      <c r="D2121" s="43" t="s">
        <v>55</v>
      </c>
      <c r="E2121" s="43" t="s">
        <v>1825</v>
      </c>
      <c r="F2121" s="43" t="s">
        <v>3822</v>
      </c>
      <c r="G2121" s="43" t="s">
        <v>4653</v>
      </c>
      <c r="H2121" s="76">
        <v>5000</v>
      </c>
      <c r="I2121" s="229"/>
      <c r="J2121" s="73">
        <f t="shared" si="99"/>
        <v>0</v>
      </c>
      <c r="K2121" s="73">
        <f t="shared" si="100"/>
        <v>0</v>
      </c>
      <c r="L2121" s="3" t="e">
        <f t="shared" si="101"/>
        <v>#N/A</v>
      </c>
    </row>
    <row r="2122" spans="1:12" x14ac:dyDescent="0.25">
      <c r="A2122" s="43" t="s">
        <v>47</v>
      </c>
      <c r="B2122" s="43" t="s">
        <v>12</v>
      </c>
      <c r="C2122" s="43" t="s">
        <v>752</v>
      </c>
      <c r="D2122" s="43" t="s">
        <v>55</v>
      </c>
      <c r="E2122" s="43" t="s">
        <v>1825</v>
      </c>
      <c r="F2122" s="43" t="s">
        <v>3822</v>
      </c>
      <c r="G2122" s="43" t="s">
        <v>4653</v>
      </c>
      <c r="H2122" s="76">
        <v>815000</v>
      </c>
      <c r="I2122" s="229"/>
      <c r="J2122" s="73">
        <f t="shared" si="99"/>
        <v>0</v>
      </c>
      <c r="K2122" s="73">
        <f t="shared" si="100"/>
        <v>0</v>
      </c>
      <c r="L2122" s="3" t="e">
        <f t="shared" si="101"/>
        <v>#N/A</v>
      </c>
    </row>
    <row r="2123" spans="1:12" x14ac:dyDescent="0.25">
      <c r="A2123" s="43" t="s">
        <v>47</v>
      </c>
      <c r="B2123" s="43" t="s">
        <v>12</v>
      </c>
      <c r="C2123" s="43" t="s">
        <v>752</v>
      </c>
      <c r="D2123" s="43" t="s">
        <v>55</v>
      </c>
      <c r="E2123" s="43" t="s">
        <v>1825</v>
      </c>
      <c r="F2123" s="43" t="s">
        <v>3822</v>
      </c>
      <c r="G2123" s="43" t="s">
        <v>4653</v>
      </c>
      <c r="H2123" s="76">
        <v>5000</v>
      </c>
      <c r="I2123" s="229"/>
      <c r="J2123" s="73">
        <f t="shared" si="99"/>
        <v>0</v>
      </c>
      <c r="K2123" s="73">
        <f t="shared" si="100"/>
        <v>0</v>
      </c>
      <c r="L2123" s="3" t="e">
        <f t="shared" si="101"/>
        <v>#N/A</v>
      </c>
    </row>
    <row r="2124" spans="1:12" x14ac:dyDescent="0.25">
      <c r="A2124" s="43" t="s">
        <v>47</v>
      </c>
      <c r="B2124" s="43" t="s">
        <v>12</v>
      </c>
      <c r="C2124" s="43" t="s">
        <v>752</v>
      </c>
      <c r="D2124" s="43" t="s">
        <v>55</v>
      </c>
      <c r="E2124" s="43" t="s">
        <v>1825</v>
      </c>
      <c r="F2124" s="43" t="s">
        <v>3822</v>
      </c>
      <c r="G2124" s="43" t="s">
        <v>4653</v>
      </c>
      <c r="H2124" s="76">
        <v>20000</v>
      </c>
      <c r="I2124" s="229"/>
      <c r="J2124" s="73">
        <f t="shared" si="99"/>
        <v>0</v>
      </c>
      <c r="K2124" s="73">
        <f t="shared" si="100"/>
        <v>0</v>
      </c>
      <c r="L2124" s="3" t="e">
        <f t="shared" si="101"/>
        <v>#N/A</v>
      </c>
    </row>
    <row r="2125" spans="1:12" x14ac:dyDescent="0.25">
      <c r="A2125" s="43" t="s">
        <v>47</v>
      </c>
      <c r="B2125" s="43" t="s">
        <v>12</v>
      </c>
      <c r="C2125" s="43" t="s">
        <v>752</v>
      </c>
      <c r="D2125" s="43" t="s">
        <v>55</v>
      </c>
      <c r="E2125" s="43" t="s">
        <v>1825</v>
      </c>
      <c r="F2125" s="43" t="s">
        <v>3822</v>
      </c>
      <c r="G2125" s="43" t="s">
        <v>4653</v>
      </c>
      <c r="H2125" s="76">
        <v>5000</v>
      </c>
      <c r="I2125" s="229"/>
      <c r="J2125" s="73">
        <f t="shared" si="99"/>
        <v>0</v>
      </c>
      <c r="K2125" s="73">
        <f t="shared" si="100"/>
        <v>0</v>
      </c>
      <c r="L2125" s="3" t="e">
        <f t="shared" si="101"/>
        <v>#N/A</v>
      </c>
    </row>
    <row r="2126" spans="1:12" x14ac:dyDescent="0.25">
      <c r="A2126" s="43" t="s">
        <v>47</v>
      </c>
      <c r="B2126" s="43" t="s">
        <v>12</v>
      </c>
      <c r="C2126" s="43" t="s">
        <v>752</v>
      </c>
      <c r="D2126" s="43" t="s">
        <v>55</v>
      </c>
      <c r="E2126" s="43" t="s">
        <v>1826</v>
      </c>
      <c r="F2126" s="43" t="s">
        <v>3823</v>
      </c>
      <c r="G2126" s="43" t="s">
        <v>4653</v>
      </c>
      <c r="H2126" s="76">
        <v>100000</v>
      </c>
      <c r="I2126" s="229"/>
      <c r="J2126" s="73">
        <f t="shared" si="99"/>
        <v>0</v>
      </c>
      <c r="K2126" s="73">
        <f t="shared" si="100"/>
        <v>0</v>
      </c>
      <c r="L2126" s="3" t="e">
        <f t="shared" si="101"/>
        <v>#N/A</v>
      </c>
    </row>
    <row r="2127" spans="1:12" x14ac:dyDescent="0.25">
      <c r="A2127" s="43" t="s">
        <v>47</v>
      </c>
      <c r="B2127" s="43" t="s">
        <v>12</v>
      </c>
      <c r="C2127" s="43" t="s">
        <v>752</v>
      </c>
      <c r="D2127" s="43" t="s">
        <v>55</v>
      </c>
      <c r="E2127" s="43" t="s">
        <v>1826</v>
      </c>
      <c r="F2127" s="43" t="s">
        <v>3823</v>
      </c>
      <c r="G2127" s="43" t="s">
        <v>4653</v>
      </c>
      <c r="H2127" s="76">
        <v>75000</v>
      </c>
      <c r="I2127" s="229"/>
      <c r="J2127" s="73">
        <f t="shared" si="99"/>
        <v>0</v>
      </c>
      <c r="K2127" s="73">
        <f t="shared" si="100"/>
        <v>0</v>
      </c>
      <c r="L2127" s="3" t="e">
        <f t="shared" si="101"/>
        <v>#N/A</v>
      </c>
    </row>
    <row r="2128" spans="1:12" x14ac:dyDescent="0.25">
      <c r="A2128" s="43" t="s">
        <v>47</v>
      </c>
      <c r="B2128" s="43" t="s">
        <v>12</v>
      </c>
      <c r="C2128" s="43" t="s">
        <v>752</v>
      </c>
      <c r="D2128" s="43" t="s">
        <v>55</v>
      </c>
      <c r="E2128" s="43" t="s">
        <v>1826</v>
      </c>
      <c r="F2128" s="43" t="s">
        <v>3823</v>
      </c>
      <c r="G2128" s="43" t="s">
        <v>4653</v>
      </c>
      <c r="H2128" s="76">
        <v>100000</v>
      </c>
      <c r="I2128" s="229"/>
      <c r="J2128" s="73">
        <f t="shared" si="99"/>
        <v>0</v>
      </c>
      <c r="K2128" s="73">
        <f t="shared" si="100"/>
        <v>0</v>
      </c>
      <c r="L2128" s="3" t="e">
        <f t="shared" si="101"/>
        <v>#N/A</v>
      </c>
    </row>
    <row r="2129" spans="1:12" x14ac:dyDescent="0.25">
      <c r="A2129" s="43" t="s">
        <v>47</v>
      </c>
      <c r="B2129" s="43" t="s">
        <v>12</v>
      </c>
      <c r="C2129" s="43" t="s">
        <v>752</v>
      </c>
      <c r="D2129" s="43" t="s">
        <v>55</v>
      </c>
      <c r="E2129" s="43" t="s">
        <v>1826</v>
      </c>
      <c r="F2129" s="43" t="s">
        <v>3823</v>
      </c>
      <c r="G2129" s="43" t="s">
        <v>4653</v>
      </c>
      <c r="H2129" s="76">
        <v>170000</v>
      </c>
      <c r="I2129" s="229"/>
      <c r="J2129" s="73">
        <f t="shared" si="99"/>
        <v>0</v>
      </c>
      <c r="K2129" s="73">
        <f t="shared" si="100"/>
        <v>0</v>
      </c>
      <c r="L2129" s="3" t="e">
        <f t="shared" si="101"/>
        <v>#N/A</v>
      </c>
    </row>
    <row r="2130" spans="1:12" x14ac:dyDescent="0.25">
      <c r="A2130" s="43" t="s">
        <v>47</v>
      </c>
      <c r="B2130" s="43" t="s">
        <v>12</v>
      </c>
      <c r="C2130" s="43" t="s">
        <v>752</v>
      </c>
      <c r="D2130" s="43" t="s">
        <v>55</v>
      </c>
      <c r="E2130" s="43" t="s">
        <v>1826</v>
      </c>
      <c r="F2130" s="43" t="s">
        <v>3823</v>
      </c>
      <c r="G2130" s="43" t="s">
        <v>4653</v>
      </c>
      <c r="H2130" s="76">
        <v>250000</v>
      </c>
      <c r="I2130" s="229"/>
      <c r="J2130" s="73">
        <f t="shared" si="99"/>
        <v>0</v>
      </c>
      <c r="K2130" s="73">
        <f t="shared" si="100"/>
        <v>0</v>
      </c>
      <c r="L2130" s="3" t="e">
        <f t="shared" si="101"/>
        <v>#N/A</v>
      </c>
    </row>
    <row r="2131" spans="1:12" x14ac:dyDescent="0.25">
      <c r="A2131" s="43" t="s">
        <v>47</v>
      </c>
      <c r="B2131" s="43" t="s">
        <v>12</v>
      </c>
      <c r="C2131" s="43" t="s">
        <v>752</v>
      </c>
      <c r="D2131" s="43" t="s">
        <v>55</v>
      </c>
      <c r="E2131" s="43" t="s">
        <v>1826</v>
      </c>
      <c r="F2131" s="43" t="s">
        <v>3823</v>
      </c>
      <c r="G2131" s="43" t="s">
        <v>4653</v>
      </c>
      <c r="H2131" s="76">
        <v>100000</v>
      </c>
      <c r="I2131" s="229"/>
      <c r="J2131" s="73">
        <f t="shared" si="99"/>
        <v>0</v>
      </c>
      <c r="K2131" s="73">
        <f t="shared" si="100"/>
        <v>0</v>
      </c>
      <c r="L2131" s="3" t="e">
        <f t="shared" si="101"/>
        <v>#N/A</v>
      </c>
    </row>
    <row r="2132" spans="1:12" x14ac:dyDescent="0.25">
      <c r="A2132" s="43" t="s">
        <v>47</v>
      </c>
      <c r="B2132" s="43" t="s">
        <v>12</v>
      </c>
      <c r="C2132" s="43" t="s">
        <v>752</v>
      </c>
      <c r="D2132" s="43" t="s">
        <v>55</v>
      </c>
      <c r="E2132" s="43" t="s">
        <v>1826</v>
      </c>
      <c r="F2132" s="43" t="s">
        <v>3823</v>
      </c>
      <c r="G2132" s="43" t="s">
        <v>4653</v>
      </c>
      <c r="H2132" s="76">
        <v>875000</v>
      </c>
      <c r="I2132" s="229"/>
      <c r="J2132" s="73">
        <f t="shared" si="99"/>
        <v>0</v>
      </c>
      <c r="K2132" s="73">
        <f t="shared" si="100"/>
        <v>0</v>
      </c>
      <c r="L2132" s="3" t="e">
        <f t="shared" si="101"/>
        <v>#N/A</v>
      </c>
    </row>
    <row r="2133" spans="1:12" x14ac:dyDescent="0.25">
      <c r="A2133" s="43" t="s">
        <v>47</v>
      </c>
      <c r="B2133" s="43" t="s">
        <v>12</v>
      </c>
      <c r="C2133" s="43" t="s">
        <v>800</v>
      </c>
      <c r="D2133" s="43" t="s">
        <v>55</v>
      </c>
      <c r="E2133" s="43" t="s">
        <v>1827</v>
      </c>
      <c r="F2133" s="43" t="s">
        <v>3817</v>
      </c>
      <c r="G2133" s="43" t="s">
        <v>4653</v>
      </c>
      <c r="H2133" s="76">
        <v>5000</v>
      </c>
      <c r="I2133" s="229">
        <v>6.2799999999999998E-4</v>
      </c>
      <c r="J2133" s="73">
        <f t="shared" si="99"/>
        <v>1.2486574890586301E-5</v>
      </c>
      <c r="K2133" s="73">
        <f t="shared" si="100"/>
        <v>3.2024328744529318</v>
      </c>
      <c r="L2133" s="3" t="e">
        <f t="shared" si="101"/>
        <v>#N/A</v>
      </c>
    </row>
    <row r="2134" spans="1:12" x14ac:dyDescent="0.25">
      <c r="A2134" s="43" t="s">
        <v>47</v>
      </c>
      <c r="B2134" s="43" t="s">
        <v>12</v>
      </c>
      <c r="C2134" s="43" t="s">
        <v>800</v>
      </c>
      <c r="D2134" s="43" t="s">
        <v>55</v>
      </c>
      <c r="E2134" s="43" t="s">
        <v>1827</v>
      </c>
      <c r="F2134" s="43" t="s">
        <v>3817</v>
      </c>
      <c r="G2134" s="43" t="s">
        <v>4653</v>
      </c>
      <c r="H2134" s="76">
        <v>135000</v>
      </c>
      <c r="I2134" s="229">
        <v>6.2799999999999998E-4</v>
      </c>
      <c r="J2134" s="73">
        <f t="shared" si="99"/>
        <v>1.2486574890586301E-5</v>
      </c>
      <c r="K2134" s="73">
        <f t="shared" si="100"/>
        <v>86.465687610229153</v>
      </c>
      <c r="L2134" s="3" t="e">
        <f t="shared" si="101"/>
        <v>#N/A</v>
      </c>
    </row>
    <row r="2135" spans="1:12" x14ac:dyDescent="0.25">
      <c r="A2135" s="43" t="s">
        <v>47</v>
      </c>
      <c r="B2135" s="43" t="s">
        <v>12</v>
      </c>
      <c r="C2135" s="43" t="s">
        <v>800</v>
      </c>
      <c r="D2135" s="43" t="s">
        <v>55</v>
      </c>
      <c r="E2135" s="43" t="s">
        <v>1827</v>
      </c>
      <c r="F2135" s="43" t="s">
        <v>3817</v>
      </c>
      <c r="G2135" s="43" t="s">
        <v>4653</v>
      </c>
      <c r="H2135" s="76">
        <v>5000</v>
      </c>
      <c r="I2135" s="229">
        <v>6.2799999999999998E-4</v>
      </c>
      <c r="J2135" s="73">
        <f t="shared" si="99"/>
        <v>1.2486574890586301E-5</v>
      </c>
      <c r="K2135" s="73">
        <f t="shared" si="100"/>
        <v>3.2024328744529318</v>
      </c>
      <c r="L2135" s="3" t="e">
        <f t="shared" si="101"/>
        <v>#N/A</v>
      </c>
    </row>
    <row r="2136" spans="1:12" x14ac:dyDescent="0.25">
      <c r="A2136" s="43" t="s">
        <v>47</v>
      </c>
      <c r="B2136" s="43" t="s">
        <v>12</v>
      </c>
      <c r="C2136" s="43" t="s">
        <v>758</v>
      </c>
      <c r="D2136" s="43" t="s">
        <v>55</v>
      </c>
      <c r="E2136" s="43" t="s">
        <v>1828</v>
      </c>
      <c r="F2136" s="43" t="s">
        <v>3817</v>
      </c>
      <c r="G2136" s="43" t="s">
        <v>4653</v>
      </c>
      <c r="H2136" s="76">
        <v>5420000</v>
      </c>
      <c r="I2136" s="229">
        <v>6.2800000000000009E-4</v>
      </c>
      <c r="J2136" s="73">
        <f t="shared" si="99"/>
        <v>1.2486574890586305E-5</v>
      </c>
      <c r="K2136" s="73">
        <f t="shared" si="100"/>
        <v>3471.4372359069785</v>
      </c>
      <c r="L2136" s="3" t="e">
        <f t="shared" si="101"/>
        <v>#N/A</v>
      </c>
    </row>
    <row r="2137" spans="1:12" x14ac:dyDescent="0.25">
      <c r="A2137" s="43" t="s">
        <v>47</v>
      </c>
      <c r="B2137" s="43" t="s">
        <v>12</v>
      </c>
      <c r="C2137" s="43" t="s">
        <v>758</v>
      </c>
      <c r="D2137" s="43" t="s">
        <v>55</v>
      </c>
      <c r="E2137" s="43" t="s">
        <v>1828</v>
      </c>
      <c r="F2137" s="43" t="s">
        <v>3817</v>
      </c>
      <c r="G2137" s="43" t="s">
        <v>4653</v>
      </c>
      <c r="H2137" s="76">
        <v>725000</v>
      </c>
      <c r="I2137" s="229">
        <v>6.2800000000000009E-4</v>
      </c>
      <c r="J2137" s="73">
        <f t="shared" si="99"/>
        <v>1.2486574890586305E-5</v>
      </c>
      <c r="K2137" s="73">
        <f t="shared" si="100"/>
        <v>464.35276679567517</v>
      </c>
      <c r="L2137" s="3" t="e">
        <f t="shared" si="101"/>
        <v>#N/A</v>
      </c>
    </row>
    <row r="2138" spans="1:12" x14ac:dyDescent="0.25">
      <c r="A2138" s="43" t="s">
        <v>47</v>
      </c>
      <c r="B2138" s="43" t="s">
        <v>12</v>
      </c>
      <c r="C2138" s="43" t="s">
        <v>758</v>
      </c>
      <c r="D2138" s="43" t="s">
        <v>55</v>
      </c>
      <c r="E2138" s="43" t="s">
        <v>1828</v>
      </c>
      <c r="F2138" s="43" t="s">
        <v>3817</v>
      </c>
      <c r="G2138" s="43" t="s">
        <v>4653</v>
      </c>
      <c r="H2138" s="76">
        <v>2530000</v>
      </c>
      <c r="I2138" s="229">
        <v>6.2800000000000009E-4</v>
      </c>
      <c r="J2138" s="73">
        <f t="shared" si="99"/>
        <v>1.2486574890586305E-5</v>
      </c>
      <c r="K2138" s="73">
        <f t="shared" si="100"/>
        <v>1620.4310344731837</v>
      </c>
      <c r="L2138" s="3" t="e">
        <f t="shared" si="101"/>
        <v>#N/A</v>
      </c>
    </row>
    <row r="2139" spans="1:12" x14ac:dyDescent="0.25">
      <c r="A2139" s="43" t="s">
        <v>47</v>
      </c>
      <c r="B2139" s="43" t="s">
        <v>12</v>
      </c>
      <c r="C2139" s="43" t="s">
        <v>758</v>
      </c>
      <c r="D2139" s="43" t="s">
        <v>55</v>
      </c>
      <c r="E2139" s="43" t="s">
        <v>1828</v>
      </c>
      <c r="F2139" s="43" t="s">
        <v>3817</v>
      </c>
      <c r="G2139" s="43" t="s">
        <v>4653</v>
      </c>
      <c r="H2139" s="76">
        <v>250000</v>
      </c>
      <c r="I2139" s="229">
        <v>6.2799999999999998E-4</v>
      </c>
      <c r="J2139" s="73">
        <f t="shared" si="99"/>
        <v>1.2486574890586301E-5</v>
      </c>
      <c r="K2139" s="73">
        <f t="shared" si="100"/>
        <v>160.12164372264658</v>
      </c>
      <c r="L2139" s="3" t="e">
        <f t="shared" si="101"/>
        <v>#N/A</v>
      </c>
    </row>
    <row r="2140" spans="1:12" x14ac:dyDescent="0.25">
      <c r="A2140" s="43" t="s">
        <v>47</v>
      </c>
      <c r="B2140" s="43" t="s">
        <v>12</v>
      </c>
      <c r="C2140" s="43" t="s">
        <v>758</v>
      </c>
      <c r="D2140" s="43" t="s">
        <v>55</v>
      </c>
      <c r="E2140" s="43" t="s">
        <v>1828</v>
      </c>
      <c r="F2140" s="43" t="s">
        <v>3817</v>
      </c>
      <c r="G2140" s="43" t="s">
        <v>4653</v>
      </c>
      <c r="H2140" s="76">
        <v>2500000</v>
      </c>
      <c r="I2140" s="229">
        <v>6.2799999999999998E-4</v>
      </c>
      <c r="J2140" s="73">
        <f t="shared" si="99"/>
        <v>1.2486574890586301E-5</v>
      </c>
      <c r="K2140" s="73">
        <f t="shared" si="100"/>
        <v>1601.2164372264658</v>
      </c>
      <c r="L2140" s="3" t="e">
        <f t="shared" si="101"/>
        <v>#N/A</v>
      </c>
    </row>
    <row r="2141" spans="1:12" x14ac:dyDescent="0.25">
      <c r="A2141" s="43" t="s">
        <v>47</v>
      </c>
      <c r="B2141" s="43" t="s">
        <v>12</v>
      </c>
      <c r="C2141" s="43" t="s">
        <v>758</v>
      </c>
      <c r="D2141" s="43" t="s">
        <v>55</v>
      </c>
      <c r="E2141" s="43" t="s">
        <v>1828</v>
      </c>
      <c r="F2141" s="43" t="s">
        <v>3817</v>
      </c>
      <c r="G2141" s="43" t="s">
        <v>4653</v>
      </c>
      <c r="H2141" s="76">
        <v>5685000</v>
      </c>
      <c r="I2141" s="229">
        <v>6.2799999999999998E-4</v>
      </c>
      <c r="J2141" s="73">
        <f t="shared" si="99"/>
        <v>1.2486574890586301E-5</v>
      </c>
      <c r="K2141" s="73">
        <f t="shared" si="100"/>
        <v>3641.1661782529832</v>
      </c>
      <c r="L2141" s="3" t="e">
        <f t="shared" si="101"/>
        <v>#N/A</v>
      </c>
    </row>
    <row r="2142" spans="1:12" x14ac:dyDescent="0.25">
      <c r="A2142" s="43" t="s">
        <v>47</v>
      </c>
      <c r="B2142" s="43" t="s">
        <v>12</v>
      </c>
      <c r="C2142" s="43" t="s">
        <v>758</v>
      </c>
      <c r="D2142" s="43" t="s">
        <v>55</v>
      </c>
      <c r="E2142" s="43" t="s">
        <v>1828</v>
      </c>
      <c r="F2142" s="43" t="s">
        <v>3817</v>
      </c>
      <c r="G2142" s="43" t="s">
        <v>4653</v>
      </c>
      <c r="H2142" s="76">
        <v>25000</v>
      </c>
      <c r="I2142" s="229">
        <v>6.2799999999999954E-4</v>
      </c>
      <c r="J2142" s="73">
        <f t="shared" si="99"/>
        <v>1.2486574890586293E-5</v>
      </c>
      <c r="K2142" s="73">
        <f t="shared" si="100"/>
        <v>16.012164372264646</v>
      </c>
      <c r="L2142" s="3" t="e">
        <f t="shared" si="101"/>
        <v>#N/A</v>
      </c>
    </row>
    <row r="2143" spans="1:12" x14ac:dyDescent="0.25">
      <c r="A2143" s="43" t="s">
        <v>47</v>
      </c>
      <c r="B2143" s="43" t="s">
        <v>12</v>
      </c>
      <c r="C2143" s="43" t="s">
        <v>758</v>
      </c>
      <c r="D2143" s="43" t="s">
        <v>55</v>
      </c>
      <c r="E2143" s="43" t="s">
        <v>1828</v>
      </c>
      <c r="F2143" s="43" t="s">
        <v>3817</v>
      </c>
      <c r="G2143" s="43" t="s">
        <v>4653</v>
      </c>
      <c r="H2143" s="76">
        <v>4330000</v>
      </c>
      <c r="I2143" s="229">
        <v>6.2799999999999998E-4</v>
      </c>
      <c r="J2143" s="73">
        <f t="shared" si="99"/>
        <v>1.2486574890586301E-5</v>
      </c>
      <c r="K2143" s="73">
        <f t="shared" si="100"/>
        <v>2773.3068692762386</v>
      </c>
      <c r="L2143" s="3" t="e">
        <f t="shared" si="101"/>
        <v>#N/A</v>
      </c>
    </row>
    <row r="2144" spans="1:12" x14ac:dyDescent="0.25">
      <c r="A2144" s="43" t="s">
        <v>47</v>
      </c>
      <c r="B2144" s="43" t="s">
        <v>12</v>
      </c>
      <c r="C2144" s="43" t="s">
        <v>760</v>
      </c>
      <c r="D2144" s="43" t="s">
        <v>55</v>
      </c>
      <c r="E2144" s="43" t="s">
        <v>1829</v>
      </c>
      <c r="F2144" s="43" t="s">
        <v>3814</v>
      </c>
      <c r="G2144" s="43" t="s">
        <v>4653</v>
      </c>
      <c r="H2144" s="76">
        <v>50000</v>
      </c>
      <c r="I2144" s="229">
        <v>6.2800000000000009E-4</v>
      </c>
      <c r="J2144" s="73">
        <f t="shared" si="99"/>
        <v>1.2486574890586305E-5</v>
      </c>
      <c r="K2144" s="73">
        <f t="shared" si="100"/>
        <v>32.024328744529321</v>
      </c>
      <c r="L2144" s="3" t="e">
        <f t="shared" si="101"/>
        <v>#N/A</v>
      </c>
    </row>
    <row r="2145" spans="1:12" x14ac:dyDescent="0.25">
      <c r="A2145" s="43" t="s">
        <v>47</v>
      </c>
      <c r="B2145" s="43" t="s">
        <v>12</v>
      </c>
      <c r="C2145" s="43" t="s">
        <v>760</v>
      </c>
      <c r="D2145" s="43" t="s">
        <v>55</v>
      </c>
      <c r="E2145" s="43" t="s">
        <v>1829</v>
      </c>
      <c r="F2145" s="43" t="s">
        <v>3814</v>
      </c>
      <c r="G2145" s="43" t="s">
        <v>4653</v>
      </c>
      <c r="H2145" s="76">
        <v>75000</v>
      </c>
      <c r="I2145" s="229">
        <v>6.2800000000000009E-4</v>
      </c>
      <c r="J2145" s="73">
        <f t="shared" si="99"/>
        <v>1.2486574890586305E-5</v>
      </c>
      <c r="K2145" s="73">
        <f t="shared" si="100"/>
        <v>48.036493116793984</v>
      </c>
      <c r="L2145" s="3" t="e">
        <f t="shared" si="101"/>
        <v>#N/A</v>
      </c>
    </row>
    <row r="2146" spans="1:12" x14ac:dyDescent="0.25">
      <c r="A2146" s="43" t="s">
        <v>47</v>
      </c>
      <c r="B2146" s="43" t="s">
        <v>12</v>
      </c>
      <c r="C2146" s="43" t="s">
        <v>760</v>
      </c>
      <c r="D2146" s="43" t="s">
        <v>55</v>
      </c>
      <c r="E2146" s="43" t="s">
        <v>1829</v>
      </c>
      <c r="F2146" s="43" t="s">
        <v>3814</v>
      </c>
      <c r="G2146" s="43" t="s">
        <v>4653</v>
      </c>
      <c r="H2146" s="76">
        <v>200000</v>
      </c>
      <c r="I2146" s="229">
        <v>6.2799999999999998E-4</v>
      </c>
      <c r="J2146" s="73">
        <f t="shared" si="99"/>
        <v>1.2486574890586301E-5</v>
      </c>
      <c r="K2146" s="73">
        <f t="shared" si="100"/>
        <v>128.09731497811725</v>
      </c>
      <c r="L2146" s="3" t="e">
        <f t="shared" si="101"/>
        <v>#N/A</v>
      </c>
    </row>
    <row r="2147" spans="1:12" x14ac:dyDescent="0.25">
      <c r="A2147" s="43" t="s">
        <v>47</v>
      </c>
      <c r="B2147" s="43" t="s">
        <v>12</v>
      </c>
      <c r="C2147" s="43" t="s">
        <v>760</v>
      </c>
      <c r="D2147" s="43" t="s">
        <v>55</v>
      </c>
      <c r="E2147" s="43" t="s">
        <v>1829</v>
      </c>
      <c r="F2147" s="43" t="s">
        <v>3814</v>
      </c>
      <c r="G2147" s="43" t="s">
        <v>4653</v>
      </c>
      <c r="H2147" s="76">
        <v>230000</v>
      </c>
      <c r="I2147" s="229">
        <v>6.2799999999999998E-4</v>
      </c>
      <c r="J2147" s="73">
        <f t="shared" si="99"/>
        <v>1.2486574890586301E-5</v>
      </c>
      <c r="K2147" s="73">
        <f t="shared" si="100"/>
        <v>147.31191222483486</v>
      </c>
      <c r="L2147" s="3" t="e">
        <f t="shared" si="101"/>
        <v>#N/A</v>
      </c>
    </row>
    <row r="2148" spans="1:12" x14ac:dyDescent="0.25">
      <c r="A2148" s="43" t="s">
        <v>47</v>
      </c>
      <c r="B2148" s="43" t="s">
        <v>12</v>
      </c>
      <c r="C2148" s="43" t="s">
        <v>760</v>
      </c>
      <c r="D2148" s="43" t="s">
        <v>55</v>
      </c>
      <c r="E2148" s="43" t="s">
        <v>1829</v>
      </c>
      <c r="F2148" s="43" t="s">
        <v>3814</v>
      </c>
      <c r="G2148" s="43" t="s">
        <v>4653</v>
      </c>
      <c r="H2148" s="76">
        <v>5000</v>
      </c>
      <c r="I2148" s="229">
        <v>6.2800000000000009E-4</v>
      </c>
      <c r="J2148" s="73">
        <f t="shared" si="99"/>
        <v>1.2486574890586305E-5</v>
      </c>
      <c r="K2148" s="73">
        <f t="shared" si="100"/>
        <v>3.2024328744529322</v>
      </c>
      <c r="L2148" s="3" t="e">
        <f t="shared" si="101"/>
        <v>#N/A</v>
      </c>
    </row>
    <row r="2149" spans="1:12" x14ac:dyDescent="0.25">
      <c r="A2149" s="43" t="s">
        <v>47</v>
      </c>
      <c r="B2149" s="43" t="s">
        <v>12</v>
      </c>
      <c r="C2149" s="43" t="s">
        <v>760</v>
      </c>
      <c r="D2149" s="43" t="s">
        <v>55</v>
      </c>
      <c r="E2149" s="43" t="s">
        <v>1829</v>
      </c>
      <c r="F2149" s="43" t="s">
        <v>3814</v>
      </c>
      <c r="G2149" s="43" t="s">
        <v>4653</v>
      </c>
      <c r="H2149" s="76">
        <v>120000</v>
      </c>
      <c r="I2149" s="229">
        <v>6.2799999999999987E-4</v>
      </c>
      <c r="J2149" s="73">
        <f t="shared" si="99"/>
        <v>1.2486574890586299E-5</v>
      </c>
      <c r="K2149" s="73">
        <f t="shared" si="100"/>
        <v>76.858388986870338</v>
      </c>
      <c r="L2149" s="3" t="e">
        <f t="shared" si="101"/>
        <v>#N/A</v>
      </c>
    </row>
    <row r="2150" spans="1:12" x14ac:dyDescent="0.25">
      <c r="A2150" s="43" t="s">
        <v>47</v>
      </c>
      <c r="B2150" s="43" t="s">
        <v>12</v>
      </c>
      <c r="C2150" s="43" t="s">
        <v>760</v>
      </c>
      <c r="D2150" s="43" t="s">
        <v>55</v>
      </c>
      <c r="E2150" s="43" t="s">
        <v>1830</v>
      </c>
      <c r="F2150" s="43" t="s">
        <v>3820</v>
      </c>
      <c r="G2150" s="43" t="s">
        <v>4653</v>
      </c>
      <c r="H2150" s="76">
        <v>895000</v>
      </c>
      <c r="I2150" s="229">
        <v>6.2799999999999998E-4</v>
      </c>
      <c r="J2150" s="73">
        <f t="shared" si="99"/>
        <v>1.2486574890586301E-5</v>
      </c>
      <c r="K2150" s="73">
        <f t="shared" si="100"/>
        <v>573.23548452707473</v>
      </c>
      <c r="L2150" s="3" t="e">
        <f t="shared" si="101"/>
        <v>#N/A</v>
      </c>
    </row>
    <row r="2151" spans="1:12" x14ac:dyDescent="0.25">
      <c r="A2151" s="43" t="s">
        <v>47</v>
      </c>
      <c r="B2151" s="43" t="s">
        <v>12</v>
      </c>
      <c r="C2151" s="43" t="s">
        <v>760</v>
      </c>
      <c r="D2151" s="43" t="s">
        <v>55</v>
      </c>
      <c r="E2151" s="43" t="s">
        <v>1831</v>
      </c>
      <c r="F2151" s="43" t="s">
        <v>3821</v>
      </c>
      <c r="G2151" s="43" t="s">
        <v>4653</v>
      </c>
      <c r="H2151" s="76">
        <v>25000</v>
      </c>
      <c r="I2151" s="229">
        <v>6.2800000000000009E-4</v>
      </c>
      <c r="J2151" s="73">
        <f t="shared" si="99"/>
        <v>1.2486574890586305E-5</v>
      </c>
      <c r="K2151" s="73">
        <f t="shared" si="100"/>
        <v>16.01216437226466</v>
      </c>
      <c r="L2151" s="3" t="e">
        <f t="shared" si="101"/>
        <v>#N/A</v>
      </c>
    </row>
    <row r="2152" spans="1:12" x14ac:dyDescent="0.25">
      <c r="A2152" s="43" t="s">
        <v>47</v>
      </c>
      <c r="B2152" s="43" t="s">
        <v>12</v>
      </c>
      <c r="C2152" s="43" t="s">
        <v>761</v>
      </c>
      <c r="D2152" s="43" t="s">
        <v>55</v>
      </c>
      <c r="E2152" s="43" t="s">
        <v>1832</v>
      </c>
      <c r="F2152" s="43" t="s">
        <v>3814</v>
      </c>
      <c r="G2152" s="43" t="s">
        <v>4653</v>
      </c>
      <c r="H2152" s="76">
        <v>4000</v>
      </c>
      <c r="I2152" s="229">
        <v>6.2750000000000132E-4</v>
      </c>
      <c r="J2152" s="73">
        <f t="shared" si="99"/>
        <v>1.2476633350068346E-5</v>
      </c>
      <c r="K2152" s="73">
        <f t="shared" si="100"/>
        <v>2.5599065334002784</v>
      </c>
      <c r="L2152" s="3" t="e">
        <f t="shared" si="101"/>
        <v>#N/A</v>
      </c>
    </row>
    <row r="2153" spans="1:12" x14ac:dyDescent="0.25">
      <c r="A2153" s="43" t="s">
        <v>47</v>
      </c>
      <c r="B2153" s="43" t="s">
        <v>12</v>
      </c>
      <c r="C2153" s="43" t="s">
        <v>761</v>
      </c>
      <c r="D2153" s="43" t="s">
        <v>55</v>
      </c>
      <c r="E2153" s="43" t="s">
        <v>1832</v>
      </c>
      <c r="F2153" s="43" t="s">
        <v>3814</v>
      </c>
      <c r="G2153" s="43" t="s">
        <v>4653</v>
      </c>
      <c r="H2153" s="76">
        <v>785000</v>
      </c>
      <c r="I2153" s="229">
        <v>6.2799999999999998E-4</v>
      </c>
      <c r="J2153" s="73">
        <f t="shared" si="99"/>
        <v>1.2486574890586301E-5</v>
      </c>
      <c r="K2153" s="73">
        <f t="shared" si="100"/>
        <v>502.78196128911026</v>
      </c>
      <c r="L2153" s="3" t="e">
        <f t="shared" si="101"/>
        <v>#N/A</v>
      </c>
    </row>
    <row r="2154" spans="1:12" x14ac:dyDescent="0.25">
      <c r="A2154" s="43" t="s">
        <v>47</v>
      </c>
      <c r="B2154" s="43" t="s">
        <v>12</v>
      </c>
      <c r="C2154" s="43" t="s">
        <v>761</v>
      </c>
      <c r="D2154" s="43" t="s">
        <v>55</v>
      </c>
      <c r="E2154" s="43" t="s">
        <v>1832</v>
      </c>
      <c r="F2154" s="43" t="s">
        <v>3814</v>
      </c>
      <c r="G2154" s="43" t="s">
        <v>4653</v>
      </c>
      <c r="H2154" s="76">
        <v>1170000</v>
      </c>
      <c r="I2154" s="229">
        <v>6.2799999999999998E-4</v>
      </c>
      <c r="J2154" s="73">
        <f t="shared" si="99"/>
        <v>1.2486574890586301E-5</v>
      </c>
      <c r="K2154" s="73">
        <f t="shared" si="100"/>
        <v>749.36929262198601</v>
      </c>
      <c r="L2154" s="3" t="e">
        <f t="shared" si="101"/>
        <v>#N/A</v>
      </c>
    </row>
    <row r="2155" spans="1:12" x14ac:dyDescent="0.25">
      <c r="A2155" s="43" t="s">
        <v>47</v>
      </c>
      <c r="B2155" s="43" t="s">
        <v>12</v>
      </c>
      <c r="C2155" s="43" t="s">
        <v>761</v>
      </c>
      <c r="D2155" s="43" t="s">
        <v>55</v>
      </c>
      <c r="E2155" s="43" t="s">
        <v>1832</v>
      </c>
      <c r="F2155" s="43" t="s">
        <v>3814</v>
      </c>
      <c r="G2155" s="43" t="s">
        <v>4653</v>
      </c>
      <c r="H2155" s="76">
        <v>2565000</v>
      </c>
      <c r="I2155" s="229">
        <v>6.2799999999999998E-4</v>
      </c>
      <c r="J2155" s="73">
        <f t="shared" si="99"/>
        <v>1.2486574890586301E-5</v>
      </c>
      <c r="K2155" s="73">
        <f t="shared" si="100"/>
        <v>1642.8480645943539</v>
      </c>
      <c r="L2155" s="3" t="e">
        <f t="shared" si="101"/>
        <v>#N/A</v>
      </c>
    </row>
    <row r="2156" spans="1:12" x14ac:dyDescent="0.25">
      <c r="A2156" s="43" t="s">
        <v>47</v>
      </c>
      <c r="B2156" s="43" t="s">
        <v>12</v>
      </c>
      <c r="C2156" s="43" t="s">
        <v>761</v>
      </c>
      <c r="D2156" s="43" t="s">
        <v>55</v>
      </c>
      <c r="E2156" s="43" t="s">
        <v>1832</v>
      </c>
      <c r="F2156" s="43" t="s">
        <v>3814</v>
      </c>
      <c r="G2156" s="43" t="s">
        <v>4653</v>
      </c>
      <c r="H2156" s="76">
        <v>1830000</v>
      </c>
      <c r="I2156" s="229">
        <v>6.2799999999999998E-4</v>
      </c>
      <c r="J2156" s="73">
        <f t="shared" si="99"/>
        <v>1.2486574890586301E-5</v>
      </c>
      <c r="K2156" s="73">
        <f t="shared" si="100"/>
        <v>1172.090432049773</v>
      </c>
      <c r="L2156" s="3" t="e">
        <f t="shared" si="101"/>
        <v>#N/A</v>
      </c>
    </row>
    <row r="2157" spans="1:12" x14ac:dyDescent="0.25">
      <c r="A2157" s="43" t="s">
        <v>47</v>
      </c>
      <c r="B2157" s="43" t="s">
        <v>12</v>
      </c>
      <c r="C2157" s="43" t="s">
        <v>761</v>
      </c>
      <c r="D2157" s="43" t="s">
        <v>55</v>
      </c>
      <c r="E2157" s="43" t="s">
        <v>1832</v>
      </c>
      <c r="F2157" s="43" t="s">
        <v>3814</v>
      </c>
      <c r="G2157" s="43" t="s">
        <v>4653</v>
      </c>
      <c r="H2157" s="76">
        <v>295000</v>
      </c>
      <c r="I2157" s="229">
        <v>6.2799999999999998E-4</v>
      </c>
      <c r="J2157" s="73">
        <f t="shared" si="99"/>
        <v>1.2486574890586301E-5</v>
      </c>
      <c r="K2157" s="73">
        <f t="shared" si="100"/>
        <v>188.94353959272297</v>
      </c>
      <c r="L2157" s="3" t="e">
        <f t="shared" si="101"/>
        <v>#N/A</v>
      </c>
    </row>
    <row r="2158" spans="1:12" x14ac:dyDescent="0.25">
      <c r="A2158" s="43" t="s">
        <v>47</v>
      </c>
      <c r="B2158" s="43" t="s">
        <v>12</v>
      </c>
      <c r="C2158" s="43" t="s">
        <v>761</v>
      </c>
      <c r="D2158" s="43" t="s">
        <v>55</v>
      </c>
      <c r="E2158" s="43" t="s">
        <v>1832</v>
      </c>
      <c r="F2158" s="43" t="s">
        <v>3814</v>
      </c>
      <c r="G2158" s="43" t="s">
        <v>4653</v>
      </c>
      <c r="H2158" s="76">
        <v>190000</v>
      </c>
      <c r="I2158" s="229">
        <v>6.2799999999999998E-4</v>
      </c>
      <c r="J2158" s="73">
        <f t="shared" si="99"/>
        <v>1.2486574890586301E-5</v>
      </c>
      <c r="K2158" s="73">
        <f t="shared" si="100"/>
        <v>121.69244922921141</v>
      </c>
      <c r="L2158" s="3" t="e">
        <f t="shared" si="101"/>
        <v>#N/A</v>
      </c>
    </row>
    <row r="2159" spans="1:12" x14ac:dyDescent="0.25">
      <c r="A2159" s="43" t="s">
        <v>47</v>
      </c>
      <c r="B2159" s="43" t="s">
        <v>12</v>
      </c>
      <c r="C2159" s="43" t="s">
        <v>761</v>
      </c>
      <c r="D2159" s="43" t="s">
        <v>55</v>
      </c>
      <c r="E2159" s="43" t="s">
        <v>1832</v>
      </c>
      <c r="F2159" s="43" t="s">
        <v>3814</v>
      </c>
      <c r="G2159" s="43" t="s">
        <v>4653</v>
      </c>
      <c r="H2159" s="76">
        <v>560000</v>
      </c>
      <c r="I2159" s="229">
        <v>6.2799999999999987E-4</v>
      </c>
      <c r="J2159" s="73">
        <f t="shared" si="99"/>
        <v>1.2486574890586299E-5</v>
      </c>
      <c r="K2159" s="73">
        <f t="shared" si="100"/>
        <v>358.67248193872825</v>
      </c>
      <c r="L2159" s="3" t="e">
        <f t="shared" si="101"/>
        <v>#N/A</v>
      </c>
    </row>
    <row r="2160" spans="1:12" x14ac:dyDescent="0.25">
      <c r="A2160" s="43" t="s">
        <v>47</v>
      </c>
      <c r="B2160" s="43" t="s">
        <v>12</v>
      </c>
      <c r="C2160" s="43" t="s">
        <v>761</v>
      </c>
      <c r="D2160" s="43" t="s">
        <v>55</v>
      </c>
      <c r="E2160" s="43" t="s">
        <v>1832</v>
      </c>
      <c r="F2160" s="43" t="s">
        <v>3814</v>
      </c>
      <c r="G2160" s="43" t="s">
        <v>4653</v>
      </c>
      <c r="H2160" s="76">
        <v>215000</v>
      </c>
      <c r="I2160" s="229">
        <v>6.2800000000000009E-4</v>
      </c>
      <c r="J2160" s="73">
        <f t="shared" si="99"/>
        <v>1.2486574890586305E-5</v>
      </c>
      <c r="K2160" s="73">
        <f t="shared" si="100"/>
        <v>137.70461360147607</v>
      </c>
      <c r="L2160" s="3" t="e">
        <f t="shared" si="101"/>
        <v>#N/A</v>
      </c>
    </row>
    <row r="2161" spans="1:12" x14ac:dyDescent="0.25">
      <c r="A2161" s="43" t="s">
        <v>47</v>
      </c>
      <c r="B2161" s="43" t="s">
        <v>12</v>
      </c>
      <c r="C2161" s="43" t="s">
        <v>761</v>
      </c>
      <c r="D2161" s="43" t="s">
        <v>55</v>
      </c>
      <c r="E2161" s="43" t="s">
        <v>1832</v>
      </c>
      <c r="F2161" s="43" t="s">
        <v>3814</v>
      </c>
      <c r="G2161" s="43" t="s">
        <v>4653</v>
      </c>
      <c r="H2161" s="76">
        <v>645000</v>
      </c>
      <c r="I2161" s="229">
        <v>6.2799999999999998E-4</v>
      </c>
      <c r="J2161" s="73">
        <f t="shared" si="99"/>
        <v>1.2486574890586301E-5</v>
      </c>
      <c r="K2161" s="73">
        <f t="shared" si="100"/>
        <v>413.11384080442815</v>
      </c>
      <c r="L2161" s="3" t="e">
        <f t="shared" si="101"/>
        <v>#N/A</v>
      </c>
    </row>
    <row r="2162" spans="1:12" x14ac:dyDescent="0.25">
      <c r="A2162" s="43" t="s">
        <v>47</v>
      </c>
      <c r="B2162" s="43" t="s">
        <v>12</v>
      </c>
      <c r="C2162" s="43" t="s">
        <v>761</v>
      </c>
      <c r="D2162" s="43" t="s">
        <v>55</v>
      </c>
      <c r="E2162" s="43" t="s">
        <v>1832</v>
      </c>
      <c r="F2162" s="43" t="s">
        <v>3814</v>
      </c>
      <c r="G2162" s="43" t="s">
        <v>4653</v>
      </c>
      <c r="H2162" s="76">
        <v>240000</v>
      </c>
      <c r="I2162" s="229">
        <v>6.2799999999999998E-4</v>
      </c>
      <c r="J2162" s="73">
        <f t="shared" si="99"/>
        <v>1.2486574890586301E-5</v>
      </c>
      <c r="K2162" s="73">
        <f t="shared" si="100"/>
        <v>153.7167779737407</v>
      </c>
      <c r="L2162" s="3" t="e">
        <f t="shared" si="101"/>
        <v>#N/A</v>
      </c>
    </row>
    <row r="2163" spans="1:12" x14ac:dyDescent="0.25">
      <c r="A2163" s="43" t="s">
        <v>47</v>
      </c>
      <c r="B2163" s="43" t="s">
        <v>12</v>
      </c>
      <c r="C2163" s="43" t="s">
        <v>761</v>
      </c>
      <c r="D2163" s="43" t="s">
        <v>55</v>
      </c>
      <c r="E2163" s="43" t="s">
        <v>1832</v>
      </c>
      <c r="F2163" s="43" t="s">
        <v>3814</v>
      </c>
      <c r="G2163" s="43" t="s">
        <v>4653</v>
      </c>
      <c r="H2163" s="76">
        <v>1050000</v>
      </c>
      <c r="I2163" s="229">
        <v>6.2799999999999998E-4</v>
      </c>
      <c r="J2163" s="73">
        <f t="shared" si="99"/>
        <v>1.2486574890586301E-5</v>
      </c>
      <c r="K2163" s="73">
        <f t="shared" si="100"/>
        <v>672.5109036351156</v>
      </c>
      <c r="L2163" s="3" t="e">
        <f t="shared" si="101"/>
        <v>#N/A</v>
      </c>
    </row>
    <row r="2164" spans="1:12" x14ac:dyDescent="0.25">
      <c r="A2164" s="43" t="s">
        <v>47</v>
      </c>
      <c r="B2164" s="43" t="s">
        <v>12</v>
      </c>
      <c r="C2164" s="43" t="s">
        <v>761</v>
      </c>
      <c r="D2164" s="43" t="s">
        <v>55</v>
      </c>
      <c r="E2164" s="43" t="s">
        <v>1832</v>
      </c>
      <c r="F2164" s="43" t="s">
        <v>3814</v>
      </c>
      <c r="G2164" s="43" t="s">
        <v>4653</v>
      </c>
      <c r="H2164" s="76">
        <v>140000</v>
      </c>
      <c r="I2164" s="229">
        <v>6.2799999999999998E-4</v>
      </c>
      <c r="J2164" s="73">
        <f t="shared" si="99"/>
        <v>1.2486574890586301E-5</v>
      </c>
      <c r="K2164" s="73">
        <f t="shared" si="100"/>
        <v>89.668120484682078</v>
      </c>
      <c r="L2164" s="3" t="e">
        <f t="shared" si="101"/>
        <v>#N/A</v>
      </c>
    </row>
    <row r="2165" spans="1:12" x14ac:dyDescent="0.25">
      <c r="A2165" s="43" t="s">
        <v>47</v>
      </c>
      <c r="B2165" s="43" t="s">
        <v>12</v>
      </c>
      <c r="C2165" s="43" t="s">
        <v>761</v>
      </c>
      <c r="D2165" s="43" t="s">
        <v>55</v>
      </c>
      <c r="E2165" s="43" t="s">
        <v>1832</v>
      </c>
      <c r="F2165" s="43" t="s">
        <v>3814</v>
      </c>
      <c r="G2165" s="43" t="s">
        <v>4653</v>
      </c>
      <c r="H2165" s="76">
        <v>2710000</v>
      </c>
      <c r="I2165" s="229">
        <v>6.2800000000000009E-4</v>
      </c>
      <c r="J2165" s="73">
        <f t="shared" si="99"/>
        <v>1.2486574890586305E-5</v>
      </c>
      <c r="K2165" s="73">
        <f t="shared" si="100"/>
        <v>1735.7186179534892</v>
      </c>
      <c r="L2165" s="3" t="e">
        <f t="shared" si="101"/>
        <v>#N/A</v>
      </c>
    </row>
    <row r="2166" spans="1:12" x14ac:dyDescent="0.25">
      <c r="A2166" s="43" t="s">
        <v>47</v>
      </c>
      <c r="B2166" s="43" t="s">
        <v>12</v>
      </c>
      <c r="C2166" s="43" t="s">
        <v>761</v>
      </c>
      <c r="D2166" s="43" t="s">
        <v>55</v>
      </c>
      <c r="E2166" s="43" t="s">
        <v>1832</v>
      </c>
      <c r="F2166" s="43" t="s">
        <v>3814</v>
      </c>
      <c r="G2166" s="43" t="s">
        <v>4653</v>
      </c>
      <c r="H2166" s="76">
        <v>3155000</v>
      </c>
      <c r="I2166" s="229">
        <v>6.2799999999999987E-4</v>
      </c>
      <c r="J2166" s="73">
        <f t="shared" si="99"/>
        <v>1.2486574890586299E-5</v>
      </c>
      <c r="K2166" s="73">
        <f t="shared" si="100"/>
        <v>2020.7351437797995</v>
      </c>
      <c r="L2166" s="3" t="e">
        <f t="shared" si="101"/>
        <v>#N/A</v>
      </c>
    </row>
    <row r="2167" spans="1:12" x14ac:dyDescent="0.25">
      <c r="A2167" s="43" t="s">
        <v>47</v>
      </c>
      <c r="B2167" s="43" t="s">
        <v>12</v>
      </c>
      <c r="C2167" s="43" t="s">
        <v>762</v>
      </c>
      <c r="D2167" s="43" t="s">
        <v>55</v>
      </c>
      <c r="E2167" s="43" t="s">
        <v>1833</v>
      </c>
      <c r="F2167" s="43" t="s">
        <v>3814</v>
      </c>
      <c r="G2167" s="43" t="s">
        <v>4653</v>
      </c>
      <c r="H2167" s="76">
        <v>350000</v>
      </c>
      <c r="I2167" s="229">
        <v>6.2799999999999998E-4</v>
      </c>
      <c r="J2167" s="73">
        <f t="shared" si="99"/>
        <v>1.2486574890586301E-5</v>
      </c>
      <c r="K2167" s="73">
        <f t="shared" si="100"/>
        <v>224.17030121170521</v>
      </c>
      <c r="L2167" s="3" t="e">
        <f t="shared" si="101"/>
        <v>#N/A</v>
      </c>
    </row>
    <row r="2168" spans="1:12" x14ac:dyDescent="0.25">
      <c r="A2168" s="43" t="s">
        <v>47</v>
      </c>
      <c r="B2168" s="43" t="s">
        <v>12</v>
      </c>
      <c r="C2168" s="43" t="s">
        <v>762</v>
      </c>
      <c r="D2168" s="43" t="s">
        <v>55</v>
      </c>
      <c r="E2168" s="43" t="s">
        <v>1833</v>
      </c>
      <c r="F2168" s="43" t="s">
        <v>3814</v>
      </c>
      <c r="G2168" s="43" t="s">
        <v>4653</v>
      </c>
      <c r="H2168" s="76">
        <v>5000</v>
      </c>
      <c r="I2168" s="229">
        <v>6.2799999999999727E-4</v>
      </c>
      <c r="J2168" s="73">
        <f t="shared" si="99"/>
        <v>1.2486574890586249E-5</v>
      </c>
      <c r="K2168" s="73">
        <f t="shared" si="100"/>
        <v>3.2024328744529176</v>
      </c>
      <c r="L2168" s="3" t="e">
        <f t="shared" si="101"/>
        <v>#N/A</v>
      </c>
    </row>
    <row r="2169" spans="1:12" x14ac:dyDescent="0.25">
      <c r="A2169" s="43" t="s">
        <v>47</v>
      </c>
      <c r="B2169" s="43" t="s">
        <v>12</v>
      </c>
      <c r="C2169" s="43" t="s">
        <v>762</v>
      </c>
      <c r="D2169" s="43" t="s">
        <v>55</v>
      </c>
      <c r="E2169" s="43" t="s">
        <v>1833</v>
      </c>
      <c r="F2169" s="43" t="s">
        <v>3814</v>
      </c>
      <c r="G2169" s="43" t="s">
        <v>4653</v>
      </c>
      <c r="H2169" s="76">
        <v>300000</v>
      </c>
      <c r="I2169" s="229">
        <v>6.2799999999999998E-4</v>
      </c>
      <c r="J2169" s="73">
        <f t="shared" si="99"/>
        <v>1.2486574890586301E-5</v>
      </c>
      <c r="K2169" s="73">
        <f t="shared" si="100"/>
        <v>192.14597246717588</v>
      </c>
      <c r="L2169" s="3" t="e">
        <f t="shared" si="101"/>
        <v>#N/A</v>
      </c>
    </row>
    <row r="2170" spans="1:12" x14ac:dyDescent="0.25">
      <c r="A2170" s="43" t="s">
        <v>47</v>
      </c>
      <c r="B2170" s="43" t="s">
        <v>12</v>
      </c>
      <c r="C2170" s="43" t="s">
        <v>377</v>
      </c>
      <c r="D2170" s="43" t="s">
        <v>55</v>
      </c>
      <c r="E2170" s="43" t="s">
        <v>411</v>
      </c>
      <c r="F2170" s="43" t="s">
        <v>3814</v>
      </c>
      <c r="G2170" s="43" t="s">
        <v>4653</v>
      </c>
      <c r="H2170" s="76">
        <v>120000</v>
      </c>
      <c r="I2170" s="229">
        <v>5.9800000000000001E-4</v>
      </c>
      <c r="J2170" s="73">
        <f t="shared" si="99"/>
        <v>1.189008245950734E-5</v>
      </c>
      <c r="K2170" s="73">
        <f t="shared" si="100"/>
        <v>73.186809895140883</v>
      </c>
      <c r="L2170" s="3" t="e">
        <f t="shared" si="101"/>
        <v>#N/A</v>
      </c>
    </row>
    <row r="2171" spans="1:12" x14ac:dyDescent="0.25">
      <c r="A2171" s="43" t="s">
        <v>47</v>
      </c>
      <c r="B2171" s="43" t="s">
        <v>12</v>
      </c>
      <c r="C2171" s="43" t="s">
        <v>377</v>
      </c>
      <c r="D2171" s="43" t="s">
        <v>55</v>
      </c>
      <c r="E2171" s="43" t="s">
        <v>411</v>
      </c>
      <c r="F2171" s="43" t="s">
        <v>3814</v>
      </c>
      <c r="G2171" s="43" t="s">
        <v>4653</v>
      </c>
      <c r="H2171" s="76">
        <v>40000</v>
      </c>
      <c r="I2171" s="229">
        <v>5.9800000000000001E-4</v>
      </c>
      <c r="J2171" s="73">
        <f t="shared" si="99"/>
        <v>1.189008245950734E-5</v>
      </c>
      <c r="K2171" s="73">
        <f t="shared" si="100"/>
        <v>24.395603298380291</v>
      </c>
      <c r="L2171" s="3" t="e">
        <f t="shared" si="101"/>
        <v>#N/A</v>
      </c>
    </row>
    <row r="2172" spans="1:12" x14ac:dyDescent="0.25">
      <c r="A2172" s="43" t="s">
        <v>47</v>
      </c>
      <c r="B2172" s="43" t="s">
        <v>12</v>
      </c>
      <c r="C2172" s="43" t="s">
        <v>377</v>
      </c>
      <c r="D2172" s="43" t="s">
        <v>55</v>
      </c>
      <c r="E2172" s="43" t="s">
        <v>410</v>
      </c>
      <c r="F2172" s="43" t="s">
        <v>3816</v>
      </c>
      <c r="G2172" s="43" t="s">
        <v>4653</v>
      </c>
      <c r="H2172" s="76">
        <v>265000</v>
      </c>
      <c r="I2172" s="229">
        <v>5.9800000000000001E-4</v>
      </c>
      <c r="J2172" s="73">
        <f t="shared" si="99"/>
        <v>1.189008245950734E-5</v>
      </c>
      <c r="K2172" s="73">
        <f t="shared" si="100"/>
        <v>161.62087185176944</v>
      </c>
      <c r="L2172" s="3" t="e">
        <f t="shared" si="101"/>
        <v>#N/A</v>
      </c>
    </row>
    <row r="2173" spans="1:12" x14ac:dyDescent="0.25">
      <c r="A2173" s="43" t="s">
        <v>47</v>
      </c>
      <c r="B2173" s="43" t="s">
        <v>12</v>
      </c>
      <c r="C2173" s="43" t="s">
        <v>379</v>
      </c>
      <c r="D2173" s="43" t="s">
        <v>55</v>
      </c>
      <c r="E2173" s="43" t="s">
        <v>1834</v>
      </c>
      <c r="F2173" s="43" t="s">
        <v>3814</v>
      </c>
      <c r="G2173" s="43" t="s">
        <v>4653</v>
      </c>
      <c r="H2173" s="76">
        <v>45000</v>
      </c>
      <c r="I2173" s="229"/>
      <c r="J2173" s="73">
        <f t="shared" si="99"/>
        <v>0</v>
      </c>
      <c r="K2173" s="73">
        <f t="shared" si="100"/>
        <v>0</v>
      </c>
      <c r="L2173" s="3" t="e">
        <f t="shared" si="101"/>
        <v>#N/A</v>
      </c>
    </row>
    <row r="2174" spans="1:12" x14ac:dyDescent="0.25">
      <c r="A2174" s="43" t="s">
        <v>47</v>
      </c>
      <c r="B2174" s="43" t="s">
        <v>12</v>
      </c>
      <c r="C2174" s="43" t="s">
        <v>379</v>
      </c>
      <c r="D2174" s="43" t="s">
        <v>55</v>
      </c>
      <c r="E2174" s="43" t="s">
        <v>1834</v>
      </c>
      <c r="F2174" s="43" t="s">
        <v>3814</v>
      </c>
      <c r="G2174" s="43" t="s">
        <v>4653</v>
      </c>
      <c r="H2174" s="76">
        <v>20000</v>
      </c>
      <c r="I2174" s="229"/>
      <c r="J2174" s="73">
        <f t="shared" si="99"/>
        <v>0</v>
      </c>
      <c r="K2174" s="73">
        <f t="shared" si="100"/>
        <v>0</v>
      </c>
      <c r="L2174" s="3" t="e">
        <f t="shared" si="101"/>
        <v>#N/A</v>
      </c>
    </row>
    <row r="2175" spans="1:12" x14ac:dyDescent="0.25">
      <c r="A2175" s="43" t="s">
        <v>47</v>
      </c>
      <c r="B2175" s="43" t="s">
        <v>12</v>
      </c>
      <c r="C2175" s="43" t="s">
        <v>379</v>
      </c>
      <c r="D2175" s="43" t="s">
        <v>55</v>
      </c>
      <c r="E2175" s="43" t="s">
        <v>1834</v>
      </c>
      <c r="F2175" s="43" t="s">
        <v>3814</v>
      </c>
      <c r="G2175" s="43" t="s">
        <v>4653</v>
      </c>
      <c r="H2175" s="76">
        <v>130000</v>
      </c>
      <c r="I2175" s="229"/>
      <c r="J2175" s="73">
        <f t="shared" si="99"/>
        <v>0</v>
      </c>
      <c r="K2175" s="73">
        <f t="shared" si="100"/>
        <v>0</v>
      </c>
      <c r="L2175" s="3" t="e">
        <f t="shared" si="101"/>
        <v>#N/A</v>
      </c>
    </row>
    <row r="2176" spans="1:12" x14ac:dyDescent="0.25">
      <c r="A2176" s="43" t="s">
        <v>47</v>
      </c>
      <c r="B2176" s="43" t="s">
        <v>12</v>
      </c>
      <c r="C2176" s="43" t="s">
        <v>379</v>
      </c>
      <c r="D2176" s="43" t="s">
        <v>55</v>
      </c>
      <c r="E2176" s="43" t="s">
        <v>1834</v>
      </c>
      <c r="F2176" s="43" t="s">
        <v>3814</v>
      </c>
      <c r="G2176" s="43" t="s">
        <v>4653</v>
      </c>
      <c r="H2176" s="76">
        <v>30000</v>
      </c>
      <c r="I2176" s="229"/>
      <c r="J2176" s="73">
        <f t="shared" si="99"/>
        <v>0</v>
      </c>
      <c r="K2176" s="73">
        <f t="shared" si="100"/>
        <v>0</v>
      </c>
      <c r="L2176" s="3" t="e">
        <f t="shared" si="101"/>
        <v>#N/A</v>
      </c>
    </row>
    <row r="2177" spans="1:12" x14ac:dyDescent="0.25">
      <c r="A2177" s="43" t="s">
        <v>47</v>
      </c>
      <c r="B2177" s="43" t="s">
        <v>12</v>
      </c>
      <c r="C2177" s="43" t="s">
        <v>379</v>
      </c>
      <c r="D2177" s="43" t="s">
        <v>55</v>
      </c>
      <c r="E2177" s="43" t="s">
        <v>1834</v>
      </c>
      <c r="F2177" s="43" t="s">
        <v>3814</v>
      </c>
      <c r="G2177" s="43" t="s">
        <v>4653</v>
      </c>
      <c r="H2177" s="76">
        <v>70000</v>
      </c>
      <c r="I2177" s="229"/>
      <c r="J2177" s="73">
        <f t="shared" si="99"/>
        <v>0</v>
      </c>
      <c r="K2177" s="73">
        <f t="shared" si="100"/>
        <v>0</v>
      </c>
      <c r="L2177" s="3" t="e">
        <f t="shared" si="101"/>
        <v>#N/A</v>
      </c>
    </row>
    <row r="2178" spans="1:12" x14ac:dyDescent="0.25">
      <c r="A2178" s="43" t="s">
        <v>47</v>
      </c>
      <c r="B2178" s="43" t="s">
        <v>12</v>
      </c>
      <c r="C2178" s="43" t="s">
        <v>379</v>
      </c>
      <c r="D2178" s="43" t="s">
        <v>55</v>
      </c>
      <c r="E2178" s="43" t="s">
        <v>1834</v>
      </c>
      <c r="F2178" s="43" t="s">
        <v>3814</v>
      </c>
      <c r="G2178" s="43" t="s">
        <v>4653</v>
      </c>
      <c r="H2178" s="76">
        <v>15000</v>
      </c>
      <c r="I2178" s="229"/>
      <c r="J2178" s="73">
        <f t="shared" si="99"/>
        <v>0</v>
      </c>
      <c r="K2178" s="73">
        <f t="shared" si="100"/>
        <v>0</v>
      </c>
      <c r="L2178" s="3" t="e">
        <f t="shared" si="101"/>
        <v>#N/A</v>
      </c>
    </row>
    <row r="2179" spans="1:12" x14ac:dyDescent="0.25">
      <c r="A2179" s="43" t="s">
        <v>47</v>
      </c>
      <c r="B2179" s="43" t="s">
        <v>12</v>
      </c>
      <c r="C2179" s="43" t="s">
        <v>379</v>
      </c>
      <c r="D2179" s="43" t="s">
        <v>55</v>
      </c>
      <c r="E2179" s="43" t="s">
        <v>1834</v>
      </c>
      <c r="F2179" s="43" t="s">
        <v>3814</v>
      </c>
      <c r="G2179" s="43" t="s">
        <v>4653</v>
      </c>
      <c r="H2179" s="76">
        <v>375000</v>
      </c>
      <c r="I2179" s="229"/>
      <c r="J2179" s="73">
        <f t="shared" si="99"/>
        <v>0</v>
      </c>
      <c r="K2179" s="73">
        <f t="shared" si="100"/>
        <v>0</v>
      </c>
      <c r="L2179" s="3" t="e">
        <f t="shared" si="101"/>
        <v>#N/A</v>
      </c>
    </row>
    <row r="2180" spans="1:12" x14ac:dyDescent="0.25">
      <c r="A2180" s="43" t="s">
        <v>47</v>
      </c>
      <c r="B2180" s="43" t="s">
        <v>12</v>
      </c>
      <c r="C2180" s="43" t="s">
        <v>379</v>
      </c>
      <c r="D2180" s="43" t="s">
        <v>55</v>
      </c>
      <c r="E2180" s="43" t="s">
        <v>1834</v>
      </c>
      <c r="F2180" s="43" t="s">
        <v>3814</v>
      </c>
      <c r="G2180" s="43" t="s">
        <v>4653</v>
      </c>
      <c r="H2180" s="76">
        <v>100000</v>
      </c>
      <c r="I2180" s="229"/>
      <c r="J2180" s="73">
        <f t="shared" si="99"/>
        <v>0</v>
      </c>
      <c r="K2180" s="73">
        <f t="shared" si="100"/>
        <v>0</v>
      </c>
      <c r="L2180" s="3" t="e">
        <f t="shared" si="101"/>
        <v>#N/A</v>
      </c>
    </row>
    <row r="2181" spans="1:12" x14ac:dyDescent="0.25">
      <c r="A2181" s="43" t="s">
        <v>47</v>
      </c>
      <c r="B2181" s="43" t="s">
        <v>12</v>
      </c>
      <c r="C2181" s="43" t="s">
        <v>379</v>
      </c>
      <c r="D2181" s="43" t="s">
        <v>55</v>
      </c>
      <c r="E2181" s="43" t="s">
        <v>1834</v>
      </c>
      <c r="F2181" s="43" t="s">
        <v>3814</v>
      </c>
      <c r="G2181" s="43" t="s">
        <v>4653</v>
      </c>
      <c r="H2181" s="76">
        <v>100000</v>
      </c>
      <c r="I2181" s="229"/>
      <c r="J2181" s="73">
        <f t="shared" si="99"/>
        <v>0</v>
      </c>
      <c r="K2181" s="73">
        <f t="shared" si="100"/>
        <v>0</v>
      </c>
      <c r="L2181" s="3" t="e">
        <f t="shared" si="101"/>
        <v>#N/A</v>
      </c>
    </row>
    <row r="2182" spans="1:12" x14ac:dyDescent="0.25">
      <c r="A2182" s="43" t="s">
        <v>47</v>
      </c>
      <c r="B2182" s="43" t="s">
        <v>12</v>
      </c>
      <c r="C2182" s="43" t="s">
        <v>379</v>
      </c>
      <c r="D2182" s="43" t="s">
        <v>55</v>
      </c>
      <c r="E2182" s="43" t="s">
        <v>1834</v>
      </c>
      <c r="F2182" s="43" t="s">
        <v>3814</v>
      </c>
      <c r="G2182" s="43" t="s">
        <v>4653</v>
      </c>
      <c r="H2182" s="76">
        <v>40000</v>
      </c>
      <c r="I2182" s="229"/>
      <c r="J2182" s="73">
        <f t="shared" si="99"/>
        <v>0</v>
      </c>
      <c r="K2182" s="73">
        <f t="shared" si="100"/>
        <v>0</v>
      </c>
      <c r="L2182" s="3" t="e">
        <f t="shared" si="101"/>
        <v>#N/A</v>
      </c>
    </row>
    <row r="2183" spans="1:12" x14ac:dyDescent="0.25">
      <c r="A2183" s="43" t="s">
        <v>47</v>
      </c>
      <c r="B2183" s="43" t="s">
        <v>12</v>
      </c>
      <c r="C2183" s="43" t="s">
        <v>379</v>
      </c>
      <c r="D2183" s="43" t="s">
        <v>55</v>
      </c>
      <c r="E2183" s="43" t="s">
        <v>1834</v>
      </c>
      <c r="F2183" s="43" t="s">
        <v>3814</v>
      </c>
      <c r="G2183" s="43" t="s">
        <v>4653</v>
      </c>
      <c r="H2183" s="76">
        <v>5000</v>
      </c>
      <c r="I2183" s="229"/>
      <c r="J2183" s="73">
        <f t="shared" ref="J2183:J2246" si="102">I2183*$J$5</f>
        <v>0</v>
      </c>
      <c r="K2183" s="73">
        <f t="shared" ref="K2183:K2246" si="103">(I2183+J2183)*H2183</f>
        <v>0</v>
      </c>
      <c r="L2183" s="3" t="e">
        <f t="shared" ref="L2183:L2246" si="104">MATCH(C2183,$C$7237:$C$7264,0)</f>
        <v>#N/A</v>
      </c>
    </row>
    <row r="2184" spans="1:12" x14ac:dyDescent="0.25">
      <c r="A2184" s="43" t="s">
        <v>47</v>
      </c>
      <c r="B2184" s="43" t="s">
        <v>12</v>
      </c>
      <c r="C2184" s="43" t="s">
        <v>379</v>
      </c>
      <c r="D2184" s="43" t="s">
        <v>55</v>
      </c>
      <c r="E2184" s="43" t="s">
        <v>1834</v>
      </c>
      <c r="F2184" s="43" t="s">
        <v>3814</v>
      </c>
      <c r="G2184" s="43" t="s">
        <v>4653</v>
      </c>
      <c r="H2184" s="76">
        <v>65000</v>
      </c>
      <c r="I2184" s="229"/>
      <c r="J2184" s="73">
        <f t="shared" si="102"/>
        <v>0</v>
      </c>
      <c r="K2184" s="73">
        <f t="shared" si="103"/>
        <v>0</v>
      </c>
      <c r="L2184" s="3" t="e">
        <f t="shared" si="104"/>
        <v>#N/A</v>
      </c>
    </row>
    <row r="2185" spans="1:12" x14ac:dyDescent="0.25">
      <c r="A2185" s="43" t="s">
        <v>47</v>
      </c>
      <c r="B2185" s="43" t="s">
        <v>12</v>
      </c>
      <c r="C2185" s="43" t="s">
        <v>379</v>
      </c>
      <c r="D2185" s="43" t="s">
        <v>55</v>
      </c>
      <c r="E2185" s="43" t="s">
        <v>1834</v>
      </c>
      <c r="F2185" s="43" t="s">
        <v>3814</v>
      </c>
      <c r="G2185" s="43" t="s">
        <v>4653</v>
      </c>
      <c r="H2185" s="76">
        <v>85000</v>
      </c>
      <c r="I2185" s="229"/>
      <c r="J2185" s="73">
        <f t="shared" si="102"/>
        <v>0</v>
      </c>
      <c r="K2185" s="73">
        <f t="shared" si="103"/>
        <v>0</v>
      </c>
      <c r="L2185" s="3" t="e">
        <f t="shared" si="104"/>
        <v>#N/A</v>
      </c>
    </row>
    <row r="2186" spans="1:12" x14ac:dyDescent="0.25">
      <c r="A2186" s="43" t="s">
        <v>47</v>
      </c>
      <c r="B2186" s="43" t="s">
        <v>12</v>
      </c>
      <c r="C2186" s="43" t="s">
        <v>379</v>
      </c>
      <c r="D2186" s="43" t="s">
        <v>55</v>
      </c>
      <c r="E2186" s="43" t="s">
        <v>1834</v>
      </c>
      <c r="F2186" s="43" t="s">
        <v>3814</v>
      </c>
      <c r="G2186" s="43" t="s">
        <v>4653</v>
      </c>
      <c r="H2186" s="76">
        <v>125000</v>
      </c>
      <c r="I2186" s="229"/>
      <c r="J2186" s="73">
        <f t="shared" si="102"/>
        <v>0</v>
      </c>
      <c r="K2186" s="73">
        <f t="shared" si="103"/>
        <v>0</v>
      </c>
      <c r="L2186" s="3" t="e">
        <f t="shared" si="104"/>
        <v>#N/A</v>
      </c>
    </row>
    <row r="2187" spans="1:12" x14ac:dyDescent="0.25">
      <c r="A2187" s="43" t="s">
        <v>47</v>
      </c>
      <c r="B2187" s="43" t="s">
        <v>12</v>
      </c>
      <c r="C2187" s="43" t="s">
        <v>379</v>
      </c>
      <c r="D2187" s="43" t="s">
        <v>55</v>
      </c>
      <c r="E2187" s="43" t="s">
        <v>1834</v>
      </c>
      <c r="F2187" s="43" t="s">
        <v>3814</v>
      </c>
      <c r="G2187" s="43" t="s">
        <v>4653</v>
      </c>
      <c r="H2187" s="76">
        <v>75000</v>
      </c>
      <c r="I2187" s="229"/>
      <c r="J2187" s="73">
        <f t="shared" si="102"/>
        <v>0</v>
      </c>
      <c r="K2187" s="73">
        <f t="shared" si="103"/>
        <v>0</v>
      </c>
      <c r="L2187" s="3" t="e">
        <f t="shared" si="104"/>
        <v>#N/A</v>
      </c>
    </row>
    <row r="2188" spans="1:12" x14ac:dyDescent="0.25">
      <c r="A2188" s="43" t="s">
        <v>47</v>
      </c>
      <c r="B2188" s="43" t="s">
        <v>12</v>
      </c>
      <c r="C2188" s="43" t="s">
        <v>379</v>
      </c>
      <c r="D2188" s="43" t="s">
        <v>55</v>
      </c>
      <c r="E2188" s="43" t="s">
        <v>1834</v>
      </c>
      <c r="F2188" s="43" t="s">
        <v>3814</v>
      </c>
      <c r="G2188" s="43" t="s">
        <v>4653</v>
      </c>
      <c r="H2188" s="76">
        <v>130000</v>
      </c>
      <c r="I2188" s="229"/>
      <c r="J2188" s="73">
        <f t="shared" si="102"/>
        <v>0</v>
      </c>
      <c r="K2188" s="73">
        <f t="shared" si="103"/>
        <v>0</v>
      </c>
      <c r="L2188" s="3" t="e">
        <f t="shared" si="104"/>
        <v>#N/A</v>
      </c>
    </row>
    <row r="2189" spans="1:12" x14ac:dyDescent="0.25">
      <c r="A2189" s="43" t="s">
        <v>47</v>
      </c>
      <c r="B2189" s="43" t="s">
        <v>12</v>
      </c>
      <c r="C2189" s="43" t="s">
        <v>379</v>
      </c>
      <c r="D2189" s="43" t="s">
        <v>55</v>
      </c>
      <c r="E2189" s="43" t="s">
        <v>1834</v>
      </c>
      <c r="F2189" s="43" t="s">
        <v>3814</v>
      </c>
      <c r="G2189" s="43" t="s">
        <v>4653</v>
      </c>
      <c r="H2189" s="76">
        <v>5000</v>
      </c>
      <c r="I2189" s="229"/>
      <c r="J2189" s="73">
        <f t="shared" si="102"/>
        <v>0</v>
      </c>
      <c r="K2189" s="73">
        <f t="shared" si="103"/>
        <v>0</v>
      </c>
      <c r="L2189" s="3" t="e">
        <f t="shared" si="104"/>
        <v>#N/A</v>
      </c>
    </row>
    <row r="2190" spans="1:12" x14ac:dyDescent="0.25">
      <c r="A2190" s="43" t="s">
        <v>47</v>
      </c>
      <c r="B2190" s="43" t="s">
        <v>12</v>
      </c>
      <c r="C2190" s="43" t="s">
        <v>379</v>
      </c>
      <c r="D2190" s="43" t="s">
        <v>55</v>
      </c>
      <c r="E2190" s="43" t="s">
        <v>1834</v>
      </c>
      <c r="F2190" s="43" t="s">
        <v>3814</v>
      </c>
      <c r="G2190" s="43" t="s">
        <v>4653</v>
      </c>
      <c r="H2190" s="76">
        <v>75000</v>
      </c>
      <c r="I2190" s="229"/>
      <c r="J2190" s="73">
        <f t="shared" si="102"/>
        <v>0</v>
      </c>
      <c r="K2190" s="73">
        <f t="shared" si="103"/>
        <v>0</v>
      </c>
      <c r="L2190" s="3" t="e">
        <f t="shared" si="104"/>
        <v>#N/A</v>
      </c>
    </row>
    <row r="2191" spans="1:12" x14ac:dyDescent="0.25">
      <c r="A2191" s="43" t="s">
        <v>47</v>
      </c>
      <c r="B2191" s="43" t="s">
        <v>12</v>
      </c>
      <c r="C2191" s="43" t="s">
        <v>379</v>
      </c>
      <c r="D2191" s="43" t="s">
        <v>55</v>
      </c>
      <c r="E2191" s="43" t="s">
        <v>1834</v>
      </c>
      <c r="F2191" s="43" t="s">
        <v>3814</v>
      </c>
      <c r="G2191" s="43" t="s">
        <v>4653</v>
      </c>
      <c r="H2191" s="76">
        <v>35000</v>
      </c>
      <c r="I2191" s="229"/>
      <c r="J2191" s="73">
        <f t="shared" si="102"/>
        <v>0</v>
      </c>
      <c r="K2191" s="73">
        <f t="shared" si="103"/>
        <v>0</v>
      </c>
      <c r="L2191" s="3" t="e">
        <f t="shared" si="104"/>
        <v>#N/A</v>
      </c>
    </row>
    <row r="2192" spans="1:12" x14ac:dyDescent="0.25">
      <c r="A2192" s="43" t="s">
        <v>47</v>
      </c>
      <c r="B2192" s="43" t="s">
        <v>12</v>
      </c>
      <c r="C2192" s="43" t="s">
        <v>379</v>
      </c>
      <c r="D2192" s="43" t="s">
        <v>55</v>
      </c>
      <c r="E2192" s="43" t="s">
        <v>1834</v>
      </c>
      <c r="F2192" s="43" t="s">
        <v>3814</v>
      </c>
      <c r="G2192" s="43" t="s">
        <v>4653</v>
      </c>
      <c r="H2192" s="76">
        <v>90000</v>
      </c>
      <c r="I2192" s="229"/>
      <c r="J2192" s="73">
        <f t="shared" si="102"/>
        <v>0</v>
      </c>
      <c r="K2192" s="73">
        <f t="shared" si="103"/>
        <v>0</v>
      </c>
      <c r="L2192" s="3" t="e">
        <f t="shared" si="104"/>
        <v>#N/A</v>
      </c>
    </row>
    <row r="2193" spans="1:12" x14ac:dyDescent="0.25">
      <c r="A2193" s="43" t="s">
        <v>47</v>
      </c>
      <c r="B2193" s="43" t="s">
        <v>12</v>
      </c>
      <c r="C2193" s="43" t="s">
        <v>379</v>
      </c>
      <c r="D2193" s="43" t="s">
        <v>55</v>
      </c>
      <c r="E2193" s="43" t="s">
        <v>1834</v>
      </c>
      <c r="F2193" s="43" t="s">
        <v>3814</v>
      </c>
      <c r="G2193" s="43" t="s">
        <v>4653</v>
      </c>
      <c r="H2193" s="76">
        <v>110000</v>
      </c>
      <c r="I2193" s="229"/>
      <c r="J2193" s="73">
        <f t="shared" si="102"/>
        <v>0</v>
      </c>
      <c r="K2193" s="73">
        <f t="shared" si="103"/>
        <v>0</v>
      </c>
      <c r="L2193" s="3" t="e">
        <f t="shared" si="104"/>
        <v>#N/A</v>
      </c>
    </row>
    <row r="2194" spans="1:12" x14ac:dyDescent="0.25">
      <c r="A2194" s="43" t="s">
        <v>47</v>
      </c>
      <c r="B2194" s="43" t="s">
        <v>12</v>
      </c>
      <c r="C2194" s="43" t="s">
        <v>379</v>
      </c>
      <c r="D2194" s="43" t="s">
        <v>55</v>
      </c>
      <c r="E2194" s="43" t="s">
        <v>1834</v>
      </c>
      <c r="F2194" s="43" t="s">
        <v>3814</v>
      </c>
      <c r="G2194" s="43" t="s">
        <v>4653</v>
      </c>
      <c r="H2194" s="76">
        <v>50000</v>
      </c>
      <c r="I2194" s="229"/>
      <c r="J2194" s="73">
        <f t="shared" si="102"/>
        <v>0</v>
      </c>
      <c r="K2194" s="73">
        <f t="shared" si="103"/>
        <v>0</v>
      </c>
      <c r="L2194" s="3" t="e">
        <f t="shared" si="104"/>
        <v>#N/A</v>
      </c>
    </row>
    <row r="2195" spans="1:12" x14ac:dyDescent="0.25">
      <c r="A2195" s="43" t="s">
        <v>47</v>
      </c>
      <c r="B2195" s="43" t="s">
        <v>12</v>
      </c>
      <c r="C2195" s="43" t="s">
        <v>379</v>
      </c>
      <c r="D2195" s="43" t="s">
        <v>55</v>
      </c>
      <c r="E2195" s="43" t="s">
        <v>1834</v>
      </c>
      <c r="F2195" s="43" t="s">
        <v>3814</v>
      </c>
      <c r="G2195" s="43" t="s">
        <v>4653</v>
      </c>
      <c r="H2195" s="76">
        <v>5000</v>
      </c>
      <c r="I2195" s="229"/>
      <c r="J2195" s="73">
        <f t="shared" si="102"/>
        <v>0</v>
      </c>
      <c r="K2195" s="73">
        <f t="shared" si="103"/>
        <v>0</v>
      </c>
      <c r="L2195" s="3" t="e">
        <f t="shared" si="104"/>
        <v>#N/A</v>
      </c>
    </row>
    <row r="2196" spans="1:12" x14ac:dyDescent="0.25">
      <c r="A2196" s="43" t="s">
        <v>47</v>
      </c>
      <c r="B2196" s="43" t="s">
        <v>12</v>
      </c>
      <c r="C2196" s="43" t="s">
        <v>379</v>
      </c>
      <c r="D2196" s="43" t="s">
        <v>55</v>
      </c>
      <c r="E2196" s="43" t="s">
        <v>1834</v>
      </c>
      <c r="F2196" s="43" t="s">
        <v>3814</v>
      </c>
      <c r="G2196" s="43" t="s">
        <v>4653</v>
      </c>
      <c r="H2196" s="76">
        <v>5000</v>
      </c>
      <c r="I2196" s="229"/>
      <c r="J2196" s="73">
        <f t="shared" si="102"/>
        <v>0</v>
      </c>
      <c r="K2196" s="73">
        <f t="shared" si="103"/>
        <v>0</v>
      </c>
      <c r="L2196" s="3" t="e">
        <f t="shared" si="104"/>
        <v>#N/A</v>
      </c>
    </row>
    <row r="2197" spans="1:12" x14ac:dyDescent="0.25">
      <c r="A2197" s="43" t="s">
        <v>47</v>
      </c>
      <c r="B2197" s="43" t="s">
        <v>12</v>
      </c>
      <c r="C2197" s="43" t="s">
        <v>379</v>
      </c>
      <c r="D2197" s="43" t="s">
        <v>55</v>
      </c>
      <c r="E2197" s="43" t="s">
        <v>1834</v>
      </c>
      <c r="F2197" s="43" t="s">
        <v>3814</v>
      </c>
      <c r="G2197" s="43" t="s">
        <v>4653</v>
      </c>
      <c r="H2197" s="76">
        <v>15000</v>
      </c>
      <c r="I2197" s="229"/>
      <c r="J2197" s="73">
        <f t="shared" si="102"/>
        <v>0</v>
      </c>
      <c r="K2197" s="73">
        <f t="shared" si="103"/>
        <v>0</v>
      </c>
      <c r="L2197" s="3" t="e">
        <f t="shared" si="104"/>
        <v>#N/A</v>
      </c>
    </row>
    <row r="2198" spans="1:12" x14ac:dyDescent="0.25">
      <c r="A2198" s="43" t="s">
        <v>47</v>
      </c>
      <c r="B2198" s="43" t="s">
        <v>12</v>
      </c>
      <c r="C2198" s="43" t="s">
        <v>379</v>
      </c>
      <c r="D2198" s="43" t="s">
        <v>55</v>
      </c>
      <c r="E2198" s="43" t="s">
        <v>1834</v>
      </c>
      <c r="F2198" s="43" t="s">
        <v>3814</v>
      </c>
      <c r="G2198" s="43" t="s">
        <v>4653</v>
      </c>
      <c r="H2198" s="76">
        <v>20000</v>
      </c>
      <c r="I2198" s="229"/>
      <c r="J2198" s="73">
        <f t="shared" si="102"/>
        <v>0</v>
      </c>
      <c r="K2198" s="73">
        <f t="shared" si="103"/>
        <v>0</v>
      </c>
      <c r="L2198" s="3" t="e">
        <f t="shared" si="104"/>
        <v>#N/A</v>
      </c>
    </row>
    <row r="2199" spans="1:12" x14ac:dyDescent="0.25">
      <c r="A2199" s="43" t="s">
        <v>47</v>
      </c>
      <c r="B2199" s="43" t="s">
        <v>12</v>
      </c>
      <c r="C2199" s="43" t="s">
        <v>379</v>
      </c>
      <c r="D2199" s="43" t="s">
        <v>55</v>
      </c>
      <c r="E2199" s="43" t="s">
        <v>1835</v>
      </c>
      <c r="F2199" s="43" t="s">
        <v>3820</v>
      </c>
      <c r="G2199" s="43" t="s">
        <v>4653</v>
      </c>
      <c r="H2199" s="76">
        <v>775000</v>
      </c>
      <c r="I2199" s="229"/>
      <c r="J2199" s="73">
        <f t="shared" si="102"/>
        <v>0</v>
      </c>
      <c r="K2199" s="73">
        <f t="shared" si="103"/>
        <v>0</v>
      </c>
      <c r="L2199" s="3" t="e">
        <f t="shared" si="104"/>
        <v>#N/A</v>
      </c>
    </row>
    <row r="2200" spans="1:12" x14ac:dyDescent="0.25">
      <c r="A2200" s="43" t="s">
        <v>47</v>
      </c>
      <c r="B2200" s="43" t="s">
        <v>12</v>
      </c>
      <c r="C2200" s="43" t="s">
        <v>379</v>
      </c>
      <c r="D2200" s="43" t="s">
        <v>55</v>
      </c>
      <c r="E2200" s="43" t="s">
        <v>1835</v>
      </c>
      <c r="F2200" s="43" t="s">
        <v>3820</v>
      </c>
      <c r="G2200" s="43" t="s">
        <v>4653</v>
      </c>
      <c r="H2200" s="76">
        <v>100000</v>
      </c>
      <c r="I2200" s="229"/>
      <c r="J2200" s="73">
        <f t="shared" si="102"/>
        <v>0</v>
      </c>
      <c r="K2200" s="73">
        <f t="shared" si="103"/>
        <v>0</v>
      </c>
      <c r="L2200" s="3" t="e">
        <f t="shared" si="104"/>
        <v>#N/A</v>
      </c>
    </row>
    <row r="2201" spans="1:12" x14ac:dyDescent="0.25">
      <c r="A2201" s="43" t="s">
        <v>47</v>
      </c>
      <c r="B2201" s="43" t="s">
        <v>12</v>
      </c>
      <c r="C2201" s="43" t="s">
        <v>379</v>
      </c>
      <c r="D2201" s="43" t="s">
        <v>55</v>
      </c>
      <c r="E2201" s="43" t="s">
        <v>1835</v>
      </c>
      <c r="F2201" s="43" t="s">
        <v>3820</v>
      </c>
      <c r="G2201" s="43" t="s">
        <v>4653</v>
      </c>
      <c r="H2201" s="76">
        <v>530000</v>
      </c>
      <c r="I2201" s="229"/>
      <c r="J2201" s="73">
        <f t="shared" si="102"/>
        <v>0</v>
      </c>
      <c r="K2201" s="73">
        <f t="shared" si="103"/>
        <v>0</v>
      </c>
      <c r="L2201" s="3" t="e">
        <f t="shared" si="104"/>
        <v>#N/A</v>
      </c>
    </row>
    <row r="2202" spans="1:12" x14ac:dyDescent="0.25">
      <c r="A2202" s="43" t="s">
        <v>47</v>
      </c>
      <c r="B2202" s="43" t="s">
        <v>12</v>
      </c>
      <c r="C2202" s="43" t="s">
        <v>379</v>
      </c>
      <c r="D2202" s="43" t="s">
        <v>55</v>
      </c>
      <c r="E2202" s="43" t="s">
        <v>1835</v>
      </c>
      <c r="F2202" s="43" t="s">
        <v>3820</v>
      </c>
      <c r="G2202" s="43" t="s">
        <v>4653</v>
      </c>
      <c r="H2202" s="76">
        <v>290000</v>
      </c>
      <c r="I2202" s="229"/>
      <c r="J2202" s="73">
        <f t="shared" si="102"/>
        <v>0</v>
      </c>
      <c r="K2202" s="73">
        <f t="shared" si="103"/>
        <v>0</v>
      </c>
      <c r="L2202" s="3" t="e">
        <f t="shared" si="104"/>
        <v>#N/A</v>
      </c>
    </row>
    <row r="2203" spans="1:12" x14ac:dyDescent="0.25">
      <c r="A2203" s="43" t="s">
        <v>47</v>
      </c>
      <c r="B2203" s="43" t="s">
        <v>12</v>
      </c>
      <c r="C2203" s="43" t="s">
        <v>379</v>
      </c>
      <c r="D2203" s="43" t="s">
        <v>55</v>
      </c>
      <c r="E2203" s="43" t="s">
        <v>1836</v>
      </c>
      <c r="F2203" s="43" t="s">
        <v>3821</v>
      </c>
      <c r="G2203" s="43" t="s">
        <v>4653</v>
      </c>
      <c r="H2203" s="76">
        <v>50000</v>
      </c>
      <c r="I2203" s="229"/>
      <c r="J2203" s="73">
        <f t="shared" si="102"/>
        <v>0</v>
      </c>
      <c r="K2203" s="73">
        <f t="shared" si="103"/>
        <v>0</v>
      </c>
      <c r="L2203" s="3" t="e">
        <f t="shared" si="104"/>
        <v>#N/A</v>
      </c>
    </row>
    <row r="2204" spans="1:12" x14ac:dyDescent="0.25">
      <c r="A2204" s="43" t="s">
        <v>47</v>
      </c>
      <c r="B2204" s="43" t="s">
        <v>12</v>
      </c>
      <c r="C2204" s="43" t="s">
        <v>767</v>
      </c>
      <c r="D2204" s="43" t="s">
        <v>55</v>
      </c>
      <c r="E2204" s="43" t="s">
        <v>1837</v>
      </c>
      <c r="F2204" s="43" t="s">
        <v>3817</v>
      </c>
      <c r="G2204" s="43" t="s">
        <v>4653</v>
      </c>
      <c r="H2204" s="76">
        <v>100000</v>
      </c>
      <c r="I2204" s="229"/>
      <c r="J2204" s="73">
        <f t="shared" si="102"/>
        <v>0</v>
      </c>
      <c r="K2204" s="73">
        <f t="shared" si="103"/>
        <v>0</v>
      </c>
      <c r="L2204" s="3" t="e">
        <f t="shared" si="104"/>
        <v>#N/A</v>
      </c>
    </row>
    <row r="2205" spans="1:12" x14ac:dyDescent="0.25">
      <c r="A2205" s="43" t="s">
        <v>47</v>
      </c>
      <c r="B2205" s="43" t="s">
        <v>12</v>
      </c>
      <c r="C2205" s="43" t="s">
        <v>767</v>
      </c>
      <c r="D2205" s="43" t="s">
        <v>55</v>
      </c>
      <c r="E2205" s="43" t="s">
        <v>1837</v>
      </c>
      <c r="F2205" s="43" t="s">
        <v>3817</v>
      </c>
      <c r="G2205" s="43" t="s">
        <v>4653</v>
      </c>
      <c r="H2205" s="76">
        <v>40000</v>
      </c>
      <c r="I2205" s="229"/>
      <c r="J2205" s="73">
        <f t="shared" si="102"/>
        <v>0</v>
      </c>
      <c r="K2205" s="73">
        <f t="shared" si="103"/>
        <v>0</v>
      </c>
      <c r="L2205" s="3" t="e">
        <f t="shared" si="104"/>
        <v>#N/A</v>
      </c>
    </row>
    <row r="2206" spans="1:12" x14ac:dyDescent="0.25">
      <c r="A2206" s="43" t="s">
        <v>47</v>
      </c>
      <c r="B2206" s="43" t="s">
        <v>12</v>
      </c>
      <c r="C2206" s="43" t="s">
        <v>808</v>
      </c>
      <c r="D2206" s="43" t="s">
        <v>55</v>
      </c>
      <c r="E2206" s="43" t="s">
        <v>1838</v>
      </c>
      <c r="F2206" s="43" t="s">
        <v>3817</v>
      </c>
      <c r="G2206" s="43" t="s">
        <v>4653</v>
      </c>
      <c r="H2206" s="76">
        <v>5000</v>
      </c>
      <c r="I2206" s="229">
        <v>6.2799999999999727E-4</v>
      </c>
      <c r="J2206" s="73">
        <f t="shared" si="102"/>
        <v>1.2486574890586249E-5</v>
      </c>
      <c r="K2206" s="73">
        <f t="shared" si="103"/>
        <v>3.2024328744529176</v>
      </c>
      <c r="L2206" s="3" t="e">
        <f t="shared" si="104"/>
        <v>#N/A</v>
      </c>
    </row>
    <row r="2207" spans="1:12" x14ac:dyDescent="0.25">
      <c r="A2207" s="43" t="s">
        <v>47</v>
      </c>
      <c r="B2207" s="43" t="s">
        <v>12</v>
      </c>
      <c r="C2207" s="43" t="s">
        <v>808</v>
      </c>
      <c r="D2207" s="43" t="s">
        <v>55</v>
      </c>
      <c r="E2207" s="43" t="s">
        <v>1838</v>
      </c>
      <c r="F2207" s="43" t="s">
        <v>3817</v>
      </c>
      <c r="G2207" s="43" t="s">
        <v>4653</v>
      </c>
      <c r="H2207" s="76">
        <v>5000</v>
      </c>
      <c r="I2207" s="229">
        <v>6.2799999999999727E-4</v>
      </c>
      <c r="J2207" s="73">
        <f t="shared" si="102"/>
        <v>1.2486574890586249E-5</v>
      </c>
      <c r="K2207" s="73">
        <f t="shared" si="103"/>
        <v>3.2024328744529176</v>
      </c>
      <c r="L2207" s="3" t="e">
        <f t="shared" si="104"/>
        <v>#N/A</v>
      </c>
    </row>
    <row r="2208" spans="1:12" x14ac:dyDescent="0.25">
      <c r="A2208" s="43" t="s">
        <v>47</v>
      </c>
      <c r="B2208" s="43" t="s">
        <v>12</v>
      </c>
      <c r="C2208" s="43" t="s">
        <v>772</v>
      </c>
      <c r="D2208" s="43" t="s">
        <v>55</v>
      </c>
      <c r="E2208" s="43" t="s">
        <v>1839</v>
      </c>
      <c r="F2208" s="43" t="s">
        <v>3814</v>
      </c>
      <c r="G2208" s="43" t="s">
        <v>4653</v>
      </c>
      <c r="H2208" s="76">
        <v>110000</v>
      </c>
      <c r="I2208" s="229">
        <v>6.2799999999999998E-4</v>
      </c>
      <c r="J2208" s="73">
        <f t="shared" si="102"/>
        <v>1.2486574890586301E-5</v>
      </c>
      <c r="K2208" s="73">
        <f t="shared" si="103"/>
        <v>70.45352323796449</v>
      </c>
      <c r="L2208" s="3" t="e">
        <f t="shared" si="104"/>
        <v>#N/A</v>
      </c>
    </row>
    <row r="2209" spans="1:12" x14ac:dyDescent="0.25">
      <c r="A2209" s="43" t="s">
        <v>47</v>
      </c>
      <c r="B2209" s="43" t="s">
        <v>12</v>
      </c>
      <c r="C2209" s="43" t="s">
        <v>772</v>
      </c>
      <c r="D2209" s="43" t="s">
        <v>55</v>
      </c>
      <c r="E2209" s="43" t="s">
        <v>1839</v>
      </c>
      <c r="F2209" s="43" t="s">
        <v>3814</v>
      </c>
      <c r="G2209" s="43" t="s">
        <v>4653</v>
      </c>
      <c r="H2209" s="76">
        <v>100000</v>
      </c>
      <c r="I2209" s="229">
        <v>6.2799999999999998E-4</v>
      </c>
      <c r="J2209" s="73">
        <f t="shared" si="102"/>
        <v>1.2486574890586301E-5</v>
      </c>
      <c r="K2209" s="73">
        <f t="shared" si="103"/>
        <v>64.048657489058627</v>
      </c>
      <c r="L2209" s="3" t="e">
        <f t="shared" si="104"/>
        <v>#N/A</v>
      </c>
    </row>
    <row r="2210" spans="1:12" x14ac:dyDescent="0.25">
      <c r="A2210" s="43" t="s">
        <v>47</v>
      </c>
      <c r="B2210" s="43" t="s">
        <v>12</v>
      </c>
      <c r="C2210" s="43" t="s">
        <v>772</v>
      </c>
      <c r="D2210" s="43" t="s">
        <v>55</v>
      </c>
      <c r="E2210" s="43" t="s">
        <v>1839</v>
      </c>
      <c r="F2210" s="43" t="s">
        <v>3814</v>
      </c>
      <c r="G2210" s="43" t="s">
        <v>4653</v>
      </c>
      <c r="H2210" s="76">
        <v>560000</v>
      </c>
      <c r="I2210" s="229">
        <v>6.2799999999999998E-4</v>
      </c>
      <c r="J2210" s="73">
        <f t="shared" si="102"/>
        <v>1.2486574890586301E-5</v>
      </c>
      <c r="K2210" s="73">
        <f t="shared" si="103"/>
        <v>358.67248193872831</v>
      </c>
      <c r="L2210" s="3" t="e">
        <f t="shared" si="104"/>
        <v>#N/A</v>
      </c>
    </row>
    <row r="2211" spans="1:12" x14ac:dyDescent="0.25">
      <c r="A2211" s="43" t="s">
        <v>47</v>
      </c>
      <c r="B2211" s="43" t="s">
        <v>12</v>
      </c>
      <c r="C2211" s="43" t="s">
        <v>772</v>
      </c>
      <c r="D2211" s="43" t="s">
        <v>55</v>
      </c>
      <c r="E2211" s="43" t="s">
        <v>1839</v>
      </c>
      <c r="F2211" s="43" t="s">
        <v>3814</v>
      </c>
      <c r="G2211" s="43" t="s">
        <v>4653</v>
      </c>
      <c r="H2211" s="76">
        <v>150000</v>
      </c>
      <c r="I2211" s="229">
        <v>6.2799999999999998E-4</v>
      </c>
      <c r="J2211" s="73">
        <f t="shared" si="102"/>
        <v>1.2486574890586301E-5</v>
      </c>
      <c r="K2211" s="73">
        <f t="shared" si="103"/>
        <v>96.07298623358794</v>
      </c>
      <c r="L2211" s="3" t="e">
        <f t="shared" si="104"/>
        <v>#N/A</v>
      </c>
    </row>
    <row r="2212" spans="1:12" x14ac:dyDescent="0.25">
      <c r="A2212" s="43" t="s">
        <v>47</v>
      </c>
      <c r="B2212" s="43" t="s">
        <v>12</v>
      </c>
      <c r="C2212" s="43" t="s">
        <v>776</v>
      </c>
      <c r="D2212" s="43" t="s">
        <v>55</v>
      </c>
      <c r="E2212" s="43" t="s">
        <v>1840</v>
      </c>
      <c r="F2212" s="43" t="s">
        <v>3814</v>
      </c>
      <c r="G2212" s="43" t="s">
        <v>4653</v>
      </c>
      <c r="H2212" s="76">
        <v>250000</v>
      </c>
      <c r="I2212" s="229">
        <v>6.2799999999999998E-4</v>
      </c>
      <c r="J2212" s="73">
        <f t="shared" si="102"/>
        <v>1.2486574890586301E-5</v>
      </c>
      <c r="K2212" s="73">
        <f t="shared" si="103"/>
        <v>160.12164372264658</v>
      </c>
      <c r="L2212" s="3" t="e">
        <f t="shared" si="104"/>
        <v>#N/A</v>
      </c>
    </row>
    <row r="2213" spans="1:12" x14ac:dyDescent="0.25">
      <c r="A2213" s="43" t="s">
        <v>47</v>
      </c>
      <c r="B2213" s="43" t="s">
        <v>12</v>
      </c>
      <c r="C2213" s="43" t="s">
        <v>776</v>
      </c>
      <c r="D2213" s="43" t="s">
        <v>55</v>
      </c>
      <c r="E2213" s="43" t="s">
        <v>1840</v>
      </c>
      <c r="F2213" s="43" t="s">
        <v>3814</v>
      </c>
      <c r="G2213" s="43" t="s">
        <v>4653</v>
      </c>
      <c r="H2213" s="76">
        <v>475000</v>
      </c>
      <c r="I2213" s="229">
        <v>6.2799999999999998E-4</v>
      </c>
      <c r="J2213" s="73">
        <f t="shared" si="102"/>
        <v>1.2486574890586301E-5</v>
      </c>
      <c r="K2213" s="73">
        <f t="shared" si="103"/>
        <v>304.23112307302853</v>
      </c>
      <c r="L2213" s="3" t="e">
        <f t="shared" si="104"/>
        <v>#N/A</v>
      </c>
    </row>
    <row r="2214" spans="1:12" x14ac:dyDescent="0.25">
      <c r="A2214" s="43" t="s">
        <v>47</v>
      </c>
      <c r="B2214" s="43" t="s">
        <v>12</v>
      </c>
      <c r="C2214" s="43" t="s">
        <v>802</v>
      </c>
      <c r="D2214" s="43" t="s">
        <v>55</v>
      </c>
      <c r="E2214" s="43" t="s">
        <v>1841</v>
      </c>
      <c r="F2214" s="43" t="s">
        <v>3814</v>
      </c>
      <c r="G2214" s="43" t="s">
        <v>4653</v>
      </c>
      <c r="H2214" s="76">
        <v>150000</v>
      </c>
      <c r="I2214" s="229">
        <v>6.2799999999999998E-4</v>
      </c>
      <c r="J2214" s="73">
        <f t="shared" si="102"/>
        <v>1.2486574890586301E-5</v>
      </c>
      <c r="K2214" s="73">
        <f t="shared" si="103"/>
        <v>96.07298623358794</v>
      </c>
      <c r="L2214" s="3" t="e">
        <f t="shared" si="104"/>
        <v>#N/A</v>
      </c>
    </row>
    <row r="2215" spans="1:12" x14ac:dyDescent="0.25">
      <c r="A2215" s="43" t="s">
        <v>47</v>
      </c>
      <c r="B2215" s="43" t="s">
        <v>12</v>
      </c>
      <c r="C2215" s="43" t="s">
        <v>803</v>
      </c>
      <c r="D2215" s="43" t="s">
        <v>55</v>
      </c>
      <c r="E2215" s="43" t="s">
        <v>1842</v>
      </c>
      <c r="F2215" s="43" t="s">
        <v>3814</v>
      </c>
      <c r="G2215" s="43" t="s">
        <v>4653</v>
      </c>
      <c r="H2215" s="76">
        <v>175000</v>
      </c>
      <c r="I2215" s="229">
        <v>6.2800000000000009E-4</v>
      </c>
      <c r="J2215" s="73">
        <f t="shared" si="102"/>
        <v>1.2486574890586305E-5</v>
      </c>
      <c r="K2215" s="73">
        <f t="shared" si="103"/>
        <v>112.08515060585262</v>
      </c>
      <c r="L2215" s="3" t="e">
        <f t="shared" si="104"/>
        <v>#N/A</v>
      </c>
    </row>
    <row r="2216" spans="1:12" x14ac:dyDescent="0.25">
      <c r="A2216" s="43" t="s">
        <v>47</v>
      </c>
      <c r="B2216" s="43" t="s">
        <v>12</v>
      </c>
      <c r="C2216" s="43" t="s">
        <v>803</v>
      </c>
      <c r="D2216" s="43" t="s">
        <v>55</v>
      </c>
      <c r="E2216" s="43" t="s">
        <v>1842</v>
      </c>
      <c r="F2216" s="43" t="s">
        <v>3814</v>
      </c>
      <c r="G2216" s="43" t="s">
        <v>4653</v>
      </c>
      <c r="H2216" s="76">
        <v>725000</v>
      </c>
      <c r="I2216" s="229">
        <v>6.2799999999999998E-4</v>
      </c>
      <c r="J2216" s="73">
        <f t="shared" si="102"/>
        <v>1.2486574890586301E-5</v>
      </c>
      <c r="K2216" s="73">
        <f t="shared" si="103"/>
        <v>464.35276679567505</v>
      </c>
      <c r="L2216" s="3" t="e">
        <f t="shared" si="104"/>
        <v>#N/A</v>
      </c>
    </row>
    <row r="2217" spans="1:12" x14ac:dyDescent="0.25">
      <c r="A2217" s="43" t="s">
        <v>47</v>
      </c>
      <c r="B2217" s="43" t="s">
        <v>12</v>
      </c>
      <c r="C2217" s="43" t="s">
        <v>803</v>
      </c>
      <c r="D2217" s="43" t="s">
        <v>55</v>
      </c>
      <c r="E2217" s="43" t="s">
        <v>1842</v>
      </c>
      <c r="F2217" s="43" t="s">
        <v>3814</v>
      </c>
      <c r="G2217" s="43" t="s">
        <v>4653</v>
      </c>
      <c r="H2217" s="76">
        <v>2150000</v>
      </c>
      <c r="I2217" s="229">
        <v>6.2799999999999998E-4</v>
      </c>
      <c r="J2217" s="73">
        <f t="shared" si="102"/>
        <v>1.2486574890586301E-5</v>
      </c>
      <c r="K2217" s="73">
        <f t="shared" si="103"/>
        <v>1377.0461360147606</v>
      </c>
      <c r="L2217" s="3" t="e">
        <f t="shared" si="104"/>
        <v>#N/A</v>
      </c>
    </row>
    <row r="2218" spans="1:12" x14ac:dyDescent="0.25">
      <c r="A2218" s="43" t="s">
        <v>47</v>
      </c>
      <c r="B2218" s="43" t="s">
        <v>12</v>
      </c>
      <c r="C2218" s="43" t="s">
        <v>803</v>
      </c>
      <c r="D2218" s="43" t="s">
        <v>55</v>
      </c>
      <c r="E2218" s="43" t="s">
        <v>1842</v>
      </c>
      <c r="F2218" s="43" t="s">
        <v>3814</v>
      </c>
      <c r="G2218" s="43" t="s">
        <v>4653</v>
      </c>
      <c r="H2218" s="76">
        <v>425000</v>
      </c>
      <c r="I2218" s="229">
        <v>6.2799999999999998E-4</v>
      </c>
      <c r="J2218" s="73">
        <f t="shared" si="102"/>
        <v>1.2486574890586301E-5</v>
      </c>
      <c r="K2218" s="73">
        <f t="shared" si="103"/>
        <v>272.2067943284992</v>
      </c>
      <c r="L2218" s="3" t="e">
        <f t="shared" si="104"/>
        <v>#N/A</v>
      </c>
    </row>
    <row r="2219" spans="1:12" x14ac:dyDescent="0.25">
      <c r="A2219" s="43" t="s">
        <v>47</v>
      </c>
      <c r="B2219" s="43" t="s">
        <v>12</v>
      </c>
      <c r="C2219" s="43" t="s">
        <v>803</v>
      </c>
      <c r="D2219" s="43" t="s">
        <v>55</v>
      </c>
      <c r="E2219" s="43" t="s">
        <v>1842</v>
      </c>
      <c r="F2219" s="43" t="s">
        <v>3814</v>
      </c>
      <c r="G2219" s="43" t="s">
        <v>4653</v>
      </c>
      <c r="H2219" s="76">
        <v>1475000</v>
      </c>
      <c r="I2219" s="229">
        <v>6.2799999999999998E-4</v>
      </c>
      <c r="J2219" s="73">
        <f t="shared" si="102"/>
        <v>1.2486574890586301E-5</v>
      </c>
      <c r="K2219" s="73">
        <f t="shared" si="103"/>
        <v>944.7176979636148</v>
      </c>
      <c r="L2219" s="3" t="e">
        <f t="shared" si="104"/>
        <v>#N/A</v>
      </c>
    </row>
    <row r="2220" spans="1:12" x14ac:dyDescent="0.25">
      <c r="A2220" s="43" t="s">
        <v>47</v>
      </c>
      <c r="B2220" s="43" t="s">
        <v>12</v>
      </c>
      <c r="C2220" s="43" t="s">
        <v>803</v>
      </c>
      <c r="D2220" s="43" t="s">
        <v>55</v>
      </c>
      <c r="E2220" s="43" t="s">
        <v>1842</v>
      </c>
      <c r="F2220" s="43" t="s">
        <v>3814</v>
      </c>
      <c r="G2220" s="43" t="s">
        <v>4653</v>
      </c>
      <c r="H2220" s="76">
        <v>175000</v>
      </c>
      <c r="I2220" s="229">
        <v>6.2800000000000009E-4</v>
      </c>
      <c r="J2220" s="73">
        <f t="shared" si="102"/>
        <v>1.2486574890586305E-5</v>
      </c>
      <c r="K2220" s="73">
        <f t="shared" si="103"/>
        <v>112.08515060585262</v>
      </c>
      <c r="L2220" s="3" t="e">
        <f t="shared" si="104"/>
        <v>#N/A</v>
      </c>
    </row>
    <row r="2221" spans="1:12" x14ac:dyDescent="0.25">
      <c r="A2221" s="43" t="s">
        <v>47</v>
      </c>
      <c r="B2221" s="43" t="s">
        <v>12</v>
      </c>
      <c r="C2221" s="43" t="s">
        <v>803</v>
      </c>
      <c r="D2221" s="43" t="s">
        <v>55</v>
      </c>
      <c r="E2221" s="43" t="s">
        <v>1842</v>
      </c>
      <c r="F2221" s="43" t="s">
        <v>3814</v>
      </c>
      <c r="G2221" s="43" t="s">
        <v>4653</v>
      </c>
      <c r="H2221" s="76">
        <v>150000</v>
      </c>
      <c r="I2221" s="229">
        <v>6.2799999999999998E-4</v>
      </c>
      <c r="J2221" s="73">
        <f t="shared" si="102"/>
        <v>1.2486574890586301E-5</v>
      </c>
      <c r="K2221" s="73">
        <f t="shared" si="103"/>
        <v>96.07298623358794</v>
      </c>
      <c r="L2221" s="3" t="e">
        <f t="shared" si="104"/>
        <v>#N/A</v>
      </c>
    </row>
    <row r="2222" spans="1:12" x14ac:dyDescent="0.25">
      <c r="A2222" s="43" t="s">
        <v>47</v>
      </c>
      <c r="B2222" s="43" t="s">
        <v>12</v>
      </c>
      <c r="C2222" s="43" t="s">
        <v>803</v>
      </c>
      <c r="D2222" s="43" t="s">
        <v>55</v>
      </c>
      <c r="E2222" s="43" t="s">
        <v>1842</v>
      </c>
      <c r="F2222" s="43" t="s">
        <v>3814</v>
      </c>
      <c r="G2222" s="43" t="s">
        <v>4653</v>
      </c>
      <c r="H2222" s="76">
        <v>650000</v>
      </c>
      <c r="I2222" s="229">
        <v>6.2799999999999998E-4</v>
      </c>
      <c r="J2222" s="73">
        <f t="shared" si="102"/>
        <v>1.2486574890586301E-5</v>
      </c>
      <c r="K2222" s="73">
        <f t="shared" si="103"/>
        <v>416.31627367888109</v>
      </c>
      <c r="L2222" s="3" t="e">
        <f t="shared" si="104"/>
        <v>#N/A</v>
      </c>
    </row>
    <row r="2223" spans="1:12" x14ac:dyDescent="0.25">
      <c r="A2223" s="43" t="s">
        <v>47</v>
      </c>
      <c r="B2223" s="43" t="s">
        <v>12</v>
      </c>
      <c r="C2223" s="43" t="s">
        <v>803</v>
      </c>
      <c r="D2223" s="43" t="s">
        <v>55</v>
      </c>
      <c r="E2223" s="43" t="s">
        <v>1842</v>
      </c>
      <c r="F2223" s="43" t="s">
        <v>3814</v>
      </c>
      <c r="G2223" s="43" t="s">
        <v>4653</v>
      </c>
      <c r="H2223" s="76">
        <v>1475000</v>
      </c>
      <c r="I2223" s="229">
        <v>6.2799999999999998E-4</v>
      </c>
      <c r="J2223" s="73">
        <f t="shared" si="102"/>
        <v>1.2486574890586301E-5</v>
      </c>
      <c r="K2223" s="73">
        <f t="shared" si="103"/>
        <v>944.7176979636148</v>
      </c>
      <c r="L2223" s="3" t="e">
        <f t="shared" si="104"/>
        <v>#N/A</v>
      </c>
    </row>
    <row r="2224" spans="1:12" x14ac:dyDescent="0.25">
      <c r="A2224" s="43" t="s">
        <v>47</v>
      </c>
      <c r="B2224" s="43" t="s">
        <v>12</v>
      </c>
      <c r="C2224" s="43" t="s">
        <v>803</v>
      </c>
      <c r="D2224" s="43" t="s">
        <v>55</v>
      </c>
      <c r="E2224" s="43" t="s">
        <v>1842</v>
      </c>
      <c r="F2224" s="43" t="s">
        <v>3814</v>
      </c>
      <c r="G2224" s="43" t="s">
        <v>4653</v>
      </c>
      <c r="H2224" s="76">
        <v>1350000</v>
      </c>
      <c r="I2224" s="229">
        <v>6.2799999999999998E-4</v>
      </c>
      <c r="J2224" s="73">
        <f t="shared" si="102"/>
        <v>1.2486574890586301E-5</v>
      </c>
      <c r="K2224" s="73">
        <f t="shared" si="103"/>
        <v>864.65687610229156</v>
      </c>
      <c r="L2224" s="3" t="e">
        <f t="shared" si="104"/>
        <v>#N/A</v>
      </c>
    </row>
    <row r="2225" spans="1:12" x14ac:dyDescent="0.25">
      <c r="A2225" s="43" t="s">
        <v>47</v>
      </c>
      <c r="B2225" s="43" t="s">
        <v>12</v>
      </c>
      <c r="C2225" s="43" t="s">
        <v>777</v>
      </c>
      <c r="D2225" s="43" t="s">
        <v>55</v>
      </c>
      <c r="E2225" s="43" t="s">
        <v>1843</v>
      </c>
      <c r="F2225" s="43" t="s">
        <v>3814</v>
      </c>
      <c r="G2225" s="43" t="s">
        <v>4653</v>
      </c>
      <c r="H2225" s="76">
        <v>125000</v>
      </c>
      <c r="I2225" s="229">
        <v>6.2799999999999998E-4</v>
      </c>
      <c r="J2225" s="73">
        <f t="shared" si="102"/>
        <v>1.2486574890586301E-5</v>
      </c>
      <c r="K2225" s="73">
        <f t="shared" si="103"/>
        <v>80.060821861323291</v>
      </c>
      <c r="L2225" s="3" t="e">
        <f t="shared" si="104"/>
        <v>#N/A</v>
      </c>
    </row>
    <row r="2226" spans="1:12" x14ac:dyDescent="0.25">
      <c r="A2226" s="43" t="s">
        <v>47</v>
      </c>
      <c r="B2226" s="43" t="s">
        <v>12</v>
      </c>
      <c r="C2226" s="43" t="s">
        <v>777</v>
      </c>
      <c r="D2226" s="43" t="s">
        <v>55</v>
      </c>
      <c r="E2226" s="43" t="s">
        <v>1843</v>
      </c>
      <c r="F2226" s="43" t="s">
        <v>3814</v>
      </c>
      <c r="G2226" s="43" t="s">
        <v>4653</v>
      </c>
      <c r="H2226" s="76">
        <v>175000</v>
      </c>
      <c r="I2226" s="229">
        <v>6.2800000000000009E-4</v>
      </c>
      <c r="J2226" s="73">
        <f t="shared" si="102"/>
        <v>1.2486574890586305E-5</v>
      </c>
      <c r="K2226" s="73">
        <f t="shared" si="103"/>
        <v>112.08515060585262</v>
      </c>
      <c r="L2226" s="3" t="e">
        <f t="shared" si="104"/>
        <v>#N/A</v>
      </c>
    </row>
    <row r="2227" spans="1:12" x14ac:dyDescent="0.25">
      <c r="A2227" s="43" t="s">
        <v>47</v>
      </c>
      <c r="B2227" s="43" t="s">
        <v>12</v>
      </c>
      <c r="C2227" s="43" t="s">
        <v>777</v>
      </c>
      <c r="D2227" s="43" t="s">
        <v>55</v>
      </c>
      <c r="E2227" s="43" t="s">
        <v>1843</v>
      </c>
      <c r="F2227" s="43" t="s">
        <v>3814</v>
      </c>
      <c r="G2227" s="43" t="s">
        <v>4653</v>
      </c>
      <c r="H2227" s="76">
        <v>125000</v>
      </c>
      <c r="I2227" s="229">
        <v>6.2799999999999998E-4</v>
      </c>
      <c r="J2227" s="73">
        <f t="shared" si="102"/>
        <v>1.2486574890586301E-5</v>
      </c>
      <c r="K2227" s="73">
        <f t="shared" si="103"/>
        <v>80.060821861323291</v>
      </c>
      <c r="L2227" s="3" t="e">
        <f t="shared" si="104"/>
        <v>#N/A</v>
      </c>
    </row>
    <row r="2228" spans="1:12" x14ac:dyDescent="0.25">
      <c r="A2228" s="43" t="s">
        <v>47</v>
      </c>
      <c r="B2228" s="43" t="s">
        <v>12</v>
      </c>
      <c r="C2228" s="43" t="s">
        <v>777</v>
      </c>
      <c r="D2228" s="43" t="s">
        <v>55</v>
      </c>
      <c r="E2228" s="43" t="s">
        <v>1843</v>
      </c>
      <c r="F2228" s="43" t="s">
        <v>3814</v>
      </c>
      <c r="G2228" s="43" t="s">
        <v>4653</v>
      </c>
      <c r="H2228" s="76">
        <v>125000</v>
      </c>
      <c r="I2228" s="229">
        <v>6.2799999999999998E-4</v>
      </c>
      <c r="J2228" s="73">
        <f t="shared" si="102"/>
        <v>1.2486574890586301E-5</v>
      </c>
      <c r="K2228" s="73">
        <f t="shared" si="103"/>
        <v>80.060821861323291</v>
      </c>
      <c r="L2228" s="3" t="e">
        <f t="shared" si="104"/>
        <v>#N/A</v>
      </c>
    </row>
    <row r="2229" spans="1:12" x14ac:dyDescent="0.25">
      <c r="A2229" s="43" t="s">
        <v>47</v>
      </c>
      <c r="B2229" s="43" t="s">
        <v>12</v>
      </c>
      <c r="C2229" s="43" t="s">
        <v>777</v>
      </c>
      <c r="D2229" s="43" t="s">
        <v>55</v>
      </c>
      <c r="E2229" s="43" t="s">
        <v>1843</v>
      </c>
      <c r="F2229" s="43" t="s">
        <v>3814</v>
      </c>
      <c r="G2229" s="43" t="s">
        <v>4653</v>
      </c>
      <c r="H2229" s="76">
        <v>175000</v>
      </c>
      <c r="I2229" s="229">
        <v>6.2800000000000009E-4</v>
      </c>
      <c r="J2229" s="73">
        <f t="shared" si="102"/>
        <v>1.2486574890586305E-5</v>
      </c>
      <c r="K2229" s="73">
        <f t="shared" si="103"/>
        <v>112.08515060585262</v>
      </c>
      <c r="L2229" s="3" t="e">
        <f t="shared" si="104"/>
        <v>#N/A</v>
      </c>
    </row>
    <row r="2230" spans="1:12" x14ac:dyDescent="0.25">
      <c r="A2230" s="43" t="s">
        <v>47</v>
      </c>
      <c r="B2230" s="43" t="s">
        <v>12</v>
      </c>
      <c r="C2230" s="43" t="s">
        <v>777</v>
      </c>
      <c r="D2230" s="43" t="s">
        <v>55</v>
      </c>
      <c r="E2230" s="43" t="s">
        <v>1843</v>
      </c>
      <c r="F2230" s="43" t="s">
        <v>3814</v>
      </c>
      <c r="G2230" s="43" t="s">
        <v>4653</v>
      </c>
      <c r="H2230" s="76">
        <v>100000</v>
      </c>
      <c r="I2230" s="229">
        <v>6.2799999999999998E-4</v>
      </c>
      <c r="J2230" s="73">
        <f t="shared" si="102"/>
        <v>1.2486574890586301E-5</v>
      </c>
      <c r="K2230" s="73">
        <f t="shared" si="103"/>
        <v>64.048657489058627</v>
      </c>
      <c r="L2230" s="3" t="e">
        <f t="shared" si="104"/>
        <v>#N/A</v>
      </c>
    </row>
    <row r="2231" spans="1:12" x14ac:dyDescent="0.25">
      <c r="A2231" s="43" t="s">
        <v>47</v>
      </c>
      <c r="B2231" s="43" t="s">
        <v>12</v>
      </c>
      <c r="C2231" s="43" t="s">
        <v>777</v>
      </c>
      <c r="D2231" s="43" t="s">
        <v>55</v>
      </c>
      <c r="E2231" s="43" t="s">
        <v>1843</v>
      </c>
      <c r="F2231" s="43" t="s">
        <v>3814</v>
      </c>
      <c r="G2231" s="43" t="s">
        <v>4653</v>
      </c>
      <c r="H2231" s="76">
        <v>150000</v>
      </c>
      <c r="I2231" s="229">
        <v>6.2799999999999998E-4</v>
      </c>
      <c r="J2231" s="73">
        <f t="shared" si="102"/>
        <v>1.2486574890586301E-5</v>
      </c>
      <c r="K2231" s="73">
        <f t="shared" si="103"/>
        <v>96.07298623358794</v>
      </c>
      <c r="L2231" s="3" t="e">
        <f t="shared" si="104"/>
        <v>#N/A</v>
      </c>
    </row>
    <row r="2232" spans="1:12" x14ac:dyDescent="0.25">
      <c r="A2232" s="43" t="s">
        <v>47</v>
      </c>
      <c r="B2232" s="43" t="s">
        <v>12</v>
      </c>
      <c r="C2232" s="43" t="s">
        <v>777</v>
      </c>
      <c r="D2232" s="43" t="s">
        <v>55</v>
      </c>
      <c r="E2232" s="43" t="s">
        <v>1843</v>
      </c>
      <c r="F2232" s="43" t="s">
        <v>3814</v>
      </c>
      <c r="G2232" s="43" t="s">
        <v>4653</v>
      </c>
      <c r="H2232" s="76">
        <v>100000</v>
      </c>
      <c r="I2232" s="229">
        <v>6.2799999999999998E-4</v>
      </c>
      <c r="J2232" s="73">
        <f t="shared" si="102"/>
        <v>1.2486574890586301E-5</v>
      </c>
      <c r="K2232" s="73">
        <f t="shared" si="103"/>
        <v>64.048657489058627</v>
      </c>
      <c r="L2232" s="3" t="e">
        <f t="shared" si="104"/>
        <v>#N/A</v>
      </c>
    </row>
    <row r="2233" spans="1:12" x14ac:dyDescent="0.25">
      <c r="A2233" s="43" t="s">
        <v>47</v>
      </c>
      <c r="B2233" s="43" t="s">
        <v>12</v>
      </c>
      <c r="C2233" s="43" t="s">
        <v>777</v>
      </c>
      <c r="D2233" s="43" t="s">
        <v>55</v>
      </c>
      <c r="E2233" s="43" t="s">
        <v>1844</v>
      </c>
      <c r="F2233" s="43" t="s">
        <v>3820</v>
      </c>
      <c r="G2233" s="43" t="s">
        <v>4653</v>
      </c>
      <c r="H2233" s="76">
        <v>600000</v>
      </c>
      <c r="I2233" s="229">
        <v>6.2799999999999998E-4</v>
      </c>
      <c r="J2233" s="73">
        <f t="shared" si="102"/>
        <v>1.2486574890586301E-5</v>
      </c>
      <c r="K2233" s="73">
        <f t="shared" si="103"/>
        <v>384.29194493435176</v>
      </c>
      <c r="L2233" s="3" t="e">
        <f t="shared" si="104"/>
        <v>#N/A</v>
      </c>
    </row>
    <row r="2234" spans="1:12" x14ac:dyDescent="0.25">
      <c r="A2234" s="43" t="s">
        <v>47</v>
      </c>
      <c r="B2234" s="43" t="s">
        <v>12</v>
      </c>
      <c r="C2234" s="43" t="s">
        <v>777</v>
      </c>
      <c r="D2234" s="43" t="s">
        <v>55</v>
      </c>
      <c r="E2234" s="43" t="s">
        <v>1845</v>
      </c>
      <c r="F2234" s="43" t="s">
        <v>3821</v>
      </c>
      <c r="G2234" s="43" t="s">
        <v>4653</v>
      </c>
      <c r="H2234" s="76">
        <v>350000</v>
      </c>
      <c r="I2234" s="229">
        <v>6.2800000000000009E-4</v>
      </c>
      <c r="J2234" s="73">
        <f t="shared" si="102"/>
        <v>1.2486574890586305E-5</v>
      </c>
      <c r="K2234" s="73">
        <f t="shared" si="103"/>
        <v>224.17030121170524</v>
      </c>
      <c r="L2234" s="3" t="e">
        <f t="shared" si="104"/>
        <v>#N/A</v>
      </c>
    </row>
    <row r="2235" spans="1:12" x14ac:dyDescent="0.25">
      <c r="A2235" s="43" t="s">
        <v>47</v>
      </c>
      <c r="B2235" s="43" t="s">
        <v>12</v>
      </c>
      <c r="C2235" s="43" t="s">
        <v>809</v>
      </c>
      <c r="D2235" s="43" t="s">
        <v>55</v>
      </c>
      <c r="E2235" s="43" t="s">
        <v>1846</v>
      </c>
      <c r="F2235" s="43" t="s">
        <v>3814</v>
      </c>
      <c r="G2235" s="43" t="s">
        <v>4653</v>
      </c>
      <c r="H2235" s="76">
        <v>100000</v>
      </c>
      <c r="I2235" s="229">
        <v>6.2799999999999998E-4</v>
      </c>
      <c r="J2235" s="73">
        <f t="shared" si="102"/>
        <v>1.2486574890586301E-5</v>
      </c>
      <c r="K2235" s="73">
        <f t="shared" si="103"/>
        <v>64.048657489058627</v>
      </c>
      <c r="L2235" s="3" t="e">
        <f t="shared" si="104"/>
        <v>#N/A</v>
      </c>
    </row>
    <row r="2236" spans="1:12" x14ac:dyDescent="0.25">
      <c r="A2236" s="43" t="s">
        <v>47</v>
      </c>
      <c r="B2236" s="43" t="s">
        <v>12</v>
      </c>
      <c r="C2236" s="43" t="s">
        <v>809</v>
      </c>
      <c r="D2236" s="43" t="s">
        <v>55</v>
      </c>
      <c r="E2236" s="43" t="s">
        <v>1846</v>
      </c>
      <c r="F2236" s="43" t="s">
        <v>3814</v>
      </c>
      <c r="G2236" s="43" t="s">
        <v>4653</v>
      </c>
      <c r="H2236" s="76">
        <v>125000</v>
      </c>
      <c r="I2236" s="229">
        <v>6.2799999999999998E-4</v>
      </c>
      <c r="J2236" s="73">
        <f t="shared" si="102"/>
        <v>1.2486574890586301E-5</v>
      </c>
      <c r="K2236" s="73">
        <f t="shared" si="103"/>
        <v>80.060821861323291</v>
      </c>
      <c r="L2236" s="3" t="e">
        <f t="shared" si="104"/>
        <v>#N/A</v>
      </c>
    </row>
    <row r="2237" spans="1:12" x14ac:dyDescent="0.25">
      <c r="A2237" s="43" t="s">
        <v>47</v>
      </c>
      <c r="B2237" s="43" t="s">
        <v>12</v>
      </c>
      <c r="C2237" s="43" t="s">
        <v>809</v>
      </c>
      <c r="D2237" s="43" t="s">
        <v>55</v>
      </c>
      <c r="E2237" s="43" t="s">
        <v>1846</v>
      </c>
      <c r="F2237" s="43" t="s">
        <v>3814</v>
      </c>
      <c r="G2237" s="43" t="s">
        <v>4653</v>
      </c>
      <c r="H2237" s="76">
        <v>75000</v>
      </c>
      <c r="I2237" s="229">
        <v>6.2799999999999998E-4</v>
      </c>
      <c r="J2237" s="73">
        <f t="shared" si="102"/>
        <v>1.2486574890586301E-5</v>
      </c>
      <c r="K2237" s="73">
        <f t="shared" si="103"/>
        <v>48.03649311679397</v>
      </c>
      <c r="L2237" s="3" t="e">
        <f t="shared" si="104"/>
        <v>#N/A</v>
      </c>
    </row>
    <row r="2238" spans="1:12" x14ac:dyDescent="0.25">
      <c r="A2238" s="43" t="s">
        <v>47</v>
      </c>
      <c r="B2238" s="43" t="s">
        <v>12</v>
      </c>
      <c r="C2238" s="43" t="s">
        <v>809</v>
      </c>
      <c r="D2238" s="43" t="s">
        <v>55</v>
      </c>
      <c r="E2238" s="43" t="s">
        <v>1847</v>
      </c>
      <c r="F2238" s="43" t="s">
        <v>3820</v>
      </c>
      <c r="G2238" s="43" t="s">
        <v>4653</v>
      </c>
      <c r="H2238" s="76">
        <v>165000</v>
      </c>
      <c r="I2238" s="229">
        <v>6.2799999999999998E-4</v>
      </c>
      <c r="J2238" s="73">
        <f t="shared" si="102"/>
        <v>1.2486574890586301E-5</v>
      </c>
      <c r="K2238" s="73">
        <f t="shared" si="103"/>
        <v>105.68028485694674</v>
      </c>
      <c r="L2238" s="3" t="e">
        <f t="shared" si="104"/>
        <v>#N/A</v>
      </c>
    </row>
    <row r="2239" spans="1:12" x14ac:dyDescent="0.25">
      <c r="A2239" s="43" t="s">
        <v>47</v>
      </c>
      <c r="B2239" s="43" t="s">
        <v>12</v>
      </c>
      <c r="C2239" s="43" t="s">
        <v>809</v>
      </c>
      <c r="D2239" s="43" t="s">
        <v>55</v>
      </c>
      <c r="E2239" s="43" t="s">
        <v>1848</v>
      </c>
      <c r="F2239" s="43" t="s">
        <v>3821</v>
      </c>
      <c r="G2239" s="43" t="s">
        <v>4653</v>
      </c>
      <c r="H2239" s="76">
        <v>100000</v>
      </c>
      <c r="I2239" s="229">
        <v>6.2799999999999998E-4</v>
      </c>
      <c r="J2239" s="73">
        <f t="shared" si="102"/>
        <v>1.2486574890586301E-5</v>
      </c>
      <c r="K2239" s="73">
        <f t="shared" si="103"/>
        <v>64.048657489058627</v>
      </c>
      <c r="L2239" s="3" t="e">
        <f t="shared" si="104"/>
        <v>#N/A</v>
      </c>
    </row>
    <row r="2240" spans="1:12" x14ac:dyDescent="0.25">
      <c r="A2240" s="43" t="s">
        <v>47</v>
      </c>
      <c r="B2240" s="43" t="s">
        <v>12</v>
      </c>
      <c r="C2240" s="43" t="s">
        <v>804</v>
      </c>
      <c r="D2240" s="43" t="s">
        <v>55</v>
      </c>
      <c r="E2240" s="43" t="s">
        <v>1849</v>
      </c>
      <c r="F2240" s="43" t="s">
        <v>3824</v>
      </c>
      <c r="G2240" s="43" t="s">
        <v>4653</v>
      </c>
      <c r="H2240" s="76">
        <v>650000</v>
      </c>
      <c r="I2240" s="229">
        <v>6.2799999999999998E-4</v>
      </c>
      <c r="J2240" s="73">
        <f t="shared" si="102"/>
        <v>1.2486574890586301E-5</v>
      </c>
      <c r="K2240" s="73">
        <f t="shared" si="103"/>
        <v>416.31627367888109</v>
      </c>
      <c r="L2240" s="3" t="e">
        <f t="shared" si="104"/>
        <v>#N/A</v>
      </c>
    </row>
    <row r="2241" spans="1:12" x14ac:dyDescent="0.25">
      <c r="A2241" s="43" t="s">
        <v>47</v>
      </c>
      <c r="B2241" s="43" t="s">
        <v>12</v>
      </c>
      <c r="C2241" s="43" t="s">
        <v>804</v>
      </c>
      <c r="D2241" s="43" t="s">
        <v>55</v>
      </c>
      <c r="E2241" s="43" t="s">
        <v>1849</v>
      </c>
      <c r="F2241" s="43" t="s">
        <v>3824</v>
      </c>
      <c r="G2241" s="43" t="s">
        <v>4653</v>
      </c>
      <c r="H2241" s="76">
        <v>775000</v>
      </c>
      <c r="I2241" s="229">
        <v>6.2799999999999998E-4</v>
      </c>
      <c r="J2241" s="73">
        <f t="shared" si="102"/>
        <v>1.2486574890586301E-5</v>
      </c>
      <c r="K2241" s="73">
        <f t="shared" si="103"/>
        <v>496.37709554020438</v>
      </c>
      <c r="L2241" s="3" t="e">
        <f t="shared" si="104"/>
        <v>#N/A</v>
      </c>
    </row>
    <row r="2242" spans="1:12" x14ac:dyDescent="0.25">
      <c r="A2242" s="43" t="s">
        <v>47</v>
      </c>
      <c r="B2242" s="43" t="s">
        <v>12</v>
      </c>
      <c r="C2242" s="43" t="s">
        <v>780</v>
      </c>
      <c r="D2242" s="43" t="s">
        <v>55</v>
      </c>
      <c r="E2242" s="43" t="s">
        <v>1850</v>
      </c>
      <c r="F2242" s="43" t="s">
        <v>3814</v>
      </c>
      <c r="G2242" s="43" t="s">
        <v>4653</v>
      </c>
      <c r="H2242" s="76">
        <v>160000</v>
      </c>
      <c r="I2242" s="229">
        <v>6.2799999999999998E-4</v>
      </c>
      <c r="J2242" s="73">
        <f t="shared" si="102"/>
        <v>1.2486574890586301E-5</v>
      </c>
      <c r="K2242" s="73">
        <f t="shared" si="103"/>
        <v>102.47785198249382</v>
      </c>
      <c r="L2242" s="3">
        <f t="shared" si="104"/>
        <v>3</v>
      </c>
    </row>
    <row r="2243" spans="1:12" x14ac:dyDescent="0.25">
      <c r="A2243" s="43" t="s">
        <v>47</v>
      </c>
      <c r="B2243" s="43" t="s">
        <v>12</v>
      </c>
      <c r="C2243" s="43" t="s">
        <v>780</v>
      </c>
      <c r="D2243" s="43" t="s">
        <v>55</v>
      </c>
      <c r="E2243" s="43" t="s">
        <v>1851</v>
      </c>
      <c r="F2243" s="43" t="s">
        <v>3821</v>
      </c>
      <c r="G2243" s="43" t="s">
        <v>4653</v>
      </c>
      <c r="H2243" s="76">
        <v>70000</v>
      </c>
      <c r="I2243" s="229">
        <v>6.2799999999999998E-4</v>
      </c>
      <c r="J2243" s="73">
        <f t="shared" si="102"/>
        <v>1.2486574890586301E-5</v>
      </c>
      <c r="K2243" s="73">
        <f t="shared" si="103"/>
        <v>44.834060242341039</v>
      </c>
      <c r="L2243" s="3">
        <f t="shared" si="104"/>
        <v>3</v>
      </c>
    </row>
    <row r="2244" spans="1:12" x14ac:dyDescent="0.25">
      <c r="A2244" s="43" t="s">
        <v>47</v>
      </c>
      <c r="B2244" s="43" t="s">
        <v>12</v>
      </c>
      <c r="C2244" s="43" t="s">
        <v>780</v>
      </c>
      <c r="D2244" s="43" t="s">
        <v>55</v>
      </c>
      <c r="E2244" s="43" t="s">
        <v>1852</v>
      </c>
      <c r="F2244" s="43" t="s">
        <v>3825</v>
      </c>
      <c r="G2244" s="43" t="s">
        <v>4653</v>
      </c>
      <c r="H2244" s="76">
        <v>120000</v>
      </c>
      <c r="I2244" s="229">
        <v>6.2799999999999998E-4</v>
      </c>
      <c r="J2244" s="73">
        <f t="shared" si="102"/>
        <v>1.2486574890586301E-5</v>
      </c>
      <c r="K2244" s="73">
        <f t="shared" si="103"/>
        <v>76.858388986870352</v>
      </c>
      <c r="L2244" s="3">
        <f t="shared" si="104"/>
        <v>3</v>
      </c>
    </row>
    <row r="2245" spans="1:12" x14ac:dyDescent="0.25">
      <c r="A2245" s="43" t="s">
        <v>47</v>
      </c>
      <c r="B2245" s="43" t="s">
        <v>12</v>
      </c>
      <c r="C2245" s="43" t="s">
        <v>782</v>
      </c>
      <c r="D2245" s="43" t="s">
        <v>55</v>
      </c>
      <c r="E2245" s="43" t="s">
        <v>1853</v>
      </c>
      <c r="F2245" s="43" t="s">
        <v>3814</v>
      </c>
      <c r="G2245" s="43" t="s">
        <v>4653</v>
      </c>
      <c r="H2245" s="76">
        <v>125000</v>
      </c>
      <c r="I2245" s="229">
        <v>6.2799999999999998E-4</v>
      </c>
      <c r="J2245" s="73">
        <f t="shared" si="102"/>
        <v>1.2486574890586301E-5</v>
      </c>
      <c r="K2245" s="73">
        <f t="shared" si="103"/>
        <v>80.060821861323291</v>
      </c>
      <c r="L2245" s="3" t="e">
        <f t="shared" si="104"/>
        <v>#N/A</v>
      </c>
    </row>
    <row r="2246" spans="1:12" x14ac:dyDescent="0.25">
      <c r="A2246" s="43" t="s">
        <v>47</v>
      </c>
      <c r="B2246" s="43" t="s">
        <v>12</v>
      </c>
      <c r="C2246" s="43" t="s">
        <v>782</v>
      </c>
      <c r="D2246" s="43" t="s">
        <v>55</v>
      </c>
      <c r="E2246" s="43" t="s">
        <v>1853</v>
      </c>
      <c r="F2246" s="43" t="s">
        <v>3814</v>
      </c>
      <c r="G2246" s="43" t="s">
        <v>4653</v>
      </c>
      <c r="H2246" s="76">
        <v>240000</v>
      </c>
      <c r="I2246" s="229">
        <v>6.2799999999999998E-4</v>
      </c>
      <c r="J2246" s="73">
        <f t="shared" si="102"/>
        <v>1.2486574890586301E-5</v>
      </c>
      <c r="K2246" s="73">
        <f t="shared" si="103"/>
        <v>153.7167779737407</v>
      </c>
      <c r="L2246" s="3" t="e">
        <f t="shared" si="104"/>
        <v>#N/A</v>
      </c>
    </row>
    <row r="2247" spans="1:12" x14ac:dyDescent="0.25">
      <c r="A2247" s="43" t="s">
        <v>47</v>
      </c>
      <c r="B2247" s="43" t="s">
        <v>12</v>
      </c>
      <c r="C2247" s="43" t="s">
        <v>782</v>
      </c>
      <c r="D2247" s="43" t="s">
        <v>55</v>
      </c>
      <c r="E2247" s="43" t="s">
        <v>1853</v>
      </c>
      <c r="F2247" s="43" t="s">
        <v>3814</v>
      </c>
      <c r="G2247" s="43" t="s">
        <v>4653</v>
      </c>
      <c r="H2247" s="76">
        <v>190000</v>
      </c>
      <c r="I2247" s="229">
        <v>6.2799999999999998E-4</v>
      </c>
      <c r="J2247" s="73">
        <f t="shared" ref="J2247:J2310" si="105">I2247*$J$5</f>
        <v>1.2486574890586301E-5</v>
      </c>
      <c r="K2247" s="73">
        <f t="shared" ref="K2247:K2310" si="106">(I2247+J2247)*H2247</f>
        <v>121.69244922921141</v>
      </c>
      <c r="L2247" s="3" t="e">
        <f t="shared" ref="L2247:L2310" si="107">MATCH(C2247,$C$7237:$C$7264,0)</f>
        <v>#N/A</v>
      </c>
    </row>
    <row r="2248" spans="1:12" x14ac:dyDescent="0.25">
      <c r="A2248" s="43" t="s">
        <v>47</v>
      </c>
      <c r="B2248" s="43" t="s">
        <v>12</v>
      </c>
      <c r="C2248" s="43" t="s">
        <v>782</v>
      </c>
      <c r="D2248" s="43" t="s">
        <v>55</v>
      </c>
      <c r="E2248" s="43" t="s">
        <v>1853</v>
      </c>
      <c r="F2248" s="43" t="s">
        <v>3814</v>
      </c>
      <c r="G2248" s="43" t="s">
        <v>4653</v>
      </c>
      <c r="H2248" s="76">
        <v>240000</v>
      </c>
      <c r="I2248" s="229">
        <v>6.2799999999999998E-4</v>
      </c>
      <c r="J2248" s="73">
        <f t="shared" si="105"/>
        <v>1.2486574890586301E-5</v>
      </c>
      <c r="K2248" s="73">
        <f t="shared" si="106"/>
        <v>153.7167779737407</v>
      </c>
      <c r="L2248" s="3" t="e">
        <f t="shared" si="107"/>
        <v>#N/A</v>
      </c>
    </row>
    <row r="2249" spans="1:12" x14ac:dyDescent="0.25">
      <c r="A2249" s="43" t="s">
        <v>47</v>
      </c>
      <c r="B2249" s="43" t="s">
        <v>12</v>
      </c>
      <c r="C2249" s="43" t="s">
        <v>782</v>
      </c>
      <c r="D2249" s="43" t="s">
        <v>55</v>
      </c>
      <c r="E2249" s="43" t="s">
        <v>1853</v>
      </c>
      <c r="F2249" s="43" t="s">
        <v>3814</v>
      </c>
      <c r="G2249" s="43" t="s">
        <v>4653</v>
      </c>
      <c r="H2249" s="76">
        <v>150000</v>
      </c>
      <c r="I2249" s="229">
        <v>6.2799999999999998E-4</v>
      </c>
      <c r="J2249" s="73">
        <f t="shared" si="105"/>
        <v>1.2486574890586301E-5</v>
      </c>
      <c r="K2249" s="73">
        <f t="shared" si="106"/>
        <v>96.07298623358794</v>
      </c>
      <c r="L2249" s="3" t="e">
        <f t="shared" si="107"/>
        <v>#N/A</v>
      </c>
    </row>
    <row r="2250" spans="1:12" x14ac:dyDescent="0.25">
      <c r="A2250" s="43" t="s">
        <v>47</v>
      </c>
      <c r="B2250" s="43" t="s">
        <v>12</v>
      </c>
      <c r="C2250" s="43" t="s">
        <v>782</v>
      </c>
      <c r="D2250" s="43" t="s">
        <v>55</v>
      </c>
      <c r="E2250" s="43" t="s">
        <v>1853</v>
      </c>
      <c r="F2250" s="43" t="s">
        <v>3814</v>
      </c>
      <c r="G2250" s="43" t="s">
        <v>4653</v>
      </c>
      <c r="H2250" s="76">
        <v>200000</v>
      </c>
      <c r="I2250" s="229">
        <v>6.2799999999999998E-4</v>
      </c>
      <c r="J2250" s="73">
        <f t="shared" si="105"/>
        <v>1.2486574890586301E-5</v>
      </c>
      <c r="K2250" s="73">
        <f t="shared" si="106"/>
        <v>128.09731497811725</v>
      </c>
      <c r="L2250" s="3" t="e">
        <f t="shared" si="107"/>
        <v>#N/A</v>
      </c>
    </row>
    <row r="2251" spans="1:12" x14ac:dyDescent="0.25">
      <c r="A2251" s="43" t="s">
        <v>47</v>
      </c>
      <c r="B2251" s="43" t="s">
        <v>12</v>
      </c>
      <c r="C2251" s="43" t="s">
        <v>782</v>
      </c>
      <c r="D2251" s="43" t="s">
        <v>55</v>
      </c>
      <c r="E2251" s="43" t="s">
        <v>1853</v>
      </c>
      <c r="F2251" s="43" t="s">
        <v>3814</v>
      </c>
      <c r="G2251" s="43" t="s">
        <v>4653</v>
      </c>
      <c r="H2251" s="76">
        <v>250000</v>
      </c>
      <c r="I2251" s="229">
        <v>6.2799999999999998E-4</v>
      </c>
      <c r="J2251" s="73">
        <f t="shared" si="105"/>
        <v>1.2486574890586301E-5</v>
      </c>
      <c r="K2251" s="73">
        <f t="shared" si="106"/>
        <v>160.12164372264658</v>
      </c>
      <c r="L2251" s="3" t="e">
        <f t="shared" si="107"/>
        <v>#N/A</v>
      </c>
    </row>
    <row r="2252" spans="1:12" x14ac:dyDescent="0.25">
      <c r="A2252" s="43" t="s">
        <v>47</v>
      </c>
      <c r="B2252" s="43" t="s">
        <v>12</v>
      </c>
      <c r="C2252" s="43" t="s">
        <v>782</v>
      </c>
      <c r="D2252" s="43" t="s">
        <v>55</v>
      </c>
      <c r="E2252" s="43" t="s">
        <v>1853</v>
      </c>
      <c r="F2252" s="43" t="s">
        <v>3814</v>
      </c>
      <c r="G2252" s="43" t="s">
        <v>4653</v>
      </c>
      <c r="H2252" s="76">
        <v>125000</v>
      </c>
      <c r="I2252" s="229">
        <v>6.2799999999999998E-4</v>
      </c>
      <c r="J2252" s="73">
        <f t="shared" si="105"/>
        <v>1.2486574890586301E-5</v>
      </c>
      <c r="K2252" s="73">
        <f t="shared" si="106"/>
        <v>80.060821861323291</v>
      </c>
      <c r="L2252" s="3" t="e">
        <f t="shared" si="107"/>
        <v>#N/A</v>
      </c>
    </row>
    <row r="2253" spans="1:12" x14ac:dyDescent="0.25">
      <c r="A2253" s="43" t="s">
        <v>47</v>
      </c>
      <c r="B2253" s="43" t="s">
        <v>12</v>
      </c>
      <c r="C2253" s="43" t="s">
        <v>782</v>
      </c>
      <c r="D2253" s="43" t="s">
        <v>55</v>
      </c>
      <c r="E2253" s="43" t="s">
        <v>1854</v>
      </c>
      <c r="F2253" s="43" t="s">
        <v>3820</v>
      </c>
      <c r="G2253" s="43" t="s">
        <v>4653</v>
      </c>
      <c r="H2253" s="76">
        <v>900000</v>
      </c>
      <c r="I2253" s="229">
        <v>6.2800000000000009E-4</v>
      </c>
      <c r="J2253" s="73">
        <f t="shared" si="105"/>
        <v>1.2486574890586305E-5</v>
      </c>
      <c r="K2253" s="73">
        <f t="shared" si="106"/>
        <v>576.43791740152778</v>
      </c>
      <c r="L2253" s="3" t="e">
        <f t="shared" si="107"/>
        <v>#N/A</v>
      </c>
    </row>
    <row r="2254" spans="1:12" x14ac:dyDescent="0.25">
      <c r="A2254" s="43" t="s">
        <v>47</v>
      </c>
      <c r="B2254" s="43" t="s">
        <v>12</v>
      </c>
      <c r="C2254" s="43" t="s">
        <v>782</v>
      </c>
      <c r="D2254" s="43" t="s">
        <v>55</v>
      </c>
      <c r="E2254" s="43" t="s">
        <v>1855</v>
      </c>
      <c r="F2254" s="43" t="s">
        <v>3821</v>
      </c>
      <c r="G2254" s="43" t="s">
        <v>4653</v>
      </c>
      <c r="H2254" s="76">
        <v>500000</v>
      </c>
      <c r="I2254" s="229">
        <v>6.2799999999999998E-4</v>
      </c>
      <c r="J2254" s="73">
        <f t="shared" si="105"/>
        <v>1.2486574890586301E-5</v>
      </c>
      <c r="K2254" s="73">
        <f t="shared" si="106"/>
        <v>320.24328744529316</v>
      </c>
      <c r="L2254" s="3" t="e">
        <f t="shared" si="107"/>
        <v>#N/A</v>
      </c>
    </row>
    <row r="2255" spans="1:12" x14ac:dyDescent="0.25">
      <c r="A2255" s="43" t="s">
        <v>47</v>
      </c>
      <c r="B2255" s="43" t="s">
        <v>12</v>
      </c>
      <c r="C2255" s="43" t="s">
        <v>784</v>
      </c>
      <c r="D2255" s="43" t="s">
        <v>55</v>
      </c>
      <c r="E2255" s="43" t="s">
        <v>1856</v>
      </c>
      <c r="F2255" s="43" t="s">
        <v>3817</v>
      </c>
      <c r="G2255" s="43" t="s">
        <v>4653</v>
      </c>
      <c r="H2255" s="76">
        <v>5000</v>
      </c>
      <c r="I2255" s="229">
        <v>6.2799999999999998E-4</v>
      </c>
      <c r="J2255" s="73">
        <f t="shared" si="105"/>
        <v>1.2486574890586301E-5</v>
      </c>
      <c r="K2255" s="73">
        <f t="shared" si="106"/>
        <v>3.2024328744529318</v>
      </c>
      <c r="L2255" s="3" t="e">
        <f t="shared" si="107"/>
        <v>#N/A</v>
      </c>
    </row>
    <row r="2256" spans="1:12" x14ac:dyDescent="0.25">
      <c r="A2256" s="43" t="s">
        <v>47</v>
      </c>
      <c r="B2256" s="43" t="s">
        <v>12</v>
      </c>
      <c r="C2256" s="43" t="s">
        <v>784</v>
      </c>
      <c r="D2256" s="43" t="s">
        <v>55</v>
      </c>
      <c r="E2256" s="43" t="s">
        <v>1856</v>
      </c>
      <c r="F2256" s="43" t="s">
        <v>3817</v>
      </c>
      <c r="G2256" s="43" t="s">
        <v>4653</v>
      </c>
      <c r="H2256" s="76">
        <v>75000</v>
      </c>
      <c r="I2256" s="229">
        <v>6.2799999999999998E-4</v>
      </c>
      <c r="J2256" s="73">
        <f t="shared" si="105"/>
        <v>1.2486574890586301E-5</v>
      </c>
      <c r="K2256" s="73">
        <f t="shared" si="106"/>
        <v>48.03649311679397</v>
      </c>
      <c r="L2256" s="3" t="e">
        <f t="shared" si="107"/>
        <v>#N/A</v>
      </c>
    </row>
    <row r="2257" spans="1:12" x14ac:dyDescent="0.25">
      <c r="A2257" s="43" t="s">
        <v>47</v>
      </c>
      <c r="B2257" s="43" t="s">
        <v>12</v>
      </c>
      <c r="C2257" s="43" t="s">
        <v>784</v>
      </c>
      <c r="D2257" s="43" t="s">
        <v>55</v>
      </c>
      <c r="E2257" s="43" t="s">
        <v>1856</v>
      </c>
      <c r="F2257" s="43" t="s">
        <v>3817</v>
      </c>
      <c r="G2257" s="43" t="s">
        <v>4653</v>
      </c>
      <c r="H2257" s="76">
        <v>55000</v>
      </c>
      <c r="I2257" s="229">
        <v>6.2799999999999998E-4</v>
      </c>
      <c r="J2257" s="73">
        <f t="shared" si="105"/>
        <v>1.2486574890586301E-5</v>
      </c>
      <c r="K2257" s="73">
        <f t="shared" si="106"/>
        <v>35.226761618982245</v>
      </c>
      <c r="L2257" s="3" t="e">
        <f t="shared" si="107"/>
        <v>#N/A</v>
      </c>
    </row>
    <row r="2258" spans="1:12" x14ac:dyDescent="0.25">
      <c r="A2258" s="43" t="s">
        <v>47</v>
      </c>
      <c r="B2258" s="43" t="s">
        <v>12</v>
      </c>
      <c r="C2258" s="43" t="s">
        <v>788</v>
      </c>
      <c r="D2258" s="43" t="s">
        <v>55</v>
      </c>
      <c r="E2258" s="43" t="s">
        <v>1857</v>
      </c>
      <c r="F2258" s="43" t="s">
        <v>3814</v>
      </c>
      <c r="G2258" s="43" t="s">
        <v>4653</v>
      </c>
      <c r="H2258" s="76">
        <v>175000</v>
      </c>
      <c r="I2258" s="229">
        <v>6.2799999999999998E-4</v>
      </c>
      <c r="J2258" s="73">
        <f t="shared" si="105"/>
        <v>1.2486574890586301E-5</v>
      </c>
      <c r="K2258" s="73">
        <f t="shared" si="106"/>
        <v>112.0851506058526</v>
      </c>
      <c r="L2258" s="3" t="e">
        <f t="shared" si="107"/>
        <v>#N/A</v>
      </c>
    </row>
    <row r="2259" spans="1:12" x14ac:dyDescent="0.25">
      <c r="A2259" s="43" t="s">
        <v>47</v>
      </c>
      <c r="B2259" s="43" t="s">
        <v>12</v>
      </c>
      <c r="C2259" s="43" t="s">
        <v>788</v>
      </c>
      <c r="D2259" s="43" t="s">
        <v>55</v>
      </c>
      <c r="E2259" s="43" t="s">
        <v>1857</v>
      </c>
      <c r="F2259" s="43" t="s">
        <v>3814</v>
      </c>
      <c r="G2259" s="43" t="s">
        <v>4653</v>
      </c>
      <c r="H2259" s="76">
        <v>170000</v>
      </c>
      <c r="I2259" s="229">
        <v>6.2799999999999998E-4</v>
      </c>
      <c r="J2259" s="73">
        <f t="shared" si="105"/>
        <v>1.2486574890586301E-5</v>
      </c>
      <c r="K2259" s="73">
        <f t="shared" si="106"/>
        <v>108.88271773139968</v>
      </c>
      <c r="L2259" s="3" t="e">
        <f t="shared" si="107"/>
        <v>#N/A</v>
      </c>
    </row>
    <row r="2260" spans="1:12" x14ac:dyDescent="0.25">
      <c r="A2260" s="43" t="s">
        <v>47</v>
      </c>
      <c r="B2260" s="43" t="s">
        <v>12</v>
      </c>
      <c r="C2260" s="43" t="s">
        <v>788</v>
      </c>
      <c r="D2260" s="43" t="s">
        <v>55</v>
      </c>
      <c r="E2260" s="43" t="s">
        <v>1858</v>
      </c>
      <c r="F2260" s="43" t="s">
        <v>3820</v>
      </c>
      <c r="G2260" s="43" t="s">
        <v>4653</v>
      </c>
      <c r="H2260" s="76">
        <v>305000</v>
      </c>
      <c r="I2260" s="229">
        <v>6.2800000000000009E-4</v>
      </c>
      <c r="J2260" s="73">
        <f t="shared" si="105"/>
        <v>1.2486574890586305E-5</v>
      </c>
      <c r="K2260" s="73">
        <f t="shared" si="106"/>
        <v>195.34840534162885</v>
      </c>
      <c r="L2260" s="3" t="e">
        <f t="shared" si="107"/>
        <v>#N/A</v>
      </c>
    </row>
    <row r="2261" spans="1:12" x14ac:dyDescent="0.25">
      <c r="A2261" s="43" t="s">
        <v>47</v>
      </c>
      <c r="B2261" s="43" t="s">
        <v>12</v>
      </c>
      <c r="C2261" s="43" t="s">
        <v>788</v>
      </c>
      <c r="D2261" s="43" t="s">
        <v>55</v>
      </c>
      <c r="E2261" s="43" t="s">
        <v>1859</v>
      </c>
      <c r="F2261" s="43" t="s">
        <v>3821</v>
      </c>
      <c r="G2261" s="43" t="s">
        <v>4653</v>
      </c>
      <c r="H2261" s="76">
        <v>200000</v>
      </c>
      <c r="I2261" s="229">
        <v>6.2799999999999998E-4</v>
      </c>
      <c r="J2261" s="73">
        <f t="shared" si="105"/>
        <v>1.2486574890586301E-5</v>
      </c>
      <c r="K2261" s="73">
        <f t="shared" si="106"/>
        <v>128.09731497811725</v>
      </c>
      <c r="L2261" s="3" t="e">
        <f t="shared" si="107"/>
        <v>#N/A</v>
      </c>
    </row>
    <row r="2262" spans="1:12" x14ac:dyDescent="0.25">
      <c r="A2262" s="43" t="s">
        <v>47</v>
      </c>
      <c r="B2262" s="43" t="s">
        <v>12</v>
      </c>
      <c r="C2262" s="43" t="s">
        <v>806</v>
      </c>
      <c r="D2262" s="43" t="s">
        <v>55</v>
      </c>
      <c r="E2262" s="43" t="s">
        <v>1860</v>
      </c>
      <c r="F2262" s="43" t="s">
        <v>3817</v>
      </c>
      <c r="G2262" s="43" t="s">
        <v>4653</v>
      </c>
      <c r="H2262" s="76">
        <v>175000</v>
      </c>
      <c r="I2262" s="229">
        <v>6.2799999999999998E-4</v>
      </c>
      <c r="J2262" s="73">
        <f t="shared" si="105"/>
        <v>1.2486574890586301E-5</v>
      </c>
      <c r="K2262" s="73">
        <f t="shared" si="106"/>
        <v>112.0851506058526</v>
      </c>
      <c r="L2262" s="3" t="e">
        <f t="shared" si="107"/>
        <v>#N/A</v>
      </c>
    </row>
    <row r="2263" spans="1:12" x14ac:dyDescent="0.25">
      <c r="A2263" s="43" t="s">
        <v>47</v>
      </c>
      <c r="B2263" s="43" t="s">
        <v>12</v>
      </c>
      <c r="C2263" s="43" t="s">
        <v>806</v>
      </c>
      <c r="D2263" s="43" t="s">
        <v>55</v>
      </c>
      <c r="E2263" s="43" t="s">
        <v>1860</v>
      </c>
      <c r="F2263" s="43" t="s">
        <v>3817</v>
      </c>
      <c r="G2263" s="43" t="s">
        <v>4653</v>
      </c>
      <c r="H2263" s="76">
        <v>275000</v>
      </c>
      <c r="I2263" s="229">
        <v>6.2799999999999998E-4</v>
      </c>
      <c r="J2263" s="73">
        <f t="shared" si="105"/>
        <v>1.2486574890586301E-5</v>
      </c>
      <c r="K2263" s="73">
        <f t="shared" si="106"/>
        <v>176.13380809491125</v>
      </c>
      <c r="L2263" s="3" t="e">
        <f t="shared" si="107"/>
        <v>#N/A</v>
      </c>
    </row>
    <row r="2264" spans="1:12" x14ac:dyDescent="0.25">
      <c r="A2264" s="43" t="s">
        <v>47</v>
      </c>
      <c r="B2264" s="43" t="s">
        <v>12</v>
      </c>
      <c r="C2264" s="43" t="s">
        <v>806</v>
      </c>
      <c r="D2264" s="43" t="s">
        <v>55</v>
      </c>
      <c r="E2264" s="43" t="s">
        <v>1860</v>
      </c>
      <c r="F2264" s="43" t="s">
        <v>3817</v>
      </c>
      <c r="G2264" s="43" t="s">
        <v>4653</v>
      </c>
      <c r="H2264" s="76">
        <v>10000</v>
      </c>
      <c r="I2264" s="229">
        <v>6.280000000000029E-4</v>
      </c>
      <c r="J2264" s="73">
        <f t="shared" si="105"/>
        <v>1.248657489058636E-5</v>
      </c>
      <c r="K2264" s="73">
        <f t="shared" si="106"/>
        <v>6.404865748905892</v>
      </c>
      <c r="L2264" s="3" t="e">
        <f t="shared" si="107"/>
        <v>#N/A</v>
      </c>
    </row>
    <row r="2265" spans="1:12" x14ac:dyDescent="0.25">
      <c r="A2265" s="43" t="s">
        <v>47</v>
      </c>
      <c r="B2265" s="43" t="s">
        <v>12</v>
      </c>
      <c r="C2265" s="43" t="s">
        <v>790</v>
      </c>
      <c r="D2265" s="43" t="s">
        <v>55</v>
      </c>
      <c r="E2265" s="43" t="s">
        <v>1861</v>
      </c>
      <c r="F2265" s="43" t="s">
        <v>3826</v>
      </c>
      <c r="G2265" s="43" t="s">
        <v>4653</v>
      </c>
      <c r="H2265" s="76">
        <v>505000</v>
      </c>
      <c r="I2265" s="229">
        <v>6.2800000000000019E-4</v>
      </c>
      <c r="J2265" s="73">
        <f t="shared" si="105"/>
        <v>1.2486574890586306E-5</v>
      </c>
      <c r="K2265" s="73">
        <f t="shared" si="106"/>
        <v>323.44572031974621</v>
      </c>
      <c r="L2265" s="3" t="e">
        <f t="shared" si="107"/>
        <v>#N/A</v>
      </c>
    </row>
    <row r="2266" spans="1:12" x14ac:dyDescent="0.25">
      <c r="A2266" s="43" t="s">
        <v>47</v>
      </c>
      <c r="B2266" s="43" t="s">
        <v>12</v>
      </c>
      <c r="C2266" s="43" t="s">
        <v>791</v>
      </c>
      <c r="D2266" s="43" t="s">
        <v>55</v>
      </c>
      <c r="E2266" s="43" t="s">
        <v>1862</v>
      </c>
      <c r="F2266" s="43" t="s">
        <v>3827</v>
      </c>
      <c r="G2266" s="43" t="s">
        <v>4653</v>
      </c>
      <c r="H2266" s="76">
        <v>5000</v>
      </c>
      <c r="I2266" s="229">
        <v>6.2799999999999727E-4</v>
      </c>
      <c r="J2266" s="73">
        <f t="shared" si="105"/>
        <v>1.2486574890586249E-5</v>
      </c>
      <c r="K2266" s="73">
        <f t="shared" si="106"/>
        <v>3.2024328744529176</v>
      </c>
      <c r="L2266" s="3" t="e">
        <f t="shared" si="107"/>
        <v>#N/A</v>
      </c>
    </row>
    <row r="2267" spans="1:12" x14ac:dyDescent="0.25">
      <c r="A2267" s="43" t="s">
        <v>47</v>
      </c>
      <c r="B2267" s="43" t="s">
        <v>12</v>
      </c>
      <c r="C2267" s="43" t="s">
        <v>797</v>
      </c>
      <c r="D2267" s="43" t="s">
        <v>374</v>
      </c>
      <c r="E2267" s="43" t="s">
        <v>1863</v>
      </c>
      <c r="F2267" s="43" t="s">
        <v>3828</v>
      </c>
      <c r="G2267" s="43" t="s">
        <v>4653</v>
      </c>
      <c r="H2267" s="76">
        <v>102000</v>
      </c>
      <c r="I2267" s="229"/>
      <c r="J2267" s="73">
        <f t="shared" si="105"/>
        <v>0</v>
      </c>
      <c r="K2267" s="73">
        <f t="shared" si="106"/>
        <v>0</v>
      </c>
      <c r="L2267" s="3" t="e">
        <f t="shared" si="107"/>
        <v>#N/A</v>
      </c>
    </row>
    <row r="2268" spans="1:12" x14ac:dyDescent="0.25">
      <c r="A2268" s="43" t="s">
        <v>47</v>
      </c>
      <c r="B2268" s="43" t="s">
        <v>12</v>
      </c>
      <c r="C2268" s="43" t="s">
        <v>797</v>
      </c>
      <c r="D2268" s="43" t="s">
        <v>374</v>
      </c>
      <c r="E2268" s="43" t="s">
        <v>1863</v>
      </c>
      <c r="F2268" s="43" t="s">
        <v>3828</v>
      </c>
      <c r="G2268" s="43" t="s">
        <v>4653</v>
      </c>
      <c r="H2268" s="76">
        <v>440000</v>
      </c>
      <c r="I2268" s="229"/>
      <c r="J2268" s="73">
        <f t="shared" si="105"/>
        <v>0</v>
      </c>
      <c r="K2268" s="73">
        <f t="shared" si="106"/>
        <v>0</v>
      </c>
      <c r="L2268" s="3" t="e">
        <f t="shared" si="107"/>
        <v>#N/A</v>
      </c>
    </row>
    <row r="2269" spans="1:12" x14ac:dyDescent="0.25">
      <c r="A2269" s="43" t="s">
        <v>47</v>
      </c>
      <c r="B2269" s="43" t="s">
        <v>12</v>
      </c>
      <c r="C2269" s="43" t="s">
        <v>797</v>
      </c>
      <c r="D2269" s="43" t="s">
        <v>374</v>
      </c>
      <c r="E2269" s="43" t="s">
        <v>1863</v>
      </c>
      <c r="F2269" s="43" t="s">
        <v>3828</v>
      </c>
      <c r="G2269" s="43" t="s">
        <v>4653</v>
      </c>
      <c r="H2269" s="76">
        <v>6000</v>
      </c>
      <c r="I2269" s="229"/>
      <c r="J2269" s="73">
        <f t="shared" si="105"/>
        <v>0</v>
      </c>
      <c r="K2269" s="73">
        <f t="shared" si="106"/>
        <v>0</v>
      </c>
      <c r="L2269" s="3" t="e">
        <f t="shared" si="107"/>
        <v>#N/A</v>
      </c>
    </row>
    <row r="2270" spans="1:12" x14ac:dyDescent="0.25">
      <c r="A2270" s="43" t="s">
        <v>47</v>
      </c>
      <c r="B2270" s="43" t="s">
        <v>12</v>
      </c>
      <c r="C2270" s="43" t="s">
        <v>797</v>
      </c>
      <c r="D2270" s="43" t="s">
        <v>374</v>
      </c>
      <c r="E2270" s="43" t="s">
        <v>1864</v>
      </c>
      <c r="F2270" s="43" t="s">
        <v>3829</v>
      </c>
      <c r="G2270" s="43" t="s">
        <v>4653</v>
      </c>
      <c r="H2270" s="76">
        <v>3000</v>
      </c>
      <c r="I2270" s="229"/>
      <c r="J2270" s="73">
        <f t="shared" si="105"/>
        <v>0</v>
      </c>
      <c r="K2270" s="73">
        <f t="shared" si="106"/>
        <v>0</v>
      </c>
      <c r="L2270" s="3" t="e">
        <f t="shared" si="107"/>
        <v>#N/A</v>
      </c>
    </row>
    <row r="2271" spans="1:12" x14ac:dyDescent="0.25">
      <c r="A2271" s="43" t="s">
        <v>47</v>
      </c>
      <c r="B2271" s="43" t="s">
        <v>12</v>
      </c>
      <c r="C2271" s="43" t="s">
        <v>805</v>
      </c>
      <c r="D2271" s="43" t="s">
        <v>374</v>
      </c>
      <c r="E2271" s="43" t="s">
        <v>1865</v>
      </c>
      <c r="F2271" s="43" t="s">
        <v>3830</v>
      </c>
      <c r="G2271" s="43" t="s">
        <v>4653</v>
      </c>
      <c r="H2271" s="76">
        <v>1504000</v>
      </c>
      <c r="I2271" s="229">
        <v>4.2500000000000003E-4</v>
      </c>
      <c r="J2271" s="73">
        <f t="shared" si="105"/>
        <v>8.450309440285316E-6</v>
      </c>
      <c r="K2271" s="73">
        <f t="shared" si="106"/>
        <v>651.90926539818918</v>
      </c>
      <c r="L2271" s="3" t="e">
        <f t="shared" si="107"/>
        <v>#N/A</v>
      </c>
    </row>
    <row r="2272" spans="1:12" x14ac:dyDescent="0.25">
      <c r="A2272" s="43" t="s">
        <v>47</v>
      </c>
      <c r="B2272" s="43" t="s">
        <v>12</v>
      </c>
      <c r="C2272" s="43" t="s">
        <v>805</v>
      </c>
      <c r="D2272" s="43" t="s">
        <v>374</v>
      </c>
      <c r="E2272" s="43" t="s">
        <v>1866</v>
      </c>
      <c r="F2272" s="43" t="s">
        <v>3831</v>
      </c>
      <c r="G2272" s="43" t="s">
        <v>4653</v>
      </c>
      <c r="H2272" s="76">
        <v>112000</v>
      </c>
      <c r="I2272" s="229">
        <v>4.2500000000000003E-4</v>
      </c>
      <c r="J2272" s="73">
        <f t="shared" si="105"/>
        <v>8.450309440285316E-6</v>
      </c>
      <c r="K2272" s="73">
        <f t="shared" si="106"/>
        <v>48.546434657311956</v>
      </c>
      <c r="L2272" s="3" t="e">
        <f t="shared" si="107"/>
        <v>#N/A</v>
      </c>
    </row>
    <row r="2273" spans="1:12" x14ac:dyDescent="0.25">
      <c r="A2273" s="43" t="s">
        <v>47</v>
      </c>
      <c r="B2273" s="43" t="s">
        <v>12</v>
      </c>
      <c r="C2273" s="43" t="s">
        <v>805</v>
      </c>
      <c r="D2273" s="43" t="s">
        <v>374</v>
      </c>
      <c r="E2273" s="43" t="s">
        <v>1867</v>
      </c>
      <c r="F2273" s="43" t="s">
        <v>3832</v>
      </c>
      <c r="G2273" s="43" t="s">
        <v>4653</v>
      </c>
      <c r="H2273" s="76">
        <v>6000</v>
      </c>
      <c r="I2273" s="229">
        <v>5.666666666666666E-4</v>
      </c>
      <c r="J2273" s="73">
        <f t="shared" si="105"/>
        <v>1.1267079253713754E-5</v>
      </c>
      <c r="K2273" s="73">
        <f t="shared" si="106"/>
        <v>3.4676024755222823</v>
      </c>
      <c r="L2273" s="3" t="e">
        <f t="shared" si="107"/>
        <v>#N/A</v>
      </c>
    </row>
    <row r="2274" spans="1:12" x14ac:dyDescent="0.25">
      <c r="A2274" s="43" t="s">
        <v>47</v>
      </c>
      <c r="B2274" s="43" t="s">
        <v>12</v>
      </c>
      <c r="C2274" s="43" t="s">
        <v>805</v>
      </c>
      <c r="D2274" s="43" t="s">
        <v>374</v>
      </c>
      <c r="E2274" s="43" t="s">
        <v>1867</v>
      </c>
      <c r="F2274" s="43" t="s">
        <v>3832</v>
      </c>
      <c r="G2274" s="43" t="s">
        <v>4653</v>
      </c>
      <c r="H2274" s="76">
        <v>144000</v>
      </c>
      <c r="I2274" s="229">
        <v>5.666666666666666E-4</v>
      </c>
      <c r="J2274" s="73">
        <f t="shared" si="105"/>
        <v>1.1267079253713754E-5</v>
      </c>
      <c r="K2274" s="73">
        <f t="shared" si="106"/>
        <v>83.222459412534775</v>
      </c>
      <c r="L2274" s="3" t="e">
        <f t="shared" si="107"/>
        <v>#N/A</v>
      </c>
    </row>
    <row r="2275" spans="1:12" x14ac:dyDescent="0.25">
      <c r="A2275" s="43" t="s">
        <v>47</v>
      </c>
      <c r="B2275" s="43" t="s">
        <v>12</v>
      </c>
      <c r="C2275" s="43" t="s">
        <v>805</v>
      </c>
      <c r="D2275" s="43" t="s">
        <v>374</v>
      </c>
      <c r="E2275" s="43" t="s">
        <v>1868</v>
      </c>
      <c r="F2275" s="43" t="s">
        <v>3833</v>
      </c>
      <c r="G2275" s="43" t="s">
        <v>4653</v>
      </c>
      <c r="H2275" s="76">
        <v>4000</v>
      </c>
      <c r="I2275" s="229">
        <v>4.2499999999999998E-4</v>
      </c>
      <c r="J2275" s="73">
        <f t="shared" si="105"/>
        <v>8.450309440285316E-6</v>
      </c>
      <c r="K2275" s="73">
        <f t="shared" si="106"/>
        <v>1.7338012377611411</v>
      </c>
      <c r="L2275" s="3" t="e">
        <f t="shared" si="107"/>
        <v>#N/A</v>
      </c>
    </row>
    <row r="2276" spans="1:12" x14ac:dyDescent="0.25">
      <c r="A2276" s="43" t="s">
        <v>47</v>
      </c>
      <c r="B2276" s="43" t="s">
        <v>12</v>
      </c>
      <c r="C2276" s="43" t="s">
        <v>805</v>
      </c>
      <c r="D2276" s="43" t="s">
        <v>374</v>
      </c>
      <c r="E2276" s="43" t="s">
        <v>1868</v>
      </c>
      <c r="F2276" s="43" t="s">
        <v>3833</v>
      </c>
      <c r="G2276" s="43" t="s">
        <v>4653</v>
      </c>
      <c r="H2276" s="76">
        <v>884000</v>
      </c>
      <c r="I2276" s="229">
        <v>4.2499999999999998E-4</v>
      </c>
      <c r="J2276" s="73">
        <f t="shared" si="105"/>
        <v>8.450309440285316E-6</v>
      </c>
      <c r="K2276" s="73">
        <f t="shared" si="106"/>
        <v>383.17007354521218</v>
      </c>
      <c r="L2276" s="3" t="e">
        <f t="shared" si="107"/>
        <v>#N/A</v>
      </c>
    </row>
    <row r="2277" spans="1:12" x14ac:dyDescent="0.25">
      <c r="A2277" s="43" t="s">
        <v>47</v>
      </c>
      <c r="B2277" s="43" t="s">
        <v>12</v>
      </c>
      <c r="C2277" s="43" t="s">
        <v>805</v>
      </c>
      <c r="D2277" s="43" t="s">
        <v>374</v>
      </c>
      <c r="E2277" s="43" t="s">
        <v>1868</v>
      </c>
      <c r="F2277" s="43" t="s">
        <v>3833</v>
      </c>
      <c r="G2277" s="43" t="s">
        <v>4653</v>
      </c>
      <c r="H2277" s="76">
        <v>140000</v>
      </c>
      <c r="I2277" s="229">
        <v>4.2499999999999998E-4</v>
      </c>
      <c r="J2277" s="73">
        <f t="shared" si="105"/>
        <v>8.450309440285316E-6</v>
      </c>
      <c r="K2277" s="73">
        <f t="shared" si="106"/>
        <v>60.683043321639943</v>
      </c>
      <c r="L2277" s="3" t="e">
        <f t="shared" si="107"/>
        <v>#N/A</v>
      </c>
    </row>
    <row r="2278" spans="1:12" x14ac:dyDescent="0.25">
      <c r="A2278" s="43" t="s">
        <v>47</v>
      </c>
      <c r="B2278" s="43" t="s">
        <v>12</v>
      </c>
      <c r="C2278" s="43" t="s">
        <v>805</v>
      </c>
      <c r="D2278" s="43" t="s">
        <v>374</v>
      </c>
      <c r="E2278" s="43" t="s">
        <v>1868</v>
      </c>
      <c r="F2278" s="43" t="s">
        <v>3833</v>
      </c>
      <c r="G2278" s="43" t="s">
        <v>4653</v>
      </c>
      <c r="H2278" s="76">
        <v>4000</v>
      </c>
      <c r="I2278" s="229">
        <v>4.2499999999999998E-4</v>
      </c>
      <c r="J2278" s="73">
        <f t="shared" si="105"/>
        <v>8.450309440285316E-6</v>
      </c>
      <c r="K2278" s="73">
        <f t="shared" si="106"/>
        <v>1.7338012377611411</v>
      </c>
      <c r="L2278" s="3" t="e">
        <f t="shared" si="107"/>
        <v>#N/A</v>
      </c>
    </row>
    <row r="2279" spans="1:12" x14ac:dyDescent="0.25">
      <c r="A2279" s="43" t="s">
        <v>47</v>
      </c>
      <c r="B2279" s="43" t="s">
        <v>12</v>
      </c>
      <c r="C2279" s="43" t="s">
        <v>805</v>
      </c>
      <c r="D2279" s="43" t="s">
        <v>374</v>
      </c>
      <c r="E2279" s="43" t="s">
        <v>1868</v>
      </c>
      <c r="F2279" s="43" t="s">
        <v>3833</v>
      </c>
      <c r="G2279" s="43" t="s">
        <v>4653</v>
      </c>
      <c r="H2279" s="76">
        <v>372000</v>
      </c>
      <c r="I2279" s="229">
        <v>4.2499999999999998E-4</v>
      </c>
      <c r="J2279" s="73">
        <f t="shared" si="105"/>
        <v>8.450309440285316E-6</v>
      </c>
      <c r="K2279" s="73">
        <f t="shared" si="106"/>
        <v>161.24351511178614</v>
      </c>
      <c r="L2279" s="3" t="e">
        <f t="shared" si="107"/>
        <v>#N/A</v>
      </c>
    </row>
    <row r="2280" spans="1:12" x14ac:dyDescent="0.25">
      <c r="A2280" s="43" t="s">
        <v>47</v>
      </c>
      <c r="B2280" s="43" t="s">
        <v>12</v>
      </c>
      <c r="C2280" s="43" t="s">
        <v>753</v>
      </c>
      <c r="D2280" s="43" t="s">
        <v>374</v>
      </c>
      <c r="E2280" s="43" t="s">
        <v>1869</v>
      </c>
      <c r="F2280" s="43" t="s">
        <v>3834</v>
      </c>
      <c r="G2280" s="43" t="s">
        <v>4653</v>
      </c>
      <c r="H2280" s="76">
        <v>2076000</v>
      </c>
      <c r="I2280" s="229">
        <v>4.2499999999999998E-4</v>
      </c>
      <c r="J2280" s="73">
        <f t="shared" si="105"/>
        <v>8.450309440285316E-6</v>
      </c>
      <c r="K2280" s="73">
        <f t="shared" si="106"/>
        <v>899.8428423980323</v>
      </c>
      <c r="L2280" s="3" t="e">
        <f t="shared" si="107"/>
        <v>#N/A</v>
      </c>
    </row>
    <row r="2281" spans="1:12" x14ac:dyDescent="0.25">
      <c r="A2281" s="43" t="s">
        <v>47</v>
      </c>
      <c r="B2281" s="43" t="s">
        <v>12</v>
      </c>
      <c r="C2281" s="43" t="s">
        <v>753</v>
      </c>
      <c r="D2281" s="43" t="s">
        <v>374</v>
      </c>
      <c r="E2281" s="43" t="s">
        <v>1869</v>
      </c>
      <c r="F2281" s="43" t="s">
        <v>3834</v>
      </c>
      <c r="G2281" s="43" t="s">
        <v>4653</v>
      </c>
      <c r="H2281" s="76">
        <v>496000</v>
      </c>
      <c r="I2281" s="229">
        <v>4.2500000000000003E-4</v>
      </c>
      <c r="J2281" s="73">
        <f t="shared" si="105"/>
        <v>8.450309440285316E-6</v>
      </c>
      <c r="K2281" s="73">
        <f t="shared" si="106"/>
        <v>214.99135348238153</v>
      </c>
      <c r="L2281" s="3" t="e">
        <f t="shared" si="107"/>
        <v>#N/A</v>
      </c>
    </row>
    <row r="2282" spans="1:12" x14ac:dyDescent="0.25">
      <c r="A2282" s="43" t="s">
        <v>47</v>
      </c>
      <c r="B2282" s="43" t="s">
        <v>12</v>
      </c>
      <c r="C2282" s="43" t="s">
        <v>753</v>
      </c>
      <c r="D2282" s="43" t="s">
        <v>374</v>
      </c>
      <c r="E2282" s="43" t="s">
        <v>1869</v>
      </c>
      <c r="F2282" s="43" t="s">
        <v>3834</v>
      </c>
      <c r="G2282" s="43" t="s">
        <v>4653</v>
      </c>
      <c r="H2282" s="76">
        <v>24000</v>
      </c>
      <c r="I2282" s="229">
        <v>4.2499999999999998E-4</v>
      </c>
      <c r="J2282" s="73">
        <f t="shared" si="105"/>
        <v>8.450309440285316E-6</v>
      </c>
      <c r="K2282" s="73">
        <f t="shared" si="106"/>
        <v>10.402807426566847</v>
      </c>
      <c r="L2282" s="3" t="e">
        <f t="shared" si="107"/>
        <v>#N/A</v>
      </c>
    </row>
    <row r="2283" spans="1:12" x14ac:dyDescent="0.25">
      <c r="A2283" s="43" t="s">
        <v>47</v>
      </c>
      <c r="B2283" s="43" t="s">
        <v>12</v>
      </c>
      <c r="C2283" s="43" t="s">
        <v>753</v>
      </c>
      <c r="D2283" s="43" t="s">
        <v>374</v>
      </c>
      <c r="E2283" s="43" t="s">
        <v>1869</v>
      </c>
      <c r="F2283" s="43" t="s">
        <v>3834</v>
      </c>
      <c r="G2283" s="43" t="s">
        <v>4653</v>
      </c>
      <c r="H2283" s="76">
        <v>448000</v>
      </c>
      <c r="I2283" s="229">
        <v>4.2500000000000003E-4</v>
      </c>
      <c r="J2283" s="73">
        <f t="shared" si="105"/>
        <v>8.450309440285316E-6</v>
      </c>
      <c r="K2283" s="73">
        <f t="shared" si="106"/>
        <v>194.18573862924782</v>
      </c>
      <c r="L2283" s="3" t="e">
        <f t="shared" si="107"/>
        <v>#N/A</v>
      </c>
    </row>
    <row r="2284" spans="1:12" x14ac:dyDescent="0.25">
      <c r="A2284" s="43" t="s">
        <v>47</v>
      </c>
      <c r="B2284" s="43" t="s">
        <v>12</v>
      </c>
      <c r="C2284" s="43" t="s">
        <v>753</v>
      </c>
      <c r="D2284" s="43" t="s">
        <v>374</v>
      </c>
      <c r="E2284" s="43" t="s">
        <v>1869</v>
      </c>
      <c r="F2284" s="43" t="s">
        <v>3834</v>
      </c>
      <c r="G2284" s="43" t="s">
        <v>4653</v>
      </c>
      <c r="H2284" s="76">
        <v>24000</v>
      </c>
      <c r="I2284" s="229">
        <v>4.2499999999999954E-4</v>
      </c>
      <c r="J2284" s="73">
        <f t="shared" si="105"/>
        <v>8.4503094402853075E-6</v>
      </c>
      <c r="K2284" s="73">
        <f t="shared" si="106"/>
        <v>10.402807426566836</v>
      </c>
      <c r="L2284" s="3" t="e">
        <f t="shared" si="107"/>
        <v>#N/A</v>
      </c>
    </row>
    <row r="2285" spans="1:12" x14ac:dyDescent="0.25">
      <c r="A2285" s="43" t="s">
        <v>47</v>
      </c>
      <c r="B2285" s="43" t="s">
        <v>12</v>
      </c>
      <c r="C2285" s="43" t="s">
        <v>753</v>
      </c>
      <c r="D2285" s="43" t="s">
        <v>374</v>
      </c>
      <c r="E2285" s="43" t="s">
        <v>1870</v>
      </c>
      <c r="F2285" s="43" t="s">
        <v>3835</v>
      </c>
      <c r="G2285" s="43" t="s">
        <v>4653</v>
      </c>
      <c r="H2285" s="76">
        <v>668000</v>
      </c>
      <c r="I2285" s="229">
        <v>4.2499999999999998E-4</v>
      </c>
      <c r="J2285" s="73">
        <f t="shared" si="105"/>
        <v>8.450309440285316E-6</v>
      </c>
      <c r="K2285" s="73">
        <f t="shared" si="106"/>
        <v>289.54480670611059</v>
      </c>
      <c r="L2285" s="3" t="e">
        <f t="shared" si="107"/>
        <v>#N/A</v>
      </c>
    </row>
    <row r="2286" spans="1:12" x14ac:dyDescent="0.25">
      <c r="A2286" s="43" t="s">
        <v>47</v>
      </c>
      <c r="B2286" s="43" t="s">
        <v>12</v>
      </c>
      <c r="C2286" s="43" t="s">
        <v>754</v>
      </c>
      <c r="D2286" s="43" t="s">
        <v>374</v>
      </c>
      <c r="E2286" s="43" t="s">
        <v>1871</v>
      </c>
      <c r="F2286" s="43" t="s">
        <v>3836</v>
      </c>
      <c r="G2286" s="43" t="s">
        <v>4653</v>
      </c>
      <c r="H2286" s="76">
        <v>884000</v>
      </c>
      <c r="I2286" s="229">
        <v>4.2500000000000003E-4</v>
      </c>
      <c r="J2286" s="73">
        <f t="shared" si="105"/>
        <v>8.450309440285316E-6</v>
      </c>
      <c r="K2286" s="73">
        <f t="shared" si="106"/>
        <v>383.17007354521223</v>
      </c>
      <c r="L2286" s="3" t="e">
        <f t="shared" si="107"/>
        <v>#N/A</v>
      </c>
    </row>
    <row r="2287" spans="1:12" x14ac:dyDescent="0.25">
      <c r="A2287" s="43" t="s">
        <v>47</v>
      </c>
      <c r="B2287" s="43" t="s">
        <v>12</v>
      </c>
      <c r="C2287" s="43" t="s">
        <v>754</v>
      </c>
      <c r="D2287" s="43" t="s">
        <v>374</v>
      </c>
      <c r="E2287" s="43" t="s">
        <v>1871</v>
      </c>
      <c r="F2287" s="43" t="s">
        <v>3836</v>
      </c>
      <c r="G2287" s="43" t="s">
        <v>4653</v>
      </c>
      <c r="H2287" s="76">
        <v>376000</v>
      </c>
      <c r="I2287" s="229">
        <v>4.2500000000000003E-4</v>
      </c>
      <c r="J2287" s="73">
        <f t="shared" si="105"/>
        <v>8.450309440285316E-6</v>
      </c>
      <c r="K2287" s="73">
        <f t="shared" si="106"/>
        <v>162.97731634954729</v>
      </c>
      <c r="L2287" s="3" t="e">
        <f t="shared" si="107"/>
        <v>#N/A</v>
      </c>
    </row>
    <row r="2288" spans="1:12" x14ac:dyDescent="0.25">
      <c r="A2288" s="43" t="s">
        <v>47</v>
      </c>
      <c r="B2288" s="43" t="s">
        <v>12</v>
      </c>
      <c r="C2288" s="43" t="s">
        <v>754</v>
      </c>
      <c r="D2288" s="43" t="s">
        <v>374</v>
      </c>
      <c r="E2288" s="43" t="s">
        <v>1871</v>
      </c>
      <c r="F2288" s="43" t="s">
        <v>3836</v>
      </c>
      <c r="G2288" s="43" t="s">
        <v>4653</v>
      </c>
      <c r="H2288" s="76">
        <v>112000</v>
      </c>
      <c r="I2288" s="229">
        <v>4.2500000000000019E-4</v>
      </c>
      <c r="J2288" s="73">
        <f t="shared" si="105"/>
        <v>8.4503094402853194E-6</v>
      </c>
      <c r="K2288" s="73">
        <f t="shared" si="106"/>
        <v>48.546434657311977</v>
      </c>
      <c r="L2288" s="3" t="e">
        <f t="shared" si="107"/>
        <v>#N/A</v>
      </c>
    </row>
    <row r="2289" spans="1:12" x14ac:dyDescent="0.25">
      <c r="A2289" s="43" t="s">
        <v>47</v>
      </c>
      <c r="B2289" s="43" t="s">
        <v>12</v>
      </c>
      <c r="C2289" s="43" t="s">
        <v>754</v>
      </c>
      <c r="D2289" s="43" t="s">
        <v>374</v>
      </c>
      <c r="E2289" s="43" t="s">
        <v>1871</v>
      </c>
      <c r="F2289" s="43" t="s">
        <v>3836</v>
      </c>
      <c r="G2289" s="43" t="s">
        <v>4653</v>
      </c>
      <c r="H2289" s="76">
        <v>5056000</v>
      </c>
      <c r="I2289" s="229">
        <v>4.2500000000000003E-4</v>
      </c>
      <c r="J2289" s="73">
        <f t="shared" si="105"/>
        <v>8.450309440285316E-6</v>
      </c>
      <c r="K2289" s="73">
        <f t="shared" si="106"/>
        <v>2191.5247645300828</v>
      </c>
      <c r="L2289" s="3" t="e">
        <f t="shared" si="107"/>
        <v>#N/A</v>
      </c>
    </row>
    <row r="2290" spans="1:12" x14ac:dyDescent="0.25">
      <c r="A2290" s="43" t="s">
        <v>47</v>
      </c>
      <c r="B2290" s="43" t="s">
        <v>12</v>
      </c>
      <c r="C2290" s="43" t="s">
        <v>754</v>
      </c>
      <c r="D2290" s="43" t="s">
        <v>374</v>
      </c>
      <c r="E2290" s="43" t="s">
        <v>1871</v>
      </c>
      <c r="F2290" s="43" t="s">
        <v>3836</v>
      </c>
      <c r="G2290" s="43" t="s">
        <v>4653</v>
      </c>
      <c r="H2290" s="76">
        <v>402000</v>
      </c>
      <c r="I2290" s="229">
        <v>4.2500000000000003E-4</v>
      </c>
      <c r="J2290" s="73">
        <f t="shared" si="105"/>
        <v>8.450309440285316E-6</v>
      </c>
      <c r="K2290" s="73">
        <f t="shared" si="106"/>
        <v>174.2470243949947</v>
      </c>
      <c r="L2290" s="3" t="e">
        <f t="shared" si="107"/>
        <v>#N/A</v>
      </c>
    </row>
    <row r="2291" spans="1:12" x14ac:dyDescent="0.25">
      <c r="A2291" s="43" t="s">
        <v>47</v>
      </c>
      <c r="B2291" s="43" t="s">
        <v>12</v>
      </c>
      <c r="C2291" s="43" t="s">
        <v>754</v>
      </c>
      <c r="D2291" s="43" t="s">
        <v>374</v>
      </c>
      <c r="E2291" s="43" t="s">
        <v>1872</v>
      </c>
      <c r="F2291" s="43" t="s">
        <v>3837</v>
      </c>
      <c r="G2291" s="43" t="s">
        <v>4653</v>
      </c>
      <c r="H2291" s="76">
        <v>57000</v>
      </c>
      <c r="I2291" s="229">
        <v>3.3999999999999992E-4</v>
      </c>
      <c r="J2291" s="73">
        <f t="shared" si="105"/>
        <v>6.7602475522282515E-6</v>
      </c>
      <c r="K2291" s="73">
        <f t="shared" si="106"/>
        <v>19.765334110477006</v>
      </c>
      <c r="L2291" s="3" t="e">
        <f t="shared" si="107"/>
        <v>#N/A</v>
      </c>
    </row>
    <row r="2292" spans="1:12" x14ac:dyDescent="0.25">
      <c r="A2292" s="43" t="s">
        <v>47</v>
      </c>
      <c r="B2292" s="43" t="s">
        <v>12</v>
      </c>
      <c r="C2292" s="43" t="s">
        <v>755</v>
      </c>
      <c r="D2292" s="43" t="s">
        <v>374</v>
      </c>
      <c r="E2292" s="43" t="s">
        <v>1873</v>
      </c>
      <c r="F2292" s="43" t="s">
        <v>3838</v>
      </c>
      <c r="G2292" s="43" t="s">
        <v>4653</v>
      </c>
      <c r="H2292" s="76">
        <v>4000</v>
      </c>
      <c r="I2292" s="229">
        <v>4.2499999999999998E-4</v>
      </c>
      <c r="J2292" s="73">
        <f t="shared" si="105"/>
        <v>8.450309440285316E-6</v>
      </c>
      <c r="K2292" s="73">
        <f t="shared" si="106"/>
        <v>1.7338012377611411</v>
      </c>
      <c r="L2292" s="3" t="e">
        <f t="shared" si="107"/>
        <v>#N/A</v>
      </c>
    </row>
    <row r="2293" spans="1:12" x14ac:dyDescent="0.25">
      <c r="A2293" s="43" t="s">
        <v>47</v>
      </c>
      <c r="B2293" s="43" t="s">
        <v>12</v>
      </c>
      <c r="C2293" s="43" t="s">
        <v>755</v>
      </c>
      <c r="D2293" s="43" t="s">
        <v>374</v>
      </c>
      <c r="E2293" s="43" t="s">
        <v>1873</v>
      </c>
      <c r="F2293" s="43" t="s">
        <v>3838</v>
      </c>
      <c r="G2293" s="43" t="s">
        <v>4653</v>
      </c>
      <c r="H2293" s="76">
        <v>644000</v>
      </c>
      <c r="I2293" s="229">
        <v>4.2499999999999998E-4</v>
      </c>
      <c r="J2293" s="73">
        <f t="shared" si="105"/>
        <v>8.450309440285316E-6</v>
      </c>
      <c r="K2293" s="73">
        <f t="shared" si="106"/>
        <v>279.14199927954371</v>
      </c>
      <c r="L2293" s="3" t="e">
        <f t="shared" si="107"/>
        <v>#N/A</v>
      </c>
    </row>
    <row r="2294" spans="1:12" x14ac:dyDescent="0.25">
      <c r="A2294" s="43" t="s">
        <v>47</v>
      </c>
      <c r="B2294" s="43" t="s">
        <v>12</v>
      </c>
      <c r="C2294" s="43" t="s">
        <v>755</v>
      </c>
      <c r="D2294" s="43" t="s">
        <v>374</v>
      </c>
      <c r="E2294" s="43" t="s">
        <v>1874</v>
      </c>
      <c r="F2294" s="43" t="s">
        <v>3839</v>
      </c>
      <c r="G2294" s="43" t="s">
        <v>4653</v>
      </c>
      <c r="H2294" s="76">
        <v>612000</v>
      </c>
      <c r="I2294" s="229">
        <v>4.2500000000000003E-4</v>
      </c>
      <c r="J2294" s="73">
        <f t="shared" si="105"/>
        <v>8.450309440285316E-6</v>
      </c>
      <c r="K2294" s="73">
        <f t="shared" si="106"/>
        <v>265.27158937745463</v>
      </c>
      <c r="L2294" s="3" t="e">
        <f t="shared" si="107"/>
        <v>#N/A</v>
      </c>
    </row>
    <row r="2295" spans="1:12" x14ac:dyDescent="0.25">
      <c r="A2295" s="43" t="s">
        <v>47</v>
      </c>
      <c r="B2295" s="43" t="s">
        <v>12</v>
      </c>
      <c r="C2295" s="43" t="s">
        <v>763</v>
      </c>
      <c r="D2295" s="43" t="s">
        <v>371</v>
      </c>
      <c r="E2295" s="43" t="s">
        <v>1875</v>
      </c>
      <c r="F2295" s="43" t="s">
        <v>3840</v>
      </c>
      <c r="G2295" s="43" t="s">
        <v>4653</v>
      </c>
      <c r="H2295" s="76">
        <v>380000</v>
      </c>
      <c r="I2295" s="229">
        <v>8.7500000000000002E-4</v>
      </c>
      <c r="J2295" s="73">
        <f t="shared" si="105"/>
        <v>1.7397695906469768E-5</v>
      </c>
      <c r="K2295" s="73">
        <f t="shared" si="106"/>
        <v>339.11112444445854</v>
      </c>
      <c r="L2295" s="3" t="e">
        <f t="shared" si="107"/>
        <v>#N/A</v>
      </c>
    </row>
    <row r="2296" spans="1:12" x14ac:dyDescent="0.25">
      <c r="A2296" s="43" t="s">
        <v>47</v>
      </c>
      <c r="B2296" s="43" t="s">
        <v>12</v>
      </c>
      <c r="C2296" s="43" t="s">
        <v>763</v>
      </c>
      <c r="D2296" s="43" t="s">
        <v>371</v>
      </c>
      <c r="E2296" s="43" t="s">
        <v>1875</v>
      </c>
      <c r="F2296" s="43" t="s">
        <v>3840</v>
      </c>
      <c r="G2296" s="43" t="s">
        <v>4653</v>
      </c>
      <c r="H2296" s="76">
        <v>648000</v>
      </c>
      <c r="I2296" s="229">
        <v>8.7500000000000002E-4</v>
      </c>
      <c r="J2296" s="73">
        <f t="shared" si="105"/>
        <v>1.7397695906469768E-5</v>
      </c>
      <c r="K2296" s="73">
        <f t="shared" si="106"/>
        <v>578.27370694739238</v>
      </c>
      <c r="L2296" s="3" t="e">
        <f t="shared" si="107"/>
        <v>#N/A</v>
      </c>
    </row>
    <row r="2297" spans="1:12" x14ac:dyDescent="0.25">
      <c r="A2297" s="43" t="s">
        <v>47</v>
      </c>
      <c r="B2297" s="43" t="s">
        <v>12</v>
      </c>
      <c r="C2297" s="43" t="s">
        <v>763</v>
      </c>
      <c r="D2297" s="43" t="s">
        <v>371</v>
      </c>
      <c r="E2297" s="43" t="s">
        <v>1875</v>
      </c>
      <c r="F2297" s="43" t="s">
        <v>3840</v>
      </c>
      <c r="G2297" s="43" t="s">
        <v>4653</v>
      </c>
      <c r="H2297" s="76">
        <v>612000</v>
      </c>
      <c r="I2297" s="229">
        <v>8.7500000000000002E-4</v>
      </c>
      <c r="J2297" s="73">
        <f t="shared" si="105"/>
        <v>1.7397695906469768E-5</v>
      </c>
      <c r="K2297" s="73">
        <f t="shared" si="106"/>
        <v>546.1473898947595</v>
      </c>
      <c r="L2297" s="3" t="e">
        <f t="shared" si="107"/>
        <v>#N/A</v>
      </c>
    </row>
    <row r="2298" spans="1:12" x14ac:dyDescent="0.25">
      <c r="A2298" s="43" t="s">
        <v>47</v>
      </c>
      <c r="B2298" s="43" t="s">
        <v>12</v>
      </c>
      <c r="C2298" s="43" t="s">
        <v>763</v>
      </c>
      <c r="D2298" s="43" t="s">
        <v>371</v>
      </c>
      <c r="E2298" s="43" t="s">
        <v>1876</v>
      </c>
      <c r="F2298" s="43" t="s">
        <v>3841</v>
      </c>
      <c r="G2298" s="43" t="s">
        <v>4653</v>
      </c>
      <c r="H2298" s="76">
        <v>2260000</v>
      </c>
      <c r="I2298" s="229">
        <v>4.4999999999999999E-4</v>
      </c>
      <c r="J2298" s="73">
        <f t="shared" si="105"/>
        <v>8.9473864661844523E-6</v>
      </c>
      <c r="K2298" s="73">
        <f t="shared" si="106"/>
        <v>1037.2210934135769</v>
      </c>
      <c r="L2298" s="3" t="e">
        <f t="shared" si="107"/>
        <v>#N/A</v>
      </c>
    </row>
    <row r="2299" spans="1:12" x14ac:dyDescent="0.25">
      <c r="A2299" s="43" t="s">
        <v>47</v>
      </c>
      <c r="B2299" s="43" t="s">
        <v>12</v>
      </c>
      <c r="C2299" s="43" t="s">
        <v>763</v>
      </c>
      <c r="D2299" s="43" t="s">
        <v>371</v>
      </c>
      <c r="E2299" s="43" t="s">
        <v>1876</v>
      </c>
      <c r="F2299" s="43" t="s">
        <v>3841</v>
      </c>
      <c r="G2299" s="43" t="s">
        <v>4653</v>
      </c>
      <c r="H2299" s="76">
        <v>5352000</v>
      </c>
      <c r="I2299" s="229">
        <v>4.5000000000000004E-4</v>
      </c>
      <c r="J2299" s="73">
        <f t="shared" si="105"/>
        <v>8.947386466184454E-6</v>
      </c>
      <c r="K2299" s="73">
        <f t="shared" si="106"/>
        <v>2456.2864123670192</v>
      </c>
      <c r="L2299" s="3" t="e">
        <f t="shared" si="107"/>
        <v>#N/A</v>
      </c>
    </row>
    <row r="2300" spans="1:12" x14ac:dyDescent="0.25">
      <c r="A2300" s="43" t="s">
        <v>47</v>
      </c>
      <c r="B2300" s="43" t="s">
        <v>12</v>
      </c>
      <c r="C2300" s="43" t="s">
        <v>763</v>
      </c>
      <c r="D2300" s="43" t="s">
        <v>371</v>
      </c>
      <c r="E2300" s="43" t="s">
        <v>1876</v>
      </c>
      <c r="F2300" s="43" t="s">
        <v>3841</v>
      </c>
      <c r="G2300" s="43" t="s">
        <v>4653</v>
      </c>
      <c r="H2300" s="76">
        <v>2492000</v>
      </c>
      <c r="I2300" s="229">
        <v>4.5000000000000004E-4</v>
      </c>
      <c r="J2300" s="73">
        <f t="shared" si="105"/>
        <v>8.947386466184454E-6</v>
      </c>
      <c r="K2300" s="73">
        <f t="shared" si="106"/>
        <v>1143.6968870737317</v>
      </c>
      <c r="L2300" s="3" t="e">
        <f t="shared" si="107"/>
        <v>#N/A</v>
      </c>
    </row>
    <row r="2301" spans="1:12" x14ac:dyDescent="0.25">
      <c r="A2301" s="43" t="s">
        <v>47</v>
      </c>
      <c r="B2301" s="43" t="s">
        <v>12</v>
      </c>
      <c r="C2301" s="43" t="s">
        <v>763</v>
      </c>
      <c r="D2301" s="43" t="s">
        <v>371</v>
      </c>
      <c r="E2301" s="43" t="s">
        <v>1877</v>
      </c>
      <c r="F2301" s="43" t="s">
        <v>3842</v>
      </c>
      <c r="G2301" s="43" t="s">
        <v>4653</v>
      </c>
      <c r="H2301" s="76">
        <v>264000</v>
      </c>
      <c r="I2301" s="229">
        <v>4.4999999999999999E-4</v>
      </c>
      <c r="J2301" s="73">
        <f t="shared" si="105"/>
        <v>8.9473864661844523E-6</v>
      </c>
      <c r="K2301" s="73">
        <f t="shared" si="106"/>
        <v>121.16211002707269</v>
      </c>
      <c r="L2301" s="3" t="e">
        <f t="shared" si="107"/>
        <v>#N/A</v>
      </c>
    </row>
    <row r="2302" spans="1:12" x14ac:dyDescent="0.25">
      <c r="A2302" s="43" t="s">
        <v>47</v>
      </c>
      <c r="B2302" s="43" t="s">
        <v>12</v>
      </c>
      <c r="C2302" s="43" t="s">
        <v>763</v>
      </c>
      <c r="D2302" s="43" t="s">
        <v>371</v>
      </c>
      <c r="E2302" s="43" t="s">
        <v>1877</v>
      </c>
      <c r="F2302" s="43" t="s">
        <v>3842</v>
      </c>
      <c r="G2302" s="43" t="s">
        <v>4653</v>
      </c>
      <c r="H2302" s="76">
        <v>372000</v>
      </c>
      <c r="I2302" s="229">
        <v>4.5000000000000004E-4</v>
      </c>
      <c r="J2302" s="73">
        <f t="shared" si="105"/>
        <v>8.947386466184454E-6</v>
      </c>
      <c r="K2302" s="73">
        <f t="shared" si="106"/>
        <v>170.72842776542063</v>
      </c>
      <c r="L2302" s="3" t="e">
        <f t="shared" si="107"/>
        <v>#N/A</v>
      </c>
    </row>
    <row r="2303" spans="1:12" x14ac:dyDescent="0.25">
      <c r="A2303" s="43" t="s">
        <v>47</v>
      </c>
      <c r="B2303" s="43" t="s">
        <v>12</v>
      </c>
      <c r="C2303" s="43" t="s">
        <v>763</v>
      </c>
      <c r="D2303" s="43" t="s">
        <v>371</v>
      </c>
      <c r="E2303" s="43" t="s">
        <v>1877</v>
      </c>
      <c r="F2303" s="43" t="s">
        <v>3842</v>
      </c>
      <c r="G2303" s="43" t="s">
        <v>4653</v>
      </c>
      <c r="H2303" s="76">
        <v>216000</v>
      </c>
      <c r="I2303" s="229">
        <v>4.4999999999999999E-4</v>
      </c>
      <c r="J2303" s="73">
        <f t="shared" si="105"/>
        <v>8.9473864661844523E-6</v>
      </c>
      <c r="K2303" s="73">
        <f t="shared" si="106"/>
        <v>99.132635476695839</v>
      </c>
      <c r="L2303" s="3" t="e">
        <f t="shared" si="107"/>
        <v>#N/A</v>
      </c>
    </row>
    <row r="2304" spans="1:12" x14ac:dyDescent="0.25">
      <c r="A2304" s="43" t="s">
        <v>47</v>
      </c>
      <c r="B2304" s="43" t="s">
        <v>12</v>
      </c>
      <c r="C2304" s="43" t="s">
        <v>766</v>
      </c>
      <c r="D2304" s="43" t="s">
        <v>371</v>
      </c>
      <c r="E2304" s="43" t="s">
        <v>1878</v>
      </c>
      <c r="F2304" s="43" t="s">
        <v>3843</v>
      </c>
      <c r="G2304" s="43" t="s">
        <v>4653</v>
      </c>
      <c r="H2304" s="76">
        <v>1668000</v>
      </c>
      <c r="I2304" s="229">
        <v>1.1666666666666668E-3</v>
      </c>
      <c r="J2304" s="73">
        <f t="shared" si="105"/>
        <v>2.3196927875293028E-5</v>
      </c>
      <c r="K2304" s="73">
        <f t="shared" si="106"/>
        <v>1984.6924756959888</v>
      </c>
      <c r="L2304" s="3" t="e">
        <f t="shared" si="107"/>
        <v>#N/A</v>
      </c>
    </row>
    <row r="2305" spans="1:12" x14ac:dyDescent="0.25">
      <c r="A2305" s="43" t="s">
        <v>47</v>
      </c>
      <c r="B2305" s="43" t="s">
        <v>12</v>
      </c>
      <c r="C2305" s="43" t="s">
        <v>766</v>
      </c>
      <c r="D2305" s="43" t="s">
        <v>371</v>
      </c>
      <c r="E2305" s="43" t="s">
        <v>1878</v>
      </c>
      <c r="F2305" s="43" t="s">
        <v>3843</v>
      </c>
      <c r="G2305" s="43" t="s">
        <v>4653</v>
      </c>
      <c r="H2305" s="76">
        <v>1767000</v>
      </c>
      <c r="I2305" s="229">
        <v>1.1666666666666668E-3</v>
      </c>
      <c r="J2305" s="73">
        <f t="shared" si="105"/>
        <v>2.3196927875293028E-5</v>
      </c>
      <c r="K2305" s="73">
        <f t="shared" si="106"/>
        <v>2102.4889715556428</v>
      </c>
      <c r="L2305" s="3" t="e">
        <f t="shared" si="107"/>
        <v>#N/A</v>
      </c>
    </row>
    <row r="2306" spans="1:12" x14ac:dyDescent="0.25">
      <c r="A2306" s="43" t="s">
        <v>47</v>
      </c>
      <c r="B2306" s="43" t="s">
        <v>12</v>
      </c>
      <c r="C2306" s="43" t="s">
        <v>766</v>
      </c>
      <c r="D2306" s="43" t="s">
        <v>371</v>
      </c>
      <c r="E2306" s="43" t="s">
        <v>1878</v>
      </c>
      <c r="F2306" s="43" t="s">
        <v>3843</v>
      </c>
      <c r="G2306" s="43" t="s">
        <v>4653</v>
      </c>
      <c r="H2306" s="76">
        <v>3363000</v>
      </c>
      <c r="I2306" s="229">
        <v>1.1666666666666668E-3</v>
      </c>
      <c r="J2306" s="73">
        <f t="shared" si="105"/>
        <v>2.3196927875293028E-5</v>
      </c>
      <c r="K2306" s="73">
        <f t="shared" si="106"/>
        <v>4001.5112684446103</v>
      </c>
      <c r="L2306" s="3" t="e">
        <f t="shared" si="107"/>
        <v>#N/A</v>
      </c>
    </row>
    <row r="2307" spans="1:12" x14ac:dyDescent="0.25">
      <c r="A2307" s="43" t="s">
        <v>47</v>
      </c>
      <c r="B2307" s="43" t="s">
        <v>12</v>
      </c>
      <c r="C2307" s="43" t="s">
        <v>766</v>
      </c>
      <c r="D2307" s="43" t="s">
        <v>371</v>
      </c>
      <c r="E2307" s="43" t="s">
        <v>1878</v>
      </c>
      <c r="F2307" s="43" t="s">
        <v>3843</v>
      </c>
      <c r="G2307" s="43" t="s">
        <v>4653</v>
      </c>
      <c r="H2307" s="76">
        <v>3321000</v>
      </c>
      <c r="I2307" s="229">
        <v>1.1666666666666668E-3</v>
      </c>
      <c r="J2307" s="73">
        <f t="shared" si="105"/>
        <v>2.3196927875293028E-5</v>
      </c>
      <c r="K2307" s="73">
        <f t="shared" si="106"/>
        <v>3951.5369974738483</v>
      </c>
      <c r="L2307" s="3" t="e">
        <f t="shared" si="107"/>
        <v>#N/A</v>
      </c>
    </row>
    <row r="2308" spans="1:12" x14ac:dyDescent="0.25">
      <c r="A2308" s="43" t="s">
        <v>47</v>
      </c>
      <c r="B2308" s="43" t="s">
        <v>12</v>
      </c>
      <c r="C2308" s="43" t="s">
        <v>766</v>
      </c>
      <c r="D2308" s="43" t="s">
        <v>371</v>
      </c>
      <c r="E2308" s="43" t="s">
        <v>1879</v>
      </c>
      <c r="F2308" s="43" t="s">
        <v>3844</v>
      </c>
      <c r="G2308" s="43" t="s">
        <v>4653</v>
      </c>
      <c r="H2308" s="76">
        <v>44000</v>
      </c>
      <c r="I2308" s="229">
        <v>1.6500000000000004E-3</v>
      </c>
      <c r="J2308" s="73">
        <f t="shared" si="105"/>
        <v>3.2807083709342998E-5</v>
      </c>
      <c r="K2308" s="73">
        <f t="shared" si="106"/>
        <v>74.043511683211108</v>
      </c>
      <c r="L2308" s="3" t="e">
        <f t="shared" si="107"/>
        <v>#N/A</v>
      </c>
    </row>
    <row r="2309" spans="1:12" x14ac:dyDescent="0.25">
      <c r="A2309" s="43" t="s">
        <v>47</v>
      </c>
      <c r="B2309" s="43" t="s">
        <v>12</v>
      </c>
      <c r="C2309" s="43" t="s">
        <v>766</v>
      </c>
      <c r="D2309" s="43" t="s">
        <v>371</v>
      </c>
      <c r="E2309" s="43" t="s">
        <v>1879</v>
      </c>
      <c r="F2309" s="43" t="s">
        <v>3844</v>
      </c>
      <c r="G2309" s="43" t="s">
        <v>4653</v>
      </c>
      <c r="H2309" s="76">
        <v>30000</v>
      </c>
      <c r="I2309" s="229">
        <v>1.6533333333333322E-3</v>
      </c>
      <c r="J2309" s="73">
        <f t="shared" si="105"/>
        <v>3.2873360646129519E-5</v>
      </c>
      <c r="K2309" s="73">
        <f t="shared" si="106"/>
        <v>50.586200819383855</v>
      </c>
      <c r="L2309" s="3" t="e">
        <f t="shared" si="107"/>
        <v>#N/A</v>
      </c>
    </row>
    <row r="2310" spans="1:12" x14ac:dyDescent="0.25">
      <c r="A2310" s="43" t="s">
        <v>47</v>
      </c>
      <c r="B2310" s="43" t="s">
        <v>12</v>
      </c>
      <c r="C2310" s="43" t="s">
        <v>766</v>
      </c>
      <c r="D2310" s="43" t="s">
        <v>371</v>
      </c>
      <c r="E2310" s="43" t="s">
        <v>1879</v>
      </c>
      <c r="F2310" s="43" t="s">
        <v>3844</v>
      </c>
      <c r="G2310" s="43" t="s">
        <v>4653</v>
      </c>
      <c r="H2310" s="76">
        <v>2000</v>
      </c>
      <c r="I2310" s="229">
        <v>1.6500000000000022E-3</v>
      </c>
      <c r="J2310" s="73">
        <f t="shared" si="105"/>
        <v>3.2807083709343032E-5</v>
      </c>
      <c r="K2310" s="73">
        <f t="shared" si="106"/>
        <v>3.3656141674186904</v>
      </c>
      <c r="L2310" s="3" t="e">
        <f t="shared" si="107"/>
        <v>#N/A</v>
      </c>
    </row>
    <row r="2311" spans="1:12" ht="40" x14ac:dyDescent="0.25">
      <c r="A2311" s="43" t="s">
        <v>47</v>
      </c>
      <c r="B2311" s="43" t="s">
        <v>12</v>
      </c>
      <c r="C2311" s="43" t="s">
        <v>768</v>
      </c>
      <c r="D2311" s="43" t="s">
        <v>371</v>
      </c>
      <c r="E2311" s="43" t="s">
        <v>1880</v>
      </c>
      <c r="F2311" s="43" t="s">
        <v>3845</v>
      </c>
      <c r="G2311" s="43" t="s">
        <v>4653</v>
      </c>
      <c r="H2311" s="76">
        <v>198000</v>
      </c>
      <c r="I2311" s="229">
        <v>1.1666666666666668E-3</v>
      </c>
      <c r="J2311" s="73">
        <f t="shared" ref="J2311:J2374" si="108">I2311*$J$5</f>
        <v>2.3196927875293028E-5</v>
      </c>
      <c r="K2311" s="73">
        <f t="shared" ref="K2311:K2374" si="109">(I2311+J2311)*H2311</f>
        <v>235.59299171930803</v>
      </c>
      <c r="L2311" s="3">
        <f t="shared" ref="L2311:L2374" si="110">MATCH(C2311,$C$7237:$C$7264,0)</f>
        <v>1</v>
      </c>
    </row>
    <row r="2312" spans="1:12" ht="40" x14ac:dyDescent="0.25">
      <c r="A2312" s="43" t="s">
        <v>47</v>
      </c>
      <c r="B2312" s="43" t="s">
        <v>12</v>
      </c>
      <c r="C2312" s="43" t="s">
        <v>768</v>
      </c>
      <c r="D2312" s="43" t="s">
        <v>371</v>
      </c>
      <c r="E2312" s="43" t="s">
        <v>1880</v>
      </c>
      <c r="F2312" s="43" t="s">
        <v>3845</v>
      </c>
      <c r="G2312" s="43" t="s">
        <v>4653</v>
      </c>
      <c r="H2312" s="76">
        <v>1000</v>
      </c>
      <c r="I2312" s="229">
        <v>1.17E-3</v>
      </c>
      <c r="J2312" s="73">
        <f t="shared" si="108"/>
        <v>2.3263204812079576E-5</v>
      </c>
      <c r="K2312" s="73">
        <f t="shared" si="109"/>
        <v>1.1932632048120795</v>
      </c>
      <c r="L2312" s="3">
        <f t="shared" si="110"/>
        <v>1</v>
      </c>
    </row>
    <row r="2313" spans="1:12" x14ac:dyDescent="0.25">
      <c r="A2313" s="43" t="s">
        <v>47</v>
      </c>
      <c r="B2313" s="43" t="s">
        <v>12</v>
      </c>
      <c r="C2313" s="43" t="s">
        <v>771</v>
      </c>
      <c r="D2313" s="43" t="s">
        <v>371</v>
      </c>
      <c r="E2313" s="43" t="s">
        <v>1881</v>
      </c>
      <c r="F2313" s="43" t="s">
        <v>3846</v>
      </c>
      <c r="G2313" s="43" t="s">
        <v>4653</v>
      </c>
      <c r="H2313" s="76">
        <v>135000</v>
      </c>
      <c r="I2313" s="229">
        <v>3.6000000000000019E-4</v>
      </c>
      <c r="J2313" s="73">
        <f t="shared" si="108"/>
        <v>7.1579091729475659E-6</v>
      </c>
      <c r="K2313" s="73">
        <f t="shared" si="109"/>
        <v>49.566317738347948</v>
      </c>
      <c r="L2313" s="3" t="e">
        <f t="shared" si="110"/>
        <v>#N/A</v>
      </c>
    </row>
    <row r="2314" spans="1:12" x14ac:dyDescent="0.25">
      <c r="A2314" s="43" t="s">
        <v>47</v>
      </c>
      <c r="B2314" s="43" t="s">
        <v>12</v>
      </c>
      <c r="C2314" s="43" t="s">
        <v>771</v>
      </c>
      <c r="D2314" s="43" t="s">
        <v>371</v>
      </c>
      <c r="E2314" s="43" t="s">
        <v>1881</v>
      </c>
      <c r="F2314" s="43" t="s">
        <v>3846</v>
      </c>
      <c r="G2314" s="43" t="s">
        <v>4653</v>
      </c>
      <c r="H2314" s="76">
        <v>150000</v>
      </c>
      <c r="I2314" s="229">
        <v>3.6000000000000002E-4</v>
      </c>
      <c r="J2314" s="73">
        <f t="shared" si="108"/>
        <v>7.1579091729475626E-6</v>
      </c>
      <c r="K2314" s="73">
        <f t="shared" si="109"/>
        <v>55.073686375942138</v>
      </c>
      <c r="L2314" s="3" t="e">
        <f t="shared" si="110"/>
        <v>#N/A</v>
      </c>
    </row>
    <row r="2315" spans="1:12" x14ac:dyDescent="0.25">
      <c r="A2315" s="43" t="s">
        <v>47</v>
      </c>
      <c r="B2315" s="43" t="s">
        <v>12</v>
      </c>
      <c r="C2315" s="43" t="s">
        <v>771</v>
      </c>
      <c r="D2315" s="43" t="s">
        <v>371</v>
      </c>
      <c r="E2315" s="43" t="s">
        <v>1881</v>
      </c>
      <c r="F2315" s="43" t="s">
        <v>3846</v>
      </c>
      <c r="G2315" s="43" t="s">
        <v>4653</v>
      </c>
      <c r="H2315" s="76">
        <v>50000</v>
      </c>
      <c r="I2315" s="229">
        <v>3.6000000000000002E-4</v>
      </c>
      <c r="J2315" s="73">
        <f t="shared" si="108"/>
        <v>7.1579091729475626E-6</v>
      </c>
      <c r="K2315" s="73">
        <f t="shared" si="109"/>
        <v>18.357895458647381</v>
      </c>
      <c r="L2315" s="3" t="e">
        <f t="shared" si="110"/>
        <v>#N/A</v>
      </c>
    </row>
    <row r="2316" spans="1:12" x14ac:dyDescent="0.25">
      <c r="A2316" s="43" t="s">
        <v>47</v>
      </c>
      <c r="B2316" s="43" t="s">
        <v>12</v>
      </c>
      <c r="C2316" s="43" t="s">
        <v>771</v>
      </c>
      <c r="D2316" s="43" t="s">
        <v>371</v>
      </c>
      <c r="E2316" s="43" t="s">
        <v>1882</v>
      </c>
      <c r="F2316" s="43" t="s">
        <v>3847</v>
      </c>
      <c r="G2316" s="43" t="s">
        <v>4653</v>
      </c>
      <c r="H2316" s="76">
        <v>20000</v>
      </c>
      <c r="I2316" s="229">
        <v>8.7500000000000002E-4</v>
      </c>
      <c r="J2316" s="73">
        <f t="shared" si="108"/>
        <v>1.7397695906469768E-5</v>
      </c>
      <c r="K2316" s="73">
        <f t="shared" si="109"/>
        <v>17.847953918129395</v>
      </c>
      <c r="L2316" s="3" t="e">
        <f t="shared" si="110"/>
        <v>#N/A</v>
      </c>
    </row>
    <row r="2317" spans="1:12" x14ac:dyDescent="0.25">
      <c r="A2317" s="43" t="s">
        <v>47</v>
      </c>
      <c r="B2317" s="43" t="s">
        <v>12</v>
      </c>
      <c r="C2317" s="43" t="s">
        <v>771</v>
      </c>
      <c r="D2317" s="43" t="s">
        <v>371</v>
      </c>
      <c r="E2317" s="43" t="s">
        <v>1882</v>
      </c>
      <c r="F2317" s="43" t="s">
        <v>3847</v>
      </c>
      <c r="G2317" s="43" t="s">
        <v>4653</v>
      </c>
      <c r="H2317" s="76">
        <v>412000</v>
      </c>
      <c r="I2317" s="229">
        <v>8.7500000000000002E-4</v>
      </c>
      <c r="J2317" s="73">
        <f t="shared" si="108"/>
        <v>1.7397695906469768E-5</v>
      </c>
      <c r="K2317" s="73">
        <f t="shared" si="109"/>
        <v>367.66785071346555</v>
      </c>
      <c r="L2317" s="3" t="e">
        <f t="shared" si="110"/>
        <v>#N/A</v>
      </c>
    </row>
    <row r="2318" spans="1:12" x14ac:dyDescent="0.25">
      <c r="A2318" s="43" t="s">
        <v>47</v>
      </c>
      <c r="B2318" s="43" t="s">
        <v>12</v>
      </c>
      <c r="C2318" s="43" t="s">
        <v>771</v>
      </c>
      <c r="D2318" s="43" t="s">
        <v>371</v>
      </c>
      <c r="E2318" s="43" t="s">
        <v>1882</v>
      </c>
      <c r="F2318" s="43" t="s">
        <v>3847</v>
      </c>
      <c r="G2318" s="43" t="s">
        <v>4653</v>
      </c>
      <c r="H2318" s="76">
        <v>308000</v>
      </c>
      <c r="I2318" s="229">
        <v>8.7500000000000002E-4</v>
      </c>
      <c r="J2318" s="73">
        <f t="shared" si="108"/>
        <v>1.7397695906469768E-5</v>
      </c>
      <c r="K2318" s="73">
        <f t="shared" si="109"/>
        <v>274.85849033919271</v>
      </c>
      <c r="L2318" s="3" t="e">
        <f t="shared" si="110"/>
        <v>#N/A</v>
      </c>
    </row>
    <row r="2319" spans="1:12" x14ac:dyDescent="0.25">
      <c r="A2319" s="43" t="s">
        <v>47</v>
      </c>
      <c r="B2319" s="43" t="s">
        <v>12</v>
      </c>
      <c r="C2319" s="43" t="s">
        <v>771</v>
      </c>
      <c r="D2319" s="43" t="s">
        <v>371</v>
      </c>
      <c r="E2319" s="43" t="s">
        <v>1882</v>
      </c>
      <c r="F2319" s="43" t="s">
        <v>3847</v>
      </c>
      <c r="G2319" s="43" t="s">
        <v>4653</v>
      </c>
      <c r="H2319" s="76">
        <v>276000</v>
      </c>
      <c r="I2319" s="229">
        <v>8.7500000000000002E-4</v>
      </c>
      <c r="J2319" s="73">
        <f t="shared" si="108"/>
        <v>1.7397695906469768E-5</v>
      </c>
      <c r="K2319" s="73">
        <f t="shared" si="109"/>
        <v>246.30176407018567</v>
      </c>
      <c r="L2319" s="3" t="e">
        <f t="shared" si="110"/>
        <v>#N/A</v>
      </c>
    </row>
    <row r="2320" spans="1:12" x14ac:dyDescent="0.25">
      <c r="A2320" s="43" t="s">
        <v>47</v>
      </c>
      <c r="B2320" s="43" t="s">
        <v>12</v>
      </c>
      <c r="C2320" s="43" t="s">
        <v>773</v>
      </c>
      <c r="D2320" s="43" t="s">
        <v>371</v>
      </c>
      <c r="E2320" s="43" t="s">
        <v>1883</v>
      </c>
      <c r="F2320" s="43" t="s">
        <v>3848</v>
      </c>
      <c r="G2320" s="43" t="s">
        <v>4653</v>
      </c>
      <c r="H2320" s="76">
        <v>18470000</v>
      </c>
      <c r="I2320" s="229">
        <v>3.5999999999999997E-4</v>
      </c>
      <c r="J2320" s="73">
        <f t="shared" si="108"/>
        <v>7.1579091729475609E-6</v>
      </c>
      <c r="K2320" s="73">
        <f t="shared" si="109"/>
        <v>6781.4065824243417</v>
      </c>
      <c r="L2320" s="3" t="e">
        <f t="shared" si="110"/>
        <v>#N/A</v>
      </c>
    </row>
    <row r="2321" spans="1:12" x14ac:dyDescent="0.25">
      <c r="A2321" s="43" t="s">
        <v>47</v>
      </c>
      <c r="B2321" s="43" t="s">
        <v>12</v>
      </c>
      <c r="C2321" s="43" t="s">
        <v>773</v>
      </c>
      <c r="D2321" s="43" t="s">
        <v>371</v>
      </c>
      <c r="E2321" s="43" t="s">
        <v>1883</v>
      </c>
      <c r="F2321" s="43" t="s">
        <v>3848</v>
      </c>
      <c r="G2321" s="43" t="s">
        <v>4653</v>
      </c>
      <c r="H2321" s="76">
        <v>23090000</v>
      </c>
      <c r="I2321" s="229">
        <v>3.5999999999999997E-4</v>
      </c>
      <c r="J2321" s="73">
        <f t="shared" si="108"/>
        <v>7.1579091729475609E-6</v>
      </c>
      <c r="K2321" s="73">
        <f t="shared" si="109"/>
        <v>8477.6761228033592</v>
      </c>
      <c r="L2321" s="3" t="e">
        <f t="shared" si="110"/>
        <v>#N/A</v>
      </c>
    </row>
    <row r="2322" spans="1:12" x14ac:dyDescent="0.25">
      <c r="A2322" s="43" t="s">
        <v>47</v>
      </c>
      <c r="B2322" s="43" t="s">
        <v>12</v>
      </c>
      <c r="C2322" s="43" t="s">
        <v>773</v>
      </c>
      <c r="D2322" s="43" t="s">
        <v>371</v>
      </c>
      <c r="E2322" s="43" t="s">
        <v>1883</v>
      </c>
      <c r="F2322" s="43" t="s">
        <v>3848</v>
      </c>
      <c r="G2322" s="43" t="s">
        <v>4653</v>
      </c>
      <c r="H2322" s="76">
        <v>26460000</v>
      </c>
      <c r="I2322" s="229">
        <v>3.6000000000000002E-4</v>
      </c>
      <c r="J2322" s="73">
        <f t="shared" si="108"/>
        <v>7.1579091729475626E-6</v>
      </c>
      <c r="K2322" s="73">
        <f t="shared" si="109"/>
        <v>9714.9982767161928</v>
      </c>
      <c r="L2322" s="3" t="e">
        <f t="shared" si="110"/>
        <v>#N/A</v>
      </c>
    </row>
    <row r="2323" spans="1:12" x14ac:dyDescent="0.25">
      <c r="A2323" s="43" t="s">
        <v>47</v>
      </c>
      <c r="B2323" s="43" t="s">
        <v>12</v>
      </c>
      <c r="C2323" s="43" t="s">
        <v>773</v>
      </c>
      <c r="D2323" s="43" t="s">
        <v>371</v>
      </c>
      <c r="E2323" s="43" t="s">
        <v>1884</v>
      </c>
      <c r="F2323" s="43" t="s">
        <v>3849</v>
      </c>
      <c r="G2323" s="43" t="s">
        <v>4653</v>
      </c>
      <c r="H2323" s="76">
        <v>210000</v>
      </c>
      <c r="I2323" s="229">
        <v>3.5999999999999997E-4</v>
      </c>
      <c r="J2323" s="73">
        <f t="shared" si="108"/>
        <v>7.1579091729475609E-6</v>
      </c>
      <c r="K2323" s="73">
        <f t="shared" si="109"/>
        <v>77.103160926318992</v>
      </c>
      <c r="L2323" s="3" t="e">
        <f t="shared" si="110"/>
        <v>#N/A</v>
      </c>
    </row>
    <row r="2324" spans="1:12" x14ac:dyDescent="0.25">
      <c r="A2324" s="43" t="s">
        <v>47</v>
      </c>
      <c r="B2324" s="43" t="s">
        <v>12</v>
      </c>
      <c r="C2324" s="43" t="s">
        <v>773</v>
      </c>
      <c r="D2324" s="43" t="s">
        <v>371</v>
      </c>
      <c r="E2324" s="43" t="s">
        <v>1884</v>
      </c>
      <c r="F2324" s="43" t="s">
        <v>3849</v>
      </c>
      <c r="G2324" s="43" t="s">
        <v>4653</v>
      </c>
      <c r="H2324" s="76">
        <v>220000</v>
      </c>
      <c r="I2324" s="229">
        <v>3.6000000000000002E-4</v>
      </c>
      <c r="J2324" s="73">
        <f t="shared" si="108"/>
        <v>7.1579091729475626E-6</v>
      </c>
      <c r="K2324" s="73">
        <f t="shared" si="109"/>
        <v>80.774740018048476</v>
      </c>
      <c r="L2324" s="3" t="e">
        <f t="shared" si="110"/>
        <v>#N/A</v>
      </c>
    </row>
    <row r="2325" spans="1:12" x14ac:dyDescent="0.25">
      <c r="A2325" s="43" t="s">
        <v>47</v>
      </c>
      <c r="B2325" s="43" t="s">
        <v>12</v>
      </c>
      <c r="C2325" s="43" t="s">
        <v>773</v>
      </c>
      <c r="D2325" s="43" t="s">
        <v>371</v>
      </c>
      <c r="E2325" s="43" t="s">
        <v>1884</v>
      </c>
      <c r="F2325" s="43" t="s">
        <v>3849</v>
      </c>
      <c r="G2325" s="43" t="s">
        <v>4653</v>
      </c>
      <c r="H2325" s="76">
        <v>170000</v>
      </c>
      <c r="I2325" s="229">
        <v>3.6000000000000002E-4</v>
      </c>
      <c r="J2325" s="73">
        <f t="shared" si="108"/>
        <v>7.1579091729475626E-6</v>
      </c>
      <c r="K2325" s="73">
        <f t="shared" si="109"/>
        <v>62.416844559401092</v>
      </c>
      <c r="L2325" s="3" t="e">
        <f t="shared" si="110"/>
        <v>#N/A</v>
      </c>
    </row>
    <row r="2326" spans="1:12" x14ac:dyDescent="0.25">
      <c r="A2326" s="43" t="s">
        <v>47</v>
      </c>
      <c r="B2326" s="43" t="s">
        <v>12</v>
      </c>
      <c r="C2326" s="43" t="s">
        <v>774</v>
      </c>
      <c r="D2326" s="43" t="s">
        <v>371</v>
      </c>
      <c r="E2326" s="43" t="s">
        <v>1885</v>
      </c>
      <c r="F2326" s="43" t="s">
        <v>3843</v>
      </c>
      <c r="G2326" s="43" t="s">
        <v>4653</v>
      </c>
      <c r="H2326" s="76">
        <v>1209000</v>
      </c>
      <c r="I2326" s="229">
        <v>1.1666666666666668E-3</v>
      </c>
      <c r="J2326" s="73">
        <f t="shared" si="108"/>
        <v>2.3196927875293028E-5</v>
      </c>
      <c r="K2326" s="73">
        <f t="shared" si="109"/>
        <v>1438.5450858012293</v>
      </c>
      <c r="L2326" s="3" t="e">
        <f t="shared" si="110"/>
        <v>#N/A</v>
      </c>
    </row>
    <row r="2327" spans="1:12" x14ac:dyDescent="0.25">
      <c r="A2327" s="43" t="s">
        <v>47</v>
      </c>
      <c r="B2327" s="43" t="s">
        <v>12</v>
      </c>
      <c r="C2327" s="43" t="s">
        <v>774</v>
      </c>
      <c r="D2327" s="43" t="s">
        <v>371</v>
      </c>
      <c r="E2327" s="43" t="s">
        <v>1885</v>
      </c>
      <c r="F2327" s="43" t="s">
        <v>3843</v>
      </c>
      <c r="G2327" s="43" t="s">
        <v>4653</v>
      </c>
      <c r="H2327" s="76">
        <v>582000</v>
      </c>
      <c r="I2327" s="229">
        <v>1.1666666666666668E-3</v>
      </c>
      <c r="J2327" s="73">
        <f t="shared" si="108"/>
        <v>2.3196927875293028E-5</v>
      </c>
      <c r="K2327" s="73">
        <f t="shared" si="109"/>
        <v>692.50061202342056</v>
      </c>
      <c r="L2327" s="3" t="e">
        <f t="shared" si="110"/>
        <v>#N/A</v>
      </c>
    </row>
    <row r="2328" spans="1:12" x14ac:dyDescent="0.25">
      <c r="A2328" s="43" t="s">
        <v>47</v>
      </c>
      <c r="B2328" s="43" t="s">
        <v>12</v>
      </c>
      <c r="C2328" s="43" t="s">
        <v>774</v>
      </c>
      <c r="D2328" s="43" t="s">
        <v>371</v>
      </c>
      <c r="E2328" s="43" t="s">
        <v>1885</v>
      </c>
      <c r="F2328" s="43" t="s">
        <v>3843</v>
      </c>
      <c r="G2328" s="43" t="s">
        <v>4653</v>
      </c>
      <c r="H2328" s="76">
        <v>162000</v>
      </c>
      <c r="I2328" s="229">
        <v>1.1666666666666668E-3</v>
      </c>
      <c r="J2328" s="73">
        <f t="shared" si="108"/>
        <v>2.3196927875293028E-5</v>
      </c>
      <c r="K2328" s="73">
        <f t="shared" si="109"/>
        <v>192.75790231579748</v>
      </c>
      <c r="L2328" s="3" t="e">
        <f t="shared" si="110"/>
        <v>#N/A</v>
      </c>
    </row>
    <row r="2329" spans="1:12" x14ac:dyDescent="0.25">
      <c r="A2329" s="43" t="s">
        <v>47</v>
      </c>
      <c r="B2329" s="43" t="s">
        <v>12</v>
      </c>
      <c r="C2329" s="43" t="s">
        <v>774</v>
      </c>
      <c r="D2329" s="43" t="s">
        <v>371</v>
      </c>
      <c r="E2329" s="43" t="s">
        <v>1885</v>
      </c>
      <c r="F2329" s="43" t="s">
        <v>3843</v>
      </c>
      <c r="G2329" s="43" t="s">
        <v>4653</v>
      </c>
      <c r="H2329" s="76">
        <v>711000</v>
      </c>
      <c r="I2329" s="229">
        <v>1.1666666666666668E-3</v>
      </c>
      <c r="J2329" s="73">
        <f t="shared" si="108"/>
        <v>2.3196927875293028E-5</v>
      </c>
      <c r="K2329" s="73">
        <f t="shared" si="109"/>
        <v>845.99301571933336</v>
      </c>
      <c r="L2329" s="3" t="e">
        <f t="shared" si="110"/>
        <v>#N/A</v>
      </c>
    </row>
    <row r="2330" spans="1:12" x14ac:dyDescent="0.25">
      <c r="A2330" s="43" t="s">
        <v>47</v>
      </c>
      <c r="B2330" s="43" t="s">
        <v>12</v>
      </c>
      <c r="C2330" s="43" t="s">
        <v>774</v>
      </c>
      <c r="D2330" s="43" t="s">
        <v>371</v>
      </c>
      <c r="E2330" s="43" t="s">
        <v>1885</v>
      </c>
      <c r="F2330" s="43" t="s">
        <v>3843</v>
      </c>
      <c r="G2330" s="43" t="s">
        <v>4653</v>
      </c>
      <c r="H2330" s="76">
        <v>120000</v>
      </c>
      <c r="I2330" s="229">
        <v>1.1666666666666668E-3</v>
      </c>
      <c r="J2330" s="73">
        <f t="shared" si="108"/>
        <v>2.3196927875293028E-5</v>
      </c>
      <c r="K2330" s="73">
        <f t="shared" si="109"/>
        <v>142.78363134503516</v>
      </c>
      <c r="L2330" s="3" t="e">
        <f t="shared" si="110"/>
        <v>#N/A</v>
      </c>
    </row>
    <row r="2331" spans="1:12" x14ac:dyDescent="0.25">
      <c r="A2331" s="43" t="s">
        <v>47</v>
      </c>
      <c r="B2331" s="43" t="s">
        <v>12</v>
      </c>
      <c r="C2331" s="43" t="s">
        <v>774</v>
      </c>
      <c r="D2331" s="43" t="s">
        <v>371</v>
      </c>
      <c r="E2331" s="43" t="s">
        <v>1886</v>
      </c>
      <c r="F2331" s="43" t="s">
        <v>3844</v>
      </c>
      <c r="G2331" s="43" t="s">
        <v>4653</v>
      </c>
      <c r="H2331" s="76">
        <v>18000</v>
      </c>
      <c r="I2331" s="229">
        <v>1.65E-3</v>
      </c>
      <c r="J2331" s="73">
        <f t="shared" si="108"/>
        <v>3.2807083709342991E-5</v>
      </c>
      <c r="K2331" s="73">
        <f t="shared" si="109"/>
        <v>30.290527506768175</v>
      </c>
      <c r="L2331" s="3" t="e">
        <f t="shared" si="110"/>
        <v>#N/A</v>
      </c>
    </row>
    <row r="2332" spans="1:12" x14ac:dyDescent="0.25">
      <c r="A2332" s="43" t="s">
        <v>47</v>
      </c>
      <c r="B2332" s="43" t="s">
        <v>12</v>
      </c>
      <c r="C2332" s="43" t="s">
        <v>774</v>
      </c>
      <c r="D2332" s="43" t="s">
        <v>371</v>
      </c>
      <c r="E2332" s="43" t="s">
        <v>1886</v>
      </c>
      <c r="F2332" s="43" t="s">
        <v>3844</v>
      </c>
      <c r="G2332" s="43" t="s">
        <v>4653</v>
      </c>
      <c r="H2332" s="76">
        <v>14000</v>
      </c>
      <c r="I2332" s="229">
        <v>1.6500000000000002E-3</v>
      </c>
      <c r="J2332" s="73">
        <f t="shared" si="108"/>
        <v>3.2807083709342998E-5</v>
      </c>
      <c r="K2332" s="73">
        <f t="shared" si="109"/>
        <v>23.559299171930803</v>
      </c>
      <c r="L2332" s="3" t="e">
        <f t="shared" si="110"/>
        <v>#N/A</v>
      </c>
    </row>
    <row r="2333" spans="1:12" x14ac:dyDescent="0.25">
      <c r="A2333" s="43" t="s">
        <v>47</v>
      </c>
      <c r="B2333" s="43" t="s">
        <v>12</v>
      </c>
      <c r="C2333" s="43" t="s">
        <v>774</v>
      </c>
      <c r="D2333" s="43" t="s">
        <v>371</v>
      </c>
      <c r="E2333" s="43" t="s">
        <v>1886</v>
      </c>
      <c r="F2333" s="43" t="s">
        <v>3844</v>
      </c>
      <c r="G2333" s="43" t="s">
        <v>4653</v>
      </c>
      <c r="H2333" s="76">
        <v>94000</v>
      </c>
      <c r="I2333" s="229">
        <v>1.65E-3</v>
      </c>
      <c r="J2333" s="73">
        <f t="shared" si="108"/>
        <v>3.2807083709342991E-5</v>
      </c>
      <c r="K2333" s="73">
        <f t="shared" si="109"/>
        <v>158.18386586867825</v>
      </c>
      <c r="L2333" s="3" t="e">
        <f t="shared" si="110"/>
        <v>#N/A</v>
      </c>
    </row>
    <row r="2334" spans="1:12" x14ac:dyDescent="0.25">
      <c r="A2334" s="43" t="s">
        <v>47</v>
      </c>
      <c r="B2334" s="43" t="s">
        <v>12</v>
      </c>
      <c r="C2334" s="43" t="s">
        <v>774</v>
      </c>
      <c r="D2334" s="43" t="s">
        <v>371</v>
      </c>
      <c r="E2334" s="43" t="s">
        <v>1886</v>
      </c>
      <c r="F2334" s="43" t="s">
        <v>3844</v>
      </c>
      <c r="G2334" s="43" t="s">
        <v>4653</v>
      </c>
      <c r="H2334" s="76">
        <v>36000</v>
      </c>
      <c r="I2334" s="229">
        <v>1.6500000000000002E-3</v>
      </c>
      <c r="J2334" s="73">
        <f t="shared" si="108"/>
        <v>3.2807083709342998E-5</v>
      </c>
      <c r="K2334" s="73">
        <f t="shared" si="109"/>
        <v>60.581055013536357</v>
      </c>
      <c r="L2334" s="3" t="e">
        <f t="shared" si="110"/>
        <v>#N/A</v>
      </c>
    </row>
    <row r="2335" spans="1:12" x14ac:dyDescent="0.25">
      <c r="A2335" s="43" t="s">
        <v>47</v>
      </c>
      <c r="B2335" s="43" t="s">
        <v>12</v>
      </c>
      <c r="C2335" s="43" t="s">
        <v>774</v>
      </c>
      <c r="D2335" s="43" t="s">
        <v>371</v>
      </c>
      <c r="E2335" s="43" t="s">
        <v>1886</v>
      </c>
      <c r="F2335" s="43" t="s">
        <v>3844</v>
      </c>
      <c r="G2335" s="43" t="s">
        <v>4653</v>
      </c>
      <c r="H2335" s="76">
        <v>124000</v>
      </c>
      <c r="I2335" s="229">
        <v>1.65E-3</v>
      </c>
      <c r="J2335" s="73">
        <f t="shared" si="108"/>
        <v>3.2807083709342991E-5</v>
      </c>
      <c r="K2335" s="73">
        <f t="shared" si="109"/>
        <v>208.66807837995853</v>
      </c>
      <c r="L2335" s="3" t="e">
        <f t="shared" si="110"/>
        <v>#N/A</v>
      </c>
    </row>
    <row r="2336" spans="1:12" x14ac:dyDescent="0.25">
      <c r="A2336" s="43" t="s">
        <v>47</v>
      </c>
      <c r="B2336" s="43" t="s">
        <v>12</v>
      </c>
      <c r="C2336" s="43" t="s">
        <v>727</v>
      </c>
      <c r="D2336" s="43" t="s">
        <v>728</v>
      </c>
      <c r="E2336" s="43" t="s">
        <v>1887</v>
      </c>
      <c r="F2336" s="43" t="s">
        <v>3850</v>
      </c>
      <c r="G2336" s="43" t="s">
        <v>4653</v>
      </c>
      <c r="H2336" s="76">
        <v>915000</v>
      </c>
      <c r="I2336" s="229">
        <v>2.3599999999999994E-4</v>
      </c>
      <c r="J2336" s="73">
        <f t="shared" si="108"/>
        <v>4.6924071244878446E-6</v>
      </c>
      <c r="K2336" s="73">
        <f t="shared" si="109"/>
        <v>220.23355251890632</v>
      </c>
      <c r="L2336" s="3" t="e">
        <f t="shared" si="110"/>
        <v>#N/A</v>
      </c>
    </row>
    <row r="2337" spans="1:12" x14ac:dyDescent="0.25">
      <c r="A2337" s="43" t="s">
        <v>47</v>
      </c>
      <c r="B2337" s="43" t="s">
        <v>12</v>
      </c>
      <c r="C2337" s="43" t="s">
        <v>779</v>
      </c>
      <c r="D2337" s="43" t="s">
        <v>371</v>
      </c>
      <c r="E2337" s="43" t="s">
        <v>1888</v>
      </c>
      <c r="F2337" s="43" t="s">
        <v>3846</v>
      </c>
      <c r="G2337" s="43" t="s">
        <v>4653</v>
      </c>
      <c r="H2337" s="76">
        <v>1635000</v>
      </c>
      <c r="I2337" s="229">
        <v>3.6000000000000002E-4</v>
      </c>
      <c r="J2337" s="73">
        <f t="shared" si="108"/>
        <v>7.1579091729475626E-6</v>
      </c>
      <c r="K2337" s="73">
        <f t="shared" si="109"/>
        <v>600.30318149776929</v>
      </c>
      <c r="L2337" s="3" t="e">
        <f t="shared" si="110"/>
        <v>#N/A</v>
      </c>
    </row>
    <row r="2338" spans="1:12" x14ac:dyDescent="0.25">
      <c r="A2338" s="43" t="s">
        <v>47</v>
      </c>
      <c r="B2338" s="43" t="s">
        <v>12</v>
      </c>
      <c r="C2338" s="43" t="s">
        <v>779</v>
      </c>
      <c r="D2338" s="43" t="s">
        <v>371</v>
      </c>
      <c r="E2338" s="43" t="s">
        <v>1888</v>
      </c>
      <c r="F2338" s="43" t="s">
        <v>3846</v>
      </c>
      <c r="G2338" s="43" t="s">
        <v>4653</v>
      </c>
      <c r="H2338" s="76">
        <v>1635000</v>
      </c>
      <c r="I2338" s="229">
        <v>3.6000000000000002E-4</v>
      </c>
      <c r="J2338" s="73">
        <f t="shared" si="108"/>
        <v>7.1579091729475626E-6</v>
      </c>
      <c r="K2338" s="73">
        <f t="shared" si="109"/>
        <v>600.30318149776929</v>
      </c>
      <c r="L2338" s="3" t="e">
        <f t="shared" si="110"/>
        <v>#N/A</v>
      </c>
    </row>
    <row r="2339" spans="1:12" x14ac:dyDescent="0.25">
      <c r="A2339" s="43" t="s">
        <v>47</v>
      </c>
      <c r="B2339" s="43" t="s">
        <v>12</v>
      </c>
      <c r="C2339" s="43" t="s">
        <v>779</v>
      </c>
      <c r="D2339" s="43" t="s">
        <v>371</v>
      </c>
      <c r="E2339" s="43" t="s">
        <v>1888</v>
      </c>
      <c r="F2339" s="43" t="s">
        <v>3846</v>
      </c>
      <c r="G2339" s="43" t="s">
        <v>4653</v>
      </c>
      <c r="H2339" s="76">
        <v>795000</v>
      </c>
      <c r="I2339" s="229">
        <v>3.5999999999999997E-4</v>
      </c>
      <c r="J2339" s="73">
        <f t="shared" si="108"/>
        <v>7.1579091729475609E-6</v>
      </c>
      <c r="K2339" s="73">
        <f t="shared" si="109"/>
        <v>291.89053779249332</v>
      </c>
      <c r="L2339" s="3" t="e">
        <f t="shared" si="110"/>
        <v>#N/A</v>
      </c>
    </row>
    <row r="2340" spans="1:12" x14ac:dyDescent="0.25">
      <c r="A2340" s="43" t="s">
        <v>47</v>
      </c>
      <c r="B2340" s="43" t="s">
        <v>12</v>
      </c>
      <c r="C2340" s="43" t="s">
        <v>779</v>
      </c>
      <c r="D2340" s="43" t="s">
        <v>371</v>
      </c>
      <c r="E2340" s="43" t="s">
        <v>1889</v>
      </c>
      <c r="F2340" s="43" t="s">
        <v>3847</v>
      </c>
      <c r="G2340" s="43" t="s">
        <v>4653</v>
      </c>
      <c r="H2340" s="76">
        <v>152000</v>
      </c>
      <c r="I2340" s="229">
        <v>8.7500000000000002E-4</v>
      </c>
      <c r="J2340" s="73">
        <f t="shared" si="108"/>
        <v>1.7397695906469768E-5</v>
      </c>
      <c r="K2340" s="73">
        <f t="shared" si="109"/>
        <v>135.64444977778339</v>
      </c>
      <c r="L2340" s="3" t="e">
        <f t="shared" si="110"/>
        <v>#N/A</v>
      </c>
    </row>
    <row r="2341" spans="1:12" x14ac:dyDescent="0.25">
      <c r="A2341" s="43" t="s">
        <v>47</v>
      </c>
      <c r="B2341" s="43" t="s">
        <v>12</v>
      </c>
      <c r="C2341" s="43" t="s">
        <v>779</v>
      </c>
      <c r="D2341" s="43" t="s">
        <v>371</v>
      </c>
      <c r="E2341" s="43" t="s">
        <v>1889</v>
      </c>
      <c r="F2341" s="43" t="s">
        <v>3847</v>
      </c>
      <c r="G2341" s="43" t="s">
        <v>4653</v>
      </c>
      <c r="H2341" s="76">
        <v>192000</v>
      </c>
      <c r="I2341" s="229">
        <v>8.7500000000000002E-4</v>
      </c>
      <c r="J2341" s="73">
        <f t="shared" si="108"/>
        <v>1.7397695906469768E-5</v>
      </c>
      <c r="K2341" s="73">
        <f t="shared" si="109"/>
        <v>171.3403576140422</v>
      </c>
      <c r="L2341" s="3" t="e">
        <f t="shared" si="110"/>
        <v>#N/A</v>
      </c>
    </row>
    <row r="2342" spans="1:12" x14ac:dyDescent="0.25">
      <c r="A2342" s="43" t="s">
        <v>47</v>
      </c>
      <c r="B2342" s="43" t="s">
        <v>12</v>
      </c>
      <c r="C2342" s="43" t="s">
        <v>779</v>
      </c>
      <c r="D2342" s="43" t="s">
        <v>371</v>
      </c>
      <c r="E2342" s="43" t="s">
        <v>1889</v>
      </c>
      <c r="F2342" s="43" t="s">
        <v>3847</v>
      </c>
      <c r="G2342" s="43" t="s">
        <v>4653</v>
      </c>
      <c r="H2342" s="76">
        <v>192000</v>
      </c>
      <c r="I2342" s="229">
        <v>8.7500000000000002E-4</v>
      </c>
      <c r="J2342" s="73">
        <f t="shared" si="108"/>
        <v>1.7397695906469768E-5</v>
      </c>
      <c r="K2342" s="73">
        <f t="shared" si="109"/>
        <v>171.3403576140422</v>
      </c>
      <c r="L2342" s="3" t="e">
        <f t="shared" si="110"/>
        <v>#N/A</v>
      </c>
    </row>
    <row r="2343" spans="1:12" x14ac:dyDescent="0.25">
      <c r="A2343" s="43" t="s">
        <v>47</v>
      </c>
      <c r="B2343" s="43" t="s">
        <v>12</v>
      </c>
      <c r="C2343" s="43" t="s">
        <v>795</v>
      </c>
      <c r="D2343" s="43" t="s">
        <v>371</v>
      </c>
      <c r="E2343" s="43" t="s">
        <v>1890</v>
      </c>
      <c r="F2343" s="43" t="s">
        <v>3843</v>
      </c>
      <c r="G2343" s="43" t="s">
        <v>4653</v>
      </c>
      <c r="H2343" s="76">
        <v>228000</v>
      </c>
      <c r="I2343" s="229">
        <v>1.1666666666666668E-3</v>
      </c>
      <c r="J2343" s="73">
        <f t="shared" si="108"/>
        <v>2.3196927875293028E-5</v>
      </c>
      <c r="K2343" s="73">
        <f t="shared" si="109"/>
        <v>271.28889955556679</v>
      </c>
      <c r="L2343" s="3" t="e">
        <f t="shared" si="110"/>
        <v>#N/A</v>
      </c>
    </row>
    <row r="2344" spans="1:12" x14ac:dyDescent="0.25">
      <c r="A2344" s="43" t="s">
        <v>47</v>
      </c>
      <c r="B2344" s="43" t="s">
        <v>12</v>
      </c>
      <c r="C2344" s="43" t="s">
        <v>795</v>
      </c>
      <c r="D2344" s="43" t="s">
        <v>371</v>
      </c>
      <c r="E2344" s="43" t="s">
        <v>1890</v>
      </c>
      <c r="F2344" s="43" t="s">
        <v>3843</v>
      </c>
      <c r="G2344" s="43" t="s">
        <v>4653</v>
      </c>
      <c r="H2344" s="76">
        <v>249000</v>
      </c>
      <c r="I2344" s="229">
        <v>1.1666666666666668E-3</v>
      </c>
      <c r="J2344" s="73">
        <f t="shared" si="108"/>
        <v>2.3196927875293028E-5</v>
      </c>
      <c r="K2344" s="73">
        <f t="shared" si="109"/>
        <v>296.27603504094799</v>
      </c>
      <c r="L2344" s="3" t="e">
        <f t="shared" si="110"/>
        <v>#N/A</v>
      </c>
    </row>
    <row r="2345" spans="1:12" x14ac:dyDescent="0.25">
      <c r="A2345" s="43" t="s">
        <v>47</v>
      </c>
      <c r="B2345" s="43" t="s">
        <v>12</v>
      </c>
      <c r="C2345" s="43" t="s">
        <v>795</v>
      </c>
      <c r="D2345" s="43" t="s">
        <v>371</v>
      </c>
      <c r="E2345" s="43" t="s">
        <v>1891</v>
      </c>
      <c r="F2345" s="43" t="s">
        <v>3844</v>
      </c>
      <c r="G2345" s="43" t="s">
        <v>4653</v>
      </c>
      <c r="H2345" s="76">
        <v>52000</v>
      </c>
      <c r="I2345" s="229">
        <v>1.65E-3</v>
      </c>
      <c r="J2345" s="73">
        <f t="shared" si="108"/>
        <v>3.2807083709342991E-5</v>
      </c>
      <c r="K2345" s="73">
        <f t="shared" si="109"/>
        <v>87.50596835288583</v>
      </c>
      <c r="L2345" s="3" t="e">
        <f t="shared" si="110"/>
        <v>#N/A</v>
      </c>
    </row>
    <row r="2346" spans="1:12" x14ac:dyDescent="0.25">
      <c r="A2346" s="43" t="s">
        <v>47</v>
      </c>
      <c r="B2346" s="43" t="s">
        <v>12</v>
      </c>
      <c r="C2346" s="43" t="s">
        <v>795</v>
      </c>
      <c r="D2346" s="43" t="s">
        <v>371</v>
      </c>
      <c r="E2346" s="43" t="s">
        <v>1891</v>
      </c>
      <c r="F2346" s="43" t="s">
        <v>3844</v>
      </c>
      <c r="G2346" s="43" t="s">
        <v>4653</v>
      </c>
      <c r="H2346" s="76">
        <v>126000</v>
      </c>
      <c r="I2346" s="229">
        <v>1.65E-3</v>
      </c>
      <c r="J2346" s="73">
        <f t="shared" si="108"/>
        <v>3.2807083709342991E-5</v>
      </c>
      <c r="K2346" s="73">
        <f t="shared" si="109"/>
        <v>212.03369254737723</v>
      </c>
      <c r="L2346" s="3" t="e">
        <f t="shared" si="110"/>
        <v>#N/A</v>
      </c>
    </row>
    <row r="2347" spans="1:12" x14ac:dyDescent="0.25">
      <c r="A2347" s="43" t="s">
        <v>47</v>
      </c>
      <c r="B2347" s="43" t="s">
        <v>12</v>
      </c>
      <c r="C2347" s="43" t="s">
        <v>795</v>
      </c>
      <c r="D2347" s="43" t="s">
        <v>371</v>
      </c>
      <c r="E2347" s="43" t="s">
        <v>1891</v>
      </c>
      <c r="F2347" s="43" t="s">
        <v>3844</v>
      </c>
      <c r="G2347" s="43" t="s">
        <v>4653</v>
      </c>
      <c r="H2347" s="76">
        <v>120000</v>
      </c>
      <c r="I2347" s="229">
        <v>1.65E-3</v>
      </c>
      <c r="J2347" s="73">
        <f t="shared" si="108"/>
        <v>3.2807083709342991E-5</v>
      </c>
      <c r="K2347" s="73">
        <f t="shared" si="109"/>
        <v>201.93685004512116</v>
      </c>
      <c r="L2347" s="3" t="e">
        <f t="shared" si="110"/>
        <v>#N/A</v>
      </c>
    </row>
    <row r="2348" spans="1:12" x14ac:dyDescent="0.25">
      <c r="A2348" s="43" t="s">
        <v>47</v>
      </c>
      <c r="B2348" s="43" t="s">
        <v>12</v>
      </c>
      <c r="C2348" s="43" t="s">
        <v>729</v>
      </c>
      <c r="D2348" s="43" t="s">
        <v>728</v>
      </c>
      <c r="E2348" s="43" t="s">
        <v>1892</v>
      </c>
      <c r="F2348" s="43" t="s">
        <v>3851</v>
      </c>
      <c r="G2348" s="43" t="s">
        <v>4653</v>
      </c>
      <c r="H2348" s="76">
        <v>2450000</v>
      </c>
      <c r="I2348" s="229">
        <v>2.3600000000000002E-4</v>
      </c>
      <c r="J2348" s="73">
        <f t="shared" si="108"/>
        <v>4.6924071244878463E-6</v>
      </c>
      <c r="K2348" s="73">
        <f t="shared" si="109"/>
        <v>589.69639745499524</v>
      </c>
      <c r="L2348" s="3" t="e">
        <f t="shared" si="110"/>
        <v>#N/A</v>
      </c>
    </row>
    <row r="2349" spans="1:12" x14ac:dyDescent="0.25">
      <c r="A2349" s="43" t="s">
        <v>47</v>
      </c>
      <c r="B2349" s="43" t="s">
        <v>12</v>
      </c>
      <c r="C2349" s="43" t="s">
        <v>730</v>
      </c>
      <c r="D2349" s="43" t="s">
        <v>728</v>
      </c>
      <c r="E2349" s="43" t="s">
        <v>1893</v>
      </c>
      <c r="F2349" s="43" t="s">
        <v>3852</v>
      </c>
      <c r="G2349" s="43" t="s">
        <v>4653</v>
      </c>
      <c r="H2349" s="76">
        <v>1820000</v>
      </c>
      <c r="I2349" s="229">
        <v>2.3599999999999999E-4</v>
      </c>
      <c r="J2349" s="73">
        <f t="shared" si="108"/>
        <v>4.6924071244878463E-6</v>
      </c>
      <c r="K2349" s="73">
        <f t="shared" si="109"/>
        <v>438.06018096656783</v>
      </c>
      <c r="L2349" s="3" t="e">
        <f t="shared" si="110"/>
        <v>#N/A</v>
      </c>
    </row>
    <row r="2350" spans="1:12" x14ac:dyDescent="0.25">
      <c r="A2350" s="43" t="s">
        <v>47</v>
      </c>
      <c r="B2350" s="43" t="s">
        <v>12</v>
      </c>
      <c r="C2350" s="43" t="s">
        <v>786</v>
      </c>
      <c r="D2350" s="43" t="s">
        <v>371</v>
      </c>
      <c r="E2350" s="43" t="s">
        <v>1894</v>
      </c>
      <c r="F2350" s="43" t="s">
        <v>3846</v>
      </c>
      <c r="G2350" s="43" t="s">
        <v>4653</v>
      </c>
      <c r="H2350" s="76">
        <v>45000</v>
      </c>
      <c r="I2350" s="229">
        <v>3.6088888888888911E-4</v>
      </c>
      <c r="J2350" s="73">
        <f t="shared" si="108"/>
        <v>7.1755830227573135E-6</v>
      </c>
      <c r="K2350" s="73">
        <f t="shared" si="109"/>
        <v>16.562901236024089</v>
      </c>
      <c r="L2350" s="3" t="e">
        <f t="shared" si="110"/>
        <v>#N/A</v>
      </c>
    </row>
    <row r="2351" spans="1:12" x14ac:dyDescent="0.25">
      <c r="A2351" s="43" t="s">
        <v>47</v>
      </c>
      <c r="B2351" s="43" t="s">
        <v>12</v>
      </c>
      <c r="C2351" s="43" t="s">
        <v>786</v>
      </c>
      <c r="D2351" s="43" t="s">
        <v>371</v>
      </c>
      <c r="E2351" s="43" t="s">
        <v>1894</v>
      </c>
      <c r="F2351" s="43" t="s">
        <v>3846</v>
      </c>
      <c r="G2351" s="43" t="s">
        <v>4653</v>
      </c>
      <c r="H2351" s="76">
        <v>350000</v>
      </c>
      <c r="I2351" s="229">
        <v>3.6242857142857143E-4</v>
      </c>
      <c r="J2351" s="73">
        <f t="shared" si="108"/>
        <v>7.2061966554634778E-6</v>
      </c>
      <c r="K2351" s="73">
        <f t="shared" si="109"/>
        <v>129.37216882941223</v>
      </c>
      <c r="L2351" s="3" t="e">
        <f t="shared" si="110"/>
        <v>#N/A</v>
      </c>
    </row>
    <row r="2352" spans="1:12" x14ac:dyDescent="0.25">
      <c r="A2352" s="43" t="s">
        <v>47</v>
      </c>
      <c r="B2352" s="43" t="s">
        <v>12</v>
      </c>
      <c r="C2352" s="43" t="s">
        <v>786</v>
      </c>
      <c r="D2352" s="43" t="s">
        <v>371</v>
      </c>
      <c r="E2352" s="43" t="s">
        <v>1894</v>
      </c>
      <c r="F2352" s="43" t="s">
        <v>3846</v>
      </c>
      <c r="G2352" s="43" t="s">
        <v>4653</v>
      </c>
      <c r="H2352" s="76">
        <v>15000</v>
      </c>
      <c r="I2352" s="229">
        <v>3.5999999999999092E-4</v>
      </c>
      <c r="J2352" s="73">
        <f t="shared" si="108"/>
        <v>7.1579091729473813E-6</v>
      </c>
      <c r="K2352" s="73">
        <f t="shared" si="109"/>
        <v>5.507368637594074</v>
      </c>
      <c r="L2352" s="3" t="e">
        <f t="shared" si="110"/>
        <v>#N/A</v>
      </c>
    </row>
    <row r="2353" spans="1:12" x14ac:dyDescent="0.25">
      <c r="A2353" s="43" t="s">
        <v>47</v>
      </c>
      <c r="B2353" s="43" t="s">
        <v>12</v>
      </c>
      <c r="C2353" s="43" t="s">
        <v>786</v>
      </c>
      <c r="D2353" s="43" t="s">
        <v>371</v>
      </c>
      <c r="E2353" s="43" t="s">
        <v>1894</v>
      </c>
      <c r="F2353" s="43" t="s">
        <v>3846</v>
      </c>
      <c r="G2353" s="43" t="s">
        <v>4653</v>
      </c>
      <c r="H2353" s="76">
        <v>390000</v>
      </c>
      <c r="I2353" s="229">
        <v>3.6135897435897435E-4</v>
      </c>
      <c r="J2353" s="73">
        <f t="shared" si="108"/>
        <v>7.1849297702528485E-6</v>
      </c>
      <c r="K2353" s="73">
        <f t="shared" si="109"/>
        <v>143.73212261039862</v>
      </c>
      <c r="L2353" s="3" t="e">
        <f t="shared" si="110"/>
        <v>#N/A</v>
      </c>
    </row>
    <row r="2354" spans="1:12" x14ac:dyDescent="0.25">
      <c r="A2354" s="43" t="s">
        <v>47</v>
      </c>
      <c r="B2354" s="43" t="s">
        <v>12</v>
      </c>
      <c r="C2354" s="43" t="s">
        <v>786</v>
      </c>
      <c r="D2354" s="43" t="s">
        <v>371</v>
      </c>
      <c r="E2354" s="43" t="s">
        <v>1895</v>
      </c>
      <c r="F2354" s="43" t="s">
        <v>3847</v>
      </c>
      <c r="G2354" s="43" t="s">
        <v>4653</v>
      </c>
      <c r="H2354" s="76">
        <v>271000</v>
      </c>
      <c r="I2354" s="229">
        <v>8.7498154981549819E-4</v>
      </c>
      <c r="J2354" s="73">
        <f t="shared" si="108"/>
        <v>1.739732905995619E-5</v>
      </c>
      <c r="K2354" s="73">
        <f t="shared" si="109"/>
        <v>241.83467617524815</v>
      </c>
      <c r="L2354" s="3" t="e">
        <f t="shared" si="110"/>
        <v>#N/A</v>
      </c>
    </row>
    <row r="2355" spans="1:12" x14ac:dyDescent="0.25">
      <c r="A2355" s="43" t="s">
        <v>47</v>
      </c>
      <c r="B2355" s="43" t="s">
        <v>12</v>
      </c>
      <c r="C2355" s="43" t="s">
        <v>786</v>
      </c>
      <c r="D2355" s="43" t="s">
        <v>371</v>
      </c>
      <c r="E2355" s="43" t="s">
        <v>1895</v>
      </c>
      <c r="F2355" s="43" t="s">
        <v>3847</v>
      </c>
      <c r="G2355" s="43" t="s">
        <v>4653</v>
      </c>
      <c r="H2355" s="76">
        <v>314000</v>
      </c>
      <c r="I2355" s="229">
        <v>8.7500000000000002E-4</v>
      </c>
      <c r="J2355" s="73">
        <f t="shared" si="108"/>
        <v>1.7397695906469768E-5</v>
      </c>
      <c r="K2355" s="73">
        <f t="shared" si="109"/>
        <v>280.21287651463149</v>
      </c>
      <c r="L2355" s="3" t="e">
        <f t="shared" si="110"/>
        <v>#N/A</v>
      </c>
    </row>
    <row r="2356" spans="1:12" x14ac:dyDescent="0.25">
      <c r="A2356" s="43" t="s">
        <v>47</v>
      </c>
      <c r="B2356" s="43" t="s">
        <v>12</v>
      </c>
      <c r="C2356" s="43" t="s">
        <v>786</v>
      </c>
      <c r="D2356" s="43" t="s">
        <v>371</v>
      </c>
      <c r="E2356" s="43" t="s">
        <v>1895</v>
      </c>
      <c r="F2356" s="43" t="s">
        <v>3847</v>
      </c>
      <c r="G2356" s="43" t="s">
        <v>4653</v>
      </c>
      <c r="H2356" s="76">
        <v>225000</v>
      </c>
      <c r="I2356" s="229">
        <v>8.7497777777777782E-4</v>
      </c>
      <c r="J2356" s="73">
        <f t="shared" si="108"/>
        <v>1.7397254060224525E-5</v>
      </c>
      <c r="K2356" s="73">
        <f t="shared" si="109"/>
        <v>200.78438216355053</v>
      </c>
      <c r="L2356" s="3" t="e">
        <f t="shared" si="110"/>
        <v>#N/A</v>
      </c>
    </row>
    <row r="2357" spans="1:12" x14ac:dyDescent="0.25">
      <c r="A2357" s="43" t="s">
        <v>47</v>
      </c>
      <c r="B2357" s="43" t="s">
        <v>12</v>
      </c>
      <c r="C2357" s="43" t="s">
        <v>787</v>
      </c>
      <c r="D2357" s="43" t="s">
        <v>371</v>
      </c>
      <c r="E2357" s="43" t="s">
        <v>1896</v>
      </c>
      <c r="F2357" s="43" t="s">
        <v>3848</v>
      </c>
      <c r="G2357" s="43" t="s">
        <v>4653</v>
      </c>
      <c r="H2357" s="76">
        <v>4090000</v>
      </c>
      <c r="I2357" s="229">
        <v>3.5999999999999991E-4</v>
      </c>
      <c r="J2357" s="73">
        <f t="shared" si="108"/>
        <v>7.15790917294756E-6</v>
      </c>
      <c r="K2357" s="73">
        <f t="shared" si="109"/>
        <v>1501.6758485173552</v>
      </c>
      <c r="L2357" s="3" t="e">
        <f t="shared" si="110"/>
        <v>#N/A</v>
      </c>
    </row>
    <row r="2358" spans="1:12" x14ac:dyDescent="0.25">
      <c r="A2358" s="43" t="s">
        <v>47</v>
      </c>
      <c r="B2358" s="43" t="s">
        <v>12</v>
      </c>
      <c r="C2358" s="43" t="s">
        <v>787</v>
      </c>
      <c r="D2358" s="43" t="s">
        <v>371</v>
      </c>
      <c r="E2358" s="43" t="s">
        <v>1896</v>
      </c>
      <c r="F2358" s="43" t="s">
        <v>3848</v>
      </c>
      <c r="G2358" s="43" t="s">
        <v>4653</v>
      </c>
      <c r="H2358" s="76">
        <v>5535000</v>
      </c>
      <c r="I2358" s="229">
        <v>3.6000000000000008E-4</v>
      </c>
      <c r="J2358" s="73">
        <f t="shared" si="108"/>
        <v>7.1579091729475634E-6</v>
      </c>
      <c r="K2358" s="73">
        <f t="shared" si="109"/>
        <v>2032.2190272722653</v>
      </c>
      <c r="L2358" s="3" t="e">
        <f t="shared" si="110"/>
        <v>#N/A</v>
      </c>
    </row>
    <row r="2359" spans="1:12" x14ac:dyDescent="0.25">
      <c r="A2359" s="43" t="s">
        <v>47</v>
      </c>
      <c r="B2359" s="43" t="s">
        <v>12</v>
      </c>
      <c r="C2359" s="43" t="s">
        <v>787</v>
      </c>
      <c r="D2359" s="43" t="s">
        <v>371</v>
      </c>
      <c r="E2359" s="43" t="s">
        <v>1896</v>
      </c>
      <c r="F2359" s="43" t="s">
        <v>3848</v>
      </c>
      <c r="G2359" s="43" t="s">
        <v>4653</v>
      </c>
      <c r="H2359" s="76">
        <v>4925000</v>
      </c>
      <c r="I2359" s="229">
        <v>3.6000000000000019E-4</v>
      </c>
      <c r="J2359" s="73">
        <f t="shared" si="108"/>
        <v>7.1579091729475659E-6</v>
      </c>
      <c r="K2359" s="73">
        <f t="shared" si="109"/>
        <v>1808.2527026767677</v>
      </c>
      <c r="L2359" s="3" t="e">
        <f t="shared" si="110"/>
        <v>#N/A</v>
      </c>
    </row>
    <row r="2360" spans="1:12" x14ac:dyDescent="0.25">
      <c r="A2360" s="43" t="s">
        <v>47</v>
      </c>
      <c r="B2360" s="43" t="s">
        <v>12</v>
      </c>
      <c r="C2360" s="43" t="s">
        <v>787</v>
      </c>
      <c r="D2360" s="43" t="s">
        <v>371</v>
      </c>
      <c r="E2360" s="43" t="s">
        <v>1897</v>
      </c>
      <c r="F2360" s="43" t="s">
        <v>3849</v>
      </c>
      <c r="G2360" s="43" t="s">
        <v>4653</v>
      </c>
      <c r="H2360" s="76">
        <v>275000</v>
      </c>
      <c r="I2360" s="229">
        <v>3.6000000000000002E-4</v>
      </c>
      <c r="J2360" s="73">
        <f t="shared" si="108"/>
        <v>7.1579091729475626E-6</v>
      </c>
      <c r="K2360" s="73">
        <f t="shared" si="109"/>
        <v>100.9684250225606</v>
      </c>
      <c r="L2360" s="3" t="e">
        <f t="shared" si="110"/>
        <v>#N/A</v>
      </c>
    </row>
    <row r="2361" spans="1:12" x14ac:dyDescent="0.25">
      <c r="A2361" s="43" t="s">
        <v>47</v>
      </c>
      <c r="B2361" s="43" t="s">
        <v>12</v>
      </c>
      <c r="C2361" s="43" t="s">
        <v>787</v>
      </c>
      <c r="D2361" s="43" t="s">
        <v>371</v>
      </c>
      <c r="E2361" s="43" t="s">
        <v>1897</v>
      </c>
      <c r="F2361" s="43" t="s">
        <v>3849</v>
      </c>
      <c r="G2361" s="43" t="s">
        <v>4653</v>
      </c>
      <c r="H2361" s="76">
        <v>275000</v>
      </c>
      <c r="I2361" s="229">
        <v>3.6000000000000002E-4</v>
      </c>
      <c r="J2361" s="73">
        <f t="shared" si="108"/>
        <v>7.1579091729475626E-6</v>
      </c>
      <c r="K2361" s="73">
        <f t="shared" si="109"/>
        <v>100.9684250225606</v>
      </c>
      <c r="L2361" s="3" t="e">
        <f t="shared" si="110"/>
        <v>#N/A</v>
      </c>
    </row>
    <row r="2362" spans="1:12" x14ac:dyDescent="0.25">
      <c r="A2362" s="43" t="s">
        <v>47</v>
      </c>
      <c r="B2362" s="43" t="s">
        <v>12</v>
      </c>
      <c r="C2362" s="43" t="s">
        <v>787</v>
      </c>
      <c r="D2362" s="43" t="s">
        <v>371</v>
      </c>
      <c r="E2362" s="43" t="s">
        <v>1897</v>
      </c>
      <c r="F2362" s="43" t="s">
        <v>3849</v>
      </c>
      <c r="G2362" s="43" t="s">
        <v>4653</v>
      </c>
      <c r="H2362" s="76">
        <v>115000</v>
      </c>
      <c r="I2362" s="229">
        <v>3.5999999999999997E-4</v>
      </c>
      <c r="J2362" s="73">
        <f t="shared" si="108"/>
        <v>7.1579091729475609E-6</v>
      </c>
      <c r="K2362" s="73">
        <f t="shared" si="109"/>
        <v>42.223159554888966</v>
      </c>
      <c r="L2362" s="3" t="e">
        <f t="shared" si="110"/>
        <v>#N/A</v>
      </c>
    </row>
    <row r="2363" spans="1:12" x14ac:dyDescent="0.25">
      <c r="A2363" s="43" t="s">
        <v>47</v>
      </c>
      <c r="B2363" s="43" t="s">
        <v>12</v>
      </c>
      <c r="C2363" s="43" t="s">
        <v>755</v>
      </c>
      <c r="D2363" s="43" t="s">
        <v>374</v>
      </c>
      <c r="E2363" s="43" t="s">
        <v>1898</v>
      </c>
      <c r="F2363" s="43" t="s">
        <v>3853</v>
      </c>
      <c r="G2363" s="43" t="s">
        <v>4653</v>
      </c>
      <c r="H2363" s="76">
        <v>340000</v>
      </c>
      <c r="I2363" s="229">
        <v>4.2499999999999998E-4</v>
      </c>
      <c r="J2363" s="73">
        <f t="shared" si="108"/>
        <v>8.450309440285316E-6</v>
      </c>
      <c r="K2363" s="73">
        <f t="shared" si="109"/>
        <v>147.373105209697</v>
      </c>
      <c r="L2363" s="3" t="e">
        <f t="shared" si="110"/>
        <v>#N/A</v>
      </c>
    </row>
    <row r="2364" spans="1:12" x14ac:dyDescent="0.25">
      <c r="A2364" s="43" t="s">
        <v>47</v>
      </c>
      <c r="B2364" s="43" t="s">
        <v>12</v>
      </c>
      <c r="C2364" s="43" t="s">
        <v>755</v>
      </c>
      <c r="D2364" s="43" t="s">
        <v>374</v>
      </c>
      <c r="E2364" s="43" t="s">
        <v>1898</v>
      </c>
      <c r="F2364" s="43" t="s">
        <v>3853</v>
      </c>
      <c r="G2364" s="43" t="s">
        <v>4653</v>
      </c>
      <c r="H2364" s="76">
        <v>300000</v>
      </c>
      <c r="I2364" s="229">
        <v>4.2499999999999998E-4</v>
      </c>
      <c r="J2364" s="73">
        <f t="shared" si="108"/>
        <v>8.450309440285316E-6</v>
      </c>
      <c r="K2364" s="73">
        <f t="shared" si="109"/>
        <v>130.03509283208558</v>
      </c>
      <c r="L2364" s="3" t="e">
        <f t="shared" si="110"/>
        <v>#N/A</v>
      </c>
    </row>
    <row r="2365" spans="1:12" x14ac:dyDescent="0.25">
      <c r="A2365" s="43" t="s">
        <v>47</v>
      </c>
      <c r="B2365" s="43" t="s">
        <v>12</v>
      </c>
      <c r="C2365" s="43" t="s">
        <v>755</v>
      </c>
      <c r="D2365" s="43" t="s">
        <v>374</v>
      </c>
      <c r="E2365" s="43" t="s">
        <v>1899</v>
      </c>
      <c r="F2365" s="43" t="s">
        <v>3854</v>
      </c>
      <c r="G2365" s="43" t="s">
        <v>4653</v>
      </c>
      <c r="H2365" s="76">
        <v>44000</v>
      </c>
      <c r="I2365" s="229">
        <v>4.2499999999999998E-4</v>
      </c>
      <c r="J2365" s="73">
        <f t="shared" si="108"/>
        <v>8.450309440285316E-6</v>
      </c>
      <c r="K2365" s="73">
        <f t="shared" si="109"/>
        <v>19.071813615372552</v>
      </c>
      <c r="L2365" s="3" t="e">
        <f t="shared" si="110"/>
        <v>#N/A</v>
      </c>
    </row>
    <row r="2366" spans="1:12" x14ac:dyDescent="0.25">
      <c r="A2366" s="43" t="s">
        <v>47</v>
      </c>
      <c r="B2366" s="43" t="s">
        <v>12</v>
      </c>
      <c r="C2366" s="43" t="s">
        <v>763</v>
      </c>
      <c r="D2366" s="43" t="s">
        <v>371</v>
      </c>
      <c r="E2366" s="43" t="s">
        <v>1900</v>
      </c>
      <c r="F2366" s="43" t="s">
        <v>3855</v>
      </c>
      <c r="G2366" s="43" t="s">
        <v>4653</v>
      </c>
      <c r="H2366" s="76">
        <v>2394000</v>
      </c>
      <c r="I2366" s="229">
        <v>8.9999999999999998E-4</v>
      </c>
      <c r="J2366" s="73">
        <f t="shared" si="108"/>
        <v>1.7894772932368905E-5</v>
      </c>
      <c r="K2366" s="73">
        <f t="shared" si="109"/>
        <v>2197.4400864000909</v>
      </c>
      <c r="L2366" s="3" t="e">
        <f t="shared" si="110"/>
        <v>#N/A</v>
      </c>
    </row>
    <row r="2367" spans="1:12" x14ac:dyDescent="0.25">
      <c r="A2367" s="43" t="s">
        <v>47</v>
      </c>
      <c r="B2367" s="43" t="s">
        <v>12</v>
      </c>
      <c r="C2367" s="43" t="s">
        <v>763</v>
      </c>
      <c r="D2367" s="43" t="s">
        <v>371</v>
      </c>
      <c r="E2367" s="43" t="s">
        <v>1900</v>
      </c>
      <c r="F2367" s="43" t="s">
        <v>3855</v>
      </c>
      <c r="G2367" s="43" t="s">
        <v>4653</v>
      </c>
      <c r="H2367" s="76">
        <v>2478000</v>
      </c>
      <c r="I2367" s="229">
        <v>8.9999999999999998E-4</v>
      </c>
      <c r="J2367" s="73">
        <f t="shared" si="108"/>
        <v>1.7894772932368905E-5</v>
      </c>
      <c r="K2367" s="73">
        <f t="shared" si="109"/>
        <v>2274.54324732641</v>
      </c>
      <c r="L2367" s="3" t="e">
        <f t="shared" si="110"/>
        <v>#N/A</v>
      </c>
    </row>
    <row r="2368" spans="1:12" x14ac:dyDescent="0.25">
      <c r="A2368" s="43" t="s">
        <v>47</v>
      </c>
      <c r="B2368" s="43" t="s">
        <v>12</v>
      </c>
      <c r="C2368" s="43" t="s">
        <v>763</v>
      </c>
      <c r="D2368" s="43" t="s">
        <v>371</v>
      </c>
      <c r="E2368" s="43" t="s">
        <v>1900</v>
      </c>
      <c r="F2368" s="43" t="s">
        <v>3855</v>
      </c>
      <c r="G2368" s="43" t="s">
        <v>4653</v>
      </c>
      <c r="H2368" s="76">
        <v>4056000</v>
      </c>
      <c r="I2368" s="229">
        <v>8.9999999999999987E-4</v>
      </c>
      <c r="J2368" s="73">
        <f t="shared" si="108"/>
        <v>1.7894772932368901E-5</v>
      </c>
      <c r="K2368" s="73">
        <f t="shared" si="109"/>
        <v>3722.9811990136877</v>
      </c>
      <c r="L2368" s="3" t="e">
        <f t="shared" si="110"/>
        <v>#N/A</v>
      </c>
    </row>
    <row r="2369" spans="1:12" x14ac:dyDescent="0.25">
      <c r="A2369" s="43" t="s">
        <v>47</v>
      </c>
      <c r="B2369" s="43" t="s">
        <v>12</v>
      </c>
      <c r="C2369" s="43" t="s">
        <v>771</v>
      </c>
      <c r="D2369" s="43" t="s">
        <v>371</v>
      </c>
      <c r="E2369" s="43" t="s">
        <v>1901</v>
      </c>
      <c r="F2369" s="43" t="s">
        <v>3856</v>
      </c>
      <c r="G2369" s="43" t="s">
        <v>4653</v>
      </c>
      <c r="H2369" s="76">
        <v>15000</v>
      </c>
      <c r="I2369" s="229">
        <v>8.9999999999999998E-4</v>
      </c>
      <c r="J2369" s="73">
        <f t="shared" si="108"/>
        <v>1.7894772932368905E-5</v>
      </c>
      <c r="K2369" s="73">
        <f t="shared" si="109"/>
        <v>13.768421593985533</v>
      </c>
      <c r="L2369" s="3" t="e">
        <f t="shared" si="110"/>
        <v>#N/A</v>
      </c>
    </row>
    <row r="2370" spans="1:12" x14ac:dyDescent="0.25">
      <c r="A2370" s="43" t="s">
        <v>47</v>
      </c>
      <c r="B2370" s="43" t="s">
        <v>12</v>
      </c>
      <c r="C2370" s="43" t="s">
        <v>771</v>
      </c>
      <c r="D2370" s="43" t="s">
        <v>371</v>
      </c>
      <c r="E2370" s="43" t="s">
        <v>1901</v>
      </c>
      <c r="F2370" s="43" t="s">
        <v>3856</v>
      </c>
      <c r="G2370" s="43" t="s">
        <v>4653</v>
      </c>
      <c r="H2370" s="76">
        <v>450000</v>
      </c>
      <c r="I2370" s="229">
        <v>8.9999999999999998E-4</v>
      </c>
      <c r="J2370" s="73">
        <f t="shared" si="108"/>
        <v>1.7894772932368905E-5</v>
      </c>
      <c r="K2370" s="73">
        <f t="shared" si="109"/>
        <v>413.052647819566</v>
      </c>
      <c r="L2370" s="3" t="e">
        <f t="shared" si="110"/>
        <v>#N/A</v>
      </c>
    </row>
    <row r="2371" spans="1:12" x14ac:dyDescent="0.25">
      <c r="A2371" s="43" t="s">
        <v>47</v>
      </c>
      <c r="B2371" s="43" t="s">
        <v>12</v>
      </c>
      <c r="C2371" s="43" t="s">
        <v>771</v>
      </c>
      <c r="D2371" s="43" t="s">
        <v>371</v>
      </c>
      <c r="E2371" s="43" t="s">
        <v>1901</v>
      </c>
      <c r="F2371" s="43" t="s">
        <v>3856</v>
      </c>
      <c r="G2371" s="43" t="s">
        <v>4653</v>
      </c>
      <c r="H2371" s="76">
        <v>348000</v>
      </c>
      <c r="I2371" s="229">
        <v>8.9999999999999998E-4</v>
      </c>
      <c r="J2371" s="73">
        <f t="shared" si="108"/>
        <v>1.7894772932368905E-5</v>
      </c>
      <c r="K2371" s="73">
        <f t="shared" si="109"/>
        <v>319.42738098046436</v>
      </c>
      <c r="L2371" s="3" t="e">
        <f t="shared" si="110"/>
        <v>#N/A</v>
      </c>
    </row>
    <row r="2372" spans="1:12" x14ac:dyDescent="0.25">
      <c r="A2372" s="43" t="s">
        <v>47</v>
      </c>
      <c r="B2372" s="43" t="s">
        <v>12</v>
      </c>
      <c r="C2372" s="43" t="s">
        <v>771</v>
      </c>
      <c r="D2372" s="43" t="s">
        <v>371</v>
      </c>
      <c r="E2372" s="43" t="s">
        <v>1901</v>
      </c>
      <c r="F2372" s="43" t="s">
        <v>3856</v>
      </c>
      <c r="G2372" s="43" t="s">
        <v>4653</v>
      </c>
      <c r="H2372" s="76">
        <v>897000</v>
      </c>
      <c r="I2372" s="229">
        <v>8.9999999999999998E-4</v>
      </c>
      <c r="J2372" s="73">
        <f t="shared" si="108"/>
        <v>1.7894772932368905E-5</v>
      </c>
      <c r="K2372" s="73">
        <f t="shared" si="109"/>
        <v>823.35161132033488</v>
      </c>
      <c r="L2372" s="3" t="e">
        <f t="shared" si="110"/>
        <v>#N/A</v>
      </c>
    </row>
    <row r="2373" spans="1:12" x14ac:dyDescent="0.25">
      <c r="A2373" s="43" t="s">
        <v>47</v>
      </c>
      <c r="B2373" s="43" t="s">
        <v>12</v>
      </c>
      <c r="C2373" s="43" t="s">
        <v>779</v>
      </c>
      <c r="D2373" s="43" t="s">
        <v>371</v>
      </c>
      <c r="E2373" s="43" t="s">
        <v>1902</v>
      </c>
      <c r="F2373" s="43" t="s">
        <v>3856</v>
      </c>
      <c r="G2373" s="43" t="s">
        <v>4653</v>
      </c>
      <c r="H2373" s="76">
        <v>342000</v>
      </c>
      <c r="I2373" s="229">
        <v>9.0000000000000008E-4</v>
      </c>
      <c r="J2373" s="73">
        <f t="shared" si="108"/>
        <v>1.7894772932368908E-5</v>
      </c>
      <c r="K2373" s="73">
        <f t="shared" si="109"/>
        <v>313.92001234287017</v>
      </c>
      <c r="L2373" s="3" t="e">
        <f t="shared" si="110"/>
        <v>#N/A</v>
      </c>
    </row>
    <row r="2374" spans="1:12" x14ac:dyDescent="0.25">
      <c r="A2374" s="43" t="s">
        <v>47</v>
      </c>
      <c r="B2374" s="43" t="s">
        <v>12</v>
      </c>
      <c r="C2374" s="43" t="s">
        <v>779</v>
      </c>
      <c r="D2374" s="43" t="s">
        <v>371</v>
      </c>
      <c r="E2374" s="43" t="s">
        <v>1902</v>
      </c>
      <c r="F2374" s="43" t="s">
        <v>3856</v>
      </c>
      <c r="G2374" s="43" t="s">
        <v>4653</v>
      </c>
      <c r="H2374" s="76">
        <v>648000</v>
      </c>
      <c r="I2374" s="229">
        <v>9.0000000000000008E-4</v>
      </c>
      <c r="J2374" s="73">
        <f t="shared" si="108"/>
        <v>1.7894772932368908E-5</v>
      </c>
      <c r="K2374" s="73">
        <f t="shared" si="109"/>
        <v>594.79581286017515</v>
      </c>
      <c r="L2374" s="3" t="e">
        <f t="shared" si="110"/>
        <v>#N/A</v>
      </c>
    </row>
    <row r="2375" spans="1:12" x14ac:dyDescent="0.25">
      <c r="A2375" s="43" t="s">
        <v>47</v>
      </c>
      <c r="B2375" s="43" t="s">
        <v>12</v>
      </c>
      <c r="C2375" s="43" t="s">
        <v>779</v>
      </c>
      <c r="D2375" s="43" t="s">
        <v>371</v>
      </c>
      <c r="E2375" s="43" t="s">
        <v>1902</v>
      </c>
      <c r="F2375" s="43" t="s">
        <v>3856</v>
      </c>
      <c r="G2375" s="43" t="s">
        <v>4653</v>
      </c>
      <c r="H2375" s="76">
        <v>648000</v>
      </c>
      <c r="I2375" s="229">
        <v>9.0000000000000008E-4</v>
      </c>
      <c r="J2375" s="73">
        <f t="shared" ref="J2375:J2438" si="111">I2375*$J$5</f>
        <v>1.7894772932368908E-5</v>
      </c>
      <c r="K2375" s="73">
        <f t="shared" ref="K2375:K2438" si="112">(I2375+J2375)*H2375</f>
        <v>594.79581286017515</v>
      </c>
      <c r="L2375" s="3" t="e">
        <f t="shared" ref="L2375:L2438" si="113">MATCH(C2375,$C$7237:$C$7264,0)</f>
        <v>#N/A</v>
      </c>
    </row>
    <row r="2376" spans="1:12" x14ac:dyDescent="0.25">
      <c r="A2376" s="43" t="s">
        <v>47</v>
      </c>
      <c r="B2376" s="43" t="s">
        <v>12</v>
      </c>
      <c r="C2376" s="43" t="s">
        <v>786</v>
      </c>
      <c r="D2376" s="43" t="s">
        <v>371</v>
      </c>
      <c r="E2376" s="43" t="s">
        <v>1903</v>
      </c>
      <c r="F2376" s="43" t="s">
        <v>3856</v>
      </c>
      <c r="G2376" s="43" t="s">
        <v>4653</v>
      </c>
      <c r="H2376" s="76">
        <v>336000</v>
      </c>
      <c r="I2376" s="229">
        <v>9.0000000000000008E-4</v>
      </c>
      <c r="J2376" s="73">
        <f t="shared" si="111"/>
        <v>1.7894772932368908E-5</v>
      </c>
      <c r="K2376" s="73">
        <f t="shared" si="112"/>
        <v>308.41264370527597</v>
      </c>
      <c r="L2376" s="3" t="e">
        <f t="shared" si="113"/>
        <v>#N/A</v>
      </c>
    </row>
    <row r="2377" spans="1:12" x14ac:dyDescent="0.25">
      <c r="A2377" s="43" t="s">
        <v>47</v>
      </c>
      <c r="B2377" s="43" t="s">
        <v>12</v>
      </c>
      <c r="C2377" s="43" t="s">
        <v>786</v>
      </c>
      <c r="D2377" s="43" t="s">
        <v>371</v>
      </c>
      <c r="E2377" s="43" t="s">
        <v>1903</v>
      </c>
      <c r="F2377" s="43" t="s">
        <v>3856</v>
      </c>
      <c r="G2377" s="43" t="s">
        <v>4653</v>
      </c>
      <c r="H2377" s="76">
        <v>2091000</v>
      </c>
      <c r="I2377" s="229">
        <v>8.9999999999999998E-4</v>
      </c>
      <c r="J2377" s="73">
        <f t="shared" si="111"/>
        <v>1.7894772932368905E-5</v>
      </c>
      <c r="K2377" s="73">
        <f t="shared" si="112"/>
        <v>1919.3179702015832</v>
      </c>
      <c r="L2377" s="3" t="e">
        <f t="shared" si="113"/>
        <v>#N/A</v>
      </c>
    </row>
    <row r="2378" spans="1:12" x14ac:dyDescent="0.25">
      <c r="A2378" s="43" t="s">
        <v>47</v>
      </c>
      <c r="B2378" s="43" t="s">
        <v>12</v>
      </c>
      <c r="C2378" s="43" t="s">
        <v>786</v>
      </c>
      <c r="D2378" s="43" t="s">
        <v>371</v>
      </c>
      <c r="E2378" s="43" t="s">
        <v>1903</v>
      </c>
      <c r="F2378" s="43" t="s">
        <v>3856</v>
      </c>
      <c r="G2378" s="43" t="s">
        <v>4653</v>
      </c>
      <c r="H2378" s="76">
        <v>981000</v>
      </c>
      <c r="I2378" s="229">
        <v>8.9999999999999998E-4</v>
      </c>
      <c r="J2378" s="73">
        <f t="shared" si="111"/>
        <v>1.7894772932368905E-5</v>
      </c>
      <c r="K2378" s="73">
        <f t="shared" si="112"/>
        <v>900.45477224665387</v>
      </c>
      <c r="L2378" s="3" t="e">
        <f t="shared" si="113"/>
        <v>#N/A</v>
      </c>
    </row>
    <row r="2379" spans="1:12" x14ac:dyDescent="0.25">
      <c r="A2379" s="43" t="s">
        <v>47</v>
      </c>
      <c r="B2379" s="43" t="s">
        <v>12</v>
      </c>
      <c r="C2379" s="43" t="s">
        <v>786</v>
      </c>
      <c r="D2379" s="43" t="s">
        <v>371</v>
      </c>
      <c r="E2379" s="43" t="s">
        <v>1904</v>
      </c>
      <c r="F2379" s="43" t="s">
        <v>3857</v>
      </c>
      <c r="G2379" s="43" t="s">
        <v>4653</v>
      </c>
      <c r="H2379" s="76">
        <v>95000</v>
      </c>
      <c r="I2379" s="229">
        <v>3.6000000000000002E-4</v>
      </c>
      <c r="J2379" s="73">
        <f t="shared" si="111"/>
        <v>7.1579091729475626E-6</v>
      </c>
      <c r="K2379" s="73">
        <f t="shared" si="112"/>
        <v>34.880001371430019</v>
      </c>
      <c r="L2379" s="3" t="e">
        <f t="shared" si="113"/>
        <v>#N/A</v>
      </c>
    </row>
    <row r="2380" spans="1:12" x14ac:dyDescent="0.25">
      <c r="A2380" s="43" t="s">
        <v>47</v>
      </c>
      <c r="B2380" s="43" t="s">
        <v>12</v>
      </c>
      <c r="C2380" s="43" t="s">
        <v>759</v>
      </c>
      <c r="D2380" s="43" t="s">
        <v>55</v>
      </c>
      <c r="E2380" s="43" t="s">
        <v>1905</v>
      </c>
      <c r="F2380" s="43" t="s">
        <v>3751</v>
      </c>
      <c r="G2380" s="43" t="s">
        <v>4653</v>
      </c>
      <c r="H2380" s="76">
        <v>170000</v>
      </c>
      <c r="I2380" s="229">
        <v>2.5764705882352942E-3</v>
      </c>
      <c r="J2380" s="73">
        <f t="shared" si="111"/>
        <v>5.1228173492663925E-5</v>
      </c>
      <c r="K2380" s="73">
        <f t="shared" si="112"/>
        <v>446.70878949375287</v>
      </c>
      <c r="L2380" s="3" t="e">
        <f t="shared" si="113"/>
        <v>#N/A</v>
      </c>
    </row>
    <row r="2381" spans="1:12" x14ac:dyDescent="0.25">
      <c r="A2381" s="43" t="s">
        <v>47</v>
      </c>
      <c r="B2381" s="43" t="s">
        <v>12</v>
      </c>
      <c r="C2381" s="43" t="s">
        <v>797</v>
      </c>
      <c r="D2381" s="43" t="s">
        <v>374</v>
      </c>
      <c r="E2381" s="43" t="s">
        <v>1906</v>
      </c>
      <c r="F2381" s="43" t="s">
        <v>3858</v>
      </c>
      <c r="G2381" s="43" t="s">
        <v>4653</v>
      </c>
      <c r="H2381" s="76">
        <v>2000</v>
      </c>
      <c r="I2381" s="229"/>
      <c r="J2381" s="73">
        <f t="shared" si="111"/>
        <v>0</v>
      </c>
      <c r="K2381" s="73">
        <f t="shared" si="112"/>
        <v>0</v>
      </c>
      <c r="L2381" s="3" t="e">
        <f t="shared" si="113"/>
        <v>#N/A</v>
      </c>
    </row>
    <row r="2382" spans="1:12" x14ac:dyDescent="0.25">
      <c r="A2382" s="43" t="s">
        <v>47</v>
      </c>
      <c r="B2382" s="43" t="s">
        <v>12</v>
      </c>
      <c r="C2382" s="43" t="s">
        <v>797</v>
      </c>
      <c r="D2382" s="43" t="s">
        <v>374</v>
      </c>
      <c r="E2382" s="43" t="s">
        <v>1907</v>
      </c>
      <c r="F2382" s="43" t="s">
        <v>3859</v>
      </c>
      <c r="G2382" s="43" t="s">
        <v>4653</v>
      </c>
      <c r="H2382" s="76">
        <v>108000</v>
      </c>
      <c r="I2382" s="229"/>
      <c r="J2382" s="73">
        <f t="shared" si="111"/>
        <v>0</v>
      </c>
      <c r="K2382" s="73">
        <f t="shared" si="112"/>
        <v>0</v>
      </c>
      <c r="L2382" s="3" t="e">
        <f t="shared" si="113"/>
        <v>#N/A</v>
      </c>
    </row>
    <row r="2383" spans="1:12" x14ac:dyDescent="0.25">
      <c r="A2383" s="43" t="s">
        <v>47</v>
      </c>
      <c r="B2383" s="43" t="s">
        <v>12</v>
      </c>
      <c r="C2383" s="43" t="s">
        <v>797</v>
      </c>
      <c r="D2383" s="43" t="s">
        <v>374</v>
      </c>
      <c r="E2383" s="43" t="s">
        <v>1907</v>
      </c>
      <c r="F2383" s="43" t="s">
        <v>3859</v>
      </c>
      <c r="G2383" s="43" t="s">
        <v>4653</v>
      </c>
      <c r="H2383" s="76">
        <v>5000</v>
      </c>
      <c r="I2383" s="229"/>
      <c r="J2383" s="73">
        <f t="shared" si="111"/>
        <v>0</v>
      </c>
      <c r="K2383" s="73">
        <f t="shared" si="112"/>
        <v>0</v>
      </c>
      <c r="L2383" s="3" t="e">
        <f t="shared" si="113"/>
        <v>#N/A</v>
      </c>
    </row>
    <row r="2384" spans="1:12" x14ac:dyDescent="0.25">
      <c r="A2384" s="43" t="s">
        <v>47</v>
      </c>
      <c r="B2384" s="43" t="s">
        <v>12</v>
      </c>
      <c r="C2384" s="43" t="s">
        <v>797</v>
      </c>
      <c r="D2384" s="43" t="s">
        <v>374</v>
      </c>
      <c r="E2384" s="43" t="s">
        <v>1907</v>
      </c>
      <c r="F2384" s="43" t="s">
        <v>3859</v>
      </c>
      <c r="G2384" s="43" t="s">
        <v>4653</v>
      </c>
      <c r="H2384" s="76">
        <v>5000</v>
      </c>
      <c r="I2384" s="229"/>
      <c r="J2384" s="73">
        <f t="shared" si="111"/>
        <v>0</v>
      </c>
      <c r="K2384" s="73">
        <f t="shared" si="112"/>
        <v>0</v>
      </c>
      <c r="L2384" s="3" t="e">
        <f t="shared" si="113"/>
        <v>#N/A</v>
      </c>
    </row>
    <row r="2385" spans="1:12" x14ac:dyDescent="0.25">
      <c r="A2385" s="43" t="s">
        <v>47</v>
      </c>
      <c r="B2385" s="43" t="s">
        <v>12</v>
      </c>
      <c r="C2385" s="43" t="s">
        <v>797</v>
      </c>
      <c r="D2385" s="43" t="s">
        <v>374</v>
      </c>
      <c r="E2385" s="43" t="s">
        <v>1907</v>
      </c>
      <c r="F2385" s="43" t="s">
        <v>3859</v>
      </c>
      <c r="G2385" s="43" t="s">
        <v>4653</v>
      </c>
      <c r="H2385" s="76">
        <v>2000</v>
      </c>
      <c r="I2385" s="229"/>
      <c r="J2385" s="73">
        <f t="shared" si="111"/>
        <v>0</v>
      </c>
      <c r="K2385" s="73">
        <f t="shared" si="112"/>
        <v>0</v>
      </c>
      <c r="L2385" s="3" t="e">
        <f t="shared" si="113"/>
        <v>#N/A</v>
      </c>
    </row>
    <row r="2386" spans="1:12" x14ac:dyDescent="0.25">
      <c r="A2386" s="43" t="s">
        <v>47</v>
      </c>
      <c r="B2386" s="43" t="s">
        <v>12</v>
      </c>
      <c r="C2386" s="43" t="s">
        <v>797</v>
      </c>
      <c r="D2386" s="43" t="s">
        <v>374</v>
      </c>
      <c r="E2386" s="43" t="s">
        <v>1908</v>
      </c>
      <c r="F2386" s="43" t="s">
        <v>3860</v>
      </c>
      <c r="G2386" s="43" t="s">
        <v>4653</v>
      </c>
      <c r="H2386" s="76">
        <v>167000</v>
      </c>
      <c r="I2386" s="229"/>
      <c r="J2386" s="73">
        <f t="shared" si="111"/>
        <v>0</v>
      </c>
      <c r="K2386" s="73">
        <f t="shared" si="112"/>
        <v>0</v>
      </c>
      <c r="L2386" s="3" t="e">
        <f t="shared" si="113"/>
        <v>#N/A</v>
      </c>
    </row>
    <row r="2387" spans="1:12" x14ac:dyDescent="0.25">
      <c r="A2387" s="43" t="s">
        <v>47</v>
      </c>
      <c r="B2387" s="43" t="s">
        <v>12</v>
      </c>
      <c r="C2387" s="43" t="s">
        <v>797</v>
      </c>
      <c r="D2387" s="43" t="s">
        <v>374</v>
      </c>
      <c r="E2387" s="43" t="s">
        <v>1909</v>
      </c>
      <c r="F2387" s="43" t="s">
        <v>3861</v>
      </c>
      <c r="G2387" s="43" t="s">
        <v>4653</v>
      </c>
      <c r="H2387" s="76">
        <v>146000</v>
      </c>
      <c r="I2387" s="229"/>
      <c r="J2387" s="73">
        <f t="shared" si="111"/>
        <v>0</v>
      </c>
      <c r="K2387" s="73">
        <f t="shared" si="112"/>
        <v>0</v>
      </c>
      <c r="L2387" s="3" t="e">
        <f t="shared" si="113"/>
        <v>#N/A</v>
      </c>
    </row>
    <row r="2388" spans="1:12" x14ac:dyDescent="0.25">
      <c r="A2388" s="43" t="s">
        <v>47</v>
      </c>
      <c r="B2388" s="43" t="s">
        <v>12</v>
      </c>
      <c r="C2388" s="43" t="s">
        <v>797</v>
      </c>
      <c r="D2388" s="43" t="s">
        <v>374</v>
      </c>
      <c r="E2388" s="43" t="s">
        <v>1910</v>
      </c>
      <c r="F2388" s="43" t="s">
        <v>3862</v>
      </c>
      <c r="G2388" s="43" t="s">
        <v>4653</v>
      </c>
      <c r="H2388" s="76">
        <v>230000</v>
      </c>
      <c r="I2388" s="229"/>
      <c r="J2388" s="73">
        <f t="shared" si="111"/>
        <v>0</v>
      </c>
      <c r="K2388" s="73">
        <f t="shared" si="112"/>
        <v>0</v>
      </c>
      <c r="L2388" s="3" t="e">
        <f t="shared" si="113"/>
        <v>#N/A</v>
      </c>
    </row>
    <row r="2389" spans="1:12" x14ac:dyDescent="0.25">
      <c r="A2389" s="43" t="s">
        <v>47</v>
      </c>
      <c r="B2389" s="43" t="s">
        <v>12</v>
      </c>
      <c r="C2389" s="43" t="s">
        <v>797</v>
      </c>
      <c r="D2389" s="43" t="s">
        <v>374</v>
      </c>
      <c r="E2389" s="43" t="s">
        <v>1911</v>
      </c>
      <c r="F2389" s="43" t="s">
        <v>3863</v>
      </c>
      <c r="G2389" s="43" t="s">
        <v>4653</v>
      </c>
      <c r="H2389" s="76">
        <v>30000</v>
      </c>
      <c r="I2389" s="229"/>
      <c r="J2389" s="73">
        <f t="shared" si="111"/>
        <v>0</v>
      </c>
      <c r="K2389" s="73">
        <f t="shared" si="112"/>
        <v>0</v>
      </c>
      <c r="L2389" s="3" t="e">
        <f t="shared" si="113"/>
        <v>#N/A</v>
      </c>
    </row>
    <row r="2390" spans="1:12" x14ac:dyDescent="0.25">
      <c r="A2390" s="43" t="s">
        <v>47</v>
      </c>
      <c r="B2390" s="43" t="s">
        <v>12</v>
      </c>
      <c r="C2390" s="43" t="s">
        <v>739</v>
      </c>
      <c r="D2390" s="43" t="s">
        <v>371</v>
      </c>
      <c r="E2390" s="43" t="s">
        <v>1912</v>
      </c>
      <c r="F2390" s="43" t="s">
        <v>3864</v>
      </c>
      <c r="G2390" s="43" t="s">
        <v>4653</v>
      </c>
      <c r="H2390" s="76">
        <v>171000</v>
      </c>
      <c r="I2390" s="229">
        <v>1.1000000000000001E-3</v>
      </c>
      <c r="J2390" s="73">
        <f t="shared" si="111"/>
        <v>2.1871389139561995E-5</v>
      </c>
      <c r="K2390" s="73">
        <f t="shared" si="112"/>
        <v>191.84000754286512</v>
      </c>
      <c r="L2390" s="3" t="e">
        <f t="shared" si="113"/>
        <v>#N/A</v>
      </c>
    </row>
    <row r="2391" spans="1:12" x14ac:dyDescent="0.25">
      <c r="A2391" s="43" t="s">
        <v>47</v>
      </c>
      <c r="B2391" s="43" t="s">
        <v>12</v>
      </c>
      <c r="C2391" s="43" t="s">
        <v>739</v>
      </c>
      <c r="D2391" s="43" t="s">
        <v>371</v>
      </c>
      <c r="E2391" s="43" t="s">
        <v>1912</v>
      </c>
      <c r="F2391" s="43" t="s">
        <v>3864</v>
      </c>
      <c r="G2391" s="43" t="s">
        <v>4653</v>
      </c>
      <c r="H2391" s="76">
        <v>2000</v>
      </c>
      <c r="I2391" s="229">
        <v>1.1000000000000001E-3</v>
      </c>
      <c r="J2391" s="73">
        <f t="shared" si="111"/>
        <v>2.1871389139561995E-5</v>
      </c>
      <c r="K2391" s="73">
        <f t="shared" si="112"/>
        <v>2.2437427782791244</v>
      </c>
      <c r="L2391" s="3" t="e">
        <f t="shared" si="113"/>
        <v>#N/A</v>
      </c>
    </row>
    <row r="2392" spans="1:12" x14ac:dyDescent="0.25">
      <c r="A2392" s="43" t="s">
        <v>47</v>
      </c>
      <c r="B2392" s="43" t="s">
        <v>12</v>
      </c>
      <c r="C2392" s="43" t="s">
        <v>739</v>
      </c>
      <c r="D2392" s="43" t="s">
        <v>371</v>
      </c>
      <c r="E2392" s="43" t="s">
        <v>1912</v>
      </c>
      <c r="F2392" s="43" t="s">
        <v>3864</v>
      </c>
      <c r="G2392" s="43" t="s">
        <v>4653</v>
      </c>
      <c r="H2392" s="76">
        <v>129000</v>
      </c>
      <c r="I2392" s="229">
        <v>1.1000000000000001E-3</v>
      </c>
      <c r="J2392" s="73">
        <f t="shared" si="111"/>
        <v>2.1871389139561995E-5</v>
      </c>
      <c r="K2392" s="73">
        <f t="shared" si="112"/>
        <v>144.72140919900352</v>
      </c>
      <c r="L2392" s="3" t="e">
        <f t="shared" si="113"/>
        <v>#N/A</v>
      </c>
    </row>
    <row r="2393" spans="1:12" x14ac:dyDescent="0.25">
      <c r="A2393" s="43" t="s">
        <v>47</v>
      </c>
      <c r="B2393" s="43" t="s">
        <v>12</v>
      </c>
      <c r="C2393" s="43" t="s">
        <v>805</v>
      </c>
      <c r="D2393" s="43" t="s">
        <v>374</v>
      </c>
      <c r="E2393" s="43" t="s">
        <v>1913</v>
      </c>
      <c r="F2393" s="43" t="s">
        <v>3865</v>
      </c>
      <c r="G2393" s="43" t="s">
        <v>4653</v>
      </c>
      <c r="H2393" s="76">
        <v>453000</v>
      </c>
      <c r="I2393" s="229">
        <v>7.2000000000000005E-4</v>
      </c>
      <c r="J2393" s="73">
        <f t="shared" si="111"/>
        <v>1.4315818345895125E-5</v>
      </c>
      <c r="K2393" s="73">
        <f t="shared" si="112"/>
        <v>332.64506571069052</v>
      </c>
      <c r="L2393" s="3" t="e">
        <f t="shared" si="113"/>
        <v>#N/A</v>
      </c>
    </row>
    <row r="2394" spans="1:12" x14ac:dyDescent="0.25">
      <c r="A2394" s="43" t="s">
        <v>47</v>
      </c>
      <c r="B2394" s="43" t="s">
        <v>12</v>
      </c>
      <c r="C2394" s="43" t="s">
        <v>805</v>
      </c>
      <c r="D2394" s="43" t="s">
        <v>374</v>
      </c>
      <c r="E2394" s="43" t="s">
        <v>1914</v>
      </c>
      <c r="F2394" s="43" t="s">
        <v>3866</v>
      </c>
      <c r="G2394" s="43" t="s">
        <v>4653</v>
      </c>
      <c r="H2394" s="76">
        <v>50000</v>
      </c>
      <c r="I2394" s="229">
        <v>7.2000000000000005E-4</v>
      </c>
      <c r="J2394" s="73">
        <f t="shared" si="111"/>
        <v>1.4315818345895125E-5</v>
      </c>
      <c r="K2394" s="73">
        <f t="shared" si="112"/>
        <v>36.715790917294761</v>
      </c>
      <c r="L2394" s="3" t="e">
        <f t="shared" si="113"/>
        <v>#N/A</v>
      </c>
    </row>
    <row r="2395" spans="1:12" x14ac:dyDescent="0.25">
      <c r="A2395" s="43" t="s">
        <v>47</v>
      </c>
      <c r="B2395" s="43" t="s">
        <v>12</v>
      </c>
      <c r="C2395" s="43" t="s">
        <v>805</v>
      </c>
      <c r="D2395" s="43" t="s">
        <v>374</v>
      </c>
      <c r="E2395" s="43" t="s">
        <v>1914</v>
      </c>
      <c r="F2395" s="43" t="s">
        <v>3866</v>
      </c>
      <c r="G2395" s="43" t="s">
        <v>4653</v>
      </c>
      <c r="H2395" s="76">
        <v>5000</v>
      </c>
      <c r="I2395" s="229">
        <v>7.2000000000000005E-4</v>
      </c>
      <c r="J2395" s="73">
        <f t="shared" si="111"/>
        <v>1.4315818345895125E-5</v>
      </c>
      <c r="K2395" s="73">
        <f t="shared" si="112"/>
        <v>3.6715790917294759</v>
      </c>
      <c r="L2395" s="3" t="e">
        <f t="shared" si="113"/>
        <v>#N/A</v>
      </c>
    </row>
    <row r="2396" spans="1:12" x14ac:dyDescent="0.25">
      <c r="A2396" s="43" t="s">
        <v>47</v>
      </c>
      <c r="B2396" s="43" t="s">
        <v>12</v>
      </c>
      <c r="C2396" s="43" t="s">
        <v>805</v>
      </c>
      <c r="D2396" s="43" t="s">
        <v>374</v>
      </c>
      <c r="E2396" s="43" t="s">
        <v>1915</v>
      </c>
      <c r="F2396" s="43" t="s">
        <v>3867</v>
      </c>
      <c r="G2396" s="43" t="s">
        <v>4653</v>
      </c>
      <c r="H2396" s="76">
        <v>3000</v>
      </c>
      <c r="I2396" s="229">
        <v>7.2000000000000005E-4</v>
      </c>
      <c r="J2396" s="73">
        <f t="shared" si="111"/>
        <v>1.4315818345895125E-5</v>
      </c>
      <c r="K2396" s="73">
        <f t="shared" si="112"/>
        <v>2.2029474550376857</v>
      </c>
      <c r="L2396" s="3" t="e">
        <f t="shared" si="113"/>
        <v>#N/A</v>
      </c>
    </row>
    <row r="2397" spans="1:12" x14ac:dyDescent="0.25">
      <c r="A2397" s="43" t="s">
        <v>47</v>
      </c>
      <c r="B2397" s="43" t="s">
        <v>12</v>
      </c>
      <c r="C2397" s="43" t="s">
        <v>805</v>
      </c>
      <c r="D2397" s="43" t="s">
        <v>374</v>
      </c>
      <c r="E2397" s="43" t="s">
        <v>1915</v>
      </c>
      <c r="F2397" s="43" t="s">
        <v>3867</v>
      </c>
      <c r="G2397" s="43" t="s">
        <v>4653</v>
      </c>
      <c r="H2397" s="76">
        <v>126000</v>
      </c>
      <c r="I2397" s="229">
        <v>7.1999999999999994E-4</v>
      </c>
      <c r="J2397" s="73">
        <f t="shared" si="111"/>
        <v>1.4315818345895122E-5</v>
      </c>
      <c r="K2397" s="73">
        <f t="shared" si="112"/>
        <v>92.523793111582776</v>
      </c>
      <c r="L2397" s="3" t="e">
        <f t="shared" si="113"/>
        <v>#N/A</v>
      </c>
    </row>
    <row r="2398" spans="1:12" x14ac:dyDescent="0.25">
      <c r="A2398" s="43" t="s">
        <v>47</v>
      </c>
      <c r="B2398" s="43" t="s">
        <v>12</v>
      </c>
      <c r="C2398" s="43" t="s">
        <v>805</v>
      </c>
      <c r="D2398" s="43" t="s">
        <v>374</v>
      </c>
      <c r="E2398" s="43" t="s">
        <v>1915</v>
      </c>
      <c r="F2398" s="43" t="s">
        <v>3867</v>
      </c>
      <c r="G2398" s="43" t="s">
        <v>4653</v>
      </c>
      <c r="H2398" s="76">
        <v>408000</v>
      </c>
      <c r="I2398" s="229">
        <v>7.1999999999999994E-4</v>
      </c>
      <c r="J2398" s="73">
        <f t="shared" si="111"/>
        <v>1.4315818345895122E-5</v>
      </c>
      <c r="K2398" s="73">
        <f t="shared" si="112"/>
        <v>299.60085388512522</v>
      </c>
      <c r="L2398" s="3" t="e">
        <f t="shared" si="113"/>
        <v>#N/A</v>
      </c>
    </row>
    <row r="2399" spans="1:12" x14ac:dyDescent="0.25">
      <c r="A2399" s="43" t="s">
        <v>47</v>
      </c>
      <c r="B2399" s="43" t="s">
        <v>12</v>
      </c>
      <c r="C2399" s="43" t="s">
        <v>805</v>
      </c>
      <c r="D2399" s="43" t="s">
        <v>374</v>
      </c>
      <c r="E2399" s="43" t="s">
        <v>1915</v>
      </c>
      <c r="F2399" s="43" t="s">
        <v>3867</v>
      </c>
      <c r="G2399" s="43" t="s">
        <v>4653</v>
      </c>
      <c r="H2399" s="76">
        <v>171000</v>
      </c>
      <c r="I2399" s="229">
        <v>7.2000000000000005E-4</v>
      </c>
      <c r="J2399" s="73">
        <f t="shared" si="111"/>
        <v>1.4315818345895125E-5</v>
      </c>
      <c r="K2399" s="73">
        <f t="shared" si="112"/>
        <v>125.56800493714807</v>
      </c>
      <c r="L2399" s="3" t="e">
        <f t="shared" si="113"/>
        <v>#N/A</v>
      </c>
    </row>
    <row r="2400" spans="1:12" x14ac:dyDescent="0.25">
      <c r="A2400" s="43" t="s">
        <v>47</v>
      </c>
      <c r="B2400" s="43" t="s">
        <v>12</v>
      </c>
      <c r="C2400" s="43" t="s">
        <v>805</v>
      </c>
      <c r="D2400" s="43" t="s">
        <v>374</v>
      </c>
      <c r="E2400" s="43" t="s">
        <v>1915</v>
      </c>
      <c r="F2400" s="43" t="s">
        <v>3867</v>
      </c>
      <c r="G2400" s="43" t="s">
        <v>4653</v>
      </c>
      <c r="H2400" s="76">
        <v>3000</v>
      </c>
      <c r="I2400" s="229">
        <v>7.2000000000000005E-4</v>
      </c>
      <c r="J2400" s="73">
        <f t="shared" si="111"/>
        <v>1.4315818345895125E-5</v>
      </c>
      <c r="K2400" s="73">
        <f t="shared" si="112"/>
        <v>2.2029474550376857</v>
      </c>
      <c r="L2400" s="3" t="e">
        <f t="shared" si="113"/>
        <v>#N/A</v>
      </c>
    </row>
    <row r="2401" spans="1:12" x14ac:dyDescent="0.25">
      <c r="A2401" s="43" t="s">
        <v>47</v>
      </c>
      <c r="B2401" s="43" t="s">
        <v>12</v>
      </c>
      <c r="C2401" s="43" t="s">
        <v>740</v>
      </c>
      <c r="D2401" s="43" t="s">
        <v>374</v>
      </c>
      <c r="E2401" s="43" t="s">
        <v>1916</v>
      </c>
      <c r="F2401" s="43" t="s">
        <v>3863</v>
      </c>
      <c r="G2401" s="43" t="s">
        <v>4653</v>
      </c>
      <c r="H2401" s="76">
        <v>3000</v>
      </c>
      <c r="I2401" s="229">
        <v>7.099999999999985E-4</v>
      </c>
      <c r="J2401" s="73">
        <f t="shared" si="111"/>
        <v>1.4116987535535439E-5</v>
      </c>
      <c r="K2401" s="73">
        <f t="shared" si="112"/>
        <v>2.1723509626066018</v>
      </c>
      <c r="L2401" s="3" t="e">
        <f t="shared" si="113"/>
        <v>#N/A</v>
      </c>
    </row>
    <row r="2402" spans="1:12" x14ac:dyDescent="0.25">
      <c r="A2402" s="43" t="s">
        <v>47</v>
      </c>
      <c r="B2402" s="43" t="s">
        <v>12</v>
      </c>
      <c r="C2402" s="43" t="s">
        <v>753</v>
      </c>
      <c r="D2402" s="43" t="s">
        <v>374</v>
      </c>
      <c r="E2402" s="43" t="s">
        <v>1917</v>
      </c>
      <c r="F2402" s="43" t="s">
        <v>3868</v>
      </c>
      <c r="G2402" s="43" t="s">
        <v>4653</v>
      </c>
      <c r="H2402" s="76">
        <v>63000</v>
      </c>
      <c r="I2402" s="229">
        <v>7.2000000000000026E-4</v>
      </c>
      <c r="J2402" s="73">
        <f t="shared" si="111"/>
        <v>1.4315818345895128E-5</v>
      </c>
      <c r="K2402" s="73">
        <f t="shared" si="112"/>
        <v>46.261896555791409</v>
      </c>
      <c r="L2402" s="3" t="e">
        <f t="shared" si="113"/>
        <v>#N/A</v>
      </c>
    </row>
    <row r="2403" spans="1:12" x14ac:dyDescent="0.25">
      <c r="A2403" s="43" t="s">
        <v>47</v>
      </c>
      <c r="B2403" s="43" t="s">
        <v>12</v>
      </c>
      <c r="C2403" s="43" t="s">
        <v>753</v>
      </c>
      <c r="D2403" s="43" t="s">
        <v>374</v>
      </c>
      <c r="E2403" s="43" t="s">
        <v>1917</v>
      </c>
      <c r="F2403" s="43" t="s">
        <v>3868</v>
      </c>
      <c r="G2403" s="43" t="s">
        <v>4653</v>
      </c>
      <c r="H2403" s="76">
        <v>72000</v>
      </c>
      <c r="I2403" s="229">
        <v>7.2000000000000005E-4</v>
      </c>
      <c r="J2403" s="73">
        <f t="shared" si="111"/>
        <v>1.4315818345895125E-5</v>
      </c>
      <c r="K2403" s="73">
        <f t="shared" si="112"/>
        <v>52.870738920904458</v>
      </c>
      <c r="L2403" s="3" t="e">
        <f t="shared" si="113"/>
        <v>#N/A</v>
      </c>
    </row>
    <row r="2404" spans="1:12" x14ac:dyDescent="0.25">
      <c r="A2404" s="43" t="s">
        <v>47</v>
      </c>
      <c r="B2404" s="43" t="s">
        <v>12</v>
      </c>
      <c r="C2404" s="43" t="s">
        <v>753</v>
      </c>
      <c r="D2404" s="43" t="s">
        <v>374</v>
      </c>
      <c r="E2404" s="43" t="s">
        <v>1917</v>
      </c>
      <c r="F2404" s="43" t="s">
        <v>3868</v>
      </c>
      <c r="G2404" s="43" t="s">
        <v>4653</v>
      </c>
      <c r="H2404" s="76">
        <v>117000</v>
      </c>
      <c r="I2404" s="229">
        <v>7.1999999999999994E-4</v>
      </c>
      <c r="J2404" s="73">
        <f t="shared" si="111"/>
        <v>1.4315818345895122E-5</v>
      </c>
      <c r="K2404" s="73">
        <f t="shared" si="112"/>
        <v>85.914950746469728</v>
      </c>
      <c r="L2404" s="3" t="e">
        <f t="shared" si="113"/>
        <v>#N/A</v>
      </c>
    </row>
    <row r="2405" spans="1:12" x14ac:dyDescent="0.25">
      <c r="A2405" s="43" t="s">
        <v>47</v>
      </c>
      <c r="B2405" s="43" t="s">
        <v>12</v>
      </c>
      <c r="C2405" s="43" t="s">
        <v>753</v>
      </c>
      <c r="D2405" s="43" t="s">
        <v>374</v>
      </c>
      <c r="E2405" s="43" t="s">
        <v>1917</v>
      </c>
      <c r="F2405" s="43" t="s">
        <v>3868</v>
      </c>
      <c r="G2405" s="43" t="s">
        <v>4653</v>
      </c>
      <c r="H2405" s="76">
        <v>159000</v>
      </c>
      <c r="I2405" s="229">
        <v>7.2000000000000005E-4</v>
      </c>
      <c r="J2405" s="73">
        <f t="shared" si="111"/>
        <v>1.4315818345895125E-5</v>
      </c>
      <c r="K2405" s="73">
        <f t="shared" si="112"/>
        <v>116.75621511699734</v>
      </c>
      <c r="L2405" s="3" t="e">
        <f t="shared" si="113"/>
        <v>#N/A</v>
      </c>
    </row>
    <row r="2406" spans="1:12" x14ac:dyDescent="0.25">
      <c r="A2406" s="43" t="s">
        <v>47</v>
      </c>
      <c r="B2406" s="43" t="s">
        <v>12</v>
      </c>
      <c r="C2406" s="43" t="s">
        <v>754</v>
      </c>
      <c r="D2406" s="43" t="s">
        <v>374</v>
      </c>
      <c r="E2406" s="43" t="s">
        <v>1918</v>
      </c>
      <c r="F2406" s="43" t="s">
        <v>3869</v>
      </c>
      <c r="G2406" s="43" t="s">
        <v>4653</v>
      </c>
      <c r="H2406" s="76">
        <v>1671000</v>
      </c>
      <c r="I2406" s="229">
        <v>7.1999999999999994E-4</v>
      </c>
      <c r="J2406" s="73">
        <f t="shared" si="111"/>
        <v>1.4315818345895122E-5</v>
      </c>
      <c r="K2406" s="73">
        <f t="shared" si="112"/>
        <v>1227.0417324559908</v>
      </c>
      <c r="L2406" s="3" t="e">
        <f t="shared" si="113"/>
        <v>#N/A</v>
      </c>
    </row>
    <row r="2407" spans="1:12" x14ac:dyDescent="0.25">
      <c r="A2407" s="43" t="s">
        <v>47</v>
      </c>
      <c r="B2407" s="43" t="s">
        <v>12</v>
      </c>
      <c r="C2407" s="43" t="s">
        <v>754</v>
      </c>
      <c r="D2407" s="43" t="s">
        <v>374</v>
      </c>
      <c r="E2407" s="43" t="s">
        <v>1918</v>
      </c>
      <c r="F2407" s="43" t="s">
        <v>3869</v>
      </c>
      <c r="G2407" s="43" t="s">
        <v>4653</v>
      </c>
      <c r="H2407" s="76">
        <v>399000</v>
      </c>
      <c r="I2407" s="229">
        <v>7.1999999999999994E-4</v>
      </c>
      <c r="J2407" s="73">
        <f t="shared" si="111"/>
        <v>1.4315818345895122E-5</v>
      </c>
      <c r="K2407" s="73">
        <f t="shared" si="112"/>
        <v>292.99201152001217</v>
      </c>
      <c r="L2407" s="3" t="e">
        <f t="shared" si="113"/>
        <v>#N/A</v>
      </c>
    </row>
    <row r="2408" spans="1:12" x14ac:dyDescent="0.25">
      <c r="A2408" s="43" t="s">
        <v>47</v>
      </c>
      <c r="B2408" s="43" t="s">
        <v>12</v>
      </c>
      <c r="C2408" s="43" t="s">
        <v>754</v>
      </c>
      <c r="D2408" s="43" t="s">
        <v>374</v>
      </c>
      <c r="E2408" s="43" t="s">
        <v>1918</v>
      </c>
      <c r="F2408" s="43" t="s">
        <v>3869</v>
      </c>
      <c r="G2408" s="43" t="s">
        <v>4653</v>
      </c>
      <c r="H2408" s="76">
        <v>177000</v>
      </c>
      <c r="I2408" s="229">
        <v>7.2000000000000026E-4</v>
      </c>
      <c r="J2408" s="73">
        <f t="shared" si="111"/>
        <v>1.4315818345895128E-5</v>
      </c>
      <c r="K2408" s="73">
        <f t="shared" si="112"/>
        <v>129.97389984722349</v>
      </c>
      <c r="L2408" s="3" t="e">
        <f t="shared" si="113"/>
        <v>#N/A</v>
      </c>
    </row>
    <row r="2409" spans="1:12" x14ac:dyDescent="0.25">
      <c r="A2409" s="43" t="s">
        <v>47</v>
      </c>
      <c r="B2409" s="43" t="s">
        <v>12</v>
      </c>
      <c r="C2409" s="43" t="s">
        <v>754</v>
      </c>
      <c r="D2409" s="43" t="s">
        <v>374</v>
      </c>
      <c r="E2409" s="43" t="s">
        <v>1918</v>
      </c>
      <c r="F2409" s="43" t="s">
        <v>3869</v>
      </c>
      <c r="G2409" s="43" t="s">
        <v>4653</v>
      </c>
      <c r="H2409" s="76">
        <v>741000</v>
      </c>
      <c r="I2409" s="229">
        <v>7.1999999999999994E-4</v>
      </c>
      <c r="J2409" s="73">
        <f t="shared" si="111"/>
        <v>1.4315818345895122E-5</v>
      </c>
      <c r="K2409" s="73">
        <f t="shared" si="112"/>
        <v>544.12802139430823</v>
      </c>
      <c r="L2409" s="3" t="e">
        <f t="shared" si="113"/>
        <v>#N/A</v>
      </c>
    </row>
    <row r="2410" spans="1:12" x14ac:dyDescent="0.25">
      <c r="A2410" s="43" t="s">
        <v>47</v>
      </c>
      <c r="B2410" s="43" t="s">
        <v>12</v>
      </c>
      <c r="C2410" s="43" t="s">
        <v>754</v>
      </c>
      <c r="D2410" s="43" t="s">
        <v>374</v>
      </c>
      <c r="E2410" s="43" t="s">
        <v>1918</v>
      </c>
      <c r="F2410" s="43" t="s">
        <v>3869</v>
      </c>
      <c r="G2410" s="43" t="s">
        <v>4653</v>
      </c>
      <c r="H2410" s="76">
        <v>264000</v>
      </c>
      <c r="I2410" s="229">
        <v>7.2000000000000005E-4</v>
      </c>
      <c r="J2410" s="73">
        <f t="shared" si="111"/>
        <v>1.4315818345895125E-5</v>
      </c>
      <c r="K2410" s="73">
        <f t="shared" si="112"/>
        <v>193.85937604331633</v>
      </c>
      <c r="L2410" s="3" t="e">
        <f t="shared" si="113"/>
        <v>#N/A</v>
      </c>
    </row>
    <row r="2411" spans="1:12" ht="20" x14ac:dyDescent="0.25">
      <c r="A2411" s="43" t="s">
        <v>47</v>
      </c>
      <c r="B2411" s="43" t="s">
        <v>12</v>
      </c>
      <c r="C2411" s="43" t="s">
        <v>766</v>
      </c>
      <c r="D2411" s="43" t="s">
        <v>371</v>
      </c>
      <c r="E2411" s="43" t="s">
        <v>1919</v>
      </c>
      <c r="F2411" s="43" t="s">
        <v>3870</v>
      </c>
      <c r="G2411" s="43" t="s">
        <v>4653</v>
      </c>
      <c r="H2411" s="76">
        <v>10000</v>
      </c>
      <c r="I2411" s="229">
        <v>3.6000000000000008E-4</v>
      </c>
      <c r="J2411" s="73">
        <f t="shared" si="111"/>
        <v>7.1579091729475634E-6</v>
      </c>
      <c r="K2411" s="73">
        <f t="shared" si="112"/>
        <v>3.6715790917294764</v>
      </c>
      <c r="L2411" s="3" t="e">
        <f t="shared" si="113"/>
        <v>#N/A</v>
      </c>
    </row>
    <row r="2412" spans="1:12" x14ac:dyDescent="0.25">
      <c r="A2412" s="43" t="s">
        <v>47</v>
      </c>
      <c r="B2412" s="43" t="s">
        <v>12</v>
      </c>
      <c r="C2412" s="43" t="s">
        <v>766</v>
      </c>
      <c r="D2412" s="43" t="s">
        <v>371</v>
      </c>
      <c r="E2412" s="43" t="s">
        <v>1920</v>
      </c>
      <c r="F2412" s="43" t="s">
        <v>3871</v>
      </c>
      <c r="G2412" s="43" t="s">
        <v>4653</v>
      </c>
      <c r="H2412" s="76">
        <v>57000</v>
      </c>
      <c r="I2412" s="229">
        <v>2.9666666666666665E-4</v>
      </c>
      <c r="J2412" s="73">
        <f t="shared" si="111"/>
        <v>5.898647374003083E-6</v>
      </c>
      <c r="K2412" s="73">
        <f t="shared" si="112"/>
        <v>17.246222900318177</v>
      </c>
      <c r="L2412" s="3" t="e">
        <f t="shared" si="113"/>
        <v>#N/A</v>
      </c>
    </row>
    <row r="2413" spans="1:12" x14ac:dyDescent="0.25">
      <c r="A2413" s="43" t="s">
        <v>47</v>
      </c>
      <c r="B2413" s="43" t="s">
        <v>12</v>
      </c>
      <c r="C2413" s="43" t="s">
        <v>766</v>
      </c>
      <c r="D2413" s="43" t="s">
        <v>371</v>
      </c>
      <c r="E2413" s="43" t="s">
        <v>1920</v>
      </c>
      <c r="F2413" s="43" t="s">
        <v>3871</v>
      </c>
      <c r="G2413" s="43" t="s">
        <v>4653</v>
      </c>
      <c r="H2413" s="76">
        <v>51000</v>
      </c>
      <c r="I2413" s="229">
        <v>2.966666666666667E-4</v>
      </c>
      <c r="J2413" s="73">
        <f t="shared" si="111"/>
        <v>5.8986473740030839E-6</v>
      </c>
      <c r="K2413" s="73">
        <f t="shared" si="112"/>
        <v>15.43083101607416</v>
      </c>
      <c r="L2413" s="3" t="e">
        <f t="shared" si="113"/>
        <v>#N/A</v>
      </c>
    </row>
    <row r="2414" spans="1:12" x14ac:dyDescent="0.25">
      <c r="A2414" s="43" t="s">
        <v>47</v>
      </c>
      <c r="B2414" s="43" t="s">
        <v>12</v>
      </c>
      <c r="C2414" s="43" t="s">
        <v>766</v>
      </c>
      <c r="D2414" s="43" t="s">
        <v>371</v>
      </c>
      <c r="E2414" s="43" t="s">
        <v>1920</v>
      </c>
      <c r="F2414" s="43" t="s">
        <v>3871</v>
      </c>
      <c r="G2414" s="43" t="s">
        <v>4653</v>
      </c>
      <c r="H2414" s="76">
        <v>102000</v>
      </c>
      <c r="I2414" s="229">
        <v>2.966666666666667E-4</v>
      </c>
      <c r="J2414" s="73">
        <f t="shared" si="111"/>
        <v>5.8986473740030839E-6</v>
      </c>
      <c r="K2414" s="73">
        <f t="shared" si="112"/>
        <v>30.86166203214832</v>
      </c>
      <c r="L2414" s="3" t="e">
        <f t="shared" si="113"/>
        <v>#N/A</v>
      </c>
    </row>
    <row r="2415" spans="1:12" x14ac:dyDescent="0.25">
      <c r="A2415" s="43" t="s">
        <v>47</v>
      </c>
      <c r="B2415" s="43" t="s">
        <v>12</v>
      </c>
      <c r="C2415" s="43" t="s">
        <v>766</v>
      </c>
      <c r="D2415" s="43" t="s">
        <v>371</v>
      </c>
      <c r="E2415" s="43" t="s">
        <v>1920</v>
      </c>
      <c r="F2415" s="43" t="s">
        <v>3871</v>
      </c>
      <c r="G2415" s="43" t="s">
        <v>4653</v>
      </c>
      <c r="H2415" s="76">
        <v>91000</v>
      </c>
      <c r="I2415" s="229">
        <v>2.9670329670329669E-4</v>
      </c>
      <c r="J2415" s="73">
        <f t="shared" si="111"/>
        <v>5.8993756919897485E-6</v>
      </c>
      <c r="K2415" s="73">
        <f t="shared" si="112"/>
        <v>27.536843187971066</v>
      </c>
      <c r="L2415" s="3" t="e">
        <f t="shared" si="113"/>
        <v>#N/A</v>
      </c>
    </row>
    <row r="2416" spans="1:12" x14ac:dyDescent="0.25">
      <c r="A2416" s="43" t="s">
        <v>47</v>
      </c>
      <c r="B2416" s="43" t="s">
        <v>12</v>
      </c>
      <c r="C2416" s="43" t="s">
        <v>766</v>
      </c>
      <c r="D2416" s="43" t="s">
        <v>371</v>
      </c>
      <c r="E2416" s="43" t="s">
        <v>1920</v>
      </c>
      <c r="F2416" s="43" t="s">
        <v>3871</v>
      </c>
      <c r="G2416" s="43" t="s">
        <v>4653</v>
      </c>
      <c r="H2416" s="76">
        <v>30000</v>
      </c>
      <c r="I2416" s="229">
        <v>2.966666666666667E-4</v>
      </c>
      <c r="J2416" s="73">
        <f t="shared" si="111"/>
        <v>5.8986473740030839E-6</v>
      </c>
      <c r="K2416" s="73">
        <f t="shared" si="112"/>
        <v>9.0769594212200939</v>
      </c>
      <c r="L2416" s="3" t="e">
        <f t="shared" si="113"/>
        <v>#N/A</v>
      </c>
    </row>
    <row r="2417" spans="1:12" x14ac:dyDescent="0.25">
      <c r="A2417" s="43" t="s">
        <v>47</v>
      </c>
      <c r="B2417" s="43" t="s">
        <v>12</v>
      </c>
      <c r="C2417" s="43" t="s">
        <v>768</v>
      </c>
      <c r="D2417" s="43" t="s">
        <v>371</v>
      </c>
      <c r="E2417" s="43" t="s">
        <v>1921</v>
      </c>
      <c r="F2417" s="43" t="s">
        <v>3872</v>
      </c>
      <c r="G2417" s="43" t="s">
        <v>4653</v>
      </c>
      <c r="H2417" s="76">
        <v>75000</v>
      </c>
      <c r="I2417" s="229">
        <v>3.6000000000000002E-4</v>
      </c>
      <c r="J2417" s="73">
        <f t="shared" si="111"/>
        <v>7.1579091729475626E-6</v>
      </c>
      <c r="K2417" s="73">
        <f t="shared" si="112"/>
        <v>27.536843187971069</v>
      </c>
      <c r="L2417" s="3">
        <f t="shared" si="113"/>
        <v>1</v>
      </c>
    </row>
    <row r="2418" spans="1:12" x14ac:dyDescent="0.25">
      <c r="A2418" s="43" t="s">
        <v>47</v>
      </c>
      <c r="B2418" s="43" t="s">
        <v>12</v>
      </c>
      <c r="C2418" s="43" t="s">
        <v>768</v>
      </c>
      <c r="D2418" s="43" t="s">
        <v>371</v>
      </c>
      <c r="E2418" s="43" t="s">
        <v>1921</v>
      </c>
      <c r="F2418" s="43" t="s">
        <v>3872</v>
      </c>
      <c r="G2418" s="43" t="s">
        <v>4653</v>
      </c>
      <c r="H2418" s="76">
        <v>190000</v>
      </c>
      <c r="I2418" s="229">
        <v>3.6000000000000002E-4</v>
      </c>
      <c r="J2418" s="73">
        <f t="shared" si="111"/>
        <v>7.1579091729475626E-6</v>
      </c>
      <c r="K2418" s="73">
        <f t="shared" si="112"/>
        <v>69.760002742860038</v>
      </c>
      <c r="L2418" s="3">
        <f t="shared" si="113"/>
        <v>1</v>
      </c>
    </row>
    <row r="2419" spans="1:12" x14ac:dyDescent="0.25">
      <c r="A2419" s="43" t="s">
        <v>47</v>
      </c>
      <c r="B2419" s="43" t="s">
        <v>12</v>
      </c>
      <c r="C2419" s="43" t="s">
        <v>769</v>
      </c>
      <c r="D2419" s="43" t="s">
        <v>371</v>
      </c>
      <c r="E2419" s="43" t="s">
        <v>1922</v>
      </c>
      <c r="F2419" s="43" t="s">
        <v>3864</v>
      </c>
      <c r="G2419" s="43" t="s">
        <v>4653</v>
      </c>
      <c r="H2419" s="76">
        <v>255000</v>
      </c>
      <c r="I2419" s="229"/>
      <c r="J2419" s="73">
        <f t="shared" si="111"/>
        <v>0</v>
      </c>
      <c r="K2419" s="73">
        <f t="shared" si="112"/>
        <v>0</v>
      </c>
      <c r="L2419" s="3" t="e">
        <f t="shared" si="113"/>
        <v>#N/A</v>
      </c>
    </row>
    <row r="2420" spans="1:12" x14ac:dyDescent="0.25">
      <c r="A2420" s="43" t="s">
        <v>47</v>
      </c>
      <c r="B2420" s="43" t="s">
        <v>12</v>
      </c>
      <c r="C2420" s="43" t="s">
        <v>769</v>
      </c>
      <c r="D2420" s="43" t="s">
        <v>371</v>
      </c>
      <c r="E2420" s="43" t="s">
        <v>1922</v>
      </c>
      <c r="F2420" s="43" t="s">
        <v>3864</v>
      </c>
      <c r="G2420" s="43" t="s">
        <v>4653</v>
      </c>
      <c r="H2420" s="76">
        <v>369000</v>
      </c>
      <c r="I2420" s="229"/>
      <c r="J2420" s="73">
        <f t="shared" si="111"/>
        <v>0</v>
      </c>
      <c r="K2420" s="73">
        <f t="shared" si="112"/>
        <v>0</v>
      </c>
      <c r="L2420" s="3" t="e">
        <f t="shared" si="113"/>
        <v>#N/A</v>
      </c>
    </row>
    <row r="2421" spans="1:12" ht="20" x14ac:dyDescent="0.25">
      <c r="A2421" s="43" t="s">
        <v>47</v>
      </c>
      <c r="B2421" s="43" t="s">
        <v>12</v>
      </c>
      <c r="C2421" s="43" t="s">
        <v>774</v>
      </c>
      <c r="D2421" s="43" t="s">
        <v>371</v>
      </c>
      <c r="E2421" s="43" t="s">
        <v>1923</v>
      </c>
      <c r="F2421" s="43" t="s">
        <v>3870</v>
      </c>
      <c r="G2421" s="43" t="s">
        <v>4653</v>
      </c>
      <c r="H2421" s="76">
        <v>225000</v>
      </c>
      <c r="I2421" s="229">
        <v>3.6000000000000002E-4</v>
      </c>
      <c r="J2421" s="73">
        <f t="shared" si="111"/>
        <v>7.1579091729475626E-6</v>
      </c>
      <c r="K2421" s="73">
        <f t="shared" si="112"/>
        <v>82.610529563913204</v>
      </c>
      <c r="L2421" s="3" t="e">
        <f t="shared" si="113"/>
        <v>#N/A</v>
      </c>
    </row>
    <row r="2422" spans="1:12" ht="20" x14ac:dyDescent="0.25">
      <c r="A2422" s="43" t="s">
        <v>47</v>
      </c>
      <c r="B2422" s="43" t="s">
        <v>12</v>
      </c>
      <c r="C2422" s="43" t="s">
        <v>774</v>
      </c>
      <c r="D2422" s="43" t="s">
        <v>371</v>
      </c>
      <c r="E2422" s="43" t="s">
        <v>1923</v>
      </c>
      <c r="F2422" s="43" t="s">
        <v>3870</v>
      </c>
      <c r="G2422" s="43" t="s">
        <v>4653</v>
      </c>
      <c r="H2422" s="76">
        <v>5000</v>
      </c>
      <c r="I2422" s="229">
        <v>3.5999999999999092E-4</v>
      </c>
      <c r="J2422" s="73">
        <f t="shared" si="111"/>
        <v>7.1579091729473813E-6</v>
      </c>
      <c r="K2422" s="73">
        <f t="shared" si="112"/>
        <v>1.8357895458646913</v>
      </c>
      <c r="L2422" s="3" t="e">
        <f t="shared" si="113"/>
        <v>#N/A</v>
      </c>
    </row>
    <row r="2423" spans="1:12" ht="20" x14ac:dyDescent="0.25">
      <c r="A2423" s="43" t="s">
        <v>47</v>
      </c>
      <c r="B2423" s="43" t="s">
        <v>12</v>
      </c>
      <c r="C2423" s="43" t="s">
        <v>774</v>
      </c>
      <c r="D2423" s="43" t="s">
        <v>371</v>
      </c>
      <c r="E2423" s="43" t="s">
        <v>1923</v>
      </c>
      <c r="F2423" s="43" t="s">
        <v>3870</v>
      </c>
      <c r="G2423" s="43" t="s">
        <v>4653</v>
      </c>
      <c r="H2423" s="76">
        <v>25000</v>
      </c>
      <c r="I2423" s="229">
        <v>3.6000000000000002E-4</v>
      </c>
      <c r="J2423" s="73">
        <f t="shared" si="111"/>
        <v>7.1579091729475626E-6</v>
      </c>
      <c r="K2423" s="73">
        <f t="shared" si="112"/>
        <v>9.1789477293236903</v>
      </c>
      <c r="L2423" s="3" t="e">
        <f t="shared" si="113"/>
        <v>#N/A</v>
      </c>
    </row>
    <row r="2424" spans="1:12" x14ac:dyDescent="0.25">
      <c r="A2424" s="43" t="s">
        <v>47</v>
      </c>
      <c r="B2424" s="43" t="s">
        <v>12</v>
      </c>
      <c r="C2424" s="43" t="s">
        <v>774</v>
      </c>
      <c r="D2424" s="43" t="s">
        <v>371</v>
      </c>
      <c r="E2424" s="43" t="s">
        <v>1924</v>
      </c>
      <c r="F2424" s="43" t="s">
        <v>3871</v>
      </c>
      <c r="G2424" s="43" t="s">
        <v>4653</v>
      </c>
      <c r="H2424" s="76">
        <v>15000</v>
      </c>
      <c r="I2424" s="229">
        <v>7.2999999999999996E-4</v>
      </c>
      <c r="J2424" s="73">
        <f t="shared" si="111"/>
        <v>1.4514649156254777E-5</v>
      </c>
      <c r="K2424" s="73">
        <f t="shared" si="112"/>
        <v>11.167719737343822</v>
      </c>
      <c r="L2424" s="3" t="e">
        <f t="shared" si="113"/>
        <v>#N/A</v>
      </c>
    </row>
    <row r="2425" spans="1:12" x14ac:dyDescent="0.25">
      <c r="A2425" s="43" t="s">
        <v>47</v>
      </c>
      <c r="B2425" s="43" t="s">
        <v>12</v>
      </c>
      <c r="C2425" s="43" t="s">
        <v>774</v>
      </c>
      <c r="D2425" s="43" t="s">
        <v>371</v>
      </c>
      <c r="E2425" s="43" t="s">
        <v>1924</v>
      </c>
      <c r="F2425" s="43" t="s">
        <v>3871</v>
      </c>
      <c r="G2425" s="43" t="s">
        <v>4653</v>
      </c>
      <c r="H2425" s="76">
        <v>15000</v>
      </c>
      <c r="I2425" s="229">
        <v>7.2999999999999996E-4</v>
      </c>
      <c r="J2425" s="73">
        <f t="shared" si="111"/>
        <v>1.4514649156254777E-5</v>
      </c>
      <c r="K2425" s="73">
        <f t="shared" si="112"/>
        <v>11.167719737343822</v>
      </c>
      <c r="L2425" s="3" t="e">
        <f t="shared" si="113"/>
        <v>#N/A</v>
      </c>
    </row>
    <row r="2426" spans="1:12" x14ac:dyDescent="0.25">
      <c r="A2426" s="43" t="s">
        <v>47</v>
      </c>
      <c r="B2426" s="43" t="s">
        <v>12</v>
      </c>
      <c r="C2426" s="43" t="s">
        <v>774</v>
      </c>
      <c r="D2426" s="43" t="s">
        <v>371</v>
      </c>
      <c r="E2426" s="43" t="s">
        <v>1924</v>
      </c>
      <c r="F2426" s="43" t="s">
        <v>3871</v>
      </c>
      <c r="G2426" s="43" t="s">
        <v>4653</v>
      </c>
      <c r="H2426" s="76">
        <v>15000</v>
      </c>
      <c r="I2426" s="229">
        <v>7.2999999999999996E-4</v>
      </c>
      <c r="J2426" s="73">
        <f t="shared" si="111"/>
        <v>1.4514649156254777E-5</v>
      </c>
      <c r="K2426" s="73">
        <f t="shared" si="112"/>
        <v>11.167719737343822</v>
      </c>
      <c r="L2426" s="3" t="e">
        <f t="shared" si="113"/>
        <v>#N/A</v>
      </c>
    </row>
    <row r="2427" spans="1:12" x14ac:dyDescent="0.25">
      <c r="A2427" s="43" t="s">
        <v>47</v>
      </c>
      <c r="B2427" s="43" t="s">
        <v>12</v>
      </c>
      <c r="C2427" s="43" t="s">
        <v>774</v>
      </c>
      <c r="D2427" s="43" t="s">
        <v>371</v>
      </c>
      <c r="E2427" s="43" t="s">
        <v>1924</v>
      </c>
      <c r="F2427" s="43" t="s">
        <v>3871</v>
      </c>
      <c r="G2427" s="43" t="s">
        <v>4653</v>
      </c>
      <c r="H2427" s="76">
        <v>15000</v>
      </c>
      <c r="I2427" s="229">
        <v>7.2999999999999996E-4</v>
      </c>
      <c r="J2427" s="73">
        <f t="shared" si="111"/>
        <v>1.4514649156254777E-5</v>
      </c>
      <c r="K2427" s="73">
        <f t="shared" si="112"/>
        <v>11.167719737343822</v>
      </c>
      <c r="L2427" s="3" t="e">
        <f t="shared" si="113"/>
        <v>#N/A</v>
      </c>
    </row>
    <row r="2428" spans="1:12" x14ac:dyDescent="0.25">
      <c r="A2428" s="43" t="s">
        <v>47</v>
      </c>
      <c r="B2428" s="43" t="s">
        <v>12</v>
      </c>
      <c r="C2428" s="43" t="s">
        <v>774</v>
      </c>
      <c r="D2428" s="43" t="s">
        <v>371</v>
      </c>
      <c r="E2428" s="43" t="s">
        <v>1924</v>
      </c>
      <c r="F2428" s="43" t="s">
        <v>3871</v>
      </c>
      <c r="G2428" s="43" t="s">
        <v>4653</v>
      </c>
      <c r="H2428" s="76">
        <v>15000</v>
      </c>
      <c r="I2428" s="229">
        <v>7.2999999999999996E-4</v>
      </c>
      <c r="J2428" s="73">
        <f t="shared" si="111"/>
        <v>1.4514649156254777E-5</v>
      </c>
      <c r="K2428" s="73">
        <f t="shared" si="112"/>
        <v>11.167719737343822</v>
      </c>
      <c r="L2428" s="3" t="e">
        <f t="shared" si="113"/>
        <v>#N/A</v>
      </c>
    </row>
    <row r="2429" spans="1:12" x14ac:dyDescent="0.25">
      <c r="A2429" s="43" t="s">
        <v>47</v>
      </c>
      <c r="B2429" s="43" t="s">
        <v>12</v>
      </c>
      <c r="C2429" s="43" t="s">
        <v>795</v>
      </c>
      <c r="D2429" s="43" t="s">
        <v>371</v>
      </c>
      <c r="E2429" s="43" t="s">
        <v>1925</v>
      </c>
      <c r="F2429" s="43" t="s">
        <v>3871</v>
      </c>
      <c r="G2429" s="43" t="s">
        <v>4653</v>
      </c>
      <c r="H2429" s="76">
        <v>60000</v>
      </c>
      <c r="I2429" s="229">
        <v>2.966666666666667E-4</v>
      </c>
      <c r="J2429" s="73">
        <f t="shared" si="111"/>
        <v>5.8986473740030839E-6</v>
      </c>
      <c r="K2429" s="73">
        <f t="shared" si="112"/>
        <v>18.153918842440188</v>
      </c>
      <c r="L2429" s="3" t="e">
        <f t="shared" si="113"/>
        <v>#N/A</v>
      </c>
    </row>
    <row r="2430" spans="1:12" x14ac:dyDescent="0.25">
      <c r="A2430" s="43" t="s">
        <v>47</v>
      </c>
      <c r="B2430" s="43" t="s">
        <v>12</v>
      </c>
      <c r="C2430" s="43" t="s">
        <v>795</v>
      </c>
      <c r="D2430" s="43" t="s">
        <v>371</v>
      </c>
      <c r="E2430" s="43" t="s">
        <v>1925</v>
      </c>
      <c r="F2430" s="43" t="s">
        <v>3871</v>
      </c>
      <c r="G2430" s="43" t="s">
        <v>4653</v>
      </c>
      <c r="H2430" s="76">
        <v>45000</v>
      </c>
      <c r="I2430" s="229">
        <v>2.9666666666666665E-4</v>
      </c>
      <c r="J2430" s="73">
        <f t="shared" si="111"/>
        <v>5.898647374003083E-6</v>
      </c>
      <c r="K2430" s="73">
        <f t="shared" si="112"/>
        <v>13.615439131830138</v>
      </c>
      <c r="L2430" s="3" t="e">
        <f t="shared" si="113"/>
        <v>#N/A</v>
      </c>
    </row>
    <row r="2431" spans="1:12" x14ac:dyDescent="0.25">
      <c r="A2431" s="43" t="s">
        <v>47</v>
      </c>
      <c r="B2431" s="43" t="s">
        <v>12</v>
      </c>
      <c r="C2431" s="43" t="s">
        <v>795</v>
      </c>
      <c r="D2431" s="43" t="s">
        <v>371</v>
      </c>
      <c r="E2431" s="43" t="s">
        <v>1925</v>
      </c>
      <c r="F2431" s="43" t="s">
        <v>3871</v>
      </c>
      <c r="G2431" s="43" t="s">
        <v>4653</v>
      </c>
      <c r="H2431" s="76">
        <v>60000</v>
      </c>
      <c r="I2431" s="229">
        <v>2.966666666666667E-4</v>
      </c>
      <c r="J2431" s="73">
        <f t="shared" si="111"/>
        <v>5.8986473740030839E-6</v>
      </c>
      <c r="K2431" s="73">
        <f t="shared" si="112"/>
        <v>18.153918842440188</v>
      </c>
      <c r="L2431" s="3" t="e">
        <f t="shared" si="113"/>
        <v>#N/A</v>
      </c>
    </row>
    <row r="2432" spans="1:12" ht="20" x14ac:dyDescent="0.25">
      <c r="A2432" s="43" t="s">
        <v>47</v>
      </c>
      <c r="B2432" s="43" t="s">
        <v>12</v>
      </c>
      <c r="C2432" s="43" t="s">
        <v>795</v>
      </c>
      <c r="D2432" s="43" t="s">
        <v>371</v>
      </c>
      <c r="E2432" s="43" t="s">
        <v>1926</v>
      </c>
      <c r="F2432" s="43" t="s">
        <v>3870</v>
      </c>
      <c r="G2432" s="43" t="s">
        <v>4653</v>
      </c>
      <c r="H2432" s="76">
        <v>3535000</v>
      </c>
      <c r="I2432" s="229">
        <v>3.5999999999999997E-4</v>
      </c>
      <c r="J2432" s="73">
        <f t="shared" si="111"/>
        <v>7.1579091729475609E-6</v>
      </c>
      <c r="K2432" s="73">
        <f t="shared" si="112"/>
        <v>1297.9032089263696</v>
      </c>
      <c r="L2432" s="3" t="e">
        <f t="shared" si="113"/>
        <v>#N/A</v>
      </c>
    </row>
    <row r="2433" spans="1:12" ht="20" x14ac:dyDescent="0.25">
      <c r="A2433" s="43" t="s">
        <v>47</v>
      </c>
      <c r="B2433" s="43" t="s">
        <v>12</v>
      </c>
      <c r="C2433" s="43" t="s">
        <v>795</v>
      </c>
      <c r="D2433" s="43" t="s">
        <v>371</v>
      </c>
      <c r="E2433" s="43" t="s">
        <v>1926</v>
      </c>
      <c r="F2433" s="43" t="s">
        <v>3870</v>
      </c>
      <c r="G2433" s="43" t="s">
        <v>4653</v>
      </c>
      <c r="H2433" s="76">
        <v>5430000</v>
      </c>
      <c r="I2433" s="229">
        <v>3.5999999999999997E-4</v>
      </c>
      <c r="J2433" s="73">
        <f t="shared" si="111"/>
        <v>7.1579091729475609E-6</v>
      </c>
      <c r="K2433" s="73">
        <f t="shared" si="112"/>
        <v>1993.6674468091053</v>
      </c>
      <c r="L2433" s="3" t="e">
        <f t="shared" si="113"/>
        <v>#N/A</v>
      </c>
    </row>
    <row r="2434" spans="1:12" ht="20" x14ac:dyDescent="0.25">
      <c r="A2434" s="43" t="s">
        <v>47</v>
      </c>
      <c r="B2434" s="43" t="s">
        <v>12</v>
      </c>
      <c r="C2434" s="43" t="s">
        <v>795</v>
      </c>
      <c r="D2434" s="43" t="s">
        <v>371</v>
      </c>
      <c r="E2434" s="43" t="s">
        <v>1926</v>
      </c>
      <c r="F2434" s="43" t="s">
        <v>3870</v>
      </c>
      <c r="G2434" s="43" t="s">
        <v>4653</v>
      </c>
      <c r="H2434" s="76">
        <v>165000</v>
      </c>
      <c r="I2434" s="229">
        <v>3.5999999999999997E-4</v>
      </c>
      <c r="J2434" s="73">
        <f t="shared" si="111"/>
        <v>7.1579091729475609E-6</v>
      </c>
      <c r="K2434" s="73">
        <f t="shared" si="112"/>
        <v>60.581055013536343</v>
      </c>
      <c r="L2434" s="3" t="e">
        <f t="shared" si="113"/>
        <v>#N/A</v>
      </c>
    </row>
    <row r="2435" spans="1:12" ht="20" x14ac:dyDescent="0.25">
      <c r="A2435" s="43" t="s">
        <v>47</v>
      </c>
      <c r="B2435" s="43" t="s">
        <v>12</v>
      </c>
      <c r="C2435" s="43" t="s">
        <v>795</v>
      </c>
      <c r="D2435" s="43" t="s">
        <v>371</v>
      </c>
      <c r="E2435" s="43" t="s">
        <v>1926</v>
      </c>
      <c r="F2435" s="43" t="s">
        <v>3870</v>
      </c>
      <c r="G2435" s="43" t="s">
        <v>4653</v>
      </c>
      <c r="H2435" s="76">
        <v>8700000</v>
      </c>
      <c r="I2435" s="229">
        <v>3.6000000000000002E-4</v>
      </c>
      <c r="J2435" s="73">
        <f t="shared" si="111"/>
        <v>7.1579091729475626E-6</v>
      </c>
      <c r="K2435" s="73">
        <f t="shared" si="112"/>
        <v>3194.2738098046443</v>
      </c>
      <c r="L2435" s="3" t="e">
        <f t="shared" si="113"/>
        <v>#N/A</v>
      </c>
    </row>
    <row r="2436" spans="1:12" ht="20" x14ac:dyDescent="0.25">
      <c r="A2436" s="43" t="s">
        <v>47</v>
      </c>
      <c r="B2436" s="43" t="s">
        <v>12</v>
      </c>
      <c r="C2436" s="43" t="s">
        <v>795</v>
      </c>
      <c r="D2436" s="43" t="s">
        <v>371</v>
      </c>
      <c r="E2436" s="43" t="s">
        <v>1926</v>
      </c>
      <c r="F2436" s="43" t="s">
        <v>3870</v>
      </c>
      <c r="G2436" s="43" t="s">
        <v>4653</v>
      </c>
      <c r="H2436" s="76">
        <v>1425000</v>
      </c>
      <c r="I2436" s="229">
        <v>3.6000000000000002E-4</v>
      </c>
      <c r="J2436" s="73">
        <f t="shared" si="111"/>
        <v>7.1579091729475626E-6</v>
      </c>
      <c r="K2436" s="73">
        <f t="shared" si="112"/>
        <v>523.2000205714503</v>
      </c>
      <c r="L2436" s="3" t="e">
        <f t="shared" si="113"/>
        <v>#N/A</v>
      </c>
    </row>
    <row r="2437" spans="1:12" x14ac:dyDescent="0.25">
      <c r="A2437" s="43" t="s">
        <v>47</v>
      </c>
      <c r="B2437" s="43" t="s">
        <v>12</v>
      </c>
      <c r="C2437" s="43" t="s">
        <v>729</v>
      </c>
      <c r="D2437" s="43" t="s">
        <v>728</v>
      </c>
      <c r="E2437" s="43" t="s">
        <v>1927</v>
      </c>
      <c r="F2437" s="43" t="s">
        <v>3873</v>
      </c>
      <c r="G2437" s="43" t="s">
        <v>4653</v>
      </c>
      <c r="H2437" s="76">
        <v>1203000</v>
      </c>
      <c r="I2437" s="229">
        <v>2.9666666666666665E-4</v>
      </c>
      <c r="J2437" s="73">
        <f t="shared" si="111"/>
        <v>5.898647374003083E-6</v>
      </c>
      <c r="K2437" s="73">
        <f t="shared" si="112"/>
        <v>363.98607279092568</v>
      </c>
      <c r="L2437" s="3" t="e">
        <f t="shared" si="113"/>
        <v>#N/A</v>
      </c>
    </row>
    <row r="2438" spans="1:12" x14ac:dyDescent="0.25">
      <c r="A2438" s="43" t="s">
        <v>47</v>
      </c>
      <c r="B2438" s="43" t="s">
        <v>12</v>
      </c>
      <c r="C2438" s="43" t="s">
        <v>729</v>
      </c>
      <c r="D2438" s="43" t="s">
        <v>728</v>
      </c>
      <c r="E2438" s="43" t="s">
        <v>1927</v>
      </c>
      <c r="F2438" s="43" t="s">
        <v>3873</v>
      </c>
      <c r="G2438" s="43" t="s">
        <v>4653</v>
      </c>
      <c r="H2438" s="76">
        <v>615000</v>
      </c>
      <c r="I2438" s="229">
        <v>2.9666666666666665E-4</v>
      </c>
      <c r="J2438" s="73">
        <f t="shared" si="111"/>
        <v>5.898647374003083E-6</v>
      </c>
      <c r="K2438" s="73">
        <f t="shared" si="112"/>
        <v>186.07766813501189</v>
      </c>
      <c r="L2438" s="3" t="e">
        <f t="shared" si="113"/>
        <v>#N/A</v>
      </c>
    </row>
    <row r="2439" spans="1:12" x14ac:dyDescent="0.25">
      <c r="A2439" s="43" t="s">
        <v>47</v>
      </c>
      <c r="B2439" s="43" t="s">
        <v>12</v>
      </c>
      <c r="C2439" s="43" t="s">
        <v>729</v>
      </c>
      <c r="D2439" s="43" t="s">
        <v>728</v>
      </c>
      <c r="E2439" s="43" t="s">
        <v>1927</v>
      </c>
      <c r="F2439" s="43" t="s">
        <v>3873</v>
      </c>
      <c r="G2439" s="43" t="s">
        <v>4653</v>
      </c>
      <c r="H2439" s="76">
        <v>1110000</v>
      </c>
      <c r="I2439" s="229">
        <v>2.966666666666667E-4</v>
      </c>
      <c r="J2439" s="73">
        <f t="shared" ref="J2439:J2502" si="114">I2439*$J$5</f>
        <v>5.8986473740030839E-6</v>
      </c>
      <c r="K2439" s="73">
        <f t="shared" ref="K2439:K2502" si="115">(I2439+J2439)*H2439</f>
        <v>335.84749858514346</v>
      </c>
      <c r="L2439" s="3" t="e">
        <f t="shared" ref="L2439:L2502" si="116">MATCH(C2439,$C$7237:$C$7264,0)</f>
        <v>#N/A</v>
      </c>
    </row>
    <row r="2440" spans="1:12" x14ac:dyDescent="0.25">
      <c r="A2440" s="43" t="s">
        <v>47</v>
      </c>
      <c r="B2440" s="43" t="s">
        <v>12</v>
      </c>
      <c r="C2440" s="43" t="s">
        <v>729</v>
      </c>
      <c r="D2440" s="43" t="s">
        <v>728</v>
      </c>
      <c r="E2440" s="43" t="s">
        <v>1927</v>
      </c>
      <c r="F2440" s="43" t="s">
        <v>3873</v>
      </c>
      <c r="G2440" s="43" t="s">
        <v>4653</v>
      </c>
      <c r="H2440" s="76">
        <v>906000</v>
      </c>
      <c r="I2440" s="229">
        <v>2.9666666666666665E-4</v>
      </c>
      <c r="J2440" s="73">
        <f t="shared" si="114"/>
        <v>5.898647374003083E-6</v>
      </c>
      <c r="K2440" s="73">
        <f t="shared" si="115"/>
        <v>274.12417452084679</v>
      </c>
      <c r="L2440" s="3" t="e">
        <f t="shared" si="116"/>
        <v>#N/A</v>
      </c>
    </row>
    <row r="2441" spans="1:12" x14ac:dyDescent="0.25">
      <c r="A2441" s="43" t="s">
        <v>47</v>
      </c>
      <c r="B2441" s="43" t="s">
        <v>12</v>
      </c>
      <c r="C2441" s="43" t="s">
        <v>729</v>
      </c>
      <c r="D2441" s="43" t="s">
        <v>728</v>
      </c>
      <c r="E2441" s="43" t="s">
        <v>1927</v>
      </c>
      <c r="F2441" s="43" t="s">
        <v>3873</v>
      </c>
      <c r="G2441" s="43" t="s">
        <v>4653</v>
      </c>
      <c r="H2441" s="76">
        <v>627000</v>
      </c>
      <c r="I2441" s="229">
        <v>2.9666666666666665E-4</v>
      </c>
      <c r="J2441" s="73">
        <f t="shared" si="114"/>
        <v>5.898647374003083E-6</v>
      </c>
      <c r="K2441" s="73">
        <f t="shared" si="115"/>
        <v>189.70845190349993</v>
      </c>
      <c r="L2441" s="3" t="e">
        <f t="shared" si="116"/>
        <v>#N/A</v>
      </c>
    </row>
    <row r="2442" spans="1:12" x14ac:dyDescent="0.25">
      <c r="A2442" s="43" t="s">
        <v>47</v>
      </c>
      <c r="B2442" s="43" t="s">
        <v>12</v>
      </c>
      <c r="C2442" s="43" t="s">
        <v>729</v>
      </c>
      <c r="D2442" s="43" t="s">
        <v>728</v>
      </c>
      <c r="E2442" s="43" t="s">
        <v>1927</v>
      </c>
      <c r="F2442" s="43" t="s">
        <v>3873</v>
      </c>
      <c r="G2442" s="43" t="s">
        <v>4653</v>
      </c>
      <c r="H2442" s="76">
        <v>726000</v>
      </c>
      <c r="I2442" s="229">
        <v>2.9666666666666665E-4</v>
      </c>
      <c r="J2442" s="73">
        <f t="shared" si="114"/>
        <v>5.898647374003083E-6</v>
      </c>
      <c r="K2442" s="73">
        <f t="shared" si="115"/>
        <v>219.66241799352625</v>
      </c>
      <c r="L2442" s="3" t="e">
        <f t="shared" si="116"/>
        <v>#N/A</v>
      </c>
    </row>
    <row r="2443" spans="1:12" x14ac:dyDescent="0.25">
      <c r="A2443" s="43" t="s">
        <v>47</v>
      </c>
      <c r="B2443" s="43" t="s">
        <v>12</v>
      </c>
      <c r="C2443" s="43" t="s">
        <v>729</v>
      </c>
      <c r="D2443" s="43" t="s">
        <v>728</v>
      </c>
      <c r="E2443" s="43" t="s">
        <v>1927</v>
      </c>
      <c r="F2443" s="43" t="s">
        <v>3873</v>
      </c>
      <c r="G2443" s="43" t="s">
        <v>4653</v>
      </c>
      <c r="H2443" s="76">
        <v>642000</v>
      </c>
      <c r="I2443" s="229">
        <v>2.966666666666667E-4</v>
      </c>
      <c r="J2443" s="73">
        <f t="shared" si="114"/>
        <v>5.8986473740030839E-6</v>
      </c>
      <c r="K2443" s="73">
        <f t="shared" si="115"/>
        <v>194.24693161411</v>
      </c>
      <c r="L2443" s="3" t="e">
        <f t="shared" si="116"/>
        <v>#N/A</v>
      </c>
    </row>
    <row r="2444" spans="1:12" x14ac:dyDescent="0.25">
      <c r="A2444" s="43" t="s">
        <v>47</v>
      </c>
      <c r="B2444" s="43" t="s">
        <v>12</v>
      </c>
      <c r="C2444" s="43" t="s">
        <v>729</v>
      </c>
      <c r="D2444" s="43" t="s">
        <v>728</v>
      </c>
      <c r="E2444" s="43" t="s">
        <v>1927</v>
      </c>
      <c r="F2444" s="43" t="s">
        <v>3873</v>
      </c>
      <c r="G2444" s="43" t="s">
        <v>4653</v>
      </c>
      <c r="H2444" s="76">
        <v>867000</v>
      </c>
      <c r="I2444" s="229">
        <v>2.9E-4</v>
      </c>
      <c r="J2444" s="73">
        <f t="shared" si="114"/>
        <v>5.7660935004299805E-6</v>
      </c>
      <c r="K2444" s="73">
        <f t="shared" si="115"/>
        <v>256.42920306487281</v>
      </c>
      <c r="L2444" s="3" t="e">
        <f t="shared" si="116"/>
        <v>#N/A</v>
      </c>
    </row>
    <row r="2445" spans="1:12" x14ac:dyDescent="0.25">
      <c r="A2445" s="43" t="s">
        <v>47</v>
      </c>
      <c r="B2445" s="43" t="s">
        <v>12</v>
      </c>
      <c r="C2445" s="43" t="s">
        <v>729</v>
      </c>
      <c r="D2445" s="43" t="s">
        <v>728</v>
      </c>
      <c r="E2445" s="43" t="s">
        <v>1928</v>
      </c>
      <c r="F2445" s="43" t="s">
        <v>3874</v>
      </c>
      <c r="G2445" s="43" t="s">
        <v>4653</v>
      </c>
      <c r="H2445" s="76">
        <v>1395000</v>
      </c>
      <c r="I2445" s="229">
        <v>2.9E-4</v>
      </c>
      <c r="J2445" s="73">
        <f t="shared" si="114"/>
        <v>5.7660935004299805E-6</v>
      </c>
      <c r="K2445" s="73">
        <f t="shared" si="115"/>
        <v>412.59370043309985</v>
      </c>
      <c r="L2445" s="3" t="e">
        <f t="shared" si="116"/>
        <v>#N/A</v>
      </c>
    </row>
    <row r="2446" spans="1:12" x14ac:dyDescent="0.25">
      <c r="A2446" s="43" t="s">
        <v>47</v>
      </c>
      <c r="B2446" s="43" t="s">
        <v>12</v>
      </c>
      <c r="C2446" s="43" t="s">
        <v>729</v>
      </c>
      <c r="D2446" s="43" t="s">
        <v>728</v>
      </c>
      <c r="E2446" s="43" t="s">
        <v>1929</v>
      </c>
      <c r="F2446" s="43" t="s">
        <v>3875</v>
      </c>
      <c r="G2446" s="43" t="s">
        <v>4653</v>
      </c>
      <c r="H2446" s="76">
        <v>1353000</v>
      </c>
      <c r="I2446" s="229">
        <v>2.9666666666666665E-4</v>
      </c>
      <c r="J2446" s="73">
        <f t="shared" si="114"/>
        <v>5.898647374003083E-6</v>
      </c>
      <c r="K2446" s="73">
        <f t="shared" si="115"/>
        <v>409.37086989702618</v>
      </c>
      <c r="L2446" s="3" t="e">
        <f t="shared" si="116"/>
        <v>#N/A</v>
      </c>
    </row>
    <row r="2447" spans="1:12" x14ac:dyDescent="0.25">
      <c r="A2447" s="43" t="s">
        <v>47</v>
      </c>
      <c r="B2447" s="43" t="s">
        <v>12</v>
      </c>
      <c r="C2447" s="43" t="s">
        <v>729</v>
      </c>
      <c r="D2447" s="43" t="s">
        <v>728</v>
      </c>
      <c r="E2447" s="43" t="s">
        <v>1930</v>
      </c>
      <c r="F2447" s="43" t="s">
        <v>3876</v>
      </c>
      <c r="G2447" s="43" t="s">
        <v>4653</v>
      </c>
      <c r="H2447" s="76">
        <v>870000</v>
      </c>
      <c r="I2447" s="229">
        <v>2.966666666666667E-4</v>
      </c>
      <c r="J2447" s="73">
        <f t="shared" si="114"/>
        <v>5.8986473740030839E-6</v>
      </c>
      <c r="K2447" s="73">
        <f t="shared" si="115"/>
        <v>263.23182321538275</v>
      </c>
      <c r="L2447" s="3" t="e">
        <f t="shared" si="116"/>
        <v>#N/A</v>
      </c>
    </row>
    <row r="2448" spans="1:12" x14ac:dyDescent="0.25">
      <c r="A2448" s="43" t="s">
        <v>47</v>
      </c>
      <c r="B2448" s="43" t="s">
        <v>12</v>
      </c>
      <c r="C2448" s="43" t="s">
        <v>729</v>
      </c>
      <c r="D2448" s="43" t="s">
        <v>728</v>
      </c>
      <c r="E2448" s="43" t="s">
        <v>1931</v>
      </c>
      <c r="F2448" s="43" t="s">
        <v>3877</v>
      </c>
      <c r="G2448" s="43" t="s">
        <v>4653</v>
      </c>
      <c r="H2448" s="76">
        <v>897000</v>
      </c>
      <c r="I2448" s="229">
        <v>2.966666666666667E-4</v>
      </c>
      <c r="J2448" s="73">
        <f t="shared" si="114"/>
        <v>5.8986473740030839E-6</v>
      </c>
      <c r="K2448" s="73">
        <f t="shared" si="115"/>
        <v>271.4010866944808</v>
      </c>
      <c r="L2448" s="3" t="e">
        <f t="shared" si="116"/>
        <v>#N/A</v>
      </c>
    </row>
    <row r="2449" spans="1:12" x14ac:dyDescent="0.25">
      <c r="A2449" s="43" t="s">
        <v>47</v>
      </c>
      <c r="B2449" s="43" t="s">
        <v>12</v>
      </c>
      <c r="C2449" s="43" t="s">
        <v>729</v>
      </c>
      <c r="D2449" s="43" t="s">
        <v>728</v>
      </c>
      <c r="E2449" s="43" t="s">
        <v>1932</v>
      </c>
      <c r="F2449" s="43" t="s">
        <v>3878</v>
      </c>
      <c r="G2449" s="43" t="s">
        <v>4653</v>
      </c>
      <c r="H2449" s="76">
        <v>1026000</v>
      </c>
      <c r="I2449" s="229">
        <v>2.9666666666666665E-4</v>
      </c>
      <c r="J2449" s="73">
        <f t="shared" si="114"/>
        <v>5.898647374003083E-6</v>
      </c>
      <c r="K2449" s="73">
        <f t="shared" si="115"/>
        <v>310.43201220572718</v>
      </c>
      <c r="L2449" s="3" t="e">
        <f t="shared" si="116"/>
        <v>#N/A</v>
      </c>
    </row>
    <row r="2450" spans="1:12" x14ac:dyDescent="0.25">
      <c r="A2450" s="43" t="s">
        <v>47</v>
      </c>
      <c r="B2450" s="43" t="s">
        <v>12</v>
      </c>
      <c r="C2450" s="43" t="s">
        <v>729</v>
      </c>
      <c r="D2450" s="43" t="s">
        <v>728</v>
      </c>
      <c r="E2450" s="43" t="s">
        <v>1932</v>
      </c>
      <c r="F2450" s="43" t="s">
        <v>3878</v>
      </c>
      <c r="G2450" s="43" t="s">
        <v>4653</v>
      </c>
      <c r="H2450" s="76">
        <v>924000</v>
      </c>
      <c r="I2450" s="229">
        <v>2.9666666666666665E-4</v>
      </c>
      <c r="J2450" s="73">
        <f t="shared" si="114"/>
        <v>5.898647374003083E-6</v>
      </c>
      <c r="K2450" s="73">
        <f t="shared" si="115"/>
        <v>279.57035017357884</v>
      </c>
      <c r="L2450" s="3" t="e">
        <f t="shared" si="116"/>
        <v>#N/A</v>
      </c>
    </row>
    <row r="2451" spans="1:12" x14ac:dyDescent="0.25">
      <c r="A2451" s="43" t="s">
        <v>47</v>
      </c>
      <c r="B2451" s="43" t="s">
        <v>12</v>
      </c>
      <c r="C2451" s="43" t="s">
        <v>729</v>
      </c>
      <c r="D2451" s="43" t="s">
        <v>728</v>
      </c>
      <c r="E2451" s="43" t="s">
        <v>1932</v>
      </c>
      <c r="F2451" s="43" t="s">
        <v>3878</v>
      </c>
      <c r="G2451" s="43" t="s">
        <v>4653</v>
      </c>
      <c r="H2451" s="76">
        <v>240000</v>
      </c>
      <c r="I2451" s="229">
        <v>2.966666666666667E-4</v>
      </c>
      <c r="J2451" s="73">
        <f t="shared" si="114"/>
        <v>5.8986473740030839E-6</v>
      </c>
      <c r="K2451" s="73">
        <f t="shared" si="115"/>
        <v>72.615675369760751</v>
      </c>
      <c r="L2451" s="3" t="e">
        <f t="shared" si="116"/>
        <v>#N/A</v>
      </c>
    </row>
    <row r="2452" spans="1:12" x14ac:dyDescent="0.25">
      <c r="A2452" s="43" t="s">
        <v>47</v>
      </c>
      <c r="B2452" s="43" t="s">
        <v>12</v>
      </c>
      <c r="C2452" s="43" t="s">
        <v>729</v>
      </c>
      <c r="D2452" s="43" t="s">
        <v>728</v>
      </c>
      <c r="E2452" s="43" t="s">
        <v>1932</v>
      </c>
      <c r="F2452" s="43" t="s">
        <v>3878</v>
      </c>
      <c r="G2452" s="43" t="s">
        <v>4653</v>
      </c>
      <c r="H2452" s="76">
        <v>300000</v>
      </c>
      <c r="I2452" s="229">
        <v>2.9666666666666665E-4</v>
      </c>
      <c r="J2452" s="73">
        <f t="shared" si="114"/>
        <v>5.898647374003083E-6</v>
      </c>
      <c r="K2452" s="73">
        <f t="shared" si="115"/>
        <v>90.769594212200928</v>
      </c>
      <c r="L2452" s="3" t="e">
        <f t="shared" si="116"/>
        <v>#N/A</v>
      </c>
    </row>
    <row r="2453" spans="1:12" x14ac:dyDescent="0.25">
      <c r="A2453" s="43" t="s">
        <v>47</v>
      </c>
      <c r="B2453" s="43" t="s">
        <v>12</v>
      </c>
      <c r="C2453" s="43" t="s">
        <v>729</v>
      </c>
      <c r="D2453" s="43" t="s">
        <v>728</v>
      </c>
      <c r="E2453" s="43" t="s">
        <v>1932</v>
      </c>
      <c r="F2453" s="43" t="s">
        <v>3878</v>
      </c>
      <c r="G2453" s="43" t="s">
        <v>4653</v>
      </c>
      <c r="H2453" s="76">
        <v>963000</v>
      </c>
      <c r="I2453" s="229">
        <v>2.9666666666666665E-4</v>
      </c>
      <c r="J2453" s="73">
        <f t="shared" si="114"/>
        <v>5.898647374003083E-6</v>
      </c>
      <c r="K2453" s="73">
        <f t="shared" si="115"/>
        <v>291.37039742116497</v>
      </c>
      <c r="L2453" s="3" t="e">
        <f t="shared" si="116"/>
        <v>#N/A</v>
      </c>
    </row>
    <row r="2454" spans="1:12" x14ac:dyDescent="0.25">
      <c r="A2454" s="43" t="s">
        <v>47</v>
      </c>
      <c r="B2454" s="43" t="s">
        <v>12</v>
      </c>
      <c r="C2454" s="43" t="s">
        <v>729</v>
      </c>
      <c r="D2454" s="43" t="s">
        <v>728</v>
      </c>
      <c r="E2454" s="43" t="s">
        <v>1932</v>
      </c>
      <c r="F2454" s="43" t="s">
        <v>3878</v>
      </c>
      <c r="G2454" s="43" t="s">
        <v>4653</v>
      </c>
      <c r="H2454" s="76">
        <v>1146000</v>
      </c>
      <c r="I2454" s="229">
        <v>2.966666666666667E-4</v>
      </c>
      <c r="J2454" s="73">
        <f t="shared" si="114"/>
        <v>5.8986473740030839E-6</v>
      </c>
      <c r="K2454" s="73">
        <f t="shared" si="115"/>
        <v>346.73984989060762</v>
      </c>
      <c r="L2454" s="3" t="e">
        <f t="shared" si="116"/>
        <v>#N/A</v>
      </c>
    </row>
    <row r="2455" spans="1:12" x14ac:dyDescent="0.25">
      <c r="A2455" s="43" t="s">
        <v>47</v>
      </c>
      <c r="B2455" s="43" t="s">
        <v>12</v>
      </c>
      <c r="C2455" s="43" t="s">
        <v>729</v>
      </c>
      <c r="D2455" s="43" t="s">
        <v>728</v>
      </c>
      <c r="E2455" s="43" t="s">
        <v>1932</v>
      </c>
      <c r="F2455" s="43" t="s">
        <v>3878</v>
      </c>
      <c r="G2455" s="43" t="s">
        <v>4653</v>
      </c>
      <c r="H2455" s="76">
        <v>798000</v>
      </c>
      <c r="I2455" s="229">
        <v>2.966666666666667E-4</v>
      </c>
      <c r="J2455" s="73">
        <f t="shared" si="114"/>
        <v>5.8986473740030839E-6</v>
      </c>
      <c r="K2455" s="73">
        <f t="shared" si="115"/>
        <v>241.44712060445451</v>
      </c>
      <c r="L2455" s="3" t="e">
        <f t="shared" si="116"/>
        <v>#N/A</v>
      </c>
    </row>
    <row r="2456" spans="1:12" x14ac:dyDescent="0.25">
      <c r="A2456" s="43" t="s">
        <v>47</v>
      </c>
      <c r="B2456" s="43" t="s">
        <v>12</v>
      </c>
      <c r="C2456" s="43" t="s">
        <v>729</v>
      </c>
      <c r="D2456" s="43" t="s">
        <v>728</v>
      </c>
      <c r="E2456" s="43" t="s">
        <v>1932</v>
      </c>
      <c r="F2456" s="43" t="s">
        <v>3878</v>
      </c>
      <c r="G2456" s="43" t="s">
        <v>4653</v>
      </c>
      <c r="H2456" s="76">
        <v>300000</v>
      </c>
      <c r="I2456" s="229">
        <v>2.9666666666666665E-4</v>
      </c>
      <c r="J2456" s="73">
        <f t="shared" si="114"/>
        <v>5.898647374003083E-6</v>
      </c>
      <c r="K2456" s="73">
        <f t="shared" si="115"/>
        <v>90.769594212200928</v>
      </c>
      <c r="L2456" s="3" t="e">
        <f t="shared" si="116"/>
        <v>#N/A</v>
      </c>
    </row>
    <row r="2457" spans="1:12" x14ac:dyDescent="0.25">
      <c r="A2457" s="43" t="s">
        <v>47</v>
      </c>
      <c r="B2457" s="43" t="s">
        <v>12</v>
      </c>
      <c r="C2457" s="43" t="s">
        <v>729</v>
      </c>
      <c r="D2457" s="43" t="s">
        <v>728</v>
      </c>
      <c r="E2457" s="43" t="s">
        <v>1933</v>
      </c>
      <c r="F2457" s="43" t="s">
        <v>3879</v>
      </c>
      <c r="G2457" s="43" t="s">
        <v>4653</v>
      </c>
      <c r="H2457" s="76">
        <v>135000</v>
      </c>
      <c r="I2457" s="229">
        <v>2.9666666666666665E-4</v>
      </c>
      <c r="J2457" s="73">
        <f t="shared" si="114"/>
        <v>5.898647374003083E-6</v>
      </c>
      <c r="K2457" s="73">
        <f t="shared" si="115"/>
        <v>40.846317395490416</v>
      </c>
      <c r="L2457" s="3" t="e">
        <f t="shared" si="116"/>
        <v>#N/A</v>
      </c>
    </row>
    <row r="2458" spans="1:12" x14ac:dyDescent="0.25">
      <c r="A2458" s="43" t="s">
        <v>47</v>
      </c>
      <c r="B2458" s="43" t="s">
        <v>12</v>
      </c>
      <c r="C2458" s="43" t="s">
        <v>730</v>
      </c>
      <c r="D2458" s="43" t="s">
        <v>728</v>
      </c>
      <c r="E2458" s="43" t="s">
        <v>1934</v>
      </c>
      <c r="F2458" s="43" t="s">
        <v>3880</v>
      </c>
      <c r="G2458" s="43" t="s">
        <v>4653</v>
      </c>
      <c r="H2458" s="76">
        <v>258000</v>
      </c>
      <c r="I2458" s="229">
        <v>2.8999999999999995E-4</v>
      </c>
      <c r="J2458" s="73">
        <f t="shared" si="114"/>
        <v>5.7660935004299796E-6</v>
      </c>
      <c r="K2458" s="73">
        <f t="shared" si="115"/>
        <v>76.307652123110927</v>
      </c>
      <c r="L2458" s="3" t="e">
        <f t="shared" si="116"/>
        <v>#N/A</v>
      </c>
    </row>
    <row r="2459" spans="1:12" x14ac:dyDescent="0.25">
      <c r="A2459" s="43" t="s">
        <v>47</v>
      </c>
      <c r="B2459" s="43" t="s">
        <v>12</v>
      </c>
      <c r="C2459" s="43" t="s">
        <v>730</v>
      </c>
      <c r="D2459" s="43" t="s">
        <v>728</v>
      </c>
      <c r="E2459" s="43" t="s">
        <v>1934</v>
      </c>
      <c r="F2459" s="43" t="s">
        <v>3880</v>
      </c>
      <c r="G2459" s="43" t="s">
        <v>4653</v>
      </c>
      <c r="H2459" s="76">
        <v>627000</v>
      </c>
      <c r="I2459" s="229">
        <v>2.9666666666666665E-4</v>
      </c>
      <c r="J2459" s="73">
        <f t="shared" si="114"/>
        <v>5.898647374003083E-6</v>
      </c>
      <c r="K2459" s="73">
        <f t="shared" si="115"/>
        <v>189.70845190349993</v>
      </c>
      <c r="L2459" s="3" t="e">
        <f t="shared" si="116"/>
        <v>#N/A</v>
      </c>
    </row>
    <row r="2460" spans="1:12" x14ac:dyDescent="0.25">
      <c r="A2460" s="43" t="s">
        <v>47</v>
      </c>
      <c r="B2460" s="43" t="s">
        <v>12</v>
      </c>
      <c r="C2460" s="43" t="s">
        <v>730</v>
      </c>
      <c r="D2460" s="43" t="s">
        <v>728</v>
      </c>
      <c r="E2460" s="43" t="s">
        <v>1934</v>
      </c>
      <c r="F2460" s="43" t="s">
        <v>3880</v>
      </c>
      <c r="G2460" s="43" t="s">
        <v>4653</v>
      </c>
      <c r="H2460" s="76">
        <v>1449000</v>
      </c>
      <c r="I2460" s="229">
        <v>2.9666666666666665E-4</v>
      </c>
      <c r="J2460" s="73">
        <f t="shared" si="114"/>
        <v>5.898647374003083E-6</v>
      </c>
      <c r="K2460" s="73">
        <f t="shared" si="115"/>
        <v>438.41714004493048</v>
      </c>
      <c r="L2460" s="3" t="e">
        <f t="shared" si="116"/>
        <v>#N/A</v>
      </c>
    </row>
    <row r="2461" spans="1:12" x14ac:dyDescent="0.25">
      <c r="A2461" s="43" t="s">
        <v>47</v>
      </c>
      <c r="B2461" s="43" t="s">
        <v>12</v>
      </c>
      <c r="C2461" s="43" t="s">
        <v>730</v>
      </c>
      <c r="D2461" s="43" t="s">
        <v>728</v>
      </c>
      <c r="E2461" s="43" t="s">
        <v>1934</v>
      </c>
      <c r="F2461" s="43" t="s">
        <v>3880</v>
      </c>
      <c r="G2461" s="43" t="s">
        <v>4653</v>
      </c>
      <c r="H2461" s="76">
        <v>1122000</v>
      </c>
      <c r="I2461" s="229">
        <v>2.966666666666667E-4</v>
      </c>
      <c r="J2461" s="73">
        <f t="shared" si="114"/>
        <v>5.8986473740030839E-6</v>
      </c>
      <c r="K2461" s="73">
        <f t="shared" si="115"/>
        <v>339.47828235363153</v>
      </c>
      <c r="L2461" s="3" t="e">
        <f t="shared" si="116"/>
        <v>#N/A</v>
      </c>
    </row>
    <row r="2462" spans="1:12" x14ac:dyDescent="0.25">
      <c r="A2462" s="43" t="s">
        <v>47</v>
      </c>
      <c r="B2462" s="43" t="s">
        <v>12</v>
      </c>
      <c r="C2462" s="43" t="s">
        <v>730</v>
      </c>
      <c r="D2462" s="43" t="s">
        <v>728</v>
      </c>
      <c r="E2462" s="43" t="s">
        <v>1935</v>
      </c>
      <c r="F2462" s="43" t="s">
        <v>3881</v>
      </c>
      <c r="G2462" s="43" t="s">
        <v>4653</v>
      </c>
      <c r="H2462" s="76">
        <v>453000</v>
      </c>
      <c r="I2462" s="229">
        <v>2.9666666666666665E-4</v>
      </c>
      <c r="J2462" s="73">
        <f t="shared" si="114"/>
        <v>5.898647374003083E-6</v>
      </c>
      <c r="K2462" s="73">
        <f t="shared" si="115"/>
        <v>137.0620872604234</v>
      </c>
      <c r="L2462" s="3" t="e">
        <f t="shared" si="116"/>
        <v>#N/A</v>
      </c>
    </row>
    <row r="2463" spans="1:12" x14ac:dyDescent="0.25">
      <c r="A2463" s="43" t="s">
        <v>47</v>
      </c>
      <c r="B2463" s="43" t="s">
        <v>12</v>
      </c>
      <c r="C2463" s="43" t="s">
        <v>730</v>
      </c>
      <c r="D2463" s="43" t="s">
        <v>728</v>
      </c>
      <c r="E2463" s="43" t="s">
        <v>1936</v>
      </c>
      <c r="F2463" s="43" t="s">
        <v>3882</v>
      </c>
      <c r="G2463" s="43" t="s">
        <v>4653</v>
      </c>
      <c r="H2463" s="76">
        <v>1080000</v>
      </c>
      <c r="I2463" s="229">
        <v>2.9666666666666665E-4</v>
      </c>
      <c r="J2463" s="73">
        <f t="shared" si="114"/>
        <v>5.898647374003083E-6</v>
      </c>
      <c r="K2463" s="73">
        <f t="shared" si="115"/>
        <v>326.77053916392333</v>
      </c>
      <c r="L2463" s="3" t="e">
        <f t="shared" si="116"/>
        <v>#N/A</v>
      </c>
    </row>
    <row r="2464" spans="1:12" x14ac:dyDescent="0.25">
      <c r="A2464" s="43" t="s">
        <v>47</v>
      </c>
      <c r="B2464" s="43" t="s">
        <v>12</v>
      </c>
      <c r="C2464" s="43" t="s">
        <v>730</v>
      </c>
      <c r="D2464" s="43" t="s">
        <v>728</v>
      </c>
      <c r="E2464" s="43" t="s">
        <v>1937</v>
      </c>
      <c r="F2464" s="43" t="s">
        <v>3883</v>
      </c>
      <c r="G2464" s="43" t="s">
        <v>4653</v>
      </c>
      <c r="H2464" s="76">
        <v>219000</v>
      </c>
      <c r="I2464" s="229">
        <v>2.9666666666666665E-4</v>
      </c>
      <c r="J2464" s="73">
        <f t="shared" si="114"/>
        <v>5.898647374003083E-6</v>
      </c>
      <c r="K2464" s="73">
        <f t="shared" si="115"/>
        <v>66.261803774906667</v>
      </c>
      <c r="L2464" s="3" t="e">
        <f t="shared" si="116"/>
        <v>#N/A</v>
      </c>
    </row>
    <row r="2465" spans="1:12" x14ac:dyDescent="0.25">
      <c r="A2465" s="43" t="s">
        <v>47</v>
      </c>
      <c r="B2465" s="43" t="s">
        <v>12</v>
      </c>
      <c r="C2465" s="43" t="s">
        <v>730</v>
      </c>
      <c r="D2465" s="43" t="s">
        <v>728</v>
      </c>
      <c r="E2465" s="43" t="s">
        <v>1938</v>
      </c>
      <c r="F2465" s="43" t="s">
        <v>3884</v>
      </c>
      <c r="G2465" s="43" t="s">
        <v>4653</v>
      </c>
      <c r="H2465" s="76">
        <v>1068000</v>
      </c>
      <c r="I2465" s="229">
        <v>2.9E-4</v>
      </c>
      <c r="J2465" s="73">
        <f t="shared" si="114"/>
        <v>5.7660935004299805E-6</v>
      </c>
      <c r="K2465" s="73">
        <f t="shared" si="115"/>
        <v>315.87818785845923</v>
      </c>
      <c r="L2465" s="3" t="e">
        <f t="shared" si="116"/>
        <v>#N/A</v>
      </c>
    </row>
    <row r="2466" spans="1:12" x14ac:dyDescent="0.25">
      <c r="A2466" s="43" t="s">
        <v>47</v>
      </c>
      <c r="B2466" s="43" t="s">
        <v>12</v>
      </c>
      <c r="C2466" s="43" t="s">
        <v>730</v>
      </c>
      <c r="D2466" s="43" t="s">
        <v>728</v>
      </c>
      <c r="E2466" s="43" t="s">
        <v>1939</v>
      </c>
      <c r="F2466" s="43" t="s">
        <v>3885</v>
      </c>
      <c r="G2466" s="43" t="s">
        <v>4653</v>
      </c>
      <c r="H2466" s="76">
        <v>1938000</v>
      </c>
      <c r="I2466" s="229">
        <v>2.966666666666667E-4</v>
      </c>
      <c r="J2466" s="73">
        <f t="shared" si="114"/>
        <v>5.8986473740030839E-6</v>
      </c>
      <c r="K2466" s="73">
        <f t="shared" si="115"/>
        <v>586.37157861081812</v>
      </c>
      <c r="L2466" s="3" t="e">
        <f t="shared" si="116"/>
        <v>#N/A</v>
      </c>
    </row>
    <row r="2467" spans="1:12" x14ac:dyDescent="0.25">
      <c r="A2467" s="43" t="s">
        <v>47</v>
      </c>
      <c r="B2467" s="43" t="s">
        <v>12</v>
      </c>
      <c r="C2467" s="43" t="s">
        <v>730</v>
      </c>
      <c r="D2467" s="43" t="s">
        <v>728</v>
      </c>
      <c r="E2467" s="43" t="s">
        <v>1939</v>
      </c>
      <c r="F2467" s="43" t="s">
        <v>3885</v>
      </c>
      <c r="G2467" s="43" t="s">
        <v>4653</v>
      </c>
      <c r="H2467" s="76">
        <v>2028000</v>
      </c>
      <c r="I2467" s="229">
        <v>2.9666666666666665E-4</v>
      </c>
      <c r="J2467" s="73">
        <f t="shared" si="114"/>
        <v>5.898647374003083E-6</v>
      </c>
      <c r="K2467" s="73">
        <f t="shared" si="115"/>
        <v>613.60245687447821</v>
      </c>
      <c r="L2467" s="3" t="e">
        <f t="shared" si="116"/>
        <v>#N/A</v>
      </c>
    </row>
    <row r="2468" spans="1:12" x14ac:dyDescent="0.25">
      <c r="A2468" s="43" t="s">
        <v>47</v>
      </c>
      <c r="B2468" s="43" t="s">
        <v>12</v>
      </c>
      <c r="C2468" s="43" t="s">
        <v>730</v>
      </c>
      <c r="D2468" s="43" t="s">
        <v>728</v>
      </c>
      <c r="E2468" s="43" t="s">
        <v>1939</v>
      </c>
      <c r="F2468" s="43" t="s">
        <v>3885</v>
      </c>
      <c r="G2468" s="43" t="s">
        <v>4653</v>
      </c>
      <c r="H2468" s="76">
        <v>561000</v>
      </c>
      <c r="I2468" s="229">
        <v>2.966666666666667E-4</v>
      </c>
      <c r="J2468" s="73">
        <f t="shared" si="114"/>
        <v>5.8986473740030839E-6</v>
      </c>
      <c r="K2468" s="73">
        <f t="shared" si="115"/>
        <v>169.73914117681576</v>
      </c>
      <c r="L2468" s="3" t="e">
        <f t="shared" si="116"/>
        <v>#N/A</v>
      </c>
    </row>
    <row r="2469" spans="1:12" x14ac:dyDescent="0.25">
      <c r="A2469" s="43" t="s">
        <v>47</v>
      </c>
      <c r="B2469" s="43" t="s">
        <v>12</v>
      </c>
      <c r="C2469" s="43" t="s">
        <v>730</v>
      </c>
      <c r="D2469" s="43" t="s">
        <v>728</v>
      </c>
      <c r="E2469" s="43" t="s">
        <v>1939</v>
      </c>
      <c r="F2469" s="43" t="s">
        <v>3885</v>
      </c>
      <c r="G2469" s="43" t="s">
        <v>4653</v>
      </c>
      <c r="H2469" s="76">
        <v>1080000</v>
      </c>
      <c r="I2469" s="229">
        <v>2.9666666666666665E-4</v>
      </c>
      <c r="J2469" s="73">
        <f t="shared" si="114"/>
        <v>5.898647374003083E-6</v>
      </c>
      <c r="K2469" s="73">
        <f t="shared" si="115"/>
        <v>326.77053916392333</v>
      </c>
      <c r="L2469" s="3" t="e">
        <f t="shared" si="116"/>
        <v>#N/A</v>
      </c>
    </row>
    <row r="2470" spans="1:12" x14ac:dyDescent="0.25">
      <c r="A2470" s="43" t="s">
        <v>47</v>
      </c>
      <c r="B2470" s="43" t="s">
        <v>12</v>
      </c>
      <c r="C2470" s="43" t="s">
        <v>730</v>
      </c>
      <c r="D2470" s="43" t="s">
        <v>728</v>
      </c>
      <c r="E2470" s="43" t="s">
        <v>1939</v>
      </c>
      <c r="F2470" s="43" t="s">
        <v>3885</v>
      </c>
      <c r="G2470" s="43" t="s">
        <v>4653</v>
      </c>
      <c r="H2470" s="76">
        <v>1272000</v>
      </c>
      <c r="I2470" s="229">
        <v>2.966666666666667E-4</v>
      </c>
      <c r="J2470" s="73">
        <f t="shared" si="114"/>
        <v>5.8986473740030839E-6</v>
      </c>
      <c r="K2470" s="73">
        <f t="shared" si="115"/>
        <v>384.86307945973198</v>
      </c>
      <c r="L2470" s="3" t="e">
        <f t="shared" si="116"/>
        <v>#N/A</v>
      </c>
    </row>
    <row r="2471" spans="1:12" x14ac:dyDescent="0.25">
      <c r="A2471" s="43" t="s">
        <v>47</v>
      </c>
      <c r="B2471" s="43" t="s">
        <v>12</v>
      </c>
      <c r="C2471" s="43" t="s">
        <v>730</v>
      </c>
      <c r="D2471" s="43" t="s">
        <v>728</v>
      </c>
      <c r="E2471" s="43" t="s">
        <v>1939</v>
      </c>
      <c r="F2471" s="43" t="s">
        <v>3885</v>
      </c>
      <c r="G2471" s="43" t="s">
        <v>4653</v>
      </c>
      <c r="H2471" s="76">
        <v>363000</v>
      </c>
      <c r="I2471" s="229">
        <v>2.9666666666666665E-4</v>
      </c>
      <c r="J2471" s="73">
        <f t="shared" si="114"/>
        <v>5.898647374003083E-6</v>
      </c>
      <c r="K2471" s="73">
        <f t="shared" si="115"/>
        <v>109.83120899676312</v>
      </c>
      <c r="L2471" s="3" t="e">
        <f t="shared" si="116"/>
        <v>#N/A</v>
      </c>
    </row>
    <row r="2472" spans="1:12" x14ac:dyDescent="0.25">
      <c r="A2472" s="43" t="s">
        <v>47</v>
      </c>
      <c r="B2472" s="43" t="s">
        <v>12</v>
      </c>
      <c r="C2472" s="43" t="s">
        <v>730</v>
      </c>
      <c r="D2472" s="43" t="s">
        <v>728</v>
      </c>
      <c r="E2472" s="43" t="s">
        <v>1939</v>
      </c>
      <c r="F2472" s="43" t="s">
        <v>3885</v>
      </c>
      <c r="G2472" s="43" t="s">
        <v>4653</v>
      </c>
      <c r="H2472" s="76">
        <v>363000</v>
      </c>
      <c r="I2472" s="229">
        <v>2.9666666666666665E-4</v>
      </c>
      <c r="J2472" s="73">
        <f t="shared" si="114"/>
        <v>5.898647374003083E-6</v>
      </c>
      <c r="K2472" s="73">
        <f t="shared" si="115"/>
        <v>109.83120899676312</v>
      </c>
      <c r="L2472" s="3" t="e">
        <f t="shared" si="116"/>
        <v>#N/A</v>
      </c>
    </row>
    <row r="2473" spans="1:12" x14ac:dyDescent="0.25">
      <c r="A2473" s="43" t="s">
        <v>47</v>
      </c>
      <c r="B2473" s="43" t="s">
        <v>12</v>
      </c>
      <c r="C2473" s="43" t="s">
        <v>730</v>
      </c>
      <c r="D2473" s="43" t="s">
        <v>728</v>
      </c>
      <c r="E2473" s="43" t="s">
        <v>1940</v>
      </c>
      <c r="F2473" s="43" t="s">
        <v>3886</v>
      </c>
      <c r="G2473" s="43" t="s">
        <v>4653</v>
      </c>
      <c r="H2473" s="76">
        <v>180000</v>
      </c>
      <c r="I2473" s="229">
        <v>2.9666666666666665E-4</v>
      </c>
      <c r="J2473" s="73">
        <f t="shared" si="114"/>
        <v>5.898647374003083E-6</v>
      </c>
      <c r="K2473" s="73">
        <f t="shared" si="115"/>
        <v>54.461756527320553</v>
      </c>
      <c r="L2473" s="3" t="e">
        <f t="shared" si="116"/>
        <v>#N/A</v>
      </c>
    </row>
    <row r="2474" spans="1:12" x14ac:dyDescent="0.25">
      <c r="A2474" s="43" t="s">
        <v>47</v>
      </c>
      <c r="B2474" s="43" t="s">
        <v>12</v>
      </c>
      <c r="C2474" s="43" t="s">
        <v>369</v>
      </c>
      <c r="D2474" s="43" t="s">
        <v>55</v>
      </c>
      <c r="E2474" s="43" t="s">
        <v>415</v>
      </c>
      <c r="F2474" s="43" t="s">
        <v>3887</v>
      </c>
      <c r="G2474" s="43" t="s">
        <v>4653</v>
      </c>
      <c r="H2474" s="76">
        <v>50000</v>
      </c>
      <c r="I2474" s="229">
        <v>3.5E-4</v>
      </c>
      <c r="J2474" s="73">
        <f t="shared" si="114"/>
        <v>6.959078362587907E-6</v>
      </c>
      <c r="K2474" s="73">
        <f t="shared" si="115"/>
        <v>17.847953918129395</v>
      </c>
      <c r="L2474" s="3" t="e">
        <f t="shared" si="116"/>
        <v>#N/A</v>
      </c>
    </row>
    <row r="2475" spans="1:12" x14ac:dyDescent="0.25">
      <c r="A2475" s="43" t="s">
        <v>47</v>
      </c>
      <c r="B2475" s="43" t="s">
        <v>12</v>
      </c>
      <c r="C2475" s="43" t="s">
        <v>369</v>
      </c>
      <c r="D2475" s="43" t="s">
        <v>55</v>
      </c>
      <c r="E2475" s="43" t="s">
        <v>415</v>
      </c>
      <c r="F2475" s="43" t="s">
        <v>3887</v>
      </c>
      <c r="G2475" s="43" t="s">
        <v>4653</v>
      </c>
      <c r="H2475" s="76">
        <v>50000</v>
      </c>
      <c r="I2475" s="229">
        <v>3.5E-4</v>
      </c>
      <c r="J2475" s="73">
        <f t="shared" si="114"/>
        <v>6.959078362587907E-6</v>
      </c>
      <c r="K2475" s="73">
        <f t="shared" si="115"/>
        <v>17.847953918129395</v>
      </c>
      <c r="L2475" s="3" t="e">
        <f t="shared" si="116"/>
        <v>#N/A</v>
      </c>
    </row>
    <row r="2476" spans="1:12" x14ac:dyDescent="0.25">
      <c r="A2476" s="43" t="s">
        <v>47</v>
      </c>
      <c r="B2476" s="43" t="s">
        <v>12</v>
      </c>
      <c r="C2476" s="43" t="s">
        <v>369</v>
      </c>
      <c r="D2476" s="43" t="s">
        <v>55</v>
      </c>
      <c r="E2476" s="43" t="s">
        <v>415</v>
      </c>
      <c r="F2476" s="43" t="s">
        <v>3887</v>
      </c>
      <c r="G2476" s="43" t="s">
        <v>4653</v>
      </c>
      <c r="H2476" s="76">
        <v>25000</v>
      </c>
      <c r="I2476" s="229">
        <v>3.5E-4</v>
      </c>
      <c r="J2476" s="73">
        <f t="shared" si="114"/>
        <v>6.959078362587907E-6</v>
      </c>
      <c r="K2476" s="73">
        <f t="shared" si="115"/>
        <v>8.9239769590646976</v>
      </c>
      <c r="L2476" s="3" t="e">
        <f t="shared" si="116"/>
        <v>#N/A</v>
      </c>
    </row>
    <row r="2477" spans="1:12" x14ac:dyDescent="0.25">
      <c r="A2477" s="43" t="s">
        <v>47</v>
      </c>
      <c r="B2477" s="43" t="s">
        <v>12</v>
      </c>
      <c r="C2477" s="43" t="s">
        <v>739</v>
      </c>
      <c r="D2477" s="43" t="s">
        <v>371</v>
      </c>
      <c r="E2477" s="43" t="s">
        <v>1941</v>
      </c>
      <c r="F2477" s="43" t="s">
        <v>3888</v>
      </c>
      <c r="G2477" s="43" t="s">
        <v>4653</v>
      </c>
      <c r="H2477" s="76">
        <v>120000</v>
      </c>
      <c r="I2477" s="229">
        <v>3.5800000000000003E-4</v>
      </c>
      <c r="J2477" s="73">
        <f t="shared" si="114"/>
        <v>7.1181430108756318E-6</v>
      </c>
      <c r="K2477" s="73">
        <f t="shared" si="115"/>
        <v>43.814177161305075</v>
      </c>
      <c r="L2477" s="3" t="e">
        <f t="shared" si="116"/>
        <v>#N/A</v>
      </c>
    </row>
    <row r="2478" spans="1:12" x14ac:dyDescent="0.25">
      <c r="A2478" s="43" t="s">
        <v>47</v>
      </c>
      <c r="B2478" s="43" t="s">
        <v>12</v>
      </c>
      <c r="C2478" s="43" t="s">
        <v>739</v>
      </c>
      <c r="D2478" s="43" t="s">
        <v>371</v>
      </c>
      <c r="E2478" s="43" t="s">
        <v>1941</v>
      </c>
      <c r="F2478" s="43" t="s">
        <v>3888</v>
      </c>
      <c r="G2478" s="43" t="s">
        <v>4653</v>
      </c>
      <c r="H2478" s="76">
        <v>240000</v>
      </c>
      <c r="I2478" s="229">
        <v>3.7254166666666664E-4</v>
      </c>
      <c r="J2478" s="73">
        <f t="shared" si="114"/>
        <v>7.4072761476069611E-6</v>
      </c>
      <c r="K2478" s="73">
        <f t="shared" si="115"/>
        <v>91.187746275425667</v>
      </c>
      <c r="L2478" s="3" t="e">
        <f t="shared" si="116"/>
        <v>#N/A</v>
      </c>
    </row>
    <row r="2479" spans="1:12" x14ac:dyDescent="0.25">
      <c r="A2479" s="43" t="s">
        <v>47</v>
      </c>
      <c r="B2479" s="43" t="s">
        <v>12</v>
      </c>
      <c r="C2479" s="43" t="s">
        <v>739</v>
      </c>
      <c r="D2479" s="43" t="s">
        <v>371</v>
      </c>
      <c r="E2479" s="43" t="s">
        <v>1941</v>
      </c>
      <c r="F2479" s="43" t="s">
        <v>3888</v>
      </c>
      <c r="G2479" s="43" t="s">
        <v>4653</v>
      </c>
      <c r="H2479" s="76">
        <v>10000</v>
      </c>
      <c r="I2479" s="229">
        <v>3.5800000000000003E-4</v>
      </c>
      <c r="J2479" s="73">
        <f t="shared" si="114"/>
        <v>7.1181430108756318E-6</v>
      </c>
      <c r="K2479" s="73">
        <f t="shared" si="115"/>
        <v>3.6511814301087564</v>
      </c>
      <c r="L2479" s="3" t="e">
        <f t="shared" si="116"/>
        <v>#N/A</v>
      </c>
    </row>
    <row r="2480" spans="1:12" x14ac:dyDescent="0.25">
      <c r="A2480" s="43" t="s">
        <v>47</v>
      </c>
      <c r="B2480" s="43" t="s">
        <v>12</v>
      </c>
      <c r="C2480" s="43" t="s">
        <v>739</v>
      </c>
      <c r="D2480" s="43" t="s">
        <v>371</v>
      </c>
      <c r="E2480" s="43" t="s">
        <v>1941</v>
      </c>
      <c r="F2480" s="43" t="s">
        <v>3888</v>
      </c>
      <c r="G2480" s="43" t="s">
        <v>4653</v>
      </c>
      <c r="H2480" s="76">
        <v>350000</v>
      </c>
      <c r="I2480" s="229">
        <v>3.691142857142857E-4</v>
      </c>
      <c r="J2480" s="73">
        <f t="shared" si="114"/>
        <v>7.3391292543896464E-6</v>
      </c>
      <c r="K2480" s="73">
        <f t="shared" si="115"/>
        <v>131.75869523903637</v>
      </c>
      <c r="L2480" s="3" t="e">
        <f t="shared" si="116"/>
        <v>#N/A</v>
      </c>
    </row>
    <row r="2481" spans="1:12" x14ac:dyDescent="0.25">
      <c r="A2481" s="43" t="s">
        <v>47</v>
      </c>
      <c r="B2481" s="43" t="s">
        <v>12</v>
      </c>
      <c r="C2481" s="43" t="s">
        <v>739</v>
      </c>
      <c r="D2481" s="43" t="s">
        <v>371</v>
      </c>
      <c r="E2481" s="43" t="s">
        <v>1941</v>
      </c>
      <c r="F2481" s="43" t="s">
        <v>3888</v>
      </c>
      <c r="G2481" s="43" t="s">
        <v>4653</v>
      </c>
      <c r="H2481" s="76">
        <v>245000</v>
      </c>
      <c r="I2481" s="229">
        <v>3.7477551020408166E-4</v>
      </c>
      <c r="J2481" s="73">
        <f t="shared" si="114"/>
        <v>7.4516918396830523E-6</v>
      </c>
      <c r="K2481" s="73">
        <f t="shared" si="115"/>
        <v>93.645664500722347</v>
      </c>
      <c r="L2481" s="3" t="e">
        <f t="shared" si="116"/>
        <v>#N/A</v>
      </c>
    </row>
    <row r="2482" spans="1:12" x14ac:dyDescent="0.25">
      <c r="A2482" s="43" t="s">
        <v>47</v>
      </c>
      <c r="B2482" s="43" t="s">
        <v>12</v>
      </c>
      <c r="C2482" s="43" t="s">
        <v>739</v>
      </c>
      <c r="D2482" s="43" t="s">
        <v>371</v>
      </c>
      <c r="E2482" s="43" t="s">
        <v>1941</v>
      </c>
      <c r="F2482" s="43" t="s">
        <v>3888</v>
      </c>
      <c r="G2482" s="43" t="s">
        <v>4653</v>
      </c>
      <c r="H2482" s="76">
        <v>270000</v>
      </c>
      <c r="I2482" s="229">
        <v>3.7281481481481481E-4</v>
      </c>
      <c r="J2482" s="73">
        <f t="shared" si="114"/>
        <v>7.4127071743714157E-6</v>
      </c>
      <c r="K2482" s="73">
        <f t="shared" si="115"/>
        <v>102.66143093708028</v>
      </c>
      <c r="L2482" s="3" t="e">
        <f t="shared" si="116"/>
        <v>#N/A</v>
      </c>
    </row>
    <row r="2483" spans="1:12" x14ac:dyDescent="0.25">
      <c r="A2483" s="43" t="s">
        <v>47</v>
      </c>
      <c r="B2483" s="43" t="s">
        <v>12</v>
      </c>
      <c r="C2483" s="43" t="s">
        <v>763</v>
      </c>
      <c r="D2483" s="43" t="s">
        <v>371</v>
      </c>
      <c r="E2483" s="43" t="s">
        <v>1942</v>
      </c>
      <c r="F2483" s="43" t="s">
        <v>3889</v>
      </c>
      <c r="G2483" s="43" t="s">
        <v>4653</v>
      </c>
      <c r="H2483" s="76">
        <v>965000</v>
      </c>
      <c r="I2483" s="229">
        <v>1.8999999999999998E-4</v>
      </c>
      <c r="J2483" s="73">
        <f t="shared" si="114"/>
        <v>3.7777853968334351E-6</v>
      </c>
      <c r="K2483" s="73">
        <f t="shared" si="115"/>
        <v>186.99556290794425</v>
      </c>
      <c r="L2483" s="3" t="e">
        <f t="shared" si="116"/>
        <v>#N/A</v>
      </c>
    </row>
    <row r="2484" spans="1:12" x14ac:dyDescent="0.25">
      <c r="A2484" s="43" t="s">
        <v>47</v>
      </c>
      <c r="B2484" s="43" t="s">
        <v>12</v>
      </c>
      <c r="C2484" s="43" t="s">
        <v>763</v>
      </c>
      <c r="D2484" s="43" t="s">
        <v>371</v>
      </c>
      <c r="E2484" s="43" t="s">
        <v>1942</v>
      </c>
      <c r="F2484" s="43" t="s">
        <v>3889</v>
      </c>
      <c r="G2484" s="43" t="s">
        <v>4653</v>
      </c>
      <c r="H2484" s="76">
        <v>10000</v>
      </c>
      <c r="I2484" s="229">
        <v>1.8999999999999998E-4</v>
      </c>
      <c r="J2484" s="73">
        <f t="shared" si="114"/>
        <v>3.7777853968334351E-6</v>
      </c>
      <c r="K2484" s="73">
        <f t="shared" si="115"/>
        <v>1.9377778539683341</v>
      </c>
      <c r="L2484" s="3" t="e">
        <f t="shared" si="116"/>
        <v>#N/A</v>
      </c>
    </row>
    <row r="2485" spans="1:12" x14ac:dyDescent="0.25">
      <c r="A2485" s="43" t="s">
        <v>47</v>
      </c>
      <c r="B2485" s="43" t="s">
        <v>12</v>
      </c>
      <c r="C2485" s="43" t="s">
        <v>763</v>
      </c>
      <c r="D2485" s="43" t="s">
        <v>371</v>
      </c>
      <c r="E2485" s="43" t="s">
        <v>1942</v>
      </c>
      <c r="F2485" s="43" t="s">
        <v>3889</v>
      </c>
      <c r="G2485" s="43" t="s">
        <v>4653</v>
      </c>
      <c r="H2485" s="76">
        <v>105000</v>
      </c>
      <c r="I2485" s="229">
        <v>1.8999999999999998E-4</v>
      </c>
      <c r="J2485" s="73">
        <f t="shared" si="114"/>
        <v>3.7777853968334351E-6</v>
      </c>
      <c r="K2485" s="73">
        <f t="shared" si="115"/>
        <v>20.346667466667508</v>
      </c>
      <c r="L2485" s="3" t="e">
        <f t="shared" si="116"/>
        <v>#N/A</v>
      </c>
    </row>
    <row r="2486" spans="1:12" x14ac:dyDescent="0.25">
      <c r="A2486" s="43" t="s">
        <v>47</v>
      </c>
      <c r="B2486" s="43" t="s">
        <v>12</v>
      </c>
      <c r="C2486" s="43" t="s">
        <v>766</v>
      </c>
      <c r="D2486" s="43" t="s">
        <v>371</v>
      </c>
      <c r="E2486" s="43" t="s">
        <v>1943</v>
      </c>
      <c r="F2486" s="43" t="s">
        <v>3888</v>
      </c>
      <c r="G2486" s="43" t="s">
        <v>4653</v>
      </c>
      <c r="H2486" s="76">
        <v>75000</v>
      </c>
      <c r="I2486" s="229">
        <v>3.7600000000000003E-4</v>
      </c>
      <c r="J2486" s="73">
        <f t="shared" si="114"/>
        <v>7.4760384695230096E-6</v>
      </c>
      <c r="K2486" s="73">
        <f t="shared" si="115"/>
        <v>28.760702885214226</v>
      </c>
      <c r="L2486" s="3" t="e">
        <f t="shared" si="116"/>
        <v>#N/A</v>
      </c>
    </row>
    <row r="2487" spans="1:12" x14ac:dyDescent="0.25">
      <c r="A2487" s="43" t="s">
        <v>47</v>
      </c>
      <c r="B2487" s="43" t="s">
        <v>12</v>
      </c>
      <c r="C2487" s="43" t="s">
        <v>766</v>
      </c>
      <c r="D2487" s="43" t="s">
        <v>371</v>
      </c>
      <c r="E2487" s="43" t="s">
        <v>1944</v>
      </c>
      <c r="F2487" s="43" t="s">
        <v>3890</v>
      </c>
      <c r="G2487" s="43" t="s">
        <v>4653</v>
      </c>
      <c r="H2487" s="76">
        <v>911782.40000000037</v>
      </c>
      <c r="I2487" s="229">
        <v>1.9138338270183755E-4</v>
      </c>
      <c r="J2487" s="73">
        <f t="shared" si="114"/>
        <v>3.8052913071978243E-6</v>
      </c>
      <c r="K2487" s="73">
        <f t="shared" si="115"/>
        <v>177.96959764077599</v>
      </c>
      <c r="L2487" s="3" t="e">
        <f t="shared" si="116"/>
        <v>#N/A</v>
      </c>
    </row>
    <row r="2488" spans="1:12" x14ac:dyDescent="0.25">
      <c r="A2488" s="43" t="s">
        <v>47</v>
      </c>
      <c r="B2488" s="43" t="s">
        <v>12</v>
      </c>
      <c r="C2488" s="43" t="s">
        <v>766</v>
      </c>
      <c r="D2488" s="43" t="s">
        <v>371</v>
      </c>
      <c r="E2488" s="43" t="s">
        <v>1944</v>
      </c>
      <c r="F2488" s="43" t="s">
        <v>3890</v>
      </c>
      <c r="G2488" s="43" t="s">
        <v>4653</v>
      </c>
      <c r="H2488" s="76">
        <v>37302.400000000373</v>
      </c>
      <c r="I2488" s="229">
        <v>1.9140859569357545E-4</v>
      </c>
      <c r="J2488" s="73">
        <f t="shared" si="114"/>
        <v>3.805792619155708E-6</v>
      </c>
      <c r="K2488" s="73">
        <f t="shared" si="115"/>
        <v>7.281965198596895</v>
      </c>
      <c r="L2488" s="3" t="e">
        <f t="shared" si="116"/>
        <v>#N/A</v>
      </c>
    </row>
    <row r="2489" spans="1:12" x14ac:dyDescent="0.25">
      <c r="A2489" s="43" t="s">
        <v>47</v>
      </c>
      <c r="B2489" s="43" t="s">
        <v>12</v>
      </c>
      <c r="C2489" s="43" t="s">
        <v>766</v>
      </c>
      <c r="D2489" s="43" t="s">
        <v>371</v>
      </c>
      <c r="E2489" s="43" t="s">
        <v>1945</v>
      </c>
      <c r="F2489" s="43" t="s">
        <v>3891</v>
      </c>
      <c r="G2489" s="43" t="s">
        <v>4653</v>
      </c>
      <c r="H2489" s="76">
        <v>1467904</v>
      </c>
      <c r="I2489" s="229">
        <v>2.6246948029298917E-4</v>
      </c>
      <c r="J2489" s="73">
        <f t="shared" si="114"/>
        <v>5.2187019461332406E-6</v>
      </c>
      <c r="K2489" s="73">
        <f t="shared" si="115"/>
        <v>392.94055346153675</v>
      </c>
      <c r="L2489" s="3" t="e">
        <f t="shared" si="116"/>
        <v>#N/A</v>
      </c>
    </row>
    <row r="2490" spans="1:12" x14ac:dyDescent="0.25">
      <c r="A2490" s="43" t="s">
        <v>47</v>
      </c>
      <c r="B2490" s="43" t="s">
        <v>12</v>
      </c>
      <c r="C2490" s="43" t="s">
        <v>766</v>
      </c>
      <c r="D2490" s="43" t="s">
        <v>371</v>
      </c>
      <c r="E2490" s="43" t="s">
        <v>1945</v>
      </c>
      <c r="F2490" s="43" t="s">
        <v>3891</v>
      </c>
      <c r="G2490" s="43" t="s">
        <v>4653</v>
      </c>
      <c r="H2490" s="76">
        <v>425100</v>
      </c>
      <c r="I2490" s="229">
        <v>2.6245589273112208E-4</v>
      </c>
      <c r="J2490" s="73">
        <f t="shared" si="114"/>
        <v>5.2184317835395554E-6</v>
      </c>
      <c r="K2490" s="73">
        <f t="shared" si="115"/>
        <v>113.78835535118266</v>
      </c>
      <c r="L2490" s="3" t="e">
        <f t="shared" si="116"/>
        <v>#N/A</v>
      </c>
    </row>
    <row r="2491" spans="1:12" x14ac:dyDescent="0.25">
      <c r="A2491" s="43" t="s">
        <v>47</v>
      </c>
      <c r="B2491" s="43" t="s">
        <v>12</v>
      </c>
      <c r="C2491" s="43" t="s">
        <v>766</v>
      </c>
      <c r="D2491" s="43" t="s">
        <v>371</v>
      </c>
      <c r="E2491" s="43" t="s">
        <v>1945</v>
      </c>
      <c r="F2491" s="43" t="s">
        <v>3891</v>
      </c>
      <c r="G2491" s="43" t="s">
        <v>4653</v>
      </c>
      <c r="H2491" s="76">
        <v>4008</v>
      </c>
      <c r="I2491" s="229">
        <v>2.6197604790419165E-4</v>
      </c>
      <c r="J2491" s="73">
        <f t="shared" si="114"/>
        <v>5.2088909899610093E-6</v>
      </c>
      <c r="K2491" s="73">
        <f t="shared" si="115"/>
        <v>1.0708772350877638</v>
      </c>
      <c r="L2491" s="3" t="e">
        <f t="shared" si="116"/>
        <v>#N/A</v>
      </c>
    </row>
    <row r="2492" spans="1:12" x14ac:dyDescent="0.25">
      <c r="A2492" s="43" t="s">
        <v>47</v>
      </c>
      <c r="B2492" s="43" t="s">
        <v>12</v>
      </c>
      <c r="C2492" s="43" t="s">
        <v>766</v>
      </c>
      <c r="D2492" s="43" t="s">
        <v>371</v>
      </c>
      <c r="E2492" s="43" t="s">
        <v>1945</v>
      </c>
      <c r="F2492" s="43" t="s">
        <v>3891</v>
      </c>
      <c r="G2492" s="43" t="s">
        <v>4653</v>
      </c>
      <c r="H2492" s="76">
        <v>543252</v>
      </c>
      <c r="I2492" s="229">
        <v>2.6247487353935192E-4</v>
      </c>
      <c r="J2492" s="73">
        <f t="shared" si="114"/>
        <v>5.2188091804877179E-6</v>
      </c>
      <c r="K2492" s="73">
        <f t="shared" si="115"/>
        <v>145.42512852491834</v>
      </c>
      <c r="L2492" s="3" t="e">
        <f t="shared" si="116"/>
        <v>#N/A</v>
      </c>
    </row>
    <row r="2493" spans="1:12" x14ac:dyDescent="0.25">
      <c r="A2493" s="43" t="s">
        <v>47</v>
      </c>
      <c r="B2493" s="43" t="s">
        <v>12</v>
      </c>
      <c r="C2493" s="43" t="s">
        <v>766</v>
      </c>
      <c r="D2493" s="43" t="s">
        <v>371</v>
      </c>
      <c r="E2493" s="43" t="s">
        <v>1945</v>
      </c>
      <c r="F2493" s="43" t="s">
        <v>3891</v>
      </c>
      <c r="G2493" s="43" t="s">
        <v>4653</v>
      </c>
      <c r="H2493" s="76">
        <v>1182632</v>
      </c>
      <c r="I2493" s="229">
        <v>2.6246541612268229E-4</v>
      </c>
      <c r="J2493" s="73">
        <f t="shared" si="114"/>
        <v>5.2186211379056851E-6</v>
      </c>
      <c r="K2493" s="73">
        <f t="shared" si="115"/>
        <v>316.57170835356368</v>
      </c>
      <c r="L2493" s="3" t="e">
        <f t="shared" si="116"/>
        <v>#N/A</v>
      </c>
    </row>
    <row r="2494" spans="1:12" x14ac:dyDescent="0.25">
      <c r="A2494" s="43" t="s">
        <v>47</v>
      </c>
      <c r="B2494" s="43" t="s">
        <v>12</v>
      </c>
      <c r="C2494" s="43" t="s">
        <v>768</v>
      </c>
      <c r="D2494" s="43" t="s">
        <v>371</v>
      </c>
      <c r="E2494" s="43" t="s">
        <v>1946</v>
      </c>
      <c r="F2494" s="43" t="s">
        <v>3892</v>
      </c>
      <c r="G2494" s="43" t="s">
        <v>4653</v>
      </c>
      <c r="H2494" s="76">
        <v>694854.4</v>
      </c>
      <c r="I2494" s="229">
        <v>1.9137822254561534E-4</v>
      </c>
      <c r="J2494" s="73">
        <f t="shared" si="114"/>
        <v>3.8051887073935E-6</v>
      </c>
      <c r="K2494" s="73">
        <f t="shared" si="115"/>
        <v>135.62405211616272</v>
      </c>
      <c r="L2494" s="3">
        <f t="shared" si="116"/>
        <v>1</v>
      </c>
    </row>
    <row r="2495" spans="1:12" x14ac:dyDescent="0.25">
      <c r="A2495" s="43" t="s">
        <v>47</v>
      </c>
      <c r="B2495" s="43" t="s">
        <v>12</v>
      </c>
      <c r="C2495" s="43" t="s">
        <v>768</v>
      </c>
      <c r="D2495" s="43" t="s">
        <v>371</v>
      </c>
      <c r="E2495" s="43" t="s">
        <v>1946</v>
      </c>
      <c r="F2495" s="43" t="s">
        <v>3892</v>
      </c>
      <c r="G2495" s="43" t="s">
        <v>4653</v>
      </c>
      <c r="H2495" s="76">
        <v>6899.2</v>
      </c>
      <c r="I2495" s="229">
        <v>1.9132653061224492E-4</v>
      </c>
      <c r="J2495" s="73">
        <f t="shared" si="114"/>
        <v>3.8041609124933899E-6</v>
      </c>
      <c r="K2495" s="73">
        <f t="shared" si="115"/>
        <v>1.3462456669674745</v>
      </c>
      <c r="L2495" s="3">
        <f t="shared" si="116"/>
        <v>1</v>
      </c>
    </row>
    <row r="2496" spans="1:12" x14ac:dyDescent="0.25">
      <c r="A2496" s="43" t="s">
        <v>47</v>
      </c>
      <c r="B2496" s="43" t="s">
        <v>12</v>
      </c>
      <c r="C2496" s="43" t="s">
        <v>768</v>
      </c>
      <c r="D2496" s="43" t="s">
        <v>371</v>
      </c>
      <c r="E2496" s="43" t="s">
        <v>1947</v>
      </c>
      <c r="F2496" s="43" t="s">
        <v>3893</v>
      </c>
      <c r="G2496" s="43" t="s">
        <v>4653</v>
      </c>
      <c r="H2496" s="76">
        <v>4300</v>
      </c>
      <c r="I2496" s="229">
        <v>2.6279069767441856E-4</v>
      </c>
      <c r="J2496" s="73">
        <f t="shared" si="114"/>
        <v>5.2250887373583613E-6</v>
      </c>
      <c r="K2496" s="73">
        <f t="shared" si="115"/>
        <v>1.1524678815706408</v>
      </c>
      <c r="L2496" s="3">
        <f t="shared" si="116"/>
        <v>1</v>
      </c>
    </row>
    <row r="2497" spans="1:12" x14ac:dyDescent="0.25">
      <c r="A2497" s="43" t="s">
        <v>47</v>
      </c>
      <c r="B2497" s="43" t="s">
        <v>12</v>
      </c>
      <c r="C2497" s="43" t="s">
        <v>768</v>
      </c>
      <c r="D2497" s="43" t="s">
        <v>371</v>
      </c>
      <c r="E2497" s="43" t="s">
        <v>1947</v>
      </c>
      <c r="F2497" s="43" t="s">
        <v>3893</v>
      </c>
      <c r="G2497" s="43" t="s">
        <v>4653</v>
      </c>
      <c r="H2497" s="76">
        <v>87024</v>
      </c>
      <c r="I2497" s="229">
        <v>2.6245633388490534E-4</v>
      </c>
      <c r="J2497" s="73">
        <f t="shared" si="114"/>
        <v>5.2184405550359774E-6</v>
      </c>
      <c r="K2497" s="73">
        <f t="shared" si="115"/>
        <v>23.29412957086145</v>
      </c>
      <c r="L2497" s="3">
        <f t="shared" si="116"/>
        <v>1</v>
      </c>
    </row>
    <row r="2498" spans="1:12" x14ac:dyDescent="0.25">
      <c r="A2498" s="43" t="s">
        <v>47</v>
      </c>
      <c r="B2498" s="43" t="s">
        <v>12</v>
      </c>
      <c r="C2498" s="43" t="s">
        <v>769</v>
      </c>
      <c r="D2498" s="43" t="s">
        <v>371</v>
      </c>
      <c r="E2498" s="43" t="s">
        <v>1948</v>
      </c>
      <c r="F2498" s="43" t="s">
        <v>3888</v>
      </c>
      <c r="G2498" s="43" t="s">
        <v>4653</v>
      </c>
      <c r="H2498" s="76">
        <v>90000</v>
      </c>
      <c r="I2498" s="229"/>
      <c r="J2498" s="73">
        <f t="shared" si="114"/>
        <v>0</v>
      </c>
      <c r="K2498" s="73">
        <f t="shared" si="115"/>
        <v>0</v>
      </c>
      <c r="L2498" s="3" t="e">
        <f t="shared" si="116"/>
        <v>#N/A</v>
      </c>
    </row>
    <row r="2499" spans="1:12" x14ac:dyDescent="0.25">
      <c r="A2499" s="43" t="s">
        <v>47</v>
      </c>
      <c r="B2499" s="43" t="s">
        <v>12</v>
      </c>
      <c r="C2499" s="43" t="s">
        <v>769</v>
      </c>
      <c r="D2499" s="43" t="s">
        <v>371</v>
      </c>
      <c r="E2499" s="43" t="s">
        <v>1948</v>
      </c>
      <c r="F2499" s="43" t="s">
        <v>3888</v>
      </c>
      <c r="G2499" s="43" t="s">
        <v>4653</v>
      </c>
      <c r="H2499" s="76">
        <v>80000</v>
      </c>
      <c r="I2499" s="229"/>
      <c r="J2499" s="73">
        <f t="shared" si="114"/>
        <v>0</v>
      </c>
      <c r="K2499" s="73">
        <f t="shared" si="115"/>
        <v>0</v>
      </c>
      <c r="L2499" s="3" t="e">
        <f t="shared" si="116"/>
        <v>#N/A</v>
      </c>
    </row>
    <row r="2500" spans="1:12" x14ac:dyDescent="0.25">
      <c r="A2500" s="43" t="s">
        <v>47</v>
      </c>
      <c r="B2500" s="43" t="s">
        <v>12</v>
      </c>
      <c r="C2500" s="43" t="s">
        <v>769</v>
      </c>
      <c r="D2500" s="43" t="s">
        <v>371</v>
      </c>
      <c r="E2500" s="43" t="s">
        <v>1948</v>
      </c>
      <c r="F2500" s="43" t="s">
        <v>3888</v>
      </c>
      <c r="G2500" s="43" t="s">
        <v>4653</v>
      </c>
      <c r="H2500" s="76">
        <v>555000</v>
      </c>
      <c r="I2500" s="229"/>
      <c r="J2500" s="73">
        <f t="shared" si="114"/>
        <v>0</v>
      </c>
      <c r="K2500" s="73">
        <f t="shared" si="115"/>
        <v>0</v>
      </c>
      <c r="L2500" s="3" t="e">
        <f t="shared" si="116"/>
        <v>#N/A</v>
      </c>
    </row>
    <row r="2501" spans="1:12" x14ac:dyDescent="0.25">
      <c r="A2501" s="43" t="s">
        <v>47</v>
      </c>
      <c r="B2501" s="43" t="s">
        <v>12</v>
      </c>
      <c r="C2501" s="43" t="s">
        <v>769</v>
      </c>
      <c r="D2501" s="43" t="s">
        <v>371</v>
      </c>
      <c r="E2501" s="43" t="s">
        <v>1948</v>
      </c>
      <c r="F2501" s="43" t="s">
        <v>3888</v>
      </c>
      <c r="G2501" s="43" t="s">
        <v>4653</v>
      </c>
      <c r="H2501" s="76">
        <v>580000</v>
      </c>
      <c r="I2501" s="229"/>
      <c r="J2501" s="73">
        <f t="shared" si="114"/>
        <v>0</v>
      </c>
      <c r="K2501" s="73">
        <f t="shared" si="115"/>
        <v>0</v>
      </c>
      <c r="L2501" s="3" t="e">
        <f t="shared" si="116"/>
        <v>#N/A</v>
      </c>
    </row>
    <row r="2502" spans="1:12" x14ac:dyDescent="0.25">
      <c r="A2502" s="43" t="s">
        <v>47</v>
      </c>
      <c r="B2502" s="43" t="s">
        <v>12</v>
      </c>
      <c r="C2502" s="43" t="s">
        <v>770</v>
      </c>
      <c r="D2502" s="43" t="s">
        <v>371</v>
      </c>
      <c r="E2502" s="43" t="s">
        <v>1949</v>
      </c>
      <c r="F2502" s="43" t="s">
        <v>3894</v>
      </c>
      <c r="G2502" s="43" t="s">
        <v>4653</v>
      </c>
      <c r="H2502" s="76">
        <v>105000</v>
      </c>
      <c r="I2502" s="229">
        <v>1.8999999999999998E-4</v>
      </c>
      <c r="J2502" s="73">
        <f t="shared" si="114"/>
        <v>3.7777853968334351E-6</v>
      </c>
      <c r="K2502" s="73">
        <f t="shared" si="115"/>
        <v>20.346667466667508</v>
      </c>
      <c r="L2502" s="3" t="e">
        <f t="shared" si="116"/>
        <v>#N/A</v>
      </c>
    </row>
    <row r="2503" spans="1:12" x14ac:dyDescent="0.25">
      <c r="A2503" s="43" t="s">
        <v>47</v>
      </c>
      <c r="B2503" s="43" t="s">
        <v>12</v>
      </c>
      <c r="C2503" s="43" t="s">
        <v>770</v>
      </c>
      <c r="D2503" s="43" t="s">
        <v>371</v>
      </c>
      <c r="E2503" s="43" t="s">
        <v>1949</v>
      </c>
      <c r="F2503" s="43" t="s">
        <v>3894</v>
      </c>
      <c r="G2503" s="43" t="s">
        <v>4653</v>
      </c>
      <c r="H2503" s="76">
        <v>140000</v>
      </c>
      <c r="I2503" s="229">
        <v>1.9000000000000001E-4</v>
      </c>
      <c r="J2503" s="73">
        <f t="shared" ref="J2503:J2566" si="117">I2503*$J$5</f>
        <v>3.7777853968334356E-6</v>
      </c>
      <c r="K2503" s="73">
        <f t="shared" ref="K2503:K2566" si="118">(I2503+J2503)*H2503</f>
        <v>27.12888995555668</v>
      </c>
      <c r="L2503" s="3" t="e">
        <f t="shared" ref="L2503:L2566" si="119">MATCH(C2503,$C$7237:$C$7264,0)</f>
        <v>#N/A</v>
      </c>
    </row>
    <row r="2504" spans="1:12" x14ac:dyDescent="0.25">
      <c r="A2504" s="43" t="s">
        <v>47</v>
      </c>
      <c r="B2504" s="43" t="s">
        <v>12</v>
      </c>
      <c r="C2504" s="43" t="s">
        <v>770</v>
      </c>
      <c r="D2504" s="43" t="s">
        <v>371</v>
      </c>
      <c r="E2504" s="43" t="s">
        <v>1949</v>
      </c>
      <c r="F2504" s="43" t="s">
        <v>3894</v>
      </c>
      <c r="G2504" s="43" t="s">
        <v>4653</v>
      </c>
      <c r="H2504" s="76">
        <v>185000</v>
      </c>
      <c r="I2504" s="229">
        <v>1.8999999999999998E-4</v>
      </c>
      <c r="J2504" s="73">
        <f t="shared" si="117"/>
        <v>3.7777853968334351E-6</v>
      </c>
      <c r="K2504" s="73">
        <f t="shared" si="118"/>
        <v>35.848890298414183</v>
      </c>
      <c r="L2504" s="3" t="e">
        <f t="shared" si="119"/>
        <v>#N/A</v>
      </c>
    </row>
    <row r="2505" spans="1:12" x14ac:dyDescent="0.25">
      <c r="A2505" s="43" t="s">
        <v>47</v>
      </c>
      <c r="B2505" s="43" t="s">
        <v>12</v>
      </c>
      <c r="C2505" s="43" t="s">
        <v>771</v>
      </c>
      <c r="D2505" s="43" t="s">
        <v>371</v>
      </c>
      <c r="E2505" s="43" t="s">
        <v>1950</v>
      </c>
      <c r="F2505" s="43" t="s">
        <v>3895</v>
      </c>
      <c r="G2505" s="43" t="s">
        <v>4653</v>
      </c>
      <c r="H2505" s="76">
        <v>1244000</v>
      </c>
      <c r="I2505" s="229">
        <v>1.7500000000000003E-4</v>
      </c>
      <c r="J2505" s="73">
        <f t="shared" si="117"/>
        <v>3.4795391812939543E-6</v>
      </c>
      <c r="K2505" s="73">
        <f t="shared" si="118"/>
        <v>222.02854674152971</v>
      </c>
      <c r="L2505" s="3" t="e">
        <f t="shared" si="119"/>
        <v>#N/A</v>
      </c>
    </row>
    <row r="2506" spans="1:12" x14ac:dyDescent="0.25">
      <c r="A2506" s="43" t="s">
        <v>47</v>
      </c>
      <c r="B2506" s="43" t="s">
        <v>12</v>
      </c>
      <c r="C2506" s="43" t="s">
        <v>771</v>
      </c>
      <c r="D2506" s="43" t="s">
        <v>371</v>
      </c>
      <c r="E2506" s="43" t="s">
        <v>1950</v>
      </c>
      <c r="F2506" s="43" t="s">
        <v>3895</v>
      </c>
      <c r="G2506" s="43" t="s">
        <v>4653</v>
      </c>
      <c r="H2506" s="76">
        <v>1360000</v>
      </c>
      <c r="I2506" s="229">
        <v>1.75E-4</v>
      </c>
      <c r="J2506" s="73">
        <f t="shared" si="117"/>
        <v>3.4795391812939535E-6</v>
      </c>
      <c r="K2506" s="73">
        <f t="shared" si="118"/>
        <v>242.73217328655977</v>
      </c>
      <c r="L2506" s="3" t="e">
        <f t="shared" si="119"/>
        <v>#N/A</v>
      </c>
    </row>
    <row r="2507" spans="1:12" x14ac:dyDescent="0.25">
      <c r="A2507" s="43" t="s">
        <v>47</v>
      </c>
      <c r="B2507" s="43" t="s">
        <v>12</v>
      </c>
      <c r="C2507" s="43" t="s">
        <v>771</v>
      </c>
      <c r="D2507" s="43" t="s">
        <v>371</v>
      </c>
      <c r="E2507" s="43" t="s">
        <v>1951</v>
      </c>
      <c r="F2507" s="43" t="s">
        <v>3896</v>
      </c>
      <c r="G2507" s="43" t="s">
        <v>4653</v>
      </c>
      <c r="H2507" s="76">
        <v>397764</v>
      </c>
      <c r="I2507" s="229">
        <v>2.6246719160104987E-4</v>
      </c>
      <c r="J2507" s="73">
        <f t="shared" si="117"/>
        <v>5.2186564398859445E-6</v>
      </c>
      <c r="K2507" s="73">
        <f t="shared" si="118"/>
        <v>106.47579366015479</v>
      </c>
      <c r="L2507" s="3" t="e">
        <f t="shared" si="119"/>
        <v>#N/A</v>
      </c>
    </row>
    <row r="2508" spans="1:12" x14ac:dyDescent="0.25">
      <c r="A2508" s="43" t="s">
        <v>47</v>
      </c>
      <c r="B2508" s="43" t="s">
        <v>12</v>
      </c>
      <c r="C2508" s="43" t="s">
        <v>771</v>
      </c>
      <c r="D2508" s="43" t="s">
        <v>371</v>
      </c>
      <c r="E2508" s="43" t="s">
        <v>1951</v>
      </c>
      <c r="F2508" s="43" t="s">
        <v>3896</v>
      </c>
      <c r="G2508" s="43" t="s">
        <v>4653</v>
      </c>
      <c r="H2508" s="76">
        <v>461772</v>
      </c>
      <c r="I2508" s="229">
        <v>2.6246719160104987E-4</v>
      </c>
      <c r="J2508" s="73">
        <f t="shared" si="117"/>
        <v>5.2186564398859445E-6</v>
      </c>
      <c r="K2508" s="73">
        <f t="shared" si="118"/>
        <v>123.609829421559</v>
      </c>
      <c r="L2508" s="3" t="e">
        <f t="shared" si="119"/>
        <v>#N/A</v>
      </c>
    </row>
    <row r="2509" spans="1:12" x14ac:dyDescent="0.25">
      <c r="A2509" s="43" t="s">
        <v>47</v>
      </c>
      <c r="B2509" s="43" t="s">
        <v>12</v>
      </c>
      <c r="C2509" s="43" t="s">
        <v>771</v>
      </c>
      <c r="D2509" s="43" t="s">
        <v>371</v>
      </c>
      <c r="E2509" s="43" t="s">
        <v>1951</v>
      </c>
      <c r="F2509" s="43" t="s">
        <v>3896</v>
      </c>
      <c r="G2509" s="43" t="s">
        <v>4653</v>
      </c>
      <c r="H2509" s="76">
        <v>22860</v>
      </c>
      <c r="I2509" s="229">
        <v>2.6246719160104987E-4</v>
      </c>
      <c r="J2509" s="73">
        <f t="shared" si="117"/>
        <v>5.2186564398859445E-6</v>
      </c>
      <c r="K2509" s="73">
        <f t="shared" si="118"/>
        <v>6.1192984862157926</v>
      </c>
      <c r="L2509" s="3" t="e">
        <f t="shared" si="119"/>
        <v>#N/A</v>
      </c>
    </row>
    <row r="2510" spans="1:12" x14ac:dyDescent="0.25">
      <c r="A2510" s="43" t="s">
        <v>47</v>
      </c>
      <c r="B2510" s="43" t="s">
        <v>12</v>
      </c>
      <c r="C2510" s="43" t="s">
        <v>771</v>
      </c>
      <c r="D2510" s="43" t="s">
        <v>371</v>
      </c>
      <c r="E2510" s="43" t="s">
        <v>1951</v>
      </c>
      <c r="F2510" s="43" t="s">
        <v>3896</v>
      </c>
      <c r="G2510" s="43" t="s">
        <v>4653</v>
      </c>
      <c r="H2510" s="76">
        <v>704088</v>
      </c>
      <c r="I2510" s="229">
        <v>2.6246719160104987E-4</v>
      </c>
      <c r="J2510" s="73">
        <f t="shared" si="117"/>
        <v>5.2186564398859445E-6</v>
      </c>
      <c r="K2510" s="73">
        <f t="shared" si="118"/>
        <v>188.4743933754464</v>
      </c>
      <c r="L2510" s="3" t="e">
        <f t="shared" si="119"/>
        <v>#N/A</v>
      </c>
    </row>
    <row r="2511" spans="1:12" x14ac:dyDescent="0.25">
      <c r="A2511" s="43" t="s">
        <v>47</v>
      </c>
      <c r="B2511" s="43" t="s">
        <v>12</v>
      </c>
      <c r="C2511" s="43" t="s">
        <v>773</v>
      </c>
      <c r="D2511" s="43" t="s">
        <v>371</v>
      </c>
      <c r="E2511" s="43" t="s">
        <v>1952</v>
      </c>
      <c r="F2511" s="43" t="s">
        <v>3897</v>
      </c>
      <c r="G2511" s="43" t="s">
        <v>4653</v>
      </c>
      <c r="H2511" s="76">
        <v>1250000</v>
      </c>
      <c r="I2511" s="229">
        <v>2.4000000000000001E-4</v>
      </c>
      <c r="J2511" s="73">
        <f t="shared" si="117"/>
        <v>4.7719394486317078E-6</v>
      </c>
      <c r="K2511" s="73">
        <f t="shared" si="118"/>
        <v>305.96492431078963</v>
      </c>
      <c r="L2511" s="3" t="e">
        <f t="shared" si="119"/>
        <v>#N/A</v>
      </c>
    </row>
    <row r="2512" spans="1:12" x14ac:dyDescent="0.25">
      <c r="A2512" s="43" t="s">
        <v>47</v>
      </c>
      <c r="B2512" s="43" t="s">
        <v>12</v>
      </c>
      <c r="C2512" s="43" t="s">
        <v>773</v>
      </c>
      <c r="D2512" s="43" t="s">
        <v>371</v>
      </c>
      <c r="E2512" s="43" t="s">
        <v>1952</v>
      </c>
      <c r="F2512" s="43" t="s">
        <v>3897</v>
      </c>
      <c r="G2512" s="43" t="s">
        <v>4653</v>
      </c>
      <c r="H2512" s="76">
        <v>1640000</v>
      </c>
      <c r="I2512" s="229">
        <v>2.4000000000000001E-4</v>
      </c>
      <c r="J2512" s="73">
        <f t="shared" si="117"/>
        <v>4.7719394486317078E-6</v>
      </c>
      <c r="K2512" s="73">
        <f t="shared" si="118"/>
        <v>401.42598069575598</v>
      </c>
      <c r="L2512" s="3" t="e">
        <f t="shared" si="119"/>
        <v>#N/A</v>
      </c>
    </row>
    <row r="2513" spans="1:12" x14ac:dyDescent="0.25">
      <c r="A2513" s="43" t="s">
        <v>47</v>
      </c>
      <c r="B2513" s="43" t="s">
        <v>12</v>
      </c>
      <c r="C2513" s="43" t="s">
        <v>773</v>
      </c>
      <c r="D2513" s="43" t="s">
        <v>371</v>
      </c>
      <c r="E2513" s="43" t="s">
        <v>1952</v>
      </c>
      <c r="F2513" s="43" t="s">
        <v>3897</v>
      </c>
      <c r="G2513" s="43" t="s">
        <v>4653</v>
      </c>
      <c r="H2513" s="76">
        <v>1570000</v>
      </c>
      <c r="I2513" s="229">
        <v>2.4000000000000001E-4</v>
      </c>
      <c r="J2513" s="73">
        <f t="shared" si="117"/>
        <v>4.7719394486317078E-6</v>
      </c>
      <c r="K2513" s="73">
        <f t="shared" si="118"/>
        <v>384.29194493435176</v>
      </c>
      <c r="L2513" s="3" t="e">
        <f t="shared" si="119"/>
        <v>#N/A</v>
      </c>
    </row>
    <row r="2514" spans="1:12" x14ac:dyDescent="0.25">
      <c r="A2514" s="43" t="s">
        <v>47</v>
      </c>
      <c r="B2514" s="43" t="s">
        <v>12</v>
      </c>
      <c r="C2514" s="43" t="s">
        <v>774</v>
      </c>
      <c r="D2514" s="43" t="s">
        <v>371</v>
      </c>
      <c r="E2514" s="43" t="s">
        <v>1953</v>
      </c>
      <c r="F2514" s="43" t="s">
        <v>3890</v>
      </c>
      <c r="G2514" s="43" t="s">
        <v>4653</v>
      </c>
      <c r="H2514" s="76">
        <v>108259.20000000019</v>
      </c>
      <c r="I2514" s="229">
        <v>1.9139250982826394E-4</v>
      </c>
      <c r="J2514" s="73">
        <f t="shared" si="117"/>
        <v>3.8054727825921857E-6</v>
      </c>
      <c r="K2514" s="73">
        <f t="shared" si="118"/>
        <v>21.131977439065231</v>
      </c>
      <c r="L2514" s="3" t="e">
        <f t="shared" si="119"/>
        <v>#N/A</v>
      </c>
    </row>
    <row r="2515" spans="1:12" x14ac:dyDescent="0.25">
      <c r="A2515" s="43" t="s">
        <v>47</v>
      </c>
      <c r="B2515" s="43" t="s">
        <v>12</v>
      </c>
      <c r="C2515" s="43" t="s">
        <v>774</v>
      </c>
      <c r="D2515" s="43" t="s">
        <v>371</v>
      </c>
      <c r="E2515" s="43" t="s">
        <v>1953</v>
      </c>
      <c r="F2515" s="43" t="s">
        <v>3890</v>
      </c>
      <c r="G2515" s="43" t="s">
        <v>4653</v>
      </c>
      <c r="H2515" s="76">
        <v>1897920</v>
      </c>
      <c r="I2515" s="229">
        <v>1.9138319844882819E-4</v>
      </c>
      <c r="J2515" s="73">
        <f t="shared" si="117"/>
        <v>3.805287643680308E-6</v>
      </c>
      <c r="K2515" s="73">
        <f t="shared" si="118"/>
        <v>370.45213152469375</v>
      </c>
      <c r="L2515" s="3" t="e">
        <f t="shared" si="119"/>
        <v>#N/A</v>
      </c>
    </row>
    <row r="2516" spans="1:12" x14ac:dyDescent="0.25">
      <c r="A2516" s="43" t="s">
        <v>47</v>
      </c>
      <c r="B2516" s="43" t="s">
        <v>12</v>
      </c>
      <c r="C2516" s="43" t="s">
        <v>774</v>
      </c>
      <c r="D2516" s="43" t="s">
        <v>371</v>
      </c>
      <c r="E2516" s="43" t="s">
        <v>1953</v>
      </c>
      <c r="F2516" s="43" t="s">
        <v>3890</v>
      </c>
      <c r="G2516" s="43" t="s">
        <v>4653</v>
      </c>
      <c r="H2516" s="76">
        <v>3092572.8000000003</v>
      </c>
      <c r="I2516" s="229">
        <v>1.9138110507859344E-4</v>
      </c>
      <c r="J2516" s="73">
        <f t="shared" si="117"/>
        <v>3.8052460210302924E-6</v>
      </c>
      <c r="K2516" s="73">
        <f t="shared" si="118"/>
        <v>603.62800034194652</v>
      </c>
      <c r="L2516" s="3" t="e">
        <f t="shared" si="119"/>
        <v>#N/A</v>
      </c>
    </row>
    <row r="2517" spans="1:12" x14ac:dyDescent="0.25">
      <c r="A2517" s="43" t="s">
        <v>47</v>
      </c>
      <c r="B2517" s="43" t="s">
        <v>12</v>
      </c>
      <c r="C2517" s="43" t="s">
        <v>774</v>
      </c>
      <c r="D2517" s="43" t="s">
        <v>371</v>
      </c>
      <c r="E2517" s="43" t="s">
        <v>1953</v>
      </c>
      <c r="F2517" s="43" t="s">
        <v>3890</v>
      </c>
      <c r="G2517" s="43" t="s">
        <v>4653</v>
      </c>
      <c r="H2517" s="76">
        <v>257932.80000000005</v>
      </c>
      <c r="I2517" s="229">
        <v>1.9136767406084063E-4</v>
      </c>
      <c r="J2517" s="73">
        <f t="shared" si="117"/>
        <v>3.8049789710159175E-6</v>
      </c>
      <c r="K2517" s="73">
        <f t="shared" si="118"/>
        <v>50.341428879935258</v>
      </c>
      <c r="L2517" s="3" t="e">
        <f t="shared" si="119"/>
        <v>#N/A</v>
      </c>
    </row>
    <row r="2518" spans="1:12" x14ac:dyDescent="0.25">
      <c r="A2518" s="43" t="s">
        <v>47</v>
      </c>
      <c r="B2518" s="43" t="s">
        <v>12</v>
      </c>
      <c r="C2518" s="43" t="s">
        <v>774</v>
      </c>
      <c r="D2518" s="43" t="s">
        <v>371</v>
      </c>
      <c r="E2518" s="43" t="s">
        <v>1954</v>
      </c>
      <c r="F2518" s="43" t="s">
        <v>3891</v>
      </c>
      <c r="G2518" s="43" t="s">
        <v>4653</v>
      </c>
      <c r="H2518" s="76">
        <v>265176</v>
      </c>
      <c r="I2518" s="229">
        <v>2.6246719160104987E-4</v>
      </c>
      <c r="J2518" s="73">
        <f t="shared" si="117"/>
        <v>5.2186564398859445E-6</v>
      </c>
      <c r="K2518" s="73">
        <f t="shared" si="118"/>
        <v>70.983862440103195</v>
      </c>
      <c r="L2518" s="3" t="e">
        <f t="shared" si="119"/>
        <v>#N/A</v>
      </c>
    </row>
    <row r="2519" spans="1:12" x14ac:dyDescent="0.25">
      <c r="A2519" s="43" t="s">
        <v>47</v>
      </c>
      <c r="B2519" s="43" t="s">
        <v>12</v>
      </c>
      <c r="C2519" s="43" t="s">
        <v>774</v>
      </c>
      <c r="D2519" s="43" t="s">
        <v>371</v>
      </c>
      <c r="E2519" s="43" t="s">
        <v>1954</v>
      </c>
      <c r="F2519" s="43" t="s">
        <v>3891</v>
      </c>
      <c r="G2519" s="43" t="s">
        <v>4653</v>
      </c>
      <c r="H2519" s="76">
        <v>64008</v>
      </c>
      <c r="I2519" s="229">
        <v>2.6246719160104987E-4</v>
      </c>
      <c r="J2519" s="73">
        <f t="shared" si="117"/>
        <v>5.2186564398859445E-6</v>
      </c>
      <c r="K2519" s="73">
        <f t="shared" si="118"/>
        <v>17.134035761404217</v>
      </c>
      <c r="L2519" s="3" t="e">
        <f t="shared" si="119"/>
        <v>#N/A</v>
      </c>
    </row>
    <row r="2520" spans="1:12" x14ac:dyDescent="0.25">
      <c r="A2520" s="43" t="s">
        <v>47</v>
      </c>
      <c r="B2520" s="43" t="s">
        <v>12</v>
      </c>
      <c r="C2520" s="43" t="s">
        <v>774</v>
      </c>
      <c r="D2520" s="43" t="s">
        <v>371</v>
      </c>
      <c r="E2520" s="43" t="s">
        <v>1954</v>
      </c>
      <c r="F2520" s="43" t="s">
        <v>3891</v>
      </c>
      <c r="G2520" s="43" t="s">
        <v>4653</v>
      </c>
      <c r="H2520" s="76">
        <v>393192</v>
      </c>
      <c r="I2520" s="229">
        <v>2.6246719160104987E-4</v>
      </c>
      <c r="J2520" s="73">
        <f t="shared" si="117"/>
        <v>5.2186564398859445E-6</v>
      </c>
      <c r="K2520" s="73">
        <f t="shared" si="118"/>
        <v>105.25193396291162</v>
      </c>
      <c r="L2520" s="3" t="e">
        <f t="shared" si="119"/>
        <v>#N/A</v>
      </c>
    </row>
    <row r="2521" spans="1:12" x14ac:dyDescent="0.25">
      <c r="A2521" s="43" t="s">
        <v>47</v>
      </c>
      <c r="B2521" s="43" t="s">
        <v>12</v>
      </c>
      <c r="C2521" s="43" t="s">
        <v>774</v>
      </c>
      <c r="D2521" s="43" t="s">
        <v>371</v>
      </c>
      <c r="E2521" s="43" t="s">
        <v>1954</v>
      </c>
      <c r="F2521" s="43" t="s">
        <v>3891</v>
      </c>
      <c r="G2521" s="43" t="s">
        <v>4653</v>
      </c>
      <c r="H2521" s="76">
        <v>45720</v>
      </c>
      <c r="I2521" s="229">
        <v>2.6246719160104987E-4</v>
      </c>
      <c r="J2521" s="73">
        <f t="shared" si="117"/>
        <v>5.2186564398859445E-6</v>
      </c>
      <c r="K2521" s="73">
        <f t="shared" si="118"/>
        <v>12.238596972431585</v>
      </c>
      <c r="L2521" s="3" t="e">
        <f t="shared" si="119"/>
        <v>#N/A</v>
      </c>
    </row>
    <row r="2522" spans="1:12" x14ac:dyDescent="0.25">
      <c r="A2522" s="43" t="s">
        <v>47</v>
      </c>
      <c r="B2522" s="43" t="s">
        <v>12</v>
      </c>
      <c r="C2522" s="43" t="s">
        <v>774</v>
      </c>
      <c r="D2522" s="43" t="s">
        <v>371</v>
      </c>
      <c r="E2522" s="43" t="s">
        <v>1954</v>
      </c>
      <c r="F2522" s="43" t="s">
        <v>3891</v>
      </c>
      <c r="G2522" s="43" t="s">
        <v>4653</v>
      </c>
      <c r="H2522" s="76">
        <v>219456</v>
      </c>
      <c r="I2522" s="229">
        <v>2.6246719160104987E-4</v>
      </c>
      <c r="J2522" s="73">
        <f t="shared" si="117"/>
        <v>5.2186564398859445E-6</v>
      </c>
      <c r="K2522" s="73">
        <f t="shared" si="118"/>
        <v>58.745265467671608</v>
      </c>
      <c r="L2522" s="3" t="e">
        <f t="shared" si="119"/>
        <v>#N/A</v>
      </c>
    </row>
    <row r="2523" spans="1:12" x14ac:dyDescent="0.25">
      <c r="A2523" s="43" t="s">
        <v>47</v>
      </c>
      <c r="B2523" s="43" t="s">
        <v>12</v>
      </c>
      <c r="C2523" s="43" t="s">
        <v>810</v>
      </c>
      <c r="D2523" s="43" t="s">
        <v>371</v>
      </c>
      <c r="E2523" s="43" t="s">
        <v>1955</v>
      </c>
      <c r="F2523" s="43" t="s">
        <v>3898</v>
      </c>
      <c r="G2523" s="43" t="s">
        <v>4653</v>
      </c>
      <c r="H2523" s="76">
        <v>200000</v>
      </c>
      <c r="I2523" s="229"/>
      <c r="J2523" s="73">
        <f t="shared" si="117"/>
        <v>0</v>
      </c>
      <c r="K2523" s="73">
        <f t="shared" si="118"/>
        <v>0</v>
      </c>
      <c r="L2523" s="3" t="e">
        <f t="shared" si="119"/>
        <v>#N/A</v>
      </c>
    </row>
    <row r="2524" spans="1:12" x14ac:dyDescent="0.25">
      <c r="A2524" s="43" t="s">
        <v>47</v>
      </c>
      <c r="B2524" s="43" t="s">
        <v>12</v>
      </c>
      <c r="C2524" s="43" t="s">
        <v>778</v>
      </c>
      <c r="D2524" s="43" t="s">
        <v>371</v>
      </c>
      <c r="E2524" s="43" t="s">
        <v>1956</v>
      </c>
      <c r="F2524" s="43" t="s">
        <v>3894</v>
      </c>
      <c r="G2524" s="43" t="s">
        <v>4653</v>
      </c>
      <c r="H2524" s="76">
        <v>465000</v>
      </c>
      <c r="I2524" s="229">
        <v>1.8999999999999998E-4</v>
      </c>
      <c r="J2524" s="73">
        <f t="shared" si="117"/>
        <v>3.7777853968334351E-6</v>
      </c>
      <c r="K2524" s="73">
        <f t="shared" si="118"/>
        <v>90.106670209527536</v>
      </c>
      <c r="L2524" s="3" t="e">
        <f t="shared" si="119"/>
        <v>#N/A</v>
      </c>
    </row>
    <row r="2525" spans="1:12" x14ac:dyDescent="0.25">
      <c r="A2525" s="43" t="s">
        <v>47</v>
      </c>
      <c r="B2525" s="43" t="s">
        <v>12</v>
      </c>
      <c r="C2525" s="43" t="s">
        <v>778</v>
      </c>
      <c r="D2525" s="43" t="s">
        <v>371</v>
      </c>
      <c r="E2525" s="43" t="s">
        <v>1956</v>
      </c>
      <c r="F2525" s="43" t="s">
        <v>3894</v>
      </c>
      <c r="G2525" s="43" t="s">
        <v>4653</v>
      </c>
      <c r="H2525" s="76">
        <v>425000</v>
      </c>
      <c r="I2525" s="229">
        <v>1.9000000000000001E-4</v>
      </c>
      <c r="J2525" s="73">
        <f t="shared" si="117"/>
        <v>3.7777853968334356E-6</v>
      </c>
      <c r="K2525" s="73">
        <f t="shared" si="118"/>
        <v>82.355558793654211</v>
      </c>
      <c r="L2525" s="3" t="e">
        <f t="shared" si="119"/>
        <v>#N/A</v>
      </c>
    </row>
    <row r="2526" spans="1:12" x14ac:dyDescent="0.25">
      <c r="A2526" s="43" t="s">
        <v>47</v>
      </c>
      <c r="B2526" s="43" t="s">
        <v>12</v>
      </c>
      <c r="C2526" s="43" t="s">
        <v>778</v>
      </c>
      <c r="D2526" s="43" t="s">
        <v>371</v>
      </c>
      <c r="E2526" s="43" t="s">
        <v>1956</v>
      </c>
      <c r="F2526" s="43" t="s">
        <v>3894</v>
      </c>
      <c r="G2526" s="43" t="s">
        <v>4653</v>
      </c>
      <c r="H2526" s="76">
        <v>730000</v>
      </c>
      <c r="I2526" s="229">
        <v>1.9000000000000001E-4</v>
      </c>
      <c r="J2526" s="73">
        <f t="shared" si="117"/>
        <v>3.7777853968334356E-6</v>
      </c>
      <c r="K2526" s="73">
        <f t="shared" si="118"/>
        <v>141.4577833396884</v>
      </c>
      <c r="L2526" s="3" t="e">
        <f t="shared" si="119"/>
        <v>#N/A</v>
      </c>
    </row>
    <row r="2527" spans="1:12" x14ac:dyDescent="0.25">
      <c r="A2527" s="43" t="s">
        <v>47</v>
      </c>
      <c r="B2527" s="43" t="s">
        <v>12</v>
      </c>
      <c r="C2527" s="43" t="s">
        <v>779</v>
      </c>
      <c r="D2527" s="43" t="s">
        <v>371</v>
      </c>
      <c r="E2527" s="43" t="s">
        <v>1957</v>
      </c>
      <c r="F2527" s="43" t="s">
        <v>3895</v>
      </c>
      <c r="G2527" s="43" t="s">
        <v>4653</v>
      </c>
      <c r="H2527" s="76">
        <v>4936000</v>
      </c>
      <c r="I2527" s="229">
        <v>1.75E-4</v>
      </c>
      <c r="J2527" s="73">
        <f t="shared" si="117"/>
        <v>3.4795391812939535E-6</v>
      </c>
      <c r="K2527" s="73">
        <f t="shared" si="118"/>
        <v>880.97500539886698</v>
      </c>
      <c r="L2527" s="3" t="e">
        <f t="shared" si="119"/>
        <v>#N/A</v>
      </c>
    </row>
    <row r="2528" spans="1:12" x14ac:dyDescent="0.25">
      <c r="A2528" s="43" t="s">
        <v>47</v>
      </c>
      <c r="B2528" s="43" t="s">
        <v>12</v>
      </c>
      <c r="C2528" s="43" t="s">
        <v>779</v>
      </c>
      <c r="D2528" s="43" t="s">
        <v>371</v>
      </c>
      <c r="E2528" s="43" t="s">
        <v>1957</v>
      </c>
      <c r="F2528" s="43" t="s">
        <v>3895</v>
      </c>
      <c r="G2528" s="43" t="s">
        <v>4653</v>
      </c>
      <c r="H2528" s="76">
        <v>4908000</v>
      </c>
      <c r="I2528" s="229">
        <v>1.7500000000000003E-4</v>
      </c>
      <c r="J2528" s="73">
        <f t="shared" si="117"/>
        <v>3.4795391812939543E-6</v>
      </c>
      <c r="K2528" s="73">
        <f t="shared" si="118"/>
        <v>875.97757830179091</v>
      </c>
      <c r="L2528" s="3" t="e">
        <f t="shared" si="119"/>
        <v>#N/A</v>
      </c>
    </row>
    <row r="2529" spans="1:12" x14ac:dyDescent="0.25">
      <c r="A2529" s="43" t="s">
        <v>47</v>
      </c>
      <c r="B2529" s="43" t="s">
        <v>12</v>
      </c>
      <c r="C2529" s="43" t="s">
        <v>779</v>
      </c>
      <c r="D2529" s="43" t="s">
        <v>371</v>
      </c>
      <c r="E2529" s="43" t="s">
        <v>1957</v>
      </c>
      <c r="F2529" s="43" t="s">
        <v>3895</v>
      </c>
      <c r="G2529" s="43" t="s">
        <v>4653</v>
      </c>
      <c r="H2529" s="76">
        <v>3172000</v>
      </c>
      <c r="I2529" s="229">
        <v>1.75E-4</v>
      </c>
      <c r="J2529" s="73">
        <f t="shared" si="117"/>
        <v>3.4795391812939535E-6</v>
      </c>
      <c r="K2529" s="73">
        <f t="shared" si="118"/>
        <v>566.13709828306446</v>
      </c>
      <c r="L2529" s="3" t="e">
        <f t="shared" si="119"/>
        <v>#N/A</v>
      </c>
    </row>
    <row r="2530" spans="1:12" x14ac:dyDescent="0.25">
      <c r="A2530" s="43" t="s">
        <v>47</v>
      </c>
      <c r="B2530" s="43" t="s">
        <v>12</v>
      </c>
      <c r="C2530" s="43" t="s">
        <v>779</v>
      </c>
      <c r="D2530" s="43" t="s">
        <v>371</v>
      </c>
      <c r="E2530" s="43" t="s">
        <v>1958</v>
      </c>
      <c r="F2530" s="43" t="s">
        <v>3896</v>
      </c>
      <c r="G2530" s="43" t="s">
        <v>4653</v>
      </c>
      <c r="H2530" s="76">
        <v>356616</v>
      </c>
      <c r="I2530" s="229">
        <v>2.6246719160104987E-4</v>
      </c>
      <c r="J2530" s="73">
        <f t="shared" si="117"/>
        <v>5.2186564398859445E-6</v>
      </c>
      <c r="K2530" s="73">
        <f t="shared" si="118"/>
        <v>95.461056384966355</v>
      </c>
      <c r="L2530" s="3" t="e">
        <f t="shared" si="119"/>
        <v>#N/A</v>
      </c>
    </row>
    <row r="2531" spans="1:12" x14ac:dyDescent="0.25">
      <c r="A2531" s="43" t="s">
        <v>47</v>
      </c>
      <c r="B2531" s="43" t="s">
        <v>12</v>
      </c>
      <c r="C2531" s="43" t="s">
        <v>779</v>
      </c>
      <c r="D2531" s="43" t="s">
        <v>371</v>
      </c>
      <c r="E2531" s="43" t="s">
        <v>1958</v>
      </c>
      <c r="F2531" s="43" t="s">
        <v>3896</v>
      </c>
      <c r="G2531" s="43" t="s">
        <v>4653</v>
      </c>
      <c r="H2531" s="76">
        <v>356616</v>
      </c>
      <c r="I2531" s="229">
        <v>2.6246719160104987E-4</v>
      </c>
      <c r="J2531" s="73">
        <f t="shared" si="117"/>
        <v>5.2186564398859445E-6</v>
      </c>
      <c r="K2531" s="73">
        <f t="shared" si="118"/>
        <v>95.461056384966355</v>
      </c>
      <c r="L2531" s="3" t="e">
        <f t="shared" si="119"/>
        <v>#N/A</v>
      </c>
    </row>
    <row r="2532" spans="1:12" x14ac:dyDescent="0.25">
      <c r="A2532" s="43" t="s">
        <v>47</v>
      </c>
      <c r="B2532" s="43" t="s">
        <v>12</v>
      </c>
      <c r="C2532" s="43" t="s">
        <v>779</v>
      </c>
      <c r="D2532" s="43" t="s">
        <v>371</v>
      </c>
      <c r="E2532" s="43" t="s">
        <v>1958</v>
      </c>
      <c r="F2532" s="43" t="s">
        <v>3896</v>
      </c>
      <c r="G2532" s="43" t="s">
        <v>4653</v>
      </c>
      <c r="H2532" s="76">
        <v>274320</v>
      </c>
      <c r="I2532" s="229">
        <v>2.6246719160104987E-4</v>
      </c>
      <c r="J2532" s="73">
        <f t="shared" si="117"/>
        <v>5.2186564398859445E-6</v>
      </c>
      <c r="K2532" s="73">
        <f t="shared" si="118"/>
        <v>73.431581834589508</v>
      </c>
      <c r="L2532" s="3" t="e">
        <f t="shared" si="119"/>
        <v>#N/A</v>
      </c>
    </row>
    <row r="2533" spans="1:12" x14ac:dyDescent="0.25">
      <c r="A2533" s="43" t="s">
        <v>47</v>
      </c>
      <c r="B2533" s="43" t="s">
        <v>12</v>
      </c>
      <c r="C2533" s="43" t="s">
        <v>795</v>
      </c>
      <c r="D2533" s="43" t="s">
        <v>371</v>
      </c>
      <c r="E2533" s="43" t="s">
        <v>1959</v>
      </c>
      <c r="F2533" s="43" t="s">
        <v>3890</v>
      </c>
      <c r="G2533" s="43" t="s">
        <v>4653</v>
      </c>
      <c r="H2533" s="76">
        <v>19217030.399999999</v>
      </c>
      <c r="I2533" s="229">
        <v>1.9138232720909888E-4</v>
      </c>
      <c r="J2533" s="73">
        <f t="shared" si="117"/>
        <v>3.8052703207501685E-6</v>
      </c>
      <c r="K2533" s="73">
        <f t="shared" si="118"/>
        <v>3750.9259954340737</v>
      </c>
      <c r="L2533" s="3" t="e">
        <f t="shared" si="119"/>
        <v>#N/A</v>
      </c>
    </row>
    <row r="2534" spans="1:12" x14ac:dyDescent="0.25">
      <c r="A2534" s="43" t="s">
        <v>47</v>
      </c>
      <c r="B2534" s="43" t="s">
        <v>12</v>
      </c>
      <c r="C2534" s="43" t="s">
        <v>795</v>
      </c>
      <c r="D2534" s="43" t="s">
        <v>371</v>
      </c>
      <c r="E2534" s="43" t="s">
        <v>1959</v>
      </c>
      <c r="F2534" s="43" t="s">
        <v>3890</v>
      </c>
      <c r="G2534" s="43" t="s">
        <v>4653</v>
      </c>
      <c r="H2534" s="76">
        <v>36576</v>
      </c>
      <c r="I2534" s="229">
        <v>1.9138232720909885E-4</v>
      </c>
      <c r="J2534" s="73">
        <f t="shared" si="117"/>
        <v>3.8052703207501677E-6</v>
      </c>
      <c r="K2534" s="73">
        <f t="shared" si="118"/>
        <v>7.1391815672517573</v>
      </c>
      <c r="L2534" s="3" t="e">
        <f t="shared" si="119"/>
        <v>#N/A</v>
      </c>
    </row>
    <row r="2535" spans="1:12" x14ac:dyDescent="0.25">
      <c r="A2535" s="43" t="s">
        <v>47</v>
      </c>
      <c r="B2535" s="43" t="s">
        <v>12</v>
      </c>
      <c r="C2535" s="43" t="s">
        <v>795</v>
      </c>
      <c r="D2535" s="43" t="s">
        <v>371</v>
      </c>
      <c r="E2535" s="43" t="s">
        <v>1959</v>
      </c>
      <c r="F2535" s="43" t="s">
        <v>3890</v>
      </c>
      <c r="G2535" s="43" t="s">
        <v>4653</v>
      </c>
      <c r="H2535" s="76">
        <v>7260336</v>
      </c>
      <c r="I2535" s="229">
        <v>1.9138232720909885E-4</v>
      </c>
      <c r="J2535" s="73">
        <f t="shared" si="117"/>
        <v>3.8052703207501677E-6</v>
      </c>
      <c r="K2535" s="73">
        <f t="shared" si="118"/>
        <v>1417.127541099474</v>
      </c>
      <c r="L2535" s="3" t="e">
        <f t="shared" si="119"/>
        <v>#N/A</v>
      </c>
    </row>
    <row r="2536" spans="1:12" x14ac:dyDescent="0.25">
      <c r="A2536" s="43" t="s">
        <v>47</v>
      </c>
      <c r="B2536" s="43" t="s">
        <v>12</v>
      </c>
      <c r="C2536" s="43" t="s">
        <v>795</v>
      </c>
      <c r="D2536" s="43" t="s">
        <v>371</v>
      </c>
      <c r="E2536" s="43" t="s">
        <v>1959</v>
      </c>
      <c r="F2536" s="43" t="s">
        <v>3890</v>
      </c>
      <c r="G2536" s="43" t="s">
        <v>4653</v>
      </c>
      <c r="H2536" s="76">
        <v>4809744</v>
      </c>
      <c r="I2536" s="229">
        <v>1.9138232720909885E-4</v>
      </c>
      <c r="J2536" s="73">
        <f t="shared" si="117"/>
        <v>3.8052703207501677E-6</v>
      </c>
      <c r="K2536" s="73">
        <f t="shared" si="118"/>
        <v>938.80237609360609</v>
      </c>
      <c r="L2536" s="3" t="e">
        <f t="shared" si="119"/>
        <v>#N/A</v>
      </c>
    </row>
    <row r="2537" spans="1:12" x14ac:dyDescent="0.25">
      <c r="A2537" s="43" t="s">
        <v>47</v>
      </c>
      <c r="B2537" s="43" t="s">
        <v>12</v>
      </c>
      <c r="C2537" s="43" t="s">
        <v>795</v>
      </c>
      <c r="D2537" s="43" t="s">
        <v>371</v>
      </c>
      <c r="E2537" s="43" t="s">
        <v>1960</v>
      </c>
      <c r="F2537" s="43" t="s">
        <v>3891</v>
      </c>
      <c r="G2537" s="43" t="s">
        <v>4653</v>
      </c>
      <c r="H2537" s="76">
        <v>717804</v>
      </c>
      <c r="I2537" s="229">
        <v>2.6246719160104987E-4</v>
      </c>
      <c r="J2537" s="73">
        <f t="shared" si="117"/>
        <v>5.2186564398859445E-6</v>
      </c>
      <c r="K2537" s="73">
        <f t="shared" si="118"/>
        <v>192.14597246717588</v>
      </c>
      <c r="L2537" s="3" t="e">
        <f t="shared" si="119"/>
        <v>#N/A</v>
      </c>
    </row>
    <row r="2538" spans="1:12" x14ac:dyDescent="0.25">
      <c r="A2538" s="43" t="s">
        <v>47</v>
      </c>
      <c r="B2538" s="43" t="s">
        <v>12</v>
      </c>
      <c r="C2538" s="43" t="s">
        <v>795</v>
      </c>
      <c r="D2538" s="43" t="s">
        <v>371</v>
      </c>
      <c r="E2538" s="43" t="s">
        <v>1960</v>
      </c>
      <c r="F2538" s="43" t="s">
        <v>3891</v>
      </c>
      <c r="G2538" s="43" t="s">
        <v>4653</v>
      </c>
      <c r="H2538" s="76">
        <v>699516</v>
      </c>
      <c r="I2538" s="229">
        <v>2.6246719160104987E-4</v>
      </c>
      <c r="J2538" s="73">
        <f t="shared" si="117"/>
        <v>5.2186564398859445E-6</v>
      </c>
      <c r="K2538" s="73">
        <f t="shared" si="118"/>
        <v>187.25053367820325</v>
      </c>
      <c r="L2538" s="3" t="e">
        <f t="shared" si="119"/>
        <v>#N/A</v>
      </c>
    </row>
    <row r="2539" spans="1:12" x14ac:dyDescent="0.25">
      <c r="A2539" s="43" t="s">
        <v>47</v>
      </c>
      <c r="B2539" s="43" t="s">
        <v>12</v>
      </c>
      <c r="C2539" s="43" t="s">
        <v>795</v>
      </c>
      <c r="D2539" s="43" t="s">
        <v>371</v>
      </c>
      <c r="E2539" s="43" t="s">
        <v>1960</v>
      </c>
      <c r="F2539" s="43" t="s">
        <v>3891</v>
      </c>
      <c r="G2539" s="43" t="s">
        <v>4653</v>
      </c>
      <c r="H2539" s="76">
        <v>1257300</v>
      </c>
      <c r="I2539" s="229">
        <v>2.6246719160104987E-4</v>
      </c>
      <c r="J2539" s="73">
        <f t="shared" si="117"/>
        <v>5.2186564398859445E-6</v>
      </c>
      <c r="K2539" s="73">
        <f t="shared" si="118"/>
        <v>336.56141674186858</v>
      </c>
      <c r="L2539" s="3" t="e">
        <f t="shared" si="119"/>
        <v>#N/A</v>
      </c>
    </row>
    <row r="2540" spans="1:12" x14ac:dyDescent="0.25">
      <c r="A2540" s="43" t="s">
        <v>47</v>
      </c>
      <c r="B2540" s="43" t="s">
        <v>12</v>
      </c>
      <c r="C2540" s="43" t="s">
        <v>783</v>
      </c>
      <c r="D2540" s="43" t="s">
        <v>371</v>
      </c>
      <c r="E2540" s="43" t="s">
        <v>1961</v>
      </c>
      <c r="F2540" s="43" t="s">
        <v>3894</v>
      </c>
      <c r="G2540" s="43" t="s">
        <v>4653</v>
      </c>
      <c r="H2540" s="76">
        <v>335000</v>
      </c>
      <c r="I2540" s="229">
        <v>1.8999999999999998E-4</v>
      </c>
      <c r="J2540" s="73">
        <f t="shared" si="117"/>
        <v>3.7777853968334351E-6</v>
      </c>
      <c r="K2540" s="73">
        <f t="shared" si="118"/>
        <v>64.915558107939191</v>
      </c>
      <c r="L2540" s="3" t="e">
        <f t="shared" si="119"/>
        <v>#N/A</v>
      </c>
    </row>
    <row r="2541" spans="1:12" x14ac:dyDescent="0.25">
      <c r="A2541" s="43" t="s">
        <v>47</v>
      </c>
      <c r="B2541" s="43" t="s">
        <v>12</v>
      </c>
      <c r="C2541" s="43" t="s">
        <v>783</v>
      </c>
      <c r="D2541" s="43" t="s">
        <v>371</v>
      </c>
      <c r="E2541" s="43" t="s">
        <v>1961</v>
      </c>
      <c r="F2541" s="43" t="s">
        <v>3894</v>
      </c>
      <c r="G2541" s="43" t="s">
        <v>4653</v>
      </c>
      <c r="H2541" s="76">
        <v>635000</v>
      </c>
      <c r="I2541" s="229">
        <v>1.9000000000000001E-4</v>
      </c>
      <c r="J2541" s="73">
        <f t="shared" si="117"/>
        <v>3.7777853968334356E-6</v>
      </c>
      <c r="K2541" s="73">
        <f t="shared" si="118"/>
        <v>123.04889372698923</v>
      </c>
      <c r="L2541" s="3" t="e">
        <f t="shared" si="119"/>
        <v>#N/A</v>
      </c>
    </row>
    <row r="2542" spans="1:12" x14ac:dyDescent="0.25">
      <c r="A2542" s="43" t="s">
        <v>47</v>
      </c>
      <c r="B2542" s="43" t="s">
        <v>12</v>
      </c>
      <c r="C2542" s="43" t="s">
        <v>783</v>
      </c>
      <c r="D2542" s="43" t="s">
        <v>371</v>
      </c>
      <c r="E2542" s="43" t="s">
        <v>1961</v>
      </c>
      <c r="F2542" s="43" t="s">
        <v>3894</v>
      </c>
      <c r="G2542" s="43" t="s">
        <v>4653</v>
      </c>
      <c r="H2542" s="76">
        <v>365000</v>
      </c>
      <c r="I2542" s="229">
        <v>1.8999999999999998E-4</v>
      </c>
      <c r="J2542" s="73">
        <f t="shared" si="117"/>
        <v>3.7777853968334351E-6</v>
      </c>
      <c r="K2542" s="73">
        <f t="shared" si="118"/>
        <v>70.728891669844188</v>
      </c>
      <c r="L2542" s="3" t="e">
        <f t="shared" si="119"/>
        <v>#N/A</v>
      </c>
    </row>
    <row r="2543" spans="1:12" x14ac:dyDescent="0.25">
      <c r="A2543" s="43" t="s">
        <v>47</v>
      </c>
      <c r="B2543" s="43" t="s">
        <v>12</v>
      </c>
      <c r="C2543" s="43" t="s">
        <v>786</v>
      </c>
      <c r="D2543" s="43" t="s">
        <v>371</v>
      </c>
      <c r="E2543" s="43" t="s">
        <v>1962</v>
      </c>
      <c r="F2543" s="43" t="s">
        <v>3895</v>
      </c>
      <c r="G2543" s="43" t="s">
        <v>4653</v>
      </c>
      <c r="H2543" s="76">
        <v>904000</v>
      </c>
      <c r="I2543" s="229">
        <v>1.7500000000000005E-4</v>
      </c>
      <c r="J2543" s="73">
        <f t="shared" si="117"/>
        <v>3.4795391812939548E-6</v>
      </c>
      <c r="K2543" s="73">
        <f t="shared" si="118"/>
        <v>161.34550341988978</v>
      </c>
      <c r="L2543" s="3" t="e">
        <f t="shared" si="119"/>
        <v>#N/A</v>
      </c>
    </row>
    <row r="2544" spans="1:12" x14ac:dyDescent="0.25">
      <c r="A2544" s="43" t="s">
        <v>47</v>
      </c>
      <c r="B2544" s="43" t="s">
        <v>12</v>
      </c>
      <c r="C2544" s="43" t="s">
        <v>786</v>
      </c>
      <c r="D2544" s="43" t="s">
        <v>371</v>
      </c>
      <c r="E2544" s="43" t="s">
        <v>1962</v>
      </c>
      <c r="F2544" s="43" t="s">
        <v>3895</v>
      </c>
      <c r="G2544" s="43" t="s">
        <v>4653</v>
      </c>
      <c r="H2544" s="76">
        <v>652000</v>
      </c>
      <c r="I2544" s="229">
        <v>1.7500000000000003E-4</v>
      </c>
      <c r="J2544" s="73">
        <f t="shared" si="117"/>
        <v>3.4795391812939543E-6</v>
      </c>
      <c r="K2544" s="73">
        <f t="shared" si="118"/>
        <v>116.36865954620367</v>
      </c>
      <c r="L2544" s="3" t="e">
        <f t="shared" si="119"/>
        <v>#N/A</v>
      </c>
    </row>
    <row r="2545" spans="1:12" x14ac:dyDescent="0.25">
      <c r="A2545" s="43" t="s">
        <v>47</v>
      </c>
      <c r="B2545" s="43" t="s">
        <v>12</v>
      </c>
      <c r="C2545" s="43" t="s">
        <v>786</v>
      </c>
      <c r="D2545" s="43" t="s">
        <v>371</v>
      </c>
      <c r="E2545" s="43" t="s">
        <v>1962</v>
      </c>
      <c r="F2545" s="43" t="s">
        <v>3895</v>
      </c>
      <c r="G2545" s="43" t="s">
        <v>4653</v>
      </c>
      <c r="H2545" s="76">
        <v>2592000</v>
      </c>
      <c r="I2545" s="229">
        <v>1.7499999999999997E-4</v>
      </c>
      <c r="J2545" s="73">
        <f t="shared" si="117"/>
        <v>3.4795391812939531E-6</v>
      </c>
      <c r="K2545" s="73">
        <f t="shared" si="118"/>
        <v>462.61896555791384</v>
      </c>
      <c r="L2545" s="3" t="e">
        <f t="shared" si="119"/>
        <v>#N/A</v>
      </c>
    </row>
    <row r="2546" spans="1:12" x14ac:dyDescent="0.25">
      <c r="A2546" s="43" t="s">
        <v>47</v>
      </c>
      <c r="B2546" s="43" t="s">
        <v>12</v>
      </c>
      <c r="C2546" s="43" t="s">
        <v>786</v>
      </c>
      <c r="D2546" s="43" t="s">
        <v>371</v>
      </c>
      <c r="E2546" s="43" t="s">
        <v>1962</v>
      </c>
      <c r="F2546" s="43" t="s">
        <v>3895</v>
      </c>
      <c r="G2546" s="43" t="s">
        <v>4653</v>
      </c>
      <c r="H2546" s="76">
        <v>1936000</v>
      </c>
      <c r="I2546" s="229">
        <v>1.7499999999999997E-4</v>
      </c>
      <c r="J2546" s="73">
        <f t="shared" si="117"/>
        <v>3.4795391812939531E-6</v>
      </c>
      <c r="K2546" s="73">
        <f t="shared" si="118"/>
        <v>345.53638785498504</v>
      </c>
      <c r="L2546" s="3" t="e">
        <f t="shared" si="119"/>
        <v>#N/A</v>
      </c>
    </row>
    <row r="2547" spans="1:12" x14ac:dyDescent="0.25">
      <c r="A2547" s="43" t="s">
        <v>47</v>
      </c>
      <c r="B2547" s="43" t="s">
        <v>12</v>
      </c>
      <c r="C2547" s="43" t="s">
        <v>786</v>
      </c>
      <c r="D2547" s="43" t="s">
        <v>371</v>
      </c>
      <c r="E2547" s="43" t="s">
        <v>1963</v>
      </c>
      <c r="F2547" s="43" t="s">
        <v>3896</v>
      </c>
      <c r="G2547" s="43" t="s">
        <v>4653</v>
      </c>
      <c r="H2547" s="76">
        <v>905000</v>
      </c>
      <c r="I2547" s="229">
        <v>2.3999999999999998E-4</v>
      </c>
      <c r="J2547" s="73">
        <f t="shared" si="117"/>
        <v>4.7719394486317078E-6</v>
      </c>
      <c r="K2547" s="73">
        <f t="shared" si="118"/>
        <v>221.5186052010117</v>
      </c>
      <c r="L2547" s="3" t="e">
        <f t="shared" si="119"/>
        <v>#N/A</v>
      </c>
    </row>
    <row r="2548" spans="1:12" x14ac:dyDescent="0.25">
      <c r="A2548" s="43" t="s">
        <v>47</v>
      </c>
      <c r="B2548" s="43" t="s">
        <v>12</v>
      </c>
      <c r="C2548" s="43" t="s">
        <v>786</v>
      </c>
      <c r="D2548" s="43" t="s">
        <v>371</v>
      </c>
      <c r="E2548" s="43" t="s">
        <v>1963</v>
      </c>
      <c r="F2548" s="43" t="s">
        <v>3896</v>
      </c>
      <c r="G2548" s="43" t="s">
        <v>4653</v>
      </c>
      <c r="H2548" s="76">
        <v>417280</v>
      </c>
      <c r="I2548" s="229">
        <v>2.6246165644171779E-4</v>
      </c>
      <c r="J2548" s="73">
        <f t="shared" si="117"/>
        <v>5.2185463838643983E-6</v>
      </c>
      <c r="K2548" s="73">
        <f t="shared" si="118"/>
        <v>111.69759503505894</v>
      </c>
      <c r="L2548" s="3" t="e">
        <f t="shared" si="119"/>
        <v>#N/A</v>
      </c>
    </row>
    <row r="2549" spans="1:12" x14ac:dyDescent="0.25">
      <c r="A2549" s="43" t="s">
        <v>47</v>
      </c>
      <c r="B2549" s="43" t="s">
        <v>12</v>
      </c>
      <c r="C2549" s="43" t="s">
        <v>786</v>
      </c>
      <c r="D2549" s="43" t="s">
        <v>371</v>
      </c>
      <c r="E2549" s="43" t="s">
        <v>1963</v>
      </c>
      <c r="F2549" s="43" t="s">
        <v>3896</v>
      </c>
      <c r="G2549" s="43" t="s">
        <v>4653</v>
      </c>
      <c r="H2549" s="76">
        <v>945000</v>
      </c>
      <c r="I2549" s="229">
        <v>2.4000000000000001E-4</v>
      </c>
      <c r="J2549" s="73">
        <f t="shared" si="117"/>
        <v>4.7719394486317078E-6</v>
      </c>
      <c r="K2549" s="73">
        <f t="shared" si="118"/>
        <v>231.30948277895695</v>
      </c>
      <c r="L2549" s="3" t="e">
        <f t="shared" si="119"/>
        <v>#N/A</v>
      </c>
    </row>
    <row r="2550" spans="1:12" x14ac:dyDescent="0.25">
      <c r="A2550" s="43" t="s">
        <v>47</v>
      </c>
      <c r="B2550" s="43" t="s">
        <v>12</v>
      </c>
      <c r="C2550" s="43" t="s">
        <v>786</v>
      </c>
      <c r="D2550" s="43" t="s">
        <v>371</v>
      </c>
      <c r="E2550" s="43" t="s">
        <v>1963</v>
      </c>
      <c r="F2550" s="43" t="s">
        <v>3896</v>
      </c>
      <c r="G2550" s="43" t="s">
        <v>4653</v>
      </c>
      <c r="H2550" s="76">
        <v>965000</v>
      </c>
      <c r="I2550" s="229">
        <v>2.4000000000000003E-4</v>
      </c>
      <c r="J2550" s="73">
        <f t="shared" si="117"/>
        <v>4.7719394486317087E-6</v>
      </c>
      <c r="K2550" s="73">
        <f t="shared" si="118"/>
        <v>236.20492156792963</v>
      </c>
      <c r="L2550" s="3" t="e">
        <f t="shared" si="119"/>
        <v>#N/A</v>
      </c>
    </row>
    <row r="2551" spans="1:12" x14ac:dyDescent="0.25">
      <c r="A2551" s="43" t="s">
        <v>47</v>
      </c>
      <c r="B2551" s="43" t="s">
        <v>12</v>
      </c>
      <c r="C2551" s="43" t="s">
        <v>787</v>
      </c>
      <c r="D2551" s="43" t="s">
        <v>371</v>
      </c>
      <c r="E2551" s="43" t="s">
        <v>1964</v>
      </c>
      <c r="F2551" s="43" t="s">
        <v>3897</v>
      </c>
      <c r="G2551" s="43" t="s">
        <v>4653</v>
      </c>
      <c r="H2551" s="76">
        <v>1030000</v>
      </c>
      <c r="I2551" s="229">
        <v>2.9000000000000006E-4</v>
      </c>
      <c r="J2551" s="73">
        <f t="shared" si="117"/>
        <v>5.7660935004299813E-6</v>
      </c>
      <c r="K2551" s="73">
        <f t="shared" si="118"/>
        <v>304.63907630544293</v>
      </c>
      <c r="L2551" s="3" t="e">
        <f t="shared" si="119"/>
        <v>#N/A</v>
      </c>
    </row>
    <row r="2552" spans="1:12" x14ac:dyDescent="0.25">
      <c r="A2552" s="43" t="s">
        <v>47</v>
      </c>
      <c r="B2552" s="43" t="s">
        <v>12</v>
      </c>
      <c r="C2552" s="43" t="s">
        <v>787</v>
      </c>
      <c r="D2552" s="43" t="s">
        <v>371</v>
      </c>
      <c r="E2552" s="43" t="s">
        <v>1964</v>
      </c>
      <c r="F2552" s="43" t="s">
        <v>3897</v>
      </c>
      <c r="G2552" s="43" t="s">
        <v>4653</v>
      </c>
      <c r="H2552" s="76">
        <v>1370000</v>
      </c>
      <c r="I2552" s="229">
        <v>2.9E-4</v>
      </c>
      <c r="J2552" s="73">
        <f t="shared" si="117"/>
        <v>5.7660935004299805E-6</v>
      </c>
      <c r="K2552" s="73">
        <f t="shared" si="118"/>
        <v>405.19954809558908</v>
      </c>
      <c r="L2552" s="3" t="e">
        <f t="shared" si="119"/>
        <v>#N/A</v>
      </c>
    </row>
    <row r="2553" spans="1:12" x14ac:dyDescent="0.25">
      <c r="A2553" s="43" t="s">
        <v>47</v>
      </c>
      <c r="B2553" s="43" t="s">
        <v>12</v>
      </c>
      <c r="C2553" s="43" t="s">
        <v>787</v>
      </c>
      <c r="D2553" s="43" t="s">
        <v>371</v>
      </c>
      <c r="E2553" s="43" t="s">
        <v>1964</v>
      </c>
      <c r="F2553" s="43" t="s">
        <v>3897</v>
      </c>
      <c r="G2553" s="43" t="s">
        <v>4653</v>
      </c>
      <c r="H2553" s="76">
        <v>730000</v>
      </c>
      <c r="I2553" s="229">
        <v>2.9E-4</v>
      </c>
      <c r="J2553" s="73">
        <f t="shared" si="117"/>
        <v>5.7660935004299805E-6</v>
      </c>
      <c r="K2553" s="73">
        <f t="shared" si="118"/>
        <v>215.90924825531388</v>
      </c>
      <c r="L2553" s="3" t="e">
        <f t="shared" si="119"/>
        <v>#N/A</v>
      </c>
    </row>
    <row r="2554" spans="1:12" x14ac:dyDescent="0.25">
      <c r="A2554" s="43" t="s">
        <v>47</v>
      </c>
      <c r="B2554" s="43" t="s">
        <v>13</v>
      </c>
      <c r="C2554" s="43" t="s">
        <v>748</v>
      </c>
      <c r="D2554" s="43" t="s">
        <v>55</v>
      </c>
      <c r="E2554" s="43" t="s">
        <v>1965</v>
      </c>
      <c r="F2554" s="43" t="s">
        <v>380</v>
      </c>
      <c r="G2554" s="43" t="s">
        <v>4653</v>
      </c>
      <c r="H2554" s="76">
        <v>190000</v>
      </c>
      <c r="I2554" s="229">
        <v>3.7599999999999998E-4</v>
      </c>
      <c r="J2554" s="73">
        <f t="shared" si="117"/>
        <v>7.4760384695230087E-6</v>
      </c>
      <c r="K2554" s="73">
        <f t="shared" si="118"/>
        <v>72.860447309209363</v>
      </c>
      <c r="L2554" s="3" t="e">
        <f t="shared" si="119"/>
        <v>#N/A</v>
      </c>
    </row>
    <row r="2555" spans="1:12" x14ac:dyDescent="0.25">
      <c r="A2555" s="43" t="s">
        <v>47</v>
      </c>
      <c r="B2555" s="43" t="s">
        <v>13</v>
      </c>
      <c r="C2555" s="43" t="s">
        <v>748</v>
      </c>
      <c r="D2555" s="43" t="s">
        <v>55</v>
      </c>
      <c r="E2555" s="43" t="s">
        <v>1965</v>
      </c>
      <c r="F2555" s="43" t="s">
        <v>380</v>
      </c>
      <c r="G2555" s="43" t="s">
        <v>4653</v>
      </c>
      <c r="H2555" s="76">
        <v>145000</v>
      </c>
      <c r="I2555" s="229">
        <v>3.7600000000000003E-4</v>
      </c>
      <c r="J2555" s="73">
        <f t="shared" si="117"/>
        <v>7.4760384695230096E-6</v>
      </c>
      <c r="K2555" s="73">
        <f t="shared" si="118"/>
        <v>55.604025578080837</v>
      </c>
      <c r="L2555" s="3" t="e">
        <f t="shared" si="119"/>
        <v>#N/A</v>
      </c>
    </row>
    <row r="2556" spans="1:12" x14ac:dyDescent="0.25">
      <c r="A2556" s="43" t="s">
        <v>47</v>
      </c>
      <c r="B2556" s="43" t="s">
        <v>13</v>
      </c>
      <c r="C2556" s="43" t="s">
        <v>748</v>
      </c>
      <c r="D2556" s="43" t="s">
        <v>55</v>
      </c>
      <c r="E2556" s="43" t="s">
        <v>1965</v>
      </c>
      <c r="F2556" s="43" t="s">
        <v>380</v>
      </c>
      <c r="G2556" s="43" t="s">
        <v>4653</v>
      </c>
      <c r="H2556" s="76">
        <v>325000</v>
      </c>
      <c r="I2556" s="229">
        <v>3.7600000000000003E-4</v>
      </c>
      <c r="J2556" s="73">
        <f t="shared" si="117"/>
        <v>7.4760384695230096E-6</v>
      </c>
      <c r="K2556" s="73">
        <f t="shared" si="118"/>
        <v>124.62971250259498</v>
      </c>
      <c r="L2556" s="3" t="e">
        <f t="shared" si="119"/>
        <v>#N/A</v>
      </c>
    </row>
    <row r="2557" spans="1:12" x14ac:dyDescent="0.25">
      <c r="A2557" s="43" t="s">
        <v>47</v>
      </c>
      <c r="B2557" s="43" t="s">
        <v>13</v>
      </c>
      <c r="C2557" s="43" t="s">
        <v>748</v>
      </c>
      <c r="D2557" s="43" t="s">
        <v>55</v>
      </c>
      <c r="E2557" s="43" t="s">
        <v>1965</v>
      </c>
      <c r="F2557" s="43" t="s">
        <v>380</v>
      </c>
      <c r="G2557" s="43" t="s">
        <v>4653</v>
      </c>
      <c r="H2557" s="76">
        <v>75000</v>
      </c>
      <c r="I2557" s="229">
        <v>3.7599999999999998E-4</v>
      </c>
      <c r="J2557" s="73">
        <f t="shared" si="117"/>
        <v>7.4760384695230087E-6</v>
      </c>
      <c r="K2557" s="73">
        <f t="shared" si="118"/>
        <v>28.760702885214222</v>
      </c>
      <c r="L2557" s="3" t="e">
        <f t="shared" si="119"/>
        <v>#N/A</v>
      </c>
    </row>
    <row r="2558" spans="1:12" x14ac:dyDescent="0.25">
      <c r="A2558" s="43" t="s">
        <v>47</v>
      </c>
      <c r="B2558" s="43" t="s">
        <v>13</v>
      </c>
      <c r="C2558" s="43" t="s">
        <v>748</v>
      </c>
      <c r="D2558" s="43" t="s">
        <v>55</v>
      </c>
      <c r="E2558" s="43" t="s">
        <v>1965</v>
      </c>
      <c r="F2558" s="43" t="s">
        <v>380</v>
      </c>
      <c r="G2558" s="43" t="s">
        <v>4653</v>
      </c>
      <c r="H2558" s="76">
        <v>50000</v>
      </c>
      <c r="I2558" s="229">
        <v>3.7600000000000003E-4</v>
      </c>
      <c r="J2558" s="73">
        <f t="shared" si="117"/>
        <v>7.4760384695230096E-6</v>
      </c>
      <c r="K2558" s="73">
        <f t="shared" si="118"/>
        <v>19.173801923476152</v>
      </c>
      <c r="L2558" s="3" t="e">
        <f t="shared" si="119"/>
        <v>#N/A</v>
      </c>
    </row>
    <row r="2559" spans="1:12" x14ac:dyDescent="0.25">
      <c r="A2559" s="43" t="s">
        <v>47</v>
      </c>
      <c r="B2559" s="43" t="s">
        <v>13</v>
      </c>
      <c r="C2559" s="43" t="s">
        <v>748</v>
      </c>
      <c r="D2559" s="43" t="s">
        <v>55</v>
      </c>
      <c r="E2559" s="43" t="s">
        <v>1965</v>
      </c>
      <c r="F2559" s="43" t="s">
        <v>380</v>
      </c>
      <c r="G2559" s="43" t="s">
        <v>4653</v>
      </c>
      <c r="H2559" s="76">
        <v>190000</v>
      </c>
      <c r="I2559" s="229">
        <v>3.7599999999999998E-4</v>
      </c>
      <c r="J2559" s="73">
        <f t="shared" si="117"/>
        <v>7.4760384695230087E-6</v>
      </c>
      <c r="K2559" s="73">
        <f t="shared" si="118"/>
        <v>72.860447309209363</v>
      </c>
      <c r="L2559" s="3" t="e">
        <f t="shared" si="119"/>
        <v>#N/A</v>
      </c>
    </row>
    <row r="2560" spans="1:12" x14ac:dyDescent="0.25">
      <c r="A2560" s="43" t="s">
        <v>47</v>
      </c>
      <c r="B2560" s="43" t="s">
        <v>13</v>
      </c>
      <c r="C2560" s="43" t="s">
        <v>748</v>
      </c>
      <c r="D2560" s="43" t="s">
        <v>55</v>
      </c>
      <c r="E2560" s="43" t="s">
        <v>1965</v>
      </c>
      <c r="F2560" s="43" t="s">
        <v>380</v>
      </c>
      <c r="G2560" s="43" t="s">
        <v>4653</v>
      </c>
      <c r="H2560" s="76">
        <v>100000</v>
      </c>
      <c r="I2560" s="229">
        <v>3.7600000000000003E-4</v>
      </c>
      <c r="J2560" s="73">
        <f t="shared" si="117"/>
        <v>7.4760384695230096E-6</v>
      </c>
      <c r="K2560" s="73">
        <f t="shared" si="118"/>
        <v>38.347603846952303</v>
      </c>
      <c r="L2560" s="3" t="e">
        <f t="shared" si="119"/>
        <v>#N/A</v>
      </c>
    </row>
    <row r="2561" spans="1:12" x14ac:dyDescent="0.25">
      <c r="A2561" s="43" t="s">
        <v>47</v>
      </c>
      <c r="B2561" s="43" t="s">
        <v>13</v>
      </c>
      <c r="C2561" s="43" t="s">
        <v>748</v>
      </c>
      <c r="D2561" s="43" t="s">
        <v>55</v>
      </c>
      <c r="E2561" s="43" t="s">
        <v>1965</v>
      </c>
      <c r="F2561" s="43" t="s">
        <v>380</v>
      </c>
      <c r="G2561" s="43" t="s">
        <v>4653</v>
      </c>
      <c r="H2561" s="76">
        <v>260000</v>
      </c>
      <c r="I2561" s="229">
        <v>3.7600000000000003E-4</v>
      </c>
      <c r="J2561" s="73">
        <f t="shared" si="117"/>
        <v>7.4760384695230096E-6</v>
      </c>
      <c r="K2561" s="73">
        <f t="shared" si="118"/>
        <v>99.703770002075984</v>
      </c>
      <c r="L2561" s="3" t="e">
        <f t="shared" si="119"/>
        <v>#N/A</v>
      </c>
    </row>
    <row r="2562" spans="1:12" x14ac:dyDescent="0.25">
      <c r="A2562" s="43" t="s">
        <v>47</v>
      </c>
      <c r="B2562" s="43" t="s">
        <v>13</v>
      </c>
      <c r="C2562" s="43" t="s">
        <v>748</v>
      </c>
      <c r="D2562" s="43" t="s">
        <v>55</v>
      </c>
      <c r="E2562" s="43" t="s">
        <v>1965</v>
      </c>
      <c r="F2562" s="43" t="s">
        <v>380</v>
      </c>
      <c r="G2562" s="43" t="s">
        <v>4653</v>
      </c>
      <c r="H2562" s="76">
        <v>165000</v>
      </c>
      <c r="I2562" s="229">
        <v>3.7599999999999998E-4</v>
      </c>
      <c r="J2562" s="73">
        <f t="shared" si="117"/>
        <v>7.4760384695230087E-6</v>
      </c>
      <c r="K2562" s="73">
        <f t="shared" si="118"/>
        <v>63.273546347471289</v>
      </c>
      <c r="L2562" s="3" t="e">
        <f t="shared" si="119"/>
        <v>#N/A</v>
      </c>
    </row>
    <row r="2563" spans="1:12" x14ac:dyDescent="0.25">
      <c r="A2563" s="43" t="s">
        <v>47</v>
      </c>
      <c r="B2563" s="43" t="s">
        <v>13</v>
      </c>
      <c r="C2563" s="43" t="s">
        <v>748</v>
      </c>
      <c r="D2563" s="43" t="s">
        <v>55</v>
      </c>
      <c r="E2563" s="43" t="s">
        <v>1965</v>
      </c>
      <c r="F2563" s="43" t="s">
        <v>380</v>
      </c>
      <c r="G2563" s="43" t="s">
        <v>4653</v>
      </c>
      <c r="H2563" s="76">
        <v>100000</v>
      </c>
      <c r="I2563" s="229">
        <v>3.7600000000000003E-4</v>
      </c>
      <c r="J2563" s="73">
        <f t="shared" si="117"/>
        <v>7.4760384695230096E-6</v>
      </c>
      <c r="K2563" s="73">
        <f t="shared" si="118"/>
        <v>38.347603846952303</v>
      </c>
      <c r="L2563" s="3" t="e">
        <f t="shared" si="119"/>
        <v>#N/A</v>
      </c>
    </row>
    <row r="2564" spans="1:12" x14ac:dyDescent="0.25">
      <c r="A2564" s="43" t="s">
        <v>47</v>
      </c>
      <c r="B2564" s="43" t="s">
        <v>13</v>
      </c>
      <c r="C2564" s="43" t="s">
        <v>748</v>
      </c>
      <c r="D2564" s="43" t="s">
        <v>55</v>
      </c>
      <c r="E2564" s="43" t="s">
        <v>1966</v>
      </c>
      <c r="F2564" s="43" t="s">
        <v>380</v>
      </c>
      <c r="G2564" s="43" t="s">
        <v>4653</v>
      </c>
      <c r="H2564" s="76">
        <v>95000</v>
      </c>
      <c r="I2564" s="229">
        <v>3.7599999999999998E-4</v>
      </c>
      <c r="J2564" s="73">
        <f t="shared" si="117"/>
        <v>7.4760384695230087E-6</v>
      </c>
      <c r="K2564" s="73">
        <f t="shared" si="118"/>
        <v>36.430223654604681</v>
      </c>
      <c r="L2564" s="3" t="e">
        <f t="shared" si="119"/>
        <v>#N/A</v>
      </c>
    </row>
    <row r="2565" spans="1:12" x14ac:dyDescent="0.25">
      <c r="A2565" s="43" t="s">
        <v>47</v>
      </c>
      <c r="B2565" s="43" t="s">
        <v>13</v>
      </c>
      <c r="C2565" s="43" t="s">
        <v>748</v>
      </c>
      <c r="D2565" s="43" t="s">
        <v>55</v>
      </c>
      <c r="E2565" s="43" t="s">
        <v>1966</v>
      </c>
      <c r="F2565" s="43" t="s">
        <v>380</v>
      </c>
      <c r="G2565" s="43" t="s">
        <v>4653</v>
      </c>
      <c r="H2565" s="76">
        <v>100000</v>
      </c>
      <c r="I2565" s="229">
        <v>3.7600000000000003E-4</v>
      </c>
      <c r="J2565" s="73">
        <f t="shared" si="117"/>
        <v>7.4760384695230096E-6</v>
      </c>
      <c r="K2565" s="73">
        <f t="shared" si="118"/>
        <v>38.347603846952303</v>
      </c>
      <c r="L2565" s="3" t="e">
        <f t="shared" si="119"/>
        <v>#N/A</v>
      </c>
    </row>
    <row r="2566" spans="1:12" x14ac:dyDescent="0.25">
      <c r="A2566" s="43" t="s">
        <v>47</v>
      </c>
      <c r="B2566" s="43" t="s">
        <v>13</v>
      </c>
      <c r="C2566" s="43" t="s">
        <v>748</v>
      </c>
      <c r="D2566" s="43" t="s">
        <v>55</v>
      </c>
      <c r="E2566" s="43" t="s">
        <v>1966</v>
      </c>
      <c r="F2566" s="43" t="s">
        <v>380</v>
      </c>
      <c r="G2566" s="43" t="s">
        <v>4653</v>
      </c>
      <c r="H2566" s="76">
        <v>55000</v>
      </c>
      <c r="I2566" s="229">
        <v>3.7599999999999998E-4</v>
      </c>
      <c r="J2566" s="73">
        <f t="shared" si="117"/>
        <v>7.4760384695230087E-6</v>
      </c>
      <c r="K2566" s="73">
        <f t="shared" si="118"/>
        <v>21.091182115823763</v>
      </c>
      <c r="L2566" s="3" t="e">
        <f t="shared" si="119"/>
        <v>#N/A</v>
      </c>
    </row>
    <row r="2567" spans="1:12" x14ac:dyDescent="0.25">
      <c r="A2567" s="43" t="s">
        <v>47</v>
      </c>
      <c r="B2567" s="43" t="s">
        <v>13</v>
      </c>
      <c r="C2567" s="43" t="s">
        <v>748</v>
      </c>
      <c r="D2567" s="43" t="s">
        <v>55</v>
      </c>
      <c r="E2567" s="43" t="s">
        <v>1966</v>
      </c>
      <c r="F2567" s="43" t="s">
        <v>380</v>
      </c>
      <c r="G2567" s="43" t="s">
        <v>4653</v>
      </c>
      <c r="H2567" s="76">
        <v>165000</v>
      </c>
      <c r="I2567" s="229">
        <v>3.7599999999999998E-4</v>
      </c>
      <c r="J2567" s="73">
        <f t="shared" ref="J2567:J2630" si="120">I2567*$J$5</f>
        <v>7.4760384695230087E-6</v>
      </c>
      <c r="K2567" s="73">
        <f t="shared" ref="K2567:K2630" si="121">(I2567+J2567)*H2567</f>
        <v>63.273546347471289</v>
      </c>
      <c r="L2567" s="3" t="e">
        <f t="shared" ref="L2567:L2630" si="122">MATCH(C2567,$C$7237:$C$7264,0)</f>
        <v>#N/A</v>
      </c>
    </row>
    <row r="2568" spans="1:12" x14ac:dyDescent="0.25">
      <c r="A2568" s="43" t="s">
        <v>47</v>
      </c>
      <c r="B2568" s="43" t="s">
        <v>13</v>
      </c>
      <c r="C2568" s="43" t="s">
        <v>748</v>
      </c>
      <c r="D2568" s="43" t="s">
        <v>55</v>
      </c>
      <c r="E2568" s="43" t="s">
        <v>1966</v>
      </c>
      <c r="F2568" s="43" t="s">
        <v>380</v>
      </c>
      <c r="G2568" s="43" t="s">
        <v>4653</v>
      </c>
      <c r="H2568" s="76">
        <v>220000</v>
      </c>
      <c r="I2568" s="229">
        <v>3.7599999999999998E-4</v>
      </c>
      <c r="J2568" s="73">
        <f t="shared" si="120"/>
        <v>7.4760384695230087E-6</v>
      </c>
      <c r="K2568" s="73">
        <f t="shared" si="121"/>
        <v>84.364728463295052</v>
      </c>
      <c r="L2568" s="3" t="e">
        <f t="shared" si="122"/>
        <v>#N/A</v>
      </c>
    </row>
    <row r="2569" spans="1:12" x14ac:dyDescent="0.25">
      <c r="A2569" s="43" t="s">
        <v>47</v>
      </c>
      <c r="B2569" s="43" t="s">
        <v>13</v>
      </c>
      <c r="C2569" s="43" t="s">
        <v>748</v>
      </c>
      <c r="D2569" s="43" t="s">
        <v>55</v>
      </c>
      <c r="E2569" s="43" t="s">
        <v>1966</v>
      </c>
      <c r="F2569" s="43" t="s">
        <v>380</v>
      </c>
      <c r="G2569" s="43" t="s">
        <v>4653</v>
      </c>
      <c r="H2569" s="76">
        <v>50000</v>
      </c>
      <c r="I2569" s="229">
        <v>3.7600000000000003E-4</v>
      </c>
      <c r="J2569" s="73">
        <f t="shared" si="120"/>
        <v>7.4760384695230096E-6</v>
      </c>
      <c r="K2569" s="73">
        <f t="shared" si="121"/>
        <v>19.173801923476152</v>
      </c>
      <c r="L2569" s="3" t="e">
        <f t="shared" si="122"/>
        <v>#N/A</v>
      </c>
    </row>
    <row r="2570" spans="1:12" x14ac:dyDescent="0.25">
      <c r="A2570" s="43" t="s">
        <v>47</v>
      </c>
      <c r="B2570" s="43" t="s">
        <v>13</v>
      </c>
      <c r="C2570" s="43" t="s">
        <v>749</v>
      </c>
      <c r="D2570" s="43" t="s">
        <v>55</v>
      </c>
      <c r="E2570" s="43" t="s">
        <v>1967</v>
      </c>
      <c r="F2570" s="43" t="s">
        <v>3899</v>
      </c>
      <c r="G2570" s="43" t="s">
        <v>4653</v>
      </c>
      <c r="H2570" s="76">
        <v>115000</v>
      </c>
      <c r="I2570" s="229">
        <v>3.1130434782608693E-4</v>
      </c>
      <c r="J2570" s="73">
        <f t="shared" si="120"/>
        <v>6.1896895746744609E-6</v>
      </c>
      <c r="K2570" s="73">
        <f t="shared" si="121"/>
        <v>36.511814301087561</v>
      </c>
      <c r="L2570" s="3" t="e">
        <f t="shared" si="122"/>
        <v>#N/A</v>
      </c>
    </row>
    <row r="2571" spans="1:12" x14ac:dyDescent="0.25">
      <c r="A2571" s="43" t="s">
        <v>47</v>
      </c>
      <c r="B2571" s="43" t="s">
        <v>13</v>
      </c>
      <c r="C2571" s="43" t="s">
        <v>749</v>
      </c>
      <c r="D2571" s="43" t="s">
        <v>55</v>
      </c>
      <c r="E2571" s="43" t="s">
        <v>1967</v>
      </c>
      <c r="F2571" s="43" t="s">
        <v>3899</v>
      </c>
      <c r="G2571" s="43" t="s">
        <v>4653</v>
      </c>
      <c r="H2571" s="76">
        <v>85000</v>
      </c>
      <c r="I2571" s="229">
        <v>3.5799999999999997E-4</v>
      </c>
      <c r="J2571" s="73">
        <f t="shared" si="120"/>
        <v>7.1181430108756301E-6</v>
      </c>
      <c r="K2571" s="73">
        <f t="shared" si="121"/>
        <v>31.035042155924426</v>
      </c>
      <c r="L2571" s="3" t="e">
        <f t="shared" si="122"/>
        <v>#N/A</v>
      </c>
    </row>
    <row r="2572" spans="1:12" x14ac:dyDescent="0.25">
      <c r="A2572" s="43" t="s">
        <v>47</v>
      </c>
      <c r="B2572" s="43" t="s">
        <v>13</v>
      </c>
      <c r="C2572" s="43" t="s">
        <v>749</v>
      </c>
      <c r="D2572" s="43" t="s">
        <v>55</v>
      </c>
      <c r="E2572" s="43" t="s">
        <v>1967</v>
      </c>
      <c r="F2572" s="43" t="s">
        <v>3899</v>
      </c>
      <c r="G2572" s="43" t="s">
        <v>4653</v>
      </c>
      <c r="H2572" s="76">
        <v>255000</v>
      </c>
      <c r="I2572" s="229">
        <v>2.8078431372549015E-4</v>
      </c>
      <c r="J2572" s="73">
        <f t="shared" si="120"/>
        <v>5.5828572634318666E-6</v>
      </c>
      <c r="K2572" s="73">
        <f t="shared" si="121"/>
        <v>73.023628602175108</v>
      </c>
      <c r="L2572" s="3" t="e">
        <f t="shared" si="122"/>
        <v>#N/A</v>
      </c>
    </row>
    <row r="2573" spans="1:12" x14ac:dyDescent="0.25">
      <c r="A2573" s="43" t="s">
        <v>47</v>
      </c>
      <c r="B2573" s="43" t="s">
        <v>13</v>
      </c>
      <c r="C2573" s="43" t="s">
        <v>749</v>
      </c>
      <c r="D2573" s="43" t="s">
        <v>55</v>
      </c>
      <c r="E2573" s="43" t="s">
        <v>1967</v>
      </c>
      <c r="F2573" s="43" t="s">
        <v>3899</v>
      </c>
      <c r="G2573" s="43" t="s">
        <v>4653</v>
      </c>
      <c r="H2573" s="76">
        <v>165000</v>
      </c>
      <c r="I2573" s="229">
        <v>1.3018181818181819E-4</v>
      </c>
      <c r="J2573" s="73">
        <f t="shared" si="120"/>
        <v>2.5884156403184112E-6</v>
      </c>
      <c r="K2573" s="73">
        <f t="shared" si="121"/>
        <v>21.907088580652541</v>
      </c>
      <c r="L2573" s="3" t="e">
        <f t="shared" si="122"/>
        <v>#N/A</v>
      </c>
    </row>
    <row r="2574" spans="1:12" x14ac:dyDescent="0.25">
      <c r="A2574" s="43" t="s">
        <v>47</v>
      </c>
      <c r="B2574" s="43" t="s">
        <v>13</v>
      </c>
      <c r="C2574" s="43" t="s">
        <v>749</v>
      </c>
      <c r="D2574" s="43" t="s">
        <v>55</v>
      </c>
      <c r="E2574" s="43" t="s">
        <v>1967</v>
      </c>
      <c r="F2574" s="43" t="s">
        <v>3899</v>
      </c>
      <c r="G2574" s="43" t="s">
        <v>4653</v>
      </c>
      <c r="H2574" s="76">
        <v>15000</v>
      </c>
      <c r="I2574" s="229">
        <v>3.5800000000000003E-4</v>
      </c>
      <c r="J2574" s="73">
        <f t="shared" si="120"/>
        <v>7.1181430108756318E-6</v>
      </c>
      <c r="K2574" s="73">
        <f t="shared" si="121"/>
        <v>5.4767721451631344</v>
      </c>
      <c r="L2574" s="3" t="e">
        <f t="shared" si="122"/>
        <v>#N/A</v>
      </c>
    </row>
    <row r="2575" spans="1:12" x14ac:dyDescent="0.25">
      <c r="A2575" s="43" t="s">
        <v>47</v>
      </c>
      <c r="B2575" s="43" t="s">
        <v>13</v>
      </c>
      <c r="C2575" s="43" t="s">
        <v>749</v>
      </c>
      <c r="D2575" s="43" t="s">
        <v>55</v>
      </c>
      <c r="E2575" s="43" t="s">
        <v>1967</v>
      </c>
      <c r="F2575" s="43" t="s">
        <v>3899</v>
      </c>
      <c r="G2575" s="43" t="s">
        <v>4653</v>
      </c>
      <c r="H2575" s="76">
        <v>90000</v>
      </c>
      <c r="I2575" s="229">
        <v>2.9933333333333336E-4</v>
      </c>
      <c r="J2575" s="73">
        <f t="shared" si="120"/>
        <v>5.9516689234323249E-6</v>
      </c>
      <c r="K2575" s="73">
        <f t="shared" si="121"/>
        <v>27.475650203108913</v>
      </c>
      <c r="L2575" s="3" t="e">
        <f t="shared" si="122"/>
        <v>#N/A</v>
      </c>
    </row>
    <row r="2576" spans="1:12" x14ac:dyDescent="0.25">
      <c r="A2576" s="43" t="s">
        <v>47</v>
      </c>
      <c r="B2576" s="43" t="s">
        <v>13</v>
      </c>
      <c r="C2576" s="43" t="s">
        <v>749</v>
      </c>
      <c r="D2576" s="43" t="s">
        <v>55</v>
      </c>
      <c r="E2576" s="43" t="s">
        <v>1967</v>
      </c>
      <c r="F2576" s="43" t="s">
        <v>3899</v>
      </c>
      <c r="G2576" s="43" t="s">
        <v>4653</v>
      </c>
      <c r="H2576" s="76">
        <v>120000</v>
      </c>
      <c r="I2576" s="229">
        <v>1.3424999999999998E-4</v>
      </c>
      <c r="J2576" s="73">
        <f t="shared" si="120"/>
        <v>2.6693036290783615E-6</v>
      </c>
      <c r="K2576" s="73">
        <f t="shared" si="121"/>
        <v>16.430316435489399</v>
      </c>
      <c r="L2576" s="3" t="e">
        <f t="shared" si="122"/>
        <v>#N/A</v>
      </c>
    </row>
    <row r="2577" spans="1:12" x14ac:dyDescent="0.25">
      <c r="A2577" s="43" t="s">
        <v>47</v>
      </c>
      <c r="B2577" s="43" t="s">
        <v>13</v>
      </c>
      <c r="C2577" s="43" t="s">
        <v>749</v>
      </c>
      <c r="D2577" s="43" t="s">
        <v>55</v>
      </c>
      <c r="E2577" s="43" t="s">
        <v>1967</v>
      </c>
      <c r="F2577" s="43" t="s">
        <v>3899</v>
      </c>
      <c r="G2577" s="43" t="s">
        <v>4653</v>
      </c>
      <c r="H2577" s="76">
        <v>530000</v>
      </c>
      <c r="I2577" s="229">
        <v>1.510188679245283E-4</v>
      </c>
      <c r="J2577" s="73">
        <f t="shared" si="120"/>
        <v>3.0027203889031598E-6</v>
      </c>
      <c r="K2577" s="73">
        <f t="shared" si="121"/>
        <v>81.631441806118673</v>
      </c>
      <c r="L2577" s="3" t="e">
        <f t="shared" si="122"/>
        <v>#N/A</v>
      </c>
    </row>
    <row r="2578" spans="1:12" x14ac:dyDescent="0.25">
      <c r="A2578" s="43" t="s">
        <v>47</v>
      </c>
      <c r="B2578" s="43" t="s">
        <v>13</v>
      </c>
      <c r="C2578" s="43" t="s">
        <v>756</v>
      </c>
      <c r="D2578" s="43" t="s">
        <v>55</v>
      </c>
      <c r="E2578" s="43" t="s">
        <v>1968</v>
      </c>
      <c r="F2578" s="43" t="s">
        <v>3899</v>
      </c>
      <c r="G2578" s="43" t="s">
        <v>4653</v>
      </c>
      <c r="H2578" s="76">
        <v>70000</v>
      </c>
      <c r="I2578" s="229">
        <v>3.5799999999999997E-4</v>
      </c>
      <c r="J2578" s="73">
        <f t="shared" si="120"/>
        <v>7.1181430108756301E-6</v>
      </c>
      <c r="K2578" s="73">
        <f t="shared" si="121"/>
        <v>25.558270010761291</v>
      </c>
      <c r="L2578" s="3" t="e">
        <f t="shared" si="122"/>
        <v>#N/A</v>
      </c>
    </row>
    <row r="2579" spans="1:12" x14ac:dyDescent="0.25">
      <c r="A2579" s="43" t="s">
        <v>47</v>
      </c>
      <c r="B2579" s="43" t="s">
        <v>13</v>
      </c>
      <c r="C2579" s="43" t="s">
        <v>756</v>
      </c>
      <c r="D2579" s="43" t="s">
        <v>55</v>
      </c>
      <c r="E2579" s="43" t="s">
        <v>1968</v>
      </c>
      <c r="F2579" s="43" t="s">
        <v>3899</v>
      </c>
      <c r="G2579" s="43" t="s">
        <v>4653</v>
      </c>
      <c r="H2579" s="76">
        <v>110000</v>
      </c>
      <c r="I2579" s="229">
        <v>3.7154545454545459E-4</v>
      </c>
      <c r="J2579" s="73">
        <f t="shared" si="120"/>
        <v>7.3874683812718912E-6</v>
      </c>
      <c r="K2579" s="73">
        <f t="shared" si="121"/>
        <v>41.682621521939915</v>
      </c>
      <c r="L2579" s="3" t="e">
        <f t="shared" si="122"/>
        <v>#N/A</v>
      </c>
    </row>
    <row r="2580" spans="1:12" x14ac:dyDescent="0.25">
      <c r="A2580" s="43" t="s">
        <v>47</v>
      </c>
      <c r="B2580" s="43" t="s">
        <v>13</v>
      </c>
      <c r="C2580" s="43" t="s">
        <v>756</v>
      </c>
      <c r="D2580" s="43" t="s">
        <v>55</v>
      </c>
      <c r="E2580" s="43" t="s">
        <v>1968</v>
      </c>
      <c r="F2580" s="43" t="s">
        <v>3899</v>
      </c>
      <c r="G2580" s="43" t="s">
        <v>4653</v>
      </c>
      <c r="H2580" s="76">
        <v>100000</v>
      </c>
      <c r="I2580" s="229">
        <v>3.7600000000000003E-4</v>
      </c>
      <c r="J2580" s="73">
        <f t="shared" si="120"/>
        <v>7.4760384695230096E-6</v>
      </c>
      <c r="K2580" s="73">
        <f t="shared" si="121"/>
        <v>38.347603846952303</v>
      </c>
      <c r="L2580" s="3" t="e">
        <f t="shared" si="122"/>
        <v>#N/A</v>
      </c>
    </row>
    <row r="2581" spans="1:12" x14ac:dyDescent="0.25">
      <c r="A2581" s="43" t="s">
        <v>47</v>
      </c>
      <c r="B2581" s="43" t="s">
        <v>13</v>
      </c>
      <c r="C2581" s="43" t="s">
        <v>756</v>
      </c>
      <c r="D2581" s="43" t="s">
        <v>55</v>
      </c>
      <c r="E2581" s="43" t="s">
        <v>1968</v>
      </c>
      <c r="F2581" s="43" t="s">
        <v>3899</v>
      </c>
      <c r="G2581" s="43" t="s">
        <v>4653</v>
      </c>
      <c r="H2581" s="76">
        <v>15000</v>
      </c>
      <c r="I2581" s="229">
        <v>3.5800000000000003E-4</v>
      </c>
      <c r="J2581" s="73">
        <f t="shared" si="120"/>
        <v>7.1181430108756318E-6</v>
      </c>
      <c r="K2581" s="73">
        <f t="shared" si="121"/>
        <v>5.4767721451631344</v>
      </c>
      <c r="L2581" s="3" t="e">
        <f t="shared" si="122"/>
        <v>#N/A</v>
      </c>
    </row>
    <row r="2582" spans="1:12" x14ac:dyDescent="0.25">
      <c r="A2582" s="43" t="s">
        <v>47</v>
      </c>
      <c r="B2582" s="43" t="s">
        <v>13</v>
      </c>
      <c r="C2582" s="43" t="s">
        <v>756</v>
      </c>
      <c r="D2582" s="43" t="s">
        <v>55</v>
      </c>
      <c r="E2582" s="43" t="s">
        <v>1968</v>
      </c>
      <c r="F2582" s="43" t="s">
        <v>3899</v>
      </c>
      <c r="G2582" s="43" t="s">
        <v>4653</v>
      </c>
      <c r="H2582" s="76">
        <v>75000</v>
      </c>
      <c r="I2582" s="229">
        <v>3.7120000000000002E-4</v>
      </c>
      <c r="J2582" s="73">
        <f t="shared" si="120"/>
        <v>7.3805996805503756E-6</v>
      </c>
      <c r="K2582" s="73">
        <f t="shared" si="121"/>
        <v>28.39354497604128</v>
      </c>
      <c r="L2582" s="3" t="e">
        <f t="shared" si="122"/>
        <v>#N/A</v>
      </c>
    </row>
    <row r="2583" spans="1:12" x14ac:dyDescent="0.25">
      <c r="A2583" s="43" t="s">
        <v>47</v>
      </c>
      <c r="B2583" s="43" t="s">
        <v>13</v>
      </c>
      <c r="C2583" s="43" t="s">
        <v>756</v>
      </c>
      <c r="D2583" s="43" t="s">
        <v>55</v>
      </c>
      <c r="E2583" s="43" t="s">
        <v>1968</v>
      </c>
      <c r="F2583" s="43" t="s">
        <v>3899</v>
      </c>
      <c r="G2583" s="43" t="s">
        <v>4653</v>
      </c>
      <c r="H2583" s="76">
        <v>750000</v>
      </c>
      <c r="I2583" s="229">
        <v>3.6808000000000001E-4</v>
      </c>
      <c r="J2583" s="73">
        <f t="shared" si="120"/>
        <v>7.3185644677181633E-6</v>
      </c>
      <c r="K2583" s="73">
        <f t="shared" si="121"/>
        <v>281.54892335078864</v>
      </c>
      <c r="L2583" s="3" t="e">
        <f t="shared" si="122"/>
        <v>#N/A</v>
      </c>
    </row>
    <row r="2584" spans="1:12" x14ac:dyDescent="0.25">
      <c r="A2584" s="43" t="s">
        <v>47</v>
      </c>
      <c r="B2584" s="43" t="s">
        <v>13</v>
      </c>
      <c r="C2584" s="43" t="s">
        <v>756</v>
      </c>
      <c r="D2584" s="43" t="s">
        <v>55</v>
      </c>
      <c r="E2584" s="43" t="s">
        <v>1968</v>
      </c>
      <c r="F2584" s="43" t="s">
        <v>3899</v>
      </c>
      <c r="G2584" s="43" t="s">
        <v>4653</v>
      </c>
      <c r="H2584" s="76">
        <v>165000</v>
      </c>
      <c r="I2584" s="229">
        <v>3.7054545454545456E-4</v>
      </c>
      <c r="J2584" s="73">
        <f t="shared" si="120"/>
        <v>7.367585300235925E-6</v>
      </c>
      <c r="K2584" s="73">
        <f t="shared" si="121"/>
        <v>62.355651574538932</v>
      </c>
      <c r="L2584" s="3" t="e">
        <f t="shared" si="122"/>
        <v>#N/A</v>
      </c>
    </row>
    <row r="2585" spans="1:12" x14ac:dyDescent="0.25">
      <c r="A2585" s="43" t="s">
        <v>47</v>
      </c>
      <c r="B2585" s="43" t="s">
        <v>13</v>
      </c>
      <c r="C2585" s="43" t="s">
        <v>756</v>
      </c>
      <c r="D2585" s="43" t="s">
        <v>55</v>
      </c>
      <c r="E2585" s="43" t="s">
        <v>1968</v>
      </c>
      <c r="F2585" s="43" t="s">
        <v>3899</v>
      </c>
      <c r="G2585" s="43" t="s">
        <v>4653</v>
      </c>
      <c r="H2585" s="76">
        <v>70000</v>
      </c>
      <c r="I2585" s="229">
        <v>3.5799999999999997E-4</v>
      </c>
      <c r="J2585" s="73">
        <f t="shared" si="120"/>
        <v>7.1181430108756301E-6</v>
      </c>
      <c r="K2585" s="73">
        <f t="shared" si="121"/>
        <v>25.558270010761291</v>
      </c>
      <c r="L2585" s="3" t="e">
        <f t="shared" si="122"/>
        <v>#N/A</v>
      </c>
    </row>
    <row r="2586" spans="1:12" x14ac:dyDescent="0.25">
      <c r="A2586" s="43" t="s">
        <v>47</v>
      </c>
      <c r="B2586" s="43" t="s">
        <v>13</v>
      </c>
      <c r="C2586" s="43" t="s">
        <v>756</v>
      </c>
      <c r="D2586" s="43" t="s">
        <v>55</v>
      </c>
      <c r="E2586" s="43" t="s">
        <v>1968</v>
      </c>
      <c r="F2586" s="43" t="s">
        <v>3899</v>
      </c>
      <c r="G2586" s="43" t="s">
        <v>4653</v>
      </c>
      <c r="H2586" s="76">
        <v>210000</v>
      </c>
      <c r="I2586" s="229">
        <v>2.3014285714285715E-4</v>
      </c>
      <c r="J2586" s="73">
        <f t="shared" si="120"/>
        <v>4.5759490784200488E-6</v>
      </c>
      <c r="K2586" s="73">
        <f t="shared" si="121"/>
        <v>49.290949306468207</v>
      </c>
      <c r="L2586" s="3" t="e">
        <f t="shared" si="122"/>
        <v>#N/A</v>
      </c>
    </row>
    <row r="2587" spans="1:12" x14ac:dyDescent="0.25">
      <c r="A2587" s="43" t="s">
        <v>47</v>
      </c>
      <c r="B2587" s="43" t="s">
        <v>13</v>
      </c>
      <c r="C2587" s="43" t="s">
        <v>756</v>
      </c>
      <c r="D2587" s="43" t="s">
        <v>55</v>
      </c>
      <c r="E2587" s="43" t="s">
        <v>1968</v>
      </c>
      <c r="F2587" s="43" t="s">
        <v>3899</v>
      </c>
      <c r="G2587" s="43" t="s">
        <v>4653</v>
      </c>
      <c r="H2587" s="76">
        <v>80000</v>
      </c>
      <c r="I2587" s="229">
        <v>1.7900000000000001E-4</v>
      </c>
      <c r="J2587" s="73">
        <f t="shared" si="120"/>
        <v>3.5590715054378159E-6</v>
      </c>
      <c r="K2587" s="73">
        <f t="shared" si="121"/>
        <v>14.604725720435026</v>
      </c>
      <c r="L2587" s="3" t="e">
        <f t="shared" si="122"/>
        <v>#N/A</v>
      </c>
    </row>
    <row r="2588" spans="1:12" x14ac:dyDescent="0.25">
      <c r="A2588" s="43" t="s">
        <v>47</v>
      </c>
      <c r="B2588" s="43" t="s">
        <v>13</v>
      </c>
      <c r="C2588" s="43" t="s">
        <v>756</v>
      </c>
      <c r="D2588" s="43" t="s">
        <v>55</v>
      </c>
      <c r="E2588" s="43" t="s">
        <v>1968</v>
      </c>
      <c r="F2588" s="43" t="s">
        <v>3899</v>
      </c>
      <c r="G2588" s="43" t="s">
        <v>4653</v>
      </c>
      <c r="H2588" s="76">
        <v>45000</v>
      </c>
      <c r="I2588" s="229">
        <v>3.5799999999999997E-4</v>
      </c>
      <c r="J2588" s="73">
        <f t="shared" si="120"/>
        <v>7.1181430108756301E-6</v>
      </c>
      <c r="K2588" s="73">
        <f t="shared" si="121"/>
        <v>16.430316435489402</v>
      </c>
      <c r="L2588" s="3" t="e">
        <f t="shared" si="122"/>
        <v>#N/A</v>
      </c>
    </row>
    <row r="2589" spans="1:12" x14ac:dyDescent="0.25">
      <c r="A2589" s="43" t="s">
        <v>47</v>
      </c>
      <c r="B2589" s="43" t="s">
        <v>13</v>
      </c>
      <c r="C2589" s="43" t="s">
        <v>756</v>
      </c>
      <c r="D2589" s="43" t="s">
        <v>55</v>
      </c>
      <c r="E2589" s="43" t="s">
        <v>1968</v>
      </c>
      <c r="F2589" s="43" t="s">
        <v>3899</v>
      </c>
      <c r="G2589" s="43" t="s">
        <v>4653</v>
      </c>
      <c r="H2589" s="76">
        <v>400000</v>
      </c>
      <c r="I2589" s="229">
        <v>3.7600000000000003E-4</v>
      </c>
      <c r="J2589" s="73">
        <f t="shared" si="120"/>
        <v>7.4760384695230096E-6</v>
      </c>
      <c r="K2589" s="73">
        <f t="shared" si="121"/>
        <v>153.39041538780921</v>
      </c>
      <c r="L2589" s="3" t="e">
        <f t="shared" si="122"/>
        <v>#N/A</v>
      </c>
    </row>
    <row r="2590" spans="1:12" x14ac:dyDescent="0.25">
      <c r="A2590" s="43" t="s">
        <v>47</v>
      </c>
      <c r="B2590" s="43" t="s">
        <v>13</v>
      </c>
      <c r="C2590" s="43" t="s">
        <v>756</v>
      </c>
      <c r="D2590" s="43" t="s">
        <v>55</v>
      </c>
      <c r="E2590" s="43" t="s">
        <v>1968</v>
      </c>
      <c r="F2590" s="43" t="s">
        <v>3899</v>
      </c>
      <c r="G2590" s="43" t="s">
        <v>4653</v>
      </c>
      <c r="H2590" s="76">
        <v>5000</v>
      </c>
      <c r="I2590" s="229">
        <v>3.5800000000000003E-4</v>
      </c>
      <c r="J2590" s="73">
        <f t="shared" si="120"/>
        <v>7.1181430108756318E-6</v>
      </c>
      <c r="K2590" s="73">
        <f t="shared" si="121"/>
        <v>1.8255907150543782</v>
      </c>
      <c r="L2590" s="3" t="e">
        <f t="shared" si="122"/>
        <v>#N/A</v>
      </c>
    </row>
    <row r="2591" spans="1:12" x14ac:dyDescent="0.25">
      <c r="A2591" s="43" t="s">
        <v>47</v>
      </c>
      <c r="B2591" s="43" t="s">
        <v>13</v>
      </c>
      <c r="C2591" s="43" t="s">
        <v>756</v>
      </c>
      <c r="D2591" s="43" t="s">
        <v>55</v>
      </c>
      <c r="E2591" s="43" t="s">
        <v>1968</v>
      </c>
      <c r="F2591" s="43" t="s">
        <v>3899</v>
      </c>
      <c r="G2591" s="43" t="s">
        <v>4653</v>
      </c>
      <c r="H2591" s="76">
        <v>25000</v>
      </c>
      <c r="I2591" s="229">
        <v>3.5799999999999997E-4</v>
      </c>
      <c r="J2591" s="73">
        <f t="shared" si="120"/>
        <v>7.1181430108756301E-6</v>
      </c>
      <c r="K2591" s="73">
        <f t="shared" si="121"/>
        <v>9.1279535752718903</v>
      </c>
      <c r="L2591" s="3" t="e">
        <f t="shared" si="122"/>
        <v>#N/A</v>
      </c>
    </row>
    <row r="2592" spans="1:12" x14ac:dyDescent="0.25">
      <c r="A2592" s="43" t="s">
        <v>47</v>
      </c>
      <c r="B2592" s="43" t="s">
        <v>13</v>
      </c>
      <c r="C2592" s="43" t="s">
        <v>756</v>
      </c>
      <c r="D2592" s="43" t="s">
        <v>55</v>
      </c>
      <c r="E2592" s="43" t="s">
        <v>1968</v>
      </c>
      <c r="F2592" s="43" t="s">
        <v>3899</v>
      </c>
      <c r="G2592" s="43" t="s">
        <v>4653</v>
      </c>
      <c r="H2592" s="76">
        <v>645000</v>
      </c>
      <c r="I2592" s="229">
        <v>3.7446511627906975E-4</v>
      </c>
      <c r="J2592" s="73">
        <f t="shared" si="120"/>
        <v>7.4455202521189686E-6</v>
      </c>
      <c r="K2592" s="73">
        <f t="shared" si="121"/>
        <v>246.33236056261671</v>
      </c>
      <c r="L2592" s="3" t="e">
        <f t="shared" si="122"/>
        <v>#N/A</v>
      </c>
    </row>
    <row r="2593" spans="1:12" x14ac:dyDescent="0.25">
      <c r="A2593" s="43" t="s">
        <v>47</v>
      </c>
      <c r="B2593" s="43" t="s">
        <v>13</v>
      </c>
      <c r="C2593" s="43" t="s">
        <v>756</v>
      </c>
      <c r="D2593" s="43" t="s">
        <v>55</v>
      </c>
      <c r="E2593" s="43" t="s">
        <v>1968</v>
      </c>
      <c r="F2593" s="43" t="s">
        <v>3899</v>
      </c>
      <c r="G2593" s="43" t="s">
        <v>4653</v>
      </c>
      <c r="H2593" s="76">
        <v>365000</v>
      </c>
      <c r="I2593" s="229">
        <v>3.5799999999999997E-4</v>
      </c>
      <c r="J2593" s="73">
        <f t="shared" si="120"/>
        <v>7.1181430108756301E-6</v>
      </c>
      <c r="K2593" s="73">
        <f t="shared" si="121"/>
        <v>133.26812219896959</v>
      </c>
      <c r="L2593" s="3" t="e">
        <f t="shared" si="122"/>
        <v>#N/A</v>
      </c>
    </row>
    <row r="2594" spans="1:12" x14ac:dyDescent="0.25">
      <c r="A2594" s="43" t="s">
        <v>47</v>
      </c>
      <c r="B2594" s="43" t="s">
        <v>13</v>
      </c>
      <c r="C2594" s="43" t="s">
        <v>756</v>
      </c>
      <c r="D2594" s="43" t="s">
        <v>55</v>
      </c>
      <c r="E2594" s="43" t="s">
        <v>1968</v>
      </c>
      <c r="F2594" s="43" t="s">
        <v>3899</v>
      </c>
      <c r="G2594" s="43" t="s">
        <v>4653</v>
      </c>
      <c r="H2594" s="76">
        <v>150000</v>
      </c>
      <c r="I2594" s="229">
        <v>3.7599999999999998E-4</v>
      </c>
      <c r="J2594" s="73">
        <f t="shared" si="120"/>
        <v>7.4760384695230087E-6</v>
      </c>
      <c r="K2594" s="73">
        <f t="shared" si="121"/>
        <v>57.521405770428444</v>
      </c>
      <c r="L2594" s="3" t="e">
        <f t="shared" si="122"/>
        <v>#N/A</v>
      </c>
    </row>
    <row r="2595" spans="1:12" x14ac:dyDescent="0.25">
      <c r="A2595" s="43" t="s">
        <v>47</v>
      </c>
      <c r="B2595" s="43" t="s">
        <v>13</v>
      </c>
      <c r="C2595" s="43" t="s">
        <v>756</v>
      </c>
      <c r="D2595" s="43" t="s">
        <v>55</v>
      </c>
      <c r="E2595" s="43" t="s">
        <v>1968</v>
      </c>
      <c r="F2595" s="43" t="s">
        <v>3899</v>
      </c>
      <c r="G2595" s="43" t="s">
        <v>4653</v>
      </c>
      <c r="H2595" s="76">
        <v>15000</v>
      </c>
      <c r="I2595" s="229">
        <v>3.5800000000000003E-4</v>
      </c>
      <c r="J2595" s="73">
        <f t="shared" si="120"/>
        <v>7.1181430108756318E-6</v>
      </c>
      <c r="K2595" s="73">
        <f t="shared" si="121"/>
        <v>5.4767721451631344</v>
      </c>
      <c r="L2595" s="3" t="e">
        <f t="shared" si="122"/>
        <v>#N/A</v>
      </c>
    </row>
    <row r="2596" spans="1:12" x14ac:dyDescent="0.25">
      <c r="A2596" s="43" t="s">
        <v>47</v>
      </c>
      <c r="B2596" s="43" t="s">
        <v>13</v>
      </c>
      <c r="C2596" s="43" t="s">
        <v>756</v>
      </c>
      <c r="D2596" s="43" t="s">
        <v>55</v>
      </c>
      <c r="E2596" s="43" t="s">
        <v>1968</v>
      </c>
      <c r="F2596" s="43" t="s">
        <v>3899</v>
      </c>
      <c r="G2596" s="43" t="s">
        <v>4653</v>
      </c>
      <c r="H2596" s="76">
        <v>125000</v>
      </c>
      <c r="I2596" s="229">
        <v>3.5799999999999997E-4</v>
      </c>
      <c r="J2596" s="73">
        <f t="shared" si="120"/>
        <v>7.1181430108756301E-6</v>
      </c>
      <c r="K2596" s="73">
        <f t="shared" si="121"/>
        <v>45.63976787635945</v>
      </c>
      <c r="L2596" s="3" t="e">
        <f t="shared" si="122"/>
        <v>#N/A</v>
      </c>
    </row>
    <row r="2597" spans="1:12" x14ac:dyDescent="0.25">
      <c r="A2597" s="43" t="s">
        <v>47</v>
      </c>
      <c r="B2597" s="43" t="s">
        <v>13</v>
      </c>
      <c r="C2597" s="43" t="s">
        <v>756</v>
      </c>
      <c r="D2597" s="43" t="s">
        <v>55</v>
      </c>
      <c r="E2597" s="43" t="s">
        <v>1968</v>
      </c>
      <c r="F2597" s="43" t="s">
        <v>3899</v>
      </c>
      <c r="G2597" s="43" t="s">
        <v>4653</v>
      </c>
      <c r="H2597" s="76">
        <v>155000</v>
      </c>
      <c r="I2597" s="229">
        <v>3.6180645161290321E-4</v>
      </c>
      <c r="J2597" s="73">
        <f t="shared" si="120"/>
        <v>7.1938269967544672E-6</v>
      </c>
      <c r="K2597" s="73">
        <f t="shared" si="121"/>
        <v>57.195043184496939</v>
      </c>
      <c r="L2597" s="3" t="e">
        <f t="shared" si="122"/>
        <v>#N/A</v>
      </c>
    </row>
    <row r="2598" spans="1:12" x14ac:dyDescent="0.25">
      <c r="A2598" s="43" t="s">
        <v>47</v>
      </c>
      <c r="B2598" s="43" t="s">
        <v>13</v>
      </c>
      <c r="C2598" s="43" t="s">
        <v>756</v>
      </c>
      <c r="D2598" s="43" t="s">
        <v>55</v>
      </c>
      <c r="E2598" s="43" t="s">
        <v>1968</v>
      </c>
      <c r="F2598" s="43" t="s">
        <v>3899</v>
      </c>
      <c r="G2598" s="43" t="s">
        <v>4653</v>
      </c>
      <c r="H2598" s="76">
        <v>50000</v>
      </c>
      <c r="I2598" s="229">
        <v>3.7600000000000003E-4</v>
      </c>
      <c r="J2598" s="73">
        <f t="shared" si="120"/>
        <v>7.4760384695230096E-6</v>
      </c>
      <c r="K2598" s="73">
        <f t="shared" si="121"/>
        <v>19.173801923476152</v>
      </c>
      <c r="L2598" s="3" t="e">
        <f t="shared" si="122"/>
        <v>#N/A</v>
      </c>
    </row>
    <row r="2599" spans="1:12" x14ac:dyDescent="0.25">
      <c r="A2599" s="43" t="s">
        <v>47</v>
      </c>
      <c r="B2599" s="43" t="s">
        <v>13</v>
      </c>
      <c r="C2599" s="43" t="s">
        <v>757</v>
      </c>
      <c r="D2599" s="43" t="s">
        <v>55</v>
      </c>
      <c r="E2599" s="43" t="s">
        <v>1969</v>
      </c>
      <c r="F2599" s="43" t="s">
        <v>3899</v>
      </c>
      <c r="G2599" s="43" t="s">
        <v>4653</v>
      </c>
      <c r="H2599" s="76">
        <v>100000</v>
      </c>
      <c r="I2599" s="229">
        <v>3.7600000000000003E-4</v>
      </c>
      <c r="J2599" s="73">
        <f t="shared" si="120"/>
        <v>7.4760384695230096E-6</v>
      </c>
      <c r="K2599" s="73">
        <f t="shared" si="121"/>
        <v>38.347603846952303</v>
      </c>
      <c r="L2599" s="3" t="e">
        <f t="shared" si="122"/>
        <v>#N/A</v>
      </c>
    </row>
    <row r="2600" spans="1:12" x14ac:dyDescent="0.25">
      <c r="A2600" s="43" t="s">
        <v>47</v>
      </c>
      <c r="B2600" s="43" t="s">
        <v>13</v>
      </c>
      <c r="C2600" s="43" t="s">
        <v>757</v>
      </c>
      <c r="D2600" s="43" t="s">
        <v>55</v>
      </c>
      <c r="E2600" s="43" t="s">
        <v>1969</v>
      </c>
      <c r="F2600" s="43" t="s">
        <v>3899</v>
      </c>
      <c r="G2600" s="43" t="s">
        <v>4653</v>
      </c>
      <c r="H2600" s="76">
        <v>110000</v>
      </c>
      <c r="I2600" s="229">
        <v>3.7599999999999998E-4</v>
      </c>
      <c r="J2600" s="73">
        <f t="shared" si="120"/>
        <v>7.4760384695230087E-6</v>
      </c>
      <c r="K2600" s="73">
        <f t="shared" si="121"/>
        <v>42.182364231647526</v>
      </c>
      <c r="L2600" s="3" t="e">
        <f t="shared" si="122"/>
        <v>#N/A</v>
      </c>
    </row>
    <row r="2601" spans="1:12" x14ac:dyDescent="0.25">
      <c r="A2601" s="43" t="s">
        <v>47</v>
      </c>
      <c r="B2601" s="43" t="s">
        <v>13</v>
      </c>
      <c r="C2601" s="43" t="s">
        <v>757</v>
      </c>
      <c r="D2601" s="43" t="s">
        <v>55</v>
      </c>
      <c r="E2601" s="43" t="s">
        <v>1969</v>
      </c>
      <c r="F2601" s="43" t="s">
        <v>3899</v>
      </c>
      <c r="G2601" s="43" t="s">
        <v>4653</v>
      </c>
      <c r="H2601" s="76">
        <v>100000</v>
      </c>
      <c r="I2601" s="229">
        <v>3.7600000000000003E-4</v>
      </c>
      <c r="J2601" s="73">
        <f t="shared" si="120"/>
        <v>7.4760384695230096E-6</v>
      </c>
      <c r="K2601" s="73">
        <f t="shared" si="121"/>
        <v>38.347603846952303</v>
      </c>
      <c r="L2601" s="3" t="e">
        <f t="shared" si="122"/>
        <v>#N/A</v>
      </c>
    </row>
    <row r="2602" spans="1:12" x14ac:dyDescent="0.25">
      <c r="A2602" s="43" t="s">
        <v>47</v>
      </c>
      <c r="B2602" s="43" t="s">
        <v>13</v>
      </c>
      <c r="C2602" s="43" t="s">
        <v>757</v>
      </c>
      <c r="D2602" s="43" t="s">
        <v>55</v>
      </c>
      <c r="E2602" s="43" t="s">
        <v>1969</v>
      </c>
      <c r="F2602" s="43" t="s">
        <v>3899</v>
      </c>
      <c r="G2602" s="43" t="s">
        <v>4653</v>
      </c>
      <c r="H2602" s="76">
        <v>200000</v>
      </c>
      <c r="I2602" s="229">
        <v>3.7600000000000003E-4</v>
      </c>
      <c r="J2602" s="73">
        <f t="shared" si="120"/>
        <v>7.4760384695230096E-6</v>
      </c>
      <c r="K2602" s="73">
        <f t="shared" si="121"/>
        <v>76.695207693904607</v>
      </c>
      <c r="L2602" s="3" t="e">
        <f t="shared" si="122"/>
        <v>#N/A</v>
      </c>
    </row>
    <row r="2603" spans="1:12" x14ac:dyDescent="0.25">
      <c r="A2603" s="43" t="s">
        <v>47</v>
      </c>
      <c r="B2603" s="43" t="s">
        <v>13</v>
      </c>
      <c r="C2603" s="43" t="s">
        <v>757</v>
      </c>
      <c r="D2603" s="43" t="s">
        <v>55</v>
      </c>
      <c r="E2603" s="43" t="s">
        <v>1969</v>
      </c>
      <c r="F2603" s="43" t="s">
        <v>3899</v>
      </c>
      <c r="G2603" s="43" t="s">
        <v>4653</v>
      </c>
      <c r="H2603" s="76">
        <v>50000</v>
      </c>
      <c r="I2603" s="229">
        <v>3.7600000000000003E-4</v>
      </c>
      <c r="J2603" s="73">
        <f t="shared" si="120"/>
        <v>7.4760384695230096E-6</v>
      </c>
      <c r="K2603" s="73">
        <f t="shared" si="121"/>
        <v>19.173801923476152</v>
      </c>
      <c r="L2603" s="3" t="e">
        <f t="shared" si="122"/>
        <v>#N/A</v>
      </c>
    </row>
    <row r="2604" spans="1:12" x14ac:dyDescent="0.25">
      <c r="A2604" s="43" t="s">
        <v>47</v>
      </c>
      <c r="B2604" s="43" t="s">
        <v>13</v>
      </c>
      <c r="C2604" s="43" t="s">
        <v>757</v>
      </c>
      <c r="D2604" s="43" t="s">
        <v>55</v>
      </c>
      <c r="E2604" s="43" t="s">
        <v>1969</v>
      </c>
      <c r="F2604" s="43" t="s">
        <v>3899</v>
      </c>
      <c r="G2604" s="43" t="s">
        <v>4653</v>
      </c>
      <c r="H2604" s="76">
        <v>40000</v>
      </c>
      <c r="I2604" s="229">
        <v>3.7599999999999998E-4</v>
      </c>
      <c r="J2604" s="73">
        <f t="shared" si="120"/>
        <v>7.4760384695230087E-6</v>
      </c>
      <c r="K2604" s="73">
        <f t="shared" si="121"/>
        <v>15.339041538780918</v>
      </c>
      <c r="L2604" s="3" t="e">
        <f t="shared" si="122"/>
        <v>#N/A</v>
      </c>
    </row>
    <row r="2605" spans="1:12" x14ac:dyDescent="0.25">
      <c r="A2605" s="43" t="s">
        <v>47</v>
      </c>
      <c r="B2605" s="43" t="s">
        <v>13</v>
      </c>
      <c r="C2605" s="43" t="s">
        <v>757</v>
      </c>
      <c r="D2605" s="43" t="s">
        <v>55</v>
      </c>
      <c r="E2605" s="43" t="s">
        <v>1969</v>
      </c>
      <c r="F2605" s="43" t="s">
        <v>3899</v>
      </c>
      <c r="G2605" s="43" t="s">
        <v>4653</v>
      </c>
      <c r="H2605" s="76">
        <v>25000</v>
      </c>
      <c r="I2605" s="229">
        <v>3.7600000000000003E-4</v>
      </c>
      <c r="J2605" s="73">
        <f t="shared" si="120"/>
        <v>7.4760384695230096E-6</v>
      </c>
      <c r="K2605" s="73">
        <f t="shared" si="121"/>
        <v>9.5869009617380758</v>
      </c>
      <c r="L2605" s="3" t="e">
        <f t="shared" si="122"/>
        <v>#N/A</v>
      </c>
    </row>
    <row r="2606" spans="1:12" x14ac:dyDescent="0.25">
      <c r="A2606" s="43" t="s">
        <v>47</v>
      </c>
      <c r="B2606" s="43" t="s">
        <v>13</v>
      </c>
      <c r="C2606" s="43" t="s">
        <v>757</v>
      </c>
      <c r="D2606" s="43" t="s">
        <v>55</v>
      </c>
      <c r="E2606" s="43" t="s">
        <v>1969</v>
      </c>
      <c r="F2606" s="43" t="s">
        <v>3899</v>
      </c>
      <c r="G2606" s="43" t="s">
        <v>4653</v>
      </c>
      <c r="H2606" s="76">
        <v>15000</v>
      </c>
      <c r="I2606" s="229">
        <v>3.7199999999999999E-4</v>
      </c>
      <c r="J2606" s="73">
        <f t="shared" si="120"/>
        <v>7.3965061453791472E-6</v>
      </c>
      <c r="K2606" s="73">
        <f t="shared" si="121"/>
        <v>5.6909475921806871</v>
      </c>
      <c r="L2606" s="3" t="e">
        <f t="shared" si="122"/>
        <v>#N/A</v>
      </c>
    </row>
    <row r="2607" spans="1:12" x14ac:dyDescent="0.25">
      <c r="A2607" s="43" t="s">
        <v>47</v>
      </c>
      <c r="B2607" s="43" t="s">
        <v>13</v>
      </c>
      <c r="C2607" s="43" t="s">
        <v>759</v>
      </c>
      <c r="D2607" s="43" t="s">
        <v>55</v>
      </c>
      <c r="E2607" s="43" t="s">
        <v>1970</v>
      </c>
      <c r="F2607" s="43" t="s">
        <v>380</v>
      </c>
      <c r="G2607" s="43" t="s">
        <v>4653</v>
      </c>
      <c r="H2607" s="76">
        <v>40000</v>
      </c>
      <c r="I2607" s="229">
        <v>3.7599999999999998E-4</v>
      </c>
      <c r="J2607" s="73">
        <f t="shared" si="120"/>
        <v>7.4760384695230087E-6</v>
      </c>
      <c r="K2607" s="73">
        <f t="shared" si="121"/>
        <v>15.339041538780918</v>
      </c>
      <c r="L2607" s="3" t="e">
        <f t="shared" si="122"/>
        <v>#N/A</v>
      </c>
    </row>
    <row r="2608" spans="1:12" x14ac:dyDescent="0.25">
      <c r="A2608" s="43" t="s">
        <v>47</v>
      </c>
      <c r="B2608" s="43" t="s">
        <v>13</v>
      </c>
      <c r="C2608" s="43" t="s">
        <v>759</v>
      </c>
      <c r="D2608" s="43" t="s">
        <v>55</v>
      </c>
      <c r="E2608" s="43" t="s">
        <v>1970</v>
      </c>
      <c r="F2608" s="43" t="s">
        <v>380</v>
      </c>
      <c r="G2608" s="43" t="s">
        <v>4653</v>
      </c>
      <c r="H2608" s="76">
        <v>425000</v>
      </c>
      <c r="I2608" s="229">
        <v>3.7600000000000003E-4</v>
      </c>
      <c r="J2608" s="73">
        <f t="shared" si="120"/>
        <v>7.4760384695230096E-6</v>
      </c>
      <c r="K2608" s="73">
        <f t="shared" si="121"/>
        <v>162.97731634954729</v>
      </c>
      <c r="L2608" s="3" t="e">
        <f t="shared" si="122"/>
        <v>#N/A</v>
      </c>
    </row>
    <row r="2609" spans="1:12" x14ac:dyDescent="0.25">
      <c r="A2609" s="43" t="s">
        <v>47</v>
      </c>
      <c r="B2609" s="43" t="s">
        <v>13</v>
      </c>
      <c r="C2609" s="43" t="s">
        <v>759</v>
      </c>
      <c r="D2609" s="43" t="s">
        <v>55</v>
      </c>
      <c r="E2609" s="43" t="s">
        <v>1970</v>
      </c>
      <c r="F2609" s="43" t="s">
        <v>380</v>
      </c>
      <c r="G2609" s="43" t="s">
        <v>4653</v>
      </c>
      <c r="H2609" s="76">
        <v>100000</v>
      </c>
      <c r="I2609" s="229">
        <v>3.7600000000000003E-4</v>
      </c>
      <c r="J2609" s="73">
        <f t="shared" si="120"/>
        <v>7.4760384695230096E-6</v>
      </c>
      <c r="K2609" s="73">
        <f t="shared" si="121"/>
        <v>38.347603846952303</v>
      </c>
      <c r="L2609" s="3" t="e">
        <f t="shared" si="122"/>
        <v>#N/A</v>
      </c>
    </row>
    <row r="2610" spans="1:12" x14ac:dyDescent="0.25">
      <c r="A2610" s="43" t="s">
        <v>47</v>
      </c>
      <c r="B2610" s="43" t="s">
        <v>13</v>
      </c>
      <c r="C2610" s="43" t="s">
        <v>759</v>
      </c>
      <c r="D2610" s="43" t="s">
        <v>55</v>
      </c>
      <c r="E2610" s="43" t="s">
        <v>1970</v>
      </c>
      <c r="F2610" s="43" t="s">
        <v>380</v>
      </c>
      <c r="G2610" s="43" t="s">
        <v>4653</v>
      </c>
      <c r="H2610" s="76">
        <v>100000</v>
      </c>
      <c r="I2610" s="229">
        <v>3.7600000000000003E-4</v>
      </c>
      <c r="J2610" s="73">
        <f t="shared" si="120"/>
        <v>7.4760384695230096E-6</v>
      </c>
      <c r="K2610" s="73">
        <f t="shared" si="121"/>
        <v>38.347603846952303</v>
      </c>
      <c r="L2610" s="3" t="e">
        <f t="shared" si="122"/>
        <v>#N/A</v>
      </c>
    </row>
    <row r="2611" spans="1:12" x14ac:dyDescent="0.25">
      <c r="A2611" s="43" t="s">
        <v>47</v>
      </c>
      <c r="B2611" s="43" t="s">
        <v>13</v>
      </c>
      <c r="C2611" s="43" t="s">
        <v>759</v>
      </c>
      <c r="D2611" s="43" t="s">
        <v>55</v>
      </c>
      <c r="E2611" s="43" t="s">
        <v>1970</v>
      </c>
      <c r="F2611" s="43" t="s">
        <v>380</v>
      </c>
      <c r="G2611" s="43" t="s">
        <v>4653</v>
      </c>
      <c r="H2611" s="76">
        <v>125000</v>
      </c>
      <c r="I2611" s="229">
        <v>3.7599999999999998E-4</v>
      </c>
      <c r="J2611" s="73">
        <f t="shared" si="120"/>
        <v>7.4760384695230087E-6</v>
      </c>
      <c r="K2611" s="73">
        <f t="shared" si="121"/>
        <v>47.93450480869037</v>
      </c>
      <c r="L2611" s="3" t="e">
        <f t="shared" si="122"/>
        <v>#N/A</v>
      </c>
    </row>
    <row r="2612" spans="1:12" x14ac:dyDescent="0.25">
      <c r="A2612" s="43" t="s">
        <v>47</v>
      </c>
      <c r="B2612" s="43" t="s">
        <v>13</v>
      </c>
      <c r="C2612" s="43" t="s">
        <v>759</v>
      </c>
      <c r="D2612" s="43" t="s">
        <v>55</v>
      </c>
      <c r="E2612" s="43" t="s">
        <v>1970</v>
      </c>
      <c r="F2612" s="43" t="s">
        <v>380</v>
      </c>
      <c r="G2612" s="43" t="s">
        <v>4653</v>
      </c>
      <c r="H2612" s="76">
        <v>50000</v>
      </c>
      <c r="I2612" s="229">
        <v>3.7600000000000003E-4</v>
      </c>
      <c r="J2612" s="73">
        <f t="shared" si="120"/>
        <v>7.4760384695230096E-6</v>
      </c>
      <c r="K2612" s="73">
        <f t="shared" si="121"/>
        <v>19.173801923476152</v>
      </c>
      <c r="L2612" s="3" t="e">
        <f t="shared" si="122"/>
        <v>#N/A</v>
      </c>
    </row>
    <row r="2613" spans="1:12" x14ac:dyDescent="0.25">
      <c r="A2613" s="43" t="s">
        <v>47</v>
      </c>
      <c r="B2613" s="43" t="s">
        <v>13</v>
      </c>
      <c r="C2613" s="43" t="s">
        <v>759</v>
      </c>
      <c r="D2613" s="43" t="s">
        <v>55</v>
      </c>
      <c r="E2613" s="43" t="s">
        <v>1970</v>
      </c>
      <c r="F2613" s="43" t="s">
        <v>380</v>
      </c>
      <c r="G2613" s="43" t="s">
        <v>4653</v>
      </c>
      <c r="H2613" s="76">
        <v>250000</v>
      </c>
      <c r="I2613" s="229">
        <v>3.7599999999999998E-4</v>
      </c>
      <c r="J2613" s="73">
        <f t="shared" si="120"/>
        <v>7.4760384695230087E-6</v>
      </c>
      <c r="K2613" s="73">
        <f t="shared" si="121"/>
        <v>95.86900961738074</v>
      </c>
      <c r="L2613" s="3" t="e">
        <f t="shared" si="122"/>
        <v>#N/A</v>
      </c>
    </row>
    <row r="2614" spans="1:12" x14ac:dyDescent="0.25">
      <c r="A2614" s="43" t="s">
        <v>47</v>
      </c>
      <c r="B2614" s="43" t="s">
        <v>13</v>
      </c>
      <c r="C2614" s="43" t="s">
        <v>759</v>
      </c>
      <c r="D2614" s="43" t="s">
        <v>55</v>
      </c>
      <c r="E2614" s="43" t="s">
        <v>1970</v>
      </c>
      <c r="F2614" s="43" t="s">
        <v>380</v>
      </c>
      <c r="G2614" s="43" t="s">
        <v>4653</v>
      </c>
      <c r="H2614" s="76">
        <v>100000</v>
      </c>
      <c r="I2614" s="229">
        <v>3.7600000000000003E-4</v>
      </c>
      <c r="J2614" s="73">
        <f t="shared" si="120"/>
        <v>7.4760384695230096E-6</v>
      </c>
      <c r="K2614" s="73">
        <f t="shared" si="121"/>
        <v>38.347603846952303</v>
      </c>
      <c r="L2614" s="3" t="e">
        <f t="shared" si="122"/>
        <v>#N/A</v>
      </c>
    </row>
    <row r="2615" spans="1:12" x14ac:dyDescent="0.25">
      <c r="A2615" s="43" t="s">
        <v>47</v>
      </c>
      <c r="B2615" s="43" t="s">
        <v>13</v>
      </c>
      <c r="C2615" s="43" t="s">
        <v>759</v>
      </c>
      <c r="D2615" s="43" t="s">
        <v>55</v>
      </c>
      <c r="E2615" s="43" t="s">
        <v>1970</v>
      </c>
      <c r="F2615" s="43" t="s">
        <v>380</v>
      </c>
      <c r="G2615" s="43" t="s">
        <v>4653</v>
      </c>
      <c r="H2615" s="76">
        <v>25000</v>
      </c>
      <c r="I2615" s="229">
        <v>3.7600000000000003E-4</v>
      </c>
      <c r="J2615" s="73">
        <f t="shared" si="120"/>
        <v>7.4760384695230096E-6</v>
      </c>
      <c r="K2615" s="73">
        <f t="shared" si="121"/>
        <v>9.5869009617380758</v>
      </c>
      <c r="L2615" s="3" t="e">
        <f t="shared" si="122"/>
        <v>#N/A</v>
      </c>
    </row>
    <row r="2616" spans="1:12" x14ac:dyDescent="0.25">
      <c r="A2616" s="43" t="s">
        <v>47</v>
      </c>
      <c r="B2616" s="43" t="s">
        <v>13</v>
      </c>
      <c r="C2616" s="43" t="s">
        <v>727</v>
      </c>
      <c r="D2616" s="43" t="s">
        <v>728</v>
      </c>
      <c r="E2616" s="43" t="s">
        <v>1971</v>
      </c>
      <c r="F2616" s="43" t="s">
        <v>3900</v>
      </c>
      <c r="G2616" s="43" t="s">
        <v>4653</v>
      </c>
      <c r="H2616" s="76">
        <v>15000</v>
      </c>
      <c r="I2616" s="229">
        <v>1.74E-4</v>
      </c>
      <c r="J2616" s="73">
        <f t="shared" si="120"/>
        <v>3.4596561002579881E-6</v>
      </c>
      <c r="K2616" s="73">
        <f t="shared" si="121"/>
        <v>2.6618948415038699</v>
      </c>
      <c r="L2616" s="3" t="e">
        <f t="shared" si="122"/>
        <v>#N/A</v>
      </c>
    </row>
    <row r="2617" spans="1:12" x14ac:dyDescent="0.25">
      <c r="A2617" s="43" t="s">
        <v>47</v>
      </c>
      <c r="B2617" s="43" t="s">
        <v>13</v>
      </c>
      <c r="C2617" s="43" t="s">
        <v>727</v>
      </c>
      <c r="D2617" s="43" t="s">
        <v>728</v>
      </c>
      <c r="E2617" s="43" t="s">
        <v>1971</v>
      </c>
      <c r="F2617" s="43" t="s">
        <v>3900</v>
      </c>
      <c r="G2617" s="43" t="s">
        <v>4653</v>
      </c>
      <c r="H2617" s="76">
        <v>30000</v>
      </c>
      <c r="I2617" s="229">
        <v>1.74E-4</v>
      </c>
      <c r="J2617" s="73">
        <f t="shared" si="120"/>
        <v>3.4596561002579881E-6</v>
      </c>
      <c r="K2617" s="73">
        <f t="shared" si="121"/>
        <v>5.3237896830077398</v>
      </c>
      <c r="L2617" s="3" t="e">
        <f t="shared" si="122"/>
        <v>#N/A</v>
      </c>
    </row>
    <row r="2618" spans="1:12" x14ac:dyDescent="0.25">
      <c r="A2618" s="43" t="s">
        <v>47</v>
      </c>
      <c r="B2618" s="43" t="s">
        <v>13</v>
      </c>
      <c r="C2618" s="43" t="s">
        <v>727</v>
      </c>
      <c r="D2618" s="43" t="s">
        <v>728</v>
      </c>
      <c r="E2618" s="43" t="s">
        <v>1971</v>
      </c>
      <c r="F2618" s="43" t="s">
        <v>3900</v>
      </c>
      <c r="G2618" s="43" t="s">
        <v>4653</v>
      </c>
      <c r="H2618" s="76">
        <v>45000</v>
      </c>
      <c r="I2618" s="229">
        <v>1.6999999999999999E-4</v>
      </c>
      <c r="J2618" s="73">
        <f t="shared" si="120"/>
        <v>3.3801237761141261E-6</v>
      </c>
      <c r="K2618" s="73">
        <f t="shared" si="121"/>
        <v>7.8021055699251347</v>
      </c>
      <c r="L2618" s="3" t="e">
        <f t="shared" si="122"/>
        <v>#N/A</v>
      </c>
    </row>
    <row r="2619" spans="1:12" x14ac:dyDescent="0.25">
      <c r="A2619" s="43" t="s">
        <v>47</v>
      </c>
      <c r="B2619" s="43" t="s">
        <v>13</v>
      </c>
      <c r="C2619" s="43" t="s">
        <v>727</v>
      </c>
      <c r="D2619" s="43" t="s">
        <v>728</v>
      </c>
      <c r="E2619" s="43" t="s">
        <v>1971</v>
      </c>
      <c r="F2619" s="43" t="s">
        <v>3900</v>
      </c>
      <c r="G2619" s="43" t="s">
        <v>4653</v>
      </c>
      <c r="H2619" s="76">
        <v>105000</v>
      </c>
      <c r="I2619" s="229">
        <v>1.7400000000000003E-4</v>
      </c>
      <c r="J2619" s="73">
        <f t="shared" si="120"/>
        <v>3.459656100257989E-6</v>
      </c>
      <c r="K2619" s="73">
        <f t="shared" si="121"/>
        <v>18.63326389052709</v>
      </c>
      <c r="L2619" s="3" t="e">
        <f t="shared" si="122"/>
        <v>#N/A</v>
      </c>
    </row>
    <row r="2620" spans="1:12" x14ac:dyDescent="0.25">
      <c r="A2620" s="43" t="s">
        <v>47</v>
      </c>
      <c r="B2620" s="43" t="s">
        <v>13</v>
      </c>
      <c r="C2620" s="43" t="s">
        <v>727</v>
      </c>
      <c r="D2620" s="43" t="s">
        <v>728</v>
      </c>
      <c r="E2620" s="43" t="s">
        <v>1971</v>
      </c>
      <c r="F2620" s="43" t="s">
        <v>3900</v>
      </c>
      <c r="G2620" s="43" t="s">
        <v>4653</v>
      </c>
      <c r="H2620" s="76">
        <v>170000</v>
      </c>
      <c r="I2620" s="229">
        <v>1.74E-4</v>
      </c>
      <c r="J2620" s="73">
        <f t="shared" si="120"/>
        <v>3.4596561002579881E-6</v>
      </c>
      <c r="K2620" s="73">
        <f t="shared" si="121"/>
        <v>30.168141537043859</v>
      </c>
      <c r="L2620" s="3" t="e">
        <f t="shared" si="122"/>
        <v>#N/A</v>
      </c>
    </row>
    <row r="2621" spans="1:12" x14ac:dyDescent="0.25">
      <c r="A2621" s="43" t="s">
        <v>47</v>
      </c>
      <c r="B2621" s="43" t="s">
        <v>13</v>
      </c>
      <c r="C2621" s="43" t="s">
        <v>727</v>
      </c>
      <c r="D2621" s="43" t="s">
        <v>728</v>
      </c>
      <c r="E2621" s="43" t="s">
        <v>1971</v>
      </c>
      <c r="F2621" s="43" t="s">
        <v>3900</v>
      </c>
      <c r="G2621" s="43" t="s">
        <v>4653</v>
      </c>
      <c r="H2621" s="76">
        <v>80000</v>
      </c>
      <c r="I2621" s="229">
        <v>1.74E-4</v>
      </c>
      <c r="J2621" s="73">
        <f t="shared" si="120"/>
        <v>3.4596561002579881E-6</v>
      </c>
      <c r="K2621" s="73">
        <f t="shared" si="121"/>
        <v>14.196772488020638</v>
      </c>
      <c r="L2621" s="3" t="e">
        <f t="shared" si="122"/>
        <v>#N/A</v>
      </c>
    </row>
    <row r="2622" spans="1:12" x14ac:dyDescent="0.25">
      <c r="A2622" s="43" t="s">
        <v>47</v>
      </c>
      <c r="B2622" s="43" t="s">
        <v>13</v>
      </c>
      <c r="C2622" s="43" t="s">
        <v>727</v>
      </c>
      <c r="D2622" s="43" t="s">
        <v>728</v>
      </c>
      <c r="E2622" s="43" t="s">
        <v>1972</v>
      </c>
      <c r="F2622" s="43" t="s">
        <v>380</v>
      </c>
      <c r="G2622" s="43" t="s">
        <v>4653</v>
      </c>
      <c r="H2622" s="76">
        <v>20000</v>
      </c>
      <c r="I2622" s="229">
        <v>1.7399999999999997E-4</v>
      </c>
      <c r="J2622" s="73">
        <f t="shared" si="120"/>
        <v>3.4596561002579877E-6</v>
      </c>
      <c r="K2622" s="73">
        <f t="shared" si="121"/>
        <v>3.5491931220051591</v>
      </c>
      <c r="L2622" s="3" t="e">
        <f t="shared" si="122"/>
        <v>#N/A</v>
      </c>
    </row>
    <row r="2623" spans="1:12" x14ac:dyDescent="0.25">
      <c r="A2623" s="43" t="s">
        <v>47</v>
      </c>
      <c r="B2623" s="43" t="s">
        <v>13</v>
      </c>
      <c r="C2623" s="43" t="s">
        <v>727</v>
      </c>
      <c r="D2623" s="43" t="s">
        <v>728</v>
      </c>
      <c r="E2623" s="43" t="s">
        <v>1972</v>
      </c>
      <c r="F2623" s="43" t="s">
        <v>380</v>
      </c>
      <c r="G2623" s="43" t="s">
        <v>4653</v>
      </c>
      <c r="H2623" s="76">
        <v>25000</v>
      </c>
      <c r="I2623" s="229">
        <v>1.7399999999999997E-4</v>
      </c>
      <c r="J2623" s="73">
        <f t="shared" si="120"/>
        <v>3.4596561002579877E-6</v>
      </c>
      <c r="K2623" s="73">
        <f t="shared" si="121"/>
        <v>4.4364914025064488</v>
      </c>
      <c r="L2623" s="3" t="e">
        <f t="shared" si="122"/>
        <v>#N/A</v>
      </c>
    </row>
    <row r="2624" spans="1:12" x14ac:dyDescent="0.25">
      <c r="A2624" s="43" t="s">
        <v>47</v>
      </c>
      <c r="B2624" s="43" t="s">
        <v>13</v>
      </c>
      <c r="C2624" s="43" t="s">
        <v>727</v>
      </c>
      <c r="D2624" s="43" t="s">
        <v>728</v>
      </c>
      <c r="E2624" s="43" t="s">
        <v>1972</v>
      </c>
      <c r="F2624" s="43" t="s">
        <v>380</v>
      </c>
      <c r="G2624" s="43" t="s">
        <v>4653</v>
      </c>
      <c r="H2624" s="76">
        <v>45000</v>
      </c>
      <c r="I2624" s="229">
        <v>1.74E-4</v>
      </c>
      <c r="J2624" s="73">
        <f t="shared" si="120"/>
        <v>3.4596561002579881E-6</v>
      </c>
      <c r="K2624" s="73">
        <f t="shared" si="121"/>
        <v>7.9856845245116093</v>
      </c>
      <c r="L2624" s="3" t="e">
        <f t="shared" si="122"/>
        <v>#N/A</v>
      </c>
    </row>
    <row r="2625" spans="1:12" x14ac:dyDescent="0.25">
      <c r="A2625" s="43" t="s">
        <v>47</v>
      </c>
      <c r="B2625" s="43" t="s">
        <v>13</v>
      </c>
      <c r="C2625" s="43" t="s">
        <v>727</v>
      </c>
      <c r="D2625" s="43" t="s">
        <v>728</v>
      </c>
      <c r="E2625" s="43" t="s">
        <v>1972</v>
      </c>
      <c r="F2625" s="43" t="s">
        <v>380</v>
      </c>
      <c r="G2625" s="43" t="s">
        <v>4653</v>
      </c>
      <c r="H2625" s="76">
        <v>15000</v>
      </c>
      <c r="I2625" s="229">
        <v>1.74E-4</v>
      </c>
      <c r="J2625" s="73">
        <f t="shared" si="120"/>
        <v>3.4596561002579881E-6</v>
      </c>
      <c r="K2625" s="73">
        <f t="shared" si="121"/>
        <v>2.6618948415038699</v>
      </c>
      <c r="L2625" s="3" t="e">
        <f t="shared" si="122"/>
        <v>#N/A</v>
      </c>
    </row>
    <row r="2626" spans="1:12" x14ac:dyDescent="0.25">
      <c r="A2626" s="43" t="s">
        <v>47</v>
      </c>
      <c r="B2626" s="43" t="s">
        <v>13</v>
      </c>
      <c r="C2626" s="43" t="s">
        <v>727</v>
      </c>
      <c r="D2626" s="43" t="s">
        <v>728</v>
      </c>
      <c r="E2626" s="43" t="s">
        <v>1972</v>
      </c>
      <c r="F2626" s="43" t="s">
        <v>380</v>
      </c>
      <c r="G2626" s="43" t="s">
        <v>4653</v>
      </c>
      <c r="H2626" s="76">
        <v>25000</v>
      </c>
      <c r="I2626" s="229">
        <v>1.7399999999999997E-4</v>
      </c>
      <c r="J2626" s="73">
        <f t="shared" si="120"/>
        <v>3.4596561002579877E-6</v>
      </c>
      <c r="K2626" s="73">
        <f t="shared" si="121"/>
        <v>4.4364914025064488</v>
      </c>
      <c r="L2626" s="3" t="e">
        <f t="shared" si="122"/>
        <v>#N/A</v>
      </c>
    </row>
    <row r="2627" spans="1:12" x14ac:dyDescent="0.25">
      <c r="A2627" s="43" t="s">
        <v>47</v>
      </c>
      <c r="B2627" s="43" t="s">
        <v>13</v>
      </c>
      <c r="C2627" s="43" t="s">
        <v>729</v>
      </c>
      <c r="D2627" s="43" t="s">
        <v>728</v>
      </c>
      <c r="E2627" s="43" t="s">
        <v>1973</v>
      </c>
      <c r="F2627" s="43" t="s">
        <v>3901</v>
      </c>
      <c r="G2627" s="43" t="s">
        <v>4653</v>
      </c>
      <c r="H2627" s="76">
        <v>60000</v>
      </c>
      <c r="I2627" s="229">
        <v>1.74E-4</v>
      </c>
      <c r="J2627" s="73">
        <f t="shared" si="120"/>
        <v>3.4596561002579881E-6</v>
      </c>
      <c r="K2627" s="73">
        <f t="shared" si="121"/>
        <v>10.64757936601548</v>
      </c>
      <c r="L2627" s="3" t="e">
        <f t="shared" si="122"/>
        <v>#N/A</v>
      </c>
    </row>
    <row r="2628" spans="1:12" x14ac:dyDescent="0.25">
      <c r="A2628" s="43" t="s">
        <v>47</v>
      </c>
      <c r="B2628" s="43" t="s">
        <v>13</v>
      </c>
      <c r="C2628" s="43" t="s">
        <v>729</v>
      </c>
      <c r="D2628" s="43" t="s">
        <v>728</v>
      </c>
      <c r="E2628" s="43" t="s">
        <v>1973</v>
      </c>
      <c r="F2628" s="43" t="s">
        <v>3901</v>
      </c>
      <c r="G2628" s="43" t="s">
        <v>4653</v>
      </c>
      <c r="H2628" s="76">
        <v>35000</v>
      </c>
      <c r="I2628" s="229">
        <v>1.74E-4</v>
      </c>
      <c r="J2628" s="73">
        <f t="shared" si="120"/>
        <v>3.4596561002579881E-6</v>
      </c>
      <c r="K2628" s="73">
        <f t="shared" si="121"/>
        <v>6.211087963509029</v>
      </c>
      <c r="L2628" s="3" t="e">
        <f t="shared" si="122"/>
        <v>#N/A</v>
      </c>
    </row>
    <row r="2629" spans="1:12" x14ac:dyDescent="0.25">
      <c r="A2629" s="43" t="s">
        <v>47</v>
      </c>
      <c r="B2629" s="43" t="s">
        <v>13</v>
      </c>
      <c r="C2629" s="43" t="s">
        <v>729</v>
      </c>
      <c r="D2629" s="43" t="s">
        <v>728</v>
      </c>
      <c r="E2629" s="43" t="s">
        <v>1973</v>
      </c>
      <c r="F2629" s="43" t="s">
        <v>3901</v>
      </c>
      <c r="G2629" s="43" t="s">
        <v>4653</v>
      </c>
      <c r="H2629" s="76">
        <v>45000</v>
      </c>
      <c r="I2629" s="229">
        <v>1.7000000000000001E-4</v>
      </c>
      <c r="J2629" s="73">
        <f t="shared" si="120"/>
        <v>3.3801237761141266E-6</v>
      </c>
      <c r="K2629" s="73">
        <f t="shared" si="121"/>
        <v>7.8021055699251365</v>
      </c>
      <c r="L2629" s="3" t="e">
        <f t="shared" si="122"/>
        <v>#N/A</v>
      </c>
    </row>
    <row r="2630" spans="1:12" x14ac:dyDescent="0.25">
      <c r="A2630" s="43" t="s">
        <v>47</v>
      </c>
      <c r="B2630" s="43" t="s">
        <v>13</v>
      </c>
      <c r="C2630" s="43" t="s">
        <v>729</v>
      </c>
      <c r="D2630" s="43" t="s">
        <v>728</v>
      </c>
      <c r="E2630" s="43" t="s">
        <v>1973</v>
      </c>
      <c r="F2630" s="43" t="s">
        <v>3901</v>
      </c>
      <c r="G2630" s="43" t="s">
        <v>4653</v>
      </c>
      <c r="H2630" s="76">
        <v>50000</v>
      </c>
      <c r="I2630" s="229">
        <v>1.7399999999999997E-4</v>
      </c>
      <c r="J2630" s="73">
        <f t="shared" si="120"/>
        <v>3.4596561002579877E-6</v>
      </c>
      <c r="K2630" s="73">
        <f t="shared" si="121"/>
        <v>8.8729828050128976</v>
      </c>
      <c r="L2630" s="3" t="e">
        <f t="shared" si="122"/>
        <v>#N/A</v>
      </c>
    </row>
    <row r="2631" spans="1:12" x14ac:dyDescent="0.25">
      <c r="A2631" s="43" t="s">
        <v>47</v>
      </c>
      <c r="B2631" s="43" t="s">
        <v>13</v>
      </c>
      <c r="C2631" s="43" t="s">
        <v>729</v>
      </c>
      <c r="D2631" s="43" t="s">
        <v>728</v>
      </c>
      <c r="E2631" s="43" t="s">
        <v>1973</v>
      </c>
      <c r="F2631" s="43" t="s">
        <v>3901</v>
      </c>
      <c r="G2631" s="43" t="s">
        <v>4653</v>
      </c>
      <c r="H2631" s="76">
        <v>35000</v>
      </c>
      <c r="I2631" s="229">
        <v>1.74E-4</v>
      </c>
      <c r="J2631" s="73">
        <f t="shared" ref="J2631:J2694" si="123">I2631*$J$5</f>
        <v>3.4596561002579881E-6</v>
      </c>
      <c r="K2631" s="73">
        <f t="shared" ref="K2631:K2694" si="124">(I2631+J2631)*H2631</f>
        <v>6.211087963509029</v>
      </c>
      <c r="L2631" s="3" t="e">
        <f t="shared" ref="L2631:L2694" si="125">MATCH(C2631,$C$7237:$C$7264,0)</f>
        <v>#N/A</v>
      </c>
    </row>
    <row r="2632" spans="1:12" x14ac:dyDescent="0.25">
      <c r="A2632" s="43" t="s">
        <v>47</v>
      </c>
      <c r="B2632" s="43" t="s">
        <v>13</v>
      </c>
      <c r="C2632" s="43" t="s">
        <v>729</v>
      </c>
      <c r="D2632" s="43" t="s">
        <v>728</v>
      </c>
      <c r="E2632" s="43" t="s">
        <v>1973</v>
      </c>
      <c r="F2632" s="43" t="s">
        <v>3901</v>
      </c>
      <c r="G2632" s="43" t="s">
        <v>4653</v>
      </c>
      <c r="H2632" s="76">
        <v>55000</v>
      </c>
      <c r="I2632" s="229">
        <v>1.74E-4</v>
      </c>
      <c r="J2632" s="73">
        <f t="shared" si="123"/>
        <v>3.4596561002579881E-6</v>
      </c>
      <c r="K2632" s="73">
        <f t="shared" si="124"/>
        <v>9.7602810855141886</v>
      </c>
      <c r="L2632" s="3" t="e">
        <f t="shared" si="125"/>
        <v>#N/A</v>
      </c>
    </row>
    <row r="2633" spans="1:12" x14ac:dyDescent="0.25">
      <c r="A2633" s="43" t="s">
        <v>47</v>
      </c>
      <c r="B2633" s="43" t="s">
        <v>13</v>
      </c>
      <c r="C2633" s="43" t="s">
        <v>729</v>
      </c>
      <c r="D2633" s="43" t="s">
        <v>728</v>
      </c>
      <c r="E2633" s="43" t="s">
        <v>1973</v>
      </c>
      <c r="F2633" s="43" t="s">
        <v>3901</v>
      </c>
      <c r="G2633" s="43" t="s">
        <v>4653</v>
      </c>
      <c r="H2633" s="76">
        <v>35000</v>
      </c>
      <c r="I2633" s="229">
        <v>1.74E-4</v>
      </c>
      <c r="J2633" s="73">
        <f t="shared" si="123"/>
        <v>3.4596561002579881E-6</v>
      </c>
      <c r="K2633" s="73">
        <f t="shared" si="124"/>
        <v>6.211087963509029</v>
      </c>
      <c r="L2633" s="3" t="e">
        <f t="shared" si="125"/>
        <v>#N/A</v>
      </c>
    </row>
    <row r="2634" spans="1:12" x14ac:dyDescent="0.25">
      <c r="A2634" s="43" t="s">
        <v>47</v>
      </c>
      <c r="B2634" s="43" t="s">
        <v>13</v>
      </c>
      <c r="C2634" s="43" t="s">
        <v>729</v>
      </c>
      <c r="D2634" s="43" t="s">
        <v>728</v>
      </c>
      <c r="E2634" s="43" t="s">
        <v>1973</v>
      </c>
      <c r="F2634" s="43" t="s">
        <v>3901</v>
      </c>
      <c r="G2634" s="43" t="s">
        <v>4653</v>
      </c>
      <c r="H2634" s="76">
        <v>35000</v>
      </c>
      <c r="I2634" s="229">
        <v>1.74E-4</v>
      </c>
      <c r="J2634" s="73">
        <f t="shared" si="123"/>
        <v>3.4596561002579881E-6</v>
      </c>
      <c r="K2634" s="73">
        <f t="shared" si="124"/>
        <v>6.211087963509029</v>
      </c>
      <c r="L2634" s="3" t="e">
        <f t="shared" si="125"/>
        <v>#N/A</v>
      </c>
    </row>
    <row r="2635" spans="1:12" x14ac:dyDescent="0.25">
      <c r="A2635" s="43" t="s">
        <v>47</v>
      </c>
      <c r="B2635" s="43" t="s">
        <v>13</v>
      </c>
      <c r="C2635" s="43" t="s">
        <v>729</v>
      </c>
      <c r="D2635" s="43" t="s">
        <v>728</v>
      </c>
      <c r="E2635" s="43" t="s">
        <v>1974</v>
      </c>
      <c r="F2635" s="43" t="s">
        <v>3902</v>
      </c>
      <c r="G2635" s="43" t="s">
        <v>4653</v>
      </c>
      <c r="H2635" s="76">
        <v>40000</v>
      </c>
      <c r="I2635" s="229">
        <v>1.74E-4</v>
      </c>
      <c r="J2635" s="73">
        <f t="shared" si="123"/>
        <v>3.4596561002579881E-6</v>
      </c>
      <c r="K2635" s="73">
        <f t="shared" si="124"/>
        <v>7.0983862440103191</v>
      </c>
      <c r="L2635" s="3" t="e">
        <f t="shared" si="125"/>
        <v>#N/A</v>
      </c>
    </row>
    <row r="2636" spans="1:12" x14ac:dyDescent="0.25">
      <c r="A2636" s="43" t="s">
        <v>47</v>
      </c>
      <c r="B2636" s="43" t="s">
        <v>13</v>
      </c>
      <c r="C2636" s="43" t="s">
        <v>729</v>
      </c>
      <c r="D2636" s="43" t="s">
        <v>728</v>
      </c>
      <c r="E2636" s="43" t="s">
        <v>1974</v>
      </c>
      <c r="F2636" s="43" t="s">
        <v>3902</v>
      </c>
      <c r="G2636" s="43" t="s">
        <v>4653</v>
      </c>
      <c r="H2636" s="76">
        <v>50000</v>
      </c>
      <c r="I2636" s="229">
        <v>1.7399999999999997E-4</v>
      </c>
      <c r="J2636" s="73">
        <f t="shared" si="123"/>
        <v>3.4596561002579877E-6</v>
      </c>
      <c r="K2636" s="73">
        <f t="shared" si="124"/>
        <v>8.8729828050128976</v>
      </c>
      <c r="L2636" s="3" t="e">
        <f t="shared" si="125"/>
        <v>#N/A</v>
      </c>
    </row>
    <row r="2637" spans="1:12" x14ac:dyDescent="0.25">
      <c r="A2637" s="43" t="s">
        <v>47</v>
      </c>
      <c r="B2637" s="43" t="s">
        <v>13</v>
      </c>
      <c r="C2637" s="43" t="s">
        <v>729</v>
      </c>
      <c r="D2637" s="43" t="s">
        <v>728</v>
      </c>
      <c r="E2637" s="43" t="s">
        <v>1974</v>
      </c>
      <c r="F2637" s="43" t="s">
        <v>3902</v>
      </c>
      <c r="G2637" s="43" t="s">
        <v>4653</v>
      </c>
      <c r="H2637" s="76">
        <v>45000</v>
      </c>
      <c r="I2637" s="229">
        <v>1.74E-4</v>
      </c>
      <c r="J2637" s="73">
        <f t="shared" si="123"/>
        <v>3.4596561002579881E-6</v>
      </c>
      <c r="K2637" s="73">
        <f t="shared" si="124"/>
        <v>7.9856845245116093</v>
      </c>
      <c r="L2637" s="3" t="e">
        <f t="shared" si="125"/>
        <v>#N/A</v>
      </c>
    </row>
    <row r="2638" spans="1:12" x14ac:dyDescent="0.25">
      <c r="A2638" s="43" t="s">
        <v>47</v>
      </c>
      <c r="B2638" s="43" t="s">
        <v>13</v>
      </c>
      <c r="C2638" s="43" t="s">
        <v>729</v>
      </c>
      <c r="D2638" s="43" t="s">
        <v>728</v>
      </c>
      <c r="E2638" s="43" t="s">
        <v>1975</v>
      </c>
      <c r="F2638" s="43" t="s">
        <v>3903</v>
      </c>
      <c r="G2638" s="43" t="s">
        <v>4653</v>
      </c>
      <c r="H2638" s="76">
        <v>20000</v>
      </c>
      <c r="I2638" s="229">
        <v>1.74E-4</v>
      </c>
      <c r="J2638" s="73">
        <f t="shared" si="123"/>
        <v>3.4596561002579881E-6</v>
      </c>
      <c r="K2638" s="73">
        <f t="shared" si="124"/>
        <v>3.5491931220051596</v>
      </c>
      <c r="L2638" s="3" t="e">
        <f t="shared" si="125"/>
        <v>#N/A</v>
      </c>
    </row>
    <row r="2639" spans="1:12" x14ac:dyDescent="0.25">
      <c r="A2639" s="43" t="s">
        <v>47</v>
      </c>
      <c r="B2639" s="43" t="s">
        <v>13</v>
      </c>
      <c r="C2639" s="43" t="s">
        <v>729</v>
      </c>
      <c r="D2639" s="43" t="s">
        <v>728</v>
      </c>
      <c r="E2639" s="43" t="s">
        <v>1975</v>
      </c>
      <c r="F2639" s="43" t="s">
        <v>3903</v>
      </c>
      <c r="G2639" s="43" t="s">
        <v>4653</v>
      </c>
      <c r="H2639" s="76">
        <v>40000</v>
      </c>
      <c r="I2639" s="229">
        <v>1.74E-4</v>
      </c>
      <c r="J2639" s="73">
        <f t="shared" si="123"/>
        <v>3.4596561002579881E-6</v>
      </c>
      <c r="K2639" s="73">
        <f t="shared" si="124"/>
        <v>7.0983862440103191</v>
      </c>
      <c r="L2639" s="3" t="e">
        <f t="shared" si="125"/>
        <v>#N/A</v>
      </c>
    </row>
    <row r="2640" spans="1:12" x14ac:dyDescent="0.25">
      <c r="A2640" s="43" t="s">
        <v>47</v>
      </c>
      <c r="B2640" s="43" t="s">
        <v>13</v>
      </c>
      <c r="C2640" s="43" t="s">
        <v>729</v>
      </c>
      <c r="D2640" s="43" t="s">
        <v>728</v>
      </c>
      <c r="E2640" s="43" t="s">
        <v>1975</v>
      </c>
      <c r="F2640" s="43" t="s">
        <v>3903</v>
      </c>
      <c r="G2640" s="43" t="s">
        <v>4653</v>
      </c>
      <c r="H2640" s="76">
        <v>20000</v>
      </c>
      <c r="I2640" s="229">
        <v>1.74E-4</v>
      </c>
      <c r="J2640" s="73">
        <f t="shared" si="123"/>
        <v>3.4596561002579881E-6</v>
      </c>
      <c r="K2640" s="73">
        <f t="shared" si="124"/>
        <v>3.5491931220051596</v>
      </c>
      <c r="L2640" s="3" t="e">
        <f t="shared" si="125"/>
        <v>#N/A</v>
      </c>
    </row>
    <row r="2641" spans="1:12" x14ac:dyDescent="0.25">
      <c r="A2641" s="43" t="s">
        <v>47</v>
      </c>
      <c r="B2641" s="43" t="s">
        <v>13</v>
      </c>
      <c r="C2641" s="43" t="s">
        <v>729</v>
      </c>
      <c r="D2641" s="43" t="s">
        <v>728</v>
      </c>
      <c r="E2641" s="43" t="s">
        <v>1975</v>
      </c>
      <c r="F2641" s="43" t="s">
        <v>3903</v>
      </c>
      <c r="G2641" s="43" t="s">
        <v>4653</v>
      </c>
      <c r="H2641" s="76">
        <v>20000</v>
      </c>
      <c r="I2641" s="229">
        <v>1.74E-4</v>
      </c>
      <c r="J2641" s="73">
        <f t="shared" si="123"/>
        <v>3.4596561002579881E-6</v>
      </c>
      <c r="K2641" s="73">
        <f t="shared" si="124"/>
        <v>3.5491931220051596</v>
      </c>
      <c r="L2641" s="3" t="e">
        <f t="shared" si="125"/>
        <v>#N/A</v>
      </c>
    </row>
    <row r="2642" spans="1:12" x14ac:dyDescent="0.25">
      <c r="A2642" s="43" t="s">
        <v>47</v>
      </c>
      <c r="B2642" s="43" t="s">
        <v>13</v>
      </c>
      <c r="C2642" s="43" t="s">
        <v>729</v>
      </c>
      <c r="D2642" s="43" t="s">
        <v>728</v>
      </c>
      <c r="E2642" s="43" t="s">
        <v>1976</v>
      </c>
      <c r="F2642" s="43" t="s">
        <v>3904</v>
      </c>
      <c r="G2642" s="43" t="s">
        <v>4653</v>
      </c>
      <c r="H2642" s="76">
        <v>40000</v>
      </c>
      <c r="I2642" s="229">
        <v>1.74E-4</v>
      </c>
      <c r="J2642" s="73">
        <f t="shared" si="123"/>
        <v>3.4596561002579881E-6</v>
      </c>
      <c r="K2642" s="73">
        <f t="shared" si="124"/>
        <v>7.0983862440103191</v>
      </c>
      <c r="L2642" s="3" t="e">
        <f t="shared" si="125"/>
        <v>#N/A</v>
      </c>
    </row>
    <row r="2643" spans="1:12" x14ac:dyDescent="0.25">
      <c r="A2643" s="43" t="s">
        <v>47</v>
      </c>
      <c r="B2643" s="43" t="s">
        <v>13</v>
      </c>
      <c r="C2643" s="43" t="s">
        <v>730</v>
      </c>
      <c r="D2643" s="43" t="s">
        <v>728</v>
      </c>
      <c r="E2643" s="43" t="s">
        <v>1977</v>
      </c>
      <c r="F2643" s="43" t="s">
        <v>3905</v>
      </c>
      <c r="G2643" s="43" t="s">
        <v>4653</v>
      </c>
      <c r="H2643" s="76">
        <v>145000</v>
      </c>
      <c r="I2643" s="229">
        <v>1.74E-4</v>
      </c>
      <c r="J2643" s="73">
        <f t="shared" si="123"/>
        <v>3.4596561002579881E-6</v>
      </c>
      <c r="K2643" s="73">
        <f t="shared" si="124"/>
        <v>25.731650134537407</v>
      </c>
      <c r="L2643" s="3" t="e">
        <f t="shared" si="125"/>
        <v>#N/A</v>
      </c>
    </row>
    <row r="2644" spans="1:12" x14ac:dyDescent="0.25">
      <c r="A2644" s="43" t="s">
        <v>47</v>
      </c>
      <c r="B2644" s="43" t="s">
        <v>13</v>
      </c>
      <c r="C2644" s="43" t="s">
        <v>730</v>
      </c>
      <c r="D2644" s="43" t="s">
        <v>728</v>
      </c>
      <c r="E2644" s="43" t="s">
        <v>1977</v>
      </c>
      <c r="F2644" s="43" t="s">
        <v>3905</v>
      </c>
      <c r="G2644" s="43" t="s">
        <v>4653</v>
      </c>
      <c r="H2644" s="76">
        <v>20000</v>
      </c>
      <c r="I2644" s="229">
        <v>1.74E-4</v>
      </c>
      <c r="J2644" s="73">
        <f t="shared" si="123"/>
        <v>3.4596561002579881E-6</v>
      </c>
      <c r="K2644" s="73">
        <f t="shared" si="124"/>
        <v>3.5491931220051596</v>
      </c>
      <c r="L2644" s="3" t="e">
        <f t="shared" si="125"/>
        <v>#N/A</v>
      </c>
    </row>
    <row r="2645" spans="1:12" x14ac:dyDescent="0.25">
      <c r="A2645" s="43" t="s">
        <v>47</v>
      </c>
      <c r="B2645" s="43" t="s">
        <v>13</v>
      </c>
      <c r="C2645" s="43" t="s">
        <v>730</v>
      </c>
      <c r="D2645" s="43" t="s">
        <v>728</v>
      </c>
      <c r="E2645" s="43" t="s">
        <v>1977</v>
      </c>
      <c r="F2645" s="43" t="s">
        <v>3905</v>
      </c>
      <c r="G2645" s="43" t="s">
        <v>4653</v>
      </c>
      <c r="H2645" s="76">
        <v>85000</v>
      </c>
      <c r="I2645" s="229">
        <v>1.74E-4</v>
      </c>
      <c r="J2645" s="73">
        <f t="shared" si="123"/>
        <v>3.4596561002579881E-6</v>
      </c>
      <c r="K2645" s="73">
        <f t="shared" si="124"/>
        <v>15.084070768521929</v>
      </c>
      <c r="L2645" s="3" t="e">
        <f t="shared" si="125"/>
        <v>#N/A</v>
      </c>
    </row>
    <row r="2646" spans="1:12" x14ac:dyDescent="0.25">
      <c r="A2646" s="43" t="s">
        <v>47</v>
      </c>
      <c r="B2646" s="43" t="s">
        <v>13</v>
      </c>
      <c r="C2646" s="43" t="s">
        <v>730</v>
      </c>
      <c r="D2646" s="43" t="s">
        <v>728</v>
      </c>
      <c r="E2646" s="43" t="s">
        <v>1977</v>
      </c>
      <c r="F2646" s="43" t="s">
        <v>3905</v>
      </c>
      <c r="G2646" s="43" t="s">
        <v>4653</v>
      </c>
      <c r="H2646" s="76">
        <v>20000</v>
      </c>
      <c r="I2646" s="229">
        <v>1.6999999999999999E-4</v>
      </c>
      <c r="J2646" s="73">
        <f t="shared" si="123"/>
        <v>3.3801237761141261E-6</v>
      </c>
      <c r="K2646" s="73">
        <f t="shared" si="124"/>
        <v>3.4676024755222823</v>
      </c>
      <c r="L2646" s="3" t="e">
        <f t="shared" si="125"/>
        <v>#N/A</v>
      </c>
    </row>
    <row r="2647" spans="1:12" x14ac:dyDescent="0.25">
      <c r="A2647" s="43" t="s">
        <v>47</v>
      </c>
      <c r="B2647" s="43" t="s">
        <v>13</v>
      </c>
      <c r="C2647" s="43" t="s">
        <v>730</v>
      </c>
      <c r="D2647" s="43" t="s">
        <v>728</v>
      </c>
      <c r="E2647" s="43" t="s">
        <v>1977</v>
      </c>
      <c r="F2647" s="43" t="s">
        <v>3905</v>
      </c>
      <c r="G2647" s="43" t="s">
        <v>4653</v>
      </c>
      <c r="H2647" s="76">
        <v>45000</v>
      </c>
      <c r="I2647" s="229">
        <v>1.74E-4</v>
      </c>
      <c r="J2647" s="73">
        <f t="shared" si="123"/>
        <v>3.4596561002579881E-6</v>
      </c>
      <c r="K2647" s="73">
        <f t="shared" si="124"/>
        <v>7.9856845245116093</v>
      </c>
      <c r="L2647" s="3" t="e">
        <f t="shared" si="125"/>
        <v>#N/A</v>
      </c>
    </row>
    <row r="2648" spans="1:12" x14ac:dyDescent="0.25">
      <c r="A2648" s="43" t="s">
        <v>47</v>
      </c>
      <c r="B2648" s="43" t="s">
        <v>13</v>
      </c>
      <c r="C2648" s="43" t="s">
        <v>730</v>
      </c>
      <c r="D2648" s="43" t="s">
        <v>728</v>
      </c>
      <c r="E2648" s="43" t="s">
        <v>1977</v>
      </c>
      <c r="F2648" s="43" t="s">
        <v>3905</v>
      </c>
      <c r="G2648" s="43" t="s">
        <v>4653</v>
      </c>
      <c r="H2648" s="76">
        <v>20000</v>
      </c>
      <c r="I2648" s="229">
        <v>1.74E-4</v>
      </c>
      <c r="J2648" s="73">
        <f t="shared" si="123"/>
        <v>3.4596561002579881E-6</v>
      </c>
      <c r="K2648" s="73">
        <f t="shared" si="124"/>
        <v>3.5491931220051596</v>
      </c>
      <c r="L2648" s="3" t="e">
        <f t="shared" si="125"/>
        <v>#N/A</v>
      </c>
    </row>
    <row r="2649" spans="1:12" x14ac:dyDescent="0.25">
      <c r="A2649" s="43" t="s">
        <v>47</v>
      </c>
      <c r="B2649" s="43" t="s">
        <v>13</v>
      </c>
      <c r="C2649" s="43" t="s">
        <v>730</v>
      </c>
      <c r="D2649" s="43" t="s">
        <v>728</v>
      </c>
      <c r="E2649" s="43" t="s">
        <v>1977</v>
      </c>
      <c r="F2649" s="43" t="s">
        <v>3905</v>
      </c>
      <c r="G2649" s="43" t="s">
        <v>4653</v>
      </c>
      <c r="H2649" s="76">
        <v>130000</v>
      </c>
      <c r="I2649" s="229">
        <v>1.74E-4</v>
      </c>
      <c r="J2649" s="73">
        <f t="shared" si="123"/>
        <v>3.4596561002579881E-6</v>
      </c>
      <c r="K2649" s="73">
        <f t="shared" si="124"/>
        <v>23.069755293033538</v>
      </c>
      <c r="L2649" s="3" t="e">
        <f t="shared" si="125"/>
        <v>#N/A</v>
      </c>
    </row>
    <row r="2650" spans="1:12" x14ac:dyDescent="0.25">
      <c r="A2650" s="43" t="s">
        <v>47</v>
      </c>
      <c r="B2650" s="43" t="s">
        <v>13</v>
      </c>
      <c r="C2650" s="43" t="s">
        <v>730</v>
      </c>
      <c r="D2650" s="43" t="s">
        <v>728</v>
      </c>
      <c r="E2650" s="43" t="s">
        <v>1977</v>
      </c>
      <c r="F2650" s="43" t="s">
        <v>3905</v>
      </c>
      <c r="G2650" s="43" t="s">
        <v>4653</v>
      </c>
      <c r="H2650" s="76">
        <v>25000</v>
      </c>
      <c r="I2650" s="229">
        <v>1.7399999999999997E-4</v>
      </c>
      <c r="J2650" s="73">
        <f t="shared" si="123"/>
        <v>3.4596561002579877E-6</v>
      </c>
      <c r="K2650" s="73">
        <f t="shared" si="124"/>
        <v>4.4364914025064488</v>
      </c>
      <c r="L2650" s="3" t="e">
        <f t="shared" si="125"/>
        <v>#N/A</v>
      </c>
    </row>
    <row r="2651" spans="1:12" x14ac:dyDescent="0.25">
      <c r="A2651" s="43" t="s">
        <v>47</v>
      </c>
      <c r="B2651" s="43" t="s">
        <v>13</v>
      </c>
      <c r="C2651" s="43" t="s">
        <v>785</v>
      </c>
      <c r="D2651" s="43" t="s">
        <v>55</v>
      </c>
      <c r="E2651" s="43" t="s">
        <v>1978</v>
      </c>
      <c r="F2651" s="43" t="s">
        <v>3899</v>
      </c>
      <c r="G2651" s="43" t="s">
        <v>4653</v>
      </c>
      <c r="H2651" s="76">
        <v>60000</v>
      </c>
      <c r="I2651" s="229">
        <v>3.7599999999999998E-4</v>
      </c>
      <c r="J2651" s="73">
        <f t="shared" si="123"/>
        <v>7.4760384695230087E-6</v>
      </c>
      <c r="K2651" s="73">
        <f t="shared" si="124"/>
        <v>23.008562308171378</v>
      </c>
      <c r="L2651" s="3" t="e">
        <f t="shared" si="125"/>
        <v>#N/A</v>
      </c>
    </row>
    <row r="2652" spans="1:12" x14ac:dyDescent="0.25">
      <c r="A2652" s="43" t="s">
        <v>47</v>
      </c>
      <c r="B2652" s="43" t="s">
        <v>720</v>
      </c>
      <c r="C2652" s="43" t="s">
        <v>774</v>
      </c>
      <c r="D2652" s="43" t="s">
        <v>371</v>
      </c>
      <c r="E2652" s="43" t="s">
        <v>1979</v>
      </c>
      <c r="F2652" s="43" t="s">
        <v>720</v>
      </c>
      <c r="G2652" s="43" t="s">
        <v>4653</v>
      </c>
      <c r="H2652" s="76">
        <v>24000</v>
      </c>
      <c r="I2652" s="229">
        <v>1.0499999999999999E-3</v>
      </c>
      <c r="J2652" s="73">
        <f t="shared" si="123"/>
        <v>2.0877235087763719E-5</v>
      </c>
      <c r="K2652" s="73">
        <f t="shared" si="124"/>
        <v>25.701053642106331</v>
      </c>
      <c r="L2652" s="3" t="e">
        <f t="shared" si="125"/>
        <v>#N/A</v>
      </c>
    </row>
    <row r="2653" spans="1:12" x14ac:dyDescent="0.25">
      <c r="A2653" s="43" t="s">
        <v>47</v>
      </c>
      <c r="B2653" s="43" t="s">
        <v>720</v>
      </c>
      <c r="C2653" s="43" t="s">
        <v>774</v>
      </c>
      <c r="D2653" s="43" t="s">
        <v>371</v>
      </c>
      <c r="E2653" s="43" t="s">
        <v>1979</v>
      </c>
      <c r="F2653" s="43" t="s">
        <v>720</v>
      </c>
      <c r="G2653" s="43" t="s">
        <v>4653</v>
      </c>
      <c r="H2653" s="76">
        <v>28000</v>
      </c>
      <c r="I2653" s="229">
        <v>1.0499999999999999E-3</v>
      </c>
      <c r="J2653" s="73">
        <f t="shared" si="123"/>
        <v>2.0877235087763719E-5</v>
      </c>
      <c r="K2653" s="73">
        <f t="shared" si="124"/>
        <v>29.984562582457386</v>
      </c>
      <c r="L2653" s="3" t="e">
        <f t="shared" si="125"/>
        <v>#N/A</v>
      </c>
    </row>
    <row r="2654" spans="1:12" x14ac:dyDescent="0.25">
      <c r="A2654" s="43" t="s">
        <v>47</v>
      </c>
      <c r="B2654" s="43" t="s">
        <v>720</v>
      </c>
      <c r="C2654" s="43" t="s">
        <v>774</v>
      </c>
      <c r="D2654" s="43" t="s">
        <v>371</v>
      </c>
      <c r="E2654" s="43" t="s">
        <v>1979</v>
      </c>
      <c r="F2654" s="43" t="s">
        <v>720</v>
      </c>
      <c r="G2654" s="43" t="s">
        <v>4653</v>
      </c>
      <c r="H2654" s="76">
        <v>24000</v>
      </c>
      <c r="I2654" s="229">
        <v>1.0499999999999999E-3</v>
      </c>
      <c r="J2654" s="73">
        <f t="shared" si="123"/>
        <v>2.0877235087763719E-5</v>
      </c>
      <c r="K2654" s="73">
        <f t="shared" si="124"/>
        <v>25.701053642106331</v>
      </c>
      <c r="L2654" s="3" t="e">
        <f t="shared" si="125"/>
        <v>#N/A</v>
      </c>
    </row>
    <row r="2655" spans="1:12" x14ac:dyDescent="0.25">
      <c r="A2655" s="43" t="s">
        <v>47</v>
      </c>
      <c r="B2655" s="43" t="s">
        <v>720</v>
      </c>
      <c r="C2655" s="43" t="s">
        <v>774</v>
      </c>
      <c r="D2655" s="43" t="s">
        <v>371</v>
      </c>
      <c r="E2655" s="43" t="s">
        <v>1979</v>
      </c>
      <c r="F2655" s="43" t="s">
        <v>720</v>
      </c>
      <c r="G2655" s="43" t="s">
        <v>4653</v>
      </c>
      <c r="H2655" s="76">
        <v>56000</v>
      </c>
      <c r="I2655" s="229">
        <v>1.0499999999999999E-3</v>
      </c>
      <c r="J2655" s="73">
        <f t="shared" si="123"/>
        <v>2.0877235087763719E-5</v>
      </c>
      <c r="K2655" s="73">
        <f t="shared" si="124"/>
        <v>59.969125164914772</v>
      </c>
      <c r="L2655" s="3" t="e">
        <f t="shared" si="125"/>
        <v>#N/A</v>
      </c>
    </row>
    <row r="2656" spans="1:12" x14ac:dyDescent="0.25">
      <c r="A2656" s="43" t="s">
        <v>47</v>
      </c>
      <c r="B2656" s="43" t="s">
        <v>720</v>
      </c>
      <c r="C2656" s="43" t="s">
        <v>774</v>
      </c>
      <c r="D2656" s="43" t="s">
        <v>371</v>
      </c>
      <c r="E2656" s="43" t="s">
        <v>1979</v>
      </c>
      <c r="F2656" s="43" t="s">
        <v>720</v>
      </c>
      <c r="G2656" s="43" t="s">
        <v>4653</v>
      </c>
      <c r="H2656" s="76">
        <v>44000</v>
      </c>
      <c r="I2656" s="229">
        <v>1.0500000000000002E-3</v>
      </c>
      <c r="J2656" s="73">
        <f t="shared" si="123"/>
        <v>2.0877235087763726E-5</v>
      </c>
      <c r="K2656" s="73">
        <f t="shared" si="124"/>
        <v>47.118598343861613</v>
      </c>
      <c r="L2656" s="3" t="e">
        <f t="shared" si="125"/>
        <v>#N/A</v>
      </c>
    </row>
    <row r="2657" spans="1:12" x14ac:dyDescent="0.25">
      <c r="A2657" s="43" t="s">
        <v>47</v>
      </c>
      <c r="B2657" s="43" t="s">
        <v>720</v>
      </c>
      <c r="C2657" s="43" t="s">
        <v>795</v>
      </c>
      <c r="D2657" s="43" t="s">
        <v>371</v>
      </c>
      <c r="E2657" s="43" t="s">
        <v>1980</v>
      </c>
      <c r="F2657" s="43" t="s">
        <v>720</v>
      </c>
      <c r="G2657" s="43" t="s">
        <v>4653</v>
      </c>
      <c r="H2657" s="76">
        <v>436000</v>
      </c>
      <c r="I2657" s="229">
        <v>1.0499999999999999E-3</v>
      </c>
      <c r="J2657" s="73">
        <f t="shared" si="123"/>
        <v>2.0877235087763719E-5</v>
      </c>
      <c r="K2657" s="73">
        <f t="shared" si="124"/>
        <v>466.90247449826501</v>
      </c>
      <c r="L2657" s="3" t="e">
        <f t="shared" si="125"/>
        <v>#N/A</v>
      </c>
    </row>
    <row r="2658" spans="1:12" x14ac:dyDescent="0.25">
      <c r="A2658" s="43" t="s">
        <v>47</v>
      </c>
      <c r="B2658" s="43" t="s">
        <v>720</v>
      </c>
      <c r="C2658" s="43" t="s">
        <v>795</v>
      </c>
      <c r="D2658" s="43" t="s">
        <v>371</v>
      </c>
      <c r="E2658" s="43" t="s">
        <v>1980</v>
      </c>
      <c r="F2658" s="43" t="s">
        <v>720</v>
      </c>
      <c r="G2658" s="43" t="s">
        <v>4653</v>
      </c>
      <c r="H2658" s="76">
        <v>444000</v>
      </c>
      <c r="I2658" s="229">
        <v>1.0499999999999999E-3</v>
      </c>
      <c r="J2658" s="73">
        <f t="shared" si="123"/>
        <v>2.0877235087763719E-5</v>
      </c>
      <c r="K2658" s="73">
        <f t="shared" si="124"/>
        <v>475.46949237896712</v>
      </c>
      <c r="L2658" s="3" t="e">
        <f t="shared" si="125"/>
        <v>#N/A</v>
      </c>
    </row>
    <row r="2659" spans="1:12" x14ac:dyDescent="0.25">
      <c r="A2659" s="43" t="s">
        <v>47</v>
      </c>
      <c r="B2659" s="43" t="s">
        <v>720</v>
      </c>
      <c r="C2659" s="43" t="s">
        <v>795</v>
      </c>
      <c r="D2659" s="43" t="s">
        <v>371</v>
      </c>
      <c r="E2659" s="43" t="s">
        <v>1980</v>
      </c>
      <c r="F2659" s="43" t="s">
        <v>720</v>
      </c>
      <c r="G2659" s="43" t="s">
        <v>4653</v>
      </c>
      <c r="H2659" s="76">
        <v>756000</v>
      </c>
      <c r="I2659" s="229">
        <v>1.0499999999999999E-3</v>
      </c>
      <c r="J2659" s="73">
        <f t="shared" si="123"/>
        <v>2.0877235087763719E-5</v>
      </c>
      <c r="K2659" s="73">
        <f t="shared" si="124"/>
        <v>809.58318972634936</v>
      </c>
      <c r="L2659" s="3" t="e">
        <f t="shared" si="125"/>
        <v>#N/A</v>
      </c>
    </row>
    <row r="2660" spans="1:12" x14ac:dyDescent="0.25">
      <c r="A2660" s="43" t="s">
        <v>47</v>
      </c>
      <c r="B2660" s="43" t="s">
        <v>720</v>
      </c>
      <c r="C2660" s="43" t="s">
        <v>787</v>
      </c>
      <c r="D2660" s="43" t="s">
        <v>371</v>
      </c>
      <c r="E2660" s="43" t="s">
        <v>1981</v>
      </c>
      <c r="F2660" s="43" t="s">
        <v>3906</v>
      </c>
      <c r="G2660" s="43" t="s">
        <v>4653</v>
      </c>
      <c r="H2660" s="76">
        <v>2000000</v>
      </c>
      <c r="I2660" s="229">
        <v>1.0499999999999999E-3</v>
      </c>
      <c r="J2660" s="73">
        <f t="shared" si="123"/>
        <v>2.0877235087763719E-5</v>
      </c>
      <c r="K2660" s="73">
        <f t="shared" si="124"/>
        <v>2141.7544701755273</v>
      </c>
      <c r="L2660" s="3" t="e">
        <f t="shared" si="125"/>
        <v>#N/A</v>
      </c>
    </row>
    <row r="2661" spans="1:12" x14ac:dyDescent="0.25">
      <c r="A2661" s="43" t="s">
        <v>47</v>
      </c>
      <c r="B2661" s="43" t="s">
        <v>14</v>
      </c>
      <c r="C2661" s="43" t="s">
        <v>731</v>
      </c>
      <c r="D2661" s="43" t="s">
        <v>55</v>
      </c>
      <c r="E2661" s="43" t="s">
        <v>1982</v>
      </c>
      <c r="F2661" s="43" t="s">
        <v>3907</v>
      </c>
      <c r="G2661" s="43" t="s">
        <v>4654</v>
      </c>
      <c r="H2661" s="76">
        <v>997</v>
      </c>
      <c r="I2661" s="229">
        <v>3.0561685055165495E-2</v>
      </c>
      <c r="J2661" s="73">
        <f t="shared" si="123"/>
        <v>6.0766046054750973E-4</v>
      </c>
      <c r="K2661" s="73">
        <f t="shared" si="124"/>
        <v>31.075837479165866</v>
      </c>
      <c r="L2661" s="3" t="e">
        <f t="shared" si="125"/>
        <v>#N/A</v>
      </c>
    </row>
    <row r="2662" spans="1:12" x14ac:dyDescent="0.25">
      <c r="A2662" s="43" t="s">
        <v>47</v>
      </c>
      <c r="B2662" s="43" t="s">
        <v>14</v>
      </c>
      <c r="C2662" s="43" t="s">
        <v>732</v>
      </c>
      <c r="D2662" s="43" t="s">
        <v>55</v>
      </c>
      <c r="E2662" s="43" t="s">
        <v>1983</v>
      </c>
      <c r="F2662" s="43" t="s">
        <v>3908</v>
      </c>
      <c r="G2662" s="43" t="s">
        <v>4654</v>
      </c>
      <c r="H2662" s="76">
        <v>31500</v>
      </c>
      <c r="I2662" s="229"/>
      <c r="J2662" s="73">
        <f t="shared" si="123"/>
        <v>0</v>
      </c>
      <c r="K2662" s="73">
        <f t="shared" si="124"/>
        <v>0</v>
      </c>
      <c r="L2662" s="3" t="e">
        <f t="shared" si="125"/>
        <v>#N/A</v>
      </c>
    </row>
    <row r="2663" spans="1:12" x14ac:dyDescent="0.25">
      <c r="A2663" s="43" t="s">
        <v>47</v>
      </c>
      <c r="B2663" s="43" t="s">
        <v>14</v>
      </c>
      <c r="C2663" s="43" t="s">
        <v>732</v>
      </c>
      <c r="D2663" s="43" t="s">
        <v>55</v>
      </c>
      <c r="E2663" s="43" t="s">
        <v>1984</v>
      </c>
      <c r="F2663" s="43" t="s">
        <v>3909</v>
      </c>
      <c r="G2663" s="43" t="s">
        <v>4654</v>
      </c>
      <c r="H2663" s="76">
        <v>55</v>
      </c>
      <c r="I2663" s="229"/>
      <c r="J2663" s="73">
        <f t="shared" si="123"/>
        <v>0</v>
      </c>
      <c r="K2663" s="73">
        <f t="shared" si="124"/>
        <v>0</v>
      </c>
      <c r="L2663" s="3" t="e">
        <f t="shared" si="125"/>
        <v>#N/A</v>
      </c>
    </row>
    <row r="2664" spans="1:12" x14ac:dyDescent="0.25">
      <c r="A2664" s="43" t="s">
        <v>47</v>
      </c>
      <c r="B2664" s="43" t="s">
        <v>14</v>
      </c>
      <c r="C2664" s="43" t="s">
        <v>734</v>
      </c>
      <c r="D2664" s="43" t="s">
        <v>55</v>
      </c>
      <c r="E2664" s="43" t="s">
        <v>1985</v>
      </c>
      <c r="F2664" s="43" t="s">
        <v>3910</v>
      </c>
      <c r="G2664" s="43" t="s">
        <v>4654</v>
      </c>
      <c r="H2664" s="76">
        <v>18000</v>
      </c>
      <c r="I2664" s="229"/>
      <c r="J2664" s="73">
        <f t="shared" si="123"/>
        <v>0</v>
      </c>
      <c r="K2664" s="73">
        <f t="shared" si="124"/>
        <v>0</v>
      </c>
      <c r="L2664" s="3" t="e">
        <f t="shared" si="125"/>
        <v>#N/A</v>
      </c>
    </row>
    <row r="2665" spans="1:12" x14ac:dyDescent="0.25">
      <c r="A2665" s="43" t="s">
        <v>47</v>
      </c>
      <c r="B2665" s="43" t="s">
        <v>14</v>
      </c>
      <c r="C2665" s="43" t="s">
        <v>734</v>
      </c>
      <c r="D2665" s="43" t="s">
        <v>55</v>
      </c>
      <c r="E2665" s="43" t="s">
        <v>1986</v>
      </c>
      <c r="F2665" s="43" t="s">
        <v>3911</v>
      </c>
      <c r="G2665" s="43" t="s">
        <v>4654</v>
      </c>
      <c r="H2665" s="76">
        <v>320</v>
      </c>
      <c r="I2665" s="229"/>
      <c r="J2665" s="73">
        <f t="shared" si="123"/>
        <v>0</v>
      </c>
      <c r="K2665" s="73">
        <f t="shared" si="124"/>
        <v>0</v>
      </c>
      <c r="L2665" s="3" t="e">
        <f t="shared" si="125"/>
        <v>#N/A</v>
      </c>
    </row>
    <row r="2666" spans="1:12" x14ac:dyDescent="0.25">
      <c r="A2666" s="43" t="s">
        <v>47</v>
      </c>
      <c r="B2666" s="43" t="s">
        <v>14</v>
      </c>
      <c r="C2666" s="43" t="s">
        <v>797</v>
      </c>
      <c r="D2666" s="43" t="s">
        <v>374</v>
      </c>
      <c r="E2666" s="43" t="s">
        <v>1987</v>
      </c>
      <c r="F2666" s="43" t="s">
        <v>3912</v>
      </c>
      <c r="G2666" s="43" t="s">
        <v>4654</v>
      </c>
      <c r="H2666" s="76">
        <v>1113</v>
      </c>
      <c r="I2666" s="229"/>
      <c r="J2666" s="73">
        <f t="shared" si="123"/>
        <v>0</v>
      </c>
      <c r="K2666" s="73">
        <f t="shared" si="124"/>
        <v>0</v>
      </c>
      <c r="L2666" s="3" t="e">
        <f t="shared" si="125"/>
        <v>#N/A</v>
      </c>
    </row>
    <row r="2667" spans="1:12" x14ac:dyDescent="0.25">
      <c r="A2667" s="43" t="s">
        <v>47</v>
      </c>
      <c r="B2667" s="43" t="s">
        <v>14</v>
      </c>
      <c r="C2667" s="43" t="s">
        <v>805</v>
      </c>
      <c r="D2667" s="43" t="s">
        <v>374</v>
      </c>
      <c r="E2667" s="43" t="s">
        <v>1988</v>
      </c>
      <c r="F2667" s="43" t="s">
        <v>3912</v>
      </c>
      <c r="G2667" s="43" t="s">
        <v>4654</v>
      </c>
      <c r="H2667" s="76">
        <v>5502</v>
      </c>
      <c r="I2667" s="229">
        <v>0.14149945474372955</v>
      </c>
      <c r="J2667" s="73">
        <f t="shared" si="123"/>
        <v>2.8134451252145001E-3</v>
      </c>
      <c r="K2667" s="73">
        <f t="shared" si="124"/>
        <v>794.0095750789302</v>
      </c>
      <c r="L2667" s="3" t="e">
        <f t="shared" si="125"/>
        <v>#N/A</v>
      </c>
    </row>
    <row r="2668" spans="1:12" x14ac:dyDescent="0.25">
      <c r="A2668" s="43" t="s">
        <v>47</v>
      </c>
      <c r="B2668" s="43" t="s">
        <v>14</v>
      </c>
      <c r="C2668" s="43" t="s">
        <v>740</v>
      </c>
      <c r="D2668" s="43" t="s">
        <v>374</v>
      </c>
      <c r="E2668" s="43" t="s">
        <v>1989</v>
      </c>
      <c r="F2668" s="43" t="s">
        <v>3913</v>
      </c>
      <c r="G2668" s="43" t="s">
        <v>4654</v>
      </c>
      <c r="H2668" s="76">
        <v>656</v>
      </c>
      <c r="I2668" s="229">
        <v>1.8643292682926815E-2</v>
      </c>
      <c r="J2668" s="73">
        <f t="shared" si="123"/>
        <v>3.7068609919185558E-4</v>
      </c>
      <c r="K2668" s="73">
        <f t="shared" si="124"/>
        <v>12.473170081069847</v>
      </c>
      <c r="L2668" s="3" t="e">
        <f t="shared" si="125"/>
        <v>#N/A</v>
      </c>
    </row>
    <row r="2669" spans="1:12" x14ac:dyDescent="0.25">
      <c r="A2669" s="43" t="s">
        <v>47</v>
      </c>
      <c r="B2669" s="43" t="s">
        <v>14</v>
      </c>
      <c r="C2669" s="43" t="s">
        <v>741</v>
      </c>
      <c r="D2669" s="43" t="s">
        <v>55</v>
      </c>
      <c r="E2669" s="43" t="s">
        <v>1990</v>
      </c>
      <c r="F2669" s="242" t="s">
        <v>3914</v>
      </c>
      <c r="G2669" s="43" t="s">
        <v>4654</v>
      </c>
      <c r="H2669" s="76">
        <v>80</v>
      </c>
      <c r="I2669" s="229"/>
      <c r="J2669" s="73">
        <f t="shared" si="123"/>
        <v>0</v>
      </c>
      <c r="K2669" s="73">
        <f t="shared" si="124"/>
        <v>0</v>
      </c>
      <c r="L2669" s="3">
        <f t="shared" si="125"/>
        <v>18</v>
      </c>
    </row>
    <row r="2670" spans="1:12" x14ac:dyDescent="0.25">
      <c r="A2670" s="43" t="s">
        <v>47</v>
      </c>
      <c r="B2670" s="43" t="s">
        <v>14</v>
      </c>
      <c r="C2670" s="43" t="s">
        <v>743</v>
      </c>
      <c r="D2670" s="43" t="s">
        <v>55</v>
      </c>
      <c r="E2670" s="43" t="s">
        <v>1991</v>
      </c>
      <c r="F2670" s="43" t="s">
        <v>3915</v>
      </c>
      <c r="G2670" s="43" t="s">
        <v>4654</v>
      </c>
      <c r="H2670" s="76">
        <v>2069</v>
      </c>
      <c r="I2670" s="229"/>
      <c r="J2670" s="73">
        <f t="shared" si="123"/>
        <v>0</v>
      </c>
      <c r="K2670" s="73">
        <f t="shared" si="124"/>
        <v>0</v>
      </c>
      <c r="L2670" s="3" t="e">
        <f t="shared" si="125"/>
        <v>#N/A</v>
      </c>
    </row>
    <row r="2671" spans="1:12" x14ac:dyDescent="0.25">
      <c r="A2671" s="43" t="s">
        <v>47</v>
      </c>
      <c r="B2671" s="43" t="s">
        <v>14</v>
      </c>
      <c r="C2671" s="43" t="s">
        <v>746</v>
      </c>
      <c r="D2671" s="43" t="s">
        <v>55</v>
      </c>
      <c r="E2671" s="43" t="s">
        <v>1992</v>
      </c>
      <c r="F2671" s="43" t="s">
        <v>3914</v>
      </c>
      <c r="G2671" s="43" t="s">
        <v>4654</v>
      </c>
      <c r="H2671" s="76">
        <v>7464</v>
      </c>
      <c r="I2671" s="229">
        <v>3.0560021436227224E-2</v>
      </c>
      <c r="J2671" s="73">
        <f t="shared" si="123"/>
        <v>6.0762738267734718E-4</v>
      </c>
      <c r="K2671" s="73">
        <f t="shared" si="124"/>
        <v>232.63533078430373</v>
      </c>
      <c r="L2671" s="3" t="e">
        <f t="shared" si="125"/>
        <v>#N/A</v>
      </c>
    </row>
    <row r="2672" spans="1:12" x14ac:dyDescent="0.25">
      <c r="A2672" s="43" t="s">
        <v>47</v>
      </c>
      <c r="B2672" s="43" t="s">
        <v>14</v>
      </c>
      <c r="C2672" s="43" t="s">
        <v>747</v>
      </c>
      <c r="D2672" s="43" t="s">
        <v>55</v>
      </c>
      <c r="E2672" s="43" t="s">
        <v>1993</v>
      </c>
      <c r="F2672" s="43" t="s">
        <v>3916</v>
      </c>
      <c r="G2672" s="43" t="s">
        <v>4654</v>
      </c>
      <c r="H2672" s="76">
        <v>57024</v>
      </c>
      <c r="I2672" s="229"/>
      <c r="J2672" s="73">
        <f t="shared" si="123"/>
        <v>0</v>
      </c>
      <c r="K2672" s="73">
        <f t="shared" si="124"/>
        <v>0</v>
      </c>
      <c r="L2672" s="3" t="e">
        <f t="shared" si="125"/>
        <v>#N/A</v>
      </c>
    </row>
    <row r="2673" spans="1:12" x14ac:dyDescent="0.25">
      <c r="A2673" s="43" t="s">
        <v>47</v>
      </c>
      <c r="B2673" s="43" t="s">
        <v>14</v>
      </c>
      <c r="C2673" s="43" t="s">
        <v>747</v>
      </c>
      <c r="D2673" s="43" t="s">
        <v>55</v>
      </c>
      <c r="E2673" s="43" t="s">
        <v>1994</v>
      </c>
      <c r="F2673" s="43" t="s">
        <v>3917</v>
      </c>
      <c r="G2673" s="43" t="s">
        <v>4654</v>
      </c>
      <c r="H2673" s="76">
        <v>212521</v>
      </c>
      <c r="I2673" s="229"/>
      <c r="J2673" s="73">
        <f t="shared" si="123"/>
        <v>0</v>
      </c>
      <c r="K2673" s="73">
        <f t="shared" si="124"/>
        <v>0</v>
      </c>
      <c r="L2673" s="3" t="e">
        <f t="shared" si="125"/>
        <v>#N/A</v>
      </c>
    </row>
    <row r="2674" spans="1:12" x14ac:dyDescent="0.25">
      <c r="A2674" s="43" t="s">
        <v>47</v>
      </c>
      <c r="B2674" s="43" t="s">
        <v>14</v>
      </c>
      <c r="C2674" s="43" t="s">
        <v>747</v>
      </c>
      <c r="D2674" s="43" t="s">
        <v>55</v>
      </c>
      <c r="E2674" s="43" t="s">
        <v>1995</v>
      </c>
      <c r="F2674" s="43" t="s">
        <v>3918</v>
      </c>
      <c r="G2674" s="43" t="s">
        <v>4654</v>
      </c>
      <c r="H2674" s="76">
        <v>1500</v>
      </c>
      <c r="I2674" s="229"/>
      <c r="J2674" s="73">
        <f t="shared" si="123"/>
        <v>0</v>
      </c>
      <c r="K2674" s="73">
        <f t="shared" si="124"/>
        <v>0</v>
      </c>
      <c r="L2674" s="3" t="e">
        <f t="shared" si="125"/>
        <v>#N/A</v>
      </c>
    </row>
    <row r="2675" spans="1:12" x14ac:dyDescent="0.25">
      <c r="A2675" s="43" t="s">
        <v>47</v>
      </c>
      <c r="B2675" s="43" t="s">
        <v>14</v>
      </c>
      <c r="C2675" s="43" t="s">
        <v>747</v>
      </c>
      <c r="D2675" s="43" t="s">
        <v>55</v>
      </c>
      <c r="E2675" s="43" t="s">
        <v>1996</v>
      </c>
      <c r="F2675" s="43" t="s">
        <v>3919</v>
      </c>
      <c r="G2675" s="43" t="s">
        <v>4654</v>
      </c>
      <c r="H2675" s="76">
        <v>1500</v>
      </c>
      <c r="I2675" s="229"/>
      <c r="J2675" s="73">
        <f t="shared" si="123"/>
        <v>0</v>
      </c>
      <c r="K2675" s="73">
        <f t="shared" si="124"/>
        <v>0</v>
      </c>
      <c r="L2675" s="3" t="e">
        <f t="shared" si="125"/>
        <v>#N/A</v>
      </c>
    </row>
    <row r="2676" spans="1:12" x14ac:dyDescent="0.25">
      <c r="A2676" s="43" t="s">
        <v>47</v>
      </c>
      <c r="B2676" s="43" t="s">
        <v>14</v>
      </c>
      <c r="C2676" s="43" t="s">
        <v>747</v>
      </c>
      <c r="D2676" s="43" t="s">
        <v>55</v>
      </c>
      <c r="E2676" s="43" t="s">
        <v>1997</v>
      </c>
      <c r="F2676" s="43" t="s">
        <v>3920</v>
      </c>
      <c r="G2676" s="43" t="s">
        <v>4654</v>
      </c>
      <c r="H2676" s="76">
        <v>370</v>
      </c>
      <c r="I2676" s="229"/>
      <c r="J2676" s="73">
        <f t="shared" si="123"/>
        <v>0</v>
      </c>
      <c r="K2676" s="73">
        <f t="shared" si="124"/>
        <v>0</v>
      </c>
      <c r="L2676" s="3" t="e">
        <f t="shared" si="125"/>
        <v>#N/A</v>
      </c>
    </row>
    <row r="2677" spans="1:12" x14ac:dyDescent="0.25">
      <c r="A2677" s="43" t="s">
        <v>47</v>
      </c>
      <c r="B2677" s="43" t="s">
        <v>14</v>
      </c>
      <c r="C2677" s="43" t="s">
        <v>747</v>
      </c>
      <c r="D2677" s="43" t="s">
        <v>55</v>
      </c>
      <c r="E2677" s="43" t="s">
        <v>1998</v>
      </c>
      <c r="F2677" s="43" t="s">
        <v>3910</v>
      </c>
      <c r="G2677" s="43" t="s">
        <v>4654</v>
      </c>
      <c r="H2677" s="76">
        <v>172590</v>
      </c>
      <c r="I2677" s="229"/>
      <c r="J2677" s="73">
        <f t="shared" si="123"/>
        <v>0</v>
      </c>
      <c r="K2677" s="73">
        <f t="shared" si="124"/>
        <v>0</v>
      </c>
      <c r="L2677" s="3" t="e">
        <f t="shared" si="125"/>
        <v>#N/A</v>
      </c>
    </row>
    <row r="2678" spans="1:12" x14ac:dyDescent="0.25">
      <c r="A2678" s="43" t="s">
        <v>47</v>
      </c>
      <c r="B2678" s="43" t="s">
        <v>14</v>
      </c>
      <c r="C2678" s="43" t="s">
        <v>749</v>
      </c>
      <c r="D2678" s="43" t="s">
        <v>55</v>
      </c>
      <c r="E2678" s="43" t="s">
        <v>1999</v>
      </c>
      <c r="F2678" s="43" t="s">
        <v>3921</v>
      </c>
      <c r="G2678" s="43" t="s">
        <v>4654</v>
      </c>
      <c r="H2678" s="76">
        <v>1118</v>
      </c>
      <c r="I2678" s="229">
        <v>1.7155635062611814E-2</v>
      </c>
      <c r="J2678" s="73">
        <f t="shared" si="123"/>
        <v>3.4110688217336087E-4</v>
      </c>
      <c r="K2678" s="73">
        <f t="shared" si="124"/>
        <v>19.561357494269824</v>
      </c>
      <c r="L2678" s="3" t="e">
        <f t="shared" si="125"/>
        <v>#N/A</v>
      </c>
    </row>
    <row r="2679" spans="1:12" x14ac:dyDescent="0.25">
      <c r="A2679" s="43" t="s">
        <v>47</v>
      </c>
      <c r="B2679" s="43" t="s">
        <v>14</v>
      </c>
      <c r="C2679" s="43" t="s">
        <v>750</v>
      </c>
      <c r="D2679" s="43" t="s">
        <v>55</v>
      </c>
      <c r="E2679" s="43" t="s">
        <v>2000</v>
      </c>
      <c r="F2679" s="43" t="s">
        <v>3914</v>
      </c>
      <c r="G2679" s="43" t="s">
        <v>4654</v>
      </c>
      <c r="H2679" s="76">
        <v>199</v>
      </c>
      <c r="I2679" s="229">
        <v>3.0552763819095469E-2</v>
      </c>
      <c r="J2679" s="73">
        <f t="shared" si="123"/>
        <v>6.0748307888778847E-4</v>
      </c>
      <c r="K2679" s="73">
        <f t="shared" si="124"/>
        <v>6.2008891326986681</v>
      </c>
      <c r="L2679" s="3" t="e">
        <f t="shared" si="125"/>
        <v>#N/A</v>
      </c>
    </row>
    <row r="2680" spans="1:12" x14ac:dyDescent="0.25">
      <c r="A2680" s="43" t="s">
        <v>47</v>
      </c>
      <c r="B2680" s="43" t="s">
        <v>14</v>
      </c>
      <c r="C2680" s="43" t="s">
        <v>751</v>
      </c>
      <c r="D2680" s="43" t="s">
        <v>55</v>
      </c>
      <c r="E2680" s="43" t="s">
        <v>2001</v>
      </c>
      <c r="F2680" s="43" t="s">
        <v>304</v>
      </c>
      <c r="G2680" s="43" t="s">
        <v>4654</v>
      </c>
      <c r="H2680" s="76">
        <v>31810</v>
      </c>
      <c r="I2680" s="229"/>
      <c r="J2680" s="73">
        <f t="shared" si="123"/>
        <v>0</v>
      </c>
      <c r="K2680" s="73">
        <f t="shared" si="124"/>
        <v>0</v>
      </c>
      <c r="L2680" s="3" t="e">
        <f t="shared" si="125"/>
        <v>#N/A</v>
      </c>
    </row>
    <row r="2681" spans="1:12" x14ac:dyDescent="0.25">
      <c r="A2681" s="43" t="s">
        <v>47</v>
      </c>
      <c r="B2681" s="43" t="s">
        <v>14</v>
      </c>
      <c r="C2681" s="43" t="s">
        <v>752</v>
      </c>
      <c r="D2681" s="43" t="s">
        <v>55</v>
      </c>
      <c r="E2681" s="43" t="s">
        <v>2002</v>
      </c>
      <c r="F2681" s="43" t="s">
        <v>3917</v>
      </c>
      <c r="G2681" s="43" t="s">
        <v>4654</v>
      </c>
      <c r="H2681" s="76">
        <v>46349</v>
      </c>
      <c r="I2681" s="229"/>
      <c r="J2681" s="73">
        <f t="shared" si="123"/>
        <v>0</v>
      </c>
      <c r="K2681" s="73">
        <f t="shared" si="124"/>
        <v>0</v>
      </c>
      <c r="L2681" s="3" t="e">
        <f t="shared" si="125"/>
        <v>#N/A</v>
      </c>
    </row>
    <row r="2682" spans="1:12" x14ac:dyDescent="0.25">
      <c r="A2682" s="43" t="s">
        <v>47</v>
      </c>
      <c r="B2682" s="43" t="s">
        <v>14</v>
      </c>
      <c r="C2682" s="43" t="s">
        <v>752</v>
      </c>
      <c r="D2682" s="43" t="s">
        <v>55</v>
      </c>
      <c r="E2682" s="43" t="s">
        <v>2003</v>
      </c>
      <c r="F2682" s="43" t="s">
        <v>3920</v>
      </c>
      <c r="G2682" s="43" t="s">
        <v>4654</v>
      </c>
      <c r="H2682" s="76">
        <v>220</v>
      </c>
      <c r="I2682" s="229"/>
      <c r="J2682" s="73">
        <f t="shared" si="123"/>
        <v>0</v>
      </c>
      <c r="K2682" s="73">
        <f t="shared" si="124"/>
        <v>0</v>
      </c>
      <c r="L2682" s="3" t="e">
        <f t="shared" si="125"/>
        <v>#N/A</v>
      </c>
    </row>
    <row r="2683" spans="1:12" x14ac:dyDescent="0.25">
      <c r="A2683" s="43" t="s">
        <v>47</v>
      </c>
      <c r="B2683" s="43" t="s">
        <v>14</v>
      </c>
      <c r="C2683" s="43" t="s">
        <v>754</v>
      </c>
      <c r="D2683" s="43" t="s">
        <v>374</v>
      </c>
      <c r="E2683" s="43" t="s">
        <v>2004</v>
      </c>
      <c r="F2683" s="43" t="s">
        <v>3922</v>
      </c>
      <c r="G2683" s="43" t="s">
        <v>4654</v>
      </c>
      <c r="H2683" s="76">
        <v>2481</v>
      </c>
      <c r="I2683" s="229">
        <v>2.9701733172108044E-2</v>
      </c>
      <c r="J2683" s="73">
        <f t="shared" si="123"/>
        <v>5.9056196756964742E-4</v>
      </c>
      <c r="K2683" s="73">
        <f t="shared" si="124"/>
        <v>75.155184241540354</v>
      </c>
      <c r="L2683" s="3" t="e">
        <f t="shared" si="125"/>
        <v>#N/A</v>
      </c>
    </row>
    <row r="2684" spans="1:12" x14ac:dyDescent="0.25">
      <c r="A2684" s="43" t="s">
        <v>47</v>
      </c>
      <c r="B2684" s="43" t="s">
        <v>14</v>
      </c>
      <c r="C2684" s="43" t="s">
        <v>755</v>
      </c>
      <c r="D2684" s="43" t="s">
        <v>374</v>
      </c>
      <c r="E2684" s="43" t="s">
        <v>2005</v>
      </c>
      <c r="F2684" s="43" t="s">
        <v>3912</v>
      </c>
      <c r="G2684" s="43" t="s">
        <v>4654</v>
      </c>
      <c r="H2684" s="76">
        <v>478</v>
      </c>
      <c r="I2684" s="229">
        <v>3.1401673640167362E-2</v>
      </c>
      <c r="J2684" s="73">
        <f t="shared" si="123"/>
        <v>6.2436202165238783E-4</v>
      </c>
      <c r="K2684" s="73">
        <f t="shared" si="124"/>
        <v>15.308445046349838</v>
      </c>
      <c r="L2684" s="3" t="e">
        <f t="shared" si="125"/>
        <v>#N/A</v>
      </c>
    </row>
    <row r="2685" spans="1:12" x14ac:dyDescent="0.25">
      <c r="A2685" s="43" t="s">
        <v>47</v>
      </c>
      <c r="B2685" s="43" t="s">
        <v>14</v>
      </c>
      <c r="C2685" s="43" t="s">
        <v>756</v>
      </c>
      <c r="D2685" s="43" t="s">
        <v>55</v>
      </c>
      <c r="E2685" s="43" t="s">
        <v>2006</v>
      </c>
      <c r="F2685" s="43" t="s">
        <v>3923</v>
      </c>
      <c r="G2685" s="43" t="s">
        <v>4654</v>
      </c>
      <c r="H2685" s="76">
        <v>13993</v>
      </c>
      <c r="I2685" s="229">
        <v>1.5539912813549633E-2</v>
      </c>
      <c r="J2685" s="73">
        <f t="shared" si="123"/>
        <v>3.089813457636452E-4</v>
      </c>
      <c r="K2685" s="73">
        <f t="shared" si="124"/>
        <v>221.77357597127073</v>
      </c>
      <c r="L2685" s="3" t="e">
        <f t="shared" si="125"/>
        <v>#N/A</v>
      </c>
    </row>
    <row r="2686" spans="1:12" x14ac:dyDescent="0.25">
      <c r="A2686" s="43" t="s">
        <v>47</v>
      </c>
      <c r="B2686" s="43" t="s">
        <v>14</v>
      </c>
      <c r="C2686" s="43" t="s">
        <v>800</v>
      </c>
      <c r="D2686" s="43" t="s">
        <v>55</v>
      </c>
      <c r="E2686" s="43" t="s">
        <v>2007</v>
      </c>
      <c r="F2686" s="43" t="s">
        <v>3914</v>
      </c>
      <c r="G2686" s="43" t="s">
        <v>4654</v>
      </c>
      <c r="H2686" s="76">
        <v>669</v>
      </c>
      <c r="I2686" s="229">
        <v>3.0568011958146485E-2</v>
      </c>
      <c r="J2686" s="73">
        <f t="shared" si="123"/>
        <v>6.0778625887218749E-4</v>
      </c>
      <c r="K2686" s="73">
        <f t="shared" si="124"/>
        <v>20.85660900718549</v>
      </c>
      <c r="L2686" s="3" t="e">
        <f t="shared" si="125"/>
        <v>#N/A</v>
      </c>
    </row>
    <row r="2687" spans="1:12" x14ac:dyDescent="0.25">
      <c r="A2687" s="43" t="s">
        <v>47</v>
      </c>
      <c r="B2687" s="43" t="s">
        <v>14</v>
      </c>
      <c r="C2687" s="43" t="s">
        <v>798</v>
      </c>
      <c r="D2687" s="43" t="s">
        <v>55</v>
      </c>
      <c r="E2687" s="43" t="s">
        <v>2008</v>
      </c>
      <c r="F2687" s="43" t="s">
        <v>3914</v>
      </c>
      <c r="G2687" s="43" t="s">
        <v>4654</v>
      </c>
      <c r="H2687" s="76">
        <v>44725</v>
      </c>
      <c r="I2687" s="229">
        <v>3.0560089435438791E-2</v>
      </c>
      <c r="J2687" s="73">
        <f t="shared" si="123"/>
        <v>6.0762873471118114E-4</v>
      </c>
      <c r="K2687" s="73">
        <f t="shared" si="124"/>
        <v>1393.9761951599573</v>
      </c>
      <c r="L2687" s="3" t="e">
        <f t="shared" si="125"/>
        <v>#N/A</v>
      </c>
    </row>
    <row r="2688" spans="1:12" x14ac:dyDescent="0.25">
      <c r="A2688" s="43" t="s">
        <v>47</v>
      </c>
      <c r="B2688" s="43" t="s">
        <v>14</v>
      </c>
      <c r="C2688" s="43" t="s">
        <v>798</v>
      </c>
      <c r="D2688" s="43" t="s">
        <v>55</v>
      </c>
      <c r="E2688" s="43" t="s">
        <v>2009</v>
      </c>
      <c r="F2688" s="43" t="s">
        <v>3924</v>
      </c>
      <c r="G2688" s="43" t="s">
        <v>4654</v>
      </c>
      <c r="H2688" s="76">
        <v>1291</v>
      </c>
      <c r="I2688" s="229">
        <v>3.0557707203718049E-2</v>
      </c>
      <c r="J2688" s="73">
        <f t="shared" si="123"/>
        <v>6.0758136860483117E-4</v>
      </c>
      <c r="K2688" s="73">
        <f t="shared" si="124"/>
        <v>40.234387546868838</v>
      </c>
      <c r="L2688" s="3" t="e">
        <f t="shared" si="125"/>
        <v>#N/A</v>
      </c>
    </row>
    <row r="2689" spans="1:12" x14ac:dyDescent="0.25">
      <c r="A2689" s="43" t="s">
        <v>47</v>
      </c>
      <c r="B2689" s="43" t="s">
        <v>14</v>
      </c>
      <c r="C2689" s="43" t="s">
        <v>757</v>
      </c>
      <c r="D2689" s="43" t="s">
        <v>55</v>
      </c>
      <c r="E2689" s="43" t="s">
        <v>2010</v>
      </c>
      <c r="F2689" s="43" t="s">
        <v>3923</v>
      </c>
      <c r="G2689" s="43" t="s">
        <v>4654</v>
      </c>
      <c r="H2689" s="76">
        <v>57321</v>
      </c>
      <c r="I2689" s="229">
        <v>1.5539854503585073E-2</v>
      </c>
      <c r="J2689" s="73">
        <f t="shared" si="123"/>
        <v>3.0898018638189466E-4</v>
      </c>
      <c r="K2689" s="73">
        <f t="shared" si="124"/>
        <v>908.47105326359656</v>
      </c>
      <c r="L2689" s="3" t="e">
        <f t="shared" si="125"/>
        <v>#N/A</v>
      </c>
    </row>
    <row r="2690" spans="1:12" x14ac:dyDescent="0.25">
      <c r="A2690" s="43" t="s">
        <v>47</v>
      </c>
      <c r="B2690" s="43" t="s">
        <v>14</v>
      </c>
      <c r="C2690" s="43" t="s">
        <v>758</v>
      </c>
      <c r="D2690" s="43" t="s">
        <v>55</v>
      </c>
      <c r="E2690" s="43" t="s">
        <v>2011</v>
      </c>
      <c r="F2690" s="43" t="s">
        <v>3911</v>
      </c>
      <c r="G2690" s="43" t="s">
        <v>4654</v>
      </c>
      <c r="H2690" s="76">
        <v>320</v>
      </c>
      <c r="I2690" s="229">
        <v>0.30440624999999999</v>
      </c>
      <c r="J2690" s="73">
        <f t="shared" si="123"/>
        <v>6.0525341366043572E-3</v>
      </c>
      <c r="K2690" s="73">
        <f t="shared" si="124"/>
        <v>99.346810923713377</v>
      </c>
      <c r="L2690" s="3" t="e">
        <f t="shared" si="125"/>
        <v>#N/A</v>
      </c>
    </row>
    <row r="2691" spans="1:12" x14ac:dyDescent="0.25">
      <c r="A2691" s="43" t="s">
        <v>47</v>
      </c>
      <c r="B2691" s="43" t="s">
        <v>14</v>
      </c>
      <c r="C2691" s="43" t="s">
        <v>758</v>
      </c>
      <c r="D2691" s="43" t="s">
        <v>55</v>
      </c>
      <c r="E2691" s="43" t="s">
        <v>2012</v>
      </c>
      <c r="F2691" s="43" t="s">
        <v>3924</v>
      </c>
      <c r="G2691" s="43" t="s">
        <v>4654</v>
      </c>
      <c r="H2691" s="76">
        <v>145592</v>
      </c>
      <c r="I2691" s="229">
        <v>3.0588219132919387E-2</v>
      </c>
      <c r="J2691" s="73">
        <f t="shared" si="123"/>
        <v>6.0818803976570501E-4</v>
      </c>
      <c r="K2691" s="73">
        <f t="shared" si="124"/>
        <v>4541.9473130855677</v>
      </c>
      <c r="L2691" s="3" t="e">
        <f t="shared" si="125"/>
        <v>#N/A</v>
      </c>
    </row>
    <row r="2692" spans="1:12" x14ac:dyDescent="0.25">
      <c r="A2692" s="43" t="s">
        <v>47</v>
      </c>
      <c r="B2692" s="43" t="s">
        <v>14</v>
      </c>
      <c r="C2692" s="43" t="s">
        <v>758</v>
      </c>
      <c r="D2692" s="43" t="s">
        <v>55</v>
      </c>
      <c r="E2692" s="43" t="s">
        <v>2013</v>
      </c>
      <c r="F2692" s="43" t="s">
        <v>3925</v>
      </c>
      <c r="G2692" s="43" t="s">
        <v>4654</v>
      </c>
      <c r="H2692" s="76">
        <v>1720</v>
      </c>
      <c r="I2692" s="229">
        <v>3.0558139534883722E-2</v>
      </c>
      <c r="J2692" s="73">
        <f t="shared" si="123"/>
        <v>6.0758996468043261E-4</v>
      </c>
      <c r="K2692" s="73">
        <f t="shared" si="124"/>
        <v>53.605054739250342</v>
      </c>
      <c r="L2692" s="3" t="e">
        <f t="shared" si="125"/>
        <v>#N/A</v>
      </c>
    </row>
    <row r="2693" spans="1:12" x14ac:dyDescent="0.25">
      <c r="A2693" s="43" t="s">
        <v>47</v>
      </c>
      <c r="B2693" s="43" t="s">
        <v>14</v>
      </c>
      <c r="C2693" s="43" t="s">
        <v>758</v>
      </c>
      <c r="D2693" s="43" t="s">
        <v>55</v>
      </c>
      <c r="E2693" s="43" t="s">
        <v>2014</v>
      </c>
      <c r="F2693" s="43" t="s">
        <v>3917</v>
      </c>
      <c r="G2693" s="43" t="s">
        <v>4654</v>
      </c>
      <c r="H2693" s="76">
        <v>55046</v>
      </c>
      <c r="I2693" s="229">
        <v>3.7600007266649714E-2</v>
      </c>
      <c r="J2693" s="73">
        <f t="shared" si="123"/>
        <v>7.4760399143568605E-4</v>
      </c>
      <c r="K2693" s="73">
        <f t="shared" si="124"/>
        <v>2110.8826093125685</v>
      </c>
      <c r="L2693" s="3" t="e">
        <f t="shared" si="125"/>
        <v>#N/A</v>
      </c>
    </row>
    <row r="2694" spans="1:12" x14ac:dyDescent="0.25">
      <c r="A2694" s="43" t="s">
        <v>47</v>
      </c>
      <c r="B2694" s="43" t="s">
        <v>14</v>
      </c>
      <c r="C2694" s="43" t="s">
        <v>758</v>
      </c>
      <c r="D2694" s="43" t="s">
        <v>55</v>
      </c>
      <c r="E2694" s="43" t="s">
        <v>2015</v>
      </c>
      <c r="F2694" s="43" t="s">
        <v>3910</v>
      </c>
      <c r="G2694" s="43" t="s">
        <v>4654</v>
      </c>
      <c r="H2694" s="76">
        <v>48000</v>
      </c>
      <c r="I2694" s="229">
        <v>3.7600000000000001E-2</v>
      </c>
      <c r="J2694" s="73">
        <f t="shared" si="123"/>
        <v>7.4760384695230094E-4</v>
      </c>
      <c r="K2694" s="73">
        <f t="shared" si="124"/>
        <v>1840.6849846537104</v>
      </c>
      <c r="L2694" s="3" t="e">
        <f t="shared" si="125"/>
        <v>#N/A</v>
      </c>
    </row>
    <row r="2695" spans="1:12" x14ac:dyDescent="0.25">
      <c r="A2695" s="43" t="s">
        <v>47</v>
      </c>
      <c r="B2695" s="43" t="s">
        <v>14</v>
      </c>
      <c r="C2695" s="43" t="s">
        <v>759</v>
      </c>
      <c r="D2695" s="43" t="s">
        <v>55</v>
      </c>
      <c r="E2695" s="43" t="s">
        <v>2016</v>
      </c>
      <c r="F2695" s="43" t="s">
        <v>3921</v>
      </c>
      <c r="G2695" s="43" t="s">
        <v>4654</v>
      </c>
      <c r="H2695" s="76">
        <v>280271</v>
      </c>
      <c r="I2695" s="229">
        <v>1.6082006343860047E-2</v>
      </c>
      <c r="J2695" s="73">
        <f t="shared" ref="J2695:J2758" si="126">I2695*$J$5</f>
        <v>3.1975983535587976E-4</v>
      </c>
      <c r="K2695" s="73">
        <f t="shared" ref="K2695:K2758" si="127">(I2695+J2695)*H2695</f>
        <v>4596.9394088150275</v>
      </c>
      <c r="L2695" s="3" t="e">
        <f t="shared" ref="L2695:L2758" si="128">MATCH(C2695,$C$7237:$C$7264,0)</f>
        <v>#N/A</v>
      </c>
    </row>
    <row r="2696" spans="1:12" x14ac:dyDescent="0.25">
      <c r="A2696" s="43" t="s">
        <v>47</v>
      </c>
      <c r="B2696" s="43" t="s">
        <v>14</v>
      </c>
      <c r="C2696" s="43" t="s">
        <v>760</v>
      </c>
      <c r="D2696" s="43" t="s">
        <v>55</v>
      </c>
      <c r="E2696" s="43" t="s">
        <v>2017</v>
      </c>
      <c r="F2696" s="43" t="s">
        <v>3914</v>
      </c>
      <c r="G2696" s="43" t="s">
        <v>4654</v>
      </c>
      <c r="H2696" s="76">
        <v>21864</v>
      </c>
      <c r="I2696" s="229">
        <v>3.0559824368825469E-2</v>
      </c>
      <c r="J2696" s="73">
        <f t="shared" si="126"/>
        <v>6.0762346437022853E-4</v>
      </c>
      <c r="K2696" s="73">
        <f t="shared" si="127"/>
        <v>681.44507942499069</v>
      </c>
      <c r="L2696" s="3" t="e">
        <f t="shared" si="128"/>
        <v>#N/A</v>
      </c>
    </row>
    <row r="2697" spans="1:12" x14ac:dyDescent="0.25">
      <c r="A2697" s="43" t="s">
        <v>47</v>
      </c>
      <c r="B2697" s="43" t="s">
        <v>14</v>
      </c>
      <c r="C2697" s="43" t="s">
        <v>760</v>
      </c>
      <c r="D2697" s="43" t="s">
        <v>55</v>
      </c>
      <c r="E2697" s="43" t="s">
        <v>2018</v>
      </c>
      <c r="F2697" s="43" t="s">
        <v>3924</v>
      </c>
      <c r="G2697" s="43" t="s">
        <v>4654</v>
      </c>
      <c r="H2697" s="76">
        <v>30749</v>
      </c>
      <c r="I2697" s="229">
        <v>3.0560018211974373E-2</v>
      </c>
      <c r="J2697" s="73">
        <f t="shared" si="126"/>
        <v>6.0762731856926647E-4</v>
      </c>
      <c r="K2697" s="73">
        <f t="shared" si="127"/>
        <v>958.37393241868642</v>
      </c>
      <c r="L2697" s="3" t="e">
        <f t="shared" si="128"/>
        <v>#N/A</v>
      </c>
    </row>
    <row r="2698" spans="1:12" x14ac:dyDescent="0.25">
      <c r="A2698" s="43" t="s">
        <v>47</v>
      </c>
      <c r="B2698" s="43" t="s">
        <v>14</v>
      </c>
      <c r="C2698" s="43" t="s">
        <v>761</v>
      </c>
      <c r="D2698" s="43" t="s">
        <v>55</v>
      </c>
      <c r="E2698" s="43" t="s">
        <v>2019</v>
      </c>
      <c r="F2698" s="43" t="s">
        <v>3926</v>
      </c>
      <c r="G2698" s="43" t="s">
        <v>4654</v>
      </c>
      <c r="H2698" s="76">
        <v>166845</v>
      </c>
      <c r="I2698" s="229">
        <v>2.5614432557163835E-2</v>
      </c>
      <c r="J2698" s="73">
        <f t="shared" si="126"/>
        <v>5.0929383822436022E-4</v>
      </c>
      <c r="K2698" s="73">
        <f t="shared" si="127"/>
        <v>4358.6131304385435</v>
      </c>
      <c r="L2698" s="3" t="e">
        <f t="shared" si="128"/>
        <v>#N/A</v>
      </c>
    </row>
    <row r="2699" spans="1:12" x14ac:dyDescent="0.25">
      <c r="A2699" s="43" t="s">
        <v>47</v>
      </c>
      <c r="B2699" s="43" t="s">
        <v>14</v>
      </c>
      <c r="C2699" s="43" t="s">
        <v>761</v>
      </c>
      <c r="D2699" s="43" t="s">
        <v>55</v>
      </c>
      <c r="E2699" s="43" t="s">
        <v>2020</v>
      </c>
      <c r="F2699" s="43" t="s">
        <v>3924</v>
      </c>
      <c r="G2699" s="43" t="s">
        <v>4654</v>
      </c>
      <c r="H2699" s="76">
        <v>29953</v>
      </c>
      <c r="I2699" s="229">
        <v>3.0560210997228988E-2</v>
      </c>
      <c r="J2699" s="73">
        <f t="shared" si="126"/>
        <v>6.0763115173410648E-4</v>
      </c>
      <c r="K2699" s="73">
        <f t="shared" si="127"/>
        <v>933.57037588789149</v>
      </c>
      <c r="L2699" s="3" t="e">
        <f t="shared" si="128"/>
        <v>#N/A</v>
      </c>
    </row>
    <row r="2700" spans="1:12" x14ac:dyDescent="0.25">
      <c r="A2700" s="43" t="s">
        <v>47</v>
      </c>
      <c r="B2700" s="43" t="s">
        <v>14</v>
      </c>
      <c r="C2700" s="43" t="s">
        <v>761</v>
      </c>
      <c r="D2700" s="43" t="s">
        <v>55</v>
      </c>
      <c r="E2700" s="43" t="s">
        <v>2021</v>
      </c>
      <c r="F2700" s="43" t="s">
        <v>3925</v>
      </c>
      <c r="G2700" s="43" t="s">
        <v>4654</v>
      </c>
      <c r="H2700" s="76">
        <v>74</v>
      </c>
      <c r="I2700" s="229">
        <v>3.0675675675675428E-2</v>
      </c>
      <c r="J2700" s="73">
        <f t="shared" si="126"/>
        <v>6.099269452924487E-4</v>
      </c>
      <c r="K2700" s="73">
        <f t="shared" si="127"/>
        <v>2.315134593951623</v>
      </c>
      <c r="L2700" s="3" t="e">
        <f t="shared" si="128"/>
        <v>#N/A</v>
      </c>
    </row>
    <row r="2701" spans="1:12" x14ac:dyDescent="0.25">
      <c r="A2701" s="43" t="s">
        <v>47</v>
      </c>
      <c r="B2701" s="43" t="s">
        <v>14</v>
      </c>
      <c r="C2701" s="43" t="s">
        <v>761</v>
      </c>
      <c r="D2701" s="43" t="s">
        <v>55</v>
      </c>
      <c r="E2701" s="43" t="s">
        <v>2022</v>
      </c>
      <c r="F2701" s="43" t="s">
        <v>3908</v>
      </c>
      <c r="G2701" s="43" t="s">
        <v>4654</v>
      </c>
      <c r="H2701" s="76">
        <v>60000</v>
      </c>
      <c r="I2701" s="229">
        <v>2.7099999999999999E-2</v>
      </c>
      <c r="J2701" s="73">
        <f t="shared" si="126"/>
        <v>5.3883149607466369E-4</v>
      </c>
      <c r="K2701" s="73">
        <f t="shared" si="127"/>
        <v>1658.3298897644797</v>
      </c>
      <c r="L2701" s="3" t="e">
        <f t="shared" si="128"/>
        <v>#N/A</v>
      </c>
    </row>
    <row r="2702" spans="1:12" x14ac:dyDescent="0.25">
      <c r="A2702" s="43" t="s">
        <v>47</v>
      </c>
      <c r="B2702" s="43" t="s">
        <v>14</v>
      </c>
      <c r="C2702" s="43" t="s">
        <v>761</v>
      </c>
      <c r="D2702" s="43" t="s">
        <v>55</v>
      </c>
      <c r="E2702" s="43" t="s">
        <v>2023</v>
      </c>
      <c r="F2702" s="43" t="s">
        <v>3927</v>
      </c>
      <c r="G2702" s="43" t="s">
        <v>4654</v>
      </c>
      <c r="H2702" s="76">
        <v>118485</v>
      </c>
      <c r="I2702" s="229">
        <v>2.3458243659534965E-2</v>
      </c>
      <c r="J2702" s="73">
        <f t="shared" si="126"/>
        <v>4.6642215964395639E-4</v>
      </c>
      <c r="K2702" s="73">
        <f t="shared" si="127"/>
        <v>2834.7140295854142</v>
      </c>
      <c r="L2702" s="3" t="e">
        <f t="shared" si="128"/>
        <v>#N/A</v>
      </c>
    </row>
    <row r="2703" spans="1:12" x14ac:dyDescent="0.25">
      <c r="A2703" s="43" t="s">
        <v>47</v>
      </c>
      <c r="B2703" s="43" t="s">
        <v>14</v>
      </c>
      <c r="C2703" s="43" t="s">
        <v>762</v>
      </c>
      <c r="D2703" s="43" t="s">
        <v>55</v>
      </c>
      <c r="E2703" s="43" t="s">
        <v>2024</v>
      </c>
      <c r="F2703" s="43" t="s">
        <v>3928</v>
      </c>
      <c r="G2703" s="43" t="s">
        <v>4654</v>
      </c>
      <c r="H2703" s="76">
        <v>24960</v>
      </c>
      <c r="I2703" s="229">
        <v>1.7649839743589746E-2</v>
      </c>
      <c r="J2703" s="73">
        <f t="shared" si="126"/>
        <v>3.5093319389359855E-4</v>
      </c>
      <c r="K2703" s="73">
        <f t="shared" si="127"/>
        <v>449.2992925195843</v>
      </c>
      <c r="L2703" s="3" t="e">
        <f t="shared" si="128"/>
        <v>#N/A</v>
      </c>
    </row>
    <row r="2704" spans="1:12" x14ac:dyDescent="0.25">
      <c r="A2704" s="43" t="s">
        <v>47</v>
      </c>
      <c r="B2704" s="43" t="s">
        <v>14</v>
      </c>
      <c r="C2704" s="43" t="s">
        <v>762</v>
      </c>
      <c r="D2704" s="43" t="s">
        <v>55</v>
      </c>
      <c r="E2704" s="43" t="s">
        <v>2025</v>
      </c>
      <c r="F2704" s="43" t="s">
        <v>3909</v>
      </c>
      <c r="G2704" s="43" t="s">
        <v>4654</v>
      </c>
      <c r="H2704" s="76">
        <v>26299</v>
      </c>
      <c r="I2704" s="229">
        <v>3.0560097342104263E-2</v>
      </c>
      <c r="J2704" s="73">
        <f t="shared" si="126"/>
        <v>6.0762889192005141E-4</v>
      </c>
      <c r="K2704" s="73">
        <f t="shared" si="127"/>
        <v>819.68003222860546</v>
      </c>
      <c r="L2704" s="3" t="e">
        <f t="shared" si="128"/>
        <v>#N/A</v>
      </c>
    </row>
    <row r="2705" spans="1:12" x14ac:dyDescent="0.25">
      <c r="A2705" s="43" t="s">
        <v>47</v>
      </c>
      <c r="B2705" s="43" t="s">
        <v>14</v>
      </c>
      <c r="C2705" s="43" t="s">
        <v>762</v>
      </c>
      <c r="D2705" s="43" t="s">
        <v>55</v>
      </c>
      <c r="E2705" s="43" t="s">
        <v>2026</v>
      </c>
      <c r="F2705" s="43" t="s">
        <v>3908</v>
      </c>
      <c r="G2705" s="43" t="s">
        <v>4654</v>
      </c>
      <c r="H2705" s="76">
        <v>1500</v>
      </c>
      <c r="I2705" s="229">
        <v>3.3300000000000003E-2</v>
      </c>
      <c r="J2705" s="73">
        <f t="shared" si="126"/>
        <v>6.6210659849764953E-4</v>
      </c>
      <c r="K2705" s="73">
        <f t="shared" si="127"/>
        <v>50.943159897746483</v>
      </c>
      <c r="L2705" s="3" t="e">
        <f t="shared" si="128"/>
        <v>#N/A</v>
      </c>
    </row>
    <row r="2706" spans="1:12" x14ac:dyDescent="0.25">
      <c r="A2706" s="43" t="s">
        <v>47</v>
      </c>
      <c r="B2706" s="43" t="s">
        <v>14</v>
      </c>
      <c r="C2706" s="43" t="s">
        <v>762</v>
      </c>
      <c r="D2706" s="43" t="s">
        <v>55</v>
      </c>
      <c r="E2706" s="43" t="s">
        <v>2027</v>
      </c>
      <c r="F2706" s="43" t="s">
        <v>3927</v>
      </c>
      <c r="G2706" s="43" t="s">
        <v>4654</v>
      </c>
      <c r="H2706" s="76">
        <v>27000</v>
      </c>
      <c r="I2706" s="229">
        <v>3.3300000000000003E-2</v>
      </c>
      <c r="J2706" s="73">
        <f t="shared" si="126"/>
        <v>6.6210659849764953E-4</v>
      </c>
      <c r="K2706" s="73">
        <f t="shared" si="127"/>
        <v>916.97687815943664</v>
      </c>
      <c r="L2706" s="3" t="e">
        <f t="shared" si="128"/>
        <v>#N/A</v>
      </c>
    </row>
    <row r="2707" spans="1:12" x14ac:dyDescent="0.25">
      <c r="A2707" s="43" t="s">
        <v>47</v>
      </c>
      <c r="B2707" s="43" t="s">
        <v>14</v>
      </c>
      <c r="C2707" s="43" t="s">
        <v>379</v>
      </c>
      <c r="D2707" s="43" t="s">
        <v>55</v>
      </c>
      <c r="E2707" s="43" t="s">
        <v>2028</v>
      </c>
      <c r="F2707" s="43" t="s">
        <v>3929</v>
      </c>
      <c r="G2707" s="43" t="s">
        <v>4654</v>
      </c>
      <c r="H2707" s="76">
        <v>2133</v>
      </c>
      <c r="I2707" s="229"/>
      <c r="J2707" s="73">
        <f t="shared" si="126"/>
        <v>0</v>
      </c>
      <c r="K2707" s="73">
        <f t="shared" si="127"/>
        <v>0</v>
      </c>
      <c r="L2707" s="3" t="e">
        <f t="shared" si="128"/>
        <v>#N/A</v>
      </c>
    </row>
    <row r="2708" spans="1:12" x14ac:dyDescent="0.25">
      <c r="A2708" s="43" t="s">
        <v>47</v>
      </c>
      <c r="B2708" s="43" t="s">
        <v>14</v>
      </c>
      <c r="C2708" s="43" t="s">
        <v>379</v>
      </c>
      <c r="D2708" s="43" t="s">
        <v>55</v>
      </c>
      <c r="E2708" s="43" t="s">
        <v>2029</v>
      </c>
      <c r="F2708" s="43" t="s">
        <v>3930</v>
      </c>
      <c r="G2708" s="43" t="s">
        <v>4654</v>
      </c>
      <c r="H2708" s="76">
        <v>375</v>
      </c>
      <c r="I2708" s="229"/>
      <c r="J2708" s="73">
        <f t="shared" si="126"/>
        <v>0</v>
      </c>
      <c r="K2708" s="73">
        <f t="shared" si="127"/>
        <v>0</v>
      </c>
      <c r="L2708" s="3" t="e">
        <f t="shared" si="128"/>
        <v>#N/A</v>
      </c>
    </row>
    <row r="2709" spans="1:12" x14ac:dyDescent="0.25">
      <c r="A2709" s="43" t="s">
        <v>47</v>
      </c>
      <c r="B2709" s="43" t="s">
        <v>14</v>
      </c>
      <c r="C2709" s="43" t="s">
        <v>767</v>
      </c>
      <c r="D2709" s="43" t="s">
        <v>55</v>
      </c>
      <c r="E2709" s="43" t="s">
        <v>2030</v>
      </c>
      <c r="F2709" s="43" t="s">
        <v>3914</v>
      </c>
      <c r="G2709" s="43" t="s">
        <v>4654</v>
      </c>
      <c r="H2709" s="76">
        <v>2471</v>
      </c>
      <c r="I2709" s="229"/>
      <c r="J2709" s="73">
        <f t="shared" si="126"/>
        <v>0</v>
      </c>
      <c r="K2709" s="73">
        <f t="shared" si="127"/>
        <v>0</v>
      </c>
      <c r="L2709" s="3" t="e">
        <f t="shared" si="128"/>
        <v>#N/A</v>
      </c>
    </row>
    <row r="2710" spans="1:12" x14ac:dyDescent="0.25">
      <c r="A2710" s="43" t="s">
        <v>47</v>
      </c>
      <c r="B2710" s="43" t="s">
        <v>14</v>
      </c>
      <c r="C2710" s="43" t="s">
        <v>808</v>
      </c>
      <c r="D2710" s="43" t="s">
        <v>55</v>
      </c>
      <c r="E2710" s="43" t="s">
        <v>2031</v>
      </c>
      <c r="F2710" s="43" t="s">
        <v>3911</v>
      </c>
      <c r="G2710" s="43" t="s">
        <v>4654</v>
      </c>
      <c r="H2710" s="76">
        <v>30</v>
      </c>
      <c r="I2710" s="229">
        <v>0.25533333333333225</v>
      </c>
      <c r="J2710" s="73">
        <f t="shared" si="126"/>
        <v>5.076813357849823E-3</v>
      </c>
      <c r="K2710" s="73">
        <f t="shared" si="127"/>
        <v>7.8123044007354618</v>
      </c>
      <c r="L2710" s="3" t="e">
        <f t="shared" si="128"/>
        <v>#N/A</v>
      </c>
    </row>
    <row r="2711" spans="1:12" x14ac:dyDescent="0.25">
      <c r="A2711" s="43" t="s">
        <v>47</v>
      </c>
      <c r="B2711" s="43" t="s">
        <v>14</v>
      </c>
      <c r="C2711" s="43" t="s">
        <v>808</v>
      </c>
      <c r="D2711" s="43" t="s">
        <v>55</v>
      </c>
      <c r="E2711" s="43" t="s">
        <v>2032</v>
      </c>
      <c r="F2711" s="43" t="s">
        <v>3918</v>
      </c>
      <c r="G2711" s="43" t="s">
        <v>4654</v>
      </c>
      <c r="H2711" s="76">
        <v>3000</v>
      </c>
      <c r="I2711" s="229">
        <v>0.25540000000000002</v>
      </c>
      <c r="J2711" s="73">
        <f t="shared" si="126"/>
        <v>5.078138896585576E-3</v>
      </c>
      <c r="K2711" s="73">
        <f t="shared" si="127"/>
        <v>781.43441668975686</v>
      </c>
      <c r="L2711" s="3" t="e">
        <f t="shared" si="128"/>
        <v>#N/A</v>
      </c>
    </row>
    <row r="2712" spans="1:12" x14ac:dyDescent="0.25">
      <c r="A2712" s="43" t="s">
        <v>47</v>
      </c>
      <c r="B2712" s="43" t="s">
        <v>14</v>
      </c>
      <c r="C2712" s="43" t="s">
        <v>808</v>
      </c>
      <c r="D2712" s="43" t="s">
        <v>55</v>
      </c>
      <c r="E2712" s="43" t="s">
        <v>2033</v>
      </c>
      <c r="F2712" s="43" t="s">
        <v>3924</v>
      </c>
      <c r="G2712" s="43" t="s">
        <v>4654</v>
      </c>
      <c r="H2712" s="76">
        <v>134</v>
      </c>
      <c r="I2712" s="229">
        <v>3.0522388059701411E-2</v>
      </c>
      <c r="J2712" s="73">
        <f t="shared" si="126"/>
        <v>6.0687911520222737E-4</v>
      </c>
      <c r="K2712" s="73">
        <f t="shared" si="127"/>
        <v>4.1713218014370872</v>
      </c>
      <c r="L2712" s="3" t="e">
        <f t="shared" si="128"/>
        <v>#N/A</v>
      </c>
    </row>
    <row r="2713" spans="1:12" x14ac:dyDescent="0.25">
      <c r="A2713" s="43" t="s">
        <v>47</v>
      </c>
      <c r="B2713" s="43" t="s">
        <v>14</v>
      </c>
      <c r="C2713" s="43" t="s">
        <v>808</v>
      </c>
      <c r="D2713" s="43" t="s">
        <v>55</v>
      </c>
      <c r="E2713" s="43" t="s">
        <v>2034</v>
      </c>
      <c r="F2713" s="43" t="s">
        <v>3925</v>
      </c>
      <c r="G2713" s="43" t="s">
        <v>4654</v>
      </c>
      <c r="H2713" s="76">
        <v>280</v>
      </c>
      <c r="I2713" s="229">
        <v>3.0571428571428555E-2</v>
      </c>
      <c r="J2713" s="73">
        <f t="shared" si="126"/>
        <v>6.0785419167094345E-4</v>
      </c>
      <c r="K2713" s="73">
        <f t="shared" si="127"/>
        <v>8.7301991736678595</v>
      </c>
      <c r="L2713" s="3" t="e">
        <f t="shared" si="128"/>
        <v>#N/A</v>
      </c>
    </row>
    <row r="2714" spans="1:12" x14ac:dyDescent="0.25">
      <c r="A2714" s="43" t="s">
        <v>47</v>
      </c>
      <c r="B2714" s="43" t="s">
        <v>14</v>
      </c>
      <c r="C2714" s="43" t="s">
        <v>772</v>
      </c>
      <c r="D2714" s="43" t="s">
        <v>55</v>
      </c>
      <c r="E2714" s="43" t="s">
        <v>2035</v>
      </c>
      <c r="F2714" s="43" t="s">
        <v>3927</v>
      </c>
      <c r="G2714" s="43" t="s">
        <v>4654</v>
      </c>
      <c r="H2714" s="76">
        <v>106500</v>
      </c>
      <c r="I2714" s="229">
        <v>0.15989999999999999</v>
      </c>
      <c r="J2714" s="73">
        <f t="shared" si="126"/>
        <v>3.1793046576508751E-3</v>
      </c>
      <c r="K2714" s="73">
        <f t="shared" si="127"/>
        <v>17367.945946039817</v>
      </c>
      <c r="L2714" s="3" t="e">
        <f t="shared" si="128"/>
        <v>#N/A</v>
      </c>
    </row>
    <row r="2715" spans="1:12" x14ac:dyDescent="0.25">
      <c r="A2715" s="43" t="s">
        <v>47</v>
      </c>
      <c r="B2715" s="43" t="s">
        <v>14</v>
      </c>
      <c r="C2715" s="43" t="s">
        <v>772</v>
      </c>
      <c r="D2715" s="43" t="s">
        <v>55</v>
      </c>
      <c r="E2715" s="43" t="s">
        <v>2036</v>
      </c>
      <c r="F2715" s="43" t="s">
        <v>3914</v>
      </c>
      <c r="G2715" s="43" t="s">
        <v>4654</v>
      </c>
      <c r="H2715" s="76">
        <v>134639</v>
      </c>
      <c r="I2715" s="229">
        <v>3.0560016042899908E-2</v>
      </c>
      <c r="J2715" s="73">
        <f t="shared" si="126"/>
        <v>6.0762727544138304E-4</v>
      </c>
      <c r="K2715" s="73">
        <f t="shared" si="127"/>
        <v>4196.3803287381534</v>
      </c>
      <c r="L2715" s="3" t="e">
        <f t="shared" si="128"/>
        <v>#N/A</v>
      </c>
    </row>
    <row r="2716" spans="1:12" x14ac:dyDescent="0.25">
      <c r="A2716" s="43" t="s">
        <v>47</v>
      </c>
      <c r="B2716" s="43" t="s">
        <v>14</v>
      </c>
      <c r="C2716" s="43" t="s">
        <v>772</v>
      </c>
      <c r="D2716" s="43" t="s">
        <v>55</v>
      </c>
      <c r="E2716" s="43" t="s">
        <v>2037</v>
      </c>
      <c r="F2716" s="43" t="s">
        <v>3931</v>
      </c>
      <c r="G2716" s="43" t="s">
        <v>4654</v>
      </c>
      <c r="H2716" s="76">
        <v>19348</v>
      </c>
      <c r="I2716" s="229">
        <v>3.0559747777548066E-2</v>
      </c>
      <c r="J2716" s="73">
        <f t="shared" si="126"/>
        <v>6.0762194149965323E-4</v>
      </c>
      <c r="K2716" s="73">
        <f t="shared" si="127"/>
        <v>603.02626932413523</v>
      </c>
      <c r="L2716" s="3" t="e">
        <f t="shared" si="128"/>
        <v>#N/A</v>
      </c>
    </row>
    <row r="2717" spans="1:12" x14ac:dyDescent="0.25">
      <c r="A2717" s="43" t="s">
        <v>47</v>
      </c>
      <c r="B2717" s="43" t="s">
        <v>14</v>
      </c>
      <c r="C2717" s="43" t="s">
        <v>775</v>
      </c>
      <c r="D2717" s="43" t="s">
        <v>55</v>
      </c>
      <c r="E2717" s="43" t="s">
        <v>2038</v>
      </c>
      <c r="F2717" s="43" t="s">
        <v>3914</v>
      </c>
      <c r="G2717" s="43" t="s">
        <v>4654</v>
      </c>
      <c r="H2717" s="76">
        <v>71398</v>
      </c>
      <c r="I2717" s="229">
        <v>3.0559959662735652E-2</v>
      </c>
      <c r="J2717" s="73">
        <f t="shared" si="126"/>
        <v>6.0762615443000839E-4</v>
      </c>
      <c r="K2717" s="73">
        <f t="shared" si="127"/>
        <v>2225.3032921739937</v>
      </c>
      <c r="L2717" s="3" t="e">
        <f t="shared" si="128"/>
        <v>#N/A</v>
      </c>
    </row>
    <row r="2718" spans="1:12" x14ac:dyDescent="0.25">
      <c r="A2718" s="43" t="s">
        <v>47</v>
      </c>
      <c r="B2718" s="43" t="s">
        <v>14</v>
      </c>
      <c r="C2718" s="43" t="s">
        <v>776</v>
      </c>
      <c r="D2718" s="43" t="s">
        <v>55</v>
      </c>
      <c r="E2718" s="43" t="s">
        <v>2039</v>
      </c>
      <c r="F2718" s="43" t="s">
        <v>3908</v>
      </c>
      <c r="G2718" s="43" t="s">
        <v>4654</v>
      </c>
      <c r="H2718" s="76">
        <v>1485</v>
      </c>
      <c r="I2718" s="229">
        <v>0.1581010101010101</v>
      </c>
      <c r="J2718" s="73">
        <f t="shared" si="126"/>
        <v>3.1435351957063758E-3</v>
      </c>
      <c r="K2718" s="73">
        <f t="shared" si="127"/>
        <v>239.44814976562395</v>
      </c>
      <c r="L2718" s="3" t="e">
        <f t="shared" si="128"/>
        <v>#N/A</v>
      </c>
    </row>
    <row r="2719" spans="1:12" x14ac:dyDescent="0.25">
      <c r="A2719" s="43" t="s">
        <v>47</v>
      </c>
      <c r="B2719" s="43" t="s">
        <v>14</v>
      </c>
      <c r="C2719" s="43" t="s">
        <v>776</v>
      </c>
      <c r="D2719" s="43" t="s">
        <v>55</v>
      </c>
      <c r="E2719" s="43" t="s">
        <v>2040</v>
      </c>
      <c r="F2719" s="43" t="s">
        <v>3927</v>
      </c>
      <c r="G2719" s="43" t="s">
        <v>4654</v>
      </c>
      <c r="H2719" s="76">
        <v>9000</v>
      </c>
      <c r="I2719" s="229">
        <v>0.15810000000000002</v>
      </c>
      <c r="J2719" s="73">
        <f t="shared" si="126"/>
        <v>3.143515111786138E-3</v>
      </c>
      <c r="K2719" s="73">
        <f t="shared" si="127"/>
        <v>1451.1916360060754</v>
      </c>
      <c r="L2719" s="3" t="e">
        <f t="shared" si="128"/>
        <v>#N/A</v>
      </c>
    </row>
    <row r="2720" spans="1:12" x14ac:dyDescent="0.25">
      <c r="A2720" s="43" t="s">
        <v>47</v>
      </c>
      <c r="B2720" s="43" t="s">
        <v>14</v>
      </c>
      <c r="C2720" s="43" t="s">
        <v>776</v>
      </c>
      <c r="D2720" s="43" t="s">
        <v>55</v>
      </c>
      <c r="E2720" s="43" t="s">
        <v>2041</v>
      </c>
      <c r="F2720" s="43" t="s">
        <v>3914</v>
      </c>
      <c r="G2720" s="43" t="s">
        <v>4654</v>
      </c>
      <c r="H2720" s="76">
        <v>9093</v>
      </c>
      <c r="I2720" s="229">
        <v>3.05597712526119E-2</v>
      </c>
      <c r="J2720" s="73">
        <f t="shared" si="126"/>
        <v>6.0762240825624981E-4</v>
      </c>
      <c r="K2720" s="73">
        <f t="shared" si="127"/>
        <v>283.40511055827409</v>
      </c>
      <c r="L2720" s="3" t="e">
        <f t="shared" si="128"/>
        <v>#N/A</v>
      </c>
    </row>
    <row r="2721" spans="1:12" x14ac:dyDescent="0.25">
      <c r="A2721" s="43" t="s">
        <v>47</v>
      </c>
      <c r="B2721" s="43" t="s">
        <v>14</v>
      </c>
      <c r="C2721" s="43" t="s">
        <v>776</v>
      </c>
      <c r="D2721" s="43" t="s">
        <v>55</v>
      </c>
      <c r="E2721" s="43" t="s">
        <v>2042</v>
      </c>
      <c r="F2721" s="43" t="s">
        <v>3932</v>
      </c>
      <c r="G2721" s="43" t="s">
        <v>4654</v>
      </c>
      <c r="H2721" s="76">
        <v>2572</v>
      </c>
      <c r="I2721" s="229">
        <v>3.0559875583203729E-2</v>
      </c>
      <c r="J2721" s="73">
        <f t="shared" si="126"/>
        <v>6.0762448266986162E-4</v>
      </c>
      <c r="K2721" s="73">
        <f t="shared" si="127"/>
        <v>80.162810169426876</v>
      </c>
      <c r="L2721" s="3" t="e">
        <f t="shared" si="128"/>
        <v>#N/A</v>
      </c>
    </row>
    <row r="2722" spans="1:12" x14ac:dyDescent="0.25">
      <c r="A2722" s="43" t="s">
        <v>47</v>
      </c>
      <c r="B2722" s="43" t="s">
        <v>14</v>
      </c>
      <c r="C2722" s="43" t="s">
        <v>811</v>
      </c>
      <c r="D2722" s="43" t="s">
        <v>55</v>
      </c>
      <c r="E2722" s="43" t="s">
        <v>2043</v>
      </c>
      <c r="F2722" s="43" t="s">
        <v>3933</v>
      </c>
      <c r="G2722" s="43" t="s">
        <v>4654</v>
      </c>
      <c r="H2722" s="76">
        <v>72622</v>
      </c>
      <c r="I2722" s="229">
        <v>1.5540056732119743E-2</v>
      </c>
      <c r="J2722" s="73">
        <f t="shared" si="126"/>
        <v>3.089842073082373E-4</v>
      </c>
      <c r="K2722" s="73">
        <f t="shared" si="127"/>
        <v>1150.989051103139</v>
      </c>
      <c r="L2722" s="3" t="e">
        <f t="shared" si="128"/>
        <v>#N/A</v>
      </c>
    </row>
    <row r="2723" spans="1:12" x14ac:dyDescent="0.25">
      <c r="A2723" s="43" t="s">
        <v>47</v>
      </c>
      <c r="B2723" s="43" t="s">
        <v>14</v>
      </c>
      <c r="C2723" s="43" t="s">
        <v>802</v>
      </c>
      <c r="D2723" s="43" t="s">
        <v>55</v>
      </c>
      <c r="E2723" s="43" t="s">
        <v>2044</v>
      </c>
      <c r="F2723" s="43" t="s">
        <v>3914</v>
      </c>
      <c r="G2723" s="43" t="s">
        <v>4654</v>
      </c>
      <c r="H2723" s="76">
        <v>65505</v>
      </c>
      <c r="I2723" s="229">
        <v>3.0559957255171358E-2</v>
      </c>
      <c r="J2723" s="73">
        <f t="shared" si="126"/>
        <v>6.0762610656021237E-4</v>
      </c>
      <c r="K2723" s="73">
        <f t="shared" si="127"/>
        <v>2041.6325481102265</v>
      </c>
      <c r="L2723" s="3" t="e">
        <f t="shared" si="128"/>
        <v>#N/A</v>
      </c>
    </row>
    <row r="2724" spans="1:12" x14ac:dyDescent="0.25">
      <c r="A2724" s="43" t="s">
        <v>47</v>
      </c>
      <c r="B2724" s="43" t="s">
        <v>14</v>
      </c>
      <c r="C2724" s="43" t="s">
        <v>802</v>
      </c>
      <c r="D2724" s="43" t="s">
        <v>55</v>
      </c>
      <c r="E2724" s="43" t="s">
        <v>2045</v>
      </c>
      <c r="F2724" s="43" t="s">
        <v>3931</v>
      </c>
      <c r="G2724" s="43" t="s">
        <v>4654</v>
      </c>
      <c r="H2724" s="76">
        <v>39927</v>
      </c>
      <c r="I2724" s="229">
        <v>3.0560022040223411E-2</v>
      </c>
      <c r="J2724" s="73">
        <f t="shared" si="126"/>
        <v>6.076273946866523E-4</v>
      </c>
      <c r="K2724" s="73">
        <f t="shared" si="127"/>
        <v>1244.430738987654</v>
      </c>
      <c r="L2724" s="3" t="e">
        <f t="shared" si="128"/>
        <v>#N/A</v>
      </c>
    </row>
    <row r="2725" spans="1:12" x14ac:dyDescent="0.25">
      <c r="A2725" s="43" t="s">
        <v>47</v>
      </c>
      <c r="B2725" s="43" t="s">
        <v>14</v>
      </c>
      <c r="C2725" s="43" t="s">
        <v>803</v>
      </c>
      <c r="D2725" s="43" t="s">
        <v>55</v>
      </c>
      <c r="E2725" s="43" t="s">
        <v>2046</v>
      </c>
      <c r="F2725" s="43" t="s">
        <v>3934</v>
      </c>
      <c r="G2725" s="43" t="s">
        <v>4654</v>
      </c>
      <c r="H2725" s="76">
        <v>3000</v>
      </c>
      <c r="I2725" s="229">
        <v>0.27700000000000002</v>
      </c>
      <c r="J2725" s="73">
        <f t="shared" si="126"/>
        <v>5.5076134469624304E-3</v>
      </c>
      <c r="K2725" s="73">
        <f t="shared" si="127"/>
        <v>847.52284034088734</v>
      </c>
      <c r="L2725" s="3" t="e">
        <f t="shared" si="128"/>
        <v>#N/A</v>
      </c>
    </row>
    <row r="2726" spans="1:12" x14ac:dyDescent="0.25">
      <c r="A2726" s="43" t="s">
        <v>47</v>
      </c>
      <c r="B2726" s="43" t="s">
        <v>14</v>
      </c>
      <c r="C2726" s="43" t="s">
        <v>803</v>
      </c>
      <c r="D2726" s="43" t="s">
        <v>55</v>
      </c>
      <c r="E2726" s="43" t="s">
        <v>2047</v>
      </c>
      <c r="F2726" s="43" t="s">
        <v>3908</v>
      </c>
      <c r="G2726" s="43" t="s">
        <v>4654</v>
      </c>
      <c r="H2726" s="76">
        <v>39000</v>
      </c>
      <c r="I2726" s="229">
        <v>0.24710384615384615</v>
      </c>
      <c r="J2726" s="73">
        <f t="shared" si="126"/>
        <v>4.9131857973756625E-3</v>
      </c>
      <c r="K2726" s="73">
        <f t="shared" si="127"/>
        <v>9828.6642460976509</v>
      </c>
      <c r="L2726" s="3" t="e">
        <f t="shared" si="128"/>
        <v>#N/A</v>
      </c>
    </row>
    <row r="2727" spans="1:12" x14ac:dyDescent="0.25">
      <c r="A2727" s="43" t="s">
        <v>47</v>
      </c>
      <c r="B2727" s="43" t="s">
        <v>14</v>
      </c>
      <c r="C2727" s="43" t="s">
        <v>803</v>
      </c>
      <c r="D2727" s="43" t="s">
        <v>55</v>
      </c>
      <c r="E2727" s="43" t="s">
        <v>2048</v>
      </c>
      <c r="F2727" s="43" t="s">
        <v>3927</v>
      </c>
      <c r="G2727" s="43" t="s">
        <v>4654</v>
      </c>
      <c r="H2727" s="76">
        <v>126000</v>
      </c>
      <c r="I2727" s="229">
        <v>0.2732</v>
      </c>
      <c r="J2727" s="73">
        <f t="shared" si="126"/>
        <v>5.4320577390257604E-3</v>
      </c>
      <c r="K2727" s="73">
        <f t="shared" si="127"/>
        <v>35107.639275117246</v>
      </c>
      <c r="L2727" s="3" t="e">
        <f t="shared" si="128"/>
        <v>#N/A</v>
      </c>
    </row>
    <row r="2728" spans="1:12" x14ac:dyDescent="0.25">
      <c r="A2728" s="43" t="s">
        <v>47</v>
      </c>
      <c r="B2728" s="43" t="s">
        <v>14</v>
      </c>
      <c r="C2728" s="43" t="s">
        <v>803</v>
      </c>
      <c r="D2728" s="43" t="s">
        <v>55</v>
      </c>
      <c r="E2728" s="43" t="s">
        <v>2049</v>
      </c>
      <c r="F2728" s="43" t="s">
        <v>3914</v>
      </c>
      <c r="G2728" s="43" t="s">
        <v>4654</v>
      </c>
      <c r="H2728" s="76">
        <v>123743</v>
      </c>
      <c r="I2728" s="229">
        <v>3.0560031678559595E-2</v>
      </c>
      <c r="J2728" s="73">
        <f t="shared" si="126"/>
        <v>6.0762758632647166E-4</v>
      </c>
      <c r="K2728" s="73">
        <f t="shared" si="127"/>
        <v>3856.7796604147966</v>
      </c>
      <c r="L2728" s="3" t="e">
        <f t="shared" si="128"/>
        <v>#N/A</v>
      </c>
    </row>
    <row r="2729" spans="1:12" x14ac:dyDescent="0.25">
      <c r="A2729" s="43" t="s">
        <v>47</v>
      </c>
      <c r="B2729" s="43" t="s">
        <v>14</v>
      </c>
      <c r="C2729" s="43" t="s">
        <v>803</v>
      </c>
      <c r="D2729" s="43" t="s">
        <v>55</v>
      </c>
      <c r="E2729" s="43" t="s">
        <v>2050</v>
      </c>
      <c r="F2729" s="43" t="s">
        <v>3931</v>
      </c>
      <c r="G2729" s="43" t="s">
        <v>4654</v>
      </c>
      <c r="H2729" s="76">
        <v>52200</v>
      </c>
      <c r="I2729" s="229">
        <v>3.0559961685823755E-2</v>
      </c>
      <c r="J2729" s="73">
        <f t="shared" si="126"/>
        <v>6.0762619465523301E-4</v>
      </c>
      <c r="K2729" s="73">
        <f t="shared" si="127"/>
        <v>1626.9480873610032</v>
      </c>
      <c r="L2729" s="3" t="e">
        <f t="shared" si="128"/>
        <v>#N/A</v>
      </c>
    </row>
    <row r="2730" spans="1:12" x14ac:dyDescent="0.25">
      <c r="A2730" s="43" t="s">
        <v>47</v>
      </c>
      <c r="B2730" s="43" t="s">
        <v>14</v>
      </c>
      <c r="C2730" s="43" t="s">
        <v>777</v>
      </c>
      <c r="D2730" s="43" t="s">
        <v>55</v>
      </c>
      <c r="E2730" s="43" t="s">
        <v>2051</v>
      </c>
      <c r="F2730" s="43" t="s">
        <v>3914</v>
      </c>
      <c r="G2730" s="43" t="s">
        <v>4654</v>
      </c>
      <c r="H2730" s="76">
        <v>35963</v>
      </c>
      <c r="I2730" s="229">
        <v>3.0560020020576704E-2</v>
      </c>
      <c r="J2730" s="73">
        <f t="shared" si="126"/>
        <v>6.0762735452985308E-4</v>
      </c>
      <c r="K2730" s="73">
        <f t="shared" si="127"/>
        <v>1120.8821025509571</v>
      </c>
      <c r="L2730" s="3" t="e">
        <f t="shared" si="128"/>
        <v>#N/A</v>
      </c>
    </row>
    <row r="2731" spans="1:12" x14ac:dyDescent="0.25">
      <c r="A2731" s="43" t="s">
        <v>47</v>
      </c>
      <c r="B2731" s="43" t="s">
        <v>14</v>
      </c>
      <c r="C2731" s="43" t="s">
        <v>807</v>
      </c>
      <c r="D2731" s="43" t="s">
        <v>55</v>
      </c>
      <c r="E2731" s="43" t="s">
        <v>2052</v>
      </c>
      <c r="F2731" s="43" t="s">
        <v>3914</v>
      </c>
      <c r="G2731" s="43" t="s">
        <v>4654</v>
      </c>
      <c r="H2731" s="76">
        <v>90934</v>
      </c>
      <c r="I2731" s="229">
        <v>3.055996656916005E-2</v>
      </c>
      <c r="J2731" s="73">
        <f t="shared" si="126"/>
        <v>6.0762629175100432E-4</v>
      </c>
      <c r="K2731" s="73">
        <f t="shared" si="127"/>
        <v>2834.1938892140861</v>
      </c>
      <c r="L2731" s="3" t="e">
        <f t="shared" si="128"/>
        <v>#N/A</v>
      </c>
    </row>
    <row r="2732" spans="1:12" x14ac:dyDescent="0.25">
      <c r="A2732" s="43" t="s">
        <v>47</v>
      </c>
      <c r="B2732" s="43" t="s">
        <v>14</v>
      </c>
      <c r="C2732" s="43" t="s">
        <v>727</v>
      </c>
      <c r="D2732" s="43" t="s">
        <v>728</v>
      </c>
      <c r="E2732" s="43" t="s">
        <v>2053</v>
      </c>
      <c r="F2732" s="43" t="s">
        <v>3935</v>
      </c>
      <c r="G2732" s="43" t="s">
        <v>4654</v>
      </c>
      <c r="H2732" s="76">
        <v>13758</v>
      </c>
      <c r="I2732" s="229">
        <v>2.6000145369966567E-2</v>
      </c>
      <c r="J2732" s="73">
        <f t="shared" si="126"/>
        <v>5.1696299733792713E-4</v>
      </c>
      <c r="K2732" s="73">
        <f t="shared" si="127"/>
        <v>364.82237691737521</v>
      </c>
      <c r="L2732" s="3" t="e">
        <f t="shared" si="128"/>
        <v>#N/A</v>
      </c>
    </row>
    <row r="2733" spans="1:12" x14ac:dyDescent="0.25">
      <c r="A2733" s="43" t="s">
        <v>47</v>
      </c>
      <c r="B2733" s="43" t="s">
        <v>14</v>
      </c>
      <c r="C2733" s="43" t="s">
        <v>727</v>
      </c>
      <c r="D2733" s="43" t="s">
        <v>728</v>
      </c>
      <c r="E2733" s="43" t="s">
        <v>2054</v>
      </c>
      <c r="F2733" s="43" t="s">
        <v>3936</v>
      </c>
      <c r="G2733" s="43" t="s">
        <v>4654</v>
      </c>
      <c r="H2733" s="76">
        <v>95</v>
      </c>
      <c r="I2733" s="229">
        <v>1.7684210526315712E-2</v>
      </c>
      <c r="J2733" s="73">
        <f t="shared" si="126"/>
        <v>3.516165909518085E-4</v>
      </c>
      <c r="K2733" s="73">
        <f t="shared" si="127"/>
        <v>1.7134035761404143</v>
      </c>
      <c r="L2733" s="3" t="e">
        <f t="shared" si="128"/>
        <v>#N/A</v>
      </c>
    </row>
    <row r="2734" spans="1:12" x14ac:dyDescent="0.25">
      <c r="A2734" s="43" t="s">
        <v>47</v>
      </c>
      <c r="B2734" s="43" t="s">
        <v>14</v>
      </c>
      <c r="C2734" s="43" t="s">
        <v>809</v>
      </c>
      <c r="D2734" s="43" t="s">
        <v>55</v>
      </c>
      <c r="E2734" s="43" t="s">
        <v>2055</v>
      </c>
      <c r="F2734" s="43" t="s">
        <v>3914</v>
      </c>
      <c r="G2734" s="43" t="s">
        <v>4654</v>
      </c>
      <c r="H2734" s="76">
        <v>11166</v>
      </c>
      <c r="I2734" s="229">
        <v>3.0559734909546839E-2</v>
      </c>
      <c r="J2734" s="73">
        <f t="shared" si="126"/>
        <v>6.0762168564414208E-4</v>
      </c>
      <c r="K2734" s="73">
        <f t="shared" si="127"/>
        <v>348.01470374190251</v>
      </c>
      <c r="L2734" s="3" t="e">
        <f t="shared" si="128"/>
        <v>#N/A</v>
      </c>
    </row>
    <row r="2735" spans="1:12" x14ac:dyDescent="0.25">
      <c r="A2735" s="43" t="s">
        <v>47</v>
      </c>
      <c r="B2735" s="43" t="s">
        <v>14</v>
      </c>
      <c r="C2735" s="43" t="s">
        <v>809</v>
      </c>
      <c r="D2735" s="43" t="s">
        <v>55</v>
      </c>
      <c r="E2735" s="43" t="s">
        <v>2056</v>
      </c>
      <c r="F2735" s="43" t="s">
        <v>3932</v>
      </c>
      <c r="G2735" s="43" t="s">
        <v>4654</v>
      </c>
      <c r="H2735" s="76">
        <v>520</v>
      </c>
      <c r="I2735" s="229">
        <v>3.055769230769231E-2</v>
      </c>
      <c r="J2735" s="73">
        <f t="shared" si="126"/>
        <v>6.0758107242594431E-4</v>
      </c>
      <c r="K2735" s="73">
        <f t="shared" si="127"/>
        <v>16.205942157661493</v>
      </c>
      <c r="L2735" s="3" t="e">
        <f t="shared" si="128"/>
        <v>#N/A</v>
      </c>
    </row>
    <row r="2736" spans="1:12" x14ac:dyDescent="0.25">
      <c r="A2736" s="43" t="s">
        <v>47</v>
      </c>
      <c r="B2736" s="43" t="s">
        <v>14</v>
      </c>
      <c r="C2736" s="43" t="s">
        <v>804</v>
      </c>
      <c r="D2736" s="43" t="s">
        <v>55</v>
      </c>
      <c r="E2736" s="43" t="s">
        <v>2057</v>
      </c>
      <c r="F2736" s="43" t="s">
        <v>3927</v>
      </c>
      <c r="G2736" s="43" t="s">
        <v>4654</v>
      </c>
      <c r="H2736" s="76">
        <v>22500</v>
      </c>
      <c r="I2736" s="229">
        <v>0.26550000000000001</v>
      </c>
      <c r="J2736" s="73">
        <f t="shared" si="126"/>
        <v>5.278958015048827E-3</v>
      </c>
      <c r="K2736" s="73">
        <f t="shared" si="127"/>
        <v>6092.5265553385998</v>
      </c>
      <c r="L2736" s="3" t="e">
        <f t="shared" si="128"/>
        <v>#N/A</v>
      </c>
    </row>
    <row r="2737" spans="1:12" x14ac:dyDescent="0.25">
      <c r="A2737" s="43" t="s">
        <v>47</v>
      </c>
      <c r="B2737" s="43" t="s">
        <v>14</v>
      </c>
      <c r="C2737" s="43" t="s">
        <v>804</v>
      </c>
      <c r="D2737" s="43" t="s">
        <v>55</v>
      </c>
      <c r="E2737" s="43" t="s">
        <v>2058</v>
      </c>
      <c r="F2737" s="43" t="s">
        <v>3924</v>
      </c>
      <c r="G2737" s="43" t="s">
        <v>4654</v>
      </c>
      <c r="H2737" s="76">
        <v>22300</v>
      </c>
      <c r="I2737" s="229">
        <v>3.0560089686098656E-2</v>
      </c>
      <c r="J2737" s="73">
        <f t="shared" si="126"/>
        <v>6.076287396950715E-4</v>
      </c>
      <c r="K2737" s="73">
        <f t="shared" si="127"/>
        <v>695.04012089520006</v>
      </c>
      <c r="L2737" s="3" t="e">
        <f t="shared" si="128"/>
        <v>#N/A</v>
      </c>
    </row>
    <row r="2738" spans="1:12" x14ac:dyDescent="0.25">
      <c r="A2738" s="43" t="s">
        <v>47</v>
      </c>
      <c r="B2738" s="43" t="s">
        <v>14</v>
      </c>
      <c r="C2738" s="43" t="s">
        <v>804</v>
      </c>
      <c r="D2738" s="43" t="s">
        <v>55</v>
      </c>
      <c r="E2738" s="43" t="s">
        <v>2059</v>
      </c>
      <c r="F2738" s="43" t="s">
        <v>3925</v>
      </c>
      <c r="G2738" s="43" t="s">
        <v>4654</v>
      </c>
      <c r="H2738" s="76">
        <v>800</v>
      </c>
      <c r="I2738" s="229">
        <v>3.0562499999999999E-2</v>
      </c>
      <c r="J2738" s="73">
        <f t="shared" si="126"/>
        <v>6.0767666416169409E-4</v>
      </c>
      <c r="K2738" s="73">
        <f t="shared" si="127"/>
        <v>24.936141331329353</v>
      </c>
      <c r="L2738" s="3" t="e">
        <f t="shared" si="128"/>
        <v>#N/A</v>
      </c>
    </row>
    <row r="2739" spans="1:12" x14ac:dyDescent="0.25">
      <c r="A2739" s="43" t="s">
        <v>47</v>
      </c>
      <c r="B2739" s="43" t="s">
        <v>14</v>
      </c>
      <c r="C2739" s="43" t="s">
        <v>780</v>
      </c>
      <c r="D2739" s="43" t="s">
        <v>55</v>
      </c>
      <c r="E2739" s="43" t="s">
        <v>2060</v>
      </c>
      <c r="F2739" s="43" t="s">
        <v>3914</v>
      </c>
      <c r="G2739" s="43" t="s">
        <v>4654</v>
      </c>
      <c r="H2739" s="76">
        <v>6413</v>
      </c>
      <c r="I2739" s="229">
        <v>3.0559800405426475E-2</v>
      </c>
      <c r="J2739" s="73">
        <f t="shared" si="126"/>
        <v>6.0762298790402436E-4</v>
      </c>
      <c r="K2739" s="73">
        <f t="shared" si="127"/>
        <v>199.87668622142849</v>
      </c>
      <c r="L2739" s="3">
        <f t="shared" si="128"/>
        <v>3</v>
      </c>
    </row>
    <row r="2740" spans="1:12" x14ac:dyDescent="0.25">
      <c r="A2740" s="43" t="s">
        <v>47</v>
      </c>
      <c r="B2740" s="43" t="s">
        <v>14</v>
      </c>
      <c r="C2740" s="43" t="s">
        <v>729</v>
      </c>
      <c r="D2740" s="43" t="s">
        <v>728</v>
      </c>
      <c r="E2740" s="43" t="s">
        <v>2061</v>
      </c>
      <c r="F2740" s="43" t="s">
        <v>3937</v>
      </c>
      <c r="G2740" s="43" t="s">
        <v>4654</v>
      </c>
      <c r="H2740" s="76">
        <v>36070</v>
      </c>
      <c r="I2740" s="229">
        <v>1.7700027723870256E-2</v>
      </c>
      <c r="J2740" s="73">
        <f t="shared" si="126"/>
        <v>3.5193108557254735E-4</v>
      </c>
      <c r="K2740" s="73">
        <f t="shared" si="127"/>
        <v>651.13415425660196</v>
      </c>
      <c r="L2740" s="3" t="e">
        <f t="shared" si="128"/>
        <v>#N/A</v>
      </c>
    </row>
    <row r="2741" spans="1:12" x14ac:dyDescent="0.25">
      <c r="A2741" s="43" t="s">
        <v>47</v>
      </c>
      <c r="B2741" s="43" t="s">
        <v>14</v>
      </c>
      <c r="C2741" s="43" t="s">
        <v>729</v>
      </c>
      <c r="D2741" s="43" t="s">
        <v>728</v>
      </c>
      <c r="E2741" s="43" t="s">
        <v>2062</v>
      </c>
      <c r="F2741" s="43" t="s">
        <v>3938</v>
      </c>
      <c r="G2741" s="43" t="s">
        <v>4654</v>
      </c>
      <c r="H2741" s="76">
        <v>19400</v>
      </c>
      <c r="I2741" s="229">
        <v>1.77E-2</v>
      </c>
      <c r="J2741" s="73">
        <f t="shared" si="126"/>
        <v>3.5193053433658846E-4</v>
      </c>
      <c r="K2741" s="73">
        <f t="shared" si="127"/>
        <v>350.20745236612981</v>
      </c>
      <c r="L2741" s="3" t="e">
        <f t="shared" si="128"/>
        <v>#N/A</v>
      </c>
    </row>
    <row r="2742" spans="1:12" x14ac:dyDescent="0.25">
      <c r="A2742" s="43" t="s">
        <v>47</v>
      </c>
      <c r="B2742" s="43" t="s">
        <v>14</v>
      </c>
      <c r="C2742" s="43" t="s">
        <v>729</v>
      </c>
      <c r="D2742" s="43" t="s">
        <v>728</v>
      </c>
      <c r="E2742" s="43" t="s">
        <v>2063</v>
      </c>
      <c r="F2742" s="43" t="s">
        <v>3939</v>
      </c>
      <c r="G2742" s="43" t="s">
        <v>4654</v>
      </c>
      <c r="H2742" s="76">
        <v>4300</v>
      </c>
      <c r="I2742" s="229">
        <v>2.5999999999999999E-2</v>
      </c>
      <c r="J2742" s="73">
        <f t="shared" si="126"/>
        <v>5.1696010693510163E-4</v>
      </c>
      <c r="K2742" s="73">
        <f t="shared" si="127"/>
        <v>114.02292845982093</v>
      </c>
      <c r="L2742" s="3" t="e">
        <f t="shared" si="128"/>
        <v>#N/A</v>
      </c>
    </row>
    <row r="2743" spans="1:12" x14ac:dyDescent="0.25">
      <c r="A2743" s="43" t="s">
        <v>47</v>
      </c>
      <c r="B2743" s="43" t="s">
        <v>14</v>
      </c>
      <c r="C2743" s="43" t="s">
        <v>812</v>
      </c>
      <c r="D2743" s="43" t="s">
        <v>55</v>
      </c>
      <c r="E2743" s="43" t="s">
        <v>2064</v>
      </c>
      <c r="F2743" s="43" t="s">
        <v>3940</v>
      </c>
      <c r="G2743" s="43" t="s">
        <v>4654</v>
      </c>
      <c r="H2743" s="76">
        <v>87663</v>
      </c>
      <c r="I2743" s="229">
        <v>1.5539965549889919E-2</v>
      </c>
      <c r="J2743" s="73">
        <f t="shared" si="126"/>
        <v>3.0898239432457263E-4</v>
      </c>
      <c r="K2743" s="73">
        <f t="shared" si="127"/>
        <v>1389.3663236336752</v>
      </c>
      <c r="L2743" s="3" t="e">
        <f t="shared" si="128"/>
        <v>#N/A</v>
      </c>
    </row>
    <row r="2744" spans="1:12" x14ac:dyDescent="0.25">
      <c r="A2744" s="43" t="s">
        <v>47</v>
      </c>
      <c r="B2744" s="43" t="s">
        <v>14</v>
      </c>
      <c r="C2744" s="43" t="s">
        <v>813</v>
      </c>
      <c r="D2744" s="43" t="s">
        <v>55</v>
      </c>
      <c r="E2744" s="43" t="s">
        <v>2065</v>
      </c>
      <c r="F2744" s="43" t="s">
        <v>3914</v>
      </c>
      <c r="G2744" s="43" t="s">
        <v>4654</v>
      </c>
      <c r="H2744" s="76">
        <v>29808</v>
      </c>
      <c r="I2744" s="229">
        <v>5.6763285024154592E-2</v>
      </c>
      <c r="J2744" s="73">
        <f t="shared" si="126"/>
        <v>1.1286289960028698E-3</v>
      </c>
      <c r="K2744" s="73">
        <f t="shared" si="127"/>
        <v>1725.6421731128537</v>
      </c>
      <c r="L2744" s="3" t="e">
        <f t="shared" si="128"/>
        <v>#N/A</v>
      </c>
    </row>
    <row r="2745" spans="1:12" x14ac:dyDescent="0.25">
      <c r="A2745" s="43" t="s">
        <v>47</v>
      </c>
      <c r="B2745" s="43" t="s">
        <v>14</v>
      </c>
      <c r="C2745" s="43" t="s">
        <v>814</v>
      </c>
      <c r="D2745" s="43" t="s">
        <v>55</v>
      </c>
      <c r="E2745" s="43" t="s">
        <v>2066</v>
      </c>
      <c r="F2745" s="43" t="s">
        <v>3941</v>
      </c>
      <c r="G2745" s="43" t="s">
        <v>4654</v>
      </c>
      <c r="H2745" s="76">
        <v>245389</v>
      </c>
      <c r="I2745" s="229">
        <v>1.7160019397772518E-2</v>
      </c>
      <c r="J2745" s="73">
        <f t="shared" si="126"/>
        <v>3.4119405626465002E-4</v>
      </c>
      <c r="K2745" s="73">
        <f t="shared" si="127"/>
        <v>4294.6052682727268</v>
      </c>
      <c r="L2745" s="3" t="e">
        <f t="shared" si="128"/>
        <v>#N/A</v>
      </c>
    </row>
    <row r="2746" spans="1:12" x14ac:dyDescent="0.25">
      <c r="A2746" s="43" t="s">
        <v>47</v>
      </c>
      <c r="B2746" s="43" t="s">
        <v>14</v>
      </c>
      <c r="C2746" s="43" t="s">
        <v>730</v>
      </c>
      <c r="D2746" s="43" t="s">
        <v>728</v>
      </c>
      <c r="E2746" s="43" t="s">
        <v>2067</v>
      </c>
      <c r="F2746" s="43" t="s">
        <v>3942</v>
      </c>
      <c r="G2746" s="43" t="s">
        <v>4654</v>
      </c>
      <c r="H2746" s="76">
        <v>18800</v>
      </c>
      <c r="I2746" s="229">
        <v>2.6000000000000002E-2</v>
      </c>
      <c r="J2746" s="73">
        <f t="shared" si="126"/>
        <v>5.1696010693510173E-4</v>
      </c>
      <c r="K2746" s="73">
        <f t="shared" si="127"/>
        <v>498.51885001037999</v>
      </c>
      <c r="L2746" s="3" t="e">
        <f t="shared" si="128"/>
        <v>#N/A</v>
      </c>
    </row>
    <row r="2747" spans="1:12" x14ac:dyDescent="0.25">
      <c r="A2747" s="43" t="s">
        <v>47</v>
      </c>
      <c r="B2747" s="43" t="s">
        <v>14</v>
      </c>
      <c r="C2747" s="43" t="s">
        <v>730</v>
      </c>
      <c r="D2747" s="43" t="s">
        <v>728</v>
      </c>
      <c r="E2747" s="43" t="s">
        <v>2068</v>
      </c>
      <c r="F2747" s="43" t="s">
        <v>3943</v>
      </c>
      <c r="G2747" s="43" t="s">
        <v>4654</v>
      </c>
      <c r="H2747" s="76">
        <v>3000</v>
      </c>
      <c r="I2747" s="229">
        <v>2.5999999999999999E-2</v>
      </c>
      <c r="J2747" s="73">
        <f t="shared" si="126"/>
        <v>5.1696010693510163E-4</v>
      </c>
      <c r="K2747" s="73">
        <f t="shared" si="127"/>
        <v>79.550880320805291</v>
      </c>
      <c r="L2747" s="3" t="e">
        <f t="shared" si="128"/>
        <v>#N/A</v>
      </c>
    </row>
    <row r="2748" spans="1:12" x14ac:dyDescent="0.25">
      <c r="A2748" s="43" t="s">
        <v>47</v>
      </c>
      <c r="B2748" s="43" t="s">
        <v>14</v>
      </c>
      <c r="C2748" s="43" t="s">
        <v>730</v>
      </c>
      <c r="D2748" s="43" t="s">
        <v>728</v>
      </c>
      <c r="E2748" s="43" t="s">
        <v>2069</v>
      </c>
      <c r="F2748" s="43" t="s">
        <v>3944</v>
      </c>
      <c r="G2748" s="43" t="s">
        <v>4654</v>
      </c>
      <c r="H2748" s="76">
        <v>3500</v>
      </c>
      <c r="I2748" s="229">
        <v>1.77E-2</v>
      </c>
      <c r="J2748" s="73">
        <f t="shared" si="126"/>
        <v>3.5193053433658846E-4</v>
      </c>
      <c r="K2748" s="73">
        <f t="shared" si="127"/>
        <v>63.181756870178063</v>
      </c>
      <c r="L2748" s="3" t="e">
        <f t="shared" si="128"/>
        <v>#N/A</v>
      </c>
    </row>
    <row r="2749" spans="1:12" x14ac:dyDescent="0.25">
      <c r="A2749" s="43" t="s">
        <v>47</v>
      </c>
      <c r="B2749" s="43" t="s">
        <v>14</v>
      </c>
      <c r="C2749" s="43" t="s">
        <v>730</v>
      </c>
      <c r="D2749" s="43" t="s">
        <v>728</v>
      </c>
      <c r="E2749" s="43" t="s">
        <v>2070</v>
      </c>
      <c r="F2749" s="43" t="s">
        <v>3945</v>
      </c>
      <c r="G2749" s="43" t="s">
        <v>4654</v>
      </c>
      <c r="H2749" s="76">
        <v>10200</v>
      </c>
      <c r="I2749" s="229">
        <v>2.5999999999999999E-2</v>
      </c>
      <c r="J2749" s="73">
        <f t="shared" si="126"/>
        <v>5.1696010693510163E-4</v>
      </c>
      <c r="K2749" s="73">
        <f t="shared" si="127"/>
        <v>270.47299309073799</v>
      </c>
      <c r="L2749" s="3" t="e">
        <f t="shared" si="128"/>
        <v>#N/A</v>
      </c>
    </row>
    <row r="2750" spans="1:12" x14ac:dyDescent="0.25">
      <c r="A2750" s="43" t="s">
        <v>47</v>
      </c>
      <c r="B2750" s="43" t="s">
        <v>14</v>
      </c>
      <c r="C2750" s="43" t="s">
        <v>730</v>
      </c>
      <c r="D2750" s="43" t="s">
        <v>728</v>
      </c>
      <c r="E2750" s="43" t="s">
        <v>2071</v>
      </c>
      <c r="F2750" s="43" t="s">
        <v>3946</v>
      </c>
      <c r="G2750" s="43" t="s">
        <v>4654</v>
      </c>
      <c r="H2750" s="76">
        <v>22000</v>
      </c>
      <c r="I2750" s="229">
        <v>1.77E-2</v>
      </c>
      <c r="J2750" s="73">
        <f t="shared" si="126"/>
        <v>3.5193053433658846E-4</v>
      </c>
      <c r="K2750" s="73">
        <f t="shared" si="127"/>
        <v>397.14247175540498</v>
      </c>
      <c r="L2750" s="3" t="e">
        <f t="shared" si="128"/>
        <v>#N/A</v>
      </c>
    </row>
    <row r="2751" spans="1:12" x14ac:dyDescent="0.25">
      <c r="A2751" s="43" t="s">
        <v>47</v>
      </c>
      <c r="B2751" s="43" t="s">
        <v>14</v>
      </c>
      <c r="C2751" s="43" t="s">
        <v>815</v>
      </c>
      <c r="D2751" s="43" t="s">
        <v>55</v>
      </c>
      <c r="E2751" s="43" t="s">
        <v>2072</v>
      </c>
      <c r="F2751" s="43" t="s">
        <v>3909</v>
      </c>
      <c r="G2751" s="43" t="s">
        <v>4654</v>
      </c>
      <c r="H2751" s="76">
        <v>12897</v>
      </c>
      <c r="I2751" s="229">
        <v>3.022020624951539E-2</v>
      </c>
      <c r="J2751" s="73">
        <f t="shared" si="126"/>
        <v>6.0087080978270398E-4</v>
      </c>
      <c r="K2751" s="73">
        <f t="shared" si="127"/>
        <v>397.49943083376752</v>
      </c>
      <c r="L2751" s="3" t="e">
        <f t="shared" si="128"/>
        <v>#N/A</v>
      </c>
    </row>
    <row r="2752" spans="1:12" x14ac:dyDescent="0.25">
      <c r="A2752" s="43" t="s">
        <v>47</v>
      </c>
      <c r="B2752" s="43" t="s">
        <v>14</v>
      </c>
      <c r="C2752" s="43" t="s">
        <v>815</v>
      </c>
      <c r="D2752" s="43" t="s">
        <v>55</v>
      </c>
      <c r="E2752" s="43" t="s">
        <v>2073</v>
      </c>
      <c r="F2752" s="43" t="s">
        <v>3925</v>
      </c>
      <c r="G2752" s="43" t="s">
        <v>4654</v>
      </c>
      <c r="H2752" s="76">
        <v>20000</v>
      </c>
      <c r="I2752" s="229">
        <v>3.0560000000000004E-2</v>
      </c>
      <c r="J2752" s="73">
        <f t="shared" si="126"/>
        <v>6.0762695645910419E-4</v>
      </c>
      <c r="K2752" s="73">
        <f t="shared" si="127"/>
        <v>623.35253912918211</v>
      </c>
      <c r="L2752" s="3" t="e">
        <f t="shared" si="128"/>
        <v>#N/A</v>
      </c>
    </row>
    <row r="2753" spans="1:12" x14ac:dyDescent="0.25">
      <c r="A2753" s="43" t="s">
        <v>47</v>
      </c>
      <c r="B2753" s="43" t="s">
        <v>14</v>
      </c>
      <c r="C2753" s="43" t="s">
        <v>784</v>
      </c>
      <c r="D2753" s="43" t="s">
        <v>55</v>
      </c>
      <c r="E2753" s="43" t="s">
        <v>2074</v>
      </c>
      <c r="F2753" s="43" t="s">
        <v>3914</v>
      </c>
      <c r="G2753" s="43" t="s">
        <v>4654</v>
      </c>
      <c r="H2753" s="76">
        <v>620</v>
      </c>
      <c r="I2753" s="229">
        <v>3.0564516129032264E-2</v>
      </c>
      <c r="J2753" s="73">
        <f t="shared" si="126"/>
        <v>6.0771675101862154E-4</v>
      </c>
      <c r="K2753" s="73">
        <f t="shared" si="127"/>
        <v>19.326784385631548</v>
      </c>
      <c r="L2753" s="3" t="e">
        <f t="shared" si="128"/>
        <v>#N/A</v>
      </c>
    </row>
    <row r="2754" spans="1:12" x14ac:dyDescent="0.25">
      <c r="A2754" s="43" t="s">
        <v>47</v>
      </c>
      <c r="B2754" s="43" t="s">
        <v>14</v>
      </c>
      <c r="C2754" s="43" t="s">
        <v>785</v>
      </c>
      <c r="D2754" s="43" t="s">
        <v>55</v>
      </c>
      <c r="E2754" s="43" t="s">
        <v>2075</v>
      </c>
      <c r="F2754" s="43" t="s">
        <v>3921</v>
      </c>
      <c r="G2754" s="43" t="s">
        <v>4654</v>
      </c>
      <c r="H2754" s="76">
        <v>66940</v>
      </c>
      <c r="I2754" s="229">
        <v>1.7159994024499553E-2</v>
      </c>
      <c r="J2754" s="73">
        <f t="shared" si="126"/>
        <v>3.4119355176580752E-4</v>
      </c>
      <c r="K2754" s="73">
        <f t="shared" si="127"/>
        <v>1171.5294963552033</v>
      </c>
      <c r="L2754" s="3" t="e">
        <f t="shared" si="128"/>
        <v>#N/A</v>
      </c>
    </row>
    <row r="2755" spans="1:12" x14ac:dyDescent="0.25">
      <c r="A2755" s="43" t="s">
        <v>47</v>
      </c>
      <c r="B2755" s="43" t="s">
        <v>14</v>
      </c>
      <c r="C2755" s="43" t="s">
        <v>788</v>
      </c>
      <c r="D2755" s="43" t="s">
        <v>55</v>
      </c>
      <c r="E2755" s="43" t="s">
        <v>2076</v>
      </c>
      <c r="F2755" s="43" t="s">
        <v>3924</v>
      </c>
      <c r="G2755" s="43" t="s">
        <v>4654</v>
      </c>
      <c r="H2755" s="76">
        <v>9027</v>
      </c>
      <c r="I2755" s="229">
        <v>3.0559432812673093E-2</v>
      </c>
      <c r="J2755" s="73">
        <f t="shared" si="126"/>
        <v>6.0761567902752067E-4</v>
      </c>
      <c r="K2755" s="73">
        <f t="shared" si="127"/>
        <v>281.34494673458141</v>
      </c>
      <c r="L2755" s="3" t="e">
        <f t="shared" si="128"/>
        <v>#N/A</v>
      </c>
    </row>
    <row r="2756" spans="1:12" x14ac:dyDescent="0.25">
      <c r="A2756" s="43" t="s">
        <v>47</v>
      </c>
      <c r="B2756" s="43" t="s">
        <v>14</v>
      </c>
      <c r="C2756" s="43" t="s">
        <v>789</v>
      </c>
      <c r="D2756" s="43" t="s">
        <v>55</v>
      </c>
      <c r="E2756" s="43" t="s">
        <v>2077</v>
      </c>
      <c r="F2756" s="43" t="s">
        <v>3921</v>
      </c>
      <c r="G2756" s="43" t="s">
        <v>4654</v>
      </c>
      <c r="H2756" s="76">
        <v>5636</v>
      </c>
      <c r="I2756" s="229"/>
      <c r="J2756" s="73">
        <f t="shared" si="126"/>
        <v>0</v>
      </c>
      <c r="K2756" s="73">
        <f t="shared" si="127"/>
        <v>0</v>
      </c>
      <c r="L2756" s="3" t="e">
        <f t="shared" si="128"/>
        <v>#N/A</v>
      </c>
    </row>
    <row r="2757" spans="1:12" x14ac:dyDescent="0.25">
      <c r="A2757" s="43" t="s">
        <v>47</v>
      </c>
      <c r="B2757" s="43" t="s">
        <v>14</v>
      </c>
      <c r="C2757" s="43" t="s">
        <v>806</v>
      </c>
      <c r="D2757" s="43" t="s">
        <v>55</v>
      </c>
      <c r="E2757" s="43" t="s">
        <v>2078</v>
      </c>
      <c r="F2757" s="43" t="s">
        <v>3910</v>
      </c>
      <c r="G2757" s="43" t="s">
        <v>4654</v>
      </c>
      <c r="H2757" s="76">
        <v>2985</v>
      </c>
      <c r="I2757" s="229">
        <v>2.0800670016750417E-2</v>
      </c>
      <c r="J2757" s="73">
        <f t="shared" si="126"/>
        <v>4.1358140754542535E-4</v>
      </c>
      <c r="K2757" s="73">
        <f t="shared" si="127"/>
        <v>63.324540501523089</v>
      </c>
      <c r="L2757" s="3" t="e">
        <f t="shared" si="128"/>
        <v>#N/A</v>
      </c>
    </row>
    <row r="2758" spans="1:12" x14ac:dyDescent="0.25">
      <c r="A2758" s="43" t="s">
        <v>47</v>
      </c>
      <c r="B2758" s="43" t="s">
        <v>14</v>
      </c>
      <c r="C2758" s="43" t="s">
        <v>806</v>
      </c>
      <c r="D2758" s="43" t="s">
        <v>55</v>
      </c>
      <c r="E2758" s="43" t="s">
        <v>2079</v>
      </c>
      <c r="F2758" s="43" t="s">
        <v>3914</v>
      </c>
      <c r="G2758" s="43" t="s">
        <v>4654</v>
      </c>
      <c r="H2758" s="76">
        <v>166</v>
      </c>
      <c r="I2758" s="229">
        <v>3.0602409638554207E-2</v>
      </c>
      <c r="J2758" s="73">
        <f t="shared" si="126"/>
        <v>6.0847019073918341E-4</v>
      </c>
      <c r="K2758" s="73">
        <f t="shared" si="127"/>
        <v>5.1810060516627026</v>
      </c>
      <c r="L2758" s="3" t="e">
        <f t="shared" si="128"/>
        <v>#N/A</v>
      </c>
    </row>
    <row r="2759" spans="1:12" x14ac:dyDescent="0.25">
      <c r="A2759" s="43" t="s">
        <v>47</v>
      </c>
      <c r="B2759" s="43" t="s">
        <v>14</v>
      </c>
      <c r="C2759" s="43" t="s">
        <v>792</v>
      </c>
      <c r="D2759" s="43" t="s">
        <v>55</v>
      </c>
      <c r="E2759" s="43" t="s">
        <v>2080</v>
      </c>
      <c r="F2759" s="43" t="s">
        <v>3921</v>
      </c>
      <c r="G2759" s="43" t="s">
        <v>4654</v>
      </c>
      <c r="H2759" s="76">
        <v>39126</v>
      </c>
      <c r="I2759" s="229">
        <v>1.7159944793743293E-2</v>
      </c>
      <c r="J2759" s="73">
        <f t="shared" ref="J2759:J2822" si="129">I2759*$J$5</f>
        <v>3.4119257290669131E-4</v>
      </c>
      <c r="K2759" s="73">
        <f t="shared" ref="K2759:K2822" si="130">(I2759+J2759)*H2759</f>
        <v>684.74950060754725</v>
      </c>
      <c r="L2759" s="3" t="e">
        <f t="shared" ref="L2759:L2822" si="131">MATCH(C2759,$C$7237:$C$7264,0)</f>
        <v>#N/A</v>
      </c>
    </row>
    <row r="2760" spans="1:12" x14ac:dyDescent="0.25">
      <c r="A2760" s="43" t="s">
        <v>47</v>
      </c>
      <c r="B2760" s="43" t="s">
        <v>14</v>
      </c>
      <c r="C2760" s="43" t="s">
        <v>793</v>
      </c>
      <c r="D2760" s="43" t="s">
        <v>55</v>
      </c>
      <c r="E2760" s="43" t="s">
        <v>2081</v>
      </c>
      <c r="F2760" s="43" t="s">
        <v>3947</v>
      </c>
      <c r="G2760" s="43" t="s">
        <v>4654</v>
      </c>
      <c r="H2760" s="76">
        <v>199288</v>
      </c>
      <c r="I2760" s="229">
        <v>1.5540022480028903E-2</v>
      </c>
      <c r="J2760" s="73">
        <f t="shared" si="129"/>
        <v>3.0898352627113944E-4</v>
      </c>
      <c r="K2760" s="73">
        <f t="shared" si="130"/>
        <v>3158.5167089835227</v>
      </c>
      <c r="L2760" s="3" t="e">
        <f t="shared" si="131"/>
        <v>#N/A</v>
      </c>
    </row>
    <row r="2761" spans="1:12" x14ac:dyDescent="0.25">
      <c r="A2761" s="43" t="s">
        <v>47</v>
      </c>
      <c r="B2761" s="43" t="s">
        <v>15</v>
      </c>
      <c r="C2761" s="43" t="s">
        <v>731</v>
      </c>
      <c r="D2761" s="43" t="s">
        <v>55</v>
      </c>
      <c r="E2761" s="43" t="s">
        <v>2082</v>
      </c>
      <c r="F2761" s="43" t="s">
        <v>3948</v>
      </c>
      <c r="G2761" s="43" t="s">
        <v>4654</v>
      </c>
      <c r="H2761" s="76">
        <v>40</v>
      </c>
      <c r="I2761" s="229">
        <v>0.08</v>
      </c>
      <c r="J2761" s="73">
        <f t="shared" si="129"/>
        <v>1.5906464828772361E-3</v>
      </c>
      <c r="K2761" s="73">
        <f t="shared" si="130"/>
        <v>3.2636258593150895</v>
      </c>
      <c r="L2761" s="3" t="e">
        <f t="shared" si="131"/>
        <v>#N/A</v>
      </c>
    </row>
    <row r="2762" spans="1:12" x14ac:dyDescent="0.25">
      <c r="A2762" s="43" t="s">
        <v>47</v>
      </c>
      <c r="B2762" s="43" t="s">
        <v>15</v>
      </c>
      <c r="C2762" s="43" t="s">
        <v>734</v>
      </c>
      <c r="D2762" s="43" t="s">
        <v>55</v>
      </c>
      <c r="E2762" s="43" t="s">
        <v>2083</v>
      </c>
      <c r="F2762" s="43" t="s">
        <v>3949</v>
      </c>
      <c r="G2762" s="43" t="s">
        <v>4654</v>
      </c>
      <c r="H2762" s="76">
        <v>19130</v>
      </c>
      <c r="I2762" s="229"/>
      <c r="J2762" s="73">
        <f t="shared" si="129"/>
        <v>0</v>
      </c>
      <c r="K2762" s="73">
        <f t="shared" si="130"/>
        <v>0</v>
      </c>
      <c r="L2762" s="3" t="e">
        <f t="shared" si="131"/>
        <v>#N/A</v>
      </c>
    </row>
    <row r="2763" spans="1:12" x14ac:dyDescent="0.25">
      <c r="A2763" s="43" t="s">
        <v>47</v>
      </c>
      <c r="B2763" s="43" t="s">
        <v>15</v>
      </c>
      <c r="C2763" s="43" t="s">
        <v>735</v>
      </c>
      <c r="D2763" s="43" t="s">
        <v>55</v>
      </c>
      <c r="E2763" s="43" t="s">
        <v>2084</v>
      </c>
      <c r="F2763" s="43" t="s">
        <v>3949</v>
      </c>
      <c r="G2763" s="43" t="s">
        <v>4654</v>
      </c>
      <c r="H2763" s="76">
        <v>123</v>
      </c>
      <c r="I2763" s="229"/>
      <c r="J2763" s="73">
        <f t="shared" si="129"/>
        <v>0</v>
      </c>
      <c r="K2763" s="73">
        <f t="shared" si="130"/>
        <v>0</v>
      </c>
      <c r="L2763" s="3" t="e">
        <f t="shared" si="131"/>
        <v>#N/A</v>
      </c>
    </row>
    <row r="2764" spans="1:12" x14ac:dyDescent="0.25">
      <c r="A2764" s="43" t="s">
        <v>47</v>
      </c>
      <c r="B2764" s="43" t="s">
        <v>15</v>
      </c>
      <c r="C2764" s="43" t="s">
        <v>797</v>
      </c>
      <c r="D2764" s="43" t="s">
        <v>374</v>
      </c>
      <c r="E2764" s="43" t="s">
        <v>2085</v>
      </c>
      <c r="F2764" s="43" t="s">
        <v>3950</v>
      </c>
      <c r="G2764" s="43" t="s">
        <v>4654</v>
      </c>
      <c r="H2764" s="76">
        <v>4172</v>
      </c>
      <c r="I2764" s="229"/>
      <c r="J2764" s="73">
        <f t="shared" si="129"/>
        <v>0</v>
      </c>
      <c r="K2764" s="73">
        <f t="shared" si="130"/>
        <v>0</v>
      </c>
      <c r="L2764" s="3" t="e">
        <f t="shared" si="131"/>
        <v>#N/A</v>
      </c>
    </row>
    <row r="2765" spans="1:12" x14ac:dyDescent="0.25">
      <c r="A2765" s="43" t="s">
        <v>47</v>
      </c>
      <c r="B2765" s="43" t="s">
        <v>15</v>
      </c>
      <c r="C2765" s="43" t="s">
        <v>797</v>
      </c>
      <c r="D2765" s="43" t="s">
        <v>374</v>
      </c>
      <c r="E2765" s="43" t="s">
        <v>2085</v>
      </c>
      <c r="F2765" s="43" t="s">
        <v>3950</v>
      </c>
      <c r="G2765" s="43" t="s">
        <v>4654</v>
      </c>
      <c r="H2765" s="76">
        <v>309</v>
      </c>
      <c r="I2765" s="229"/>
      <c r="J2765" s="73">
        <f t="shared" si="129"/>
        <v>0</v>
      </c>
      <c r="K2765" s="73">
        <f t="shared" si="130"/>
        <v>0</v>
      </c>
      <c r="L2765" s="3" t="e">
        <f t="shared" si="131"/>
        <v>#N/A</v>
      </c>
    </row>
    <row r="2766" spans="1:12" x14ac:dyDescent="0.25">
      <c r="A2766" s="43" t="s">
        <v>47</v>
      </c>
      <c r="B2766" s="43" t="s">
        <v>15</v>
      </c>
      <c r="C2766" s="43" t="s">
        <v>737</v>
      </c>
      <c r="D2766" s="43" t="s">
        <v>55</v>
      </c>
      <c r="E2766" s="43" t="s">
        <v>2086</v>
      </c>
      <c r="F2766" s="43" t="s">
        <v>3949</v>
      </c>
      <c r="G2766" s="43" t="s">
        <v>4654</v>
      </c>
      <c r="H2766" s="76">
        <v>17865</v>
      </c>
      <c r="I2766" s="229"/>
      <c r="J2766" s="73">
        <f t="shared" si="129"/>
        <v>0</v>
      </c>
      <c r="K2766" s="73">
        <f t="shared" si="130"/>
        <v>0</v>
      </c>
      <c r="L2766" s="3" t="e">
        <f t="shared" si="131"/>
        <v>#N/A</v>
      </c>
    </row>
    <row r="2767" spans="1:12" x14ac:dyDescent="0.25">
      <c r="A2767" s="43" t="s">
        <v>47</v>
      </c>
      <c r="B2767" s="43" t="s">
        <v>15</v>
      </c>
      <c r="C2767" s="43" t="s">
        <v>739</v>
      </c>
      <c r="D2767" s="43" t="s">
        <v>371</v>
      </c>
      <c r="E2767" s="43" t="s">
        <v>2087</v>
      </c>
      <c r="F2767" s="43" t="s">
        <v>3951</v>
      </c>
      <c r="G2767" s="43" t="s">
        <v>4654</v>
      </c>
      <c r="H2767" s="76">
        <v>816</v>
      </c>
      <c r="I2767" s="229">
        <v>2.3002450980392157E-2</v>
      </c>
      <c r="J2767" s="73">
        <f t="shared" si="129"/>
        <v>4.5735959686896019E-4</v>
      </c>
      <c r="K2767" s="73">
        <f t="shared" si="130"/>
        <v>19.143205431045072</v>
      </c>
      <c r="L2767" s="3" t="e">
        <f t="shared" si="131"/>
        <v>#N/A</v>
      </c>
    </row>
    <row r="2768" spans="1:12" x14ac:dyDescent="0.25">
      <c r="A2768" s="43" t="s">
        <v>47</v>
      </c>
      <c r="B2768" s="43" t="s">
        <v>15</v>
      </c>
      <c r="C2768" s="43" t="s">
        <v>739</v>
      </c>
      <c r="D2768" s="43" t="s">
        <v>371</v>
      </c>
      <c r="E2768" s="43" t="s">
        <v>2087</v>
      </c>
      <c r="F2768" s="43" t="s">
        <v>3951</v>
      </c>
      <c r="G2768" s="43" t="s">
        <v>4654</v>
      </c>
      <c r="H2768" s="76">
        <v>1612</v>
      </c>
      <c r="I2768" s="229">
        <v>2.3002481389578163E-2</v>
      </c>
      <c r="J2768" s="73">
        <f t="shared" si="129"/>
        <v>4.5736020149726974E-4</v>
      </c>
      <c r="K2768" s="73">
        <f t="shared" si="130"/>
        <v>37.817264644813598</v>
      </c>
      <c r="L2768" s="3" t="e">
        <f t="shared" si="131"/>
        <v>#N/A</v>
      </c>
    </row>
    <row r="2769" spans="1:12" x14ac:dyDescent="0.25">
      <c r="A2769" s="43" t="s">
        <v>47</v>
      </c>
      <c r="B2769" s="43" t="s">
        <v>15</v>
      </c>
      <c r="C2769" s="43" t="s">
        <v>805</v>
      </c>
      <c r="D2769" s="43" t="s">
        <v>374</v>
      </c>
      <c r="E2769" s="43" t="s">
        <v>2088</v>
      </c>
      <c r="F2769" s="43" t="s">
        <v>3950</v>
      </c>
      <c r="G2769" s="43" t="s">
        <v>4654</v>
      </c>
      <c r="H2769" s="76">
        <v>5552</v>
      </c>
      <c r="I2769" s="229">
        <v>1.6999279538904899E-2</v>
      </c>
      <c r="J2769" s="73">
        <f t="shared" si="129"/>
        <v>3.3799805262507547E-4</v>
      </c>
      <c r="K2769" s="73">
        <f t="shared" si="130"/>
        <v>96.25656518817442</v>
      </c>
      <c r="L2769" s="3" t="e">
        <f t="shared" si="131"/>
        <v>#N/A</v>
      </c>
    </row>
    <row r="2770" spans="1:12" x14ac:dyDescent="0.25">
      <c r="A2770" s="43" t="s">
        <v>47</v>
      </c>
      <c r="B2770" s="43" t="s">
        <v>15</v>
      </c>
      <c r="C2770" s="43" t="s">
        <v>744</v>
      </c>
      <c r="D2770" s="43" t="s">
        <v>55</v>
      </c>
      <c r="E2770" s="43" t="s">
        <v>2089</v>
      </c>
      <c r="F2770" s="43" t="s">
        <v>3949</v>
      </c>
      <c r="G2770" s="43" t="s">
        <v>4654</v>
      </c>
      <c r="H2770" s="76">
        <v>249</v>
      </c>
      <c r="I2770" s="229"/>
      <c r="J2770" s="73">
        <f t="shared" si="129"/>
        <v>0</v>
      </c>
      <c r="K2770" s="73">
        <f t="shared" si="130"/>
        <v>0</v>
      </c>
      <c r="L2770" s="3" t="e">
        <f t="shared" si="131"/>
        <v>#N/A</v>
      </c>
    </row>
    <row r="2771" spans="1:12" x14ac:dyDescent="0.25">
      <c r="A2771" s="43" t="s">
        <v>47</v>
      </c>
      <c r="B2771" s="43" t="s">
        <v>15</v>
      </c>
      <c r="C2771" s="43" t="s">
        <v>749</v>
      </c>
      <c r="D2771" s="43" t="s">
        <v>55</v>
      </c>
      <c r="E2771" s="43" t="s">
        <v>2090</v>
      </c>
      <c r="F2771" s="43" t="s">
        <v>3952</v>
      </c>
      <c r="G2771" s="43" t="s">
        <v>4654</v>
      </c>
      <c r="H2771" s="76">
        <v>118587</v>
      </c>
      <c r="I2771" s="229">
        <v>1.5099968799278166E-2</v>
      </c>
      <c r="J2771" s="73">
        <f t="shared" si="129"/>
        <v>3.0023390327659768E-4</v>
      </c>
      <c r="K2771" s="73">
        <f t="shared" si="130"/>
        <v>1826.2638378878619</v>
      </c>
      <c r="L2771" s="3" t="e">
        <f t="shared" si="131"/>
        <v>#N/A</v>
      </c>
    </row>
    <row r="2772" spans="1:12" x14ac:dyDescent="0.25">
      <c r="A2772" s="43" t="s">
        <v>47</v>
      </c>
      <c r="B2772" s="43" t="s">
        <v>15</v>
      </c>
      <c r="C2772" s="43" t="s">
        <v>752</v>
      </c>
      <c r="D2772" s="43" t="s">
        <v>55</v>
      </c>
      <c r="E2772" s="43" t="s">
        <v>2091</v>
      </c>
      <c r="F2772" s="43" t="s">
        <v>3952</v>
      </c>
      <c r="G2772" s="43" t="s">
        <v>4654</v>
      </c>
      <c r="H2772" s="76">
        <v>68887</v>
      </c>
      <c r="I2772" s="229"/>
      <c r="J2772" s="73">
        <f t="shared" si="129"/>
        <v>0</v>
      </c>
      <c r="K2772" s="73">
        <f t="shared" si="130"/>
        <v>0</v>
      </c>
      <c r="L2772" s="3" t="e">
        <f t="shared" si="131"/>
        <v>#N/A</v>
      </c>
    </row>
    <row r="2773" spans="1:12" x14ac:dyDescent="0.25">
      <c r="A2773" s="43" t="s">
        <v>47</v>
      </c>
      <c r="B2773" s="43" t="s">
        <v>15</v>
      </c>
      <c r="C2773" s="43" t="s">
        <v>754</v>
      </c>
      <c r="D2773" s="43" t="s">
        <v>374</v>
      </c>
      <c r="E2773" s="43" t="s">
        <v>2092</v>
      </c>
      <c r="F2773" s="43" t="s">
        <v>3953</v>
      </c>
      <c r="G2773" s="43" t="s">
        <v>4654</v>
      </c>
      <c r="H2773" s="76">
        <v>10601</v>
      </c>
      <c r="I2773" s="229">
        <v>1.7000282992170549E-2</v>
      </c>
      <c r="J2773" s="73">
        <f t="shared" si="129"/>
        <v>3.3801800436767223E-4</v>
      </c>
      <c r="K2773" s="73">
        <f t="shared" si="130"/>
        <v>183.80332886430168</v>
      </c>
      <c r="L2773" s="3" t="e">
        <f t="shared" si="131"/>
        <v>#N/A</v>
      </c>
    </row>
    <row r="2774" spans="1:12" x14ac:dyDescent="0.25">
      <c r="A2774" s="43" t="s">
        <v>47</v>
      </c>
      <c r="B2774" s="43" t="s">
        <v>15</v>
      </c>
      <c r="C2774" s="43" t="s">
        <v>754</v>
      </c>
      <c r="D2774" s="43" t="s">
        <v>374</v>
      </c>
      <c r="E2774" s="43" t="s">
        <v>2093</v>
      </c>
      <c r="F2774" s="43" t="s">
        <v>3954</v>
      </c>
      <c r="G2774" s="43" t="s">
        <v>4654</v>
      </c>
      <c r="H2774" s="76">
        <v>2461</v>
      </c>
      <c r="I2774" s="229">
        <v>1.6997155627793595E-2</v>
      </c>
      <c r="J2774" s="73">
        <f t="shared" si="129"/>
        <v>3.3795582272833622E-4</v>
      </c>
      <c r="K2774" s="73">
        <f t="shared" si="130"/>
        <v>42.661709279734474</v>
      </c>
      <c r="L2774" s="3" t="e">
        <f t="shared" si="131"/>
        <v>#N/A</v>
      </c>
    </row>
    <row r="2775" spans="1:12" x14ac:dyDescent="0.25">
      <c r="A2775" s="43" t="s">
        <v>47</v>
      </c>
      <c r="B2775" s="43" t="s">
        <v>15</v>
      </c>
      <c r="C2775" s="43" t="s">
        <v>754</v>
      </c>
      <c r="D2775" s="43" t="s">
        <v>374</v>
      </c>
      <c r="E2775" s="43" t="s">
        <v>2094</v>
      </c>
      <c r="F2775" s="43" t="s">
        <v>3955</v>
      </c>
      <c r="G2775" s="43" t="s">
        <v>4654</v>
      </c>
      <c r="H2775" s="76">
        <v>3100</v>
      </c>
      <c r="I2775" s="229">
        <v>2.5838709677419355E-2</v>
      </c>
      <c r="J2775" s="73">
        <f t="shared" si="129"/>
        <v>5.1375315838091368E-4</v>
      </c>
      <c r="K2775" s="73">
        <f t="shared" si="130"/>
        <v>81.692634790980833</v>
      </c>
      <c r="L2775" s="3" t="e">
        <f t="shared" si="131"/>
        <v>#N/A</v>
      </c>
    </row>
    <row r="2776" spans="1:12" x14ac:dyDescent="0.25">
      <c r="A2776" s="43" t="s">
        <v>47</v>
      </c>
      <c r="B2776" s="43" t="s">
        <v>15</v>
      </c>
      <c r="C2776" s="43" t="s">
        <v>762</v>
      </c>
      <c r="D2776" s="43" t="s">
        <v>55</v>
      </c>
      <c r="E2776" s="43" t="s">
        <v>2095</v>
      </c>
      <c r="F2776" s="43" t="s">
        <v>3952</v>
      </c>
      <c r="G2776" s="43" t="s">
        <v>4654</v>
      </c>
      <c r="H2776" s="76">
        <v>104425</v>
      </c>
      <c r="I2776" s="229">
        <v>1.5100023940627243E-2</v>
      </c>
      <c r="J2776" s="73">
        <f t="shared" si="129"/>
        <v>3.0023499965650983E-4</v>
      </c>
      <c r="K2776" s="73">
        <f t="shared" si="130"/>
        <v>1608.172039839131</v>
      </c>
      <c r="L2776" s="3" t="e">
        <f t="shared" si="131"/>
        <v>#N/A</v>
      </c>
    </row>
    <row r="2777" spans="1:12" x14ac:dyDescent="0.25">
      <c r="A2777" s="43" t="s">
        <v>47</v>
      </c>
      <c r="B2777" s="43" t="s">
        <v>15</v>
      </c>
      <c r="C2777" s="43" t="s">
        <v>727</v>
      </c>
      <c r="D2777" s="43" t="s">
        <v>728</v>
      </c>
      <c r="E2777" s="43" t="s">
        <v>2096</v>
      </c>
      <c r="F2777" s="43" t="s">
        <v>3956</v>
      </c>
      <c r="G2777" s="43" t="s">
        <v>4654</v>
      </c>
      <c r="H2777" s="76">
        <v>1882</v>
      </c>
      <c r="I2777" s="229">
        <v>1.6503719447396387E-2</v>
      </c>
      <c r="J2777" s="73">
        <f t="shared" si="129"/>
        <v>3.2814479116742128E-4</v>
      </c>
      <c r="K2777" s="73">
        <f t="shared" si="130"/>
        <v>31.677568496977088</v>
      </c>
      <c r="L2777" s="3" t="e">
        <f t="shared" si="131"/>
        <v>#N/A</v>
      </c>
    </row>
    <row r="2778" spans="1:12" x14ac:dyDescent="0.25">
      <c r="A2778" s="43" t="s">
        <v>47</v>
      </c>
      <c r="B2778" s="43" t="s">
        <v>15</v>
      </c>
      <c r="C2778" s="43" t="s">
        <v>727</v>
      </c>
      <c r="D2778" s="43" t="s">
        <v>728</v>
      </c>
      <c r="E2778" s="43" t="s">
        <v>2096</v>
      </c>
      <c r="F2778" s="43" t="s">
        <v>3956</v>
      </c>
      <c r="G2778" s="43" t="s">
        <v>4654</v>
      </c>
      <c r="H2778" s="76">
        <v>628</v>
      </c>
      <c r="I2778" s="229">
        <v>1.6496815286624202E-2</v>
      </c>
      <c r="J2778" s="73">
        <f t="shared" si="129"/>
        <v>3.280075151793026E-4</v>
      </c>
      <c r="K2778" s="73">
        <f t="shared" si="130"/>
        <v>10.565988719532601</v>
      </c>
      <c r="L2778" s="3" t="e">
        <f t="shared" si="131"/>
        <v>#N/A</v>
      </c>
    </row>
    <row r="2779" spans="1:12" x14ac:dyDescent="0.25">
      <c r="A2779" s="43" t="s">
        <v>47</v>
      </c>
      <c r="B2779" s="43" t="s">
        <v>15</v>
      </c>
      <c r="C2779" s="43" t="s">
        <v>727</v>
      </c>
      <c r="D2779" s="43" t="s">
        <v>728</v>
      </c>
      <c r="E2779" s="43" t="s">
        <v>2096</v>
      </c>
      <c r="F2779" s="43" t="s">
        <v>3956</v>
      </c>
      <c r="G2779" s="43" t="s">
        <v>4654</v>
      </c>
      <c r="H2779" s="76">
        <v>539</v>
      </c>
      <c r="I2779" s="229">
        <v>1.651205936920221E-2</v>
      </c>
      <c r="J2779" s="73">
        <f t="shared" si="129"/>
        <v>3.2831061450852008E-4</v>
      </c>
      <c r="K2779" s="73">
        <f t="shared" si="130"/>
        <v>9.0769594212200833</v>
      </c>
      <c r="L2779" s="3" t="e">
        <f t="shared" si="131"/>
        <v>#N/A</v>
      </c>
    </row>
    <row r="2780" spans="1:12" x14ac:dyDescent="0.25">
      <c r="A2780" s="43" t="s">
        <v>47</v>
      </c>
      <c r="B2780" s="43" t="s">
        <v>15</v>
      </c>
      <c r="C2780" s="43" t="s">
        <v>727</v>
      </c>
      <c r="D2780" s="43" t="s">
        <v>728</v>
      </c>
      <c r="E2780" s="43" t="s">
        <v>2096</v>
      </c>
      <c r="F2780" s="43" t="s">
        <v>3956</v>
      </c>
      <c r="G2780" s="43" t="s">
        <v>4654</v>
      </c>
      <c r="H2780" s="76">
        <v>400</v>
      </c>
      <c r="I2780" s="229">
        <v>1.6500000000000001E-2</v>
      </c>
      <c r="J2780" s="73">
        <f t="shared" si="129"/>
        <v>3.2807083709342991E-4</v>
      </c>
      <c r="K2780" s="73">
        <f t="shared" si="130"/>
        <v>6.7312283348373718</v>
      </c>
      <c r="L2780" s="3" t="e">
        <f t="shared" si="131"/>
        <v>#N/A</v>
      </c>
    </row>
    <row r="2781" spans="1:12" x14ac:dyDescent="0.25">
      <c r="A2781" s="43" t="s">
        <v>47</v>
      </c>
      <c r="B2781" s="43" t="s">
        <v>15</v>
      </c>
      <c r="C2781" s="43" t="s">
        <v>727</v>
      </c>
      <c r="D2781" s="43" t="s">
        <v>728</v>
      </c>
      <c r="E2781" s="43" t="s">
        <v>2096</v>
      </c>
      <c r="F2781" s="43" t="s">
        <v>3956</v>
      </c>
      <c r="G2781" s="43" t="s">
        <v>4654</v>
      </c>
      <c r="H2781" s="76">
        <v>548</v>
      </c>
      <c r="I2781" s="229">
        <v>1.649635036496349E-2</v>
      </c>
      <c r="J2781" s="73">
        <f t="shared" si="129"/>
        <v>3.2799827110424731E-4</v>
      </c>
      <c r="K2781" s="73">
        <f t="shared" si="130"/>
        <v>9.2197430525651196</v>
      </c>
      <c r="L2781" s="3" t="e">
        <f t="shared" si="131"/>
        <v>#N/A</v>
      </c>
    </row>
    <row r="2782" spans="1:12" x14ac:dyDescent="0.25">
      <c r="A2782" s="43" t="s">
        <v>47</v>
      </c>
      <c r="B2782" s="43" t="s">
        <v>15</v>
      </c>
      <c r="C2782" s="43" t="s">
        <v>727</v>
      </c>
      <c r="D2782" s="43" t="s">
        <v>728</v>
      </c>
      <c r="E2782" s="43" t="s">
        <v>2096</v>
      </c>
      <c r="F2782" s="43" t="s">
        <v>3956</v>
      </c>
      <c r="G2782" s="43" t="s">
        <v>4654</v>
      </c>
      <c r="H2782" s="76">
        <v>1623</v>
      </c>
      <c r="I2782" s="229">
        <v>1.6500308071472583E-2</v>
      </c>
      <c r="J2782" s="73">
        <f t="shared" si="129"/>
        <v>3.2807696250348415E-4</v>
      </c>
      <c r="K2782" s="73">
        <f t="shared" si="130"/>
        <v>27.312468910143156</v>
      </c>
      <c r="L2782" s="3" t="e">
        <f t="shared" si="131"/>
        <v>#N/A</v>
      </c>
    </row>
    <row r="2783" spans="1:12" x14ac:dyDescent="0.25">
      <c r="A2783" s="43" t="s">
        <v>47</v>
      </c>
      <c r="B2783" s="43" t="s">
        <v>15</v>
      </c>
      <c r="C2783" s="43" t="s">
        <v>727</v>
      </c>
      <c r="D2783" s="43" t="s">
        <v>728</v>
      </c>
      <c r="E2783" s="43" t="s">
        <v>2096</v>
      </c>
      <c r="F2783" s="43" t="s">
        <v>3956</v>
      </c>
      <c r="G2783" s="43" t="s">
        <v>4654</v>
      </c>
      <c r="H2783" s="76">
        <v>759</v>
      </c>
      <c r="I2783" s="229">
        <v>1.6495388669301725E-2</v>
      </c>
      <c r="J2783" s="73">
        <f t="shared" si="129"/>
        <v>3.2797914963147247E-4</v>
      </c>
      <c r="K2783" s="73">
        <f t="shared" si="130"/>
        <v>12.768936174570298</v>
      </c>
      <c r="L2783" s="3" t="e">
        <f t="shared" si="131"/>
        <v>#N/A</v>
      </c>
    </row>
    <row r="2784" spans="1:12" x14ac:dyDescent="0.25">
      <c r="A2784" s="43" t="s">
        <v>47</v>
      </c>
      <c r="B2784" s="43" t="s">
        <v>15</v>
      </c>
      <c r="C2784" s="43" t="s">
        <v>727</v>
      </c>
      <c r="D2784" s="43" t="s">
        <v>728</v>
      </c>
      <c r="E2784" s="43" t="s">
        <v>2097</v>
      </c>
      <c r="F2784" s="43" t="s">
        <v>3957</v>
      </c>
      <c r="G2784" s="43" t="s">
        <v>4654</v>
      </c>
      <c r="H2784" s="76">
        <v>1055</v>
      </c>
      <c r="I2784" s="229">
        <v>1.6502369668246447E-2</v>
      </c>
      <c r="J2784" s="73">
        <f t="shared" si="129"/>
        <v>3.2811795339920236E-4</v>
      </c>
      <c r="K2784" s="73">
        <f t="shared" si="130"/>
        <v>17.756164440836159</v>
      </c>
      <c r="L2784" s="3" t="e">
        <f t="shared" si="131"/>
        <v>#N/A</v>
      </c>
    </row>
    <row r="2785" spans="1:12" x14ac:dyDescent="0.25">
      <c r="A2785" s="43" t="s">
        <v>47</v>
      </c>
      <c r="B2785" s="43" t="s">
        <v>15</v>
      </c>
      <c r="C2785" s="43" t="s">
        <v>727</v>
      </c>
      <c r="D2785" s="43" t="s">
        <v>728</v>
      </c>
      <c r="E2785" s="43" t="s">
        <v>2097</v>
      </c>
      <c r="F2785" s="43" t="s">
        <v>3957</v>
      </c>
      <c r="G2785" s="43" t="s">
        <v>4654</v>
      </c>
      <c r="H2785" s="76">
        <v>172</v>
      </c>
      <c r="I2785" s="229">
        <v>1.6511627906976745E-2</v>
      </c>
      <c r="J2785" s="73">
        <f t="shared" si="129"/>
        <v>3.2830203571012723E-4</v>
      </c>
      <c r="K2785" s="73">
        <f t="shared" si="130"/>
        <v>2.8964679501421422</v>
      </c>
      <c r="L2785" s="3" t="e">
        <f t="shared" si="131"/>
        <v>#N/A</v>
      </c>
    </row>
    <row r="2786" spans="1:12" x14ac:dyDescent="0.25">
      <c r="A2786" s="43" t="s">
        <v>47</v>
      </c>
      <c r="B2786" s="43" t="s">
        <v>15</v>
      </c>
      <c r="C2786" s="43" t="s">
        <v>727</v>
      </c>
      <c r="D2786" s="43" t="s">
        <v>728</v>
      </c>
      <c r="E2786" s="43" t="s">
        <v>2097</v>
      </c>
      <c r="F2786" s="43" t="s">
        <v>3957</v>
      </c>
      <c r="G2786" s="43" t="s">
        <v>4654</v>
      </c>
      <c r="H2786" s="76">
        <v>243</v>
      </c>
      <c r="I2786" s="229">
        <v>1.6502057613168725E-2</v>
      </c>
      <c r="J2786" s="73">
        <f t="shared" si="129"/>
        <v>3.2811174878280433E-4</v>
      </c>
      <c r="K2786" s="73">
        <f t="shared" si="130"/>
        <v>4.0897311549542215</v>
      </c>
      <c r="L2786" s="3" t="e">
        <f t="shared" si="131"/>
        <v>#N/A</v>
      </c>
    </row>
    <row r="2787" spans="1:12" x14ac:dyDescent="0.25">
      <c r="A2787" s="43" t="s">
        <v>47</v>
      </c>
      <c r="B2787" s="43" t="s">
        <v>15</v>
      </c>
      <c r="C2787" s="43" t="s">
        <v>727</v>
      </c>
      <c r="D2787" s="43" t="s">
        <v>728</v>
      </c>
      <c r="E2787" s="43" t="s">
        <v>2097</v>
      </c>
      <c r="F2787" s="43" t="s">
        <v>3957</v>
      </c>
      <c r="G2787" s="43" t="s">
        <v>4654</v>
      </c>
      <c r="H2787" s="76">
        <v>804</v>
      </c>
      <c r="I2787" s="229">
        <v>1.650497512437811E-2</v>
      </c>
      <c r="J2787" s="73">
        <f t="shared" si="129"/>
        <v>3.2816975789460391E-4</v>
      </c>
      <c r="K2787" s="73">
        <f t="shared" si="130"/>
        <v>13.533848485347262</v>
      </c>
      <c r="L2787" s="3" t="e">
        <f t="shared" si="131"/>
        <v>#N/A</v>
      </c>
    </row>
    <row r="2788" spans="1:12" x14ac:dyDescent="0.25">
      <c r="A2788" s="43" t="s">
        <v>47</v>
      </c>
      <c r="B2788" s="43" t="s">
        <v>15</v>
      </c>
      <c r="C2788" s="43" t="s">
        <v>727</v>
      </c>
      <c r="D2788" s="43" t="s">
        <v>728</v>
      </c>
      <c r="E2788" s="43" t="s">
        <v>2097</v>
      </c>
      <c r="F2788" s="43" t="s">
        <v>3957</v>
      </c>
      <c r="G2788" s="43" t="s">
        <v>4654</v>
      </c>
      <c r="H2788" s="76">
        <v>2834</v>
      </c>
      <c r="I2788" s="229">
        <v>1.6503175723359208E-2</v>
      </c>
      <c r="J2788" s="73">
        <f t="shared" si="129"/>
        <v>3.2813398025832887E-4</v>
      </c>
      <c r="K2788" s="73">
        <f t="shared" si="130"/>
        <v>47.699931700052097</v>
      </c>
      <c r="L2788" s="3" t="e">
        <f t="shared" si="131"/>
        <v>#N/A</v>
      </c>
    </row>
    <row r="2789" spans="1:12" x14ac:dyDescent="0.25">
      <c r="A2789" s="43" t="s">
        <v>47</v>
      </c>
      <c r="B2789" s="43" t="s">
        <v>15</v>
      </c>
      <c r="C2789" s="43" t="s">
        <v>727</v>
      </c>
      <c r="D2789" s="43" t="s">
        <v>728</v>
      </c>
      <c r="E2789" s="43" t="s">
        <v>2097</v>
      </c>
      <c r="F2789" s="43" t="s">
        <v>3957</v>
      </c>
      <c r="G2789" s="43" t="s">
        <v>4654</v>
      </c>
      <c r="H2789" s="76">
        <v>134</v>
      </c>
      <c r="I2789" s="229">
        <v>1.6492537313432837E-2</v>
      </c>
      <c r="J2789" s="73">
        <f t="shared" si="129"/>
        <v>3.27922455891669E-4</v>
      </c>
      <c r="K2789" s="73">
        <f t="shared" si="130"/>
        <v>2.2539416090894839</v>
      </c>
      <c r="L2789" s="3" t="e">
        <f t="shared" si="131"/>
        <v>#N/A</v>
      </c>
    </row>
    <row r="2790" spans="1:12" x14ac:dyDescent="0.25">
      <c r="A2790" s="43" t="s">
        <v>47</v>
      </c>
      <c r="B2790" s="43" t="s">
        <v>15</v>
      </c>
      <c r="C2790" s="43" t="s">
        <v>727</v>
      </c>
      <c r="D2790" s="43" t="s">
        <v>728</v>
      </c>
      <c r="E2790" s="43" t="s">
        <v>2097</v>
      </c>
      <c r="F2790" s="43" t="s">
        <v>3957</v>
      </c>
      <c r="G2790" s="43" t="s">
        <v>4654</v>
      </c>
      <c r="H2790" s="76">
        <v>765</v>
      </c>
      <c r="I2790" s="229">
        <v>1.6496732026143789E-2</v>
      </c>
      <c r="J2790" s="73">
        <f t="shared" si="129"/>
        <v>3.2800585970442346E-4</v>
      </c>
      <c r="K2790" s="73">
        <f t="shared" si="130"/>
        <v>12.870924482673884</v>
      </c>
      <c r="L2790" s="3" t="e">
        <f t="shared" si="131"/>
        <v>#N/A</v>
      </c>
    </row>
    <row r="2791" spans="1:12" x14ac:dyDescent="0.25">
      <c r="A2791" s="43" t="s">
        <v>47</v>
      </c>
      <c r="B2791" s="43" t="s">
        <v>15</v>
      </c>
      <c r="C2791" s="43" t="s">
        <v>727</v>
      </c>
      <c r="D2791" s="43" t="s">
        <v>728</v>
      </c>
      <c r="E2791" s="43" t="s">
        <v>2097</v>
      </c>
      <c r="F2791" s="43" t="s">
        <v>3957</v>
      </c>
      <c r="G2791" s="43" t="s">
        <v>4654</v>
      </c>
      <c r="H2791" s="76">
        <v>411</v>
      </c>
      <c r="I2791" s="229">
        <v>1.652068126520681E-2</v>
      </c>
      <c r="J2791" s="73">
        <f t="shared" si="129"/>
        <v>3.2848204436546324E-4</v>
      </c>
      <c r="K2791" s="73">
        <f t="shared" si="130"/>
        <v>6.9250061202342046</v>
      </c>
      <c r="L2791" s="3" t="e">
        <f t="shared" si="131"/>
        <v>#N/A</v>
      </c>
    </row>
    <row r="2792" spans="1:12" x14ac:dyDescent="0.25">
      <c r="A2792" s="43" t="s">
        <v>47</v>
      </c>
      <c r="B2792" s="43" t="s">
        <v>15</v>
      </c>
      <c r="C2792" s="43" t="s">
        <v>727</v>
      </c>
      <c r="D2792" s="43" t="s">
        <v>728</v>
      </c>
      <c r="E2792" s="43" t="s">
        <v>2097</v>
      </c>
      <c r="F2792" s="43" t="s">
        <v>3957</v>
      </c>
      <c r="G2792" s="43" t="s">
        <v>4654</v>
      </c>
      <c r="H2792" s="76">
        <v>2376</v>
      </c>
      <c r="I2792" s="229">
        <v>1.6502525252525251E-2</v>
      </c>
      <c r="J2792" s="73">
        <f t="shared" si="129"/>
        <v>3.2812104689402578E-4</v>
      </c>
      <c r="K2792" s="73">
        <f t="shared" si="130"/>
        <v>39.989615607420205</v>
      </c>
      <c r="L2792" s="3" t="e">
        <f t="shared" si="131"/>
        <v>#N/A</v>
      </c>
    </row>
    <row r="2793" spans="1:12" x14ac:dyDescent="0.25">
      <c r="A2793" s="43" t="s">
        <v>47</v>
      </c>
      <c r="B2793" s="43" t="s">
        <v>15</v>
      </c>
      <c r="C2793" s="43" t="s">
        <v>727</v>
      </c>
      <c r="D2793" s="43" t="s">
        <v>728</v>
      </c>
      <c r="E2793" s="43" t="s">
        <v>2097</v>
      </c>
      <c r="F2793" s="43" t="s">
        <v>3957</v>
      </c>
      <c r="G2793" s="43" t="s">
        <v>4654</v>
      </c>
      <c r="H2793" s="76">
        <v>999</v>
      </c>
      <c r="I2793" s="229">
        <v>1.6496496496496496E-2</v>
      </c>
      <c r="J2793" s="73">
        <f t="shared" si="129"/>
        <v>3.2800117664935998E-4</v>
      </c>
      <c r="K2793" s="73">
        <f t="shared" si="130"/>
        <v>16.807673175472711</v>
      </c>
      <c r="L2793" s="3" t="e">
        <f t="shared" si="131"/>
        <v>#N/A</v>
      </c>
    </row>
    <row r="2794" spans="1:12" x14ac:dyDescent="0.25">
      <c r="A2794" s="43" t="s">
        <v>47</v>
      </c>
      <c r="B2794" s="43" t="s">
        <v>15</v>
      </c>
      <c r="C2794" s="43" t="s">
        <v>727</v>
      </c>
      <c r="D2794" s="43" t="s">
        <v>728</v>
      </c>
      <c r="E2794" s="43" t="s">
        <v>2097</v>
      </c>
      <c r="F2794" s="43" t="s">
        <v>3957</v>
      </c>
      <c r="G2794" s="43" t="s">
        <v>4654</v>
      </c>
      <c r="H2794" s="76">
        <v>1650</v>
      </c>
      <c r="I2794" s="229">
        <v>1.6503030303030301E-2</v>
      </c>
      <c r="J2794" s="73">
        <f t="shared" si="129"/>
        <v>3.2813108885414491E-4</v>
      </c>
      <c r="K2794" s="73">
        <f t="shared" si="130"/>
        <v>27.771416296609335</v>
      </c>
      <c r="L2794" s="3" t="e">
        <f t="shared" si="131"/>
        <v>#N/A</v>
      </c>
    </row>
    <row r="2795" spans="1:12" x14ac:dyDescent="0.25">
      <c r="A2795" s="43" t="s">
        <v>47</v>
      </c>
      <c r="B2795" s="43" t="s">
        <v>15</v>
      </c>
      <c r="C2795" s="43" t="s">
        <v>727</v>
      </c>
      <c r="D2795" s="43" t="s">
        <v>728</v>
      </c>
      <c r="E2795" s="43" t="s">
        <v>2097</v>
      </c>
      <c r="F2795" s="43" t="s">
        <v>3957</v>
      </c>
      <c r="G2795" s="43" t="s">
        <v>4654</v>
      </c>
      <c r="H2795" s="76">
        <v>662</v>
      </c>
      <c r="I2795" s="229">
        <v>1.6495468277945617E-2</v>
      </c>
      <c r="J2795" s="73">
        <f t="shared" si="129"/>
        <v>3.2798073249659014E-4</v>
      </c>
      <c r="K2795" s="73">
        <f t="shared" si="130"/>
        <v>11.137123244912742</v>
      </c>
      <c r="L2795" s="3" t="e">
        <f t="shared" si="131"/>
        <v>#N/A</v>
      </c>
    </row>
    <row r="2796" spans="1:12" x14ac:dyDescent="0.25">
      <c r="A2796" s="43" t="s">
        <v>47</v>
      </c>
      <c r="B2796" s="43" t="s">
        <v>15</v>
      </c>
      <c r="C2796" s="43" t="s">
        <v>727</v>
      </c>
      <c r="D2796" s="43" t="s">
        <v>728</v>
      </c>
      <c r="E2796" s="43" t="s">
        <v>2097</v>
      </c>
      <c r="F2796" s="43" t="s">
        <v>3957</v>
      </c>
      <c r="G2796" s="43" t="s">
        <v>4654</v>
      </c>
      <c r="H2796" s="76">
        <v>1231</v>
      </c>
      <c r="I2796" s="229">
        <v>1.649878147847279E-2</v>
      </c>
      <c r="J2796" s="73">
        <f t="shared" si="129"/>
        <v>3.2804660913116036E-4</v>
      </c>
      <c r="K2796" s="73">
        <f t="shared" si="130"/>
        <v>20.713825375840464</v>
      </c>
      <c r="L2796" s="3" t="e">
        <f t="shared" si="131"/>
        <v>#N/A</v>
      </c>
    </row>
    <row r="2797" spans="1:12" x14ac:dyDescent="0.25">
      <c r="A2797" s="43" t="s">
        <v>47</v>
      </c>
      <c r="B2797" s="43" t="s">
        <v>15</v>
      </c>
      <c r="C2797" s="43" t="s">
        <v>727</v>
      </c>
      <c r="D2797" s="43" t="s">
        <v>728</v>
      </c>
      <c r="E2797" s="43" t="s">
        <v>2097</v>
      </c>
      <c r="F2797" s="43" t="s">
        <v>3957</v>
      </c>
      <c r="G2797" s="43" t="s">
        <v>4654</v>
      </c>
      <c r="H2797" s="76">
        <v>555</v>
      </c>
      <c r="I2797" s="229">
        <v>1.6504504504504504E-2</v>
      </c>
      <c r="J2797" s="73">
        <f t="shared" si="129"/>
        <v>3.2816040052151984E-4</v>
      </c>
      <c r="K2797" s="73">
        <f t="shared" si="130"/>
        <v>9.3421290222894431</v>
      </c>
      <c r="L2797" s="3" t="e">
        <f t="shared" si="131"/>
        <v>#N/A</v>
      </c>
    </row>
    <row r="2798" spans="1:12" x14ac:dyDescent="0.25">
      <c r="A2798" s="43" t="s">
        <v>47</v>
      </c>
      <c r="B2798" s="43" t="s">
        <v>15</v>
      </c>
      <c r="C2798" s="43" t="s">
        <v>727</v>
      </c>
      <c r="D2798" s="43" t="s">
        <v>728</v>
      </c>
      <c r="E2798" s="43" t="s">
        <v>2097</v>
      </c>
      <c r="F2798" s="43" t="s">
        <v>3957</v>
      </c>
      <c r="G2798" s="43" t="s">
        <v>4654</v>
      </c>
      <c r="H2798" s="76">
        <v>217</v>
      </c>
      <c r="I2798" s="229">
        <v>1.6497695852534563E-2</v>
      </c>
      <c r="J2798" s="73">
        <f t="shared" si="129"/>
        <v>3.2802502354265585E-4</v>
      </c>
      <c r="K2798" s="73">
        <f t="shared" si="130"/>
        <v>3.6511814301087568</v>
      </c>
      <c r="L2798" s="3" t="e">
        <f t="shared" si="131"/>
        <v>#N/A</v>
      </c>
    </row>
    <row r="2799" spans="1:12" x14ac:dyDescent="0.25">
      <c r="A2799" s="43" t="s">
        <v>47</v>
      </c>
      <c r="B2799" s="43" t="s">
        <v>15</v>
      </c>
      <c r="C2799" s="43" t="s">
        <v>727</v>
      </c>
      <c r="D2799" s="43" t="s">
        <v>728</v>
      </c>
      <c r="E2799" s="43" t="s">
        <v>2097</v>
      </c>
      <c r="F2799" s="43" t="s">
        <v>3957</v>
      </c>
      <c r="G2799" s="43" t="s">
        <v>4654</v>
      </c>
      <c r="H2799" s="76">
        <v>487</v>
      </c>
      <c r="I2799" s="229">
        <v>1.650924024640657E-2</v>
      </c>
      <c r="J2799" s="73">
        <f t="shared" si="129"/>
        <v>3.2825456166152403E-4</v>
      </c>
      <c r="K2799" s="73">
        <f t="shared" si="130"/>
        <v>8.1998599715291611</v>
      </c>
      <c r="L2799" s="3" t="e">
        <f t="shared" si="131"/>
        <v>#N/A</v>
      </c>
    </row>
    <row r="2800" spans="1:12" x14ac:dyDescent="0.25">
      <c r="A2800" s="43" t="s">
        <v>47</v>
      </c>
      <c r="B2800" s="43" t="s">
        <v>15</v>
      </c>
      <c r="C2800" s="43" t="s">
        <v>727</v>
      </c>
      <c r="D2800" s="43" t="s">
        <v>728</v>
      </c>
      <c r="E2800" s="43" t="s">
        <v>2098</v>
      </c>
      <c r="F2800" s="43" t="s">
        <v>3958</v>
      </c>
      <c r="G2800" s="43" t="s">
        <v>4654</v>
      </c>
      <c r="H2800" s="76">
        <v>185</v>
      </c>
      <c r="I2800" s="229">
        <v>1.6486486486486485E-2</v>
      </c>
      <c r="J2800" s="73">
        <f t="shared" si="129"/>
        <v>3.2780214680916007E-4</v>
      </c>
      <c r="K2800" s="73">
        <f t="shared" si="130"/>
        <v>3.1106433971596945</v>
      </c>
      <c r="L2800" s="3" t="e">
        <f t="shared" si="131"/>
        <v>#N/A</v>
      </c>
    </row>
    <row r="2801" spans="1:12" x14ac:dyDescent="0.25">
      <c r="A2801" s="43" t="s">
        <v>47</v>
      </c>
      <c r="B2801" s="43" t="s">
        <v>15</v>
      </c>
      <c r="C2801" s="43" t="s">
        <v>727</v>
      </c>
      <c r="D2801" s="43" t="s">
        <v>728</v>
      </c>
      <c r="E2801" s="43" t="s">
        <v>2098</v>
      </c>
      <c r="F2801" s="43" t="s">
        <v>3958</v>
      </c>
      <c r="G2801" s="43" t="s">
        <v>4654</v>
      </c>
      <c r="H2801" s="76">
        <v>290</v>
      </c>
      <c r="I2801" s="229">
        <v>1.6482758620689656E-2</v>
      </c>
      <c r="J2801" s="73">
        <f t="shared" si="129"/>
        <v>3.2772802535143054E-4</v>
      </c>
      <c r="K2801" s="73">
        <f t="shared" si="130"/>
        <v>4.8750411273519152</v>
      </c>
      <c r="L2801" s="3" t="e">
        <f t="shared" si="131"/>
        <v>#N/A</v>
      </c>
    </row>
    <row r="2802" spans="1:12" x14ac:dyDescent="0.25">
      <c r="A2802" s="43" t="s">
        <v>47</v>
      </c>
      <c r="B2802" s="43" t="s">
        <v>15</v>
      </c>
      <c r="C2802" s="43" t="s">
        <v>727</v>
      </c>
      <c r="D2802" s="43" t="s">
        <v>728</v>
      </c>
      <c r="E2802" s="43" t="s">
        <v>2098</v>
      </c>
      <c r="F2802" s="43" t="s">
        <v>3958</v>
      </c>
      <c r="G2802" s="43" t="s">
        <v>4654</v>
      </c>
      <c r="H2802" s="76">
        <v>394</v>
      </c>
      <c r="I2802" s="229">
        <v>1.6497461928934011E-2</v>
      </c>
      <c r="J2802" s="73">
        <f t="shared" si="129"/>
        <v>3.2802037242074983E-4</v>
      </c>
      <c r="K2802" s="73">
        <f t="shared" si="130"/>
        <v>6.6292400267337754</v>
      </c>
      <c r="L2802" s="3" t="e">
        <f t="shared" si="131"/>
        <v>#N/A</v>
      </c>
    </row>
    <row r="2803" spans="1:12" x14ac:dyDescent="0.25">
      <c r="A2803" s="43" t="s">
        <v>47</v>
      </c>
      <c r="B2803" s="43" t="s">
        <v>15</v>
      </c>
      <c r="C2803" s="43" t="s">
        <v>729</v>
      </c>
      <c r="D2803" s="43" t="s">
        <v>728</v>
      </c>
      <c r="E2803" s="43" t="s">
        <v>2099</v>
      </c>
      <c r="F2803" s="43" t="s">
        <v>3959</v>
      </c>
      <c r="G2803" s="43" t="s">
        <v>4654</v>
      </c>
      <c r="H2803" s="76">
        <v>1220</v>
      </c>
      <c r="I2803" s="229">
        <v>1.6500000000000001E-2</v>
      </c>
      <c r="J2803" s="73">
        <f t="shared" si="129"/>
        <v>3.2807083709342991E-4</v>
      </c>
      <c r="K2803" s="73">
        <f t="shared" si="130"/>
        <v>20.530246421253985</v>
      </c>
      <c r="L2803" s="3" t="e">
        <f t="shared" si="131"/>
        <v>#N/A</v>
      </c>
    </row>
    <row r="2804" spans="1:12" x14ac:dyDescent="0.25">
      <c r="A2804" s="43" t="s">
        <v>47</v>
      </c>
      <c r="B2804" s="43" t="s">
        <v>15</v>
      </c>
      <c r="C2804" s="43" t="s">
        <v>729</v>
      </c>
      <c r="D2804" s="43" t="s">
        <v>728</v>
      </c>
      <c r="E2804" s="43" t="s">
        <v>2099</v>
      </c>
      <c r="F2804" s="43" t="s">
        <v>3959</v>
      </c>
      <c r="G2804" s="43" t="s">
        <v>4654</v>
      </c>
      <c r="H2804" s="76">
        <v>3870</v>
      </c>
      <c r="I2804" s="229">
        <v>1.6501291989664081E-2</v>
      </c>
      <c r="J2804" s="73">
        <f t="shared" si="129"/>
        <v>3.2809652582861849E-4</v>
      </c>
      <c r="K2804" s="73">
        <f t="shared" si="130"/>
        <v>65.129733554956758</v>
      </c>
      <c r="L2804" s="3" t="e">
        <f t="shared" si="131"/>
        <v>#N/A</v>
      </c>
    </row>
    <row r="2805" spans="1:12" x14ac:dyDescent="0.25">
      <c r="A2805" s="43" t="s">
        <v>47</v>
      </c>
      <c r="B2805" s="43" t="s">
        <v>15</v>
      </c>
      <c r="C2805" s="43" t="s">
        <v>729</v>
      </c>
      <c r="D2805" s="43" t="s">
        <v>728</v>
      </c>
      <c r="E2805" s="43" t="s">
        <v>2099</v>
      </c>
      <c r="F2805" s="43" t="s">
        <v>3959</v>
      </c>
      <c r="G2805" s="43" t="s">
        <v>4654</v>
      </c>
      <c r="H2805" s="76">
        <v>6740</v>
      </c>
      <c r="I2805" s="229">
        <v>1.6500000000000001E-2</v>
      </c>
      <c r="J2805" s="73">
        <f t="shared" si="129"/>
        <v>3.2807083709342991E-4</v>
      </c>
      <c r="K2805" s="73">
        <f t="shared" si="130"/>
        <v>113.42119744200971</v>
      </c>
      <c r="L2805" s="3" t="e">
        <f t="shared" si="131"/>
        <v>#N/A</v>
      </c>
    </row>
    <row r="2806" spans="1:12" x14ac:dyDescent="0.25">
      <c r="A2806" s="43" t="s">
        <v>47</v>
      </c>
      <c r="B2806" s="43" t="s">
        <v>15</v>
      </c>
      <c r="C2806" s="43" t="s">
        <v>729</v>
      </c>
      <c r="D2806" s="43" t="s">
        <v>728</v>
      </c>
      <c r="E2806" s="43" t="s">
        <v>2099</v>
      </c>
      <c r="F2806" s="43" t="s">
        <v>3959</v>
      </c>
      <c r="G2806" s="43" t="s">
        <v>4654</v>
      </c>
      <c r="H2806" s="76">
        <v>3770</v>
      </c>
      <c r="I2806" s="229">
        <v>1.650132625994695E-2</v>
      </c>
      <c r="J2806" s="73">
        <f t="shared" si="129"/>
        <v>3.2809720722742989E-4</v>
      </c>
      <c r="K2806" s="73">
        <f t="shared" si="130"/>
        <v>63.446926471247409</v>
      </c>
      <c r="L2806" s="3" t="e">
        <f t="shared" si="131"/>
        <v>#N/A</v>
      </c>
    </row>
    <row r="2807" spans="1:12" x14ac:dyDescent="0.25">
      <c r="A2807" s="43" t="s">
        <v>47</v>
      </c>
      <c r="B2807" s="43" t="s">
        <v>15</v>
      </c>
      <c r="C2807" s="43" t="s">
        <v>729</v>
      </c>
      <c r="D2807" s="43" t="s">
        <v>728</v>
      </c>
      <c r="E2807" s="43" t="s">
        <v>2099</v>
      </c>
      <c r="F2807" s="43" t="s">
        <v>3959</v>
      </c>
      <c r="G2807" s="43" t="s">
        <v>4654</v>
      </c>
      <c r="H2807" s="76">
        <v>5190</v>
      </c>
      <c r="I2807" s="229">
        <v>1.65009633911368E-2</v>
      </c>
      <c r="J2807" s="73">
        <f t="shared" si="129"/>
        <v>3.2808999227747226E-4</v>
      </c>
      <c r="K2807" s="73">
        <f t="shared" si="130"/>
        <v>87.34278705992007</v>
      </c>
      <c r="L2807" s="3" t="e">
        <f t="shared" si="131"/>
        <v>#N/A</v>
      </c>
    </row>
    <row r="2808" spans="1:12" x14ac:dyDescent="0.25">
      <c r="A2808" s="43" t="s">
        <v>47</v>
      </c>
      <c r="B2808" s="43" t="s">
        <v>15</v>
      </c>
      <c r="C2808" s="43" t="s">
        <v>729</v>
      </c>
      <c r="D2808" s="43" t="s">
        <v>728</v>
      </c>
      <c r="E2808" s="43" t="s">
        <v>2099</v>
      </c>
      <c r="F2808" s="43" t="s">
        <v>3959</v>
      </c>
      <c r="G2808" s="43" t="s">
        <v>4654</v>
      </c>
      <c r="H2808" s="76">
        <v>3810</v>
      </c>
      <c r="I2808" s="229">
        <v>1.6501312335958005E-2</v>
      </c>
      <c r="J2808" s="73">
        <f t="shared" si="129"/>
        <v>3.2809693037562935E-4</v>
      </c>
      <c r="K2808" s="73">
        <f t="shared" si="130"/>
        <v>64.120049304731154</v>
      </c>
      <c r="L2808" s="3" t="e">
        <f t="shared" si="131"/>
        <v>#N/A</v>
      </c>
    </row>
    <row r="2809" spans="1:12" x14ac:dyDescent="0.25">
      <c r="A2809" s="43" t="s">
        <v>47</v>
      </c>
      <c r="B2809" s="43" t="s">
        <v>15</v>
      </c>
      <c r="C2809" s="43" t="s">
        <v>729</v>
      </c>
      <c r="D2809" s="43" t="s">
        <v>728</v>
      </c>
      <c r="E2809" s="43" t="s">
        <v>2099</v>
      </c>
      <c r="F2809" s="43" t="s">
        <v>3959</v>
      </c>
      <c r="G2809" s="43" t="s">
        <v>4654</v>
      </c>
      <c r="H2809" s="76">
        <v>6140</v>
      </c>
      <c r="I2809" s="229">
        <v>1.6500000000000001E-2</v>
      </c>
      <c r="J2809" s="73">
        <f t="shared" si="129"/>
        <v>3.2807083709342991E-4</v>
      </c>
      <c r="K2809" s="73">
        <f t="shared" si="130"/>
        <v>103.32435493975366</v>
      </c>
      <c r="L2809" s="3" t="e">
        <f t="shared" si="131"/>
        <v>#N/A</v>
      </c>
    </row>
    <row r="2810" spans="1:12" x14ac:dyDescent="0.25">
      <c r="A2810" s="43" t="s">
        <v>47</v>
      </c>
      <c r="B2810" s="43" t="s">
        <v>15</v>
      </c>
      <c r="C2810" s="43" t="s">
        <v>729</v>
      </c>
      <c r="D2810" s="43" t="s">
        <v>728</v>
      </c>
      <c r="E2810" s="43" t="s">
        <v>2099</v>
      </c>
      <c r="F2810" s="43" t="s">
        <v>3959</v>
      </c>
      <c r="G2810" s="43" t="s">
        <v>4654</v>
      </c>
      <c r="H2810" s="76">
        <v>2150</v>
      </c>
      <c r="I2810" s="229">
        <v>1.6502325581395347E-2</v>
      </c>
      <c r="J2810" s="73">
        <f t="shared" si="129"/>
        <v>3.2811707681676931E-4</v>
      </c>
      <c r="K2810" s="73">
        <f t="shared" si="130"/>
        <v>36.185451715156056</v>
      </c>
      <c r="L2810" s="3" t="e">
        <f t="shared" si="131"/>
        <v>#N/A</v>
      </c>
    </row>
    <row r="2811" spans="1:12" x14ac:dyDescent="0.25">
      <c r="A2811" s="43" t="s">
        <v>47</v>
      </c>
      <c r="B2811" s="43" t="s">
        <v>15</v>
      </c>
      <c r="C2811" s="43" t="s">
        <v>729</v>
      </c>
      <c r="D2811" s="43" t="s">
        <v>728</v>
      </c>
      <c r="E2811" s="43" t="s">
        <v>2099</v>
      </c>
      <c r="F2811" s="43" t="s">
        <v>3959</v>
      </c>
      <c r="G2811" s="43" t="s">
        <v>4654</v>
      </c>
      <c r="H2811" s="76">
        <v>1810</v>
      </c>
      <c r="I2811" s="229">
        <v>1.6502762430939226E-2</v>
      </c>
      <c r="J2811" s="73">
        <f t="shared" si="129"/>
        <v>3.2812576273165081E-4</v>
      </c>
      <c r="K2811" s="73">
        <f t="shared" si="130"/>
        <v>30.463907630544288</v>
      </c>
      <c r="L2811" s="3" t="e">
        <f t="shared" si="131"/>
        <v>#N/A</v>
      </c>
    </row>
    <row r="2812" spans="1:12" x14ac:dyDescent="0.25">
      <c r="A2812" s="43" t="s">
        <v>47</v>
      </c>
      <c r="B2812" s="43" t="s">
        <v>15</v>
      </c>
      <c r="C2812" s="43" t="s">
        <v>729</v>
      </c>
      <c r="D2812" s="43" t="s">
        <v>728</v>
      </c>
      <c r="E2812" s="43" t="s">
        <v>2099</v>
      </c>
      <c r="F2812" s="43" t="s">
        <v>3959</v>
      </c>
      <c r="G2812" s="43" t="s">
        <v>4654</v>
      </c>
      <c r="H2812" s="76">
        <v>2035</v>
      </c>
      <c r="I2812" s="229">
        <v>1.6501228501228499E-2</v>
      </c>
      <c r="J2812" s="73">
        <f t="shared" si="129"/>
        <v>3.2809526348290898E-4</v>
      </c>
      <c r="K2812" s="73">
        <f t="shared" si="130"/>
        <v>34.247673861187714</v>
      </c>
      <c r="L2812" s="3" t="e">
        <f t="shared" si="131"/>
        <v>#N/A</v>
      </c>
    </row>
    <row r="2813" spans="1:12" x14ac:dyDescent="0.25">
      <c r="A2813" s="43" t="s">
        <v>47</v>
      </c>
      <c r="B2813" s="43" t="s">
        <v>15</v>
      </c>
      <c r="C2813" s="43" t="s">
        <v>729</v>
      </c>
      <c r="D2813" s="43" t="s">
        <v>728</v>
      </c>
      <c r="E2813" s="43" t="s">
        <v>2100</v>
      </c>
      <c r="F2813" s="43" t="s">
        <v>3960</v>
      </c>
      <c r="G2813" s="43" t="s">
        <v>4654</v>
      </c>
      <c r="H2813" s="76">
        <v>220</v>
      </c>
      <c r="I2813" s="229">
        <v>1.6500000000000001E-2</v>
      </c>
      <c r="J2813" s="73">
        <f t="shared" si="129"/>
        <v>3.2807083709342991E-4</v>
      </c>
      <c r="K2813" s="73">
        <f t="shared" si="130"/>
        <v>3.7021755841605546</v>
      </c>
      <c r="L2813" s="3" t="e">
        <f t="shared" si="131"/>
        <v>#N/A</v>
      </c>
    </row>
    <row r="2814" spans="1:12" x14ac:dyDescent="0.25">
      <c r="A2814" s="43" t="s">
        <v>47</v>
      </c>
      <c r="B2814" s="43" t="s">
        <v>15</v>
      </c>
      <c r="C2814" s="43" t="s">
        <v>729</v>
      </c>
      <c r="D2814" s="43" t="s">
        <v>728</v>
      </c>
      <c r="E2814" s="43" t="s">
        <v>2100</v>
      </c>
      <c r="F2814" s="43" t="s">
        <v>3960</v>
      </c>
      <c r="G2814" s="43" t="s">
        <v>4654</v>
      </c>
      <c r="H2814" s="76">
        <v>100</v>
      </c>
      <c r="I2814" s="229">
        <v>1.6500000000000001E-2</v>
      </c>
      <c r="J2814" s="73">
        <f t="shared" si="129"/>
        <v>3.2807083709342991E-4</v>
      </c>
      <c r="K2814" s="73">
        <f t="shared" si="130"/>
        <v>1.682807083709343</v>
      </c>
      <c r="L2814" s="3" t="e">
        <f t="shared" si="131"/>
        <v>#N/A</v>
      </c>
    </row>
    <row r="2815" spans="1:12" x14ac:dyDescent="0.25">
      <c r="A2815" s="43" t="s">
        <v>47</v>
      </c>
      <c r="B2815" s="43" t="s">
        <v>15</v>
      </c>
      <c r="C2815" s="43" t="s">
        <v>729</v>
      </c>
      <c r="D2815" s="43" t="s">
        <v>728</v>
      </c>
      <c r="E2815" s="43" t="s">
        <v>2100</v>
      </c>
      <c r="F2815" s="43" t="s">
        <v>3960</v>
      </c>
      <c r="G2815" s="43" t="s">
        <v>4654</v>
      </c>
      <c r="H2815" s="76">
        <v>1430</v>
      </c>
      <c r="I2815" s="229">
        <v>1.6503496503496504E-2</v>
      </c>
      <c r="J2815" s="73">
        <f t="shared" si="129"/>
        <v>3.2814035835579343E-4</v>
      </c>
      <c r="K2815" s="73">
        <f t="shared" si="130"/>
        <v>24.069240712448785</v>
      </c>
      <c r="L2815" s="3" t="e">
        <f t="shared" si="131"/>
        <v>#N/A</v>
      </c>
    </row>
    <row r="2816" spans="1:12" x14ac:dyDescent="0.25">
      <c r="A2816" s="43" t="s">
        <v>47</v>
      </c>
      <c r="B2816" s="43" t="s">
        <v>15</v>
      </c>
      <c r="C2816" s="43" t="s">
        <v>729</v>
      </c>
      <c r="D2816" s="43" t="s">
        <v>728</v>
      </c>
      <c r="E2816" s="43" t="s">
        <v>2100</v>
      </c>
      <c r="F2816" s="43" t="s">
        <v>3960</v>
      </c>
      <c r="G2816" s="43" t="s">
        <v>4654</v>
      </c>
      <c r="H2816" s="76">
        <v>2400</v>
      </c>
      <c r="I2816" s="229">
        <v>1.6500000000000001E-2</v>
      </c>
      <c r="J2816" s="73">
        <f t="shared" si="129"/>
        <v>3.2807083709342991E-4</v>
      </c>
      <c r="K2816" s="73">
        <f t="shared" si="130"/>
        <v>40.387370009024231</v>
      </c>
      <c r="L2816" s="3" t="e">
        <f t="shared" si="131"/>
        <v>#N/A</v>
      </c>
    </row>
    <row r="2817" spans="1:12" x14ac:dyDescent="0.25">
      <c r="A2817" s="43" t="s">
        <v>47</v>
      </c>
      <c r="B2817" s="43" t="s">
        <v>15</v>
      </c>
      <c r="C2817" s="43" t="s">
        <v>729</v>
      </c>
      <c r="D2817" s="43" t="s">
        <v>728</v>
      </c>
      <c r="E2817" s="43" t="s">
        <v>2100</v>
      </c>
      <c r="F2817" s="43" t="s">
        <v>3960</v>
      </c>
      <c r="G2817" s="43" t="s">
        <v>4654</v>
      </c>
      <c r="H2817" s="76">
        <v>125</v>
      </c>
      <c r="I2817" s="229">
        <v>1.6480000000000002E-2</v>
      </c>
      <c r="J2817" s="73">
        <f t="shared" si="129"/>
        <v>3.2767317547271064E-4</v>
      </c>
      <c r="K2817" s="73">
        <f t="shared" si="130"/>
        <v>2.1009591469340889</v>
      </c>
      <c r="L2817" s="3" t="e">
        <f t="shared" si="131"/>
        <v>#N/A</v>
      </c>
    </row>
    <row r="2818" spans="1:12" x14ac:dyDescent="0.25">
      <c r="A2818" s="43" t="s">
        <v>47</v>
      </c>
      <c r="B2818" s="43" t="s">
        <v>15</v>
      </c>
      <c r="C2818" s="43" t="s">
        <v>729</v>
      </c>
      <c r="D2818" s="43" t="s">
        <v>728</v>
      </c>
      <c r="E2818" s="43" t="s">
        <v>2100</v>
      </c>
      <c r="F2818" s="43" t="s">
        <v>3960</v>
      </c>
      <c r="G2818" s="43" t="s">
        <v>4654</v>
      </c>
      <c r="H2818" s="76">
        <v>2155</v>
      </c>
      <c r="I2818" s="229">
        <v>1.6501160092807426E-2</v>
      </c>
      <c r="J2818" s="73">
        <f t="shared" si="129"/>
        <v>3.280939033127292E-4</v>
      </c>
      <c r="K2818" s="73">
        <f t="shared" si="130"/>
        <v>36.267042361638929</v>
      </c>
      <c r="L2818" s="3" t="e">
        <f t="shared" si="131"/>
        <v>#N/A</v>
      </c>
    </row>
    <row r="2819" spans="1:12" x14ac:dyDescent="0.25">
      <c r="A2819" s="43" t="s">
        <v>47</v>
      </c>
      <c r="B2819" s="43" t="s">
        <v>15</v>
      </c>
      <c r="C2819" s="43" t="s">
        <v>729</v>
      </c>
      <c r="D2819" s="43" t="s">
        <v>728</v>
      </c>
      <c r="E2819" s="43" t="s">
        <v>2100</v>
      </c>
      <c r="F2819" s="43" t="s">
        <v>3960</v>
      </c>
      <c r="G2819" s="43" t="s">
        <v>4654</v>
      </c>
      <c r="H2819" s="76">
        <v>1350</v>
      </c>
      <c r="I2819" s="229">
        <v>1.6503703703703704E-2</v>
      </c>
      <c r="J2819" s="73">
        <f t="shared" si="129"/>
        <v>3.281444781343039E-4</v>
      </c>
      <c r="K2819" s="73">
        <f t="shared" si="130"/>
        <v>22.722995045481312</v>
      </c>
      <c r="L2819" s="3" t="e">
        <f t="shared" si="131"/>
        <v>#N/A</v>
      </c>
    </row>
    <row r="2820" spans="1:12" x14ac:dyDescent="0.25">
      <c r="A2820" s="43" t="s">
        <v>47</v>
      </c>
      <c r="B2820" s="43" t="s">
        <v>15</v>
      </c>
      <c r="C2820" s="43" t="s">
        <v>729</v>
      </c>
      <c r="D2820" s="43" t="s">
        <v>728</v>
      </c>
      <c r="E2820" s="43" t="s">
        <v>2100</v>
      </c>
      <c r="F2820" s="43" t="s">
        <v>3960</v>
      </c>
      <c r="G2820" s="43" t="s">
        <v>4654</v>
      </c>
      <c r="H2820" s="76">
        <v>1450</v>
      </c>
      <c r="I2820" s="229">
        <v>1.650344827586207E-2</v>
      </c>
      <c r="J2820" s="73">
        <f t="shared" si="129"/>
        <v>3.2813939944182984E-4</v>
      </c>
      <c r="K2820" s="73">
        <f t="shared" si="130"/>
        <v>24.405802129190651</v>
      </c>
      <c r="L2820" s="3" t="e">
        <f t="shared" si="131"/>
        <v>#N/A</v>
      </c>
    </row>
    <row r="2821" spans="1:12" x14ac:dyDescent="0.25">
      <c r="A2821" s="43" t="s">
        <v>47</v>
      </c>
      <c r="B2821" s="43" t="s">
        <v>15</v>
      </c>
      <c r="C2821" s="43" t="s">
        <v>729</v>
      </c>
      <c r="D2821" s="43" t="s">
        <v>728</v>
      </c>
      <c r="E2821" s="43" t="s">
        <v>2100</v>
      </c>
      <c r="F2821" s="43" t="s">
        <v>3960</v>
      </c>
      <c r="G2821" s="43" t="s">
        <v>4654</v>
      </c>
      <c r="H2821" s="76">
        <v>130</v>
      </c>
      <c r="I2821" s="229">
        <v>1.6538461538461537E-2</v>
      </c>
      <c r="J2821" s="73">
        <f t="shared" si="129"/>
        <v>3.2883557097942854E-4</v>
      </c>
      <c r="K2821" s="73">
        <f t="shared" si="130"/>
        <v>2.1927486242273257</v>
      </c>
      <c r="L2821" s="3" t="e">
        <f t="shared" si="131"/>
        <v>#N/A</v>
      </c>
    </row>
    <row r="2822" spans="1:12" x14ac:dyDescent="0.25">
      <c r="A2822" s="43" t="s">
        <v>47</v>
      </c>
      <c r="B2822" s="43" t="s">
        <v>15</v>
      </c>
      <c r="C2822" s="43" t="s">
        <v>729</v>
      </c>
      <c r="D2822" s="43" t="s">
        <v>728</v>
      </c>
      <c r="E2822" s="43" t="s">
        <v>2100</v>
      </c>
      <c r="F2822" s="43" t="s">
        <v>3960</v>
      </c>
      <c r="G2822" s="43" t="s">
        <v>4654</v>
      </c>
      <c r="H2822" s="76">
        <v>885</v>
      </c>
      <c r="I2822" s="229">
        <v>1.6497175141242937E-2</v>
      </c>
      <c r="J2822" s="73">
        <f t="shared" si="129"/>
        <v>3.2801467019784807E-4</v>
      </c>
      <c r="K2822" s="73">
        <f t="shared" si="130"/>
        <v>14.890292983125093</v>
      </c>
      <c r="L2822" s="3" t="e">
        <f t="shared" si="131"/>
        <v>#N/A</v>
      </c>
    </row>
    <row r="2823" spans="1:12" x14ac:dyDescent="0.25">
      <c r="A2823" s="43" t="s">
        <v>47</v>
      </c>
      <c r="B2823" s="43" t="s">
        <v>15</v>
      </c>
      <c r="C2823" s="43" t="s">
        <v>729</v>
      </c>
      <c r="D2823" s="43" t="s">
        <v>728</v>
      </c>
      <c r="E2823" s="43" t="s">
        <v>2100</v>
      </c>
      <c r="F2823" s="43" t="s">
        <v>3960</v>
      </c>
      <c r="G2823" s="43" t="s">
        <v>4654</v>
      </c>
      <c r="H2823" s="76">
        <v>1240</v>
      </c>
      <c r="I2823" s="229">
        <v>1.6500000000000001E-2</v>
      </c>
      <c r="J2823" s="73">
        <f t="shared" ref="J2823:J2886" si="132">I2823*$J$5</f>
        <v>3.2807083709342991E-4</v>
      </c>
      <c r="K2823" s="73">
        <f t="shared" ref="K2823:K2886" si="133">(I2823+J2823)*H2823</f>
        <v>20.866807837995854</v>
      </c>
      <c r="L2823" s="3" t="e">
        <f t="shared" ref="L2823:L2886" si="134">MATCH(C2823,$C$7237:$C$7264,0)</f>
        <v>#N/A</v>
      </c>
    </row>
    <row r="2824" spans="1:12" x14ac:dyDescent="0.25">
      <c r="A2824" s="43" t="s">
        <v>47</v>
      </c>
      <c r="B2824" s="43" t="s">
        <v>15</v>
      </c>
      <c r="C2824" s="43" t="s">
        <v>729</v>
      </c>
      <c r="D2824" s="43" t="s">
        <v>728</v>
      </c>
      <c r="E2824" s="43" t="s">
        <v>2100</v>
      </c>
      <c r="F2824" s="43" t="s">
        <v>3960</v>
      </c>
      <c r="G2824" s="43" t="s">
        <v>4654</v>
      </c>
      <c r="H2824" s="76">
        <v>785</v>
      </c>
      <c r="I2824" s="229">
        <v>1.6496815286624202E-2</v>
      </c>
      <c r="J2824" s="73">
        <f t="shared" si="132"/>
        <v>3.280075151793026E-4</v>
      </c>
      <c r="K2824" s="73">
        <f t="shared" si="133"/>
        <v>13.207485899415751</v>
      </c>
      <c r="L2824" s="3" t="e">
        <f t="shared" si="134"/>
        <v>#N/A</v>
      </c>
    </row>
    <row r="2825" spans="1:12" x14ac:dyDescent="0.25">
      <c r="A2825" s="43" t="s">
        <v>47</v>
      </c>
      <c r="B2825" s="43" t="s">
        <v>15</v>
      </c>
      <c r="C2825" s="43" t="s">
        <v>729</v>
      </c>
      <c r="D2825" s="43" t="s">
        <v>728</v>
      </c>
      <c r="E2825" s="43" t="s">
        <v>2100</v>
      </c>
      <c r="F2825" s="43" t="s">
        <v>3960</v>
      </c>
      <c r="G2825" s="43" t="s">
        <v>4654</v>
      </c>
      <c r="H2825" s="76">
        <v>545</v>
      </c>
      <c r="I2825" s="229">
        <v>1.6495412844036699E-2</v>
      </c>
      <c r="J2825" s="73">
        <f t="shared" si="132"/>
        <v>3.2797963029968701E-4</v>
      </c>
      <c r="K2825" s="73">
        <f t="shared" si="133"/>
        <v>9.1687488985133303</v>
      </c>
      <c r="L2825" s="3" t="e">
        <f t="shared" si="134"/>
        <v>#N/A</v>
      </c>
    </row>
    <row r="2826" spans="1:12" x14ac:dyDescent="0.25">
      <c r="A2826" s="43" t="s">
        <v>47</v>
      </c>
      <c r="B2826" s="43" t="s">
        <v>15</v>
      </c>
      <c r="C2826" s="43" t="s">
        <v>729</v>
      </c>
      <c r="D2826" s="43" t="s">
        <v>728</v>
      </c>
      <c r="E2826" s="43" t="s">
        <v>2100</v>
      </c>
      <c r="F2826" s="43" t="s">
        <v>3960</v>
      </c>
      <c r="G2826" s="43" t="s">
        <v>4654</v>
      </c>
      <c r="H2826" s="76">
        <v>490</v>
      </c>
      <c r="I2826" s="229">
        <v>1.6510204081632653E-2</v>
      </c>
      <c r="J2826" s="73">
        <f t="shared" si="132"/>
        <v>3.2827372567542954E-4</v>
      </c>
      <c r="K2826" s="73">
        <f t="shared" si="133"/>
        <v>8.2508541255809611</v>
      </c>
      <c r="L2826" s="3" t="e">
        <f t="shared" si="134"/>
        <v>#N/A</v>
      </c>
    </row>
    <row r="2827" spans="1:12" x14ac:dyDescent="0.25">
      <c r="A2827" s="43" t="s">
        <v>47</v>
      </c>
      <c r="B2827" s="43" t="s">
        <v>15</v>
      </c>
      <c r="C2827" s="43" t="s">
        <v>729</v>
      </c>
      <c r="D2827" s="43" t="s">
        <v>728</v>
      </c>
      <c r="E2827" s="43" t="s">
        <v>2100</v>
      </c>
      <c r="F2827" s="43" t="s">
        <v>3960</v>
      </c>
      <c r="G2827" s="43" t="s">
        <v>4654</v>
      </c>
      <c r="H2827" s="76">
        <v>1520</v>
      </c>
      <c r="I2827" s="229">
        <v>1.6499999999999997E-2</v>
      </c>
      <c r="J2827" s="73">
        <f t="shared" si="132"/>
        <v>3.2807083709342986E-4</v>
      </c>
      <c r="K2827" s="73">
        <f t="shared" si="133"/>
        <v>25.578667672382007</v>
      </c>
      <c r="L2827" s="3" t="e">
        <f t="shared" si="134"/>
        <v>#N/A</v>
      </c>
    </row>
    <row r="2828" spans="1:12" x14ac:dyDescent="0.25">
      <c r="A2828" s="43" t="s">
        <v>47</v>
      </c>
      <c r="B2828" s="43" t="s">
        <v>15</v>
      </c>
      <c r="C2828" s="43" t="s">
        <v>729</v>
      </c>
      <c r="D2828" s="43" t="s">
        <v>728</v>
      </c>
      <c r="E2828" s="43" t="s">
        <v>2100</v>
      </c>
      <c r="F2828" s="43" t="s">
        <v>3960</v>
      </c>
      <c r="G2828" s="43" t="s">
        <v>4654</v>
      </c>
      <c r="H2828" s="76">
        <v>2060</v>
      </c>
      <c r="I2828" s="229">
        <v>1.6500000000000001E-2</v>
      </c>
      <c r="J2828" s="73">
        <f t="shared" si="132"/>
        <v>3.2807083709342991E-4</v>
      </c>
      <c r="K2828" s="73">
        <f t="shared" si="133"/>
        <v>34.665825924412466</v>
      </c>
      <c r="L2828" s="3" t="e">
        <f t="shared" si="134"/>
        <v>#N/A</v>
      </c>
    </row>
    <row r="2829" spans="1:12" x14ac:dyDescent="0.25">
      <c r="A2829" s="43" t="s">
        <v>47</v>
      </c>
      <c r="B2829" s="43" t="s">
        <v>15</v>
      </c>
      <c r="C2829" s="43" t="s">
        <v>729</v>
      </c>
      <c r="D2829" s="43" t="s">
        <v>728</v>
      </c>
      <c r="E2829" s="43" t="s">
        <v>2100</v>
      </c>
      <c r="F2829" s="43" t="s">
        <v>3960</v>
      </c>
      <c r="G2829" s="43" t="s">
        <v>4654</v>
      </c>
      <c r="H2829" s="76">
        <v>330</v>
      </c>
      <c r="I2829" s="229">
        <v>1.6515151515151517E-2</v>
      </c>
      <c r="J2829" s="73">
        <f t="shared" si="132"/>
        <v>3.2837209589700519E-4</v>
      </c>
      <c r="K2829" s="73">
        <f t="shared" si="133"/>
        <v>5.5583627916460125</v>
      </c>
      <c r="L2829" s="3" t="e">
        <f t="shared" si="134"/>
        <v>#N/A</v>
      </c>
    </row>
    <row r="2830" spans="1:12" x14ac:dyDescent="0.25">
      <c r="A2830" s="43" t="s">
        <v>47</v>
      </c>
      <c r="B2830" s="43" t="s">
        <v>15</v>
      </c>
      <c r="C2830" s="43" t="s">
        <v>729</v>
      </c>
      <c r="D2830" s="43" t="s">
        <v>728</v>
      </c>
      <c r="E2830" s="43" t="s">
        <v>2100</v>
      </c>
      <c r="F2830" s="43" t="s">
        <v>3960</v>
      </c>
      <c r="G2830" s="43" t="s">
        <v>4654</v>
      </c>
      <c r="H2830" s="76">
        <v>220</v>
      </c>
      <c r="I2830" s="229">
        <v>1.6500000000000001E-2</v>
      </c>
      <c r="J2830" s="73">
        <f t="shared" si="132"/>
        <v>3.2807083709342991E-4</v>
      </c>
      <c r="K2830" s="73">
        <f t="shared" si="133"/>
        <v>3.7021755841605546</v>
      </c>
      <c r="L2830" s="3" t="e">
        <f t="shared" si="134"/>
        <v>#N/A</v>
      </c>
    </row>
    <row r="2831" spans="1:12" x14ac:dyDescent="0.25">
      <c r="A2831" s="43" t="s">
        <v>47</v>
      </c>
      <c r="B2831" s="43" t="s">
        <v>15</v>
      </c>
      <c r="C2831" s="43" t="s">
        <v>729</v>
      </c>
      <c r="D2831" s="43" t="s">
        <v>728</v>
      </c>
      <c r="E2831" s="43" t="s">
        <v>2100</v>
      </c>
      <c r="F2831" s="43" t="s">
        <v>3960</v>
      </c>
      <c r="G2831" s="43" t="s">
        <v>4654</v>
      </c>
      <c r="H2831" s="76">
        <v>1710</v>
      </c>
      <c r="I2831" s="229">
        <v>1.6502923976608186E-2</v>
      </c>
      <c r="J2831" s="73">
        <f t="shared" si="132"/>
        <v>3.2812897475727773E-4</v>
      </c>
      <c r="K2831" s="73">
        <f t="shared" si="133"/>
        <v>28.781100546834946</v>
      </c>
      <c r="L2831" s="3" t="e">
        <f t="shared" si="134"/>
        <v>#N/A</v>
      </c>
    </row>
    <row r="2832" spans="1:12" x14ac:dyDescent="0.25">
      <c r="A2832" s="43" t="s">
        <v>47</v>
      </c>
      <c r="B2832" s="43" t="s">
        <v>15</v>
      </c>
      <c r="C2832" s="43" t="s">
        <v>729</v>
      </c>
      <c r="D2832" s="43" t="s">
        <v>728</v>
      </c>
      <c r="E2832" s="43" t="s">
        <v>2100</v>
      </c>
      <c r="F2832" s="43" t="s">
        <v>3960</v>
      </c>
      <c r="G2832" s="43" t="s">
        <v>4654</v>
      </c>
      <c r="H2832" s="76">
        <v>480</v>
      </c>
      <c r="I2832" s="229">
        <v>1.6500000000000001E-2</v>
      </c>
      <c r="J2832" s="73">
        <f t="shared" si="132"/>
        <v>3.2807083709342991E-4</v>
      </c>
      <c r="K2832" s="73">
        <f t="shared" si="133"/>
        <v>8.0774740018048465</v>
      </c>
      <c r="L2832" s="3" t="e">
        <f t="shared" si="134"/>
        <v>#N/A</v>
      </c>
    </row>
    <row r="2833" spans="1:12" x14ac:dyDescent="0.25">
      <c r="A2833" s="43" t="s">
        <v>47</v>
      </c>
      <c r="B2833" s="43" t="s">
        <v>15</v>
      </c>
      <c r="C2833" s="43" t="s">
        <v>729</v>
      </c>
      <c r="D2833" s="43" t="s">
        <v>728</v>
      </c>
      <c r="E2833" s="43" t="s">
        <v>2100</v>
      </c>
      <c r="F2833" s="43" t="s">
        <v>3960</v>
      </c>
      <c r="G2833" s="43" t="s">
        <v>4654</v>
      </c>
      <c r="H2833" s="76">
        <v>480</v>
      </c>
      <c r="I2833" s="229">
        <v>1.6500000000000001E-2</v>
      </c>
      <c r="J2833" s="73">
        <f t="shared" si="132"/>
        <v>3.2807083709342991E-4</v>
      </c>
      <c r="K2833" s="73">
        <f t="shared" si="133"/>
        <v>8.0774740018048465</v>
      </c>
      <c r="L2833" s="3" t="e">
        <f t="shared" si="134"/>
        <v>#N/A</v>
      </c>
    </row>
    <row r="2834" spans="1:12" x14ac:dyDescent="0.25">
      <c r="A2834" s="43" t="s">
        <v>47</v>
      </c>
      <c r="B2834" s="43" t="s">
        <v>15</v>
      </c>
      <c r="C2834" s="43" t="s">
        <v>729</v>
      </c>
      <c r="D2834" s="43" t="s">
        <v>728</v>
      </c>
      <c r="E2834" s="43" t="s">
        <v>2100</v>
      </c>
      <c r="F2834" s="43" t="s">
        <v>3960</v>
      </c>
      <c r="G2834" s="43" t="s">
        <v>4654</v>
      </c>
      <c r="H2834" s="76">
        <v>2690</v>
      </c>
      <c r="I2834" s="229">
        <v>1.6501858736059478E-2</v>
      </c>
      <c r="J2834" s="73">
        <f t="shared" si="132"/>
        <v>3.28107794493125E-4</v>
      </c>
      <c r="K2834" s="73">
        <f t="shared" si="133"/>
        <v>45.272609967186504</v>
      </c>
      <c r="L2834" s="3" t="e">
        <f t="shared" si="134"/>
        <v>#N/A</v>
      </c>
    </row>
    <row r="2835" spans="1:12" x14ac:dyDescent="0.25">
      <c r="A2835" s="43" t="s">
        <v>47</v>
      </c>
      <c r="B2835" s="43" t="s">
        <v>15</v>
      </c>
      <c r="C2835" s="43" t="s">
        <v>729</v>
      </c>
      <c r="D2835" s="43" t="s">
        <v>728</v>
      </c>
      <c r="E2835" s="43" t="s">
        <v>2100</v>
      </c>
      <c r="F2835" s="43" t="s">
        <v>3960</v>
      </c>
      <c r="G2835" s="43" t="s">
        <v>4654</v>
      </c>
      <c r="H2835" s="76">
        <v>730</v>
      </c>
      <c r="I2835" s="229">
        <v>1.6506849315068493E-2</v>
      </c>
      <c r="J2835" s="73">
        <f t="shared" si="132"/>
        <v>3.2820702257997761E-4</v>
      </c>
      <c r="K2835" s="73">
        <f t="shared" si="133"/>
        <v>12.289591126483382</v>
      </c>
      <c r="L2835" s="3" t="e">
        <f t="shared" si="134"/>
        <v>#N/A</v>
      </c>
    </row>
    <row r="2836" spans="1:12" x14ac:dyDescent="0.25">
      <c r="A2836" s="43" t="s">
        <v>47</v>
      </c>
      <c r="B2836" s="43" t="s">
        <v>15</v>
      </c>
      <c r="C2836" s="43" t="s">
        <v>729</v>
      </c>
      <c r="D2836" s="43" t="s">
        <v>728</v>
      </c>
      <c r="E2836" s="43" t="s">
        <v>2100</v>
      </c>
      <c r="F2836" s="43" t="s">
        <v>3960</v>
      </c>
      <c r="G2836" s="43" t="s">
        <v>4654</v>
      </c>
      <c r="H2836" s="76">
        <v>555</v>
      </c>
      <c r="I2836" s="229">
        <v>1.6504504504504504E-2</v>
      </c>
      <c r="J2836" s="73">
        <f t="shared" si="132"/>
        <v>3.2816040052151984E-4</v>
      </c>
      <c r="K2836" s="73">
        <f t="shared" si="133"/>
        <v>9.3421290222894431</v>
      </c>
      <c r="L2836" s="3" t="e">
        <f t="shared" si="134"/>
        <v>#N/A</v>
      </c>
    </row>
    <row r="2837" spans="1:12" x14ac:dyDescent="0.25">
      <c r="A2837" s="43" t="s">
        <v>47</v>
      </c>
      <c r="B2837" s="43" t="s">
        <v>15</v>
      </c>
      <c r="C2837" s="43" t="s">
        <v>729</v>
      </c>
      <c r="D2837" s="43" t="s">
        <v>728</v>
      </c>
      <c r="E2837" s="43" t="s">
        <v>2100</v>
      </c>
      <c r="F2837" s="43" t="s">
        <v>3960</v>
      </c>
      <c r="G2837" s="43" t="s">
        <v>4654</v>
      </c>
      <c r="H2837" s="76">
        <v>640</v>
      </c>
      <c r="I2837" s="229">
        <v>1.6500000000000001E-2</v>
      </c>
      <c r="J2837" s="73">
        <f t="shared" si="132"/>
        <v>3.2807083709342991E-4</v>
      </c>
      <c r="K2837" s="73">
        <f t="shared" si="133"/>
        <v>10.769965335739794</v>
      </c>
      <c r="L2837" s="3" t="e">
        <f t="shared" si="134"/>
        <v>#N/A</v>
      </c>
    </row>
    <row r="2838" spans="1:12" x14ac:dyDescent="0.25">
      <c r="A2838" s="43" t="s">
        <v>47</v>
      </c>
      <c r="B2838" s="43" t="s">
        <v>15</v>
      </c>
      <c r="C2838" s="43" t="s">
        <v>729</v>
      </c>
      <c r="D2838" s="43" t="s">
        <v>728</v>
      </c>
      <c r="E2838" s="43" t="s">
        <v>2101</v>
      </c>
      <c r="F2838" s="43" t="s">
        <v>3961</v>
      </c>
      <c r="G2838" s="43" t="s">
        <v>4654</v>
      </c>
      <c r="H2838" s="76">
        <v>1075</v>
      </c>
      <c r="I2838" s="229">
        <v>1.6502325581395347E-2</v>
      </c>
      <c r="J2838" s="73">
        <f t="shared" si="132"/>
        <v>3.2811707681676931E-4</v>
      </c>
      <c r="K2838" s="73">
        <f t="shared" si="133"/>
        <v>18.092725857578028</v>
      </c>
      <c r="L2838" s="3" t="e">
        <f t="shared" si="134"/>
        <v>#N/A</v>
      </c>
    </row>
    <row r="2839" spans="1:12" x14ac:dyDescent="0.25">
      <c r="A2839" s="43" t="s">
        <v>47</v>
      </c>
      <c r="B2839" s="43" t="s">
        <v>15</v>
      </c>
      <c r="C2839" s="43" t="s">
        <v>729</v>
      </c>
      <c r="D2839" s="43" t="s">
        <v>728</v>
      </c>
      <c r="E2839" s="43" t="s">
        <v>2101</v>
      </c>
      <c r="F2839" s="43" t="s">
        <v>3961</v>
      </c>
      <c r="G2839" s="43" t="s">
        <v>4654</v>
      </c>
      <c r="H2839" s="76">
        <v>4860</v>
      </c>
      <c r="I2839" s="229">
        <v>1.6500000000000001E-2</v>
      </c>
      <c r="J2839" s="73">
        <f t="shared" si="132"/>
        <v>3.2807083709342991E-4</v>
      </c>
      <c r="K2839" s="73">
        <f t="shared" si="133"/>
        <v>81.784424268274066</v>
      </c>
      <c r="L2839" s="3" t="e">
        <f t="shared" si="134"/>
        <v>#N/A</v>
      </c>
    </row>
    <row r="2840" spans="1:12" x14ac:dyDescent="0.25">
      <c r="A2840" s="43" t="s">
        <v>47</v>
      </c>
      <c r="B2840" s="43" t="s">
        <v>15</v>
      </c>
      <c r="C2840" s="43" t="s">
        <v>729</v>
      </c>
      <c r="D2840" s="43" t="s">
        <v>728</v>
      </c>
      <c r="E2840" s="43" t="s">
        <v>2101</v>
      </c>
      <c r="F2840" s="43" t="s">
        <v>3961</v>
      </c>
      <c r="G2840" s="43" t="s">
        <v>4654</v>
      </c>
      <c r="H2840" s="76">
        <v>430</v>
      </c>
      <c r="I2840" s="229">
        <v>1.6511627906976745E-2</v>
      </c>
      <c r="J2840" s="73">
        <f t="shared" si="132"/>
        <v>3.2830203571012723E-4</v>
      </c>
      <c r="K2840" s="73">
        <f t="shared" si="133"/>
        <v>7.2411698753553555</v>
      </c>
      <c r="L2840" s="3" t="e">
        <f t="shared" si="134"/>
        <v>#N/A</v>
      </c>
    </row>
    <row r="2841" spans="1:12" x14ac:dyDescent="0.25">
      <c r="A2841" s="43" t="s">
        <v>47</v>
      </c>
      <c r="B2841" s="43" t="s">
        <v>15</v>
      </c>
      <c r="C2841" s="43" t="s">
        <v>729</v>
      </c>
      <c r="D2841" s="43" t="s">
        <v>728</v>
      </c>
      <c r="E2841" s="43" t="s">
        <v>2101</v>
      </c>
      <c r="F2841" s="43" t="s">
        <v>3961</v>
      </c>
      <c r="G2841" s="43" t="s">
        <v>4654</v>
      </c>
      <c r="H2841" s="76">
        <v>2685</v>
      </c>
      <c r="I2841" s="229">
        <v>1.6499068901303537E-2</v>
      </c>
      <c r="J2841" s="73">
        <f t="shared" si="132"/>
        <v>3.280523239825957E-4</v>
      </c>
      <c r="K2841" s="73">
        <f t="shared" si="133"/>
        <v>45.180820489893271</v>
      </c>
      <c r="L2841" s="3" t="e">
        <f t="shared" si="134"/>
        <v>#N/A</v>
      </c>
    </row>
    <row r="2842" spans="1:12" x14ac:dyDescent="0.25">
      <c r="A2842" s="43" t="s">
        <v>47</v>
      </c>
      <c r="B2842" s="43" t="s">
        <v>15</v>
      </c>
      <c r="C2842" s="43" t="s">
        <v>729</v>
      </c>
      <c r="D2842" s="43" t="s">
        <v>728</v>
      </c>
      <c r="E2842" s="43" t="s">
        <v>2101</v>
      </c>
      <c r="F2842" s="43" t="s">
        <v>3961</v>
      </c>
      <c r="G2842" s="43" t="s">
        <v>4654</v>
      </c>
      <c r="H2842" s="76">
        <v>1860</v>
      </c>
      <c r="I2842" s="229">
        <v>1.6500000000000001E-2</v>
      </c>
      <c r="J2842" s="73">
        <f t="shared" si="132"/>
        <v>3.2807083709342991E-4</v>
      </c>
      <c r="K2842" s="73">
        <f t="shared" si="133"/>
        <v>31.300211756993779</v>
      </c>
      <c r="L2842" s="3" t="e">
        <f t="shared" si="134"/>
        <v>#N/A</v>
      </c>
    </row>
    <row r="2843" spans="1:12" x14ac:dyDescent="0.25">
      <c r="A2843" s="43" t="s">
        <v>47</v>
      </c>
      <c r="B2843" s="43" t="s">
        <v>15</v>
      </c>
      <c r="C2843" s="43" t="s">
        <v>729</v>
      </c>
      <c r="D2843" s="43" t="s">
        <v>728</v>
      </c>
      <c r="E2843" s="43" t="s">
        <v>2101</v>
      </c>
      <c r="F2843" s="43" t="s">
        <v>3961</v>
      </c>
      <c r="G2843" s="43" t="s">
        <v>4654</v>
      </c>
      <c r="H2843" s="76">
        <v>1790</v>
      </c>
      <c r="I2843" s="229">
        <v>1.6502793296089384E-2</v>
      </c>
      <c r="J2843" s="73">
        <f t="shared" si="132"/>
        <v>3.2812637642593256E-4</v>
      </c>
      <c r="K2843" s="73">
        <f t="shared" si="133"/>
        <v>30.127346213802419</v>
      </c>
      <c r="L2843" s="3" t="e">
        <f t="shared" si="134"/>
        <v>#N/A</v>
      </c>
    </row>
    <row r="2844" spans="1:12" x14ac:dyDescent="0.25">
      <c r="A2844" s="43" t="s">
        <v>47</v>
      </c>
      <c r="B2844" s="43" t="s">
        <v>15</v>
      </c>
      <c r="C2844" s="43" t="s">
        <v>729</v>
      </c>
      <c r="D2844" s="43" t="s">
        <v>728</v>
      </c>
      <c r="E2844" s="43" t="s">
        <v>2101</v>
      </c>
      <c r="F2844" s="43" t="s">
        <v>3961</v>
      </c>
      <c r="G2844" s="43" t="s">
        <v>4654</v>
      </c>
      <c r="H2844" s="76">
        <v>3605</v>
      </c>
      <c r="I2844" s="229">
        <v>1.6499306518723993E-2</v>
      </c>
      <c r="J2844" s="73">
        <f t="shared" si="132"/>
        <v>3.2805704854902215E-4</v>
      </c>
      <c r="K2844" s="73">
        <f t="shared" si="133"/>
        <v>60.662645660019216</v>
      </c>
      <c r="L2844" s="3" t="e">
        <f t="shared" si="134"/>
        <v>#N/A</v>
      </c>
    </row>
    <row r="2845" spans="1:12" x14ac:dyDescent="0.25">
      <c r="A2845" s="43" t="s">
        <v>47</v>
      </c>
      <c r="B2845" s="43" t="s">
        <v>15</v>
      </c>
      <c r="C2845" s="43" t="s">
        <v>729</v>
      </c>
      <c r="D2845" s="43" t="s">
        <v>728</v>
      </c>
      <c r="E2845" s="43" t="s">
        <v>2101</v>
      </c>
      <c r="F2845" s="43" t="s">
        <v>3961</v>
      </c>
      <c r="G2845" s="43" t="s">
        <v>4654</v>
      </c>
      <c r="H2845" s="76">
        <v>220</v>
      </c>
      <c r="I2845" s="229">
        <v>1.6500000000000001E-2</v>
      </c>
      <c r="J2845" s="73">
        <f t="shared" si="132"/>
        <v>3.2807083709342991E-4</v>
      </c>
      <c r="K2845" s="73">
        <f t="shared" si="133"/>
        <v>3.7021755841605546</v>
      </c>
      <c r="L2845" s="3" t="e">
        <f t="shared" si="134"/>
        <v>#N/A</v>
      </c>
    </row>
    <row r="2846" spans="1:12" x14ac:dyDescent="0.25">
      <c r="A2846" s="43" t="s">
        <v>47</v>
      </c>
      <c r="B2846" s="43" t="s">
        <v>15</v>
      </c>
      <c r="C2846" s="43" t="s">
        <v>729</v>
      </c>
      <c r="D2846" s="43" t="s">
        <v>728</v>
      </c>
      <c r="E2846" s="43" t="s">
        <v>2101</v>
      </c>
      <c r="F2846" s="43" t="s">
        <v>3961</v>
      </c>
      <c r="G2846" s="43" t="s">
        <v>4654</v>
      </c>
      <c r="H2846" s="76">
        <v>1330</v>
      </c>
      <c r="I2846" s="229">
        <v>1.6503759398496239E-2</v>
      </c>
      <c r="J2846" s="73">
        <f t="shared" si="132"/>
        <v>3.2814558551837712E-4</v>
      </c>
      <c r="K2846" s="73">
        <f t="shared" si="133"/>
        <v>22.386433628739443</v>
      </c>
      <c r="L2846" s="3" t="e">
        <f t="shared" si="134"/>
        <v>#N/A</v>
      </c>
    </row>
    <row r="2847" spans="1:12" x14ac:dyDescent="0.25">
      <c r="A2847" s="43" t="s">
        <v>47</v>
      </c>
      <c r="B2847" s="43" t="s">
        <v>15</v>
      </c>
      <c r="C2847" s="43" t="s">
        <v>729</v>
      </c>
      <c r="D2847" s="43" t="s">
        <v>728</v>
      </c>
      <c r="E2847" s="43" t="s">
        <v>2102</v>
      </c>
      <c r="F2847" s="43" t="s">
        <v>3962</v>
      </c>
      <c r="G2847" s="43" t="s">
        <v>4654</v>
      </c>
      <c r="H2847" s="76">
        <v>180</v>
      </c>
      <c r="I2847" s="229">
        <v>1.6500000000000001E-2</v>
      </c>
      <c r="J2847" s="73">
        <f t="shared" si="132"/>
        <v>3.2807083709342991E-4</v>
      </c>
      <c r="K2847" s="73">
        <f t="shared" si="133"/>
        <v>3.0290527506768172</v>
      </c>
      <c r="L2847" s="3" t="e">
        <f t="shared" si="134"/>
        <v>#N/A</v>
      </c>
    </row>
    <row r="2848" spans="1:12" x14ac:dyDescent="0.25">
      <c r="A2848" s="43" t="s">
        <v>47</v>
      </c>
      <c r="B2848" s="43" t="s">
        <v>15</v>
      </c>
      <c r="C2848" s="43" t="s">
        <v>729</v>
      </c>
      <c r="D2848" s="43" t="s">
        <v>728</v>
      </c>
      <c r="E2848" s="43" t="s">
        <v>2102</v>
      </c>
      <c r="F2848" s="43" t="s">
        <v>3962</v>
      </c>
      <c r="G2848" s="43" t="s">
        <v>4654</v>
      </c>
      <c r="H2848" s="76">
        <v>110</v>
      </c>
      <c r="I2848" s="229">
        <v>1.6545454545454547E-2</v>
      </c>
      <c r="J2848" s="73">
        <f t="shared" si="132"/>
        <v>3.2897461350415568E-4</v>
      </c>
      <c r="K2848" s="73">
        <f t="shared" si="133"/>
        <v>1.8561872074854575</v>
      </c>
      <c r="L2848" s="3" t="e">
        <f t="shared" si="134"/>
        <v>#N/A</v>
      </c>
    </row>
    <row r="2849" spans="1:12" x14ac:dyDescent="0.25">
      <c r="A2849" s="43" t="s">
        <v>47</v>
      </c>
      <c r="B2849" s="43" t="s">
        <v>15</v>
      </c>
      <c r="C2849" s="43" t="s">
        <v>729</v>
      </c>
      <c r="D2849" s="43" t="s">
        <v>728</v>
      </c>
      <c r="E2849" s="43" t="s">
        <v>2102</v>
      </c>
      <c r="F2849" s="43" t="s">
        <v>3962</v>
      </c>
      <c r="G2849" s="43" t="s">
        <v>4654</v>
      </c>
      <c r="H2849" s="76">
        <v>340</v>
      </c>
      <c r="I2849" s="229">
        <v>1.6500000000000001E-2</v>
      </c>
      <c r="J2849" s="73">
        <f t="shared" si="132"/>
        <v>3.2807083709342991E-4</v>
      </c>
      <c r="K2849" s="73">
        <f t="shared" si="133"/>
        <v>5.7215440846117662</v>
      </c>
      <c r="L2849" s="3" t="e">
        <f t="shared" si="134"/>
        <v>#N/A</v>
      </c>
    </row>
    <row r="2850" spans="1:12" x14ac:dyDescent="0.25">
      <c r="A2850" s="43" t="s">
        <v>47</v>
      </c>
      <c r="B2850" s="43" t="s">
        <v>15</v>
      </c>
      <c r="C2850" s="43" t="s">
        <v>729</v>
      </c>
      <c r="D2850" s="43" t="s">
        <v>728</v>
      </c>
      <c r="E2850" s="43" t="s">
        <v>2102</v>
      </c>
      <c r="F2850" s="43" t="s">
        <v>3962</v>
      </c>
      <c r="G2850" s="43" t="s">
        <v>4654</v>
      </c>
      <c r="H2850" s="76">
        <v>340</v>
      </c>
      <c r="I2850" s="229">
        <v>1.6500000000000001E-2</v>
      </c>
      <c r="J2850" s="73">
        <f t="shared" si="132"/>
        <v>3.2807083709342991E-4</v>
      </c>
      <c r="K2850" s="73">
        <f t="shared" si="133"/>
        <v>5.7215440846117662</v>
      </c>
      <c r="L2850" s="3" t="e">
        <f t="shared" si="134"/>
        <v>#N/A</v>
      </c>
    </row>
    <row r="2851" spans="1:12" x14ac:dyDescent="0.25">
      <c r="A2851" s="43" t="s">
        <v>47</v>
      </c>
      <c r="B2851" s="43" t="s">
        <v>15</v>
      </c>
      <c r="C2851" s="43" t="s">
        <v>729</v>
      </c>
      <c r="D2851" s="43" t="s">
        <v>728</v>
      </c>
      <c r="E2851" s="43" t="s">
        <v>2102</v>
      </c>
      <c r="F2851" s="43" t="s">
        <v>3962</v>
      </c>
      <c r="G2851" s="43" t="s">
        <v>4654</v>
      </c>
      <c r="H2851" s="76">
        <v>500</v>
      </c>
      <c r="I2851" s="229">
        <v>1.6500000000000001E-2</v>
      </c>
      <c r="J2851" s="73">
        <f t="shared" si="132"/>
        <v>3.2807083709342991E-4</v>
      </c>
      <c r="K2851" s="73">
        <f t="shared" si="133"/>
        <v>8.4140354185467157</v>
      </c>
      <c r="L2851" s="3" t="e">
        <f t="shared" si="134"/>
        <v>#N/A</v>
      </c>
    </row>
    <row r="2852" spans="1:12" x14ac:dyDescent="0.25">
      <c r="A2852" s="43" t="s">
        <v>47</v>
      </c>
      <c r="B2852" s="43" t="s">
        <v>15</v>
      </c>
      <c r="C2852" s="43" t="s">
        <v>729</v>
      </c>
      <c r="D2852" s="43" t="s">
        <v>728</v>
      </c>
      <c r="E2852" s="43" t="s">
        <v>2102</v>
      </c>
      <c r="F2852" s="43" t="s">
        <v>3962</v>
      </c>
      <c r="G2852" s="43" t="s">
        <v>4654</v>
      </c>
      <c r="H2852" s="76">
        <v>350</v>
      </c>
      <c r="I2852" s="229">
        <v>1.6514285714285714E-2</v>
      </c>
      <c r="J2852" s="73">
        <f t="shared" si="132"/>
        <v>3.2835488110822939E-4</v>
      </c>
      <c r="K2852" s="73">
        <f t="shared" si="133"/>
        <v>5.8949242083878808</v>
      </c>
      <c r="L2852" s="3" t="e">
        <f t="shared" si="134"/>
        <v>#N/A</v>
      </c>
    </row>
    <row r="2853" spans="1:12" x14ac:dyDescent="0.25">
      <c r="A2853" s="43" t="s">
        <v>47</v>
      </c>
      <c r="B2853" s="43" t="s">
        <v>15</v>
      </c>
      <c r="C2853" s="43" t="s">
        <v>729</v>
      </c>
      <c r="D2853" s="43" t="s">
        <v>728</v>
      </c>
      <c r="E2853" s="43" t="s">
        <v>2102</v>
      </c>
      <c r="F2853" s="43" t="s">
        <v>3962</v>
      </c>
      <c r="G2853" s="43" t="s">
        <v>4654</v>
      </c>
      <c r="H2853" s="76">
        <v>180</v>
      </c>
      <c r="I2853" s="229">
        <v>1.6500000000000001E-2</v>
      </c>
      <c r="J2853" s="73">
        <f t="shared" si="132"/>
        <v>3.2807083709342991E-4</v>
      </c>
      <c r="K2853" s="73">
        <f t="shared" si="133"/>
        <v>3.0290527506768172</v>
      </c>
      <c r="L2853" s="3" t="e">
        <f t="shared" si="134"/>
        <v>#N/A</v>
      </c>
    </row>
    <row r="2854" spans="1:12" x14ac:dyDescent="0.25">
      <c r="A2854" s="43" t="s">
        <v>47</v>
      </c>
      <c r="B2854" s="43" t="s">
        <v>15</v>
      </c>
      <c r="C2854" s="43" t="s">
        <v>729</v>
      </c>
      <c r="D2854" s="43" t="s">
        <v>728</v>
      </c>
      <c r="E2854" s="43" t="s">
        <v>2102</v>
      </c>
      <c r="F2854" s="43" t="s">
        <v>3962</v>
      </c>
      <c r="G2854" s="43" t="s">
        <v>4654</v>
      </c>
      <c r="H2854" s="76">
        <v>180</v>
      </c>
      <c r="I2854" s="229">
        <v>1.6500000000000001E-2</v>
      </c>
      <c r="J2854" s="73">
        <f t="shared" si="132"/>
        <v>3.2807083709342991E-4</v>
      </c>
      <c r="K2854" s="73">
        <f t="shared" si="133"/>
        <v>3.0290527506768172</v>
      </c>
      <c r="L2854" s="3" t="e">
        <f t="shared" si="134"/>
        <v>#N/A</v>
      </c>
    </row>
    <row r="2855" spans="1:12" x14ac:dyDescent="0.25">
      <c r="A2855" s="43" t="s">
        <v>47</v>
      </c>
      <c r="B2855" s="43" t="s">
        <v>15</v>
      </c>
      <c r="C2855" s="43" t="s">
        <v>730</v>
      </c>
      <c r="D2855" s="43" t="s">
        <v>728</v>
      </c>
      <c r="E2855" s="43" t="s">
        <v>2103</v>
      </c>
      <c r="F2855" s="43" t="s">
        <v>3963</v>
      </c>
      <c r="G2855" s="43" t="s">
        <v>4654</v>
      </c>
      <c r="H2855" s="76">
        <v>100</v>
      </c>
      <c r="I2855" s="229">
        <v>1.6500000000000001E-2</v>
      </c>
      <c r="J2855" s="73">
        <f t="shared" si="132"/>
        <v>3.2807083709342991E-4</v>
      </c>
      <c r="K2855" s="73">
        <f t="shared" si="133"/>
        <v>1.682807083709343</v>
      </c>
      <c r="L2855" s="3" t="e">
        <f t="shared" si="134"/>
        <v>#N/A</v>
      </c>
    </row>
    <row r="2856" spans="1:12" x14ac:dyDescent="0.25">
      <c r="A2856" s="43" t="s">
        <v>47</v>
      </c>
      <c r="B2856" s="43" t="s">
        <v>15</v>
      </c>
      <c r="C2856" s="43" t="s">
        <v>730</v>
      </c>
      <c r="D2856" s="43" t="s">
        <v>728</v>
      </c>
      <c r="E2856" s="43" t="s">
        <v>2103</v>
      </c>
      <c r="F2856" s="43" t="s">
        <v>3963</v>
      </c>
      <c r="G2856" s="43" t="s">
        <v>4654</v>
      </c>
      <c r="H2856" s="76">
        <v>1000</v>
      </c>
      <c r="I2856" s="229">
        <v>1.6500000000000001E-2</v>
      </c>
      <c r="J2856" s="73">
        <f t="shared" si="132"/>
        <v>3.2807083709342991E-4</v>
      </c>
      <c r="K2856" s="73">
        <f t="shared" si="133"/>
        <v>16.828070837093431</v>
      </c>
      <c r="L2856" s="3" t="e">
        <f t="shared" si="134"/>
        <v>#N/A</v>
      </c>
    </row>
    <row r="2857" spans="1:12" x14ac:dyDescent="0.25">
      <c r="A2857" s="43" t="s">
        <v>47</v>
      </c>
      <c r="B2857" s="43" t="s">
        <v>15</v>
      </c>
      <c r="C2857" s="43" t="s">
        <v>730</v>
      </c>
      <c r="D2857" s="43" t="s">
        <v>728</v>
      </c>
      <c r="E2857" s="43" t="s">
        <v>2103</v>
      </c>
      <c r="F2857" s="43" t="s">
        <v>3963</v>
      </c>
      <c r="G2857" s="43" t="s">
        <v>4654</v>
      </c>
      <c r="H2857" s="76">
        <v>100</v>
      </c>
      <c r="I2857" s="229">
        <v>1.6500000000000001E-2</v>
      </c>
      <c r="J2857" s="73">
        <f t="shared" si="132"/>
        <v>3.2807083709342991E-4</v>
      </c>
      <c r="K2857" s="73">
        <f t="shared" si="133"/>
        <v>1.682807083709343</v>
      </c>
      <c r="L2857" s="3" t="e">
        <f t="shared" si="134"/>
        <v>#N/A</v>
      </c>
    </row>
    <row r="2858" spans="1:12" x14ac:dyDescent="0.25">
      <c r="A2858" s="43" t="s">
        <v>47</v>
      </c>
      <c r="B2858" s="43" t="s">
        <v>15</v>
      </c>
      <c r="C2858" s="43" t="s">
        <v>730</v>
      </c>
      <c r="D2858" s="43" t="s">
        <v>728</v>
      </c>
      <c r="E2858" s="43" t="s">
        <v>2103</v>
      </c>
      <c r="F2858" s="43" t="s">
        <v>3963</v>
      </c>
      <c r="G2858" s="43" t="s">
        <v>4654</v>
      </c>
      <c r="H2858" s="76">
        <v>2000</v>
      </c>
      <c r="I2858" s="229">
        <v>1.6500000000000001E-2</v>
      </c>
      <c r="J2858" s="73">
        <f t="shared" si="132"/>
        <v>3.2807083709342991E-4</v>
      </c>
      <c r="K2858" s="73">
        <f t="shared" si="133"/>
        <v>33.656141674186863</v>
      </c>
      <c r="L2858" s="3" t="e">
        <f t="shared" si="134"/>
        <v>#N/A</v>
      </c>
    </row>
    <row r="2859" spans="1:12" x14ac:dyDescent="0.25">
      <c r="A2859" s="43" t="s">
        <v>47</v>
      </c>
      <c r="B2859" s="43" t="s">
        <v>15</v>
      </c>
      <c r="C2859" s="43" t="s">
        <v>730</v>
      </c>
      <c r="D2859" s="43" t="s">
        <v>728</v>
      </c>
      <c r="E2859" s="43" t="s">
        <v>2103</v>
      </c>
      <c r="F2859" s="43" t="s">
        <v>3963</v>
      </c>
      <c r="G2859" s="43" t="s">
        <v>4654</v>
      </c>
      <c r="H2859" s="76">
        <v>100</v>
      </c>
      <c r="I2859" s="229">
        <v>1.6500000000000001E-2</v>
      </c>
      <c r="J2859" s="73">
        <f t="shared" si="132"/>
        <v>3.2807083709342991E-4</v>
      </c>
      <c r="K2859" s="73">
        <f t="shared" si="133"/>
        <v>1.682807083709343</v>
      </c>
      <c r="L2859" s="3" t="e">
        <f t="shared" si="134"/>
        <v>#N/A</v>
      </c>
    </row>
    <row r="2860" spans="1:12" x14ac:dyDescent="0.25">
      <c r="A2860" s="43" t="s">
        <v>47</v>
      </c>
      <c r="B2860" s="43" t="s">
        <v>15</v>
      </c>
      <c r="C2860" s="43" t="s">
        <v>730</v>
      </c>
      <c r="D2860" s="43" t="s">
        <v>728</v>
      </c>
      <c r="E2860" s="43" t="s">
        <v>2103</v>
      </c>
      <c r="F2860" s="43" t="s">
        <v>3963</v>
      </c>
      <c r="G2860" s="43" t="s">
        <v>4654</v>
      </c>
      <c r="H2860" s="76">
        <v>100</v>
      </c>
      <c r="I2860" s="229">
        <v>1.6500000000000001E-2</v>
      </c>
      <c r="J2860" s="73">
        <f t="shared" si="132"/>
        <v>3.2807083709342991E-4</v>
      </c>
      <c r="K2860" s="73">
        <f t="shared" si="133"/>
        <v>1.682807083709343</v>
      </c>
      <c r="L2860" s="3" t="e">
        <f t="shared" si="134"/>
        <v>#N/A</v>
      </c>
    </row>
    <row r="2861" spans="1:12" x14ac:dyDescent="0.25">
      <c r="A2861" s="43" t="s">
        <v>47</v>
      </c>
      <c r="B2861" s="43" t="s">
        <v>15</v>
      </c>
      <c r="C2861" s="43" t="s">
        <v>730</v>
      </c>
      <c r="D2861" s="43" t="s">
        <v>728</v>
      </c>
      <c r="E2861" s="43" t="s">
        <v>2103</v>
      </c>
      <c r="F2861" s="43" t="s">
        <v>3963</v>
      </c>
      <c r="G2861" s="43" t="s">
        <v>4654</v>
      </c>
      <c r="H2861" s="76">
        <v>1000</v>
      </c>
      <c r="I2861" s="229">
        <v>1.6500000000000001E-2</v>
      </c>
      <c r="J2861" s="73">
        <f t="shared" si="132"/>
        <v>3.2807083709342991E-4</v>
      </c>
      <c r="K2861" s="73">
        <f t="shared" si="133"/>
        <v>16.828070837093431</v>
      </c>
      <c r="L2861" s="3" t="e">
        <f t="shared" si="134"/>
        <v>#N/A</v>
      </c>
    </row>
    <row r="2862" spans="1:12" x14ac:dyDescent="0.25">
      <c r="A2862" s="43" t="s">
        <v>47</v>
      </c>
      <c r="B2862" s="43" t="s">
        <v>15</v>
      </c>
      <c r="C2862" s="43" t="s">
        <v>730</v>
      </c>
      <c r="D2862" s="43" t="s">
        <v>728</v>
      </c>
      <c r="E2862" s="43" t="s">
        <v>2103</v>
      </c>
      <c r="F2862" s="43" t="s">
        <v>3963</v>
      </c>
      <c r="G2862" s="43" t="s">
        <v>4654</v>
      </c>
      <c r="H2862" s="76">
        <v>1000</v>
      </c>
      <c r="I2862" s="229">
        <v>1.6500000000000001E-2</v>
      </c>
      <c r="J2862" s="73">
        <f t="shared" si="132"/>
        <v>3.2807083709342991E-4</v>
      </c>
      <c r="K2862" s="73">
        <f t="shared" si="133"/>
        <v>16.828070837093431</v>
      </c>
      <c r="L2862" s="3" t="e">
        <f t="shared" si="134"/>
        <v>#N/A</v>
      </c>
    </row>
    <row r="2863" spans="1:12" x14ac:dyDescent="0.25">
      <c r="A2863" s="43" t="s">
        <v>47</v>
      </c>
      <c r="B2863" s="43" t="s">
        <v>15</v>
      </c>
      <c r="C2863" s="43" t="s">
        <v>730</v>
      </c>
      <c r="D2863" s="43" t="s">
        <v>728</v>
      </c>
      <c r="E2863" s="43" t="s">
        <v>2104</v>
      </c>
      <c r="F2863" s="43" t="s">
        <v>3964</v>
      </c>
      <c r="G2863" s="43" t="s">
        <v>4654</v>
      </c>
      <c r="H2863" s="76">
        <v>350</v>
      </c>
      <c r="I2863" s="229">
        <v>1.6514285714285714E-2</v>
      </c>
      <c r="J2863" s="73">
        <f t="shared" si="132"/>
        <v>3.2835488110822939E-4</v>
      </c>
      <c r="K2863" s="73">
        <f t="shared" si="133"/>
        <v>5.8949242083878808</v>
      </c>
      <c r="L2863" s="3" t="e">
        <f t="shared" si="134"/>
        <v>#N/A</v>
      </c>
    </row>
    <row r="2864" spans="1:12" x14ac:dyDescent="0.25">
      <c r="A2864" s="43" t="s">
        <v>47</v>
      </c>
      <c r="B2864" s="43" t="s">
        <v>15</v>
      </c>
      <c r="C2864" s="43" t="s">
        <v>730</v>
      </c>
      <c r="D2864" s="43" t="s">
        <v>728</v>
      </c>
      <c r="E2864" s="43" t="s">
        <v>2104</v>
      </c>
      <c r="F2864" s="43" t="s">
        <v>3964</v>
      </c>
      <c r="G2864" s="43" t="s">
        <v>4654</v>
      </c>
      <c r="H2864" s="76">
        <v>350</v>
      </c>
      <c r="I2864" s="229">
        <v>1.6514285714285714E-2</v>
      </c>
      <c r="J2864" s="73">
        <f t="shared" si="132"/>
        <v>3.2835488110822939E-4</v>
      </c>
      <c r="K2864" s="73">
        <f t="shared" si="133"/>
        <v>5.8949242083878808</v>
      </c>
      <c r="L2864" s="3" t="e">
        <f t="shared" si="134"/>
        <v>#N/A</v>
      </c>
    </row>
    <row r="2865" spans="1:12" x14ac:dyDescent="0.25">
      <c r="A2865" s="43" t="s">
        <v>47</v>
      </c>
      <c r="B2865" s="43" t="s">
        <v>15</v>
      </c>
      <c r="C2865" s="43" t="s">
        <v>730</v>
      </c>
      <c r="D2865" s="43" t="s">
        <v>728</v>
      </c>
      <c r="E2865" s="43" t="s">
        <v>2104</v>
      </c>
      <c r="F2865" s="43" t="s">
        <v>3964</v>
      </c>
      <c r="G2865" s="43" t="s">
        <v>4654</v>
      </c>
      <c r="H2865" s="76">
        <v>700</v>
      </c>
      <c r="I2865" s="229">
        <v>1.6500000000000001E-2</v>
      </c>
      <c r="J2865" s="73">
        <f t="shared" si="132"/>
        <v>3.2807083709342991E-4</v>
      </c>
      <c r="K2865" s="73">
        <f t="shared" si="133"/>
        <v>11.779649585965402</v>
      </c>
      <c r="L2865" s="3" t="e">
        <f t="shared" si="134"/>
        <v>#N/A</v>
      </c>
    </row>
    <row r="2866" spans="1:12" x14ac:dyDescent="0.25">
      <c r="A2866" s="43" t="s">
        <v>47</v>
      </c>
      <c r="B2866" s="43" t="s">
        <v>15</v>
      </c>
      <c r="C2866" s="43" t="s">
        <v>730</v>
      </c>
      <c r="D2866" s="43" t="s">
        <v>728</v>
      </c>
      <c r="E2866" s="43" t="s">
        <v>2104</v>
      </c>
      <c r="F2866" s="43" t="s">
        <v>3964</v>
      </c>
      <c r="G2866" s="43" t="s">
        <v>4654</v>
      </c>
      <c r="H2866" s="76">
        <v>700</v>
      </c>
      <c r="I2866" s="229">
        <v>1.6500000000000001E-2</v>
      </c>
      <c r="J2866" s="73">
        <f t="shared" si="132"/>
        <v>3.2807083709342991E-4</v>
      </c>
      <c r="K2866" s="73">
        <f t="shared" si="133"/>
        <v>11.779649585965402</v>
      </c>
      <c r="L2866" s="3" t="e">
        <f t="shared" si="134"/>
        <v>#N/A</v>
      </c>
    </row>
    <row r="2867" spans="1:12" x14ac:dyDescent="0.25">
      <c r="A2867" s="43" t="s">
        <v>47</v>
      </c>
      <c r="B2867" s="43" t="s">
        <v>15</v>
      </c>
      <c r="C2867" s="43" t="s">
        <v>730</v>
      </c>
      <c r="D2867" s="43" t="s">
        <v>728</v>
      </c>
      <c r="E2867" s="43" t="s">
        <v>2104</v>
      </c>
      <c r="F2867" s="43" t="s">
        <v>3964</v>
      </c>
      <c r="G2867" s="43" t="s">
        <v>4654</v>
      </c>
      <c r="H2867" s="76">
        <v>350</v>
      </c>
      <c r="I2867" s="229">
        <v>1.6514285714285714E-2</v>
      </c>
      <c r="J2867" s="73">
        <f t="shared" si="132"/>
        <v>3.2835488110822939E-4</v>
      </c>
      <c r="K2867" s="73">
        <f t="shared" si="133"/>
        <v>5.8949242083878808</v>
      </c>
      <c r="L2867" s="3" t="e">
        <f t="shared" si="134"/>
        <v>#N/A</v>
      </c>
    </row>
    <row r="2868" spans="1:12" x14ac:dyDescent="0.25">
      <c r="A2868" s="43" t="s">
        <v>47</v>
      </c>
      <c r="B2868" s="43" t="s">
        <v>15</v>
      </c>
      <c r="C2868" s="43" t="s">
        <v>730</v>
      </c>
      <c r="D2868" s="43" t="s">
        <v>728</v>
      </c>
      <c r="E2868" s="43" t="s">
        <v>2104</v>
      </c>
      <c r="F2868" s="43" t="s">
        <v>3964</v>
      </c>
      <c r="G2868" s="43" t="s">
        <v>4654</v>
      </c>
      <c r="H2868" s="76">
        <v>350</v>
      </c>
      <c r="I2868" s="229">
        <v>1.6514285714285714E-2</v>
      </c>
      <c r="J2868" s="73">
        <f t="shared" si="132"/>
        <v>3.2835488110822939E-4</v>
      </c>
      <c r="K2868" s="73">
        <f t="shared" si="133"/>
        <v>5.8949242083878808</v>
      </c>
      <c r="L2868" s="3" t="e">
        <f t="shared" si="134"/>
        <v>#N/A</v>
      </c>
    </row>
    <row r="2869" spans="1:12" x14ac:dyDescent="0.25">
      <c r="A2869" s="43" t="s">
        <v>47</v>
      </c>
      <c r="B2869" s="43" t="s">
        <v>15</v>
      </c>
      <c r="C2869" s="43" t="s">
        <v>730</v>
      </c>
      <c r="D2869" s="43" t="s">
        <v>728</v>
      </c>
      <c r="E2869" s="43" t="s">
        <v>2104</v>
      </c>
      <c r="F2869" s="43" t="s">
        <v>3964</v>
      </c>
      <c r="G2869" s="43" t="s">
        <v>4654</v>
      </c>
      <c r="H2869" s="76">
        <v>350</v>
      </c>
      <c r="I2869" s="229">
        <v>1.6514285714285714E-2</v>
      </c>
      <c r="J2869" s="73">
        <f t="shared" si="132"/>
        <v>3.2835488110822939E-4</v>
      </c>
      <c r="K2869" s="73">
        <f t="shared" si="133"/>
        <v>5.8949242083878808</v>
      </c>
      <c r="L2869" s="3" t="e">
        <f t="shared" si="134"/>
        <v>#N/A</v>
      </c>
    </row>
    <row r="2870" spans="1:12" x14ac:dyDescent="0.25">
      <c r="A2870" s="43" t="s">
        <v>47</v>
      </c>
      <c r="B2870" s="43" t="s">
        <v>15</v>
      </c>
      <c r="C2870" s="43" t="s">
        <v>730</v>
      </c>
      <c r="D2870" s="43" t="s">
        <v>728</v>
      </c>
      <c r="E2870" s="43" t="s">
        <v>2104</v>
      </c>
      <c r="F2870" s="43" t="s">
        <v>3964</v>
      </c>
      <c r="G2870" s="43" t="s">
        <v>4654</v>
      </c>
      <c r="H2870" s="76">
        <v>350</v>
      </c>
      <c r="I2870" s="229">
        <v>1.6514285714285714E-2</v>
      </c>
      <c r="J2870" s="73">
        <f t="shared" si="132"/>
        <v>3.2835488110822939E-4</v>
      </c>
      <c r="K2870" s="73">
        <f t="shared" si="133"/>
        <v>5.8949242083878808</v>
      </c>
      <c r="L2870" s="3" t="e">
        <f t="shared" si="134"/>
        <v>#N/A</v>
      </c>
    </row>
    <row r="2871" spans="1:12" x14ac:dyDescent="0.25">
      <c r="A2871" s="43" t="s">
        <v>47</v>
      </c>
      <c r="B2871" s="43" t="s">
        <v>15</v>
      </c>
      <c r="C2871" s="43" t="s">
        <v>730</v>
      </c>
      <c r="D2871" s="43" t="s">
        <v>728</v>
      </c>
      <c r="E2871" s="43" t="s">
        <v>2105</v>
      </c>
      <c r="F2871" s="43" t="s">
        <v>3965</v>
      </c>
      <c r="G2871" s="43" t="s">
        <v>4654</v>
      </c>
      <c r="H2871" s="76">
        <v>180</v>
      </c>
      <c r="I2871" s="229">
        <v>1.6500000000000001E-2</v>
      </c>
      <c r="J2871" s="73">
        <f t="shared" si="132"/>
        <v>3.2807083709342991E-4</v>
      </c>
      <c r="K2871" s="73">
        <f t="shared" si="133"/>
        <v>3.0290527506768172</v>
      </c>
      <c r="L2871" s="3" t="e">
        <f t="shared" si="134"/>
        <v>#N/A</v>
      </c>
    </row>
    <row r="2872" spans="1:12" x14ac:dyDescent="0.25">
      <c r="A2872" s="43" t="s">
        <v>47</v>
      </c>
      <c r="B2872" s="43" t="s">
        <v>15</v>
      </c>
      <c r="C2872" s="43" t="s">
        <v>730</v>
      </c>
      <c r="D2872" s="43" t="s">
        <v>728</v>
      </c>
      <c r="E2872" s="43" t="s">
        <v>2105</v>
      </c>
      <c r="F2872" s="43" t="s">
        <v>3965</v>
      </c>
      <c r="G2872" s="43" t="s">
        <v>4654</v>
      </c>
      <c r="H2872" s="76">
        <v>440</v>
      </c>
      <c r="I2872" s="229">
        <v>1.6500000000000001E-2</v>
      </c>
      <c r="J2872" s="73">
        <f t="shared" si="132"/>
        <v>3.2807083709342991E-4</v>
      </c>
      <c r="K2872" s="73">
        <f t="shared" si="133"/>
        <v>7.4043511683211092</v>
      </c>
      <c r="L2872" s="3" t="e">
        <f t="shared" si="134"/>
        <v>#N/A</v>
      </c>
    </row>
    <row r="2873" spans="1:12" x14ac:dyDescent="0.25">
      <c r="A2873" s="43" t="s">
        <v>47</v>
      </c>
      <c r="B2873" s="43" t="s">
        <v>15</v>
      </c>
      <c r="C2873" s="43" t="s">
        <v>730</v>
      </c>
      <c r="D2873" s="43" t="s">
        <v>728</v>
      </c>
      <c r="E2873" s="43" t="s">
        <v>2105</v>
      </c>
      <c r="F2873" s="43" t="s">
        <v>3965</v>
      </c>
      <c r="G2873" s="43" t="s">
        <v>4654</v>
      </c>
      <c r="H2873" s="76">
        <v>310</v>
      </c>
      <c r="I2873" s="229">
        <v>1.6516129032258065E-2</v>
      </c>
      <c r="J2873" s="73">
        <f t="shared" si="132"/>
        <v>3.2839153194884872E-4</v>
      </c>
      <c r="K2873" s="73">
        <f t="shared" si="133"/>
        <v>5.2218013749041434</v>
      </c>
      <c r="L2873" s="3" t="e">
        <f t="shared" si="134"/>
        <v>#N/A</v>
      </c>
    </row>
    <row r="2874" spans="1:12" x14ac:dyDescent="0.25">
      <c r="A2874" s="43" t="s">
        <v>47</v>
      </c>
      <c r="B2874" s="43" t="s">
        <v>15</v>
      </c>
      <c r="C2874" s="43" t="s">
        <v>730</v>
      </c>
      <c r="D2874" s="43" t="s">
        <v>728</v>
      </c>
      <c r="E2874" s="43" t="s">
        <v>2105</v>
      </c>
      <c r="F2874" s="43" t="s">
        <v>3965</v>
      </c>
      <c r="G2874" s="43" t="s">
        <v>4654</v>
      </c>
      <c r="H2874" s="76">
        <v>180</v>
      </c>
      <c r="I2874" s="229">
        <v>1.6500000000000001E-2</v>
      </c>
      <c r="J2874" s="73">
        <f t="shared" si="132"/>
        <v>3.2807083709342991E-4</v>
      </c>
      <c r="K2874" s="73">
        <f t="shared" si="133"/>
        <v>3.0290527506768172</v>
      </c>
      <c r="L2874" s="3" t="e">
        <f t="shared" si="134"/>
        <v>#N/A</v>
      </c>
    </row>
    <row r="2875" spans="1:12" x14ac:dyDescent="0.25">
      <c r="A2875" s="43" t="s">
        <v>47</v>
      </c>
      <c r="B2875" s="43" t="s">
        <v>15</v>
      </c>
      <c r="C2875" s="43" t="s">
        <v>730</v>
      </c>
      <c r="D2875" s="43" t="s">
        <v>728</v>
      </c>
      <c r="E2875" s="43" t="s">
        <v>2105</v>
      </c>
      <c r="F2875" s="43" t="s">
        <v>3965</v>
      </c>
      <c r="G2875" s="43" t="s">
        <v>4654</v>
      </c>
      <c r="H2875" s="76">
        <v>310</v>
      </c>
      <c r="I2875" s="229">
        <v>1.6516129032258065E-2</v>
      </c>
      <c r="J2875" s="73">
        <f t="shared" si="132"/>
        <v>3.2839153194884872E-4</v>
      </c>
      <c r="K2875" s="73">
        <f t="shared" si="133"/>
        <v>5.2218013749041434</v>
      </c>
      <c r="L2875" s="3" t="e">
        <f t="shared" si="134"/>
        <v>#N/A</v>
      </c>
    </row>
    <row r="2876" spans="1:12" x14ac:dyDescent="0.25">
      <c r="A2876" s="43" t="s">
        <v>47</v>
      </c>
      <c r="B2876" s="43" t="s">
        <v>15</v>
      </c>
      <c r="C2876" s="43" t="s">
        <v>730</v>
      </c>
      <c r="D2876" s="43" t="s">
        <v>728</v>
      </c>
      <c r="E2876" s="43" t="s">
        <v>2105</v>
      </c>
      <c r="F2876" s="43" t="s">
        <v>3965</v>
      </c>
      <c r="G2876" s="43" t="s">
        <v>4654</v>
      </c>
      <c r="H2876" s="76">
        <v>130</v>
      </c>
      <c r="I2876" s="229">
        <v>1.6538461538461537E-2</v>
      </c>
      <c r="J2876" s="73">
        <f t="shared" si="132"/>
        <v>3.2883557097942854E-4</v>
      </c>
      <c r="K2876" s="73">
        <f t="shared" si="133"/>
        <v>2.1927486242273257</v>
      </c>
      <c r="L2876" s="3" t="e">
        <f t="shared" si="134"/>
        <v>#N/A</v>
      </c>
    </row>
    <row r="2877" spans="1:12" x14ac:dyDescent="0.25">
      <c r="A2877" s="43" t="s">
        <v>47</v>
      </c>
      <c r="B2877" s="43" t="s">
        <v>15</v>
      </c>
      <c r="C2877" s="43" t="s">
        <v>730</v>
      </c>
      <c r="D2877" s="43" t="s">
        <v>728</v>
      </c>
      <c r="E2877" s="43" t="s">
        <v>2105</v>
      </c>
      <c r="F2877" s="43" t="s">
        <v>3965</v>
      </c>
      <c r="G2877" s="43" t="s">
        <v>4654</v>
      </c>
      <c r="H2877" s="76">
        <v>310</v>
      </c>
      <c r="I2877" s="229">
        <v>1.6516129032258065E-2</v>
      </c>
      <c r="J2877" s="73">
        <f t="shared" si="132"/>
        <v>3.2839153194884872E-4</v>
      </c>
      <c r="K2877" s="73">
        <f t="shared" si="133"/>
        <v>5.2218013749041434</v>
      </c>
      <c r="L2877" s="3" t="e">
        <f t="shared" si="134"/>
        <v>#N/A</v>
      </c>
    </row>
    <row r="2878" spans="1:12" x14ac:dyDescent="0.25">
      <c r="A2878" s="43" t="s">
        <v>47</v>
      </c>
      <c r="B2878" s="43" t="s">
        <v>15</v>
      </c>
      <c r="C2878" s="43" t="s">
        <v>730</v>
      </c>
      <c r="D2878" s="43" t="s">
        <v>728</v>
      </c>
      <c r="E2878" s="43" t="s">
        <v>2105</v>
      </c>
      <c r="F2878" s="43" t="s">
        <v>3965</v>
      </c>
      <c r="G2878" s="43" t="s">
        <v>4654</v>
      </c>
      <c r="H2878" s="76">
        <v>180</v>
      </c>
      <c r="I2878" s="229">
        <v>1.6500000000000001E-2</v>
      </c>
      <c r="J2878" s="73">
        <f t="shared" si="132"/>
        <v>3.2807083709342991E-4</v>
      </c>
      <c r="K2878" s="73">
        <f t="shared" si="133"/>
        <v>3.0290527506768172</v>
      </c>
      <c r="L2878" s="3" t="e">
        <f t="shared" si="134"/>
        <v>#N/A</v>
      </c>
    </row>
    <row r="2879" spans="1:12" x14ac:dyDescent="0.25">
      <c r="A2879" s="43" t="s">
        <v>47</v>
      </c>
      <c r="B2879" s="43" t="s">
        <v>15</v>
      </c>
      <c r="C2879" s="43" t="s">
        <v>730</v>
      </c>
      <c r="D2879" s="43" t="s">
        <v>728</v>
      </c>
      <c r="E2879" s="43" t="s">
        <v>2106</v>
      </c>
      <c r="F2879" s="43" t="s">
        <v>3966</v>
      </c>
      <c r="G2879" s="43" t="s">
        <v>4654</v>
      </c>
      <c r="H2879" s="76">
        <v>1300</v>
      </c>
      <c r="I2879" s="229">
        <v>1.6500000000000001E-2</v>
      </c>
      <c r="J2879" s="73">
        <f t="shared" si="132"/>
        <v>3.2807083709342991E-4</v>
      </c>
      <c r="K2879" s="73">
        <f t="shared" si="133"/>
        <v>21.876492088221458</v>
      </c>
      <c r="L2879" s="3" t="e">
        <f t="shared" si="134"/>
        <v>#N/A</v>
      </c>
    </row>
    <row r="2880" spans="1:12" x14ac:dyDescent="0.25">
      <c r="A2880" s="43" t="s">
        <v>47</v>
      </c>
      <c r="B2880" s="43" t="s">
        <v>15</v>
      </c>
      <c r="C2880" s="43" t="s">
        <v>730</v>
      </c>
      <c r="D2880" s="43" t="s">
        <v>728</v>
      </c>
      <c r="E2880" s="43" t="s">
        <v>2106</v>
      </c>
      <c r="F2880" s="43" t="s">
        <v>3966</v>
      </c>
      <c r="G2880" s="43" t="s">
        <v>4654</v>
      </c>
      <c r="H2880" s="76">
        <v>110</v>
      </c>
      <c r="I2880" s="229">
        <v>1.6545454545454547E-2</v>
      </c>
      <c r="J2880" s="73">
        <f t="shared" si="132"/>
        <v>3.2897461350415568E-4</v>
      </c>
      <c r="K2880" s="73">
        <f t="shared" si="133"/>
        <v>1.8561872074854575</v>
      </c>
      <c r="L2880" s="3" t="e">
        <f t="shared" si="134"/>
        <v>#N/A</v>
      </c>
    </row>
    <row r="2881" spans="1:12" x14ac:dyDescent="0.25">
      <c r="A2881" s="43" t="s">
        <v>47</v>
      </c>
      <c r="B2881" s="43" t="s">
        <v>15</v>
      </c>
      <c r="C2881" s="43" t="s">
        <v>730</v>
      </c>
      <c r="D2881" s="43" t="s">
        <v>728</v>
      </c>
      <c r="E2881" s="43" t="s">
        <v>2106</v>
      </c>
      <c r="F2881" s="43" t="s">
        <v>3966</v>
      </c>
      <c r="G2881" s="43" t="s">
        <v>4654</v>
      </c>
      <c r="H2881" s="76">
        <v>2600</v>
      </c>
      <c r="I2881" s="229">
        <v>1.6500000000000001E-2</v>
      </c>
      <c r="J2881" s="73">
        <f t="shared" si="132"/>
        <v>3.2807083709342991E-4</v>
      </c>
      <c r="K2881" s="73">
        <f t="shared" si="133"/>
        <v>43.752984176442915</v>
      </c>
      <c r="L2881" s="3" t="e">
        <f t="shared" si="134"/>
        <v>#N/A</v>
      </c>
    </row>
    <row r="2882" spans="1:12" x14ac:dyDescent="0.25">
      <c r="A2882" s="43" t="s">
        <v>47</v>
      </c>
      <c r="B2882" s="43" t="s">
        <v>15</v>
      </c>
      <c r="C2882" s="43" t="s">
        <v>730</v>
      </c>
      <c r="D2882" s="43" t="s">
        <v>728</v>
      </c>
      <c r="E2882" s="43" t="s">
        <v>2106</v>
      </c>
      <c r="F2882" s="43" t="s">
        <v>3966</v>
      </c>
      <c r="G2882" s="43" t="s">
        <v>4654</v>
      </c>
      <c r="H2882" s="76">
        <v>910</v>
      </c>
      <c r="I2882" s="229">
        <v>1.6505494505494506E-2</v>
      </c>
      <c r="J2882" s="73">
        <f t="shared" si="132"/>
        <v>3.2818008479142976E-4</v>
      </c>
      <c r="K2882" s="73">
        <f t="shared" si="133"/>
        <v>15.3186438771602</v>
      </c>
      <c r="L2882" s="3" t="e">
        <f t="shared" si="134"/>
        <v>#N/A</v>
      </c>
    </row>
    <row r="2883" spans="1:12" x14ac:dyDescent="0.25">
      <c r="A2883" s="43" t="s">
        <v>47</v>
      </c>
      <c r="B2883" s="43" t="s">
        <v>15</v>
      </c>
      <c r="C2883" s="43" t="s">
        <v>730</v>
      </c>
      <c r="D2883" s="43" t="s">
        <v>728</v>
      </c>
      <c r="E2883" s="43" t="s">
        <v>2106</v>
      </c>
      <c r="F2883" s="43" t="s">
        <v>3966</v>
      </c>
      <c r="G2883" s="43" t="s">
        <v>4654</v>
      </c>
      <c r="H2883" s="76">
        <v>1020</v>
      </c>
      <c r="I2883" s="229">
        <v>1.6499999999999997E-2</v>
      </c>
      <c r="J2883" s="73">
        <f t="shared" si="132"/>
        <v>3.2807083709342986E-4</v>
      </c>
      <c r="K2883" s="73">
        <f t="shared" si="133"/>
        <v>17.164632253835293</v>
      </c>
      <c r="L2883" s="3" t="e">
        <f t="shared" si="134"/>
        <v>#N/A</v>
      </c>
    </row>
    <row r="2884" spans="1:12" x14ac:dyDescent="0.25">
      <c r="A2884" s="43" t="s">
        <v>47</v>
      </c>
      <c r="B2884" s="43" t="s">
        <v>15</v>
      </c>
      <c r="C2884" s="43" t="s">
        <v>730</v>
      </c>
      <c r="D2884" s="43" t="s">
        <v>728</v>
      </c>
      <c r="E2884" s="43" t="s">
        <v>2106</v>
      </c>
      <c r="F2884" s="43" t="s">
        <v>3966</v>
      </c>
      <c r="G2884" s="43" t="s">
        <v>4654</v>
      </c>
      <c r="H2884" s="76">
        <v>200</v>
      </c>
      <c r="I2884" s="229">
        <v>1.6500000000000001E-2</v>
      </c>
      <c r="J2884" s="73">
        <f t="shared" si="132"/>
        <v>3.2807083709342991E-4</v>
      </c>
      <c r="K2884" s="73">
        <f t="shared" si="133"/>
        <v>3.3656141674186859</v>
      </c>
      <c r="L2884" s="3" t="e">
        <f t="shared" si="134"/>
        <v>#N/A</v>
      </c>
    </row>
    <row r="2885" spans="1:12" x14ac:dyDescent="0.25">
      <c r="A2885" s="43" t="s">
        <v>47</v>
      </c>
      <c r="B2885" s="43" t="s">
        <v>15</v>
      </c>
      <c r="C2885" s="43" t="s">
        <v>730</v>
      </c>
      <c r="D2885" s="43" t="s">
        <v>728</v>
      </c>
      <c r="E2885" s="43" t="s">
        <v>2106</v>
      </c>
      <c r="F2885" s="43" t="s">
        <v>3966</v>
      </c>
      <c r="G2885" s="43" t="s">
        <v>4654</v>
      </c>
      <c r="H2885" s="76">
        <v>150</v>
      </c>
      <c r="I2885" s="229">
        <v>1.6533333333333334E-2</v>
      </c>
      <c r="J2885" s="73">
        <f t="shared" si="132"/>
        <v>3.2873360646129546E-4</v>
      </c>
      <c r="K2885" s="73">
        <f t="shared" si="133"/>
        <v>2.5293100409691944</v>
      </c>
      <c r="L2885" s="3" t="e">
        <f t="shared" si="134"/>
        <v>#N/A</v>
      </c>
    </row>
    <row r="2886" spans="1:12" x14ac:dyDescent="0.25">
      <c r="A2886" s="43" t="s">
        <v>47</v>
      </c>
      <c r="B2886" s="43" t="s">
        <v>15</v>
      </c>
      <c r="C2886" s="43" t="s">
        <v>730</v>
      </c>
      <c r="D2886" s="43" t="s">
        <v>728</v>
      </c>
      <c r="E2886" s="43" t="s">
        <v>2106</v>
      </c>
      <c r="F2886" s="43" t="s">
        <v>3966</v>
      </c>
      <c r="G2886" s="43" t="s">
        <v>4654</v>
      </c>
      <c r="H2886" s="76">
        <v>3020</v>
      </c>
      <c r="I2886" s="229">
        <v>1.6500000000000001E-2</v>
      </c>
      <c r="J2886" s="73">
        <f t="shared" si="132"/>
        <v>3.2807083709342991E-4</v>
      </c>
      <c r="K2886" s="73">
        <f t="shared" si="133"/>
        <v>50.820773928022156</v>
      </c>
      <c r="L2886" s="3" t="e">
        <f t="shared" si="134"/>
        <v>#N/A</v>
      </c>
    </row>
    <row r="2887" spans="1:12" x14ac:dyDescent="0.25">
      <c r="A2887" s="43" t="s">
        <v>47</v>
      </c>
      <c r="B2887" s="43" t="s">
        <v>15</v>
      </c>
      <c r="C2887" s="43" t="s">
        <v>730</v>
      </c>
      <c r="D2887" s="43" t="s">
        <v>728</v>
      </c>
      <c r="E2887" s="43" t="s">
        <v>2106</v>
      </c>
      <c r="F2887" s="43" t="s">
        <v>3966</v>
      </c>
      <c r="G2887" s="43" t="s">
        <v>4654</v>
      </c>
      <c r="H2887" s="76">
        <v>1440</v>
      </c>
      <c r="I2887" s="229">
        <v>1.6500000000000001E-2</v>
      </c>
      <c r="J2887" s="73">
        <f t="shared" ref="J2887:J2950" si="135">I2887*$J$5</f>
        <v>3.2807083709342991E-4</v>
      </c>
      <c r="K2887" s="73">
        <f t="shared" ref="K2887:K2950" si="136">(I2887+J2887)*H2887</f>
        <v>24.232422005414538</v>
      </c>
      <c r="L2887" s="3" t="e">
        <f t="shared" ref="L2887:L2950" si="137">MATCH(C2887,$C$7237:$C$7264,0)</f>
        <v>#N/A</v>
      </c>
    </row>
    <row r="2888" spans="1:12" x14ac:dyDescent="0.25">
      <c r="A2888" s="43" t="s">
        <v>47</v>
      </c>
      <c r="B2888" s="43" t="s">
        <v>15</v>
      </c>
      <c r="C2888" s="43" t="s">
        <v>730</v>
      </c>
      <c r="D2888" s="43" t="s">
        <v>728</v>
      </c>
      <c r="E2888" s="43" t="s">
        <v>2106</v>
      </c>
      <c r="F2888" s="43" t="s">
        <v>3966</v>
      </c>
      <c r="G2888" s="43" t="s">
        <v>4654</v>
      </c>
      <c r="H2888" s="76">
        <v>780</v>
      </c>
      <c r="I2888" s="229">
        <v>1.6499999999999997E-2</v>
      </c>
      <c r="J2888" s="73">
        <f t="shared" si="135"/>
        <v>3.2807083709342986E-4</v>
      </c>
      <c r="K2888" s="73">
        <f t="shared" si="136"/>
        <v>13.125895252932873</v>
      </c>
      <c r="L2888" s="3" t="e">
        <f t="shared" si="137"/>
        <v>#N/A</v>
      </c>
    </row>
    <row r="2889" spans="1:12" x14ac:dyDescent="0.25">
      <c r="A2889" s="43" t="s">
        <v>47</v>
      </c>
      <c r="B2889" s="43" t="s">
        <v>15</v>
      </c>
      <c r="C2889" s="43" t="s">
        <v>730</v>
      </c>
      <c r="D2889" s="43" t="s">
        <v>728</v>
      </c>
      <c r="E2889" s="43" t="s">
        <v>2106</v>
      </c>
      <c r="F2889" s="43" t="s">
        <v>3966</v>
      </c>
      <c r="G2889" s="43" t="s">
        <v>4654</v>
      </c>
      <c r="H2889" s="76">
        <v>1000</v>
      </c>
      <c r="I2889" s="229">
        <v>1.6500000000000001E-2</v>
      </c>
      <c r="J2889" s="73">
        <f t="shared" si="135"/>
        <v>3.2807083709342991E-4</v>
      </c>
      <c r="K2889" s="73">
        <f t="shared" si="136"/>
        <v>16.828070837093431</v>
      </c>
      <c r="L2889" s="3" t="e">
        <f t="shared" si="137"/>
        <v>#N/A</v>
      </c>
    </row>
    <row r="2890" spans="1:12" x14ac:dyDescent="0.25">
      <c r="A2890" s="43" t="s">
        <v>47</v>
      </c>
      <c r="B2890" s="43" t="s">
        <v>15</v>
      </c>
      <c r="C2890" s="43" t="s">
        <v>730</v>
      </c>
      <c r="D2890" s="43" t="s">
        <v>728</v>
      </c>
      <c r="E2890" s="43" t="s">
        <v>2106</v>
      </c>
      <c r="F2890" s="43" t="s">
        <v>3966</v>
      </c>
      <c r="G2890" s="43" t="s">
        <v>4654</v>
      </c>
      <c r="H2890" s="76">
        <v>1320</v>
      </c>
      <c r="I2890" s="229">
        <v>1.6500000000000001E-2</v>
      </c>
      <c r="J2890" s="73">
        <f t="shared" si="135"/>
        <v>3.2807083709342991E-4</v>
      </c>
      <c r="K2890" s="73">
        <f t="shared" si="136"/>
        <v>22.213053504963327</v>
      </c>
      <c r="L2890" s="3" t="e">
        <f t="shared" si="137"/>
        <v>#N/A</v>
      </c>
    </row>
    <row r="2891" spans="1:12" x14ac:dyDescent="0.25">
      <c r="A2891" s="43" t="s">
        <v>47</v>
      </c>
      <c r="B2891" s="43" t="s">
        <v>15</v>
      </c>
      <c r="C2891" s="43" t="s">
        <v>730</v>
      </c>
      <c r="D2891" s="43" t="s">
        <v>728</v>
      </c>
      <c r="E2891" s="43" t="s">
        <v>2106</v>
      </c>
      <c r="F2891" s="43" t="s">
        <v>3966</v>
      </c>
      <c r="G2891" s="43" t="s">
        <v>4654</v>
      </c>
      <c r="H2891" s="76">
        <v>2610</v>
      </c>
      <c r="I2891" s="229">
        <v>1.6501915708812261E-2</v>
      </c>
      <c r="J2891" s="73">
        <f t="shared" si="135"/>
        <v>3.2810892728698545E-4</v>
      </c>
      <c r="K2891" s="73">
        <f t="shared" si="136"/>
        <v>43.926364300219028</v>
      </c>
      <c r="L2891" s="3" t="e">
        <f t="shared" si="137"/>
        <v>#N/A</v>
      </c>
    </row>
    <row r="2892" spans="1:12" x14ac:dyDescent="0.25">
      <c r="A2892" s="43" t="s">
        <v>47</v>
      </c>
      <c r="B2892" s="43" t="s">
        <v>15</v>
      </c>
      <c r="C2892" s="43" t="s">
        <v>730</v>
      </c>
      <c r="D2892" s="43" t="s">
        <v>728</v>
      </c>
      <c r="E2892" s="43" t="s">
        <v>2106</v>
      </c>
      <c r="F2892" s="43" t="s">
        <v>3966</v>
      </c>
      <c r="G2892" s="43" t="s">
        <v>4654</v>
      </c>
      <c r="H2892" s="76">
        <v>1240</v>
      </c>
      <c r="I2892" s="229">
        <v>1.6500000000000001E-2</v>
      </c>
      <c r="J2892" s="73">
        <f t="shared" si="135"/>
        <v>3.2807083709342991E-4</v>
      </c>
      <c r="K2892" s="73">
        <f t="shared" si="136"/>
        <v>20.866807837995854</v>
      </c>
      <c r="L2892" s="3" t="e">
        <f t="shared" si="137"/>
        <v>#N/A</v>
      </c>
    </row>
    <row r="2893" spans="1:12" x14ac:dyDescent="0.25">
      <c r="A2893" s="43" t="s">
        <v>47</v>
      </c>
      <c r="B2893" s="43" t="s">
        <v>15</v>
      </c>
      <c r="C2893" s="43" t="s">
        <v>730</v>
      </c>
      <c r="D2893" s="43" t="s">
        <v>728</v>
      </c>
      <c r="E2893" s="43" t="s">
        <v>2106</v>
      </c>
      <c r="F2893" s="43" t="s">
        <v>3966</v>
      </c>
      <c r="G2893" s="43" t="s">
        <v>4654</v>
      </c>
      <c r="H2893" s="76">
        <v>110</v>
      </c>
      <c r="I2893" s="229">
        <v>1.6545454545454547E-2</v>
      </c>
      <c r="J2893" s="73">
        <f t="shared" si="135"/>
        <v>3.2897461350415568E-4</v>
      </c>
      <c r="K2893" s="73">
        <f t="shared" si="136"/>
        <v>1.8561872074854575</v>
      </c>
      <c r="L2893" s="3" t="e">
        <f t="shared" si="137"/>
        <v>#N/A</v>
      </c>
    </row>
    <row r="2894" spans="1:12" x14ac:dyDescent="0.25">
      <c r="A2894" s="43" t="s">
        <v>47</v>
      </c>
      <c r="B2894" s="43" t="s">
        <v>15</v>
      </c>
      <c r="C2894" s="43" t="s">
        <v>730</v>
      </c>
      <c r="D2894" s="43" t="s">
        <v>728</v>
      </c>
      <c r="E2894" s="43" t="s">
        <v>2106</v>
      </c>
      <c r="F2894" s="43" t="s">
        <v>3966</v>
      </c>
      <c r="G2894" s="43" t="s">
        <v>4654</v>
      </c>
      <c r="H2894" s="76">
        <v>690</v>
      </c>
      <c r="I2894" s="229">
        <v>1.6507246376811596E-2</v>
      </c>
      <c r="J2894" s="73">
        <f t="shared" si="135"/>
        <v>3.2821491739079203E-4</v>
      </c>
      <c r="K2894" s="73">
        <f t="shared" si="136"/>
        <v>11.616468292999647</v>
      </c>
      <c r="L2894" s="3" t="e">
        <f t="shared" si="137"/>
        <v>#N/A</v>
      </c>
    </row>
    <row r="2895" spans="1:12" x14ac:dyDescent="0.25">
      <c r="A2895" s="43" t="s">
        <v>47</v>
      </c>
      <c r="B2895" s="43" t="s">
        <v>15</v>
      </c>
      <c r="C2895" s="43" t="s">
        <v>730</v>
      </c>
      <c r="D2895" s="43" t="s">
        <v>728</v>
      </c>
      <c r="E2895" s="43" t="s">
        <v>2106</v>
      </c>
      <c r="F2895" s="43" t="s">
        <v>3966</v>
      </c>
      <c r="G2895" s="43" t="s">
        <v>4654</v>
      </c>
      <c r="H2895" s="76">
        <v>200</v>
      </c>
      <c r="I2895" s="229">
        <v>1.6500000000000001E-2</v>
      </c>
      <c r="J2895" s="73">
        <f t="shared" si="135"/>
        <v>3.2807083709342991E-4</v>
      </c>
      <c r="K2895" s="73">
        <f t="shared" si="136"/>
        <v>3.3656141674186859</v>
      </c>
      <c r="L2895" s="3" t="e">
        <f t="shared" si="137"/>
        <v>#N/A</v>
      </c>
    </row>
    <row r="2896" spans="1:12" x14ac:dyDescent="0.25">
      <c r="A2896" s="43" t="s">
        <v>47</v>
      </c>
      <c r="B2896" s="43" t="s">
        <v>15</v>
      </c>
      <c r="C2896" s="43" t="s">
        <v>730</v>
      </c>
      <c r="D2896" s="43" t="s">
        <v>728</v>
      </c>
      <c r="E2896" s="43" t="s">
        <v>2106</v>
      </c>
      <c r="F2896" s="43" t="s">
        <v>3966</v>
      </c>
      <c r="G2896" s="43" t="s">
        <v>4654</v>
      </c>
      <c r="H2896" s="76">
        <v>820</v>
      </c>
      <c r="I2896" s="229">
        <v>1.6500000000000001E-2</v>
      </c>
      <c r="J2896" s="73">
        <f t="shared" si="135"/>
        <v>3.2807083709342991E-4</v>
      </c>
      <c r="K2896" s="73">
        <f t="shared" si="136"/>
        <v>13.799018086416613</v>
      </c>
      <c r="L2896" s="3" t="e">
        <f t="shared" si="137"/>
        <v>#N/A</v>
      </c>
    </row>
    <row r="2897" spans="1:12" x14ac:dyDescent="0.25">
      <c r="A2897" s="43" t="s">
        <v>47</v>
      </c>
      <c r="B2897" s="43" t="s">
        <v>15</v>
      </c>
      <c r="C2897" s="43" t="s">
        <v>730</v>
      </c>
      <c r="D2897" s="43" t="s">
        <v>728</v>
      </c>
      <c r="E2897" s="43" t="s">
        <v>2106</v>
      </c>
      <c r="F2897" s="43" t="s">
        <v>3966</v>
      </c>
      <c r="G2897" s="43" t="s">
        <v>4654</v>
      </c>
      <c r="H2897" s="76">
        <v>670</v>
      </c>
      <c r="I2897" s="229">
        <v>1.6507462686567165E-2</v>
      </c>
      <c r="J2897" s="73">
        <f t="shared" si="135"/>
        <v>3.2821921829519088E-4</v>
      </c>
      <c r="K2897" s="73">
        <f t="shared" si="136"/>
        <v>11.27990687625778</v>
      </c>
      <c r="L2897" s="3" t="e">
        <f t="shared" si="137"/>
        <v>#N/A</v>
      </c>
    </row>
    <row r="2898" spans="1:12" x14ac:dyDescent="0.25">
      <c r="A2898" s="43" t="s">
        <v>47</v>
      </c>
      <c r="B2898" s="43" t="s">
        <v>15</v>
      </c>
      <c r="C2898" s="43" t="s">
        <v>730</v>
      </c>
      <c r="D2898" s="43" t="s">
        <v>728</v>
      </c>
      <c r="E2898" s="43" t="s">
        <v>2106</v>
      </c>
      <c r="F2898" s="43" t="s">
        <v>3966</v>
      </c>
      <c r="G2898" s="43" t="s">
        <v>4654</v>
      </c>
      <c r="H2898" s="76">
        <v>900</v>
      </c>
      <c r="I2898" s="229">
        <v>1.6500000000000001E-2</v>
      </c>
      <c r="J2898" s="73">
        <f t="shared" si="135"/>
        <v>3.2807083709342991E-4</v>
      </c>
      <c r="K2898" s="73">
        <f t="shared" si="136"/>
        <v>15.145263753384087</v>
      </c>
      <c r="L2898" s="3" t="e">
        <f t="shared" si="137"/>
        <v>#N/A</v>
      </c>
    </row>
    <row r="2899" spans="1:12" x14ac:dyDescent="0.25">
      <c r="A2899" s="43" t="s">
        <v>47</v>
      </c>
      <c r="B2899" s="43" t="s">
        <v>15</v>
      </c>
      <c r="C2899" s="43" t="s">
        <v>730</v>
      </c>
      <c r="D2899" s="43" t="s">
        <v>728</v>
      </c>
      <c r="E2899" s="43" t="s">
        <v>2106</v>
      </c>
      <c r="F2899" s="43" t="s">
        <v>3966</v>
      </c>
      <c r="G2899" s="43" t="s">
        <v>4654</v>
      </c>
      <c r="H2899" s="76">
        <v>3210</v>
      </c>
      <c r="I2899" s="229">
        <v>1.6501557632398755E-2</v>
      </c>
      <c r="J2899" s="73">
        <f t="shared" si="135"/>
        <v>3.2810180762463863E-4</v>
      </c>
      <c r="K2899" s="73">
        <f t="shared" si="136"/>
        <v>54.023206802475094</v>
      </c>
      <c r="L2899" s="3" t="e">
        <f t="shared" si="137"/>
        <v>#N/A</v>
      </c>
    </row>
    <row r="2900" spans="1:12" x14ac:dyDescent="0.25">
      <c r="A2900" s="43" t="s">
        <v>47</v>
      </c>
      <c r="B2900" s="43" t="s">
        <v>15</v>
      </c>
      <c r="C2900" s="43" t="s">
        <v>730</v>
      </c>
      <c r="D2900" s="43" t="s">
        <v>728</v>
      </c>
      <c r="E2900" s="43" t="s">
        <v>2106</v>
      </c>
      <c r="F2900" s="43" t="s">
        <v>3966</v>
      </c>
      <c r="G2900" s="43" t="s">
        <v>4654</v>
      </c>
      <c r="H2900" s="76">
        <v>1430</v>
      </c>
      <c r="I2900" s="229">
        <v>1.6503496503496504E-2</v>
      </c>
      <c r="J2900" s="73">
        <f t="shared" si="135"/>
        <v>3.2814035835579343E-4</v>
      </c>
      <c r="K2900" s="73">
        <f t="shared" si="136"/>
        <v>24.069240712448785</v>
      </c>
      <c r="L2900" s="3" t="e">
        <f t="shared" si="137"/>
        <v>#N/A</v>
      </c>
    </row>
    <row r="2901" spans="1:12" x14ac:dyDescent="0.25">
      <c r="A2901" s="43" t="s">
        <v>47</v>
      </c>
      <c r="B2901" s="43" t="s">
        <v>15</v>
      </c>
      <c r="C2901" s="43" t="s">
        <v>730</v>
      </c>
      <c r="D2901" s="43" t="s">
        <v>728</v>
      </c>
      <c r="E2901" s="43" t="s">
        <v>2106</v>
      </c>
      <c r="F2901" s="43" t="s">
        <v>3966</v>
      </c>
      <c r="G2901" s="43" t="s">
        <v>4654</v>
      </c>
      <c r="H2901" s="76">
        <v>3500</v>
      </c>
      <c r="I2901" s="229">
        <v>1.6500000000000001E-2</v>
      </c>
      <c r="J2901" s="73">
        <f t="shared" si="135"/>
        <v>3.2807083709342991E-4</v>
      </c>
      <c r="K2901" s="73">
        <f t="shared" si="136"/>
        <v>58.898247929827008</v>
      </c>
      <c r="L2901" s="3" t="e">
        <f t="shared" si="137"/>
        <v>#N/A</v>
      </c>
    </row>
    <row r="2902" spans="1:12" x14ac:dyDescent="0.25">
      <c r="A2902" s="43" t="s">
        <v>47</v>
      </c>
      <c r="B2902" s="43" t="s">
        <v>15</v>
      </c>
      <c r="C2902" s="43" t="s">
        <v>730</v>
      </c>
      <c r="D2902" s="43" t="s">
        <v>728</v>
      </c>
      <c r="E2902" s="43" t="s">
        <v>2106</v>
      </c>
      <c r="F2902" s="43" t="s">
        <v>3966</v>
      </c>
      <c r="G2902" s="43" t="s">
        <v>4654</v>
      </c>
      <c r="H2902" s="76">
        <v>2080</v>
      </c>
      <c r="I2902" s="229">
        <v>1.6500000000000001E-2</v>
      </c>
      <c r="J2902" s="73">
        <f t="shared" si="135"/>
        <v>3.2807083709342991E-4</v>
      </c>
      <c r="K2902" s="73">
        <f t="shared" si="136"/>
        <v>35.002387341154332</v>
      </c>
      <c r="L2902" s="3" t="e">
        <f t="shared" si="137"/>
        <v>#N/A</v>
      </c>
    </row>
    <row r="2903" spans="1:12" x14ac:dyDescent="0.25">
      <c r="A2903" s="43" t="s">
        <v>47</v>
      </c>
      <c r="B2903" s="43" t="s">
        <v>15</v>
      </c>
      <c r="C2903" s="43" t="s">
        <v>788</v>
      </c>
      <c r="D2903" s="43" t="s">
        <v>55</v>
      </c>
      <c r="E2903" s="43" t="s">
        <v>2107</v>
      </c>
      <c r="F2903" s="243" t="s">
        <v>3952</v>
      </c>
      <c r="G2903" s="43" t="s">
        <v>4654</v>
      </c>
      <c r="H2903" s="76">
        <v>22857</v>
      </c>
      <c r="I2903" s="229">
        <v>1.5099969374808592E-2</v>
      </c>
      <c r="J2903" s="73">
        <f t="shared" si="135"/>
        <v>3.0023391471991576E-4</v>
      </c>
      <c r="K2903" s="73">
        <f t="shared" si="136"/>
        <v>352.00244658875312</v>
      </c>
      <c r="L2903" s="3" t="e">
        <f t="shared" si="137"/>
        <v>#N/A</v>
      </c>
    </row>
    <row r="2904" spans="1:12" x14ac:dyDescent="0.25">
      <c r="A2904" s="43" t="s">
        <v>47</v>
      </c>
      <c r="B2904" s="43" t="s">
        <v>16</v>
      </c>
      <c r="C2904" s="43" t="s">
        <v>372</v>
      </c>
      <c r="D2904" s="43" t="s">
        <v>55</v>
      </c>
      <c r="E2904" s="43" t="s">
        <v>373</v>
      </c>
      <c r="F2904" s="245" t="s">
        <v>3967</v>
      </c>
      <c r="G2904" s="43" t="s">
        <v>4654</v>
      </c>
      <c r="H2904" s="76">
        <v>2400</v>
      </c>
      <c r="I2904" s="229">
        <v>1.4400000000000001E-2</v>
      </c>
      <c r="J2904" s="73">
        <f t="shared" si="135"/>
        <v>2.8631636691790253E-4</v>
      </c>
      <c r="K2904" s="73">
        <f t="shared" si="136"/>
        <v>35.247159280602972</v>
      </c>
      <c r="L2904" s="3">
        <f t="shared" si="137"/>
        <v>7</v>
      </c>
    </row>
    <row r="2905" spans="1:12" x14ac:dyDescent="0.25">
      <c r="A2905" s="43" t="s">
        <v>47</v>
      </c>
      <c r="B2905" s="43" t="s">
        <v>16</v>
      </c>
      <c r="C2905" s="43" t="s">
        <v>372</v>
      </c>
      <c r="D2905" s="43" t="s">
        <v>55</v>
      </c>
      <c r="E2905" s="43" t="s">
        <v>376</v>
      </c>
      <c r="F2905" s="245" t="s">
        <v>3968</v>
      </c>
      <c r="G2905" s="43" t="s">
        <v>4654</v>
      </c>
      <c r="H2905" s="76">
        <v>2400</v>
      </c>
      <c r="I2905" s="229">
        <v>2.6145833333333333E-2</v>
      </c>
      <c r="J2905" s="73">
        <f t="shared" si="135"/>
        <v>5.1985972291951333E-4</v>
      </c>
      <c r="K2905" s="73">
        <f t="shared" si="136"/>
        <v>63.997663335006834</v>
      </c>
      <c r="L2905" s="3">
        <f t="shared" si="137"/>
        <v>7</v>
      </c>
    </row>
    <row r="2906" spans="1:12" x14ac:dyDescent="0.25">
      <c r="A2906" s="43" t="s">
        <v>47</v>
      </c>
      <c r="B2906" s="43" t="s">
        <v>16</v>
      </c>
      <c r="C2906" s="43" t="s">
        <v>369</v>
      </c>
      <c r="D2906" s="43" t="s">
        <v>55</v>
      </c>
      <c r="E2906" s="43" t="s">
        <v>375</v>
      </c>
      <c r="F2906" s="244" t="s">
        <v>3968</v>
      </c>
      <c r="G2906" s="43" t="s">
        <v>4654</v>
      </c>
      <c r="H2906" s="76">
        <v>10000</v>
      </c>
      <c r="I2906" s="229">
        <v>2.46E-2</v>
      </c>
      <c r="J2906" s="73">
        <f t="shared" si="135"/>
        <v>4.8912379348475007E-4</v>
      </c>
      <c r="K2906" s="73">
        <f t="shared" si="136"/>
        <v>250.89123793484751</v>
      </c>
      <c r="L2906" s="3" t="e">
        <f t="shared" si="137"/>
        <v>#N/A</v>
      </c>
    </row>
    <row r="2907" spans="1:12" x14ac:dyDescent="0.25">
      <c r="A2907" s="43" t="s">
        <v>47</v>
      </c>
      <c r="B2907" s="43" t="s">
        <v>16</v>
      </c>
      <c r="C2907" s="43" t="s">
        <v>369</v>
      </c>
      <c r="D2907" s="43" t="s">
        <v>55</v>
      </c>
      <c r="E2907" s="43" t="s">
        <v>370</v>
      </c>
      <c r="F2907" s="43" t="s">
        <v>3969</v>
      </c>
      <c r="G2907" s="43" t="s">
        <v>4654</v>
      </c>
      <c r="H2907" s="76">
        <v>2663</v>
      </c>
      <c r="I2907" s="229">
        <v>1.0488171235448741E-2</v>
      </c>
      <c r="J2907" s="73">
        <f t="shared" si="135"/>
        <v>2.0853715859350919E-4</v>
      </c>
      <c r="K2907" s="73">
        <f t="shared" si="136"/>
        <v>28.485334453334517</v>
      </c>
      <c r="L2907" s="3" t="e">
        <f t="shared" si="137"/>
        <v>#N/A</v>
      </c>
    </row>
    <row r="2908" spans="1:12" ht="20" x14ac:dyDescent="0.25">
      <c r="A2908" s="43" t="s">
        <v>47</v>
      </c>
      <c r="B2908" s="43" t="s">
        <v>16</v>
      </c>
      <c r="C2908" s="43" t="s">
        <v>731</v>
      </c>
      <c r="D2908" s="43" t="s">
        <v>55</v>
      </c>
      <c r="E2908" s="43" t="s">
        <v>2108</v>
      </c>
      <c r="F2908" s="43" t="s">
        <v>3970</v>
      </c>
      <c r="G2908" s="43" t="s">
        <v>4654</v>
      </c>
      <c r="H2908" s="76">
        <v>1143</v>
      </c>
      <c r="I2908" s="229">
        <v>1.168853893263342E-2</v>
      </c>
      <c r="J2908" s="73">
        <f t="shared" si="135"/>
        <v>2.324041667895874E-4</v>
      </c>
      <c r="K2908" s="73">
        <f t="shared" si="136"/>
        <v>13.625637962640498</v>
      </c>
      <c r="L2908" s="3" t="e">
        <f t="shared" si="137"/>
        <v>#N/A</v>
      </c>
    </row>
    <row r="2909" spans="1:12" ht="20" x14ac:dyDescent="0.25">
      <c r="A2909" s="43" t="s">
        <v>47</v>
      </c>
      <c r="B2909" s="43" t="s">
        <v>16</v>
      </c>
      <c r="C2909" s="43" t="s">
        <v>731</v>
      </c>
      <c r="D2909" s="43" t="s">
        <v>55</v>
      </c>
      <c r="E2909" s="43" t="s">
        <v>2109</v>
      </c>
      <c r="F2909" s="43" t="s">
        <v>3971</v>
      </c>
      <c r="G2909" s="43" t="s">
        <v>4654</v>
      </c>
      <c r="H2909" s="76">
        <v>1148</v>
      </c>
      <c r="I2909" s="229">
        <v>1.2543554006968641E-2</v>
      </c>
      <c r="J2909" s="73">
        <f t="shared" si="135"/>
        <v>2.4940450079956664E-4</v>
      </c>
      <c r="K2909" s="73">
        <f t="shared" si="136"/>
        <v>14.686316366917902</v>
      </c>
      <c r="L2909" s="3" t="e">
        <f t="shared" si="137"/>
        <v>#N/A</v>
      </c>
    </row>
    <row r="2910" spans="1:12" ht="40" x14ac:dyDescent="0.25">
      <c r="A2910" s="43" t="s">
        <v>47</v>
      </c>
      <c r="B2910" s="43" t="s">
        <v>16</v>
      </c>
      <c r="C2910" s="43" t="s">
        <v>731</v>
      </c>
      <c r="D2910" s="43" t="s">
        <v>55</v>
      </c>
      <c r="E2910" s="43" t="s">
        <v>2110</v>
      </c>
      <c r="F2910" s="43" t="s">
        <v>3972</v>
      </c>
      <c r="G2910" s="43" t="s">
        <v>4654</v>
      </c>
      <c r="H2910" s="76">
        <v>5150</v>
      </c>
      <c r="I2910" s="229">
        <v>1.6180582524271844E-2</v>
      </c>
      <c r="J2910" s="73">
        <f t="shared" si="135"/>
        <v>3.2171983353922347E-4</v>
      </c>
      <c r="K2910" s="73">
        <f t="shared" si="136"/>
        <v>84.98685714272699</v>
      </c>
      <c r="L2910" s="3" t="e">
        <f t="shared" si="137"/>
        <v>#N/A</v>
      </c>
    </row>
    <row r="2911" spans="1:12" x14ac:dyDescent="0.25">
      <c r="A2911" s="43" t="s">
        <v>47</v>
      </c>
      <c r="B2911" s="43" t="s">
        <v>16</v>
      </c>
      <c r="C2911" s="43" t="s">
        <v>732</v>
      </c>
      <c r="D2911" s="43" t="s">
        <v>55</v>
      </c>
      <c r="E2911" s="43" t="s">
        <v>2111</v>
      </c>
      <c r="F2911" s="43" t="s">
        <v>3973</v>
      </c>
      <c r="G2911" s="43" t="s">
        <v>4654</v>
      </c>
      <c r="H2911" s="76">
        <v>4899</v>
      </c>
      <c r="I2911" s="229"/>
      <c r="J2911" s="73">
        <f t="shared" si="135"/>
        <v>0</v>
      </c>
      <c r="K2911" s="73">
        <f t="shared" si="136"/>
        <v>0</v>
      </c>
      <c r="L2911" s="3" t="e">
        <f t="shared" si="137"/>
        <v>#N/A</v>
      </c>
    </row>
    <row r="2912" spans="1:12" x14ac:dyDescent="0.25">
      <c r="A2912" s="43" t="s">
        <v>47</v>
      </c>
      <c r="B2912" s="43" t="s">
        <v>16</v>
      </c>
      <c r="C2912" s="43" t="s">
        <v>732</v>
      </c>
      <c r="D2912" s="43" t="s">
        <v>55</v>
      </c>
      <c r="E2912" s="43" t="s">
        <v>2112</v>
      </c>
      <c r="F2912" s="43" t="s">
        <v>3974</v>
      </c>
      <c r="G2912" s="43" t="s">
        <v>4654</v>
      </c>
      <c r="H2912" s="76">
        <v>98</v>
      </c>
      <c r="I2912" s="229"/>
      <c r="J2912" s="73">
        <f t="shared" si="135"/>
        <v>0</v>
      </c>
      <c r="K2912" s="73">
        <f t="shared" si="136"/>
        <v>0</v>
      </c>
      <c r="L2912" s="3" t="e">
        <f t="shared" si="137"/>
        <v>#N/A</v>
      </c>
    </row>
    <row r="2913" spans="1:12" x14ac:dyDescent="0.25">
      <c r="A2913" s="43" t="s">
        <v>47</v>
      </c>
      <c r="B2913" s="43" t="s">
        <v>16</v>
      </c>
      <c r="C2913" s="43" t="s">
        <v>732</v>
      </c>
      <c r="D2913" s="43" t="s">
        <v>55</v>
      </c>
      <c r="E2913" s="43" t="s">
        <v>2113</v>
      </c>
      <c r="F2913" s="43" t="s">
        <v>3975</v>
      </c>
      <c r="G2913" s="43" t="s">
        <v>4654</v>
      </c>
      <c r="H2913" s="76">
        <v>100</v>
      </c>
      <c r="I2913" s="229"/>
      <c r="J2913" s="73">
        <f t="shared" si="135"/>
        <v>0</v>
      </c>
      <c r="K2913" s="73">
        <f t="shared" si="136"/>
        <v>0</v>
      </c>
      <c r="L2913" s="3" t="e">
        <f t="shared" si="137"/>
        <v>#N/A</v>
      </c>
    </row>
    <row r="2914" spans="1:12" x14ac:dyDescent="0.25">
      <c r="A2914" s="43" t="s">
        <v>47</v>
      </c>
      <c r="B2914" s="43" t="s">
        <v>16</v>
      </c>
      <c r="C2914" s="43" t="s">
        <v>733</v>
      </c>
      <c r="D2914" s="43" t="s">
        <v>55</v>
      </c>
      <c r="E2914" s="43" t="s">
        <v>2114</v>
      </c>
      <c r="F2914" s="43" t="s">
        <v>3976</v>
      </c>
      <c r="G2914" s="43" t="s">
        <v>4654</v>
      </c>
      <c r="H2914" s="76">
        <v>222</v>
      </c>
      <c r="I2914" s="229"/>
      <c r="J2914" s="73">
        <f t="shared" si="135"/>
        <v>0</v>
      </c>
      <c r="K2914" s="73">
        <f t="shared" si="136"/>
        <v>0</v>
      </c>
      <c r="L2914" s="3" t="e">
        <f t="shared" si="137"/>
        <v>#N/A</v>
      </c>
    </row>
    <row r="2915" spans="1:12" ht="20" x14ac:dyDescent="0.25">
      <c r="A2915" s="43" t="s">
        <v>47</v>
      </c>
      <c r="B2915" s="43" t="s">
        <v>16</v>
      </c>
      <c r="C2915" s="43" t="s">
        <v>734</v>
      </c>
      <c r="D2915" s="43" t="s">
        <v>55</v>
      </c>
      <c r="E2915" s="43" t="s">
        <v>2115</v>
      </c>
      <c r="F2915" s="43" t="s">
        <v>3977</v>
      </c>
      <c r="G2915" s="43" t="s">
        <v>4654</v>
      </c>
      <c r="H2915" s="76">
        <v>309</v>
      </c>
      <c r="I2915" s="229"/>
      <c r="J2915" s="73">
        <f t="shared" si="135"/>
        <v>0</v>
      </c>
      <c r="K2915" s="73">
        <f t="shared" si="136"/>
        <v>0</v>
      </c>
      <c r="L2915" s="3" t="e">
        <f t="shared" si="137"/>
        <v>#N/A</v>
      </c>
    </row>
    <row r="2916" spans="1:12" x14ac:dyDescent="0.25">
      <c r="A2916" s="43" t="s">
        <v>47</v>
      </c>
      <c r="B2916" s="43" t="s">
        <v>16</v>
      </c>
      <c r="C2916" s="43" t="s">
        <v>736</v>
      </c>
      <c r="D2916" s="43" t="s">
        <v>55</v>
      </c>
      <c r="E2916" s="43" t="s">
        <v>2116</v>
      </c>
      <c r="F2916" s="43" t="s">
        <v>3978</v>
      </c>
      <c r="G2916" s="43" t="s">
        <v>4654</v>
      </c>
      <c r="H2916" s="76">
        <v>98</v>
      </c>
      <c r="I2916" s="229"/>
      <c r="J2916" s="73">
        <f t="shared" si="135"/>
        <v>0</v>
      </c>
      <c r="K2916" s="73">
        <f t="shared" si="136"/>
        <v>0</v>
      </c>
      <c r="L2916" s="3" t="e">
        <f t="shared" si="137"/>
        <v>#N/A</v>
      </c>
    </row>
    <row r="2917" spans="1:12" ht="20" x14ac:dyDescent="0.25">
      <c r="A2917" s="43" t="s">
        <v>47</v>
      </c>
      <c r="B2917" s="43" t="s">
        <v>16</v>
      </c>
      <c r="C2917" s="43" t="s">
        <v>736</v>
      </c>
      <c r="D2917" s="43" t="s">
        <v>55</v>
      </c>
      <c r="E2917" s="43" t="s">
        <v>2117</v>
      </c>
      <c r="F2917" s="43" t="s">
        <v>3979</v>
      </c>
      <c r="G2917" s="43" t="s">
        <v>4654</v>
      </c>
      <c r="H2917" s="76">
        <v>2373</v>
      </c>
      <c r="I2917" s="229"/>
      <c r="J2917" s="73">
        <f t="shared" si="135"/>
        <v>0</v>
      </c>
      <c r="K2917" s="73">
        <f t="shared" si="136"/>
        <v>0</v>
      </c>
      <c r="L2917" s="3" t="e">
        <f t="shared" si="137"/>
        <v>#N/A</v>
      </c>
    </row>
    <row r="2918" spans="1:12" x14ac:dyDescent="0.25">
      <c r="A2918" s="43" t="s">
        <v>47</v>
      </c>
      <c r="B2918" s="43" t="s">
        <v>16</v>
      </c>
      <c r="C2918" s="43" t="s">
        <v>739</v>
      </c>
      <c r="D2918" s="43" t="s">
        <v>371</v>
      </c>
      <c r="E2918" s="43" t="s">
        <v>2118</v>
      </c>
      <c r="F2918" s="43" t="s">
        <v>305</v>
      </c>
      <c r="G2918" s="43" t="s">
        <v>4654</v>
      </c>
      <c r="H2918" s="76">
        <v>205</v>
      </c>
      <c r="I2918" s="229">
        <v>2.8243902439024422E-2</v>
      </c>
      <c r="J2918" s="73">
        <f t="shared" si="135"/>
        <v>5.6157580096702483E-4</v>
      </c>
      <c r="K2918" s="73">
        <f t="shared" si="136"/>
        <v>5.9051230391982461</v>
      </c>
      <c r="L2918" s="3" t="e">
        <f t="shared" si="137"/>
        <v>#N/A</v>
      </c>
    </row>
    <row r="2919" spans="1:12" x14ac:dyDescent="0.25">
      <c r="A2919" s="43" t="s">
        <v>47</v>
      </c>
      <c r="B2919" s="43" t="s">
        <v>16</v>
      </c>
      <c r="C2919" s="43" t="s">
        <v>805</v>
      </c>
      <c r="D2919" s="43" t="s">
        <v>374</v>
      </c>
      <c r="E2919" s="43" t="s">
        <v>2119</v>
      </c>
      <c r="F2919" s="43" t="s">
        <v>3980</v>
      </c>
      <c r="G2919" s="43" t="s">
        <v>4654</v>
      </c>
      <c r="H2919" s="76">
        <v>5520</v>
      </c>
      <c r="I2919" s="229">
        <v>4.8190217391304344E-2</v>
      </c>
      <c r="J2919" s="73">
        <f t="shared" si="135"/>
        <v>9.5816999753209581E-4</v>
      </c>
      <c r="K2919" s="73">
        <f t="shared" si="136"/>
        <v>271.29909838637712</v>
      </c>
      <c r="L2919" s="3" t="e">
        <f t="shared" si="137"/>
        <v>#N/A</v>
      </c>
    </row>
    <row r="2920" spans="1:12" x14ac:dyDescent="0.25">
      <c r="A2920" s="43" t="s">
        <v>47</v>
      </c>
      <c r="B2920" s="43" t="s">
        <v>16</v>
      </c>
      <c r="C2920" s="43" t="s">
        <v>740</v>
      </c>
      <c r="D2920" s="43" t="s">
        <v>374</v>
      </c>
      <c r="E2920" s="43" t="s">
        <v>2120</v>
      </c>
      <c r="F2920" s="43" t="s">
        <v>3980</v>
      </c>
      <c r="G2920" s="43" t="s">
        <v>4654</v>
      </c>
      <c r="H2920" s="76">
        <v>153</v>
      </c>
      <c r="I2920" s="229">
        <v>1.1241830065359469E-2</v>
      </c>
      <c r="J2920" s="73">
        <f t="shared" si="135"/>
        <v>2.2352221818209509E-4</v>
      </c>
      <c r="K2920" s="73">
        <f t="shared" si="136"/>
        <v>1.7541988993818591</v>
      </c>
      <c r="L2920" s="3" t="e">
        <f t="shared" si="137"/>
        <v>#N/A</v>
      </c>
    </row>
    <row r="2921" spans="1:12" x14ac:dyDescent="0.25">
      <c r="A2921" s="43" t="s">
        <v>47</v>
      </c>
      <c r="B2921" s="43" t="s">
        <v>16</v>
      </c>
      <c r="C2921" s="43" t="s">
        <v>741</v>
      </c>
      <c r="D2921" s="43" t="s">
        <v>55</v>
      </c>
      <c r="E2921" s="43" t="s">
        <v>2121</v>
      </c>
      <c r="F2921" s="242" t="s">
        <v>3981</v>
      </c>
      <c r="G2921" s="43" t="s">
        <v>4654</v>
      </c>
      <c r="H2921" s="76">
        <v>33525</v>
      </c>
      <c r="I2921" s="229"/>
      <c r="J2921" s="73">
        <f t="shared" si="135"/>
        <v>0</v>
      </c>
      <c r="K2921" s="73">
        <f t="shared" si="136"/>
        <v>0</v>
      </c>
      <c r="L2921" s="3">
        <f t="shared" si="137"/>
        <v>18</v>
      </c>
    </row>
    <row r="2922" spans="1:12" x14ac:dyDescent="0.25">
      <c r="A2922" s="43" t="s">
        <v>47</v>
      </c>
      <c r="B2922" s="43" t="s">
        <v>16</v>
      </c>
      <c r="C2922" s="43" t="s">
        <v>742</v>
      </c>
      <c r="D2922" s="43" t="s">
        <v>55</v>
      </c>
      <c r="E2922" s="43" t="s">
        <v>2122</v>
      </c>
      <c r="F2922" s="43" t="s">
        <v>3982</v>
      </c>
      <c r="G2922" s="43" t="s">
        <v>4654</v>
      </c>
      <c r="H2922" s="76">
        <v>2000</v>
      </c>
      <c r="I2922" s="229"/>
      <c r="J2922" s="73">
        <f t="shared" si="135"/>
        <v>0</v>
      </c>
      <c r="K2922" s="73">
        <f t="shared" si="136"/>
        <v>0</v>
      </c>
      <c r="L2922" s="3" t="e">
        <f t="shared" si="137"/>
        <v>#N/A</v>
      </c>
    </row>
    <row r="2923" spans="1:12" x14ac:dyDescent="0.25">
      <c r="A2923" s="43" t="s">
        <v>47</v>
      </c>
      <c r="B2923" s="43" t="s">
        <v>16</v>
      </c>
      <c r="C2923" s="43" t="s">
        <v>743</v>
      </c>
      <c r="D2923" s="43" t="s">
        <v>55</v>
      </c>
      <c r="E2923" s="43" t="s">
        <v>2123</v>
      </c>
      <c r="F2923" s="43" t="s">
        <v>3983</v>
      </c>
      <c r="G2923" s="43" t="s">
        <v>4654</v>
      </c>
      <c r="H2923" s="76">
        <v>91</v>
      </c>
      <c r="I2923" s="229"/>
      <c r="J2923" s="73">
        <f t="shared" si="135"/>
        <v>0</v>
      </c>
      <c r="K2923" s="73">
        <f t="shared" si="136"/>
        <v>0</v>
      </c>
      <c r="L2923" s="3" t="e">
        <f t="shared" si="137"/>
        <v>#N/A</v>
      </c>
    </row>
    <row r="2924" spans="1:12" x14ac:dyDescent="0.25">
      <c r="A2924" s="43" t="s">
        <v>47</v>
      </c>
      <c r="B2924" s="43" t="s">
        <v>16</v>
      </c>
      <c r="C2924" s="43" t="s">
        <v>743</v>
      </c>
      <c r="D2924" s="43" t="s">
        <v>55</v>
      </c>
      <c r="E2924" s="43" t="s">
        <v>2124</v>
      </c>
      <c r="F2924" s="43" t="s">
        <v>3984</v>
      </c>
      <c r="G2924" s="43" t="s">
        <v>4654</v>
      </c>
      <c r="H2924" s="76">
        <v>193</v>
      </c>
      <c r="I2924" s="229"/>
      <c r="J2924" s="73">
        <f t="shared" si="135"/>
        <v>0</v>
      </c>
      <c r="K2924" s="73">
        <f t="shared" si="136"/>
        <v>0</v>
      </c>
      <c r="L2924" s="3" t="e">
        <f t="shared" si="137"/>
        <v>#N/A</v>
      </c>
    </row>
    <row r="2925" spans="1:12" ht="20" x14ac:dyDescent="0.25">
      <c r="A2925" s="43" t="s">
        <v>47</v>
      </c>
      <c r="B2925" s="43" t="s">
        <v>16</v>
      </c>
      <c r="C2925" s="43" t="s">
        <v>744</v>
      </c>
      <c r="D2925" s="43" t="s">
        <v>55</v>
      </c>
      <c r="E2925" s="43" t="s">
        <v>2125</v>
      </c>
      <c r="F2925" s="43" t="s">
        <v>3985</v>
      </c>
      <c r="G2925" s="43" t="s">
        <v>4654</v>
      </c>
      <c r="H2925" s="76">
        <v>219</v>
      </c>
      <c r="I2925" s="229"/>
      <c r="J2925" s="73">
        <f t="shared" si="135"/>
        <v>0</v>
      </c>
      <c r="K2925" s="73">
        <f t="shared" si="136"/>
        <v>0</v>
      </c>
      <c r="L2925" s="3" t="e">
        <f t="shared" si="137"/>
        <v>#N/A</v>
      </c>
    </row>
    <row r="2926" spans="1:12" x14ac:dyDescent="0.25">
      <c r="A2926" s="43" t="s">
        <v>47</v>
      </c>
      <c r="B2926" s="43" t="s">
        <v>16</v>
      </c>
      <c r="C2926" s="43" t="s">
        <v>744</v>
      </c>
      <c r="D2926" s="43" t="s">
        <v>55</v>
      </c>
      <c r="E2926" s="43" t="s">
        <v>2126</v>
      </c>
      <c r="F2926" s="43" t="s">
        <v>3986</v>
      </c>
      <c r="G2926" s="43" t="s">
        <v>4654</v>
      </c>
      <c r="H2926" s="76">
        <v>351</v>
      </c>
      <c r="I2926" s="229"/>
      <c r="J2926" s="73">
        <f t="shared" si="135"/>
        <v>0</v>
      </c>
      <c r="K2926" s="73">
        <f t="shared" si="136"/>
        <v>0</v>
      </c>
      <c r="L2926" s="3" t="e">
        <f t="shared" si="137"/>
        <v>#N/A</v>
      </c>
    </row>
    <row r="2927" spans="1:12" x14ac:dyDescent="0.25">
      <c r="A2927" s="43" t="s">
        <v>47</v>
      </c>
      <c r="B2927" s="43" t="s">
        <v>16</v>
      </c>
      <c r="C2927" s="43" t="s">
        <v>744</v>
      </c>
      <c r="D2927" s="43" t="s">
        <v>55</v>
      </c>
      <c r="E2927" s="43" t="s">
        <v>2127</v>
      </c>
      <c r="F2927" s="43" t="s">
        <v>3987</v>
      </c>
      <c r="G2927" s="43" t="s">
        <v>4654</v>
      </c>
      <c r="H2927" s="76">
        <v>349</v>
      </c>
      <c r="I2927" s="229"/>
      <c r="J2927" s="73">
        <f t="shared" si="135"/>
        <v>0</v>
      </c>
      <c r="K2927" s="73">
        <f t="shared" si="136"/>
        <v>0</v>
      </c>
      <c r="L2927" s="3" t="e">
        <f t="shared" si="137"/>
        <v>#N/A</v>
      </c>
    </row>
    <row r="2928" spans="1:12" x14ac:dyDescent="0.25">
      <c r="A2928" s="43" t="s">
        <v>47</v>
      </c>
      <c r="B2928" s="43" t="s">
        <v>16</v>
      </c>
      <c r="C2928" s="43" t="s">
        <v>746</v>
      </c>
      <c r="D2928" s="43" t="s">
        <v>55</v>
      </c>
      <c r="E2928" s="43" t="s">
        <v>2128</v>
      </c>
      <c r="F2928" s="43" t="s">
        <v>3988</v>
      </c>
      <c r="G2928" s="43" t="s">
        <v>4654</v>
      </c>
      <c r="H2928" s="76">
        <v>80292</v>
      </c>
      <c r="I2928" s="229">
        <v>1.1690454839834604E-2</v>
      </c>
      <c r="J2928" s="73">
        <f t="shared" si="135"/>
        <v>2.3244226092772593E-4</v>
      </c>
      <c r="K2928" s="73">
        <f t="shared" si="136"/>
        <v>957.31325401440904</v>
      </c>
      <c r="L2928" s="3" t="e">
        <f t="shared" si="137"/>
        <v>#N/A</v>
      </c>
    </row>
    <row r="2929" spans="1:12" x14ac:dyDescent="0.25">
      <c r="A2929" s="43" t="s">
        <v>47</v>
      </c>
      <c r="B2929" s="43" t="s">
        <v>16</v>
      </c>
      <c r="C2929" s="43" t="s">
        <v>746</v>
      </c>
      <c r="D2929" s="43" t="s">
        <v>55</v>
      </c>
      <c r="E2929" s="43" t="s">
        <v>2129</v>
      </c>
      <c r="F2929" s="43" t="s">
        <v>3989</v>
      </c>
      <c r="G2929" s="43" t="s">
        <v>4654</v>
      </c>
      <c r="H2929" s="76">
        <v>80082</v>
      </c>
      <c r="I2929" s="229">
        <v>1.2539397117954097E-2</v>
      </c>
      <c r="J2929" s="73">
        <f t="shared" si="135"/>
        <v>2.4932184903843292E-4</v>
      </c>
      <c r="K2929" s="73">
        <f t="shared" si="136"/>
        <v>1024.1461923146958</v>
      </c>
      <c r="L2929" s="3" t="e">
        <f t="shared" si="137"/>
        <v>#N/A</v>
      </c>
    </row>
    <row r="2930" spans="1:12" x14ac:dyDescent="0.25">
      <c r="A2930" s="43" t="s">
        <v>47</v>
      </c>
      <c r="B2930" s="43" t="s">
        <v>16</v>
      </c>
      <c r="C2930" s="43" t="s">
        <v>746</v>
      </c>
      <c r="D2930" s="43" t="s">
        <v>55</v>
      </c>
      <c r="E2930" s="43" t="s">
        <v>2130</v>
      </c>
      <c r="F2930" s="43" t="s">
        <v>3976</v>
      </c>
      <c r="G2930" s="43" t="s">
        <v>4654</v>
      </c>
      <c r="H2930" s="76">
        <v>5664</v>
      </c>
      <c r="I2930" s="229">
        <v>1.5999293785310734E-2</v>
      </c>
      <c r="J2930" s="73">
        <f t="shared" si="135"/>
        <v>3.1811525485155175E-4</v>
      </c>
      <c r="K2930" s="73">
        <f t="shared" si="136"/>
        <v>92.421804803479176</v>
      </c>
      <c r="L2930" s="3" t="e">
        <f t="shared" si="137"/>
        <v>#N/A</v>
      </c>
    </row>
    <row r="2931" spans="1:12" x14ac:dyDescent="0.25">
      <c r="A2931" s="43" t="s">
        <v>47</v>
      </c>
      <c r="B2931" s="43" t="s">
        <v>16</v>
      </c>
      <c r="C2931" s="43" t="s">
        <v>747</v>
      </c>
      <c r="D2931" s="43" t="s">
        <v>55</v>
      </c>
      <c r="E2931" s="43" t="s">
        <v>2131</v>
      </c>
      <c r="F2931" s="43" t="s">
        <v>3990</v>
      </c>
      <c r="G2931" s="43" t="s">
        <v>4654</v>
      </c>
      <c r="H2931" s="76">
        <v>3449</v>
      </c>
      <c r="I2931" s="229"/>
      <c r="J2931" s="73">
        <f t="shared" si="135"/>
        <v>0</v>
      </c>
      <c r="K2931" s="73">
        <f t="shared" si="136"/>
        <v>0</v>
      </c>
      <c r="L2931" s="3" t="e">
        <f t="shared" si="137"/>
        <v>#N/A</v>
      </c>
    </row>
    <row r="2932" spans="1:12" x14ac:dyDescent="0.25">
      <c r="A2932" s="43" t="s">
        <v>47</v>
      </c>
      <c r="B2932" s="43" t="s">
        <v>16</v>
      </c>
      <c r="C2932" s="43" t="s">
        <v>748</v>
      </c>
      <c r="D2932" s="43" t="s">
        <v>55</v>
      </c>
      <c r="E2932" s="43" t="s">
        <v>2132</v>
      </c>
      <c r="F2932" s="43" t="s">
        <v>3991</v>
      </c>
      <c r="G2932" s="43" t="s">
        <v>4654</v>
      </c>
      <c r="H2932" s="76">
        <v>11382</v>
      </c>
      <c r="I2932" s="229">
        <v>1.7564575645756458E-2</v>
      </c>
      <c r="J2932" s="73">
        <f t="shared" si="135"/>
        <v>3.4923788092692084E-4</v>
      </c>
      <c r="K2932" s="73">
        <f t="shared" si="136"/>
        <v>203.89502556071022</v>
      </c>
      <c r="L2932" s="3" t="e">
        <f t="shared" si="137"/>
        <v>#N/A</v>
      </c>
    </row>
    <row r="2933" spans="1:12" x14ac:dyDescent="0.25">
      <c r="A2933" s="43" t="s">
        <v>47</v>
      </c>
      <c r="B2933" s="43" t="s">
        <v>16</v>
      </c>
      <c r="C2933" s="43" t="s">
        <v>748</v>
      </c>
      <c r="D2933" s="43" t="s">
        <v>55</v>
      </c>
      <c r="E2933" s="43" t="s">
        <v>2133</v>
      </c>
      <c r="F2933" s="43" t="s">
        <v>3992</v>
      </c>
      <c r="G2933" s="43" t="s">
        <v>4654</v>
      </c>
      <c r="H2933" s="76">
        <v>118360</v>
      </c>
      <c r="I2933" s="229">
        <v>1.5100033795201081E-2</v>
      </c>
      <c r="J2933" s="73">
        <f t="shared" si="135"/>
        <v>3.0023519559580002E-4</v>
      </c>
      <c r="K2933" s="73">
        <f t="shared" si="136"/>
        <v>1822.7758377507187</v>
      </c>
      <c r="L2933" s="3" t="e">
        <f t="shared" si="137"/>
        <v>#N/A</v>
      </c>
    </row>
    <row r="2934" spans="1:12" x14ac:dyDescent="0.25">
      <c r="A2934" s="43" t="s">
        <v>47</v>
      </c>
      <c r="B2934" s="43" t="s">
        <v>16</v>
      </c>
      <c r="C2934" s="43" t="s">
        <v>748</v>
      </c>
      <c r="D2934" s="43" t="s">
        <v>55</v>
      </c>
      <c r="E2934" s="43" t="s">
        <v>2134</v>
      </c>
      <c r="F2934" s="43" t="s">
        <v>3993</v>
      </c>
      <c r="G2934" s="43" t="s">
        <v>4654</v>
      </c>
      <c r="H2934" s="76">
        <v>122887</v>
      </c>
      <c r="I2934" s="229">
        <v>1.0840935168081246E-2</v>
      </c>
      <c r="J2934" s="73">
        <f t="shared" si="135"/>
        <v>2.1555119245260715E-4</v>
      </c>
      <c r="K2934" s="73">
        <f t="shared" si="136"/>
        <v>1358.6984393869236</v>
      </c>
      <c r="L2934" s="3" t="e">
        <f t="shared" si="137"/>
        <v>#N/A</v>
      </c>
    </row>
    <row r="2935" spans="1:12" x14ac:dyDescent="0.25">
      <c r="A2935" s="43" t="s">
        <v>47</v>
      </c>
      <c r="B2935" s="43" t="s">
        <v>16</v>
      </c>
      <c r="C2935" s="43" t="s">
        <v>748</v>
      </c>
      <c r="D2935" s="43" t="s">
        <v>55</v>
      </c>
      <c r="E2935" s="43" t="s">
        <v>2135</v>
      </c>
      <c r="F2935" s="43" t="s">
        <v>3994</v>
      </c>
      <c r="G2935" s="43" t="s">
        <v>4654</v>
      </c>
      <c r="H2935" s="76">
        <v>50000</v>
      </c>
      <c r="I2935" s="229">
        <v>9.3100000000000006E-3</v>
      </c>
      <c r="J2935" s="73">
        <f t="shared" si="135"/>
        <v>1.8511148444483834E-4</v>
      </c>
      <c r="K2935" s="73">
        <f t="shared" si="136"/>
        <v>474.75557422224193</v>
      </c>
      <c r="L2935" s="3" t="e">
        <f t="shared" si="137"/>
        <v>#N/A</v>
      </c>
    </row>
    <row r="2936" spans="1:12" x14ac:dyDescent="0.25">
      <c r="A2936" s="43" t="s">
        <v>47</v>
      </c>
      <c r="B2936" s="43" t="s">
        <v>16</v>
      </c>
      <c r="C2936" s="43" t="s">
        <v>799</v>
      </c>
      <c r="D2936" s="43" t="s">
        <v>55</v>
      </c>
      <c r="E2936" s="43" t="s">
        <v>2136</v>
      </c>
      <c r="F2936" s="43" t="s">
        <v>3995</v>
      </c>
      <c r="G2936" s="43" t="s">
        <v>4654</v>
      </c>
      <c r="H2936" s="76">
        <v>2443</v>
      </c>
      <c r="I2936" s="229"/>
      <c r="J2936" s="73">
        <f t="shared" si="135"/>
        <v>0</v>
      </c>
      <c r="K2936" s="73">
        <f t="shared" si="136"/>
        <v>0</v>
      </c>
      <c r="L2936" s="3" t="e">
        <f t="shared" si="137"/>
        <v>#N/A</v>
      </c>
    </row>
    <row r="2937" spans="1:12" x14ac:dyDescent="0.25">
      <c r="A2937" s="43" t="s">
        <v>47</v>
      </c>
      <c r="B2937" s="43" t="s">
        <v>16</v>
      </c>
      <c r="C2937" s="43" t="s">
        <v>749</v>
      </c>
      <c r="D2937" s="43" t="s">
        <v>55</v>
      </c>
      <c r="E2937" s="43" t="s">
        <v>2137</v>
      </c>
      <c r="F2937" s="43" t="s">
        <v>3996</v>
      </c>
      <c r="G2937" s="43" t="s">
        <v>4654</v>
      </c>
      <c r="H2937" s="76">
        <v>3554</v>
      </c>
      <c r="I2937" s="229">
        <v>1.2529544175576815E-2</v>
      </c>
      <c r="J2937" s="73">
        <f t="shared" si="135"/>
        <v>2.4912594218670273E-4</v>
      </c>
      <c r="K2937" s="73">
        <f t="shared" si="136"/>
        <v>45.415393598531544</v>
      </c>
      <c r="L2937" s="3" t="e">
        <f t="shared" si="137"/>
        <v>#N/A</v>
      </c>
    </row>
    <row r="2938" spans="1:12" x14ac:dyDescent="0.25">
      <c r="A2938" s="43" t="s">
        <v>47</v>
      </c>
      <c r="B2938" s="43" t="s">
        <v>16</v>
      </c>
      <c r="C2938" s="43" t="s">
        <v>749</v>
      </c>
      <c r="D2938" s="43" t="s">
        <v>55</v>
      </c>
      <c r="E2938" s="43" t="s">
        <v>2138</v>
      </c>
      <c r="F2938" s="43" t="s">
        <v>3997</v>
      </c>
      <c r="G2938" s="43" t="s">
        <v>4654</v>
      </c>
      <c r="H2938" s="76">
        <v>3967</v>
      </c>
      <c r="I2938" s="229">
        <v>1.1699016889337029E-2</v>
      </c>
      <c r="J2938" s="73">
        <f t="shared" si="135"/>
        <v>2.3261250085181658E-4</v>
      </c>
      <c r="K2938" s="73">
        <f t="shared" si="136"/>
        <v>47.332773790879152</v>
      </c>
      <c r="L2938" s="3" t="e">
        <f t="shared" si="137"/>
        <v>#N/A</v>
      </c>
    </row>
    <row r="2939" spans="1:12" x14ac:dyDescent="0.25">
      <c r="A2939" s="43" t="s">
        <v>47</v>
      </c>
      <c r="B2939" s="43" t="s">
        <v>16</v>
      </c>
      <c r="C2939" s="43" t="s">
        <v>749</v>
      </c>
      <c r="D2939" s="43" t="s">
        <v>55</v>
      </c>
      <c r="E2939" s="43" t="s">
        <v>2139</v>
      </c>
      <c r="F2939" s="43" t="s">
        <v>3998</v>
      </c>
      <c r="G2939" s="43" t="s">
        <v>4654</v>
      </c>
      <c r="H2939" s="76">
        <v>532</v>
      </c>
      <c r="I2939" s="229">
        <v>1.9229323308270659E-2</v>
      </c>
      <c r="J2939" s="73">
        <f t="shared" si="135"/>
        <v>3.8233819360512474E-4</v>
      </c>
      <c r="K2939" s="73">
        <f t="shared" si="136"/>
        <v>10.433403918997916</v>
      </c>
      <c r="L2939" s="3" t="e">
        <f t="shared" si="137"/>
        <v>#N/A</v>
      </c>
    </row>
    <row r="2940" spans="1:12" x14ac:dyDescent="0.25">
      <c r="A2940" s="43" t="s">
        <v>47</v>
      </c>
      <c r="B2940" s="43" t="s">
        <v>16</v>
      </c>
      <c r="C2940" s="43" t="s">
        <v>750</v>
      </c>
      <c r="D2940" s="43" t="s">
        <v>55</v>
      </c>
      <c r="E2940" s="43" t="s">
        <v>2140</v>
      </c>
      <c r="F2940" s="43" t="s">
        <v>3999</v>
      </c>
      <c r="G2940" s="43" t="s">
        <v>4654</v>
      </c>
      <c r="H2940" s="76">
        <v>344540</v>
      </c>
      <c r="I2940" s="229">
        <v>1.5099988390317525E-2</v>
      </c>
      <c r="J2940" s="73">
        <f t="shared" si="135"/>
        <v>3.0023429280682081E-4</v>
      </c>
      <c r="K2940" s="73">
        <f t="shared" si="136"/>
        <v>5305.9927232436621</v>
      </c>
      <c r="L2940" s="3" t="e">
        <f t="shared" si="137"/>
        <v>#N/A</v>
      </c>
    </row>
    <row r="2941" spans="1:12" x14ac:dyDescent="0.25">
      <c r="A2941" s="43" t="s">
        <v>47</v>
      </c>
      <c r="B2941" s="43" t="s">
        <v>16</v>
      </c>
      <c r="C2941" s="43" t="s">
        <v>750</v>
      </c>
      <c r="D2941" s="43" t="s">
        <v>55</v>
      </c>
      <c r="E2941" s="43" t="s">
        <v>2141</v>
      </c>
      <c r="F2941" s="43" t="s">
        <v>3973</v>
      </c>
      <c r="G2941" s="43" t="s">
        <v>4654</v>
      </c>
      <c r="H2941" s="76">
        <v>14730</v>
      </c>
      <c r="I2941" s="229">
        <v>1.1699932111337404E-2</v>
      </c>
      <c r="J2941" s="73">
        <f t="shared" si="135"/>
        <v>2.3263069828501594E-4</v>
      </c>
      <c r="K2941" s="73">
        <f t="shared" si="136"/>
        <v>175.76665018573826</v>
      </c>
      <c r="L2941" s="3" t="e">
        <f t="shared" si="137"/>
        <v>#N/A</v>
      </c>
    </row>
    <row r="2942" spans="1:12" x14ac:dyDescent="0.25">
      <c r="A2942" s="43" t="s">
        <v>47</v>
      </c>
      <c r="B2942" s="43" t="s">
        <v>16</v>
      </c>
      <c r="C2942" s="43" t="s">
        <v>750</v>
      </c>
      <c r="D2942" s="43" t="s">
        <v>55</v>
      </c>
      <c r="E2942" s="43" t="s">
        <v>2142</v>
      </c>
      <c r="F2942" s="43" t="s">
        <v>4000</v>
      </c>
      <c r="G2942" s="43" t="s">
        <v>4654</v>
      </c>
      <c r="H2942" s="76">
        <v>325110</v>
      </c>
      <c r="I2942" s="229">
        <v>1.0839992617883178E-2</v>
      </c>
      <c r="J2942" s="73">
        <f t="shared" si="135"/>
        <v>2.1553245165063849E-4</v>
      </c>
      <c r="K2942" s="73">
        <f t="shared" si="136"/>
        <v>3594.261755356139</v>
      </c>
      <c r="L2942" s="3" t="e">
        <f t="shared" si="137"/>
        <v>#N/A</v>
      </c>
    </row>
    <row r="2943" spans="1:12" x14ac:dyDescent="0.25">
      <c r="A2943" s="43" t="s">
        <v>47</v>
      </c>
      <c r="B2943" s="43" t="s">
        <v>16</v>
      </c>
      <c r="C2943" s="43" t="s">
        <v>750</v>
      </c>
      <c r="D2943" s="43" t="s">
        <v>55</v>
      </c>
      <c r="E2943" s="43" t="s">
        <v>2143</v>
      </c>
      <c r="F2943" s="43" t="s">
        <v>4001</v>
      </c>
      <c r="G2943" s="43" t="s">
        <v>4654</v>
      </c>
      <c r="H2943" s="76">
        <v>193</v>
      </c>
      <c r="I2943" s="229">
        <v>1.082901554404145E-2</v>
      </c>
      <c r="J2943" s="73">
        <f t="shared" si="135"/>
        <v>2.1531419360190562E-4</v>
      </c>
      <c r="K2943" s="73">
        <f t="shared" si="136"/>
        <v>2.1315556393651676</v>
      </c>
      <c r="L2943" s="3" t="e">
        <f t="shared" si="137"/>
        <v>#N/A</v>
      </c>
    </row>
    <row r="2944" spans="1:12" x14ac:dyDescent="0.25">
      <c r="A2944" s="43" t="s">
        <v>47</v>
      </c>
      <c r="B2944" s="43" t="s">
        <v>16</v>
      </c>
      <c r="C2944" s="43" t="s">
        <v>750</v>
      </c>
      <c r="D2944" s="43" t="s">
        <v>55</v>
      </c>
      <c r="E2944" s="43" t="s">
        <v>2144</v>
      </c>
      <c r="F2944" s="43" t="s">
        <v>3994</v>
      </c>
      <c r="G2944" s="43" t="s">
        <v>4654</v>
      </c>
      <c r="H2944" s="76">
        <v>80000</v>
      </c>
      <c r="I2944" s="229">
        <v>9.3099999999999988E-3</v>
      </c>
      <c r="J2944" s="73">
        <f t="shared" si="135"/>
        <v>1.8511148444483831E-4</v>
      </c>
      <c r="K2944" s="73">
        <f t="shared" si="136"/>
        <v>759.60891875558696</v>
      </c>
      <c r="L2944" s="3" t="e">
        <f t="shared" si="137"/>
        <v>#N/A</v>
      </c>
    </row>
    <row r="2945" spans="1:12" x14ac:dyDescent="0.25">
      <c r="A2945" s="43" t="s">
        <v>47</v>
      </c>
      <c r="B2945" s="43" t="s">
        <v>16</v>
      </c>
      <c r="C2945" s="43" t="s">
        <v>751</v>
      </c>
      <c r="D2945" s="43" t="s">
        <v>55</v>
      </c>
      <c r="E2945" s="43" t="s">
        <v>2145</v>
      </c>
      <c r="F2945" s="43" t="s">
        <v>3973</v>
      </c>
      <c r="G2945" s="43" t="s">
        <v>4654</v>
      </c>
      <c r="H2945" s="76">
        <v>20857</v>
      </c>
      <c r="I2945" s="229"/>
      <c r="J2945" s="73">
        <f t="shared" si="135"/>
        <v>0</v>
      </c>
      <c r="K2945" s="73">
        <f t="shared" si="136"/>
        <v>0</v>
      </c>
      <c r="L2945" s="3" t="e">
        <f t="shared" si="137"/>
        <v>#N/A</v>
      </c>
    </row>
    <row r="2946" spans="1:12" x14ac:dyDescent="0.25">
      <c r="A2946" s="43" t="s">
        <v>47</v>
      </c>
      <c r="B2946" s="43" t="s">
        <v>16</v>
      </c>
      <c r="C2946" s="43" t="s">
        <v>751</v>
      </c>
      <c r="D2946" s="43" t="s">
        <v>55</v>
      </c>
      <c r="E2946" s="43" t="s">
        <v>2146</v>
      </c>
      <c r="F2946" s="43" t="s">
        <v>3974</v>
      </c>
      <c r="G2946" s="43" t="s">
        <v>4654</v>
      </c>
      <c r="H2946" s="76">
        <v>20855</v>
      </c>
      <c r="I2946" s="229"/>
      <c r="J2946" s="73">
        <f t="shared" si="135"/>
        <v>0</v>
      </c>
      <c r="K2946" s="73">
        <f t="shared" si="136"/>
        <v>0</v>
      </c>
      <c r="L2946" s="3" t="e">
        <f t="shared" si="137"/>
        <v>#N/A</v>
      </c>
    </row>
    <row r="2947" spans="1:12" x14ac:dyDescent="0.25">
      <c r="A2947" s="43" t="s">
        <v>47</v>
      </c>
      <c r="B2947" s="43" t="s">
        <v>16</v>
      </c>
      <c r="C2947" s="43" t="s">
        <v>752</v>
      </c>
      <c r="D2947" s="43" t="s">
        <v>55</v>
      </c>
      <c r="E2947" s="43" t="s">
        <v>2147</v>
      </c>
      <c r="F2947" s="43" t="s">
        <v>3983</v>
      </c>
      <c r="G2947" s="43" t="s">
        <v>4654</v>
      </c>
      <c r="H2947" s="76">
        <v>32138</v>
      </c>
      <c r="I2947" s="229"/>
      <c r="J2947" s="73">
        <f t="shared" si="135"/>
        <v>0</v>
      </c>
      <c r="K2947" s="73">
        <f t="shared" si="136"/>
        <v>0</v>
      </c>
      <c r="L2947" s="3" t="e">
        <f t="shared" si="137"/>
        <v>#N/A</v>
      </c>
    </row>
    <row r="2948" spans="1:12" x14ac:dyDescent="0.25">
      <c r="A2948" s="43" t="s">
        <v>47</v>
      </c>
      <c r="B2948" s="43" t="s">
        <v>16</v>
      </c>
      <c r="C2948" s="43" t="s">
        <v>752</v>
      </c>
      <c r="D2948" s="43" t="s">
        <v>55</v>
      </c>
      <c r="E2948" s="43" t="s">
        <v>2148</v>
      </c>
      <c r="F2948" s="43" t="s">
        <v>4002</v>
      </c>
      <c r="G2948" s="43" t="s">
        <v>4654</v>
      </c>
      <c r="H2948" s="76">
        <v>30616</v>
      </c>
      <c r="I2948" s="229"/>
      <c r="J2948" s="73">
        <f t="shared" si="135"/>
        <v>0</v>
      </c>
      <c r="K2948" s="73">
        <f t="shared" si="136"/>
        <v>0</v>
      </c>
      <c r="L2948" s="3" t="e">
        <f t="shared" si="137"/>
        <v>#N/A</v>
      </c>
    </row>
    <row r="2949" spans="1:12" x14ac:dyDescent="0.25">
      <c r="A2949" s="43" t="s">
        <v>47</v>
      </c>
      <c r="B2949" s="43" t="s">
        <v>16</v>
      </c>
      <c r="C2949" s="43" t="s">
        <v>754</v>
      </c>
      <c r="D2949" s="43" t="s">
        <v>374</v>
      </c>
      <c r="E2949" s="43" t="s">
        <v>2149</v>
      </c>
      <c r="F2949" s="43" t="s">
        <v>4003</v>
      </c>
      <c r="G2949" s="43" t="s">
        <v>4654</v>
      </c>
      <c r="H2949" s="76">
        <v>13079</v>
      </c>
      <c r="I2949" s="229">
        <v>4.819022861075007E-2</v>
      </c>
      <c r="J2949" s="73">
        <f t="shared" si="135"/>
        <v>9.5817022060924436E-4</v>
      </c>
      <c r="K2949" s="73">
        <f t="shared" si="136"/>
        <v>642.81190831534855</v>
      </c>
      <c r="L2949" s="3" t="e">
        <f t="shared" si="137"/>
        <v>#N/A</v>
      </c>
    </row>
    <row r="2950" spans="1:12" x14ac:dyDescent="0.25">
      <c r="A2950" s="43" t="s">
        <v>47</v>
      </c>
      <c r="B2950" s="43" t="s">
        <v>16</v>
      </c>
      <c r="C2950" s="43" t="s">
        <v>755</v>
      </c>
      <c r="D2950" s="43" t="s">
        <v>374</v>
      </c>
      <c r="E2950" s="43" t="s">
        <v>2150</v>
      </c>
      <c r="F2950" s="43" t="s">
        <v>4004</v>
      </c>
      <c r="G2950" s="43" t="s">
        <v>4654</v>
      </c>
      <c r="H2950" s="76">
        <v>498</v>
      </c>
      <c r="I2950" s="229">
        <v>1.7008032128514056E-2</v>
      </c>
      <c r="J2950" s="73">
        <f t="shared" si="135"/>
        <v>3.3817208107354894E-4</v>
      </c>
      <c r="K2950" s="73">
        <f t="shared" si="136"/>
        <v>8.6384096963746266</v>
      </c>
      <c r="L2950" s="3" t="e">
        <f t="shared" si="137"/>
        <v>#N/A</v>
      </c>
    </row>
    <row r="2951" spans="1:12" x14ac:dyDescent="0.25">
      <c r="A2951" s="43" t="s">
        <v>47</v>
      </c>
      <c r="B2951" s="43" t="s">
        <v>16</v>
      </c>
      <c r="C2951" s="43" t="s">
        <v>755</v>
      </c>
      <c r="D2951" s="43" t="s">
        <v>374</v>
      </c>
      <c r="E2951" s="43" t="s">
        <v>2151</v>
      </c>
      <c r="F2951" s="43" t="s">
        <v>4003</v>
      </c>
      <c r="G2951" s="43" t="s">
        <v>4654</v>
      </c>
      <c r="H2951" s="76">
        <v>13220</v>
      </c>
      <c r="I2951" s="229">
        <v>4.8189863842662634E-2</v>
      </c>
      <c r="J2951" s="73">
        <f t="shared" ref="J2951:J3014" si="138">I2951*$J$5</f>
        <v>9.5816296789580249E-4</v>
      </c>
      <c r="K2951" s="73">
        <f t="shared" ref="K2951:K3014" si="139">(I2951+J2951)*H2951</f>
        <v>649.73691443558255</v>
      </c>
      <c r="L2951" s="3" t="e">
        <f t="shared" ref="L2951:L3014" si="140">MATCH(C2951,$C$7237:$C$7264,0)</f>
        <v>#N/A</v>
      </c>
    </row>
    <row r="2952" spans="1:12" x14ac:dyDescent="0.25">
      <c r="A2952" s="43" t="s">
        <v>47</v>
      </c>
      <c r="B2952" s="43" t="s">
        <v>16</v>
      </c>
      <c r="C2952" s="43" t="s">
        <v>756</v>
      </c>
      <c r="D2952" s="43" t="s">
        <v>55</v>
      </c>
      <c r="E2952" s="43" t="s">
        <v>2152</v>
      </c>
      <c r="F2952" s="43" t="s">
        <v>3992</v>
      </c>
      <c r="G2952" s="43" t="s">
        <v>4654</v>
      </c>
      <c r="H2952" s="76">
        <v>53479</v>
      </c>
      <c r="I2952" s="229">
        <v>1.5101067708820285E-2</v>
      </c>
      <c r="J2952" s="73">
        <f t="shared" si="138"/>
        <v>3.0025575298407481E-4</v>
      </c>
      <c r="K2952" s="73">
        <f t="shared" si="139"/>
        <v>823.64737741383533</v>
      </c>
      <c r="L2952" s="3" t="e">
        <f t="shared" si="140"/>
        <v>#N/A</v>
      </c>
    </row>
    <row r="2953" spans="1:12" x14ac:dyDescent="0.25">
      <c r="A2953" s="43" t="s">
        <v>47</v>
      </c>
      <c r="B2953" s="43" t="s">
        <v>16</v>
      </c>
      <c r="C2953" s="43" t="s">
        <v>800</v>
      </c>
      <c r="D2953" s="43" t="s">
        <v>55</v>
      </c>
      <c r="E2953" s="43" t="s">
        <v>2153</v>
      </c>
      <c r="F2953" s="43" t="s">
        <v>4005</v>
      </c>
      <c r="G2953" s="43" t="s">
        <v>4654</v>
      </c>
      <c r="H2953" s="76">
        <v>1499</v>
      </c>
      <c r="I2953" s="229">
        <v>1.5943962641761174E-2</v>
      </c>
      <c r="J2953" s="73">
        <f t="shared" si="138"/>
        <v>3.1701510124054321E-4</v>
      </c>
      <c r="K2953" s="73">
        <f t="shared" si="139"/>
        <v>24.375205636759578</v>
      </c>
      <c r="L2953" s="3" t="e">
        <f t="shared" si="140"/>
        <v>#N/A</v>
      </c>
    </row>
    <row r="2954" spans="1:12" x14ac:dyDescent="0.25">
      <c r="A2954" s="43" t="s">
        <v>47</v>
      </c>
      <c r="B2954" s="43" t="s">
        <v>16</v>
      </c>
      <c r="C2954" s="43" t="s">
        <v>798</v>
      </c>
      <c r="D2954" s="43" t="s">
        <v>55</v>
      </c>
      <c r="E2954" s="43" t="s">
        <v>2154</v>
      </c>
      <c r="F2954" s="43" t="s">
        <v>4006</v>
      </c>
      <c r="G2954" s="43" t="s">
        <v>4654</v>
      </c>
      <c r="H2954" s="76">
        <v>44725</v>
      </c>
      <c r="I2954" s="229">
        <v>1.1690106204583568E-2</v>
      </c>
      <c r="J2954" s="73">
        <f t="shared" si="138"/>
        <v>2.3243532898477756E-4</v>
      </c>
      <c r="K2954" s="73">
        <f t="shared" si="139"/>
        <v>533.23567008884424</v>
      </c>
      <c r="L2954" s="3" t="e">
        <f t="shared" si="140"/>
        <v>#N/A</v>
      </c>
    </row>
    <row r="2955" spans="1:12" x14ac:dyDescent="0.25">
      <c r="A2955" s="43" t="s">
        <v>47</v>
      </c>
      <c r="B2955" s="43" t="s">
        <v>16</v>
      </c>
      <c r="C2955" s="43" t="s">
        <v>798</v>
      </c>
      <c r="D2955" s="43" t="s">
        <v>55</v>
      </c>
      <c r="E2955" s="43" t="s">
        <v>2155</v>
      </c>
      <c r="F2955" s="43" t="s">
        <v>4007</v>
      </c>
      <c r="G2955" s="43" t="s">
        <v>4654</v>
      </c>
      <c r="H2955" s="76">
        <v>44725</v>
      </c>
      <c r="I2955" s="229">
        <v>1.254108440469536E-2</v>
      </c>
      <c r="J2955" s="73">
        <f t="shared" si="138"/>
        <v>2.4935539749744039E-4</v>
      </c>
      <c r="K2955" s="73">
        <f t="shared" si="139"/>
        <v>572.05242015307306</v>
      </c>
      <c r="L2955" s="3" t="e">
        <f t="shared" si="140"/>
        <v>#N/A</v>
      </c>
    </row>
    <row r="2956" spans="1:12" x14ac:dyDescent="0.25">
      <c r="A2956" s="43" t="s">
        <v>47</v>
      </c>
      <c r="B2956" s="43" t="s">
        <v>16</v>
      </c>
      <c r="C2956" s="43" t="s">
        <v>798</v>
      </c>
      <c r="D2956" s="43" t="s">
        <v>55</v>
      </c>
      <c r="E2956" s="43" t="s">
        <v>2156</v>
      </c>
      <c r="F2956" s="43" t="s">
        <v>4008</v>
      </c>
      <c r="G2956" s="43" t="s">
        <v>4654</v>
      </c>
      <c r="H2956" s="76">
        <v>44725</v>
      </c>
      <c r="I2956" s="229">
        <v>1.678993851313583E-2</v>
      </c>
      <c r="J2956" s="73">
        <f t="shared" si="138"/>
        <v>3.3383570804555696E-4</v>
      </c>
      <c r="K2956" s="73">
        <f t="shared" si="139"/>
        <v>765.86080204233758</v>
      </c>
      <c r="L2956" s="3" t="e">
        <f t="shared" si="140"/>
        <v>#N/A</v>
      </c>
    </row>
    <row r="2957" spans="1:12" x14ac:dyDescent="0.25">
      <c r="A2957" s="43" t="s">
        <v>47</v>
      </c>
      <c r="B2957" s="43" t="s">
        <v>16</v>
      </c>
      <c r="C2957" s="43" t="s">
        <v>757</v>
      </c>
      <c r="D2957" s="43" t="s">
        <v>55</v>
      </c>
      <c r="E2957" s="43" t="s">
        <v>2157</v>
      </c>
      <c r="F2957" s="43" t="s">
        <v>4009</v>
      </c>
      <c r="G2957" s="43" t="s">
        <v>4654</v>
      </c>
      <c r="H2957" s="76">
        <v>106</v>
      </c>
      <c r="I2957" s="229">
        <v>1.7641509433962307E-2</v>
      </c>
      <c r="J2957" s="73">
        <f t="shared" si="138"/>
        <v>3.5076756167222152E-4</v>
      </c>
      <c r="K2957" s="73">
        <f t="shared" si="139"/>
        <v>1.9071813615372599</v>
      </c>
      <c r="L2957" s="3" t="e">
        <f t="shared" si="140"/>
        <v>#N/A</v>
      </c>
    </row>
    <row r="2958" spans="1:12" x14ac:dyDescent="0.25">
      <c r="A2958" s="43" t="s">
        <v>47</v>
      </c>
      <c r="B2958" s="43" t="s">
        <v>16</v>
      </c>
      <c r="C2958" s="43" t="s">
        <v>757</v>
      </c>
      <c r="D2958" s="43" t="s">
        <v>55</v>
      </c>
      <c r="E2958" s="43" t="s">
        <v>2158</v>
      </c>
      <c r="F2958" s="43" t="s">
        <v>3997</v>
      </c>
      <c r="G2958" s="43" t="s">
        <v>4654</v>
      </c>
      <c r="H2958" s="76">
        <v>57315</v>
      </c>
      <c r="I2958" s="229">
        <v>1.1689958998516967E-2</v>
      </c>
      <c r="J2958" s="73">
        <f t="shared" si="138"/>
        <v>2.3243240207462639E-4</v>
      </c>
      <c r="K2958" s="73">
        <f t="shared" si="139"/>
        <v>683.33186312490716</v>
      </c>
      <c r="L2958" s="3" t="e">
        <f t="shared" si="140"/>
        <v>#N/A</v>
      </c>
    </row>
    <row r="2959" spans="1:12" x14ac:dyDescent="0.25">
      <c r="A2959" s="43" t="s">
        <v>47</v>
      </c>
      <c r="B2959" s="43" t="s">
        <v>16</v>
      </c>
      <c r="C2959" s="43" t="s">
        <v>757</v>
      </c>
      <c r="D2959" s="43" t="s">
        <v>55</v>
      </c>
      <c r="E2959" s="43" t="s">
        <v>2159</v>
      </c>
      <c r="F2959" s="43" t="s">
        <v>3996</v>
      </c>
      <c r="G2959" s="43" t="s">
        <v>4654</v>
      </c>
      <c r="H2959" s="76">
        <v>57315</v>
      </c>
      <c r="I2959" s="229">
        <v>1.2539998255256042E-2</v>
      </c>
      <c r="J2959" s="73">
        <f t="shared" si="138"/>
        <v>2.4933380150012123E-4</v>
      </c>
      <c r="K2959" s="73">
        <f t="shared" si="139"/>
        <v>733.02056683297951</v>
      </c>
      <c r="L2959" s="3" t="e">
        <f t="shared" si="140"/>
        <v>#N/A</v>
      </c>
    </row>
    <row r="2960" spans="1:12" x14ac:dyDescent="0.25">
      <c r="A2960" s="43" t="s">
        <v>47</v>
      </c>
      <c r="B2960" s="43" t="s">
        <v>16</v>
      </c>
      <c r="C2960" s="43" t="s">
        <v>757</v>
      </c>
      <c r="D2960" s="43" t="s">
        <v>55</v>
      </c>
      <c r="E2960" s="43" t="s">
        <v>2160</v>
      </c>
      <c r="F2960" s="43" t="s">
        <v>4010</v>
      </c>
      <c r="G2960" s="43" t="s">
        <v>4654</v>
      </c>
      <c r="H2960" s="76">
        <v>60072</v>
      </c>
      <c r="I2960" s="229">
        <v>1.764998668264749E-2</v>
      </c>
      <c r="J2960" s="73">
        <f t="shared" si="138"/>
        <v>3.5093611549479107E-4</v>
      </c>
      <c r="K2960" s="73">
        <f t="shared" si="139"/>
        <v>1081.351434330003</v>
      </c>
      <c r="L2960" s="3" t="e">
        <f t="shared" si="140"/>
        <v>#N/A</v>
      </c>
    </row>
    <row r="2961" spans="1:12" x14ac:dyDescent="0.25">
      <c r="A2961" s="43" t="s">
        <v>47</v>
      </c>
      <c r="B2961" s="43" t="s">
        <v>16</v>
      </c>
      <c r="C2961" s="43" t="s">
        <v>758</v>
      </c>
      <c r="D2961" s="43" t="s">
        <v>55</v>
      </c>
      <c r="E2961" s="43" t="s">
        <v>2161</v>
      </c>
      <c r="F2961" s="43" t="s">
        <v>4011</v>
      </c>
      <c r="G2961" s="43" t="s">
        <v>4654</v>
      </c>
      <c r="H2961" s="76">
        <v>29212</v>
      </c>
      <c r="I2961" s="229">
        <v>1.2546556209776804E-2</v>
      </c>
      <c r="J2961" s="73">
        <f t="shared" si="138"/>
        <v>2.4946419384128772E-4</v>
      </c>
      <c r="K2961" s="73">
        <f t="shared" si="139"/>
        <v>373.79734803049172</v>
      </c>
      <c r="L2961" s="3" t="e">
        <f t="shared" si="140"/>
        <v>#N/A</v>
      </c>
    </row>
    <row r="2962" spans="1:12" x14ac:dyDescent="0.25">
      <c r="A2962" s="43" t="s">
        <v>47</v>
      </c>
      <c r="B2962" s="43" t="s">
        <v>16</v>
      </c>
      <c r="C2962" s="43" t="s">
        <v>758</v>
      </c>
      <c r="D2962" s="43" t="s">
        <v>55</v>
      </c>
      <c r="E2962" s="43" t="s">
        <v>2162</v>
      </c>
      <c r="F2962" s="43" t="s">
        <v>4012</v>
      </c>
      <c r="G2962" s="43" t="s">
        <v>4654</v>
      </c>
      <c r="H2962" s="76">
        <v>110507</v>
      </c>
      <c r="I2962" s="229">
        <v>1.5100038911562164E-2</v>
      </c>
      <c r="J2962" s="73">
        <f t="shared" si="138"/>
        <v>3.0023529732482203E-4</v>
      </c>
      <c r="K2962" s="73">
        <f t="shared" si="139"/>
        <v>1701.8381020014742</v>
      </c>
      <c r="L2962" s="3" t="e">
        <f t="shared" si="140"/>
        <v>#N/A</v>
      </c>
    </row>
    <row r="2963" spans="1:12" x14ac:dyDescent="0.25">
      <c r="A2963" s="43" t="s">
        <v>47</v>
      </c>
      <c r="B2963" s="43" t="s">
        <v>16</v>
      </c>
      <c r="C2963" s="43" t="s">
        <v>758</v>
      </c>
      <c r="D2963" s="43" t="s">
        <v>55</v>
      </c>
      <c r="E2963" s="43" t="s">
        <v>2163</v>
      </c>
      <c r="F2963" s="43" t="s">
        <v>4006</v>
      </c>
      <c r="G2963" s="43" t="s">
        <v>4654</v>
      </c>
      <c r="H2963" s="76">
        <v>142854</v>
      </c>
      <c r="I2963" s="229">
        <v>1.1691167205678525E-2</v>
      </c>
      <c r="J2963" s="73">
        <f t="shared" si="138"/>
        <v>2.3245642495552785E-4</v>
      </c>
      <c r="K2963" s="73">
        <f t="shared" si="139"/>
        <v>1703.3373301305971</v>
      </c>
      <c r="L2963" s="3" t="e">
        <f t="shared" si="140"/>
        <v>#N/A</v>
      </c>
    </row>
    <row r="2964" spans="1:12" x14ac:dyDescent="0.25">
      <c r="A2964" s="43" t="s">
        <v>47</v>
      </c>
      <c r="B2964" s="43" t="s">
        <v>16</v>
      </c>
      <c r="C2964" s="43" t="s">
        <v>758</v>
      </c>
      <c r="D2964" s="43" t="s">
        <v>55</v>
      </c>
      <c r="E2964" s="43" t="s">
        <v>2164</v>
      </c>
      <c r="F2964" s="43" t="s">
        <v>3974</v>
      </c>
      <c r="G2964" s="43" t="s">
        <v>4654</v>
      </c>
      <c r="H2964" s="76">
        <v>115949</v>
      </c>
      <c r="I2964" s="229">
        <v>1.2539996032738532E-2</v>
      </c>
      <c r="J2964" s="73">
        <f t="shared" si="138"/>
        <v>2.4933375730962546E-4</v>
      </c>
      <c r="K2964" s="73">
        <f t="shared" si="139"/>
        <v>1482.9099998262939</v>
      </c>
      <c r="L2964" s="3" t="e">
        <f t="shared" si="140"/>
        <v>#N/A</v>
      </c>
    </row>
    <row r="2965" spans="1:12" x14ac:dyDescent="0.25">
      <c r="A2965" s="43" t="s">
        <v>47</v>
      </c>
      <c r="B2965" s="43" t="s">
        <v>16</v>
      </c>
      <c r="C2965" s="43" t="s">
        <v>758</v>
      </c>
      <c r="D2965" s="43" t="s">
        <v>55</v>
      </c>
      <c r="E2965" s="43" t="s">
        <v>2165</v>
      </c>
      <c r="F2965" s="43" t="s">
        <v>4013</v>
      </c>
      <c r="G2965" s="43" t="s">
        <v>4654</v>
      </c>
      <c r="H2965" s="76">
        <v>140977</v>
      </c>
      <c r="I2965" s="229">
        <v>1.6791604304248212E-2</v>
      </c>
      <c r="J2965" s="73">
        <f t="shared" si="138"/>
        <v>3.3386882910523344E-4</v>
      </c>
      <c r="K2965" s="73">
        <f t="shared" si="139"/>
        <v>2414.2978259207684</v>
      </c>
      <c r="L2965" s="3" t="e">
        <f t="shared" si="140"/>
        <v>#N/A</v>
      </c>
    </row>
    <row r="2966" spans="1:12" x14ac:dyDescent="0.25">
      <c r="A2966" s="43" t="s">
        <v>47</v>
      </c>
      <c r="B2966" s="43" t="s">
        <v>16</v>
      </c>
      <c r="C2966" s="43" t="s">
        <v>759</v>
      </c>
      <c r="D2966" s="43" t="s">
        <v>55</v>
      </c>
      <c r="E2966" s="43" t="s">
        <v>2166</v>
      </c>
      <c r="F2966" s="43" t="s">
        <v>4014</v>
      </c>
      <c r="G2966" s="43" t="s">
        <v>4654</v>
      </c>
      <c r="H2966" s="76">
        <v>6750</v>
      </c>
      <c r="I2966" s="229">
        <v>1.7650370370370372E-2</v>
      </c>
      <c r="J2966" s="73">
        <f t="shared" si="138"/>
        <v>3.5094374438887762E-4</v>
      </c>
      <c r="K2966" s="73">
        <f t="shared" si="139"/>
        <v>121.50887027462493</v>
      </c>
      <c r="L2966" s="3" t="e">
        <f t="shared" si="140"/>
        <v>#N/A</v>
      </c>
    </row>
    <row r="2967" spans="1:12" x14ac:dyDescent="0.25">
      <c r="A2967" s="43" t="s">
        <v>47</v>
      </c>
      <c r="B2967" s="43" t="s">
        <v>16</v>
      </c>
      <c r="C2967" s="43" t="s">
        <v>759</v>
      </c>
      <c r="D2967" s="43" t="s">
        <v>55</v>
      </c>
      <c r="E2967" s="43" t="s">
        <v>2167</v>
      </c>
      <c r="F2967" s="43" t="s">
        <v>4015</v>
      </c>
      <c r="G2967" s="43" t="s">
        <v>4654</v>
      </c>
      <c r="H2967" s="76">
        <v>5350</v>
      </c>
      <c r="I2967" s="229">
        <v>1.7650467289719626E-2</v>
      </c>
      <c r="J2967" s="73">
        <f t="shared" si="138"/>
        <v>3.509456714441528E-4</v>
      </c>
      <c r="K2967" s="73">
        <f t="shared" si="139"/>
        <v>96.307559342226213</v>
      </c>
      <c r="L2967" s="3" t="e">
        <f t="shared" si="140"/>
        <v>#N/A</v>
      </c>
    </row>
    <row r="2968" spans="1:12" x14ac:dyDescent="0.25">
      <c r="A2968" s="43" t="s">
        <v>47</v>
      </c>
      <c r="B2968" s="43" t="s">
        <v>16</v>
      </c>
      <c r="C2968" s="43" t="s">
        <v>759</v>
      </c>
      <c r="D2968" s="43" t="s">
        <v>55</v>
      </c>
      <c r="E2968" s="43" t="s">
        <v>2168</v>
      </c>
      <c r="F2968" s="43" t="s">
        <v>4006</v>
      </c>
      <c r="G2968" s="43" t="s">
        <v>4654</v>
      </c>
      <c r="H2968" s="76">
        <v>275219</v>
      </c>
      <c r="I2968" s="229">
        <v>1.1689999600318291E-2</v>
      </c>
      <c r="J2968" s="73">
        <f t="shared" si="138"/>
        <v>2.324332093635323E-4</v>
      </c>
      <c r="K2968" s="73">
        <f t="shared" si="139"/>
        <v>3281.2800354478218</v>
      </c>
      <c r="L2968" s="3" t="e">
        <f t="shared" si="140"/>
        <v>#N/A</v>
      </c>
    </row>
    <row r="2969" spans="1:12" x14ac:dyDescent="0.25">
      <c r="A2969" s="43" t="s">
        <v>47</v>
      </c>
      <c r="B2969" s="43" t="s">
        <v>16</v>
      </c>
      <c r="C2969" s="43" t="s">
        <v>759</v>
      </c>
      <c r="D2969" s="43" t="s">
        <v>55</v>
      </c>
      <c r="E2969" s="43" t="s">
        <v>2169</v>
      </c>
      <c r="F2969" s="43" t="s">
        <v>4007</v>
      </c>
      <c r="G2969" s="43" t="s">
        <v>4654</v>
      </c>
      <c r="H2969" s="76">
        <v>275219</v>
      </c>
      <c r="I2969" s="229">
        <v>1.2540013589178074E-2</v>
      </c>
      <c r="J2969" s="73">
        <f t="shared" si="138"/>
        <v>2.493341063857356E-4</v>
      </c>
      <c r="K2969" s="73">
        <f t="shared" si="139"/>
        <v>3519.871483425376</v>
      </c>
      <c r="L2969" s="3" t="e">
        <f t="shared" si="140"/>
        <v>#N/A</v>
      </c>
    </row>
    <row r="2970" spans="1:12" x14ac:dyDescent="0.25">
      <c r="A2970" s="43" t="s">
        <v>47</v>
      </c>
      <c r="B2970" s="43" t="s">
        <v>16</v>
      </c>
      <c r="C2970" s="43" t="s">
        <v>759</v>
      </c>
      <c r="D2970" s="43" t="s">
        <v>55</v>
      </c>
      <c r="E2970" s="43" t="s">
        <v>2170</v>
      </c>
      <c r="F2970" s="43" t="s">
        <v>4016</v>
      </c>
      <c r="G2970" s="43" t="s">
        <v>4654</v>
      </c>
      <c r="H2970" s="76">
        <v>252809</v>
      </c>
      <c r="I2970" s="229">
        <v>1.7650004548888685E-2</v>
      </c>
      <c r="J2970" s="73">
        <f t="shared" si="138"/>
        <v>3.5093647073071254E-4</v>
      </c>
      <c r="K2970" s="73">
        <f t="shared" si="139"/>
        <v>4550.79989822896</v>
      </c>
      <c r="L2970" s="3" t="e">
        <f t="shared" si="140"/>
        <v>#N/A</v>
      </c>
    </row>
    <row r="2971" spans="1:12" x14ac:dyDescent="0.25">
      <c r="A2971" s="43" t="s">
        <v>47</v>
      </c>
      <c r="B2971" s="43" t="s">
        <v>16</v>
      </c>
      <c r="C2971" s="43" t="s">
        <v>759</v>
      </c>
      <c r="D2971" s="43" t="s">
        <v>55</v>
      </c>
      <c r="E2971" s="43" t="s">
        <v>2171</v>
      </c>
      <c r="F2971" s="43" t="s">
        <v>4017</v>
      </c>
      <c r="G2971" s="43" t="s">
        <v>4654</v>
      </c>
      <c r="H2971" s="76">
        <v>5560</v>
      </c>
      <c r="I2971" s="229">
        <v>1.7660071942446044E-2</v>
      </c>
      <c r="J2971" s="73">
        <f t="shared" si="138"/>
        <v>3.5113664153263446E-4</v>
      </c>
      <c r="K2971" s="73">
        <f t="shared" si="139"/>
        <v>100.14231972692146</v>
      </c>
      <c r="L2971" s="3" t="e">
        <f t="shared" si="140"/>
        <v>#N/A</v>
      </c>
    </row>
    <row r="2972" spans="1:12" x14ac:dyDescent="0.25">
      <c r="A2972" s="43" t="s">
        <v>47</v>
      </c>
      <c r="B2972" s="43" t="s">
        <v>16</v>
      </c>
      <c r="C2972" s="43" t="s">
        <v>759</v>
      </c>
      <c r="D2972" s="43" t="s">
        <v>55</v>
      </c>
      <c r="E2972" s="43" t="s">
        <v>2172</v>
      </c>
      <c r="F2972" s="43" t="s">
        <v>4018</v>
      </c>
      <c r="G2972" s="43" t="s">
        <v>4654</v>
      </c>
      <c r="H2972" s="76">
        <v>9341</v>
      </c>
      <c r="I2972" s="229">
        <v>1.679049352317739E-2</v>
      </c>
      <c r="J2972" s="73">
        <f t="shared" si="138"/>
        <v>3.3384674335518909E-4</v>
      </c>
      <c r="K2972" s="73">
        <f t="shared" si="139"/>
        <v>159.95846242968082</v>
      </c>
      <c r="L2972" s="3" t="e">
        <f t="shared" si="140"/>
        <v>#N/A</v>
      </c>
    </row>
    <row r="2973" spans="1:12" x14ac:dyDescent="0.25">
      <c r="A2973" s="43" t="s">
        <v>47</v>
      </c>
      <c r="B2973" s="43" t="s">
        <v>16</v>
      </c>
      <c r="C2973" s="43" t="s">
        <v>760</v>
      </c>
      <c r="D2973" s="43" t="s">
        <v>55</v>
      </c>
      <c r="E2973" s="43" t="s">
        <v>2173</v>
      </c>
      <c r="F2973" s="43" t="s">
        <v>4019</v>
      </c>
      <c r="G2973" s="43" t="s">
        <v>4654</v>
      </c>
      <c r="H2973" s="76">
        <v>55721</v>
      </c>
      <c r="I2973" s="229">
        <v>1.1690027099298287E-2</v>
      </c>
      <c r="J2973" s="73">
        <f t="shared" si="138"/>
        <v>2.3243375612797996E-4</v>
      </c>
      <c r="K2973" s="73">
        <f t="shared" si="139"/>
        <v>664.33144132520704</v>
      </c>
      <c r="L2973" s="3" t="e">
        <f t="shared" si="140"/>
        <v>#N/A</v>
      </c>
    </row>
    <row r="2974" spans="1:12" x14ac:dyDescent="0.25">
      <c r="A2974" s="43" t="s">
        <v>47</v>
      </c>
      <c r="B2974" s="43" t="s">
        <v>16</v>
      </c>
      <c r="C2974" s="43" t="s">
        <v>760</v>
      </c>
      <c r="D2974" s="43" t="s">
        <v>55</v>
      </c>
      <c r="E2974" s="43" t="s">
        <v>2174</v>
      </c>
      <c r="F2974" s="43" t="s">
        <v>4007</v>
      </c>
      <c r="G2974" s="43" t="s">
        <v>4654</v>
      </c>
      <c r="H2974" s="76">
        <v>55731</v>
      </c>
      <c r="I2974" s="229">
        <v>1.2540058495271933E-2</v>
      </c>
      <c r="J2974" s="73">
        <f t="shared" si="138"/>
        <v>2.4933499925723878E-4</v>
      </c>
      <c r="K2974" s="73">
        <f t="shared" si="139"/>
        <v>712.76568884360518</v>
      </c>
      <c r="L2974" s="3" t="e">
        <f t="shared" si="140"/>
        <v>#N/A</v>
      </c>
    </row>
    <row r="2975" spans="1:12" x14ac:dyDescent="0.25">
      <c r="A2975" s="43" t="s">
        <v>47</v>
      </c>
      <c r="B2975" s="43" t="s">
        <v>16</v>
      </c>
      <c r="C2975" s="43" t="s">
        <v>760</v>
      </c>
      <c r="D2975" s="43" t="s">
        <v>55</v>
      </c>
      <c r="E2975" s="43" t="s">
        <v>2175</v>
      </c>
      <c r="F2975" s="43" t="s">
        <v>4020</v>
      </c>
      <c r="G2975" s="43" t="s">
        <v>4654</v>
      </c>
      <c r="H2975" s="76">
        <v>55601</v>
      </c>
      <c r="I2975" s="229">
        <v>1.5949892987536195E-2</v>
      </c>
      <c r="J2975" s="73">
        <f t="shared" si="138"/>
        <v>3.1713301478615926E-4</v>
      </c>
      <c r="K2975" s="73">
        <f t="shared" si="139"/>
        <v>904.46291275512522</v>
      </c>
      <c r="L2975" s="3" t="e">
        <f t="shared" si="140"/>
        <v>#N/A</v>
      </c>
    </row>
    <row r="2976" spans="1:12" x14ac:dyDescent="0.25">
      <c r="A2976" s="43" t="s">
        <v>47</v>
      </c>
      <c r="B2976" s="43" t="s">
        <v>16</v>
      </c>
      <c r="C2976" s="43" t="s">
        <v>761</v>
      </c>
      <c r="D2976" s="43" t="s">
        <v>55</v>
      </c>
      <c r="E2976" s="43" t="s">
        <v>2176</v>
      </c>
      <c r="F2976" s="43" t="s">
        <v>4021</v>
      </c>
      <c r="G2976" s="43" t="s">
        <v>4654</v>
      </c>
      <c r="H2976" s="76">
        <v>107951</v>
      </c>
      <c r="I2976" s="229">
        <v>1.1690026030328574E-2</v>
      </c>
      <c r="J2976" s="73">
        <f t="shared" si="138"/>
        <v>2.3243373487356853E-4</v>
      </c>
      <c r="K2976" s="73">
        <f t="shared" si="139"/>
        <v>1287.0414541133366</v>
      </c>
      <c r="L2976" s="3" t="e">
        <f t="shared" si="140"/>
        <v>#N/A</v>
      </c>
    </row>
    <row r="2977" spans="1:12" x14ac:dyDescent="0.25">
      <c r="A2977" s="43" t="s">
        <v>47</v>
      </c>
      <c r="B2977" s="43" t="s">
        <v>16</v>
      </c>
      <c r="C2977" s="43" t="s">
        <v>761</v>
      </c>
      <c r="D2977" s="43" t="s">
        <v>55</v>
      </c>
      <c r="E2977" s="43" t="s">
        <v>2177</v>
      </c>
      <c r="F2977" s="43" t="s">
        <v>4022</v>
      </c>
      <c r="G2977" s="43" t="s">
        <v>4654</v>
      </c>
      <c r="H2977" s="76">
        <v>107504</v>
      </c>
      <c r="I2977" s="229">
        <v>1.2539998511683288E-2</v>
      </c>
      <c r="J2977" s="73">
        <f t="shared" si="138"/>
        <v>2.4933380659868494E-4</v>
      </c>
      <c r="K2977" s="73">
        <f t="shared" si="139"/>
        <v>1374.9043815445852</v>
      </c>
      <c r="L2977" s="3" t="e">
        <f t="shared" si="140"/>
        <v>#N/A</v>
      </c>
    </row>
    <row r="2978" spans="1:12" x14ac:dyDescent="0.25">
      <c r="A2978" s="43" t="s">
        <v>47</v>
      </c>
      <c r="B2978" s="43" t="s">
        <v>16</v>
      </c>
      <c r="C2978" s="43" t="s">
        <v>761</v>
      </c>
      <c r="D2978" s="43" t="s">
        <v>55</v>
      </c>
      <c r="E2978" s="43" t="s">
        <v>2178</v>
      </c>
      <c r="F2978" s="43" t="s">
        <v>4023</v>
      </c>
      <c r="G2978" s="43" t="s">
        <v>4654</v>
      </c>
      <c r="H2978" s="76">
        <v>112511</v>
      </c>
      <c r="I2978" s="229">
        <v>1.594999600039107E-2</v>
      </c>
      <c r="J2978" s="73">
        <f t="shared" si="138"/>
        <v>3.1713506299910048E-4</v>
      </c>
      <c r="K2978" s="73">
        <f t="shared" si="139"/>
        <v>1830.2311830730916</v>
      </c>
      <c r="L2978" s="3" t="e">
        <f t="shared" si="140"/>
        <v>#N/A</v>
      </c>
    </row>
    <row r="2979" spans="1:12" x14ac:dyDescent="0.25">
      <c r="A2979" s="43" t="s">
        <v>47</v>
      </c>
      <c r="B2979" s="43" t="s">
        <v>16</v>
      </c>
      <c r="C2979" s="43" t="s">
        <v>761</v>
      </c>
      <c r="D2979" s="43" t="s">
        <v>55</v>
      </c>
      <c r="E2979" s="43" t="s">
        <v>2179</v>
      </c>
      <c r="F2979" s="43" t="s">
        <v>4024</v>
      </c>
      <c r="G2979" s="43" t="s">
        <v>4654</v>
      </c>
      <c r="H2979" s="76">
        <v>16071</v>
      </c>
      <c r="I2979" s="229">
        <v>9.3099371538796598E-3</v>
      </c>
      <c r="J2979" s="73">
        <f t="shared" si="138"/>
        <v>1.8511023487033482E-4</v>
      </c>
      <c r="K2979" s="73">
        <f t="shared" si="139"/>
        <v>152.59490658460118</v>
      </c>
      <c r="L2979" s="3" t="e">
        <f t="shared" si="140"/>
        <v>#N/A</v>
      </c>
    </row>
    <row r="2980" spans="1:12" x14ac:dyDescent="0.25">
      <c r="A2980" s="43" t="s">
        <v>47</v>
      </c>
      <c r="B2980" s="43" t="s">
        <v>16</v>
      </c>
      <c r="C2980" s="43" t="s">
        <v>761</v>
      </c>
      <c r="D2980" s="43" t="s">
        <v>55</v>
      </c>
      <c r="E2980" s="43" t="s">
        <v>2180</v>
      </c>
      <c r="F2980" s="43" t="s">
        <v>3994</v>
      </c>
      <c r="G2980" s="43" t="s">
        <v>4654</v>
      </c>
      <c r="H2980" s="76">
        <v>50000</v>
      </c>
      <c r="I2980" s="229">
        <v>9.3100000000000006E-3</v>
      </c>
      <c r="J2980" s="73">
        <f t="shared" si="138"/>
        <v>1.8511148444483834E-4</v>
      </c>
      <c r="K2980" s="73">
        <f t="shared" si="139"/>
        <v>474.75557422224193</v>
      </c>
      <c r="L2980" s="3" t="e">
        <f t="shared" si="140"/>
        <v>#N/A</v>
      </c>
    </row>
    <row r="2981" spans="1:12" x14ac:dyDescent="0.25">
      <c r="A2981" s="43" t="s">
        <v>47</v>
      </c>
      <c r="B2981" s="43" t="s">
        <v>16</v>
      </c>
      <c r="C2981" s="43" t="s">
        <v>762</v>
      </c>
      <c r="D2981" s="43" t="s">
        <v>55</v>
      </c>
      <c r="E2981" s="43" t="s">
        <v>2181</v>
      </c>
      <c r="F2981" s="43" t="s">
        <v>3973</v>
      </c>
      <c r="G2981" s="43" t="s">
        <v>4654</v>
      </c>
      <c r="H2981" s="76">
        <v>26247</v>
      </c>
      <c r="I2981" s="229">
        <v>1.1690097915952297E-2</v>
      </c>
      <c r="J2981" s="73">
        <f t="shared" si="138"/>
        <v>2.3243516418125035E-4</v>
      </c>
      <c r="K2981" s="73">
        <f t="shared" si="139"/>
        <v>312.93072575426521</v>
      </c>
      <c r="L2981" s="3" t="e">
        <f t="shared" si="140"/>
        <v>#N/A</v>
      </c>
    </row>
    <row r="2982" spans="1:12" x14ac:dyDescent="0.25">
      <c r="A2982" s="43" t="s">
        <v>47</v>
      </c>
      <c r="B2982" s="43" t="s">
        <v>16</v>
      </c>
      <c r="C2982" s="43" t="s">
        <v>762</v>
      </c>
      <c r="D2982" s="43" t="s">
        <v>55</v>
      </c>
      <c r="E2982" s="43" t="s">
        <v>2182</v>
      </c>
      <c r="F2982" s="43" t="s">
        <v>3974</v>
      </c>
      <c r="G2982" s="43" t="s">
        <v>4654</v>
      </c>
      <c r="H2982" s="76">
        <v>26247</v>
      </c>
      <c r="I2982" s="229">
        <v>1.2539718825008572E-2</v>
      </c>
      <c r="J2982" s="73">
        <f t="shared" si="138"/>
        <v>2.493282455658669E-4</v>
      </c>
      <c r="K2982" s="73">
        <f t="shared" si="139"/>
        <v>335.6741184613673</v>
      </c>
      <c r="L2982" s="3" t="e">
        <f t="shared" si="140"/>
        <v>#N/A</v>
      </c>
    </row>
    <row r="2983" spans="1:12" x14ac:dyDescent="0.25">
      <c r="A2983" s="43" t="s">
        <v>47</v>
      </c>
      <c r="B2983" s="43" t="s">
        <v>16</v>
      </c>
      <c r="C2983" s="43" t="s">
        <v>762</v>
      </c>
      <c r="D2983" s="43" t="s">
        <v>55</v>
      </c>
      <c r="E2983" s="43" t="s">
        <v>2183</v>
      </c>
      <c r="F2983" s="43" t="s">
        <v>4025</v>
      </c>
      <c r="G2983" s="43" t="s">
        <v>4654</v>
      </c>
      <c r="H2983" s="76">
        <v>27085</v>
      </c>
      <c r="I2983" s="229">
        <v>1.6789736016245151E-2</v>
      </c>
      <c r="J2983" s="73">
        <f t="shared" si="138"/>
        <v>3.3383168178347005E-4</v>
      </c>
      <c r="K2983" s="73">
        <f t="shared" si="139"/>
        <v>463.79183110110517</v>
      </c>
      <c r="L2983" s="3" t="e">
        <f t="shared" si="140"/>
        <v>#N/A</v>
      </c>
    </row>
    <row r="2984" spans="1:12" x14ac:dyDescent="0.25">
      <c r="A2984" s="43" t="s">
        <v>47</v>
      </c>
      <c r="B2984" s="43" t="s">
        <v>16</v>
      </c>
      <c r="C2984" s="43" t="s">
        <v>379</v>
      </c>
      <c r="D2984" s="43" t="s">
        <v>55</v>
      </c>
      <c r="E2984" s="43" t="s">
        <v>2184</v>
      </c>
      <c r="F2984" s="43" t="s">
        <v>3973</v>
      </c>
      <c r="G2984" s="43" t="s">
        <v>4654</v>
      </c>
      <c r="H2984" s="76">
        <v>4398</v>
      </c>
      <c r="I2984" s="229"/>
      <c r="J2984" s="73">
        <f t="shared" si="138"/>
        <v>0</v>
      </c>
      <c r="K2984" s="73">
        <f t="shared" si="139"/>
        <v>0</v>
      </c>
      <c r="L2984" s="3" t="e">
        <f t="shared" si="140"/>
        <v>#N/A</v>
      </c>
    </row>
    <row r="2985" spans="1:12" x14ac:dyDescent="0.25">
      <c r="A2985" s="43" t="s">
        <v>47</v>
      </c>
      <c r="B2985" s="43" t="s">
        <v>16</v>
      </c>
      <c r="C2985" s="43" t="s">
        <v>379</v>
      </c>
      <c r="D2985" s="43" t="s">
        <v>55</v>
      </c>
      <c r="E2985" s="43" t="s">
        <v>2185</v>
      </c>
      <c r="F2985" s="43" t="s">
        <v>3974</v>
      </c>
      <c r="G2985" s="43" t="s">
        <v>4654</v>
      </c>
      <c r="H2985" s="76">
        <v>323</v>
      </c>
      <c r="I2985" s="229"/>
      <c r="J2985" s="73">
        <f t="shared" si="138"/>
        <v>0</v>
      </c>
      <c r="K2985" s="73">
        <f t="shared" si="139"/>
        <v>0</v>
      </c>
      <c r="L2985" s="3" t="e">
        <f t="shared" si="140"/>
        <v>#N/A</v>
      </c>
    </row>
    <row r="2986" spans="1:12" x14ac:dyDescent="0.25">
      <c r="A2986" s="43" t="s">
        <v>47</v>
      </c>
      <c r="B2986" s="43" t="s">
        <v>16</v>
      </c>
      <c r="C2986" s="43" t="s">
        <v>379</v>
      </c>
      <c r="D2986" s="43" t="s">
        <v>55</v>
      </c>
      <c r="E2986" s="43" t="s">
        <v>2186</v>
      </c>
      <c r="F2986" s="43" t="s">
        <v>4026</v>
      </c>
      <c r="G2986" s="43" t="s">
        <v>4654</v>
      </c>
      <c r="H2986" s="76">
        <v>13778</v>
      </c>
      <c r="I2986" s="229"/>
      <c r="J2986" s="73">
        <f t="shared" si="138"/>
        <v>0</v>
      </c>
      <c r="K2986" s="73">
        <f t="shared" si="139"/>
        <v>0</v>
      </c>
      <c r="L2986" s="3" t="e">
        <f t="shared" si="140"/>
        <v>#N/A</v>
      </c>
    </row>
    <row r="2987" spans="1:12" x14ac:dyDescent="0.25">
      <c r="A2987" s="43" t="s">
        <v>47</v>
      </c>
      <c r="B2987" s="43" t="s">
        <v>16</v>
      </c>
      <c r="C2987" s="43" t="s">
        <v>379</v>
      </c>
      <c r="D2987" s="43" t="s">
        <v>55</v>
      </c>
      <c r="E2987" s="43" t="s">
        <v>2187</v>
      </c>
      <c r="F2987" s="43" t="s">
        <v>4027</v>
      </c>
      <c r="G2987" s="43" t="s">
        <v>4654</v>
      </c>
      <c r="H2987" s="76">
        <v>495</v>
      </c>
      <c r="I2987" s="229"/>
      <c r="J2987" s="73">
        <f t="shared" si="138"/>
        <v>0</v>
      </c>
      <c r="K2987" s="73">
        <f t="shared" si="139"/>
        <v>0</v>
      </c>
      <c r="L2987" s="3" t="e">
        <f t="shared" si="140"/>
        <v>#N/A</v>
      </c>
    </row>
    <row r="2988" spans="1:12" x14ac:dyDescent="0.25">
      <c r="A2988" s="43" t="s">
        <v>47</v>
      </c>
      <c r="B2988" s="43" t="s">
        <v>16</v>
      </c>
      <c r="C2988" s="43" t="s">
        <v>767</v>
      </c>
      <c r="D2988" s="43" t="s">
        <v>55</v>
      </c>
      <c r="E2988" s="43" t="s">
        <v>2188</v>
      </c>
      <c r="F2988" s="43" t="s">
        <v>3988</v>
      </c>
      <c r="G2988" s="43" t="s">
        <v>4654</v>
      </c>
      <c r="H2988" s="76">
        <v>2471</v>
      </c>
      <c r="I2988" s="229"/>
      <c r="J2988" s="73">
        <f t="shared" si="138"/>
        <v>0</v>
      </c>
      <c r="K2988" s="73">
        <f t="shared" si="139"/>
        <v>0</v>
      </c>
      <c r="L2988" s="3" t="e">
        <f t="shared" si="140"/>
        <v>#N/A</v>
      </c>
    </row>
    <row r="2989" spans="1:12" x14ac:dyDescent="0.25">
      <c r="A2989" s="43" t="s">
        <v>47</v>
      </c>
      <c r="B2989" s="43" t="s">
        <v>16</v>
      </c>
      <c r="C2989" s="43" t="s">
        <v>767</v>
      </c>
      <c r="D2989" s="43" t="s">
        <v>55</v>
      </c>
      <c r="E2989" s="43" t="s">
        <v>2189</v>
      </c>
      <c r="F2989" s="43" t="s">
        <v>3989</v>
      </c>
      <c r="G2989" s="43" t="s">
        <v>4654</v>
      </c>
      <c r="H2989" s="76">
        <v>2471</v>
      </c>
      <c r="I2989" s="229"/>
      <c r="J2989" s="73">
        <f t="shared" si="138"/>
        <v>0</v>
      </c>
      <c r="K2989" s="73">
        <f t="shared" si="139"/>
        <v>0</v>
      </c>
      <c r="L2989" s="3" t="e">
        <f t="shared" si="140"/>
        <v>#N/A</v>
      </c>
    </row>
    <row r="2990" spans="1:12" x14ac:dyDescent="0.25">
      <c r="A2990" s="43" t="s">
        <v>47</v>
      </c>
      <c r="B2990" s="43" t="s">
        <v>16</v>
      </c>
      <c r="C2990" s="43" t="s">
        <v>767</v>
      </c>
      <c r="D2990" s="43" t="s">
        <v>55</v>
      </c>
      <c r="E2990" s="43" t="s">
        <v>2190</v>
      </c>
      <c r="F2990" s="43" t="s">
        <v>3976</v>
      </c>
      <c r="G2990" s="43" t="s">
        <v>4654</v>
      </c>
      <c r="H2990" s="76">
        <v>2471</v>
      </c>
      <c r="I2990" s="229"/>
      <c r="J2990" s="73">
        <f t="shared" si="138"/>
        <v>0</v>
      </c>
      <c r="K2990" s="73">
        <f t="shared" si="139"/>
        <v>0</v>
      </c>
      <c r="L2990" s="3" t="e">
        <f t="shared" si="140"/>
        <v>#N/A</v>
      </c>
    </row>
    <row r="2991" spans="1:12" x14ac:dyDescent="0.25">
      <c r="A2991" s="43" t="s">
        <v>47</v>
      </c>
      <c r="B2991" s="43" t="s">
        <v>16</v>
      </c>
      <c r="C2991" s="43" t="s">
        <v>808</v>
      </c>
      <c r="D2991" s="43" t="s">
        <v>55</v>
      </c>
      <c r="E2991" s="43" t="s">
        <v>2191</v>
      </c>
      <c r="F2991" s="43" t="s">
        <v>4028</v>
      </c>
      <c r="G2991" s="43" t="s">
        <v>4654</v>
      </c>
      <c r="H2991" s="76">
        <v>114</v>
      </c>
      <c r="I2991" s="229">
        <v>1.6842105263157908E-2</v>
      </c>
      <c r="J2991" s="73">
        <f t="shared" si="138"/>
        <v>3.3487294376362888E-4</v>
      </c>
      <c r="K2991" s="73">
        <f t="shared" si="139"/>
        <v>1.9581755155890552</v>
      </c>
      <c r="L2991" s="3" t="e">
        <f t="shared" si="140"/>
        <v>#N/A</v>
      </c>
    </row>
    <row r="2992" spans="1:12" x14ac:dyDescent="0.25">
      <c r="A2992" s="43" t="s">
        <v>47</v>
      </c>
      <c r="B2992" s="43" t="s">
        <v>16</v>
      </c>
      <c r="C2992" s="43" t="s">
        <v>772</v>
      </c>
      <c r="D2992" s="43" t="s">
        <v>55</v>
      </c>
      <c r="E2992" s="43" t="s">
        <v>2192</v>
      </c>
      <c r="F2992" s="43" t="s">
        <v>4029</v>
      </c>
      <c r="G2992" s="43" t="s">
        <v>4654</v>
      </c>
      <c r="H2992" s="76">
        <v>149786</v>
      </c>
      <c r="I2992" s="229">
        <v>1.1690011082477669E-2</v>
      </c>
      <c r="J2992" s="73">
        <f t="shared" si="138"/>
        <v>2.3243343766423768E-4</v>
      </c>
      <c r="K2992" s="73">
        <f t="shared" si="139"/>
        <v>1785.8152748939756</v>
      </c>
      <c r="L2992" s="3" t="e">
        <f t="shared" si="140"/>
        <v>#N/A</v>
      </c>
    </row>
    <row r="2993" spans="1:12" x14ac:dyDescent="0.25">
      <c r="A2993" s="43" t="s">
        <v>47</v>
      </c>
      <c r="B2993" s="43" t="s">
        <v>16</v>
      </c>
      <c r="C2993" s="43" t="s">
        <v>772</v>
      </c>
      <c r="D2993" s="43" t="s">
        <v>55</v>
      </c>
      <c r="E2993" s="43" t="s">
        <v>2193</v>
      </c>
      <c r="F2993" s="43" t="s">
        <v>4030</v>
      </c>
      <c r="G2993" s="43" t="s">
        <v>4654</v>
      </c>
      <c r="H2993" s="76">
        <v>149786</v>
      </c>
      <c r="I2993" s="229">
        <v>1.25399570053276E-2</v>
      </c>
      <c r="J2993" s="73">
        <f t="shared" si="138"/>
        <v>2.4933298132445128E-4</v>
      </c>
      <c r="K2993" s="73">
        <f t="shared" si="139"/>
        <v>1915.6565899406644</v>
      </c>
      <c r="L2993" s="3" t="e">
        <f t="shared" si="140"/>
        <v>#N/A</v>
      </c>
    </row>
    <row r="2994" spans="1:12" x14ac:dyDescent="0.25">
      <c r="A2994" s="43" t="s">
        <v>47</v>
      </c>
      <c r="B2994" s="43" t="s">
        <v>16</v>
      </c>
      <c r="C2994" s="43" t="s">
        <v>772</v>
      </c>
      <c r="D2994" s="43" t="s">
        <v>55</v>
      </c>
      <c r="E2994" s="43" t="s">
        <v>2194</v>
      </c>
      <c r="F2994" s="43" t="s">
        <v>4031</v>
      </c>
      <c r="G2994" s="43" t="s">
        <v>4654</v>
      </c>
      <c r="H2994" s="76">
        <v>153299</v>
      </c>
      <c r="I2994" s="229">
        <v>1.5950006197039773E-2</v>
      </c>
      <c r="J2994" s="73">
        <f t="shared" si="138"/>
        <v>3.1713526573989289E-4</v>
      </c>
      <c r="K2994" s="73">
        <f t="shared" si="139"/>
        <v>2493.7365191026597</v>
      </c>
      <c r="L2994" s="3" t="e">
        <f t="shared" si="140"/>
        <v>#N/A</v>
      </c>
    </row>
    <row r="2995" spans="1:12" x14ac:dyDescent="0.25">
      <c r="A2995" s="43" t="s">
        <v>47</v>
      </c>
      <c r="B2995" s="43" t="s">
        <v>16</v>
      </c>
      <c r="C2995" s="43" t="s">
        <v>775</v>
      </c>
      <c r="D2995" s="43" t="s">
        <v>55</v>
      </c>
      <c r="E2995" s="43" t="s">
        <v>2195</v>
      </c>
      <c r="F2995" s="43" t="s">
        <v>4019</v>
      </c>
      <c r="G2995" s="43" t="s">
        <v>4654</v>
      </c>
      <c r="H2995" s="76">
        <v>71383</v>
      </c>
      <c r="I2995" s="229">
        <v>1.1690038244399927E-2</v>
      </c>
      <c r="J2995" s="73">
        <f t="shared" si="138"/>
        <v>2.3243397772693903E-4</v>
      </c>
      <c r="K2995" s="73">
        <f t="shared" si="139"/>
        <v>851.06183463208208</v>
      </c>
      <c r="L2995" s="3" t="e">
        <f t="shared" si="140"/>
        <v>#N/A</v>
      </c>
    </row>
    <row r="2996" spans="1:12" x14ac:dyDescent="0.25">
      <c r="A2996" s="43" t="s">
        <v>47</v>
      </c>
      <c r="B2996" s="43" t="s">
        <v>16</v>
      </c>
      <c r="C2996" s="43" t="s">
        <v>775</v>
      </c>
      <c r="D2996" s="43" t="s">
        <v>55</v>
      </c>
      <c r="E2996" s="43" t="s">
        <v>2196</v>
      </c>
      <c r="F2996" s="43" t="s">
        <v>4032</v>
      </c>
      <c r="G2996" s="43" t="s">
        <v>4654</v>
      </c>
      <c r="H2996" s="76">
        <v>71383</v>
      </c>
      <c r="I2996" s="229">
        <v>1.2540941120434837E-2</v>
      </c>
      <c r="J2996" s="73">
        <f t="shared" si="138"/>
        <v>2.4935254856487722E-4</v>
      </c>
      <c r="K2996" s="73">
        <f t="shared" si="139"/>
        <v>913.00953297420665</v>
      </c>
      <c r="L2996" s="3" t="e">
        <f t="shared" si="140"/>
        <v>#N/A</v>
      </c>
    </row>
    <row r="2997" spans="1:12" x14ac:dyDescent="0.25">
      <c r="A2997" s="43" t="s">
        <v>47</v>
      </c>
      <c r="B2997" s="43" t="s">
        <v>16</v>
      </c>
      <c r="C2997" s="43" t="s">
        <v>775</v>
      </c>
      <c r="D2997" s="43" t="s">
        <v>55</v>
      </c>
      <c r="E2997" s="43" t="s">
        <v>2197</v>
      </c>
      <c r="F2997" s="43" t="s">
        <v>4033</v>
      </c>
      <c r="G2997" s="43" t="s">
        <v>4654</v>
      </c>
      <c r="H2997" s="76">
        <v>73562</v>
      </c>
      <c r="I2997" s="229">
        <v>1.595008292324842E-2</v>
      </c>
      <c r="J2997" s="73">
        <f t="shared" si="138"/>
        <v>3.1713679129331704E-4</v>
      </c>
      <c r="K2997" s="73">
        <f t="shared" si="139"/>
        <v>1196.6492166411192</v>
      </c>
      <c r="L2997" s="3" t="e">
        <f t="shared" si="140"/>
        <v>#N/A</v>
      </c>
    </row>
    <row r="2998" spans="1:12" x14ac:dyDescent="0.25">
      <c r="A2998" s="43" t="s">
        <v>47</v>
      </c>
      <c r="B2998" s="43" t="s">
        <v>16</v>
      </c>
      <c r="C2998" s="43" t="s">
        <v>776</v>
      </c>
      <c r="D2998" s="43" t="s">
        <v>55</v>
      </c>
      <c r="E2998" s="43" t="s">
        <v>2198</v>
      </c>
      <c r="F2998" s="43" t="s">
        <v>4019</v>
      </c>
      <c r="G2998" s="43" t="s">
        <v>4654</v>
      </c>
      <c r="H2998" s="76">
        <v>11565</v>
      </c>
      <c r="I2998" s="229">
        <v>1.1689580631214872E-2</v>
      </c>
      <c r="J2998" s="73">
        <f t="shared" si="138"/>
        <v>2.3242487896689746E-4</v>
      </c>
      <c r="K2998" s="73">
        <f t="shared" si="139"/>
        <v>137.87799372525217</v>
      </c>
      <c r="L2998" s="3" t="e">
        <f t="shared" si="140"/>
        <v>#N/A</v>
      </c>
    </row>
    <row r="2999" spans="1:12" x14ac:dyDescent="0.25">
      <c r="A2999" s="43" t="s">
        <v>47</v>
      </c>
      <c r="B2999" s="43" t="s">
        <v>16</v>
      </c>
      <c r="C2999" s="43" t="s">
        <v>776</v>
      </c>
      <c r="D2999" s="43" t="s">
        <v>55</v>
      </c>
      <c r="E2999" s="43" t="s">
        <v>2199</v>
      </c>
      <c r="F2999" s="43" t="s">
        <v>4007</v>
      </c>
      <c r="G2999" s="43" t="s">
        <v>4654</v>
      </c>
      <c r="H2999" s="76">
        <v>11565</v>
      </c>
      <c r="I2999" s="229">
        <v>1.2539559014267187E-2</v>
      </c>
      <c r="J2999" s="73">
        <f t="shared" si="138"/>
        <v>2.4932506803594553E-4</v>
      </c>
      <c r="K2999" s="73">
        <f t="shared" si="139"/>
        <v>147.90344441183572</v>
      </c>
      <c r="L2999" s="3" t="e">
        <f t="shared" si="140"/>
        <v>#N/A</v>
      </c>
    </row>
    <row r="3000" spans="1:12" x14ac:dyDescent="0.25">
      <c r="A3000" s="43" t="s">
        <v>47</v>
      </c>
      <c r="B3000" s="43" t="s">
        <v>16</v>
      </c>
      <c r="C3000" s="43" t="s">
        <v>776</v>
      </c>
      <c r="D3000" s="43" t="s">
        <v>55</v>
      </c>
      <c r="E3000" s="43" t="s">
        <v>2200</v>
      </c>
      <c r="F3000" s="43" t="s">
        <v>4034</v>
      </c>
      <c r="G3000" s="43" t="s">
        <v>4654</v>
      </c>
      <c r="H3000" s="76">
        <v>11788</v>
      </c>
      <c r="I3000" s="229">
        <v>1.5950118764845603E-2</v>
      </c>
      <c r="J3000" s="73">
        <f t="shared" si="138"/>
        <v>3.1713750393469827E-4</v>
      </c>
      <c r="K3000" s="73">
        <f t="shared" si="139"/>
        <v>191.75841689638219</v>
      </c>
      <c r="L3000" s="3" t="e">
        <f t="shared" si="140"/>
        <v>#N/A</v>
      </c>
    </row>
    <row r="3001" spans="1:12" x14ac:dyDescent="0.25">
      <c r="A3001" s="43" t="s">
        <v>47</v>
      </c>
      <c r="B3001" s="43" t="s">
        <v>16</v>
      </c>
      <c r="C3001" s="43" t="s">
        <v>811</v>
      </c>
      <c r="D3001" s="43" t="s">
        <v>55</v>
      </c>
      <c r="E3001" s="43" t="s">
        <v>2201</v>
      </c>
      <c r="F3001" s="43" t="s">
        <v>4019</v>
      </c>
      <c r="G3001" s="43" t="s">
        <v>4654</v>
      </c>
      <c r="H3001" s="76">
        <v>71241</v>
      </c>
      <c r="I3001" s="229">
        <v>1.1690038039892757E-2</v>
      </c>
      <c r="J3001" s="73">
        <f t="shared" si="138"/>
        <v>2.3243397366070641E-4</v>
      </c>
      <c r="K3001" s="73">
        <f t="shared" si="139"/>
        <v>849.36882871756234</v>
      </c>
      <c r="L3001" s="3" t="e">
        <f t="shared" si="140"/>
        <v>#N/A</v>
      </c>
    </row>
    <row r="3002" spans="1:12" x14ac:dyDescent="0.25">
      <c r="A3002" s="43" t="s">
        <v>47</v>
      </c>
      <c r="B3002" s="43" t="s">
        <v>16</v>
      </c>
      <c r="C3002" s="43" t="s">
        <v>811</v>
      </c>
      <c r="D3002" s="43" t="s">
        <v>55</v>
      </c>
      <c r="E3002" s="43" t="s">
        <v>2202</v>
      </c>
      <c r="F3002" s="43" t="s">
        <v>4007</v>
      </c>
      <c r="G3002" s="43" t="s">
        <v>4654</v>
      </c>
      <c r="H3002" s="76">
        <v>71241</v>
      </c>
      <c r="I3002" s="229">
        <v>1.2539969961117895E-2</v>
      </c>
      <c r="J3002" s="73">
        <f t="shared" si="138"/>
        <v>2.4933323892547963E-4</v>
      </c>
      <c r="K3002" s="73">
        <f t="shared" si="139"/>
        <v>911.12274927429007</v>
      </c>
      <c r="L3002" s="3" t="e">
        <f t="shared" si="140"/>
        <v>#N/A</v>
      </c>
    </row>
    <row r="3003" spans="1:12" x14ac:dyDescent="0.25">
      <c r="A3003" s="43" t="s">
        <v>47</v>
      </c>
      <c r="B3003" s="43" t="s">
        <v>16</v>
      </c>
      <c r="C3003" s="43" t="s">
        <v>811</v>
      </c>
      <c r="D3003" s="43" t="s">
        <v>55</v>
      </c>
      <c r="E3003" s="43" t="s">
        <v>2203</v>
      </c>
      <c r="F3003" s="43" t="s">
        <v>4035</v>
      </c>
      <c r="G3003" s="43" t="s">
        <v>4654</v>
      </c>
      <c r="H3003" s="76">
        <v>72622</v>
      </c>
      <c r="I3003" s="229">
        <v>1.7650023408884361E-2</v>
      </c>
      <c r="J3003" s="73">
        <f t="shared" si="138"/>
        <v>3.5093684572553489E-4</v>
      </c>
      <c r="K3003" s="73">
        <f t="shared" si="139"/>
        <v>1307.2657356102798</v>
      </c>
      <c r="L3003" s="3" t="e">
        <f t="shared" si="140"/>
        <v>#N/A</v>
      </c>
    </row>
    <row r="3004" spans="1:12" x14ac:dyDescent="0.25">
      <c r="A3004" s="43" t="s">
        <v>47</v>
      </c>
      <c r="B3004" s="43" t="s">
        <v>16</v>
      </c>
      <c r="C3004" s="43" t="s">
        <v>802</v>
      </c>
      <c r="D3004" s="43" t="s">
        <v>55</v>
      </c>
      <c r="E3004" s="43" t="s">
        <v>2204</v>
      </c>
      <c r="F3004" s="43" t="s">
        <v>4019</v>
      </c>
      <c r="G3004" s="43" t="s">
        <v>4654</v>
      </c>
      <c r="H3004" s="76">
        <v>97332</v>
      </c>
      <c r="I3004" s="229">
        <v>1.1689988903957588E-2</v>
      </c>
      <c r="J3004" s="73">
        <f t="shared" si="138"/>
        <v>2.3243299668692565E-4</v>
      </c>
      <c r="K3004" s="73">
        <f t="shared" si="139"/>
        <v>1160.4331684335318</v>
      </c>
      <c r="L3004" s="3" t="e">
        <f t="shared" si="140"/>
        <v>#N/A</v>
      </c>
    </row>
    <row r="3005" spans="1:12" x14ac:dyDescent="0.25">
      <c r="A3005" s="43" t="s">
        <v>47</v>
      </c>
      <c r="B3005" s="43" t="s">
        <v>16</v>
      </c>
      <c r="C3005" s="43" t="s">
        <v>802</v>
      </c>
      <c r="D3005" s="43" t="s">
        <v>55</v>
      </c>
      <c r="E3005" s="43" t="s">
        <v>2205</v>
      </c>
      <c r="F3005" s="43" t="s">
        <v>4036</v>
      </c>
      <c r="G3005" s="43" t="s">
        <v>4654</v>
      </c>
      <c r="H3005" s="76">
        <v>97332</v>
      </c>
      <c r="I3005" s="229">
        <v>1.2539966300908232E-2</v>
      </c>
      <c r="J3005" s="73">
        <f t="shared" si="138"/>
        <v>2.4933316614923426E-4</v>
      </c>
      <c r="K3005" s="73">
        <f t="shared" si="139"/>
        <v>1244.8080957276372</v>
      </c>
      <c r="L3005" s="3" t="e">
        <f t="shared" si="140"/>
        <v>#N/A</v>
      </c>
    </row>
    <row r="3006" spans="1:12" x14ac:dyDescent="0.25">
      <c r="A3006" s="43" t="s">
        <v>47</v>
      </c>
      <c r="B3006" s="43" t="s">
        <v>16</v>
      </c>
      <c r="C3006" s="43" t="s">
        <v>802</v>
      </c>
      <c r="D3006" s="43" t="s">
        <v>55</v>
      </c>
      <c r="E3006" s="43" t="s">
        <v>2206</v>
      </c>
      <c r="F3006" s="43" t="s">
        <v>4037</v>
      </c>
      <c r="G3006" s="43" t="s">
        <v>4654</v>
      </c>
      <c r="H3006" s="76">
        <v>99220</v>
      </c>
      <c r="I3006" s="229">
        <v>1.5950010078613183E-2</v>
      </c>
      <c r="J3006" s="73">
        <f t="shared" si="138"/>
        <v>3.1713534291753157E-4</v>
      </c>
      <c r="K3006" s="73">
        <f t="shared" si="139"/>
        <v>1614.0261687242773</v>
      </c>
      <c r="L3006" s="3" t="e">
        <f t="shared" si="140"/>
        <v>#N/A</v>
      </c>
    </row>
    <row r="3007" spans="1:12" x14ac:dyDescent="0.25">
      <c r="A3007" s="43" t="s">
        <v>47</v>
      </c>
      <c r="B3007" s="43" t="s">
        <v>16</v>
      </c>
      <c r="C3007" s="43" t="s">
        <v>803</v>
      </c>
      <c r="D3007" s="43" t="s">
        <v>55</v>
      </c>
      <c r="E3007" s="43" t="s">
        <v>2207</v>
      </c>
      <c r="F3007" s="43" t="s">
        <v>4007</v>
      </c>
      <c r="G3007" s="43" t="s">
        <v>4654</v>
      </c>
      <c r="H3007" s="76">
        <v>160411</v>
      </c>
      <c r="I3007" s="229">
        <v>1.2539975438093397E-2</v>
      </c>
      <c r="J3007" s="73">
        <f t="shared" si="138"/>
        <v>2.4933334782462736E-4</v>
      </c>
      <c r="K3007" s="73">
        <f t="shared" si="139"/>
        <v>2051.5458116578961</v>
      </c>
      <c r="L3007" s="3" t="e">
        <f t="shared" si="140"/>
        <v>#N/A</v>
      </c>
    </row>
    <row r="3008" spans="1:12" x14ac:dyDescent="0.25">
      <c r="A3008" s="43" t="s">
        <v>47</v>
      </c>
      <c r="B3008" s="43" t="s">
        <v>16</v>
      </c>
      <c r="C3008" s="43" t="s">
        <v>803</v>
      </c>
      <c r="D3008" s="43" t="s">
        <v>55</v>
      </c>
      <c r="E3008" s="43" t="s">
        <v>2208</v>
      </c>
      <c r="F3008" s="43" t="s">
        <v>4038</v>
      </c>
      <c r="G3008" s="43" t="s">
        <v>4654</v>
      </c>
      <c r="H3008" s="76">
        <v>160411</v>
      </c>
      <c r="I3008" s="229">
        <v>1.1689971386002206E-2</v>
      </c>
      <c r="J3008" s="73">
        <f t="shared" si="138"/>
        <v>2.3243264837599921E-4</v>
      </c>
      <c r="K3008" s="73">
        <f t="shared" si="139"/>
        <v>1912.4847535586425</v>
      </c>
      <c r="L3008" s="3" t="e">
        <f t="shared" si="140"/>
        <v>#N/A</v>
      </c>
    </row>
    <row r="3009" spans="1:12" x14ac:dyDescent="0.25">
      <c r="A3009" s="43" t="s">
        <v>47</v>
      </c>
      <c r="B3009" s="43" t="s">
        <v>16</v>
      </c>
      <c r="C3009" s="43" t="s">
        <v>803</v>
      </c>
      <c r="D3009" s="43" t="s">
        <v>55</v>
      </c>
      <c r="E3009" s="43" t="s">
        <v>2209</v>
      </c>
      <c r="F3009" s="43" t="s">
        <v>4037</v>
      </c>
      <c r="G3009" s="43" t="s">
        <v>4654</v>
      </c>
      <c r="H3009" s="76">
        <v>163524</v>
      </c>
      <c r="I3009" s="229">
        <v>1.5950013453682639E-2</v>
      </c>
      <c r="J3009" s="73">
        <f t="shared" si="138"/>
        <v>3.1713541002431107E-4</v>
      </c>
      <c r="K3009" s="73">
        <f t="shared" si="139"/>
        <v>2660.0692507888157</v>
      </c>
      <c r="L3009" s="3" t="e">
        <f t="shared" si="140"/>
        <v>#N/A</v>
      </c>
    </row>
    <row r="3010" spans="1:12" x14ac:dyDescent="0.25">
      <c r="A3010" s="43" t="s">
        <v>47</v>
      </c>
      <c r="B3010" s="43" t="s">
        <v>16</v>
      </c>
      <c r="C3010" s="43" t="s">
        <v>777</v>
      </c>
      <c r="D3010" s="43" t="s">
        <v>55</v>
      </c>
      <c r="E3010" s="43" t="s">
        <v>2210</v>
      </c>
      <c r="F3010" s="43" t="s">
        <v>4006</v>
      </c>
      <c r="G3010" s="43" t="s">
        <v>4654</v>
      </c>
      <c r="H3010" s="76">
        <v>35963</v>
      </c>
      <c r="I3010" s="229">
        <v>1.169007035008203E-2</v>
      </c>
      <c r="J3010" s="73">
        <f t="shared" si="138"/>
        <v>2.3243461608681799E-4</v>
      </c>
      <c r="K3010" s="73">
        <f t="shared" si="139"/>
        <v>428.76904609833031</v>
      </c>
      <c r="L3010" s="3" t="e">
        <f t="shared" si="140"/>
        <v>#N/A</v>
      </c>
    </row>
    <row r="3011" spans="1:12" x14ac:dyDescent="0.25">
      <c r="A3011" s="43" t="s">
        <v>47</v>
      </c>
      <c r="B3011" s="43" t="s">
        <v>16</v>
      </c>
      <c r="C3011" s="43" t="s">
        <v>777</v>
      </c>
      <c r="D3011" s="43" t="s">
        <v>55</v>
      </c>
      <c r="E3011" s="43" t="s">
        <v>2211</v>
      </c>
      <c r="F3011" s="43" t="s">
        <v>4007</v>
      </c>
      <c r="G3011" s="43" t="s">
        <v>4654</v>
      </c>
      <c r="H3011" s="76">
        <v>35963</v>
      </c>
      <c r="I3011" s="229">
        <v>1.2540944859994995E-2</v>
      </c>
      <c r="J3011" s="73">
        <f t="shared" si="138"/>
        <v>2.4935262291885489E-4</v>
      </c>
      <c r="K3011" s="73">
        <f t="shared" si="139"/>
        <v>459.97746837803078</v>
      </c>
      <c r="L3011" s="3" t="e">
        <f t="shared" si="140"/>
        <v>#N/A</v>
      </c>
    </row>
    <row r="3012" spans="1:12" x14ac:dyDescent="0.25">
      <c r="A3012" s="43" t="s">
        <v>47</v>
      </c>
      <c r="B3012" s="43" t="s">
        <v>16</v>
      </c>
      <c r="C3012" s="43" t="s">
        <v>777</v>
      </c>
      <c r="D3012" s="43" t="s">
        <v>55</v>
      </c>
      <c r="E3012" s="43" t="s">
        <v>2212</v>
      </c>
      <c r="F3012" s="43" t="s">
        <v>4039</v>
      </c>
      <c r="G3012" s="43" t="s">
        <v>4654</v>
      </c>
      <c r="H3012" s="76">
        <v>35963</v>
      </c>
      <c r="I3012" s="229">
        <v>1.5950004170953481E-2</v>
      </c>
      <c r="J3012" s="73">
        <f t="shared" si="138"/>
        <v>3.1713522545505498E-4</v>
      </c>
      <c r="K3012" s="73">
        <f t="shared" si="139"/>
        <v>585.01513411304018</v>
      </c>
      <c r="L3012" s="3" t="e">
        <f t="shared" si="140"/>
        <v>#N/A</v>
      </c>
    </row>
    <row r="3013" spans="1:12" x14ac:dyDescent="0.25">
      <c r="A3013" s="43" t="s">
        <v>47</v>
      </c>
      <c r="B3013" s="43" t="s">
        <v>16</v>
      </c>
      <c r="C3013" s="43" t="s">
        <v>807</v>
      </c>
      <c r="D3013" s="43" t="s">
        <v>55</v>
      </c>
      <c r="E3013" s="43" t="s">
        <v>2213</v>
      </c>
      <c r="F3013" s="43" t="s">
        <v>4006</v>
      </c>
      <c r="G3013" s="43" t="s">
        <v>4654</v>
      </c>
      <c r="H3013" s="76">
        <v>90934</v>
      </c>
      <c r="I3013" s="229">
        <v>1.1690016935359711E-2</v>
      </c>
      <c r="J3013" s="73">
        <f t="shared" si="138"/>
        <v>2.3243355403756562E-4</v>
      </c>
      <c r="K3013" s="73">
        <f t="shared" si="139"/>
        <v>1084.156112802852</v>
      </c>
      <c r="L3013" s="3" t="e">
        <f t="shared" si="140"/>
        <v>#N/A</v>
      </c>
    </row>
    <row r="3014" spans="1:12" x14ac:dyDescent="0.25">
      <c r="A3014" s="43" t="s">
        <v>47</v>
      </c>
      <c r="B3014" s="43" t="s">
        <v>16</v>
      </c>
      <c r="C3014" s="43" t="s">
        <v>807</v>
      </c>
      <c r="D3014" s="43" t="s">
        <v>55</v>
      </c>
      <c r="E3014" s="43" t="s">
        <v>2214</v>
      </c>
      <c r="F3014" s="43" t="s">
        <v>4032</v>
      </c>
      <c r="G3014" s="43" t="s">
        <v>4654</v>
      </c>
      <c r="H3014" s="76">
        <v>90934</v>
      </c>
      <c r="I3014" s="229">
        <v>1.2539974047111092E-2</v>
      </c>
      <c r="J3014" s="73">
        <f t="shared" si="138"/>
        <v>2.4933332016761347E-4</v>
      </c>
      <c r="K3014" s="73">
        <f t="shared" si="139"/>
        <v>1162.9828761361218</v>
      </c>
      <c r="L3014" s="3" t="e">
        <f t="shared" si="140"/>
        <v>#N/A</v>
      </c>
    </row>
    <row r="3015" spans="1:12" x14ac:dyDescent="0.25">
      <c r="A3015" s="43" t="s">
        <v>47</v>
      </c>
      <c r="B3015" s="43" t="s">
        <v>16</v>
      </c>
      <c r="C3015" s="43" t="s">
        <v>807</v>
      </c>
      <c r="D3015" s="43" t="s">
        <v>55</v>
      </c>
      <c r="E3015" s="43" t="s">
        <v>2215</v>
      </c>
      <c r="F3015" s="43" t="s">
        <v>4040</v>
      </c>
      <c r="G3015" s="43" t="s">
        <v>4654</v>
      </c>
      <c r="H3015" s="76">
        <v>92800</v>
      </c>
      <c r="I3015" s="229">
        <v>1.5950000000000002E-2</v>
      </c>
      <c r="J3015" s="73">
        <f t="shared" ref="J3015:J3078" si="141">I3015*$J$5</f>
        <v>3.1713514252364899E-4</v>
      </c>
      <c r="K3015" s="73">
        <f t="shared" ref="K3015:K3078" si="142">(I3015+J3015)*H3015</f>
        <v>1509.5901412261949</v>
      </c>
      <c r="L3015" s="3" t="e">
        <f t="shared" ref="L3015:L3078" si="143">MATCH(C3015,$C$7237:$C$7264,0)</f>
        <v>#N/A</v>
      </c>
    </row>
    <row r="3016" spans="1:12" x14ac:dyDescent="0.25">
      <c r="A3016" s="43" t="s">
        <v>47</v>
      </c>
      <c r="B3016" s="43" t="s">
        <v>16</v>
      </c>
      <c r="C3016" s="43" t="s">
        <v>778</v>
      </c>
      <c r="D3016" s="43" t="s">
        <v>371</v>
      </c>
      <c r="E3016" s="43" t="s">
        <v>2216</v>
      </c>
      <c r="F3016" s="43" t="s">
        <v>305</v>
      </c>
      <c r="G3016" s="43" t="s">
        <v>4654</v>
      </c>
      <c r="H3016" s="76">
        <v>742</v>
      </c>
      <c r="I3016" s="229">
        <v>2.8221024258760108E-2</v>
      </c>
      <c r="J3016" s="73">
        <f t="shared" si="141"/>
        <v>5.6112091225487399E-4</v>
      </c>
      <c r="K3016" s="73">
        <f t="shared" si="142"/>
        <v>21.356351716893116</v>
      </c>
      <c r="L3016" s="3" t="e">
        <f t="shared" si="143"/>
        <v>#N/A</v>
      </c>
    </row>
    <row r="3017" spans="1:12" x14ac:dyDescent="0.25">
      <c r="A3017" s="43" t="s">
        <v>47</v>
      </c>
      <c r="B3017" s="43" t="s">
        <v>16</v>
      </c>
      <c r="C3017" s="43" t="s">
        <v>809</v>
      </c>
      <c r="D3017" s="43" t="s">
        <v>55</v>
      </c>
      <c r="E3017" s="43" t="s">
        <v>2217</v>
      </c>
      <c r="F3017" s="43" t="s">
        <v>4041</v>
      </c>
      <c r="G3017" s="43" t="s">
        <v>4654</v>
      </c>
      <c r="H3017" s="76">
        <v>11526</v>
      </c>
      <c r="I3017" s="229">
        <v>1.1690091965989937E-2</v>
      </c>
      <c r="J3017" s="73">
        <f t="shared" si="141"/>
        <v>2.3243504587766657E-4</v>
      </c>
      <c r="K3017" s="73">
        <f t="shared" si="142"/>
        <v>137.41904633878599</v>
      </c>
      <c r="L3017" s="3" t="e">
        <f t="shared" si="143"/>
        <v>#N/A</v>
      </c>
    </row>
    <row r="3018" spans="1:12" x14ac:dyDescent="0.25">
      <c r="A3018" s="43" t="s">
        <v>47</v>
      </c>
      <c r="B3018" s="43" t="s">
        <v>16</v>
      </c>
      <c r="C3018" s="43" t="s">
        <v>809</v>
      </c>
      <c r="D3018" s="43" t="s">
        <v>55</v>
      </c>
      <c r="E3018" s="43" t="s">
        <v>2218</v>
      </c>
      <c r="F3018" s="43" t="s">
        <v>4007</v>
      </c>
      <c r="G3018" s="43" t="s">
        <v>4654</v>
      </c>
      <c r="H3018" s="76">
        <v>11526</v>
      </c>
      <c r="I3018" s="229">
        <v>1.2540343571056741E-2</v>
      </c>
      <c r="J3018" s="73">
        <f t="shared" si="141"/>
        <v>2.4934066744216953E-4</v>
      </c>
      <c r="K3018" s="73">
        <f t="shared" si="142"/>
        <v>147.41390053293844</v>
      </c>
      <c r="L3018" s="3" t="e">
        <f t="shared" si="143"/>
        <v>#N/A</v>
      </c>
    </row>
    <row r="3019" spans="1:12" x14ac:dyDescent="0.25">
      <c r="A3019" s="43" t="s">
        <v>47</v>
      </c>
      <c r="B3019" s="43" t="s">
        <v>16</v>
      </c>
      <c r="C3019" s="43" t="s">
        <v>809</v>
      </c>
      <c r="D3019" s="43" t="s">
        <v>55</v>
      </c>
      <c r="E3019" s="43" t="s">
        <v>2219</v>
      </c>
      <c r="F3019" s="43" t="s">
        <v>4042</v>
      </c>
      <c r="G3019" s="43" t="s">
        <v>4654</v>
      </c>
      <c r="H3019" s="76">
        <v>11526</v>
      </c>
      <c r="I3019" s="229">
        <v>1.678986638903349E-2</v>
      </c>
      <c r="J3019" s="73">
        <f t="shared" si="141"/>
        <v>3.3383427399618547E-4</v>
      </c>
      <c r="K3019" s="73">
        <f t="shared" si="142"/>
        <v>197.36777384208003</v>
      </c>
      <c r="L3019" s="3" t="e">
        <f t="shared" si="143"/>
        <v>#N/A</v>
      </c>
    </row>
    <row r="3020" spans="1:12" x14ac:dyDescent="0.25">
      <c r="A3020" s="43" t="s">
        <v>47</v>
      </c>
      <c r="B3020" s="43" t="s">
        <v>16</v>
      </c>
      <c r="C3020" s="43" t="s">
        <v>804</v>
      </c>
      <c r="D3020" s="43" t="s">
        <v>55</v>
      </c>
      <c r="E3020" s="43" t="s">
        <v>2220</v>
      </c>
      <c r="F3020" s="43" t="s">
        <v>4043</v>
      </c>
      <c r="G3020" s="43" t="s">
        <v>4654</v>
      </c>
      <c r="H3020" s="76">
        <v>22980</v>
      </c>
      <c r="I3020" s="229">
        <v>1.1690165361183637E-2</v>
      </c>
      <c r="J3020" s="73">
        <f t="shared" si="141"/>
        <v>2.3243650520025057E-4</v>
      </c>
      <c r="K3020" s="73">
        <f t="shared" si="142"/>
        <v>273.98139088950177</v>
      </c>
      <c r="L3020" s="3" t="e">
        <f t="shared" si="143"/>
        <v>#N/A</v>
      </c>
    </row>
    <row r="3021" spans="1:12" x14ac:dyDescent="0.25">
      <c r="A3021" s="43" t="s">
        <v>47</v>
      </c>
      <c r="B3021" s="43" t="s">
        <v>16</v>
      </c>
      <c r="C3021" s="43" t="s">
        <v>804</v>
      </c>
      <c r="D3021" s="43" t="s">
        <v>55</v>
      </c>
      <c r="E3021" s="43" t="s">
        <v>2221</v>
      </c>
      <c r="F3021" s="43" t="s">
        <v>4044</v>
      </c>
      <c r="G3021" s="43" t="s">
        <v>4654</v>
      </c>
      <c r="H3021" s="76">
        <v>22980</v>
      </c>
      <c r="I3021" s="229">
        <v>1.2540034812880766E-2</v>
      </c>
      <c r="J3021" s="73">
        <f t="shared" si="141"/>
        <v>2.4933452837833613E-4</v>
      </c>
      <c r="K3021" s="73">
        <f t="shared" si="142"/>
        <v>293.89970746213419</v>
      </c>
      <c r="L3021" s="3" t="e">
        <f t="shared" si="143"/>
        <v>#N/A</v>
      </c>
    </row>
    <row r="3022" spans="1:12" x14ac:dyDescent="0.25">
      <c r="A3022" s="43" t="s">
        <v>47</v>
      </c>
      <c r="B3022" s="43" t="s">
        <v>16</v>
      </c>
      <c r="C3022" s="43" t="s">
        <v>804</v>
      </c>
      <c r="D3022" s="43" t="s">
        <v>55</v>
      </c>
      <c r="E3022" s="43" t="s">
        <v>2222</v>
      </c>
      <c r="F3022" s="43" t="s">
        <v>4045</v>
      </c>
      <c r="G3022" s="43" t="s">
        <v>4654</v>
      </c>
      <c r="H3022" s="76">
        <v>23400</v>
      </c>
      <c r="I3022" s="229">
        <v>1.5950000000000002E-2</v>
      </c>
      <c r="J3022" s="73">
        <f t="shared" si="141"/>
        <v>3.1713514252364899E-4</v>
      </c>
      <c r="K3022" s="73">
        <f t="shared" si="142"/>
        <v>380.65096233505346</v>
      </c>
      <c r="L3022" s="3" t="e">
        <f t="shared" si="143"/>
        <v>#N/A</v>
      </c>
    </row>
    <row r="3023" spans="1:12" x14ac:dyDescent="0.25">
      <c r="A3023" s="43" t="s">
        <v>47</v>
      </c>
      <c r="B3023" s="43" t="s">
        <v>16</v>
      </c>
      <c r="C3023" s="43" t="s">
        <v>780</v>
      </c>
      <c r="D3023" s="43" t="s">
        <v>55</v>
      </c>
      <c r="E3023" s="43" t="s">
        <v>2223</v>
      </c>
      <c r="F3023" s="43" t="s">
        <v>4043</v>
      </c>
      <c r="G3023" s="43" t="s">
        <v>4654</v>
      </c>
      <c r="H3023" s="76">
        <v>6293</v>
      </c>
      <c r="I3023" s="229">
        <v>1.1689178452248528E-2</v>
      </c>
      <c r="J3023" s="73">
        <f t="shared" si="141"/>
        <v>2.3241688240991867E-4</v>
      </c>
      <c r="K3023" s="73">
        <f t="shared" si="142"/>
        <v>75.02259944100561</v>
      </c>
      <c r="L3023" s="3">
        <f t="shared" si="143"/>
        <v>3</v>
      </c>
    </row>
    <row r="3024" spans="1:12" x14ac:dyDescent="0.25">
      <c r="A3024" s="43" t="s">
        <v>47</v>
      </c>
      <c r="B3024" s="43" t="s">
        <v>16</v>
      </c>
      <c r="C3024" s="43" t="s">
        <v>780</v>
      </c>
      <c r="D3024" s="43" t="s">
        <v>55</v>
      </c>
      <c r="E3024" s="43" t="s">
        <v>2224</v>
      </c>
      <c r="F3024" s="43" t="s">
        <v>4044</v>
      </c>
      <c r="G3024" s="43" t="s">
        <v>4654</v>
      </c>
      <c r="H3024" s="76">
        <v>6293</v>
      </c>
      <c r="I3024" s="229">
        <v>1.2539329413634196E-2</v>
      </c>
      <c r="J3024" s="73">
        <f t="shared" si="141"/>
        <v>2.4932050286795385E-4</v>
      </c>
      <c r="K3024" s="73">
        <f t="shared" si="142"/>
        <v>80.478973924548043</v>
      </c>
      <c r="L3024" s="3">
        <f t="shared" si="143"/>
        <v>3</v>
      </c>
    </row>
    <row r="3025" spans="1:12" x14ac:dyDescent="0.25">
      <c r="A3025" s="43" t="s">
        <v>47</v>
      </c>
      <c r="B3025" s="43" t="s">
        <v>16</v>
      </c>
      <c r="C3025" s="43" t="s">
        <v>780</v>
      </c>
      <c r="D3025" s="43" t="s">
        <v>55</v>
      </c>
      <c r="E3025" s="43" t="s">
        <v>2225</v>
      </c>
      <c r="F3025" s="43" t="s">
        <v>4045</v>
      </c>
      <c r="G3025" s="43" t="s">
        <v>4654</v>
      </c>
      <c r="H3025" s="76">
        <v>6413</v>
      </c>
      <c r="I3025" s="229">
        <v>1.5950413223140496E-2</v>
      </c>
      <c r="J3025" s="73">
        <f t="shared" si="141"/>
        <v>3.1714335867283734E-4</v>
      </c>
      <c r="K3025" s="73">
        <f t="shared" si="142"/>
        <v>104.3238403591689</v>
      </c>
      <c r="L3025" s="3">
        <f t="shared" si="143"/>
        <v>3</v>
      </c>
    </row>
    <row r="3026" spans="1:12" ht="20" x14ac:dyDescent="0.25">
      <c r="A3026" s="43" t="s">
        <v>47</v>
      </c>
      <c r="B3026" s="43" t="s">
        <v>16</v>
      </c>
      <c r="C3026" s="43" t="s">
        <v>812</v>
      </c>
      <c r="D3026" s="43" t="s">
        <v>55</v>
      </c>
      <c r="E3026" s="43" t="s">
        <v>2226</v>
      </c>
      <c r="F3026" s="43" t="s">
        <v>4046</v>
      </c>
      <c r="G3026" s="43" t="s">
        <v>4654</v>
      </c>
      <c r="H3026" s="76">
        <v>110442</v>
      </c>
      <c r="I3026" s="229">
        <v>1.7615037757374913E-2</v>
      </c>
      <c r="J3026" s="73">
        <f t="shared" si="141"/>
        <v>3.502412231814765E-4</v>
      </c>
      <c r="K3026" s="73">
        <f t="shared" si="142"/>
        <v>1984.121341170609</v>
      </c>
      <c r="L3026" s="3" t="e">
        <f t="shared" si="143"/>
        <v>#N/A</v>
      </c>
    </row>
    <row r="3027" spans="1:12" x14ac:dyDescent="0.25">
      <c r="A3027" s="43" t="s">
        <v>47</v>
      </c>
      <c r="B3027" s="43" t="s">
        <v>16</v>
      </c>
      <c r="C3027" s="43" t="s">
        <v>812</v>
      </c>
      <c r="D3027" s="43" t="s">
        <v>55</v>
      </c>
      <c r="E3027" s="43" t="s">
        <v>2227</v>
      </c>
      <c r="F3027" s="43" t="s">
        <v>3996</v>
      </c>
      <c r="G3027" s="43" t="s">
        <v>4654</v>
      </c>
      <c r="H3027" s="76">
        <v>13952</v>
      </c>
      <c r="I3027" s="229">
        <v>1.2537987385321102E-2</v>
      </c>
      <c r="J3027" s="73">
        <f t="shared" si="141"/>
        <v>2.4929381921025203E-4</v>
      </c>
      <c r="K3027" s="73">
        <f t="shared" si="142"/>
        <v>178.40814736562146</v>
      </c>
      <c r="L3027" s="3" t="e">
        <f t="shared" si="143"/>
        <v>#N/A</v>
      </c>
    </row>
    <row r="3028" spans="1:12" x14ac:dyDescent="0.25">
      <c r="A3028" s="43" t="s">
        <v>47</v>
      </c>
      <c r="B3028" s="43" t="s">
        <v>16</v>
      </c>
      <c r="C3028" s="43" t="s">
        <v>812</v>
      </c>
      <c r="D3028" s="43" t="s">
        <v>55</v>
      </c>
      <c r="E3028" s="43" t="s">
        <v>2228</v>
      </c>
      <c r="F3028" s="43" t="s">
        <v>4047</v>
      </c>
      <c r="G3028" s="43" t="s">
        <v>4654</v>
      </c>
      <c r="H3028" s="76">
        <v>11424</v>
      </c>
      <c r="I3028" s="229">
        <v>1.1690301120448181E-2</v>
      </c>
      <c r="J3028" s="73">
        <f t="shared" si="141"/>
        <v>2.3243920451270888E-4</v>
      </c>
      <c r="K3028" s="73">
        <f t="shared" si="142"/>
        <v>136.20538547235319</v>
      </c>
      <c r="L3028" s="3" t="e">
        <f t="shared" si="143"/>
        <v>#N/A</v>
      </c>
    </row>
    <row r="3029" spans="1:12" x14ac:dyDescent="0.25">
      <c r="A3029" s="43" t="s">
        <v>47</v>
      </c>
      <c r="B3029" s="43" t="s">
        <v>16</v>
      </c>
      <c r="C3029" s="43" t="s">
        <v>816</v>
      </c>
      <c r="D3029" s="43" t="s">
        <v>55</v>
      </c>
      <c r="E3029" s="43" t="s">
        <v>2229</v>
      </c>
      <c r="F3029" s="43" t="s">
        <v>4048</v>
      </c>
      <c r="G3029" s="43" t="s">
        <v>4654</v>
      </c>
      <c r="H3029" s="76">
        <v>25156</v>
      </c>
      <c r="I3029" s="229">
        <v>1.5950071553506123E-2</v>
      </c>
      <c r="J3029" s="73">
        <f t="shared" si="141"/>
        <v>3.1713656522780958E-4</v>
      </c>
      <c r="K3029" s="73">
        <f t="shared" si="142"/>
        <v>409.21788743487076</v>
      </c>
      <c r="L3029" s="3" t="e">
        <f t="shared" si="143"/>
        <v>#N/A</v>
      </c>
    </row>
    <row r="3030" spans="1:12" x14ac:dyDescent="0.25">
      <c r="A3030" s="43" t="s">
        <v>47</v>
      </c>
      <c r="B3030" s="43" t="s">
        <v>16</v>
      </c>
      <c r="C3030" s="43" t="s">
        <v>816</v>
      </c>
      <c r="D3030" s="43" t="s">
        <v>55</v>
      </c>
      <c r="E3030" s="43" t="s">
        <v>2230</v>
      </c>
      <c r="F3030" s="43" t="s">
        <v>4049</v>
      </c>
      <c r="G3030" s="43" t="s">
        <v>4654</v>
      </c>
      <c r="H3030" s="76">
        <v>29387</v>
      </c>
      <c r="I3030" s="229">
        <v>1.2521182835947867E-2</v>
      </c>
      <c r="J3030" s="73">
        <f t="shared" si="141"/>
        <v>2.489596929932911E-4</v>
      </c>
      <c r="K3030" s="73">
        <f t="shared" si="142"/>
        <v>375.27617849799384</v>
      </c>
      <c r="L3030" s="3" t="e">
        <f t="shared" si="143"/>
        <v>#N/A</v>
      </c>
    </row>
    <row r="3031" spans="1:12" x14ac:dyDescent="0.25">
      <c r="A3031" s="43" t="s">
        <v>47</v>
      </c>
      <c r="B3031" s="43" t="s">
        <v>16</v>
      </c>
      <c r="C3031" s="43" t="s">
        <v>814</v>
      </c>
      <c r="D3031" s="43" t="s">
        <v>55</v>
      </c>
      <c r="E3031" s="43" t="s">
        <v>2231</v>
      </c>
      <c r="F3031" s="43" t="s">
        <v>3983</v>
      </c>
      <c r="G3031" s="43" t="s">
        <v>4654</v>
      </c>
      <c r="H3031" s="76">
        <v>232762</v>
      </c>
      <c r="I3031" s="229">
        <v>1.1700019762676039E-2</v>
      </c>
      <c r="J3031" s="73">
        <f t="shared" si="141"/>
        <v>2.3263244106368493E-4</v>
      </c>
      <c r="K3031" s="73">
        <f t="shared" si="142"/>
        <v>2777.4679922468658</v>
      </c>
      <c r="L3031" s="3" t="e">
        <f t="shared" si="143"/>
        <v>#N/A</v>
      </c>
    </row>
    <row r="3032" spans="1:12" x14ac:dyDescent="0.25">
      <c r="A3032" s="43" t="s">
        <v>47</v>
      </c>
      <c r="B3032" s="43" t="s">
        <v>16</v>
      </c>
      <c r="C3032" s="43" t="s">
        <v>814</v>
      </c>
      <c r="D3032" s="43" t="s">
        <v>55</v>
      </c>
      <c r="E3032" s="43" t="s">
        <v>2232</v>
      </c>
      <c r="F3032" s="43" t="s">
        <v>3996</v>
      </c>
      <c r="G3032" s="43" t="s">
        <v>4654</v>
      </c>
      <c r="H3032" s="76">
        <v>239427</v>
      </c>
      <c r="I3032" s="229">
        <v>1.2534760073007639E-2</v>
      </c>
      <c r="J3032" s="73">
        <f t="shared" si="141"/>
        <v>2.4922965029799509E-4</v>
      </c>
      <c r="K3032" s="73">
        <f t="shared" si="142"/>
        <v>3060.8323074818977</v>
      </c>
      <c r="L3032" s="3" t="e">
        <f t="shared" si="143"/>
        <v>#N/A</v>
      </c>
    </row>
    <row r="3033" spans="1:12" x14ac:dyDescent="0.25">
      <c r="A3033" s="43" t="s">
        <v>47</v>
      </c>
      <c r="B3033" s="43" t="s">
        <v>16</v>
      </c>
      <c r="C3033" s="43" t="s">
        <v>814</v>
      </c>
      <c r="D3033" s="43" t="s">
        <v>55</v>
      </c>
      <c r="E3033" s="43" t="s">
        <v>2233</v>
      </c>
      <c r="F3033" s="43" t="s">
        <v>4050</v>
      </c>
      <c r="G3033" s="43" t="s">
        <v>4654</v>
      </c>
      <c r="H3033" s="76">
        <v>234181</v>
      </c>
      <c r="I3033" s="229">
        <v>1.7590368134050158E-2</v>
      </c>
      <c r="J3033" s="73">
        <f t="shared" si="141"/>
        <v>3.4975071506178367E-4</v>
      </c>
      <c r="K3033" s="73">
        <f t="shared" si="142"/>
        <v>4201.2349722038834</v>
      </c>
      <c r="L3033" s="3" t="e">
        <f t="shared" si="143"/>
        <v>#N/A</v>
      </c>
    </row>
    <row r="3034" spans="1:12" x14ac:dyDescent="0.25">
      <c r="A3034" s="43" t="s">
        <v>47</v>
      </c>
      <c r="B3034" s="43" t="s">
        <v>16</v>
      </c>
      <c r="C3034" s="43" t="s">
        <v>815</v>
      </c>
      <c r="D3034" s="43" t="s">
        <v>55</v>
      </c>
      <c r="E3034" s="43" t="s">
        <v>2234</v>
      </c>
      <c r="F3034" s="43" t="s">
        <v>3973</v>
      </c>
      <c r="G3034" s="43" t="s">
        <v>4654</v>
      </c>
      <c r="H3034" s="76">
        <v>129</v>
      </c>
      <c r="I3034" s="229">
        <v>1.1705426356589147E-2</v>
      </c>
      <c r="J3034" s="73">
        <f t="shared" si="141"/>
        <v>2.3273994080858781E-4</v>
      </c>
      <c r="K3034" s="73">
        <f t="shared" si="142"/>
        <v>1.5400234523643077</v>
      </c>
      <c r="L3034" s="3" t="e">
        <f t="shared" si="143"/>
        <v>#N/A</v>
      </c>
    </row>
    <row r="3035" spans="1:12" x14ac:dyDescent="0.25">
      <c r="A3035" s="43" t="s">
        <v>47</v>
      </c>
      <c r="B3035" s="43" t="s">
        <v>16</v>
      </c>
      <c r="C3035" s="43" t="s">
        <v>815</v>
      </c>
      <c r="D3035" s="43" t="s">
        <v>55</v>
      </c>
      <c r="E3035" s="43" t="s">
        <v>2235</v>
      </c>
      <c r="F3035" s="43" t="s">
        <v>3974</v>
      </c>
      <c r="G3035" s="43" t="s">
        <v>4654</v>
      </c>
      <c r="H3035" s="76">
        <v>22362</v>
      </c>
      <c r="I3035" s="229">
        <v>1.2539128879348894E-2</v>
      </c>
      <c r="J3035" s="73">
        <f t="shared" si="141"/>
        <v>2.4931651562850872E-4</v>
      </c>
      <c r="K3035" s="73">
        <f t="shared" si="142"/>
        <v>285.97521592248467</v>
      </c>
      <c r="L3035" s="3" t="e">
        <f t="shared" si="143"/>
        <v>#N/A</v>
      </c>
    </row>
    <row r="3036" spans="1:12" x14ac:dyDescent="0.25">
      <c r="A3036" s="43" t="s">
        <v>47</v>
      </c>
      <c r="B3036" s="43" t="s">
        <v>16</v>
      </c>
      <c r="C3036" s="43" t="s">
        <v>815</v>
      </c>
      <c r="D3036" s="43" t="s">
        <v>55</v>
      </c>
      <c r="E3036" s="43" t="s">
        <v>2236</v>
      </c>
      <c r="F3036" s="43" t="s">
        <v>3975</v>
      </c>
      <c r="G3036" s="43" t="s">
        <v>4654</v>
      </c>
      <c r="H3036" s="76">
        <v>71042</v>
      </c>
      <c r="I3036" s="229">
        <v>1.5950001407618028E-2</v>
      </c>
      <c r="J3036" s="73">
        <f t="shared" si="141"/>
        <v>3.1713517051143225E-4</v>
      </c>
      <c r="K3036" s="73">
        <f t="shared" si="142"/>
        <v>1155.6499167834729</v>
      </c>
      <c r="L3036" s="3" t="e">
        <f t="shared" si="143"/>
        <v>#N/A</v>
      </c>
    </row>
    <row r="3037" spans="1:12" ht="20" x14ac:dyDescent="0.25">
      <c r="A3037" s="43" t="s">
        <v>47</v>
      </c>
      <c r="B3037" s="43" t="s">
        <v>16</v>
      </c>
      <c r="C3037" s="43" t="s">
        <v>784</v>
      </c>
      <c r="D3037" s="43" t="s">
        <v>55</v>
      </c>
      <c r="E3037" s="43" t="s">
        <v>2237</v>
      </c>
      <c r="F3037" s="43" t="s">
        <v>4051</v>
      </c>
      <c r="G3037" s="43" t="s">
        <v>4654</v>
      </c>
      <c r="H3037" s="76">
        <v>794</v>
      </c>
      <c r="I3037" s="229">
        <v>1.5100755667506297E-2</v>
      </c>
      <c r="J3037" s="73">
        <f t="shared" si="141"/>
        <v>3.0024954864134226E-4</v>
      </c>
      <c r="K3037" s="73">
        <f t="shared" si="142"/>
        <v>12.228398141621227</v>
      </c>
      <c r="L3037" s="3" t="e">
        <f t="shared" si="143"/>
        <v>#N/A</v>
      </c>
    </row>
    <row r="3038" spans="1:12" x14ac:dyDescent="0.25">
      <c r="A3038" s="43" t="s">
        <v>47</v>
      </c>
      <c r="B3038" s="43" t="s">
        <v>16</v>
      </c>
      <c r="C3038" s="43" t="s">
        <v>784</v>
      </c>
      <c r="D3038" s="43" t="s">
        <v>55</v>
      </c>
      <c r="E3038" s="43" t="s">
        <v>2238</v>
      </c>
      <c r="F3038" s="43" t="s">
        <v>4052</v>
      </c>
      <c r="G3038" s="43" t="s">
        <v>4654</v>
      </c>
      <c r="H3038" s="76">
        <v>894</v>
      </c>
      <c r="I3038" s="229">
        <v>1.2539149888143178E-2</v>
      </c>
      <c r="J3038" s="73">
        <f t="shared" si="141"/>
        <v>2.4931693334806791E-4</v>
      </c>
      <c r="K3038" s="73">
        <f t="shared" si="142"/>
        <v>11.432889338413174</v>
      </c>
      <c r="L3038" s="3" t="e">
        <f t="shared" si="143"/>
        <v>#N/A</v>
      </c>
    </row>
    <row r="3039" spans="1:12" x14ac:dyDescent="0.25">
      <c r="A3039" s="43" t="s">
        <v>47</v>
      </c>
      <c r="B3039" s="43" t="s">
        <v>16</v>
      </c>
      <c r="C3039" s="43" t="s">
        <v>784</v>
      </c>
      <c r="D3039" s="43" t="s">
        <v>55</v>
      </c>
      <c r="E3039" s="43" t="s">
        <v>2239</v>
      </c>
      <c r="F3039" s="43" t="s">
        <v>4053</v>
      </c>
      <c r="G3039" s="43" t="s">
        <v>4654</v>
      </c>
      <c r="H3039" s="76">
        <v>694</v>
      </c>
      <c r="I3039" s="229">
        <v>1.1685878962536022E-2</v>
      </c>
      <c r="J3039" s="73">
        <f t="shared" si="141"/>
        <v>2.3235127838858757E-4</v>
      </c>
      <c r="K3039" s="73">
        <f t="shared" si="142"/>
        <v>8.2712517872016775</v>
      </c>
      <c r="L3039" s="3" t="e">
        <f t="shared" si="143"/>
        <v>#N/A</v>
      </c>
    </row>
    <row r="3040" spans="1:12" x14ac:dyDescent="0.25">
      <c r="A3040" s="43" t="s">
        <v>47</v>
      </c>
      <c r="B3040" s="43" t="s">
        <v>16</v>
      </c>
      <c r="C3040" s="43" t="s">
        <v>785</v>
      </c>
      <c r="D3040" s="43" t="s">
        <v>55</v>
      </c>
      <c r="E3040" s="43" t="s">
        <v>2240</v>
      </c>
      <c r="F3040" s="43" t="s">
        <v>3997</v>
      </c>
      <c r="G3040" s="43" t="s">
        <v>4654</v>
      </c>
      <c r="H3040" s="76">
        <v>65295</v>
      </c>
      <c r="I3040" s="229">
        <v>1.1701049084922276E-2</v>
      </c>
      <c r="J3040" s="73">
        <f t="shared" si="141"/>
        <v>2.3265290716131899E-4</v>
      </c>
      <c r="K3040" s="73">
        <f t="shared" si="142"/>
        <v>779.21107157309825</v>
      </c>
      <c r="L3040" s="3" t="e">
        <f t="shared" si="143"/>
        <v>#N/A</v>
      </c>
    </row>
    <row r="3041" spans="1:12" x14ac:dyDescent="0.25">
      <c r="A3041" s="43" t="s">
        <v>47</v>
      </c>
      <c r="B3041" s="43" t="s">
        <v>16</v>
      </c>
      <c r="C3041" s="43" t="s">
        <v>785</v>
      </c>
      <c r="D3041" s="43" t="s">
        <v>55</v>
      </c>
      <c r="E3041" s="43" t="s">
        <v>2241</v>
      </c>
      <c r="F3041" s="43" t="s">
        <v>4054</v>
      </c>
      <c r="G3041" s="43" t="s">
        <v>4654</v>
      </c>
      <c r="H3041" s="76">
        <v>65296</v>
      </c>
      <c r="I3041" s="229">
        <v>1.2530017152658663E-2</v>
      </c>
      <c r="J3041" s="73">
        <f t="shared" si="141"/>
        <v>2.4913534642834927E-4</v>
      </c>
      <c r="K3041" s="73">
        <f t="shared" si="142"/>
        <v>834.42754158038554</v>
      </c>
      <c r="L3041" s="3" t="e">
        <f t="shared" si="143"/>
        <v>#N/A</v>
      </c>
    </row>
    <row r="3042" spans="1:12" x14ac:dyDescent="0.25">
      <c r="A3042" s="43" t="s">
        <v>47</v>
      </c>
      <c r="B3042" s="43" t="s">
        <v>16</v>
      </c>
      <c r="C3042" s="43" t="s">
        <v>785</v>
      </c>
      <c r="D3042" s="43" t="s">
        <v>55</v>
      </c>
      <c r="E3042" s="43" t="s">
        <v>2242</v>
      </c>
      <c r="F3042" s="43" t="s">
        <v>4055</v>
      </c>
      <c r="G3042" s="43" t="s">
        <v>4654</v>
      </c>
      <c r="H3042" s="76">
        <v>66870</v>
      </c>
      <c r="I3042" s="229">
        <v>1.765006729475101E-2</v>
      </c>
      <c r="J3042" s="73">
        <f t="shared" si="141"/>
        <v>3.5093771831177779E-4</v>
      </c>
      <c r="K3042" s="73">
        <f t="shared" si="142"/>
        <v>1203.7272052235087</v>
      </c>
      <c r="L3042" s="3" t="e">
        <f t="shared" si="143"/>
        <v>#N/A</v>
      </c>
    </row>
    <row r="3043" spans="1:12" x14ac:dyDescent="0.25">
      <c r="A3043" s="43" t="s">
        <v>47</v>
      </c>
      <c r="B3043" s="43" t="s">
        <v>16</v>
      </c>
      <c r="C3043" s="43" t="s">
        <v>787</v>
      </c>
      <c r="D3043" s="43" t="s">
        <v>371</v>
      </c>
      <c r="E3043" s="43" t="s">
        <v>2243</v>
      </c>
      <c r="F3043" s="43" t="s">
        <v>305</v>
      </c>
      <c r="G3043" s="43" t="s">
        <v>4654</v>
      </c>
      <c r="H3043" s="76">
        <v>1273</v>
      </c>
      <c r="I3043" s="229">
        <v>2.8452474469756479E-2</v>
      </c>
      <c r="J3043" s="73">
        <f t="shared" si="141"/>
        <v>5.6572285555590613E-4</v>
      </c>
      <c r="K3043" s="73">
        <f t="shared" si="142"/>
        <v>36.940165195122667</v>
      </c>
      <c r="L3043" s="3" t="e">
        <f t="shared" si="143"/>
        <v>#N/A</v>
      </c>
    </row>
    <row r="3044" spans="1:12" x14ac:dyDescent="0.25">
      <c r="A3044" s="43" t="s">
        <v>47</v>
      </c>
      <c r="B3044" s="43" t="s">
        <v>16</v>
      </c>
      <c r="C3044" s="43" t="s">
        <v>788</v>
      </c>
      <c r="D3044" s="43" t="s">
        <v>55</v>
      </c>
      <c r="E3044" s="43" t="s">
        <v>2244</v>
      </c>
      <c r="F3044" s="43" t="s">
        <v>4019</v>
      </c>
      <c r="G3044" s="43" t="s">
        <v>4654</v>
      </c>
      <c r="H3044" s="76">
        <v>9027</v>
      </c>
      <c r="I3044" s="229">
        <v>1.1690484103245817E-2</v>
      </c>
      <c r="J3044" s="73">
        <f t="shared" si="141"/>
        <v>2.3244284277450247E-4</v>
      </c>
      <c r="K3044" s="73">
        <f t="shared" si="142"/>
        <v>107.62826154172542</v>
      </c>
      <c r="L3044" s="3" t="e">
        <f t="shared" si="143"/>
        <v>#N/A</v>
      </c>
    </row>
    <row r="3045" spans="1:12" x14ac:dyDescent="0.25">
      <c r="A3045" s="43" t="s">
        <v>47</v>
      </c>
      <c r="B3045" s="43" t="s">
        <v>16</v>
      </c>
      <c r="C3045" s="43" t="s">
        <v>788</v>
      </c>
      <c r="D3045" s="43" t="s">
        <v>55</v>
      </c>
      <c r="E3045" s="43" t="s">
        <v>2245</v>
      </c>
      <c r="F3045" s="43" t="s">
        <v>4007</v>
      </c>
      <c r="G3045" s="43" t="s">
        <v>4654</v>
      </c>
      <c r="H3045" s="76">
        <v>9027</v>
      </c>
      <c r="I3045" s="229">
        <v>1.2550127395591007E-2</v>
      </c>
      <c r="J3045" s="73">
        <f t="shared" si="141"/>
        <v>2.49535200018226E-4</v>
      </c>
      <c r="K3045" s="73">
        <f t="shared" si="142"/>
        <v>115.54255425056455</v>
      </c>
      <c r="L3045" s="3" t="e">
        <f t="shared" si="143"/>
        <v>#N/A</v>
      </c>
    </row>
    <row r="3046" spans="1:12" x14ac:dyDescent="0.25">
      <c r="A3046" s="43" t="s">
        <v>47</v>
      </c>
      <c r="B3046" s="43" t="s">
        <v>16</v>
      </c>
      <c r="C3046" s="43" t="s">
        <v>788</v>
      </c>
      <c r="D3046" s="43" t="s">
        <v>55</v>
      </c>
      <c r="E3046" s="43" t="s">
        <v>2246</v>
      </c>
      <c r="F3046" s="43" t="s">
        <v>4056</v>
      </c>
      <c r="G3046" s="43" t="s">
        <v>4654</v>
      </c>
      <c r="H3046" s="76">
        <v>13927</v>
      </c>
      <c r="I3046" s="229">
        <v>1.5950312342930997E-2</v>
      </c>
      <c r="J3046" s="73">
        <f t="shared" si="141"/>
        <v>3.1714135286345694E-4</v>
      </c>
      <c r="K3046" s="73">
        <f t="shared" si="142"/>
        <v>226.55682762132938</v>
      </c>
      <c r="L3046" s="3" t="e">
        <f t="shared" si="143"/>
        <v>#N/A</v>
      </c>
    </row>
    <row r="3047" spans="1:12" x14ac:dyDescent="0.25">
      <c r="A3047" s="43" t="s">
        <v>47</v>
      </c>
      <c r="B3047" s="43" t="s">
        <v>16</v>
      </c>
      <c r="C3047" s="43" t="s">
        <v>789</v>
      </c>
      <c r="D3047" s="43" t="s">
        <v>55</v>
      </c>
      <c r="E3047" s="43" t="s">
        <v>2247</v>
      </c>
      <c r="F3047" s="43" t="s">
        <v>4057</v>
      </c>
      <c r="G3047" s="43" t="s">
        <v>4654</v>
      </c>
      <c r="H3047" s="76">
        <v>5277</v>
      </c>
      <c r="I3047" s="229"/>
      <c r="J3047" s="73">
        <f t="shared" si="141"/>
        <v>0</v>
      </c>
      <c r="K3047" s="73">
        <f t="shared" si="142"/>
        <v>0</v>
      </c>
      <c r="L3047" s="3" t="e">
        <f t="shared" si="143"/>
        <v>#N/A</v>
      </c>
    </row>
    <row r="3048" spans="1:12" x14ac:dyDescent="0.25">
      <c r="A3048" s="43" t="s">
        <v>47</v>
      </c>
      <c r="B3048" s="43" t="s">
        <v>16</v>
      </c>
      <c r="C3048" s="43" t="s">
        <v>789</v>
      </c>
      <c r="D3048" s="43" t="s">
        <v>55</v>
      </c>
      <c r="E3048" s="43" t="s">
        <v>2248</v>
      </c>
      <c r="F3048" s="43" t="s">
        <v>4058</v>
      </c>
      <c r="G3048" s="43" t="s">
        <v>4654</v>
      </c>
      <c r="H3048" s="76">
        <v>1387</v>
      </c>
      <c r="I3048" s="229"/>
      <c r="J3048" s="73">
        <f t="shared" si="141"/>
        <v>0</v>
      </c>
      <c r="K3048" s="73">
        <f t="shared" si="142"/>
        <v>0</v>
      </c>
      <c r="L3048" s="3" t="e">
        <f t="shared" si="143"/>
        <v>#N/A</v>
      </c>
    </row>
    <row r="3049" spans="1:12" x14ac:dyDescent="0.25">
      <c r="A3049" s="43" t="s">
        <v>47</v>
      </c>
      <c r="B3049" s="43" t="s">
        <v>16</v>
      </c>
      <c r="C3049" s="43" t="s">
        <v>789</v>
      </c>
      <c r="D3049" s="43" t="s">
        <v>55</v>
      </c>
      <c r="E3049" s="43" t="s">
        <v>2249</v>
      </c>
      <c r="F3049" s="43" t="s">
        <v>3983</v>
      </c>
      <c r="G3049" s="43" t="s">
        <v>4654</v>
      </c>
      <c r="H3049" s="76">
        <v>11210</v>
      </c>
      <c r="I3049" s="229"/>
      <c r="J3049" s="73">
        <f t="shared" si="141"/>
        <v>0</v>
      </c>
      <c r="K3049" s="73">
        <f t="shared" si="142"/>
        <v>0</v>
      </c>
      <c r="L3049" s="3" t="e">
        <f t="shared" si="143"/>
        <v>#N/A</v>
      </c>
    </row>
    <row r="3050" spans="1:12" x14ac:dyDescent="0.25">
      <c r="A3050" s="43" t="s">
        <v>47</v>
      </c>
      <c r="B3050" s="43" t="s">
        <v>16</v>
      </c>
      <c r="C3050" s="43" t="s">
        <v>789</v>
      </c>
      <c r="D3050" s="43" t="s">
        <v>55</v>
      </c>
      <c r="E3050" s="43" t="s">
        <v>2250</v>
      </c>
      <c r="F3050" s="43" t="s">
        <v>4059</v>
      </c>
      <c r="G3050" s="43" t="s">
        <v>4654</v>
      </c>
      <c r="H3050" s="76">
        <v>4127</v>
      </c>
      <c r="I3050" s="229"/>
      <c r="J3050" s="73">
        <f t="shared" si="141"/>
        <v>0</v>
      </c>
      <c r="K3050" s="73">
        <f t="shared" si="142"/>
        <v>0</v>
      </c>
      <c r="L3050" s="3" t="e">
        <f t="shared" si="143"/>
        <v>#N/A</v>
      </c>
    </row>
    <row r="3051" spans="1:12" x14ac:dyDescent="0.25">
      <c r="A3051" s="43" t="s">
        <v>47</v>
      </c>
      <c r="B3051" s="43" t="s">
        <v>16</v>
      </c>
      <c r="C3051" s="43" t="s">
        <v>789</v>
      </c>
      <c r="D3051" s="43" t="s">
        <v>55</v>
      </c>
      <c r="E3051" s="43" t="s">
        <v>2251</v>
      </c>
      <c r="F3051" s="43" t="s">
        <v>3992</v>
      </c>
      <c r="G3051" s="43" t="s">
        <v>4654</v>
      </c>
      <c r="H3051" s="76">
        <v>353858</v>
      </c>
      <c r="I3051" s="229"/>
      <c r="J3051" s="73">
        <f t="shared" si="141"/>
        <v>0</v>
      </c>
      <c r="K3051" s="73">
        <f t="shared" si="142"/>
        <v>0</v>
      </c>
      <c r="L3051" s="3" t="e">
        <f t="shared" si="143"/>
        <v>#N/A</v>
      </c>
    </row>
    <row r="3052" spans="1:12" x14ac:dyDescent="0.25">
      <c r="A3052" s="43" t="s">
        <v>47</v>
      </c>
      <c r="B3052" s="43" t="s">
        <v>16</v>
      </c>
      <c r="C3052" s="43" t="s">
        <v>806</v>
      </c>
      <c r="D3052" s="43" t="s">
        <v>55</v>
      </c>
      <c r="E3052" s="43" t="s">
        <v>2252</v>
      </c>
      <c r="F3052" s="43" t="s">
        <v>4060</v>
      </c>
      <c r="G3052" s="43" t="s">
        <v>4654</v>
      </c>
      <c r="H3052" s="76">
        <v>82</v>
      </c>
      <c r="I3052" s="229">
        <v>1.2560975609756112E-2</v>
      </c>
      <c r="J3052" s="73">
        <f t="shared" si="141"/>
        <v>2.4975089593956632E-4</v>
      </c>
      <c r="K3052" s="73">
        <f t="shared" si="142"/>
        <v>1.0504795734670456</v>
      </c>
      <c r="L3052" s="3" t="e">
        <f t="shared" si="143"/>
        <v>#N/A</v>
      </c>
    </row>
    <row r="3053" spans="1:12" x14ac:dyDescent="0.25">
      <c r="A3053" s="43" t="s">
        <v>47</v>
      </c>
      <c r="B3053" s="43" t="s">
        <v>16</v>
      </c>
      <c r="C3053" s="43" t="s">
        <v>806</v>
      </c>
      <c r="D3053" s="43" t="s">
        <v>55</v>
      </c>
      <c r="E3053" s="43" t="s">
        <v>2253</v>
      </c>
      <c r="F3053" s="43" t="s">
        <v>4061</v>
      </c>
      <c r="G3053" s="43" t="s">
        <v>4654</v>
      </c>
      <c r="H3053" s="76">
        <v>5986</v>
      </c>
      <c r="I3053" s="229">
        <v>1.6789174741062479E-2</v>
      </c>
      <c r="J3053" s="73">
        <f t="shared" si="141"/>
        <v>3.3382052190352953E-4</v>
      </c>
      <c r="K3053" s="73">
        <f t="shared" si="142"/>
        <v>102.49824964411452</v>
      </c>
      <c r="L3053" s="3" t="e">
        <f t="shared" si="143"/>
        <v>#N/A</v>
      </c>
    </row>
    <row r="3054" spans="1:12" x14ac:dyDescent="0.25">
      <c r="A3054" s="43" t="s">
        <v>47</v>
      </c>
      <c r="B3054" s="43" t="s">
        <v>16</v>
      </c>
      <c r="C3054" s="43" t="s">
        <v>790</v>
      </c>
      <c r="D3054" s="43" t="s">
        <v>55</v>
      </c>
      <c r="E3054" s="43" t="s">
        <v>2254</v>
      </c>
      <c r="F3054" s="43" t="s">
        <v>3997</v>
      </c>
      <c r="G3054" s="43" t="s">
        <v>4654</v>
      </c>
      <c r="H3054" s="76">
        <v>215</v>
      </c>
      <c r="I3054" s="229">
        <v>1.4279069767441895E-2</v>
      </c>
      <c r="J3054" s="73">
        <f t="shared" si="141"/>
        <v>2.8391190130425153E-4</v>
      </c>
      <c r="K3054" s="73">
        <f t="shared" si="142"/>
        <v>3.1310410587804216</v>
      </c>
      <c r="L3054" s="3" t="e">
        <f t="shared" si="143"/>
        <v>#N/A</v>
      </c>
    </row>
    <row r="3055" spans="1:12" x14ac:dyDescent="0.25">
      <c r="A3055" s="43" t="s">
        <v>47</v>
      </c>
      <c r="B3055" s="43" t="s">
        <v>16</v>
      </c>
      <c r="C3055" s="43" t="s">
        <v>790</v>
      </c>
      <c r="D3055" s="43" t="s">
        <v>55</v>
      </c>
      <c r="E3055" s="43" t="s">
        <v>2255</v>
      </c>
      <c r="F3055" s="43" t="s">
        <v>3996</v>
      </c>
      <c r="G3055" s="43" t="s">
        <v>4654</v>
      </c>
      <c r="H3055" s="76">
        <v>215</v>
      </c>
      <c r="I3055" s="229">
        <v>1.2558139534883734E-2</v>
      </c>
      <c r="J3055" s="73">
        <f t="shared" si="141"/>
        <v>2.4969450603305472E-4</v>
      </c>
      <c r="K3055" s="73">
        <f t="shared" si="142"/>
        <v>2.7536843187971094</v>
      </c>
      <c r="L3055" s="3" t="e">
        <f t="shared" si="143"/>
        <v>#N/A</v>
      </c>
    </row>
    <row r="3056" spans="1:12" x14ac:dyDescent="0.25">
      <c r="A3056" s="43" t="s">
        <v>47</v>
      </c>
      <c r="B3056" s="43" t="s">
        <v>16</v>
      </c>
      <c r="C3056" s="43" t="s">
        <v>790</v>
      </c>
      <c r="D3056" s="43" t="s">
        <v>55</v>
      </c>
      <c r="E3056" s="43" t="s">
        <v>2256</v>
      </c>
      <c r="F3056" s="43" t="s">
        <v>4062</v>
      </c>
      <c r="G3056" s="43" t="s">
        <v>4654</v>
      </c>
      <c r="H3056" s="76">
        <v>215</v>
      </c>
      <c r="I3056" s="229">
        <v>2.0186046511627923E-2</v>
      </c>
      <c r="J3056" s="73">
        <f t="shared" si="141"/>
        <v>4.0136079858646569E-4</v>
      </c>
      <c r="K3056" s="73">
        <f t="shared" si="142"/>
        <v>4.4262925716960932</v>
      </c>
      <c r="L3056" s="3" t="e">
        <f t="shared" si="143"/>
        <v>#N/A</v>
      </c>
    </row>
    <row r="3057" spans="1:12" x14ac:dyDescent="0.25">
      <c r="A3057" s="43" t="s">
        <v>47</v>
      </c>
      <c r="B3057" s="43" t="s">
        <v>16</v>
      </c>
      <c r="C3057" s="43" t="s">
        <v>792</v>
      </c>
      <c r="D3057" s="43" t="s">
        <v>55</v>
      </c>
      <c r="E3057" s="43" t="s">
        <v>2257</v>
      </c>
      <c r="F3057" s="43" t="s">
        <v>3997</v>
      </c>
      <c r="G3057" s="43" t="s">
        <v>4654</v>
      </c>
      <c r="H3057" s="76">
        <v>37055</v>
      </c>
      <c r="I3057" s="229">
        <v>1.1689920388611523E-2</v>
      </c>
      <c r="J3057" s="73">
        <f t="shared" si="141"/>
        <v>2.3243163439074763E-4</v>
      </c>
      <c r="K3057" s="73">
        <f t="shared" si="142"/>
        <v>441.78275421234918</v>
      </c>
      <c r="L3057" s="3" t="e">
        <f t="shared" si="143"/>
        <v>#N/A</v>
      </c>
    </row>
    <row r="3058" spans="1:12" x14ac:dyDescent="0.25">
      <c r="A3058" s="43" t="s">
        <v>47</v>
      </c>
      <c r="B3058" s="43" t="s">
        <v>16</v>
      </c>
      <c r="C3058" s="43" t="s">
        <v>792</v>
      </c>
      <c r="D3058" s="43" t="s">
        <v>55</v>
      </c>
      <c r="E3058" s="43" t="s">
        <v>2258</v>
      </c>
      <c r="F3058" s="43" t="s">
        <v>3996</v>
      </c>
      <c r="G3058" s="43" t="s">
        <v>4654</v>
      </c>
      <c r="H3058" s="76">
        <v>37186</v>
      </c>
      <c r="I3058" s="229">
        <v>1.2540203302318075E-2</v>
      </c>
      <c r="J3058" s="73">
        <f t="shared" si="141"/>
        <v>2.4933787846747181E-4</v>
      </c>
      <c r="K3058" s="73">
        <f t="shared" si="142"/>
        <v>475.5918783486913</v>
      </c>
      <c r="L3058" s="3" t="e">
        <f t="shared" si="143"/>
        <v>#N/A</v>
      </c>
    </row>
    <row r="3059" spans="1:12" x14ac:dyDescent="0.25">
      <c r="A3059" s="43" t="s">
        <v>47</v>
      </c>
      <c r="B3059" s="43" t="s">
        <v>16</v>
      </c>
      <c r="C3059" s="43" t="s">
        <v>792</v>
      </c>
      <c r="D3059" s="43" t="s">
        <v>55</v>
      </c>
      <c r="E3059" s="43" t="s">
        <v>2259</v>
      </c>
      <c r="F3059" s="43" t="s">
        <v>4063</v>
      </c>
      <c r="G3059" s="43" t="s">
        <v>4654</v>
      </c>
      <c r="H3059" s="76">
        <v>37801</v>
      </c>
      <c r="I3059" s="229">
        <v>1.7510118779926455E-2</v>
      </c>
      <c r="J3059" s="73">
        <f t="shared" si="141"/>
        <v>3.4815511065065818E-4</v>
      </c>
      <c r="K3059" s="73">
        <f t="shared" si="142"/>
        <v>675.0606113377055</v>
      </c>
      <c r="L3059" s="3" t="e">
        <f t="shared" si="143"/>
        <v>#N/A</v>
      </c>
    </row>
    <row r="3060" spans="1:12" x14ac:dyDescent="0.25">
      <c r="A3060" s="43" t="s">
        <v>47</v>
      </c>
      <c r="B3060" s="43" t="s">
        <v>16</v>
      </c>
      <c r="C3060" s="43" t="s">
        <v>792</v>
      </c>
      <c r="D3060" s="43" t="s">
        <v>55</v>
      </c>
      <c r="E3060" s="43" t="s">
        <v>2260</v>
      </c>
      <c r="F3060" s="43" t="s">
        <v>4015</v>
      </c>
      <c r="G3060" s="43" t="s">
        <v>4654</v>
      </c>
      <c r="H3060" s="76">
        <v>1625</v>
      </c>
      <c r="I3060" s="229">
        <v>1.7649230769230768E-2</v>
      </c>
      <c r="J3060" s="73">
        <f t="shared" si="141"/>
        <v>3.5092108560707018E-4</v>
      </c>
      <c r="K3060" s="73">
        <f t="shared" si="142"/>
        <v>29.250246764111488</v>
      </c>
      <c r="L3060" s="3" t="e">
        <f t="shared" si="143"/>
        <v>#N/A</v>
      </c>
    </row>
    <row r="3061" spans="1:12" x14ac:dyDescent="0.25">
      <c r="A3061" s="43" t="s">
        <v>47</v>
      </c>
      <c r="B3061" s="43" t="s">
        <v>16</v>
      </c>
      <c r="C3061" s="43" t="s">
        <v>792</v>
      </c>
      <c r="D3061" s="43" t="s">
        <v>55</v>
      </c>
      <c r="E3061" s="43" t="s">
        <v>2261</v>
      </c>
      <c r="F3061" s="43" t="s">
        <v>4064</v>
      </c>
      <c r="G3061" s="43" t="s">
        <v>4654</v>
      </c>
      <c r="H3061" s="76">
        <v>210457</v>
      </c>
      <c r="I3061" s="229">
        <v>1.084002907957445E-2</v>
      </c>
      <c r="J3061" s="73">
        <f t="shared" si="141"/>
        <v>2.1553317662140076E-4</v>
      </c>
      <c r="K3061" s="73">
        <f t="shared" si="142"/>
        <v>2326.7204657522102</v>
      </c>
      <c r="L3061" s="3" t="e">
        <f t="shared" si="143"/>
        <v>#N/A</v>
      </c>
    </row>
    <row r="3062" spans="1:12" x14ac:dyDescent="0.25">
      <c r="A3062" s="43" t="s">
        <v>47</v>
      </c>
      <c r="B3062" s="43" t="s">
        <v>16</v>
      </c>
      <c r="C3062" s="43" t="s">
        <v>792</v>
      </c>
      <c r="D3062" s="43" t="s">
        <v>55</v>
      </c>
      <c r="E3062" s="43" t="s">
        <v>2262</v>
      </c>
      <c r="F3062" s="43" t="s">
        <v>4065</v>
      </c>
      <c r="G3062" s="43" t="s">
        <v>4654</v>
      </c>
      <c r="H3062" s="76">
        <v>110000</v>
      </c>
      <c r="I3062" s="229">
        <v>1.5100000000000001E-2</v>
      </c>
      <c r="J3062" s="73">
        <f t="shared" si="141"/>
        <v>3.0023452364307831E-4</v>
      </c>
      <c r="K3062" s="73">
        <f t="shared" si="142"/>
        <v>1694.0257976007388</v>
      </c>
      <c r="L3062" s="3" t="e">
        <f t="shared" si="143"/>
        <v>#N/A</v>
      </c>
    </row>
    <row r="3063" spans="1:12" x14ac:dyDescent="0.25">
      <c r="A3063" s="43" t="s">
        <v>47</v>
      </c>
      <c r="B3063" s="43" t="s">
        <v>16</v>
      </c>
      <c r="C3063" s="43" t="s">
        <v>793</v>
      </c>
      <c r="D3063" s="43" t="s">
        <v>55</v>
      </c>
      <c r="E3063" s="43" t="s">
        <v>2263</v>
      </c>
      <c r="F3063" s="43" t="s">
        <v>4019</v>
      </c>
      <c r="G3063" s="43" t="s">
        <v>4654</v>
      </c>
      <c r="H3063" s="76">
        <v>199288</v>
      </c>
      <c r="I3063" s="229">
        <v>1.1690016458592589E-2</v>
      </c>
      <c r="J3063" s="73">
        <f t="shared" si="141"/>
        <v>2.3243354455796628E-4</v>
      </c>
      <c r="K3063" s="73">
        <f t="shared" si="142"/>
        <v>2376.0012162278681</v>
      </c>
      <c r="L3063" s="3" t="e">
        <f t="shared" si="143"/>
        <v>#N/A</v>
      </c>
    </row>
    <row r="3064" spans="1:12" x14ac:dyDescent="0.25">
      <c r="A3064" s="43" t="s">
        <v>47</v>
      </c>
      <c r="B3064" s="43" t="s">
        <v>16</v>
      </c>
      <c r="C3064" s="43" t="s">
        <v>793</v>
      </c>
      <c r="D3064" s="43" t="s">
        <v>55</v>
      </c>
      <c r="E3064" s="43" t="s">
        <v>2264</v>
      </c>
      <c r="F3064" s="43" t="s">
        <v>4007</v>
      </c>
      <c r="G3064" s="43" t="s">
        <v>4654</v>
      </c>
      <c r="H3064" s="76">
        <v>199288</v>
      </c>
      <c r="I3064" s="229">
        <v>1.2540995945566215E-2</v>
      </c>
      <c r="J3064" s="73">
        <f t="shared" si="141"/>
        <v>2.4935363865740719E-4</v>
      </c>
      <c r="K3064" s="73">
        <f t="shared" si="142"/>
        <v>2548.9631879407571</v>
      </c>
      <c r="L3064" s="3" t="e">
        <f t="shared" si="143"/>
        <v>#N/A</v>
      </c>
    </row>
    <row r="3065" spans="1:12" x14ac:dyDescent="0.25">
      <c r="A3065" s="43" t="s">
        <v>47</v>
      </c>
      <c r="B3065" s="43" t="s">
        <v>16</v>
      </c>
      <c r="C3065" s="43" t="s">
        <v>793</v>
      </c>
      <c r="D3065" s="43" t="s">
        <v>55</v>
      </c>
      <c r="E3065" s="43" t="s">
        <v>2265</v>
      </c>
      <c r="F3065" s="43" t="s">
        <v>4035</v>
      </c>
      <c r="G3065" s="43" t="s">
        <v>4654</v>
      </c>
      <c r="H3065" s="76">
        <v>203155</v>
      </c>
      <c r="I3065" s="229">
        <v>1.7650020919987203E-2</v>
      </c>
      <c r="J3065" s="73">
        <f t="shared" si="141"/>
        <v>3.50936796238591E-4</v>
      </c>
      <c r="K3065" s="73">
        <f t="shared" si="142"/>
        <v>3656.9845648398514</v>
      </c>
      <c r="L3065" s="3" t="e">
        <f t="shared" si="143"/>
        <v>#N/A</v>
      </c>
    </row>
    <row r="3066" spans="1:12" x14ac:dyDescent="0.25">
      <c r="A3066" s="43" t="s">
        <v>47</v>
      </c>
      <c r="B3066" s="43" t="s">
        <v>16</v>
      </c>
      <c r="C3066" s="43" t="s">
        <v>793</v>
      </c>
      <c r="D3066" s="43" t="s">
        <v>55</v>
      </c>
      <c r="E3066" s="43" t="s">
        <v>2266</v>
      </c>
      <c r="F3066" s="43" t="s">
        <v>4066</v>
      </c>
      <c r="G3066" s="43" t="s">
        <v>4654</v>
      </c>
      <c r="H3066" s="76">
        <v>529764</v>
      </c>
      <c r="I3066" s="229">
        <v>1.0840000000000001E-2</v>
      </c>
      <c r="J3066" s="73">
        <f t="shared" si="141"/>
        <v>2.155325984298655E-4</v>
      </c>
      <c r="K3066" s="73">
        <f t="shared" si="142"/>
        <v>5856.8231714745998</v>
      </c>
      <c r="L3066" s="3" t="e">
        <f t="shared" si="143"/>
        <v>#N/A</v>
      </c>
    </row>
    <row r="3067" spans="1:12" x14ac:dyDescent="0.25">
      <c r="A3067" s="43" t="s">
        <v>47</v>
      </c>
      <c r="B3067" s="43" t="s">
        <v>16</v>
      </c>
      <c r="C3067" s="43" t="s">
        <v>739</v>
      </c>
      <c r="D3067" s="43" t="s">
        <v>371</v>
      </c>
      <c r="E3067" s="43" t="s">
        <v>2267</v>
      </c>
      <c r="F3067" s="43" t="s">
        <v>4067</v>
      </c>
      <c r="G3067" s="43" t="s">
        <v>4654</v>
      </c>
      <c r="H3067" s="76">
        <v>114</v>
      </c>
      <c r="I3067" s="229">
        <v>2.824561403508772E-2</v>
      </c>
      <c r="J3067" s="73">
        <f t="shared" si="141"/>
        <v>5.6160983277025219E-4</v>
      </c>
      <c r="K3067" s="73">
        <f t="shared" si="142"/>
        <v>3.2840235209358091</v>
      </c>
      <c r="L3067" s="3" t="e">
        <f t="shared" si="143"/>
        <v>#N/A</v>
      </c>
    </row>
    <row r="3068" spans="1:12" x14ac:dyDescent="0.25">
      <c r="A3068" s="43" t="s">
        <v>47</v>
      </c>
      <c r="B3068" s="43" t="s">
        <v>16</v>
      </c>
      <c r="C3068" s="43" t="s">
        <v>739</v>
      </c>
      <c r="D3068" s="43" t="s">
        <v>371</v>
      </c>
      <c r="E3068" s="43" t="s">
        <v>2267</v>
      </c>
      <c r="F3068" s="43" t="s">
        <v>4067</v>
      </c>
      <c r="G3068" s="43" t="s">
        <v>4654</v>
      </c>
      <c r="H3068" s="76">
        <v>90</v>
      </c>
      <c r="I3068" s="229">
        <v>2.8222222222222221E-2</v>
      </c>
      <c r="J3068" s="73">
        <f t="shared" si="141"/>
        <v>5.6114473145946935E-4</v>
      </c>
      <c r="K3068" s="73">
        <f t="shared" si="142"/>
        <v>2.5905030258313522</v>
      </c>
      <c r="L3068" s="3" t="e">
        <f t="shared" si="143"/>
        <v>#N/A</v>
      </c>
    </row>
    <row r="3069" spans="1:12" x14ac:dyDescent="0.25">
      <c r="A3069" s="43" t="s">
        <v>47</v>
      </c>
      <c r="B3069" s="43" t="s">
        <v>16</v>
      </c>
      <c r="C3069" s="43" t="s">
        <v>739</v>
      </c>
      <c r="D3069" s="43" t="s">
        <v>371</v>
      </c>
      <c r="E3069" s="43" t="s">
        <v>2267</v>
      </c>
      <c r="F3069" s="43" t="s">
        <v>4067</v>
      </c>
      <c r="G3069" s="43" t="s">
        <v>4654</v>
      </c>
      <c r="H3069" s="76">
        <v>147</v>
      </c>
      <c r="I3069" s="229">
        <v>2.8231292517006804E-2</v>
      </c>
      <c r="J3069" s="73">
        <f t="shared" si="141"/>
        <v>5.6132507686569133E-4</v>
      </c>
      <c r="K3069" s="73">
        <f t="shared" si="142"/>
        <v>4.2325147862992569</v>
      </c>
      <c r="L3069" s="3" t="e">
        <f t="shared" si="143"/>
        <v>#N/A</v>
      </c>
    </row>
    <row r="3070" spans="1:12" x14ac:dyDescent="0.25">
      <c r="A3070" s="43" t="s">
        <v>47</v>
      </c>
      <c r="B3070" s="43" t="s">
        <v>16</v>
      </c>
      <c r="C3070" s="43" t="s">
        <v>739</v>
      </c>
      <c r="D3070" s="43" t="s">
        <v>371</v>
      </c>
      <c r="E3070" s="43" t="s">
        <v>2267</v>
      </c>
      <c r="F3070" s="43" t="s">
        <v>4067</v>
      </c>
      <c r="G3070" s="43" t="s">
        <v>4654</v>
      </c>
      <c r="H3070" s="76">
        <v>147</v>
      </c>
      <c r="I3070" s="229">
        <v>2.8231292517006804E-2</v>
      </c>
      <c r="J3070" s="73">
        <f t="shared" si="141"/>
        <v>5.6132507686569133E-4</v>
      </c>
      <c r="K3070" s="73">
        <f t="shared" si="142"/>
        <v>4.2325147862992569</v>
      </c>
      <c r="L3070" s="3" t="e">
        <f t="shared" si="143"/>
        <v>#N/A</v>
      </c>
    </row>
    <row r="3071" spans="1:12" x14ac:dyDescent="0.25">
      <c r="A3071" s="43" t="s">
        <v>47</v>
      </c>
      <c r="B3071" s="43" t="s">
        <v>16</v>
      </c>
      <c r="C3071" s="43" t="s">
        <v>739</v>
      </c>
      <c r="D3071" s="43" t="s">
        <v>371</v>
      </c>
      <c r="E3071" s="43" t="s">
        <v>2267</v>
      </c>
      <c r="F3071" s="43" t="s">
        <v>4067</v>
      </c>
      <c r="G3071" s="43" t="s">
        <v>4654</v>
      </c>
      <c r="H3071" s="76">
        <v>114</v>
      </c>
      <c r="I3071" s="229">
        <v>2.824561403508772E-2</v>
      </c>
      <c r="J3071" s="73">
        <f t="shared" si="141"/>
        <v>5.6160983277025219E-4</v>
      </c>
      <c r="K3071" s="73">
        <f t="shared" si="142"/>
        <v>3.2840235209358091</v>
      </c>
      <c r="L3071" s="3" t="e">
        <f t="shared" si="143"/>
        <v>#N/A</v>
      </c>
    </row>
    <row r="3072" spans="1:12" x14ac:dyDescent="0.25">
      <c r="A3072" s="43" t="s">
        <v>47</v>
      </c>
      <c r="B3072" s="43" t="s">
        <v>16</v>
      </c>
      <c r="C3072" s="43" t="s">
        <v>739</v>
      </c>
      <c r="D3072" s="43" t="s">
        <v>371</v>
      </c>
      <c r="E3072" s="43" t="s">
        <v>2267</v>
      </c>
      <c r="F3072" s="43" t="s">
        <v>4067</v>
      </c>
      <c r="G3072" s="43" t="s">
        <v>4654</v>
      </c>
      <c r="H3072" s="76">
        <v>151</v>
      </c>
      <c r="I3072" s="229">
        <v>2.8211920529801322E-2</v>
      </c>
      <c r="J3072" s="73">
        <f t="shared" si="141"/>
        <v>5.6093990207425697E-4</v>
      </c>
      <c r="K3072" s="73">
        <f t="shared" si="142"/>
        <v>4.3447019252132124</v>
      </c>
      <c r="L3072" s="3" t="e">
        <f t="shared" si="143"/>
        <v>#N/A</v>
      </c>
    </row>
    <row r="3073" spans="1:12" x14ac:dyDescent="0.25">
      <c r="A3073" s="43" t="s">
        <v>47</v>
      </c>
      <c r="B3073" s="43" t="s">
        <v>16</v>
      </c>
      <c r="C3073" s="43" t="s">
        <v>739</v>
      </c>
      <c r="D3073" s="43" t="s">
        <v>371</v>
      </c>
      <c r="E3073" s="43" t="s">
        <v>2267</v>
      </c>
      <c r="F3073" s="43" t="s">
        <v>4067</v>
      </c>
      <c r="G3073" s="43" t="s">
        <v>4654</v>
      </c>
      <c r="H3073" s="76">
        <v>151</v>
      </c>
      <c r="I3073" s="229">
        <v>2.8211920529801322E-2</v>
      </c>
      <c r="J3073" s="73">
        <f t="shared" si="141"/>
        <v>5.6093990207425697E-4</v>
      </c>
      <c r="K3073" s="73">
        <f t="shared" si="142"/>
        <v>4.3447019252132124</v>
      </c>
      <c r="L3073" s="3" t="e">
        <f t="shared" si="143"/>
        <v>#N/A</v>
      </c>
    </row>
    <row r="3074" spans="1:12" x14ac:dyDescent="0.25">
      <c r="A3074" s="43" t="s">
        <v>47</v>
      </c>
      <c r="B3074" s="43" t="s">
        <v>16</v>
      </c>
      <c r="C3074" s="43" t="s">
        <v>739</v>
      </c>
      <c r="D3074" s="43" t="s">
        <v>371</v>
      </c>
      <c r="E3074" s="43" t="s">
        <v>2267</v>
      </c>
      <c r="F3074" s="43" t="s">
        <v>4067</v>
      </c>
      <c r="G3074" s="43" t="s">
        <v>4654</v>
      </c>
      <c r="H3074" s="76">
        <v>65</v>
      </c>
      <c r="I3074" s="229">
        <v>2.8153846153846154E-2</v>
      </c>
      <c r="J3074" s="73">
        <f t="shared" si="141"/>
        <v>5.597852045510273E-4</v>
      </c>
      <c r="K3074" s="73">
        <f t="shared" si="142"/>
        <v>1.8663860382958168</v>
      </c>
      <c r="L3074" s="3" t="e">
        <f t="shared" si="143"/>
        <v>#N/A</v>
      </c>
    </row>
    <row r="3075" spans="1:12" x14ac:dyDescent="0.25">
      <c r="A3075" s="43" t="s">
        <v>47</v>
      </c>
      <c r="B3075" s="43" t="s">
        <v>16</v>
      </c>
      <c r="C3075" s="43" t="s">
        <v>739</v>
      </c>
      <c r="D3075" s="43" t="s">
        <v>371</v>
      </c>
      <c r="E3075" s="43" t="s">
        <v>2267</v>
      </c>
      <c r="F3075" s="43" t="s">
        <v>4067</v>
      </c>
      <c r="G3075" s="43" t="s">
        <v>4654</v>
      </c>
      <c r="H3075" s="76">
        <v>53</v>
      </c>
      <c r="I3075" s="229">
        <v>2.8301886792452831E-2</v>
      </c>
      <c r="J3075" s="73">
        <f t="shared" si="141"/>
        <v>5.6272870856505989E-4</v>
      </c>
      <c r="K3075" s="73">
        <f t="shared" si="142"/>
        <v>1.5298246215539482</v>
      </c>
      <c r="L3075" s="3" t="e">
        <f t="shared" si="143"/>
        <v>#N/A</v>
      </c>
    </row>
    <row r="3076" spans="1:12" x14ac:dyDescent="0.25">
      <c r="A3076" s="43" t="s">
        <v>47</v>
      </c>
      <c r="B3076" s="43" t="s">
        <v>16</v>
      </c>
      <c r="C3076" s="43" t="s">
        <v>739</v>
      </c>
      <c r="D3076" s="43" t="s">
        <v>371</v>
      </c>
      <c r="E3076" s="43" t="s">
        <v>2267</v>
      </c>
      <c r="F3076" s="43" t="s">
        <v>4067</v>
      </c>
      <c r="G3076" s="43" t="s">
        <v>4654</v>
      </c>
      <c r="H3076" s="76">
        <v>65</v>
      </c>
      <c r="I3076" s="229">
        <v>2.8153846153846154E-2</v>
      </c>
      <c r="J3076" s="73">
        <f t="shared" si="141"/>
        <v>5.597852045510273E-4</v>
      </c>
      <c r="K3076" s="73">
        <f t="shared" si="142"/>
        <v>1.8663860382958168</v>
      </c>
      <c r="L3076" s="3" t="e">
        <f t="shared" si="143"/>
        <v>#N/A</v>
      </c>
    </row>
    <row r="3077" spans="1:12" x14ac:dyDescent="0.25">
      <c r="A3077" s="43" t="s">
        <v>47</v>
      </c>
      <c r="B3077" s="43" t="s">
        <v>16</v>
      </c>
      <c r="C3077" s="43" t="s">
        <v>739</v>
      </c>
      <c r="D3077" s="43" t="s">
        <v>371</v>
      </c>
      <c r="E3077" s="43" t="s">
        <v>2267</v>
      </c>
      <c r="F3077" s="43" t="s">
        <v>4067</v>
      </c>
      <c r="G3077" s="43" t="s">
        <v>4654</v>
      </c>
      <c r="H3077" s="76">
        <v>53</v>
      </c>
      <c r="I3077" s="229">
        <v>2.8301886792452831E-2</v>
      </c>
      <c r="J3077" s="73">
        <f t="shared" si="141"/>
        <v>5.6272870856505989E-4</v>
      </c>
      <c r="K3077" s="73">
        <f t="shared" si="142"/>
        <v>1.5298246215539482</v>
      </c>
      <c r="L3077" s="3" t="e">
        <f t="shared" si="143"/>
        <v>#N/A</v>
      </c>
    </row>
    <row r="3078" spans="1:12" x14ac:dyDescent="0.25">
      <c r="A3078" s="43" t="s">
        <v>47</v>
      </c>
      <c r="B3078" s="43" t="s">
        <v>16</v>
      </c>
      <c r="C3078" s="43" t="s">
        <v>739</v>
      </c>
      <c r="D3078" s="43" t="s">
        <v>371</v>
      </c>
      <c r="E3078" s="43" t="s">
        <v>2267</v>
      </c>
      <c r="F3078" s="43" t="s">
        <v>4067</v>
      </c>
      <c r="G3078" s="43" t="s">
        <v>4654</v>
      </c>
      <c r="H3078" s="76">
        <v>73</v>
      </c>
      <c r="I3078" s="229">
        <v>2.8219178082191782E-2</v>
      </c>
      <c r="J3078" s="73">
        <f t="shared" si="141"/>
        <v>5.6108420457655925E-4</v>
      </c>
      <c r="K3078" s="73">
        <f t="shared" si="142"/>
        <v>2.1009591469340889</v>
      </c>
      <c r="L3078" s="3" t="e">
        <f t="shared" si="143"/>
        <v>#N/A</v>
      </c>
    </row>
    <row r="3079" spans="1:12" x14ac:dyDescent="0.25">
      <c r="A3079" s="43" t="s">
        <v>47</v>
      </c>
      <c r="B3079" s="43" t="s">
        <v>16</v>
      </c>
      <c r="C3079" s="43" t="s">
        <v>739</v>
      </c>
      <c r="D3079" s="43" t="s">
        <v>371</v>
      </c>
      <c r="E3079" s="43" t="s">
        <v>2267</v>
      </c>
      <c r="F3079" s="43" t="s">
        <v>4067</v>
      </c>
      <c r="G3079" s="43" t="s">
        <v>4654</v>
      </c>
      <c r="H3079" s="76">
        <v>85</v>
      </c>
      <c r="I3079" s="229">
        <v>2.8235294117647056E-2</v>
      </c>
      <c r="J3079" s="73">
        <f t="shared" ref="J3079:J3142" si="144">I3079*$J$5</f>
        <v>5.6140464101549496E-4</v>
      </c>
      <c r="K3079" s="73">
        <f t="shared" ref="K3079:K3142" si="145">(I3079+J3079)*H3079</f>
        <v>2.4477193944863167</v>
      </c>
      <c r="L3079" s="3" t="e">
        <f t="shared" ref="L3079:L3142" si="146">MATCH(C3079,$C$7237:$C$7264,0)</f>
        <v>#N/A</v>
      </c>
    </row>
    <row r="3080" spans="1:12" x14ac:dyDescent="0.25">
      <c r="A3080" s="43" t="s">
        <v>47</v>
      </c>
      <c r="B3080" s="43" t="s">
        <v>16</v>
      </c>
      <c r="C3080" s="43" t="s">
        <v>739</v>
      </c>
      <c r="D3080" s="43" t="s">
        <v>371</v>
      </c>
      <c r="E3080" s="43" t="s">
        <v>2267</v>
      </c>
      <c r="F3080" s="43" t="s">
        <v>4067</v>
      </c>
      <c r="G3080" s="43" t="s">
        <v>4654</v>
      </c>
      <c r="H3080" s="76">
        <v>73</v>
      </c>
      <c r="I3080" s="229">
        <v>2.8219178082191782E-2</v>
      </c>
      <c r="J3080" s="73">
        <f t="shared" si="144"/>
        <v>5.6108420457655925E-4</v>
      </c>
      <c r="K3080" s="73">
        <f t="shared" si="145"/>
        <v>2.1009591469340889</v>
      </c>
      <c r="L3080" s="3" t="e">
        <f t="shared" si="146"/>
        <v>#N/A</v>
      </c>
    </row>
    <row r="3081" spans="1:12" x14ac:dyDescent="0.25">
      <c r="A3081" s="43" t="s">
        <v>47</v>
      </c>
      <c r="B3081" s="43" t="s">
        <v>16</v>
      </c>
      <c r="C3081" s="43" t="s">
        <v>739</v>
      </c>
      <c r="D3081" s="43" t="s">
        <v>371</v>
      </c>
      <c r="E3081" s="43" t="s">
        <v>2267</v>
      </c>
      <c r="F3081" s="43" t="s">
        <v>4067</v>
      </c>
      <c r="G3081" s="43" t="s">
        <v>4654</v>
      </c>
      <c r="H3081" s="76">
        <v>53</v>
      </c>
      <c r="I3081" s="229">
        <v>2.8301886792452831E-2</v>
      </c>
      <c r="J3081" s="73">
        <f t="shared" si="144"/>
        <v>5.6272870856505989E-4</v>
      </c>
      <c r="K3081" s="73">
        <f t="shared" si="145"/>
        <v>1.5298246215539482</v>
      </c>
      <c r="L3081" s="3" t="e">
        <f t="shared" si="146"/>
        <v>#N/A</v>
      </c>
    </row>
    <row r="3082" spans="1:12" x14ac:dyDescent="0.25">
      <c r="A3082" s="43" t="s">
        <v>47</v>
      </c>
      <c r="B3082" s="43" t="s">
        <v>16</v>
      </c>
      <c r="C3082" s="43" t="s">
        <v>739</v>
      </c>
      <c r="D3082" s="43" t="s">
        <v>371</v>
      </c>
      <c r="E3082" s="43" t="s">
        <v>2267</v>
      </c>
      <c r="F3082" s="43" t="s">
        <v>4067</v>
      </c>
      <c r="G3082" s="43" t="s">
        <v>4654</v>
      </c>
      <c r="H3082" s="76">
        <v>53</v>
      </c>
      <c r="I3082" s="229">
        <v>2.8301886792452831E-2</v>
      </c>
      <c r="J3082" s="73">
        <f t="shared" si="144"/>
        <v>5.6272870856505989E-4</v>
      </c>
      <c r="K3082" s="73">
        <f t="shared" si="145"/>
        <v>1.5298246215539482</v>
      </c>
      <c r="L3082" s="3" t="e">
        <f t="shared" si="146"/>
        <v>#N/A</v>
      </c>
    </row>
    <row r="3083" spans="1:12" x14ac:dyDescent="0.25">
      <c r="A3083" s="43" t="s">
        <v>47</v>
      </c>
      <c r="B3083" s="43" t="s">
        <v>16</v>
      </c>
      <c r="C3083" s="43" t="s">
        <v>739</v>
      </c>
      <c r="D3083" s="43" t="s">
        <v>371</v>
      </c>
      <c r="E3083" s="43" t="s">
        <v>2267</v>
      </c>
      <c r="F3083" s="43" t="s">
        <v>4067</v>
      </c>
      <c r="G3083" s="43" t="s">
        <v>4654</v>
      </c>
      <c r="H3083" s="76">
        <v>85</v>
      </c>
      <c r="I3083" s="229">
        <v>2.8235294117647056E-2</v>
      </c>
      <c r="J3083" s="73">
        <f t="shared" si="144"/>
        <v>5.6140464101549496E-4</v>
      </c>
      <c r="K3083" s="73">
        <f t="shared" si="145"/>
        <v>2.4477193944863167</v>
      </c>
      <c r="L3083" s="3" t="e">
        <f t="shared" si="146"/>
        <v>#N/A</v>
      </c>
    </row>
    <row r="3084" spans="1:12" x14ac:dyDescent="0.25">
      <c r="A3084" s="43" t="s">
        <v>47</v>
      </c>
      <c r="B3084" s="43" t="s">
        <v>16</v>
      </c>
      <c r="C3084" s="43" t="s">
        <v>739</v>
      </c>
      <c r="D3084" s="43" t="s">
        <v>371</v>
      </c>
      <c r="E3084" s="43" t="s">
        <v>2267</v>
      </c>
      <c r="F3084" s="43" t="s">
        <v>4067</v>
      </c>
      <c r="G3084" s="43" t="s">
        <v>4654</v>
      </c>
      <c r="H3084" s="76">
        <v>172</v>
      </c>
      <c r="I3084" s="229">
        <v>2.819767441860465E-2</v>
      </c>
      <c r="J3084" s="73">
        <f t="shared" si="144"/>
        <v>5.606566454908862E-4</v>
      </c>
      <c r="K3084" s="73">
        <f t="shared" si="145"/>
        <v>4.9464329430244325</v>
      </c>
      <c r="L3084" s="3" t="e">
        <f t="shared" si="146"/>
        <v>#N/A</v>
      </c>
    </row>
    <row r="3085" spans="1:12" x14ac:dyDescent="0.25">
      <c r="A3085" s="43" t="s">
        <v>47</v>
      </c>
      <c r="B3085" s="43" t="s">
        <v>16</v>
      </c>
      <c r="C3085" s="43" t="s">
        <v>739</v>
      </c>
      <c r="D3085" s="43" t="s">
        <v>371</v>
      </c>
      <c r="E3085" s="43" t="s">
        <v>2267</v>
      </c>
      <c r="F3085" s="43" t="s">
        <v>4067</v>
      </c>
      <c r="G3085" s="43" t="s">
        <v>4654</v>
      </c>
      <c r="H3085" s="76">
        <v>172</v>
      </c>
      <c r="I3085" s="229">
        <v>2.819767441860465E-2</v>
      </c>
      <c r="J3085" s="73">
        <f t="shared" si="144"/>
        <v>5.606566454908862E-4</v>
      </c>
      <c r="K3085" s="73">
        <f t="shared" si="145"/>
        <v>4.9464329430244325</v>
      </c>
      <c r="L3085" s="3" t="e">
        <f t="shared" si="146"/>
        <v>#N/A</v>
      </c>
    </row>
    <row r="3086" spans="1:12" x14ac:dyDescent="0.25">
      <c r="A3086" s="43" t="s">
        <v>47</v>
      </c>
      <c r="B3086" s="43" t="s">
        <v>16</v>
      </c>
      <c r="C3086" s="43" t="s">
        <v>739</v>
      </c>
      <c r="D3086" s="43" t="s">
        <v>371</v>
      </c>
      <c r="E3086" s="43" t="s">
        <v>2267</v>
      </c>
      <c r="F3086" s="43" t="s">
        <v>4067</v>
      </c>
      <c r="G3086" s="43" t="s">
        <v>4654</v>
      </c>
      <c r="H3086" s="76">
        <v>114</v>
      </c>
      <c r="I3086" s="229">
        <v>2.824561403508772E-2</v>
      </c>
      <c r="J3086" s="73">
        <f t="shared" si="144"/>
        <v>5.6160983277025219E-4</v>
      </c>
      <c r="K3086" s="73">
        <f t="shared" si="145"/>
        <v>3.2840235209358091</v>
      </c>
      <c r="L3086" s="3" t="e">
        <f t="shared" si="146"/>
        <v>#N/A</v>
      </c>
    </row>
    <row r="3087" spans="1:12" x14ac:dyDescent="0.25">
      <c r="A3087" s="43" t="s">
        <v>47</v>
      </c>
      <c r="B3087" s="43" t="s">
        <v>16</v>
      </c>
      <c r="C3087" s="43" t="s">
        <v>739</v>
      </c>
      <c r="D3087" s="43" t="s">
        <v>371</v>
      </c>
      <c r="E3087" s="43" t="s">
        <v>2268</v>
      </c>
      <c r="F3087" s="43" t="s">
        <v>4068</v>
      </c>
      <c r="G3087" s="43" t="s">
        <v>4654</v>
      </c>
      <c r="H3087" s="76">
        <v>72</v>
      </c>
      <c r="I3087" s="229">
        <v>2.8194444444444442E-2</v>
      </c>
      <c r="J3087" s="73">
        <f t="shared" si="144"/>
        <v>5.6059242365291467E-4</v>
      </c>
      <c r="K3087" s="73">
        <f t="shared" si="145"/>
        <v>2.0703626545030094</v>
      </c>
      <c r="L3087" s="3" t="e">
        <f t="shared" si="146"/>
        <v>#N/A</v>
      </c>
    </row>
    <row r="3088" spans="1:12" x14ac:dyDescent="0.25">
      <c r="A3088" s="43" t="s">
        <v>47</v>
      </c>
      <c r="B3088" s="43" t="s">
        <v>16</v>
      </c>
      <c r="C3088" s="43" t="s">
        <v>739</v>
      </c>
      <c r="D3088" s="43" t="s">
        <v>371</v>
      </c>
      <c r="E3088" s="43" t="s">
        <v>2268</v>
      </c>
      <c r="F3088" s="43" t="s">
        <v>4068</v>
      </c>
      <c r="G3088" s="43" t="s">
        <v>4654</v>
      </c>
      <c r="H3088" s="76">
        <v>2453</v>
      </c>
      <c r="I3088" s="229">
        <v>2.8218507949449655E-2</v>
      </c>
      <c r="J3088" s="73">
        <f t="shared" si="144"/>
        <v>5.6107088027294275E-4</v>
      </c>
      <c r="K3088" s="73">
        <f t="shared" si="145"/>
        <v>70.596306869309529</v>
      </c>
      <c r="L3088" s="3" t="e">
        <f t="shared" si="146"/>
        <v>#N/A</v>
      </c>
    </row>
    <row r="3089" spans="1:12" x14ac:dyDescent="0.25">
      <c r="A3089" s="43" t="s">
        <v>47</v>
      </c>
      <c r="B3089" s="43" t="s">
        <v>16</v>
      </c>
      <c r="C3089" s="43" t="s">
        <v>739</v>
      </c>
      <c r="D3089" s="43" t="s">
        <v>371</v>
      </c>
      <c r="E3089" s="43" t="s">
        <v>2268</v>
      </c>
      <c r="F3089" s="43" t="s">
        <v>4068</v>
      </c>
      <c r="G3089" s="43" t="s">
        <v>4654</v>
      </c>
      <c r="H3089" s="76">
        <v>986</v>
      </c>
      <c r="I3089" s="229">
        <v>2.821501014198783E-2</v>
      </c>
      <c r="J3089" s="73">
        <f t="shared" si="144"/>
        <v>5.6100133308373105E-4</v>
      </c>
      <c r="K3089" s="73">
        <f t="shared" si="145"/>
        <v>28.37314731442056</v>
      </c>
      <c r="L3089" s="3" t="e">
        <f t="shared" si="146"/>
        <v>#N/A</v>
      </c>
    </row>
    <row r="3090" spans="1:12" x14ac:dyDescent="0.25">
      <c r="A3090" s="43" t="s">
        <v>47</v>
      </c>
      <c r="B3090" s="43" t="s">
        <v>16</v>
      </c>
      <c r="C3090" s="43" t="s">
        <v>739</v>
      </c>
      <c r="D3090" s="43" t="s">
        <v>371</v>
      </c>
      <c r="E3090" s="43" t="s">
        <v>2268</v>
      </c>
      <c r="F3090" s="43" t="s">
        <v>4068</v>
      </c>
      <c r="G3090" s="43" t="s">
        <v>4654</v>
      </c>
      <c r="H3090" s="76">
        <v>72</v>
      </c>
      <c r="I3090" s="229">
        <v>2.8194444444444442E-2</v>
      </c>
      <c r="J3090" s="73">
        <f t="shared" si="144"/>
        <v>5.6059242365291467E-4</v>
      </c>
      <c r="K3090" s="73">
        <f t="shared" si="145"/>
        <v>2.0703626545030094</v>
      </c>
      <c r="L3090" s="3" t="e">
        <f t="shared" si="146"/>
        <v>#N/A</v>
      </c>
    </row>
    <row r="3091" spans="1:12" x14ac:dyDescent="0.25">
      <c r="A3091" s="43" t="s">
        <v>47</v>
      </c>
      <c r="B3091" s="43" t="s">
        <v>16</v>
      </c>
      <c r="C3091" s="43" t="s">
        <v>739</v>
      </c>
      <c r="D3091" s="43" t="s">
        <v>371</v>
      </c>
      <c r="E3091" s="43" t="s">
        <v>2268</v>
      </c>
      <c r="F3091" s="43" t="s">
        <v>4068</v>
      </c>
      <c r="G3091" s="43" t="s">
        <v>4654</v>
      </c>
      <c r="H3091" s="76">
        <v>1631</v>
      </c>
      <c r="I3091" s="229">
        <v>2.8221949724095648E-2</v>
      </c>
      <c r="J3091" s="73">
        <f t="shared" si="144"/>
        <v>5.6113931335713657E-4</v>
      </c>
      <c r="K3091" s="73">
        <f t="shared" si="145"/>
        <v>46.945218220085493</v>
      </c>
      <c r="L3091" s="3" t="e">
        <f t="shared" si="146"/>
        <v>#N/A</v>
      </c>
    </row>
    <row r="3092" spans="1:12" x14ac:dyDescent="0.25">
      <c r="A3092" s="43" t="s">
        <v>47</v>
      </c>
      <c r="B3092" s="43" t="s">
        <v>16</v>
      </c>
      <c r="C3092" s="43" t="s">
        <v>739</v>
      </c>
      <c r="D3092" s="43" t="s">
        <v>371</v>
      </c>
      <c r="E3092" s="43" t="s">
        <v>2268</v>
      </c>
      <c r="F3092" s="43" t="s">
        <v>4068</v>
      </c>
      <c r="G3092" s="43" t="s">
        <v>4654</v>
      </c>
      <c r="H3092" s="76">
        <v>1558</v>
      </c>
      <c r="I3092" s="229">
        <v>2.8222079589216943E-2</v>
      </c>
      <c r="J3092" s="73">
        <f t="shared" si="144"/>
        <v>5.6114189547586699E-4</v>
      </c>
      <c r="K3092" s="73">
        <f t="shared" si="145"/>
        <v>44.844259073151399</v>
      </c>
      <c r="L3092" s="3" t="e">
        <f t="shared" si="146"/>
        <v>#N/A</v>
      </c>
    </row>
    <row r="3093" spans="1:12" x14ac:dyDescent="0.25">
      <c r="A3093" s="43" t="s">
        <v>47</v>
      </c>
      <c r="B3093" s="43" t="s">
        <v>16</v>
      </c>
      <c r="C3093" s="43" t="s">
        <v>739</v>
      </c>
      <c r="D3093" s="43" t="s">
        <v>371</v>
      </c>
      <c r="E3093" s="43" t="s">
        <v>2268</v>
      </c>
      <c r="F3093" s="43" t="s">
        <v>4068</v>
      </c>
      <c r="G3093" s="43" t="s">
        <v>4654</v>
      </c>
      <c r="H3093" s="76">
        <v>1553</v>
      </c>
      <c r="I3093" s="229">
        <v>2.8222794591113973E-2</v>
      </c>
      <c r="J3093" s="73">
        <f t="shared" si="144"/>
        <v>5.6115611191652655E-4</v>
      </c>
      <c r="K3093" s="73">
        <f t="shared" si="145"/>
        <v>44.701475441806366</v>
      </c>
      <c r="L3093" s="3" t="e">
        <f t="shared" si="146"/>
        <v>#N/A</v>
      </c>
    </row>
    <row r="3094" spans="1:12" x14ac:dyDescent="0.25">
      <c r="A3094" s="43" t="s">
        <v>47</v>
      </c>
      <c r="B3094" s="43" t="s">
        <v>16</v>
      </c>
      <c r="C3094" s="43" t="s">
        <v>739</v>
      </c>
      <c r="D3094" s="43" t="s">
        <v>371</v>
      </c>
      <c r="E3094" s="43" t="s">
        <v>2268</v>
      </c>
      <c r="F3094" s="43" t="s">
        <v>4068</v>
      </c>
      <c r="G3094" s="43" t="s">
        <v>4654</v>
      </c>
      <c r="H3094" s="76">
        <v>1060</v>
      </c>
      <c r="I3094" s="229">
        <v>2.8216981132075471E-2</v>
      </c>
      <c r="J3094" s="73">
        <f t="shared" si="144"/>
        <v>5.6104052243936473E-4</v>
      </c>
      <c r="K3094" s="73">
        <f t="shared" si="145"/>
        <v>30.504702953785724</v>
      </c>
      <c r="L3094" s="3" t="e">
        <f t="shared" si="146"/>
        <v>#N/A</v>
      </c>
    </row>
    <row r="3095" spans="1:12" x14ac:dyDescent="0.25">
      <c r="A3095" s="43" t="s">
        <v>47</v>
      </c>
      <c r="B3095" s="43" t="s">
        <v>16</v>
      </c>
      <c r="C3095" s="43" t="s">
        <v>739</v>
      </c>
      <c r="D3095" s="43" t="s">
        <v>371</v>
      </c>
      <c r="E3095" s="43" t="s">
        <v>2268</v>
      </c>
      <c r="F3095" s="43" t="s">
        <v>4068</v>
      </c>
      <c r="G3095" s="43" t="s">
        <v>4654</v>
      </c>
      <c r="H3095" s="76">
        <v>436</v>
      </c>
      <c r="I3095" s="229">
        <v>2.8211009174311928E-2</v>
      </c>
      <c r="J3095" s="73">
        <f t="shared" si="144"/>
        <v>5.6092178151920886E-4</v>
      </c>
      <c r="K3095" s="73">
        <f t="shared" si="145"/>
        <v>12.544561896742376</v>
      </c>
      <c r="L3095" s="3" t="e">
        <f t="shared" si="146"/>
        <v>#N/A</v>
      </c>
    </row>
    <row r="3096" spans="1:12" x14ac:dyDescent="0.25">
      <c r="A3096" s="43" t="s">
        <v>47</v>
      </c>
      <c r="B3096" s="43" t="s">
        <v>16</v>
      </c>
      <c r="C3096" s="43" t="s">
        <v>739</v>
      </c>
      <c r="D3096" s="43" t="s">
        <v>371</v>
      </c>
      <c r="E3096" s="43" t="s">
        <v>2268</v>
      </c>
      <c r="F3096" s="43" t="s">
        <v>4068</v>
      </c>
      <c r="G3096" s="43" t="s">
        <v>4654</v>
      </c>
      <c r="H3096" s="76">
        <v>72</v>
      </c>
      <c r="I3096" s="229">
        <v>2.8194444444444442E-2</v>
      </c>
      <c r="J3096" s="73">
        <f t="shared" si="144"/>
        <v>5.6059242365291467E-4</v>
      </c>
      <c r="K3096" s="73">
        <f t="shared" si="145"/>
        <v>2.0703626545030094</v>
      </c>
      <c r="L3096" s="3" t="e">
        <f t="shared" si="146"/>
        <v>#N/A</v>
      </c>
    </row>
    <row r="3097" spans="1:12" x14ac:dyDescent="0.25">
      <c r="A3097" s="43" t="s">
        <v>47</v>
      </c>
      <c r="B3097" s="43" t="s">
        <v>16</v>
      </c>
      <c r="C3097" s="43" t="s">
        <v>739</v>
      </c>
      <c r="D3097" s="43" t="s">
        <v>371</v>
      </c>
      <c r="E3097" s="43" t="s">
        <v>2268</v>
      </c>
      <c r="F3097" s="43" t="s">
        <v>4068</v>
      </c>
      <c r="G3097" s="43" t="s">
        <v>4654</v>
      </c>
      <c r="H3097" s="76">
        <v>937</v>
      </c>
      <c r="I3097" s="229">
        <v>2.8217716115261474E-2</v>
      </c>
      <c r="J3097" s="73">
        <f t="shared" si="144"/>
        <v>5.6105513616961213E-4</v>
      </c>
      <c r="K3097" s="73">
        <f t="shared" si="145"/>
        <v>26.965708662590927</v>
      </c>
      <c r="L3097" s="3" t="e">
        <f t="shared" si="146"/>
        <v>#N/A</v>
      </c>
    </row>
    <row r="3098" spans="1:12" x14ac:dyDescent="0.25">
      <c r="A3098" s="43" t="s">
        <v>47</v>
      </c>
      <c r="B3098" s="43" t="s">
        <v>16</v>
      </c>
      <c r="C3098" s="43" t="s">
        <v>739</v>
      </c>
      <c r="D3098" s="43" t="s">
        <v>371</v>
      </c>
      <c r="E3098" s="43" t="s">
        <v>2268</v>
      </c>
      <c r="F3098" s="43" t="s">
        <v>4068</v>
      </c>
      <c r="G3098" s="43" t="s">
        <v>4654</v>
      </c>
      <c r="H3098" s="76">
        <v>73</v>
      </c>
      <c r="I3098" s="229">
        <v>2.8219178082191782E-2</v>
      </c>
      <c r="J3098" s="73">
        <f t="shared" si="144"/>
        <v>5.6108420457655925E-4</v>
      </c>
      <c r="K3098" s="73">
        <f t="shared" si="145"/>
        <v>2.1009591469340889</v>
      </c>
      <c r="L3098" s="3" t="e">
        <f t="shared" si="146"/>
        <v>#N/A</v>
      </c>
    </row>
    <row r="3099" spans="1:12" x14ac:dyDescent="0.25">
      <c r="A3099" s="43" t="s">
        <v>47</v>
      </c>
      <c r="B3099" s="43" t="s">
        <v>16</v>
      </c>
      <c r="C3099" s="43" t="s">
        <v>739</v>
      </c>
      <c r="D3099" s="43" t="s">
        <v>371</v>
      </c>
      <c r="E3099" s="43" t="s">
        <v>2268</v>
      </c>
      <c r="F3099" s="43" t="s">
        <v>4068</v>
      </c>
      <c r="G3099" s="43" t="s">
        <v>4654</v>
      </c>
      <c r="H3099" s="76">
        <v>660</v>
      </c>
      <c r="I3099" s="229">
        <v>2.8227272727272726E-2</v>
      </c>
      <c r="J3099" s="73">
        <f t="shared" si="144"/>
        <v>5.6124515106066109E-4</v>
      </c>
      <c r="K3099" s="73">
        <f t="shared" si="145"/>
        <v>19.000421799700035</v>
      </c>
      <c r="L3099" s="3" t="e">
        <f t="shared" si="146"/>
        <v>#N/A</v>
      </c>
    </row>
    <row r="3100" spans="1:12" x14ac:dyDescent="0.25">
      <c r="A3100" s="43" t="s">
        <v>47</v>
      </c>
      <c r="B3100" s="43" t="s">
        <v>16</v>
      </c>
      <c r="C3100" s="43" t="s">
        <v>739</v>
      </c>
      <c r="D3100" s="43" t="s">
        <v>371</v>
      </c>
      <c r="E3100" s="43" t="s">
        <v>2268</v>
      </c>
      <c r="F3100" s="43" t="s">
        <v>4068</v>
      </c>
      <c r="G3100" s="43" t="s">
        <v>4654</v>
      </c>
      <c r="H3100" s="76">
        <v>1024</v>
      </c>
      <c r="I3100" s="229">
        <v>2.8222656249999999E-2</v>
      </c>
      <c r="J3100" s="73">
        <f t="shared" si="144"/>
        <v>5.6115336126894672E-4</v>
      </c>
      <c r="K3100" s="73">
        <f t="shared" si="145"/>
        <v>29.4746210419394</v>
      </c>
      <c r="L3100" s="3" t="e">
        <f t="shared" si="146"/>
        <v>#N/A</v>
      </c>
    </row>
    <row r="3101" spans="1:12" x14ac:dyDescent="0.25">
      <c r="A3101" s="43" t="s">
        <v>47</v>
      </c>
      <c r="B3101" s="43" t="s">
        <v>16</v>
      </c>
      <c r="C3101" s="43" t="s">
        <v>739</v>
      </c>
      <c r="D3101" s="43" t="s">
        <v>371</v>
      </c>
      <c r="E3101" s="43" t="s">
        <v>2268</v>
      </c>
      <c r="F3101" s="43" t="s">
        <v>4068</v>
      </c>
      <c r="G3101" s="43" t="s">
        <v>4654</v>
      </c>
      <c r="H3101" s="76">
        <v>984</v>
      </c>
      <c r="I3101" s="229">
        <v>2.8221544715447154E-2</v>
      </c>
      <c r="J3101" s="73">
        <f t="shared" si="144"/>
        <v>5.6113126053735827E-4</v>
      </c>
      <c r="K3101" s="73">
        <f t="shared" si="145"/>
        <v>28.32215316036876</v>
      </c>
      <c r="L3101" s="3" t="e">
        <f t="shared" si="146"/>
        <v>#N/A</v>
      </c>
    </row>
    <row r="3102" spans="1:12" x14ac:dyDescent="0.25">
      <c r="A3102" s="43" t="s">
        <v>47</v>
      </c>
      <c r="B3102" s="43" t="s">
        <v>16</v>
      </c>
      <c r="C3102" s="43" t="s">
        <v>739</v>
      </c>
      <c r="D3102" s="43" t="s">
        <v>371</v>
      </c>
      <c r="E3102" s="43" t="s">
        <v>2268</v>
      </c>
      <c r="F3102" s="43" t="s">
        <v>4068</v>
      </c>
      <c r="G3102" s="43" t="s">
        <v>4654</v>
      </c>
      <c r="H3102" s="76">
        <v>460</v>
      </c>
      <c r="I3102" s="229">
        <v>2.8217391304347826E-2</v>
      </c>
      <c r="J3102" s="73">
        <f t="shared" si="144"/>
        <v>5.6104867792789467E-4</v>
      </c>
      <c r="K3102" s="73">
        <f t="shared" si="145"/>
        <v>13.238082391846833</v>
      </c>
      <c r="L3102" s="3" t="e">
        <f t="shared" si="146"/>
        <v>#N/A</v>
      </c>
    </row>
    <row r="3103" spans="1:12" x14ac:dyDescent="0.25">
      <c r="A3103" s="43" t="s">
        <v>47</v>
      </c>
      <c r="B3103" s="43" t="s">
        <v>16</v>
      </c>
      <c r="C3103" s="43" t="s">
        <v>739</v>
      </c>
      <c r="D3103" s="43" t="s">
        <v>371</v>
      </c>
      <c r="E3103" s="43" t="s">
        <v>2268</v>
      </c>
      <c r="F3103" s="43" t="s">
        <v>4068</v>
      </c>
      <c r="G3103" s="43" t="s">
        <v>4654</v>
      </c>
      <c r="H3103" s="76">
        <v>660</v>
      </c>
      <c r="I3103" s="229">
        <v>2.8227272727272726E-2</v>
      </c>
      <c r="J3103" s="73">
        <f t="shared" si="144"/>
        <v>5.6124515106066109E-4</v>
      </c>
      <c r="K3103" s="73">
        <f t="shared" si="145"/>
        <v>19.000421799700035</v>
      </c>
      <c r="L3103" s="3" t="e">
        <f t="shared" si="146"/>
        <v>#N/A</v>
      </c>
    </row>
    <row r="3104" spans="1:12" x14ac:dyDescent="0.25">
      <c r="A3104" s="43" t="s">
        <v>47</v>
      </c>
      <c r="B3104" s="43" t="s">
        <v>16</v>
      </c>
      <c r="C3104" s="43" t="s">
        <v>739</v>
      </c>
      <c r="D3104" s="43" t="s">
        <v>371</v>
      </c>
      <c r="E3104" s="43" t="s">
        <v>2268</v>
      </c>
      <c r="F3104" s="43" t="s">
        <v>4068</v>
      </c>
      <c r="G3104" s="43" t="s">
        <v>4654</v>
      </c>
      <c r="H3104" s="76">
        <v>922</v>
      </c>
      <c r="I3104" s="229">
        <v>2.8221258134490241E-2</v>
      </c>
      <c r="J3104" s="73">
        <f t="shared" si="144"/>
        <v>5.6112556242496857E-4</v>
      </c>
      <c r="K3104" s="73">
        <f t="shared" si="145"/>
        <v>26.537357768555822</v>
      </c>
      <c r="L3104" s="3" t="e">
        <f t="shared" si="146"/>
        <v>#N/A</v>
      </c>
    </row>
    <row r="3105" spans="1:12" x14ac:dyDescent="0.25">
      <c r="A3105" s="43" t="s">
        <v>47</v>
      </c>
      <c r="B3105" s="43" t="s">
        <v>16</v>
      </c>
      <c r="C3105" s="43" t="s">
        <v>739</v>
      </c>
      <c r="D3105" s="43" t="s">
        <v>371</v>
      </c>
      <c r="E3105" s="43" t="s">
        <v>2268</v>
      </c>
      <c r="F3105" s="43" t="s">
        <v>4068</v>
      </c>
      <c r="G3105" s="43" t="s">
        <v>4654</v>
      </c>
      <c r="H3105" s="76">
        <v>72</v>
      </c>
      <c r="I3105" s="229">
        <v>2.8194444444444442E-2</v>
      </c>
      <c r="J3105" s="73">
        <f t="shared" si="144"/>
        <v>5.6059242365291467E-4</v>
      </c>
      <c r="K3105" s="73">
        <f t="shared" si="145"/>
        <v>2.0703626545030094</v>
      </c>
      <c r="L3105" s="3" t="e">
        <f t="shared" si="146"/>
        <v>#N/A</v>
      </c>
    </row>
    <row r="3106" spans="1:12" x14ac:dyDescent="0.25">
      <c r="A3106" s="43" t="s">
        <v>47</v>
      </c>
      <c r="B3106" s="43" t="s">
        <v>16</v>
      </c>
      <c r="C3106" s="43" t="s">
        <v>739</v>
      </c>
      <c r="D3106" s="43" t="s">
        <v>371</v>
      </c>
      <c r="E3106" s="43" t="s">
        <v>2268</v>
      </c>
      <c r="F3106" s="43" t="s">
        <v>4068</v>
      </c>
      <c r="G3106" s="43" t="s">
        <v>4654</v>
      </c>
      <c r="H3106" s="76">
        <v>73</v>
      </c>
      <c r="I3106" s="229">
        <v>2.8219178082191782E-2</v>
      </c>
      <c r="J3106" s="73">
        <f t="shared" si="144"/>
        <v>5.6108420457655925E-4</v>
      </c>
      <c r="K3106" s="73">
        <f t="shared" si="145"/>
        <v>2.1009591469340889</v>
      </c>
      <c r="L3106" s="3" t="e">
        <f t="shared" si="146"/>
        <v>#N/A</v>
      </c>
    </row>
    <row r="3107" spans="1:12" x14ac:dyDescent="0.25">
      <c r="A3107" s="43" t="s">
        <v>47</v>
      </c>
      <c r="B3107" s="43" t="s">
        <v>16</v>
      </c>
      <c r="C3107" s="43" t="s">
        <v>739</v>
      </c>
      <c r="D3107" s="43" t="s">
        <v>371</v>
      </c>
      <c r="E3107" s="43" t="s">
        <v>2268</v>
      </c>
      <c r="F3107" s="43" t="s">
        <v>4068</v>
      </c>
      <c r="G3107" s="43" t="s">
        <v>4654</v>
      </c>
      <c r="H3107" s="76">
        <v>72</v>
      </c>
      <c r="I3107" s="229">
        <v>2.8194444444444442E-2</v>
      </c>
      <c r="J3107" s="73">
        <f t="shared" si="144"/>
        <v>5.6059242365291467E-4</v>
      </c>
      <c r="K3107" s="73">
        <f t="shared" si="145"/>
        <v>2.0703626545030094</v>
      </c>
      <c r="L3107" s="3" t="e">
        <f t="shared" si="146"/>
        <v>#N/A</v>
      </c>
    </row>
    <row r="3108" spans="1:12" x14ac:dyDescent="0.25">
      <c r="A3108" s="43" t="s">
        <v>47</v>
      </c>
      <c r="B3108" s="43" t="s">
        <v>16</v>
      </c>
      <c r="C3108" s="43" t="s">
        <v>739</v>
      </c>
      <c r="D3108" s="43" t="s">
        <v>371</v>
      </c>
      <c r="E3108" s="43" t="s">
        <v>2268</v>
      </c>
      <c r="F3108" s="43" t="s">
        <v>4068</v>
      </c>
      <c r="G3108" s="43" t="s">
        <v>4654</v>
      </c>
      <c r="H3108" s="76">
        <v>72</v>
      </c>
      <c r="I3108" s="229">
        <v>2.8194444444444442E-2</v>
      </c>
      <c r="J3108" s="73">
        <f t="shared" si="144"/>
        <v>5.6059242365291467E-4</v>
      </c>
      <c r="K3108" s="73">
        <f t="shared" si="145"/>
        <v>2.0703626545030094</v>
      </c>
      <c r="L3108" s="3" t="e">
        <f t="shared" si="146"/>
        <v>#N/A</v>
      </c>
    </row>
    <row r="3109" spans="1:12" x14ac:dyDescent="0.25">
      <c r="A3109" s="43" t="s">
        <v>47</v>
      </c>
      <c r="B3109" s="43" t="s">
        <v>16</v>
      </c>
      <c r="C3109" s="43" t="s">
        <v>739</v>
      </c>
      <c r="D3109" s="43" t="s">
        <v>371</v>
      </c>
      <c r="E3109" s="43" t="s">
        <v>2268</v>
      </c>
      <c r="F3109" s="43" t="s">
        <v>4068</v>
      </c>
      <c r="G3109" s="43" t="s">
        <v>4654</v>
      </c>
      <c r="H3109" s="76">
        <v>439</v>
      </c>
      <c r="I3109" s="229">
        <v>2.8223234624145787E-2</v>
      </c>
      <c r="J3109" s="73">
        <f t="shared" si="144"/>
        <v>5.6116486112895662E-4</v>
      </c>
      <c r="K3109" s="73">
        <f t="shared" si="145"/>
        <v>12.636351374035613</v>
      </c>
      <c r="L3109" s="3" t="e">
        <f t="shared" si="146"/>
        <v>#N/A</v>
      </c>
    </row>
    <row r="3110" spans="1:12" x14ac:dyDescent="0.25">
      <c r="A3110" s="43" t="s">
        <v>47</v>
      </c>
      <c r="B3110" s="43" t="s">
        <v>16</v>
      </c>
      <c r="C3110" s="43" t="s">
        <v>739</v>
      </c>
      <c r="D3110" s="43" t="s">
        <v>371</v>
      </c>
      <c r="E3110" s="43" t="s">
        <v>2268</v>
      </c>
      <c r="F3110" s="43" t="s">
        <v>4068</v>
      </c>
      <c r="G3110" s="43" t="s">
        <v>4654</v>
      </c>
      <c r="H3110" s="76">
        <v>285</v>
      </c>
      <c r="I3110" s="229">
        <v>2.8210526315789471E-2</v>
      </c>
      <c r="J3110" s="73">
        <f t="shared" si="144"/>
        <v>5.6091218080407787E-4</v>
      </c>
      <c r="K3110" s="73">
        <f t="shared" si="145"/>
        <v>8.1998599715291611</v>
      </c>
      <c r="L3110" s="3" t="e">
        <f t="shared" si="146"/>
        <v>#N/A</v>
      </c>
    </row>
    <row r="3111" spans="1:12" x14ac:dyDescent="0.25">
      <c r="A3111" s="43" t="s">
        <v>47</v>
      </c>
      <c r="B3111" s="43" t="s">
        <v>16</v>
      </c>
      <c r="C3111" s="43" t="s">
        <v>739</v>
      </c>
      <c r="D3111" s="43" t="s">
        <v>371</v>
      </c>
      <c r="E3111" s="43" t="s">
        <v>2268</v>
      </c>
      <c r="F3111" s="43" t="s">
        <v>4068</v>
      </c>
      <c r="G3111" s="43" t="s">
        <v>4654</v>
      </c>
      <c r="H3111" s="76">
        <v>72</v>
      </c>
      <c r="I3111" s="229">
        <v>2.8194444444444442E-2</v>
      </c>
      <c r="J3111" s="73">
        <f t="shared" si="144"/>
        <v>5.6059242365291467E-4</v>
      </c>
      <c r="K3111" s="73">
        <f t="shared" si="145"/>
        <v>2.0703626545030094</v>
      </c>
      <c r="L3111" s="3" t="e">
        <f t="shared" si="146"/>
        <v>#N/A</v>
      </c>
    </row>
    <row r="3112" spans="1:12" x14ac:dyDescent="0.25">
      <c r="A3112" s="43" t="s">
        <v>47</v>
      </c>
      <c r="B3112" s="43" t="s">
        <v>16</v>
      </c>
      <c r="C3112" s="43" t="s">
        <v>739</v>
      </c>
      <c r="D3112" s="43" t="s">
        <v>371</v>
      </c>
      <c r="E3112" s="43" t="s">
        <v>2268</v>
      </c>
      <c r="F3112" s="43" t="s">
        <v>4068</v>
      </c>
      <c r="G3112" s="43" t="s">
        <v>4654</v>
      </c>
      <c r="H3112" s="76">
        <v>1059</v>
      </c>
      <c r="I3112" s="229">
        <v>2.8224740321057602E-2</v>
      </c>
      <c r="J3112" s="73">
        <f t="shared" si="144"/>
        <v>5.6119479902266975E-4</v>
      </c>
      <c r="K3112" s="73">
        <f t="shared" si="145"/>
        <v>30.484305292165008</v>
      </c>
      <c r="L3112" s="3" t="e">
        <f t="shared" si="146"/>
        <v>#N/A</v>
      </c>
    </row>
    <row r="3113" spans="1:12" x14ac:dyDescent="0.25">
      <c r="A3113" s="43" t="s">
        <v>47</v>
      </c>
      <c r="B3113" s="43" t="s">
        <v>16</v>
      </c>
      <c r="C3113" s="43" t="s">
        <v>739</v>
      </c>
      <c r="D3113" s="43" t="s">
        <v>371</v>
      </c>
      <c r="E3113" s="43" t="s">
        <v>2268</v>
      </c>
      <c r="F3113" s="43" t="s">
        <v>4068</v>
      </c>
      <c r="G3113" s="43" t="s">
        <v>4654</v>
      </c>
      <c r="H3113" s="76">
        <v>510</v>
      </c>
      <c r="I3113" s="229">
        <v>2.8215686274509804E-2</v>
      </c>
      <c r="J3113" s="73">
        <f t="shared" si="144"/>
        <v>5.6101477668145654E-4</v>
      </c>
      <c r="K3113" s="73">
        <f t="shared" si="145"/>
        <v>14.676117536107544</v>
      </c>
      <c r="L3113" s="3" t="e">
        <f t="shared" si="146"/>
        <v>#N/A</v>
      </c>
    </row>
    <row r="3114" spans="1:12" x14ac:dyDescent="0.25">
      <c r="A3114" s="43" t="s">
        <v>47</v>
      </c>
      <c r="B3114" s="43" t="s">
        <v>16</v>
      </c>
      <c r="C3114" s="43" t="s">
        <v>739</v>
      </c>
      <c r="D3114" s="43" t="s">
        <v>371</v>
      </c>
      <c r="E3114" s="43" t="s">
        <v>2268</v>
      </c>
      <c r="F3114" s="43" t="s">
        <v>4068</v>
      </c>
      <c r="G3114" s="43" t="s">
        <v>4654</v>
      </c>
      <c r="H3114" s="76">
        <v>1781</v>
      </c>
      <c r="I3114" s="229">
        <v>2.8220101066816394E-2</v>
      </c>
      <c r="J3114" s="73">
        <f t="shared" si="144"/>
        <v>5.6110255635464536E-4</v>
      </c>
      <c r="K3114" s="73">
        <f t="shared" si="145"/>
        <v>51.259323652867614</v>
      </c>
      <c r="L3114" s="3" t="e">
        <f t="shared" si="146"/>
        <v>#N/A</v>
      </c>
    </row>
    <row r="3115" spans="1:12" x14ac:dyDescent="0.25">
      <c r="A3115" s="43" t="s">
        <v>47</v>
      </c>
      <c r="B3115" s="43" t="s">
        <v>16</v>
      </c>
      <c r="C3115" s="43" t="s">
        <v>739</v>
      </c>
      <c r="D3115" s="43" t="s">
        <v>371</v>
      </c>
      <c r="E3115" s="43" t="s">
        <v>2268</v>
      </c>
      <c r="F3115" s="43" t="s">
        <v>4068</v>
      </c>
      <c r="G3115" s="43" t="s">
        <v>4654</v>
      </c>
      <c r="H3115" s="76">
        <v>72</v>
      </c>
      <c r="I3115" s="229">
        <v>2.8194444444444442E-2</v>
      </c>
      <c r="J3115" s="73">
        <f t="shared" si="144"/>
        <v>5.6059242365291467E-4</v>
      </c>
      <c r="K3115" s="73">
        <f t="shared" si="145"/>
        <v>2.0703626545030094</v>
      </c>
      <c r="L3115" s="3" t="e">
        <f t="shared" si="146"/>
        <v>#N/A</v>
      </c>
    </row>
    <row r="3116" spans="1:12" x14ac:dyDescent="0.25">
      <c r="A3116" s="43" t="s">
        <v>47</v>
      </c>
      <c r="B3116" s="43" t="s">
        <v>16</v>
      </c>
      <c r="C3116" s="43" t="s">
        <v>739</v>
      </c>
      <c r="D3116" s="43" t="s">
        <v>371</v>
      </c>
      <c r="E3116" s="43" t="s">
        <v>2268</v>
      </c>
      <c r="F3116" s="43" t="s">
        <v>4068</v>
      </c>
      <c r="G3116" s="43" t="s">
        <v>4654</v>
      </c>
      <c r="H3116" s="76">
        <v>72</v>
      </c>
      <c r="I3116" s="229">
        <v>2.8194444444444442E-2</v>
      </c>
      <c r="J3116" s="73">
        <f t="shared" si="144"/>
        <v>5.6059242365291467E-4</v>
      </c>
      <c r="K3116" s="73">
        <f t="shared" si="145"/>
        <v>2.0703626545030094</v>
      </c>
      <c r="L3116" s="3" t="e">
        <f t="shared" si="146"/>
        <v>#N/A</v>
      </c>
    </row>
    <row r="3117" spans="1:12" x14ac:dyDescent="0.25">
      <c r="A3117" s="43" t="s">
        <v>47</v>
      </c>
      <c r="B3117" s="43" t="s">
        <v>16</v>
      </c>
      <c r="C3117" s="43" t="s">
        <v>739</v>
      </c>
      <c r="D3117" s="43" t="s">
        <v>371</v>
      </c>
      <c r="E3117" s="43" t="s">
        <v>2268</v>
      </c>
      <c r="F3117" s="43" t="s">
        <v>4068</v>
      </c>
      <c r="G3117" s="43" t="s">
        <v>4654</v>
      </c>
      <c r="H3117" s="76">
        <v>72</v>
      </c>
      <c r="I3117" s="229">
        <v>2.8194444444444442E-2</v>
      </c>
      <c r="J3117" s="73">
        <f t="shared" si="144"/>
        <v>5.6059242365291467E-4</v>
      </c>
      <c r="K3117" s="73">
        <f t="shared" si="145"/>
        <v>2.0703626545030094</v>
      </c>
      <c r="L3117" s="3" t="e">
        <f t="shared" si="146"/>
        <v>#N/A</v>
      </c>
    </row>
    <row r="3118" spans="1:12" x14ac:dyDescent="0.25">
      <c r="A3118" s="43" t="s">
        <v>47</v>
      </c>
      <c r="B3118" s="43" t="s">
        <v>16</v>
      </c>
      <c r="C3118" s="43" t="s">
        <v>739</v>
      </c>
      <c r="D3118" s="43" t="s">
        <v>371</v>
      </c>
      <c r="E3118" s="43" t="s">
        <v>2268</v>
      </c>
      <c r="F3118" s="43" t="s">
        <v>4068</v>
      </c>
      <c r="G3118" s="43" t="s">
        <v>4654</v>
      </c>
      <c r="H3118" s="76">
        <v>72</v>
      </c>
      <c r="I3118" s="229">
        <v>2.8194444444444442E-2</v>
      </c>
      <c r="J3118" s="73">
        <f t="shared" si="144"/>
        <v>5.6059242365291467E-4</v>
      </c>
      <c r="K3118" s="73">
        <f t="shared" si="145"/>
        <v>2.0703626545030094</v>
      </c>
      <c r="L3118" s="3" t="e">
        <f t="shared" si="146"/>
        <v>#N/A</v>
      </c>
    </row>
    <row r="3119" spans="1:12" x14ac:dyDescent="0.25">
      <c r="A3119" s="43" t="s">
        <v>47</v>
      </c>
      <c r="B3119" s="43" t="s">
        <v>16</v>
      </c>
      <c r="C3119" s="43" t="s">
        <v>739</v>
      </c>
      <c r="D3119" s="43" t="s">
        <v>371</v>
      </c>
      <c r="E3119" s="43" t="s">
        <v>2268</v>
      </c>
      <c r="F3119" s="43" t="s">
        <v>4068</v>
      </c>
      <c r="G3119" s="43" t="s">
        <v>4654</v>
      </c>
      <c r="H3119" s="76">
        <v>73</v>
      </c>
      <c r="I3119" s="229">
        <v>2.8219178082191782E-2</v>
      </c>
      <c r="J3119" s="73">
        <f t="shared" si="144"/>
        <v>5.6108420457655925E-4</v>
      </c>
      <c r="K3119" s="73">
        <f t="shared" si="145"/>
        <v>2.1009591469340889</v>
      </c>
      <c r="L3119" s="3" t="e">
        <f t="shared" si="146"/>
        <v>#N/A</v>
      </c>
    </row>
    <row r="3120" spans="1:12" x14ac:dyDescent="0.25">
      <c r="A3120" s="43" t="s">
        <v>47</v>
      </c>
      <c r="B3120" s="43" t="s">
        <v>16</v>
      </c>
      <c r="C3120" s="43" t="s">
        <v>739</v>
      </c>
      <c r="D3120" s="43" t="s">
        <v>371</v>
      </c>
      <c r="E3120" s="43" t="s">
        <v>2268</v>
      </c>
      <c r="F3120" s="43" t="s">
        <v>4068</v>
      </c>
      <c r="G3120" s="43" t="s">
        <v>4654</v>
      </c>
      <c r="H3120" s="76">
        <v>1295</v>
      </c>
      <c r="I3120" s="229">
        <v>2.8216216216216214E-2</v>
      </c>
      <c r="J3120" s="73">
        <f t="shared" si="144"/>
        <v>5.6102531355534937E-4</v>
      </c>
      <c r="K3120" s="73">
        <f t="shared" si="145"/>
        <v>37.266527781054172</v>
      </c>
      <c r="L3120" s="3" t="e">
        <f t="shared" si="146"/>
        <v>#N/A</v>
      </c>
    </row>
    <row r="3121" spans="1:12" x14ac:dyDescent="0.25">
      <c r="A3121" s="43" t="s">
        <v>47</v>
      </c>
      <c r="B3121" s="43" t="s">
        <v>16</v>
      </c>
      <c r="C3121" s="43" t="s">
        <v>739</v>
      </c>
      <c r="D3121" s="43" t="s">
        <v>371</v>
      </c>
      <c r="E3121" s="43" t="s">
        <v>2268</v>
      </c>
      <c r="F3121" s="43" t="s">
        <v>4068</v>
      </c>
      <c r="G3121" s="43" t="s">
        <v>4654</v>
      </c>
      <c r="H3121" s="76">
        <v>72</v>
      </c>
      <c r="I3121" s="229">
        <v>2.8194444444444442E-2</v>
      </c>
      <c r="J3121" s="73">
        <f t="shared" si="144"/>
        <v>5.6059242365291467E-4</v>
      </c>
      <c r="K3121" s="73">
        <f t="shared" si="145"/>
        <v>2.0703626545030094</v>
      </c>
      <c r="L3121" s="3" t="e">
        <f t="shared" si="146"/>
        <v>#N/A</v>
      </c>
    </row>
    <row r="3122" spans="1:12" x14ac:dyDescent="0.25">
      <c r="A3122" s="43" t="s">
        <v>47</v>
      </c>
      <c r="B3122" s="43" t="s">
        <v>16</v>
      </c>
      <c r="C3122" s="43" t="s">
        <v>739</v>
      </c>
      <c r="D3122" s="43" t="s">
        <v>371</v>
      </c>
      <c r="E3122" s="43" t="s">
        <v>2269</v>
      </c>
      <c r="F3122" s="43" t="s">
        <v>4069</v>
      </c>
      <c r="G3122" s="43" t="s">
        <v>4654</v>
      </c>
      <c r="H3122" s="76">
        <v>446</v>
      </c>
      <c r="I3122" s="229">
        <v>2.8228699551569505E-2</v>
      </c>
      <c r="J3122" s="73">
        <f t="shared" si="144"/>
        <v>5.6127352072377805E-4</v>
      </c>
      <c r="K3122" s="73">
        <f t="shared" si="145"/>
        <v>12.840327990242804</v>
      </c>
      <c r="L3122" s="3" t="e">
        <f t="shared" si="146"/>
        <v>#N/A</v>
      </c>
    </row>
    <row r="3123" spans="1:12" x14ac:dyDescent="0.25">
      <c r="A3123" s="43" t="s">
        <v>47</v>
      </c>
      <c r="B3123" s="43" t="s">
        <v>16</v>
      </c>
      <c r="C3123" s="43" t="s">
        <v>739</v>
      </c>
      <c r="D3123" s="43" t="s">
        <v>371</v>
      </c>
      <c r="E3123" s="43" t="s">
        <v>2269</v>
      </c>
      <c r="F3123" s="43" t="s">
        <v>4069</v>
      </c>
      <c r="G3123" s="43" t="s">
        <v>4654</v>
      </c>
      <c r="H3123" s="76">
        <v>54</v>
      </c>
      <c r="I3123" s="229">
        <v>2.8148148148148148E-2</v>
      </c>
      <c r="J3123" s="73">
        <f t="shared" si="144"/>
        <v>5.5967191064199039E-4</v>
      </c>
      <c r="K3123" s="73">
        <f t="shared" si="145"/>
        <v>1.5502222831746675</v>
      </c>
      <c r="L3123" s="3" t="e">
        <f t="shared" si="146"/>
        <v>#N/A</v>
      </c>
    </row>
    <row r="3124" spans="1:12" x14ac:dyDescent="0.25">
      <c r="A3124" s="43" t="s">
        <v>47</v>
      </c>
      <c r="B3124" s="43" t="s">
        <v>16</v>
      </c>
      <c r="C3124" s="43" t="s">
        <v>739</v>
      </c>
      <c r="D3124" s="43" t="s">
        <v>371</v>
      </c>
      <c r="E3124" s="43" t="s">
        <v>2269</v>
      </c>
      <c r="F3124" s="43" t="s">
        <v>4069</v>
      </c>
      <c r="G3124" s="43" t="s">
        <v>4654</v>
      </c>
      <c r="H3124" s="76">
        <v>1135</v>
      </c>
      <c r="I3124" s="229">
        <v>2.8220264317180617E-2</v>
      </c>
      <c r="J3124" s="73">
        <f t="shared" si="144"/>
        <v>5.6110580227486644E-4</v>
      </c>
      <c r="K3124" s="73">
        <f t="shared" si="145"/>
        <v>32.666855085581972</v>
      </c>
      <c r="L3124" s="3" t="e">
        <f t="shared" si="146"/>
        <v>#N/A</v>
      </c>
    </row>
    <row r="3125" spans="1:12" x14ac:dyDescent="0.25">
      <c r="A3125" s="43" t="s">
        <v>47</v>
      </c>
      <c r="B3125" s="43" t="s">
        <v>16</v>
      </c>
      <c r="C3125" s="43" t="s">
        <v>739</v>
      </c>
      <c r="D3125" s="43" t="s">
        <v>371</v>
      </c>
      <c r="E3125" s="43" t="s">
        <v>2269</v>
      </c>
      <c r="F3125" s="43" t="s">
        <v>4069</v>
      </c>
      <c r="G3125" s="43" t="s">
        <v>4654</v>
      </c>
      <c r="H3125" s="76">
        <v>606</v>
      </c>
      <c r="I3125" s="229">
        <v>2.8217821782178219E-2</v>
      </c>
      <c r="J3125" s="73">
        <f t="shared" si="144"/>
        <v>5.6105723715348056E-4</v>
      </c>
      <c r="K3125" s="73">
        <f t="shared" si="145"/>
        <v>17.44000068571501</v>
      </c>
      <c r="L3125" s="3" t="e">
        <f t="shared" si="146"/>
        <v>#N/A</v>
      </c>
    </row>
    <row r="3126" spans="1:12" x14ac:dyDescent="0.25">
      <c r="A3126" s="43" t="s">
        <v>47</v>
      </c>
      <c r="B3126" s="43" t="s">
        <v>16</v>
      </c>
      <c r="C3126" s="43" t="s">
        <v>739</v>
      </c>
      <c r="D3126" s="43" t="s">
        <v>371</v>
      </c>
      <c r="E3126" s="43" t="s">
        <v>2269</v>
      </c>
      <c r="F3126" s="43" t="s">
        <v>4069</v>
      </c>
      <c r="G3126" s="43" t="s">
        <v>4654</v>
      </c>
      <c r="H3126" s="76">
        <v>1221</v>
      </c>
      <c r="I3126" s="229">
        <v>2.8222768222768223E-2</v>
      </c>
      <c r="J3126" s="73">
        <f t="shared" si="144"/>
        <v>5.6115558763257121E-4</v>
      </c>
      <c r="K3126" s="73">
        <f t="shared" si="145"/>
        <v>35.145170972499372</v>
      </c>
      <c r="L3126" s="3" t="e">
        <f t="shared" si="146"/>
        <v>#N/A</v>
      </c>
    </row>
    <row r="3127" spans="1:12" x14ac:dyDescent="0.25">
      <c r="A3127" s="43" t="s">
        <v>47</v>
      </c>
      <c r="B3127" s="43" t="s">
        <v>16</v>
      </c>
      <c r="C3127" s="43" t="s">
        <v>739</v>
      </c>
      <c r="D3127" s="43" t="s">
        <v>371</v>
      </c>
      <c r="E3127" s="43" t="s">
        <v>2269</v>
      </c>
      <c r="F3127" s="43" t="s">
        <v>4069</v>
      </c>
      <c r="G3127" s="43" t="s">
        <v>4654</v>
      </c>
      <c r="H3127" s="76">
        <v>582</v>
      </c>
      <c r="I3127" s="229">
        <v>2.8213058419243989E-2</v>
      </c>
      <c r="J3127" s="73">
        <f t="shared" si="144"/>
        <v>5.6096252682225555E-4</v>
      </c>
      <c r="K3127" s="73">
        <f t="shared" si="145"/>
        <v>16.746480190610555</v>
      </c>
      <c r="L3127" s="3" t="e">
        <f t="shared" si="146"/>
        <v>#N/A</v>
      </c>
    </row>
    <row r="3128" spans="1:12" x14ac:dyDescent="0.25">
      <c r="A3128" s="43" t="s">
        <v>47</v>
      </c>
      <c r="B3128" s="43" t="s">
        <v>16</v>
      </c>
      <c r="C3128" s="43" t="s">
        <v>739</v>
      </c>
      <c r="D3128" s="43" t="s">
        <v>371</v>
      </c>
      <c r="E3128" s="43" t="s">
        <v>2269</v>
      </c>
      <c r="F3128" s="43" t="s">
        <v>4069</v>
      </c>
      <c r="G3128" s="43" t="s">
        <v>4654</v>
      </c>
      <c r="H3128" s="76">
        <v>42</v>
      </c>
      <c r="I3128" s="229">
        <v>2.8333333333333332E-2</v>
      </c>
      <c r="J3128" s="73">
        <f t="shared" si="144"/>
        <v>5.6335396268568773E-4</v>
      </c>
      <c r="K3128" s="73">
        <f t="shared" si="145"/>
        <v>1.2136608664327988</v>
      </c>
      <c r="L3128" s="3" t="e">
        <f t="shared" si="146"/>
        <v>#N/A</v>
      </c>
    </row>
    <row r="3129" spans="1:12" x14ac:dyDescent="0.25">
      <c r="A3129" s="43" t="s">
        <v>47</v>
      </c>
      <c r="B3129" s="43" t="s">
        <v>16</v>
      </c>
      <c r="C3129" s="43" t="s">
        <v>739</v>
      </c>
      <c r="D3129" s="43" t="s">
        <v>371</v>
      </c>
      <c r="E3129" s="43" t="s">
        <v>2269</v>
      </c>
      <c r="F3129" s="43" t="s">
        <v>4069</v>
      </c>
      <c r="G3129" s="43" t="s">
        <v>4654</v>
      </c>
      <c r="H3129" s="76">
        <v>838</v>
      </c>
      <c r="I3129" s="229">
        <v>2.8221957040572791E-2</v>
      </c>
      <c r="J3129" s="73">
        <f t="shared" si="144"/>
        <v>5.6113945883124448E-4</v>
      </c>
      <c r="K3129" s="73">
        <f t="shared" si="145"/>
        <v>24.120234866500581</v>
      </c>
      <c r="L3129" s="3" t="e">
        <f t="shared" si="146"/>
        <v>#N/A</v>
      </c>
    </row>
    <row r="3130" spans="1:12" x14ac:dyDescent="0.25">
      <c r="A3130" s="43" t="s">
        <v>47</v>
      </c>
      <c r="B3130" s="43" t="s">
        <v>16</v>
      </c>
      <c r="C3130" s="43" t="s">
        <v>739</v>
      </c>
      <c r="D3130" s="43" t="s">
        <v>371</v>
      </c>
      <c r="E3130" s="43" t="s">
        <v>2269</v>
      </c>
      <c r="F3130" s="43" t="s">
        <v>4069</v>
      </c>
      <c r="G3130" s="43" t="s">
        <v>4654</v>
      </c>
      <c r="H3130" s="76">
        <v>1151</v>
      </c>
      <c r="I3130" s="229">
        <v>2.8218940052128581E-2</v>
      </c>
      <c r="J3130" s="73">
        <f t="shared" si="144"/>
        <v>5.6107947180552371E-4</v>
      </c>
      <c r="K3130" s="73">
        <f t="shared" si="145"/>
        <v>33.125802472048157</v>
      </c>
      <c r="L3130" s="3" t="e">
        <f t="shared" si="146"/>
        <v>#N/A</v>
      </c>
    </row>
    <row r="3131" spans="1:12" x14ac:dyDescent="0.25">
      <c r="A3131" s="43" t="s">
        <v>47</v>
      </c>
      <c r="B3131" s="43" t="s">
        <v>16</v>
      </c>
      <c r="C3131" s="43" t="s">
        <v>739</v>
      </c>
      <c r="D3131" s="43" t="s">
        <v>371</v>
      </c>
      <c r="E3131" s="43" t="s">
        <v>2269</v>
      </c>
      <c r="F3131" s="43" t="s">
        <v>4069</v>
      </c>
      <c r="G3131" s="43" t="s">
        <v>4654</v>
      </c>
      <c r="H3131" s="76">
        <v>477</v>
      </c>
      <c r="I3131" s="229">
        <v>2.8218029350104822E-2</v>
      </c>
      <c r="J3131" s="73">
        <f t="shared" si="144"/>
        <v>5.6106136424338563E-4</v>
      </c>
      <c r="K3131" s="73">
        <f t="shared" si="145"/>
        <v>13.727626270744096</v>
      </c>
      <c r="L3131" s="3" t="e">
        <f t="shared" si="146"/>
        <v>#N/A</v>
      </c>
    </row>
    <row r="3132" spans="1:12" x14ac:dyDescent="0.25">
      <c r="A3132" s="43" t="s">
        <v>47</v>
      </c>
      <c r="B3132" s="43" t="s">
        <v>16</v>
      </c>
      <c r="C3132" s="43" t="s">
        <v>739</v>
      </c>
      <c r="D3132" s="43" t="s">
        <v>371</v>
      </c>
      <c r="E3132" s="43" t="s">
        <v>2269</v>
      </c>
      <c r="F3132" s="43" t="s">
        <v>4069</v>
      </c>
      <c r="G3132" s="43" t="s">
        <v>4654</v>
      </c>
      <c r="H3132" s="76">
        <v>374</v>
      </c>
      <c r="I3132" s="229">
        <v>2.8208556149732621E-2</v>
      </c>
      <c r="J3132" s="73">
        <f t="shared" si="144"/>
        <v>5.608730078327152E-4</v>
      </c>
      <c r="K3132" s="73">
        <f t="shared" si="145"/>
        <v>10.759766504929436</v>
      </c>
      <c r="L3132" s="3" t="e">
        <f t="shared" si="146"/>
        <v>#N/A</v>
      </c>
    </row>
    <row r="3133" spans="1:12" x14ac:dyDescent="0.25">
      <c r="A3133" s="43" t="s">
        <v>47</v>
      </c>
      <c r="B3133" s="43" t="s">
        <v>16</v>
      </c>
      <c r="C3133" s="43" t="s">
        <v>739</v>
      </c>
      <c r="D3133" s="43" t="s">
        <v>371</v>
      </c>
      <c r="E3133" s="43" t="s">
        <v>2269</v>
      </c>
      <c r="F3133" s="43" t="s">
        <v>4069</v>
      </c>
      <c r="G3133" s="43" t="s">
        <v>4654</v>
      </c>
      <c r="H3133" s="76">
        <v>40</v>
      </c>
      <c r="I3133" s="229">
        <v>2.8249999999999997E-2</v>
      </c>
      <c r="J3133" s="73">
        <f t="shared" si="144"/>
        <v>5.6169703926602392E-4</v>
      </c>
      <c r="K3133" s="73">
        <f t="shared" si="145"/>
        <v>1.1524678815706408</v>
      </c>
      <c r="L3133" s="3" t="e">
        <f t="shared" si="146"/>
        <v>#N/A</v>
      </c>
    </row>
    <row r="3134" spans="1:12" x14ac:dyDescent="0.25">
      <c r="A3134" s="43" t="s">
        <v>47</v>
      </c>
      <c r="B3134" s="43" t="s">
        <v>16</v>
      </c>
      <c r="C3134" s="43" t="s">
        <v>739</v>
      </c>
      <c r="D3134" s="43" t="s">
        <v>371</v>
      </c>
      <c r="E3134" s="43" t="s">
        <v>2269</v>
      </c>
      <c r="F3134" s="43" t="s">
        <v>4069</v>
      </c>
      <c r="G3134" s="43" t="s">
        <v>4654</v>
      </c>
      <c r="H3134" s="76">
        <v>388</v>
      </c>
      <c r="I3134" s="229">
        <v>2.8221649484536079E-2</v>
      </c>
      <c r="J3134" s="73">
        <f t="shared" si="144"/>
        <v>5.6113334366964343E-4</v>
      </c>
      <c r="K3134" s="73">
        <f t="shared" si="145"/>
        <v>11.16771973734382</v>
      </c>
      <c r="L3134" s="3" t="e">
        <f t="shared" si="146"/>
        <v>#N/A</v>
      </c>
    </row>
    <row r="3135" spans="1:12" x14ac:dyDescent="0.25">
      <c r="A3135" s="43" t="s">
        <v>47</v>
      </c>
      <c r="B3135" s="43" t="s">
        <v>16</v>
      </c>
      <c r="C3135" s="43" t="s">
        <v>739</v>
      </c>
      <c r="D3135" s="43" t="s">
        <v>371</v>
      </c>
      <c r="E3135" s="43" t="s">
        <v>2269</v>
      </c>
      <c r="F3135" s="43" t="s">
        <v>4069</v>
      </c>
      <c r="G3135" s="43" t="s">
        <v>4654</v>
      </c>
      <c r="H3135" s="76">
        <v>1074</v>
      </c>
      <c r="I3135" s="229">
        <v>2.8221601489757914E-2</v>
      </c>
      <c r="J3135" s="73">
        <f t="shared" si="144"/>
        <v>5.6113238938557987E-4</v>
      </c>
      <c r="K3135" s="73">
        <f t="shared" si="145"/>
        <v>30.91265618620011</v>
      </c>
      <c r="L3135" s="3" t="e">
        <f t="shared" si="146"/>
        <v>#N/A</v>
      </c>
    </row>
    <row r="3136" spans="1:12" x14ac:dyDescent="0.25">
      <c r="A3136" s="43" t="s">
        <v>47</v>
      </c>
      <c r="B3136" s="43" t="s">
        <v>16</v>
      </c>
      <c r="C3136" s="43" t="s">
        <v>739</v>
      </c>
      <c r="D3136" s="43" t="s">
        <v>371</v>
      </c>
      <c r="E3136" s="43" t="s">
        <v>2269</v>
      </c>
      <c r="F3136" s="43" t="s">
        <v>4069</v>
      </c>
      <c r="G3136" s="43" t="s">
        <v>4654</v>
      </c>
      <c r="H3136" s="76">
        <v>43</v>
      </c>
      <c r="I3136" s="229">
        <v>2.8139534883720931E-2</v>
      </c>
      <c r="J3136" s="73">
        <f t="shared" si="144"/>
        <v>5.5950065240739991E-4</v>
      </c>
      <c r="K3136" s="73">
        <f t="shared" si="145"/>
        <v>1.2340585280535181</v>
      </c>
      <c r="L3136" s="3" t="e">
        <f t="shared" si="146"/>
        <v>#N/A</v>
      </c>
    </row>
    <row r="3137" spans="1:12" x14ac:dyDescent="0.25">
      <c r="A3137" s="43" t="s">
        <v>47</v>
      </c>
      <c r="B3137" s="43" t="s">
        <v>16</v>
      </c>
      <c r="C3137" s="43" t="s">
        <v>739</v>
      </c>
      <c r="D3137" s="43" t="s">
        <v>371</v>
      </c>
      <c r="E3137" s="43" t="s">
        <v>2269</v>
      </c>
      <c r="F3137" s="43" t="s">
        <v>4069</v>
      </c>
      <c r="G3137" s="43" t="s">
        <v>4654</v>
      </c>
      <c r="H3137" s="76">
        <v>902</v>
      </c>
      <c r="I3137" s="229">
        <v>2.8215077605321506E-2</v>
      </c>
      <c r="J3137" s="73">
        <f t="shared" si="144"/>
        <v>5.6100267446266151E-4</v>
      </c>
      <c r="K3137" s="73">
        <f t="shared" si="145"/>
        <v>25.95602441236532</v>
      </c>
      <c r="L3137" s="3" t="e">
        <f t="shared" si="146"/>
        <v>#N/A</v>
      </c>
    </row>
    <row r="3138" spans="1:12" x14ac:dyDescent="0.25">
      <c r="A3138" s="43" t="s">
        <v>47</v>
      </c>
      <c r="B3138" s="43" t="s">
        <v>16</v>
      </c>
      <c r="C3138" s="43" t="s">
        <v>739</v>
      </c>
      <c r="D3138" s="43" t="s">
        <v>371</v>
      </c>
      <c r="E3138" s="43" t="s">
        <v>2269</v>
      </c>
      <c r="F3138" s="43" t="s">
        <v>4069</v>
      </c>
      <c r="G3138" s="43" t="s">
        <v>4654</v>
      </c>
      <c r="H3138" s="76">
        <v>42</v>
      </c>
      <c r="I3138" s="229">
        <v>2.8333333333333332E-2</v>
      </c>
      <c r="J3138" s="73">
        <f t="shared" si="144"/>
        <v>5.6335396268568773E-4</v>
      </c>
      <c r="K3138" s="73">
        <f t="shared" si="145"/>
        <v>1.2136608664327988</v>
      </c>
      <c r="L3138" s="3" t="e">
        <f t="shared" si="146"/>
        <v>#N/A</v>
      </c>
    </row>
    <row r="3139" spans="1:12" x14ac:dyDescent="0.25">
      <c r="A3139" s="43" t="s">
        <v>47</v>
      </c>
      <c r="B3139" s="43" t="s">
        <v>16</v>
      </c>
      <c r="C3139" s="43" t="s">
        <v>739</v>
      </c>
      <c r="D3139" s="43" t="s">
        <v>371</v>
      </c>
      <c r="E3139" s="43" t="s">
        <v>2269</v>
      </c>
      <c r="F3139" s="43" t="s">
        <v>4069</v>
      </c>
      <c r="G3139" s="43" t="s">
        <v>4654</v>
      </c>
      <c r="H3139" s="76">
        <v>318</v>
      </c>
      <c r="I3139" s="229">
        <v>2.8207547169811324E-2</v>
      </c>
      <c r="J3139" s="73">
        <f t="shared" si="144"/>
        <v>5.6085294620317639E-4</v>
      </c>
      <c r="K3139" s="73">
        <f t="shared" si="145"/>
        <v>9.1483512368926103</v>
      </c>
      <c r="L3139" s="3" t="e">
        <f t="shared" si="146"/>
        <v>#N/A</v>
      </c>
    </row>
    <row r="3140" spans="1:12" x14ac:dyDescent="0.25">
      <c r="A3140" s="43" t="s">
        <v>47</v>
      </c>
      <c r="B3140" s="43" t="s">
        <v>16</v>
      </c>
      <c r="C3140" s="43" t="s">
        <v>739</v>
      </c>
      <c r="D3140" s="43" t="s">
        <v>371</v>
      </c>
      <c r="E3140" s="43" t="s">
        <v>2269</v>
      </c>
      <c r="F3140" s="43" t="s">
        <v>4069</v>
      </c>
      <c r="G3140" s="43" t="s">
        <v>4654</v>
      </c>
      <c r="H3140" s="76">
        <v>1174</v>
      </c>
      <c r="I3140" s="229">
        <v>2.8219761499148212E-2</v>
      </c>
      <c r="J3140" s="73">
        <f t="shared" si="144"/>
        <v>5.6109580470318176E-4</v>
      </c>
      <c r="K3140" s="73">
        <f t="shared" si="145"/>
        <v>33.788726474721535</v>
      </c>
      <c r="L3140" s="3" t="e">
        <f t="shared" si="146"/>
        <v>#N/A</v>
      </c>
    </row>
    <row r="3141" spans="1:12" x14ac:dyDescent="0.25">
      <c r="A3141" s="43" t="s">
        <v>47</v>
      </c>
      <c r="B3141" s="43" t="s">
        <v>16</v>
      </c>
      <c r="C3141" s="43" t="s">
        <v>739</v>
      </c>
      <c r="D3141" s="43" t="s">
        <v>371</v>
      </c>
      <c r="E3141" s="43" t="s">
        <v>2269</v>
      </c>
      <c r="F3141" s="43" t="s">
        <v>4069</v>
      </c>
      <c r="G3141" s="43" t="s">
        <v>4654</v>
      </c>
      <c r="H3141" s="76">
        <v>1989</v>
      </c>
      <c r="I3141" s="229">
        <v>2.8220211161387634E-2</v>
      </c>
      <c r="J3141" s="73">
        <f t="shared" si="144"/>
        <v>5.6110474537392695E-4</v>
      </c>
      <c r="K3141" s="73">
        <f t="shared" si="145"/>
        <v>57.246037338548746</v>
      </c>
      <c r="L3141" s="3" t="e">
        <f t="shared" si="146"/>
        <v>#N/A</v>
      </c>
    </row>
    <row r="3142" spans="1:12" x14ac:dyDescent="0.25">
      <c r="A3142" s="43" t="s">
        <v>47</v>
      </c>
      <c r="B3142" s="43" t="s">
        <v>16</v>
      </c>
      <c r="C3142" s="43" t="s">
        <v>739</v>
      </c>
      <c r="D3142" s="43" t="s">
        <v>371</v>
      </c>
      <c r="E3142" s="43" t="s">
        <v>2269</v>
      </c>
      <c r="F3142" s="43" t="s">
        <v>4069</v>
      </c>
      <c r="G3142" s="43" t="s">
        <v>4654</v>
      </c>
      <c r="H3142" s="76">
        <v>1965</v>
      </c>
      <c r="I3142" s="229">
        <v>2.8218829516539441E-2</v>
      </c>
      <c r="J3142" s="73">
        <f t="shared" si="144"/>
        <v>5.610772740174474E-4</v>
      </c>
      <c r="K3142" s="73">
        <f t="shared" si="145"/>
        <v>56.552516843444288</v>
      </c>
      <c r="L3142" s="3" t="e">
        <f t="shared" si="146"/>
        <v>#N/A</v>
      </c>
    </row>
    <row r="3143" spans="1:12" x14ac:dyDescent="0.25">
      <c r="A3143" s="43" t="s">
        <v>47</v>
      </c>
      <c r="B3143" s="43" t="s">
        <v>16</v>
      </c>
      <c r="C3143" s="43" t="s">
        <v>739</v>
      </c>
      <c r="D3143" s="43" t="s">
        <v>371</v>
      </c>
      <c r="E3143" s="43" t="s">
        <v>2269</v>
      </c>
      <c r="F3143" s="43" t="s">
        <v>4069</v>
      </c>
      <c r="G3143" s="43" t="s">
        <v>4654</v>
      </c>
      <c r="H3143" s="76">
        <v>59</v>
      </c>
      <c r="I3143" s="229">
        <v>2.830508474576271E-2</v>
      </c>
      <c r="J3143" s="73">
        <f t="shared" ref="J3143:J3206" si="147">I3143*$J$5</f>
        <v>5.6279229372986942E-4</v>
      </c>
      <c r="K3143" s="73">
        <f t="shared" ref="K3143:K3206" si="148">(I3143+J3143)*H3143</f>
        <v>1.7032047453300623</v>
      </c>
      <c r="L3143" s="3" t="e">
        <f t="shared" ref="L3143:L3206" si="149">MATCH(C3143,$C$7237:$C$7264,0)</f>
        <v>#N/A</v>
      </c>
    </row>
    <row r="3144" spans="1:12" x14ac:dyDescent="0.25">
      <c r="A3144" s="43" t="s">
        <v>47</v>
      </c>
      <c r="B3144" s="43" t="s">
        <v>16</v>
      </c>
      <c r="C3144" s="43" t="s">
        <v>739</v>
      </c>
      <c r="D3144" s="43" t="s">
        <v>371</v>
      </c>
      <c r="E3144" s="43" t="s">
        <v>2270</v>
      </c>
      <c r="F3144" s="43" t="s">
        <v>4070</v>
      </c>
      <c r="G3144" s="43" t="s">
        <v>4654</v>
      </c>
      <c r="H3144" s="76">
        <v>685</v>
      </c>
      <c r="I3144" s="229">
        <v>2.821897810218978E-2</v>
      </c>
      <c r="J3144" s="73">
        <f t="shared" si="147"/>
        <v>5.6108022835797396E-4</v>
      </c>
      <c r="K3144" s="73">
        <f t="shared" si="148"/>
        <v>19.71433995642521</v>
      </c>
      <c r="L3144" s="3" t="e">
        <f t="shared" si="149"/>
        <v>#N/A</v>
      </c>
    </row>
    <row r="3145" spans="1:12" x14ac:dyDescent="0.25">
      <c r="A3145" s="43" t="s">
        <v>47</v>
      </c>
      <c r="B3145" s="43" t="s">
        <v>16</v>
      </c>
      <c r="C3145" s="43" t="s">
        <v>739</v>
      </c>
      <c r="D3145" s="43" t="s">
        <v>371</v>
      </c>
      <c r="E3145" s="43" t="s">
        <v>2270</v>
      </c>
      <c r="F3145" s="43" t="s">
        <v>4070</v>
      </c>
      <c r="G3145" s="43" t="s">
        <v>4654</v>
      </c>
      <c r="H3145" s="76">
        <v>5892</v>
      </c>
      <c r="I3145" s="229">
        <v>2.8219619823489476E-2</v>
      </c>
      <c r="J3145" s="73">
        <f t="shared" si="147"/>
        <v>5.6109298775457823E-4</v>
      </c>
      <c r="K3145" s="73">
        <f t="shared" si="148"/>
        <v>169.57595988384998</v>
      </c>
      <c r="L3145" s="3" t="e">
        <f t="shared" si="149"/>
        <v>#N/A</v>
      </c>
    </row>
    <row r="3146" spans="1:12" x14ac:dyDescent="0.25">
      <c r="A3146" s="43" t="s">
        <v>47</v>
      </c>
      <c r="B3146" s="43" t="s">
        <v>16</v>
      </c>
      <c r="C3146" s="43" t="s">
        <v>739</v>
      </c>
      <c r="D3146" s="43" t="s">
        <v>371</v>
      </c>
      <c r="E3146" s="43" t="s">
        <v>2270</v>
      </c>
      <c r="F3146" s="43" t="s">
        <v>4070</v>
      </c>
      <c r="G3146" s="43" t="s">
        <v>4654</v>
      </c>
      <c r="H3146" s="76">
        <v>5528</v>
      </c>
      <c r="I3146" s="229">
        <v>2.8219971056439943E-2</v>
      </c>
      <c r="J3146" s="73">
        <f t="shared" si="147"/>
        <v>5.6109997134779486E-4</v>
      </c>
      <c r="K3146" s="73">
        <f t="shared" si="148"/>
        <v>159.10176064161061</v>
      </c>
      <c r="L3146" s="3" t="e">
        <f t="shared" si="149"/>
        <v>#N/A</v>
      </c>
    </row>
    <row r="3147" spans="1:12" x14ac:dyDescent="0.25">
      <c r="A3147" s="43" t="s">
        <v>47</v>
      </c>
      <c r="B3147" s="43" t="s">
        <v>16</v>
      </c>
      <c r="C3147" s="43" t="s">
        <v>739</v>
      </c>
      <c r="D3147" s="43" t="s">
        <v>371</v>
      </c>
      <c r="E3147" s="43" t="s">
        <v>2270</v>
      </c>
      <c r="F3147" s="43" t="s">
        <v>4070</v>
      </c>
      <c r="G3147" s="43" t="s">
        <v>4654</v>
      </c>
      <c r="H3147" s="76">
        <v>441</v>
      </c>
      <c r="I3147" s="229">
        <v>2.82312925170068E-2</v>
      </c>
      <c r="J3147" s="73">
        <f t="shared" si="147"/>
        <v>5.6132507686569122E-4</v>
      </c>
      <c r="K3147" s="73">
        <f t="shared" si="148"/>
        <v>12.697544358897769</v>
      </c>
      <c r="L3147" s="3" t="e">
        <f t="shared" si="149"/>
        <v>#N/A</v>
      </c>
    </row>
    <row r="3148" spans="1:12" x14ac:dyDescent="0.25">
      <c r="A3148" s="43" t="s">
        <v>47</v>
      </c>
      <c r="B3148" s="43" t="s">
        <v>16</v>
      </c>
      <c r="C3148" s="43" t="s">
        <v>739</v>
      </c>
      <c r="D3148" s="43" t="s">
        <v>371</v>
      </c>
      <c r="E3148" s="43" t="s">
        <v>2270</v>
      </c>
      <c r="F3148" s="43" t="s">
        <v>4070</v>
      </c>
      <c r="G3148" s="43" t="s">
        <v>4654</v>
      </c>
      <c r="H3148" s="76">
        <v>146</v>
      </c>
      <c r="I3148" s="229">
        <v>2.8219178082191782E-2</v>
      </c>
      <c r="J3148" s="73">
        <f t="shared" si="147"/>
        <v>5.6108420457655925E-4</v>
      </c>
      <c r="K3148" s="73">
        <f t="shared" si="148"/>
        <v>4.2019182938681778</v>
      </c>
      <c r="L3148" s="3" t="e">
        <f t="shared" si="149"/>
        <v>#N/A</v>
      </c>
    </row>
    <row r="3149" spans="1:12" x14ac:dyDescent="0.25">
      <c r="A3149" s="43" t="s">
        <v>47</v>
      </c>
      <c r="B3149" s="43" t="s">
        <v>16</v>
      </c>
      <c r="C3149" s="43" t="s">
        <v>739</v>
      </c>
      <c r="D3149" s="43" t="s">
        <v>371</v>
      </c>
      <c r="E3149" s="43" t="s">
        <v>2270</v>
      </c>
      <c r="F3149" s="43" t="s">
        <v>4070</v>
      </c>
      <c r="G3149" s="43" t="s">
        <v>4654</v>
      </c>
      <c r="H3149" s="76">
        <v>3207</v>
      </c>
      <c r="I3149" s="229">
        <v>2.8219519800436545E-2</v>
      </c>
      <c r="J3149" s="73">
        <f t="shared" si="147"/>
        <v>5.610909989881114E-4</v>
      </c>
      <c r="K3149" s="73">
        <f t="shared" si="148"/>
        <v>92.299418833754871</v>
      </c>
      <c r="L3149" s="3" t="e">
        <f t="shared" si="149"/>
        <v>#N/A</v>
      </c>
    </row>
    <row r="3150" spans="1:12" x14ac:dyDescent="0.25">
      <c r="A3150" s="43" t="s">
        <v>47</v>
      </c>
      <c r="B3150" s="43" t="s">
        <v>16</v>
      </c>
      <c r="C3150" s="43" t="s">
        <v>739</v>
      </c>
      <c r="D3150" s="43" t="s">
        <v>371</v>
      </c>
      <c r="E3150" s="43" t="s">
        <v>2270</v>
      </c>
      <c r="F3150" s="43" t="s">
        <v>4070</v>
      </c>
      <c r="G3150" s="43" t="s">
        <v>4654</v>
      </c>
      <c r="H3150" s="76">
        <v>5454</v>
      </c>
      <c r="I3150" s="229">
        <v>2.8219655298863219E-2</v>
      </c>
      <c r="J3150" s="73">
        <f t="shared" si="147"/>
        <v>5.6109369311430914E-4</v>
      </c>
      <c r="K3150" s="73">
        <f t="shared" si="148"/>
        <v>156.97020500224542</v>
      </c>
      <c r="L3150" s="3" t="e">
        <f t="shared" si="149"/>
        <v>#N/A</v>
      </c>
    </row>
    <row r="3151" spans="1:12" x14ac:dyDescent="0.25">
      <c r="A3151" s="43" t="s">
        <v>47</v>
      </c>
      <c r="B3151" s="43" t="s">
        <v>16</v>
      </c>
      <c r="C3151" s="43" t="s">
        <v>739</v>
      </c>
      <c r="D3151" s="43" t="s">
        <v>371</v>
      </c>
      <c r="E3151" s="43" t="s">
        <v>2270</v>
      </c>
      <c r="F3151" s="43" t="s">
        <v>4070</v>
      </c>
      <c r="G3151" s="43" t="s">
        <v>4654</v>
      </c>
      <c r="H3151" s="76">
        <v>7646</v>
      </c>
      <c r="I3151" s="229">
        <v>2.8219984305519228E-2</v>
      </c>
      <c r="J3151" s="73">
        <f t="shared" si="147"/>
        <v>5.6110023478031198E-4</v>
      </c>
      <c r="K3151" s="73">
        <f t="shared" si="148"/>
        <v>220.06017239513028</v>
      </c>
      <c r="L3151" s="3" t="e">
        <f t="shared" si="149"/>
        <v>#N/A</v>
      </c>
    </row>
    <row r="3152" spans="1:12" x14ac:dyDescent="0.25">
      <c r="A3152" s="43" t="s">
        <v>47</v>
      </c>
      <c r="B3152" s="43" t="s">
        <v>16</v>
      </c>
      <c r="C3152" s="43" t="s">
        <v>739</v>
      </c>
      <c r="D3152" s="43" t="s">
        <v>371</v>
      </c>
      <c r="E3152" s="43" t="s">
        <v>2270</v>
      </c>
      <c r="F3152" s="43" t="s">
        <v>4070</v>
      </c>
      <c r="G3152" s="43" t="s">
        <v>4654</v>
      </c>
      <c r="H3152" s="76">
        <v>171</v>
      </c>
      <c r="I3152" s="229">
        <v>2.824561403508772E-2</v>
      </c>
      <c r="J3152" s="73">
        <f t="shared" si="147"/>
        <v>5.6160983277025219E-4</v>
      </c>
      <c r="K3152" s="73">
        <f t="shared" si="148"/>
        <v>4.9260352814037134</v>
      </c>
      <c r="L3152" s="3" t="e">
        <f t="shared" si="149"/>
        <v>#N/A</v>
      </c>
    </row>
    <row r="3153" spans="1:12" x14ac:dyDescent="0.25">
      <c r="A3153" s="43" t="s">
        <v>47</v>
      </c>
      <c r="B3153" s="43" t="s">
        <v>16</v>
      </c>
      <c r="C3153" s="43" t="s">
        <v>739</v>
      </c>
      <c r="D3153" s="43" t="s">
        <v>371</v>
      </c>
      <c r="E3153" s="43" t="s">
        <v>2270</v>
      </c>
      <c r="F3153" s="43" t="s">
        <v>4070</v>
      </c>
      <c r="G3153" s="43" t="s">
        <v>4654</v>
      </c>
      <c r="H3153" s="76">
        <v>523.1200000000008</v>
      </c>
      <c r="I3153" s="229">
        <v>2.8215323443951616E-2</v>
      </c>
      <c r="J3153" s="73">
        <f t="shared" si="147"/>
        <v>5.6100756249206571E-4</v>
      </c>
      <c r="K3153" s="73">
        <f t="shared" si="148"/>
        <v>15.053474276090842</v>
      </c>
      <c r="L3153" s="3" t="e">
        <f t="shared" si="149"/>
        <v>#N/A</v>
      </c>
    </row>
    <row r="3154" spans="1:12" x14ac:dyDescent="0.25">
      <c r="A3154" s="43" t="s">
        <v>47</v>
      </c>
      <c r="B3154" s="43" t="s">
        <v>16</v>
      </c>
      <c r="C3154" s="43" t="s">
        <v>739</v>
      </c>
      <c r="D3154" s="43" t="s">
        <v>371</v>
      </c>
      <c r="E3154" s="43" t="s">
        <v>2270</v>
      </c>
      <c r="F3154" s="43" t="s">
        <v>4070</v>
      </c>
      <c r="G3154" s="43" t="s">
        <v>4654</v>
      </c>
      <c r="H3154" s="76">
        <v>8574</v>
      </c>
      <c r="I3154" s="229">
        <v>2.8220200606484724E-2</v>
      </c>
      <c r="J3154" s="73">
        <f t="shared" si="147"/>
        <v>5.6110453550993705E-4</v>
      </c>
      <c r="K3154" s="73">
        <f t="shared" si="148"/>
        <v>246.77091028746224</v>
      </c>
      <c r="L3154" s="3" t="e">
        <f t="shared" si="149"/>
        <v>#N/A</v>
      </c>
    </row>
    <row r="3155" spans="1:12" x14ac:dyDescent="0.25">
      <c r="A3155" s="43" t="s">
        <v>47</v>
      </c>
      <c r="B3155" s="43" t="s">
        <v>16</v>
      </c>
      <c r="C3155" s="43" t="s">
        <v>739</v>
      </c>
      <c r="D3155" s="43" t="s">
        <v>371</v>
      </c>
      <c r="E3155" s="43" t="s">
        <v>2270</v>
      </c>
      <c r="F3155" s="43" t="s">
        <v>4070</v>
      </c>
      <c r="G3155" s="43" t="s">
        <v>4654</v>
      </c>
      <c r="H3155" s="76">
        <v>13016</v>
      </c>
      <c r="I3155" s="229">
        <v>2.8219883220651505E-2</v>
      </c>
      <c r="J3155" s="73">
        <f t="shared" si="147"/>
        <v>5.6109822490169557E-4</v>
      </c>
      <c r="K3155" s="73">
        <f t="shared" si="148"/>
        <v>374.61325449532046</v>
      </c>
      <c r="L3155" s="3" t="e">
        <f t="shared" si="149"/>
        <v>#N/A</v>
      </c>
    </row>
    <row r="3156" spans="1:12" x14ac:dyDescent="0.25">
      <c r="A3156" s="43" t="s">
        <v>47</v>
      </c>
      <c r="B3156" s="43" t="s">
        <v>16</v>
      </c>
      <c r="C3156" s="43" t="s">
        <v>739</v>
      </c>
      <c r="D3156" s="43" t="s">
        <v>371</v>
      </c>
      <c r="E3156" s="43" t="s">
        <v>2270</v>
      </c>
      <c r="F3156" s="43" t="s">
        <v>4070</v>
      </c>
      <c r="G3156" s="43" t="s">
        <v>4654</v>
      </c>
      <c r="H3156" s="76">
        <v>4272</v>
      </c>
      <c r="I3156" s="229">
        <v>2.8220973782771535E-2</v>
      </c>
      <c r="J3156" s="73">
        <f t="shared" si="147"/>
        <v>5.6111990863670289E-4</v>
      </c>
      <c r="K3156" s="73">
        <f t="shared" si="148"/>
        <v>122.95710424969599</v>
      </c>
      <c r="L3156" s="3" t="e">
        <f t="shared" si="149"/>
        <v>#N/A</v>
      </c>
    </row>
    <row r="3157" spans="1:12" x14ac:dyDescent="0.25">
      <c r="A3157" s="43" t="s">
        <v>47</v>
      </c>
      <c r="B3157" s="43" t="s">
        <v>16</v>
      </c>
      <c r="C3157" s="43" t="s">
        <v>739</v>
      </c>
      <c r="D3157" s="43" t="s">
        <v>371</v>
      </c>
      <c r="E3157" s="43" t="s">
        <v>2270</v>
      </c>
      <c r="F3157" s="43" t="s">
        <v>4070</v>
      </c>
      <c r="G3157" s="43" t="s">
        <v>4654</v>
      </c>
      <c r="H3157" s="76">
        <v>10274</v>
      </c>
      <c r="I3157" s="229">
        <v>2.8219778080591784E-2</v>
      </c>
      <c r="J3157" s="73">
        <f t="shared" si="147"/>
        <v>5.6109613439336793E-4</v>
      </c>
      <c r="K3157" s="73">
        <f t="shared" si="148"/>
        <v>295.69470168475743</v>
      </c>
      <c r="L3157" s="3" t="e">
        <f t="shared" si="149"/>
        <v>#N/A</v>
      </c>
    </row>
    <row r="3158" spans="1:12" x14ac:dyDescent="0.25">
      <c r="A3158" s="43" t="s">
        <v>47</v>
      </c>
      <c r="B3158" s="43" t="s">
        <v>16</v>
      </c>
      <c r="C3158" s="43" t="s">
        <v>739</v>
      </c>
      <c r="D3158" s="43" t="s">
        <v>371</v>
      </c>
      <c r="E3158" s="43" t="s">
        <v>2270</v>
      </c>
      <c r="F3158" s="43" t="s">
        <v>4070</v>
      </c>
      <c r="G3158" s="43" t="s">
        <v>4654</v>
      </c>
      <c r="H3158" s="76">
        <v>3974</v>
      </c>
      <c r="I3158" s="229">
        <v>2.8220936084549581E-2</v>
      </c>
      <c r="J3158" s="73">
        <f t="shared" si="147"/>
        <v>5.6111915907990084E-4</v>
      </c>
      <c r="K3158" s="73">
        <f t="shared" si="148"/>
        <v>114.37988753818357</v>
      </c>
      <c r="L3158" s="3" t="e">
        <f t="shared" si="149"/>
        <v>#N/A</v>
      </c>
    </row>
    <row r="3159" spans="1:12" x14ac:dyDescent="0.25">
      <c r="A3159" s="43" t="s">
        <v>47</v>
      </c>
      <c r="B3159" s="43" t="s">
        <v>16</v>
      </c>
      <c r="C3159" s="43" t="s">
        <v>739</v>
      </c>
      <c r="D3159" s="43" t="s">
        <v>371</v>
      </c>
      <c r="E3159" s="43" t="s">
        <v>2270</v>
      </c>
      <c r="F3159" s="43" t="s">
        <v>4070</v>
      </c>
      <c r="G3159" s="43" t="s">
        <v>4654</v>
      </c>
      <c r="H3159" s="76">
        <v>7034</v>
      </c>
      <c r="I3159" s="229">
        <v>2.8220073926642025E-2</v>
      </c>
      <c r="J3159" s="73">
        <f t="shared" si="147"/>
        <v>5.6110201672435905E-4</v>
      </c>
      <c r="K3159" s="73">
        <f t="shared" si="148"/>
        <v>202.44679158563915</v>
      </c>
      <c r="L3159" s="3" t="e">
        <f t="shared" si="149"/>
        <v>#N/A</v>
      </c>
    </row>
    <row r="3160" spans="1:12" x14ac:dyDescent="0.25">
      <c r="A3160" s="43" t="s">
        <v>47</v>
      </c>
      <c r="B3160" s="43" t="s">
        <v>16</v>
      </c>
      <c r="C3160" s="43" t="s">
        <v>739</v>
      </c>
      <c r="D3160" s="43" t="s">
        <v>371</v>
      </c>
      <c r="E3160" s="43" t="s">
        <v>2270</v>
      </c>
      <c r="F3160" s="43" t="s">
        <v>4070</v>
      </c>
      <c r="G3160" s="43" t="s">
        <v>4654</v>
      </c>
      <c r="H3160" s="76">
        <v>10089</v>
      </c>
      <c r="I3160" s="229">
        <v>2.821984339379522E-2</v>
      </c>
      <c r="J3160" s="73">
        <f t="shared" si="147"/>
        <v>5.6109743302108458E-4</v>
      </c>
      <c r="K3160" s="73">
        <f t="shared" si="148"/>
        <v>290.37091200174967</v>
      </c>
      <c r="L3160" s="3" t="e">
        <f t="shared" si="149"/>
        <v>#N/A</v>
      </c>
    </row>
    <row r="3161" spans="1:12" x14ac:dyDescent="0.25">
      <c r="A3161" s="43" t="s">
        <v>47</v>
      </c>
      <c r="B3161" s="43" t="s">
        <v>16</v>
      </c>
      <c r="C3161" s="43" t="s">
        <v>739</v>
      </c>
      <c r="D3161" s="43" t="s">
        <v>371</v>
      </c>
      <c r="E3161" s="43" t="s">
        <v>2270</v>
      </c>
      <c r="F3161" s="43" t="s">
        <v>4070</v>
      </c>
      <c r="G3161" s="43" t="s">
        <v>4654</v>
      </c>
      <c r="H3161" s="76">
        <v>465</v>
      </c>
      <c r="I3161" s="229">
        <v>2.8215053763440859E-2</v>
      </c>
      <c r="J3161" s="73">
        <f t="shared" si="147"/>
        <v>5.6100220041261652E-4</v>
      </c>
      <c r="K3161" s="73">
        <f t="shared" si="148"/>
        <v>13.380866023191865</v>
      </c>
      <c r="L3161" s="3" t="e">
        <f t="shared" si="149"/>
        <v>#N/A</v>
      </c>
    </row>
    <row r="3162" spans="1:12" x14ac:dyDescent="0.25">
      <c r="A3162" s="43" t="s">
        <v>47</v>
      </c>
      <c r="B3162" s="43" t="s">
        <v>16</v>
      </c>
      <c r="C3162" s="43" t="s">
        <v>739</v>
      </c>
      <c r="D3162" s="43" t="s">
        <v>371</v>
      </c>
      <c r="E3162" s="43" t="s">
        <v>2270</v>
      </c>
      <c r="F3162" s="43" t="s">
        <v>4070</v>
      </c>
      <c r="G3162" s="43" t="s">
        <v>4654</v>
      </c>
      <c r="H3162" s="76">
        <v>13003</v>
      </c>
      <c r="I3162" s="229">
        <v>2.8219641621164346E-2</v>
      </c>
      <c r="J3162" s="73">
        <f t="shared" si="147"/>
        <v>5.6109342115951409E-4</v>
      </c>
      <c r="K3162" s="73">
        <f t="shared" si="148"/>
        <v>374.23589775533719</v>
      </c>
      <c r="L3162" s="3" t="e">
        <f t="shared" si="149"/>
        <v>#N/A</v>
      </c>
    </row>
    <row r="3163" spans="1:12" x14ac:dyDescent="0.25">
      <c r="A3163" s="43" t="s">
        <v>47</v>
      </c>
      <c r="B3163" s="43" t="s">
        <v>16</v>
      </c>
      <c r="C3163" s="43" t="s">
        <v>739</v>
      </c>
      <c r="D3163" s="43" t="s">
        <v>371</v>
      </c>
      <c r="E3163" s="43" t="s">
        <v>2270</v>
      </c>
      <c r="F3163" s="43" t="s">
        <v>4070</v>
      </c>
      <c r="G3163" s="43" t="s">
        <v>4654</v>
      </c>
      <c r="H3163" s="76">
        <v>2505</v>
      </c>
      <c r="I3163" s="229">
        <v>2.821956087824351E-2</v>
      </c>
      <c r="J3163" s="73">
        <f t="shared" si="147"/>
        <v>5.610918157414761E-4</v>
      </c>
      <c r="K3163" s="73">
        <f t="shared" si="148"/>
        <v>72.095534998432399</v>
      </c>
      <c r="L3163" s="3" t="e">
        <f t="shared" si="149"/>
        <v>#N/A</v>
      </c>
    </row>
    <row r="3164" spans="1:12" x14ac:dyDescent="0.25">
      <c r="A3164" s="43" t="s">
        <v>47</v>
      </c>
      <c r="B3164" s="43" t="s">
        <v>16</v>
      </c>
      <c r="C3164" s="43" t="s">
        <v>739</v>
      </c>
      <c r="D3164" s="43" t="s">
        <v>371</v>
      </c>
      <c r="E3164" s="43" t="s">
        <v>2270</v>
      </c>
      <c r="F3164" s="43" t="s">
        <v>4070</v>
      </c>
      <c r="G3164" s="43" t="s">
        <v>4654</v>
      </c>
      <c r="H3164" s="76">
        <v>49</v>
      </c>
      <c r="I3164" s="229">
        <v>2.8163265306122447E-2</v>
      </c>
      <c r="J3164" s="73">
        <f t="shared" si="147"/>
        <v>5.5997248631902688E-4</v>
      </c>
      <c r="K3164" s="73">
        <f t="shared" si="148"/>
        <v>1.4074386518296322</v>
      </c>
      <c r="L3164" s="3" t="e">
        <f t="shared" si="149"/>
        <v>#N/A</v>
      </c>
    </row>
    <row r="3165" spans="1:12" x14ac:dyDescent="0.25">
      <c r="A3165" s="43" t="s">
        <v>47</v>
      </c>
      <c r="B3165" s="43" t="s">
        <v>16</v>
      </c>
      <c r="C3165" s="43" t="s">
        <v>739</v>
      </c>
      <c r="D3165" s="43" t="s">
        <v>371</v>
      </c>
      <c r="E3165" s="43" t="s">
        <v>2270</v>
      </c>
      <c r="F3165" s="43" t="s">
        <v>4070</v>
      </c>
      <c r="G3165" s="43" t="s">
        <v>4654</v>
      </c>
      <c r="H3165" s="76">
        <v>10383.120000000001</v>
      </c>
      <c r="I3165" s="229">
        <v>2.8219841434944406E-2</v>
      </c>
      <c r="J3165" s="73">
        <f t="shared" si="147"/>
        <v>5.610973940730951E-4</v>
      </c>
      <c r="K3165" s="73">
        <f t="shared" si="148"/>
        <v>298.83594157434823</v>
      </c>
      <c r="L3165" s="3" t="e">
        <f t="shared" si="149"/>
        <v>#N/A</v>
      </c>
    </row>
    <row r="3166" spans="1:12" x14ac:dyDescent="0.25">
      <c r="A3166" s="43" t="s">
        <v>47</v>
      </c>
      <c r="B3166" s="43" t="s">
        <v>16</v>
      </c>
      <c r="C3166" s="43" t="s">
        <v>739</v>
      </c>
      <c r="D3166" s="43" t="s">
        <v>371</v>
      </c>
      <c r="E3166" s="43" t="s">
        <v>2270</v>
      </c>
      <c r="F3166" s="43" t="s">
        <v>4070</v>
      </c>
      <c r="G3166" s="43" t="s">
        <v>4654</v>
      </c>
      <c r="H3166" s="76">
        <v>8425</v>
      </c>
      <c r="I3166" s="229">
        <v>2.8219584569732937E-2</v>
      </c>
      <c r="J3166" s="73">
        <f t="shared" si="147"/>
        <v>5.6109228680128022E-4</v>
      </c>
      <c r="K3166" s="73">
        <f t="shared" si="148"/>
        <v>242.47720251630076</v>
      </c>
      <c r="L3166" s="3" t="e">
        <f t="shared" si="149"/>
        <v>#N/A</v>
      </c>
    </row>
    <row r="3167" spans="1:12" x14ac:dyDescent="0.25">
      <c r="A3167" s="43" t="s">
        <v>47</v>
      </c>
      <c r="B3167" s="43" t="s">
        <v>16</v>
      </c>
      <c r="C3167" s="43" t="s">
        <v>739</v>
      </c>
      <c r="D3167" s="43" t="s">
        <v>371</v>
      </c>
      <c r="E3167" s="43" t="s">
        <v>2270</v>
      </c>
      <c r="F3167" s="43" t="s">
        <v>4070</v>
      </c>
      <c r="G3167" s="43" t="s">
        <v>4654</v>
      </c>
      <c r="H3167" s="76">
        <v>318</v>
      </c>
      <c r="I3167" s="229">
        <v>2.8207547169811324E-2</v>
      </c>
      <c r="J3167" s="73">
        <f t="shared" si="147"/>
        <v>5.6085294620317639E-4</v>
      </c>
      <c r="K3167" s="73">
        <f t="shared" si="148"/>
        <v>9.1483512368926103</v>
      </c>
      <c r="L3167" s="3" t="e">
        <f t="shared" si="149"/>
        <v>#N/A</v>
      </c>
    </row>
    <row r="3168" spans="1:12" x14ac:dyDescent="0.25">
      <c r="A3168" s="43" t="s">
        <v>47</v>
      </c>
      <c r="B3168" s="43" t="s">
        <v>16</v>
      </c>
      <c r="C3168" s="43" t="s">
        <v>739</v>
      </c>
      <c r="D3168" s="43" t="s">
        <v>371</v>
      </c>
      <c r="E3168" s="43" t="s">
        <v>2270</v>
      </c>
      <c r="F3168" s="43" t="s">
        <v>4070</v>
      </c>
      <c r="G3168" s="43" t="s">
        <v>4654</v>
      </c>
      <c r="H3168" s="76">
        <v>98</v>
      </c>
      <c r="I3168" s="229">
        <v>2.8265306122448978E-2</v>
      </c>
      <c r="J3168" s="73">
        <f t="shared" si="147"/>
        <v>5.6200137213902339E-4</v>
      </c>
      <c r="K3168" s="73">
        <f t="shared" si="148"/>
        <v>2.825076134469624</v>
      </c>
      <c r="L3168" s="3" t="e">
        <f t="shared" si="149"/>
        <v>#N/A</v>
      </c>
    </row>
    <row r="3169" spans="1:12" x14ac:dyDescent="0.25">
      <c r="A3169" s="43" t="s">
        <v>47</v>
      </c>
      <c r="B3169" s="43" t="s">
        <v>16</v>
      </c>
      <c r="C3169" s="43" t="s">
        <v>739</v>
      </c>
      <c r="D3169" s="43" t="s">
        <v>371</v>
      </c>
      <c r="E3169" s="43" t="s">
        <v>2270</v>
      </c>
      <c r="F3169" s="43" t="s">
        <v>4070</v>
      </c>
      <c r="G3169" s="43" t="s">
        <v>4654</v>
      </c>
      <c r="H3169" s="76">
        <v>73</v>
      </c>
      <c r="I3169" s="229">
        <v>2.8219178082191782E-2</v>
      </c>
      <c r="J3169" s="73">
        <f t="shared" si="147"/>
        <v>5.6108420457655925E-4</v>
      </c>
      <c r="K3169" s="73">
        <f t="shared" si="148"/>
        <v>2.1009591469340889</v>
      </c>
      <c r="L3169" s="3" t="e">
        <f t="shared" si="149"/>
        <v>#N/A</v>
      </c>
    </row>
    <row r="3170" spans="1:12" x14ac:dyDescent="0.25">
      <c r="A3170" s="43" t="s">
        <v>47</v>
      </c>
      <c r="B3170" s="43" t="s">
        <v>16</v>
      </c>
      <c r="C3170" s="43" t="s">
        <v>739</v>
      </c>
      <c r="D3170" s="43" t="s">
        <v>371</v>
      </c>
      <c r="E3170" s="43" t="s">
        <v>2270</v>
      </c>
      <c r="F3170" s="43" t="s">
        <v>4070</v>
      </c>
      <c r="G3170" s="43" t="s">
        <v>4654</v>
      </c>
      <c r="H3170" s="76">
        <v>49</v>
      </c>
      <c r="I3170" s="229">
        <v>2.8163265306122447E-2</v>
      </c>
      <c r="J3170" s="73">
        <f t="shared" si="147"/>
        <v>5.5997248631902688E-4</v>
      </c>
      <c r="K3170" s="73">
        <f t="shared" si="148"/>
        <v>1.4074386518296322</v>
      </c>
      <c r="L3170" s="3" t="e">
        <f t="shared" si="149"/>
        <v>#N/A</v>
      </c>
    </row>
    <row r="3171" spans="1:12" x14ac:dyDescent="0.25">
      <c r="A3171" s="43" t="s">
        <v>47</v>
      </c>
      <c r="B3171" s="43" t="s">
        <v>16</v>
      </c>
      <c r="C3171" s="43" t="s">
        <v>739</v>
      </c>
      <c r="D3171" s="43" t="s">
        <v>371</v>
      </c>
      <c r="E3171" s="43" t="s">
        <v>2270</v>
      </c>
      <c r="F3171" s="43" t="s">
        <v>4070</v>
      </c>
      <c r="G3171" s="43" t="s">
        <v>4654</v>
      </c>
      <c r="H3171" s="76">
        <v>5712</v>
      </c>
      <c r="I3171" s="229">
        <v>2.8219537815126049E-2</v>
      </c>
      <c r="J3171" s="73">
        <f t="shared" si="147"/>
        <v>5.6109135717564269E-4</v>
      </c>
      <c r="K3171" s="73">
        <f t="shared" si="148"/>
        <v>164.39495383218727</v>
      </c>
      <c r="L3171" s="3" t="e">
        <f t="shared" si="149"/>
        <v>#N/A</v>
      </c>
    </row>
    <row r="3172" spans="1:12" x14ac:dyDescent="0.25">
      <c r="A3172" s="43" t="s">
        <v>47</v>
      </c>
      <c r="B3172" s="43" t="s">
        <v>16</v>
      </c>
      <c r="C3172" s="43" t="s">
        <v>739</v>
      </c>
      <c r="D3172" s="43" t="s">
        <v>371</v>
      </c>
      <c r="E3172" s="43" t="s">
        <v>2270</v>
      </c>
      <c r="F3172" s="43" t="s">
        <v>4070</v>
      </c>
      <c r="G3172" s="43" t="s">
        <v>4654</v>
      </c>
      <c r="H3172" s="76">
        <v>2007</v>
      </c>
      <c r="I3172" s="229">
        <v>2.8221225710014949E-2</v>
      </c>
      <c r="J3172" s="73">
        <f t="shared" si="147"/>
        <v>5.6112491772649883E-4</v>
      </c>
      <c r="K3172" s="73">
        <f t="shared" si="148"/>
        <v>57.766177709877084</v>
      </c>
      <c r="L3172" s="3" t="e">
        <f t="shared" si="149"/>
        <v>#N/A</v>
      </c>
    </row>
    <row r="3173" spans="1:12" x14ac:dyDescent="0.25">
      <c r="A3173" s="43" t="s">
        <v>47</v>
      </c>
      <c r="B3173" s="43" t="s">
        <v>16</v>
      </c>
      <c r="C3173" s="43" t="s">
        <v>739</v>
      </c>
      <c r="D3173" s="43" t="s">
        <v>371</v>
      </c>
      <c r="E3173" s="43" t="s">
        <v>2270</v>
      </c>
      <c r="F3173" s="43" t="s">
        <v>4070</v>
      </c>
      <c r="G3173" s="43" t="s">
        <v>4654</v>
      </c>
      <c r="H3173" s="76">
        <v>48</v>
      </c>
      <c r="I3173" s="229">
        <v>2.8125000000000001E-2</v>
      </c>
      <c r="J3173" s="73">
        <f t="shared" si="147"/>
        <v>5.5921165413652825E-4</v>
      </c>
      <c r="K3173" s="73">
        <f t="shared" si="148"/>
        <v>1.3768421593985534</v>
      </c>
      <c r="L3173" s="3" t="e">
        <f t="shared" si="149"/>
        <v>#N/A</v>
      </c>
    </row>
    <row r="3174" spans="1:12" x14ac:dyDescent="0.25">
      <c r="A3174" s="43" t="s">
        <v>47</v>
      </c>
      <c r="B3174" s="43" t="s">
        <v>16</v>
      </c>
      <c r="C3174" s="43" t="s">
        <v>739</v>
      </c>
      <c r="D3174" s="43" t="s">
        <v>371</v>
      </c>
      <c r="E3174" s="43" t="s">
        <v>2270</v>
      </c>
      <c r="F3174" s="43" t="s">
        <v>4070</v>
      </c>
      <c r="G3174" s="43" t="s">
        <v>4654</v>
      </c>
      <c r="H3174" s="76">
        <v>171</v>
      </c>
      <c r="I3174" s="229">
        <v>2.824561403508772E-2</v>
      </c>
      <c r="J3174" s="73">
        <f t="shared" si="147"/>
        <v>5.6160983277025219E-4</v>
      </c>
      <c r="K3174" s="73">
        <f t="shared" si="148"/>
        <v>4.9260352814037134</v>
      </c>
      <c r="L3174" s="3" t="e">
        <f t="shared" si="149"/>
        <v>#N/A</v>
      </c>
    </row>
    <row r="3175" spans="1:12" x14ac:dyDescent="0.25">
      <c r="A3175" s="43" t="s">
        <v>47</v>
      </c>
      <c r="B3175" s="43" t="s">
        <v>16</v>
      </c>
      <c r="C3175" s="43" t="s">
        <v>739</v>
      </c>
      <c r="D3175" s="43" t="s">
        <v>371</v>
      </c>
      <c r="E3175" s="43" t="s">
        <v>2270</v>
      </c>
      <c r="F3175" s="43" t="s">
        <v>4070</v>
      </c>
      <c r="G3175" s="43" t="s">
        <v>4654</v>
      </c>
      <c r="H3175" s="76">
        <v>220</v>
      </c>
      <c r="I3175" s="229">
        <v>2.8227272727272726E-2</v>
      </c>
      <c r="J3175" s="73">
        <f t="shared" si="147"/>
        <v>5.6124515106066109E-4</v>
      </c>
      <c r="K3175" s="73">
        <f t="shared" si="148"/>
        <v>6.3334739332333454</v>
      </c>
      <c r="L3175" s="3" t="e">
        <f t="shared" si="149"/>
        <v>#N/A</v>
      </c>
    </row>
    <row r="3176" spans="1:12" x14ac:dyDescent="0.25">
      <c r="A3176" s="43" t="s">
        <v>47</v>
      </c>
      <c r="B3176" s="43" t="s">
        <v>16</v>
      </c>
      <c r="C3176" s="43" t="s">
        <v>739</v>
      </c>
      <c r="D3176" s="43" t="s">
        <v>371</v>
      </c>
      <c r="E3176" s="43" t="s">
        <v>2270</v>
      </c>
      <c r="F3176" s="43" t="s">
        <v>4070</v>
      </c>
      <c r="G3176" s="43" t="s">
        <v>4654</v>
      </c>
      <c r="H3176" s="76">
        <v>2681</v>
      </c>
      <c r="I3176" s="229">
        <v>2.8220813129429315E-2</v>
      </c>
      <c r="J3176" s="73">
        <f t="shared" si="147"/>
        <v>5.6111671435328081E-4</v>
      </c>
      <c r="K3176" s="73">
        <f t="shared" si="148"/>
        <v>77.164353911181138</v>
      </c>
      <c r="L3176" s="3" t="e">
        <f t="shared" si="149"/>
        <v>#N/A</v>
      </c>
    </row>
    <row r="3177" spans="1:12" x14ac:dyDescent="0.25">
      <c r="A3177" s="43" t="s">
        <v>47</v>
      </c>
      <c r="B3177" s="43" t="s">
        <v>16</v>
      </c>
      <c r="C3177" s="43" t="s">
        <v>739</v>
      </c>
      <c r="D3177" s="43" t="s">
        <v>371</v>
      </c>
      <c r="E3177" s="43" t="s">
        <v>2270</v>
      </c>
      <c r="F3177" s="43" t="s">
        <v>4070</v>
      </c>
      <c r="G3177" s="43" t="s">
        <v>4654</v>
      </c>
      <c r="H3177" s="76">
        <v>122</v>
      </c>
      <c r="I3177" s="229">
        <v>2.8196721311475409E-2</v>
      </c>
      <c r="J3177" s="73">
        <f t="shared" si="147"/>
        <v>5.6063769478459954E-4</v>
      </c>
      <c r="K3177" s="73">
        <f t="shared" si="148"/>
        <v>3.5083977987637214</v>
      </c>
      <c r="L3177" s="3" t="e">
        <f t="shared" si="149"/>
        <v>#N/A</v>
      </c>
    </row>
    <row r="3178" spans="1:12" x14ac:dyDescent="0.25">
      <c r="A3178" s="43" t="s">
        <v>47</v>
      </c>
      <c r="B3178" s="43" t="s">
        <v>16</v>
      </c>
      <c r="C3178" s="43" t="s">
        <v>739</v>
      </c>
      <c r="D3178" s="43" t="s">
        <v>371</v>
      </c>
      <c r="E3178" s="43" t="s">
        <v>2270</v>
      </c>
      <c r="F3178" s="43" t="s">
        <v>4070</v>
      </c>
      <c r="G3178" s="43" t="s">
        <v>4654</v>
      </c>
      <c r="H3178" s="76">
        <v>318</v>
      </c>
      <c r="I3178" s="229">
        <v>2.8207547169811324E-2</v>
      </c>
      <c r="J3178" s="73">
        <f t="shared" si="147"/>
        <v>5.6085294620317639E-4</v>
      </c>
      <c r="K3178" s="73">
        <f t="shared" si="148"/>
        <v>9.1483512368926103</v>
      </c>
      <c r="L3178" s="3" t="e">
        <f t="shared" si="149"/>
        <v>#N/A</v>
      </c>
    </row>
    <row r="3179" spans="1:12" x14ac:dyDescent="0.25">
      <c r="A3179" s="43" t="s">
        <v>47</v>
      </c>
      <c r="B3179" s="43" t="s">
        <v>16</v>
      </c>
      <c r="C3179" s="43" t="s">
        <v>739</v>
      </c>
      <c r="D3179" s="43" t="s">
        <v>371</v>
      </c>
      <c r="E3179" s="43" t="s">
        <v>2270</v>
      </c>
      <c r="F3179" s="43" t="s">
        <v>4070</v>
      </c>
      <c r="G3179" s="43" t="s">
        <v>4654</v>
      </c>
      <c r="H3179" s="76">
        <v>612</v>
      </c>
      <c r="I3179" s="229">
        <v>2.8218954248366013E-2</v>
      </c>
      <c r="J3179" s="73">
        <f t="shared" si="147"/>
        <v>5.6107975407046289E-4</v>
      </c>
      <c r="K3179" s="73">
        <f t="shared" si="148"/>
        <v>17.613380809491122</v>
      </c>
      <c r="L3179" s="3" t="e">
        <f t="shared" si="149"/>
        <v>#N/A</v>
      </c>
    </row>
    <row r="3180" spans="1:12" x14ac:dyDescent="0.25">
      <c r="A3180" s="43" t="s">
        <v>47</v>
      </c>
      <c r="B3180" s="43" t="s">
        <v>16</v>
      </c>
      <c r="C3180" s="43" t="s">
        <v>739</v>
      </c>
      <c r="D3180" s="43" t="s">
        <v>371</v>
      </c>
      <c r="E3180" s="43" t="s">
        <v>2270</v>
      </c>
      <c r="F3180" s="43" t="s">
        <v>4070</v>
      </c>
      <c r="G3180" s="43" t="s">
        <v>4654</v>
      </c>
      <c r="H3180" s="76">
        <v>122</v>
      </c>
      <c r="I3180" s="229">
        <v>2.8196721311475409E-2</v>
      </c>
      <c r="J3180" s="73">
        <f t="shared" si="147"/>
        <v>5.6063769478459954E-4</v>
      </c>
      <c r="K3180" s="73">
        <f t="shared" si="148"/>
        <v>3.5083977987637214</v>
      </c>
      <c r="L3180" s="3" t="e">
        <f t="shared" si="149"/>
        <v>#N/A</v>
      </c>
    </row>
    <row r="3181" spans="1:12" x14ac:dyDescent="0.25">
      <c r="A3181" s="43" t="s">
        <v>47</v>
      </c>
      <c r="B3181" s="43" t="s">
        <v>16</v>
      </c>
      <c r="C3181" s="43" t="s">
        <v>739</v>
      </c>
      <c r="D3181" s="43" t="s">
        <v>371</v>
      </c>
      <c r="E3181" s="43" t="s">
        <v>2270</v>
      </c>
      <c r="F3181" s="43" t="s">
        <v>4070</v>
      </c>
      <c r="G3181" s="43" t="s">
        <v>4654</v>
      </c>
      <c r="H3181" s="76">
        <v>196</v>
      </c>
      <c r="I3181" s="229">
        <v>2.8214285714285716E-2</v>
      </c>
      <c r="J3181" s="73">
        <f t="shared" si="147"/>
        <v>5.6098692922902519E-4</v>
      </c>
      <c r="K3181" s="73">
        <f t="shared" si="148"/>
        <v>5.6399534381288898</v>
      </c>
      <c r="L3181" s="3" t="e">
        <f t="shared" si="149"/>
        <v>#N/A</v>
      </c>
    </row>
    <row r="3182" spans="1:12" x14ac:dyDescent="0.25">
      <c r="A3182" s="43" t="s">
        <v>47</v>
      </c>
      <c r="B3182" s="43" t="s">
        <v>16</v>
      </c>
      <c r="C3182" s="43" t="s">
        <v>739</v>
      </c>
      <c r="D3182" s="43" t="s">
        <v>371</v>
      </c>
      <c r="E3182" s="43" t="s">
        <v>2270</v>
      </c>
      <c r="F3182" s="43" t="s">
        <v>4070</v>
      </c>
      <c r="G3182" s="43" t="s">
        <v>4654</v>
      </c>
      <c r="H3182" s="76">
        <v>391</v>
      </c>
      <c r="I3182" s="229">
        <v>2.8209718670076725E-2</v>
      </c>
      <c r="J3182" s="73">
        <f t="shared" si="147"/>
        <v>5.6089612231892297E-4</v>
      </c>
      <c r="K3182" s="73">
        <f t="shared" si="148"/>
        <v>11.249310383826698</v>
      </c>
      <c r="L3182" s="3" t="e">
        <f t="shared" si="149"/>
        <v>#N/A</v>
      </c>
    </row>
    <row r="3183" spans="1:12" x14ac:dyDescent="0.25">
      <c r="A3183" s="43" t="s">
        <v>47</v>
      </c>
      <c r="B3183" s="43" t="s">
        <v>16</v>
      </c>
      <c r="C3183" s="43" t="s">
        <v>739</v>
      </c>
      <c r="D3183" s="43" t="s">
        <v>371</v>
      </c>
      <c r="E3183" s="43" t="s">
        <v>2271</v>
      </c>
      <c r="F3183" s="43" t="s">
        <v>4071</v>
      </c>
      <c r="G3183" s="43" t="s">
        <v>4654</v>
      </c>
      <c r="H3183" s="76">
        <v>44</v>
      </c>
      <c r="I3183" s="229">
        <v>2.8181818181818183E-2</v>
      </c>
      <c r="J3183" s="73">
        <f t="shared" si="147"/>
        <v>5.6034137464993543E-4</v>
      </c>
      <c r="K3183" s="73">
        <f t="shared" si="148"/>
        <v>1.2646550204845972</v>
      </c>
      <c r="L3183" s="3" t="e">
        <f t="shared" si="149"/>
        <v>#N/A</v>
      </c>
    </row>
    <row r="3184" spans="1:12" x14ac:dyDescent="0.25">
      <c r="A3184" s="43" t="s">
        <v>47</v>
      </c>
      <c r="B3184" s="43" t="s">
        <v>16</v>
      </c>
      <c r="C3184" s="43" t="s">
        <v>739</v>
      </c>
      <c r="D3184" s="43" t="s">
        <v>371</v>
      </c>
      <c r="E3184" s="43" t="s">
        <v>2271</v>
      </c>
      <c r="F3184" s="43" t="s">
        <v>4071</v>
      </c>
      <c r="G3184" s="43" t="s">
        <v>4654</v>
      </c>
      <c r="H3184" s="76">
        <v>44</v>
      </c>
      <c r="I3184" s="229">
        <v>2.8181818181818183E-2</v>
      </c>
      <c r="J3184" s="73">
        <f t="shared" si="147"/>
        <v>5.6034137464993543E-4</v>
      </c>
      <c r="K3184" s="73">
        <f t="shared" si="148"/>
        <v>1.2646550204845972</v>
      </c>
      <c r="L3184" s="3" t="e">
        <f t="shared" si="149"/>
        <v>#N/A</v>
      </c>
    </row>
    <row r="3185" spans="1:12" x14ac:dyDescent="0.25">
      <c r="A3185" s="43" t="s">
        <v>47</v>
      </c>
      <c r="B3185" s="43" t="s">
        <v>16</v>
      </c>
      <c r="C3185" s="43" t="s">
        <v>766</v>
      </c>
      <c r="D3185" s="43" t="s">
        <v>371</v>
      </c>
      <c r="E3185" s="43" t="s">
        <v>2272</v>
      </c>
      <c r="F3185" s="43" t="s">
        <v>4072</v>
      </c>
      <c r="G3185" s="43" t="s">
        <v>4654</v>
      </c>
      <c r="H3185" s="76">
        <v>98</v>
      </c>
      <c r="I3185" s="229">
        <v>2.8265306122448978E-2</v>
      </c>
      <c r="J3185" s="73">
        <f t="shared" si="147"/>
        <v>5.6200137213902339E-4</v>
      </c>
      <c r="K3185" s="73">
        <f t="shared" si="148"/>
        <v>2.825076134469624</v>
      </c>
      <c r="L3185" s="3" t="e">
        <f t="shared" si="149"/>
        <v>#N/A</v>
      </c>
    </row>
    <row r="3186" spans="1:12" x14ac:dyDescent="0.25">
      <c r="A3186" s="43" t="s">
        <v>47</v>
      </c>
      <c r="B3186" s="43" t="s">
        <v>16</v>
      </c>
      <c r="C3186" s="43" t="s">
        <v>766</v>
      </c>
      <c r="D3186" s="43" t="s">
        <v>371</v>
      </c>
      <c r="E3186" s="43" t="s">
        <v>2272</v>
      </c>
      <c r="F3186" s="43" t="s">
        <v>4072</v>
      </c>
      <c r="G3186" s="43" t="s">
        <v>4654</v>
      </c>
      <c r="H3186" s="76">
        <v>59</v>
      </c>
      <c r="I3186" s="229">
        <v>2.830508474576271E-2</v>
      </c>
      <c r="J3186" s="73">
        <f t="shared" si="147"/>
        <v>5.6279229372986942E-4</v>
      </c>
      <c r="K3186" s="73">
        <f t="shared" si="148"/>
        <v>1.7032047453300623</v>
      </c>
      <c r="L3186" s="3" t="e">
        <f t="shared" si="149"/>
        <v>#N/A</v>
      </c>
    </row>
    <row r="3187" spans="1:12" x14ac:dyDescent="0.25">
      <c r="A3187" s="43" t="s">
        <v>47</v>
      </c>
      <c r="B3187" s="43" t="s">
        <v>16</v>
      </c>
      <c r="C3187" s="43" t="s">
        <v>766</v>
      </c>
      <c r="D3187" s="43" t="s">
        <v>371</v>
      </c>
      <c r="E3187" s="43" t="s">
        <v>2272</v>
      </c>
      <c r="F3187" s="43" t="s">
        <v>4072</v>
      </c>
      <c r="G3187" s="43" t="s">
        <v>4654</v>
      </c>
      <c r="H3187" s="76">
        <v>110</v>
      </c>
      <c r="I3187" s="229">
        <v>2.8181818181818183E-2</v>
      </c>
      <c r="J3187" s="73">
        <f t="shared" si="147"/>
        <v>5.6034137464993543E-4</v>
      </c>
      <c r="K3187" s="73">
        <f t="shared" si="148"/>
        <v>3.1616375512114931</v>
      </c>
      <c r="L3187" s="3" t="e">
        <f t="shared" si="149"/>
        <v>#N/A</v>
      </c>
    </row>
    <row r="3188" spans="1:12" x14ac:dyDescent="0.25">
      <c r="A3188" s="43" t="s">
        <v>47</v>
      </c>
      <c r="B3188" s="43" t="s">
        <v>16</v>
      </c>
      <c r="C3188" s="43" t="s">
        <v>766</v>
      </c>
      <c r="D3188" s="43" t="s">
        <v>371</v>
      </c>
      <c r="E3188" s="43" t="s">
        <v>2272</v>
      </c>
      <c r="F3188" s="43" t="s">
        <v>4072</v>
      </c>
      <c r="G3188" s="43" t="s">
        <v>4654</v>
      </c>
      <c r="H3188" s="76">
        <v>37</v>
      </c>
      <c r="I3188" s="229">
        <v>2.8108108108108109E-2</v>
      </c>
      <c r="J3188" s="73">
        <f t="shared" si="147"/>
        <v>5.5887579128119109E-4</v>
      </c>
      <c r="K3188" s="73">
        <f t="shared" si="148"/>
        <v>1.060678404277404</v>
      </c>
      <c r="L3188" s="3" t="e">
        <f t="shared" si="149"/>
        <v>#N/A</v>
      </c>
    </row>
    <row r="3189" spans="1:12" x14ac:dyDescent="0.25">
      <c r="A3189" s="43" t="s">
        <v>47</v>
      </c>
      <c r="B3189" s="43" t="s">
        <v>16</v>
      </c>
      <c r="C3189" s="43" t="s">
        <v>766</v>
      </c>
      <c r="D3189" s="43" t="s">
        <v>371</v>
      </c>
      <c r="E3189" s="43" t="s">
        <v>2272</v>
      </c>
      <c r="F3189" s="43" t="s">
        <v>4072</v>
      </c>
      <c r="G3189" s="43" t="s">
        <v>4654</v>
      </c>
      <c r="H3189" s="76">
        <v>49</v>
      </c>
      <c r="I3189" s="229">
        <v>2.8163265306122447E-2</v>
      </c>
      <c r="J3189" s="73">
        <f t="shared" si="147"/>
        <v>5.5997248631902688E-4</v>
      </c>
      <c r="K3189" s="73">
        <f t="shared" si="148"/>
        <v>1.4074386518296322</v>
      </c>
      <c r="L3189" s="3" t="e">
        <f t="shared" si="149"/>
        <v>#N/A</v>
      </c>
    </row>
    <row r="3190" spans="1:12" x14ac:dyDescent="0.25">
      <c r="A3190" s="43" t="s">
        <v>47</v>
      </c>
      <c r="B3190" s="43" t="s">
        <v>16</v>
      </c>
      <c r="C3190" s="43" t="s">
        <v>766</v>
      </c>
      <c r="D3190" s="43" t="s">
        <v>371</v>
      </c>
      <c r="E3190" s="43" t="s">
        <v>2272</v>
      </c>
      <c r="F3190" s="43" t="s">
        <v>4072</v>
      </c>
      <c r="G3190" s="43" t="s">
        <v>4654</v>
      </c>
      <c r="H3190" s="76">
        <v>61</v>
      </c>
      <c r="I3190" s="229">
        <v>2.8196721311475409E-2</v>
      </c>
      <c r="J3190" s="73">
        <f t="shared" si="147"/>
        <v>5.6063769478459954E-4</v>
      </c>
      <c r="K3190" s="73">
        <f t="shared" si="148"/>
        <v>1.7541988993818607</v>
      </c>
      <c r="L3190" s="3" t="e">
        <f t="shared" si="149"/>
        <v>#N/A</v>
      </c>
    </row>
    <row r="3191" spans="1:12" x14ac:dyDescent="0.25">
      <c r="A3191" s="43" t="s">
        <v>47</v>
      </c>
      <c r="B3191" s="43" t="s">
        <v>16</v>
      </c>
      <c r="C3191" s="43" t="s">
        <v>766</v>
      </c>
      <c r="D3191" s="43" t="s">
        <v>371</v>
      </c>
      <c r="E3191" s="43" t="s">
        <v>2272</v>
      </c>
      <c r="F3191" s="43" t="s">
        <v>4072</v>
      </c>
      <c r="G3191" s="43" t="s">
        <v>4654</v>
      </c>
      <c r="H3191" s="76">
        <v>73</v>
      </c>
      <c r="I3191" s="229">
        <v>2.8219178082191782E-2</v>
      </c>
      <c r="J3191" s="73">
        <f t="shared" si="147"/>
        <v>5.6108420457655925E-4</v>
      </c>
      <c r="K3191" s="73">
        <f t="shared" si="148"/>
        <v>2.1009591469340889</v>
      </c>
      <c r="L3191" s="3" t="e">
        <f t="shared" si="149"/>
        <v>#N/A</v>
      </c>
    </row>
    <row r="3192" spans="1:12" x14ac:dyDescent="0.25">
      <c r="A3192" s="43" t="s">
        <v>47</v>
      </c>
      <c r="B3192" s="43" t="s">
        <v>16</v>
      </c>
      <c r="C3192" s="43" t="s">
        <v>766</v>
      </c>
      <c r="D3192" s="43" t="s">
        <v>371</v>
      </c>
      <c r="E3192" s="43" t="s">
        <v>2273</v>
      </c>
      <c r="F3192" s="43" t="s">
        <v>4073</v>
      </c>
      <c r="G3192" s="43" t="s">
        <v>4654</v>
      </c>
      <c r="H3192" s="76">
        <v>101</v>
      </c>
      <c r="I3192" s="229">
        <v>2.8217821782178219E-2</v>
      </c>
      <c r="J3192" s="73">
        <f t="shared" si="147"/>
        <v>5.6105723715348056E-4</v>
      </c>
      <c r="K3192" s="73">
        <f t="shared" si="148"/>
        <v>2.9066667809525017</v>
      </c>
      <c r="L3192" s="3" t="e">
        <f t="shared" si="149"/>
        <v>#N/A</v>
      </c>
    </row>
    <row r="3193" spans="1:12" x14ac:dyDescent="0.25">
      <c r="A3193" s="43" t="s">
        <v>47</v>
      </c>
      <c r="B3193" s="43" t="s">
        <v>16</v>
      </c>
      <c r="C3193" s="43" t="s">
        <v>766</v>
      </c>
      <c r="D3193" s="43" t="s">
        <v>371</v>
      </c>
      <c r="E3193" s="43" t="s">
        <v>2273</v>
      </c>
      <c r="F3193" s="43" t="s">
        <v>4073</v>
      </c>
      <c r="G3193" s="43" t="s">
        <v>4654</v>
      </c>
      <c r="H3193" s="76">
        <v>315</v>
      </c>
      <c r="I3193" s="229">
        <v>2.8222222222222225E-2</v>
      </c>
      <c r="J3193" s="73">
        <f t="shared" si="147"/>
        <v>5.6114473145946946E-4</v>
      </c>
      <c r="K3193" s="73">
        <f t="shared" si="148"/>
        <v>9.0667605904097339</v>
      </c>
      <c r="L3193" s="3" t="e">
        <f t="shared" si="149"/>
        <v>#N/A</v>
      </c>
    </row>
    <row r="3194" spans="1:12" x14ac:dyDescent="0.25">
      <c r="A3194" s="43" t="s">
        <v>47</v>
      </c>
      <c r="B3194" s="43" t="s">
        <v>16</v>
      </c>
      <c r="C3194" s="43" t="s">
        <v>766</v>
      </c>
      <c r="D3194" s="43" t="s">
        <v>371</v>
      </c>
      <c r="E3194" s="43" t="s">
        <v>2273</v>
      </c>
      <c r="F3194" s="43" t="s">
        <v>4073</v>
      </c>
      <c r="G3194" s="43" t="s">
        <v>4654</v>
      </c>
      <c r="H3194" s="76">
        <v>101</v>
      </c>
      <c r="I3194" s="229">
        <v>2.8217821782178219E-2</v>
      </c>
      <c r="J3194" s="73">
        <f t="shared" si="147"/>
        <v>5.6105723715348056E-4</v>
      </c>
      <c r="K3194" s="73">
        <f t="shared" si="148"/>
        <v>2.9066667809525017</v>
      </c>
      <c r="L3194" s="3" t="e">
        <f t="shared" si="149"/>
        <v>#N/A</v>
      </c>
    </row>
    <row r="3195" spans="1:12" x14ac:dyDescent="0.25">
      <c r="A3195" s="43" t="s">
        <v>47</v>
      </c>
      <c r="B3195" s="43" t="s">
        <v>16</v>
      </c>
      <c r="C3195" s="43" t="s">
        <v>766</v>
      </c>
      <c r="D3195" s="43" t="s">
        <v>371</v>
      </c>
      <c r="E3195" s="43" t="s">
        <v>2273</v>
      </c>
      <c r="F3195" s="43" t="s">
        <v>4073</v>
      </c>
      <c r="G3195" s="43" t="s">
        <v>4654</v>
      </c>
      <c r="H3195" s="76">
        <v>2044</v>
      </c>
      <c r="I3195" s="229">
        <v>2.8219178082191782E-2</v>
      </c>
      <c r="J3195" s="73">
        <f t="shared" si="147"/>
        <v>5.6108420457655925E-4</v>
      </c>
      <c r="K3195" s="73">
        <f t="shared" si="148"/>
        <v>58.826856114154495</v>
      </c>
      <c r="L3195" s="3" t="e">
        <f t="shared" si="149"/>
        <v>#N/A</v>
      </c>
    </row>
    <row r="3196" spans="1:12" x14ac:dyDescent="0.25">
      <c r="A3196" s="43" t="s">
        <v>47</v>
      </c>
      <c r="B3196" s="43" t="s">
        <v>16</v>
      </c>
      <c r="C3196" s="43" t="s">
        <v>766</v>
      </c>
      <c r="D3196" s="43" t="s">
        <v>371</v>
      </c>
      <c r="E3196" s="43" t="s">
        <v>2273</v>
      </c>
      <c r="F3196" s="43" t="s">
        <v>4073</v>
      </c>
      <c r="G3196" s="43" t="s">
        <v>4654</v>
      </c>
      <c r="H3196" s="76">
        <v>1074</v>
      </c>
      <c r="I3196" s="229">
        <v>2.8221601489757914E-2</v>
      </c>
      <c r="J3196" s="73">
        <f t="shared" si="147"/>
        <v>5.6113238938557987E-4</v>
      </c>
      <c r="K3196" s="73">
        <f t="shared" si="148"/>
        <v>30.91265618620011</v>
      </c>
      <c r="L3196" s="3" t="e">
        <f t="shared" si="149"/>
        <v>#N/A</v>
      </c>
    </row>
    <row r="3197" spans="1:12" x14ac:dyDescent="0.25">
      <c r="A3197" s="43" t="s">
        <v>47</v>
      </c>
      <c r="B3197" s="43" t="s">
        <v>16</v>
      </c>
      <c r="C3197" s="43" t="s">
        <v>766</v>
      </c>
      <c r="D3197" s="43" t="s">
        <v>371</v>
      </c>
      <c r="E3197" s="43" t="s">
        <v>2273</v>
      </c>
      <c r="F3197" s="43" t="s">
        <v>4073</v>
      </c>
      <c r="G3197" s="43" t="s">
        <v>4654</v>
      </c>
      <c r="H3197" s="76">
        <v>1625</v>
      </c>
      <c r="I3197" s="229">
        <v>2.8221538461538461E-2</v>
      </c>
      <c r="J3197" s="73">
        <f t="shared" si="147"/>
        <v>5.611311361903849E-4</v>
      </c>
      <c r="K3197" s="73">
        <f t="shared" si="148"/>
        <v>46.771838096309374</v>
      </c>
      <c r="L3197" s="3" t="e">
        <f t="shared" si="149"/>
        <v>#N/A</v>
      </c>
    </row>
    <row r="3198" spans="1:12" x14ac:dyDescent="0.25">
      <c r="A3198" s="43" t="s">
        <v>47</v>
      </c>
      <c r="B3198" s="43" t="s">
        <v>16</v>
      </c>
      <c r="C3198" s="43" t="s">
        <v>766</v>
      </c>
      <c r="D3198" s="43" t="s">
        <v>371</v>
      </c>
      <c r="E3198" s="43" t="s">
        <v>2273</v>
      </c>
      <c r="F3198" s="43" t="s">
        <v>4073</v>
      </c>
      <c r="G3198" s="43" t="s">
        <v>4654</v>
      </c>
      <c r="H3198" s="76">
        <v>1594</v>
      </c>
      <c r="I3198" s="229">
        <v>2.8218318695106649E-2</v>
      </c>
      <c r="J3198" s="73">
        <f t="shared" si="147"/>
        <v>5.6106711731350434E-4</v>
      </c>
      <c r="K3198" s="73">
        <f t="shared" si="148"/>
        <v>45.874340984997723</v>
      </c>
      <c r="L3198" s="3" t="e">
        <f t="shared" si="149"/>
        <v>#N/A</v>
      </c>
    </row>
    <row r="3199" spans="1:12" x14ac:dyDescent="0.25">
      <c r="A3199" s="43" t="s">
        <v>47</v>
      </c>
      <c r="B3199" s="43" t="s">
        <v>16</v>
      </c>
      <c r="C3199" s="43" t="s">
        <v>766</v>
      </c>
      <c r="D3199" s="43" t="s">
        <v>371</v>
      </c>
      <c r="E3199" s="43" t="s">
        <v>2273</v>
      </c>
      <c r="F3199" s="43" t="s">
        <v>4073</v>
      </c>
      <c r="G3199" s="43" t="s">
        <v>4654</v>
      </c>
      <c r="H3199" s="76">
        <v>4562</v>
      </c>
      <c r="I3199" s="229">
        <v>2.8220078912757563E-2</v>
      </c>
      <c r="J3199" s="73">
        <f t="shared" si="147"/>
        <v>5.6110211586369836E-4</v>
      </c>
      <c r="K3199" s="73">
        <f t="shared" si="148"/>
        <v>131.29974785257019</v>
      </c>
      <c r="L3199" s="3" t="e">
        <f t="shared" si="149"/>
        <v>#N/A</v>
      </c>
    </row>
    <row r="3200" spans="1:12" x14ac:dyDescent="0.25">
      <c r="A3200" s="43" t="s">
        <v>47</v>
      </c>
      <c r="B3200" s="43" t="s">
        <v>16</v>
      </c>
      <c r="C3200" s="43" t="s">
        <v>766</v>
      </c>
      <c r="D3200" s="43" t="s">
        <v>371</v>
      </c>
      <c r="E3200" s="43" t="s">
        <v>2273</v>
      </c>
      <c r="F3200" s="43" t="s">
        <v>4073</v>
      </c>
      <c r="G3200" s="43" t="s">
        <v>4654</v>
      </c>
      <c r="H3200" s="76">
        <v>1116</v>
      </c>
      <c r="I3200" s="229">
        <v>2.82168458781362E-2</v>
      </c>
      <c r="J3200" s="73">
        <f t="shared" si="147"/>
        <v>5.6103783317432978E-4</v>
      </c>
      <c r="K3200" s="73">
        <f t="shared" si="148"/>
        <v>32.116118221822546</v>
      </c>
      <c r="L3200" s="3" t="e">
        <f t="shared" si="149"/>
        <v>#N/A</v>
      </c>
    </row>
    <row r="3201" spans="1:12" x14ac:dyDescent="0.25">
      <c r="A3201" s="43" t="s">
        <v>47</v>
      </c>
      <c r="B3201" s="43" t="s">
        <v>16</v>
      </c>
      <c r="C3201" s="43" t="s">
        <v>766</v>
      </c>
      <c r="D3201" s="43" t="s">
        <v>371</v>
      </c>
      <c r="E3201" s="43" t="s">
        <v>2273</v>
      </c>
      <c r="F3201" s="43" t="s">
        <v>4073</v>
      </c>
      <c r="G3201" s="43" t="s">
        <v>4654</v>
      </c>
      <c r="H3201" s="76">
        <v>1166</v>
      </c>
      <c r="I3201" s="229">
        <v>2.8216123499142366E-2</v>
      </c>
      <c r="J3201" s="73">
        <f t="shared" si="147"/>
        <v>5.6102347005425671E-4</v>
      </c>
      <c r="K3201" s="73">
        <f t="shared" si="148"/>
        <v>33.554153366083263</v>
      </c>
      <c r="L3201" s="3" t="e">
        <f t="shared" si="149"/>
        <v>#N/A</v>
      </c>
    </row>
    <row r="3202" spans="1:12" x14ac:dyDescent="0.25">
      <c r="A3202" s="43" t="s">
        <v>47</v>
      </c>
      <c r="B3202" s="43" t="s">
        <v>16</v>
      </c>
      <c r="C3202" s="43" t="s">
        <v>766</v>
      </c>
      <c r="D3202" s="43" t="s">
        <v>371</v>
      </c>
      <c r="E3202" s="43" t="s">
        <v>2273</v>
      </c>
      <c r="F3202" s="43" t="s">
        <v>4073</v>
      </c>
      <c r="G3202" s="43" t="s">
        <v>4654</v>
      </c>
      <c r="H3202" s="76">
        <v>634</v>
      </c>
      <c r="I3202" s="229">
        <v>2.8217665615141958E-2</v>
      </c>
      <c r="J3202" s="73">
        <f t="shared" si="147"/>
        <v>5.610541320716434E-4</v>
      </c>
      <c r="K3202" s="73">
        <f t="shared" si="148"/>
        <v>18.245708319733424</v>
      </c>
      <c r="L3202" s="3" t="e">
        <f t="shared" si="149"/>
        <v>#N/A</v>
      </c>
    </row>
    <row r="3203" spans="1:12" x14ac:dyDescent="0.25">
      <c r="A3203" s="43" t="s">
        <v>47</v>
      </c>
      <c r="B3203" s="43" t="s">
        <v>16</v>
      </c>
      <c r="C3203" s="43" t="s">
        <v>766</v>
      </c>
      <c r="D3203" s="43" t="s">
        <v>371</v>
      </c>
      <c r="E3203" s="43" t="s">
        <v>2273</v>
      </c>
      <c r="F3203" s="43" t="s">
        <v>4073</v>
      </c>
      <c r="G3203" s="43" t="s">
        <v>4654</v>
      </c>
      <c r="H3203" s="76">
        <v>1756</v>
      </c>
      <c r="I3203" s="229">
        <v>2.8217539863325737E-2</v>
      </c>
      <c r="J3203" s="73">
        <f t="shared" si="147"/>
        <v>5.6105163173809111E-4</v>
      </c>
      <c r="K3203" s="73">
        <f t="shared" si="148"/>
        <v>50.535206665332083</v>
      </c>
      <c r="L3203" s="3" t="e">
        <f t="shared" si="149"/>
        <v>#N/A</v>
      </c>
    </row>
    <row r="3204" spans="1:12" x14ac:dyDescent="0.25">
      <c r="A3204" s="43" t="s">
        <v>47</v>
      </c>
      <c r="B3204" s="43" t="s">
        <v>16</v>
      </c>
      <c r="C3204" s="43" t="s">
        <v>766</v>
      </c>
      <c r="D3204" s="43" t="s">
        <v>371</v>
      </c>
      <c r="E3204" s="43" t="s">
        <v>2273</v>
      </c>
      <c r="F3204" s="43" t="s">
        <v>4073</v>
      </c>
      <c r="G3204" s="43" t="s">
        <v>4654</v>
      </c>
      <c r="H3204" s="76">
        <v>1480</v>
      </c>
      <c r="I3204" s="229">
        <v>2.8222972972972975E-2</v>
      </c>
      <c r="J3204" s="73">
        <f t="shared" si="147"/>
        <v>5.6115965869748435E-4</v>
      </c>
      <c r="K3204" s="73">
        <f t="shared" si="148"/>
        <v>42.600516294872278</v>
      </c>
      <c r="L3204" s="3" t="e">
        <f t="shared" si="149"/>
        <v>#N/A</v>
      </c>
    </row>
    <row r="3205" spans="1:12" x14ac:dyDescent="0.25">
      <c r="A3205" s="43" t="s">
        <v>47</v>
      </c>
      <c r="B3205" s="43" t="s">
        <v>16</v>
      </c>
      <c r="C3205" s="43" t="s">
        <v>766</v>
      </c>
      <c r="D3205" s="43" t="s">
        <v>371</v>
      </c>
      <c r="E3205" s="43" t="s">
        <v>2273</v>
      </c>
      <c r="F3205" s="43" t="s">
        <v>4073</v>
      </c>
      <c r="G3205" s="43" t="s">
        <v>4654</v>
      </c>
      <c r="H3205" s="76">
        <v>3017</v>
      </c>
      <c r="I3205" s="229">
        <v>2.8220086178322838E-2</v>
      </c>
      <c r="J3205" s="73">
        <f t="shared" si="147"/>
        <v>5.6110226032552151E-4</v>
      </c>
      <c r="K3205" s="73">
        <f t="shared" si="148"/>
        <v>86.832845519402099</v>
      </c>
      <c r="L3205" s="3" t="e">
        <f t="shared" si="149"/>
        <v>#N/A</v>
      </c>
    </row>
    <row r="3206" spans="1:12" x14ac:dyDescent="0.25">
      <c r="A3206" s="43" t="s">
        <v>47</v>
      </c>
      <c r="B3206" s="43" t="s">
        <v>16</v>
      </c>
      <c r="C3206" s="43" t="s">
        <v>766</v>
      </c>
      <c r="D3206" s="43" t="s">
        <v>371</v>
      </c>
      <c r="E3206" s="43" t="s">
        <v>2273</v>
      </c>
      <c r="F3206" s="43" t="s">
        <v>4073</v>
      </c>
      <c r="G3206" s="43" t="s">
        <v>4654</v>
      </c>
      <c r="H3206" s="76">
        <v>3786</v>
      </c>
      <c r="I3206" s="229">
        <v>2.821975699947174E-2</v>
      </c>
      <c r="J3206" s="73">
        <f t="shared" si="147"/>
        <v>5.6109571523574981E-4</v>
      </c>
      <c r="K3206" s="73">
        <f t="shared" si="148"/>
        <v>108.96430837788256</v>
      </c>
      <c r="L3206" s="3" t="e">
        <f t="shared" si="149"/>
        <v>#N/A</v>
      </c>
    </row>
    <row r="3207" spans="1:12" x14ac:dyDescent="0.25">
      <c r="A3207" s="43" t="s">
        <v>47</v>
      </c>
      <c r="B3207" s="43" t="s">
        <v>16</v>
      </c>
      <c r="C3207" s="43" t="s">
        <v>766</v>
      </c>
      <c r="D3207" s="43" t="s">
        <v>371</v>
      </c>
      <c r="E3207" s="43" t="s">
        <v>2273</v>
      </c>
      <c r="F3207" s="43" t="s">
        <v>4073</v>
      </c>
      <c r="G3207" s="43" t="s">
        <v>4654</v>
      </c>
      <c r="H3207" s="76">
        <v>315</v>
      </c>
      <c r="I3207" s="229">
        <v>2.8222222222222225E-2</v>
      </c>
      <c r="J3207" s="73">
        <f t="shared" ref="J3207:J3270" si="150">I3207*$J$5</f>
        <v>5.6114473145946946E-4</v>
      </c>
      <c r="K3207" s="73">
        <f t="shared" ref="K3207:K3270" si="151">(I3207+J3207)*H3207</f>
        <v>9.0667605904097339</v>
      </c>
      <c r="L3207" s="3" t="e">
        <f t="shared" ref="L3207:L3270" si="152">MATCH(C3207,$C$7237:$C$7264,0)</f>
        <v>#N/A</v>
      </c>
    </row>
    <row r="3208" spans="1:12" x14ac:dyDescent="0.25">
      <c r="A3208" s="43" t="s">
        <v>47</v>
      </c>
      <c r="B3208" s="43" t="s">
        <v>16</v>
      </c>
      <c r="C3208" s="43" t="s">
        <v>768</v>
      </c>
      <c r="D3208" s="43" t="s">
        <v>371</v>
      </c>
      <c r="E3208" s="43" t="s">
        <v>2274</v>
      </c>
      <c r="F3208" s="43" t="s">
        <v>4074</v>
      </c>
      <c r="G3208" s="43" t="s">
        <v>4654</v>
      </c>
      <c r="H3208" s="76">
        <v>490</v>
      </c>
      <c r="I3208" s="229">
        <v>2.8224489795918368E-2</v>
      </c>
      <c r="J3208" s="73">
        <f t="shared" si="150"/>
        <v>5.6118981781102487E-4</v>
      </c>
      <c r="K3208" s="73">
        <f t="shared" si="151"/>
        <v>14.104983010727402</v>
      </c>
      <c r="L3208" s="3">
        <f t="shared" si="152"/>
        <v>1</v>
      </c>
    </row>
    <row r="3209" spans="1:12" x14ac:dyDescent="0.25">
      <c r="A3209" s="43" t="s">
        <v>47</v>
      </c>
      <c r="B3209" s="43" t="s">
        <v>16</v>
      </c>
      <c r="C3209" s="43" t="s">
        <v>768</v>
      </c>
      <c r="D3209" s="43" t="s">
        <v>371</v>
      </c>
      <c r="E3209" s="43" t="s">
        <v>2274</v>
      </c>
      <c r="F3209" s="43" t="s">
        <v>4074</v>
      </c>
      <c r="G3209" s="43" t="s">
        <v>4654</v>
      </c>
      <c r="H3209" s="76">
        <v>171</v>
      </c>
      <c r="I3209" s="229">
        <v>2.824561403508772E-2</v>
      </c>
      <c r="J3209" s="73">
        <f t="shared" si="150"/>
        <v>5.6160983277025219E-4</v>
      </c>
      <c r="K3209" s="73">
        <f t="shared" si="151"/>
        <v>4.9260352814037134</v>
      </c>
      <c r="L3209" s="3">
        <f t="shared" si="152"/>
        <v>1</v>
      </c>
    </row>
    <row r="3210" spans="1:12" x14ac:dyDescent="0.25">
      <c r="A3210" s="43" t="s">
        <v>47</v>
      </c>
      <c r="B3210" s="43" t="s">
        <v>16</v>
      </c>
      <c r="C3210" s="43" t="s">
        <v>768</v>
      </c>
      <c r="D3210" s="43" t="s">
        <v>371</v>
      </c>
      <c r="E3210" s="43" t="s">
        <v>2274</v>
      </c>
      <c r="F3210" s="43" t="s">
        <v>4074</v>
      </c>
      <c r="G3210" s="43" t="s">
        <v>4654</v>
      </c>
      <c r="H3210" s="76">
        <v>539</v>
      </c>
      <c r="I3210" s="229">
        <v>2.8218923933209648E-2</v>
      </c>
      <c r="J3210" s="73">
        <f t="shared" si="150"/>
        <v>5.6107915131175233E-4</v>
      </c>
      <c r="K3210" s="73">
        <f t="shared" si="151"/>
        <v>15.512421662557037</v>
      </c>
      <c r="L3210" s="3">
        <f t="shared" si="152"/>
        <v>1</v>
      </c>
    </row>
    <row r="3211" spans="1:12" x14ac:dyDescent="0.25">
      <c r="A3211" s="43" t="s">
        <v>47</v>
      </c>
      <c r="B3211" s="43" t="s">
        <v>16</v>
      </c>
      <c r="C3211" s="43" t="s">
        <v>768</v>
      </c>
      <c r="D3211" s="43" t="s">
        <v>371</v>
      </c>
      <c r="E3211" s="43" t="s">
        <v>2274</v>
      </c>
      <c r="F3211" s="43" t="s">
        <v>4074</v>
      </c>
      <c r="G3211" s="43" t="s">
        <v>4654</v>
      </c>
      <c r="H3211" s="76">
        <v>881</v>
      </c>
      <c r="I3211" s="229">
        <v>2.8217934165720771E-2</v>
      </c>
      <c r="J3211" s="73">
        <f t="shared" si="150"/>
        <v>5.6105947168456417E-4</v>
      </c>
      <c r="K3211" s="73">
        <f t="shared" si="151"/>
        <v>25.354293394554102</v>
      </c>
      <c r="L3211" s="3">
        <f t="shared" si="152"/>
        <v>1</v>
      </c>
    </row>
    <row r="3212" spans="1:12" x14ac:dyDescent="0.25">
      <c r="A3212" s="43" t="s">
        <v>47</v>
      </c>
      <c r="B3212" s="43" t="s">
        <v>16</v>
      </c>
      <c r="C3212" s="43" t="s">
        <v>770</v>
      </c>
      <c r="D3212" s="43" t="s">
        <v>371</v>
      </c>
      <c r="E3212" s="43" t="s">
        <v>2275</v>
      </c>
      <c r="F3212" s="43" t="s">
        <v>4075</v>
      </c>
      <c r="G3212" s="43" t="s">
        <v>4654</v>
      </c>
      <c r="H3212" s="76">
        <v>44</v>
      </c>
      <c r="I3212" s="229">
        <v>2.8181818181818183E-2</v>
      </c>
      <c r="J3212" s="73">
        <f t="shared" si="150"/>
        <v>5.6034137464993543E-4</v>
      </c>
      <c r="K3212" s="73">
        <f t="shared" si="151"/>
        <v>1.2646550204845972</v>
      </c>
      <c r="L3212" s="3" t="e">
        <f t="shared" si="152"/>
        <v>#N/A</v>
      </c>
    </row>
    <row r="3213" spans="1:12" x14ac:dyDescent="0.25">
      <c r="A3213" s="43" t="s">
        <v>47</v>
      </c>
      <c r="B3213" s="43" t="s">
        <v>16</v>
      </c>
      <c r="C3213" s="43" t="s">
        <v>770</v>
      </c>
      <c r="D3213" s="43" t="s">
        <v>371</v>
      </c>
      <c r="E3213" s="43" t="s">
        <v>2275</v>
      </c>
      <c r="F3213" s="43" t="s">
        <v>4075</v>
      </c>
      <c r="G3213" s="43" t="s">
        <v>4654</v>
      </c>
      <c r="H3213" s="76">
        <v>1884</v>
      </c>
      <c r="I3213" s="229">
        <v>2.8221868365180463E-2</v>
      </c>
      <c r="J3213" s="73">
        <f t="shared" si="150"/>
        <v>5.6113769569123288E-4</v>
      </c>
      <c r="K3213" s="73">
        <f t="shared" si="151"/>
        <v>54.227183418682273</v>
      </c>
      <c r="L3213" s="3" t="e">
        <f t="shared" si="152"/>
        <v>#N/A</v>
      </c>
    </row>
    <row r="3214" spans="1:12" x14ac:dyDescent="0.25">
      <c r="A3214" s="43" t="s">
        <v>47</v>
      </c>
      <c r="B3214" s="43" t="s">
        <v>16</v>
      </c>
      <c r="C3214" s="43" t="s">
        <v>770</v>
      </c>
      <c r="D3214" s="43" t="s">
        <v>371</v>
      </c>
      <c r="E3214" s="43" t="s">
        <v>2275</v>
      </c>
      <c r="F3214" s="43" t="s">
        <v>4075</v>
      </c>
      <c r="G3214" s="43" t="s">
        <v>4654</v>
      </c>
      <c r="H3214" s="76">
        <v>3573</v>
      </c>
      <c r="I3214" s="229">
        <v>2.8219983207388749E-2</v>
      </c>
      <c r="J3214" s="73">
        <f t="shared" si="150"/>
        <v>5.6110021294609471E-4</v>
      </c>
      <c r="K3214" s="73">
        <f t="shared" si="151"/>
        <v>102.8348110608564</v>
      </c>
      <c r="L3214" s="3" t="e">
        <f t="shared" si="152"/>
        <v>#N/A</v>
      </c>
    </row>
    <row r="3215" spans="1:12" x14ac:dyDescent="0.25">
      <c r="A3215" s="43" t="s">
        <v>47</v>
      </c>
      <c r="B3215" s="43" t="s">
        <v>16</v>
      </c>
      <c r="C3215" s="43" t="s">
        <v>770</v>
      </c>
      <c r="D3215" s="43" t="s">
        <v>371</v>
      </c>
      <c r="E3215" s="43" t="s">
        <v>2275</v>
      </c>
      <c r="F3215" s="43" t="s">
        <v>4075</v>
      </c>
      <c r="G3215" s="43" t="s">
        <v>4654</v>
      </c>
      <c r="H3215" s="76">
        <v>53</v>
      </c>
      <c r="I3215" s="229">
        <v>2.8301886792452831E-2</v>
      </c>
      <c r="J3215" s="73">
        <f t="shared" si="150"/>
        <v>5.6272870856505989E-4</v>
      </c>
      <c r="K3215" s="73">
        <f t="shared" si="151"/>
        <v>1.5298246215539482</v>
      </c>
      <c r="L3215" s="3" t="e">
        <f t="shared" si="152"/>
        <v>#N/A</v>
      </c>
    </row>
    <row r="3216" spans="1:12" x14ac:dyDescent="0.25">
      <c r="A3216" s="43" t="s">
        <v>47</v>
      </c>
      <c r="B3216" s="43" t="s">
        <v>16</v>
      </c>
      <c r="C3216" s="43" t="s">
        <v>770</v>
      </c>
      <c r="D3216" s="43" t="s">
        <v>371</v>
      </c>
      <c r="E3216" s="43" t="s">
        <v>2275</v>
      </c>
      <c r="F3216" s="43" t="s">
        <v>4075</v>
      </c>
      <c r="G3216" s="43" t="s">
        <v>4654</v>
      </c>
      <c r="H3216" s="76">
        <v>2947</v>
      </c>
      <c r="I3216" s="229">
        <v>2.8218527315914489E-2</v>
      </c>
      <c r="J3216" s="73">
        <f t="shared" si="150"/>
        <v>5.6107126533793241E-4</v>
      </c>
      <c r="K3216" s="73">
        <f t="shared" si="151"/>
        <v>84.813477018950891</v>
      </c>
      <c r="L3216" s="3" t="e">
        <f t="shared" si="152"/>
        <v>#N/A</v>
      </c>
    </row>
    <row r="3217" spans="1:12" x14ac:dyDescent="0.25">
      <c r="A3217" s="43" t="s">
        <v>47</v>
      </c>
      <c r="B3217" s="43" t="s">
        <v>16</v>
      </c>
      <c r="C3217" s="43" t="s">
        <v>770</v>
      </c>
      <c r="D3217" s="43" t="s">
        <v>371</v>
      </c>
      <c r="E3217" s="43" t="s">
        <v>2275</v>
      </c>
      <c r="F3217" s="43" t="s">
        <v>4075</v>
      </c>
      <c r="G3217" s="43" t="s">
        <v>4654</v>
      </c>
      <c r="H3217" s="76">
        <v>62</v>
      </c>
      <c r="I3217" s="229">
        <v>2.8225806451612902E-2</v>
      </c>
      <c r="J3217" s="73">
        <f t="shared" si="150"/>
        <v>5.6121599698289576E-4</v>
      </c>
      <c r="K3217" s="73">
        <f t="shared" si="151"/>
        <v>1.7847953918129396</v>
      </c>
      <c r="L3217" s="3" t="e">
        <f t="shared" si="152"/>
        <v>#N/A</v>
      </c>
    </row>
    <row r="3218" spans="1:12" x14ac:dyDescent="0.25">
      <c r="A3218" s="43" t="s">
        <v>47</v>
      </c>
      <c r="B3218" s="43" t="s">
        <v>16</v>
      </c>
      <c r="C3218" s="43" t="s">
        <v>770</v>
      </c>
      <c r="D3218" s="43" t="s">
        <v>371</v>
      </c>
      <c r="E3218" s="43" t="s">
        <v>2275</v>
      </c>
      <c r="F3218" s="43" t="s">
        <v>4075</v>
      </c>
      <c r="G3218" s="43" t="s">
        <v>4654</v>
      </c>
      <c r="H3218" s="76">
        <v>3533</v>
      </c>
      <c r="I3218" s="229">
        <v>2.8219643362581374E-2</v>
      </c>
      <c r="J3218" s="73">
        <f t="shared" si="150"/>
        <v>5.6109345578425E-4</v>
      </c>
      <c r="K3218" s="73">
        <f t="shared" si="151"/>
        <v>101.68234317928575</v>
      </c>
      <c r="L3218" s="3" t="e">
        <f t="shared" si="152"/>
        <v>#N/A</v>
      </c>
    </row>
    <row r="3219" spans="1:12" x14ac:dyDescent="0.25">
      <c r="A3219" s="43" t="s">
        <v>47</v>
      </c>
      <c r="B3219" s="43" t="s">
        <v>16</v>
      </c>
      <c r="C3219" s="43" t="s">
        <v>770</v>
      </c>
      <c r="D3219" s="43" t="s">
        <v>371</v>
      </c>
      <c r="E3219" s="43" t="s">
        <v>2275</v>
      </c>
      <c r="F3219" s="43" t="s">
        <v>4075</v>
      </c>
      <c r="G3219" s="43" t="s">
        <v>4654</v>
      </c>
      <c r="H3219" s="76">
        <v>89</v>
      </c>
      <c r="I3219" s="229">
        <v>2.8314606741573035E-2</v>
      </c>
      <c r="J3219" s="73">
        <f t="shared" si="150"/>
        <v>5.6298162034419024E-4</v>
      </c>
      <c r="K3219" s="73">
        <f t="shared" si="151"/>
        <v>2.5701053642106331</v>
      </c>
      <c r="L3219" s="3" t="e">
        <f t="shared" si="152"/>
        <v>#N/A</v>
      </c>
    </row>
    <row r="3220" spans="1:12" x14ac:dyDescent="0.25">
      <c r="A3220" s="43" t="s">
        <v>47</v>
      </c>
      <c r="B3220" s="43" t="s">
        <v>16</v>
      </c>
      <c r="C3220" s="43" t="s">
        <v>770</v>
      </c>
      <c r="D3220" s="43" t="s">
        <v>371</v>
      </c>
      <c r="E3220" s="43" t="s">
        <v>2275</v>
      </c>
      <c r="F3220" s="43" t="s">
        <v>4075</v>
      </c>
      <c r="G3220" s="43" t="s">
        <v>4654</v>
      </c>
      <c r="H3220" s="76">
        <v>1859</v>
      </c>
      <c r="I3220" s="229">
        <v>2.8219472834857449E-2</v>
      </c>
      <c r="J3220" s="73">
        <f t="shared" si="150"/>
        <v>5.6109006516769631E-4</v>
      </c>
      <c r="K3220" s="73">
        <f t="shared" si="151"/>
        <v>53.503066431146749</v>
      </c>
      <c r="L3220" s="3" t="e">
        <f t="shared" si="152"/>
        <v>#N/A</v>
      </c>
    </row>
    <row r="3221" spans="1:12" x14ac:dyDescent="0.25">
      <c r="A3221" s="43" t="s">
        <v>47</v>
      </c>
      <c r="B3221" s="43" t="s">
        <v>16</v>
      </c>
      <c r="C3221" s="43" t="s">
        <v>770</v>
      </c>
      <c r="D3221" s="43" t="s">
        <v>371</v>
      </c>
      <c r="E3221" s="43" t="s">
        <v>2275</v>
      </c>
      <c r="F3221" s="43" t="s">
        <v>4075</v>
      </c>
      <c r="G3221" s="43" t="s">
        <v>4654</v>
      </c>
      <c r="H3221" s="76">
        <v>1398</v>
      </c>
      <c r="I3221" s="229">
        <v>2.8218884120171674E-2</v>
      </c>
      <c r="J3221" s="73">
        <f t="shared" si="150"/>
        <v>5.6107835970589204E-4</v>
      </c>
      <c r="K3221" s="73">
        <f t="shared" si="151"/>
        <v>40.234387546868838</v>
      </c>
      <c r="L3221" s="3" t="e">
        <f t="shared" si="152"/>
        <v>#N/A</v>
      </c>
    </row>
    <row r="3222" spans="1:12" x14ac:dyDescent="0.25">
      <c r="A3222" s="43" t="s">
        <v>47</v>
      </c>
      <c r="B3222" s="43" t="s">
        <v>16</v>
      </c>
      <c r="C3222" s="43" t="s">
        <v>770</v>
      </c>
      <c r="D3222" s="43" t="s">
        <v>371</v>
      </c>
      <c r="E3222" s="43" t="s">
        <v>2275</v>
      </c>
      <c r="F3222" s="43" t="s">
        <v>4075</v>
      </c>
      <c r="G3222" s="43" t="s">
        <v>4654</v>
      </c>
      <c r="H3222" s="76">
        <v>1843</v>
      </c>
      <c r="I3222" s="229">
        <v>2.8220293000542594E-2</v>
      </c>
      <c r="J3222" s="73">
        <f t="shared" si="150"/>
        <v>5.6110637258847702E-4</v>
      </c>
      <c r="K3222" s="73">
        <f t="shared" si="151"/>
        <v>53.044119044680563</v>
      </c>
      <c r="L3222" s="3" t="e">
        <f t="shared" si="152"/>
        <v>#N/A</v>
      </c>
    </row>
    <row r="3223" spans="1:12" x14ac:dyDescent="0.25">
      <c r="A3223" s="43" t="s">
        <v>47</v>
      </c>
      <c r="B3223" s="43" t="s">
        <v>16</v>
      </c>
      <c r="C3223" s="43" t="s">
        <v>770</v>
      </c>
      <c r="D3223" s="43" t="s">
        <v>371</v>
      </c>
      <c r="E3223" s="43" t="s">
        <v>2275</v>
      </c>
      <c r="F3223" s="43" t="s">
        <v>4075</v>
      </c>
      <c r="G3223" s="43" t="s">
        <v>4654</v>
      </c>
      <c r="H3223" s="76">
        <v>45</v>
      </c>
      <c r="I3223" s="229">
        <v>2.8222222222222221E-2</v>
      </c>
      <c r="J3223" s="73">
        <f t="shared" si="150"/>
        <v>5.6114473145946935E-4</v>
      </c>
      <c r="K3223" s="73">
        <f t="shared" si="151"/>
        <v>1.2952515129156761</v>
      </c>
      <c r="L3223" s="3" t="e">
        <f t="shared" si="152"/>
        <v>#N/A</v>
      </c>
    </row>
    <row r="3224" spans="1:12" x14ac:dyDescent="0.25">
      <c r="A3224" s="43" t="s">
        <v>47</v>
      </c>
      <c r="B3224" s="43" t="s">
        <v>16</v>
      </c>
      <c r="C3224" s="43" t="s">
        <v>770</v>
      </c>
      <c r="D3224" s="43" t="s">
        <v>371</v>
      </c>
      <c r="E3224" s="43" t="s">
        <v>2275</v>
      </c>
      <c r="F3224" s="43" t="s">
        <v>4075</v>
      </c>
      <c r="G3224" s="43" t="s">
        <v>4654</v>
      </c>
      <c r="H3224" s="76">
        <v>910</v>
      </c>
      <c r="I3224" s="229">
        <v>2.8219780219780218E-2</v>
      </c>
      <c r="J3224" s="73">
        <f t="shared" si="150"/>
        <v>5.6109617692702497E-4</v>
      </c>
      <c r="K3224" s="73">
        <f t="shared" si="151"/>
        <v>26.190597521003593</v>
      </c>
      <c r="L3224" s="3" t="e">
        <f t="shared" si="152"/>
        <v>#N/A</v>
      </c>
    </row>
    <row r="3225" spans="1:12" x14ac:dyDescent="0.25">
      <c r="A3225" s="43" t="s">
        <v>47</v>
      </c>
      <c r="B3225" s="43" t="s">
        <v>16</v>
      </c>
      <c r="C3225" s="43" t="s">
        <v>770</v>
      </c>
      <c r="D3225" s="43" t="s">
        <v>371</v>
      </c>
      <c r="E3225" s="43" t="s">
        <v>2275</v>
      </c>
      <c r="F3225" s="43" t="s">
        <v>4075</v>
      </c>
      <c r="G3225" s="43" t="s">
        <v>4654</v>
      </c>
      <c r="H3225" s="76">
        <v>42</v>
      </c>
      <c r="I3225" s="229">
        <v>2.8333333333333332E-2</v>
      </c>
      <c r="J3225" s="73">
        <f t="shared" si="150"/>
        <v>5.6335396268568773E-4</v>
      </c>
      <c r="K3225" s="73">
        <f t="shared" si="151"/>
        <v>1.2136608664327988</v>
      </c>
      <c r="L3225" s="3" t="e">
        <f t="shared" si="152"/>
        <v>#N/A</v>
      </c>
    </row>
    <row r="3226" spans="1:12" x14ac:dyDescent="0.25">
      <c r="A3226" s="43" t="s">
        <v>47</v>
      </c>
      <c r="B3226" s="43" t="s">
        <v>16</v>
      </c>
      <c r="C3226" s="43" t="s">
        <v>770</v>
      </c>
      <c r="D3226" s="43" t="s">
        <v>371</v>
      </c>
      <c r="E3226" s="43" t="s">
        <v>2275</v>
      </c>
      <c r="F3226" s="43" t="s">
        <v>4075</v>
      </c>
      <c r="G3226" s="43" t="s">
        <v>4654</v>
      </c>
      <c r="H3226" s="76">
        <v>2073</v>
      </c>
      <c r="I3226" s="229">
        <v>2.8219971056439943E-2</v>
      </c>
      <c r="J3226" s="73">
        <f t="shared" si="150"/>
        <v>5.6109997134779486E-4</v>
      </c>
      <c r="K3226" s="73">
        <f t="shared" si="151"/>
        <v>59.663160240603986</v>
      </c>
      <c r="L3226" s="3" t="e">
        <f t="shared" si="152"/>
        <v>#N/A</v>
      </c>
    </row>
    <row r="3227" spans="1:12" x14ac:dyDescent="0.25">
      <c r="A3227" s="43" t="s">
        <v>47</v>
      </c>
      <c r="B3227" s="43" t="s">
        <v>16</v>
      </c>
      <c r="C3227" s="43" t="s">
        <v>770</v>
      </c>
      <c r="D3227" s="43" t="s">
        <v>371</v>
      </c>
      <c r="E3227" s="43" t="s">
        <v>2275</v>
      </c>
      <c r="F3227" s="43" t="s">
        <v>4075</v>
      </c>
      <c r="G3227" s="43" t="s">
        <v>4654</v>
      </c>
      <c r="H3227" s="76">
        <v>603</v>
      </c>
      <c r="I3227" s="229">
        <v>2.8208955223880592E-2</v>
      </c>
      <c r="J3227" s="73">
        <f t="shared" si="150"/>
        <v>5.6088094265633866E-4</v>
      </c>
      <c r="K3227" s="73">
        <f t="shared" si="151"/>
        <v>17.34821120842177</v>
      </c>
      <c r="L3227" s="3" t="e">
        <f t="shared" si="152"/>
        <v>#N/A</v>
      </c>
    </row>
    <row r="3228" spans="1:12" x14ac:dyDescent="0.25">
      <c r="A3228" s="43" t="s">
        <v>47</v>
      </c>
      <c r="B3228" s="43" t="s">
        <v>16</v>
      </c>
      <c r="C3228" s="43" t="s">
        <v>770</v>
      </c>
      <c r="D3228" s="43" t="s">
        <v>371</v>
      </c>
      <c r="E3228" s="43" t="s">
        <v>2275</v>
      </c>
      <c r="F3228" s="43" t="s">
        <v>4075</v>
      </c>
      <c r="G3228" s="43" t="s">
        <v>4654</v>
      </c>
      <c r="H3228" s="76">
        <v>42</v>
      </c>
      <c r="I3228" s="229">
        <v>2.8333333333333332E-2</v>
      </c>
      <c r="J3228" s="73">
        <f t="shared" si="150"/>
        <v>5.6335396268568773E-4</v>
      </c>
      <c r="K3228" s="73">
        <f t="shared" si="151"/>
        <v>1.2136608664327988</v>
      </c>
      <c r="L3228" s="3" t="e">
        <f t="shared" si="152"/>
        <v>#N/A</v>
      </c>
    </row>
    <row r="3229" spans="1:12" x14ac:dyDescent="0.25">
      <c r="A3229" s="43" t="s">
        <v>47</v>
      </c>
      <c r="B3229" s="43" t="s">
        <v>16</v>
      </c>
      <c r="C3229" s="43" t="s">
        <v>770</v>
      </c>
      <c r="D3229" s="43" t="s">
        <v>371</v>
      </c>
      <c r="E3229" s="43" t="s">
        <v>2275</v>
      </c>
      <c r="F3229" s="43" t="s">
        <v>4075</v>
      </c>
      <c r="G3229" s="43" t="s">
        <v>4654</v>
      </c>
      <c r="H3229" s="76">
        <v>1148</v>
      </c>
      <c r="I3229" s="229">
        <v>2.822299651567944E-2</v>
      </c>
      <c r="J3229" s="73">
        <f t="shared" si="150"/>
        <v>5.6116012679902484E-4</v>
      </c>
      <c r="K3229" s="73">
        <f t="shared" si="151"/>
        <v>33.044211825565277</v>
      </c>
      <c r="L3229" s="3" t="e">
        <f t="shared" si="152"/>
        <v>#N/A</v>
      </c>
    </row>
    <row r="3230" spans="1:12" x14ac:dyDescent="0.25">
      <c r="A3230" s="43" t="s">
        <v>47</v>
      </c>
      <c r="B3230" s="43" t="s">
        <v>16</v>
      </c>
      <c r="C3230" s="43" t="s">
        <v>770</v>
      </c>
      <c r="D3230" s="43" t="s">
        <v>371</v>
      </c>
      <c r="E3230" s="43" t="s">
        <v>2275</v>
      </c>
      <c r="F3230" s="43" t="s">
        <v>4075</v>
      </c>
      <c r="G3230" s="43" t="s">
        <v>4654</v>
      </c>
      <c r="H3230" s="76">
        <v>51</v>
      </c>
      <c r="I3230" s="229">
        <v>2.8235294117647056E-2</v>
      </c>
      <c r="J3230" s="73">
        <f t="shared" si="150"/>
        <v>5.6140464101549496E-4</v>
      </c>
      <c r="K3230" s="73">
        <f t="shared" si="151"/>
        <v>1.4686316366917902</v>
      </c>
      <c r="L3230" s="3" t="e">
        <f t="shared" si="152"/>
        <v>#N/A</v>
      </c>
    </row>
    <row r="3231" spans="1:12" x14ac:dyDescent="0.25">
      <c r="A3231" s="43" t="s">
        <v>47</v>
      </c>
      <c r="B3231" s="43" t="s">
        <v>16</v>
      </c>
      <c r="C3231" s="43" t="s">
        <v>770</v>
      </c>
      <c r="D3231" s="43" t="s">
        <v>371</v>
      </c>
      <c r="E3231" s="43" t="s">
        <v>2275</v>
      </c>
      <c r="F3231" s="43" t="s">
        <v>4075</v>
      </c>
      <c r="G3231" s="43" t="s">
        <v>4654</v>
      </c>
      <c r="H3231" s="76">
        <v>66</v>
      </c>
      <c r="I3231" s="229">
        <v>2.8333333333333335E-2</v>
      </c>
      <c r="J3231" s="73">
        <f t="shared" si="150"/>
        <v>5.6335396268568773E-4</v>
      </c>
      <c r="K3231" s="73">
        <f t="shared" si="151"/>
        <v>1.9071813615372555</v>
      </c>
      <c r="L3231" s="3" t="e">
        <f t="shared" si="152"/>
        <v>#N/A</v>
      </c>
    </row>
    <row r="3232" spans="1:12" x14ac:dyDescent="0.25">
      <c r="A3232" s="43" t="s">
        <v>47</v>
      </c>
      <c r="B3232" s="43" t="s">
        <v>16</v>
      </c>
      <c r="C3232" s="43" t="s">
        <v>770</v>
      </c>
      <c r="D3232" s="43" t="s">
        <v>371</v>
      </c>
      <c r="E3232" s="43" t="s">
        <v>2275</v>
      </c>
      <c r="F3232" s="43" t="s">
        <v>4075</v>
      </c>
      <c r="G3232" s="43" t="s">
        <v>4654</v>
      </c>
      <c r="H3232" s="76">
        <v>5580</v>
      </c>
      <c r="I3232" s="229">
        <v>2.8220430107526888E-2</v>
      </c>
      <c r="J3232" s="73">
        <f t="shared" si="150"/>
        <v>5.611090986977563E-4</v>
      </c>
      <c r="K3232" s="73">
        <f t="shared" si="151"/>
        <v>160.60098877073352</v>
      </c>
      <c r="L3232" s="3" t="e">
        <f t="shared" si="152"/>
        <v>#N/A</v>
      </c>
    </row>
    <row r="3233" spans="1:12" x14ac:dyDescent="0.25">
      <c r="A3233" s="43" t="s">
        <v>47</v>
      </c>
      <c r="B3233" s="43" t="s">
        <v>16</v>
      </c>
      <c r="C3233" s="43" t="s">
        <v>770</v>
      </c>
      <c r="D3233" s="43" t="s">
        <v>371</v>
      </c>
      <c r="E3233" s="43" t="s">
        <v>2276</v>
      </c>
      <c r="F3233" s="43" t="s">
        <v>4076</v>
      </c>
      <c r="G3233" s="43" t="s">
        <v>4654</v>
      </c>
      <c r="H3233" s="76">
        <v>2686</v>
      </c>
      <c r="I3233" s="229">
        <v>2.8220402084884584E-2</v>
      </c>
      <c r="J3233" s="73">
        <f t="shared" si="150"/>
        <v>5.6110854152128847E-4</v>
      </c>
      <c r="K3233" s="73">
        <f t="shared" si="151"/>
        <v>77.307137542526164</v>
      </c>
      <c r="L3233" s="3" t="e">
        <f t="shared" si="152"/>
        <v>#N/A</v>
      </c>
    </row>
    <row r="3234" spans="1:12" x14ac:dyDescent="0.25">
      <c r="A3234" s="43" t="s">
        <v>47</v>
      </c>
      <c r="B3234" s="43" t="s">
        <v>16</v>
      </c>
      <c r="C3234" s="43" t="s">
        <v>770</v>
      </c>
      <c r="D3234" s="43" t="s">
        <v>371</v>
      </c>
      <c r="E3234" s="43" t="s">
        <v>2276</v>
      </c>
      <c r="F3234" s="43" t="s">
        <v>4076</v>
      </c>
      <c r="G3234" s="43" t="s">
        <v>4654</v>
      </c>
      <c r="H3234" s="76">
        <v>3864</v>
      </c>
      <c r="I3234" s="229">
        <v>2.8219461697722565E-2</v>
      </c>
      <c r="J3234" s="73">
        <f t="shared" si="150"/>
        <v>5.6108984372714085E-4</v>
      </c>
      <c r="K3234" s="73">
        <f t="shared" si="151"/>
        <v>111.20805115616166</v>
      </c>
      <c r="L3234" s="3" t="e">
        <f t="shared" si="152"/>
        <v>#N/A</v>
      </c>
    </row>
    <row r="3235" spans="1:12" x14ac:dyDescent="0.25">
      <c r="A3235" s="43" t="s">
        <v>47</v>
      </c>
      <c r="B3235" s="43" t="s">
        <v>16</v>
      </c>
      <c r="C3235" s="43" t="s">
        <v>770</v>
      </c>
      <c r="D3235" s="43" t="s">
        <v>371</v>
      </c>
      <c r="E3235" s="43" t="s">
        <v>2276</v>
      </c>
      <c r="F3235" s="43" t="s">
        <v>4076</v>
      </c>
      <c r="G3235" s="43" t="s">
        <v>4654</v>
      </c>
      <c r="H3235" s="76">
        <v>675</v>
      </c>
      <c r="I3235" s="229">
        <v>2.8222222222222218E-2</v>
      </c>
      <c r="J3235" s="73">
        <f t="shared" si="150"/>
        <v>5.6114473145946924E-4</v>
      </c>
      <c r="K3235" s="73">
        <f t="shared" si="151"/>
        <v>19.428772693735137</v>
      </c>
      <c r="L3235" s="3" t="e">
        <f t="shared" si="152"/>
        <v>#N/A</v>
      </c>
    </row>
    <row r="3236" spans="1:12" x14ac:dyDescent="0.25">
      <c r="A3236" s="43" t="s">
        <v>47</v>
      </c>
      <c r="B3236" s="43" t="s">
        <v>16</v>
      </c>
      <c r="C3236" s="43" t="s">
        <v>770</v>
      </c>
      <c r="D3236" s="43" t="s">
        <v>371</v>
      </c>
      <c r="E3236" s="43" t="s">
        <v>2276</v>
      </c>
      <c r="F3236" s="43" t="s">
        <v>4076</v>
      </c>
      <c r="G3236" s="43" t="s">
        <v>4654</v>
      </c>
      <c r="H3236" s="76">
        <v>456</v>
      </c>
      <c r="I3236" s="229">
        <v>2.8223684210526317E-2</v>
      </c>
      <c r="J3236" s="73">
        <f t="shared" si="150"/>
        <v>5.6117380029139336E-4</v>
      </c>
      <c r="K3236" s="73">
        <f t="shared" si="151"/>
        <v>13.125895252932876</v>
      </c>
      <c r="L3236" s="3" t="e">
        <f t="shared" si="152"/>
        <v>#N/A</v>
      </c>
    </row>
    <row r="3237" spans="1:12" x14ac:dyDescent="0.25">
      <c r="A3237" s="43" t="s">
        <v>47</v>
      </c>
      <c r="B3237" s="43" t="s">
        <v>16</v>
      </c>
      <c r="C3237" s="43" t="s">
        <v>770</v>
      </c>
      <c r="D3237" s="43" t="s">
        <v>371</v>
      </c>
      <c r="E3237" s="43" t="s">
        <v>2276</v>
      </c>
      <c r="F3237" s="43" t="s">
        <v>4076</v>
      </c>
      <c r="G3237" s="43" t="s">
        <v>4654</v>
      </c>
      <c r="H3237" s="76">
        <v>498</v>
      </c>
      <c r="I3237" s="229">
        <v>2.8232931726907627E-2</v>
      </c>
      <c r="J3237" s="73">
        <f t="shared" si="150"/>
        <v>5.6135766940898437E-4</v>
      </c>
      <c r="K3237" s="73">
        <f t="shared" si="151"/>
        <v>14.339556119365673</v>
      </c>
      <c r="L3237" s="3" t="e">
        <f t="shared" si="152"/>
        <v>#N/A</v>
      </c>
    </row>
    <row r="3238" spans="1:12" x14ac:dyDescent="0.25">
      <c r="A3238" s="43" t="s">
        <v>47</v>
      </c>
      <c r="B3238" s="43" t="s">
        <v>16</v>
      </c>
      <c r="C3238" s="43" t="s">
        <v>770</v>
      </c>
      <c r="D3238" s="43" t="s">
        <v>371</v>
      </c>
      <c r="E3238" s="43" t="s">
        <v>2276</v>
      </c>
      <c r="F3238" s="43" t="s">
        <v>4076</v>
      </c>
      <c r="G3238" s="43" t="s">
        <v>4654</v>
      </c>
      <c r="H3238" s="76">
        <v>759</v>
      </c>
      <c r="I3238" s="229">
        <v>2.8208168642951247E-2</v>
      </c>
      <c r="J3238" s="73">
        <f t="shared" si="150"/>
        <v>5.6086530300397924E-4</v>
      </c>
      <c r="K3238" s="73">
        <f t="shared" si="151"/>
        <v>21.835696764980018</v>
      </c>
      <c r="L3238" s="3" t="e">
        <f t="shared" si="152"/>
        <v>#N/A</v>
      </c>
    </row>
    <row r="3239" spans="1:12" x14ac:dyDescent="0.25">
      <c r="A3239" s="43" t="s">
        <v>47</v>
      </c>
      <c r="B3239" s="43" t="s">
        <v>16</v>
      </c>
      <c r="C3239" s="43" t="s">
        <v>770</v>
      </c>
      <c r="D3239" s="43" t="s">
        <v>371</v>
      </c>
      <c r="E3239" s="43" t="s">
        <v>2276</v>
      </c>
      <c r="F3239" s="43" t="s">
        <v>4076</v>
      </c>
      <c r="G3239" s="43" t="s">
        <v>4654</v>
      </c>
      <c r="H3239" s="76">
        <v>37</v>
      </c>
      <c r="I3239" s="229">
        <v>2.837837837837838E-2</v>
      </c>
      <c r="J3239" s="73">
        <f t="shared" si="150"/>
        <v>5.6424959696658712E-4</v>
      </c>
      <c r="K3239" s="73">
        <f t="shared" si="151"/>
        <v>1.0708772350877638</v>
      </c>
      <c r="L3239" s="3" t="e">
        <f t="shared" si="152"/>
        <v>#N/A</v>
      </c>
    </row>
    <row r="3240" spans="1:12" x14ac:dyDescent="0.25">
      <c r="A3240" s="43" t="s">
        <v>47</v>
      </c>
      <c r="B3240" s="43" t="s">
        <v>16</v>
      </c>
      <c r="C3240" s="43" t="s">
        <v>770</v>
      </c>
      <c r="D3240" s="43" t="s">
        <v>371</v>
      </c>
      <c r="E3240" s="43" t="s">
        <v>2276</v>
      </c>
      <c r="F3240" s="43" t="s">
        <v>4076</v>
      </c>
      <c r="G3240" s="43" t="s">
        <v>4654</v>
      </c>
      <c r="H3240" s="76">
        <v>2022</v>
      </c>
      <c r="I3240" s="229">
        <v>2.8219584569732937E-2</v>
      </c>
      <c r="J3240" s="73">
        <f t="shared" si="150"/>
        <v>5.6109228680128022E-4</v>
      </c>
      <c r="K3240" s="73">
        <f t="shared" si="151"/>
        <v>58.194528603912183</v>
      </c>
      <c r="L3240" s="3" t="e">
        <f t="shared" si="152"/>
        <v>#N/A</v>
      </c>
    </row>
    <row r="3241" spans="1:12" x14ac:dyDescent="0.25">
      <c r="A3241" s="43" t="s">
        <v>47</v>
      </c>
      <c r="B3241" s="43" t="s">
        <v>16</v>
      </c>
      <c r="C3241" s="43" t="s">
        <v>773</v>
      </c>
      <c r="D3241" s="43" t="s">
        <v>371</v>
      </c>
      <c r="E3241" s="43" t="s">
        <v>2277</v>
      </c>
      <c r="F3241" s="43" t="s">
        <v>4077</v>
      </c>
      <c r="G3241" s="43" t="s">
        <v>4654</v>
      </c>
      <c r="H3241" s="76">
        <v>7050</v>
      </c>
      <c r="I3241" s="229">
        <v>2.8500709219858159E-2</v>
      </c>
      <c r="J3241" s="73">
        <f t="shared" si="150"/>
        <v>5.6668191100092745E-4</v>
      </c>
      <c r="K3241" s="73">
        <f t="shared" si="151"/>
        <v>204.92510747255656</v>
      </c>
      <c r="L3241" s="3" t="e">
        <f t="shared" si="152"/>
        <v>#N/A</v>
      </c>
    </row>
    <row r="3242" spans="1:12" x14ac:dyDescent="0.25">
      <c r="A3242" s="43" t="s">
        <v>47</v>
      </c>
      <c r="B3242" s="43" t="s">
        <v>16</v>
      </c>
      <c r="C3242" s="43" t="s">
        <v>773</v>
      </c>
      <c r="D3242" s="43" t="s">
        <v>371</v>
      </c>
      <c r="E3242" s="43" t="s">
        <v>2277</v>
      </c>
      <c r="F3242" s="43" t="s">
        <v>4077</v>
      </c>
      <c r="G3242" s="43" t="s">
        <v>4654</v>
      </c>
      <c r="H3242" s="76">
        <v>171</v>
      </c>
      <c r="I3242" s="229">
        <v>2.8479532163742691E-2</v>
      </c>
      <c r="J3242" s="73">
        <f t="shared" si="150"/>
        <v>5.6626084587808043E-4</v>
      </c>
      <c r="K3242" s="73">
        <f t="shared" si="151"/>
        <v>4.9668306046451525</v>
      </c>
      <c r="L3242" s="3" t="e">
        <f t="shared" si="152"/>
        <v>#N/A</v>
      </c>
    </row>
    <row r="3243" spans="1:12" x14ac:dyDescent="0.25">
      <c r="A3243" s="43" t="s">
        <v>47</v>
      </c>
      <c r="B3243" s="43" t="s">
        <v>16</v>
      </c>
      <c r="C3243" s="43" t="s">
        <v>773</v>
      </c>
      <c r="D3243" s="43" t="s">
        <v>371</v>
      </c>
      <c r="E3243" s="43" t="s">
        <v>2277</v>
      </c>
      <c r="F3243" s="43" t="s">
        <v>4077</v>
      </c>
      <c r="G3243" s="43" t="s">
        <v>4654</v>
      </c>
      <c r="H3243" s="76">
        <v>9964</v>
      </c>
      <c r="I3243" s="229">
        <v>2.8499598554797272E-2</v>
      </c>
      <c r="J3243" s="73">
        <f t="shared" si="150"/>
        <v>5.6665982755751802E-4</v>
      </c>
      <c r="K3243" s="73">
        <f t="shared" si="151"/>
        <v>289.61619852178313</v>
      </c>
      <c r="L3243" s="3" t="e">
        <f t="shared" si="152"/>
        <v>#N/A</v>
      </c>
    </row>
    <row r="3244" spans="1:12" x14ac:dyDescent="0.25">
      <c r="A3244" s="43" t="s">
        <v>47</v>
      </c>
      <c r="B3244" s="43" t="s">
        <v>16</v>
      </c>
      <c r="C3244" s="43" t="s">
        <v>773</v>
      </c>
      <c r="D3244" s="43" t="s">
        <v>371</v>
      </c>
      <c r="E3244" s="43" t="s">
        <v>2277</v>
      </c>
      <c r="F3244" s="43" t="s">
        <v>4077</v>
      </c>
      <c r="G3244" s="43" t="s">
        <v>4654</v>
      </c>
      <c r="H3244" s="76">
        <v>52</v>
      </c>
      <c r="I3244" s="229">
        <v>2.8461538461538462E-2</v>
      </c>
      <c r="J3244" s="73">
        <f t="shared" si="150"/>
        <v>5.6590307563901662E-4</v>
      </c>
      <c r="K3244" s="73">
        <f t="shared" si="151"/>
        <v>1.5094269599332288</v>
      </c>
      <c r="L3244" s="3" t="e">
        <f t="shared" si="152"/>
        <v>#N/A</v>
      </c>
    </row>
    <row r="3245" spans="1:12" x14ac:dyDescent="0.25">
      <c r="A3245" s="43" t="s">
        <v>47</v>
      </c>
      <c r="B3245" s="43" t="s">
        <v>16</v>
      </c>
      <c r="C3245" s="43" t="s">
        <v>773</v>
      </c>
      <c r="D3245" s="43" t="s">
        <v>371</v>
      </c>
      <c r="E3245" s="43" t="s">
        <v>2277</v>
      </c>
      <c r="F3245" s="43" t="s">
        <v>4077</v>
      </c>
      <c r="G3245" s="43" t="s">
        <v>4654</v>
      </c>
      <c r="H3245" s="76">
        <v>4577</v>
      </c>
      <c r="I3245" s="229">
        <v>2.8499016823246667E-2</v>
      </c>
      <c r="J3245" s="73">
        <f t="shared" si="150"/>
        <v>5.6664826094195609E-4</v>
      </c>
      <c r="K3245" s="73">
        <f t="shared" si="151"/>
        <v>133.03354909033132</v>
      </c>
      <c r="L3245" s="3" t="e">
        <f t="shared" si="152"/>
        <v>#N/A</v>
      </c>
    </row>
    <row r="3246" spans="1:12" x14ac:dyDescent="0.25">
      <c r="A3246" s="43" t="s">
        <v>47</v>
      </c>
      <c r="B3246" s="43" t="s">
        <v>16</v>
      </c>
      <c r="C3246" s="43" t="s">
        <v>773</v>
      </c>
      <c r="D3246" s="43" t="s">
        <v>371</v>
      </c>
      <c r="E3246" s="43" t="s">
        <v>2277</v>
      </c>
      <c r="F3246" s="43" t="s">
        <v>4077</v>
      </c>
      <c r="G3246" s="43" t="s">
        <v>4654</v>
      </c>
      <c r="H3246" s="76">
        <v>147</v>
      </c>
      <c r="I3246" s="229">
        <v>2.8503401360544221E-2</v>
      </c>
      <c r="J3246" s="73">
        <f t="shared" si="150"/>
        <v>5.6673543905234858E-4</v>
      </c>
      <c r="K3246" s="73">
        <f t="shared" si="151"/>
        <v>4.273310109540696</v>
      </c>
      <c r="L3246" s="3" t="e">
        <f t="shared" si="152"/>
        <v>#N/A</v>
      </c>
    </row>
    <row r="3247" spans="1:12" x14ac:dyDescent="0.25">
      <c r="A3247" s="43" t="s">
        <v>47</v>
      </c>
      <c r="B3247" s="43" t="s">
        <v>16</v>
      </c>
      <c r="C3247" s="43" t="s">
        <v>773</v>
      </c>
      <c r="D3247" s="43" t="s">
        <v>371</v>
      </c>
      <c r="E3247" s="43" t="s">
        <v>2277</v>
      </c>
      <c r="F3247" s="43" t="s">
        <v>4077</v>
      </c>
      <c r="G3247" s="43" t="s">
        <v>4654</v>
      </c>
      <c r="H3247" s="76">
        <v>6145</v>
      </c>
      <c r="I3247" s="229">
        <v>2.849959316517494E-2</v>
      </c>
      <c r="J3247" s="73">
        <f t="shared" si="150"/>
        <v>5.6665972039522043E-4</v>
      </c>
      <c r="K3247" s="73">
        <f t="shared" si="151"/>
        <v>178.61212398182863</v>
      </c>
      <c r="L3247" s="3" t="e">
        <f t="shared" si="152"/>
        <v>#N/A</v>
      </c>
    </row>
    <row r="3248" spans="1:12" x14ac:dyDescent="0.25">
      <c r="A3248" s="43" t="s">
        <v>47</v>
      </c>
      <c r="B3248" s="43" t="s">
        <v>16</v>
      </c>
      <c r="C3248" s="43" t="s">
        <v>773</v>
      </c>
      <c r="D3248" s="43" t="s">
        <v>371</v>
      </c>
      <c r="E3248" s="43" t="s">
        <v>2277</v>
      </c>
      <c r="F3248" s="43" t="s">
        <v>4077</v>
      </c>
      <c r="G3248" s="43" t="s">
        <v>4654</v>
      </c>
      <c r="H3248" s="76">
        <v>8445</v>
      </c>
      <c r="I3248" s="229">
        <v>2.8499703966844286E-2</v>
      </c>
      <c r="J3248" s="73">
        <f t="shared" si="150"/>
        <v>5.6666192347379091E-4</v>
      </c>
      <c r="K3248" s="73">
        <f t="shared" si="151"/>
        <v>245.46545994373616</v>
      </c>
      <c r="L3248" s="3" t="e">
        <f t="shared" si="152"/>
        <v>#N/A</v>
      </c>
    </row>
    <row r="3249" spans="1:12" x14ac:dyDescent="0.25">
      <c r="A3249" s="43" t="s">
        <v>47</v>
      </c>
      <c r="B3249" s="43" t="s">
        <v>16</v>
      </c>
      <c r="C3249" s="43" t="s">
        <v>773</v>
      </c>
      <c r="D3249" s="43" t="s">
        <v>371</v>
      </c>
      <c r="E3249" s="43" t="s">
        <v>2277</v>
      </c>
      <c r="F3249" s="43" t="s">
        <v>4077</v>
      </c>
      <c r="G3249" s="43" t="s">
        <v>4654</v>
      </c>
      <c r="H3249" s="76">
        <v>9597</v>
      </c>
      <c r="I3249" s="229">
        <v>2.8499531103469835E-2</v>
      </c>
      <c r="J3249" s="73">
        <f t="shared" si="150"/>
        <v>5.6665848641730861E-4</v>
      </c>
      <c r="K3249" s="73">
        <f t="shared" si="151"/>
        <v>278.94822149414694</v>
      </c>
      <c r="L3249" s="3" t="e">
        <f t="shared" si="152"/>
        <v>#N/A</v>
      </c>
    </row>
    <row r="3250" spans="1:12" x14ac:dyDescent="0.25">
      <c r="A3250" s="43" t="s">
        <v>47</v>
      </c>
      <c r="B3250" s="43" t="s">
        <v>16</v>
      </c>
      <c r="C3250" s="43" t="s">
        <v>773</v>
      </c>
      <c r="D3250" s="43" t="s">
        <v>371</v>
      </c>
      <c r="E3250" s="43" t="s">
        <v>2277</v>
      </c>
      <c r="F3250" s="43" t="s">
        <v>4077</v>
      </c>
      <c r="G3250" s="43" t="s">
        <v>4654</v>
      </c>
      <c r="H3250" s="76">
        <v>76</v>
      </c>
      <c r="I3250" s="229">
        <v>2.8552631578947368E-2</v>
      </c>
      <c r="J3250" s="73">
        <f t="shared" si="150"/>
        <v>5.6771428747427668E-4</v>
      </c>
      <c r="K3250" s="73">
        <f t="shared" si="151"/>
        <v>2.2131462858480448</v>
      </c>
      <c r="L3250" s="3" t="e">
        <f t="shared" si="152"/>
        <v>#N/A</v>
      </c>
    </row>
    <row r="3251" spans="1:12" x14ac:dyDescent="0.25">
      <c r="A3251" s="43" t="s">
        <v>47</v>
      </c>
      <c r="B3251" s="43" t="s">
        <v>16</v>
      </c>
      <c r="C3251" s="43" t="s">
        <v>773</v>
      </c>
      <c r="D3251" s="43" t="s">
        <v>371</v>
      </c>
      <c r="E3251" s="43" t="s">
        <v>2277</v>
      </c>
      <c r="F3251" s="43" t="s">
        <v>4077</v>
      </c>
      <c r="G3251" s="43" t="s">
        <v>4654</v>
      </c>
      <c r="H3251" s="76">
        <v>4970</v>
      </c>
      <c r="I3251" s="229">
        <v>2.8501006036217306E-2</v>
      </c>
      <c r="J3251" s="73">
        <f t="shared" si="150"/>
        <v>5.6668781262464918E-4</v>
      </c>
      <c r="K3251" s="73">
        <f t="shared" si="151"/>
        <v>144.46643842874451</v>
      </c>
      <c r="L3251" s="3" t="e">
        <f t="shared" si="152"/>
        <v>#N/A</v>
      </c>
    </row>
    <row r="3252" spans="1:12" x14ac:dyDescent="0.25">
      <c r="A3252" s="43" t="s">
        <v>47</v>
      </c>
      <c r="B3252" s="43" t="s">
        <v>16</v>
      </c>
      <c r="C3252" s="43" t="s">
        <v>773</v>
      </c>
      <c r="D3252" s="43" t="s">
        <v>371</v>
      </c>
      <c r="E3252" s="43" t="s">
        <v>2277</v>
      </c>
      <c r="F3252" s="43" t="s">
        <v>4077</v>
      </c>
      <c r="G3252" s="43" t="s">
        <v>4654</v>
      </c>
      <c r="H3252" s="76">
        <v>65</v>
      </c>
      <c r="I3252" s="229">
        <v>2.8461538461538462E-2</v>
      </c>
      <c r="J3252" s="73">
        <f t="shared" si="150"/>
        <v>5.6590307563901662E-4</v>
      </c>
      <c r="K3252" s="73">
        <f t="shared" si="151"/>
        <v>1.8867836999165359</v>
      </c>
      <c r="L3252" s="3" t="e">
        <f t="shared" si="152"/>
        <v>#N/A</v>
      </c>
    </row>
    <row r="3253" spans="1:12" x14ac:dyDescent="0.25">
      <c r="A3253" s="43" t="s">
        <v>47</v>
      </c>
      <c r="B3253" s="43" t="s">
        <v>16</v>
      </c>
      <c r="C3253" s="43" t="s">
        <v>773</v>
      </c>
      <c r="D3253" s="43" t="s">
        <v>371</v>
      </c>
      <c r="E3253" s="43" t="s">
        <v>2277</v>
      </c>
      <c r="F3253" s="43" t="s">
        <v>4077</v>
      </c>
      <c r="G3253" s="43" t="s">
        <v>4654</v>
      </c>
      <c r="H3253" s="76">
        <v>171</v>
      </c>
      <c r="I3253" s="229">
        <v>2.8479532163742691E-2</v>
      </c>
      <c r="J3253" s="73">
        <f t="shared" si="150"/>
        <v>5.6626084587808043E-4</v>
      </c>
      <c r="K3253" s="73">
        <f t="shared" si="151"/>
        <v>4.9668306046451525</v>
      </c>
      <c r="L3253" s="3" t="e">
        <f t="shared" si="152"/>
        <v>#N/A</v>
      </c>
    </row>
    <row r="3254" spans="1:12" x14ac:dyDescent="0.25">
      <c r="A3254" s="43" t="s">
        <v>47</v>
      </c>
      <c r="B3254" s="43" t="s">
        <v>16</v>
      </c>
      <c r="C3254" s="43" t="s">
        <v>773</v>
      </c>
      <c r="D3254" s="43" t="s">
        <v>371</v>
      </c>
      <c r="E3254" s="43" t="s">
        <v>2277</v>
      </c>
      <c r="F3254" s="43" t="s">
        <v>4077</v>
      </c>
      <c r="G3254" s="43" t="s">
        <v>4654</v>
      </c>
      <c r="H3254" s="76">
        <v>11897</v>
      </c>
      <c r="I3254" s="229">
        <v>2.8499621753383206E-2</v>
      </c>
      <c r="J3254" s="73">
        <f t="shared" si="150"/>
        <v>5.6666028881688206E-4</v>
      </c>
      <c r="K3254" s="73">
        <f t="shared" si="151"/>
        <v>345.80155745605447</v>
      </c>
      <c r="L3254" s="3" t="e">
        <f t="shared" si="152"/>
        <v>#N/A</v>
      </c>
    </row>
    <row r="3255" spans="1:12" x14ac:dyDescent="0.25">
      <c r="A3255" s="43" t="s">
        <v>47</v>
      </c>
      <c r="B3255" s="43" t="s">
        <v>16</v>
      </c>
      <c r="C3255" s="43" t="s">
        <v>773</v>
      </c>
      <c r="D3255" s="43" t="s">
        <v>371</v>
      </c>
      <c r="E3255" s="43" t="s">
        <v>2277</v>
      </c>
      <c r="F3255" s="43" t="s">
        <v>4077</v>
      </c>
      <c r="G3255" s="43" t="s">
        <v>4654</v>
      </c>
      <c r="H3255" s="76">
        <v>101</v>
      </c>
      <c r="I3255" s="229">
        <v>2.8514851485148512E-2</v>
      </c>
      <c r="J3255" s="73">
        <f t="shared" si="150"/>
        <v>5.6696310280772758E-4</v>
      </c>
      <c r="K3255" s="73">
        <f t="shared" si="151"/>
        <v>2.9372632733835804</v>
      </c>
      <c r="L3255" s="3" t="e">
        <f t="shared" si="152"/>
        <v>#N/A</v>
      </c>
    </row>
    <row r="3256" spans="1:12" x14ac:dyDescent="0.25">
      <c r="A3256" s="43" t="s">
        <v>47</v>
      </c>
      <c r="B3256" s="43" t="s">
        <v>16</v>
      </c>
      <c r="C3256" s="43" t="s">
        <v>773</v>
      </c>
      <c r="D3256" s="43" t="s">
        <v>371</v>
      </c>
      <c r="E3256" s="43" t="s">
        <v>2277</v>
      </c>
      <c r="F3256" s="43" t="s">
        <v>4077</v>
      </c>
      <c r="G3256" s="43" t="s">
        <v>4654</v>
      </c>
      <c r="H3256" s="76">
        <v>52</v>
      </c>
      <c r="I3256" s="229">
        <v>2.8461538461538462E-2</v>
      </c>
      <c r="J3256" s="73">
        <f t="shared" si="150"/>
        <v>5.6590307563901662E-4</v>
      </c>
      <c r="K3256" s="73">
        <f t="shared" si="151"/>
        <v>1.5094269599332288</v>
      </c>
      <c r="L3256" s="3" t="e">
        <f t="shared" si="152"/>
        <v>#N/A</v>
      </c>
    </row>
    <row r="3257" spans="1:12" x14ac:dyDescent="0.25">
      <c r="A3257" s="43" t="s">
        <v>47</v>
      </c>
      <c r="B3257" s="43" t="s">
        <v>16</v>
      </c>
      <c r="C3257" s="43" t="s">
        <v>773</v>
      </c>
      <c r="D3257" s="43" t="s">
        <v>371</v>
      </c>
      <c r="E3257" s="43" t="s">
        <v>2277</v>
      </c>
      <c r="F3257" s="43" t="s">
        <v>4077</v>
      </c>
      <c r="G3257" s="43" t="s">
        <v>4654</v>
      </c>
      <c r="H3257" s="76">
        <v>7540</v>
      </c>
      <c r="I3257" s="229">
        <v>2.8499999999999998E-2</v>
      </c>
      <c r="J3257" s="73">
        <f t="shared" si="150"/>
        <v>5.6666780952501525E-4</v>
      </c>
      <c r="K3257" s="73">
        <f t="shared" si="151"/>
        <v>219.1626752838186</v>
      </c>
      <c r="L3257" s="3" t="e">
        <f t="shared" si="152"/>
        <v>#N/A</v>
      </c>
    </row>
    <row r="3258" spans="1:12" x14ac:dyDescent="0.25">
      <c r="A3258" s="43" t="s">
        <v>47</v>
      </c>
      <c r="B3258" s="43" t="s">
        <v>16</v>
      </c>
      <c r="C3258" s="43" t="s">
        <v>773</v>
      </c>
      <c r="D3258" s="43" t="s">
        <v>371</v>
      </c>
      <c r="E3258" s="43" t="s">
        <v>2277</v>
      </c>
      <c r="F3258" s="43" t="s">
        <v>4077</v>
      </c>
      <c r="G3258" s="43" t="s">
        <v>4654</v>
      </c>
      <c r="H3258" s="76">
        <v>10111</v>
      </c>
      <c r="I3258" s="229">
        <v>2.8499653842349919E-2</v>
      </c>
      <c r="J3258" s="73">
        <f t="shared" si="150"/>
        <v>5.6666092684440751E-4</v>
      </c>
      <c r="K3258" s="73">
        <f t="shared" si="151"/>
        <v>293.88950863132385</v>
      </c>
      <c r="L3258" s="3" t="e">
        <f t="shared" si="152"/>
        <v>#N/A</v>
      </c>
    </row>
    <row r="3259" spans="1:12" x14ac:dyDescent="0.25">
      <c r="A3259" s="43" t="s">
        <v>47</v>
      </c>
      <c r="B3259" s="43" t="s">
        <v>16</v>
      </c>
      <c r="C3259" s="43" t="s">
        <v>773</v>
      </c>
      <c r="D3259" s="43" t="s">
        <v>371</v>
      </c>
      <c r="E3259" s="43" t="s">
        <v>2277</v>
      </c>
      <c r="F3259" s="43" t="s">
        <v>4077</v>
      </c>
      <c r="G3259" s="43" t="s">
        <v>4654</v>
      </c>
      <c r="H3259" s="76">
        <v>147</v>
      </c>
      <c r="I3259" s="229">
        <v>2.8503401360544221E-2</v>
      </c>
      <c r="J3259" s="73">
        <f t="shared" si="150"/>
        <v>5.6673543905234858E-4</v>
      </c>
      <c r="K3259" s="73">
        <f t="shared" si="151"/>
        <v>4.273310109540696</v>
      </c>
      <c r="L3259" s="3" t="e">
        <f t="shared" si="152"/>
        <v>#N/A</v>
      </c>
    </row>
    <row r="3260" spans="1:12" x14ac:dyDescent="0.25">
      <c r="A3260" s="43" t="s">
        <v>47</v>
      </c>
      <c r="B3260" s="43" t="s">
        <v>16</v>
      </c>
      <c r="C3260" s="43" t="s">
        <v>773</v>
      </c>
      <c r="D3260" s="43" t="s">
        <v>371</v>
      </c>
      <c r="E3260" s="43" t="s">
        <v>2277</v>
      </c>
      <c r="F3260" s="43" t="s">
        <v>4077</v>
      </c>
      <c r="G3260" s="43" t="s">
        <v>4654</v>
      </c>
      <c r="H3260" s="76">
        <v>10551</v>
      </c>
      <c r="I3260" s="229">
        <v>2.849966827788835E-2</v>
      </c>
      <c r="J3260" s="73">
        <f t="shared" si="150"/>
        <v>5.6666121386738798E-4</v>
      </c>
      <c r="K3260" s="73">
        <f t="shared" si="151"/>
        <v>306.67884246751481</v>
      </c>
      <c r="L3260" s="3" t="e">
        <f t="shared" si="152"/>
        <v>#N/A</v>
      </c>
    </row>
    <row r="3261" spans="1:12" x14ac:dyDescent="0.25">
      <c r="A3261" s="43" t="s">
        <v>47</v>
      </c>
      <c r="B3261" s="43" t="s">
        <v>16</v>
      </c>
      <c r="C3261" s="43" t="s">
        <v>773</v>
      </c>
      <c r="D3261" s="43" t="s">
        <v>371</v>
      </c>
      <c r="E3261" s="43" t="s">
        <v>2277</v>
      </c>
      <c r="F3261" s="43" t="s">
        <v>4077</v>
      </c>
      <c r="G3261" s="43" t="s">
        <v>4654</v>
      </c>
      <c r="H3261" s="76">
        <v>8617</v>
      </c>
      <c r="I3261" s="229">
        <v>2.8499477776488338E-2</v>
      </c>
      <c r="J3261" s="73">
        <f t="shared" si="150"/>
        <v>5.6665742611261409E-4</v>
      </c>
      <c r="K3261" s="73">
        <f t="shared" si="151"/>
        <v>250.4628870408124</v>
      </c>
      <c r="L3261" s="3" t="e">
        <f t="shared" si="152"/>
        <v>#N/A</v>
      </c>
    </row>
    <row r="3262" spans="1:12" x14ac:dyDescent="0.25">
      <c r="A3262" s="43" t="s">
        <v>47</v>
      </c>
      <c r="B3262" s="43" t="s">
        <v>16</v>
      </c>
      <c r="C3262" s="43" t="s">
        <v>773</v>
      </c>
      <c r="D3262" s="43" t="s">
        <v>371</v>
      </c>
      <c r="E3262" s="43" t="s">
        <v>2277</v>
      </c>
      <c r="F3262" s="43" t="s">
        <v>4077</v>
      </c>
      <c r="G3262" s="43" t="s">
        <v>4654</v>
      </c>
      <c r="H3262" s="76">
        <v>196</v>
      </c>
      <c r="I3262" s="229">
        <v>2.8520408163265305E-2</v>
      </c>
      <c r="J3262" s="73">
        <f t="shared" si="150"/>
        <v>5.6707358668901461E-4</v>
      </c>
      <c r="K3262" s="73">
        <f t="shared" si="151"/>
        <v>5.7011464229910462</v>
      </c>
      <c r="L3262" s="3" t="e">
        <f t="shared" si="152"/>
        <v>#N/A</v>
      </c>
    </row>
    <row r="3263" spans="1:12" x14ac:dyDescent="0.25">
      <c r="A3263" s="43" t="s">
        <v>47</v>
      </c>
      <c r="B3263" s="43" t="s">
        <v>16</v>
      </c>
      <c r="C3263" s="43" t="s">
        <v>773</v>
      </c>
      <c r="D3263" s="43" t="s">
        <v>371</v>
      </c>
      <c r="E3263" s="43" t="s">
        <v>2277</v>
      </c>
      <c r="F3263" s="43" t="s">
        <v>4077</v>
      </c>
      <c r="G3263" s="43" t="s">
        <v>4654</v>
      </c>
      <c r="H3263" s="76">
        <v>269</v>
      </c>
      <c r="I3263" s="229">
        <v>2.8513011152416355E-2</v>
      </c>
      <c r="J3263" s="73">
        <f t="shared" si="150"/>
        <v>5.6692651132288099E-4</v>
      </c>
      <c r="K3263" s="73">
        <f t="shared" si="151"/>
        <v>7.8225032315458547</v>
      </c>
      <c r="L3263" s="3" t="e">
        <f t="shared" si="152"/>
        <v>#N/A</v>
      </c>
    </row>
    <row r="3264" spans="1:12" x14ac:dyDescent="0.25">
      <c r="A3264" s="43" t="s">
        <v>47</v>
      </c>
      <c r="B3264" s="43" t="s">
        <v>16</v>
      </c>
      <c r="C3264" s="43" t="s">
        <v>773</v>
      </c>
      <c r="D3264" s="43" t="s">
        <v>371</v>
      </c>
      <c r="E3264" s="43" t="s">
        <v>2277</v>
      </c>
      <c r="F3264" s="43" t="s">
        <v>4077</v>
      </c>
      <c r="G3264" s="43" t="s">
        <v>4654</v>
      </c>
      <c r="H3264" s="76">
        <v>11775</v>
      </c>
      <c r="I3264" s="229">
        <v>2.8500212314225053E-2</v>
      </c>
      <c r="J3264" s="73">
        <f t="shared" si="150"/>
        <v>5.6667203098595713E-4</v>
      </c>
      <c r="K3264" s="73">
        <f t="shared" si="151"/>
        <v>342.26256316485967</v>
      </c>
      <c r="L3264" s="3" t="e">
        <f t="shared" si="152"/>
        <v>#N/A</v>
      </c>
    </row>
    <row r="3265" spans="1:12" x14ac:dyDescent="0.25">
      <c r="A3265" s="43" t="s">
        <v>47</v>
      </c>
      <c r="B3265" s="43" t="s">
        <v>16</v>
      </c>
      <c r="C3265" s="43" t="s">
        <v>773</v>
      </c>
      <c r="D3265" s="43" t="s">
        <v>371</v>
      </c>
      <c r="E3265" s="43" t="s">
        <v>2277</v>
      </c>
      <c r="F3265" s="43" t="s">
        <v>4077</v>
      </c>
      <c r="G3265" s="43" t="s">
        <v>4654</v>
      </c>
      <c r="H3265" s="76">
        <v>98</v>
      </c>
      <c r="I3265" s="229">
        <v>2.8469387755102042E-2</v>
      </c>
      <c r="J3265" s="73">
        <f t="shared" si="150"/>
        <v>5.6605914377901641E-4</v>
      </c>
      <c r="K3265" s="73">
        <f t="shared" si="151"/>
        <v>2.845473796090344</v>
      </c>
      <c r="L3265" s="3" t="e">
        <f t="shared" si="152"/>
        <v>#N/A</v>
      </c>
    </row>
    <row r="3266" spans="1:12" x14ac:dyDescent="0.25">
      <c r="A3266" s="43" t="s">
        <v>47</v>
      </c>
      <c r="B3266" s="43" t="s">
        <v>16</v>
      </c>
      <c r="C3266" s="43" t="s">
        <v>773</v>
      </c>
      <c r="D3266" s="43" t="s">
        <v>371</v>
      </c>
      <c r="E3266" s="43" t="s">
        <v>2277</v>
      </c>
      <c r="F3266" s="43" t="s">
        <v>4077</v>
      </c>
      <c r="G3266" s="43" t="s">
        <v>4654</v>
      </c>
      <c r="H3266" s="76">
        <v>12730</v>
      </c>
      <c r="I3266" s="229">
        <v>2.850039277297722E-2</v>
      </c>
      <c r="J3266" s="73">
        <f t="shared" si="150"/>
        <v>5.6667561906195013E-4</v>
      </c>
      <c r="K3266" s="73">
        <f t="shared" si="151"/>
        <v>370.02378063065862</v>
      </c>
      <c r="L3266" s="3" t="e">
        <f t="shared" si="152"/>
        <v>#N/A</v>
      </c>
    </row>
    <row r="3267" spans="1:12" x14ac:dyDescent="0.25">
      <c r="A3267" s="43" t="s">
        <v>47</v>
      </c>
      <c r="B3267" s="43" t="s">
        <v>16</v>
      </c>
      <c r="C3267" s="43" t="s">
        <v>773</v>
      </c>
      <c r="D3267" s="43" t="s">
        <v>371</v>
      </c>
      <c r="E3267" s="43" t="s">
        <v>2277</v>
      </c>
      <c r="F3267" s="43" t="s">
        <v>4077</v>
      </c>
      <c r="G3267" s="43" t="s">
        <v>4654</v>
      </c>
      <c r="H3267" s="76">
        <v>220</v>
      </c>
      <c r="I3267" s="229">
        <v>2.8499999999999998E-2</v>
      </c>
      <c r="J3267" s="73">
        <f t="shared" si="150"/>
        <v>5.6666780952501525E-4</v>
      </c>
      <c r="K3267" s="73">
        <f t="shared" si="151"/>
        <v>6.3946669180955027</v>
      </c>
      <c r="L3267" s="3" t="e">
        <f t="shared" si="152"/>
        <v>#N/A</v>
      </c>
    </row>
    <row r="3268" spans="1:12" x14ac:dyDescent="0.25">
      <c r="A3268" s="43" t="s">
        <v>47</v>
      </c>
      <c r="B3268" s="43" t="s">
        <v>16</v>
      </c>
      <c r="C3268" s="43" t="s">
        <v>773</v>
      </c>
      <c r="D3268" s="43" t="s">
        <v>371</v>
      </c>
      <c r="E3268" s="43" t="s">
        <v>2277</v>
      </c>
      <c r="F3268" s="43" t="s">
        <v>4077</v>
      </c>
      <c r="G3268" s="43" t="s">
        <v>4654</v>
      </c>
      <c r="H3268" s="76">
        <v>57</v>
      </c>
      <c r="I3268" s="229">
        <v>2.8421052631578948E-2</v>
      </c>
      <c r="J3268" s="73">
        <f t="shared" si="150"/>
        <v>5.6509809260112326E-4</v>
      </c>
      <c r="K3268" s="73">
        <f t="shared" si="151"/>
        <v>1.6522105912782641</v>
      </c>
      <c r="L3268" s="3" t="e">
        <f t="shared" si="152"/>
        <v>#N/A</v>
      </c>
    </row>
    <row r="3269" spans="1:12" x14ac:dyDescent="0.25">
      <c r="A3269" s="43" t="s">
        <v>47</v>
      </c>
      <c r="B3269" s="43" t="s">
        <v>16</v>
      </c>
      <c r="C3269" s="43" t="s">
        <v>773</v>
      </c>
      <c r="D3269" s="43" t="s">
        <v>371</v>
      </c>
      <c r="E3269" s="43" t="s">
        <v>2277</v>
      </c>
      <c r="F3269" s="43" t="s">
        <v>4077</v>
      </c>
      <c r="G3269" s="43" t="s">
        <v>4654</v>
      </c>
      <c r="H3269" s="76">
        <v>173</v>
      </c>
      <c r="I3269" s="229">
        <v>2.8497109826589595E-2</v>
      </c>
      <c r="J3269" s="73">
        <f t="shared" si="150"/>
        <v>5.666103439728882E-4</v>
      </c>
      <c r="K3269" s="73">
        <f t="shared" si="151"/>
        <v>5.0280235895073098</v>
      </c>
      <c r="L3269" s="3" t="e">
        <f t="shared" si="152"/>
        <v>#N/A</v>
      </c>
    </row>
    <row r="3270" spans="1:12" x14ac:dyDescent="0.25">
      <c r="A3270" s="43" t="s">
        <v>47</v>
      </c>
      <c r="B3270" s="43" t="s">
        <v>16</v>
      </c>
      <c r="C3270" s="43" t="s">
        <v>773</v>
      </c>
      <c r="D3270" s="43" t="s">
        <v>371</v>
      </c>
      <c r="E3270" s="43" t="s">
        <v>2277</v>
      </c>
      <c r="F3270" s="43" t="s">
        <v>4077</v>
      </c>
      <c r="G3270" s="43" t="s">
        <v>4654</v>
      </c>
      <c r="H3270" s="76">
        <v>13415</v>
      </c>
      <c r="I3270" s="229">
        <v>2.8500186358553857E-2</v>
      </c>
      <c r="J3270" s="73">
        <f t="shared" si="150"/>
        <v>5.666715149072434E-4</v>
      </c>
      <c r="K3270" s="73">
        <f t="shared" si="151"/>
        <v>389.93189837248065</v>
      </c>
      <c r="L3270" s="3" t="e">
        <f t="shared" si="152"/>
        <v>#N/A</v>
      </c>
    </row>
    <row r="3271" spans="1:12" x14ac:dyDescent="0.25">
      <c r="A3271" s="43" t="s">
        <v>47</v>
      </c>
      <c r="B3271" s="43" t="s">
        <v>16</v>
      </c>
      <c r="C3271" s="43" t="s">
        <v>773</v>
      </c>
      <c r="D3271" s="43" t="s">
        <v>371</v>
      </c>
      <c r="E3271" s="43" t="s">
        <v>2277</v>
      </c>
      <c r="F3271" s="43" t="s">
        <v>4077</v>
      </c>
      <c r="G3271" s="43" t="s">
        <v>4654</v>
      </c>
      <c r="H3271" s="76">
        <v>4626</v>
      </c>
      <c r="I3271" s="229">
        <v>2.849978383052313E-2</v>
      </c>
      <c r="J3271" s="73">
        <f t="shared" ref="J3271:J3334" si="153">I3271*$J$5</f>
        <v>5.6666351140978921E-4</v>
      </c>
      <c r="K3271" s="73">
        <f t="shared" ref="K3271:K3334" si="154">(I3271+J3271)*H3271</f>
        <v>134.46138540378169</v>
      </c>
      <c r="L3271" s="3" t="e">
        <f t="shared" ref="L3271:L3334" si="155">MATCH(C3271,$C$7237:$C$7264,0)</f>
        <v>#N/A</v>
      </c>
    </row>
    <row r="3272" spans="1:12" x14ac:dyDescent="0.25">
      <c r="A3272" s="43" t="s">
        <v>47</v>
      </c>
      <c r="B3272" s="43" t="s">
        <v>16</v>
      </c>
      <c r="C3272" s="43" t="s">
        <v>773</v>
      </c>
      <c r="D3272" s="43" t="s">
        <v>371</v>
      </c>
      <c r="E3272" s="43" t="s">
        <v>2277</v>
      </c>
      <c r="F3272" s="43" t="s">
        <v>4077</v>
      </c>
      <c r="G3272" s="43" t="s">
        <v>4654</v>
      </c>
      <c r="H3272" s="76">
        <v>101</v>
      </c>
      <c r="I3272" s="229">
        <v>2.8514851485148512E-2</v>
      </c>
      <c r="J3272" s="73">
        <f t="shared" si="153"/>
        <v>5.6696310280772758E-4</v>
      </c>
      <c r="K3272" s="73">
        <f t="shared" si="154"/>
        <v>2.9372632733835804</v>
      </c>
      <c r="L3272" s="3" t="e">
        <f t="shared" si="155"/>
        <v>#N/A</v>
      </c>
    </row>
    <row r="3273" spans="1:12" x14ac:dyDescent="0.25">
      <c r="A3273" s="43" t="s">
        <v>47</v>
      </c>
      <c r="B3273" s="43" t="s">
        <v>16</v>
      </c>
      <c r="C3273" s="43" t="s">
        <v>773</v>
      </c>
      <c r="D3273" s="43" t="s">
        <v>371</v>
      </c>
      <c r="E3273" s="43" t="s">
        <v>2277</v>
      </c>
      <c r="F3273" s="43" t="s">
        <v>4077</v>
      </c>
      <c r="G3273" s="43" t="s">
        <v>4654</v>
      </c>
      <c r="H3273" s="76">
        <v>12020</v>
      </c>
      <c r="I3273" s="229">
        <v>2.8500000000000001E-2</v>
      </c>
      <c r="J3273" s="73">
        <f t="shared" si="153"/>
        <v>5.6666780952501535E-4</v>
      </c>
      <c r="K3273" s="73">
        <f t="shared" si="154"/>
        <v>349.38134707049073</v>
      </c>
      <c r="L3273" s="3" t="e">
        <f t="shared" si="155"/>
        <v>#N/A</v>
      </c>
    </row>
    <row r="3274" spans="1:12" x14ac:dyDescent="0.25">
      <c r="A3274" s="43" t="s">
        <v>47</v>
      </c>
      <c r="B3274" s="43" t="s">
        <v>16</v>
      </c>
      <c r="C3274" s="43" t="s">
        <v>773</v>
      </c>
      <c r="D3274" s="43" t="s">
        <v>371</v>
      </c>
      <c r="E3274" s="43" t="s">
        <v>2277</v>
      </c>
      <c r="F3274" s="43" t="s">
        <v>4077</v>
      </c>
      <c r="G3274" s="43" t="s">
        <v>4654</v>
      </c>
      <c r="H3274" s="76">
        <v>5777</v>
      </c>
      <c r="I3274" s="229">
        <v>2.8499221048987361E-2</v>
      </c>
      <c r="J3274" s="73">
        <f t="shared" si="153"/>
        <v>5.6665232157890799E-4</v>
      </c>
      <c r="K3274" s="73">
        <f t="shared" si="154"/>
        <v>167.91355046176133</v>
      </c>
      <c r="L3274" s="3" t="e">
        <f t="shared" si="155"/>
        <v>#N/A</v>
      </c>
    </row>
    <row r="3275" spans="1:12" x14ac:dyDescent="0.25">
      <c r="A3275" s="43" t="s">
        <v>47</v>
      </c>
      <c r="B3275" s="43" t="s">
        <v>16</v>
      </c>
      <c r="C3275" s="43" t="s">
        <v>773</v>
      </c>
      <c r="D3275" s="43" t="s">
        <v>371</v>
      </c>
      <c r="E3275" s="43" t="s">
        <v>2277</v>
      </c>
      <c r="F3275" s="43" t="s">
        <v>4077</v>
      </c>
      <c r="G3275" s="43" t="s">
        <v>4654</v>
      </c>
      <c r="H3275" s="76">
        <v>101</v>
      </c>
      <c r="I3275" s="229">
        <v>2.8514851485148512E-2</v>
      </c>
      <c r="J3275" s="73">
        <f t="shared" si="153"/>
        <v>5.6696310280772758E-4</v>
      </c>
      <c r="K3275" s="73">
        <f t="shared" si="154"/>
        <v>2.9372632733835804</v>
      </c>
      <c r="L3275" s="3" t="e">
        <f t="shared" si="155"/>
        <v>#N/A</v>
      </c>
    </row>
    <row r="3276" spans="1:12" x14ac:dyDescent="0.25">
      <c r="A3276" s="43" t="s">
        <v>47</v>
      </c>
      <c r="B3276" s="43" t="s">
        <v>16</v>
      </c>
      <c r="C3276" s="43" t="s">
        <v>773</v>
      </c>
      <c r="D3276" s="43" t="s">
        <v>371</v>
      </c>
      <c r="E3276" s="43" t="s">
        <v>2277</v>
      </c>
      <c r="F3276" s="43" t="s">
        <v>4077</v>
      </c>
      <c r="G3276" s="43" t="s">
        <v>4654</v>
      </c>
      <c r="H3276" s="76">
        <v>12901</v>
      </c>
      <c r="I3276" s="229">
        <v>2.8500116270056584E-2</v>
      </c>
      <c r="J3276" s="73">
        <f t="shared" si="153"/>
        <v>5.6667012133197238E-4</v>
      </c>
      <c r="K3276" s="73">
        <f t="shared" si="154"/>
        <v>374.99061123530379</v>
      </c>
      <c r="L3276" s="3" t="e">
        <f t="shared" si="155"/>
        <v>#N/A</v>
      </c>
    </row>
    <row r="3277" spans="1:12" x14ac:dyDescent="0.25">
      <c r="A3277" s="43" t="s">
        <v>47</v>
      </c>
      <c r="B3277" s="43" t="s">
        <v>16</v>
      </c>
      <c r="C3277" s="43" t="s">
        <v>773</v>
      </c>
      <c r="D3277" s="43" t="s">
        <v>371</v>
      </c>
      <c r="E3277" s="43" t="s">
        <v>2277</v>
      </c>
      <c r="F3277" s="43" t="s">
        <v>4077</v>
      </c>
      <c r="G3277" s="43" t="s">
        <v>4654</v>
      </c>
      <c r="H3277" s="76">
        <v>220</v>
      </c>
      <c r="I3277" s="229">
        <v>2.8499999999999998E-2</v>
      </c>
      <c r="J3277" s="73">
        <f t="shared" si="153"/>
        <v>5.6666780952501525E-4</v>
      </c>
      <c r="K3277" s="73">
        <f t="shared" si="154"/>
        <v>6.3946669180955027</v>
      </c>
      <c r="L3277" s="3" t="e">
        <f t="shared" si="155"/>
        <v>#N/A</v>
      </c>
    </row>
    <row r="3278" spans="1:12" x14ac:dyDescent="0.25">
      <c r="A3278" s="43" t="s">
        <v>47</v>
      </c>
      <c r="B3278" s="43" t="s">
        <v>16</v>
      </c>
      <c r="C3278" s="43" t="s">
        <v>773</v>
      </c>
      <c r="D3278" s="43" t="s">
        <v>371</v>
      </c>
      <c r="E3278" s="43" t="s">
        <v>2277</v>
      </c>
      <c r="F3278" s="43" t="s">
        <v>4077</v>
      </c>
      <c r="G3278" s="43" t="s">
        <v>4654</v>
      </c>
      <c r="H3278" s="76">
        <v>122</v>
      </c>
      <c r="I3278" s="229">
        <v>2.8524590163934428E-2</v>
      </c>
      <c r="J3278" s="73">
        <f t="shared" si="153"/>
        <v>5.6715673774721117E-4</v>
      </c>
      <c r="K3278" s="73">
        <f t="shared" si="154"/>
        <v>3.5491931220051596</v>
      </c>
      <c r="L3278" s="3" t="e">
        <f t="shared" si="155"/>
        <v>#N/A</v>
      </c>
    </row>
    <row r="3279" spans="1:12" x14ac:dyDescent="0.25">
      <c r="A3279" s="43" t="s">
        <v>47</v>
      </c>
      <c r="B3279" s="43" t="s">
        <v>16</v>
      </c>
      <c r="C3279" s="43" t="s">
        <v>773</v>
      </c>
      <c r="D3279" s="43" t="s">
        <v>371</v>
      </c>
      <c r="E3279" s="43" t="s">
        <v>2277</v>
      </c>
      <c r="F3279" s="43" t="s">
        <v>4077</v>
      </c>
      <c r="G3279" s="43" t="s">
        <v>4654</v>
      </c>
      <c r="H3279" s="76">
        <v>77</v>
      </c>
      <c r="I3279" s="229">
        <v>2.8441558441558441E-2</v>
      </c>
      <c r="J3279" s="73">
        <f t="shared" si="153"/>
        <v>5.6550581128265369E-4</v>
      </c>
      <c r="K3279" s="73">
        <f t="shared" si="154"/>
        <v>2.2335439474687644</v>
      </c>
      <c r="L3279" s="3" t="e">
        <f t="shared" si="155"/>
        <v>#N/A</v>
      </c>
    </row>
    <row r="3280" spans="1:12" x14ac:dyDescent="0.25">
      <c r="A3280" s="43" t="s">
        <v>47</v>
      </c>
      <c r="B3280" s="43" t="s">
        <v>16</v>
      </c>
      <c r="C3280" s="43" t="s">
        <v>773</v>
      </c>
      <c r="D3280" s="43" t="s">
        <v>371</v>
      </c>
      <c r="E3280" s="43" t="s">
        <v>2277</v>
      </c>
      <c r="F3280" s="43" t="s">
        <v>4077</v>
      </c>
      <c r="G3280" s="43" t="s">
        <v>4654</v>
      </c>
      <c r="H3280" s="76">
        <v>4455</v>
      </c>
      <c r="I3280" s="229">
        <v>2.8500561167227833E-2</v>
      </c>
      <c r="J3280" s="73">
        <f t="shared" si="153"/>
        <v>5.6667896725848103E-4</v>
      </c>
      <c r="K3280" s="73">
        <f t="shared" si="154"/>
        <v>129.49455479913652</v>
      </c>
      <c r="L3280" s="3" t="e">
        <f t="shared" si="155"/>
        <v>#N/A</v>
      </c>
    </row>
    <row r="3281" spans="1:12" x14ac:dyDescent="0.25">
      <c r="A3281" s="43" t="s">
        <v>47</v>
      </c>
      <c r="B3281" s="43" t="s">
        <v>16</v>
      </c>
      <c r="C3281" s="43" t="s">
        <v>773</v>
      </c>
      <c r="D3281" s="43" t="s">
        <v>371</v>
      </c>
      <c r="E3281" s="43" t="s">
        <v>2277</v>
      </c>
      <c r="F3281" s="43" t="s">
        <v>4077</v>
      </c>
      <c r="G3281" s="43" t="s">
        <v>4654</v>
      </c>
      <c r="H3281" s="76">
        <v>171</v>
      </c>
      <c r="I3281" s="229">
        <v>2.8479532163742691E-2</v>
      </c>
      <c r="J3281" s="73">
        <f t="shared" si="153"/>
        <v>5.6626084587808043E-4</v>
      </c>
      <c r="K3281" s="73">
        <f t="shared" si="154"/>
        <v>4.9668306046451525</v>
      </c>
      <c r="L3281" s="3" t="e">
        <f t="shared" si="155"/>
        <v>#N/A</v>
      </c>
    </row>
    <row r="3282" spans="1:12" x14ac:dyDescent="0.25">
      <c r="A3282" s="43" t="s">
        <v>47</v>
      </c>
      <c r="B3282" s="43" t="s">
        <v>16</v>
      </c>
      <c r="C3282" s="43" t="s">
        <v>773</v>
      </c>
      <c r="D3282" s="43" t="s">
        <v>371</v>
      </c>
      <c r="E3282" s="43" t="s">
        <v>2277</v>
      </c>
      <c r="F3282" s="43" t="s">
        <v>4077</v>
      </c>
      <c r="G3282" s="43" t="s">
        <v>4654</v>
      </c>
      <c r="H3282" s="76">
        <v>9621</v>
      </c>
      <c r="I3282" s="229">
        <v>2.8500155908949172E-2</v>
      </c>
      <c r="J3282" s="73">
        <f t="shared" si="153"/>
        <v>5.666709094752859E-4</v>
      </c>
      <c r="K3282" s="73">
        <f t="shared" si="154"/>
        <v>279.65194082006172</v>
      </c>
      <c r="L3282" s="3" t="e">
        <f t="shared" si="155"/>
        <v>#N/A</v>
      </c>
    </row>
    <row r="3283" spans="1:12" x14ac:dyDescent="0.25">
      <c r="A3283" s="43" t="s">
        <v>47</v>
      </c>
      <c r="B3283" s="43" t="s">
        <v>16</v>
      </c>
      <c r="C3283" s="43" t="s">
        <v>774</v>
      </c>
      <c r="D3283" s="43" t="s">
        <v>371</v>
      </c>
      <c r="E3283" s="43" t="s">
        <v>2278</v>
      </c>
      <c r="F3283" s="43" t="s">
        <v>4078</v>
      </c>
      <c r="G3283" s="43" t="s">
        <v>4654</v>
      </c>
      <c r="H3283" s="76">
        <v>36</v>
      </c>
      <c r="I3283" s="229">
        <v>2.8055555555555563E-2</v>
      </c>
      <c r="J3283" s="73">
        <f t="shared" si="153"/>
        <v>5.5783088462014194E-4</v>
      </c>
      <c r="K3283" s="73">
        <f t="shared" si="154"/>
        <v>1.0300819118463254</v>
      </c>
      <c r="L3283" s="3" t="e">
        <f t="shared" si="155"/>
        <v>#N/A</v>
      </c>
    </row>
    <row r="3284" spans="1:12" x14ac:dyDescent="0.25">
      <c r="A3284" s="43" t="s">
        <v>47</v>
      </c>
      <c r="B3284" s="43" t="s">
        <v>16</v>
      </c>
      <c r="C3284" s="43" t="s">
        <v>774</v>
      </c>
      <c r="D3284" s="43" t="s">
        <v>371</v>
      </c>
      <c r="E3284" s="43" t="s">
        <v>2278</v>
      </c>
      <c r="F3284" s="43" t="s">
        <v>4078</v>
      </c>
      <c r="G3284" s="43" t="s">
        <v>4654</v>
      </c>
      <c r="H3284" s="76">
        <v>56</v>
      </c>
      <c r="I3284" s="229">
        <v>2.8214285714285716E-2</v>
      </c>
      <c r="J3284" s="73">
        <f t="shared" si="153"/>
        <v>5.6098692922902519E-4</v>
      </c>
      <c r="K3284" s="73">
        <f t="shared" si="154"/>
        <v>1.6114152680368257</v>
      </c>
      <c r="L3284" s="3" t="e">
        <f t="shared" si="155"/>
        <v>#N/A</v>
      </c>
    </row>
    <row r="3285" spans="1:12" x14ac:dyDescent="0.25">
      <c r="A3285" s="43" t="s">
        <v>47</v>
      </c>
      <c r="B3285" s="43" t="s">
        <v>16</v>
      </c>
      <c r="C3285" s="43" t="s">
        <v>774</v>
      </c>
      <c r="D3285" s="43" t="s">
        <v>371</v>
      </c>
      <c r="E3285" s="43" t="s">
        <v>2278</v>
      </c>
      <c r="F3285" s="43" t="s">
        <v>4078</v>
      </c>
      <c r="G3285" s="43" t="s">
        <v>4654</v>
      </c>
      <c r="H3285" s="76">
        <v>636</v>
      </c>
      <c r="I3285" s="229">
        <v>2.8207547169811324E-2</v>
      </c>
      <c r="J3285" s="73">
        <f t="shared" si="153"/>
        <v>5.6085294620317639E-4</v>
      </c>
      <c r="K3285" s="73">
        <f t="shared" si="154"/>
        <v>18.296702473785221</v>
      </c>
      <c r="L3285" s="3" t="e">
        <f t="shared" si="155"/>
        <v>#N/A</v>
      </c>
    </row>
    <row r="3286" spans="1:12" x14ac:dyDescent="0.25">
      <c r="A3286" s="43" t="s">
        <v>47</v>
      </c>
      <c r="B3286" s="43" t="s">
        <v>16</v>
      </c>
      <c r="C3286" s="43" t="s">
        <v>774</v>
      </c>
      <c r="D3286" s="43" t="s">
        <v>371</v>
      </c>
      <c r="E3286" s="43" t="s">
        <v>2278</v>
      </c>
      <c r="F3286" s="43" t="s">
        <v>4078</v>
      </c>
      <c r="G3286" s="43" t="s">
        <v>4654</v>
      </c>
      <c r="H3286" s="76">
        <v>75</v>
      </c>
      <c r="I3286" s="229">
        <v>2.8266666666666669E-2</v>
      </c>
      <c r="J3286" s="73">
        <f t="shared" si="153"/>
        <v>5.6202842394995674E-4</v>
      </c>
      <c r="K3286" s="73">
        <f t="shared" si="154"/>
        <v>2.1621521317962471</v>
      </c>
      <c r="L3286" s="3" t="e">
        <f t="shared" si="155"/>
        <v>#N/A</v>
      </c>
    </row>
    <row r="3287" spans="1:12" x14ac:dyDescent="0.25">
      <c r="A3287" s="43" t="s">
        <v>47</v>
      </c>
      <c r="B3287" s="43" t="s">
        <v>16</v>
      </c>
      <c r="C3287" s="43" t="s">
        <v>774</v>
      </c>
      <c r="D3287" s="43" t="s">
        <v>371</v>
      </c>
      <c r="E3287" s="43" t="s">
        <v>2278</v>
      </c>
      <c r="F3287" s="43" t="s">
        <v>4078</v>
      </c>
      <c r="G3287" s="43" t="s">
        <v>4654</v>
      </c>
      <c r="H3287" s="76">
        <v>227</v>
      </c>
      <c r="I3287" s="229">
        <v>2.8237885462555068E-2</v>
      </c>
      <c r="J3287" s="73">
        <f t="shared" si="153"/>
        <v>5.6145616493629314E-4</v>
      </c>
      <c r="K3287" s="73">
        <f t="shared" si="154"/>
        <v>6.537450549440539</v>
      </c>
      <c r="L3287" s="3" t="e">
        <f t="shared" si="155"/>
        <v>#N/A</v>
      </c>
    </row>
    <row r="3288" spans="1:12" x14ac:dyDescent="0.25">
      <c r="A3288" s="43" t="s">
        <v>47</v>
      </c>
      <c r="B3288" s="43" t="s">
        <v>16</v>
      </c>
      <c r="C3288" s="43" t="s">
        <v>774</v>
      </c>
      <c r="D3288" s="43" t="s">
        <v>371</v>
      </c>
      <c r="E3288" s="43" t="s">
        <v>2278</v>
      </c>
      <c r="F3288" s="43" t="s">
        <v>4078</v>
      </c>
      <c r="G3288" s="43" t="s">
        <v>4654</v>
      </c>
      <c r="H3288" s="76">
        <v>89</v>
      </c>
      <c r="I3288" s="229">
        <v>2.8314606741573035E-2</v>
      </c>
      <c r="J3288" s="73">
        <f t="shared" si="153"/>
        <v>5.6298162034419024E-4</v>
      </c>
      <c r="K3288" s="73">
        <f t="shared" si="154"/>
        <v>2.5701053642106331</v>
      </c>
      <c r="L3288" s="3" t="e">
        <f t="shared" si="155"/>
        <v>#N/A</v>
      </c>
    </row>
    <row r="3289" spans="1:12" x14ac:dyDescent="0.25">
      <c r="A3289" s="43" t="s">
        <v>47</v>
      </c>
      <c r="B3289" s="43" t="s">
        <v>16</v>
      </c>
      <c r="C3289" s="43" t="s">
        <v>774</v>
      </c>
      <c r="D3289" s="43" t="s">
        <v>371</v>
      </c>
      <c r="E3289" s="43" t="s">
        <v>2278</v>
      </c>
      <c r="F3289" s="43" t="s">
        <v>4078</v>
      </c>
      <c r="G3289" s="43" t="s">
        <v>4654</v>
      </c>
      <c r="H3289" s="76">
        <v>40</v>
      </c>
      <c r="I3289" s="229">
        <v>2.8249999999999997E-2</v>
      </c>
      <c r="J3289" s="73">
        <f t="shared" si="153"/>
        <v>5.6169703926602392E-4</v>
      </c>
      <c r="K3289" s="73">
        <f t="shared" si="154"/>
        <v>1.1524678815706408</v>
      </c>
      <c r="L3289" s="3" t="e">
        <f t="shared" si="155"/>
        <v>#N/A</v>
      </c>
    </row>
    <row r="3290" spans="1:12" x14ac:dyDescent="0.25">
      <c r="A3290" s="43" t="s">
        <v>47</v>
      </c>
      <c r="B3290" s="43" t="s">
        <v>16</v>
      </c>
      <c r="C3290" s="43" t="s">
        <v>774</v>
      </c>
      <c r="D3290" s="43" t="s">
        <v>371</v>
      </c>
      <c r="E3290" s="43" t="s">
        <v>2278</v>
      </c>
      <c r="F3290" s="43" t="s">
        <v>4078</v>
      </c>
      <c r="G3290" s="43" t="s">
        <v>4654</v>
      </c>
      <c r="H3290" s="76">
        <v>145</v>
      </c>
      <c r="I3290" s="229">
        <v>2.8206896551724137E-2</v>
      </c>
      <c r="J3290" s="73">
        <f t="shared" si="153"/>
        <v>5.608400099110254E-4</v>
      </c>
      <c r="K3290" s="73">
        <f t="shared" si="154"/>
        <v>4.1713218014370987</v>
      </c>
      <c r="L3290" s="3" t="e">
        <f t="shared" si="155"/>
        <v>#N/A</v>
      </c>
    </row>
    <row r="3291" spans="1:12" x14ac:dyDescent="0.25">
      <c r="A3291" s="43" t="s">
        <v>47</v>
      </c>
      <c r="B3291" s="43" t="s">
        <v>16</v>
      </c>
      <c r="C3291" s="43" t="s">
        <v>774</v>
      </c>
      <c r="D3291" s="43" t="s">
        <v>371</v>
      </c>
      <c r="E3291" s="43" t="s">
        <v>2278</v>
      </c>
      <c r="F3291" s="43" t="s">
        <v>4078</v>
      </c>
      <c r="G3291" s="43" t="s">
        <v>4654</v>
      </c>
      <c r="H3291" s="76">
        <v>199</v>
      </c>
      <c r="I3291" s="229">
        <v>2.8190954773869351E-2</v>
      </c>
      <c r="J3291" s="73">
        <f t="shared" si="153"/>
        <v>5.6052303825008132E-4</v>
      </c>
      <c r="K3291" s="73">
        <f t="shared" si="154"/>
        <v>5.7215440846117671</v>
      </c>
      <c r="L3291" s="3" t="e">
        <f t="shared" si="155"/>
        <v>#N/A</v>
      </c>
    </row>
    <row r="3292" spans="1:12" x14ac:dyDescent="0.25">
      <c r="A3292" s="43" t="s">
        <v>47</v>
      </c>
      <c r="B3292" s="43" t="s">
        <v>16</v>
      </c>
      <c r="C3292" s="43" t="s">
        <v>774</v>
      </c>
      <c r="D3292" s="43" t="s">
        <v>371</v>
      </c>
      <c r="E3292" s="43" t="s">
        <v>2278</v>
      </c>
      <c r="F3292" s="43" t="s">
        <v>4078</v>
      </c>
      <c r="G3292" s="43" t="s">
        <v>4654</v>
      </c>
      <c r="H3292" s="76">
        <v>204</v>
      </c>
      <c r="I3292" s="229">
        <v>2.8186274509803929E-2</v>
      </c>
      <c r="J3292" s="73">
        <f t="shared" si="153"/>
        <v>5.6042998018039885E-4</v>
      </c>
      <c r="K3292" s="73">
        <f t="shared" si="154"/>
        <v>5.8643277159568035</v>
      </c>
      <c r="L3292" s="3" t="e">
        <f t="shared" si="155"/>
        <v>#N/A</v>
      </c>
    </row>
    <row r="3293" spans="1:12" x14ac:dyDescent="0.25">
      <c r="A3293" s="43" t="s">
        <v>47</v>
      </c>
      <c r="B3293" s="43" t="s">
        <v>16</v>
      </c>
      <c r="C3293" s="43" t="s">
        <v>774</v>
      </c>
      <c r="D3293" s="43" t="s">
        <v>371</v>
      </c>
      <c r="E3293" s="43" t="s">
        <v>2278</v>
      </c>
      <c r="F3293" s="43" t="s">
        <v>4078</v>
      </c>
      <c r="G3293" s="43" t="s">
        <v>4654</v>
      </c>
      <c r="H3293" s="76">
        <v>75</v>
      </c>
      <c r="I3293" s="229">
        <v>2.8266666666666669E-2</v>
      </c>
      <c r="J3293" s="73">
        <f t="shared" si="153"/>
        <v>5.6202842394995674E-4</v>
      </c>
      <c r="K3293" s="73">
        <f t="shared" si="154"/>
        <v>2.1621521317962471</v>
      </c>
      <c r="L3293" s="3" t="e">
        <f t="shared" si="155"/>
        <v>#N/A</v>
      </c>
    </row>
    <row r="3294" spans="1:12" x14ac:dyDescent="0.25">
      <c r="A3294" s="43" t="s">
        <v>47</v>
      </c>
      <c r="B3294" s="43" t="s">
        <v>16</v>
      </c>
      <c r="C3294" s="43" t="s">
        <v>774</v>
      </c>
      <c r="D3294" s="43" t="s">
        <v>371</v>
      </c>
      <c r="E3294" s="43" t="s">
        <v>2278</v>
      </c>
      <c r="F3294" s="43" t="s">
        <v>4078</v>
      </c>
      <c r="G3294" s="43" t="s">
        <v>4654</v>
      </c>
      <c r="H3294" s="76">
        <v>128</v>
      </c>
      <c r="I3294" s="229">
        <v>2.8203124999999996E-2</v>
      </c>
      <c r="J3294" s="73">
        <f t="shared" si="153"/>
        <v>5.6076501984246303E-4</v>
      </c>
      <c r="K3294" s="73">
        <f t="shared" si="154"/>
        <v>3.6817779225398346</v>
      </c>
      <c r="L3294" s="3" t="e">
        <f t="shared" si="155"/>
        <v>#N/A</v>
      </c>
    </row>
    <row r="3295" spans="1:12" x14ac:dyDescent="0.25">
      <c r="A3295" s="43" t="s">
        <v>47</v>
      </c>
      <c r="B3295" s="43" t="s">
        <v>16</v>
      </c>
      <c r="C3295" s="43" t="s">
        <v>774</v>
      </c>
      <c r="D3295" s="43" t="s">
        <v>371</v>
      </c>
      <c r="E3295" s="43" t="s">
        <v>2278</v>
      </c>
      <c r="F3295" s="43" t="s">
        <v>4078</v>
      </c>
      <c r="G3295" s="43" t="s">
        <v>4654</v>
      </c>
      <c r="H3295" s="76">
        <v>787</v>
      </c>
      <c r="I3295" s="229">
        <v>2.8221092757306228E-2</v>
      </c>
      <c r="J3295" s="73">
        <f t="shared" si="153"/>
        <v>5.6112227421701731E-4</v>
      </c>
      <c r="K3295" s="73">
        <f t="shared" si="154"/>
        <v>22.651603229808796</v>
      </c>
      <c r="L3295" s="3" t="e">
        <f t="shared" si="155"/>
        <v>#N/A</v>
      </c>
    </row>
    <row r="3296" spans="1:12" x14ac:dyDescent="0.25">
      <c r="A3296" s="43" t="s">
        <v>47</v>
      </c>
      <c r="B3296" s="43" t="s">
        <v>16</v>
      </c>
      <c r="C3296" s="43" t="s">
        <v>774</v>
      </c>
      <c r="D3296" s="43" t="s">
        <v>371</v>
      </c>
      <c r="E3296" s="43" t="s">
        <v>2278</v>
      </c>
      <c r="F3296" s="43" t="s">
        <v>4078</v>
      </c>
      <c r="G3296" s="43" t="s">
        <v>4654</v>
      </c>
      <c r="H3296" s="76">
        <v>98</v>
      </c>
      <c r="I3296" s="229">
        <v>2.8265306122448978E-2</v>
      </c>
      <c r="J3296" s="73">
        <f t="shared" si="153"/>
        <v>5.6200137213902339E-4</v>
      </c>
      <c r="K3296" s="73">
        <f t="shared" si="154"/>
        <v>2.825076134469624</v>
      </c>
      <c r="L3296" s="3" t="e">
        <f t="shared" si="155"/>
        <v>#N/A</v>
      </c>
    </row>
    <row r="3297" spans="1:12" x14ac:dyDescent="0.25">
      <c r="A3297" s="43" t="s">
        <v>47</v>
      </c>
      <c r="B3297" s="43" t="s">
        <v>16</v>
      </c>
      <c r="C3297" s="43" t="s">
        <v>774</v>
      </c>
      <c r="D3297" s="43" t="s">
        <v>371</v>
      </c>
      <c r="E3297" s="43" t="s">
        <v>2278</v>
      </c>
      <c r="F3297" s="43" t="s">
        <v>4078</v>
      </c>
      <c r="G3297" s="43" t="s">
        <v>4654</v>
      </c>
      <c r="H3297" s="76">
        <v>89</v>
      </c>
      <c r="I3297" s="229">
        <v>2.8314606741573035E-2</v>
      </c>
      <c r="J3297" s="73">
        <f t="shared" si="153"/>
        <v>5.6298162034419024E-4</v>
      </c>
      <c r="K3297" s="73">
        <f t="shared" si="154"/>
        <v>2.5701053642106331</v>
      </c>
      <c r="L3297" s="3" t="e">
        <f t="shared" si="155"/>
        <v>#N/A</v>
      </c>
    </row>
    <row r="3298" spans="1:12" x14ac:dyDescent="0.25">
      <c r="A3298" s="43" t="s">
        <v>47</v>
      </c>
      <c r="B3298" s="43" t="s">
        <v>16</v>
      </c>
      <c r="C3298" s="43" t="s">
        <v>774</v>
      </c>
      <c r="D3298" s="43" t="s">
        <v>371</v>
      </c>
      <c r="E3298" s="43" t="s">
        <v>2278</v>
      </c>
      <c r="F3298" s="43" t="s">
        <v>4078</v>
      </c>
      <c r="G3298" s="43" t="s">
        <v>4654</v>
      </c>
      <c r="H3298" s="76">
        <v>155</v>
      </c>
      <c r="I3298" s="229">
        <v>2.8193548387096774E-2</v>
      </c>
      <c r="J3298" s="73">
        <f t="shared" si="153"/>
        <v>5.6057460727205815E-4</v>
      </c>
      <c r="K3298" s="73">
        <f t="shared" si="154"/>
        <v>4.4568890641271688</v>
      </c>
      <c r="L3298" s="3" t="e">
        <f t="shared" si="155"/>
        <v>#N/A</v>
      </c>
    </row>
    <row r="3299" spans="1:12" x14ac:dyDescent="0.25">
      <c r="A3299" s="43" t="s">
        <v>47</v>
      </c>
      <c r="B3299" s="43" t="s">
        <v>16</v>
      </c>
      <c r="C3299" s="43" t="s">
        <v>774</v>
      </c>
      <c r="D3299" s="43" t="s">
        <v>371</v>
      </c>
      <c r="E3299" s="43" t="s">
        <v>2278</v>
      </c>
      <c r="F3299" s="43" t="s">
        <v>4078</v>
      </c>
      <c r="G3299" s="43" t="s">
        <v>4654</v>
      </c>
      <c r="H3299" s="76">
        <v>312</v>
      </c>
      <c r="I3299" s="229">
        <v>2.8205128205128209E-2</v>
      </c>
      <c r="J3299" s="73">
        <f t="shared" si="153"/>
        <v>5.6080484973235895E-4</v>
      </c>
      <c r="K3299" s="73">
        <f t="shared" si="154"/>
        <v>8.9749711131164975</v>
      </c>
      <c r="L3299" s="3" t="e">
        <f t="shared" si="155"/>
        <v>#N/A</v>
      </c>
    </row>
    <row r="3300" spans="1:12" x14ac:dyDescent="0.25">
      <c r="A3300" s="43" t="s">
        <v>47</v>
      </c>
      <c r="B3300" s="43" t="s">
        <v>16</v>
      </c>
      <c r="C3300" s="43" t="s">
        <v>774</v>
      </c>
      <c r="D3300" s="43" t="s">
        <v>371</v>
      </c>
      <c r="E3300" s="43" t="s">
        <v>2278</v>
      </c>
      <c r="F3300" s="43" t="s">
        <v>4078</v>
      </c>
      <c r="G3300" s="43" t="s">
        <v>4654</v>
      </c>
      <c r="H3300" s="76">
        <v>123</v>
      </c>
      <c r="I3300" s="229">
        <v>2.821138211382114E-2</v>
      </c>
      <c r="J3300" s="73">
        <f t="shared" si="153"/>
        <v>5.6092919670569204E-4</v>
      </c>
      <c r="K3300" s="73">
        <f t="shared" si="154"/>
        <v>3.5389942911948005</v>
      </c>
      <c r="L3300" s="3" t="e">
        <f t="shared" si="155"/>
        <v>#N/A</v>
      </c>
    </row>
    <row r="3301" spans="1:12" x14ac:dyDescent="0.25">
      <c r="A3301" s="43" t="s">
        <v>47</v>
      </c>
      <c r="B3301" s="43" t="s">
        <v>16</v>
      </c>
      <c r="C3301" s="43" t="s">
        <v>727</v>
      </c>
      <c r="D3301" s="43" t="s">
        <v>728</v>
      </c>
      <c r="E3301" s="43" t="s">
        <v>2279</v>
      </c>
      <c r="F3301" s="43" t="s">
        <v>4079</v>
      </c>
      <c r="G3301" s="43" t="s">
        <v>4654</v>
      </c>
      <c r="H3301" s="76">
        <v>1663</v>
      </c>
      <c r="I3301" s="229">
        <v>3.9001803968731215E-2</v>
      </c>
      <c r="J3301" s="73">
        <f t="shared" si="153"/>
        <v>7.7547602885912168E-4</v>
      </c>
      <c r="K3301" s="73">
        <f t="shared" si="154"/>
        <v>66.149616635992729</v>
      </c>
      <c r="L3301" s="3" t="e">
        <f t="shared" si="155"/>
        <v>#N/A</v>
      </c>
    </row>
    <row r="3302" spans="1:12" x14ac:dyDescent="0.25">
      <c r="A3302" s="43" t="s">
        <v>47</v>
      </c>
      <c r="B3302" s="43" t="s">
        <v>16</v>
      </c>
      <c r="C3302" s="43" t="s">
        <v>727</v>
      </c>
      <c r="D3302" s="43" t="s">
        <v>728</v>
      </c>
      <c r="E3302" s="43" t="s">
        <v>2280</v>
      </c>
      <c r="F3302" s="43" t="s">
        <v>4080</v>
      </c>
      <c r="G3302" s="43" t="s">
        <v>4654</v>
      </c>
      <c r="H3302" s="76">
        <v>239</v>
      </c>
      <c r="I3302" s="229">
        <v>3.9037656903765684E-2</v>
      </c>
      <c r="J3302" s="73">
        <f t="shared" si="153"/>
        <v>7.7618889567178915E-4</v>
      </c>
      <c r="K3302" s="73">
        <f t="shared" si="154"/>
        <v>9.5155091460655559</v>
      </c>
      <c r="L3302" s="3" t="e">
        <f t="shared" si="155"/>
        <v>#N/A</v>
      </c>
    </row>
    <row r="3303" spans="1:12" x14ac:dyDescent="0.25">
      <c r="A3303" s="43" t="s">
        <v>47</v>
      </c>
      <c r="B3303" s="43" t="s">
        <v>16</v>
      </c>
      <c r="C3303" s="43" t="s">
        <v>727</v>
      </c>
      <c r="D3303" s="43" t="s">
        <v>728</v>
      </c>
      <c r="E3303" s="43" t="s">
        <v>2280</v>
      </c>
      <c r="F3303" s="43" t="s">
        <v>4080</v>
      </c>
      <c r="G3303" s="43" t="s">
        <v>4654</v>
      </c>
      <c r="H3303" s="76">
        <v>558</v>
      </c>
      <c r="I3303" s="229">
        <v>3.9014336917562724E-2</v>
      </c>
      <c r="J3303" s="73">
        <f t="shared" si="153"/>
        <v>7.7572522249635815E-4</v>
      </c>
      <c r="K3303" s="73">
        <f t="shared" si="154"/>
        <v>22.20285467415297</v>
      </c>
      <c r="L3303" s="3" t="e">
        <f t="shared" si="155"/>
        <v>#N/A</v>
      </c>
    </row>
    <row r="3304" spans="1:12" x14ac:dyDescent="0.25">
      <c r="A3304" s="43" t="s">
        <v>47</v>
      </c>
      <c r="B3304" s="43" t="s">
        <v>16</v>
      </c>
      <c r="C3304" s="43" t="s">
        <v>727</v>
      </c>
      <c r="D3304" s="43" t="s">
        <v>728</v>
      </c>
      <c r="E3304" s="43" t="s">
        <v>2280</v>
      </c>
      <c r="F3304" s="43" t="s">
        <v>4080</v>
      </c>
      <c r="G3304" s="43" t="s">
        <v>4654</v>
      </c>
      <c r="H3304" s="76">
        <v>72</v>
      </c>
      <c r="I3304" s="229">
        <v>3.9027777777777786E-2</v>
      </c>
      <c r="J3304" s="73">
        <f t="shared" si="153"/>
        <v>7.7599246820920728E-4</v>
      </c>
      <c r="K3304" s="73">
        <f t="shared" si="154"/>
        <v>2.865871457711064</v>
      </c>
      <c r="L3304" s="3" t="e">
        <f t="shared" si="155"/>
        <v>#N/A</v>
      </c>
    </row>
    <row r="3305" spans="1:12" x14ac:dyDescent="0.25">
      <c r="A3305" s="43" t="s">
        <v>47</v>
      </c>
      <c r="B3305" s="43" t="s">
        <v>16</v>
      </c>
      <c r="C3305" s="43" t="s">
        <v>727</v>
      </c>
      <c r="D3305" s="43" t="s">
        <v>728</v>
      </c>
      <c r="E3305" s="43" t="s">
        <v>2280</v>
      </c>
      <c r="F3305" s="43" t="s">
        <v>4080</v>
      </c>
      <c r="G3305" s="43" t="s">
        <v>4654</v>
      </c>
      <c r="H3305" s="76">
        <v>132</v>
      </c>
      <c r="I3305" s="229">
        <v>3.9015151515151517E-2</v>
      </c>
      <c r="J3305" s="73">
        <f t="shared" si="153"/>
        <v>7.7574141920622782E-4</v>
      </c>
      <c r="K3305" s="73">
        <f t="shared" si="154"/>
        <v>5.2523978673352225</v>
      </c>
      <c r="L3305" s="3" t="e">
        <f t="shared" si="155"/>
        <v>#N/A</v>
      </c>
    </row>
    <row r="3306" spans="1:12" x14ac:dyDescent="0.25">
      <c r="A3306" s="43" t="s">
        <v>47</v>
      </c>
      <c r="B3306" s="43" t="s">
        <v>16</v>
      </c>
      <c r="C3306" s="43" t="s">
        <v>727</v>
      </c>
      <c r="D3306" s="43" t="s">
        <v>728</v>
      </c>
      <c r="E3306" s="43" t="s">
        <v>2280</v>
      </c>
      <c r="F3306" s="43" t="s">
        <v>4080</v>
      </c>
      <c r="G3306" s="43" t="s">
        <v>4654</v>
      </c>
      <c r="H3306" s="76">
        <v>1057</v>
      </c>
      <c r="I3306" s="229">
        <v>3.8997161778618734E-2</v>
      </c>
      <c r="J3306" s="73">
        <f t="shared" si="153"/>
        <v>7.7538372781693079E-4</v>
      </c>
      <c r="K3306" s="73">
        <f t="shared" si="154"/>
        <v>42.039580600302493</v>
      </c>
      <c r="L3306" s="3" t="e">
        <f t="shared" si="155"/>
        <v>#N/A</v>
      </c>
    </row>
    <row r="3307" spans="1:12" x14ac:dyDescent="0.25">
      <c r="A3307" s="43" t="s">
        <v>47</v>
      </c>
      <c r="B3307" s="43" t="s">
        <v>16</v>
      </c>
      <c r="C3307" s="43" t="s">
        <v>727</v>
      </c>
      <c r="D3307" s="43" t="s">
        <v>728</v>
      </c>
      <c r="E3307" s="43" t="s">
        <v>2280</v>
      </c>
      <c r="F3307" s="43" t="s">
        <v>4080</v>
      </c>
      <c r="G3307" s="43" t="s">
        <v>4654</v>
      </c>
      <c r="H3307" s="76">
        <v>1150</v>
      </c>
      <c r="I3307" s="229">
        <v>3.8999999999999993E-2</v>
      </c>
      <c r="J3307" s="73">
        <f t="shared" si="153"/>
        <v>7.7544016040265239E-4</v>
      </c>
      <c r="K3307" s="73">
        <f t="shared" si="154"/>
        <v>45.741756184463043</v>
      </c>
      <c r="L3307" s="3" t="e">
        <f t="shared" si="155"/>
        <v>#N/A</v>
      </c>
    </row>
    <row r="3308" spans="1:12" x14ac:dyDescent="0.25">
      <c r="A3308" s="43" t="s">
        <v>47</v>
      </c>
      <c r="B3308" s="43" t="s">
        <v>16</v>
      </c>
      <c r="C3308" s="43" t="s">
        <v>727</v>
      </c>
      <c r="D3308" s="43" t="s">
        <v>728</v>
      </c>
      <c r="E3308" s="43" t="s">
        <v>2280</v>
      </c>
      <c r="F3308" s="43" t="s">
        <v>4080</v>
      </c>
      <c r="G3308" s="43" t="s">
        <v>4654</v>
      </c>
      <c r="H3308" s="76">
        <v>474</v>
      </c>
      <c r="I3308" s="229">
        <v>3.89873417721519E-2</v>
      </c>
      <c r="J3308" s="73">
        <f t="shared" si="153"/>
        <v>7.7518847583257701E-4</v>
      </c>
      <c r="K3308" s="73">
        <f t="shared" si="154"/>
        <v>18.847439337544643</v>
      </c>
      <c r="L3308" s="3" t="e">
        <f t="shared" si="155"/>
        <v>#N/A</v>
      </c>
    </row>
    <row r="3309" spans="1:12" x14ac:dyDescent="0.25">
      <c r="A3309" s="43" t="s">
        <v>47</v>
      </c>
      <c r="B3309" s="43" t="s">
        <v>16</v>
      </c>
      <c r="C3309" s="43" t="s">
        <v>727</v>
      </c>
      <c r="D3309" s="43" t="s">
        <v>728</v>
      </c>
      <c r="E3309" s="43" t="s">
        <v>2280</v>
      </c>
      <c r="F3309" s="43" t="s">
        <v>4080</v>
      </c>
      <c r="G3309" s="43" t="s">
        <v>4654</v>
      </c>
      <c r="H3309" s="76">
        <v>1010</v>
      </c>
      <c r="I3309" s="229">
        <v>3.9E-2</v>
      </c>
      <c r="J3309" s="73">
        <f t="shared" si="153"/>
        <v>7.7544016040265249E-4</v>
      </c>
      <c r="K3309" s="73">
        <f t="shared" si="154"/>
        <v>40.173194562006678</v>
      </c>
      <c r="L3309" s="3" t="e">
        <f t="shared" si="155"/>
        <v>#N/A</v>
      </c>
    </row>
    <row r="3310" spans="1:12" x14ac:dyDescent="0.25">
      <c r="A3310" s="43" t="s">
        <v>47</v>
      </c>
      <c r="B3310" s="43" t="s">
        <v>16</v>
      </c>
      <c r="C3310" s="43" t="s">
        <v>727</v>
      </c>
      <c r="D3310" s="43" t="s">
        <v>728</v>
      </c>
      <c r="E3310" s="43" t="s">
        <v>2280</v>
      </c>
      <c r="F3310" s="43" t="s">
        <v>4080</v>
      </c>
      <c r="G3310" s="43" t="s">
        <v>4654</v>
      </c>
      <c r="H3310" s="76">
        <v>852</v>
      </c>
      <c r="I3310" s="229">
        <v>3.900234741784038E-2</v>
      </c>
      <c r="J3310" s="73">
        <f t="shared" si="153"/>
        <v>7.7548683430179804E-4</v>
      </c>
      <c r="K3310" s="73">
        <f t="shared" si="154"/>
        <v>33.890714782825135</v>
      </c>
      <c r="L3310" s="3" t="e">
        <f t="shared" si="155"/>
        <v>#N/A</v>
      </c>
    </row>
    <row r="3311" spans="1:12" x14ac:dyDescent="0.25">
      <c r="A3311" s="43" t="s">
        <v>47</v>
      </c>
      <c r="B3311" s="43" t="s">
        <v>16</v>
      </c>
      <c r="C3311" s="43" t="s">
        <v>727</v>
      </c>
      <c r="D3311" s="43" t="s">
        <v>728</v>
      </c>
      <c r="E3311" s="43" t="s">
        <v>2280</v>
      </c>
      <c r="F3311" s="43" t="s">
        <v>4080</v>
      </c>
      <c r="G3311" s="43" t="s">
        <v>4654</v>
      </c>
      <c r="H3311" s="76">
        <v>267</v>
      </c>
      <c r="I3311" s="229">
        <v>3.8988764044943822E-2</v>
      </c>
      <c r="J3311" s="73">
        <f t="shared" si="153"/>
        <v>7.7521675499775411E-4</v>
      </c>
      <c r="K3311" s="73">
        <f t="shared" si="154"/>
        <v>10.616982873584401</v>
      </c>
      <c r="L3311" s="3" t="e">
        <f t="shared" si="155"/>
        <v>#N/A</v>
      </c>
    </row>
    <row r="3312" spans="1:12" x14ac:dyDescent="0.25">
      <c r="A3312" s="43" t="s">
        <v>47</v>
      </c>
      <c r="B3312" s="43" t="s">
        <v>16</v>
      </c>
      <c r="C3312" s="43" t="s">
        <v>727</v>
      </c>
      <c r="D3312" s="43" t="s">
        <v>728</v>
      </c>
      <c r="E3312" s="43" t="s">
        <v>2280</v>
      </c>
      <c r="F3312" s="43" t="s">
        <v>4080</v>
      </c>
      <c r="G3312" s="43" t="s">
        <v>4654</v>
      </c>
      <c r="H3312" s="76">
        <v>76</v>
      </c>
      <c r="I3312" s="229">
        <v>3.894736842105264E-2</v>
      </c>
      <c r="J3312" s="73">
        <f t="shared" si="153"/>
        <v>7.7439368245339139E-4</v>
      </c>
      <c r="K3312" s="73">
        <f t="shared" si="154"/>
        <v>3.0188539198664586</v>
      </c>
      <c r="L3312" s="3" t="e">
        <f t="shared" si="155"/>
        <v>#N/A</v>
      </c>
    </row>
    <row r="3313" spans="1:12" x14ac:dyDescent="0.25">
      <c r="A3313" s="43" t="s">
        <v>47</v>
      </c>
      <c r="B3313" s="43" t="s">
        <v>16</v>
      </c>
      <c r="C3313" s="43" t="s">
        <v>727</v>
      </c>
      <c r="D3313" s="43" t="s">
        <v>728</v>
      </c>
      <c r="E3313" s="43" t="s">
        <v>2280</v>
      </c>
      <c r="F3313" s="43" t="s">
        <v>4080</v>
      </c>
      <c r="G3313" s="43" t="s">
        <v>4654</v>
      </c>
      <c r="H3313" s="76">
        <v>2052</v>
      </c>
      <c r="I3313" s="229">
        <v>3.9000974658869397E-2</v>
      </c>
      <c r="J3313" s="73">
        <f t="shared" si="153"/>
        <v>7.7545953962393521E-4</v>
      </c>
      <c r="K3313" s="73">
        <f t="shared" si="154"/>
        <v>81.62124297530832</v>
      </c>
      <c r="L3313" s="3" t="e">
        <f t="shared" si="155"/>
        <v>#N/A</v>
      </c>
    </row>
    <row r="3314" spans="1:12" x14ac:dyDescent="0.25">
      <c r="A3314" s="43" t="s">
        <v>47</v>
      </c>
      <c r="B3314" s="43" t="s">
        <v>16</v>
      </c>
      <c r="C3314" s="43" t="s">
        <v>727</v>
      </c>
      <c r="D3314" s="43" t="s">
        <v>728</v>
      </c>
      <c r="E3314" s="43" t="s">
        <v>2280</v>
      </c>
      <c r="F3314" s="43" t="s">
        <v>4080</v>
      </c>
      <c r="G3314" s="43" t="s">
        <v>4654</v>
      </c>
      <c r="H3314" s="76">
        <v>188</v>
      </c>
      <c r="I3314" s="229">
        <v>3.8989361702127662E-2</v>
      </c>
      <c r="J3314" s="73">
        <f t="shared" si="153"/>
        <v>7.7522863826397215E-4</v>
      </c>
      <c r="K3314" s="73">
        <f t="shared" si="154"/>
        <v>7.4757429839936274</v>
      </c>
      <c r="L3314" s="3" t="e">
        <f t="shared" si="155"/>
        <v>#N/A</v>
      </c>
    </row>
    <row r="3315" spans="1:12" x14ac:dyDescent="0.25">
      <c r="A3315" s="43" t="s">
        <v>47</v>
      </c>
      <c r="B3315" s="43" t="s">
        <v>16</v>
      </c>
      <c r="C3315" s="43" t="s">
        <v>727</v>
      </c>
      <c r="D3315" s="43" t="s">
        <v>728</v>
      </c>
      <c r="E3315" s="43" t="s">
        <v>2280</v>
      </c>
      <c r="F3315" s="43" t="s">
        <v>4080</v>
      </c>
      <c r="G3315" s="43" t="s">
        <v>4654</v>
      </c>
      <c r="H3315" s="76">
        <v>248</v>
      </c>
      <c r="I3315" s="229">
        <v>3.8991935483870963E-2</v>
      </c>
      <c r="J3315" s="73">
        <f t="shared" si="153"/>
        <v>7.7527981297494304E-4</v>
      </c>
      <c r="K3315" s="73">
        <f t="shared" si="154"/>
        <v>9.8622693936177832</v>
      </c>
      <c r="L3315" s="3" t="e">
        <f t="shared" si="155"/>
        <v>#N/A</v>
      </c>
    </row>
    <row r="3316" spans="1:12" x14ac:dyDescent="0.25">
      <c r="A3316" s="43" t="s">
        <v>47</v>
      </c>
      <c r="B3316" s="43" t="s">
        <v>16</v>
      </c>
      <c r="C3316" s="43" t="s">
        <v>727</v>
      </c>
      <c r="D3316" s="43" t="s">
        <v>728</v>
      </c>
      <c r="E3316" s="43" t="s">
        <v>2280</v>
      </c>
      <c r="F3316" s="43" t="s">
        <v>4080</v>
      </c>
      <c r="G3316" s="43" t="s">
        <v>4654</v>
      </c>
      <c r="H3316" s="76">
        <v>682</v>
      </c>
      <c r="I3316" s="229">
        <v>3.9002932551319647E-2</v>
      </c>
      <c r="J3316" s="73">
        <f t="shared" si="153"/>
        <v>7.7549846855818325E-4</v>
      </c>
      <c r="K3316" s="73">
        <f t="shared" si="154"/>
        <v>27.12888995555668</v>
      </c>
      <c r="L3316" s="3" t="e">
        <f t="shared" si="155"/>
        <v>#N/A</v>
      </c>
    </row>
    <row r="3317" spans="1:12" x14ac:dyDescent="0.25">
      <c r="A3317" s="43" t="s">
        <v>47</v>
      </c>
      <c r="B3317" s="43" t="s">
        <v>16</v>
      </c>
      <c r="C3317" s="43" t="s">
        <v>727</v>
      </c>
      <c r="D3317" s="43" t="s">
        <v>728</v>
      </c>
      <c r="E3317" s="43" t="s">
        <v>2280</v>
      </c>
      <c r="F3317" s="43" t="s">
        <v>4080</v>
      </c>
      <c r="G3317" s="43" t="s">
        <v>4654</v>
      </c>
      <c r="H3317" s="76">
        <v>1623</v>
      </c>
      <c r="I3317" s="229">
        <v>3.8995686999383855E-2</v>
      </c>
      <c r="J3317" s="73">
        <f t="shared" si="153"/>
        <v>7.7535440466189353E-4</v>
      </c>
      <c r="K3317" s="73">
        <f t="shared" si="154"/>
        <v>64.548400198766245</v>
      </c>
      <c r="L3317" s="3" t="e">
        <f t="shared" si="155"/>
        <v>#N/A</v>
      </c>
    </row>
    <row r="3318" spans="1:12" x14ac:dyDescent="0.25">
      <c r="A3318" s="43" t="s">
        <v>47</v>
      </c>
      <c r="B3318" s="43" t="s">
        <v>16</v>
      </c>
      <c r="C3318" s="43" t="s">
        <v>727</v>
      </c>
      <c r="D3318" s="43" t="s">
        <v>728</v>
      </c>
      <c r="E3318" s="43" t="s">
        <v>2280</v>
      </c>
      <c r="F3318" s="43" t="s">
        <v>4080</v>
      </c>
      <c r="G3318" s="43" t="s">
        <v>4654</v>
      </c>
      <c r="H3318" s="76">
        <v>361</v>
      </c>
      <c r="I3318" s="229">
        <v>3.9002770083102496E-2</v>
      </c>
      <c r="J3318" s="73">
        <f t="shared" si="153"/>
        <v>7.7549523818945586E-4</v>
      </c>
      <c r="K3318" s="73">
        <f t="shared" si="154"/>
        <v>14.359953780986395</v>
      </c>
      <c r="L3318" s="3" t="e">
        <f t="shared" si="155"/>
        <v>#N/A</v>
      </c>
    </row>
    <row r="3319" spans="1:12" x14ac:dyDescent="0.25">
      <c r="A3319" s="43" t="s">
        <v>47</v>
      </c>
      <c r="B3319" s="43" t="s">
        <v>16</v>
      </c>
      <c r="C3319" s="43" t="s">
        <v>727</v>
      </c>
      <c r="D3319" s="43" t="s">
        <v>728</v>
      </c>
      <c r="E3319" s="43" t="s">
        <v>2281</v>
      </c>
      <c r="F3319" s="43" t="s">
        <v>4081</v>
      </c>
      <c r="G3319" s="43" t="s">
        <v>4654</v>
      </c>
      <c r="H3319" s="76">
        <v>55</v>
      </c>
      <c r="I3319" s="229">
        <v>3.9090909090909086E-2</v>
      </c>
      <c r="J3319" s="73">
        <f t="shared" si="153"/>
        <v>7.7724771322410381E-4</v>
      </c>
      <c r="K3319" s="73">
        <f t="shared" si="154"/>
        <v>2.1927486242273257</v>
      </c>
      <c r="L3319" s="3" t="e">
        <f t="shared" si="155"/>
        <v>#N/A</v>
      </c>
    </row>
    <row r="3320" spans="1:12" x14ac:dyDescent="0.25">
      <c r="A3320" s="43" t="s">
        <v>47</v>
      </c>
      <c r="B3320" s="43" t="s">
        <v>16</v>
      </c>
      <c r="C3320" s="43" t="s">
        <v>727</v>
      </c>
      <c r="D3320" s="43" t="s">
        <v>728</v>
      </c>
      <c r="E3320" s="43" t="s">
        <v>2281</v>
      </c>
      <c r="F3320" s="43" t="s">
        <v>4081</v>
      </c>
      <c r="G3320" s="43" t="s">
        <v>4654</v>
      </c>
      <c r="H3320" s="76">
        <v>858</v>
      </c>
      <c r="I3320" s="229">
        <v>3.8997668997668995E-2</v>
      </c>
      <c r="J3320" s="73">
        <f t="shared" si="153"/>
        <v>7.7539381289441019E-4</v>
      </c>
      <c r="K3320" s="73">
        <f t="shared" si="154"/>
        <v>34.125287891463401</v>
      </c>
      <c r="L3320" s="3" t="e">
        <f t="shared" si="155"/>
        <v>#N/A</v>
      </c>
    </row>
    <row r="3321" spans="1:12" x14ac:dyDescent="0.25">
      <c r="A3321" s="43" t="s">
        <v>47</v>
      </c>
      <c r="B3321" s="43" t="s">
        <v>16</v>
      </c>
      <c r="C3321" s="43" t="s">
        <v>727</v>
      </c>
      <c r="D3321" s="43" t="s">
        <v>728</v>
      </c>
      <c r="E3321" s="43" t="s">
        <v>2281</v>
      </c>
      <c r="F3321" s="43" t="s">
        <v>4081</v>
      </c>
      <c r="G3321" s="43" t="s">
        <v>4654</v>
      </c>
      <c r="H3321" s="76">
        <v>100</v>
      </c>
      <c r="I3321" s="229">
        <v>3.9000000000000007E-2</v>
      </c>
      <c r="J3321" s="73">
        <f t="shared" si="153"/>
        <v>7.7544016040265271E-4</v>
      </c>
      <c r="K3321" s="73">
        <f t="shared" si="154"/>
        <v>3.977544016040266</v>
      </c>
      <c r="L3321" s="3" t="e">
        <f t="shared" si="155"/>
        <v>#N/A</v>
      </c>
    </row>
    <row r="3322" spans="1:12" x14ac:dyDescent="0.25">
      <c r="A3322" s="43" t="s">
        <v>47</v>
      </c>
      <c r="B3322" s="43" t="s">
        <v>16</v>
      </c>
      <c r="C3322" s="43" t="s">
        <v>727</v>
      </c>
      <c r="D3322" s="43" t="s">
        <v>728</v>
      </c>
      <c r="E3322" s="43" t="s">
        <v>2281</v>
      </c>
      <c r="F3322" s="43" t="s">
        <v>4081</v>
      </c>
      <c r="G3322" s="43" t="s">
        <v>4654</v>
      </c>
      <c r="H3322" s="76">
        <v>520</v>
      </c>
      <c r="I3322" s="229">
        <v>3.9E-2</v>
      </c>
      <c r="J3322" s="73">
        <f t="shared" si="153"/>
        <v>7.7544016040265249E-4</v>
      </c>
      <c r="K3322" s="73">
        <f t="shared" si="154"/>
        <v>20.683228883409377</v>
      </c>
      <c r="L3322" s="3" t="e">
        <f t="shared" si="155"/>
        <v>#N/A</v>
      </c>
    </row>
    <row r="3323" spans="1:12" x14ac:dyDescent="0.25">
      <c r="A3323" s="43" t="s">
        <v>47</v>
      </c>
      <c r="B3323" s="43" t="s">
        <v>16</v>
      </c>
      <c r="C3323" s="43" t="s">
        <v>727</v>
      </c>
      <c r="D3323" s="43" t="s">
        <v>728</v>
      </c>
      <c r="E3323" s="43" t="s">
        <v>2281</v>
      </c>
      <c r="F3323" s="43" t="s">
        <v>4081</v>
      </c>
      <c r="G3323" s="43" t="s">
        <v>4654</v>
      </c>
      <c r="H3323" s="76">
        <v>124</v>
      </c>
      <c r="I3323" s="229">
        <v>3.9032258064516129E-2</v>
      </c>
      <c r="J3323" s="73">
        <f t="shared" si="153"/>
        <v>7.7608155011349011E-4</v>
      </c>
      <c r="K3323" s="73">
        <f t="shared" si="154"/>
        <v>4.9362341122140725</v>
      </c>
      <c r="L3323" s="3" t="e">
        <f t="shared" si="155"/>
        <v>#N/A</v>
      </c>
    </row>
    <row r="3324" spans="1:12" x14ac:dyDescent="0.25">
      <c r="A3324" s="43" t="s">
        <v>47</v>
      </c>
      <c r="B3324" s="43" t="s">
        <v>16</v>
      </c>
      <c r="C3324" s="43" t="s">
        <v>727</v>
      </c>
      <c r="D3324" s="43" t="s">
        <v>728</v>
      </c>
      <c r="E3324" s="43" t="s">
        <v>2281</v>
      </c>
      <c r="F3324" s="43" t="s">
        <v>4081</v>
      </c>
      <c r="G3324" s="43" t="s">
        <v>4654</v>
      </c>
      <c r="H3324" s="76">
        <v>84</v>
      </c>
      <c r="I3324" s="229">
        <v>3.9047619047619046E-2</v>
      </c>
      <c r="J3324" s="73">
        <f t="shared" si="153"/>
        <v>7.7638697378531758E-4</v>
      </c>
      <c r="K3324" s="73">
        <f t="shared" si="154"/>
        <v>3.3452165057979668</v>
      </c>
      <c r="L3324" s="3" t="e">
        <f t="shared" si="155"/>
        <v>#N/A</v>
      </c>
    </row>
    <row r="3325" spans="1:12" x14ac:dyDescent="0.25">
      <c r="A3325" s="43" t="s">
        <v>47</v>
      </c>
      <c r="B3325" s="43" t="s">
        <v>16</v>
      </c>
      <c r="C3325" s="43" t="s">
        <v>727</v>
      </c>
      <c r="D3325" s="43" t="s">
        <v>728</v>
      </c>
      <c r="E3325" s="43" t="s">
        <v>2281</v>
      </c>
      <c r="F3325" s="43" t="s">
        <v>4081</v>
      </c>
      <c r="G3325" s="43" t="s">
        <v>4654</v>
      </c>
      <c r="H3325" s="76">
        <v>199</v>
      </c>
      <c r="I3325" s="229">
        <v>3.8994974874371861E-2</v>
      </c>
      <c r="J3325" s="73">
        <f t="shared" si="153"/>
        <v>7.7534024542257236E-4</v>
      </c>
      <c r="K3325" s="73">
        <f t="shared" si="154"/>
        <v>7.914292708839092</v>
      </c>
      <c r="L3325" s="3" t="e">
        <f t="shared" si="155"/>
        <v>#N/A</v>
      </c>
    </row>
    <row r="3326" spans="1:12" x14ac:dyDescent="0.25">
      <c r="A3326" s="43" t="s">
        <v>47</v>
      </c>
      <c r="B3326" s="43" t="s">
        <v>16</v>
      </c>
      <c r="C3326" s="43" t="s">
        <v>727</v>
      </c>
      <c r="D3326" s="43" t="s">
        <v>728</v>
      </c>
      <c r="E3326" s="43" t="s">
        <v>2281</v>
      </c>
      <c r="F3326" s="43" t="s">
        <v>4081</v>
      </c>
      <c r="G3326" s="43" t="s">
        <v>4654</v>
      </c>
      <c r="H3326" s="76">
        <v>350</v>
      </c>
      <c r="I3326" s="229">
        <v>3.9E-2</v>
      </c>
      <c r="J3326" s="73">
        <f t="shared" si="153"/>
        <v>7.7544016040265249E-4</v>
      </c>
      <c r="K3326" s="73">
        <f t="shared" si="154"/>
        <v>13.921404056140927</v>
      </c>
      <c r="L3326" s="3" t="e">
        <f t="shared" si="155"/>
        <v>#N/A</v>
      </c>
    </row>
    <row r="3327" spans="1:12" x14ac:dyDescent="0.25">
      <c r="A3327" s="43" t="s">
        <v>47</v>
      </c>
      <c r="B3327" s="43" t="s">
        <v>16</v>
      </c>
      <c r="C3327" s="43" t="s">
        <v>727</v>
      </c>
      <c r="D3327" s="43" t="s">
        <v>728</v>
      </c>
      <c r="E3327" s="43" t="s">
        <v>2281</v>
      </c>
      <c r="F3327" s="43" t="s">
        <v>4081</v>
      </c>
      <c r="G3327" s="43" t="s">
        <v>4654</v>
      </c>
      <c r="H3327" s="76">
        <v>417</v>
      </c>
      <c r="I3327" s="229">
        <v>3.8992805755395682E-2</v>
      </c>
      <c r="J3327" s="73">
        <f t="shared" si="153"/>
        <v>7.7529711665419237E-4</v>
      </c>
      <c r="K3327" s="73">
        <f t="shared" si="154"/>
        <v>16.583298897644799</v>
      </c>
      <c r="L3327" s="3" t="e">
        <f t="shared" si="155"/>
        <v>#N/A</v>
      </c>
    </row>
    <row r="3328" spans="1:12" x14ac:dyDescent="0.25">
      <c r="A3328" s="43" t="s">
        <v>47</v>
      </c>
      <c r="B3328" s="43" t="s">
        <v>16</v>
      </c>
      <c r="C3328" s="43" t="s">
        <v>727</v>
      </c>
      <c r="D3328" s="43" t="s">
        <v>728</v>
      </c>
      <c r="E3328" s="43" t="s">
        <v>2281</v>
      </c>
      <c r="F3328" s="43" t="s">
        <v>4081</v>
      </c>
      <c r="G3328" s="43" t="s">
        <v>4654</v>
      </c>
      <c r="H3328" s="76">
        <v>84</v>
      </c>
      <c r="I3328" s="229">
        <v>3.904761904761906E-2</v>
      </c>
      <c r="J3328" s="73">
        <f t="shared" si="153"/>
        <v>7.7638697378531779E-4</v>
      </c>
      <c r="K3328" s="73">
        <f t="shared" si="154"/>
        <v>3.3452165057979681</v>
      </c>
      <c r="L3328" s="3" t="e">
        <f t="shared" si="155"/>
        <v>#N/A</v>
      </c>
    </row>
    <row r="3329" spans="1:12" x14ac:dyDescent="0.25">
      <c r="A3329" s="43" t="s">
        <v>47</v>
      </c>
      <c r="B3329" s="43" t="s">
        <v>16</v>
      </c>
      <c r="C3329" s="43" t="s">
        <v>727</v>
      </c>
      <c r="D3329" s="43" t="s">
        <v>728</v>
      </c>
      <c r="E3329" s="43" t="s">
        <v>2281</v>
      </c>
      <c r="F3329" s="43" t="s">
        <v>4081</v>
      </c>
      <c r="G3329" s="43" t="s">
        <v>4654</v>
      </c>
      <c r="H3329" s="76">
        <v>52</v>
      </c>
      <c r="I3329" s="229">
        <v>3.9038461538461543E-2</v>
      </c>
      <c r="J3329" s="73">
        <f t="shared" si="153"/>
        <v>7.7620489428865133E-4</v>
      </c>
      <c r="K3329" s="73">
        <f t="shared" si="154"/>
        <v>2.0703626545030103</v>
      </c>
      <c r="L3329" s="3" t="e">
        <f t="shared" si="155"/>
        <v>#N/A</v>
      </c>
    </row>
    <row r="3330" spans="1:12" x14ac:dyDescent="0.25">
      <c r="A3330" s="43" t="s">
        <v>47</v>
      </c>
      <c r="B3330" s="43" t="s">
        <v>16</v>
      </c>
      <c r="C3330" s="43" t="s">
        <v>727</v>
      </c>
      <c r="D3330" s="43" t="s">
        <v>728</v>
      </c>
      <c r="E3330" s="43" t="s">
        <v>2281</v>
      </c>
      <c r="F3330" s="43" t="s">
        <v>4081</v>
      </c>
      <c r="G3330" s="43" t="s">
        <v>4654</v>
      </c>
      <c r="H3330" s="76">
        <v>1135</v>
      </c>
      <c r="I3330" s="229">
        <v>3.8995594713656385E-2</v>
      </c>
      <c r="J3330" s="73">
        <f t="shared" si="153"/>
        <v>7.7535256973729585E-4</v>
      </c>
      <c r="K3330" s="73">
        <f t="shared" si="154"/>
        <v>45.140025166651832</v>
      </c>
      <c r="L3330" s="3" t="e">
        <f t="shared" si="155"/>
        <v>#N/A</v>
      </c>
    </row>
    <row r="3331" spans="1:12" x14ac:dyDescent="0.25">
      <c r="A3331" s="43" t="s">
        <v>47</v>
      </c>
      <c r="B3331" s="43" t="s">
        <v>16</v>
      </c>
      <c r="C3331" s="43" t="s">
        <v>727</v>
      </c>
      <c r="D3331" s="43" t="s">
        <v>728</v>
      </c>
      <c r="E3331" s="43" t="s">
        <v>2281</v>
      </c>
      <c r="F3331" s="43" t="s">
        <v>4081</v>
      </c>
      <c r="G3331" s="43" t="s">
        <v>4654</v>
      </c>
      <c r="H3331" s="76">
        <v>169</v>
      </c>
      <c r="I3331" s="229">
        <v>3.8994082840236685E-2</v>
      </c>
      <c r="J3331" s="73">
        <f t="shared" si="153"/>
        <v>7.7532250903557579E-4</v>
      </c>
      <c r="K3331" s="73">
        <f t="shared" si="154"/>
        <v>6.7210295040270118</v>
      </c>
      <c r="L3331" s="3" t="e">
        <f t="shared" si="155"/>
        <v>#N/A</v>
      </c>
    </row>
    <row r="3332" spans="1:12" x14ac:dyDescent="0.25">
      <c r="A3332" s="43" t="s">
        <v>47</v>
      </c>
      <c r="B3332" s="43" t="s">
        <v>16</v>
      </c>
      <c r="C3332" s="43" t="s">
        <v>727</v>
      </c>
      <c r="D3332" s="43" t="s">
        <v>728</v>
      </c>
      <c r="E3332" s="43" t="s">
        <v>2281</v>
      </c>
      <c r="F3332" s="43" t="s">
        <v>4081</v>
      </c>
      <c r="G3332" s="43" t="s">
        <v>4654</v>
      </c>
      <c r="H3332" s="76">
        <v>263</v>
      </c>
      <c r="I3332" s="229">
        <v>3.9011406844106464E-2</v>
      </c>
      <c r="J3332" s="73">
        <f t="shared" si="153"/>
        <v>7.7566696360838595E-4</v>
      </c>
      <c r="K3332" s="73">
        <f t="shared" si="154"/>
        <v>10.464000411429007</v>
      </c>
      <c r="L3332" s="3" t="e">
        <f t="shared" si="155"/>
        <v>#N/A</v>
      </c>
    </row>
    <row r="3333" spans="1:12" x14ac:dyDescent="0.25">
      <c r="A3333" s="43" t="s">
        <v>47</v>
      </c>
      <c r="B3333" s="43" t="s">
        <v>16</v>
      </c>
      <c r="C3333" s="43" t="s">
        <v>727</v>
      </c>
      <c r="D3333" s="43" t="s">
        <v>728</v>
      </c>
      <c r="E3333" s="43" t="s">
        <v>2281</v>
      </c>
      <c r="F3333" s="43" t="s">
        <v>4081</v>
      </c>
      <c r="G3333" s="43" t="s">
        <v>4654</v>
      </c>
      <c r="H3333" s="76">
        <v>296</v>
      </c>
      <c r="I3333" s="229">
        <v>3.8986486486486484E-2</v>
      </c>
      <c r="J3333" s="73">
        <f t="shared" si="153"/>
        <v>7.7517147011838265E-4</v>
      </c>
      <c r="K3333" s="73">
        <f t="shared" si="154"/>
        <v>11.76945075515504</v>
      </c>
      <c r="L3333" s="3" t="e">
        <f t="shared" si="155"/>
        <v>#N/A</v>
      </c>
    </row>
    <row r="3334" spans="1:12" x14ac:dyDescent="0.25">
      <c r="A3334" s="43" t="s">
        <v>47</v>
      </c>
      <c r="B3334" s="43" t="s">
        <v>16</v>
      </c>
      <c r="C3334" s="43" t="s">
        <v>727</v>
      </c>
      <c r="D3334" s="43" t="s">
        <v>728</v>
      </c>
      <c r="E3334" s="43" t="s">
        <v>2281</v>
      </c>
      <c r="F3334" s="43" t="s">
        <v>4081</v>
      </c>
      <c r="G3334" s="43" t="s">
        <v>4654</v>
      </c>
      <c r="H3334" s="76">
        <v>30</v>
      </c>
      <c r="I3334" s="229">
        <v>3.8999999999999937E-2</v>
      </c>
      <c r="J3334" s="73">
        <f t="shared" si="153"/>
        <v>7.754401604026513E-4</v>
      </c>
      <c r="K3334" s="73">
        <f t="shared" si="154"/>
        <v>1.1932632048120777</v>
      </c>
      <c r="L3334" s="3" t="e">
        <f t="shared" si="155"/>
        <v>#N/A</v>
      </c>
    </row>
    <row r="3335" spans="1:12" x14ac:dyDescent="0.25">
      <c r="A3335" s="43" t="s">
        <v>47</v>
      </c>
      <c r="B3335" s="43" t="s">
        <v>16</v>
      </c>
      <c r="C3335" s="43" t="s">
        <v>727</v>
      </c>
      <c r="D3335" s="43" t="s">
        <v>728</v>
      </c>
      <c r="E3335" s="43" t="s">
        <v>2282</v>
      </c>
      <c r="F3335" s="43" t="s">
        <v>4082</v>
      </c>
      <c r="G3335" s="43" t="s">
        <v>4654</v>
      </c>
      <c r="H3335" s="76">
        <v>230</v>
      </c>
      <c r="I3335" s="229">
        <v>3.9E-2</v>
      </c>
      <c r="J3335" s="73">
        <f t="shared" ref="J3335:J3398" si="156">I3335*$J$5</f>
        <v>7.7544016040265249E-4</v>
      </c>
      <c r="K3335" s="73">
        <f t="shared" ref="K3335:K3398" si="157">(I3335+J3335)*H3335</f>
        <v>9.1483512368926103</v>
      </c>
      <c r="L3335" s="3" t="e">
        <f t="shared" ref="L3335:L3398" si="158">MATCH(C3335,$C$7237:$C$7264,0)</f>
        <v>#N/A</v>
      </c>
    </row>
    <row r="3336" spans="1:12" x14ac:dyDescent="0.25">
      <c r="A3336" s="43" t="s">
        <v>47</v>
      </c>
      <c r="B3336" s="43" t="s">
        <v>16</v>
      </c>
      <c r="C3336" s="43" t="s">
        <v>727</v>
      </c>
      <c r="D3336" s="43" t="s">
        <v>728</v>
      </c>
      <c r="E3336" s="43" t="s">
        <v>2282</v>
      </c>
      <c r="F3336" s="43" t="s">
        <v>4082</v>
      </c>
      <c r="G3336" s="43" t="s">
        <v>4654</v>
      </c>
      <c r="H3336" s="76">
        <v>280</v>
      </c>
      <c r="I3336" s="229">
        <v>3.9E-2</v>
      </c>
      <c r="J3336" s="73">
        <f t="shared" si="156"/>
        <v>7.7544016040265249E-4</v>
      </c>
      <c r="K3336" s="73">
        <f t="shared" si="157"/>
        <v>11.137123244912743</v>
      </c>
      <c r="L3336" s="3" t="e">
        <f t="shared" si="158"/>
        <v>#N/A</v>
      </c>
    </row>
    <row r="3337" spans="1:12" x14ac:dyDescent="0.25">
      <c r="A3337" s="43" t="s">
        <v>47</v>
      </c>
      <c r="B3337" s="43" t="s">
        <v>16</v>
      </c>
      <c r="C3337" s="43" t="s">
        <v>727</v>
      </c>
      <c r="D3337" s="43" t="s">
        <v>728</v>
      </c>
      <c r="E3337" s="43" t="s">
        <v>2282</v>
      </c>
      <c r="F3337" s="43" t="s">
        <v>4082</v>
      </c>
      <c r="G3337" s="43" t="s">
        <v>4654</v>
      </c>
      <c r="H3337" s="76">
        <v>210</v>
      </c>
      <c r="I3337" s="229">
        <v>3.9E-2</v>
      </c>
      <c r="J3337" s="73">
        <f t="shared" si="156"/>
        <v>7.7544016040265249E-4</v>
      </c>
      <c r="K3337" s="73">
        <f t="shared" si="157"/>
        <v>8.3528424336845575</v>
      </c>
      <c r="L3337" s="3" t="e">
        <f t="shared" si="158"/>
        <v>#N/A</v>
      </c>
    </row>
    <row r="3338" spans="1:12" x14ac:dyDescent="0.25">
      <c r="A3338" s="43" t="s">
        <v>47</v>
      </c>
      <c r="B3338" s="43" t="s">
        <v>16</v>
      </c>
      <c r="C3338" s="43" t="s">
        <v>727</v>
      </c>
      <c r="D3338" s="43" t="s">
        <v>728</v>
      </c>
      <c r="E3338" s="43" t="s">
        <v>2283</v>
      </c>
      <c r="F3338" s="43" t="s">
        <v>4083</v>
      </c>
      <c r="G3338" s="43" t="s">
        <v>4654</v>
      </c>
      <c r="H3338" s="76">
        <v>150</v>
      </c>
      <c r="I3338" s="229">
        <v>3.9E-2</v>
      </c>
      <c r="J3338" s="73">
        <f t="shared" si="156"/>
        <v>7.7544016040265249E-4</v>
      </c>
      <c r="K3338" s="73">
        <f t="shared" si="157"/>
        <v>5.9663160240603981</v>
      </c>
      <c r="L3338" s="3" t="e">
        <f t="shared" si="158"/>
        <v>#N/A</v>
      </c>
    </row>
    <row r="3339" spans="1:12" x14ac:dyDescent="0.25">
      <c r="A3339" s="43" t="s">
        <v>47</v>
      </c>
      <c r="B3339" s="43" t="s">
        <v>16</v>
      </c>
      <c r="C3339" s="43" t="s">
        <v>727</v>
      </c>
      <c r="D3339" s="43" t="s">
        <v>728</v>
      </c>
      <c r="E3339" s="43" t="s">
        <v>2283</v>
      </c>
      <c r="F3339" s="43" t="s">
        <v>4083</v>
      </c>
      <c r="G3339" s="43" t="s">
        <v>4654</v>
      </c>
      <c r="H3339" s="76">
        <v>90</v>
      </c>
      <c r="I3339" s="229">
        <v>3.9E-2</v>
      </c>
      <c r="J3339" s="73">
        <f t="shared" si="156"/>
        <v>7.7544016040265249E-4</v>
      </c>
      <c r="K3339" s="73">
        <f t="shared" si="157"/>
        <v>3.5797896144362387</v>
      </c>
      <c r="L3339" s="3" t="e">
        <f t="shared" si="158"/>
        <v>#N/A</v>
      </c>
    </row>
    <row r="3340" spans="1:12" x14ac:dyDescent="0.25">
      <c r="A3340" s="43" t="s">
        <v>47</v>
      </c>
      <c r="B3340" s="43" t="s">
        <v>16</v>
      </c>
      <c r="C3340" s="43" t="s">
        <v>778</v>
      </c>
      <c r="D3340" s="43" t="s">
        <v>371</v>
      </c>
      <c r="E3340" s="43" t="s">
        <v>2284</v>
      </c>
      <c r="F3340" s="43" t="s">
        <v>4074</v>
      </c>
      <c r="G3340" s="43" t="s">
        <v>4654</v>
      </c>
      <c r="H3340" s="76">
        <v>2345</v>
      </c>
      <c r="I3340" s="229">
        <v>2.8251599147121536E-2</v>
      </c>
      <c r="J3340" s="73">
        <f t="shared" si="156"/>
        <v>5.6172883523782991E-4</v>
      </c>
      <c r="K3340" s="73">
        <f t="shared" si="157"/>
        <v>67.567254118632718</v>
      </c>
      <c r="L3340" s="3" t="e">
        <f t="shared" si="158"/>
        <v>#N/A</v>
      </c>
    </row>
    <row r="3341" spans="1:12" x14ac:dyDescent="0.25">
      <c r="A3341" s="43" t="s">
        <v>47</v>
      </c>
      <c r="B3341" s="43" t="s">
        <v>16</v>
      </c>
      <c r="C3341" s="43" t="s">
        <v>778</v>
      </c>
      <c r="D3341" s="43" t="s">
        <v>371</v>
      </c>
      <c r="E3341" s="43" t="s">
        <v>2284</v>
      </c>
      <c r="F3341" s="43" t="s">
        <v>4074</v>
      </c>
      <c r="G3341" s="43" t="s">
        <v>4654</v>
      </c>
      <c r="H3341" s="76">
        <v>89</v>
      </c>
      <c r="I3341" s="229">
        <v>2.8202247191011234E-2</v>
      </c>
      <c r="J3341" s="73">
        <f t="shared" si="156"/>
        <v>5.6074756629520539E-4</v>
      </c>
      <c r="K3341" s="73">
        <f t="shared" si="157"/>
        <v>2.5599065334002731</v>
      </c>
      <c r="L3341" s="3" t="e">
        <f t="shared" si="158"/>
        <v>#N/A</v>
      </c>
    </row>
    <row r="3342" spans="1:12" x14ac:dyDescent="0.25">
      <c r="A3342" s="43" t="s">
        <v>47</v>
      </c>
      <c r="B3342" s="43" t="s">
        <v>16</v>
      </c>
      <c r="C3342" s="43" t="s">
        <v>778</v>
      </c>
      <c r="D3342" s="43" t="s">
        <v>371</v>
      </c>
      <c r="E3342" s="43" t="s">
        <v>2284</v>
      </c>
      <c r="F3342" s="43" t="s">
        <v>4074</v>
      </c>
      <c r="G3342" s="43" t="s">
        <v>4654</v>
      </c>
      <c r="H3342" s="76">
        <v>43</v>
      </c>
      <c r="I3342" s="229">
        <v>2.8139534883720931E-2</v>
      </c>
      <c r="J3342" s="73">
        <f t="shared" si="156"/>
        <v>5.5950065240739991E-4</v>
      </c>
      <c r="K3342" s="73">
        <f t="shared" si="157"/>
        <v>1.2340585280535181</v>
      </c>
      <c r="L3342" s="3" t="e">
        <f t="shared" si="158"/>
        <v>#N/A</v>
      </c>
    </row>
    <row r="3343" spans="1:12" x14ac:dyDescent="0.25">
      <c r="A3343" s="43" t="s">
        <v>47</v>
      </c>
      <c r="B3343" s="43" t="s">
        <v>16</v>
      </c>
      <c r="C3343" s="43" t="s">
        <v>778</v>
      </c>
      <c r="D3343" s="43" t="s">
        <v>371</v>
      </c>
      <c r="E3343" s="43" t="s">
        <v>2284</v>
      </c>
      <c r="F3343" s="43" t="s">
        <v>4074</v>
      </c>
      <c r="G3343" s="43" t="s">
        <v>4654</v>
      </c>
      <c r="H3343" s="76">
        <v>38</v>
      </c>
      <c r="I3343" s="229">
        <v>2.8157894736842107E-2</v>
      </c>
      <c r="J3343" s="73">
        <f t="shared" si="156"/>
        <v>5.5986570285481666E-4</v>
      </c>
      <c r="K3343" s="73">
        <f t="shared" si="157"/>
        <v>1.0912748967084831</v>
      </c>
      <c r="L3343" s="3" t="e">
        <f t="shared" si="158"/>
        <v>#N/A</v>
      </c>
    </row>
    <row r="3344" spans="1:12" x14ac:dyDescent="0.25">
      <c r="A3344" s="43" t="s">
        <v>47</v>
      </c>
      <c r="B3344" s="43" t="s">
        <v>16</v>
      </c>
      <c r="C3344" s="43" t="s">
        <v>778</v>
      </c>
      <c r="D3344" s="43" t="s">
        <v>371</v>
      </c>
      <c r="E3344" s="43" t="s">
        <v>2284</v>
      </c>
      <c r="F3344" s="43" t="s">
        <v>4074</v>
      </c>
      <c r="G3344" s="43" t="s">
        <v>4654</v>
      </c>
      <c r="H3344" s="76">
        <v>97</v>
      </c>
      <c r="I3344" s="229">
        <v>2.8247422680412373E-2</v>
      </c>
      <c r="J3344" s="73">
        <f t="shared" si="156"/>
        <v>5.6164579421180759E-4</v>
      </c>
      <c r="K3344" s="73">
        <f t="shared" si="157"/>
        <v>2.7944796420385454</v>
      </c>
      <c r="L3344" s="3" t="e">
        <f t="shared" si="158"/>
        <v>#N/A</v>
      </c>
    </row>
    <row r="3345" spans="1:12" x14ac:dyDescent="0.25">
      <c r="A3345" s="43" t="s">
        <v>47</v>
      </c>
      <c r="B3345" s="43" t="s">
        <v>16</v>
      </c>
      <c r="C3345" s="43" t="s">
        <v>778</v>
      </c>
      <c r="D3345" s="43" t="s">
        <v>371</v>
      </c>
      <c r="E3345" s="43" t="s">
        <v>2284</v>
      </c>
      <c r="F3345" s="43" t="s">
        <v>4074</v>
      </c>
      <c r="G3345" s="43" t="s">
        <v>4654</v>
      </c>
      <c r="H3345" s="76">
        <v>55</v>
      </c>
      <c r="I3345" s="229">
        <v>2.8181818181818183E-2</v>
      </c>
      <c r="J3345" s="73">
        <f t="shared" si="156"/>
        <v>5.6034137464993543E-4</v>
      </c>
      <c r="K3345" s="73">
        <f t="shared" si="157"/>
        <v>1.5808187756057466</v>
      </c>
      <c r="L3345" s="3" t="e">
        <f t="shared" si="158"/>
        <v>#N/A</v>
      </c>
    </row>
    <row r="3346" spans="1:12" x14ac:dyDescent="0.25">
      <c r="A3346" s="43" t="s">
        <v>47</v>
      </c>
      <c r="B3346" s="43" t="s">
        <v>16</v>
      </c>
      <c r="C3346" s="43" t="s">
        <v>778</v>
      </c>
      <c r="D3346" s="43" t="s">
        <v>371</v>
      </c>
      <c r="E3346" s="43" t="s">
        <v>2284</v>
      </c>
      <c r="F3346" s="43" t="s">
        <v>4074</v>
      </c>
      <c r="G3346" s="43" t="s">
        <v>4654</v>
      </c>
      <c r="H3346" s="76">
        <v>117</v>
      </c>
      <c r="I3346" s="229">
        <v>2.8205128205128202E-2</v>
      </c>
      <c r="J3346" s="73">
        <f t="shared" si="156"/>
        <v>5.6080484973235873E-4</v>
      </c>
      <c r="K3346" s="73">
        <f t="shared" si="157"/>
        <v>3.3656141674186855</v>
      </c>
      <c r="L3346" s="3" t="e">
        <f t="shared" si="158"/>
        <v>#N/A</v>
      </c>
    </row>
    <row r="3347" spans="1:12" x14ac:dyDescent="0.25">
      <c r="A3347" s="43" t="s">
        <v>47</v>
      </c>
      <c r="B3347" s="43" t="s">
        <v>16</v>
      </c>
      <c r="C3347" s="43" t="s">
        <v>778</v>
      </c>
      <c r="D3347" s="43" t="s">
        <v>371</v>
      </c>
      <c r="E3347" s="43" t="s">
        <v>2284</v>
      </c>
      <c r="F3347" s="43" t="s">
        <v>4074</v>
      </c>
      <c r="G3347" s="43" t="s">
        <v>4654</v>
      </c>
      <c r="H3347" s="76">
        <v>43</v>
      </c>
      <c r="I3347" s="229">
        <v>2.8139534883720931E-2</v>
      </c>
      <c r="J3347" s="73">
        <f t="shared" si="156"/>
        <v>5.5950065240739991E-4</v>
      </c>
      <c r="K3347" s="73">
        <f t="shared" si="157"/>
        <v>1.2340585280535181</v>
      </c>
      <c r="L3347" s="3" t="e">
        <f t="shared" si="158"/>
        <v>#N/A</v>
      </c>
    </row>
    <row r="3348" spans="1:12" x14ac:dyDescent="0.25">
      <c r="A3348" s="43" t="s">
        <v>47</v>
      </c>
      <c r="B3348" s="43" t="s">
        <v>16</v>
      </c>
      <c r="C3348" s="43" t="s">
        <v>778</v>
      </c>
      <c r="D3348" s="43" t="s">
        <v>371</v>
      </c>
      <c r="E3348" s="43" t="s">
        <v>2284</v>
      </c>
      <c r="F3348" s="43" t="s">
        <v>4074</v>
      </c>
      <c r="G3348" s="43" t="s">
        <v>4654</v>
      </c>
      <c r="H3348" s="76">
        <v>1444</v>
      </c>
      <c r="I3348" s="229">
        <v>2.8247922437673136E-2</v>
      </c>
      <c r="J3348" s="73">
        <f t="shared" si="156"/>
        <v>5.6165573092592166E-4</v>
      </c>
      <c r="K3348" s="73">
        <f t="shared" si="157"/>
        <v>41.601030875457042</v>
      </c>
      <c r="L3348" s="3" t="e">
        <f t="shared" si="158"/>
        <v>#N/A</v>
      </c>
    </row>
    <row r="3349" spans="1:12" x14ac:dyDescent="0.25">
      <c r="A3349" s="43" t="s">
        <v>47</v>
      </c>
      <c r="B3349" s="43" t="s">
        <v>16</v>
      </c>
      <c r="C3349" s="43" t="s">
        <v>778</v>
      </c>
      <c r="D3349" s="43" t="s">
        <v>371</v>
      </c>
      <c r="E3349" s="43" t="s">
        <v>2284</v>
      </c>
      <c r="F3349" s="43" t="s">
        <v>4074</v>
      </c>
      <c r="G3349" s="43" t="s">
        <v>4654</v>
      </c>
      <c r="H3349" s="76">
        <v>39</v>
      </c>
      <c r="I3349" s="229">
        <v>2.8205128205128209E-2</v>
      </c>
      <c r="J3349" s="73">
        <f t="shared" si="156"/>
        <v>5.6080484973235895E-4</v>
      </c>
      <c r="K3349" s="73">
        <f t="shared" si="157"/>
        <v>1.1218713891395622</v>
      </c>
      <c r="L3349" s="3" t="e">
        <f t="shared" si="158"/>
        <v>#N/A</v>
      </c>
    </row>
    <row r="3350" spans="1:12" x14ac:dyDescent="0.25">
      <c r="A3350" s="43" t="s">
        <v>47</v>
      </c>
      <c r="B3350" s="43" t="s">
        <v>16</v>
      </c>
      <c r="C3350" s="43" t="s">
        <v>778</v>
      </c>
      <c r="D3350" s="43" t="s">
        <v>371</v>
      </c>
      <c r="E3350" s="43" t="s">
        <v>2284</v>
      </c>
      <c r="F3350" s="43" t="s">
        <v>4074</v>
      </c>
      <c r="G3350" s="43" t="s">
        <v>4654</v>
      </c>
      <c r="H3350" s="76">
        <v>3583</v>
      </c>
      <c r="I3350" s="229">
        <v>2.825286073123081E-2</v>
      </c>
      <c r="J3350" s="73">
        <f t="shared" si="156"/>
        <v>5.6175391941690829E-4</v>
      </c>
      <c r="K3350" s="73">
        <f t="shared" si="157"/>
        <v>103.24276429327078</v>
      </c>
      <c r="L3350" s="3" t="e">
        <f t="shared" si="158"/>
        <v>#N/A</v>
      </c>
    </row>
    <row r="3351" spans="1:12" x14ac:dyDescent="0.25">
      <c r="A3351" s="43" t="s">
        <v>47</v>
      </c>
      <c r="B3351" s="43" t="s">
        <v>16</v>
      </c>
      <c r="C3351" s="43" t="s">
        <v>778</v>
      </c>
      <c r="D3351" s="43" t="s">
        <v>371</v>
      </c>
      <c r="E3351" s="43" t="s">
        <v>2284</v>
      </c>
      <c r="F3351" s="43" t="s">
        <v>4074</v>
      </c>
      <c r="G3351" s="43" t="s">
        <v>4654</v>
      </c>
      <c r="H3351" s="76">
        <v>2746</v>
      </c>
      <c r="I3351" s="229">
        <v>2.8241077931536785E-2</v>
      </c>
      <c r="J3351" s="73">
        <f t="shared" si="156"/>
        <v>5.6151964105576144E-4</v>
      </c>
      <c r="K3351" s="73">
        <f t="shared" si="157"/>
        <v>79.091932934339127</v>
      </c>
      <c r="L3351" s="3" t="e">
        <f t="shared" si="158"/>
        <v>#N/A</v>
      </c>
    </row>
    <row r="3352" spans="1:12" x14ac:dyDescent="0.25">
      <c r="A3352" s="43" t="s">
        <v>47</v>
      </c>
      <c r="B3352" s="43" t="s">
        <v>16</v>
      </c>
      <c r="C3352" s="43" t="s">
        <v>778</v>
      </c>
      <c r="D3352" s="43" t="s">
        <v>371</v>
      </c>
      <c r="E3352" s="43" t="s">
        <v>2284</v>
      </c>
      <c r="F3352" s="43" t="s">
        <v>4074</v>
      </c>
      <c r="G3352" s="43" t="s">
        <v>4654</v>
      </c>
      <c r="H3352" s="76">
        <v>5630</v>
      </c>
      <c r="I3352" s="229">
        <v>2.8234458259325045E-2</v>
      </c>
      <c r="J3352" s="73">
        <f t="shared" si="156"/>
        <v>5.6138802157674388E-4</v>
      </c>
      <c r="K3352" s="73">
        <f t="shared" si="157"/>
        <v>162.12061456147705</v>
      </c>
      <c r="L3352" s="3" t="e">
        <f t="shared" si="158"/>
        <v>#N/A</v>
      </c>
    </row>
    <row r="3353" spans="1:12" x14ac:dyDescent="0.25">
      <c r="A3353" s="43" t="s">
        <v>47</v>
      </c>
      <c r="B3353" s="43" t="s">
        <v>16</v>
      </c>
      <c r="C3353" s="43" t="s">
        <v>778</v>
      </c>
      <c r="D3353" s="43" t="s">
        <v>371</v>
      </c>
      <c r="E3353" s="43" t="s">
        <v>2284</v>
      </c>
      <c r="F3353" s="43" t="s">
        <v>4074</v>
      </c>
      <c r="G3353" s="43" t="s">
        <v>4654</v>
      </c>
      <c r="H3353" s="76">
        <v>2929</v>
      </c>
      <c r="I3353" s="229">
        <v>2.8265619665414816E-2</v>
      </c>
      <c r="J3353" s="73">
        <f t="shared" si="156"/>
        <v>5.6200760633922145E-4</v>
      </c>
      <c r="K3353" s="73">
        <f t="shared" si="157"/>
        <v>84.436120278967579</v>
      </c>
      <c r="L3353" s="3" t="e">
        <f t="shared" si="158"/>
        <v>#N/A</v>
      </c>
    </row>
    <row r="3354" spans="1:12" x14ac:dyDescent="0.25">
      <c r="A3354" s="43" t="s">
        <v>47</v>
      </c>
      <c r="B3354" s="43" t="s">
        <v>16</v>
      </c>
      <c r="C3354" s="43" t="s">
        <v>778</v>
      </c>
      <c r="D3354" s="43" t="s">
        <v>371</v>
      </c>
      <c r="E3354" s="43" t="s">
        <v>2284</v>
      </c>
      <c r="F3354" s="43" t="s">
        <v>4074</v>
      </c>
      <c r="G3354" s="43" t="s">
        <v>4654</v>
      </c>
      <c r="H3354" s="76">
        <v>2127</v>
      </c>
      <c r="I3354" s="229">
        <v>2.8255759285378469E-2</v>
      </c>
      <c r="J3354" s="73">
        <f t="shared" si="156"/>
        <v>5.6181155160391332E-4</v>
      </c>
      <c r="K3354" s="73">
        <f t="shared" si="157"/>
        <v>61.294973170261528</v>
      </c>
      <c r="L3354" s="3" t="e">
        <f t="shared" si="158"/>
        <v>#N/A</v>
      </c>
    </row>
    <row r="3355" spans="1:12" x14ac:dyDescent="0.25">
      <c r="A3355" s="43" t="s">
        <v>47</v>
      </c>
      <c r="B3355" s="43" t="s">
        <v>16</v>
      </c>
      <c r="C3355" s="43" t="s">
        <v>778</v>
      </c>
      <c r="D3355" s="43" t="s">
        <v>371</v>
      </c>
      <c r="E3355" s="43" t="s">
        <v>2284</v>
      </c>
      <c r="F3355" s="43" t="s">
        <v>4074</v>
      </c>
      <c r="G3355" s="43" t="s">
        <v>4654</v>
      </c>
      <c r="H3355" s="76">
        <v>3541</v>
      </c>
      <c r="I3355" s="229">
        <v>2.8246258119175378E-2</v>
      </c>
      <c r="J3355" s="73">
        <f t="shared" si="156"/>
        <v>5.6162263914636106E-4</v>
      </c>
      <c r="K3355" s="73">
        <f t="shared" si="157"/>
        <v>102.00870576521729</v>
      </c>
      <c r="L3355" s="3" t="e">
        <f t="shared" si="158"/>
        <v>#N/A</v>
      </c>
    </row>
    <row r="3356" spans="1:12" x14ac:dyDescent="0.25">
      <c r="A3356" s="43" t="s">
        <v>47</v>
      </c>
      <c r="B3356" s="43" t="s">
        <v>16</v>
      </c>
      <c r="C3356" s="43" t="s">
        <v>778</v>
      </c>
      <c r="D3356" s="43" t="s">
        <v>371</v>
      </c>
      <c r="E3356" s="43" t="s">
        <v>2284</v>
      </c>
      <c r="F3356" s="43" t="s">
        <v>4074</v>
      </c>
      <c r="G3356" s="43" t="s">
        <v>4654</v>
      </c>
      <c r="H3356" s="76">
        <v>4177</v>
      </c>
      <c r="I3356" s="229">
        <v>2.8252334211156329E-2</v>
      </c>
      <c r="J3356" s="73">
        <f t="shared" si="156"/>
        <v>5.6174345057560034E-4</v>
      </c>
      <c r="K3356" s="73">
        <f t="shared" si="157"/>
        <v>120.35640239305427</v>
      </c>
      <c r="L3356" s="3" t="e">
        <f t="shared" si="158"/>
        <v>#N/A</v>
      </c>
    </row>
    <row r="3357" spans="1:12" x14ac:dyDescent="0.25">
      <c r="A3357" s="43" t="s">
        <v>47</v>
      </c>
      <c r="B3357" s="43" t="s">
        <v>16</v>
      </c>
      <c r="C3357" s="43" t="s">
        <v>778</v>
      </c>
      <c r="D3357" s="43" t="s">
        <v>371</v>
      </c>
      <c r="E3357" s="43" t="s">
        <v>2284</v>
      </c>
      <c r="F3357" s="43" t="s">
        <v>4074</v>
      </c>
      <c r="G3357" s="43" t="s">
        <v>4654</v>
      </c>
      <c r="H3357" s="76">
        <v>1867</v>
      </c>
      <c r="I3357" s="229">
        <v>2.8253883235136584E-2</v>
      </c>
      <c r="J3357" s="73">
        <f t="shared" si="156"/>
        <v>5.6177424994492632E-4</v>
      </c>
      <c r="K3357" s="73">
        <f t="shared" si="157"/>
        <v>53.798832524647182</v>
      </c>
      <c r="L3357" s="3" t="e">
        <f t="shared" si="158"/>
        <v>#N/A</v>
      </c>
    </row>
    <row r="3358" spans="1:12" x14ac:dyDescent="0.25">
      <c r="A3358" s="43" t="s">
        <v>47</v>
      </c>
      <c r="B3358" s="43" t="s">
        <v>16</v>
      </c>
      <c r="C3358" s="43" t="s">
        <v>778</v>
      </c>
      <c r="D3358" s="43" t="s">
        <v>371</v>
      </c>
      <c r="E3358" s="43" t="s">
        <v>2284</v>
      </c>
      <c r="F3358" s="43" t="s">
        <v>4074</v>
      </c>
      <c r="G3358" s="43" t="s">
        <v>4654</v>
      </c>
      <c r="H3358" s="76">
        <v>1514</v>
      </c>
      <c r="I3358" s="229">
        <v>2.8249669749009245E-2</v>
      </c>
      <c r="J3358" s="73">
        <f t="shared" si="156"/>
        <v>5.6169047285881254E-4</v>
      </c>
      <c r="K3358" s="73">
        <f t="shared" si="157"/>
        <v>43.620399375908235</v>
      </c>
      <c r="L3358" s="3" t="e">
        <f t="shared" si="158"/>
        <v>#N/A</v>
      </c>
    </row>
    <row r="3359" spans="1:12" x14ac:dyDescent="0.25">
      <c r="A3359" s="43" t="s">
        <v>47</v>
      </c>
      <c r="B3359" s="43" t="s">
        <v>16</v>
      </c>
      <c r="C3359" s="43" t="s">
        <v>778</v>
      </c>
      <c r="D3359" s="43" t="s">
        <v>371</v>
      </c>
      <c r="E3359" s="43" t="s">
        <v>2284</v>
      </c>
      <c r="F3359" s="43" t="s">
        <v>4074</v>
      </c>
      <c r="G3359" s="43" t="s">
        <v>4654</v>
      </c>
      <c r="H3359" s="76">
        <v>872</v>
      </c>
      <c r="I3359" s="229">
        <v>2.8256880733944952E-2</v>
      </c>
      <c r="J3359" s="73">
        <f t="shared" si="156"/>
        <v>5.6183384945663836E-4</v>
      </c>
      <c r="K3359" s="73">
        <f t="shared" si="157"/>
        <v>25.129919116726185</v>
      </c>
      <c r="L3359" s="3" t="e">
        <f t="shared" si="158"/>
        <v>#N/A</v>
      </c>
    </row>
    <row r="3360" spans="1:12" x14ac:dyDescent="0.25">
      <c r="A3360" s="43" t="s">
        <v>47</v>
      </c>
      <c r="B3360" s="43" t="s">
        <v>16</v>
      </c>
      <c r="C3360" s="43" t="s">
        <v>778</v>
      </c>
      <c r="D3360" s="43" t="s">
        <v>371</v>
      </c>
      <c r="E3360" s="43" t="s">
        <v>2284</v>
      </c>
      <c r="F3360" s="43" t="s">
        <v>4074</v>
      </c>
      <c r="G3360" s="43" t="s">
        <v>4654</v>
      </c>
      <c r="H3360" s="76">
        <v>69</v>
      </c>
      <c r="I3360" s="229">
        <v>2.8260869565217391E-2</v>
      </c>
      <c r="J3360" s="73">
        <f t="shared" si="156"/>
        <v>5.6191315971206707E-4</v>
      </c>
      <c r="K3360" s="73">
        <f t="shared" si="157"/>
        <v>1.9887720080201325</v>
      </c>
      <c r="L3360" s="3" t="e">
        <f t="shared" si="158"/>
        <v>#N/A</v>
      </c>
    </row>
    <row r="3361" spans="1:12" x14ac:dyDescent="0.25">
      <c r="A3361" s="43" t="s">
        <v>47</v>
      </c>
      <c r="B3361" s="43" t="s">
        <v>16</v>
      </c>
      <c r="C3361" s="43" t="s">
        <v>779</v>
      </c>
      <c r="D3361" s="43" t="s">
        <v>371</v>
      </c>
      <c r="E3361" s="43" t="s">
        <v>2285</v>
      </c>
      <c r="F3361" s="43" t="s">
        <v>4084</v>
      </c>
      <c r="G3361" s="43" t="s">
        <v>4654</v>
      </c>
      <c r="H3361" s="76">
        <v>379</v>
      </c>
      <c r="I3361" s="229">
        <v>2.8232189973614773E-2</v>
      </c>
      <c r="J3361" s="73">
        <f t="shared" si="156"/>
        <v>5.6134292106815376E-4</v>
      </c>
      <c r="K3361" s="73">
        <f t="shared" si="157"/>
        <v>10.912748967084831</v>
      </c>
      <c r="L3361" s="3" t="e">
        <f t="shared" si="158"/>
        <v>#N/A</v>
      </c>
    </row>
    <row r="3362" spans="1:12" x14ac:dyDescent="0.25">
      <c r="A3362" s="43" t="s">
        <v>47</v>
      </c>
      <c r="B3362" s="43" t="s">
        <v>16</v>
      </c>
      <c r="C3362" s="43" t="s">
        <v>779</v>
      </c>
      <c r="D3362" s="43" t="s">
        <v>371</v>
      </c>
      <c r="E3362" s="43" t="s">
        <v>2285</v>
      </c>
      <c r="F3362" s="43" t="s">
        <v>4084</v>
      </c>
      <c r="G3362" s="43" t="s">
        <v>4654</v>
      </c>
      <c r="H3362" s="76">
        <v>619</v>
      </c>
      <c r="I3362" s="229">
        <v>2.8222940226171247E-2</v>
      </c>
      <c r="J3362" s="73">
        <f t="shared" si="156"/>
        <v>5.6115900759017197E-4</v>
      </c>
      <c r="K3362" s="73">
        <f t="shared" si="157"/>
        <v>17.817357425698319</v>
      </c>
      <c r="L3362" s="3" t="e">
        <f t="shared" si="158"/>
        <v>#N/A</v>
      </c>
    </row>
    <row r="3363" spans="1:12" x14ac:dyDescent="0.25">
      <c r="A3363" s="43" t="s">
        <v>47</v>
      </c>
      <c r="B3363" s="43" t="s">
        <v>16</v>
      </c>
      <c r="C3363" s="43" t="s">
        <v>779</v>
      </c>
      <c r="D3363" s="43" t="s">
        <v>371</v>
      </c>
      <c r="E3363" s="43" t="s">
        <v>2285</v>
      </c>
      <c r="F3363" s="43" t="s">
        <v>4084</v>
      </c>
      <c r="G3363" s="43" t="s">
        <v>4654</v>
      </c>
      <c r="H3363" s="76">
        <v>73</v>
      </c>
      <c r="I3363" s="229">
        <v>2.8219178082191782E-2</v>
      </c>
      <c r="J3363" s="73">
        <f t="shared" si="156"/>
        <v>5.6108420457655925E-4</v>
      </c>
      <c r="K3363" s="73">
        <f t="shared" si="157"/>
        <v>2.1009591469340889</v>
      </c>
      <c r="L3363" s="3" t="e">
        <f t="shared" si="158"/>
        <v>#N/A</v>
      </c>
    </row>
    <row r="3364" spans="1:12" x14ac:dyDescent="0.25">
      <c r="A3364" s="43" t="s">
        <v>47</v>
      </c>
      <c r="B3364" s="43" t="s">
        <v>16</v>
      </c>
      <c r="C3364" s="43" t="s">
        <v>779</v>
      </c>
      <c r="D3364" s="43" t="s">
        <v>371</v>
      </c>
      <c r="E3364" s="43" t="s">
        <v>2285</v>
      </c>
      <c r="F3364" s="43" t="s">
        <v>4084</v>
      </c>
      <c r="G3364" s="43" t="s">
        <v>4654</v>
      </c>
      <c r="H3364" s="76">
        <v>73</v>
      </c>
      <c r="I3364" s="229">
        <v>2.8219178082191782E-2</v>
      </c>
      <c r="J3364" s="73">
        <f t="shared" si="156"/>
        <v>5.6108420457655925E-4</v>
      </c>
      <c r="K3364" s="73">
        <f t="shared" si="157"/>
        <v>2.1009591469340889</v>
      </c>
      <c r="L3364" s="3" t="e">
        <f t="shared" si="158"/>
        <v>#N/A</v>
      </c>
    </row>
    <row r="3365" spans="1:12" x14ac:dyDescent="0.25">
      <c r="A3365" s="43" t="s">
        <v>47</v>
      </c>
      <c r="B3365" s="43" t="s">
        <v>16</v>
      </c>
      <c r="C3365" s="43" t="s">
        <v>779</v>
      </c>
      <c r="D3365" s="43" t="s">
        <v>371</v>
      </c>
      <c r="E3365" s="43" t="s">
        <v>2285</v>
      </c>
      <c r="F3365" s="43" t="s">
        <v>4084</v>
      </c>
      <c r="G3365" s="43" t="s">
        <v>4654</v>
      </c>
      <c r="H3365" s="76">
        <v>859</v>
      </c>
      <c r="I3365" s="229">
        <v>2.821885913853318E-2</v>
      </c>
      <c r="J3365" s="73">
        <f t="shared" si="156"/>
        <v>5.6107786299394941E-4</v>
      </c>
      <c r="K3365" s="73">
        <f t="shared" si="157"/>
        <v>24.721965884311807</v>
      </c>
      <c r="L3365" s="3" t="e">
        <f t="shared" si="158"/>
        <v>#N/A</v>
      </c>
    </row>
    <row r="3366" spans="1:12" x14ac:dyDescent="0.25">
      <c r="A3366" s="43" t="s">
        <v>47</v>
      </c>
      <c r="B3366" s="43" t="s">
        <v>16</v>
      </c>
      <c r="C3366" s="43" t="s">
        <v>779</v>
      </c>
      <c r="D3366" s="43" t="s">
        <v>371</v>
      </c>
      <c r="E3366" s="43" t="s">
        <v>2285</v>
      </c>
      <c r="F3366" s="43" t="s">
        <v>4084</v>
      </c>
      <c r="G3366" s="43" t="s">
        <v>4654</v>
      </c>
      <c r="H3366" s="76">
        <v>514</v>
      </c>
      <c r="I3366" s="229">
        <v>2.8229571984435799E-2</v>
      </c>
      <c r="J3366" s="73">
        <f t="shared" si="156"/>
        <v>5.6129086737715696E-4</v>
      </c>
      <c r="K3366" s="73">
        <f t="shared" si="157"/>
        <v>14.798503505831858</v>
      </c>
      <c r="L3366" s="3" t="e">
        <f t="shared" si="158"/>
        <v>#N/A</v>
      </c>
    </row>
    <row r="3367" spans="1:12" x14ac:dyDescent="0.25">
      <c r="A3367" s="43" t="s">
        <v>47</v>
      </c>
      <c r="B3367" s="43" t="s">
        <v>16</v>
      </c>
      <c r="C3367" s="43" t="s">
        <v>779</v>
      </c>
      <c r="D3367" s="43" t="s">
        <v>371</v>
      </c>
      <c r="E3367" s="43" t="s">
        <v>2285</v>
      </c>
      <c r="F3367" s="43" t="s">
        <v>4084</v>
      </c>
      <c r="G3367" s="43" t="s">
        <v>4654</v>
      </c>
      <c r="H3367" s="76">
        <v>1570</v>
      </c>
      <c r="I3367" s="229">
        <v>2.8216560509554147E-2</v>
      </c>
      <c r="J3367" s="73">
        <f t="shared" si="156"/>
        <v>5.6103215916768765E-4</v>
      </c>
      <c r="K3367" s="73">
        <f t="shared" si="157"/>
        <v>45.180820489893286</v>
      </c>
      <c r="L3367" s="3" t="e">
        <f t="shared" si="158"/>
        <v>#N/A</v>
      </c>
    </row>
    <row r="3368" spans="1:12" x14ac:dyDescent="0.25">
      <c r="A3368" s="43" t="s">
        <v>47</v>
      </c>
      <c r="B3368" s="43" t="s">
        <v>16</v>
      </c>
      <c r="C3368" s="43" t="s">
        <v>779</v>
      </c>
      <c r="D3368" s="43" t="s">
        <v>371</v>
      </c>
      <c r="E3368" s="43" t="s">
        <v>2285</v>
      </c>
      <c r="F3368" s="43" t="s">
        <v>4084</v>
      </c>
      <c r="G3368" s="43" t="s">
        <v>4654</v>
      </c>
      <c r="H3368" s="76">
        <v>13207</v>
      </c>
      <c r="I3368" s="229">
        <v>2.8219883395169232E-2</v>
      </c>
      <c r="J3368" s="73">
        <f t="shared" si="156"/>
        <v>5.610982283716456E-4</v>
      </c>
      <c r="K3368" s="73">
        <f t="shared" si="157"/>
        <v>380.11042430210432</v>
      </c>
      <c r="L3368" s="3" t="e">
        <f t="shared" si="158"/>
        <v>#N/A</v>
      </c>
    </row>
    <row r="3369" spans="1:12" x14ac:dyDescent="0.25">
      <c r="A3369" s="43" t="s">
        <v>47</v>
      </c>
      <c r="B3369" s="43" t="s">
        <v>16</v>
      </c>
      <c r="C3369" s="43" t="s">
        <v>779</v>
      </c>
      <c r="D3369" s="43" t="s">
        <v>371</v>
      </c>
      <c r="E3369" s="43" t="s">
        <v>2285</v>
      </c>
      <c r="F3369" s="43" t="s">
        <v>4084</v>
      </c>
      <c r="G3369" s="43" t="s">
        <v>4654</v>
      </c>
      <c r="H3369" s="76">
        <v>362</v>
      </c>
      <c r="I3369" s="229">
        <v>2.8232044198895023E-2</v>
      </c>
      <c r="J3369" s="73">
        <f t="shared" si="156"/>
        <v>5.6134002261758805E-4</v>
      </c>
      <c r="K3369" s="73">
        <f t="shared" si="157"/>
        <v>10.423205088187565</v>
      </c>
      <c r="L3369" s="3" t="e">
        <f t="shared" si="158"/>
        <v>#N/A</v>
      </c>
    </row>
    <row r="3370" spans="1:12" x14ac:dyDescent="0.25">
      <c r="A3370" s="43" t="s">
        <v>47</v>
      </c>
      <c r="B3370" s="43" t="s">
        <v>16</v>
      </c>
      <c r="C3370" s="43" t="s">
        <v>779</v>
      </c>
      <c r="D3370" s="43" t="s">
        <v>371</v>
      </c>
      <c r="E3370" s="43" t="s">
        <v>2285</v>
      </c>
      <c r="F3370" s="43" t="s">
        <v>4084</v>
      </c>
      <c r="G3370" s="43" t="s">
        <v>4654</v>
      </c>
      <c r="H3370" s="76">
        <v>1323</v>
      </c>
      <c r="I3370" s="229">
        <v>2.8223733938019656E-2</v>
      </c>
      <c r="J3370" s="73">
        <f t="shared" si="156"/>
        <v>5.6117478902717303E-4</v>
      </c>
      <c r="K3370" s="73">
        <f t="shared" si="157"/>
        <v>38.082434245882958</v>
      </c>
      <c r="L3370" s="3" t="e">
        <f t="shared" si="158"/>
        <v>#N/A</v>
      </c>
    </row>
    <row r="3371" spans="1:12" x14ac:dyDescent="0.25">
      <c r="A3371" s="43" t="s">
        <v>47</v>
      </c>
      <c r="B3371" s="43" t="s">
        <v>16</v>
      </c>
      <c r="C3371" s="43" t="s">
        <v>779</v>
      </c>
      <c r="D3371" s="43" t="s">
        <v>371</v>
      </c>
      <c r="E3371" s="43" t="s">
        <v>2285</v>
      </c>
      <c r="F3371" s="43" t="s">
        <v>4084</v>
      </c>
      <c r="G3371" s="43" t="s">
        <v>4654</v>
      </c>
      <c r="H3371" s="76">
        <v>14008</v>
      </c>
      <c r="I3371" s="229">
        <v>2.8220302684180468E-2</v>
      </c>
      <c r="J3371" s="73">
        <f t="shared" si="156"/>
        <v>5.6110656512903354E-4</v>
      </c>
      <c r="K3371" s="73">
        <f t="shared" si="157"/>
        <v>403.16998076432748</v>
      </c>
      <c r="L3371" s="3" t="e">
        <f t="shared" si="158"/>
        <v>#N/A</v>
      </c>
    </row>
    <row r="3372" spans="1:12" x14ac:dyDescent="0.25">
      <c r="A3372" s="43" t="s">
        <v>47</v>
      </c>
      <c r="B3372" s="43" t="s">
        <v>16</v>
      </c>
      <c r="C3372" s="43" t="s">
        <v>779</v>
      </c>
      <c r="D3372" s="43" t="s">
        <v>371</v>
      </c>
      <c r="E3372" s="43" t="s">
        <v>2285</v>
      </c>
      <c r="F3372" s="43" t="s">
        <v>4084</v>
      </c>
      <c r="G3372" s="43" t="s">
        <v>4654</v>
      </c>
      <c r="H3372" s="76">
        <v>1843</v>
      </c>
      <c r="I3372" s="229">
        <v>2.8220293000542598E-2</v>
      </c>
      <c r="J3372" s="73">
        <f t="shared" si="156"/>
        <v>5.6110637258847702E-4</v>
      </c>
      <c r="K3372" s="73">
        <f t="shared" si="157"/>
        <v>53.044119044680571</v>
      </c>
      <c r="L3372" s="3" t="e">
        <f t="shared" si="158"/>
        <v>#N/A</v>
      </c>
    </row>
    <row r="3373" spans="1:12" x14ac:dyDescent="0.25">
      <c r="A3373" s="43" t="s">
        <v>47</v>
      </c>
      <c r="B3373" s="43" t="s">
        <v>16</v>
      </c>
      <c r="C3373" s="43" t="s">
        <v>779</v>
      </c>
      <c r="D3373" s="43" t="s">
        <v>371</v>
      </c>
      <c r="E3373" s="43" t="s">
        <v>2285</v>
      </c>
      <c r="F3373" s="43" t="s">
        <v>4084</v>
      </c>
      <c r="G3373" s="43" t="s">
        <v>4654</v>
      </c>
      <c r="H3373" s="76">
        <v>587</v>
      </c>
      <c r="I3373" s="229">
        <v>2.8228279386712095E-2</v>
      </c>
      <c r="J3373" s="73">
        <f t="shared" si="156"/>
        <v>5.6126516655186965E-4</v>
      </c>
      <c r="K3373" s="73">
        <f t="shared" si="157"/>
        <v>16.899462652765948</v>
      </c>
      <c r="L3373" s="3" t="e">
        <f t="shared" si="158"/>
        <v>#N/A</v>
      </c>
    </row>
    <row r="3374" spans="1:12" x14ac:dyDescent="0.25">
      <c r="A3374" s="43" t="s">
        <v>47</v>
      </c>
      <c r="B3374" s="43" t="s">
        <v>16</v>
      </c>
      <c r="C3374" s="43" t="s">
        <v>779</v>
      </c>
      <c r="D3374" s="43" t="s">
        <v>371</v>
      </c>
      <c r="E3374" s="43" t="s">
        <v>2285</v>
      </c>
      <c r="F3374" s="43" t="s">
        <v>4084</v>
      </c>
      <c r="G3374" s="43" t="s">
        <v>4654</v>
      </c>
      <c r="H3374" s="76">
        <v>49</v>
      </c>
      <c r="I3374" s="229">
        <v>2.8163265306122447E-2</v>
      </c>
      <c r="J3374" s="73">
        <f t="shared" si="156"/>
        <v>5.5997248631902688E-4</v>
      </c>
      <c r="K3374" s="73">
        <f t="shared" si="157"/>
        <v>1.4074386518296322</v>
      </c>
      <c r="L3374" s="3" t="e">
        <f t="shared" si="158"/>
        <v>#N/A</v>
      </c>
    </row>
    <row r="3375" spans="1:12" x14ac:dyDescent="0.25">
      <c r="A3375" s="43" t="s">
        <v>47</v>
      </c>
      <c r="B3375" s="43" t="s">
        <v>16</v>
      </c>
      <c r="C3375" s="43" t="s">
        <v>779</v>
      </c>
      <c r="D3375" s="43" t="s">
        <v>371</v>
      </c>
      <c r="E3375" s="43" t="s">
        <v>2285</v>
      </c>
      <c r="F3375" s="43" t="s">
        <v>4084</v>
      </c>
      <c r="G3375" s="43" t="s">
        <v>4654</v>
      </c>
      <c r="H3375" s="76">
        <v>137</v>
      </c>
      <c r="I3375" s="229">
        <v>2.8248175182481756E-2</v>
      </c>
      <c r="J3375" s="73">
        <f t="shared" si="156"/>
        <v>5.6166075627143281E-4</v>
      </c>
      <c r="K3375" s="73">
        <f t="shared" si="157"/>
        <v>3.9469475236091869</v>
      </c>
      <c r="L3375" s="3" t="e">
        <f t="shared" si="158"/>
        <v>#N/A</v>
      </c>
    </row>
    <row r="3376" spans="1:12" x14ac:dyDescent="0.25">
      <c r="A3376" s="43" t="s">
        <v>47</v>
      </c>
      <c r="B3376" s="43" t="s">
        <v>16</v>
      </c>
      <c r="C3376" s="43" t="s">
        <v>779</v>
      </c>
      <c r="D3376" s="43" t="s">
        <v>371</v>
      </c>
      <c r="E3376" s="43" t="s">
        <v>2285</v>
      </c>
      <c r="F3376" s="43" t="s">
        <v>4084</v>
      </c>
      <c r="G3376" s="43" t="s">
        <v>4654</v>
      </c>
      <c r="H3376" s="76">
        <v>512</v>
      </c>
      <c r="I3376" s="229">
        <v>2.8222656249999999E-2</v>
      </c>
      <c r="J3376" s="73">
        <f t="shared" si="156"/>
        <v>5.6115336126894672E-4</v>
      </c>
      <c r="K3376" s="73">
        <f t="shared" si="157"/>
        <v>14.7373105209697</v>
      </c>
      <c r="L3376" s="3" t="e">
        <f t="shared" si="158"/>
        <v>#N/A</v>
      </c>
    </row>
    <row r="3377" spans="1:12" x14ac:dyDescent="0.25">
      <c r="A3377" s="43" t="s">
        <v>47</v>
      </c>
      <c r="B3377" s="43" t="s">
        <v>16</v>
      </c>
      <c r="C3377" s="43" t="s">
        <v>779</v>
      </c>
      <c r="D3377" s="43" t="s">
        <v>371</v>
      </c>
      <c r="E3377" s="43" t="s">
        <v>2285</v>
      </c>
      <c r="F3377" s="43" t="s">
        <v>4084</v>
      </c>
      <c r="G3377" s="43" t="s">
        <v>4654</v>
      </c>
      <c r="H3377" s="76">
        <v>2132</v>
      </c>
      <c r="I3377" s="229">
        <v>2.8222326454033771E-2</v>
      </c>
      <c r="J3377" s="73">
        <f t="shared" si="156"/>
        <v>5.6114680390902496E-4</v>
      </c>
      <c r="K3377" s="73">
        <f t="shared" si="157"/>
        <v>61.366364985934041</v>
      </c>
      <c r="L3377" s="3" t="e">
        <f t="shared" si="158"/>
        <v>#N/A</v>
      </c>
    </row>
    <row r="3378" spans="1:12" x14ac:dyDescent="0.25">
      <c r="A3378" s="43" t="s">
        <v>47</v>
      </c>
      <c r="B3378" s="43" t="s">
        <v>16</v>
      </c>
      <c r="C3378" s="43" t="s">
        <v>779</v>
      </c>
      <c r="D3378" s="43" t="s">
        <v>371</v>
      </c>
      <c r="E3378" s="43" t="s">
        <v>2285</v>
      </c>
      <c r="F3378" s="43" t="s">
        <v>4084</v>
      </c>
      <c r="G3378" s="43" t="s">
        <v>4654</v>
      </c>
      <c r="H3378" s="76">
        <v>17585</v>
      </c>
      <c r="I3378" s="229">
        <v>2.8220073926642025E-2</v>
      </c>
      <c r="J3378" s="73">
        <f t="shared" si="156"/>
        <v>5.6110201672435905E-4</v>
      </c>
      <c r="K3378" s="73">
        <f t="shared" si="157"/>
        <v>506.11697896409788</v>
      </c>
      <c r="L3378" s="3" t="e">
        <f t="shared" si="158"/>
        <v>#N/A</v>
      </c>
    </row>
    <row r="3379" spans="1:12" x14ac:dyDescent="0.25">
      <c r="A3379" s="43" t="s">
        <v>47</v>
      </c>
      <c r="B3379" s="43" t="s">
        <v>16</v>
      </c>
      <c r="C3379" s="43" t="s">
        <v>779</v>
      </c>
      <c r="D3379" s="43" t="s">
        <v>371</v>
      </c>
      <c r="E3379" s="43" t="s">
        <v>2285</v>
      </c>
      <c r="F3379" s="43" t="s">
        <v>4084</v>
      </c>
      <c r="G3379" s="43" t="s">
        <v>4654</v>
      </c>
      <c r="H3379" s="76">
        <v>870</v>
      </c>
      <c r="I3379" s="229">
        <v>2.8218390804597697E-2</v>
      </c>
      <c r="J3379" s="73">
        <f t="shared" si="156"/>
        <v>5.6106855107235828E-4</v>
      </c>
      <c r="K3379" s="73">
        <f t="shared" si="157"/>
        <v>25.038129639432949</v>
      </c>
      <c r="L3379" s="3" t="e">
        <f t="shared" si="158"/>
        <v>#N/A</v>
      </c>
    </row>
    <row r="3380" spans="1:12" x14ac:dyDescent="0.25">
      <c r="A3380" s="43" t="s">
        <v>47</v>
      </c>
      <c r="B3380" s="43" t="s">
        <v>16</v>
      </c>
      <c r="C3380" s="43" t="s">
        <v>779</v>
      </c>
      <c r="D3380" s="43" t="s">
        <v>371</v>
      </c>
      <c r="E3380" s="43" t="s">
        <v>2285</v>
      </c>
      <c r="F3380" s="43" t="s">
        <v>4084</v>
      </c>
      <c r="G3380" s="43" t="s">
        <v>4654</v>
      </c>
      <c r="H3380" s="76">
        <v>488</v>
      </c>
      <c r="I3380" s="229">
        <v>2.8217213114754097E-2</v>
      </c>
      <c r="J3380" s="73">
        <f t="shared" si="156"/>
        <v>5.6104513496976272E-4</v>
      </c>
      <c r="K3380" s="73">
        <f t="shared" si="157"/>
        <v>14.043790025865244</v>
      </c>
      <c r="L3380" s="3" t="e">
        <f t="shared" si="158"/>
        <v>#N/A</v>
      </c>
    </row>
    <row r="3381" spans="1:12" x14ac:dyDescent="0.25">
      <c r="A3381" s="43" t="s">
        <v>47</v>
      </c>
      <c r="B3381" s="43" t="s">
        <v>16</v>
      </c>
      <c r="C3381" s="43" t="s">
        <v>779</v>
      </c>
      <c r="D3381" s="43" t="s">
        <v>371</v>
      </c>
      <c r="E3381" s="43" t="s">
        <v>2285</v>
      </c>
      <c r="F3381" s="43" t="s">
        <v>4084</v>
      </c>
      <c r="G3381" s="43" t="s">
        <v>4654</v>
      </c>
      <c r="H3381" s="76">
        <v>6338</v>
      </c>
      <c r="I3381" s="229">
        <v>2.8220258756705589E-2</v>
      </c>
      <c r="J3381" s="73">
        <f t="shared" si="156"/>
        <v>5.6110569171549077E-4</v>
      </c>
      <c r="K3381" s="73">
        <f t="shared" si="157"/>
        <v>182.4162878740928</v>
      </c>
      <c r="L3381" s="3" t="e">
        <f t="shared" si="158"/>
        <v>#N/A</v>
      </c>
    </row>
    <row r="3382" spans="1:12" x14ac:dyDescent="0.25">
      <c r="A3382" s="43" t="s">
        <v>47</v>
      </c>
      <c r="B3382" s="43" t="s">
        <v>16</v>
      </c>
      <c r="C3382" s="43" t="s">
        <v>779</v>
      </c>
      <c r="D3382" s="43" t="s">
        <v>371</v>
      </c>
      <c r="E3382" s="43" t="s">
        <v>2285</v>
      </c>
      <c r="F3382" s="43" t="s">
        <v>4084</v>
      </c>
      <c r="G3382" s="43" t="s">
        <v>4654</v>
      </c>
      <c r="H3382" s="76">
        <v>1121</v>
      </c>
      <c r="I3382" s="229">
        <v>2.8224799286351472E-2</v>
      </c>
      <c r="J3382" s="73">
        <f t="shared" si="156"/>
        <v>5.6119597143438607E-4</v>
      </c>
      <c r="K3382" s="73">
        <f t="shared" si="157"/>
        <v>32.269100683977946</v>
      </c>
      <c r="L3382" s="3" t="e">
        <f t="shared" si="158"/>
        <v>#N/A</v>
      </c>
    </row>
    <row r="3383" spans="1:12" x14ac:dyDescent="0.25">
      <c r="A3383" s="43" t="s">
        <v>47</v>
      </c>
      <c r="B3383" s="43" t="s">
        <v>16</v>
      </c>
      <c r="C3383" s="43" t="s">
        <v>779</v>
      </c>
      <c r="D3383" s="43" t="s">
        <v>371</v>
      </c>
      <c r="E3383" s="43" t="s">
        <v>2285</v>
      </c>
      <c r="F3383" s="43" t="s">
        <v>4084</v>
      </c>
      <c r="G3383" s="43" t="s">
        <v>4654</v>
      </c>
      <c r="H3383" s="76">
        <v>1446</v>
      </c>
      <c r="I3383" s="229">
        <v>2.8222683264177036E-2</v>
      </c>
      <c r="J3383" s="73">
        <f t="shared" si="156"/>
        <v>5.6115389839401792E-4</v>
      </c>
      <c r="K3383" s="73">
        <f t="shared" si="157"/>
        <v>41.62142853707774</v>
      </c>
      <c r="L3383" s="3" t="e">
        <f t="shared" si="158"/>
        <v>#N/A</v>
      </c>
    </row>
    <row r="3384" spans="1:12" x14ac:dyDescent="0.25">
      <c r="A3384" s="43" t="s">
        <v>47</v>
      </c>
      <c r="B3384" s="43" t="s">
        <v>16</v>
      </c>
      <c r="C3384" s="43" t="s">
        <v>729</v>
      </c>
      <c r="D3384" s="43" t="s">
        <v>728</v>
      </c>
      <c r="E3384" s="43" t="s">
        <v>2286</v>
      </c>
      <c r="F3384" s="43" t="s">
        <v>4085</v>
      </c>
      <c r="G3384" s="43" t="s">
        <v>4654</v>
      </c>
      <c r="H3384" s="76">
        <v>6790</v>
      </c>
      <c r="I3384" s="229">
        <v>0.06</v>
      </c>
      <c r="J3384" s="73">
        <f t="shared" si="156"/>
        <v>1.1929848621579269E-3</v>
      </c>
      <c r="K3384" s="73">
        <f t="shared" si="157"/>
        <v>415.50036721405235</v>
      </c>
      <c r="L3384" s="3" t="e">
        <f t="shared" si="158"/>
        <v>#N/A</v>
      </c>
    </row>
    <row r="3385" spans="1:12" x14ac:dyDescent="0.25">
      <c r="A3385" s="43" t="s">
        <v>47</v>
      </c>
      <c r="B3385" s="43" t="s">
        <v>16</v>
      </c>
      <c r="C3385" s="43" t="s">
        <v>729</v>
      </c>
      <c r="D3385" s="43" t="s">
        <v>728</v>
      </c>
      <c r="E3385" s="43" t="s">
        <v>2286</v>
      </c>
      <c r="F3385" s="43" t="s">
        <v>4085</v>
      </c>
      <c r="G3385" s="43" t="s">
        <v>4654</v>
      </c>
      <c r="H3385" s="76">
        <v>3755</v>
      </c>
      <c r="I3385" s="229">
        <v>6.0000000000000005E-2</v>
      </c>
      <c r="J3385" s="73">
        <f t="shared" si="156"/>
        <v>1.1929848621579271E-3</v>
      </c>
      <c r="K3385" s="73">
        <f t="shared" si="157"/>
        <v>229.77965815740305</v>
      </c>
      <c r="L3385" s="3" t="e">
        <f t="shared" si="158"/>
        <v>#N/A</v>
      </c>
    </row>
    <row r="3386" spans="1:12" x14ac:dyDescent="0.25">
      <c r="A3386" s="43" t="s">
        <v>47</v>
      </c>
      <c r="B3386" s="43" t="s">
        <v>16</v>
      </c>
      <c r="C3386" s="43" t="s">
        <v>729</v>
      </c>
      <c r="D3386" s="43" t="s">
        <v>728</v>
      </c>
      <c r="E3386" s="43" t="s">
        <v>2286</v>
      </c>
      <c r="F3386" s="43" t="s">
        <v>4085</v>
      </c>
      <c r="G3386" s="43" t="s">
        <v>4654</v>
      </c>
      <c r="H3386" s="76">
        <v>5240</v>
      </c>
      <c r="I3386" s="229">
        <v>0.06</v>
      </c>
      <c r="J3386" s="73">
        <f t="shared" si="156"/>
        <v>1.1929848621579269E-3</v>
      </c>
      <c r="K3386" s="73">
        <f t="shared" si="157"/>
        <v>320.65124067770756</v>
      </c>
      <c r="L3386" s="3" t="e">
        <f t="shared" si="158"/>
        <v>#N/A</v>
      </c>
    </row>
    <row r="3387" spans="1:12" x14ac:dyDescent="0.25">
      <c r="A3387" s="43" t="s">
        <v>47</v>
      </c>
      <c r="B3387" s="43" t="s">
        <v>16</v>
      </c>
      <c r="C3387" s="43" t="s">
        <v>729</v>
      </c>
      <c r="D3387" s="43" t="s">
        <v>728</v>
      </c>
      <c r="E3387" s="43" t="s">
        <v>2286</v>
      </c>
      <c r="F3387" s="43" t="s">
        <v>4085</v>
      </c>
      <c r="G3387" s="43" t="s">
        <v>4654</v>
      </c>
      <c r="H3387" s="76">
        <v>1865</v>
      </c>
      <c r="I3387" s="229">
        <v>6.0000000000000005E-2</v>
      </c>
      <c r="J3387" s="73">
        <f t="shared" si="156"/>
        <v>1.1929848621579271E-3</v>
      </c>
      <c r="K3387" s="73">
        <f t="shared" si="157"/>
        <v>114.12491676792455</v>
      </c>
      <c r="L3387" s="3" t="e">
        <f t="shared" si="158"/>
        <v>#N/A</v>
      </c>
    </row>
    <row r="3388" spans="1:12" x14ac:dyDescent="0.25">
      <c r="A3388" s="43" t="s">
        <v>47</v>
      </c>
      <c r="B3388" s="43" t="s">
        <v>16</v>
      </c>
      <c r="C3388" s="43" t="s">
        <v>729</v>
      </c>
      <c r="D3388" s="43" t="s">
        <v>728</v>
      </c>
      <c r="E3388" s="43" t="s">
        <v>2286</v>
      </c>
      <c r="F3388" s="43" t="s">
        <v>4085</v>
      </c>
      <c r="G3388" s="43" t="s">
        <v>4654</v>
      </c>
      <c r="H3388" s="76">
        <v>2090</v>
      </c>
      <c r="I3388" s="229">
        <v>6.0000000000000005E-2</v>
      </c>
      <c r="J3388" s="73">
        <f t="shared" si="156"/>
        <v>1.1929848621579271E-3</v>
      </c>
      <c r="K3388" s="73">
        <f t="shared" si="157"/>
        <v>127.89333836191008</v>
      </c>
      <c r="L3388" s="3" t="e">
        <f t="shared" si="158"/>
        <v>#N/A</v>
      </c>
    </row>
    <row r="3389" spans="1:12" x14ac:dyDescent="0.25">
      <c r="A3389" s="43" t="s">
        <v>47</v>
      </c>
      <c r="B3389" s="43" t="s">
        <v>16</v>
      </c>
      <c r="C3389" s="43" t="s">
        <v>729</v>
      </c>
      <c r="D3389" s="43" t="s">
        <v>728</v>
      </c>
      <c r="E3389" s="43" t="s">
        <v>2286</v>
      </c>
      <c r="F3389" s="43" t="s">
        <v>4085</v>
      </c>
      <c r="G3389" s="43" t="s">
        <v>4654</v>
      </c>
      <c r="H3389" s="76">
        <v>2200</v>
      </c>
      <c r="I3389" s="229">
        <v>0.06</v>
      </c>
      <c r="J3389" s="73">
        <f t="shared" si="156"/>
        <v>1.1929848621579269E-3</v>
      </c>
      <c r="K3389" s="73">
        <f t="shared" si="157"/>
        <v>134.62456669674745</v>
      </c>
      <c r="L3389" s="3" t="e">
        <f t="shared" si="158"/>
        <v>#N/A</v>
      </c>
    </row>
    <row r="3390" spans="1:12" x14ac:dyDescent="0.25">
      <c r="A3390" s="43" t="s">
        <v>47</v>
      </c>
      <c r="B3390" s="43" t="s">
        <v>16</v>
      </c>
      <c r="C3390" s="43" t="s">
        <v>729</v>
      </c>
      <c r="D3390" s="43" t="s">
        <v>728</v>
      </c>
      <c r="E3390" s="43" t="s">
        <v>2286</v>
      </c>
      <c r="F3390" s="43" t="s">
        <v>4085</v>
      </c>
      <c r="G3390" s="43" t="s">
        <v>4654</v>
      </c>
      <c r="H3390" s="76">
        <v>6190</v>
      </c>
      <c r="I3390" s="229">
        <v>0.06</v>
      </c>
      <c r="J3390" s="73">
        <f t="shared" si="156"/>
        <v>1.1929848621579269E-3</v>
      </c>
      <c r="K3390" s="73">
        <f t="shared" si="157"/>
        <v>378.78457629675756</v>
      </c>
      <c r="L3390" s="3" t="e">
        <f t="shared" si="158"/>
        <v>#N/A</v>
      </c>
    </row>
    <row r="3391" spans="1:12" x14ac:dyDescent="0.25">
      <c r="A3391" s="43" t="s">
        <v>47</v>
      </c>
      <c r="B3391" s="43" t="s">
        <v>16</v>
      </c>
      <c r="C3391" s="43" t="s">
        <v>729</v>
      </c>
      <c r="D3391" s="43" t="s">
        <v>728</v>
      </c>
      <c r="E3391" s="43" t="s">
        <v>2286</v>
      </c>
      <c r="F3391" s="43" t="s">
        <v>4085</v>
      </c>
      <c r="G3391" s="43" t="s">
        <v>4654</v>
      </c>
      <c r="H3391" s="76">
        <v>3860</v>
      </c>
      <c r="I3391" s="229">
        <v>0.06</v>
      </c>
      <c r="J3391" s="73">
        <f t="shared" si="156"/>
        <v>1.1929848621579269E-3</v>
      </c>
      <c r="K3391" s="73">
        <f t="shared" si="157"/>
        <v>236.2049215679296</v>
      </c>
      <c r="L3391" s="3" t="e">
        <f t="shared" si="158"/>
        <v>#N/A</v>
      </c>
    </row>
    <row r="3392" spans="1:12" x14ac:dyDescent="0.25">
      <c r="A3392" s="43" t="s">
        <v>47</v>
      </c>
      <c r="B3392" s="43" t="s">
        <v>16</v>
      </c>
      <c r="C3392" s="43" t="s">
        <v>729</v>
      </c>
      <c r="D3392" s="43" t="s">
        <v>728</v>
      </c>
      <c r="E3392" s="43" t="s">
        <v>2286</v>
      </c>
      <c r="F3392" s="43" t="s">
        <v>4085</v>
      </c>
      <c r="G3392" s="43" t="s">
        <v>4654</v>
      </c>
      <c r="H3392" s="76">
        <v>3925</v>
      </c>
      <c r="I3392" s="229">
        <v>0.06</v>
      </c>
      <c r="J3392" s="73">
        <f t="shared" si="156"/>
        <v>1.1929848621579269E-3</v>
      </c>
      <c r="K3392" s="73">
        <f t="shared" si="157"/>
        <v>240.18246558396987</v>
      </c>
      <c r="L3392" s="3" t="e">
        <f t="shared" si="158"/>
        <v>#N/A</v>
      </c>
    </row>
    <row r="3393" spans="1:12" x14ac:dyDescent="0.25">
      <c r="A3393" s="43" t="s">
        <v>47</v>
      </c>
      <c r="B3393" s="43" t="s">
        <v>16</v>
      </c>
      <c r="C3393" s="43" t="s">
        <v>729</v>
      </c>
      <c r="D3393" s="43" t="s">
        <v>728</v>
      </c>
      <c r="E3393" s="43" t="s">
        <v>2286</v>
      </c>
      <c r="F3393" s="43" t="s">
        <v>4085</v>
      </c>
      <c r="G3393" s="43" t="s">
        <v>4654</v>
      </c>
      <c r="H3393" s="76">
        <v>1300</v>
      </c>
      <c r="I3393" s="229">
        <v>0.06</v>
      </c>
      <c r="J3393" s="73">
        <f t="shared" si="156"/>
        <v>1.1929848621579269E-3</v>
      </c>
      <c r="K3393" s="73">
        <f t="shared" si="157"/>
        <v>79.550880320805305</v>
      </c>
      <c r="L3393" s="3" t="e">
        <f t="shared" si="158"/>
        <v>#N/A</v>
      </c>
    </row>
    <row r="3394" spans="1:12" x14ac:dyDescent="0.25">
      <c r="A3394" s="43" t="s">
        <v>47</v>
      </c>
      <c r="B3394" s="43" t="s">
        <v>16</v>
      </c>
      <c r="C3394" s="43" t="s">
        <v>786</v>
      </c>
      <c r="D3394" s="43" t="s">
        <v>371</v>
      </c>
      <c r="E3394" s="43" t="s">
        <v>2287</v>
      </c>
      <c r="F3394" s="43" t="s">
        <v>4075</v>
      </c>
      <c r="G3394" s="43" t="s">
        <v>4654</v>
      </c>
      <c r="H3394" s="76">
        <v>202</v>
      </c>
      <c r="I3394" s="229">
        <v>2.8217821782178219E-2</v>
      </c>
      <c r="J3394" s="73">
        <f t="shared" si="156"/>
        <v>5.6105723715348056E-4</v>
      </c>
      <c r="K3394" s="73">
        <f t="shared" si="157"/>
        <v>5.8133335619050035</v>
      </c>
      <c r="L3394" s="3" t="e">
        <f t="shared" si="158"/>
        <v>#N/A</v>
      </c>
    </row>
    <row r="3395" spans="1:12" x14ac:dyDescent="0.25">
      <c r="A3395" s="43" t="s">
        <v>47</v>
      </c>
      <c r="B3395" s="43" t="s">
        <v>16</v>
      </c>
      <c r="C3395" s="43" t="s">
        <v>786</v>
      </c>
      <c r="D3395" s="43" t="s">
        <v>371</v>
      </c>
      <c r="E3395" s="43" t="s">
        <v>2287</v>
      </c>
      <c r="F3395" s="43" t="s">
        <v>4075</v>
      </c>
      <c r="G3395" s="43" t="s">
        <v>4654</v>
      </c>
      <c r="H3395" s="76">
        <v>404</v>
      </c>
      <c r="I3395" s="229">
        <v>2.8217821782178219E-2</v>
      </c>
      <c r="J3395" s="73">
        <f t="shared" si="156"/>
        <v>5.6105723715348056E-4</v>
      </c>
      <c r="K3395" s="73">
        <f t="shared" si="157"/>
        <v>11.626667123810007</v>
      </c>
      <c r="L3395" s="3" t="e">
        <f t="shared" si="158"/>
        <v>#N/A</v>
      </c>
    </row>
    <row r="3396" spans="1:12" x14ac:dyDescent="0.25">
      <c r="A3396" s="43" t="s">
        <v>47</v>
      </c>
      <c r="B3396" s="43" t="s">
        <v>16</v>
      </c>
      <c r="C3396" s="43" t="s">
        <v>786</v>
      </c>
      <c r="D3396" s="43" t="s">
        <v>371</v>
      </c>
      <c r="E3396" s="43" t="s">
        <v>2287</v>
      </c>
      <c r="F3396" s="43" t="s">
        <v>4075</v>
      </c>
      <c r="G3396" s="43" t="s">
        <v>4654</v>
      </c>
      <c r="H3396" s="76">
        <v>354</v>
      </c>
      <c r="I3396" s="229">
        <v>2.8220338983050847E-2</v>
      </c>
      <c r="J3396" s="73">
        <f t="shared" si="156"/>
        <v>5.6110728686241482E-4</v>
      </c>
      <c r="K3396" s="73">
        <f t="shared" si="157"/>
        <v>10.188631979549294</v>
      </c>
      <c r="L3396" s="3" t="e">
        <f t="shared" si="158"/>
        <v>#N/A</v>
      </c>
    </row>
    <row r="3397" spans="1:12" x14ac:dyDescent="0.25">
      <c r="A3397" s="43" t="s">
        <v>47</v>
      </c>
      <c r="B3397" s="43" t="s">
        <v>16</v>
      </c>
      <c r="C3397" s="43" t="s">
        <v>786</v>
      </c>
      <c r="D3397" s="43" t="s">
        <v>371</v>
      </c>
      <c r="E3397" s="43" t="s">
        <v>2287</v>
      </c>
      <c r="F3397" s="43" t="s">
        <v>4075</v>
      </c>
      <c r="G3397" s="43" t="s">
        <v>4654</v>
      </c>
      <c r="H3397" s="76">
        <v>202</v>
      </c>
      <c r="I3397" s="229">
        <v>2.8217821782178219E-2</v>
      </c>
      <c r="J3397" s="73">
        <f t="shared" si="156"/>
        <v>5.6105723715348056E-4</v>
      </c>
      <c r="K3397" s="73">
        <f t="shared" si="157"/>
        <v>5.8133335619050035</v>
      </c>
      <c r="L3397" s="3" t="e">
        <f t="shared" si="158"/>
        <v>#N/A</v>
      </c>
    </row>
    <row r="3398" spans="1:12" x14ac:dyDescent="0.25">
      <c r="A3398" s="43" t="s">
        <v>47</v>
      </c>
      <c r="B3398" s="43" t="s">
        <v>16</v>
      </c>
      <c r="C3398" s="43" t="s">
        <v>786</v>
      </c>
      <c r="D3398" s="43" t="s">
        <v>371</v>
      </c>
      <c r="E3398" s="43" t="s">
        <v>2287</v>
      </c>
      <c r="F3398" s="43" t="s">
        <v>4075</v>
      </c>
      <c r="G3398" s="43" t="s">
        <v>4654</v>
      </c>
      <c r="H3398" s="76">
        <v>152</v>
      </c>
      <c r="I3398" s="229">
        <v>2.8223684210526317E-2</v>
      </c>
      <c r="J3398" s="73">
        <f t="shared" si="156"/>
        <v>5.6117380029139336E-4</v>
      </c>
      <c r="K3398" s="73">
        <f t="shared" si="157"/>
        <v>4.3752984176442924</v>
      </c>
      <c r="L3398" s="3" t="e">
        <f t="shared" si="158"/>
        <v>#N/A</v>
      </c>
    </row>
    <row r="3399" spans="1:12" x14ac:dyDescent="0.25">
      <c r="A3399" s="43" t="s">
        <v>47</v>
      </c>
      <c r="B3399" s="43" t="s">
        <v>16</v>
      </c>
      <c r="C3399" s="43" t="s">
        <v>786</v>
      </c>
      <c r="D3399" s="43" t="s">
        <v>371</v>
      </c>
      <c r="E3399" s="43" t="s">
        <v>2287</v>
      </c>
      <c r="F3399" s="43" t="s">
        <v>4075</v>
      </c>
      <c r="G3399" s="43" t="s">
        <v>4654</v>
      </c>
      <c r="H3399" s="76">
        <v>404</v>
      </c>
      <c r="I3399" s="229">
        <v>2.8217821782178219E-2</v>
      </c>
      <c r="J3399" s="73">
        <f t="shared" ref="J3399:J3462" si="159">I3399*$J$5</f>
        <v>5.6105723715348056E-4</v>
      </c>
      <c r="K3399" s="73">
        <f t="shared" ref="K3399:K3462" si="160">(I3399+J3399)*H3399</f>
        <v>11.626667123810007</v>
      </c>
      <c r="L3399" s="3" t="e">
        <f t="shared" ref="L3399:L3462" si="161">MATCH(C3399,$C$7237:$C$7264,0)</f>
        <v>#N/A</v>
      </c>
    </row>
    <row r="3400" spans="1:12" x14ac:dyDescent="0.25">
      <c r="A3400" s="43" t="s">
        <v>47</v>
      </c>
      <c r="B3400" s="43" t="s">
        <v>16</v>
      </c>
      <c r="C3400" s="43" t="s">
        <v>786</v>
      </c>
      <c r="D3400" s="43" t="s">
        <v>371</v>
      </c>
      <c r="E3400" s="43" t="s">
        <v>2287</v>
      </c>
      <c r="F3400" s="43" t="s">
        <v>4075</v>
      </c>
      <c r="G3400" s="43" t="s">
        <v>4654</v>
      </c>
      <c r="H3400" s="76">
        <v>455</v>
      </c>
      <c r="I3400" s="229">
        <v>2.8219780219780218E-2</v>
      </c>
      <c r="J3400" s="73">
        <f t="shared" si="159"/>
        <v>5.6109617692702497E-4</v>
      </c>
      <c r="K3400" s="73">
        <f t="shared" si="160"/>
        <v>13.095298760501796</v>
      </c>
      <c r="L3400" s="3" t="e">
        <f t="shared" si="161"/>
        <v>#N/A</v>
      </c>
    </row>
    <row r="3401" spans="1:12" x14ac:dyDescent="0.25">
      <c r="A3401" s="43" t="s">
        <v>47</v>
      </c>
      <c r="B3401" s="43" t="s">
        <v>16</v>
      </c>
      <c r="C3401" s="43" t="s">
        <v>786</v>
      </c>
      <c r="D3401" s="43" t="s">
        <v>371</v>
      </c>
      <c r="E3401" s="43" t="s">
        <v>2287</v>
      </c>
      <c r="F3401" s="43" t="s">
        <v>4075</v>
      </c>
      <c r="G3401" s="43" t="s">
        <v>4654</v>
      </c>
      <c r="H3401" s="76">
        <v>303</v>
      </c>
      <c r="I3401" s="229">
        <v>2.8217821782178219E-2</v>
      </c>
      <c r="J3401" s="73">
        <f t="shared" si="159"/>
        <v>5.6105723715348056E-4</v>
      </c>
      <c r="K3401" s="73">
        <f t="shared" si="160"/>
        <v>8.7200003428575048</v>
      </c>
      <c r="L3401" s="3" t="e">
        <f t="shared" si="161"/>
        <v>#N/A</v>
      </c>
    </row>
    <row r="3402" spans="1:12" x14ac:dyDescent="0.25">
      <c r="A3402" s="43" t="s">
        <v>47</v>
      </c>
      <c r="B3402" s="43" t="s">
        <v>16</v>
      </c>
      <c r="C3402" s="43" t="s">
        <v>786</v>
      </c>
      <c r="D3402" s="43" t="s">
        <v>371</v>
      </c>
      <c r="E3402" s="43" t="s">
        <v>2287</v>
      </c>
      <c r="F3402" s="43" t="s">
        <v>4075</v>
      </c>
      <c r="G3402" s="43" t="s">
        <v>4654</v>
      </c>
      <c r="H3402" s="76">
        <v>202</v>
      </c>
      <c r="I3402" s="229">
        <v>2.8217821782178219E-2</v>
      </c>
      <c r="J3402" s="73">
        <f t="shared" si="159"/>
        <v>5.6105723715348056E-4</v>
      </c>
      <c r="K3402" s="73">
        <f t="shared" si="160"/>
        <v>5.8133335619050035</v>
      </c>
      <c r="L3402" s="3" t="e">
        <f t="shared" si="161"/>
        <v>#N/A</v>
      </c>
    </row>
    <row r="3403" spans="1:12" x14ac:dyDescent="0.25">
      <c r="A3403" s="43" t="s">
        <v>47</v>
      </c>
      <c r="B3403" s="43" t="s">
        <v>16</v>
      </c>
      <c r="C3403" s="43" t="s">
        <v>786</v>
      </c>
      <c r="D3403" s="43" t="s">
        <v>371</v>
      </c>
      <c r="E3403" s="43" t="s">
        <v>2287</v>
      </c>
      <c r="F3403" s="43" t="s">
        <v>4075</v>
      </c>
      <c r="G3403" s="43" t="s">
        <v>4654</v>
      </c>
      <c r="H3403" s="76">
        <v>152</v>
      </c>
      <c r="I3403" s="229">
        <v>2.8223684210526317E-2</v>
      </c>
      <c r="J3403" s="73">
        <f t="shared" si="159"/>
        <v>5.6117380029139336E-4</v>
      </c>
      <c r="K3403" s="73">
        <f t="shared" si="160"/>
        <v>4.3752984176442924</v>
      </c>
      <c r="L3403" s="3" t="e">
        <f t="shared" si="161"/>
        <v>#N/A</v>
      </c>
    </row>
    <row r="3404" spans="1:12" x14ac:dyDescent="0.25">
      <c r="A3404" s="43" t="s">
        <v>47</v>
      </c>
      <c r="B3404" s="43" t="s">
        <v>16</v>
      </c>
      <c r="C3404" s="43" t="s">
        <v>786</v>
      </c>
      <c r="D3404" s="43" t="s">
        <v>371</v>
      </c>
      <c r="E3404" s="43" t="s">
        <v>2287</v>
      </c>
      <c r="F3404" s="43" t="s">
        <v>4075</v>
      </c>
      <c r="G3404" s="43" t="s">
        <v>4654</v>
      </c>
      <c r="H3404" s="76">
        <v>657</v>
      </c>
      <c r="I3404" s="229">
        <v>2.8219178082191779E-2</v>
      </c>
      <c r="J3404" s="73">
        <f t="shared" si="159"/>
        <v>5.6108420457655925E-4</v>
      </c>
      <c r="K3404" s="73">
        <f t="shared" si="160"/>
        <v>18.908632322406799</v>
      </c>
      <c r="L3404" s="3" t="e">
        <f t="shared" si="161"/>
        <v>#N/A</v>
      </c>
    </row>
    <row r="3405" spans="1:12" x14ac:dyDescent="0.25">
      <c r="A3405" s="43" t="s">
        <v>47</v>
      </c>
      <c r="B3405" s="43" t="s">
        <v>16</v>
      </c>
      <c r="C3405" s="43" t="s">
        <v>786</v>
      </c>
      <c r="D3405" s="43" t="s">
        <v>371</v>
      </c>
      <c r="E3405" s="43" t="s">
        <v>2287</v>
      </c>
      <c r="F3405" s="43" t="s">
        <v>4075</v>
      </c>
      <c r="G3405" s="43" t="s">
        <v>4654</v>
      </c>
      <c r="H3405" s="76">
        <v>303</v>
      </c>
      <c r="I3405" s="229">
        <v>2.8217821782178219E-2</v>
      </c>
      <c r="J3405" s="73">
        <f t="shared" si="159"/>
        <v>5.6105723715348056E-4</v>
      </c>
      <c r="K3405" s="73">
        <f t="shared" si="160"/>
        <v>8.7200003428575048</v>
      </c>
      <c r="L3405" s="3" t="e">
        <f t="shared" si="161"/>
        <v>#N/A</v>
      </c>
    </row>
    <row r="3406" spans="1:12" x14ac:dyDescent="0.25">
      <c r="A3406" s="43" t="s">
        <v>47</v>
      </c>
      <c r="B3406" s="43" t="s">
        <v>16</v>
      </c>
      <c r="C3406" s="43" t="s">
        <v>786</v>
      </c>
      <c r="D3406" s="43" t="s">
        <v>371</v>
      </c>
      <c r="E3406" s="43" t="s">
        <v>2288</v>
      </c>
      <c r="F3406" s="43" t="s">
        <v>4086</v>
      </c>
      <c r="G3406" s="43" t="s">
        <v>4654</v>
      </c>
      <c r="H3406" s="76">
        <v>778</v>
      </c>
      <c r="I3406" s="229">
        <v>2.8226221079691517E-2</v>
      </c>
      <c r="J3406" s="73">
        <f t="shared" si="159"/>
        <v>5.6122424106658264E-4</v>
      </c>
      <c r="K3406" s="73">
        <f t="shared" si="160"/>
        <v>22.396632459549799</v>
      </c>
      <c r="L3406" s="3" t="e">
        <f t="shared" si="161"/>
        <v>#N/A</v>
      </c>
    </row>
    <row r="3407" spans="1:12" x14ac:dyDescent="0.25">
      <c r="A3407" s="43" t="s">
        <v>47</v>
      </c>
      <c r="B3407" s="43" t="s">
        <v>16</v>
      </c>
      <c r="C3407" s="43" t="s">
        <v>786</v>
      </c>
      <c r="D3407" s="43" t="s">
        <v>371</v>
      </c>
      <c r="E3407" s="43" t="s">
        <v>2288</v>
      </c>
      <c r="F3407" s="43" t="s">
        <v>4086</v>
      </c>
      <c r="G3407" s="43" t="s">
        <v>4654</v>
      </c>
      <c r="H3407" s="76">
        <v>4763</v>
      </c>
      <c r="I3407" s="229">
        <v>2.8219609489817343E-2</v>
      </c>
      <c r="J3407" s="73">
        <f t="shared" si="159"/>
        <v>5.6109278228933781E-4</v>
      </c>
      <c r="K3407" s="73">
        <f t="shared" si="160"/>
        <v>137.0824849220441</v>
      </c>
      <c r="L3407" s="3" t="e">
        <f t="shared" si="161"/>
        <v>#N/A</v>
      </c>
    </row>
    <row r="3408" spans="1:12" x14ac:dyDescent="0.25">
      <c r="A3408" s="43" t="s">
        <v>47</v>
      </c>
      <c r="B3408" s="43" t="s">
        <v>16</v>
      </c>
      <c r="C3408" s="43" t="s">
        <v>786</v>
      </c>
      <c r="D3408" s="43" t="s">
        <v>371</v>
      </c>
      <c r="E3408" s="43" t="s">
        <v>2288</v>
      </c>
      <c r="F3408" s="43" t="s">
        <v>4086</v>
      </c>
      <c r="G3408" s="43" t="s">
        <v>4654</v>
      </c>
      <c r="H3408" s="76">
        <v>2086</v>
      </c>
      <c r="I3408" s="229">
        <v>2.8221476510067109E-2</v>
      </c>
      <c r="J3408" s="73">
        <f t="shared" si="159"/>
        <v>5.6112990440425976E-4</v>
      </c>
      <c r="K3408" s="73">
        <f t="shared" si="160"/>
        <v>60.040516980587277</v>
      </c>
      <c r="L3408" s="3" t="e">
        <f t="shared" si="161"/>
        <v>#N/A</v>
      </c>
    </row>
    <row r="3409" spans="1:12" x14ac:dyDescent="0.25">
      <c r="A3409" s="43" t="s">
        <v>47</v>
      </c>
      <c r="B3409" s="43" t="s">
        <v>16</v>
      </c>
      <c r="C3409" s="43" t="s">
        <v>786</v>
      </c>
      <c r="D3409" s="43" t="s">
        <v>371</v>
      </c>
      <c r="E3409" s="43" t="s">
        <v>2288</v>
      </c>
      <c r="F3409" s="43" t="s">
        <v>4086</v>
      </c>
      <c r="G3409" s="43" t="s">
        <v>4654</v>
      </c>
      <c r="H3409" s="76">
        <v>1171</v>
      </c>
      <c r="I3409" s="229">
        <v>2.8215200683176771E-2</v>
      </c>
      <c r="J3409" s="73">
        <f t="shared" si="159"/>
        <v>5.6100512162963144E-4</v>
      </c>
      <c r="K3409" s="73">
        <f t="shared" si="160"/>
        <v>33.696936997428296</v>
      </c>
      <c r="L3409" s="3" t="e">
        <f t="shared" si="161"/>
        <v>#N/A</v>
      </c>
    </row>
    <row r="3410" spans="1:12" x14ac:dyDescent="0.25">
      <c r="A3410" s="43" t="s">
        <v>47</v>
      </c>
      <c r="B3410" s="43" t="s">
        <v>16</v>
      </c>
      <c r="C3410" s="43" t="s">
        <v>786</v>
      </c>
      <c r="D3410" s="43" t="s">
        <v>371</v>
      </c>
      <c r="E3410" s="43" t="s">
        <v>2288</v>
      </c>
      <c r="F3410" s="43" t="s">
        <v>4086</v>
      </c>
      <c r="G3410" s="43" t="s">
        <v>4654</v>
      </c>
      <c r="H3410" s="76">
        <v>60</v>
      </c>
      <c r="I3410" s="229">
        <v>2.8166666666666666E-2</v>
      </c>
      <c r="J3410" s="73">
        <f t="shared" si="159"/>
        <v>5.6004011584636021E-4</v>
      </c>
      <c r="K3410" s="73">
        <f t="shared" si="160"/>
        <v>1.7236024069507816</v>
      </c>
      <c r="L3410" s="3" t="e">
        <f t="shared" si="161"/>
        <v>#N/A</v>
      </c>
    </row>
    <row r="3411" spans="1:12" x14ac:dyDescent="0.25">
      <c r="A3411" s="43" t="s">
        <v>47</v>
      </c>
      <c r="B3411" s="43" t="s">
        <v>16</v>
      </c>
      <c r="C3411" s="43" t="s">
        <v>786</v>
      </c>
      <c r="D3411" s="43" t="s">
        <v>371</v>
      </c>
      <c r="E3411" s="43" t="s">
        <v>2288</v>
      </c>
      <c r="F3411" s="43" t="s">
        <v>4086</v>
      </c>
      <c r="G3411" s="43" t="s">
        <v>4654</v>
      </c>
      <c r="H3411" s="76">
        <v>716</v>
      </c>
      <c r="I3411" s="229">
        <v>2.8226256983240224E-2</v>
      </c>
      <c r="J3411" s="73">
        <f t="shared" si="159"/>
        <v>5.6122495493975101E-4</v>
      </c>
      <c r="K3411" s="73">
        <f t="shared" si="160"/>
        <v>20.611837067736861</v>
      </c>
      <c r="L3411" s="3" t="e">
        <f t="shared" si="161"/>
        <v>#N/A</v>
      </c>
    </row>
    <row r="3412" spans="1:12" x14ac:dyDescent="0.25">
      <c r="A3412" s="43" t="s">
        <v>47</v>
      </c>
      <c r="B3412" s="43" t="s">
        <v>16</v>
      </c>
      <c r="C3412" s="43" t="s">
        <v>786</v>
      </c>
      <c r="D3412" s="43" t="s">
        <v>371</v>
      </c>
      <c r="E3412" s="43" t="s">
        <v>2288</v>
      </c>
      <c r="F3412" s="43" t="s">
        <v>4086</v>
      </c>
      <c r="G3412" s="43" t="s">
        <v>4654</v>
      </c>
      <c r="H3412" s="76">
        <v>3353</v>
      </c>
      <c r="I3412" s="229">
        <v>2.8219504920966299E-2</v>
      </c>
      <c r="J3412" s="73">
        <f t="shared" si="159"/>
        <v>5.6109070313839873E-4</v>
      </c>
      <c r="K3412" s="73">
        <f t="shared" si="160"/>
        <v>96.501337127623046</v>
      </c>
      <c r="L3412" s="3" t="e">
        <f t="shared" si="161"/>
        <v>#N/A</v>
      </c>
    </row>
    <row r="3413" spans="1:12" x14ac:dyDescent="0.25">
      <c r="A3413" s="43" t="s">
        <v>47</v>
      </c>
      <c r="B3413" s="43" t="s">
        <v>16</v>
      </c>
      <c r="C3413" s="43" t="s">
        <v>786</v>
      </c>
      <c r="D3413" s="43" t="s">
        <v>371</v>
      </c>
      <c r="E3413" s="43" t="s">
        <v>2288</v>
      </c>
      <c r="F3413" s="43" t="s">
        <v>4086</v>
      </c>
      <c r="G3413" s="43" t="s">
        <v>4654</v>
      </c>
      <c r="H3413" s="76">
        <v>731</v>
      </c>
      <c r="I3413" s="229">
        <v>2.8207934336525305E-2</v>
      </c>
      <c r="J3413" s="73">
        <f t="shared" si="159"/>
        <v>5.6086064427032496E-4</v>
      </c>
      <c r="K3413" s="73">
        <f t="shared" si="160"/>
        <v>21.029989130961606</v>
      </c>
      <c r="L3413" s="3" t="e">
        <f t="shared" si="161"/>
        <v>#N/A</v>
      </c>
    </row>
    <row r="3414" spans="1:12" x14ac:dyDescent="0.25">
      <c r="A3414" s="43" t="s">
        <v>47</v>
      </c>
      <c r="B3414" s="43" t="s">
        <v>16</v>
      </c>
      <c r="C3414" s="43" t="s">
        <v>786</v>
      </c>
      <c r="D3414" s="43" t="s">
        <v>371</v>
      </c>
      <c r="E3414" s="43" t="s">
        <v>2288</v>
      </c>
      <c r="F3414" s="43" t="s">
        <v>4086</v>
      </c>
      <c r="G3414" s="43" t="s">
        <v>4654</v>
      </c>
      <c r="H3414" s="76">
        <v>756</v>
      </c>
      <c r="I3414" s="229">
        <v>2.8214285714285713E-2</v>
      </c>
      <c r="J3414" s="73">
        <f t="shared" si="159"/>
        <v>5.6098692922902519E-4</v>
      </c>
      <c r="K3414" s="73">
        <f t="shared" si="160"/>
        <v>21.754106118497141</v>
      </c>
      <c r="L3414" s="3" t="e">
        <f t="shared" si="161"/>
        <v>#N/A</v>
      </c>
    </row>
    <row r="3415" spans="1:12" x14ac:dyDescent="0.25">
      <c r="A3415" s="43" t="s">
        <v>47</v>
      </c>
      <c r="B3415" s="43" t="s">
        <v>16</v>
      </c>
      <c r="C3415" s="43" t="s">
        <v>786</v>
      </c>
      <c r="D3415" s="43" t="s">
        <v>371</v>
      </c>
      <c r="E3415" s="43" t="s">
        <v>2288</v>
      </c>
      <c r="F3415" s="43" t="s">
        <v>4086</v>
      </c>
      <c r="G3415" s="43" t="s">
        <v>4654</v>
      </c>
      <c r="H3415" s="76">
        <v>2253</v>
      </c>
      <c r="I3415" s="229">
        <v>2.8220150909897913E-2</v>
      </c>
      <c r="J3415" s="73">
        <f t="shared" si="159"/>
        <v>5.6110354738867429E-4</v>
      </c>
      <c r="K3415" s="73">
        <f t="shared" si="160"/>
        <v>64.844166292266678</v>
      </c>
      <c r="L3415" s="3" t="e">
        <f t="shared" si="161"/>
        <v>#N/A</v>
      </c>
    </row>
    <row r="3416" spans="1:12" x14ac:dyDescent="0.25">
      <c r="A3416" s="43" t="s">
        <v>47</v>
      </c>
      <c r="B3416" s="43" t="s">
        <v>16</v>
      </c>
      <c r="C3416" s="43" t="s">
        <v>786</v>
      </c>
      <c r="D3416" s="43" t="s">
        <v>371</v>
      </c>
      <c r="E3416" s="43" t="s">
        <v>2288</v>
      </c>
      <c r="F3416" s="43" t="s">
        <v>4086</v>
      </c>
      <c r="G3416" s="43" t="s">
        <v>4654</v>
      </c>
      <c r="H3416" s="76">
        <v>3362</v>
      </c>
      <c r="I3416" s="229">
        <v>2.8221296847114795E-2</v>
      </c>
      <c r="J3416" s="73">
        <f t="shared" si="159"/>
        <v>5.6112633215121973E-4</v>
      </c>
      <c r="K3416" s="73">
        <f t="shared" si="160"/>
        <v>96.766506728692335</v>
      </c>
      <c r="L3416" s="3" t="e">
        <f t="shared" si="161"/>
        <v>#N/A</v>
      </c>
    </row>
    <row r="3417" spans="1:12" x14ac:dyDescent="0.25">
      <c r="A3417" s="43" t="s">
        <v>47</v>
      </c>
      <c r="B3417" s="43" t="s">
        <v>16</v>
      </c>
      <c r="C3417" s="43" t="s">
        <v>786</v>
      </c>
      <c r="D3417" s="43" t="s">
        <v>371</v>
      </c>
      <c r="E3417" s="43" t="s">
        <v>2288</v>
      </c>
      <c r="F3417" s="43" t="s">
        <v>4086</v>
      </c>
      <c r="G3417" s="43" t="s">
        <v>4654</v>
      </c>
      <c r="H3417" s="76">
        <v>924</v>
      </c>
      <c r="I3417" s="229">
        <v>2.8214285714285709E-2</v>
      </c>
      <c r="J3417" s="73">
        <f t="shared" si="159"/>
        <v>5.6098692922902508E-4</v>
      </c>
      <c r="K3417" s="73">
        <f t="shared" si="160"/>
        <v>26.588351922607615</v>
      </c>
      <c r="L3417" s="3" t="e">
        <f t="shared" si="161"/>
        <v>#N/A</v>
      </c>
    </row>
    <row r="3418" spans="1:12" x14ac:dyDescent="0.25">
      <c r="A3418" s="43" t="s">
        <v>47</v>
      </c>
      <c r="B3418" s="43" t="s">
        <v>16</v>
      </c>
      <c r="C3418" s="43" t="s">
        <v>786</v>
      </c>
      <c r="D3418" s="43" t="s">
        <v>371</v>
      </c>
      <c r="E3418" s="43" t="s">
        <v>2288</v>
      </c>
      <c r="F3418" s="43" t="s">
        <v>4086</v>
      </c>
      <c r="G3418" s="43" t="s">
        <v>4654</v>
      </c>
      <c r="H3418" s="76">
        <v>310</v>
      </c>
      <c r="I3418" s="229">
        <v>2.8193548387096774E-2</v>
      </c>
      <c r="J3418" s="73">
        <f t="shared" si="159"/>
        <v>5.6057460727205815E-4</v>
      </c>
      <c r="K3418" s="73">
        <f t="shared" si="160"/>
        <v>8.9137781282543376</v>
      </c>
      <c r="L3418" s="3" t="e">
        <f t="shared" si="161"/>
        <v>#N/A</v>
      </c>
    </row>
    <row r="3419" spans="1:12" x14ac:dyDescent="0.25">
      <c r="A3419" s="43" t="s">
        <v>47</v>
      </c>
      <c r="B3419" s="43" t="s">
        <v>16</v>
      </c>
      <c r="C3419" s="43" t="s">
        <v>786</v>
      </c>
      <c r="D3419" s="43" t="s">
        <v>371</v>
      </c>
      <c r="E3419" s="43" t="s">
        <v>2288</v>
      </c>
      <c r="F3419" s="43" t="s">
        <v>4086</v>
      </c>
      <c r="G3419" s="43" t="s">
        <v>4654</v>
      </c>
      <c r="H3419" s="76">
        <v>607</v>
      </c>
      <c r="I3419" s="229">
        <v>2.8220757825370674E-2</v>
      </c>
      <c r="J3419" s="73">
        <f t="shared" si="159"/>
        <v>5.6111561473820126E-4</v>
      </c>
      <c r="K3419" s="73">
        <f t="shared" si="160"/>
        <v>17.470597178146086</v>
      </c>
      <c r="L3419" s="3" t="e">
        <f t="shared" si="161"/>
        <v>#N/A</v>
      </c>
    </row>
    <row r="3420" spans="1:12" x14ac:dyDescent="0.25">
      <c r="A3420" s="43" t="s">
        <v>47</v>
      </c>
      <c r="B3420" s="43" t="s">
        <v>16</v>
      </c>
      <c r="C3420" s="43" t="s">
        <v>786</v>
      </c>
      <c r="D3420" s="43" t="s">
        <v>371</v>
      </c>
      <c r="E3420" s="43" t="s">
        <v>2288</v>
      </c>
      <c r="F3420" s="43" t="s">
        <v>4086</v>
      </c>
      <c r="G3420" s="43" t="s">
        <v>4654</v>
      </c>
      <c r="H3420" s="76">
        <v>569</v>
      </c>
      <c r="I3420" s="229">
        <v>2.8224956063268896E-2</v>
      </c>
      <c r="J3420" s="73">
        <f t="shared" si="159"/>
        <v>5.6119908864253978E-4</v>
      </c>
      <c r="K3420" s="73">
        <f t="shared" si="160"/>
        <v>16.379322281437606</v>
      </c>
      <c r="L3420" s="3" t="e">
        <f t="shared" si="161"/>
        <v>#N/A</v>
      </c>
    </row>
    <row r="3421" spans="1:12" x14ac:dyDescent="0.25">
      <c r="A3421" s="43" t="s">
        <v>47</v>
      </c>
      <c r="B3421" s="43" t="s">
        <v>16</v>
      </c>
      <c r="C3421" s="43" t="s">
        <v>786</v>
      </c>
      <c r="D3421" s="43" t="s">
        <v>371</v>
      </c>
      <c r="E3421" s="43" t="s">
        <v>2288</v>
      </c>
      <c r="F3421" s="43" t="s">
        <v>4086</v>
      </c>
      <c r="G3421" s="43" t="s">
        <v>4654</v>
      </c>
      <c r="H3421" s="76">
        <v>5796</v>
      </c>
      <c r="I3421" s="229">
        <v>2.8219461697722558E-2</v>
      </c>
      <c r="J3421" s="73">
        <f t="shared" si="159"/>
        <v>5.6108984372714075E-4</v>
      </c>
      <c r="K3421" s="73">
        <f t="shared" si="160"/>
        <v>166.81207673424245</v>
      </c>
      <c r="L3421" s="3" t="e">
        <f t="shared" si="161"/>
        <v>#N/A</v>
      </c>
    </row>
    <row r="3422" spans="1:12" x14ac:dyDescent="0.25">
      <c r="A3422" s="43" t="s">
        <v>47</v>
      </c>
      <c r="B3422" s="43" t="s">
        <v>16</v>
      </c>
      <c r="C3422" s="43" t="s">
        <v>786</v>
      </c>
      <c r="D3422" s="43" t="s">
        <v>371</v>
      </c>
      <c r="E3422" s="43" t="s">
        <v>2288</v>
      </c>
      <c r="F3422" s="43" t="s">
        <v>4086</v>
      </c>
      <c r="G3422" s="43" t="s">
        <v>4654</v>
      </c>
      <c r="H3422" s="76">
        <v>756</v>
      </c>
      <c r="I3422" s="229">
        <v>2.8214285714285716E-2</v>
      </c>
      <c r="J3422" s="73">
        <f t="shared" si="159"/>
        <v>5.6098692922902519E-4</v>
      </c>
      <c r="K3422" s="73">
        <f t="shared" si="160"/>
        <v>21.754106118497145</v>
      </c>
      <c r="L3422" s="3" t="e">
        <f t="shared" si="161"/>
        <v>#N/A</v>
      </c>
    </row>
    <row r="3423" spans="1:12" x14ac:dyDescent="0.25">
      <c r="A3423" s="43" t="s">
        <v>47</v>
      </c>
      <c r="B3423" s="43" t="s">
        <v>16</v>
      </c>
      <c r="C3423" s="43" t="s">
        <v>786</v>
      </c>
      <c r="D3423" s="43" t="s">
        <v>371</v>
      </c>
      <c r="E3423" s="43" t="s">
        <v>2288</v>
      </c>
      <c r="F3423" s="43" t="s">
        <v>4086</v>
      </c>
      <c r="G3423" s="43" t="s">
        <v>4654</v>
      </c>
      <c r="H3423" s="76">
        <v>3592</v>
      </c>
      <c r="I3423" s="229">
        <v>2.8221046770601336E-2</v>
      </c>
      <c r="J3423" s="73">
        <f t="shared" si="159"/>
        <v>5.6112135985963746E-4</v>
      </c>
      <c r="K3423" s="73">
        <f t="shared" si="160"/>
        <v>103.38554792461581</v>
      </c>
      <c r="L3423" s="3" t="e">
        <f t="shared" si="161"/>
        <v>#N/A</v>
      </c>
    </row>
    <row r="3424" spans="1:12" x14ac:dyDescent="0.25">
      <c r="A3424" s="43" t="s">
        <v>47</v>
      </c>
      <c r="B3424" s="43" t="s">
        <v>16</v>
      </c>
      <c r="C3424" s="43" t="s">
        <v>786</v>
      </c>
      <c r="D3424" s="43" t="s">
        <v>371</v>
      </c>
      <c r="E3424" s="43" t="s">
        <v>2288</v>
      </c>
      <c r="F3424" s="43" t="s">
        <v>4086</v>
      </c>
      <c r="G3424" s="43" t="s">
        <v>4654</v>
      </c>
      <c r="H3424" s="76">
        <v>5814</v>
      </c>
      <c r="I3424" s="229">
        <v>2.8221534227726181E-2</v>
      </c>
      <c r="J3424" s="73">
        <f t="shared" si="159"/>
        <v>5.6113105200915228E-4</v>
      </c>
      <c r="K3424" s="73">
        <f t="shared" si="160"/>
        <v>167.34241593638123</v>
      </c>
      <c r="L3424" s="3" t="e">
        <f t="shared" si="161"/>
        <v>#N/A</v>
      </c>
    </row>
    <row r="3425" spans="1:12" x14ac:dyDescent="0.25">
      <c r="A3425" s="43" t="s">
        <v>47</v>
      </c>
      <c r="B3425" s="43" t="s">
        <v>16</v>
      </c>
      <c r="C3425" s="43" t="s">
        <v>786</v>
      </c>
      <c r="D3425" s="43" t="s">
        <v>371</v>
      </c>
      <c r="E3425" s="43" t="s">
        <v>2288</v>
      </c>
      <c r="F3425" s="43" t="s">
        <v>4086</v>
      </c>
      <c r="G3425" s="43" t="s">
        <v>4654</v>
      </c>
      <c r="H3425" s="76">
        <v>7508</v>
      </c>
      <c r="I3425" s="229">
        <v>2.8219232818327115E-2</v>
      </c>
      <c r="J3425" s="73">
        <f t="shared" si="159"/>
        <v>5.6108529289957375E-4</v>
      </c>
      <c r="K3425" s="73">
        <f t="shared" si="160"/>
        <v>216.08262837908995</v>
      </c>
      <c r="L3425" s="3" t="e">
        <f t="shared" si="161"/>
        <v>#N/A</v>
      </c>
    </row>
    <row r="3426" spans="1:12" x14ac:dyDescent="0.25">
      <c r="A3426" s="43" t="s">
        <v>47</v>
      </c>
      <c r="B3426" s="43" t="s">
        <v>16</v>
      </c>
      <c r="C3426" s="43" t="s">
        <v>786</v>
      </c>
      <c r="D3426" s="43" t="s">
        <v>371</v>
      </c>
      <c r="E3426" s="43" t="s">
        <v>2288</v>
      </c>
      <c r="F3426" s="43" t="s">
        <v>4086</v>
      </c>
      <c r="G3426" s="43" t="s">
        <v>4654</v>
      </c>
      <c r="H3426" s="76">
        <v>3145</v>
      </c>
      <c r="I3426" s="229">
        <v>2.8219395866454691E-2</v>
      </c>
      <c r="J3426" s="73">
        <f t="shared" si="159"/>
        <v>5.6108853479870701E-4</v>
      </c>
      <c r="K3426" s="73">
        <f t="shared" si="160"/>
        <v>90.514623441941936</v>
      </c>
      <c r="L3426" s="3" t="e">
        <f t="shared" si="161"/>
        <v>#N/A</v>
      </c>
    </row>
    <row r="3427" spans="1:12" x14ac:dyDescent="0.25">
      <c r="A3427" s="43" t="s">
        <v>47</v>
      </c>
      <c r="B3427" s="43" t="s">
        <v>16</v>
      </c>
      <c r="C3427" s="43" t="s">
        <v>786</v>
      </c>
      <c r="D3427" s="43" t="s">
        <v>371</v>
      </c>
      <c r="E3427" s="43" t="s">
        <v>2289</v>
      </c>
      <c r="F3427" s="43" t="s">
        <v>4087</v>
      </c>
      <c r="G3427" s="43" t="s">
        <v>4654</v>
      </c>
      <c r="H3427" s="76">
        <v>135</v>
      </c>
      <c r="I3427" s="229">
        <v>2.8222222222222221E-2</v>
      </c>
      <c r="J3427" s="73">
        <f t="shared" si="159"/>
        <v>5.6114473145946935E-4</v>
      </c>
      <c r="K3427" s="73">
        <f t="shared" si="160"/>
        <v>3.8857545387470283</v>
      </c>
      <c r="L3427" s="3" t="e">
        <f t="shared" si="161"/>
        <v>#N/A</v>
      </c>
    </row>
    <row r="3428" spans="1:12" x14ac:dyDescent="0.25">
      <c r="A3428" s="43" t="s">
        <v>47</v>
      </c>
      <c r="B3428" s="43" t="s">
        <v>16</v>
      </c>
      <c r="C3428" s="43" t="s">
        <v>786</v>
      </c>
      <c r="D3428" s="43" t="s">
        <v>371</v>
      </c>
      <c r="E3428" s="43" t="s">
        <v>2289</v>
      </c>
      <c r="F3428" s="43" t="s">
        <v>4087</v>
      </c>
      <c r="G3428" s="43" t="s">
        <v>4654</v>
      </c>
      <c r="H3428" s="76">
        <v>106</v>
      </c>
      <c r="I3428" s="229">
        <v>2.8207547169811324E-2</v>
      </c>
      <c r="J3428" s="73">
        <f t="shared" si="159"/>
        <v>5.6085294620317639E-4</v>
      </c>
      <c r="K3428" s="73">
        <f t="shared" si="160"/>
        <v>3.0494504122975368</v>
      </c>
      <c r="L3428" s="3" t="e">
        <f t="shared" si="161"/>
        <v>#N/A</v>
      </c>
    </row>
    <row r="3429" spans="1:12" x14ac:dyDescent="0.25">
      <c r="A3429" s="43" t="s">
        <v>47</v>
      </c>
      <c r="B3429" s="43" t="s">
        <v>16</v>
      </c>
      <c r="C3429" s="43" t="s">
        <v>786</v>
      </c>
      <c r="D3429" s="43" t="s">
        <v>371</v>
      </c>
      <c r="E3429" s="43" t="s">
        <v>2289</v>
      </c>
      <c r="F3429" s="43" t="s">
        <v>4087</v>
      </c>
      <c r="G3429" s="43" t="s">
        <v>4654</v>
      </c>
      <c r="H3429" s="76">
        <v>100</v>
      </c>
      <c r="I3429" s="229">
        <v>2.8199999999999999E-2</v>
      </c>
      <c r="J3429" s="73">
        <f t="shared" si="159"/>
        <v>5.6070288521422565E-4</v>
      </c>
      <c r="K3429" s="73">
        <f t="shared" si="160"/>
        <v>2.8760702885214222</v>
      </c>
      <c r="L3429" s="3" t="e">
        <f t="shared" si="161"/>
        <v>#N/A</v>
      </c>
    </row>
    <row r="3430" spans="1:12" x14ac:dyDescent="0.25">
      <c r="A3430" s="43" t="s">
        <v>47</v>
      </c>
      <c r="B3430" s="43" t="s">
        <v>16</v>
      </c>
      <c r="C3430" s="43" t="s">
        <v>786</v>
      </c>
      <c r="D3430" s="43" t="s">
        <v>371</v>
      </c>
      <c r="E3430" s="43" t="s">
        <v>2289</v>
      </c>
      <c r="F3430" s="43" t="s">
        <v>4087</v>
      </c>
      <c r="G3430" s="43" t="s">
        <v>4654</v>
      </c>
      <c r="H3430" s="76">
        <v>122</v>
      </c>
      <c r="I3430" s="229">
        <v>2.8196721311475409E-2</v>
      </c>
      <c r="J3430" s="73">
        <f t="shared" si="159"/>
        <v>5.6063769478459954E-4</v>
      </c>
      <c r="K3430" s="73">
        <f t="shared" si="160"/>
        <v>3.5083977987637214</v>
      </c>
      <c r="L3430" s="3" t="e">
        <f t="shared" si="161"/>
        <v>#N/A</v>
      </c>
    </row>
    <row r="3431" spans="1:12" x14ac:dyDescent="0.25">
      <c r="A3431" s="43" t="s">
        <v>47</v>
      </c>
      <c r="B3431" s="43" t="s">
        <v>16</v>
      </c>
      <c r="C3431" s="43" t="s">
        <v>786</v>
      </c>
      <c r="D3431" s="43" t="s">
        <v>371</v>
      </c>
      <c r="E3431" s="43" t="s">
        <v>2289</v>
      </c>
      <c r="F3431" s="43" t="s">
        <v>4087</v>
      </c>
      <c r="G3431" s="43" t="s">
        <v>4654</v>
      </c>
      <c r="H3431" s="76">
        <v>87</v>
      </c>
      <c r="I3431" s="229">
        <v>2.8275862068965516E-2</v>
      </c>
      <c r="J3431" s="73">
        <f t="shared" si="159"/>
        <v>5.62211256879023E-4</v>
      </c>
      <c r="K3431" s="73">
        <f t="shared" si="160"/>
        <v>2.5089123793484749</v>
      </c>
      <c r="L3431" s="3" t="e">
        <f t="shared" si="161"/>
        <v>#N/A</v>
      </c>
    </row>
    <row r="3432" spans="1:12" x14ac:dyDescent="0.25">
      <c r="A3432" s="43" t="s">
        <v>47</v>
      </c>
      <c r="B3432" s="43" t="s">
        <v>16</v>
      </c>
      <c r="C3432" s="43" t="s">
        <v>786</v>
      </c>
      <c r="D3432" s="43" t="s">
        <v>371</v>
      </c>
      <c r="E3432" s="43" t="s">
        <v>2289</v>
      </c>
      <c r="F3432" s="43" t="s">
        <v>4087</v>
      </c>
      <c r="G3432" s="43" t="s">
        <v>4654</v>
      </c>
      <c r="H3432" s="76">
        <v>57</v>
      </c>
      <c r="I3432" s="229">
        <v>2.824561403508772E-2</v>
      </c>
      <c r="J3432" s="73">
        <f t="shared" si="159"/>
        <v>5.6160983277025219E-4</v>
      </c>
      <c r="K3432" s="73">
        <f t="shared" si="160"/>
        <v>1.6420117604679045</v>
      </c>
      <c r="L3432" s="3" t="e">
        <f t="shared" si="161"/>
        <v>#N/A</v>
      </c>
    </row>
    <row r="3433" spans="1:12" x14ac:dyDescent="0.25">
      <c r="A3433" s="43" t="s">
        <v>47</v>
      </c>
      <c r="B3433" s="43" t="s">
        <v>16</v>
      </c>
      <c r="C3433" s="43" t="s">
        <v>786</v>
      </c>
      <c r="D3433" s="43" t="s">
        <v>371</v>
      </c>
      <c r="E3433" s="43" t="s">
        <v>2289</v>
      </c>
      <c r="F3433" s="43" t="s">
        <v>4087</v>
      </c>
      <c r="G3433" s="43" t="s">
        <v>4654</v>
      </c>
      <c r="H3433" s="76">
        <v>123</v>
      </c>
      <c r="I3433" s="229">
        <v>2.821138211382114E-2</v>
      </c>
      <c r="J3433" s="73">
        <f t="shared" si="159"/>
        <v>5.6092919670569204E-4</v>
      </c>
      <c r="K3433" s="73">
        <f t="shared" si="160"/>
        <v>3.5389942911948005</v>
      </c>
      <c r="L3433" s="3" t="e">
        <f t="shared" si="161"/>
        <v>#N/A</v>
      </c>
    </row>
    <row r="3434" spans="1:12" x14ac:dyDescent="0.25">
      <c r="A3434" s="43" t="s">
        <v>47</v>
      </c>
      <c r="B3434" s="43" t="s">
        <v>16</v>
      </c>
      <c r="C3434" s="43" t="s">
        <v>786</v>
      </c>
      <c r="D3434" s="43" t="s">
        <v>371</v>
      </c>
      <c r="E3434" s="43" t="s">
        <v>2289</v>
      </c>
      <c r="F3434" s="43" t="s">
        <v>4087</v>
      </c>
      <c r="G3434" s="43" t="s">
        <v>4654</v>
      </c>
      <c r="H3434" s="76">
        <v>82</v>
      </c>
      <c r="I3434" s="229">
        <v>2.8170731707317074E-2</v>
      </c>
      <c r="J3434" s="73">
        <f t="shared" si="159"/>
        <v>5.601209413790267E-4</v>
      </c>
      <c r="K3434" s="73">
        <f t="shared" si="160"/>
        <v>2.3559299171930803</v>
      </c>
      <c r="L3434" s="3" t="e">
        <f t="shared" si="161"/>
        <v>#N/A</v>
      </c>
    </row>
    <row r="3435" spans="1:12" x14ac:dyDescent="0.25">
      <c r="A3435" s="43" t="s">
        <v>47</v>
      </c>
      <c r="B3435" s="43" t="s">
        <v>16</v>
      </c>
      <c r="C3435" s="43" t="s">
        <v>786</v>
      </c>
      <c r="D3435" s="43" t="s">
        <v>371</v>
      </c>
      <c r="E3435" s="43" t="s">
        <v>2289</v>
      </c>
      <c r="F3435" s="43" t="s">
        <v>4087</v>
      </c>
      <c r="G3435" s="43" t="s">
        <v>4654</v>
      </c>
      <c r="H3435" s="76">
        <v>106</v>
      </c>
      <c r="I3435" s="229">
        <v>2.8207547169811324E-2</v>
      </c>
      <c r="J3435" s="73">
        <f t="shared" si="159"/>
        <v>5.6085294620317639E-4</v>
      </c>
      <c r="K3435" s="73">
        <f t="shared" si="160"/>
        <v>3.0494504122975368</v>
      </c>
      <c r="L3435" s="3" t="e">
        <f t="shared" si="161"/>
        <v>#N/A</v>
      </c>
    </row>
    <row r="3436" spans="1:12" x14ac:dyDescent="0.25">
      <c r="A3436" s="43" t="s">
        <v>47</v>
      </c>
      <c r="B3436" s="43" t="s">
        <v>16</v>
      </c>
      <c r="C3436" s="43" t="s">
        <v>786</v>
      </c>
      <c r="D3436" s="43" t="s">
        <v>371</v>
      </c>
      <c r="E3436" s="43" t="s">
        <v>2289</v>
      </c>
      <c r="F3436" s="43" t="s">
        <v>4087</v>
      </c>
      <c r="G3436" s="43" t="s">
        <v>4654</v>
      </c>
      <c r="H3436" s="76">
        <v>125</v>
      </c>
      <c r="I3436" s="229">
        <v>2.8239999999999998E-2</v>
      </c>
      <c r="J3436" s="73">
        <f t="shared" si="159"/>
        <v>5.6149820845566431E-4</v>
      </c>
      <c r="K3436" s="73">
        <f t="shared" si="160"/>
        <v>3.6001872760569578</v>
      </c>
      <c r="L3436" s="3" t="e">
        <f t="shared" si="161"/>
        <v>#N/A</v>
      </c>
    </row>
    <row r="3437" spans="1:12" x14ac:dyDescent="0.25">
      <c r="A3437" s="43" t="s">
        <v>47</v>
      </c>
      <c r="B3437" s="43" t="s">
        <v>16</v>
      </c>
      <c r="C3437" s="43" t="s">
        <v>787</v>
      </c>
      <c r="D3437" s="43" t="s">
        <v>371</v>
      </c>
      <c r="E3437" s="43" t="s">
        <v>2290</v>
      </c>
      <c r="F3437" s="43" t="s">
        <v>4077</v>
      </c>
      <c r="G3437" s="43" t="s">
        <v>4654</v>
      </c>
      <c r="H3437" s="76">
        <v>208</v>
      </c>
      <c r="I3437" s="229">
        <v>2.8461538461538462E-2</v>
      </c>
      <c r="J3437" s="73">
        <f t="shared" si="159"/>
        <v>5.6590307563901662E-4</v>
      </c>
      <c r="K3437" s="73">
        <f t="shared" si="160"/>
        <v>6.0377078397329154</v>
      </c>
      <c r="L3437" s="3" t="e">
        <f t="shared" si="161"/>
        <v>#N/A</v>
      </c>
    </row>
    <row r="3438" spans="1:12" x14ac:dyDescent="0.25">
      <c r="A3438" s="43" t="s">
        <v>47</v>
      </c>
      <c r="B3438" s="43" t="s">
        <v>16</v>
      </c>
      <c r="C3438" s="43" t="s">
        <v>787</v>
      </c>
      <c r="D3438" s="43" t="s">
        <v>371</v>
      </c>
      <c r="E3438" s="43" t="s">
        <v>2290</v>
      </c>
      <c r="F3438" s="43" t="s">
        <v>4077</v>
      </c>
      <c r="G3438" s="43" t="s">
        <v>4654</v>
      </c>
      <c r="H3438" s="76">
        <v>2483</v>
      </c>
      <c r="I3438" s="229">
        <v>2.8497784937575509E-2</v>
      </c>
      <c r="J3438" s="73">
        <f t="shared" si="159"/>
        <v>5.6662376725932946E-4</v>
      </c>
      <c r="K3438" s="73">
        <f t="shared" si="160"/>
        <v>72.166926814104897</v>
      </c>
      <c r="L3438" s="3" t="e">
        <f t="shared" si="161"/>
        <v>#N/A</v>
      </c>
    </row>
    <row r="3439" spans="1:12" x14ac:dyDescent="0.25">
      <c r="A3439" s="43" t="s">
        <v>47</v>
      </c>
      <c r="B3439" s="43" t="s">
        <v>16</v>
      </c>
      <c r="C3439" s="43" t="s">
        <v>787</v>
      </c>
      <c r="D3439" s="43" t="s">
        <v>371</v>
      </c>
      <c r="E3439" s="43" t="s">
        <v>2290</v>
      </c>
      <c r="F3439" s="43" t="s">
        <v>4077</v>
      </c>
      <c r="G3439" s="43" t="s">
        <v>4654</v>
      </c>
      <c r="H3439" s="76">
        <v>2027</v>
      </c>
      <c r="I3439" s="229">
        <v>2.8500246669955619E-2</v>
      </c>
      <c r="J3439" s="73">
        <f t="shared" si="159"/>
        <v>5.6667271408373198E-4</v>
      </c>
      <c r="K3439" s="73">
        <f t="shared" si="160"/>
        <v>58.918645591447763</v>
      </c>
      <c r="L3439" s="3" t="e">
        <f t="shared" si="161"/>
        <v>#N/A</v>
      </c>
    </row>
    <row r="3440" spans="1:12" x14ac:dyDescent="0.25">
      <c r="A3440" s="43" t="s">
        <v>47</v>
      </c>
      <c r="B3440" s="43" t="s">
        <v>16</v>
      </c>
      <c r="C3440" s="43" t="s">
        <v>787</v>
      </c>
      <c r="D3440" s="43" t="s">
        <v>371</v>
      </c>
      <c r="E3440" s="43" t="s">
        <v>2290</v>
      </c>
      <c r="F3440" s="43" t="s">
        <v>4077</v>
      </c>
      <c r="G3440" s="43" t="s">
        <v>4654</v>
      </c>
      <c r="H3440" s="76">
        <v>2673</v>
      </c>
      <c r="I3440" s="229">
        <v>2.849981294425739E-2</v>
      </c>
      <c r="J3440" s="73">
        <f t="shared" si="159"/>
        <v>5.666640902805268E-4</v>
      </c>
      <c r="K3440" s="73">
        <f t="shared" si="160"/>
        <v>77.694693113319858</v>
      </c>
      <c r="L3440" s="3" t="e">
        <f t="shared" si="161"/>
        <v>#N/A</v>
      </c>
    </row>
    <row r="3441" spans="1:12" x14ac:dyDescent="0.25">
      <c r="A3441" s="43" t="s">
        <v>47</v>
      </c>
      <c r="B3441" s="43" t="s">
        <v>16</v>
      </c>
      <c r="C3441" s="43" t="s">
        <v>787</v>
      </c>
      <c r="D3441" s="43" t="s">
        <v>371</v>
      </c>
      <c r="E3441" s="43" t="s">
        <v>2290</v>
      </c>
      <c r="F3441" s="43" t="s">
        <v>4077</v>
      </c>
      <c r="G3441" s="43" t="s">
        <v>4654</v>
      </c>
      <c r="H3441" s="76">
        <v>57</v>
      </c>
      <c r="I3441" s="229">
        <v>2.8596491228070172E-2</v>
      </c>
      <c r="J3441" s="73">
        <f t="shared" si="159"/>
        <v>5.6858635243199434E-4</v>
      </c>
      <c r="K3441" s="73">
        <f t="shared" si="160"/>
        <v>1.6624094220886234</v>
      </c>
      <c r="L3441" s="3" t="e">
        <f t="shared" si="161"/>
        <v>#N/A</v>
      </c>
    </row>
    <row r="3442" spans="1:12" x14ac:dyDescent="0.25">
      <c r="A3442" s="43" t="s">
        <v>47</v>
      </c>
      <c r="B3442" s="43" t="s">
        <v>16</v>
      </c>
      <c r="C3442" s="43" t="s">
        <v>787</v>
      </c>
      <c r="D3442" s="43" t="s">
        <v>371</v>
      </c>
      <c r="E3442" s="43" t="s">
        <v>2290</v>
      </c>
      <c r="F3442" s="43" t="s">
        <v>4077</v>
      </c>
      <c r="G3442" s="43" t="s">
        <v>4654</v>
      </c>
      <c r="H3442" s="76">
        <v>516</v>
      </c>
      <c r="I3442" s="229">
        <v>2.850775193798449E-2</v>
      </c>
      <c r="J3442" s="73">
        <f t="shared" si="159"/>
        <v>5.6682194193614672E-4</v>
      </c>
      <c r="K3442" s="73">
        <f t="shared" si="160"/>
        <v>15.002480122039048</v>
      </c>
      <c r="L3442" s="3" t="e">
        <f t="shared" si="161"/>
        <v>#N/A</v>
      </c>
    </row>
    <row r="3443" spans="1:12" x14ac:dyDescent="0.25">
      <c r="A3443" s="43" t="s">
        <v>47</v>
      </c>
      <c r="B3443" s="43" t="s">
        <v>16</v>
      </c>
      <c r="C3443" s="43" t="s">
        <v>787</v>
      </c>
      <c r="D3443" s="43" t="s">
        <v>371</v>
      </c>
      <c r="E3443" s="43" t="s">
        <v>2290</v>
      </c>
      <c r="F3443" s="43" t="s">
        <v>4077</v>
      </c>
      <c r="G3443" s="43" t="s">
        <v>4654</v>
      </c>
      <c r="H3443" s="76">
        <v>476</v>
      </c>
      <c r="I3443" s="229">
        <v>2.8487394957983192E-2</v>
      </c>
      <c r="J3443" s="73">
        <f t="shared" si="159"/>
        <v>5.6641718245313338E-4</v>
      </c>
      <c r="K3443" s="73">
        <f t="shared" si="160"/>
        <v>13.829614578847691</v>
      </c>
      <c r="L3443" s="3" t="e">
        <f t="shared" si="161"/>
        <v>#N/A</v>
      </c>
    </row>
    <row r="3444" spans="1:12" x14ac:dyDescent="0.25">
      <c r="A3444" s="43" t="s">
        <v>47</v>
      </c>
      <c r="B3444" s="43" t="s">
        <v>16</v>
      </c>
      <c r="C3444" s="43" t="s">
        <v>787</v>
      </c>
      <c r="D3444" s="43" t="s">
        <v>371</v>
      </c>
      <c r="E3444" s="43" t="s">
        <v>2290</v>
      </c>
      <c r="F3444" s="43" t="s">
        <v>4077</v>
      </c>
      <c r="G3444" s="43" t="s">
        <v>4654</v>
      </c>
      <c r="H3444" s="76">
        <v>1213</v>
      </c>
      <c r="I3444" s="229">
        <v>2.8499587798845854E-2</v>
      </c>
      <c r="J3444" s="73">
        <f t="shared" si="159"/>
        <v>5.666596136960643E-4</v>
      </c>
      <c r="K3444" s="73">
        <f t="shared" si="160"/>
        <v>35.257358111413346</v>
      </c>
      <c r="L3444" s="3" t="e">
        <f t="shared" si="161"/>
        <v>#N/A</v>
      </c>
    </row>
    <row r="3445" spans="1:12" x14ac:dyDescent="0.25">
      <c r="A3445" s="43" t="s">
        <v>47</v>
      </c>
      <c r="B3445" s="43" t="s">
        <v>16</v>
      </c>
      <c r="C3445" s="43" t="s">
        <v>787</v>
      </c>
      <c r="D3445" s="43" t="s">
        <v>371</v>
      </c>
      <c r="E3445" s="43" t="s">
        <v>2290</v>
      </c>
      <c r="F3445" s="43" t="s">
        <v>4077</v>
      </c>
      <c r="G3445" s="43" t="s">
        <v>4654</v>
      </c>
      <c r="H3445" s="76">
        <v>1675</v>
      </c>
      <c r="I3445" s="229">
        <v>2.8495522388059677E-2</v>
      </c>
      <c r="J3445" s="73">
        <f t="shared" si="159"/>
        <v>5.6657878080395825E-4</v>
      </c>
      <c r="K3445" s="73">
        <f t="shared" si="160"/>
        <v>48.679019457846586</v>
      </c>
      <c r="L3445" s="3" t="e">
        <f t="shared" si="161"/>
        <v>#N/A</v>
      </c>
    </row>
    <row r="3446" spans="1:12" x14ac:dyDescent="0.25">
      <c r="A3446" s="43" t="s">
        <v>47</v>
      </c>
      <c r="B3446" s="43" t="s">
        <v>16</v>
      </c>
      <c r="C3446" s="43" t="s">
        <v>787</v>
      </c>
      <c r="D3446" s="43" t="s">
        <v>371</v>
      </c>
      <c r="E3446" s="43" t="s">
        <v>2290</v>
      </c>
      <c r="F3446" s="43" t="s">
        <v>4077</v>
      </c>
      <c r="G3446" s="43" t="s">
        <v>4654</v>
      </c>
      <c r="H3446" s="76">
        <v>1873</v>
      </c>
      <c r="I3446" s="229">
        <v>2.8499733048585156E-2</v>
      </c>
      <c r="J3446" s="73">
        <f t="shared" si="159"/>
        <v>5.6666250170840128E-4</v>
      </c>
      <c r="K3446" s="73">
        <f t="shared" si="160"/>
        <v>54.441358865699833</v>
      </c>
      <c r="L3446" s="3" t="e">
        <f t="shared" si="161"/>
        <v>#N/A</v>
      </c>
    </row>
    <row r="3447" spans="1:12" x14ac:dyDescent="0.25">
      <c r="A3447" s="43" t="s">
        <v>47</v>
      </c>
      <c r="B3447" s="43" t="s">
        <v>16</v>
      </c>
      <c r="C3447" s="43" t="s">
        <v>787</v>
      </c>
      <c r="D3447" s="43" t="s">
        <v>371</v>
      </c>
      <c r="E3447" s="43" t="s">
        <v>2290</v>
      </c>
      <c r="F3447" s="43" t="s">
        <v>4077</v>
      </c>
      <c r="G3447" s="43" t="s">
        <v>4654</v>
      </c>
      <c r="H3447" s="76">
        <v>167</v>
      </c>
      <c r="I3447" s="229">
        <v>2.8502994011976056E-2</v>
      </c>
      <c r="J3447" s="73">
        <f t="shared" si="159"/>
        <v>5.6672733970775785E-4</v>
      </c>
      <c r="K3447" s="73">
        <f t="shared" si="160"/>
        <v>4.854643465731197</v>
      </c>
      <c r="L3447" s="3" t="e">
        <f t="shared" si="161"/>
        <v>#N/A</v>
      </c>
    </row>
    <row r="3448" spans="1:12" x14ac:dyDescent="0.25">
      <c r="A3448" s="43" t="s">
        <v>47</v>
      </c>
      <c r="B3448" s="43" t="s">
        <v>16</v>
      </c>
      <c r="C3448" s="43" t="s">
        <v>787</v>
      </c>
      <c r="D3448" s="43" t="s">
        <v>371</v>
      </c>
      <c r="E3448" s="43" t="s">
        <v>2290</v>
      </c>
      <c r="F3448" s="43" t="s">
        <v>4077</v>
      </c>
      <c r="G3448" s="43" t="s">
        <v>4654</v>
      </c>
      <c r="H3448" s="76">
        <v>1810</v>
      </c>
      <c r="I3448" s="229">
        <v>2.850276243093923E-2</v>
      </c>
      <c r="J3448" s="73">
        <f t="shared" si="159"/>
        <v>5.6672273516323625E-4</v>
      </c>
      <c r="K3448" s="73">
        <f t="shared" si="160"/>
        <v>52.615768150645458</v>
      </c>
      <c r="L3448" s="3" t="e">
        <f t="shared" si="161"/>
        <v>#N/A</v>
      </c>
    </row>
    <row r="3449" spans="1:12" x14ac:dyDescent="0.25">
      <c r="A3449" s="43" t="s">
        <v>47</v>
      </c>
      <c r="B3449" s="43" t="s">
        <v>16</v>
      </c>
      <c r="C3449" s="43" t="s">
        <v>787</v>
      </c>
      <c r="D3449" s="43" t="s">
        <v>371</v>
      </c>
      <c r="E3449" s="43" t="s">
        <v>2290</v>
      </c>
      <c r="F3449" s="43" t="s">
        <v>4077</v>
      </c>
      <c r="G3449" s="43" t="s">
        <v>4654</v>
      </c>
      <c r="H3449" s="76">
        <v>183</v>
      </c>
      <c r="I3449" s="229">
        <v>2.8469945355191258E-2</v>
      </c>
      <c r="J3449" s="73">
        <f t="shared" si="159"/>
        <v>5.6607023058677592E-4</v>
      </c>
      <c r="K3449" s="73">
        <f t="shared" si="160"/>
        <v>5.3135908521973807</v>
      </c>
      <c r="L3449" s="3" t="e">
        <f t="shared" si="161"/>
        <v>#N/A</v>
      </c>
    </row>
    <row r="3450" spans="1:12" x14ac:dyDescent="0.25">
      <c r="A3450" s="43" t="s">
        <v>47</v>
      </c>
      <c r="B3450" s="43" t="s">
        <v>16</v>
      </c>
      <c r="C3450" s="43" t="s">
        <v>787</v>
      </c>
      <c r="D3450" s="43" t="s">
        <v>371</v>
      </c>
      <c r="E3450" s="43" t="s">
        <v>2290</v>
      </c>
      <c r="F3450" s="43" t="s">
        <v>4077</v>
      </c>
      <c r="G3450" s="43" t="s">
        <v>4654</v>
      </c>
      <c r="H3450" s="76">
        <v>211</v>
      </c>
      <c r="I3450" s="229">
        <v>2.8483412322274877E-2</v>
      </c>
      <c r="J3450" s="73">
        <f t="shared" si="159"/>
        <v>5.6633799538460816E-4</v>
      </c>
      <c r="K3450" s="73">
        <f t="shared" si="160"/>
        <v>6.1294973170261509</v>
      </c>
      <c r="L3450" s="3" t="e">
        <f t="shared" si="161"/>
        <v>#N/A</v>
      </c>
    </row>
    <row r="3451" spans="1:12" x14ac:dyDescent="0.25">
      <c r="A3451" s="43" t="s">
        <v>47</v>
      </c>
      <c r="B3451" s="43" t="s">
        <v>16</v>
      </c>
      <c r="C3451" s="43" t="s">
        <v>787</v>
      </c>
      <c r="D3451" s="43" t="s">
        <v>371</v>
      </c>
      <c r="E3451" s="43" t="s">
        <v>2290</v>
      </c>
      <c r="F3451" s="43" t="s">
        <v>4077</v>
      </c>
      <c r="G3451" s="43" t="s">
        <v>4654</v>
      </c>
      <c r="H3451" s="76">
        <v>1482</v>
      </c>
      <c r="I3451" s="229">
        <v>2.8495276653171364E-2</v>
      </c>
      <c r="J3451" s="73">
        <f t="shared" si="159"/>
        <v>5.6657389483726062E-4</v>
      </c>
      <c r="K3451" s="73">
        <f t="shared" si="160"/>
        <v>43.069662512148781</v>
      </c>
      <c r="L3451" s="3" t="e">
        <f t="shared" si="161"/>
        <v>#N/A</v>
      </c>
    </row>
    <row r="3452" spans="1:12" x14ac:dyDescent="0.25">
      <c r="A3452" s="43" t="s">
        <v>47</v>
      </c>
      <c r="B3452" s="43" t="s">
        <v>16</v>
      </c>
      <c r="C3452" s="43" t="s">
        <v>787</v>
      </c>
      <c r="D3452" s="43" t="s">
        <v>371</v>
      </c>
      <c r="E3452" s="43" t="s">
        <v>2290</v>
      </c>
      <c r="F3452" s="43" t="s">
        <v>4077</v>
      </c>
      <c r="G3452" s="43" t="s">
        <v>4654</v>
      </c>
      <c r="H3452" s="76">
        <v>297</v>
      </c>
      <c r="I3452" s="229">
        <v>2.8484848484848488E-2</v>
      </c>
      <c r="J3452" s="73">
        <f t="shared" si="159"/>
        <v>5.6636655072144014E-4</v>
      </c>
      <c r="K3452" s="73">
        <f t="shared" si="160"/>
        <v>8.6282108655642684</v>
      </c>
      <c r="L3452" s="3" t="e">
        <f t="shared" si="161"/>
        <v>#N/A</v>
      </c>
    </row>
    <row r="3453" spans="1:12" x14ac:dyDescent="0.25">
      <c r="A3453" s="43" t="s">
        <v>47</v>
      </c>
      <c r="B3453" s="43" t="s">
        <v>16</v>
      </c>
      <c r="C3453" s="43" t="s">
        <v>787</v>
      </c>
      <c r="D3453" s="43" t="s">
        <v>371</v>
      </c>
      <c r="E3453" s="43" t="s">
        <v>2290</v>
      </c>
      <c r="F3453" s="43" t="s">
        <v>4077</v>
      </c>
      <c r="G3453" s="43" t="s">
        <v>4654</v>
      </c>
      <c r="H3453" s="76">
        <v>1550</v>
      </c>
      <c r="I3453" s="229">
        <v>2.8490322580645159E-2</v>
      </c>
      <c r="J3453" s="73">
        <f t="shared" si="159"/>
        <v>5.6647539261176394E-4</v>
      </c>
      <c r="K3453" s="73">
        <f t="shared" si="160"/>
        <v>45.038036858548232</v>
      </c>
      <c r="L3453" s="3" t="e">
        <f t="shared" si="161"/>
        <v>#N/A</v>
      </c>
    </row>
    <row r="3454" spans="1:12" x14ac:dyDescent="0.25">
      <c r="A3454" s="43" t="s">
        <v>47</v>
      </c>
      <c r="B3454" s="43" t="s">
        <v>16</v>
      </c>
      <c r="C3454" s="43" t="s">
        <v>787</v>
      </c>
      <c r="D3454" s="43" t="s">
        <v>371</v>
      </c>
      <c r="E3454" s="43" t="s">
        <v>2290</v>
      </c>
      <c r="F3454" s="43" t="s">
        <v>4077</v>
      </c>
      <c r="G3454" s="43" t="s">
        <v>4654</v>
      </c>
      <c r="H3454" s="76">
        <v>460</v>
      </c>
      <c r="I3454" s="229">
        <v>2.8499999999999998E-2</v>
      </c>
      <c r="J3454" s="73">
        <f t="shared" si="159"/>
        <v>5.6666780952501525E-4</v>
      </c>
      <c r="K3454" s="73">
        <f t="shared" si="160"/>
        <v>13.370667192381507</v>
      </c>
      <c r="L3454" s="3" t="e">
        <f t="shared" si="161"/>
        <v>#N/A</v>
      </c>
    </row>
    <row r="3455" spans="1:12" x14ac:dyDescent="0.25">
      <c r="A3455" s="43" t="s">
        <v>47</v>
      </c>
      <c r="B3455" s="43" t="s">
        <v>16</v>
      </c>
      <c r="C3455" s="43" t="s">
        <v>787</v>
      </c>
      <c r="D3455" s="43" t="s">
        <v>371</v>
      </c>
      <c r="E3455" s="43" t="s">
        <v>2290</v>
      </c>
      <c r="F3455" s="43" t="s">
        <v>4077</v>
      </c>
      <c r="G3455" s="43" t="s">
        <v>4654</v>
      </c>
      <c r="H3455" s="76">
        <v>868</v>
      </c>
      <c r="I3455" s="229">
        <v>2.8502304147465414E-2</v>
      </c>
      <c r="J3455" s="73">
        <f t="shared" si="159"/>
        <v>5.6671362307578893E-4</v>
      </c>
      <c r="K3455" s="73">
        <f t="shared" si="160"/>
        <v>25.231907424829764</v>
      </c>
      <c r="L3455" s="3" t="e">
        <f t="shared" si="161"/>
        <v>#N/A</v>
      </c>
    </row>
    <row r="3456" spans="1:12" x14ac:dyDescent="0.25">
      <c r="A3456" s="43" t="s">
        <v>47</v>
      </c>
      <c r="B3456" s="43" t="s">
        <v>16</v>
      </c>
      <c r="C3456" s="43" t="s">
        <v>787</v>
      </c>
      <c r="D3456" s="43" t="s">
        <v>371</v>
      </c>
      <c r="E3456" s="43" t="s">
        <v>2290</v>
      </c>
      <c r="F3456" s="43" t="s">
        <v>4077</v>
      </c>
      <c r="G3456" s="43" t="s">
        <v>4654</v>
      </c>
      <c r="H3456" s="76">
        <v>49</v>
      </c>
      <c r="I3456" s="229">
        <v>2.8571428571428571E-2</v>
      </c>
      <c r="J3456" s="73">
        <f t="shared" si="159"/>
        <v>5.6808802959901282E-4</v>
      </c>
      <c r="K3456" s="73">
        <f t="shared" si="160"/>
        <v>1.4278363134503516</v>
      </c>
      <c r="L3456" s="3" t="e">
        <f t="shared" si="161"/>
        <v>#N/A</v>
      </c>
    </row>
    <row r="3457" spans="1:12" x14ac:dyDescent="0.25">
      <c r="A3457" s="43" t="s">
        <v>47</v>
      </c>
      <c r="B3457" s="43" t="s">
        <v>16</v>
      </c>
      <c r="C3457" s="43" t="s">
        <v>787</v>
      </c>
      <c r="D3457" s="43" t="s">
        <v>371</v>
      </c>
      <c r="E3457" s="43" t="s">
        <v>2290</v>
      </c>
      <c r="F3457" s="43" t="s">
        <v>4077</v>
      </c>
      <c r="G3457" s="43" t="s">
        <v>4654</v>
      </c>
      <c r="H3457" s="76">
        <v>74</v>
      </c>
      <c r="I3457" s="229">
        <v>2.837837837837838E-2</v>
      </c>
      <c r="J3457" s="73">
        <f t="shared" si="159"/>
        <v>5.6424959696658712E-4</v>
      </c>
      <c r="K3457" s="73">
        <f t="shared" si="160"/>
        <v>2.1417544701755276</v>
      </c>
      <c r="L3457" s="3" t="e">
        <f t="shared" si="161"/>
        <v>#N/A</v>
      </c>
    </row>
    <row r="3458" spans="1:12" x14ac:dyDescent="0.25">
      <c r="A3458" s="43" t="s">
        <v>47</v>
      </c>
      <c r="B3458" s="43" t="s">
        <v>16</v>
      </c>
      <c r="C3458" s="43" t="s">
        <v>787</v>
      </c>
      <c r="D3458" s="43" t="s">
        <v>371</v>
      </c>
      <c r="E3458" s="43" t="s">
        <v>2290</v>
      </c>
      <c r="F3458" s="43" t="s">
        <v>4077</v>
      </c>
      <c r="G3458" s="43" t="s">
        <v>4654</v>
      </c>
      <c r="H3458" s="76">
        <v>3267</v>
      </c>
      <c r="I3458" s="229">
        <v>2.8500153045607594E-2</v>
      </c>
      <c r="J3458" s="73">
        <f t="shared" si="159"/>
        <v>5.666708525432333E-4</v>
      </c>
      <c r="K3458" s="73">
        <f t="shared" si="160"/>
        <v>94.961313675258751</v>
      </c>
      <c r="L3458" s="3" t="e">
        <f t="shared" si="161"/>
        <v>#N/A</v>
      </c>
    </row>
    <row r="3459" spans="1:12" x14ac:dyDescent="0.25">
      <c r="A3459" s="43" t="s">
        <v>47</v>
      </c>
      <c r="B3459" s="43" t="s">
        <v>16</v>
      </c>
      <c r="C3459" s="43" t="s">
        <v>787</v>
      </c>
      <c r="D3459" s="43" t="s">
        <v>371</v>
      </c>
      <c r="E3459" s="43" t="s">
        <v>2290</v>
      </c>
      <c r="F3459" s="43" t="s">
        <v>4077</v>
      </c>
      <c r="G3459" s="43" t="s">
        <v>4654</v>
      </c>
      <c r="H3459" s="76">
        <v>1103</v>
      </c>
      <c r="I3459" s="229">
        <v>2.8495013599274685E-2</v>
      </c>
      <c r="J3459" s="73">
        <f t="shared" si="159"/>
        <v>5.6656866451531608E-4</v>
      </c>
      <c r="K3459" s="73">
        <f t="shared" si="160"/>
        <v>32.054925236960372</v>
      </c>
      <c r="L3459" s="3" t="e">
        <f t="shared" si="161"/>
        <v>#N/A</v>
      </c>
    </row>
    <row r="3460" spans="1:12" x14ac:dyDescent="0.25">
      <c r="A3460" s="43" t="s">
        <v>47</v>
      </c>
      <c r="B3460" s="43" t="s">
        <v>16</v>
      </c>
      <c r="C3460" s="43" t="s">
        <v>787</v>
      </c>
      <c r="D3460" s="43" t="s">
        <v>371</v>
      </c>
      <c r="E3460" s="43" t="s">
        <v>2290</v>
      </c>
      <c r="F3460" s="43" t="s">
        <v>4077</v>
      </c>
      <c r="G3460" s="43" t="s">
        <v>4654</v>
      </c>
      <c r="H3460" s="76">
        <v>1892</v>
      </c>
      <c r="I3460" s="229">
        <v>2.8498942917547548E-2</v>
      </c>
      <c r="J3460" s="73">
        <f t="shared" si="159"/>
        <v>5.6664679146895154E-4</v>
      </c>
      <c r="K3460" s="73">
        <f t="shared" si="160"/>
        <v>54.992095729459216</v>
      </c>
      <c r="L3460" s="3" t="e">
        <f t="shared" si="161"/>
        <v>#N/A</v>
      </c>
    </row>
    <row r="3461" spans="1:12" x14ac:dyDescent="0.25">
      <c r="A3461" s="43" t="s">
        <v>47</v>
      </c>
      <c r="B3461" s="43" t="s">
        <v>16</v>
      </c>
      <c r="C3461" s="43" t="s">
        <v>787</v>
      </c>
      <c r="D3461" s="43" t="s">
        <v>371</v>
      </c>
      <c r="E3461" s="43" t="s">
        <v>2290</v>
      </c>
      <c r="F3461" s="43" t="s">
        <v>4077</v>
      </c>
      <c r="G3461" s="43" t="s">
        <v>4654</v>
      </c>
      <c r="H3461" s="76">
        <v>1927</v>
      </c>
      <c r="I3461" s="229">
        <v>2.8500259470679822E-2</v>
      </c>
      <c r="J3461" s="73">
        <f t="shared" si="159"/>
        <v>5.6667296860156869E-4</v>
      </c>
      <c r="K3461" s="73">
        <f t="shared" si="160"/>
        <v>56.011978810495236</v>
      </c>
      <c r="L3461" s="3" t="e">
        <f t="shared" si="161"/>
        <v>#N/A</v>
      </c>
    </row>
    <row r="3462" spans="1:12" x14ac:dyDescent="0.25">
      <c r="A3462" s="43" t="s">
        <v>47</v>
      </c>
      <c r="B3462" s="43" t="s">
        <v>16</v>
      </c>
      <c r="C3462" s="43" t="s">
        <v>787</v>
      </c>
      <c r="D3462" s="43" t="s">
        <v>371</v>
      </c>
      <c r="E3462" s="43" t="s">
        <v>2290</v>
      </c>
      <c r="F3462" s="43" t="s">
        <v>4077</v>
      </c>
      <c r="G3462" s="43" t="s">
        <v>4654</v>
      </c>
      <c r="H3462" s="76">
        <v>1868</v>
      </c>
      <c r="I3462" s="229">
        <v>2.8501070663811554E-2</v>
      </c>
      <c r="J3462" s="73">
        <f t="shared" si="159"/>
        <v>5.6668909762034269E-4</v>
      </c>
      <c r="K3462" s="73">
        <f t="shared" si="160"/>
        <v>54.298575234354779</v>
      </c>
      <c r="L3462" s="3" t="e">
        <f t="shared" si="161"/>
        <v>#N/A</v>
      </c>
    </row>
    <row r="3463" spans="1:12" x14ac:dyDescent="0.25">
      <c r="A3463" s="43" t="s">
        <v>47</v>
      </c>
      <c r="B3463" s="43" t="s">
        <v>16</v>
      </c>
      <c r="C3463" s="43" t="s">
        <v>787</v>
      </c>
      <c r="D3463" s="43" t="s">
        <v>371</v>
      </c>
      <c r="E3463" s="43" t="s">
        <v>2290</v>
      </c>
      <c r="F3463" s="43" t="s">
        <v>4077</v>
      </c>
      <c r="G3463" s="43" t="s">
        <v>4654</v>
      </c>
      <c r="H3463" s="76">
        <v>2693</v>
      </c>
      <c r="I3463" s="229">
        <v>2.8499814333457111E-2</v>
      </c>
      <c r="J3463" s="73">
        <f t="shared" ref="J3463:J3526" si="162">I3463*$J$5</f>
        <v>5.6666411790209741E-4</v>
      </c>
      <c r="K3463" s="73">
        <f t="shared" ref="K3463:K3526" si="163">(I3463+J3463)*H3463</f>
        <v>78.276026469510342</v>
      </c>
      <c r="L3463" s="3" t="e">
        <f t="shared" ref="L3463:L3526" si="164">MATCH(C3463,$C$7237:$C$7264,0)</f>
        <v>#N/A</v>
      </c>
    </row>
    <row r="3464" spans="1:12" x14ac:dyDescent="0.25">
      <c r="A3464" s="43" t="s">
        <v>47</v>
      </c>
      <c r="B3464" s="43" t="s">
        <v>16</v>
      </c>
      <c r="C3464" s="43" t="s">
        <v>787</v>
      </c>
      <c r="D3464" s="43" t="s">
        <v>371</v>
      </c>
      <c r="E3464" s="43" t="s">
        <v>2290</v>
      </c>
      <c r="F3464" s="43" t="s">
        <v>4077</v>
      </c>
      <c r="G3464" s="43" t="s">
        <v>4654</v>
      </c>
      <c r="H3464" s="76">
        <v>1406</v>
      </c>
      <c r="I3464" s="229">
        <v>2.8499288762446694E-2</v>
      </c>
      <c r="J3464" s="73">
        <f t="shared" si="162"/>
        <v>5.6665366793110709E-4</v>
      </c>
      <c r="K3464" s="73">
        <f t="shared" si="163"/>
        <v>40.866715057111186</v>
      </c>
      <c r="L3464" s="3" t="e">
        <f t="shared" si="164"/>
        <v>#N/A</v>
      </c>
    </row>
    <row r="3465" spans="1:12" x14ac:dyDescent="0.25">
      <c r="A3465" s="43" t="s">
        <v>47</v>
      </c>
      <c r="B3465" s="43" t="s">
        <v>16</v>
      </c>
      <c r="C3465" s="43" t="s">
        <v>787</v>
      </c>
      <c r="D3465" s="43" t="s">
        <v>371</v>
      </c>
      <c r="E3465" s="43" t="s">
        <v>2290</v>
      </c>
      <c r="F3465" s="43" t="s">
        <v>4077</v>
      </c>
      <c r="G3465" s="43" t="s">
        <v>4654</v>
      </c>
      <c r="H3465" s="76">
        <v>469</v>
      </c>
      <c r="I3465" s="229">
        <v>2.8486140724946693E-2</v>
      </c>
      <c r="J3465" s="73">
        <f t="shared" si="162"/>
        <v>5.6639224443603064E-4</v>
      </c>
      <c r="K3465" s="73">
        <f t="shared" si="163"/>
        <v>13.625637962640496</v>
      </c>
      <c r="L3465" s="3" t="e">
        <f t="shared" si="164"/>
        <v>#N/A</v>
      </c>
    </row>
    <row r="3466" spans="1:12" x14ac:dyDescent="0.25">
      <c r="A3466" s="43" t="s">
        <v>47</v>
      </c>
      <c r="B3466" s="43" t="s">
        <v>16</v>
      </c>
      <c r="C3466" s="43" t="s">
        <v>787</v>
      </c>
      <c r="D3466" s="43" t="s">
        <v>371</v>
      </c>
      <c r="E3466" s="43" t="s">
        <v>2290</v>
      </c>
      <c r="F3466" s="43" t="s">
        <v>4077</v>
      </c>
      <c r="G3466" s="43" t="s">
        <v>4654</v>
      </c>
      <c r="H3466" s="76">
        <v>66</v>
      </c>
      <c r="I3466" s="229">
        <v>2.8484848484848484E-2</v>
      </c>
      <c r="J3466" s="73">
        <f t="shared" si="162"/>
        <v>5.6636655072144003E-4</v>
      </c>
      <c r="K3466" s="73">
        <f t="shared" si="163"/>
        <v>1.917380192347615</v>
      </c>
      <c r="L3466" s="3" t="e">
        <f t="shared" si="164"/>
        <v>#N/A</v>
      </c>
    </row>
    <row r="3467" spans="1:12" x14ac:dyDescent="0.25">
      <c r="A3467" s="43" t="s">
        <v>47</v>
      </c>
      <c r="B3467" s="43" t="s">
        <v>16</v>
      </c>
      <c r="C3467" s="43" t="s">
        <v>787</v>
      </c>
      <c r="D3467" s="43" t="s">
        <v>371</v>
      </c>
      <c r="E3467" s="43" t="s">
        <v>2290</v>
      </c>
      <c r="F3467" s="43" t="s">
        <v>4077</v>
      </c>
      <c r="G3467" s="43" t="s">
        <v>4654</v>
      </c>
      <c r="H3467" s="76">
        <v>411</v>
      </c>
      <c r="I3467" s="229">
        <v>2.8515815085158148E-2</v>
      </c>
      <c r="J3467" s="73">
        <f t="shared" si="162"/>
        <v>5.6698226214480548E-4</v>
      </c>
      <c r="K3467" s="73">
        <f t="shared" si="163"/>
        <v>11.953029709741514</v>
      </c>
      <c r="L3467" s="3" t="e">
        <f t="shared" si="164"/>
        <v>#N/A</v>
      </c>
    </row>
    <row r="3468" spans="1:12" x14ac:dyDescent="0.25">
      <c r="A3468" s="43" t="s">
        <v>47</v>
      </c>
      <c r="B3468" s="43" t="s">
        <v>16</v>
      </c>
      <c r="C3468" s="43" t="s">
        <v>787</v>
      </c>
      <c r="D3468" s="43" t="s">
        <v>371</v>
      </c>
      <c r="E3468" s="43" t="s">
        <v>2290</v>
      </c>
      <c r="F3468" s="43" t="s">
        <v>4077</v>
      </c>
      <c r="G3468" s="43" t="s">
        <v>4654</v>
      </c>
      <c r="H3468" s="76">
        <v>1525</v>
      </c>
      <c r="I3468" s="229">
        <v>2.8498360655737711E-2</v>
      </c>
      <c r="J3468" s="73">
        <f t="shared" si="162"/>
        <v>5.6663521431020241E-4</v>
      </c>
      <c r="K3468" s="73">
        <f t="shared" si="163"/>
        <v>44.324118701823068</v>
      </c>
      <c r="L3468" s="3" t="e">
        <f t="shared" si="164"/>
        <v>#N/A</v>
      </c>
    </row>
    <row r="3469" spans="1:12" x14ac:dyDescent="0.25">
      <c r="A3469" s="43" t="s">
        <v>47</v>
      </c>
      <c r="B3469" s="43" t="s">
        <v>16</v>
      </c>
      <c r="C3469" s="43" t="s">
        <v>787</v>
      </c>
      <c r="D3469" s="43" t="s">
        <v>371</v>
      </c>
      <c r="E3469" s="43" t="s">
        <v>2290</v>
      </c>
      <c r="F3469" s="43" t="s">
        <v>4077</v>
      </c>
      <c r="G3469" s="43" t="s">
        <v>4654</v>
      </c>
      <c r="H3469" s="76">
        <v>862</v>
      </c>
      <c r="I3469" s="229">
        <v>2.849187935034803E-2</v>
      </c>
      <c r="J3469" s="73">
        <f t="shared" si="162"/>
        <v>5.6650634598992046E-4</v>
      </c>
      <c r="K3469" s="73">
        <f t="shared" si="163"/>
        <v>25.048328470243316</v>
      </c>
      <c r="L3469" s="3" t="e">
        <f t="shared" si="164"/>
        <v>#N/A</v>
      </c>
    </row>
    <row r="3470" spans="1:12" x14ac:dyDescent="0.25">
      <c r="A3470" s="43" t="s">
        <v>47</v>
      </c>
      <c r="B3470" s="43" t="s">
        <v>16</v>
      </c>
      <c r="C3470" s="43" t="s">
        <v>787</v>
      </c>
      <c r="D3470" s="43" t="s">
        <v>371</v>
      </c>
      <c r="E3470" s="43" t="s">
        <v>2290</v>
      </c>
      <c r="F3470" s="43" t="s">
        <v>4077</v>
      </c>
      <c r="G3470" s="43" t="s">
        <v>4654</v>
      </c>
      <c r="H3470" s="76">
        <v>77</v>
      </c>
      <c r="I3470" s="229">
        <v>2.8441558441558448E-2</v>
      </c>
      <c r="J3470" s="73">
        <f t="shared" si="162"/>
        <v>5.655058112826538E-4</v>
      </c>
      <c r="K3470" s="73">
        <f t="shared" si="163"/>
        <v>2.2335439474687648</v>
      </c>
      <c r="L3470" s="3" t="e">
        <f t="shared" si="164"/>
        <v>#N/A</v>
      </c>
    </row>
    <row r="3471" spans="1:12" x14ac:dyDescent="0.25">
      <c r="A3471" s="43" t="s">
        <v>47</v>
      </c>
      <c r="B3471" s="43" t="s">
        <v>16</v>
      </c>
      <c r="C3471" s="43" t="s">
        <v>787</v>
      </c>
      <c r="D3471" s="43" t="s">
        <v>371</v>
      </c>
      <c r="E3471" s="43" t="s">
        <v>2290</v>
      </c>
      <c r="F3471" s="43" t="s">
        <v>4077</v>
      </c>
      <c r="G3471" s="43" t="s">
        <v>4654</v>
      </c>
      <c r="H3471" s="76">
        <v>383</v>
      </c>
      <c r="I3471" s="229">
        <v>2.8485639686684078E-2</v>
      </c>
      <c r="J3471" s="73">
        <f t="shared" si="162"/>
        <v>5.6638228225165297E-4</v>
      </c>
      <c r="K3471" s="73">
        <f t="shared" si="163"/>
        <v>11.126924414102385</v>
      </c>
      <c r="L3471" s="3" t="e">
        <f t="shared" si="164"/>
        <v>#N/A</v>
      </c>
    </row>
    <row r="3472" spans="1:12" x14ac:dyDescent="0.25">
      <c r="A3472" s="43" t="s">
        <v>47</v>
      </c>
      <c r="B3472" s="43" t="s">
        <v>16</v>
      </c>
      <c r="C3472" s="43" t="s">
        <v>787</v>
      </c>
      <c r="D3472" s="43" t="s">
        <v>371</v>
      </c>
      <c r="E3472" s="43" t="s">
        <v>2290</v>
      </c>
      <c r="F3472" s="43" t="s">
        <v>4077</v>
      </c>
      <c r="G3472" s="43" t="s">
        <v>4654</v>
      </c>
      <c r="H3472" s="76">
        <v>1760</v>
      </c>
      <c r="I3472" s="229">
        <v>2.8494318181818187E-2</v>
      </c>
      <c r="J3472" s="73">
        <f t="shared" si="162"/>
        <v>5.6655483747367465E-4</v>
      </c>
      <c r="K3472" s="73">
        <f t="shared" si="163"/>
        <v>51.147136513953676</v>
      </c>
      <c r="L3472" s="3" t="e">
        <f t="shared" si="164"/>
        <v>#N/A</v>
      </c>
    </row>
    <row r="3473" spans="1:12" x14ac:dyDescent="0.25">
      <c r="A3473" s="43" t="s">
        <v>47</v>
      </c>
      <c r="B3473" s="43" t="s">
        <v>16</v>
      </c>
      <c r="C3473" s="43" t="s">
        <v>787</v>
      </c>
      <c r="D3473" s="43" t="s">
        <v>371</v>
      </c>
      <c r="E3473" s="43" t="s">
        <v>2290</v>
      </c>
      <c r="F3473" s="43" t="s">
        <v>4077</v>
      </c>
      <c r="G3473" s="43" t="s">
        <v>4654</v>
      </c>
      <c r="H3473" s="76">
        <v>41</v>
      </c>
      <c r="I3473" s="229">
        <v>2.8536585365853656E-2</v>
      </c>
      <c r="J3473" s="73">
        <f t="shared" si="162"/>
        <v>5.6739523931901399E-4</v>
      </c>
      <c r="K3473" s="73">
        <f t="shared" si="163"/>
        <v>1.1932632048120795</v>
      </c>
      <c r="L3473" s="3" t="e">
        <f t="shared" si="164"/>
        <v>#N/A</v>
      </c>
    </row>
    <row r="3474" spans="1:12" x14ac:dyDescent="0.25">
      <c r="A3474" s="43" t="s">
        <v>47</v>
      </c>
      <c r="B3474" s="43" t="s">
        <v>16</v>
      </c>
      <c r="C3474" s="43" t="s">
        <v>787</v>
      </c>
      <c r="D3474" s="43" t="s">
        <v>371</v>
      </c>
      <c r="E3474" s="43" t="s">
        <v>2290</v>
      </c>
      <c r="F3474" s="43" t="s">
        <v>4077</v>
      </c>
      <c r="G3474" s="43" t="s">
        <v>4654</v>
      </c>
      <c r="H3474" s="76">
        <v>1070</v>
      </c>
      <c r="I3474" s="229">
        <v>2.8495327102803721E-2</v>
      </c>
      <c r="J3474" s="73">
        <f t="shared" si="162"/>
        <v>5.6657489793138899E-4</v>
      </c>
      <c r="K3474" s="73">
        <f t="shared" si="163"/>
        <v>31.096235140786568</v>
      </c>
      <c r="L3474" s="3" t="e">
        <f t="shared" si="164"/>
        <v>#N/A</v>
      </c>
    </row>
    <row r="3475" spans="1:12" x14ac:dyDescent="0.25">
      <c r="A3475" s="43" t="s">
        <v>47</v>
      </c>
      <c r="B3475" s="43" t="s">
        <v>16</v>
      </c>
      <c r="C3475" s="43" t="s">
        <v>787</v>
      </c>
      <c r="D3475" s="43" t="s">
        <v>371</v>
      </c>
      <c r="E3475" s="43" t="s">
        <v>2290</v>
      </c>
      <c r="F3475" s="43" t="s">
        <v>4077</v>
      </c>
      <c r="G3475" s="43" t="s">
        <v>4654</v>
      </c>
      <c r="H3475" s="76">
        <v>569</v>
      </c>
      <c r="I3475" s="229">
        <v>2.8435852372583479E-2</v>
      </c>
      <c r="J3475" s="73">
        <f t="shared" si="162"/>
        <v>5.6539235705082766E-4</v>
      </c>
      <c r="K3475" s="73">
        <f t="shared" si="163"/>
        <v>16.501708251161922</v>
      </c>
      <c r="L3475" s="3" t="e">
        <f t="shared" si="164"/>
        <v>#N/A</v>
      </c>
    </row>
    <row r="3476" spans="1:12" x14ac:dyDescent="0.25">
      <c r="A3476" s="43" t="s">
        <v>47</v>
      </c>
      <c r="B3476" s="43" t="s">
        <v>16</v>
      </c>
      <c r="C3476" s="43" t="s">
        <v>787</v>
      </c>
      <c r="D3476" s="43" t="s">
        <v>371</v>
      </c>
      <c r="E3476" s="43" t="s">
        <v>2290</v>
      </c>
      <c r="F3476" s="43" t="s">
        <v>4077</v>
      </c>
      <c r="G3476" s="43" t="s">
        <v>4654</v>
      </c>
      <c r="H3476" s="76">
        <v>611</v>
      </c>
      <c r="I3476" s="229">
        <v>2.8510638297872343E-2</v>
      </c>
      <c r="J3476" s="73">
        <f t="shared" si="162"/>
        <v>5.6687933166369581E-4</v>
      </c>
      <c r="K3476" s="73">
        <f t="shared" si="163"/>
        <v>17.766363271646519</v>
      </c>
      <c r="L3476" s="3" t="e">
        <f t="shared" si="164"/>
        <v>#N/A</v>
      </c>
    </row>
    <row r="3477" spans="1:12" x14ac:dyDescent="0.25">
      <c r="A3477" s="43" t="s">
        <v>47</v>
      </c>
      <c r="B3477" s="43" t="s">
        <v>16</v>
      </c>
      <c r="C3477" s="43" t="s">
        <v>787</v>
      </c>
      <c r="D3477" s="43" t="s">
        <v>371</v>
      </c>
      <c r="E3477" s="43" t="s">
        <v>2290</v>
      </c>
      <c r="F3477" s="43" t="s">
        <v>4077</v>
      </c>
      <c r="G3477" s="43" t="s">
        <v>4654</v>
      </c>
      <c r="H3477" s="76">
        <v>53</v>
      </c>
      <c r="I3477" s="229">
        <v>2.8490566037735844E-2</v>
      </c>
      <c r="J3477" s="73">
        <f t="shared" si="162"/>
        <v>5.6648023328882691E-4</v>
      </c>
      <c r="K3477" s="73">
        <f t="shared" si="163"/>
        <v>1.5400234523643075</v>
      </c>
      <c r="L3477" s="3" t="e">
        <f t="shared" si="164"/>
        <v>#N/A</v>
      </c>
    </row>
    <row r="3478" spans="1:12" x14ac:dyDescent="0.25">
      <c r="A3478" s="43" t="s">
        <v>47</v>
      </c>
      <c r="B3478" s="43" t="s">
        <v>721</v>
      </c>
      <c r="C3478" s="43" t="s">
        <v>750</v>
      </c>
      <c r="D3478" s="43" t="s">
        <v>55</v>
      </c>
      <c r="E3478" s="43" t="s">
        <v>2291</v>
      </c>
      <c r="F3478" s="43" t="s">
        <v>4088</v>
      </c>
      <c r="G3478" s="43" t="s">
        <v>4654</v>
      </c>
      <c r="H3478" s="76">
        <v>305647</v>
      </c>
      <c r="I3478" s="229">
        <v>8.9995321400177328E-3</v>
      </c>
      <c r="J3478" s="73">
        <f t="shared" si="162"/>
        <v>1.7893842682574815E-4</v>
      </c>
      <c r="K3478" s="73">
        <f t="shared" si="163"/>
        <v>2805.3719933440093</v>
      </c>
      <c r="L3478" s="3" t="e">
        <f t="shared" si="164"/>
        <v>#N/A</v>
      </c>
    </row>
    <row r="3479" spans="1:12" x14ac:dyDescent="0.25">
      <c r="A3479" s="43" t="s">
        <v>47</v>
      </c>
      <c r="B3479" s="43" t="s">
        <v>721</v>
      </c>
      <c r="C3479" s="43" t="s">
        <v>730</v>
      </c>
      <c r="D3479" s="43" t="s">
        <v>728</v>
      </c>
      <c r="E3479" s="43" t="s">
        <v>2292</v>
      </c>
      <c r="F3479" s="43" t="s">
        <v>4089</v>
      </c>
      <c r="G3479" s="43" t="s">
        <v>4654</v>
      </c>
      <c r="H3479" s="76">
        <v>6200</v>
      </c>
      <c r="I3479" s="229">
        <v>0.12409999999999999</v>
      </c>
      <c r="J3479" s="73">
        <f t="shared" si="162"/>
        <v>2.467490356563312E-3</v>
      </c>
      <c r="K3479" s="73">
        <f t="shared" si="163"/>
        <v>784.71844021069251</v>
      </c>
      <c r="L3479" s="3" t="e">
        <f t="shared" si="164"/>
        <v>#N/A</v>
      </c>
    </row>
    <row r="3480" spans="1:12" x14ac:dyDescent="0.25">
      <c r="A3480" s="43" t="s">
        <v>47</v>
      </c>
      <c r="B3480" s="43" t="s">
        <v>722</v>
      </c>
      <c r="C3480" s="43" t="s">
        <v>761</v>
      </c>
      <c r="D3480" s="43" t="s">
        <v>55</v>
      </c>
      <c r="E3480" s="43" t="s">
        <v>2293</v>
      </c>
      <c r="F3480" s="43" t="s">
        <v>4090</v>
      </c>
      <c r="G3480" s="43" t="s">
        <v>4654</v>
      </c>
      <c r="H3480" s="76">
        <v>486288</v>
      </c>
      <c r="I3480" s="229">
        <v>1.0839996051722438E-2</v>
      </c>
      <c r="J3480" s="73">
        <f t="shared" si="162"/>
        <v>2.1553251992594276E-4</v>
      </c>
      <c r="K3480" s="73">
        <f t="shared" si="163"/>
        <v>5376.1708780497484</v>
      </c>
      <c r="L3480" s="3" t="e">
        <f t="shared" si="164"/>
        <v>#N/A</v>
      </c>
    </row>
    <row r="3481" spans="1:12" x14ac:dyDescent="0.25">
      <c r="A3481" s="43" t="s">
        <v>47</v>
      </c>
      <c r="B3481" s="43" t="s">
        <v>722</v>
      </c>
      <c r="C3481" s="43" t="s">
        <v>729</v>
      </c>
      <c r="D3481" s="43" t="s">
        <v>728</v>
      </c>
      <c r="E3481" s="43" t="s">
        <v>2294</v>
      </c>
      <c r="F3481" s="43" t="s">
        <v>4091</v>
      </c>
      <c r="G3481" s="43" t="s">
        <v>4654</v>
      </c>
      <c r="H3481" s="76">
        <v>460</v>
      </c>
      <c r="I3481" s="229">
        <v>6.0000000000000005E-2</v>
      </c>
      <c r="J3481" s="73">
        <f t="shared" si="162"/>
        <v>1.1929848621579271E-3</v>
      </c>
      <c r="K3481" s="73">
        <f t="shared" si="163"/>
        <v>28.148773036592651</v>
      </c>
      <c r="L3481" s="3" t="e">
        <f t="shared" si="164"/>
        <v>#N/A</v>
      </c>
    </row>
    <row r="3482" spans="1:12" x14ac:dyDescent="0.25">
      <c r="A3482" s="43" t="s">
        <v>47</v>
      </c>
      <c r="B3482" s="43" t="s">
        <v>722</v>
      </c>
      <c r="C3482" s="43" t="s">
        <v>729</v>
      </c>
      <c r="D3482" s="43" t="s">
        <v>728</v>
      </c>
      <c r="E3482" s="43" t="s">
        <v>2294</v>
      </c>
      <c r="F3482" s="43" t="s">
        <v>4091</v>
      </c>
      <c r="G3482" s="43" t="s">
        <v>4654</v>
      </c>
      <c r="H3482" s="76">
        <v>810</v>
      </c>
      <c r="I3482" s="229">
        <v>6.0000000000000005E-2</v>
      </c>
      <c r="J3482" s="73">
        <f t="shared" si="162"/>
        <v>1.1929848621579271E-3</v>
      </c>
      <c r="K3482" s="73">
        <f t="shared" si="163"/>
        <v>49.566317738347927</v>
      </c>
      <c r="L3482" s="3" t="e">
        <f t="shared" si="164"/>
        <v>#N/A</v>
      </c>
    </row>
    <row r="3483" spans="1:12" x14ac:dyDescent="0.25">
      <c r="A3483" s="43" t="s">
        <v>47</v>
      </c>
      <c r="B3483" s="43" t="s">
        <v>722</v>
      </c>
      <c r="C3483" s="43" t="s">
        <v>729</v>
      </c>
      <c r="D3483" s="43" t="s">
        <v>728</v>
      </c>
      <c r="E3483" s="43" t="s">
        <v>2294</v>
      </c>
      <c r="F3483" s="43" t="s">
        <v>4091</v>
      </c>
      <c r="G3483" s="43" t="s">
        <v>4654</v>
      </c>
      <c r="H3483" s="76">
        <v>220</v>
      </c>
      <c r="I3483" s="229">
        <v>0.06</v>
      </c>
      <c r="J3483" s="73">
        <f t="shared" si="162"/>
        <v>1.1929848621579269E-3</v>
      </c>
      <c r="K3483" s="73">
        <f t="shared" si="163"/>
        <v>13.462456669674744</v>
      </c>
      <c r="L3483" s="3" t="e">
        <f t="shared" si="164"/>
        <v>#N/A</v>
      </c>
    </row>
    <row r="3484" spans="1:12" x14ac:dyDescent="0.25">
      <c r="A3484" s="43" t="s">
        <v>47</v>
      </c>
      <c r="B3484" s="43" t="s">
        <v>722</v>
      </c>
      <c r="C3484" s="43" t="s">
        <v>729</v>
      </c>
      <c r="D3484" s="43" t="s">
        <v>728</v>
      </c>
      <c r="E3484" s="43" t="s">
        <v>2294</v>
      </c>
      <c r="F3484" s="43" t="s">
        <v>4091</v>
      </c>
      <c r="G3484" s="43" t="s">
        <v>4654</v>
      </c>
      <c r="H3484" s="76">
        <v>400</v>
      </c>
      <c r="I3484" s="229">
        <v>0.06</v>
      </c>
      <c r="J3484" s="73">
        <f t="shared" si="162"/>
        <v>1.1929848621579269E-3</v>
      </c>
      <c r="K3484" s="73">
        <f t="shared" si="163"/>
        <v>24.477193944863171</v>
      </c>
      <c r="L3484" s="3" t="e">
        <f t="shared" si="164"/>
        <v>#N/A</v>
      </c>
    </row>
    <row r="3485" spans="1:12" x14ac:dyDescent="0.25">
      <c r="A3485" s="43" t="s">
        <v>47</v>
      </c>
      <c r="B3485" s="43" t="s">
        <v>722</v>
      </c>
      <c r="C3485" s="43" t="s">
        <v>729</v>
      </c>
      <c r="D3485" s="43" t="s">
        <v>728</v>
      </c>
      <c r="E3485" s="43" t="s">
        <v>2294</v>
      </c>
      <c r="F3485" s="43" t="s">
        <v>4091</v>
      </c>
      <c r="G3485" s="43" t="s">
        <v>4654</v>
      </c>
      <c r="H3485" s="76">
        <v>80</v>
      </c>
      <c r="I3485" s="229">
        <v>0.06</v>
      </c>
      <c r="J3485" s="73">
        <f t="shared" si="162"/>
        <v>1.1929848621579269E-3</v>
      </c>
      <c r="K3485" s="73">
        <f t="shared" si="163"/>
        <v>4.8954387889726343</v>
      </c>
      <c r="L3485" s="3" t="e">
        <f t="shared" si="164"/>
        <v>#N/A</v>
      </c>
    </row>
    <row r="3486" spans="1:12" x14ac:dyDescent="0.25">
      <c r="A3486" s="43" t="s">
        <v>47</v>
      </c>
      <c r="B3486" s="43" t="s">
        <v>722</v>
      </c>
      <c r="C3486" s="43" t="s">
        <v>729</v>
      </c>
      <c r="D3486" s="43" t="s">
        <v>728</v>
      </c>
      <c r="E3486" s="43" t="s">
        <v>2294</v>
      </c>
      <c r="F3486" s="43" t="s">
        <v>4091</v>
      </c>
      <c r="G3486" s="43" t="s">
        <v>4654</v>
      </c>
      <c r="H3486" s="76">
        <v>1090</v>
      </c>
      <c r="I3486" s="229">
        <v>6.0000000000000005E-2</v>
      </c>
      <c r="J3486" s="73">
        <f t="shared" si="162"/>
        <v>1.1929848621579271E-3</v>
      </c>
      <c r="K3486" s="73">
        <f t="shared" si="163"/>
        <v>66.700353499752154</v>
      </c>
      <c r="L3486" s="3" t="e">
        <f t="shared" si="164"/>
        <v>#N/A</v>
      </c>
    </row>
    <row r="3487" spans="1:12" x14ac:dyDescent="0.25">
      <c r="A3487" s="43" t="s">
        <v>47</v>
      </c>
      <c r="B3487" s="43" t="s">
        <v>722</v>
      </c>
      <c r="C3487" s="43" t="s">
        <v>729</v>
      </c>
      <c r="D3487" s="43" t="s">
        <v>728</v>
      </c>
      <c r="E3487" s="43" t="s">
        <v>2294</v>
      </c>
      <c r="F3487" s="43" t="s">
        <v>4091</v>
      </c>
      <c r="G3487" s="43" t="s">
        <v>4654</v>
      </c>
      <c r="H3487" s="76">
        <v>60</v>
      </c>
      <c r="I3487" s="229">
        <v>6.0000000000000005E-2</v>
      </c>
      <c r="J3487" s="73">
        <f t="shared" si="162"/>
        <v>1.1929848621579271E-3</v>
      </c>
      <c r="K3487" s="73">
        <f t="shared" si="163"/>
        <v>3.6715790917294759</v>
      </c>
      <c r="L3487" s="3" t="e">
        <f t="shared" si="164"/>
        <v>#N/A</v>
      </c>
    </row>
    <row r="3488" spans="1:12" x14ac:dyDescent="0.25">
      <c r="A3488" s="43" t="s">
        <v>47</v>
      </c>
      <c r="B3488" s="43" t="s">
        <v>722</v>
      </c>
      <c r="C3488" s="43" t="s">
        <v>729</v>
      </c>
      <c r="D3488" s="43" t="s">
        <v>728</v>
      </c>
      <c r="E3488" s="43" t="s">
        <v>2294</v>
      </c>
      <c r="F3488" s="43" t="s">
        <v>4091</v>
      </c>
      <c r="G3488" s="43" t="s">
        <v>4654</v>
      </c>
      <c r="H3488" s="76">
        <v>335</v>
      </c>
      <c r="I3488" s="229">
        <v>6.0000000000000005E-2</v>
      </c>
      <c r="J3488" s="73">
        <f t="shared" si="162"/>
        <v>1.1929848621579271E-3</v>
      </c>
      <c r="K3488" s="73">
        <f t="shared" si="163"/>
        <v>20.499649928822908</v>
      </c>
      <c r="L3488" s="3" t="e">
        <f t="shared" si="164"/>
        <v>#N/A</v>
      </c>
    </row>
    <row r="3489" spans="1:12" x14ac:dyDescent="0.25">
      <c r="A3489" s="43" t="s">
        <v>47</v>
      </c>
      <c r="B3489" s="43" t="s">
        <v>722</v>
      </c>
      <c r="C3489" s="43" t="s">
        <v>729</v>
      </c>
      <c r="D3489" s="43" t="s">
        <v>728</v>
      </c>
      <c r="E3489" s="43" t="s">
        <v>2294</v>
      </c>
      <c r="F3489" s="43" t="s">
        <v>4091</v>
      </c>
      <c r="G3489" s="43" t="s">
        <v>4654</v>
      </c>
      <c r="H3489" s="76">
        <v>555</v>
      </c>
      <c r="I3489" s="229">
        <v>0.06</v>
      </c>
      <c r="J3489" s="73">
        <f t="shared" si="162"/>
        <v>1.1929848621579269E-3</v>
      </c>
      <c r="K3489" s="73">
        <f t="shared" si="163"/>
        <v>33.962106598497648</v>
      </c>
      <c r="L3489" s="3" t="e">
        <f t="shared" si="164"/>
        <v>#N/A</v>
      </c>
    </row>
    <row r="3490" spans="1:12" x14ac:dyDescent="0.25">
      <c r="A3490" s="43" t="s">
        <v>47</v>
      </c>
      <c r="B3490" s="43" t="s">
        <v>722</v>
      </c>
      <c r="C3490" s="43" t="s">
        <v>729</v>
      </c>
      <c r="D3490" s="43" t="s">
        <v>728</v>
      </c>
      <c r="E3490" s="43" t="s">
        <v>2294</v>
      </c>
      <c r="F3490" s="43" t="s">
        <v>4091</v>
      </c>
      <c r="G3490" s="43" t="s">
        <v>4654</v>
      </c>
      <c r="H3490" s="76">
        <v>135</v>
      </c>
      <c r="I3490" s="229">
        <v>0.06</v>
      </c>
      <c r="J3490" s="73">
        <f t="shared" si="162"/>
        <v>1.1929848621579269E-3</v>
      </c>
      <c r="K3490" s="73">
        <f t="shared" si="163"/>
        <v>8.2610529563913193</v>
      </c>
      <c r="L3490" s="3" t="e">
        <f t="shared" si="164"/>
        <v>#N/A</v>
      </c>
    </row>
    <row r="3491" spans="1:12" x14ac:dyDescent="0.25">
      <c r="A3491" s="43" t="s">
        <v>47</v>
      </c>
      <c r="B3491" s="43" t="s">
        <v>722</v>
      </c>
      <c r="C3491" s="43" t="s">
        <v>729</v>
      </c>
      <c r="D3491" s="43" t="s">
        <v>728</v>
      </c>
      <c r="E3491" s="43" t="s">
        <v>2294</v>
      </c>
      <c r="F3491" s="43" t="s">
        <v>4091</v>
      </c>
      <c r="G3491" s="43" t="s">
        <v>4654</v>
      </c>
      <c r="H3491" s="76">
        <v>1000</v>
      </c>
      <c r="I3491" s="229">
        <v>0.06</v>
      </c>
      <c r="J3491" s="73">
        <f t="shared" si="162"/>
        <v>1.1929848621579269E-3</v>
      </c>
      <c r="K3491" s="73">
        <f t="shared" si="163"/>
        <v>61.192984862157928</v>
      </c>
      <c r="L3491" s="3" t="e">
        <f t="shared" si="164"/>
        <v>#N/A</v>
      </c>
    </row>
    <row r="3492" spans="1:12" x14ac:dyDescent="0.25">
      <c r="A3492" s="43" t="s">
        <v>47</v>
      </c>
      <c r="B3492" s="43" t="s">
        <v>722</v>
      </c>
      <c r="C3492" s="43" t="s">
        <v>729</v>
      </c>
      <c r="D3492" s="43" t="s">
        <v>728</v>
      </c>
      <c r="E3492" s="43" t="s">
        <v>2294</v>
      </c>
      <c r="F3492" s="43" t="s">
        <v>4091</v>
      </c>
      <c r="G3492" s="43" t="s">
        <v>4654</v>
      </c>
      <c r="H3492" s="76">
        <v>400</v>
      </c>
      <c r="I3492" s="229">
        <v>0.06</v>
      </c>
      <c r="J3492" s="73">
        <f t="shared" si="162"/>
        <v>1.1929848621579269E-3</v>
      </c>
      <c r="K3492" s="73">
        <f t="shared" si="163"/>
        <v>24.477193944863171</v>
      </c>
      <c r="L3492" s="3" t="e">
        <f t="shared" si="164"/>
        <v>#N/A</v>
      </c>
    </row>
    <row r="3493" spans="1:12" x14ac:dyDescent="0.25">
      <c r="A3493" s="43" t="s">
        <v>47</v>
      </c>
      <c r="B3493" s="43" t="s">
        <v>722</v>
      </c>
      <c r="C3493" s="43" t="s">
        <v>729</v>
      </c>
      <c r="D3493" s="43" t="s">
        <v>728</v>
      </c>
      <c r="E3493" s="43" t="s">
        <v>2294</v>
      </c>
      <c r="F3493" s="43" t="s">
        <v>4091</v>
      </c>
      <c r="G3493" s="43" t="s">
        <v>4654</v>
      </c>
      <c r="H3493" s="76">
        <v>590</v>
      </c>
      <c r="I3493" s="229">
        <v>0.06</v>
      </c>
      <c r="J3493" s="73">
        <f t="shared" si="162"/>
        <v>1.1929848621579269E-3</v>
      </c>
      <c r="K3493" s="73">
        <f t="shared" si="163"/>
        <v>36.103861068673176</v>
      </c>
      <c r="L3493" s="3" t="e">
        <f t="shared" si="164"/>
        <v>#N/A</v>
      </c>
    </row>
    <row r="3494" spans="1:12" x14ac:dyDescent="0.25">
      <c r="A3494" s="43" t="s">
        <v>47</v>
      </c>
      <c r="B3494" s="43" t="s">
        <v>722</v>
      </c>
      <c r="C3494" s="43" t="s">
        <v>729</v>
      </c>
      <c r="D3494" s="43" t="s">
        <v>728</v>
      </c>
      <c r="E3494" s="43" t="s">
        <v>2294</v>
      </c>
      <c r="F3494" s="43" t="s">
        <v>4091</v>
      </c>
      <c r="G3494" s="43" t="s">
        <v>4654</v>
      </c>
      <c r="H3494" s="76">
        <v>170</v>
      </c>
      <c r="I3494" s="229">
        <v>0.06</v>
      </c>
      <c r="J3494" s="73">
        <f t="shared" si="162"/>
        <v>1.1929848621579269E-3</v>
      </c>
      <c r="K3494" s="73">
        <f t="shared" si="163"/>
        <v>10.402807426566847</v>
      </c>
      <c r="L3494" s="3" t="e">
        <f t="shared" si="164"/>
        <v>#N/A</v>
      </c>
    </row>
    <row r="3495" spans="1:12" x14ac:dyDescent="0.25">
      <c r="A3495" s="43" t="s">
        <v>47</v>
      </c>
      <c r="B3495" s="43" t="s">
        <v>722</v>
      </c>
      <c r="C3495" s="43" t="s">
        <v>729</v>
      </c>
      <c r="D3495" s="43" t="s">
        <v>728</v>
      </c>
      <c r="E3495" s="43" t="s">
        <v>2294</v>
      </c>
      <c r="F3495" s="43" t="s">
        <v>4091</v>
      </c>
      <c r="G3495" s="43" t="s">
        <v>4654</v>
      </c>
      <c r="H3495" s="76">
        <v>800</v>
      </c>
      <c r="I3495" s="229">
        <v>0.06</v>
      </c>
      <c r="J3495" s="73">
        <f t="shared" si="162"/>
        <v>1.1929848621579269E-3</v>
      </c>
      <c r="K3495" s="73">
        <f t="shared" si="163"/>
        <v>48.954387889726341</v>
      </c>
      <c r="L3495" s="3" t="e">
        <f t="shared" si="164"/>
        <v>#N/A</v>
      </c>
    </row>
    <row r="3496" spans="1:12" x14ac:dyDescent="0.25">
      <c r="A3496" s="43" t="s">
        <v>47</v>
      </c>
      <c r="B3496" s="43" t="s">
        <v>722</v>
      </c>
      <c r="C3496" s="43" t="s">
        <v>729</v>
      </c>
      <c r="D3496" s="43" t="s">
        <v>728</v>
      </c>
      <c r="E3496" s="43" t="s">
        <v>2294</v>
      </c>
      <c r="F3496" s="43" t="s">
        <v>4091</v>
      </c>
      <c r="G3496" s="43" t="s">
        <v>4654</v>
      </c>
      <c r="H3496" s="76">
        <v>745</v>
      </c>
      <c r="I3496" s="229">
        <v>6.0000000000000005E-2</v>
      </c>
      <c r="J3496" s="73">
        <f t="shared" si="162"/>
        <v>1.1929848621579271E-3</v>
      </c>
      <c r="K3496" s="73">
        <f t="shared" si="163"/>
        <v>45.588773722307664</v>
      </c>
      <c r="L3496" s="3" t="e">
        <f t="shared" si="164"/>
        <v>#N/A</v>
      </c>
    </row>
    <row r="3497" spans="1:12" x14ac:dyDescent="0.25">
      <c r="A3497" s="43" t="s">
        <v>47</v>
      </c>
      <c r="B3497" s="43" t="s">
        <v>722</v>
      </c>
      <c r="C3497" s="43" t="s">
        <v>729</v>
      </c>
      <c r="D3497" s="43" t="s">
        <v>728</v>
      </c>
      <c r="E3497" s="43" t="s">
        <v>2294</v>
      </c>
      <c r="F3497" s="43" t="s">
        <v>4091</v>
      </c>
      <c r="G3497" s="43" t="s">
        <v>4654</v>
      </c>
      <c r="H3497" s="76">
        <v>930</v>
      </c>
      <c r="I3497" s="229">
        <v>0.06</v>
      </c>
      <c r="J3497" s="73">
        <f t="shared" si="162"/>
        <v>1.1929848621579269E-3</v>
      </c>
      <c r="K3497" s="73">
        <f t="shared" si="163"/>
        <v>56.909475921806873</v>
      </c>
      <c r="L3497" s="3" t="e">
        <f t="shared" si="164"/>
        <v>#N/A</v>
      </c>
    </row>
    <row r="3498" spans="1:12" x14ac:dyDescent="0.25">
      <c r="A3498" s="43" t="s">
        <v>47</v>
      </c>
      <c r="B3498" s="43" t="s">
        <v>722</v>
      </c>
      <c r="C3498" s="43" t="s">
        <v>729</v>
      </c>
      <c r="D3498" s="43" t="s">
        <v>728</v>
      </c>
      <c r="E3498" s="43" t="s">
        <v>2294</v>
      </c>
      <c r="F3498" s="43" t="s">
        <v>4091</v>
      </c>
      <c r="G3498" s="43" t="s">
        <v>4654</v>
      </c>
      <c r="H3498" s="76">
        <v>270</v>
      </c>
      <c r="I3498" s="229">
        <v>0.06</v>
      </c>
      <c r="J3498" s="73">
        <f t="shared" si="162"/>
        <v>1.1929848621579269E-3</v>
      </c>
      <c r="K3498" s="73">
        <f t="shared" si="163"/>
        <v>16.522105912782639</v>
      </c>
      <c r="L3498" s="3" t="e">
        <f t="shared" si="164"/>
        <v>#N/A</v>
      </c>
    </row>
    <row r="3499" spans="1:12" x14ac:dyDescent="0.25">
      <c r="A3499" s="43" t="s">
        <v>47</v>
      </c>
      <c r="B3499" s="43" t="s">
        <v>722</v>
      </c>
      <c r="C3499" s="43" t="s">
        <v>729</v>
      </c>
      <c r="D3499" s="43" t="s">
        <v>728</v>
      </c>
      <c r="E3499" s="43" t="s">
        <v>2294</v>
      </c>
      <c r="F3499" s="43" t="s">
        <v>4091</v>
      </c>
      <c r="G3499" s="43" t="s">
        <v>4654</v>
      </c>
      <c r="H3499" s="76">
        <v>160</v>
      </c>
      <c r="I3499" s="229">
        <v>0.06</v>
      </c>
      <c r="J3499" s="73">
        <f t="shared" si="162"/>
        <v>1.1929848621579269E-3</v>
      </c>
      <c r="K3499" s="73">
        <f t="shared" si="163"/>
        <v>9.7908775779452686</v>
      </c>
      <c r="L3499" s="3" t="e">
        <f t="shared" si="164"/>
        <v>#N/A</v>
      </c>
    </row>
    <row r="3500" spans="1:12" x14ac:dyDescent="0.25">
      <c r="A3500" s="43" t="s">
        <v>47</v>
      </c>
      <c r="B3500" s="43" t="s">
        <v>722</v>
      </c>
      <c r="C3500" s="43" t="s">
        <v>729</v>
      </c>
      <c r="D3500" s="43" t="s">
        <v>728</v>
      </c>
      <c r="E3500" s="43" t="s">
        <v>2294</v>
      </c>
      <c r="F3500" s="43" t="s">
        <v>4091</v>
      </c>
      <c r="G3500" s="43" t="s">
        <v>4654</v>
      </c>
      <c r="H3500" s="76">
        <v>1190</v>
      </c>
      <c r="I3500" s="229">
        <v>6.0000000000000005E-2</v>
      </c>
      <c r="J3500" s="73">
        <f t="shared" si="162"/>
        <v>1.1929848621579271E-3</v>
      </c>
      <c r="K3500" s="73">
        <f t="shared" si="163"/>
        <v>72.819651985967937</v>
      </c>
      <c r="L3500" s="3" t="e">
        <f t="shared" si="164"/>
        <v>#N/A</v>
      </c>
    </row>
    <row r="3501" spans="1:12" x14ac:dyDescent="0.25">
      <c r="A3501" s="43" t="s">
        <v>47</v>
      </c>
      <c r="B3501" s="43" t="s">
        <v>722</v>
      </c>
      <c r="C3501" s="43" t="s">
        <v>729</v>
      </c>
      <c r="D3501" s="43" t="s">
        <v>728</v>
      </c>
      <c r="E3501" s="43" t="s">
        <v>2294</v>
      </c>
      <c r="F3501" s="43" t="s">
        <v>4091</v>
      </c>
      <c r="G3501" s="43" t="s">
        <v>4654</v>
      </c>
      <c r="H3501" s="76">
        <v>1000</v>
      </c>
      <c r="I3501" s="229">
        <v>0.06</v>
      </c>
      <c r="J3501" s="73">
        <f t="shared" si="162"/>
        <v>1.1929848621579269E-3</v>
      </c>
      <c r="K3501" s="73">
        <f t="shared" si="163"/>
        <v>61.192984862157928</v>
      </c>
      <c r="L3501" s="3" t="e">
        <f t="shared" si="164"/>
        <v>#N/A</v>
      </c>
    </row>
    <row r="3502" spans="1:12" x14ac:dyDescent="0.25">
      <c r="A3502" s="43" t="s">
        <v>47</v>
      </c>
      <c r="B3502" s="43" t="s">
        <v>722</v>
      </c>
      <c r="C3502" s="43" t="s">
        <v>729</v>
      </c>
      <c r="D3502" s="43" t="s">
        <v>728</v>
      </c>
      <c r="E3502" s="43" t="s">
        <v>2294</v>
      </c>
      <c r="F3502" s="43" t="s">
        <v>4091</v>
      </c>
      <c r="G3502" s="43" t="s">
        <v>4654</v>
      </c>
      <c r="H3502" s="76">
        <v>240</v>
      </c>
      <c r="I3502" s="229">
        <v>6.0000000000000005E-2</v>
      </c>
      <c r="J3502" s="73">
        <f t="shared" si="162"/>
        <v>1.1929848621579271E-3</v>
      </c>
      <c r="K3502" s="73">
        <f t="shared" si="163"/>
        <v>14.686316366917904</v>
      </c>
      <c r="L3502" s="3" t="e">
        <f t="shared" si="164"/>
        <v>#N/A</v>
      </c>
    </row>
    <row r="3503" spans="1:12" x14ac:dyDescent="0.25">
      <c r="A3503" s="43" t="s">
        <v>47</v>
      </c>
      <c r="B3503" s="43" t="s">
        <v>722</v>
      </c>
      <c r="C3503" s="43" t="s">
        <v>729</v>
      </c>
      <c r="D3503" s="43" t="s">
        <v>728</v>
      </c>
      <c r="E3503" s="43" t="s">
        <v>2294</v>
      </c>
      <c r="F3503" s="43" t="s">
        <v>4091</v>
      </c>
      <c r="G3503" s="43" t="s">
        <v>4654</v>
      </c>
      <c r="H3503" s="76">
        <v>620</v>
      </c>
      <c r="I3503" s="229">
        <v>6.0000000000000005E-2</v>
      </c>
      <c r="J3503" s="73">
        <f t="shared" si="162"/>
        <v>1.1929848621579271E-3</v>
      </c>
      <c r="K3503" s="73">
        <f t="shared" si="163"/>
        <v>37.939650614537918</v>
      </c>
      <c r="L3503" s="3" t="e">
        <f t="shared" si="164"/>
        <v>#N/A</v>
      </c>
    </row>
    <row r="3504" spans="1:12" x14ac:dyDescent="0.25">
      <c r="A3504" s="43" t="s">
        <v>47</v>
      </c>
      <c r="B3504" s="43" t="s">
        <v>722</v>
      </c>
      <c r="C3504" s="43" t="s">
        <v>729</v>
      </c>
      <c r="D3504" s="43" t="s">
        <v>728</v>
      </c>
      <c r="E3504" s="43" t="s">
        <v>2294</v>
      </c>
      <c r="F3504" s="43" t="s">
        <v>4091</v>
      </c>
      <c r="G3504" s="43" t="s">
        <v>4654</v>
      </c>
      <c r="H3504" s="76">
        <v>1405</v>
      </c>
      <c r="I3504" s="229">
        <v>0.06</v>
      </c>
      <c r="J3504" s="73">
        <f t="shared" si="162"/>
        <v>1.1929848621579269E-3</v>
      </c>
      <c r="K3504" s="73">
        <f t="shared" si="163"/>
        <v>85.976143731331888</v>
      </c>
      <c r="L3504" s="3" t="e">
        <f t="shared" si="164"/>
        <v>#N/A</v>
      </c>
    </row>
    <row r="3505" spans="1:12" x14ac:dyDescent="0.25">
      <c r="A3505" s="43" t="s">
        <v>47</v>
      </c>
      <c r="B3505" s="43" t="s">
        <v>722</v>
      </c>
      <c r="C3505" s="43" t="s">
        <v>729</v>
      </c>
      <c r="D3505" s="43" t="s">
        <v>728</v>
      </c>
      <c r="E3505" s="43" t="s">
        <v>2294</v>
      </c>
      <c r="F3505" s="43" t="s">
        <v>4091</v>
      </c>
      <c r="G3505" s="43" t="s">
        <v>4654</v>
      </c>
      <c r="H3505" s="76">
        <v>840</v>
      </c>
      <c r="I3505" s="229">
        <v>0.06</v>
      </c>
      <c r="J3505" s="73">
        <f t="shared" si="162"/>
        <v>1.1929848621579269E-3</v>
      </c>
      <c r="K3505" s="73">
        <f t="shared" si="163"/>
        <v>51.402107284212661</v>
      </c>
      <c r="L3505" s="3" t="e">
        <f t="shared" si="164"/>
        <v>#N/A</v>
      </c>
    </row>
    <row r="3506" spans="1:12" x14ac:dyDescent="0.25">
      <c r="A3506" s="43" t="s">
        <v>47</v>
      </c>
      <c r="B3506" s="43" t="s">
        <v>722</v>
      </c>
      <c r="C3506" s="43" t="s">
        <v>729</v>
      </c>
      <c r="D3506" s="43" t="s">
        <v>728</v>
      </c>
      <c r="E3506" s="43" t="s">
        <v>2295</v>
      </c>
      <c r="F3506" s="43" t="s">
        <v>4092</v>
      </c>
      <c r="G3506" s="43" t="s">
        <v>4654</v>
      </c>
      <c r="H3506" s="76">
        <v>190</v>
      </c>
      <c r="I3506" s="229">
        <v>6.0000000000000005E-2</v>
      </c>
      <c r="J3506" s="73">
        <f t="shared" si="162"/>
        <v>1.1929848621579271E-3</v>
      </c>
      <c r="K3506" s="73">
        <f t="shared" si="163"/>
        <v>11.626667123810007</v>
      </c>
      <c r="L3506" s="3" t="e">
        <f t="shared" si="164"/>
        <v>#N/A</v>
      </c>
    </row>
    <row r="3507" spans="1:12" x14ac:dyDescent="0.25">
      <c r="A3507" s="43" t="s">
        <v>47</v>
      </c>
      <c r="B3507" s="43" t="s">
        <v>722</v>
      </c>
      <c r="C3507" s="43" t="s">
        <v>729</v>
      </c>
      <c r="D3507" s="43" t="s">
        <v>728</v>
      </c>
      <c r="E3507" s="43" t="s">
        <v>2295</v>
      </c>
      <c r="F3507" s="43" t="s">
        <v>4092</v>
      </c>
      <c r="G3507" s="43" t="s">
        <v>4654</v>
      </c>
      <c r="H3507" s="76">
        <v>690</v>
      </c>
      <c r="I3507" s="229">
        <v>0.06</v>
      </c>
      <c r="J3507" s="73">
        <f t="shared" si="162"/>
        <v>1.1929848621579269E-3</v>
      </c>
      <c r="K3507" s="73">
        <f t="shared" si="163"/>
        <v>42.223159554888973</v>
      </c>
      <c r="L3507" s="3" t="e">
        <f t="shared" si="164"/>
        <v>#N/A</v>
      </c>
    </row>
    <row r="3508" spans="1:12" x14ac:dyDescent="0.25">
      <c r="A3508" s="43" t="s">
        <v>47</v>
      </c>
      <c r="B3508" s="43" t="s">
        <v>722</v>
      </c>
      <c r="C3508" s="43" t="s">
        <v>729</v>
      </c>
      <c r="D3508" s="43" t="s">
        <v>728</v>
      </c>
      <c r="E3508" s="43" t="s">
        <v>2295</v>
      </c>
      <c r="F3508" s="43" t="s">
        <v>4092</v>
      </c>
      <c r="G3508" s="43" t="s">
        <v>4654</v>
      </c>
      <c r="H3508" s="76">
        <v>470</v>
      </c>
      <c r="I3508" s="229">
        <v>0.06</v>
      </c>
      <c r="J3508" s="73">
        <f t="shared" si="162"/>
        <v>1.1929848621579269E-3</v>
      </c>
      <c r="K3508" s="73">
        <f t="shared" si="163"/>
        <v>28.760702885214226</v>
      </c>
      <c r="L3508" s="3" t="e">
        <f t="shared" si="164"/>
        <v>#N/A</v>
      </c>
    </row>
    <row r="3509" spans="1:12" x14ac:dyDescent="0.25">
      <c r="A3509" s="43" t="s">
        <v>47</v>
      </c>
      <c r="B3509" s="43" t="s">
        <v>722</v>
      </c>
      <c r="C3509" s="43" t="s">
        <v>729</v>
      </c>
      <c r="D3509" s="43" t="s">
        <v>728</v>
      </c>
      <c r="E3509" s="43" t="s">
        <v>2295</v>
      </c>
      <c r="F3509" s="43" t="s">
        <v>4092</v>
      </c>
      <c r="G3509" s="43" t="s">
        <v>4654</v>
      </c>
      <c r="H3509" s="76">
        <v>135</v>
      </c>
      <c r="I3509" s="229">
        <v>0.06</v>
      </c>
      <c r="J3509" s="73">
        <f t="shared" si="162"/>
        <v>1.1929848621579269E-3</v>
      </c>
      <c r="K3509" s="73">
        <f t="shared" si="163"/>
        <v>8.2610529563913193</v>
      </c>
      <c r="L3509" s="3" t="e">
        <f t="shared" si="164"/>
        <v>#N/A</v>
      </c>
    </row>
    <row r="3510" spans="1:12" x14ac:dyDescent="0.25">
      <c r="A3510" s="43" t="s">
        <v>47</v>
      </c>
      <c r="B3510" s="43" t="s">
        <v>722</v>
      </c>
      <c r="C3510" s="43" t="s">
        <v>729</v>
      </c>
      <c r="D3510" s="43" t="s">
        <v>728</v>
      </c>
      <c r="E3510" s="43" t="s">
        <v>2295</v>
      </c>
      <c r="F3510" s="43" t="s">
        <v>4092</v>
      </c>
      <c r="G3510" s="43" t="s">
        <v>4654</v>
      </c>
      <c r="H3510" s="76">
        <v>180</v>
      </c>
      <c r="I3510" s="229">
        <v>6.0000000000000005E-2</v>
      </c>
      <c r="J3510" s="73">
        <f t="shared" si="162"/>
        <v>1.1929848621579271E-3</v>
      </c>
      <c r="K3510" s="73">
        <f t="shared" si="163"/>
        <v>11.014737275188429</v>
      </c>
      <c r="L3510" s="3" t="e">
        <f t="shared" si="164"/>
        <v>#N/A</v>
      </c>
    </row>
    <row r="3511" spans="1:12" x14ac:dyDescent="0.25">
      <c r="A3511" s="43" t="s">
        <v>47</v>
      </c>
      <c r="B3511" s="43" t="s">
        <v>722</v>
      </c>
      <c r="C3511" s="43" t="s">
        <v>729</v>
      </c>
      <c r="D3511" s="43" t="s">
        <v>728</v>
      </c>
      <c r="E3511" s="43" t="s">
        <v>2295</v>
      </c>
      <c r="F3511" s="43" t="s">
        <v>4092</v>
      </c>
      <c r="G3511" s="43" t="s">
        <v>4654</v>
      </c>
      <c r="H3511" s="76">
        <v>265</v>
      </c>
      <c r="I3511" s="229">
        <v>6.0000000000000005E-2</v>
      </c>
      <c r="J3511" s="73">
        <f t="shared" si="162"/>
        <v>1.1929848621579271E-3</v>
      </c>
      <c r="K3511" s="73">
        <f t="shared" si="163"/>
        <v>16.216140988471853</v>
      </c>
      <c r="L3511" s="3" t="e">
        <f t="shared" si="164"/>
        <v>#N/A</v>
      </c>
    </row>
    <row r="3512" spans="1:12" x14ac:dyDescent="0.25">
      <c r="A3512" s="43" t="s">
        <v>47</v>
      </c>
      <c r="B3512" s="43" t="s">
        <v>722</v>
      </c>
      <c r="C3512" s="43" t="s">
        <v>729</v>
      </c>
      <c r="D3512" s="43" t="s">
        <v>728</v>
      </c>
      <c r="E3512" s="43" t="s">
        <v>2295</v>
      </c>
      <c r="F3512" s="43" t="s">
        <v>4092</v>
      </c>
      <c r="G3512" s="43" t="s">
        <v>4654</v>
      </c>
      <c r="H3512" s="76">
        <v>535</v>
      </c>
      <c r="I3512" s="229">
        <v>6.0000000000000005E-2</v>
      </c>
      <c r="J3512" s="73">
        <f t="shared" si="162"/>
        <v>1.1929848621579271E-3</v>
      </c>
      <c r="K3512" s="73">
        <f t="shared" si="163"/>
        <v>32.738246901254492</v>
      </c>
      <c r="L3512" s="3" t="e">
        <f t="shared" si="164"/>
        <v>#N/A</v>
      </c>
    </row>
    <row r="3513" spans="1:12" x14ac:dyDescent="0.25">
      <c r="A3513" s="43" t="s">
        <v>47</v>
      </c>
      <c r="B3513" s="43" t="s">
        <v>722</v>
      </c>
      <c r="C3513" s="43" t="s">
        <v>729</v>
      </c>
      <c r="D3513" s="43" t="s">
        <v>728</v>
      </c>
      <c r="E3513" s="43" t="s">
        <v>2295</v>
      </c>
      <c r="F3513" s="43" t="s">
        <v>4092</v>
      </c>
      <c r="G3513" s="43" t="s">
        <v>4654</v>
      </c>
      <c r="H3513" s="76">
        <v>195</v>
      </c>
      <c r="I3513" s="229">
        <v>0.06</v>
      </c>
      <c r="J3513" s="73">
        <f t="shared" si="162"/>
        <v>1.1929848621579269E-3</v>
      </c>
      <c r="K3513" s="73">
        <f t="shared" si="163"/>
        <v>11.932632048120796</v>
      </c>
      <c r="L3513" s="3" t="e">
        <f t="shared" si="164"/>
        <v>#N/A</v>
      </c>
    </row>
    <row r="3514" spans="1:12" x14ac:dyDescent="0.25">
      <c r="A3514" s="43" t="s">
        <v>47</v>
      </c>
      <c r="B3514" s="43" t="s">
        <v>722</v>
      </c>
      <c r="C3514" s="43" t="s">
        <v>729</v>
      </c>
      <c r="D3514" s="43" t="s">
        <v>728</v>
      </c>
      <c r="E3514" s="43" t="s">
        <v>2295</v>
      </c>
      <c r="F3514" s="43" t="s">
        <v>4092</v>
      </c>
      <c r="G3514" s="43" t="s">
        <v>4654</v>
      </c>
      <c r="H3514" s="76">
        <v>250</v>
      </c>
      <c r="I3514" s="229">
        <v>0.06</v>
      </c>
      <c r="J3514" s="73">
        <f t="shared" si="162"/>
        <v>1.1929848621579269E-3</v>
      </c>
      <c r="K3514" s="73">
        <f t="shared" si="163"/>
        <v>15.298246215539482</v>
      </c>
      <c r="L3514" s="3" t="e">
        <f t="shared" si="164"/>
        <v>#N/A</v>
      </c>
    </row>
    <row r="3515" spans="1:12" x14ac:dyDescent="0.25">
      <c r="A3515" s="43" t="s">
        <v>47</v>
      </c>
      <c r="B3515" s="43" t="s">
        <v>722</v>
      </c>
      <c r="C3515" s="43" t="s">
        <v>729</v>
      </c>
      <c r="D3515" s="43" t="s">
        <v>728</v>
      </c>
      <c r="E3515" s="43" t="s">
        <v>2295</v>
      </c>
      <c r="F3515" s="43" t="s">
        <v>4092</v>
      </c>
      <c r="G3515" s="43" t="s">
        <v>4654</v>
      </c>
      <c r="H3515" s="76">
        <v>60</v>
      </c>
      <c r="I3515" s="229">
        <v>6.0000000000000005E-2</v>
      </c>
      <c r="J3515" s="73">
        <f t="shared" si="162"/>
        <v>1.1929848621579271E-3</v>
      </c>
      <c r="K3515" s="73">
        <f t="shared" si="163"/>
        <v>3.6715790917294759</v>
      </c>
      <c r="L3515" s="3" t="e">
        <f t="shared" si="164"/>
        <v>#N/A</v>
      </c>
    </row>
    <row r="3516" spans="1:12" x14ac:dyDescent="0.25">
      <c r="A3516" s="43" t="s">
        <v>47</v>
      </c>
      <c r="B3516" s="43" t="s">
        <v>722</v>
      </c>
      <c r="C3516" s="43" t="s">
        <v>729</v>
      </c>
      <c r="D3516" s="43" t="s">
        <v>728</v>
      </c>
      <c r="E3516" s="43" t="s">
        <v>2295</v>
      </c>
      <c r="F3516" s="43" t="s">
        <v>4092</v>
      </c>
      <c r="G3516" s="43" t="s">
        <v>4654</v>
      </c>
      <c r="H3516" s="76">
        <v>945</v>
      </c>
      <c r="I3516" s="229">
        <v>6.0000000000000005E-2</v>
      </c>
      <c r="J3516" s="73">
        <f t="shared" si="162"/>
        <v>1.1929848621579271E-3</v>
      </c>
      <c r="K3516" s="73">
        <f t="shared" si="163"/>
        <v>57.827370694739251</v>
      </c>
      <c r="L3516" s="3" t="e">
        <f t="shared" si="164"/>
        <v>#N/A</v>
      </c>
    </row>
    <row r="3517" spans="1:12" x14ac:dyDescent="0.25">
      <c r="A3517" s="43" t="s">
        <v>47</v>
      </c>
      <c r="B3517" s="43" t="s">
        <v>722</v>
      </c>
      <c r="C3517" s="43" t="s">
        <v>729</v>
      </c>
      <c r="D3517" s="43" t="s">
        <v>728</v>
      </c>
      <c r="E3517" s="43" t="s">
        <v>2295</v>
      </c>
      <c r="F3517" s="43" t="s">
        <v>4092</v>
      </c>
      <c r="G3517" s="43" t="s">
        <v>4654</v>
      </c>
      <c r="H3517" s="76">
        <v>140</v>
      </c>
      <c r="I3517" s="229">
        <v>6.0000000000000005E-2</v>
      </c>
      <c r="J3517" s="73">
        <f t="shared" si="162"/>
        <v>1.1929848621579271E-3</v>
      </c>
      <c r="K3517" s="73">
        <f t="shared" si="163"/>
        <v>8.5670178807021102</v>
      </c>
      <c r="L3517" s="3" t="e">
        <f t="shared" si="164"/>
        <v>#N/A</v>
      </c>
    </row>
    <row r="3518" spans="1:12" x14ac:dyDescent="0.25">
      <c r="A3518" s="43" t="s">
        <v>47</v>
      </c>
      <c r="B3518" s="43" t="s">
        <v>722</v>
      </c>
      <c r="C3518" s="43" t="s">
        <v>729</v>
      </c>
      <c r="D3518" s="43" t="s">
        <v>728</v>
      </c>
      <c r="E3518" s="43" t="s">
        <v>2295</v>
      </c>
      <c r="F3518" s="43" t="s">
        <v>4092</v>
      </c>
      <c r="G3518" s="43" t="s">
        <v>4654</v>
      </c>
      <c r="H3518" s="76">
        <v>260</v>
      </c>
      <c r="I3518" s="229">
        <v>0.06</v>
      </c>
      <c r="J3518" s="73">
        <f t="shared" si="162"/>
        <v>1.1929848621579269E-3</v>
      </c>
      <c r="K3518" s="73">
        <f t="shared" si="163"/>
        <v>15.91017606416106</v>
      </c>
      <c r="L3518" s="3" t="e">
        <f t="shared" si="164"/>
        <v>#N/A</v>
      </c>
    </row>
    <row r="3519" spans="1:12" x14ac:dyDescent="0.25">
      <c r="A3519" s="43" t="s">
        <v>47</v>
      </c>
      <c r="B3519" s="43" t="s">
        <v>722</v>
      </c>
      <c r="C3519" s="43" t="s">
        <v>729</v>
      </c>
      <c r="D3519" s="43" t="s">
        <v>728</v>
      </c>
      <c r="E3519" s="43" t="s">
        <v>2295</v>
      </c>
      <c r="F3519" s="43" t="s">
        <v>4092</v>
      </c>
      <c r="G3519" s="43" t="s">
        <v>4654</v>
      </c>
      <c r="H3519" s="76">
        <v>190</v>
      </c>
      <c r="I3519" s="229">
        <v>6.0000000000000005E-2</v>
      </c>
      <c r="J3519" s="73">
        <f t="shared" si="162"/>
        <v>1.1929848621579271E-3</v>
      </c>
      <c r="K3519" s="73">
        <f t="shared" si="163"/>
        <v>11.626667123810007</v>
      </c>
      <c r="L3519" s="3" t="e">
        <f t="shared" si="164"/>
        <v>#N/A</v>
      </c>
    </row>
    <row r="3520" spans="1:12" x14ac:dyDescent="0.25">
      <c r="A3520" s="43" t="s">
        <v>47</v>
      </c>
      <c r="B3520" s="43" t="s">
        <v>722</v>
      </c>
      <c r="C3520" s="43" t="s">
        <v>729</v>
      </c>
      <c r="D3520" s="43" t="s">
        <v>728</v>
      </c>
      <c r="E3520" s="43" t="s">
        <v>2295</v>
      </c>
      <c r="F3520" s="43" t="s">
        <v>4092</v>
      </c>
      <c r="G3520" s="43" t="s">
        <v>4654</v>
      </c>
      <c r="H3520" s="76">
        <v>160</v>
      </c>
      <c r="I3520" s="229">
        <v>0.06</v>
      </c>
      <c r="J3520" s="73">
        <f t="shared" si="162"/>
        <v>1.1929848621579269E-3</v>
      </c>
      <c r="K3520" s="73">
        <f t="shared" si="163"/>
        <v>9.7908775779452686</v>
      </c>
      <c r="L3520" s="3" t="e">
        <f t="shared" si="164"/>
        <v>#N/A</v>
      </c>
    </row>
    <row r="3521" spans="1:12" x14ac:dyDescent="0.25">
      <c r="A3521" s="43" t="s">
        <v>47</v>
      </c>
      <c r="B3521" s="43" t="s">
        <v>722</v>
      </c>
      <c r="C3521" s="43" t="s">
        <v>729</v>
      </c>
      <c r="D3521" s="43" t="s">
        <v>728</v>
      </c>
      <c r="E3521" s="43" t="s">
        <v>2296</v>
      </c>
      <c r="F3521" s="43" t="s">
        <v>4093</v>
      </c>
      <c r="G3521" s="43" t="s">
        <v>4654</v>
      </c>
      <c r="H3521" s="76">
        <v>250</v>
      </c>
      <c r="I3521" s="229">
        <v>0.06</v>
      </c>
      <c r="J3521" s="73">
        <f t="shared" si="162"/>
        <v>1.1929848621579269E-3</v>
      </c>
      <c r="K3521" s="73">
        <f t="shared" si="163"/>
        <v>15.298246215539482</v>
      </c>
      <c r="L3521" s="3" t="e">
        <f t="shared" si="164"/>
        <v>#N/A</v>
      </c>
    </row>
    <row r="3522" spans="1:12" x14ac:dyDescent="0.25">
      <c r="A3522" s="43" t="s">
        <v>47</v>
      </c>
      <c r="B3522" s="43" t="s">
        <v>722</v>
      </c>
      <c r="C3522" s="43" t="s">
        <v>729</v>
      </c>
      <c r="D3522" s="43" t="s">
        <v>728</v>
      </c>
      <c r="E3522" s="43" t="s">
        <v>2296</v>
      </c>
      <c r="F3522" s="43" t="s">
        <v>4093</v>
      </c>
      <c r="G3522" s="43" t="s">
        <v>4654</v>
      </c>
      <c r="H3522" s="76">
        <v>325</v>
      </c>
      <c r="I3522" s="229">
        <v>0.06</v>
      </c>
      <c r="J3522" s="73">
        <f t="shared" si="162"/>
        <v>1.1929848621579269E-3</v>
      </c>
      <c r="K3522" s="73">
        <f t="shared" si="163"/>
        <v>19.887720080201326</v>
      </c>
      <c r="L3522" s="3" t="e">
        <f t="shared" si="164"/>
        <v>#N/A</v>
      </c>
    </row>
    <row r="3523" spans="1:12" x14ac:dyDescent="0.25">
      <c r="A3523" s="43" t="s">
        <v>47</v>
      </c>
      <c r="B3523" s="43" t="s">
        <v>722</v>
      </c>
      <c r="C3523" s="43" t="s">
        <v>729</v>
      </c>
      <c r="D3523" s="43" t="s">
        <v>728</v>
      </c>
      <c r="E3523" s="43" t="s">
        <v>2296</v>
      </c>
      <c r="F3523" s="43" t="s">
        <v>4093</v>
      </c>
      <c r="G3523" s="43" t="s">
        <v>4654</v>
      </c>
      <c r="H3523" s="76">
        <v>160</v>
      </c>
      <c r="I3523" s="229">
        <v>0.06</v>
      </c>
      <c r="J3523" s="73">
        <f t="shared" si="162"/>
        <v>1.1929848621579269E-3</v>
      </c>
      <c r="K3523" s="73">
        <f t="shared" si="163"/>
        <v>9.7908775779452686</v>
      </c>
      <c r="L3523" s="3" t="e">
        <f t="shared" si="164"/>
        <v>#N/A</v>
      </c>
    </row>
    <row r="3524" spans="1:12" x14ac:dyDescent="0.25">
      <c r="A3524" s="43" t="s">
        <v>47</v>
      </c>
      <c r="B3524" s="43" t="s">
        <v>722</v>
      </c>
      <c r="C3524" s="43" t="s">
        <v>729</v>
      </c>
      <c r="D3524" s="43" t="s">
        <v>728</v>
      </c>
      <c r="E3524" s="43" t="s">
        <v>2296</v>
      </c>
      <c r="F3524" s="43" t="s">
        <v>4093</v>
      </c>
      <c r="G3524" s="43" t="s">
        <v>4654</v>
      </c>
      <c r="H3524" s="76">
        <v>890</v>
      </c>
      <c r="I3524" s="229">
        <v>0.06</v>
      </c>
      <c r="J3524" s="73">
        <f t="shared" si="162"/>
        <v>1.1929848621579269E-3</v>
      </c>
      <c r="K3524" s="73">
        <f t="shared" si="163"/>
        <v>54.461756527320553</v>
      </c>
      <c r="L3524" s="3" t="e">
        <f t="shared" si="164"/>
        <v>#N/A</v>
      </c>
    </row>
    <row r="3525" spans="1:12" x14ac:dyDescent="0.25">
      <c r="A3525" s="43" t="s">
        <v>47</v>
      </c>
      <c r="B3525" s="43" t="s">
        <v>722</v>
      </c>
      <c r="C3525" s="43" t="s">
        <v>729</v>
      </c>
      <c r="D3525" s="43" t="s">
        <v>728</v>
      </c>
      <c r="E3525" s="43" t="s">
        <v>2296</v>
      </c>
      <c r="F3525" s="43" t="s">
        <v>4093</v>
      </c>
      <c r="G3525" s="43" t="s">
        <v>4654</v>
      </c>
      <c r="H3525" s="76">
        <v>100</v>
      </c>
      <c r="I3525" s="229">
        <v>0.06</v>
      </c>
      <c r="J3525" s="73">
        <f t="shared" si="162"/>
        <v>1.1929848621579269E-3</v>
      </c>
      <c r="K3525" s="73">
        <f t="shared" si="163"/>
        <v>6.1192984862157926</v>
      </c>
      <c r="L3525" s="3" t="e">
        <f t="shared" si="164"/>
        <v>#N/A</v>
      </c>
    </row>
    <row r="3526" spans="1:12" x14ac:dyDescent="0.25">
      <c r="A3526" s="43" t="s">
        <v>47</v>
      </c>
      <c r="B3526" s="43" t="s">
        <v>722</v>
      </c>
      <c r="C3526" s="43" t="s">
        <v>729</v>
      </c>
      <c r="D3526" s="43" t="s">
        <v>728</v>
      </c>
      <c r="E3526" s="43" t="s">
        <v>2296</v>
      </c>
      <c r="F3526" s="43" t="s">
        <v>4093</v>
      </c>
      <c r="G3526" s="43" t="s">
        <v>4654</v>
      </c>
      <c r="H3526" s="76">
        <v>420</v>
      </c>
      <c r="I3526" s="229">
        <v>0.06</v>
      </c>
      <c r="J3526" s="73">
        <f t="shared" si="162"/>
        <v>1.1929848621579269E-3</v>
      </c>
      <c r="K3526" s="73">
        <f t="shared" si="163"/>
        <v>25.701053642106331</v>
      </c>
      <c r="L3526" s="3" t="e">
        <f t="shared" si="164"/>
        <v>#N/A</v>
      </c>
    </row>
    <row r="3527" spans="1:12" x14ac:dyDescent="0.25">
      <c r="A3527" s="43" t="s">
        <v>47</v>
      </c>
      <c r="B3527" s="43" t="s">
        <v>722</v>
      </c>
      <c r="C3527" s="43" t="s">
        <v>729</v>
      </c>
      <c r="D3527" s="43" t="s">
        <v>728</v>
      </c>
      <c r="E3527" s="43" t="s">
        <v>2296</v>
      </c>
      <c r="F3527" s="43" t="s">
        <v>4093</v>
      </c>
      <c r="G3527" s="43" t="s">
        <v>4654</v>
      </c>
      <c r="H3527" s="76">
        <v>290</v>
      </c>
      <c r="I3527" s="229">
        <v>0.06</v>
      </c>
      <c r="J3527" s="73">
        <f t="shared" ref="J3527:J3590" si="165">I3527*$J$5</f>
        <v>1.1929848621579269E-3</v>
      </c>
      <c r="K3527" s="73">
        <f t="shared" ref="K3527:K3590" si="166">(I3527+J3527)*H3527</f>
        <v>17.745965610025799</v>
      </c>
      <c r="L3527" s="3" t="e">
        <f t="shared" ref="L3527:L3590" si="167">MATCH(C3527,$C$7237:$C$7264,0)</f>
        <v>#N/A</v>
      </c>
    </row>
    <row r="3528" spans="1:12" x14ac:dyDescent="0.25">
      <c r="A3528" s="43" t="s">
        <v>47</v>
      </c>
      <c r="B3528" s="43" t="s">
        <v>722</v>
      </c>
      <c r="C3528" s="43" t="s">
        <v>729</v>
      </c>
      <c r="D3528" s="43" t="s">
        <v>728</v>
      </c>
      <c r="E3528" s="43" t="s">
        <v>2296</v>
      </c>
      <c r="F3528" s="43" t="s">
        <v>4093</v>
      </c>
      <c r="G3528" s="43" t="s">
        <v>4654</v>
      </c>
      <c r="H3528" s="76">
        <v>100</v>
      </c>
      <c r="I3528" s="229">
        <v>0.06</v>
      </c>
      <c r="J3528" s="73">
        <f t="shared" si="165"/>
        <v>1.1929848621579269E-3</v>
      </c>
      <c r="K3528" s="73">
        <f t="shared" si="166"/>
        <v>6.1192984862157926</v>
      </c>
      <c r="L3528" s="3" t="e">
        <f t="shared" si="167"/>
        <v>#N/A</v>
      </c>
    </row>
    <row r="3529" spans="1:12" x14ac:dyDescent="0.25">
      <c r="A3529" s="43" t="s">
        <v>47</v>
      </c>
      <c r="B3529" s="43" t="s">
        <v>722</v>
      </c>
      <c r="C3529" s="43" t="s">
        <v>729</v>
      </c>
      <c r="D3529" s="43" t="s">
        <v>728</v>
      </c>
      <c r="E3529" s="43" t="s">
        <v>2296</v>
      </c>
      <c r="F3529" s="43" t="s">
        <v>4093</v>
      </c>
      <c r="G3529" s="43" t="s">
        <v>4654</v>
      </c>
      <c r="H3529" s="76">
        <v>420</v>
      </c>
      <c r="I3529" s="229">
        <v>0.06</v>
      </c>
      <c r="J3529" s="73">
        <f t="shared" si="165"/>
        <v>1.1929848621579269E-3</v>
      </c>
      <c r="K3529" s="73">
        <f t="shared" si="166"/>
        <v>25.701053642106331</v>
      </c>
      <c r="L3529" s="3" t="e">
        <f t="shared" si="167"/>
        <v>#N/A</v>
      </c>
    </row>
    <row r="3530" spans="1:12" x14ac:dyDescent="0.25">
      <c r="A3530" s="43" t="s">
        <v>47</v>
      </c>
      <c r="B3530" s="43" t="s">
        <v>722</v>
      </c>
      <c r="C3530" s="43" t="s">
        <v>729</v>
      </c>
      <c r="D3530" s="43" t="s">
        <v>728</v>
      </c>
      <c r="E3530" s="43" t="s">
        <v>2296</v>
      </c>
      <c r="F3530" s="43" t="s">
        <v>4093</v>
      </c>
      <c r="G3530" s="43" t="s">
        <v>4654</v>
      </c>
      <c r="H3530" s="76">
        <v>290</v>
      </c>
      <c r="I3530" s="229">
        <v>0.06</v>
      </c>
      <c r="J3530" s="73">
        <f t="shared" si="165"/>
        <v>1.1929848621579269E-3</v>
      </c>
      <c r="K3530" s="73">
        <f t="shared" si="166"/>
        <v>17.745965610025799</v>
      </c>
      <c r="L3530" s="3" t="e">
        <f t="shared" si="167"/>
        <v>#N/A</v>
      </c>
    </row>
    <row r="3531" spans="1:12" x14ac:dyDescent="0.25">
      <c r="A3531" s="43" t="s">
        <v>47</v>
      </c>
      <c r="B3531" s="43" t="s">
        <v>722</v>
      </c>
      <c r="C3531" s="43" t="s">
        <v>729</v>
      </c>
      <c r="D3531" s="43" t="s">
        <v>728</v>
      </c>
      <c r="E3531" s="43" t="s">
        <v>2296</v>
      </c>
      <c r="F3531" s="43" t="s">
        <v>4093</v>
      </c>
      <c r="G3531" s="43" t="s">
        <v>4654</v>
      </c>
      <c r="H3531" s="76">
        <v>135</v>
      </c>
      <c r="I3531" s="229">
        <v>0.06</v>
      </c>
      <c r="J3531" s="73">
        <f t="shared" si="165"/>
        <v>1.1929848621579269E-3</v>
      </c>
      <c r="K3531" s="73">
        <f t="shared" si="166"/>
        <v>8.2610529563913193</v>
      </c>
      <c r="L3531" s="3" t="e">
        <f t="shared" si="167"/>
        <v>#N/A</v>
      </c>
    </row>
    <row r="3532" spans="1:12" x14ac:dyDescent="0.25">
      <c r="A3532" s="43" t="s">
        <v>47</v>
      </c>
      <c r="B3532" s="43" t="s">
        <v>722</v>
      </c>
      <c r="C3532" s="43" t="s">
        <v>729</v>
      </c>
      <c r="D3532" s="43" t="s">
        <v>728</v>
      </c>
      <c r="E3532" s="43" t="s">
        <v>2296</v>
      </c>
      <c r="F3532" s="43" t="s">
        <v>4093</v>
      </c>
      <c r="G3532" s="43" t="s">
        <v>4654</v>
      </c>
      <c r="H3532" s="76">
        <v>510</v>
      </c>
      <c r="I3532" s="229">
        <v>6.0000000000000005E-2</v>
      </c>
      <c r="J3532" s="73">
        <f t="shared" si="165"/>
        <v>1.1929848621579271E-3</v>
      </c>
      <c r="K3532" s="73">
        <f t="shared" si="166"/>
        <v>31.208422279700546</v>
      </c>
      <c r="L3532" s="3" t="e">
        <f t="shared" si="167"/>
        <v>#N/A</v>
      </c>
    </row>
    <row r="3533" spans="1:12" x14ac:dyDescent="0.25">
      <c r="A3533" s="43" t="s">
        <v>47</v>
      </c>
      <c r="B3533" s="43" t="s">
        <v>722</v>
      </c>
      <c r="C3533" s="43" t="s">
        <v>729</v>
      </c>
      <c r="D3533" s="43" t="s">
        <v>728</v>
      </c>
      <c r="E3533" s="43" t="s">
        <v>2296</v>
      </c>
      <c r="F3533" s="43" t="s">
        <v>4093</v>
      </c>
      <c r="G3533" s="43" t="s">
        <v>4654</v>
      </c>
      <c r="H3533" s="76">
        <v>145</v>
      </c>
      <c r="I3533" s="229">
        <v>0.06</v>
      </c>
      <c r="J3533" s="73">
        <f t="shared" si="165"/>
        <v>1.1929848621579269E-3</v>
      </c>
      <c r="K3533" s="73">
        <f t="shared" si="166"/>
        <v>8.8729828050128994</v>
      </c>
      <c r="L3533" s="3" t="e">
        <f t="shared" si="167"/>
        <v>#N/A</v>
      </c>
    </row>
    <row r="3534" spans="1:12" x14ac:dyDescent="0.25">
      <c r="A3534" s="43" t="s">
        <v>47</v>
      </c>
      <c r="B3534" s="43" t="s">
        <v>722</v>
      </c>
      <c r="C3534" s="43" t="s">
        <v>729</v>
      </c>
      <c r="D3534" s="43" t="s">
        <v>728</v>
      </c>
      <c r="E3534" s="43" t="s">
        <v>2296</v>
      </c>
      <c r="F3534" s="43" t="s">
        <v>4093</v>
      </c>
      <c r="G3534" s="43" t="s">
        <v>4654</v>
      </c>
      <c r="H3534" s="76">
        <v>325</v>
      </c>
      <c r="I3534" s="229">
        <v>0.06</v>
      </c>
      <c r="J3534" s="73">
        <f t="shared" si="165"/>
        <v>1.1929848621579269E-3</v>
      </c>
      <c r="K3534" s="73">
        <f t="shared" si="166"/>
        <v>19.887720080201326</v>
      </c>
      <c r="L3534" s="3" t="e">
        <f t="shared" si="167"/>
        <v>#N/A</v>
      </c>
    </row>
    <row r="3535" spans="1:12" x14ac:dyDescent="0.25">
      <c r="A3535" s="43" t="s">
        <v>47</v>
      </c>
      <c r="B3535" s="43" t="s">
        <v>722</v>
      </c>
      <c r="C3535" s="43" t="s">
        <v>729</v>
      </c>
      <c r="D3535" s="43" t="s">
        <v>728</v>
      </c>
      <c r="E3535" s="43" t="s">
        <v>2296</v>
      </c>
      <c r="F3535" s="43" t="s">
        <v>4093</v>
      </c>
      <c r="G3535" s="43" t="s">
        <v>4654</v>
      </c>
      <c r="H3535" s="76">
        <v>100</v>
      </c>
      <c r="I3535" s="229">
        <v>0.06</v>
      </c>
      <c r="J3535" s="73">
        <f t="shared" si="165"/>
        <v>1.1929848621579269E-3</v>
      </c>
      <c r="K3535" s="73">
        <f t="shared" si="166"/>
        <v>6.1192984862157926</v>
      </c>
      <c r="L3535" s="3" t="e">
        <f t="shared" si="167"/>
        <v>#N/A</v>
      </c>
    </row>
    <row r="3536" spans="1:12" x14ac:dyDescent="0.25">
      <c r="A3536" s="43" t="s">
        <v>47</v>
      </c>
      <c r="B3536" s="43" t="s">
        <v>722</v>
      </c>
      <c r="C3536" s="43" t="s">
        <v>729</v>
      </c>
      <c r="D3536" s="43" t="s">
        <v>728</v>
      </c>
      <c r="E3536" s="43" t="s">
        <v>2296</v>
      </c>
      <c r="F3536" s="43" t="s">
        <v>4093</v>
      </c>
      <c r="G3536" s="43" t="s">
        <v>4654</v>
      </c>
      <c r="H3536" s="76">
        <v>200</v>
      </c>
      <c r="I3536" s="229">
        <v>0.06</v>
      </c>
      <c r="J3536" s="73">
        <f t="shared" si="165"/>
        <v>1.1929848621579269E-3</v>
      </c>
      <c r="K3536" s="73">
        <f t="shared" si="166"/>
        <v>12.238596972431585</v>
      </c>
      <c r="L3536" s="3" t="e">
        <f t="shared" si="167"/>
        <v>#N/A</v>
      </c>
    </row>
    <row r="3537" spans="1:12" x14ac:dyDescent="0.25">
      <c r="A3537" s="43" t="s">
        <v>47</v>
      </c>
      <c r="B3537" s="43" t="s">
        <v>722</v>
      </c>
      <c r="C3537" s="43" t="s">
        <v>729</v>
      </c>
      <c r="D3537" s="43" t="s">
        <v>728</v>
      </c>
      <c r="E3537" s="43" t="s">
        <v>2296</v>
      </c>
      <c r="F3537" s="43" t="s">
        <v>4093</v>
      </c>
      <c r="G3537" s="43" t="s">
        <v>4654</v>
      </c>
      <c r="H3537" s="76">
        <v>800</v>
      </c>
      <c r="I3537" s="229">
        <v>0.06</v>
      </c>
      <c r="J3537" s="73">
        <f t="shared" si="165"/>
        <v>1.1929848621579269E-3</v>
      </c>
      <c r="K3537" s="73">
        <f t="shared" si="166"/>
        <v>48.954387889726341</v>
      </c>
      <c r="L3537" s="3" t="e">
        <f t="shared" si="167"/>
        <v>#N/A</v>
      </c>
    </row>
    <row r="3538" spans="1:12" x14ac:dyDescent="0.25">
      <c r="A3538" s="43" t="s">
        <v>47</v>
      </c>
      <c r="B3538" s="43" t="s">
        <v>722</v>
      </c>
      <c r="C3538" s="43" t="s">
        <v>729</v>
      </c>
      <c r="D3538" s="43" t="s">
        <v>728</v>
      </c>
      <c r="E3538" s="43" t="s">
        <v>2296</v>
      </c>
      <c r="F3538" s="43" t="s">
        <v>4093</v>
      </c>
      <c r="G3538" s="43" t="s">
        <v>4654</v>
      </c>
      <c r="H3538" s="76">
        <v>650</v>
      </c>
      <c r="I3538" s="229">
        <v>0.06</v>
      </c>
      <c r="J3538" s="73">
        <f t="shared" si="165"/>
        <v>1.1929848621579269E-3</v>
      </c>
      <c r="K3538" s="73">
        <f t="shared" si="166"/>
        <v>39.775440160402653</v>
      </c>
      <c r="L3538" s="3" t="e">
        <f t="shared" si="167"/>
        <v>#N/A</v>
      </c>
    </row>
    <row r="3539" spans="1:12" x14ac:dyDescent="0.25">
      <c r="A3539" s="43" t="s">
        <v>47</v>
      </c>
      <c r="B3539" s="43" t="s">
        <v>722</v>
      </c>
      <c r="C3539" s="43" t="s">
        <v>729</v>
      </c>
      <c r="D3539" s="43" t="s">
        <v>728</v>
      </c>
      <c r="E3539" s="43" t="s">
        <v>2296</v>
      </c>
      <c r="F3539" s="43" t="s">
        <v>4093</v>
      </c>
      <c r="G3539" s="43" t="s">
        <v>4654</v>
      </c>
      <c r="H3539" s="76">
        <v>100</v>
      </c>
      <c r="I3539" s="229">
        <v>0.06</v>
      </c>
      <c r="J3539" s="73">
        <f t="shared" si="165"/>
        <v>1.1929848621579269E-3</v>
      </c>
      <c r="K3539" s="73">
        <f t="shared" si="166"/>
        <v>6.1192984862157926</v>
      </c>
      <c r="L3539" s="3" t="e">
        <f t="shared" si="167"/>
        <v>#N/A</v>
      </c>
    </row>
    <row r="3540" spans="1:12" x14ac:dyDescent="0.25">
      <c r="A3540" s="43" t="s">
        <v>47</v>
      </c>
      <c r="B3540" s="43" t="s">
        <v>722</v>
      </c>
      <c r="C3540" s="43" t="s">
        <v>729</v>
      </c>
      <c r="D3540" s="43" t="s">
        <v>728</v>
      </c>
      <c r="E3540" s="43" t="s">
        <v>2296</v>
      </c>
      <c r="F3540" s="43" t="s">
        <v>4093</v>
      </c>
      <c r="G3540" s="43" t="s">
        <v>4654</v>
      </c>
      <c r="H3540" s="76">
        <v>100</v>
      </c>
      <c r="I3540" s="229">
        <v>0.06</v>
      </c>
      <c r="J3540" s="73">
        <f t="shared" si="165"/>
        <v>1.1929848621579269E-3</v>
      </c>
      <c r="K3540" s="73">
        <f t="shared" si="166"/>
        <v>6.1192984862157926</v>
      </c>
      <c r="L3540" s="3" t="e">
        <f t="shared" si="167"/>
        <v>#N/A</v>
      </c>
    </row>
    <row r="3541" spans="1:12" x14ac:dyDescent="0.25">
      <c r="A3541" s="43" t="s">
        <v>47</v>
      </c>
      <c r="B3541" s="43" t="s">
        <v>722</v>
      </c>
      <c r="C3541" s="43" t="s">
        <v>729</v>
      </c>
      <c r="D3541" s="43" t="s">
        <v>728</v>
      </c>
      <c r="E3541" s="43" t="s">
        <v>2296</v>
      </c>
      <c r="F3541" s="43" t="s">
        <v>4093</v>
      </c>
      <c r="G3541" s="43" t="s">
        <v>4654</v>
      </c>
      <c r="H3541" s="76">
        <v>610</v>
      </c>
      <c r="I3541" s="229">
        <v>6.0000000000000005E-2</v>
      </c>
      <c r="J3541" s="73">
        <f t="shared" si="165"/>
        <v>1.1929848621579271E-3</v>
      </c>
      <c r="K3541" s="73">
        <f t="shared" si="166"/>
        <v>37.327720765916339</v>
      </c>
      <c r="L3541" s="3" t="e">
        <f t="shared" si="167"/>
        <v>#N/A</v>
      </c>
    </row>
    <row r="3542" spans="1:12" x14ac:dyDescent="0.25">
      <c r="A3542" s="43" t="s">
        <v>47</v>
      </c>
      <c r="B3542" s="43" t="s">
        <v>722</v>
      </c>
      <c r="C3542" s="43" t="s">
        <v>729</v>
      </c>
      <c r="D3542" s="43" t="s">
        <v>728</v>
      </c>
      <c r="E3542" s="43" t="s">
        <v>2296</v>
      </c>
      <c r="F3542" s="43" t="s">
        <v>4093</v>
      </c>
      <c r="G3542" s="43" t="s">
        <v>4654</v>
      </c>
      <c r="H3542" s="76">
        <v>260</v>
      </c>
      <c r="I3542" s="229">
        <v>0.06</v>
      </c>
      <c r="J3542" s="73">
        <f t="shared" si="165"/>
        <v>1.1929848621579269E-3</v>
      </c>
      <c r="K3542" s="73">
        <f t="shared" si="166"/>
        <v>15.91017606416106</v>
      </c>
      <c r="L3542" s="3" t="e">
        <f t="shared" si="167"/>
        <v>#N/A</v>
      </c>
    </row>
    <row r="3543" spans="1:12" x14ac:dyDescent="0.25">
      <c r="A3543" s="43" t="s">
        <v>47</v>
      </c>
      <c r="B3543" s="43" t="s">
        <v>722</v>
      </c>
      <c r="C3543" s="43" t="s">
        <v>730</v>
      </c>
      <c r="D3543" s="43" t="s">
        <v>728</v>
      </c>
      <c r="E3543" s="43" t="s">
        <v>2297</v>
      </c>
      <c r="F3543" s="43" t="s">
        <v>4094</v>
      </c>
      <c r="G3543" s="43" t="s">
        <v>4654</v>
      </c>
      <c r="H3543" s="76">
        <v>3420</v>
      </c>
      <c r="I3543" s="229">
        <v>0.06</v>
      </c>
      <c r="J3543" s="73">
        <f t="shared" si="165"/>
        <v>1.1929848621579269E-3</v>
      </c>
      <c r="K3543" s="73">
        <f t="shared" si="166"/>
        <v>209.2800082285801</v>
      </c>
      <c r="L3543" s="3" t="e">
        <f t="shared" si="167"/>
        <v>#N/A</v>
      </c>
    </row>
    <row r="3544" spans="1:12" x14ac:dyDescent="0.25">
      <c r="A3544" s="43" t="s">
        <v>47</v>
      </c>
      <c r="B3544" s="43" t="s">
        <v>722</v>
      </c>
      <c r="C3544" s="43" t="s">
        <v>730</v>
      </c>
      <c r="D3544" s="43" t="s">
        <v>728</v>
      </c>
      <c r="E3544" s="43" t="s">
        <v>2297</v>
      </c>
      <c r="F3544" s="43" t="s">
        <v>4094</v>
      </c>
      <c r="G3544" s="43" t="s">
        <v>4654</v>
      </c>
      <c r="H3544" s="76">
        <v>960</v>
      </c>
      <c r="I3544" s="229">
        <v>6.0000000000000005E-2</v>
      </c>
      <c r="J3544" s="73">
        <f t="shared" si="165"/>
        <v>1.1929848621579271E-3</v>
      </c>
      <c r="K3544" s="73">
        <f t="shared" si="166"/>
        <v>58.745265467671615</v>
      </c>
      <c r="L3544" s="3" t="e">
        <f t="shared" si="167"/>
        <v>#N/A</v>
      </c>
    </row>
    <row r="3545" spans="1:12" x14ac:dyDescent="0.25">
      <c r="A3545" s="43" t="s">
        <v>47</v>
      </c>
      <c r="B3545" s="43" t="s">
        <v>722</v>
      </c>
      <c r="C3545" s="43" t="s">
        <v>730</v>
      </c>
      <c r="D3545" s="43" t="s">
        <v>728</v>
      </c>
      <c r="E3545" s="43" t="s">
        <v>2297</v>
      </c>
      <c r="F3545" s="43" t="s">
        <v>4094</v>
      </c>
      <c r="G3545" s="43" t="s">
        <v>4654</v>
      </c>
      <c r="H3545" s="76">
        <v>4110</v>
      </c>
      <c r="I3545" s="229">
        <v>0.06</v>
      </c>
      <c r="J3545" s="73">
        <f t="shared" si="165"/>
        <v>1.1929848621579269E-3</v>
      </c>
      <c r="K3545" s="73">
        <f t="shared" si="166"/>
        <v>251.50316778346908</v>
      </c>
      <c r="L3545" s="3" t="e">
        <f t="shared" si="167"/>
        <v>#N/A</v>
      </c>
    </row>
    <row r="3546" spans="1:12" x14ac:dyDescent="0.25">
      <c r="A3546" s="43" t="s">
        <v>47</v>
      </c>
      <c r="B3546" s="43" t="s">
        <v>722</v>
      </c>
      <c r="C3546" s="43" t="s">
        <v>730</v>
      </c>
      <c r="D3546" s="43" t="s">
        <v>728</v>
      </c>
      <c r="E3546" s="43" t="s">
        <v>2297</v>
      </c>
      <c r="F3546" s="43" t="s">
        <v>4094</v>
      </c>
      <c r="G3546" s="43" t="s">
        <v>4654</v>
      </c>
      <c r="H3546" s="76">
        <v>1720</v>
      </c>
      <c r="I3546" s="229">
        <v>6.0000000000000005E-2</v>
      </c>
      <c r="J3546" s="73">
        <f t="shared" si="165"/>
        <v>1.1929848621579271E-3</v>
      </c>
      <c r="K3546" s="73">
        <f t="shared" si="166"/>
        <v>105.25193396291165</v>
      </c>
      <c r="L3546" s="3" t="e">
        <f t="shared" si="167"/>
        <v>#N/A</v>
      </c>
    </row>
    <row r="3547" spans="1:12" x14ac:dyDescent="0.25">
      <c r="A3547" s="43" t="s">
        <v>47</v>
      </c>
      <c r="B3547" s="43" t="s">
        <v>722</v>
      </c>
      <c r="C3547" s="43" t="s">
        <v>730</v>
      </c>
      <c r="D3547" s="43" t="s">
        <v>728</v>
      </c>
      <c r="E3547" s="43" t="s">
        <v>2297</v>
      </c>
      <c r="F3547" s="43" t="s">
        <v>4094</v>
      </c>
      <c r="G3547" s="43" t="s">
        <v>4654</v>
      </c>
      <c r="H3547" s="76">
        <v>1220</v>
      </c>
      <c r="I3547" s="229">
        <v>6.0000000000000005E-2</v>
      </c>
      <c r="J3547" s="73">
        <f t="shared" si="165"/>
        <v>1.1929848621579271E-3</v>
      </c>
      <c r="K3547" s="73">
        <f t="shared" si="166"/>
        <v>74.655441531832679</v>
      </c>
      <c r="L3547" s="3" t="e">
        <f t="shared" si="167"/>
        <v>#N/A</v>
      </c>
    </row>
    <row r="3548" spans="1:12" x14ac:dyDescent="0.25">
      <c r="A3548" s="43" t="s">
        <v>47</v>
      </c>
      <c r="B3548" s="43" t="s">
        <v>722</v>
      </c>
      <c r="C3548" s="43" t="s">
        <v>730</v>
      </c>
      <c r="D3548" s="43" t="s">
        <v>728</v>
      </c>
      <c r="E3548" s="43" t="s">
        <v>2297</v>
      </c>
      <c r="F3548" s="43" t="s">
        <v>4094</v>
      </c>
      <c r="G3548" s="43" t="s">
        <v>4654</v>
      </c>
      <c r="H3548" s="76">
        <v>2710</v>
      </c>
      <c r="I3548" s="229">
        <v>0.06</v>
      </c>
      <c r="J3548" s="73">
        <f t="shared" si="165"/>
        <v>1.1929848621579269E-3</v>
      </c>
      <c r="K3548" s="73">
        <f t="shared" si="166"/>
        <v>165.83298897644798</v>
      </c>
      <c r="L3548" s="3" t="e">
        <f t="shared" si="167"/>
        <v>#N/A</v>
      </c>
    </row>
    <row r="3549" spans="1:12" x14ac:dyDescent="0.25">
      <c r="A3549" s="43" t="s">
        <v>47</v>
      </c>
      <c r="B3549" s="43" t="s">
        <v>722</v>
      </c>
      <c r="C3549" s="43" t="s">
        <v>730</v>
      </c>
      <c r="D3549" s="43" t="s">
        <v>728</v>
      </c>
      <c r="E3549" s="43" t="s">
        <v>2297</v>
      </c>
      <c r="F3549" s="43" t="s">
        <v>4094</v>
      </c>
      <c r="G3549" s="43" t="s">
        <v>4654</v>
      </c>
      <c r="H3549" s="76">
        <v>4680</v>
      </c>
      <c r="I3549" s="229">
        <v>6.0000000000000005E-2</v>
      </c>
      <c r="J3549" s="73">
        <f t="shared" si="165"/>
        <v>1.1929848621579271E-3</v>
      </c>
      <c r="K3549" s="73">
        <f t="shared" si="166"/>
        <v>286.38316915489912</v>
      </c>
      <c r="L3549" s="3" t="e">
        <f t="shared" si="167"/>
        <v>#N/A</v>
      </c>
    </row>
    <row r="3550" spans="1:12" x14ac:dyDescent="0.25">
      <c r="A3550" s="43" t="s">
        <v>47</v>
      </c>
      <c r="B3550" s="43" t="s">
        <v>722</v>
      </c>
      <c r="C3550" s="43" t="s">
        <v>730</v>
      </c>
      <c r="D3550" s="43" t="s">
        <v>728</v>
      </c>
      <c r="E3550" s="43" t="s">
        <v>2297</v>
      </c>
      <c r="F3550" s="43" t="s">
        <v>4094</v>
      </c>
      <c r="G3550" s="43" t="s">
        <v>4654</v>
      </c>
      <c r="H3550" s="76">
        <v>1450</v>
      </c>
      <c r="I3550" s="229">
        <v>0.06</v>
      </c>
      <c r="J3550" s="73">
        <f t="shared" si="165"/>
        <v>1.1929848621579269E-3</v>
      </c>
      <c r="K3550" s="73">
        <f t="shared" si="166"/>
        <v>88.729828050129001</v>
      </c>
      <c r="L3550" s="3" t="e">
        <f t="shared" si="167"/>
        <v>#N/A</v>
      </c>
    </row>
    <row r="3551" spans="1:12" x14ac:dyDescent="0.25">
      <c r="A3551" s="43" t="s">
        <v>47</v>
      </c>
      <c r="B3551" s="43" t="s">
        <v>722</v>
      </c>
      <c r="C3551" s="43" t="s">
        <v>730</v>
      </c>
      <c r="D3551" s="43" t="s">
        <v>728</v>
      </c>
      <c r="E3551" s="43" t="s">
        <v>2298</v>
      </c>
      <c r="F3551" s="43" t="s">
        <v>4095</v>
      </c>
      <c r="G3551" s="43" t="s">
        <v>4654</v>
      </c>
      <c r="H3551" s="76">
        <v>200</v>
      </c>
      <c r="I3551" s="229">
        <v>0.06</v>
      </c>
      <c r="J3551" s="73">
        <f t="shared" si="165"/>
        <v>1.1929848621579269E-3</v>
      </c>
      <c r="K3551" s="73">
        <f t="shared" si="166"/>
        <v>12.238596972431585</v>
      </c>
      <c r="L3551" s="3" t="e">
        <f t="shared" si="167"/>
        <v>#N/A</v>
      </c>
    </row>
    <row r="3552" spans="1:12" x14ac:dyDescent="0.25">
      <c r="A3552" s="43" t="s">
        <v>47</v>
      </c>
      <c r="B3552" s="43" t="s">
        <v>722</v>
      </c>
      <c r="C3552" s="43" t="s">
        <v>730</v>
      </c>
      <c r="D3552" s="43" t="s">
        <v>728</v>
      </c>
      <c r="E3552" s="43" t="s">
        <v>2298</v>
      </c>
      <c r="F3552" s="43" t="s">
        <v>4095</v>
      </c>
      <c r="G3552" s="43" t="s">
        <v>4654</v>
      </c>
      <c r="H3552" s="76">
        <v>400</v>
      </c>
      <c r="I3552" s="229">
        <v>0.06</v>
      </c>
      <c r="J3552" s="73">
        <f t="shared" si="165"/>
        <v>1.1929848621579269E-3</v>
      </c>
      <c r="K3552" s="73">
        <f t="shared" si="166"/>
        <v>24.477193944863171</v>
      </c>
      <c r="L3552" s="3" t="e">
        <f t="shared" si="167"/>
        <v>#N/A</v>
      </c>
    </row>
    <row r="3553" spans="1:12" x14ac:dyDescent="0.25">
      <c r="A3553" s="43" t="s">
        <v>47</v>
      </c>
      <c r="B3553" s="43" t="s">
        <v>722</v>
      </c>
      <c r="C3553" s="43" t="s">
        <v>730</v>
      </c>
      <c r="D3553" s="43" t="s">
        <v>728</v>
      </c>
      <c r="E3553" s="43" t="s">
        <v>2298</v>
      </c>
      <c r="F3553" s="43" t="s">
        <v>4095</v>
      </c>
      <c r="G3553" s="43" t="s">
        <v>4654</v>
      </c>
      <c r="H3553" s="76">
        <v>200</v>
      </c>
      <c r="I3553" s="229">
        <v>0.06</v>
      </c>
      <c r="J3553" s="73">
        <f t="shared" si="165"/>
        <v>1.1929848621579269E-3</v>
      </c>
      <c r="K3553" s="73">
        <f t="shared" si="166"/>
        <v>12.238596972431585</v>
      </c>
      <c r="L3553" s="3" t="e">
        <f t="shared" si="167"/>
        <v>#N/A</v>
      </c>
    </row>
    <row r="3554" spans="1:12" x14ac:dyDescent="0.25">
      <c r="A3554" s="43" t="s">
        <v>47</v>
      </c>
      <c r="B3554" s="43" t="s">
        <v>722</v>
      </c>
      <c r="C3554" s="43" t="s">
        <v>730</v>
      </c>
      <c r="D3554" s="43" t="s">
        <v>728</v>
      </c>
      <c r="E3554" s="43" t="s">
        <v>2298</v>
      </c>
      <c r="F3554" s="43" t="s">
        <v>4095</v>
      </c>
      <c r="G3554" s="43" t="s">
        <v>4654</v>
      </c>
      <c r="H3554" s="76">
        <v>400</v>
      </c>
      <c r="I3554" s="229">
        <v>0.06</v>
      </c>
      <c r="J3554" s="73">
        <f t="shared" si="165"/>
        <v>1.1929848621579269E-3</v>
      </c>
      <c r="K3554" s="73">
        <f t="shared" si="166"/>
        <v>24.477193944863171</v>
      </c>
      <c r="L3554" s="3" t="e">
        <f t="shared" si="167"/>
        <v>#N/A</v>
      </c>
    </row>
    <row r="3555" spans="1:12" x14ac:dyDescent="0.25">
      <c r="A3555" s="43" t="s">
        <v>47</v>
      </c>
      <c r="B3555" s="43" t="s">
        <v>722</v>
      </c>
      <c r="C3555" s="43" t="s">
        <v>730</v>
      </c>
      <c r="D3555" s="43" t="s">
        <v>728</v>
      </c>
      <c r="E3555" s="43" t="s">
        <v>2298</v>
      </c>
      <c r="F3555" s="43" t="s">
        <v>4095</v>
      </c>
      <c r="G3555" s="43" t="s">
        <v>4654</v>
      </c>
      <c r="H3555" s="76">
        <v>200</v>
      </c>
      <c r="I3555" s="229">
        <v>0.06</v>
      </c>
      <c r="J3555" s="73">
        <f t="shared" si="165"/>
        <v>1.1929848621579269E-3</v>
      </c>
      <c r="K3555" s="73">
        <f t="shared" si="166"/>
        <v>12.238596972431585</v>
      </c>
      <c r="L3555" s="3" t="e">
        <f t="shared" si="167"/>
        <v>#N/A</v>
      </c>
    </row>
    <row r="3556" spans="1:12" x14ac:dyDescent="0.25">
      <c r="A3556" s="43" t="s">
        <v>47</v>
      </c>
      <c r="B3556" s="43" t="s">
        <v>722</v>
      </c>
      <c r="C3556" s="43" t="s">
        <v>730</v>
      </c>
      <c r="D3556" s="43" t="s">
        <v>728</v>
      </c>
      <c r="E3556" s="43" t="s">
        <v>2298</v>
      </c>
      <c r="F3556" s="43" t="s">
        <v>4095</v>
      </c>
      <c r="G3556" s="43" t="s">
        <v>4654</v>
      </c>
      <c r="H3556" s="76">
        <v>200</v>
      </c>
      <c r="I3556" s="229">
        <v>0.06</v>
      </c>
      <c r="J3556" s="73">
        <f t="shared" si="165"/>
        <v>1.1929848621579269E-3</v>
      </c>
      <c r="K3556" s="73">
        <f t="shared" si="166"/>
        <v>12.238596972431585</v>
      </c>
      <c r="L3556" s="3" t="e">
        <f t="shared" si="167"/>
        <v>#N/A</v>
      </c>
    </row>
    <row r="3557" spans="1:12" x14ac:dyDescent="0.25">
      <c r="A3557" s="43" t="s">
        <v>47</v>
      </c>
      <c r="B3557" s="43" t="s">
        <v>722</v>
      </c>
      <c r="C3557" s="43" t="s">
        <v>730</v>
      </c>
      <c r="D3557" s="43" t="s">
        <v>728</v>
      </c>
      <c r="E3557" s="43" t="s">
        <v>2298</v>
      </c>
      <c r="F3557" s="43" t="s">
        <v>4095</v>
      </c>
      <c r="G3557" s="43" t="s">
        <v>4654</v>
      </c>
      <c r="H3557" s="76">
        <v>200</v>
      </c>
      <c r="I3557" s="229">
        <v>0.06</v>
      </c>
      <c r="J3557" s="73">
        <f t="shared" si="165"/>
        <v>1.1929848621579269E-3</v>
      </c>
      <c r="K3557" s="73">
        <f t="shared" si="166"/>
        <v>12.238596972431585</v>
      </c>
      <c r="L3557" s="3" t="e">
        <f t="shared" si="167"/>
        <v>#N/A</v>
      </c>
    </row>
    <row r="3558" spans="1:12" x14ac:dyDescent="0.25">
      <c r="A3558" s="43" t="s">
        <v>47</v>
      </c>
      <c r="B3558" s="43" t="s">
        <v>722</v>
      </c>
      <c r="C3558" s="43" t="s">
        <v>730</v>
      </c>
      <c r="D3558" s="43" t="s">
        <v>728</v>
      </c>
      <c r="E3558" s="43" t="s">
        <v>2298</v>
      </c>
      <c r="F3558" s="43" t="s">
        <v>4095</v>
      </c>
      <c r="G3558" s="43" t="s">
        <v>4654</v>
      </c>
      <c r="H3558" s="76">
        <v>200</v>
      </c>
      <c r="I3558" s="229">
        <v>0.06</v>
      </c>
      <c r="J3558" s="73">
        <f t="shared" si="165"/>
        <v>1.1929848621579269E-3</v>
      </c>
      <c r="K3558" s="73">
        <f t="shared" si="166"/>
        <v>12.238596972431585</v>
      </c>
      <c r="L3558" s="3" t="e">
        <f t="shared" si="167"/>
        <v>#N/A</v>
      </c>
    </row>
    <row r="3559" spans="1:12" x14ac:dyDescent="0.25">
      <c r="A3559" s="43" t="s">
        <v>47</v>
      </c>
      <c r="B3559" s="43" t="s">
        <v>722</v>
      </c>
      <c r="C3559" s="43" t="s">
        <v>730</v>
      </c>
      <c r="D3559" s="43" t="s">
        <v>728</v>
      </c>
      <c r="E3559" s="43" t="s">
        <v>2299</v>
      </c>
      <c r="F3559" s="43" t="s">
        <v>4096</v>
      </c>
      <c r="G3559" s="43" t="s">
        <v>4654</v>
      </c>
      <c r="H3559" s="76">
        <v>300</v>
      </c>
      <c r="I3559" s="229">
        <v>0.06</v>
      </c>
      <c r="J3559" s="73">
        <f t="shared" si="165"/>
        <v>1.1929848621579269E-3</v>
      </c>
      <c r="K3559" s="73">
        <f t="shared" si="166"/>
        <v>18.357895458647377</v>
      </c>
      <c r="L3559" s="3" t="e">
        <f t="shared" si="167"/>
        <v>#N/A</v>
      </c>
    </row>
    <row r="3560" spans="1:12" x14ac:dyDescent="0.25">
      <c r="A3560" s="43" t="s">
        <v>47</v>
      </c>
      <c r="B3560" s="43" t="s">
        <v>722</v>
      </c>
      <c r="C3560" s="43" t="s">
        <v>730</v>
      </c>
      <c r="D3560" s="43" t="s">
        <v>728</v>
      </c>
      <c r="E3560" s="43" t="s">
        <v>2299</v>
      </c>
      <c r="F3560" s="43" t="s">
        <v>4096</v>
      </c>
      <c r="G3560" s="43" t="s">
        <v>4654</v>
      </c>
      <c r="H3560" s="76">
        <v>700</v>
      </c>
      <c r="I3560" s="229">
        <v>0.06</v>
      </c>
      <c r="J3560" s="73">
        <f t="shared" si="165"/>
        <v>1.1929848621579269E-3</v>
      </c>
      <c r="K3560" s="73">
        <f t="shared" si="166"/>
        <v>42.835089403510551</v>
      </c>
      <c r="L3560" s="3" t="e">
        <f t="shared" si="167"/>
        <v>#N/A</v>
      </c>
    </row>
    <row r="3561" spans="1:12" x14ac:dyDescent="0.25">
      <c r="A3561" s="43" t="s">
        <v>47</v>
      </c>
      <c r="B3561" s="43" t="s">
        <v>722</v>
      </c>
      <c r="C3561" s="43" t="s">
        <v>730</v>
      </c>
      <c r="D3561" s="43" t="s">
        <v>728</v>
      </c>
      <c r="E3561" s="43" t="s">
        <v>2299</v>
      </c>
      <c r="F3561" s="43" t="s">
        <v>4096</v>
      </c>
      <c r="G3561" s="43" t="s">
        <v>4654</v>
      </c>
      <c r="H3561" s="76">
        <v>400</v>
      </c>
      <c r="I3561" s="229">
        <v>0.06</v>
      </c>
      <c r="J3561" s="73">
        <f t="shared" si="165"/>
        <v>1.1929848621579269E-3</v>
      </c>
      <c r="K3561" s="73">
        <f t="shared" si="166"/>
        <v>24.477193944863171</v>
      </c>
      <c r="L3561" s="3" t="e">
        <f t="shared" si="167"/>
        <v>#N/A</v>
      </c>
    </row>
    <row r="3562" spans="1:12" x14ac:dyDescent="0.25">
      <c r="A3562" s="43" t="s">
        <v>47</v>
      </c>
      <c r="B3562" s="43" t="s">
        <v>722</v>
      </c>
      <c r="C3562" s="43" t="s">
        <v>730</v>
      </c>
      <c r="D3562" s="43" t="s">
        <v>728</v>
      </c>
      <c r="E3562" s="43" t="s">
        <v>2299</v>
      </c>
      <c r="F3562" s="43" t="s">
        <v>4096</v>
      </c>
      <c r="G3562" s="43" t="s">
        <v>4654</v>
      </c>
      <c r="H3562" s="76">
        <v>400</v>
      </c>
      <c r="I3562" s="229">
        <v>0.06</v>
      </c>
      <c r="J3562" s="73">
        <f t="shared" si="165"/>
        <v>1.1929848621579269E-3</v>
      </c>
      <c r="K3562" s="73">
        <f t="shared" si="166"/>
        <v>24.477193944863171</v>
      </c>
      <c r="L3562" s="3" t="e">
        <f t="shared" si="167"/>
        <v>#N/A</v>
      </c>
    </row>
    <row r="3563" spans="1:12" x14ac:dyDescent="0.25">
      <c r="A3563" s="43" t="s">
        <v>47</v>
      </c>
      <c r="B3563" s="43" t="s">
        <v>722</v>
      </c>
      <c r="C3563" s="43" t="s">
        <v>730</v>
      </c>
      <c r="D3563" s="43" t="s">
        <v>728</v>
      </c>
      <c r="E3563" s="43" t="s">
        <v>2299</v>
      </c>
      <c r="F3563" s="43" t="s">
        <v>4096</v>
      </c>
      <c r="G3563" s="43" t="s">
        <v>4654</v>
      </c>
      <c r="H3563" s="76">
        <v>600</v>
      </c>
      <c r="I3563" s="229">
        <v>0.06</v>
      </c>
      <c r="J3563" s="73">
        <f t="shared" si="165"/>
        <v>1.1929848621579269E-3</v>
      </c>
      <c r="K3563" s="73">
        <f t="shared" si="166"/>
        <v>36.715790917294754</v>
      </c>
      <c r="L3563" s="3" t="e">
        <f t="shared" si="167"/>
        <v>#N/A</v>
      </c>
    </row>
    <row r="3564" spans="1:12" x14ac:dyDescent="0.25">
      <c r="A3564" s="43" t="s">
        <v>47</v>
      </c>
      <c r="B3564" s="43" t="s">
        <v>722</v>
      </c>
      <c r="C3564" s="43" t="s">
        <v>730</v>
      </c>
      <c r="D3564" s="43" t="s">
        <v>728</v>
      </c>
      <c r="E3564" s="43" t="s">
        <v>2299</v>
      </c>
      <c r="F3564" s="43" t="s">
        <v>4096</v>
      </c>
      <c r="G3564" s="43" t="s">
        <v>4654</v>
      </c>
      <c r="H3564" s="76">
        <v>400</v>
      </c>
      <c r="I3564" s="229">
        <v>0.06</v>
      </c>
      <c r="J3564" s="73">
        <f t="shared" si="165"/>
        <v>1.1929848621579269E-3</v>
      </c>
      <c r="K3564" s="73">
        <f t="shared" si="166"/>
        <v>24.477193944863171</v>
      </c>
      <c r="L3564" s="3" t="e">
        <f t="shared" si="167"/>
        <v>#N/A</v>
      </c>
    </row>
    <row r="3565" spans="1:12" x14ac:dyDescent="0.25">
      <c r="A3565" s="43" t="s">
        <v>47</v>
      </c>
      <c r="B3565" s="43" t="s">
        <v>722</v>
      </c>
      <c r="C3565" s="43" t="s">
        <v>730</v>
      </c>
      <c r="D3565" s="43" t="s">
        <v>728</v>
      </c>
      <c r="E3565" s="43" t="s">
        <v>2299</v>
      </c>
      <c r="F3565" s="43" t="s">
        <v>4096</v>
      </c>
      <c r="G3565" s="43" t="s">
        <v>4654</v>
      </c>
      <c r="H3565" s="76">
        <v>400</v>
      </c>
      <c r="I3565" s="229">
        <v>0.06</v>
      </c>
      <c r="J3565" s="73">
        <f t="shared" si="165"/>
        <v>1.1929848621579269E-3</v>
      </c>
      <c r="K3565" s="73">
        <f t="shared" si="166"/>
        <v>24.477193944863171</v>
      </c>
      <c r="L3565" s="3" t="e">
        <f t="shared" si="167"/>
        <v>#N/A</v>
      </c>
    </row>
    <row r="3566" spans="1:12" x14ac:dyDescent="0.25">
      <c r="A3566" s="43" t="s">
        <v>47</v>
      </c>
      <c r="B3566" s="43" t="s">
        <v>722</v>
      </c>
      <c r="C3566" s="43" t="s">
        <v>730</v>
      </c>
      <c r="D3566" s="43" t="s">
        <v>728</v>
      </c>
      <c r="E3566" s="43" t="s">
        <v>2299</v>
      </c>
      <c r="F3566" s="43" t="s">
        <v>4096</v>
      </c>
      <c r="G3566" s="43" t="s">
        <v>4654</v>
      </c>
      <c r="H3566" s="76">
        <v>900</v>
      </c>
      <c r="I3566" s="229">
        <v>0.06</v>
      </c>
      <c r="J3566" s="73">
        <f t="shared" si="165"/>
        <v>1.1929848621579269E-3</v>
      </c>
      <c r="K3566" s="73">
        <f t="shared" si="166"/>
        <v>55.073686375942131</v>
      </c>
      <c r="L3566" s="3" t="e">
        <f t="shared" si="167"/>
        <v>#N/A</v>
      </c>
    </row>
    <row r="3567" spans="1:12" x14ac:dyDescent="0.25">
      <c r="A3567" s="43" t="s">
        <v>47</v>
      </c>
      <c r="B3567" s="43" t="s">
        <v>722</v>
      </c>
      <c r="C3567" s="43" t="s">
        <v>730</v>
      </c>
      <c r="D3567" s="43" t="s">
        <v>728</v>
      </c>
      <c r="E3567" s="43" t="s">
        <v>2300</v>
      </c>
      <c r="F3567" s="43" t="s">
        <v>4097</v>
      </c>
      <c r="G3567" s="43" t="s">
        <v>4654</v>
      </c>
      <c r="H3567" s="76">
        <v>60</v>
      </c>
      <c r="I3567" s="229">
        <v>6.0000000000000005E-2</v>
      </c>
      <c r="J3567" s="73">
        <f t="shared" si="165"/>
        <v>1.1929848621579271E-3</v>
      </c>
      <c r="K3567" s="73">
        <f t="shared" si="166"/>
        <v>3.6715790917294759</v>
      </c>
      <c r="L3567" s="3" t="e">
        <f t="shared" si="167"/>
        <v>#N/A</v>
      </c>
    </row>
    <row r="3568" spans="1:12" x14ac:dyDescent="0.25">
      <c r="A3568" s="43" t="s">
        <v>47</v>
      </c>
      <c r="B3568" s="43" t="s">
        <v>722</v>
      </c>
      <c r="C3568" s="43" t="s">
        <v>730</v>
      </c>
      <c r="D3568" s="43" t="s">
        <v>728</v>
      </c>
      <c r="E3568" s="43" t="s">
        <v>2300</v>
      </c>
      <c r="F3568" s="43" t="s">
        <v>4097</v>
      </c>
      <c r="G3568" s="43" t="s">
        <v>4654</v>
      </c>
      <c r="H3568" s="76">
        <v>600</v>
      </c>
      <c r="I3568" s="229">
        <v>0.06</v>
      </c>
      <c r="J3568" s="73">
        <f t="shared" si="165"/>
        <v>1.1929848621579269E-3</v>
      </c>
      <c r="K3568" s="73">
        <f t="shared" si="166"/>
        <v>36.715790917294754</v>
      </c>
      <c r="L3568" s="3" t="e">
        <f t="shared" si="167"/>
        <v>#N/A</v>
      </c>
    </row>
    <row r="3569" spans="1:12" x14ac:dyDescent="0.25">
      <c r="A3569" s="43" t="s">
        <v>47</v>
      </c>
      <c r="B3569" s="43" t="s">
        <v>722</v>
      </c>
      <c r="C3569" s="43" t="s">
        <v>730</v>
      </c>
      <c r="D3569" s="43" t="s">
        <v>728</v>
      </c>
      <c r="E3569" s="43" t="s">
        <v>2300</v>
      </c>
      <c r="F3569" s="43" t="s">
        <v>4097</v>
      </c>
      <c r="G3569" s="43" t="s">
        <v>4654</v>
      </c>
      <c r="H3569" s="76">
        <v>60</v>
      </c>
      <c r="I3569" s="229">
        <v>6.0000000000000005E-2</v>
      </c>
      <c r="J3569" s="73">
        <f t="shared" si="165"/>
        <v>1.1929848621579271E-3</v>
      </c>
      <c r="K3569" s="73">
        <f t="shared" si="166"/>
        <v>3.6715790917294759</v>
      </c>
      <c r="L3569" s="3" t="e">
        <f t="shared" si="167"/>
        <v>#N/A</v>
      </c>
    </row>
    <row r="3570" spans="1:12" x14ac:dyDescent="0.25">
      <c r="A3570" s="43" t="s">
        <v>47</v>
      </c>
      <c r="B3570" s="43" t="s">
        <v>722</v>
      </c>
      <c r="C3570" s="43" t="s">
        <v>730</v>
      </c>
      <c r="D3570" s="43" t="s">
        <v>728</v>
      </c>
      <c r="E3570" s="43" t="s">
        <v>2300</v>
      </c>
      <c r="F3570" s="43" t="s">
        <v>4097</v>
      </c>
      <c r="G3570" s="43" t="s">
        <v>4654</v>
      </c>
      <c r="H3570" s="76">
        <v>740</v>
      </c>
      <c r="I3570" s="229">
        <v>0.06</v>
      </c>
      <c r="J3570" s="73">
        <f t="shared" si="165"/>
        <v>1.1929848621579269E-3</v>
      </c>
      <c r="K3570" s="73">
        <f t="shared" si="166"/>
        <v>45.282808797996864</v>
      </c>
      <c r="L3570" s="3" t="e">
        <f t="shared" si="167"/>
        <v>#N/A</v>
      </c>
    </row>
    <row r="3571" spans="1:12" x14ac:dyDescent="0.25">
      <c r="A3571" s="43" t="s">
        <v>47</v>
      </c>
      <c r="B3571" s="43" t="s">
        <v>722</v>
      </c>
      <c r="C3571" s="43" t="s">
        <v>730</v>
      </c>
      <c r="D3571" s="43" t="s">
        <v>728</v>
      </c>
      <c r="E3571" s="43" t="s">
        <v>2300</v>
      </c>
      <c r="F3571" s="43" t="s">
        <v>4097</v>
      </c>
      <c r="G3571" s="43" t="s">
        <v>4654</v>
      </c>
      <c r="H3571" s="76">
        <v>115</v>
      </c>
      <c r="I3571" s="229">
        <v>6.0000000000000005E-2</v>
      </c>
      <c r="J3571" s="73">
        <f t="shared" si="165"/>
        <v>1.1929848621579271E-3</v>
      </c>
      <c r="K3571" s="73">
        <f t="shared" si="166"/>
        <v>7.0371932591481627</v>
      </c>
      <c r="L3571" s="3" t="e">
        <f t="shared" si="167"/>
        <v>#N/A</v>
      </c>
    </row>
    <row r="3572" spans="1:12" x14ac:dyDescent="0.25">
      <c r="A3572" s="43" t="s">
        <v>47</v>
      </c>
      <c r="B3572" s="43" t="s">
        <v>722</v>
      </c>
      <c r="C3572" s="43" t="s">
        <v>730</v>
      </c>
      <c r="D3572" s="43" t="s">
        <v>728</v>
      </c>
      <c r="E3572" s="43" t="s">
        <v>2300</v>
      </c>
      <c r="F3572" s="43" t="s">
        <v>4097</v>
      </c>
      <c r="G3572" s="43" t="s">
        <v>4654</v>
      </c>
      <c r="H3572" s="76">
        <v>60</v>
      </c>
      <c r="I3572" s="229">
        <v>6.0000000000000005E-2</v>
      </c>
      <c r="J3572" s="73">
        <f t="shared" si="165"/>
        <v>1.1929848621579271E-3</v>
      </c>
      <c r="K3572" s="73">
        <f t="shared" si="166"/>
        <v>3.6715790917294759</v>
      </c>
      <c r="L3572" s="3" t="e">
        <f t="shared" si="167"/>
        <v>#N/A</v>
      </c>
    </row>
    <row r="3573" spans="1:12" x14ac:dyDescent="0.25">
      <c r="A3573" s="43" t="s">
        <v>47</v>
      </c>
      <c r="B3573" s="43" t="s">
        <v>722</v>
      </c>
      <c r="C3573" s="43" t="s">
        <v>730</v>
      </c>
      <c r="D3573" s="43" t="s">
        <v>728</v>
      </c>
      <c r="E3573" s="43" t="s">
        <v>2300</v>
      </c>
      <c r="F3573" s="43" t="s">
        <v>4097</v>
      </c>
      <c r="G3573" s="43" t="s">
        <v>4654</v>
      </c>
      <c r="H3573" s="76">
        <v>230</v>
      </c>
      <c r="I3573" s="229">
        <v>6.0000000000000005E-2</v>
      </c>
      <c r="J3573" s="73">
        <f t="shared" si="165"/>
        <v>1.1929848621579271E-3</v>
      </c>
      <c r="K3573" s="73">
        <f t="shared" si="166"/>
        <v>14.074386518296325</v>
      </c>
      <c r="L3573" s="3" t="e">
        <f t="shared" si="167"/>
        <v>#N/A</v>
      </c>
    </row>
    <row r="3574" spans="1:12" x14ac:dyDescent="0.25">
      <c r="A3574" s="43" t="s">
        <v>47</v>
      </c>
      <c r="B3574" s="43" t="s">
        <v>722</v>
      </c>
      <c r="C3574" s="43" t="s">
        <v>730</v>
      </c>
      <c r="D3574" s="43" t="s">
        <v>728</v>
      </c>
      <c r="E3574" s="43" t="s">
        <v>2300</v>
      </c>
      <c r="F3574" s="43" t="s">
        <v>4097</v>
      </c>
      <c r="G3574" s="43" t="s">
        <v>4654</v>
      </c>
      <c r="H3574" s="76">
        <v>915</v>
      </c>
      <c r="I3574" s="229">
        <v>0.06</v>
      </c>
      <c r="J3574" s="73">
        <f t="shared" si="165"/>
        <v>1.1929848621579269E-3</v>
      </c>
      <c r="K3574" s="73">
        <f t="shared" si="166"/>
        <v>55.991581148874502</v>
      </c>
      <c r="L3574" s="3" t="e">
        <f t="shared" si="167"/>
        <v>#N/A</v>
      </c>
    </row>
    <row r="3575" spans="1:12" x14ac:dyDescent="0.25">
      <c r="A3575" s="43" t="s">
        <v>47</v>
      </c>
      <c r="B3575" s="43" t="s">
        <v>722</v>
      </c>
      <c r="C3575" s="43" t="s">
        <v>730</v>
      </c>
      <c r="D3575" s="43" t="s">
        <v>728</v>
      </c>
      <c r="E3575" s="43" t="s">
        <v>2300</v>
      </c>
      <c r="F3575" s="43" t="s">
        <v>4097</v>
      </c>
      <c r="G3575" s="43" t="s">
        <v>4654</v>
      </c>
      <c r="H3575" s="76">
        <v>660</v>
      </c>
      <c r="I3575" s="229">
        <v>6.0000000000000005E-2</v>
      </c>
      <c r="J3575" s="73">
        <f t="shared" si="165"/>
        <v>1.1929848621579271E-3</v>
      </c>
      <c r="K3575" s="73">
        <f t="shared" si="166"/>
        <v>40.387370009024238</v>
      </c>
      <c r="L3575" s="3" t="e">
        <f t="shared" si="167"/>
        <v>#N/A</v>
      </c>
    </row>
    <row r="3576" spans="1:12" x14ac:dyDescent="0.25">
      <c r="A3576" s="43" t="s">
        <v>47</v>
      </c>
      <c r="B3576" s="43" t="s">
        <v>722</v>
      </c>
      <c r="C3576" s="43" t="s">
        <v>730</v>
      </c>
      <c r="D3576" s="43" t="s">
        <v>728</v>
      </c>
      <c r="E3576" s="43" t="s">
        <v>2300</v>
      </c>
      <c r="F3576" s="43" t="s">
        <v>4097</v>
      </c>
      <c r="G3576" s="43" t="s">
        <v>4654</v>
      </c>
      <c r="H3576" s="76">
        <v>260</v>
      </c>
      <c r="I3576" s="229">
        <v>0.06</v>
      </c>
      <c r="J3576" s="73">
        <f t="shared" si="165"/>
        <v>1.1929848621579269E-3</v>
      </c>
      <c r="K3576" s="73">
        <f t="shared" si="166"/>
        <v>15.91017606416106</v>
      </c>
      <c r="L3576" s="3" t="e">
        <f t="shared" si="167"/>
        <v>#N/A</v>
      </c>
    </row>
    <row r="3577" spans="1:12" x14ac:dyDescent="0.25">
      <c r="A3577" s="43" t="s">
        <v>47</v>
      </c>
      <c r="B3577" s="43" t="s">
        <v>722</v>
      </c>
      <c r="C3577" s="43" t="s">
        <v>730</v>
      </c>
      <c r="D3577" s="43" t="s">
        <v>728</v>
      </c>
      <c r="E3577" s="43" t="s">
        <v>2300</v>
      </c>
      <c r="F3577" s="43" t="s">
        <v>4097</v>
      </c>
      <c r="G3577" s="43" t="s">
        <v>4654</v>
      </c>
      <c r="H3577" s="76">
        <v>450</v>
      </c>
      <c r="I3577" s="229">
        <v>0.06</v>
      </c>
      <c r="J3577" s="73">
        <f t="shared" si="165"/>
        <v>1.1929848621579269E-3</v>
      </c>
      <c r="K3577" s="73">
        <f t="shared" si="166"/>
        <v>27.536843187971066</v>
      </c>
      <c r="L3577" s="3" t="e">
        <f t="shared" si="167"/>
        <v>#N/A</v>
      </c>
    </row>
    <row r="3578" spans="1:12" x14ac:dyDescent="0.25">
      <c r="A3578" s="43" t="s">
        <v>47</v>
      </c>
      <c r="B3578" s="43" t="s">
        <v>722</v>
      </c>
      <c r="C3578" s="43" t="s">
        <v>730</v>
      </c>
      <c r="D3578" s="43" t="s">
        <v>728</v>
      </c>
      <c r="E3578" s="43" t="s">
        <v>2300</v>
      </c>
      <c r="F3578" s="43" t="s">
        <v>4097</v>
      </c>
      <c r="G3578" s="43" t="s">
        <v>4654</v>
      </c>
      <c r="H3578" s="76">
        <v>250</v>
      </c>
      <c r="I3578" s="229">
        <v>0.06</v>
      </c>
      <c r="J3578" s="73">
        <f t="shared" si="165"/>
        <v>1.1929848621579269E-3</v>
      </c>
      <c r="K3578" s="73">
        <f t="shared" si="166"/>
        <v>15.298246215539482</v>
      </c>
      <c r="L3578" s="3" t="e">
        <f t="shared" si="167"/>
        <v>#N/A</v>
      </c>
    </row>
    <row r="3579" spans="1:12" x14ac:dyDescent="0.25">
      <c r="A3579" s="43" t="s">
        <v>47</v>
      </c>
      <c r="B3579" s="43" t="s">
        <v>722</v>
      </c>
      <c r="C3579" s="43" t="s">
        <v>730</v>
      </c>
      <c r="D3579" s="43" t="s">
        <v>728</v>
      </c>
      <c r="E3579" s="43" t="s">
        <v>2300</v>
      </c>
      <c r="F3579" s="43" t="s">
        <v>4097</v>
      </c>
      <c r="G3579" s="43" t="s">
        <v>4654</v>
      </c>
      <c r="H3579" s="76">
        <v>60</v>
      </c>
      <c r="I3579" s="229">
        <v>6.0000000000000005E-2</v>
      </c>
      <c r="J3579" s="73">
        <f t="shared" si="165"/>
        <v>1.1929848621579271E-3</v>
      </c>
      <c r="K3579" s="73">
        <f t="shared" si="166"/>
        <v>3.6715790917294759</v>
      </c>
      <c r="L3579" s="3" t="e">
        <f t="shared" si="167"/>
        <v>#N/A</v>
      </c>
    </row>
    <row r="3580" spans="1:12" x14ac:dyDescent="0.25">
      <c r="A3580" s="43" t="s">
        <v>47</v>
      </c>
      <c r="B3580" s="43" t="s">
        <v>722</v>
      </c>
      <c r="C3580" s="43" t="s">
        <v>730</v>
      </c>
      <c r="D3580" s="43" t="s">
        <v>728</v>
      </c>
      <c r="E3580" s="43" t="s">
        <v>2300</v>
      </c>
      <c r="F3580" s="43" t="s">
        <v>4097</v>
      </c>
      <c r="G3580" s="43" t="s">
        <v>4654</v>
      </c>
      <c r="H3580" s="76">
        <v>315</v>
      </c>
      <c r="I3580" s="229">
        <v>0.06</v>
      </c>
      <c r="J3580" s="73">
        <f t="shared" si="165"/>
        <v>1.1929848621579269E-3</v>
      </c>
      <c r="K3580" s="73">
        <f t="shared" si="166"/>
        <v>19.275790231579748</v>
      </c>
      <c r="L3580" s="3" t="e">
        <f t="shared" si="167"/>
        <v>#N/A</v>
      </c>
    </row>
    <row r="3581" spans="1:12" x14ac:dyDescent="0.25">
      <c r="A3581" s="43" t="s">
        <v>47</v>
      </c>
      <c r="B3581" s="43" t="s">
        <v>722</v>
      </c>
      <c r="C3581" s="43" t="s">
        <v>730</v>
      </c>
      <c r="D3581" s="43" t="s">
        <v>728</v>
      </c>
      <c r="E3581" s="43" t="s">
        <v>2300</v>
      </c>
      <c r="F3581" s="43" t="s">
        <v>4097</v>
      </c>
      <c r="G3581" s="43" t="s">
        <v>4654</v>
      </c>
      <c r="H3581" s="76">
        <v>200</v>
      </c>
      <c r="I3581" s="229">
        <v>0.06</v>
      </c>
      <c r="J3581" s="73">
        <f t="shared" si="165"/>
        <v>1.1929848621579269E-3</v>
      </c>
      <c r="K3581" s="73">
        <f t="shared" si="166"/>
        <v>12.238596972431585</v>
      </c>
      <c r="L3581" s="3" t="e">
        <f t="shared" si="167"/>
        <v>#N/A</v>
      </c>
    </row>
    <row r="3582" spans="1:12" x14ac:dyDescent="0.25">
      <c r="A3582" s="43" t="s">
        <v>47</v>
      </c>
      <c r="B3582" s="43" t="s">
        <v>722</v>
      </c>
      <c r="C3582" s="43" t="s">
        <v>730</v>
      </c>
      <c r="D3582" s="43" t="s">
        <v>728</v>
      </c>
      <c r="E3582" s="43" t="s">
        <v>2300</v>
      </c>
      <c r="F3582" s="43" t="s">
        <v>4097</v>
      </c>
      <c r="G3582" s="43" t="s">
        <v>4654</v>
      </c>
      <c r="H3582" s="76">
        <v>115</v>
      </c>
      <c r="I3582" s="229">
        <v>6.0000000000000005E-2</v>
      </c>
      <c r="J3582" s="73">
        <f t="shared" si="165"/>
        <v>1.1929848621579271E-3</v>
      </c>
      <c r="K3582" s="73">
        <f t="shared" si="166"/>
        <v>7.0371932591481627</v>
      </c>
      <c r="L3582" s="3" t="e">
        <f t="shared" si="167"/>
        <v>#N/A</v>
      </c>
    </row>
    <row r="3583" spans="1:12" x14ac:dyDescent="0.25">
      <c r="A3583" s="43" t="s">
        <v>47</v>
      </c>
      <c r="B3583" s="43" t="s">
        <v>722</v>
      </c>
      <c r="C3583" s="43" t="s">
        <v>730</v>
      </c>
      <c r="D3583" s="43" t="s">
        <v>728</v>
      </c>
      <c r="E3583" s="43" t="s">
        <v>2300</v>
      </c>
      <c r="F3583" s="43" t="s">
        <v>4097</v>
      </c>
      <c r="G3583" s="43" t="s">
        <v>4654</v>
      </c>
      <c r="H3583" s="76">
        <v>95</v>
      </c>
      <c r="I3583" s="229">
        <v>6.0000000000000005E-2</v>
      </c>
      <c r="J3583" s="73">
        <f t="shared" si="165"/>
        <v>1.1929848621579271E-3</v>
      </c>
      <c r="K3583" s="73">
        <f t="shared" si="166"/>
        <v>5.8133335619050035</v>
      </c>
      <c r="L3583" s="3" t="e">
        <f t="shared" si="167"/>
        <v>#N/A</v>
      </c>
    </row>
    <row r="3584" spans="1:12" x14ac:dyDescent="0.25">
      <c r="A3584" s="43" t="s">
        <v>47</v>
      </c>
      <c r="B3584" s="43" t="s">
        <v>722</v>
      </c>
      <c r="C3584" s="43" t="s">
        <v>730</v>
      </c>
      <c r="D3584" s="43" t="s">
        <v>728</v>
      </c>
      <c r="E3584" s="43" t="s">
        <v>2300</v>
      </c>
      <c r="F3584" s="43" t="s">
        <v>4097</v>
      </c>
      <c r="G3584" s="43" t="s">
        <v>4654</v>
      </c>
      <c r="H3584" s="76">
        <v>95</v>
      </c>
      <c r="I3584" s="229">
        <v>6.0000000000000005E-2</v>
      </c>
      <c r="J3584" s="73">
        <f t="shared" si="165"/>
        <v>1.1929848621579271E-3</v>
      </c>
      <c r="K3584" s="73">
        <f t="shared" si="166"/>
        <v>5.8133335619050035</v>
      </c>
      <c r="L3584" s="3" t="e">
        <f t="shared" si="167"/>
        <v>#N/A</v>
      </c>
    </row>
    <row r="3585" spans="1:12" x14ac:dyDescent="0.25">
      <c r="A3585" s="43" t="s">
        <v>47</v>
      </c>
      <c r="B3585" s="43" t="s">
        <v>722</v>
      </c>
      <c r="C3585" s="43" t="s">
        <v>730</v>
      </c>
      <c r="D3585" s="43" t="s">
        <v>728</v>
      </c>
      <c r="E3585" s="43" t="s">
        <v>2300</v>
      </c>
      <c r="F3585" s="43" t="s">
        <v>4097</v>
      </c>
      <c r="G3585" s="43" t="s">
        <v>4654</v>
      </c>
      <c r="H3585" s="76">
        <v>235</v>
      </c>
      <c r="I3585" s="229">
        <v>0.06</v>
      </c>
      <c r="J3585" s="73">
        <f t="shared" si="165"/>
        <v>1.1929848621579269E-3</v>
      </c>
      <c r="K3585" s="73">
        <f t="shared" si="166"/>
        <v>14.380351442607113</v>
      </c>
      <c r="L3585" s="3" t="e">
        <f t="shared" si="167"/>
        <v>#N/A</v>
      </c>
    </row>
    <row r="3586" spans="1:12" x14ac:dyDescent="0.25">
      <c r="A3586" s="43" t="s">
        <v>47</v>
      </c>
      <c r="B3586" s="43" t="s">
        <v>722</v>
      </c>
      <c r="C3586" s="43" t="s">
        <v>730</v>
      </c>
      <c r="D3586" s="43" t="s">
        <v>728</v>
      </c>
      <c r="E3586" s="43" t="s">
        <v>2301</v>
      </c>
      <c r="F3586" s="43" t="s">
        <v>4098</v>
      </c>
      <c r="G3586" s="43" t="s">
        <v>4654</v>
      </c>
      <c r="H3586" s="76">
        <v>720</v>
      </c>
      <c r="I3586" s="229">
        <v>6.0000000000000005E-2</v>
      </c>
      <c r="J3586" s="73">
        <f t="shared" si="165"/>
        <v>1.1929848621579271E-3</v>
      </c>
      <c r="K3586" s="73">
        <f t="shared" si="166"/>
        <v>44.058949100753715</v>
      </c>
      <c r="L3586" s="3" t="e">
        <f t="shared" si="167"/>
        <v>#N/A</v>
      </c>
    </row>
    <row r="3587" spans="1:12" x14ac:dyDescent="0.25">
      <c r="A3587" s="43" t="s">
        <v>47</v>
      </c>
      <c r="B3587" s="43" t="s">
        <v>722</v>
      </c>
      <c r="C3587" s="43" t="s">
        <v>730</v>
      </c>
      <c r="D3587" s="43" t="s">
        <v>728</v>
      </c>
      <c r="E3587" s="43" t="s">
        <v>2301</v>
      </c>
      <c r="F3587" s="43" t="s">
        <v>4098</v>
      </c>
      <c r="G3587" s="43" t="s">
        <v>4654</v>
      </c>
      <c r="H3587" s="76">
        <v>910</v>
      </c>
      <c r="I3587" s="229">
        <v>6.0000000000000005E-2</v>
      </c>
      <c r="J3587" s="73">
        <f t="shared" si="165"/>
        <v>1.1929848621579271E-3</v>
      </c>
      <c r="K3587" s="73">
        <f t="shared" si="166"/>
        <v>55.685616224563724</v>
      </c>
      <c r="L3587" s="3" t="e">
        <f t="shared" si="167"/>
        <v>#N/A</v>
      </c>
    </row>
    <row r="3588" spans="1:12" x14ac:dyDescent="0.25">
      <c r="A3588" s="43" t="s">
        <v>47</v>
      </c>
      <c r="B3588" s="43" t="s">
        <v>722</v>
      </c>
      <c r="C3588" s="43" t="s">
        <v>730</v>
      </c>
      <c r="D3588" s="43" t="s">
        <v>728</v>
      </c>
      <c r="E3588" s="43" t="s">
        <v>2301</v>
      </c>
      <c r="F3588" s="43" t="s">
        <v>4098</v>
      </c>
      <c r="G3588" s="43" t="s">
        <v>4654</v>
      </c>
      <c r="H3588" s="76">
        <v>60</v>
      </c>
      <c r="I3588" s="229">
        <v>6.0000000000000005E-2</v>
      </c>
      <c r="J3588" s="73">
        <f t="shared" si="165"/>
        <v>1.1929848621579271E-3</v>
      </c>
      <c r="K3588" s="73">
        <f t="shared" si="166"/>
        <v>3.6715790917294759</v>
      </c>
      <c r="L3588" s="3" t="e">
        <f t="shared" si="167"/>
        <v>#N/A</v>
      </c>
    </row>
    <row r="3589" spans="1:12" x14ac:dyDescent="0.25">
      <c r="A3589" s="43" t="s">
        <v>47</v>
      </c>
      <c r="B3589" s="43" t="s">
        <v>722</v>
      </c>
      <c r="C3589" s="43" t="s">
        <v>730</v>
      </c>
      <c r="D3589" s="43" t="s">
        <v>728</v>
      </c>
      <c r="E3589" s="43" t="s">
        <v>2301</v>
      </c>
      <c r="F3589" s="43" t="s">
        <v>4098</v>
      </c>
      <c r="G3589" s="43" t="s">
        <v>4654</v>
      </c>
      <c r="H3589" s="76">
        <v>1990</v>
      </c>
      <c r="I3589" s="229">
        <v>6.0000000000000005E-2</v>
      </c>
      <c r="J3589" s="73">
        <f t="shared" si="165"/>
        <v>1.1929848621579271E-3</v>
      </c>
      <c r="K3589" s="73">
        <f t="shared" si="166"/>
        <v>121.77403987569429</v>
      </c>
      <c r="L3589" s="3" t="e">
        <f t="shared" si="167"/>
        <v>#N/A</v>
      </c>
    </row>
    <row r="3590" spans="1:12" x14ac:dyDescent="0.25">
      <c r="A3590" s="43" t="s">
        <v>47</v>
      </c>
      <c r="B3590" s="43" t="s">
        <v>722</v>
      </c>
      <c r="C3590" s="43" t="s">
        <v>730</v>
      </c>
      <c r="D3590" s="43" t="s">
        <v>728</v>
      </c>
      <c r="E3590" s="43" t="s">
        <v>2301</v>
      </c>
      <c r="F3590" s="43" t="s">
        <v>4098</v>
      </c>
      <c r="G3590" s="43" t="s">
        <v>4654</v>
      </c>
      <c r="H3590" s="76">
        <v>690</v>
      </c>
      <c r="I3590" s="229">
        <v>0.06</v>
      </c>
      <c r="J3590" s="73">
        <f t="shared" si="165"/>
        <v>1.1929848621579269E-3</v>
      </c>
      <c r="K3590" s="73">
        <f t="shared" si="166"/>
        <v>42.223159554888973</v>
      </c>
      <c r="L3590" s="3" t="e">
        <f t="shared" si="167"/>
        <v>#N/A</v>
      </c>
    </row>
    <row r="3591" spans="1:12" x14ac:dyDescent="0.25">
      <c r="A3591" s="43" t="s">
        <v>47</v>
      </c>
      <c r="B3591" s="43" t="s">
        <v>722</v>
      </c>
      <c r="C3591" s="43" t="s">
        <v>730</v>
      </c>
      <c r="D3591" s="43" t="s">
        <v>728</v>
      </c>
      <c r="E3591" s="43" t="s">
        <v>2301</v>
      </c>
      <c r="F3591" s="43" t="s">
        <v>4098</v>
      </c>
      <c r="G3591" s="43" t="s">
        <v>4654</v>
      </c>
      <c r="H3591" s="76">
        <v>840</v>
      </c>
      <c r="I3591" s="229">
        <v>0.06</v>
      </c>
      <c r="J3591" s="73">
        <f t="shared" ref="J3591:J3654" si="168">I3591*$J$5</f>
        <v>1.1929848621579269E-3</v>
      </c>
      <c r="K3591" s="73">
        <f t="shared" ref="K3591:K3654" si="169">(I3591+J3591)*H3591</f>
        <v>51.402107284212661</v>
      </c>
      <c r="L3591" s="3" t="e">
        <f t="shared" ref="L3591:L3654" si="170">MATCH(C3591,$C$7237:$C$7264,0)</f>
        <v>#N/A</v>
      </c>
    </row>
    <row r="3592" spans="1:12" x14ac:dyDescent="0.25">
      <c r="A3592" s="43" t="s">
        <v>47</v>
      </c>
      <c r="B3592" s="43" t="s">
        <v>722</v>
      </c>
      <c r="C3592" s="43" t="s">
        <v>730</v>
      </c>
      <c r="D3592" s="43" t="s">
        <v>728</v>
      </c>
      <c r="E3592" s="43" t="s">
        <v>2301</v>
      </c>
      <c r="F3592" s="43" t="s">
        <v>4098</v>
      </c>
      <c r="G3592" s="43" t="s">
        <v>4654</v>
      </c>
      <c r="H3592" s="76">
        <v>480</v>
      </c>
      <c r="I3592" s="229">
        <v>6.0000000000000005E-2</v>
      </c>
      <c r="J3592" s="73">
        <f t="shared" si="168"/>
        <v>1.1929848621579271E-3</v>
      </c>
      <c r="K3592" s="73">
        <f t="shared" si="169"/>
        <v>29.372632733835808</v>
      </c>
      <c r="L3592" s="3" t="e">
        <f t="shared" si="170"/>
        <v>#N/A</v>
      </c>
    </row>
    <row r="3593" spans="1:12" x14ac:dyDescent="0.25">
      <c r="A3593" s="43" t="s">
        <v>47</v>
      </c>
      <c r="B3593" s="43" t="s">
        <v>722</v>
      </c>
      <c r="C3593" s="43" t="s">
        <v>730</v>
      </c>
      <c r="D3593" s="43" t="s">
        <v>728</v>
      </c>
      <c r="E3593" s="43" t="s">
        <v>2301</v>
      </c>
      <c r="F3593" s="43" t="s">
        <v>4098</v>
      </c>
      <c r="G3593" s="43" t="s">
        <v>4654</v>
      </c>
      <c r="H3593" s="76">
        <v>660</v>
      </c>
      <c r="I3593" s="229">
        <v>6.0000000000000005E-2</v>
      </c>
      <c r="J3593" s="73">
        <f t="shared" si="168"/>
        <v>1.1929848621579271E-3</v>
      </c>
      <c r="K3593" s="73">
        <f t="shared" si="169"/>
        <v>40.387370009024238</v>
      </c>
      <c r="L3593" s="3" t="e">
        <f t="shared" si="170"/>
        <v>#N/A</v>
      </c>
    </row>
    <row r="3594" spans="1:12" x14ac:dyDescent="0.25">
      <c r="A3594" s="43" t="s">
        <v>47</v>
      </c>
      <c r="B3594" s="43" t="s">
        <v>722</v>
      </c>
      <c r="C3594" s="43" t="s">
        <v>730</v>
      </c>
      <c r="D3594" s="43" t="s">
        <v>728</v>
      </c>
      <c r="E3594" s="43" t="s">
        <v>2301</v>
      </c>
      <c r="F3594" s="43" t="s">
        <v>4098</v>
      </c>
      <c r="G3594" s="43" t="s">
        <v>4654</v>
      </c>
      <c r="H3594" s="76">
        <v>180</v>
      </c>
      <c r="I3594" s="229">
        <v>6.0000000000000005E-2</v>
      </c>
      <c r="J3594" s="73">
        <f t="shared" si="168"/>
        <v>1.1929848621579271E-3</v>
      </c>
      <c r="K3594" s="73">
        <f t="shared" si="169"/>
        <v>11.014737275188429</v>
      </c>
      <c r="L3594" s="3" t="e">
        <f t="shared" si="170"/>
        <v>#N/A</v>
      </c>
    </row>
    <row r="3595" spans="1:12" x14ac:dyDescent="0.25">
      <c r="A3595" s="43" t="s">
        <v>47</v>
      </c>
      <c r="B3595" s="43" t="s">
        <v>722</v>
      </c>
      <c r="C3595" s="43" t="s">
        <v>730</v>
      </c>
      <c r="D3595" s="43" t="s">
        <v>728</v>
      </c>
      <c r="E3595" s="43" t="s">
        <v>2301</v>
      </c>
      <c r="F3595" s="43" t="s">
        <v>4098</v>
      </c>
      <c r="G3595" s="43" t="s">
        <v>4654</v>
      </c>
      <c r="H3595" s="76">
        <v>380</v>
      </c>
      <c r="I3595" s="229">
        <v>6.0000000000000005E-2</v>
      </c>
      <c r="J3595" s="73">
        <f t="shared" si="168"/>
        <v>1.1929848621579271E-3</v>
      </c>
      <c r="K3595" s="73">
        <f t="shared" si="169"/>
        <v>23.253334247620014</v>
      </c>
      <c r="L3595" s="3" t="e">
        <f t="shared" si="170"/>
        <v>#N/A</v>
      </c>
    </row>
    <row r="3596" spans="1:12" x14ac:dyDescent="0.25">
      <c r="A3596" s="43" t="s">
        <v>47</v>
      </c>
      <c r="B3596" s="43" t="s">
        <v>722</v>
      </c>
      <c r="C3596" s="43" t="s">
        <v>730</v>
      </c>
      <c r="D3596" s="43" t="s">
        <v>728</v>
      </c>
      <c r="E3596" s="43" t="s">
        <v>2301</v>
      </c>
      <c r="F3596" s="43" t="s">
        <v>4098</v>
      </c>
      <c r="G3596" s="43" t="s">
        <v>4654</v>
      </c>
      <c r="H3596" s="76">
        <v>85</v>
      </c>
      <c r="I3596" s="229">
        <v>0.06</v>
      </c>
      <c r="J3596" s="73">
        <f t="shared" si="168"/>
        <v>1.1929848621579269E-3</v>
      </c>
      <c r="K3596" s="73">
        <f t="shared" si="169"/>
        <v>5.2014037132834234</v>
      </c>
      <c r="L3596" s="3" t="e">
        <f t="shared" si="170"/>
        <v>#N/A</v>
      </c>
    </row>
    <row r="3597" spans="1:12" x14ac:dyDescent="0.25">
      <c r="A3597" s="43" t="s">
        <v>47</v>
      </c>
      <c r="B3597" s="43" t="s">
        <v>722</v>
      </c>
      <c r="C3597" s="43" t="s">
        <v>730</v>
      </c>
      <c r="D3597" s="43" t="s">
        <v>728</v>
      </c>
      <c r="E3597" s="43" t="s">
        <v>2301</v>
      </c>
      <c r="F3597" s="43" t="s">
        <v>4098</v>
      </c>
      <c r="G3597" s="43" t="s">
        <v>4654</v>
      </c>
      <c r="H3597" s="76">
        <v>2350</v>
      </c>
      <c r="I3597" s="229">
        <v>0.06</v>
      </c>
      <c r="J3597" s="73">
        <f t="shared" si="168"/>
        <v>1.1929848621579269E-3</v>
      </c>
      <c r="K3597" s="73">
        <f t="shared" si="169"/>
        <v>143.80351442607113</v>
      </c>
      <c r="L3597" s="3" t="e">
        <f t="shared" si="170"/>
        <v>#N/A</v>
      </c>
    </row>
    <row r="3598" spans="1:12" x14ac:dyDescent="0.25">
      <c r="A3598" s="43" t="s">
        <v>47</v>
      </c>
      <c r="B3598" s="43" t="s">
        <v>722</v>
      </c>
      <c r="C3598" s="43" t="s">
        <v>730</v>
      </c>
      <c r="D3598" s="43" t="s">
        <v>728</v>
      </c>
      <c r="E3598" s="43" t="s">
        <v>2301</v>
      </c>
      <c r="F3598" s="43" t="s">
        <v>4098</v>
      </c>
      <c r="G3598" s="43" t="s">
        <v>4654</v>
      </c>
      <c r="H3598" s="76">
        <v>1520</v>
      </c>
      <c r="I3598" s="229">
        <v>6.0000000000000005E-2</v>
      </c>
      <c r="J3598" s="73">
        <f t="shared" si="168"/>
        <v>1.1929848621579271E-3</v>
      </c>
      <c r="K3598" s="73">
        <f t="shared" si="169"/>
        <v>93.013336990480056</v>
      </c>
      <c r="L3598" s="3" t="e">
        <f t="shared" si="170"/>
        <v>#N/A</v>
      </c>
    </row>
    <row r="3599" spans="1:12" x14ac:dyDescent="0.25">
      <c r="A3599" s="43" t="s">
        <v>47</v>
      </c>
      <c r="B3599" s="43" t="s">
        <v>722</v>
      </c>
      <c r="C3599" s="43" t="s">
        <v>730</v>
      </c>
      <c r="D3599" s="43" t="s">
        <v>728</v>
      </c>
      <c r="E3599" s="43" t="s">
        <v>2301</v>
      </c>
      <c r="F3599" s="43" t="s">
        <v>4098</v>
      </c>
      <c r="G3599" s="43" t="s">
        <v>4654</v>
      </c>
      <c r="H3599" s="76">
        <v>730</v>
      </c>
      <c r="I3599" s="229">
        <v>0.06</v>
      </c>
      <c r="J3599" s="73">
        <f t="shared" si="168"/>
        <v>1.1929848621579269E-3</v>
      </c>
      <c r="K3599" s="73">
        <f t="shared" si="169"/>
        <v>44.670878949375286</v>
      </c>
      <c r="L3599" s="3" t="e">
        <f t="shared" si="170"/>
        <v>#N/A</v>
      </c>
    </row>
    <row r="3600" spans="1:12" x14ac:dyDescent="0.25">
      <c r="A3600" s="43" t="s">
        <v>47</v>
      </c>
      <c r="B3600" s="43" t="s">
        <v>722</v>
      </c>
      <c r="C3600" s="43" t="s">
        <v>730</v>
      </c>
      <c r="D3600" s="43" t="s">
        <v>728</v>
      </c>
      <c r="E3600" s="43" t="s">
        <v>2301</v>
      </c>
      <c r="F3600" s="43" t="s">
        <v>4098</v>
      </c>
      <c r="G3600" s="43" t="s">
        <v>4654</v>
      </c>
      <c r="H3600" s="76">
        <v>1930</v>
      </c>
      <c r="I3600" s="229">
        <v>0.06</v>
      </c>
      <c r="J3600" s="73">
        <f t="shared" si="168"/>
        <v>1.1929848621579269E-3</v>
      </c>
      <c r="K3600" s="73">
        <f t="shared" si="169"/>
        <v>118.1024607839648</v>
      </c>
      <c r="L3600" s="3" t="e">
        <f t="shared" si="170"/>
        <v>#N/A</v>
      </c>
    </row>
    <row r="3601" spans="1:12" x14ac:dyDescent="0.25">
      <c r="A3601" s="43" t="s">
        <v>47</v>
      </c>
      <c r="B3601" s="43" t="s">
        <v>722</v>
      </c>
      <c r="C3601" s="43" t="s">
        <v>730</v>
      </c>
      <c r="D3601" s="43" t="s">
        <v>728</v>
      </c>
      <c r="E3601" s="43" t="s">
        <v>2301</v>
      </c>
      <c r="F3601" s="43" t="s">
        <v>4098</v>
      </c>
      <c r="G3601" s="43" t="s">
        <v>4654</v>
      </c>
      <c r="H3601" s="76">
        <v>1150</v>
      </c>
      <c r="I3601" s="229">
        <v>0.06</v>
      </c>
      <c r="J3601" s="73">
        <f t="shared" si="168"/>
        <v>1.1929848621579269E-3</v>
      </c>
      <c r="K3601" s="73">
        <f t="shared" si="169"/>
        <v>70.37193259148161</v>
      </c>
      <c r="L3601" s="3" t="e">
        <f t="shared" si="170"/>
        <v>#N/A</v>
      </c>
    </row>
    <row r="3602" spans="1:12" x14ac:dyDescent="0.25">
      <c r="A3602" s="43" t="s">
        <v>47</v>
      </c>
      <c r="B3602" s="43" t="s">
        <v>722</v>
      </c>
      <c r="C3602" s="43" t="s">
        <v>730</v>
      </c>
      <c r="D3602" s="43" t="s">
        <v>728</v>
      </c>
      <c r="E3602" s="43" t="s">
        <v>2301</v>
      </c>
      <c r="F3602" s="43" t="s">
        <v>4098</v>
      </c>
      <c r="G3602" s="43" t="s">
        <v>4654</v>
      </c>
      <c r="H3602" s="76">
        <v>1785</v>
      </c>
      <c r="I3602" s="229">
        <v>0.06</v>
      </c>
      <c r="J3602" s="73">
        <f t="shared" si="168"/>
        <v>1.1929848621579269E-3</v>
      </c>
      <c r="K3602" s="73">
        <f t="shared" si="169"/>
        <v>109.22947797895191</v>
      </c>
      <c r="L3602" s="3" t="e">
        <f t="shared" si="170"/>
        <v>#N/A</v>
      </c>
    </row>
    <row r="3603" spans="1:12" x14ac:dyDescent="0.25">
      <c r="A3603" s="43" t="s">
        <v>47</v>
      </c>
      <c r="B3603" s="43" t="s">
        <v>722</v>
      </c>
      <c r="C3603" s="43" t="s">
        <v>730</v>
      </c>
      <c r="D3603" s="43" t="s">
        <v>728</v>
      </c>
      <c r="E3603" s="43" t="s">
        <v>2301</v>
      </c>
      <c r="F3603" s="43" t="s">
        <v>4098</v>
      </c>
      <c r="G3603" s="43" t="s">
        <v>4654</v>
      </c>
      <c r="H3603" s="76">
        <v>890</v>
      </c>
      <c r="I3603" s="229">
        <v>0.06</v>
      </c>
      <c r="J3603" s="73">
        <f t="shared" si="168"/>
        <v>1.1929848621579269E-3</v>
      </c>
      <c r="K3603" s="73">
        <f t="shared" si="169"/>
        <v>54.461756527320553</v>
      </c>
      <c r="L3603" s="3" t="e">
        <f t="shared" si="170"/>
        <v>#N/A</v>
      </c>
    </row>
    <row r="3604" spans="1:12" x14ac:dyDescent="0.25">
      <c r="A3604" s="43" t="s">
        <v>47</v>
      </c>
      <c r="B3604" s="43" t="s">
        <v>722</v>
      </c>
      <c r="C3604" s="43" t="s">
        <v>730</v>
      </c>
      <c r="D3604" s="43" t="s">
        <v>728</v>
      </c>
      <c r="E3604" s="43" t="s">
        <v>2301</v>
      </c>
      <c r="F3604" s="43" t="s">
        <v>4098</v>
      </c>
      <c r="G3604" s="43" t="s">
        <v>4654</v>
      </c>
      <c r="H3604" s="76">
        <v>610</v>
      </c>
      <c r="I3604" s="229">
        <v>6.0000000000000005E-2</v>
      </c>
      <c r="J3604" s="73">
        <f t="shared" si="168"/>
        <v>1.1929848621579271E-3</v>
      </c>
      <c r="K3604" s="73">
        <f t="shared" si="169"/>
        <v>37.327720765916339</v>
      </c>
      <c r="L3604" s="3" t="e">
        <f t="shared" si="170"/>
        <v>#N/A</v>
      </c>
    </row>
    <row r="3605" spans="1:12" x14ac:dyDescent="0.25">
      <c r="A3605" s="43" t="s">
        <v>47</v>
      </c>
      <c r="B3605" s="43" t="s">
        <v>722</v>
      </c>
      <c r="C3605" s="43" t="s">
        <v>730</v>
      </c>
      <c r="D3605" s="43" t="s">
        <v>728</v>
      </c>
      <c r="E3605" s="43" t="s">
        <v>2301</v>
      </c>
      <c r="F3605" s="43" t="s">
        <v>4098</v>
      </c>
      <c r="G3605" s="43" t="s">
        <v>4654</v>
      </c>
      <c r="H3605" s="76">
        <v>100</v>
      </c>
      <c r="I3605" s="229">
        <v>0.06</v>
      </c>
      <c r="J3605" s="73">
        <f t="shared" si="168"/>
        <v>1.1929848621579269E-3</v>
      </c>
      <c r="K3605" s="73">
        <f t="shared" si="169"/>
        <v>6.1192984862157926</v>
      </c>
      <c r="L3605" s="3" t="e">
        <f t="shared" si="170"/>
        <v>#N/A</v>
      </c>
    </row>
    <row r="3606" spans="1:12" x14ac:dyDescent="0.25">
      <c r="A3606" s="43" t="s">
        <v>47</v>
      </c>
      <c r="B3606" s="43" t="s">
        <v>722</v>
      </c>
      <c r="C3606" s="43" t="s">
        <v>730</v>
      </c>
      <c r="D3606" s="43" t="s">
        <v>728</v>
      </c>
      <c r="E3606" s="43" t="s">
        <v>2301</v>
      </c>
      <c r="F3606" s="43" t="s">
        <v>4098</v>
      </c>
      <c r="G3606" s="43" t="s">
        <v>4654</v>
      </c>
      <c r="H3606" s="76">
        <v>2070</v>
      </c>
      <c r="I3606" s="229">
        <v>6.0000000000000005E-2</v>
      </c>
      <c r="J3606" s="73">
        <f t="shared" si="168"/>
        <v>1.1929848621579271E-3</v>
      </c>
      <c r="K3606" s="73">
        <f t="shared" si="169"/>
        <v>126.66947866466693</v>
      </c>
      <c r="L3606" s="3" t="e">
        <f t="shared" si="170"/>
        <v>#N/A</v>
      </c>
    </row>
    <row r="3607" spans="1:12" x14ac:dyDescent="0.25">
      <c r="A3607" s="43" t="s">
        <v>47</v>
      </c>
      <c r="B3607" s="43" t="s">
        <v>722</v>
      </c>
      <c r="C3607" s="43" t="s">
        <v>730</v>
      </c>
      <c r="D3607" s="43" t="s">
        <v>728</v>
      </c>
      <c r="E3607" s="43" t="s">
        <v>2301</v>
      </c>
      <c r="F3607" s="43" t="s">
        <v>4098</v>
      </c>
      <c r="G3607" s="43" t="s">
        <v>4654</v>
      </c>
      <c r="H3607" s="76">
        <v>1010</v>
      </c>
      <c r="I3607" s="229">
        <v>6.0000000000000005E-2</v>
      </c>
      <c r="J3607" s="73">
        <f t="shared" si="168"/>
        <v>1.1929848621579271E-3</v>
      </c>
      <c r="K3607" s="73">
        <f t="shared" si="169"/>
        <v>61.804914710779514</v>
      </c>
      <c r="L3607" s="3" t="e">
        <f t="shared" si="170"/>
        <v>#N/A</v>
      </c>
    </row>
    <row r="3608" spans="1:12" x14ac:dyDescent="0.25">
      <c r="A3608" s="43" t="s">
        <v>47</v>
      </c>
      <c r="B3608" s="43" t="s">
        <v>722</v>
      </c>
      <c r="C3608" s="43" t="s">
        <v>730</v>
      </c>
      <c r="D3608" s="43" t="s">
        <v>728</v>
      </c>
      <c r="E3608" s="43" t="s">
        <v>2301</v>
      </c>
      <c r="F3608" s="43" t="s">
        <v>4098</v>
      </c>
      <c r="G3608" s="43" t="s">
        <v>4654</v>
      </c>
      <c r="H3608" s="76">
        <v>530</v>
      </c>
      <c r="I3608" s="229">
        <v>6.0000000000000005E-2</v>
      </c>
      <c r="J3608" s="73">
        <f t="shared" si="168"/>
        <v>1.1929848621579271E-3</v>
      </c>
      <c r="K3608" s="73">
        <f t="shared" si="169"/>
        <v>32.432281976943706</v>
      </c>
      <c r="L3608" s="3" t="e">
        <f t="shared" si="170"/>
        <v>#N/A</v>
      </c>
    </row>
    <row r="3609" spans="1:12" x14ac:dyDescent="0.25">
      <c r="A3609" s="43" t="s">
        <v>47</v>
      </c>
      <c r="B3609" s="43" t="s">
        <v>722</v>
      </c>
      <c r="C3609" s="43" t="s">
        <v>730</v>
      </c>
      <c r="D3609" s="43" t="s">
        <v>728</v>
      </c>
      <c r="E3609" s="43" t="s">
        <v>2302</v>
      </c>
      <c r="F3609" s="43" t="s">
        <v>4099</v>
      </c>
      <c r="G3609" s="43" t="s">
        <v>4654</v>
      </c>
      <c r="H3609" s="76">
        <v>525</v>
      </c>
      <c r="I3609" s="229">
        <v>0.06</v>
      </c>
      <c r="J3609" s="73">
        <f t="shared" si="168"/>
        <v>1.1929848621579269E-3</v>
      </c>
      <c r="K3609" s="73">
        <f t="shared" si="169"/>
        <v>32.126317052632913</v>
      </c>
      <c r="L3609" s="3" t="e">
        <f t="shared" si="170"/>
        <v>#N/A</v>
      </c>
    </row>
    <row r="3610" spans="1:12" x14ac:dyDescent="0.25">
      <c r="A3610" s="43" t="s">
        <v>47</v>
      </c>
      <c r="B3610" s="43" t="s">
        <v>722</v>
      </c>
      <c r="C3610" s="43" t="s">
        <v>730</v>
      </c>
      <c r="D3610" s="43" t="s">
        <v>728</v>
      </c>
      <c r="E3610" s="43" t="s">
        <v>2302</v>
      </c>
      <c r="F3610" s="43" t="s">
        <v>4099</v>
      </c>
      <c r="G3610" s="43" t="s">
        <v>4654</v>
      </c>
      <c r="H3610" s="76">
        <v>700</v>
      </c>
      <c r="I3610" s="229">
        <v>0.06</v>
      </c>
      <c r="J3610" s="73">
        <f t="shared" si="168"/>
        <v>1.1929848621579269E-3</v>
      </c>
      <c r="K3610" s="73">
        <f t="shared" si="169"/>
        <v>42.835089403510551</v>
      </c>
      <c r="L3610" s="3" t="e">
        <f t="shared" si="170"/>
        <v>#N/A</v>
      </c>
    </row>
    <row r="3611" spans="1:12" x14ac:dyDescent="0.25">
      <c r="A3611" s="43" t="s">
        <v>47</v>
      </c>
      <c r="B3611" s="43" t="s">
        <v>722</v>
      </c>
      <c r="C3611" s="43" t="s">
        <v>730</v>
      </c>
      <c r="D3611" s="43" t="s">
        <v>728</v>
      </c>
      <c r="E3611" s="43" t="s">
        <v>2302</v>
      </c>
      <c r="F3611" s="43" t="s">
        <v>4099</v>
      </c>
      <c r="G3611" s="43" t="s">
        <v>4654</v>
      </c>
      <c r="H3611" s="76">
        <v>135</v>
      </c>
      <c r="I3611" s="229">
        <v>0.06</v>
      </c>
      <c r="J3611" s="73">
        <f t="shared" si="168"/>
        <v>1.1929848621579269E-3</v>
      </c>
      <c r="K3611" s="73">
        <f t="shared" si="169"/>
        <v>8.2610529563913193</v>
      </c>
      <c r="L3611" s="3" t="e">
        <f t="shared" si="170"/>
        <v>#N/A</v>
      </c>
    </row>
    <row r="3612" spans="1:12" x14ac:dyDescent="0.25">
      <c r="A3612" s="43" t="s">
        <v>47</v>
      </c>
      <c r="B3612" s="43" t="s">
        <v>722</v>
      </c>
      <c r="C3612" s="43" t="s">
        <v>730</v>
      </c>
      <c r="D3612" s="43" t="s">
        <v>728</v>
      </c>
      <c r="E3612" s="43" t="s">
        <v>2302</v>
      </c>
      <c r="F3612" s="43" t="s">
        <v>4099</v>
      </c>
      <c r="G3612" s="43" t="s">
        <v>4654</v>
      </c>
      <c r="H3612" s="76">
        <v>430</v>
      </c>
      <c r="I3612" s="229">
        <v>6.0000000000000005E-2</v>
      </c>
      <c r="J3612" s="73">
        <f t="shared" si="168"/>
        <v>1.1929848621579271E-3</v>
      </c>
      <c r="K3612" s="73">
        <f t="shared" si="169"/>
        <v>26.312983490727913</v>
      </c>
      <c r="L3612" s="3" t="e">
        <f t="shared" si="170"/>
        <v>#N/A</v>
      </c>
    </row>
    <row r="3613" spans="1:12" x14ac:dyDescent="0.25">
      <c r="A3613" s="43" t="s">
        <v>47</v>
      </c>
      <c r="B3613" s="43" t="s">
        <v>722</v>
      </c>
      <c r="C3613" s="43" t="s">
        <v>730</v>
      </c>
      <c r="D3613" s="43" t="s">
        <v>728</v>
      </c>
      <c r="E3613" s="43" t="s">
        <v>2302</v>
      </c>
      <c r="F3613" s="43" t="s">
        <v>4099</v>
      </c>
      <c r="G3613" s="43" t="s">
        <v>4654</v>
      </c>
      <c r="H3613" s="76">
        <v>190</v>
      </c>
      <c r="I3613" s="229">
        <v>6.0000000000000005E-2</v>
      </c>
      <c r="J3613" s="73">
        <f t="shared" si="168"/>
        <v>1.1929848621579271E-3</v>
      </c>
      <c r="K3613" s="73">
        <f t="shared" si="169"/>
        <v>11.626667123810007</v>
      </c>
      <c r="L3613" s="3" t="e">
        <f t="shared" si="170"/>
        <v>#N/A</v>
      </c>
    </row>
    <row r="3614" spans="1:12" x14ac:dyDescent="0.25">
      <c r="A3614" s="43" t="s">
        <v>47</v>
      </c>
      <c r="B3614" s="43" t="s">
        <v>722</v>
      </c>
      <c r="C3614" s="43" t="s">
        <v>730</v>
      </c>
      <c r="D3614" s="43" t="s">
        <v>728</v>
      </c>
      <c r="E3614" s="43" t="s">
        <v>2302</v>
      </c>
      <c r="F3614" s="43" t="s">
        <v>4099</v>
      </c>
      <c r="G3614" s="43" t="s">
        <v>4654</v>
      </c>
      <c r="H3614" s="76">
        <v>85</v>
      </c>
      <c r="I3614" s="229">
        <v>0.06</v>
      </c>
      <c r="J3614" s="73">
        <f t="shared" si="168"/>
        <v>1.1929848621579269E-3</v>
      </c>
      <c r="K3614" s="73">
        <f t="shared" si="169"/>
        <v>5.2014037132834234</v>
      </c>
      <c r="L3614" s="3" t="e">
        <f t="shared" si="170"/>
        <v>#N/A</v>
      </c>
    </row>
    <row r="3615" spans="1:12" x14ac:dyDescent="0.25">
      <c r="A3615" s="43" t="s">
        <v>47</v>
      </c>
      <c r="B3615" s="43" t="s">
        <v>722</v>
      </c>
      <c r="C3615" s="43" t="s">
        <v>730</v>
      </c>
      <c r="D3615" s="43" t="s">
        <v>728</v>
      </c>
      <c r="E3615" s="43" t="s">
        <v>2302</v>
      </c>
      <c r="F3615" s="43" t="s">
        <v>4099</v>
      </c>
      <c r="G3615" s="43" t="s">
        <v>4654</v>
      </c>
      <c r="H3615" s="76">
        <v>400</v>
      </c>
      <c r="I3615" s="229">
        <v>0.06</v>
      </c>
      <c r="J3615" s="73">
        <f t="shared" si="168"/>
        <v>1.1929848621579269E-3</v>
      </c>
      <c r="K3615" s="73">
        <f t="shared" si="169"/>
        <v>24.477193944863171</v>
      </c>
      <c r="L3615" s="3" t="e">
        <f t="shared" si="170"/>
        <v>#N/A</v>
      </c>
    </row>
    <row r="3616" spans="1:12" x14ac:dyDescent="0.25">
      <c r="A3616" s="43" t="s">
        <v>47</v>
      </c>
      <c r="B3616" s="43" t="s">
        <v>722</v>
      </c>
      <c r="C3616" s="43" t="s">
        <v>730</v>
      </c>
      <c r="D3616" s="43" t="s">
        <v>728</v>
      </c>
      <c r="E3616" s="43" t="s">
        <v>2302</v>
      </c>
      <c r="F3616" s="43" t="s">
        <v>4099</v>
      </c>
      <c r="G3616" s="43" t="s">
        <v>4654</v>
      </c>
      <c r="H3616" s="76">
        <v>200</v>
      </c>
      <c r="I3616" s="229">
        <v>0.06</v>
      </c>
      <c r="J3616" s="73">
        <f t="shared" si="168"/>
        <v>1.1929848621579269E-3</v>
      </c>
      <c r="K3616" s="73">
        <f t="shared" si="169"/>
        <v>12.238596972431585</v>
      </c>
      <c r="L3616" s="3" t="e">
        <f t="shared" si="170"/>
        <v>#N/A</v>
      </c>
    </row>
    <row r="3617" spans="1:12" x14ac:dyDescent="0.25">
      <c r="A3617" s="43" t="s">
        <v>47</v>
      </c>
      <c r="B3617" s="43" t="s">
        <v>722</v>
      </c>
      <c r="C3617" s="43" t="s">
        <v>730</v>
      </c>
      <c r="D3617" s="43" t="s">
        <v>728</v>
      </c>
      <c r="E3617" s="43" t="s">
        <v>2302</v>
      </c>
      <c r="F3617" s="43" t="s">
        <v>4099</v>
      </c>
      <c r="G3617" s="43" t="s">
        <v>4654</v>
      </c>
      <c r="H3617" s="76">
        <v>100</v>
      </c>
      <c r="I3617" s="229">
        <v>0.06</v>
      </c>
      <c r="J3617" s="73">
        <f t="shared" si="168"/>
        <v>1.1929848621579269E-3</v>
      </c>
      <c r="K3617" s="73">
        <f t="shared" si="169"/>
        <v>6.1192984862157926</v>
      </c>
      <c r="L3617" s="3" t="e">
        <f t="shared" si="170"/>
        <v>#N/A</v>
      </c>
    </row>
    <row r="3618" spans="1:12" x14ac:dyDescent="0.25">
      <c r="A3618" s="43" t="s">
        <v>47</v>
      </c>
      <c r="B3618" s="43" t="s">
        <v>722</v>
      </c>
      <c r="C3618" s="43" t="s">
        <v>730</v>
      </c>
      <c r="D3618" s="43" t="s">
        <v>728</v>
      </c>
      <c r="E3618" s="43" t="s">
        <v>2302</v>
      </c>
      <c r="F3618" s="43" t="s">
        <v>4099</v>
      </c>
      <c r="G3618" s="43" t="s">
        <v>4654</v>
      </c>
      <c r="H3618" s="76">
        <v>725</v>
      </c>
      <c r="I3618" s="229">
        <v>0.06</v>
      </c>
      <c r="J3618" s="73">
        <f t="shared" si="168"/>
        <v>1.1929848621579269E-3</v>
      </c>
      <c r="K3618" s="73">
        <f t="shared" si="169"/>
        <v>44.3649140250645</v>
      </c>
      <c r="L3618" s="3" t="e">
        <f t="shared" si="170"/>
        <v>#N/A</v>
      </c>
    </row>
    <row r="3619" spans="1:12" x14ac:dyDescent="0.25">
      <c r="A3619" s="43" t="s">
        <v>47</v>
      </c>
      <c r="B3619" s="43" t="s">
        <v>722</v>
      </c>
      <c r="C3619" s="43" t="s">
        <v>730</v>
      </c>
      <c r="D3619" s="43" t="s">
        <v>728</v>
      </c>
      <c r="E3619" s="43" t="s">
        <v>2302</v>
      </c>
      <c r="F3619" s="43" t="s">
        <v>4099</v>
      </c>
      <c r="G3619" s="43" t="s">
        <v>4654</v>
      </c>
      <c r="H3619" s="76">
        <v>400</v>
      </c>
      <c r="I3619" s="229">
        <v>0.06</v>
      </c>
      <c r="J3619" s="73">
        <f t="shared" si="168"/>
        <v>1.1929848621579269E-3</v>
      </c>
      <c r="K3619" s="73">
        <f t="shared" si="169"/>
        <v>24.477193944863171</v>
      </c>
      <c r="L3619" s="3" t="e">
        <f t="shared" si="170"/>
        <v>#N/A</v>
      </c>
    </row>
    <row r="3620" spans="1:12" x14ac:dyDescent="0.25">
      <c r="A3620" s="43" t="s">
        <v>47</v>
      </c>
      <c r="B3620" s="43" t="s">
        <v>722</v>
      </c>
      <c r="C3620" s="43" t="s">
        <v>730</v>
      </c>
      <c r="D3620" s="43" t="s">
        <v>728</v>
      </c>
      <c r="E3620" s="43" t="s">
        <v>2302</v>
      </c>
      <c r="F3620" s="43" t="s">
        <v>4099</v>
      </c>
      <c r="G3620" s="43" t="s">
        <v>4654</v>
      </c>
      <c r="H3620" s="76">
        <v>65</v>
      </c>
      <c r="I3620" s="229">
        <v>0.06</v>
      </c>
      <c r="J3620" s="73">
        <f t="shared" si="168"/>
        <v>1.1929848621579269E-3</v>
      </c>
      <c r="K3620" s="73">
        <f t="shared" si="169"/>
        <v>3.9775440160402651</v>
      </c>
      <c r="L3620" s="3" t="e">
        <f t="shared" si="170"/>
        <v>#N/A</v>
      </c>
    </row>
    <row r="3621" spans="1:12" x14ac:dyDescent="0.25">
      <c r="A3621" s="43" t="s">
        <v>47</v>
      </c>
      <c r="B3621" s="43" t="s">
        <v>722</v>
      </c>
      <c r="C3621" s="43" t="s">
        <v>730</v>
      </c>
      <c r="D3621" s="43" t="s">
        <v>728</v>
      </c>
      <c r="E3621" s="43" t="s">
        <v>2302</v>
      </c>
      <c r="F3621" s="43" t="s">
        <v>4099</v>
      </c>
      <c r="G3621" s="43" t="s">
        <v>4654</v>
      </c>
      <c r="H3621" s="76">
        <v>85</v>
      </c>
      <c r="I3621" s="229">
        <v>0.06</v>
      </c>
      <c r="J3621" s="73">
        <f t="shared" si="168"/>
        <v>1.1929848621579269E-3</v>
      </c>
      <c r="K3621" s="73">
        <f t="shared" si="169"/>
        <v>5.2014037132834234</v>
      </c>
      <c r="L3621" s="3" t="e">
        <f t="shared" si="170"/>
        <v>#N/A</v>
      </c>
    </row>
    <row r="3622" spans="1:12" x14ac:dyDescent="0.25">
      <c r="A3622" s="43" t="s">
        <v>47</v>
      </c>
      <c r="B3622" s="43" t="s">
        <v>722</v>
      </c>
      <c r="C3622" s="43" t="s">
        <v>730</v>
      </c>
      <c r="D3622" s="43" t="s">
        <v>728</v>
      </c>
      <c r="E3622" s="43" t="s">
        <v>2302</v>
      </c>
      <c r="F3622" s="43" t="s">
        <v>4099</v>
      </c>
      <c r="G3622" s="43" t="s">
        <v>4654</v>
      </c>
      <c r="H3622" s="76">
        <v>135</v>
      </c>
      <c r="I3622" s="229">
        <v>0.06</v>
      </c>
      <c r="J3622" s="73">
        <f t="shared" si="168"/>
        <v>1.1929848621579269E-3</v>
      </c>
      <c r="K3622" s="73">
        <f t="shared" si="169"/>
        <v>8.2610529563913193</v>
      </c>
      <c r="L3622" s="3" t="e">
        <f t="shared" si="170"/>
        <v>#N/A</v>
      </c>
    </row>
    <row r="3623" spans="1:12" x14ac:dyDescent="0.25">
      <c r="A3623" s="43" t="s">
        <v>47</v>
      </c>
      <c r="B3623" s="43" t="s">
        <v>722</v>
      </c>
      <c r="C3623" s="43" t="s">
        <v>730</v>
      </c>
      <c r="D3623" s="43" t="s">
        <v>728</v>
      </c>
      <c r="E3623" s="43" t="s">
        <v>2302</v>
      </c>
      <c r="F3623" s="43" t="s">
        <v>4099</v>
      </c>
      <c r="G3623" s="43" t="s">
        <v>4654</v>
      </c>
      <c r="H3623" s="76">
        <v>450</v>
      </c>
      <c r="I3623" s="229">
        <v>0.06</v>
      </c>
      <c r="J3623" s="73">
        <f t="shared" si="168"/>
        <v>1.1929848621579269E-3</v>
      </c>
      <c r="K3623" s="73">
        <f t="shared" si="169"/>
        <v>27.536843187971066</v>
      </c>
      <c r="L3623" s="3" t="e">
        <f t="shared" si="170"/>
        <v>#N/A</v>
      </c>
    </row>
    <row r="3624" spans="1:12" x14ac:dyDescent="0.25">
      <c r="A3624" s="43" t="s">
        <v>47</v>
      </c>
      <c r="B3624" s="43" t="s">
        <v>722</v>
      </c>
      <c r="C3624" s="43" t="s">
        <v>730</v>
      </c>
      <c r="D3624" s="43" t="s">
        <v>728</v>
      </c>
      <c r="E3624" s="43" t="s">
        <v>2302</v>
      </c>
      <c r="F3624" s="43" t="s">
        <v>4099</v>
      </c>
      <c r="G3624" s="43" t="s">
        <v>4654</v>
      </c>
      <c r="H3624" s="76">
        <v>200</v>
      </c>
      <c r="I3624" s="229">
        <v>0.06</v>
      </c>
      <c r="J3624" s="73">
        <f t="shared" si="168"/>
        <v>1.1929848621579269E-3</v>
      </c>
      <c r="K3624" s="73">
        <f t="shared" si="169"/>
        <v>12.238596972431585</v>
      </c>
      <c r="L3624" s="3" t="e">
        <f t="shared" si="170"/>
        <v>#N/A</v>
      </c>
    </row>
    <row r="3625" spans="1:12" x14ac:dyDescent="0.25">
      <c r="A3625" s="43" t="s">
        <v>47</v>
      </c>
      <c r="B3625" s="43" t="s">
        <v>722</v>
      </c>
      <c r="C3625" s="43" t="s">
        <v>730</v>
      </c>
      <c r="D3625" s="43" t="s">
        <v>728</v>
      </c>
      <c r="E3625" s="43" t="s">
        <v>2302</v>
      </c>
      <c r="F3625" s="43" t="s">
        <v>4099</v>
      </c>
      <c r="G3625" s="43" t="s">
        <v>4654</v>
      </c>
      <c r="H3625" s="76">
        <v>210</v>
      </c>
      <c r="I3625" s="229">
        <v>0.06</v>
      </c>
      <c r="J3625" s="73">
        <f t="shared" si="168"/>
        <v>1.1929848621579269E-3</v>
      </c>
      <c r="K3625" s="73">
        <f t="shared" si="169"/>
        <v>12.850526821053165</v>
      </c>
      <c r="L3625" s="3" t="e">
        <f t="shared" si="170"/>
        <v>#N/A</v>
      </c>
    </row>
    <row r="3626" spans="1:12" x14ac:dyDescent="0.25">
      <c r="A3626" s="43" t="s">
        <v>47</v>
      </c>
      <c r="B3626" s="43" t="s">
        <v>722</v>
      </c>
      <c r="C3626" s="43" t="s">
        <v>730</v>
      </c>
      <c r="D3626" s="43" t="s">
        <v>728</v>
      </c>
      <c r="E3626" s="43" t="s">
        <v>2302</v>
      </c>
      <c r="F3626" s="43" t="s">
        <v>4099</v>
      </c>
      <c r="G3626" s="43" t="s">
        <v>4654</v>
      </c>
      <c r="H3626" s="76">
        <v>120</v>
      </c>
      <c r="I3626" s="229">
        <v>6.0000000000000005E-2</v>
      </c>
      <c r="J3626" s="73">
        <f t="shared" si="168"/>
        <v>1.1929848621579271E-3</v>
      </c>
      <c r="K3626" s="73">
        <f t="shared" si="169"/>
        <v>7.3431581834589519</v>
      </c>
      <c r="L3626" s="3" t="e">
        <f t="shared" si="170"/>
        <v>#N/A</v>
      </c>
    </row>
    <row r="3627" spans="1:12" x14ac:dyDescent="0.25">
      <c r="A3627" s="43" t="s">
        <v>47</v>
      </c>
      <c r="B3627" s="43" t="s">
        <v>722</v>
      </c>
      <c r="C3627" s="43" t="s">
        <v>730</v>
      </c>
      <c r="D3627" s="43" t="s">
        <v>728</v>
      </c>
      <c r="E3627" s="43" t="s">
        <v>2302</v>
      </c>
      <c r="F3627" s="43" t="s">
        <v>4099</v>
      </c>
      <c r="G3627" s="43" t="s">
        <v>4654</v>
      </c>
      <c r="H3627" s="76">
        <v>620</v>
      </c>
      <c r="I3627" s="229">
        <v>6.0000000000000005E-2</v>
      </c>
      <c r="J3627" s="73">
        <f t="shared" si="168"/>
        <v>1.1929848621579271E-3</v>
      </c>
      <c r="K3627" s="73">
        <f t="shared" si="169"/>
        <v>37.939650614537918</v>
      </c>
      <c r="L3627" s="3" t="e">
        <f t="shared" si="170"/>
        <v>#N/A</v>
      </c>
    </row>
    <row r="3628" spans="1:12" x14ac:dyDescent="0.25">
      <c r="A3628" s="43" t="s">
        <v>47</v>
      </c>
      <c r="B3628" s="43" t="s">
        <v>722</v>
      </c>
      <c r="C3628" s="43" t="s">
        <v>730</v>
      </c>
      <c r="D3628" s="43" t="s">
        <v>728</v>
      </c>
      <c r="E3628" s="43" t="s">
        <v>2302</v>
      </c>
      <c r="F3628" s="43" t="s">
        <v>4099</v>
      </c>
      <c r="G3628" s="43" t="s">
        <v>4654</v>
      </c>
      <c r="H3628" s="76">
        <v>270</v>
      </c>
      <c r="I3628" s="229">
        <v>0.06</v>
      </c>
      <c r="J3628" s="73">
        <f t="shared" si="168"/>
        <v>1.1929848621579269E-3</v>
      </c>
      <c r="K3628" s="73">
        <f t="shared" si="169"/>
        <v>16.522105912782639</v>
      </c>
      <c r="L3628" s="3" t="e">
        <f t="shared" si="170"/>
        <v>#N/A</v>
      </c>
    </row>
    <row r="3629" spans="1:12" x14ac:dyDescent="0.25">
      <c r="A3629" s="43" t="s">
        <v>47</v>
      </c>
      <c r="B3629" s="43" t="s">
        <v>722</v>
      </c>
      <c r="C3629" s="43" t="s">
        <v>730</v>
      </c>
      <c r="D3629" s="43" t="s">
        <v>728</v>
      </c>
      <c r="E3629" s="43" t="s">
        <v>2302</v>
      </c>
      <c r="F3629" s="43" t="s">
        <v>4099</v>
      </c>
      <c r="G3629" s="43" t="s">
        <v>4654</v>
      </c>
      <c r="H3629" s="76">
        <v>85</v>
      </c>
      <c r="I3629" s="229">
        <v>0.06</v>
      </c>
      <c r="J3629" s="73">
        <f t="shared" si="168"/>
        <v>1.1929848621579269E-3</v>
      </c>
      <c r="K3629" s="73">
        <f t="shared" si="169"/>
        <v>5.2014037132834234</v>
      </c>
      <c r="L3629" s="3" t="e">
        <f t="shared" si="170"/>
        <v>#N/A</v>
      </c>
    </row>
    <row r="3630" spans="1:12" x14ac:dyDescent="0.25">
      <c r="A3630" s="43" t="s">
        <v>47</v>
      </c>
      <c r="B3630" s="43" t="s">
        <v>722</v>
      </c>
      <c r="C3630" s="43" t="s">
        <v>730</v>
      </c>
      <c r="D3630" s="43" t="s">
        <v>728</v>
      </c>
      <c r="E3630" s="43" t="s">
        <v>2302</v>
      </c>
      <c r="F3630" s="43" t="s">
        <v>4099</v>
      </c>
      <c r="G3630" s="43" t="s">
        <v>4654</v>
      </c>
      <c r="H3630" s="76">
        <v>65</v>
      </c>
      <c r="I3630" s="229">
        <v>0.06</v>
      </c>
      <c r="J3630" s="73">
        <f t="shared" si="168"/>
        <v>1.1929848621579269E-3</v>
      </c>
      <c r="K3630" s="73">
        <f t="shared" si="169"/>
        <v>3.9775440160402651</v>
      </c>
      <c r="L3630" s="3" t="e">
        <f t="shared" si="170"/>
        <v>#N/A</v>
      </c>
    </row>
    <row r="3631" spans="1:12" x14ac:dyDescent="0.25">
      <c r="A3631" s="43" t="s">
        <v>47</v>
      </c>
      <c r="B3631" s="43" t="s">
        <v>722</v>
      </c>
      <c r="C3631" s="43" t="s">
        <v>730</v>
      </c>
      <c r="D3631" s="43" t="s">
        <v>728</v>
      </c>
      <c r="E3631" s="43" t="s">
        <v>2302</v>
      </c>
      <c r="F3631" s="43" t="s">
        <v>4099</v>
      </c>
      <c r="G3631" s="43" t="s">
        <v>4654</v>
      </c>
      <c r="H3631" s="76">
        <v>250</v>
      </c>
      <c r="I3631" s="229">
        <v>0.06</v>
      </c>
      <c r="J3631" s="73">
        <f t="shared" si="168"/>
        <v>1.1929848621579269E-3</v>
      </c>
      <c r="K3631" s="73">
        <f t="shared" si="169"/>
        <v>15.298246215539482</v>
      </c>
      <c r="L3631" s="3" t="e">
        <f t="shared" si="170"/>
        <v>#N/A</v>
      </c>
    </row>
    <row r="3632" spans="1:12" x14ac:dyDescent="0.25">
      <c r="A3632" s="43" t="s">
        <v>47</v>
      </c>
      <c r="B3632" s="43" t="s">
        <v>722</v>
      </c>
      <c r="C3632" s="43" t="s">
        <v>730</v>
      </c>
      <c r="D3632" s="43" t="s">
        <v>728</v>
      </c>
      <c r="E3632" s="43" t="s">
        <v>2302</v>
      </c>
      <c r="F3632" s="43" t="s">
        <v>4099</v>
      </c>
      <c r="G3632" s="43" t="s">
        <v>4654</v>
      </c>
      <c r="H3632" s="76">
        <v>250</v>
      </c>
      <c r="I3632" s="229">
        <v>0.06</v>
      </c>
      <c r="J3632" s="73">
        <f t="shared" si="168"/>
        <v>1.1929848621579269E-3</v>
      </c>
      <c r="K3632" s="73">
        <f t="shared" si="169"/>
        <v>15.298246215539482</v>
      </c>
      <c r="L3632" s="3" t="e">
        <f t="shared" si="170"/>
        <v>#N/A</v>
      </c>
    </row>
    <row r="3633" spans="1:12" x14ac:dyDescent="0.25">
      <c r="A3633" s="43" t="s">
        <v>47</v>
      </c>
      <c r="B3633" s="43" t="s">
        <v>17</v>
      </c>
      <c r="C3633" s="43" t="s">
        <v>731</v>
      </c>
      <c r="D3633" s="43" t="s">
        <v>55</v>
      </c>
      <c r="E3633" s="43" t="s">
        <v>2303</v>
      </c>
      <c r="F3633" s="43" t="s">
        <v>4100</v>
      </c>
      <c r="G3633" s="43" t="s">
        <v>4654</v>
      </c>
      <c r="H3633" s="76">
        <v>1198</v>
      </c>
      <c r="I3633" s="229">
        <v>1.7646076794657763E-2</v>
      </c>
      <c r="J3633" s="73">
        <f t="shared" si="168"/>
        <v>3.5085837487504974E-4</v>
      </c>
      <c r="K3633" s="73">
        <f t="shared" si="169"/>
        <v>21.560328333100312</v>
      </c>
      <c r="L3633" s="3" t="e">
        <f t="shared" si="170"/>
        <v>#N/A</v>
      </c>
    </row>
    <row r="3634" spans="1:12" x14ac:dyDescent="0.25">
      <c r="A3634" s="43" t="s">
        <v>47</v>
      </c>
      <c r="B3634" s="43" t="s">
        <v>17</v>
      </c>
      <c r="C3634" s="43" t="s">
        <v>731</v>
      </c>
      <c r="D3634" s="43" t="s">
        <v>55</v>
      </c>
      <c r="E3634" s="43" t="s">
        <v>2304</v>
      </c>
      <c r="F3634" s="43" t="s">
        <v>4101</v>
      </c>
      <c r="G3634" s="43" t="s">
        <v>4654</v>
      </c>
      <c r="H3634" s="76">
        <v>350</v>
      </c>
      <c r="I3634" s="229">
        <v>1.9942857142857144E-2</v>
      </c>
      <c r="J3634" s="73">
        <f t="shared" si="168"/>
        <v>3.9652544466011098E-4</v>
      </c>
      <c r="K3634" s="73">
        <f t="shared" si="169"/>
        <v>7.11878390563104</v>
      </c>
      <c r="L3634" s="3" t="e">
        <f t="shared" si="170"/>
        <v>#N/A</v>
      </c>
    </row>
    <row r="3635" spans="1:12" x14ac:dyDescent="0.25">
      <c r="A3635" s="43" t="s">
        <v>47</v>
      </c>
      <c r="B3635" s="43" t="s">
        <v>17</v>
      </c>
      <c r="C3635" s="43" t="s">
        <v>731</v>
      </c>
      <c r="D3635" s="43" t="s">
        <v>55</v>
      </c>
      <c r="E3635" s="43" t="s">
        <v>2305</v>
      </c>
      <c r="F3635" s="43" t="s">
        <v>4102</v>
      </c>
      <c r="G3635" s="43" t="s">
        <v>4654</v>
      </c>
      <c r="H3635" s="76">
        <v>2042</v>
      </c>
      <c r="I3635" s="229">
        <v>2.1150832517140058E-2</v>
      </c>
      <c r="J3635" s="73">
        <f t="shared" si="168"/>
        <v>4.2054371691642884E-4</v>
      </c>
      <c r="K3635" s="73">
        <f t="shared" si="169"/>
        <v>44.048750269943341</v>
      </c>
      <c r="L3635" s="3" t="e">
        <f t="shared" si="170"/>
        <v>#N/A</v>
      </c>
    </row>
    <row r="3636" spans="1:12" x14ac:dyDescent="0.25">
      <c r="A3636" s="43" t="s">
        <v>47</v>
      </c>
      <c r="B3636" s="43" t="s">
        <v>17</v>
      </c>
      <c r="C3636" s="43" t="s">
        <v>731</v>
      </c>
      <c r="D3636" s="43" t="s">
        <v>55</v>
      </c>
      <c r="E3636" s="43" t="s">
        <v>2306</v>
      </c>
      <c r="F3636" s="43" t="s">
        <v>4103</v>
      </c>
      <c r="G3636" s="43" t="s">
        <v>4654</v>
      </c>
      <c r="H3636" s="76">
        <v>470</v>
      </c>
      <c r="I3636" s="229">
        <v>2.2042553191489362E-2</v>
      </c>
      <c r="J3636" s="73">
        <f t="shared" si="168"/>
        <v>4.3827387134596184E-4</v>
      </c>
      <c r="K3636" s="73">
        <f t="shared" si="169"/>
        <v>10.565988719532601</v>
      </c>
      <c r="L3636" s="3" t="e">
        <f t="shared" si="170"/>
        <v>#N/A</v>
      </c>
    </row>
    <row r="3637" spans="1:12" x14ac:dyDescent="0.25">
      <c r="A3637" s="43" t="s">
        <v>47</v>
      </c>
      <c r="B3637" s="43" t="s">
        <v>17</v>
      </c>
      <c r="C3637" s="43" t="s">
        <v>732</v>
      </c>
      <c r="D3637" s="43" t="s">
        <v>55</v>
      </c>
      <c r="E3637" s="43" t="s">
        <v>2307</v>
      </c>
      <c r="F3637" s="43" t="s">
        <v>4104</v>
      </c>
      <c r="G3637" s="43" t="s">
        <v>4654</v>
      </c>
      <c r="H3637" s="76">
        <v>7240</v>
      </c>
      <c r="I3637" s="229"/>
      <c r="J3637" s="73">
        <f t="shared" si="168"/>
        <v>0</v>
      </c>
      <c r="K3637" s="73">
        <f t="shared" si="169"/>
        <v>0</v>
      </c>
      <c r="L3637" s="3" t="e">
        <f t="shared" si="170"/>
        <v>#N/A</v>
      </c>
    </row>
    <row r="3638" spans="1:12" x14ac:dyDescent="0.25">
      <c r="A3638" s="43" t="s">
        <v>47</v>
      </c>
      <c r="B3638" s="43" t="s">
        <v>17</v>
      </c>
      <c r="C3638" s="43" t="s">
        <v>797</v>
      </c>
      <c r="D3638" s="43" t="s">
        <v>374</v>
      </c>
      <c r="E3638" s="43" t="s">
        <v>2308</v>
      </c>
      <c r="F3638" s="43" t="s">
        <v>4105</v>
      </c>
      <c r="G3638" s="43" t="s">
        <v>4654</v>
      </c>
      <c r="H3638" s="76">
        <v>815</v>
      </c>
      <c r="I3638" s="229"/>
      <c r="J3638" s="73">
        <f t="shared" si="168"/>
        <v>0</v>
      </c>
      <c r="K3638" s="73">
        <f t="shared" si="169"/>
        <v>0</v>
      </c>
      <c r="L3638" s="3" t="e">
        <f t="shared" si="170"/>
        <v>#N/A</v>
      </c>
    </row>
    <row r="3639" spans="1:12" x14ac:dyDescent="0.25">
      <c r="A3639" s="43" t="s">
        <v>47</v>
      </c>
      <c r="B3639" s="43" t="s">
        <v>17</v>
      </c>
      <c r="C3639" s="43" t="s">
        <v>797</v>
      </c>
      <c r="D3639" s="43" t="s">
        <v>374</v>
      </c>
      <c r="E3639" s="43" t="s">
        <v>2309</v>
      </c>
      <c r="F3639" s="43" t="s">
        <v>4106</v>
      </c>
      <c r="G3639" s="43" t="s">
        <v>4654</v>
      </c>
      <c r="H3639" s="76">
        <v>128</v>
      </c>
      <c r="I3639" s="229"/>
      <c r="J3639" s="73">
        <f t="shared" si="168"/>
        <v>0</v>
      </c>
      <c r="K3639" s="73">
        <f t="shared" si="169"/>
        <v>0</v>
      </c>
      <c r="L3639" s="3" t="e">
        <f t="shared" si="170"/>
        <v>#N/A</v>
      </c>
    </row>
    <row r="3640" spans="1:12" x14ac:dyDescent="0.25">
      <c r="A3640" s="43" t="s">
        <v>47</v>
      </c>
      <c r="B3640" s="43" t="s">
        <v>17</v>
      </c>
      <c r="C3640" s="43" t="s">
        <v>797</v>
      </c>
      <c r="D3640" s="43" t="s">
        <v>374</v>
      </c>
      <c r="E3640" s="43" t="s">
        <v>2310</v>
      </c>
      <c r="F3640" s="43" t="s">
        <v>4107</v>
      </c>
      <c r="G3640" s="43" t="s">
        <v>4654</v>
      </c>
      <c r="H3640" s="76">
        <v>250</v>
      </c>
      <c r="I3640" s="229"/>
      <c r="J3640" s="73">
        <f t="shared" si="168"/>
        <v>0</v>
      </c>
      <c r="K3640" s="73">
        <f t="shared" si="169"/>
        <v>0</v>
      </c>
      <c r="L3640" s="3" t="e">
        <f t="shared" si="170"/>
        <v>#N/A</v>
      </c>
    </row>
    <row r="3641" spans="1:12" x14ac:dyDescent="0.25">
      <c r="A3641" s="43" t="s">
        <v>47</v>
      </c>
      <c r="B3641" s="43" t="s">
        <v>17</v>
      </c>
      <c r="C3641" s="43" t="s">
        <v>805</v>
      </c>
      <c r="D3641" s="43" t="s">
        <v>374</v>
      </c>
      <c r="E3641" s="43" t="s">
        <v>2311</v>
      </c>
      <c r="F3641" s="43" t="s">
        <v>4105</v>
      </c>
      <c r="G3641" s="43" t="s">
        <v>4654</v>
      </c>
      <c r="H3641" s="76">
        <v>4851</v>
      </c>
      <c r="I3641" s="229">
        <v>3.5099979385693675E-2</v>
      </c>
      <c r="J3641" s="73">
        <f t="shared" si="168"/>
        <v>6.9789573448646408E-4</v>
      </c>
      <c r="K3641" s="73">
        <f t="shared" si="169"/>
        <v>173.65549220799383</v>
      </c>
      <c r="L3641" s="3" t="e">
        <f t="shared" si="170"/>
        <v>#N/A</v>
      </c>
    </row>
    <row r="3642" spans="1:12" x14ac:dyDescent="0.25">
      <c r="A3642" s="43" t="s">
        <v>47</v>
      </c>
      <c r="B3642" s="43" t="s">
        <v>17</v>
      </c>
      <c r="C3642" s="43" t="s">
        <v>805</v>
      </c>
      <c r="D3642" s="43" t="s">
        <v>374</v>
      </c>
      <c r="E3642" s="43" t="s">
        <v>2312</v>
      </c>
      <c r="F3642" s="43" t="s">
        <v>4107</v>
      </c>
      <c r="G3642" s="43" t="s">
        <v>4654</v>
      </c>
      <c r="H3642" s="76">
        <v>721</v>
      </c>
      <c r="I3642" s="229">
        <v>3.5104022191400831E-2</v>
      </c>
      <c r="J3642" s="73">
        <f t="shared" si="168"/>
        <v>6.9797611791995223E-4</v>
      </c>
      <c r="K3642" s="73">
        <f t="shared" si="169"/>
        <v>25.813240781020287</v>
      </c>
      <c r="L3642" s="3" t="e">
        <f t="shared" si="170"/>
        <v>#N/A</v>
      </c>
    </row>
    <row r="3643" spans="1:12" x14ac:dyDescent="0.25">
      <c r="A3643" s="43" t="s">
        <v>47</v>
      </c>
      <c r="B3643" s="43" t="s">
        <v>17</v>
      </c>
      <c r="C3643" s="43" t="s">
        <v>743</v>
      </c>
      <c r="D3643" s="43" t="s">
        <v>55</v>
      </c>
      <c r="E3643" s="43" t="s">
        <v>2313</v>
      </c>
      <c r="F3643" s="43" t="s">
        <v>4108</v>
      </c>
      <c r="G3643" s="43" t="s">
        <v>4654</v>
      </c>
      <c r="H3643" s="76">
        <v>203</v>
      </c>
      <c r="I3643" s="229"/>
      <c r="J3643" s="73">
        <f t="shared" si="168"/>
        <v>0</v>
      </c>
      <c r="K3643" s="73">
        <f t="shared" si="169"/>
        <v>0</v>
      </c>
      <c r="L3643" s="3" t="e">
        <f t="shared" si="170"/>
        <v>#N/A</v>
      </c>
    </row>
    <row r="3644" spans="1:12" x14ac:dyDescent="0.25">
      <c r="A3644" s="43" t="s">
        <v>47</v>
      </c>
      <c r="B3644" s="43" t="s">
        <v>17</v>
      </c>
      <c r="C3644" s="43" t="s">
        <v>743</v>
      </c>
      <c r="D3644" s="43" t="s">
        <v>55</v>
      </c>
      <c r="E3644" s="43" t="s">
        <v>2314</v>
      </c>
      <c r="F3644" s="43" t="s">
        <v>4109</v>
      </c>
      <c r="G3644" s="43" t="s">
        <v>4654</v>
      </c>
      <c r="H3644" s="76">
        <v>95</v>
      </c>
      <c r="I3644" s="229"/>
      <c r="J3644" s="73">
        <f t="shared" si="168"/>
        <v>0</v>
      </c>
      <c r="K3644" s="73">
        <f t="shared" si="169"/>
        <v>0</v>
      </c>
      <c r="L3644" s="3" t="e">
        <f t="shared" si="170"/>
        <v>#N/A</v>
      </c>
    </row>
    <row r="3645" spans="1:12" x14ac:dyDescent="0.25">
      <c r="A3645" s="43" t="s">
        <v>47</v>
      </c>
      <c r="B3645" s="43" t="s">
        <v>17</v>
      </c>
      <c r="C3645" s="43" t="s">
        <v>744</v>
      </c>
      <c r="D3645" s="43" t="s">
        <v>55</v>
      </c>
      <c r="E3645" s="43" t="s">
        <v>2315</v>
      </c>
      <c r="F3645" s="43" t="s">
        <v>4110</v>
      </c>
      <c r="G3645" s="43" t="s">
        <v>4654</v>
      </c>
      <c r="H3645" s="76">
        <v>267</v>
      </c>
      <c r="I3645" s="229"/>
      <c r="J3645" s="73">
        <f t="shared" si="168"/>
        <v>0</v>
      </c>
      <c r="K3645" s="73">
        <f t="shared" si="169"/>
        <v>0</v>
      </c>
      <c r="L3645" s="3" t="e">
        <f t="shared" si="170"/>
        <v>#N/A</v>
      </c>
    </row>
    <row r="3646" spans="1:12" x14ac:dyDescent="0.25">
      <c r="A3646" s="43" t="s">
        <v>47</v>
      </c>
      <c r="B3646" s="43" t="s">
        <v>17</v>
      </c>
      <c r="C3646" s="43" t="s">
        <v>746</v>
      </c>
      <c r="D3646" s="43" t="s">
        <v>55</v>
      </c>
      <c r="E3646" s="43" t="s">
        <v>2316</v>
      </c>
      <c r="F3646" s="43" t="s">
        <v>4111</v>
      </c>
      <c r="G3646" s="43" t="s">
        <v>4654</v>
      </c>
      <c r="H3646" s="76">
        <v>2308</v>
      </c>
      <c r="I3646" s="229">
        <v>2.2040727902946273E-2</v>
      </c>
      <c r="J3646" s="73">
        <f t="shared" si="168"/>
        <v>4.3823757898594557E-4</v>
      </c>
      <c r="K3646" s="73">
        <f t="shared" si="169"/>
        <v>51.881452332299567</v>
      </c>
      <c r="L3646" s="3" t="e">
        <f t="shared" si="170"/>
        <v>#N/A</v>
      </c>
    </row>
    <row r="3647" spans="1:12" x14ac:dyDescent="0.25">
      <c r="A3647" s="43" t="s">
        <v>47</v>
      </c>
      <c r="B3647" s="43" t="s">
        <v>17</v>
      </c>
      <c r="C3647" s="43" t="s">
        <v>746</v>
      </c>
      <c r="D3647" s="43" t="s">
        <v>55</v>
      </c>
      <c r="E3647" s="43" t="s">
        <v>2317</v>
      </c>
      <c r="F3647" s="43" t="s">
        <v>4112</v>
      </c>
      <c r="G3647" s="43" t="s">
        <v>4654</v>
      </c>
      <c r="H3647" s="76">
        <v>16977</v>
      </c>
      <c r="I3647" s="229">
        <v>1.992990516581257E-2</v>
      </c>
      <c r="J3647" s="73">
        <f t="shared" si="168"/>
        <v>3.9626791945095776E-4</v>
      </c>
      <c r="K3647" s="73">
        <f t="shared" si="169"/>
        <v>345.07744046851894</v>
      </c>
      <c r="L3647" s="3" t="e">
        <f t="shared" si="170"/>
        <v>#N/A</v>
      </c>
    </row>
    <row r="3648" spans="1:12" x14ac:dyDescent="0.25">
      <c r="A3648" s="43" t="s">
        <v>47</v>
      </c>
      <c r="B3648" s="43" t="s">
        <v>17</v>
      </c>
      <c r="C3648" s="43" t="s">
        <v>799</v>
      </c>
      <c r="D3648" s="43" t="s">
        <v>55</v>
      </c>
      <c r="E3648" s="43" t="s">
        <v>2318</v>
      </c>
      <c r="F3648" s="43" t="s">
        <v>4113</v>
      </c>
      <c r="G3648" s="43" t="s">
        <v>4654</v>
      </c>
      <c r="H3648" s="76">
        <v>13235</v>
      </c>
      <c r="I3648" s="229"/>
      <c r="J3648" s="73">
        <f t="shared" si="168"/>
        <v>0</v>
      </c>
      <c r="K3648" s="73">
        <f t="shared" si="169"/>
        <v>0</v>
      </c>
      <c r="L3648" s="3" t="e">
        <f t="shared" si="170"/>
        <v>#N/A</v>
      </c>
    </row>
    <row r="3649" spans="1:12" x14ac:dyDescent="0.25">
      <c r="A3649" s="43" t="s">
        <v>47</v>
      </c>
      <c r="B3649" s="43" t="s">
        <v>17</v>
      </c>
      <c r="C3649" s="43" t="s">
        <v>749</v>
      </c>
      <c r="D3649" s="43" t="s">
        <v>55</v>
      </c>
      <c r="E3649" s="43" t="s">
        <v>2319</v>
      </c>
      <c r="F3649" s="43" t="s">
        <v>4114</v>
      </c>
      <c r="G3649" s="43" t="s">
        <v>4654</v>
      </c>
      <c r="H3649" s="76">
        <v>4752</v>
      </c>
      <c r="I3649" s="229">
        <v>1.9229797979797979E-2</v>
      </c>
      <c r="J3649" s="73">
        <f t="shared" si="168"/>
        <v>3.823476315375679E-4</v>
      </c>
      <c r="K3649" s="73">
        <f t="shared" si="169"/>
        <v>93.196915945066507</v>
      </c>
      <c r="L3649" s="3" t="e">
        <f t="shared" si="170"/>
        <v>#N/A</v>
      </c>
    </row>
    <row r="3650" spans="1:12" x14ac:dyDescent="0.25">
      <c r="A3650" s="43" t="s">
        <v>47</v>
      </c>
      <c r="B3650" s="43" t="s">
        <v>17</v>
      </c>
      <c r="C3650" s="43" t="s">
        <v>750</v>
      </c>
      <c r="D3650" s="43" t="s">
        <v>55</v>
      </c>
      <c r="E3650" s="43" t="s">
        <v>2320</v>
      </c>
      <c r="F3650" s="43" t="s">
        <v>4102</v>
      </c>
      <c r="G3650" s="43" t="s">
        <v>4654</v>
      </c>
      <c r="H3650" s="76">
        <v>2741</v>
      </c>
      <c r="I3650" s="229">
        <v>2.1149215614739147E-2</v>
      </c>
      <c r="J3650" s="73">
        <f t="shared" si="168"/>
        <v>4.2051156791496434E-4</v>
      </c>
      <c r="K3650" s="73">
        <f t="shared" si="169"/>
        <v>59.122622207654921</v>
      </c>
      <c r="L3650" s="3" t="e">
        <f t="shared" si="170"/>
        <v>#N/A</v>
      </c>
    </row>
    <row r="3651" spans="1:12" x14ac:dyDescent="0.25">
      <c r="A3651" s="43" t="s">
        <v>47</v>
      </c>
      <c r="B3651" s="43" t="s">
        <v>17</v>
      </c>
      <c r="C3651" s="43" t="s">
        <v>750</v>
      </c>
      <c r="D3651" s="43" t="s">
        <v>55</v>
      </c>
      <c r="E3651" s="43" t="s">
        <v>2321</v>
      </c>
      <c r="F3651" s="43" t="s">
        <v>4113</v>
      </c>
      <c r="G3651" s="43" t="s">
        <v>4654</v>
      </c>
      <c r="H3651" s="76">
        <v>442</v>
      </c>
      <c r="I3651" s="229">
        <v>1.7420814479637982E-2</v>
      </c>
      <c r="J3651" s="73">
        <f t="shared" si="168"/>
        <v>3.4637946601116229E-4</v>
      </c>
      <c r="K3651" s="73">
        <f t="shared" si="169"/>
        <v>7.8530997239769214</v>
      </c>
      <c r="L3651" s="3" t="e">
        <f t="shared" si="170"/>
        <v>#N/A</v>
      </c>
    </row>
    <row r="3652" spans="1:12" x14ac:dyDescent="0.25">
      <c r="A3652" s="43" t="s">
        <v>47</v>
      </c>
      <c r="B3652" s="43" t="s">
        <v>17</v>
      </c>
      <c r="C3652" s="43" t="s">
        <v>750</v>
      </c>
      <c r="D3652" s="43" t="s">
        <v>55</v>
      </c>
      <c r="E3652" s="43" t="s">
        <v>2322</v>
      </c>
      <c r="F3652" s="43" t="s">
        <v>4115</v>
      </c>
      <c r="G3652" s="43" t="s">
        <v>4654</v>
      </c>
      <c r="H3652" s="76">
        <v>229</v>
      </c>
      <c r="I3652" s="229">
        <v>1.7641921397379912E-2</v>
      </c>
      <c r="J3652" s="73">
        <f t="shared" si="168"/>
        <v>3.5077575277423759E-4</v>
      </c>
      <c r="K3652" s="73">
        <f t="shared" si="169"/>
        <v>4.1203276473852997</v>
      </c>
      <c r="L3652" s="3" t="e">
        <f t="shared" si="170"/>
        <v>#N/A</v>
      </c>
    </row>
    <row r="3653" spans="1:12" x14ac:dyDescent="0.25">
      <c r="A3653" s="43" t="s">
        <v>47</v>
      </c>
      <c r="B3653" s="43" t="s">
        <v>17</v>
      </c>
      <c r="C3653" s="43" t="s">
        <v>750</v>
      </c>
      <c r="D3653" s="43" t="s">
        <v>55</v>
      </c>
      <c r="E3653" s="43" t="s">
        <v>2323</v>
      </c>
      <c r="F3653" s="43" t="s">
        <v>4116</v>
      </c>
      <c r="G3653" s="43" t="s">
        <v>4654</v>
      </c>
      <c r="H3653" s="76">
        <v>4000</v>
      </c>
      <c r="I3653" s="229">
        <v>3.4500000000000003E-2</v>
      </c>
      <c r="J3653" s="73">
        <f t="shared" si="168"/>
        <v>6.8596629574080802E-4</v>
      </c>
      <c r="K3653" s="73">
        <f t="shared" si="169"/>
        <v>140.74386518296325</v>
      </c>
      <c r="L3653" s="3" t="e">
        <f t="shared" si="170"/>
        <v>#N/A</v>
      </c>
    </row>
    <row r="3654" spans="1:12" x14ac:dyDescent="0.25">
      <c r="A3654" s="43" t="s">
        <v>47</v>
      </c>
      <c r="B3654" s="43" t="s">
        <v>17</v>
      </c>
      <c r="C3654" s="43" t="s">
        <v>751</v>
      </c>
      <c r="D3654" s="43" t="s">
        <v>55</v>
      </c>
      <c r="E3654" s="43" t="s">
        <v>2324</v>
      </c>
      <c r="F3654" s="43" t="s">
        <v>4117</v>
      </c>
      <c r="G3654" s="43" t="s">
        <v>4654</v>
      </c>
      <c r="H3654" s="76">
        <v>72898</v>
      </c>
      <c r="I3654" s="229"/>
      <c r="J3654" s="73">
        <f t="shared" si="168"/>
        <v>0</v>
      </c>
      <c r="K3654" s="73">
        <f t="shared" si="169"/>
        <v>0</v>
      </c>
      <c r="L3654" s="3" t="e">
        <f t="shared" si="170"/>
        <v>#N/A</v>
      </c>
    </row>
    <row r="3655" spans="1:12" x14ac:dyDescent="0.25">
      <c r="A3655" s="43" t="s">
        <v>47</v>
      </c>
      <c r="B3655" s="43" t="s">
        <v>17</v>
      </c>
      <c r="C3655" s="43" t="s">
        <v>751</v>
      </c>
      <c r="D3655" s="43" t="s">
        <v>55</v>
      </c>
      <c r="E3655" s="43" t="s">
        <v>2325</v>
      </c>
      <c r="F3655" s="43" t="s">
        <v>4118</v>
      </c>
      <c r="G3655" s="43" t="s">
        <v>4654</v>
      </c>
      <c r="H3655" s="76">
        <v>12524</v>
      </c>
      <c r="I3655" s="229"/>
      <c r="J3655" s="73">
        <f t="shared" ref="J3655:J3718" si="171">I3655*$J$5</f>
        <v>0</v>
      </c>
      <c r="K3655" s="73">
        <f t="shared" ref="K3655:K3718" si="172">(I3655+J3655)*H3655</f>
        <v>0</v>
      </c>
      <c r="L3655" s="3" t="e">
        <f t="shared" ref="L3655:L3718" si="173">MATCH(C3655,$C$7237:$C$7264,0)</f>
        <v>#N/A</v>
      </c>
    </row>
    <row r="3656" spans="1:12" x14ac:dyDescent="0.25">
      <c r="A3656" s="43" t="s">
        <v>47</v>
      </c>
      <c r="B3656" s="43" t="s">
        <v>17</v>
      </c>
      <c r="C3656" s="43" t="s">
        <v>752</v>
      </c>
      <c r="D3656" s="43" t="s">
        <v>55</v>
      </c>
      <c r="E3656" s="43" t="s">
        <v>2326</v>
      </c>
      <c r="F3656" s="43" t="s">
        <v>4119</v>
      </c>
      <c r="G3656" s="43" t="s">
        <v>4654</v>
      </c>
      <c r="H3656" s="76">
        <v>30245</v>
      </c>
      <c r="I3656" s="229"/>
      <c r="J3656" s="73">
        <f t="shared" si="171"/>
        <v>0</v>
      </c>
      <c r="K3656" s="73">
        <f t="shared" si="172"/>
        <v>0</v>
      </c>
      <c r="L3656" s="3" t="e">
        <f t="shared" si="173"/>
        <v>#N/A</v>
      </c>
    </row>
    <row r="3657" spans="1:12" x14ac:dyDescent="0.25">
      <c r="A3657" s="43" t="s">
        <v>47</v>
      </c>
      <c r="B3657" s="43" t="s">
        <v>17</v>
      </c>
      <c r="C3657" s="43" t="s">
        <v>754</v>
      </c>
      <c r="D3657" s="43" t="s">
        <v>374</v>
      </c>
      <c r="E3657" s="43" t="s">
        <v>2327</v>
      </c>
      <c r="F3657" s="43" t="s">
        <v>4120</v>
      </c>
      <c r="G3657" s="43" t="s">
        <v>4654</v>
      </c>
      <c r="H3657" s="76">
        <v>946</v>
      </c>
      <c r="I3657" s="229">
        <v>3.0697674418604614E-2</v>
      </c>
      <c r="J3657" s="73">
        <f t="shared" si="171"/>
        <v>6.1036434808079906E-4</v>
      </c>
      <c r="K3657" s="73">
        <f t="shared" si="172"/>
        <v>29.617404673284401</v>
      </c>
      <c r="L3657" s="3" t="e">
        <f t="shared" si="173"/>
        <v>#N/A</v>
      </c>
    </row>
    <row r="3658" spans="1:12" x14ac:dyDescent="0.25">
      <c r="A3658" s="43" t="s">
        <v>47</v>
      </c>
      <c r="B3658" s="43" t="s">
        <v>17</v>
      </c>
      <c r="C3658" s="43" t="s">
        <v>754</v>
      </c>
      <c r="D3658" s="43" t="s">
        <v>374</v>
      </c>
      <c r="E3658" s="43" t="s">
        <v>2328</v>
      </c>
      <c r="F3658" s="43" t="s">
        <v>4121</v>
      </c>
      <c r="G3658" s="43" t="s">
        <v>4654</v>
      </c>
      <c r="H3658" s="76">
        <v>1374</v>
      </c>
      <c r="I3658" s="229">
        <v>3.0698689956331841E-2</v>
      </c>
      <c r="J3658" s="73">
        <f t="shared" si="171"/>
        <v>6.1038454009972466E-4</v>
      </c>
      <c r="K3658" s="73">
        <f t="shared" si="172"/>
        <v>43.018668358096974</v>
      </c>
      <c r="L3658" s="3" t="e">
        <f t="shared" si="173"/>
        <v>#N/A</v>
      </c>
    </row>
    <row r="3659" spans="1:12" x14ac:dyDescent="0.25">
      <c r="A3659" s="43" t="s">
        <v>47</v>
      </c>
      <c r="B3659" s="43" t="s">
        <v>17</v>
      </c>
      <c r="C3659" s="43" t="s">
        <v>755</v>
      </c>
      <c r="D3659" s="43" t="s">
        <v>374</v>
      </c>
      <c r="E3659" s="43" t="s">
        <v>2329</v>
      </c>
      <c r="F3659" s="43" t="s">
        <v>4105</v>
      </c>
      <c r="G3659" s="43" t="s">
        <v>4654</v>
      </c>
      <c r="H3659" s="76">
        <v>286</v>
      </c>
      <c r="I3659" s="229">
        <v>3.2517482517482522E-2</v>
      </c>
      <c r="J3659" s="73">
        <f t="shared" si="171"/>
        <v>6.465477399806948E-4</v>
      </c>
      <c r="K3659" s="73">
        <f t="shared" si="172"/>
        <v>9.4849126536344794</v>
      </c>
      <c r="L3659" s="3" t="e">
        <f t="shared" si="173"/>
        <v>#N/A</v>
      </c>
    </row>
    <row r="3660" spans="1:12" x14ac:dyDescent="0.25">
      <c r="A3660" s="43" t="s">
        <v>47</v>
      </c>
      <c r="B3660" s="43" t="s">
        <v>17</v>
      </c>
      <c r="C3660" s="43" t="s">
        <v>755</v>
      </c>
      <c r="D3660" s="43" t="s">
        <v>374</v>
      </c>
      <c r="E3660" s="43" t="s">
        <v>2330</v>
      </c>
      <c r="F3660" s="43" t="s">
        <v>4107</v>
      </c>
      <c r="G3660" s="43" t="s">
        <v>4654</v>
      </c>
      <c r="H3660" s="76">
        <v>192</v>
      </c>
      <c r="I3660" s="229">
        <v>3.2500000000000001E-2</v>
      </c>
      <c r="J3660" s="73">
        <f t="shared" si="171"/>
        <v>6.4620013366887717E-4</v>
      </c>
      <c r="K3660" s="73">
        <f t="shared" si="172"/>
        <v>6.3640704256644245</v>
      </c>
      <c r="L3660" s="3" t="e">
        <f t="shared" si="173"/>
        <v>#N/A</v>
      </c>
    </row>
    <row r="3661" spans="1:12" x14ac:dyDescent="0.25">
      <c r="A3661" s="43" t="s">
        <v>47</v>
      </c>
      <c r="B3661" s="43" t="s">
        <v>17</v>
      </c>
      <c r="C3661" s="43" t="s">
        <v>800</v>
      </c>
      <c r="D3661" s="43" t="s">
        <v>55</v>
      </c>
      <c r="E3661" s="43" t="s">
        <v>2331</v>
      </c>
      <c r="F3661" s="43" t="s">
        <v>4122</v>
      </c>
      <c r="G3661" s="43" t="s">
        <v>4654</v>
      </c>
      <c r="H3661" s="76">
        <v>1872</v>
      </c>
      <c r="I3661" s="229">
        <v>1.7649572649572648E-2</v>
      </c>
      <c r="J3661" s="73">
        <f t="shared" si="171"/>
        <v>3.509278832416124E-4</v>
      </c>
      <c r="K3661" s="73">
        <f t="shared" si="172"/>
        <v>33.696936997428296</v>
      </c>
      <c r="L3661" s="3" t="e">
        <f t="shared" si="173"/>
        <v>#N/A</v>
      </c>
    </row>
    <row r="3662" spans="1:12" x14ac:dyDescent="0.25">
      <c r="A3662" s="43" t="s">
        <v>47</v>
      </c>
      <c r="B3662" s="43" t="s">
        <v>17</v>
      </c>
      <c r="C3662" s="43" t="s">
        <v>798</v>
      </c>
      <c r="D3662" s="43" t="s">
        <v>55</v>
      </c>
      <c r="E3662" s="43" t="s">
        <v>2332</v>
      </c>
      <c r="F3662" s="43" t="s">
        <v>4115</v>
      </c>
      <c r="G3662" s="43" t="s">
        <v>4654</v>
      </c>
      <c r="H3662" s="76">
        <v>45123</v>
      </c>
      <c r="I3662" s="229">
        <v>1.7649978946435298E-2</v>
      </c>
      <c r="J3662" s="73">
        <f t="shared" si="171"/>
        <v>3.5093596167505711E-4</v>
      </c>
      <c r="K3662" s="73">
        <f t="shared" si="172"/>
        <v>812.25528339866355</v>
      </c>
      <c r="L3662" s="3" t="e">
        <f t="shared" si="173"/>
        <v>#N/A</v>
      </c>
    </row>
    <row r="3663" spans="1:12" x14ac:dyDescent="0.25">
      <c r="A3663" s="43" t="s">
        <v>47</v>
      </c>
      <c r="B3663" s="43" t="s">
        <v>17</v>
      </c>
      <c r="C3663" s="43" t="s">
        <v>798</v>
      </c>
      <c r="D3663" s="43" t="s">
        <v>55</v>
      </c>
      <c r="E3663" s="43" t="s">
        <v>2333</v>
      </c>
      <c r="F3663" s="43" t="s">
        <v>4123</v>
      </c>
      <c r="G3663" s="43" t="s">
        <v>4654</v>
      </c>
      <c r="H3663" s="76">
        <v>16898</v>
      </c>
      <c r="I3663" s="229">
        <v>1.993016925079891E-2</v>
      </c>
      <c r="J3663" s="73">
        <f t="shared" si="171"/>
        <v>3.9627317027414157E-4</v>
      </c>
      <c r="K3663" s="73">
        <f t="shared" si="172"/>
        <v>343.47622403129242</v>
      </c>
      <c r="L3663" s="3" t="e">
        <f t="shared" si="173"/>
        <v>#N/A</v>
      </c>
    </row>
    <row r="3664" spans="1:12" x14ac:dyDescent="0.25">
      <c r="A3664" s="43" t="s">
        <v>47</v>
      </c>
      <c r="B3664" s="43" t="s">
        <v>17</v>
      </c>
      <c r="C3664" s="43" t="s">
        <v>798</v>
      </c>
      <c r="D3664" s="43" t="s">
        <v>55</v>
      </c>
      <c r="E3664" s="43" t="s">
        <v>2334</v>
      </c>
      <c r="F3664" s="43" t="s">
        <v>4124</v>
      </c>
      <c r="G3664" s="43" t="s">
        <v>4654</v>
      </c>
      <c r="H3664" s="76">
        <v>16375</v>
      </c>
      <c r="I3664" s="229">
        <v>2.1149923664122137E-2</v>
      </c>
      <c r="J3664" s="73">
        <f t="shared" si="171"/>
        <v>4.2052564611822375E-4</v>
      </c>
      <c r="K3664" s="73">
        <f t="shared" si="172"/>
        <v>353.21610745518586</v>
      </c>
      <c r="L3664" s="3" t="e">
        <f t="shared" si="173"/>
        <v>#N/A</v>
      </c>
    </row>
    <row r="3665" spans="1:12" x14ac:dyDescent="0.25">
      <c r="A3665" s="43" t="s">
        <v>47</v>
      </c>
      <c r="B3665" s="43" t="s">
        <v>17</v>
      </c>
      <c r="C3665" s="43" t="s">
        <v>798</v>
      </c>
      <c r="D3665" s="43" t="s">
        <v>55</v>
      </c>
      <c r="E3665" s="43" t="s">
        <v>2335</v>
      </c>
      <c r="F3665" s="43" t="s">
        <v>4125</v>
      </c>
      <c r="G3665" s="43" t="s">
        <v>4654</v>
      </c>
      <c r="H3665" s="76">
        <v>28350</v>
      </c>
      <c r="I3665" s="229">
        <v>1.9930158730158729E-2</v>
      </c>
      <c r="J3665" s="73">
        <f t="shared" si="171"/>
        <v>3.9627296109140029E-4</v>
      </c>
      <c r="K3665" s="73">
        <f t="shared" si="172"/>
        <v>576.25433844694112</v>
      </c>
      <c r="L3665" s="3" t="e">
        <f t="shared" si="173"/>
        <v>#N/A</v>
      </c>
    </row>
    <row r="3666" spans="1:12" x14ac:dyDescent="0.25">
      <c r="A3666" s="43" t="s">
        <v>47</v>
      </c>
      <c r="B3666" s="43" t="s">
        <v>17</v>
      </c>
      <c r="C3666" s="43" t="s">
        <v>798</v>
      </c>
      <c r="D3666" s="43" t="s">
        <v>55</v>
      </c>
      <c r="E3666" s="43" t="s">
        <v>2336</v>
      </c>
      <c r="F3666" s="43" t="s">
        <v>4126</v>
      </c>
      <c r="G3666" s="43" t="s">
        <v>4654</v>
      </c>
      <c r="H3666" s="76">
        <v>28350</v>
      </c>
      <c r="I3666" s="229">
        <v>2.1149911816578482E-2</v>
      </c>
      <c r="J3666" s="73">
        <f t="shared" si="171"/>
        <v>4.2052541055255321E-4</v>
      </c>
      <c r="K3666" s="73">
        <f t="shared" si="172"/>
        <v>611.5218953891648</v>
      </c>
      <c r="L3666" s="3" t="e">
        <f t="shared" si="173"/>
        <v>#N/A</v>
      </c>
    </row>
    <row r="3667" spans="1:12" x14ac:dyDescent="0.25">
      <c r="A3667" s="43" t="s">
        <v>47</v>
      </c>
      <c r="B3667" s="43" t="s">
        <v>17</v>
      </c>
      <c r="C3667" s="43" t="s">
        <v>757</v>
      </c>
      <c r="D3667" s="43" t="s">
        <v>55</v>
      </c>
      <c r="E3667" s="43" t="s">
        <v>2337</v>
      </c>
      <c r="F3667" s="43" t="s">
        <v>4127</v>
      </c>
      <c r="G3667" s="43" t="s">
        <v>4654</v>
      </c>
      <c r="H3667" s="76">
        <v>1939</v>
      </c>
      <c r="I3667" s="229">
        <v>1.8999484270242381E-2</v>
      </c>
      <c r="J3667" s="73">
        <f t="shared" si="171"/>
        <v>3.7776828538678013E-4</v>
      </c>
      <c r="K3667" s="73">
        <f t="shared" si="172"/>
        <v>37.572492705364944</v>
      </c>
      <c r="L3667" s="3" t="e">
        <f t="shared" si="173"/>
        <v>#N/A</v>
      </c>
    </row>
    <row r="3668" spans="1:12" x14ac:dyDescent="0.25">
      <c r="A3668" s="43" t="s">
        <v>47</v>
      </c>
      <c r="B3668" s="43" t="s">
        <v>17</v>
      </c>
      <c r="C3668" s="43" t="s">
        <v>757</v>
      </c>
      <c r="D3668" s="43" t="s">
        <v>55</v>
      </c>
      <c r="E3668" s="43" t="s">
        <v>2338</v>
      </c>
      <c r="F3668" s="43" t="s">
        <v>4128</v>
      </c>
      <c r="G3668" s="43" t="s">
        <v>4654</v>
      </c>
      <c r="H3668" s="76">
        <v>2360</v>
      </c>
      <c r="I3668" s="229">
        <v>1.9000000000000003E-2</v>
      </c>
      <c r="J3668" s="73">
        <f t="shared" si="171"/>
        <v>3.7777853968334359E-4</v>
      </c>
      <c r="K3668" s="73">
        <f t="shared" si="172"/>
        <v>45.731557353652697</v>
      </c>
      <c r="L3668" s="3" t="e">
        <f t="shared" si="173"/>
        <v>#N/A</v>
      </c>
    </row>
    <row r="3669" spans="1:12" x14ac:dyDescent="0.25">
      <c r="A3669" s="43" t="s">
        <v>47</v>
      </c>
      <c r="B3669" s="43" t="s">
        <v>17</v>
      </c>
      <c r="C3669" s="43" t="s">
        <v>757</v>
      </c>
      <c r="D3669" s="43" t="s">
        <v>55</v>
      </c>
      <c r="E3669" s="43" t="s">
        <v>2339</v>
      </c>
      <c r="F3669" s="43" t="s">
        <v>4129</v>
      </c>
      <c r="G3669" s="43" t="s">
        <v>4654</v>
      </c>
      <c r="H3669" s="76">
        <v>20510</v>
      </c>
      <c r="I3669" s="229">
        <v>1.8999999999999996E-2</v>
      </c>
      <c r="J3669" s="73">
        <f t="shared" si="171"/>
        <v>3.7777853968334348E-4</v>
      </c>
      <c r="K3669" s="73">
        <f t="shared" si="172"/>
        <v>397.43823784890526</v>
      </c>
      <c r="L3669" s="3" t="e">
        <f t="shared" si="173"/>
        <v>#N/A</v>
      </c>
    </row>
    <row r="3670" spans="1:12" x14ac:dyDescent="0.25">
      <c r="A3670" s="43" t="s">
        <v>47</v>
      </c>
      <c r="B3670" s="43" t="s">
        <v>17</v>
      </c>
      <c r="C3670" s="43" t="s">
        <v>757</v>
      </c>
      <c r="D3670" s="43" t="s">
        <v>55</v>
      </c>
      <c r="E3670" s="43" t="s">
        <v>2340</v>
      </c>
      <c r="F3670" s="43" t="s">
        <v>4130</v>
      </c>
      <c r="G3670" s="43" t="s">
        <v>4654</v>
      </c>
      <c r="H3670" s="76">
        <v>7832</v>
      </c>
      <c r="I3670" s="229">
        <v>1.9002808988764046E-2</v>
      </c>
      <c r="J3670" s="73">
        <f t="shared" si="171"/>
        <v>3.7783439103456818E-4</v>
      </c>
      <c r="K3670" s="73">
        <f t="shared" si="172"/>
        <v>151.78919895058274</v>
      </c>
      <c r="L3670" s="3" t="e">
        <f t="shared" si="173"/>
        <v>#N/A</v>
      </c>
    </row>
    <row r="3671" spans="1:12" x14ac:dyDescent="0.25">
      <c r="A3671" s="43" t="s">
        <v>47</v>
      </c>
      <c r="B3671" s="43" t="s">
        <v>17</v>
      </c>
      <c r="C3671" s="43" t="s">
        <v>758</v>
      </c>
      <c r="D3671" s="43" t="s">
        <v>55</v>
      </c>
      <c r="E3671" s="43" t="s">
        <v>2341</v>
      </c>
      <c r="F3671" s="43" t="s">
        <v>4131</v>
      </c>
      <c r="G3671" s="43" t="s">
        <v>4654</v>
      </c>
      <c r="H3671" s="76">
        <v>25358</v>
      </c>
      <c r="I3671" s="229">
        <v>1.8805110813155612E-2</v>
      </c>
      <c r="J3671" s="73">
        <f t="shared" si="171"/>
        <v>3.7390354218828318E-4</v>
      </c>
      <c r="K3671" s="73">
        <f t="shared" si="172"/>
        <v>486.34144602281049</v>
      </c>
      <c r="L3671" s="3" t="e">
        <f t="shared" si="173"/>
        <v>#N/A</v>
      </c>
    </row>
    <row r="3672" spans="1:12" x14ac:dyDescent="0.25">
      <c r="A3672" s="43" t="s">
        <v>47</v>
      </c>
      <c r="B3672" s="43" t="s">
        <v>17</v>
      </c>
      <c r="C3672" s="43" t="s">
        <v>758</v>
      </c>
      <c r="D3672" s="43" t="s">
        <v>55</v>
      </c>
      <c r="E3672" s="43" t="s">
        <v>2342</v>
      </c>
      <c r="F3672" s="43" t="s">
        <v>4132</v>
      </c>
      <c r="G3672" s="43" t="s">
        <v>4654</v>
      </c>
      <c r="H3672" s="76">
        <v>128446</v>
      </c>
      <c r="I3672" s="229">
        <v>1.9929931644426455E-2</v>
      </c>
      <c r="J3672" s="73">
        <f t="shared" si="171"/>
        <v>3.9626844592738337E-4</v>
      </c>
      <c r="K3672" s="73">
        <f t="shared" si="172"/>
        <v>2610.8190968055892</v>
      </c>
      <c r="L3672" s="3" t="e">
        <f t="shared" si="173"/>
        <v>#N/A</v>
      </c>
    </row>
    <row r="3673" spans="1:12" x14ac:dyDescent="0.25">
      <c r="A3673" s="43" t="s">
        <v>47</v>
      </c>
      <c r="B3673" s="43" t="s">
        <v>17</v>
      </c>
      <c r="C3673" s="43" t="s">
        <v>758</v>
      </c>
      <c r="D3673" s="43" t="s">
        <v>55</v>
      </c>
      <c r="E3673" s="43" t="s">
        <v>2343</v>
      </c>
      <c r="F3673" s="43" t="s">
        <v>4133</v>
      </c>
      <c r="G3673" s="43" t="s">
        <v>4654</v>
      </c>
      <c r="H3673" s="76">
        <v>1720</v>
      </c>
      <c r="I3673" s="229">
        <v>2.2040697674418602E-2</v>
      </c>
      <c r="J3673" s="73">
        <f t="shared" si="171"/>
        <v>4.3823697794968033E-4</v>
      </c>
      <c r="K3673" s="73">
        <f t="shared" si="172"/>
        <v>38.663767602073449</v>
      </c>
      <c r="L3673" s="3" t="e">
        <f t="shared" si="173"/>
        <v>#N/A</v>
      </c>
    </row>
    <row r="3674" spans="1:12" x14ac:dyDescent="0.25">
      <c r="A3674" s="43" t="s">
        <v>47</v>
      </c>
      <c r="B3674" s="43" t="s">
        <v>17</v>
      </c>
      <c r="C3674" s="43" t="s">
        <v>758</v>
      </c>
      <c r="D3674" s="43" t="s">
        <v>55</v>
      </c>
      <c r="E3674" s="43" t="s">
        <v>2344</v>
      </c>
      <c r="F3674" s="43" t="s">
        <v>4134</v>
      </c>
      <c r="G3674" s="43" t="s">
        <v>4654</v>
      </c>
      <c r="H3674" s="76">
        <v>4763</v>
      </c>
      <c r="I3674" s="229">
        <v>1.765693890405207E-2</v>
      </c>
      <c r="J3674" s="73">
        <f t="shared" si="171"/>
        <v>3.5107434707635826E-4</v>
      </c>
      <c r="K3674" s="73">
        <f t="shared" si="172"/>
        <v>85.772167115124702</v>
      </c>
      <c r="L3674" s="3" t="e">
        <f t="shared" si="173"/>
        <v>#N/A</v>
      </c>
    </row>
    <row r="3675" spans="1:12" x14ac:dyDescent="0.25">
      <c r="A3675" s="43" t="s">
        <v>47</v>
      </c>
      <c r="B3675" s="43" t="s">
        <v>17</v>
      </c>
      <c r="C3675" s="43" t="s">
        <v>758</v>
      </c>
      <c r="D3675" s="43" t="s">
        <v>55</v>
      </c>
      <c r="E3675" s="43" t="s">
        <v>2345</v>
      </c>
      <c r="F3675" s="43" t="s">
        <v>4135</v>
      </c>
      <c r="G3675" s="43" t="s">
        <v>4654</v>
      </c>
      <c r="H3675" s="76">
        <v>9793</v>
      </c>
      <c r="I3675" s="229">
        <v>1.7649341366282038E-2</v>
      </c>
      <c r="J3675" s="73">
        <f t="shared" si="171"/>
        <v>3.5092328461720296E-4</v>
      </c>
      <c r="K3675" s="73">
        <f t="shared" si="172"/>
        <v>176.27659172625627</v>
      </c>
      <c r="L3675" s="3" t="e">
        <f t="shared" si="173"/>
        <v>#N/A</v>
      </c>
    </row>
    <row r="3676" spans="1:12" x14ac:dyDescent="0.25">
      <c r="A3676" s="43" t="s">
        <v>47</v>
      </c>
      <c r="B3676" s="43" t="s">
        <v>17</v>
      </c>
      <c r="C3676" s="43" t="s">
        <v>758</v>
      </c>
      <c r="D3676" s="43" t="s">
        <v>55</v>
      </c>
      <c r="E3676" s="43" t="s">
        <v>2346</v>
      </c>
      <c r="F3676" s="43" t="s">
        <v>4136</v>
      </c>
      <c r="G3676" s="43" t="s">
        <v>4654</v>
      </c>
      <c r="H3676" s="76">
        <v>149448</v>
      </c>
      <c r="I3676" s="229">
        <v>1.7648747390396659E-2</v>
      </c>
      <c r="J3676" s="73">
        <f t="shared" si="171"/>
        <v>3.5091147454654055E-4</v>
      </c>
      <c r="K3676" s="73">
        <f t="shared" si="172"/>
        <v>2690.013018048031</v>
      </c>
      <c r="L3676" s="3" t="e">
        <f t="shared" si="173"/>
        <v>#N/A</v>
      </c>
    </row>
    <row r="3677" spans="1:12" x14ac:dyDescent="0.25">
      <c r="A3677" s="43" t="s">
        <v>47</v>
      </c>
      <c r="B3677" s="43" t="s">
        <v>17</v>
      </c>
      <c r="C3677" s="43" t="s">
        <v>759</v>
      </c>
      <c r="D3677" s="43" t="s">
        <v>55</v>
      </c>
      <c r="E3677" s="43" t="s">
        <v>2347</v>
      </c>
      <c r="F3677" s="43" t="s">
        <v>4137</v>
      </c>
      <c r="G3677" s="43" t="s">
        <v>4654</v>
      </c>
      <c r="H3677" s="76">
        <v>342484</v>
      </c>
      <c r="I3677" s="229">
        <v>1.3054098877611799E-2</v>
      </c>
      <c r="J3677" s="73">
        <f t="shared" si="171"/>
        <v>2.5955570583506104E-4</v>
      </c>
      <c r="K3677" s="73">
        <f t="shared" si="172"/>
        <v>4559.7136763572144</v>
      </c>
      <c r="L3677" s="3" t="e">
        <f t="shared" si="173"/>
        <v>#N/A</v>
      </c>
    </row>
    <row r="3678" spans="1:12" x14ac:dyDescent="0.25">
      <c r="A3678" s="43" t="s">
        <v>47</v>
      </c>
      <c r="B3678" s="43" t="s">
        <v>17</v>
      </c>
      <c r="C3678" s="43" t="s">
        <v>759</v>
      </c>
      <c r="D3678" s="43" t="s">
        <v>55</v>
      </c>
      <c r="E3678" s="43" t="s">
        <v>2348</v>
      </c>
      <c r="F3678" s="43" t="s">
        <v>4138</v>
      </c>
      <c r="G3678" s="43" t="s">
        <v>4654</v>
      </c>
      <c r="H3678" s="76">
        <v>61259</v>
      </c>
      <c r="I3678" s="229">
        <v>1.025416673468388E-2</v>
      </c>
      <c r="J3678" s="73">
        <f t="shared" si="171"/>
        <v>2.0388442814202082E-4</v>
      </c>
      <c r="K3678" s="73">
        <f t="shared" si="172"/>
        <v>640.64975618355186</v>
      </c>
      <c r="L3678" s="3" t="e">
        <f t="shared" si="173"/>
        <v>#N/A</v>
      </c>
    </row>
    <row r="3679" spans="1:12" x14ac:dyDescent="0.25">
      <c r="A3679" s="43" t="s">
        <v>47</v>
      </c>
      <c r="B3679" s="43" t="s">
        <v>17</v>
      </c>
      <c r="C3679" s="43" t="s">
        <v>759</v>
      </c>
      <c r="D3679" s="43" t="s">
        <v>55</v>
      </c>
      <c r="E3679" s="43" t="s">
        <v>2349</v>
      </c>
      <c r="F3679" s="43" t="s">
        <v>4139</v>
      </c>
      <c r="G3679" s="43" t="s">
        <v>4654</v>
      </c>
      <c r="H3679" s="76">
        <v>84531</v>
      </c>
      <c r="I3679" s="229">
        <v>1.0313021258473222E-2</v>
      </c>
      <c r="J3679" s="73">
        <f t="shared" si="171"/>
        <v>2.0505463740785746E-4</v>
      </c>
      <c r="K3679" s="73">
        <f t="shared" si="172"/>
        <v>889.10347355472356</v>
      </c>
      <c r="L3679" s="3" t="e">
        <f t="shared" si="173"/>
        <v>#N/A</v>
      </c>
    </row>
    <row r="3680" spans="1:12" x14ac:dyDescent="0.25">
      <c r="A3680" s="43" t="s">
        <v>47</v>
      </c>
      <c r="B3680" s="43" t="s">
        <v>17</v>
      </c>
      <c r="C3680" s="43" t="s">
        <v>759</v>
      </c>
      <c r="D3680" s="43" t="s">
        <v>55</v>
      </c>
      <c r="E3680" s="43" t="s">
        <v>2350</v>
      </c>
      <c r="F3680" s="43" t="s">
        <v>4114</v>
      </c>
      <c r="G3680" s="43" t="s">
        <v>4654</v>
      </c>
      <c r="H3680" s="76">
        <v>13430</v>
      </c>
      <c r="I3680" s="229">
        <v>1.9230081906180193E-2</v>
      </c>
      <c r="J3680" s="73">
        <f t="shared" si="171"/>
        <v>3.8235327686883373E-4</v>
      </c>
      <c r="K3680" s="73">
        <f t="shared" si="172"/>
        <v>263.39500450834845</v>
      </c>
      <c r="L3680" s="3" t="e">
        <f t="shared" si="173"/>
        <v>#N/A</v>
      </c>
    </row>
    <row r="3681" spans="1:12" x14ac:dyDescent="0.25">
      <c r="A3681" s="43" t="s">
        <v>47</v>
      </c>
      <c r="B3681" s="43" t="s">
        <v>17</v>
      </c>
      <c r="C3681" s="43" t="s">
        <v>760</v>
      </c>
      <c r="D3681" s="43" t="s">
        <v>55</v>
      </c>
      <c r="E3681" s="43" t="s">
        <v>2351</v>
      </c>
      <c r="F3681" s="43" t="s">
        <v>4117</v>
      </c>
      <c r="G3681" s="43" t="s">
        <v>4654</v>
      </c>
      <c r="H3681" s="76">
        <v>65148</v>
      </c>
      <c r="I3681" s="229">
        <v>1.9770062012648124E-2</v>
      </c>
      <c r="J3681" s="73">
        <f t="shared" si="171"/>
        <v>3.9308974508354483E-4</v>
      </c>
      <c r="K3681" s="73">
        <f t="shared" si="172"/>
        <v>1313.5890107127029</v>
      </c>
      <c r="L3681" s="3" t="e">
        <f t="shared" si="173"/>
        <v>#N/A</v>
      </c>
    </row>
    <row r="3682" spans="1:12" x14ac:dyDescent="0.25">
      <c r="A3682" s="43" t="s">
        <v>47</v>
      </c>
      <c r="B3682" s="43" t="s">
        <v>17</v>
      </c>
      <c r="C3682" s="43" t="s">
        <v>760</v>
      </c>
      <c r="D3682" s="43" t="s">
        <v>55</v>
      </c>
      <c r="E3682" s="43" t="s">
        <v>2352</v>
      </c>
      <c r="F3682" s="43" t="s">
        <v>4118</v>
      </c>
      <c r="G3682" s="43" t="s">
        <v>4654</v>
      </c>
      <c r="H3682" s="76">
        <v>12992</v>
      </c>
      <c r="I3682" s="229">
        <v>1.7633158866995072E-2</v>
      </c>
      <c r="J3682" s="73">
        <f t="shared" si="171"/>
        <v>3.5060152667251574E-4</v>
      </c>
      <c r="K3682" s="73">
        <f t="shared" si="172"/>
        <v>233.64501503452934</v>
      </c>
      <c r="L3682" s="3" t="e">
        <f t="shared" si="173"/>
        <v>#N/A</v>
      </c>
    </row>
    <row r="3683" spans="1:12" x14ac:dyDescent="0.25">
      <c r="A3683" s="43" t="s">
        <v>47</v>
      </c>
      <c r="B3683" s="43" t="s">
        <v>17</v>
      </c>
      <c r="C3683" s="43" t="s">
        <v>760</v>
      </c>
      <c r="D3683" s="43" t="s">
        <v>55</v>
      </c>
      <c r="E3683" s="43" t="s">
        <v>2353</v>
      </c>
      <c r="F3683" s="43" t="s">
        <v>4140</v>
      </c>
      <c r="G3683" s="43" t="s">
        <v>4654</v>
      </c>
      <c r="H3683" s="76">
        <v>29758</v>
      </c>
      <c r="I3683" s="229">
        <v>2.1150278916593858E-2</v>
      </c>
      <c r="J3683" s="73">
        <f t="shared" si="171"/>
        <v>4.2053270963190721E-4</v>
      </c>
      <c r="K3683" s="73">
        <f t="shared" si="172"/>
        <v>641.9042123732263</v>
      </c>
      <c r="L3683" s="3" t="e">
        <f t="shared" si="173"/>
        <v>#N/A</v>
      </c>
    </row>
    <row r="3684" spans="1:12" x14ac:dyDescent="0.25">
      <c r="A3684" s="43" t="s">
        <v>47</v>
      </c>
      <c r="B3684" s="43" t="s">
        <v>17</v>
      </c>
      <c r="C3684" s="43" t="s">
        <v>760</v>
      </c>
      <c r="D3684" s="43" t="s">
        <v>55</v>
      </c>
      <c r="E3684" s="43" t="s">
        <v>2354</v>
      </c>
      <c r="F3684" s="43" t="s">
        <v>4141</v>
      </c>
      <c r="G3684" s="43" t="s">
        <v>4654</v>
      </c>
      <c r="H3684" s="76">
        <v>29658</v>
      </c>
      <c r="I3684" s="229">
        <v>1.9929867152201765E-2</v>
      </c>
      <c r="J3684" s="73">
        <f t="shared" si="171"/>
        <v>3.9626716362325368E-4</v>
      </c>
      <c r="K3684" s="73">
        <f t="shared" si="172"/>
        <v>602.8324915387384</v>
      </c>
      <c r="L3684" s="3" t="e">
        <f t="shared" si="173"/>
        <v>#N/A</v>
      </c>
    </row>
    <row r="3685" spans="1:12" x14ac:dyDescent="0.25">
      <c r="A3685" s="43" t="s">
        <v>47</v>
      </c>
      <c r="B3685" s="43" t="s">
        <v>17</v>
      </c>
      <c r="C3685" s="43" t="s">
        <v>760</v>
      </c>
      <c r="D3685" s="43" t="s">
        <v>55</v>
      </c>
      <c r="E3685" s="43" t="s">
        <v>2355</v>
      </c>
      <c r="F3685" s="43" t="s">
        <v>4135</v>
      </c>
      <c r="G3685" s="43" t="s">
        <v>4654</v>
      </c>
      <c r="H3685" s="76">
        <v>24319</v>
      </c>
      <c r="I3685" s="229">
        <v>1.7649985607960852E-2</v>
      </c>
      <c r="J3685" s="73">
        <f t="shared" si="171"/>
        <v>3.5093609412670951E-4</v>
      </c>
      <c r="K3685" s="73">
        <f t="shared" si="172"/>
        <v>437.76441487306738</v>
      </c>
      <c r="L3685" s="3" t="e">
        <f t="shared" si="173"/>
        <v>#N/A</v>
      </c>
    </row>
    <row r="3686" spans="1:12" x14ac:dyDescent="0.25">
      <c r="A3686" s="43" t="s">
        <v>47</v>
      </c>
      <c r="B3686" s="43" t="s">
        <v>17</v>
      </c>
      <c r="C3686" s="43" t="s">
        <v>760</v>
      </c>
      <c r="D3686" s="43" t="s">
        <v>55</v>
      </c>
      <c r="E3686" s="43" t="s">
        <v>2356</v>
      </c>
      <c r="F3686" s="43" t="s">
        <v>4142</v>
      </c>
      <c r="G3686" s="43" t="s">
        <v>4654</v>
      </c>
      <c r="H3686" s="76">
        <v>8300</v>
      </c>
      <c r="I3686" s="229">
        <v>1.9E-2</v>
      </c>
      <c r="J3686" s="73">
        <f t="shared" si="171"/>
        <v>3.7777853968334353E-4</v>
      </c>
      <c r="K3686" s="73">
        <f t="shared" si="172"/>
        <v>160.83556187937174</v>
      </c>
      <c r="L3686" s="3" t="e">
        <f t="shared" si="173"/>
        <v>#N/A</v>
      </c>
    </row>
    <row r="3687" spans="1:12" x14ac:dyDescent="0.25">
      <c r="A3687" s="43" t="s">
        <v>47</v>
      </c>
      <c r="B3687" s="43" t="s">
        <v>17</v>
      </c>
      <c r="C3687" s="43" t="s">
        <v>761</v>
      </c>
      <c r="D3687" s="43" t="s">
        <v>55</v>
      </c>
      <c r="E3687" s="43" t="s">
        <v>2357</v>
      </c>
      <c r="F3687" s="43" t="s">
        <v>4134</v>
      </c>
      <c r="G3687" s="43" t="s">
        <v>4654</v>
      </c>
      <c r="H3687" s="76">
        <v>11241</v>
      </c>
      <c r="I3687" s="229">
        <v>1.7649675295792193E-2</v>
      </c>
      <c r="J3687" s="73">
        <f t="shared" si="171"/>
        <v>3.5092992416471366E-4</v>
      </c>
      <c r="K3687" s="73">
        <f t="shared" si="172"/>
        <v>202.34480327753559</v>
      </c>
      <c r="L3687" s="3" t="e">
        <f t="shared" si="173"/>
        <v>#N/A</v>
      </c>
    </row>
    <row r="3688" spans="1:12" x14ac:dyDescent="0.25">
      <c r="A3688" s="43" t="s">
        <v>47</v>
      </c>
      <c r="B3688" s="43" t="s">
        <v>17</v>
      </c>
      <c r="C3688" s="43" t="s">
        <v>761</v>
      </c>
      <c r="D3688" s="43" t="s">
        <v>55</v>
      </c>
      <c r="E3688" s="43" t="s">
        <v>2358</v>
      </c>
      <c r="F3688" s="43" t="s">
        <v>4136</v>
      </c>
      <c r="G3688" s="43" t="s">
        <v>4654</v>
      </c>
      <c r="H3688" s="76">
        <v>29609</v>
      </c>
      <c r="I3688" s="229">
        <v>1.7650038839542029E-2</v>
      </c>
      <c r="J3688" s="73">
        <f t="shared" si="171"/>
        <v>3.5093715253455178E-4</v>
      </c>
      <c r="K3688" s="73">
        <f t="shared" si="172"/>
        <v>532.99089814939555</v>
      </c>
      <c r="L3688" s="3" t="e">
        <f t="shared" si="173"/>
        <v>#N/A</v>
      </c>
    </row>
    <row r="3689" spans="1:12" x14ac:dyDescent="0.25">
      <c r="A3689" s="43" t="s">
        <v>47</v>
      </c>
      <c r="B3689" s="43" t="s">
        <v>17</v>
      </c>
      <c r="C3689" s="43" t="s">
        <v>761</v>
      </c>
      <c r="D3689" s="43" t="s">
        <v>55</v>
      </c>
      <c r="E3689" s="43" t="s">
        <v>2359</v>
      </c>
      <c r="F3689" s="43" t="s">
        <v>4143</v>
      </c>
      <c r="G3689" s="43" t="s">
        <v>4654</v>
      </c>
      <c r="H3689" s="76">
        <v>6921</v>
      </c>
      <c r="I3689" s="229">
        <v>2.1150122814622179E-2</v>
      </c>
      <c r="J3689" s="73">
        <f t="shared" si="171"/>
        <v>4.2052960584375445E-4</v>
      </c>
      <c r="K3689" s="73">
        <f t="shared" si="172"/>
        <v>149.29048540204471</v>
      </c>
      <c r="L3689" s="3" t="e">
        <f t="shared" si="173"/>
        <v>#N/A</v>
      </c>
    </row>
    <row r="3690" spans="1:12" x14ac:dyDescent="0.25">
      <c r="A3690" s="43" t="s">
        <v>47</v>
      </c>
      <c r="B3690" s="43" t="s">
        <v>17</v>
      </c>
      <c r="C3690" s="43" t="s">
        <v>761</v>
      </c>
      <c r="D3690" s="43" t="s">
        <v>55</v>
      </c>
      <c r="E3690" s="43" t="s">
        <v>2360</v>
      </c>
      <c r="F3690" s="43" t="s">
        <v>4144</v>
      </c>
      <c r="G3690" s="43" t="s">
        <v>4654</v>
      </c>
      <c r="H3690" s="76">
        <v>11955</v>
      </c>
      <c r="I3690" s="229">
        <v>1.764951902969469E-2</v>
      </c>
      <c r="J3690" s="73">
        <f t="shared" si="171"/>
        <v>3.5092681711323384E-4</v>
      </c>
      <c r="K3690" s="73">
        <f t="shared" si="172"/>
        <v>215.19533009858873</v>
      </c>
      <c r="L3690" s="3" t="e">
        <f t="shared" si="173"/>
        <v>#N/A</v>
      </c>
    </row>
    <row r="3691" spans="1:12" x14ac:dyDescent="0.25">
      <c r="A3691" s="43" t="s">
        <v>47</v>
      </c>
      <c r="B3691" s="43" t="s">
        <v>17</v>
      </c>
      <c r="C3691" s="43" t="s">
        <v>761</v>
      </c>
      <c r="D3691" s="43" t="s">
        <v>55</v>
      </c>
      <c r="E3691" s="43" t="s">
        <v>2361</v>
      </c>
      <c r="F3691" s="43" t="s">
        <v>4135</v>
      </c>
      <c r="G3691" s="43" t="s">
        <v>4654</v>
      </c>
      <c r="H3691" s="76">
        <v>58713</v>
      </c>
      <c r="I3691" s="229">
        <v>1.7649924207586057E-2</v>
      </c>
      <c r="J3691" s="73">
        <f t="shared" si="171"/>
        <v>3.5093487329808186E-4</v>
      </c>
      <c r="K3691" s="73">
        <f t="shared" si="172"/>
        <v>1056.8844392159504</v>
      </c>
      <c r="L3691" s="3" t="e">
        <f t="shared" si="173"/>
        <v>#N/A</v>
      </c>
    </row>
    <row r="3692" spans="1:12" x14ac:dyDescent="0.25">
      <c r="A3692" s="43" t="s">
        <v>47</v>
      </c>
      <c r="B3692" s="43" t="s">
        <v>17</v>
      </c>
      <c r="C3692" s="43" t="s">
        <v>761</v>
      </c>
      <c r="D3692" s="43" t="s">
        <v>55</v>
      </c>
      <c r="E3692" s="43" t="s">
        <v>2362</v>
      </c>
      <c r="F3692" s="43" t="s">
        <v>4145</v>
      </c>
      <c r="G3692" s="43" t="s">
        <v>4654</v>
      </c>
      <c r="H3692" s="76">
        <v>105212</v>
      </c>
      <c r="I3692" s="229">
        <v>2.114996388244687E-2</v>
      </c>
      <c r="J3692" s="73">
        <f t="shared" si="171"/>
        <v>4.2052644578243354E-4</v>
      </c>
      <c r="K3692" s="73">
        <f t="shared" si="172"/>
        <v>2269.4744284136614</v>
      </c>
      <c r="L3692" s="3" t="e">
        <f t="shared" si="173"/>
        <v>#N/A</v>
      </c>
    </row>
    <row r="3693" spans="1:12" x14ac:dyDescent="0.25">
      <c r="A3693" s="43" t="s">
        <v>47</v>
      </c>
      <c r="B3693" s="43" t="s">
        <v>17</v>
      </c>
      <c r="C3693" s="43" t="s">
        <v>761</v>
      </c>
      <c r="D3693" s="43" t="s">
        <v>55</v>
      </c>
      <c r="E3693" s="43" t="s">
        <v>2363</v>
      </c>
      <c r="F3693" s="43" t="s">
        <v>4141</v>
      </c>
      <c r="G3693" s="43" t="s">
        <v>4654</v>
      </c>
      <c r="H3693" s="76">
        <v>22231</v>
      </c>
      <c r="I3693" s="229">
        <v>1.9929827718051366E-2</v>
      </c>
      <c r="J3693" s="73">
        <f t="shared" si="171"/>
        <v>3.9626637955084566E-4</v>
      </c>
      <c r="K3693" s="73">
        <f t="shared" si="172"/>
        <v>451.86939788379476</v>
      </c>
      <c r="L3693" s="3" t="e">
        <f t="shared" si="173"/>
        <v>#N/A</v>
      </c>
    </row>
    <row r="3694" spans="1:12" x14ac:dyDescent="0.25">
      <c r="A3694" s="43" t="s">
        <v>47</v>
      </c>
      <c r="B3694" s="43" t="s">
        <v>17</v>
      </c>
      <c r="C3694" s="43" t="s">
        <v>761</v>
      </c>
      <c r="D3694" s="43" t="s">
        <v>55</v>
      </c>
      <c r="E3694" s="43" t="s">
        <v>2364</v>
      </c>
      <c r="F3694" s="43" t="s">
        <v>4146</v>
      </c>
      <c r="G3694" s="43" t="s">
        <v>4654</v>
      </c>
      <c r="H3694" s="76">
        <v>72</v>
      </c>
      <c r="I3694" s="229">
        <v>2.1944444444444225E-2</v>
      </c>
      <c r="J3694" s="73">
        <f t="shared" si="171"/>
        <v>4.3632316717812634E-4</v>
      </c>
      <c r="K3694" s="73">
        <f t="shared" si="172"/>
        <v>1.6114152680368095</v>
      </c>
      <c r="L3694" s="3" t="e">
        <f t="shared" si="173"/>
        <v>#N/A</v>
      </c>
    </row>
    <row r="3695" spans="1:12" x14ac:dyDescent="0.25">
      <c r="A3695" s="43" t="s">
        <v>47</v>
      </c>
      <c r="B3695" s="43" t="s">
        <v>17</v>
      </c>
      <c r="C3695" s="43" t="s">
        <v>762</v>
      </c>
      <c r="D3695" s="43" t="s">
        <v>55</v>
      </c>
      <c r="E3695" s="43" t="s">
        <v>2365</v>
      </c>
      <c r="F3695" s="43" t="s">
        <v>4147</v>
      </c>
      <c r="G3695" s="43" t="s">
        <v>4654</v>
      </c>
      <c r="H3695" s="76">
        <v>3730</v>
      </c>
      <c r="I3695" s="229">
        <v>1.7699731903485259E-2</v>
      </c>
      <c r="J3695" s="73">
        <f t="shared" si="171"/>
        <v>3.5192520375186038E-4</v>
      </c>
      <c r="K3695" s="73">
        <f t="shared" si="172"/>
        <v>67.332681009994459</v>
      </c>
      <c r="L3695" s="3" t="e">
        <f t="shared" si="173"/>
        <v>#N/A</v>
      </c>
    </row>
    <row r="3696" spans="1:12" x14ac:dyDescent="0.25">
      <c r="A3696" s="43" t="s">
        <v>47</v>
      </c>
      <c r="B3696" s="43" t="s">
        <v>17</v>
      </c>
      <c r="C3696" s="43" t="s">
        <v>762</v>
      </c>
      <c r="D3696" s="43" t="s">
        <v>55</v>
      </c>
      <c r="E3696" s="43" t="s">
        <v>2366</v>
      </c>
      <c r="F3696" s="43" t="s">
        <v>4104</v>
      </c>
      <c r="G3696" s="43" t="s">
        <v>4654</v>
      </c>
      <c r="H3696" s="76">
        <v>27097</v>
      </c>
      <c r="I3696" s="229">
        <v>2.1149942798095726E-2</v>
      </c>
      <c r="J3696" s="73">
        <f t="shared" si="171"/>
        <v>4.2052602656057118E-4</v>
      </c>
      <c r="K3696" s="73">
        <f t="shared" si="172"/>
        <v>584.49499374171171</v>
      </c>
      <c r="L3696" s="3" t="e">
        <f t="shared" si="173"/>
        <v>#N/A</v>
      </c>
    </row>
    <row r="3697" spans="1:12" x14ac:dyDescent="0.25">
      <c r="A3697" s="43" t="s">
        <v>47</v>
      </c>
      <c r="B3697" s="43" t="s">
        <v>17</v>
      </c>
      <c r="C3697" s="43" t="s">
        <v>762</v>
      </c>
      <c r="D3697" s="43" t="s">
        <v>55</v>
      </c>
      <c r="E3697" s="43" t="s">
        <v>2367</v>
      </c>
      <c r="F3697" s="43" t="s">
        <v>4148</v>
      </c>
      <c r="G3697" s="43" t="s">
        <v>4654</v>
      </c>
      <c r="H3697" s="76">
        <v>27097</v>
      </c>
      <c r="I3697" s="229">
        <v>2.0009964202679264E-2</v>
      </c>
      <c r="J3697" s="73">
        <f t="shared" si="171"/>
        <v>3.978597397686396E-4</v>
      </c>
      <c r="K3697" s="73">
        <f t="shared" si="172"/>
        <v>552.99080536851079</v>
      </c>
      <c r="L3697" s="3" t="e">
        <f t="shared" si="173"/>
        <v>#N/A</v>
      </c>
    </row>
    <row r="3698" spans="1:12" x14ac:dyDescent="0.25">
      <c r="A3698" s="43" t="s">
        <v>47</v>
      </c>
      <c r="B3698" s="43" t="s">
        <v>17</v>
      </c>
      <c r="C3698" s="43" t="s">
        <v>379</v>
      </c>
      <c r="D3698" s="43" t="s">
        <v>55</v>
      </c>
      <c r="E3698" s="43" t="s">
        <v>2368</v>
      </c>
      <c r="F3698" s="43" t="s">
        <v>4113</v>
      </c>
      <c r="G3698" s="43" t="s">
        <v>4654</v>
      </c>
      <c r="H3698" s="76">
        <v>3473</v>
      </c>
      <c r="I3698" s="229"/>
      <c r="J3698" s="73">
        <f t="shared" si="171"/>
        <v>0</v>
      </c>
      <c r="K3698" s="73">
        <f t="shared" si="172"/>
        <v>0</v>
      </c>
      <c r="L3698" s="3" t="e">
        <f t="shared" si="173"/>
        <v>#N/A</v>
      </c>
    </row>
    <row r="3699" spans="1:12" x14ac:dyDescent="0.25">
      <c r="A3699" s="43" t="s">
        <v>47</v>
      </c>
      <c r="B3699" s="43" t="s">
        <v>17</v>
      </c>
      <c r="C3699" s="43" t="s">
        <v>379</v>
      </c>
      <c r="D3699" s="43" t="s">
        <v>55</v>
      </c>
      <c r="E3699" s="43" t="s">
        <v>2369</v>
      </c>
      <c r="F3699" s="43" t="s">
        <v>4115</v>
      </c>
      <c r="G3699" s="43" t="s">
        <v>4654</v>
      </c>
      <c r="H3699" s="76">
        <v>2417</v>
      </c>
      <c r="I3699" s="229"/>
      <c r="J3699" s="73">
        <f t="shared" si="171"/>
        <v>0</v>
      </c>
      <c r="K3699" s="73">
        <f t="shared" si="172"/>
        <v>0</v>
      </c>
      <c r="L3699" s="3" t="e">
        <f t="shared" si="173"/>
        <v>#N/A</v>
      </c>
    </row>
    <row r="3700" spans="1:12" x14ac:dyDescent="0.25">
      <c r="A3700" s="43" t="s">
        <v>47</v>
      </c>
      <c r="B3700" s="43" t="s">
        <v>17</v>
      </c>
      <c r="C3700" s="43" t="s">
        <v>767</v>
      </c>
      <c r="D3700" s="43" t="s">
        <v>55</v>
      </c>
      <c r="E3700" s="43" t="s">
        <v>2370</v>
      </c>
      <c r="F3700" s="43" t="s">
        <v>4112</v>
      </c>
      <c r="G3700" s="43" t="s">
        <v>4654</v>
      </c>
      <c r="H3700" s="76">
        <v>2470</v>
      </c>
      <c r="I3700" s="229"/>
      <c r="J3700" s="73">
        <f t="shared" si="171"/>
        <v>0</v>
      </c>
      <c r="K3700" s="73">
        <f t="shared" si="172"/>
        <v>0</v>
      </c>
      <c r="L3700" s="3" t="e">
        <f t="shared" si="173"/>
        <v>#N/A</v>
      </c>
    </row>
    <row r="3701" spans="1:12" x14ac:dyDescent="0.25">
      <c r="A3701" s="43" t="s">
        <v>47</v>
      </c>
      <c r="B3701" s="43" t="s">
        <v>17</v>
      </c>
      <c r="C3701" s="43" t="s">
        <v>808</v>
      </c>
      <c r="D3701" s="43" t="s">
        <v>55</v>
      </c>
      <c r="E3701" s="43" t="s">
        <v>2371</v>
      </c>
      <c r="F3701" s="43" t="s">
        <v>4149</v>
      </c>
      <c r="G3701" s="43" t="s">
        <v>4654</v>
      </c>
      <c r="H3701" s="76">
        <v>454</v>
      </c>
      <c r="I3701" s="229">
        <v>1.9933920704845839E-2</v>
      </c>
      <c r="J3701" s="73">
        <f t="shared" si="171"/>
        <v>3.9634776073895931E-4</v>
      </c>
      <c r="K3701" s="73">
        <f t="shared" si="172"/>
        <v>9.2299418833754991</v>
      </c>
      <c r="L3701" s="3" t="e">
        <f t="shared" si="173"/>
        <v>#N/A</v>
      </c>
    </row>
    <row r="3702" spans="1:12" x14ac:dyDescent="0.25">
      <c r="A3702" s="43" t="s">
        <v>47</v>
      </c>
      <c r="B3702" s="43" t="s">
        <v>17</v>
      </c>
      <c r="C3702" s="43" t="s">
        <v>808</v>
      </c>
      <c r="D3702" s="43" t="s">
        <v>55</v>
      </c>
      <c r="E3702" s="43" t="s">
        <v>2372</v>
      </c>
      <c r="F3702" s="43" t="s">
        <v>4136</v>
      </c>
      <c r="G3702" s="43" t="s">
        <v>4654</v>
      </c>
      <c r="H3702" s="76">
        <v>154</v>
      </c>
      <c r="I3702" s="229">
        <v>1.7662337662337654E-2</v>
      </c>
      <c r="J3702" s="73">
        <f t="shared" si="171"/>
        <v>3.5118169102484411E-4</v>
      </c>
      <c r="K3702" s="73">
        <f t="shared" si="172"/>
        <v>2.7740819804178245</v>
      </c>
      <c r="L3702" s="3" t="e">
        <f t="shared" si="173"/>
        <v>#N/A</v>
      </c>
    </row>
    <row r="3703" spans="1:12" x14ac:dyDescent="0.25">
      <c r="A3703" s="43" t="s">
        <v>47</v>
      </c>
      <c r="B3703" s="43" t="s">
        <v>17</v>
      </c>
      <c r="C3703" s="43" t="s">
        <v>772</v>
      </c>
      <c r="D3703" s="43" t="s">
        <v>55</v>
      </c>
      <c r="E3703" s="43" t="s">
        <v>2373</v>
      </c>
      <c r="F3703" s="43" t="s">
        <v>4150</v>
      </c>
      <c r="G3703" s="43" t="s">
        <v>4654</v>
      </c>
      <c r="H3703" s="76">
        <v>154249</v>
      </c>
      <c r="I3703" s="229">
        <v>2.1150023663038333E-2</v>
      </c>
      <c r="J3703" s="73">
        <f t="shared" si="171"/>
        <v>4.2052763440477797E-4</v>
      </c>
      <c r="K3703" s="73">
        <f t="shared" si="172"/>
        <v>3327.2359670793026</v>
      </c>
      <c r="L3703" s="3" t="e">
        <f t="shared" si="173"/>
        <v>#N/A</v>
      </c>
    </row>
    <row r="3704" spans="1:12" x14ac:dyDescent="0.25">
      <c r="A3704" s="43" t="s">
        <v>47</v>
      </c>
      <c r="B3704" s="43" t="s">
        <v>17</v>
      </c>
      <c r="C3704" s="43" t="s">
        <v>772</v>
      </c>
      <c r="D3704" s="43" t="s">
        <v>55</v>
      </c>
      <c r="E3704" s="43" t="s">
        <v>2374</v>
      </c>
      <c r="F3704" s="43" t="s">
        <v>4151</v>
      </c>
      <c r="G3704" s="43" t="s">
        <v>4654</v>
      </c>
      <c r="H3704" s="76">
        <v>137699</v>
      </c>
      <c r="I3704" s="229">
        <v>1.9929992229427953E-2</v>
      </c>
      <c r="J3704" s="73">
        <f t="shared" si="171"/>
        <v>3.962696505438777E-4</v>
      </c>
      <c r="K3704" s="73">
        <f t="shared" si="172"/>
        <v>2798.9059346102408</v>
      </c>
      <c r="L3704" s="3" t="e">
        <f t="shared" si="173"/>
        <v>#N/A</v>
      </c>
    </row>
    <row r="3705" spans="1:12" x14ac:dyDescent="0.25">
      <c r="A3705" s="43" t="s">
        <v>47</v>
      </c>
      <c r="B3705" s="43" t="s">
        <v>17</v>
      </c>
      <c r="C3705" s="43" t="s">
        <v>772</v>
      </c>
      <c r="D3705" s="43" t="s">
        <v>55</v>
      </c>
      <c r="E3705" s="43" t="s">
        <v>2375</v>
      </c>
      <c r="F3705" s="43" t="s">
        <v>4152</v>
      </c>
      <c r="G3705" s="43" t="s">
        <v>4654</v>
      </c>
      <c r="H3705" s="76">
        <v>19801</v>
      </c>
      <c r="I3705" s="229">
        <v>2.2039795969900508E-2</v>
      </c>
      <c r="J3705" s="73">
        <f t="shared" si="171"/>
        <v>4.3821904928567656E-4</v>
      </c>
      <c r="K3705" s="73">
        <f t="shared" si="172"/>
        <v>445.08717539490561</v>
      </c>
      <c r="L3705" s="3" t="e">
        <f t="shared" si="173"/>
        <v>#N/A</v>
      </c>
    </row>
    <row r="3706" spans="1:12" x14ac:dyDescent="0.25">
      <c r="A3706" s="43" t="s">
        <v>47</v>
      </c>
      <c r="B3706" s="43" t="s">
        <v>17</v>
      </c>
      <c r="C3706" s="43" t="s">
        <v>772</v>
      </c>
      <c r="D3706" s="43" t="s">
        <v>55</v>
      </c>
      <c r="E3706" s="43" t="s">
        <v>2376</v>
      </c>
      <c r="F3706" s="43" t="s">
        <v>4153</v>
      </c>
      <c r="G3706" s="43" t="s">
        <v>4654</v>
      </c>
      <c r="H3706" s="76">
        <v>21943</v>
      </c>
      <c r="I3706" s="229">
        <v>1.7649819988151121E-2</v>
      </c>
      <c r="J3706" s="73">
        <f t="shared" si="171"/>
        <v>3.5093280109461147E-4</v>
      </c>
      <c r="K3706" s="73">
        <f t="shared" si="172"/>
        <v>394.99051845441915</v>
      </c>
      <c r="L3706" s="3" t="e">
        <f t="shared" si="173"/>
        <v>#N/A</v>
      </c>
    </row>
    <row r="3707" spans="1:12" x14ac:dyDescent="0.25">
      <c r="A3707" s="43" t="s">
        <v>47</v>
      </c>
      <c r="B3707" s="43" t="s">
        <v>17</v>
      </c>
      <c r="C3707" s="43" t="s">
        <v>772</v>
      </c>
      <c r="D3707" s="43" t="s">
        <v>55</v>
      </c>
      <c r="E3707" s="43" t="s">
        <v>2377</v>
      </c>
      <c r="F3707" s="43" t="s">
        <v>4154</v>
      </c>
      <c r="G3707" s="43" t="s">
        <v>4654</v>
      </c>
      <c r="H3707" s="76">
        <v>34635</v>
      </c>
      <c r="I3707" s="229">
        <v>1.765006496318753E-2</v>
      </c>
      <c r="J3707" s="73">
        <f t="shared" si="171"/>
        <v>3.5093767195311219E-4</v>
      </c>
      <c r="K3707" s="73">
        <f t="shared" si="172"/>
        <v>623.46472626809623</v>
      </c>
      <c r="L3707" s="3" t="e">
        <f t="shared" si="173"/>
        <v>#N/A</v>
      </c>
    </row>
    <row r="3708" spans="1:12" x14ac:dyDescent="0.25">
      <c r="A3708" s="43" t="s">
        <v>47</v>
      </c>
      <c r="B3708" s="43" t="s">
        <v>17</v>
      </c>
      <c r="C3708" s="43" t="s">
        <v>772</v>
      </c>
      <c r="D3708" s="43" t="s">
        <v>55</v>
      </c>
      <c r="E3708" s="43" t="s">
        <v>2378</v>
      </c>
      <c r="F3708" s="43" t="s">
        <v>4113</v>
      </c>
      <c r="G3708" s="43" t="s">
        <v>4654</v>
      </c>
      <c r="H3708" s="76">
        <v>71496</v>
      </c>
      <c r="I3708" s="229">
        <v>1.7649938458095558E-2</v>
      </c>
      <c r="J3708" s="73">
        <f t="shared" si="171"/>
        <v>3.5093515664211706E-4</v>
      </c>
      <c r="K3708" s="73">
        <f t="shared" si="172"/>
        <v>1286.9904599592849</v>
      </c>
      <c r="L3708" s="3" t="e">
        <f t="shared" si="173"/>
        <v>#N/A</v>
      </c>
    </row>
    <row r="3709" spans="1:12" x14ac:dyDescent="0.25">
      <c r="A3709" s="43" t="s">
        <v>47</v>
      </c>
      <c r="B3709" s="43" t="s">
        <v>17</v>
      </c>
      <c r="C3709" s="43" t="s">
        <v>772</v>
      </c>
      <c r="D3709" s="43" t="s">
        <v>55</v>
      </c>
      <c r="E3709" s="43" t="s">
        <v>2379</v>
      </c>
      <c r="F3709" s="43" t="s">
        <v>4115</v>
      </c>
      <c r="G3709" s="43" t="s">
        <v>4654</v>
      </c>
      <c r="H3709" s="76">
        <v>34102</v>
      </c>
      <c r="I3709" s="229">
        <v>1.7649991202862002E-2</v>
      </c>
      <c r="J3709" s="73">
        <f t="shared" si="171"/>
        <v>3.5093620537058251E-4</v>
      </c>
      <c r="K3709" s="73">
        <f t="shared" si="172"/>
        <v>613.86762647554758</v>
      </c>
      <c r="L3709" s="3" t="e">
        <f t="shared" si="173"/>
        <v>#N/A</v>
      </c>
    </row>
    <row r="3710" spans="1:12" x14ac:dyDescent="0.25">
      <c r="A3710" s="43" t="s">
        <v>47</v>
      </c>
      <c r="B3710" s="43" t="s">
        <v>17</v>
      </c>
      <c r="C3710" s="43" t="s">
        <v>775</v>
      </c>
      <c r="D3710" s="43" t="s">
        <v>55</v>
      </c>
      <c r="E3710" s="43" t="s">
        <v>2380</v>
      </c>
      <c r="F3710" s="43" t="s">
        <v>4155</v>
      </c>
      <c r="G3710" s="43" t="s">
        <v>4654</v>
      </c>
      <c r="H3710" s="76">
        <v>7718</v>
      </c>
      <c r="I3710" s="229">
        <v>1.7649650168437409E-2</v>
      </c>
      <c r="J3710" s="73">
        <f t="shared" si="171"/>
        <v>3.5092942455548228E-4</v>
      </c>
      <c r="K3710" s="73">
        <f t="shared" si="172"/>
        <v>138.92847329871913</v>
      </c>
      <c r="L3710" s="3" t="e">
        <f t="shared" si="173"/>
        <v>#N/A</v>
      </c>
    </row>
    <row r="3711" spans="1:12" x14ac:dyDescent="0.25">
      <c r="A3711" s="43" t="s">
        <v>47</v>
      </c>
      <c r="B3711" s="43" t="s">
        <v>17</v>
      </c>
      <c r="C3711" s="43" t="s">
        <v>775</v>
      </c>
      <c r="D3711" s="43" t="s">
        <v>55</v>
      </c>
      <c r="E3711" s="43" t="s">
        <v>2381</v>
      </c>
      <c r="F3711" s="43" t="s">
        <v>4113</v>
      </c>
      <c r="G3711" s="43" t="s">
        <v>4654</v>
      </c>
      <c r="H3711" s="76">
        <v>26840</v>
      </c>
      <c r="I3711" s="229">
        <v>1.7649776453055141E-2</v>
      </c>
      <c r="J3711" s="73">
        <f t="shared" si="171"/>
        <v>3.5093193548277021E-4</v>
      </c>
      <c r="K3711" s="73">
        <f t="shared" si="172"/>
        <v>483.13901314835755</v>
      </c>
      <c r="L3711" s="3" t="e">
        <f t="shared" si="173"/>
        <v>#N/A</v>
      </c>
    </row>
    <row r="3712" spans="1:12" x14ac:dyDescent="0.25">
      <c r="A3712" s="43" t="s">
        <v>47</v>
      </c>
      <c r="B3712" s="43" t="s">
        <v>17</v>
      </c>
      <c r="C3712" s="43" t="s">
        <v>775</v>
      </c>
      <c r="D3712" s="43" t="s">
        <v>55</v>
      </c>
      <c r="E3712" s="43" t="s">
        <v>2382</v>
      </c>
      <c r="F3712" s="43" t="s">
        <v>4115</v>
      </c>
      <c r="G3712" s="43" t="s">
        <v>4654</v>
      </c>
      <c r="H3712" s="76">
        <v>39075</v>
      </c>
      <c r="I3712" s="229">
        <v>1.7649904030710171E-2</v>
      </c>
      <c r="J3712" s="73">
        <f t="shared" si="171"/>
        <v>3.5093447211962357E-4</v>
      </c>
      <c r="K3712" s="73">
        <f t="shared" si="172"/>
        <v>703.38276449807427</v>
      </c>
      <c r="L3712" s="3" t="e">
        <f t="shared" si="173"/>
        <v>#N/A</v>
      </c>
    </row>
    <row r="3713" spans="1:12" x14ac:dyDescent="0.25">
      <c r="A3713" s="43" t="s">
        <v>47</v>
      </c>
      <c r="B3713" s="43" t="s">
        <v>17</v>
      </c>
      <c r="C3713" s="43" t="s">
        <v>775</v>
      </c>
      <c r="D3713" s="43" t="s">
        <v>55</v>
      </c>
      <c r="E3713" s="43" t="s">
        <v>2383</v>
      </c>
      <c r="F3713" s="43" t="s">
        <v>4150</v>
      </c>
      <c r="G3713" s="43" t="s">
        <v>4654</v>
      </c>
      <c r="H3713" s="76">
        <v>73632</v>
      </c>
      <c r="I3713" s="229">
        <v>2.1150043459365494E-2</v>
      </c>
      <c r="J3713" s="73">
        <f t="shared" si="171"/>
        <v>4.2052802801675513E-4</v>
      </c>
      <c r="K3713" s="73">
        <f t="shared" si="172"/>
        <v>1588.2843197589298</v>
      </c>
      <c r="L3713" s="3" t="e">
        <f t="shared" si="173"/>
        <v>#N/A</v>
      </c>
    </row>
    <row r="3714" spans="1:12" x14ac:dyDescent="0.25">
      <c r="A3714" s="43" t="s">
        <v>47</v>
      </c>
      <c r="B3714" s="43" t="s">
        <v>17</v>
      </c>
      <c r="C3714" s="43" t="s">
        <v>775</v>
      </c>
      <c r="D3714" s="43" t="s">
        <v>55</v>
      </c>
      <c r="E3714" s="43" t="s">
        <v>2384</v>
      </c>
      <c r="F3714" s="43" t="s">
        <v>4156</v>
      </c>
      <c r="G3714" s="43" t="s">
        <v>4654</v>
      </c>
      <c r="H3714" s="76">
        <v>73592</v>
      </c>
      <c r="I3714" s="229">
        <v>1.9930019567344276E-2</v>
      </c>
      <c r="J3714" s="73">
        <f t="shared" si="171"/>
        <v>3.9627019410588333E-4</v>
      </c>
      <c r="K3714" s="73">
        <f t="shared" si="172"/>
        <v>1495.8523161246403</v>
      </c>
      <c r="L3714" s="3" t="e">
        <f t="shared" si="173"/>
        <v>#N/A</v>
      </c>
    </row>
    <row r="3715" spans="1:12" x14ac:dyDescent="0.25">
      <c r="A3715" s="43" t="s">
        <v>47</v>
      </c>
      <c r="B3715" s="43" t="s">
        <v>17</v>
      </c>
      <c r="C3715" s="43" t="s">
        <v>776</v>
      </c>
      <c r="D3715" s="43" t="s">
        <v>55</v>
      </c>
      <c r="E3715" s="43" t="s">
        <v>2385</v>
      </c>
      <c r="F3715" s="43" t="s">
        <v>4115</v>
      </c>
      <c r="G3715" s="43" t="s">
        <v>4654</v>
      </c>
      <c r="H3715" s="76">
        <v>2737</v>
      </c>
      <c r="I3715" s="229">
        <v>1.7661673364998173E-2</v>
      </c>
      <c r="J3715" s="73">
        <f t="shared" si="171"/>
        <v>3.5116848274701127E-4</v>
      </c>
      <c r="K3715" s="73">
        <f t="shared" si="172"/>
        <v>49.301148137278574</v>
      </c>
      <c r="L3715" s="3" t="e">
        <f t="shared" si="173"/>
        <v>#N/A</v>
      </c>
    </row>
    <row r="3716" spans="1:12" x14ac:dyDescent="0.25">
      <c r="A3716" s="43" t="s">
        <v>47</v>
      </c>
      <c r="B3716" s="43" t="s">
        <v>17</v>
      </c>
      <c r="C3716" s="43" t="s">
        <v>776</v>
      </c>
      <c r="D3716" s="43" t="s">
        <v>55</v>
      </c>
      <c r="E3716" s="43" t="s">
        <v>2386</v>
      </c>
      <c r="F3716" s="43" t="s">
        <v>4113</v>
      </c>
      <c r="G3716" s="43" t="s">
        <v>4654</v>
      </c>
      <c r="H3716" s="76">
        <v>9136</v>
      </c>
      <c r="I3716" s="229">
        <v>1.765105078809107E-2</v>
      </c>
      <c r="J3716" s="73">
        <f t="shared" si="171"/>
        <v>3.5095727318955653E-4</v>
      </c>
      <c r="K3716" s="73">
        <f t="shared" si="172"/>
        <v>164.46634564785981</v>
      </c>
      <c r="L3716" s="3" t="e">
        <f t="shared" si="173"/>
        <v>#N/A</v>
      </c>
    </row>
    <row r="3717" spans="1:12" x14ac:dyDescent="0.25">
      <c r="A3717" s="43" t="s">
        <v>47</v>
      </c>
      <c r="B3717" s="43" t="s">
        <v>17</v>
      </c>
      <c r="C3717" s="43" t="s">
        <v>776</v>
      </c>
      <c r="D3717" s="43" t="s">
        <v>55</v>
      </c>
      <c r="E3717" s="43" t="s">
        <v>2387</v>
      </c>
      <c r="F3717" s="43" t="s">
        <v>4150</v>
      </c>
      <c r="G3717" s="43" t="s">
        <v>4654</v>
      </c>
      <c r="H3717" s="76">
        <v>9268</v>
      </c>
      <c r="I3717" s="229">
        <v>2.1150194216659476E-2</v>
      </c>
      <c r="J3717" s="73">
        <f t="shared" si="171"/>
        <v>4.2053102553624817E-4</v>
      </c>
      <c r="K3717" s="73">
        <f t="shared" si="172"/>
        <v>199.91748154466998</v>
      </c>
      <c r="L3717" s="3" t="e">
        <f t="shared" si="173"/>
        <v>#N/A</v>
      </c>
    </row>
    <row r="3718" spans="1:12" x14ac:dyDescent="0.25">
      <c r="A3718" s="43" t="s">
        <v>47</v>
      </c>
      <c r="B3718" s="43" t="s">
        <v>17</v>
      </c>
      <c r="C3718" s="43" t="s">
        <v>776</v>
      </c>
      <c r="D3718" s="43" t="s">
        <v>55</v>
      </c>
      <c r="E3718" s="43" t="s">
        <v>2388</v>
      </c>
      <c r="F3718" s="43" t="s">
        <v>4151</v>
      </c>
      <c r="G3718" s="43" t="s">
        <v>4654</v>
      </c>
      <c r="H3718" s="76">
        <v>9268</v>
      </c>
      <c r="I3718" s="229">
        <v>1.9929866206301248E-2</v>
      </c>
      <c r="J3718" s="73">
        <f t="shared" si="171"/>
        <v>3.9626714481583701E-4</v>
      </c>
      <c r="K3718" s="73">
        <f t="shared" si="172"/>
        <v>188.38260389815315</v>
      </c>
      <c r="L3718" s="3" t="e">
        <f t="shared" si="173"/>
        <v>#N/A</v>
      </c>
    </row>
    <row r="3719" spans="1:12" x14ac:dyDescent="0.25">
      <c r="A3719" s="43" t="s">
        <v>47</v>
      </c>
      <c r="B3719" s="43" t="s">
        <v>17</v>
      </c>
      <c r="C3719" s="43" t="s">
        <v>776</v>
      </c>
      <c r="D3719" s="43" t="s">
        <v>55</v>
      </c>
      <c r="E3719" s="43" t="s">
        <v>2389</v>
      </c>
      <c r="F3719" s="43" t="s">
        <v>4152</v>
      </c>
      <c r="G3719" s="43" t="s">
        <v>4654</v>
      </c>
      <c r="H3719" s="76">
        <v>2620</v>
      </c>
      <c r="I3719" s="229">
        <v>2.2038167938931298E-2</v>
      </c>
      <c r="J3719" s="73">
        <f t="shared" ref="J3719:J3782" si="174">I3719*$J$5</f>
        <v>4.3818667901398666E-4</v>
      </c>
      <c r="K3719" s="73">
        <f t="shared" ref="K3719:K3782" si="175">(I3719+J3719)*H3719</f>
        <v>58.888049099016648</v>
      </c>
      <c r="L3719" s="3" t="e">
        <f t="shared" ref="L3719:L3782" si="176">MATCH(C3719,$C$7237:$C$7264,0)</f>
        <v>#N/A</v>
      </c>
    </row>
    <row r="3720" spans="1:12" x14ac:dyDescent="0.25">
      <c r="A3720" s="43" t="s">
        <v>47</v>
      </c>
      <c r="B3720" s="43" t="s">
        <v>17</v>
      </c>
      <c r="C3720" s="43" t="s">
        <v>811</v>
      </c>
      <c r="D3720" s="43" t="s">
        <v>55</v>
      </c>
      <c r="E3720" s="43" t="s">
        <v>2390</v>
      </c>
      <c r="F3720" s="43" t="s">
        <v>4127</v>
      </c>
      <c r="G3720" s="43" t="s">
        <v>4654</v>
      </c>
      <c r="H3720" s="76">
        <v>9755</v>
      </c>
      <c r="I3720" s="229">
        <v>1.9009738595592005E-2</v>
      </c>
      <c r="J3720" s="73">
        <f t="shared" si="174"/>
        <v>3.7797217296867586E-4</v>
      </c>
      <c r="K3720" s="73">
        <f t="shared" si="175"/>
        <v>189.12711854730944</v>
      </c>
      <c r="L3720" s="3" t="e">
        <f t="shared" si="176"/>
        <v>#N/A</v>
      </c>
    </row>
    <row r="3721" spans="1:12" x14ac:dyDescent="0.25">
      <c r="A3721" s="43" t="s">
        <v>47</v>
      </c>
      <c r="B3721" s="43" t="s">
        <v>17</v>
      </c>
      <c r="C3721" s="43" t="s">
        <v>811</v>
      </c>
      <c r="D3721" s="43" t="s">
        <v>55</v>
      </c>
      <c r="E3721" s="43" t="s">
        <v>2391</v>
      </c>
      <c r="F3721" s="43" t="s">
        <v>4157</v>
      </c>
      <c r="G3721" s="43" t="s">
        <v>4654</v>
      </c>
      <c r="H3721" s="76">
        <v>35227</v>
      </c>
      <c r="I3721" s="229">
        <v>1.8999914838050358E-2</v>
      </c>
      <c r="J3721" s="73">
        <f t="shared" si="174"/>
        <v>3.7777684640139761E-4</v>
      </c>
      <c r="K3721" s="73">
        <f t="shared" si="175"/>
        <v>682.61794496818197</v>
      </c>
      <c r="L3721" s="3" t="e">
        <f t="shared" si="176"/>
        <v>#N/A</v>
      </c>
    </row>
    <row r="3722" spans="1:12" x14ac:dyDescent="0.25">
      <c r="A3722" s="43" t="s">
        <v>47</v>
      </c>
      <c r="B3722" s="43" t="s">
        <v>17</v>
      </c>
      <c r="C3722" s="43" t="s">
        <v>811</v>
      </c>
      <c r="D3722" s="43" t="s">
        <v>55</v>
      </c>
      <c r="E3722" s="43" t="s">
        <v>2392</v>
      </c>
      <c r="F3722" s="43" t="s">
        <v>4128</v>
      </c>
      <c r="G3722" s="43" t="s">
        <v>4654</v>
      </c>
      <c r="H3722" s="76">
        <v>28240</v>
      </c>
      <c r="I3722" s="229">
        <v>1.9E-2</v>
      </c>
      <c r="J3722" s="73">
        <f t="shared" si="174"/>
        <v>3.7777853968334353E-4</v>
      </c>
      <c r="K3722" s="73">
        <f t="shared" si="175"/>
        <v>547.22846596065756</v>
      </c>
      <c r="L3722" s="3" t="e">
        <f t="shared" si="176"/>
        <v>#N/A</v>
      </c>
    </row>
    <row r="3723" spans="1:12" x14ac:dyDescent="0.25">
      <c r="A3723" s="43" t="s">
        <v>47</v>
      </c>
      <c r="B3723" s="43" t="s">
        <v>17</v>
      </c>
      <c r="C3723" s="43" t="s">
        <v>802</v>
      </c>
      <c r="D3723" s="43" t="s">
        <v>55</v>
      </c>
      <c r="E3723" s="43" t="s">
        <v>2393</v>
      </c>
      <c r="F3723" s="43" t="s">
        <v>4113</v>
      </c>
      <c r="G3723" s="43" t="s">
        <v>4654</v>
      </c>
      <c r="H3723" s="76">
        <v>53335</v>
      </c>
      <c r="I3723" s="229">
        <v>1.7649948439111277E-2</v>
      </c>
      <c r="J3723" s="73">
        <f t="shared" si="174"/>
        <v>3.5093535509546142E-4</v>
      </c>
      <c r="K3723" s="73">
        <f t="shared" si="175"/>
        <v>960.07713716401634</v>
      </c>
      <c r="L3723" s="3" t="e">
        <f t="shared" si="176"/>
        <v>#N/A</v>
      </c>
    </row>
    <row r="3724" spans="1:12" x14ac:dyDescent="0.25">
      <c r="A3724" s="43" t="s">
        <v>47</v>
      </c>
      <c r="B3724" s="43" t="s">
        <v>17</v>
      </c>
      <c r="C3724" s="43" t="s">
        <v>802</v>
      </c>
      <c r="D3724" s="43" t="s">
        <v>55</v>
      </c>
      <c r="E3724" s="43" t="s">
        <v>2394</v>
      </c>
      <c r="F3724" s="43" t="s">
        <v>4115</v>
      </c>
      <c r="G3724" s="43" t="s">
        <v>4654</v>
      </c>
      <c r="H3724" s="76">
        <v>40735</v>
      </c>
      <c r="I3724" s="229">
        <v>1.7649932490487297E-2</v>
      </c>
      <c r="J3724" s="73">
        <f t="shared" si="174"/>
        <v>3.5093503798767841E-4</v>
      </c>
      <c r="K3724" s="73">
        <f t="shared" si="175"/>
        <v>733.26533877242809</v>
      </c>
      <c r="L3724" s="3" t="e">
        <f t="shared" si="176"/>
        <v>#N/A</v>
      </c>
    </row>
    <row r="3725" spans="1:12" x14ac:dyDescent="0.25">
      <c r="A3725" s="43" t="s">
        <v>47</v>
      </c>
      <c r="B3725" s="43" t="s">
        <v>17</v>
      </c>
      <c r="C3725" s="43" t="s">
        <v>802</v>
      </c>
      <c r="D3725" s="43" t="s">
        <v>55</v>
      </c>
      <c r="E3725" s="43" t="s">
        <v>2395</v>
      </c>
      <c r="F3725" s="43" t="s">
        <v>4153</v>
      </c>
      <c r="G3725" s="43" t="s">
        <v>4654</v>
      </c>
      <c r="H3725" s="76">
        <v>5350</v>
      </c>
      <c r="I3725" s="229">
        <v>1.7650467289719626E-2</v>
      </c>
      <c r="J3725" s="73">
        <f t="shared" si="174"/>
        <v>3.509456714441528E-4</v>
      </c>
      <c r="K3725" s="73">
        <f t="shared" si="175"/>
        <v>96.307559342226213</v>
      </c>
      <c r="L3725" s="3" t="e">
        <f t="shared" si="176"/>
        <v>#N/A</v>
      </c>
    </row>
    <row r="3726" spans="1:12" x14ac:dyDescent="0.25">
      <c r="A3726" s="43" t="s">
        <v>47</v>
      </c>
      <c r="B3726" s="43" t="s">
        <v>17</v>
      </c>
      <c r="C3726" s="43" t="s">
        <v>802</v>
      </c>
      <c r="D3726" s="43" t="s">
        <v>55</v>
      </c>
      <c r="E3726" s="43" t="s">
        <v>2396</v>
      </c>
      <c r="F3726" s="43" t="s">
        <v>4150</v>
      </c>
      <c r="G3726" s="43" t="s">
        <v>4654</v>
      </c>
      <c r="H3726" s="76">
        <v>99220</v>
      </c>
      <c r="I3726" s="229">
        <v>2.1149969764160451E-2</v>
      </c>
      <c r="J3726" s="73">
        <f t="shared" si="174"/>
        <v>4.2052656272902132E-4</v>
      </c>
      <c r="K3726" s="73">
        <f t="shared" si="175"/>
        <v>2140.2246455539735</v>
      </c>
      <c r="L3726" s="3" t="e">
        <f t="shared" si="176"/>
        <v>#N/A</v>
      </c>
    </row>
    <row r="3727" spans="1:12" x14ac:dyDescent="0.25">
      <c r="A3727" s="43" t="s">
        <v>47</v>
      </c>
      <c r="B3727" s="43" t="s">
        <v>17</v>
      </c>
      <c r="C3727" s="43" t="s">
        <v>802</v>
      </c>
      <c r="D3727" s="43" t="s">
        <v>55</v>
      </c>
      <c r="E3727" s="43" t="s">
        <v>2397</v>
      </c>
      <c r="F3727" s="43" t="s">
        <v>4151</v>
      </c>
      <c r="G3727" s="43" t="s">
        <v>4654</v>
      </c>
      <c r="H3727" s="76">
        <v>66775</v>
      </c>
      <c r="I3727" s="229">
        <v>1.9930063646574316E-2</v>
      </c>
      <c r="J3727" s="73">
        <f t="shared" si="174"/>
        <v>3.9627107053678622E-4</v>
      </c>
      <c r="K3727" s="73">
        <f t="shared" si="175"/>
        <v>1357.2910007350938</v>
      </c>
      <c r="L3727" s="3" t="e">
        <f t="shared" si="176"/>
        <v>#N/A</v>
      </c>
    </row>
    <row r="3728" spans="1:12" x14ac:dyDescent="0.25">
      <c r="A3728" s="43" t="s">
        <v>47</v>
      </c>
      <c r="B3728" s="43" t="s">
        <v>17</v>
      </c>
      <c r="C3728" s="43" t="s">
        <v>802</v>
      </c>
      <c r="D3728" s="43" t="s">
        <v>55</v>
      </c>
      <c r="E3728" s="43" t="s">
        <v>2398</v>
      </c>
      <c r="F3728" s="43" t="s">
        <v>4158</v>
      </c>
      <c r="G3728" s="43" t="s">
        <v>4654</v>
      </c>
      <c r="H3728" s="76">
        <v>32545</v>
      </c>
      <c r="I3728" s="229">
        <v>2.203994469196497E-2</v>
      </c>
      <c r="J3728" s="73">
        <f t="shared" si="174"/>
        <v>4.3822200633853608E-4</v>
      </c>
      <c r="K3728" s="73">
        <f t="shared" si="175"/>
        <v>731.55193519628756</v>
      </c>
      <c r="L3728" s="3" t="e">
        <f t="shared" si="176"/>
        <v>#N/A</v>
      </c>
    </row>
    <row r="3729" spans="1:12" x14ac:dyDescent="0.25">
      <c r="A3729" s="43" t="s">
        <v>47</v>
      </c>
      <c r="B3729" s="43" t="s">
        <v>17</v>
      </c>
      <c r="C3729" s="43" t="s">
        <v>802</v>
      </c>
      <c r="D3729" s="43" t="s">
        <v>55</v>
      </c>
      <c r="E3729" s="43" t="s">
        <v>2399</v>
      </c>
      <c r="F3729" s="43" t="s">
        <v>4159</v>
      </c>
      <c r="G3729" s="43" t="s">
        <v>4654</v>
      </c>
      <c r="H3729" s="76">
        <v>8000</v>
      </c>
      <c r="I3729" s="229">
        <v>2.2040000000000001E-2</v>
      </c>
      <c r="J3729" s="73">
        <f t="shared" si="174"/>
        <v>4.3822310603267852E-4</v>
      </c>
      <c r="K3729" s="73">
        <f t="shared" si="175"/>
        <v>179.82578484826143</v>
      </c>
      <c r="L3729" s="3" t="e">
        <f t="shared" si="176"/>
        <v>#N/A</v>
      </c>
    </row>
    <row r="3730" spans="1:12" x14ac:dyDescent="0.25">
      <c r="A3730" s="43" t="s">
        <v>47</v>
      </c>
      <c r="B3730" s="43" t="s">
        <v>17</v>
      </c>
      <c r="C3730" s="43" t="s">
        <v>803</v>
      </c>
      <c r="D3730" s="43" t="s">
        <v>55</v>
      </c>
      <c r="E3730" s="43" t="s">
        <v>2400</v>
      </c>
      <c r="F3730" s="43" t="s">
        <v>4153</v>
      </c>
      <c r="G3730" s="43" t="s">
        <v>4654</v>
      </c>
      <c r="H3730" s="76">
        <v>23090</v>
      </c>
      <c r="I3730" s="229">
        <v>1.7650064963187526E-2</v>
      </c>
      <c r="J3730" s="73">
        <f t="shared" si="174"/>
        <v>3.5093767195311213E-4</v>
      </c>
      <c r="K3730" s="73">
        <f t="shared" si="175"/>
        <v>415.64315084539737</v>
      </c>
      <c r="L3730" s="3" t="e">
        <f t="shared" si="176"/>
        <v>#N/A</v>
      </c>
    </row>
    <row r="3731" spans="1:12" x14ac:dyDescent="0.25">
      <c r="A3731" s="43" t="s">
        <v>47</v>
      </c>
      <c r="B3731" s="43" t="s">
        <v>17</v>
      </c>
      <c r="C3731" s="43" t="s">
        <v>803</v>
      </c>
      <c r="D3731" s="43" t="s">
        <v>55</v>
      </c>
      <c r="E3731" s="43" t="s">
        <v>2401</v>
      </c>
      <c r="F3731" s="43" t="s">
        <v>4154</v>
      </c>
      <c r="G3731" s="43" t="s">
        <v>4654</v>
      </c>
      <c r="H3731" s="76">
        <v>13746</v>
      </c>
      <c r="I3731" s="229">
        <v>1.7650953004510403E-2</v>
      </c>
      <c r="J3731" s="73">
        <f t="shared" si="174"/>
        <v>3.5095532895069819E-4</v>
      </c>
      <c r="K3731" s="73">
        <f t="shared" si="175"/>
        <v>247.45423195175627</v>
      </c>
      <c r="L3731" s="3" t="e">
        <f t="shared" si="176"/>
        <v>#N/A</v>
      </c>
    </row>
    <row r="3732" spans="1:12" x14ac:dyDescent="0.25">
      <c r="A3732" s="43" t="s">
        <v>47</v>
      </c>
      <c r="B3732" s="43" t="s">
        <v>17</v>
      </c>
      <c r="C3732" s="43" t="s">
        <v>803</v>
      </c>
      <c r="D3732" s="43" t="s">
        <v>55</v>
      </c>
      <c r="E3732" s="43" t="s">
        <v>2402</v>
      </c>
      <c r="F3732" s="43" t="s">
        <v>4115</v>
      </c>
      <c r="G3732" s="43" t="s">
        <v>4654</v>
      </c>
      <c r="H3732" s="76">
        <v>60161</v>
      </c>
      <c r="I3732" s="229">
        <v>1.7649972573594186E-2</v>
      </c>
      <c r="J3732" s="73">
        <f t="shared" si="174"/>
        <v>3.5093583496334085E-4</v>
      </c>
      <c r="K3732" s="73">
        <f t="shared" si="175"/>
        <v>1082.9526507672294</v>
      </c>
      <c r="L3732" s="3" t="e">
        <f t="shared" si="176"/>
        <v>#N/A</v>
      </c>
    </row>
    <row r="3733" spans="1:12" x14ac:dyDescent="0.25">
      <c r="A3733" s="43" t="s">
        <v>47</v>
      </c>
      <c r="B3733" s="43" t="s">
        <v>17</v>
      </c>
      <c r="C3733" s="43" t="s">
        <v>803</v>
      </c>
      <c r="D3733" s="43" t="s">
        <v>55</v>
      </c>
      <c r="E3733" s="43" t="s">
        <v>2403</v>
      </c>
      <c r="F3733" s="43" t="s">
        <v>4113</v>
      </c>
      <c r="G3733" s="43" t="s">
        <v>4654</v>
      </c>
      <c r="H3733" s="76">
        <v>69128</v>
      </c>
      <c r="I3733" s="229">
        <v>1.7650011572734634E-2</v>
      </c>
      <c r="J3733" s="73">
        <f t="shared" si="174"/>
        <v>3.5093661038641073E-4</v>
      </c>
      <c r="K3733" s="73">
        <f t="shared" si="175"/>
        <v>1244.3695460027916</v>
      </c>
      <c r="L3733" s="3" t="e">
        <f t="shared" si="176"/>
        <v>#N/A</v>
      </c>
    </row>
    <row r="3734" spans="1:12" x14ac:dyDescent="0.25">
      <c r="A3734" s="43" t="s">
        <v>47</v>
      </c>
      <c r="B3734" s="43" t="s">
        <v>17</v>
      </c>
      <c r="C3734" s="43" t="s">
        <v>803</v>
      </c>
      <c r="D3734" s="43" t="s">
        <v>55</v>
      </c>
      <c r="E3734" s="43" t="s">
        <v>2404</v>
      </c>
      <c r="F3734" s="43" t="s">
        <v>4150</v>
      </c>
      <c r="G3734" s="43" t="s">
        <v>4654</v>
      </c>
      <c r="H3734" s="76">
        <v>163524</v>
      </c>
      <c r="I3734" s="229">
        <v>2.1149984100193246E-2</v>
      </c>
      <c r="J3734" s="73">
        <f t="shared" si="174"/>
        <v>4.205268477735231E-4</v>
      </c>
      <c r="K3734" s="73">
        <f t="shared" si="175"/>
        <v>3527.296232255318</v>
      </c>
      <c r="L3734" s="3" t="e">
        <f t="shared" si="176"/>
        <v>#N/A</v>
      </c>
    </row>
    <row r="3735" spans="1:12" x14ac:dyDescent="0.25">
      <c r="A3735" s="43" t="s">
        <v>47</v>
      </c>
      <c r="B3735" s="43" t="s">
        <v>17</v>
      </c>
      <c r="C3735" s="43" t="s">
        <v>803</v>
      </c>
      <c r="D3735" s="43" t="s">
        <v>55</v>
      </c>
      <c r="E3735" s="43" t="s">
        <v>2405</v>
      </c>
      <c r="F3735" s="43" t="s">
        <v>4151</v>
      </c>
      <c r="G3735" s="43" t="s">
        <v>4654</v>
      </c>
      <c r="H3735" s="76">
        <v>126144</v>
      </c>
      <c r="I3735" s="229">
        <v>1.9930000634195841E-2</v>
      </c>
      <c r="J3735" s="73">
        <f t="shared" si="174"/>
        <v>3.9626981765655871E-4</v>
      </c>
      <c r="K3735" s="73">
        <f t="shared" si="175"/>
        <v>2564.0370598784689</v>
      </c>
      <c r="L3735" s="3" t="e">
        <f t="shared" si="176"/>
        <v>#N/A</v>
      </c>
    </row>
    <row r="3736" spans="1:12" x14ac:dyDescent="0.25">
      <c r="A3736" s="43" t="s">
        <v>47</v>
      </c>
      <c r="B3736" s="43" t="s">
        <v>17</v>
      </c>
      <c r="C3736" s="43" t="s">
        <v>803</v>
      </c>
      <c r="D3736" s="43" t="s">
        <v>55</v>
      </c>
      <c r="E3736" s="43" t="s">
        <v>2406</v>
      </c>
      <c r="F3736" s="43" t="s">
        <v>4158</v>
      </c>
      <c r="G3736" s="43" t="s">
        <v>4654</v>
      </c>
      <c r="H3736" s="76">
        <v>40000</v>
      </c>
      <c r="I3736" s="229">
        <v>2.2040000000000001E-2</v>
      </c>
      <c r="J3736" s="73">
        <f t="shared" si="174"/>
        <v>4.3822310603267852E-4</v>
      </c>
      <c r="K3736" s="73">
        <f t="shared" si="175"/>
        <v>899.12892424130712</v>
      </c>
      <c r="L3736" s="3" t="e">
        <f t="shared" si="176"/>
        <v>#N/A</v>
      </c>
    </row>
    <row r="3737" spans="1:12" x14ac:dyDescent="0.25">
      <c r="A3737" s="43" t="s">
        <v>47</v>
      </c>
      <c r="B3737" s="43" t="s">
        <v>17</v>
      </c>
      <c r="C3737" s="43" t="s">
        <v>803</v>
      </c>
      <c r="D3737" s="43" t="s">
        <v>55</v>
      </c>
      <c r="E3737" s="43" t="s">
        <v>2407</v>
      </c>
      <c r="F3737" s="43" t="s">
        <v>4159</v>
      </c>
      <c r="G3737" s="43" t="s">
        <v>4654</v>
      </c>
      <c r="H3737" s="76">
        <v>13300</v>
      </c>
      <c r="I3737" s="229">
        <v>2.2039849624060151E-2</v>
      </c>
      <c r="J3737" s="73">
        <f t="shared" si="174"/>
        <v>4.3822011609568061E-4</v>
      </c>
      <c r="K3737" s="73">
        <f t="shared" si="175"/>
        <v>298.95832754407257</v>
      </c>
      <c r="L3737" s="3" t="e">
        <f t="shared" si="176"/>
        <v>#N/A</v>
      </c>
    </row>
    <row r="3738" spans="1:12" x14ac:dyDescent="0.25">
      <c r="A3738" s="43" t="s">
        <v>47</v>
      </c>
      <c r="B3738" s="43" t="s">
        <v>17</v>
      </c>
      <c r="C3738" s="43" t="s">
        <v>777</v>
      </c>
      <c r="D3738" s="43" t="s">
        <v>55</v>
      </c>
      <c r="E3738" s="43" t="s">
        <v>2408</v>
      </c>
      <c r="F3738" s="43" t="s">
        <v>4118</v>
      </c>
      <c r="G3738" s="43" t="s">
        <v>4654</v>
      </c>
      <c r="H3738" s="76">
        <v>13000</v>
      </c>
      <c r="I3738" s="229">
        <v>1.765076923076923E-2</v>
      </c>
      <c r="J3738" s="73">
        <f t="shared" si="174"/>
        <v>3.5095167496251015E-4</v>
      </c>
      <c r="K3738" s="73">
        <f t="shared" si="175"/>
        <v>234.02237177451264</v>
      </c>
      <c r="L3738" s="3" t="e">
        <f t="shared" si="176"/>
        <v>#N/A</v>
      </c>
    </row>
    <row r="3739" spans="1:12" x14ac:dyDescent="0.25">
      <c r="A3739" s="43" t="s">
        <v>47</v>
      </c>
      <c r="B3739" s="43" t="s">
        <v>17</v>
      </c>
      <c r="C3739" s="43" t="s">
        <v>777</v>
      </c>
      <c r="D3739" s="43" t="s">
        <v>55</v>
      </c>
      <c r="E3739" s="43" t="s">
        <v>2409</v>
      </c>
      <c r="F3739" s="43" t="s">
        <v>4113</v>
      </c>
      <c r="G3739" s="43" t="s">
        <v>4654</v>
      </c>
      <c r="H3739" s="76">
        <v>23100</v>
      </c>
      <c r="I3739" s="229">
        <v>1.7650216450216451E-2</v>
      </c>
      <c r="J3739" s="73">
        <f t="shared" si="174"/>
        <v>3.5094068398198411E-4</v>
      </c>
      <c r="K3739" s="73">
        <f t="shared" si="175"/>
        <v>415.82672979998381</v>
      </c>
      <c r="L3739" s="3" t="e">
        <f t="shared" si="176"/>
        <v>#N/A</v>
      </c>
    </row>
    <row r="3740" spans="1:12" x14ac:dyDescent="0.25">
      <c r="A3740" s="43" t="s">
        <v>47</v>
      </c>
      <c r="B3740" s="43" t="s">
        <v>17</v>
      </c>
      <c r="C3740" s="43" t="s">
        <v>777</v>
      </c>
      <c r="D3740" s="43" t="s">
        <v>55</v>
      </c>
      <c r="E3740" s="43" t="s">
        <v>2410</v>
      </c>
      <c r="F3740" s="43" t="s">
        <v>4150</v>
      </c>
      <c r="G3740" s="43" t="s">
        <v>4654</v>
      </c>
      <c r="H3740" s="76">
        <v>35963</v>
      </c>
      <c r="I3740" s="229">
        <v>2.115007090620916E-2</v>
      </c>
      <c r="J3740" s="73">
        <f t="shared" si="174"/>
        <v>4.2052857374457196E-4</v>
      </c>
      <c r="K3740" s="73">
        <f t="shared" si="175"/>
        <v>775.74346909757605</v>
      </c>
      <c r="L3740" s="3" t="e">
        <f t="shared" si="176"/>
        <v>#N/A</v>
      </c>
    </row>
    <row r="3741" spans="1:12" x14ac:dyDescent="0.25">
      <c r="A3741" s="43" t="s">
        <v>47</v>
      </c>
      <c r="B3741" s="43" t="s">
        <v>17</v>
      </c>
      <c r="C3741" s="43" t="s">
        <v>777</v>
      </c>
      <c r="D3741" s="43" t="s">
        <v>55</v>
      </c>
      <c r="E3741" s="43" t="s">
        <v>2411</v>
      </c>
      <c r="F3741" s="43" t="s">
        <v>4151</v>
      </c>
      <c r="G3741" s="43" t="s">
        <v>4654</v>
      </c>
      <c r="H3741" s="76">
        <v>35963</v>
      </c>
      <c r="I3741" s="229">
        <v>1.9929927981536581E-2</v>
      </c>
      <c r="J3741" s="73">
        <f t="shared" si="174"/>
        <v>3.9626837309784718E-4</v>
      </c>
      <c r="K3741" s="73">
        <f t="shared" si="175"/>
        <v>730.99099950171785</v>
      </c>
      <c r="L3741" s="3" t="e">
        <f t="shared" si="176"/>
        <v>#N/A</v>
      </c>
    </row>
    <row r="3742" spans="1:12" x14ac:dyDescent="0.25">
      <c r="A3742" s="43" t="s">
        <v>47</v>
      </c>
      <c r="B3742" s="43" t="s">
        <v>17</v>
      </c>
      <c r="C3742" s="43" t="s">
        <v>807</v>
      </c>
      <c r="D3742" s="43" t="s">
        <v>55</v>
      </c>
      <c r="E3742" s="43" t="s">
        <v>2412</v>
      </c>
      <c r="F3742" s="43" t="s">
        <v>4155</v>
      </c>
      <c r="G3742" s="43" t="s">
        <v>4654</v>
      </c>
      <c r="H3742" s="76">
        <v>33535</v>
      </c>
      <c r="I3742" s="229">
        <v>1.7649917996123452E-2</v>
      </c>
      <c r="J3742" s="73">
        <f t="shared" si="174"/>
        <v>3.5093474979506752E-4</v>
      </c>
      <c r="K3742" s="73">
        <f t="shared" si="175"/>
        <v>603.65859683437759</v>
      </c>
      <c r="L3742" s="3" t="e">
        <f t="shared" si="176"/>
        <v>#N/A</v>
      </c>
    </row>
    <row r="3743" spans="1:12" x14ac:dyDescent="0.25">
      <c r="A3743" s="43" t="s">
        <v>47</v>
      </c>
      <c r="B3743" s="43" t="s">
        <v>17</v>
      </c>
      <c r="C3743" s="43" t="s">
        <v>807</v>
      </c>
      <c r="D3743" s="43" t="s">
        <v>55</v>
      </c>
      <c r="E3743" s="43" t="s">
        <v>2413</v>
      </c>
      <c r="F3743" s="43" t="s">
        <v>4113</v>
      </c>
      <c r="G3743" s="43" t="s">
        <v>4654</v>
      </c>
      <c r="H3743" s="76">
        <v>31683</v>
      </c>
      <c r="I3743" s="229">
        <v>1.7650159391471767E-2</v>
      </c>
      <c r="J3743" s="73">
        <f t="shared" si="174"/>
        <v>3.5093954947833976E-4</v>
      </c>
      <c r="K3743" s="73">
        <f t="shared" si="175"/>
        <v>570.32881774612224</v>
      </c>
      <c r="L3743" s="3" t="e">
        <f t="shared" si="176"/>
        <v>#N/A</v>
      </c>
    </row>
    <row r="3744" spans="1:12" x14ac:dyDescent="0.25">
      <c r="A3744" s="43" t="s">
        <v>47</v>
      </c>
      <c r="B3744" s="43" t="s">
        <v>17</v>
      </c>
      <c r="C3744" s="43" t="s">
        <v>807</v>
      </c>
      <c r="D3744" s="43" t="s">
        <v>55</v>
      </c>
      <c r="E3744" s="43" t="s">
        <v>2414</v>
      </c>
      <c r="F3744" s="43" t="s">
        <v>4115</v>
      </c>
      <c r="G3744" s="43" t="s">
        <v>4654</v>
      </c>
      <c r="H3744" s="76">
        <v>27979</v>
      </c>
      <c r="I3744" s="229">
        <v>1.7650023231709496E-2</v>
      </c>
      <c r="J3744" s="73">
        <f t="shared" si="174"/>
        <v>3.5093684220275273E-4</v>
      </c>
      <c r="K3744" s="73">
        <f t="shared" si="175"/>
        <v>503.64886190799081</v>
      </c>
      <c r="L3744" s="3" t="e">
        <f t="shared" si="176"/>
        <v>#N/A</v>
      </c>
    </row>
    <row r="3745" spans="1:12" x14ac:dyDescent="0.25">
      <c r="A3745" s="43" t="s">
        <v>47</v>
      </c>
      <c r="B3745" s="43" t="s">
        <v>17</v>
      </c>
      <c r="C3745" s="43" t="s">
        <v>807</v>
      </c>
      <c r="D3745" s="43" t="s">
        <v>55</v>
      </c>
      <c r="E3745" s="43" t="s">
        <v>2415</v>
      </c>
      <c r="F3745" s="43" t="s">
        <v>4150</v>
      </c>
      <c r="G3745" s="43" t="s">
        <v>4654</v>
      </c>
      <c r="H3745" s="76">
        <v>92700</v>
      </c>
      <c r="I3745" s="229">
        <v>2.1150053937432578E-2</v>
      </c>
      <c r="J3745" s="73">
        <f t="shared" si="174"/>
        <v>4.2052823635301207E-4</v>
      </c>
      <c r="K3745" s="73">
        <f t="shared" si="175"/>
        <v>1999.5929675099244</v>
      </c>
      <c r="L3745" s="3" t="e">
        <f t="shared" si="176"/>
        <v>#N/A</v>
      </c>
    </row>
    <row r="3746" spans="1:12" x14ac:dyDescent="0.25">
      <c r="A3746" s="43" t="s">
        <v>47</v>
      </c>
      <c r="B3746" s="43" t="s">
        <v>17</v>
      </c>
      <c r="C3746" s="43" t="s">
        <v>807</v>
      </c>
      <c r="D3746" s="43" t="s">
        <v>55</v>
      </c>
      <c r="E3746" s="43" t="s">
        <v>2416</v>
      </c>
      <c r="F3746" s="43" t="s">
        <v>4160</v>
      </c>
      <c r="G3746" s="43" t="s">
        <v>4654</v>
      </c>
      <c r="H3746" s="76">
        <v>92800</v>
      </c>
      <c r="I3746" s="229">
        <v>1.9929956896551724E-2</v>
      </c>
      <c r="J3746" s="73">
        <f t="shared" si="174"/>
        <v>3.9626894801743638E-4</v>
      </c>
      <c r="K3746" s="73">
        <f t="shared" si="175"/>
        <v>1886.2737583760181</v>
      </c>
      <c r="L3746" s="3" t="e">
        <f t="shared" si="176"/>
        <v>#N/A</v>
      </c>
    </row>
    <row r="3747" spans="1:12" x14ac:dyDescent="0.25">
      <c r="A3747" s="43" t="s">
        <v>47</v>
      </c>
      <c r="B3747" s="43" t="s">
        <v>17</v>
      </c>
      <c r="C3747" s="43" t="s">
        <v>727</v>
      </c>
      <c r="D3747" s="43" t="s">
        <v>728</v>
      </c>
      <c r="E3747" s="43" t="s">
        <v>2417</v>
      </c>
      <c r="F3747" s="43" t="s">
        <v>4161</v>
      </c>
      <c r="G3747" s="43" t="s">
        <v>4654</v>
      </c>
      <c r="H3747" s="76">
        <v>105</v>
      </c>
      <c r="I3747" s="229">
        <v>2.0952380952381115E-2</v>
      </c>
      <c r="J3747" s="73">
        <f t="shared" si="174"/>
        <v>4.1659788837261267E-4</v>
      </c>
      <c r="K3747" s="73">
        <f t="shared" si="175"/>
        <v>2.2437427782791413</v>
      </c>
      <c r="L3747" s="3" t="e">
        <f t="shared" si="176"/>
        <v>#N/A</v>
      </c>
    </row>
    <row r="3748" spans="1:12" x14ac:dyDescent="0.25">
      <c r="A3748" s="43" t="s">
        <v>47</v>
      </c>
      <c r="B3748" s="43" t="s">
        <v>17</v>
      </c>
      <c r="C3748" s="43" t="s">
        <v>809</v>
      </c>
      <c r="D3748" s="43" t="s">
        <v>55</v>
      </c>
      <c r="E3748" s="43" t="s">
        <v>2418</v>
      </c>
      <c r="F3748" s="43" t="s">
        <v>4113</v>
      </c>
      <c r="G3748" s="43" t="s">
        <v>4654</v>
      </c>
      <c r="H3748" s="76">
        <v>11526</v>
      </c>
      <c r="I3748" s="229">
        <v>1.7649661634565331E-2</v>
      </c>
      <c r="J3748" s="73">
        <f t="shared" si="174"/>
        <v>3.5092965253743288E-4</v>
      </c>
      <c r="K3748" s="73">
        <f t="shared" si="175"/>
        <v>207.47481517514646</v>
      </c>
      <c r="L3748" s="3" t="e">
        <f t="shared" si="176"/>
        <v>#N/A</v>
      </c>
    </row>
    <row r="3749" spans="1:12" x14ac:dyDescent="0.25">
      <c r="A3749" s="43" t="s">
        <v>47</v>
      </c>
      <c r="B3749" s="43" t="s">
        <v>17</v>
      </c>
      <c r="C3749" s="43" t="s">
        <v>809</v>
      </c>
      <c r="D3749" s="43" t="s">
        <v>55</v>
      </c>
      <c r="E3749" s="43" t="s">
        <v>2419</v>
      </c>
      <c r="F3749" s="43" t="s">
        <v>4150</v>
      </c>
      <c r="G3749" s="43" t="s">
        <v>4654</v>
      </c>
      <c r="H3749" s="76">
        <v>11946</v>
      </c>
      <c r="I3749" s="229">
        <v>2.115017579105977E-2</v>
      </c>
      <c r="J3749" s="73">
        <f t="shared" si="174"/>
        <v>4.2053065917855605E-4</v>
      </c>
      <c r="K3749" s="73">
        <f t="shared" si="175"/>
        <v>257.68365925454708</v>
      </c>
      <c r="L3749" s="3" t="e">
        <f t="shared" si="176"/>
        <v>#N/A</v>
      </c>
    </row>
    <row r="3750" spans="1:12" x14ac:dyDescent="0.25">
      <c r="A3750" s="43" t="s">
        <v>47</v>
      </c>
      <c r="B3750" s="43" t="s">
        <v>17</v>
      </c>
      <c r="C3750" s="43" t="s">
        <v>809</v>
      </c>
      <c r="D3750" s="43" t="s">
        <v>55</v>
      </c>
      <c r="E3750" s="43" t="s">
        <v>2420</v>
      </c>
      <c r="F3750" s="43" t="s">
        <v>4151</v>
      </c>
      <c r="G3750" s="43" t="s">
        <v>4654</v>
      </c>
      <c r="H3750" s="76">
        <v>11526</v>
      </c>
      <c r="I3750" s="229">
        <v>1.9929724102030193E-2</v>
      </c>
      <c r="J3750" s="73">
        <f t="shared" si="174"/>
        <v>3.9626431934510007E-4</v>
      </c>
      <c r="K3750" s="73">
        <f t="shared" si="175"/>
        <v>234.27734254477161</v>
      </c>
      <c r="L3750" s="3" t="e">
        <f t="shared" si="176"/>
        <v>#N/A</v>
      </c>
    </row>
    <row r="3751" spans="1:12" x14ac:dyDescent="0.25">
      <c r="A3751" s="43" t="s">
        <v>47</v>
      </c>
      <c r="B3751" s="43" t="s">
        <v>17</v>
      </c>
      <c r="C3751" s="43" t="s">
        <v>809</v>
      </c>
      <c r="D3751" s="43" t="s">
        <v>55</v>
      </c>
      <c r="E3751" s="43" t="s">
        <v>2421</v>
      </c>
      <c r="F3751" s="43" t="s">
        <v>4162</v>
      </c>
      <c r="G3751" s="43" t="s">
        <v>4654</v>
      </c>
      <c r="H3751" s="76">
        <v>520</v>
      </c>
      <c r="I3751" s="229">
        <v>2.2038461538461541E-2</v>
      </c>
      <c r="J3751" s="73">
        <f t="shared" si="174"/>
        <v>4.381925166772386E-4</v>
      </c>
      <c r="K3751" s="73">
        <f t="shared" si="175"/>
        <v>11.687860108672167</v>
      </c>
      <c r="L3751" s="3" t="e">
        <f t="shared" si="176"/>
        <v>#N/A</v>
      </c>
    </row>
    <row r="3752" spans="1:12" x14ac:dyDescent="0.25">
      <c r="A3752" s="43" t="s">
        <v>47</v>
      </c>
      <c r="B3752" s="43" t="s">
        <v>17</v>
      </c>
      <c r="C3752" s="43" t="s">
        <v>804</v>
      </c>
      <c r="D3752" s="43" t="s">
        <v>55</v>
      </c>
      <c r="E3752" s="43" t="s">
        <v>2422</v>
      </c>
      <c r="F3752" s="43" t="s">
        <v>4163</v>
      </c>
      <c r="G3752" s="43" t="s">
        <v>4654</v>
      </c>
      <c r="H3752" s="76">
        <v>23400</v>
      </c>
      <c r="I3752" s="229">
        <v>2.1209829059829061E-2</v>
      </c>
      <c r="J3752" s="73">
        <f t="shared" si="174"/>
        <v>4.2171674995555614E-4</v>
      </c>
      <c r="K3752" s="73">
        <f t="shared" si="175"/>
        <v>506.17817194896003</v>
      </c>
      <c r="L3752" s="3" t="e">
        <f t="shared" si="176"/>
        <v>#N/A</v>
      </c>
    </row>
    <row r="3753" spans="1:12" x14ac:dyDescent="0.25">
      <c r="A3753" s="43" t="s">
        <v>47</v>
      </c>
      <c r="B3753" s="43" t="s">
        <v>17</v>
      </c>
      <c r="C3753" s="43" t="s">
        <v>804</v>
      </c>
      <c r="D3753" s="43" t="s">
        <v>55</v>
      </c>
      <c r="E3753" s="43" t="s">
        <v>2423</v>
      </c>
      <c r="F3753" s="43" t="s">
        <v>4141</v>
      </c>
      <c r="G3753" s="43" t="s">
        <v>4654</v>
      </c>
      <c r="H3753" s="76">
        <v>22700</v>
      </c>
      <c r="I3753" s="229">
        <v>1.995022026431718E-2</v>
      </c>
      <c r="J3753" s="73">
        <f t="shared" si="174"/>
        <v>3.9667184620077853E-4</v>
      </c>
      <c r="K3753" s="73">
        <f t="shared" si="175"/>
        <v>461.87445090875764</v>
      </c>
      <c r="L3753" s="3" t="e">
        <f t="shared" si="176"/>
        <v>#N/A</v>
      </c>
    </row>
    <row r="3754" spans="1:12" x14ac:dyDescent="0.25">
      <c r="A3754" s="43" t="s">
        <v>47</v>
      </c>
      <c r="B3754" s="43" t="s">
        <v>17</v>
      </c>
      <c r="C3754" s="43" t="s">
        <v>804</v>
      </c>
      <c r="D3754" s="43" t="s">
        <v>55</v>
      </c>
      <c r="E3754" s="43" t="s">
        <v>2424</v>
      </c>
      <c r="F3754" s="43" t="s">
        <v>4146</v>
      </c>
      <c r="G3754" s="43" t="s">
        <v>4654</v>
      </c>
      <c r="H3754" s="76">
        <v>800</v>
      </c>
      <c r="I3754" s="229">
        <v>1.9924999999999998E-2</v>
      </c>
      <c r="J3754" s="73">
        <f t="shared" si="174"/>
        <v>3.9617038964161156E-4</v>
      </c>
      <c r="K3754" s="73">
        <f t="shared" si="175"/>
        <v>16.256936311713289</v>
      </c>
      <c r="L3754" s="3" t="e">
        <f t="shared" si="176"/>
        <v>#N/A</v>
      </c>
    </row>
    <row r="3755" spans="1:12" x14ac:dyDescent="0.25">
      <c r="A3755" s="43" t="s">
        <v>47</v>
      </c>
      <c r="B3755" s="43" t="s">
        <v>17</v>
      </c>
      <c r="C3755" s="43" t="s">
        <v>804</v>
      </c>
      <c r="D3755" s="43" t="s">
        <v>55</v>
      </c>
      <c r="E3755" s="43" t="s">
        <v>2425</v>
      </c>
      <c r="F3755" s="43" t="s">
        <v>4144</v>
      </c>
      <c r="G3755" s="43" t="s">
        <v>4654</v>
      </c>
      <c r="H3755" s="76">
        <v>6200</v>
      </c>
      <c r="I3755" s="229">
        <v>1.7650000000000002E-2</v>
      </c>
      <c r="J3755" s="73">
        <f t="shared" si="174"/>
        <v>3.5093638028479025E-4</v>
      </c>
      <c r="K3755" s="73">
        <f t="shared" si="175"/>
        <v>111.60580555776571</v>
      </c>
      <c r="L3755" s="3" t="e">
        <f t="shared" si="176"/>
        <v>#N/A</v>
      </c>
    </row>
    <row r="3756" spans="1:12" x14ac:dyDescent="0.25">
      <c r="A3756" s="43" t="s">
        <v>47</v>
      </c>
      <c r="B3756" s="43" t="s">
        <v>17</v>
      </c>
      <c r="C3756" s="43" t="s">
        <v>804</v>
      </c>
      <c r="D3756" s="43" t="s">
        <v>55</v>
      </c>
      <c r="E3756" s="43" t="s">
        <v>2426</v>
      </c>
      <c r="F3756" s="43" t="s">
        <v>4135</v>
      </c>
      <c r="G3756" s="43" t="s">
        <v>4654</v>
      </c>
      <c r="H3756" s="76">
        <v>10700</v>
      </c>
      <c r="I3756" s="229">
        <v>1.7650467289719626E-2</v>
      </c>
      <c r="J3756" s="73">
        <f t="shared" si="174"/>
        <v>3.509456714441528E-4</v>
      </c>
      <c r="K3756" s="73">
        <f t="shared" si="175"/>
        <v>192.61511868445243</v>
      </c>
      <c r="L3756" s="3" t="e">
        <f t="shared" si="176"/>
        <v>#N/A</v>
      </c>
    </row>
    <row r="3757" spans="1:12" x14ac:dyDescent="0.25">
      <c r="A3757" s="43" t="s">
        <v>47</v>
      </c>
      <c r="B3757" s="43" t="s">
        <v>17</v>
      </c>
      <c r="C3757" s="43" t="s">
        <v>804</v>
      </c>
      <c r="D3757" s="43" t="s">
        <v>55</v>
      </c>
      <c r="E3757" s="43" t="s">
        <v>2427</v>
      </c>
      <c r="F3757" s="43" t="s">
        <v>4136</v>
      </c>
      <c r="G3757" s="43" t="s">
        <v>4654</v>
      </c>
      <c r="H3757" s="76">
        <v>7600</v>
      </c>
      <c r="I3757" s="229">
        <v>1.7649999999999999E-2</v>
      </c>
      <c r="J3757" s="73">
        <f t="shared" si="174"/>
        <v>3.5093638028479019E-4</v>
      </c>
      <c r="K3757" s="73">
        <f t="shared" si="175"/>
        <v>136.80711649016439</v>
      </c>
      <c r="L3757" s="3" t="e">
        <f t="shared" si="176"/>
        <v>#N/A</v>
      </c>
    </row>
    <row r="3758" spans="1:12" x14ac:dyDescent="0.25">
      <c r="A3758" s="43" t="s">
        <v>47</v>
      </c>
      <c r="B3758" s="43" t="s">
        <v>17</v>
      </c>
      <c r="C3758" s="43" t="s">
        <v>780</v>
      </c>
      <c r="D3758" s="43" t="s">
        <v>55</v>
      </c>
      <c r="E3758" s="43" t="s">
        <v>2428</v>
      </c>
      <c r="F3758" s="43" t="s">
        <v>4113</v>
      </c>
      <c r="G3758" s="43" t="s">
        <v>4654</v>
      </c>
      <c r="H3758" s="76">
        <v>2725</v>
      </c>
      <c r="I3758" s="229">
        <v>1.7651376146788991E-2</v>
      </c>
      <c r="J3758" s="73">
        <f t="shared" si="174"/>
        <v>3.5096374232291308E-4</v>
      </c>
      <c r="K3758" s="73">
        <f t="shared" si="175"/>
        <v>49.056376197829941</v>
      </c>
      <c r="L3758" s="3">
        <f t="shared" si="176"/>
        <v>3</v>
      </c>
    </row>
    <row r="3759" spans="1:12" x14ac:dyDescent="0.25">
      <c r="A3759" s="43" t="s">
        <v>47</v>
      </c>
      <c r="B3759" s="43" t="s">
        <v>17</v>
      </c>
      <c r="C3759" s="43" t="s">
        <v>780</v>
      </c>
      <c r="D3759" s="43" t="s">
        <v>55</v>
      </c>
      <c r="E3759" s="43" t="s">
        <v>2429</v>
      </c>
      <c r="F3759" s="43" t="s">
        <v>4150</v>
      </c>
      <c r="G3759" s="43" t="s">
        <v>4654</v>
      </c>
      <c r="H3759" s="76">
        <v>6413</v>
      </c>
      <c r="I3759" s="229">
        <v>2.1149228130360204E-2</v>
      </c>
      <c r="J3759" s="73">
        <f t="shared" si="174"/>
        <v>4.20511816764072E-4</v>
      </c>
      <c r="K3759" s="73">
        <f t="shared" si="175"/>
        <v>138.32674228090798</v>
      </c>
      <c r="L3759" s="3">
        <f t="shared" si="176"/>
        <v>3</v>
      </c>
    </row>
    <row r="3760" spans="1:12" x14ac:dyDescent="0.25">
      <c r="A3760" s="43" t="s">
        <v>47</v>
      </c>
      <c r="B3760" s="43" t="s">
        <v>17</v>
      </c>
      <c r="C3760" s="43" t="s">
        <v>780</v>
      </c>
      <c r="D3760" s="43" t="s">
        <v>55</v>
      </c>
      <c r="E3760" s="43" t="s">
        <v>2430</v>
      </c>
      <c r="F3760" s="43" t="s">
        <v>4125</v>
      </c>
      <c r="G3760" s="43" t="s">
        <v>4654</v>
      </c>
      <c r="H3760" s="76">
        <v>6413</v>
      </c>
      <c r="I3760" s="229">
        <v>1.9929830032745989E-2</v>
      </c>
      <c r="J3760" s="73">
        <f t="shared" si="174"/>
        <v>3.9626642557410644E-4</v>
      </c>
      <c r="K3760" s="73">
        <f t="shared" si="175"/>
        <v>130.35125658720676</v>
      </c>
      <c r="L3760" s="3">
        <f t="shared" si="176"/>
        <v>3</v>
      </c>
    </row>
    <row r="3761" spans="1:12" x14ac:dyDescent="0.25">
      <c r="A3761" s="43" t="s">
        <v>47</v>
      </c>
      <c r="B3761" s="43" t="s">
        <v>17</v>
      </c>
      <c r="C3761" s="43" t="s">
        <v>780</v>
      </c>
      <c r="D3761" s="43" t="s">
        <v>55</v>
      </c>
      <c r="E3761" s="43" t="s">
        <v>2431</v>
      </c>
      <c r="F3761" s="43" t="s">
        <v>4118</v>
      </c>
      <c r="G3761" s="43" t="s">
        <v>4654</v>
      </c>
      <c r="H3761" s="76">
        <v>3788</v>
      </c>
      <c r="I3761" s="229">
        <v>1.7650475184794085E-2</v>
      </c>
      <c r="J3761" s="73">
        <f t="shared" si="174"/>
        <v>3.5094582842255806E-4</v>
      </c>
      <c r="K3761" s="73">
        <f t="shared" si="175"/>
        <v>68.189382798064642</v>
      </c>
      <c r="L3761" s="3">
        <f t="shared" si="176"/>
        <v>3</v>
      </c>
    </row>
    <row r="3762" spans="1:12" x14ac:dyDescent="0.25">
      <c r="A3762" s="43" t="s">
        <v>47</v>
      </c>
      <c r="B3762" s="43" t="s">
        <v>17</v>
      </c>
      <c r="C3762" s="43" t="s">
        <v>729</v>
      </c>
      <c r="D3762" s="43" t="s">
        <v>728</v>
      </c>
      <c r="E3762" s="43" t="s">
        <v>2432</v>
      </c>
      <c r="F3762" s="43" t="s">
        <v>4164</v>
      </c>
      <c r="G3762" s="43" t="s">
        <v>4654</v>
      </c>
      <c r="H3762" s="76">
        <v>36070</v>
      </c>
      <c r="I3762" s="229">
        <v>2.1000000000000001E-2</v>
      </c>
      <c r="J3762" s="73">
        <f t="shared" si="174"/>
        <v>4.1754470175527449E-4</v>
      </c>
      <c r="K3762" s="73">
        <f t="shared" si="175"/>
        <v>772.53083739231283</v>
      </c>
      <c r="L3762" s="3" t="e">
        <f t="shared" si="176"/>
        <v>#N/A</v>
      </c>
    </row>
    <row r="3763" spans="1:12" x14ac:dyDescent="0.25">
      <c r="A3763" s="43" t="s">
        <v>47</v>
      </c>
      <c r="B3763" s="43" t="s">
        <v>17</v>
      </c>
      <c r="C3763" s="43" t="s">
        <v>729</v>
      </c>
      <c r="D3763" s="43" t="s">
        <v>728</v>
      </c>
      <c r="E3763" s="43" t="s">
        <v>2433</v>
      </c>
      <c r="F3763" s="43" t="s">
        <v>4165</v>
      </c>
      <c r="G3763" s="43" t="s">
        <v>4654</v>
      </c>
      <c r="H3763" s="76">
        <v>13200</v>
      </c>
      <c r="I3763" s="229">
        <v>2.0999999999999998E-2</v>
      </c>
      <c r="J3763" s="73">
        <f t="shared" si="174"/>
        <v>4.1754470175527439E-4</v>
      </c>
      <c r="K3763" s="73">
        <f t="shared" si="175"/>
        <v>282.71159006316958</v>
      </c>
      <c r="L3763" s="3" t="e">
        <f t="shared" si="176"/>
        <v>#N/A</v>
      </c>
    </row>
    <row r="3764" spans="1:12" x14ac:dyDescent="0.25">
      <c r="A3764" s="43" t="s">
        <v>47</v>
      </c>
      <c r="B3764" s="43" t="s">
        <v>17</v>
      </c>
      <c r="C3764" s="43" t="s">
        <v>812</v>
      </c>
      <c r="D3764" s="43" t="s">
        <v>55</v>
      </c>
      <c r="E3764" s="43" t="s">
        <v>2434</v>
      </c>
      <c r="F3764" s="43" t="s">
        <v>4166</v>
      </c>
      <c r="G3764" s="43" t="s">
        <v>4654</v>
      </c>
      <c r="H3764" s="76">
        <v>124462</v>
      </c>
      <c r="I3764" s="229">
        <v>1.9000016069161674E-2</v>
      </c>
      <c r="J3764" s="73">
        <f t="shared" si="174"/>
        <v>3.7777885918778732E-4</v>
      </c>
      <c r="K3764" s="73">
        <f t="shared" si="175"/>
        <v>2411.7991123722304</v>
      </c>
      <c r="L3764" s="3" t="e">
        <f t="shared" si="176"/>
        <v>#N/A</v>
      </c>
    </row>
    <row r="3765" spans="1:12" x14ac:dyDescent="0.25">
      <c r="A3765" s="43" t="s">
        <v>47</v>
      </c>
      <c r="B3765" s="43" t="s">
        <v>17</v>
      </c>
      <c r="C3765" s="43" t="s">
        <v>812</v>
      </c>
      <c r="D3765" s="43" t="s">
        <v>55</v>
      </c>
      <c r="E3765" s="43" t="s">
        <v>2435</v>
      </c>
      <c r="F3765" s="43" t="s">
        <v>4167</v>
      </c>
      <c r="G3765" s="43" t="s">
        <v>4654</v>
      </c>
      <c r="H3765" s="76">
        <v>24167</v>
      </c>
      <c r="I3765" s="229">
        <v>1.9000289651177227E-2</v>
      </c>
      <c r="J3765" s="73">
        <f t="shared" si="174"/>
        <v>3.777842988411725E-4</v>
      </c>
      <c r="K3765" s="73">
        <f t="shared" si="175"/>
        <v>468.30991315009464</v>
      </c>
      <c r="L3765" s="3" t="e">
        <f t="shared" si="176"/>
        <v>#N/A</v>
      </c>
    </row>
    <row r="3766" spans="1:12" x14ac:dyDescent="0.25">
      <c r="A3766" s="43" t="s">
        <v>47</v>
      </c>
      <c r="B3766" s="43" t="s">
        <v>17</v>
      </c>
      <c r="C3766" s="43" t="s">
        <v>812</v>
      </c>
      <c r="D3766" s="43" t="s">
        <v>55</v>
      </c>
      <c r="E3766" s="43" t="s">
        <v>2436</v>
      </c>
      <c r="F3766" s="43" t="s">
        <v>4168</v>
      </c>
      <c r="G3766" s="43" t="s">
        <v>4654</v>
      </c>
      <c r="H3766" s="76">
        <v>96712</v>
      </c>
      <c r="I3766" s="229">
        <v>1.7699044585987263E-2</v>
      </c>
      <c r="J3766" s="73">
        <f t="shared" si="174"/>
        <v>3.5191153776235033E-4</v>
      </c>
      <c r="K3766" s="73">
        <f t="shared" si="175"/>
        <v>1745.7440686400728</v>
      </c>
      <c r="L3766" s="3" t="e">
        <f t="shared" si="176"/>
        <v>#N/A</v>
      </c>
    </row>
    <row r="3767" spans="1:12" x14ac:dyDescent="0.25">
      <c r="A3767" s="43" t="s">
        <v>47</v>
      </c>
      <c r="B3767" s="43" t="s">
        <v>17</v>
      </c>
      <c r="C3767" s="43" t="s">
        <v>813</v>
      </c>
      <c r="D3767" s="43" t="s">
        <v>55</v>
      </c>
      <c r="E3767" s="43" t="s">
        <v>2437</v>
      </c>
      <c r="F3767" s="43" t="s">
        <v>4113</v>
      </c>
      <c r="G3767" s="43" t="s">
        <v>4654</v>
      </c>
      <c r="H3767" s="76">
        <v>25334</v>
      </c>
      <c r="I3767" s="229">
        <v>1.7649009236599036E-2</v>
      </c>
      <c r="J3767" s="73">
        <f t="shared" si="174"/>
        <v>3.5091668085580137E-4</v>
      </c>
      <c r="K3767" s="73">
        <f t="shared" si="175"/>
        <v>456.01012319280085</v>
      </c>
      <c r="L3767" s="3" t="e">
        <f t="shared" si="176"/>
        <v>#N/A</v>
      </c>
    </row>
    <row r="3768" spans="1:12" x14ac:dyDescent="0.25">
      <c r="A3768" s="43" t="s">
        <v>47</v>
      </c>
      <c r="B3768" s="43" t="s">
        <v>17</v>
      </c>
      <c r="C3768" s="43" t="s">
        <v>813</v>
      </c>
      <c r="D3768" s="43" t="s">
        <v>55</v>
      </c>
      <c r="E3768" s="43" t="s">
        <v>2438</v>
      </c>
      <c r="F3768" s="43" t="s">
        <v>4115</v>
      </c>
      <c r="G3768" s="43" t="s">
        <v>4654</v>
      </c>
      <c r="H3768" s="76">
        <v>5327</v>
      </c>
      <c r="I3768" s="229">
        <v>1.7600901070020651E-2</v>
      </c>
      <c r="J3768" s="73">
        <f t="shared" si="174"/>
        <v>3.4996014228123163E-4</v>
      </c>
      <c r="K3768" s="73">
        <f t="shared" si="175"/>
        <v>95.624237677932129</v>
      </c>
      <c r="L3768" s="3" t="e">
        <f t="shared" si="176"/>
        <v>#N/A</v>
      </c>
    </row>
    <row r="3769" spans="1:12" x14ac:dyDescent="0.25">
      <c r="A3769" s="43" t="s">
        <v>47</v>
      </c>
      <c r="B3769" s="43" t="s">
        <v>17</v>
      </c>
      <c r="C3769" s="43" t="s">
        <v>814</v>
      </c>
      <c r="D3769" s="43" t="s">
        <v>55</v>
      </c>
      <c r="E3769" s="43" t="s">
        <v>2439</v>
      </c>
      <c r="F3769" s="43" t="s">
        <v>4114</v>
      </c>
      <c r="G3769" s="43" t="s">
        <v>4654</v>
      </c>
      <c r="H3769" s="76">
        <v>28219</v>
      </c>
      <c r="I3769" s="229">
        <v>1.9231368935823383E-2</v>
      </c>
      <c r="J3769" s="73">
        <f t="shared" si="174"/>
        <v>3.8237886698352496E-4</v>
      </c>
      <c r="K3769" s="73">
        <f t="shared" si="175"/>
        <v>553.48034924740818</v>
      </c>
      <c r="L3769" s="3" t="e">
        <f t="shared" si="176"/>
        <v>#N/A</v>
      </c>
    </row>
    <row r="3770" spans="1:12" x14ac:dyDescent="0.25">
      <c r="A3770" s="43" t="s">
        <v>47</v>
      </c>
      <c r="B3770" s="43" t="s">
        <v>17</v>
      </c>
      <c r="C3770" s="43" t="s">
        <v>730</v>
      </c>
      <c r="D3770" s="43" t="s">
        <v>728</v>
      </c>
      <c r="E3770" s="43" t="s">
        <v>2440</v>
      </c>
      <c r="F3770" s="43" t="s">
        <v>4169</v>
      </c>
      <c r="G3770" s="43" t="s">
        <v>4654</v>
      </c>
      <c r="H3770" s="76">
        <v>6200</v>
      </c>
      <c r="I3770" s="229">
        <v>3.4000000000000002E-2</v>
      </c>
      <c r="J3770" s="73">
        <f t="shared" si="174"/>
        <v>6.7602475522282536E-4</v>
      </c>
      <c r="K3770" s="73">
        <f t="shared" si="175"/>
        <v>214.99135348238153</v>
      </c>
      <c r="L3770" s="3" t="e">
        <f t="shared" si="176"/>
        <v>#N/A</v>
      </c>
    </row>
    <row r="3771" spans="1:12" x14ac:dyDescent="0.25">
      <c r="A3771" s="43" t="s">
        <v>47</v>
      </c>
      <c r="B3771" s="43" t="s">
        <v>17</v>
      </c>
      <c r="C3771" s="43" t="s">
        <v>730</v>
      </c>
      <c r="D3771" s="43" t="s">
        <v>728</v>
      </c>
      <c r="E3771" s="43" t="s">
        <v>2441</v>
      </c>
      <c r="F3771" s="43" t="s">
        <v>4170</v>
      </c>
      <c r="G3771" s="43" t="s">
        <v>4654</v>
      </c>
      <c r="H3771" s="76">
        <v>3500</v>
      </c>
      <c r="I3771" s="229">
        <v>2.1000000000000001E-2</v>
      </c>
      <c r="J3771" s="73">
        <f t="shared" si="174"/>
        <v>4.1754470175527449E-4</v>
      </c>
      <c r="K3771" s="73">
        <f t="shared" si="175"/>
        <v>74.961406456143465</v>
      </c>
      <c r="L3771" s="3" t="e">
        <f t="shared" si="176"/>
        <v>#N/A</v>
      </c>
    </row>
    <row r="3772" spans="1:12" x14ac:dyDescent="0.25">
      <c r="A3772" s="43" t="s">
        <v>47</v>
      </c>
      <c r="B3772" s="43" t="s">
        <v>17</v>
      </c>
      <c r="C3772" s="43" t="s">
        <v>730</v>
      </c>
      <c r="D3772" s="43" t="s">
        <v>728</v>
      </c>
      <c r="E3772" s="43" t="s">
        <v>2442</v>
      </c>
      <c r="F3772" s="43" t="s">
        <v>4171</v>
      </c>
      <c r="G3772" s="43" t="s">
        <v>4654</v>
      </c>
      <c r="H3772" s="76">
        <v>16050</v>
      </c>
      <c r="I3772" s="229">
        <v>2.1000000000000001E-2</v>
      </c>
      <c r="J3772" s="73">
        <f t="shared" si="174"/>
        <v>4.1754470175527449E-4</v>
      </c>
      <c r="K3772" s="73">
        <f t="shared" si="175"/>
        <v>343.75159246317219</v>
      </c>
      <c r="L3772" s="3" t="e">
        <f t="shared" si="176"/>
        <v>#N/A</v>
      </c>
    </row>
    <row r="3773" spans="1:12" x14ac:dyDescent="0.25">
      <c r="A3773" s="43" t="s">
        <v>47</v>
      </c>
      <c r="B3773" s="43" t="s">
        <v>17</v>
      </c>
      <c r="C3773" s="43" t="s">
        <v>815</v>
      </c>
      <c r="D3773" s="43" t="s">
        <v>55</v>
      </c>
      <c r="E3773" s="43" t="s">
        <v>2443</v>
      </c>
      <c r="F3773" s="43" t="s">
        <v>4172</v>
      </c>
      <c r="G3773" s="43" t="s">
        <v>4654</v>
      </c>
      <c r="H3773" s="76">
        <v>2215</v>
      </c>
      <c r="I3773" s="229">
        <v>1.7647855530474044E-2</v>
      </c>
      <c r="J3773" s="73">
        <f t="shared" si="174"/>
        <v>3.5089374162342642E-4</v>
      </c>
      <c r="K3773" s="73">
        <f t="shared" si="175"/>
        <v>39.8672296376959</v>
      </c>
      <c r="L3773" s="3" t="e">
        <f t="shared" si="176"/>
        <v>#N/A</v>
      </c>
    </row>
    <row r="3774" spans="1:12" x14ac:dyDescent="0.25">
      <c r="A3774" s="43" t="s">
        <v>47</v>
      </c>
      <c r="B3774" s="43" t="s">
        <v>17</v>
      </c>
      <c r="C3774" s="43" t="s">
        <v>815</v>
      </c>
      <c r="D3774" s="43" t="s">
        <v>55</v>
      </c>
      <c r="E3774" s="43" t="s">
        <v>2444</v>
      </c>
      <c r="F3774" s="43" t="s">
        <v>4173</v>
      </c>
      <c r="G3774" s="43" t="s">
        <v>4654</v>
      </c>
      <c r="H3774" s="76">
        <v>6957</v>
      </c>
      <c r="I3774" s="229">
        <v>1.7629725456374874E-2</v>
      </c>
      <c r="J3774" s="73">
        <f t="shared" si="174"/>
        <v>3.5053325989092458E-4</v>
      </c>
      <c r="K3774" s="73">
        <f t="shared" si="175"/>
        <v>125.08865988906116</v>
      </c>
      <c r="L3774" s="3" t="e">
        <f t="shared" si="176"/>
        <v>#N/A</v>
      </c>
    </row>
    <row r="3775" spans="1:12" x14ac:dyDescent="0.25">
      <c r="A3775" s="43" t="s">
        <v>47</v>
      </c>
      <c r="B3775" s="43" t="s">
        <v>17</v>
      </c>
      <c r="C3775" s="43" t="s">
        <v>815</v>
      </c>
      <c r="D3775" s="43" t="s">
        <v>55</v>
      </c>
      <c r="E3775" s="43" t="s">
        <v>2445</v>
      </c>
      <c r="F3775" s="43" t="s">
        <v>4174</v>
      </c>
      <c r="G3775" s="43" t="s">
        <v>4654</v>
      </c>
      <c r="H3775" s="76">
        <v>6531</v>
      </c>
      <c r="I3775" s="229">
        <v>1.9929566681978258E-2</v>
      </c>
      <c r="J3775" s="73">
        <f t="shared" si="174"/>
        <v>3.9626118934945074E-4</v>
      </c>
      <c r="K3775" s="73">
        <f t="shared" si="175"/>
        <v>132.74798182764127</v>
      </c>
      <c r="L3775" s="3" t="e">
        <f t="shared" si="176"/>
        <v>#N/A</v>
      </c>
    </row>
    <row r="3776" spans="1:12" x14ac:dyDescent="0.25">
      <c r="A3776" s="43" t="s">
        <v>47</v>
      </c>
      <c r="B3776" s="43" t="s">
        <v>17</v>
      </c>
      <c r="C3776" s="43" t="s">
        <v>815</v>
      </c>
      <c r="D3776" s="43" t="s">
        <v>55</v>
      </c>
      <c r="E3776" s="43" t="s">
        <v>2446</v>
      </c>
      <c r="F3776" s="43" t="s">
        <v>4175</v>
      </c>
      <c r="G3776" s="43" t="s">
        <v>4654</v>
      </c>
      <c r="H3776" s="76">
        <v>57680</v>
      </c>
      <c r="I3776" s="229">
        <v>2.0242891816920943E-2</v>
      </c>
      <c r="J3776" s="73">
        <f t="shared" si="174"/>
        <v>4.0249105839812097E-4</v>
      </c>
      <c r="K3776" s="73">
        <f t="shared" si="175"/>
        <v>1190.8256842484036</v>
      </c>
      <c r="L3776" s="3" t="e">
        <f t="shared" si="176"/>
        <v>#N/A</v>
      </c>
    </row>
    <row r="3777" spans="1:12" x14ac:dyDescent="0.25">
      <c r="A3777" s="43" t="s">
        <v>47</v>
      </c>
      <c r="B3777" s="43" t="s">
        <v>17</v>
      </c>
      <c r="C3777" s="43" t="s">
        <v>815</v>
      </c>
      <c r="D3777" s="43" t="s">
        <v>55</v>
      </c>
      <c r="E3777" s="43" t="s">
        <v>2447</v>
      </c>
      <c r="F3777" s="43" t="s">
        <v>4176</v>
      </c>
      <c r="G3777" s="43" t="s">
        <v>4654</v>
      </c>
      <c r="H3777" s="76">
        <v>46348</v>
      </c>
      <c r="I3777" s="229">
        <v>1.6724130491067576E-2</v>
      </c>
      <c r="J3777" s="73">
        <f t="shared" si="174"/>
        <v>3.3252724180995725E-4</v>
      </c>
      <c r="K3777" s="73">
        <f t="shared" si="175"/>
        <v>790.54197260340788</v>
      </c>
      <c r="L3777" s="3" t="e">
        <f t="shared" si="176"/>
        <v>#N/A</v>
      </c>
    </row>
    <row r="3778" spans="1:12" x14ac:dyDescent="0.25">
      <c r="A3778" s="43" t="s">
        <v>47</v>
      </c>
      <c r="B3778" s="43" t="s">
        <v>17</v>
      </c>
      <c r="C3778" s="43" t="s">
        <v>815</v>
      </c>
      <c r="D3778" s="43" t="s">
        <v>55</v>
      </c>
      <c r="E3778" s="43" t="s">
        <v>2448</v>
      </c>
      <c r="F3778" s="43" t="s">
        <v>4113</v>
      </c>
      <c r="G3778" s="43" t="s">
        <v>4654</v>
      </c>
      <c r="H3778" s="76">
        <v>13929</v>
      </c>
      <c r="I3778" s="229">
        <v>1.7411156579797544E-2</v>
      </c>
      <c r="J3778" s="73">
        <f t="shared" si="174"/>
        <v>3.4618743720599761E-4</v>
      </c>
      <c r="K3778" s="73">
        <f t="shared" si="175"/>
        <v>247.34204481284235</v>
      </c>
      <c r="L3778" s="3" t="e">
        <f t="shared" si="176"/>
        <v>#N/A</v>
      </c>
    </row>
    <row r="3779" spans="1:12" x14ac:dyDescent="0.25">
      <c r="A3779" s="43" t="s">
        <v>47</v>
      </c>
      <c r="B3779" s="43" t="s">
        <v>17</v>
      </c>
      <c r="C3779" s="43" t="s">
        <v>815</v>
      </c>
      <c r="D3779" s="43" t="s">
        <v>55</v>
      </c>
      <c r="E3779" s="43" t="s">
        <v>2449</v>
      </c>
      <c r="F3779" s="43" t="s">
        <v>4115</v>
      </c>
      <c r="G3779" s="43" t="s">
        <v>4654</v>
      </c>
      <c r="H3779" s="76">
        <v>11483</v>
      </c>
      <c r="I3779" s="229">
        <v>1.7468431594531045E-2</v>
      </c>
      <c r="J3779" s="73">
        <f t="shared" si="174"/>
        <v>3.4732624096527992E-4</v>
      </c>
      <c r="K3779" s="73">
        <f t="shared" si="175"/>
        <v>204.57834722500431</v>
      </c>
      <c r="L3779" s="3" t="e">
        <f t="shared" si="176"/>
        <v>#N/A</v>
      </c>
    </row>
    <row r="3780" spans="1:12" x14ac:dyDescent="0.25">
      <c r="A3780" s="43" t="s">
        <v>47</v>
      </c>
      <c r="B3780" s="43" t="s">
        <v>17</v>
      </c>
      <c r="C3780" s="43" t="s">
        <v>784</v>
      </c>
      <c r="D3780" s="43" t="s">
        <v>55</v>
      </c>
      <c r="E3780" s="43" t="s">
        <v>2450</v>
      </c>
      <c r="F3780" s="43" t="s">
        <v>4154</v>
      </c>
      <c r="G3780" s="43" t="s">
        <v>4654</v>
      </c>
      <c r="H3780" s="76">
        <v>8615</v>
      </c>
      <c r="I3780" s="229">
        <v>1.7649448636099827E-2</v>
      </c>
      <c r="J3780" s="73">
        <f t="shared" si="174"/>
        <v>3.5092541747168274E-4</v>
      </c>
      <c r="K3780" s="73">
        <f t="shared" si="175"/>
        <v>155.07322247151856</v>
      </c>
      <c r="L3780" s="3" t="e">
        <f t="shared" si="176"/>
        <v>#N/A</v>
      </c>
    </row>
    <row r="3781" spans="1:12" x14ac:dyDescent="0.25">
      <c r="A3781" s="43" t="s">
        <v>47</v>
      </c>
      <c r="B3781" s="43" t="s">
        <v>17</v>
      </c>
      <c r="C3781" s="43" t="s">
        <v>784</v>
      </c>
      <c r="D3781" s="43" t="s">
        <v>55</v>
      </c>
      <c r="E3781" s="43" t="s">
        <v>2451</v>
      </c>
      <c r="F3781" s="43" t="s">
        <v>4177</v>
      </c>
      <c r="G3781" s="43" t="s">
        <v>4654</v>
      </c>
      <c r="H3781" s="76">
        <v>8615</v>
      </c>
      <c r="I3781" s="229">
        <v>1.9929193267556586E-2</v>
      </c>
      <c r="J3781" s="73">
        <f t="shared" si="174"/>
        <v>3.9625376472024465E-4</v>
      </c>
      <c r="K3781" s="73">
        <f t="shared" si="175"/>
        <v>175.10372618306491</v>
      </c>
      <c r="L3781" s="3" t="e">
        <f t="shared" si="176"/>
        <v>#N/A</v>
      </c>
    </row>
    <row r="3782" spans="1:12" x14ac:dyDescent="0.25">
      <c r="A3782" s="43" t="s">
        <v>47</v>
      </c>
      <c r="B3782" s="43" t="s">
        <v>17</v>
      </c>
      <c r="C3782" s="43" t="s">
        <v>785</v>
      </c>
      <c r="D3782" s="43" t="s">
        <v>55</v>
      </c>
      <c r="E3782" s="43" t="s">
        <v>2452</v>
      </c>
      <c r="F3782" s="43" t="s">
        <v>4114</v>
      </c>
      <c r="G3782" s="43" t="s">
        <v>4654</v>
      </c>
      <c r="H3782" s="76">
        <v>67040</v>
      </c>
      <c r="I3782" s="229">
        <v>1.9230011933174224E-2</v>
      </c>
      <c r="J3782" s="73">
        <f t="shared" si="174"/>
        <v>3.8235188558988572E-4</v>
      </c>
      <c r="K3782" s="73">
        <f t="shared" si="175"/>
        <v>1314.8128704099458</v>
      </c>
      <c r="L3782" s="3" t="e">
        <f t="shared" si="176"/>
        <v>#N/A</v>
      </c>
    </row>
    <row r="3783" spans="1:12" x14ac:dyDescent="0.25">
      <c r="A3783" s="43" t="s">
        <v>47</v>
      </c>
      <c r="B3783" s="43" t="s">
        <v>17</v>
      </c>
      <c r="C3783" s="43" t="s">
        <v>788</v>
      </c>
      <c r="D3783" s="43" t="s">
        <v>55</v>
      </c>
      <c r="E3783" s="43" t="s">
        <v>2453</v>
      </c>
      <c r="F3783" s="43" t="s">
        <v>4178</v>
      </c>
      <c r="G3783" s="43" t="s">
        <v>4654</v>
      </c>
      <c r="H3783" s="76">
        <v>9027</v>
      </c>
      <c r="I3783" s="229">
        <v>2.1152099257782206E-2</v>
      </c>
      <c r="J3783" s="73">
        <f t="shared" ref="J3783:J3846" si="177">I3783*$J$5</f>
        <v>4.2056890362326824E-4</v>
      </c>
      <c r="K3783" s="73">
        <f t="shared" ref="K3783:K3846" si="178">(I3783+J3783)*H3783</f>
        <v>194.73647549300722</v>
      </c>
      <c r="L3783" s="3" t="e">
        <f t="shared" ref="L3783:L3846" si="179">MATCH(C3783,$C$7237:$C$7264,0)</f>
        <v>#N/A</v>
      </c>
    </row>
    <row r="3784" spans="1:12" x14ac:dyDescent="0.25">
      <c r="A3784" s="43" t="s">
        <v>47</v>
      </c>
      <c r="B3784" s="43" t="s">
        <v>17</v>
      </c>
      <c r="C3784" s="43" t="s">
        <v>788</v>
      </c>
      <c r="D3784" s="43" t="s">
        <v>55</v>
      </c>
      <c r="E3784" s="43" t="s">
        <v>2454</v>
      </c>
      <c r="F3784" s="43" t="s">
        <v>4149</v>
      </c>
      <c r="G3784" s="43" t="s">
        <v>4654</v>
      </c>
      <c r="H3784" s="76">
        <v>14027</v>
      </c>
      <c r="I3784" s="229">
        <v>1.9930134740144007E-2</v>
      </c>
      <c r="J3784" s="73">
        <f t="shared" si="177"/>
        <v>3.9627248409599352E-4</v>
      </c>
      <c r="K3784" s="73">
        <f t="shared" si="178"/>
        <v>285.11851413441445</v>
      </c>
      <c r="L3784" s="3" t="e">
        <f t="shared" si="179"/>
        <v>#N/A</v>
      </c>
    </row>
    <row r="3785" spans="1:12" x14ac:dyDescent="0.25">
      <c r="A3785" s="43" t="s">
        <v>47</v>
      </c>
      <c r="B3785" s="43" t="s">
        <v>17</v>
      </c>
      <c r="C3785" s="43" t="s">
        <v>788</v>
      </c>
      <c r="D3785" s="43" t="s">
        <v>55</v>
      </c>
      <c r="E3785" s="43" t="s">
        <v>2455</v>
      </c>
      <c r="F3785" s="43" t="s">
        <v>4135</v>
      </c>
      <c r="G3785" s="43" t="s">
        <v>4654</v>
      </c>
      <c r="H3785" s="76">
        <v>9027</v>
      </c>
      <c r="I3785" s="229">
        <v>1.7650382186773013E-2</v>
      </c>
      <c r="J3785" s="73">
        <f t="shared" si="177"/>
        <v>3.5094397933536887E-4</v>
      </c>
      <c r="K3785" s="73">
        <f t="shared" si="178"/>
        <v>162.49797130146035</v>
      </c>
      <c r="L3785" s="3" t="e">
        <f t="shared" si="179"/>
        <v>#N/A</v>
      </c>
    </row>
    <row r="3786" spans="1:12" x14ac:dyDescent="0.25">
      <c r="A3786" s="43" t="s">
        <v>47</v>
      </c>
      <c r="B3786" s="43" t="s">
        <v>17</v>
      </c>
      <c r="C3786" s="43" t="s">
        <v>789</v>
      </c>
      <c r="D3786" s="43" t="s">
        <v>55</v>
      </c>
      <c r="E3786" s="43" t="s">
        <v>2456</v>
      </c>
      <c r="F3786" s="43" t="s">
        <v>4179</v>
      </c>
      <c r="G3786" s="43" t="s">
        <v>4654</v>
      </c>
      <c r="H3786" s="76">
        <v>1610</v>
      </c>
      <c r="I3786" s="229"/>
      <c r="J3786" s="73">
        <f t="shared" si="177"/>
        <v>0</v>
      </c>
      <c r="K3786" s="73">
        <f t="shared" si="178"/>
        <v>0</v>
      </c>
      <c r="L3786" s="3" t="e">
        <f t="shared" si="179"/>
        <v>#N/A</v>
      </c>
    </row>
    <row r="3787" spans="1:12" x14ac:dyDescent="0.25">
      <c r="A3787" s="43" t="s">
        <v>47</v>
      </c>
      <c r="B3787" s="43" t="s">
        <v>17</v>
      </c>
      <c r="C3787" s="43" t="s">
        <v>789</v>
      </c>
      <c r="D3787" s="43" t="s">
        <v>55</v>
      </c>
      <c r="E3787" s="43" t="s">
        <v>2457</v>
      </c>
      <c r="F3787" s="43" t="s">
        <v>4180</v>
      </c>
      <c r="G3787" s="43" t="s">
        <v>4654</v>
      </c>
      <c r="H3787" s="76">
        <v>1070</v>
      </c>
      <c r="I3787" s="229"/>
      <c r="J3787" s="73">
        <f t="shared" si="177"/>
        <v>0</v>
      </c>
      <c r="K3787" s="73">
        <f t="shared" si="178"/>
        <v>0</v>
      </c>
      <c r="L3787" s="3" t="e">
        <f t="shared" si="179"/>
        <v>#N/A</v>
      </c>
    </row>
    <row r="3788" spans="1:12" x14ac:dyDescent="0.25">
      <c r="A3788" s="43" t="s">
        <v>47</v>
      </c>
      <c r="B3788" s="43" t="s">
        <v>17</v>
      </c>
      <c r="C3788" s="43" t="s">
        <v>789</v>
      </c>
      <c r="D3788" s="43" t="s">
        <v>55</v>
      </c>
      <c r="E3788" s="43" t="s">
        <v>2458</v>
      </c>
      <c r="F3788" s="43" t="s">
        <v>4181</v>
      </c>
      <c r="G3788" s="43" t="s">
        <v>4654</v>
      </c>
      <c r="H3788" s="76">
        <v>3093</v>
      </c>
      <c r="I3788" s="229"/>
      <c r="J3788" s="73">
        <f t="shared" si="177"/>
        <v>0</v>
      </c>
      <c r="K3788" s="73">
        <f t="shared" si="178"/>
        <v>0</v>
      </c>
      <c r="L3788" s="3" t="e">
        <f t="shared" si="179"/>
        <v>#N/A</v>
      </c>
    </row>
    <row r="3789" spans="1:12" x14ac:dyDescent="0.25">
      <c r="A3789" s="43" t="s">
        <v>47</v>
      </c>
      <c r="B3789" s="43" t="s">
        <v>17</v>
      </c>
      <c r="C3789" s="43" t="s">
        <v>806</v>
      </c>
      <c r="D3789" s="43" t="s">
        <v>55</v>
      </c>
      <c r="E3789" s="43" t="s">
        <v>2459</v>
      </c>
      <c r="F3789" s="43" t="s">
        <v>4115</v>
      </c>
      <c r="G3789" s="43" t="s">
        <v>4654</v>
      </c>
      <c r="H3789" s="76">
        <v>1751</v>
      </c>
      <c r="I3789" s="229">
        <v>1.7652769845802399E-2</v>
      </c>
      <c r="J3789" s="73">
        <f t="shared" si="177"/>
        <v>3.5099145335333641E-4</v>
      </c>
      <c r="K3789" s="73">
        <f t="shared" si="178"/>
        <v>31.524586034821692</v>
      </c>
      <c r="L3789" s="3" t="e">
        <f t="shared" si="179"/>
        <v>#N/A</v>
      </c>
    </row>
    <row r="3790" spans="1:12" x14ac:dyDescent="0.25">
      <c r="A3790" s="43" t="s">
        <v>47</v>
      </c>
      <c r="B3790" s="43" t="s">
        <v>17</v>
      </c>
      <c r="C3790" s="43" t="s">
        <v>806</v>
      </c>
      <c r="D3790" s="43" t="s">
        <v>55</v>
      </c>
      <c r="E3790" s="43" t="s">
        <v>2460</v>
      </c>
      <c r="F3790" s="43" t="s">
        <v>4113</v>
      </c>
      <c r="G3790" s="43" t="s">
        <v>4654</v>
      </c>
      <c r="H3790" s="76">
        <v>966</v>
      </c>
      <c r="I3790" s="229">
        <v>1.7650103519668739E-2</v>
      </c>
      <c r="J3790" s="73">
        <f t="shared" si="177"/>
        <v>3.5093843857475254E-4</v>
      </c>
      <c r="K3790" s="73">
        <f t="shared" si="178"/>
        <v>17.389006531663213</v>
      </c>
      <c r="L3790" s="3" t="e">
        <f t="shared" si="179"/>
        <v>#N/A</v>
      </c>
    </row>
    <row r="3791" spans="1:12" x14ac:dyDescent="0.25">
      <c r="A3791" s="43" t="s">
        <v>47</v>
      </c>
      <c r="B3791" s="43" t="s">
        <v>17</v>
      </c>
      <c r="C3791" s="43" t="s">
        <v>806</v>
      </c>
      <c r="D3791" s="43" t="s">
        <v>55</v>
      </c>
      <c r="E3791" s="43" t="s">
        <v>2461</v>
      </c>
      <c r="F3791" s="43" t="s">
        <v>4182</v>
      </c>
      <c r="G3791" s="43" t="s">
        <v>4654</v>
      </c>
      <c r="H3791" s="76">
        <v>1816</v>
      </c>
      <c r="I3791" s="229">
        <v>1.9933920704845818E-2</v>
      </c>
      <c r="J3791" s="73">
        <f t="shared" si="177"/>
        <v>3.9634776073895893E-4</v>
      </c>
      <c r="K3791" s="73">
        <f t="shared" si="178"/>
        <v>36.919767533501954</v>
      </c>
      <c r="L3791" s="3" t="e">
        <f t="shared" si="179"/>
        <v>#N/A</v>
      </c>
    </row>
    <row r="3792" spans="1:12" x14ac:dyDescent="0.25">
      <c r="A3792" s="43" t="s">
        <v>47</v>
      </c>
      <c r="B3792" s="43" t="s">
        <v>17</v>
      </c>
      <c r="C3792" s="43" t="s">
        <v>792</v>
      </c>
      <c r="D3792" s="43" t="s">
        <v>55</v>
      </c>
      <c r="E3792" s="43" t="s">
        <v>2462</v>
      </c>
      <c r="F3792" s="43" t="s">
        <v>4137</v>
      </c>
      <c r="G3792" s="43" t="s">
        <v>4654</v>
      </c>
      <c r="H3792" s="76">
        <v>13695</v>
      </c>
      <c r="I3792" s="229">
        <v>1.9229645856151889E-2</v>
      </c>
      <c r="J3792" s="73">
        <f t="shared" si="177"/>
        <v>3.8234460685078524E-4</v>
      </c>
      <c r="K3792" s="73">
        <f t="shared" si="178"/>
        <v>268.58620939082164</v>
      </c>
      <c r="L3792" s="3" t="e">
        <f t="shared" si="179"/>
        <v>#N/A</v>
      </c>
    </row>
    <row r="3793" spans="1:12" x14ac:dyDescent="0.25">
      <c r="A3793" s="43" t="s">
        <v>47</v>
      </c>
      <c r="B3793" s="43" t="s">
        <v>17</v>
      </c>
      <c r="C3793" s="43" t="s">
        <v>792</v>
      </c>
      <c r="D3793" s="43" t="s">
        <v>55</v>
      </c>
      <c r="E3793" s="43" t="s">
        <v>2463</v>
      </c>
      <c r="F3793" s="43" t="s">
        <v>4114</v>
      </c>
      <c r="G3793" s="43" t="s">
        <v>4654</v>
      </c>
      <c r="H3793" s="76">
        <v>720</v>
      </c>
      <c r="I3793" s="229">
        <v>1.9222222222222227E-2</v>
      </c>
      <c r="J3793" s="73">
        <f t="shared" si="177"/>
        <v>3.821970021357804E-4</v>
      </c>
      <c r="K3793" s="73">
        <f t="shared" si="178"/>
        <v>14.115181841537767</v>
      </c>
      <c r="L3793" s="3" t="e">
        <f t="shared" si="179"/>
        <v>#N/A</v>
      </c>
    </row>
    <row r="3794" spans="1:12" x14ac:dyDescent="0.25">
      <c r="A3794" s="43" t="s">
        <v>47</v>
      </c>
      <c r="B3794" s="43" t="s">
        <v>17</v>
      </c>
      <c r="C3794" s="43" t="s">
        <v>792</v>
      </c>
      <c r="D3794" s="43" t="s">
        <v>55</v>
      </c>
      <c r="E3794" s="43" t="s">
        <v>2464</v>
      </c>
      <c r="F3794" s="43" t="s">
        <v>4139</v>
      </c>
      <c r="G3794" s="43" t="s">
        <v>4654</v>
      </c>
      <c r="H3794" s="76">
        <v>15082</v>
      </c>
      <c r="I3794" s="229">
        <v>1.9230208195199574E-2</v>
      </c>
      <c r="J3794" s="73">
        <f t="shared" si="177"/>
        <v>3.8235578788364002E-4</v>
      </c>
      <c r="K3794" s="73">
        <f t="shared" si="178"/>
        <v>295.79668999286105</v>
      </c>
      <c r="L3794" s="3" t="e">
        <f t="shared" si="179"/>
        <v>#N/A</v>
      </c>
    </row>
    <row r="3795" spans="1:12" x14ac:dyDescent="0.25">
      <c r="A3795" s="43" t="s">
        <v>47</v>
      </c>
      <c r="B3795" s="43" t="s">
        <v>17</v>
      </c>
      <c r="C3795" s="43" t="s">
        <v>792</v>
      </c>
      <c r="D3795" s="43" t="s">
        <v>55</v>
      </c>
      <c r="E3795" s="43" t="s">
        <v>2465</v>
      </c>
      <c r="F3795" s="43" t="s">
        <v>4138</v>
      </c>
      <c r="G3795" s="43" t="s">
        <v>4654</v>
      </c>
      <c r="H3795" s="76">
        <v>9827</v>
      </c>
      <c r="I3795" s="229">
        <v>1.9230690953495472E-2</v>
      </c>
      <c r="J3795" s="73">
        <f t="shared" si="177"/>
        <v>3.8236538660595815E-4</v>
      </c>
      <c r="K3795" s="73">
        <f t="shared" si="178"/>
        <v>192.73750465417675</v>
      </c>
      <c r="L3795" s="3" t="e">
        <f t="shared" si="179"/>
        <v>#N/A</v>
      </c>
    </row>
    <row r="3796" spans="1:12" x14ac:dyDescent="0.25">
      <c r="A3796" s="43" t="s">
        <v>47</v>
      </c>
      <c r="B3796" s="43" t="s">
        <v>17</v>
      </c>
      <c r="C3796" s="43" t="s">
        <v>793</v>
      </c>
      <c r="D3796" s="43" t="s">
        <v>55</v>
      </c>
      <c r="E3796" s="43" t="s">
        <v>2466</v>
      </c>
      <c r="F3796" s="43" t="s">
        <v>4167</v>
      </c>
      <c r="G3796" s="43" t="s">
        <v>4654</v>
      </c>
      <c r="H3796" s="76">
        <v>13850</v>
      </c>
      <c r="I3796" s="229">
        <v>1.9010108303249097E-2</v>
      </c>
      <c r="J3796" s="73">
        <f t="shared" si="177"/>
        <v>3.7797952389598147E-4</v>
      </c>
      <c r="K3796" s="73">
        <f t="shared" si="178"/>
        <v>268.52501640595938</v>
      </c>
      <c r="L3796" s="3" t="e">
        <f t="shared" si="179"/>
        <v>#N/A</v>
      </c>
    </row>
    <row r="3797" spans="1:12" x14ac:dyDescent="0.25">
      <c r="A3797" s="43" t="s">
        <v>47</v>
      </c>
      <c r="B3797" s="43" t="s">
        <v>17</v>
      </c>
      <c r="C3797" s="43" t="s">
        <v>793</v>
      </c>
      <c r="D3797" s="43" t="s">
        <v>55</v>
      </c>
      <c r="E3797" s="43" t="s">
        <v>2467</v>
      </c>
      <c r="F3797" s="43" t="s">
        <v>4166</v>
      </c>
      <c r="G3797" s="43" t="s">
        <v>4654</v>
      </c>
      <c r="H3797" s="76">
        <v>161389</v>
      </c>
      <c r="I3797" s="229">
        <v>1.8999993803790839E-2</v>
      </c>
      <c r="J3797" s="73">
        <f t="shared" si="177"/>
        <v>3.7777841648361469E-4</v>
      </c>
      <c r="K3797" s="73">
        <f t="shared" si="178"/>
        <v>3127.3592808578737</v>
      </c>
      <c r="L3797" s="3" t="e">
        <f t="shared" si="179"/>
        <v>#N/A</v>
      </c>
    </row>
    <row r="3798" spans="1:12" x14ac:dyDescent="0.25">
      <c r="A3798" s="43" t="s">
        <v>47</v>
      </c>
      <c r="B3798" s="43" t="s">
        <v>17</v>
      </c>
      <c r="C3798" s="43" t="s">
        <v>793</v>
      </c>
      <c r="D3798" s="43" t="s">
        <v>55</v>
      </c>
      <c r="E3798" s="43" t="s">
        <v>2468</v>
      </c>
      <c r="F3798" s="43" t="s">
        <v>4183</v>
      </c>
      <c r="G3798" s="43" t="s">
        <v>4654</v>
      </c>
      <c r="H3798" s="76">
        <v>28466</v>
      </c>
      <c r="I3798" s="229">
        <v>1.8999859481486688E-2</v>
      </c>
      <c r="J3798" s="73">
        <f t="shared" si="177"/>
        <v>3.7777574574235633E-4</v>
      </c>
      <c r="K3798" s="73">
        <f t="shared" si="178"/>
        <v>551.603764378302</v>
      </c>
      <c r="L3798" s="3" t="e">
        <f t="shared" si="179"/>
        <v>#N/A</v>
      </c>
    </row>
    <row r="3799" spans="1:12" ht="30" x14ac:dyDescent="0.25">
      <c r="A3799" s="43" t="s">
        <v>47</v>
      </c>
      <c r="B3799" s="43" t="s">
        <v>18</v>
      </c>
      <c r="C3799" s="43" t="s">
        <v>731</v>
      </c>
      <c r="D3799" s="43" t="s">
        <v>55</v>
      </c>
      <c r="E3799" s="43" t="s">
        <v>2469</v>
      </c>
      <c r="F3799" s="43" t="s">
        <v>4184</v>
      </c>
      <c r="G3799" s="43" t="s">
        <v>4654</v>
      </c>
      <c r="H3799" s="76">
        <v>40</v>
      </c>
      <c r="I3799" s="229">
        <v>5.6999999999999995E-2</v>
      </c>
      <c r="J3799" s="73">
        <f t="shared" si="177"/>
        <v>1.1333356190500305E-3</v>
      </c>
      <c r="K3799" s="73">
        <f t="shared" si="178"/>
        <v>2.3253334247620012</v>
      </c>
      <c r="L3799" s="3" t="e">
        <f t="shared" si="179"/>
        <v>#N/A</v>
      </c>
    </row>
    <row r="3800" spans="1:12" ht="30" x14ac:dyDescent="0.25">
      <c r="A3800" s="43" t="s">
        <v>47</v>
      </c>
      <c r="B3800" s="43" t="s">
        <v>18</v>
      </c>
      <c r="C3800" s="43" t="s">
        <v>731</v>
      </c>
      <c r="D3800" s="43" t="s">
        <v>55</v>
      </c>
      <c r="E3800" s="43" t="s">
        <v>2470</v>
      </c>
      <c r="F3800" s="43" t="s">
        <v>4185</v>
      </c>
      <c r="G3800" s="43" t="s">
        <v>4654</v>
      </c>
      <c r="H3800" s="76">
        <v>4825</v>
      </c>
      <c r="I3800" s="229">
        <v>5.7100518134715027E-2</v>
      </c>
      <c r="J3800" s="73">
        <f t="shared" si="177"/>
        <v>1.1353342292681535E-3</v>
      </c>
      <c r="K3800" s="73">
        <f t="shared" si="178"/>
        <v>280.98798765621888</v>
      </c>
      <c r="L3800" s="3" t="e">
        <f t="shared" si="179"/>
        <v>#N/A</v>
      </c>
    </row>
    <row r="3801" spans="1:12" ht="30" x14ac:dyDescent="0.25">
      <c r="A3801" s="43" t="s">
        <v>47</v>
      </c>
      <c r="B3801" s="43" t="s">
        <v>18</v>
      </c>
      <c r="C3801" s="43" t="s">
        <v>732</v>
      </c>
      <c r="D3801" s="43" t="s">
        <v>55</v>
      </c>
      <c r="E3801" s="43" t="s">
        <v>2471</v>
      </c>
      <c r="F3801" s="43" t="s">
        <v>4185</v>
      </c>
      <c r="G3801" s="43" t="s">
        <v>4654</v>
      </c>
      <c r="H3801" s="76">
        <v>61040</v>
      </c>
      <c r="I3801" s="229"/>
      <c r="J3801" s="73">
        <f t="shared" si="177"/>
        <v>0</v>
      </c>
      <c r="K3801" s="73">
        <f t="shared" si="178"/>
        <v>0</v>
      </c>
      <c r="L3801" s="3" t="e">
        <f t="shared" si="179"/>
        <v>#N/A</v>
      </c>
    </row>
    <row r="3802" spans="1:12" ht="30" x14ac:dyDescent="0.25">
      <c r="A3802" s="43" t="s">
        <v>47</v>
      </c>
      <c r="B3802" s="43" t="s">
        <v>18</v>
      </c>
      <c r="C3802" s="43" t="s">
        <v>733</v>
      </c>
      <c r="D3802" s="43" t="s">
        <v>55</v>
      </c>
      <c r="E3802" s="43" t="s">
        <v>2472</v>
      </c>
      <c r="F3802" s="43" t="s">
        <v>4185</v>
      </c>
      <c r="G3802" s="43" t="s">
        <v>4654</v>
      </c>
      <c r="H3802" s="76">
        <v>10396</v>
      </c>
      <c r="I3802" s="229"/>
      <c r="J3802" s="73">
        <f t="shared" si="177"/>
        <v>0</v>
      </c>
      <c r="K3802" s="73">
        <f t="shared" si="178"/>
        <v>0</v>
      </c>
      <c r="L3802" s="3" t="e">
        <f t="shared" si="179"/>
        <v>#N/A</v>
      </c>
    </row>
    <row r="3803" spans="1:12" ht="30" x14ac:dyDescent="0.25">
      <c r="A3803" s="43" t="s">
        <v>47</v>
      </c>
      <c r="B3803" s="43" t="s">
        <v>18</v>
      </c>
      <c r="C3803" s="43" t="s">
        <v>735</v>
      </c>
      <c r="D3803" s="43" t="s">
        <v>55</v>
      </c>
      <c r="E3803" s="43" t="s">
        <v>2473</v>
      </c>
      <c r="F3803" s="43" t="s">
        <v>4185</v>
      </c>
      <c r="G3803" s="43" t="s">
        <v>4654</v>
      </c>
      <c r="H3803" s="76">
        <v>14096</v>
      </c>
      <c r="I3803" s="229"/>
      <c r="J3803" s="73">
        <f t="shared" si="177"/>
        <v>0</v>
      </c>
      <c r="K3803" s="73">
        <f t="shared" si="178"/>
        <v>0</v>
      </c>
      <c r="L3803" s="3" t="e">
        <f t="shared" si="179"/>
        <v>#N/A</v>
      </c>
    </row>
    <row r="3804" spans="1:12" ht="30" x14ac:dyDescent="0.25">
      <c r="A3804" s="43" t="s">
        <v>47</v>
      </c>
      <c r="B3804" s="43" t="s">
        <v>18</v>
      </c>
      <c r="C3804" s="43" t="s">
        <v>746</v>
      </c>
      <c r="D3804" s="43" t="s">
        <v>55</v>
      </c>
      <c r="E3804" s="43" t="s">
        <v>2474</v>
      </c>
      <c r="F3804" s="43" t="s">
        <v>4186</v>
      </c>
      <c r="G3804" s="43" t="s">
        <v>4654</v>
      </c>
      <c r="H3804" s="76">
        <v>9792</v>
      </c>
      <c r="I3804" s="229">
        <v>2.1149918300653592E-2</v>
      </c>
      <c r="J3804" s="73">
        <f t="shared" si="177"/>
        <v>4.2052553947594405E-4</v>
      </c>
      <c r="K3804" s="73">
        <f t="shared" si="178"/>
        <v>211.21778608254843</v>
      </c>
      <c r="L3804" s="3" t="e">
        <f t="shared" si="179"/>
        <v>#N/A</v>
      </c>
    </row>
    <row r="3805" spans="1:12" ht="30" x14ac:dyDescent="0.25">
      <c r="A3805" s="43" t="s">
        <v>47</v>
      </c>
      <c r="B3805" s="43" t="s">
        <v>18</v>
      </c>
      <c r="C3805" s="43" t="s">
        <v>746</v>
      </c>
      <c r="D3805" s="43" t="s">
        <v>55</v>
      </c>
      <c r="E3805" s="43" t="s">
        <v>2475</v>
      </c>
      <c r="F3805" s="43" t="s">
        <v>4185</v>
      </c>
      <c r="G3805" s="43" t="s">
        <v>4654</v>
      </c>
      <c r="H3805" s="76">
        <v>8489</v>
      </c>
      <c r="I3805" s="229">
        <v>5.4622452585699137E-2</v>
      </c>
      <c r="J3805" s="73">
        <f t="shared" si="177"/>
        <v>1.0860626511446365E-3</v>
      </c>
      <c r="K3805" s="73">
        <f t="shared" si="178"/>
        <v>472.90958584556682</v>
      </c>
      <c r="L3805" s="3" t="e">
        <f t="shared" si="179"/>
        <v>#N/A</v>
      </c>
    </row>
    <row r="3806" spans="1:12" ht="30" x14ac:dyDescent="0.25">
      <c r="A3806" s="43" t="s">
        <v>47</v>
      </c>
      <c r="B3806" s="43" t="s">
        <v>18</v>
      </c>
      <c r="C3806" s="43" t="s">
        <v>747</v>
      </c>
      <c r="D3806" s="43" t="s">
        <v>55</v>
      </c>
      <c r="E3806" s="43" t="s">
        <v>2476</v>
      </c>
      <c r="F3806" s="43" t="s">
        <v>4187</v>
      </c>
      <c r="G3806" s="43" t="s">
        <v>4654</v>
      </c>
      <c r="H3806" s="76">
        <v>2454</v>
      </c>
      <c r="I3806" s="229"/>
      <c r="J3806" s="73">
        <f t="shared" si="177"/>
        <v>0</v>
      </c>
      <c r="K3806" s="73">
        <f t="shared" si="178"/>
        <v>0</v>
      </c>
      <c r="L3806" s="3" t="e">
        <f t="shared" si="179"/>
        <v>#N/A</v>
      </c>
    </row>
    <row r="3807" spans="1:12" ht="30" x14ac:dyDescent="0.25">
      <c r="A3807" s="43" t="s">
        <v>47</v>
      </c>
      <c r="B3807" s="43" t="s">
        <v>18</v>
      </c>
      <c r="C3807" s="43" t="s">
        <v>747</v>
      </c>
      <c r="D3807" s="43" t="s">
        <v>55</v>
      </c>
      <c r="E3807" s="43" t="s">
        <v>2477</v>
      </c>
      <c r="F3807" s="43" t="s">
        <v>4188</v>
      </c>
      <c r="G3807" s="43" t="s">
        <v>4654</v>
      </c>
      <c r="H3807" s="76">
        <v>203289</v>
      </c>
      <c r="I3807" s="229"/>
      <c r="J3807" s="73">
        <f t="shared" si="177"/>
        <v>0</v>
      </c>
      <c r="K3807" s="73">
        <f t="shared" si="178"/>
        <v>0</v>
      </c>
      <c r="L3807" s="3" t="e">
        <f t="shared" si="179"/>
        <v>#N/A</v>
      </c>
    </row>
    <row r="3808" spans="1:12" ht="30" x14ac:dyDescent="0.25">
      <c r="A3808" s="43" t="s">
        <v>47</v>
      </c>
      <c r="B3808" s="43" t="s">
        <v>18</v>
      </c>
      <c r="C3808" s="43" t="s">
        <v>747</v>
      </c>
      <c r="D3808" s="43" t="s">
        <v>55</v>
      </c>
      <c r="E3808" s="43" t="s">
        <v>2478</v>
      </c>
      <c r="F3808" s="43" t="s">
        <v>4189</v>
      </c>
      <c r="G3808" s="43" t="s">
        <v>4654</v>
      </c>
      <c r="H3808" s="76">
        <v>80</v>
      </c>
      <c r="I3808" s="229"/>
      <c r="J3808" s="73">
        <f t="shared" si="177"/>
        <v>0</v>
      </c>
      <c r="K3808" s="73">
        <f t="shared" si="178"/>
        <v>0</v>
      </c>
      <c r="L3808" s="3" t="e">
        <f t="shared" si="179"/>
        <v>#N/A</v>
      </c>
    </row>
    <row r="3809" spans="1:12" ht="30" x14ac:dyDescent="0.25">
      <c r="A3809" s="43" t="s">
        <v>47</v>
      </c>
      <c r="B3809" s="43" t="s">
        <v>18</v>
      </c>
      <c r="C3809" s="43" t="s">
        <v>750</v>
      </c>
      <c r="D3809" s="43" t="s">
        <v>55</v>
      </c>
      <c r="E3809" s="43" t="s">
        <v>2479</v>
      </c>
      <c r="F3809" s="43" t="s">
        <v>4190</v>
      </c>
      <c r="G3809" s="43" t="s">
        <v>4654</v>
      </c>
      <c r="H3809" s="76">
        <v>2000</v>
      </c>
      <c r="I3809" s="229">
        <v>8.7684999999999944E-2</v>
      </c>
      <c r="J3809" s="73">
        <f t="shared" si="177"/>
        <v>1.7434479606386294E-3</v>
      </c>
      <c r="K3809" s="73">
        <f t="shared" si="178"/>
        <v>178.85689592127716</v>
      </c>
      <c r="L3809" s="3" t="e">
        <f t="shared" si="179"/>
        <v>#N/A</v>
      </c>
    </row>
    <row r="3810" spans="1:12" ht="30" x14ac:dyDescent="0.25">
      <c r="A3810" s="43" t="s">
        <v>47</v>
      </c>
      <c r="B3810" s="43" t="s">
        <v>18</v>
      </c>
      <c r="C3810" s="43" t="s">
        <v>800</v>
      </c>
      <c r="D3810" s="43" t="s">
        <v>55</v>
      </c>
      <c r="E3810" s="43" t="s">
        <v>2480</v>
      </c>
      <c r="F3810" s="43" t="s">
        <v>4191</v>
      </c>
      <c r="G3810" s="43" t="s">
        <v>4654</v>
      </c>
      <c r="H3810" s="76">
        <v>1949</v>
      </c>
      <c r="I3810" s="229">
        <v>2.1149307337095948E-2</v>
      </c>
      <c r="J3810" s="73">
        <f t="shared" si="177"/>
        <v>4.2051339163801739E-4</v>
      </c>
      <c r="K3810" s="73">
        <f t="shared" si="178"/>
        <v>42.0395806003025</v>
      </c>
      <c r="L3810" s="3" t="e">
        <f t="shared" si="179"/>
        <v>#N/A</v>
      </c>
    </row>
    <row r="3811" spans="1:12" ht="30" x14ac:dyDescent="0.25">
      <c r="A3811" s="43" t="s">
        <v>47</v>
      </c>
      <c r="B3811" s="43" t="s">
        <v>18</v>
      </c>
      <c r="C3811" s="43" t="s">
        <v>758</v>
      </c>
      <c r="D3811" s="43" t="s">
        <v>55</v>
      </c>
      <c r="E3811" s="43" t="s">
        <v>2481</v>
      </c>
      <c r="F3811" s="43" t="s">
        <v>4188</v>
      </c>
      <c r="G3811" s="43" t="s">
        <v>4654</v>
      </c>
      <c r="H3811" s="76">
        <v>61788</v>
      </c>
      <c r="I3811" s="229">
        <v>1.829999352625105E-2</v>
      </c>
      <c r="J3811" s="73">
        <f t="shared" si="177"/>
        <v>3.6386025424009277E-4</v>
      </c>
      <c r="K3811" s="73">
        <f t="shared" si="178"/>
        <v>1153.2021973889866</v>
      </c>
      <c r="L3811" s="3" t="e">
        <f t="shared" si="179"/>
        <v>#N/A</v>
      </c>
    </row>
    <row r="3812" spans="1:12" ht="30" x14ac:dyDescent="0.25">
      <c r="A3812" s="43" t="s">
        <v>47</v>
      </c>
      <c r="B3812" s="43" t="s">
        <v>18</v>
      </c>
      <c r="C3812" s="43" t="s">
        <v>379</v>
      </c>
      <c r="D3812" s="43" t="s">
        <v>55</v>
      </c>
      <c r="E3812" s="43" t="s">
        <v>2482</v>
      </c>
      <c r="F3812" s="43" t="s">
        <v>4184</v>
      </c>
      <c r="G3812" s="43" t="s">
        <v>4654</v>
      </c>
      <c r="H3812" s="76">
        <v>95</v>
      </c>
      <c r="I3812" s="229"/>
      <c r="J3812" s="73">
        <f t="shared" si="177"/>
        <v>0</v>
      </c>
      <c r="K3812" s="73">
        <f t="shared" si="178"/>
        <v>0</v>
      </c>
      <c r="L3812" s="3" t="e">
        <f t="shared" si="179"/>
        <v>#N/A</v>
      </c>
    </row>
    <row r="3813" spans="1:12" ht="30" x14ac:dyDescent="0.25">
      <c r="A3813" s="43" t="s">
        <v>47</v>
      </c>
      <c r="B3813" s="43" t="s">
        <v>18</v>
      </c>
      <c r="C3813" s="43" t="s">
        <v>379</v>
      </c>
      <c r="D3813" s="43" t="s">
        <v>55</v>
      </c>
      <c r="E3813" s="43" t="s">
        <v>2483</v>
      </c>
      <c r="F3813" s="43" t="s">
        <v>4151</v>
      </c>
      <c r="G3813" s="43" t="s">
        <v>4654</v>
      </c>
      <c r="H3813" s="76">
        <v>4633</v>
      </c>
      <c r="I3813" s="229"/>
      <c r="J3813" s="73">
        <f t="shared" si="177"/>
        <v>0</v>
      </c>
      <c r="K3813" s="73">
        <f t="shared" si="178"/>
        <v>0</v>
      </c>
      <c r="L3813" s="3" t="e">
        <f t="shared" si="179"/>
        <v>#N/A</v>
      </c>
    </row>
    <row r="3814" spans="1:12" ht="30" x14ac:dyDescent="0.25">
      <c r="A3814" s="43" t="s">
        <v>47</v>
      </c>
      <c r="B3814" s="43" t="s">
        <v>18</v>
      </c>
      <c r="C3814" s="43" t="s">
        <v>379</v>
      </c>
      <c r="D3814" s="43" t="s">
        <v>55</v>
      </c>
      <c r="E3814" s="43" t="s">
        <v>2484</v>
      </c>
      <c r="F3814" s="43" t="s">
        <v>4191</v>
      </c>
      <c r="G3814" s="43" t="s">
        <v>4654</v>
      </c>
      <c r="H3814" s="76">
        <v>235</v>
      </c>
      <c r="I3814" s="229"/>
      <c r="J3814" s="73">
        <f t="shared" si="177"/>
        <v>0</v>
      </c>
      <c r="K3814" s="73">
        <f t="shared" si="178"/>
        <v>0</v>
      </c>
      <c r="L3814" s="3" t="e">
        <f t="shared" si="179"/>
        <v>#N/A</v>
      </c>
    </row>
    <row r="3815" spans="1:12" ht="30" x14ac:dyDescent="0.25">
      <c r="A3815" s="43" t="s">
        <v>47</v>
      </c>
      <c r="B3815" s="43" t="s">
        <v>18</v>
      </c>
      <c r="C3815" s="43" t="s">
        <v>767</v>
      </c>
      <c r="D3815" s="43" t="s">
        <v>55</v>
      </c>
      <c r="E3815" s="43" t="s">
        <v>2485</v>
      </c>
      <c r="F3815" s="43" t="s">
        <v>4186</v>
      </c>
      <c r="G3815" s="43" t="s">
        <v>4654</v>
      </c>
      <c r="H3815" s="76">
        <v>2470</v>
      </c>
      <c r="I3815" s="229"/>
      <c r="J3815" s="73">
        <f t="shared" si="177"/>
        <v>0</v>
      </c>
      <c r="K3815" s="73">
        <f t="shared" si="178"/>
        <v>0</v>
      </c>
      <c r="L3815" s="3" t="e">
        <f t="shared" si="179"/>
        <v>#N/A</v>
      </c>
    </row>
    <row r="3816" spans="1:12" ht="30" x14ac:dyDescent="0.25">
      <c r="A3816" s="43" t="s">
        <v>47</v>
      </c>
      <c r="B3816" s="43" t="s">
        <v>18</v>
      </c>
      <c r="C3816" s="43" t="s">
        <v>773</v>
      </c>
      <c r="D3816" s="43" t="s">
        <v>371</v>
      </c>
      <c r="E3816" s="43" t="s">
        <v>2486</v>
      </c>
      <c r="F3816" s="43" t="s">
        <v>4192</v>
      </c>
      <c r="G3816" s="43" t="s">
        <v>4654</v>
      </c>
      <c r="H3816" s="76">
        <v>530400</v>
      </c>
      <c r="I3816" s="229">
        <v>6.0000000000000001E-3</v>
      </c>
      <c r="J3816" s="73">
        <f t="shared" si="177"/>
        <v>1.1929848621579271E-4</v>
      </c>
      <c r="K3816" s="73">
        <f t="shared" si="178"/>
        <v>3245.6759170888567</v>
      </c>
      <c r="L3816" s="3" t="e">
        <f t="shared" si="179"/>
        <v>#N/A</v>
      </c>
    </row>
    <row r="3817" spans="1:12" ht="30" x14ac:dyDescent="0.25">
      <c r="A3817" s="43" t="s">
        <v>47</v>
      </c>
      <c r="B3817" s="43" t="s">
        <v>18</v>
      </c>
      <c r="C3817" s="43" t="s">
        <v>778</v>
      </c>
      <c r="D3817" s="43" t="s">
        <v>371</v>
      </c>
      <c r="E3817" s="43" t="s">
        <v>2487</v>
      </c>
      <c r="F3817" s="43" t="s">
        <v>4192</v>
      </c>
      <c r="G3817" s="43" t="s">
        <v>4654</v>
      </c>
      <c r="H3817" s="76">
        <v>288000</v>
      </c>
      <c r="I3817" s="229">
        <v>6.0000000000000001E-3</v>
      </c>
      <c r="J3817" s="73">
        <f t="shared" si="177"/>
        <v>1.1929848621579271E-4</v>
      </c>
      <c r="K3817" s="73">
        <f t="shared" si="178"/>
        <v>1762.3579640301484</v>
      </c>
      <c r="L3817" s="3" t="e">
        <f t="shared" si="179"/>
        <v>#N/A</v>
      </c>
    </row>
    <row r="3818" spans="1:12" ht="30" x14ac:dyDescent="0.25">
      <c r="A3818" s="43" t="s">
        <v>47</v>
      </c>
      <c r="B3818" s="43" t="s">
        <v>18</v>
      </c>
      <c r="C3818" s="43" t="s">
        <v>729</v>
      </c>
      <c r="D3818" s="43" t="s">
        <v>728</v>
      </c>
      <c r="E3818" s="43" t="s">
        <v>2488</v>
      </c>
      <c r="F3818" s="43" t="s">
        <v>4193</v>
      </c>
      <c r="G3818" s="43" t="s">
        <v>4654</v>
      </c>
      <c r="H3818" s="76">
        <v>4300</v>
      </c>
      <c r="I3818" s="229">
        <v>3.2000000000000001E-2</v>
      </c>
      <c r="J3818" s="73">
        <f t="shared" si="177"/>
        <v>6.362585931508944E-4</v>
      </c>
      <c r="K3818" s="73">
        <f t="shared" si="178"/>
        <v>140.33591195054885</v>
      </c>
      <c r="L3818" s="3" t="e">
        <f t="shared" si="179"/>
        <v>#N/A</v>
      </c>
    </row>
    <row r="3819" spans="1:12" ht="30" x14ac:dyDescent="0.25">
      <c r="A3819" s="43" t="s">
        <v>47</v>
      </c>
      <c r="B3819" s="43" t="s">
        <v>18</v>
      </c>
      <c r="C3819" s="43" t="s">
        <v>729</v>
      </c>
      <c r="D3819" s="43" t="s">
        <v>728</v>
      </c>
      <c r="E3819" s="43" t="s">
        <v>2489</v>
      </c>
      <c r="F3819" s="43" t="s">
        <v>4194</v>
      </c>
      <c r="G3819" s="43" t="s">
        <v>4654</v>
      </c>
      <c r="H3819" s="76">
        <v>6300</v>
      </c>
      <c r="I3819" s="229">
        <v>1.8000000000000002E-2</v>
      </c>
      <c r="J3819" s="73">
        <f t="shared" si="177"/>
        <v>3.5789545864737816E-4</v>
      </c>
      <c r="K3819" s="73">
        <f t="shared" si="178"/>
        <v>115.65474138947849</v>
      </c>
      <c r="L3819" s="3" t="e">
        <f t="shared" si="179"/>
        <v>#N/A</v>
      </c>
    </row>
    <row r="3820" spans="1:12" ht="30" x14ac:dyDescent="0.25">
      <c r="A3820" s="43" t="s">
        <v>47</v>
      </c>
      <c r="B3820" s="43" t="s">
        <v>18</v>
      </c>
      <c r="C3820" s="43" t="s">
        <v>730</v>
      </c>
      <c r="D3820" s="43" t="s">
        <v>728</v>
      </c>
      <c r="E3820" s="43" t="s">
        <v>2490</v>
      </c>
      <c r="F3820" s="43" t="s">
        <v>4195</v>
      </c>
      <c r="G3820" s="43" t="s">
        <v>4654</v>
      </c>
      <c r="H3820" s="76">
        <v>18800</v>
      </c>
      <c r="I3820" s="229">
        <v>3.2000000000000001E-2</v>
      </c>
      <c r="J3820" s="73">
        <f t="shared" si="177"/>
        <v>6.362585931508944E-4</v>
      </c>
      <c r="K3820" s="73">
        <f t="shared" si="178"/>
        <v>613.56166155123685</v>
      </c>
      <c r="L3820" s="3" t="e">
        <f t="shared" si="179"/>
        <v>#N/A</v>
      </c>
    </row>
    <row r="3821" spans="1:12" ht="30" x14ac:dyDescent="0.25">
      <c r="A3821" s="43" t="s">
        <v>47</v>
      </c>
      <c r="B3821" s="43" t="s">
        <v>18</v>
      </c>
      <c r="C3821" s="43" t="s">
        <v>730</v>
      </c>
      <c r="D3821" s="43" t="s">
        <v>728</v>
      </c>
      <c r="E3821" s="43" t="s">
        <v>2491</v>
      </c>
      <c r="F3821" s="43" t="s">
        <v>4196</v>
      </c>
      <c r="G3821" s="43" t="s">
        <v>4654</v>
      </c>
      <c r="H3821" s="76">
        <v>3000</v>
      </c>
      <c r="I3821" s="229">
        <v>3.2000000000000001E-2</v>
      </c>
      <c r="J3821" s="73">
        <f t="shared" si="177"/>
        <v>6.362585931508944E-4</v>
      </c>
      <c r="K3821" s="73">
        <f t="shared" si="178"/>
        <v>97.908775779452696</v>
      </c>
      <c r="L3821" s="3" t="e">
        <f t="shared" si="179"/>
        <v>#N/A</v>
      </c>
    </row>
    <row r="3822" spans="1:12" ht="30" x14ac:dyDescent="0.25">
      <c r="A3822" s="43" t="s">
        <v>47</v>
      </c>
      <c r="B3822" s="43" t="s">
        <v>18</v>
      </c>
      <c r="C3822" s="43" t="s">
        <v>730</v>
      </c>
      <c r="D3822" s="43" t="s">
        <v>728</v>
      </c>
      <c r="E3822" s="43" t="s">
        <v>2492</v>
      </c>
      <c r="F3822" s="43" t="s">
        <v>4197</v>
      </c>
      <c r="G3822" s="43" t="s">
        <v>4654</v>
      </c>
      <c r="H3822" s="76">
        <v>5150</v>
      </c>
      <c r="I3822" s="229">
        <v>3.2000000000000001E-2</v>
      </c>
      <c r="J3822" s="73">
        <f t="shared" si="177"/>
        <v>6.362585931508944E-4</v>
      </c>
      <c r="K3822" s="73">
        <f t="shared" si="178"/>
        <v>168.07673175472712</v>
      </c>
      <c r="L3822" s="3" t="e">
        <f t="shared" si="179"/>
        <v>#N/A</v>
      </c>
    </row>
    <row r="3823" spans="1:12" ht="30" x14ac:dyDescent="0.25">
      <c r="A3823" s="43" t="s">
        <v>47</v>
      </c>
      <c r="B3823" s="43" t="s">
        <v>18</v>
      </c>
      <c r="C3823" s="43" t="s">
        <v>730</v>
      </c>
      <c r="D3823" s="43" t="s">
        <v>728</v>
      </c>
      <c r="E3823" s="43" t="s">
        <v>2493</v>
      </c>
      <c r="F3823" s="43" t="s">
        <v>4198</v>
      </c>
      <c r="G3823" s="43" t="s">
        <v>4654</v>
      </c>
      <c r="H3823" s="76">
        <v>5250</v>
      </c>
      <c r="I3823" s="229">
        <v>3.2000000000000001E-2</v>
      </c>
      <c r="J3823" s="73">
        <f t="shared" si="177"/>
        <v>6.362585931508944E-4</v>
      </c>
      <c r="K3823" s="73">
        <f t="shared" si="178"/>
        <v>171.3403576140422</v>
      </c>
      <c r="L3823" s="3" t="e">
        <f t="shared" si="179"/>
        <v>#N/A</v>
      </c>
    </row>
    <row r="3824" spans="1:12" ht="30" x14ac:dyDescent="0.25">
      <c r="A3824" s="43" t="s">
        <v>47</v>
      </c>
      <c r="B3824" s="43" t="s">
        <v>18</v>
      </c>
      <c r="C3824" s="43" t="s">
        <v>730</v>
      </c>
      <c r="D3824" s="43" t="s">
        <v>728</v>
      </c>
      <c r="E3824" s="43" t="s">
        <v>2494</v>
      </c>
      <c r="F3824" s="43" t="s">
        <v>4199</v>
      </c>
      <c r="G3824" s="43" t="s">
        <v>4654</v>
      </c>
      <c r="H3824" s="76">
        <v>6100</v>
      </c>
      <c r="I3824" s="229">
        <v>1.7999999999999999E-2</v>
      </c>
      <c r="J3824" s="73">
        <f t="shared" si="177"/>
        <v>3.5789545864737805E-4</v>
      </c>
      <c r="K3824" s="73">
        <f t="shared" si="178"/>
        <v>111.98316229774899</v>
      </c>
      <c r="L3824" s="3" t="e">
        <f t="shared" si="179"/>
        <v>#N/A</v>
      </c>
    </row>
    <row r="3825" spans="1:12" ht="30" x14ac:dyDescent="0.25">
      <c r="A3825" s="43" t="s">
        <v>47</v>
      </c>
      <c r="B3825" s="43" t="s">
        <v>18</v>
      </c>
      <c r="C3825" s="43" t="s">
        <v>815</v>
      </c>
      <c r="D3825" s="43" t="s">
        <v>55</v>
      </c>
      <c r="E3825" s="43" t="s">
        <v>2495</v>
      </c>
      <c r="F3825" s="43" t="s">
        <v>4191</v>
      </c>
      <c r="G3825" s="43" t="s">
        <v>4654</v>
      </c>
      <c r="H3825" s="76">
        <v>111405</v>
      </c>
      <c r="I3825" s="229">
        <v>6.069126161303353E-2</v>
      </c>
      <c r="J3825" s="73">
        <f t="shared" si="177"/>
        <v>1.2067292728269248E-3</v>
      </c>
      <c r="K3825" s="73">
        <f t="shared" si="178"/>
        <v>6895.7456746392836</v>
      </c>
      <c r="L3825" s="3" t="e">
        <f t="shared" si="179"/>
        <v>#N/A</v>
      </c>
    </row>
    <row r="3826" spans="1:12" ht="30" x14ac:dyDescent="0.25">
      <c r="A3826" s="43" t="s">
        <v>47</v>
      </c>
      <c r="B3826" s="43" t="s">
        <v>18</v>
      </c>
      <c r="C3826" s="43" t="s">
        <v>815</v>
      </c>
      <c r="D3826" s="43" t="s">
        <v>55</v>
      </c>
      <c r="E3826" s="43" t="s">
        <v>2496</v>
      </c>
      <c r="F3826" s="43" t="s">
        <v>4200</v>
      </c>
      <c r="G3826" s="43" t="s">
        <v>4654</v>
      </c>
      <c r="H3826" s="76">
        <v>24113</v>
      </c>
      <c r="I3826" s="229">
        <v>4.4127648986024136E-2</v>
      </c>
      <c r="J3826" s="73">
        <f t="shared" si="177"/>
        <v>8.7739362071575654E-4</v>
      </c>
      <c r="K3826" s="73">
        <f t="shared" si="178"/>
        <v>1085.2065923763189</v>
      </c>
      <c r="L3826" s="3" t="e">
        <f t="shared" si="179"/>
        <v>#N/A</v>
      </c>
    </row>
    <row r="3827" spans="1:12" ht="30" x14ac:dyDescent="0.25">
      <c r="A3827" s="43" t="s">
        <v>47</v>
      </c>
      <c r="B3827" s="43" t="s">
        <v>18</v>
      </c>
      <c r="C3827" s="43" t="s">
        <v>815</v>
      </c>
      <c r="D3827" s="43" t="s">
        <v>55</v>
      </c>
      <c r="E3827" s="43" t="s">
        <v>2497</v>
      </c>
      <c r="F3827" s="43" t="s">
        <v>4201</v>
      </c>
      <c r="G3827" s="43" t="s">
        <v>4654</v>
      </c>
      <c r="H3827" s="76">
        <v>13601</v>
      </c>
      <c r="I3827" s="229">
        <v>6.6642158664804059E-3</v>
      </c>
      <c r="J3827" s="73">
        <f t="shared" si="177"/>
        <v>1.3250514411439662E-4</v>
      </c>
      <c r="K3827" s="73">
        <f t="shared" si="178"/>
        <v>92.442202465099911</v>
      </c>
      <c r="L3827" s="3" t="e">
        <f t="shared" si="179"/>
        <v>#N/A</v>
      </c>
    </row>
    <row r="3828" spans="1:12" ht="30" x14ac:dyDescent="0.25">
      <c r="A3828" s="43" t="s">
        <v>47</v>
      </c>
      <c r="B3828" s="43" t="s">
        <v>18</v>
      </c>
      <c r="C3828" s="43" t="s">
        <v>786</v>
      </c>
      <c r="D3828" s="43" t="s">
        <v>371</v>
      </c>
      <c r="E3828" s="43" t="s">
        <v>2498</v>
      </c>
      <c r="F3828" s="43" t="s">
        <v>4192</v>
      </c>
      <c r="G3828" s="43" t="s">
        <v>4654</v>
      </c>
      <c r="H3828" s="76">
        <v>201600</v>
      </c>
      <c r="I3828" s="229">
        <v>5.9999999999999993E-3</v>
      </c>
      <c r="J3828" s="73">
        <f t="shared" si="177"/>
        <v>1.1929848621579268E-4</v>
      </c>
      <c r="K3828" s="73">
        <f t="shared" si="178"/>
        <v>1233.6505748211036</v>
      </c>
      <c r="L3828" s="3" t="e">
        <f t="shared" si="179"/>
        <v>#N/A</v>
      </c>
    </row>
    <row r="3829" spans="1:12" ht="30" x14ac:dyDescent="0.25">
      <c r="A3829" s="43" t="s">
        <v>47</v>
      </c>
      <c r="B3829" s="43" t="s">
        <v>18</v>
      </c>
      <c r="C3829" s="43" t="s">
        <v>787</v>
      </c>
      <c r="D3829" s="43" t="s">
        <v>371</v>
      </c>
      <c r="E3829" s="43" t="s">
        <v>2499</v>
      </c>
      <c r="F3829" s="43" t="s">
        <v>4192</v>
      </c>
      <c r="G3829" s="43" t="s">
        <v>4654</v>
      </c>
      <c r="H3829" s="76">
        <v>918000</v>
      </c>
      <c r="I3829" s="229">
        <v>6.0000000000000001E-3</v>
      </c>
      <c r="J3829" s="73">
        <f t="shared" si="177"/>
        <v>1.1929848621579271E-4</v>
      </c>
      <c r="K3829" s="73">
        <f t="shared" si="178"/>
        <v>5617.5160103460976</v>
      </c>
      <c r="L3829" s="3" t="e">
        <f t="shared" si="179"/>
        <v>#N/A</v>
      </c>
    </row>
    <row r="3830" spans="1:12" ht="30" x14ac:dyDescent="0.25">
      <c r="A3830" s="43" t="s">
        <v>47</v>
      </c>
      <c r="B3830" s="43" t="s">
        <v>18</v>
      </c>
      <c r="C3830" s="43" t="s">
        <v>806</v>
      </c>
      <c r="D3830" s="43" t="s">
        <v>55</v>
      </c>
      <c r="E3830" s="43" t="s">
        <v>2500</v>
      </c>
      <c r="F3830" s="43" t="s">
        <v>4188</v>
      </c>
      <c r="G3830" s="43" t="s">
        <v>4654</v>
      </c>
      <c r="H3830" s="76">
        <v>72</v>
      </c>
      <c r="I3830" s="229">
        <v>1.6944444444444626E-2</v>
      </c>
      <c r="J3830" s="73">
        <f t="shared" si="177"/>
        <v>3.3690776199830707E-4</v>
      </c>
      <c r="K3830" s="73">
        <f t="shared" si="178"/>
        <v>1.2442573588638912</v>
      </c>
      <c r="L3830" s="3" t="e">
        <f t="shared" si="179"/>
        <v>#N/A</v>
      </c>
    </row>
    <row r="3831" spans="1:12" ht="30" x14ac:dyDescent="0.25">
      <c r="A3831" s="43" t="s">
        <v>47</v>
      </c>
      <c r="B3831" s="43" t="s">
        <v>18</v>
      </c>
      <c r="C3831" s="43" t="s">
        <v>806</v>
      </c>
      <c r="D3831" s="43" t="s">
        <v>55</v>
      </c>
      <c r="E3831" s="43" t="s">
        <v>2501</v>
      </c>
      <c r="F3831" s="43" t="s">
        <v>4189</v>
      </c>
      <c r="G3831" s="43" t="s">
        <v>4654</v>
      </c>
      <c r="H3831" s="76">
        <v>70</v>
      </c>
      <c r="I3831" s="229">
        <v>1.6999999999999998E-2</v>
      </c>
      <c r="J3831" s="73">
        <f t="shared" si="177"/>
        <v>3.3801237761141263E-4</v>
      </c>
      <c r="K3831" s="73">
        <f t="shared" si="178"/>
        <v>1.2136608664327988</v>
      </c>
      <c r="L3831" s="3" t="e">
        <f t="shared" si="179"/>
        <v>#N/A</v>
      </c>
    </row>
    <row r="3832" spans="1:12" ht="30" x14ac:dyDescent="0.25">
      <c r="A3832" s="43" t="s">
        <v>47</v>
      </c>
      <c r="B3832" s="43" t="s">
        <v>18</v>
      </c>
      <c r="C3832" s="43" t="s">
        <v>790</v>
      </c>
      <c r="D3832" s="43" t="s">
        <v>55</v>
      </c>
      <c r="E3832" s="43" t="s">
        <v>2502</v>
      </c>
      <c r="F3832" s="43" t="s">
        <v>4202</v>
      </c>
      <c r="G3832" s="43" t="s">
        <v>4654</v>
      </c>
      <c r="H3832" s="76">
        <v>70</v>
      </c>
      <c r="I3832" s="229">
        <v>1.7571428571428571E-2</v>
      </c>
      <c r="J3832" s="73">
        <f t="shared" si="177"/>
        <v>3.4937413820339291E-4</v>
      </c>
      <c r="K3832" s="73">
        <f t="shared" si="178"/>
        <v>1.2544561896742374</v>
      </c>
      <c r="L3832" s="3" t="e">
        <f t="shared" si="179"/>
        <v>#N/A</v>
      </c>
    </row>
    <row r="3833" spans="1:12" ht="30" x14ac:dyDescent="0.25">
      <c r="A3833" s="43" t="s">
        <v>47</v>
      </c>
      <c r="B3833" s="43" t="s">
        <v>18</v>
      </c>
      <c r="C3833" s="43" t="s">
        <v>790</v>
      </c>
      <c r="D3833" s="43" t="s">
        <v>55</v>
      </c>
      <c r="E3833" s="43" t="s">
        <v>2503</v>
      </c>
      <c r="F3833" s="43" t="s">
        <v>4203</v>
      </c>
      <c r="G3833" s="43" t="s">
        <v>4654</v>
      </c>
      <c r="H3833" s="76">
        <v>70</v>
      </c>
      <c r="I3833" s="229">
        <v>1.7571428571428571E-2</v>
      </c>
      <c r="J3833" s="73">
        <f t="shared" si="177"/>
        <v>3.4937413820339291E-4</v>
      </c>
      <c r="K3833" s="73">
        <f t="shared" si="178"/>
        <v>1.2544561896742374</v>
      </c>
      <c r="L3833" s="3" t="e">
        <f t="shared" si="179"/>
        <v>#N/A</v>
      </c>
    </row>
    <row r="3834" spans="1:12" ht="30" x14ac:dyDescent="0.25">
      <c r="A3834" s="43" t="s">
        <v>47</v>
      </c>
      <c r="B3834" s="43" t="s">
        <v>18</v>
      </c>
      <c r="C3834" s="43" t="s">
        <v>790</v>
      </c>
      <c r="D3834" s="43" t="s">
        <v>55</v>
      </c>
      <c r="E3834" s="43" t="s">
        <v>2504</v>
      </c>
      <c r="F3834" s="43" t="s">
        <v>4204</v>
      </c>
      <c r="G3834" s="43" t="s">
        <v>4654</v>
      </c>
      <c r="H3834" s="76">
        <v>115</v>
      </c>
      <c r="I3834" s="229">
        <v>1.7478260869565262E-2</v>
      </c>
      <c r="J3834" s="73">
        <f t="shared" si="177"/>
        <v>3.4752167723731006E-4</v>
      </c>
      <c r="K3834" s="73">
        <f t="shared" si="178"/>
        <v>2.0499649928822961</v>
      </c>
      <c r="L3834" s="3" t="e">
        <f t="shared" si="179"/>
        <v>#N/A</v>
      </c>
    </row>
    <row r="3835" spans="1:12" ht="30" x14ac:dyDescent="0.25">
      <c r="A3835" s="43" t="s">
        <v>47</v>
      </c>
      <c r="B3835" s="43" t="s">
        <v>18</v>
      </c>
      <c r="C3835" s="43" t="s">
        <v>790</v>
      </c>
      <c r="D3835" s="43" t="s">
        <v>55</v>
      </c>
      <c r="E3835" s="43" t="s">
        <v>2505</v>
      </c>
      <c r="F3835" s="43" t="s">
        <v>4205</v>
      </c>
      <c r="G3835" s="43" t="s">
        <v>4654</v>
      </c>
      <c r="H3835" s="76">
        <v>65</v>
      </c>
      <c r="I3835" s="229">
        <v>1.7538461538461548E-2</v>
      </c>
      <c r="J3835" s="73">
        <f t="shared" si="177"/>
        <v>3.4871865201539424E-4</v>
      </c>
      <c r="K3835" s="73">
        <f t="shared" si="178"/>
        <v>1.1626667123810013</v>
      </c>
      <c r="L3835" s="3" t="e">
        <f t="shared" si="179"/>
        <v>#N/A</v>
      </c>
    </row>
    <row r="3836" spans="1:12" ht="30" x14ac:dyDescent="0.25">
      <c r="A3836" s="43" t="s">
        <v>47</v>
      </c>
      <c r="B3836" s="43" t="s">
        <v>18</v>
      </c>
      <c r="C3836" s="43" t="s">
        <v>790</v>
      </c>
      <c r="D3836" s="43" t="s">
        <v>55</v>
      </c>
      <c r="E3836" s="43" t="s">
        <v>2506</v>
      </c>
      <c r="F3836" s="43" t="s">
        <v>4206</v>
      </c>
      <c r="G3836" s="43" t="s">
        <v>4654</v>
      </c>
      <c r="H3836" s="76">
        <v>270</v>
      </c>
      <c r="I3836" s="229">
        <v>1.7185185185185189E-2</v>
      </c>
      <c r="J3836" s="73">
        <f t="shared" si="177"/>
        <v>3.4169442965511002E-4</v>
      </c>
      <c r="K3836" s="73">
        <f t="shared" si="178"/>
        <v>4.7322574960068806</v>
      </c>
      <c r="L3836" s="3" t="e">
        <f t="shared" si="179"/>
        <v>#N/A</v>
      </c>
    </row>
    <row r="3837" spans="1:12" x14ac:dyDescent="0.25">
      <c r="A3837" s="43" t="s">
        <v>47</v>
      </c>
      <c r="B3837" s="43" t="s">
        <v>395</v>
      </c>
      <c r="C3837" s="43" t="s">
        <v>731</v>
      </c>
      <c r="D3837" s="43" t="s">
        <v>55</v>
      </c>
      <c r="E3837" s="43" t="s">
        <v>2507</v>
      </c>
      <c r="F3837" s="43" t="s">
        <v>4207</v>
      </c>
      <c r="G3837" s="43" t="s">
        <v>4654</v>
      </c>
      <c r="H3837" s="76">
        <v>10</v>
      </c>
      <c r="I3837" s="229">
        <v>0.26300000000000001</v>
      </c>
      <c r="J3837" s="73">
        <f t="shared" si="177"/>
        <v>5.2292503124589133E-3</v>
      </c>
      <c r="K3837" s="73">
        <f t="shared" si="178"/>
        <v>2.6822925031245894</v>
      </c>
      <c r="L3837" s="3" t="e">
        <f t="shared" si="179"/>
        <v>#N/A</v>
      </c>
    </row>
    <row r="3838" spans="1:12" x14ac:dyDescent="0.25">
      <c r="A3838" s="43" t="s">
        <v>47</v>
      </c>
      <c r="B3838" s="43" t="s">
        <v>395</v>
      </c>
      <c r="C3838" s="43" t="s">
        <v>731</v>
      </c>
      <c r="D3838" s="43" t="s">
        <v>55</v>
      </c>
      <c r="E3838" s="43" t="s">
        <v>2507</v>
      </c>
      <c r="F3838" s="43" t="s">
        <v>4207</v>
      </c>
      <c r="G3838" s="43" t="s">
        <v>4654</v>
      </c>
      <c r="H3838" s="76">
        <v>558</v>
      </c>
      <c r="I3838" s="229">
        <v>0.26340501792114696</v>
      </c>
      <c r="J3838" s="73">
        <f t="shared" si="177"/>
        <v>5.2373033166060968E-3</v>
      </c>
      <c r="K3838" s="73">
        <f t="shared" si="178"/>
        <v>149.90241525066619</v>
      </c>
      <c r="L3838" s="3" t="e">
        <f t="shared" si="179"/>
        <v>#N/A</v>
      </c>
    </row>
    <row r="3839" spans="1:12" x14ac:dyDescent="0.25">
      <c r="A3839" s="43" t="s">
        <v>47</v>
      </c>
      <c r="B3839" s="43" t="s">
        <v>395</v>
      </c>
      <c r="C3839" s="43" t="s">
        <v>731</v>
      </c>
      <c r="D3839" s="43" t="s">
        <v>55</v>
      </c>
      <c r="E3839" s="43" t="s">
        <v>2507</v>
      </c>
      <c r="F3839" s="43" t="s">
        <v>4207</v>
      </c>
      <c r="G3839" s="43" t="s">
        <v>4654</v>
      </c>
      <c r="H3839" s="76">
        <v>27</v>
      </c>
      <c r="I3839" s="229">
        <v>0.25407407407407406</v>
      </c>
      <c r="J3839" s="73">
        <f t="shared" si="177"/>
        <v>5.0517754039527026E-3</v>
      </c>
      <c r="K3839" s="73">
        <f t="shared" si="178"/>
        <v>6.9963979359067219</v>
      </c>
      <c r="L3839" s="3" t="e">
        <f t="shared" si="179"/>
        <v>#N/A</v>
      </c>
    </row>
    <row r="3840" spans="1:12" x14ac:dyDescent="0.25">
      <c r="A3840" s="43" t="s">
        <v>47</v>
      </c>
      <c r="B3840" s="43" t="s">
        <v>395</v>
      </c>
      <c r="C3840" s="43" t="s">
        <v>731</v>
      </c>
      <c r="D3840" s="43" t="s">
        <v>55</v>
      </c>
      <c r="E3840" s="43" t="s">
        <v>2507</v>
      </c>
      <c r="F3840" s="43" t="s">
        <v>4207</v>
      </c>
      <c r="G3840" s="43" t="s">
        <v>4654</v>
      </c>
      <c r="H3840" s="76">
        <v>307</v>
      </c>
      <c r="I3840" s="229">
        <v>0.26338762214983713</v>
      </c>
      <c r="J3840" s="73">
        <f t="shared" si="177"/>
        <v>5.2369574350754605E-3</v>
      </c>
      <c r="K3840" s="73">
        <f t="shared" si="178"/>
        <v>82.467745932568164</v>
      </c>
      <c r="L3840" s="3" t="e">
        <f t="shared" si="179"/>
        <v>#N/A</v>
      </c>
    </row>
    <row r="3841" spans="1:12" x14ac:dyDescent="0.25">
      <c r="A3841" s="43" t="s">
        <v>47</v>
      </c>
      <c r="B3841" s="43" t="s">
        <v>395</v>
      </c>
      <c r="C3841" s="43" t="s">
        <v>731</v>
      </c>
      <c r="D3841" s="43" t="s">
        <v>55</v>
      </c>
      <c r="E3841" s="43" t="s">
        <v>2507</v>
      </c>
      <c r="F3841" s="43" t="s">
        <v>4207</v>
      </c>
      <c r="G3841" s="43" t="s">
        <v>4654</v>
      </c>
      <c r="H3841" s="76">
        <v>15</v>
      </c>
      <c r="I3841" s="229">
        <v>0.2533333333333333</v>
      </c>
      <c r="J3841" s="73">
        <f t="shared" si="177"/>
        <v>5.0370471957779132E-3</v>
      </c>
      <c r="K3841" s="73">
        <f t="shared" si="178"/>
        <v>3.8755557079366683</v>
      </c>
      <c r="L3841" s="3" t="e">
        <f t="shared" si="179"/>
        <v>#N/A</v>
      </c>
    </row>
    <row r="3842" spans="1:12" x14ac:dyDescent="0.25">
      <c r="A3842" s="43" t="s">
        <v>47</v>
      </c>
      <c r="B3842" s="43" t="s">
        <v>395</v>
      </c>
      <c r="C3842" s="43" t="s">
        <v>731</v>
      </c>
      <c r="D3842" s="43" t="s">
        <v>55</v>
      </c>
      <c r="E3842" s="43" t="s">
        <v>2507</v>
      </c>
      <c r="F3842" s="43" t="s">
        <v>4207</v>
      </c>
      <c r="G3842" s="43" t="s">
        <v>4654</v>
      </c>
      <c r="H3842" s="76">
        <v>157</v>
      </c>
      <c r="I3842" s="229">
        <v>0.26337579617834395</v>
      </c>
      <c r="J3842" s="73">
        <f t="shared" si="177"/>
        <v>5.2367222983259317E-3</v>
      </c>
      <c r="K3842" s="73">
        <f t="shared" si="178"/>
        <v>42.172165400837173</v>
      </c>
      <c r="L3842" s="3" t="e">
        <f t="shared" si="179"/>
        <v>#N/A</v>
      </c>
    </row>
    <row r="3843" spans="1:12" x14ac:dyDescent="0.25">
      <c r="A3843" s="43" t="s">
        <v>47</v>
      </c>
      <c r="B3843" s="43" t="s">
        <v>395</v>
      </c>
      <c r="C3843" s="43" t="s">
        <v>731</v>
      </c>
      <c r="D3843" s="43" t="s">
        <v>55</v>
      </c>
      <c r="E3843" s="43" t="s">
        <v>2507</v>
      </c>
      <c r="F3843" s="43" t="s">
        <v>4207</v>
      </c>
      <c r="G3843" s="43" t="s">
        <v>4654</v>
      </c>
      <c r="H3843" s="76">
        <v>269</v>
      </c>
      <c r="I3843" s="229">
        <v>0.25349442379182158</v>
      </c>
      <c r="J3843" s="73">
        <f t="shared" si="177"/>
        <v>5.0402501704181566E-3</v>
      </c>
      <c r="K3843" s="73">
        <f t="shared" si="178"/>
        <v>69.545827295842486</v>
      </c>
      <c r="L3843" s="3" t="e">
        <f t="shared" si="179"/>
        <v>#N/A</v>
      </c>
    </row>
    <row r="3844" spans="1:12" x14ac:dyDescent="0.25">
      <c r="A3844" s="43" t="s">
        <v>47</v>
      </c>
      <c r="B3844" s="43" t="s">
        <v>395</v>
      </c>
      <c r="C3844" s="43" t="s">
        <v>731</v>
      </c>
      <c r="D3844" s="43" t="s">
        <v>55</v>
      </c>
      <c r="E3844" s="43" t="s">
        <v>2507</v>
      </c>
      <c r="F3844" s="43" t="s">
        <v>4207</v>
      </c>
      <c r="G3844" s="43" t="s">
        <v>4654</v>
      </c>
      <c r="H3844" s="76">
        <v>100</v>
      </c>
      <c r="I3844" s="229">
        <v>0.2535</v>
      </c>
      <c r="J3844" s="73">
        <f t="shared" si="177"/>
        <v>5.0403610426172415E-3</v>
      </c>
      <c r="K3844" s="73">
        <f t="shared" si="178"/>
        <v>25.854036104261723</v>
      </c>
      <c r="L3844" s="3" t="e">
        <f t="shared" si="179"/>
        <v>#N/A</v>
      </c>
    </row>
    <row r="3845" spans="1:12" x14ac:dyDescent="0.25">
      <c r="A3845" s="43" t="s">
        <v>47</v>
      </c>
      <c r="B3845" s="43" t="s">
        <v>395</v>
      </c>
      <c r="C3845" s="43" t="s">
        <v>733</v>
      </c>
      <c r="D3845" s="43" t="s">
        <v>55</v>
      </c>
      <c r="E3845" s="43" t="s">
        <v>2508</v>
      </c>
      <c r="F3845" s="43" t="s">
        <v>395</v>
      </c>
      <c r="G3845" s="43" t="s">
        <v>4654</v>
      </c>
      <c r="H3845" s="76">
        <v>9</v>
      </c>
      <c r="I3845" s="229"/>
      <c r="J3845" s="73">
        <f t="shared" si="177"/>
        <v>0</v>
      </c>
      <c r="K3845" s="73">
        <f t="shared" si="178"/>
        <v>0</v>
      </c>
      <c r="L3845" s="3" t="e">
        <f t="shared" si="179"/>
        <v>#N/A</v>
      </c>
    </row>
    <row r="3846" spans="1:12" x14ac:dyDescent="0.25">
      <c r="A3846" s="43" t="s">
        <v>47</v>
      </c>
      <c r="B3846" s="43" t="s">
        <v>395</v>
      </c>
      <c r="C3846" s="43" t="s">
        <v>734</v>
      </c>
      <c r="D3846" s="43" t="s">
        <v>55</v>
      </c>
      <c r="E3846" s="43" t="s">
        <v>2509</v>
      </c>
      <c r="F3846" s="43" t="s">
        <v>4208</v>
      </c>
      <c r="G3846" s="43" t="s">
        <v>4654</v>
      </c>
      <c r="H3846" s="76">
        <v>9</v>
      </c>
      <c r="I3846" s="229"/>
      <c r="J3846" s="73">
        <f t="shared" si="177"/>
        <v>0</v>
      </c>
      <c r="K3846" s="73">
        <f t="shared" si="178"/>
        <v>0</v>
      </c>
      <c r="L3846" s="3" t="e">
        <f t="shared" si="179"/>
        <v>#N/A</v>
      </c>
    </row>
    <row r="3847" spans="1:12" x14ac:dyDescent="0.25">
      <c r="A3847" s="43" t="s">
        <v>47</v>
      </c>
      <c r="B3847" s="43" t="s">
        <v>395</v>
      </c>
      <c r="C3847" s="43" t="s">
        <v>734</v>
      </c>
      <c r="D3847" s="43" t="s">
        <v>55</v>
      </c>
      <c r="E3847" s="43" t="s">
        <v>2509</v>
      </c>
      <c r="F3847" s="43" t="s">
        <v>4208</v>
      </c>
      <c r="G3847" s="43" t="s">
        <v>4654</v>
      </c>
      <c r="H3847" s="76">
        <v>12</v>
      </c>
      <c r="I3847" s="229"/>
      <c r="J3847" s="73">
        <f t="shared" ref="J3847:J3910" si="180">I3847*$J$5</f>
        <v>0</v>
      </c>
      <c r="K3847" s="73">
        <f t="shared" ref="K3847:K3910" si="181">(I3847+J3847)*H3847</f>
        <v>0</v>
      </c>
      <c r="L3847" s="3" t="e">
        <f t="shared" ref="L3847:L3910" si="182">MATCH(C3847,$C$7237:$C$7264,0)</f>
        <v>#N/A</v>
      </c>
    </row>
    <row r="3848" spans="1:12" x14ac:dyDescent="0.25">
      <c r="A3848" s="43" t="s">
        <v>47</v>
      </c>
      <c r="B3848" s="43" t="s">
        <v>395</v>
      </c>
      <c r="C3848" s="43" t="s">
        <v>734</v>
      </c>
      <c r="D3848" s="43" t="s">
        <v>55</v>
      </c>
      <c r="E3848" s="43" t="s">
        <v>2510</v>
      </c>
      <c r="F3848" s="43" t="s">
        <v>395</v>
      </c>
      <c r="G3848" s="43" t="s">
        <v>4654</v>
      </c>
      <c r="H3848" s="76">
        <v>6</v>
      </c>
      <c r="I3848" s="229"/>
      <c r="J3848" s="73">
        <f t="shared" si="180"/>
        <v>0</v>
      </c>
      <c r="K3848" s="73">
        <f t="shared" si="181"/>
        <v>0</v>
      </c>
      <c r="L3848" s="3" t="e">
        <f t="shared" si="182"/>
        <v>#N/A</v>
      </c>
    </row>
    <row r="3849" spans="1:12" x14ac:dyDescent="0.25">
      <c r="A3849" s="43" t="s">
        <v>47</v>
      </c>
      <c r="B3849" s="43" t="s">
        <v>395</v>
      </c>
      <c r="C3849" s="43" t="s">
        <v>734</v>
      </c>
      <c r="D3849" s="43" t="s">
        <v>55</v>
      </c>
      <c r="E3849" s="43" t="s">
        <v>2510</v>
      </c>
      <c r="F3849" s="43" t="s">
        <v>395</v>
      </c>
      <c r="G3849" s="43" t="s">
        <v>4654</v>
      </c>
      <c r="H3849" s="76">
        <v>171</v>
      </c>
      <c r="I3849" s="229"/>
      <c r="J3849" s="73">
        <f t="shared" si="180"/>
        <v>0</v>
      </c>
      <c r="K3849" s="73">
        <f t="shared" si="181"/>
        <v>0</v>
      </c>
      <c r="L3849" s="3" t="e">
        <f t="shared" si="182"/>
        <v>#N/A</v>
      </c>
    </row>
    <row r="3850" spans="1:12" x14ac:dyDescent="0.25">
      <c r="A3850" s="43" t="s">
        <v>47</v>
      </c>
      <c r="B3850" s="43" t="s">
        <v>395</v>
      </c>
      <c r="C3850" s="43" t="s">
        <v>734</v>
      </c>
      <c r="D3850" s="43" t="s">
        <v>55</v>
      </c>
      <c r="E3850" s="43" t="s">
        <v>2510</v>
      </c>
      <c r="F3850" s="43" t="s">
        <v>395</v>
      </c>
      <c r="G3850" s="43" t="s">
        <v>4654</v>
      </c>
      <c r="H3850" s="76">
        <v>107</v>
      </c>
      <c r="I3850" s="229"/>
      <c r="J3850" s="73">
        <f t="shared" si="180"/>
        <v>0</v>
      </c>
      <c r="K3850" s="73">
        <f t="shared" si="181"/>
        <v>0</v>
      </c>
      <c r="L3850" s="3" t="e">
        <f t="shared" si="182"/>
        <v>#N/A</v>
      </c>
    </row>
    <row r="3851" spans="1:12" x14ac:dyDescent="0.25">
      <c r="A3851" s="43" t="s">
        <v>47</v>
      </c>
      <c r="B3851" s="43" t="s">
        <v>395</v>
      </c>
      <c r="C3851" s="43" t="s">
        <v>734</v>
      </c>
      <c r="D3851" s="43" t="s">
        <v>55</v>
      </c>
      <c r="E3851" s="43" t="s">
        <v>2510</v>
      </c>
      <c r="F3851" s="43" t="s">
        <v>395</v>
      </c>
      <c r="G3851" s="43" t="s">
        <v>4654</v>
      </c>
      <c r="H3851" s="76">
        <v>52</v>
      </c>
      <c r="I3851" s="229"/>
      <c r="J3851" s="73">
        <f t="shared" si="180"/>
        <v>0</v>
      </c>
      <c r="K3851" s="73">
        <f t="shared" si="181"/>
        <v>0</v>
      </c>
      <c r="L3851" s="3" t="e">
        <f t="shared" si="182"/>
        <v>#N/A</v>
      </c>
    </row>
    <row r="3852" spans="1:12" x14ac:dyDescent="0.25">
      <c r="A3852" s="43" t="s">
        <v>47</v>
      </c>
      <c r="B3852" s="43" t="s">
        <v>395</v>
      </c>
      <c r="C3852" s="43" t="s">
        <v>734</v>
      </c>
      <c r="D3852" s="43" t="s">
        <v>55</v>
      </c>
      <c r="E3852" s="43" t="s">
        <v>2510</v>
      </c>
      <c r="F3852" s="43" t="s">
        <v>395</v>
      </c>
      <c r="G3852" s="43" t="s">
        <v>4654</v>
      </c>
      <c r="H3852" s="76">
        <v>9</v>
      </c>
      <c r="I3852" s="229"/>
      <c r="J3852" s="73">
        <f t="shared" si="180"/>
        <v>0</v>
      </c>
      <c r="K3852" s="73">
        <f t="shared" si="181"/>
        <v>0</v>
      </c>
      <c r="L3852" s="3" t="e">
        <f t="shared" si="182"/>
        <v>#N/A</v>
      </c>
    </row>
    <row r="3853" spans="1:12" x14ac:dyDescent="0.25">
      <c r="A3853" s="43" t="s">
        <v>47</v>
      </c>
      <c r="B3853" s="43" t="s">
        <v>395</v>
      </c>
      <c r="C3853" s="43" t="s">
        <v>734</v>
      </c>
      <c r="D3853" s="43" t="s">
        <v>55</v>
      </c>
      <c r="E3853" s="43" t="s">
        <v>2510</v>
      </c>
      <c r="F3853" s="43" t="s">
        <v>395</v>
      </c>
      <c r="G3853" s="43" t="s">
        <v>4654</v>
      </c>
      <c r="H3853" s="76">
        <v>14</v>
      </c>
      <c r="I3853" s="229"/>
      <c r="J3853" s="73">
        <f t="shared" si="180"/>
        <v>0</v>
      </c>
      <c r="K3853" s="73">
        <f t="shared" si="181"/>
        <v>0</v>
      </c>
      <c r="L3853" s="3" t="e">
        <f t="shared" si="182"/>
        <v>#N/A</v>
      </c>
    </row>
    <row r="3854" spans="1:12" x14ac:dyDescent="0.25">
      <c r="A3854" s="43" t="s">
        <v>47</v>
      </c>
      <c r="B3854" s="43" t="s">
        <v>395</v>
      </c>
      <c r="C3854" s="43" t="s">
        <v>734</v>
      </c>
      <c r="D3854" s="43" t="s">
        <v>55</v>
      </c>
      <c r="E3854" s="43" t="s">
        <v>2510</v>
      </c>
      <c r="F3854" s="43" t="s">
        <v>395</v>
      </c>
      <c r="G3854" s="43" t="s">
        <v>4654</v>
      </c>
      <c r="H3854" s="76">
        <v>60</v>
      </c>
      <c r="I3854" s="229"/>
      <c r="J3854" s="73">
        <f t="shared" si="180"/>
        <v>0</v>
      </c>
      <c r="K3854" s="73">
        <f t="shared" si="181"/>
        <v>0</v>
      </c>
      <c r="L3854" s="3" t="e">
        <f t="shared" si="182"/>
        <v>#N/A</v>
      </c>
    </row>
    <row r="3855" spans="1:12" x14ac:dyDescent="0.25">
      <c r="A3855" s="43" t="s">
        <v>47</v>
      </c>
      <c r="B3855" s="43" t="s">
        <v>395</v>
      </c>
      <c r="C3855" s="43" t="s">
        <v>734</v>
      </c>
      <c r="D3855" s="43" t="s">
        <v>55</v>
      </c>
      <c r="E3855" s="43" t="s">
        <v>2510</v>
      </c>
      <c r="F3855" s="43" t="s">
        <v>395</v>
      </c>
      <c r="G3855" s="43" t="s">
        <v>4654</v>
      </c>
      <c r="H3855" s="76">
        <v>32</v>
      </c>
      <c r="I3855" s="229"/>
      <c r="J3855" s="73">
        <f t="shared" si="180"/>
        <v>0</v>
      </c>
      <c r="K3855" s="73">
        <f t="shared" si="181"/>
        <v>0</v>
      </c>
      <c r="L3855" s="3" t="e">
        <f t="shared" si="182"/>
        <v>#N/A</v>
      </c>
    </row>
    <row r="3856" spans="1:12" x14ac:dyDescent="0.25">
      <c r="A3856" s="43" t="s">
        <v>47</v>
      </c>
      <c r="B3856" s="43" t="s">
        <v>395</v>
      </c>
      <c r="C3856" s="43" t="s">
        <v>734</v>
      </c>
      <c r="D3856" s="43" t="s">
        <v>55</v>
      </c>
      <c r="E3856" s="43" t="s">
        <v>2510</v>
      </c>
      <c r="F3856" s="43" t="s">
        <v>395</v>
      </c>
      <c r="G3856" s="43" t="s">
        <v>4654</v>
      </c>
      <c r="H3856" s="76">
        <v>405</v>
      </c>
      <c r="I3856" s="229"/>
      <c r="J3856" s="73">
        <f t="shared" si="180"/>
        <v>0</v>
      </c>
      <c r="K3856" s="73">
        <f t="shared" si="181"/>
        <v>0</v>
      </c>
      <c r="L3856" s="3" t="e">
        <f t="shared" si="182"/>
        <v>#N/A</v>
      </c>
    </row>
    <row r="3857" spans="1:12" x14ac:dyDescent="0.25">
      <c r="A3857" s="43" t="s">
        <v>47</v>
      </c>
      <c r="B3857" s="43" t="s">
        <v>395</v>
      </c>
      <c r="C3857" s="43" t="s">
        <v>734</v>
      </c>
      <c r="D3857" s="43" t="s">
        <v>55</v>
      </c>
      <c r="E3857" s="43" t="s">
        <v>2510</v>
      </c>
      <c r="F3857" s="43" t="s">
        <v>395</v>
      </c>
      <c r="G3857" s="43" t="s">
        <v>4654</v>
      </c>
      <c r="H3857" s="76">
        <v>51</v>
      </c>
      <c r="I3857" s="229"/>
      <c r="J3857" s="73">
        <f t="shared" si="180"/>
        <v>0</v>
      </c>
      <c r="K3857" s="73">
        <f t="shared" si="181"/>
        <v>0</v>
      </c>
      <c r="L3857" s="3" t="e">
        <f t="shared" si="182"/>
        <v>#N/A</v>
      </c>
    </row>
    <row r="3858" spans="1:12" x14ac:dyDescent="0.25">
      <c r="A3858" s="43" t="s">
        <v>47</v>
      </c>
      <c r="B3858" s="43" t="s">
        <v>395</v>
      </c>
      <c r="C3858" s="43" t="s">
        <v>734</v>
      </c>
      <c r="D3858" s="43" t="s">
        <v>55</v>
      </c>
      <c r="E3858" s="43" t="s">
        <v>2510</v>
      </c>
      <c r="F3858" s="43" t="s">
        <v>395</v>
      </c>
      <c r="G3858" s="43" t="s">
        <v>4654</v>
      </c>
      <c r="H3858" s="76">
        <v>51</v>
      </c>
      <c r="I3858" s="229"/>
      <c r="J3858" s="73">
        <f t="shared" si="180"/>
        <v>0</v>
      </c>
      <c r="K3858" s="73">
        <f t="shared" si="181"/>
        <v>0</v>
      </c>
      <c r="L3858" s="3" t="e">
        <f t="shared" si="182"/>
        <v>#N/A</v>
      </c>
    </row>
    <row r="3859" spans="1:12" x14ac:dyDescent="0.25">
      <c r="A3859" s="43" t="s">
        <v>47</v>
      </c>
      <c r="B3859" s="43" t="s">
        <v>395</v>
      </c>
      <c r="C3859" s="43" t="s">
        <v>734</v>
      </c>
      <c r="D3859" s="43" t="s">
        <v>55</v>
      </c>
      <c r="E3859" s="43" t="s">
        <v>2510</v>
      </c>
      <c r="F3859" s="43" t="s">
        <v>395</v>
      </c>
      <c r="G3859" s="43" t="s">
        <v>4654</v>
      </c>
      <c r="H3859" s="76">
        <v>78</v>
      </c>
      <c r="I3859" s="229"/>
      <c r="J3859" s="73">
        <f t="shared" si="180"/>
        <v>0</v>
      </c>
      <c r="K3859" s="73">
        <f t="shared" si="181"/>
        <v>0</v>
      </c>
      <c r="L3859" s="3" t="e">
        <f t="shared" si="182"/>
        <v>#N/A</v>
      </c>
    </row>
    <row r="3860" spans="1:12" x14ac:dyDescent="0.25">
      <c r="A3860" s="43" t="s">
        <v>47</v>
      </c>
      <c r="B3860" s="43" t="s">
        <v>395</v>
      </c>
      <c r="C3860" s="43" t="s">
        <v>734</v>
      </c>
      <c r="D3860" s="43" t="s">
        <v>55</v>
      </c>
      <c r="E3860" s="43" t="s">
        <v>2510</v>
      </c>
      <c r="F3860" s="43" t="s">
        <v>395</v>
      </c>
      <c r="G3860" s="43" t="s">
        <v>4654</v>
      </c>
      <c r="H3860" s="76">
        <v>33</v>
      </c>
      <c r="I3860" s="229"/>
      <c r="J3860" s="73">
        <f t="shared" si="180"/>
        <v>0</v>
      </c>
      <c r="K3860" s="73">
        <f t="shared" si="181"/>
        <v>0</v>
      </c>
      <c r="L3860" s="3" t="e">
        <f t="shared" si="182"/>
        <v>#N/A</v>
      </c>
    </row>
    <row r="3861" spans="1:12" x14ac:dyDescent="0.25">
      <c r="A3861" s="43" t="s">
        <v>47</v>
      </c>
      <c r="B3861" s="43" t="s">
        <v>395</v>
      </c>
      <c r="C3861" s="43" t="s">
        <v>734</v>
      </c>
      <c r="D3861" s="43" t="s">
        <v>55</v>
      </c>
      <c r="E3861" s="43" t="s">
        <v>2510</v>
      </c>
      <c r="F3861" s="43" t="s">
        <v>395</v>
      </c>
      <c r="G3861" s="43" t="s">
        <v>4654</v>
      </c>
      <c r="H3861" s="76">
        <v>240</v>
      </c>
      <c r="I3861" s="229"/>
      <c r="J3861" s="73">
        <f t="shared" si="180"/>
        <v>0</v>
      </c>
      <c r="K3861" s="73">
        <f t="shared" si="181"/>
        <v>0</v>
      </c>
      <c r="L3861" s="3" t="e">
        <f t="shared" si="182"/>
        <v>#N/A</v>
      </c>
    </row>
    <row r="3862" spans="1:12" x14ac:dyDescent="0.25">
      <c r="A3862" s="43" t="s">
        <v>47</v>
      </c>
      <c r="B3862" s="43" t="s">
        <v>395</v>
      </c>
      <c r="C3862" s="43" t="s">
        <v>734</v>
      </c>
      <c r="D3862" s="43" t="s">
        <v>55</v>
      </c>
      <c r="E3862" s="43" t="s">
        <v>2510</v>
      </c>
      <c r="F3862" s="43" t="s">
        <v>395</v>
      </c>
      <c r="G3862" s="43" t="s">
        <v>4654</v>
      </c>
      <c r="H3862" s="76">
        <v>188</v>
      </c>
      <c r="I3862" s="229"/>
      <c r="J3862" s="73">
        <f t="shared" si="180"/>
        <v>0</v>
      </c>
      <c r="K3862" s="73">
        <f t="shared" si="181"/>
        <v>0</v>
      </c>
      <c r="L3862" s="3" t="e">
        <f t="shared" si="182"/>
        <v>#N/A</v>
      </c>
    </row>
    <row r="3863" spans="1:12" x14ac:dyDescent="0.25">
      <c r="A3863" s="43" t="s">
        <v>47</v>
      </c>
      <c r="B3863" s="43" t="s">
        <v>395</v>
      </c>
      <c r="C3863" s="43" t="s">
        <v>734</v>
      </c>
      <c r="D3863" s="43" t="s">
        <v>55</v>
      </c>
      <c r="E3863" s="43" t="s">
        <v>2510</v>
      </c>
      <c r="F3863" s="43" t="s">
        <v>395</v>
      </c>
      <c r="G3863" s="43" t="s">
        <v>4654</v>
      </c>
      <c r="H3863" s="76">
        <v>13</v>
      </c>
      <c r="I3863" s="229"/>
      <c r="J3863" s="73">
        <f t="shared" si="180"/>
        <v>0</v>
      </c>
      <c r="K3863" s="73">
        <f t="shared" si="181"/>
        <v>0</v>
      </c>
      <c r="L3863" s="3" t="e">
        <f t="shared" si="182"/>
        <v>#N/A</v>
      </c>
    </row>
    <row r="3864" spans="1:12" x14ac:dyDescent="0.25">
      <c r="A3864" s="43" t="s">
        <v>47</v>
      </c>
      <c r="B3864" s="43" t="s">
        <v>395</v>
      </c>
      <c r="C3864" s="43" t="s">
        <v>734</v>
      </c>
      <c r="D3864" s="43" t="s">
        <v>55</v>
      </c>
      <c r="E3864" s="43" t="s">
        <v>2510</v>
      </c>
      <c r="F3864" s="43" t="s">
        <v>395</v>
      </c>
      <c r="G3864" s="43" t="s">
        <v>4654</v>
      </c>
      <c r="H3864" s="76">
        <v>170</v>
      </c>
      <c r="I3864" s="229"/>
      <c r="J3864" s="73">
        <f t="shared" si="180"/>
        <v>0</v>
      </c>
      <c r="K3864" s="73">
        <f t="shared" si="181"/>
        <v>0</v>
      </c>
      <c r="L3864" s="3" t="e">
        <f t="shared" si="182"/>
        <v>#N/A</v>
      </c>
    </row>
    <row r="3865" spans="1:12" x14ac:dyDescent="0.25">
      <c r="A3865" s="43" t="s">
        <v>47</v>
      </c>
      <c r="B3865" s="43" t="s">
        <v>395</v>
      </c>
      <c r="C3865" s="43" t="s">
        <v>734</v>
      </c>
      <c r="D3865" s="43" t="s">
        <v>55</v>
      </c>
      <c r="E3865" s="43" t="s">
        <v>2510</v>
      </c>
      <c r="F3865" s="43" t="s">
        <v>395</v>
      </c>
      <c r="G3865" s="43" t="s">
        <v>4654</v>
      </c>
      <c r="H3865" s="76">
        <v>979</v>
      </c>
      <c r="I3865" s="229"/>
      <c r="J3865" s="73">
        <f t="shared" si="180"/>
        <v>0</v>
      </c>
      <c r="K3865" s="73">
        <f t="shared" si="181"/>
        <v>0</v>
      </c>
      <c r="L3865" s="3" t="e">
        <f t="shared" si="182"/>
        <v>#N/A</v>
      </c>
    </row>
    <row r="3866" spans="1:12" x14ac:dyDescent="0.25">
      <c r="A3866" s="43" t="s">
        <v>47</v>
      </c>
      <c r="B3866" s="43" t="s">
        <v>395</v>
      </c>
      <c r="C3866" s="43" t="s">
        <v>734</v>
      </c>
      <c r="D3866" s="43" t="s">
        <v>55</v>
      </c>
      <c r="E3866" s="43" t="s">
        <v>2510</v>
      </c>
      <c r="F3866" s="43" t="s">
        <v>395</v>
      </c>
      <c r="G3866" s="43" t="s">
        <v>4654</v>
      </c>
      <c r="H3866" s="76">
        <v>127</v>
      </c>
      <c r="I3866" s="229"/>
      <c r="J3866" s="73">
        <f t="shared" si="180"/>
        <v>0</v>
      </c>
      <c r="K3866" s="73">
        <f t="shared" si="181"/>
        <v>0</v>
      </c>
      <c r="L3866" s="3" t="e">
        <f t="shared" si="182"/>
        <v>#N/A</v>
      </c>
    </row>
    <row r="3867" spans="1:12" x14ac:dyDescent="0.25">
      <c r="A3867" s="43" t="s">
        <v>47</v>
      </c>
      <c r="B3867" s="43" t="s">
        <v>395</v>
      </c>
      <c r="C3867" s="43" t="s">
        <v>734</v>
      </c>
      <c r="D3867" s="43" t="s">
        <v>55</v>
      </c>
      <c r="E3867" s="43" t="s">
        <v>2510</v>
      </c>
      <c r="F3867" s="43" t="s">
        <v>395</v>
      </c>
      <c r="G3867" s="43" t="s">
        <v>4654</v>
      </c>
      <c r="H3867" s="76">
        <v>455</v>
      </c>
      <c r="I3867" s="229"/>
      <c r="J3867" s="73">
        <f t="shared" si="180"/>
        <v>0</v>
      </c>
      <c r="K3867" s="73">
        <f t="shared" si="181"/>
        <v>0</v>
      </c>
      <c r="L3867" s="3" t="e">
        <f t="shared" si="182"/>
        <v>#N/A</v>
      </c>
    </row>
    <row r="3868" spans="1:12" x14ac:dyDescent="0.25">
      <c r="A3868" s="43" t="s">
        <v>47</v>
      </c>
      <c r="B3868" s="43" t="s">
        <v>395</v>
      </c>
      <c r="C3868" s="43" t="s">
        <v>734</v>
      </c>
      <c r="D3868" s="43" t="s">
        <v>55</v>
      </c>
      <c r="E3868" s="43" t="s">
        <v>2510</v>
      </c>
      <c r="F3868" s="43" t="s">
        <v>395</v>
      </c>
      <c r="G3868" s="43" t="s">
        <v>4654</v>
      </c>
      <c r="H3868" s="76">
        <v>57</v>
      </c>
      <c r="I3868" s="229"/>
      <c r="J3868" s="73">
        <f t="shared" si="180"/>
        <v>0</v>
      </c>
      <c r="K3868" s="73">
        <f t="shared" si="181"/>
        <v>0</v>
      </c>
      <c r="L3868" s="3" t="e">
        <f t="shared" si="182"/>
        <v>#N/A</v>
      </c>
    </row>
    <row r="3869" spans="1:12" x14ac:dyDescent="0.25">
      <c r="A3869" s="43" t="s">
        <v>47</v>
      </c>
      <c r="B3869" s="43" t="s">
        <v>395</v>
      </c>
      <c r="C3869" s="43" t="s">
        <v>734</v>
      </c>
      <c r="D3869" s="43" t="s">
        <v>55</v>
      </c>
      <c r="E3869" s="43" t="s">
        <v>2510</v>
      </c>
      <c r="F3869" s="43" t="s">
        <v>395</v>
      </c>
      <c r="G3869" s="43" t="s">
        <v>4654</v>
      </c>
      <c r="H3869" s="76">
        <v>85</v>
      </c>
      <c r="I3869" s="229"/>
      <c r="J3869" s="73">
        <f t="shared" si="180"/>
        <v>0</v>
      </c>
      <c r="K3869" s="73">
        <f t="shared" si="181"/>
        <v>0</v>
      </c>
      <c r="L3869" s="3" t="e">
        <f t="shared" si="182"/>
        <v>#N/A</v>
      </c>
    </row>
    <row r="3870" spans="1:12" x14ac:dyDescent="0.25">
      <c r="A3870" s="43" t="s">
        <v>47</v>
      </c>
      <c r="B3870" s="43" t="s">
        <v>395</v>
      </c>
      <c r="C3870" s="43" t="s">
        <v>734</v>
      </c>
      <c r="D3870" s="43" t="s">
        <v>55</v>
      </c>
      <c r="E3870" s="43" t="s">
        <v>2510</v>
      </c>
      <c r="F3870" s="43" t="s">
        <v>395</v>
      </c>
      <c r="G3870" s="43" t="s">
        <v>4654</v>
      </c>
      <c r="H3870" s="76">
        <v>1224</v>
      </c>
      <c r="I3870" s="229"/>
      <c r="J3870" s="73">
        <f t="shared" si="180"/>
        <v>0</v>
      </c>
      <c r="K3870" s="73">
        <f t="shared" si="181"/>
        <v>0</v>
      </c>
      <c r="L3870" s="3" t="e">
        <f t="shared" si="182"/>
        <v>#N/A</v>
      </c>
    </row>
    <row r="3871" spans="1:12" x14ac:dyDescent="0.25">
      <c r="A3871" s="43" t="s">
        <v>47</v>
      </c>
      <c r="B3871" s="43" t="s">
        <v>395</v>
      </c>
      <c r="C3871" s="43" t="s">
        <v>734</v>
      </c>
      <c r="D3871" s="43" t="s">
        <v>55</v>
      </c>
      <c r="E3871" s="43" t="s">
        <v>2510</v>
      </c>
      <c r="F3871" s="43" t="s">
        <v>395</v>
      </c>
      <c r="G3871" s="43" t="s">
        <v>4654</v>
      </c>
      <c r="H3871" s="76">
        <v>10</v>
      </c>
      <c r="I3871" s="229"/>
      <c r="J3871" s="73">
        <f t="shared" si="180"/>
        <v>0</v>
      </c>
      <c r="K3871" s="73">
        <f t="shared" si="181"/>
        <v>0</v>
      </c>
      <c r="L3871" s="3" t="e">
        <f t="shared" si="182"/>
        <v>#N/A</v>
      </c>
    </row>
    <row r="3872" spans="1:12" x14ac:dyDescent="0.25">
      <c r="A3872" s="43" t="s">
        <v>47</v>
      </c>
      <c r="B3872" s="43" t="s">
        <v>395</v>
      </c>
      <c r="C3872" s="43" t="s">
        <v>734</v>
      </c>
      <c r="D3872" s="43" t="s">
        <v>55</v>
      </c>
      <c r="E3872" s="43" t="s">
        <v>2510</v>
      </c>
      <c r="F3872" s="43" t="s">
        <v>395</v>
      </c>
      <c r="G3872" s="43" t="s">
        <v>4654</v>
      </c>
      <c r="H3872" s="76">
        <v>5</v>
      </c>
      <c r="I3872" s="229"/>
      <c r="J3872" s="73">
        <f t="shared" si="180"/>
        <v>0</v>
      </c>
      <c r="K3872" s="73">
        <f t="shared" si="181"/>
        <v>0</v>
      </c>
      <c r="L3872" s="3" t="e">
        <f t="shared" si="182"/>
        <v>#N/A</v>
      </c>
    </row>
    <row r="3873" spans="1:12" x14ac:dyDescent="0.25">
      <c r="A3873" s="43" t="s">
        <v>47</v>
      </c>
      <c r="B3873" s="43" t="s">
        <v>395</v>
      </c>
      <c r="C3873" s="43" t="s">
        <v>734</v>
      </c>
      <c r="D3873" s="43" t="s">
        <v>55</v>
      </c>
      <c r="E3873" s="43" t="s">
        <v>2510</v>
      </c>
      <c r="F3873" s="43" t="s">
        <v>395</v>
      </c>
      <c r="G3873" s="43" t="s">
        <v>4654</v>
      </c>
      <c r="H3873" s="76">
        <v>166</v>
      </c>
      <c r="I3873" s="229"/>
      <c r="J3873" s="73">
        <f t="shared" si="180"/>
        <v>0</v>
      </c>
      <c r="K3873" s="73">
        <f t="shared" si="181"/>
        <v>0</v>
      </c>
      <c r="L3873" s="3" t="e">
        <f t="shared" si="182"/>
        <v>#N/A</v>
      </c>
    </row>
    <row r="3874" spans="1:12" x14ac:dyDescent="0.25">
      <c r="A3874" s="43" t="s">
        <v>47</v>
      </c>
      <c r="B3874" s="43" t="s">
        <v>395</v>
      </c>
      <c r="C3874" s="43" t="s">
        <v>734</v>
      </c>
      <c r="D3874" s="43" t="s">
        <v>55</v>
      </c>
      <c r="E3874" s="43" t="s">
        <v>2510</v>
      </c>
      <c r="F3874" s="43" t="s">
        <v>395</v>
      </c>
      <c r="G3874" s="43" t="s">
        <v>4654</v>
      </c>
      <c r="H3874" s="76">
        <v>137</v>
      </c>
      <c r="I3874" s="229"/>
      <c r="J3874" s="73">
        <f t="shared" si="180"/>
        <v>0</v>
      </c>
      <c r="K3874" s="73">
        <f t="shared" si="181"/>
        <v>0</v>
      </c>
      <c r="L3874" s="3" t="e">
        <f t="shared" si="182"/>
        <v>#N/A</v>
      </c>
    </row>
    <row r="3875" spans="1:12" x14ac:dyDescent="0.25">
      <c r="A3875" s="43" t="s">
        <v>47</v>
      </c>
      <c r="B3875" s="43" t="s">
        <v>395</v>
      </c>
      <c r="C3875" s="43" t="s">
        <v>734</v>
      </c>
      <c r="D3875" s="43" t="s">
        <v>55</v>
      </c>
      <c r="E3875" s="43" t="s">
        <v>2510</v>
      </c>
      <c r="F3875" s="43" t="s">
        <v>395</v>
      </c>
      <c r="G3875" s="43" t="s">
        <v>4654</v>
      </c>
      <c r="H3875" s="76">
        <v>20</v>
      </c>
      <c r="I3875" s="229"/>
      <c r="J3875" s="73">
        <f t="shared" si="180"/>
        <v>0</v>
      </c>
      <c r="K3875" s="73">
        <f t="shared" si="181"/>
        <v>0</v>
      </c>
      <c r="L3875" s="3" t="e">
        <f t="shared" si="182"/>
        <v>#N/A</v>
      </c>
    </row>
    <row r="3876" spans="1:12" x14ac:dyDescent="0.25">
      <c r="A3876" s="43" t="s">
        <v>47</v>
      </c>
      <c r="B3876" s="43" t="s">
        <v>395</v>
      </c>
      <c r="C3876" s="43" t="s">
        <v>734</v>
      </c>
      <c r="D3876" s="43" t="s">
        <v>55</v>
      </c>
      <c r="E3876" s="43" t="s">
        <v>2510</v>
      </c>
      <c r="F3876" s="43" t="s">
        <v>395</v>
      </c>
      <c r="G3876" s="43" t="s">
        <v>4654</v>
      </c>
      <c r="H3876" s="76">
        <v>181</v>
      </c>
      <c r="I3876" s="229"/>
      <c r="J3876" s="73">
        <f t="shared" si="180"/>
        <v>0</v>
      </c>
      <c r="K3876" s="73">
        <f t="shared" si="181"/>
        <v>0</v>
      </c>
      <c r="L3876" s="3" t="e">
        <f t="shared" si="182"/>
        <v>#N/A</v>
      </c>
    </row>
    <row r="3877" spans="1:12" x14ac:dyDescent="0.25">
      <c r="A3877" s="43" t="s">
        <v>47</v>
      </c>
      <c r="B3877" s="43" t="s">
        <v>395</v>
      </c>
      <c r="C3877" s="43" t="s">
        <v>734</v>
      </c>
      <c r="D3877" s="43" t="s">
        <v>55</v>
      </c>
      <c r="E3877" s="43" t="s">
        <v>2510</v>
      </c>
      <c r="F3877" s="43" t="s">
        <v>395</v>
      </c>
      <c r="G3877" s="43" t="s">
        <v>4654</v>
      </c>
      <c r="H3877" s="76">
        <v>29</v>
      </c>
      <c r="I3877" s="229"/>
      <c r="J3877" s="73">
        <f t="shared" si="180"/>
        <v>0</v>
      </c>
      <c r="K3877" s="73">
        <f t="shared" si="181"/>
        <v>0</v>
      </c>
      <c r="L3877" s="3" t="e">
        <f t="shared" si="182"/>
        <v>#N/A</v>
      </c>
    </row>
    <row r="3878" spans="1:12" x14ac:dyDescent="0.25">
      <c r="A3878" s="43" t="s">
        <v>47</v>
      </c>
      <c r="B3878" s="43" t="s">
        <v>395</v>
      </c>
      <c r="C3878" s="43" t="s">
        <v>734</v>
      </c>
      <c r="D3878" s="43" t="s">
        <v>55</v>
      </c>
      <c r="E3878" s="43" t="s">
        <v>2510</v>
      </c>
      <c r="F3878" s="43" t="s">
        <v>395</v>
      </c>
      <c r="G3878" s="43" t="s">
        <v>4654</v>
      </c>
      <c r="H3878" s="76">
        <v>20</v>
      </c>
      <c r="I3878" s="229"/>
      <c r="J3878" s="73">
        <f t="shared" si="180"/>
        <v>0</v>
      </c>
      <c r="K3878" s="73">
        <f t="shared" si="181"/>
        <v>0</v>
      </c>
      <c r="L3878" s="3" t="e">
        <f t="shared" si="182"/>
        <v>#N/A</v>
      </c>
    </row>
    <row r="3879" spans="1:12" x14ac:dyDescent="0.25">
      <c r="A3879" s="43" t="s">
        <v>47</v>
      </c>
      <c r="B3879" s="43" t="s">
        <v>395</v>
      </c>
      <c r="C3879" s="43" t="s">
        <v>734</v>
      </c>
      <c r="D3879" s="43" t="s">
        <v>55</v>
      </c>
      <c r="E3879" s="43" t="s">
        <v>2510</v>
      </c>
      <c r="F3879" s="43" t="s">
        <v>395</v>
      </c>
      <c r="G3879" s="43" t="s">
        <v>4654</v>
      </c>
      <c r="H3879" s="76">
        <v>204</v>
      </c>
      <c r="I3879" s="229"/>
      <c r="J3879" s="73">
        <f t="shared" si="180"/>
        <v>0</v>
      </c>
      <c r="K3879" s="73">
        <f t="shared" si="181"/>
        <v>0</v>
      </c>
      <c r="L3879" s="3" t="e">
        <f t="shared" si="182"/>
        <v>#N/A</v>
      </c>
    </row>
    <row r="3880" spans="1:12" x14ac:dyDescent="0.25">
      <c r="A3880" s="43" t="s">
        <v>47</v>
      </c>
      <c r="B3880" s="43" t="s">
        <v>395</v>
      </c>
      <c r="C3880" s="43" t="s">
        <v>734</v>
      </c>
      <c r="D3880" s="43" t="s">
        <v>55</v>
      </c>
      <c r="E3880" s="43" t="s">
        <v>2510</v>
      </c>
      <c r="F3880" s="43" t="s">
        <v>395</v>
      </c>
      <c r="G3880" s="43" t="s">
        <v>4654</v>
      </c>
      <c r="H3880" s="76">
        <v>97</v>
      </c>
      <c r="I3880" s="229"/>
      <c r="J3880" s="73">
        <f t="shared" si="180"/>
        <v>0</v>
      </c>
      <c r="K3880" s="73">
        <f t="shared" si="181"/>
        <v>0</v>
      </c>
      <c r="L3880" s="3" t="e">
        <f t="shared" si="182"/>
        <v>#N/A</v>
      </c>
    </row>
    <row r="3881" spans="1:12" x14ac:dyDescent="0.25">
      <c r="A3881" s="43" t="s">
        <v>47</v>
      </c>
      <c r="B3881" s="43" t="s">
        <v>395</v>
      </c>
      <c r="C3881" s="43" t="s">
        <v>734</v>
      </c>
      <c r="D3881" s="43" t="s">
        <v>55</v>
      </c>
      <c r="E3881" s="43" t="s">
        <v>2510</v>
      </c>
      <c r="F3881" s="43" t="s">
        <v>395</v>
      </c>
      <c r="G3881" s="43" t="s">
        <v>4654</v>
      </c>
      <c r="H3881" s="76">
        <v>250</v>
      </c>
      <c r="I3881" s="229"/>
      <c r="J3881" s="73">
        <f t="shared" si="180"/>
        <v>0</v>
      </c>
      <c r="K3881" s="73">
        <f t="shared" si="181"/>
        <v>0</v>
      </c>
      <c r="L3881" s="3" t="e">
        <f t="shared" si="182"/>
        <v>#N/A</v>
      </c>
    </row>
    <row r="3882" spans="1:12" x14ac:dyDescent="0.25">
      <c r="A3882" s="43" t="s">
        <v>47</v>
      </c>
      <c r="B3882" s="43" t="s">
        <v>395</v>
      </c>
      <c r="C3882" s="43" t="s">
        <v>734</v>
      </c>
      <c r="D3882" s="43" t="s">
        <v>55</v>
      </c>
      <c r="E3882" s="43" t="s">
        <v>2510</v>
      </c>
      <c r="F3882" s="43" t="s">
        <v>395</v>
      </c>
      <c r="G3882" s="43" t="s">
        <v>4654</v>
      </c>
      <c r="H3882" s="76">
        <v>1567</v>
      </c>
      <c r="I3882" s="229"/>
      <c r="J3882" s="73">
        <f t="shared" si="180"/>
        <v>0</v>
      </c>
      <c r="K3882" s="73">
        <f t="shared" si="181"/>
        <v>0</v>
      </c>
      <c r="L3882" s="3" t="e">
        <f t="shared" si="182"/>
        <v>#N/A</v>
      </c>
    </row>
    <row r="3883" spans="1:12" x14ac:dyDescent="0.25">
      <c r="A3883" s="43" t="s">
        <v>47</v>
      </c>
      <c r="B3883" s="43" t="s">
        <v>395</v>
      </c>
      <c r="C3883" s="43" t="s">
        <v>734</v>
      </c>
      <c r="D3883" s="43" t="s">
        <v>55</v>
      </c>
      <c r="E3883" s="43" t="s">
        <v>2510</v>
      </c>
      <c r="F3883" s="43" t="s">
        <v>395</v>
      </c>
      <c r="G3883" s="43" t="s">
        <v>4654</v>
      </c>
      <c r="H3883" s="76">
        <v>194</v>
      </c>
      <c r="I3883" s="229"/>
      <c r="J3883" s="73">
        <f t="shared" si="180"/>
        <v>0</v>
      </c>
      <c r="K3883" s="73">
        <f t="shared" si="181"/>
        <v>0</v>
      </c>
      <c r="L3883" s="3" t="e">
        <f t="shared" si="182"/>
        <v>#N/A</v>
      </c>
    </row>
    <row r="3884" spans="1:12" x14ac:dyDescent="0.25">
      <c r="A3884" s="43" t="s">
        <v>47</v>
      </c>
      <c r="B3884" s="43" t="s">
        <v>395</v>
      </c>
      <c r="C3884" s="43" t="s">
        <v>734</v>
      </c>
      <c r="D3884" s="43" t="s">
        <v>55</v>
      </c>
      <c r="E3884" s="43" t="s">
        <v>2510</v>
      </c>
      <c r="F3884" s="43" t="s">
        <v>395</v>
      </c>
      <c r="G3884" s="43" t="s">
        <v>4654</v>
      </c>
      <c r="H3884" s="76">
        <v>43</v>
      </c>
      <c r="I3884" s="229"/>
      <c r="J3884" s="73">
        <f t="shared" si="180"/>
        <v>0</v>
      </c>
      <c r="K3884" s="73">
        <f t="shared" si="181"/>
        <v>0</v>
      </c>
      <c r="L3884" s="3" t="e">
        <f t="shared" si="182"/>
        <v>#N/A</v>
      </c>
    </row>
    <row r="3885" spans="1:12" x14ac:dyDescent="0.25">
      <c r="A3885" s="43" t="s">
        <v>47</v>
      </c>
      <c r="B3885" s="43" t="s">
        <v>395</v>
      </c>
      <c r="C3885" s="43" t="s">
        <v>734</v>
      </c>
      <c r="D3885" s="43" t="s">
        <v>55</v>
      </c>
      <c r="E3885" s="43" t="s">
        <v>2510</v>
      </c>
      <c r="F3885" s="43" t="s">
        <v>395</v>
      </c>
      <c r="G3885" s="43" t="s">
        <v>4654</v>
      </c>
      <c r="H3885" s="76">
        <v>392</v>
      </c>
      <c r="I3885" s="229"/>
      <c r="J3885" s="73">
        <f t="shared" si="180"/>
        <v>0</v>
      </c>
      <c r="K3885" s="73">
        <f t="shared" si="181"/>
        <v>0</v>
      </c>
      <c r="L3885" s="3" t="e">
        <f t="shared" si="182"/>
        <v>#N/A</v>
      </c>
    </row>
    <row r="3886" spans="1:12" x14ac:dyDescent="0.25">
      <c r="A3886" s="43" t="s">
        <v>47</v>
      </c>
      <c r="B3886" s="43" t="s">
        <v>395</v>
      </c>
      <c r="C3886" s="43" t="s">
        <v>734</v>
      </c>
      <c r="D3886" s="43" t="s">
        <v>55</v>
      </c>
      <c r="E3886" s="43" t="s">
        <v>2510</v>
      </c>
      <c r="F3886" s="43" t="s">
        <v>395</v>
      </c>
      <c r="G3886" s="43" t="s">
        <v>4654</v>
      </c>
      <c r="H3886" s="76">
        <v>154</v>
      </c>
      <c r="I3886" s="229"/>
      <c r="J3886" s="73">
        <f t="shared" si="180"/>
        <v>0</v>
      </c>
      <c r="K3886" s="73">
        <f t="shared" si="181"/>
        <v>0</v>
      </c>
      <c r="L3886" s="3" t="e">
        <f t="shared" si="182"/>
        <v>#N/A</v>
      </c>
    </row>
    <row r="3887" spans="1:12" x14ac:dyDescent="0.25">
      <c r="A3887" s="43" t="s">
        <v>47</v>
      </c>
      <c r="B3887" s="43" t="s">
        <v>395</v>
      </c>
      <c r="C3887" s="43" t="s">
        <v>734</v>
      </c>
      <c r="D3887" s="43" t="s">
        <v>55</v>
      </c>
      <c r="E3887" s="43" t="s">
        <v>2510</v>
      </c>
      <c r="F3887" s="43" t="s">
        <v>395</v>
      </c>
      <c r="G3887" s="43" t="s">
        <v>4654</v>
      </c>
      <c r="H3887" s="76">
        <v>34</v>
      </c>
      <c r="I3887" s="229"/>
      <c r="J3887" s="73">
        <f t="shared" si="180"/>
        <v>0</v>
      </c>
      <c r="K3887" s="73">
        <f t="shared" si="181"/>
        <v>0</v>
      </c>
      <c r="L3887" s="3" t="e">
        <f t="shared" si="182"/>
        <v>#N/A</v>
      </c>
    </row>
    <row r="3888" spans="1:12" x14ac:dyDescent="0.25">
      <c r="A3888" s="43" t="s">
        <v>47</v>
      </c>
      <c r="B3888" s="43" t="s">
        <v>395</v>
      </c>
      <c r="C3888" s="43" t="s">
        <v>734</v>
      </c>
      <c r="D3888" s="43" t="s">
        <v>55</v>
      </c>
      <c r="E3888" s="43" t="s">
        <v>2510</v>
      </c>
      <c r="F3888" s="43" t="s">
        <v>395</v>
      </c>
      <c r="G3888" s="43" t="s">
        <v>4654</v>
      </c>
      <c r="H3888" s="76">
        <v>121</v>
      </c>
      <c r="I3888" s="229"/>
      <c r="J3888" s="73">
        <f t="shared" si="180"/>
        <v>0</v>
      </c>
      <c r="K3888" s="73">
        <f t="shared" si="181"/>
        <v>0</v>
      </c>
      <c r="L3888" s="3" t="e">
        <f t="shared" si="182"/>
        <v>#N/A</v>
      </c>
    </row>
    <row r="3889" spans="1:12" x14ac:dyDescent="0.25">
      <c r="A3889" s="43" t="s">
        <v>47</v>
      </c>
      <c r="B3889" s="43" t="s">
        <v>395</v>
      </c>
      <c r="C3889" s="43" t="s">
        <v>734</v>
      </c>
      <c r="D3889" s="43" t="s">
        <v>55</v>
      </c>
      <c r="E3889" s="43" t="s">
        <v>2510</v>
      </c>
      <c r="F3889" s="43" t="s">
        <v>395</v>
      </c>
      <c r="G3889" s="43" t="s">
        <v>4654</v>
      </c>
      <c r="H3889" s="76">
        <v>16</v>
      </c>
      <c r="I3889" s="229"/>
      <c r="J3889" s="73">
        <f t="shared" si="180"/>
        <v>0</v>
      </c>
      <c r="K3889" s="73">
        <f t="shared" si="181"/>
        <v>0</v>
      </c>
      <c r="L3889" s="3" t="e">
        <f t="shared" si="182"/>
        <v>#N/A</v>
      </c>
    </row>
    <row r="3890" spans="1:12" x14ac:dyDescent="0.25">
      <c r="A3890" s="43" t="s">
        <v>47</v>
      </c>
      <c r="B3890" s="43" t="s">
        <v>395</v>
      </c>
      <c r="C3890" s="43" t="s">
        <v>734</v>
      </c>
      <c r="D3890" s="43" t="s">
        <v>55</v>
      </c>
      <c r="E3890" s="43" t="s">
        <v>2510</v>
      </c>
      <c r="F3890" s="43" t="s">
        <v>395</v>
      </c>
      <c r="G3890" s="43" t="s">
        <v>4654</v>
      </c>
      <c r="H3890" s="76">
        <v>72</v>
      </c>
      <c r="I3890" s="229"/>
      <c r="J3890" s="73">
        <f t="shared" si="180"/>
        <v>0</v>
      </c>
      <c r="K3890" s="73">
        <f t="shared" si="181"/>
        <v>0</v>
      </c>
      <c r="L3890" s="3" t="e">
        <f t="shared" si="182"/>
        <v>#N/A</v>
      </c>
    </row>
    <row r="3891" spans="1:12" x14ac:dyDescent="0.25">
      <c r="A3891" s="43" t="s">
        <v>47</v>
      </c>
      <c r="B3891" s="43" t="s">
        <v>395</v>
      </c>
      <c r="C3891" s="43" t="s">
        <v>734</v>
      </c>
      <c r="D3891" s="43" t="s">
        <v>55</v>
      </c>
      <c r="E3891" s="43" t="s">
        <v>2510</v>
      </c>
      <c r="F3891" s="43" t="s">
        <v>395</v>
      </c>
      <c r="G3891" s="43" t="s">
        <v>4654</v>
      </c>
      <c r="H3891" s="76">
        <v>49</v>
      </c>
      <c r="I3891" s="229"/>
      <c r="J3891" s="73">
        <f t="shared" si="180"/>
        <v>0</v>
      </c>
      <c r="K3891" s="73">
        <f t="shared" si="181"/>
        <v>0</v>
      </c>
      <c r="L3891" s="3" t="e">
        <f t="shared" si="182"/>
        <v>#N/A</v>
      </c>
    </row>
    <row r="3892" spans="1:12" x14ac:dyDescent="0.25">
      <c r="A3892" s="43" t="s">
        <v>47</v>
      </c>
      <c r="B3892" s="43" t="s">
        <v>395</v>
      </c>
      <c r="C3892" s="43" t="s">
        <v>734</v>
      </c>
      <c r="D3892" s="43" t="s">
        <v>55</v>
      </c>
      <c r="E3892" s="43" t="s">
        <v>2510</v>
      </c>
      <c r="F3892" s="43" t="s">
        <v>395</v>
      </c>
      <c r="G3892" s="43" t="s">
        <v>4654</v>
      </c>
      <c r="H3892" s="76">
        <v>564</v>
      </c>
      <c r="I3892" s="229"/>
      <c r="J3892" s="73">
        <f t="shared" si="180"/>
        <v>0</v>
      </c>
      <c r="K3892" s="73">
        <f t="shared" si="181"/>
        <v>0</v>
      </c>
      <c r="L3892" s="3" t="e">
        <f t="shared" si="182"/>
        <v>#N/A</v>
      </c>
    </row>
    <row r="3893" spans="1:12" x14ac:dyDescent="0.25">
      <c r="A3893" s="43" t="s">
        <v>47</v>
      </c>
      <c r="B3893" s="43" t="s">
        <v>395</v>
      </c>
      <c r="C3893" s="43" t="s">
        <v>734</v>
      </c>
      <c r="D3893" s="43" t="s">
        <v>55</v>
      </c>
      <c r="E3893" s="43" t="s">
        <v>2510</v>
      </c>
      <c r="F3893" s="43" t="s">
        <v>395</v>
      </c>
      <c r="G3893" s="43" t="s">
        <v>4654</v>
      </c>
      <c r="H3893" s="76">
        <v>26</v>
      </c>
      <c r="I3893" s="229"/>
      <c r="J3893" s="73">
        <f t="shared" si="180"/>
        <v>0</v>
      </c>
      <c r="K3893" s="73">
        <f t="shared" si="181"/>
        <v>0</v>
      </c>
      <c r="L3893" s="3" t="e">
        <f t="shared" si="182"/>
        <v>#N/A</v>
      </c>
    </row>
    <row r="3894" spans="1:12" x14ac:dyDescent="0.25">
      <c r="A3894" s="43" t="s">
        <v>47</v>
      </c>
      <c r="B3894" s="43" t="s">
        <v>395</v>
      </c>
      <c r="C3894" s="43" t="s">
        <v>734</v>
      </c>
      <c r="D3894" s="43" t="s">
        <v>55</v>
      </c>
      <c r="E3894" s="43" t="s">
        <v>2510</v>
      </c>
      <c r="F3894" s="43" t="s">
        <v>395</v>
      </c>
      <c r="G3894" s="43" t="s">
        <v>4654</v>
      </c>
      <c r="H3894" s="76">
        <v>26</v>
      </c>
      <c r="I3894" s="229"/>
      <c r="J3894" s="73">
        <f t="shared" si="180"/>
        <v>0</v>
      </c>
      <c r="K3894" s="73">
        <f t="shared" si="181"/>
        <v>0</v>
      </c>
      <c r="L3894" s="3" t="e">
        <f t="shared" si="182"/>
        <v>#N/A</v>
      </c>
    </row>
    <row r="3895" spans="1:12" x14ac:dyDescent="0.25">
      <c r="A3895" s="43" t="s">
        <v>47</v>
      </c>
      <c r="B3895" s="43" t="s">
        <v>395</v>
      </c>
      <c r="C3895" s="43" t="s">
        <v>734</v>
      </c>
      <c r="D3895" s="43" t="s">
        <v>55</v>
      </c>
      <c r="E3895" s="43" t="s">
        <v>2510</v>
      </c>
      <c r="F3895" s="43" t="s">
        <v>395</v>
      </c>
      <c r="G3895" s="43" t="s">
        <v>4654</v>
      </c>
      <c r="H3895" s="76">
        <v>50</v>
      </c>
      <c r="I3895" s="229"/>
      <c r="J3895" s="73">
        <f t="shared" si="180"/>
        <v>0</v>
      </c>
      <c r="K3895" s="73">
        <f t="shared" si="181"/>
        <v>0</v>
      </c>
      <c r="L3895" s="3" t="e">
        <f t="shared" si="182"/>
        <v>#N/A</v>
      </c>
    </row>
    <row r="3896" spans="1:12" x14ac:dyDescent="0.25">
      <c r="A3896" s="43" t="s">
        <v>47</v>
      </c>
      <c r="B3896" s="43" t="s">
        <v>395</v>
      </c>
      <c r="C3896" s="43" t="s">
        <v>734</v>
      </c>
      <c r="D3896" s="43" t="s">
        <v>55</v>
      </c>
      <c r="E3896" s="43" t="s">
        <v>2510</v>
      </c>
      <c r="F3896" s="43" t="s">
        <v>395</v>
      </c>
      <c r="G3896" s="43" t="s">
        <v>4654</v>
      </c>
      <c r="H3896" s="76">
        <v>399</v>
      </c>
      <c r="I3896" s="229"/>
      <c r="J3896" s="73">
        <f t="shared" si="180"/>
        <v>0</v>
      </c>
      <c r="K3896" s="73">
        <f t="shared" si="181"/>
        <v>0</v>
      </c>
      <c r="L3896" s="3" t="e">
        <f t="shared" si="182"/>
        <v>#N/A</v>
      </c>
    </row>
    <row r="3897" spans="1:12" x14ac:dyDescent="0.25">
      <c r="A3897" s="43" t="s">
        <v>47</v>
      </c>
      <c r="B3897" s="43" t="s">
        <v>395</v>
      </c>
      <c r="C3897" s="43" t="s">
        <v>734</v>
      </c>
      <c r="D3897" s="43" t="s">
        <v>55</v>
      </c>
      <c r="E3897" s="43" t="s">
        <v>2510</v>
      </c>
      <c r="F3897" s="43" t="s">
        <v>395</v>
      </c>
      <c r="G3897" s="43" t="s">
        <v>4654</v>
      </c>
      <c r="H3897" s="76">
        <v>317</v>
      </c>
      <c r="I3897" s="229"/>
      <c r="J3897" s="73">
        <f t="shared" si="180"/>
        <v>0</v>
      </c>
      <c r="K3897" s="73">
        <f t="shared" si="181"/>
        <v>0</v>
      </c>
      <c r="L3897" s="3" t="e">
        <f t="shared" si="182"/>
        <v>#N/A</v>
      </c>
    </row>
    <row r="3898" spans="1:12" x14ac:dyDescent="0.25">
      <c r="A3898" s="43" t="s">
        <v>47</v>
      </c>
      <c r="B3898" s="43" t="s">
        <v>395</v>
      </c>
      <c r="C3898" s="43" t="s">
        <v>734</v>
      </c>
      <c r="D3898" s="43" t="s">
        <v>55</v>
      </c>
      <c r="E3898" s="43" t="s">
        <v>2510</v>
      </c>
      <c r="F3898" s="43" t="s">
        <v>395</v>
      </c>
      <c r="G3898" s="43" t="s">
        <v>4654</v>
      </c>
      <c r="H3898" s="76">
        <v>2468</v>
      </c>
      <c r="I3898" s="229"/>
      <c r="J3898" s="73">
        <f t="shared" si="180"/>
        <v>0</v>
      </c>
      <c r="K3898" s="73">
        <f t="shared" si="181"/>
        <v>0</v>
      </c>
      <c r="L3898" s="3" t="e">
        <f t="shared" si="182"/>
        <v>#N/A</v>
      </c>
    </row>
    <row r="3899" spans="1:12" x14ac:dyDescent="0.25">
      <c r="A3899" s="43" t="s">
        <v>47</v>
      </c>
      <c r="B3899" s="43" t="s">
        <v>395</v>
      </c>
      <c r="C3899" s="43" t="s">
        <v>734</v>
      </c>
      <c r="D3899" s="43" t="s">
        <v>55</v>
      </c>
      <c r="E3899" s="43" t="s">
        <v>2510</v>
      </c>
      <c r="F3899" s="43" t="s">
        <v>395</v>
      </c>
      <c r="G3899" s="43" t="s">
        <v>4654</v>
      </c>
      <c r="H3899" s="76">
        <v>17</v>
      </c>
      <c r="I3899" s="229"/>
      <c r="J3899" s="73">
        <f t="shared" si="180"/>
        <v>0</v>
      </c>
      <c r="K3899" s="73">
        <f t="shared" si="181"/>
        <v>0</v>
      </c>
      <c r="L3899" s="3" t="e">
        <f t="shared" si="182"/>
        <v>#N/A</v>
      </c>
    </row>
    <row r="3900" spans="1:12" x14ac:dyDescent="0.25">
      <c r="A3900" s="43" t="s">
        <v>47</v>
      </c>
      <c r="B3900" s="43" t="s">
        <v>395</v>
      </c>
      <c r="C3900" s="43" t="s">
        <v>734</v>
      </c>
      <c r="D3900" s="43" t="s">
        <v>55</v>
      </c>
      <c r="E3900" s="43" t="s">
        <v>2510</v>
      </c>
      <c r="F3900" s="43" t="s">
        <v>395</v>
      </c>
      <c r="G3900" s="43" t="s">
        <v>4654</v>
      </c>
      <c r="H3900" s="76">
        <v>33</v>
      </c>
      <c r="I3900" s="229"/>
      <c r="J3900" s="73">
        <f t="shared" si="180"/>
        <v>0</v>
      </c>
      <c r="K3900" s="73">
        <f t="shared" si="181"/>
        <v>0</v>
      </c>
      <c r="L3900" s="3" t="e">
        <f t="shared" si="182"/>
        <v>#N/A</v>
      </c>
    </row>
    <row r="3901" spans="1:12" x14ac:dyDescent="0.25">
      <c r="A3901" s="43" t="s">
        <v>47</v>
      </c>
      <c r="B3901" s="43" t="s">
        <v>395</v>
      </c>
      <c r="C3901" s="43" t="s">
        <v>734</v>
      </c>
      <c r="D3901" s="43" t="s">
        <v>55</v>
      </c>
      <c r="E3901" s="43" t="s">
        <v>2510</v>
      </c>
      <c r="F3901" s="43" t="s">
        <v>395</v>
      </c>
      <c r="G3901" s="43" t="s">
        <v>4654</v>
      </c>
      <c r="H3901" s="76">
        <v>2096</v>
      </c>
      <c r="I3901" s="229"/>
      <c r="J3901" s="73">
        <f t="shared" si="180"/>
        <v>0</v>
      </c>
      <c r="K3901" s="73">
        <f t="shared" si="181"/>
        <v>0</v>
      </c>
      <c r="L3901" s="3" t="e">
        <f t="shared" si="182"/>
        <v>#N/A</v>
      </c>
    </row>
    <row r="3902" spans="1:12" x14ac:dyDescent="0.25">
      <c r="A3902" s="43" t="s">
        <v>47</v>
      </c>
      <c r="B3902" s="43" t="s">
        <v>395</v>
      </c>
      <c r="C3902" s="43" t="s">
        <v>734</v>
      </c>
      <c r="D3902" s="43" t="s">
        <v>55</v>
      </c>
      <c r="E3902" s="43" t="s">
        <v>2510</v>
      </c>
      <c r="F3902" s="43" t="s">
        <v>395</v>
      </c>
      <c r="G3902" s="43" t="s">
        <v>4654</v>
      </c>
      <c r="H3902" s="76">
        <v>27</v>
      </c>
      <c r="I3902" s="229"/>
      <c r="J3902" s="73">
        <f t="shared" si="180"/>
        <v>0</v>
      </c>
      <c r="K3902" s="73">
        <f t="shared" si="181"/>
        <v>0</v>
      </c>
      <c r="L3902" s="3" t="e">
        <f t="shared" si="182"/>
        <v>#N/A</v>
      </c>
    </row>
    <row r="3903" spans="1:12" x14ac:dyDescent="0.25">
      <c r="A3903" s="43" t="s">
        <v>47</v>
      </c>
      <c r="B3903" s="43" t="s">
        <v>395</v>
      </c>
      <c r="C3903" s="43" t="s">
        <v>734</v>
      </c>
      <c r="D3903" s="43" t="s">
        <v>55</v>
      </c>
      <c r="E3903" s="43" t="s">
        <v>2510</v>
      </c>
      <c r="F3903" s="43" t="s">
        <v>395</v>
      </c>
      <c r="G3903" s="43" t="s">
        <v>4654</v>
      </c>
      <c r="H3903" s="76">
        <v>5</v>
      </c>
      <c r="I3903" s="229"/>
      <c r="J3903" s="73">
        <f t="shared" si="180"/>
        <v>0</v>
      </c>
      <c r="K3903" s="73">
        <f t="shared" si="181"/>
        <v>0</v>
      </c>
      <c r="L3903" s="3" t="e">
        <f t="shared" si="182"/>
        <v>#N/A</v>
      </c>
    </row>
    <row r="3904" spans="1:12" x14ac:dyDescent="0.25">
      <c r="A3904" s="43" t="s">
        <v>47</v>
      </c>
      <c r="B3904" s="43" t="s">
        <v>395</v>
      </c>
      <c r="C3904" s="43" t="s">
        <v>734</v>
      </c>
      <c r="D3904" s="43" t="s">
        <v>55</v>
      </c>
      <c r="E3904" s="43" t="s">
        <v>2510</v>
      </c>
      <c r="F3904" s="43" t="s">
        <v>395</v>
      </c>
      <c r="G3904" s="43" t="s">
        <v>4654</v>
      </c>
      <c r="H3904" s="76">
        <v>35</v>
      </c>
      <c r="I3904" s="229"/>
      <c r="J3904" s="73">
        <f t="shared" si="180"/>
        <v>0</v>
      </c>
      <c r="K3904" s="73">
        <f t="shared" si="181"/>
        <v>0</v>
      </c>
      <c r="L3904" s="3" t="e">
        <f t="shared" si="182"/>
        <v>#N/A</v>
      </c>
    </row>
    <row r="3905" spans="1:12" x14ac:dyDescent="0.25">
      <c r="A3905" s="43" t="s">
        <v>47</v>
      </c>
      <c r="B3905" s="43" t="s">
        <v>395</v>
      </c>
      <c r="C3905" s="43" t="s">
        <v>734</v>
      </c>
      <c r="D3905" s="43" t="s">
        <v>55</v>
      </c>
      <c r="E3905" s="43" t="s">
        <v>2510</v>
      </c>
      <c r="F3905" s="43" t="s">
        <v>395</v>
      </c>
      <c r="G3905" s="43" t="s">
        <v>4654</v>
      </c>
      <c r="H3905" s="76">
        <v>73</v>
      </c>
      <c r="I3905" s="229"/>
      <c r="J3905" s="73">
        <f t="shared" si="180"/>
        <v>0</v>
      </c>
      <c r="K3905" s="73">
        <f t="shared" si="181"/>
        <v>0</v>
      </c>
      <c r="L3905" s="3" t="e">
        <f t="shared" si="182"/>
        <v>#N/A</v>
      </c>
    </row>
    <row r="3906" spans="1:12" x14ac:dyDescent="0.25">
      <c r="A3906" s="43" t="s">
        <v>47</v>
      </c>
      <c r="B3906" s="43" t="s">
        <v>395</v>
      </c>
      <c r="C3906" s="43" t="s">
        <v>734</v>
      </c>
      <c r="D3906" s="43" t="s">
        <v>55</v>
      </c>
      <c r="E3906" s="43" t="s">
        <v>2510</v>
      </c>
      <c r="F3906" s="43" t="s">
        <v>395</v>
      </c>
      <c r="G3906" s="43" t="s">
        <v>4654</v>
      </c>
      <c r="H3906" s="76">
        <v>74</v>
      </c>
      <c r="I3906" s="229"/>
      <c r="J3906" s="73">
        <f t="shared" si="180"/>
        <v>0</v>
      </c>
      <c r="K3906" s="73">
        <f t="shared" si="181"/>
        <v>0</v>
      </c>
      <c r="L3906" s="3" t="e">
        <f t="shared" si="182"/>
        <v>#N/A</v>
      </c>
    </row>
    <row r="3907" spans="1:12" x14ac:dyDescent="0.25">
      <c r="A3907" s="43" t="s">
        <v>47</v>
      </c>
      <c r="B3907" s="43" t="s">
        <v>395</v>
      </c>
      <c r="C3907" s="43" t="s">
        <v>734</v>
      </c>
      <c r="D3907" s="43" t="s">
        <v>55</v>
      </c>
      <c r="E3907" s="43" t="s">
        <v>2510</v>
      </c>
      <c r="F3907" s="43" t="s">
        <v>395</v>
      </c>
      <c r="G3907" s="43" t="s">
        <v>4654</v>
      </c>
      <c r="H3907" s="76">
        <v>372</v>
      </c>
      <c r="I3907" s="229"/>
      <c r="J3907" s="73">
        <f t="shared" si="180"/>
        <v>0</v>
      </c>
      <c r="K3907" s="73">
        <f t="shared" si="181"/>
        <v>0</v>
      </c>
      <c r="L3907" s="3" t="e">
        <f t="shared" si="182"/>
        <v>#N/A</v>
      </c>
    </row>
    <row r="3908" spans="1:12" x14ac:dyDescent="0.25">
      <c r="A3908" s="43" t="s">
        <v>47</v>
      </c>
      <c r="B3908" s="43" t="s">
        <v>395</v>
      </c>
      <c r="C3908" s="43" t="s">
        <v>734</v>
      </c>
      <c r="D3908" s="43" t="s">
        <v>55</v>
      </c>
      <c r="E3908" s="43" t="s">
        <v>2510</v>
      </c>
      <c r="F3908" s="43" t="s">
        <v>395</v>
      </c>
      <c r="G3908" s="43" t="s">
        <v>4654</v>
      </c>
      <c r="H3908" s="76">
        <v>5</v>
      </c>
      <c r="I3908" s="229"/>
      <c r="J3908" s="73">
        <f t="shared" si="180"/>
        <v>0</v>
      </c>
      <c r="K3908" s="73">
        <f t="shared" si="181"/>
        <v>0</v>
      </c>
      <c r="L3908" s="3" t="e">
        <f t="shared" si="182"/>
        <v>#N/A</v>
      </c>
    </row>
    <row r="3909" spans="1:12" x14ac:dyDescent="0.25">
      <c r="A3909" s="43" t="s">
        <v>47</v>
      </c>
      <c r="B3909" s="43" t="s">
        <v>395</v>
      </c>
      <c r="C3909" s="43" t="s">
        <v>734</v>
      </c>
      <c r="D3909" s="43" t="s">
        <v>55</v>
      </c>
      <c r="E3909" s="43" t="s">
        <v>2510</v>
      </c>
      <c r="F3909" s="43" t="s">
        <v>395</v>
      </c>
      <c r="G3909" s="43" t="s">
        <v>4654</v>
      </c>
      <c r="H3909" s="76">
        <v>321</v>
      </c>
      <c r="I3909" s="229"/>
      <c r="J3909" s="73">
        <f t="shared" si="180"/>
        <v>0</v>
      </c>
      <c r="K3909" s="73">
        <f t="shared" si="181"/>
        <v>0</v>
      </c>
      <c r="L3909" s="3" t="e">
        <f t="shared" si="182"/>
        <v>#N/A</v>
      </c>
    </row>
    <row r="3910" spans="1:12" x14ac:dyDescent="0.25">
      <c r="A3910" s="43" t="s">
        <v>47</v>
      </c>
      <c r="B3910" s="43" t="s">
        <v>395</v>
      </c>
      <c r="C3910" s="43" t="s">
        <v>734</v>
      </c>
      <c r="D3910" s="43" t="s">
        <v>55</v>
      </c>
      <c r="E3910" s="43" t="s">
        <v>2510</v>
      </c>
      <c r="F3910" s="43" t="s">
        <v>395</v>
      </c>
      <c r="G3910" s="43" t="s">
        <v>4654</v>
      </c>
      <c r="H3910" s="76">
        <v>1575</v>
      </c>
      <c r="I3910" s="229"/>
      <c r="J3910" s="73">
        <f t="shared" si="180"/>
        <v>0</v>
      </c>
      <c r="K3910" s="73">
        <f t="shared" si="181"/>
        <v>0</v>
      </c>
      <c r="L3910" s="3" t="e">
        <f t="shared" si="182"/>
        <v>#N/A</v>
      </c>
    </row>
    <row r="3911" spans="1:12" x14ac:dyDescent="0.25">
      <c r="A3911" s="43" t="s">
        <v>47</v>
      </c>
      <c r="B3911" s="43" t="s">
        <v>395</v>
      </c>
      <c r="C3911" s="43" t="s">
        <v>734</v>
      </c>
      <c r="D3911" s="43" t="s">
        <v>55</v>
      </c>
      <c r="E3911" s="43" t="s">
        <v>2510</v>
      </c>
      <c r="F3911" s="43" t="s">
        <v>395</v>
      </c>
      <c r="G3911" s="43" t="s">
        <v>4654</v>
      </c>
      <c r="H3911" s="76">
        <v>62</v>
      </c>
      <c r="I3911" s="229"/>
      <c r="J3911" s="73">
        <f t="shared" ref="J3911:J3974" si="183">I3911*$J$5</f>
        <v>0</v>
      </c>
      <c r="K3911" s="73">
        <f t="shared" ref="K3911:K3974" si="184">(I3911+J3911)*H3911</f>
        <v>0</v>
      </c>
      <c r="L3911" s="3" t="e">
        <f t="shared" ref="L3911:L3974" si="185">MATCH(C3911,$C$7237:$C$7264,0)</f>
        <v>#N/A</v>
      </c>
    </row>
    <row r="3912" spans="1:12" x14ac:dyDescent="0.25">
      <c r="A3912" s="43" t="s">
        <v>47</v>
      </c>
      <c r="B3912" s="43" t="s">
        <v>395</v>
      </c>
      <c r="C3912" s="43" t="s">
        <v>734</v>
      </c>
      <c r="D3912" s="43" t="s">
        <v>55</v>
      </c>
      <c r="E3912" s="43" t="s">
        <v>2510</v>
      </c>
      <c r="F3912" s="43" t="s">
        <v>395</v>
      </c>
      <c r="G3912" s="43" t="s">
        <v>4654</v>
      </c>
      <c r="H3912" s="76">
        <v>209</v>
      </c>
      <c r="I3912" s="229"/>
      <c r="J3912" s="73">
        <f t="shared" si="183"/>
        <v>0</v>
      </c>
      <c r="K3912" s="73">
        <f t="shared" si="184"/>
        <v>0</v>
      </c>
      <c r="L3912" s="3" t="e">
        <f t="shared" si="185"/>
        <v>#N/A</v>
      </c>
    </row>
    <row r="3913" spans="1:12" x14ac:dyDescent="0.25">
      <c r="A3913" s="43" t="s">
        <v>47</v>
      </c>
      <c r="B3913" s="43" t="s">
        <v>395</v>
      </c>
      <c r="C3913" s="43" t="s">
        <v>734</v>
      </c>
      <c r="D3913" s="43" t="s">
        <v>55</v>
      </c>
      <c r="E3913" s="43" t="s">
        <v>2510</v>
      </c>
      <c r="F3913" s="43" t="s">
        <v>395</v>
      </c>
      <c r="G3913" s="43" t="s">
        <v>4654</v>
      </c>
      <c r="H3913" s="76">
        <v>9</v>
      </c>
      <c r="I3913" s="229"/>
      <c r="J3913" s="73">
        <f t="shared" si="183"/>
        <v>0</v>
      </c>
      <c r="K3913" s="73">
        <f t="shared" si="184"/>
        <v>0</v>
      </c>
      <c r="L3913" s="3" t="e">
        <f t="shared" si="185"/>
        <v>#N/A</v>
      </c>
    </row>
    <row r="3914" spans="1:12" x14ac:dyDescent="0.25">
      <c r="A3914" s="43" t="s">
        <v>47</v>
      </c>
      <c r="B3914" s="43" t="s">
        <v>395</v>
      </c>
      <c r="C3914" s="43" t="s">
        <v>734</v>
      </c>
      <c r="D3914" s="43" t="s">
        <v>55</v>
      </c>
      <c r="E3914" s="43" t="s">
        <v>2510</v>
      </c>
      <c r="F3914" s="43" t="s">
        <v>395</v>
      </c>
      <c r="G3914" s="43" t="s">
        <v>4654</v>
      </c>
      <c r="H3914" s="76">
        <v>4</v>
      </c>
      <c r="I3914" s="229"/>
      <c r="J3914" s="73">
        <f t="shared" si="183"/>
        <v>0</v>
      </c>
      <c r="K3914" s="73">
        <f t="shared" si="184"/>
        <v>0</v>
      </c>
      <c r="L3914" s="3" t="e">
        <f t="shared" si="185"/>
        <v>#N/A</v>
      </c>
    </row>
    <row r="3915" spans="1:12" x14ac:dyDescent="0.25">
      <c r="A3915" s="43" t="s">
        <v>47</v>
      </c>
      <c r="B3915" s="43" t="s">
        <v>395</v>
      </c>
      <c r="C3915" s="43" t="s">
        <v>734</v>
      </c>
      <c r="D3915" s="43" t="s">
        <v>55</v>
      </c>
      <c r="E3915" s="43" t="s">
        <v>2510</v>
      </c>
      <c r="F3915" s="43" t="s">
        <v>395</v>
      </c>
      <c r="G3915" s="43" t="s">
        <v>4654</v>
      </c>
      <c r="H3915" s="76">
        <v>359</v>
      </c>
      <c r="I3915" s="229"/>
      <c r="J3915" s="73">
        <f t="shared" si="183"/>
        <v>0</v>
      </c>
      <c r="K3915" s="73">
        <f t="shared" si="184"/>
        <v>0</v>
      </c>
      <c r="L3915" s="3" t="e">
        <f t="shared" si="185"/>
        <v>#N/A</v>
      </c>
    </row>
    <row r="3916" spans="1:12" x14ac:dyDescent="0.25">
      <c r="A3916" s="43" t="s">
        <v>47</v>
      </c>
      <c r="B3916" s="43" t="s">
        <v>395</v>
      </c>
      <c r="C3916" s="43" t="s">
        <v>734</v>
      </c>
      <c r="D3916" s="43" t="s">
        <v>55</v>
      </c>
      <c r="E3916" s="43" t="s">
        <v>2510</v>
      </c>
      <c r="F3916" s="43" t="s">
        <v>395</v>
      </c>
      <c r="G3916" s="43" t="s">
        <v>4654</v>
      </c>
      <c r="H3916" s="76">
        <v>269</v>
      </c>
      <c r="I3916" s="229"/>
      <c r="J3916" s="73">
        <f t="shared" si="183"/>
        <v>0</v>
      </c>
      <c r="K3916" s="73">
        <f t="shared" si="184"/>
        <v>0</v>
      </c>
      <c r="L3916" s="3" t="e">
        <f t="shared" si="185"/>
        <v>#N/A</v>
      </c>
    </row>
    <row r="3917" spans="1:12" x14ac:dyDescent="0.25">
      <c r="A3917" s="43" t="s">
        <v>47</v>
      </c>
      <c r="B3917" s="43" t="s">
        <v>395</v>
      </c>
      <c r="C3917" s="43" t="s">
        <v>734</v>
      </c>
      <c r="D3917" s="43" t="s">
        <v>55</v>
      </c>
      <c r="E3917" s="43" t="s">
        <v>2510</v>
      </c>
      <c r="F3917" s="43" t="s">
        <v>395</v>
      </c>
      <c r="G3917" s="43" t="s">
        <v>4654</v>
      </c>
      <c r="H3917" s="76">
        <v>233</v>
      </c>
      <c r="I3917" s="229"/>
      <c r="J3917" s="73">
        <f t="shared" si="183"/>
        <v>0</v>
      </c>
      <c r="K3917" s="73">
        <f t="shared" si="184"/>
        <v>0</v>
      </c>
      <c r="L3917" s="3" t="e">
        <f t="shared" si="185"/>
        <v>#N/A</v>
      </c>
    </row>
    <row r="3918" spans="1:12" x14ac:dyDescent="0.25">
      <c r="A3918" s="43" t="s">
        <v>47</v>
      </c>
      <c r="B3918" s="43" t="s">
        <v>395</v>
      </c>
      <c r="C3918" s="43" t="s">
        <v>734</v>
      </c>
      <c r="D3918" s="43" t="s">
        <v>55</v>
      </c>
      <c r="E3918" s="43" t="s">
        <v>2510</v>
      </c>
      <c r="F3918" s="43" t="s">
        <v>395</v>
      </c>
      <c r="G3918" s="43" t="s">
        <v>4654</v>
      </c>
      <c r="H3918" s="76">
        <v>107</v>
      </c>
      <c r="I3918" s="229"/>
      <c r="J3918" s="73">
        <f t="shared" si="183"/>
        <v>0</v>
      </c>
      <c r="K3918" s="73">
        <f t="shared" si="184"/>
        <v>0</v>
      </c>
      <c r="L3918" s="3" t="e">
        <f t="shared" si="185"/>
        <v>#N/A</v>
      </c>
    </row>
    <row r="3919" spans="1:12" x14ac:dyDescent="0.25">
      <c r="A3919" s="43" t="s">
        <v>47</v>
      </c>
      <c r="B3919" s="43" t="s">
        <v>395</v>
      </c>
      <c r="C3919" s="43" t="s">
        <v>734</v>
      </c>
      <c r="D3919" s="43" t="s">
        <v>55</v>
      </c>
      <c r="E3919" s="43" t="s">
        <v>2510</v>
      </c>
      <c r="F3919" s="43" t="s">
        <v>395</v>
      </c>
      <c r="G3919" s="43" t="s">
        <v>4654</v>
      </c>
      <c r="H3919" s="76">
        <v>244</v>
      </c>
      <c r="I3919" s="229"/>
      <c r="J3919" s="73">
        <f t="shared" si="183"/>
        <v>0</v>
      </c>
      <c r="K3919" s="73">
        <f t="shared" si="184"/>
        <v>0</v>
      </c>
      <c r="L3919" s="3" t="e">
        <f t="shared" si="185"/>
        <v>#N/A</v>
      </c>
    </row>
    <row r="3920" spans="1:12" x14ac:dyDescent="0.25">
      <c r="A3920" s="43" t="s">
        <v>47</v>
      </c>
      <c r="B3920" s="43" t="s">
        <v>395</v>
      </c>
      <c r="C3920" s="43" t="s">
        <v>734</v>
      </c>
      <c r="D3920" s="43" t="s">
        <v>55</v>
      </c>
      <c r="E3920" s="43" t="s">
        <v>2510</v>
      </c>
      <c r="F3920" s="43" t="s">
        <v>395</v>
      </c>
      <c r="G3920" s="43" t="s">
        <v>4654</v>
      </c>
      <c r="H3920" s="76">
        <v>420</v>
      </c>
      <c r="I3920" s="229"/>
      <c r="J3920" s="73">
        <f t="shared" si="183"/>
        <v>0</v>
      </c>
      <c r="K3920" s="73">
        <f t="shared" si="184"/>
        <v>0</v>
      </c>
      <c r="L3920" s="3" t="e">
        <f t="shared" si="185"/>
        <v>#N/A</v>
      </c>
    </row>
    <row r="3921" spans="1:12" x14ac:dyDescent="0.25">
      <c r="A3921" s="43" t="s">
        <v>47</v>
      </c>
      <c r="B3921" s="43" t="s">
        <v>395</v>
      </c>
      <c r="C3921" s="43" t="s">
        <v>734</v>
      </c>
      <c r="D3921" s="43" t="s">
        <v>55</v>
      </c>
      <c r="E3921" s="43" t="s">
        <v>2510</v>
      </c>
      <c r="F3921" s="43" t="s">
        <v>395</v>
      </c>
      <c r="G3921" s="43" t="s">
        <v>4654</v>
      </c>
      <c r="H3921" s="76">
        <v>706</v>
      </c>
      <c r="I3921" s="229"/>
      <c r="J3921" s="73">
        <f t="shared" si="183"/>
        <v>0</v>
      </c>
      <c r="K3921" s="73">
        <f t="shared" si="184"/>
        <v>0</v>
      </c>
      <c r="L3921" s="3" t="e">
        <f t="shared" si="185"/>
        <v>#N/A</v>
      </c>
    </row>
    <row r="3922" spans="1:12" x14ac:dyDescent="0.25">
      <c r="A3922" s="43" t="s">
        <v>47</v>
      </c>
      <c r="B3922" s="43" t="s">
        <v>395</v>
      </c>
      <c r="C3922" s="43" t="s">
        <v>734</v>
      </c>
      <c r="D3922" s="43" t="s">
        <v>55</v>
      </c>
      <c r="E3922" s="43" t="s">
        <v>2510</v>
      </c>
      <c r="F3922" s="43" t="s">
        <v>395</v>
      </c>
      <c r="G3922" s="43" t="s">
        <v>4654</v>
      </c>
      <c r="H3922" s="76">
        <v>71</v>
      </c>
      <c r="I3922" s="229"/>
      <c r="J3922" s="73">
        <f t="shared" si="183"/>
        <v>0</v>
      </c>
      <c r="K3922" s="73">
        <f t="shared" si="184"/>
        <v>0</v>
      </c>
      <c r="L3922" s="3" t="e">
        <f t="shared" si="185"/>
        <v>#N/A</v>
      </c>
    </row>
    <row r="3923" spans="1:12" x14ac:dyDescent="0.25">
      <c r="A3923" s="43" t="s">
        <v>47</v>
      </c>
      <c r="B3923" s="43" t="s">
        <v>395</v>
      </c>
      <c r="C3923" s="43" t="s">
        <v>734</v>
      </c>
      <c r="D3923" s="43" t="s">
        <v>55</v>
      </c>
      <c r="E3923" s="43" t="s">
        <v>2510</v>
      </c>
      <c r="F3923" s="43" t="s">
        <v>395</v>
      </c>
      <c r="G3923" s="43" t="s">
        <v>4654</v>
      </c>
      <c r="H3923" s="76">
        <v>1781</v>
      </c>
      <c r="I3923" s="229"/>
      <c r="J3923" s="73">
        <f t="shared" si="183"/>
        <v>0</v>
      </c>
      <c r="K3923" s="73">
        <f t="shared" si="184"/>
        <v>0</v>
      </c>
      <c r="L3923" s="3" t="e">
        <f t="shared" si="185"/>
        <v>#N/A</v>
      </c>
    </row>
    <row r="3924" spans="1:12" x14ac:dyDescent="0.25">
      <c r="A3924" s="43" t="s">
        <v>47</v>
      </c>
      <c r="B3924" s="43" t="s">
        <v>395</v>
      </c>
      <c r="C3924" s="43" t="s">
        <v>734</v>
      </c>
      <c r="D3924" s="43" t="s">
        <v>55</v>
      </c>
      <c r="E3924" s="43" t="s">
        <v>2510</v>
      </c>
      <c r="F3924" s="43" t="s">
        <v>395</v>
      </c>
      <c r="G3924" s="43" t="s">
        <v>4654</v>
      </c>
      <c r="H3924" s="76">
        <v>29</v>
      </c>
      <c r="I3924" s="229"/>
      <c r="J3924" s="73">
        <f t="shared" si="183"/>
        <v>0</v>
      </c>
      <c r="K3924" s="73">
        <f t="shared" si="184"/>
        <v>0</v>
      </c>
      <c r="L3924" s="3" t="e">
        <f t="shared" si="185"/>
        <v>#N/A</v>
      </c>
    </row>
    <row r="3925" spans="1:12" x14ac:dyDescent="0.25">
      <c r="A3925" s="43" t="s">
        <v>47</v>
      </c>
      <c r="B3925" s="43" t="s">
        <v>395</v>
      </c>
      <c r="C3925" s="43" t="s">
        <v>734</v>
      </c>
      <c r="D3925" s="43" t="s">
        <v>55</v>
      </c>
      <c r="E3925" s="43" t="s">
        <v>2510</v>
      </c>
      <c r="F3925" s="43" t="s">
        <v>395</v>
      </c>
      <c r="G3925" s="43" t="s">
        <v>4654</v>
      </c>
      <c r="H3925" s="76">
        <v>315</v>
      </c>
      <c r="I3925" s="229"/>
      <c r="J3925" s="73">
        <f t="shared" si="183"/>
        <v>0</v>
      </c>
      <c r="K3925" s="73">
        <f t="shared" si="184"/>
        <v>0</v>
      </c>
      <c r="L3925" s="3" t="e">
        <f t="shared" si="185"/>
        <v>#N/A</v>
      </c>
    </row>
    <row r="3926" spans="1:12" x14ac:dyDescent="0.25">
      <c r="A3926" s="43" t="s">
        <v>47</v>
      </c>
      <c r="B3926" s="43" t="s">
        <v>395</v>
      </c>
      <c r="C3926" s="43" t="s">
        <v>734</v>
      </c>
      <c r="D3926" s="43" t="s">
        <v>55</v>
      </c>
      <c r="E3926" s="43" t="s">
        <v>2510</v>
      </c>
      <c r="F3926" s="43" t="s">
        <v>395</v>
      </c>
      <c r="G3926" s="43" t="s">
        <v>4654</v>
      </c>
      <c r="H3926" s="76">
        <v>75</v>
      </c>
      <c r="I3926" s="229"/>
      <c r="J3926" s="73">
        <f t="shared" si="183"/>
        <v>0</v>
      </c>
      <c r="K3926" s="73">
        <f t="shared" si="184"/>
        <v>0</v>
      </c>
      <c r="L3926" s="3" t="e">
        <f t="shared" si="185"/>
        <v>#N/A</v>
      </c>
    </row>
    <row r="3927" spans="1:12" x14ac:dyDescent="0.25">
      <c r="A3927" s="43" t="s">
        <v>47</v>
      </c>
      <c r="B3927" s="43" t="s">
        <v>395</v>
      </c>
      <c r="C3927" s="43" t="s">
        <v>734</v>
      </c>
      <c r="D3927" s="43" t="s">
        <v>55</v>
      </c>
      <c r="E3927" s="43" t="s">
        <v>2510</v>
      </c>
      <c r="F3927" s="43" t="s">
        <v>395</v>
      </c>
      <c r="G3927" s="43" t="s">
        <v>4654</v>
      </c>
      <c r="H3927" s="76">
        <v>33</v>
      </c>
      <c r="I3927" s="229"/>
      <c r="J3927" s="73">
        <f t="shared" si="183"/>
        <v>0</v>
      </c>
      <c r="K3927" s="73">
        <f t="shared" si="184"/>
        <v>0</v>
      </c>
      <c r="L3927" s="3" t="e">
        <f t="shared" si="185"/>
        <v>#N/A</v>
      </c>
    </row>
    <row r="3928" spans="1:12" x14ac:dyDescent="0.25">
      <c r="A3928" s="43" t="s">
        <v>47</v>
      </c>
      <c r="B3928" s="43" t="s">
        <v>395</v>
      </c>
      <c r="C3928" s="43" t="s">
        <v>734</v>
      </c>
      <c r="D3928" s="43" t="s">
        <v>55</v>
      </c>
      <c r="E3928" s="43" t="s">
        <v>2510</v>
      </c>
      <c r="F3928" s="43" t="s">
        <v>395</v>
      </c>
      <c r="G3928" s="43" t="s">
        <v>4654</v>
      </c>
      <c r="H3928" s="76">
        <v>7</v>
      </c>
      <c r="I3928" s="229"/>
      <c r="J3928" s="73">
        <f t="shared" si="183"/>
        <v>0</v>
      </c>
      <c r="K3928" s="73">
        <f t="shared" si="184"/>
        <v>0</v>
      </c>
      <c r="L3928" s="3" t="e">
        <f t="shared" si="185"/>
        <v>#N/A</v>
      </c>
    </row>
    <row r="3929" spans="1:12" x14ac:dyDescent="0.25">
      <c r="A3929" s="43" t="s">
        <v>47</v>
      </c>
      <c r="B3929" s="43" t="s">
        <v>395</v>
      </c>
      <c r="C3929" s="43" t="s">
        <v>734</v>
      </c>
      <c r="D3929" s="43" t="s">
        <v>55</v>
      </c>
      <c r="E3929" s="43" t="s">
        <v>2510</v>
      </c>
      <c r="F3929" s="43" t="s">
        <v>395</v>
      </c>
      <c r="G3929" s="43" t="s">
        <v>4654</v>
      </c>
      <c r="H3929" s="76">
        <v>8</v>
      </c>
      <c r="I3929" s="229"/>
      <c r="J3929" s="73">
        <f t="shared" si="183"/>
        <v>0</v>
      </c>
      <c r="K3929" s="73">
        <f t="shared" si="184"/>
        <v>0</v>
      </c>
      <c r="L3929" s="3" t="e">
        <f t="shared" si="185"/>
        <v>#N/A</v>
      </c>
    </row>
    <row r="3930" spans="1:12" x14ac:dyDescent="0.25">
      <c r="A3930" s="43" t="s">
        <v>47</v>
      </c>
      <c r="B3930" s="43" t="s">
        <v>395</v>
      </c>
      <c r="C3930" s="43" t="s">
        <v>734</v>
      </c>
      <c r="D3930" s="43" t="s">
        <v>55</v>
      </c>
      <c r="E3930" s="43" t="s">
        <v>2510</v>
      </c>
      <c r="F3930" s="43" t="s">
        <v>395</v>
      </c>
      <c r="G3930" s="43" t="s">
        <v>4654</v>
      </c>
      <c r="H3930" s="76">
        <v>38</v>
      </c>
      <c r="I3930" s="229"/>
      <c r="J3930" s="73">
        <f t="shared" si="183"/>
        <v>0</v>
      </c>
      <c r="K3930" s="73">
        <f t="shared" si="184"/>
        <v>0</v>
      </c>
      <c r="L3930" s="3" t="e">
        <f t="shared" si="185"/>
        <v>#N/A</v>
      </c>
    </row>
    <row r="3931" spans="1:12" x14ac:dyDescent="0.25">
      <c r="A3931" s="43" t="s">
        <v>47</v>
      </c>
      <c r="B3931" s="43" t="s">
        <v>395</v>
      </c>
      <c r="C3931" s="43" t="s">
        <v>734</v>
      </c>
      <c r="D3931" s="43" t="s">
        <v>55</v>
      </c>
      <c r="E3931" s="43" t="s">
        <v>2510</v>
      </c>
      <c r="F3931" s="43" t="s">
        <v>395</v>
      </c>
      <c r="G3931" s="43" t="s">
        <v>4654</v>
      </c>
      <c r="H3931" s="76">
        <v>130</v>
      </c>
      <c r="I3931" s="229"/>
      <c r="J3931" s="73">
        <f t="shared" si="183"/>
        <v>0</v>
      </c>
      <c r="K3931" s="73">
        <f t="shared" si="184"/>
        <v>0</v>
      </c>
      <c r="L3931" s="3" t="e">
        <f t="shared" si="185"/>
        <v>#N/A</v>
      </c>
    </row>
    <row r="3932" spans="1:12" x14ac:dyDescent="0.25">
      <c r="A3932" s="43" t="s">
        <v>47</v>
      </c>
      <c r="B3932" s="43" t="s">
        <v>395</v>
      </c>
      <c r="C3932" s="43" t="s">
        <v>734</v>
      </c>
      <c r="D3932" s="43" t="s">
        <v>55</v>
      </c>
      <c r="E3932" s="43" t="s">
        <v>2510</v>
      </c>
      <c r="F3932" s="43" t="s">
        <v>395</v>
      </c>
      <c r="G3932" s="43" t="s">
        <v>4654</v>
      </c>
      <c r="H3932" s="76">
        <v>150</v>
      </c>
      <c r="I3932" s="229"/>
      <c r="J3932" s="73">
        <f t="shared" si="183"/>
        <v>0</v>
      </c>
      <c r="K3932" s="73">
        <f t="shared" si="184"/>
        <v>0</v>
      </c>
      <c r="L3932" s="3" t="e">
        <f t="shared" si="185"/>
        <v>#N/A</v>
      </c>
    </row>
    <row r="3933" spans="1:12" x14ac:dyDescent="0.25">
      <c r="A3933" s="43" t="s">
        <v>47</v>
      </c>
      <c r="B3933" s="43" t="s">
        <v>395</v>
      </c>
      <c r="C3933" s="43" t="s">
        <v>734</v>
      </c>
      <c r="D3933" s="43" t="s">
        <v>55</v>
      </c>
      <c r="E3933" s="43" t="s">
        <v>2510</v>
      </c>
      <c r="F3933" s="43" t="s">
        <v>395</v>
      </c>
      <c r="G3933" s="43" t="s">
        <v>4654</v>
      </c>
      <c r="H3933" s="76">
        <v>58</v>
      </c>
      <c r="I3933" s="229"/>
      <c r="J3933" s="73">
        <f t="shared" si="183"/>
        <v>0</v>
      </c>
      <c r="K3933" s="73">
        <f t="shared" si="184"/>
        <v>0</v>
      </c>
      <c r="L3933" s="3" t="e">
        <f t="shared" si="185"/>
        <v>#N/A</v>
      </c>
    </row>
    <row r="3934" spans="1:12" x14ac:dyDescent="0.25">
      <c r="A3934" s="43" t="s">
        <v>47</v>
      </c>
      <c r="B3934" s="43" t="s">
        <v>395</v>
      </c>
      <c r="C3934" s="43" t="s">
        <v>734</v>
      </c>
      <c r="D3934" s="43" t="s">
        <v>55</v>
      </c>
      <c r="E3934" s="43" t="s">
        <v>2510</v>
      </c>
      <c r="F3934" s="43" t="s">
        <v>395</v>
      </c>
      <c r="G3934" s="43" t="s">
        <v>4654</v>
      </c>
      <c r="H3934" s="76">
        <v>14</v>
      </c>
      <c r="I3934" s="229"/>
      <c r="J3934" s="73">
        <f t="shared" si="183"/>
        <v>0</v>
      </c>
      <c r="K3934" s="73">
        <f t="shared" si="184"/>
        <v>0</v>
      </c>
      <c r="L3934" s="3" t="e">
        <f t="shared" si="185"/>
        <v>#N/A</v>
      </c>
    </row>
    <row r="3935" spans="1:12" x14ac:dyDescent="0.25">
      <c r="A3935" s="43" t="s">
        <v>47</v>
      </c>
      <c r="B3935" s="43" t="s">
        <v>395</v>
      </c>
      <c r="C3935" s="43" t="s">
        <v>734</v>
      </c>
      <c r="D3935" s="43" t="s">
        <v>55</v>
      </c>
      <c r="E3935" s="43" t="s">
        <v>2510</v>
      </c>
      <c r="F3935" s="43" t="s">
        <v>395</v>
      </c>
      <c r="G3935" s="43" t="s">
        <v>4654</v>
      </c>
      <c r="H3935" s="76">
        <v>200</v>
      </c>
      <c r="I3935" s="229"/>
      <c r="J3935" s="73">
        <f t="shared" si="183"/>
        <v>0</v>
      </c>
      <c r="K3935" s="73">
        <f t="shared" si="184"/>
        <v>0</v>
      </c>
      <c r="L3935" s="3" t="e">
        <f t="shared" si="185"/>
        <v>#N/A</v>
      </c>
    </row>
    <row r="3936" spans="1:12" x14ac:dyDescent="0.25">
      <c r="A3936" s="43" t="s">
        <v>47</v>
      </c>
      <c r="B3936" s="43" t="s">
        <v>395</v>
      </c>
      <c r="C3936" s="43" t="s">
        <v>734</v>
      </c>
      <c r="D3936" s="43" t="s">
        <v>55</v>
      </c>
      <c r="E3936" s="43" t="s">
        <v>2510</v>
      </c>
      <c r="F3936" s="43" t="s">
        <v>395</v>
      </c>
      <c r="G3936" s="43" t="s">
        <v>4654</v>
      </c>
      <c r="H3936" s="76">
        <v>42</v>
      </c>
      <c r="I3936" s="229"/>
      <c r="J3936" s="73">
        <f t="shared" si="183"/>
        <v>0</v>
      </c>
      <c r="K3936" s="73">
        <f t="shared" si="184"/>
        <v>0</v>
      </c>
      <c r="L3936" s="3" t="e">
        <f t="shared" si="185"/>
        <v>#N/A</v>
      </c>
    </row>
    <row r="3937" spans="1:12" x14ac:dyDescent="0.25">
      <c r="A3937" s="43" t="s">
        <v>47</v>
      </c>
      <c r="B3937" s="43" t="s">
        <v>395</v>
      </c>
      <c r="C3937" s="43" t="s">
        <v>734</v>
      </c>
      <c r="D3937" s="43" t="s">
        <v>55</v>
      </c>
      <c r="E3937" s="43" t="s">
        <v>2510</v>
      </c>
      <c r="F3937" s="43" t="s">
        <v>395</v>
      </c>
      <c r="G3937" s="43" t="s">
        <v>4654</v>
      </c>
      <c r="H3937" s="76">
        <v>18</v>
      </c>
      <c r="I3937" s="229"/>
      <c r="J3937" s="73">
        <f t="shared" si="183"/>
        <v>0</v>
      </c>
      <c r="K3937" s="73">
        <f t="shared" si="184"/>
        <v>0</v>
      </c>
      <c r="L3937" s="3" t="e">
        <f t="shared" si="185"/>
        <v>#N/A</v>
      </c>
    </row>
    <row r="3938" spans="1:12" x14ac:dyDescent="0.25">
      <c r="A3938" s="43" t="s">
        <v>47</v>
      </c>
      <c r="B3938" s="43" t="s">
        <v>395</v>
      </c>
      <c r="C3938" s="43" t="s">
        <v>734</v>
      </c>
      <c r="D3938" s="43" t="s">
        <v>55</v>
      </c>
      <c r="E3938" s="43" t="s">
        <v>2510</v>
      </c>
      <c r="F3938" s="43" t="s">
        <v>395</v>
      </c>
      <c r="G3938" s="43" t="s">
        <v>4654</v>
      </c>
      <c r="H3938" s="76">
        <v>17</v>
      </c>
      <c r="I3938" s="229"/>
      <c r="J3938" s="73">
        <f t="shared" si="183"/>
        <v>0</v>
      </c>
      <c r="K3938" s="73">
        <f t="shared" si="184"/>
        <v>0</v>
      </c>
      <c r="L3938" s="3" t="e">
        <f t="shared" si="185"/>
        <v>#N/A</v>
      </c>
    </row>
    <row r="3939" spans="1:12" x14ac:dyDescent="0.25">
      <c r="A3939" s="43" t="s">
        <v>47</v>
      </c>
      <c r="B3939" s="43" t="s">
        <v>395</v>
      </c>
      <c r="C3939" s="43" t="s">
        <v>734</v>
      </c>
      <c r="D3939" s="43" t="s">
        <v>55</v>
      </c>
      <c r="E3939" s="43" t="s">
        <v>2510</v>
      </c>
      <c r="F3939" s="43" t="s">
        <v>395</v>
      </c>
      <c r="G3939" s="43" t="s">
        <v>4654</v>
      </c>
      <c r="H3939" s="76">
        <v>350</v>
      </c>
      <c r="I3939" s="229"/>
      <c r="J3939" s="73">
        <f t="shared" si="183"/>
        <v>0</v>
      </c>
      <c r="K3939" s="73">
        <f t="shared" si="184"/>
        <v>0</v>
      </c>
      <c r="L3939" s="3" t="e">
        <f t="shared" si="185"/>
        <v>#N/A</v>
      </c>
    </row>
    <row r="3940" spans="1:12" x14ac:dyDescent="0.25">
      <c r="A3940" s="43" t="s">
        <v>47</v>
      </c>
      <c r="B3940" s="43" t="s">
        <v>395</v>
      </c>
      <c r="C3940" s="43" t="s">
        <v>734</v>
      </c>
      <c r="D3940" s="43" t="s">
        <v>55</v>
      </c>
      <c r="E3940" s="43" t="s">
        <v>2510</v>
      </c>
      <c r="F3940" s="43" t="s">
        <v>395</v>
      </c>
      <c r="G3940" s="43" t="s">
        <v>4654</v>
      </c>
      <c r="H3940" s="76">
        <v>21</v>
      </c>
      <c r="I3940" s="229"/>
      <c r="J3940" s="73">
        <f t="shared" si="183"/>
        <v>0</v>
      </c>
      <c r="K3940" s="73">
        <f t="shared" si="184"/>
        <v>0</v>
      </c>
      <c r="L3940" s="3" t="e">
        <f t="shared" si="185"/>
        <v>#N/A</v>
      </c>
    </row>
    <row r="3941" spans="1:12" x14ac:dyDescent="0.25">
      <c r="A3941" s="43" t="s">
        <v>47</v>
      </c>
      <c r="B3941" s="43" t="s">
        <v>395</v>
      </c>
      <c r="C3941" s="43" t="s">
        <v>734</v>
      </c>
      <c r="D3941" s="43" t="s">
        <v>55</v>
      </c>
      <c r="E3941" s="43" t="s">
        <v>2510</v>
      </c>
      <c r="F3941" s="43" t="s">
        <v>395</v>
      </c>
      <c r="G3941" s="43" t="s">
        <v>4654</v>
      </c>
      <c r="H3941" s="76">
        <v>236</v>
      </c>
      <c r="I3941" s="229"/>
      <c r="J3941" s="73">
        <f t="shared" si="183"/>
        <v>0</v>
      </c>
      <c r="K3941" s="73">
        <f t="shared" si="184"/>
        <v>0</v>
      </c>
      <c r="L3941" s="3" t="e">
        <f t="shared" si="185"/>
        <v>#N/A</v>
      </c>
    </row>
    <row r="3942" spans="1:12" x14ac:dyDescent="0.25">
      <c r="A3942" s="43" t="s">
        <v>47</v>
      </c>
      <c r="B3942" s="43" t="s">
        <v>395</v>
      </c>
      <c r="C3942" s="43" t="s">
        <v>734</v>
      </c>
      <c r="D3942" s="43" t="s">
        <v>55</v>
      </c>
      <c r="E3942" s="43" t="s">
        <v>2510</v>
      </c>
      <c r="F3942" s="43" t="s">
        <v>395</v>
      </c>
      <c r="G3942" s="43" t="s">
        <v>4654</v>
      </c>
      <c r="H3942" s="76">
        <v>73</v>
      </c>
      <c r="I3942" s="229"/>
      <c r="J3942" s="73">
        <f t="shared" si="183"/>
        <v>0</v>
      </c>
      <c r="K3942" s="73">
        <f t="shared" si="184"/>
        <v>0</v>
      </c>
      <c r="L3942" s="3" t="e">
        <f t="shared" si="185"/>
        <v>#N/A</v>
      </c>
    </row>
    <row r="3943" spans="1:12" x14ac:dyDescent="0.25">
      <c r="A3943" s="43" t="s">
        <v>47</v>
      </c>
      <c r="B3943" s="43" t="s">
        <v>395</v>
      </c>
      <c r="C3943" s="43" t="s">
        <v>734</v>
      </c>
      <c r="D3943" s="43" t="s">
        <v>55</v>
      </c>
      <c r="E3943" s="43" t="s">
        <v>2510</v>
      </c>
      <c r="F3943" s="43" t="s">
        <v>395</v>
      </c>
      <c r="G3943" s="43" t="s">
        <v>4654</v>
      </c>
      <c r="H3943" s="76">
        <v>14</v>
      </c>
      <c r="I3943" s="229"/>
      <c r="J3943" s="73">
        <f t="shared" si="183"/>
        <v>0</v>
      </c>
      <c r="K3943" s="73">
        <f t="shared" si="184"/>
        <v>0</v>
      </c>
      <c r="L3943" s="3" t="e">
        <f t="shared" si="185"/>
        <v>#N/A</v>
      </c>
    </row>
    <row r="3944" spans="1:12" x14ac:dyDescent="0.25">
      <c r="A3944" s="43" t="s">
        <v>47</v>
      </c>
      <c r="B3944" s="43" t="s">
        <v>395</v>
      </c>
      <c r="C3944" s="43" t="s">
        <v>734</v>
      </c>
      <c r="D3944" s="43" t="s">
        <v>55</v>
      </c>
      <c r="E3944" s="43" t="s">
        <v>2510</v>
      </c>
      <c r="F3944" s="43" t="s">
        <v>395</v>
      </c>
      <c r="G3944" s="43" t="s">
        <v>4654</v>
      </c>
      <c r="H3944" s="76">
        <v>130</v>
      </c>
      <c r="I3944" s="229"/>
      <c r="J3944" s="73">
        <f t="shared" si="183"/>
        <v>0</v>
      </c>
      <c r="K3944" s="73">
        <f t="shared" si="184"/>
        <v>0</v>
      </c>
      <c r="L3944" s="3" t="e">
        <f t="shared" si="185"/>
        <v>#N/A</v>
      </c>
    </row>
    <row r="3945" spans="1:12" x14ac:dyDescent="0.25">
      <c r="A3945" s="43" t="s">
        <v>47</v>
      </c>
      <c r="B3945" s="43" t="s">
        <v>395</v>
      </c>
      <c r="C3945" s="43" t="s">
        <v>734</v>
      </c>
      <c r="D3945" s="43" t="s">
        <v>55</v>
      </c>
      <c r="E3945" s="43" t="s">
        <v>2510</v>
      </c>
      <c r="F3945" s="43" t="s">
        <v>395</v>
      </c>
      <c r="G3945" s="43" t="s">
        <v>4654</v>
      </c>
      <c r="H3945" s="76">
        <v>1895</v>
      </c>
      <c r="I3945" s="229"/>
      <c r="J3945" s="73">
        <f t="shared" si="183"/>
        <v>0</v>
      </c>
      <c r="K3945" s="73">
        <f t="shared" si="184"/>
        <v>0</v>
      </c>
      <c r="L3945" s="3" t="e">
        <f t="shared" si="185"/>
        <v>#N/A</v>
      </c>
    </row>
    <row r="3946" spans="1:12" x14ac:dyDescent="0.25">
      <c r="A3946" s="43" t="s">
        <v>47</v>
      </c>
      <c r="B3946" s="43" t="s">
        <v>395</v>
      </c>
      <c r="C3946" s="43" t="s">
        <v>734</v>
      </c>
      <c r="D3946" s="43" t="s">
        <v>55</v>
      </c>
      <c r="E3946" s="43" t="s">
        <v>2510</v>
      </c>
      <c r="F3946" s="43" t="s">
        <v>395</v>
      </c>
      <c r="G3946" s="43" t="s">
        <v>4654</v>
      </c>
      <c r="H3946" s="76">
        <v>11</v>
      </c>
      <c r="I3946" s="229"/>
      <c r="J3946" s="73">
        <f t="shared" si="183"/>
        <v>0</v>
      </c>
      <c r="K3946" s="73">
        <f t="shared" si="184"/>
        <v>0</v>
      </c>
      <c r="L3946" s="3" t="e">
        <f t="shared" si="185"/>
        <v>#N/A</v>
      </c>
    </row>
    <row r="3947" spans="1:12" x14ac:dyDescent="0.25">
      <c r="A3947" s="43" t="s">
        <v>47</v>
      </c>
      <c r="B3947" s="43" t="s">
        <v>395</v>
      </c>
      <c r="C3947" s="43" t="s">
        <v>734</v>
      </c>
      <c r="D3947" s="43" t="s">
        <v>55</v>
      </c>
      <c r="E3947" s="43" t="s">
        <v>2510</v>
      </c>
      <c r="F3947" s="43" t="s">
        <v>395</v>
      </c>
      <c r="G3947" s="43" t="s">
        <v>4654</v>
      </c>
      <c r="H3947" s="76">
        <v>38</v>
      </c>
      <c r="I3947" s="229"/>
      <c r="J3947" s="73">
        <f t="shared" si="183"/>
        <v>0</v>
      </c>
      <c r="K3947" s="73">
        <f t="shared" si="184"/>
        <v>0</v>
      </c>
      <c r="L3947" s="3" t="e">
        <f t="shared" si="185"/>
        <v>#N/A</v>
      </c>
    </row>
    <row r="3948" spans="1:12" x14ac:dyDescent="0.25">
      <c r="A3948" s="43" t="s">
        <v>47</v>
      </c>
      <c r="B3948" s="43" t="s">
        <v>395</v>
      </c>
      <c r="C3948" s="43" t="s">
        <v>734</v>
      </c>
      <c r="D3948" s="43" t="s">
        <v>55</v>
      </c>
      <c r="E3948" s="43" t="s">
        <v>2510</v>
      </c>
      <c r="F3948" s="43" t="s">
        <v>395</v>
      </c>
      <c r="G3948" s="43" t="s">
        <v>4654</v>
      </c>
      <c r="H3948" s="76">
        <v>99</v>
      </c>
      <c r="I3948" s="229"/>
      <c r="J3948" s="73">
        <f t="shared" si="183"/>
        <v>0</v>
      </c>
      <c r="K3948" s="73">
        <f t="shared" si="184"/>
        <v>0</v>
      </c>
      <c r="L3948" s="3" t="e">
        <f t="shared" si="185"/>
        <v>#N/A</v>
      </c>
    </row>
    <row r="3949" spans="1:12" x14ac:dyDescent="0.25">
      <c r="A3949" s="43" t="s">
        <v>47</v>
      </c>
      <c r="B3949" s="43" t="s">
        <v>395</v>
      </c>
      <c r="C3949" s="43" t="s">
        <v>734</v>
      </c>
      <c r="D3949" s="43" t="s">
        <v>55</v>
      </c>
      <c r="E3949" s="43" t="s">
        <v>2510</v>
      </c>
      <c r="F3949" s="43" t="s">
        <v>395</v>
      </c>
      <c r="G3949" s="43" t="s">
        <v>4654</v>
      </c>
      <c r="H3949" s="76">
        <v>184</v>
      </c>
      <c r="I3949" s="229"/>
      <c r="J3949" s="73">
        <f t="shared" si="183"/>
        <v>0</v>
      </c>
      <c r="K3949" s="73">
        <f t="shared" si="184"/>
        <v>0</v>
      </c>
      <c r="L3949" s="3" t="e">
        <f t="shared" si="185"/>
        <v>#N/A</v>
      </c>
    </row>
    <row r="3950" spans="1:12" x14ac:dyDescent="0.25">
      <c r="A3950" s="43" t="s">
        <v>47</v>
      </c>
      <c r="B3950" s="43" t="s">
        <v>395</v>
      </c>
      <c r="C3950" s="43" t="s">
        <v>734</v>
      </c>
      <c r="D3950" s="43" t="s">
        <v>55</v>
      </c>
      <c r="E3950" s="43" t="s">
        <v>2510</v>
      </c>
      <c r="F3950" s="43" t="s">
        <v>395</v>
      </c>
      <c r="G3950" s="43" t="s">
        <v>4654</v>
      </c>
      <c r="H3950" s="76">
        <v>393</v>
      </c>
      <c r="I3950" s="229"/>
      <c r="J3950" s="73">
        <f t="shared" si="183"/>
        <v>0</v>
      </c>
      <c r="K3950" s="73">
        <f t="shared" si="184"/>
        <v>0</v>
      </c>
      <c r="L3950" s="3" t="e">
        <f t="shared" si="185"/>
        <v>#N/A</v>
      </c>
    </row>
    <row r="3951" spans="1:12" x14ac:dyDescent="0.25">
      <c r="A3951" s="43" t="s">
        <v>47</v>
      </c>
      <c r="B3951" s="43" t="s">
        <v>395</v>
      </c>
      <c r="C3951" s="43" t="s">
        <v>734</v>
      </c>
      <c r="D3951" s="43" t="s">
        <v>55</v>
      </c>
      <c r="E3951" s="43" t="s">
        <v>2510</v>
      </c>
      <c r="F3951" s="43" t="s">
        <v>395</v>
      </c>
      <c r="G3951" s="43" t="s">
        <v>4654</v>
      </c>
      <c r="H3951" s="76">
        <v>524</v>
      </c>
      <c r="I3951" s="229"/>
      <c r="J3951" s="73">
        <f t="shared" si="183"/>
        <v>0</v>
      </c>
      <c r="K3951" s="73">
        <f t="shared" si="184"/>
        <v>0</v>
      </c>
      <c r="L3951" s="3" t="e">
        <f t="shared" si="185"/>
        <v>#N/A</v>
      </c>
    </row>
    <row r="3952" spans="1:12" x14ac:dyDescent="0.25">
      <c r="A3952" s="43" t="s">
        <v>47</v>
      </c>
      <c r="B3952" s="43" t="s">
        <v>395</v>
      </c>
      <c r="C3952" s="43" t="s">
        <v>734</v>
      </c>
      <c r="D3952" s="43" t="s">
        <v>55</v>
      </c>
      <c r="E3952" s="43" t="s">
        <v>2510</v>
      </c>
      <c r="F3952" s="43" t="s">
        <v>395</v>
      </c>
      <c r="G3952" s="43" t="s">
        <v>4654</v>
      </c>
      <c r="H3952" s="76">
        <v>103</v>
      </c>
      <c r="I3952" s="229"/>
      <c r="J3952" s="73">
        <f t="shared" si="183"/>
        <v>0</v>
      </c>
      <c r="K3952" s="73">
        <f t="shared" si="184"/>
        <v>0</v>
      </c>
      <c r="L3952" s="3" t="e">
        <f t="shared" si="185"/>
        <v>#N/A</v>
      </c>
    </row>
    <row r="3953" spans="1:12" x14ac:dyDescent="0.25">
      <c r="A3953" s="43" t="s">
        <v>47</v>
      </c>
      <c r="B3953" s="43" t="s">
        <v>395</v>
      </c>
      <c r="C3953" s="43" t="s">
        <v>734</v>
      </c>
      <c r="D3953" s="43" t="s">
        <v>55</v>
      </c>
      <c r="E3953" s="43" t="s">
        <v>2510</v>
      </c>
      <c r="F3953" s="43" t="s">
        <v>395</v>
      </c>
      <c r="G3953" s="43" t="s">
        <v>4654</v>
      </c>
      <c r="H3953" s="76">
        <v>43</v>
      </c>
      <c r="I3953" s="229"/>
      <c r="J3953" s="73">
        <f t="shared" si="183"/>
        <v>0</v>
      </c>
      <c r="K3953" s="73">
        <f t="shared" si="184"/>
        <v>0</v>
      </c>
      <c r="L3953" s="3" t="e">
        <f t="shared" si="185"/>
        <v>#N/A</v>
      </c>
    </row>
    <row r="3954" spans="1:12" x14ac:dyDescent="0.25">
      <c r="A3954" s="43" t="s">
        <v>47</v>
      </c>
      <c r="B3954" s="43" t="s">
        <v>395</v>
      </c>
      <c r="C3954" s="43" t="s">
        <v>734</v>
      </c>
      <c r="D3954" s="43" t="s">
        <v>55</v>
      </c>
      <c r="E3954" s="43" t="s">
        <v>2510</v>
      </c>
      <c r="F3954" s="43" t="s">
        <v>395</v>
      </c>
      <c r="G3954" s="43" t="s">
        <v>4654</v>
      </c>
      <c r="H3954" s="76">
        <v>89</v>
      </c>
      <c r="I3954" s="229"/>
      <c r="J3954" s="73">
        <f t="shared" si="183"/>
        <v>0</v>
      </c>
      <c r="K3954" s="73">
        <f t="shared" si="184"/>
        <v>0</v>
      </c>
      <c r="L3954" s="3" t="e">
        <f t="shared" si="185"/>
        <v>#N/A</v>
      </c>
    </row>
    <row r="3955" spans="1:12" x14ac:dyDescent="0.25">
      <c r="A3955" s="43" t="s">
        <v>47</v>
      </c>
      <c r="B3955" s="43" t="s">
        <v>395</v>
      </c>
      <c r="C3955" s="43" t="s">
        <v>734</v>
      </c>
      <c r="D3955" s="43" t="s">
        <v>55</v>
      </c>
      <c r="E3955" s="43" t="s">
        <v>2510</v>
      </c>
      <c r="F3955" s="43" t="s">
        <v>395</v>
      </c>
      <c r="G3955" s="43" t="s">
        <v>4654</v>
      </c>
      <c r="H3955" s="76">
        <v>78</v>
      </c>
      <c r="I3955" s="229"/>
      <c r="J3955" s="73">
        <f t="shared" si="183"/>
        <v>0</v>
      </c>
      <c r="K3955" s="73">
        <f t="shared" si="184"/>
        <v>0</v>
      </c>
      <c r="L3955" s="3" t="e">
        <f t="shared" si="185"/>
        <v>#N/A</v>
      </c>
    </row>
    <row r="3956" spans="1:12" x14ac:dyDescent="0.25">
      <c r="A3956" s="43" t="s">
        <v>47</v>
      </c>
      <c r="B3956" s="43" t="s">
        <v>395</v>
      </c>
      <c r="C3956" s="43" t="s">
        <v>734</v>
      </c>
      <c r="D3956" s="43" t="s">
        <v>55</v>
      </c>
      <c r="E3956" s="43" t="s">
        <v>2510</v>
      </c>
      <c r="F3956" s="43" t="s">
        <v>395</v>
      </c>
      <c r="G3956" s="43" t="s">
        <v>4654</v>
      </c>
      <c r="H3956" s="76">
        <v>33</v>
      </c>
      <c r="I3956" s="229"/>
      <c r="J3956" s="73">
        <f t="shared" si="183"/>
        <v>0</v>
      </c>
      <c r="K3956" s="73">
        <f t="shared" si="184"/>
        <v>0</v>
      </c>
      <c r="L3956" s="3" t="e">
        <f t="shared" si="185"/>
        <v>#N/A</v>
      </c>
    </row>
    <row r="3957" spans="1:12" x14ac:dyDescent="0.25">
      <c r="A3957" s="43" t="s">
        <v>47</v>
      </c>
      <c r="B3957" s="43" t="s">
        <v>395</v>
      </c>
      <c r="C3957" s="43" t="s">
        <v>734</v>
      </c>
      <c r="D3957" s="43" t="s">
        <v>55</v>
      </c>
      <c r="E3957" s="43" t="s">
        <v>2510</v>
      </c>
      <c r="F3957" s="43" t="s">
        <v>395</v>
      </c>
      <c r="G3957" s="43" t="s">
        <v>4654</v>
      </c>
      <c r="H3957" s="76">
        <v>183</v>
      </c>
      <c r="I3957" s="229"/>
      <c r="J3957" s="73">
        <f t="shared" si="183"/>
        <v>0</v>
      </c>
      <c r="K3957" s="73">
        <f t="shared" si="184"/>
        <v>0</v>
      </c>
      <c r="L3957" s="3" t="e">
        <f t="shared" si="185"/>
        <v>#N/A</v>
      </c>
    </row>
    <row r="3958" spans="1:12" x14ac:dyDescent="0.25">
      <c r="A3958" s="43" t="s">
        <v>47</v>
      </c>
      <c r="B3958" s="43" t="s">
        <v>395</v>
      </c>
      <c r="C3958" s="43" t="s">
        <v>734</v>
      </c>
      <c r="D3958" s="43" t="s">
        <v>55</v>
      </c>
      <c r="E3958" s="43" t="s">
        <v>2510</v>
      </c>
      <c r="F3958" s="43" t="s">
        <v>395</v>
      </c>
      <c r="G3958" s="43" t="s">
        <v>4654</v>
      </c>
      <c r="H3958" s="76">
        <v>7</v>
      </c>
      <c r="I3958" s="229"/>
      <c r="J3958" s="73">
        <f t="shared" si="183"/>
        <v>0</v>
      </c>
      <c r="K3958" s="73">
        <f t="shared" si="184"/>
        <v>0</v>
      </c>
      <c r="L3958" s="3" t="e">
        <f t="shared" si="185"/>
        <v>#N/A</v>
      </c>
    </row>
    <row r="3959" spans="1:12" x14ac:dyDescent="0.25">
      <c r="A3959" s="43" t="s">
        <v>47</v>
      </c>
      <c r="B3959" s="43" t="s">
        <v>395</v>
      </c>
      <c r="C3959" s="43" t="s">
        <v>734</v>
      </c>
      <c r="D3959" s="43" t="s">
        <v>55</v>
      </c>
      <c r="E3959" s="43" t="s">
        <v>2510</v>
      </c>
      <c r="F3959" s="43" t="s">
        <v>395</v>
      </c>
      <c r="G3959" s="43" t="s">
        <v>4654</v>
      </c>
      <c r="H3959" s="76">
        <v>20</v>
      </c>
      <c r="I3959" s="229"/>
      <c r="J3959" s="73">
        <f t="shared" si="183"/>
        <v>0</v>
      </c>
      <c r="K3959" s="73">
        <f t="shared" si="184"/>
        <v>0</v>
      </c>
      <c r="L3959" s="3" t="e">
        <f t="shared" si="185"/>
        <v>#N/A</v>
      </c>
    </row>
    <row r="3960" spans="1:12" x14ac:dyDescent="0.25">
      <c r="A3960" s="43" t="s">
        <v>47</v>
      </c>
      <c r="B3960" s="43" t="s">
        <v>395</v>
      </c>
      <c r="C3960" s="43" t="s">
        <v>734</v>
      </c>
      <c r="D3960" s="43" t="s">
        <v>55</v>
      </c>
      <c r="E3960" s="43" t="s">
        <v>2510</v>
      </c>
      <c r="F3960" s="43" t="s">
        <v>395</v>
      </c>
      <c r="G3960" s="43" t="s">
        <v>4654</v>
      </c>
      <c r="H3960" s="76">
        <v>114</v>
      </c>
      <c r="I3960" s="229"/>
      <c r="J3960" s="73">
        <f t="shared" si="183"/>
        <v>0</v>
      </c>
      <c r="K3960" s="73">
        <f t="shared" si="184"/>
        <v>0</v>
      </c>
      <c r="L3960" s="3" t="e">
        <f t="shared" si="185"/>
        <v>#N/A</v>
      </c>
    </row>
    <row r="3961" spans="1:12" x14ac:dyDescent="0.25">
      <c r="A3961" s="43" t="s">
        <v>47</v>
      </c>
      <c r="B3961" s="43" t="s">
        <v>395</v>
      </c>
      <c r="C3961" s="43" t="s">
        <v>734</v>
      </c>
      <c r="D3961" s="43" t="s">
        <v>55</v>
      </c>
      <c r="E3961" s="43" t="s">
        <v>2510</v>
      </c>
      <c r="F3961" s="43" t="s">
        <v>395</v>
      </c>
      <c r="G3961" s="43" t="s">
        <v>4654</v>
      </c>
      <c r="H3961" s="76">
        <v>330</v>
      </c>
      <c r="I3961" s="229"/>
      <c r="J3961" s="73">
        <f t="shared" si="183"/>
        <v>0</v>
      </c>
      <c r="K3961" s="73">
        <f t="shared" si="184"/>
        <v>0</v>
      </c>
      <c r="L3961" s="3" t="e">
        <f t="shared" si="185"/>
        <v>#N/A</v>
      </c>
    </row>
    <row r="3962" spans="1:12" x14ac:dyDescent="0.25">
      <c r="A3962" s="43" t="s">
        <v>47</v>
      </c>
      <c r="B3962" s="43" t="s">
        <v>395</v>
      </c>
      <c r="C3962" s="43" t="s">
        <v>734</v>
      </c>
      <c r="D3962" s="43" t="s">
        <v>55</v>
      </c>
      <c r="E3962" s="43" t="s">
        <v>2510</v>
      </c>
      <c r="F3962" s="43" t="s">
        <v>395</v>
      </c>
      <c r="G3962" s="43" t="s">
        <v>4654</v>
      </c>
      <c r="H3962" s="76">
        <v>53</v>
      </c>
      <c r="I3962" s="229"/>
      <c r="J3962" s="73">
        <f t="shared" si="183"/>
        <v>0</v>
      </c>
      <c r="K3962" s="73">
        <f t="shared" si="184"/>
        <v>0</v>
      </c>
      <c r="L3962" s="3" t="e">
        <f t="shared" si="185"/>
        <v>#N/A</v>
      </c>
    </row>
    <row r="3963" spans="1:12" x14ac:dyDescent="0.25">
      <c r="A3963" s="43" t="s">
        <v>47</v>
      </c>
      <c r="B3963" s="43" t="s">
        <v>395</v>
      </c>
      <c r="C3963" s="43" t="s">
        <v>734</v>
      </c>
      <c r="D3963" s="43" t="s">
        <v>55</v>
      </c>
      <c r="E3963" s="43" t="s">
        <v>2510</v>
      </c>
      <c r="F3963" s="43" t="s">
        <v>395</v>
      </c>
      <c r="G3963" s="43" t="s">
        <v>4654</v>
      </c>
      <c r="H3963" s="76">
        <v>39</v>
      </c>
      <c r="I3963" s="229"/>
      <c r="J3963" s="73">
        <f t="shared" si="183"/>
        <v>0</v>
      </c>
      <c r="K3963" s="73">
        <f t="shared" si="184"/>
        <v>0</v>
      </c>
      <c r="L3963" s="3" t="e">
        <f t="shared" si="185"/>
        <v>#N/A</v>
      </c>
    </row>
    <row r="3964" spans="1:12" x14ac:dyDescent="0.25">
      <c r="A3964" s="43" t="s">
        <v>47</v>
      </c>
      <c r="B3964" s="43" t="s">
        <v>395</v>
      </c>
      <c r="C3964" s="43" t="s">
        <v>734</v>
      </c>
      <c r="D3964" s="43" t="s">
        <v>55</v>
      </c>
      <c r="E3964" s="43" t="s">
        <v>2510</v>
      </c>
      <c r="F3964" s="43" t="s">
        <v>395</v>
      </c>
      <c r="G3964" s="43" t="s">
        <v>4654</v>
      </c>
      <c r="H3964" s="76">
        <v>267</v>
      </c>
      <c r="I3964" s="229"/>
      <c r="J3964" s="73">
        <f t="shared" si="183"/>
        <v>0</v>
      </c>
      <c r="K3964" s="73">
        <f t="shared" si="184"/>
        <v>0</v>
      </c>
      <c r="L3964" s="3" t="e">
        <f t="shared" si="185"/>
        <v>#N/A</v>
      </c>
    </row>
    <row r="3965" spans="1:12" x14ac:dyDescent="0.25">
      <c r="A3965" s="43" t="s">
        <v>47</v>
      </c>
      <c r="B3965" s="43" t="s">
        <v>395</v>
      </c>
      <c r="C3965" s="43" t="s">
        <v>734</v>
      </c>
      <c r="D3965" s="43" t="s">
        <v>55</v>
      </c>
      <c r="E3965" s="43" t="s">
        <v>2510</v>
      </c>
      <c r="F3965" s="43" t="s">
        <v>395</v>
      </c>
      <c r="G3965" s="43" t="s">
        <v>4654</v>
      </c>
      <c r="H3965" s="76">
        <v>1242</v>
      </c>
      <c r="I3965" s="229"/>
      <c r="J3965" s="73">
        <f t="shared" si="183"/>
        <v>0</v>
      </c>
      <c r="K3965" s="73">
        <f t="shared" si="184"/>
        <v>0</v>
      </c>
      <c r="L3965" s="3" t="e">
        <f t="shared" si="185"/>
        <v>#N/A</v>
      </c>
    </row>
    <row r="3966" spans="1:12" x14ac:dyDescent="0.25">
      <c r="A3966" s="43" t="s">
        <v>47</v>
      </c>
      <c r="B3966" s="43" t="s">
        <v>395</v>
      </c>
      <c r="C3966" s="43" t="s">
        <v>734</v>
      </c>
      <c r="D3966" s="43" t="s">
        <v>55</v>
      </c>
      <c r="E3966" s="43" t="s">
        <v>2510</v>
      </c>
      <c r="F3966" s="43" t="s">
        <v>395</v>
      </c>
      <c r="G3966" s="43" t="s">
        <v>4654</v>
      </c>
      <c r="H3966" s="76">
        <v>14</v>
      </c>
      <c r="I3966" s="229"/>
      <c r="J3966" s="73">
        <f t="shared" si="183"/>
        <v>0</v>
      </c>
      <c r="K3966" s="73">
        <f t="shared" si="184"/>
        <v>0</v>
      </c>
      <c r="L3966" s="3" t="e">
        <f t="shared" si="185"/>
        <v>#N/A</v>
      </c>
    </row>
    <row r="3967" spans="1:12" x14ac:dyDescent="0.25">
      <c r="A3967" s="43" t="s">
        <v>47</v>
      </c>
      <c r="B3967" s="43" t="s">
        <v>395</v>
      </c>
      <c r="C3967" s="43" t="s">
        <v>734</v>
      </c>
      <c r="D3967" s="43" t="s">
        <v>55</v>
      </c>
      <c r="E3967" s="43" t="s">
        <v>2510</v>
      </c>
      <c r="F3967" s="43" t="s">
        <v>395</v>
      </c>
      <c r="G3967" s="43" t="s">
        <v>4654</v>
      </c>
      <c r="H3967" s="76">
        <v>908</v>
      </c>
      <c r="I3967" s="229"/>
      <c r="J3967" s="73">
        <f t="shared" si="183"/>
        <v>0</v>
      </c>
      <c r="K3967" s="73">
        <f t="shared" si="184"/>
        <v>0</v>
      </c>
      <c r="L3967" s="3" t="e">
        <f t="shared" si="185"/>
        <v>#N/A</v>
      </c>
    </row>
    <row r="3968" spans="1:12" x14ac:dyDescent="0.25">
      <c r="A3968" s="43" t="s">
        <v>47</v>
      </c>
      <c r="B3968" s="43" t="s">
        <v>395</v>
      </c>
      <c r="C3968" s="43" t="s">
        <v>734</v>
      </c>
      <c r="D3968" s="43" t="s">
        <v>55</v>
      </c>
      <c r="E3968" s="43" t="s">
        <v>2510</v>
      </c>
      <c r="F3968" s="43" t="s">
        <v>395</v>
      </c>
      <c r="G3968" s="43" t="s">
        <v>4654</v>
      </c>
      <c r="H3968" s="76">
        <v>345</v>
      </c>
      <c r="I3968" s="229"/>
      <c r="J3968" s="73">
        <f t="shared" si="183"/>
        <v>0</v>
      </c>
      <c r="K3968" s="73">
        <f t="shared" si="184"/>
        <v>0</v>
      </c>
      <c r="L3968" s="3" t="e">
        <f t="shared" si="185"/>
        <v>#N/A</v>
      </c>
    </row>
    <row r="3969" spans="1:12" x14ac:dyDescent="0.25">
      <c r="A3969" s="43" t="s">
        <v>47</v>
      </c>
      <c r="B3969" s="43" t="s">
        <v>395</v>
      </c>
      <c r="C3969" s="43" t="s">
        <v>734</v>
      </c>
      <c r="D3969" s="43" t="s">
        <v>55</v>
      </c>
      <c r="E3969" s="43" t="s">
        <v>2510</v>
      </c>
      <c r="F3969" s="43" t="s">
        <v>395</v>
      </c>
      <c r="G3969" s="43" t="s">
        <v>4654</v>
      </c>
      <c r="H3969" s="76">
        <v>122</v>
      </c>
      <c r="I3969" s="229"/>
      <c r="J3969" s="73">
        <f t="shared" si="183"/>
        <v>0</v>
      </c>
      <c r="K3969" s="73">
        <f t="shared" si="184"/>
        <v>0</v>
      </c>
      <c r="L3969" s="3" t="e">
        <f t="shared" si="185"/>
        <v>#N/A</v>
      </c>
    </row>
    <row r="3970" spans="1:12" x14ac:dyDescent="0.25">
      <c r="A3970" s="43" t="s">
        <v>47</v>
      </c>
      <c r="B3970" s="43" t="s">
        <v>395</v>
      </c>
      <c r="C3970" s="43" t="s">
        <v>734</v>
      </c>
      <c r="D3970" s="43" t="s">
        <v>55</v>
      </c>
      <c r="E3970" s="43" t="s">
        <v>2510</v>
      </c>
      <c r="F3970" s="43" t="s">
        <v>395</v>
      </c>
      <c r="G3970" s="43" t="s">
        <v>4654</v>
      </c>
      <c r="H3970" s="76">
        <v>245</v>
      </c>
      <c r="I3970" s="229"/>
      <c r="J3970" s="73">
        <f t="shared" si="183"/>
        <v>0</v>
      </c>
      <c r="K3970" s="73">
        <f t="shared" si="184"/>
        <v>0</v>
      </c>
      <c r="L3970" s="3" t="e">
        <f t="shared" si="185"/>
        <v>#N/A</v>
      </c>
    </row>
    <row r="3971" spans="1:12" x14ac:dyDescent="0.25">
      <c r="A3971" s="43" t="s">
        <v>47</v>
      </c>
      <c r="B3971" s="43" t="s">
        <v>395</v>
      </c>
      <c r="C3971" s="43" t="s">
        <v>734</v>
      </c>
      <c r="D3971" s="43" t="s">
        <v>55</v>
      </c>
      <c r="E3971" s="43" t="s">
        <v>2510</v>
      </c>
      <c r="F3971" s="43" t="s">
        <v>395</v>
      </c>
      <c r="G3971" s="43" t="s">
        <v>4654</v>
      </c>
      <c r="H3971" s="76">
        <v>5</v>
      </c>
      <c r="I3971" s="229"/>
      <c r="J3971" s="73">
        <f t="shared" si="183"/>
        <v>0</v>
      </c>
      <c r="K3971" s="73">
        <f t="shared" si="184"/>
        <v>0</v>
      </c>
      <c r="L3971" s="3" t="e">
        <f t="shared" si="185"/>
        <v>#N/A</v>
      </c>
    </row>
    <row r="3972" spans="1:12" x14ac:dyDescent="0.25">
      <c r="A3972" s="43" t="s">
        <v>47</v>
      </c>
      <c r="B3972" s="43" t="s">
        <v>395</v>
      </c>
      <c r="C3972" s="43" t="s">
        <v>734</v>
      </c>
      <c r="D3972" s="43" t="s">
        <v>55</v>
      </c>
      <c r="E3972" s="43" t="s">
        <v>2510</v>
      </c>
      <c r="F3972" s="43" t="s">
        <v>395</v>
      </c>
      <c r="G3972" s="43" t="s">
        <v>4654</v>
      </c>
      <c r="H3972" s="76">
        <v>67</v>
      </c>
      <c r="I3972" s="229"/>
      <c r="J3972" s="73">
        <f t="shared" si="183"/>
        <v>0</v>
      </c>
      <c r="K3972" s="73">
        <f t="shared" si="184"/>
        <v>0</v>
      </c>
      <c r="L3972" s="3" t="e">
        <f t="shared" si="185"/>
        <v>#N/A</v>
      </c>
    </row>
    <row r="3973" spans="1:12" x14ac:dyDescent="0.25">
      <c r="A3973" s="43" t="s">
        <v>47</v>
      </c>
      <c r="B3973" s="43" t="s">
        <v>395</v>
      </c>
      <c r="C3973" s="43" t="s">
        <v>797</v>
      </c>
      <c r="D3973" s="43" t="s">
        <v>374</v>
      </c>
      <c r="E3973" s="43" t="s">
        <v>2511</v>
      </c>
      <c r="F3973" s="43" t="s">
        <v>4209</v>
      </c>
      <c r="G3973" s="43" t="s">
        <v>4654</v>
      </c>
      <c r="H3973" s="76">
        <v>13</v>
      </c>
      <c r="I3973" s="229"/>
      <c r="J3973" s="73">
        <f t="shared" si="183"/>
        <v>0</v>
      </c>
      <c r="K3973" s="73">
        <f t="shared" si="184"/>
        <v>0</v>
      </c>
      <c r="L3973" s="3" t="e">
        <f t="shared" si="185"/>
        <v>#N/A</v>
      </c>
    </row>
    <row r="3974" spans="1:12" x14ac:dyDescent="0.25">
      <c r="A3974" s="43" t="s">
        <v>47</v>
      </c>
      <c r="B3974" s="43" t="s">
        <v>395</v>
      </c>
      <c r="C3974" s="43" t="s">
        <v>797</v>
      </c>
      <c r="D3974" s="43" t="s">
        <v>374</v>
      </c>
      <c r="E3974" s="43" t="s">
        <v>2512</v>
      </c>
      <c r="F3974" s="43" t="s">
        <v>4210</v>
      </c>
      <c r="G3974" s="43" t="s">
        <v>4654</v>
      </c>
      <c r="H3974" s="76">
        <v>21</v>
      </c>
      <c r="I3974" s="229"/>
      <c r="J3974" s="73">
        <f t="shared" si="183"/>
        <v>0</v>
      </c>
      <c r="K3974" s="73">
        <f t="shared" si="184"/>
        <v>0</v>
      </c>
      <c r="L3974" s="3" t="e">
        <f t="shared" si="185"/>
        <v>#N/A</v>
      </c>
    </row>
    <row r="3975" spans="1:12" x14ac:dyDescent="0.25">
      <c r="A3975" s="43" t="s">
        <v>47</v>
      </c>
      <c r="B3975" s="43" t="s">
        <v>395</v>
      </c>
      <c r="C3975" s="43" t="s">
        <v>797</v>
      </c>
      <c r="D3975" s="43" t="s">
        <v>374</v>
      </c>
      <c r="E3975" s="43" t="s">
        <v>2512</v>
      </c>
      <c r="F3975" s="43" t="s">
        <v>4210</v>
      </c>
      <c r="G3975" s="43" t="s">
        <v>4654</v>
      </c>
      <c r="H3975" s="76">
        <v>16</v>
      </c>
      <c r="I3975" s="229"/>
      <c r="J3975" s="73">
        <f t="shared" ref="J3975:J4038" si="186">I3975*$J$5</f>
        <v>0</v>
      </c>
      <c r="K3975" s="73">
        <f t="shared" ref="K3975:K4038" si="187">(I3975+J3975)*H3975</f>
        <v>0</v>
      </c>
      <c r="L3975" s="3" t="e">
        <f t="shared" ref="L3975:L4038" si="188">MATCH(C3975,$C$7237:$C$7264,0)</f>
        <v>#N/A</v>
      </c>
    </row>
    <row r="3976" spans="1:12" x14ac:dyDescent="0.25">
      <c r="A3976" s="43" t="s">
        <v>47</v>
      </c>
      <c r="B3976" s="43" t="s">
        <v>395</v>
      </c>
      <c r="C3976" s="43" t="s">
        <v>797</v>
      </c>
      <c r="D3976" s="43" t="s">
        <v>374</v>
      </c>
      <c r="E3976" s="43" t="s">
        <v>2512</v>
      </c>
      <c r="F3976" s="43" t="s">
        <v>4210</v>
      </c>
      <c r="G3976" s="43" t="s">
        <v>4654</v>
      </c>
      <c r="H3976" s="76">
        <v>10</v>
      </c>
      <c r="I3976" s="229"/>
      <c r="J3976" s="73">
        <f t="shared" si="186"/>
        <v>0</v>
      </c>
      <c r="K3976" s="73">
        <f t="shared" si="187"/>
        <v>0</v>
      </c>
      <c r="L3976" s="3" t="e">
        <f t="shared" si="188"/>
        <v>#N/A</v>
      </c>
    </row>
    <row r="3977" spans="1:12" x14ac:dyDescent="0.25">
      <c r="A3977" s="43" t="s">
        <v>47</v>
      </c>
      <c r="B3977" s="43" t="s">
        <v>395</v>
      </c>
      <c r="C3977" s="43" t="s">
        <v>797</v>
      </c>
      <c r="D3977" s="43" t="s">
        <v>374</v>
      </c>
      <c r="E3977" s="43" t="s">
        <v>2512</v>
      </c>
      <c r="F3977" s="43" t="s">
        <v>4210</v>
      </c>
      <c r="G3977" s="43" t="s">
        <v>4654</v>
      </c>
      <c r="H3977" s="76">
        <v>7</v>
      </c>
      <c r="I3977" s="229"/>
      <c r="J3977" s="73">
        <f t="shared" si="186"/>
        <v>0</v>
      </c>
      <c r="K3977" s="73">
        <f t="shared" si="187"/>
        <v>0</v>
      </c>
      <c r="L3977" s="3" t="e">
        <f t="shared" si="188"/>
        <v>#N/A</v>
      </c>
    </row>
    <row r="3978" spans="1:12" x14ac:dyDescent="0.25">
      <c r="A3978" s="43" t="s">
        <v>47</v>
      </c>
      <c r="B3978" s="43" t="s">
        <v>395</v>
      </c>
      <c r="C3978" s="43" t="s">
        <v>797</v>
      </c>
      <c r="D3978" s="43" t="s">
        <v>374</v>
      </c>
      <c r="E3978" s="43" t="s">
        <v>2512</v>
      </c>
      <c r="F3978" s="43" t="s">
        <v>4210</v>
      </c>
      <c r="G3978" s="43" t="s">
        <v>4654</v>
      </c>
      <c r="H3978" s="76">
        <v>9</v>
      </c>
      <c r="I3978" s="229"/>
      <c r="J3978" s="73">
        <f t="shared" si="186"/>
        <v>0</v>
      </c>
      <c r="K3978" s="73">
        <f t="shared" si="187"/>
        <v>0</v>
      </c>
      <c r="L3978" s="3" t="e">
        <f t="shared" si="188"/>
        <v>#N/A</v>
      </c>
    </row>
    <row r="3979" spans="1:12" x14ac:dyDescent="0.25">
      <c r="A3979" s="43" t="s">
        <v>47</v>
      </c>
      <c r="B3979" s="43" t="s">
        <v>395</v>
      </c>
      <c r="C3979" s="43" t="s">
        <v>797</v>
      </c>
      <c r="D3979" s="43" t="s">
        <v>374</v>
      </c>
      <c r="E3979" s="43" t="s">
        <v>2512</v>
      </c>
      <c r="F3979" s="43" t="s">
        <v>4210</v>
      </c>
      <c r="G3979" s="43" t="s">
        <v>4654</v>
      </c>
      <c r="H3979" s="76">
        <v>17</v>
      </c>
      <c r="I3979" s="229"/>
      <c r="J3979" s="73">
        <f t="shared" si="186"/>
        <v>0</v>
      </c>
      <c r="K3979" s="73">
        <f t="shared" si="187"/>
        <v>0</v>
      </c>
      <c r="L3979" s="3" t="e">
        <f t="shared" si="188"/>
        <v>#N/A</v>
      </c>
    </row>
    <row r="3980" spans="1:12" x14ac:dyDescent="0.25">
      <c r="A3980" s="43" t="s">
        <v>47</v>
      </c>
      <c r="B3980" s="43" t="s">
        <v>395</v>
      </c>
      <c r="C3980" s="43" t="s">
        <v>739</v>
      </c>
      <c r="D3980" s="43" t="s">
        <v>371</v>
      </c>
      <c r="E3980" s="43" t="s">
        <v>2513</v>
      </c>
      <c r="F3980" s="43" t="s">
        <v>4211</v>
      </c>
      <c r="G3980" s="43" t="s">
        <v>4654</v>
      </c>
      <c r="H3980" s="76">
        <v>4</v>
      </c>
      <c r="I3980" s="229">
        <v>0.29499999999999998</v>
      </c>
      <c r="J3980" s="73">
        <f t="shared" si="186"/>
        <v>5.8655089056098069E-3</v>
      </c>
      <c r="K3980" s="73">
        <f t="shared" si="187"/>
        <v>1.2034620356224393</v>
      </c>
      <c r="L3980" s="3" t="e">
        <f t="shared" si="188"/>
        <v>#N/A</v>
      </c>
    </row>
    <row r="3981" spans="1:12" x14ac:dyDescent="0.25">
      <c r="A3981" s="43" t="s">
        <v>47</v>
      </c>
      <c r="B3981" s="43" t="s">
        <v>395</v>
      </c>
      <c r="C3981" s="43" t="s">
        <v>739</v>
      </c>
      <c r="D3981" s="43" t="s">
        <v>371</v>
      </c>
      <c r="E3981" s="43" t="s">
        <v>2513</v>
      </c>
      <c r="F3981" s="43" t="s">
        <v>4211</v>
      </c>
      <c r="G3981" s="43" t="s">
        <v>4654</v>
      </c>
      <c r="H3981" s="76">
        <v>38</v>
      </c>
      <c r="I3981" s="229">
        <v>0.27210526315789474</v>
      </c>
      <c r="J3981" s="73">
        <f t="shared" si="186"/>
        <v>5.4102909976811251E-3</v>
      </c>
      <c r="K3981" s="73">
        <f t="shared" si="187"/>
        <v>10.545591057911883</v>
      </c>
      <c r="L3981" s="3" t="e">
        <f t="shared" si="188"/>
        <v>#N/A</v>
      </c>
    </row>
    <row r="3982" spans="1:12" x14ac:dyDescent="0.25">
      <c r="A3982" s="43" t="s">
        <v>47</v>
      </c>
      <c r="B3982" s="43" t="s">
        <v>395</v>
      </c>
      <c r="C3982" s="43" t="s">
        <v>739</v>
      </c>
      <c r="D3982" s="43" t="s">
        <v>371</v>
      </c>
      <c r="E3982" s="43" t="s">
        <v>2513</v>
      </c>
      <c r="F3982" s="43" t="s">
        <v>4211</v>
      </c>
      <c r="G3982" s="43" t="s">
        <v>4654</v>
      </c>
      <c r="H3982" s="76">
        <v>204</v>
      </c>
      <c r="I3982" s="229">
        <v>0.27210784313725489</v>
      </c>
      <c r="J3982" s="73">
        <f t="shared" si="186"/>
        <v>5.4103422956198136E-3</v>
      </c>
      <c r="K3982" s="73">
        <f t="shared" si="187"/>
        <v>56.61370982830644</v>
      </c>
      <c r="L3982" s="3" t="e">
        <f t="shared" si="188"/>
        <v>#N/A</v>
      </c>
    </row>
    <row r="3983" spans="1:12" x14ac:dyDescent="0.25">
      <c r="A3983" s="43" t="s">
        <v>47</v>
      </c>
      <c r="B3983" s="43" t="s">
        <v>395</v>
      </c>
      <c r="C3983" s="43" t="s">
        <v>739</v>
      </c>
      <c r="D3983" s="43" t="s">
        <v>371</v>
      </c>
      <c r="E3983" s="43" t="s">
        <v>2513</v>
      </c>
      <c r="F3983" s="43" t="s">
        <v>4211</v>
      </c>
      <c r="G3983" s="43" t="s">
        <v>4654</v>
      </c>
      <c r="H3983" s="76">
        <v>109</v>
      </c>
      <c r="I3983" s="229">
        <v>0.28302752293577982</v>
      </c>
      <c r="J3983" s="73">
        <f t="shared" si="186"/>
        <v>5.62745917394068E-3</v>
      </c>
      <c r="K3983" s="73">
        <f t="shared" si="187"/>
        <v>31.463393049959535</v>
      </c>
      <c r="L3983" s="3" t="e">
        <f t="shared" si="188"/>
        <v>#N/A</v>
      </c>
    </row>
    <row r="3984" spans="1:12" x14ac:dyDescent="0.25">
      <c r="A3984" s="43" t="s">
        <v>47</v>
      </c>
      <c r="B3984" s="43" t="s">
        <v>395</v>
      </c>
      <c r="C3984" s="43" t="s">
        <v>739</v>
      </c>
      <c r="D3984" s="43" t="s">
        <v>371</v>
      </c>
      <c r="E3984" s="43" t="s">
        <v>2513</v>
      </c>
      <c r="F3984" s="43" t="s">
        <v>4211</v>
      </c>
      <c r="G3984" s="43" t="s">
        <v>4654</v>
      </c>
      <c r="H3984" s="76">
        <v>233</v>
      </c>
      <c r="I3984" s="229">
        <v>0.30480686695278969</v>
      </c>
      <c r="J3984" s="73">
        <f t="shared" si="186"/>
        <v>6.0604996359410563E-3</v>
      </c>
      <c r="K3984" s="73">
        <f t="shared" si="187"/>
        <v>72.432096415174271</v>
      </c>
      <c r="L3984" s="3" t="e">
        <f t="shared" si="188"/>
        <v>#N/A</v>
      </c>
    </row>
    <row r="3985" spans="1:12" x14ac:dyDescent="0.25">
      <c r="A3985" s="43" t="s">
        <v>47</v>
      </c>
      <c r="B3985" s="43" t="s">
        <v>395</v>
      </c>
      <c r="C3985" s="43" t="s">
        <v>739</v>
      </c>
      <c r="D3985" s="43" t="s">
        <v>371</v>
      </c>
      <c r="E3985" s="43" t="s">
        <v>2513</v>
      </c>
      <c r="F3985" s="43" t="s">
        <v>4211</v>
      </c>
      <c r="G3985" s="43" t="s">
        <v>4654</v>
      </c>
      <c r="H3985" s="76">
        <v>82</v>
      </c>
      <c r="I3985" s="229">
        <v>0.3047560975609756</v>
      </c>
      <c r="J3985" s="73">
        <f t="shared" si="186"/>
        <v>6.0594901840094707E-3</v>
      </c>
      <c r="K3985" s="73">
        <f t="shared" si="187"/>
        <v>25.486878195088778</v>
      </c>
      <c r="L3985" s="3" t="e">
        <f t="shared" si="188"/>
        <v>#N/A</v>
      </c>
    </row>
    <row r="3986" spans="1:12" x14ac:dyDescent="0.25">
      <c r="A3986" s="43" t="s">
        <v>47</v>
      </c>
      <c r="B3986" s="43" t="s">
        <v>395</v>
      </c>
      <c r="C3986" s="43" t="s">
        <v>739</v>
      </c>
      <c r="D3986" s="43" t="s">
        <v>371</v>
      </c>
      <c r="E3986" s="43" t="s">
        <v>2513</v>
      </c>
      <c r="F3986" s="43" t="s">
        <v>4211</v>
      </c>
      <c r="G3986" s="43" t="s">
        <v>4654</v>
      </c>
      <c r="H3986" s="76">
        <v>3334</v>
      </c>
      <c r="I3986" s="229">
        <v>0.27909118176364728</v>
      </c>
      <c r="J3986" s="73">
        <f t="shared" si="186"/>
        <v>5.5491925834299611E-3</v>
      </c>
      <c r="K3986" s="73">
        <f t="shared" si="187"/>
        <v>948.99100807315551</v>
      </c>
      <c r="L3986" s="3" t="e">
        <f t="shared" si="188"/>
        <v>#N/A</v>
      </c>
    </row>
    <row r="3987" spans="1:12" x14ac:dyDescent="0.25">
      <c r="A3987" s="43" t="s">
        <v>47</v>
      </c>
      <c r="B3987" s="43" t="s">
        <v>395</v>
      </c>
      <c r="C3987" s="43" t="s">
        <v>739</v>
      </c>
      <c r="D3987" s="43" t="s">
        <v>371</v>
      </c>
      <c r="E3987" s="43" t="s">
        <v>2513</v>
      </c>
      <c r="F3987" s="43" t="s">
        <v>4211</v>
      </c>
      <c r="G3987" s="43" t="s">
        <v>4654</v>
      </c>
      <c r="H3987" s="76">
        <v>158</v>
      </c>
      <c r="I3987" s="229">
        <v>0.27208860759493675</v>
      </c>
      <c r="J3987" s="73">
        <f t="shared" si="186"/>
        <v>5.4099598337731319E-3</v>
      </c>
      <c r="K3987" s="73">
        <f t="shared" si="187"/>
        <v>43.844773653736162</v>
      </c>
      <c r="L3987" s="3" t="e">
        <f t="shared" si="188"/>
        <v>#N/A</v>
      </c>
    </row>
    <row r="3988" spans="1:12" x14ac:dyDescent="0.25">
      <c r="A3988" s="43" t="s">
        <v>47</v>
      </c>
      <c r="B3988" s="43" t="s">
        <v>395</v>
      </c>
      <c r="C3988" s="43" t="s">
        <v>739</v>
      </c>
      <c r="D3988" s="43" t="s">
        <v>371</v>
      </c>
      <c r="E3988" s="43" t="s">
        <v>2513</v>
      </c>
      <c r="F3988" s="43" t="s">
        <v>4211</v>
      </c>
      <c r="G3988" s="43" t="s">
        <v>4654</v>
      </c>
      <c r="H3988" s="76">
        <v>366</v>
      </c>
      <c r="I3988" s="229">
        <v>0.29390710382513657</v>
      </c>
      <c r="J3988" s="73">
        <f t="shared" si="186"/>
        <v>5.8437787624011014E-3</v>
      </c>
      <c r="K3988" s="73">
        <f t="shared" si="187"/>
        <v>109.70882302703879</v>
      </c>
      <c r="L3988" s="3" t="e">
        <f t="shared" si="188"/>
        <v>#N/A</v>
      </c>
    </row>
    <row r="3989" spans="1:12" x14ac:dyDescent="0.25">
      <c r="A3989" s="43" t="s">
        <v>47</v>
      </c>
      <c r="B3989" s="43" t="s">
        <v>395</v>
      </c>
      <c r="C3989" s="43" t="s">
        <v>739</v>
      </c>
      <c r="D3989" s="43" t="s">
        <v>371</v>
      </c>
      <c r="E3989" s="43" t="s">
        <v>2513</v>
      </c>
      <c r="F3989" s="43" t="s">
        <v>4211</v>
      </c>
      <c r="G3989" s="43" t="s">
        <v>4654</v>
      </c>
      <c r="H3989" s="76">
        <v>1368</v>
      </c>
      <c r="I3989" s="229">
        <v>0.29390350877192983</v>
      </c>
      <c r="J3989" s="73">
        <f t="shared" si="186"/>
        <v>5.8437072816668635E-3</v>
      </c>
      <c r="K3989" s="73">
        <f t="shared" si="187"/>
        <v>410.05419156132029</v>
      </c>
      <c r="L3989" s="3" t="e">
        <f t="shared" si="188"/>
        <v>#N/A</v>
      </c>
    </row>
    <row r="3990" spans="1:12" x14ac:dyDescent="0.25">
      <c r="A3990" s="43" t="s">
        <v>47</v>
      </c>
      <c r="B3990" s="43" t="s">
        <v>395</v>
      </c>
      <c r="C3990" s="43" t="s">
        <v>805</v>
      </c>
      <c r="D3990" s="43" t="s">
        <v>374</v>
      </c>
      <c r="E3990" s="43" t="s">
        <v>2514</v>
      </c>
      <c r="F3990" s="43" t="s">
        <v>4212</v>
      </c>
      <c r="G3990" s="43" t="s">
        <v>4654</v>
      </c>
      <c r="H3990" s="76">
        <v>14</v>
      </c>
      <c r="I3990" s="229">
        <v>0.12928571428571428</v>
      </c>
      <c r="J3990" s="73">
        <f t="shared" si="186"/>
        <v>2.5705983339355332E-3</v>
      </c>
      <c r="K3990" s="73">
        <f t="shared" si="187"/>
        <v>1.8459883766750973</v>
      </c>
      <c r="L3990" s="3" t="e">
        <f t="shared" si="188"/>
        <v>#N/A</v>
      </c>
    </row>
    <row r="3991" spans="1:12" x14ac:dyDescent="0.25">
      <c r="A3991" s="43" t="s">
        <v>47</v>
      </c>
      <c r="B3991" s="43" t="s">
        <v>395</v>
      </c>
      <c r="C3991" s="43" t="s">
        <v>805</v>
      </c>
      <c r="D3991" s="43" t="s">
        <v>374</v>
      </c>
      <c r="E3991" s="43" t="s">
        <v>2514</v>
      </c>
      <c r="F3991" s="43" t="s">
        <v>4212</v>
      </c>
      <c r="G3991" s="43" t="s">
        <v>4654</v>
      </c>
      <c r="H3991" s="76">
        <v>7</v>
      </c>
      <c r="I3991" s="229">
        <v>0.14714285714285716</v>
      </c>
      <c r="J3991" s="73">
        <f t="shared" si="186"/>
        <v>2.9256533524349166E-3</v>
      </c>
      <c r="K3991" s="73">
        <f t="shared" si="187"/>
        <v>1.0504795734670445</v>
      </c>
      <c r="L3991" s="3" t="e">
        <f t="shared" si="188"/>
        <v>#N/A</v>
      </c>
    </row>
    <row r="3992" spans="1:12" x14ac:dyDescent="0.25">
      <c r="A3992" s="43" t="s">
        <v>47</v>
      </c>
      <c r="B3992" s="43" t="s">
        <v>395</v>
      </c>
      <c r="C3992" s="43" t="s">
        <v>805</v>
      </c>
      <c r="D3992" s="43" t="s">
        <v>374</v>
      </c>
      <c r="E3992" s="43" t="s">
        <v>2514</v>
      </c>
      <c r="F3992" s="43" t="s">
        <v>4212</v>
      </c>
      <c r="G3992" s="43" t="s">
        <v>4654</v>
      </c>
      <c r="H3992" s="76">
        <v>12</v>
      </c>
      <c r="I3992" s="229">
        <v>0.13</v>
      </c>
      <c r="J3992" s="73">
        <f t="shared" si="186"/>
        <v>2.5848005346755087E-3</v>
      </c>
      <c r="K3992" s="73">
        <f t="shared" si="187"/>
        <v>1.5910176064161061</v>
      </c>
      <c r="L3992" s="3" t="e">
        <f t="shared" si="188"/>
        <v>#N/A</v>
      </c>
    </row>
    <row r="3993" spans="1:12" x14ac:dyDescent="0.25">
      <c r="A3993" s="43" t="s">
        <v>47</v>
      </c>
      <c r="B3993" s="43" t="s">
        <v>395</v>
      </c>
      <c r="C3993" s="43" t="s">
        <v>805</v>
      </c>
      <c r="D3993" s="43" t="s">
        <v>374</v>
      </c>
      <c r="E3993" s="43" t="s">
        <v>2514</v>
      </c>
      <c r="F3993" s="43" t="s">
        <v>4212</v>
      </c>
      <c r="G3993" s="43" t="s">
        <v>4654</v>
      </c>
      <c r="H3993" s="76">
        <v>18</v>
      </c>
      <c r="I3993" s="229">
        <v>0.13555555555555554</v>
      </c>
      <c r="J3993" s="73">
        <f t="shared" si="186"/>
        <v>2.6952620959864275E-3</v>
      </c>
      <c r="K3993" s="73">
        <f t="shared" si="187"/>
        <v>2.4885147177277553</v>
      </c>
      <c r="L3993" s="3" t="e">
        <f t="shared" si="188"/>
        <v>#N/A</v>
      </c>
    </row>
    <row r="3994" spans="1:12" x14ac:dyDescent="0.25">
      <c r="A3994" s="43" t="s">
        <v>47</v>
      </c>
      <c r="B3994" s="43" t="s">
        <v>395</v>
      </c>
      <c r="C3994" s="43" t="s">
        <v>805</v>
      </c>
      <c r="D3994" s="43" t="s">
        <v>374</v>
      </c>
      <c r="E3994" s="43" t="s">
        <v>2514</v>
      </c>
      <c r="F3994" s="43" t="s">
        <v>4212</v>
      </c>
      <c r="G3994" s="43" t="s">
        <v>4654</v>
      </c>
      <c r="H3994" s="76">
        <v>8</v>
      </c>
      <c r="I3994" s="229">
        <v>0.14124999999999999</v>
      </c>
      <c r="J3994" s="73">
        <f t="shared" si="186"/>
        <v>2.8084851963301196E-3</v>
      </c>
      <c r="K3994" s="73">
        <f t="shared" si="187"/>
        <v>1.1524678815706408</v>
      </c>
      <c r="L3994" s="3" t="e">
        <f t="shared" si="188"/>
        <v>#N/A</v>
      </c>
    </row>
    <row r="3995" spans="1:12" x14ac:dyDescent="0.25">
      <c r="A3995" s="43" t="s">
        <v>47</v>
      </c>
      <c r="B3995" s="43" t="s">
        <v>395</v>
      </c>
      <c r="C3995" s="43" t="s">
        <v>805</v>
      </c>
      <c r="D3995" s="43" t="s">
        <v>374</v>
      </c>
      <c r="E3995" s="43" t="s">
        <v>2514</v>
      </c>
      <c r="F3995" s="43" t="s">
        <v>4212</v>
      </c>
      <c r="G3995" s="43" t="s">
        <v>4654</v>
      </c>
      <c r="H3995" s="76">
        <v>27</v>
      </c>
      <c r="I3995" s="229">
        <v>0.13555555555555557</v>
      </c>
      <c r="J3995" s="73">
        <f t="shared" si="186"/>
        <v>2.6952620959864279E-3</v>
      </c>
      <c r="K3995" s="73">
        <f t="shared" si="187"/>
        <v>3.7327720765916337</v>
      </c>
      <c r="L3995" s="3" t="e">
        <f t="shared" si="188"/>
        <v>#N/A</v>
      </c>
    </row>
    <row r="3996" spans="1:12" x14ac:dyDescent="0.25">
      <c r="A3996" s="43" t="s">
        <v>47</v>
      </c>
      <c r="B3996" s="43" t="s">
        <v>395</v>
      </c>
      <c r="C3996" s="43" t="s">
        <v>805</v>
      </c>
      <c r="D3996" s="43" t="s">
        <v>374</v>
      </c>
      <c r="E3996" s="43" t="s">
        <v>2515</v>
      </c>
      <c r="F3996" s="43" t="s">
        <v>4213</v>
      </c>
      <c r="G3996" s="43" t="s">
        <v>4654</v>
      </c>
      <c r="H3996" s="76">
        <v>24</v>
      </c>
      <c r="I3996" s="229">
        <v>0.14166666666666666</v>
      </c>
      <c r="J3996" s="73">
        <f t="shared" si="186"/>
        <v>2.8167698134284385E-3</v>
      </c>
      <c r="K3996" s="73">
        <f t="shared" si="187"/>
        <v>3.4676024755222823</v>
      </c>
      <c r="L3996" s="3" t="e">
        <f t="shared" si="188"/>
        <v>#N/A</v>
      </c>
    </row>
    <row r="3997" spans="1:12" x14ac:dyDescent="0.25">
      <c r="A3997" s="43" t="s">
        <v>47</v>
      </c>
      <c r="B3997" s="43" t="s">
        <v>395</v>
      </c>
      <c r="C3997" s="43" t="s">
        <v>805</v>
      </c>
      <c r="D3997" s="43" t="s">
        <v>374</v>
      </c>
      <c r="E3997" s="43" t="s">
        <v>2515</v>
      </c>
      <c r="F3997" s="43" t="s">
        <v>4213</v>
      </c>
      <c r="G3997" s="43" t="s">
        <v>4654</v>
      </c>
      <c r="H3997" s="76">
        <v>19</v>
      </c>
      <c r="I3997" s="229">
        <v>0.13578947368421054</v>
      </c>
      <c r="J3997" s="73">
        <f t="shared" si="186"/>
        <v>2.6999131090942562E-3</v>
      </c>
      <c r="K3997" s="73">
        <f t="shared" si="187"/>
        <v>2.6312983490727913</v>
      </c>
      <c r="L3997" s="3" t="e">
        <f t="shared" si="188"/>
        <v>#N/A</v>
      </c>
    </row>
    <row r="3998" spans="1:12" x14ac:dyDescent="0.25">
      <c r="A3998" s="43" t="s">
        <v>47</v>
      </c>
      <c r="B3998" s="43" t="s">
        <v>395</v>
      </c>
      <c r="C3998" s="43" t="s">
        <v>805</v>
      </c>
      <c r="D3998" s="43" t="s">
        <v>374</v>
      </c>
      <c r="E3998" s="43" t="s">
        <v>2515</v>
      </c>
      <c r="F3998" s="43" t="s">
        <v>4213</v>
      </c>
      <c r="G3998" s="43" t="s">
        <v>4654</v>
      </c>
      <c r="H3998" s="76">
        <v>19</v>
      </c>
      <c r="I3998" s="229">
        <v>0.14157894736842105</v>
      </c>
      <c r="J3998" s="73">
        <f t="shared" si="186"/>
        <v>2.8150256835130032E-3</v>
      </c>
      <c r="K3998" s="73">
        <f t="shared" si="187"/>
        <v>2.7434854879867467</v>
      </c>
      <c r="L3998" s="3" t="e">
        <f t="shared" si="188"/>
        <v>#N/A</v>
      </c>
    </row>
    <row r="3999" spans="1:12" x14ac:dyDescent="0.25">
      <c r="A3999" s="43" t="s">
        <v>47</v>
      </c>
      <c r="B3999" s="43" t="s">
        <v>395</v>
      </c>
      <c r="C3999" s="43" t="s">
        <v>805</v>
      </c>
      <c r="D3999" s="43" t="s">
        <v>374</v>
      </c>
      <c r="E3999" s="43" t="s">
        <v>2515</v>
      </c>
      <c r="F3999" s="43" t="s">
        <v>4213</v>
      </c>
      <c r="G3999" s="43" t="s">
        <v>4654</v>
      </c>
      <c r="H3999" s="76">
        <v>48</v>
      </c>
      <c r="I3999" s="229">
        <v>0.14166666666666666</v>
      </c>
      <c r="J3999" s="73">
        <f t="shared" si="186"/>
        <v>2.8167698134284385E-3</v>
      </c>
      <c r="K3999" s="73">
        <f t="shared" si="187"/>
        <v>6.9352049510445646</v>
      </c>
      <c r="L3999" s="3" t="e">
        <f t="shared" si="188"/>
        <v>#N/A</v>
      </c>
    </row>
    <row r="4000" spans="1:12" x14ac:dyDescent="0.25">
      <c r="A4000" s="43" t="s">
        <v>47</v>
      </c>
      <c r="B4000" s="43" t="s">
        <v>395</v>
      </c>
      <c r="C4000" s="43" t="s">
        <v>805</v>
      </c>
      <c r="D4000" s="43" t="s">
        <v>374</v>
      </c>
      <c r="E4000" s="43" t="s">
        <v>2515</v>
      </c>
      <c r="F4000" s="43" t="s">
        <v>4213</v>
      </c>
      <c r="G4000" s="43" t="s">
        <v>4654</v>
      </c>
      <c r="H4000" s="76">
        <v>15</v>
      </c>
      <c r="I4000" s="229">
        <v>0.12933333333333333</v>
      </c>
      <c r="J4000" s="73">
        <f t="shared" si="186"/>
        <v>2.5715451473181982E-3</v>
      </c>
      <c r="K4000" s="73">
        <f t="shared" si="187"/>
        <v>1.9785731772097728</v>
      </c>
      <c r="L4000" s="3" t="e">
        <f t="shared" si="188"/>
        <v>#N/A</v>
      </c>
    </row>
    <row r="4001" spans="1:12" x14ac:dyDescent="0.25">
      <c r="A4001" s="43" t="s">
        <v>47</v>
      </c>
      <c r="B4001" s="43" t="s">
        <v>395</v>
      </c>
      <c r="C4001" s="43" t="s">
        <v>805</v>
      </c>
      <c r="D4001" s="43" t="s">
        <v>374</v>
      </c>
      <c r="E4001" s="43" t="s">
        <v>2515</v>
      </c>
      <c r="F4001" s="43" t="s">
        <v>4213</v>
      </c>
      <c r="G4001" s="43" t="s">
        <v>4654</v>
      </c>
      <c r="H4001" s="76">
        <v>8</v>
      </c>
      <c r="I4001" s="229">
        <v>0.14749999999999999</v>
      </c>
      <c r="J4001" s="73">
        <f t="shared" si="186"/>
        <v>2.9327544528049035E-3</v>
      </c>
      <c r="K4001" s="73">
        <f t="shared" si="187"/>
        <v>1.2034620356224393</v>
      </c>
      <c r="L4001" s="3" t="e">
        <f t="shared" si="188"/>
        <v>#N/A</v>
      </c>
    </row>
    <row r="4002" spans="1:12" x14ac:dyDescent="0.25">
      <c r="A4002" s="43" t="s">
        <v>47</v>
      </c>
      <c r="B4002" s="43" t="s">
        <v>395</v>
      </c>
      <c r="C4002" s="43" t="s">
        <v>805</v>
      </c>
      <c r="D4002" s="43" t="s">
        <v>374</v>
      </c>
      <c r="E4002" s="43" t="s">
        <v>2515</v>
      </c>
      <c r="F4002" s="43" t="s">
        <v>4213</v>
      </c>
      <c r="G4002" s="43" t="s">
        <v>4654</v>
      </c>
      <c r="H4002" s="76">
        <v>36</v>
      </c>
      <c r="I4002" s="229">
        <v>0.14166666666666666</v>
      </c>
      <c r="J4002" s="73">
        <f t="shared" si="186"/>
        <v>2.8167698134284385E-3</v>
      </c>
      <c r="K4002" s="73">
        <f t="shared" si="187"/>
        <v>5.2014037132834234</v>
      </c>
      <c r="L4002" s="3" t="e">
        <f t="shared" si="188"/>
        <v>#N/A</v>
      </c>
    </row>
    <row r="4003" spans="1:12" x14ac:dyDescent="0.25">
      <c r="A4003" s="43" t="s">
        <v>47</v>
      </c>
      <c r="B4003" s="43" t="s">
        <v>395</v>
      </c>
      <c r="C4003" s="43" t="s">
        <v>805</v>
      </c>
      <c r="D4003" s="43" t="s">
        <v>374</v>
      </c>
      <c r="E4003" s="43" t="s">
        <v>2515</v>
      </c>
      <c r="F4003" s="43" t="s">
        <v>4213</v>
      </c>
      <c r="G4003" s="43" t="s">
        <v>4654</v>
      </c>
      <c r="H4003" s="76">
        <v>29</v>
      </c>
      <c r="I4003" s="229">
        <v>0.14793103448275863</v>
      </c>
      <c r="J4003" s="73">
        <f t="shared" si="186"/>
        <v>2.9413247463548893E-3</v>
      </c>
      <c r="K4003" s="73">
        <f t="shared" si="187"/>
        <v>4.3752984176442924</v>
      </c>
      <c r="L4003" s="3" t="e">
        <f t="shared" si="188"/>
        <v>#N/A</v>
      </c>
    </row>
    <row r="4004" spans="1:12" x14ac:dyDescent="0.25">
      <c r="A4004" s="43" t="s">
        <v>47</v>
      </c>
      <c r="B4004" s="43" t="s">
        <v>395</v>
      </c>
      <c r="C4004" s="43" t="s">
        <v>805</v>
      </c>
      <c r="D4004" s="43" t="s">
        <v>374</v>
      </c>
      <c r="E4004" s="43" t="s">
        <v>2515</v>
      </c>
      <c r="F4004" s="43" t="s">
        <v>4213</v>
      </c>
      <c r="G4004" s="43" t="s">
        <v>4654</v>
      </c>
      <c r="H4004" s="76">
        <v>25</v>
      </c>
      <c r="I4004" s="229">
        <v>0.1356</v>
      </c>
      <c r="J4004" s="73">
        <f t="shared" si="186"/>
        <v>2.6961457884769149E-3</v>
      </c>
      <c r="K4004" s="73">
        <f t="shared" si="187"/>
        <v>3.4574036447119227</v>
      </c>
      <c r="L4004" s="3" t="e">
        <f t="shared" si="188"/>
        <v>#N/A</v>
      </c>
    </row>
    <row r="4005" spans="1:12" x14ac:dyDescent="0.25">
      <c r="A4005" s="43" t="s">
        <v>47</v>
      </c>
      <c r="B4005" s="43" t="s">
        <v>395</v>
      </c>
      <c r="C4005" s="43" t="s">
        <v>805</v>
      </c>
      <c r="D4005" s="43" t="s">
        <v>374</v>
      </c>
      <c r="E4005" s="43" t="s">
        <v>2515</v>
      </c>
      <c r="F4005" s="43" t="s">
        <v>4213</v>
      </c>
      <c r="G4005" s="43" t="s">
        <v>4654</v>
      </c>
      <c r="H4005" s="76">
        <v>52</v>
      </c>
      <c r="I4005" s="229">
        <v>0.13576923076923075</v>
      </c>
      <c r="J4005" s="73">
        <f t="shared" si="186"/>
        <v>2.6995106175753086E-3</v>
      </c>
      <c r="K4005" s="73">
        <f t="shared" si="187"/>
        <v>7.2003745521139155</v>
      </c>
      <c r="L4005" s="3" t="e">
        <f t="shared" si="188"/>
        <v>#N/A</v>
      </c>
    </row>
    <row r="4006" spans="1:12" x14ac:dyDescent="0.25">
      <c r="A4006" s="43" t="s">
        <v>47</v>
      </c>
      <c r="B4006" s="43" t="s">
        <v>395</v>
      </c>
      <c r="C4006" s="43" t="s">
        <v>805</v>
      </c>
      <c r="D4006" s="43" t="s">
        <v>374</v>
      </c>
      <c r="E4006" s="43" t="s">
        <v>2515</v>
      </c>
      <c r="F4006" s="43" t="s">
        <v>4213</v>
      </c>
      <c r="G4006" s="43" t="s">
        <v>4654</v>
      </c>
      <c r="H4006" s="76">
        <v>22</v>
      </c>
      <c r="I4006" s="229">
        <v>0.12954545454545455</v>
      </c>
      <c r="J4006" s="73">
        <f t="shared" si="186"/>
        <v>2.5757627705682517E-3</v>
      </c>
      <c r="K4006" s="73">
        <f t="shared" si="187"/>
        <v>2.9066667809525017</v>
      </c>
      <c r="L4006" s="3" t="e">
        <f t="shared" si="188"/>
        <v>#N/A</v>
      </c>
    </row>
    <row r="4007" spans="1:12" x14ac:dyDescent="0.25">
      <c r="A4007" s="43" t="s">
        <v>47</v>
      </c>
      <c r="B4007" s="43" t="s">
        <v>395</v>
      </c>
      <c r="C4007" s="43" t="s">
        <v>805</v>
      </c>
      <c r="D4007" s="43" t="s">
        <v>374</v>
      </c>
      <c r="E4007" s="43" t="s">
        <v>2515</v>
      </c>
      <c r="F4007" s="43" t="s">
        <v>4213</v>
      </c>
      <c r="G4007" s="43" t="s">
        <v>4654</v>
      </c>
      <c r="H4007" s="76">
        <v>11</v>
      </c>
      <c r="I4007" s="229">
        <v>0.14818181818181816</v>
      </c>
      <c r="J4007" s="73">
        <f t="shared" si="186"/>
        <v>2.9463110989657892E-3</v>
      </c>
      <c r="K4007" s="73">
        <f t="shared" si="187"/>
        <v>1.6624094220886234</v>
      </c>
      <c r="L4007" s="3" t="e">
        <f t="shared" si="188"/>
        <v>#N/A</v>
      </c>
    </row>
    <row r="4008" spans="1:12" x14ac:dyDescent="0.25">
      <c r="A4008" s="43" t="s">
        <v>47</v>
      </c>
      <c r="B4008" s="43" t="s">
        <v>395</v>
      </c>
      <c r="C4008" s="43" t="s">
        <v>805</v>
      </c>
      <c r="D4008" s="43" t="s">
        <v>374</v>
      </c>
      <c r="E4008" s="43" t="s">
        <v>2515</v>
      </c>
      <c r="F4008" s="43" t="s">
        <v>4213</v>
      </c>
      <c r="G4008" s="43" t="s">
        <v>4654</v>
      </c>
      <c r="H4008" s="76">
        <v>21</v>
      </c>
      <c r="I4008" s="229">
        <v>0.13571428571428573</v>
      </c>
      <c r="J4008" s="73">
        <f t="shared" si="186"/>
        <v>2.6984181405953112E-3</v>
      </c>
      <c r="K4008" s="73">
        <f t="shared" si="187"/>
        <v>2.9066667809525022</v>
      </c>
      <c r="L4008" s="3" t="e">
        <f t="shared" si="188"/>
        <v>#N/A</v>
      </c>
    </row>
    <row r="4009" spans="1:12" x14ac:dyDescent="0.25">
      <c r="A4009" s="43" t="s">
        <v>47</v>
      </c>
      <c r="B4009" s="43" t="s">
        <v>395</v>
      </c>
      <c r="C4009" s="43" t="s">
        <v>805</v>
      </c>
      <c r="D4009" s="43" t="s">
        <v>374</v>
      </c>
      <c r="E4009" s="43" t="s">
        <v>2516</v>
      </c>
      <c r="F4009" s="43" t="s">
        <v>4214</v>
      </c>
      <c r="G4009" s="43" t="s">
        <v>4654</v>
      </c>
      <c r="H4009" s="76">
        <v>204</v>
      </c>
      <c r="I4009" s="229">
        <v>0.13568627450980392</v>
      </c>
      <c r="J4009" s="73">
        <f t="shared" si="186"/>
        <v>2.6978611915466845E-3</v>
      </c>
      <c r="K4009" s="73">
        <f t="shared" si="187"/>
        <v>28.230363683075524</v>
      </c>
      <c r="L4009" s="3" t="e">
        <f t="shared" si="188"/>
        <v>#N/A</v>
      </c>
    </row>
    <row r="4010" spans="1:12" x14ac:dyDescent="0.25">
      <c r="A4010" s="43" t="s">
        <v>47</v>
      </c>
      <c r="B4010" s="43" t="s">
        <v>395</v>
      </c>
      <c r="C4010" s="43" t="s">
        <v>805</v>
      </c>
      <c r="D4010" s="43" t="s">
        <v>374</v>
      </c>
      <c r="E4010" s="43" t="s">
        <v>2516</v>
      </c>
      <c r="F4010" s="43" t="s">
        <v>4214</v>
      </c>
      <c r="G4010" s="43" t="s">
        <v>4654</v>
      </c>
      <c r="H4010" s="76">
        <v>28</v>
      </c>
      <c r="I4010" s="229">
        <v>0.14785714285714285</v>
      </c>
      <c r="J4010" s="73">
        <f t="shared" si="186"/>
        <v>2.9398555531748916E-3</v>
      </c>
      <c r="K4010" s="73">
        <f t="shared" si="187"/>
        <v>4.2223159554888969</v>
      </c>
      <c r="L4010" s="3" t="e">
        <f t="shared" si="188"/>
        <v>#N/A</v>
      </c>
    </row>
    <row r="4011" spans="1:12" x14ac:dyDescent="0.25">
      <c r="A4011" s="43" t="s">
        <v>47</v>
      </c>
      <c r="B4011" s="43" t="s">
        <v>395</v>
      </c>
      <c r="C4011" s="43" t="s">
        <v>805</v>
      </c>
      <c r="D4011" s="43" t="s">
        <v>374</v>
      </c>
      <c r="E4011" s="43" t="s">
        <v>2516</v>
      </c>
      <c r="F4011" s="43" t="s">
        <v>4214</v>
      </c>
      <c r="G4011" s="43" t="s">
        <v>4654</v>
      </c>
      <c r="H4011" s="76">
        <v>13</v>
      </c>
      <c r="I4011" s="229">
        <v>0.12923076923076923</v>
      </c>
      <c r="J4011" s="73">
        <f t="shared" si="186"/>
        <v>2.5695058569555349E-3</v>
      </c>
      <c r="K4011" s="73">
        <f t="shared" si="187"/>
        <v>1.713403576140422</v>
      </c>
      <c r="L4011" s="3" t="e">
        <f t="shared" si="188"/>
        <v>#N/A</v>
      </c>
    </row>
    <row r="4012" spans="1:12" x14ac:dyDescent="0.25">
      <c r="A4012" s="43" t="s">
        <v>47</v>
      </c>
      <c r="B4012" s="43" t="s">
        <v>395</v>
      </c>
      <c r="C4012" s="43" t="s">
        <v>805</v>
      </c>
      <c r="D4012" s="43" t="s">
        <v>374</v>
      </c>
      <c r="E4012" s="43" t="s">
        <v>2516</v>
      </c>
      <c r="F4012" s="43" t="s">
        <v>4214</v>
      </c>
      <c r="G4012" s="43" t="s">
        <v>4654</v>
      </c>
      <c r="H4012" s="76">
        <v>65</v>
      </c>
      <c r="I4012" s="229">
        <v>0.12953846153846155</v>
      </c>
      <c r="J4012" s="73">
        <f t="shared" si="186"/>
        <v>2.5756237280435247E-3</v>
      </c>
      <c r="K4012" s="73">
        <f t="shared" si="187"/>
        <v>8.5874155423228284</v>
      </c>
      <c r="L4012" s="3" t="e">
        <f t="shared" si="188"/>
        <v>#N/A</v>
      </c>
    </row>
    <row r="4013" spans="1:12" x14ac:dyDescent="0.25">
      <c r="A4013" s="43" t="s">
        <v>47</v>
      </c>
      <c r="B4013" s="43" t="s">
        <v>395</v>
      </c>
      <c r="C4013" s="43" t="s">
        <v>805</v>
      </c>
      <c r="D4013" s="43" t="s">
        <v>374</v>
      </c>
      <c r="E4013" s="43" t="s">
        <v>2516</v>
      </c>
      <c r="F4013" s="43" t="s">
        <v>4214</v>
      </c>
      <c r="G4013" s="43" t="s">
        <v>4654</v>
      </c>
      <c r="H4013" s="76">
        <v>28</v>
      </c>
      <c r="I4013" s="229">
        <v>0.14178571428571429</v>
      </c>
      <c r="J4013" s="73">
        <f t="shared" si="186"/>
        <v>2.8191368468851014E-3</v>
      </c>
      <c r="K4013" s="73">
        <f t="shared" si="187"/>
        <v>4.0489358317127824</v>
      </c>
      <c r="L4013" s="3" t="e">
        <f t="shared" si="188"/>
        <v>#N/A</v>
      </c>
    </row>
    <row r="4014" spans="1:12" x14ac:dyDescent="0.25">
      <c r="A4014" s="43" t="s">
        <v>47</v>
      </c>
      <c r="B4014" s="43" t="s">
        <v>395</v>
      </c>
      <c r="C4014" s="43" t="s">
        <v>805</v>
      </c>
      <c r="D4014" s="43" t="s">
        <v>374</v>
      </c>
      <c r="E4014" s="43" t="s">
        <v>2516</v>
      </c>
      <c r="F4014" s="43" t="s">
        <v>4214</v>
      </c>
      <c r="G4014" s="43" t="s">
        <v>4654</v>
      </c>
      <c r="H4014" s="76">
        <v>354</v>
      </c>
      <c r="I4014" s="229">
        <v>0.14169491525423727</v>
      </c>
      <c r="J4014" s="73">
        <f t="shared" si="186"/>
        <v>2.8173314823842568E-3</v>
      </c>
      <c r="K4014" s="73">
        <f t="shared" si="187"/>
        <v>51.157335344764022</v>
      </c>
      <c r="L4014" s="3" t="e">
        <f t="shared" si="188"/>
        <v>#N/A</v>
      </c>
    </row>
    <row r="4015" spans="1:12" x14ac:dyDescent="0.25">
      <c r="A4015" s="43" t="s">
        <v>47</v>
      </c>
      <c r="B4015" s="43" t="s">
        <v>395</v>
      </c>
      <c r="C4015" s="43" t="s">
        <v>805</v>
      </c>
      <c r="D4015" s="43" t="s">
        <v>374</v>
      </c>
      <c r="E4015" s="43" t="s">
        <v>2516</v>
      </c>
      <c r="F4015" s="43" t="s">
        <v>4214</v>
      </c>
      <c r="G4015" s="43" t="s">
        <v>4654</v>
      </c>
      <c r="H4015" s="76">
        <v>21</v>
      </c>
      <c r="I4015" s="229">
        <v>0.14190476190476189</v>
      </c>
      <c r="J4015" s="73">
        <f t="shared" si="186"/>
        <v>2.8215038803417634E-3</v>
      </c>
      <c r="K4015" s="73">
        <f t="shared" si="187"/>
        <v>3.0392515814871772</v>
      </c>
      <c r="L4015" s="3" t="e">
        <f t="shared" si="188"/>
        <v>#N/A</v>
      </c>
    </row>
    <row r="4016" spans="1:12" x14ac:dyDescent="0.25">
      <c r="A4016" s="43" t="s">
        <v>47</v>
      </c>
      <c r="B4016" s="43" t="s">
        <v>395</v>
      </c>
      <c r="C4016" s="43" t="s">
        <v>805</v>
      </c>
      <c r="D4016" s="43" t="s">
        <v>374</v>
      </c>
      <c r="E4016" s="43" t="s">
        <v>2516</v>
      </c>
      <c r="F4016" s="43" t="s">
        <v>4214</v>
      </c>
      <c r="G4016" s="43" t="s">
        <v>4654</v>
      </c>
      <c r="H4016" s="76">
        <v>10</v>
      </c>
      <c r="I4016" s="229">
        <v>0.14199999999999999</v>
      </c>
      <c r="J4016" s="73">
        <f t="shared" si="186"/>
        <v>2.8233975071070938E-3</v>
      </c>
      <c r="K4016" s="73">
        <f t="shared" si="187"/>
        <v>1.4482339750710707</v>
      </c>
      <c r="L4016" s="3" t="e">
        <f t="shared" si="188"/>
        <v>#N/A</v>
      </c>
    </row>
    <row r="4017" spans="1:12" x14ac:dyDescent="0.25">
      <c r="A4017" s="43" t="s">
        <v>47</v>
      </c>
      <c r="B4017" s="43" t="s">
        <v>395</v>
      </c>
      <c r="C4017" s="43" t="s">
        <v>805</v>
      </c>
      <c r="D4017" s="43" t="s">
        <v>374</v>
      </c>
      <c r="E4017" s="43" t="s">
        <v>2516</v>
      </c>
      <c r="F4017" s="43" t="s">
        <v>4214</v>
      </c>
      <c r="G4017" s="43" t="s">
        <v>4654</v>
      </c>
      <c r="H4017" s="76">
        <v>64</v>
      </c>
      <c r="I4017" s="229">
        <v>0.12953124999999999</v>
      </c>
      <c r="J4017" s="73">
        <f t="shared" si="186"/>
        <v>2.5754803404398996E-3</v>
      </c>
      <c r="K4017" s="73">
        <f t="shared" si="187"/>
        <v>8.4548307417881521</v>
      </c>
      <c r="L4017" s="3" t="e">
        <f t="shared" si="188"/>
        <v>#N/A</v>
      </c>
    </row>
    <row r="4018" spans="1:12" x14ac:dyDescent="0.25">
      <c r="A4018" s="43" t="s">
        <v>47</v>
      </c>
      <c r="B4018" s="43" t="s">
        <v>395</v>
      </c>
      <c r="C4018" s="43" t="s">
        <v>805</v>
      </c>
      <c r="D4018" s="43" t="s">
        <v>374</v>
      </c>
      <c r="E4018" s="43" t="s">
        <v>2516</v>
      </c>
      <c r="F4018" s="43" t="s">
        <v>4214</v>
      </c>
      <c r="G4018" s="43" t="s">
        <v>4654</v>
      </c>
      <c r="H4018" s="76">
        <v>14</v>
      </c>
      <c r="I4018" s="229">
        <v>0.14785714285714285</v>
      </c>
      <c r="J4018" s="73">
        <f t="shared" si="186"/>
        <v>2.9398555531748916E-3</v>
      </c>
      <c r="K4018" s="73">
        <f t="shared" si="187"/>
        <v>2.1111579777444485</v>
      </c>
      <c r="L4018" s="3" t="e">
        <f t="shared" si="188"/>
        <v>#N/A</v>
      </c>
    </row>
    <row r="4019" spans="1:12" x14ac:dyDescent="0.25">
      <c r="A4019" s="43" t="s">
        <v>47</v>
      </c>
      <c r="B4019" s="43" t="s">
        <v>395</v>
      </c>
      <c r="C4019" s="43" t="s">
        <v>805</v>
      </c>
      <c r="D4019" s="43" t="s">
        <v>374</v>
      </c>
      <c r="E4019" s="43" t="s">
        <v>2516</v>
      </c>
      <c r="F4019" s="43" t="s">
        <v>4214</v>
      </c>
      <c r="G4019" s="43" t="s">
        <v>4654</v>
      </c>
      <c r="H4019" s="76">
        <v>28</v>
      </c>
      <c r="I4019" s="229">
        <v>0.1357142857142857</v>
      </c>
      <c r="J4019" s="73">
        <f t="shared" si="186"/>
        <v>2.6984181405953107E-3</v>
      </c>
      <c r="K4019" s="73">
        <f t="shared" si="187"/>
        <v>3.8755557079366687</v>
      </c>
      <c r="L4019" s="3" t="e">
        <f t="shared" si="188"/>
        <v>#N/A</v>
      </c>
    </row>
    <row r="4020" spans="1:12" x14ac:dyDescent="0.25">
      <c r="A4020" s="43" t="s">
        <v>47</v>
      </c>
      <c r="B4020" s="43" t="s">
        <v>395</v>
      </c>
      <c r="C4020" s="43" t="s">
        <v>805</v>
      </c>
      <c r="D4020" s="43" t="s">
        <v>374</v>
      </c>
      <c r="E4020" s="43" t="s">
        <v>2516</v>
      </c>
      <c r="F4020" s="43" t="s">
        <v>4214</v>
      </c>
      <c r="G4020" s="43" t="s">
        <v>4654</v>
      </c>
      <c r="H4020" s="76">
        <v>49</v>
      </c>
      <c r="I4020" s="229">
        <v>0.14163265306122449</v>
      </c>
      <c r="J4020" s="73">
        <f t="shared" si="186"/>
        <v>2.8160935181551065E-3</v>
      </c>
      <c r="K4020" s="73">
        <f t="shared" si="187"/>
        <v>7.0779885823896</v>
      </c>
      <c r="L4020" s="3" t="e">
        <f t="shared" si="188"/>
        <v>#N/A</v>
      </c>
    </row>
    <row r="4021" spans="1:12" x14ac:dyDescent="0.25">
      <c r="A4021" s="43" t="s">
        <v>47</v>
      </c>
      <c r="B4021" s="43" t="s">
        <v>395</v>
      </c>
      <c r="C4021" s="43" t="s">
        <v>805</v>
      </c>
      <c r="D4021" s="43" t="s">
        <v>374</v>
      </c>
      <c r="E4021" s="43" t="s">
        <v>2516</v>
      </c>
      <c r="F4021" s="43" t="s">
        <v>4214</v>
      </c>
      <c r="G4021" s="43" t="s">
        <v>4654</v>
      </c>
      <c r="H4021" s="76">
        <v>96</v>
      </c>
      <c r="I4021" s="229">
        <v>0.12958333333333333</v>
      </c>
      <c r="J4021" s="73">
        <f t="shared" si="186"/>
        <v>2.5765159175771893E-3</v>
      </c>
      <c r="K4021" s="73">
        <f t="shared" si="187"/>
        <v>12.687345528087409</v>
      </c>
      <c r="L4021" s="3" t="e">
        <f t="shared" si="188"/>
        <v>#N/A</v>
      </c>
    </row>
    <row r="4022" spans="1:12" x14ac:dyDescent="0.25">
      <c r="A4022" s="43" t="s">
        <v>47</v>
      </c>
      <c r="B4022" s="43" t="s">
        <v>395</v>
      </c>
      <c r="C4022" s="43" t="s">
        <v>805</v>
      </c>
      <c r="D4022" s="43" t="s">
        <v>374</v>
      </c>
      <c r="E4022" s="43" t="s">
        <v>2516</v>
      </c>
      <c r="F4022" s="43" t="s">
        <v>4214</v>
      </c>
      <c r="G4022" s="43" t="s">
        <v>4654</v>
      </c>
      <c r="H4022" s="76">
        <v>93</v>
      </c>
      <c r="I4022" s="229">
        <v>0.13569892473118278</v>
      </c>
      <c r="J4022" s="73">
        <f t="shared" si="186"/>
        <v>2.6981127169234832E-3</v>
      </c>
      <c r="K4022" s="73">
        <f t="shared" si="187"/>
        <v>12.870924482673884</v>
      </c>
      <c r="L4022" s="3" t="e">
        <f t="shared" si="188"/>
        <v>#N/A</v>
      </c>
    </row>
    <row r="4023" spans="1:12" x14ac:dyDescent="0.25">
      <c r="A4023" s="43" t="s">
        <v>47</v>
      </c>
      <c r="B4023" s="43" t="s">
        <v>395</v>
      </c>
      <c r="C4023" s="43" t="s">
        <v>805</v>
      </c>
      <c r="D4023" s="43" t="s">
        <v>374</v>
      </c>
      <c r="E4023" s="43" t="s">
        <v>2516</v>
      </c>
      <c r="F4023" s="43" t="s">
        <v>4214</v>
      </c>
      <c r="G4023" s="43" t="s">
        <v>4654</v>
      </c>
      <c r="H4023" s="76">
        <v>40</v>
      </c>
      <c r="I4023" s="229">
        <v>0.14774999999999999</v>
      </c>
      <c r="J4023" s="73">
        <f t="shared" si="186"/>
        <v>2.937725223063895E-3</v>
      </c>
      <c r="K4023" s="73">
        <f t="shared" si="187"/>
        <v>6.0275090089225554</v>
      </c>
      <c r="L4023" s="3" t="e">
        <f t="shared" si="188"/>
        <v>#N/A</v>
      </c>
    </row>
    <row r="4024" spans="1:12" x14ac:dyDescent="0.25">
      <c r="A4024" s="43" t="s">
        <v>47</v>
      </c>
      <c r="B4024" s="43" t="s">
        <v>395</v>
      </c>
      <c r="C4024" s="43" t="s">
        <v>805</v>
      </c>
      <c r="D4024" s="43" t="s">
        <v>374</v>
      </c>
      <c r="E4024" s="43" t="s">
        <v>2516</v>
      </c>
      <c r="F4024" s="43" t="s">
        <v>4214</v>
      </c>
      <c r="G4024" s="43" t="s">
        <v>4654</v>
      </c>
      <c r="H4024" s="76">
        <v>112</v>
      </c>
      <c r="I4024" s="229">
        <v>0.1357142857142857</v>
      </c>
      <c r="J4024" s="73">
        <f t="shared" si="186"/>
        <v>2.6984181405953107E-3</v>
      </c>
      <c r="K4024" s="73">
        <f t="shared" si="187"/>
        <v>15.502222831746675</v>
      </c>
      <c r="L4024" s="3" t="e">
        <f t="shared" si="188"/>
        <v>#N/A</v>
      </c>
    </row>
    <row r="4025" spans="1:12" x14ac:dyDescent="0.25">
      <c r="A4025" s="43" t="s">
        <v>47</v>
      </c>
      <c r="B4025" s="43" t="s">
        <v>395</v>
      </c>
      <c r="C4025" s="43" t="s">
        <v>805</v>
      </c>
      <c r="D4025" s="43" t="s">
        <v>374</v>
      </c>
      <c r="E4025" s="43" t="s">
        <v>2516</v>
      </c>
      <c r="F4025" s="43" t="s">
        <v>4214</v>
      </c>
      <c r="G4025" s="43" t="s">
        <v>4654</v>
      </c>
      <c r="H4025" s="76">
        <v>48</v>
      </c>
      <c r="I4025" s="229">
        <v>0.135625</v>
      </c>
      <c r="J4025" s="73">
        <f t="shared" si="186"/>
        <v>2.6966428655028139E-3</v>
      </c>
      <c r="K4025" s="73">
        <f t="shared" si="187"/>
        <v>6.6394388575441345</v>
      </c>
      <c r="L4025" s="3" t="e">
        <f t="shared" si="188"/>
        <v>#N/A</v>
      </c>
    </row>
    <row r="4026" spans="1:12" x14ac:dyDescent="0.25">
      <c r="A4026" s="43" t="s">
        <v>47</v>
      </c>
      <c r="B4026" s="43" t="s">
        <v>395</v>
      </c>
      <c r="C4026" s="43" t="s">
        <v>805</v>
      </c>
      <c r="D4026" s="43" t="s">
        <v>374</v>
      </c>
      <c r="E4026" s="43" t="s">
        <v>2516</v>
      </c>
      <c r="F4026" s="43" t="s">
        <v>4214</v>
      </c>
      <c r="G4026" s="43" t="s">
        <v>4654</v>
      </c>
      <c r="H4026" s="76">
        <v>33</v>
      </c>
      <c r="I4026" s="229">
        <v>0.13575757575757577</v>
      </c>
      <c r="J4026" s="73">
        <f t="shared" si="186"/>
        <v>2.6992788800340975E-3</v>
      </c>
      <c r="K4026" s="73">
        <f t="shared" si="187"/>
        <v>4.569076203041126</v>
      </c>
      <c r="L4026" s="3" t="e">
        <f t="shared" si="188"/>
        <v>#N/A</v>
      </c>
    </row>
    <row r="4027" spans="1:12" x14ac:dyDescent="0.25">
      <c r="A4027" s="43" t="s">
        <v>47</v>
      </c>
      <c r="B4027" s="43" t="s">
        <v>395</v>
      </c>
      <c r="C4027" s="43" t="s">
        <v>805</v>
      </c>
      <c r="D4027" s="43" t="s">
        <v>374</v>
      </c>
      <c r="E4027" s="43" t="s">
        <v>2516</v>
      </c>
      <c r="F4027" s="43" t="s">
        <v>4214</v>
      </c>
      <c r="G4027" s="43" t="s">
        <v>4654</v>
      </c>
      <c r="H4027" s="76">
        <v>56</v>
      </c>
      <c r="I4027" s="229">
        <v>0.14178571428571429</v>
      </c>
      <c r="J4027" s="73">
        <f t="shared" si="186"/>
        <v>2.8191368468851014E-3</v>
      </c>
      <c r="K4027" s="73">
        <f t="shared" si="187"/>
        <v>8.0978716634255647</v>
      </c>
      <c r="L4027" s="3" t="e">
        <f t="shared" si="188"/>
        <v>#N/A</v>
      </c>
    </row>
    <row r="4028" spans="1:12" x14ac:dyDescent="0.25">
      <c r="A4028" s="43" t="s">
        <v>47</v>
      </c>
      <c r="B4028" s="43" t="s">
        <v>395</v>
      </c>
      <c r="C4028" s="43" t="s">
        <v>805</v>
      </c>
      <c r="D4028" s="43" t="s">
        <v>374</v>
      </c>
      <c r="E4028" s="43" t="s">
        <v>2516</v>
      </c>
      <c r="F4028" s="43" t="s">
        <v>4214</v>
      </c>
      <c r="G4028" s="43" t="s">
        <v>4654</v>
      </c>
      <c r="H4028" s="76">
        <v>530</v>
      </c>
      <c r="I4028" s="229">
        <v>0.13569811320754718</v>
      </c>
      <c r="J4028" s="73">
        <f t="shared" si="186"/>
        <v>2.6980965813332741E-3</v>
      </c>
      <c r="K4028" s="73">
        <f t="shared" si="187"/>
        <v>73.349991188106642</v>
      </c>
      <c r="L4028" s="3" t="e">
        <f t="shared" si="188"/>
        <v>#N/A</v>
      </c>
    </row>
    <row r="4029" spans="1:12" x14ac:dyDescent="0.25">
      <c r="A4029" s="43" t="s">
        <v>47</v>
      </c>
      <c r="B4029" s="43" t="s">
        <v>395</v>
      </c>
      <c r="C4029" s="43" t="s">
        <v>805</v>
      </c>
      <c r="D4029" s="43" t="s">
        <v>374</v>
      </c>
      <c r="E4029" s="43" t="s">
        <v>2516</v>
      </c>
      <c r="F4029" s="43" t="s">
        <v>4214</v>
      </c>
      <c r="G4029" s="43" t="s">
        <v>4654</v>
      </c>
      <c r="H4029" s="76">
        <v>104</v>
      </c>
      <c r="I4029" s="229">
        <v>0.14778846153846154</v>
      </c>
      <c r="J4029" s="73">
        <f t="shared" si="186"/>
        <v>2.9384899569498938E-3</v>
      </c>
      <c r="K4029" s="73">
        <f t="shared" si="187"/>
        <v>15.675602955522789</v>
      </c>
      <c r="L4029" s="3" t="e">
        <f t="shared" si="188"/>
        <v>#N/A</v>
      </c>
    </row>
    <row r="4030" spans="1:12" x14ac:dyDescent="0.25">
      <c r="A4030" s="43" t="s">
        <v>47</v>
      </c>
      <c r="B4030" s="43" t="s">
        <v>395</v>
      </c>
      <c r="C4030" s="43" t="s">
        <v>805</v>
      </c>
      <c r="D4030" s="43" t="s">
        <v>374</v>
      </c>
      <c r="E4030" s="43" t="s">
        <v>2516</v>
      </c>
      <c r="F4030" s="43" t="s">
        <v>4214</v>
      </c>
      <c r="G4030" s="43" t="s">
        <v>4654</v>
      </c>
      <c r="H4030" s="76">
        <v>185</v>
      </c>
      <c r="I4030" s="229">
        <v>0.14167567567567568</v>
      </c>
      <c r="J4030" s="73">
        <f t="shared" si="186"/>
        <v>2.8169489402846189E-3</v>
      </c>
      <c r="K4030" s="73">
        <f t="shared" si="187"/>
        <v>26.731135553952655</v>
      </c>
      <c r="L4030" s="3" t="e">
        <f t="shared" si="188"/>
        <v>#N/A</v>
      </c>
    </row>
    <row r="4031" spans="1:12" x14ac:dyDescent="0.25">
      <c r="A4031" s="43" t="s">
        <v>47</v>
      </c>
      <c r="B4031" s="43" t="s">
        <v>395</v>
      </c>
      <c r="C4031" s="43" t="s">
        <v>805</v>
      </c>
      <c r="D4031" s="43" t="s">
        <v>374</v>
      </c>
      <c r="E4031" s="43" t="s">
        <v>2516</v>
      </c>
      <c r="F4031" s="43" t="s">
        <v>4214</v>
      </c>
      <c r="G4031" s="43" t="s">
        <v>4654</v>
      </c>
      <c r="H4031" s="76">
        <v>119</v>
      </c>
      <c r="I4031" s="229">
        <v>0.12957983193277312</v>
      </c>
      <c r="J4031" s="73">
        <f t="shared" si="186"/>
        <v>2.5764462989461114E-3</v>
      </c>
      <c r="K4031" s="73">
        <f t="shared" si="187"/>
        <v>15.726597109574586</v>
      </c>
      <c r="L4031" s="3" t="e">
        <f t="shared" si="188"/>
        <v>#N/A</v>
      </c>
    </row>
    <row r="4032" spans="1:12" x14ac:dyDescent="0.25">
      <c r="A4032" s="43" t="s">
        <v>47</v>
      </c>
      <c r="B4032" s="43" t="s">
        <v>395</v>
      </c>
      <c r="C4032" s="43" t="s">
        <v>805</v>
      </c>
      <c r="D4032" s="43" t="s">
        <v>374</v>
      </c>
      <c r="E4032" s="43" t="s">
        <v>2516</v>
      </c>
      <c r="F4032" s="43" t="s">
        <v>4214</v>
      </c>
      <c r="G4032" s="43" t="s">
        <v>4654</v>
      </c>
      <c r="H4032" s="76">
        <v>15</v>
      </c>
      <c r="I4032" s="229">
        <v>0.12933333333333333</v>
      </c>
      <c r="J4032" s="73">
        <f t="shared" si="186"/>
        <v>2.5715451473181982E-3</v>
      </c>
      <c r="K4032" s="73">
        <f t="shared" si="187"/>
        <v>1.9785731772097728</v>
      </c>
      <c r="L4032" s="3" t="e">
        <f t="shared" si="188"/>
        <v>#N/A</v>
      </c>
    </row>
    <row r="4033" spans="1:12" x14ac:dyDescent="0.25">
      <c r="A4033" s="43" t="s">
        <v>47</v>
      </c>
      <c r="B4033" s="43" t="s">
        <v>395</v>
      </c>
      <c r="C4033" s="43" t="s">
        <v>805</v>
      </c>
      <c r="D4033" s="43" t="s">
        <v>374</v>
      </c>
      <c r="E4033" s="43" t="s">
        <v>2516</v>
      </c>
      <c r="F4033" s="43" t="s">
        <v>4214</v>
      </c>
      <c r="G4033" s="43" t="s">
        <v>4654</v>
      </c>
      <c r="H4033" s="76">
        <v>30</v>
      </c>
      <c r="I4033" s="229">
        <v>0.14766666666666667</v>
      </c>
      <c r="J4033" s="73">
        <f t="shared" si="186"/>
        <v>2.9360682996442313E-3</v>
      </c>
      <c r="K4033" s="73">
        <f t="shared" si="187"/>
        <v>4.518082048989327</v>
      </c>
      <c r="L4033" s="3" t="e">
        <f t="shared" si="188"/>
        <v>#N/A</v>
      </c>
    </row>
    <row r="4034" spans="1:12" x14ac:dyDescent="0.25">
      <c r="A4034" s="43" t="s">
        <v>47</v>
      </c>
      <c r="B4034" s="43" t="s">
        <v>395</v>
      </c>
      <c r="C4034" s="43" t="s">
        <v>805</v>
      </c>
      <c r="D4034" s="43" t="s">
        <v>374</v>
      </c>
      <c r="E4034" s="43" t="s">
        <v>2516</v>
      </c>
      <c r="F4034" s="43" t="s">
        <v>4214</v>
      </c>
      <c r="G4034" s="43" t="s">
        <v>4654</v>
      </c>
      <c r="H4034" s="76">
        <v>405</v>
      </c>
      <c r="I4034" s="229">
        <v>0.12960493827160494</v>
      </c>
      <c r="J4034" s="73">
        <f t="shared" si="186"/>
        <v>2.5769454903156208E-3</v>
      </c>
      <c r="K4034" s="73">
        <f t="shared" si="187"/>
        <v>53.533662923577822</v>
      </c>
      <c r="L4034" s="3" t="e">
        <f t="shared" si="188"/>
        <v>#N/A</v>
      </c>
    </row>
    <row r="4035" spans="1:12" x14ac:dyDescent="0.25">
      <c r="A4035" s="43" t="s">
        <v>47</v>
      </c>
      <c r="B4035" s="43" t="s">
        <v>395</v>
      </c>
      <c r="C4035" s="43" t="s">
        <v>805</v>
      </c>
      <c r="D4035" s="43" t="s">
        <v>374</v>
      </c>
      <c r="E4035" s="43" t="s">
        <v>2516</v>
      </c>
      <c r="F4035" s="43" t="s">
        <v>4214</v>
      </c>
      <c r="G4035" s="43" t="s">
        <v>4654</v>
      </c>
      <c r="H4035" s="76">
        <v>89</v>
      </c>
      <c r="I4035" s="229">
        <v>0.14775280898876406</v>
      </c>
      <c r="J4035" s="73">
        <f t="shared" si="186"/>
        <v>2.9377810744151199E-3</v>
      </c>
      <c r="K4035" s="73">
        <f t="shared" si="187"/>
        <v>13.411462515622945</v>
      </c>
      <c r="L4035" s="3" t="e">
        <f t="shared" si="188"/>
        <v>#N/A</v>
      </c>
    </row>
    <row r="4036" spans="1:12" x14ac:dyDescent="0.25">
      <c r="A4036" s="43" t="s">
        <v>47</v>
      </c>
      <c r="B4036" s="43" t="s">
        <v>395</v>
      </c>
      <c r="C4036" s="43" t="s">
        <v>805</v>
      </c>
      <c r="D4036" s="43" t="s">
        <v>374</v>
      </c>
      <c r="E4036" s="43" t="s">
        <v>2516</v>
      </c>
      <c r="F4036" s="43" t="s">
        <v>4214</v>
      </c>
      <c r="G4036" s="43" t="s">
        <v>4654</v>
      </c>
      <c r="H4036" s="76">
        <v>151</v>
      </c>
      <c r="I4036" s="229">
        <v>0.12960264900662252</v>
      </c>
      <c r="J4036" s="73">
        <f t="shared" si="186"/>
        <v>2.5768999726744628E-3</v>
      </c>
      <c r="K4036" s="73">
        <f t="shared" si="187"/>
        <v>19.959111895873846</v>
      </c>
      <c r="L4036" s="3" t="e">
        <f t="shared" si="188"/>
        <v>#N/A</v>
      </c>
    </row>
    <row r="4037" spans="1:12" x14ac:dyDescent="0.25">
      <c r="A4037" s="43" t="s">
        <v>47</v>
      </c>
      <c r="B4037" s="43" t="s">
        <v>395</v>
      </c>
      <c r="C4037" s="43" t="s">
        <v>805</v>
      </c>
      <c r="D4037" s="43" t="s">
        <v>374</v>
      </c>
      <c r="E4037" s="43" t="s">
        <v>2516</v>
      </c>
      <c r="F4037" s="43" t="s">
        <v>4214</v>
      </c>
      <c r="G4037" s="43" t="s">
        <v>4654</v>
      </c>
      <c r="H4037" s="76">
        <v>138</v>
      </c>
      <c r="I4037" s="229">
        <v>0.14166666666666666</v>
      </c>
      <c r="J4037" s="73">
        <f t="shared" si="186"/>
        <v>2.8167698134284385E-3</v>
      </c>
      <c r="K4037" s="73">
        <f t="shared" si="187"/>
        <v>19.938714234253123</v>
      </c>
      <c r="L4037" s="3" t="e">
        <f t="shared" si="188"/>
        <v>#N/A</v>
      </c>
    </row>
    <row r="4038" spans="1:12" x14ac:dyDescent="0.25">
      <c r="A4038" s="43" t="s">
        <v>47</v>
      </c>
      <c r="B4038" s="43" t="s">
        <v>395</v>
      </c>
      <c r="C4038" s="43" t="s">
        <v>805</v>
      </c>
      <c r="D4038" s="43" t="s">
        <v>374</v>
      </c>
      <c r="E4038" s="43" t="s">
        <v>2516</v>
      </c>
      <c r="F4038" s="43" t="s">
        <v>4214</v>
      </c>
      <c r="G4038" s="43" t="s">
        <v>4654</v>
      </c>
      <c r="H4038" s="76">
        <v>222</v>
      </c>
      <c r="I4038" s="229">
        <v>0.13572072072072072</v>
      </c>
      <c r="J4038" s="73">
        <f t="shared" si="186"/>
        <v>2.6985460883497251E-3</v>
      </c>
      <c r="K4038" s="73">
        <f t="shared" si="187"/>
        <v>30.729077231613637</v>
      </c>
      <c r="L4038" s="3" t="e">
        <f t="shared" si="188"/>
        <v>#N/A</v>
      </c>
    </row>
    <row r="4039" spans="1:12" x14ac:dyDescent="0.25">
      <c r="A4039" s="43" t="s">
        <v>47</v>
      </c>
      <c r="B4039" s="43" t="s">
        <v>395</v>
      </c>
      <c r="C4039" s="43" t="s">
        <v>805</v>
      </c>
      <c r="D4039" s="43" t="s">
        <v>374</v>
      </c>
      <c r="E4039" s="43" t="s">
        <v>2516</v>
      </c>
      <c r="F4039" s="43" t="s">
        <v>4214</v>
      </c>
      <c r="G4039" s="43" t="s">
        <v>4654</v>
      </c>
      <c r="H4039" s="76">
        <v>60</v>
      </c>
      <c r="I4039" s="229">
        <v>0.14783333333333332</v>
      </c>
      <c r="J4039" s="73">
        <f t="shared" ref="J4039:J4102" si="189">I4039*$J$5</f>
        <v>2.9393821464835587E-3</v>
      </c>
      <c r="K4039" s="73">
        <f t="shared" ref="K4039:K4102" si="190">(I4039+J4039)*H4039</f>
        <v>9.0463629287890122</v>
      </c>
      <c r="L4039" s="3" t="e">
        <f t="shared" ref="L4039:L4102" si="191">MATCH(C4039,$C$7237:$C$7264,0)</f>
        <v>#N/A</v>
      </c>
    </row>
    <row r="4040" spans="1:12" x14ac:dyDescent="0.25">
      <c r="A4040" s="43" t="s">
        <v>47</v>
      </c>
      <c r="B4040" s="43" t="s">
        <v>395</v>
      </c>
      <c r="C4040" s="43" t="s">
        <v>805</v>
      </c>
      <c r="D4040" s="43" t="s">
        <v>374</v>
      </c>
      <c r="E4040" s="43" t="s">
        <v>2516</v>
      </c>
      <c r="F4040" s="43" t="s">
        <v>4214</v>
      </c>
      <c r="G4040" s="43" t="s">
        <v>4654</v>
      </c>
      <c r="H4040" s="76">
        <v>20</v>
      </c>
      <c r="I4040" s="229">
        <v>0.13550000000000001</v>
      </c>
      <c r="J4040" s="73">
        <f t="shared" si="189"/>
        <v>2.6941574803733188E-3</v>
      </c>
      <c r="K4040" s="73">
        <f t="shared" si="190"/>
        <v>2.7638831496074667</v>
      </c>
      <c r="L4040" s="3" t="e">
        <f t="shared" si="191"/>
        <v>#N/A</v>
      </c>
    </row>
    <row r="4041" spans="1:12" x14ac:dyDescent="0.25">
      <c r="A4041" s="43" t="s">
        <v>47</v>
      </c>
      <c r="B4041" s="43" t="s">
        <v>395</v>
      </c>
      <c r="C4041" s="43" t="s">
        <v>805</v>
      </c>
      <c r="D4041" s="43" t="s">
        <v>374</v>
      </c>
      <c r="E4041" s="43" t="s">
        <v>2516</v>
      </c>
      <c r="F4041" s="43" t="s">
        <v>4214</v>
      </c>
      <c r="G4041" s="43" t="s">
        <v>4654</v>
      </c>
      <c r="H4041" s="76">
        <v>221</v>
      </c>
      <c r="I4041" s="229">
        <v>0.14778280542986424</v>
      </c>
      <c r="J4041" s="73">
        <f t="shared" si="189"/>
        <v>2.9383774960843058E-3</v>
      </c>
      <c r="K4041" s="73">
        <f t="shared" si="190"/>
        <v>33.30938142663463</v>
      </c>
      <c r="L4041" s="3" t="e">
        <f t="shared" si="191"/>
        <v>#N/A</v>
      </c>
    </row>
    <row r="4042" spans="1:12" x14ac:dyDescent="0.25">
      <c r="A4042" s="43" t="s">
        <v>47</v>
      </c>
      <c r="B4042" s="43" t="s">
        <v>395</v>
      </c>
      <c r="C4042" s="43" t="s">
        <v>805</v>
      </c>
      <c r="D4042" s="43" t="s">
        <v>374</v>
      </c>
      <c r="E4042" s="43" t="s">
        <v>2516</v>
      </c>
      <c r="F4042" s="43" t="s">
        <v>4214</v>
      </c>
      <c r="G4042" s="43" t="s">
        <v>4654</v>
      </c>
      <c r="H4042" s="76">
        <v>14</v>
      </c>
      <c r="I4042" s="229">
        <v>0.14785714285714285</v>
      </c>
      <c r="J4042" s="73">
        <f t="shared" si="189"/>
        <v>2.9398555531748916E-3</v>
      </c>
      <c r="K4042" s="73">
        <f t="shared" si="190"/>
        <v>2.1111579777444485</v>
      </c>
      <c r="L4042" s="3" t="e">
        <f t="shared" si="191"/>
        <v>#N/A</v>
      </c>
    </row>
    <row r="4043" spans="1:12" x14ac:dyDescent="0.25">
      <c r="A4043" s="43" t="s">
        <v>47</v>
      </c>
      <c r="B4043" s="43" t="s">
        <v>395</v>
      </c>
      <c r="C4043" s="43" t="s">
        <v>805</v>
      </c>
      <c r="D4043" s="43" t="s">
        <v>374</v>
      </c>
      <c r="E4043" s="43" t="s">
        <v>2516</v>
      </c>
      <c r="F4043" s="43" t="s">
        <v>4214</v>
      </c>
      <c r="G4043" s="43" t="s">
        <v>4654</v>
      </c>
      <c r="H4043" s="76">
        <v>187</v>
      </c>
      <c r="I4043" s="229">
        <v>0.12962566844919785</v>
      </c>
      <c r="J4043" s="73">
        <f t="shared" si="189"/>
        <v>2.5773576701165904E-3</v>
      </c>
      <c r="K4043" s="73">
        <f t="shared" si="190"/>
        <v>24.721965884311803</v>
      </c>
      <c r="L4043" s="3" t="e">
        <f t="shared" si="191"/>
        <v>#N/A</v>
      </c>
    </row>
    <row r="4044" spans="1:12" x14ac:dyDescent="0.25">
      <c r="A4044" s="43" t="s">
        <v>47</v>
      </c>
      <c r="B4044" s="43" t="s">
        <v>395</v>
      </c>
      <c r="C4044" s="43" t="s">
        <v>805</v>
      </c>
      <c r="D4044" s="43" t="s">
        <v>374</v>
      </c>
      <c r="E4044" s="43" t="s">
        <v>2516</v>
      </c>
      <c r="F4044" s="43" t="s">
        <v>4214</v>
      </c>
      <c r="G4044" s="43" t="s">
        <v>4654</v>
      </c>
      <c r="H4044" s="76">
        <v>16</v>
      </c>
      <c r="I4044" s="229">
        <v>0.12937499999999999</v>
      </c>
      <c r="J4044" s="73">
        <f t="shared" si="189"/>
        <v>2.57237360902803E-3</v>
      </c>
      <c r="K4044" s="73">
        <f t="shared" si="190"/>
        <v>2.1111579777444485</v>
      </c>
      <c r="L4044" s="3" t="e">
        <f t="shared" si="191"/>
        <v>#N/A</v>
      </c>
    </row>
    <row r="4045" spans="1:12" x14ac:dyDescent="0.25">
      <c r="A4045" s="43" t="s">
        <v>47</v>
      </c>
      <c r="B4045" s="43" t="s">
        <v>395</v>
      </c>
      <c r="C4045" s="43" t="s">
        <v>805</v>
      </c>
      <c r="D4045" s="43" t="s">
        <v>374</v>
      </c>
      <c r="E4045" s="43" t="s">
        <v>2516</v>
      </c>
      <c r="F4045" s="43" t="s">
        <v>4214</v>
      </c>
      <c r="G4045" s="43" t="s">
        <v>4654</v>
      </c>
      <c r="H4045" s="76">
        <v>253</v>
      </c>
      <c r="I4045" s="229">
        <v>0.14169960474308302</v>
      </c>
      <c r="J4045" s="73">
        <f t="shared" si="189"/>
        <v>2.8174247238709938E-3</v>
      </c>
      <c r="K4045" s="73">
        <f t="shared" si="190"/>
        <v>36.562808455139368</v>
      </c>
      <c r="L4045" s="3" t="e">
        <f t="shared" si="191"/>
        <v>#N/A</v>
      </c>
    </row>
    <row r="4046" spans="1:12" x14ac:dyDescent="0.25">
      <c r="A4046" s="43" t="s">
        <v>47</v>
      </c>
      <c r="B4046" s="43" t="s">
        <v>395</v>
      </c>
      <c r="C4046" s="43" t="s">
        <v>805</v>
      </c>
      <c r="D4046" s="43" t="s">
        <v>374</v>
      </c>
      <c r="E4046" s="43" t="s">
        <v>2516</v>
      </c>
      <c r="F4046" s="43" t="s">
        <v>4214</v>
      </c>
      <c r="G4046" s="43" t="s">
        <v>4654</v>
      </c>
      <c r="H4046" s="76">
        <v>306</v>
      </c>
      <c r="I4046" s="229">
        <v>0.14781045751633987</v>
      </c>
      <c r="J4046" s="73">
        <f t="shared" si="189"/>
        <v>2.9389273047605142E-3</v>
      </c>
      <c r="K4046" s="73">
        <f t="shared" si="190"/>
        <v>46.129311755256715</v>
      </c>
      <c r="L4046" s="3" t="e">
        <f t="shared" si="191"/>
        <v>#N/A</v>
      </c>
    </row>
    <row r="4047" spans="1:12" x14ac:dyDescent="0.25">
      <c r="A4047" s="43" t="s">
        <v>47</v>
      </c>
      <c r="B4047" s="43" t="s">
        <v>395</v>
      </c>
      <c r="C4047" s="43" t="s">
        <v>805</v>
      </c>
      <c r="D4047" s="43" t="s">
        <v>374</v>
      </c>
      <c r="E4047" s="43" t="s">
        <v>2516</v>
      </c>
      <c r="F4047" s="43" t="s">
        <v>4214</v>
      </c>
      <c r="G4047" s="43" t="s">
        <v>4654</v>
      </c>
      <c r="H4047" s="76">
        <v>17</v>
      </c>
      <c r="I4047" s="229">
        <v>0.14176470588235296</v>
      </c>
      <c r="J4047" s="73">
        <f t="shared" si="189"/>
        <v>2.8187191350986318E-3</v>
      </c>
      <c r="K4047" s="73">
        <f t="shared" si="190"/>
        <v>2.4579182252966767</v>
      </c>
      <c r="L4047" s="3" t="e">
        <f t="shared" si="191"/>
        <v>#N/A</v>
      </c>
    </row>
    <row r="4048" spans="1:12" x14ac:dyDescent="0.25">
      <c r="A4048" s="43" t="s">
        <v>47</v>
      </c>
      <c r="B4048" s="43" t="s">
        <v>395</v>
      </c>
      <c r="C4048" s="43" t="s">
        <v>805</v>
      </c>
      <c r="D4048" s="43" t="s">
        <v>374</v>
      </c>
      <c r="E4048" s="43" t="s">
        <v>2516</v>
      </c>
      <c r="F4048" s="43" t="s">
        <v>4214</v>
      </c>
      <c r="G4048" s="43" t="s">
        <v>4654</v>
      </c>
      <c r="H4048" s="76">
        <v>521</v>
      </c>
      <c r="I4048" s="229">
        <v>0.13570057581573897</v>
      </c>
      <c r="J4048" s="73">
        <f t="shared" si="189"/>
        <v>2.698145545571511E-3</v>
      </c>
      <c r="K4048" s="73">
        <f t="shared" si="190"/>
        <v>72.105733829242766</v>
      </c>
      <c r="L4048" s="3" t="e">
        <f t="shared" si="191"/>
        <v>#N/A</v>
      </c>
    </row>
    <row r="4049" spans="1:12" x14ac:dyDescent="0.25">
      <c r="A4049" s="43" t="s">
        <v>47</v>
      </c>
      <c r="B4049" s="43" t="s">
        <v>395</v>
      </c>
      <c r="C4049" s="43" t="s">
        <v>743</v>
      </c>
      <c r="D4049" s="43" t="s">
        <v>55</v>
      </c>
      <c r="E4049" s="43" t="s">
        <v>2517</v>
      </c>
      <c r="F4049" s="43" t="s">
        <v>4215</v>
      </c>
      <c r="G4049" s="43" t="s">
        <v>4654</v>
      </c>
      <c r="H4049" s="76">
        <v>308</v>
      </c>
      <c r="I4049" s="229"/>
      <c r="J4049" s="73">
        <f t="shared" si="189"/>
        <v>0</v>
      </c>
      <c r="K4049" s="73">
        <f t="shared" si="190"/>
        <v>0</v>
      </c>
      <c r="L4049" s="3" t="e">
        <f t="shared" si="191"/>
        <v>#N/A</v>
      </c>
    </row>
    <row r="4050" spans="1:12" x14ac:dyDescent="0.25">
      <c r="A4050" s="43" t="s">
        <v>47</v>
      </c>
      <c r="B4050" s="43" t="s">
        <v>395</v>
      </c>
      <c r="C4050" s="43" t="s">
        <v>743</v>
      </c>
      <c r="D4050" s="43" t="s">
        <v>55</v>
      </c>
      <c r="E4050" s="43" t="s">
        <v>2517</v>
      </c>
      <c r="F4050" s="43" t="s">
        <v>4215</v>
      </c>
      <c r="G4050" s="43" t="s">
        <v>4654</v>
      </c>
      <c r="H4050" s="76">
        <v>363</v>
      </c>
      <c r="I4050" s="229"/>
      <c r="J4050" s="73">
        <f t="shared" si="189"/>
        <v>0</v>
      </c>
      <c r="K4050" s="73">
        <f t="shared" si="190"/>
        <v>0</v>
      </c>
      <c r="L4050" s="3" t="e">
        <f t="shared" si="191"/>
        <v>#N/A</v>
      </c>
    </row>
    <row r="4051" spans="1:12" x14ac:dyDescent="0.25">
      <c r="A4051" s="43" t="s">
        <v>47</v>
      </c>
      <c r="B4051" s="43" t="s">
        <v>395</v>
      </c>
      <c r="C4051" s="43" t="s">
        <v>743</v>
      </c>
      <c r="D4051" s="43" t="s">
        <v>55</v>
      </c>
      <c r="E4051" s="43" t="s">
        <v>2517</v>
      </c>
      <c r="F4051" s="43" t="s">
        <v>4215</v>
      </c>
      <c r="G4051" s="43" t="s">
        <v>4654</v>
      </c>
      <c r="H4051" s="76">
        <v>336</v>
      </c>
      <c r="I4051" s="229"/>
      <c r="J4051" s="73">
        <f t="shared" si="189"/>
        <v>0</v>
      </c>
      <c r="K4051" s="73">
        <f t="shared" si="190"/>
        <v>0</v>
      </c>
      <c r="L4051" s="3" t="e">
        <f t="shared" si="191"/>
        <v>#N/A</v>
      </c>
    </row>
    <row r="4052" spans="1:12" x14ac:dyDescent="0.25">
      <c r="A4052" s="43" t="s">
        <v>47</v>
      </c>
      <c r="B4052" s="43" t="s">
        <v>395</v>
      </c>
      <c r="C4052" s="43" t="s">
        <v>743</v>
      </c>
      <c r="D4052" s="43" t="s">
        <v>55</v>
      </c>
      <c r="E4052" s="43" t="s">
        <v>2517</v>
      </c>
      <c r="F4052" s="43" t="s">
        <v>4215</v>
      </c>
      <c r="G4052" s="43" t="s">
        <v>4654</v>
      </c>
      <c r="H4052" s="76">
        <v>172</v>
      </c>
      <c r="I4052" s="229"/>
      <c r="J4052" s="73">
        <f t="shared" si="189"/>
        <v>0</v>
      </c>
      <c r="K4052" s="73">
        <f t="shared" si="190"/>
        <v>0</v>
      </c>
      <c r="L4052" s="3" t="e">
        <f t="shared" si="191"/>
        <v>#N/A</v>
      </c>
    </row>
    <row r="4053" spans="1:12" x14ac:dyDescent="0.25">
      <c r="A4053" s="43" t="s">
        <v>47</v>
      </c>
      <c r="B4053" s="43" t="s">
        <v>395</v>
      </c>
      <c r="C4053" s="43" t="s">
        <v>743</v>
      </c>
      <c r="D4053" s="43" t="s">
        <v>55</v>
      </c>
      <c r="E4053" s="43" t="s">
        <v>2517</v>
      </c>
      <c r="F4053" s="43" t="s">
        <v>4215</v>
      </c>
      <c r="G4053" s="43" t="s">
        <v>4654</v>
      </c>
      <c r="H4053" s="76">
        <v>364</v>
      </c>
      <c r="I4053" s="229"/>
      <c r="J4053" s="73">
        <f t="shared" si="189"/>
        <v>0</v>
      </c>
      <c r="K4053" s="73">
        <f t="shared" si="190"/>
        <v>0</v>
      </c>
      <c r="L4053" s="3" t="e">
        <f t="shared" si="191"/>
        <v>#N/A</v>
      </c>
    </row>
    <row r="4054" spans="1:12" x14ac:dyDescent="0.25">
      <c r="A4054" s="43" t="s">
        <v>47</v>
      </c>
      <c r="B4054" s="43" t="s">
        <v>395</v>
      </c>
      <c r="C4054" s="43" t="s">
        <v>743</v>
      </c>
      <c r="D4054" s="43" t="s">
        <v>55</v>
      </c>
      <c r="E4054" s="43" t="s">
        <v>2517</v>
      </c>
      <c r="F4054" s="43" t="s">
        <v>4215</v>
      </c>
      <c r="G4054" s="43" t="s">
        <v>4654</v>
      </c>
      <c r="H4054" s="76">
        <v>365</v>
      </c>
      <c r="I4054" s="229"/>
      <c r="J4054" s="73">
        <f t="shared" si="189"/>
        <v>0</v>
      </c>
      <c r="K4054" s="73">
        <f t="shared" si="190"/>
        <v>0</v>
      </c>
      <c r="L4054" s="3" t="e">
        <f t="shared" si="191"/>
        <v>#N/A</v>
      </c>
    </row>
    <row r="4055" spans="1:12" x14ac:dyDescent="0.25">
      <c r="A4055" s="43" t="s">
        <v>47</v>
      </c>
      <c r="B4055" s="43" t="s">
        <v>395</v>
      </c>
      <c r="C4055" s="43" t="s">
        <v>743</v>
      </c>
      <c r="D4055" s="43" t="s">
        <v>55</v>
      </c>
      <c r="E4055" s="43" t="s">
        <v>2517</v>
      </c>
      <c r="F4055" s="43" t="s">
        <v>4215</v>
      </c>
      <c r="G4055" s="43" t="s">
        <v>4654</v>
      </c>
      <c r="H4055" s="76">
        <v>12</v>
      </c>
      <c r="I4055" s="229"/>
      <c r="J4055" s="73">
        <f t="shared" si="189"/>
        <v>0</v>
      </c>
      <c r="K4055" s="73">
        <f t="shared" si="190"/>
        <v>0</v>
      </c>
      <c r="L4055" s="3" t="e">
        <f t="shared" si="191"/>
        <v>#N/A</v>
      </c>
    </row>
    <row r="4056" spans="1:12" x14ac:dyDescent="0.25">
      <c r="A4056" s="43" t="s">
        <v>47</v>
      </c>
      <c r="B4056" s="43" t="s">
        <v>395</v>
      </c>
      <c r="C4056" s="43" t="s">
        <v>743</v>
      </c>
      <c r="D4056" s="43" t="s">
        <v>55</v>
      </c>
      <c r="E4056" s="43" t="s">
        <v>2517</v>
      </c>
      <c r="F4056" s="43" t="s">
        <v>4215</v>
      </c>
      <c r="G4056" s="43" t="s">
        <v>4654</v>
      </c>
      <c r="H4056" s="76">
        <v>13</v>
      </c>
      <c r="I4056" s="229"/>
      <c r="J4056" s="73">
        <f t="shared" si="189"/>
        <v>0</v>
      </c>
      <c r="K4056" s="73">
        <f t="shared" si="190"/>
        <v>0</v>
      </c>
      <c r="L4056" s="3" t="e">
        <f t="shared" si="191"/>
        <v>#N/A</v>
      </c>
    </row>
    <row r="4057" spans="1:12" x14ac:dyDescent="0.25">
      <c r="A4057" s="43" t="s">
        <v>47</v>
      </c>
      <c r="B4057" s="43" t="s">
        <v>395</v>
      </c>
      <c r="C4057" s="43" t="s">
        <v>743</v>
      </c>
      <c r="D4057" s="43" t="s">
        <v>55</v>
      </c>
      <c r="E4057" s="43" t="s">
        <v>2517</v>
      </c>
      <c r="F4057" s="43" t="s">
        <v>4215</v>
      </c>
      <c r="G4057" s="43" t="s">
        <v>4654</v>
      </c>
      <c r="H4057" s="76">
        <v>35</v>
      </c>
      <c r="I4057" s="229"/>
      <c r="J4057" s="73">
        <f t="shared" si="189"/>
        <v>0</v>
      </c>
      <c r="K4057" s="73">
        <f t="shared" si="190"/>
        <v>0</v>
      </c>
      <c r="L4057" s="3" t="e">
        <f t="shared" si="191"/>
        <v>#N/A</v>
      </c>
    </row>
    <row r="4058" spans="1:12" x14ac:dyDescent="0.25">
      <c r="A4058" s="43" t="s">
        <v>47</v>
      </c>
      <c r="B4058" s="43" t="s">
        <v>395</v>
      </c>
      <c r="C4058" s="43" t="s">
        <v>743</v>
      </c>
      <c r="D4058" s="43" t="s">
        <v>55</v>
      </c>
      <c r="E4058" s="43" t="s">
        <v>2517</v>
      </c>
      <c r="F4058" s="43" t="s">
        <v>4215</v>
      </c>
      <c r="G4058" s="43" t="s">
        <v>4654</v>
      </c>
      <c r="H4058" s="76">
        <v>157</v>
      </c>
      <c r="I4058" s="229"/>
      <c r="J4058" s="73">
        <f t="shared" si="189"/>
        <v>0</v>
      </c>
      <c r="K4058" s="73">
        <f t="shared" si="190"/>
        <v>0</v>
      </c>
      <c r="L4058" s="3" t="e">
        <f t="shared" si="191"/>
        <v>#N/A</v>
      </c>
    </row>
    <row r="4059" spans="1:12" x14ac:dyDescent="0.25">
      <c r="A4059" s="43" t="s">
        <v>47</v>
      </c>
      <c r="B4059" s="43" t="s">
        <v>395</v>
      </c>
      <c r="C4059" s="43" t="s">
        <v>743</v>
      </c>
      <c r="D4059" s="43" t="s">
        <v>55</v>
      </c>
      <c r="E4059" s="43" t="s">
        <v>2517</v>
      </c>
      <c r="F4059" s="43" t="s">
        <v>4215</v>
      </c>
      <c r="G4059" s="43" t="s">
        <v>4654</v>
      </c>
      <c r="H4059" s="76">
        <v>328</v>
      </c>
      <c r="I4059" s="229"/>
      <c r="J4059" s="73">
        <f t="shared" si="189"/>
        <v>0</v>
      </c>
      <c r="K4059" s="73">
        <f t="shared" si="190"/>
        <v>0</v>
      </c>
      <c r="L4059" s="3" t="e">
        <f t="shared" si="191"/>
        <v>#N/A</v>
      </c>
    </row>
    <row r="4060" spans="1:12" x14ac:dyDescent="0.25">
      <c r="A4060" s="43" t="s">
        <v>47</v>
      </c>
      <c r="B4060" s="43" t="s">
        <v>395</v>
      </c>
      <c r="C4060" s="43" t="s">
        <v>743</v>
      </c>
      <c r="D4060" s="43" t="s">
        <v>55</v>
      </c>
      <c r="E4060" s="43" t="s">
        <v>2517</v>
      </c>
      <c r="F4060" s="43" t="s">
        <v>4215</v>
      </c>
      <c r="G4060" s="43" t="s">
        <v>4654</v>
      </c>
      <c r="H4060" s="76">
        <v>633</v>
      </c>
      <c r="I4060" s="229"/>
      <c r="J4060" s="73">
        <f t="shared" si="189"/>
        <v>0</v>
      </c>
      <c r="K4060" s="73">
        <f t="shared" si="190"/>
        <v>0</v>
      </c>
      <c r="L4060" s="3" t="e">
        <f t="shared" si="191"/>
        <v>#N/A</v>
      </c>
    </row>
    <row r="4061" spans="1:12" x14ac:dyDescent="0.25">
      <c r="A4061" s="43" t="s">
        <v>47</v>
      </c>
      <c r="B4061" s="43" t="s">
        <v>395</v>
      </c>
      <c r="C4061" s="43" t="s">
        <v>743</v>
      </c>
      <c r="D4061" s="43" t="s">
        <v>55</v>
      </c>
      <c r="E4061" s="43" t="s">
        <v>2517</v>
      </c>
      <c r="F4061" s="43" t="s">
        <v>4215</v>
      </c>
      <c r="G4061" s="43" t="s">
        <v>4654</v>
      </c>
      <c r="H4061" s="76">
        <v>620</v>
      </c>
      <c r="I4061" s="229"/>
      <c r="J4061" s="73">
        <f t="shared" si="189"/>
        <v>0</v>
      </c>
      <c r="K4061" s="73">
        <f t="shared" si="190"/>
        <v>0</v>
      </c>
      <c r="L4061" s="3" t="e">
        <f t="shared" si="191"/>
        <v>#N/A</v>
      </c>
    </row>
    <row r="4062" spans="1:12" x14ac:dyDescent="0.25">
      <c r="A4062" s="43" t="s">
        <v>47</v>
      </c>
      <c r="B4062" s="43" t="s">
        <v>395</v>
      </c>
      <c r="C4062" s="43" t="s">
        <v>743</v>
      </c>
      <c r="D4062" s="43" t="s">
        <v>55</v>
      </c>
      <c r="E4062" s="43" t="s">
        <v>2517</v>
      </c>
      <c r="F4062" s="43" t="s">
        <v>4215</v>
      </c>
      <c r="G4062" s="43" t="s">
        <v>4654</v>
      </c>
      <c r="H4062" s="76">
        <v>564</v>
      </c>
      <c r="I4062" s="229"/>
      <c r="J4062" s="73">
        <f t="shared" si="189"/>
        <v>0</v>
      </c>
      <c r="K4062" s="73">
        <f t="shared" si="190"/>
        <v>0</v>
      </c>
      <c r="L4062" s="3" t="e">
        <f t="shared" si="191"/>
        <v>#N/A</v>
      </c>
    </row>
    <row r="4063" spans="1:12" x14ac:dyDescent="0.25">
      <c r="A4063" s="43" t="s">
        <v>47</v>
      </c>
      <c r="B4063" s="43" t="s">
        <v>395</v>
      </c>
      <c r="C4063" s="43" t="s">
        <v>743</v>
      </c>
      <c r="D4063" s="43" t="s">
        <v>55</v>
      </c>
      <c r="E4063" s="43" t="s">
        <v>2517</v>
      </c>
      <c r="F4063" s="43" t="s">
        <v>4215</v>
      </c>
      <c r="G4063" s="43" t="s">
        <v>4654</v>
      </c>
      <c r="H4063" s="76">
        <v>56</v>
      </c>
      <c r="I4063" s="229"/>
      <c r="J4063" s="73">
        <f t="shared" si="189"/>
        <v>0</v>
      </c>
      <c r="K4063" s="73">
        <f t="shared" si="190"/>
        <v>0</v>
      </c>
      <c r="L4063" s="3" t="e">
        <f t="shared" si="191"/>
        <v>#N/A</v>
      </c>
    </row>
    <row r="4064" spans="1:12" x14ac:dyDescent="0.25">
      <c r="A4064" s="43" t="s">
        <v>47</v>
      </c>
      <c r="B4064" s="43" t="s">
        <v>395</v>
      </c>
      <c r="C4064" s="43" t="s">
        <v>743</v>
      </c>
      <c r="D4064" s="43" t="s">
        <v>55</v>
      </c>
      <c r="E4064" s="43" t="s">
        <v>2517</v>
      </c>
      <c r="F4064" s="43" t="s">
        <v>4215</v>
      </c>
      <c r="G4064" s="43" t="s">
        <v>4654</v>
      </c>
      <c r="H4064" s="76">
        <v>167</v>
      </c>
      <c r="I4064" s="229"/>
      <c r="J4064" s="73">
        <f t="shared" si="189"/>
        <v>0</v>
      </c>
      <c r="K4064" s="73">
        <f t="shared" si="190"/>
        <v>0</v>
      </c>
      <c r="L4064" s="3" t="e">
        <f t="shared" si="191"/>
        <v>#N/A</v>
      </c>
    </row>
    <row r="4065" spans="1:12" x14ac:dyDescent="0.25">
      <c r="A4065" s="43" t="s">
        <v>47</v>
      </c>
      <c r="B4065" s="43" t="s">
        <v>395</v>
      </c>
      <c r="C4065" s="43" t="s">
        <v>743</v>
      </c>
      <c r="D4065" s="43" t="s">
        <v>55</v>
      </c>
      <c r="E4065" s="43" t="s">
        <v>2517</v>
      </c>
      <c r="F4065" s="43" t="s">
        <v>4215</v>
      </c>
      <c r="G4065" s="43" t="s">
        <v>4654</v>
      </c>
      <c r="H4065" s="76">
        <v>19</v>
      </c>
      <c r="I4065" s="229"/>
      <c r="J4065" s="73">
        <f t="shared" si="189"/>
        <v>0</v>
      </c>
      <c r="K4065" s="73">
        <f t="shared" si="190"/>
        <v>0</v>
      </c>
      <c r="L4065" s="3" t="e">
        <f t="shared" si="191"/>
        <v>#N/A</v>
      </c>
    </row>
    <row r="4066" spans="1:12" x14ac:dyDescent="0.25">
      <c r="A4066" s="43" t="s">
        <v>47</v>
      </c>
      <c r="B4066" s="43" t="s">
        <v>395</v>
      </c>
      <c r="C4066" s="43" t="s">
        <v>743</v>
      </c>
      <c r="D4066" s="43" t="s">
        <v>55</v>
      </c>
      <c r="E4066" s="43" t="s">
        <v>2517</v>
      </c>
      <c r="F4066" s="43" t="s">
        <v>4215</v>
      </c>
      <c r="G4066" s="43" t="s">
        <v>4654</v>
      </c>
      <c r="H4066" s="76">
        <v>46</v>
      </c>
      <c r="I4066" s="229"/>
      <c r="J4066" s="73">
        <f t="shared" si="189"/>
        <v>0</v>
      </c>
      <c r="K4066" s="73">
        <f t="shared" si="190"/>
        <v>0</v>
      </c>
      <c r="L4066" s="3" t="e">
        <f t="shared" si="191"/>
        <v>#N/A</v>
      </c>
    </row>
    <row r="4067" spans="1:12" x14ac:dyDescent="0.25">
      <c r="A4067" s="43" t="s">
        <v>47</v>
      </c>
      <c r="B4067" s="43" t="s">
        <v>395</v>
      </c>
      <c r="C4067" s="43" t="s">
        <v>743</v>
      </c>
      <c r="D4067" s="43" t="s">
        <v>55</v>
      </c>
      <c r="E4067" s="43" t="s">
        <v>2517</v>
      </c>
      <c r="F4067" s="43" t="s">
        <v>4215</v>
      </c>
      <c r="G4067" s="43" t="s">
        <v>4654</v>
      </c>
      <c r="H4067" s="76">
        <v>28</v>
      </c>
      <c r="I4067" s="229"/>
      <c r="J4067" s="73">
        <f t="shared" si="189"/>
        <v>0</v>
      </c>
      <c r="K4067" s="73">
        <f t="shared" si="190"/>
        <v>0</v>
      </c>
      <c r="L4067" s="3" t="e">
        <f t="shared" si="191"/>
        <v>#N/A</v>
      </c>
    </row>
    <row r="4068" spans="1:12" x14ac:dyDescent="0.25">
      <c r="A4068" s="43" t="s">
        <v>47</v>
      </c>
      <c r="B4068" s="43" t="s">
        <v>395</v>
      </c>
      <c r="C4068" s="43" t="s">
        <v>743</v>
      </c>
      <c r="D4068" s="43" t="s">
        <v>55</v>
      </c>
      <c r="E4068" s="43" t="s">
        <v>2517</v>
      </c>
      <c r="F4068" s="43" t="s">
        <v>4215</v>
      </c>
      <c r="G4068" s="43" t="s">
        <v>4654</v>
      </c>
      <c r="H4068" s="76">
        <v>20</v>
      </c>
      <c r="I4068" s="229"/>
      <c r="J4068" s="73">
        <f t="shared" si="189"/>
        <v>0</v>
      </c>
      <c r="K4068" s="73">
        <f t="shared" si="190"/>
        <v>0</v>
      </c>
      <c r="L4068" s="3" t="e">
        <f t="shared" si="191"/>
        <v>#N/A</v>
      </c>
    </row>
    <row r="4069" spans="1:12" x14ac:dyDescent="0.25">
      <c r="A4069" s="43" t="s">
        <v>47</v>
      </c>
      <c r="B4069" s="43" t="s">
        <v>395</v>
      </c>
      <c r="C4069" s="43" t="s">
        <v>743</v>
      </c>
      <c r="D4069" s="43" t="s">
        <v>55</v>
      </c>
      <c r="E4069" s="43" t="s">
        <v>2517</v>
      </c>
      <c r="F4069" s="43" t="s">
        <v>4215</v>
      </c>
      <c r="G4069" s="43" t="s">
        <v>4654</v>
      </c>
      <c r="H4069" s="76">
        <v>322</v>
      </c>
      <c r="I4069" s="229"/>
      <c r="J4069" s="73">
        <f t="shared" si="189"/>
        <v>0</v>
      </c>
      <c r="K4069" s="73">
        <f t="shared" si="190"/>
        <v>0</v>
      </c>
      <c r="L4069" s="3" t="e">
        <f t="shared" si="191"/>
        <v>#N/A</v>
      </c>
    </row>
    <row r="4070" spans="1:12" x14ac:dyDescent="0.25">
      <c r="A4070" s="43" t="s">
        <v>47</v>
      </c>
      <c r="B4070" s="43" t="s">
        <v>395</v>
      </c>
      <c r="C4070" s="43" t="s">
        <v>743</v>
      </c>
      <c r="D4070" s="43" t="s">
        <v>55</v>
      </c>
      <c r="E4070" s="43" t="s">
        <v>2517</v>
      </c>
      <c r="F4070" s="43" t="s">
        <v>4215</v>
      </c>
      <c r="G4070" s="43" t="s">
        <v>4654</v>
      </c>
      <c r="H4070" s="76">
        <v>444</v>
      </c>
      <c r="I4070" s="229"/>
      <c r="J4070" s="73">
        <f t="shared" si="189"/>
        <v>0</v>
      </c>
      <c r="K4070" s="73">
        <f t="shared" si="190"/>
        <v>0</v>
      </c>
      <c r="L4070" s="3" t="e">
        <f t="shared" si="191"/>
        <v>#N/A</v>
      </c>
    </row>
    <row r="4071" spans="1:12" x14ac:dyDescent="0.25">
      <c r="A4071" s="43" t="s">
        <v>47</v>
      </c>
      <c r="B4071" s="43" t="s">
        <v>395</v>
      </c>
      <c r="C4071" s="43" t="s">
        <v>743</v>
      </c>
      <c r="D4071" s="43" t="s">
        <v>55</v>
      </c>
      <c r="E4071" s="43" t="s">
        <v>2517</v>
      </c>
      <c r="F4071" s="43" t="s">
        <v>4215</v>
      </c>
      <c r="G4071" s="43" t="s">
        <v>4654</v>
      </c>
      <c r="H4071" s="76">
        <v>157</v>
      </c>
      <c r="I4071" s="229"/>
      <c r="J4071" s="73">
        <f t="shared" si="189"/>
        <v>0</v>
      </c>
      <c r="K4071" s="73">
        <f t="shared" si="190"/>
        <v>0</v>
      </c>
      <c r="L4071" s="3" t="e">
        <f t="shared" si="191"/>
        <v>#N/A</v>
      </c>
    </row>
    <row r="4072" spans="1:12" x14ac:dyDescent="0.25">
      <c r="A4072" s="43" t="s">
        <v>47</v>
      </c>
      <c r="B4072" s="43" t="s">
        <v>395</v>
      </c>
      <c r="C4072" s="43" t="s">
        <v>743</v>
      </c>
      <c r="D4072" s="43" t="s">
        <v>55</v>
      </c>
      <c r="E4072" s="43" t="s">
        <v>2517</v>
      </c>
      <c r="F4072" s="43" t="s">
        <v>4215</v>
      </c>
      <c r="G4072" s="43" t="s">
        <v>4654</v>
      </c>
      <c r="H4072" s="76">
        <v>293</v>
      </c>
      <c r="I4072" s="229"/>
      <c r="J4072" s="73">
        <f t="shared" si="189"/>
        <v>0</v>
      </c>
      <c r="K4072" s="73">
        <f t="shared" si="190"/>
        <v>0</v>
      </c>
      <c r="L4072" s="3" t="e">
        <f t="shared" si="191"/>
        <v>#N/A</v>
      </c>
    </row>
    <row r="4073" spans="1:12" x14ac:dyDescent="0.25">
      <c r="A4073" s="43" t="s">
        <v>47</v>
      </c>
      <c r="B4073" s="43" t="s">
        <v>395</v>
      </c>
      <c r="C4073" s="43" t="s">
        <v>743</v>
      </c>
      <c r="D4073" s="43" t="s">
        <v>55</v>
      </c>
      <c r="E4073" s="43" t="s">
        <v>2517</v>
      </c>
      <c r="F4073" s="43" t="s">
        <v>4215</v>
      </c>
      <c r="G4073" s="43" t="s">
        <v>4654</v>
      </c>
      <c r="H4073" s="76">
        <v>81</v>
      </c>
      <c r="I4073" s="229"/>
      <c r="J4073" s="73">
        <f t="shared" si="189"/>
        <v>0</v>
      </c>
      <c r="K4073" s="73">
        <f t="shared" si="190"/>
        <v>0</v>
      </c>
      <c r="L4073" s="3" t="e">
        <f t="shared" si="191"/>
        <v>#N/A</v>
      </c>
    </row>
    <row r="4074" spans="1:12" x14ac:dyDescent="0.25">
      <c r="A4074" s="43" t="s">
        <v>47</v>
      </c>
      <c r="B4074" s="43" t="s">
        <v>395</v>
      </c>
      <c r="C4074" s="43" t="s">
        <v>743</v>
      </c>
      <c r="D4074" s="43" t="s">
        <v>55</v>
      </c>
      <c r="E4074" s="43" t="s">
        <v>2517</v>
      </c>
      <c r="F4074" s="43" t="s">
        <v>4215</v>
      </c>
      <c r="G4074" s="43" t="s">
        <v>4654</v>
      </c>
      <c r="H4074" s="76">
        <v>212</v>
      </c>
      <c r="I4074" s="229"/>
      <c r="J4074" s="73">
        <f t="shared" si="189"/>
        <v>0</v>
      </c>
      <c r="K4074" s="73">
        <f t="shared" si="190"/>
        <v>0</v>
      </c>
      <c r="L4074" s="3" t="e">
        <f t="shared" si="191"/>
        <v>#N/A</v>
      </c>
    </row>
    <row r="4075" spans="1:12" x14ac:dyDescent="0.25">
      <c r="A4075" s="43" t="s">
        <v>47</v>
      </c>
      <c r="B4075" s="43" t="s">
        <v>395</v>
      </c>
      <c r="C4075" s="43" t="s">
        <v>743</v>
      </c>
      <c r="D4075" s="43" t="s">
        <v>55</v>
      </c>
      <c r="E4075" s="43" t="s">
        <v>2517</v>
      </c>
      <c r="F4075" s="43" t="s">
        <v>4215</v>
      </c>
      <c r="G4075" s="43" t="s">
        <v>4654</v>
      </c>
      <c r="H4075" s="76">
        <v>104</v>
      </c>
      <c r="I4075" s="229"/>
      <c r="J4075" s="73">
        <f t="shared" si="189"/>
        <v>0</v>
      </c>
      <c r="K4075" s="73">
        <f t="shared" si="190"/>
        <v>0</v>
      </c>
      <c r="L4075" s="3" t="e">
        <f t="shared" si="191"/>
        <v>#N/A</v>
      </c>
    </row>
    <row r="4076" spans="1:12" x14ac:dyDescent="0.25">
      <c r="A4076" s="43" t="s">
        <v>47</v>
      </c>
      <c r="B4076" s="43" t="s">
        <v>395</v>
      </c>
      <c r="C4076" s="43" t="s">
        <v>743</v>
      </c>
      <c r="D4076" s="43" t="s">
        <v>55</v>
      </c>
      <c r="E4076" s="43" t="s">
        <v>2517</v>
      </c>
      <c r="F4076" s="43" t="s">
        <v>4215</v>
      </c>
      <c r="G4076" s="43" t="s">
        <v>4654</v>
      </c>
      <c r="H4076" s="76">
        <v>63</v>
      </c>
      <c r="I4076" s="229"/>
      <c r="J4076" s="73">
        <f t="shared" si="189"/>
        <v>0</v>
      </c>
      <c r="K4076" s="73">
        <f t="shared" si="190"/>
        <v>0</v>
      </c>
      <c r="L4076" s="3" t="e">
        <f t="shared" si="191"/>
        <v>#N/A</v>
      </c>
    </row>
    <row r="4077" spans="1:12" x14ac:dyDescent="0.25">
      <c r="A4077" s="43" t="s">
        <v>47</v>
      </c>
      <c r="B4077" s="43" t="s">
        <v>395</v>
      </c>
      <c r="C4077" s="43" t="s">
        <v>743</v>
      </c>
      <c r="D4077" s="43" t="s">
        <v>55</v>
      </c>
      <c r="E4077" s="43" t="s">
        <v>2517</v>
      </c>
      <c r="F4077" s="43" t="s">
        <v>4215</v>
      </c>
      <c r="G4077" s="43" t="s">
        <v>4654</v>
      </c>
      <c r="H4077" s="76">
        <v>124</v>
      </c>
      <c r="I4077" s="229"/>
      <c r="J4077" s="73">
        <f t="shared" si="189"/>
        <v>0</v>
      </c>
      <c r="K4077" s="73">
        <f t="shared" si="190"/>
        <v>0</v>
      </c>
      <c r="L4077" s="3" t="e">
        <f t="shared" si="191"/>
        <v>#N/A</v>
      </c>
    </row>
    <row r="4078" spans="1:12" x14ac:dyDescent="0.25">
      <c r="A4078" s="43" t="s">
        <v>47</v>
      </c>
      <c r="B4078" s="43" t="s">
        <v>395</v>
      </c>
      <c r="C4078" s="43" t="s">
        <v>743</v>
      </c>
      <c r="D4078" s="43" t="s">
        <v>55</v>
      </c>
      <c r="E4078" s="43" t="s">
        <v>2517</v>
      </c>
      <c r="F4078" s="43" t="s">
        <v>4215</v>
      </c>
      <c r="G4078" s="43" t="s">
        <v>4654</v>
      </c>
      <c r="H4078" s="76">
        <v>67</v>
      </c>
      <c r="I4078" s="229"/>
      <c r="J4078" s="73">
        <f t="shared" si="189"/>
        <v>0</v>
      </c>
      <c r="K4078" s="73">
        <f t="shared" si="190"/>
        <v>0</v>
      </c>
      <c r="L4078" s="3" t="e">
        <f t="shared" si="191"/>
        <v>#N/A</v>
      </c>
    </row>
    <row r="4079" spans="1:12" x14ac:dyDescent="0.25">
      <c r="A4079" s="43" t="s">
        <v>47</v>
      </c>
      <c r="B4079" s="43" t="s">
        <v>395</v>
      </c>
      <c r="C4079" s="43" t="s">
        <v>743</v>
      </c>
      <c r="D4079" s="43" t="s">
        <v>55</v>
      </c>
      <c r="E4079" s="43" t="s">
        <v>2517</v>
      </c>
      <c r="F4079" s="43" t="s">
        <v>4215</v>
      </c>
      <c r="G4079" s="43" t="s">
        <v>4654</v>
      </c>
      <c r="H4079" s="76">
        <v>245</v>
      </c>
      <c r="I4079" s="229"/>
      <c r="J4079" s="73">
        <f t="shared" si="189"/>
        <v>0</v>
      </c>
      <c r="K4079" s="73">
        <f t="shared" si="190"/>
        <v>0</v>
      </c>
      <c r="L4079" s="3" t="e">
        <f t="shared" si="191"/>
        <v>#N/A</v>
      </c>
    </row>
    <row r="4080" spans="1:12" x14ac:dyDescent="0.25">
      <c r="A4080" s="43" t="s">
        <v>47</v>
      </c>
      <c r="B4080" s="43" t="s">
        <v>395</v>
      </c>
      <c r="C4080" s="43" t="s">
        <v>743</v>
      </c>
      <c r="D4080" s="43" t="s">
        <v>55</v>
      </c>
      <c r="E4080" s="43" t="s">
        <v>2517</v>
      </c>
      <c r="F4080" s="43" t="s">
        <v>4215</v>
      </c>
      <c r="G4080" s="43" t="s">
        <v>4654</v>
      </c>
      <c r="H4080" s="76">
        <v>42</v>
      </c>
      <c r="I4080" s="229"/>
      <c r="J4080" s="73">
        <f t="shared" si="189"/>
        <v>0</v>
      </c>
      <c r="K4080" s="73">
        <f t="shared" si="190"/>
        <v>0</v>
      </c>
      <c r="L4080" s="3" t="e">
        <f t="shared" si="191"/>
        <v>#N/A</v>
      </c>
    </row>
    <row r="4081" spans="1:12" x14ac:dyDescent="0.25">
      <c r="A4081" s="43" t="s">
        <v>47</v>
      </c>
      <c r="B4081" s="43" t="s">
        <v>395</v>
      </c>
      <c r="C4081" s="43" t="s">
        <v>743</v>
      </c>
      <c r="D4081" s="43" t="s">
        <v>55</v>
      </c>
      <c r="E4081" s="43" t="s">
        <v>2517</v>
      </c>
      <c r="F4081" s="43" t="s">
        <v>4215</v>
      </c>
      <c r="G4081" s="43" t="s">
        <v>4654</v>
      </c>
      <c r="H4081" s="76">
        <v>10</v>
      </c>
      <c r="I4081" s="229"/>
      <c r="J4081" s="73">
        <f t="shared" si="189"/>
        <v>0</v>
      </c>
      <c r="K4081" s="73">
        <f t="shared" si="190"/>
        <v>0</v>
      </c>
      <c r="L4081" s="3" t="e">
        <f t="shared" si="191"/>
        <v>#N/A</v>
      </c>
    </row>
    <row r="4082" spans="1:12" x14ac:dyDescent="0.25">
      <c r="A4082" s="43" t="s">
        <v>47</v>
      </c>
      <c r="B4082" s="43" t="s">
        <v>395</v>
      </c>
      <c r="C4082" s="43" t="s">
        <v>743</v>
      </c>
      <c r="D4082" s="43" t="s">
        <v>55</v>
      </c>
      <c r="E4082" s="43" t="s">
        <v>2517</v>
      </c>
      <c r="F4082" s="43" t="s">
        <v>4215</v>
      </c>
      <c r="G4082" s="43" t="s">
        <v>4654</v>
      </c>
      <c r="H4082" s="76">
        <v>13</v>
      </c>
      <c r="I4082" s="229"/>
      <c r="J4082" s="73">
        <f t="shared" si="189"/>
        <v>0</v>
      </c>
      <c r="K4082" s="73">
        <f t="shared" si="190"/>
        <v>0</v>
      </c>
      <c r="L4082" s="3" t="e">
        <f t="shared" si="191"/>
        <v>#N/A</v>
      </c>
    </row>
    <row r="4083" spans="1:12" x14ac:dyDescent="0.25">
      <c r="A4083" s="43" t="s">
        <v>47</v>
      </c>
      <c r="B4083" s="43" t="s">
        <v>395</v>
      </c>
      <c r="C4083" s="43" t="s">
        <v>743</v>
      </c>
      <c r="D4083" s="43" t="s">
        <v>55</v>
      </c>
      <c r="E4083" s="43" t="s">
        <v>2517</v>
      </c>
      <c r="F4083" s="43" t="s">
        <v>4215</v>
      </c>
      <c r="G4083" s="43" t="s">
        <v>4654</v>
      </c>
      <c r="H4083" s="76">
        <v>47</v>
      </c>
      <c r="I4083" s="229"/>
      <c r="J4083" s="73">
        <f t="shared" si="189"/>
        <v>0</v>
      </c>
      <c r="K4083" s="73">
        <f t="shared" si="190"/>
        <v>0</v>
      </c>
      <c r="L4083" s="3" t="e">
        <f t="shared" si="191"/>
        <v>#N/A</v>
      </c>
    </row>
    <row r="4084" spans="1:12" x14ac:dyDescent="0.25">
      <c r="A4084" s="43" t="s">
        <v>47</v>
      </c>
      <c r="B4084" s="43" t="s">
        <v>395</v>
      </c>
      <c r="C4084" s="43" t="s">
        <v>743</v>
      </c>
      <c r="D4084" s="43" t="s">
        <v>55</v>
      </c>
      <c r="E4084" s="43" t="s">
        <v>2517</v>
      </c>
      <c r="F4084" s="43" t="s">
        <v>4215</v>
      </c>
      <c r="G4084" s="43" t="s">
        <v>4654</v>
      </c>
      <c r="H4084" s="76">
        <v>11</v>
      </c>
      <c r="I4084" s="229"/>
      <c r="J4084" s="73">
        <f t="shared" si="189"/>
        <v>0</v>
      </c>
      <c r="K4084" s="73">
        <f t="shared" si="190"/>
        <v>0</v>
      </c>
      <c r="L4084" s="3" t="e">
        <f t="shared" si="191"/>
        <v>#N/A</v>
      </c>
    </row>
    <row r="4085" spans="1:12" x14ac:dyDescent="0.25">
      <c r="A4085" s="43" t="s">
        <v>47</v>
      </c>
      <c r="B4085" s="43" t="s">
        <v>395</v>
      </c>
      <c r="C4085" s="43" t="s">
        <v>743</v>
      </c>
      <c r="D4085" s="43" t="s">
        <v>55</v>
      </c>
      <c r="E4085" s="43" t="s">
        <v>2517</v>
      </c>
      <c r="F4085" s="43" t="s">
        <v>4215</v>
      </c>
      <c r="G4085" s="43" t="s">
        <v>4654</v>
      </c>
      <c r="H4085" s="76">
        <v>88</v>
      </c>
      <c r="I4085" s="229"/>
      <c r="J4085" s="73">
        <f t="shared" si="189"/>
        <v>0</v>
      </c>
      <c r="K4085" s="73">
        <f t="shared" si="190"/>
        <v>0</v>
      </c>
      <c r="L4085" s="3" t="e">
        <f t="shared" si="191"/>
        <v>#N/A</v>
      </c>
    </row>
    <row r="4086" spans="1:12" x14ac:dyDescent="0.25">
      <c r="A4086" s="43" t="s">
        <v>47</v>
      </c>
      <c r="B4086" s="43" t="s">
        <v>395</v>
      </c>
      <c r="C4086" s="43" t="s">
        <v>743</v>
      </c>
      <c r="D4086" s="43" t="s">
        <v>55</v>
      </c>
      <c r="E4086" s="43" t="s">
        <v>2517</v>
      </c>
      <c r="F4086" s="43" t="s">
        <v>4215</v>
      </c>
      <c r="G4086" s="43" t="s">
        <v>4654</v>
      </c>
      <c r="H4086" s="76">
        <v>47</v>
      </c>
      <c r="I4086" s="229"/>
      <c r="J4086" s="73">
        <f t="shared" si="189"/>
        <v>0</v>
      </c>
      <c r="K4086" s="73">
        <f t="shared" si="190"/>
        <v>0</v>
      </c>
      <c r="L4086" s="3" t="e">
        <f t="shared" si="191"/>
        <v>#N/A</v>
      </c>
    </row>
    <row r="4087" spans="1:12" x14ac:dyDescent="0.25">
      <c r="A4087" s="43" t="s">
        <v>47</v>
      </c>
      <c r="B4087" s="43" t="s">
        <v>395</v>
      </c>
      <c r="C4087" s="43" t="s">
        <v>743</v>
      </c>
      <c r="D4087" s="43" t="s">
        <v>55</v>
      </c>
      <c r="E4087" s="43" t="s">
        <v>2517</v>
      </c>
      <c r="F4087" s="43" t="s">
        <v>4215</v>
      </c>
      <c r="G4087" s="43" t="s">
        <v>4654</v>
      </c>
      <c r="H4087" s="76">
        <v>148</v>
      </c>
      <c r="I4087" s="229"/>
      <c r="J4087" s="73">
        <f t="shared" si="189"/>
        <v>0</v>
      </c>
      <c r="K4087" s="73">
        <f t="shared" si="190"/>
        <v>0</v>
      </c>
      <c r="L4087" s="3" t="e">
        <f t="shared" si="191"/>
        <v>#N/A</v>
      </c>
    </row>
    <row r="4088" spans="1:12" x14ac:dyDescent="0.25">
      <c r="A4088" s="43" t="s">
        <v>47</v>
      </c>
      <c r="B4088" s="43" t="s">
        <v>395</v>
      </c>
      <c r="C4088" s="43" t="s">
        <v>743</v>
      </c>
      <c r="D4088" s="43" t="s">
        <v>55</v>
      </c>
      <c r="E4088" s="43" t="s">
        <v>2517</v>
      </c>
      <c r="F4088" s="43" t="s">
        <v>4215</v>
      </c>
      <c r="G4088" s="43" t="s">
        <v>4654</v>
      </c>
      <c r="H4088" s="76">
        <v>249</v>
      </c>
      <c r="I4088" s="229"/>
      <c r="J4088" s="73">
        <f t="shared" si="189"/>
        <v>0</v>
      </c>
      <c r="K4088" s="73">
        <f t="shared" si="190"/>
        <v>0</v>
      </c>
      <c r="L4088" s="3" t="e">
        <f t="shared" si="191"/>
        <v>#N/A</v>
      </c>
    </row>
    <row r="4089" spans="1:12" x14ac:dyDescent="0.25">
      <c r="A4089" s="43" t="s">
        <v>47</v>
      </c>
      <c r="B4089" s="43" t="s">
        <v>395</v>
      </c>
      <c r="C4089" s="43" t="s">
        <v>743</v>
      </c>
      <c r="D4089" s="43" t="s">
        <v>55</v>
      </c>
      <c r="E4089" s="43" t="s">
        <v>2517</v>
      </c>
      <c r="F4089" s="43" t="s">
        <v>4215</v>
      </c>
      <c r="G4089" s="43" t="s">
        <v>4654</v>
      </c>
      <c r="H4089" s="76">
        <v>29</v>
      </c>
      <c r="I4089" s="229"/>
      <c r="J4089" s="73">
        <f t="shared" si="189"/>
        <v>0</v>
      </c>
      <c r="K4089" s="73">
        <f t="shared" si="190"/>
        <v>0</v>
      </c>
      <c r="L4089" s="3" t="e">
        <f t="shared" si="191"/>
        <v>#N/A</v>
      </c>
    </row>
    <row r="4090" spans="1:12" x14ac:dyDescent="0.25">
      <c r="A4090" s="43" t="s">
        <v>47</v>
      </c>
      <c r="B4090" s="43" t="s">
        <v>395</v>
      </c>
      <c r="C4090" s="43" t="s">
        <v>743</v>
      </c>
      <c r="D4090" s="43" t="s">
        <v>55</v>
      </c>
      <c r="E4090" s="43" t="s">
        <v>2517</v>
      </c>
      <c r="F4090" s="43" t="s">
        <v>4215</v>
      </c>
      <c r="G4090" s="43" t="s">
        <v>4654</v>
      </c>
      <c r="H4090" s="76">
        <v>35</v>
      </c>
      <c r="I4090" s="229"/>
      <c r="J4090" s="73">
        <f t="shared" si="189"/>
        <v>0</v>
      </c>
      <c r="K4090" s="73">
        <f t="shared" si="190"/>
        <v>0</v>
      </c>
      <c r="L4090" s="3" t="e">
        <f t="shared" si="191"/>
        <v>#N/A</v>
      </c>
    </row>
    <row r="4091" spans="1:12" x14ac:dyDescent="0.25">
      <c r="A4091" s="43" t="s">
        <v>47</v>
      </c>
      <c r="B4091" s="43" t="s">
        <v>395</v>
      </c>
      <c r="C4091" s="43" t="s">
        <v>743</v>
      </c>
      <c r="D4091" s="43" t="s">
        <v>55</v>
      </c>
      <c r="E4091" s="43" t="s">
        <v>2517</v>
      </c>
      <c r="F4091" s="43" t="s">
        <v>4215</v>
      </c>
      <c r="G4091" s="43" t="s">
        <v>4654</v>
      </c>
      <c r="H4091" s="76">
        <v>118</v>
      </c>
      <c r="I4091" s="229"/>
      <c r="J4091" s="73">
        <f t="shared" si="189"/>
        <v>0</v>
      </c>
      <c r="K4091" s="73">
        <f t="shared" si="190"/>
        <v>0</v>
      </c>
      <c r="L4091" s="3" t="e">
        <f t="shared" si="191"/>
        <v>#N/A</v>
      </c>
    </row>
    <row r="4092" spans="1:12" x14ac:dyDescent="0.25">
      <c r="A4092" s="43" t="s">
        <v>47</v>
      </c>
      <c r="B4092" s="43" t="s">
        <v>395</v>
      </c>
      <c r="C4092" s="43" t="s">
        <v>743</v>
      </c>
      <c r="D4092" s="43" t="s">
        <v>55</v>
      </c>
      <c r="E4092" s="43" t="s">
        <v>2517</v>
      </c>
      <c r="F4092" s="43" t="s">
        <v>4215</v>
      </c>
      <c r="G4092" s="43" t="s">
        <v>4654</v>
      </c>
      <c r="H4092" s="76">
        <v>285</v>
      </c>
      <c r="I4092" s="229"/>
      <c r="J4092" s="73">
        <f t="shared" si="189"/>
        <v>0</v>
      </c>
      <c r="K4092" s="73">
        <f t="shared" si="190"/>
        <v>0</v>
      </c>
      <c r="L4092" s="3" t="e">
        <f t="shared" si="191"/>
        <v>#N/A</v>
      </c>
    </row>
    <row r="4093" spans="1:12" x14ac:dyDescent="0.25">
      <c r="A4093" s="43" t="s">
        <v>47</v>
      </c>
      <c r="B4093" s="43" t="s">
        <v>395</v>
      </c>
      <c r="C4093" s="43" t="s">
        <v>743</v>
      </c>
      <c r="D4093" s="43" t="s">
        <v>55</v>
      </c>
      <c r="E4093" s="43" t="s">
        <v>2517</v>
      </c>
      <c r="F4093" s="43" t="s">
        <v>4215</v>
      </c>
      <c r="G4093" s="43" t="s">
        <v>4654</v>
      </c>
      <c r="H4093" s="76">
        <v>409</v>
      </c>
      <c r="I4093" s="229"/>
      <c r="J4093" s="73">
        <f t="shared" si="189"/>
        <v>0</v>
      </c>
      <c r="K4093" s="73">
        <f t="shared" si="190"/>
        <v>0</v>
      </c>
      <c r="L4093" s="3" t="e">
        <f t="shared" si="191"/>
        <v>#N/A</v>
      </c>
    </row>
    <row r="4094" spans="1:12" x14ac:dyDescent="0.25">
      <c r="A4094" s="43" t="s">
        <v>47</v>
      </c>
      <c r="B4094" s="43" t="s">
        <v>395</v>
      </c>
      <c r="C4094" s="43" t="s">
        <v>743</v>
      </c>
      <c r="D4094" s="43" t="s">
        <v>55</v>
      </c>
      <c r="E4094" s="43" t="s">
        <v>2517</v>
      </c>
      <c r="F4094" s="43" t="s">
        <v>4215</v>
      </c>
      <c r="G4094" s="43" t="s">
        <v>4654</v>
      </c>
      <c r="H4094" s="76">
        <v>42</v>
      </c>
      <c r="I4094" s="229"/>
      <c r="J4094" s="73">
        <f t="shared" si="189"/>
        <v>0</v>
      </c>
      <c r="K4094" s="73">
        <f t="shared" si="190"/>
        <v>0</v>
      </c>
      <c r="L4094" s="3" t="e">
        <f t="shared" si="191"/>
        <v>#N/A</v>
      </c>
    </row>
    <row r="4095" spans="1:12" x14ac:dyDescent="0.25">
      <c r="A4095" s="43" t="s">
        <v>47</v>
      </c>
      <c r="B4095" s="43" t="s">
        <v>395</v>
      </c>
      <c r="C4095" s="43" t="s">
        <v>743</v>
      </c>
      <c r="D4095" s="43" t="s">
        <v>55</v>
      </c>
      <c r="E4095" s="43" t="s">
        <v>2517</v>
      </c>
      <c r="F4095" s="43" t="s">
        <v>4215</v>
      </c>
      <c r="G4095" s="43" t="s">
        <v>4654</v>
      </c>
      <c r="H4095" s="76">
        <v>556</v>
      </c>
      <c r="I4095" s="229"/>
      <c r="J4095" s="73">
        <f t="shared" si="189"/>
        <v>0</v>
      </c>
      <c r="K4095" s="73">
        <f t="shared" si="190"/>
        <v>0</v>
      </c>
      <c r="L4095" s="3" t="e">
        <f t="shared" si="191"/>
        <v>#N/A</v>
      </c>
    </row>
    <row r="4096" spans="1:12" x14ac:dyDescent="0.25">
      <c r="A4096" s="43" t="s">
        <v>47</v>
      </c>
      <c r="B4096" s="43" t="s">
        <v>395</v>
      </c>
      <c r="C4096" s="43" t="s">
        <v>743</v>
      </c>
      <c r="D4096" s="43" t="s">
        <v>55</v>
      </c>
      <c r="E4096" s="43" t="s">
        <v>2517</v>
      </c>
      <c r="F4096" s="43" t="s">
        <v>4215</v>
      </c>
      <c r="G4096" s="43" t="s">
        <v>4654</v>
      </c>
      <c r="H4096" s="76">
        <v>276</v>
      </c>
      <c r="I4096" s="229"/>
      <c r="J4096" s="73">
        <f t="shared" si="189"/>
        <v>0</v>
      </c>
      <c r="K4096" s="73">
        <f t="shared" si="190"/>
        <v>0</v>
      </c>
      <c r="L4096" s="3" t="e">
        <f t="shared" si="191"/>
        <v>#N/A</v>
      </c>
    </row>
    <row r="4097" spans="1:12" x14ac:dyDescent="0.25">
      <c r="A4097" s="43" t="s">
        <v>47</v>
      </c>
      <c r="B4097" s="43" t="s">
        <v>395</v>
      </c>
      <c r="C4097" s="43" t="s">
        <v>743</v>
      </c>
      <c r="D4097" s="43" t="s">
        <v>55</v>
      </c>
      <c r="E4097" s="43" t="s">
        <v>2517</v>
      </c>
      <c r="F4097" s="43" t="s">
        <v>4215</v>
      </c>
      <c r="G4097" s="43" t="s">
        <v>4654</v>
      </c>
      <c r="H4097" s="76">
        <v>52</v>
      </c>
      <c r="I4097" s="229"/>
      <c r="J4097" s="73">
        <f t="shared" si="189"/>
        <v>0</v>
      </c>
      <c r="K4097" s="73">
        <f t="shared" si="190"/>
        <v>0</v>
      </c>
      <c r="L4097" s="3" t="e">
        <f t="shared" si="191"/>
        <v>#N/A</v>
      </c>
    </row>
    <row r="4098" spans="1:12" x14ac:dyDescent="0.25">
      <c r="A4098" s="43" t="s">
        <v>47</v>
      </c>
      <c r="B4098" s="43" t="s">
        <v>395</v>
      </c>
      <c r="C4098" s="43" t="s">
        <v>743</v>
      </c>
      <c r="D4098" s="43" t="s">
        <v>55</v>
      </c>
      <c r="E4098" s="43" t="s">
        <v>2517</v>
      </c>
      <c r="F4098" s="43" t="s">
        <v>4215</v>
      </c>
      <c r="G4098" s="43" t="s">
        <v>4654</v>
      </c>
      <c r="H4098" s="76">
        <v>10</v>
      </c>
      <c r="I4098" s="229"/>
      <c r="J4098" s="73">
        <f t="shared" si="189"/>
        <v>0</v>
      </c>
      <c r="K4098" s="73">
        <f t="shared" si="190"/>
        <v>0</v>
      </c>
      <c r="L4098" s="3" t="e">
        <f t="shared" si="191"/>
        <v>#N/A</v>
      </c>
    </row>
    <row r="4099" spans="1:12" x14ac:dyDescent="0.25">
      <c r="A4099" s="43" t="s">
        <v>47</v>
      </c>
      <c r="B4099" s="43" t="s">
        <v>395</v>
      </c>
      <c r="C4099" s="43" t="s">
        <v>743</v>
      </c>
      <c r="D4099" s="43" t="s">
        <v>55</v>
      </c>
      <c r="E4099" s="43" t="s">
        <v>2517</v>
      </c>
      <c r="F4099" s="43" t="s">
        <v>4215</v>
      </c>
      <c r="G4099" s="43" t="s">
        <v>4654</v>
      </c>
      <c r="H4099" s="76">
        <v>61</v>
      </c>
      <c r="I4099" s="229"/>
      <c r="J4099" s="73">
        <f t="shared" si="189"/>
        <v>0</v>
      </c>
      <c r="K4099" s="73">
        <f t="shared" si="190"/>
        <v>0</v>
      </c>
      <c r="L4099" s="3" t="e">
        <f t="shared" si="191"/>
        <v>#N/A</v>
      </c>
    </row>
    <row r="4100" spans="1:12" x14ac:dyDescent="0.25">
      <c r="A4100" s="43" t="s">
        <v>47</v>
      </c>
      <c r="B4100" s="43" t="s">
        <v>395</v>
      </c>
      <c r="C4100" s="43" t="s">
        <v>743</v>
      </c>
      <c r="D4100" s="43" t="s">
        <v>55</v>
      </c>
      <c r="E4100" s="43" t="s">
        <v>2517</v>
      </c>
      <c r="F4100" s="43" t="s">
        <v>4215</v>
      </c>
      <c r="G4100" s="43" t="s">
        <v>4654</v>
      </c>
      <c r="H4100" s="76">
        <v>17</v>
      </c>
      <c r="I4100" s="229"/>
      <c r="J4100" s="73">
        <f t="shared" si="189"/>
        <v>0</v>
      </c>
      <c r="K4100" s="73">
        <f t="shared" si="190"/>
        <v>0</v>
      </c>
      <c r="L4100" s="3" t="e">
        <f t="shared" si="191"/>
        <v>#N/A</v>
      </c>
    </row>
    <row r="4101" spans="1:12" x14ac:dyDescent="0.25">
      <c r="A4101" s="43" t="s">
        <v>47</v>
      </c>
      <c r="B4101" s="43" t="s">
        <v>395</v>
      </c>
      <c r="C4101" s="43" t="s">
        <v>743</v>
      </c>
      <c r="D4101" s="43" t="s">
        <v>55</v>
      </c>
      <c r="E4101" s="43" t="s">
        <v>2517</v>
      </c>
      <c r="F4101" s="43" t="s">
        <v>4215</v>
      </c>
      <c r="G4101" s="43" t="s">
        <v>4654</v>
      </c>
      <c r="H4101" s="76">
        <v>176</v>
      </c>
      <c r="I4101" s="229"/>
      <c r="J4101" s="73">
        <f t="shared" si="189"/>
        <v>0</v>
      </c>
      <c r="K4101" s="73">
        <f t="shared" si="190"/>
        <v>0</v>
      </c>
      <c r="L4101" s="3" t="e">
        <f t="shared" si="191"/>
        <v>#N/A</v>
      </c>
    </row>
    <row r="4102" spans="1:12" x14ac:dyDescent="0.25">
      <c r="A4102" s="43" t="s">
        <v>47</v>
      </c>
      <c r="B4102" s="43" t="s">
        <v>395</v>
      </c>
      <c r="C4102" s="43" t="s">
        <v>743</v>
      </c>
      <c r="D4102" s="43" t="s">
        <v>55</v>
      </c>
      <c r="E4102" s="43" t="s">
        <v>2517</v>
      </c>
      <c r="F4102" s="43" t="s">
        <v>4215</v>
      </c>
      <c r="G4102" s="43" t="s">
        <v>4654</v>
      </c>
      <c r="H4102" s="76">
        <v>76</v>
      </c>
      <c r="I4102" s="229"/>
      <c r="J4102" s="73">
        <f t="shared" si="189"/>
        <v>0</v>
      </c>
      <c r="K4102" s="73">
        <f t="shared" si="190"/>
        <v>0</v>
      </c>
      <c r="L4102" s="3" t="e">
        <f t="shared" si="191"/>
        <v>#N/A</v>
      </c>
    </row>
    <row r="4103" spans="1:12" x14ac:dyDescent="0.25">
      <c r="A4103" s="43" t="s">
        <v>47</v>
      </c>
      <c r="B4103" s="43" t="s">
        <v>395</v>
      </c>
      <c r="C4103" s="43" t="s">
        <v>746</v>
      </c>
      <c r="D4103" s="43" t="s">
        <v>55</v>
      </c>
      <c r="E4103" s="43" t="s">
        <v>2518</v>
      </c>
      <c r="F4103" s="43" t="s">
        <v>395</v>
      </c>
      <c r="G4103" s="43" t="s">
        <v>4654</v>
      </c>
      <c r="H4103" s="76">
        <v>30</v>
      </c>
      <c r="I4103" s="229">
        <v>0.13133333333333333</v>
      </c>
      <c r="J4103" s="73">
        <f t="shared" ref="J4103:J4166" si="192">I4103*$J$5</f>
        <v>2.6113113093901288E-3</v>
      </c>
      <c r="K4103" s="73">
        <f t="shared" ref="K4103:K4166" si="193">(I4103+J4103)*H4103</f>
        <v>4.0183393392817042</v>
      </c>
      <c r="L4103" s="3" t="e">
        <f t="shared" ref="L4103:L4166" si="194">MATCH(C4103,$C$7237:$C$7264,0)</f>
        <v>#N/A</v>
      </c>
    </row>
    <row r="4104" spans="1:12" x14ac:dyDescent="0.25">
      <c r="A4104" s="43" t="s">
        <v>47</v>
      </c>
      <c r="B4104" s="43" t="s">
        <v>395</v>
      </c>
      <c r="C4104" s="43" t="s">
        <v>746</v>
      </c>
      <c r="D4104" s="43" t="s">
        <v>55</v>
      </c>
      <c r="E4104" s="43" t="s">
        <v>2518</v>
      </c>
      <c r="F4104" s="43" t="s">
        <v>395</v>
      </c>
      <c r="G4104" s="43" t="s">
        <v>4654</v>
      </c>
      <c r="H4104" s="76">
        <v>47</v>
      </c>
      <c r="I4104" s="229">
        <v>0.14255319148936171</v>
      </c>
      <c r="J4104" s="73">
        <f t="shared" si="192"/>
        <v>2.834396658318479E-3</v>
      </c>
      <c r="K4104" s="73">
        <f t="shared" si="193"/>
        <v>6.8332166429409691</v>
      </c>
      <c r="L4104" s="3" t="e">
        <f t="shared" si="194"/>
        <v>#N/A</v>
      </c>
    </row>
    <row r="4105" spans="1:12" x14ac:dyDescent="0.25">
      <c r="A4105" s="43" t="s">
        <v>47</v>
      </c>
      <c r="B4105" s="43" t="s">
        <v>395</v>
      </c>
      <c r="C4105" s="43" t="s">
        <v>746</v>
      </c>
      <c r="D4105" s="43" t="s">
        <v>55</v>
      </c>
      <c r="E4105" s="43" t="s">
        <v>2518</v>
      </c>
      <c r="F4105" s="43" t="s">
        <v>395</v>
      </c>
      <c r="G4105" s="43" t="s">
        <v>4654</v>
      </c>
      <c r="H4105" s="76">
        <v>236</v>
      </c>
      <c r="I4105" s="229">
        <v>0.13118644067796612</v>
      </c>
      <c r="J4105" s="73">
        <f t="shared" si="192"/>
        <v>2.6083906308198746E-3</v>
      </c>
      <c r="K4105" s="73">
        <f t="shared" si="193"/>
        <v>31.575580188873495</v>
      </c>
      <c r="L4105" s="3" t="e">
        <f t="shared" si="194"/>
        <v>#N/A</v>
      </c>
    </row>
    <row r="4106" spans="1:12" x14ac:dyDescent="0.25">
      <c r="A4106" s="43" t="s">
        <v>47</v>
      </c>
      <c r="B4106" s="43" t="s">
        <v>395</v>
      </c>
      <c r="C4106" s="43" t="s">
        <v>746</v>
      </c>
      <c r="D4106" s="43" t="s">
        <v>55</v>
      </c>
      <c r="E4106" s="43" t="s">
        <v>2518</v>
      </c>
      <c r="F4106" s="43" t="s">
        <v>395</v>
      </c>
      <c r="G4106" s="43" t="s">
        <v>4654</v>
      </c>
      <c r="H4106" s="76">
        <v>392</v>
      </c>
      <c r="I4106" s="229">
        <v>0.11418367346938775</v>
      </c>
      <c r="J4106" s="73">
        <f t="shared" si="192"/>
        <v>2.2703232325760546E-3</v>
      </c>
      <c r="K4106" s="73">
        <f t="shared" si="193"/>
        <v>45.649966707169817</v>
      </c>
      <c r="L4106" s="3" t="e">
        <f t="shared" si="194"/>
        <v>#N/A</v>
      </c>
    </row>
    <row r="4107" spans="1:12" x14ac:dyDescent="0.25">
      <c r="A4107" s="43" t="s">
        <v>47</v>
      </c>
      <c r="B4107" s="43" t="s">
        <v>395</v>
      </c>
      <c r="C4107" s="43" t="s">
        <v>746</v>
      </c>
      <c r="D4107" s="43" t="s">
        <v>55</v>
      </c>
      <c r="E4107" s="43" t="s">
        <v>2518</v>
      </c>
      <c r="F4107" s="43" t="s">
        <v>395</v>
      </c>
      <c r="G4107" s="43" t="s">
        <v>4654</v>
      </c>
      <c r="H4107" s="76">
        <v>42</v>
      </c>
      <c r="I4107" s="229">
        <v>0.14261904761904762</v>
      </c>
      <c r="J4107" s="73">
        <f t="shared" si="192"/>
        <v>2.8357060810817393E-3</v>
      </c>
      <c r="K4107" s="73">
        <f t="shared" si="193"/>
        <v>6.1090996554054335</v>
      </c>
      <c r="L4107" s="3" t="e">
        <f t="shared" si="194"/>
        <v>#N/A</v>
      </c>
    </row>
    <row r="4108" spans="1:12" x14ac:dyDescent="0.25">
      <c r="A4108" s="43" t="s">
        <v>47</v>
      </c>
      <c r="B4108" s="43" t="s">
        <v>395</v>
      </c>
      <c r="C4108" s="43" t="s">
        <v>746</v>
      </c>
      <c r="D4108" s="43" t="s">
        <v>55</v>
      </c>
      <c r="E4108" s="43" t="s">
        <v>2518</v>
      </c>
      <c r="F4108" s="43" t="s">
        <v>395</v>
      </c>
      <c r="G4108" s="43" t="s">
        <v>4654</v>
      </c>
      <c r="H4108" s="76">
        <v>173</v>
      </c>
      <c r="I4108" s="229">
        <v>0.13121387283236993</v>
      </c>
      <c r="J4108" s="73">
        <f t="shared" si="192"/>
        <v>2.6089360665688768E-3</v>
      </c>
      <c r="K4108" s="73">
        <f t="shared" si="193"/>
        <v>23.151345939516414</v>
      </c>
      <c r="L4108" s="3" t="e">
        <f t="shared" si="194"/>
        <v>#N/A</v>
      </c>
    </row>
    <row r="4109" spans="1:12" x14ac:dyDescent="0.25">
      <c r="A4109" s="43" t="s">
        <v>47</v>
      </c>
      <c r="B4109" s="43" t="s">
        <v>395</v>
      </c>
      <c r="C4109" s="43" t="s">
        <v>746</v>
      </c>
      <c r="D4109" s="43" t="s">
        <v>55</v>
      </c>
      <c r="E4109" s="43" t="s">
        <v>2518</v>
      </c>
      <c r="F4109" s="43" t="s">
        <v>395</v>
      </c>
      <c r="G4109" s="43" t="s">
        <v>4654</v>
      </c>
      <c r="H4109" s="76">
        <v>899</v>
      </c>
      <c r="I4109" s="229">
        <v>0.11596218020022248</v>
      </c>
      <c r="J4109" s="73">
        <f t="shared" si="192"/>
        <v>2.3056854260282518E-3</v>
      </c>
      <c r="K4109" s="73">
        <f t="shared" si="193"/>
        <v>106.32281119799941</v>
      </c>
      <c r="L4109" s="3" t="e">
        <f t="shared" si="194"/>
        <v>#N/A</v>
      </c>
    </row>
    <row r="4110" spans="1:12" x14ac:dyDescent="0.25">
      <c r="A4110" s="43" t="s">
        <v>47</v>
      </c>
      <c r="B4110" s="43" t="s">
        <v>395</v>
      </c>
      <c r="C4110" s="43" t="s">
        <v>746</v>
      </c>
      <c r="D4110" s="43" t="s">
        <v>55</v>
      </c>
      <c r="E4110" s="43" t="s">
        <v>2518</v>
      </c>
      <c r="F4110" s="43" t="s">
        <v>395</v>
      </c>
      <c r="G4110" s="43" t="s">
        <v>4654</v>
      </c>
      <c r="H4110" s="76">
        <v>68</v>
      </c>
      <c r="I4110" s="229">
        <v>0.1426470588235294</v>
      </c>
      <c r="J4110" s="73">
        <f t="shared" si="192"/>
        <v>2.8362630301303655E-3</v>
      </c>
      <c r="K4110" s="73">
        <f t="shared" si="193"/>
        <v>9.892865886048865</v>
      </c>
      <c r="L4110" s="3" t="e">
        <f t="shared" si="194"/>
        <v>#N/A</v>
      </c>
    </row>
    <row r="4111" spans="1:12" x14ac:dyDescent="0.25">
      <c r="A4111" s="43" t="s">
        <v>47</v>
      </c>
      <c r="B4111" s="43" t="s">
        <v>395</v>
      </c>
      <c r="C4111" s="43" t="s">
        <v>746</v>
      </c>
      <c r="D4111" s="43" t="s">
        <v>55</v>
      </c>
      <c r="E4111" s="43" t="s">
        <v>2518</v>
      </c>
      <c r="F4111" s="43" t="s">
        <v>395</v>
      </c>
      <c r="G4111" s="43" t="s">
        <v>4654</v>
      </c>
      <c r="H4111" s="76">
        <v>150</v>
      </c>
      <c r="I4111" s="229">
        <v>0.11979999999999999</v>
      </c>
      <c r="J4111" s="73">
        <f t="shared" si="192"/>
        <v>2.3819931081086607E-3</v>
      </c>
      <c r="K4111" s="73">
        <f t="shared" si="193"/>
        <v>18.327298966216297</v>
      </c>
      <c r="L4111" s="3" t="e">
        <f t="shared" si="194"/>
        <v>#N/A</v>
      </c>
    </row>
    <row r="4112" spans="1:12" x14ac:dyDescent="0.25">
      <c r="A4112" s="43" t="s">
        <v>47</v>
      </c>
      <c r="B4112" s="43" t="s">
        <v>395</v>
      </c>
      <c r="C4112" s="43" t="s">
        <v>746</v>
      </c>
      <c r="D4112" s="43" t="s">
        <v>55</v>
      </c>
      <c r="E4112" s="43" t="s">
        <v>2518</v>
      </c>
      <c r="F4112" s="43" t="s">
        <v>395</v>
      </c>
      <c r="G4112" s="43" t="s">
        <v>4654</v>
      </c>
      <c r="H4112" s="76">
        <v>1461</v>
      </c>
      <c r="I4112" s="229">
        <v>0.13112251882272416</v>
      </c>
      <c r="J4112" s="73">
        <f t="shared" si="192"/>
        <v>2.6071196673921296E-3</v>
      </c>
      <c r="K4112" s="73">
        <f t="shared" si="193"/>
        <v>195.37900183405989</v>
      </c>
      <c r="L4112" s="3" t="e">
        <f t="shared" si="194"/>
        <v>#N/A</v>
      </c>
    </row>
    <row r="4113" spans="1:12" x14ac:dyDescent="0.25">
      <c r="A4113" s="43" t="s">
        <v>47</v>
      </c>
      <c r="B4113" s="43" t="s">
        <v>395</v>
      </c>
      <c r="C4113" s="43" t="s">
        <v>746</v>
      </c>
      <c r="D4113" s="43" t="s">
        <v>55</v>
      </c>
      <c r="E4113" s="43" t="s">
        <v>2518</v>
      </c>
      <c r="F4113" s="43" t="s">
        <v>395</v>
      </c>
      <c r="G4113" s="43" t="s">
        <v>4654</v>
      </c>
      <c r="H4113" s="76">
        <v>47</v>
      </c>
      <c r="I4113" s="229">
        <v>0.14425531914893616</v>
      </c>
      <c r="J4113" s="73">
        <f t="shared" si="192"/>
        <v>2.8682402005073561E-3</v>
      </c>
      <c r="K4113" s="73">
        <f t="shared" si="193"/>
        <v>6.9148072894238455</v>
      </c>
      <c r="L4113" s="3" t="e">
        <f t="shared" si="194"/>
        <v>#N/A</v>
      </c>
    </row>
    <row r="4114" spans="1:12" x14ac:dyDescent="0.25">
      <c r="A4114" s="43" t="s">
        <v>47</v>
      </c>
      <c r="B4114" s="43" t="s">
        <v>395</v>
      </c>
      <c r="C4114" s="43" t="s">
        <v>746</v>
      </c>
      <c r="D4114" s="43" t="s">
        <v>55</v>
      </c>
      <c r="E4114" s="43" t="s">
        <v>2518</v>
      </c>
      <c r="F4114" s="43" t="s">
        <v>395</v>
      </c>
      <c r="G4114" s="43" t="s">
        <v>4654</v>
      </c>
      <c r="H4114" s="76">
        <v>25</v>
      </c>
      <c r="I4114" s="229">
        <v>0.13119999999999998</v>
      </c>
      <c r="J4114" s="73">
        <f t="shared" si="192"/>
        <v>2.6086602319186666E-3</v>
      </c>
      <c r="K4114" s="73">
        <f t="shared" si="193"/>
        <v>3.3452165057979664</v>
      </c>
      <c r="L4114" s="3" t="e">
        <f t="shared" si="194"/>
        <v>#N/A</v>
      </c>
    </row>
    <row r="4115" spans="1:12" x14ac:dyDescent="0.25">
      <c r="A4115" s="43" t="s">
        <v>47</v>
      </c>
      <c r="B4115" s="43" t="s">
        <v>395</v>
      </c>
      <c r="C4115" s="43" t="s">
        <v>746</v>
      </c>
      <c r="D4115" s="43" t="s">
        <v>55</v>
      </c>
      <c r="E4115" s="43" t="s">
        <v>2518</v>
      </c>
      <c r="F4115" s="43" t="s">
        <v>395</v>
      </c>
      <c r="G4115" s="43" t="s">
        <v>4654</v>
      </c>
      <c r="H4115" s="76">
        <v>14</v>
      </c>
      <c r="I4115" s="229">
        <v>0.13999999999999999</v>
      </c>
      <c r="J4115" s="73">
        <f t="shared" si="192"/>
        <v>2.7836313450351627E-3</v>
      </c>
      <c r="K4115" s="73">
        <f t="shared" si="193"/>
        <v>1.9989708388304923</v>
      </c>
      <c r="L4115" s="3" t="e">
        <f t="shared" si="194"/>
        <v>#N/A</v>
      </c>
    </row>
    <row r="4116" spans="1:12" x14ac:dyDescent="0.25">
      <c r="A4116" s="43" t="s">
        <v>47</v>
      </c>
      <c r="B4116" s="43" t="s">
        <v>395</v>
      </c>
      <c r="C4116" s="43" t="s">
        <v>746</v>
      </c>
      <c r="D4116" s="43" t="s">
        <v>55</v>
      </c>
      <c r="E4116" s="43" t="s">
        <v>2518</v>
      </c>
      <c r="F4116" s="43" t="s">
        <v>395</v>
      </c>
      <c r="G4116" s="43" t="s">
        <v>4654</v>
      </c>
      <c r="H4116" s="76">
        <v>1497</v>
      </c>
      <c r="I4116" s="229">
        <v>0.11639946559786239</v>
      </c>
      <c r="J4116" s="73">
        <f t="shared" si="192"/>
        <v>2.3143800070253703E-3</v>
      </c>
      <c r="K4116" s="73">
        <f t="shared" si="193"/>
        <v>177.71462687051698</v>
      </c>
      <c r="L4116" s="3" t="e">
        <f t="shared" si="194"/>
        <v>#N/A</v>
      </c>
    </row>
    <row r="4117" spans="1:12" x14ac:dyDescent="0.25">
      <c r="A4117" s="43" t="s">
        <v>47</v>
      </c>
      <c r="B4117" s="43" t="s">
        <v>395</v>
      </c>
      <c r="C4117" s="43" t="s">
        <v>746</v>
      </c>
      <c r="D4117" s="43" t="s">
        <v>55</v>
      </c>
      <c r="E4117" s="43" t="s">
        <v>2518</v>
      </c>
      <c r="F4117" s="43" t="s">
        <v>395</v>
      </c>
      <c r="G4117" s="43" t="s">
        <v>4654</v>
      </c>
      <c r="H4117" s="76">
        <v>359</v>
      </c>
      <c r="I4117" s="229">
        <v>0.12548746518105849</v>
      </c>
      <c r="J4117" s="73">
        <f t="shared" si="192"/>
        <v>2.4950774391928787E-3</v>
      </c>
      <c r="K4117" s="73">
        <f t="shared" si="193"/>
        <v>45.94573280067025</v>
      </c>
      <c r="L4117" s="3" t="e">
        <f t="shared" si="194"/>
        <v>#N/A</v>
      </c>
    </row>
    <row r="4118" spans="1:12" x14ac:dyDescent="0.25">
      <c r="A4118" s="43" t="s">
        <v>47</v>
      </c>
      <c r="B4118" s="43" t="s">
        <v>395</v>
      </c>
      <c r="C4118" s="43" t="s">
        <v>746</v>
      </c>
      <c r="D4118" s="43" t="s">
        <v>55</v>
      </c>
      <c r="E4118" s="43" t="s">
        <v>2518</v>
      </c>
      <c r="F4118" s="43" t="s">
        <v>395</v>
      </c>
      <c r="G4118" s="43" t="s">
        <v>4654</v>
      </c>
      <c r="H4118" s="76">
        <v>60</v>
      </c>
      <c r="I4118" s="229">
        <v>0.11983333333333333</v>
      </c>
      <c r="J4118" s="73">
        <f t="shared" si="192"/>
        <v>2.3826558774765264E-3</v>
      </c>
      <c r="K4118" s="73">
        <f t="shared" si="193"/>
        <v>7.3329593526485919</v>
      </c>
      <c r="L4118" s="3" t="e">
        <f t="shared" si="194"/>
        <v>#N/A</v>
      </c>
    </row>
    <row r="4119" spans="1:12" x14ac:dyDescent="0.25">
      <c r="A4119" s="43" t="s">
        <v>47</v>
      </c>
      <c r="B4119" s="43" t="s">
        <v>395</v>
      </c>
      <c r="C4119" s="43" t="s">
        <v>746</v>
      </c>
      <c r="D4119" s="43" t="s">
        <v>55</v>
      </c>
      <c r="E4119" s="43" t="s">
        <v>2518</v>
      </c>
      <c r="F4119" s="43" t="s">
        <v>395</v>
      </c>
      <c r="G4119" s="43" t="s">
        <v>4654</v>
      </c>
      <c r="H4119" s="76">
        <v>989</v>
      </c>
      <c r="I4119" s="229">
        <v>0.11840242669362992</v>
      </c>
      <c r="J4119" s="73">
        <f t="shared" si="192"/>
        <v>2.3542050448044026E-3</v>
      </c>
      <c r="K4119" s="73">
        <f t="shared" si="193"/>
        <v>119.42830878931156</v>
      </c>
      <c r="L4119" s="3" t="e">
        <f t="shared" si="194"/>
        <v>#N/A</v>
      </c>
    </row>
    <row r="4120" spans="1:12" x14ac:dyDescent="0.25">
      <c r="A4120" s="43" t="s">
        <v>47</v>
      </c>
      <c r="B4120" s="43" t="s">
        <v>395</v>
      </c>
      <c r="C4120" s="43" t="s">
        <v>746</v>
      </c>
      <c r="D4120" s="43" t="s">
        <v>55</v>
      </c>
      <c r="E4120" s="43" t="s">
        <v>2518</v>
      </c>
      <c r="F4120" s="43" t="s">
        <v>395</v>
      </c>
      <c r="G4120" s="43" t="s">
        <v>4654</v>
      </c>
      <c r="H4120" s="76">
        <v>42</v>
      </c>
      <c r="I4120" s="229">
        <v>0.11976190476190476</v>
      </c>
      <c r="J4120" s="73">
        <f t="shared" si="192"/>
        <v>2.3812356574025289E-3</v>
      </c>
      <c r="K4120" s="73">
        <f t="shared" si="193"/>
        <v>5.1300118976109061</v>
      </c>
      <c r="L4120" s="3" t="e">
        <f t="shared" si="194"/>
        <v>#N/A</v>
      </c>
    </row>
    <row r="4121" spans="1:12" x14ac:dyDescent="0.25">
      <c r="A4121" s="43" t="s">
        <v>47</v>
      </c>
      <c r="B4121" s="43" t="s">
        <v>395</v>
      </c>
      <c r="C4121" s="43" t="s">
        <v>746</v>
      </c>
      <c r="D4121" s="43" t="s">
        <v>55</v>
      </c>
      <c r="E4121" s="43" t="s">
        <v>2518</v>
      </c>
      <c r="F4121" s="43" t="s">
        <v>395</v>
      </c>
      <c r="G4121" s="43" t="s">
        <v>4654</v>
      </c>
      <c r="H4121" s="76">
        <v>29</v>
      </c>
      <c r="I4121" s="229">
        <v>0.12551724137931036</v>
      </c>
      <c r="J4121" s="73">
        <f t="shared" si="192"/>
        <v>2.4956694817556638E-3</v>
      </c>
      <c r="K4121" s="73">
        <f t="shared" si="193"/>
        <v>3.712374414970915</v>
      </c>
      <c r="L4121" s="3" t="e">
        <f t="shared" si="194"/>
        <v>#N/A</v>
      </c>
    </row>
    <row r="4122" spans="1:12" x14ac:dyDescent="0.25">
      <c r="A4122" s="43" t="s">
        <v>47</v>
      </c>
      <c r="B4122" s="43" t="s">
        <v>395</v>
      </c>
      <c r="C4122" s="43" t="s">
        <v>746</v>
      </c>
      <c r="D4122" s="43" t="s">
        <v>55</v>
      </c>
      <c r="E4122" s="43" t="s">
        <v>2518</v>
      </c>
      <c r="F4122" s="43" t="s">
        <v>395</v>
      </c>
      <c r="G4122" s="43" t="s">
        <v>4654</v>
      </c>
      <c r="H4122" s="76">
        <v>37</v>
      </c>
      <c r="I4122" s="229">
        <v>0.15</v>
      </c>
      <c r="J4122" s="73">
        <f t="shared" si="192"/>
        <v>2.9824621553948172E-3</v>
      </c>
      <c r="K4122" s="73">
        <f t="shared" si="193"/>
        <v>5.660351099749608</v>
      </c>
      <c r="L4122" s="3" t="e">
        <f t="shared" si="194"/>
        <v>#N/A</v>
      </c>
    </row>
    <row r="4123" spans="1:12" x14ac:dyDescent="0.25">
      <c r="A4123" s="43" t="s">
        <v>47</v>
      </c>
      <c r="B4123" s="43" t="s">
        <v>395</v>
      </c>
      <c r="C4123" s="43" t="s">
        <v>746</v>
      </c>
      <c r="D4123" s="43" t="s">
        <v>55</v>
      </c>
      <c r="E4123" s="43" t="s">
        <v>2518</v>
      </c>
      <c r="F4123" s="43" t="s">
        <v>395</v>
      </c>
      <c r="G4123" s="43" t="s">
        <v>4654</v>
      </c>
      <c r="H4123" s="76">
        <v>55</v>
      </c>
      <c r="I4123" s="229">
        <v>0.14254545454545453</v>
      </c>
      <c r="J4123" s="73">
        <f t="shared" si="192"/>
        <v>2.8342428240358021E-3</v>
      </c>
      <c r="K4123" s="73">
        <f t="shared" si="193"/>
        <v>7.9958833553219684</v>
      </c>
      <c r="L4123" s="3" t="e">
        <f t="shared" si="194"/>
        <v>#N/A</v>
      </c>
    </row>
    <row r="4124" spans="1:12" x14ac:dyDescent="0.25">
      <c r="A4124" s="43" t="s">
        <v>47</v>
      </c>
      <c r="B4124" s="43" t="s">
        <v>395</v>
      </c>
      <c r="C4124" s="43" t="s">
        <v>746</v>
      </c>
      <c r="D4124" s="43" t="s">
        <v>55</v>
      </c>
      <c r="E4124" s="43" t="s">
        <v>2518</v>
      </c>
      <c r="F4124" s="43" t="s">
        <v>395</v>
      </c>
      <c r="G4124" s="43" t="s">
        <v>4654</v>
      </c>
      <c r="H4124" s="76">
        <v>19</v>
      </c>
      <c r="I4124" s="229">
        <v>0.14000000000000001</v>
      </c>
      <c r="J4124" s="73">
        <f t="shared" si="192"/>
        <v>2.7836313450351632E-3</v>
      </c>
      <c r="K4124" s="73">
        <f t="shared" si="193"/>
        <v>2.7128889955556685</v>
      </c>
      <c r="L4124" s="3" t="e">
        <f t="shared" si="194"/>
        <v>#N/A</v>
      </c>
    </row>
    <row r="4125" spans="1:12" x14ac:dyDescent="0.25">
      <c r="A4125" s="43" t="s">
        <v>47</v>
      </c>
      <c r="B4125" s="43" t="s">
        <v>395</v>
      </c>
      <c r="C4125" s="43" t="s">
        <v>746</v>
      </c>
      <c r="D4125" s="43" t="s">
        <v>55</v>
      </c>
      <c r="E4125" s="43" t="s">
        <v>2518</v>
      </c>
      <c r="F4125" s="43" t="s">
        <v>395</v>
      </c>
      <c r="G4125" s="43" t="s">
        <v>4654</v>
      </c>
      <c r="H4125" s="76">
        <v>287</v>
      </c>
      <c r="I4125" s="229">
        <v>0.12529616724738676</v>
      </c>
      <c r="J4125" s="73">
        <f t="shared" si="192"/>
        <v>2.4912738468756712E-3</v>
      </c>
      <c r="K4125" s="73">
        <f t="shared" si="193"/>
        <v>36.674995594053321</v>
      </c>
      <c r="L4125" s="3" t="e">
        <f t="shared" si="194"/>
        <v>#N/A</v>
      </c>
    </row>
    <row r="4126" spans="1:12" x14ac:dyDescent="0.25">
      <c r="A4126" s="43" t="s">
        <v>47</v>
      </c>
      <c r="B4126" s="43" t="s">
        <v>395</v>
      </c>
      <c r="C4126" s="43" t="s">
        <v>746</v>
      </c>
      <c r="D4126" s="43" t="s">
        <v>55</v>
      </c>
      <c r="E4126" s="43" t="s">
        <v>2518</v>
      </c>
      <c r="F4126" s="43" t="s">
        <v>395</v>
      </c>
      <c r="G4126" s="43" t="s">
        <v>4654</v>
      </c>
      <c r="H4126" s="76">
        <v>818</v>
      </c>
      <c r="I4126" s="229">
        <v>0.12550122249388754</v>
      </c>
      <c r="J4126" s="73">
        <f t="shared" si="192"/>
        <v>2.4953509769586957E-3</v>
      </c>
      <c r="K4126" s="73">
        <f t="shared" si="193"/>
        <v>104.70119709915221</v>
      </c>
      <c r="L4126" s="3" t="e">
        <f t="shared" si="194"/>
        <v>#N/A</v>
      </c>
    </row>
    <row r="4127" spans="1:12" x14ac:dyDescent="0.25">
      <c r="A4127" s="43" t="s">
        <v>47</v>
      </c>
      <c r="B4127" s="43" t="s">
        <v>395</v>
      </c>
      <c r="C4127" s="43" t="s">
        <v>746</v>
      </c>
      <c r="D4127" s="43" t="s">
        <v>55</v>
      </c>
      <c r="E4127" s="43" t="s">
        <v>2518</v>
      </c>
      <c r="F4127" s="43" t="s">
        <v>395</v>
      </c>
      <c r="G4127" s="43" t="s">
        <v>4654</v>
      </c>
      <c r="H4127" s="76">
        <v>616</v>
      </c>
      <c r="I4127" s="229">
        <v>0.12193181818181818</v>
      </c>
      <c r="J4127" s="73">
        <f t="shared" si="192"/>
        <v>2.4243802217716963E-3</v>
      </c>
      <c r="K4127" s="73">
        <f t="shared" si="193"/>
        <v>76.603418216611374</v>
      </c>
      <c r="L4127" s="3" t="e">
        <f t="shared" si="194"/>
        <v>#N/A</v>
      </c>
    </row>
    <row r="4128" spans="1:12" x14ac:dyDescent="0.25">
      <c r="A4128" s="43" t="s">
        <v>47</v>
      </c>
      <c r="B4128" s="43" t="s">
        <v>395</v>
      </c>
      <c r="C4128" s="43" t="s">
        <v>746</v>
      </c>
      <c r="D4128" s="43" t="s">
        <v>55</v>
      </c>
      <c r="E4128" s="43" t="s">
        <v>2518</v>
      </c>
      <c r="F4128" s="43" t="s">
        <v>395</v>
      </c>
      <c r="G4128" s="43" t="s">
        <v>4654</v>
      </c>
      <c r="H4128" s="76">
        <v>1268</v>
      </c>
      <c r="I4128" s="229">
        <v>0.13119085173501577</v>
      </c>
      <c r="J4128" s="73">
        <f t="shared" si="192"/>
        <v>2.6084783362246471E-3</v>
      </c>
      <c r="K4128" s="73">
        <f t="shared" si="193"/>
        <v>169.65755053033286</v>
      </c>
      <c r="L4128" s="3" t="e">
        <f t="shared" si="194"/>
        <v>#N/A</v>
      </c>
    </row>
    <row r="4129" spans="1:12" x14ac:dyDescent="0.25">
      <c r="A4129" s="43" t="s">
        <v>47</v>
      </c>
      <c r="B4129" s="43" t="s">
        <v>395</v>
      </c>
      <c r="C4129" s="43" t="s">
        <v>746</v>
      </c>
      <c r="D4129" s="43" t="s">
        <v>55</v>
      </c>
      <c r="E4129" s="43" t="s">
        <v>2518</v>
      </c>
      <c r="F4129" s="43" t="s">
        <v>395</v>
      </c>
      <c r="G4129" s="43" t="s">
        <v>4654</v>
      </c>
      <c r="H4129" s="76">
        <v>29</v>
      </c>
      <c r="I4129" s="229">
        <v>9.5172413793103441E-2</v>
      </c>
      <c r="J4129" s="73">
        <f t="shared" si="192"/>
        <v>1.8923208158367116E-3</v>
      </c>
      <c r="K4129" s="73">
        <f t="shared" si="193"/>
        <v>2.8148773036592645</v>
      </c>
      <c r="L4129" s="3" t="e">
        <f t="shared" si="194"/>
        <v>#N/A</v>
      </c>
    </row>
    <row r="4130" spans="1:12" x14ac:dyDescent="0.25">
      <c r="A4130" s="43" t="s">
        <v>47</v>
      </c>
      <c r="B4130" s="43" t="s">
        <v>395</v>
      </c>
      <c r="C4130" s="43" t="s">
        <v>746</v>
      </c>
      <c r="D4130" s="43" t="s">
        <v>55</v>
      </c>
      <c r="E4130" s="43" t="s">
        <v>2518</v>
      </c>
      <c r="F4130" s="43" t="s">
        <v>395</v>
      </c>
      <c r="G4130" s="43" t="s">
        <v>4654</v>
      </c>
      <c r="H4130" s="76">
        <v>887</v>
      </c>
      <c r="I4130" s="229">
        <v>0.12550169109357384</v>
      </c>
      <c r="J4130" s="73">
        <f t="shared" si="192"/>
        <v>2.4953602941642319E-3</v>
      </c>
      <c r="K4130" s="73">
        <f t="shared" si="193"/>
        <v>113.53338458092367</v>
      </c>
      <c r="L4130" s="3" t="e">
        <f t="shared" si="194"/>
        <v>#N/A</v>
      </c>
    </row>
    <row r="4131" spans="1:12" x14ac:dyDescent="0.25">
      <c r="A4131" s="43" t="s">
        <v>47</v>
      </c>
      <c r="B4131" s="43" t="s">
        <v>395</v>
      </c>
      <c r="C4131" s="43" t="s">
        <v>746</v>
      </c>
      <c r="D4131" s="43" t="s">
        <v>55</v>
      </c>
      <c r="E4131" s="43" t="s">
        <v>2518</v>
      </c>
      <c r="F4131" s="43" t="s">
        <v>395</v>
      </c>
      <c r="G4131" s="43" t="s">
        <v>4654</v>
      </c>
      <c r="H4131" s="76">
        <v>226</v>
      </c>
      <c r="I4131" s="229">
        <v>0.13119469026548672</v>
      </c>
      <c r="J4131" s="73">
        <f t="shared" si="192"/>
        <v>2.6085546580370601E-3</v>
      </c>
      <c r="K4131" s="73">
        <f t="shared" si="193"/>
        <v>30.239533352716371</v>
      </c>
      <c r="L4131" s="3" t="e">
        <f t="shared" si="194"/>
        <v>#N/A</v>
      </c>
    </row>
    <row r="4132" spans="1:12" x14ac:dyDescent="0.25">
      <c r="A4132" s="43" t="s">
        <v>47</v>
      </c>
      <c r="B4132" s="43" t="s">
        <v>395</v>
      </c>
      <c r="C4132" s="43" t="s">
        <v>746</v>
      </c>
      <c r="D4132" s="43" t="s">
        <v>55</v>
      </c>
      <c r="E4132" s="43" t="s">
        <v>2518</v>
      </c>
      <c r="F4132" s="43" t="s">
        <v>395</v>
      </c>
      <c r="G4132" s="43" t="s">
        <v>4654</v>
      </c>
      <c r="H4132" s="76">
        <v>32</v>
      </c>
      <c r="I4132" s="229">
        <v>0.12562499999999999</v>
      </c>
      <c r="J4132" s="73">
        <f t="shared" si="192"/>
        <v>2.4978120551431594E-3</v>
      </c>
      <c r="K4132" s="73">
        <f t="shared" si="193"/>
        <v>4.0999299857645806</v>
      </c>
      <c r="L4132" s="3" t="e">
        <f t="shared" si="194"/>
        <v>#N/A</v>
      </c>
    </row>
    <row r="4133" spans="1:12" x14ac:dyDescent="0.25">
      <c r="A4133" s="43" t="s">
        <v>47</v>
      </c>
      <c r="B4133" s="43" t="s">
        <v>395</v>
      </c>
      <c r="C4133" s="43" t="s">
        <v>746</v>
      </c>
      <c r="D4133" s="43" t="s">
        <v>55</v>
      </c>
      <c r="E4133" s="43" t="s">
        <v>2518</v>
      </c>
      <c r="F4133" s="43" t="s">
        <v>395</v>
      </c>
      <c r="G4133" s="43" t="s">
        <v>4654</v>
      </c>
      <c r="H4133" s="76">
        <v>29</v>
      </c>
      <c r="I4133" s="229">
        <v>0.13103448275862067</v>
      </c>
      <c r="J4133" s="73">
        <f t="shared" si="192"/>
        <v>2.6053692391954722E-3</v>
      </c>
      <c r="K4133" s="73">
        <f t="shared" si="193"/>
        <v>3.8755557079366678</v>
      </c>
      <c r="L4133" s="3" t="e">
        <f t="shared" si="194"/>
        <v>#N/A</v>
      </c>
    </row>
    <row r="4134" spans="1:12" x14ac:dyDescent="0.25">
      <c r="A4134" s="43" t="s">
        <v>47</v>
      </c>
      <c r="B4134" s="43" t="s">
        <v>395</v>
      </c>
      <c r="C4134" s="43" t="s">
        <v>747</v>
      </c>
      <c r="D4134" s="43" t="s">
        <v>55</v>
      </c>
      <c r="E4134" s="43" t="s">
        <v>2519</v>
      </c>
      <c r="F4134" s="43" t="s">
        <v>395</v>
      </c>
      <c r="G4134" s="43" t="s">
        <v>4654</v>
      </c>
      <c r="H4134" s="76">
        <v>8</v>
      </c>
      <c r="I4134" s="229"/>
      <c r="J4134" s="73">
        <f t="shared" si="192"/>
        <v>0</v>
      </c>
      <c r="K4134" s="73">
        <f t="shared" si="193"/>
        <v>0</v>
      </c>
      <c r="L4134" s="3" t="e">
        <f t="shared" si="194"/>
        <v>#N/A</v>
      </c>
    </row>
    <row r="4135" spans="1:12" x14ac:dyDescent="0.25">
      <c r="A4135" s="43" t="s">
        <v>47</v>
      </c>
      <c r="B4135" s="43" t="s">
        <v>395</v>
      </c>
      <c r="C4135" s="43" t="s">
        <v>747</v>
      </c>
      <c r="D4135" s="43" t="s">
        <v>55</v>
      </c>
      <c r="E4135" s="43" t="s">
        <v>2519</v>
      </c>
      <c r="F4135" s="43" t="s">
        <v>395</v>
      </c>
      <c r="G4135" s="43" t="s">
        <v>4654</v>
      </c>
      <c r="H4135" s="76">
        <v>6</v>
      </c>
      <c r="I4135" s="229"/>
      <c r="J4135" s="73">
        <f t="shared" si="192"/>
        <v>0</v>
      </c>
      <c r="K4135" s="73">
        <f t="shared" si="193"/>
        <v>0</v>
      </c>
      <c r="L4135" s="3" t="e">
        <f t="shared" si="194"/>
        <v>#N/A</v>
      </c>
    </row>
    <row r="4136" spans="1:12" x14ac:dyDescent="0.25">
      <c r="A4136" s="43" t="s">
        <v>47</v>
      </c>
      <c r="B4136" s="43" t="s">
        <v>395</v>
      </c>
      <c r="C4136" s="43" t="s">
        <v>747</v>
      </c>
      <c r="D4136" s="43" t="s">
        <v>55</v>
      </c>
      <c r="E4136" s="43" t="s">
        <v>2519</v>
      </c>
      <c r="F4136" s="43" t="s">
        <v>395</v>
      </c>
      <c r="G4136" s="43" t="s">
        <v>4654</v>
      </c>
      <c r="H4136" s="76">
        <v>6</v>
      </c>
      <c r="I4136" s="229"/>
      <c r="J4136" s="73">
        <f t="shared" si="192"/>
        <v>0</v>
      </c>
      <c r="K4136" s="73">
        <f t="shared" si="193"/>
        <v>0</v>
      </c>
      <c r="L4136" s="3" t="e">
        <f t="shared" si="194"/>
        <v>#N/A</v>
      </c>
    </row>
    <row r="4137" spans="1:12" x14ac:dyDescent="0.25">
      <c r="A4137" s="43" t="s">
        <v>47</v>
      </c>
      <c r="B4137" s="43" t="s">
        <v>395</v>
      </c>
      <c r="C4137" s="43" t="s">
        <v>747</v>
      </c>
      <c r="D4137" s="43" t="s">
        <v>55</v>
      </c>
      <c r="E4137" s="43" t="s">
        <v>2519</v>
      </c>
      <c r="F4137" s="43" t="s">
        <v>395</v>
      </c>
      <c r="G4137" s="43" t="s">
        <v>4654</v>
      </c>
      <c r="H4137" s="76">
        <v>4</v>
      </c>
      <c r="I4137" s="229"/>
      <c r="J4137" s="73">
        <f t="shared" si="192"/>
        <v>0</v>
      </c>
      <c r="K4137" s="73">
        <f t="shared" si="193"/>
        <v>0</v>
      </c>
      <c r="L4137" s="3" t="e">
        <f t="shared" si="194"/>
        <v>#N/A</v>
      </c>
    </row>
    <row r="4138" spans="1:12" x14ac:dyDescent="0.25">
      <c r="A4138" s="43" t="s">
        <v>47</v>
      </c>
      <c r="B4138" s="43" t="s">
        <v>395</v>
      </c>
      <c r="C4138" s="43" t="s">
        <v>747</v>
      </c>
      <c r="D4138" s="43" t="s">
        <v>55</v>
      </c>
      <c r="E4138" s="43" t="s">
        <v>2519</v>
      </c>
      <c r="F4138" s="43" t="s">
        <v>395</v>
      </c>
      <c r="G4138" s="43" t="s">
        <v>4654</v>
      </c>
      <c r="H4138" s="76">
        <v>5</v>
      </c>
      <c r="I4138" s="229"/>
      <c r="J4138" s="73">
        <f t="shared" si="192"/>
        <v>0</v>
      </c>
      <c r="K4138" s="73">
        <f t="shared" si="193"/>
        <v>0</v>
      </c>
      <c r="L4138" s="3" t="e">
        <f t="shared" si="194"/>
        <v>#N/A</v>
      </c>
    </row>
    <row r="4139" spans="1:12" x14ac:dyDescent="0.25">
      <c r="A4139" s="43" t="s">
        <v>47</v>
      </c>
      <c r="B4139" s="43" t="s">
        <v>395</v>
      </c>
      <c r="C4139" s="43" t="s">
        <v>747</v>
      </c>
      <c r="D4139" s="43" t="s">
        <v>55</v>
      </c>
      <c r="E4139" s="43" t="s">
        <v>2519</v>
      </c>
      <c r="F4139" s="43" t="s">
        <v>395</v>
      </c>
      <c r="G4139" s="43" t="s">
        <v>4654</v>
      </c>
      <c r="H4139" s="76">
        <v>4</v>
      </c>
      <c r="I4139" s="229"/>
      <c r="J4139" s="73">
        <f t="shared" si="192"/>
        <v>0</v>
      </c>
      <c r="K4139" s="73">
        <f t="shared" si="193"/>
        <v>0</v>
      </c>
      <c r="L4139" s="3" t="e">
        <f t="shared" si="194"/>
        <v>#N/A</v>
      </c>
    </row>
    <row r="4140" spans="1:12" x14ac:dyDescent="0.25">
      <c r="A4140" s="43" t="s">
        <v>47</v>
      </c>
      <c r="B4140" s="43" t="s">
        <v>395</v>
      </c>
      <c r="C4140" s="43" t="s">
        <v>747</v>
      </c>
      <c r="D4140" s="43" t="s">
        <v>55</v>
      </c>
      <c r="E4140" s="43" t="s">
        <v>2519</v>
      </c>
      <c r="F4140" s="43" t="s">
        <v>395</v>
      </c>
      <c r="G4140" s="43" t="s">
        <v>4654</v>
      </c>
      <c r="H4140" s="76">
        <v>8</v>
      </c>
      <c r="I4140" s="229"/>
      <c r="J4140" s="73">
        <f t="shared" si="192"/>
        <v>0</v>
      </c>
      <c r="K4140" s="73">
        <f t="shared" si="193"/>
        <v>0</v>
      </c>
      <c r="L4140" s="3" t="e">
        <f t="shared" si="194"/>
        <v>#N/A</v>
      </c>
    </row>
    <row r="4141" spans="1:12" x14ac:dyDescent="0.25">
      <c r="A4141" s="43" t="s">
        <v>47</v>
      </c>
      <c r="B4141" s="43" t="s">
        <v>395</v>
      </c>
      <c r="C4141" s="43" t="s">
        <v>747</v>
      </c>
      <c r="D4141" s="43" t="s">
        <v>55</v>
      </c>
      <c r="E4141" s="43" t="s">
        <v>2519</v>
      </c>
      <c r="F4141" s="43" t="s">
        <v>395</v>
      </c>
      <c r="G4141" s="43" t="s">
        <v>4654</v>
      </c>
      <c r="H4141" s="76">
        <v>5</v>
      </c>
      <c r="I4141" s="229"/>
      <c r="J4141" s="73">
        <f t="shared" si="192"/>
        <v>0</v>
      </c>
      <c r="K4141" s="73">
        <f t="shared" si="193"/>
        <v>0</v>
      </c>
      <c r="L4141" s="3" t="e">
        <f t="shared" si="194"/>
        <v>#N/A</v>
      </c>
    </row>
    <row r="4142" spans="1:12" x14ac:dyDescent="0.25">
      <c r="A4142" s="43" t="s">
        <v>47</v>
      </c>
      <c r="B4142" s="43" t="s">
        <v>395</v>
      </c>
      <c r="C4142" s="43" t="s">
        <v>747</v>
      </c>
      <c r="D4142" s="43" t="s">
        <v>55</v>
      </c>
      <c r="E4142" s="43" t="s">
        <v>2519</v>
      </c>
      <c r="F4142" s="43" t="s">
        <v>395</v>
      </c>
      <c r="G4142" s="43" t="s">
        <v>4654</v>
      </c>
      <c r="H4142" s="76">
        <v>5</v>
      </c>
      <c r="I4142" s="229"/>
      <c r="J4142" s="73">
        <f t="shared" si="192"/>
        <v>0</v>
      </c>
      <c r="K4142" s="73">
        <f t="shared" si="193"/>
        <v>0</v>
      </c>
      <c r="L4142" s="3" t="e">
        <f t="shared" si="194"/>
        <v>#N/A</v>
      </c>
    </row>
    <row r="4143" spans="1:12" x14ac:dyDescent="0.25">
      <c r="A4143" s="43" t="s">
        <v>47</v>
      </c>
      <c r="B4143" s="43" t="s">
        <v>395</v>
      </c>
      <c r="C4143" s="43" t="s">
        <v>748</v>
      </c>
      <c r="D4143" s="43" t="s">
        <v>55</v>
      </c>
      <c r="E4143" s="43" t="s">
        <v>2520</v>
      </c>
      <c r="F4143" s="43" t="s">
        <v>4216</v>
      </c>
      <c r="G4143" s="43" t="s">
        <v>4654</v>
      </c>
      <c r="H4143" s="76">
        <v>2280</v>
      </c>
      <c r="I4143" s="229">
        <v>0.09</v>
      </c>
      <c r="J4143" s="73">
        <f t="shared" si="192"/>
        <v>1.7894772932368903E-3</v>
      </c>
      <c r="K4143" s="73">
        <f t="shared" si="193"/>
        <v>209.2800082285801</v>
      </c>
      <c r="L4143" s="3" t="e">
        <f t="shared" si="194"/>
        <v>#N/A</v>
      </c>
    </row>
    <row r="4144" spans="1:12" x14ac:dyDescent="0.25">
      <c r="A4144" s="43" t="s">
        <v>47</v>
      </c>
      <c r="B4144" s="43" t="s">
        <v>395</v>
      </c>
      <c r="C4144" s="43" t="s">
        <v>748</v>
      </c>
      <c r="D4144" s="43" t="s">
        <v>55</v>
      </c>
      <c r="E4144" s="43" t="s">
        <v>2520</v>
      </c>
      <c r="F4144" s="43" t="s">
        <v>4216</v>
      </c>
      <c r="G4144" s="43" t="s">
        <v>4654</v>
      </c>
      <c r="H4144" s="76">
        <v>104</v>
      </c>
      <c r="I4144" s="229">
        <v>0.09</v>
      </c>
      <c r="J4144" s="73">
        <f t="shared" si="192"/>
        <v>1.7894772932368903E-3</v>
      </c>
      <c r="K4144" s="73">
        <f t="shared" si="193"/>
        <v>9.5461056384966358</v>
      </c>
      <c r="L4144" s="3" t="e">
        <f t="shared" si="194"/>
        <v>#N/A</v>
      </c>
    </row>
    <row r="4145" spans="1:12" x14ac:dyDescent="0.25">
      <c r="A4145" s="43" t="s">
        <v>47</v>
      </c>
      <c r="B4145" s="43" t="s">
        <v>395</v>
      </c>
      <c r="C4145" s="43" t="s">
        <v>748</v>
      </c>
      <c r="D4145" s="43" t="s">
        <v>55</v>
      </c>
      <c r="E4145" s="43" t="s">
        <v>2520</v>
      </c>
      <c r="F4145" s="43" t="s">
        <v>4216</v>
      </c>
      <c r="G4145" s="43" t="s">
        <v>4654</v>
      </c>
      <c r="H4145" s="76">
        <v>1949</v>
      </c>
      <c r="I4145" s="229">
        <v>0.10500769625448948</v>
      </c>
      <c r="J4145" s="73">
        <f t="shared" si="192"/>
        <v>2.0878765340280598E-3</v>
      </c>
      <c r="K4145" s="73">
        <f t="shared" si="193"/>
        <v>208.7292713648207</v>
      </c>
      <c r="L4145" s="3" t="e">
        <f t="shared" si="194"/>
        <v>#N/A</v>
      </c>
    </row>
    <row r="4146" spans="1:12" x14ac:dyDescent="0.25">
      <c r="A4146" s="43" t="s">
        <v>47</v>
      </c>
      <c r="B4146" s="43" t="s">
        <v>395</v>
      </c>
      <c r="C4146" s="43" t="s">
        <v>748</v>
      </c>
      <c r="D4146" s="43" t="s">
        <v>55</v>
      </c>
      <c r="E4146" s="43" t="s">
        <v>2520</v>
      </c>
      <c r="F4146" s="43" t="s">
        <v>4216</v>
      </c>
      <c r="G4146" s="43" t="s">
        <v>4654</v>
      </c>
      <c r="H4146" s="76">
        <v>1409</v>
      </c>
      <c r="I4146" s="229">
        <v>1.2711142654364798E-2</v>
      </c>
      <c r="J4146" s="73">
        <f t="shared" si="192"/>
        <v>2.5273667945645224E-4</v>
      </c>
      <c r="K4146" s="73">
        <f t="shared" si="193"/>
        <v>18.266105981354144</v>
      </c>
      <c r="L4146" s="3" t="e">
        <f t="shared" si="194"/>
        <v>#N/A</v>
      </c>
    </row>
    <row r="4147" spans="1:12" x14ac:dyDescent="0.25">
      <c r="A4147" s="43" t="s">
        <v>47</v>
      </c>
      <c r="B4147" s="43" t="s">
        <v>395</v>
      </c>
      <c r="C4147" s="43" t="s">
        <v>748</v>
      </c>
      <c r="D4147" s="43" t="s">
        <v>55</v>
      </c>
      <c r="E4147" s="43" t="s">
        <v>2520</v>
      </c>
      <c r="F4147" s="43" t="s">
        <v>4216</v>
      </c>
      <c r="G4147" s="43" t="s">
        <v>4654</v>
      </c>
      <c r="H4147" s="76">
        <v>234</v>
      </c>
      <c r="I4147" s="229">
        <v>0.11752136752136752</v>
      </c>
      <c r="J4147" s="73">
        <f t="shared" si="192"/>
        <v>2.3366868738848284E-3</v>
      </c>
      <c r="K4147" s="73">
        <f t="shared" si="193"/>
        <v>28.046784728489051</v>
      </c>
      <c r="L4147" s="3" t="e">
        <f t="shared" si="194"/>
        <v>#N/A</v>
      </c>
    </row>
    <row r="4148" spans="1:12" x14ac:dyDescent="0.25">
      <c r="A4148" s="43" t="s">
        <v>47</v>
      </c>
      <c r="B4148" s="43" t="s">
        <v>395</v>
      </c>
      <c r="C4148" s="43" t="s">
        <v>748</v>
      </c>
      <c r="D4148" s="43" t="s">
        <v>55</v>
      </c>
      <c r="E4148" s="43" t="s">
        <v>2520</v>
      </c>
      <c r="F4148" s="43" t="s">
        <v>4216</v>
      </c>
      <c r="G4148" s="43" t="s">
        <v>4654</v>
      </c>
      <c r="H4148" s="76">
        <v>393</v>
      </c>
      <c r="I4148" s="229">
        <v>0.11750636132315521</v>
      </c>
      <c r="J4148" s="73">
        <f t="shared" si="192"/>
        <v>2.3363885044297315E-3</v>
      </c>
      <c r="K4148" s="73">
        <f t="shared" si="193"/>
        <v>47.098200682240886</v>
      </c>
      <c r="L4148" s="3" t="e">
        <f t="shared" si="194"/>
        <v>#N/A</v>
      </c>
    </row>
    <row r="4149" spans="1:12" x14ac:dyDescent="0.25">
      <c r="A4149" s="43" t="s">
        <v>47</v>
      </c>
      <c r="B4149" s="43" t="s">
        <v>395</v>
      </c>
      <c r="C4149" s="43" t="s">
        <v>748</v>
      </c>
      <c r="D4149" s="43" t="s">
        <v>55</v>
      </c>
      <c r="E4149" s="43" t="s">
        <v>2520</v>
      </c>
      <c r="F4149" s="43" t="s">
        <v>4216</v>
      </c>
      <c r="G4149" s="43" t="s">
        <v>4654</v>
      </c>
      <c r="H4149" s="76">
        <v>400</v>
      </c>
      <c r="I4149" s="229">
        <v>0.11749999999999999</v>
      </c>
      <c r="J4149" s="73">
        <f t="shared" si="192"/>
        <v>2.33626202172594E-3</v>
      </c>
      <c r="K4149" s="73">
        <f t="shared" si="193"/>
        <v>47.934504808690377</v>
      </c>
      <c r="L4149" s="3" t="e">
        <f t="shared" si="194"/>
        <v>#N/A</v>
      </c>
    </row>
    <row r="4150" spans="1:12" x14ac:dyDescent="0.25">
      <c r="A4150" s="43" t="s">
        <v>47</v>
      </c>
      <c r="B4150" s="43" t="s">
        <v>395</v>
      </c>
      <c r="C4150" s="43" t="s">
        <v>748</v>
      </c>
      <c r="D4150" s="43" t="s">
        <v>55</v>
      </c>
      <c r="E4150" s="43" t="s">
        <v>2520</v>
      </c>
      <c r="F4150" s="43" t="s">
        <v>4216</v>
      </c>
      <c r="G4150" s="43" t="s">
        <v>4654</v>
      </c>
      <c r="H4150" s="76">
        <v>623</v>
      </c>
      <c r="I4150" s="229">
        <v>0.11749598715890851</v>
      </c>
      <c r="J4150" s="73">
        <f t="shared" si="192"/>
        <v>2.3361822340813338E-3</v>
      </c>
      <c r="K4150" s="73">
        <f t="shared" si="193"/>
        <v>74.655441531832665</v>
      </c>
      <c r="L4150" s="3" t="e">
        <f t="shared" si="194"/>
        <v>#N/A</v>
      </c>
    </row>
    <row r="4151" spans="1:12" x14ac:dyDescent="0.25">
      <c r="A4151" s="43" t="s">
        <v>47</v>
      </c>
      <c r="B4151" s="43" t="s">
        <v>395</v>
      </c>
      <c r="C4151" s="43" t="s">
        <v>748</v>
      </c>
      <c r="D4151" s="43" t="s">
        <v>55</v>
      </c>
      <c r="E4151" s="43" t="s">
        <v>2520</v>
      </c>
      <c r="F4151" s="43" t="s">
        <v>4216</v>
      </c>
      <c r="G4151" s="43" t="s">
        <v>4654</v>
      </c>
      <c r="H4151" s="76">
        <v>354</v>
      </c>
      <c r="I4151" s="229">
        <v>0.12381355932203389</v>
      </c>
      <c r="J4151" s="73">
        <f t="shared" si="192"/>
        <v>2.4617950333513153E-3</v>
      </c>
      <c r="K4151" s="73">
        <f t="shared" si="193"/>
        <v>44.701475441806359</v>
      </c>
      <c r="L4151" s="3" t="e">
        <f t="shared" si="194"/>
        <v>#N/A</v>
      </c>
    </row>
    <row r="4152" spans="1:12" x14ac:dyDescent="0.25">
      <c r="A4152" s="43" t="s">
        <v>47</v>
      </c>
      <c r="B4152" s="43" t="s">
        <v>395</v>
      </c>
      <c r="C4152" s="43" t="s">
        <v>748</v>
      </c>
      <c r="D4152" s="43" t="s">
        <v>55</v>
      </c>
      <c r="E4152" s="43" t="s">
        <v>2520</v>
      </c>
      <c r="F4152" s="43" t="s">
        <v>4216</v>
      </c>
      <c r="G4152" s="43" t="s">
        <v>4654</v>
      </c>
      <c r="H4152" s="76">
        <v>16</v>
      </c>
      <c r="I4152" s="229">
        <v>9.9999999999999645E-2</v>
      </c>
      <c r="J4152" s="73">
        <f t="shared" si="192"/>
        <v>1.9883081035965379E-3</v>
      </c>
      <c r="K4152" s="73">
        <f t="shared" si="193"/>
        <v>1.631812929657539</v>
      </c>
      <c r="L4152" s="3" t="e">
        <f t="shared" si="194"/>
        <v>#N/A</v>
      </c>
    </row>
    <row r="4153" spans="1:12" x14ac:dyDescent="0.25">
      <c r="A4153" s="43" t="s">
        <v>47</v>
      </c>
      <c r="B4153" s="43" t="s">
        <v>395</v>
      </c>
      <c r="C4153" s="43" t="s">
        <v>748</v>
      </c>
      <c r="D4153" s="43" t="s">
        <v>55</v>
      </c>
      <c r="E4153" s="43" t="s">
        <v>2520</v>
      </c>
      <c r="F4153" s="43" t="s">
        <v>4216</v>
      </c>
      <c r="G4153" s="43" t="s">
        <v>4654</v>
      </c>
      <c r="H4153" s="76">
        <v>19664</v>
      </c>
      <c r="I4153" s="229">
        <v>0.1</v>
      </c>
      <c r="J4153" s="73">
        <f t="shared" si="192"/>
        <v>1.9883081035965452E-3</v>
      </c>
      <c r="K4153" s="73">
        <f t="shared" si="193"/>
        <v>2005.4980905491225</v>
      </c>
      <c r="L4153" s="3" t="e">
        <f t="shared" si="194"/>
        <v>#N/A</v>
      </c>
    </row>
    <row r="4154" spans="1:12" x14ac:dyDescent="0.25">
      <c r="A4154" s="43" t="s">
        <v>47</v>
      </c>
      <c r="B4154" s="43" t="s">
        <v>395</v>
      </c>
      <c r="C4154" s="43" t="s">
        <v>748</v>
      </c>
      <c r="D4154" s="43" t="s">
        <v>55</v>
      </c>
      <c r="E4154" s="43" t="s">
        <v>2520</v>
      </c>
      <c r="F4154" s="43" t="s">
        <v>4216</v>
      </c>
      <c r="G4154" s="43" t="s">
        <v>4654</v>
      </c>
      <c r="H4154" s="76">
        <v>699</v>
      </c>
      <c r="I4154" s="229">
        <v>0.1</v>
      </c>
      <c r="J4154" s="73">
        <f t="shared" si="192"/>
        <v>1.9883081035965452E-3</v>
      </c>
      <c r="K4154" s="73">
        <f t="shared" si="193"/>
        <v>71.289827364413981</v>
      </c>
      <c r="L4154" s="3" t="e">
        <f t="shared" si="194"/>
        <v>#N/A</v>
      </c>
    </row>
    <row r="4155" spans="1:12" x14ac:dyDescent="0.25">
      <c r="A4155" s="43" t="s">
        <v>47</v>
      </c>
      <c r="B4155" s="43" t="s">
        <v>395</v>
      </c>
      <c r="C4155" s="43" t="s">
        <v>748</v>
      </c>
      <c r="D4155" s="43" t="s">
        <v>55</v>
      </c>
      <c r="E4155" s="43" t="s">
        <v>2520</v>
      </c>
      <c r="F4155" s="43" t="s">
        <v>4216</v>
      </c>
      <c r="G4155" s="43" t="s">
        <v>4654</v>
      </c>
      <c r="H4155" s="76">
        <v>707</v>
      </c>
      <c r="I4155" s="229">
        <v>9.0000000000000011E-2</v>
      </c>
      <c r="J4155" s="73">
        <f t="shared" si="192"/>
        <v>1.7894772932368908E-3</v>
      </c>
      <c r="K4155" s="73">
        <f t="shared" si="193"/>
        <v>64.895160446318485</v>
      </c>
      <c r="L4155" s="3" t="e">
        <f t="shared" si="194"/>
        <v>#N/A</v>
      </c>
    </row>
    <row r="4156" spans="1:12" x14ac:dyDescent="0.25">
      <c r="A4156" s="43" t="s">
        <v>47</v>
      </c>
      <c r="B4156" s="43" t="s">
        <v>395</v>
      </c>
      <c r="C4156" s="43" t="s">
        <v>748</v>
      </c>
      <c r="D4156" s="43" t="s">
        <v>55</v>
      </c>
      <c r="E4156" s="43" t="s">
        <v>2520</v>
      </c>
      <c r="F4156" s="43" t="s">
        <v>4216</v>
      </c>
      <c r="G4156" s="43" t="s">
        <v>4654</v>
      </c>
      <c r="H4156" s="76">
        <v>192</v>
      </c>
      <c r="I4156" s="229">
        <v>9.2500000000000013E-2</v>
      </c>
      <c r="J4156" s="73">
        <f t="shared" si="192"/>
        <v>1.8391849958268043E-3</v>
      </c>
      <c r="K4156" s="73">
        <f t="shared" si="193"/>
        <v>18.113123519198748</v>
      </c>
      <c r="L4156" s="3" t="e">
        <f t="shared" si="194"/>
        <v>#N/A</v>
      </c>
    </row>
    <row r="4157" spans="1:12" x14ac:dyDescent="0.25">
      <c r="A4157" s="43" t="s">
        <v>47</v>
      </c>
      <c r="B4157" s="43" t="s">
        <v>395</v>
      </c>
      <c r="C4157" s="43" t="s">
        <v>748</v>
      </c>
      <c r="D4157" s="43" t="s">
        <v>55</v>
      </c>
      <c r="E4157" s="43" t="s">
        <v>2520</v>
      </c>
      <c r="F4157" s="43" t="s">
        <v>4216</v>
      </c>
      <c r="G4157" s="43" t="s">
        <v>4654</v>
      </c>
      <c r="H4157" s="76">
        <v>1633</v>
      </c>
      <c r="I4157" s="229">
        <v>0.09</v>
      </c>
      <c r="J4157" s="73">
        <f t="shared" si="192"/>
        <v>1.7894772932368903E-3</v>
      </c>
      <c r="K4157" s="73">
        <f t="shared" si="193"/>
        <v>149.89221641985583</v>
      </c>
      <c r="L4157" s="3" t="e">
        <f t="shared" si="194"/>
        <v>#N/A</v>
      </c>
    </row>
    <row r="4158" spans="1:12" x14ac:dyDescent="0.25">
      <c r="A4158" s="43" t="s">
        <v>47</v>
      </c>
      <c r="B4158" s="43" t="s">
        <v>395</v>
      </c>
      <c r="C4158" s="43" t="s">
        <v>748</v>
      </c>
      <c r="D4158" s="43" t="s">
        <v>55</v>
      </c>
      <c r="E4158" s="43" t="s">
        <v>2520</v>
      </c>
      <c r="F4158" s="43" t="s">
        <v>4216</v>
      </c>
      <c r="G4158" s="43" t="s">
        <v>4654</v>
      </c>
      <c r="H4158" s="76">
        <v>36</v>
      </c>
      <c r="I4158" s="229">
        <v>9.0000000000000011E-2</v>
      </c>
      <c r="J4158" s="73">
        <f t="shared" si="192"/>
        <v>1.7894772932368908E-3</v>
      </c>
      <c r="K4158" s="73">
        <f t="shared" si="193"/>
        <v>3.3044211825565286</v>
      </c>
      <c r="L4158" s="3" t="e">
        <f t="shared" si="194"/>
        <v>#N/A</v>
      </c>
    </row>
    <row r="4159" spans="1:12" x14ac:dyDescent="0.25">
      <c r="A4159" s="43" t="s">
        <v>47</v>
      </c>
      <c r="B4159" s="43" t="s">
        <v>395</v>
      </c>
      <c r="C4159" s="43" t="s">
        <v>748</v>
      </c>
      <c r="D4159" s="43" t="s">
        <v>55</v>
      </c>
      <c r="E4159" s="43" t="s">
        <v>2520</v>
      </c>
      <c r="F4159" s="43" t="s">
        <v>4216</v>
      </c>
      <c r="G4159" s="43" t="s">
        <v>4654</v>
      </c>
      <c r="H4159" s="76">
        <v>2628</v>
      </c>
      <c r="I4159" s="229">
        <v>2.7191780821917807E-2</v>
      </c>
      <c r="J4159" s="73">
        <f t="shared" si="192"/>
        <v>5.4065638159440292E-4</v>
      </c>
      <c r="K4159" s="73">
        <f t="shared" si="193"/>
        <v>72.880844970830083</v>
      </c>
      <c r="L4159" s="3" t="e">
        <f t="shared" si="194"/>
        <v>#N/A</v>
      </c>
    </row>
    <row r="4160" spans="1:12" x14ac:dyDescent="0.25">
      <c r="A4160" s="43" t="s">
        <v>47</v>
      </c>
      <c r="B4160" s="43" t="s">
        <v>395</v>
      </c>
      <c r="C4160" s="43" t="s">
        <v>748</v>
      </c>
      <c r="D4160" s="43" t="s">
        <v>55</v>
      </c>
      <c r="E4160" s="43" t="s">
        <v>2520</v>
      </c>
      <c r="F4160" s="43" t="s">
        <v>4216</v>
      </c>
      <c r="G4160" s="43" t="s">
        <v>4654</v>
      </c>
      <c r="H4160" s="76">
        <v>982</v>
      </c>
      <c r="I4160" s="229">
        <v>0.09</v>
      </c>
      <c r="J4160" s="73">
        <f t="shared" si="192"/>
        <v>1.7894772932368903E-3</v>
      </c>
      <c r="K4160" s="73">
        <f t="shared" si="193"/>
        <v>90.137266701958623</v>
      </c>
      <c r="L4160" s="3" t="e">
        <f t="shared" si="194"/>
        <v>#N/A</v>
      </c>
    </row>
    <row r="4161" spans="1:12" x14ac:dyDescent="0.25">
      <c r="A4161" s="43" t="s">
        <v>47</v>
      </c>
      <c r="B4161" s="43" t="s">
        <v>395</v>
      </c>
      <c r="C4161" s="43" t="s">
        <v>748</v>
      </c>
      <c r="D4161" s="43" t="s">
        <v>55</v>
      </c>
      <c r="E4161" s="43" t="s">
        <v>2520</v>
      </c>
      <c r="F4161" s="43" t="s">
        <v>4216</v>
      </c>
      <c r="G4161" s="43" t="s">
        <v>4654</v>
      </c>
      <c r="H4161" s="76">
        <v>641</v>
      </c>
      <c r="I4161" s="229">
        <v>0.09</v>
      </c>
      <c r="J4161" s="73">
        <f t="shared" si="192"/>
        <v>1.7894772932368903E-3</v>
      </c>
      <c r="K4161" s="73">
        <f t="shared" si="193"/>
        <v>58.837054944964848</v>
      </c>
      <c r="L4161" s="3" t="e">
        <f t="shared" si="194"/>
        <v>#N/A</v>
      </c>
    </row>
    <row r="4162" spans="1:12" x14ac:dyDescent="0.25">
      <c r="A4162" s="43" t="s">
        <v>47</v>
      </c>
      <c r="B4162" s="43" t="s">
        <v>395</v>
      </c>
      <c r="C4162" s="43" t="s">
        <v>748</v>
      </c>
      <c r="D4162" s="43" t="s">
        <v>55</v>
      </c>
      <c r="E4162" s="43" t="s">
        <v>2520</v>
      </c>
      <c r="F4162" s="43" t="s">
        <v>4216</v>
      </c>
      <c r="G4162" s="43" t="s">
        <v>4654</v>
      </c>
      <c r="H4162" s="76">
        <v>251</v>
      </c>
      <c r="I4162" s="229">
        <v>0.1</v>
      </c>
      <c r="J4162" s="73">
        <f t="shared" si="192"/>
        <v>1.9883081035965452E-3</v>
      </c>
      <c r="K4162" s="73">
        <f t="shared" si="193"/>
        <v>25.599065334002734</v>
      </c>
      <c r="L4162" s="3" t="e">
        <f t="shared" si="194"/>
        <v>#N/A</v>
      </c>
    </row>
    <row r="4163" spans="1:12" x14ac:dyDescent="0.25">
      <c r="A4163" s="43" t="s">
        <v>47</v>
      </c>
      <c r="B4163" s="43" t="s">
        <v>395</v>
      </c>
      <c r="C4163" s="43" t="s">
        <v>748</v>
      </c>
      <c r="D4163" s="43" t="s">
        <v>55</v>
      </c>
      <c r="E4163" s="43" t="s">
        <v>2520</v>
      </c>
      <c r="F4163" s="43" t="s">
        <v>4216</v>
      </c>
      <c r="G4163" s="43" t="s">
        <v>4654</v>
      </c>
      <c r="H4163" s="76">
        <v>288</v>
      </c>
      <c r="I4163" s="229">
        <v>0.11750000000000001</v>
      </c>
      <c r="J4163" s="73">
        <f t="shared" si="192"/>
        <v>2.3362620217259405E-3</v>
      </c>
      <c r="K4163" s="73">
        <f t="shared" si="193"/>
        <v>34.512843462257074</v>
      </c>
      <c r="L4163" s="3" t="e">
        <f t="shared" si="194"/>
        <v>#N/A</v>
      </c>
    </row>
    <row r="4164" spans="1:12" x14ac:dyDescent="0.25">
      <c r="A4164" s="43" t="s">
        <v>47</v>
      </c>
      <c r="B4164" s="43" t="s">
        <v>395</v>
      </c>
      <c r="C4164" s="43" t="s">
        <v>748</v>
      </c>
      <c r="D4164" s="43" t="s">
        <v>55</v>
      </c>
      <c r="E4164" s="43" t="s">
        <v>2520</v>
      </c>
      <c r="F4164" s="43" t="s">
        <v>4216</v>
      </c>
      <c r="G4164" s="43" t="s">
        <v>4654</v>
      </c>
      <c r="H4164" s="76">
        <v>568</v>
      </c>
      <c r="I4164" s="229">
        <v>0.11130281690140845</v>
      </c>
      <c r="J4164" s="73">
        <f t="shared" si="192"/>
        <v>2.2130429279819288E-3</v>
      </c>
      <c r="K4164" s="73">
        <f t="shared" si="193"/>
        <v>64.477008383093732</v>
      </c>
      <c r="L4164" s="3" t="e">
        <f t="shared" si="194"/>
        <v>#N/A</v>
      </c>
    </row>
    <row r="4165" spans="1:12" x14ac:dyDescent="0.25">
      <c r="A4165" s="43" t="s">
        <v>47</v>
      </c>
      <c r="B4165" s="43" t="s">
        <v>395</v>
      </c>
      <c r="C4165" s="43" t="s">
        <v>748</v>
      </c>
      <c r="D4165" s="43" t="s">
        <v>55</v>
      </c>
      <c r="E4165" s="43" t="s">
        <v>2520</v>
      </c>
      <c r="F4165" s="43" t="s">
        <v>4216</v>
      </c>
      <c r="G4165" s="43" t="s">
        <v>4654</v>
      </c>
      <c r="H4165" s="76">
        <v>1337</v>
      </c>
      <c r="I4165" s="229">
        <v>0.111301421091997</v>
      </c>
      <c r="J4165" s="73">
        <f t="shared" si="192"/>
        <v>2.2130151749902905E-3</v>
      </c>
      <c r="K4165" s="73">
        <f t="shared" si="193"/>
        <v>151.76880128896201</v>
      </c>
      <c r="L4165" s="3" t="e">
        <f t="shared" si="194"/>
        <v>#N/A</v>
      </c>
    </row>
    <row r="4166" spans="1:12" x14ac:dyDescent="0.25">
      <c r="A4166" s="43" t="s">
        <v>47</v>
      </c>
      <c r="B4166" s="43" t="s">
        <v>395</v>
      </c>
      <c r="C4166" s="43" t="s">
        <v>748</v>
      </c>
      <c r="D4166" s="43" t="s">
        <v>55</v>
      </c>
      <c r="E4166" s="43" t="s">
        <v>2520</v>
      </c>
      <c r="F4166" s="43" t="s">
        <v>4216</v>
      </c>
      <c r="G4166" s="43" t="s">
        <v>4654</v>
      </c>
      <c r="H4166" s="76">
        <v>423</v>
      </c>
      <c r="I4166" s="229">
        <v>0.09</v>
      </c>
      <c r="J4166" s="73">
        <f t="shared" si="192"/>
        <v>1.7894772932368903E-3</v>
      </c>
      <c r="K4166" s="73">
        <f t="shared" si="193"/>
        <v>38.826948895039202</v>
      </c>
      <c r="L4166" s="3" t="e">
        <f t="shared" si="194"/>
        <v>#N/A</v>
      </c>
    </row>
    <row r="4167" spans="1:12" x14ac:dyDescent="0.25">
      <c r="A4167" s="43" t="s">
        <v>47</v>
      </c>
      <c r="B4167" s="43" t="s">
        <v>395</v>
      </c>
      <c r="C4167" s="43" t="s">
        <v>748</v>
      </c>
      <c r="D4167" s="43" t="s">
        <v>55</v>
      </c>
      <c r="E4167" s="43" t="s">
        <v>2520</v>
      </c>
      <c r="F4167" s="43" t="s">
        <v>4216</v>
      </c>
      <c r="G4167" s="43" t="s">
        <v>4654</v>
      </c>
      <c r="H4167" s="76">
        <v>708</v>
      </c>
      <c r="I4167" s="229">
        <v>9.9999999999999992E-2</v>
      </c>
      <c r="J4167" s="73">
        <f t="shared" ref="J4167:J4230" si="195">I4167*$J$5</f>
        <v>1.9883081035965448E-3</v>
      </c>
      <c r="K4167" s="73">
        <f t="shared" ref="K4167:K4230" si="196">(I4167+J4167)*H4167</f>
        <v>72.207722137346352</v>
      </c>
      <c r="L4167" s="3" t="e">
        <f t="shared" ref="L4167:L4230" si="197">MATCH(C4167,$C$7237:$C$7264,0)</f>
        <v>#N/A</v>
      </c>
    </row>
    <row r="4168" spans="1:12" x14ac:dyDescent="0.25">
      <c r="A4168" s="43" t="s">
        <v>47</v>
      </c>
      <c r="B4168" s="43" t="s">
        <v>395</v>
      </c>
      <c r="C4168" s="43" t="s">
        <v>748</v>
      </c>
      <c r="D4168" s="43" t="s">
        <v>55</v>
      </c>
      <c r="E4168" s="43" t="s">
        <v>2520</v>
      </c>
      <c r="F4168" s="43" t="s">
        <v>4216</v>
      </c>
      <c r="G4168" s="43" t="s">
        <v>4654</v>
      </c>
      <c r="H4168" s="76">
        <v>957</v>
      </c>
      <c r="I4168" s="229">
        <v>9.0376175548589358E-2</v>
      </c>
      <c r="J4168" s="73">
        <f t="shared" si="195"/>
        <v>1.7969568221532415E-3</v>
      </c>
      <c r="K4168" s="73">
        <f t="shared" si="196"/>
        <v>88.209687678800663</v>
      </c>
      <c r="L4168" s="3" t="e">
        <f t="shared" si="197"/>
        <v>#N/A</v>
      </c>
    </row>
    <row r="4169" spans="1:12" x14ac:dyDescent="0.25">
      <c r="A4169" s="43" t="s">
        <v>47</v>
      </c>
      <c r="B4169" s="43" t="s">
        <v>395</v>
      </c>
      <c r="C4169" s="43" t="s">
        <v>748</v>
      </c>
      <c r="D4169" s="43" t="s">
        <v>55</v>
      </c>
      <c r="E4169" s="43" t="s">
        <v>2520</v>
      </c>
      <c r="F4169" s="43" t="s">
        <v>4216</v>
      </c>
      <c r="G4169" s="43" t="s">
        <v>4654</v>
      </c>
      <c r="H4169" s="76">
        <v>1027</v>
      </c>
      <c r="I4169" s="229">
        <v>9.2502434274586168E-2</v>
      </c>
      <c r="J4169" s="73">
        <f t="shared" si="195"/>
        <v>1.8392333967056646E-3</v>
      </c>
      <c r="K4169" s="73">
        <f t="shared" si="196"/>
        <v>96.888892698416711</v>
      </c>
      <c r="L4169" s="3" t="e">
        <f t="shared" si="197"/>
        <v>#N/A</v>
      </c>
    </row>
    <row r="4170" spans="1:12" x14ac:dyDescent="0.25">
      <c r="A4170" s="43" t="s">
        <v>47</v>
      </c>
      <c r="B4170" s="43" t="s">
        <v>395</v>
      </c>
      <c r="C4170" s="43" t="s">
        <v>748</v>
      </c>
      <c r="D4170" s="43" t="s">
        <v>55</v>
      </c>
      <c r="E4170" s="43" t="s">
        <v>2520</v>
      </c>
      <c r="F4170" s="43" t="s">
        <v>4216</v>
      </c>
      <c r="G4170" s="43" t="s">
        <v>4654</v>
      </c>
      <c r="H4170" s="76">
        <v>1090</v>
      </c>
      <c r="I4170" s="229">
        <v>0.105</v>
      </c>
      <c r="J4170" s="73">
        <f t="shared" si="195"/>
        <v>2.0877235087763723E-3</v>
      </c>
      <c r="K4170" s="73">
        <f t="shared" si="196"/>
        <v>116.72561862456624</v>
      </c>
      <c r="L4170" s="3" t="e">
        <f t="shared" si="197"/>
        <v>#N/A</v>
      </c>
    </row>
    <row r="4171" spans="1:12" x14ac:dyDescent="0.25">
      <c r="A4171" s="43" t="s">
        <v>47</v>
      </c>
      <c r="B4171" s="43" t="s">
        <v>395</v>
      </c>
      <c r="C4171" s="43" t="s">
        <v>748</v>
      </c>
      <c r="D4171" s="43" t="s">
        <v>55</v>
      </c>
      <c r="E4171" s="43" t="s">
        <v>2520</v>
      </c>
      <c r="F4171" s="43" t="s">
        <v>4216</v>
      </c>
      <c r="G4171" s="43" t="s">
        <v>4654</v>
      </c>
      <c r="H4171" s="76">
        <v>21</v>
      </c>
      <c r="I4171" s="229">
        <v>9.2380952380952383E-2</v>
      </c>
      <c r="J4171" s="73">
        <f t="shared" si="195"/>
        <v>1.8368179623701416E-3</v>
      </c>
      <c r="K4171" s="73">
        <f t="shared" si="196"/>
        <v>1.9785731772097732</v>
      </c>
      <c r="L4171" s="3" t="e">
        <f t="shared" si="197"/>
        <v>#N/A</v>
      </c>
    </row>
    <row r="4172" spans="1:12" x14ac:dyDescent="0.25">
      <c r="A4172" s="43" t="s">
        <v>47</v>
      </c>
      <c r="B4172" s="43" t="s">
        <v>395</v>
      </c>
      <c r="C4172" s="43" t="s">
        <v>748</v>
      </c>
      <c r="D4172" s="43" t="s">
        <v>55</v>
      </c>
      <c r="E4172" s="43" t="s">
        <v>2520</v>
      </c>
      <c r="F4172" s="43" t="s">
        <v>4216</v>
      </c>
      <c r="G4172" s="43" t="s">
        <v>4654</v>
      </c>
      <c r="H4172" s="76">
        <v>992</v>
      </c>
      <c r="I4172" s="229">
        <v>0.1</v>
      </c>
      <c r="J4172" s="73">
        <f t="shared" si="195"/>
        <v>1.9883081035965452E-3</v>
      </c>
      <c r="K4172" s="73">
        <f t="shared" si="196"/>
        <v>101.17240163876778</v>
      </c>
      <c r="L4172" s="3" t="e">
        <f t="shared" si="197"/>
        <v>#N/A</v>
      </c>
    </row>
    <row r="4173" spans="1:12" x14ac:dyDescent="0.25">
      <c r="A4173" s="43" t="s">
        <v>47</v>
      </c>
      <c r="B4173" s="43" t="s">
        <v>395</v>
      </c>
      <c r="C4173" s="43" t="s">
        <v>748</v>
      </c>
      <c r="D4173" s="43" t="s">
        <v>55</v>
      </c>
      <c r="E4173" s="43" t="s">
        <v>2520</v>
      </c>
      <c r="F4173" s="43" t="s">
        <v>4216</v>
      </c>
      <c r="G4173" s="43" t="s">
        <v>4654</v>
      </c>
      <c r="H4173" s="76">
        <v>2388</v>
      </c>
      <c r="I4173" s="229">
        <v>0.11129815745393634</v>
      </c>
      <c r="J4173" s="73">
        <f t="shared" si="195"/>
        <v>2.2129502838102583E-3</v>
      </c>
      <c r="K4173" s="73">
        <f t="shared" si="196"/>
        <v>271.06452527773888</v>
      </c>
      <c r="L4173" s="3" t="e">
        <f t="shared" si="197"/>
        <v>#N/A</v>
      </c>
    </row>
    <row r="4174" spans="1:12" x14ac:dyDescent="0.25">
      <c r="A4174" s="43" t="s">
        <v>47</v>
      </c>
      <c r="B4174" s="43" t="s">
        <v>395</v>
      </c>
      <c r="C4174" s="43" t="s">
        <v>748</v>
      </c>
      <c r="D4174" s="43" t="s">
        <v>55</v>
      </c>
      <c r="E4174" s="43" t="s">
        <v>2520</v>
      </c>
      <c r="F4174" s="43" t="s">
        <v>4216</v>
      </c>
      <c r="G4174" s="43" t="s">
        <v>4654</v>
      </c>
      <c r="H4174" s="76">
        <v>345</v>
      </c>
      <c r="I4174" s="229">
        <v>0.11130434782608695</v>
      </c>
      <c r="J4174" s="73">
        <f t="shared" si="195"/>
        <v>2.2130733674813716E-3</v>
      </c>
      <c r="K4174" s="73">
        <f t="shared" si="196"/>
        <v>39.163510311781074</v>
      </c>
      <c r="L4174" s="3" t="e">
        <f t="shared" si="197"/>
        <v>#N/A</v>
      </c>
    </row>
    <row r="4175" spans="1:12" x14ac:dyDescent="0.25">
      <c r="A4175" s="43" t="s">
        <v>47</v>
      </c>
      <c r="B4175" s="43" t="s">
        <v>395</v>
      </c>
      <c r="C4175" s="43" t="s">
        <v>748</v>
      </c>
      <c r="D4175" s="43" t="s">
        <v>55</v>
      </c>
      <c r="E4175" s="43" t="s">
        <v>2520</v>
      </c>
      <c r="F4175" s="43" t="s">
        <v>4216</v>
      </c>
      <c r="G4175" s="43" t="s">
        <v>4654</v>
      </c>
      <c r="H4175" s="76">
        <v>805</v>
      </c>
      <c r="I4175" s="229">
        <v>9.2496894409937885E-2</v>
      </c>
      <c r="J4175" s="73">
        <f t="shared" si="195"/>
        <v>1.8391232471279347E-3</v>
      </c>
      <c r="K4175" s="73">
        <f t="shared" si="196"/>
        <v>75.940494213937995</v>
      </c>
      <c r="L4175" s="3" t="e">
        <f t="shared" si="197"/>
        <v>#N/A</v>
      </c>
    </row>
    <row r="4176" spans="1:12" x14ac:dyDescent="0.25">
      <c r="A4176" s="43" t="s">
        <v>47</v>
      </c>
      <c r="B4176" s="43" t="s">
        <v>395</v>
      </c>
      <c r="C4176" s="43" t="s">
        <v>748</v>
      </c>
      <c r="D4176" s="43" t="s">
        <v>55</v>
      </c>
      <c r="E4176" s="43" t="s">
        <v>2520</v>
      </c>
      <c r="F4176" s="43" t="s">
        <v>4216</v>
      </c>
      <c r="G4176" s="43" t="s">
        <v>4654</v>
      </c>
      <c r="H4176" s="76">
        <v>700</v>
      </c>
      <c r="I4176" s="229">
        <v>9.2499999999999999E-2</v>
      </c>
      <c r="J4176" s="73">
        <f t="shared" si="195"/>
        <v>1.839184995826804E-3</v>
      </c>
      <c r="K4176" s="73">
        <f t="shared" si="196"/>
        <v>66.037429497078762</v>
      </c>
      <c r="L4176" s="3" t="e">
        <f t="shared" si="197"/>
        <v>#N/A</v>
      </c>
    </row>
    <row r="4177" spans="1:12" x14ac:dyDescent="0.25">
      <c r="A4177" s="43" t="s">
        <v>47</v>
      </c>
      <c r="B4177" s="43" t="s">
        <v>395</v>
      </c>
      <c r="C4177" s="43" t="s">
        <v>748</v>
      </c>
      <c r="D4177" s="43" t="s">
        <v>55</v>
      </c>
      <c r="E4177" s="43" t="s">
        <v>2520</v>
      </c>
      <c r="F4177" s="43" t="s">
        <v>4216</v>
      </c>
      <c r="G4177" s="43" t="s">
        <v>4654</v>
      </c>
      <c r="H4177" s="76">
        <v>300</v>
      </c>
      <c r="I4177" s="229">
        <v>0.1114</v>
      </c>
      <c r="J4177" s="73">
        <f t="shared" si="195"/>
        <v>2.2149752274065512E-3</v>
      </c>
      <c r="K4177" s="73">
        <f t="shared" si="196"/>
        <v>34.084492568221961</v>
      </c>
      <c r="L4177" s="3" t="e">
        <f t="shared" si="197"/>
        <v>#N/A</v>
      </c>
    </row>
    <row r="4178" spans="1:12" x14ac:dyDescent="0.25">
      <c r="A4178" s="43" t="s">
        <v>47</v>
      </c>
      <c r="B4178" s="43" t="s">
        <v>395</v>
      </c>
      <c r="C4178" s="43" t="s">
        <v>748</v>
      </c>
      <c r="D4178" s="43" t="s">
        <v>55</v>
      </c>
      <c r="E4178" s="43" t="s">
        <v>2520</v>
      </c>
      <c r="F4178" s="43" t="s">
        <v>4216</v>
      </c>
      <c r="G4178" s="43" t="s">
        <v>4654</v>
      </c>
      <c r="H4178" s="76">
        <v>990</v>
      </c>
      <c r="I4178" s="229">
        <v>0.1202020202020202</v>
      </c>
      <c r="J4178" s="73">
        <f t="shared" si="195"/>
        <v>2.3899865083635238E-3</v>
      </c>
      <c r="K4178" s="73">
        <f t="shared" si="196"/>
        <v>121.36608664327989</v>
      </c>
      <c r="L4178" s="3" t="e">
        <f t="shared" si="197"/>
        <v>#N/A</v>
      </c>
    </row>
    <row r="4179" spans="1:12" x14ac:dyDescent="0.25">
      <c r="A4179" s="43" t="s">
        <v>47</v>
      </c>
      <c r="B4179" s="43" t="s">
        <v>395</v>
      </c>
      <c r="C4179" s="43" t="s">
        <v>748</v>
      </c>
      <c r="D4179" s="43" t="s">
        <v>55</v>
      </c>
      <c r="E4179" s="43" t="s">
        <v>2520</v>
      </c>
      <c r="F4179" s="43" t="s">
        <v>4216</v>
      </c>
      <c r="G4179" s="43" t="s">
        <v>4654</v>
      </c>
      <c r="H4179" s="76">
        <v>1616</v>
      </c>
      <c r="I4179" s="229">
        <v>0.10500000000000001</v>
      </c>
      <c r="J4179" s="73">
        <f t="shared" si="195"/>
        <v>2.0877235087763723E-3</v>
      </c>
      <c r="K4179" s="73">
        <f t="shared" si="196"/>
        <v>173.05376119018263</v>
      </c>
      <c r="L4179" s="3" t="e">
        <f t="shared" si="197"/>
        <v>#N/A</v>
      </c>
    </row>
    <row r="4180" spans="1:12" x14ac:dyDescent="0.25">
      <c r="A4180" s="43" t="s">
        <v>47</v>
      </c>
      <c r="B4180" s="43" t="s">
        <v>395</v>
      </c>
      <c r="C4180" s="43" t="s">
        <v>748</v>
      </c>
      <c r="D4180" s="43" t="s">
        <v>55</v>
      </c>
      <c r="E4180" s="43" t="s">
        <v>2520</v>
      </c>
      <c r="F4180" s="43" t="s">
        <v>4216</v>
      </c>
      <c r="G4180" s="43" t="s">
        <v>4654</v>
      </c>
      <c r="H4180" s="76">
        <v>1602</v>
      </c>
      <c r="I4180" s="229">
        <v>9.0000000000000011E-2</v>
      </c>
      <c r="J4180" s="73">
        <f t="shared" si="195"/>
        <v>1.7894772932368908E-3</v>
      </c>
      <c r="K4180" s="73">
        <f t="shared" si="196"/>
        <v>147.04674262376551</v>
      </c>
      <c r="L4180" s="3" t="e">
        <f t="shared" si="197"/>
        <v>#N/A</v>
      </c>
    </row>
    <row r="4181" spans="1:12" x14ac:dyDescent="0.25">
      <c r="A4181" s="43" t="s">
        <v>47</v>
      </c>
      <c r="B4181" s="43" t="s">
        <v>395</v>
      </c>
      <c r="C4181" s="43" t="s">
        <v>748</v>
      </c>
      <c r="D4181" s="43" t="s">
        <v>55</v>
      </c>
      <c r="E4181" s="43" t="s">
        <v>2520</v>
      </c>
      <c r="F4181" s="43" t="s">
        <v>4216</v>
      </c>
      <c r="G4181" s="43" t="s">
        <v>4654</v>
      </c>
      <c r="H4181" s="76">
        <v>5725</v>
      </c>
      <c r="I4181" s="229">
        <v>0.1</v>
      </c>
      <c r="J4181" s="73">
        <f t="shared" si="195"/>
        <v>1.9883081035965452E-3</v>
      </c>
      <c r="K4181" s="73">
        <f t="shared" si="196"/>
        <v>583.88306389309025</v>
      </c>
      <c r="L4181" s="3" t="e">
        <f t="shared" si="197"/>
        <v>#N/A</v>
      </c>
    </row>
    <row r="4182" spans="1:12" x14ac:dyDescent="0.25">
      <c r="A4182" s="43" t="s">
        <v>47</v>
      </c>
      <c r="B4182" s="43" t="s">
        <v>395</v>
      </c>
      <c r="C4182" s="43" t="s">
        <v>748</v>
      </c>
      <c r="D4182" s="43" t="s">
        <v>55</v>
      </c>
      <c r="E4182" s="43" t="s">
        <v>2520</v>
      </c>
      <c r="F4182" s="43" t="s">
        <v>4216</v>
      </c>
      <c r="G4182" s="43" t="s">
        <v>4654</v>
      </c>
      <c r="H4182" s="76">
        <v>494</v>
      </c>
      <c r="I4182" s="229">
        <v>9.9999999999999992E-2</v>
      </c>
      <c r="J4182" s="73">
        <f t="shared" si="195"/>
        <v>1.9883081035965448E-3</v>
      </c>
      <c r="K4182" s="73">
        <f t="shared" si="196"/>
        <v>50.38222420317669</v>
      </c>
      <c r="L4182" s="3" t="e">
        <f t="shared" si="197"/>
        <v>#N/A</v>
      </c>
    </row>
    <row r="4183" spans="1:12" x14ac:dyDescent="0.25">
      <c r="A4183" s="43" t="s">
        <v>47</v>
      </c>
      <c r="B4183" s="43" t="s">
        <v>395</v>
      </c>
      <c r="C4183" s="43" t="s">
        <v>748</v>
      </c>
      <c r="D4183" s="43" t="s">
        <v>55</v>
      </c>
      <c r="E4183" s="43" t="s">
        <v>2520</v>
      </c>
      <c r="F4183" s="43" t="s">
        <v>4216</v>
      </c>
      <c r="G4183" s="43" t="s">
        <v>4654</v>
      </c>
      <c r="H4183" s="76">
        <v>1038</v>
      </c>
      <c r="I4183" s="229">
        <v>9.9999999999999992E-2</v>
      </c>
      <c r="J4183" s="73">
        <f t="shared" si="195"/>
        <v>1.9883081035965448E-3</v>
      </c>
      <c r="K4183" s="73">
        <f t="shared" si="196"/>
        <v>105.86386381153321</v>
      </c>
      <c r="L4183" s="3" t="e">
        <f t="shared" si="197"/>
        <v>#N/A</v>
      </c>
    </row>
    <row r="4184" spans="1:12" x14ac:dyDescent="0.25">
      <c r="A4184" s="43" t="s">
        <v>47</v>
      </c>
      <c r="B4184" s="43" t="s">
        <v>395</v>
      </c>
      <c r="C4184" s="43" t="s">
        <v>748</v>
      </c>
      <c r="D4184" s="43" t="s">
        <v>55</v>
      </c>
      <c r="E4184" s="43" t="s">
        <v>2520</v>
      </c>
      <c r="F4184" s="43" t="s">
        <v>4216</v>
      </c>
      <c r="G4184" s="43" t="s">
        <v>4654</v>
      </c>
      <c r="H4184" s="76">
        <v>2603</v>
      </c>
      <c r="I4184" s="229">
        <v>2.038417210910488E-2</v>
      </c>
      <c r="J4184" s="73">
        <f t="shared" si="195"/>
        <v>4.0530014589639911E-4</v>
      </c>
      <c r="K4184" s="73">
        <f t="shared" si="196"/>
        <v>54.114996279768334</v>
      </c>
      <c r="L4184" s="3" t="e">
        <f t="shared" si="197"/>
        <v>#N/A</v>
      </c>
    </row>
    <row r="4185" spans="1:12" x14ac:dyDescent="0.25">
      <c r="A4185" s="43" t="s">
        <v>47</v>
      </c>
      <c r="B4185" s="43" t="s">
        <v>395</v>
      </c>
      <c r="C4185" s="43" t="s">
        <v>748</v>
      </c>
      <c r="D4185" s="43" t="s">
        <v>55</v>
      </c>
      <c r="E4185" s="43" t="s">
        <v>2520</v>
      </c>
      <c r="F4185" s="43" t="s">
        <v>4216</v>
      </c>
      <c r="G4185" s="43" t="s">
        <v>4654</v>
      </c>
      <c r="H4185" s="76">
        <v>512</v>
      </c>
      <c r="I4185" s="229">
        <v>9.0000000000000011E-2</v>
      </c>
      <c r="J4185" s="73">
        <f t="shared" si="195"/>
        <v>1.7894772932368908E-3</v>
      </c>
      <c r="K4185" s="73">
        <f t="shared" si="196"/>
        <v>46.996212374137293</v>
      </c>
      <c r="L4185" s="3" t="e">
        <f t="shared" si="197"/>
        <v>#N/A</v>
      </c>
    </row>
    <row r="4186" spans="1:12" x14ac:dyDescent="0.25">
      <c r="A4186" s="43" t="s">
        <v>47</v>
      </c>
      <c r="B4186" s="43" t="s">
        <v>395</v>
      </c>
      <c r="C4186" s="43" t="s">
        <v>748</v>
      </c>
      <c r="D4186" s="43" t="s">
        <v>55</v>
      </c>
      <c r="E4186" s="43" t="s">
        <v>2520</v>
      </c>
      <c r="F4186" s="43" t="s">
        <v>4216</v>
      </c>
      <c r="G4186" s="43" t="s">
        <v>4654</v>
      </c>
      <c r="H4186" s="76">
        <v>304</v>
      </c>
      <c r="I4186" s="229">
        <v>0.09</v>
      </c>
      <c r="J4186" s="73">
        <f t="shared" si="195"/>
        <v>1.7894772932368903E-3</v>
      </c>
      <c r="K4186" s="73">
        <f t="shared" si="196"/>
        <v>27.904001097144015</v>
      </c>
      <c r="L4186" s="3" t="e">
        <f t="shared" si="197"/>
        <v>#N/A</v>
      </c>
    </row>
    <row r="4187" spans="1:12" x14ac:dyDescent="0.25">
      <c r="A4187" s="43" t="s">
        <v>47</v>
      </c>
      <c r="B4187" s="43" t="s">
        <v>395</v>
      </c>
      <c r="C4187" s="43" t="s">
        <v>748</v>
      </c>
      <c r="D4187" s="43" t="s">
        <v>55</v>
      </c>
      <c r="E4187" s="43" t="s">
        <v>2520</v>
      </c>
      <c r="F4187" s="43" t="s">
        <v>4216</v>
      </c>
      <c r="G4187" s="43" t="s">
        <v>4654</v>
      </c>
      <c r="H4187" s="76">
        <v>150</v>
      </c>
      <c r="I4187" s="229">
        <v>0.12380000000000001</v>
      </c>
      <c r="J4187" s="73">
        <f t="shared" si="195"/>
        <v>2.4615254322525228E-3</v>
      </c>
      <c r="K4187" s="73">
        <f t="shared" si="196"/>
        <v>18.939228814837879</v>
      </c>
      <c r="L4187" s="3" t="e">
        <f t="shared" si="197"/>
        <v>#N/A</v>
      </c>
    </row>
    <row r="4188" spans="1:12" x14ac:dyDescent="0.25">
      <c r="A4188" s="43" t="s">
        <v>47</v>
      </c>
      <c r="B4188" s="43" t="s">
        <v>395</v>
      </c>
      <c r="C4188" s="43" t="s">
        <v>748</v>
      </c>
      <c r="D4188" s="43" t="s">
        <v>55</v>
      </c>
      <c r="E4188" s="43" t="s">
        <v>2520</v>
      </c>
      <c r="F4188" s="43" t="s">
        <v>4216</v>
      </c>
      <c r="G4188" s="43" t="s">
        <v>4654</v>
      </c>
      <c r="H4188" s="76">
        <v>190</v>
      </c>
      <c r="I4188" s="229">
        <v>0.12378947368421052</v>
      </c>
      <c r="J4188" s="73">
        <f t="shared" si="195"/>
        <v>2.4613161366626702E-3</v>
      </c>
      <c r="K4188" s="73">
        <f t="shared" si="196"/>
        <v>23.987650065965905</v>
      </c>
      <c r="L4188" s="3" t="e">
        <f t="shared" si="197"/>
        <v>#N/A</v>
      </c>
    </row>
    <row r="4189" spans="1:12" x14ac:dyDescent="0.25">
      <c r="A4189" s="43" t="s">
        <v>47</v>
      </c>
      <c r="B4189" s="43" t="s">
        <v>395</v>
      </c>
      <c r="C4189" s="43" t="s">
        <v>748</v>
      </c>
      <c r="D4189" s="43" t="s">
        <v>55</v>
      </c>
      <c r="E4189" s="43" t="s">
        <v>2520</v>
      </c>
      <c r="F4189" s="43" t="s">
        <v>4216</v>
      </c>
      <c r="G4189" s="43" t="s">
        <v>4654</v>
      </c>
      <c r="H4189" s="76">
        <v>190</v>
      </c>
      <c r="I4189" s="229">
        <v>9.0684210526315798E-2</v>
      </c>
      <c r="J4189" s="73">
        <f t="shared" si="195"/>
        <v>1.8030815065772881E-3</v>
      </c>
      <c r="K4189" s="73">
        <f t="shared" si="196"/>
        <v>17.572585486249686</v>
      </c>
      <c r="L4189" s="3" t="e">
        <f t="shared" si="197"/>
        <v>#N/A</v>
      </c>
    </row>
    <row r="4190" spans="1:12" x14ac:dyDescent="0.25">
      <c r="A4190" s="43" t="s">
        <v>47</v>
      </c>
      <c r="B4190" s="43" t="s">
        <v>395</v>
      </c>
      <c r="C4190" s="43" t="s">
        <v>748</v>
      </c>
      <c r="D4190" s="43" t="s">
        <v>55</v>
      </c>
      <c r="E4190" s="43" t="s">
        <v>2520</v>
      </c>
      <c r="F4190" s="43" t="s">
        <v>4216</v>
      </c>
      <c r="G4190" s="43" t="s">
        <v>4654</v>
      </c>
      <c r="H4190" s="76">
        <v>150</v>
      </c>
      <c r="I4190" s="229">
        <v>0.12380000000000001</v>
      </c>
      <c r="J4190" s="73">
        <f t="shared" si="195"/>
        <v>2.4615254322525228E-3</v>
      </c>
      <c r="K4190" s="73">
        <f t="shared" si="196"/>
        <v>18.939228814837879</v>
      </c>
      <c r="L4190" s="3" t="e">
        <f t="shared" si="197"/>
        <v>#N/A</v>
      </c>
    </row>
    <row r="4191" spans="1:12" x14ac:dyDescent="0.25">
      <c r="A4191" s="43" t="s">
        <v>47</v>
      </c>
      <c r="B4191" s="43" t="s">
        <v>395</v>
      </c>
      <c r="C4191" s="43" t="s">
        <v>748</v>
      </c>
      <c r="D4191" s="43" t="s">
        <v>55</v>
      </c>
      <c r="E4191" s="43" t="s">
        <v>2520</v>
      </c>
      <c r="F4191" s="43" t="s">
        <v>4216</v>
      </c>
      <c r="G4191" s="43" t="s">
        <v>4654</v>
      </c>
      <c r="H4191" s="76">
        <v>1842</v>
      </c>
      <c r="I4191" s="229">
        <v>9.0000000000000011E-2</v>
      </c>
      <c r="J4191" s="73">
        <f t="shared" si="195"/>
        <v>1.7894772932368908E-3</v>
      </c>
      <c r="K4191" s="73">
        <f t="shared" si="196"/>
        <v>169.07621717414239</v>
      </c>
      <c r="L4191" s="3" t="e">
        <f t="shared" si="197"/>
        <v>#N/A</v>
      </c>
    </row>
    <row r="4192" spans="1:12" x14ac:dyDescent="0.25">
      <c r="A4192" s="43" t="s">
        <v>47</v>
      </c>
      <c r="B4192" s="43" t="s">
        <v>395</v>
      </c>
      <c r="C4192" s="43" t="s">
        <v>748</v>
      </c>
      <c r="D4192" s="43" t="s">
        <v>55</v>
      </c>
      <c r="E4192" s="43" t="s">
        <v>2520</v>
      </c>
      <c r="F4192" s="43" t="s">
        <v>4216</v>
      </c>
      <c r="G4192" s="43" t="s">
        <v>4654</v>
      </c>
      <c r="H4192" s="76">
        <v>1897</v>
      </c>
      <c r="I4192" s="229">
        <v>0.11130205587770163</v>
      </c>
      <c r="J4192" s="73">
        <f t="shared" si="195"/>
        <v>2.2130277964858961E-3</v>
      </c>
      <c r="K4192" s="73">
        <f t="shared" si="196"/>
        <v>215.33811372993375</v>
      </c>
      <c r="L4192" s="3" t="e">
        <f t="shared" si="197"/>
        <v>#N/A</v>
      </c>
    </row>
    <row r="4193" spans="1:12" x14ac:dyDescent="0.25">
      <c r="A4193" s="43" t="s">
        <v>47</v>
      </c>
      <c r="B4193" s="43" t="s">
        <v>395</v>
      </c>
      <c r="C4193" s="43" t="s">
        <v>748</v>
      </c>
      <c r="D4193" s="43" t="s">
        <v>55</v>
      </c>
      <c r="E4193" s="43" t="s">
        <v>2520</v>
      </c>
      <c r="F4193" s="43" t="s">
        <v>4216</v>
      </c>
      <c r="G4193" s="43" t="s">
        <v>4654</v>
      </c>
      <c r="H4193" s="76">
        <v>1226</v>
      </c>
      <c r="I4193" s="229">
        <v>0.12819738988580751</v>
      </c>
      <c r="J4193" s="73">
        <f t="shared" si="195"/>
        <v>2.5489590916987683E-3</v>
      </c>
      <c r="K4193" s="73">
        <f t="shared" si="196"/>
        <v>160.29502384642271</v>
      </c>
      <c r="L4193" s="3" t="e">
        <f t="shared" si="197"/>
        <v>#N/A</v>
      </c>
    </row>
    <row r="4194" spans="1:12" x14ac:dyDescent="0.25">
      <c r="A4194" s="43" t="s">
        <v>47</v>
      </c>
      <c r="B4194" s="43" t="s">
        <v>395</v>
      </c>
      <c r="C4194" s="43" t="s">
        <v>748</v>
      </c>
      <c r="D4194" s="43" t="s">
        <v>55</v>
      </c>
      <c r="E4194" s="43" t="s">
        <v>2520</v>
      </c>
      <c r="F4194" s="43" t="s">
        <v>4216</v>
      </c>
      <c r="G4194" s="43" t="s">
        <v>4654</v>
      </c>
      <c r="H4194" s="76">
        <v>94</v>
      </c>
      <c r="I4194" s="229">
        <v>9.0000000000000011E-2</v>
      </c>
      <c r="J4194" s="73">
        <f t="shared" si="195"/>
        <v>1.7894772932368908E-3</v>
      </c>
      <c r="K4194" s="73">
        <f t="shared" si="196"/>
        <v>8.6282108655642684</v>
      </c>
      <c r="L4194" s="3" t="e">
        <f t="shared" si="197"/>
        <v>#N/A</v>
      </c>
    </row>
    <row r="4195" spans="1:12" x14ac:dyDescent="0.25">
      <c r="A4195" s="43" t="s">
        <v>47</v>
      </c>
      <c r="B4195" s="43" t="s">
        <v>395</v>
      </c>
      <c r="C4195" s="43" t="s">
        <v>748</v>
      </c>
      <c r="D4195" s="43" t="s">
        <v>55</v>
      </c>
      <c r="E4195" s="43" t="s">
        <v>2520</v>
      </c>
      <c r="F4195" s="43" t="s">
        <v>4216</v>
      </c>
      <c r="G4195" s="43" t="s">
        <v>4654</v>
      </c>
      <c r="H4195" s="76">
        <v>456</v>
      </c>
      <c r="I4195" s="229">
        <v>0.11749999999999999</v>
      </c>
      <c r="J4195" s="73">
        <f t="shared" si="195"/>
        <v>2.33626202172594E-3</v>
      </c>
      <c r="K4195" s="73">
        <f t="shared" si="196"/>
        <v>54.645335481907026</v>
      </c>
      <c r="L4195" s="3" t="e">
        <f t="shared" si="197"/>
        <v>#N/A</v>
      </c>
    </row>
    <row r="4196" spans="1:12" x14ac:dyDescent="0.25">
      <c r="A4196" s="43" t="s">
        <v>47</v>
      </c>
      <c r="B4196" s="43" t="s">
        <v>395</v>
      </c>
      <c r="C4196" s="43" t="s">
        <v>748</v>
      </c>
      <c r="D4196" s="43" t="s">
        <v>55</v>
      </c>
      <c r="E4196" s="43" t="s">
        <v>2520</v>
      </c>
      <c r="F4196" s="43" t="s">
        <v>4216</v>
      </c>
      <c r="G4196" s="43" t="s">
        <v>4654</v>
      </c>
      <c r="H4196" s="76">
        <v>234</v>
      </c>
      <c r="I4196" s="229">
        <v>0.11752136752136752</v>
      </c>
      <c r="J4196" s="73">
        <f t="shared" si="195"/>
        <v>2.3366868738848284E-3</v>
      </c>
      <c r="K4196" s="73">
        <f t="shared" si="196"/>
        <v>28.046784728489051</v>
      </c>
      <c r="L4196" s="3" t="e">
        <f t="shared" si="197"/>
        <v>#N/A</v>
      </c>
    </row>
    <row r="4197" spans="1:12" x14ac:dyDescent="0.25">
      <c r="A4197" s="43" t="s">
        <v>47</v>
      </c>
      <c r="B4197" s="43" t="s">
        <v>395</v>
      </c>
      <c r="C4197" s="43" t="s">
        <v>748</v>
      </c>
      <c r="D4197" s="43" t="s">
        <v>55</v>
      </c>
      <c r="E4197" s="43" t="s">
        <v>2520</v>
      </c>
      <c r="F4197" s="43" t="s">
        <v>4216</v>
      </c>
      <c r="G4197" s="43" t="s">
        <v>4654</v>
      </c>
      <c r="H4197" s="76">
        <v>239</v>
      </c>
      <c r="I4197" s="229">
        <v>0.10000000000000002</v>
      </c>
      <c r="J4197" s="73">
        <f t="shared" si="195"/>
        <v>1.9883081035965452E-3</v>
      </c>
      <c r="K4197" s="73">
        <f t="shared" si="196"/>
        <v>24.375205636759578</v>
      </c>
      <c r="L4197" s="3" t="e">
        <f t="shared" si="197"/>
        <v>#N/A</v>
      </c>
    </row>
    <row r="4198" spans="1:12" x14ac:dyDescent="0.25">
      <c r="A4198" s="43" t="s">
        <v>47</v>
      </c>
      <c r="B4198" s="43" t="s">
        <v>395</v>
      </c>
      <c r="C4198" s="43" t="s">
        <v>748</v>
      </c>
      <c r="D4198" s="43" t="s">
        <v>55</v>
      </c>
      <c r="E4198" s="43" t="s">
        <v>2520</v>
      </c>
      <c r="F4198" s="43" t="s">
        <v>4216</v>
      </c>
      <c r="G4198" s="43" t="s">
        <v>4654</v>
      </c>
      <c r="H4198" s="76">
        <v>890</v>
      </c>
      <c r="I4198" s="229">
        <v>0.11750561797752809</v>
      </c>
      <c r="J4198" s="73">
        <f t="shared" si="195"/>
        <v>2.3363737244283898E-3</v>
      </c>
      <c r="K4198" s="73">
        <f t="shared" si="196"/>
        <v>106.65937261474127</v>
      </c>
      <c r="L4198" s="3" t="e">
        <f t="shared" si="197"/>
        <v>#N/A</v>
      </c>
    </row>
    <row r="4199" spans="1:12" x14ac:dyDescent="0.25">
      <c r="A4199" s="43" t="s">
        <v>47</v>
      </c>
      <c r="B4199" s="43" t="s">
        <v>395</v>
      </c>
      <c r="C4199" s="43" t="s">
        <v>748</v>
      </c>
      <c r="D4199" s="43" t="s">
        <v>55</v>
      </c>
      <c r="E4199" s="43" t="s">
        <v>2520</v>
      </c>
      <c r="F4199" s="43" t="s">
        <v>4216</v>
      </c>
      <c r="G4199" s="43" t="s">
        <v>4654</v>
      </c>
      <c r="H4199" s="76">
        <v>497</v>
      </c>
      <c r="I4199" s="229">
        <v>0.11130784708249497</v>
      </c>
      <c r="J4199" s="73">
        <f t="shared" si="195"/>
        <v>2.2131429434800978E-3</v>
      </c>
      <c r="K4199" s="73">
        <f t="shared" si="196"/>
        <v>56.419932042909608</v>
      </c>
      <c r="L4199" s="3" t="e">
        <f t="shared" si="197"/>
        <v>#N/A</v>
      </c>
    </row>
    <row r="4200" spans="1:12" x14ac:dyDescent="0.25">
      <c r="A4200" s="43" t="s">
        <v>47</v>
      </c>
      <c r="B4200" s="43" t="s">
        <v>395</v>
      </c>
      <c r="C4200" s="43" t="s">
        <v>748</v>
      </c>
      <c r="D4200" s="43" t="s">
        <v>55</v>
      </c>
      <c r="E4200" s="43" t="s">
        <v>2520</v>
      </c>
      <c r="F4200" s="43" t="s">
        <v>4216</v>
      </c>
      <c r="G4200" s="43" t="s">
        <v>4654</v>
      </c>
      <c r="H4200" s="76">
        <v>200</v>
      </c>
      <c r="I4200" s="229">
        <v>9.2499999999999999E-2</v>
      </c>
      <c r="J4200" s="73">
        <f t="shared" si="195"/>
        <v>1.839184995826804E-3</v>
      </c>
      <c r="K4200" s="73">
        <f t="shared" si="196"/>
        <v>18.867836999165359</v>
      </c>
      <c r="L4200" s="3" t="e">
        <f t="shared" si="197"/>
        <v>#N/A</v>
      </c>
    </row>
    <row r="4201" spans="1:12" x14ac:dyDescent="0.25">
      <c r="A4201" s="43" t="s">
        <v>47</v>
      </c>
      <c r="B4201" s="43" t="s">
        <v>395</v>
      </c>
      <c r="C4201" s="43" t="s">
        <v>748</v>
      </c>
      <c r="D4201" s="43" t="s">
        <v>55</v>
      </c>
      <c r="E4201" s="43" t="s">
        <v>2520</v>
      </c>
      <c r="F4201" s="43" t="s">
        <v>4216</v>
      </c>
      <c r="G4201" s="43" t="s">
        <v>4654</v>
      </c>
      <c r="H4201" s="76">
        <v>699</v>
      </c>
      <c r="I4201" s="229">
        <v>9.2503576537911303E-2</v>
      </c>
      <c r="J4201" s="73">
        <f t="shared" si="195"/>
        <v>1.8392561084199228E-3</v>
      </c>
      <c r="K4201" s="73">
        <f t="shared" si="196"/>
        <v>65.945640019785529</v>
      </c>
      <c r="L4201" s="3" t="e">
        <f t="shared" si="197"/>
        <v>#N/A</v>
      </c>
    </row>
    <row r="4202" spans="1:12" x14ac:dyDescent="0.25">
      <c r="A4202" s="43" t="s">
        <v>47</v>
      </c>
      <c r="B4202" s="43" t="s">
        <v>395</v>
      </c>
      <c r="C4202" s="43" t="s">
        <v>748</v>
      </c>
      <c r="D4202" s="43" t="s">
        <v>55</v>
      </c>
      <c r="E4202" s="43" t="s">
        <v>2520</v>
      </c>
      <c r="F4202" s="43" t="s">
        <v>4216</v>
      </c>
      <c r="G4202" s="43" t="s">
        <v>4654</v>
      </c>
      <c r="H4202" s="76">
        <v>3823</v>
      </c>
      <c r="I4202" s="229">
        <v>9.2500653936698929E-2</v>
      </c>
      <c r="J4202" s="73">
        <f t="shared" si="195"/>
        <v>1.8391979981031814E-3</v>
      </c>
      <c r="K4202" s="73">
        <f t="shared" si="196"/>
        <v>360.6612539467485</v>
      </c>
      <c r="L4202" s="3" t="e">
        <f t="shared" si="197"/>
        <v>#N/A</v>
      </c>
    </row>
    <row r="4203" spans="1:12" x14ac:dyDescent="0.25">
      <c r="A4203" s="43" t="s">
        <v>47</v>
      </c>
      <c r="B4203" s="43" t="s">
        <v>395</v>
      </c>
      <c r="C4203" s="43" t="s">
        <v>749</v>
      </c>
      <c r="D4203" s="43" t="s">
        <v>55</v>
      </c>
      <c r="E4203" s="43" t="s">
        <v>2521</v>
      </c>
      <c r="F4203" s="43" t="s">
        <v>4217</v>
      </c>
      <c r="G4203" s="43" t="s">
        <v>4654</v>
      </c>
      <c r="H4203" s="76">
        <v>464</v>
      </c>
      <c r="I4203" s="229">
        <v>0.10312500000000002</v>
      </c>
      <c r="J4203" s="73">
        <f t="shared" si="195"/>
        <v>2.0504427318339376E-3</v>
      </c>
      <c r="K4203" s="73">
        <f t="shared" si="196"/>
        <v>48.801405427570955</v>
      </c>
      <c r="L4203" s="3" t="e">
        <f t="shared" si="197"/>
        <v>#N/A</v>
      </c>
    </row>
    <row r="4204" spans="1:12" x14ac:dyDescent="0.25">
      <c r="A4204" s="43" t="s">
        <v>47</v>
      </c>
      <c r="B4204" s="43" t="s">
        <v>395</v>
      </c>
      <c r="C4204" s="43" t="s">
        <v>749</v>
      </c>
      <c r="D4204" s="43" t="s">
        <v>55</v>
      </c>
      <c r="E4204" s="43" t="s">
        <v>2521</v>
      </c>
      <c r="F4204" s="43" t="s">
        <v>4217</v>
      </c>
      <c r="G4204" s="43" t="s">
        <v>4654</v>
      </c>
      <c r="H4204" s="76">
        <v>864</v>
      </c>
      <c r="I4204" s="229">
        <v>0.11136574074074074</v>
      </c>
      <c r="J4204" s="73">
        <f t="shared" si="195"/>
        <v>2.2142940477784668E-3</v>
      </c>
      <c r="K4204" s="73">
        <f t="shared" si="196"/>
        <v>98.133150057280588</v>
      </c>
      <c r="L4204" s="3" t="e">
        <f t="shared" si="197"/>
        <v>#N/A</v>
      </c>
    </row>
    <row r="4205" spans="1:12" x14ac:dyDescent="0.25">
      <c r="A4205" s="43" t="s">
        <v>47</v>
      </c>
      <c r="B4205" s="43" t="s">
        <v>395</v>
      </c>
      <c r="C4205" s="43" t="s">
        <v>749</v>
      </c>
      <c r="D4205" s="43" t="s">
        <v>55</v>
      </c>
      <c r="E4205" s="43" t="s">
        <v>2521</v>
      </c>
      <c r="F4205" s="43" t="s">
        <v>4217</v>
      </c>
      <c r="G4205" s="43" t="s">
        <v>4654</v>
      </c>
      <c r="H4205" s="76">
        <v>1486</v>
      </c>
      <c r="I4205" s="229">
        <v>0.10753701211305519</v>
      </c>
      <c r="J4205" s="73">
        <f t="shared" si="195"/>
        <v>2.1381671262094746E-3</v>
      </c>
      <c r="K4205" s="73">
        <f t="shared" si="196"/>
        <v>162.97731634954729</v>
      </c>
      <c r="L4205" s="3" t="e">
        <f t="shared" si="197"/>
        <v>#N/A</v>
      </c>
    </row>
    <row r="4206" spans="1:12" x14ac:dyDescent="0.25">
      <c r="A4206" s="43" t="s">
        <v>47</v>
      </c>
      <c r="B4206" s="43" t="s">
        <v>395</v>
      </c>
      <c r="C4206" s="43" t="s">
        <v>749</v>
      </c>
      <c r="D4206" s="43" t="s">
        <v>55</v>
      </c>
      <c r="E4206" s="43" t="s">
        <v>2521</v>
      </c>
      <c r="F4206" s="43" t="s">
        <v>4217</v>
      </c>
      <c r="G4206" s="43" t="s">
        <v>4654</v>
      </c>
      <c r="H4206" s="76">
        <v>124</v>
      </c>
      <c r="I4206" s="229">
        <v>0.12000000000000001</v>
      </c>
      <c r="J4206" s="73">
        <f t="shared" si="195"/>
        <v>2.3859697243158542E-3</v>
      </c>
      <c r="K4206" s="73">
        <f t="shared" si="196"/>
        <v>15.175860245815167</v>
      </c>
      <c r="L4206" s="3" t="e">
        <f t="shared" si="197"/>
        <v>#N/A</v>
      </c>
    </row>
    <row r="4207" spans="1:12" x14ac:dyDescent="0.25">
      <c r="A4207" s="43" t="s">
        <v>47</v>
      </c>
      <c r="B4207" s="43" t="s">
        <v>395</v>
      </c>
      <c r="C4207" s="43" t="s">
        <v>749</v>
      </c>
      <c r="D4207" s="43" t="s">
        <v>55</v>
      </c>
      <c r="E4207" s="43" t="s">
        <v>2521</v>
      </c>
      <c r="F4207" s="43" t="s">
        <v>4217</v>
      </c>
      <c r="G4207" s="43" t="s">
        <v>4654</v>
      </c>
      <c r="H4207" s="76">
        <v>102</v>
      </c>
      <c r="I4207" s="229">
        <v>9.2941176470588235E-2</v>
      </c>
      <c r="J4207" s="73">
        <f t="shared" si="195"/>
        <v>1.8479569433426711E-3</v>
      </c>
      <c r="K4207" s="73">
        <f t="shared" si="196"/>
        <v>9.6684916082209522</v>
      </c>
      <c r="L4207" s="3" t="e">
        <f t="shared" si="197"/>
        <v>#N/A</v>
      </c>
    </row>
    <row r="4208" spans="1:12" x14ac:dyDescent="0.25">
      <c r="A4208" s="43" t="s">
        <v>47</v>
      </c>
      <c r="B4208" s="43" t="s">
        <v>395</v>
      </c>
      <c r="C4208" s="43" t="s">
        <v>749</v>
      </c>
      <c r="D4208" s="43" t="s">
        <v>55</v>
      </c>
      <c r="E4208" s="43" t="s">
        <v>2521</v>
      </c>
      <c r="F4208" s="43" t="s">
        <v>4217</v>
      </c>
      <c r="G4208" s="43" t="s">
        <v>4654</v>
      </c>
      <c r="H4208" s="76">
        <v>49</v>
      </c>
      <c r="I4208" s="229">
        <v>0.11591836734693892</v>
      </c>
      <c r="J4208" s="73">
        <f t="shared" si="195"/>
        <v>2.3048142915159976E-3</v>
      </c>
      <c r="K4208" s="73">
        <f t="shared" si="196"/>
        <v>5.7929359002842906</v>
      </c>
      <c r="L4208" s="3" t="e">
        <f t="shared" si="197"/>
        <v>#N/A</v>
      </c>
    </row>
    <row r="4209" spans="1:12" x14ac:dyDescent="0.25">
      <c r="A4209" s="43" t="s">
        <v>47</v>
      </c>
      <c r="B4209" s="43" t="s">
        <v>395</v>
      </c>
      <c r="C4209" s="43" t="s">
        <v>749</v>
      </c>
      <c r="D4209" s="43" t="s">
        <v>55</v>
      </c>
      <c r="E4209" s="43" t="s">
        <v>2521</v>
      </c>
      <c r="F4209" s="43" t="s">
        <v>4217</v>
      </c>
      <c r="G4209" s="43" t="s">
        <v>4654</v>
      </c>
      <c r="H4209" s="76">
        <v>11</v>
      </c>
      <c r="I4209" s="229">
        <v>0.10545454545454545</v>
      </c>
      <c r="J4209" s="73">
        <f t="shared" si="195"/>
        <v>2.0967612728836293E-3</v>
      </c>
      <c r="K4209" s="73">
        <f t="shared" si="196"/>
        <v>1.1830643740017199</v>
      </c>
      <c r="L4209" s="3" t="e">
        <f t="shared" si="197"/>
        <v>#N/A</v>
      </c>
    </row>
    <row r="4210" spans="1:12" x14ac:dyDescent="0.25">
      <c r="A4210" s="43" t="s">
        <v>47</v>
      </c>
      <c r="B4210" s="43" t="s">
        <v>395</v>
      </c>
      <c r="C4210" s="43" t="s">
        <v>749</v>
      </c>
      <c r="D4210" s="43" t="s">
        <v>55</v>
      </c>
      <c r="E4210" s="43" t="s">
        <v>2521</v>
      </c>
      <c r="F4210" s="43" t="s">
        <v>4217</v>
      </c>
      <c r="G4210" s="43" t="s">
        <v>4654</v>
      </c>
      <c r="H4210" s="76">
        <v>149</v>
      </c>
      <c r="I4210" s="229">
        <v>9.2483221476510058E-2</v>
      </c>
      <c r="J4210" s="73">
        <f t="shared" si="195"/>
        <v>1.8388513870845897E-3</v>
      </c>
      <c r="K4210" s="73">
        <f t="shared" si="196"/>
        <v>14.053988856675602</v>
      </c>
      <c r="L4210" s="3" t="e">
        <f t="shared" si="197"/>
        <v>#N/A</v>
      </c>
    </row>
    <row r="4211" spans="1:12" x14ac:dyDescent="0.25">
      <c r="A4211" s="43" t="s">
        <v>47</v>
      </c>
      <c r="B4211" s="43" t="s">
        <v>395</v>
      </c>
      <c r="C4211" s="43" t="s">
        <v>749</v>
      </c>
      <c r="D4211" s="43" t="s">
        <v>55</v>
      </c>
      <c r="E4211" s="43" t="s">
        <v>2521</v>
      </c>
      <c r="F4211" s="43" t="s">
        <v>4217</v>
      </c>
      <c r="G4211" s="43" t="s">
        <v>4654</v>
      </c>
      <c r="H4211" s="76">
        <v>45</v>
      </c>
      <c r="I4211" s="229">
        <v>0.11155555555555578</v>
      </c>
      <c r="J4211" s="73">
        <f t="shared" si="195"/>
        <v>2.2180681511232612E-3</v>
      </c>
      <c r="K4211" s="73">
        <f t="shared" si="196"/>
        <v>5.1198130668005568</v>
      </c>
      <c r="L4211" s="3" t="e">
        <f t="shared" si="197"/>
        <v>#N/A</v>
      </c>
    </row>
    <row r="4212" spans="1:12" x14ac:dyDescent="0.25">
      <c r="A4212" s="43" t="s">
        <v>47</v>
      </c>
      <c r="B4212" s="43" t="s">
        <v>395</v>
      </c>
      <c r="C4212" s="43" t="s">
        <v>749</v>
      </c>
      <c r="D4212" s="43" t="s">
        <v>55</v>
      </c>
      <c r="E4212" s="43" t="s">
        <v>2521</v>
      </c>
      <c r="F4212" s="43" t="s">
        <v>4217</v>
      </c>
      <c r="G4212" s="43" t="s">
        <v>4654</v>
      </c>
      <c r="H4212" s="76">
        <v>637</v>
      </c>
      <c r="I4212" s="229">
        <v>0.1050078492935636</v>
      </c>
      <c r="J4212" s="73">
        <f t="shared" si="195"/>
        <v>2.0878795769163723E-3</v>
      </c>
      <c r="K4212" s="73">
        <f t="shared" si="196"/>
        <v>68.219979290495743</v>
      </c>
      <c r="L4212" s="3" t="e">
        <f t="shared" si="197"/>
        <v>#N/A</v>
      </c>
    </row>
    <row r="4213" spans="1:12" x14ac:dyDescent="0.25">
      <c r="A4213" s="43" t="s">
        <v>47</v>
      </c>
      <c r="B4213" s="43" t="s">
        <v>395</v>
      </c>
      <c r="C4213" s="43" t="s">
        <v>749</v>
      </c>
      <c r="D4213" s="43" t="s">
        <v>55</v>
      </c>
      <c r="E4213" s="43" t="s">
        <v>2521</v>
      </c>
      <c r="F4213" s="43" t="s">
        <v>4217</v>
      </c>
      <c r="G4213" s="43" t="s">
        <v>4654</v>
      </c>
      <c r="H4213" s="76">
        <v>149</v>
      </c>
      <c r="I4213" s="229">
        <v>0.10120805369127525</v>
      </c>
      <c r="J4213" s="73">
        <f t="shared" si="195"/>
        <v>2.0123279330359679E-3</v>
      </c>
      <c r="K4213" s="73">
        <f t="shared" si="196"/>
        <v>15.379836862022371</v>
      </c>
      <c r="L4213" s="3" t="e">
        <f t="shared" si="197"/>
        <v>#N/A</v>
      </c>
    </row>
    <row r="4214" spans="1:12" x14ac:dyDescent="0.25">
      <c r="A4214" s="43" t="s">
        <v>47</v>
      </c>
      <c r="B4214" s="43" t="s">
        <v>395</v>
      </c>
      <c r="C4214" s="43" t="s">
        <v>749</v>
      </c>
      <c r="D4214" s="43" t="s">
        <v>55</v>
      </c>
      <c r="E4214" s="43" t="s">
        <v>2521</v>
      </c>
      <c r="F4214" s="43" t="s">
        <v>4217</v>
      </c>
      <c r="G4214" s="43" t="s">
        <v>4654</v>
      </c>
      <c r="H4214" s="76">
        <v>216</v>
      </c>
      <c r="I4214" s="229">
        <v>9.2546296296296293E-2</v>
      </c>
      <c r="J4214" s="73">
        <f t="shared" si="195"/>
        <v>1.8401055088377283E-3</v>
      </c>
      <c r="K4214" s="73">
        <f t="shared" si="196"/>
        <v>20.387462789908948</v>
      </c>
      <c r="L4214" s="3" t="e">
        <f t="shared" si="197"/>
        <v>#N/A</v>
      </c>
    </row>
    <row r="4215" spans="1:12" x14ac:dyDescent="0.25">
      <c r="A4215" s="43" t="s">
        <v>47</v>
      </c>
      <c r="B4215" s="43" t="s">
        <v>395</v>
      </c>
      <c r="C4215" s="43" t="s">
        <v>749</v>
      </c>
      <c r="D4215" s="43" t="s">
        <v>55</v>
      </c>
      <c r="E4215" s="43" t="s">
        <v>2521</v>
      </c>
      <c r="F4215" s="43" t="s">
        <v>4217</v>
      </c>
      <c r="G4215" s="43" t="s">
        <v>4654</v>
      </c>
      <c r="H4215" s="76">
        <v>254</v>
      </c>
      <c r="I4215" s="229">
        <v>0.11263779527559055</v>
      </c>
      <c r="J4215" s="73">
        <f t="shared" si="195"/>
        <v>2.2395864111770534E-3</v>
      </c>
      <c r="K4215" s="73">
        <f t="shared" si="196"/>
        <v>29.178854948438971</v>
      </c>
      <c r="L4215" s="3" t="e">
        <f t="shared" si="197"/>
        <v>#N/A</v>
      </c>
    </row>
    <row r="4216" spans="1:12" x14ac:dyDescent="0.25">
      <c r="A4216" s="43" t="s">
        <v>47</v>
      </c>
      <c r="B4216" s="43" t="s">
        <v>395</v>
      </c>
      <c r="C4216" s="43" t="s">
        <v>749</v>
      </c>
      <c r="D4216" s="43" t="s">
        <v>55</v>
      </c>
      <c r="E4216" s="43" t="s">
        <v>2521</v>
      </c>
      <c r="F4216" s="43" t="s">
        <v>4217</v>
      </c>
      <c r="G4216" s="43" t="s">
        <v>4654</v>
      </c>
      <c r="H4216" s="76">
        <v>59</v>
      </c>
      <c r="I4216" s="229">
        <v>0.10169491525423753</v>
      </c>
      <c r="J4216" s="73">
        <f t="shared" si="195"/>
        <v>2.0220082409456437E-3</v>
      </c>
      <c r="K4216" s="73">
        <f t="shared" si="196"/>
        <v>6.1192984862158077</v>
      </c>
      <c r="L4216" s="3" t="e">
        <f t="shared" si="197"/>
        <v>#N/A</v>
      </c>
    </row>
    <row r="4217" spans="1:12" x14ac:dyDescent="0.25">
      <c r="A4217" s="43" t="s">
        <v>47</v>
      </c>
      <c r="B4217" s="43" t="s">
        <v>395</v>
      </c>
      <c r="C4217" s="43" t="s">
        <v>749</v>
      </c>
      <c r="D4217" s="43" t="s">
        <v>55</v>
      </c>
      <c r="E4217" s="43" t="s">
        <v>2521</v>
      </c>
      <c r="F4217" s="43" t="s">
        <v>4217</v>
      </c>
      <c r="G4217" s="43" t="s">
        <v>4654</v>
      </c>
      <c r="H4217" s="76">
        <v>106</v>
      </c>
      <c r="I4217" s="229">
        <v>0.12169811320754723</v>
      </c>
      <c r="J4217" s="73">
        <f t="shared" si="195"/>
        <v>2.4197334468297588E-3</v>
      </c>
      <c r="K4217" s="73">
        <f t="shared" si="196"/>
        <v>13.15649174536396</v>
      </c>
      <c r="L4217" s="3" t="e">
        <f t="shared" si="197"/>
        <v>#N/A</v>
      </c>
    </row>
    <row r="4218" spans="1:12" x14ac:dyDescent="0.25">
      <c r="A4218" s="43" t="s">
        <v>47</v>
      </c>
      <c r="B4218" s="43" t="s">
        <v>395</v>
      </c>
      <c r="C4218" s="43" t="s">
        <v>749</v>
      </c>
      <c r="D4218" s="43" t="s">
        <v>55</v>
      </c>
      <c r="E4218" s="43" t="s">
        <v>2521</v>
      </c>
      <c r="F4218" s="43" t="s">
        <v>4217</v>
      </c>
      <c r="G4218" s="43" t="s">
        <v>4654</v>
      </c>
      <c r="H4218" s="76">
        <v>167</v>
      </c>
      <c r="I4218" s="229">
        <v>9.2514970059880242E-2</v>
      </c>
      <c r="J4218" s="73">
        <f t="shared" si="195"/>
        <v>1.8394826467405161E-3</v>
      </c>
      <c r="K4218" s="73">
        <f t="shared" si="196"/>
        <v>15.757193602005666</v>
      </c>
      <c r="L4218" s="3" t="e">
        <f t="shared" si="197"/>
        <v>#N/A</v>
      </c>
    </row>
    <row r="4219" spans="1:12" x14ac:dyDescent="0.25">
      <c r="A4219" s="43" t="s">
        <v>47</v>
      </c>
      <c r="B4219" s="43" t="s">
        <v>395</v>
      </c>
      <c r="C4219" s="43" t="s">
        <v>749</v>
      </c>
      <c r="D4219" s="43" t="s">
        <v>55</v>
      </c>
      <c r="E4219" s="43" t="s">
        <v>2521</v>
      </c>
      <c r="F4219" s="43" t="s">
        <v>4217</v>
      </c>
      <c r="G4219" s="43" t="s">
        <v>4654</v>
      </c>
      <c r="H4219" s="76">
        <v>33</v>
      </c>
      <c r="I4219" s="229">
        <v>0.10484848484848483</v>
      </c>
      <c r="J4219" s="73">
        <f t="shared" si="195"/>
        <v>2.0847109207406196E-3</v>
      </c>
      <c r="K4219" s="73">
        <f t="shared" si="196"/>
        <v>3.52879546038444</v>
      </c>
      <c r="L4219" s="3" t="e">
        <f t="shared" si="197"/>
        <v>#N/A</v>
      </c>
    </row>
    <row r="4220" spans="1:12" x14ac:dyDescent="0.25">
      <c r="A4220" s="43" t="s">
        <v>47</v>
      </c>
      <c r="B4220" s="43" t="s">
        <v>395</v>
      </c>
      <c r="C4220" s="43" t="s">
        <v>749</v>
      </c>
      <c r="D4220" s="43" t="s">
        <v>55</v>
      </c>
      <c r="E4220" s="43" t="s">
        <v>2521</v>
      </c>
      <c r="F4220" s="43" t="s">
        <v>4217</v>
      </c>
      <c r="G4220" s="43" t="s">
        <v>4654</v>
      </c>
      <c r="H4220" s="76">
        <v>193</v>
      </c>
      <c r="I4220" s="229">
        <v>0.10139896373056995</v>
      </c>
      <c r="J4220" s="73">
        <f t="shared" si="195"/>
        <v>2.0161238128178437E-3</v>
      </c>
      <c r="K4220" s="73">
        <f t="shared" si="196"/>
        <v>19.959111895873846</v>
      </c>
      <c r="L4220" s="3" t="e">
        <f t="shared" si="197"/>
        <v>#N/A</v>
      </c>
    </row>
    <row r="4221" spans="1:12" x14ac:dyDescent="0.25">
      <c r="A4221" s="43" t="s">
        <v>47</v>
      </c>
      <c r="B4221" s="43" t="s">
        <v>395</v>
      </c>
      <c r="C4221" s="43" t="s">
        <v>749</v>
      </c>
      <c r="D4221" s="43" t="s">
        <v>55</v>
      </c>
      <c r="E4221" s="43" t="s">
        <v>2521</v>
      </c>
      <c r="F4221" s="43" t="s">
        <v>4217</v>
      </c>
      <c r="G4221" s="43" t="s">
        <v>4654</v>
      </c>
      <c r="H4221" s="76">
        <v>418</v>
      </c>
      <c r="I4221" s="229">
        <v>0.11076555023923444</v>
      </c>
      <c r="J4221" s="73">
        <f t="shared" si="195"/>
        <v>2.2023604114000004E-3</v>
      </c>
      <c r="K4221" s="73">
        <f t="shared" si="196"/>
        <v>47.220586651965199</v>
      </c>
      <c r="L4221" s="3" t="e">
        <f t="shared" si="197"/>
        <v>#N/A</v>
      </c>
    </row>
    <row r="4222" spans="1:12" x14ac:dyDescent="0.25">
      <c r="A4222" s="43" t="s">
        <v>47</v>
      </c>
      <c r="B4222" s="43" t="s">
        <v>395</v>
      </c>
      <c r="C4222" s="43" t="s">
        <v>749</v>
      </c>
      <c r="D4222" s="43" t="s">
        <v>55</v>
      </c>
      <c r="E4222" s="43" t="s">
        <v>2521</v>
      </c>
      <c r="F4222" s="43" t="s">
        <v>4217</v>
      </c>
      <c r="G4222" s="43" t="s">
        <v>4654</v>
      </c>
      <c r="H4222" s="76">
        <v>144</v>
      </c>
      <c r="I4222" s="229">
        <v>9.2499999999999999E-2</v>
      </c>
      <c r="J4222" s="73">
        <f t="shared" si="195"/>
        <v>1.839184995826804E-3</v>
      </c>
      <c r="K4222" s="73">
        <f t="shared" si="196"/>
        <v>13.58484263939906</v>
      </c>
      <c r="L4222" s="3" t="e">
        <f t="shared" si="197"/>
        <v>#N/A</v>
      </c>
    </row>
    <row r="4223" spans="1:12" x14ac:dyDescent="0.25">
      <c r="A4223" s="43" t="s">
        <v>47</v>
      </c>
      <c r="B4223" s="43" t="s">
        <v>395</v>
      </c>
      <c r="C4223" s="43" t="s">
        <v>750</v>
      </c>
      <c r="D4223" s="43" t="s">
        <v>55</v>
      </c>
      <c r="E4223" s="43" t="s">
        <v>2522</v>
      </c>
      <c r="F4223" s="43" t="s">
        <v>4218</v>
      </c>
      <c r="G4223" s="43" t="s">
        <v>4654</v>
      </c>
      <c r="H4223" s="76">
        <v>2684</v>
      </c>
      <c r="I4223" s="229">
        <v>0.12549925484351712</v>
      </c>
      <c r="J4223" s="73">
        <f t="shared" si="195"/>
        <v>2.4953118540069303E-3</v>
      </c>
      <c r="K4223" s="73">
        <f t="shared" si="196"/>
        <v>343.53741701615451</v>
      </c>
      <c r="L4223" s="3" t="e">
        <f t="shared" si="197"/>
        <v>#N/A</v>
      </c>
    </row>
    <row r="4224" spans="1:12" x14ac:dyDescent="0.25">
      <c r="A4224" s="43" t="s">
        <v>47</v>
      </c>
      <c r="B4224" s="43" t="s">
        <v>395</v>
      </c>
      <c r="C4224" s="43" t="s">
        <v>750</v>
      </c>
      <c r="D4224" s="43" t="s">
        <v>55</v>
      </c>
      <c r="E4224" s="43" t="s">
        <v>2522</v>
      </c>
      <c r="F4224" s="43" t="s">
        <v>4218</v>
      </c>
      <c r="G4224" s="43" t="s">
        <v>4654</v>
      </c>
      <c r="H4224" s="76">
        <v>5000</v>
      </c>
      <c r="I4224" s="229">
        <v>0.1255</v>
      </c>
      <c r="J4224" s="73">
        <f t="shared" si="195"/>
        <v>2.4953266700136639E-3</v>
      </c>
      <c r="K4224" s="73">
        <f t="shared" si="196"/>
        <v>639.97663335006837</v>
      </c>
      <c r="L4224" s="3" t="e">
        <f t="shared" si="197"/>
        <v>#N/A</v>
      </c>
    </row>
    <row r="4225" spans="1:12" x14ac:dyDescent="0.25">
      <c r="A4225" s="43" t="s">
        <v>47</v>
      </c>
      <c r="B4225" s="43" t="s">
        <v>395</v>
      </c>
      <c r="C4225" s="43" t="s">
        <v>750</v>
      </c>
      <c r="D4225" s="43" t="s">
        <v>55</v>
      </c>
      <c r="E4225" s="43" t="s">
        <v>2522</v>
      </c>
      <c r="F4225" s="43" t="s">
        <v>4218</v>
      </c>
      <c r="G4225" s="43" t="s">
        <v>4654</v>
      </c>
      <c r="H4225" s="76">
        <v>593</v>
      </c>
      <c r="I4225" s="229">
        <v>0.12549747048903878</v>
      </c>
      <c r="J4225" s="73">
        <f t="shared" si="195"/>
        <v>2.4952763755422408E-3</v>
      </c>
      <c r="K4225" s="73">
        <f t="shared" si="196"/>
        <v>75.899698890696541</v>
      </c>
      <c r="L4225" s="3" t="e">
        <f t="shared" si="197"/>
        <v>#N/A</v>
      </c>
    </row>
    <row r="4226" spans="1:12" x14ac:dyDescent="0.25">
      <c r="A4226" s="43" t="s">
        <v>47</v>
      </c>
      <c r="B4226" s="43" t="s">
        <v>395</v>
      </c>
      <c r="C4226" s="43" t="s">
        <v>750</v>
      </c>
      <c r="D4226" s="43" t="s">
        <v>55</v>
      </c>
      <c r="E4226" s="43" t="s">
        <v>2522</v>
      </c>
      <c r="F4226" s="43" t="s">
        <v>4218</v>
      </c>
      <c r="G4226" s="43" t="s">
        <v>4654</v>
      </c>
      <c r="H4226" s="76">
        <v>631</v>
      </c>
      <c r="I4226" s="229">
        <v>0.12549920760697306</v>
      </c>
      <c r="J4226" s="73">
        <f t="shared" si="195"/>
        <v>2.4953109147988969E-3</v>
      </c>
      <c r="K4226" s="73">
        <f t="shared" si="196"/>
        <v>80.764541187238109</v>
      </c>
      <c r="L4226" s="3" t="e">
        <f t="shared" si="197"/>
        <v>#N/A</v>
      </c>
    </row>
    <row r="4227" spans="1:12" x14ac:dyDescent="0.25">
      <c r="A4227" s="43" t="s">
        <v>47</v>
      </c>
      <c r="B4227" s="43" t="s">
        <v>395</v>
      </c>
      <c r="C4227" s="43" t="s">
        <v>750</v>
      </c>
      <c r="D4227" s="43" t="s">
        <v>55</v>
      </c>
      <c r="E4227" s="43" t="s">
        <v>2522</v>
      </c>
      <c r="F4227" s="43" t="s">
        <v>4218</v>
      </c>
      <c r="G4227" s="43" t="s">
        <v>4654</v>
      </c>
      <c r="H4227" s="76">
        <v>42</v>
      </c>
      <c r="I4227" s="229">
        <v>0.12571428571428558</v>
      </c>
      <c r="J4227" s="73">
        <f t="shared" si="195"/>
        <v>2.4995873302356541E-3</v>
      </c>
      <c r="K4227" s="73">
        <f t="shared" si="196"/>
        <v>5.3849826678698918</v>
      </c>
      <c r="L4227" s="3" t="e">
        <f t="shared" si="197"/>
        <v>#N/A</v>
      </c>
    </row>
    <row r="4228" spans="1:12" x14ac:dyDescent="0.25">
      <c r="A4228" s="43" t="s">
        <v>47</v>
      </c>
      <c r="B4228" s="43" t="s">
        <v>395</v>
      </c>
      <c r="C4228" s="43" t="s">
        <v>750</v>
      </c>
      <c r="D4228" s="43" t="s">
        <v>55</v>
      </c>
      <c r="E4228" s="43" t="s">
        <v>2522</v>
      </c>
      <c r="F4228" s="43" t="s">
        <v>4218</v>
      </c>
      <c r="G4228" s="43" t="s">
        <v>4654</v>
      </c>
      <c r="H4228" s="76">
        <v>10</v>
      </c>
      <c r="I4228" s="229">
        <v>0.11899999999999999</v>
      </c>
      <c r="J4228" s="73">
        <f t="shared" si="195"/>
        <v>2.3660866432798884E-3</v>
      </c>
      <c r="K4228" s="73">
        <f t="shared" si="196"/>
        <v>1.2136608664327988</v>
      </c>
      <c r="L4228" s="3" t="e">
        <f t="shared" si="197"/>
        <v>#N/A</v>
      </c>
    </row>
    <row r="4229" spans="1:12" x14ac:dyDescent="0.25">
      <c r="A4229" s="43" t="s">
        <v>47</v>
      </c>
      <c r="B4229" s="43" t="s">
        <v>395</v>
      </c>
      <c r="C4229" s="43" t="s">
        <v>750</v>
      </c>
      <c r="D4229" s="43" t="s">
        <v>55</v>
      </c>
      <c r="E4229" s="43" t="s">
        <v>2522</v>
      </c>
      <c r="F4229" s="43" t="s">
        <v>4218</v>
      </c>
      <c r="G4229" s="43" t="s">
        <v>4654</v>
      </c>
      <c r="H4229" s="76">
        <v>1768</v>
      </c>
      <c r="I4229" s="229">
        <v>0.13119909502262442</v>
      </c>
      <c r="J4229" s="73">
        <f t="shared" si="195"/>
        <v>2.6086422381801726E-3</v>
      </c>
      <c r="K4229" s="73">
        <f t="shared" si="196"/>
        <v>236.57207947710251</v>
      </c>
      <c r="L4229" s="3" t="e">
        <f t="shared" si="197"/>
        <v>#N/A</v>
      </c>
    </row>
    <row r="4230" spans="1:12" x14ac:dyDescent="0.25">
      <c r="A4230" s="43" t="s">
        <v>47</v>
      </c>
      <c r="B4230" s="43" t="s">
        <v>395</v>
      </c>
      <c r="C4230" s="43" t="s">
        <v>750</v>
      </c>
      <c r="D4230" s="43" t="s">
        <v>55</v>
      </c>
      <c r="E4230" s="43" t="s">
        <v>2522</v>
      </c>
      <c r="F4230" s="43" t="s">
        <v>4218</v>
      </c>
      <c r="G4230" s="43" t="s">
        <v>4654</v>
      </c>
      <c r="H4230" s="76">
        <v>22</v>
      </c>
      <c r="I4230" s="229">
        <v>0.12000000000000001</v>
      </c>
      <c r="J4230" s="73">
        <f t="shared" si="195"/>
        <v>2.3859697243158542E-3</v>
      </c>
      <c r="K4230" s="73">
        <f t="shared" si="196"/>
        <v>2.692491333934949</v>
      </c>
      <c r="L4230" s="3" t="e">
        <f t="shared" si="197"/>
        <v>#N/A</v>
      </c>
    </row>
    <row r="4231" spans="1:12" x14ac:dyDescent="0.25">
      <c r="A4231" s="43" t="s">
        <v>47</v>
      </c>
      <c r="B4231" s="43" t="s">
        <v>395</v>
      </c>
      <c r="C4231" s="43" t="s">
        <v>750</v>
      </c>
      <c r="D4231" s="43" t="s">
        <v>55</v>
      </c>
      <c r="E4231" s="43" t="s">
        <v>2522</v>
      </c>
      <c r="F4231" s="43" t="s">
        <v>4218</v>
      </c>
      <c r="G4231" s="43" t="s">
        <v>4654</v>
      </c>
      <c r="H4231" s="76">
        <v>73</v>
      </c>
      <c r="I4231" s="229">
        <v>0.15972602739726027</v>
      </c>
      <c r="J4231" s="73">
        <f t="shared" ref="J4231:J4294" si="198">I4231*$J$5</f>
        <v>3.1758455462925638E-3</v>
      </c>
      <c r="K4231" s="73">
        <f t="shared" ref="K4231:K4294" si="199">(I4231+J4231)*H4231</f>
        <v>11.891836724879358</v>
      </c>
      <c r="L4231" s="3" t="e">
        <f t="shared" ref="L4231:L4294" si="200">MATCH(C4231,$C$7237:$C$7264,0)</f>
        <v>#N/A</v>
      </c>
    </row>
    <row r="4232" spans="1:12" x14ac:dyDescent="0.25">
      <c r="A4232" s="43" t="s">
        <v>47</v>
      </c>
      <c r="B4232" s="43" t="s">
        <v>395</v>
      </c>
      <c r="C4232" s="43" t="s">
        <v>750</v>
      </c>
      <c r="D4232" s="43" t="s">
        <v>55</v>
      </c>
      <c r="E4232" s="43" t="s">
        <v>2522</v>
      </c>
      <c r="F4232" s="43" t="s">
        <v>4218</v>
      </c>
      <c r="G4232" s="43" t="s">
        <v>4654</v>
      </c>
      <c r="H4232" s="76">
        <v>688</v>
      </c>
      <c r="I4232" s="229">
        <v>0.13120639534883721</v>
      </c>
      <c r="J4232" s="73">
        <f t="shared" si="198"/>
        <v>2.6087873911578505E-3</v>
      </c>
      <c r="K4232" s="73">
        <f t="shared" si="199"/>
        <v>92.064845725116612</v>
      </c>
      <c r="L4232" s="3" t="e">
        <f t="shared" si="200"/>
        <v>#N/A</v>
      </c>
    </row>
    <row r="4233" spans="1:12" x14ac:dyDescent="0.25">
      <c r="A4233" s="43" t="s">
        <v>47</v>
      </c>
      <c r="B4233" s="43" t="s">
        <v>395</v>
      </c>
      <c r="C4233" s="43" t="s">
        <v>750</v>
      </c>
      <c r="D4233" s="43" t="s">
        <v>55</v>
      </c>
      <c r="E4233" s="43" t="s">
        <v>2522</v>
      </c>
      <c r="F4233" s="43" t="s">
        <v>4218</v>
      </c>
      <c r="G4233" s="43" t="s">
        <v>4654</v>
      </c>
      <c r="H4233" s="76">
        <v>91</v>
      </c>
      <c r="I4233" s="229">
        <v>0.11978021978021978</v>
      </c>
      <c r="J4233" s="73">
        <f t="shared" si="198"/>
        <v>2.3815998163958618E-3</v>
      </c>
      <c r="K4233" s="73">
        <f t="shared" si="199"/>
        <v>11.116725583292023</v>
      </c>
      <c r="L4233" s="3" t="e">
        <f t="shared" si="200"/>
        <v>#N/A</v>
      </c>
    </row>
    <row r="4234" spans="1:12" x14ac:dyDescent="0.25">
      <c r="A4234" s="43" t="s">
        <v>47</v>
      </c>
      <c r="B4234" s="43" t="s">
        <v>395</v>
      </c>
      <c r="C4234" s="43" t="s">
        <v>750</v>
      </c>
      <c r="D4234" s="43" t="s">
        <v>55</v>
      </c>
      <c r="E4234" s="43" t="s">
        <v>2522</v>
      </c>
      <c r="F4234" s="43" t="s">
        <v>4218</v>
      </c>
      <c r="G4234" s="43" t="s">
        <v>4654</v>
      </c>
      <c r="H4234" s="76">
        <v>500</v>
      </c>
      <c r="I4234" s="229">
        <v>0.13119999999999998</v>
      </c>
      <c r="J4234" s="73">
        <f t="shared" si="198"/>
        <v>2.6086602319186666E-3</v>
      </c>
      <c r="K4234" s="73">
        <f t="shared" si="199"/>
        <v>66.904330115959326</v>
      </c>
      <c r="L4234" s="3" t="e">
        <f t="shared" si="200"/>
        <v>#N/A</v>
      </c>
    </row>
    <row r="4235" spans="1:12" x14ac:dyDescent="0.25">
      <c r="A4235" s="43" t="s">
        <v>47</v>
      </c>
      <c r="B4235" s="43" t="s">
        <v>395</v>
      </c>
      <c r="C4235" s="43" t="s">
        <v>750</v>
      </c>
      <c r="D4235" s="43" t="s">
        <v>55</v>
      </c>
      <c r="E4235" s="43" t="s">
        <v>2522</v>
      </c>
      <c r="F4235" s="43" t="s">
        <v>4218</v>
      </c>
      <c r="G4235" s="43" t="s">
        <v>4654</v>
      </c>
      <c r="H4235" s="76">
        <v>302</v>
      </c>
      <c r="I4235" s="229">
        <v>0.12549668874172185</v>
      </c>
      <c r="J4235" s="73">
        <f t="shared" si="198"/>
        <v>2.4952608319969882E-3</v>
      </c>
      <c r="K4235" s="73">
        <f t="shared" si="199"/>
        <v>38.653568771263089</v>
      </c>
      <c r="L4235" s="3" t="e">
        <f t="shared" si="200"/>
        <v>#N/A</v>
      </c>
    </row>
    <row r="4236" spans="1:12" x14ac:dyDescent="0.25">
      <c r="A4236" s="43" t="s">
        <v>47</v>
      </c>
      <c r="B4236" s="43" t="s">
        <v>395</v>
      </c>
      <c r="C4236" s="43" t="s">
        <v>750</v>
      </c>
      <c r="D4236" s="43" t="s">
        <v>55</v>
      </c>
      <c r="E4236" s="43" t="s">
        <v>2522</v>
      </c>
      <c r="F4236" s="43" t="s">
        <v>4218</v>
      </c>
      <c r="G4236" s="43" t="s">
        <v>4654</v>
      </c>
      <c r="H4236" s="76">
        <v>129</v>
      </c>
      <c r="I4236" s="229">
        <v>0.12550387596899226</v>
      </c>
      <c r="J4236" s="73">
        <f t="shared" si="198"/>
        <v>2.4954037362192299E-3</v>
      </c>
      <c r="K4236" s="73">
        <f t="shared" si="199"/>
        <v>16.511907081972282</v>
      </c>
      <c r="L4236" s="3" t="e">
        <f t="shared" si="200"/>
        <v>#N/A</v>
      </c>
    </row>
    <row r="4237" spans="1:12" x14ac:dyDescent="0.25">
      <c r="A4237" s="43" t="s">
        <v>47</v>
      </c>
      <c r="B4237" s="43" t="s">
        <v>395</v>
      </c>
      <c r="C4237" s="43" t="s">
        <v>750</v>
      </c>
      <c r="D4237" s="43" t="s">
        <v>55</v>
      </c>
      <c r="E4237" s="43" t="s">
        <v>2522</v>
      </c>
      <c r="F4237" s="43" t="s">
        <v>4218</v>
      </c>
      <c r="G4237" s="43" t="s">
        <v>4654</v>
      </c>
      <c r="H4237" s="76">
        <v>269</v>
      </c>
      <c r="I4237" s="229">
        <v>0.12550185873605949</v>
      </c>
      <c r="J4237" s="73">
        <f t="shared" si="198"/>
        <v>2.4953636274133591E-3</v>
      </c>
      <c r="K4237" s="73">
        <f t="shared" si="199"/>
        <v>34.431252815774201</v>
      </c>
      <c r="L4237" s="3" t="e">
        <f t="shared" si="200"/>
        <v>#N/A</v>
      </c>
    </row>
    <row r="4238" spans="1:12" x14ac:dyDescent="0.25">
      <c r="A4238" s="43" t="s">
        <v>47</v>
      </c>
      <c r="B4238" s="43" t="s">
        <v>395</v>
      </c>
      <c r="C4238" s="43" t="s">
        <v>750</v>
      </c>
      <c r="D4238" s="43" t="s">
        <v>55</v>
      </c>
      <c r="E4238" s="43" t="s">
        <v>2522</v>
      </c>
      <c r="F4238" s="43" t="s">
        <v>4218</v>
      </c>
      <c r="G4238" s="43" t="s">
        <v>4654</v>
      </c>
      <c r="H4238" s="76">
        <v>253</v>
      </c>
      <c r="I4238" s="229">
        <v>0.12549407114624506</v>
      </c>
      <c r="J4238" s="73">
        <f t="shared" si="198"/>
        <v>2.4952087861340039E-3</v>
      </c>
      <c r="K4238" s="73">
        <f t="shared" si="199"/>
        <v>32.381287822891906</v>
      </c>
      <c r="L4238" s="3" t="e">
        <f t="shared" si="200"/>
        <v>#N/A</v>
      </c>
    </row>
    <row r="4239" spans="1:12" x14ac:dyDescent="0.25">
      <c r="A4239" s="43" t="s">
        <v>47</v>
      </c>
      <c r="B4239" s="43" t="s">
        <v>395</v>
      </c>
      <c r="C4239" s="43" t="s">
        <v>750</v>
      </c>
      <c r="D4239" s="43" t="s">
        <v>55</v>
      </c>
      <c r="E4239" s="43" t="s">
        <v>2522</v>
      </c>
      <c r="F4239" s="43" t="s">
        <v>4218</v>
      </c>
      <c r="G4239" s="43" t="s">
        <v>4654</v>
      </c>
      <c r="H4239" s="76">
        <v>471</v>
      </c>
      <c r="I4239" s="229">
        <v>0.12549893842887475</v>
      </c>
      <c r="J4239" s="73">
        <f t="shared" si="198"/>
        <v>2.4953055627089551E-3</v>
      </c>
      <c r="K4239" s="73">
        <f t="shared" si="199"/>
        <v>60.285288920035931</v>
      </c>
      <c r="L4239" s="3" t="e">
        <f t="shared" si="200"/>
        <v>#N/A</v>
      </c>
    </row>
    <row r="4240" spans="1:12" x14ac:dyDescent="0.25">
      <c r="A4240" s="43" t="s">
        <v>47</v>
      </c>
      <c r="B4240" s="43" t="s">
        <v>395</v>
      </c>
      <c r="C4240" s="43" t="s">
        <v>750</v>
      </c>
      <c r="D4240" s="43" t="s">
        <v>55</v>
      </c>
      <c r="E4240" s="43" t="s">
        <v>2522</v>
      </c>
      <c r="F4240" s="43" t="s">
        <v>4218</v>
      </c>
      <c r="G4240" s="43" t="s">
        <v>4654</v>
      </c>
      <c r="H4240" s="76">
        <v>86</v>
      </c>
      <c r="I4240" s="229">
        <v>0.15965116279069769</v>
      </c>
      <c r="J4240" s="73">
        <f t="shared" si="198"/>
        <v>3.1743570072535541E-3</v>
      </c>
      <c r="K4240" s="73">
        <f t="shared" si="199"/>
        <v>14.002994702623806</v>
      </c>
      <c r="L4240" s="3" t="e">
        <f t="shared" si="200"/>
        <v>#N/A</v>
      </c>
    </row>
    <row r="4241" spans="1:12" x14ac:dyDescent="0.25">
      <c r="A4241" s="43" t="s">
        <v>47</v>
      </c>
      <c r="B4241" s="43" t="s">
        <v>395</v>
      </c>
      <c r="C4241" s="43" t="s">
        <v>750</v>
      </c>
      <c r="D4241" s="43" t="s">
        <v>55</v>
      </c>
      <c r="E4241" s="43" t="s">
        <v>2522</v>
      </c>
      <c r="F4241" s="43" t="s">
        <v>4218</v>
      </c>
      <c r="G4241" s="43" t="s">
        <v>4654</v>
      </c>
      <c r="H4241" s="76">
        <v>29</v>
      </c>
      <c r="I4241" s="229">
        <v>0.11965517241379306</v>
      </c>
      <c r="J4241" s="73">
        <f t="shared" si="198"/>
        <v>2.3791134894758652E-3</v>
      </c>
      <c r="K4241" s="73">
        <f t="shared" si="199"/>
        <v>3.5389942911947987</v>
      </c>
      <c r="L4241" s="3" t="e">
        <f t="shared" si="200"/>
        <v>#N/A</v>
      </c>
    </row>
    <row r="4242" spans="1:12" x14ac:dyDescent="0.25">
      <c r="A4242" s="43" t="s">
        <v>47</v>
      </c>
      <c r="B4242" s="43" t="s">
        <v>395</v>
      </c>
      <c r="C4242" s="43" t="s">
        <v>750</v>
      </c>
      <c r="D4242" s="43" t="s">
        <v>55</v>
      </c>
      <c r="E4242" s="43" t="s">
        <v>2522</v>
      </c>
      <c r="F4242" s="43" t="s">
        <v>4218</v>
      </c>
      <c r="G4242" s="43" t="s">
        <v>4654</v>
      </c>
      <c r="H4242" s="76">
        <v>3501</v>
      </c>
      <c r="I4242" s="229">
        <v>0.13119965724078833</v>
      </c>
      <c r="J4242" s="73">
        <f t="shared" si="198"/>
        <v>2.6086534168094856E-3</v>
      </c>
      <c r="K4242" s="73">
        <f t="shared" si="199"/>
        <v>468.46289561224995</v>
      </c>
      <c r="L4242" s="3" t="e">
        <f t="shared" si="200"/>
        <v>#N/A</v>
      </c>
    </row>
    <row r="4243" spans="1:12" x14ac:dyDescent="0.25">
      <c r="A4243" s="43" t="s">
        <v>47</v>
      </c>
      <c r="B4243" s="43" t="s">
        <v>395</v>
      </c>
      <c r="C4243" s="43" t="s">
        <v>750</v>
      </c>
      <c r="D4243" s="43" t="s">
        <v>55</v>
      </c>
      <c r="E4243" s="43" t="s">
        <v>2522</v>
      </c>
      <c r="F4243" s="43" t="s">
        <v>4218</v>
      </c>
      <c r="G4243" s="43" t="s">
        <v>4654</v>
      </c>
      <c r="H4243" s="76">
        <v>274</v>
      </c>
      <c r="I4243" s="229">
        <v>0.1255109489051095</v>
      </c>
      <c r="J4243" s="73">
        <f t="shared" si="198"/>
        <v>2.4955443679812112E-3</v>
      </c>
      <c r="K4243" s="73">
        <f t="shared" si="199"/>
        <v>35.073779156826859</v>
      </c>
      <c r="L4243" s="3" t="e">
        <f t="shared" si="200"/>
        <v>#N/A</v>
      </c>
    </row>
    <row r="4244" spans="1:12" x14ac:dyDescent="0.25">
      <c r="A4244" s="43" t="s">
        <v>47</v>
      </c>
      <c r="B4244" s="43" t="s">
        <v>395</v>
      </c>
      <c r="C4244" s="43" t="s">
        <v>750</v>
      </c>
      <c r="D4244" s="43" t="s">
        <v>55</v>
      </c>
      <c r="E4244" s="43" t="s">
        <v>2522</v>
      </c>
      <c r="F4244" s="43" t="s">
        <v>4218</v>
      </c>
      <c r="G4244" s="43" t="s">
        <v>4654</v>
      </c>
      <c r="H4244" s="76">
        <v>391</v>
      </c>
      <c r="I4244" s="229">
        <v>0.12549872122762148</v>
      </c>
      <c r="J4244" s="73">
        <f t="shared" si="198"/>
        <v>2.4953012440788354E-3</v>
      </c>
      <c r="K4244" s="73">
        <f t="shared" si="199"/>
        <v>50.045662786434832</v>
      </c>
      <c r="L4244" s="3" t="e">
        <f t="shared" si="200"/>
        <v>#N/A</v>
      </c>
    </row>
    <row r="4245" spans="1:12" x14ac:dyDescent="0.25">
      <c r="A4245" s="43" t="s">
        <v>47</v>
      </c>
      <c r="B4245" s="43" t="s">
        <v>395</v>
      </c>
      <c r="C4245" s="43" t="s">
        <v>750</v>
      </c>
      <c r="D4245" s="43" t="s">
        <v>55</v>
      </c>
      <c r="E4245" s="43" t="s">
        <v>2522</v>
      </c>
      <c r="F4245" s="43" t="s">
        <v>4218</v>
      </c>
      <c r="G4245" s="43" t="s">
        <v>4654</v>
      </c>
      <c r="H4245" s="76">
        <v>513</v>
      </c>
      <c r="I4245" s="229">
        <v>0.13120857699805069</v>
      </c>
      <c r="J4245" s="73">
        <f t="shared" si="198"/>
        <v>2.6088307690659541E-3</v>
      </c>
      <c r="K4245" s="73">
        <f t="shared" si="199"/>
        <v>68.648330184530835</v>
      </c>
      <c r="L4245" s="3" t="e">
        <f t="shared" si="200"/>
        <v>#N/A</v>
      </c>
    </row>
    <row r="4246" spans="1:12" x14ac:dyDescent="0.25">
      <c r="A4246" s="43" t="s">
        <v>47</v>
      </c>
      <c r="B4246" s="43" t="s">
        <v>395</v>
      </c>
      <c r="C4246" s="43" t="s">
        <v>750</v>
      </c>
      <c r="D4246" s="43" t="s">
        <v>55</v>
      </c>
      <c r="E4246" s="43" t="s">
        <v>2522</v>
      </c>
      <c r="F4246" s="43" t="s">
        <v>4218</v>
      </c>
      <c r="G4246" s="43" t="s">
        <v>4654</v>
      </c>
      <c r="H4246" s="76">
        <v>250</v>
      </c>
      <c r="I4246" s="229">
        <v>0.13119999999999998</v>
      </c>
      <c r="J4246" s="73">
        <f t="shared" si="198"/>
        <v>2.6086602319186666E-3</v>
      </c>
      <c r="K4246" s="73">
        <f t="shared" si="199"/>
        <v>33.452165057979663</v>
      </c>
      <c r="L4246" s="3" t="e">
        <f t="shared" si="200"/>
        <v>#N/A</v>
      </c>
    </row>
    <row r="4247" spans="1:12" x14ac:dyDescent="0.25">
      <c r="A4247" s="43" t="s">
        <v>47</v>
      </c>
      <c r="B4247" s="43" t="s">
        <v>395</v>
      </c>
      <c r="C4247" s="43" t="s">
        <v>750</v>
      </c>
      <c r="D4247" s="43" t="s">
        <v>55</v>
      </c>
      <c r="E4247" s="43" t="s">
        <v>2522</v>
      </c>
      <c r="F4247" s="43" t="s">
        <v>4218</v>
      </c>
      <c r="G4247" s="43" t="s">
        <v>4654</v>
      </c>
      <c r="H4247" s="76">
        <v>1887</v>
      </c>
      <c r="I4247" s="229">
        <v>0.12550079491255961</v>
      </c>
      <c r="J4247" s="73">
        <f t="shared" si="198"/>
        <v>2.4953424753245031E-3</v>
      </c>
      <c r="K4247" s="73">
        <f t="shared" si="199"/>
        <v>241.52871125093733</v>
      </c>
      <c r="L4247" s="3" t="e">
        <f t="shared" si="200"/>
        <v>#N/A</v>
      </c>
    </row>
    <row r="4248" spans="1:12" x14ac:dyDescent="0.25">
      <c r="A4248" s="43" t="s">
        <v>47</v>
      </c>
      <c r="B4248" s="43" t="s">
        <v>395</v>
      </c>
      <c r="C4248" s="43" t="s">
        <v>750</v>
      </c>
      <c r="D4248" s="43" t="s">
        <v>55</v>
      </c>
      <c r="E4248" s="43" t="s">
        <v>2522</v>
      </c>
      <c r="F4248" s="43" t="s">
        <v>4218</v>
      </c>
      <c r="G4248" s="43" t="s">
        <v>4654</v>
      </c>
      <c r="H4248" s="76">
        <v>77</v>
      </c>
      <c r="I4248" s="229">
        <v>0.12545454545454551</v>
      </c>
      <c r="J4248" s="73">
        <f t="shared" si="198"/>
        <v>2.4944228936029395E-3</v>
      </c>
      <c r="K4248" s="73">
        <f t="shared" si="199"/>
        <v>9.8520705628074303</v>
      </c>
      <c r="L4248" s="3" t="e">
        <f t="shared" si="200"/>
        <v>#N/A</v>
      </c>
    </row>
    <row r="4249" spans="1:12" x14ac:dyDescent="0.25">
      <c r="A4249" s="43" t="s">
        <v>47</v>
      </c>
      <c r="B4249" s="43" t="s">
        <v>395</v>
      </c>
      <c r="C4249" s="43" t="s">
        <v>750</v>
      </c>
      <c r="D4249" s="43" t="s">
        <v>55</v>
      </c>
      <c r="E4249" s="43" t="s">
        <v>2522</v>
      </c>
      <c r="F4249" s="43" t="s">
        <v>4218</v>
      </c>
      <c r="G4249" s="43" t="s">
        <v>4654</v>
      </c>
      <c r="H4249" s="76">
        <v>1605</v>
      </c>
      <c r="I4249" s="229">
        <v>0.13120249221183802</v>
      </c>
      <c r="J4249" s="73">
        <f t="shared" si="198"/>
        <v>2.6087097847686011E-3</v>
      </c>
      <c r="K4249" s="73">
        <f t="shared" si="199"/>
        <v>214.76697920455362</v>
      </c>
      <c r="L4249" s="3" t="e">
        <f t="shared" si="200"/>
        <v>#N/A</v>
      </c>
    </row>
    <row r="4250" spans="1:12" x14ac:dyDescent="0.25">
      <c r="A4250" s="43" t="s">
        <v>47</v>
      </c>
      <c r="B4250" s="43" t="s">
        <v>395</v>
      </c>
      <c r="C4250" s="43" t="s">
        <v>750</v>
      </c>
      <c r="D4250" s="43" t="s">
        <v>55</v>
      </c>
      <c r="E4250" s="43" t="s">
        <v>2522</v>
      </c>
      <c r="F4250" s="43" t="s">
        <v>4218</v>
      </c>
      <c r="G4250" s="43" t="s">
        <v>4654</v>
      </c>
      <c r="H4250" s="76">
        <v>70</v>
      </c>
      <c r="I4250" s="229">
        <v>0.12542857142857142</v>
      </c>
      <c r="J4250" s="73">
        <f t="shared" si="198"/>
        <v>2.493906449939666E-3</v>
      </c>
      <c r="K4250" s="73">
        <f t="shared" si="199"/>
        <v>8.9545734514957758</v>
      </c>
      <c r="L4250" s="3" t="e">
        <f t="shared" si="200"/>
        <v>#N/A</v>
      </c>
    </row>
    <row r="4251" spans="1:12" x14ac:dyDescent="0.25">
      <c r="A4251" s="43" t="s">
        <v>47</v>
      </c>
      <c r="B4251" s="43" t="s">
        <v>395</v>
      </c>
      <c r="C4251" s="43" t="s">
        <v>750</v>
      </c>
      <c r="D4251" s="43" t="s">
        <v>55</v>
      </c>
      <c r="E4251" s="43" t="s">
        <v>2522</v>
      </c>
      <c r="F4251" s="43" t="s">
        <v>4218</v>
      </c>
      <c r="G4251" s="43" t="s">
        <v>4654</v>
      </c>
      <c r="H4251" s="76">
        <v>2562</v>
      </c>
      <c r="I4251" s="229">
        <v>0.13119828259172522</v>
      </c>
      <c r="J4251" s="73">
        <f t="shared" si="198"/>
        <v>2.6086260845507676E-3</v>
      </c>
      <c r="K4251" s="73">
        <f t="shared" si="199"/>
        <v>342.81330002861904</v>
      </c>
      <c r="L4251" s="3" t="e">
        <f t="shared" si="200"/>
        <v>#N/A</v>
      </c>
    </row>
    <row r="4252" spans="1:12" x14ac:dyDescent="0.25">
      <c r="A4252" s="43" t="s">
        <v>47</v>
      </c>
      <c r="B4252" s="43" t="s">
        <v>395</v>
      </c>
      <c r="C4252" s="43" t="s">
        <v>750</v>
      </c>
      <c r="D4252" s="43" t="s">
        <v>55</v>
      </c>
      <c r="E4252" s="43" t="s">
        <v>2522</v>
      </c>
      <c r="F4252" s="43" t="s">
        <v>4218</v>
      </c>
      <c r="G4252" s="43" t="s">
        <v>4654</v>
      </c>
      <c r="H4252" s="76">
        <v>85</v>
      </c>
      <c r="I4252" s="229">
        <v>0.12552941176470586</v>
      </c>
      <c r="J4252" s="73">
        <f t="shared" si="198"/>
        <v>2.4959114665147213E-3</v>
      </c>
      <c r="K4252" s="73">
        <f t="shared" si="199"/>
        <v>10.882152474653751</v>
      </c>
      <c r="L4252" s="3" t="e">
        <f t="shared" si="200"/>
        <v>#N/A</v>
      </c>
    </row>
    <row r="4253" spans="1:12" x14ac:dyDescent="0.25">
      <c r="A4253" s="43" t="s">
        <v>47</v>
      </c>
      <c r="B4253" s="43" t="s">
        <v>395</v>
      </c>
      <c r="C4253" s="43" t="s">
        <v>750</v>
      </c>
      <c r="D4253" s="43" t="s">
        <v>55</v>
      </c>
      <c r="E4253" s="43" t="s">
        <v>2522</v>
      </c>
      <c r="F4253" s="43" t="s">
        <v>4218</v>
      </c>
      <c r="G4253" s="43" t="s">
        <v>4654</v>
      </c>
      <c r="H4253" s="76">
        <v>890</v>
      </c>
      <c r="I4253" s="229">
        <v>0.13121348314606743</v>
      </c>
      <c r="J4253" s="73">
        <f t="shared" si="198"/>
        <v>2.6089283184045453E-3</v>
      </c>
      <c r="K4253" s="73">
        <f t="shared" si="199"/>
        <v>119.10194620338005</v>
      </c>
      <c r="L4253" s="3" t="e">
        <f t="shared" si="200"/>
        <v>#N/A</v>
      </c>
    </row>
    <row r="4254" spans="1:12" x14ac:dyDescent="0.25">
      <c r="A4254" s="43" t="s">
        <v>47</v>
      </c>
      <c r="B4254" s="43" t="s">
        <v>395</v>
      </c>
      <c r="C4254" s="43" t="s">
        <v>750</v>
      </c>
      <c r="D4254" s="43" t="s">
        <v>55</v>
      </c>
      <c r="E4254" s="43" t="s">
        <v>2522</v>
      </c>
      <c r="F4254" s="43" t="s">
        <v>4218</v>
      </c>
      <c r="G4254" s="43" t="s">
        <v>4654</v>
      </c>
      <c r="H4254" s="76">
        <v>1001</v>
      </c>
      <c r="I4254" s="229">
        <v>0.12550449550449549</v>
      </c>
      <c r="J4254" s="73">
        <f t="shared" si="198"/>
        <v>2.4954160544938455E-3</v>
      </c>
      <c r="K4254" s="73">
        <f t="shared" si="199"/>
        <v>128.12791147054833</v>
      </c>
      <c r="L4254" s="3" t="e">
        <f t="shared" si="200"/>
        <v>#N/A</v>
      </c>
    </row>
    <row r="4255" spans="1:12" x14ac:dyDescent="0.25">
      <c r="A4255" s="43" t="s">
        <v>47</v>
      </c>
      <c r="B4255" s="43" t="s">
        <v>395</v>
      </c>
      <c r="C4255" s="43" t="s">
        <v>750</v>
      </c>
      <c r="D4255" s="43" t="s">
        <v>55</v>
      </c>
      <c r="E4255" s="43" t="s">
        <v>2522</v>
      </c>
      <c r="F4255" s="43" t="s">
        <v>4218</v>
      </c>
      <c r="G4255" s="43" t="s">
        <v>4654</v>
      </c>
      <c r="H4255" s="76">
        <v>7</v>
      </c>
      <c r="I4255" s="229">
        <v>0.16</v>
      </c>
      <c r="J4255" s="73">
        <f t="shared" si="198"/>
        <v>3.1812929657544721E-3</v>
      </c>
      <c r="K4255" s="73">
        <f t="shared" si="199"/>
        <v>1.1422690507602813</v>
      </c>
      <c r="L4255" s="3" t="e">
        <f t="shared" si="200"/>
        <v>#N/A</v>
      </c>
    </row>
    <row r="4256" spans="1:12" x14ac:dyDescent="0.25">
      <c r="A4256" s="43" t="s">
        <v>47</v>
      </c>
      <c r="B4256" s="43" t="s">
        <v>395</v>
      </c>
      <c r="C4256" s="43" t="s">
        <v>750</v>
      </c>
      <c r="D4256" s="43" t="s">
        <v>55</v>
      </c>
      <c r="E4256" s="43" t="s">
        <v>2522</v>
      </c>
      <c r="F4256" s="43" t="s">
        <v>4218</v>
      </c>
      <c r="G4256" s="43" t="s">
        <v>4654</v>
      </c>
      <c r="H4256" s="76">
        <v>334</v>
      </c>
      <c r="I4256" s="229">
        <v>0.12550898203592814</v>
      </c>
      <c r="J4256" s="73">
        <f t="shared" si="198"/>
        <v>2.4955052605618909E-3</v>
      </c>
      <c r="K4256" s="73">
        <f t="shared" si="199"/>
        <v>42.753498757027671</v>
      </c>
      <c r="L4256" s="3" t="e">
        <f t="shared" si="200"/>
        <v>#N/A</v>
      </c>
    </row>
    <row r="4257" spans="1:12" x14ac:dyDescent="0.25">
      <c r="A4257" s="43" t="s">
        <v>47</v>
      </c>
      <c r="B4257" s="43" t="s">
        <v>395</v>
      </c>
      <c r="C4257" s="43" t="s">
        <v>750</v>
      </c>
      <c r="D4257" s="43" t="s">
        <v>55</v>
      </c>
      <c r="E4257" s="43" t="s">
        <v>2522</v>
      </c>
      <c r="F4257" s="43" t="s">
        <v>4218</v>
      </c>
      <c r="G4257" s="43" t="s">
        <v>4654</v>
      </c>
      <c r="H4257" s="76">
        <v>45</v>
      </c>
      <c r="I4257" s="229">
        <v>0.15977777777777777</v>
      </c>
      <c r="J4257" s="73">
        <f t="shared" si="198"/>
        <v>3.1768745033020351E-3</v>
      </c>
      <c r="K4257" s="73">
        <f t="shared" si="199"/>
        <v>7.332959352648591</v>
      </c>
      <c r="L4257" s="3" t="e">
        <f t="shared" si="200"/>
        <v>#N/A</v>
      </c>
    </row>
    <row r="4258" spans="1:12" x14ac:dyDescent="0.25">
      <c r="A4258" s="43" t="s">
        <v>47</v>
      </c>
      <c r="B4258" s="43" t="s">
        <v>395</v>
      </c>
      <c r="C4258" s="43" t="s">
        <v>750</v>
      </c>
      <c r="D4258" s="43" t="s">
        <v>55</v>
      </c>
      <c r="E4258" s="43" t="s">
        <v>2522</v>
      </c>
      <c r="F4258" s="43" t="s">
        <v>4218</v>
      </c>
      <c r="G4258" s="43" t="s">
        <v>4654</v>
      </c>
      <c r="H4258" s="76">
        <v>45</v>
      </c>
      <c r="I4258" s="229">
        <v>0.11888888888888888</v>
      </c>
      <c r="J4258" s="73">
        <f t="shared" si="198"/>
        <v>2.3638774120536697E-3</v>
      </c>
      <c r="K4258" s="73">
        <f t="shared" si="199"/>
        <v>5.4563744835424144</v>
      </c>
      <c r="L4258" s="3" t="e">
        <f t="shared" si="200"/>
        <v>#N/A</v>
      </c>
    </row>
    <row r="4259" spans="1:12" x14ac:dyDescent="0.25">
      <c r="A4259" s="43" t="s">
        <v>47</v>
      </c>
      <c r="B4259" s="43" t="s">
        <v>395</v>
      </c>
      <c r="C4259" s="43" t="s">
        <v>750</v>
      </c>
      <c r="D4259" s="43" t="s">
        <v>55</v>
      </c>
      <c r="E4259" s="43" t="s">
        <v>2522</v>
      </c>
      <c r="F4259" s="43" t="s">
        <v>4218</v>
      </c>
      <c r="G4259" s="43" t="s">
        <v>4654</v>
      </c>
      <c r="H4259" s="76">
        <v>18</v>
      </c>
      <c r="I4259" s="229">
        <v>0.12000000000000001</v>
      </c>
      <c r="J4259" s="73">
        <f t="shared" si="198"/>
        <v>2.3859697243158542E-3</v>
      </c>
      <c r="K4259" s="73">
        <f t="shared" si="199"/>
        <v>2.2029474550376857</v>
      </c>
      <c r="L4259" s="3" t="e">
        <f t="shared" si="200"/>
        <v>#N/A</v>
      </c>
    </row>
    <row r="4260" spans="1:12" x14ac:dyDescent="0.25">
      <c r="A4260" s="43" t="s">
        <v>47</v>
      </c>
      <c r="B4260" s="43" t="s">
        <v>395</v>
      </c>
      <c r="C4260" s="43" t="s">
        <v>750</v>
      </c>
      <c r="D4260" s="43" t="s">
        <v>55</v>
      </c>
      <c r="E4260" s="43" t="s">
        <v>2522</v>
      </c>
      <c r="F4260" s="43" t="s">
        <v>4218</v>
      </c>
      <c r="G4260" s="43" t="s">
        <v>4654</v>
      </c>
      <c r="H4260" s="76">
        <v>1197</v>
      </c>
      <c r="I4260" s="229">
        <v>0.12550543024227237</v>
      </c>
      <c r="J4260" s="73">
        <f t="shared" si="198"/>
        <v>2.4954346399608104E-3</v>
      </c>
      <c r="K4260" s="73">
        <f t="shared" si="199"/>
        <v>153.21703526403311</v>
      </c>
      <c r="L4260" s="3" t="e">
        <f t="shared" si="200"/>
        <v>#N/A</v>
      </c>
    </row>
    <row r="4261" spans="1:12" x14ac:dyDescent="0.25">
      <c r="A4261" s="43" t="s">
        <v>47</v>
      </c>
      <c r="B4261" s="43" t="s">
        <v>395</v>
      </c>
      <c r="C4261" s="43" t="s">
        <v>750</v>
      </c>
      <c r="D4261" s="43" t="s">
        <v>55</v>
      </c>
      <c r="E4261" s="43" t="s">
        <v>2522</v>
      </c>
      <c r="F4261" s="43" t="s">
        <v>4218</v>
      </c>
      <c r="G4261" s="43" t="s">
        <v>4654</v>
      </c>
      <c r="H4261" s="76">
        <v>11</v>
      </c>
      <c r="I4261" s="229">
        <v>0.12000000000000002</v>
      </c>
      <c r="J4261" s="73">
        <f t="shared" si="198"/>
        <v>2.3859697243158546E-3</v>
      </c>
      <c r="K4261" s="73">
        <f t="shared" si="199"/>
        <v>1.3462456669674747</v>
      </c>
      <c r="L4261" s="3" t="e">
        <f t="shared" si="200"/>
        <v>#N/A</v>
      </c>
    </row>
    <row r="4262" spans="1:12" x14ac:dyDescent="0.25">
      <c r="A4262" s="43" t="s">
        <v>47</v>
      </c>
      <c r="B4262" s="43" t="s">
        <v>395</v>
      </c>
      <c r="C4262" s="43" t="s">
        <v>750</v>
      </c>
      <c r="D4262" s="43" t="s">
        <v>55</v>
      </c>
      <c r="E4262" s="43" t="s">
        <v>2522</v>
      </c>
      <c r="F4262" s="43" t="s">
        <v>4218</v>
      </c>
      <c r="G4262" s="43" t="s">
        <v>4654</v>
      </c>
      <c r="H4262" s="76">
        <v>40</v>
      </c>
      <c r="I4262" s="229">
        <v>0.11975</v>
      </c>
      <c r="J4262" s="73">
        <f t="shared" si="198"/>
        <v>2.3809989540568626E-3</v>
      </c>
      <c r="K4262" s="73">
        <f t="shared" si="199"/>
        <v>4.8852399581622743</v>
      </c>
      <c r="L4262" s="3" t="e">
        <f t="shared" si="200"/>
        <v>#N/A</v>
      </c>
    </row>
    <row r="4263" spans="1:12" x14ac:dyDescent="0.25">
      <c r="A4263" s="43" t="s">
        <v>47</v>
      </c>
      <c r="B4263" s="43" t="s">
        <v>395</v>
      </c>
      <c r="C4263" s="43" t="s">
        <v>750</v>
      </c>
      <c r="D4263" s="43" t="s">
        <v>55</v>
      </c>
      <c r="E4263" s="43" t="s">
        <v>2522</v>
      </c>
      <c r="F4263" s="43" t="s">
        <v>4218</v>
      </c>
      <c r="G4263" s="43" t="s">
        <v>4654</v>
      </c>
      <c r="H4263" s="76">
        <v>274</v>
      </c>
      <c r="I4263" s="229">
        <v>0.11981751824817517</v>
      </c>
      <c r="J4263" s="73">
        <f t="shared" si="198"/>
        <v>2.3823414248567358E-3</v>
      </c>
      <c r="K4263" s="73">
        <f t="shared" si="199"/>
        <v>33.482761550410743</v>
      </c>
      <c r="L4263" s="3" t="e">
        <f t="shared" si="200"/>
        <v>#N/A</v>
      </c>
    </row>
    <row r="4264" spans="1:12" x14ac:dyDescent="0.25">
      <c r="A4264" s="43" t="s">
        <v>47</v>
      </c>
      <c r="B4264" s="43" t="s">
        <v>395</v>
      </c>
      <c r="C4264" s="43" t="s">
        <v>750</v>
      </c>
      <c r="D4264" s="43" t="s">
        <v>55</v>
      </c>
      <c r="E4264" s="43" t="s">
        <v>2522</v>
      </c>
      <c r="F4264" s="43" t="s">
        <v>4218</v>
      </c>
      <c r="G4264" s="43" t="s">
        <v>4654</v>
      </c>
      <c r="H4264" s="76">
        <v>405</v>
      </c>
      <c r="I4264" s="229">
        <v>0.11980246913580248</v>
      </c>
      <c r="J4264" s="73">
        <f t="shared" si="198"/>
        <v>2.3820422021359105E-3</v>
      </c>
      <c r="K4264" s="73">
        <f t="shared" si="199"/>
        <v>49.484727091865047</v>
      </c>
      <c r="L4264" s="3" t="e">
        <f t="shared" si="200"/>
        <v>#N/A</v>
      </c>
    </row>
    <row r="4265" spans="1:12" x14ac:dyDescent="0.25">
      <c r="A4265" s="43" t="s">
        <v>47</v>
      </c>
      <c r="B4265" s="43" t="s">
        <v>395</v>
      </c>
      <c r="C4265" s="43" t="s">
        <v>750</v>
      </c>
      <c r="D4265" s="43" t="s">
        <v>55</v>
      </c>
      <c r="E4265" s="43" t="s">
        <v>2522</v>
      </c>
      <c r="F4265" s="43" t="s">
        <v>4218</v>
      </c>
      <c r="G4265" s="43" t="s">
        <v>4654</v>
      </c>
      <c r="H4265" s="76">
        <v>84</v>
      </c>
      <c r="I4265" s="229">
        <v>0.11988095238095238</v>
      </c>
      <c r="J4265" s="73">
        <f t="shared" si="198"/>
        <v>2.3836026908591913E-3</v>
      </c>
      <c r="K4265" s="73">
        <f t="shared" si="199"/>
        <v>10.270222626032172</v>
      </c>
      <c r="L4265" s="3" t="e">
        <f t="shared" si="200"/>
        <v>#N/A</v>
      </c>
    </row>
    <row r="4266" spans="1:12" x14ac:dyDescent="0.25">
      <c r="A4266" s="43" t="s">
        <v>47</v>
      </c>
      <c r="B4266" s="43" t="s">
        <v>395</v>
      </c>
      <c r="C4266" s="43" t="s">
        <v>750</v>
      </c>
      <c r="D4266" s="43" t="s">
        <v>55</v>
      </c>
      <c r="E4266" s="43" t="s">
        <v>2522</v>
      </c>
      <c r="F4266" s="43" t="s">
        <v>4218</v>
      </c>
      <c r="G4266" s="43" t="s">
        <v>4654</v>
      </c>
      <c r="H4266" s="76">
        <v>33</v>
      </c>
      <c r="I4266" s="229">
        <v>0.11999999999999997</v>
      </c>
      <c r="J4266" s="73">
        <f t="shared" si="198"/>
        <v>2.3859697243158533E-3</v>
      </c>
      <c r="K4266" s="73">
        <f t="shared" si="199"/>
        <v>4.0387370009024224</v>
      </c>
      <c r="L4266" s="3" t="e">
        <f t="shared" si="200"/>
        <v>#N/A</v>
      </c>
    </row>
    <row r="4267" spans="1:12" x14ac:dyDescent="0.25">
      <c r="A4267" s="43" t="s">
        <v>47</v>
      </c>
      <c r="B4267" s="43" t="s">
        <v>395</v>
      </c>
      <c r="C4267" s="43" t="s">
        <v>750</v>
      </c>
      <c r="D4267" s="43" t="s">
        <v>55</v>
      </c>
      <c r="E4267" s="43" t="s">
        <v>2522</v>
      </c>
      <c r="F4267" s="43" t="s">
        <v>4218</v>
      </c>
      <c r="G4267" s="43" t="s">
        <v>4654</v>
      </c>
      <c r="H4267" s="76">
        <v>3270</v>
      </c>
      <c r="I4267" s="229">
        <v>0.13120183486238532</v>
      </c>
      <c r="J4267" s="73">
        <f t="shared" si="198"/>
        <v>2.6086967146361642E-3</v>
      </c>
      <c r="K4267" s="73">
        <f t="shared" si="199"/>
        <v>437.56043825686027</v>
      </c>
      <c r="L4267" s="3" t="e">
        <f t="shared" si="200"/>
        <v>#N/A</v>
      </c>
    </row>
    <row r="4268" spans="1:12" x14ac:dyDescent="0.25">
      <c r="A4268" s="43" t="s">
        <v>47</v>
      </c>
      <c r="B4268" s="43" t="s">
        <v>395</v>
      </c>
      <c r="C4268" s="43" t="s">
        <v>750</v>
      </c>
      <c r="D4268" s="43" t="s">
        <v>55</v>
      </c>
      <c r="E4268" s="43" t="s">
        <v>2522</v>
      </c>
      <c r="F4268" s="43" t="s">
        <v>4218</v>
      </c>
      <c r="G4268" s="43" t="s">
        <v>4654</v>
      </c>
      <c r="H4268" s="76">
        <v>764</v>
      </c>
      <c r="I4268" s="229">
        <v>0.12549738219895287</v>
      </c>
      <c r="J4268" s="73">
        <f t="shared" si="198"/>
        <v>2.495274620063308E-3</v>
      </c>
      <c r="K4268" s="73">
        <f t="shared" si="199"/>
        <v>97.786389809728348</v>
      </c>
      <c r="L4268" s="3" t="e">
        <f t="shared" si="200"/>
        <v>#N/A</v>
      </c>
    </row>
    <row r="4269" spans="1:12" x14ac:dyDescent="0.25">
      <c r="A4269" s="43" t="s">
        <v>47</v>
      </c>
      <c r="B4269" s="43" t="s">
        <v>395</v>
      </c>
      <c r="C4269" s="43" t="s">
        <v>750</v>
      </c>
      <c r="D4269" s="43" t="s">
        <v>55</v>
      </c>
      <c r="E4269" s="43" t="s">
        <v>2522</v>
      </c>
      <c r="F4269" s="43" t="s">
        <v>4218</v>
      </c>
      <c r="G4269" s="43" t="s">
        <v>4654</v>
      </c>
      <c r="H4269" s="76">
        <v>38</v>
      </c>
      <c r="I4269" s="229">
        <v>0.15973684210526318</v>
      </c>
      <c r="J4269" s="73">
        <f t="shared" si="198"/>
        <v>3.1760605760081657E-3</v>
      </c>
      <c r="K4269" s="73">
        <f t="shared" si="199"/>
        <v>6.1906903018883108</v>
      </c>
      <c r="L4269" s="3" t="e">
        <f t="shared" si="200"/>
        <v>#N/A</v>
      </c>
    </row>
    <row r="4270" spans="1:12" x14ac:dyDescent="0.25">
      <c r="A4270" s="43" t="s">
        <v>47</v>
      </c>
      <c r="B4270" s="43" t="s">
        <v>395</v>
      </c>
      <c r="C4270" s="43" t="s">
        <v>750</v>
      </c>
      <c r="D4270" s="43" t="s">
        <v>55</v>
      </c>
      <c r="E4270" s="43" t="s">
        <v>2522</v>
      </c>
      <c r="F4270" s="43" t="s">
        <v>4218</v>
      </c>
      <c r="G4270" s="43" t="s">
        <v>4654</v>
      </c>
      <c r="H4270" s="76">
        <v>179</v>
      </c>
      <c r="I4270" s="229">
        <v>0.15402234636871509</v>
      </c>
      <c r="J4270" s="73">
        <f t="shared" si="198"/>
        <v>3.062438794198701E-3</v>
      </c>
      <c r="K4270" s="73">
        <f t="shared" si="199"/>
        <v>28.118176544161571</v>
      </c>
      <c r="L4270" s="3" t="e">
        <f t="shared" si="200"/>
        <v>#N/A</v>
      </c>
    </row>
    <row r="4271" spans="1:12" x14ac:dyDescent="0.25">
      <c r="A4271" s="43" t="s">
        <v>47</v>
      </c>
      <c r="B4271" s="43" t="s">
        <v>395</v>
      </c>
      <c r="C4271" s="43" t="s">
        <v>750</v>
      </c>
      <c r="D4271" s="43" t="s">
        <v>55</v>
      </c>
      <c r="E4271" s="43" t="s">
        <v>2522</v>
      </c>
      <c r="F4271" s="43" t="s">
        <v>4218</v>
      </c>
      <c r="G4271" s="43" t="s">
        <v>4654</v>
      </c>
      <c r="H4271" s="76">
        <v>93</v>
      </c>
      <c r="I4271" s="229">
        <v>0.15397849462365593</v>
      </c>
      <c r="J4271" s="73">
        <f t="shared" si="198"/>
        <v>3.0615668863981211E-3</v>
      </c>
      <c r="K4271" s="73">
        <f t="shared" si="199"/>
        <v>14.604725720435026</v>
      </c>
      <c r="L4271" s="3" t="e">
        <f t="shared" si="200"/>
        <v>#N/A</v>
      </c>
    </row>
    <row r="4272" spans="1:12" x14ac:dyDescent="0.25">
      <c r="A4272" s="43" t="s">
        <v>47</v>
      </c>
      <c r="B4272" s="43" t="s">
        <v>395</v>
      </c>
      <c r="C4272" s="43" t="s">
        <v>750</v>
      </c>
      <c r="D4272" s="43" t="s">
        <v>55</v>
      </c>
      <c r="E4272" s="43" t="s">
        <v>2522</v>
      </c>
      <c r="F4272" s="43" t="s">
        <v>4218</v>
      </c>
      <c r="G4272" s="43" t="s">
        <v>4654</v>
      </c>
      <c r="H4272" s="76">
        <v>100</v>
      </c>
      <c r="I4272" s="229">
        <v>0.15410000000000001</v>
      </c>
      <c r="J4272" s="73">
        <f t="shared" si="198"/>
        <v>3.0639827876422763E-3</v>
      </c>
      <c r="K4272" s="73">
        <f t="shared" si="199"/>
        <v>15.716398278764229</v>
      </c>
      <c r="L4272" s="3" t="e">
        <f t="shared" si="200"/>
        <v>#N/A</v>
      </c>
    </row>
    <row r="4273" spans="1:12" x14ac:dyDescent="0.25">
      <c r="A4273" s="43" t="s">
        <v>47</v>
      </c>
      <c r="B4273" s="43" t="s">
        <v>395</v>
      </c>
      <c r="C4273" s="43" t="s">
        <v>750</v>
      </c>
      <c r="D4273" s="43" t="s">
        <v>55</v>
      </c>
      <c r="E4273" s="43" t="s">
        <v>2522</v>
      </c>
      <c r="F4273" s="43" t="s">
        <v>4218</v>
      </c>
      <c r="G4273" s="43" t="s">
        <v>4654</v>
      </c>
      <c r="H4273" s="76">
        <v>95</v>
      </c>
      <c r="I4273" s="229">
        <v>0.154</v>
      </c>
      <c r="J4273" s="73">
        <f t="shared" si="198"/>
        <v>3.0619944795386793E-3</v>
      </c>
      <c r="K4273" s="73">
        <f t="shared" si="199"/>
        <v>14.920889475556173</v>
      </c>
      <c r="L4273" s="3" t="e">
        <f t="shared" si="200"/>
        <v>#N/A</v>
      </c>
    </row>
    <row r="4274" spans="1:12" x14ac:dyDescent="0.25">
      <c r="A4274" s="43" t="s">
        <v>47</v>
      </c>
      <c r="B4274" s="43" t="s">
        <v>395</v>
      </c>
      <c r="C4274" s="43" t="s">
        <v>750</v>
      </c>
      <c r="D4274" s="43" t="s">
        <v>55</v>
      </c>
      <c r="E4274" s="43" t="s">
        <v>2522</v>
      </c>
      <c r="F4274" s="43" t="s">
        <v>4218</v>
      </c>
      <c r="G4274" s="43" t="s">
        <v>4654</v>
      </c>
      <c r="H4274" s="76">
        <v>37</v>
      </c>
      <c r="I4274" s="229">
        <v>0.11972972972972973</v>
      </c>
      <c r="J4274" s="73">
        <f t="shared" si="198"/>
        <v>2.3805959186304578E-3</v>
      </c>
      <c r="K4274" s="73">
        <f t="shared" si="199"/>
        <v>4.518082048989327</v>
      </c>
      <c r="L4274" s="3" t="e">
        <f t="shared" si="200"/>
        <v>#N/A</v>
      </c>
    </row>
    <row r="4275" spans="1:12" x14ac:dyDescent="0.25">
      <c r="A4275" s="43" t="s">
        <v>47</v>
      </c>
      <c r="B4275" s="43" t="s">
        <v>395</v>
      </c>
      <c r="C4275" s="43" t="s">
        <v>750</v>
      </c>
      <c r="D4275" s="43" t="s">
        <v>55</v>
      </c>
      <c r="E4275" s="43" t="s">
        <v>2522</v>
      </c>
      <c r="F4275" s="43" t="s">
        <v>4218</v>
      </c>
      <c r="G4275" s="43" t="s">
        <v>4654</v>
      </c>
      <c r="H4275" s="76">
        <v>142</v>
      </c>
      <c r="I4275" s="229">
        <v>0.15401408450704226</v>
      </c>
      <c r="J4275" s="73">
        <f t="shared" si="198"/>
        <v>3.0622745229335522E-3</v>
      </c>
      <c r="K4275" s="73">
        <f t="shared" si="199"/>
        <v>22.304842982256567</v>
      </c>
      <c r="L4275" s="3" t="e">
        <f t="shared" si="200"/>
        <v>#N/A</v>
      </c>
    </row>
    <row r="4276" spans="1:12" x14ac:dyDescent="0.25">
      <c r="A4276" s="43" t="s">
        <v>47</v>
      </c>
      <c r="B4276" s="43" t="s">
        <v>395</v>
      </c>
      <c r="C4276" s="43" t="s">
        <v>750</v>
      </c>
      <c r="D4276" s="43" t="s">
        <v>55</v>
      </c>
      <c r="E4276" s="43" t="s">
        <v>2522</v>
      </c>
      <c r="F4276" s="43" t="s">
        <v>4218</v>
      </c>
      <c r="G4276" s="43" t="s">
        <v>4654</v>
      </c>
      <c r="H4276" s="76">
        <v>233</v>
      </c>
      <c r="I4276" s="229">
        <v>0.15399141630901289</v>
      </c>
      <c r="J4276" s="73">
        <f t="shared" si="198"/>
        <v>3.0618238093151947E-3</v>
      </c>
      <c r="K4276" s="73">
        <f t="shared" si="199"/>
        <v>36.593404947570441</v>
      </c>
      <c r="L4276" s="3" t="e">
        <f t="shared" si="200"/>
        <v>#N/A</v>
      </c>
    </row>
    <row r="4277" spans="1:12" x14ac:dyDescent="0.25">
      <c r="A4277" s="43" t="s">
        <v>47</v>
      </c>
      <c r="B4277" s="43" t="s">
        <v>395</v>
      </c>
      <c r="C4277" s="43" t="s">
        <v>750</v>
      </c>
      <c r="D4277" s="43" t="s">
        <v>55</v>
      </c>
      <c r="E4277" s="43" t="s">
        <v>2522</v>
      </c>
      <c r="F4277" s="43" t="s">
        <v>4218</v>
      </c>
      <c r="G4277" s="43" t="s">
        <v>4654</v>
      </c>
      <c r="H4277" s="76">
        <v>100</v>
      </c>
      <c r="I4277" s="229">
        <v>0.15410000000000001</v>
      </c>
      <c r="J4277" s="73">
        <f t="shared" si="198"/>
        <v>3.0639827876422763E-3</v>
      </c>
      <c r="K4277" s="73">
        <f t="shared" si="199"/>
        <v>15.716398278764229</v>
      </c>
      <c r="L4277" s="3" t="e">
        <f t="shared" si="200"/>
        <v>#N/A</v>
      </c>
    </row>
    <row r="4278" spans="1:12" x14ac:dyDescent="0.25">
      <c r="A4278" s="43" t="s">
        <v>47</v>
      </c>
      <c r="B4278" s="43" t="s">
        <v>395</v>
      </c>
      <c r="C4278" s="43" t="s">
        <v>750</v>
      </c>
      <c r="D4278" s="43" t="s">
        <v>55</v>
      </c>
      <c r="E4278" s="43" t="s">
        <v>2522</v>
      </c>
      <c r="F4278" s="43" t="s">
        <v>4218</v>
      </c>
      <c r="G4278" s="43" t="s">
        <v>4654</v>
      </c>
      <c r="H4278" s="76">
        <v>133</v>
      </c>
      <c r="I4278" s="229">
        <v>0.13120300751879699</v>
      </c>
      <c r="J4278" s="73">
        <f t="shared" si="198"/>
        <v>2.6087200306586246E-3</v>
      </c>
      <c r="K4278" s="73">
        <f t="shared" si="199"/>
        <v>17.796959764077595</v>
      </c>
      <c r="L4278" s="3" t="e">
        <f t="shared" si="200"/>
        <v>#N/A</v>
      </c>
    </row>
    <row r="4279" spans="1:12" x14ac:dyDescent="0.25">
      <c r="A4279" s="43" t="s">
        <v>47</v>
      </c>
      <c r="B4279" s="43" t="s">
        <v>395</v>
      </c>
      <c r="C4279" s="43" t="s">
        <v>750</v>
      </c>
      <c r="D4279" s="43" t="s">
        <v>55</v>
      </c>
      <c r="E4279" s="43" t="s">
        <v>2522</v>
      </c>
      <c r="F4279" s="43" t="s">
        <v>4218</v>
      </c>
      <c r="G4279" s="43" t="s">
        <v>4654</v>
      </c>
      <c r="H4279" s="76">
        <v>236</v>
      </c>
      <c r="I4279" s="229">
        <v>0.15398305084745764</v>
      </c>
      <c r="J4279" s="73">
        <f t="shared" si="198"/>
        <v>3.0616574781651886E-3</v>
      </c>
      <c r="K4279" s="73">
        <f t="shared" si="199"/>
        <v>37.062551164846987</v>
      </c>
      <c r="L4279" s="3" t="e">
        <f t="shared" si="200"/>
        <v>#N/A</v>
      </c>
    </row>
    <row r="4280" spans="1:12" x14ac:dyDescent="0.25">
      <c r="A4280" s="43" t="s">
        <v>47</v>
      </c>
      <c r="B4280" s="43" t="s">
        <v>395</v>
      </c>
      <c r="C4280" s="43" t="s">
        <v>750</v>
      </c>
      <c r="D4280" s="43" t="s">
        <v>55</v>
      </c>
      <c r="E4280" s="43" t="s">
        <v>2523</v>
      </c>
      <c r="F4280" s="43" t="s">
        <v>395</v>
      </c>
      <c r="G4280" s="43" t="s">
        <v>4654</v>
      </c>
      <c r="H4280" s="76">
        <v>1000</v>
      </c>
      <c r="I4280" s="229">
        <v>0.1255</v>
      </c>
      <c r="J4280" s="73">
        <f t="shared" si="198"/>
        <v>2.4953266700136639E-3</v>
      </c>
      <c r="K4280" s="73">
        <f t="shared" si="199"/>
        <v>127.99532667001368</v>
      </c>
      <c r="L4280" s="3" t="e">
        <f t="shared" si="200"/>
        <v>#N/A</v>
      </c>
    </row>
    <row r="4281" spans="1:12" x14ac:dyDescent="0.25">
      <c r="A4281" s="43" t="s">
        <v>47</v>
      </c>
      <c r="B4281" s="43" t="s">
        <v>395</v>
      </c>
      <c r="C4281" s="43" t="s">
        <v>750</v>
      </c>
      <c r="D4281" s="43" t="s">
        <v>55</v>
      </c>
      <c r="E4281" s="43" t="s">
        <v>2523</v>
      </c>
      <c r="F4281" s="43" t="s">
        <v>395</v>
      </c>
      <c r="G4281" s="43" t="s">
        <v>4654</v>
      </c>
      <c r="H4281" s="76">
        <v>5500</v>
      </c>
      <c r="I4281" s="229">
        <v>0.1255</v>
      </c>
      <c r="J4281" s="73">
        <f t="shared" si="198"/>
        <v>2.4953266700136639E-3</v>
      </c>
      <c r="K4281" s="73">
        <f t="shared" si="199"/>
        <v>703.97429668507527</v>
      </c>
      <c r="L4281" s="3" t="e">
        <f t="shared" si="200"/>
        <v>#N/A</v>
      </c>
    </row>
    <row r="4282" spans="1:12" x14ac:dyDescent="0.25">
      <c r="A4282" s="43" t="s">
        <v>47</v>
      </c>
      <c r="B4282" s="43" t="s">
        <v>395</v>
      </c>
      <c r="C4282" s="43" t="s">
        <v>750</v>
      </c>
      <c r="D4282" s="43" t="s">
        <v>55</v>
      </c>
      <c r="E4282" s="43" t="s">
        <v>2523</v>
      </c>
      <c r="F4282" s="43" t="s">
        <v>395</v>
      </c>
      <c r="G4282" s="43" t="s">
        <v>4654</v>
      </c>
      <c r="H4282" s="76">
        <v>1000</v>
      </c>
      <c r="I4282" s="229">
        <v>0.1255</v>
      </c>
      <c r="J4282" s="73">
        <f t="shared" si="198"/>
        <v>2.4953266700136639E-3</v>
      </c>
      <c r="K4282" s="73">
        <f t="shared" si="199"/>
        <v>127.99532667001368</v>
      </c>
      <c r="L4282" s="3" t="e">
        <f t="shared" si="200"/>
        <v>#N/A</v>
      </c>
    </row>
    <row r="4283" spans="1:12" x14ac:dyDescent="0.25">
      <c r="A4283" s="43" t="s">
        <v>47</v>
      </c>
      <c r="B4283" s="43" t="s">
        <v>395</v>
      </c>
      <c r="C4283" s="43" t="s">
        <v>750</v>
      </c>
      <c r="D4283" s="43" t="s">
        <v>55</v>
      </c>
      <c r="E4283" s="43" t="s">
        <v>2523</v>
      </c>
      <c r="F4283" s="43" t="s">
        <v>395</v>
      </c>
      <c r="G4283" s="43" t="s">
        <v>4654</v>
      </c>
      <c r="H4283" s="76">
        <v>300</v>
      </c>
      <c r="I4283" s="229">
        <v>0.1255</v>
      </c>
      <c r="J4283" s="73">
        <f t="shared" si="198"/>
        <v>2.4953266700136639E-3</v>
      </c>
      <c r="K4283" s="73">
        <f t="shared" si="199"/>
        <v>38.398598001004103</v>
      </c>
      <c r="L4283" s="3" t="e">
        <f t="shared" si="200"/>
        <v>#N/A</v>
      </c>
    </row>
    <row r="4284" spans="1:12" x14ac:dyDescent="0.25">
      <c r="A4284" s="43" t="s">
        <v>47</v>
      </c>
      <c r="B4284" s="43" t="s">
        <v>395</v>
      </c>
      <c r="C4284" s="43" t="s">
        <v>750</v>
      </c>
      <c r="D4284" s="43" t="s">
        <v>55</v>
      </c>
      <c r="E4284" s="43" t="s">
        <v>2523</v>
      </c>
      <c r="F4284" s="43" t="s">
        <v>395</v>
      </c>
      <c r="G4284" s="43" t="s">
        <v>4654</v>
      </c>
      <c r="H4284" s="76">
        <v>900</v>
      </c>
      <c r="I4284" s="229">
        <v>0.13120000000000001</v>
      </c>
      <c r="J4284" s="73">
        <f t="shared" si="198"/>
        <v>2.6086602319186671E-3</v>
      </c>
      <c r="K4284" s="73">
        <f t="shared" si="199"/>
        <v>120.42779420872681</v>
      </c>
      <c r="L4284" s="3" t="e">
        <f t="shared" si="200"/>
        <v>#N/A</v>
      </c>
    </row>
    <row r="4285" spans="1:12" x14ac:dyDescent="0.25">
      <c r="A4285" s="43" t="s">
        <v>47</v>
      </c>
      <c r="B4285" s="43" t="s">
        <v>395</v>
      </c>
      <c r="C4285" s="43" t="s">
        <v>750</v>
      </c>
      <c r="D4285" s="43" t="s">
        <v>55</v>
      </c>
      <c r="E4285" s="43" t="s">
        <v>2523</v>
      </c>
      <c r="F4285" s="43" t="s">
        <v>395</v>
      </c>
      <c r="G4285" s="43" t="s">
        <v>4654</v>
      </c>
      <c r="H4285" s="76">
        <v>1500</v>
      </c>
      <c r="I4285" s="229">
        <v>0.1255</v>
      </c>
      <c r="J4285" s="73">
        <f t="shared" si="198"/>
        <v>2.4953266700136639E-3</v>
      </c>
      <c r="K4285" s="73">
        <f t="shared" si="199"/>
        <v>191.99299000502052</v>
      </c>
      <c r="L4285" s="3" t="e">
        <f t="shared" si="200"/>
        <v>#N/A</v>
      </c>
    </row>
    <row r="4286" spans="1:12" x14ac:dyDescent="0.25">
      <c r="A4286" s="43" t="s">
        <v>47</v>
      </c>
      <c r="B4286" s="43" t="s">
        <v>395</v>
      </c>
      <c r="C4286" s="43" t="s">
        <v>750</v>
      </c>
      <c r="D4286" s="43" t="s">
        <v>55</v>
      </c>
      <c r="E4286" s="43" t="s">
        <v>2523</v>
      </c>
      <c r="F4286" s="43" t="s">
        <v>395</v>
      </c>
      <c r="G4286" s="43" t="s">
        <v>4654</v>
      </c>
      <c r="H4286" s="76">
        <v>500</v>
      </c>
      <c r="I4286" s="229">
        <v>0.1255</v>
      </c>
      <c r="J4286" s="73">
        <f t="shared" si="198"/>
        <v>2.4953266700136639E-3</v>
      </c>
      <c r="K4286" s="73">
        <f t="shared" si="199"/>
        <v>63.997663335006841</v>
      </c>
      <c r="L4286" s="3" t="e">
        <f t="shared" si="200"/>
        <v>#N/A</v>
      </c>
    </row>
    <row r="4287" spans="1:12" x14ac:dyDescent="0.25">
      <c r="A4287" s="43" t="s">
        <v>47</v>
      </c>
      <c r="B4287" s="43" t="s">
        <v>395</v>
      </c>
      <c r="C4287" s="43" t="s">
        <v>750</v>
      </c>
      <c r="D4287" s="43" t="s">
        <v>55</v>
      </c>
      <c r="E4287" s="43" t="s">
        <v>2523</v>
      </c>
      <c r="F4287" s="43" t="s">
        <v>395</v>
      </c>
      <c r="G4287" s="43" t="s">
        <v>4654</v>
      </c>
      <c r="H4287" s="76">
        <v>900</v>
      </c>
      <c r="I4287" s="229">
        <v>0.13120000000000001</v>
      </c>
      <c r="J4287" s="73">
        <f t="shared" si="198"/>
        <v>2.6086602319186671E-3</v>
      </c>
      <c r="K4287" s="73">
        <f t="shared" si="199"/>
        <v>120.42779420872681</v>
      </c>
      <c r="L4287" s="3" t="e">
        <f t="shared" si="200"/>
        <v>#N/A</v>
      </c>
    </row>
    <row r="4288" spans="1:12" x14ac:dyDescent="0.25">
      <c r="A4288" s="43" t="s">
        <v>47</v>
      </c>
      <c r="B4288" s="43" t="s">
        <v>395</v>
      </c>
      <c r="C4288" s="43" t="s">
        <v>750</v>
      </c>
      <c r="D4288" s="43" t="s">
        <v>55</v>
      </c>
      <c r="E4288" s="43" t="s">
        <v>2523</v>
      </c>
      <c r="F4288" s="43" t="s">
        <v>395</v>
      </c>
      <c r="G4288" s="43" t="s">
        <v>4654</v>
      </c>
      <c r="H4288" s="76">
        <v>3500</v>
      </c>
      <c r="I4288" s="229">
        <v>0.13119999999999998</v>
      </c>
      <c r="J4288" s="73">
        <f t="shared" si="198"/>
        <v>2.6086602319186666E-3</v>
      </c>
      <c r="K4288" s="73">
        <f t="shared" si="199"/>
        <v>468.33031081171526</v>
      </c>
      <c r="L4288" s="3" t="e">
        <f t="shared" si="200"/>
        <v>#N/A</v>
      </c>
    </row>
    <row r="4289" spans="1:12" x14ac:dyDescent="0.25">
      <c r="A4289" s="43" t="s">
        <v>47</v>
      </c>
      <c r="B4289" s="43" t="s">
        <v>395</v>
      </c>
      <c r="C4289" s="43" t="s">
        <v>750</v>
      </c>
      <c r="D4289" s="43" t="s">
        <v>55</v>
      </c>
      <c r="E4289" s="43" t="s">
        <v>2524</v>
      </c>
      <c r="F4289" s="43" t="s">
        <v>4219</v>
      </c>
      <c r="G4289" s="43" t="s">
        <v>4654</v>
      </c>
      <c r="H4289" s="76">
        <v>6000</v>
      </c>
      <c r="I4289" s="229">
        <v>0.13120000000000001</v>
      </c>
      <c r="J4289" s="73">
        <f t="shared" si="198"/>
        <v>2.6086602319186671E-3</v>
      </c>
      <c r="K4289" s="73">
        <f t="shared" si="199"/>
        <v>802.85196139151208</v>
      </c>
      <c r="L4289" s="3" t="e">
        <f t="shared" si="200"/>
        <v>#N/A</v>
      </c>
    </row>
    <row r="4290" spans="1:12" x14ac:dyDescent="0.25">
      <c r="A4290" s="43" t="s">
        <v>47</v>
      </c>
      <c r="B4290" s="43" t="s">
        <v>395</v>
      </c>
      <c r="C4290" s="43" t="s">
        <v>750</v>
      </c>
      <c r="D4290" s="43" t="s">
        <v>55</v>
      </c>
      <c r="E4290" s="43" t="s">
        <v>2524</v>
      </c>
      <c r="F4290" s="43" t="s">
        <v>4219</v>
      </c>
      <c r="G4290" s="43" t="s">
        <v>4654</v>
      </c>
      <c r="H4290" s="76">
        <v>8982</v>
      </c>
      <c r="I4290" s="229">
        <v>0.11979959919839679</v>
      </c>
      <c r="J4290" s="73">
        <f t="shared" si="198"/>
        <v>2.3819851389379051E-3</v>
      </c>
      <c r="K4290" s="73">
        <f t="shared" si="199"/>
        <v>1097.4349905179402</v>
      </c>
      <c r="L4290" s="3" t="e">
        <f t="shared" si="200"/>
        <v>#N/A</v>
      </c>
    </row>
    <row r="4291" spans="1:12" x14ac:dyDescent="0.25">
      <c r="A4291" s="43" t="s">
        <v>47</v>
      </c>
      <c r="B4291" s="43" t="s">
        <v>395</v>
      </c>
      <c r="C4291" s="43" t="s">
        <v>750</v>
      </c>
      <c r="D4291" s="43" t="s">
        <v>55</v>
      </c>
      <c r="E4291" s="43" t="s">
        <v>2524</v>
      </c>
      <c r="F4291" s="43" t="s">
        <v>4219</v>
      </c>
      <c r="G4291" s="43" t="s">
        <v>4654</v>
      </c>
      <c r="H4291" s="76">
        <v>4017</v>
      </c>
      <c r="I4291" s="229">
        <v>0.12549912870301219</v>
      </c>
      <c r="J4291" s="73">
        <f t="shared" si="198"/>
        <v>2.4953093459450489E-3</v>
      </c>
      <c r="K4291" s="73">
        <f t="shared" si="199"/>
        <v>514.1536576426613</v>
      </c>
      <c r="L4291" s="3" t="e">
        <f t="shared" si="200"/>
        <v>#N/A</v>
      </c>
    </row>
    <row r="4292" spans="1:12" x14ac:dyDescent="0.25">
      <c r="A4292" s="43" t="s">
        <v>47</v>
      </c>
      <c r="B4292" s="43" t="s">
        <v>395</v>
      </c>
      <c r="C4292" s="43" t="s">
        <v>750</v>
      </c>
      <c r="D4292" s="43" t="s">
        <v>55</v>
      </c>
      <c r="E4292" s="43" t="s">
        <v>2524</v>
      </c>
      <c r="F4292" s="43" t="s">
        <v>4219</v>
      </c>
      <c r="G4292" s="43" t="s">
        <v>4654</v>
      </c>
      <c r="H4292" s="76">
        <v>11000</v>
      </c>
      <c r="I4292" s="229">
        <v>0.1255</v>
      </c>
      <c r="J4292" s="73">
        <f t="shared" si="198"/>
        <v>2.4953266700136639E-3</v>
      </c>
      <c r="K4292" s="73">
        <f t="shared" si="199"/>
        <v>1407.9485933701505</v>
      </c>
      <c r="L4292" s="3" t="e">
        <f t="shared" si="200"/>
        <v>#N/A</v>
      </c>
    </row>
    <row r="4293" spans="1:12" x14ac:dyDescent="0.25">
      <c r="A4293" s="43" t="s">
        <v>47</v>
      </c>
      <c r="B4293" s="43" t="s">
        <v>395</v>
      </c>
      <c r="C4293" s="43" t="s">
        <v>750</v>
      </c>
      <c r="D4293" s="43" t="s">
        <v>55</v>
      </c>
      <c r="E4293" s="43" t="s">
        <v>2524</v>
      </c>
      <c r="F4293" s="43" t="s">
        <v>4219</v>
      </c>
      <c r="G4293" s="43" t="s">
        <v>4654</v>
      </c>
      <c r="H4293" s="76">
        <v>10000</v>
      </c>
      <c r="I4293" s="229">
        <v>0.1255</v>
      </c>
      <c r="J4293" s="73">
        <f t="shared" si="198"/>
        <v>2.4953266700136639E-3</v>
      </c>
      <c r="K4293" s="73">
        <f t="shared" si="199"/>
        <v>1279.9532667001367</v>
      </c>
      <c r="L4293" s="3" t="e">
        <f t="shared" si="200"/>
        <v>#N/A</v>
      </c>
    </row>
    <row r="4294" spans="1:12" x14ac:dyDescent="0.25">
      <c r="A4294" s="43" t="s">
        <v>47</v>
      </c>
      <c r="B4294" s="43" t="s">
        <v>395</v>
      </c>
      <c r="C4294" s="43" t="s">
        <v>750</v>
      </c>
      <c r="D4294" s="43" t="s">
        <v>55</v>
      </c>
      <c r="E4294" s="43" t="s">
        <v>2524</v>
      </c>
      <c r="F4294" s="43" t="s">
        <v>4219</v>
      </c>
      <c r="G4294" s="43" t="s">
        <v>4654</v>
      </c>
      <c r="H4294" s="76">
        <v>2000</v>
      </c>
      <c r="I4294" s="229">
        <v>0.1255</v>
      </c>
      <c r="J4294" s="73">
        <f t="shared" si="198"/>
        <v>2.4953266700136639E-3</v>
      </c>
      <c r="K4294" s="73">
        <f t="shared" si="199"/>
        <v>255.99065334002736</v>
      </c>
      <c r="L4294" s="3" t="e">
        <f t="shared" si="200"/>
        <v>#N/A</v>
      </c>
    </row>
    <row r="4295" spans="1:12" x14ac:dyDescent="0.25">
      <c r="A4295" s="43" t="s">
        <v>47</v>
      </c>
      <c r="B4295" s="43" t="s">
        <v>395</v>
      </c>
      <c r="C4295" s="43" t="s">
        <v>750</v>
      </c>
      <c r="D4295" s="43" t="s">
        <v>55</v>
      </c>
      <c r="E4295" s="43" t="s">
        <v>2524</v>
      </c>
      <c r="F4295" s="43" t="s">
        <v>4219</v>
      </c>
      <c r="G4295" s="43" t="s">
        <v>4654</v>
      </c>
      <c r="H4295" s="76">
        <v>7000</v>
      </c>
      <c r="I4295" s="229">
        <v>0.13119999999999998</v>
      </c>
      <c r="J4295" s="73">
        <f t="shared" ref="J4295:J4358" si="201">I4295*$J$5</f>
        <v>2.6086602319186666E-3</v>
      </c>
      <c r="K4295" s="73">
        <f t="shared" ref="K4295:K4358" si="202">(I4295+J4295)*H4295</f>
        <v>936.66062162343053</v>
      </c>
      <c r="L4295" s="3" t="e">
        <f t="shared" ref="L4295:L4358" si="203">MATCH(C4295,$C$7237:$C$7264,0)</f>
        <v>#N/A</v>
      </c>
    </row>
    <row r="4296" spans="1:12" x14ac:dyDescent="0.25">
      <c r="A4296" s="43" t="s">
        <v>47</v>
      </c>
      <c r="B4296" s="43" t="s">
        <v>395</v>
      </c>
      <c r="C4296" s="43" t="s">
        <v>750</v>
      </c>
      <c r="D4296" s="43" t="s">
        <v>55</v>
      </c>
      <c r="E4296" s="43" t="s">
        <v>2524</v>
      </c>
      <c r="F4296" s="43" t="s">
        <v>4219</v>
      </c>
      <c r="G4296" s="43" t="s">
        <v>4654</v>
      </c>
      <c r="H4296" s="76">
        <v>2000</v>
      </c>
      <c r="I4296" s="229">
        <v>0.1255</v>
      </c>
      <c r="J4296" s="73">
        <f t="shared" si="201"/>
        <v>2.4953266700136639E-3</v>
      </c>
      <c r="K4296" s="73">
        <f t="shared" si="202"/>
        <v>255.99065334002736</v>
      </c>
      <c r="L4296" s="3" t="e">
        <f t="shared" si="203"/>
        <v>#N/A</v>
      </c>
    </row>
    <row r="4297" spans="1:12" x14ac:dyDescent="0.25">
      <c r="A4297" s="43" t="s">
        <v>47</v>
      </c>
      <c r="B4297" s="43" t="s">
        <v>395</v>
      </c>
      <c r="C4297" s="43" t="s">
        <v>750</v>
      </c>
      <c r="D4297" s="43" t="s">
        <v>55</v>
      </c>
      <c r="E4297" s="43" t="s">
        <v>2524</v>
      </c>
      <c r="F4297" s="43" t="s">
        <v>4219</v>
      </c>
      <c r="G4297" s="43" t="s">
        <v>4654</v>
      </c>
      <c r="H4297" s="76">
        <v>1700</v>
      </c>
      <c r="I4297" s="229">
        <v>0.1198</v>
      </c>
      <c r="J4297" s="73">
        <f t="shared" si="201"/>
        <v>2.3819931081086611E-3</v>
      </c>
      <c r="K4297" s="73">
        <f t="shared" si="202"/>
        <v>207.70938828378473</v>
      </c>
      <c r="L4297" s="3" t="e">
        <f t="shared" si="203"/>
        <v>#N/A</v>
      </c>
    </row>
    <row r="4298" spans="1:12" x14ac:dyDescent="0.25">
      <c r="A4298" s="43" t="s">
        <v>47</v>
      </c>
      <c r="B4298" s="43" t="s">
        <v>395</v>
      </c>
      <c r="C4298" s="43" t="s">
        <v>751</v>
      </c>
      <c r="D4298" s="43" t="s">
        <v>55</v>
      </c>
      <c r="E4298" s="43" t="s">
        <v>2525</v>
      </c>
      <c r="F4298" s="43" t="s">
        <v>4220</v>
      </c>
      <c r="G4298" s="43" t="s">
        <v>4654</v>
      </c>
      <c r="H4298" s="76">
        <v>150</v>
      </c>
      <c r="I4298" s="229"/>
      <c r="J4298" s="73">
        <f t="shared" si="201"/>
        <v>0</v>
      </c>
      <c r="K4298" s="73">
        <f t="shared" si="202"/>
        <v>0</v>
      </c>
      <c r="L4298" s="3" t="e">
        <f t="shared" si="203"/>
        <v>#N/A</v>
      </c>
    </row>
    <row r="4299" spans="1:12" x14ac:dyDescent="0.25">
      <c r="A4299" s="43" t="s">
        <v>47</v>
      </c>
      <c r="B4299" s="43" t="s">
        <v>395</v>
      </c>
      <c r="C4299" s="43" t="s">
        <v>751</v>
      </c>
      <c r="D4299" s="43" t="s">
        <v>55</v>
      </c>
      <c r="E4299" s="43" t="s">
        <v>2525</v>
      </c>
      <c r="F4299" s="43" t="s">
        <v>4220</v>
      </c>
      <c r="G4299" s="43" t="s">
        <v>4654</v>
      </c>
      <c r="H4299" s="76">
        <v>310</v>
      </c>
      <c r="I4299" s="229"/>
      <c r="J4299" s="73">
        <f t="shared" si="201"/>
        <v>0</v>
      </c>
      <c r="K4299" s="73">
        <f t="shared" si="202"/>
        <v>0</v>
      </c>
      <c r="L4299" s="3" t="e">
        <f t="shared" si="203"/>
        <v>#N/A</v>
      </c>
    </row>
    <row r="4300" spans="1:12" x14ac:dyDescent="0.25">
      <c r="A4300" s="43" t="s">
        <v>47</v>
      </c>
      <c r="B4300" s="43" t="s">
        <v>395</v>
      </c>
      <c r="C4300" s="43" t="s">
        <v>751</v>
      </c>
      <c r="D4300" s="43" t="s">
        <v>55</v>
      </c>
      <c r="E4300" s="43" t="s">
        <v>2525</v>
      </c>
      <c r="F4300" s="43" t="s">
        <v>4220</v>
      </c>
      <c r="G4300" s="43" t="s">
        <v>4654</v>
      </c>
      <c r="H4300" s="76">
        <v>2115</v>
      </c>
      <c r="I4300" s="229"/>
      <c r="J4300" s="73">
        <f t="shared" si="201"/>
        <v>0</v>
      </c>
      <c r="K4300" s="73">
        <f t="shared" si="202"/>
        <v>0</v>
      </c>
      <c r="L4300" s="3" t="e">
        <f t="shared" si="203"/>
        <v>#N/A</v>
      </c>
    </row>
    <row r="4301" spans="1:12" x14ac:dyDescent="0.25">
      <c r="A4301" s="43" t="s">
        <v>47</v>
      </c>
      <c r="B4301" s="43" t="s">
        <v>395</v>
      </c>
      <c r="C4301" s="43" t="s">
        <v>751</v>
      </c>
      <c r="D4301" s="43" t="s">
        <v>55</v>
      </c>
      <c r="E4301" s="43" t="s">
        <v>2525</v>
      </c>
      <c r="F4301" s="43" t="s">
        <v>4220</v>
      </c>
      <c r="G4301" s="43" t="s">
        <v>4654</v>
      </c>
      <c r="H4301" s="76">
        <v>550</v>
      </c>
      <c r="I4301" s="229"/>
      <c r="J4301" s="73">
        <f t="shared" si="201"/>
        <v>0</v>
      </c>
      <c r="K4301" s="73">
        <f t="shared" si="202"/>
        <v>0</v>
      </c>
      <c r="L4301" s="3" t="e">
        <f t="shared" si="203"/>
        <v>#N/A</v>
      </c>
    </row>
    <row r="4302" spans="1:12" x14ac:dyDescent="0.25">
      <c r="A4302" s="43" t="s">
        <v>47</v>
      </c>
      <c r="B4302" s="43" t="s">
        <v>395</v>
      </c>
      <c r="C4302" s="43" t="s">
        <v>751</v>
      </c>
      <c r="D4302" s="43" t="s">
        <v>55</v>
      </c>
      <c r="E4302" s="43" t="s">
        <v>2525</v>
      </c>
      <c r="F4302" s="43" t="s">
        <v>4220</v>
      </c>
      <c r="G4302" s="43" t="s">
        <v>4654</v>
      </c>
      <c r="H4302" s="76">
        <v>1779</v>
      </c>
      <c r="I4302" s="229"/>
      <c r="J4302" s="73">
        <f t="shared" si="201"/>
        <v>0</v>
      </c>
      <c r="K4302" s="73">
        <f t="shared" si="202"/>
        <v>0</v>
      </c>
      <c r="L4302" s="3" t="e">
        <f t="shared" si="203"/>
        <v>#N/A</v>
      </c>
    </row>
    <row r="4303" spans="1:12" x14ac:dyDescent="0.25">
      <c r="A4303" s="43" t="s">
        <v>47</v>
      </c>
      <c r="B4303" s="43" t="s">
        <v>395</v>
      </c>
      <c r="C4303" s="43" t="s">
        <v>751</v>
      </c>
      <c r="D4303" s="43" t="s">
        <v>55</v>
      </c>
      <c r="E4303" s="43" t="s">
        <v>2525</v>
      </c>
      <c r="F4303" s="43" t="s">
        <v>4220</v>
      </c>
      <c r="G4303" s="43" t="s">
        <v>4654</v>
      </c>
      <c r="H4303" s="76">
        <v>123</v>
      </c>
      <c r="I4303" s="229"/>
      <c r="J4303" s="73">
        <f t="shared" si="201"/>
        <v>0</v>
      </c>
      <c r="K4303" s="73">
        <f t="shared" si="202"/>
        <v>0</v>
      </c>
      <c r="L4303" s="3" t="e">
        <f t="shared" si="203"/>
        <v>#N/A</v>
      </c>
    </row>
    <row r="4304" spans="1:12" x14ac:dyDescent="0.25">
      <c r="A4304" s="43" t="s">
        <v>47</v>
      </c>
      <c r="B4304" s="43" t="s">
        <v>395</v>
      </c>
      <c r="C4304" s="43" t="s">
        <v>751</v>
      </c>
      <c r="D4304" s="43" t="s">
        <v>55</v>
      </c>
      <c r="E4304" s="43" t="s">
        <v>2525</v>
      </c>
      <c r="F4304" s="43" t="s">
        <v>4220</v>
      </c>
      <c r="G4304" s="43" t="s">
        <v>4654</v>
      </c>
      <c r="H4304" s="76">
        <v>150</v>
      </c>
      <c r="I4304" s="229"/>
      <c r="J4304" s="73">
        <f t="shared" si="201"/>
        <v>0</v>
      </c>
      <c r="K4304" s="73">
        <f t="shared" si="202"/>
        <v>0</v>
      </c>
      <c r="L4304" s="3" t="e">
        <f t="shared" si="203"/>
        <v>#N/A</v>
      </c>
    </row>
    <row r="4305" spans="1:12" x14ac:dyDescent="0.25">
      <c r="A4305" s="43" t="s">
        <v>47</v>
      </c>
      <c r="B4305" s="43" t="s">
        <v>395</v>
      </c>
      <c r="C4305" s="43" t="s">
        <v>751</v>
      </c>
      <c r="D4305" s="43" t="s">
        <v>55</v>
      </c>
      <c r="E4305" s="43" t="s">
        <v>2525</v>
      </c>
      <c r="F4305" s="43" t="s">
        <v>4220</v>
      </c>
      <c r="G4305" s="43" t="s">
        <v>4654</v>
      </c>
      <c r="H4305" s="76">
        <v>200</v>
      </c>
      <c r="I4305" s="229"/>
      <c r="J4305" s="73">
        <f t="shared" si="201"/>
        <v>0</v>
      </c>
      <c r="K4305" s="73">
        <f t="shared" si="202"/>
        <v>0</v>
      </c>
      <c r="L4305" s="3" t="e">
        <f t="shared" si="203"/>
        <v>#N/A</v>
      </c>
    </row>
    <row r="4306" spans="1:12" x14ac:dyDescent="0.25">
      <c r="A4306" s="43" t="s">
        <v>47</v>
      </c>
      <c r="B4306" s="43" t="s">
        <v>395</v>
      </c>
      <c r="C4306" s="43" t="s">
        <v>751</v>
      </c>
      <c r="D4306" s="43" t="s">
        <v>55</v>
      </c>
      <c r="E4306" s="43" t="s">
        <v>2525</v>
      </c>
      <c r="F4306" s="43" t="s">
        <v>4220</v>
      </c>
      <c r="G4306" s="43" t="s">
        <v>4654</v>
      </c>
      <c r="H4306" s="76">
        <v>126</v>
      </c>
      <c r="I4306" s="229"/>
      <c r="J4306" s="73">
        <f t="shared" si="201"/>
        <v>0</v>
      </c>
      <c r="K4306" s="73">
        <f t="shared" si="202"/>
        <v>0</v>
      </c>
      <c r="L4306" s="3" t="e">
        <f t="shared" si="203"/>
        <v>#N/A</v>
      </c>
    </row>
    <row r="4307" spans="1:12" x14ac:dyDescent="0.25">
      <c r="A4307" s="43" t="s">
        <v>47</v>
      </c>
      <c r="B4307" s="43" t="s">
        <v>395</v>
      </c>
      <c r="C4307" s="43" t="s">
        <v>751</v>
      </c>
      <c r="D4307" s="43" t="s">
        <v>55</v>
      </c>
      <c r="E4307" s="43" t="s">
        <v>2525</v>
      </c>
      <c r="F4307" s="43" t="s">
        <v>4220</v>
      </c>
      <c r="G4307" s="43" t="s">
        <v>4654</v>
      </c>
      <c r="H4307" s="76">
        <v>150</v>
      </c>
      <c r="I4307" s="229"/>
      <c r="J4307" s="73">
        <f t="shared" si="201"/>
        <v>0</v>
      </c>
      <c r="K4307" s="73">
        <f t="shared" si="202"/>
        <v>0</v>
      </c>
      <c r="L4307" s="3" t="e">
        <f t="shared" si="203"/>
        <v>#N/A</v>
      </c>
    </row>
    <row r="4308" spans="1:12" x14ac:dyDescent="0.25">
      <c r="A4308" s="43" t="s">
        <v>47</v>
      </c>
      <c r="B4308" s="43" t="s">
        <v>395</v>
      </c>
      <c r="C4308" s="43" t="s">
        <v>751</v>
      </c>
      <c r="D4308" s="43" t="s">
        <v>55</v>
      </c>
      <c r="E4308" s="43" t="s">
        <v>2525</v>
      </c>
      <c r="F4308" s="43" t="s">
        <v>4220</v>
      </c>
      <c r="G4308" s="43" t="s">
        <v>4654</v>
      </c>
      <c r="H4308" s="76">
        <v>310</v>
      </c>
      <c r="I4308" s="229"/>
      <c r="J4308" s="73">
        <f t="shared" si="201"/>
        <v>0</v>
      </c>
      <c r="K4308" s="73">
        <f t="shared" si="202"/>
        <v>0</v>
      </c>
      <c r="L4308" s="3" t="e">
        <f t="shared" si="203"/>
        <v>#N/A</v>
      </c>
    </row>
    <row r="4309" spans="1:12" x14ac:dyDescent="0.25">
      <c r="A4309" s="43" t="s">
        <v>47</v>
      </c>
      <c r="B4309" s="43" t="s">
        <v>395</v>
      </c>
      <c r="C4309" s="43" t="s">
        <v>751</v>
      </c>
      <c r="D4309" s="43" t="s">
        <v>55</v>
      </c>
      <c r="E4309" s="43" t="s">
        <v>2525</v>
      </c>
      <c r="F4309" s="43" t="s">
        <v>4220</v>
      </c>
      <c r="G4309" s="43" t="s">
        <v>4654</v>
      </c>
      <c r="H4309" s="76">
        <v>310</v>
      </c>
      <c r="I4309" s="229"/>
      <c r="J4309" s="73">
        <f t="shared" si="201"/>
        <v>0</v>
      </c>
      <c r="K4309" s="73">
        <f t="shared" si="202"/>
        <v>0</v>
      </c>
      <c r="L4309" s="3" t="e">
        <f t="shared" si="203"/>
        <v>#N/A</v>
      </c>
    </row>
    <row r="4310" spans="1:12" x14ac:dyDescent="0.25">
      <c r="A4310" s="43" t="s">
        <v>47</v>
      </c>
      <c r="B4310" s="43" t="s">
        <v>395</v>
      </c>
      <c r="C4310" s="43" t="s">
        <v>751</v>
      </c>
      <c r="D4310" s="43" t="s">
        <v>55</v>
      </c>
      <c r="E4310" s="43" t="s">
        <v>2525</v>
      </c>
      <c r="F4310" s="43" t="s">
        <v>4220</v>
      </c>
      <c r="G4310" s="43" t="s">
        <v>4654</v>
      </c>
      <c r="H4310" s="76">
        <v>273</v>
      </c>
      <c r="I4310" s="229"/>
      <c r="J4310" s="73">
        <f t="shared" si="201"/>
        <v>0</v>
      </c>
      <c r="K4310" s="73">
        <f t="shared" si="202"/>
        <v>0</v>
      </c>
      <c r="L4310" s="3" t="e">
        <f t="shared" si="203"/>
        <v>#N/A</v>
      </c>
    </row>
    <row r="4311" spans="1:12" x14ac:dyDescent="0.25">
      <c r="A4311" s="43" t="s">
        <v>47</v>
      </c>
      <c r="B4311" s="43" t="s">
        <v>395</v>
      </c>
      <c r="C4311" s="43" t="s">
        <v>751</v>
      </c>
      <c r="D4311" s="43" t="s">
        <v>55</v>
      </c>
      <c r="E4311" s="43" t="s">
        <v>2525</v>
      </c>
      <c r="F4311" s="43" t="s">
        <v>4220</v>
      </c>
      <c r="G4311" s="43" t="s">
        <v>4654</v>
      </c>
      <c r="H4311" s="76">
        <v>150</v>
      </c>
      <c r="I4311" s="229"/>
      <c r="J4311" s="73">
        <f t="shared" si="201"/>
        <v>0</v>
      </c>
      <c r="K4311" s="73">
        <f t="shared" si="202"/>
        <v>0</v>
      </c>
      <c r="L4311" s="3" t="e">
        <f t="shared" si="203"/>
        <v>#N/A</v>
      </c>
    </row>
    <row r="4312" spans="1:12" x14ac:dyDescent="0.25">
      <c r="A4312" s="43" t="s">
        <v>47</v>
      </c>
      <c r="B4312" s="43" t="s">
        <v>395</v>
      </c>
      <c r="C4312" s="43" t="s">
        <v>751</v>
      </c>
      <c r="D4312" s="43" t="s">
        <v>55</v>
      </c>
      <c r="E4312" s="43" t="s">
        <v>2525</v>
      </c>
      <c r="F4312" s="43" t="s">
        <v>4220</v>
      </c>
      <c r="G4312" s="43" t="s">
        <v>4654</v>
      </c>
      <c r="H4312" s="76">
        <v>310</v>
      </c>
      <c r="I4312" s="229"/>
      <c r="J4312" s="73">
        <f t="shared" si="201"/>
        <v>0</v>
      </c>
      <c r="K4312" s="73">
        <f t="shared" si="202"/>
        <v>0</v>
      </c>
      <c r="L4312" s="3" t="e">
        <f t="shared" si="203"/>
        <v>#N/A</v>
      </c>
    </row>
    <row r="4313" spans="1:12" x14ac:dyDescent="0.25">
      <c r="A4313" s="43" t="s">
        <v>47</v>
      </c>
      <c r="B4313" s="43" t="s">
        <v>395</v>
      </c>
      <c r="C4313" s="43" t="s">
        <v>751</v>
      </c>
      <c r="D4313" s="43" t="s">
        <v>55</v>
      </c>
      <c r="E4313" s="43" t="s">
        <v>2525</v>
      </c>
      <c r="F4313" s="43" t="s">
        <v>4220</v>
      </c>
      <c r="G4313" s="43" t="s">
        <v>4654</v>
      </c>
      <c r="H4313" s="76">
        <v>1701</v>
      </c>
      <c r="I4313" s="229"/>
      <c r="J4313" s="73">
        <f t="shared" si="201"/>
        <v>0</v>
      </c>
      <c r="K4313" s="73">
        <f t="shared" si="202"/>
        <v>0</v>
      </c>
      <c r="L4313" s="3" t="e">
        <f t="shared" si="203"/>
        <v>#N/A</v>
      </c>
    </row>
    <row r="4314" spans="1:12" x14ac:dyDescent="0.25">
      <c r="A4314" s="43" t="s">
        <v>47</v>
      </c>
      <c r="B4314" s="43" t="s">
        <v>395</v>
      </c>
      <c r="C4314" s="43" t="s">
        <v>751</v>
      </c>
      <c r="D4314" s="43" t="s">
        <v>55</v>
      </c>
      <c r="E4314" s="43" t="s">
        <v>2525</v>
      </c>
      <c r="F4314" s="43" t="s">
        <v>4220</v>
      </c>
      <c r="G4314" s="43" t="s">
        <v>4654</v>
      </c>
      <c r="H4314" s="76">
        <v>4435</v>
      </c>
      <c r="I4314" s="229"/>
      <c r="J4314" s="73">
        <f t="shared" si="201"/>
        <v>0</v>
      </c>
      <c r="K4314" s="73">
        <f t="shared" si="202"/>
        <v>0</v>
      </c>
      <c r="L4314" s="3" t="e">
        <f t="shared" si="203"/>
        <v>#N/A</v>
      </c>
    </row>
    <row r="4315" spans="1:12" x14ac:dyDescent="0.25">
      <c r="A4315" s="43" t="s">
        <v>47</v>
      </c>
      <c r="B4315" s="43" t="s">
        <v>395</v>
      </c>
      <c r="C4315" s="43" t="s">
        <v>751</v>
      </c>
      <c r="D4315" s="43" t="s">
        <v>55</v>
      </c>
      <c r="E4315" s="43" t="s">
        <v>2525</v>
      </c>
      <c r="F4315" s="43" t="s">
        <v>4220</v>
      </c>
      <c r="G4315" s="43" t="s">
        <v>4654</v>
      </c>
      <c r="H4315" s="76">
        <v>650</v>
      </c>
      <c r="I4315" s="229"/>
      <c r="J4315" s="73">
        <f t="shared" si="201"/>
        <v>0</v>
      </c>
      <c r="K4315" s="73">
        <f t="shared" si="202"/>
        <v>0</v>
      </c>
      <c r="L4315" s="3" t="e">
        <f t="shared" si="203"/>
        <v>#N/A</v>
      </c>
    </row>
    <row r="4316" spans="1:12" x14ac:dyDescent="0.25">
      <c r="A4316" s="43" t="s">
        <v>47</v>
      </c>
      <c r="B4316" s="43" t="s">
        <v>395</v>
      </c>
      <c r="C4316" s="43" t="s">
        <v>751</v>
      </c>
      <c r="D4316" s="43" t="s">
        <v>55</v>
      </c>
      <c r="E4316" s="43" t="s">
        <v>2525</v>
      </c>
      <c r="F4316" s="43" t="s">
        <v>4220</v>
      </c>
      <c r="G4316" s="43" t="s">
        <v>4654</v>
      </c>
      <c r="H4316" s="76">
        <v>1462</v>
      </c>
      <c r="I4316" s="229"/>
      <c r="J4316" s="73">
        <f t="shared" si="201"/>
        <v>0</v>
      </c>
      <c r="K4316" s="73">
        <f t="shared" si="202"/>
        <v>0</v>
      </c>
      <c r="L4316" s="3" t="e">
        <f t="shared" si="203"/>
        <v>#N/A</v>
      </c>
    </row>
    <row r="4317" spans="1:12" x14ac:dyDescent="0.25">
      <c r="A4317" s="43" t="s">
        <v>47</v>
      </c>
      <c r="B4317" s="43" t="s">
        <v>395</v>
      </c>
      <c r="C4317" s="43" t="s">
        <v>751</v>
      </c>
      <c r="D4317" s="43" t="s">
        <v>55</v>
      </c>
      <c r="E4317" s="43" t="s">
        <v>2525</v>
      </c>
      <c r="F4317" s="43" t="s">
        <v>4220</v>
      </c>
      <c r="G4317" s="43" t="s">
        <v>4654</v>
      </c>
      <c r="H4317" s="76">
        <v>2022</v>
      </c>
      <c r="I4317" s="229"/>
      <c r="J4317" s="73">
        <f t="shared" si="201"/>
        <v>0</v>
      </c>
      <c r="K4317" s="73">
        <f t="shared" si="202"/>
        <v>0</v>
      </c>
      <c r="L4317" s="3" t="e">
        <f t="shared" si="203"/>
        <v>#N/A</v>
      </c>
    </row>
    <row r="4318" spans="1:12" x14ac:dyDescent="0.25">
      <c r="A4318" s="43" t="s">
        <v>47</v>
      </c>
      <c r="B4318" s="43" t="s">
        <v>395</v>
      </c>
      <c r="C4318" s="43" t="s">
        <v>751</v>
      </c>
      <c r="D4318" s="43" t="s">
        <v>55</v>
      </c>
      <c r="E4318" s="43" t="s">
        <v>2525</v>
      </c>
      <c r="F4318" s="43" t="s">
        <v>4220</v>
      </c>
      <c r="G4318" s="43" t="s">
        <v>4654</v>
      </c>
      <c r="H4318" s="76">
        <v>608</v>
      </c>
      <c r="I4318" s="229"/>
      <c r="J4318" s="73">
        <f t="shared" si="201"/>
        <v>0</v>
      </c>
      <c r="K4318" s="73">
        <f t="shared" si="202"/>
        <v>0</v>
      </c>
      <c r="L4318" s="3" t="e">
        <f t="shared" si="203"/>
        <v>#N/A</v>
      </c>
    </row>
    <row r="4319" spans="1:12" x14ac:dyDescent="0.25">
      <c r="A4319" s="43" t="s">
        <v>47</v>
      </c>
      <c r="B4319" s="43" t="s">
        <v>395</v>
      </c>
      <c r="C4319" s="43" t="s">
        <v>751</v>
      </c>
      <c r="D4319" s="43" t="s">
        <v>55</v>
      </c>
      <c r="E4319" s="43" t="s">
        <v>2525</v>
      </c>
      <c r="F4319" s="43" t="s">
        <v>4220</v>
      </c>
      <c r="G4319" s="43" t="s">
        <v>4654</v>
      </c>
      <c r="H4319" s="76">
        <v>950</v>
      </c>
      <c r="I4319" s="229"/>
      <c r="J4319" s="73">
        <f t="shared" si="201"/>
        <v>0</v>
      </c>
      <c r="K4319" s="73">
        <f t="shared" si="202"/>
        <v>0</v>
      </c>
      <c r="L4319" s="3" t="e">
        <f t="shared" si="203"/>
        <v>#N/A</v>
      </c>
    </row>
    <row r="4320" spans="1:12" x14ac:dyDescent="0.25">
      <c r="A4320" s="43" t="s">
        <v>47</v>
      </c>
      <c r="B4320" s="43" t="s">
        <v>395</v>
      </c>
      <c r="C4320" s="43" t="s">
        <v>751</v>
      </c>
      <c r="D4320" s="43" t="s">
        <v>55</v>
      </c>
      <c r="E4320" s="43" t="s">
        <v>2525</v>
      </c>
      <c r="F4320" s="43" t="s">
        <v>4220</v>
      </c>
      <c r="G4320" s="43" t="s">
        <v>4654</v>
      </c>
      <c r="H4320" s="76">
        <v>350</v>
      </c>
      <c r="I4320" s="229"/>
      <c r="J4320" s="73">
        <f t="shared" si="201"/>
        <v>0</v>
      </c>
      <c r="K4320" s="73">
        <f t="shared" si="202"/>
        <v>0</v>
      </c>
      <c r="L4320" s="3" t="e">
        <f t="shared" si="203"/>
        <v>#N/A</v>
      </c>
    </row>
    <row r="4321" spans="1:12" x14ac:dyDescent="0.25">
      <c r="A4321" s="43" t="s">
        <v>47</v>
      </c>
      <c r="B4321" s="43" t="s">
        <v>395</v>
      </c>
      <c r="C4321" s="43" t="s">
        <v>751</v>
      </c>
      <c r="D4321" s="43" t="s">
        <v>55</v>
      </c>
      <c r="E4321" s="43" t="s">
        <v>2525</v>
      </c>
      <c r="F4321" s="43" t="s">
        <v>4220</v>
      </c>
      <c r="G4321" s="43" t="s">
        <v>4654</v>
      </c>
      <c r="H4321" s="76">
        <v>43</v>
      </c>
      <c r="I4321" s="229"/>
      <c r="J4321" s="73">
        <f t="shared" si="201"/>
        <v>0</v>
      </c>
      <c r="K4321" s="73">
        <f t="shared" si="202"/>
        <v>0</v>
      </c>
      <c r="L4321" s="3" t="e">
        <f t="shared" si="203"/>
        <v>#N/A</v>
      </c>
    </row>
    <row r="4322" spans="1:12" x14ac:dyDescent="0.25">
      <c r="A4322" s="43" t="s">
        <v>47</v>
      </c>
      <c r="B4322" s="43" t="s">
        <v>395</v>
      </c>
      <c r="C4322" s="43" t="s">
        <v>751</v>
      </c>
      <c r="D4322" s="43" t="s">
        <v>55</v>
      </c>
      <c r="E4322" s="43" t="s">
        <v>2525</v>
      </c>
      <c r="F4322" s="43" t="s">
        <v>4220</v>
      </c>
      <c r="G4322" s="43" t="s">
        <v>4654</v>
      </c>
      <c r="H4322" s="76">
        <v>450</v>
      </c>
      <c r="I4322" s="229"/>
      <c r="J4322" s="73">
        <f t="shared" si="201"/>
        <v>0</v>
      </c>
      <c r="K4322" s="73">
        <f t="shared" si="202"/>
        <v>0</v>
      </c>
      <c r="L4322" s="3" t="e">
        <f t="shared" si="203"/>
        <v>#N/A</v>
      </c>
    </row>
    <row r="4323" spans="1:12" x14ac:dyDescent="0.25">
      <c r="A4323" s="43" t="s">
        <v>47</v>
      </c>
      <c r="B4323" s="43" t="s">
        <v>395</v>
      </c>
      <c r="C4323" s="43" t="s">
        <v>751</v>
      </c>
      <c r="D4323" s="43" t="s">
        <v>55</v>
      </c>
      <c r="E4323" s="43" t="s">
        <v>2525</v>
      </c>
      <c r="F4323" s="43" t="s">
        <v>4220</v>
      </c>
      <c r="G4323" s="43" t="s">
        <v>4654</v>
      </c>
      <c r="H4323" s="76">
        <v>121</v>
      </c>
      <c r="I4323" s="229"/>
      <c r="J4323" s="73">
        <f t="shared" si="201"/>
        <v>0</v>
      </c>
      <c r="K4323" s="73">
        <f t="shared" si="202"/>
        <v>0</v>
      </c>
      <c r="L4323" s="3" t="e">
        <f t="shared" si="203"/>
        <v>#N/A</v>
      </c>
    </row>
    <row r="4324" spans="1:12" x14ac:dyDescent="0.25">
      <c r="A4324" s="43" t="s">
        <v>47</v>
      </c>
      <c r="B4324" s="43" t="s">
        <v>395</v>
      </c>
      <c r="C4324" s="43" t="s">
        <v>751</v>
      </c>
      <c r="D4324" s="43" t="s">
        <v>55</v>
      </c>
      <c r="E4324" s="43" t="s">
        <v>2525</v>
      </c>
      <c r="F4324" s="43" t="s">
        <v>4220</v>
      </c>
      <c r="G4324" s="43" t="s">
        <v>4654</v>
      </c>
      <c r="H4324" s="76">
        <v>282</v>
      </c>
      <c r="I4324" s="229"/>
      <c r="J4324" s="73">
        <f t="shared" si="201"/>
        <v>0</v>
      </c>
      <c r="K4324" s="73">
        <f t="shared" si="202"/>
        <v>0</v>
      </c>
      <c r="L4324" s="3" t="e">
        <f t="shared" si="203"/>
        <v>#N/A</v>
      </c>
    </row>
    <row r="4325" spans="1:12" x14ac:dyDescent="0.25">
      <c r="A4325" s="43" t="s">
        <v>47</v>
      </c>
      <c r="B4325" s="43" t="s">
        <v>395</v>
      </c>
      <c r="C4325" s="43" t="s">
        <v>751</v>
      </c>
      <c r="D4325" s="43" t="s">
        <v>55</v>
      </c>
      <c r="E4325" s="43" t="s">
        <v>2525</v>
      </c>
      <c r="F4325" s="43" t="s">
        <v>4220</v>
      </c>
      <c r="G4325" s="43" t="s">
        <v>4654</v>
      </c>
      <c r="H4325" s="76">
        <v>811</v>
      </c>
      <c r="I4325" s="229"/>
      <c r="J4325" s="73">
        <f t="shared" si="201"/>
        <v>0</v>
      </c>
      <c r="K4325" s="73">
        <f t="shared" si="202"/>
        <v>0</v>
      </c>
      <c r="L4325" s="3" t="e">
        <f t="shared" si="203"/>
        <v>#N/A</v>
      </c>
    </row>
    <row r="4326" spans="1:12" x14ac:dyDescent="0.25">
      <c r="A4326" s="43" t="s">
        <v>47</v>
      </c>
      <c r="B4326" s="43" t="s">
        <v>395</v>
      </c>
      <c r="C4326" s="43" t="s">
        <v>751</v>
      </c>
      <c r="D4326" s="43" t="s">
        <v>55</v>
      </c>
      <c r="E4326" s="43" t="s">
        <v>2525</v>
      </c>
      <c r="F4326" s="43" t="s">
        <v>4220</v>
      </c>
      <c r="G4326" s="43" t="s">
        <v>4654</v>
      </c>
      <c r="H4326" s="76">
        <v>2554</v>
      </c>
      <c r="I4326" s="229"/>
      <c r="J4326" s="73">
        <f t="shared" si="201"/>
        <v>0</v>
      </c>
      <c r="K4326" s="73">
        <f t="shared" si="202"/>
        <v>0</v>
      </c>
      <c r="L4326" s="3" t="e">
        <f t="shared" si="203"/>
        <v>#N/A</v>
      </c>
    </row>
    <row r="4327" spans="1:12" x14ac:dyDescent="0.25">
      <c r="A4327" s="43" t="s">
        <v>47</v>
      </c>
      <c r="B4327" s="43" t="s">
        <v>395</v>
      </c>
      <c r="C4327" s="43" t="s">
        <v>751</v>
      </c>
      <c r="D4327" s="43" t="s">
        <v>55</v>
      </c>
      <c r="E4327" s="43" t="s">
        <v>2525</v>
      </c>
      <c r="F4327" s="43" t="s">
        <v>4220</v>
      </c>
      <c r="G4327" s="43" t="s">
        <v>4654</v>
      </c>
      <c r="H4327" s="76">
        <v>550</v>
      </c>
      <c r="I4327" s="229"/>
      <c r="J4327" s="73">
        <f t="shared" si="201"/>
        <v>0</v>
      </c>
      <c r="K4327" s="73">
        <f t="shared" si="202"/>
        <v>0</v>
      </c>
      <c r="L4327" s="3" t="e">
        <f t="shared" si="203"/>
        <v>#N/A</v>
      </c>
    </row>
    <row r="4328" spans="1:12" x14ac:dyDescent="0.25">
      <c r="A4328" s="43" t="s">
        <v>47</v>
      </c>
      <c r="B4328" s="43" t="s">
        <v>395</v>
      </c>
      <c r="C4328" s="43" t="s">
        <v>751</v>
      </c>
      <c r="D4328" s="43" t="s">
        <v>55</v>
      </c>
      <c r="E4328" s="43" t="s">
        <v>2525</v>
      </c>
      <c r="F4328" s="43" t="s">
        <v>4220</v>
      </c>
      <c r="G4328" s="43" t="s">
        <v>4654</v>
      </c>
      <c r="H4328" s="76">
        <v>50</v>
      </c>
      <c r="I4328" s="229"/>
      <c r="J4328" s="73">
        <f t="shared" si="201"/>
        <v>0</v>
      </c>
      <c r="K4328" s="73">
        <f t="shared" si="202"/>
        <v>0</v>
      </c>
      <c r="L4328" s="3" t="e">
        <f t="shared" si="203"/>
        <v>#N/A</v>
      </c>
    </row>
    <row r="4329" spans="1:12" x14ac:dyDescent="0.25">
      <c r="A4329" s="43" t="s">
        <v>47</v>
      </c>
      <c r="B4329" s="43" t="s">
        <v>395</v>
      </c>
      <c r="C4329" s="43" t="s">
        <v>751</v>
      </c>
      <c r="D4329" s="43" t="s">
        <v>55</v>
      </c>
      <c r="E4329" s="43" t="s">
        <v>2525</v>
      </c>
      <c r="F4329" s="43" t="s">
        <v>4220</v>
      </c>
      <c r="G4329" s="43" t="s">
        <v>4654</v>
      </c>
      <c r="H4329" s="76">
        <v>638</v>
      </c>
      <c r="I4329" s="229"/>
      <c r="J4329" s="73">
        <f t="shared" si="201"/>
        <v>0</v>
      </c>
      <c r="K4329" s="73">
        <f t="shared" si="202"/>
        <v>0</v>
      </c>
      <c r="L4329" s="3" t="e">
        <f t="shared" si="203"/>
        <v>#N/A</v>
      </c>
    </row>
    <row r="4330" spans="1:12" x14ac:dyDescent="0.25">
      <c r="A4330" s="43" t="s">
        <v>47</v>
      </c>
      <c r="B4330" s="43" t="s">
        <v>395</v>
      </c>
      <c r="C4330" s="43" t="s">
        <v>751</v>
      </c>
      <c r="D4330" s="43" t="s">
        <v>55</v>
      </c>
      <c r="E4330" s="43" t="s">
        <v>2525</v>
      </c>
      <c r="F4330" s="43" t="s">
        <v>4220</v>
      </c>
      <c r="G4330" s="43" t="s">
        <v>4654</v>
      </c>
      <c r="H4330" s="76">
        <v>25</v>
      </c>
      <c r="I4330" s="229"/>
      <c r="J4330" s="73">
        <f t="shared" si="201"/>
        <v>0</v>
      </c>
      <c r="K4330" s="73">
        <f t="shared" si="202"/>
        <v>0</v>
      </c>
      <c r="L4330" s="3" t="e">
        <f t="shared" si="203"/>
        <v>#N/A</v>
      </c>
    </row>
    <row r="4331" spans="1:12" x14ac:dyDescent="0.25">
      <c r="A4331" s="43" t="s">
        <v>47</v>
      </c>
      <c r="B4331" s="43" t="s">
        <v>395</v>
      </c>
      <c r="C4331" s="43" t="s">
        <v>751</v>
      </c>
      <c r="D4331" s="43" t="s">
        <v>55</v>
      </c>
      <c r="E4331" s="43" t="s">
        <v>2525</v>
      </c>
      <c r="F4331" s="43" t="s">
        <v>4220</v>
      </c>
      <c r="G4331" s="43" t="s">
        <v>4654</v>
      </c>
      <c r="H4331" s="76">
        <v>1082</v>
      </c>
      <c r="I4331" s="229"/>
      <c r="J4331" s="73">
        <f t="shared" si="201"/>
        <v>0</v>
      </c>
      <c r="K4331" s="73">
        <f t="shared" si="202"/>
        <v>0</v>
      </c>
      <c r="L4331" s="3" t="e">
        <f t="shared" si="203"/>
        <v>#N/A</v>
      </c>
    </row>
    <row r="4332" spans="1:12" x14ac:dyDescent="0.25">
      <c r="A4332" s="43" t="s">
        <v>47</v>
      </c>
      <c r="B4332" s="43" t="s">
        <v>395</v>
      </c>
      <c r="C4332" s="43" t="s">
        <v>751</v>
      </c>
      <c r="D4332" s="43" t="s">
        <v>55</v>
      </c>
      <c r="E4332" s="43" t="s">
        <v>2525</v>
      </c>
      <c r="F4332" s="43" t="s">
        <v>4220</v>
      </c>
      <c r="G4332" s="43" t="s">
        <v>4654</v>
      </c>
      <c r="H4332" s="76">
        <v>143</v>
      </c>
      <c r="I4332" s="229"/>
      <c r="J4332" s="73">
        <f t="shared" si="201"/>
        <v>0</v>
      </c>
      <c r="K4332" s="73">
        <f t="shared" si="202"/>
        <v>0</v>
      </c>
      <c r="L4332" s="3" t="e">
        <f t="shared" si="203"/>
        <v>#N/A</v>
      </c>
    </row>
    <row r="4333" spans="1:12" x14ac:dyDescent="0.25">
      <c r="A4333" s="43" t="s">
        <v>47</v>
      </c>
      <c r="B4333" s="43" t="s">
        <v>395</v>
      </c>
      <c r="C4333" s="43" t="s">
        <v>751</v>
      </c>
      <c r="D4333" s="43" t="s">
        <v>55</v>
      </c>
      <c r="E4333" s="43" t="s">
        <v>2525</v>
      </c>
      <c r="F4333" s="43" t="s">
        <v>4220</v>
      </c>
      <c r="G4333" s="43" t="s">
        <v>4654</v>
      </c>
      <c r="H4333" s="76">
        <v>1002</v>
      </c>
      <c r="I4333" s="229"/>
      <c r="J4333" s="73">
        <f t="shared" si="201"/>
        <v>0</v>
      </c>
      <c r="K4333" s="73">
        <f t="shared" si="202"/>
        <v>0</v>
      </c>
      <c r="L4333" s="3" t="e">
        <f t="shared" si="203"/>
        <v>#N/A</v>
      </c>
    </row>
    <row r="4334" spans="1:12" x14ac:dyDescent="0.25">
      <c r="A4334" s="43" t="s">
        <v>47</v>
      </c>
      <c r="B4334" s="43" t="s">
        <v>395</v>
      </c>
      <c r="C4334" s="43" t="s">
        <v>751</v>
      </c>
      <c r="D4334" s="43" t="s">
        <v>55</v>
      </c>
      <c r="E4334" s="43" t="s">
        <v>2525</v>
      </c>
      <c r="F4334" s="43" t="s">
        <v>4220</v>
      </c>
      <c r="G4334" s="43" t="s">
        <v>4654</v>
      </c>
      <c r="H4334" s="76">
        <v>911</v>
      </c>
      <c r="I4334" s="229"/>
      <c r="J4334" s="73">
        <f t="shared" si="201"/>
        <v>0</v>
      </c>
      <c r="K4334" s="73">
        <f t="shared" si="202"/>
        <v>0</v>
      </c>
      <c r="L4334" s="3" t="e">
        <f t="shared" si="203"/>
        <v>#N/A</v>
      </c>
    </row>
    <row r="4335" spans="1:12" x14ac:dyDescent="0.25">
      <c r="A4335" s="43" t="s">
        <v>47</v>
      </c>
      <c r="B4335" s="43" t="s">
        <v>395</v>
      </c>
      <c r="C4335" s="43" t="s">
        <v>751</v>
      </c>
      <c r="D4335" s="43" t="s">
        <v>55</v>
      </c>
      <c r="E4335" s="43" t="s">
        <v>2525</v>
      </c>
      <c r="F4335" s="43" t="s">
        <v>4220</v>
      </c>
      <c r="G4335" s="43" t="s">
        <v>4654</v>
      </c>
      <c r="H4335" s="76">
        <v>573</v>
      </c>
      <c r="I4335" s="229"/>
      <c r="J4335" s="73">
        <f t="shared" si="201"/>
        <v>0</v>
      </c>
      <c r="K4335" s="73">
        <f t="shared" si="202"/>
        <v>0</v>
      </c>
      <c r="L4335" s="3" t="e">
        <f t="shared" si="203"/>
        <v>#N/A</v>
      </c>
    </row>
    <row r="4336" spans="1:12" x14ac:dyDescent="0.25">
      <c r="A4336" s="43" t="s">
        <v>47</v>
      </c>
      <c r="B4336" s="43" t="s">
        <v>395</v>
      </c>
      <c r="C4336" s="43" t="s">
        <v>751</v>
      </c>
      <c r="D4336" s="43" t="s">
        <v>55</v>
      </c>
      <c r="E4336" s="43" t="s">
        <v>2525</v>
      </c>
      <c r="F4336" s="43" t="s">
        <v>4220</v>
      </c>
      <c r="G4336" s="43" t="s">
        <v>4654</v>
      </c>
      <c r="H4336" s="76">
        <v>754</v>
      </c>
      <c r="I4336" s="229"/>
      <c r="J4336" s="73">
        <f t="shared" si="201"/>
        <v>0</v>
      </c>
      <c r="K4336" s="73">
        <f t="shared" si="202"/>
        <v>0</v>
      </c>
      <c r="L4336" s="3" t="e">
        <f t="shared" si="203"/>
        <v>#N/A</v>
      </c>
    </row>
    <row r="4337" spans="1:12" x14ac:dyDescent="0.25">
      <c r="A4337" s="43" t="s">
        <v>47</v>
      </c>
      <c r="B4337" s="43" t="s">
        <v>395</v>
      </c>
      <c r="C4337" s="43" t="s">
        <v>751</v>
      </c>
      <c r="D4337" s="43" t="s">
        <v>55</v>
      </c>
      <c r="E4337" s="43" t="s">
        <v>2525</v>
      </c>
      <c r="F4337" s="43" t="s">
        <v>4220</v>
      </c>
      <c r="G4337" s="43" t="s">
        <v>4654</v>
      </c>
      <c r="H4337" s="76">
        <v>550</v>
      </c>
      <c r="I4337" s="229"/>
      <c r="J4337" s="73">
        <f t="shared" si="201"/>
        <v>0</v>
      </c>
      <c r="K4337" s="73">
        <f t="shared" si="202"/>
        <v>0</v>
      </c>
      <c r="L4337" s="3" t="e">
        <f t="shared" si="203"/>
        <v>#N/A</v>
      </c>
    </row>
    <row r="4338" spans="1:12" x14ac:dyDescent="0.25">
      <c r="A4338" s="43" t="s">
        <v>47</v>
      </c>
      <c r="B4338" s="43" t="s">
        <v>395</v>
      </c>
      <c r="C4338" s="43" t="s">
        <v>751</v>
      </c>
      <c r="D4338" s="43" t="s">
        <v>55</v>
      </c>
      <c r="E4338" s="43" t="s">
        <v>2525</v>
      </c>
      <c r="F4338" s="43" t="s">
        <v>4220</v>
      </c>
      <c r="G4338" s="43" t="s">
        <v>4654</v>
      </c>
      <c r="H4338" s="76">
        <v>1007</v>
      </c>
      <c r="I4338" s="229"/>
      <c r="J4338" s="73">
        <f t="shared" si="201"/>
        <v>0</v>
      </c>
      <c r="K4338" s="73">
        <f t="shared" si="202"/>
        <v>0</v>
      </c>
      <c r="L4338" s="3" t="e">
        <f t="shared" si="203"/>
        <v>#N/A</v>
      </c>
    </row>
    <row r="4339" spans="1:12" x14ac:dyDescent="0.25">
      <c r="A4339" s="43" t="s">
        <v>47</v>
      </c>
      <c r="B4339" s="43" t="s">
        <v>395</v>
      </c>
      <c r="C4339" s="43" t="s">
        <v>751</v>
      </c>
      <c r="D4339" s="43" t="s">
        <v>55</v>
      </c>
      <c r="E4339" s="43" t="s">
        <v>2525</v>
      </c>
      <c r="F4339" s="43" t="s">
        <v>4220</v>
      </c>
      <c r="G4339" s="43" t="s">
        <v>4654</v>
      </c>
      <c r="H4339" s="76">
        <v>126</v>
      </c>
      <c r="I4339" s="229"/>
      <c r="J4339" s="73">
        <f t="shared" si="201"/>
        <v>0</v>
      </c>
      <c r="K4339" s="73">
        <f t="shared" si="202"/>
        <v>0</v>
      </c>
      <c r="L4339" s="3" t="e">
        <f t="shared" si="203"/>
        <v>#N/A</v>
      </c>
    </row>
    <row r="4340" spans="1:12" x14ac:dyDescent="0.25">
      <c r="A4340" s="43" t="s">
        <v>47</v>
      </c>
      <c r="B4340" s="43" t="s">
        <v>395</v>
      </c>
      <c r="C4340" s="43" t="s">
        <v>751</v>
      </c>
      <c r="D4340" s="43" t="s">
        <v>55</v>
      </c>
      <c r="E4340" s="43" t="s">
        <v>2525</v>
      </c>
      <c r="F4340" s="43" t="s">
        <v>4220</v>
      </c>
      <c r="G4340" s="43" t="s">
        <v>4654</v>
      </c>
      <c r="H4340" s="76">
        <v>550</v>
      </c>
      <c r="I4340" s="229"/>
      <c r="J4340" s="73">
        <f t="shared" si="201"/>
        <v>0</v>
      </c>
      <c r="K4340" s="73">
        <f t="shared" si="202"/>
        <v>0</v>
      </c>
      <c r="L4340" s="3" t="e">
        <f t="shared" si="203"/>
        <v>#N/A</v>
      </c>
    </row>
    <row r="4341" spans="1:12" x14ac:dyDescent="0.25">
      <c r="A4341" s="43" t="s">
        <v>47</v>
      </c>
      <c r="B4341" s="43" t="s">
        <v>395</v>
      </c>
      <c r="C4341" s="43" t="s">
        <v>751</v>
      </c>
      <c r="D4341" s="43" t="s">
        <v>55</v>
      </c>
      <c r="E4341" s="43" t="s">
        <v>2525</v>
      </c>
      <c r="F4341" s="43" t="s">
        <v>4220</v>
      </c>
      <c r="G4341" s="43" t="s">
        <v>4654</v>
      </c>
      <c r="H4341" s="76">
        <v>350</v>
      </c>
      <c r="I4341" s="229"/>
      <c r="J4341" s="73">
        <f t="shared" si="201"/>
        <v>0</v>
      </c>
      <c r="K4341" s="73">
        <f t="shared" si="202"/>
        <v>0</v>
      </c>
      <c r="L4341" s="3" t="e">
        <f t="shared" si="203"/>
        <v>#N/A</v>
      </c>
    </row>
    <row r="4342" spans="1:12" x14ac:dyDescent="0.25">
      <c r="A4342" s="43" t="s">
        <v>47</v>
      </c>
      <c r="B4342" s="43" t="s">
        <v>395</v>
      </c>
      <c r="C4342" s="43" t="s">
        <v>751</v>
      </c>
      <c r="D4342" s="43" t="s">
        <v>55</v>
      </c>
      <c r="E4342" s="43" t="s">
        <v>2525</v>
      </c>
      <c r="F4342" s="43" t="s">
        <v>4220</v>
      </c>
      <c r="G4342" s="43" t="s">
        <v>4654</v>
      </c>
      <c r="H4342" s="76">
        <v>1360</v>
      </c>
      <c r="I4342" s="229"/>
      <c r="J4342" s="73">
        <f t="shared" si="201"/>
        <v>0</v>
      </c>
      <c r="K4342" s="73">
        <f t="shared" si="202"/>
        <v>0</v>
      </c>
      <c r="L4342" s="3" t="e">
        <f t="shared" si="203"/>
        <v>#N/A</v>
      </c>
    </row>
    <row r="4343" spans="1:12" x14ac:dyDescent="0.25">
      <c r="A4343" s="43" t="s">
        <v>47</v>
      </c>
      <c r="B4343" s="43" t="s">
        <v>395</v>
      </c>
      <c r="C4343" s="43" t="s">
        <v>751</v>
      </c>
      <c r="D4343" s="43" t="s">
        <v>55</v>
      </c>
      <c r="E4343" s="43" t="s">
        <v>2525</v>
      </c>
      <c r="F4343" s="43" t="s">
        <v>4220</v>
      </c>
      <c r="G4343" s="43" t="s">
        <v>4654</v>
      </c>
      <c r="H4343" s="76">
        <v>954</v>
      </c>
      <c r="I4343" s="229"/>
      <c r="J4343" s="73">
        <f t="shared" si="201"/>
        <v>0</v>
      </c>
      <c r="K4343" s="73">
        <f t="shared" si="202"/>
        <v>0</v>
      </c>
      <c r="L4343" s="3" t="e">
        <f t="shared" si="203"/>
        <v>#N/A</v>
      </c>
    </row>
    <row r="4344" spans="1:12" x14ac:dyDescent="0.25">
      <c r="A4344" s="43" t="s">
        <v>47</v>
      </c>
      <c r="B4344" s="43" t="s">
        <v>395</v>
      </c>
      <c r="C4344" s="43" t="s">
        <v>751</v>
      </c>
      <c r="D4344" s="43" t="s">
        <v>55</v>
      </c>
      <c r="E4344" s="43" t="s">
        <v>2525</v>
      </c>
      <c r="F4344" s="43" t="s">
        <v>4220</v>
      </c>
      <c r="G4344" s="43" t="s">
        <v>4654</v>
      </c>
      <c r="H4344" s="76">
        <v>85</v>
      </c>
      <c r="I4344" s="229"/>
      <c r="J4344" s="73">
        <f t="shared" si="201"/>
        <v>0</v>
      </c>
      <c r="K4344" s="73">
        <f t="shared" si="202"/>
        <v>0</v>
      </c>
      <c r="L4344" s="3" t="e">
        <f t="shared" si="203"/>
        <v>#N/A</v>
      </c>
    </row>
    <row r="4345" spans="1:12" x14ac:dyDescent="0.25">
      <c r="A4345" s="43" t="s">
        <v>47</v>
      </c>
      <c r="B4345" s="43" t="s">
        <v>395</v>
      </c>
      <c r="C4345" s="43" t="s">
        <v>751</v>
      </c>
      <c r="D4345" s="43" t="s">
        <v>55</v>
      </c>
      <c r="E4345" s="43" t="s">
        <v>2525</v>
      </c>
      <c r="F4345" s="43" t="s">
        <v>4220</v>
      </c>
      <c r="G4345" s="43" t="s">
        <v>4654</v>
      </c>
      <c r="H4345" s="76">
        <v>58</v>
      </c>
      <c r="I4345" s="229"/>
      <c r="J4345" s="73">
        <f t="shared" si="201"/>
        <v>0</v>
      </c>
      <c r="K4345" s="73">
        <f t="shared" si="202"/>
        <v>0</v>
      </c>
      <c r="L4345" s="3" t="e">
        <f t="shared" si="203"/>
        <v>#N/A</v>
      </c>
    </row>
    <row r="4346" spans="1:12" x14ac:dyDescent="0.25">
      <c r="A4346" s="43" t="s">
        <v>47</v>
      </c>
      <c r="B4346" s="43" t="s">
        <v>395</v>
      </c>
      <c r="C4346" s="43" t="s">
        <v>751</v>
      </c>
      <c r="D4346" s="43" t="s">
        <v>55</v>
      </c>
      <c r="E4346" s="43" t="s">
        <v>2525</v>
      </c>
      <c r="F4346" s="43" t="s">
        <v>4220</v>
      </c>
      <c r="G4346" s="43" t="s">
        <v>4654</v>
      </c>
      <c r="H4346" s="76">
        <v>457</v>
      </c>
      <c r="I4346" s="229"/>
      <c r="J4346" s="73">
        <f t="shared" si="201"/>
        <v>0</v>
      </c>
      <c r="K4346" s="73">
        <f t="shared" si="202"/>
        <v>0</v>
      </c>
      <c r="L4346" s="3" t="e">
        <f t="shared" si="203"/>
        <v>#N/A</v>
      </c>
    </row>
    <row r="4347" spans="1:12" x14ac:dyDescent="0.25">
      <c r="A4347" s="43" t="s">
        <v>47</v>
      </c>
      <c r="B4347" s="43" t="s">
        <v>395</v>
      </c>
      <c r="C4347" s="43" t="s">
        <v>751</v>
      </c>
      <c r="D4347" s="43" t="s">
        <v>55</v>
      </c>
      <c r="E4347" s="43" t="s">
        <v>2525</v>
      </c>
      <c r="F4347" s="43" t="s">
        <v>4220</v>
      </c>
      <c r="G4347" s="43" t="s">
        <v>4654</v>
      </c>
      <c r="H4347" s="76">
        <v>1006</v>
      </c>
      <c r="I4347" s="229"/>
      <c r="J4347" s="73">
        <f t="shared" si="201"/>
        <v>0</v>
      </c>
      <c r="K4347" s="73">
        <f t="shared" si="202"/>
        <v>0</v>
      </c>
      <c r="L4347" s="3" t="e">
        <f t="shared" si="203"/>
        <v>#N/A</v>
      </c>
    </row>
    <row r="4348" spans="1:12" x14ac:dyDescent="0.25">
      <c r="A4348" s="43" t="s">
        <v>47</v>
      </c>
      <c r="B4348" s="43" t="s">
        <v>395</v>
      </c>
      <c r="C4348" s="43" t="s">
        <v>751</v>
      </c>
      <c r="D4348" s="43" t="s">
        <v>55</v>
      </c>
      <c r="E4348" s="43" t="s">
        <v>2525</v>
      </c>
      <c r="F4348" s="43" t="s">
        <v>4220</v>
      </c>
      <c r="G4348" s="43" t="s">
        <v>4654</v>
      </c>
      <c r="H4348" s="76">
        <v>160</v>
      </c>
      <c r="I4348" s="229"/>
      <c r="J4348" s="73">
        <f t="shared" si="201"/>
        <v>0</v>
      </c>
      <c r="K4348" s="73">
        <f t="shared" si="202"/>
        <v>0</v>
      </c>
      <c r="L4348" s="3" t="e">
        <f t="shared" si="203"/>
        <v>#N/A</v>
      </c>
    </row>
    <row r="4349" spans="1:12" x14ac:dyDescent="0.25">
      <c r="A4349" s="43" t="s">
        <v>47</v>
      </c>
      <c r="B4349" s="43" t="s">
        <v>395</v>
      </c>
      <c r="C4349" s="43" t="s">
        <v>751</v>
      </c>
      <c r="D4349" s="43" t="s">
        <v>55</v>
      </c>
      <c r="E4349" s="43" t="s">
        <v>2525</v>
      </c>
      <c r="F4349" s="43" t="s">
        <v>4220</v>
      </c>
      <c r="G4349" s="43" t="s">
        <v>4654</v>
      </c>
      <c r="H4349" s="76">
        <v>550</v>
      </c>
      <c r="I4349" s="229"/>
      <c r="J4349" s="73">
        <f t="shared" si="201"/>
        <v>0</v>
      </c>
      <c r="K4349" s="73">
        <f t="shared" si="202"/>
        <v>0</v>
      </c>
      <c r="L4349" s="3" t="e">
        <f t="shared" si="203"/>
        <v>#N/A</v>
      </c>
    </row>
    <row r="4350" spans="1:12" x14ac:dyDescent="0.25">
      <c r="A4350" s="43" t="s">
        <v>47</v>
      </c>
      <c r="B4350" s="43" t="s">
        <v>395</v>
      </c>
      <c r="C4350" s="43" t="s">
        <v>751</v>
      </c>
      <c r="D4350" s="43" t="s">
        <v>55</v>
      </c>
      <c r="E4350" s="43" t="s">
        <v>2525</v>
      </c>
      <c r="F4350" s="43" t="s">
        <v>4220</v>
      </c>
      <c r="G4350" s="43" t="s">
        <v>4654</v>
      </c>
      <c r="H4350" s="76">
        <v>1963</v>
      </c>
      <c r="I4350" s="229"/>
      <c r="J4350" s="73">
        <f t="shared" si="201"/>
        <v>0</v>
      </c>
      <c r="K4350" s="73">
        <f t="shared" si="202"/>
        <v>0</v>
      </c>
      <c r="L4350" s="3" t="e">
        <f t="shared" si="203"/>
        <v>#N/A</v>
      </c>
    </row>
    <row r="4351" spans="1:12" x14ac:dyDescent="0.25">
      <c r="A4351" s="43" t="s">
        <v>47</v>
      </c>
      <c r="B4351" s="43" t="s">
        <v>395</v>
      </c>
      <c r="C4351" s="43" t="s">
        <v>751</v>
      </c>
      <c r="D4351" s="43" t="s">
        <v>55</v>
      </c>
      <c r="E4351" s="43" t="s">
        <v>2525</v>
      </c>
      <c r="F4351" s="43" t="s">
        <v>4220</v>
      </c>
      <c r="G4351" s="43" t="s">
        <v>4654</v>
      </c>
      <c r="H4351" s="76">
        <v>944</v>
      </c>
      <c r="I4351" s="229"/>
      <c r="J4351" s="73">
        <f t="shared" si="201"/>
        <v>0</v>
      </c>
      <c r="K4351" s="73">
        <f t="shared" si="202"/>
        <v>0</v>
      </c>
      <c r="L4351" s="3" t="e">
        <f t="shared" si="203"/>
        <v>#N/A</v>
      </c>
    </row>
    <row r="4352" spans="1:12" x14ac:dyDescent="0.25">
      <c r="A4352" s="43" t="s">
        <v>47</v>
      </c>
      <c r="B4352" s="43" t="s">
        <v>395</v>
      </c>
      <c r="C4352" s="43" t="s">
        <v>751</v>
      </c>
      <c r="D4352" s="43" t="s">
        <v>55</v>
      </c>
      <c r="E4352" s="43" t="s">
        <v>2525</v>
      </c>
      <c r="F4352" s="43" t="s">
        <v>4220</v>
      </c>
      <c r="G4352" s="43" t="s">
        <v>4654</v>
      </c>
      <c r="H4352" s="76">
        <v>801</v>
      </c>
      <c r="I4352" s="229"/>
      <c r="J4352" s="73">
        <f t="shared" si="201"/>
        <v>0</v>
      </c>
      <c r="K4352" s="73">
        <f t="shared" si="202"/>
        <v>0</v>
      </c>
      <c r="L4352" s="3" t="e">
        <f t="shared" si="203"/>
        <v>#N/A</v>
      </c>
    </row>
    <row r="4353" spans="1:12" x14ac:dyDescent="0.25">
      <c r="A4353" s="43" t="s">
        <v>47</v>
      </c>
      <c r="B4353" s="43" t="s">
        <v>395</v>
      </c>
      <c r="C4353" s="43" t="s">
        <v>751</v>
      </c>
      <c r="D4353" s="43" t="s">
        <v>55</v>
      </c>
      <c r="E4353" s="43" t="s">
        <v>2525</v>
      </c>
      <c r="F4353" s="43" t="s">
        <v>4220</v>
      </c>
      <c r="G4353" s="43" t="s">
        <v>4654</v>
      </c>
      <c r="H4353" s="76">
        <v>211</v>
      </c>
      <c r="I4353" s="229"/>
      <c r="J4353" s="73">
        <f t="shared" si="201"/>
        <v>0</v>
      </c>
      <c r="K4353" s="73">
        <f t="shared" si="202"/>
        <v>0</v>
      </c>
      <c r="L4353" s="3" t="e">
        <f t="shared" si="203"/>
        <v>#N/A</v>
      </c>
    </row>
    <row r="4354" spans="1:12" x14ac:dyDescent="0.25">
      <c r="A4354" s="43" t="s">
        <v>47</v>
      </c>
      <c r="B4354" s="43" t="s">
        <v>395</v>
      </c>
      <c r="C4354" s="43" t="s">
        <v>751</v>
      </c>
      <c r="D4354" s="43" t="s">
        <v>55</v>
      </c>
      <c r="E4354" s="43" t="s">
        <v>2525</v>
      </c>
      <c r="F4354" s="43" t="s">
        <v>4220</v>
      </c>
      <c r="G4354" s="43" t="s">
        <v>4654</v>
      </c>
      <c r="H4354" s="76">
        <v>1726</v>
      </c>
      <c r="I4354" s="229"/>
      <c r="J4354" s="73">
        <f t="shared" si="201"/>
        <v>0</v>
      </c>
      <c r="K4354" s="73">
        <f t="shared" si="202"/>
        <v>0</v>
      </c>
      <c r="L4354" s="3" t="e">
        <f t="shared" si="203"/>
        <v>#N/A</v>
      </c>
    </row>
    <row r="4355" spans="1:12" x14ac:dyDescent="0.25">
      <c r="A4355" s="43" t="s">
        <v>47</v>
      </c>
      <c r="B4355" s="43" t="s">
        <v>395</v>
      </c>
      <c r="C4355" s="43" t="s">
        <v>751</v>
      </c>
      <c r="D4355" s="43" t="s">
        <v>55</v>
      </c>
      <c r="E4355" s="43" t="s">
        <v>2525</v>
      </c>
      <c r="F4355" s="43" t="s">
        <v>4220</v>
      </c>
      <c r="G4355" s="43" t="s">
        <v>4654</v>
      </c>
      <c r="H4355" s="76">
        <v>650</v>
      </c>
      <c r="I4355" s="229"/>
      <c r="J4355" s="73">
        <f t="shared" si="201"/>
        <v>0</v>
      </c>
      <c r="K4355" s="73">
        <f t="shared" si="202"/>
        <v>0</v>
      </c>
      <c r="L4355" s="3" t="e">
        <f t="shared" si="203"/>
        <v>#N/A</v>
      </c>
    </row>
    <row r="4356" spans="1:12" x14ac:dyDescent="0.25">
      <c r="A4356" s="43" t="s">
        <v>47</v>
      </c>
      <c r="B4356" s="43" t="s">
        <v>395</v>
      </c>
      <c r="C4356" s="43" t="s">
        <v>751</v>
      </c>
      <c r="D4356" s="43" t="s">
        <v>55</v>
      </c>
      <c r="E4356" s="43" t="s">
        <v>2525</v>
      </c>
      <c r="F4356" s="43" t="s">
        <v>4220</v>
      </c>
      <c r="G4356" s="43" t="s">
        <v>4654</v>
      </c>
      <c r="H4356" s="76">
        <v>650</v>
      </c>
      <c r="I4356" s="229"/>
      <c r="J4356" s="73">
        <f t="shared" si="201"/>
        <v>0</v>
      </c>
      <c r="K4356" s="73">
        <f t="shared" si="202"/>
        <v>0</v>
      </c>
      <c r="L4356" s="3" t="e">
        <f t="shared" si="203"/>
        <v>#N/A</v>
      </c>
    </row>
    <row r="4357" spans="1:12" x14ac:dyDescent="0.25">
      <c r="A4357" s="43" t="s">
        <v>47</v>
      </c>
      <c r="B4357" s="43" t="s">
        <v>395</v>
      </c>
      <c r="C4357" s="43" t="s">
        <v>751</v>
      </c>
      <c r="D4357" s="43" t="s">
        <v>55</v>
      </c>
      <c r="E4357" s="43" t="s">
        <v>2525</v>
      </c>
      <c r="F4357" s="43" t="s">
        <v>4220</v>
      </c>
      <c r="G4357" s="43" t="s">
        <v>4654</v>
      </c>
      <c r="H4357" s="76">
        <v>463</v>
      </c>
      <c r="I4357" s="229"/>
      <c r="J4357" s="73">
        <f t="shared" si="201"/>
        <v>0</v>
      </c>
      <c r="K4357" s="73">
        <f t="shared" si="202"/>
        <v>0</v>
      </c>
      <c r="L4357" s="3" t="e">
        <f t="shared" si="203"/>
        <v>#N/A</v>
      </c>
    </row>
    <row r="4358" spans="1:12" x14ac:dyDescent="0.25">
      <c r="A4358" s="43" t="s">
        <v>47</v>
      </c>
      <c r="B4358" s="43" t="s">
        <v>395</v>
      </c>
      <c r="C4358" s="43" t="s">
        <v>752</v>
      </c>
      <c r="D4358" s="43" t="s">
        <v>55</v>
      </c>
      <c r="E4358" s="43" t="s">
        <v>2526</v>
      </c>
      <c r="F4358" s="43" t="s">
        <v>4221</v>
      </c>
      <c r="G4358" s="43" t="s">
        <v>4654</v>
      </c>
      <c r="H4358" s="76">
        <v>5</v>
      </c>
      <c r="I4358" s="229"/>
      <c r="J4358" s="73">
        <f t="shared" si="201"/>
        <v>0</v>
      </c>
      <c r="K4358" s="73">
        <f t="shared" si="202"/>
        <v>0</v>
      </c>
      <c r="L4358" s="3" t="e">
        <f t="shared" si="203"/>
        <v>#N/A</v>
      </c>
    </row>
    <row r="4359" spans="1:12" x14ac:dyDescent="0.25">
      <c r="A4359" s="43" t="s">
        <v>47</v>
      </c>
      <c r="B4359" s="43" t="s">
        <v>395</v>
      </c>
      <c r="C4359" s="43" t="s">
        <v>752</v>
      </c>
      <c r="D4359" s="43" t="s">
        <v>55</v>
      </c>
      <c r="E4359" s="43" t="s">
        <v>2526</v>
      </c>
      <c r="F4359" s="43" t="s">
        <v>4221</v>
      </c>
      <c r="G4359" s="43" t="s">
        <v>4654</v>
      </c>
      <c r="H4359" s="76">
        <v>145</v>
      </c>
      <c r="I4359" s="229"/>
      <c r="J4359" s="73">
        <f t="shared" ref="J4359:J4422" si="204">I4359*$J$5</f>
        <v>0</v>
      </c>
      <c r="K4359" s="73">
        <f t="shared" ref="K4359:K4422" si="205">(I4359+J4359)*H4359</f>
        <v>0</v>
      </c>
      <c r="L4359" s="3" t="e">
        <f t="shared" ref="L4359:L4422" si="206">MATCH(C4359,$C$7237:$C$7264,0)</f>
        <v>#N/A</v>
      </c>
    </row>
    <row r="4360" spans="1:12" x14ac:dyDescent="0.25">
      <c r="A4360" s="43" t="s">
        <v>47</v>
      </c>
      <c r="B4360" s="43" t="s">
        <v>395</v>
      </c>
      <c r="C4360" s="43" t="s">
        <v>752</v>
      </c>
      <c r="D4360" s="43" t="s">
        <v>55</v>
      </c>
      <c r="E4360" s="43" t="s">
        <v>2526</v>
      </c>
      <c r="F4360" s="43" t="s">
        <v>4221</v>
      </c>
      <c r="G4360" s="43" t="s">
        <v>4654</v>
      </c>
      <c r="H4360" s="76">
        <v>115</v>
      </c>
      <c r="I4360" s="229"/>
      <c r="J4360" s="73">
        <f t="shared" si="204"/>
        <v>0</v>
      </c>
      <c r="K4360" s="73">
        <f t="shared" si="205"/>
        <v>0</v>
      </c>
      <c r="L4360" s="3" t="e">
        <f t="shared" si="206"/>
        <v>#N/A</v>
      </c>
    </row>
    <row r="4361" spans="1:12" x14ac:dyDescent="0.25">
      <c r="A4361" s="43" t="s">
        <v>47</v>
      </c>
      <c r="B4361" s="43" t="s">
        <v>395</v>
      </c>
      <c r="C4361" s="43" t="s">
        <v>752</v>
      </c>
      <c r="D4361" s="43" t="s">
        <v>55</v>
      </c>
      <c r="E4361" s="43" t="s">
        <v>2526</v>
      </c>
      <c r="F4361" s="43" t="s">
        <v>4221</v>
      </c>
      <c r="G4361" s="43" t="s">
        <v>4654</v>
      </c>
      <c r="H4361" s="76">
        <v>28</v>
      </c>
      <c r="I4361" s="229"/>
      <c r="J4361" s="73">
        <f t="shared" si="204"/>
        <v>0</v>
      </c>
      <c r="K4361" s="73">
        <f t="shared" si="205"/>
        <v>0</v>
      </c>
      <c r="L4361" s="3" t="e">
        <f t="shared" si="206"/>
        <v>#N/A</v>
      </c>
    </row>
    <row r="4362" spans="1:12" x14ac:dyDescent="0.25">
      <c r="A4362" s="43" t="s">
        <v>47</v>
      </c>
      <c r="B4362" s="43" t="s">
        <v>395</v>
      </c>
      <c r="C4362" s="43" t="s">
        <v>752</v>
      </c>
      <c r="D4362" s="43" t="s">
        <v>55</v>
      </c>
      <c r="E4362" s="43" t="s">
        <v>2526</v>
      </c>
      <c r="F4362" s="43" t="s">
        <v>4221</v>
      </c>
      <c r="G4362" s="43" t="s">
        <v>4654</v>
      </c>
      <c r="H4362" s="76">
        <v>6</v>
      </c>
      <c r="I4362" s="229"/>
      <c r="J4362" s="73">
        <f t="shared" si="204"/>
        <v>0</v>
      </c>
      <c r="K4362" s="73">
        <f t="shared" si="205"/>
        <v>0</v>
      </c>
      <c r="L4362" s="3" t="e">
        <f t="shared" si="206"/>
        <v>#N/A</v>
      </c>
    </row>
    <row r="4363" spans="1:12" x14ac:dyDescent="0.25">
      <c r="A4363" s="43" t="s">
        <v>47</v>
      </c>
      <c r="B4363" s="43" t="s">
        <v>395</v>
      </c>
      <c r="C4363" s="43" t="s">
        <v>752</v>
      </c>
      <c r="D4363" s="43" t="s">
        <v>55</v>
      </c>
      <c r="E4363" s="43" t="s">
        <v>2526</v>
      </c>
      <c r="F4363" s="43" t="s">
        <v>4221</v>
      </c>
      <c r="G4363" s="43" t="s">
        <v>4654</v>
      </c>
      <c r="H4363" s="76">
        <v>61</v>
      </c>
      <c r="I4363" s="229"/>
      <c r="J4363" s="73">
        <f t="shared" si="204"/>
        <v>0</v>
      </c>
      <c r="K4363" s="73">
        <f t="shared" si="205"/>
        <v>0</v>
      </c>
      <c r="L4363" s="3" t="e">
        <f t="shared" si="206"/>
        <v>#N/A</v>
      </c>
    </row>
    <row r="4364" spans="1:12" x14ac:dyDescent="0.25">
      <c r="A4364" s="43" t="s">
        <v>47</v>
      </c>
      <c r="B4364" s="43" t="s">
        <v>395</v>
      </c>
      <c r="C4364" s="43" t="s">
        <v>752</v>
      </c>
      <c r="D4364" s="43" t="s">
        <v>55</v>
      </c>
      <c r="E4364" s="43" t="s">
        <v>2526</v>
      </c>
      <c r="F4364" s="43" t="s">
        <v>4221</v>
      </c>
      <c r="G4364" s="43" t="s">
        <v>4654</v>
      </c>
      <c r="H4364" s="76">
        <v>46</v>
      </c>
      <c r="I4364" s="229"/>
      <c r="J4364" s="73">
        <f t="shared" si="204"/>
        <v>0</v>
      </c>
      <c r="K4364" s="73">
        <f t="shared" si="205"/>
        <v>0</v>
      </c>
      <c r="L4364" s="3" t="e">
        <f t="shared" si="206"/>
        <v>#N/A</v>
      </c>
    </row>
    <row r="4365" spans="1:12" x14ac:dyDescent="0.25">
      <c r="A4365" s="43" t="s">
        <v>47</v>
      </c>
      <c r="B4365" s="43" t="s">
        <v>395</v>
      </c>
      <c r="C4365" s="43" t="s">
        <v>752</v>
      </c>
      <c r="D4365" s="43" t="s">
        <v>55</v>
      </c>
      <c r="E4365" s="43" t="s">
        <v>2526</v>
      </c>
      <c r="F4365" s="43" t="s">
        <v>4221</v>
      </c>
      <c r="G4365" s="43" t="s">
        <v>4654</v>
      </c>
      <c r="H4365" s="76">
        <v>84</v>
      </c>
      <c r="I4365" s="229"/>
      <c r="J4365" s="73">
        <f t="shared" si="204"/>
        <v>0</v>
      </c>
      <c r="K4365" s="73">
        <f t="shared" si="205"/>
        <v>0</v>
      </c>
      <c r="L4365" s="3" t="e">
        <f t="shared" si="206"/>
        <v>#N/A</v>
      </c>
    </row>
    <row r="4366" spans="1:12" x14ac:dyDescent="0.25">
      <c r="A4366" s="43" t="s">
        <v>47</v>
      </c>
      <c r="B4366" s="43" t="s">
        <v>395</v>
      </c>
      <c r="C4366" s="43" t="s">
        <v>752</v>
      </c>
      <c r="D4366" s="43" t="s">
        <v>55</v>
      </c>
      <c r="E4366" s="43" t="s">
        <v>2526</v>
      </c>
      <c r="F4366" s="43" t="s">
        <v>4221</v>
      </c>
      <c r="G4366" s="43" t="s">
        <v>4654</v>
      </c>
      <c r="H4366" s="76">
        <v>6</v>
      </c>
      <c r="I4366" s="229"/>
      <c r="J4366" s="73">
        <f t="shared" si="204"/>
        <v>0</v>
      </c>
      <c r="K4366" s="73">
        <f t="shared" si="205"/>
        <v>0</v>
      </c>
      <c r="L4366" s="3" t="e">
        <f t="shared" si="206"/>
        <v>#N/A</v>
      </c>
    </row>
    <row r="4367" spans="1:12" x14ac:dyDescent="0.25">
      <c r="A4367" s="43" t="s">
        <v>47</v>
      </c>
      <c r="B4367" s="43" t="s">
        <v>395</v>
      </c>
      <c r="C4367" s="43" t="s">
        <v>752</v>
      </c>
      <c r="D4367" s="43" t="s">
        <v>55</v>
      </c>
      <c r="E4367" s="43" t="s">
        <v>2526</v>
      </c>
      <c r="F4367" s="43" t="s">
        <v>4221</v>
      </c>
      <c r="G4367" s="43" t="s">
        <v>4654</v>
      </c>
      <c r="H4367" s="76">
        <v>31</v>
      </c>
      <c r="I4367" s="229"/>
      <c r="J4367" s="73">
        <f t="shared" si="204"/>
        <v>0</v>
      </c>
      <c r="K4367" s="73">
        <f t="shared" si="205"/>
        <v>0</v>
      </c>
      <c r="L4367" s="3" t="e">
        <f t="shared" si="206"/>
        <v>#N/A</v>
      </c>
    </row>
    <row r="4368" spans="1:12" x14ac:dyDescent="0.25">
      <c r="A4368" s="43" t="s">
        <v>47</v>
      </c>
      <c r="B4368" s="43" t="s">
        <v>395</v>
      </c>
      <c r="C4368" s="43" t="s">
        <v>752</v>
      </c>
      <c r="D4368" s="43" t="s">
        <v>55</v>
      </c>
      <c r="E4368" s="43" t="s">
        <v>2526</v>
      </c>
      <c r="F4368" s="43" t="s">
        <v>4221</v>
      </c>
      <c r="G4368" s="43" t="s">
        <v>4654</v>
      </c>
      <c r="H4368" s="76">
        <v>36</v>
      </c>
      <c r="I4368" s="229"/>
      <c r="J4368" s="73">
        <f t="shared" si="204"/>
        <v>0</v>
      </c>
      <c r="K4368" s="73">
        <f t="shared" si="205"/>
        <v>0</v>
      </c>
      <c r="L4368" s="3" t="e">
        <f t="shared" si="206"/>
        <v>#N/A</v>
      </c>
    </row>
    <row r="4369" spans="1:12" x14ac:dyDescent="0.25">
      <c r="A4369" s="43" t="s">
        <v>47</v>
      </c>
      <c r="B4369" s="43" t="s">
        <v>395</v>
      </c>
      <c r="C4369" s="43" t="s">
        <v>752</v>
      </c>
      <c r="D4369" s="43" t="s">
        <v>55</v>
      </c>
      <c r="E4369" s="43" t="s">
        <v>2526</v>
      </c>
      <c r="F4369" s="43" t="s">
        <v>4221</v>
      </c>
      <c r="G4369" s="43" t="s">
        <v>4654</v>
      </c>
      <c r="H4369" s="76">
        <v>44</v>
      </c>
      <c r="I4369" s="229"/>
      <c r="J4369" s="73">
        <f t="shared" si="204"/>
        <v>0</v>
      </c>
      <c r="K4369" s="73">
        <f t="shared" si="205"/>
        <v>0</v>
      </c>
      <c r="L4369" s="3" t="e">
        <f t="shared" si="206"/>
        <v>#N/A</v>
      </c>
    </row>
    <row r="4370" spans="1:12" x14ac:dyDescent="0.25">
      <c r="A4370" s="43" t="s">
        <v>47</v>
      </c>
      <c r="B4370" s="43" t="s">
        <v>395</v>
      </c>
      <c r="C4370" s="43" t="s">
        <v>752</v>
      </c>
      <c r="D4370" s="43" t="s">
        <v>55</v>
      </c>
      <c r="E4370" s="43" t="s">
        <v>2526</v>
      </c>
      <c r="F4370" s="43" t="s">
        <v>4221</v>
      </c>
      <c r="G4370" s="43" t="s">
        <v>4654</v>
      </c>
      <c r="H4370" s="76">
        <v>38</v>
      </c>
      <c r="I4370" s="229"/>
      <c r="J4370" s="73">
        <f t="shared" si="204"/>
        <v>0</v>
      </c>
      <c r="K4370" s="73">
        <f t="shared" si="205"/>
        <v>0</v>
      </c>
      <c r="L4370" s="3" t="e">
        <f t="shared" si="206"/>
        <v>#N/A</v>
      </c>
    </row>
    <row r="4371" spans="1:12" x14ac:dyDescent="0.25">
      <c r="A4371" s="43" t="s">
        <v>47</v>
      </c>
      <c r="B4371" s="43" t="s">
        <v>395</v>
      </c>
      <c r="C4371" s="43" t="s">
        <v>752</v>
      </c>
      <c r="D4371" s="43" t="s">
        <v>55</v>
      </c>
      <c r="E4371" s="43" t="s">
        <v>2526</v>
      </c>
      <c r="F4371" s="43" t="s">
        <v>4221</v>
      </c>
      <c r="G4371" s="43" t="s">
        <v>4654</v>
      </c>
      <c r="H4371" s="76">
        <v>26</v>
      </c>
      <c r="I4371" s="229"/>
      <c r="J4371" s="73">
        <f t="shared" si="204"/>
        <v>0</v>
      </c>
      <c r="K4371" s="73">
        <f t="shared" si="205"/>
        <v>0</v>
      </c>
      <c r="L4371" s="3" t="e">
        <f t="shared" si="206"/>
        <v>#N/A</v>
      </c>
    </row>
    <row r="4372" spans="1:12" x14ac:dyDescent="0.25">
      <c r="A4372" s="43" t="s">
        <v>47</v>
      </c>
      <c r="B4372" s="43" t="s">
        <v>395</v>
      </c>
      <c r="C4372" s="43" t="s">
        <v>752</v>
      </c>
      <c r="D4372" s="43" t="s">
        <v>55</v>
      </c>
      <c r="E4372" s="43" t="s">
        <v>2526</v>
      </c>
      <c r="F4372" s="43" t="s">
        <v>4221</v>
      </c>
      <c r="G4372" s="43" t="s">
        <v>4654</v>
      </c>
      <c r="H4372" s="76">
        <v>18</v>
      </c>
      <c r="I4372" s="229"/>
      <c r="J4372" s="73">
        <f t="shared" si="204"/>
        <v>0</v>
      </c>
      <c r="K4372" s="73">
        <f t="shared" si="205"/>
        <v>0</v>
      </c>
      <c r="L4372" s="3" t="e">
        <f t="shared" si="206"/>
        <v>#N/A</v>
      </c>
    </row>
    <row r="4373" spans="1:12" x14ac:dyDescent="0.25">
      <c r="A4373" s="43" t="s">
        <v>47</v>
      </c>
      <c r="B4373" s="43" t="s">
        <v>395</v>
      </c>
      <c r="C4373" s="43" t="s">
        <v>752</v>
      </c>
      <c r="D4373" s="43" t="s">
        <v>55</v>
      </c>
      <c r="E4373" s="43" t="s">
        <v>2526</v>
      </c>
      <c r="F4373" s="43" t="s">
        <v>4221</v>
      </c>
      <c r="G4373" s="43" t="s">
        <v>4654</v>
      </c>
      <c r="H4373" s="76">
        <v>43</v>
      </c>
      <c r="I4373" s="229"/>
      <c r="J4373" s="73">
        <f t="shared" si="204"/>
        <v>0</v>
      </c>
      <c r="K4373" s="73">
        <f t="shared" si="205"/>
        <v>0</v>
      </c>
      <c r="L4373" s="3" t="e">
        <f t="shared" si="206"/>
        <v>#N/A</v>
      </c>
    </row>
    <row r="4374" spans="1:12" x14ac:dyDescent="0.25">
      <c r="A4374" s="43" t="s">
        <v>47</v>
      </c>
      <c r="B4374" s="43" t="s">
        <v>395</v>
      </c>
      <c r="C4374" s="43" t="s">
        <v>752</v>
      </c>
      <c r="D4374" s="43" t="s">
        <v>55</v>
      </c>
      <c r="E4374" s="43" t="s">
        <v>2526</v>
      </c>
      <c r="F4374" s="43" t="s">
        <v>4221</v>
      </c>
      <c r="G4374" s="43" t="s">
        <v>4654</v>
      </c>
      <c r="H4374" s="76">
        <v>57</v>
      </c>
      <c r="I4374" s="229"/>
      <c r="J4374" s="73">
        <f t="shared" si="204"/>
        <v>0</v>
      </c>
      <c r="K4374" s="73">
        <f t="shared" si="205"/>
        <v>0</v>
      </c>
      <c r="L4374" s="3" t="e">
        <f t="shared" si="206"/>
        <v>#N/A</v>
      </c>
    </row>
    <row r="4375" spans="1:12" x14ac:dyDescent="0.25">
      <c r="A4375" s="43" t="s">
        <v>47</v>
      </c>
      <c r="B4375" s="43" t="s">
        <v>395</v>
      </c>
      <c r="C4375" s="43" t="s">
        <v>752</v>
      </c>
      <c r="D4375" s="43" t="s">
        <v>55</v>
      </c>
      <c r="E4375" s="43" t="s">
        <v>2526</v>
      </c>
      <c r="F4375" s="43" t="s">
        <v>4221</v>
      </c>
      <c r="G4375" s="43" t="s">
        <v>4654</v>
      </c>
      <c r="H4375" s="76">
        <v>65</v>
      </c>
      <c r="I4375" s="229"/>
      <c r="J4375" s="73">
        <f t="shared" si="204"/>
        <v>0</v>
      </c>
      <c r="K4375" s="73">
        <f t="shared" si="205"/>
        <v>0</v>
      </c>
      <c r="L4375" s="3" t="e">
        <f t="shared" si="206"/>
        <v>#N/A</v>
      </c>
    </row>
    <row r="4376" spans="1:12" x14ac:dyDescent="0.25">
      <c r="A4376" s="43" t="s">
        <v>47</v>
      </c>
      <c r="B4376" s="43" t="s">
        <v>395</v>
      </c>
      <c r="C4376" s="43" t="s">
        <v>755</v>
      </c>
      <c r="D4376" s="43" t="s">
        <v>374</v>
      </c>
      <c r="E4376" s="43" t="s">
        <v>2527</v>
      </c>
      <c r="F4376" s="43" t="s">
        <v>4222</v>
      </c>
      <c r="G4376" s="43" t="s">
        <v>4654</v>
      </c>
      <c r="H4376" s="76">
        <v>11</v>
      </c>
      <c r="I4376" s="229">
        <v>0.13545454545454547</v>
      </c>
      <c r="J4376" s="73">
        <f t="shared" si="204"/>
        <v>2.6932537039625931E-3</v>
      </c>
      <c r="K4376" s="73">
        <f t="shared" si="205"/>
        <v>1.5196257907435886</v>
      </c>
      <c r="L4376" s="3" t="e">
        <f t="shared" si="206"/>
        <v>#N/A</v>
      </c>
    </row>
    <row r="4377" spans="1:12" x14ac:dyDescent="0.25">
      <c r="A4377" s="43" t="s">
        <v>47</v>
      </c>
      <c r="B4377" s="43" t="s">
        <v>395</v>
      </c>
      <c r="C4377" s="43" t="s">
        <v>755</v>
      </c>
      <c r="D4377" s="43" t="s">
        <v>374</v>
      </c>
      <c r="E4377" s="43" t="s">
        <v>2527</v>
      </c>
      <c r="F4377" s="43" t="s">
        <v>4222</v>
      </c>
      <c r="G4377" s="43" t="s">
        <v>4654</v>
      </c>
      <c r="H4377" s="76">
        <v>15</v>
      </c>
      <c r="I4377" s="229">
        <v>0.14199999999999999</v>
      </c>
      <c r="J4377" s="73">
        <f t="shared" si="204"/>
        <v>2.8233975071070938E-3</v>
      </c>
      <c r="K4377" s="73">
        <f t="shared" si="205"/>
        <v>2.1723509626066062</v>
      </c>
      <c r="L4377" s="3" t="e">
        <f t="shared" si="206"/>
        <v>#N/A</v>
      </c>
    </row>
    <row r="4378" spans="1:12" x14ac:dyDescent="0.25">
      <c r="A4378" s="43" t="s">
        <v>47</v>
      </c>
      <c r="B4378" s="43" t="s">
        <v>395</v>
      </c>
      <c r="C4378" s="43" t="s">
        <v>755</v>
      </c>
      <c r="D4378" s="43" t="s">
        <v>374</v>
      </c>
      <c r="E4378" s="43" t="s">
        <v>2527</v>
      </c>
      <c r="F4378" s="43" t="s">
        <v>4222</v>
      </c>
      <c r="G4378" s="43" t="s">
        <v>4654</v>
      </c>
      <c r="H4378" s="76">
        <v>12</v>
      </c>
      <c r="I4378" s="229">
        <v>0.13583333333333333</v>
      </c>
      <c r="J4378" s="73">
        <f t="shared" si="204"/>
        <v>2.7007851740519736E-3</v>
      </c>
      <c r="K4378" s="73">
        <f t="shared" si="205"/>
        <v>1.6624094220886239</v>
      </c>
      <c r="L4378" s="3" t="e">
        <f t="shared" si="206"/>
        <v>#N/A</v>
      </c>
    </row>
    <row r="4379" spans="1:12" x14ac:dyDescent="0.25">
      <c r="A4379" s="43" t="s">
        <v>47</v>
      </c>
      <c r="B4379" s="43" t="s">
        <v>395</v>
      </c>
      <c r="C4379" s="43" t="s">
        <v>755</v>
      </c>
      <c r="D4379" s="43" t="s">
        <v>374</v>
      </c>
      <c r="E4379" s="43" t="s">
        <v>2527</v>
      </c>
      <c r="F4379" s="43" t="s">
        <v>4222</v>
      </c>
      <c r="G4379" s="43" t="s">
        <v>4654</v>
      </c>
      <c r="H4379" s="76">
        <v>16</v>
      </c>
      <c r="I4379" s="229">
        <v>0.12937499999999999</v>
      </c>
      <c r="J4379" s="73">
        <f t="shared" si="204"/>
        <v>2.57237360902803E-3</v>
      </c>
      <c r="K4379" s="73">
        <f t="shared" si="205"/>
        <v>2.1111579777444485</v>
      </c>
      <c r="L4379" s="3" t="e">
        <f t="shared" si="206"/>
        <v>#N/A</v>
      </c>
    </row>
    <row r="4380" spans="1:12" x14ac:dyDescent="0.25">
      <c r="A4380" s="43" t="s">
        <v>47</v>
      </c>
      <c r="B4380" s="43" t="s">
        <v>395</v>
      </c>
      <c r="C4380" s="43" t="s">
        <v>755</v>
      </c>
      <c r="D4380" s="43" t="s">
        <v>374</v>
      </c>
      <c r="E4380" s="43" t="s">
        <v>2527</v>
      </c>
      <c r="F4380" s="43" t="s">
        <v>4222</v>
      </c>
      <c r="G4380" s="43" t="s">
        <v>4654</v>
      </c>
      <c r="H4380" s="76">
        <v>16</v>
      </c>
      <c r="I4380" s="229">
        <v>0.135625</v>
      </c>
      <c r="J4380" s="73">
        <f t="shared" si="204"/>
        <v>2.6966428655028139E-3</v>
      </c>
      <c r="K4380" s="73">
        <f t="shared" si="205"/>
        <v>2.2131462858480448</v>
      </c>
      <c r="L4380" s="3" t="e">
        <f t="shared" si="206"/>
        <v>#N/A</v>
      </c>
    </row>
    <row r="4381" spans="1:12" x14ac:dyDescent="0.25">
      <c r="A4381" s="43" t="s">
        <v>47</v>
      </c>
      <c r="B4381" s="43" t="s">
        <v>395</v>
      </c>
      <c r="C4381" s="43" t="s">
        <v>755</v>
      </c>
      <c r="D4381" s="43" t="s">
        <v>374</v>
      </c>
      <c r="E4381" s="43" t="s">
        <v>2527</v>
      </c>
      <c r="F4381" s="43" t="s">
        <v>4222</v>
      </c>
      <c r="G4381" s="43" t="s">
        <v>4654</v>
      </c>
      <c r="H4381" s="76">
        <v>8</v>
      </c>
      <c r="I4381" s="229">
        <v>0.14124999999999999</v>
      </c>
      <c r="J4381" s="73">
        <f t="shared" si="204"/>
        <v>2.8084851963301196E-3</v>
      </c>
      <c r="K4381" s="73">
        <f t="shared" si="205"/>
        <v>1.1524678815706408</v>
      </c>
      <c r="L4381" s="3" t="e">
        <f t="shared" si="206"/>
        <v>#N/A</v>
      </c>
    </row>
    <row r="4382" spans="1:12" x14ac:dyDescent="0.25">
      <c r="A4382" s="43" t="s">
        <v>47</v>
      </c>
      <c r="B4382" s="43" t="s">
        <v>395</v>
      </c>
      <c r="C4382" s="43" t="s">
        <v>755</v>
      </c>
      <c r="D4382" s="43" t="s">
        <v>374</v>
      </c>
      <c r="E4382" s="43" t="s">
        <v>2527</v>
      </c>
      <c r="F4382" s="43" t="s">
        <v>4222</v>
      </c>
      <c r="G4382" s="43" t="s">
        <v>4654</v>
      </c>
      <c r="H4382" s="76">
        <v>17</v>
      </c>
      <c r="I4382" s="229">
        <v>0.12941176470588237</v>
      </c>
      <c r="J4382" s="73">
        <f t="shared" si="204"/>
        <v>2.5731046046543527E-3</v>
      </c>
      <c r="K4382" s="73">
        <f t="shared" si="205"/>
        <v>2.2437427782791239</v>
      </c>
      <c r="L4382" s="3" t="e">
        <f t="shared" si="206"/>
        <v>#N/A</v>
      </c>
    </row>
    <row r="4383" spans="1:12" x14ac:dyDescent="0.25">
      <c r="A4383" s="43" t="s">
        <v>47</v>
      </c>
      <c r="B4383" s="43" t="s">
        <v>395</v>
      </c>
      <c r="C4383" s="43" t="s">
        <v>755</v>
      </c>
      <c r="D4383" s="43" t="s">
        <v>374</v>
      </c>
      <c r="E4383" s="43" t="s">
        <v>2527</v>
      </c>
      <c r="F4383" s="43" t="s">
        <v>4222</v>
      </c>
      <c r="G4383" s="43" t="s">
        <v>4654</v>
      </c>
      <c r="H4383" s="76">
        <v>10</v>
      </c>
      <c r="I4383" s="229">
        <v>0.14799999999999999</v>
      </c>
      <c r="J4383" s="73">
        <f t="shared" si="204"/>
        <v>2.9426959933228866E-3</v>
      </c>
      <c r="K4383" s="73">
        <f t="shared" si="205"/>
        <v>1.5094269599332288</v>
      </c>
      <c r="L4383" s="3" t="e">
        <f t="shared" si="206"/>
        <v>#N/A</v>
      </c>
    </row>
    <row r="4384" spans="1:12" x14ac:dyDescent="0.25">
      <c r="A4384" s="43" t="s">
        <v>47</v>
      </c>
      <c r="B4384" s="43" t="s">
        <v>395</v>
      </c>
      <c r="C4384" s="43" t="s">
        <v>755</v>
      </c>
      <c r="D4384" s="43" t="s">
        <v>374</v>
      </c>
      <c r="E4384" s="43" t="s">
        <v>2527</v>
      </c>
      <c r="F4384" s="43" t="s">
        <v>4222</v>
      </c>
      <c r="G4384" s="43" t="s">
        <v>4654</v>
      </c>
      <c r="H4384" s="76">
        <v>26</v>
      </c>
      <c r="I4384" s="229">
        <v>0.13576923076923075</v>
      </c>
      <c r="J4384" s="73">
        <f t="shared" si="204"/>
        <v>2.6995106175753086E-3</v>
      </c>
      <c r="K4384" s="73">
        <f t="shared" si="205"/>
        <v>3.6001872760569578</v>
      </c>
      <c r="L4384" s="3" t="e">
        <f t="shared" si="206"/>
        <v>#N/A</v>
      </c>
    </row>
    <row r="4385" spans="1:12" x14ac:dyDescent="0.25">
      <c r="A4385" s="43" t="s">
        <v>47</v>
      </c>
      <c r="B4385" s="43" t="s">
        <v>395</v>
      </c>
      <c r="C4385" s="43" t="s">
        <v>755</v>
      </c>
      <c r="D4385" s="43" t="s">
        <v>374</v>
      </c>
      <c r="E4385" s="43" t="s">
        <v>2527</v>
      </c>
      <c r="F4385" s="43" t="s">
        <v>4222</v>
      </c>
      <c r="G4385" s="43" t="s">
        <v>4654</v>
      </c>
      <c r="H4385" s="76">
        <v>54</v>
      </c>
      <c r="I4385" s="229">
        <v>0.12962962962962962</v>
      </c>
      <c r="J4385" s="73">
        <f t="shared" si="204"/>
        <v>2.5774364305881136E-3</v>
      </c>
      <c r="K4385" s="73">
        <f t="shared" si="205"/>
        <v>7.1391815672517573</v>
      </c>
      <c r="L4385" s="3" t="e">
        <f t="shared" si="206"/>
        <v>#N/A</v>
      </c>
    </row>
    <row r="4386" spans="1:12" x14ac:dyDescent="0.25">
      <c r="A4386" s="43" t="s">
        <v>47</v>
      </c>
      <c r="B4386" s="43" t="s">
        <v>395</v>
      </c>
      <c r="C4386" s="43" t="s">
        <v>755</v>
      </c>
      <c r="D4386" s="43" t="s">
        <v>374</v>
      </c>
      <c r="E4386" s="43" t="s">
        <v>2527</v>
      </c>
      <c r="F4386" s="43" t="s">
        <v>4222</v>
      </c>
      <c r="G4386" s="43" t="s">
        <v>4654</v>
      </c>
      <c r="H4386" s="76">
        <v>13</v>
      </c>
      <c r="I4386" s="229">
        <v>0.14153846153846156</v>
      </c>
      <c r="J4386" s="73">
        <f t="shared" si="204"/>
        <v>2.8142207004751103E-3</v>
      </c>
      <c r="K4386" s="73">
        <f t="shared" si="205"/>
        <v>1.8765848691061766</v>
      </c>
      <c r="L4386" s="3" t="e">
        <f t="shared" si="206"/>
        <v>#N/A</v>
      </c>
    </row>
    <row r="4387" spans="1:12" x14ac:dyDescent="0.25">
      <c r="A4387" s="43" t="s">
        <v>47</v>
      </c>
      <c r="B4387" s="43" t="s">
        <v>395</v>
      </c>
      <c r="C4387" s="43" t="s">
        <v>755</v>
      </c>
      <c r="D4387" s="43" t="s">
        <v>374</v>
      </c>
      <c r="E4387" s="43" t="s">
        <v>2528</v>
      </c>
      <c r="F4387" s="43" t="s">
        <v>4223</v>
      </c>
      <c r="G4387" s="43" t="s">
        <v>4654</v>
      </c>
      <c r="H4387" s="76">
        <v>12</v>
      </c>
      <c r="I4387" s="229">
        <v>0.13583333333333333</v>
      </c>
      <c r="J4387" s="73">
        <f t="shared" si="204"/>
        <v>2.7007851740519736E-3</v>
      </c>
      <c r="K4387" s="73">
        <f t="shared" si="205"/>
        <v>1.6624094220886239</v>
      </c>
      <c r="L4387" s="3" t="e">
        <f t="shared" si="206"/>
        <v>#N/A</v>
      </c>
    </row>
    <row r="4388" spans="1:12" x14ac:dyDescent="0.25">
      <c r="A4388" s="43" t="s">
        <v>47</v>
      </c>
      <c r="B4388" s="43" t="s">
        <v>395</v>
      </c>
      <c r="C4388" s="43" t="s">
        <v>755</v>
      </c>
      <c r="D4388" s="43" t="s">
        <v>374</v>
      </c>
      <c r="E4388" s="43" t="s">
        <v>2528</v>
      </c>
      <c r="F4388" s="43" t="s">
        <v>4223</v>
      </c>
      <c r="G4388" s="43" t="s">
        <v>4654</v>
      </c>
      <c r="H4388" s="76">
        <v>9</v>
      </c>
      <c r="I4388" s="229">
        <v>0.13</v>
      </c>
      <c r="J4388" s="73">
        <f t="shared" si="204"/>
        <v>2.5848005346755087E-3</v>
      </c>
      <c r="K4388" s="73">
        <f t="shared" si="205"/>
        <v>1.1932632048120795</v>
      </c>
      <c r="L4388" s="3" t="e">
        <f t="shared" si="206"/>
        <v>#N/A</v>
      </c>
    </row>
    <row r="4389" spans="1:12" x14ac:dyDescent="0.25">
      <c r="A4389" s="43" t="s">
        <v>47</v>
      </c>
      <c r="B4389" s="43" t="s">
        <v>395</v>
      </c>
      <c r="C4389" s="43" t="s">
        <v>755</v>
      </c>
      <c r="D4389" s="43" t="s">
        <v>374</v>
      </c>
      <c r="E4389" s="43" t="s">
        <v>2528</v>
      </c>
      <c r="F4389" s="43" t="s">
        <v>4223</v>
      </c>
      <c r="G4389" s="43" t="s">
        <v>4654</v>
      </c>
      <c r="H4389" s="76">
        <v>17</v>
      </c>
      <c r="I4389" s="229">
        <v>0.14176470588235296</v>
      </c>
      <c r="J4389" s="73">
        <f t="shared" si="204"/>
        <v>2.8187191350986318E-3</v>
      </c>
      <c r="K4389" s="73">
        <f t="shared" si="205"/>
        <v>2.4579182252966767</v>
      </c>
      <c r="L4389" s="3" t="e">
        <f t="shared" si="206"/>
        <v>#N/A</v>
      </c>
    </row>
    <row r="4390" spans="1:12" x14ac:dyDescent="0.25">
      <c r="A4390" s="43" t="s">
        <v>47</v>
      </c>
      <c r="B4390" s="43" t="s">
        <v>395</v>
      </c>
      <c r="C4390" s="43" t="s">
        <v>755</v>
      </c>
      <c r="D4390" s="43" t="s">
        <v>374</v>
      </c>
      <c r="E4390" s="43" t="s">
        <v>2528</v>
      </c>
      <c r="F4390" s="43" t="s">
        <v>4223</v>
      </c>
      <c r="G4390" s="43" t="s">
        <v>4654</v>
      </c>
      <c r="H4390" s="76">
        <v>30</v>
      </c>
      <c r="I4390" s="229">
        <v>0.14166666666666666</v>
      </c>
      <c r="J4390" s="73">
        <f t="shared" si="204"/>
        <v>2.8167698134284385E-3</v>
      </c>
      <c r="K4390" s="73">
        <f t="shared" si="205"/>
        <v>4.3345030944028533</v>
      </c>
      <c r="L4390" s="3" t="e">
        <f t="shared" si="206"/>
        <v>#N/A</v>
      </c>
    </row>
    <row r="4391" spans="1:12" x14ac:dyDescent="0.25">
      <c r="A4391" s="43" t="s">
        <v>47</v>
      </c>
      <c r="B4391" s="43" t="s">
        <v>395</v>
      </c>
      <c r="C4391" s="43" t="s">
        <v>755</v>
      </c>
      <c r="D4391" s="43" t="s">
        <v>374</v>
      </c>
      <c r="E4391" s="43" t="s">
        <v>2528</v>
      </c>
      <c r="F4391" s="43" t="s">
        <v>4223</v>
      </c>
      <c r="G4391" s="43" t="s">
        <v>4654</v>
      </c>
      <c r="H4391" s="76">
        <v>7</v>
      </c>
      <c r="I4391" s="229">
        <v>0.14714285714285716</v>
      </c>
      <c r="J4391" s="73">
        <f t="shared" si="204"/>
        <v>2.9256533524349166E-3</v>
      </c>
      <c r="K4391" s="73">
        <f t="shared" si="205"/>
        <v>1.0504795734670445</v>
      </c>
      <c r="L4391" s="3" t="e">
        <f t="shared" si="206"/>
        <v>#N/A</v>
      </c>
    </row>
    <row r="4392" spans="1:12" x14ac:dyDescent="0.25">
      <c r="A4392" s="43" t="s">
        <v>47</v>
      </c>
      <c r="B4392" s="43" t="s">
        <v>395</v>
      </c>
      <c r="C4392" s="43" t="s">
        <v>755</v>
      </c>
      <c r="D4392" s="43" t="s">
        <v>374</v>
      </c>
      <c r="E4392" s="43" t="s">
        <v>2528</v>
      </c>
      <c r="F4392" s="43" t="s">
        <v>4223</v>
      </c>
      <c r="G4392" s="43" t="s">
        <v>4654</v>
      </c>
      <c r="H4392" s="76">
        <v>16</v>
      </c>
      <c r="I4392" s="229">
        <v>0.14749999999999999</v>
      </c>
      <c r="J4392" s="73">
        <f t="shared" si="204"/>
        <v>2.9327544528049035E-3</v>
      </c>
      <c r="K4392" s="73">
        <f t="shared" si="205"/>
        <v>2.4069240712448785</v>
      </c>
      <c r="L4392" s="3" t="e">
        <f t="shared" si="206"/>
        <v>#N/A</v>
      </c>
    </row>
    <row r="4393" spans="1:12" x14ac:dyDescent="0.25">
      <c r="A4393" s="43" t="s">
        <v>47</v>
      </c>
      <c r="B4393" s="43" t="s">
        <v>395</v>
      </c>
      <c r="C4393" s="43" t="s">
        <v>755</v>
      </c>
      <c r="D4393" s="43" t="s">
        <v>374</v>
      </c>
      <c r="E4393" s="43" t="s">
        <v>2528</v>
      </c>
      <c r="F4393" s="43" t="s">
        <v>4223</v>
      </c>
      <c r="G4393" s="43" t="s">
        <v>4654</v>
      </c>
      <c r="H4393" s="76">
        <v>18</v>
      </c>
      <c r="I4393" s="229">
        <v>0.14777777777777779</v>
      </c>
      <c r="J4393" s="73">
        <f t="shared" si="204"/>
        <v>2.93827753087045E-3</v>
      </c>
      <c r="K4393" s="73">
        <f t="shared" si="205"/>
        <v>2.7128889955556681</v>
      </c>
      <c r="L4393" s="3" t="e">
        <f t="shared" si="206"/>
        <v>#N/A</v>
      </c>
    </row>
    <row r="4394" spans="1:12" x14ac:dyDescent="0.25">
      <c r="A4394" s="43" t="s">
        <v>47</v>
      </c>
      <c r="B4394" s="43" t="s">
        <v>395</v>
      </c>
      <c r="C4394" s="43" t="s">
        <v>755</v>
      </c>
      <c r="D4394" s="43" t="s">
        <v>374</v>
      </c>
      <c r="E4394" s="43" t="s">
        <v>2528</v>
      </c>
      <c r="F4394" s="43" t="s">
        <v>4223</v>
      </c>
      <c r="G4394" s="43" t="s">
        <v>4654</v>
      </c>
      <c r="H4394" s="76">
        <v>21</v>
      </c>
      <c r="I4394" s="229">
        <v>0.13571428571428573</v>
      </c>
      <c r="J4394" s="73">
        <f t="shared" si="204"/>
        <v>2.6984181405953112E-3</v>
      </c>
      <c r="K4394" s="73">
        <f t="shared" si="205"/>
        <v>2.9066667809525022</v>
      </c>
      <c r="L4394" s="3" t="e">
        <f t="shared" si="206"/>
        <v>#N/A</v>
      </c>
    </row>
    <row r="4395" spans="1:12" x14ac:dyDescent="0.25">
      <c r="A4395" s="43" t="s">
        <v>47</v>
      </c>
      <c r="B4395" s="43" t="s">
        <v>395</v>
      </c>
      <c r="C4395" s="43" t="s">
        <v>755</v>
      </c>
      <c r="D4395" s="43" t="s">
        <v>374</v>
      </c>
      <c r="E4395" s="43" t="s">
        <v>2528</v>
      </c>
      <c r="F4395" s="43" t="s">
        <v>4223</v>
      </c>
      <c r="G4395" s="43" t="s">
        <v>4654</v>
      </c>
      <c r="H4395" s="76">
        <v>40</v>
      </c>
      <c r="I4395" s="229">
        <v>0.13574999999999998</v>
      </c>
      <c r="J4395" s="73">
        <f t="shared" si="204"/>
        <v>2.6991282506323095E-3</v>
      </c>
      <c r="K4395" s="73">
        <f t="shared" si="205"/>
        <v>5.5379651300252917</v>
      </c>
      <c r="L4395" s="3" t="e">
        <f t="shared" si="206"/>
        <v>#N/A</v>
      </c>
    </row>
    <row r="4396" spans="1:12" x14ac:dyDescent="0.25">
      <c r="A4396" s="43" t="s">
        <v>47</v>
      </c>
      <c r="B4396" s="43" t="s">
        <v>395</v>
      </c>
      <c r="C4396" s="43" t="s">
        <v>755</v>
      </c>
      <c r="D4396" s="43" t="s">
        <v>374</v>
      </c>
      <c r="E4396" s="43" t="s">
        <v>2528</v>
      </c>
      <c r="F4396" s="43" t="s">
        <v>4223</v>
      </c>
      <c r="G4396" s="43" t="s">
        <v>4654</v>
      </c>
      <c r="H4396" s="76">
        <v>16</v>
      </c>
      <c r="I4396" s="229">
        <v>0.135625</v>
      </c>
      <c r="J4396" s="73">
        <f t="shared" si="204"/>
        <v>2.6966428655028139E-3</v>
      </c>
      <c r="K4396" s="73">
        <f t="shared" si="205"/>
        <v>2.2131462858480448</v>
      </c>
      <c r="L4396" s="3" t="e">
        <f t="shared" si="206"/>
        <v>#N/A</v>
      </c>
    </row>
    <row r="4397" spans="1:12" x14ac:dyDescent="0.25">
      <c r="A4397" s="43" t="s">
        <v>47</v>
      </c>
      <c r="B4397" s="43" t="s">
        <v>395</v>
      </c>
      <c r="C4397" s="43" t="s">
        <v>755</v>
      </c>
      <c r="D4397" s="43" t="s">
        <v>374</v>
      </c>
      <c r="E4397" s="43" t="s">
        <v>2528</v>
      </c>
      <c r="F4397" s="43" t="s">
        <v>4223</v>
      </c>
      <c r="G4397" s="43" t="s">
        <v>4654</v>
      </c>
      <c r="H4397" s="76">
        <v>13</v>
      </c>
      <c r="I4397" s="229">
        <v>0.14153846153846156</v>
      </c>
      <c r="J4397" s="73">
        <f t="shared" si="204"/>
        <v>2.8142207004751103E-3</v>
      </c>
      <c r="K4397" s="73">
        <f t="shared" si="205"/>
        <v>1.8765848691061766</v>
      </c>
      <c r="L4397" s="3" t="e">
        <f t="shared" si="206"/>
        <v>#N/A</v>
      </c>
    </row>
    <row r="4398" spans="1:12" x14ac:dyDescent="0.25">
      <c r="A4398" s="43" t="s">
        <v>47</v>
      </c>
      <c r="B4398" s="43" t="s">
        <v>395</v>
      </c>
      <c r="C4398" s="43" t="s">
        <v>755</v>
      </c>
      <c r="D4398" s="43" t="s">
        <v>374</v>
      </c>
      <c r="E4398" s="43" t="s">
        <v>2528</v>
      </c>
      <c r="F4398" s="43" t="s">
        <v>4223</v>
      </c>
      <c r="G4398" s="43" t="s">
        <v>4654</v>
      </c>
      <c r="H4398" s="76">
        <v>25</v>
      </c>
      <c r="I4398" s="229">
        <v>0.1416</v>
      </c>
      <c r="J4398" s="73">
        <f t="shared" si="204"/>
        <v>2.8154442746927077E-3</v>
      </c>
      <c r="K4398" s="73">
        <f t="shared" si="205"/>
        <v>3.6103861068673178</v>
      </c>
      <c r="L4398" s="3" t="e">
        <f t="shared" si="206"/>
        <v>#N/A</v>
      </c>
    </row>
    <row r="4399" spans="1:12" x14ac:dyDescent="0.25">
      <c r="A4399" s="43" t="s">
        <v>47</v>
      </c>
      <c r="B4399" s="43" t="s">
        <v>395</v>
      </c>
      <c r="C4399" s="43" t="s">
        <v>756</v>
      </c>
      <c r="D4399" s="43" t="s">
        <v>55</v>
      </c>
      <c r="E4399" s="43" t="s">
        <v>2529</v>
      </c>
      <c r="F4399" s="43" t="s">
        <v>4224</v>
      </c>
      <c r="G4399" s="43" t="s">
        <v>4654</v>
      </c>
      <c r="H4399" s="76">
        <v>400</v>
      </c>
      <c r="I4399" s="229">
        <v>0.15970000000000001</v>
      </c>
      <c r="J4399" s="73">
        <f t="shared" si="204"/>
        <v>3.1753280414436825E-3</v>
      </c>
      <c r="K4399" s="73">
        <f t="shared" si="205"/>
        <v>65.150131216577478</v>
      </c>
      <c r="L4399" s="3" t="e">
        <f t="shared" si="206"/>
        <v>#N/A</v>
      </c>
    </row>
    <row r="4400" spans="1:12" x14ac:dyDescent="0.25">
      <c r="A4400" s="43" t="s">
        <v>47</v>
      </c>
      <c r="B4400" s="43" t="s">
        <v>395</v>
      </c>
      <c r="C4400" s="43" t="s">
        <v>756</v>
      </c>
      <c r="D4400" s="43" t="s">
        <v>55</v>
      </c>
      <c r="E4400" s="43" t="s">
        <v>2529</v>
      </c>
      <c r="F4400" s="43" t="s">
        <v>4224</v>
      </c>
      <c r="G4400" s="43" t="s">
        <v>4654</v>
      </c>
      <c r="H4400" s="76">
        <v>400</v>
      </c>
      <c r="I4400" s="229">
        <v>0.1426</v>
      </c>
      <c r="J4400" s="73">
        <f t="shared" si="204"/>
        <v>2.8353273557286734E-3</v>
      </c>
      <c r="K4400" s="73">
        <f t="shared" si="205"/>
        <v>58.17413094229147</v>
      </c>
      <c r="L4400" s="3" t="e">
        <f t="shared" si="206"/>
        <v>#N/A</v>
      </c>
    </row>
    <row r="4401" spans="1:12" x14ac:dyDescent="0.25">
      <c r="A4401" s="43" t="s">
        <v>47</v>
      </c>
      <c r="B4401" s="43" t="s">
        <v>395</v>
      </c>
      <c r="C4401" s="43" t="s">
        <v>756</v>
      </c>
      <c r="D4401" s="43" t="s">
        <v>55</v>
      </c>
      <c r="E4401" s="43" t="s">
        <v>2529</v>
      </c>
      <c r="F4401" s="43" t="s">
        <v>4224</v>
      </c>
      <c r="G4401" s="43" t="s">
        <v>4654</v>
      </c>
      <c r="H4401" s="76">
        <v>140</v>
      </c>
      <c r="I4401" s="229">
        <v>0.13121428571428573</v>
      </c>
      <c r="J4401" s="73">
        <f t="shared" si="204"/>
        <v>2.6089442759334668E-3</v>
      </c>
      <c r="K4401" s="73">
        <f t="shared" si="205"/>
        <v>18.73525219863069</v>
      </c>
      <c r="L4401" s="3" t="e">
        <f t="shared" si="206"/>
        <v>#N/A</v>
      </c>
    </row>
    <row r="4402" spans="1:12" x14ac:dyDescent="0.25">
      <c r="A4402" s="43" t="s">
        <v>47</v>
      </c>
      <c r="B4402" s="43" t="s">
        <v>395</v>
      </c>
      <c r="C4402" s="43" t="s">
        <v>756</v>
      </c>
      <c r="D4402" s="43" t="s">
        <v>55</v>
      </c>
      <c r="E4402" s="43" t="s">
        <v>2529</v>
      </c>
      <c r="F4402" s="43" t="s">
        <v>4224</v>
      </c>
      <c r="G4402" s="43" t="s">
        <v>4654</v>
      </c>
      <c r="H4402" s="76">
        <v>244</v>
      </c>
      <c r="I4402" s="229">
        <v>0.13118852459016392</v>
      </c>
      <c r="J4402" s="73">
        <f t="shared" si="204"/>
        <v>2.6084320654149755E-3</v>
      </c>
      <c r="K4402" s="73">
        <f t="shared" si="205"/>
        <v>32.646457423961252</v>
      </c>
      <c r="L4402" s="3" t="e">
        <f t="shared" si="206"/>
        <v>#N/A</v>
      </c>
    </row>
    <row r="4403" spans="1:12" x14ac:dyDescent="0.25">
      <c r="A4403" s="43" t="s">
        <v>47</v>
      </c>
      <c r="B4403" s="43" t="s">
        <v>395</v>
      </c>
      <c r="C4403" s="43" t="s">
        <v>756</v>
      </c>
      <c r="D4403" s="43" t="s">
        <v>55</v>
      </c>
      <c r="E4403" s="43" t="s">
        <v>2529</v>
      </c>
      <c r="F4403" s="43" t="s">
        <v>4224</v>
      </c>
      <c r="G4403" s="43" t="s">
        <v>4654</v>
      </c>
      <c r="H4403" s="76">
        <v>238</v>
      </c>
      <c r="I4403" s="229">
        <v>0.15399159663865544</v>
      </c>
      <c r="J4403" s="73">
        <f t="shared" si="204"/>
        <v>3.061827394824091E-3</v>
      </c>
      <c r="K4403" s="73">
        <f t="shared" si="205"/>
        <v>37.378714919968125</v>
      </c>
      <c r="L4403" s="3" t="e">
        <f t="shared" si="206"/>
        <v>#N/A</v>
      </c>
    </row>
    <row r="4404" spans="1:12" x14ac:dyDescent="0.25">
      <c r="A4404" s="43" t="s">
        <v>47</v>
      </c>
      <c r="B4404" s="43" t="s">
        <v>395</v>
      </c>
      <c r="C4404" s="43" t="s">
        <v>756</v>
      </c>
      <c r="D4404" s="43" t="s">
        <v>55</v>
      </c>
      <c r="E4404" s="43" t="s">
        <v>2529</v>
      </c>
      <c r="F4404" s="43" t="s">
        <v>4224</v>
      </c>
      <c r="G4404" s="43" t="s">
        <v>4654</v>
      </c>
      <c r="H4404" s="76">
        <v>300</v>
      </c>
      <c r="I4404" s="229">
        <v>0.154</v>
      </c>
      <c r="J4404" s="73">
        <f t="shared" si="204"/>
        <v>3.0619944795386793E-3</v>
      </c>
      <c r="K4404" s="73">
        <f t="shared" si="205"/>
        <v>47.118598343861599</v>
      </c>
      <c r="L4404" s="3" t="e">
        <f t="shared" si="206"/>
        <v>#N/A</v>
      </c>
    </row>
    <row r="4405" spans="1:12" x14ac:dyDescent="0.25">
      <c r="A4405" s="43" t="s">
        <v>47</v>
      </c>
      <c r="B4405" s="43" t="s">
        <v>395</v>
      </c>
      <c r="C4405" s="43" t="s">
        <v>756</v>
      </c>
      <c r="D4405" s="43" t="s">
        <v>55</v>
      </c>
      <c r="E4405" s="43" t="s">
        <v>2529</v>
      </c>
      <c r="F4405" s="43" t="s">
        <v>4224</v>
      </c>
      <c r="G4405" s="43" t="s">
        <v>4654</v>
      </c>
      <c r="H4405" s="76">
        <v>300</v>
      </c>
      <c r="I4405" s="229">
        <v>0.154</v>
      </c>
      <c r="J4405" s="73">
        <f t="shared" si="204"/>
        <v>3.0619944795386793E-3</v>
      </c>
      <c r="K4405" s="73">
        <f t="shared" si="205"/>
        <v>47.118598343861599</v>
      </c>
      <c r="L4405" s="3" t="e">
        <f t="shared" si="206"/>
        <v>#N/A</v>
      </c>
    </row>
    <row r="4406" spans="1:12" x14ac:dyDescent="0.25">
      <c r="A4406" s="43" t="s">
        <v>47</v>
      </c>
      <c r="B4406" s="43" t="s">
        <v>395</v>
      </c>
      <c r="C4406" s="43" t="s">
        <v>756</v>
      </c>
      <c r="D4406" s="43" t="s">
        <v>55</v>
      </c>
      <c r="E4406" s="43" t="s">
        <v>2529</v>
      </c>
      <c r="F4406" s="43" t="s">
        <v>4224</v>
      </c>
      <c r="G4406" s="43" t="s">
        <v>4654</v>
      </c>
      <c r="H4406" s="76">
        <v>883</v>
      </c>
      <c r="I4406" s="229">
        <v>0.15399773499433747</v>
      </c>
      <c r="J4406" s="73">
        <f t="shared" si="204"/>
        <v>3.0619494442475441E-3</v>
      </c>
      <c r="K4406" s="73">
        <f t="shared" si="205"/>
        <v>138.68370135927057</v>
      </c>
      <c r="L4406" s="3" t="e">
        <f t="shared" si="206"/>
        <v>#N/A</v>
      </c>
    </row>
    <row r="4407" spans="1:12" x14ac:dyDescent="0.25">
      <c r="A4407" s="43" t="s">
        <v>47</v>
      </c>
      <c r="B4407" s="43" t="s">
        <v>395</v>
      </c>
      <c r="C4407" s="43" t="s">
        <v>756</v>
      </c>
      <c r="D4407" s="43" t="s">
        <v>55</v>
      </c>
      <c r="E4407" s="43" t="s">
        <v>2529</v>
      </c>
      <c r="F4407" s="43" t="s">
        <v>4224</v>
      </c>
      <c r="G4407" s="43" t="s">
        <v>4654</v>
      </c>
      <c r="H4407" s="76">
        <v>954</v>
      </c>
      <c r="I4407" s="229">
        <v>0.15399371069182391</v>
      </c>
      <c r="J4407" s="73">
        <f t="shared" si="204"/>
        <v>3.0618694287145539E-3</v>
      </c>
      <c r="K4407" s="73">
        <f t="shared" si="205"/>
        <v>149.83102343499371</v>
      </c>
      <c r="L4407" s="3" t="e">
        <f t="shared" si="206"/>
        <v>#N/A</v>
      </c>
    </row>
    <row r="4408" spans="1:12" x14ac:dyDescent="0.25">
      <c r="A4408" s="43" t="s">
        <v>47</v>
      </c>
      <c r="B4408" s="43" t="s">
        <v>395</v>
      </c>
      <c r="C4408" s="43" t="s">
        <v>756</v>
      </c>
      <c r="D4408" s="43" t="s">
        <v>55</v>
      </c>
      <c r="E4408" s="43" t="s">
        <v>2529</v>
      </c>
      <c r="F4408" s="43" t="s">
        <v>4224</v>
      </c>
      <c r="G4408" s="43" t="s">
        <v>4654</v>
      </c>
      <c r="H4408" s="76">
        <v>527</v>
      </c>
      <c r="I4408" s="229">
        <v>0.16844402277039847</v>
      </c>
      <c r="J4408" s="73">
        <f t="shared" si="204"/>
        <v>3.3491861547678423E-3</v>
      </c>
      <c r="K4408" s="73">
        <f t="shared" si="205"/>
        <v>90.535021103562642</v>
      </c>
      <c r="L4408" s="3" t="e">
        <f t="shared" si="206"/>
        <v>#N/A</v>
      </c>
    </row>
    <row r="4409" spans="1:12" x14ac:dyDescent="0.25">
      <c r="A4409" s="43" t="s">
        <v>47</v>
      </c>
      <c r="B4409" s="43" t="s">
        <v>395</v>
      </c>
      <c r="C4409" s="43" t="s">
        <v>756</v>
      </c>
      <c r="D4409" s="43" t="s">
        <v>55</v>
      </c>
      <c r="E4409" s="43" t="s">
        <v>2529</v>
      </c>
      <c r="F4409" s="43" t="s">
        <v>4224</v>
      </c>
      <c r="G4409" s="43" t="s">
        <v>4654</v>
      </c>
      <c r="H4409" s="76">
        <v>871</v>
      </c>
      <c r="I4409" s="229">
        <v>0.15399540757749713</v>
      </c>
      <c r="J4409" s="73">
        <f t="shared" si="204"/>
        <v>3.0619031680299033E-3</v>
      </c>
      <c r="K4409" s="73">
        <f t="shared" si="205"/>
        <v>136.79691765935405</v>
      </c>
      <c r="L4409" s="3" t="e">
        <f t="shared" si="206"/>
        <v>#N/A</v>
      </c>
    </row>
    <row r="4410" spans="1:12" x14ac:dyDescent="0.25">
      <c r="A4410" s="43" t="s">
        <v>47</v>
      </c>
      <c r="B4410" s="43" t="s">
        <v>395</v>
      </c>
      <c r="C4410" s="43" t="s">
        <v>756</v>
      </c>
      <c r="D4410" s="43" t="s">
        <v>55</v>
      </c>
      <c r="E4410" s="43" t="s">
        <v>2529</v>
      </c>
      <c r="F4410" s="43" t="s">
        <v>4224</v>
      </c>
      <c r="G4410" s="43" t="s">
        <v>4654</v>
      </c>
      <c r="H4410" s="76">
        <v>256</v>
      </c>
      <c r="I4410" s="229">
        <v>0.15398437500000001</v>
      </c>
      <c r="J4410" s="73">
        <f t="shared" si="204"/>
        <v>3.0616838063974926E-3</v>
      </c>
      <c r="K4410" s="73">
        <f t="shared" si="205"/>
        <v>40.203791054437758</v>
      </c>
      <c r="L4410" s="3" t="e">
        <f t="shared" si="206"/>
        <v>#N/A</v>
      </c>
    </row>
    <row r="4411" spans="1:12" x14ac:dyDescent="0.25">
      <c r="A4411" s="43" t="s">
        <v>47</v>
      </c>
      <c r="B4411" s="43" t="s">
        <v>395</v>
      </c>
      <c r="C4411" s="43" t="s">
        <v>756</v>
      </c>
      <c r="D4411" s="43" t="s">
        <v>55</v>
      </c>
      <c r="E4411" s="43" t="s">
        <v>2529</v>
      </c>
      <c r="F4411" s="43" t="s">
        <v>4224</v>
      </c>
      <c r="G4411" s="43" t="s">
        <v>4654</v>
      </c>
      <c r="H4411" s="76">
        <v>10</v>
      </c>
      <c r="I4411" s="229">
        <v>0.13199999999999998</v>
      </c>
      <c r="J4411" s="73">
        <f t="shared" si="204"/>
        <v>2.6245666967474389E-3</v>
      </c>
      <c r="K4411" s="73">
        <f t="shared" si="205"/>
        <v>1.3462456669674741</v>
      </c>
      <c r="L4411" s="3" t="e">
        <f t="shared" si="206"/>
        <v>#N/A</v>
      </c>
    </row>
    <row r="4412" spans="1:12" x14ac:dyDescent="0.25">
      <c r="A4412" s="43" t="s">
        <v>47</v>
      </c>
      <c r="B4412" s="43" t="s">
        <v>395</v>
      </c>
      <c r="C4412" s="43" t="s">
        <v>756</v>
      </c>
      <c r="D4412" s="43" t="s">
        <v>55</v>
      </c>
      <c r="E4412" s="43" t="s">
        <v>2529</v>
      </c>
      <c r="F4412" s="43" t="s">
        <v>4224</v>
      </c>
      <c r="G4412" s="43" t="s">
        <v>4654</v>
      </c>
      <c r="H4412" s="76">
        <v>873</v>
      </c>
      <c r="I4412" s="229">
        <v>0.13689576174112258</v>
      </c>
      <c r="J4412" s="73">
        <f t="shared" si="204"/>
        <v>2.7219095241789591E-3</v>
      </c>
      <c r="K4412" s="73">
        <f t="shared" si="205"/>
        <v>121.88622701460827</v>
      </c>
      <c r="L4412" s="3" t="e">
        <f t="shared" si="206"/>
        <v>#N/A</v>
      </c>
    </row>
    <row r="4413" spans="1:12" x14ac:dyDescent="0.25">
      <c r="A4413" s="43" t="s">
        <v>47</v>
      </c>
      <c r="B4413" s="43" t="s">
        <v>395</v>
      </c>
      <c r="C4413" s="43" t="s">
        <v>756</v>
      </c>
      <c r="D4413" s="43" t="s">
        <v>55</v>
      </c>
      <c r="E4413" s="43" t="s">
        <v>2529</v>
      </c>
      <c r="F4413" s="43" t="s">
        <v>4224</v>
      </c>
      <c r="G4413" s="43" t="s">
        <v>4654</v>
      </c>
      <c r="H4413" s="76">
        <v>1679</v>
      </c>
      <c r="I4413" s="229">
        <v>0.14830256104824299</v>
      </c>
      <c r="J4413" s="73">
        <f t="shared" si="204"/>
        <v>2.9487118391634285E-3</v>
      </c>
      <c r="K4413" s="73">
        <f t="shared" si="205"/>
        <v>253.95088717795537</v>
      </c>
      <c r="L4413" s="3" t="e">
        <f t="shared" si="206"/>
        <v>#N/A</v>
      </c>
    </row>
    <row r="4414" spans="1:12" x14ac:dyDescent="0.25">
      <c r="A4414" s="43" t="s">
        <v>47</v>
      </c>
      <c r="B4414" s="43" t="s">
        <v>395</v>
      </c>
      <c r="C4414" s="43" t="s">
        <v>756</v>
      </c>
      <c r="D4414" s="43" t="s">
        <v>55</v>
      </c>
      <c r="E4414" s="43" t="s">
        <v>2529</v>
      </c>
      <c r="F4414" s="43" t="s">
        <v>4224</v>
      </c>
      <c r="G4414" s="43" t="s">
        <v>4654</v>
      </c>
      <c r="H4414" s="76">
        <v>899</v>
      </c>
      <c r="I4414" s="229">
        <v>0.13689655172413787</v>
      </c>
      <c r="J4414" s="73">
        <f t="shared" si="204"/>
        <v>2.7219252314752687E-3</v>
      </c>
      <c r="K4414" s="73">
        <f t="shared" si="205"/>
        <v>125.51701078309621</v>
      </c>
      <c r="L4414" s="3" t="e">
        <f t="shared" si="206"/>
        <v>#N/A</v>
      </c>
    </row>
    <row r="4415" spans="1:12" x14ac:dyDescent="0.25">
      <c r="A4415" s="43" t="s">
        <v>47</v>
      </c>
      <c r="B4415" s="43" t="s">
        <v>395</v>
      </c>
      <c r="C4415" s="43" t="s">
        <v>756</v>
      </c>
      <c r="D4415" s="43" t="s">
        <v>55</v>
      </c>
      <c r="E4415" s="43" t="s">
        <v>2529</v>
      </c>
      <c r="F4415" s="43" t="s">
        <v>4224</v>
      </c>
      <c r="G4415" s="43" t="s">
        <v>4654</v>
      </c>
      <c r="H4415" s="76">
        <v>187</v>
      </c>
      <c r="I4415" s="229">
        <v>0.14256684491978611</v>
      </c>
      <c r="J4415" s="73">
        <f t="shared" si="204"/>
        <v>2.8346681305820264E-3</v>
      </c>
      <c r="K4415" s="73">
        <f t="shared" si="205"/>
        <v>27.19008294041884</v>
      </c>
      <c r="L4415" s="3" t="e">
        <f t="shared" si="206"/>
        <v>#N/A</v>
      </c>
    </row>
    <row r="4416" spans="1:12" x14ac:dyDescent="0.25">
      <c r="A4416" s="43" t="s">
        <v>47</v>
      </c>
      <c r="B4416" s="43" t="s">
        <v>395</v>
      </c>
      <c r="C4416" s="43" t="s">
        <v>756</v>
      </c>
      <c r="D4416" s="43" t="s">
        <v>55</v>
      </c>
      <c r="E4416" s="43" t="s">
        <v>2529</v>
      </c>
      <c r="F4416" s="43" t="s">
        <v>4224</v>
      </c>
      <c r="G4416" s="43" t="s">
        <v>4654</v>
      </c>
      <c r="H4416" s="76">
        <v>901</v>
      </c>
      <c r="I4416" s="229">
        <v>0.13119866814650388</v>
      </c>
      <c r="J4416" s="73">
        <f t="shared" si="204"/>
        <v>2.6086337505676757E-3</v>
      </c>
      <c r="K4416" s="73">
        <f t="shared" si="205"/>
        <v>120.56037900926147</v>
      </c>
      <c r="L4416" s="3" t="e">
        <f t="shared" si="206"/>
        <v>#N/A</v>
      </c>
    </row>
    <row r="4417" spans="1:12" x14ac:dyDescent="0.25">
      <c r="A4417" s="43" t="s">
        <v>47</v>
      </c>
      <c r="B4417" s="43" t="s">
        <v>395</v>
      </c>
      <c r="C4417" s="43" t="s">
        <v>756</v>
      </c>
      <c r="D4417" s="43" t="s">
        <v>55</v>
      </c>
      <c r="E4417" s="43" t="s">
        <v>2529</v>
      </c>
      <c r="F4417" s="43" t="s">
        <v>4224</v>
      </c>
      <c r="G4417" s="43" t="s">
        <v>4654</v>
      </c>
      <c r="H4417" s="76">
        <v>581</v>
      </c>
      <c r="I4417" s="229">
        <v>0.14278829604130808</v>
      </c>
      <c r="J4417" s="73">
        <f t="shared" si="204"/>
        <v>2.8390712611767533E-3</v>
      </c>
      <c r="K4417" s="73">
        <f t="shared" si="205"/>
        <v>84.609500402743677</v>
      </c>
      <c r="L4417" s="3" t="e">
        <f t="shared" si="206"/>
        <v>#N/A</v>
      </c>
    </row>
    <row r="4418" spans="1:12" x14ac:dyDescent="0.25">
      <c r="A4418" s="43" t="s">
        <v>47</v>
      </c>
      <c r="B4418" s="43" t="s">
        <v>395</v>
      </c>
      <c r="C4418" s="43" t="s">
        <v>756</v>
      </c>
      <c r="D4418" s="43" t="s">
        <v>55</v>
      </c>
      <c r="E4418" s="43" t="s">
        <v>2529</v>
      </c>
      <c r="F4418" s="43" t="s">
        <v>4224</v>
      </c>
      <c r="G4418" s="43" t="s">
        <v>4654</v>
      </c>
      <c r="H4418" s="76">
        <v>1397</v>
      </c>
      <c r="I4418" s="229">
        <v>0.13120257695060844</v>
      </c>
      <c r="J4418" s="73">
        <f t="shared" si="204"/>
        <v>2.6087114696364405E-3</v>
      </c>
      <c r="K4418" s="73">
        <f t="shared" si="205"/>
        <v>186.93436992308207</v>
      </c>
      <c r="L4418" s="3" t="e">
        <f t="shared" si="206"/>
        <v>#N/A</v>
      </c>
    </row>
    <row r="4419" spans="1:12" x14ac:dyDescent="0.25">
      <c r="A4419" s="43" t="s">
        <v>47</v>
      </c>
      <c r="B4419" s="43" t="s">
        <v>395</v>
      </c>
      <c r="C4419" s="43" t="s">
        <v>756</v>
      </c>
      <c r="D4419" s="43" t="s">
        <v>55</v>
      </c>
      <c r="E4419" s="43" t="s">
        <v>2529</v>
      </c>
      <c r="F4419" s="43" t="s">
        <v>4224</v>
      </c>
      <c r="G4419" s="43" t="s">
        <v>4654</v>
      </c>
      <c r="H4419" s="76">
        <v>62</v>
      </c>
      <c r="I4419" s="229">
        <v>0.11338709677419355</v>
      </c>
      <c r="J4419" s="73">
        <f t="shared" si="204"/>
        <v>2.254484833594147E-3</v>
      </c>
      <c r="K4419" s="73">
        <f t="shared" si="205"/>
        <v>7.1697780596828373</v>
      </c>
      <c r="L4419" s="3" t="e">
        <f t="shared" si="206"/>
        <v>#N/A</v>
      </c>
    </row>
    <row r="4420" spans="1:12" x14ac:dyDescent="0.25">
      <c r="A4420" s="43" t="s">
        <v>47</v>
      </c>
      <c r="B4420" s="43" t="s">
        <v>395</v>
      </c>
      <c r="C4420" s="43" t="s">
        <v>756</v>
      </c>
      <c r="D4420" s="43" t="s">
        <v>55</v>
      </c>
      <c r="E4420" s="43" t="s">
        <v>2529</v>
      </c>
      <c r="F4420" s="43" t="s">
        <v>4224</v>
      </c>
      <c r="G4420" s="43" t="s">
        <v>4654</v>
      </c>
      <c r="H4420" s="76">
        <v>819</v>
      </c>
      <c r="I4420" s="229">
        <v>0.14260073260073261</v>
      </c>
      <c r="J4420" s="73">
        <f t="shared" si="204"/>
        <v>2.8353419220884068E-3</v>
      </c>
      <c r="K4420" s="73">
        <f t="shared" si="205"/>
        <v>119.11214503419041</v>
      </c>
      <c r="L4420" s="3" t="e">
        <f t="shared" si="206"/>
        <v>#N/A</v>
      </c>
    </row>
    <row r="4421" spans="1:12" x14ac:dyDescent="0.25">
      <c r="A4421" s="43" t="s">
        <v>47</v>
      </c>
      <c r="B4421" s="43" t="s">
        <v>395</v>
      </c>
      <c r="C4421" s="43" t="s">
        <v>756</v>
      </c>
      <c r="D4421" s="43" t="s">
        <v>55</v>
      </c>
      <c r="E4421" s="43" t="s">
        <v>2529</v>
      </c>
      <c r="F4421" s="43" t="s">
        <v>4224</v>
      </c>
      <c r="G4421" s="43" t="s">
        <v>4654</v>
      </c>
      <c r="H4421" s="76">
        <v>200</v>
      </c>
      <c r="I4421" s="229">
        <v>0.15970000000000001</v>
      </c>
      <c r="J4421" s="73">
        <f t="shared" si="204"/>
        <v>3.1753280414436825E-3</v>
      </c>
      <c r="K4421" s="73">
        <f t="shared" si="205"/>
        <v>32.575065608288739</v>
      </c>
      <c r="L4421" s="3" t="e">
        <f t="shared" si="206"/>
        <v>#N/A</v>
      </c>
    </row>
    <row r="4422" spans="1:12" x14ac:dyDescent="0.25">
      <c r="A4422" s="43" t="s">
        <v>47</v>
      </c>
      <c r="B4422" s="43" t="s">
        <v>395</v>
      </c>
      <c r="C4422" s="43" t="s">
        <v>756</v>
      </c>
      <c r="D4422" s="43" t="s">
        <v>55</v>
      </c>
      <c r="E4422" s="43" t="s">
        <v>2529</v>
      </c>
      <c r="F4422" s="43" t="s">
        <v>4224</v>
      </c>
      <c r="G4422" s="43" t="s">
        <v>4654</v>
      </c>
      <c r="H4422" s="76">
        <v>408</v>
      </c>
      <c r="I4422" s="229">
        <v>0.12553921568627452</v>
      </c>
      <c r="J4422" s="73">
        <f t="shared" si="204"/>
        <v>2.4961063986817414E-3</v>
      </c>
      <c r="K4422" s="73">
        <f t="shared" si="205"/>
        <v>52.23841141066216</v>
      </c>
      <c r="L4422" s="3" t="e">
        <f t="shared" si="206"/>
        <v>#N/A</v>
      </c>
    </row>
    <row r="4423" spans="1:12" x14ac:dyDescent="0.25">
      <c r="A4423" s="43" t="s">
        <v>47</v>
      </c>
      <c r="B4423" s="43" t="s">
        <v>395</v>
      </c>
      <c r="C4423" s="43" t="s">
        <v>756</v>
      </c>
      <c r="D4423" s="43" t="s">
        <v>55</v>
      </c>
      <c r="E4423" s="43" t="s">
        <v>2529</v>
      </c>
      <c r="F4423" s="43" t="s">
        <v>4224</v>
      </c>
      <c r="G4423" s="43" t="s">
        <v>4654</v>
      </c>
      <c r="H4423" s="76">
        <v>864</v>
      </c>
      <c r="I4423" s="229">
        <v>0.14260416666666667</v>
      </c>
      <c r="J4423" s="73">
        <f t="shared" ref="J4423:J4486" si="207">I4423*$J$5</f>
        <v>2.8354102018996563E-3</v>
      </c>
      <c r="K4423" s="73">
        <f t="shared" ref="K4423:K4486" si="208">(I4423+J4423)*H4423</f>
        <v>125.65979441444129</v>
      </c>
      <c r="L4423" s="3" t="e">
        <f t="shared" ref="L4423:L4486" si="209">MATCH(C4423,$C$7237:$C$7264,0)</f>
        <v>#N/A</v>
      </c>
    </row>
    <row r="4424" spans="1:12" x14ac:dyDescent="0.25">
      <c r="A4424" s="43" t="s">
        <v>47</v>
      </c>
      <c r="B4424" s="43" t="s">
        <v>395</v>
      </c>
      <c r="C4424" s="43" t="s">
        <v>756</v>
      </c>
      <c r="D4424" s="43" t="s">
        <v>55</v>
      </c>
      <c r="E4424" s="43" t="s">
        <v>2529</v>
      </c>
      <c r="F4424" s="43" t="s">
        <v>4224</v>
      </c>
      <c r="G4424" s="43" t="s">
        <v>4654</v>
      </c>
      <c r="H4424" s="76">
        <v>103</v>
      </c>
      <c r="I4424" s="229">
        <v>0.12825242718446603</v>
      </c>
      <c r="J4424" s="73">
        <f t="shared" si="207"/>
        <v>2.5500534027679961E-3</v>
      </c>
      <c r="K4424" s="73">
        <f t="shared" si="208"/>
        <v>13.472655500485105</v>
      </c>
      <c r="L4424" s="3" t="e">
        <f t="shared" si="209"/>
        <v>#N/A</v>
      </c>
    </row>
    <row r="4425" spans="1:12" x14ac:dyDescent="0.25">
      <c r="A4425" s="43" t="s">
        <v>47</v>
      </c>
      <c r="B4425" s="43" t="s">
        <v>395</v>
      </c>
      <c r="C4425" s="43" t="s">
        <v>756</v>
      </c>
      <c r="D4425" s="43" t="s">
        <v>55</v>
      </c>
      <c r="E4425" s="43" t="s">
        <v>2529</v>
      </c>
      <c r="F4425" s="43" t="s">
        <v>4224</v>
      </c>
      <c r="G4425" s="43" t="s">
        <v>4654</v>
      </c>
      <c r="H4425" s="76">
        <v>380</v>
      </c>
      <c r="I4425" s="229">
        <v>0.10773684210526316</v>
      </c>
      <c r="J4425" s="73">
        <f t="shared" si="207"/>
        <v>2.1421403621379618E-3</v>
      </c>
      <c r="K4425" s="73">
        <f t="shared" si="208"/>
        <v>41.754013337612427</v>
      </c>
      <c r="L4425" s="3" t="e">
        <f t="shared" si="209"/>
        <v>#N/A</v>
      </c>
    </row>
    <row r="4426" spans="1:12" x14ac:dyDescent="0.25">
      <c r="A4426" s="43" t="s">
        <v>47</v>
      </c>
      <c r="B4426" s="43" t="s">
        <v>395</v>
      </c>
      <c r="C4426" s="43" t="s">
        <v>756</v>
      </c>
      <c r="D4426" s="43" t="s">
        <v>55</v>
      </c>
      <c r="E4426" s="43" t="s">
        <v>2529</v>
      </c>
      <c r="F4426" s="43" t="s">
        <v>4224</v>
      </c>
      <c r="G4426" s="43" t="s">
        <v>4654</v>
      </c>
      <c r="H4426" s="76">
        <v>2274</v>
      </c>
      <c r="I4426" s="229">
        <v>0.1476824978012313</v>
      </c>
      <c r="J4426" s="73">
        <f t="shared" si="207"/>
        <v>2.9363830713756713E-3</v>
      </c>
      <c r="K4426" s="73">
        <f t="shared" si="208"/>
        <v>342.50733510430825</v>
      </c>
      <c r="L4426" s="3" t="e">
        <f t="shared" si="209"/>
        <v>#N/A</v>
      </c>
    </row>
    <row r="4427" spans="1:12" x14ac:dyDescent="0.25">
      <c r="A4427" s="43" t="s">
        <v>47</v>
      </c>
      <c r="B4427" s="43" t="s">
        <v>395</v>
      </c>
      <c r="C4427" s="43" t="s">
        <v>756</v>
      </c>
      <c r="D4427" s="43" t="s">
        <v>55</v>
      </c>
      <c r="E4427" s="43" t="s">
        <v>2529</v>
      </c>
      <c r="F4427" s="43" t="s">
        <v>4224</v>
      </c>
      <c r="G4427" s="43" t="s">
        <v>4654</v>
      </c>
      <c r="H4427" s="76">
        <v>11380</v>
      </c>
      <c r="I4427" s="229">
        <v>0.13690070298769771</v>
      </c>
      <c r="J4427" s="73">
        <f t="shared" si="207"/>
        <v>2.7220077713850312E-3</v>
      </c>
      <c r="K4427" s="73">
        <f t="shared" si="208"/>
        <v>1588.9064484383616</v>
      </c>
      <c r="L4427" s="3" t="e">
        <f t="shared" si="209"/>
        <v>#N/A</v>
      </c>
    </row>
    <row r="4428" spans="1:12" x14ac:dyDescent="0.25">
      <c r="A4428" s="43" t="s">
        <v>47</v>
      </c>
      <c r="B4428" s="43" t="s">
        <v>395</v>
      </c>
      <c r="C4428" s="43" t="s">
        <v>756</v>
      </c>
      <c r="D4428" s="43" t="s">
        <v>55</v>
      </c>
      <c r="E4428" s="43" t="s">
        <v>2529</v>
      </c>
      <c r="F4428" s="43" t="s">
        <v>4224</v>
      </c>
      <c r="G4428" s="43" t="s">
        <v>4654</v>
      </c>
      <c r="H4428" s="76">
        <v>33</v>
      </c>
      <c r="I4428" s="229">
        <v>0.13121212121212122</v>
      </c>
      <c r="J4428" s="73">
        <f t="shared" si="207"/>
        <v>2.6089012389615275E-3</v>
      </c>
      <c r="K4428" s="73">
        <f t="shared" si="208"/>
        <v>4.4160937408857306</v>
      </c>
      <c r="L4428" s="3" t="e">
        <f t="shared" si="209"/>
        <v>#N/A</v>
      </c>
    </row>
    <row r="4429" spans="1:12" x14ac:dyDescent="0.25">
      <c r="A4429" s="43" t="s">
        <v>47</v>
      </c>
      <c r="B4429" s="43" t="s">
        <v>395</v>
      </c>
      <c r="C4429" s="43" t="s">
        <v>756</v>
      </c>
      <c r="D4429" s="43" t="s">
        <v>55</v>
      </c>
      <c r="E4429" s="43" t="s">
        <v>2529</v>
      </c>
      <c r="F4429" s="43" t="s">
        <v>4224</v>
      </c>
      <c r="G4429" s="43" t="s">
        <v>4654</v>
      </c>
      <c r="H4429" s="76">
        <v>476</v>
      </c>
      <c r="I4429" s="229">
        <v>0.13119747899159664</v>
      </c>
      <c r="J4429" s="73">
        <f t="shared" si="207"/>
        <v>2.6086101065042906E-3</v>
      </c>
      <c r="K4429" s="73">
        <f t="shared" si="208"/>
        <v>63.691698410696041</v>
      </c>
      <c r="L4429" s="3" t="e">
        <f t="shared" si="209"/>
        <v>#N/A</v>
      </c>
    </row>
    <row r="4430" spans="1:12" x14ac:dyDescent="0.25">
      <c r="A4430" s="43" t="s">
        <v>47</v>
      </c>
      <c r="B4430" s="43" t="s">
        <v>395</v>
      </c>
      <c r="C4430" s="43" t="s">
        <v>756</v>
      </c>
      <c r="D4430" s="43" t="s">
        <v>55</v>
      </c>
      <c r="E4430" s="43" t="s">
        <v>2529</v>
      </c>
      <c r="F4430" s="43" t="s">
        <v>4224</v>
      </c>
      <c r="G4430" s="43" t="s">
        <v>4654</v>
      </c>
      <c r="H4430" s="76">
        <v>835</v>
      </c>
      <c r="I4430" s="229">
        <v>0.14829940119760479</v>
      </c>
      <c r="J4430" s="73">
        <f t="shared" si="207"/>
        <v>2.9486490115971276E-3</v>
      </c>
      <c r="K4430" s="73">
        <f t="shared" si="208"/>
        <v>126.29212192468361</v>
      </c>
      <c r="L4430" s="3" t="e">
        <f t="shared" si="209"/>
        <v>#N/A</v>
      </c>
    </row>
    <row r="4431" spans="1:12" x14ac:dyDescent="0.25">
      <c r="A4431" s="43" t="s">
        <v>47</v>
      </c>
      <c r="B4431" s="43" t="s">
        <v>395</v>
      </c>
      <c r="C4431" s="43" t="s">
        <v>756</v>
      </c>
      <c r="D4431" s="43" t="s">
        <v>55</v>
      </c>
      <c r="E4431" s="43" t="s">
        <v>2529</v>
      </c>
      <c r="F4431" s="43" t="s">
        <v>4224</v>
      </c>
      <c r="G4431" s="43" t="s">
        <v>4654</v>
      </c>
      <c r="H4431" s="76">
        <v>29</v>
      </c>
      <c r="I4431" s="229">
        <v>0.12068965517241373</v>
      </c>
      <c r="J4431" s="73">
        <f t="shared" si="207"/>
        <v>2.3996821939958287E-3</v>
      </c>
      <c r="K4431" s="73">
        <f t="shared" si="208"/>
        <v>3.5695907836258773</v>
      </c>
      <c r="L4431" s="3" t="e">
        <f t="shared" si="209"/>
        <v>#N/A</v>
      </c>
    </row>
    <row r="4432" spans="1:12" x14ac:dyDescent="0.25">
      <c r="A4432" s="43" t="s">
        <v>47</v>
      </c>
      <c r="B4432" s="43" t="s">
        <v>395</v>
      </c>
      <c r="C4432" s="43" t="s">
        <v>756</v>
      </c>
      <c r="D4432" s="43" t="s">
        <v>55</v>
      </c>
      <c r="E4432" s="43" t="s">
        <v>2529</v>
      </c>
      <c r="F4432" s="43" t="s">
        <v>4224</v>
      </c>
      <c r="G4432" s="43" t="s">
        <v>4654</v>
      </c>
      <c r="H4432" s="76">
        <v>95</v>
      </c>
      <c r="I4432" s="229">
        <v>0.14789473684210527</v>
      </c>
      <c r="J4432" s="73">
        <f t="shared" si="207"/>
        <v>2.9406030374243639E-3</v>
      </c>
      <c r="K4432" s="73">
        <f t="shared" si="208"/>
        <v>14.329357288555315</v>
      </c>
      <c r="L4432" s="3" t="e">
        <f t="shared" si="209"/>
        <v>#N/A</v>
      </c>
    </row>
    <row r="4433" spans="1:12" x14ac:dyDescent="0.25">
      <c r="A4433" s="43" t="s">
        <v>47</v>
      </c>
      <c r="B4433" s="43" t="s">
        <v>395</v>
      </c>
      <c r="C4433" s="43" t="s">
        <v>756</v>
      </c>
      <c r="D4433" s="43" t="s">
        <v>55</v>
      </c>
      <c r="E4433" s="43" t="s">
        <v>2529</v>
      </c>
      <c r="F4433" s="43" t="s">
        <v>4224</v>
      </c>
      <c r="G4433" s="43" t="s">
        <v>4654</v>
      </c>
      <c r="H4433" s="76">
        <v>87</v>
      </c>
      <c r="I4433" s="229">
        <v>0.11413793103448276</v>
      </c>
      <c r="J4433" s="73">
        <f t="shared" si="207"/>
        <v>2.2694137320360564E-3</v>
      </c>
      <c r="K4433" s="73">
        <f t="shared" si="208"/>
        <v>10.127438994687138</v>
      </c>
      <c r="L4433" s="3" t="e">
        <f t="shared" si="209"/>
        <v>#N/A</v>
      </c>
    </row>
    <row r="4434" spans="1:12" x14ac:dyDescent="0.25">
      <c r="A4434" s="43" t="s">
        <v>47</v>
      </c>
      <c r="B4434" s="43" t="s">
        <v>395</v>
      </c>
      <c r="C4434" s="43" t="s">
        <v>756</v>
      </c>
      <c r="D4434" s="43" t="s">
        <v>55</v>
      </c>
      <c r="E4434" s="43" t="s">
        <v>2529</v>
      </c>
      <c r="F4434" s="43" t="s">
        <v>4224</v>
      </c>
      <c r="G4434" s="43" t="s">
        <v>4654</v>
      </c>
      <c r="H4434" s="76">
        <v>499</v>
      </c>
      <c r="I4434" s="229">
        <v>0.12561122244488979</v>
      </c>
      <c r="J4434" s="73">
        <f t="shared" si="207"/>
        <v>2.4975381148984259E-3</v>
      </c>
      <c r="K4434" s="73">
        <f t="shared" si="208"/>
        <v>63.926271519334314</v>
      </c>
      <c r="L4434" s="3" t="e">
        <f t="shared" si="209"/>
        <v>#N/A</v>
      </c>
    </row>
    <row r="4435" spans="1:12" x14ac:dyDescent="0.25">
      <c r="A4435" s="43" t="s">
        <v>47</v>
      </c>
      <c r="B4435" s="43" t="s">
        <v>395</v>
      </c>
      <c r="C4435" s="43" t="s">
        <v>756</v>
      </c>
      <c r="D4435" s="43" t="s">
        <v>55</v>
      </c>
      <c r="E4435" s="43" t="s">
        <v>2529</v>
      </c>
      <c r="F4435" s="43" t="s">
        <v>4224</v>
      </c>
      <c r="G4435" s="43" t="s">
        <v>4654</v>
      </c>
      <c r="H4435" s="76">
        <v>852</v>
      </c>
      <c r="I4435" s="229">
        <v>0.11480046948356808</v>
      </c>
      <c r="J4435" s="73">
        <f t="shared" si="207"/>
        <v>2.2825870377086626E-3</v>
      </c>
      <c r="K4435" s="73">
        <f t="shared" si="208"/>
        <v>99.754764156127777</v>
      </c>
      <c r="L4435" s="3" t="e">
        <f t="shared" si="209"/>
        <v>#N/A</v>
      </c>
    </row>
    <row r="4436" spans="1:12" x14ac:dyDescent="0.25">
      <c r="A4436" s="43" t="s">
        <v>47</v>
      </c>
      <c r="B4436" s="43" t="s">
        <v>395</v>
      </c>
      <c r="C4436" s="43" t="s">
        <v>756</v>
      </c>
      <c r="D4436" s="43" t="s">
        <v>55</v>
      </c>
      <c r="E4436" s="43" t="s">
        <v>2529</v>
      </c>
      <c r="F4436" s="43" t="s">
        <v>4224</v>
      </c>
      <c r="G4436" s="43" t="s">
        <v>4654</v>
      </c>
      <c r="H4436" s="76">
        <v>774</v>
      </c>
      <c r="I4436" s="229">
        <v>0.15863049095607235</v>
      </c>
      <c r="J4436" s="73">
        <f t="shared" si="207"/>
        <v>3.1540629064545707E-3</v>
      </c>
      <c r="K4436" s="73">
        <f t="shared" si="208"/>
        <v>125.22124468959582</v>
      </c>
      <c r="L4436" s="3" t="e">
        <f t="shared" si="209"/>
        <v>#N/A</v>
      </c>
    </row>
    <row r="4437" spans="1:12" x14ac:dyDescent="0.25">
      <c r="A4437" s="43" t="s">
        <v>47</v>
      </c>
      <c r="B4437" s="43" t="s">
        <v>395</v>
      </c>
      <c r="C4437" s="43" t="s">
        <v>756</v>
      </c>
      <c r="D4437" s="43" t="s">
        <v>55</v>
      </c>
      <c r="E4437" s="43" t="s">
        <v>2529</v>
      </c>
      <c r="F4437" s="43" t="s">
        <v>4224</v>
      </c>
      <c r="G4437" s="43" t="s">
        <v>4654</v>
      </c>
      <c r="H4437" s="76">
        <v>71</v>
      </c>
      <c r="I4437" s="229">
        <v>0.14957746478873241</v>
      </c>
      <c r="J4437" s="73">
        <f t="shared" si="207"/>
        <v>2.9740608535486351E-3</v>
      </c>
      <c r="K4437" s="73">
        <f t="shared" si="208"/>
        <v>10.831158320601952</v>
      </c>
      <c r="L4437" s="3" t="e">
        <f t="shared" si="209"/>
        <v>#N/A</v>
      </c>
    </row>
    <row r="4438" spans="1:12" x14ac:dyDescent="0.25">
      <c r="A4438" s="43" t="s">
        <v>47</v>
      </c>
      <c r="B4438" s="43" t="s">
        <v>395</v>
      </c>
      <c r="C4438" s="43" t="s">
        <v>756</v>
      </c>
      <c r="D4438" s="43" t="s">
        <v>55</v>
      </c>
      <c r="E4438" s="43" t="s">
        <v>2529</v>
      </c>
      <c r="F4438" s="43" t="s">
        <v>4224</v>
      </c>
      <c r="G4438" s="43" t="s">
        <v>4654</v>
      </c>
      <c r="H4438" s="76">
        <v>2378</v>
      </c>
      <c r="I4438" s="229">
        <v>0.13690075693860387</v>
      </c>
      <c r="J4438" s="73">
        <f t="shared" si="207"/>
        <v>2.72200884409527E-3</v>
      </c>
      <c r="K4438" s="73">
        <f t="shared" si="208"/>
        <v>332.02293703125855</v>
      </c>
      <c r="L4438" s="3" t="e">
        <f t="shared" si="209"/>
        <v>#N/A</v>
      </c>
    </row>
    <row r="4439" spans="1:12" x14ac:dyDescent="0.25">
      <c r="A4439" s="43" t="s">
        <v>47</v>
      </c>
      <c r="B4439" s="43" t="s">
        <v>395</v>
      </c>
      <c r="C4439" s="43" t="s">
        <v>756</v>
      </c>
      <c r="D4439" s="43" t="s">
        <v>55</v>
      </c>
      <c r="E4439" s="43" t="s">
        <v>2529</v>
      </c>
      <c r="F4439" s="43" t="s">
        <v>4224</v>
      </c>
      <c r="G4439" s="43" t="s">
        <v>4654</v>
      </c>
      <c r="H4439" s="76">
        <v>55</v>
      </c>
      <c r="I4439" s="229">
        <v>0.12563636363636363</v>
      </c>
      <c r="J4439" s="73">
        <f t="shared" si="207"/>
        <v>2.4980379992458408E-3</v>
      </c>
      <c r="K4439" s="73">
        <f t="shared" si="208"/>
        <v>7.0473920899585201</v>
      </c>
      <c r="L4439" s="3" t="e">
        <f t="shared" si="209"/>
        <v>#N/A</v>
      </c>
    </row>
    <row r="4440" spans="1:12" x14ac:dyDescent="0.25">
      <c r="A4440" s="43" t="s">
        <v>47</v>
      </c>
      <c r="B4440" s="43" t="s">
        <v>395</v>
      </c>
      <c r="C4440" s="43" t="s">
        <v>756</v>
      </c>
      <c r="D4440" s="43" t="s">
        <v>55</v>
      </c>
      <c r="E4440" s="43" t="s">
        <v>2529</v>
      </c>
      <c r="F4440" s="43" t="s">
        <v>4224</v>
      </c>
      <c r="G4440" s="43" t="s">
        <v>4654</v>
      </c>
      <c r="H4440" s="76">
        <v>92</v>
      </c>
      <c r="I4440" s="229">
        <v>0.11978260869565217</v>
      </c>
      <c r="J4440" s="73">
        <f t="shared" si="207"/>
        <v>2.381647315394992E-3</v>
      </c>
      <c r="K4440" s="73">
        <f t="shared" si="208"/>
        <v>11.23911155301634</v>
      </c>
      <c r="L4440" s="3" t="e">
        <f t="shared" si="209"/>
        <v>#N/A</v>
      </c>
    </row>
    <row r="4441" spans="1:12" x14ac:dyDescent="0.25">
      <c r="A4441" s="43" t="s">
        <v>47</v>
      </c>
      <c r="B4441" s="43" t="s">
        <v>395</v>
      </c>
      <c r="C4441" s="43" t="s">
        <v>756</v>
      </c>
      <c r="D4441" s="43" t="s">
        <v>55</v>
      </c>
      <c r="E4441" s="43" t="s">
        <v>2529</v>
      </c>
      <c r="F4441" s="43" t="s">
        <v>4224</v>
      </c>
      <c r="G4441" s="43" t="s">
        <v>4654</v>
      </c>
      <c r="H4441" s="76">
        <v>12</v>
      </c>
      <c r="I4441" s="229">
        <v>0.14249999999999999</v>
      </c>
      <c r="J4441" s="73">
        <f t="shared" si="207"/>
        <v>2.8333390476250764E-3</v>
      </c>
      <c r="K4441" s="73">
        <f t="shared" si="208"/>
        <v>1.7440000685715009</v>
      </c>
      <c r="L4441" s="3" t="e">
        <f t="shared" si="209"/>
        <v>#N/A</v>
      </c>
    </row>
    <row r="4442" spans="1:12" x14ac:dyDescent="0.25">
      <c r="A4442" s="43" t="s">
        <v>47</v>
      </c>
      <c r="B4442" s="43" t="s">
        <v>395</v>
      </c>
      <c r="C4442" s="43" t="s">
        <v>756</v>
      </c>
      <c r="D4442" s="43" t="s">
        <v>55</v>
      </c>
      <c r="E4442" s="43" t="s">
        <v>2529</v>
      </c>
      <c r="F4442" s="43" t="s">
        <v>4224</v>
      </c>
      <c r="G4442" s="43" t="s">
        <v>4654</v>
      </c>
      <c r="H4442" s="76">
        <v>1663</v>
      </c>
      <c r="I4442" s="229">
        <v>0.13120264582080576</v>
      </c>
      <c r="J4442" s="73">
        <f t="shared" si="207"/>
        <v>2.6087128389881546E-3</v>
      </c>
      <c r="K4442" s="73">
        <f t="shared" si="208"/>
        <v>222.52828945123727</v>
      </c>
      <c r="L4442" s="3" t="e">
        <f t="shared" si="209"/>
        <v>#N/A</v>
      </c>
    </row>
    <row r="4443" spans="1:12" x14ac:dyDescent="0.25">
      <c r="A4443" s="43" t="s">
        <v>47</v>
      </c>
      <c r="B4443" s="43" t="s">
        <v>395</v>
      </c>
      <c r="C4443" s="43" t="s">
        <v>756</v>
      </c>
      <c r="D4443" s="43" t="s">
        <v>55</v>
      </c>
      <c r="E4443" s="43" t="s">
        <v>2529</v>
      </c>
      <c r="F4443" s="43" t="s">
        <v>4224</v>
      </c>
      <c r="G4443" s="43" t="s">
        <v>4654</v>
      </c>
      <c r="H4443" s="76">
        <v>290</v>
      </c>
      <c r="I4443" s="229">
        <v>0.13068965517241379</v>
      </c>
      <c r="J4443" s="73">
        <f t="shared" si="207"/>
        <v>2.5985130043554845E-3</v>
      </c>
      <c r="K4443" s="73">
        <f t="shared" si="208"/>
        <v>38.653568771263089</v>
      </c>
      <c r="L4443" s="3" t="e">
        <f t="shared" si="209"/>
        <v>#N/A</v>
      </c>
    </row>
    <row r="4444" spans="1:12" x14ac:dyDescent="0.25">
      <c r="A4444" s="43" t="s">
        <v>47</v>
      </c>
      <c r="B4444" s="43" t="s">
        <v>395</v>
      </c>
      <c r="C4444" s="43" t="s">
        <v>756</v>
      </c>
      <c r="D4444" s="43" t="s">
        <v>55</v>
      </c>
      <c r="E4444" s="43" t="s">
        <v>2529</v>
      </c>
      <c r="F4444" s="43" t="s">
        <v>4224</v>
      </c>
      <c r="G4444" s="43" t="s">
        <v>4654</v>
      </c>
      <c r="H4444" s="76">
        <v>82</v>
      </c>
      <c r="I4444" s="229">
        <v>0.11975609756097562</v>
      </c>
      <c r="J4444" s="73">
        <f t="shared" si="207"/>
        <v>2.3811201923558626E-3</v>
      </c>
      <c r="K4444" s="73">
        <f t="shared" si="208"/>
        <v>10.015251855773181</v>
      </c>
      <c r="L4444" s="3" t="e">
        <f t="shared" si="209"/>
        <v>#N/A</v>
      </c>
    </row>
    <row r="4445" spans="1:12" x14ac:dyDescent="0.25">
      <c r="A4445" s="43" t="s">
        <v>47</v>
      </c>
      <c r="B4445" s="43" t="s">
        <v>395</v>
      </c>
      <c r="C4445" s="43" t="s">
        <v>756</v>
      </c>
      <c r="D4445" s="43" t="s">
        <v>55</v>
      </c>
      <c r="E4445" s="43" t="s">
        <v>2529</v>
      </c>
      <c r="F4445" s="43" t="s">
        <v>4224</v>
      </c>
      <c r="G4445" s="43" t="s">
        <v>4654</v>
      </c>
      <c r="H4445" s="76">
        <v>59</v>
      </c>
      <c r="I4445" s="229">
        <v>0.13677966101694916</v>
      </c>
      <c r="J4445" s="73">
        <f t="shared" si="207"/>
        <v>2.7196010840718847E-3</v>
      </c>
      <c r="K4445" s="73">
        <f t="shared" si="208"/>
        <v>8.2304564639602411</v>
      </c>
      <c r="L4445" s="3" t="e">
        <f t="shared" si="209"/>
        <v>#N/A</v>
      </c>
    </row>
    <row r="4446" spans="1:12" x14ac:dyDescent="0.25">
      <c r="A4446" s="43" t="s">
        <v>47</v>
      </c>
      <c r="B4446" s="43" t="s">
        <v>395</v>
      </c>
      <c r="C4446" s="43" t="s">
        <v>756</v>
      </c>
      <c r="D4446" s="43" t="s">
        <v>55</v>
      </c>
      <c r="E4446" s="43" t="s">
        <v>2529</v>
      </c>
      <c r="F4446" s="43" t="s">
        <v>4224</v>
      </c>
      <c r="G4446" s="43" t="s">
        <v>4654</v>
      </c>
      <c r="H4446" s="76">
        <v>204</v>
      </c>
      <c r="I4446" s="229">
        <v>0.15970588235294117</v>
      </c>
      <c r="J4446" s="73">
        <f t="shared" si="207"/>
        <v>3.1754450007438939E-3</v>
      </c>
      <c r="K4446" s="73">
        <f t="shared" si="208"/>
        <v>33.227790780151757</v>
      </c>
      <c r="L4446" s="3" t="e">
        <f t="shared" si="209"/>
        <v>#N/A</v>
      </c>
    </row>
    <row r="4447" spans="1:12" x14ac:dyDescent="0.25">
      <c r="A4447" s="43" t="s">
        <v>47</v>
      </c>
      <c r="B4447" s="43" t="s">
        <v>395</v>
      </c>
      <c r="C4447" s="43" t="s">
        <v>756</v>
      </c>
      <c r="D4447" s="43" t="s">
        <v>55</v>
      </c>
      <c r="E4447" s="43" t="s">
        <v>2529</v>
      </c>
      <c r="F4447" s="43" t="s">
        <v>4224</v>
      </c>
      <c r="G4447" s="43" t="s">
        <v>4654</v>
      </c>
      <c r="H4447" s="76">
        <v>362</v>
      </c>
      <c r="I4447" s="229">
        <v>0.14259668508287293</v>
      </c>
      <c r="J4447" s="73">
        <f t="shared" si="207"/>
        <v>2.8352614449628083E-3</v>
      </c>
      <c r="K4447" s="73">
        <f t="shared" si="208"/>
        <v>52.646364643076545</v>
      </c>
      <c r="L4447" s="3" t="e">
        <f t="shared" si="209"/>
        <v>#N/A</v>
      </c>
    </row>
    <row r="4448" spans="1:12" x14ac:dyDescent="0.25">
      <c r="A4448" s="43" t="s">
        <v>47</v>
      </c>
      <c r="B4448" s="43" t="s">
        <v>395</v>
      </c>
      <c r="C4448" s="43" t="s">
        <v>756</v>
      </c>
      <c r="D4448" s="43" t="s">
        <v>55</v>
      </c>
      <c r="E4448" s="43" t="s">
        <v>2529</v>
      </c>
      <c r="F4448" s="43" t="s">
        <v>4224</v>
      </c>
      <c r="G4448" s="43" t="s">
        <v>4654</v>
      </c>
      <c r="H4448" s="76">
        <v>789</v>
      </c>
      <c r="I4448" s="229">
        <v>0.1596958174904943</v>
      </c>
      <c r="J4448" s="73">
        <f t="shared" si="207"/>
        <v>3.175244880268247E-3</v>
      </c>
      <c r="K4448" s="73">
        <f t="shared" si="208"/>
        <v>128.50526821053165</v>
      </c>
      <c r="L4448" s="3" t="e">
        <f t="shared" si="209"/>
        <v>#N/A</v>
      </c>
    </row>
    <row r="4449" spans="1:12" x14ac:dyDescent="0.25">
      <c r="A4449" s="43" t="s">
        <v>47</v>
      </c>
      <c r="B4449" s="43" t="s">
        <v>395</v>
      </c>
      <c r="C4449" s="43" t="s">
        <v>756</v>
      </c>
      <c r="D4449" s="43" t="s">
        <v>55</v>
      </c>
      <c r="E4449" s="43" t="s">
        <v>2529</v>
      </c>
      <c r="F4449" s="43" t="s">
        <v>4224</v>
      </c>
      <c r="G4449" s="43" t="s">
        <v>4654</v>
      </c>
      <c r="H4449" s="76">
        <v>128</v>
      </c>
      <c r="I4449" s="229">
        <v>0.12546874999999999</v>
      </c>
      <c r="J4449" s="73">
        <f t="shared" si="207"/>
        <v>2.4947053237312899E-3</v>
      </c>
      <c r="K4449" s="73">
        <f t="shared" si="208"/>
        <v>16.379322281437602</v>
      </c>
      <c r="L4449" s="3" t="e">
        <f t="shared" si="209"/>
        <v>#N/A</v>
      </c>
    </row>
    <row r="4450" spans="1:12" x14ac:dyDescent="0.25">
      <c r="A4450" s="43" t="s">
        <v>47</v>
      </c>
      <c r="B4450" s="43" t="s">
        <v>395</v>
      </c>
      <c r="C4450" s="43" t="s">
        <v>756</v>
      </c>
      <c r="D4450" s="43" t="s">
        <v>55</v>
      </c>
      <c r="E4450" s="43" t="s">
        <v>2529</v>
      </c>
      <c r="F4450" s="43" t="s">
        <v>4224</v>
      </c>
      <c r="G4450" s="43" t="s">
        <v>4654</v>
      </c>
      <c r="H4450" s="76">
        <v>653</v>
      </c>
      <c r="I4450" s="229">
        <v>0.1559571209800919</v>
      </c>
      <c r="J4450" s="73">
        <f t="shared" si="207"/>
        <v>3.1009080745830345E-3</v>
      </c>
      <c r="K4450" s="73">
        <f t="shared" si="208"/>
        <v>103.86489297270275</v>
      </c>
      <c r="L4450" s="3" t="e">
        <f t="shared" si="209"/>
        <v>#N/A</v>
      </c>
    </row>
    <row r="4451" spans="1:12" x14ac:dyDescent="0.25">
      <c r="A4451" s="43" t="s">
        <v>47</v>
      </c>
      <c r="B4451" s="43" t="s">
        <v>395</v>
      </c>
      <c r="C4451" s="43" t="s">
        <v>756</v>
      </c>
      <c r="D4451" s="43" t="s">
        <v>55</v>
      </c>
      <c r="E4451" s="43" t="s">
        <v>2529</v>
      </c>
      <c r="F4451" s="43" t="s">
        <v>4224</v>
      </c>
      <c r="G4451" s="43" t="s">
        <v>4654</v>
      </c>
      <c r="H4451" s="76">
        <v>937</v>
      </c>
      <c r="I4451" s="229">
        <v>0.15400213447171826</v>
      </c>
      <c r="J4451" s="73">
        <f t="shared" si="207"/>
        <v>3.0620369194128225E-3</v>
      </c>
      <c r="K4451" s="73">
        <f t="shared" si="208"/>
        <v>147.16912859348983</v>
      </c>
      <c r="L4451" s="3" t="e">
        <f t="shared" si="209"/>
        <v>#N/A</v>
      </c>
    </row>
    <row r="4452" spans="1:12" x14ac:dyDescent="0.25">
      <c r="A4452" s="43" t="s">
        <v>47</v>
      </c>
      <c r="B4452" s="43" t="s">
        <v>395</v>
      </c>
      <c r="C4452" s="43" t="s">
        <v>756</v>
      </c>
      <c r="D4452" s="43" t="s">
        <v>55</v>
      </c>
      <c r="E4452" s="43" t="s">
        <v>2529</v>
      </c>
      <c r="F4452" s="43" t="s">
        <v>4224</v>
      </c>
      <c r="G4452" s="43" t="s">
        <v>4654</v>
      </c>
      <c r="H4452" s="76">
        <v>742</v>
      </c>
      <c r="I4452" s="229">
        <v>0.16623989218328844</v>
      </c>
      <c r="J4452" s="73">
        <f t="shared" si="207"/>
        <v>3.3053612476904833E-3</v>
      </c>
      <c r="K4452" s="73">
        <f t="shared" si="208"/>
        <v>125.80257804578636</v>
      </c>
      <c r="L4452" s="3" t="e">
        <f t="shared" si="209"/>
        <v>#N/A</v>
      </c>
    </row>
    <row r="4453" spans="1:12" x14ac:dyDescent="0.25">
      <c r="A4453" s="43" t="s">
        <v>47</v>
      </c>
      <c r="B4453" s="43" t="s">
        <v>395</v>
      </c>
      <c r="C4453" s="43" t="s">
        <v>756</v>
      </c>
      <c r="D4453" s="43" t="s">
        <v>55</v>
      </c>
      <c r="E4453" s="43" t="s">
        <v>2529</v>
      </c>
      <c r="F4453" s="43" t="s">
        <v>4224</v>
      </c>
      <c r="G4453" s="43" t="s">
        <v>4654</v>
      </c>
      <c r="H4453" s="76">
        <v>172</v>
      </c>
      <c r="I4453" s="229">
        <v>0.15401162790697676</v>
      </c>
      <c r="J4453" s="73">
        <f t="shared" si="207"/>
        <v>3.0622256781553769E-3</v>
      </c>
      <c r="K4453" s="73">
        <f t="shared" si="208"/>
        <v>27.016702816642724</v>
      </c>
      <c r="L4453" s="3" t="e">
        <f t="shared" si="209"/>
        <v>#N/A</v>
      </c>
    </row>
    <row r="4454" spans="1:12" x14ac:dyDescent="0.25">
      <c r="A4454" s="43" t="s">
        <v>47</v>
      </c>
      <c r="B4454" s="43" t="s">
        <v>395</v>
      </c>
      <c r="C4454" s="43" t="s">
        <v>756</v>
      </c>
      <c r="D4454" s="43" t="s">
        <v>55</v>
      </c>
      <c r="E4454" s="43" t="s">
        <v>2529</v>
      </c>
      <c r="F4454" s="43" t="s">
        <v>4224</v>
      </c>
      <c r="G4454" s="43" t="s">
        <v>4654</v>
      </c>
      <c r="H4454" s="76">
        <v>12</v>
      </c>
      <c r="I4454" s="229">
        <v>0.14249999999999999</v>
      </c>
      <c r="J4454" s="73">
        <f t="shared" si="207"/>
        <v>2.8333390476250764E-3</v>
      </c>
      <c r="K4454" s="73">
        <f t="shared" si="208"/>
        <v>1.7440000685715009</v>
      </c>
      <c r="L4454" s="3" t="e">
        <f t="shared" si="209"/>
        <v>#N/A</v>
      </c>
    </row>
    <row r="4455" spans="1:12" x14ac:dyDescent="0.25">
      <c r="A4455" s="43" t="s">
        <v>47</v>
      </c>
      <c r="B4455" s="43" t="s">
        <v>395</v>
      </c>
      <c r="C4455" s="43" t="s">
        <v>756</v>
      </c>
      <c r="D4455" s="43" t="s">
        <v>55</v>
      </c>
      <c r="E4455" s="43" t="s">
        <v>2529</v>
      </c>
      <c r="F4455" s="43" t="s">
        <v>4224</v>
      </c>
      <c r="G4455" s="43" t="s">
        <v>4654</v>
      </c>
      <c r="H4455" s="76">
        <v>16</v>
      </c>
      <c r="I4455" s="229">
        <v>0.14249999999999999</v>
      </c>
      <c r="J4455" s="73">
        <f t="shared" si="207"/>
        <v>2.8333390476250764E-3</v>
      </c>
      <c r="K4455" s="73">
        <f t="shared" si="208"/>
        <v>2.3253334247620012</v>
      </c>
      <c r="L4455" s="3" t="e">
        <f t="shared" si="209"/>
        <v>#N/A</v>
      </c>
    </row>
    <row r="4456" spans="1:12" x14ac:dyDescent="0.25">
      <c r="A4456" s="43" t="s">
        <v>47</v>
      </c>
      <c r="B4456" s="43" t="s">
        <v>395</v>
      </c>
      <c r="C4456" s="43" t="s">
        <v>756</v>
      </c>
      <c r="D4456" s="43" t="s">
        <v>55</v>
      </c>
      <c r="E4456" s="43" t="s">
        <v>2529</v>
      </c>
      <c r="F4456" s="43" t="s">
        <v>4224</v>
      </c>
      <c r="G4456" s="43" t="s">
        <v>4654</v>
      </c>
      <c r="H4456" s="76">
        <v>550</v>
      </c>
      <c r="I4456" s="229">
        <v>0.14830909090909089</v>
      </c>
      <c r="J4456" s="73">
        <f t="shared" si="207"/>
        <v>2.9488416729158209E-3</v>
      </c>
      <c r="K4456" s="73">
        <f t="shared" si="208"/>
        <v>83.191862920103688</v>
      </c>
      <c r="L4456" s="3" t="e">
        <f t="shared" si="209"/>
        <v>#N/A</v>
      </c>
    </row>
    <row r="4457" spans="1:12" x14ac:dyDescent="0.25">
      <c r="A4457" s="43" t="s">
        <v>47</v>
      </c>
      <c r="B4457" s="43" t="s">
        <v>395</v>
      </c>
      <c r="C4457" s="43" t="s">
        <v>756</v>
      </c>
      <c r="D4457" s="43" t="s">
        <v>55</v>
      </c>
      <c r="E4457" s="43" t="s">
        <v>2529</v>
      </c>
      <c r="F4457" s="43" t="s">
        <v>4224</v>
      </c>
      <c r="G4457" s="43" t="s">
        <v>4654</v>
      </c>
      <c r="H4457" s="76">
        <v>644</v>
      </c>
      <c r="I4457" s="229">
        <v>0.17055900621118014</v>
      </c>
      <c r="J4457" s="73">
        <f t="shared" si="207"/>
        <v>3.3912385419106292E-3</v>
      </c>
      <c r="K4457" s="73">
        <f t="shared" si="208"/>
        <v>112.02395762099044</v>
      </c>
      <c r="L4457" s="3" t="e">
        <f t="shared" si="209"/>
        <v>#N/A</v>
      </c>
    </row>
    <row r="4458" spans="1:12" x14ac:dyDescent="0.25">
      <c r="A4458" s="43" t="s">
        <v>47</v>
      </c>
      <c r="B4458" s="43" t="s">
        <v>395</v>
      </c>
      <c r="C4458" s="43" t="s">
        <v>756</v>
      </c>
      <c r="D4458" s="43" t="s">
        <v>55</v>
      </c>
      <c r="E4458" s="43" t="s">
        <v>2529</v>
      </c>
      <c r="F4458" s="43" t="s">
        <v>4224</v>
      </c>
      <c r="G4458" s="43" t="s">
        <v>4654</v>
      </c>
      <c r="H4458" s="76">
        <v>902</v>
      </c>
      <c r="I4458" s="229">
        <v>0.12549889135254988</v>
      </c>
      <c r="J4458" s="73">
        <f t="shared" si="207"/>
        <v>2.4953046266865727E-3</v>
      </c>
      <c r="K4458" s="73">
        <f t="shared" si="208"/>
        <v>115.45076477327127</v>
      </c>
      <c r="L4458" s="3" t="e">
        <f t="shared" si="209"/>
        <v>#N/A</v>
      </c>
    </row>
    <row r="4459" spans="1:12" x14ac:dyDescent="0.25">
      <c r="A4459" s="43" t="s">
        <v>47</v>
      </c>
      <c r="B4459" s="43" t="s">
        <v>395</v>
      </c>
      <c r="C4459" s="43" t="s">
        <v>756</v>
      </c>
      <c r="D4459" s="43" t="s">
        <v>55</v>
      </c>
      <c r="E4459" s="43" t="s">
        <v>2529</v>
      </c>
      <c r="F4459" s="43" t="s">
        <v>4224</v>
      </c>
      <c r="G4459" s="43" t="s">
        <v>4654</v>
      </c>
      <c r="H4459" s="76">
        <v>1610</v>
      </c>
      <c r="I4459" s="229">
        <v>0.13690062111801241</v>
      </c>
      <c r="J4459" s="73">
        <f t="shared" si="207"/>
        <v>2.7220061435634436E-3</v>
      </c>
      <c r="K4459" s="73">
        <f t="shared" si="208"/>
        <v>224.79242989113712</v>
      </c>
      <c r="L4459" s="3" t="e">
        <f t="shared" si="209"/>
        <v>#N/A</v>
      </c>
    </row>
    <row r="4460" spans="1:12" x14ac:dyDescent="0.25">
      <c r="A4460" s="43" t="s">
        <v>47</v>
      </c>
      <c r="B4460" s="43" t="s">
        <v>395</v>
      </c>
      <c r="C4460" s="43" t="s">
        <v>756</v>
      </c>
      <c r="D4460" s="43" t="s">
        <v>55</v>
      </c>
      <c r="E4460" s="43" t="s">
        <v>2529</v>
      </c>
      <c r="F4460" s="43" t="s">
        <v>4224</v>
      </c>
      <c r="G4460" s="43" t="s">
        <v>4654</v>
      </c>
      <c r="H4460" s="76">
        <v>836</v>
      </c>
      <c r="I4460" s="229">
        <v>0.13088516746411483</v>
      </c>
      <c r="J4460" s="73">
        <f t="shared" si="207"/>
        <v>2.6024003910949038E-3</v>
      </c>
      <c r="K4460" s="73">
        <f t="shared" si="208"/>
        <v>111.59560672695534</v>
      </c>
      <c r="L4460" s="3" t="e">
        <f t="shared" si="209"/>
        <v>#N/A</v>
      </c>
    </row>
    <row r="4461" spans="1:12" x14ac:dyDescent="0.25">
      <c r="A4461" s="43" t="s">
        <v>47</v>
      </c>
      <c r="B4461" s="43" t="s">
        <v>395</v>
      </c>
      <c r="C4461" s="43" t="s">
        <v>756</v>
      </c>
      <c r="D4461" s="43" t="s">
        <v>55</v>
      </c>
      <c r="E4461" s="43" t="s">
        <v>2529</v>
      </c>
      <c r="F4461" s="43" t="s">
        <v>4224</v>
      </c>
      <c r="G4461" s="43" t="s">
        <v>4654</v>
      </c>
      <c r="H4461" s="76">
        <v>246</v>
      </c>
      <c r="I4461" s="229">
        <v>0.14260162601626017</v>
      </c>
      <c r="J4461" s="73">
        <f t="shared" si="207"/>
        <v>2.83535968594174E-3</v>
      </c>
      <c r="K4461" s="73">
        <f t="shared" si="208"/>
        <v>35.77749848274167</v>
      </c>
      <c r="L4461" s="3" t="e">
        <f t="shared" si="209"/>
        <v>#N/A</v>
      </c>
    </row>
    <row r="4462" spans="1:12" x14ac:dyDescent="0.25">
      <c r="A4462" s="43" t="s">
        <v>47</v>
      </c>
      <c r="B4462" s="43" t="s">
        <v>395</v>
      </c>
      <c r="C4462" s="43" t="s">
        <v>756</v>
      </c>
      <c r="D4462" s="43" t="s">
        <v>55</v>
      </c>
      <c r="E4462" s="43" t="s">
        <v>2529</v>
      </c>
      <c r="F4462" s="43" t="s">
        <v>4224</v>
      </c>
      <c r="G4462" s="43" t="s">
        <v>4654</v>
      </c>
      <c r="H4462" s="76">
        <v>434</v>
      </c>
      <c r="I4462" s="229">
        <v>0.13691244239631334</v>
      </c>
      <c r="J4462" s="73">
        <f t="shared" si="207"/>
        <v>2.7222411869978497E-3</v>
      </c>
      <c r="K4462" s="73">
        <f t="shared" si="208"/>
        <v>60.601452675157056</v>
      </c>
      <c r="L4462" s="3" t="e">
        <f t="shared" si="209"/>
        <v>#N/A</v>
      </c>
    </row>
    <row r="4463" spans="1:12" x14ac:dyDescent="0.25">
      <c r="A4463" s="43" t="s">
        <v>47</v>
      </c>
      <c r="B4463" s="43" t="s">
        <v>395</v>
      </c>
      <c r="C4463" s="43" t="s">
        <v>756</v>
      </c>
      <c r="D4463" s="43" t="s">
        <v>55</v>
      </c>
      <c r="E4463" s="43" t="s">
        <v>2529</v>
      </c>
      <c r="F4463" s="43" t="s">
        <v>4224</v>
      </c>
      <c r="G4463" s="43" t="s">
        <v>4654</v>
      </c>
      <c r="H4463" s="76">
        <v>19</v>
      </c>
      <c r="I4463" s="229">
        <v>0.11421052631578947</v>
      </c>
      <c r="J4463" s="73">
        <f t="shared" si="207"/>
        <v>2.2708571498971067E-3</v>
      </c>
      <c r="K4463" s="73">
        <f t="shared" si="208"/>
        <v>2.2131462858480448</v>
      </c>
      <c r="L4463" s="3" t="e">
        <f t="shared" si="209"/>
        <v>#N/A</v>
      </c>
    </row>
    <row r="4464" spans="1:12" x14ac:dyDescent="0.25">
      <c r="A4464" s="43" t="s">
        <v>47</v>
      </c>
      <c r="B4464" s="43" t="s">
        <v>395</v>
      </c>
      <c r="C4464" s="43" t="s">
        <v>756</v>
      </c>
      <c r="D4464" s="43" t="s">
        <v>55</v>
      </c>
      <c r="E4464" s="43" t="s">
        <v>2529</v>
      </c>
      <c r="F4464" s="43" t="s">
        <v>4224</v>
      </c>
      <c r="G4464" s="43" t="s">
        <v>4654</v>
      </c>
      <c r="H4464" s="76">
        <v>8316</v>
      </c>
      <c r="I4464" s="229">
        <v>0.13689995189995191</v>
      </c>
      <c r="J4464" s="73">
        <f t="shared" si="207"/>
        <v>2.7219928374465161E-3</v>
      </c>
      <c r="K4464" s="73">
        <f t="shared" si="208"/>
        <v>1161.0960924362053</v>
      </c>
      <c r="L4464" s="3" t="e">
        <f t="shared" si="209"/>
        <v>#N/A</v>
      </c>
    </row>
    <row r="4465" spans="1:12" x14ac:dyDescent="0.25">
      <c r="A4465" s="43" t="s">
        <v>47</v>
      </c>
      <c r="B4465" s="43" t="s">
        <v>395</v>
      </c>
      <c r="C4465" s="43" t="s">
        <v>756</v>
      </c>
      <c r="D4465" s="43" t="s">
        <v>55</v>
      </c>
      <c r="E4465" s="43" t="s">
        <v>2529</v>
      </c>
      <c r="F4465" s="43" t="s">
        <v>4224</v>
      </c>
      <c r="G4465" s="43" t="s">
        <v>4654</v>
      </c>
      <c r="H4465" s="76">
        <v>113</v>
      </c>
      <c r="I4465" s="229">
        <v>0.15362831858407078</v>
      </c>
      <c r="J4465" s="73">
        <f t="shared" si="207"/>
        <v>3.0546043078261962E-3</v>
      </c>
      <c r="K4465" s="73">
        <f t="shared" si="208"/>
        <v>17.705170286784359</v>
      </c>
      <c r="L4465" s="3" t="e">
        <f t="shared" si="209"/>
        <v>#N/A</v>
      </c>
    </row>
    <row r="4466" spans="1:12" x14ac:dyDescent="0.25">
      <c r="A4466" s="43" t="s">
        <v>47</v>
      </c>
      <c r="B4466" s="43" t="s">
        <v>395</v>
      </c>
      <c r="C4466" s="43" t="s">
        <v>756</v>
      </c>
      <c r="D4466" s="43" t="s">
        <v>55</v>
      </c>
      <c r="E4466" s="43" t="s">
        <v>2529</v>
      </c>
      <c r="F4466" s="43" t="s">
        <v>4224</v>
      </c>
      <c r="G4466" s="43" t="s">
        <v>4654</v>
      </c>
      <c r="H4466" s="76">
        <v>349</v>
      </c>
      <c r="I4466" s="229">
        <v>0.14830945558739256</v>
      </c>
      <c r="J4466" s="73">
        <f t="shared" si="207"/>
        <v>2.9488489238440451E-3</v>
      </c>
      <c r="K4466" s="73">
        <f t="shared" si="208"/>
        <v>52.789148274421571</v>
      </c>
      <c r="L4466" s="3" t="e">
        <f t="shared" si="209"/>
        <v>#N/A</v>
      </c>
    </row>
    <row r="4467" spans="1:12" x14ac:dyDescent="0.25">
      <c r="A4467" s="43" t="s">
        <v>47</v>
      </c>
      <c r="B4467" s="43" t="s">
        <v>395</v>
      </c>
      <c r="C4467" s="43" t="s">
        <v>756</v>
      </c>
      <c r="D4467" s="43" t="s">
        <v>55</v>
      </c>
      <c r="E4467" s="43" t="s">
        <v>2529</v>
      </c>
      <c r="F4467" s="43" t="s">
        <v>4224</v>
      </c>
      <c r="G4467" s="43" t="s">
        <v>4654</v>
      </c>
      <c r="H4467" s="76">
        <v>300</v>
      </c>
      <c r="I4467" s="229">
        <v>0.14830000000000002</v>
      </c>
      <c r="J4467" s="73">
        <f t="shared" si="207"/>
        <v>2.9486609176336766E-3</v>
      </c>
      <c r="K4467" s="73">
        <f t="shared" si="208"/>
        <v>45.374598275290111</v>
      </c>
      <c r="L4467" s="3" t="e">
        <f t="shared" si="209"/>
        <v>#N/A</v>
      </c>
    </row>
    <row r="4468" spans="1:12" x14ac:dyDescent="0.25">
      <c r="A4468" s="43" t="s">
        <v>47</v>
      </c>
      <c r="B4468" s="43" t="s">
        <v>395</v>
      </c>
      <c r="C4468" s="43" t="s">
        <v>756</v>
      </c>
      <c r="D4468" s="43" t="s">
        <v>55</v>
      </c>
      <c r="E4468" s="43" t="s">
        <v>2529</v>
      </c>
      <c r="F4468" s="43" t="s">
        <v>4224</v>
      </c>
      <c r="G4468" s="43" t="s">
        <v>4654</v>
      </c>
      <c r="H4468" s="76">
        <v>17</v>
      </c>
      <c r="I4468" s="229">
        <v>0.13705882352941176</v>
      </c>
      <c r="J4468" s="73">
        <f t="shared" si="207"/>
        <v>2.7251516949293821E-3</v>
      </c>
      <c r="K4468" s="73">
        <f t="shared" si="208"/>
        <v>2.3763275788137994</v>
      </c>
      <c r="L4468" s="3" t="e">
        <f t="shared" si="209"/>
        <v>#N/A</v>
      </c>
    </row>
    <row r="4469" spans="1:12" x14ac:dyDescent="0.25">
      <c r="A4469" s="43" t="s">
        <v>47</v>
      </c>
      <c r="B4469" s="43" t="s">
        <v>395</v>
      </c>
      <c r="C4469" s="43" t="s">
        <v>756</v>
      </c>
      <c r="D4469" s="43" t="s">
        <v>55</v>
      </c>
      <c r="E4469" s="43" t="s">
        <v>2529</v>
      </c>
      <c r="F4469" s="43" t="s">
        <v>4224</v>
      </c>
      <c r="G4469" s="43" t="s">
        <v>4654</v>
      </c>
      <c r="H4469" s="76">
        <v>257</v>
      </c>
      <c r="I4469" s="229">
        <v>0.14828793774319066</v>
      </c>
      <c r="J4469" s="73">
        <f t="shared" si="207"/>
        <v>2.9484210828040593E-3</v>
      </c>
      <c r="K4469" s="73">
        <f t="shared" si="208"/>
        <v>38.867744218280642</v>
      </c>
      <c r="L4469" s="3" t="e">
        <f t="shared" si="209"/>
        <v>#N/A</v>
      </c>
    </row>
    <row r="4470" spans="1:12" x14ac:dyDescent="0.25">
      <c r="A4470" s="43" t="s">
        <v>47</v>
      </c>
      <c r="B4470" s="43" t="s">
        <v>395</v>
      </c>
      <c r="C4470" s="43" t="s">
        <v>756</v>
      </c>
      <c r="D4470" s="43" t="s">
        <v>55</v>
      </c>
      <c r="E4470" s="43" t="s">
        <v>2529</v>
      </c>
      <c r="F4470" s="43" t="s">
        <v>4224</v>
      </c>
      <c r="G4470" s="43" t="s">
        <v>4654</v>
      </c>
      <c r="H4470" s="76">
        <v>53</v>
      </c>
      <c r="I4470" s="229">
        <v>0.11339622641509434</v>
      </c>
      <c r="J4470" s="73">
        <f t="shared" si="207"/>
        <v>2.2546663589840068E-3</v>
      </c>
      <c r="K4470" s="73">
        <f t="shared" si="208"/>
        <v>6.1294973170261526</v>
      </c>
      <c r="L4470" s="3" t="e">
        <f t="shared" si="209"/>
        <v>#N/A</v>
      </c>
    </row>
    <row r="4471" spans="1:12" x14ac:dyDescent="0.25">
      <c r="A4471" s="43" t="s">
        <v>47</v>
      </c>
      <c r="B4471" s="43" t="s">
        <v>395</v>
      </c>
      <c r="C4471" s="43" t="s">
        <v>756</v>
      </c>
      <c r="D4471" s="43" t="s">
        <v>55</v>
      </c>
      <c r="E4471" s="43" t="s">
        <v>2529</v>
      </c>
      <c r="F4471" s="43" t="s">
        <v>4224</v>
      </c>
      <c r="G4471" s="43" t="s">
        <v>4654</v>
      </c>
      <c r="H4471" s="76">
        <v>828</v>
      </c>
      <c r="I4471" s="229">
        <v>0.13119565217391305</v>
      </c>
      <c r="J4471" s="73">
        <f t="shared" si="207"/>
        <v>2.6085737837402497E-3</v>
      </c>
      <c r="K4471" s="73">
        <f t="shared" si="208"/>
        <v>110.78989909293692</v>
      </c>
      <c r="L4471" s="3" t="e">
        <f t="shared" si="209"/>
        <v>#N/A</v>
      </c>
    </row>
    <row r="4472" spans="1:12" x14ac:dyDescent="0.25">
      <c r="A4472" s="43" t="s">
        <v>47</v>
      </c>
      <c r="B4472" s="43" t="s">
        <v>395</v>
      </c>
      <c r="C4472" s="43" t="s">
        <v>756</v>
      </c>
      <c r="D4472" s="43" t="s">
        <v>55</v>
      </c>
      <c r="E4472" s="43" t="s">
        <v>2529</v>
      </c>
      <c r="F4472" s="43" t="s">
        <v>4224</v>
      </c>
      <c r="G4472" s="43" t="s">
        <v>4654</v>
      </c>
      <c r="H4472" s="76">
        <v>179</v>
      </c>
      <c r="I4472" s="229">
        <v>0.13117318435754191</v>
      </c>
      <c r="J4472" s="73">
        <f t="shared" si="207"/>
        <v>2.6081270543266413E-3</v>
      </c>
      <c r="K4472" s="73">
        <f t="shared" si="208"/>
        <v>23.946854742724472</v>
      </c>
      <c r="L4472" s="3" t="e">
        <f t="shared" si="209"/>
        <v>#N/A</v>
      </c>
    </row>
    <row r="4473" spans="1:12" x14ac:dyDescent="0.25">
      <c r="A4473" s="43" t="s">
        <v>47</v>
      </c>
      <c r="B4473" s="43" t="s">
        <v>395</v>
      </c>
      <c r="C4473" s="43" t="s">
        <v>756</v>
      </c>
      <c r="D4473" s="43" t="s">
        <v>55</v>
      </c>
      <c r="E4473" s="43" t="s">
        <v>2529</v>
      </c>
      <c r="F4473" s="43" t="s">
        <v>4224</v>
      </c>
      <c r="G4473" s="43" t="s">
        <v>4654</v>
      </c>
      <c r="H4473" s="76">
        <v>133</v>
      </c>
      <c r="I4473" s="229">
        <v>0.15812030075187972</v>
      </c>
      <c r="J4473" s="73">
        <f t="shared" si="207"/>
        <v>3.1439187532808529E-3</v>
      </c>
      <c r="K4473" s="73">
        <f t="shared" si="208"/>
        <v>21.448141194186356</v>
      </c>
      <c r="L4473" s="3" t="e">
        <f t="shared" si="209"/>
        <v>#N/A</v>
      </c>
    </row>
    <row r="4474" spans="1:12" x14ac:dyDescent="0.25">
      <c r="A4474" s="43" t="s">
        <v>47</v>
      </c>
      <c r="B4474" s="43" t="s">
        <v>395</v>
      </c>
      <c r="C4474" s="43" t="s">
        <v>756</v>
      </c>
      <c r="D4474" s="43" t="s">
        <v>55</v>
      </c>
      <c r="E4474" s="43" t="s">
        <v>2529</v>
      </c>
      <c r="F4474" s="43" t="s">
        <v>4224</v>
      </c>
      <c r="G4474" s="43" t="s">
        <v>4654</v>
      </c>
      <c r="H4474" s="76">
        <v>8</v>
      </c>
      <c r="I4474" s="229">
        <v>0.13125000000000001</v>
      </c>
      <c r="J4474" s="73">
        <f t="shared" si="207"/>
        <v>2.6096543859704655E-3</v>
      </c>
      <c r="K4474" s="73">
        <f t="shared" si="208"/>
        <v>1.0708772350877638</v>
      </c>
      <c r="L4474" s="3" t="e">
        <f t="shared" si="209"/>
        <v>#N/A</v>
      </c>
    </row>
    <row r="4475" spans="1:12" x14ac:dyDescent="0.25">
      <c r="A4475" s="43" t="s">
        <v>47</v>
      </c>
      <c r="B4475" s="43" t="s">
        <v>395</v>
      </c>
      <c r="C4475" s="43" t="s">
        <v>756</v>
      </c>
      <c r="D4475" s="43" t="s">
        <v>55</v>
      </c>
      <c r="E4475" s="43" t="s">
        <v>2529</v>
      </c>
      <c r="F4475" s="43" t="s">
        <v>4224</v>
      </c>
      <c r="G4475" s="43" t="s">
        <v>4654</v>
      </c>
      <c r="H4475" s="76">
        <v>17</v>
      </c>
      <c r="I4475" s="229">
        <v>0.11470588235294117</v>
      </c>
      <c r="J4475" s="73">
        <f t="shared" si="207"/>
        <v>2.2807063541254485E-3</v>
      </c>
      <c r="K4475" s="73">
        <f t="shared" si="208"/>
        <v>1.9887720080201325</v>
      </c>
      <c r="L4475" s="3" t="e">
        <f t="shared" si="209"/>
        <v>#N/A</v>
      </c>
    </row>
    <row r="4476" spans="1:12" x14ac:dyDescent="0.25">
      <c r="A4476" s="43" t="s">
        <v>47</v>
      </c>
      <c r="B4476" s="43" t="s">
        <v>395</v>
      </c>
      <c r="C4476" s="43" t="s">
        <v>756</v>
      </c>
      <c r="D4476" s="43" t="s">
        <v>55</v>
      </c>
      <c r="E4476" s="43" t="s">
        <v>2529</v>
      </c>
      <c r="F4476" s="43" t="s">
        <v>4224</v>
      </c>
      <c r="G4476" s="43" t="s">
        <v>4654</v>
      </c>
      <c r="H4476" s="76">
        <v>24</v>
      </c>
      <c r="I4476" s="229">
        <v>0.12041666666666667</v>
      </c>
      <c r="J4476" s="73">
        <f t="shared" si="207"/>
        <v>2.3942543414141731E-3</v>
      </c>
      <c r="K4476" s="73">
        <f t="shared" si="208"/>
        <v>2.9474621041939404</v>
      </c>
      <c r="L4476" s="3" t="e">
        <f t="shared" si="209"/>
        <v>#N/A</v>
      </c>
    </row>
    <row r="4477" spans="1:12" x14ac:dyDescent="0.25">
      <c r="A4477" s="43" t="s">
        <v>47</v>
      </c>
      <c r="B4477" s="43" t="s">
        <v>395</v>
      </c>
      <c r="C4477" s="43" t="s">
        <v>756</v>
      </c>
      <c r="D4477" s="43" t="s">
        <v>55</v>
      </c>
      <c r="E4477" s="43" t="s">
        <v>2529</v>
      </c>
      <c r="F4477" s="43" t="s">
        <v>4224</v>
      </c>
      <c r="G4477" s="43" t="s">
        <v>4654</v>
      </c>
      <c r="H4477" s="76">
        <v>977</v>
      </c>
      <c r="I4477" s="229">
        <v>0.13685772773797339</v>
      </c>
      <c r="J4477" s="73">
        <f t="shared" si="207"/>
        <v>2.7211532910122213E-3</v>
      </c>
      <c r="K4477" s="73">
        <f t="shared" si="208"/>
        <v>136.36856676531895</v>
      </c>
      <c r="L4477" s="3" t="e">
        <f t="shared" si="209"/>
        <v>#N/A</v>
      </c>
    </row>
    <row r="4478" spans="1:12" x14ac:dyDescent="0.25">
      <c r="A4478" s="43" t="s">
        <v>47</v>
      </c>
      <c r="B4478" s="43" t="s">
        <v>395</v>
      </c>
      <c r="C4478" s="43" t="s">
        <v>756</v>
      </c>
      <c r="D4478" s="43" t="s">
        <v>55</v>
      </c>
      <c r="E4478" s="43" t="s">
        <v>2529</v>
      </c>
      <c r="F4478" s="43" t="s">
        <v>4224</v>
      </c>
      <c r="G4478" s="43" t="s">
        <v>4654</v>
      </c>
      <c r="H4478" s="76">
        <v>3759</v>
      </c>
      <c r="I4478" s="229">
        <v>0.13690077148177707</v>
      </c>
      <c r="J4478" s="73">
        <f t="shared" si="207"/>
        <v>2.7220091332583614E-3</v>
      </c>
      <c r="K4478" s="73">
        <f t="shared" si="208"/>
        <v>524.84203233191818</v>
      </c>
      <c r="L4478" s="3" t="e">
        <f t="shared" si="209"/>
        <v>#N/A</v>
      </c>
    </row>
    <row r="4479" spans="1:12" x14ac:dyDescent="0.25">
      <c r="A4479" s="43" t="s">
        <v>47</v>
      </c>
      <c r="B4479" s="43" t="s">
        <v>395</v>
      </c>
      <c r="C4479" s="43" t="s">
        <v>756</v>
      </c>
      <c r="D4479" s="43" t="s">
        <v>55</v>
      </c>
      <c r="E4479" s="43" t="s">
        <v>2529</v>
      </c>
      <c r="F4479" s="43" t="s">
        <v>4224</v>
      </c>
      <c r="G4479" s="43" t="s">
        <v>4654</v>
      </c>
      <c r="H4479" s="76">
        <v>842</v>
      </c>
      <c r="I4479" s="229">
        <v>0.14946555819477433</v>
      </c>
      <c r="J4479" s="73">
        <f t="shared" si="207"/>
        <v>2.9718358056725078E-3</v>
      </c>
      <c r="K4479" s="73">
        <f t="shared" si="208"/>
        <v>128.35228574837623</v>
      </c>
      <c r="L4479" s="3" t="e">
        <f t="shared" si="209"/>
        <v>#N/A</v>
      </c>
    </row>
    <row r="4480" spans="1:12" x14ac:dyDescent="0.25">
      <c r="A4480" s="43" t="s">
        <v>47</v>
      </c>
      <c r="B4480" s="43" t="s">
        <v>395</v>
      </c>
      <c r="C4480" s="43" t="s">
        <v>756</v>
      </c>
      <c r="D4480" s="43" t="s">
        <v>55</v>
      </c>
      <c r="E4480" s="43" t="s">
        <v>2529</v>
      </c>
      <c r="F4480" s="43" t="s">
        <v>4224</v>
      </c>
      <c r="G4480" s="43" t="s">
        <v>4654</v>
      </c>
      <c r="H4480" s="76">
        <v>4122</v>
      </c>
      <c r="I4480" s="229">
        <v>0.13689956331877728</v>
      </c>
      <c r="J4480" s="73">
        <f t="shared" si="207"/>
        <v>2.7219851112555318E-3</v>
      </c>
      <c r="K4480" s="73">
        <f t="shared" si="208"/>
        <v>575.52002262859526</v>
      </c>
      <c r="L4480" s="3" t="e">
        <f t="shared" si="209"/>
        <v>#N/A</v>
      </c>
    </row>
    <row r="4481" spans="1:12" x14ac:dyDescent="0.25">
      <c r="A4481" s="43" t="s">
        <v>47</v>
      </c>
      <c r="B4481" s="43" t="s">
        <v>395</v>
      </c>
      <c r="C4481" s="43" t="s">
        <v>756</v>
      </c>
      <c r="D4481" s="43" t="s">
        <v>55</v>
      </c>
      <c r="E4481" s="43" t="s">
        <v>2529</v>
      </c>
      <c r="F4481" s="43" t="s">
        <v>4224</v>
      </c>
      <c r="G4481" s="43" t="s">
        <v>4654</v>
      </c>
      <c r="H4481" s="76">
        <v>436</v>
      </c>
      <c r="I4481" s="229">
        <v>9.4105504587155969E-2</v>
      </c>
      <c r="J4481" s="73">
        <f t="shared" si="207"/>
        <v>1.8711073736368405E-3</v>
      </c>
      <c r="K4481" s="73">
        <f t="shared" si="208"/>
        <v>41.845802814905667</v>
      </c>
      <c r="L4481" s="3" t="e">
        <f t="shared" si="209"/>
        <v>#N/A</v>
      </c>
    </row>
    <row r="4482" spans="1:12" x14ac:dyDescent="0.25">
      <c r="A4482" s="43" t="s">
        <v>47</v>
      </c>
      <c r="B4482" s="43" t="s">
        <v>395</v>
      </c>
      <c r="C4482" s="43" t="s">
        <v>756</v>
      </c>
      <c r="D4482" s="43" t="s">
        <v>55</v>
      </c>
      <c r="E4482" s="43" t="s">
        <v>2529</v>
      </c>
      <c r="F4482" s="43" t="s">
        <v>4224</v>
      </c>
      <c r="G4482" s="43" t="s">
        <v>4654</v>
      </c>
      <c r="H4482" s="76">
        <v>355</v>
      </c>
      <c r="I4482" s="229">
        <v>0.12549295774647887</v>
      </c>
      <c r="J4482" s="73">
        <f t="shared" si="207"/>
        <v>2.4951866483162275E-3</v>
      </c>
      <c r="K4482" s="73">
        <f t="shared" si="208"/>
        <v>45.435791260152257</v>
      </c>
      <c r="L4482" s="3" t="e">
        <f t="shared" si="209"/>
        <v>#N/A</v>
      </c>
    </row>
    <row r="4483" spans="1:12" x14ac:dyDescent="0.25">
      <c r="A4483" s="43" t="s">
        <v>47</v>
      </c>
      <c r="B4483" s="43" t="s">
        <v>395</v>
      </c>
      <c r="C4483" s="43" t="s">
        <v>756</v>
      </c>
      <c r="D4483" s="43" t="s">
        <v>55</v>
      </c>
      <c r="E4483" s="43" t="s">
        <v>2529</v>
      </c>
      <c r="F4483" s="43" t="s">
        <v>4224</v>
      </c>
      <c r="G4483" s="43" t="s">
        <v>4654</v>
      </c>
      <c r="H4483" s="76">
        <v>792</v>
      </c>
      <c r="I4483" s="229">
        <v>0.14829545454545454</v>
      </c>
      <c r="J4483" s="73">
        <f t="shared" si="207"/>
        <v>2.9485705399926033E-3</v>
      </c>
      <c r="K4483" s="73">
        <f t="shared" si="208"/>
        <v>119.78526786767412</v>
      </c>
      <c r="L4483" s="3" t="e">
        <f t="shared" si="209"/>
        <v>#N/A</v>
      </c>
    </row>
    <row r="4484" spans="1:12" x14ac:dyDescent="0.25">
      <c r="A4484" s="43" t="s">
        <v>47</v>
      </c>
      <c r="B4484" s="43" t="s">
        <v>395</v>
      </c>
      <c r="C4484" s="43" t="s">
        <v>756</v>
      </c>
      <c r="D4484" s="43" t="s">
        <v>55</v>
      </c>
      <c r="E4484" s="43" t="s">
        <v>2529</v>
      </c>
      <c r="F4484" s="43" t="s">
        <v>4224</v>
      </c>
      <c r="G4484" s="43" t="s">
        <v>4654</v>
      </c>
      <c r="H4484" s="76">
        <v>1438</v>
      </c>
      <c r="I4484" s="229">
        <v>0.14259388038942977</v>
      </c>
      <c r="J4484" s="73">
        <f t="shared" si="207"/>
        <v>2.8352056790157966E-3</v>
      </c>
      <c r="K4484" s="73">
        <f t="shared" si="208"/>
        <v>209.12702576642474</v>
      </c>
      <c r="L4484" s="3" t="e">
        <f t="shared" si="209"/>
        <v>#N/A</v>
      </c>
    </row>
    <row r="4485" spans="1:12" x14ac:dyDescent="0.25">
      <c r="A4485" s="43" t="s">
        <v>47</v>
      </c>
      <c r="B4485" s="43" t="s">
        <v>395</v>
      </c>
      <c r="C4485" s="43" t="s">
        <v>756</v>
      </c>
      <c r="D4485" s="43" t="s">
        <v>55</v>
      </c>
      <c r="E4485" s="43" t="s">
        <v>2529</v>
      </c>
      <c r="F4485" s="43" t="s">
        <v>4224</v>
      </c>
      <c r="G4485" s="43" t="s">
        <v>4654</v>
      </c>
      <c r="H4485" s="76">
        <v>156</v>
      </c>
      <c r="I4485" s="229">
        <v>0.1312179487179487</v>
      </c>
      <c r="J4485" s="73">
        <f t="shared" si="207"/>
        <v>2.6090171077321326E-3</v>
      </c>
      <c r="K4485" s="73">
        <f t="shared" si="208"/>
        <v>20.877006668806207</v>
      </c>
      <c r="L4485" s="3" t="e">
        <f t="shared" si="209"/>
        <v>#N/A</v>
      </c>
    </row>
    <row r="4486" spans="1:12" x14ac:dyDescent="0.25">
      <c r="A4486" s="43" t="s">
        <v>47</v>
      </c>
      <c r="B4486" s="43" t="s">
        <v>395</v>
      </c>
      <c r="C4486" s="43" t="s">
        <v>756</v>
      </c>
      <c r="D4486" s="43" t="s">
        <v>55</v>
      </c>
      <c r="E4486" s="43" t="s">
        <v>2529</v>
      </c>
      <c r="F4486" s="43" t="s">
        <v>4224</v>
      </c>
      <c r="G4486" s="43" t="s">
        <v>4654</v>
      </c>
      <c r="H4486" s="76">
        <v>20</v>
      </c>
      <c r="I4486" s="229">
        <v>0.12</v>
      </c>
      <c r="J4486" s="73">
        <f t="shared" si="207"/>
        <v>2.3859697243158538E-3</v>
      </c>
      <c r="K4486" s="73">
        <f t="shared" si="208"/>
        <v>2.4477193944863171</v>
      </c>
      <c r="L4486" s="3" t="e">
        <f t="shared" si="209"/>
        <v>#N/A</v>
      </c>
    </row>
    <row r="4487" spans="1:12" x14ac:dyDescent="0.25">
      <c r="A4487" s="43" t="s">
        <v>47</v>
      </c>
      <c r="B4487" s="43" t="s">
        <v>395</v>
      </c>
      <c r="C4487" s="43" t="s">
        <v>756</v>
      </c>
      <c r="D4487" s="43" t="s">
        <v>55</v>
      </c>
      <c r="E4487" s="43" t="s">
        <v>2529</v>
      </c>
      <c r="F4487" s="43" t="s">
        <v>4224</v>
      </c>
      <c r="G4487" s="43" t="s">
        <v>4654</v>
      </c>
      <c r="H4487" s="76">
        <v>2821</v>
      </c>
      <c r="I4487" s="229">
        <v>0.12550159517901455</v>
      </c>
      <c r="J4487" s="73">
        <f t="shared" ref="J4487:J4550" si="210">I4487*$J$5</f>
        <v>2.4953583870872772E-3</v>
      </c>
      <c r="K4487" s="73">
        <f t="shared" ref="K4487:K4550" si="211">(I4487+J4487)*H4487</f>
        <v>361.07940600997324</v>
      </c>
      <c r="L4487" s="3" t="e">
        <f t="shared" ref="L4487:L4550" si="212">MATCH(C4487,$C$7237:$C$7264,0)</f>
        <v>#N/A</v>
      </c>
    </row>
    <row r="4488" spans="1:12" x14ac:dyDescent="0.25">
      <c r="A4488" s="43" t="s">
        <v>47</v>
      </c>
      <c r="B4488" s="43" t="s">
        <v>395</v>
      </c>
      <c r="C4488" s="43" t="s">
        <v>756</v>
      </c>
      <c r="D4488" s="43" t="s">
        <v>55</v>
      </c>
      <c r="E4488" s="43" t="s">
        <v>2529</v>
      </c>
      <c r="F4488" s="43" t="s">
        <v>4224</v>
      </c>
      <c r="G4488" s="43" t="s">
        <v>4654</v>
      </c>
      <c r="H4488" s="76">
        <v>588</v>
      </c>
      <c r="I4488" s="229">
        <v>0.14950680272108843</v>
      </c>
      <c r="J4488" s="73">
        <f t="shared" si="210"/>
        <v>2.9726558739315012E-3</v>
      </c>
      <c r="K4488" s="73">
        <f t="shared" si="211"/>
        <v>89.657921653871725</v>
      </c>
      <c r="L4488" s="3" t="e">
        <f t="shared" si="212"/>
        <v>#N/A</v>
      </c>
    </row>
    <row r="4489" spans="1:12" x14ac:dyDescent="0.25">
      <c r="A4489" s="43" t="s">
        <v>47</v>
      </c>
      <c r="B4489" s="43" t="s">
        <v>395</v>
      </c>
      <c r="C4489" s="43" t="s">
        <v>756</v>
      </c>
      <c r="D4489" s="43" t="s">
        <v>55</v>
      </c>
      <c r="E4489" s="43" t="s">
        <v>2529</v>
      </c>
      <c r="F4489" s="43" t="s">
        <v>4224</v>
      </c>
      <c r="G4489" s="43" t="s">
        <v>4654</v>
      </c>
      <c r="H4489" s="76">
        <v>24</v>
      </c>
      <c r="I4489" s="229">
        <v>0.13500000000000001</v>
      </c>
      <c r="J4489" s="73">
        <f t="shared" si="210"/>
        <v>2.6842159398553357E-3</v>
      </c>
      <c r="K4489" s="73">
        <f t="shared" si="211"/>
        <v>3.3044211825565277</v>
      </c>
      <c r="L4489" s="3" t="e">
        <f t="shared" si="212"/>
        <v>#N/A</v>
      </c>
    </row>
    <row r="4490" spans="1:12" x14ac:dyDescent="0.25">
      <c r="A4490" s="43" t="s">
        <v>47</v>
      </c>
      <c r="B4490" s="43" t="s">
        <v>395</v>
      </c>
      <c r="C4490" s="43" t="s">
        <v>756</v>
      </c>
      <c r="D4490" s="43" t="s">
        <v>55</v>
      </c>
      <c r="E4490" s="43" t="s">
        <v>2529</v>
      </c>
      <c r="F4490" s="43" t="s">
        <v>4224</v>
      </c>
      <c r="G4490" s="43" t="s">
        <v>4654</v>
      </c>
      <c r="H4490" s="76">
        <v>858</v>
      </c>
      <c r="I4490" s="229">
        <v>0.17205128205128206</v>
      </c>
      <c r="J4490" s="73">
        <f t="shared" si="210"/>
        <v>3.4209095833673893E-3</v>
      </c>
      <c r="K4490" s="73">
        <f t="shared" si="211"/>
        <v>150.55514042252923</v>
      </c>
      <c r="L4490" s="3" t="e">
        <f t="shared" si="212"/>
        <v>#N/A</v>
      </c>
    </row>
    <row r="4491" spans="1:12" x14ac:dyDescent="0.25">
      <c r="A4491" s="43" t="s">
        <v>47</v>
      </c>
      <c r="B4491" s="43" t="s">
        <v>395</v>
      </c>
      <c r="C4491" s="43" t="s">
        <v>756</v>
      </c>
      <c r="D4491" s="43" t="s">
        <v>55</v>
      </c>
      <c r="E4491" s="43" t="s">
        <v>2529</v>
      </c>
      <c r="F4491" s="43" t="s">
        <v>4224</v>
      </c>
      <c r="G4491" s="43" t="s">
        <v>4654</v>
      </c>
      <c r="H4491" s="76">
        <v>1650</v>
      </c>
      <c r="I4491" s="229">
        <v>0.12550303030303031</v>
      </c>
      <c r="J4491" s="73">
        <f t="shared" si="210"/>
        <v>2.4953869217743791E-3</v>
      </c>
      <c r="K4491" s="73">
        <f t="shared" si="211"/>
        <v>211.19738842092772</v>
      </c>
      <c r="L4491" s="3" t="e">
        <f t="shared" si="212"/>
        <v>#N/A</v>
      </c>
    </row>
    <row r="4492" spans="1:12" x14ac:dyDescent="0.25">
      <c r="A4492" s="43" t="s">
        <v>47</v>
      </c>
      <c r="B4492" s="43" t="s">
        <v>395</v>
      </c>
      <c r="C4492" s="43" t="s">
        <v>756</v>
      </c>
      <c r="D4492" s="43" t="s">
        <v>55</v>
      </c>
      <c r="E4492" s="43" t="s">
        <v>2529</v>
      </c>
      <c r="F4492" s="43" t="s">
        <v>4224</v>
      </c>
      <c r="G4492" s="43" t="s">
        <v>4654</v>
      </c>
      <c r="H4492" s="76">
        <v>1468</v>
      </c>
      <c r="I4492" s="229">
        <v>0.13690054495912807</v>
      </c>
      <c r="J4492" s="73">
        <f t="shared" si="210"/>
        <v>2.7220046292901747E-3</v>
      </c>
      <c r="K4492" s="73">
        <f t="shared" si="211"/>
        <v>204.96590279579797</v>
      </c>
      <c r="L4492" s="3" t="e">
        <f t="shared" si="212"/>
        <v>#N/A</v>
      </c>
    </row>
    <row r="4493" spans="1:12" x14ac:dyDescent="0.25">
      <c r="A4493" s="43" t="s">
        <v>47</v>
      </c>
      <c r="B4493" s="43" t="s">
        <v>395</v>
      </c>
      <c r="C4493" s="43" t="s">
        <v>756</v>
      </c>
      <c r="D4493" s="43" t="s">
        <v>55</v>
      </c>
      <c r="E4493" s="43" t="s">
        <v>2529</v>
      </c>
      <c r="F4493" s="43" t="s">
        <v>4224</v>
      </c>
      <c r="G4493" s="43" t="s">
        <v>4654</v>
      </c>
      <c r="H4493" s="76">
        <v>25</v>
      </c>
      <c r="I4493" s="229">
        <v>0.13119999999999998</v>
      </c>
      <c r="J4493" s="73">
        <f t="shared" si="210"/>
        <v>2.6086602319186666E-3</v>
      </c>
      <c r="K4493" s="73">
        <f t="shared" si="211"/>
        <v>3.3452165057979664</v>
      </c>
      <c r="L4493" s="3" t="e">
        <f t="shared" si="212"/>
        <v>#N/A</v>
      </c>
    </row>
    <row r="4494" spans="1:12" x14ac:dyDescent="0.25">
      <c r="A4494" s="43" t="s">
        <v>47</v>
      </c>
      <c r="B4494" s="43" t="s">
        <v>395</v>
      </c>
      <c r="C4494" s="43" t="s">
        <v>756</v>
      </c>
      <c r="D4494" s="43" t="s">
        <v>55</v>
      </c>
      <c r="E4494" s="43" t="s">
        <v>2529</v>
      </c>
      <c r="F4494" s="43" t="s">
        <v>4224</v>
      </c>
      <c r="G4494" s="43" t="s">
        <v>4654</v>
      </c>
      <c r="H4494" s="76">
        <v>2042</v>
      </c>
      <c r="I4494" s="229">
        <v>0.13690009794319294</v>
      </c>
      <c r="J4494" s="73">
        <f t="shared" si="210"/>
        <v>2.721995741236112E-3</v>
      </c>
      <c r="K4494" s="73">
        <f t="shared" si="211"/>
        <v>285.10831530360412</v>
      </c>
      <c r="L4494" s="3" t="e">
        <f t="shared" si="212"/>
        <v>#N/A</v>
      </c>
    </row>
    <row r="4495" spans="1:12" x14ac:dyDescent="0.25">
      <c r="A4495" s="43" t="s">
        <v>47</v>
      </c>
      <c r="B4495" s="43" t="s">
        <v>395</v>
      </c>
      <c r="C4495" s="43" t="s">
        <v>756</v>
      </c>
      <c r="D4495" s="43" t="s">
        <v>55</v>
      </c>
      <c r="E4495" s="43" t="s">
        <v>2529</v>
      </c>
      <c r="F4495" s="43" t="s">
        <v>4224</v>
      </c>
      <c r="G4495" s="43" t="s">
        <v>4654</v>
      </c>
      <c r="H4495" s="76">
        <v>97</v>
      </c>
      <c r="I4495" s="229">
        <v>0.1483505154639175</v>
      </c>
      <c r="J4495" s="73">
        <f t="shared" si="210"/>
        <v>2.9496653206963173E-3</v>
      </c>
      <c r="K4495" s="73">
        <f t="shared" si="211"/>
        <v>14.67611753610754</v>
      </c>
      <c r="L4495" s="3" t="e">
        <f t="shared" si="212"/>
        <v>#N/A</v>
      </c>
    </row>
    <row r="4496" spans="1:12" x14ac:dyDescent="0.25">
      <c r="A4496" s="43" t="s">
        <v>47</v>
      </c>
      <c r="B4496" s="43" t="s">
        <v>395</v>
      </c>
      <c r="C4496" s="43" t="s">
        <v>756</v>
      </c>
      <c r="D4496" s="43" t="s">
        <v>55</v>
      </c>
      <c r="E4496" s="43" t="s">
        <v>2529</v>
      </c>
      <c r="F4496" s="43" t="s">
        <v>4224</v>
      </c>
      <c r="G4496" s="43" t="s">
        <v>4654</v>
      </c>
      <c r="H4496" s="76">
        <v>17</v>
      </c>
      <c r="I4496" s="229">
        <v>0.12</v>
      </c>
      <c r="J4496" s="73">
        <f t="shared" si="210"/>
        <v>2.3859697243158538E-3</v>
      </c>
      <c r="K4496" s="73">
        <f t="shared" si="211"/>
        <v>2.0805614853133694</v>
      </c>
      <c r="L4496" s="3" t="e">
        <f t="shared" si="212"/>
        <v>#N/A</v>
      </c>
    </row>
    <row r="4497" spans="1:12" x14ac:dyDescent="0.25">
      <c r="A4497" s="43" t="s">
        <v>47</v>
      </c>
      <c r="B4497" s="43" t="s">
        <v>395</v>
      </c>
      <c r="C4497" s="43" t="s">
        <v>756</v>
      </c>
      <c r="D4497" s="43" t="s">
        <v>55</v>
      </c>
      <c r="E4497" s="43" t="s">
        <v>2529</v>
      </c>
      <c r="F4497" s="43" t="s">
        <v>4224</v>
      </c>
      <c r="G4497" s="43" t="s">
        <v>4654</v>
      </c>
      <c r="H4497" s="76">
        <v>22</v>
      </c>
      <c r="I4497" s="229">
        <v>0.16363636363636364</v>
      </c>
      <c r="J4497" s="73">
        <f t="shared" si="210"/>
        <v>3.2535950786125281E-3</v>
      </c>
      <c r="K4497" s="73">
        <f t="shared" si="211"/>
        <v>3.6715790917294755</v>
      </c>
      <c r="L4497" s="3" t="e">
        <f t="shared" si="212"/>
        <v>#N/A</v>
      </c>
    </row>
    <row r="4498" spans="1:12" x14ac:dyDescent="0.25">
      <c r="A4498" s="43" t="s">
        <v>47</v>
      </c>
      <c r="B4498" s="43" t="s">
        <v>395</v>
      </c>
      <c r="C4498" s="43" t="s">
        <v>756</v>
      </c>
      <c r="D4498" s="43" t="s">
        <v>55</v>
      </c>
      <c r="E4498" s="43" t="s">
        <v>2529</v>
      </c>
      <c r="F4498" s="43" t="s">
        <v>4224</v>
      </c>
      <c r="G4498" s="43" t="s">
        <v>4654</v>
      </c>
      <c r="H4498" s="76">
        <v>56</v>
      </c>
      <c r="I4498" s="229">
        <v>0.13125000000000001</v>
      </c>
      <c r="J4498" s="73">
        <f t="shared" si="210"/>
        <v>2.6096543859704655E-3</v>
      </c>
      <c r="K4498" s="73">
        <f t="shared" si="211"/>
        <v>7.4961406456143465</v>
      </c>
      <c r="L4498" s="3" t="e">
        <f t="shared" si="212"/>
        <v>#N/A</v>
      </c>
    </row>
    <row r="4499" spans="1:12" x14ac:dyDescent="0.25">
      <c r="A4499" s="43" t="s">
        <v>47</v>
      </c>
      <c r="B4499" s="43" t="s">
        <v>395</v>
      </c>
      <c r="C4499" s="43" t="s">
        <v>756</v>
      </c>
      <c r="D4499" s="43" t="s">
        <v>55</v>
      </c>
      <c r="E4499" s="43" t="s">
        <v>2529</v>
      </c>
      <c r="F4499" s="43" t="s">
        <v>4224</v>
      </c>
      <c r="G4499" s="43" t="s">
        <v>4654</v>
      </c>
      <c r="H4499" s="76">
        <v>43</v>
      </c>
      <c r="I4499" s="229">
        <v>0.1369767441860465</v>
      </c>
      <c r="J4499" s="73">
        <f t="shared" si="210"/>
        <v>2.7235197046938716E-3</v>
      </c>
      <c r="K4499" s="73">
        <f t="shared" si="211"/>
        <v>6.0071113473018354</v>
      </c>
      <c r="L4499" s="3" t="e">
        <f t="shared" si="212"/>
        <v>#N/A</v>
      </c>
    </row>
    <row r="4500" spans="1:12" x14ac:dyDescent="0.25">
      <c r="A4500" s="43" t="s">
        <v>47</v>
      </c>
      <c r="B4500" s="43" t="s">
        <v>395</v>
      </c>
      <c r="C4500" s="43" t="s">
        <v>756</v>
      </c>
      <c r="D4500" s="43" t="s">
        <v>55</v>
      </c>
      <c r="E4500" s="43" t="s">
        <v>2529</v>
      </c>
      <c r="F4500" s="43" t="s">
        <v>4224</v>
      </c>
      <c r="G4500" s="43" t="s">
        <v>4654</v>
      </c>
      <c r="H4500" s="76">
        <v>16586</v>
      </c>
      <c r="I4500" s="229">
        <v>0.13689979500783792</v>
      </c>
      <c r="J4500" s="73">
        <f t="shared" si="210"/>
        <v>2.7219897179478997E-3</v>
      </c>
      <c r="K4500" s="73">
        <f t="shared" si="211"/>
        <v>2315.7669214618836</v>
      </c>
      <c r="L4500" s="3" t="e">
        <f t="shared" si="212"/>
        <v>#N/A</v>
      </c>
    </row>
    <row r="4501" spans="1:12" x14ac:dyDescent="0.25">
      <c r="A4501" s="43" t="s">
        <v>47</v>
      </c>
      <c r="B4501" s="43" t="s">
        <v>395</v>
      </c>
      <c r="C4501" s="43" t="s">
        <v>756</v>
      </c>
      <c r="D4501" s="43" t="s">
        <v>55</v>
      </c>
      <c r="E4501" s="43" t="s">
        <v>2529</v>
      </c>
      <c r="F4501" s="43" t="s">
        <v>4224</v>
      </c>
      <c r="G4501" s="43" t="s">
        <v>4654</v>
      </c>
      <c r="H4501" s="76">
        <v>211</v>
      </c>
      <c r="I4501" s="229">
        <v>0.10478672985781991</v>
      </c>
      <c r="J4501" s="73">
        <f t="shared" si="210"/>
        <v>2.0834830412568535E-3</v>
      </c>
      <c r="K4501" s="73">
        <f t="shared" si="211"/>
        <v>22.549614921705196</v>
      </c>
      <c r="L4501" s="3" t="e">
        <f t="shared" si="212"/>
        <v>#N/A</v>
      </c>
    </row>
    <row r="4502" spans="1:12" x14ac:dyDescent="0.25">
      <c r="A4502" s="43" t="s">
        <v>47</v>
      </c>
      <c r="B4502" s="43" t="s">
        <v>395</v>
      </c>
      <c r="C4502" s="43" t="s">
        <v>756</v>
      </c>
      <c r="D4502" s="43" t="s">
        <v>55</v>
      </c>
      <c r="E4502" s="43" t="s">
        <v>2529</v>
      </c>
      <c r="F4502" s="43" t="s">
        <v>4224</v>
      </c>
      <c r="G4502" s="43" t="s">
        <v>4654</v>
      </c>
      <c r="H4502" s="76">
        <v>2939</v>
      </c>
      <c r="I4502" s="229">
        <v>0.13783940115685608</v>
      </c>
      <c r="J4502" s="73">
        <f t="shared" si="210"/>
        <v>2.7406719831507193E-3</v>
      </c>
      <c r="K4502" s="73">
        <f t="shared" si="211"/>
        <v>413.16483495848001</v>
      </c>
      <c r="L4502" s="3" t="e">
        <f t="shared" si="212"/>
        <v>#N/A</v>
      </c>
    </row>
    <row r="4503" spans="1:12" x14ac:dyDescent="0.25">
      <c r="A4503" s="43" t="s">
        <v>47</v>
      </c>
      <c r="B4503" s="43" t="s">
        <v>395</v>
      </c>
      <c r="C4503" s="43" t="s">
        <v>756</v>
      </c>
      <c r="D4503" s="43" t="s">
        <v>55</v>
      </c>
      <c r="E4503" s="43" t="s">
        <v>2529</v>
      </c>
      <c r="F4503" s="43" t="s">
        <v>4224</v>
      </c>
      <c r="G4503" s="43" t="s">
        <v>4654</v>
      </c>
      <c r="H4503" s="76">
        <v>15</v>
      </c>
      <c r="I4503" s="229">
        <v>0.13133333333333333</v>
      </c>
      <c r="J4503" s="73">
        <f t="shared" si="210"/>
        <v>2.6113113093901288E-3</v>
      </c>
      <c r="K4503" s="73">
        <f t="shared" si="211"/>
        <v>2.0091696696408521</v>
      </c>
      <c r="L4503" s="3" t="e">
        <f t="shared" si="212"/>
        <v>#N/A</v>
      </c>
    </row>
    <row r="4504" spans="1:12" x14ac:dyDescent="0.25">
      <c r="A4504" s="43" t="s">
        <v>47</v>
      </c>
      <c r="B4504" s="43" t="s">
        <v>395</v>
      </c>
      <c r="C4504" s="43" t="s">
        <v>756</v>
      </c>
      <c r="D4504" s="43" t="s">
        <v>55</v>
      </c>
      <c r="E4504" s="43" t="s">
        <v>2529</v>
      </c>
      <c r="F4504" s="43" t="s">
        <v>4224</v>
      </c>
      <c r="G4504" s="43" t="s">
        <v>4654</v>
      </c>
      <c r="H4504" s="76">
        <v>550</v>
      </c>
      <c r="I4504" s="229">
        <v>0.1426</v>
      </c>
      <c r="J4504" s="73">
        <f t="shared" si="210"/>
        <v>2.8353273557286734E-3</v>
      </c>
      <c r="K4504" s="73">
        <f t="shared" si="211"/>
        <v>79.989430045650764</v>
      </c>
      <c r="L4504" s="3" t="e">
        <f t="shared" si="212"/>
        <v>#N/A</v>
      </c>
    </row>
    <row r="4505" spans="1:12" x14ac:dyDescent="0.25">
      <c r="A4505" s="43" t="s">
        <v>47</v>
      </c>
      <c r="B4505" s="43" t="s">
        <v>395</v>
      </c>
      <c r="C4505" s="43" t="s">
        <v>756</v>
      </c>
      <c r="D4505" s="43" t="s">
        <v>55</v>
      </c>
      <c r="E4505" s="43" t="s">
        <v>2529</v>
      </c>
      <c r="F4505" s="43" t="s">
        <v>4224</v>
      </c>
      <c r="G4505" s="43" t="s">
        <v>4654</v>
      </c>
      <c r="H4505" s="76">
        <v>879</v>
      </c>
      <c r="I4505" s="229">
        <v>1.2036405005688281E-2</v>
      </c>
      <c r="J4505" s="73">
        <f t="shared" si="210"/>
        <v>2.3932081610980027E-4</v>
      </c>
      <c r="K4505" s="73">
        <f t="shared" si="211"/>
        <v>10.790362997360514</v>
      </c>
      <c r="L4505" s="3" t="e">
        <f t="shared" si="212"/>
        <v>#N/A</v>
      </c>
    </row>
    <row r="4506" spans="1:12" x14ac:dyDescent="0.25">
      <c r="A4506" s="43" t="s">
        <v>47</v>
      </c>
      <c r="B4506" s="43" t="s">
        <v>395</v>
      </c>
      <c r="C4506" s="43" t="s">
        <v>756</v>
      </c>
      <c r="D4506" s="43" t="s">
        <v>55</v>
      </c>
      <c r="E4506" s="43" t="s">
        <v>2529</v>
      </c>
      <c r="F4506" s="43" t="s">
        <v>4224</v>
      </c>
      <c r="G4506" s="43" t="s">
        <v>4654</v>
      </c>
      <c r="H4506" s="76">
        <v>425</v>
      </c>
      <c r="I4506" s="229">
        <v>0.13119999999999998</v>
      </c>
      <c r="J4506" s="73">
        <f t="shared" si="210"/>
        <v>2.6086602319186666E-3</v>
      </c>
      <c r="K4506" s="73">
        <f t="shared" si="211"/>
        <v>56.868680598565426</v>
      </c>
      <c r="L4506" s="3" t="e">
        <f t="shared" si="212"/>
        <v>#N/A</v>
      </c>
    </row>
    <row r="4507" spans="1:12" x14ac:dyDescent="0.25">
      <c r="A4507" s="43" t="s">
        <v>47</v>
      </c>
      <c r="B4507" s="43" t="s">
        <v>395</v>
      </c>
      <c r="C4507" s="43" t="s">
        <v>756</v>
      </c>
      <c r="D4507" s="43" t="s">
        <v>55</v>
      </c>
      <c r="E4507" s="43" t="s">
        <v>2529</v>
      </c>
      <c r="F4507" s="43" t="s">
        <v>4224</v>
      </c>
      <c r="G4507" s="43" t="s">
        <v>4654</v>
      </c>
      <c r="H4507" s="76">
        <v>321</v>
      </c>
      <c r="I4507" s="229">
        <v>0.114797507788162</v>
      </c>
      <c r="J4507" s="73">
        <f t="shared" si="210"/>
        <v>2.2825281500789001E-3</v>
      </c>
      <c r="K4507" s="73">
        <f t="shared" si="211"/>
        <v>37.582691536175332</v>
      </c>
      <c r="L4507" s="3" t="e">
        <f t="shared" si="212"/>
        <v>#N/A</v>
      </c>
    </row>
    <row r="4508" spans="1:12" x14ac:dyDescent="0.25">
      <c r="A4508" s="43" t="s">
        <v>47</v>
      </c>
      <c r="B4508" s="43" t="s">
        <v>395</v>
      </c>
      <c r="C4508" s="43" t="s">
        <v>756</v>
      </c>
      <c r="D4508" s="43" t="s">
        <v>55</v>
      </c>
      <c r="E4508" s="43" t="s">
        <v>2529</v>
      </c>
      <c r="F4508" s="43" t="s">
        <v>4224</v>
      </c>
      <c r="G4508" s="43" t="s">
        <v>4654</v>
      </c>
      <c r="H4508" s="76">
        <v>1424</v>
      </c>
      <c r="I4508" s="229">
        <v>0.14259831460674158</v>
      </c>
      <c r="J4508" s="73">
        <f t="shared" si="210"/>
        <v>2.8352938449179386E-3</v>
      </c>
      <c r="K4508" s="73">
        <f t="shared" si="211"/>
        <v>207.09745843516313</v>
      </c>
      <c r="L4508" s="3" t="e">
        <f t="shared" si="212"/>
        <v>#N/A</v>
      </c>
    </row>
    <row r="4509" spans="1:12" x14ac:dyDescent="0.25">
      <c r="A4509" s="43" t="s">
        <v>47</v>
      </c>
      <c r="B4509" s="43" t="s">
        <v>395</v>
      </c>
      <c r="C4509" s="43" t="s">
        <v>756</v>
      </c>
      <c r="D4509" s="43" t="s">
        <v>55</v>
      </c>
      <c r="E4509" s="43" t="s">
        <v>2529</v>
      </c>
      <c r="F4509" s="43" t="s">
        <v>4224</v>
      </c>
      <c r="G4509" s="43" t="s">
        <v>4654</v>
      </c>
      <c r="H4509" s="76">
        <v>1648</v>
      </c>
      <c r="I4509" s="229">
        <v>0.13689927184466019</v>
      </c>
      <c r="J4509" s="73">
        <f t="shared" si="210"/>
        <v>2.7219793158520418E-3</v>
      </c>
      <c r="K4509" s="73">
        <f t="shared" si="211"/>
        <v>230.09582191252417</v>
      </c>
      <c r="L4509" s="3" t="e">
        <f t="shared" si="212"/>
        <v>#N/A</v>
      </c>
    </row>
    <row r="4510" spans="1:12" x14ac:dyDescent="0.25">
      <c r="A4510" s="43" t="s">
        <v>47</v>
      </c>
      <c r="B4510" s="43" t="s">
        <v>395</v>
      </c>
      <c r="C4510" s="43" t="s">
        <v>756</v>
      </c>
      <c r="D4510" s="43" t="s">
        <v>55</v>
      </c>
      <c r="E4510" s="43" t="s">
        <v>2529</v>
      </c>
      <c r="F4510" s="43" t="s">
        <v>4224</v>
      </c>
      <c r="G4510" s="43" t="s">
        <v>4654</v>
      </c>
      <c r="H4510" s="76">
        <v>448</v>
      </c>
      <c r="I4510" s="229">
        <v>0.11979910714285714</v>
      </c>
      <c r="J4510" s="73">
        <f t="shared" si="210"/>
        <v>2.381975355357736E-3</v>
      </c>
      <c r="K4510" s="73">
        <f t="shared" si="211"/>
        <v>54.737124959200266</v>
      </c>
      <c r="L4510" s="3" t="e">
        <f t="shared" si="212"/>
        <v>#N/A</v>
      </c>
    </row>
    <row r="4511" spans="1:12" x14ac:dyDescent="0.25">
      <c r="A4511" s="43" t="s">
        <v>47</v>
      </c>
      <c r="B4511" s="43" t="s">
        <v>395</v>
      </c>
      <c r="C4511" s="43" t="s">
        <v>756</v>
      </c>
      <c r="D4511" s="43" t="s">
        <v>55</v>
      </c>
      <c r="E4511" s="43" t="s">
        <v>2529</v>
      </c>
      <c r="F4511" s="43" t="s">
        <v>4224</v>
      </c>
      <c r="G4511" s="43" t="s">
        <v>4654</v>
      </c>
      <c r="H4511" s="76">
        <v>351</v>
      </c>
      <c r="I4511" s="229">
        <v>0.1311965811965812</v>
      </c>
      <c r="J4511" s="73">
        <f t="shared" si="210"/>
        <v>2.6085922555732451E-3</v>
      </c>
      <c r="K4511" s="73">
        <f t="shared" si="211"/>
        <v>46.965615881706213</v>
      </c>
      <c r="L4511" s="3" t="e">
        <f t="shared" si="212"/>
        <v>#N/A</v>
      </c>
    </row>
    <row r="4512" spans="1:12" x14ac:dyDescent="0.25">
      <c r="A4512" s="43" t="s">
        <v>47</v>
      </c>
      <c r="B4512" s="43" t="s">
        <v>395</v>
      </c>
      <c r="C4512" s="43" t="s">
        <v>756</v>
      </c>
      <c r="D4512" s="43" t="s">
        <v>55</v>
      </c>
      <c r="E4512" s="43" t="s">
        <v>2529</v>
      </c>
      <c r="F4512" s="43" t="s">
        <v>4224</v>
      </c>
      <c r="G4512" s="43" t="s">
        <v>4654</v>
      </c>
      <c r="H4512" s="76">
        <v>859</v>
      </c>
      <c r="I4512" s="229">
        <v>0.14637951105937136</v>
      </c>
      <c r="J4512" s="73">
        <f t="shared" si="210"/>
        <v>2.9104756803984815E-3</v>
      </c>
      <c r="K4512" s="73">
        <f t="shared" si="211"/>
        <v>128.24009860946231</v>
      </c>
      <c r="L4512" s="3" t="e">
        <f t="shared" si="212"/>
        <v>#N/A</v>
      </c>
    </row>
    <row r="4513" spans="1:12" x14ac:dyDescent="0.25">
      <c r="A4513" s="43" t="s">
        <v>47</v>
      </c>
      <c r="B4513" s="43" t="s">
        <v>395</v>
      </c>
      <c r="C4513" s="43" t="s">
        <v>756</v>
      </c>
      <c r="D4513" s="43" t="s">
        <v>55</v>
      </c>
      <c r="E4513" s="43" t="s">
        <v>2529</v>
      </c>
      <c r="F4513" s="43" t="s">
        <v>4224</v>
      </c>
      <c r="G4513" s="43" t="s">
        <v>4654</v>
      </c>
      <c r="H4513" s="76">
        <v>32</v>
      </c>
      <c r="I4513" s="229">
        <v>0.13125000000000001</v>
      </c>
      <c r="J4513" s="73">
        <f t="shared" si="210"/>
        <v>2.6096543859704655E-3</v>
      </c>
      <c r="K4513" s="73">
        <f t="shared" si="211"/>
        <v>4.2835089403510551</v>
      </c>
      <c r="L4513" s="3" t="e">
        <f t="shared" si="212"/>
        <v>#N/A</v>
      </c>
    </row>
    <row r="4514" spans="1:12" x14ac:dyDescent="0.25">
      <c r="A4514" s="43" t="s">
        <v>47</v>
      </c>
      <c r="B4514" s="43" t="s">
        <v>395</v>
      </c>
      <c r="C4514" s="43" t="s">
        <v>756</v>
      </c>
      <c r="D4514" s="43" t="s">
        <v>55</v>
      </c>
      <c r="E4514" s="43" t="s">
        <v>2529</v>
      </c>
      <c r="F4514" s="43" t="s">
        <v>4224</v>
      </c>
      <c r="G4514" s="43" t="s">
        <v>4654</v>
      </c>
      <c r="H4514" s="76">
        <v>899</v>
      </c>
      <c r="I4514" s="229">
        <v>0.13120133481646273</v>
      </c>
      <c r="J4514" s="73">
        <f t="shared" si="210"/>
        <v>2.6086867721825638E-3</v>
      </c>
      <c r="K4514" s="73">
        <f t="shared" si="211"/>
        <v>120.29520940819212</v>
      </c>
      <c r="L4514" s="3" t="e">
        <f t="shared" si="212"/>
        <v>#N/A</v>
      </c>
    </row>
    <row r="4515" spans="1:12" x14ac:dyDescent="0.25">
      <c r="A4515" s="43" t="s">
        <v>47</v>
      </c>
      <c r="B4515" s="43" t="s">
        <v>395</v>
      </c>
      <c r="C4515" s="43" t="s">
        <v>756</v>
      </c>
      <c r="D4515" s="43" t="s">
        <v>55</v>
      </c>
      <c r="E4515" s="43" t="s">
        <v>2529</v>
      </c>
      <c r="F4515" s="43" t="s">
        <v>4224</v>
      </c>
      <c r="G4515" s="43" t="s">
        <v>4654</v>
      </c>
      <c r="H4515" s="76">
        <v>568</v>
      </c>
      <c r="I4515" s="229">
        <v>0.13119718309859163</v>
      </c>
      <c r="J4515" s="73">
        <f t="shared" si="210"/>
        <v>2.6086042232396941E-3</v>
      </c>
      <c r="K4515" s="73">
        <f t="shared" si="211"/>
        <v>76.001687198800184</v>
      </c>
      <c r="L4515" s="3" t="e">
        <f t="shared" si="212"/>
        <v>#N/A</v>
      </c>
    </row>
    <row r="4516" spans="1:12" x14ac:dyDescent="0.25">
      <c r="A4516" s="43" t="s">
        <v>47</v>
      </c>
      <c r="B4516" s="43" t="s">
        <v>395</v>
      </c>
      <c r="C4516" s="43" t="s">
        <v>756</v>
      </c>
      <c r="D4516" s="43" t="s">
        <v>55</v>
      </c>
      <c r="E4516" s="43" t="s">
        <v>2529</v>
      </c>
      <c r="F4516" s="43" t="s">
        <v>4224</v>
      </c>
      <c r="G4516" s="43" t="s">
        <v>4654</v>
      </c>
      <c r="H4516" s="76">
        <v>820</v>
      </c>
      <c r="I4516" s="229">
        <v>0.15089024390243902</v>
      </c>
      <c r="J4516" s="73">
        <f t="shared" si="210"/>
        <v>3.0001629470487864E-3</v>
      </c>
      <c r="K4516" s="73">
        <f t="shared" si="211"/>
        <v>126.19013361657998</v>
      </c>
      <c r="L4516" s="3" t="e">
        <f t="shared" si="212"/>
        <v>#N/A</v>
      </c>
    </row>
    <row r="4517" spans="1:12" x14ac:dyDescent="0.25">
      <c r="A4517" s="43" t="s">
        <v>47</v>
      </c>
      <c r="B4517" s="43" t="s">
        <v>395</v>
      </c>
      <c r="C4517" s="43" t="s">
        <v>756</v>
      </c>
      <c r="D4517" s="43" t="s">
        <v>55</v>
      </c>
      <c r="E4517" s="43" t="s">
        <v>2529</v>
      </c>
      <c r="F4517" s="43" t="s">
        <v>4224</v>
      </c>
      <c r="G4517" s="43" t="s">
        <v>4654</v>
      </c>
      <c r="H4517" s="76">
        <v>813</v>
      </c>
      <c r="I4517" s="229">
        <v>0.13119311193111929</v>
      </c>
      <c r="J4517" s="73">
        <f t="shared" si="210"/>
        <v>2.6085232758869307E-3</v>
      </c>
      <c r="K4517" s="73">
        <f t="shared" si="211"/>
        <v>108.78072942329605</v>
      </c>
      <c r="L4517" s="3" t="e">
        <f t="shared" si="212"/>
        <v>#N/A</v>
      </c>
    </row>
    <row r="4518" spans="1:12" x14ac:dyDescent="0.25">
      <c r="A4518" s="43" t="s">
        <v>47</v>
      </c>
      <c r="B4518" s="43" t="s">
        <v>395</v>
      </c>
      <c r="C4518" s="43" t="s">
        <v>756</v>
      </c>
      <c r="D4518" s="43" t="s">
        <v>55</v>
      </c>
      <c r="E4518" s="43" t="s">
        <v>2529</v>
      </c>
      <c r="F4518" s="43" t="s">
        <v>4224</v>
      </c>
      <c r="G4518" s="43" t="s">
        <v>4654</v>
      </c>
      <c r="H4518" s="76">
        <v>546</v>
      </c>
      <c r="I4518" s="229">
        <v>0.16527472527472525</v>
      </c>
      <c r="J4518" s="73">
        <f t="shared" si="210"/>
        <v>3.2861707558342894E-3</v>
      </c>
      <c r="K4518" s="73">
        <f t="shared" si="211"/>
        <v>92.034249232685511</v>
      </c>
      <c r="L4518" s="3" t="e">
        <f t="shared" si="212"/>
        <v>#N/A</v>
      </c>
    </row>
    <row r="4519" spans="1:12" x14ac:dyDescent="0.25">
      <c r="A4519" s="43" t="s">
        <v>47</v>
      </c>
      <c r="B4519" s="43" t="s">
        <v>395</v>
      </c>
      <c r="C4519" s="43" t="s">
        <v>756</v>
      </c>
      <c r="D4519" s="43" t="s">
        <v>55</v>
      </c>
      <c r="E4519" s="43" t="s">
        <v>2529</v>
      </c>
      <c r="F4519" s="43" t="s">
        <v>4224</v>
      </c>
      <c r="G4519" s="43" t="s">
        <v>4654</v>
      </c>
      <c r="H4519" s="76">
        <v>338</v>
      </c>
      <c r="I4519" s="229">
        <v>0.10976331360946746</v>
      </c>
      <c r="J4519" s="73">
        <f t="shared" si="210"/>
        <v>2.1824328592731307E-3</v>
      </c>
      <c r="K4519" s="73">
        <f t="shared" si="211"/>
        <v>37.837662306434325</v>
      </c>
      <c r="L4519" s="3" t="e">
        <f t="shared" si="212"/>
        <v>#N/A</v>
      </c>
    </row>
    <row r="4520" spans="1:12" x14ac:dyDescent="0.25">
      <c r="A4520" s="43" t="s">
        <v>47</v>
      </c>
      <c r="B4520" s="43" t="s">
        <v>395</v>
      </c>
      <c r="C4520" s="43" t="s">
        <v>756</v>
      </c>
      <c r="D4520" s="43" t="s">
        <v>55</v>
      </c>
      <c r="E4520" s="43" t="s">
        <v>2529</v>
      </c>
      <c r="F4520" s="43" t="s">
        <v>4224</v>
      </c>
      <c r="G4520" s="43" t="s">
        <v>4654</v>
      </c>
      <c r="H4520" s="76">
        <v>800</v>
      </c>
      <c r="I4520" s="229">
        <v>0.17802499999999999</v>
      </c>
      <c r="J4520" s="73">
        <f t="shared" si="210"/>
        <v>3.539685501427749E-3</v>
      </c>
      <c r="K4520" s="73">
        <f t="shared" si="211"/>
        <v>145.25174840114218</v>
      </c>
      <c r="L4520" s="3" t="e">
        <f t="shared" si="212"/>
        <v>#N/A</v>
      </c>
    </row>
    <row r="4521" spans="1:12" x14ac:dyDescent="0.25">
      <c r="A4521" s="43" t="s">
        <v>47</v>
      </c>
      <c r="B4521" s="43" t="s">
        <v>395</v>
      </c>
      <c r="C4521" s="43" t="s">
        <v>756</v>
      </c>
      <c r="D4521" s="43" t="s">
        <v>55</v>
      </c>
      <c r="E4521" s="43" t="s">
        <v>2529</v>
      </c>
      <c r="F4521" s="43" t="s">
        <v>4224</v>
      </c>
      <c r="G4521" s="43" t="s">
        <v>4654</v>
      </c>
      <c r="H4521" s="76">
        <v>1033</v>
      </c>
      <c r="I4521" s="229">
        <v>0.14830590513068731</v>
      </c>
      <c r="J4521" s="73">
        <f t="shared" si="210"/>
        <v>2.9487783298256598E-3</v>
      </c>
      <c r="K4521" s="73">
        <f t="shared" si="211"/>
        <v>156.2460880147099</v>
      </c>
      <c r="L4521" s="3" t="e">
        <f t="shared" si="212"/>
        <v>#N/A</v>
      </c>
    </row>
    <row r="4522" spans="1:12" x14ac:dyDescent="0.25">
      <c r="A4522" s="43" t="s">
        <v>47</v>
      </c>
      <c r="B4522" s="43" t="s">
        <v>395</v>
      </c>
      <c r="C4522" s="43" t="s">
        <v>756</v>
      </c>
      <c r="D4522" s="43" t="s">
        <v>55</v>
      </c>
      <c r="E4522" s="43" t="s">
        <v>2529</v>
      </c>
      <c r="F4522" s="43" t="s">
        <v>4224</v>
      </c>
      <c r="G4522" s="43" t="s">
        <v>4654</v>
      </c>
      <c r="H4522" s="76">
        <v>45</v>
      </c>
      <c r="I4522" s="229">
        <v>0.16444444444444445</v>
      </c>
      <c r="J4522" s="73">
        <f t="shared" si="210"/>
        <v>3.2696622148032073E-3</v>
      </c>
      <c r="K4522" s="73">
        <f t="shared" si="211"/>
        <v>7.5471347996661446</v>
      </c>
      <c r="L4522" s="3" t="e">
        <f t="shared" si="212"/>
        <v>#N/A</v>
      </c>
    </row>
    <row r="4523" spans="1:12" x14ac:dyDescent="0.25">
      <c r="A4523" s="43" t="s">
        <v>47</v>
      </c>
      <c r="B4523" s="43" t="s">
        <v>395</v>
      </c>
      <c r="C4523" s="43" t="s">
        <v>756</v>
      </c>
      <c r="D4523" s="43" t="s">
        <v>55</v>
      </c>
      <c r="E4523" s="43" t="s">
        <v>2529</v>
      </c>
      <c r="F4523" s="43" t="s">
        <v>4224</v>
      </c>
      <c r="G4523" s="43" t="s">
        <v>4654</v>
      </c>
      <c r="H4523" s="76">
        <v>194</v>
      </c>
      <c r="I4523" s="229">
        <v>0.1397422680412371</v>
      </c>
      <c r="J4523" s="73">
        <f t="shared" si="210"/>
        <v>2.778506839613522E-3</v>
      </c>
      <c r="K4523" s="73">
        <f t="shared" si="211"/>
        <v>27.649030326885022</v>
      </c>
      <c r="L4523" s="3" t="e">
        <f t="shared" si="212"/>
        <v>#N/A</v>
      </c>
    </row>
    <row r="4524" spans="1:12" x14ac:dyDescent="0.25">
      <c r="A4524" s="43" t="s">
        <v>47</v>
      </c>
      <c r="B4524" s="43" t="s">
        <v>395</v>
      </c>
      <c r="C4524" s="43" t="s">
        <v>756</v>
      </c>
      <c r="D4524" s="43" t="s">
        <v>55</v>
      </c>
      <c r="E4524" s="43" t="s">
        <v>2529</v>
      </c>
      <c r="F4524" s="43" t="s">
        <v>4224</v>
      </c>
      <c r="G4524" s="43" t="s">
        <v>4654</v>
      </c>
      <c r="H4524" s="76">
        <v>554</v>
      </c>
      <c r="I4524" s="229">
        <v>0.14259927797833935</v>
      </c>
      <c r="J4524" s="73">
        <f t="shared" si="210"/>
        <v>2.8353129997134847E-3</v>
      </c>
      <c r="K4524" s="73">
        <f t="shared" si="211"/>
        <v>80.570763401841276</v>
      </c>
      <c r="L4524" s="3" t="e">
        <f t="shared" si="212"/>
        <v>#N/A</v>
      </c>
    </row>
    <row r="4525" spans="1:12" x14ac:dyDescent="0.25">
      <c r="A4525" s="43" t="s">
        <v>47</v>
      </c>
      <c r="B4525" s="43" t="s">
        <v>395</v>
      </c>
      <c r="C4525" s="43" t="s">
        <v>756</v>
      </c>
      <c r="D4525" s="43" t="s">
        <v>55</v>
      </c>
      <c r="E4525" s="43" t="s">
        <v>2529</v>
      </c>
      <c r="F4525" s="43" t="s">
        <v>4224</v>
      </c>
      <c r="G4525" s="43" t="s">
        <v>4654</v>
      </c>
      <c r="H4525" s="76">
        <v>17</v>
      </c>
      <c r="I4525" s="229">
        <v>0.13117647058823528</v>
      </c>
      <c r="J4525" s="73">
        <f t="shared" si="210"/>
        <v>2.6081923947178206E-3</v>
      </c>
      <c r="K4525" s="73">
        <f t="shared" si="211"/>
        <v>2.274339270710203</v>
      </c>
      <c r="L4525" s="3" t="e">
        <f t="shared" si="212"/>
        <v>#N/A</v>
      </c>
    </row>
    <row r="4526" spans="1:12" x14ac:dyDescent="0.25">
      <c r="A4526" s="43" t="s">
        <v>47</v>
      </c>
      <c r="B4526" s="43" t="s">
        <v>395</v>
      </c>
      <c r="C4526" s="43" t="s">
        <v>756</v>
      </c>
      <c r="D4526" s="43" t="s">
        <v>55</v>
      </c>
      <c r="E4526" s="43" t="s">
        <v>2529</v>
      </c>
      <c r="F4526" s="43" t="s">
        <v>4224</v>
      </c>
      <c r="G4526" s="43" t="s">
        <v>4654</v>
      </c>
      <c r="H4526" s="76">
        <v>27</v>
      </c>
      <c r="I4526" s="229">
        <v>0.15962962962962962</v>
      </c>
      <c r="J4526" s="73">
        <f t="shared" si="210"/>
        <v>3.173928861667077E-3</v>
      </c>
      <c r="K4526" s="73">
        <f t="shared" si="211"/>
        <v>4.3956960792650106</v>
      </c>
      <c r="L4526" s="3" t="e">
        <f t="shared" si="212"/>
        <v>#N/A</v>
      </c>
    </row>
    <row r="4527" spans="1:12" x14ac:dyDescent="0.25">
      <c r="A4527" s="43" t="s">
        <v>47</v>
      </c>
      <c r="B4527" s="43" t="s">
        <v>395</v>
      </c>
      <c r="C4527" s="43" t="s">
        <v>756</v>
      </c>
      <c r="D4527" s="43" t="s">
        <v>55</v>
      </c>
      <c r="E4527" s="43" t="s">
        <v>2529</v>
      </c>
      <c r="F4527" s="43" t="s">
        <v>4224</v>
      </c>
      <c r="G4527" s="43" t="s">
        <v>4654</v>
      </c>
      <c r="H4527" s="76">
        <v>1336</v>
      </c>
      <c r="I4527" s="229">
        <v>0.11684131736526945</v>
      </c>
      <c r="J4527" s="73">
        <f t="shared" si="210"/>
        <v>2.3231653815226098E-3</v>
      </c>
      <c r="K4527" s="73">
        <f t="shared" si="211"/>
        <v>159.2037489497142</v>
      </c>
      <c r="L4527" s="3" t="e">
        <f t="shared" si="212"/>
        <v>#N/A</v>
      </c>
    </row>
    <row r="4528" spans="1:12" x14ac:dyDescent="0.25">
      <c r="A4528" s="43" t="s">
        <v>47</v>
      </c>
      <c r="B4528" s="43" t="s">
        <v>395</v>
      </c>
      <c r="C4528" s="43" t="s">
        <v>756</v>
      </c>
      <c r="D4528" s="43" t="s">
        <v>55</v>
      </c>
      <c r="E4528" s="43" t="s">
        <v>2529</v>
      </c>
      <c r="F4528" s="43" t="s">
        <v>4224</v>
      </c>
      <c r="G4528" s="43" t="s">
        <v>4654</v>
      </c>
      <c r="H4528" s="76">
        <v>323</v>
      </c>
      <c r="I4528" s="229">
        <v>0.12554179566563467</v>
      </c>
      <c r="J4528" s="73">
        <f t="shared" si="210"/>
        <v>2.4961576966204303E-3</v>
      </c>
      <c r="K4528" s="73">
        <f t="shared" si="211"/>
        <v>41.356258936008395</v>
      </c>
      <c r="L4528" s="3" t="e">
        <f t="shared" si="212"/>
        <v>#N/A</v>
      </c>
    </row>
    <row r="4529" spans="1:12" x14ac:dyDescent="0.25">
      <c r="A4529" s="43" t="s">
        <v>47</v>
      </c>
      <c r="B4529" s="43" t="s">
        <v>395</v>
      </c>
      <c r="C4529" s="43" t="s">
        <v>756</v>
      </c>
      <c r="D4529" s="43" t="s">
        <v>55</v>
      </c>
      <c r="E4529" s="43" t="s">
        <v>2529</v>
      </c>
      <c r="F4529" s="43" t="s">
        <v>4224</v>
      </c>
      <c r="G4529" s="43" t="s">
        <v>4654</v>
      </c>
      <c r="H4529" s="76">
        <v>800</v>
      </c>
      <c r="I4529" s="229">
        <v>0.15970000000000001</v>
      </c>
      <c r="J4529" s="73">
        <f t="shared" si="210"/>
        <v>3.1753280414436825E-3</v>
      </c>
      <c r="K4529" s="73">
        <f t="shared" si="211"/>
        <v>130.30026243315496</v>
      </c>
      <c r="L4529" s="3" t="e">
        <f t="shared" si="212"/>
        <v>#N/A</v>
      </c>
    </row>
    <row r="4530" spans="1:12" x14ac:dyDescent="0.25">
      <c r="A4530" s="43" t="s">
        <v>47</v>
      </c>
      <c r="B4530" s="43" t="s">
        <v>395</v>
      </c>
      <c r="C4530" s="43" t="s">
        <v>756</v>
      </c>
      <c r="D4530" s="43" t="s">
        <v>55</v>
      </c>
      <c r="E4530" s="43" t="s">
        <v>2529</v>
      </c>
      <c r="F4530" s="43" t="s">
        <v>4224</v>
      </c>
      <c r="G4530" s="43" t="s">
        <v>4654</v>
      </c>
      <c r="H4530" s="76">
        <v>615</v>
      </c>
      <c r="I4530" s="229">
        <v>0.13691056910569105</v>
      </c>
      <c r="J4530" s="73">
        <f t="shared" si="210"/>
        <v>2.7222039402086027E-3</v>
      </c>
      <c r="K4530" s="73">
        <f t="shared" si="211"/>
        <v>85.874155423228288</v>
      </c>
      <c r="L4530" s="3" t="e">
        <f t="shared" si="212"/>
        <v>#N/A</v>
      </c>
    </row>
    <row r="4531" spans="1:12" x14ac:dyDescent="0.25">
      <c r="A4531" s="43" t="s">
        <v>47</v>
      </c>
      <c r="B4531" s="43" t="s">
        <v>395</v>
      </c>
      <c r="C4531" s="43" t="s">
        <v>756</v>
      </c>
      <c r="D4531" s="43" t="s">
        <v>55</v>
      </c>
      <c r="E4531" s="43" t="s">
        <v>2529</v>
      </c>
      <c r="F4531" s="43" t="s">
        <v>4224</v>
      </c>
      <c r="G4531" s="43" t="s">
        <v>4654</v>
      </c>
      <c r="H4531" s="76">
        <v>100</v>
      </c>
      <c r="I4531" s="229">
        <v>0.1278</v>
      </c>
      <c r="J4531" s="73">
        <f t="shared" si="210"/>
        <v>2.5410577563963845E-3</v>
      </c>
      <c r="K4531" s="73">
        <f t="shared" si="211"/>
        <v>13.034105775639638</v>
      </c>
      <c r="L4531" s="3" t="e">
        <f t="shared" si="212"/>
        <v>#N/A</v>
      </c>
    </row>
    <row r="4532" spans="1:12" x14ac:dyDescent="0.25">
      <c r="A4532" s="43" t="s">
        <v>47</v>
      </c>
      <c r="B4532" s="43" t="s">
        <v>395</v>
      </c>
      <c r="C4532" s="43" t="s">
        <v>756</v>
      </c>
      <c r="D4532" s="43" t="s">
        <v>55</v>
      </c>
      <c r="E4532" s="43" t="s">
        <v>2529</v>
      </c>
      <c r="F4532" s="43" t="s">
        <v>4224</v>
      </c>
      <c r="G4532" s="43" t="s">
        <v>4654</v>
      </c>
      <c r="H4532" s="76">
        <v>253</v>
      </c>
      <c r="I4532" s="229">
        <v>0.15399209486166007</v>
      </c>
      <c r="J4532" s="73">
        <f t="shared" si="210"/>
        <v>3.0618373010324659E-3</v>
      </c>
      <c r="K4532" s="73">
        <f t="shared" si="211"/>
        <v>39.734644837161213</v>
      </c>
      <c r="L4532" s="3" t="e">
        <f t="shared" si="212"/>
        <v>#N/A</v>
      </c>
    </row>
    <row r="4533" spans="1:12" x14ac:dyDescent="0.25">
      <c r="A4533" s="43" t="s">
        <v>47</v>
      </c>
      <c r="B4533" s="43" t="s">
        <v>395</v>
      </c>
      <c r="C4533" s="43" t="s">
        <v>756</v>
      </c>
      <c r="D4533" s="43" t="s">
        <v>55</v>
      </c>
      <c r="E4533" s="43" t="s">
        <v>2530</v>
      </c>
      <c r="F4533" s="43" t="s">
        <v>395</v>
      </c>
      <c r="G4533" s="43" t="s">
        <v>4654</v>
      </c>
      <c r="H4533" s="76">
        <v>138</v>
      </c>
      <c r="I4533" s="229">
        <v>0.13050724637681158</v>
      </c>
      <c r="J4533" s="73">
        <f t="shared" si="210"/>
        <v>2.5948861554908531E-3</v>
      </c>
      <c r="K4533" s="73">
        <f t="shared" si="211"/>
        <v>18.368094289457737</v>
      </c>
      <c r="L4533" s="3" t="e">
        <f t="shared" si="212"/>
        <v>#N/A</v>
      </c>
    </row>
    <row r="4534" spans="1:12" x14ac:dyDescent="0.25">
      <c r="A4534" s="43" t="s">
        <v>47</v>
      </c>
      <c r="B4534" s="43" t="s">
        <v>395</v>
      </c>
      <c r="C4534" s="43" t="s">
        <v>756</v>
      </c>
      <c r="D4534" s="43" t="s">
        <v>55</v>
      </c>
      <c r="E4534" s="43" t="s">
        <v>2530</v>
      </c>
      <c r="F4534" s="43" t="s">
        <v>395</v>
      </c>
      <c r="G4534" s="43" t="s">
        <v>4654</v>
      </c>
      <c r="H4534" s="76">
        <v>484</v>
      </c>
      <c r="I4534" s="229">
        <v>0.14249999999999999</v>
      </c>
      <c r="J4534" s="73">
        <f t="shared" si="210"/>
        <v>2.8333390476250764E-3</v>
      </c>
      <c r="K4534" s="73">
        <f t="shared" si="211"/>
        <v>70.341336099050537</v>
      </c>
      <c r="L4534" s="3" t="e">
        <f t="shared" si="212"/>
        <v>#N/A</v>
      </c>
    </row>
    <row r="4535" spans="1:12" x14ac:dyDescent="0.25">
      <c r="A4535" s="43" t="s">
        <v>47</v>
      </c>
      <c r="B4535" s="43" t="s">
        <v>395</v>
      </c>
      <c r="C4535" s="43" t="s">
        <v>756</v>
      </c>
      <c r="D4535" s="43" t="s">
        <v>55</v>
      </c>
      <c r="E4535" s="43" t="s">
        <v>2530</v>
      </c>
      <c r="F4535" s="43" t="s">
        <v>395</v>
      </c>
      <c r="G4535" s="43" t="s">
        <v>4654</v>
      </c>
      <c r="H4535" s="76">
        <v>152</v>
      </c>
      <c r="I4535" s="229">
        <v>0.13052631578947368</v>
      </c>
      <c r="J4535" s="73">
        <f t="shared" si="210"/>
        <v>2.5952653141681219E-3</v>
      </c>
      <c r="K4535" s="73">
        <f t="shared" si="211"/>
        <v>20.234480327753555</v>
      </c>
      <c r="L4535" s="3" t="e">
        <f t="shared" si="212"/>
        <v>#N/A</v>
      </c>
    </row>
    <row r="4536" spans="1:12" x14ac:dyDescent="0.25">
      <c r="A4536" s="43" t="s">
        <v>47</v>
      </c>
      <c r="B4536" s="43" t="s">
        <v>395</v>
      </c>
      <c r="C4536" s="43" t="s">
        <v>800</v>
      </c>
      <c r="D4536" s="43" t="s">
        <v>55</v>
      </c>
      <c r="E4536" s="43" t="s">
        <v>2531</v>
      </c>
      <c r="F4536" s="43" t="s">
        <v>395</v>
      </c>
      <c r="G4536" s="43" t="s">
        <v>4654</v>
      </c>
      <c r="H4536" s="76">
        <v>49</v>
      </c>
      <c r="I4536" s="229">
        <v>0.12551020408163266</v>
      </c>
      <c r="J4536" s="73">
        <f t="shared" si="210"/>
        <v>2.4955295585956639E-3</v>
      </c>
      <c r="K4536" s="73">
        <f t="shared" si="211"/>
        <v>6.2722809483711881</v>
      </c>
      <c r="L4536" s="3" t="e">
        <f t="shared" si="212"/>
        <v>#N/A</v>
      </c>
    </row>
    <row r="4537" spans="1:12" x14ac:dyDescent="0.25">
      <c r="A4537" s="43" t="s">
        <v>47</v>
      </c>
      <c r="B4537" s="43" t="s">
        <v>395</v>
      </c>
      <c r="C4537" s="43" t="s">
        <v>800</v>
      </c>
      <c r="D4537" s="43" t="s">
        <v>55</v>
      </c>
      <c r="E4537" s="43" t="s">
        <v>2531</v>
      </c>
      <c r="F4537" s="43" t="s">
        <v>395</v>
      </c>
      <c r="G4537" s="43" t="s">
        <v>4654</v>
      </c>
      <c r="H4537" s="76">
        <v>26</v>
      </c>
      <c r="I4537" s="229">
        <v>0.13115384615384615</v>
      </c>
      <c r="J4537" s="73">
        <f t="shared" si="210"/>
        <v>2.6077425512554685E-3</v>
      </c>
      <c r="K4537" s="73">
        <f t="shared" si="211"/>
        <v>3.4778013063326423</v>
      </c>
      <c r="L4537" s="3" t="e">
        <f t="shared" si="212"/>
        <v>#N/A</v>
      </c>
    </row>
    <row r="4538" spans="1:12" x14ac:dyDescent="0.25">
      <c r="A4538" s="43" t="s">
        <v>47</v>
      </c>
      <c r="B4538" s="43" t="s">
        <v>395</v>
      </c>
      <c r="C4538" s="43" t="s">
        <v>800</v>
      </c>
      <c r="D4538" s="43" t="s">
        <v>55</v>
      </c>
      <c r="E4538" s="43" t="s">
        <v>2531</v>
      </c>
      <c r="F4538" s="43" t="s">
        <v>395</v>
      </c>
      <c r="G4538" s="43" t="s">
        <v>4654</v>
      </c>
      <c r="H4538" s="76">
        <v>191</v>
      </c>
      <c r="I4538" s="229">
        <v>0.11979057591623037</v>
      </c>
      <c r="J4538" s="73">
        <f t="shared" si="210"/>
        <v>2.3818057282873795E-3</v>
      </c>
      <c r="K4538" s="73">
        <f t="shared" si="211"/>
        <v>23.334924894102887</v>
      </c>
      <c r="L4538" s="3" t="e">
        <f t="shared" si="212"/>
        <v>#N/A</v>
      </c>
    </row>
    <row r="4539" spans="1:12" x14ac:dyDescent="0.25">
      <c r="A4539" s="43" t="s">
        <v>47</v>
      </c>
      <c r="B4539" s="43" t="s">
        <v>395</v>
      </c>
      <c r="C4539" s="43" t="s">
        <v>800</v>
      </c>
      <c r="D4539" s="43" t="s">
        <v>55</v>
      </c>
      <c r="E4539" s="43" t="s">
        <v>2531</v>
      </c>
      <c r="F4539" s="43" t="s">
        <v>395</v>
      </c>
      <c r="G4539" s="43" t="s">
        <v>4654</v>
      </c>
      <c r="H4539" s="76">
        <v>435</v>
      </c>
      <c r="I4539" s="229">
        <v>0.13119540229885057</v>
      </c>
      <c r="J4539" s="73">
        <f t="shared" si="210"/>
        <v>2.6085688154541338E-3</v>
      </c>
      <c r="K4539" s="73">
        <f t="shared" si="211"/>
        <v>58.204727434722543</v>
      </c>
      <c r="L4539" s="3" t="e">
        <f t="shared" si="212"/>
        <v>#N/A</v>
      </c>
    </row>
    <row r="4540" spans="1:12" x14ac:dyDescent="0.25">
      <c r="A4540" s="43" t="s">
        <v>47</v>
      </c>
      <c r="B4540" s="43" t="s">
        <v>395</v>
      </c>
      <c r="C4540" s="43" t="s">
        <v>800</v>
      </c>
      <c r="D4540" s="43" t="s">
        <v>55</v>
      </c>
      <c r="E4540" s="43" t="s">
        <v>2531</v>
      </c>
      <c r="F4540" s="43" t="s">
        <v>395</v>
      </c>
      <c r="G4540" s="43" t="s">
        <v>4654</v>
      </c>
      <c r="H4540" s="76">
        <v>12</v>
      </c>
      <c r="I4540" s="229">
        <v>0.13083333333333333</v>
      </c>
      <c r="J4540" s="73">
        <f t="shared" si="210"/>
        <v>2.6013697688721461E-3</v>
      </c>
      <c r="K4540" s="73">
        <f t="shared" si="211"/>
        <v>1.6012164372264657</v>
      </c>
      <c r="L4540" s="3" t="e">
        <f t="shared" si="212"/>
        <v>#N/A</v>
      </c>
    </row>
    <row r="4541" spans="1:12" x14ac:dyDescent="0.25">
      <c r="A4541" s="43" t="s">
        <v>47</v>
      </c>
      <c r="B4541" s="43" t="s">
        <v>395</v>
      </c>
      <c r="C4541" s="43" t="s">
        <v>800</v>
      </c>
      <c r="D4541" s="43" t="s">
        <v>55</v>
      </c>
      <c r="E4541" s="43" t="s">
        <v>2531</v>
      </c>
      <c r="F4541" s="43" t="s">
        <v>395</v>
      </c>
      <c r="G4541" s="43" t="s">
        <v>4654</v>
      </c>
      <c r="H4541" s="76">
        <v>351</v>
      </c>
      <c r="I4541" s="229">
        <v>0.12549857549857549</v>
      </c>
      <c r="J4541" s="73">
        <f t="shared" si="210"/>
        <v>2.4952983465364046E-3</v>
      </c>
      <c r="K4541" s="73">
        <f t="shared" si="211"/>
        <v>44.925849719634279</v>
      </c>
      <c r="L4541" s="3" t="e">
        <f t="shared" si="212"/>
        <v>#N/A</v>
      </c>
    </row>
    <row r="4542" spans="1:12" x14ac:dyDescent="0.25">
      <c r="A4542" s="43" t="s">
        <v>47</v>
      </c>
      <c r="B4542" s="43" t="s">
        <v>395</v>
      </c>
      <c r="C4542" s="43" t="s">
        <v>800</v>
      </c>
      <c r="D4542" s="43" t="s">
        <v>55</v>
      </c>
      <c r="E4542" s="43" t="s">
        <v>2531</v>
      </c>
      <c r="F4542" s="43" t="s">
        <v>395</v>
      </c>
      <c r="G4542" s="43" t="s">
        <v>4654</v>
      </c>
      <c r="H4542" s="76">
        <v>19</v>
      </c>
      <c r="I4542" s="229">
        <v>0.13105263157894739</v>
      </c>
      <c r="J4542" s="73">
        <f t="shared" si="210"/>
        <v>2.6057300936607355E-3</v>
      </c>
      <c r="K4542" s="73">
        <f t="shared" si="211"/>
        <v>2.5395088717795549</v>
      </c>
      <c r="L4542" s="3" t="e">
        <f t="shared" si="212"/>
        <v>#N/A</v>
      </c>
    </row>
    <row r="4543" spans="1:12" x14ac:dyDescent="0.25">
      <c r="A4543" s="43" t="s">
        <v>47</v>
      </c>
      <c r="B4543" s="43" t="s">
        <v>395</v>
      </c>
      <c r="C4543" s="43" t="s">
        <v>800</v>
      </c>
      <c r="D4543" s="43" t="s">
        <v>55</v>
      </c>
      <c r="E4543" s="43" t="s">
        <v>2531</v>
      </c>
      <c r="F4543" s="43" t="s">
        <v>395</v>
      </c>
      <c r="G4543" s="43" t="s">
        <v>4654</v>
      </c>
      <c r="H4543" s="76">
        <v>25</v>
      </c>
      <c r="I4543" s="229">
        <v>0.12560000000000002</v>
      </c>
      <c r="J4543" s="73">
        <f t="shared" si="210"/>
        <v>2.4973149781172608E-3</v>
      </c>
      <c r="K4543" s="73">
        <f t="shared" si="211"/>
        <v>3.2024328744529318</v>
      </c>
      <c r="L4543" s="3" t="e">
        <f t="shared" si="212"/>
        <v>#N/A</v>
      </c>
    </row>
    <row r="4544" spans="1:12" x14ac:dyDescent="0.25">
      <c r="A4544" s="43" t="s">
        <v>47</v>
      </c>
      <c r="B4544" s="43" t="s">
        <v>395</v>
      </c>
      <c r="C4544" s="43" t="s">
        <v>800</v>
      </c>
      <c r="D4544" s="43" t="s">
        <v>55</v>
      </c>
      <c r="E4544" s="43" t="s">
        <v>2531</v>
      </c>
      <c r="F4544" s="43" t="s">
        <v>395</v>
      </c>
      <c r="G4544" s="43" t="s">
        <v>4654</v>
      </c>
      <c r="H4544" s="76">
        <v>10</v>
      </c>
      <c r="I4544" s="229">
        <v>0.126</v>
      </c>
      <c r="J4544" s="73">
        <f t="shared" si="210"/>
        <v>2.5052682105316465E-3</v>
      </c>
      <c r="K4544" s="73">
        <f t="shared" si="211"/>
        <v>1.2850526821053165</v>
      </c>
      <c r="L4544" s="3" t="e">
        <f t="shared" si="212"/>
        <v>#N/A</v>
      </c>
    </row>
    <row r="4545" spans="1:12" x14ac:dyDescent="0.25">
      <c r="A4545" s="43" t="s">
        <v>47</v>
      </c>
      <c r="B4545" s="43" t="s">
        <v>395</v>
      </c>
      <c r="C4545" s="43" t="s">
        <v>800</v>
      </c>
      <c r="D4545" s="43" t="s">
        <v>55</v>
      </c>
      <c r="E4545" s="43" t="s">
        <v>2531</v>
      </c>
      <c r="F4545" s="43" t="s">
        <v>395</v>
      </c>
      <c r="G4545" s="43" t="s">
        <v>4654</v>
      </c>
      <c r="H4545" s="76">
        <v>611</v>
      </c>
      <c r="I4545" s="229">
        <v>0.12549918166939444</v>
      </c>
      <c r="J4545" s="73">
        <f t="shared" si="210"/>
        <v>2.4953103990799194E-3</v>
      </c>
      <c r="K4545" s="73">
        <f t="shared" si="211"/>
        <v>78.204634653837829</v>
      </c>
      <c r="L4545" s="3" t="e">
        <f t="shared" si="212"/>
        <v>#N/A</v>
      </c>
    </row>
    <row r="4546" spans="1:12" x14ac:dyDescent="0.25">
      <c r="A4546" s="43" t="s">
        <v>47</v>
      </c>
      <c r="B4546" s="43" t="s">
        <v>395</v>
      </c>
      <c r="C4546" s="43" t="s">
        <v>798</v>
      </c>
      <c r="D4546" s="43" t="s">
        <v>55</v>
      </c>
      <c r="E4546" s="43" t="s">
        <v>2532</v>
      </c>
      <c r="F4546" s="43" t="s">
        <v>4225</v>
      </c>
      <c r="G4546" s="43" t="s">
        <v>4654</v>
      </c>
      <c r="H4546" s="76">
        <v>3500</v>
      </c>
      <c r="I4546" s="229">
        <v>6.4100000000000004E-2</v>
      </c>
      <c r="J4546" s="73">
        <f t="shared" si="210"/>
        <v>1.2745054944053853E-3</v>
      </c>
      <c r="K4546" s="73">
        <f t="shared" si="211"/>
        <v>228.81076923041886</v>
      </c>
      <c r="L4546" s="3" t="e">
        <f t="shared" si="212"/>
        <v>#N/A</v>
      </c>
    </row>
    <row r="4547" spans="1:12" x14ac:dyDescent="0.25">
      <c r="A4547" s="43" t="s">
        <v>47</v>
      </c>
      <c r="B4547" s="43" t="s">
        <v>395</v>
      </c>
      <c r="C4547" s="43" t="s">
        <v>798</v>
      </c>
      <c r="D4547" s="43" t="s">
        <v>55</v>
      </c>
      <c r="E4547" s="43" t="s">
        <v>2532</v>
      </c>
      <c r="F4547" s="43" t="s">
        <v>4225</v>
      </c>
      <c r="G4547" s="43" t="s">
        <v>4654</v>
      </c>
      <c r="H4547" s="76">
        <v>3500</v>
      </c>
      <c r="I4547" s="229">
        <v>6.4100000000000004E-2</v>
      </c>
      <c r="J4547" s="73">
        <f t="shared" si="210"/>
        <v>1.2745054944053853E-3</v>
      </c>
      <c r="K4547" s="73">
        <f t="shared" si="211"/>
        <v>228.81076923041886</v>
      </c>
      <c r="L4547" s="3" t="e">
        <f t="shared" si="212"/>
        <v>#N/A</v>
      </c>
    </row>
    <row r="4548" spans="1:12" x14ac:dyDescent="0.25">
      <c r="A4548" s="43" t="s">
        <v>47</v>
      </c>
      <c r="B4548" s="43" t="s">
        <v>395</v>
      </c>
      <c r="C4548" s="43" t="s">
        <v>798</v>
      </c>
      <c r="D4548" s="43" t="s">
        <v>55</v>
      </c>
      <c r="E4548" s="43" t="s">
        <v>2532</v>
      </c>
      <c r="F4548" s="43" t="s">
        <v>4225</v>
      </c>
      <c r="G4548" s="43" t="s">
        <v>4654</v>
      </c>
      <c r="H4548" s="76">
        <v>3500</v>
      </c>
      <c r="I4548" s="229">
        <v>6.4100000000000004E-2</v>
      </c>
      <c r="J4548" s="73">
        <f t="shared" si="210"/>
        <v>1.2745054944053853E-3</v>
      </c>
      <c r="K4548" s="73">
        <f t="shared" si="211"/>
        <v>228.81076923041886</v>
      </c>
      <c r="L4548" s="3" t="e">
        <f t="shared" si="212"/>
        <v>#N/A</v>
      </c>
    </row>
    <row r="4549" spans="1:12" x14ac:dyDescent="0.25">
      <c r="A4549" s="43" t="s">
        <v>47</v>
      </c>
      <c r="B4549" s="43" t="s">
        <v>395</v>
      </c>
      <c r="C4549" s="43" t="s">
        <v>798</v>
      </c>
      <c r="D4549" s="43" t="s">
        <v>55</v>
      </c>
      <c r="E4549" s="43" t="s">
        <v>2532</v>
      </c>
      <c r="F4549" s="43" t="s">
        <v>4225</v>
      </c>
      <c r="G4549" s="43" t="s">
        <v>4654</v>
      </c>
      <c r="H4549" s="76">
        <v>600</v>
      </c>
      <c r="I4549" s="229">
        <v>6.4100000000000004E-2</v>
      </c>
      <c r="J4549" s="73">
        <f t="shared" si="210"/>
        <v>1.2745054944053853E-3</v>
      </c>
      <c r="K4549" s="73">
        <f t="shared" si="211"/>
        <v>39.224703296643234</v>
      </c>
      <c r="L4549" s="3" t="e">
        <f t="shared" si="212"/>
        <v>#N/A</v>
      </c>
    </row>
    <row r="4550" spans="1:12" x14ac:dyDescent="0.25">
      <c r="A4550" s="43" t="s">
        <v>47</v>
      </c>
      <c r="B4550" s="43" t="s">
        <v>395</v>
      </c>
      <c r="C4550" s="43" t="s">
        <v>798</v>
      </c>
      <c r="D4550" s="43" t="s">
        <v>55</v>
      </c>
      <c r="E4550" s="43" t="s">
        <v>2532</v>
      </c>
      <c r="F4550" s="43" t="s">
        <v>4225</v>
      </c>
      <c r="G4550" s="43" t="s">
        <v>4654</v>
      </c>
      <c r="H4550" s="76">
        <v>300</v>
      </c>
      <c r="I4550" s="229">
        <v>6.1499999999999999E-2</v>
      </c>
      <c r="J4550" s="73">
        <f t="shared" si="210"/>
        <v>1.2228094837118751E-3</v>
      </c>
      <c r="K4550" s="73">
        <f t="shared" si="211"/>
        <v>18.816842845113563</v>
      </c>
      <c r="L4550" s="3" t="e">
        <f t="shared" si="212"/>
        <v>#N/A</v>
      </c>
    </row>
    <row r="4551" spans="1:12" x14ac:dyDescent="0.25">
      <c r="A4551" s="43" t="s">
        <v>47</v>
      </c>
      <c r="B4551" s="43" t="s">
        <v>395</v>
      </c>
      <c r="C4551" s="43" t="s">
        <v>798</v>
      </c>
      <c r="D4551" s="43" t="s">
        <v>55</v>
      </c>
      <c r="E4551" s="43" t="s">
        <v>2532</v>
      </c>
      <c r="F4551" s="43" t="s">
        <v>4225</v>
      </c>
      <c r="G4551" s="43" t="s">
        <v>4654</v>
      </c>
      <c r="H4551" s="76">
        <v>400</v>
      </c>
      <c r="I4551" s="229">
        <v>6.1500000000000006E-2</v>
      </c>
      <c r="J4551" s="73">
        <f t="shared" ref="J4551:J4614" si="213">I4551*$J$5</f>
        <v>1.2228094837118753E-3</v>
      </c>
      <c r="K4551" s="73">
        <f t="shared" ref="K4551:K4614" si="214">(I4551+J4551)*H4551</f>
        <v>25.089123793484752</v>
      </c>
      <c r="L4551" s="3" t="e">
        <f t="shared" ref="L4551:L4614" si="215">MATCH(C4551,$C$7237:$C$7264,0)</f>
        <v>#N/A</v>
      </c>
    </row>
    <row r="4552" spans="1:12" x14ac:dyDescent="0.25">
      <c r="A4552" s="43" t="s">
        <v>47</v>
      </c>
      <c r="B4552" s="43" t="s">
        <v>395</v>
      </c>
      <c r="C4552" s="43" t="s">
        <v>798</v>
      </c>
      <c r="D4552" s="43" t="s">
        <v>55</v>
      </c>
      <c r="E4552" s="43" t="s">
        <v>2532</v>
      </c>
      <c r="F4552" s="43" t="s">
        <v>4225</v>
      </c>
      <c r="G4552" s="43" t="s">
        <v>4654</v>
      </c>
      <c r="H4552" s="76">
        <v>4000</v>
      </c>
      <c r="I4552" s="229">
        <v>6.409999999999999E-2</v>
      </c>
      <c r="J4552" s="73">
        <f t="shared" si="213"/>
        <v>1.2745054944053851E-3</v>
      </c>
      <c r="K4552" s="73">
        <f t="shared" si="214"/>
        <v>261.49802197762153</v>
      </c>
      <c r="L4552" s="3" t="e">
        <f t="shared" si="215"/>
        <v>#N/A</v>
      </c>
    </row>
    <row r="4553" spans="1:12" x14ac:dyDescent="0.25">
      <c r="A4553" s="43" t="s">
        <v>47</v>
      </c>
      <c r="B4553" s="43" t="s">
        <v>395</v>
      </c>
      <c r="C4553" s="43" t="s">
        <v>798</v>
      </c>
      <c r="D4553" s="43" t="s">
        <v>55</v>
      </c>
      <c r="E4553" s="43" t="s">
        <v>2532</v>
      </c>
      <c r="F4553" s="43" t="s">
        <v>4225</v>
      </c>
      <c r="G4553" s="43" t="s">
        <v>4654</v>
      </c>
      <c r="H4553" s="76">
        <v>600</v>
      </c>
      <c r="I4553" s="229">
        <v>6.4100000000000004E-2</v>
      </c>
      <c r="J4553" s="73">
        <f t="shared" si="213"/>
        <v>1.2745054944053853E-3</v>
      </c>
      <c r="K4553" s="73">
        <f t="shared" si="214"/>
        <v>39.224703296643234</v>
      </c>
      <c r="L4553" s="3" t="e">
        <f t="shared" si="215"/>
        <v>#N/A</v>
      </c>
    </row>
    <row r="4554" spans="1:12" x14ac:dyDescent="0.25">
      <c r="A4554" s="43" t="s">
        <v>47</v>
      </c>
      <c r="B4554" s="43" t="s">
        <v>395</v>
      </c>
      <c r="C4554" s="43" t="s">
        <v>798</v>
      </c>
      <c r="D4554" s="43" t="s">
        <v>55</v>
      </c>
      <c r="E4554" s="43" t="s">
        <v>2532</v>
      </c>
      <c r="F4554" s="43" t="s">
        <v>4225</v>
      </c>
      <c r="G4554" s="43" t="s">
        <v>4654</v>
      </c>
      <c r="H4554" s="76">
        <v>300</v>
      </c>
      <c r="I4554" s="229">
        <v>6.1499999999999999E-2</v>
      </c>
      <c r="J4554" s="73">
        <f t="shared" si="213"/>
        <v>1.2228094837118751E-3</v>
      </c>
      <c r="K4554" s="73">
        <f t="shared" si="214"/>
        <v>18.816842845113563</v>
      </c>
      <c r="L4554" s="3" t="e">
        <f t="shared" si="215"/>
        <v>#N/A</v>
      </c>
    </row>
    <row r="4555" spans="1:12" x14ac:dyDescent="0.25">
      <c r="A4555" s="43" t="s">
        <v>47</v>
      </c>
      <c r="B4555" s="43" t="s">
        <v>395</v>
      </c>
      <c r="C4555" s="43" t="s">
        <v>798</v>
      </c>
      <c r="D4555" s="43" t="s">
        <v>55</v>
      </c>
      <c r="E4555" s="43" t="s">
        <v>2532</v>
      </c>
      <c r="F4555" s="43" t="s">
        <v>4225</v>
      </c>
      <c r="G4555" s="43" t="s">
        <v>4654</v>
      </c>
      <c r="H4555" s="76">
        <v>700</v>
      </c>
      <c r="I4555" s="229">
        <v>6.409999999999999E-2</v>
      </c>
      <c r="J4555" s="73">
        <f t="shared" si="213"/>
        <v>1.2745054944053851E-3</v>
      </c>
      <c r="K4555" s="73">
        <f t="shared" si="214"/>
        <v>45.762153846083763</v>
      </c>
      <c r="L4555" s="3" t="e">
        <f t="shared" si="215"/>
        <v>#N/A</v>
      </c>
    </row>
    <row r="4556" spans="1:12" x14ac:dyDescent="0.25">
      <c r="A4556" s="43" t="s">
        <v>47</v>
      </c>
      <c r="B4556" s="43" t="s">
        <v>395</v>
      </c>
      <c r="C4556" s="43" t="s">
        <v>798</v>
      </c>
      <c r="D4556" s="43" t="s">
        <v>55</v>
      </c>
      <c r="E4556" s="43" t="s">
        <v>2532</v>
      </c>
      <c r="F4556" s="43" t="s">
        <v>4225</v>
      </c>
      <c r="G4556" s="43" t="s">
        <v>4654</v>
      </c>
      <c r="H4556" s="76">
        <v>2500</v>
      </c>
      <c r="I4556" s="229">
        <v>6.6699999999999995E-2</v>
      </c>
      <c r="J4556" s="73">
        <f t="shared" si="213"/>
        <v>1.3262015050988954E-3</v>
      </c>
      <c r="K4556" s="73">
        <f t="shared" si="214"/>
        <v>170.06550376274723</v>
      </c>
      <c r="L4556" s="3" t="e">
        <f t="shared" si="215"/>
        <v>#N/A</v>
      </c>
    </row>
    <row r="4557" spans="1:12" x14ac:dyDescent="0.25">
      <c r="A4557" s="43" t="s">
        <v>47</v>
      </c>
      <c r="B4557" s="43" t="s">
        <v>395</v>
      </c>
      <c r="C4557" s="43" t="s">
        <v>798</v>
      </c>
      <c r="D4557" s="43" t="s">
        <v>55</v>
      </c>
      <c r="E4557" s="43" t="s">
        <v>2532</v>
      </c>
      <c r="F4557" s="43" t="s">
        <v>4225</v>
      </c>
      <c r="G4557" s="43" t="s">
        <v>4654</v>
      </c>
      <c r="H4557" s="76">
        <v>2800</v>
      </c>
      <c r="I4557" s="229">
        <v>6.6699999999999995E-2</v>
      </c>
      <c r="J4557" s="73">
        <f t="shared" si="213"/>
        <v>1.3262015050988954E-3</v>
      </c>
      <c r="K4557" s="73">
        <f t="shared" si="214"/>
        <v>190.4733642142769</v>
      </c>
      <c r="L4557" s="3" t="e">
        <f t="shared" si="215"/>
        <v>#N/A</v>
      </c>
    </row>
    <row r="4558" spans="1:12" x14ac:dyDescent="0.25">
      <c r="A4558" s="43" t="s">
        <v>47</v>
      </c>
      <c r="B4558" s="43" t="s">
        <v>395</v>
      </c>
      <c r="C4558" s="43" t="s">
        <v>798</v>
      </c>
      <c r="D4558" s="43" t="s">
        <v>55</v>
      </c>
      <c r="E4558" s="43" t="s">
        <v>2532</v>
      </c>
      <c r="F4558" s="43" t="s">
        <v>4225</v>
      </c>
      <c r="G4558" s="43" t="s">
        <v>4654</v>
      </c>
      <c r="H4558" s="76">
        <v>300</v>
      </c>
      <c r="I4558" s="229">
        <v>6.1499999999999999E-2</v>
      </c>
      <c r="J4558" s="73">
        <f t="shared" si="213"/>
        <v>1.2228094837118751E-3</v>
      </c>
      <c r="K4558" s="73">
        <f t="shared" si="214"/>
        <v>18.816842845113563</v>
      </c>
      <c r="L4558" s="3" t="e">
        <f t="shared" si="215"/>
        <v>#N/A</v>
      </c>
    </row>
    <row r="4559" spans="1:12" x14ac:dyDescent="0.25">
      <c r="A4559" s="43" t="s">
        <v>47</v>
      </c>
      <c r="B4559" s="43" t="s">
        <v>395</v>
      </c>
      <c r="C4559" s="43" t="s">
        <v>798</v>
      </c>
      <c r="D4559" s="43" t="s">
        <v>55</v>
      </c>
      <c r="E4559" s="43" t="s">
        <v>2532</v>
      </c>
      <c r="F4559" s="43" t="s">
        <v>4225</v>
      </c>
      <c r="G4559" s="43" t="s">
        <v>4654</v>
      </c>
      <c r="H4559" s="76">
        <v>2500</v>
      </c>
      <c r="I4559" s="229">
        <v>6.6699999999999995E-2</v>
      </c>
      <c r="J4559" s="73">
        <f t="shared" si="213"/>
        <v>1.3262015050988954E-3</v>
      </c>
      <c r="K4559" s="73">
        <f t="shared" si="214"/>
        <v>170.06550376274723</v>
      </c>
      <c r="L4559" s="3" t="e">
        <f t="shared" si="215"/>
        <v>#N/A</v>
      </c>
    </row>
    <row r="4560" spans="1:12" x14ac:dyDescent="0.25">
      <c r="A4560" s="43" t="s">
        <v>47</v>
      </c>
      <c r="B4560" s="43" t="s">
        <v>395</v>
      </c>
      <c r="C4560" s="43" t="s">
        <v>798</v>
      </c>
      <c r="D4560" s="43" t="s">
        <v>55</v>
      </c>
      <c r="E4560" s="43" t="s">
        <v>2532</v>
      </c>
      <c r="F4560" s="43" t="s">
        <v>4225</v>
      </c>
      <c r="G4560" s="43" t="s">
        <v>4654</v>
      </c>
      <c r="H4560" s="76">
        <v>2500</v>
      </c>
      <c r="I4560" s="229">
        <v>6.6699999999999995E-2</v>
      </c>
      <c r="J4560" s="73">
        <f t="shared" si="213"/>
        <v>1.3262015050988954E-3</v>
      </c>
      <c r="K4560" s="73">
        <f t="shared" si="214"/>
        <v>170.06550376274723</v>
      </c>
      <c r="L4560" s="3" t="e">
        <f t="shared" si="215"/>
        <v>#N/A</v>
      </c>
    </row>
    <row r="4561" spans="1:12" x14ac:dyDescent="0.25">
      <c r="A4561" s="43" t="s">
        <v>47</v>
      </c>
      <c r="B4561" s="43" t="s">
        <v>395</v>
      </c>
      <c r="C4561" s="43" t="s">
        <v>798</v>
      </c>
      <c r="D4561" s="43" t="s">
        <v>55</v>
      </c>
      <c r="E4561" s="43" t="s">
        <v>2532</v>
      </c>
      <c r="F4561" s="43" t="s">
        <v>4225</v>
      </c>
      <c r="G4561" s="43" t="s">
        <v>4654</v>
      </c>
      <c r="H4561" s="76">
        <v>600</v>
      </c>
      <c r="I4561" s="229">
        <v>6.4100000000000004E-2</v>
      </c>
      <c r="J4561" s="73">
        <f t="shared" si="213"/>
        <v>1.2745054944053853E-3</v>
      </c>
      <c r="K4561" s="73">
        <f t="shared" si="214"/>
        <v>39.224703296643234</v>
      </c>
      <c r="L4561" s="3" t="e">
        <f t="shared" si="215"/>
        <v>#N/A</v>
      </c>
    </row>
    <row r="4562" spans="1:12" x14ac:dyDescent="0.25">
      <c r="A4562" s="43" t="s">
        <v>47</v>
      </c>
      <c r="B4562" s="43" t="s">
        <v>395</v>
      </c>
      <c r="C4562" s="43" t="s">
        <v>757</v>
      </c>
      <c r="D4562" s="43" t="s">
        <v>55</v>
      </c>
      <c r="E4562" s="43" t="s">
        <v>2533</v>
      </c>
      <c r="F4562" s="43" t="s">
        <v>4224</v>
      </c>
      <c r="G4562" s="43" t="s">
        <v>4654</v>
      </c>
      <c r="H4562" s="76">
        <v>567</v>
      </c>
      <c r="I4562" s="229">
        <v>0.15178130511463844</v>
      </c>
      <c r="J4562" s="73">
        <f t="shared" si="213"/>
        <v>3.0178799893389534E-3</v>
      </c>
      <c r="K4562" s="73">
        <f t="shared" si="214"/>
        <v>87.771137953955176</v>
      </c>
      <c r="L4562" s="3" t="e">
        <f t="shared" si="215"/>
        <v>#N/A</v>
      </c>
    </row>
    <row r="4563" spans="1:12" x14ac:dyDescent="0.25">
      <c r="A4563" s="43" t="s">
        <v>47</v>
      </c>
      <c r="B4563" s="43" t="s">
        <v>395</v>
      </c>
      <c r="C4563" s="43" t="s">
        <v>757</v>
      </c>
      <c r="D4563" s="43" t="s">
        <v>55</v>
      </c>
      <c r="E4563" s="43" t="s">
        <v>2533</v>
      </c>
      <c r="F4563" s="43" t="s">
        <v>4224</v>
      </c>
      <c r="G4563" s="43" t="s">
        <v>4654</v>
      </c>
      <c r="H4563" s="76">
        <v>250</v>
      </c>
      <c r="I4563" s="229">
        <v>0.14831999999999998</v>
      </c>
      <c r="J4563" s="73">
        <f t="shared" si="213"/>
        <v>2.9490585792543949E-3</v>
      </c>
      <c r="K4563" s="73">
        <f t="shared" si="214"/>
        <v>37.817264644813598</v>
      </c>
      <c r="L4563" s="3" t="e">
        <f t="shared" si="215"/>
        <v>#N/A</v>
      </c>
    </row>
    <row r="4564" spans="1:12" x14ac:dyDescent="0.25">
      <c r="A4564" s="43" t="s">
        <v>47</v>
      </c>
      <c r="B4564" s="43" t="s">
        <v>395</v>
      </c>
      <c r="C4564" s="43" t="s">
        <v>757</v>
      </c>
      <c r="D4564" s="43" t="s">
        <v>55</v>
      </c>
      <c r="E4564" s="43" t="s">
        <v>2533</v>
      </c>
      <c r="F4564" s="43" t="s">
        <v>4224</v>
      </c>
      <c r="G4564" s="43" t="s">
        <v>4654</v>
      </c>
      <c r="H4564" s="76">
        <v>1029</v>
      </c>
      <c r="I4564" s="229">
        <v>0.14260447035957241</v>
      </c>
      <c r="J4564" s="73">
        <f t="shared" si="213"/>
        <v>2.8354162402503113E-3</v>
      </c>
      <c r="K4564" s="73">
        <f t="shared" si="214"/>
        <v>149.65764331121756</v>
      </c>
      <c r="L4564" s="3" t="e">
        <f t="shared" si="215"/>
        <v>#N/A</v>
      </c>
    </row>
    <row r="4565" spans="1:12" x14ac:dyDescent="0.25">
      <c r="A4565" s="43" t="s">
        <v>47</v>
      </c>
      <c r="B4565" s="43" t="s">
        <v>395</v>
      </c>
      <c r="C4565" s="43" t="s">
        <v>757</v>
      </c>
      <c r="D4565" s="43" t="s">
        <v>55</v>
      </c>
      <c r="E4565" s="43" t="s">
        <v>2533</v>
      </c>
      <c r="F4565" s="43" t="s">
        <v>4224</v>
      </c>
      <c r="G4565" s="43" t="s">
        <v>4654</v>
      </c>
      <c r="H4565" s="76">
        <v>1125</v>
      </c>
      <c r="I4565" s="229">
        <v>0.14830222222222222</v>
      </c>
      <c r="J4565" s="73">
        <f t="shared" si="213"/>
        <v>2.9487051022582004E-3</v>
      </c>
      <c r="K4565" s="73">
        <f t="shared" si="214"/>
        <v>170.15729324004047</v>
      </c>
      <c r="L4565" s="3" t="e">
        <f t="shared" si="215"/>
        <v>#N/A</v>
      </c>
    </row>
    <row r="4566" spans="1:12" x14ac:dyDescent="0.25">
      <c r="A4566" s="43" t="s">
        <v>47</v>
      </c>
      <c r="B4566" s="43" t="s">
        <v>395</v>
      </c>
      <c r="C4566" s="43" t="s">
        <v>757</v>
      </c>
      <c r="D4566" s="43" t="s">
        <v>55</v>
      </c>
      <c r="E4566" s="43" t="s">
        <v>2533</v>
      </c>
      <c r="F4566" s="43" t="s">
        <v>4224</v>
      </c>
      <c r="G4566" s="43" t="s">
        <v>4654</v>
      </c>
      <c r="H4566" s="76">
        <v>1062</v>
      </c>
      <c r="I4566" s="229">
        <v>0.14829566854990583</v>
      </c>
      <c r="J4566" s="73">
        <f t="shared" si="213"/>
        <v>2.9485747950604509E-3</v>
      </c>
      <c r="K4566" s="73">
        <f t="shared" si="214"/>
        <v>160.6213864323542</v>
      </c>
      <c r="L4566" s="3" t="e">
        <f t="shared" si="215"/>
        <v>#N/A</v>
      </c>
    </row>
    <row r="4567" spans="1:12" x14ac:dyDescent="0.25">
      <c r="A4567" s="43" t="s">
        <v>47</v>
      </c>
      <c r="B4567" s="43" t="s">
        <v>395</v>
      </c>
      <c r="C4567" s="43" t="s">
        <v>757</v>
      </c>
      <c r="D4567" s="43" t="s">
        <v>55</v>
      </c>
      <c r="E4567" s="43" t="s">
        <v>2533</v>
      </c>
      <c r="F4567" s="43" t="s">
        <v>4224</v>
      </c>
      <c r="G4567" s="43" t="s">
        <v>4654</v>
      </c>
      <c r="H4567" s="76">
        <v>288</v>
      </c>
      <c r="I4567" s="229">
        <v>0.13690972222222225</v>
      </c>
      <c r="J4567" s="73">
        <f t="shared" si="213"/>
        <v>2.7221871015559646E-3</v>
      </c>
      <c r="K4567" s="73">
        <f t="shared" si="214"/>
        <v>40.213989885248125</v>
      </c>
      <c r="L4567" s="3" t="e">
        <f t="shared" si="215"/>
        <v>#N/A</v>
      </c>
    </row>
    <row r="4568" spans="1:12" x14ac:dyDescent="0.25">
      <c r="A4568" s="43" t="s">
        <v>47</v>
      </c>
      <c r="B4568" s="43" t="s">
        <v>395</v>
      </c>
      <c r="C4568" s="43" t="s">
        <v>757</v>
      </c>
      <c r="D4568" s="43" t="s">
        <v>55</v>
      </c>
      <c r="E4568" s="43" t="s">
        <v>2533</v>
      </c>
      <c r="F4568" s="43" t="s">
        <v>4224</v>
      </c>
      <c r="G4568" s="43" t="s">
        <v>4654</v>
      </c>
      <c r="H4568" s="76">
        <v>1063</v>
      </c>
      <c r="I4568" s="229">
        <v>0.13689557855126999</v>
      </c>
      <c r="J4568" s="73">
        <f t="shared" si="213"/>
        <v>2.7219058818002749E-3</v>
      </c>
      <c r="K4568" s="73">
        <f t="shared" si="214"/>
        <v>148.41338595235368</v>
      </c>
      <c r="L4568" s="3" t="e">
        <f t="shared" si="215"/>
        <v>#N/A</v>
      </c>
    </row>
    <row r="4569" spans="1:12" x14ac:dyDescent="0.25">
      <c r="A4569" s="43" t="s">
        <v>47</v>
      </c>
      <c r="B4569" s="43" t="s">
        <v>395</v>
      </c>
      <c r="C4569" s="43" t="s">
        <v>757</v>
      </c>
      <c r="D4569" s="43" t="s">
        <v>55</v>
      </c>
      <c r="E4569" s="43" t="s">
        <v>2533</v>
      </c>
      <c r="F4569" s="43" t="s">
        <v>4224</v>
      </c>
      <c r="G4569" s="43" t="s">
        <v>4654</v>
      </c>
      <c r="H4569" s="76">
        <v>900</v>
      </c>
      <c r="I4569" s="229">
        <v>0.13689999999999999</v>
      </c>
      <c r="J4569" s="73">
        <f t="shared" si="213"/>
        <v>2.7219937938236698E-3</v>
      </c>
      <c r="K4569" s="73">
        <f t="shared" si="214"/>
        <v>125.65979441444131</v>
      </c>
      <c r="L4569" s="3" t="e">
        <f t="shared" si="215"/>
        <v>#N/A</v>
      </c>
    </row>
    <row r="4570" spans="1:12" x14ac:dyDescent="0.25">
      <c r="A4570" s="43" t="s">
        <v>47</v>
      </c>
      <c r="B4570" s="43" t="s">
        <v>395</v>
      </c>
      <c r="C4570" s="43" t="s">
        <v>757</v>
      </c>
      <c r="D4570" s="43" t="s">
        <v>55</v>
      </c>
      <c r="E4570" s="43" t="s">
        <v>2533</v>
      </c>
      <c r="F4570" s="43" t="s">
        <v>4224</v>
      </c>
      <c r="G4570" s="43" t="s">
        <v>4654</v>
      </c>
      <c r="H4570" s="76">
        <v>1312</v>
      </c>
      <c r="I4570" s="229">
        <v>0.15970274390243902</v>
      </c>
      <c r="J4570" s="73">
        <f t="shared" si="213"/>
        <v>3.175382598678232E-3</v>
      </c>
      <c r="K4570" s="73">
        <f t="shared" si="214"/>
        <v>213.69610196946581</v>
      </c>
      <c r="L4570" s="3" t="e">
        <f t="shared" si="215"/>
        <v>#N/A</v>
      </c>
    </row>
    <row r="4571" spans="1:12" x14ac:dyDescent="0.25">
      <c r="A4571" s="43" t="s">
        <v>47</v>
      </c>
      <c r="B4571" s="43" t="s">
        <v>395</v>
      </c>
      <c r="C4571" s="43" t="s">
        <v>757</v>
      </c>
      <c r="D4571" s="43" t="s">
        <v>55</v>
      </c>
      <c r="E4571" s="43" t="s">
        <v>2533</v>
      </c>
      <c r="F4571" s="43" t="s">
        <v>4224</v>
      </c>
      <c r="G4571" s="43" t="s">
        <v>4654</v>
      </c>
      <c r="H4571" s="76">
        <v>800</v>
      </c>
      <c r="I4571" s="229">
        <v>0.13119999999999998</v>
      </c>
      <c r="J4571" s="73">
        <f t="shared" si="213"/>
        <v>2.6086602319186666E-3</v>
      </c>
      <c r="K4571" s="73">
        <f t="shared" si="214"/>
        <v>107.04692818553492</v>
      </c>
      <c r="L4571" s="3" t="e">
        <f t="shared" si="215"/>
        <v>#N/A</v>
      </c>
    </row>
    <row r="4572" spans="1:12" x14ac:dyDescent="0.25">
      <c r="A4572" s="43" t="s">
        <v>47</v>
      </c>
      <c r="B4572" s="43" t="s">
        <v>395</v>
      </c>
      <c r="C4572" s="43" t="s">
        <v>757</v>
      </c>
      <c r="D4572" s="43" t="s">
        <v>55</v>
      </c>
      <c r="E4572" s="43" t="s">
        <v>2533</v>
      </c>
      <c r="F4572" s="43" t="s">
        <v>4224</v>
      </c>
      <c r="G4572" s="43" t="s">
        <v>4654</v>
      </c>
      <c r="H4572" s="76">
        <v>339</v>
      </c>
      <c r="I4572" s="229">
        <v>0.14834808259587021</v>
      </c>
      <c r="J4572" s="73">
        <f t="shared" si="213"/>
        <v>2.9496169477837833E-3</v>
      </c>
      <c r="K4572" s="73">
        <f t="shared" si="214"/>
        <v>51.289920145298701</v>
      </c>
      <c r="L4572" s="3" t="e">
        <f t="shared" si="215"/>
        <v>#N/A</v>
      </c>
    </row>
    <row r="4573" spans="1:12" x14ac:dyDescent="0.25">
      <c r="A4573" s="43" t="s">
        <v>47</v>
      </c>
      <c r="B4573" s="43" t="s">
        <v>395</v>
      </c>
      <c r="C4573" s="43" t="s">
        <v>757</v>
      </c>
      <c r="D4573" s="43" t="s">
        <v>55</v>
      </c>
      <c r="E4573" s="43" t="s">
        <v>2533</v>
      </c>
      <c r="F4573" s="43" t="s">
        <v>4224</v>
      </c>
      <c r="G4573" s="43" t="s">
        <v>4654</v>
      </c>
      <c r="H4573" s="76">
        <v>8985</v>
      </c>
      <c r="I4573" s="229">
        <v>0.13690038953811909</v>
      </c>
      <c r="J4573" s="73">
        <f t="shared" si="213"/>
        <v>2.7220015390416585E-3</v>
      </c>
      <c r="K4573" s="73">
        <f t="shared" si="214"/>
        <v>1254.5071838282893</v>
      </c>
      <c r="L4573" s="3" t="e">
        <f t="shared" si="215"/>
        <v>#N/A</v>
      </c>
    </row>
    <row r="4574" spans="1:12" x14ac:dyDescent="0.25">
      <c r="A4574" s="43" t="s">
        <v>47</v>
      </c>
      <c r="B4574" s="43" t="s">
        <v>395</v>
      </c>
      <c r="C4574" s="43" t="s">
        <v>757</v>
      </c>
      <c r="D4574" s="43" t="s">
        <v>55</v>
      </c>
      <c r="E4574" s="43" t="s">
        <v>2533</v>
      </c>
      <c r="F4574" s="43" t="s">
        <v>4224</v>
      </c>
      <c r="G4574" s="43" t="s">
        <v>4654</v>
      </c>
      <c r="H4574" s="76">
        <v>9</v>
      </c>
      <c r="I4574" s="229">
        <v>0.14777777777777917</v>
      </c>
      <c r="J4574" s="73">
        <f t="shared" si="213"/>
        <v>2.9382775308704773E-3</v>
      </c>
      <c r="K4574" s="73">
        <f t="shared" si="214"/>
        <v>1.3564444977778469</v>
      </c>
      <c r="L4574" s="3" t="e">
        <f t="shared" si="215"/>
        <v>#N/A</v>
      </c>
    </row>
    <row r="4575" spans="1:12" x14ac:dyDescent="0.25">
      <c r="A4575" s="43" t="s">
        <v>47</v>
      </c>
      <c r="B4575" s="43" t="s">
        <v>395</v>
      </c>
      <c r="C4575" s="43" t="s">
        <v>757</v>
      </c>
      <c r="D4575" s="43" t="s">
        <v>55</v>
      </c>
      <c r="E4575" s="43" t="s">
        <v>2533</v>
      </c>
      <c r="F4575" s="43" t="s">
        <v>4224</v>
      </c>
      <c r="G4575" s="43" t="s">
        <v>4654</v>
      </c>
      <c r="H4575" s="76">
        <v>608</v>
      </c>
      <c r="I4575" s="229">
        <v>0.13690789473684176</v>
      </c>
      <c r="J4575" s="73">
        <f t="shared" si="213"/>
        <v>2.7221507655160525E-3</v>
      </c>
      <c r="K4575" s="73">
        <f t="shared" si="214"/>
        <v>84.895067665433544</v>
      </c>
      <c r="L4575" s="3" t="e">
        <f t="shared" si="215"/>
        <v>#N/A</v>
      </c>
    </row>
    <row r="4576" spans="1:12" x14ac:dyDescent="0.25">
      <c r="A4576" s="43" t="s">
        <v>47</v>
      </c>
      <c r="B4576" s="43" t="s">
        <v>395</v>
      </c>
      <c r="C4576" s="43" t="s">
        <v>757</v>
      </c>
      <c r="D4576" s="43" t="s">
        <v>55</v>
      </c>
      <c r="E4576" s="43" t="s">
        <v>2533</v>
      </c>
      <c r="F4576" s="43" t="s">
        <v>4224</v>
      </c>
      <c r="G4576" s="43" t="s">
        <v>4654</v>
      </c>
      <c r="H4576" s="76">
        <v>248</v>
      </c>
      <c r="I4576" s="229">
        <v>0.14262096774193539</v>
      </c>
      <c r="J4576" s="73">
        <f t="shared" si="213"/>
        <v>2.8357442590407158E-3</v>
      </c>
      <c r="K4576" s="73">
        <f t="shared" si="214"/>
        <v>36.073264576242074</v>
      </c>
      <c r="L4576" s="3" t="e">
        <f t="shared" si="215"/>
        <v>#N/A</v>
      </c>
    </row>
    <row r="4577" spans="1:12" x14ac:dyDescent="0.25">
      <c r="A4577" s="43" t="s">
        <v>47</v>
      </c>
      <c r="B4577" s="43" t="s">
        <v>395</v>
      </c>
      <c r="C4577" s="43" t="s">
        <v>757</v>
      </c>
      <c r="D4577" s="43" t="s">
        <v>55</v>
      </c>
      <c r="E4577" s="43" t="s">
        <v>2533</v>
      </c>
      <c r="F4577" s="43" t="s">
        <v>4224</v>
      </c>
      <c r="G4577" s="43" t="s">
        <v>4654</v>
      </c>
      <c r="H4577" s="76">
        <v>1271</v>
      </c>
      <c r="I4577" s="229">
        <v>0.15399685287175455</v>
      </c>
      <c r="J4577" s="73">
        <f t="shared" si="213"/>
        <v>3.0619319049327441E-3</v>
      </c>
      <c r="K4577" s="73">
        <f t="shared" si="214"/>
        <v>199.62171545116956</v>
      </c>
      <c r="L4577" s="3" t="e">
        <f t="shared" si="215"/>
        <v>#N/A</v>
      </c>
    </row>
    <row r="4578" spans="1:12" x14ac:dyDescent="0.25">
      <c r="A4578" s="43" t="s">
        <v>47</v>
      </c>
      <c r="B4578" s="43" t="s">
        <v>395</v>
      </c>
      <c r="C4578" s="43" t="s">
        <v>757</v>
      </c>
      <c r="D4578" s="43" t="s">
        <v>55</v>
      </c>
      <c r="E4578" s="43" t="s">
        <v>2533</v>
      </c>
      <c r="F4578" s="43" t="s">
        <v>4224</v>
      </c>
      <c r="G4578" s="43" t="s">
        <v>4654</v>
      </c>
      <c r="H4578" s="76">
        <v>1131</v>
      </c>
      <c r="I4578" s="229">
        <v>0.15399646330680816</v>
      </c>
      <c r="J4578" s="73">
        <f t="shared" si="213"/>
        <v>3.0619241591813466E-3</v>
      </c>
      <c r="K4578" s="73">
        <f t="shared" si="214"/>
        <v>177.63303622403416</v>
      </c>
      <c r="L4578" s="3" t="e">
        <f t="shared" si="215"/>
        <v>#N/A</v>
      </c>
    </row>
    <row r="4579" spans="1:12" x14ac:dyDescent="0.25">
      <c r="A4579" s="43" t="s">
        <v>47</v>
      </c>
      <c r="B4579" s="43" t="s">
        <v>395</v>
      </c>
      <c r="C4579" s="43" t="s">
        <v>757</v>
      </c>
      <c r="D4579" s="43" t="s">
        <v>55</v>
      </c>
      <c r="E4579" s="43" t="s">
        <v>2533</v>
      </c>
      <c r="F4579" s="43" t="s">
        <v>4224</v>
      </c>
      <c r="G4579" s="43" t="s">
        <v>4654</v>
      </c>
      <c r="H4579" s="76">
        <v>870</v>
      </c>
      <c r="I4579" s="229">
        <v>0.14829885057471262</v>
      </c>
      <c r="J4579" s="73">
        <f t="shared" si="213"/>
        <v>2.9486380635175423E-3</v>
      </c>
      <c r="K4579" s="73">
        <f t="shared" si="214"/>
        <v>131.58531511526024</v>
      </c>
      <c r="L4579" s="3" t="e">
        <f t="shared" si="215"/>
        <v>#N/A</v>
      </c>
    </row>
    <row r="4580" spans="1:12" x14ac:dyDescent="0.25">
      <c r="A4580" s="43" t="s">
        <v>47</v>
      </c>
      <c r="B4580" s="43" t="s">
        <v>395</v>
      </c>
      <c r="C4580" s="43" t="s">
        <v>757</v>
      </c>
      <c r="D4580" s="43" t="s">
        <v>55</v>
      </c>
      <c r="E4580" s="43" t="s">
        <v>2533</v>
      </c>
      <c r="F4580" s="43" t="s">
        <v>4224</v>
      </c>
      <c r="G4580" s="43" t="s">
        <v>4654</v>
      </c>
      <c r="H4580" s="76">
        <v>350</v>
      </c>
      <c r="I4580" s="229">
        <v>0.14265714285714284</v>
      </c>
      <c r="J4580" s="73">
        <f t="shared" si="213"/>
        <v>2.8364635317878707E-3</v>
      </c>
      <c r="K4580" s="73">
        <f t="shared" si="214"/>
        <v>50.922762236125749</v>
      </c>
      <c r="L4580" s="3" t="e">
        <f t="shared" si="215"/>
        <v>#N/A</v>
      </c>
    </row>
    <row r="4581" spans="1:12" x14ac:dyDescent="0.25">
      <c r="A4581" s="43" t="s">
        <v>47</v>
      </c>
      <c r="B4581" s="43" t="s">
        <v>395</v>
      </c>
      <c r="C4581" s="43" t="s">
        <v>757</v>
      </c>
      <c r="D4581" s="43" t="s">
        <v>55</v>
      </c>
      <c r="E4581" s="43" t="s">
        <v>2533</v>
      </c>
      <c r="F4581" s="43" t="s">
        <v>4224</v>
      </c>
      <c r="G4581" s="43" t="s">
        <v>4654</v>
      </c>
      <c r="H4581" s="76">
        <v>922</v>
      </c>
      <c r="I4581" s="229">
        <v>0.14260303687635573</v>
      </c>
      <c r="J4581" s="73">
        <f t="shared" si="213"/>
        <v>2.8353877381873502E-3</v>
      </c>
      <c r="K4581" s="73">
        <f t="shared" si="214"/>
        <v>134.0942274946087</v>
      </c>
      <c r="L4581" s="3" t="e">
        <f t="shared" si="215"/>
        <v>#N/A</v>
      </c>
    </row>
    <row r="4582" spans="1:12" x14ac:dyDescent="0.25">
      <c r="A4582" s="43" t="s">
        <v>47</v>
      </c>
      <c r="B4582" s="43" t="s">
        <v>395</v>
      </c>
      <c r="C4582" s="43" t="s">
        <v>757</v>
      </c>
      <c r="D4582" s="43" t="s">
        <v>55</v>
      </c>
      <c r="E4582" s="43" t="s">
        <v>2533</v>
      </c>
      <c r="F4582" s="43" t="s">
        <v>4224</v>
      </c>
      <c r="G4582" s="43" t="s">
        <v>4654</v>
      </c>
      <c r="H4582" s="76">
        <v>980</v>
      </c>
      <c r="I4582" s="229">
        <v>0.14829591836734693</v>
      </c>
      <c r="J4582" s="73">
        <f t="shared" si="213"/>
        <v>2.948579762200876E-3</v>
      </c>
      <c r="K4582" s="73">
        <f t="shared" si="214"/>
        <v>148.21960816695685</v>
      </c>
      <c r="L4582" s="3" t="e">
        <f t="shared" si="215"/>
        <v>#N/A</v>
      </c>
    </row>
    <row r="4583" spans="1:12" x14ac:dyDescent="0.25">
      <c r="A4583" s="43" t="s">
        <v>47</v>
      </c>
      <c r="B4583" s="43" t="s">
        <v>395</v>
      </c>
      <c r="C4583" s="43" t="s">
        <v>757</v>
      </c>
      <c r="D4583" s="43" t="s">
        <v>55</v>
      </c>
      <c r="E4583" s="43" t="s">
        <v>2533</v>
      </c>
      <c r="F4583" s="43" t="s">
        <v>4224</v>
      </c>
      <c r="G4583" s="43" t="s">
        <v>4654</v>
      </c>
      <c r="H4583" s="76">
        <v>4478</v>
      </c>
      <c r="I4583" s="229">
        <v>0.13690040196516301</v>
      </c>
      <c r="J4583" s="73">
        <f t="shared" si="213"/>
        <v>2.7220017861295798E-3</v>
      </c>
      <c r="K4583" s="73">
        <f t="shared" si="214"/>
        <v>625.22912399828817</v>
      </c>
      <c r="L4583" s="3" t="e">
        <f t="shared" si="215"/>
        <v>#N/A</v>
      </c>
    </row>
    <row r="4584" spans="1:12" x14ac:dyDescent="0.25">
      <c r="A4584" s="43" t="s">
        <v>47</v>
      </c>
      <c r="B4584" s="43" t="s">
        <v>395</v>
      </c>
      <c r="C4584" s="43" t="s">
        <v>757</v>
      </c>
      <c r="D4584" s="43" t="s">
        <v>55</v>
      </c>
      <c r="E4584" s="43" t="s">
        <v>2533</v>
      </c>
      <c r="F4584" s="43" t="s">
        <v>4224</v>
      </c>
      <c r="G4584" s="43" t="s">
        <v>4654</v>
      </c>
      <c r="H4584" s="76">
        <v>1083</v>
      </c>
      <c r="I4584" s="229">
        <v>0.15399815327793168</v>
      </c>
      <c r="J4584" s="73">
        <f t="shared" si="213"/>
        <v>3.0619577610141438E-3</v>
      </c>
      <c r="K4584" s="73">
        <f t="shared" si="214"/>
        <v>170.09610025517833</v>
      </c>
      <c r="L4584" s="3" t="e">
        <f t="shared" si="215"/>
        <v>#N/A</v>
      </c>
    </row>
    <row r="4585" spans="1:12" x14ac:dyDescent="0.25">
      <c r="A4585" s="43" t="s">
        <v>47</v>
      </c>
      <c r="B4585" s="43" t="s">
        <v>395</v>
      </c>
      <c r="C4585" s="43" t="s">
        <v>757</v>
      </c>
      <c r="D4585" s="43" t="s">
        <v>55</v>
      </c>
      <c r="E4585" s="43" t="s">
        <v>2533</v>
      </c>
      <c r="F4585" s="43" t="s">
        <v>4224</v>
      </c>
      <c r="G4585" s="43" t="s">
        <v>4654</v>
      </c>
      <c r="H4585" s="76">
        <v>908</v>
      </c>
      <c r="I4585" s="229">
        <v>0.13690528634361235</v>
      </c>
      <c r="J4585" s="73">
        <f t="shared" si="213"/>
        <v>2.7220989026220982E-3</v>
      </c>
      <c r="K4585" s="73">
        <f t="shared" si="214"/>
        <v>126.78166580358088</v>
      </c>
      <c r="L4585" s="3" t="e">
        <f t="shared" si="215"/>
        <v>#N/A</v>
      </c>
    </row>
    <row r="4586" spans="1:12" x14ac:dyDescent="0.25">
      <c r="A4586" s="43" t="s">
        <v>47</v>
      </c>
      <c r="B4586" s="43" t="s">
        <v>395</v>
      </c>
      <c r="C4586" s="43" t="s">
        <v>757</v>
      </c>
      <c r="D4586" s="43" t="s">
        <v>55</v>
      </c>
      <c r="E4586" s="43" t="s">
        <v>2533</v>
      </c>
      <c r="F4586" s="43" t="s">
        <v>4224</v>
      </c>
      <c r="G4586" s="43" t="s">
        <v>4654</v>
      </c>
      <c r="H4586" s="76">
        <v>3015</v>
      </c>
      <c r="I4586" s="229">
        <v>0.13689883913764511</v>
      </c>
      <c r="J4586" s="73">
        <f t="shared" si="213"/>
        <v>2.7219707123033962E-3</v>
      </c>
      <c r="K4586" s="73">
        <f t="shared" si="214"/>
        <v>420.95674169759479</v>
      </c>
      <c r="L4586" s="3" t="e">
        <f t="shared" si="215"/>
        <v>#N/A</v>
      </c>
    </row>
    <row r="4587" spans="1:12" x14ac:dyDescent="0.25">
      <c r="A4587" s="43" t="s">
        <v>47</v>
      </c>
      <c r="B4587" s="43" t="s">
        <v>395</v>
      </c>
      <c r="C4587" s="43" t="s">
        <v>757</v>
      </c>
      <c r="D4587" s="43" t="s">
        <v>55</v>
      </c>
      <c r="E4587" s="43" t="s">
        <v>2533</v>
      </c>
      <c r="F4587" s="43" t="s">
        <v>4224</v>
      </c>
      <c r="G4587" s="43" t="s">
        <v>4654</v>
      </c>
      <c r="H4587" s="76">
        <v>1776</v>
      </c>
      <c r="I4587" s="229">
        <v>0.13689752252252252</v>
      </c>
      <c r="J4587" s="73">
        <f t="shared" si="213"/>
        <v>2.7219445339382205E-3</v>
      </c>
      <c r="K4587" s="73">
        <f t="shared" si="214"/>
        <v>247.96417349227428</v>
      </c>
      <c r="L4587" s="3" t="e">
        <f t="shared" si="215"/>
        <v>#N/A</v>
      </c>
    </row>
    <row r="4588" spans="1:12" x14ac:dyDescent="0.25">
      <c r="A4588" s="43" t="s">
        <v>47</v>
      </c>
      <c r="B4588" s="43" t="s">
        <v>395</v>
      </c>
      <c r="C4588" s="43" t="s">
        <v>757</v>
      </c>
      <c r="D4588" s="43" t="s">
        <v>55</v>
      </c>
      <c r="E4588" s="43" t="s">
        <v>2533</v>
      </c>
      <c r="F4588" s="43" t="s">
        <v>4224</v>
      </c>
      <c r="G4588" s="43" t="s">
        <v>4654</v>
      </c>
      <c r="H4588" s="76">
        <v>632</v>
      </c>
      <c r="I4588" s="229">
        <v>0.13689873417721521</v>
      </c>
      <c r="J4588" s="73">
        <f t="shared" si="213"/>
        <v>2.7219686253666629E-3</v>
      </c>
      <c r="K4588" s="73">
        <f t="shared" si="214"/>
        <v>88.24028417123175</v>
      </c>
      <c r="L4588" s="3" t="e">
        <f t="shared" si="215"/>
        <v>#N/A</v>
      </c>
    </row>
    <row r="4589" spans="1:12" x14ac:dyDescent="0.25">
      <c r="A4589" s="43" t="s">
        <v>47</v>
      </c>
      <c r="B4589" s="43" t="s">
        <v>395</v>
      </c>
      <c r="C4589" s="43" t="s">
        <v>757</v>
      </c>
      <c r="D4589" s="43" t="s">
        <v>55</v>
      </c>
      <c r="E4589" s="43" t="s">
        <v>2533</v>
      </c>
      <c r="F4589" s="43" t="s">
        <v>4224</v>
      </c>
      <c r="G4589" s="43" t="s">
        <v>4654</v>
      </c>
      <c r="H4589" s="76">
        <v>847</v>
      </c>
      <c r="I4589" s="229">
        <v>0.1597048406139315</v>
      </c>
      <c r="J4589" s="73">
        <f t="shared" si="213"/>
        <v>3.1754242877627464E-3</v>
      </c>
      <c r="K4589" s="73">
        <f t="shared" si="214"/>
        <v>137.95958437173502</v>
      </c>
      <c r="L4589" s="3" t="e">
        <f t="shared" si="215"/>
        <v>#N/A</v>
      </c>
    </row>
    <row r="4590" spans="1:12" x14ac:dyDescent="0.25">
      <c r="A4590" s="43" t="s">
        <v>47</v>
      </c>
      <c r="B4590" s="43" t="s">
        <v>395</v>
      </c>
      <c r="C4590" s="43" t="s">
        <v>757</v>
      </c>
      <c r="D4590" s="43" t="s">
        <v>55</v>
      </c>
      <c r="E4590" s="43" t="s">
        <v>2533</v>
      </c>
      <c r="F4590" s="43" t="s">
        <v>4224</v>
      </c>
      <c r="G4590" s="43" t="s">
        <v>4654</v>
      </c>
      <c r="H4590" s="76">
        <v>1310</v>
      </c>
      <c r="I4590" s="229">
        <v>0.13119847328244275</v>
      </c>
      <c r="J4590" s="73">
        <f t="shared" si="213"/>
        <v>2.608629876069757E-3</v>
      </c>
      <c r="K4590" s="73">
        <f t="shared" si="214"/>
        <v>175.28730513765137</v>
      </c>
      <c r="L4590" s="3" t="e">
        <f t="shared" si="215"/>
        <v>#N/A</v>
      </c>
    </row>
    <row r="4591" spans="1:12" x14ac:dyDescent="0.25">
      <c r="A4591" s="43" t="s">
        <v>47</v>
      </c>
      <c r="B4591" s="43" t="s">
        <v>395</v>
      </c>
      <c r="C4591" s="43" t="s">
        <v>757</v>
      </c>
      <c r="D4591" s="43" t="s">
        <v>55</v>
      </c>
      <c r="E4591" s="43" t="s">
        <v>2533</v>
      </c>
      <c r="F4591" s="43" t="s">
        <v>4224</v>
      </c>
      <c r="G4591" s="43" t="s">
        <v>4654</v>
      </c>
      <c r="H4591" s="76">
        <v>1022</v>
      </c>
      <c r="I4591" s="229">
        <v>0.15400195694716243</v>
      </c>
      <c r="J4591" s="73">
        <f t="shared" si="213"/>
        <v>3.0620333896776929E-3</v>
      </c>
      <c r="K4591" s="73">
        <f t="shared" si="214"/>
        <v>160.51939812425061</v>
      </c>
      <c r="L4591" s="3" t="e">
        <f t="shared" si="215"/>
        <v>#N/A</v>
      </c>
    </row>
    <row r="4592" spans="1:12" x14ac:dyDescent="0.25">
      <c r="A4592" s="43" t="s">
        <v>47</v>
      </c>
      <c r="B4592" s="43" t="s">
        <v>395</v>
      </c>
      <c r="C4592" s="43" t="s">
        <v>757</v>
      </c>
      <c r="D4592" s="43" t="s">
        <v>55</v>
      </c>
      <c r="E4592" s="43" t="s">
        <v>2533</v>
      </c>
      <c r="F4592" s="43" t="s">
        <v>4224</v>
      </c>
      <c r="G4592" s="43" t="s">
        <v>4654</v>
      </c>
      <c r="H4592" s="76">
        <v>1121</v>
      </c>
      <c r="I4592" s="229">
        <v>0.1539964317573595</v>
      </c>
      <c r="J4592" s="73">
        <f t="shared" si="213"/>
        <v>3.0619235318811023E-3</v>
      </c>
      <c r="K4592" s="73">
        <f t="shared" si="214"/>
        <v>176.0624162792387</v>
      </c>
      <c r="L4592" s="3" t="e">
        <f t="shared" si="215"/>
        <v>#N/A</v>
      </c>
    </row>
    <row r="4593" spans="1:12" x14ac:dyDescent="0.25">
      <c r="A4593" s="43" t="s">
        <v>47</v>
      </c>
      <c r="B4593" s="43" t="s">
        <v>395</v>
      </c>
      <c r="C4593" s="43" t="s">
        <v>757</v>
      </c>
      <c r="D4593" s="43" t="s">
        <v>55</v>
      </c>
      <c r="E4593" s="43" t="s">
        <v>2533</v>
      </c>
      <c r="F4593" s="43" t="s">
        <v>4224</v>
      </c>
      <c r="G4593" s="43" t="s">
        <v>4654</v>
      </c>
      <c r="H4593" s="76">
        <v>250</v>
      </c>
      <c r="I4593" s="229">
        <v>0.154</v>
      </c>
      <c r="J4593" s="73">
        <f t="shared" si="213"/>
        <v>3.0619944795386793E-3</v>
      </c>
      <c r="K4593" s="73">
        <f t="shared" si="214"/>
        <v>39.265498619884667</v>
      </c>
      <c r="L4593" s="3" t="e">
        <f t="shared" si="215"/>
        <v>#N/A</v>
      </c>
    </row>
    <row r="4594" spans="1:12" x14ac:dyDescent="0.25">
      <c r="A4594" s="43" t="s">
        <v>47</v>
      </c>
      <c r="B4594" s="43" t="s">
        <v>395</v>
      </c>
      <c r="C4594" s="43" t="s">
        <v>757</v>
      </c>
      <c r="D4594" s="43" t="s">
        <v>55</v>
      </c>
      <c r="E4594" s="43" t="s">
        <v>2533</v>
      </c>
      <c r="F4594" s="43" t="s">
        <v>4224</v>
      </c>
      <c r="G4594" s="43" t="s">
        <v>4654</v>
      </c>
      <c r="H4594" s="76">
        <v>350</v>
      </c>
      <c r="I4594" s="229">
        <v>0.1483142857142857</v>
      </c>
      <c r="J4594" s="73">
        <f t="shared" si="213"/>
        <v>2.9489449616484755E-3</v>
      </c>
      <c r="K4594" s="73">
        <f t="shared" si="214"/>
        <v>52.942130736576956</v>
      </c>
      <c r="L4594" s="3" t="e">
        <f t="shared" si="215"/>
        <v>#N/A</v>
      </c>
    </row>
    <row r="4595" spans="1:12" x14ac:dyDescent="0.25">
      <c r="A4595" s="43" t="s">
        <v>47</v>
      </c>
      <c r="B4595" s="43" t="s">
        <v>395</v>
      </c>
      <c r="C4595" s="43" t="s">
        <v>757</v>
      </c>
      <c r="D4595" s="43" t="s">
        <v>55</v>
      </c>
      <c r="E4595" s="43" t="s">
        <v>2533</v>
      </c>
      <c r="F4595" s="43" t="s">
        <v>4224</v>
      </c>
      <c r="G4595" s="43" t="s">
        <v>4654</v>
      </c>
      <c r="H4595" s="76">
        <v>2447</v>
      </c>
      <c r="I4595" s="229">
        <v>0.13120147118921127</v>
      </c>
      <c r="J4595" s="73">
        <f t="shared" si="213"/>
        <v>2.6086894836929741E-3</v>
      </c>
      <c r="K4595" s="73">
        <f t="shared" si="214"/>
        <v>327.43346316659671</v>
      </c>
      <c r="L4595" s="3" t="e">
        <f t="shared" si="215"/>
        <v>#N/A</v>
      </c>
    </row>
    <row r="4596" spans="1:12" x14ac:dyDescent="0.25">
      <c r="A4596" s="43" t="s">
        <v>47</v>
      </c>
      <c r="B4596" s="43" t="s">
        <v>395</v>
      </c>
      <c r="C4596" s="43" t="s">
        <v>757</v>
      </c>
      <c r="D4596" s="43" t="s">
        <v>55</v>
      </c>
      <c r="E4596" s="43" t="s">
        <v>2533</v>
      </c>
      <c r="F4596" s="43" t="s">
        <v>4224</v>
      </c>
      <c r="G4596" s="43" t="s">
        <v>4654</v>
      </c>
      <c r="H4596" s="76">
        <v>1437</v>
      </c>
      <c r="I4596" s="229">
        <v>0.13119693806541405</v>
      </c>
      <c r="J4596" s="73">
        <f t="shared" si="213"/>
        <v>2.6085993512251675E-3</v>
      </c>
      <c r="K4596" s="73">
        <f t="shared" si="214"/>
        <v>192.27855726771057</v>
      </c>
      <c r="L4596" s="3" t="e">
        <f t="shared" si="215"/>
        <v>#N/A</v>
      </c>
    </row>
    <row r="4597" spans="1:12" x14ac:dyDescent="0.25">
      <c r="A4597" s="43" t="s">
        <v>47</v>
      </c>
      <c r="B4597" s="43" t="s">
        <v>395</v>
      </c>
      <c r="C4597" s="43" t="s">
        <v>757</v>
      </c>
      <c r="D4597" s="43" t="s">
        <v>55</v>
      </c>
      <c r="E4597" s="43" t="s">
        <v>2533</v>
      </c>
      <c r="F4597" s="43" t="s">
        <v>4224</v>
      </c>
      <c r="G4597" s="43" t="s">
        <v>4654</v>
      </c>
      <c r="H4597" s="76">
        <v>350</v>
      </c>
      <c r="I4597" s="229">
        <v>0.14259999999999998</v>
      </c>
      <c r="J4597" s="73">
        <f t="shared" si="213"/>
        <v>2.8353273557286725E-3</v>
      </c>
      <c r="K4597" s="73">
        <f t="shared" si="214"/>
        <v>50.902364574505029</v>
      </c>
      <c r="L4597" s="3" t="e">
        <f t="shared" si="215"/>
        <v>#N/A</v>
      </c>
    </row>
    <row r="4598" spans="1:12" x14ac:dyDescent="0.25">
      <c r="A4598" s="43" t="s">
        <v>47</v>
      </c>
      <c r="B4598" s="43" t="s">
        <v>395</v>
      </c>
      <c r="C4598" s="43" t="s">
        <v>757</v>
      </c>
      <c r="D4598" s="43" t="s">
        <v>55</v>
      </c>
      <c r="E4598" s="43" t="s">
        <v>2533</v>
      </c>
      <c r="F4598" s="43" t="s">
        <v>4224</v>
      </c>
      <c r="G4598" s="43" t="s">
        <v>4654</v>
      </c>
      <c r="H4598" s="76">
        <v>1150</v>
      </c>
      <c r="I4598" s="229">
        <v>0.15970434782608695</v>
      </c>
      <c r="J4598" s="73">
        <f t="shared" si="213"/>
        <v>3.1754144896220995E-3</v>
      </c>
      <c r="K4598" s="73">
        <f t="shared" si="214"/>
        <v>187.3117266630654</v>
      </c>
      <c r="L4598" s="3" t="e">
        <f t="shared" si="215"/>
        <v>#N/A</v>
      </c>
    </row>
    <row r="4599" spans="1:12" x14ac:dyDescent="0.25">
      <c r="A4599" s="43" t="s">
        <v>47</v>
      </c>
      <c r="B4599" s="43" t="s">
        <v>395</v>
      </c>
      <c r="C4599" s="43" t="s">
        <v>757</v>
      </c>
      <c r="D4599" s="43" t="s">
        <v>55</v>
      </c>
      <c r="E4599" s="43" t="s">
        <v>2533</v>
      </c>
      <c r="F4599" s="43" t="s">
        <v>4224</v>
      </c>
      <c r="G4599" s="43" t="s">
        <v>4654</v>
      </c>
      <c r="H4599" s="76">
        <v>1088</v>
      </c>
      <c r="I4599" s="229">
        <v>0.15969669117647059</v>
      </c>
      <c r="J4599" s="73">
        <f t="shared" si="213"/>
        <v>3.1752622518373135E-3</v>
      </c>
      <c r="K4599" s="73">
        <f t="shared" si="214"/>
        <v>177.20468532999899</v>
      </c>
      <c r="L4599" s="3" t="e">
        <f t="shared" si="215"/>
        <v>#N/A</v>
      </c>
    </row>
    <row r="4600" spans="1:12" x14ac:dyDescent="0.25">
      <c r="A4600" s="43" t="s">
        <v>47</v>
      </c>
      <c r="B4600" s="43" t="s">
        <v>395</v>
      </c>
      <c r="C4600" s="43" t="s">
        <v>757</v>
      </c>
      <c r="D4600" s="43" t="s">
        <v>55</v>
      </c>
      <c r="E4600" s="43" t="s">
        <v>2533</v>
      </c>
      <c r="F4600" s="43" t="s">
        <v>4224</v>
      </c>
      <c r="G4600" s="43" t="s">
        <v>4654</v>
      </c>
      <c r="H4600" s="76">
        <v>381</v>
      </c>
      <c r="I4600" s="229">
        <v>0.1425984251968504</v>
      </c>
      <c r="J4600" s="73">
        <f t="shared" si="213"/>
        <v>2.8352960437900338E-3</v>
      </c>
      <c r="K4600" s="73">
        <f t="shared" si="214"/>
        <v>55.410247792684011</v>
      </c>
      <c r="L4600" s="3" t="e">
        <f t="shared" si="215"/>
        <v>#N/A</v>
      </c>
    </row>
    <row r="4601" spans="1:12" x14ac:dyDescent="0.25">
      <c r="A4601" s="43" t="s">
        <v>47</v>
      </c>
      <c r="B4601" s="43" t="s">
        <v>395</v>
      </c>
      <c r="C4601" s="43" t="s">
        <v>757</v>
      </c>
      <c r="D4601" s="43" t="s">
        <v>55</v>
      </c>
      <c r="E4601" s="43" t="s">
        <v>2533</v>
      </c>
      <c r="F4601" s="43" t="s">
        <v>4224</v>
      </c>
      <c r="G4601" s="43" t="s">
        <v>4654</v>
      </c>
      <c r="H4601" s="76">
        <v>732</v>
      </c>
      <c r="I4601" s="229">
        <v>0.13120218579234974</v>
      </c>
      <c r="J4601" s="73">
        <f t="shared" si="213"/>
        <v>2.6087036922050849E-3</v>
      </c>
      <c r="K4601" s="73">
        <f t="shared" si="214"/>
        <v>97.949571102694136</v>
      </c>
      <c r="L4601" s="3" t="e">
        <f t="shared" si="215"/>
        <v>#N/A</v>
      </c>
    </row>
    <row r="4602" spans="1:12" x14ac:dyDescent="0.25">
      <c r="A4602" s="43" t="s">
        <v>47</v>
      </c>
      <c r="B4602" s="43" t="s">
        <v>395</v>
      </c>
      <c r="C4602" s="43" t="s">
        <v>757</v>
      </c>
      <c r="D4602" s="43" t="s">
        <v>55</v>
      </c>
      <c r="E4602" s="43" t="s">
        <v>2533</v>
      </c>
      <c r="F4602" s="43" t="s">
        <v>4224</v>
      </c>
      <c r="G4602" s="43" t="s">
        <v>4654</v>
      </c>
      <c r="H4602" s="76">
        <v>972</v>
      </c>
      <c r="I4602" s="229">
        <v>0.13120370370370368</v>
      </c>
      <c r="J4602" s="73">
        <f t="shared" si="213"/>
        <v>2.6087338729595404E-3</v>
      </c>
      <c r="K4602" s="73">
        <f t="shared" si="214"/>
        <v>130.06568932451665</v>
      </c>
      <c r="L4602" s="3" t="e">
        <f t="shared" si="215"/>
        <v>#N/A</v>
      </c>
    </row>
    <row r="4603" spans="1:12" x14ac:dyDescent="0.25">
      <c r="A4603" s="43" t="s">
        <v>47</v>
      </c>
      <c r="B4603" s="43" t="s">
        <v>395</v>
      </c>
      <c r="C4603" s="43" t="s">
        <v>757</v>
      </c>
      <c r="D4603" s="43" t="s">
        <v>55</v>
      </c>
      <c r="E4603" s="43" t="s">
        <v>2533</v>
      </c>
      <c r="F4603" s="43" t="s">
        <v>4224</v>
      </c>
      <c r="G4603" s="43" t="s">
        <v>4654</v>
      </c>
      <c r="H4603" s="76">
        <v>419</v>
      </c>
      <c r="I4603" s="229">
        <v>0.13689737470167065</v>
      </c>
      <c r="J4603" s="73">
        <f t="shared" si="213"/>
        <v>2.7219415948042439E-3</v>
      </c>
      <c r="K4603" s="73">
        <f t="shared" si="214"/>
        <v>58.500493528222982</v>
      </c>
      <c r="L4603" s="3" t="e">
        <f t="shared" si="215"/>
        <v>#N/A</v>
      </c>
    </row>
    <row r="4604" spans="1:12" x14ac:dyDescent="0.25">
      <c r="A4604" s="43" t="s">
        <v>47</v>
      </c>
      <c r="B4604" s="43" t="s">
        <v>395</v>
      </c>
      <c r="C4604" s="43" t="s">
        <v>757</v>
      </c>
      <c r="D4604" s="43" t="s">
        <v>55</v>
      </c>
      <c r="E4604" s="43" t="s">
        <v>2533</v>
      </c>
      <c r="F4604" s="43" t="s">
        <v>4224</v>
      </c>
      <c r="G4604" s="43" t="s">
        <v>4654</v>
      </c>
      <c r="H4604" s="76">
        <v>250</v>
      </c>
      <c r="I4604" s="229">
        <v>0.14831999999999998</v>
      </c>
      <c r="J4604" s="73">
        <f t="shared" si="213"/>
        <v>2.9490585792543949E-3</v>
      </c>
      <c r="K4604" s="73">
        <f t="shared" si="214"/>
        <v>37.817264644813598</v>
      </c>
      <c r="L4604" s="3" t="e">
        <f t="shared" si="215"/>
        <v>#N/A</v>
      </c>
    </row>
    <row r="4605" spans="1:12" x14ac:dyDescent="0.25">
      <c r="A4605" s="43" t="s">
        <v>47</v>
      </c>
      <c r="B4605" s="43" t="s">
        <v>395</v>
      </c>
      <c r="C4605" s="43" t="s">
        <v>757</v>
      </c>
      <c r="D4605" s="43" t="s">
        <v>55</v>
      </c>
      <c r="E4605" s="43" t="s">
        <v>2533</v>
      </c>
      <c r="F4605" s="43" t="s">
        <v>4224</v>
      </c>
      <c r="G4605" s="43" t="s">
        <v>4654</v>
      </c>
      <c r="H4605" s="76">
        <v>5087</v>
      </c>
      <c r="I4605" s="229">
        <v>0.13689994102614506</v>
      </c>
      <c r="J4605" s="73">
        <f t="shared" si="213"/>
        <v>2.7219926212417333E-3</v>
      </c>
      <c r="K4605" s="73">
        <f t="shared" si="214"/>
        <v>710.25677646425663</v>
      </c>
      <c r="L4605" s="3" t="e">
        <f t="shared" si="215"/>
        <v>#N/A</v>
      </c>
    </row>
    <row r="4606" spans="1:12" x14ac:dyDescent="0.25">
      <c r="A4606" s="43" t="s">
        <v>47</v>
      </c>
      <c r="B4606" s="43" t="s">
        <v>395</v>
      </c>
      <c r="C4606" s="43" t="s">
        <v>757</v>
      </c>
      <c r="D4606" s="43" t="s">
        <v>55</v>
      </c>
      <c r="E4606" s="43" t="s">
        <v>2533</v>
      </c>
      <c r="F4606" s="43" t="s">
        <v>4224</v>
      </c>
      <c r="G4606" s="43" t="s">
        <v>4654</v>
      </c>
      <c r="H4606" s="76">
        <v>200</v>
      </c>
      <c r="I4606" s="229">
        <v>0.13119999999999998</v>
      </c>
      <c r="J4606" s="73">
        <f t="shared" si="213"/>
        <v>2.6086602319186666E-3</v>
      </c>
      <c r="K4606" s="73">
        <f t="shared" si="214"/>
        <v>26.761732046383731</v>
      </c>
      <c r="L4606" s="3" t="e">
        <f t="shared" si="215"/>
        <v>#N/A</v>
      </c>
    </row>
    <row r="4607" spans="1:12" x14ac:dyDescent="0.25">
      <c r="A4607" s="43" t="s">
        <v>47</v>
      </c>
      <c r="B4607" s="43" t="s">
        <v>395</v>
      </c>
      <c r="C4607" s="43" t="s">
        <v>757</v>
      </c>
      <c r="D4607" s="43" t="s">
        <v>55</v>
      </c>
      <c r="E4607" s="43" t="s">
        <v>2533</v>
      </c>
      <c r="F4607" s="43" t="s">
        <v>4224</v>
      </c>
      <c r="G4607" s="43" t="s">
        <v>4654</v>
      </c>
      <c r="H4607" s="76">
        <v>250</v>
      </c>
      <c r="I4607" s="229">
        <v>0.154</v>
      </c>
      <c r="J4607" s="73">
        <f t="shared" si="213"/>
        <v>3.0619944795386793E-3</v>
      </c>
      <c r="K4607" s="73">
        <f t="shared" si="214"/>
        <v>39.265498619884667</v>
      </c>
      <c r="L4607" s="3" t="e">
        <f t="shared" si="215"/>
        <v>#N/A</v>
      </c>
    </row>
    <row r="4608" spans="1:12" x14ac:dyDescent="0.25">
      <c r="A4608" s="43" t="s">
        <v>47</v>
      </c>
      <c r="B4608" s="43" t="s">
        <v>395</v>
      </c>
      <c r="C4608" s="43" t="s">
        <v>757</v>
      </c>
      <c r="D4608" s="43" t="s">
        <v>55</v>
      </c>
      <c r="E4608" s="43" t="s">
        <v>2533</v>
      </c>
      <c r="F4608" s="43" t="s">
        <v>4224</v>
      </c>
      <c r="G4608" s="43" t="s">
        <v>4654</v>
      </c>
      <c r="H4608" s="76">
        <v>250</v>
      </c>
      <c r="I4608" s="229">
        <v>0.154</v>
      </c>
      <c r="J4608" s="73">
        <f t="shared" si="213"/>
        <v>3.0619944795386793E-3</v>
      </c>
      <c r="K4608" s="73">
        <f t="shared" si="214"/>
        <v>39.265498619884667</v>
      </c>
      <c r="L4608" s="3" t="e">
        <f t="shared" si="215"/>
        <v>#N/A</v>
      </c>
    </row>
    <row r="4609" spans="1:12" x14ac:dyDescent="0.25">
      <c r="A4609" s="43" t="s">
        <v>47</v>
      </c>
      <c r="B4609" s="43" t="s">
        <v>395</v>
      </c>
      <c r="C4609" s="43" t="s">
        <v>757</v>
      </c>
      <c r="D4609" s="43" t="s">
        <v>55</v>
      </c>
      <c r="E4609" s="43" t="s">
        <v>2533</v>
      </c>
      <c r="F4609" s="43" t="s">
        <v>4224</v>
      </c>
      <c r="G4609" s="43" t="s">
        <v>4654</v>
      </c>
      <c r="H4609" s="76">
        <v>390</v>
      </c>
      <c r="I4609" s="229">
        <v>0.15399999999999997</v>
      </c>
      <c r="J4609" s="73">
        <f t="shared" si="213"/>
        <v>3.0619944795386785E-3</v>
      </c>
      <c r="K4609" s="73">
        <f t="shared" si="214"/>
        <v>61.254177847020067</v>
      </c>
      <c r="L4609" s="3" t="e">
        <f t="shared" si="215"/>
        <v>#N/A</v>
      </c>
    </row>
    <row r="4610" spans="1:12" x14ac:dyDescent="0.25">
      <c r="A4610" s="43" t="s">
        <v>47</v>
      </c>
      <c r="B4610" s="43" t="s">
        <v>395</v>
      </c>
      <c r="C4610" s="43" t="s">
        <v>757</v>
      </c>
      <c r="D4610" s="43" t="s">
        <v>55</v>
      </c>
      <c r="E4610" s="43" t="s">
        <v>2533</v>
      </c>
      <c r="F4610" s="43" t="s">
        <v>4224</v>
      </c>
      <c r="G4610" s="43" t="s">
        <v>4654</v>
      </c>
      <c r="H4610" s="76">
        <v>200</v>
      </c>
      <c r="I4610" s="229">
        <v>0.15970000000000001</v>
      </c>
      <c r="J4610" s="73">
        <f t="shared" si="213"/>
        <v>3.1753280414436825E-3</v>
      </c>
      <c r="K4610" s="73">
        <f t="shared" si="214"/>
        <v>32.575065608288739</v>
      </c>
      <c r="L4610" s="3" t="e">
        <f t="shared" si="215"/>
        <v>#N/A</v>
      </c>
    </row>
    <row r="4611" spans="1:12" x14ac:dyDescent="0.25">
      <c r="A4611" s="43" t="s">
        <v>47</v>
      </c>
      <c r="B4611" s="43" t="s">
        <v>395</v>
      </c>
      <c r="C4611" s="43" t="s">
        <v>757</v>
      </c>
      <c r="D4611" s="43" t="s">
        <v>55</v>
      </c>
      <c r="E4611" s="43" t="s">
        <v>2533</v>
      </c>
      <c r="F4611" s="43" t="s">
        <v>4224</v>
      </c>
      <c r="G4611" s="43" t="s">
        <v>4654</v>
      </c>
      <c r="H4611" s="76">
        <v>894</v>
      </c>
      <c r="I4611" s="229">
        <v>0.1483109619686801</v>
      </c>
      <c r="J4611" s="73">
        <f t="shared" si="213"/>
        <v>2.9488788753452562E-3</v>
      </c>
      <c r="K4611" s="73">
        <f t="shared" si="214"/>
        <v>135.22629771455865</v>
      </c>
      <c r="L4611" s="3" t="e">
        <f t="shared" si="215"/>
        <v>#N/A</v>
      </c>
    </row>
    <row r="4612" spans="1:12" x14ac:dyDescent="0.25">
      <c r="A4612" s="43" t="s">
        <v>47</v>
      </c>
      <c r="B4612" s="43" t="s">
        <v>395</v>
      </c>
      <c r="C4612" s="43" t="s">
        <v>757</v>
      </c>
      <c r="D4612" s="43" t="s">
        <v>55</v>
      </c>
      <c r="E4612" s="43" t="s">
        <v>2533</v>
      </c>
      <c r="F4612" s="43" t="s">
        <v>4224</v>
      </c>
      <c r="G4612" s="43" t="s">
        <v>4654</v>
      </c>
      <c r="H4612" s="76">
        <v>6760</v>
      </c>
      <c r="I4612" s="229">
        <v>0.13689940828402367</v>
      </c>
      <c r="J4612" s="73">
        <f t="shared" si="213"/>
        <v>2.7219820286869625E-3</v>
      </c>
      <c r="K4612" s="73">
        <f t="shared" si="214"/>
        <v>943.84059851392374</v>
      </c>
      <c r="L4612" s="3" t="e">
        <f t="shared" si="215"/>
        <v>#N/A</v>
      </c>
    </row>
    <row r="4613" spans="1:12" x14ac:dyDescent="0.25">
      <c r="A4613" s="43" t="s">
        <v>47</v>
      </c>
      <c r="B4613" s="43" t="s">
        <v>395</v>
      </c>
      <c r="C4613" s="43" t="s">
        <v>757</v>
      </c>
      <c r="D4613" s="43" t="s">
        <v>55</v>
      </c>
      <c r="E4613" s="43" t="s">
        <v>2533</v>
      </c>
      <c r="F4613" s="43" t="s">
        <v>4224</v>
      </c>
      <c r="G4613" s="43" t="s">
        <v>4654</v>
      </c>
      <c r="H4613" s="76">
        <v>200</v>
      </c>
      <c r="I4613" s="229">
        <v>0.15970000000000001</v>
      </c>
      <c r="J4613" s="73">
        <f t="shared" si="213"/>
        <v>3.1753280414436825E-3</v>
      </c>
      <c r="K4613" s="73">
        <f t="shared" si="214"/>
        <v>32.575065608288739</v>
      </c>
      <c r="L4613" s="3" t="e">
        <f t="shared" si="215"/>
        <v>#N/A</v>
      </c>
    </row>
    <row r="4614" spans="1:12" x14ac:dyDescent="0.25">
      <c r="A4614" s="43" t="s">
        <v>47</v>
      </c>
      <c r="B4614" s="43" t="s">
        <v>395</v>
      </c>
      <c r="C4614" s="43" t="s">
        <v>757</v>
      </c>
      <c r="D4614" s="43" t="s">
        <v>55</v>
      </c>
      <c r="E4614" s="43" t="s">
        <v>2533</v>
      </c>
      <c r="F4614" s="43" t="s">
        <v>4224</v>
      </c>
      <c r="G4614" s="43" t="s">
        <v>4654</v>
      </c>
      <c r="H4614" s="76">
        <v>960</v>
      </c>
      <c r="I4614" s="229">
        <v>0.13119791666666666</v>
      </c>
      <c r="J4614" s="73">
        <f t="shared" si="213"/>
        <v>2.6086188088331754E-3</v>
      </c>
      <c r="K4614" s="73">
        <f t="shared" si="214"/>
        <v>128.45427405647985</v>
      </c>
      <c r="L4614" s="3" t="e">
        <f t="shared" si="215"/>
        <v>#N/A</v>
      </c>
    </row>
    <row r="4615" spans="1:12" x14ac:dyDescent="0.25">
      <c r="A4615" s="43" t="s">
        <v>47</v>
      </c>
      <c r="B4615" s="43" t="s">
        <v>395</v>
      </c>
      <c r="C4615" s="43" t="s">
        <v>757</v>
      </c>
      <c r="D4615" s="43" t="s">
        <v>55</v>
      </c>
      <c r="E4615" s="43" t="s">
        <v>2533</v>
      </c>
      <c r="F4615" s="43" t="s">
        <v>4224</v>
      </c>
      <c r="G4615" s="43" t="s">
        <v>4654</v>
      </c>
      <c r="H4615" s="76">
        <v>1130</v>
      </c>
      <c r="I4615" s="229">
        <v>0.15399999999999997</v>
      </c>
      <c r="J4615" s="73">
        <f t="shared" ref="J4615:J4678" si="216">I4615*$J$5</f>
        <v>3.0619944795386785E-3</v>
      </c>
      <c r="K4615" s="73">
        <f t="shared" ref="K4615:K4678" si="217">(I4615+J4615)*H4615</f>
        <v>177.48005376187865</v>
      </c>
      <c r="L4615" s="3" t="e">
        <f t="shared" ref="L4615:L4678" si="218">MATCH(C4615,$C$7237:$C$7264,0)</f>
        <v>#N/A</v>
      </c>
    </row>
    <row r="4616" spans="1:12" x14ac:dyDescent="0.25">
      <c r="A4616" s="43" t="s">
        <v>47</v>
      </c>
      <c r="B4616" s="43" t="s">
        <v>395</v>
      </c>
      <c r="C4616" s="43" t="s">
        <v>757</v>
      </c>
      <c r="D4616" s="43" t="s">
        <v>55</v>
      </c>
      <c r="E4616" s="43" t="s">
        <v>2533</v>
      </c>
      <c r="F4616" s="43" t="s">
        <v>4224</v>
      </c>
      <c r="G4616" s="43" t="s">
        <v>4654</v>
      </c>
      <c r="H4616" s="76">
        <v>250</v>
      </c>
      <c r="I4616" s="229">
        <v>0.154</v>
      </c>
      <c r="J4616" s="73">
        <f t="shared" si="216"/>
        <v>3.0619944795386793E-3</v>
      </c>
      <c r="K4616" s="73">
        <f t="shared" si="217"/>
        <v>39.265498619884667</v>
      </c>
      <c r="L4616" s="3" t="e">
        <f t="shared" si="218"/>
        <v>#N/A</v>
      </c>
    </row>
    <row r="4617" spans="1:12" x14ac:dyDescent="0.25">
      <c r="A4617" s="43" t="s">
        <v>47</v>
      </c>
      <c r="B4617" s="43" t="s">
        <v>395</v>
      </c>
      <c r="C4617" s="43" t="s">
        <v>757</v>
      </c>
      <c r="D4617" s="43" t="s">
        <v>55</v>
      </c>
      <c r="E4617" s="43" t="s">
        <v>2534</v>
      </c>
      <c r="F4617" s="43" t="s">
        <v>395</v>
      </c>
      <c r="G4617" s="43" t="s">
        <v>4654</v>
      </c>
      <c r="H4617" s="76">
        <v>5800</v>
      </c>
      <c r="I4617" s="229">
        <v>0.13689999999999999</v>
      </c>
      <c r="J4617" s="73">
        <f t="shared" si="216"/>
        <v>2.7219937938236698E-3</v>
      </c>
      <c r="K4617" s="73">
        <f t="shared" si="217"/>
        <v>809.80756400417727</v>
      </c>
      <c r="L4617" s="3" t="e">
        <f t="shared" si="218"/>
        <v>#N/A</v>
      </c>
    </row>
    <row r="4618" spans="1:12" x14ac:dyDescent="0.25">
      <c r="A4618" s="43" t="s">
        <v>47</v>
      </c>
      <c r="B4618" s="43" t="s">
        <v>395</v>
      </c>
      <c r="C4618" s="43" t="s">
        <v>757</v>
      </c>
      <c r="D4618" s="43" t="s">
        <v>55</v>
      </c>
      <c r="E4618" s="43" t="s">
        <v>2534</v>
      </c>
      <c r="F4618" s="43" t="s">
        <v>395</v>
      </c>
      <c r="G4618" s="43" t="s">
        <v>4654</v>
      </c>
      <c r="H4618" s="76">
        <v>2674</v>
      </c>
      <c r="I4618" s="229">
        <v>0.1368997756170531</v>
      </c>
      <c r="J4618" s="73">
        <f t="shared" si="216"/>
        <v>2.7219893323993539E-3</v>
      </c>
      <c r="K4618" s="73">
        <f t="shared" si="217"/>
        <v>373.34859947483591</v>
      </c>
      <c r="L4618" s="3" t="e">
        <f t="shared" si="218"/>
        <v>#N/A</v>
      </c>
    </row>
    <row r="4619" spans="1:12" x14ac:dyDescent="0.25">
      <c r="A4619" s="43" t="s">
        <v>47</v>
      </c>
      <c r="B4619" s="43" t="s">
        <v>395</v>
      </c>
      <c r="C4619" s="43" t="s">
        <v>757</v>
      </c>
      <c r="D4619" s="43" t="s">
        <v>55</v>
      </c>
      <c r="E4619" s="43" t="s">
        <v>2534</v>
      </c>
      <c r="F4619" s="43" t="s">
        <v>395</v>
      </c>
      <c r="G4619" s="43" t="s">
        <v>4654</v>
      </c>
      <c r="H4619" s="76">
        <v>3800</v>
      </c>
      <c r="I4619" s="229">
        <v>0.13689999999999999</v>
      </c>
      <c r="J4619" s="73">
        <f t="shared" si="216"/>
        <v>2.7219937938236698E-3</v>
      </c>
      <c r="K4619" s="73">
        <f t="shared" si="217"/>
        <v>530.56357641652994</v>
      </c>
      <c r="L4619" s="3" t="e">
        <f t="shared" si="218"/>
        <v>#N/A</v>
      </c>
    </row>
    <row r="4620" spans="1:12" x14ac:dyDescent="0.25">
      <c r="A4620" s="43" t="s">
        <v>47</v>
      </c>
      <c r="B4620" s="43" t="s">
        <v>395</v>
      </c>
      <c r="C4620" s="43" t="s">
        <v>757</v>
      </c>
      <c r="D4620" s="43" t="s">
        <v>55</v>
      </c>
      <c r="E4620" s="43" t="s">
        <v>2534</v>
      </c>
      <c r="F4620" s="43" t="s">
        <v>395</v>
      </c>
      <c r="G4620" s="43" t="s">
        <v>4654</v>
      </c>
      <c r="H4620" s="76">
        <v>1500</v>
      </c>
      <c r="I4620" s="229">
        <v>0.13120000000000001</v>
      </c>
      <c r="J4620" s="73">
        <f t="shared" si="216"/>
        <v>2.6086602319186671E-3</v>
      </c>
      <c r="K4620" s="73">
        <f t="shared" si="217"/>
        <v>200.71299034787802</v>
      </c>
      <c r="L4620" s="3" t="e">
        <f t="shared" si="218"/>
        <v>#N/A</v>
      </c>
    </row>
    <row r="4621" spans="1:12" x14ac:dyDescent="0.25">
      <c r="A4621" s="43" t="s">
        <v>47</v>
      </c>
      <c r="B4621" s="43" t="s">
        <v>395</v>
      </c>
      <c r="C4621" s="43" t="s">
        <v>757</v>
      </c>
      <c r="D4621" s="43" t="s">
        <v>55</v>
      </c>
      <c r="E4621" s="43" t="s">
        <v>2534</v>
      </c>
      <c r="F4621" s="43" t="s">
        <v>395</v>
      </c>
      <c r="G4621" s="43" t="s">
        <v>4654</v>
      </c>
      <c r="H4621" s="76">
        <v>500</v>
      </c>
      <c r="I4621" s="229">
        <v>0.1426</v>
      </c>
      <c r="J4621" s="73">
        <f t="shared" si="216"/>
        <v>2.8353273557286734E-3</v>
      </c>
      <c r="K4621" s="73">
        <f t="shared" si="217"/>
        <v>72.717663677864337</v>
      </c>
      <c r="L4621" s="3" t="e">
        <f t="shared" si="218"/>
        <v>#N/A</v>
      </c>
    </row>
    <row r="4622" spans="1:12" x14ac:dyDescent="0.25">
      <c r="A4622" s="43" t="s">
        <v>47</v>
      </c>
      <c r="B4622" s="43" t="s">
        <v>395</v>
      </c>
      <c r="C4622" s="43" t="s">
        <v>757</v>
      </c>
      <c r="D4622" s="43" t="s">
        <v>55</v>
      </c>
      <c r="E4622" s="43" t="s">
        <v>2534</v>
      </c>
      <c r="F4622" s="43" t="s">
        <v>395</v>
      </c>
      <c r="G4622" s="43" t="s">
        <v>4654</v>
      </c>
      <c r="H4622" s="76">
        <v>2000</v>
      </c>
      <c r="I4622" s="229">
        <v>0.13119999999999998</v>
      </c>
      <c r="J4622" s="73">
        <f t="shared" si="216"/>
        <v>2.6086602319186666E-3</v>
      </c>
      <c r="K4622" s="73">
        <f t="shared" si="217"/>
        <v>267.6173204638373</v>
      </c>
      <c r="L4622" s="3" t="e">
        <f t="shared" si="218"/>
        <v>#N/A</v>
      </c>
    </row>
    <row r="4623" spans="1:12" x14ac:dyDescent="0.25">
      <c r="A4623" s="43" t="s">
        <v>47</v>
      </c>
      <c r="B4623" s="43" t="s">
        <v>395</v>
      </c>
      <c r="C4623" s="43" t="s">
        <v>757</v>
      </c>
      <c r="D4623" s="43" t="s">
        <v>55</v>
      </c>
      <c r="E4623" s="43" t="s">
        <v>2534</v>
      </c>
      <c r="F4623" s="43" t="s">
        <v>395</v>
      </c>
      <c r="G4623" s="43" t="s">
        <v>4654</v>
      </c>
      <c r="H4623" s="76">
        <v>3700</v>
      </c>
      <c r="I4623" s="229">
        <v>0.13689999999999999</v>
      </c>
      <c r="J4623" s="73">
        <f t="shared" si="216"/>
        <v>2.7219937938236698E-3</v>
      </c>
      <c r="K4623" s="73">
        <f t="shared" si="217"/>
        <v>516.60137703714759</v>
      </c>
      <c r="L4623" s="3" t="e">
        <f t="shared" si="218"/>
        <v>#N/A</v>
      </c>
    </row>
    <row r="4624" spans="1:12" x14ac:dyDescent="0.25">
      <c r="A4624" s="43" t="s">
        <v>47</v>
      </c>
      <c r="B4624" s="43" t="s">
        <v>395</v>
      </c>
      <c r="C4624" s="43" t="s">
        <v>758</v>
      </c>
      <c r="D4624" s="43" t="s">
        <v>55</v>
      </c>
      <c r="E4624" s="43" t="s">
        <v>2535</v>
      </c>
      <c r="F4624" s="43" t="s">
        <v>395</v>
      </c>
      <c r="G4624" s="43" t="s">
        <v>4654</v>
      </c>
      <c r="H4624" s="76">
        <v>10</v>
      </c>
      <c r="I4624" s="229">
        <v>0.2</v>
      </c>
      <c r="J4624" s="73">
        <f t="shared" si="216"/>
        <v>3.9766162071930905E-3</v>
      </c>
      <c r="K4624" s="73">
        <f t="shared" si="217"/>
        <v>2.0397661620719312</v>
      </c>
      <c r="L4624" s="3" t="e">
        <f t="shared" si="218"/>
        <v>#N/A</v>
      </c>
    </row>
    <row r="4625" spans="1:12" x14ac:dyDescent="0.25">
      <c r="A4625" s="43" t="s">
        <v>47</v>
      </c>
      <c r="B4625" s="43" t="s">
        <v>395</v>
      </c>
      <c r="C4625" s="43" t="s">
        <v>758</v>
      </c>
      <c r="D4625" s="43" t="s">
        <v>55</v>
      </c>
      <c r="E4625" s="43" t="s">
        <v>2535</v>
      </c>
      <c r="F4625" s="43" t="s">
        <v>395</v>
      </c>
      <c r="G4625" s="43" t="s">
        <v>4654</v>
      </c>
      <c r="H4625" s="76">
        <v>1695</v>
      </c>
      <c r="I4625" s="229">
        <v>0.24005899705014747</v>
      </c>
      <c r="J4625" s="73">
        <f t="shared" si="216"/>
        <v>4.7731124917606733E-3</v>
      </c>
      <c r="K4625" s="73">
        <f t="shared" si="217"/>
        <v>414.99042567353433</v>
      </c>
      <c r="L4625" s="3" t="e">
        <f t="shared" si="218"/>
        <v>#N/A</v>
      </c>
    </row>
    <row r="4626" spans="1:12" x14ac:dyDescent="0.25">
      <c r="A4626" s="43" t="s">
        <v>47</v>
      </c>
      <c r="B4626" s="43" t="s">
        <v>395</v>
      </c>
      <c r="C4626" s="43" t="s">
        <v>758</v>
      </c>
      <c r="D4626" s="43" t="s">
        <v>55</v>
      </c>
      <c r="E4626" s="43" t="s">
        <v>2535</v>
      </c>
      <c r="F4626" s="43" t="s">
        <v>395</v>
      </c>
      <c r="G4626" s="43" t="s">
        <v>4654</v>
      </c>
      <c r="H4626" s="76">
        <v>18</v>
      </c>
      <c r="I4626" s="229">
        <v>0.2</v>
      </c>
      <c r="J4626" s="73">
        <f t="shared" si="216"/>
        <v>3.9766162071930905E-3</v>
      </c>
      <c r="K4626" s="73">
        <f t="shared" si="217"/>
        <v>3.6715790917294759</v>
      </c>
      <c r="L4626" s="3" t="e">
        <f t="shared" si="218"/>
        <v>#N/A</v>
      </c>
    </row>
    <row r="4627" spans="1:12" x14ac:dyDescent="0.25">
      <c r="A4627" s="43" t="s">
        <v>47</v>
      </c>
      <c r="B4627" s="43" t="s">
        <v>395</v>
      </c>
      <c r="C4627" s="43" t="s">
        <v>758</v>
      </c>
      <c r="D4627" s="43" t="s">
        <v>55</v>
      </c>
      <c r="E4627" s="43" t="s">
        <v>2535</v>
      </c>
      <c r="F4627" s="43" t="s">
        <v>395</v>
      </c>
      <c r="G4627" s="43" t="s">
        <v>4654</v>
      </c>
      <c r="H4627" s="76">
        <v>3222</v>
      </c>
      <c r="I4627" s="229">
        <v>0.23000000000000007</v>
      </c>
      <c r="J4627" s="73">
        <f t="shared" si="216"/>
        <v>4.5731086382720543E-3</v>
      </c>
      <c r="K4627" s="73">
        <f t="shared" si="217"/>
        <v>755.79455603251279</v>
      </c>
      <c r="L4627" s="3" t="e">
        <f t="shared" si="218"/>
        <v>#N/A</v>
      </c>
    </row>
    <row r="4628" spans="1:12" x14ac:dyDescent="0.25">
      <c r="A4628" s="43" t="s">
        <v>47</v>
      </c>
      <c r="B4628" s="43" t="s">
        <v>395</v>
      </c>
      <c r="C4628" s="43" t="s">
        <v>758</v>
      </c>
      <c r="D4628" s="43" t="s">
        <v>55</v>
      </c>
      <c r="E4628" s="43" t="s">
        <v>2535</v>
      </c>
      <c r="F4628" s="43" t="s">
        <v>395</v>
      </c>
      <c r="G4628" s="43" t="s">
        <v>4654</v>
      </c>
      <c r="H4628" s="76">
        <v>3442</v>
      </c>
      <c r="I4628" s="229">
        <v>0.24000000000000002</v>
      </c>
      <c r="J4628" s="73">
        <f t="shared" si="216"/>
        <v>4.7719394486317084E-3</v>
      </c>
      <c r="K4628" s="73">
        <f t="shared" si="217"/>
        <v>842.50501558219048</v>
      </c>
      <c r="L4628" s="3" t="e">
        <f t="shared" si="218"/>
        <v>#N/A</v>
      </c>
    </row>
    <row r="4629" spans="1:12" x14ac:dyDescent="0.25">
      <c r="A4629" s="43" t="s">
        <v>47</v>
      </c>
      <c r="B4629" s="43" t="s">
        <v>395</v>
      </c>
      <c r="C4629" s="43" t="s">
        <v>758</v>
      </c>
      <c r="D4629" s="43" t="s">
        <v>55</v>
      </c>
      <c r="E4629" s="43" t="s">
        <v>2535</v>
      </c>
      <c r="F4629" s="43" t="s">
        <v>395</v>
      </c>
      <c r="G4629" s="43" t="s">
        <v>4654</v>
      </c>
      <c r="H4629" s="76">
        <v>141</v>
      </c>
      <c r="I4629" s="229">
        <v>0.26</v>
      </c>
      <c r="J4629" s="73">
        <f t="shared" si="216"/>
        <v>5.1696010693510173E-3</v>
      </c>
      <c r="K4629" s="73">
        <f t="shared" si="217"/>
        <v>37.388913750778492</v>
      </c>
      <c r="L4629" s="3" t="e">
        <f t="shared" si="218"/>
        <v>#N/A</v>
      </c>
    </row>
    <row r="4630" spans="1:12" x14ac:dyDescent="0.25">
      <c r="A4630" s="43" t="s">
        <v>47</v>
      </c>
      <c r="B4630" s="43" t="s">
        <v>395</v>
      </c>
      <c r="C4630" s="43" t="s">
        <v>758</v>
      </c>
      <c r="D4630" s="43" t="s">
        <v>55</v>
      </c>
      <c r="E4630" s="43" t="s">
        <v>2535</v>
      </c>
      <c r="F4630" s="43" t="s">
        <v>395</v>
      </c>
      <c r="G4630" s="43" t="s">
        <v>4654</v>
      </c>
      <c r="H4630" s="76">
        <v>574</v>
      </c>
      <c r="I4630" s="229">
        <v>0.25</v>
      </c>
      <c r="J4630" s="73">
        <f t="shared" si="216"/>
        <v>4.9707702589913624E-3</v>
      </c>
      <c r="K4630" s="73">
        <f t="shared" si="217"/>
        <v>146.35322212866103</v>
      </c>
      <c r="L4630" s="3" t="e">
        <f t="shared" si="218"/>
        <v>#N/A</v>
      </c>
    </row>
    <row r="4631" spans="1:12" x14ac:dyDescent="0.25">
      <c r="A4631" s="43" t="s">
        <v>47</v>
      </c>
      <c r="B4631" s="43" t="s">
        <v>395</v>
      </c>
      <c r="C4631" s="43" t="s">
        <v>758</v>
      </c>
      <c r="D4631" s="43" t="s">
        <v>55</v>
      </c>
      <c r="E4631" s="43" t="s">
        <v>2535</v>
      </c>
      <c r="F4631" s="43" t="s">
        <v>395</v>
      </c>
      <c r="G4631" s="43" t="s">
        <v>4654</v>
      </c>
      <c r="H4631" s="76">
        <v>170</v>
      </c>
      <c r="I4631" s="229">
        <v>0.31</v>
      </c>
      <c r="J4631" s="73">
        <f t="shared" si="216"/>
        <v>6.1637551211492893E-3</v>
      </c>
      <c r="K4631" s="73">
        <f t="shared" si="217"/>
        <v>53.747838370595382</v>
      </c>
      <c r="L4631" s="3" t="e">
        <f t="shared" si="218"/>
        <v>#N/A</v>
      </c>
    </row>
    <row r="4632" spans="1:12" x14ac:dyDescent="0.25">
      <c r="A4632" s="43" t="s">
        <v>47</v>
      </c>
      <c r="B4632" s="43" t="s">
        <v>395</v>
      </c>
      <c r="C4632" s="43" t="s">
        <v>758</v>
      </c>
      <c r="D4632" s="43" t="s">
        <v>55</v>
      </c>
      <c r="E4632" s="43" t="s">
        <v>2535</v>
      </c>
      <c r="F4632" s="43" t="s">
        <v>395</v>
      </c>
      <c r="G4632" s="43" t="s">
        <v>4654</v>
      </c>
      <c r="H4632" s="76">
        <v>3952</v>
      </c>
      <c r="I4632" s="229">
        <v>0.23</v>
      </c>
      <c r="J4632" s="73">
        <f t="shared" si="216"/>
        <v>4.5731086382720535E-3</v>
      </c>
      <c r="K4632" s="73">
        <f t="shared" si="217"/>
        <v>927.03292533845126</v>
      </c>
      <c r="L4632" s="3" t="e">
        <f t="shared" si="218"/>
        <v>#N/A</v>
      </c>
    </row>
    <row r="4633" spans="1:12" x14ac:dyDescent="0.25">
      <c r="A4633" s="43" t="s">
        <v>47</v>
      </c>
      <c r="B4633" s="43" t="s">
        <v>395</v>
      </c>
      <c r="C4633" s="43" t="s">
        <v>758</v>
      </c>
      <c r="D4633" s="43" t="s">
        <v>55</v>
      </c>
      <c r="E4633" s="43" t="s">
        <v>2535</v>
      </c>
      <c r="F4633" s="43" t="s">
        <v>395</v>
      </c>
      <c r="G4633" s="43" t="s">
        <v>4654</v>
      </c>
      <c r="H4633" s="76">
        <v>2411</v>
      </c>
      <c r="I4633" s="229">
        <v>0.24</v>
      </c>
      <c r="J4633" s="73">
        <f t="shared" si="216"/>
        <v>4.7719394486317075E-3</v>
      </c>
      <c r="K4633" s="73">
        <f t="shared" si="217"/>
        <v>590.14514601065105</v>
      </c>
      <c r="L4633" s="3" t="e">
        <f t="shared" si="218"/>
        <v>#N/A</v>
      </c>
    </row>
    <row r="4634" spans="1:12" x14ac:dyDescent="0.25">
      <c r="A4634" s="43" t="s">
        <v>47</v>
      </c>
      <c r="B4634" s="43" t="s">
        <v>395</v>
      </c>
      <c r="C4634" s="43" t="s">
        <v>758</v>
      </c>
      <c r="D4634" s="43" t="s">
        <v>55</v>
      </c>
      <c r="E4634" s="43" t="s">
        <v>2535</v>
      </c>
      <c r="F4634" s="43" t="s">
        <v>395</v>
      </c>
      <c r="G4634" s="43" t="s">
        <v>4654</v>
      </c>
      <c r="H4634" s="76">
        <v>4472</v>
      </c>
      <c r="I4634" s="229">
        <v>0.22</v>
      </c>
      <c r="J4634" s="73">
        <f t="shared" si="216"/>
        <v>4.3742778279123986E-3</v>
      </c>
      <c r="K4634" s="73">
        <f t="shared" si="217"/>
        <v>1003.4017704464242</v>
      </c>
      <c r="L4634" s="3" t="e">
        <f t="shared" si="218"/>
        <v>#N/A</v>
      </c>
    </row>
    <row r="4635" spans="1:12" x14ac:dyDescent="0.25">
      <c r="A4635" s="43" t="s">
        <v>47</v>
      </c>
      <c r="B4635" s="43" t="s">
        <v>395</v>
      </c>
      <c r="C4635" s="43" t="s">
        <v>758</v>
      </c>
      <c r="D4635" s="43" t="s">
        <v>55</v>
      </c>
      <c r="E4635" s="43" t="s">
        <v>2535</v>
      </c>
      <c r="F4635" s="43" t="s">
        <v>395</v>
      </c>
      <c r="G4635" s="43" t="s">
        <v>4654</v>
      </c>
      <c r="H4635" s="76">
        <v>4955</v>
      </c>
      <c r="I4635" s="229">
        <v>0.22000000000000003</v>
      </c>
      <c r="J4635" s="73">
        <f t="shared" si="216"/>
        <v>4.3742778279123994E-3</v>
      </c>
      <c r="K4635" s="73">
        <f t="shared" si="217"/>
        <v>1111.774546637306</v>
      </c>
      <c r="L4635" s="3" t="e">
        <f t="shared" si="218"/>
        <v>#N/A</v>
      </c>
    </row>
    <row r="4636" spans="1:12" x14ac:dyDescent="0.25">
      <c r="A4636" s="43" t="s">
        <v>47</v>
      </c>
      <c r="B4636" s="43" t="s">
        <v>395</v>
      </c>
      <c r="C4636" s="43" t="s">
        <v>758</v>
      </c>
      <c r="D4636" s="43" t="s">
        <v>55</v>
      </c>
      <c r="E4636" s="43" t="s">
        <v>2535</v>
      </c>
      <c r="F4636" s="43" t="s">
        <v>395</v>
      </c>
      <c r="G4636" s="43" t="s">
        <v>4654</v>
      </c>
      <c r="H4636" s="76">
        <v>141</v>
      </c>
      <c r="I4636" s="229">
        <v>0.22</v>
      </c>
      <c r="J4636" s="73">
        <f t="shared" si="216"/>
        <v>4.3742778279123986E-3</v>
      </c>
      <c r="K4636" s="73">
        <f t="shared" si="217"/>
        <v>31.636773173735648</v>
      </c>
      <c r="L4636" s="3" t="e">
        <f t="shared" si="218"/>
        <v>#N/A</v>
      </c>
    </row>
    <row r="4637" spans="1:12" x14ac:dyDescent="0.25">
      <c r="A4637" s="43" t="s">
        <v>47</v>
      </c>
      <c r="B4637" s="43" t="s">
        <v>395</v>
      </c>
      <c r="C4637" s="43" t="s">
        <v>758</v>
      </c>
      <c r="D4637" s="43" t="s">
        <v>55</v>
      </c>
      <c r="E4637" s="43" t="s">
        <v>2535</v>
      </c>
      <c r="F4637" s="43" t="s">
        <v>395</v>
      </c>
      <c r="G4637" s="43" t="s">
        <v>4654</v>
      </c>
      <c r="H4637" s="76">
        <v>46</v>
      </c>
      <c r="I4637" s="229">
        <v>0.21</v>
      </c>
      <c r="J4637" s="73">
        <f t="shared" si="216"/>
        <v>4.1754470175527445E-3</v>
      </c>
      <c r="K4637" s="73">
        <f t="shared" si="217"/>
        <v>9.852070562807425</v>
      </c>
      <c r="L4637" s="3" t="e">
        <f t="shared" si="218"/>
        <v>#N/A</v>
      </c>
    </row>
    <row r="4638" spans="1:12" x14ac:dyDescent="0.25">
      <c r="A4638" s="43" t="s">
        <v>47</v>
      </c>
      <c r="B4638" s="43" t="s">
        <v>395</v>
      </c>
      <c r="C4638" s="43" t="s">
        <v>758</v>
      </c>
      <c r="D4638" s="43" t="s">
        <v>55</v>
      </c>
      <c r="E4638" s="43" t="s">
        <v>2535</v>
      </c>
      <c r="F4638" s="43" t="s">
        <v>395</v>
      </c>
      <c r="G4638" s="43" t="s">
        <v>4654</v>
      </c>
      <c r="H4638" s="76">
        <v>170</v>
      </c>
      <c r="I4638" s="229">
        <v>0.23</v>
      </c>
      <c r="J4638" s="73">
        <f t="shared" si="216"/>
        <v>4.5731086382720535E-3</v>
      </c>
      <c r="K4638" s="73">
        <f t="shared" si="217"/>
        <v>39.877428468506253</v>
      </c>
      <c r="L4638" s="3" t="e">
        <f t="shared" si="218"/>
        <v>#N/A</v>
      </c>
    </row>
    <row r="4639" spans="1:12" x14ac:dyDescent="0.25">
      <c r="A4639" s="43" t="s">
        <v>47</v>
      </c>
      <c r="B4639" s="43" t="s">
        <v>395</v>
      </c>
      <c r="C4639" s="43" t="s">
        <v>758</v>
      </c>
      <c r="D4639" s="43" t="s">
        <v>55</v>
      </c>
      <c r="E4639" s="43" t="s">
        <v>2535</v>
      </c>
      <c r="F4639" s="43" t="s">
        <v>395</v>
      </c>
      <c r="G4639" s="43" t="s">
        <v>4654</v>
      </c>
      <c r="H4639" s="76">
        <v>9356</v>
      </c>
      <c r="I4639" s="229">
        <v>0.24000000000000002</v>
      </c>
      <c r="J4639" s="73">
        <f t="shared" si="216"/>
        <v>4.7719394486317084E-3</v>
      </c>
      <c r="K4639" s="73">
        <f t="shared" si="217"/>
        <v>2290.0862654813986</v>
      </c>
      <c r="L4639" s="3" t="e">
        <f t="shared" si="218"/>
        <v>#N/A</v>
      </c>
    </row>
    <row r="4640" spans="1:12" x14ac:dyDescent="0.25">
      <c r="A4640" s="43" t="s">
        <v>47</v>
      </c>
      <c r="B4640" s="43" t="s">
        <v>395</v>
      </c>
      <c r="C4640" s="43" t="s">
        <v>758</v>
      </c>
      <c r="D4640" s="43" t="s">
        <v>55</v>
      </c>
      <c r="E4640" s="43" t="s">
        <v>2535</v>
      </c>
      <c r="F4640" s="43" t="s">
        <v>395</v>
      </c>
      <c r="G4640" s="43" t="s">
        <v>4654</v>
      </c>
      <c r="H4640" s="76">
        <v>167</v>
      </c>
      <c r="I4640" s="229">
        <v>0.28999999999999998</v>
      </c>
      <c r="J4640" s="73">
        <f t="shared" si="216"/>
        <v>5.7660935004299804E-3</v>
      </c>
      <c r="K4640" s="73">
        <f t="shared" si="217"/>
        <v>49.392937614571807</v>
      </c>
      <c r="L4640" s="3" t="e">
        <f t="shared" si="218"/>
        <v>#N/A</v>
      </c>
    </row>
    <row r="4641" spans="1:12" x14ac:dyDescent="0.25">
      <c r="A4641" s="43" t="s">
        <v>47</v>
      </c>
      <c r="B4641" s="43" t="s">
        <v>395</v>
      </c>
      <c r="C4641" s="43" t="s">
        <v>758</v>
      </c>
      <c r="D4641" s="43" t="s">
        <v>55</v>
      </c>
      <c r="E4641" s="43" t="s">
        <v>2535</v>
      </c>
      <c r="F4641" s="43" t="s">
        <v>395</v>
      </c>
      <c r="G4641" s="43" t="s">
        <v>4654</v>
      </c>
      <c r="H4641" s="76">
        <v>12</v>
      </c>
      <c r="I4641" s="229">
        <v>0.22999999999999998</v>
      </c>
      <c r="J4641" s="73">
        <f t="shared" si="216"/>
        <v>4.5731086382720535E-3</v>
      </c>
      <c r="K4641" s="73">
        <f t="shared" si="217"/>
        <v>2.8148773036592645</v>
      </c>
      <c r="L4641" s="3" t="e">
        <f t="shared" si="218"/>
        <v>#N/A</v>
      </c>
    </row>
    <row r="4642" spans="1:12" x14ac:dyDescent="0.25">
      <c r="A4642" s="43" t="s">
        <v>47</v>
      </c>
      <c r="B4642" s="43" t="s">
        <v>395</v>
      </c>
      <c r="C4642" s="43" t="s">
        <v>758</v>
      </c>
      <c r="D4642" s="43" t="s">
        <v>55</v>
      </c>
      <c r="E4642" s="43" t="s">
        <v>2535</v>
      </c>
      <c r="F4642" s="43" t="s">
        <v>395</v>
      </c>
      <c r="G4642" s="43" t="s">
        <v>4654</v>
      </c>
      <c r="H4642" s="76">
        <v>84</v>
      </c>
      <c r="I4642" s="229">
        <v>0.22</v>
      </c>
      <c r="J4642" s="73">
        <f t="shared" si="216"/>
        <v>4.3742778279123986E-3</v>
      </c>
      <c r="K4642" s="73">
        <f t="shared" si="217"/>
        <v>18.847439337544639</v>
      </c>
      <c r="L4642" s="3" t="e">
        <f t="shared" si="218"/>
        <v>#N/A</v>
      </c>
    </row>
    <row r="4643" spans="1:12" x14ac:dyDescent="0.25">
      <c r="A4643" s="43" t="s">
        <v>47</v>
      </c>
      <c r="B4643" s="43" t="s">
        <v>395</v>
      </c>
      <c r="C4643" s="43" t="s">
        <v>758</v>
      </c>
      <c r="D4643" s="43" t="s">
        <v>55</v>
      </c>
      <c r="E4643" s="43" t="s">
        <v>2535</v>
      </c>
      <c r="F4643" s="43" t="s">
        <v>395</v>
      </c>
      <c r="G4643" s="43" t="s">
        <v>4654</v>
      </c>
      <c r="H4643" s="76">
        <v>3000</v>
      </c>
      <c r="I4643" s="229">
        <v>0.22</v>
      </c>
      <c r="J4643" s="73">
        <f t="shared" si="216"/>
        <v>4.3742778279123986E-3</v>
      </c>
      <c r="K4643" s="73">
        <f t="shared" si="217"/>
        <v>673.12283348373717</v>
      </c>
      <c r="L4643" s="3" t="e">
        <f t="shared" si="218"/>
        <v>#N/A</v>
      </c>
    </row>
    <row r="4644" spans="1:12" x14ac:dyDescent="0.25">
      <c r="A4644" s="43" t="s">
        <v>47</v>
      </c>
      <c r="B4644" s="43" t="s">
        <v>395</v>
      </c>
      <c r="C4644" s="43" t="s">
        <v>758</v>
      </c>
      <c r="D4644" s="43" t="s">
        <v>55</v>
      </c>
      <c r="E4644" s="43" t="s">
        <v>2535</v>
      </c>
      <c r="F4644" s="43" t="s">
        <v>395</v>
      </c>
      <c r="G4644" s="43" t="s">
        <v>4654</v>
      </c>
      <c r="H4644" s="76">
        <v>845</v>
      </c>
      <c r="I4644" s="229">
        <v>0.25</v>
      </c>
      <c r="J4644" s="73">
        <f t="shared" si="216"/>
        <v>4.9707702589913624E-3</v>
      </c>
      <c r="K4644" s="73">
        <f t="shared" si="217"/>
        <v>215.45030086884768</v>
      </c>
      <c r="L4644" s="3" t="e">
        <f t="shared" si="218"/>
        <v>#N/A</v>
      </c>
    </row>
    <row r="4645" spans="1:12" x14ac:dyDescent="0.25">
      <c r="A4645" s="43" t="s">
        <v>47</v>
      </c>
      <c r="B4645" s="43" t="s">
        <v>395</v>
      </c>
      <c r="C4645" s="43" t="s">
        <v>758</v>
      </c>
      <c r="D4645" s="43" t="s">
        <v>55</v>
      </c>
      <c r="E4645" s="43" t="s">
        <v>2535</v>
      </c>
      <c r="F4645" s="43" t="s">
        <v>395</v>
      </c>
      <c r="G4645" s="43" t="s">
        <v>4654</v>
      </c>
      <c r="H4645" s="76">
        <v>5428</v>
      </c>
      <c r="I4645" s="229">
        <v>0.23999999999999996</v>
      </c>
      <c r="J4645" s="73">
        <f t="shared" si="216"/>
        <v>4.7719394486317075E-3</v>
      </c>
      <c r="K4645" s="73">
        <f t="shared" si="217"/>
        <v>1328.6220873271727</v>
      </c>
      <c r="L4645" s="3" t="e">
        <f t="shared" si="218"/>
        <v>#N/A</v>
      </c>
    </row>
    <row r="4646" spans="1:12" x14ac:dyDescent="0.25">
      <c r="A4646" s="43" t="s">
        <v>47</v>
      </c>
      <c r="B4646" s="43" t="s">
        <v>395</v>
      </c>
      <c r="C4646" s="43" t="s">
        <v>758</v>
      </c>
      <c r="D4646" s="43" t="s">
        <v>55</v>
      </c>
      <c r="E4646" s="43" t="s">
        <v>2535</v>
      </c>
      <c r="F4646" s="43" t="s">
        <v>395</v>
      </c>
      <c r="G4646" s="43" t="s">
        <v>4654</v>
      </c>
      <c r="H4646" s="76">
        <v>279</v>
      </c>
      <c r="I4646" s="229">
        <v>0.22</v>
      </c>
      <c r="J4646" s="73">
        <f t="shared" si="216"/>
        <v>4.3742778279123986E-3</v>
      </c>
      <c r="K4646" s="73">
        <f t="shared" si="217"/>
        <v>62.600423513987558</v>
      </c>
      <c r="L4646" s="3" t="e">
        <f t="shared" si="218"/>
        <v>#N/A</v>
      </c>
    </row>
    <row r="4647" spans="1:12" x14ac:dyDescent="0.25">
      <c r="A4647" s="43" t="s">
        <v>47</v>
      </c>
      <c r="B4647" s="43" t="s">
        <v>395</v>
      </c>
      <c r="C4647" s="43" t="s">
        <v>758</v>
      </c>
      <c r="D4647" s="43" t="s">
        <v>55</v>
      </c>
      <c r="E4647" s="43" t="s">
        <v>2535</v>
      </c>
      <c r="F4647" s="43" t="s">
        <v>395</v>
      </c>
      <c r="G4647" s="43" t="s">
        <v>4654</v>
      </c>
      <c r="H4647" s="76">
        <v>80</v>
      </c>
      <c r="I4647" s="229">
        <v>0.26</v>
      </c>
      <c r="J4647" s="73">
        <f t="shared" si="216"/>
        <v>5.1696010693510173E-3</v>
      </c>
      <c r="K4647" s="73">
        <f t="shared" si="217"/>
        <v>21.213568085548079</v>
      </c>
      <c r="L4647" s="3" t="e">
        <f t="shared" si="218"/>
        <v>#N/A</v>
      </c>
    </row>
    <row r="4648" spans="1:12" x14ac:dyDescent="0.25">
      <c r="A4648" s="43" t="s">
        <v>47</v>
      </c>
      <c r="B4648" s="43" t="s">
        <v>395</v>
      </c>
      <c r="C4648" s="43" t="s">
        <v>758</v>
      </c>
      <c r="D4648" s="43" t="s">
        <v>55</v>
      </c>
      <c r="E4648" s="43" t="s">
        <v>2535</v>
      </c>
      <c r="F4648" s="43" t="s">
        <v>395</v>
      </c>
      <c r="G4648" s="43" t="s">
        <v>4654</v>
      </c>
      <c r="H4648" s="76">
        <v>2653</v>
      </c>
      <c r="I4648" s="229">
        <v>0.25</v>
      </c>
      <c r="J4648" s="73">
        <f t="shared" si="216"/>
        <v>4.9707702589913624E-3</v>
      </c>
      <c r="K4648" s="73">
        <f t="shared" si="217"/>
        <v>676.437453497104</v>
      </c>
      <c r="L4648" s="3" t="e">
        <f t="shared" si="218"/>
        <v>#N/A</v>
      </c>
    </row>
    <row r="4649" spans="1:12" x14ac:dyDescent="0.25">
      <c r="A4649" s="43" t="s">
        <v>47</v>
      </c>
      <c r="B4649" s="43" t="s">
        <v>395</v>
      </c>
      <c r="C4649" s="43" t="s">
        <v>758</v>
      </c>
      <c r="D4649" s="43" t="s">
        <v>55</v>
      </c>
      <c r="E4649" s="43" t="s">
        <v>2535</v>
      </c>
      <c r="F4649" s="43" t="s">
        <v>395</v>
      </c>
      <c r="G4649" s="43" t="s">
        <v>4654</v>
      </c>
      <c r="H4649" s="76">
        <v>3630</v>
      </c>
      <c r="I4649" s="229">
        <v>0.24</v>
      </c>
      <c r="J4649" s="73">
        <f t="shared" si="216"/>
        <v>4.7719394486317075E-3</v>
      </c>
      <c r="K4649" s="73">
        <f t="shared" si="217"/>
        <v>888.52214019853307</v>
      </c>
      <c r="L4649" s="3" t="e">
        <f t="shared" si="218"/>
        <v>#N/A</v>
      </c>
    </row>
    <row r="4650" spans="1:12" x14ac:dyDescent="0.25">
      <c r="A4650" s="43" t="s">
        <v>47</v>
      </c>
      <c r="B4650" s="43" t="s">
        <v>395</v>
      </c>
      <c r="C4650" s="43" t="s">
        <v>758</v>
      </c>
      <c r="D4650" s="43" t="s">
        <v>55</v>
      </c>
      <c r="E4650" s="43" t="s">
        <v>2535</v>
      </c>
      <c r="F4650" s="43" t="s">
        <v>395</v>
      </c>
      <c r="G4650" s="43" t="s">
        <v>4654</v>
      </c>
      <c r="H4650" s="76">
        <v>51</v>
      </c>
      <c r="I4650" s="229">
        <v>0.26</v>
      </c>
      <c r="J4650" s="73">
        <f t="shared" si="216"/>
        <v>5.1696010693510173E-3</v>
      </c>
      <c r="K4650" s="73">
        <f t="shared" si="217"/>
        <v>13.523649654536902</v>
      </c>
      <c r="L4650" s="3" t="e">
        <f t="shared" si="218"/>
        <v>#N/A</v>
      </c>
    </row>
    <row r="4651" spans="1:12" x14ac:dyDescent="0.25">
      <c r="A4651" s="43" t="s">
        <v>47</v>
      </c>
      <c r="B4651" s="43" t="s">
        <v>395</v>
      </c>
      <c r="C4651" s="43" t="s">
        <v>758</v>
      </c>
      <c r="D4651" s="43" t="s">
        <v>55</v>
      </c>
      <c r="E4651" s="43" t="s">
        <v>2535</v>
      </c>
      <c r="F4651" s="43" t="s">
        <v>395</v>
      </c>
      <c r="G4651" s="43" t="s">
        <v>4654</v>
      </c>
      <c r="H4651" s="76">
        <v>664</v>
      </c>
      <c r="I4651" s="229">
        <v>0.26</v>
      </c>
      <c r="J4651" s="73">
        <f t="shared" si="216"/>
        <v>5.1696010693510173E-3</v>
      </c>
      <c r="K4651" s="73">
        <f t="shared" si="217"/>
        <v>176.07261511004907</v>
      </c>
      <c r="L4651" s="3" t="e">
        <f t="shared" si="218"/>
        <v>#N/A</v>
      </c>
    </row>
    <row r="4652" spans="1:12" x14ac:dyDescent="0.25">
      <c r="A4652" s="43" t="s">
        <v>47</v>
      </c>
      <c r="B4652" s="43" t="s">
        <v>395</v>
      </c>
      <c r="C4652" s="43" t="s">
        <v>758</v>
      </c>
      <c r="D4652" s="43" t="s">
        <v>55</v>
      </c>
      <c r="E4652" s="43" t="s">
        <v>2535</v>
      </c>
      <c r="F4652" s="43" t="s">
        <v>395</v>
      </c>
      <c r="G4652" s="43" t="s">
        <v>4654</v>
      </c>
      <c r="H4652" s="76">
        <v>889</v>
      </c>
      <c r="I4652" s="229">
        <v>0.23</v>
      </c>
      <c r="J4652" s="73">
        <f t="shared" si="216"/>
        <v>4.5731086382720535E-3</v>
      </c>
      <c r="K4652" s="73">
        <f t="shared" si="217"/>
        <v>208.53549357942387</v>
      </c>
      <c r="L4652" s="3" t="e">
        <f t="shared" si="218"/>
        <v>#N/A</v>
      </c>
    </row>
    <row r="4653" spans="1:12" x14ac:dyDescent="0.25">
      <c r="A4653" s="43" t="s">
        <v>47</v>
      </c>
      <c r="B4653" s="43" t="s">
        <v>395</v>
      </c>
      <c r="C4653" s="43" t="s">
        <v>758</v>
      </c>
      <c r="D4653" s="43" t="s">
        <v>55</v>
      </c>
      <c r="E4653" s="43" t="s">
        <v>2535</v>
      </c>
      <c r="F4653" s="43" t="s">
        <v>395</v>
      </c>
      <c r="G4653" s="43" t="s">
        <v>4654</v>
      </c>
      <c r="H4653" s="76">
        <v>5</v>
      </c>
      <c r="I4653" s="229">
        <v>0.2299999999999997</v>
      </c>
      <c r="J4653" s="73">
        <f t="shared" si="216"/>
        <v>4.5731086382720474E-3</v>
      </c>
      <c r="K4653" s="73">
        <f t="shared" si="217"/>
        <v>1.1728655431913588</v>
      </c>
      <c r="L4653" s="3" t="e">
        <f t="shared" si="218"/>
        <v>#N/A</v>
      </c>
    </row>
    <row r="4654" spans="1:12" x14ac:dyDescent="0.25">
      <c r="A4654" s="43" t="s">
        <v>47</v>
      </c>
      <c r="B4654" s="43" t="s">
        <v>395</v>
      </c>
      <c r="C4654" s="43" t="s">
        <v>758</v>
      </c>
      <c r="D4654" s="43" t="s">
        <v>55</v>
      </c>
      <c r="E4654" s="43" t="s">
        <v>2535</v>
      </c>
      <c r="F4654" s="43" t="s">
        <v>395</v>
      </c>
      <c r="G4654" s="43" t="s">
        <v>4654</v>
      </c>
      <c r="H4654" s="76">
        <v>2258</v>
      </c>
      <c r="I4654" s="229">
        <v>0.24000000000000002</v>
      </c>
      <c r="J4654" s="73">
        <f t="shared" si="216"/>
        <v>4.7719394486317084E-3</v>
      </c>
      <c r="K4654" s="73">
        <f t="shared" si="217"/>
        <v>552.69503927501046</v>
      </c>
      <c r="L4654" s="3" t="e">
        <f t="shared" si="218"/>
        <v>#N/A</v>
      </c>
    </row>
    <row r="4655" spans="1:12" x14ac:dyDescent="0.25">
      <c r="A4655" s="43" t="s">
        <v>47</v>
      </c>
      <c r="B4655" s="43" t="s">
        <v>395</v>
      </c>
      <c r="C4655" s="43" t="s">
        <v>758</v>
      </c>
      <c r="D4655" s="43" t="s">
        <v>55</v>
      </c>
      <c r="E4655" s="43" t="s">
        <v>2535</v>
      </c>
      <c r="F4655" s="43" t="s">
        <v>395</v>
      </c>
      <c r="G4655" s="43" t="s">
        <v>4654</v>
      </c>
      <c r="H4655" s="76">
        <v>106</v>
      </c>
      <c r="I4655" s="229">
        <v>0.25</v>
      </c>
      <c r="J4655" s="73">
        <f t="shared" si="216"/>
        <v>4.9707702589913624E-3</v>
      </c>
      <c r="K4655" s="73">
        <f t="shared" si="217"/>
        <v>27.026901647453084</v>
      </c>
      <c r="L4655" s="3" t="e">
        <f t="shared" si="218"/>
        <v>#N/A</v>
      </c>
    </row>
    <row r="4656" spans="1:12" x14ac:dyDescent="0.25">
      <c r="A4656" s="43" t="s">
        <v>47</v>
      </c>
      <c r="B4656" s="43" t="s">
        <v>395</v>
      </c>
      <c r="C4656" s="43" t="s">
        <v>758</v>
      </c>
      <c r="D4656" s="43" t="s">
        <v>55</v>
      </c>
      <c r="E4656" s="43" t="s">
        <v>2535</v>
      </c>
      <c r="F4656" s="43" t="s">
        <v>395</v>
      </c>
      <c r="G4656" s="43" t="s">
        <v>4654</v>
      </c>
      <c r="H4656" s="76">
        <v>168</v>
      </c>
      <c r="I4656" s="229">
        <v>0.25</v>
      </c>
      <c r="J4656" s="73">
        <f t="shared" si="216"/>
        <v>4.9707702589913624E-3</v>
      </c>
      <c r="K4656" s="73">
        <f t="shared" si="217"/>
        <v>42.835089403510544</v>
      </c>
      <c r="L4656" s="3" t="e">
        <f t="shared" si="218"/>
        <v>#N/A</v>
      </c>
    </row>
    <row r="4657" spans="1:12" x14ac:dyDescent="0.25">
      <c r="A4657" s="43" t="s">
        <v>47</v>
      </c>
      <c r="B4657" s="43" t="s">
        <v>395</v>
      </c>
      <c r="C4657" s="43" t="s">
        <v>758</v>
      </c>
      <c r="D4657" s="43" t="s">
        <v>55</v>
      </c>
      <c r="E4657" s="43" t="s">
        <v>2535</v>
      </c>
      <c r="F4657" s="43" t="s">
        <v>395</v>
      </c>
      <c r="G4657" s="43" t="s">
        <v>4654</v>
      </c>
      <c r="H4657" s="76">
        <v>18</v>
      </c>
      <c r="I4657" s="229">
        <v>0.2</v>
      </c>
      <c r="J4657" s="73">
        <f t="shared" si="216"/>
        <v>3.9766162071930905E-3</v>
      </c>
      <c r="K4657" s="73">
        <f t="shared" si="217"/>
        <v>3.6715790917294759</v>
      </c>
      <c r="L4657" s="3" t="e">
        <f t="shared" si="218"/>
        <v>#N/A</v>
      </c>
    </row>
    <row r="4658" spans="1:12" x14ac:dyDescent="0.25">
      <c r="A4658" s="43" t="s">
        <v>47</v>
      </c>
      <c r="B4658" s="43" t="s">
        <v>395</v>
      </c>
      <c r="C4658" s="43" t="s">
        <v>758</v>
      </c>
      <c r="D4658" s="43" t="s">
        <v>55</v>
      </c>
      <c r="E4658" s="43" t="s">
        <v>2535</v>
      </c>
      <c r="F4658" s="43" t="s">
        <v>395</v>
      </c>
      <c r="G4658" s="43" t="s">
        <v>4654</v>
      </c>
      <c r="H4658" s="76">
        <v>476</v>
      </c>
      <c r="I4658" s="229">
        <v>0.27</v>
      </c>
      <c r="J4658" s="73">
        <f t="shared" si="216"/>
        <v>5.3684318797106714E-3</v>
      </c>
      <c r="K4658" s="73">
        <f t="shared" si="217"/>
        <v>131.07537357474229</v>
      </c>
      <c r="L4658" s="3" t="e">
        <f t="shared" si="218"/>
        <v>#N/A</v>
      </c>
    </row>
    <row r="4659" spans="1:12" x14ac:dyDescent="0.25">
      <c r="A4659" s="43" t="s">
        <v>47</v>
      </c>
      <c r="B4659" s="43" t="s">
        <v>395</v>
      </c>
      <c r="C4659" s="43" t="s">
        <v>758</v>
      </c>
      <c r="D4659" s="43" t="s">
        <v>55</v>
      </c>
      <c r="E4659" s="43" t="s">
        <v>2535</v>
      </c>
      <c r="F4659" s="43" t="s">
        <v>395</v>
      </c>
      <c r="G4659" s="43" t="s">
        <v>4654</v>
      </c>
      <c r="H4659" s="76">
        <v>300</v>
      </c>
      <c r="I4659" s="229">
        <v>0.26</v>
      </c>
      <c r="J4659" s="73">
        <f t="shared" si="216"/>
        <v>5.1696010693510173E-3</v>
      </c>
      <c r="K4659" s="73">
        <f t="shared" si="217"/>
        <v>79.550880320805305</v>
      </c>
      <c r="L4659" s="3" t="e">
        <f t="shared" si="218"/>
        <v>#N/A</v>
      </c>
    </row>
    <row r="4660" spans="1:12" x14ac:dyDescent="0.25">
      <c r="A4660" s="43" t="s">
        <v>47</v>
      </c>
      <c r="B4660" s="43" t="s">
        <v>395</v>
      </c>
      <c r="C4660" s="43" t="s">
        <v>758</v>
      </c>
      <c r="D4660" s="43" t="s">
        <v>55</v>
      </c>
      <c r="E4660" s="43" t="s">
        <v>2535</v>
      </c>
      <c r="F4660" s="43" t="s">
        <v>395</v>
      </c>
      <c r="G4660" s="43" t="s">
        <v>4654</v>
      </c>
      <c r="H4660" s="76">
        <v>782</v>
      </c>
      <c r="I4660" s="229">
        <v>0.22644501278772378</v>
      </c>
      <c r="J4660" s="73">
        <f t="shared" si="216"/>
        <v>4.5024245394485445E-3</v>
      </c>
      <c r="K4660" s="73">
        <f t="shared" si="217"/>
        <v>180.60089598984877</v>
      </c>
      <c r="L4660" s="3" t="e">
        <f t="shared" si="218"/>
        <v>#N/A</v>
      </c>
    </row>
    <row r="4661" spans="1:12" x14ac:dyDescent="0.25">
      <c r="A4661" s="43" t="s">
        <v>47</v>
      </c>
      <c r="B4661" s="43" t="s">
        <v>395</v>
      </c>
      <c r="C4661" s="43" t="s">
        <v>758</v>
      </c>
      <c r="D4661" s="43" t="s">
        <v>55</v>
      </c>
      <c r="E4661" s="43" t="s">
        <v>2535</v>
      </c>
      <c r="F4661" s="43" t="s">
        <v>395</v>
      </c>
      <c r="G4661" s="43" t="s">
        <v>4654</v>
      </c>
      <c r="H4661" s="76">
        <v>827</v>
      </c>
      <c r="I4661" s="229">
        <v>0.31325272067714632</v>
      </c>
      <c r="J4661" s="73">
        <f t="shared" si="216"/>
        <v>6.22842922996035E-3</v>
      </c>
      <c r="K4661" s="73">
        <f t="shared" si="217"/>
        <v>264.21091097317725</v>
      </c>
      <c r="L4661" s="3" t="e">
        <f t="shared" si="218"/>
        <v>#N/A</v>
      </c>
    </row>
    <row r="4662" spans="1:12" x14ac:dyDescent="0.25">
      <c r="A4662" s="43" t="s">
        <v>47</v>
      </c>
      <c r="B4662" s="43" t="s">
        <v>395</v>
      </c>
      <c r="C4662" s="43" t="s">
        <v>758</v>
      </c>
      <c r="D4662" s="43" t="s">
        <v>55</v>
      </c>
      <c r="E4662" s="43" t="s">
        <v>2535</v>
      </c>
      <c r="F4662" s="43" t="s">
        <v>395</v>
      </c>
      <c r="G4662" s="43" t="s">
        <v>4654</v>
      </c>
      <c r="H4662" s="76">
        <v>6732</v>
      </c>
      <c r="I4662" s="229">
        <v>0.23004307783719546</v>
      </c>
      <c r="J4662" s="73">
        <f t="shared" si="216"/>
        <v>4.5739651583998646E-3</v>
      </c>
      <c r="K4662" s="73">
        <f t="shared" si="217"/>
        <v>1579.4419334463478</v>
      </c>
      <c r="L4662" s="3" t="e">
        <f t="shared" si="218"/>
        <v>#N/A</v>
      </c>
    </row>
    <row r="4663" spans="1:12" x14ac:dyDescent="0.25">
      <c r="A4663" s="43" t="s">
        <v>47</v>
      </c>
      <c r="B4663" s="43" t="s">
        <v>395</v>
      </c>
      <c r="C4663" s="43" t="s">
        <v>758</v>
      </c>
      <c r="D4663" s="43" t="s">
        <v>55</v>
      </c>
      <c r="E4663" s="43" t="s">
        <v>2535</v>
      </c>
      <c r="F4663" s="43" t="s">
        <v>395</v>
      </c>
      <c r="G4663" s="43" t="s">
        <v>4654</v>
      </c>
      <c r="H4663" s="76">
        <v>90</v>
      </c>
      <c r="I4663" s="229">
        <v>0.22</v>
      </c>
      <c r="J4663" s="73">
        <f t="shared" si="216"/>
        <v>4.3742778279123986E-3</v>
      </c>
      <c r="K4663" s="73">
        <f t="shared" si="217"/>
        <v>20.193685004512115</v>
      </c>
      <c r="L4663" s="3" t="e">
        <f t="shared" si="218"/>
        <v>#N/A</v>
      </c>
    </row>
    <row r="4664" spans="1:12" x14ac:dyDescent="0.25">
      <c r="A4664" s="43" t="s">
        <v>47</v>
      </c>
      <c r="B4664" s="43" t="s">
        <v>395</v>
      </c>
      <c r="C4664" s="43" t="s">
        <v>758</v>
      </c>
      <c r="D4664" s="43" t="s">
        <v>55</v>
      </c>
      <c r="E4664" s="43" t="s">
        <v>2535</v>
      </c>
      <c r="F4664" s="43" t="s">
        <v>395</v>
      </c>
      <c r="G4664" s="43" t="s">
        <v>4654</v>
      </c>
      <c r="H4664" s="76">
        <v>1171</v>
      </c>
      <c r="I4664" s="229">
        <v>0.25804440649017929</v>
      </c>
      <c r="J4664" s="73">
        <f t="shared" si="216"/>
        <v>5.130717845121844E-3</v>
      </c>
      <c r="K4664" s="73">
        <f t="shared" si="217"/>
        <v>308.17807059663767</v>
      </c>
      <c r="L4664" s="3" t="e">
        <f t="shared" si="218"/>
        <v>#N/A</v>
      </c>
    </row>
    <row r="4665" spans="1:12" x14ac:dyDescent="0.25">
      <c r="A4665" s="43" t="s">
        <v>47</v>
      </c>
      <c r="B4665" s="43" t="s">
        <v>395</v>
      </c>
      <c r="C4665" s="43" t="s">
        <v>758</v>
      </c>
      <c r="D4665" s="43" t="s">
        <v>55</v>
      </c>
      <c r="E4665" s="43" t="s">
        <v>2535</v>
      </c>
      <c r="F4665" s="43" t="s">
        <v>395</v>
      </c>
      <c r="G4665" s="43" t="s">
        <v>4654</v>
      </c>
      <c r="H4665" s="76">
        <v>599</v>
      </c>
      <c r="I4665" s="229">
        <v>0.26</v>
      </c>
      <c r="J4665" s="73">
        <f t="shared" si="216"/>
        <v>5.1696010693510173E-3</v>
      </c>
      <c r="K4665" s="73">
        <f t="shared" si="217"/>
        <v>158.83659104054124</v>
      </c>
      <c r="L4665" s="3" t="e">
        <f t="shared" si="218"/>
        <v>#N/A</v>
      </c>
    </row>
    <row r="4666" spans="1:12" x14ac:dyDescent="0.25">
      <c r="A4666" s="43" t="s">
        <v>47</v>
      </c>
      <c r="B4666" s="43" t="s">
        <v>395</v>
      </c>
      <c r="C4666" s="43" t="s">
        <v>758</v>
      </c>
      <c r="D4666" s="43" t="s">
        <v>55</v>
      </c>
      <c r="E4666" s="43" t="s">
        <v>2535</v>
      </c>
      <c r="F4666" s="43" t="s">
        <v>395</v>
      </c>
      <c r="G4666" s="43" t="s">
        <v>4654</v>
      </c>
      <c r="H4666" s="76">
        <v>238</v>
      </c>
      <c r="I4666" s="229">
        <v>0.23999999999999996</v>
      </c>
      <c r="J4666" s="73">
        <f t="shared" si="216"/>
        <v>4.7719394486317075E-3</v>
      </c>
      <c r="K4666" s="73">
        <f t="shared" si="217"/>
        <v>58.255721588774342</v>
      </c>
      <c r="L4666" s="3" t="e">
        <f t="shared" si="218"/>
        <v>#N/A</v>
      </c>
    </row>
    <row r="4667" spans="1:12" x14ac:dyDescent="0.25">
      <c r="A4667" s="43" t="s">
        <v>47</v>
      </c>
      <c r="B4667" s="43" t="s">
        <v>395</v>
      </c>
      <c r="C4667" s="43" t="s">
        <v>758</v>
      </c>
      <c r="D4667" s="43" t="s">
        <v>55</v>
      </c>
      <c r="E4667" s="43" t="s">
        <v>2535</v>
      </c>
      <c r="F4667" s="43" t="s">
        <v>395</v>
      </c>
      <c r="G4667" s="43" t="s">
        <v>4654</v>
      </c>
      <c r="H4667" s="76">
        <v>5</v>
      </c>
      <c r="I4667" s="229">
        <v>0.20999999999999944</v>
      </c>
      <c r="J4667" s="73">
        <f t="shared" si="216"/>
        <v>4.1754470175527332E-3</v>
      </c>
      <c r="K4667" s="73">
        <f t="shared" si="217"/>
        <v>1.0708772350877609</v>
      </c>
      <c r="L4667" s="3" t="e">
        <f t="shared" si="218"/>
        <v>#N/A</v>
      </c>
    </row>
    <row r="4668" spans="1:12" x14ac:dyDescent="0.25">
      <c r="A4668" s="43" t="s">
        <v>47</v>
      </c>
      <c r="B4668" s="43" t="s">
        <v>395</v>
      </c>
      <c r="C4668" s="43" t="s">
        <v>758</v>
      </c>
      <c r="D4668" s="43" t="s">
        <v>55</v>
      </c>
      <c r="E4668" s="43" t="s">
        <v>2535</v>
      </c>
      <c r="F4668" s="43" t="s">
        <v>395</v>
      </c>
      <c r="G4668" s="43" t="s">
        <v>4654</v>
      </c>
      <c r="H4668" s="76">
        <v>40</v>
      </c>
      <c r="I4668" s="229">
        <v>0.28000000000000008</v>
      </c>
      <c r="J4668" s="73">
        <f t="shared" si="216"/>
        <v>5.5672626900703272E-3</v>
      </c>
      <c r="K4668" s="73">
        <f t="shared" si="217"/>
        <v>11.422690507602818</v>
      </c>
      <c r="L4668" s="3" t="e">
        <f t="shared" si="218"/>
        <v>#N/A</v>
      </c>
    </row>
    <row r="4669" spans="1:12" x14ac:dyDescent="0.25">
      <c r="A4669" s="43" t="s">
        <v>47</v>
      </c>
      <c r="B4669" s="43" t="s">
        <v>395</v>
      </c>
      <c r="C4669" s="43" t="s">
        <v>758</v>
      </c>
      <c r="D4669" s="43" t="s">
        <v>55</v>
      </c>
      <c r="E4669" s="43" t="s">
        <v>2535</v>
      </c>
      <c r="F4669" s="43" t="s">
        <v>395</v>
      </c>
      <c r="G4669" s="43" t="s">
        <v>4654</v>
      </c>
      <c r="H4669" s="76">
        <v>2808</v>
      </c>
      <c r="I4669" s="229">
        <v>0.24005341880341879</v>
      </c>
      <c r="J4669" s="73">
        <f t="shared" si="216"/>
        <v>4.7730015790289279E-3</v>
      </c>
      <c r="K4669" s="73">
        <f t="shared" si="217"/>
        <v>687.47258843391319</v>
      </c>
      <c r="L4669" s="3" t="e">
        <f t="shared" si="218"/>
        <v>#N/A</v>
      </c>
    </row>
    <row r="4670" spans="1:12" x14ac:dyDescent="0.25">
      <c r="A4670" s="43" t="s">
        <v>47</v>
      </c>
      <c r="B4670" s="43" t="s">
        <v>395</v>
      </c>
      <c r="C4670" s="43" t="s">
        <v>758</v>
      </c>
      <c r="D4670" s="43" t="s">
        <v>55</v>
      </c>
      <c r="E4670" s="43" t="s">
        <v>2535</v>
      </c>
      <c r="F4670" s="43" t="s">
        <v>395</v>
      </c>
      <c r="G4670" s="43" t="s">
        <v>4654</v>
      </c>
      <c r="H4670" s="76">
        <v>41</v>
      </c>
      <c r="I4670" s="229">
        <v>0.25</v>
      </c>
      <c r="J4670" s="73">
        <f t="shared" si="216"/>
        <v>4.9707702589913624E-3</v>
      </c>
      <c r="K4670" s="73">
        <f t="shared" si="217"/>
        <v>10.453801580618645</v>
      </c>
      <c r="L4670" s="3" t="e">
        <f t="shared" si="218"/>
        <v>#N/A</v>
      </c>
    </row>
    <row r="4671" spans="1:12" x14ac:dyDescent="0.25">
      <c r="A4671" s="43" t="s">
        <v>47</v>
      </c>
      <c r="B4671" s="43" t="s">
        <v>395</v>
      </c>
      <c r="C4671" s="43" t="s">
        <v>758</v>
      </c>
      <c r="D4671" s="43" t="s">
        <v>55</v>
      </c>
      <c r="E4671" s="43" t="s">
        <v>2535</v>
      </c>
      <c r="F4671" s="43" t="s">
        <v>395</v>
      </c>
      <c r="G4671" s="43" t="s">
        <v>4654</v>
      </c>
      <c r="H4671" s="76">
        <v>508</v>
      </c>
      <c r="I4671" s="229">
        <v>0.21000000000000002</v>
      </c>
      <c r="J4671" s="73">
        <f t="shared" si="216"/>
        <v>4.1754470175527445E-3</v>
      </c>
      <c r="K4671" s="73">
        <f t="shared" si="217"/>
        <v>108.8011270849168</v>
      </c>
      <c r="L4671" s="3" t="e">
        <f t="shared" si="218"/>
        <v>#N/A</v>
      </c>
    </row>
    <row r="4672" spans="1:12" x14ac:dyDescent="0.25">
      <c r="A4672" s="43" t="s">
        <v>47</v>
      </c>
      <c r="B4672" s="43" t="s">
        <v>395</v>
      </c>
      <c r="C4672" s="43" t="s">
        <v>758</v>
      </c>
      <c r="D4672" s="43" t="s">
        <v>55</v>
      </c>
      <c r="E4672" s="43" t="s">
        <v>2535</v>
      </c>
      <c r="F4672" s="43" t="s">
        <v>395</v>
      </c>
      <c r="G4672" s="43" t="s">
        <v>4654</v>
      </c>
      <c r="H4672" s="76">
        <v>480</v>
      </c>
      <c r="I4672" s="229">
        <v>0.23</v>
      </c>
      <c r="J4672" s="73">
        <f t="shared" si="216"/>
        <v>4.5731086382720535E-3</v>
      </c>
      <c r="K4672" s="73">
        <f t="shared" si="217"/>
        <v>112.5950921463706</v>
      </c>
      <c r="L4672" s="3" t="e">
        <f t="shared" si="218"/>
        <v>#N/A</v>
      </c>
    </row>
    <row r="4673" spans="1:12" x14ac:dyDescent="0.25">
      <c r="A4673" s="43" t="s">
        <v>47</v>
      </c>
      <c r="B4673" s="43" t="s">
        <v>395</v>
      </c>
      <c r="C4673" s="43" t="s">
        <v>758</v>
      </c>
      <c r="D4673" s="43" t="s">
        <v>55</v>
      </c>
      <c r="E4673" s="43" t="s">
        <v>2535</v>
      </c>
      <c r="F4673" s="43" t="s">
        <v>395</v>
      </c>
      <c r="G4673" s="43" t="s">
        <v>4654</v>
      </c>
      <c r="H4673" s="76">
        <v>122</v>
      </c>
      <c r="I4673" s="229">
        <v>0.28999999999999998</v>
      </c>
      <c r="J4673" s="73">
        <f t="shared" si="216"/>
        <v>5.7660935004299804E-3</v>
      </c>
      <c r="K4673" s="73">
        <f t="shared" si="217"/>
        <v>36.083463407052456</v>
      </c>
      <c r="L4673" s="3" t="e">
        <f t="shared" si="218"/>
        <v>#N/A</v>
      </c>
    </row>
    <row r="4674" spans="1:12" x14ac:dyDescent="0.25">
      <c r="A4674" s="43" t="s">
        <v>47</v>
      </c>
      <c r="B4674" s="43" t="s">
        <v>395</v>
      </c>
      <c r="C4674" s="43" t="s">
        <v>758</v>
      </c>
      <c r="D4674" s="43" t="s">
        <v>55</v>
      </c>
      <c r="E4674" s="43" t="s">
        <v>2535</v>
      </c>
      <c r="F4674" s="43" t="s">
        <v>395</v>
      </c>
      <c r="G4674" s="43" t="s">
        <v>4654</v>
      </c>
      <c r="H4674" s="76">
        <v>126</v>
      </c>
      <c r="I4674" s="229">
        <v>0.31</v>
      </c>
      <c r="J4674" s="73">
        <f t="shared" si="216"/>
        <v>6.1637551211492893E-3</v>
      </c>
      <c r="K4674" s="73">
        <f t="shared" si="217"/>
        <v>39.836633145264813</v>
      </c>
      <c r="L4674" s="3" t="e">
        <f t="shared" si="218"/>
        <v>#N/A</v>
      </c>
    </row>
    <row r="4675" spans="1:12" x14ac:dyDescent="0.25">
      <c r="A4675" s="43" t="s">
        <v>47</v>
      </c>
      <c r="B4675" s="43" t="s">
        <v>395</v>
      </c>
      <c r="C4675" s="43" t="s">
        <v>758</v>
      </c>
      <c r="D4675" s="43" t="s">
        <v>55</v>
      </c>
      <c r="E4675" s="43" t="s">
        <v>2535</v>
      </c>
      <c r="F4675" s="43" t="s">
        <v>395</v>
      </c>
      <c r="G4675" s="43" t="s">
        <v>4654</v>
      </c>
      <c r="H4675" s="76">
        <v>314</v>
      </c>
      <c r="I4675" s="229">
        <v>0.23</v>
      </c>
      <c r="J4675" s="73">
        <f t="shared" si="216"/>
        <v>4.5731086382720535E-3</v>
      </c>
      <c r="K4675" s="73">
        <f t="shared" si="217"/>
        <v>73.655956112417428</v>
      </c>
      <c r="L4675" s="3" t="e">
        <f t="shared" si="218"/>
        <v>#N/A</v>
      </c>
    </row>
    <row r="4676" spans="1:12" x14ac:dyDescent="0.25">
      <c r="A4676" s="43" t="s">
        <v>47</v>
      </c>
      <c r="B4676" s="43" t="s">
        <v>395</v>
      </c>
      <c r="C4676" s="43" t="s">
        <v>758</v>
      </c>
      <c r="D4676" s="43" t="s">
        <v>55</v>
      </c>
      <c r="E4676" s="43" t="s">
        <v>2535</v>
      </c>
      <c r="F4676" s="43" t="s">
        <v>395</v>
      </c>
      <c r="G4676" s="43" t="s">
        <v>4654</v>
      </c>
      <c r="H4676" s="76">
        <v>200</v>
      </c>
      <c r="I4676" s="229">
        <v>0.31</v>
      </c>
      <c r="J4676" s="73">
        <f t="shared" si="216"/>
        <v>6.1637551211492893E-3</v>
      </c>
      <c r="K4676" s="73">
        <f t="shared" si="217"/>
        <v>63.232751024229863</v>
      </c>
      <c r="L4676" s="3" t="e">
        <f t="shared" si="218"/>
        <v>#N/A</v>
      </c>
    </row>
    <row r="4677" spans="1:12" x14ac:dyDescent="0.25">
      <c r="A4677" s="43" t="s">
        <v>47</v>
      </c>
      <c r="B4677" s="43" t="s">
        <v>395</v>
      </c>
      <c r="C4677" s="43" t="s">
        <v>758</v>
      </c>
      <c r="D4677" s="43" t="s">
        <v>55</v>
      </c>
      <c r="E4677" s="43" t="s">
        <v>2535</v>
      </c>
      <c r="F4677" s="43" t="s">
        <v>395</v>
      </c>
      <c r="G4677" s="43" t="s">
        <v>4654</v>
      </c>
      <c r="H4677" s="76">
        <v>56</v>
      </c>
      <c r="I4677" s="229">
        <v>0.22</v>
      </c>
      <c r="J4677" s="73">
        <f t="shared" si="216"/>
        <v>4.3742778279123986E-3</v>
      </c>
      <c r="K4677" s="73">
        <f t="shared" si="217"/>
        <v>12.564959558363094</v>
      </c>
      <c r="L4677" s="3" t="e">
        <f t="shared" si="218"/>
        <v>#N/A</v>
      </c>
    </row>
    <row r="4678" spans="1:12" x14ac:dyDescent="0.25">
      <c r="A4678" s="43" t="s">
        <v>47</v>
      </c>
      <c r="B4678" s="43" t="s">
        <v>395</v>
      </c>
      <c r="C4678" s="43" t="s">
        <v>758</v>
      </c>
      <c r="D4678" s="43" t="s">
        <v>55</v>
      </c>
      <c r="E4678" s="43" t="s">
        <v>2535</v>
      </c>
      <c r="F4678" s="43" t="s">
        <v>395</v>
      </c>
      <c r="G4678" s="43" t="s">
        <v>4654</v>
      </c>
      <c r="H4678" s="76">
        <v>155</v>
      </c>
      <c r="I4678" s="229">
        <v>0.25</v>
      </c>
      <c r="J4678" s="73">
        <f t="shared" si="216"/>
        <v>4.9707702589913624E-3</v>
      </c>
      <c r="K4678" s="73">
        <f t="shared" si="217"/>
        <v>39.52046939014366</v>
      </c>
      <c r="L4678" s="3" t="e">
        <f t="shared" si="218"/>
        <v>#N/A</v>
      </c>
    </row>
    <row r="4679" spans="1:12" x14ac:dyDescent="0.25">
      <c r="A4679" s="43" t="s">
        <v>47</v>
      </c>
      <c r="B4679" s="43" t="s">
        <v>395</v>
      </c>
      <c r="C4679" s="43" t="s">
        <v>758</v>
      </c>
      <c r="D4679" s="43" t="s">
        <v>55</v>
      </c>
      <c r="E4679" s="43" t="s">
        <v>2535</v>
      </c>
      <c r="F4679" s="43" t="s">
        <v>395</v>
      </c>
      <c r="G4679" s="43" t="s">
        <v>4654</v>
      </c>
      <c r="H4679" s="76">
        <v>141</v>
      </c>
      <c r="I4679" s="229">
        <v>0.21</v>
      </c>
      <c r="J4679" s="73">
        <f t="shared" ref="J4679:J4742" si="219">I4679*$J$5</f>
        <v>4.1754470175527445E-3</v>
      </c>
      <c r="K4679" s="73">
        <f t="shared" ref="K4679:K4742" si="220">(I4679+J4679)*H4679</f>
        <v>30.198738029474935</v>
      </c>
      <c r="L4679" s="3" t="e">
        <f t="shared" ref="L4679:L4742" si="221">MATCH(C4679,$C$7237:$C$7264,0)</f>
        <v>#N/A</v>
      </c>
    </row>
    <row r="4680" spans="1:12" x14ac:dyDescent="0.25">
      <c r="A4680" s="43" t="s">
        <v>47</v>
      </c>
      <c r="B4680" s="43" t="s">
        <v>395</v>
      </c>
      <c r="C4680" s="43" t="s">
        <v>758</v>
      </c>
      <c r="D4680" s="43" t="s">
        <v>55</v>
      </c>
      <c r="E4680" s="43" t="s">
        <v>2535</v>
      </c>
      <c r="F4680" s="43" t="s">
        <v>395</v>
      </c>
      <c r="G4680" s="43" t="s">
        <v>4654</v>
      </c>
      <c r="H4680" s="76">
        <v>257</v>
      </c>
      <c r="I4680" s="229">
        <v>0.23</v>
      </c>
      <c r="J4680" s="73">
        <f t="shared" si="219"/>
        <v>4.5731086382720535E-3</v>
      </c>
      <c r="K4680" s="73">
        <f t="shared" si="220"/>
        <v>60.285288920035924</v>
      </c>
      <c r="L4680" s="3" t="e">
        <f t="shared" si="221"/>
        <v>#N/A</v>
      </c>
    </row>
    <row r="4681" spans="1:12" x14ac:dyDescent="0.25">
      <c r="A4681" s="43" t="s">
        <v>47</v>
      </c>
      <c r="B4681" s="43" t="s">
        <v>395</v>
      </c>
      <c r="C4681" s="43" t="s">
        <v>758</v>
      </c>
      <c r="D4681" s="43" t="s">
        <v>55</v>
      </c>
      <c r="E4681" s="43" t="s">
        <v>2535</v>
      </c>
      <c r="F4681" s="43" t="s">
        <v>395</v>
      </c>
      <c r="G4681" s="43" t="s">
        <v>4654</v>
      </c>
      <c r="H4681" s="76">
        <v>150</v>
      </c>
      <c r="I4681" s="229">
        <v>0.28000000000000003</v>
      </c>
      <c r="J4681" s="73">
        <f t="shared" si="219"/>
        <v>5.5672626900703263E-3</v>
      </c>
      <c r="K4681" s="73">
        <f t="shared" si="220"/>
        <v>42.835089403510558</v>
      </c>
      <c r="L4681" s="3" t="e">
        <f t="shared" si="221"/>
        <v>#N/A</v>
      </c>
    </row>
    <row r="4682" spans="1:12" x14ac:dyDescent="0.25">
      <c r="A4682" s="43" t="s">
        <v>47</v>
      </c>
      <c r="B4682" s="43" t="s">
        <v>395</v>
      </c>
      <c r="C4682" s="43" t="s">
        <v>758</v>
      </c>
      <c r="D4682" s="43" t="s">
        <v>55</v>
      </c>
      <c r="E4682" s="43" t="s">
        <v>2535</v>
      </c>
      <c r="F4682" s="43" t="s">
        <v>395</v>
      </c>
      <c r="G4682" s="43" t="s">
        <v>4654</v>
      </c>
      <c r="H4682" s="76">
        <v>3466</v>
      </c>
      <c r="I4682" s="229">
        <v>0.22000000000000003</v>
      </c>
      <c r="J4682" s="73">
        <f t="shared" si="219"/>
        <v>4.3742778279123994E-3</v>
      </c>
      <c r="K4682" s="73">
        <f t="shared" si="220"/>
        <v>777.68124695154438</v>
      </c>
      <c r="L4682" s="3" t="e">
        <f t="shared" si="221"/>
        <v>#N/A</v>
      </c>
    </row>
    <row r="4683" spans="1:12" x14ac:dyDescent="0.25">
      <c r="A4683" s="43" t="s">
        <v>47</v>
      </c>
      <c r="B4683" s="43" t="s">
        <v>395</v>
      </c>
      <c r="C4683" s="43" t="s">
        <v>758</v>
      </c>
      <c r="D4683" s="43" t="s">
        <v>55</v>
      </c>
      <c r="E4683" s="43" t="s">
        <v>2535</v>
      </c>
      <c r="F4683" s="43" t="s">
        <v>395</v>
      </c>
      <c r="G4683" s="43" t="s">
        <v>4654</v>
      </c>
      <c r="H4683" s="76">
        <v>883</v>
      </c>
      <c r="I4683" s="229">
        <v>0.24808607021517554</v>
      </c>
      <c r="J4683" s="73">
        <f t="shared" si="219"/>
        <v>4.9327154379825494E-3</v>
      </c>
      <c r="K4683" s="73">
        <f t="shared" si="220"/>
        <v>223.41558773173861</v>
      </c>
      <c r="L4683" s="3" t="e">
        <f t="shared" si="221"/>
        <v>#N/A</v>
      </c>
    </row>
    <row r="4684" spans="1:12" x14ac:dyDescent="0.25">
      <c r="A4684" s="43" t="s">
        <v>47</v>
      </c>
      <c r="B4684" s="43" t="s">
        <v>395</v>
      </c>
      <c r="C4684" s="43" t="s">
        <v>758</v>
      </c>
      <c r="D4684" s="43" t="s">
        <v>55</v>
      </c>
      <c r="E4684" s="43" t="s">
        <v>2535</v>
      </c>
      <c r="F4684" s="43" t="s">
        <v>395</v>
      </c>
      <c r="G4684" s="43" t="s">
        <v>4654</v>
      </c>
      <c r="H4684" s="76">
        <v>504</v>
      </c>
      <c r="I4684" s="229">
        <v>0.22</v>
      </c>
      <c r="J4684" s="73">
        <f t="shared" si="219"/>
        <v>4.3742778279123986E-3</v>
      </c>
      <c r="K4684" s="73">
        <f t="shared" si="220"/>
        <v>113.08463602526784</v>
      </c>
      <c r="L4684" s="3" t="e">
        <f t="shared" si="221"/>
        <v>#N/A</v>
      </c>
    </row>
    <row r="4685" spans="1:12" x14ac:dyDescent="0.25">
      <c r="A4685" s="43" t="s">
        <v>47</v>
      </c>
      <c r="B4685" s="43" t="s">
        <v>395</v>
      </c>
      <c r="C4685" s="43" t="s">
        <v>758</v>
      </c>
      <c r="D4685" s="43" t="s">
        <v>55</v>
      </c>
      <c r="E4685" s="43" t="s">
        <v>2535</v>
      </c>
      <c r="F4685" s="43" t="s">
        <v>395</v>
      </c>
      <c r="G4685" s="43" t="s">
        <v>4654</v>
      </c>
      <c r="H4685" s="76">
        <v>176</v>
      </c>
      <c r="I4685" s="229">
        <v>0.22011363636363637</v>
      </c>
      <c r="J4685" s="73">
        <f t="shared" si="219"/>
        <v>4.3765372689392136E-3</v>
      </c>
      <c r="K4685" s="73">
        <f t="shared" si="220"/>
        <v>39.510270559333307</v>
      </c>
      <c r="L4685" s="3" t="e">
        <f t="shared" si="221"/>
        <v>#N/A</v>
      </c>
    </row>
    <row r="4686" spans="1:12" x14ac:dyDescent="0.25">
      <c r="A4686" s="43" t="s">
        <v>47</v>
      </c>
      <c r="B4686" s="43" t="s">
        <v>395</v>
      </c>
      <c r="C4686" s="43" t="s">
        <v>758</v>
      </c>
      <c r="D4686" s="43" t="s">
        <v>55</v>
      </c>
      <c r="E4686" s="43" t="s">
        <v>2535</v>
      </c>
      <c r="F4686" s="43" t="s">
        <v>395</v>
      </c>
      <c r="G4686" s="43" t="s">
        <v>4654</v>
      </c>
      <c r="H4686" s="76">
        <v>890</v>
      </c>
      <c r="I4686" s="229">
        <v>0.24</v>
      </c>
      <c r="J4686" s="73">
        <f t="shared" si="219"/>
        <v>4.7719394486317075E-3</v>
      </c>
      <c r="K4686" s="73">
        <f t="shared" si="220"/>
        <v>217.84702610928221</v>
      </c>
      <c r="L4686" s="3" t="e">
        <f t="shared" si="221"/>
        <v>#N/A</v>
      </c>
    </row>
    <row r="4687" spans="1:12" x14ac:dyDescent="0.25">
      <c r="A4687" s="43" t="s">
        <v>47</v>
      </c>
      <c r="B4687" s="43" t="s">
        <v>395</v>
      </c>
      <c r="C4687" s="43" t="s">
        <v>758</v>
      </c>
      <c r="D4687" s="43" t="s">
        <v>55</v>
      </c>
      <c r="E4687" s="43" t="s">
        <v>2535</v>
      </c>
      <c r="F4687" s="43" t="s">
        <v>395</v>
      </c>
      <c r="G4687" s="43" t="s">
        <v>4654</v>
      </c>
      <c r="H4687" s="76">
        <v>588</v>
      </c>
      <c r="I4687" s="229">
        <v>0.22998299319727888</v>
      </c>
      <c r="J4687" s="73">
        <f t="shared" si="219"/>
        <v>4.5727704906353868E-3</v>
      </c>
      <c r="K4687" s="73">
        <f t="shared" si="220"/>
        <v>137.91878904849361</v>
      </c>
      <c r="L4687" s="3" t="e">
        <f t="shared" si="221"/>
        <v>#N/A</v>
      </c>
    </row>
    <row r="4688" spans="1:12" x14ac:dyDescent="0.25">
      <c r="A4688" s="43" t="s">
        <v>47</v>
      </c>
      <c r="B4688" s="43" t="s">
        <v>395</v>
      </c>
      <c r="C4688" s="43" t="s">
        <v>758</v>
      </c>
      <c r="D4688" s="43" t="s">
        <v>55</v>
      </c>
      <c r="E4688" s="43" t="s">
        <v>2535</v>
      </c>
      <c r="F4688" s="43" t="s">
        <v>395</v>
      </c>
      <c r="G4688" s="43" t="s">
        <v>4654</v>
      </c>
      <c r="H4688" s="76">
        <v>118</v>
      </c>
      <c r="I4688" s="229">
        <v>0.22</v>
      </c>
      <c r="J4688" s="73">
        <f t="shared" si="219"/>
        <v>4.3742778279123986E-3</v>
      </c>
      <c r="K4688" s="73">
        <f t="shared" si="220"/>
        <v>26.476164783693662</v>
      </c>
      <c r="L4688" s="3" t="e">
        <f t="shared" si="221"/>
        <v>#N/A</v>
      </c>
    </row>
    <row r="4689" spans="1:12" x14ac:dyDescent="0.25">
      <c r="A4689" s="43" t="s">
        <v>47</v>
      </c>
      <c r="B4689" s="43" t="s">
        <v>395</v>
      </c>
      <c r="C4689" s="43" t="s">
        <v>758</v>
      </c>
      <c r="D4689" s="43" t="s">
        <v>55</v>
      </c>
      <c r="E4689" s="43" t="s">
        <v>2535</v>
      </c>
      <c r="F4689" s="43" t="s">
        <v>395</v>
      </c>
      <c r="G4689" s="43" t="s">
        <v>4654</v>
      </c>
      <c r="H4689" s="76">
        <v>29</v>
      </c>
      <c r="I4689" s="229">
        <v>0.19999999999999998</v>
      </c>
      <c r="J4689" s="73">
        <f t="shared" si="219"/>
        <v>3.9766162071930896E-3</v>
      </c>
      <c r="K4689" s="73">
        <f t="shared" si="220"/>
        <v>5.915321870008599</v>
      </c>
      <c r="L4689" s="3" t="e">
        <f t="shared" si="221"/>
        <v>#N/A</v>
      </c>
    </row>
    <row r="4690" spans="1:12" x14ac:dyDescent="0.25">
      <c r="A4690" s="43" t="s">
        <v>47</v>
      </c>
      <c r="B4690" s="43" t="s">
        <v>395</v>
      </c>
      <c r="C4690" s="43" t="s">
        <v>758</v>
      </c>
      <c r="D4690" s="43" t="s">
        <v>55</v>
      </c>
      <c r="E4690" s="43" t="s">
        <v>2535</v>
      </c>
      <c r="F4690" s="43" t="s">
        <v>395</v>
      </c>
      <c r="G4690" s="43" t="s">
        <v>4654</v>
      </c>
      <c r="H4690" s="76">
        <v>7747</v>
      </c>
      <c r="I4690" s="229">
        <v>0.24</v>
      </c>
      <c r="J4690" s="73">
        <f t="shared" si="219"/>
        <v>4.7719394486317075E-3</v>
      </c>
      <c r="K4690" s="73">
        <f t="shared" si="220"/>
        <v>1896.2482149085499</v>
      </c>
      <c r="L4690" s="3" t="e">
        <f t="shared" si="221"/>
        <v>#N/A</v>
      </c>
    </row>
    <row r="4691" spans="1:12" x14ac:dyDescent="0.25">
      <c r="A4691" s="43" t="s">
        <v>47</v>
      </c>
      <c r="B4691" s="43" t="s">
        <v>395</v>
      </c>
      <c r="C4691" s="43" t="s">
        <v>758</v>
      </c>
      <c r="D4691" s="43" t="s">
        <v>55</v>
      </c>
      <c r="E4691" s="43" t="s">
        <v>2535</v>
      </c>
      <c r="F4691" s="43" t="s">
        <v>395</v>
      </c>
      <c r="G4691" s="43" t="s">
        <v>4654</v>
      </c>
      <c r="H4691" s="76">
        <v>123</v>
      </c>
      <c r="I4691" s="229">
        <v>0.22902439024390245</v>
      </c>
      <c r="J4691" s="73">
        <f t="shared" si="219"/>
        <v>4.5537105104320871E-3</v>
      </c>
      <c r="K4691" s="73">
        <f t="shared" si="220"/>
        <v>28.730106392783146</v>
      </c>
      <c r="L4691" s="3" t="e">
        <f t="shared" si="221"/>
        <v>#N/A</v>
      </c>
    </row>
    <row r="4692" spans="1:12" x14ac:dyDescent="0.25">
      <c r="A4692" s="43" t="s">
        <v>47</v>
      </c>
      <c r="B4692" s="43" t="s">
        <v>395</v>
      </c>
      <c r="C4692" s="43" t="s">
        <v>758</v>
      </c>
      <c r="D4692" s="43" t="s">
        <v>55</v>
      </c>
      <c r="E4692" s="43" t="s">
        <v>2535</v>
      </c>
      <c r="F4692" s="43" t="s">
        <v>395</v>
      </c>
      <c r="G4692" s="43" t="s">
        <v>4654</v>
      </c>
      <c r="H4692" s="76">
        <v>659</v>
      </c>
      <c r="I4692" s="229">
        <v>0.26</v>
      </c>
      <c r="J4692" s="73">
        <f t="shared" si="219"/>
        <v>5.1696010693510173E-3</v>
      </c>
      <c r="K4692" s="73">
        <f t="shared" si="220"/>
        <v>174.74676710470231</v>
      </c>
      <c r="L4692" s="3" t="e">
        <f t="shared" si="221"/>
        <v>#N/A</v>
      </c>
    </row>
    <row r="4693" spans="1:12" x14ac:dyDescent="0.25">
      <c r="A4693" s="43" t="s">
        <v>47</v>
      </c>
      <c r="B4693" s="43" t="s">
        <v>395</v>
      </c>
      <c r="C4693" s="43" t="s">
        <v>758</v>
      </c>
      <c r="D4693" s="43" t="s">
        <v>55</v>
      </c>
      <c r="E4693" s="43" t="s">
        <v>2535</v>
      </c>
      <c r="F4693" s="43" t="s">
        <v>395</v>
      </c>
      <c r="G4693" s="43" t="s">
        <v>4654</v>
      </c>
      <c r="H4693" s="76">
        <v>130</v>
      </c>
      <c r="I4693" s="229">
        <v>0.29000000000000004</v>
      </c>
      <c r="J4693" s="73">
        <f t="shared" si="219"/>
        <v>5.7660935004299812E-3</v>
      </c>
      <c r="K4693" s="73">
        <f t="shared" si="220"/>
        <v>38.449592155055903</v>
      </c>
      <c r="L4693" s="3" t="e">
        <f t="shared" si="221"/>
        <v>#N/A</v>
      </c>
    </row>
    <row r="4694" spans="1:12" x14ac:dyDescent="0.25">
      <c r="A4694" s="43" t="s">
        <v>47</v>
      </c>
      <c r="B4694" s="43" t="s">
        <v>395</v>
      </c>
      <c r="C4694" s="43" t="s">
        <v>758</v>
      </c>
      <c r="D4694" s="43" t="s">
        <v>55</v>
      </c>
      <c r="E4694" s="43" t="s">
        <v>2535</v>
      </c>
      <c r="F4694" s="43" t="s">
        <v>395</v>
      </c>
      <c r="G4694" s="43" t="s">
        <v>4654</v>
      </c>
      <c r="H4694" s="76">
        <v>116</v>
      </c>
      <c r="I4694" s="229">
        <v>0.24</v>
      </c>
      <c r="J4694" s="73">
        <f t="shared" si="219"/>
        <v>4.7719394486317075E-3</v>
      </c>
      <c r="K4694" s="73">
        <f t="shared" si="220"/>
        <v>28.393544976041277</v>
      </c>
      <c r="L4694" s="3" t="e">
        <f t="shared" si="221"/>
        <v>#N/A</v>
      </c>
    </row>
    <row r="4695" spans="1:12" x14ac:dyDescent="0.25">
      <c r="A4695" s="43" t="s">
        <v>47</v>
      </c>
      <c r="B4695" s="43" t="s">
        <v>395</v>
      </c>
      <c r="C4695" s="43" t="s">
        <v>758</v>
      </c>
      <c r="D4695" s="43" t="s">
        <v>55</v>
      </c>
      <c r="E4695" s="43" t="s">
        <v>2535</v>
      </c>
      <c r="F4695" s="43" t="s">
        <v>395</v>
      </c>
      <c r="G4695" s="43" t="s">
        <v>4654</v>
      </c>
      <c r="H4695" s="76">
        <v>9735</v>
      </c>
      <c r="I4695" s="229">
        <v>0.23</v>
      </c>
      <c r="J4695" s="73">
        <f t="shared" si="219"/>
        <v>4.5731086382720535E-3</v>
      </c>
      <c r="K4695" s="73">
        <f t="shared" si="220"/>
        <v>2283.5692125935789</v>
      </c>
      <c r="L4695" s="3" t="e">
        <f t="shared" si="221"/>
        <v>#N/A</v>
      </c>
    </row>
    <row r="4696" spans="1:12" x14ac:dyDescent="0.25">
      <c r="A4696" s="43" t="s">
        <v>47</v>
      </c>
      <c r="B4696" s="43" t="s">
        <v>395</v>
      </c>
      <c r="C4696" s="43" t="s">
        <v>758</v>
      </c>
      <c r="D4696" s="43" t="s">
        <v>55</v>
      </c>
      <c r="E4696" s="43" t="s">
        <v>2535</v>
      </c>
      <c r="F4696" s="43" t="s">
        <v>395</v>
      </c>
      <c r="G4696" s="43" t="s">
        <v>4654</v>
      </c>
      <c r="H4696" s="76">
        <v>12091</v>
      </c>
      <c r="I4696" s="229">
        <v>0.23000000000000004</v>
      </c>
      <c r="J4696" s="73">
        <f t="shared" si="219"/>
        <v>4.5731086382720543E-3</v>
      </c>
      <c r="K4696" s="73">
        <f t="shared" si="220"/>
        <v>2836.2234565453482</v>
      </c>
      <c r="L4696" s="3" t="e">
        <f t="shared" si="221"/>
        <v>#N/A</v>
      </c>
    </row>
    <row r="4697" spans="1:12" x14ac:dyDescent="0.25">
      <c r="A4697" s="43" t="s">
        <v>47</v>
      </c>
      <c r="B4697" s="43" t="s">
        <v>395</v>
      </c>
      <c r="C4697" s="43" t="s">
        <v>758</v>
      </c>
      <c r="D4697" s="43" t="s">
        <v>55</v>
      </c>
      <c r="E4697" s="43" t="s">
        <v>2535</v>
      </c>
      <c r="F4697" s="43" t="s">
        <v>395</v>
      </c>
      <c r="G4697" s="43" t="s">
        <v>4654</v>
      </c>
      <c r="H4697" s="76">
        <v>172</v>
      </c>
      <c r="I4697" s="229">
        <v>0.24000000000000002</v>
      </c>
      <c r="J4697" s="73">
        <f t="shared" si="219"/>
        <v>4.7719394486317084E-3</v>
      </c>
      <c r="K4697" s="73">
        <f t="shared" si="220"/>
        <v>42.10077358516466</v>
      </c>
      <c r="L4697" s="3" t="e">
        <f t="shared" si="221"/>
        <v>#N/A</v>
      </c>
    </row>
    <row r="4698" spans="1:12" x14ac:dyDescent="0.25">
      <c r="A4698" s="43" t="s">
        <v>47</v>
      </c>
      <c r="B4698" s="43" t="s">
        <v>395</v>
      </c>
      <c r="C4698" s="43" t="s">
        <v>758</v>
      </c>
      <c r="D4698" s="43" t="s">
        <v>55</v>
      </c>
      <c r="E4698" s="43" t="s">
        <v>2535</v>
      </c>
      <c r="F4698" s="43" t="s">
        <v>395</v>
      </c>
      <c r="G4698" s="43" t="s">
        <v>4654</v>
      </c>
      <c r="H4698" s="76">
        <v>211</v>
      </c>
      <c r="I4698" s="229">
        <v>0.24</v>
      </c>
      <c r="J4698" s="73">
        <f t="shared" si="219"/>
        <v>4.7719394486317075E-3</v>
      </c>
      <c r="K4698" s="73">
        <f t="shared" si="220"/>
        <v>51.646879223661294</v>
      </c>
      <c r="L4698" s="3" t="e">
        <f t="shared" si="221"/>
        <v>#N/A</v>
      </c>
    </row>
    <row r="4699" spans="1:12" x14ac:dyDescent="0.25">
      <c r="A4699" s="43" t="s">
        <v>47</v>
      </c>
      <c r="B4699" s="43" t="s">
        <v>395</v>
      </c>
      <c r="C4699" s="43" t="s">
        <v>758</v>
      </c>
      <c r="D4699" s="43" t="s">
        <v>55</v>
      </c>
      <c r="E4699" s="43" t="s">
        <v>2535</v>
      </c>
      <c r="F4699" s="43" t="s">
        <v>395</v>
      </c>
      <c r="G4699" s="43" t="s">
        <v>4654</v>
      </c>
      <c r="H4699" s="76">
        <v>58</v>
      </c>
      <c r="I4699" s="229">
        <v>0.21</v>
      </c>
      <c r="J4699" s="73">
        <f t="shared" si="219"/>
        <v>4.1754470175527445E-3</v>
      </c>
      <c r="K4699" s="73">
        <f t="shared" si="220"/>
        <v>12.422175927018058</v>
      </c>
      <c r="L4699" s="3" t="e">
        <f t="shared" si="221"/>
        <v>#N/A</v>
      </c>
    </row>
    <row r="4700" spans="1:12" x14ac:dyDescent="0.25">
      <c r="A4700" s="43" t="s">
        <v>47</v>
      </c>
      <c r="B4700" s="43" t="s">
        <v>395</v>
      </c>
      <c r="C4700" s="43" t="s">
        <v>758</v>
      </c>
      <c r="D4700" s="43" t="s">
        <v>55</v>
      </c>
      <c r="E4700" s="43" t="s">
        <v>2535</v>
      </c>
      <c r="F4700" s="43" t="s">
        <v>395</v>
      </c>
      <c r="G4700" s="43" t="s">
        <v>4654</v>
      </c>
      <c r="H4700" s="76">
        <v>470</v>
      </c>
      <c r="I4700" s="229">
        <v>0.21740425531914895</v>
      </c>
      <c r="J4700" s="73">
        <f t="shared" si="219"/>
        <v>4.3226664260743609E-3</v>
      </c>
      <c r="K4700" s="73">
        <f t="shared" si="220"/>
        <v>104.21165322025496</v>
      </c>
      <c r="L4700" s="3" t="e">
        <f t="shared" si="221"/>
        <v>#N/A</v>
      </c>
    </row>
    <row r="4701" spans="1:12" x14ac:dyDescent="0.25">
      <c r="A4701" s="43" t="s">
        <v>47</v>
      </c>
      <c r="B4701" s="43" t="s">
        <v>395</v>
      </c>
      <c r="C4701" s="43" t="s">
        <v>758</v>
      </c>
      <c r="D4701" s="43" t="s">
        <v>55</v>
      </c>
      <c r="E4701" s="43" t="s">
        <v>2535</v>
      </c>
      <c r="F4701" s="43" t="s">
        <v>395</v>
      </c>
      <c r="G4701" s="43" t="s">
        <v>4654</v>
      </c>
      <c r="H4701" s="76">
        <v>1090</v>
      </c>
      <c r="I4701" s="229">
        <v>0.28420183486238532</v>
      </c>
      <c r="J4701" s="73">
        <f t="shared" si="219"/>
        <v>5.6508081131388778E-3</v>
      </c>
      <c r="K4701" s="73">
        <f t="shared" si="220"/>
        <v>315.93938084332137</v>
      </c>
      <c r="L4701" s="3" t="e">
        <f t="shared" si="221"/>
        <v>#N/A</v>
      </c>
    </row>
    <row r="4702" spans="1:12" x14ac:dyDescent="0.25">
      <c r="A4702" s="43" t="s">
        <v>47</v>
      </c>
      <c r="B4702" s="43" t="s">
        <v>395</v>
      </c>
      <c r="C4702" s="43" t="s">
        <v>758</v>
      </c>
      <c r="D4702" s="43" t="s">
        <v>55</v>
      </c>
      <c r="E4702" s="43" t="s">
        <v>2535</v>
      </c>
      <c r="F4702" s="43" t="s">
        <v>395</v>
      </c>
      <c r="G4702" s="43" t="s">
        <v>4654</v>
      </c>
      <c r="H4702" s="76">
        <v>572</v>
      </c>
      <c r="I4702" s="229">
        <v>0.21000000000000002</v>
      </c>
      <c r="J4702" s="73">
        <f t="shared" si="219"/>
        <v>4.1754470175527445E-3</v>
      </c>
      <c r="K4702" s="73">
        <f t="shared" si="220"/>
        <v>122.50835569404018</v>
      </c>
      <c r="L4702" s="3" t="e">
        <f t="shared" si="221"/>
        <v>#N/A</v>
      </c>
    </row>
    <row r="4703" spans="1:12" x14ac:dyDescent="0.25">
      <c r="A4703" s="43" t="s">
        <v>47</v>
      </c>
      <c r="B4703" s="43" t="s">
        <v>395</v>
      </c>
      <c r="C4703" s="43" t="s">
        <v>758</v>
      </c>
      <c r="D4703" s="43" t="s">
        <v>55</v>
      </c>
      <c r="E4703" s="43" t="s">
        <v>2535</v>
      </c>
      <c r="F4703" s="43" t="s">
        <v>395</v>
      </c>
      <c r="G4703" s="43" t="s">
        <v>4654</v>
      </c>
      <c r="H4703" s="76">
        <v>2359</v>
      </c>
      <c r="I4703" s="229">
        <v>0.22</v>
      </c>
      <c r="J4703" s="73">
        <f t="shared" si="219"/>
        <v>4.3742778279123986E-3</v>
      </c>
      <c r="K4703" s="73">
        <f t="shared" si="220"/>
        <v>529.29892139604533</v>
      </c>
      <c r="L4703" s="3" t="e">
        <f t="shared" si="221"/>
        <v>#N/A</v>
      </c>
    </row>
    <row r="4704" spans="1:12" x14ac:dyDescent="0.25">
      <c r="A4704" s="43" t="s">
        <v>47</v>
      </c>
      <c r="B4704" s="43" t="s">
        <v>395</v>
      </c>
      <c r="C4704" s="43" t="s">
        <v>758</v>
      </c>
      <c r="D4704" s="43" t="s">
        <v>55</v>
      </c>
      <c r="E4704" s="43" t="s">
        <v>2535</v>
      </c>
      <c r="F4704" s="43" t="s">
        <v>395</v>
      </c>
      <c r="G4704" s="43" t="s">
        <v>4654</v>
      </c>
      <c r="H4704" s="76">
        <v>200</v>
      </c>
      <c r="I4704" s="229">
        <v>0.21</v>
      </c>
      <c r="J4704" s="73">
        <f t="shared" si="219"/>
        <v>4.1754470175527445E-3</v>
      </c>
      <c r="K4704" s="73">
        <f t="shared" si="220"/>
        <v>42.835089403510544</v>
      </c>
      <c r="L4704" s="3" t="e">
        <f t="shared" si="221"/>
        <v>#N/A</v>
      </c>
    </row>
    <row r="4705" spans="1:12" x14ac:dyDescent="0.25">
      <c r="A4705" s="43" t="s">
        <v>47</v>
      </c>
      <c r="B4705" s="43" t="s">
        <v>395</v>
      </c>
      <c r="C4705" s="43" t="s">
        <v>758</v>
      </c>
      <c r="D4705" s="43" t="s">
        <v>55</v>
      </c>
      <c r="E4705" s="43" t="s">
        <v>2535</v>
      </c>
      <c r="F4705" s="43" t="s">
        <v>395</v>
      </c>
      <c r="G4705" s="43" t="s">
        <v>4654</v>
      </c>
      <c r="H4705" s="76">
        <v>1500</v>
      </c>
      <c r="I4705" s="229">
        <v>0.22</v>
      </c>
      <c r="J4705" s="73">
        <f t="shared" si="219"/>
        <v>4.3742778279123986E-3</v>
      </c>
      <c r="K4705" s="73">
        <f t="shared" si="220"/>
        <v>336.56141674186858</v>
      </c>
      <c r="L4705" s="3" t="e">
        <f t="shared" si="221"/>
        <v>#N/A</v>
      </c>
    </row>
    <row r="4706" spans="1:12" x14ac:dyDescent="0.25">
      <c r="A4706" s="43" t="s">
        <v>47</v>
      </c>
      <c r="B4706" s="43" t="s">
        <v>395</v>
      </c>
      <c r="C4706" s="43" t="s">
        <v>758</v>
      </c>
      <c r="D4706" s="43" t="s">
        <v>55</v>
      </c>
      <c r="E4706" s="43" t="s">
        <v>2535</v>
      </c>
      <c r="F4706" s="43" t="s">
        <v>395</v>
      </c>
      <c r="G4706" s="43" t="s">
        <v>4654</v>
      </c>
      <c r="H4706" s="76">
        <v>1232</v>
      </c>
      <c r="I4706" s="229">
        <v>0.21999999999999997</v>
      </c>
      <c r="J4706" s="73">
        <f t="shared" si="219"/>
        <v>4.3742778279123986E-3</v>
      </c>
      <c r="K4706" s="73">
        <f t="shared" si="220"/>
        <v>276.42911028398805</v>
      </c>
      <c r="L4706" s="3" t="e">
        <f t="shared" si="221"/>
        <v>#N/A</v>
      </c>
    </row>
    <row r="4707" spans="1:12" x14ac:dyDescent="0.25">
      <c r="A4707" s="43" t="s">
        <v>47</v>
      </c>
      <c r="B4707" s="43" t="s">
        <v>395</v>
      </c>
      <c r="C4707" s="43" t="s">
        <v>758</v>
      </c>
      <c r="D4707" s="43" t="s">
        <v>55</v>
      </c>
      <c r="E4707" s="43" t="s">
        <v>2535</v>
      </c>
      <c r="F4707" s="43" t="s">
        <v>395</v>
      </c>
      <c r="G4707" s="43" t="s">
        <v>4654</v>
      </c>
      <c r="H4707" s="76">
        <v>38</v>
      </c>
      <c r="I4707" s="229">
        <v>0.25</v>
      </c>
      <c r="J4707" s="73">
        <f t="shared" si="219"/>
        <v>4.9707702589913624E-3</v>
      </c>
      <c r="K4707" s="73">
        <f t="shared" si="220"/>
        <v>9.6888892698416704</v>
      </c>
      <c r="L4707" s="3" t="e">
        <f t="shared" si="221"/>
        <v>#N/A</v>
      </c>
    </row>
    <row r="4708" spans="1:12" x14ac:dyDescent="0.25">
      <c r="A4708" s="43" t="s">
        <v>47</v>
      </c>
      <c r="B4708" s="43" t="s">
        <v>395</v>
      </c>
      <c r="C4708" s="43" t="s">
        <v>758</v>
      </c>
      <c r="D4708" s="43" t="s">
        <v>55</v>
      </c>
      <c r="E4708" s="43" t="s">
        <v>2535</v>
      </c>
      <c r="F4708" s="43" t="s">
        <v>395</v>
      </c>
      <c r="G4708" s="43" t="s">
        <v>4654</v>
      </c>
      <c r="H4708" s="76">
        <v>172</v>
      </c>
      <c r="I4708" s="229">
        <v>0.24000000000000002</v>
      </c>
      <c r="J4708" s="73">
        <f t="shared" si="219"/>
        <v>4.7719394486317084E-3</v>
      </c>
      <c r="K4708" s="73">
        <f t="shared" si="220"/>
        <v>42.10077358516466</v>
      </c>
      <c r="L4708" s="3" t="e">
        <f t="shared" si="221"/>
        <v>#N/A</v>
      </c>
    </row>
    <row r="4709" spans="1:12" x14ac:dyDescent="0.25">
      <c r="A4709" s="43" t="s">
        <v>47</v>
      </c>
      <c r="B4709" s="43" t="s">
        <v>395</v>
      </c>
      <c r="C4709" s="43" t="s">
        <v>758</v>
      </c>
      <c r="D4709" s="43" t="s">
        <v>55</v>
      </c>
      <c r="E4709" s="43" t="s">
        <v>2535</v>
      </c>
      <c r="F4709" s="43" t="s">
        <v>395</v>
      </c>
      <c r="G4709" s="43" t="s">
        <v>4654</v>
      </c>
      <c r="H4709" s="76">
        <v>14</v>
      </c>
      <c r="I4709" s="229">
        <v>0.26</v>
      </c>
      <c r="J4709" s="73">
        <f t="shared" si="219"/>
        <v>5.1696010693510173E-3</v>
      </c>
      <c r="K4709" s="73">
        <f t="shared" si="220"/>
        <v>3.7123744149709141</v>
      </c>
      <c r="L4709" s="3" t="e">
        <f t="shared" si="221"/>
        <v>#N/A</v>
      </c>
    </row>
    <row r="4710" spans="1:12" x14ac:dyDescent="0.25">
      <c r="A4710" s="43" t="s">
        <v>47</v>
      </c>
      <c r="B4710" s="43" t="s">
        <v>395</v>
      </c>
      <c r="C4710" s="43" t="s">
        <v>758</v>
      </c>
      <c r="D4710" s="43" t="s">
        <v>55</v>
      </c>
      <c r="E4710" s="43" t="s">
        <v>2535</v>
      </c>
      <c r="F4710" s="43" t="s">
        <v>395</v>
      </c>
      <c r="G4710" s="43" t="s">
        <v>4654</v>
      </c>
      <c r="H4710" s="76">
        <v>209</v>
      </c>
      <c r="I4710" s="229">
        <v>0.28000000000000003</v>
      </c>
      <c r="J4710" s="73">
        <f t="shared" si="219"/>
        <v>5.5672626900703263E-3</v>
      </c>
      <c r="K4710" s="73">
        <f t="shared" si="220"/>
        <v>59.683557902224706</v>
      </c>
      <c r="L4710" s="3" t="e">
        <f t="shared" si="221"/>
        <v>#N/A</v>
      </c>
    </row>
    <row r="4711" spans="1:12" x14ac:dyDescent="0.25">
      <c r="A4711" s="43" t="s">
        <v>47</v>
      </c>
      <c r="B4711" s="43" t="s">
        <v>395</v>
      </c>
      <c r="C4711" s="43" t="s">
        <v>758</v>
      </c>
      <c r="D4711" s="43" t="s">
        <v>55</v>
      </c>
      <c r="E4711" s="43" t="s">
        <v>2535</v>
      </c>
      <c r="F4711" s="43" t="s">
        <v>395</v>
      </c>
      <c r="G4711" s="43" t="s">
        <v>4654</v>
      </c>
      <c r="H4711" s="76">
        <v>119</v>
      </c>
      <c r="I4711" s="229">
        <v>0.28000000000000003</v>
      </c>
      <c r="J4711" s="73">
        <f t="shared" si="219"/>
        <v>5.5672626900703263E-3</v>
      </c>
      <c r="K4711" s="73">
        <f t="shared" si="220"/>
        <v>33.982504260118375</v>
      </c>
      <c r="L4711" s="3" t="e">
        <f t="shared" si="221"/>
        <v>#N/A</v>
      </c>
    </row>
    <row r="4712" spans="1:12" x14ac:dyDescent="0.25">
      <c r="A4712" s="43" t="s">
        <v>47</v>
      </c>
      <c r="B4712" s="43" t="s">
        <v>395</v>
      </c>
      <c r="C4712" s="43" t="s">
        <v>758</v>
      </c>
      <c r="D4712" s="43" t="s">
        <v>55</v>
      </c>
      <c r="E4712" s="43" t="s">
        <v>2535</v>
      </c>
      <c r="F4712" s="43" t="s">
        <v>395</v>
      </c>
      <c r="G4712" s="43" t="s">
        <v>4654</v>
      </c>
      <c r="H4712" s="76">
        <v>110</v>
      </c>
      <c r="I4712" s="229">
        <v>0.28000000000000003</v>
      </c>
      <c r="J4712" s="73">
        <f t="shared" si="219"/>
        <v>5.5672626900703263E-3</v>
      </c>
      <c r="K4712" s="73">
        <f t="shared" si="220"/>
        <v>31.412398895907742</v>
      </c>
      <c r="L4712" s="3" t="e">
        <f t="shared" si="221"/>
        <v>#N/A</v>
      </c>
    </row>
    <row r="4713" spans="1:12" x14ac:dyDescent="0.25">
      <c r="A4713" s="43" t="s">
        <v>47</v>
      </c>
      <c r="B4713" s="43" t="s">
        <v>395</v>
      </c>
      <c r="C4713" s="43" t="s">
        <v>758</v>
      </c>
      <c r="D4713" s="43" t="s">
        <v>55</v>
      </c>
      <c r="E4713" s="43" t="s">
        <v>2535</v>
      </c>
      <c r="F4713" s="43" t="s">
        <v>395</v>
      </c>
      <c r="G4713" s="43" t="s">
        <v>4654</v>
      </c>
      <c r="H4713" s="76">
        <v>80</v>
      </c>
      <c r="I4713" s="229">
        <v>0.3</v>
      </c>
      <c r="J4713" s="73">
        <f t="shared" si="219"/>
        <v>5.9649243107896344E-3</v>
      </c>
      <c r="K4713" s="73">
        <f t="shared" si="220"/>
        <v>24.477193944863171</v>
      </c>
      <c r="L4713" s="3" t="e">
        <f t="shared" si="221"/>
        <v>#N/A</v>
      </c>
    </row>
    <row r="4714" spans="1:12" x14ac:dyDescent="0.25">
      <c r="A4714" s="43" t="s">
        <v>47</v>
      </c>
      <c r="B4714" s="43" t="s">
        <v>395</v>
      </c>
      <c r="C4714" s="43" t="s">
        <v>758</v>
      </c>
      <c r="D4714" s="43" t="s">
        <v>55</v>
      </c>
      <c r="E4714" s="43" t="s">
        <v>2535</v>
      </c>
      <c r="F4714" s="43" t="s">
        <v>395</v>
      </c>
      <c r="G4714" s="43" t="s">
        <v>4654</v>
      </c>
      <c r="H4714" s="76">
        <v>184</v>
      </c>
      <c r="I4714" s="229">
        <v>0.3</v>
      </c>
      <c r="J4714" s="73">
        <f t="shared" si="219"/>
        <v>5.9649243107896344E-3</v>
      </c>
      <c r="K4714" s="73">
        <f t="shared" si="220"/>
        <v>56.297546073185295</v>
      </c>
      <c r="L4714" s="3" t="e">
        <f t="shared" si="221"/>
        <v>#N/A</v>
      </c>
    </row>
    <row r="4715" spans="1:12" x14ac:dyDescent="0.25">
      <c r="A4715" s="43" t="s">
        <v>47</v>
      </c>
      <c r="B4715" s="43" t="s">
        <v>395</v>
      </c>
      <c r="C4715" s="43" t="s">
        <v>758</v>
      </c>
      <c r="D4715" s="43" t="s">
        <v>55</v>
      </c>
      <c r="E4715" s="43" t="s">
        <v>2535</v>
      </c>
      <c r="F4715" s="43" t="s">
        <v>395</v>
      </c>
      <c r="G4715" s="43" t="s">
        <v>4654</v>
      </c>
      <c r="H4715" s="76">
        <v>138</v>
      </c>
      <c r="I4715" s="229">
        <v>0.3</v>
      </c>
      <c r="J4715" s="73">
        <f t="shared" si="219"/>
        <v>5.9649243107896344E-3</v>
      </c>
      <c r="K4715" s="73">
        <f t="shared" si="220"/>
        <v>42.223159554888973</v>
      </c>
      <c r="L4715" s="3" t="e">
        <f t="shared" si="221"/>
        <v>#N/A</v>
      </c>
    </row>
    <row r="4716" spans="1:12" x14ac:dyDescent="0.25">
      <c r="A4716" s="43" t="s">
        <v>47</v>
      </c>
      <c r="B4716" s="43" t="s">
        <v>395</v>
      </c>
      <c r="C4716" s="43" t="s">
        <v>759</v>
      </c>
      <c r="D4716" s="43" t="s">
        <v>55</v>
      </c>
      <c r="E4716" s="43" t="s">
        <v>2536</v>
      </c>
      <c r="F4716" s="43" t="s">
        <v>4216</v>
      </c>
      <c r="G4716" s="43" t="s">
        <v>4654</v>
      </c>
      <c r="H4716" s="76">
        <v>800</v>
      </c>
      <c r="I4716" s="229">
        <v>9.2524999999999996E-2</v>
      </c>
      <c r="J4716" s="73">
        <f t="shared" si="219"/>
        <v>1.8396820728527031E-3</v>
      </c>
      <c r="K4716" s="73">
        <f t="shared" si="220"/>
        <v>75.491745658282156</v>
      </c>
      <c r="L4716" s="3" t="e">
        <f t="shared" si="221"/>
        <v>#N/A</v>
      </c>
    </row>
    <row r="4717" spans="1:12" x14ac:dyDescent="0.25">
      <c r="A4717" s="43" t="s">
        <v>47</v>
      </c>
      <c r="B4717" s="43" t="s">
        <v>395</v>
      </c>
      <c r="C4717" s="43" t="s">
        <v>759</v>
      </c>
      <c r="D4717" s="43" t="s">
        <v>55</v>
      </c>
      <c r="E4717" s="43" t="s">
        <v>2536</v>
      </c>
      <c r="F4717" s="43" t="s">
        <v>4216</v>
      </c>
      <c r="G4717" s="43" t="s">
        <v>4654</v>
      </c>
      <c r="H4717" s="76">
        <v>1700</v>
      </c>
      <c r="I4717" s="229">
        <v>9.2499999999999999E-2</v>
      </c>
      <c r="J4717" s="73">
        <f t="shared" si="219"/>
        <v>1.839184995826804E-3</v>
      </c>
      <c r="K4717" s="73">
        <f t="shared" si="220"/>
        <v>160.37661449290556</v>
      </c>
      <c r="L4717" s="3" t="e">
        <f t="shared" si="221"/>
        <v>#N/A</v>
      </c>
    </row>
    <row r="4718" spans="1:12" x14ac:dyDescent="0.25">
      <c r="A4718" s="43" t="s">
        <v>47</v>
      </c>
      <c r="B4718" s="43" t="s">
        <v>395</v>
      </c>
      <c r="C4718" s="43" t="s">
        <v>759</v>
      </c>
      <c r="D4718" s="43" t="s">
        <v>55</v>
      </c>
      <c r="E4718" s="43" t="s">
        <v>2536</v>
      </c>
      <c r="F4718" s="43" t="s">
        <v>4216</v>
      </c>
      <c r="G4718" s="43" t="s">
        <v>4654</v>
      </c>
      <c r="H4718" s="76">
        <v>1700</v>
      </c>
      <c r="I4718" s="229">
        <v>9.2441176470588235E-2</v>
      </c>
      <c r="J4718" s="73">
        <f t="shared" si="219"/>
        <v>1.8380154028246885E-3</v>
      </c>
      <c r="K4718" s="73">
        <f t="shared" si="220"/>
        <v>160.27462618480197</v>
      </c>
      <c r="L4718" s="3" t="e">
        <f t="shared" si="221"/>
        <v>#N/A</v>
      </c>
    </row>
    <row r="4719" spans="1:12" x14ac:dyDescent="0.25">
      <c r="A4719" s="43" t="s">
        <v>47</v>
      </c>
      <c r="B4719" s="43" t="s">
        <v>395</v>
      </c>
      <c r="C4719" s="43" t="s">
        <v>759</v>
      </c>
      <c r="D4719" s="43" t="s">
        <v>55</v>
      </c>
      <c r="E4719" s="43" t="s">
        <v>2536</v>
      </c>
      <c r="F4719" s="43" t="s">
        <v>4216</v>
      </c>
      <c r="G4719" s="43" t="s">
        <v>4654</v>
      </c>
      <c r="H4719" s="76">
        <v>1000</v>
      </c>
      <c r="I4719" s="229">
        <v>0.09</v>
      </c>
      <c r="J4719" s="73">
        <f t="shared" si="219"/>
        <v>1.7894772932368903E-3</v>
      </c>
      <c r="K4719" s="73">
        <f t="shared" si="220"/>
        <v>91.789477293236885</v>
      </c>
      <c r="L4719" s="3" t="e">
        <f t="shared" si="221"/>
        <v>#N/A</v>
      </c>
    </row>
    <row r="4720" spans="1:12" x14ac:dyDescent="0.25">
      <c r="A4720" s="43" t="s">
        <v>47</v>
      </c>
      <c r="B4720" s="43" t="s">
        <v>395</v>
      </c>
      <c r="C4720" s="43" t="s">
        <v>759</v>
      </c>
      <c r="D4720" s="43" t="s">
        <v>55</v>
      </c>
      <c r="E4720" s="43" t="s">
        <v>2536</v>
      </c>
      <c r="F4720" s="43" t="s">
        <v>4216</v>
      </c>
      <c r="G4720" s="43" t="s">
        <v>4654</v>
      </c>
      <c r="H4720" s="76">
        <v>9200</v>
      </c>
      <c r="I4720" s="229">
        <v>0.1</v>
      </c>
      <c r="J4720" s="73">
        <f t="shared" si="219"/>
        <v>1.9883081035965452E-3</v>
      </c>
      <c r="K4720" s="73">
        <f t="shared" si="220"/>
        <v>938.29243455308824</v>
      </c>
      <c r="L4720" s="3" t="e">
        <f t="shared" si="221"/>
        <v>#N/A</v>
      </c>
    </row>
    <row r="4721" spans="1:12" x14ac:dyDescent="0.25">
      <c r="A4721" s="43" t="s">
        <v>47</v>
      </c>
      <c r="B4721" s="43" t="s">
        <v>395</v>
      </c>
      <c r="C4721" s="43" t="s">
        <v>759</v>
      </c>
      <c r="D4721" s="43" t="s">
        <v>55</v>
      </c>
      <c r="E4721" s="43" t="s">
        <v>2536</v>
      </c>
      <c r="F4721" s="43" t="s">
        <v>4216</v>
      </c>
      <c r="G4721" s="43" t="s">
        <v>4654</v>
      </c>
      <c r="H4721" s="76">
        <v>2550</v>
      </c>
      <c r="I4721" s="229">
        <v>0.1</v>
      </c>
      <c r="J4721" s="73">
        <f t="shared" si="219"/>
        <v>1.9883081035965452E-3</v>
      </c>
      <c r="K4721" s="73">
        <f t="shared" si="220"/>
        <v>260.07018566417122</v>
      </c>
      <c r="L4721" s="3" t="e">
        <f t="shared" si="221"/>
        <v>#N/A</v>
      </c>
    </row>
    <row r="4722" spans="1:12" x14ac:dyDescent="0.25">
      <c r="A4722" s="43" t="s">
        <v>47</v>
      </c>
      <c r="B4722" s="43" t="s">
        <v>395</v>
      </c>
      <c r="C4722" s="43" t="s">
        <v>759</v>
      </c>
      <c r="D4722" s="43" t="s">
        <v>55</v>
      </c>
      <c r="E4722" s="43" t="s">
        <v>2536</v>
      </c>
      <c r="F4722" s="43" t="s">
        <v>4216</v>
      </c>
      <c r="G4722" s="43" t="s">
        <v>4654</v>
      </c>
      <c r="H4722" s="76">
        <v>28709</v>
      </c>
      <c r="I4722" s="229">
        <v>0.1</v>
      </c>
      <c r="J4722" s="73">
        <f t="shared" si="219"/>
        <v>1.9883081035965452E-3</v>
      </c>
      <c r="K4722" s="73">
        <f t="shared" si="220"/>
        <v>2927.9823373461531</v>
      </c>
      <c r="L4722" s="3" t="e">
        <f t="shared" si="221"/>
        <v>#N/A</v>
      </c>
    </row>
    <row r="4723" spans="1:12" x14ac:dyDescent="0.25">
      <c r="A4723" s="43" t="s">
        <v>47</v>
      </c>
      <c r="B4723" s="43" t="s">
        <v>395</v>
      </c>
      <c r="C4723" s="43" t="s">
        <v>759</v>
      </c>
      <c r="D4723" s="43" t="s">
        <v>55</v>
      </c>
      <c r="E4723" s="43" t="s">
        <v>2536</v>
      </c>
      <c r="F4723" s="43" t="s">
        <v>4216</v>
      </c>
      <c r="G4723" s="43" t="s">
        <v>4654</v>
      </c>
      <c r="H4723" s="76">
        <v>1150</v>
      </c>
      <c r="I4723" s="229">
        <v>0.09</v>
      </c>
      <c r="J4723" s="73">
        <f t="shared" si="219"/>
        <v>1.7894772932368903E-3</v>
      </c>
      <c r="K4723" s="73">
        <f t="shared" si="220"/>
        <v>105.55789888722242</v>
      </c>
      <c r="L4723" s="3" t="e">
        <f t="shared" si="221"/>
        <v>#N/A</v>
      </c>
    </row>
    <row r="4724" spans="1:12" x14ac:dyDescent="0.25">
      <c r="A4724" s="43" t="s">
        <v>47</v>
      </c>
      <c r="B4724" s="43" t="s">
        <v>395</v>
      </c>
      <c r="C4724" s="43" t="s">
        <v>759</v>
      </c>
      <c r="D4724" s="43" t="s">
        <v>55</v>
      </c>
      <c r="E4724" s="43" t="s">
        <v>2536</v>
      </c>
      <c r="F4724" s="43" t="s">
        <v>4216</v>
      </c>
      <c r="G4724" s="43" t="s">
        <v>4654</v>
      </c>
      <c r="H4724" s="76">
        <v>9850</v>
      </c>
      <c r="I4724" s="229">
        <v>9.3084263959390859E-2</v>
      </c>
      <c r="J4724" s="73">
        <f t="shared" si="219"/>
        <v>1.8508019634777665E-3</v>
      </c>
      <c r="K4724" s="73">
        <f t="shared" si="220"/>
        <v>935.11039934025598</v>
      </c>
      <c r="L4724" s="3" t="e">
        <f t="shared" si="221"/>
        <v>#N/A</v>
      </c>
    </row>
    <row r="4725" spans="1:12" x14ac:dyDescent="0.25">
      <c r="A4725" s="43" t="s">
        <v>47</v>
      </c>
      <c r="B4725" s="43" t="s">
        <v>395</v>
      </c>
      <c r="C4725" s="43" t="s">
        <v>759</v>
      </c>
      <c r="D4725" s="43" t="s">
        <v>55</v>
      </c>
      <c r="E4725" s="43" t="s">
        <v>2536</v>
      </c>
      <c r="F4725" s="43" t="s">
        <v>4216</v>
      </c>
      <c r="G4725" s="43" t="s">
        <v>4654</v>
      </c>
      <c r="H4725" s="76">
        <v>6200</v>
      </c>
      <c r="I4725" s="229">
        <v>0.1</v>
      </c>
      <c r="J4725" s="73">
        <f t="shared" si="219"/>
        <v>1.9883081035965452E-3</v>
      </c>
      <c r="K4725" s="73">
        <f t="shared" si="220"/>
        <v>632.32751024229856</v>
      </c>
      <c r="L4725" s="3" t="e">
        <f t="shared" si="221"/>
        <v>#N/A</v>
      </c>
    </row>
    <row r="4726" spans="1:12" x14ac:dyDescent="0.25">
      <c r="A4726" s="43" t="s">
        <v>47</v>
      </c>
      <c r="B4726" s="43" t="s">
        <v>395</v>
      </c>
      <c r="C4726" s="43" t="s">
        <v>759</v>
      </c>
      <c r="D4726" s="43" t="s">
        <v>55</v>
      </c>
      <c r="E4726" s="43" t="s">
        <v>2536</v>
      </c>
      <c r="F4726" s="43" t="s">
        <v>4216</v>
      </c>
      <c r="G4726" s="43" t="s">
        <v>4654</v>
      </c>
      <c r="H4726" s="76">
        <v>850</v>
      </c>
      <c r="I4726" s="229">
        <v>0.09</v>
      </c>
      <c r="J4726" s="73">
        <f t="shared" si="219"/>
        <v>1.7894772932368903E-3</v>
      </c>
      <c r="K4726" s="73">
        <f t="shared" si="220"/>
        <v>78.021055699251349</v>
      </c>
      <c r="L4726" s="3" t="e">
        <f t="shared" si="221"/>
        <v>#N/A</v>
      </c>
    </row>
    <row r="4727" spans="1:12" x14ac:dyDescent="0.25">
      <c r="A4727" s="43" t="s">
        <v>47</v>
      </c>
      <c r="B4727" s="43" t="s">
        <v>395</v>
      </c>
      <c r="C4727" s="43" t="s">
        <v>759</v>
      </c>
      <c r="D4727" s="43" t="s">
        <v>55</v>
      </c>
      <c r="E4727" s="43" t="s">
        <v>2536</v>
      </c>
      <c r="F4727" s="43" t="s">
        <v>4216</v>
      </c>
      <c r="G4727" s="43" t="s">
        <v>4654</v>
      </c>
      <c r="H4727" s="76">
        <v>500</v>
      </c>
      <c r="I4727" s="229">
        <v>9.2499999999999999E-2</v>
      </c>
      <c r="J4727" s="73">
        <f t="shared" si="219"/>
        <v>1.839184995826804E-3</v>
      </c>
      <c r="K4727" s="73">
        <f t="shared" si="220"/>
        <v>47.169592497913399</v>
      </c>
      <c r="L4727" s="3" t="e">
        <f t="shared" si="221"/>
        <v>#N/A</v>
      </c>
    </row>
    <row r="4728" spans="1:12" x14ac:dyDescent="0.25">
      <c r="A4728" s="43" t="s">
        <v>47</v>
      </c>
      <c r="B4728" s="43" t="s">
        <v>395</v>
      </c>
      <c r="C4728" s="43" t="s">
        <v>759</v>
      </c>
      <c r="D4728" s="43" t="s">
        <v>55</v>
      </c>
      <c r="E4728" s="43" t="s">
        <v>2536</v>
      </c>
      <c r="F4728" s="43" t="s">
        <v>4216</v>
      </c>
      <c r="G4728" s="43" t="s">
        <v>4654</v>
      </c>
      <c r="H4728" s="76">
        <v>5000</v>
      </c>
      <c r="I4728" s="229">
        <v>9.2511999999999997E-2</v>
      </c>
      <c r="J4728" s="73">
        <f t="shared" si="219"/>
        <v>1.8394235927992357E-3</v>
      </c>
      <c r="K4728" s="73">
        <f t="shared" si="220"/>
        <v>471.75711796399617</v>
      </c>
      <c r="L4728" s="3" t="e">
        <f t="shared" si="221"/>
        <v>#N/A</v>
      </c>
    </row>
    <row r="4729" spans="1:12" x14ac:dyDescent="0.25">
      <c r="A4729" s="43" t="s">
        <v>47</v>
      </c>
      <c r="B4729" s="43" t="s">
        <v>395</v>
      </c>
      <c r="C4729" s="43" t="s">
        <v>759</v>
      </c>
      <c r="D4729" s="43" t="s">
        <v>55</v>
      </c>
      <c r="E4729" s="43" t="s">
        <v>2536</v>
      </c>
      <c r="F4729" s="43" t="s">
        <v>4216</v>
      </c>
      <c r="G4729" s="43" t="s">
        <v>4654</v>
      </c>
      <c r="H4729" s="76">
        <v>15106</v>
      </c>
      <c r="I4729" s="229">
        <v>9.9999999999999992E-2</v>
      </c>
      <c r="J4729" s="73">
        <f t="shared" si="219"/>
        <v>1.9883081035965448E-3</v>
      </c>
      <c r="K4729" s="73">
        <f t="shared" si="220"/>
        <v>1540.6353822129292</v>
      </c>
      <c r="L4729" s="3" t="e">
        <f t="shared" si="221"/>
        <v>#N/A</v>
      </c>
    </row>
    <row r="4730" spans="1:12" x14ac:dyDescent="0.25">
      <c r="A4730" s="43" t="s">
        <v>47</v>
      </c>
      <c r="B4730" s="43" t="s">
        <v>395</v>
      </c>
      <c r="C4730" s="43" t="s">
        <v>759</v>
      </c>
      <c r="D4730" s="43" t="s">
        <v>55</v>
      </c>
      <c r="E4730" s="43" t="s">
        <v>2536</v>
      </c>
      <c r="F4730" s="43" t="s">
        <v>4216</v>
      </c>
      <c r="G4730" s="43" t="s">
        <v>4654</v>
      </c>
      <c r="H4730" s="76">
        <v>2000</v>
      </c>
      <c r="I4730" s="229">
        <v>9.2519999999999991E-2</v>
      </c>
      <c r="J4730" s="73">
        <f t="shared" si="219"/>
        <v>1.8395826574475233E-3</v>
      </c>
      <c r="K4730" s="73">
        <f t="shared" si="220"/>
        <v>188.71916531489501</v>
      </c>
      <c r="L4730" s="3" t="e">
        <f t="shared" si="221"/>
        <v>#N/A</v>
      </c>
    </row>
    <row r="4731" spans="1:12" x14ac:dyDescent="0.25">
      <c r="A4731" s="43" t="s">
        <v>47</v>
      </c>
      <c r="B4731" s="43" t="s">
        <v>395</v>
      </c>
      <c r="C4731" s="43" t="s">
        <v>759</v>
      </c>
      <c r="D4731" s="43" t="s">
        <v>55</v>
      </c>
      <c r="E4731" s="43" t="s">
        <v>2536</v>
      </c>
      <c r="F4731" s="43" t="s">
        <v>4216</v>
      </c>
      <c r="G4731" s="43" t="s">
        <v>4654</v>
      </c>
      <c r="H4731" s="76">
        <v>2800</v>
      </c>
      <c r="I4731" s="229">
        <v>0.09</v>
      </c>
      <c r="J4731" s="73">
        <f t="shared" si="219"/>
        <v>1.7894772932368903E-3</v>
      </c>
      <c r="K4731" s="73">
        <f t="shared" si="220"/>
        <v>257.01053642106331</v>
      </c>
      <c r="L4731" s="3" t="e">
        <f t="shared" si="221"/>
        <v>#N/A</v>
      </c>
    </row>
    <row r="4732" spans="1:12" x14ac:dyDescent="0.25">
      <c r="A4732" s="43" t="s">
        <v>47</v>
      </c>
      <c r="B4732" s="43" t="s">
        <v>395</v>
      </c>
      <c r="C4732" s="43" t="s">
        <v>759</v>
      </c>
      <c r="D4732" s="43" t="s">
        <v>55</v>
      </c>
      <c r="E4732" s="43" t="s">
        <v>2536</v>
      </c>
      <c r="F4732" s="43" t="s">
        <v>4216</v>
      </c>
      <c r="G4732" s="43" t="s">
        <v>4654</v>
      </c>
      <c r="H4732" s="76">
        <v>5700</v>
      </c>
      <c r="I4732" s="229">
        <v>0.1</v>
      </c>
      <c r="J4732" s="73">
        <f t="shared" si="219"/>
        <v>1.9883081035965452E-3</v>
      </c>
      <c r="K4732" s="73">
        <f t="shared" si="220"/>
        <v>581.33335619050035</v>
      </c>
      <c r="L4732" s="3" t="e">
        <f t="shared" si="221"/>
        <v>#N/A</v>
      </c>
    </row>
    <row r="4733" spans="1:12" x14ac:dyDescent="0.25">
      <c r="A4733" s="43" t="s">
        <v>47</v>
      </c>
      <c r="B4733" s="43" t="s">
        <v>395</v>
      </c>
      <c r="C4733" s="43" t="s">
        <v>759</v>
      </c>
      <c r="D4733" s="43" t="s">
        <v>55</v>
      </c>
      <c r="E4733" s="43" t="s">
        <v>2536</v>
      </c>
      <c r="F4733" s="43" t="s">
        <v>4216</v>
      </c>
      <c r="G4733" s="43" t="s">
        <v>4654</v>
      </c>
      <c r="H4733" s="76">
        <v>5700</v>
      </c>
      <c r="I4733" s="229">
        <v>0.09</v>
      </c>
      <c r="J4733" s="73">
        <f t="shared" si="219"/>
        <v>1.7894772932368903E-3</v>
      </c>
      <c r="K4733" s="73">
        <f t="shared" si="220"/>
        <v>523.2000205714503</v>
      </c>
      <c r="L4733" s="3" t="e">
        <f t="shared" si="221"/>
        <v>#N/A</v>
      </c>
    </row>
    <row r="4734" spans="1:12" x14ac:dyDescent="0.25">
      <c r="A4734" s="43" t="s">
        <v>47</v>
      </c>
      <c r="B4734" s="43" t="s">
        <v>395</v>
      </c>
      <c r="C4734" s="43" t="s">
        <v>759</v>
      </c>
      <c r="D4734" s="43" t="s">
        <v>55</v>
      </c>
      <c r="E4734" s="43" t="s">
        <v>2536</v>
      </c>
      <c r="F4734" s="43" t="s">
        <v>4216</v>
      </c>
      <c r="G4734" s="43" t="s">
        <v>4654</v>
      </c>
      <c r="H4734" s="76">
        <v>1600</v>
      </c>
      <c r="I4734" s="229">
        <v>0.09</v>
      </c>
      <c r="J4734" s="73">
        <f t="shared" si="219"/>
        <v>1.7894772932368903E-3</v>
      </c>
      <c r="K4734" s="73">
        <f t="shared" si="220"/>
        <v>146.86316366917902</v>
      </c>
      <c r="L4734" s="3" t="e">
        <f t="shared" si="221"/>
        <v>#N/A</v>
      </c>
    </row>
    <row r="4735" spans="1:12" x14ac:dyDescent="0.25">
      <c r="A4735" s="43" t="s">
        <v>47</v>
      </c>
      <c r="B4735" s="43" t="s">
        <v>395</v>
      </c>
      <c r="C4735" s="43" t="s">
        <v>759</v>
      </c>
      <c r="D4735" s="43" t="s">
        <v>55</v>
      </c>
      <c r="E4735" s="43" t="s">
        <v>2536</v>
      </c>
      <c r="F4735" s="43" t="s">
        <v>4216</v>
      </c>
      <c r="G4735" s="43" t="s">
        <v>4654</v>
      </c>
      <c r="H4735" s="76">
        <v>3350</v>
      </c>
      <c r="I4735" s="229">
        <v>0.09</v>
      </c>
      <c r="J4735" s="73">
        <f t="shared" si="219"/>
        <v>1.7894772932368903E-3</v>
      </c>
      <c r="K4735" s="73">
        <f t="shared" si="220"/>
        <v>307.49474893234355</v>
      </c>
      <c r="L4735" s="3" t="e">
        <f t="shared" si="221"/>
        <v>#N/A</v>
      </c>
    </row>
    <row r="4736" spans="1:12" x14ac:dyDescent="0.25">
      <c r="A4736" s="43" t="s">
        <v>47</v>
      </c>
      <c r="B4736" s="43" t="s">
        <v>395</v>
      </c>
      <c r="C4736" s="43" t="s">
        <v>759</v>
      </c>
      <c r="D4736" s="43" t="s">
        <v>55</v>
      </c>
      <c r="E4736" s="43" t="s">
        <v>2536</v>
      </c>
      <c r="F4736" s="43" t="s">
        <v>4216</v>
      </c>
      <c r="G4736" s="43" t="s">
        <v>4654</v>
      </c>
      <c r="H4736" s="76">
        <v>4300</v>
      </c>
      <c r="I4736" s="229">
        <v>0.1</v>
      </c>
      <c r="J4736" s="73">
        <f t="shared" si="219"/>
        <v>1.9883081035965452E-3</v>
      </c>
      <c r="K4736" s="73">
        <f t="shared" si="220"/>
        <v>438.54972484546516</v>
      </c>
      <c r="L4736" s="3" t="e">
        <f t="shared" si="221"/>
        <v>#N/A</v>
      </c>
    </row>
    <row r="4737" spans="1:12" x14ac:dyDescent="0.25">
      <c r="A4737" s="43" t="s">
        <v>47</v>
      </c>
      <c r="B4737" s="43" t="s">
        <v>395</v>
      </c>
      <c r="C4737" s="43" t="s">
        <v>759</v>
      </c>
      <c r="D4737" s="43" t="s">
        <v>55</v>
      </c>
      <c r="E4737" s="43" t="s">
        <v>2536</v>
      </c>
      <c r="F4737" s="43" t="s">
        <v>4216</v>
      </c>
      <c r="G4737" s="43" t="s">
        <v>4654</v>
      </c>
      <c r="H4737" s="76">
        <v>2300</v>
      </c>
      <c r="I4737" s="229">
        <v>0.09</v>
      </c>
      <c r="J4737" s="73">
        <f t="shared" si="219"/>
        <v>1.7894772932368903E-3</v>
      </c>
      <c r="K4737" s="73">
        <f t="shared" si="220"/>
        <v>211.11579777444484</v>
      </c>
      <c r="L4737" s="3" t="e">
        <f t="shared" si="221"/>
        <v>#N/A</v>
      </c>
    </row>
    <row r="4738" spans="1:12" x14ac:dyDescent="0.25">
      <c r="A4738" s="43" t="s">
        <v>47</v>
      </c>
      <c r="B4738" s="43" t="s">
        <v>395</v>
      </c>
      <c r="C4738" s="43" t="s">
        <v>759</v>
      </c>
      <c r="D4738" s="43" t="s">
        <v>55</v>
      </c>
      <c r="E4738" s="43" t="s">
        <v>2536</v>
      </c>
      <c r="F4738" s="43" t="s">
        <v>4216</v>
      </c>
      <c r="G4738" s="43" t="s">
        <v>4654</v>
      </c>
      <c r="H4738" s="76">
        <v>1600</v>
      </c>
      <c r="I4738" s="229">
        <v>0.1</v>
      </c>
      <c r="J4738" s="73">
        <f t="shared" si="219"/>
        <v>1.9883081035965452E-3</v>
      </c>
      <c r="K4738" s="73">
        <f t="shared" si="220"/>
        <v>163.18129296575447</v>
      </c>
      <c r="L4738" s="3" t="e">
        <f t="shared" si="221"/>
        <v>#N/A</v>
      </c>
    </row>
    <row r="4739" spans="1:12" x14ac:dyDescent="0.25">
      <c r="A4739" s="43" t="s">
        <v>47</v>
      </c>
      <c r="B4739" s="43" t="s">
        <v>395</v>
      </c>
      <c r="C4739" s="43" t="s">
        <v>759</v>
      </c>
      <c r="D4739" s="43" t="s">
        <v>55</v>
      </c>
      <c r="E4739" s="43" t="s">
        <v>2536</v>
      </c>
      <c r="F4739" s="43" t="s">
        <v>4216</v>
      </c>
      <c r="G4739" s="43" t="s">
        <v>4654</v>
      </c>
      <c r="H4739" s="76">
        <v>5500</v>
      </c>
      <c r="I4739" s="229">
        <v>0.09</v>
      </c>
      <c r="J4739" s="73">
        <f t="shared" si="219"/>
        <v>1.7894772932368903E-3</v>
      </c>
      <c r="K4739" s="73">
        <f t="shared" si="220"/>
        <v>504.84212511280288</v>
      </c>
      <c r="L4739" s="3" t="e">
        <f t="shared" si="221"/>
        <v>#N/A</v>
      </c>
    </row>
    <row r="4740" spans="1:12" x14ac:dyDescent="0.25">
      <c r="A4740" s="43" t="s">
        <v>47</v>
      </c>
      <c r="B4740" s="43" t="s">
        <v>395</v>
      </c>
      <c r="C4740" s="43" t="s">
        <v>759</v>
      </c>
      <c r="D4740" s="43" t="s">
        <v>55</v>
      </c>
      <c r="E4740" s="43" t="s">
        <v>2536</v>
      </c>
      <c r="F4740" s="43" t="s">
        <v>4216</v>
      </c>
      <c r="G4740" s="43" t="s">
        <v>4654</v>
      </c>
      <c r="H4740" s="76">
        <v>1500</v>
      </c>
      <c r="I4740" s="229">
        <v>0.1</v>
      </c>
      <c r="J4740" s="73">
        <f t="shared" si="219"/>
        <v>1.9883081035965452E-3</v>
      </c>
      <c r="K4740" s="73">
        <f t="shared" si="220"/>
        <v>152.98246215539481</v>
      </c>
      <c r="L4740" s="3" t="e">
        <f t="shared" si="221"/>
        <v>#N/A</v>
      </c>
    </row>
    <row r="4741" spans="1:12" x14ac:dyDescent="0.25">
      <c r="A4741" s="43" t="s">
        <v>47</v>
      </c>
      <c r="B4741" s="43" t="s">
        <v>395</v>
      </c>
      <c r="C4741" s="43" t="s">
        <v>759</v>
      </c>
      <c r="D4741" s="43" t="s">
        <v>55</v>
      </c>
      <c r="E4741" s="43" t="s">
        <v>2536</v>
      </c>
      <c r="F4741" s="43" t="s">
        <v>4216</v>
      </c>
      <c r="G4741" s="43" t="s">
        <v>4654</v>
      </c>
      <c r="H4741" s="76">
        <v>2600</v>
      </c>
      <c r="I4741" s="229">
        <v>0.09</v>
      </c>
      <c r="J4741" s="73">
        <f t="shared" si="219"/>
        <v>1.7894772932368903E-3</v>
      </c>
      <c r="K4741" s="73">
        <f t="shared" si="220"/>
        <v>238.65264096241592</v>
      </c>
      <c r="L4741" s="3" t="e">
        <f t="shared" si="221"/>
        <v>#N/A</v>
      </c>
    </row>
    <row r="4742" spans="1:12" x14ac:dyDescent="0.25">
      <c r="A4742" s="43" t="s">
        <v>47</v>
      </c>
      <c r="B4742" s="43" t="s">
        <v>395</v>
      </c>
      <c r="C4742" s="43" t="s">
        <v>759</v>
      </c>
      <c r="D4742" s="43" t="s">
        <v>55</v>
      </c>
      <c r="E4742" s="43" t="s">
        <v>2536</v>
      </c>
      <c r="F4742" s="43" t="s">
        <v>4216</v>
      </c>
      <c r="G4742" s="43" t="s">
        <v>4654</v>
      </c>
      <c r="H4742" s="76">
        <v>150</v>
      </c>
      <c r="I4742" s="229">
        <v>0.09</v>
      </c>
      <c r="J4742" s="73">
        <f t="shared" si="219"/>
        <v>1.7894772932368903E-3</v>
      </c>
      <c r="K4742" s="73">
        <f t="shared" si="220"/>
        <v>13.768421593985533</v>
      </c>
      <c r="L4742" s="3" t="e">
        <f t="shared" si="221"/>
        <v>#N/A</v>
      </c>
    </row>
    <row r="4743" spans="1:12" x14ac:dyDescent="0.25">
      <c r="A4743" s="43" t="s">
        <v>47</v>
      </c>
      <c r="B4743" s="43" t="s">
        <v>395</v>
      </c>
      <c r="C4743" s="43" t="s">
        <v>759</v>
      </c>
      <c r="D4743" s="43" t="s">
        <v>55</v>
      </c>
      <c r="E4743" s="43" t="s">
        <v>2536</v>
      </c>
      <c r="F4743" s="43" t="s">
        <v>4216</v>
      </c>
      <c r="G4743" s="43" t="s">
        <v>4654</v>
      </c>
      <c r="H4743" s="76">
        <v>8950</v>
      </c>
      <c r="I4743" s="229">
        <v>0.1</v>
      </c>
      <c r="J4743" s="73">
        <f t="shared" ref="J4743:J4806" si="222">I4743*$J$5</f>
        <v>1.9883081035965452E-3</v>
      </c>
      <c r="K4743" s="73">
        <f t="shared" ref="K4743:K4806" si="223">(I4743+J4743)*H4743</f>
        <v>912.79535752718914</v>
      </c>
      <c r="L4743" s="3" t="e">
        <f t="shared" ref="L4743:L4806" si="224">MATCH(C4743,$C$7237:$C$7264,0)</f>
        <v>#N/A</v>
      </c>
    </row>
    <row r="4744" spans="1:12" x14ac:dyDescent="0.25">
      <c r="A4744" s="43" t="s">
        <v>47</v>
      </c>
      <c r="B4744" s="43" t="s">
        <v>395</v>
      </c>
      <c r="C4744" s="43" t="s">
        <v>759</v>
      </c>
      <c r="D4744" s="43" t="s">
        <v>55</v>
      </c>
      <c r="E4744" s="43" t="s">
        <v>2536</v>
      </c>
      <c r="F4744" s="43" t="s">
        <v>4216</v>
      </c>
      <c r="G4744" s="43" t="s">
        <v>4654</v>
      </c>
      <c r="H4744" s="76">
        <v>1500</v>
      </c>
      <c r="I4744" s="229">
        <v>0.09</v>
      </c>
      <c r="J4744" s="73">
        <f t="shared" si="222"/>
        <v>1.7894772932368903E-3</v>
      </c>
      <c r="K4744" s="73">
        <f t="shared" si="223"/>
        <v>137.68421593985533</v>
      </c>
      <c r="L4744" s="3" t="e">
        <f t="shared" si="224"/>
        <v>#N/A</v>
      </c>
    </row>
    <row r="4745" spans="1:12" x14ac:dyDescent="0.25">
      <c r="A4745" s="43" t="s">
        <v>47</v>
      </c>
      <c r="B4745" s="43" t="s">
        <v>395</v>
      </c>
      <c r="C4745" s="43" t="s">
        <v>759</v>
      </c>
      <c r="D4745" s="43" t="s">
        <v>55</v>
      </c>
      <c r="E4745" s="43" t="s">
        <v>2536</v>
      </c>
      <c r="F4745" s="43" t="s">
        <v>4216</v>
      </c>
      <c r="G4745" s="43" t="s">
        <v>4654</v>
      </c>
      <c r="H4745" s="76">
        <v>800</v>
      </c>
      <c r="I4745" s="229">
        <v>0.09</v>
      </c>
      <c r="J4745" s="73">
        <f t="shared" si="222"/>
        <v>1.7894772932368903E-3</v>
      </c>
      <c r="K4745" s="73">
        <f t="shared" si="223"/>
        <v>73.431581834589508</v>
      </c>
      <c r="L4745" s="3" t="e">
        <f t="shared" si="224"/>
        <v>#N/A</v>
      </c>
    </row>
    <row r="4746" spans="1:12" x14ac:dyDescent="0.25">
      <c r="A4746" s="43" t="s">
        <v>47</v>
      </c>
      <c r="B4746" s="43" t="s">
        <v>395</v>
      </c>
      <c r="C4746" s="43" t="s">
        <v>759</v>
      </c>
      <c r="D4746" s="43" t="s">
        <v>55</v>
      </c>
      <c r="E4746" s="43" t="s">
        <v>2536</v>
      </c>
      <c r="F4746" s="43" t="s">
        <v>4216</v>
      </c>
      <c r="G4746" s="43" t="s">
        <v>4654</v>
      </c>
      <c r="H4746" s="76">
        <v>1500</v>
      </c>
      <c r="I4746" s="229">
        <v>0.09</v>
      </c>
      <c r="J4746" s="73">
        <f t="shared" si="222"/>
        <v>1.7894772932368903E-3</v>
      </c>
      <c r="K4746" s="73">
        <f t="shared" si="223"/>
        <v>137.68421593985533</v>
      </c>
      <c r="L4746" s="3" t="e">
        <f t="shared" si="224"/>
        <v>#N/A</v>
      </c>
    </row>
    <row r="4747" spans="1:12" x14ac:dyDescent="0.25">
      <c r="A4747" s="43" t="s">
        <v>47</v>
      </c>
      <c r="B4747" s="43" t="s">
        <v>395</v>
      </c>
      <c r="C4747" s="43" t="s">
        <v>759</v>
      </c>
      <c r="D4747" s="43" t="s">
        <v>55</v>
      </c>
      <c r="E4747" s="43" t="s">
        <v>2536</v>
      </c>
      <c r="F4747" s="43" t="s">
        <v>4216</v>
      </c>
      <c r="G4747" s="43" t="s">
        <v>4654</v>
      </c>
      <c r="H4747" s="76">
        <v>1000</v>
      </c>
      <c r="I4747" s="229">
        <v>0.09</v>
      </c>
      <c r="J4747" s="73">
        <f t="shared" si="222"/>
        <v>1.7894772932368903E-3</v>
      </c>
      <c r="K4747" s="73">
        <f t="shared" si="223"/>
        <v>91.789477293236885</v>
      </c>
      <c r="L4747" s="3" t="e">
        <f t="shared" si="224"/>
        <v>#N/A</v>
      </c>
    </row>
    <row r="4748" spans="1:12" x14ac:dyDescent="0.25">
      <c r="A4748" s="43" t="s">
        <v>47</v>
      </c>
      <c r="B4748" s="43" t="s">
        <v>395</v>
      </c>
      <c r="C4748" s="43" t="s">
        <v>759</v>
      </c>
      <c r="D4748" s="43" t="s">
        <v>55</v>
      </c>
      <c r="E4748" s="43" t="s">
        <v>2536</v>
      </c>
      <c r="F4748" s="43" t="s">
        <v>4216</v>
      </c>
      <c r="G4748" s="43" t="s">
        <v>4654</v>
      </c>
      <c r="H4748" s="76">
        <v>3600</v>
      </c>
      <c r="I4748" s="229">
        <v>0.09</v>
      </c>
      <c r="J4748" s="73">
        <f t="shared" si="222"/>
        <v>1.7894772932368903E-3</v>
      </c>
      <c r="K4748" s="73">
        <f t="shared" si="223"/>
        <v>330.44211825565282</v>
      </c>
      <c r="L4748" s="3" t="e">
        <f t="shared" si="224"/>
        <v>#N/A</v>
      </c>
    </row>
    <row r="4749" spans="1:12" x14ac:dyDescent="0.25">
      <c r="A4749" s="43" t="s">
        <v>47</v>
      </c>
      <c r="B4749" s="43" t="s">
        <v>395</v>
      </c>
      <c r="C4749" s="43" t="s">
        <v>759</v>
      </c>
      <c r="D4749" s="43" t="s">
        <v>55</v>
      </c>
      <c r="E4749" s="43" t="s">
        <v>2536</v>
      </c>
      <c r="F4749" s="43" t="s">
        <v>4216</v>
      </c>
      <c r="G4749" s="43" t="s">
        <v>4654</v>
      </c>
      <c r="H4749" s="76">
        <v>4200</v>
      </c>
      <c r="I4749" s="229">
        <v>0.1</v>
      </c>
      <c r="J4749" s="73">
        <f t="shared" si="222"/>
        <v>1.9883081035965452E-3</v>
      </c>
      <c r="K4749" s="73">
        <f t="shared" si="223"/>
        <v>428.35089403510551</v>
      </c>
      <c r="L4749" s="3" t="e">
        <f t="shared" si="224"/>
        <v>#N/A</v>
      </c>
    </row>
    <row r="4750" spans="1:12" x14ac:dyDescent="0.25">
      <c r="A4750" s="43" t="s">
        <v>47</v>
      </c>
      <c r="B4750" s="43" t="s">
        <v>395</v>
      </c>
      <c r="C4750" s="43" t="s">
        <v>759</v>
      </c>
      <c r="D4750" s="43" t="s">
        <v>55</v>
      </c>
      <c r="E4750" s="43" t="s">
        <v>2536</v>
      </c>
      <c r="F4750" s="43" t="s">
        <v>4216</v>
      </c>
      <c r="G4750" s="43" t="s">
        <v>4654</v>
      </c>
      <c r="H4750" s="76">
        <v>9950</v>
      </c>
      <c r="I4750" s="229">
        <v>0.1</v>
      </c>
      <c r="J4750" s="73">
        <f t="shared" si="222"/>
        <v>1.9883081035965452E-3</v>
      </c>
      <c r="K4750" s="73">
        <f t="shared" si="223"/>
        <v>1014.7836656307857</v>
      </c>
      <c r="L4750" s="3" t="e">
        <f t="shared" si="224"/>
        <v>#N/A</v>
      </c>
    </row>
    <row r="4751" spans="1:12" x14ac:dyDescent="0.25">
      <c r="A4751" s="43" t="s">
        <v>47</v>
      </c>
      <c r="B4751" s="43" t="s">
        <v>395</v>
      </c>
      <c r="C4751" s="43" t="s">
        <v>759</v>
      </c>
      <c r="D4751" s="43" t="s">
        <v>55</v>
      </c>
      <c r="E4751" s="43" t="s">
        <v>2536</v>
      </c>
      <c r="F4751" s="43" t="s">
        <v>4216</v>
      </c>
      <c r="G4751" s="43" t="s">
        <v>4654</v>
      </c>
      <c r="H4751" s="76">
        <v>1900</v>
      </c>
      <c r="I4751" s="229">
        <v>0.09</v>
      </c>
      <c r="J4751" s="73">
        <f t="shared" si="222"/>
        <v>1.7894772932368903E-3</v>
      </c>
      <c r="K4751" s="73">
        <f t="shared" si="223"/>
        <v>174.40000685715009</v>
      </c>
      <c r="L4751" s="3" t="e">
        <f t="shared" si="224"/>
        <v>#N/A</v>
      </c>
    </row>
    <row r="4752" spans="1:12" x14ac:dyDescent="0.25">
      <c r="A4752" s="43" t="s">
        <v>47</v>
      </c>
      <c r="B4752" s="43" t="s">
        <v>395</v>
      </c>
      <c r="C4752" s="43" t="s">
        <v>759</v>
      </c>
      <c r="D4752" s="43" t="s">
        <v>55</v>
      </c>
      <c r="E4752" s="43" t="s">
        <v>2536</v>
      </c>
      <c r="F4752" s="43" t="s">
        <v>4216</v>
      </c>
      <c r="G4752" s="43" t="s">
        <v>4654</v>
      </c>
      <c r="H4752" s="76">
        <v>1000</v>
      </c>
      <c r="I4752" s="229">
        <v>0.09</v>
      </c>
      <c r="J4752" s="73">
        <f t="shared" si="222"/>
        <v>1.7894772932368903E-3</v>
      </c>
      <c r="K4752" s="73">
        <f t="shared" si="223"/>
        <v>91.789477293236885</v>
      </c>
      <c r="L4752" s="3" t="e">
        <f t="shared" si="224"/>
        <v>#N/A</v>
      </c>
    </row>
    <row r="4753" spans="1:12" x14ac:dyDescent="0.25">
      <c r="A4753" s="43" t="s">
        <v>47</v>
      </c>
      <c r="B4753" s="43" t="s">
        <v>395</v>
      </c>
      <c r="C4753" s="43" t="s">
        <v>759</v>
      </c>
      <c r="D4753" s="43" t="s">
        <v>55</v>
      </c>
      <c r="E4753" s="43" t="s">
        <v>2536</v>
      </c>
      <c r="F4753" s="43" t="s">
        <v>4216</v>
      </c>
      <c r="G4753" s="43" t="s">
        <v>4654</v>
      </c>
      <c r="H4753" s="76">
        <v>2000</v>
      </c>
      <c r="I4753" s="229">
        <v>0.09</v>
      </c>
      <c r="J4753" s="73">
        <f t="shared" si="222"/>
        <v>1.7894772932368903E-3</v>
      </c>
      <c r="K4753" s="73">
        <f t="shared" si="223"/>
        <v>183.57895458647377</v>
      </c>
      <c r="L4753" s="3" t="e">
        <f t="shared" si="224"/>
        <v>#N/A</v>
      </c>
    </row>
    <row r="4754" spans="1:12" x14ac:dyDescent="0.25">
      <c r="A4754" s="43" t="s">
        <v>47</v>
      </c>
      <c r="B4754" s="43" t="s">
        <v>395</v>
      </c>
      <c r="C4754" s="43" t="s">
        <v>759</v>
      </c>
      <c r="D4754" s="43" t="s">
        <v>55</v>
      </c>
      <c r="E4754" s="43" t="s">
        <v>2536</v>
      </c>
      <c r="F4754" s="43" t="s">
        <v>4216</v>
      </c>
      <c r="G4754" s="43" t="s">
        <v>4654</v>
      </c>
      <c r="H4754" s="76">
        <v>9100</v>
      </c>
      <c r="I4754" s="229">
        <v>9.264615384615385E-2</v>
      </c>
      <c r="J4754" s="73">
        <f t="shared" si="222"/>
        <v>1.8420909845935991E-3</v>
      </c>
      <c r="K4754" s="73">
        <f t="shared" si="223"/>
        <v>859.84302795980182</v>
      </c>
      <c r="L4754" s="3" t="e">
        <f t="shared" si="224"/>
        <v>#N/A</v>
      </c>
    </row>
    <row r="4755" spans="1:12" x14ac:dyDescent="0.25">
      <c r="A4755" s="43" t="s">
        <v>47</v>
      </c>
      <c r="B4755" s="43" t="s">
        <v>395</v>
      </c>
      <c r="C4755" s="43" t="s">
        <v>759</v>
      </c>
      <c r="D4755" s="43" t="s">
        <v>55</v>
      </c>
      <c r="E4755" s="43" t="s">
        <v>2536</v>
      </c>
      <c r="F4755" s="43" t="s">
        <v>4216</v>
      </c>
      <c r="G4755" s="43" t="s">
        <v>4654</v>
      </c>
      <c r="H4755" s="76">
        <v>500</v>
      </c>
      <c r="I4755" s="229">
        <v>0.09</v>
      </c>
      <c r="J4755" s="73">
        <f t="shared" si="222"/>
        <v>1.7894772932368903E-3</v>
      </c>
      <c r="K4755" s="73">
        <f t="shared" si="223"/>
        <v>45.894738646618443</v>
      </c>
      <c r="L4755" s="3" t="e">
        <f t="shared" si="224"/>
        <v>#N/A</v>
      </c>
    </row>
    <row r="4756" spans="1:12" x14ac:dyDescent="0.25">
      <c r="A4756" s="43" t="s">
        <v>47</v>
      </c>
      <c r="B4756" s="43" t="s">
        <v>395</v>
      </c>
      <c r="C4756" s="43" t="s">
        <v>759</v>
      </c>
      <c r="D4756" s="43" t="s">
        <v>55</v>
      </c>
      <c r="E4756" s="43" t="s">
        <v>2536</v>
      </c>
      <c r="F4756" s="43" t="s">
        <v>4216</v>
      </c>
      <c r="G4756" s="43" t="s">
        <v>4654</v>
      </c>
      <c r="H4756" s="76">
        <v>2150</v>
      </c>
      <c r="I4756" s="229">
        <v>9.6302325581395357E-2</v>
      </c>
      <c r="J4756" s="73">
        <f t="shared" si="222"/>
        <v>1.9147869434868125E-3</v>
      </c>
      <c r="K4756" s="73">
        <f t="shared" si="223"/>
        <v>211.16679192849668</v>
      </c>
      <c r="L4756" s="3" t="e">
        <f t="shared" si="224"/>
        <v>#N/A</v>
      </c>
    </row>
    <row r="4757" spans="1:12" x14ac:dyDescent="0.25">
      <c r="A4757" s="43" t="s">
        <v>47</v>
      </c>
      <c r="B4757" s="43" t="s">
        <v>395</v>
      </c>
      <c r="C4757" s="43" t="s">
        <v>759</v>
      </c>
      <c r="D4757" s="43" t="s">
        <v>55</v>
      </c>
      <c r="E4757" s="43" t="s">
        <v>2536</v>
      </c>
      <c r="F4757" s="43" t="s">
        <v>4216</v>
      </c>
      <c r="G4757" s="43" t="s">
        <v>4654</v>
      </c>
      <c r="H4757" s="76">
        <v>200</v>
      </c>
      <c r="I4757" s="229">
        <v>0.09</v>
      </c>
      <c r="J4757" s="73">
        <f t="shared" si="222"/>
        <v>1.7894772932368903E-3</v>
      </c>
      <c r="K4757" s="73">
        <f t="shared" si="223"/>
        <v>18.357895458647377</v>
      </c>
      <c r="L4757" s="3" t="e">
        <f t="shared" si="224"/>
        <v>#N/A</v>
      </c>
    </row>
    <row r="4758" spans="1:12" x14ac:dyDescent="0.25">
      <c r="A4758" s="43" t="s">
        <v>47</v>
      </c>
      <c r="B4758" s="43" t="s">
        <v>395</v>
      </c>
      <c r="C4758" s="43" t="s">
        <v>759</v>
      </c>
      <c r="D4758" s="43" t="s">
        <v>55</v>
      </c>
      <c r="E4758" s="43" t="s">
        <v>2536</v>
      </c>
      <c r="F4758" s="43" t="s">
        <v>4216</v>
      </c>
      <c r="G4758" s="43" t="s">
        <v>4654</v>
      </c>
      <c r="H4758" s="76">
        <v>2700</v>
      </c>
      <c r="I4758" s="229">
        <v>0.1</v>
      </c>
      <c r="J4758" s="73">
        <f t="shared" si="222"/>
        <v>1.9883081035965452E-3</v>
      </c>
      <c r="K4758" s="73">
        <f t="shared" si="223"/>
        <v>275.36843187971067</v>
      </c>
      <c r="L4758" s="3" t="e">
        <f t="shared" si="224"/>
        <v>#N/A</v>
      </c>
    </row>
    <row r="4759" spans="1:12" x14ac:dyDescent="0.25">
      <c r="A4759" s="43" t="s">
        <v>47</v>
      </c>
      <c r="B4759" s="43" t="s">
        <v>395</v>
      </c>
      <c r="C4759" s="43" t="s">
        <v>759</v>
      </c>
      <c r="D4759" s="43" t="s">
        <v>55</v>
      </c>
      <c r="E4759" s="43" t="s">
        <v>2536</v>
      </c>
      <c r="F4759" s="43" t="s">
        <v>4216</v>
      </c>
      <c r="G4759" s="43" t="s">
        <v>4654</v>
      </c>
      <c r="H4759" s="76">
        <v>300</v>
      </c>
      <c r="I4759" s="229">
        <v>9.2499999999999999E-2</v>
      </c>
      <c r="J4759" s="73">
        <f t="shared" si="222"/>
        <v>1.839184995826804E-3</v>
      </c>
      <c r="K4759" s="73">
        <f t="shared" si="223"/>
        <v>28.30175549874804</v>
      </c>
      <c r="L4759" s="3" t="e">
        <f t="shared" si="224"/>
        <v>#N/A</v>
      </c>
    </row>
    <row r="4760" spans="1:12" x14ac:dyDescent="0.25">
      <c r="A4760" s="43" t="s">
        <v>47</v>
      </c>
      <c r="B4760" s="43" t="s">
        <v>395</v>
      </c>
      <c r="C4760" s="43" t="s">
        <v>759</v>
      </c>
      <c r="D4760" s="43" t="s">
        <v>55</v>
      </c>
      <c r="E4760" s="43" t="s">
        <v>2536</v>
      </c>
      <c r="F4760" s="43" t="s">
        <v>4216</v>
      </c>
      <c r="G4760" s="43" t="s">
        <v>4654</v>
      </c>
      <c r="H4760" s="76">
        <v>626</v>
      </c>
      <c r="I4760" s="229">
        <v>0.1</v>
      </c>
      <c r="J4760" s="73">
        <f t="shared" si="222"/>
        <v>1.9883081035965452E-3</v>
      </c>
      <c r="K4760" s="73">
        <f t="shared" si="223"/>
        <v>63.844680872851441</v>
      </c>
      <c r="L4760" s="3" t="e">
        <f t="shared" si="224"/>
        <v>#N/A</v>
      </c>
    </row>
    <row r="4761" spans="1:12" x14ac:dyDescent="0.25">
      <c r="A4761" s="43" t="s">
        <v>47</v>
      </c>
      <c r="B4761" s="43" t="s">
        <v>395</v>
      </c>
      <c r="C4761" s="43" t="s">
        <v>759</v>
      </c>
      <c r="D4761" s="43" t="s">
        <v>55</v>
      </c>
      <c r="E4761" s="43" t="s">
        <v>2536</v>
      </c>
      <c r="F4761" s="43" t="s">
        <v>4216</v>
      </c>
      <c r="G4761" s="43" t="s">
        <v>4654</v>
      </c>
      <c r="H4761" s="76">
        <v>600</v>
      </c>
      <c r="I4761" s="229">
        <v>0.09</v>
      </c>
      <c r="J4761" s="73">
        <f t="shared" si="222"/>
        <v>1.7894772932368903E-3</v>
      </c>
      <c r="K4761" s="73">
        <f t="shared" si="223"/>
        <v>55.073686375942131</v>
      </c>
      <c r="L4761" s="3" t="e">
        <f t="shared" si="224"/>
        <v>#N/A</v>
      </c>
    </row>
    <row r="4762" spans="1:12" x14ac:dyDescent="0.25">
      <c r="A4762" s="43" t="s">
        <v>47</v>
      </c>
      <c r="B4762" s="43" t="s">
        <v>395</v>
      </c>
      <c r="C4762" s="43" t="s">
        <v>759</v>
      </c>
      <c r="D4762" s="43" t="s">
        <v>55</v>
      </c>
      <c r="E4762" s="43" t="s">
        <v>2536</v>
      </c>
      <c r="F4762" s="43" t="s">
        <v>4216</v>
      </c>
      <c r="G4762" s="43" t="s">
        <v>4654</v>
      </c>
      <c r="H4762" s="76">
        <v>1200</v>
      </c>
      <c r="I4762" s="229">
        <v>0.09</v>
      </c>
      <c r="J4762" s="73">
        <f t="shared" si="222"/>
        <v>1.7894772932368903E-3</v>
      </c>
      <c r="K4762" s="73">
        <f t="shared" si="223"/>
        <v>110.14737275188426</v>
      </c>
      <c r="L4762" s="3" t="e">
        <f t="shared" si="224"/>
        <v>#N/A</v>
      </c>
    </row>
    <row r="4763" spans="1:12" x14ac:dyDescent="0.25">
      <c r="A4763" s="43" t="s">
        <v>47</v>
      </c>
      <c r="B4763" s="43" t="s">
        <v>395</v>
      </c>
      <c r="C4763" s="43" t="s">
        <v>759</v>
      </c>
      <c r="D4763" s="43" t="s">
        <v>55</v>
      </c>
      <c r="E4763" s="43" t="s">
        <v>2536</v>
      </c>
      <c r="F4763" s="43" t="s">
        <v>4216</v>
      </c>
      <c r="G4763" s="43" t="s">
        <v>4654</v>
      </c>
      <c r="H4763" s="76">
        <v>6420</v>
      </c>
      <c r="I4763" s="229">
        <v>0.1</v>
      </c>
      <c r="J4763" s="73">
        <f t="shared" si="222"/>
        <v>1.9883081035965452E-3</v>
      </c>
      <c r="K4763" s="73">
        <f t="shared" si="223"/>
        <v>654.7649380250898</v>
      </c>
      <c r="L4763" s="3" t="e">
        <f t="shared" si="224"/>
        <v>#N/A</v>
      </c>
    </row>
    <row r="4764" spans="1:12" x14ac:dyDescent="0.25">
      <c r="A4764" s="43" t="s">
        <v>47</v>
      </c>
      <c r="B4764" s="43" t="s">
        <v>395</v>
      </c>
      <c r="C4764" s="43" t="s">
        <v>759</v>
      </c>
      <c r="D4764" s="43" t="s">
        <v>55</v>
      </c>
      <c r="E4764" s="43" t="s">
        <v>2536</v>
      </c>
      <c r="F4764" s="43" t="s">
        <v>4216</v>
      </c>
      <c r="G4764" s="43" t="s">
        <v>4654</v>
      </c>
      <c r="H4764" s="76">
        <v>15200</v>
      </c>
      <c r="I4764" s="229">
        <v>0.1</v>
      </c>
      <c r="J4764" s="73">
        <f t="shared" si="222"/>
        <v>1.9883081035965452E-3</v>
      </c>
      <c r="K4764" s="73">
        <f t="shared" si="223"/>
        <v>1550.2222831746676</v>
      </c>
      <c r="L4764" s="3" t="e">
        <f t="shared" si="224"/>
        <v>#N/A</v>
      </c>
    </row>
    <row r="4765" spans="1:12" x14ac:dyDescent="0.25">
      <c r="A4765" s="43" t="s">
        <v>47</v>
      </c>
      <c r="B4765" s="43" t="s">
        <v>395</v>
      </c>
      <c r="C4765" s="43" t="s">
        <v>759</v>
      </c>
      <c r="D4765" s="43" t="s">
        <v>55</v>
      </c>
      <c r="E4765" s="43" t="s">
        <v>2536</v>
      </c>
      <c r="F4765" s="43" t="s">
        <v>4216</v>
      </c>
      <c r="G4765" s="43" t="s">
        <v>4654</v>
      </c>
      <c r="H4765" s="76">
        <v>2500</v>
      </c>
      <c r="I4765" s="229">
        <v>9.2499999999999999E-2</v>
      </c>
      <c r="J4765" s="73">
        <f t="shared" si="222"/>
        <v>1.839184995826804E-3</v>
      </c>
      <c r="K4765" s="73">
        <f t="shared" si="223"/>
        <v>235.84796248956701</v>
      </c>
      <c r="L4765" s="3" t="e">
        <f t="shared" si="224"/>
        <v>#N/A</v>
      </c>
    </row>
    <row r="4766" spans="1:12" x14ac:dyDescent="0.25">
      <c r="A4766" s="43" t="s">
        <v>47</v>
      </c>
      <c r="B4766" s="43" t="s">
        <v>395</v>
      </c>
      <c r="C4766" s="43" t="s">
        <v>759</v>
      </c>
      <c r="D4766" s="43" t="s">
        <v>55</v>
      </c>
      <c r="E4766" s="43" t="s">
        <v>2536</v>
      </c>
      <c r="F4766" s="43" t="s">
        <v>4216</v>
      </c>
      <c r="G4766" s="43" t="s">
        <v>4654</v>
      </c>
      <c r="H4766" s="76">
        <v>5700</v>
      </c>
      <c r="I4766" s="229">
        <v>0.09</v>
      </c>
      <c r="J4766" s="73">
        <f t="shared" si="222"/>
        <v>1.7894772932368903E-3</v>
      </c>
      <c r="K4766" s="73">
        <f t="shared" si="223"/>
        <v>523.2000205714503</v>
      </c>
      <c r="L4766" s="3" t="e">
        <f t="shared" si="224"/>
        <v>#N/A</v>
      </c>
    </row>
    <row r="4767" spans="1:12" x14ac:dyDescent="0.25">
      <c r="A4767" s="43" t="s">
        <v>47</v>
      </c>
      <c r="B4767" s="43" t="s">
        <v>395</v>
      </c>
      <c r="C4767" s="43" t="s">
        <v>759</v>
      </c>
      <c r="D4767" s="43" t="s">
        <v>55</v>
      </c>
      <c r="E4767" s="43" t="s">
        <v>2536</v>
      </c>
      <c r="F4767" s="43" t="s">
        <v>4216</v>
      </c>
      <c r="G4767" s="43" t="s">
        <v>4654</v>
      </c>
      <c r="H4767" s="76">
        <v>3850</v>
      </c>
      <c r="I4767" s="229">
        <v>0.09</v>
      </c>
      <c r="J4767" s="73">
        <f t="shared" si="222"/>
        <v>1.7894772932368903E-3</v>
      </c>
      <c r="K4767" s="73">
        <f t="shared" si="223"/>
        <v>353.38948757896202</v>
      </c>
      <c r="L4767" s="3" t="e">
        <f t="shared" si="224"/>
        <v>#N/A</v>
      </c>
    </row>
    <row r="4768" spans="1:12" x14ac:dyDescent="0.25">
      <c r="A4768" s="43" t="s">
        <v>47</v>
      </c>
      <c r="B4768" s="43" t="s">
        <v>395</v>
      </c>
      <c r="C4768" s="43" t="s">
        <v>759</v>
      </c>
      <c r="D4768" s="43" t="s">
        <v>55</v>
      </c>
      <c r="E4768" s="43" t="s">
        <v>2536</v>
      </c>
      <c r="F4768" s="43" t="s">
        <v>4216</v>
      </c>
      <c r="G4768" s="43" t="s">
        <v>4654</v>
      </c>
      <c r="H4768" s="76">
        <v>5300</v>
      </c>
      <c r="I4768" s="229">
        <v>0.09</v>
      </c>
      <c r="J4768" s="73">
        <f t="shared" si="222"/>
        <v>1.7894772932368903E-3</v>
      </c>
      <c r="K4768" s="73">
        <f t="shared" si="223"/>
        <v>486.48422965415551</v>
      </c>
      <c r="L4768" s="3" t="e">
        <f t="shared" si="224"/>
        <v>#N/A</v>
      </c>
    </row>
    <row r="4769" spans="1:12" x14ac:dyDescent="0.25">
      <c r="A4769" s="43" t="s">
        <v>47</v>
      </c>
      <c r="B4769" s="43" t="s">
        <v>395</v>
      </c>
      <c r="C4769" s="43" t="s">
        <v>759</v>
      </c>
      <c r="D4769" s="43" t="s">
        <v>55</v>
      </c>
      <c r="E4769" s="43" t="s">
        <v>2536</v>
      </c>
      <c r="F4769" s="43" t="s">
        <v>4216</v>
      </c>
      <c r="G4769" s="43" t="s">
        <v>4654</v>
      </c>
      <c r="H4769" s="76">
        <v>2350</v>
      </c>
      <c r="I4769" s="229">
        <v>0.09</v>
      </c>
      <c r="J4769" s="73">
        <f t="shared" si="222"/>
        <v>1.7894772932368903E-3</v>
      </c>
      <c r="K4769" s="73">
        <f t="shared" si="223"/>
        <v>215.70527163910668</v>
      </c>
      <c r="L4769" s="3" t="e">
        <f t="shared" si="224"/>
        <v>#N/A</v>
      </c>
    </row>
    <row r="4770" spans="1:12" x14ac:dyDescent="0.25">
      <c r="A4770" s="43" t="s">
        <v>47</v>
      </c>
      <c r="B4770" s="43" t="s">
        <v>395</v>
      </c>
      <c r="C4770" s="43" t="s">
        <v>759</v>
      </c>
      <c r="D4770" s="43" t="s">
        <v>55</v>
      </c>
      <c r="E4770" s="43" t="s">
        <v>2536</v>
      </c>
      <c r="F4770" s="43" t="s">
        <v>4216</v>
      </c>
      <c r="G4770" s="43" t="s">
        <v>4654</v>
      </c>
      <c r="H4770" s="76">
        <v>450</v>
      </c>
      <c r="I4770" s="229">
        <v>0.09</v>
      </c>
      <c r="J4770" s="73">
        <f t="shared" si="222"/>
        <v>1.7894772932368903E-3</v>
      </c>
      <c r="K4770" s="73">
        <f t="shared" si="223"/>
        <v>41.305264781956602</v>
      </c>
      <c r="L4770" s="3" t="e">
        <f t="shared" si="224"/>
        <v>#N/A</v>
      </c>
    </row>
    <row r="4771" spans="1:12" x14ac:dyDescent="0.25">
      <c r="A4771" s="43" t="s">
        <v>47</v>
      </c>
      <c r="B4771" s="43" t="s">
        <v>395</v>
      </c>
      <c r="C4771" s="43" t="s">
        <v>759</v>
      </c>
      <c r="D4771" s="43" t="s">
        <v>55</v>
      </c>
      <c r="E4771" s="43" t="s">
        <v>2536</v>
      </c>
      <c r="F4771" s="43" t="s">
        <v>4216</v>
      </c>
      <c r="G4771" s="43" t="s">
        <v>4654</v>
      </c>
      <c r="H4771" s="76">
        <v>3100</v>
      </c>
      <c r="I4771" s="229">
        <v>0.09</v>
      </c>
      <c r="J4771" s="73">
        <f t="shared" si="222"/>
        <v>1.7894772932368903E-3</v>
      </c>
      <c r="K4771" s="73">
        <f t="shared" si="223"/>
        <v>284.54737960903435</v>
      </c>
      <c r="L4771" s="3" t="e">
        <f t="shared" si="224"/>
        <v>#N/A</v>
      </c>
    </row>
    <row r="4772" spans="1:12" x14ac:dyDescent="0.25">
      <c r="A4772" s="43" t="s">
        <v>47</v>
      </c>
      <c r="B4772" s="43" t="s">
        <v>395</v>
      </c>
      <c r="C4772" s="43" t="s">
        <v>760</v>
      </c>
      <c r="D4772" s="43" t="s">
        <v>55</v>
      </c>
      <c r="E4772" s="43" t="s">
        <v>2537</v>
      </c>
      <c r="F4772" s="43" t="s">
        <v>4220</v>
      </c>
      <c r="G4772" s="43" t="s">
        <v>4654</v>
      </c>
      <c r="H4772" s="76">
        <v>1251</v>
      </c>
      <c r="I4772" s="229">
        <v>6.1502797761790566E-2</v>
      </c>
      <c r="J4772" s="73">
        <f t="shared" si="222"/>
        <v>1.2228651118362764E-3</v>
      </c>
      <c r="K4772" s="73">
        <f t="shared" si="223"/>
        <v>78.469804254907174</v>
      </c>
      <c r="L4772" s="3" t="e">
        <f t="shared" si="224"/>
        <v>#N/A</v>
      </c>
    </row>
    <row r="4773" spans="1:12" x14ac:dyDescent="0.25">
      <c r="A4773" s="43" t="s">
        <v>47</v>
      </c>
      <c r="B4773" s="43" t="s">
        <v>395</v>
      </c>
      <c r="C4773" s="43" t="s">
        <v>760</v>
      </c>
      <c r="D4773" s="43" t="s">
        <v>55</v>
      </c>
      <c r="E4773" s="43" t="s">
        <v>2537</v>
      </c>
      <c r="F4773" s="43" t="s">
        <v>4220</v>
      </c>
      <c r="G4773" s="43" t="s">
        <v>4654</v>
      </c>
      <c r="H4773" s="76">
        <v>807</v>
      </c>
      <c r="I4773" s="229">
        <v>6.4101610904584883E-2</v>
      </c>
      <c r="J4773" s="73">
        <f t="shared" si="222"/>
        <v>1.2745375241517878E-3</v>
      </c>
      <c r="K4773" s="73">
        <f t="shared" si="223"/>
        <v>52.758551781990491</v>
      </c>
      <c r="L4773" s="3" t="e">
        <f t="shared" si="224"/>
        <v>#N/A</v>
      </c>
    </row>
    <row r="4774" spans="1:12" x14ac:dyDescent="0.25">
      <c r="A4774" s="43" t="s">
        <v>47</v>
      </c>
      <c r="B4774" s="43" t="s">
        <v>395</v>
      </c>
      <c r="C4774" s="43" t="s">
        <v>760</v>
      </c>
      <c r="D4774" s="43" t="s">
        <v>55</v>
      </c>
      <c r="E4774" s="43" t="s">
        <v>2537</v>
      </c>
      <c r="F4774" s="43" t="s">
        <v>4220</v>
      </c>
      <c r="G4774" s="43" t="s">
        <v>4654</v>
      </c>
      <c r="H4774" s="76">
        <v>350</v>
      </c>
      <c r="I4774" s="229">
        <v>5.8914285714285718E-2</v>
      </c>
      <c r="J4774" s="73">
        <f t="shared" si="222"/>
        <v>1.1713975170331646E-3</v>
      </c>
      <c r="K4774" s="73">
        <f t="shared" si="223"/>
        <v>21.02998913096161</v>
      </c>
      <c r="L4774" s="3" t="e">
        <f t="shared" si="224"/>
        <v>#N/A</v>
      </c>
    </row>
    <row r="4775" spans="1:12" x14ac:dyDescent="0.25">
      <c r="A4775" s="43" t="s">
        <v>47</v>
      </c>
      <c r="B4775" s="43" t="s">
        <v>395</v>
      </c>
      <c r="C4775" s="43" t="s">
        <v>760</v>
      </c>
      <c r="D4775" s="43" t="s">
        <v>55</v>
      </c>
      <c r="E4775" s="43" t="s">
        <v>2537</v>
      </c>
      <c r="F4775" s="43" t="s">
        <v>4220</v>
      </c>
      <c r="G4775" s="43" t="s">
        <v>4654</v>
      </c>
      <c r="H4775" s="76">
        <v>550</v>
      </c>
      <c r="I4775" s="229">
        <v>6.9309090909090904E-2</v>
      </c>
      <c r="J4775" s="73">
        <f t="shared" si="222"/>
        <v>1.3780782710745506E-3</v>
      </c>
      <c r="K4775" s="73">
        <f t="shared" si="223"/>
        <v>38.877943049091002</v>
      </c>
      <c r="L4775" s="3" t="e">
        <f t="shared" si="224"/>
        <v>#N/A</v>
      </c>
    </row>
    <row r="4776" spans="1:12" x14ac:dyDescent="0.25">
      <c r="A4776" s="43" t="s">
        <v>47</v>
      </c>
      <c r="B4776" s="43" t="s">
        <v>395</v>
      </c>
      <c r="C4776" s="43" t="s">
        <v>760</v>
      </c>
      <c r="D4776" s="43" t="s">
        <v>55</v>
      </c>
      <c r="E4776" s="43" t="s">
        <v>2537</v>
      </c>
      <c r="F4776" s="43" t="s">
        <v>4220</v>
      </c>
      <c r="G4776" s="43" t="s">
        <v>4654</v>
      </c>
      <c r="H4776" s="76">
        <v>295</v>
      </c>
      <c r="I4776" s="229">
        <v>6.410169491525422E-2</v>
      </c>
      <c r="J4776" s="73">
        <f t="shared" si="222"/>
        <v>1.274539194542734E-3</v>
      </c>
      <c r="K4776" s="73">
        <f t="shared" si="223"/>
        <v>19.285989062390101</v>
      </c>
      <c r="L4776" s="3" t="e">
        <f t="shared" si="224"/>
        <v>#N/A</v>
      </c>
    </row>
    <row r="4777" spans="1:12" x14ac:dyDescent="0.25">
      <c r="A4777" s="43" t="s">
        <v>47</v>
      </c>
      <c r="B4777" s="43" t="s">
        <v>395</v>
      </c>
      <c r="C4777" s="43" t="s">
        <v>760</v>
      </c>
      <c r="D4777" s="43" t="s">
        <v>55</v>
      </c>
      <c r="E4777" s="43" t="s">
        <v>2537</v>
      </c>
      <c r="F4777" s="43" t="s">
        <v>4220</v>
      </c>
      <c r="G4777" s="43" t="s">
        <v>4654</v>
      </c>
      <c r="H4777" s="76">
        <v>809</v>
      </c>
      <c r="I4777" s="229">
        <v>6.4177997527812114E-2</v>
      </c>
      <c r="J4777" s="73">
        <f t="shared" si="222"/>
        <v>1.2760563255714787E-3</v>
      </c>
      <c r="K4777" s="73">
        <f t="shared" si="223"/>
        <v>52.952329567387331</v>
      </c>
      <c r="L4777" s="3" t="e">
        <f t="shared" si="224"/>
        <v>#N/A</v>
      </c>
    </row>
    <row r="4778" spans="1:12" x14ac:dyDescent="0.25">
      <c r="A4778" s="43" t="s">
        <v>47</v>
      </c>
      <c r="B4778" s="43" t="s">
        <v>395</v>
      </c>
      <c r="C4778" s="43" t="s">
        <v>760</v>
      </c>
      <c r="D4778" s="43" t="s">
        <v>55</v>
      </c>
      <c r="E4778" s="43" t="s">
        <v>2537</v>
      </c>
      <c r="F4778" s="43" t="s">
        <v>4220</v>
      </c>
      <c r="G4778" s="43" t="s">
        <v>4654</v>
      </c>
      <c r="H4778" s="76">
        <v>2450</v>
      </c>
      <c r="I4778" s="229">
        <v>6.6702040816326524E-2</v>
      </c>
      <c r="J4778" s="73">
        <f t="shared" si="222"/>
        <v>1.3262420828152952E-3</v>
      </c>
      <c r="K4778" s="73">
        <f t="shared" si="223"/>
        <v>166.66929310289748</v>
      </c>
      <c r="L4778" s="3" t="e">
        <f t="shared" si="224"/>
        <v>#N/A</v>
      </c>
    </row>
    <row r="4779" spans="1:12" x14ac:dyDescent="0.25">
      <c r="A4779" s="43" t="s">
        <v>47</v>
      </c>
      <c r="B4779" s="43" t="s">
        <v>395</v>
      </c>
      <c r="C4779" s="43" t="s">
        <v>760</v>
      </c>
      <c r="D4779" s="43" t="s">
        <v>55</v>
      </c>
      <c r="E4779" s="43" t="s">
        <v>2537</v>
      </c>
      <c r="F4779" s="43" t="s">
        <v>4220</v>
      </c>
      <c r="G4779" s="43" t="s">
        <v>4654</v>
      </c>
      <c r="H4779" s="76">
        <v>883</v>
      </c>
      <c r="I4779" s="229">
        <v>6.6704416761041899E-2</v>
      </c>
      <c r="J4779" s="73">
        <f t="shared" si="222"/>
        <v>1.326289323916608E-3</v>
      </c>
      <c r="K4779" s="73">
        <f t="shared" si="223"/>
        <v>60.071113473018364</v>
      </c>
      <c r="L4779" s="3" t="e">
        <f t="shared" si="224"/>
        <v>#N/A</v>
      </c>
    </row>
    <row r="4780" spans="1:12" x14ac:dyDescent="0.25">
      <c r="A4780" s="43" t="s">
        <v>47</v>
      </c>
      <c r="B4780" s="43" t="s">
        <v>395</v>
      </c>
      <c r="C4780" s="43" t="s">
        <v>760</v>
      </c>
      <c r="D4780" s="43" t="s">
        <v>55</v>
      </c>
      <c r="E4780" s="43" t="s">
        <v>2537</v>
      </c>
      <c r="F4780" s="43" t="s">
        <v>4220</v>
      </c>
      <c r="G4780" s="43" t="s">
        <v>4654</v>
      </c>
      <c r="H4780" s="76">
        <v>1933</v>
      </c>
      <c r="I4780" s="229">
        <v>6.4102431453698899E-2</v>
      </c>
      <c r="J4780" s="73">
        <f t="shared" si="222"/>
        <v>1.2745538391963158E-3</v>
      </c>
      <c r="K4780" s="73">
        <f t="shared" si="223"/>
        <v>126.37371257116646</v>
      </c>
      <c r="L4780" s="3" t="e">
        <f t="shared" si="224"/>
        <v>#N/A</v>
      </c>
    </row>
    <row r="4781" spans="1:12" x14ac:dyDescent="0.25">
      <c r="A4781" s="43" t="s">
        <v>47</v>
      </c>
      <c r="B4781" s="43" t="s">
        <v>395</v>
      </c>
      <c r="C4781" s="43" t="s">
        <v>760</v>
      </c>
      <c r="D4781" s="43" t="s">
        <v>55</v>
      </c>
      <c r="E4781" s="43" t="s">
        <v>2537</v>
      </c>
      <c r="F4781" s="43" t="s">
        <v>4220</v>
      </c>
      <c r="G4781" s="43" t="s">
        <v>4654</v>
      </c>
      <c r="H4781" s="76">
        <v>2806</v>
      </c>
      <c r="I4781" s="229">
        <v>6.4098360655737707E-2</v>
      </c>
      <c r="J4781" s="73">
        <f t="shared" si="222"/>
        <v>1.2744728991905723E-3</v>
      </c>
      <c r="K4781" s="73">
        <f t="shared" si="223"/>
        <v>183.43617095512874</v>
      </c>
      <c r="L4781" s="3" t="e">
        <f t="shared" si="224"/>
        <v>#N/A</v>
      </c>
    </row>
    <row r="4782" spans="1:12" x14ac:dyDescent="0.25">
      <c r="A4782" s="43" t="s">
        <v>47</v>
      </c>
      <c r="B4782" s="43" t="s">
        <v>395</v>
      </c>
      <c r="C4782" s="43" t="s">
        <v>760</v>
      </c>
      <c r="D4782" s="43" t="s">
        <v>55</v>
      </c>
      <c r="E4782" s="43" t="s">
        <v>2537</v>
      </c>
      <c r="F4782" s="43" t="s">
        <v>4220</v>
      </c>
      <c r="G4782" s="43" t="s">
        <v>4654</v>
      </c>
      <c r="H4782" s="76">
        <v>550</v>
      </c>
      <c r="I4782" s="229">
        <v>6.9309090909090904E-2</v>
      </c>
      <c r="J4782" s="73">
        <f t="shared" si="222"/>
        <v>1.3780782710745506E-3</v>
      </c>
      <c r="K4782" s="73">
        <f t="shared" si="223"/>
        <v>38.877943049091002</v>
      </c>
      <c r="L4782" s="3" t="e">
        <f t="shared" si="224"/>
        <v>#N/A</v>
      </c>
    </row>
    <row r="4783" spans="1:12" x14ac:dyDescent="0.25">
      <c r="A4783" s="43" t="s">
        <v>47</v>
      </c>
      <c r="B4783" s="43" t="s">
        <v>395</v>
      </c>
      <c r="C4783" s="43" t="s">
        <v>760</v>
      </c>
      <c r="D4783" s="43" t="s">
        <v>55</v>
      </c>
      <c r="E4783" s="43" t="s">
        <v>2537</v>
      </c>
      <c r="F4783" s="43" t="s">
        <v>4220</v>
      </c>
      <c r="G4783" s="43" t="s">
        <v>4654</v>
      </c>
      <c r="H4783" s="76">
        <v>121</v>
      </c>
      <c r="I4783" s="229">
        <v>6.1487603305785128E-2</v>
      </c>
      <c r="J4783" s="73">
        <f t="shared" si="222"/>
        <v>1.2225629992362228E-3</v>
      </c>
      <c r="K4783" s="73">
        <f t="shared" si="223"/>
        <v>7.5879301229075837</v>
      </c>
      <c r="L4783" s="3" t="e">
        <f t="shared" si="224"/>
        <v>#N/A</v>
      </c>
    </row>
    <row r="4784" spans="1:12" x14ac:dyDescent="0.25">
      <c r="A4784" s="43" t="s">
        <v>47</v>
      </c>
      <c r="B4784" s="43" t="s">
        <v>395</v>
      </c>
      <c r="C4784" s="43" t="s">
        <v>760</v>
      </c>
      <c r="D4784" s="43" t="s">
        <v>55</v>
      </c>
      <c r="E4784" s="43" t="s">
        <v>2537</v>
      </c>
      <c r="F4784" s="43" t="s">
        <v>4220</v>
      </c>
      <c r="G4784" s="43" t="s">
        <v>4654</v>
      </c>
      <c r="H4784" s="76">
        <v>100</v>
      </c>
      <c r="I4784" s="229">
        <v>6.4100000000000004E-2</v>
      </c>
      <c r="J4784" s="73">
        <f t="shared" si="222"/>
        <v>1.2745054944053853E-3</v>
      </c>
      <c r="K4784" s="73">
        <f t="shared" si="223"/>
        <v>6.537450549440539</v>
      </c>
      <c r="L4784" s="3" t="e">
        <f t="shared" si="224"/>
        <v>#N/A</v>
      </c>
    </row>
    <row r="4785" spans="1:12" x14ac:dyDescent="0.25">
      <c r="A4785" s="43" t="s">
        <v>47</v>
      </c>
      <c r="B4785" s="43" t="s">
        <v>395</v>
      </c>
      <c r="C4785" s="43" t="s">
        <v>760</v>
      </c>
      <c r="D4785" s="43" t="s">
        <v>55</v>
      </c>
      <c r="E4785" s="43" t="s">
        <v>2537</v>
      </c>
      <c r="F4785" s="43" t="s">
        <v>4220</v>
      </c>
      <c r="G4785" s="43" t="s">
        <v>4654</v>
      </c>
      <c r="H4785" s="76">
        <v>150</v>
      </c>
      <c r="I4785" s="229">
        <v>7.1933333333333321E-2</v>
      </c>
      <c r="J4785" s="73">
        <f t="shared" si="222"/>
        <v>1.4302562958537811E-3</v>
      </c>
      <c r="K4785" s="73">
        <f t="shared" si="223"/>
        <v>11.004538444378065</v>
      </c>
      <c r="L4785" s="3" t="e">
        <f t="shared" si="224"/>
        <v>#N/A</v>
      </c>
    </row>
    <row r="4786" spans="1:12" x14ac:dyDescent="0.25">
      <c r="A4786" s="43" t="s">
        <v>47</v>
      </c>
      <c r="B4786" s="43" t="s">
        <v>395</v>
      </c>
      <c r="C4786" s="43" t="s">
        <v>760</v>
      </c>
      <c r="D4786" s="43" t="s">
        <v>55</v>
      </c>
      <c r="E4786" s="43" t="s">
        <v>2537</v>
      </c>
      <c r="F4786" s="43" t="s">
        <v>4220</v>
      </c>
      <c r="G4786" s="43" t="s">
        <v>4654</v>
      </c>
      <c r="H4786" s="76">
        <v>310</v>
      </c>
      <c r="I4786" s="229">
        <v>6.6709677419354838E-2</v>
      </c>
      <c r="J4786" s="73">
        <f t="shared" si="222"/>
        <v>1.3263939220121467E-3</v>
      </c>
      <c r="K4786" s="73">
        <f t="shared" si="223"/>
        <v>21.091182115823763</v>
      </c>
      <c r="L4786" s="3" t="e">
        <f t="shared" si="224"/>
        <v>#N/A</v>
      </c>
    </row>
    <row r="4787" spans="1:12" x14ac:dyDescent="0.25">
      <c r="A4787" s="43" t="s">
        <v>47</v>
      </c>
      <c r="B4787" s="43" t="s">
        <v>395</v>
      </c>
      <c r="C4787" s="43" t="s">
        <v>760</v>
      </c>
      <c r="D4787" s="43" t="s">
        <v>55</v>
      </c>
      <c r="E4787" s="43" t="s">
        <v>2537</v>
      </c>
      <c r="F4787" s="43" t="s">
        <v>4220</v>
      </c>
      <c r="G4787" s="43" t="s">
        <v>4654</v>
      </c>
      <c r="H4787" s="76">
        <v>309</v>
      </c>
      <c r="I4787" s="229">
        <v>6.6699029126213588E-2</v>
      </c>
      <c r="J4787" s="73">
        <f t="shared" si="222"/>
        <v>1.3261822011367246E-3</v>
      </c>
      <c r="K4787" s="73">
        <f t="shared" si="223"/>
        <v>21.019790300151246</v>
      </c>
      <c r="L4787" s="3" t="e">
        <f t="shared" si="224"/>
        <v>#N/A</v>
      </c>
    </row>
    <row r="4788" spans="1:12" x14ac:dyDescent="0.25">
      <c r="A4788" s="43" t="s">
        <v>47</v>
      </c>
      <c r="B4788" s="43" t="s">
        <v>395</v>
      </c>
      <c r="C4788" s="43" t="s">
        <v>760</v>
      </c>
      <c r="D4788" s="43" t="s">
        <v>55</v>
      </c>
      <c r="E4788" s="43" t="s">
        <v>2537</v>
      </c>
      <c r="F4788" s="43" t="s">
        <v>4220</v>
      </c>
      <c r="G4788" s="43" t="s">
        <v>4654</v>
      </c>
      <c r="H4788" s="76">
        <v>150</v>
      </c>
      <c r="I4788" s="229">
        <v>7.1933333333333321E-2</v>
      </c>
      <c r="J4788" s="73">
        <f t="shared" si="222"/>
        <v>1.4302562958537811E-3</v>
      </c>
      <c r="K4788" s="73">
        <f t="shared" si="223"/>
        <v>11.004538444378065</v>
      </c>
      <c r="L4788" s="3" t="e">
        <f t="shared" si="224"/>
        <v>#N/A</v>
      </c>
    </row>
    <row r="4789" spans="1:12" x14ac:dyDescent="0.25">
      <c r="A4789" s="43" t="s">
        <v>47</v>
      </c>
      <c r="B4789" s="43" t="s">
        <v>395</v>
      </c>
      <c r="C4789" s="43" t="s">
        <v>760</v>
      </c>
      <c r="D4789" s="43" t="s">
        <v>55</v>
      </c>
      <c r="E4789" s="43" t="s">
        <v>2537</v>
      </c>
      <c r="F4789" s="43" t="s">
        <v>4220</v>
      </c>
      <c r="G4789" s="43" t="s">
        <v>4654</v>
      </c>
      <c r="H4789" s="76">
        <v>998</v>
      </c>
      <c r="I4789" s="229">
        <v>6.4098196392785564E-2</v>
      </c>
      <c r="J4789" s="73">
        <f t="shared" si="222"/>
        <v>1.2744696331369837E-3</v>
      </c>
      <c r="K4789" s="73">
        <f t="shared" si="223"/>
        <v>65.241920693870711</v>
      </c>
      <c r="L4789" s="3" t="e">
        <f t="shared" si="224"/>
        <v>#N/A</v>
      </c>
    </row>
    <row r="4790" spans="1:12" x14ac:dyDescent="0.25">
      <c r="A4790" s="43" t="s">
        <v>47</v>
      </c>
      <c r="B4790" s="43" t="s">
        <v>395</v>
      </c>
      <c r="C4790" s="43" t="s">
        <v>760</v>
      </c>
      <c r="D4790" s="43" t="s">
        <v>55</v>
      </c>
      <c r="E4790" s="43" t="s">
        <v>2537</v>
      </c>
      <c r="F4790" s="43" t="s">
        <v>4220</v>
      </c>
      <c r="G4790" s="43" t="s">
        <v>4654</v>
      </c>
      <c r="H4790" s="76">
        <v>310</v>
      </c>
      <c r="I4790" s="229">
        <v>6.6709677419354838E-2</v>
      </c>
      <c r="J4790" s="73">
        <f t="shared" si="222"/>
        <v>1.3263939220121467E-3</v>
      </c>
      <c r="K4790" s="73">
        <f t="shared" si="223"/>
        <v>21.091182115823763</v>
      </c>
      <c r="L4790" s="3" t="e">
        <f t="shared" si="224"/>
        <v>#N/A</v>
      </c>
    </row>
    <row r="4791" spans="1:12" x14ac:dyDescent="0.25">
      <c r="A4791" s="43" t="s">
        <v>47</v>
      </c>
      <c r="B4791" s="43" t="s">
        <v>395</v>
      </c>
      <c r="C4791" s="43" t="s">
        <v>760</v>
      </c>
      <c r="D4791" s="43" t="s">
        <v>55</v>
      </c>
      <c r="E4791" s="43" t="s">
        <v>2537</v>
      </c>
      <c r="F4791" s="43" t="s">
        <v>4220</v>
      </c>
      <c r="G4791" s="43" t="s">
        <v>4654</v>
      </c>
      <c r="H4791" s="76">
        <v>150</v>
      </c>
      <c r="I4791" s="229">
        <v>7.1933333333333321E-2</v>
      </c>
      <c r="J4791" s="73">
        <f t="shared" si="222"/>
        <v>1.4302562958537811E-3</v>
      </c>
      <c r="K4791" s="73">
        <f t="shared" si="223"/>
        <v>11.004538444378065</v>
      </c>
      <c r="L4791" s="3" t="e">
        <f t="shared" si="224"/>
        <v>#N/A</v>
      </c>
    </row>
    <row r="4792" spans="1:12" x14ac:dyDescent="0.25">
      <c r="A4792" s="43" t="s">
        <v>47</v>
      </c>
      <c r="B4792" s="43" t="s">
        <v>395</v>
      </c>
      <c r="C4792" s="43" t="s">
        <v>760</v>
      </c>
      <c r="D4792" s="43" t="s">
        <v>55</v>
      </c>
      <c r="E4792" s="43" t="s">
        <v>2537</v>
      </c>
      <c r="F4792" s="43" t="s">
        <v>4220</v>
      </c>
      <c r="G4792" s="43" t="s">
        <v>4654</v>
      </c>
      <c r="H4792" s="76">
        <v>2787</v>
      </c>
      <c r="I4792" s="229">
        <v>6.1499820595622534E-2</v>
      </c>
      <c r="J4792" s="73">
        <f t="shared" si="222"/>
        <v>1.2228059166000998E-3</v>
      </c>
      <c r="K4792" s="73">
        <f t="shared" si="223"/>
        <v>174.80796008956446</v>
      </c>
      <c r="L4792" s="3" t="e">
        <f t="shared" si="224"/>
        <v>#N/A</v>
      </c>
    </row>
    <row r="4793" spans="1:12" x14ac:dyDescent="0.25">
      <c r="A4793" s="43" t="s">
        <v>47</v>
      </c>
      <c r="B4793" s="43" t="s">
        <v>395</v>
      </c>
      <c r="C4793" s="43" t="s">
        <v>760</v>
      </c>
      <c r="D4793" s="43" t="s">
        <v>55</v>
      </c>
      <c r="E4793" s="43" t="s">
        <v>2537</v>
      </c>
      <c r="F4793" s="43" t="s">
        <v>4220</v>
      </c>
      <c r="G4793" s="43" t="s">
        <v>4654</v>
      </c>
      <c r="H4793" s="76">
        <v>650</v>
      </c>
      <c r="I4793" s="229">
        <v>6.9307692307692306E-2</v>
      </c>
      <c r="J4793" s="73">
        <f t="shared" si="222"/>
        <v>1.3780504625696055E-3</v>
      </c>
      <c r="K4793" s="73">
        <f t="shared" si="223"/>
        <v>45.945732800670235</v>
      </c>
      <c r="L4793" s="3" t="e">
        <f t="shared" si="224"/>
        <v>#N/A</v>
      </c>
    </row>
    <row r="4794" spans="1:12" x14ac:dyDescent="0.25">
      <c r="A4794" s="43" t="s">
        <v>47</v>
      </c>
      <c r="B4794" s="43" t="s">
        <v>395</v>
      </c>
      <c r="C4794" s="43" t="s">
        <v>760</v>
      </c>
      <c r="D4794" s="43" t="s">
        <v>55</v>
      </c>
      <c r="E4794" s="43" t="s">
        <v>2537</v>
      </c>
      <c r="F4794" s="43" t="s">
        <v>4220</v>
      </c>
      <c r="G4794" s="43" t="s">
        <v>4654</v>
      </c>
      <c r="H4794" s="76">
        <v>650</v>
      </c>
      <c r="I4794" s="229">
        <v>6.9307692307692306E-2</v>
      </c>
      <c r="J4794" s="73">
        <f t="shared" si="222"/>
        <v>1.3780504625696055E-3</v>
      </c>
      <c r="K4794" s="73">
        <f t="shared" si="223"/>
        <v>45.945732800670235</v>
      </c>
      <c r="L4794" s="3" t="e">
        <f t="shared" si="224"/>
        <v>#N/A</v>
      </c>
    </row>
    <row r="4795" spans="1:12" x14ac:dyDescent="0.25">
      <c r="A4795" s="43" t="s">
        <v>47</v>
      </c>
      <c r="B4795" s="43" t="s">
        <v>395</v>
      </c>
      <c r="C4795" s="43" t="s">
        <v>760</v>
      </c>
      <c r="D4795" s="43" t="s">
        <v>55</v>
      </c>
      <c r="E4795" s="43" t="s">
        <v>2537</v>
      </c>
      <c r="F4795" s="43" t="s">
        <v>4220</v>
      </c>
      <c r="G4795" s="43" t="s">
        <v>4654</v>
      </c>
      <c r="H4795" s="76">
        <v>450</v>
      </c>
      <c r="I4795" s="229">
        <v>6.1511111111111114E-2</v>
      </c>
      <c r="J4795" s="73">
        <f t="shared" si="222"/>
        <v>1.223030406834497E-3</v>
      </c>
      <c r="K4795" s="73">
        <f t="shared" si="223"/>
        <v>28.230363683075524</v>
      </c>
      <c r="L4795" s="3" t="e">
        <f t="shared" si="224"/>
        <v>#N/A</v>
      </c>
    </row>
    <row r="4796" spans="1:12" x14ac:dyDescent="0.25">
      <c r="A4796" s="43" t="s">
        <v>47</v>
      </c>
      <c r="B4796" s="43" t="s">
        <v>395</v>
      </c>
      <c r="C4796" s="43" t="s">
        <v>760</v>
      </c>
      <c r="D4796" s="43" t="s">
        <v>55</v>
      </c>
      <c r="E4796" s="43" t="s">
        <v>2537</v>
      </c>
      <c r="F4796" s="43" t="s">
        <v>4220</v>
      </c>
      <c r="G4796" s="43" t="s">
        <v>4654</v>
      </c>
      <c r="H4796" s="76">
        <v>59</v>
      </c>
      <c r="I4796" s="229">
        <v>6.152542372881354E-2</v>
      </c>
      <c r="J4796" s="73">
        <f t="shared" si="222"/>
        <v>1.2233149857721112E-3</v>
      </c>
      <c r="K4796" s="73">
        <f t="shared" si="223"/>
        <v>3.7021755841605537</v>
      </c>
      <c r="L4796" s="3" t="e">
        <f t="shared" si="224"/>
        <v>#N/A</v>
      </c>
    </row>
    <row r="4797" spans="1:12" x14ac:dyDescent="0.25">
      <c r="A4797" s="43" t="s">
        <v>47</v>
      </c>
      <c r="B4797" s="43" t="s">
        <v>395</v>
      </c>
      <c r="C4797" s="43" t="s">
        <v>760</v>
      </c>
      <c r="D4797" s="43" t="s">
        <v>55</v>
      </c>
      <c r="E4797" s="43" t="s">
        <v>2537</v>
      </c>
      <c r="F4797" s="43" t="s">
        <v>4220</v>
      </c>
      <c r="G4797" s="43" t="s">
        <v>4654</v>
      </c>
      <c r="H4797" s="76">
        <v>650</v>
      </c>
      <c r="I4797" s="229">
        <v>6.9307692307692306E-2</v>
      </c>
      <c r="J4797" s="73">
        <f t="shared" si="222"/>
        <v>1.3780504625696055E-3</v>
      </c>
      <c r="K4797" s="73">
        <f t="shared" si="223"/>
        <v>45.945732800670235</v>
      </c>
      <c r="L4797" s="3" t="e">
        <f t="shared" si="224"/>
        <v>#N/A</v>
      </c>
    </row>
    <row r="4798" spans="1:12" x14ac:dyDescent="0.25">
      <c r="A4798" s="43" t="s">
        <v>47</v>
      </c>
      <c r="B4798" s="43" t="s">
        <v>395</v>
      </c>
      <c r="C4798" s="43" t="s">
        <v>760</v>
      </c>
      <c r="D4798" s="43" t="s">
        <v>55</v>
      </c>
      <c r="E4798" s="43" t="s">
        <v>2537</v>
      </c>
      <c r="F4798" s="43" t="s">
        <v>4220</v>
      </c>
      <c r="G4798" s="43" t="s">
        <v>4654</v>
      </c>
      <c r="H4798" s="76">
        <v>362</v>
      </c>
      <c r="I4798" s="229">
        <v>6.1491712707182324E-2</v>
      </c>
      <c r="J4798" s="73">
        <f t="shared" si="222"/>
        <v>1.2226447067972125E-3</v>
      </c>
      <c r="K4798" s="73">
        <f t="shared" si="223"/>
        <v>22.702597383860589</v>
      </c>
      <c r="L4798" s="3" t="e">
        <f t="shared" si="224"/>
        <v>#N/A</v>
      </c>
    </row>
    <row r="4799" spans="1:12" x14ac:dyDescent="0.25">
      <c r="A4799" s="43" t="s">
        <v>47</v>
      </c>
      <c r="B4799" s="43" t="s">
        <v>395</v>
      </c>
      <c r="C4799" s="43" t="s">
        <v>760</v>
      </c>
      <c r="D4799" s="43" t="s">
        <v>55</v>
      </c>
      <c r="E4799" s="43" t="s">
        <v>2537</v>
      </c>
      <c r="F4799" s="43" t="s">
        <v>4220</v>
      </c>
      <c r="G4799" s="43" t="s">
        <v>4654</v>
      </c>
      <c r="H4799" s="76">
        <v>548</v>
      </c>
      <c r="I4799" s="229">
        <v>5.8886861313868603E-2</v>
      </c>
      <c r="J4799" s="73">
        <f t="shared" si="222"/>
        <v>1.1708522354573084E-3</v>
      </c>
      <c r="K4799" s="73">
        <f t="shared" si="223"/>
        <v>32.911627025030597</v>
      </c>
      <c r="L4799" s="3" t="e">
        <f t="shared" si="224"/>
        <v>#N/A</v>
      </c>
    </row>
    <row r="4800" spans="1:12" x14ac:dyDescent="0.25">
      <c r="A4800" s="43" t="s">
        <v>47</v>
      </c>
      <c r="B4800" s="43" t="s">
        <v>395</v>
      </c>
      <c r="C4800" s="43" t="s">
        <v>760</v>
      </c>
      <c r="D4800" s="43" t="s">
        <v>55</v>
      </c>
      <c r="E4800" s="43" t="s">
        <v>2537</v>
      </c>
      <c r="F4800" s="43" t="s">
        <v>4220</v>
      </c>
      <c r="G4800" s="43" t="s">
        <v>4654</v>
      </c>
      <c r="H4800" s="76">
        <v>1203</v>
      </c>
      <c r="I4800" s="229">
        <v>6.1496259351620952E-2</v>
      </c>
      <c r="J4800" s="73">
        <f t="shared" si="222"/>
        <v>1.2227351080970274E-3</v>
      </c>
      <c r="K4800" s="73">
        <f t="shared" si="223"/>
        <v>75.450950335040744</v>
      </c>
      <c r="L4800" s="3" t="e">
        <f t="shared" si="224"/>
        <v>#N/A</v>
      </c>
    </row>
    <row r="4801" spans="1:12" x14ac:dyDescent="0.25">
      <c r="A4801" s="43" t="s">
        <v>47</v>
      </c>
      <c r="B4801" s="43" t="s">
        <v>395</v>
      </c>
      <c r="C4801" s="43" t="s">
        <v>760</v>
      </c>
      <c r="D4801" s="43" t="s">
        <v>55</v>
      </c>
      <c r="E4801" s="43" t="s">
        <v>2537</v>
      </c>
      <c r="F4801" s="43" t="s">
        <v>4220</v>
      </c>
      <c r="G4801" s="43" t="s">
        <v>4654</v>
      </c>
      <c r="H4801" s="76">
        <v>310</v>
      </c>
      <c r="I4801" s="229">
        <v>6.6709677419354838E-2</v>
      </c>
      <c r="J4801" s="73">
        <f t="shared" si="222"/>
        <v>1.3263939220121467E-3</v>
      </c>
      <c r="K4801" s="73">
        <f t="shared" si="223"/>
        <v>21.091182115823763</v>
      </c>
      <c r="L4801" s="3" t="e">
        <f t="shared" si="224"/>
        <v>#N/A</v>
      </c>
    </row>
    <row r="4802" spans="1:12" x14ac:dyDescent="0.25">
      <c r="A4802" s="43" t="s">
        <v>47</v>
      </c>
      <c r="B4802" s="43" t="s">
        <v>395</v>
      </c>
      <c r="C4802" s="43" t="s">
        <v>760</v>
      </c>
      <c r="D4802" s="43" t="s">
        <v>55</v>
      </c>
      <c r="E4802" s="43" t="s">
        <v>2537</v>
      </c>
      <c r="F4802" s="43" t="s">
        <v>4220</v>
      </c>
      <c r="G4802" s="43" t="s">
        <v>4654</v>
      </c>
      <c r="H4802" s="76">
        <v>613</v>
      </c>
      <c r="I4802" s="229">
        <v>6.670473083197391E-2</v>
      </c>
      <c r="J4802" s="73">
        <f t="shared" si="222"/>
        <v>1.3262955686144003E-3</v>
      </c>
      <c r="K4802" s="73">
        <f t="shared" si="223"/>
        <v>41.703019183560635</v>
      </c>
      <c r="L4802" s="3" t="e">
        <f t="shared" si="224"/>
        <v>#N/A</v>
      </c>
    </row>
    <row r="4803" spans="1:12" x14ac:dyDescent="0.25">
      <c r="A4803" s="43" t="s">
        <v>47</v>
      </c>
      <c r="B4803" s="43" t="s">
        <v>395</v>
      </c>
      <c r="C4803" s="43" t="s">
        <v>760</v>
      </c>
      <c r="D4803" s="43" t="s">
        <v>55</v>
      </c>
      <c r="E4803" s="43" t="s">
        <v>2537</v>
      </c>
      <c r="F4803" s="43" t="s">
        <v>4220</v>
      </c>
      <c r="G4803" s="43" t="s">
        <v>4654</v>
      </c>
      <c r="H4803" s="76">
        <v>295</v>
      </c>
      <c r="I4803" s="229">
        <v>5.8915254237288134E-2</v>
      </c>
      <c r="J4803" s="73">
        <f t="shared" si="222"/>
        <v>1.1714167742545069E-3</v>
      </c>
      <c r="K4803" s="73">
        <f t="shared" si="223"/>
        <v>17.725567948405079</v>
      </c>
      <c r="L4803" s="3" t="e">
        <f t="shared" si="224"/>
        <v>#N/A</v>
      </c>
    </row>
    <row r="4804" spans="1:12" x14ac:dyDescent="0.25">
      <c r="A4804" s="43" t="s">
        <v>47</v>
      </c>
      <c r="B4804" s="43" t="s">
        <v>395</v>
      </c>
      <c r="C4804" s="43" t="s">
        <v>760</v>
      </c>
      <c r="D4804" s="43" t="s">
        <v>55</v>
      </c>
      <c r="E4804" s="43" t="s">
        <v>2537</v>
      </c>
      <c r="F4804" s="43" t="s">
        <v>4220</v>
      </c>
      <c r="G4804" s="43" t="s">
        <v>4654</v>
      </c>
      <c r="H4804" s="76">
        <v>258</v>
      </c>
      <c r="I4804" s="229">
        <v>6.4108527131782944E-2</v>
      </c>
      <c r="J4804" s="73">
        <f t="shared" si="222"/>
        <v>1.27467504005763E-3</v>
      </c>
      <c r="K4804" s="73">
        <f t="shared" si="223"/>
        <v>16.868866160334868</v>
      </c>
      <c r="L4804" s="3" t="e">
        <f t="shared" si="224"/>
        <v>#N/A</v>
      </c>
    </row>
    <row r="4805" spans="1:12" x14ac:dyDescent="0.25">
      <c r="A4805" s="43" t="s">
        <v>47</v>
      </c>
      <c r="B4805" s="43" t="s">
        <v>395</v>
      </c>
      <c r="C4805" s="43" t="s">
        <v>760</v>
      </c>
      <c r="D4805" s="43" t="s">
        <v>55</v>
      </c>
      <c r="E4805" s="43" t="s">
        <v>2537</v>
      </c>
      <c r="F4805" s="43" t="s">
        <v>4220</v>
      </c>
      <c r="G4805" s="43" t="s">
        <v>4654</v>
      </c>
      <c r="H4805" s="76">
        <v>70</v>
      </c>
      <c r="I4805" s="229">
        <v>6.1571428571428569E-2</v>
      </c>
      <c r="J4805" s="73">
        <f t="shared" si="222"/>
        <v>1.2242297037858725E-3</v>
      </c>
      <c r="K4805" s="73">
        <f t="shared" si="223"/>
        <v>4.3956960792650106</v>
      </c>
      <c r="L4805" s="3" t="e">
        <f t="shared" si="224"/>
        <v>#N/A</v>
      </c>
    </row>
    <row r="4806" spans="1:12" x14ac:dyDescent="0.25">
      <c r="A4806" s="43" t="s">
        <v>47</v>
      </c>
      <c r="B4806" s="43" t="s">
        <v>395</v>
      </c>
      <c r="C4806" s="43" t="s">
        <v>760</v>
      </c>
      <c r="D4806" s="43" t="s">
        <v>55</v>
      </c>
      <c r="E4806" s="43" t="s">
        <v>2537</v>
      </c>
      <c r="F4806" s="43" t="s">
        <v>4220</v>
      </c>
      <c r="G4806" s="43" t="s">
        <v>4654</v>
      </c>
      <c r="H4806" s="76">
        <v>550</v>
      </c>
      <c r="I4806" s="229">
        <v>6.9309090909090904E-2</v>
      </c>
      <c r="J4806" s="73">
        <f t="shared" si="222"/>
        <v>1.3780782710745506E-3</v>
      </c>
      <c r="K4806" s="73">
        <f t="shared" si="223"/>
        <v>38.877943049091002</v>
      </c>
      <c r="L4806" s="3" t="e">
        <f t="shared" si="224"/>
        <v>#N/A</v>
      </c>
    </row>
    <row r="4807" spans="1:12" x14ac:dyDescent="0.25">
      <c r="A4807" s="43" t="s">
        <v>47</v>
      </c>
      <c r="B4807" s="43" t="s">
        <v>395</v>
      </c>
      <c r="C4807" s="43" t="s">
        <v>760</v>
      </c>
      <c r="D4807" s="43" t="s">
        <v>55</v>
      </c>
      <c r="E4807" s="43" t="s">
        <v>2537</v>
      </c>
      <c r="F4807" s="43" t="s">
        <v>4220</v>
      </c>
      <c r="G4807" s="43" t="s">
        <v>4654</v>
      </c>
      <c r="H4807" s="76">
        <v>1152</v>
      </c>
      <c r="I4807" s="229">
        <v>5.890625E-2</v>
      </c>
      <c r="J4807" s="73">
        <f t="shared" ref="J4807:J4870" si="225">I4807*$J$5</f>
        <v>1.1712377422748398E-3</v>
      </c>
      <c r="K4807" s="73">
        <f t="shared" ref="K4807:K4870" si="226">(I4807+J4807)*H4807</f>
        <v>69.209265879100613</v>
      </c>
      <c r="L4807" s="3" t="e">
        <f t="shared" ref="L4807:L4870" si="227">MATCH(C4807,$C$7237:$C$7264,0)</f>
        <v>#N/A</v>
      </c>
    </row>
    <row r="4808" spans="1:12" x14ac:dyDescent="0.25">
      <c r="A4808" s="43" t="s">
        <v>47</v>
      </c>
      <c r="B4808" s="43" t="s">
        <v>395</v>
      </c>
      <c r="C4808" s="43" t="s">
        <v>760</v>
      </c>
      <c r="D4808" s="43" t="s">
        <v>55</v>
      </c>
      <c r="E4808" s="43" t="s">
        <v>2537</v>
      </c>
      <c r="F4808" s="43" t="s">
        <v>4220</v>
      </c>
      <c r="G4808" s="43" t="s">
        <v>4654</v>
      </c>
      <c r="H4808" s="76">
        <v>163</v>
      </c>
      <c r="I4808" s="229">
        <v>6.1533742331288353E-2</v>
      </c>
      <c r="J4808" s="73">
        <f t="shared" si="225"/>
        <v>1.2234803852192238E-3</v>
      </c>
      <c r="K4808" s="73">
        <f t="shared" si="226"/>
        <v>10.229427302790736</v>
      </c>
      <c r="L4808" s="3" t="e">
        <f t="shared" si="227"/>
        <v>#N/A</v>
      </c>
    </row>
    <row r="4809" spans="1:12" x14ac:dyDescent="0.25">
      <c r="A4809" s="43" t="s">
        <v>47</v>
      </c>
      <c r="B4809" s="43" t="s">
        <v>395</v>
      </c>
      <c r="C4809" s="43" t="s">
        <v>760</v>
      </c>
      <c r="D4809" s="43" t="s">
        <v>55</v>
      </c>
      <c r="E4809" s="43" t="s">
        <v>2537</v>
      </c>
      <c r="F4809" s="43" t="s">
        <v>4220</v>
      </c>
      <c r="G4809" s="43" t="s">
        <v>4654</v>
      </c>
      <c r="H4809" s="76">
        <v>1339</v>
      </c>
      <c r="I4809" s="229">
        <v>6.4100074682598943E-2</v>
      </c>
      <c r="J4809" s="73">
        <f t="shared" si="225"/>
        <v>1.274506979325552E-3</v>
      </c>
      <c r="K4809" s="73">
        <f t="shared" si="226"/>
        <v>87.536564845316889</v>
      </c>
      <c r="L4809" s="3" t="e">
        <f t="shared" si="227"/>
        <v>#N/A</v>
      </c>
    </row>
    <row r="4810" spans="1:12" x14ac:dyDescent="0.25">
      <c r="A4810" s="43" t="s">
        <v>47</v>
      </c>
      <c r="B4810" s="43" t="s">
        <v>395</v>
      </c>
      <c r="C4810" s="43" t="s">
        <v>760</v>
      </c>
      <c r="D4810" s="43" t="s">
        <v>55</v>
      </c>
      <c r="E4810" s="43" t="s">
        <v>2537</v>
      </c>
      <c r="F4810" s="43" t="s">
        <v>4220</v>
      </c>
      <c r="G4810" s="43" t="s">
        <v>4654</v>
      </c>
      <c r="H4810" s="76">
        <v>950</v>
      </c>
      <c r="I4810" s="229">
        <v>6.1505263157894736E-2</v>
      </c>
      <c r="J4810" s="73">
        <f t="shared" si="225"/>
        <v>1.2229141315068012E-3</v>
      </c>
      <c r="K4810" s="73">
        <f t="shared" si="226"/>
        <v>59.591768424931466</v>
      </c>
      <c r="L4810" s="3" t="e">
        <f t="shared" si="227"/>
        <v>#N/A</v>
      </c>
    </row>
    <row r="4811" spans="1:12" x14ac:dyDescent="0.25">
      <c r="A4811" s="43" t="s">
        <v>47</v>
      </c>
      <c r="B4811" s="43" t="s">
        <v>395</v>
      </c>
      <c r="C4811" s="43" t="s">
        <v>760</v>
      </c>
      <c r="D4811" s="43" t="s">
        <v>55</v>
      </c>
      <c r="E4811" s="43" t="s">
        <v>2537</v>
      </c>
      <c r="F4811" s="43" t="s">
        <v>4220</v>
      </c>
      <c r="G4811" s="43" t="s">
        <v>4654</v>
      </c>
      <c r="H4811" s="76">
        <v>550</v>
      </c>
      <c r="I4811" s="229">
        <v>6.9309090909090904E-2</v>
      </c>
      <c r="J4811" s="73">
        <f t="shared" si="225"/>
        <v>1.3780782710745506E-3</v>
      </c>
      <c r="K4811" s="73">
        <f t="shared" si="226"/>
        <v>38.877943049091002</v>
      </c>
      <c r="L4811" s="3" t="e">
        <f t="shared" si="227"/>
        <v>#N/A</v>
      </c>
    </row>
    <row r="4812" spans="1:12" x14ac:dyDescent="0.25">
      <c r="A4812" s="43" t="s">
        <v>47</v>
      </c>
      <c r="B4812" s="43" t="s">
        <v>395</v>
      </c>
      <c r="C4812" s="43" t="s">
        <v>760</v>
      </c>
      <c r="D4812" s="43" t="s">
        <v>55</v>
      </c>
      <c r="E4812" s="43" t="s">
        <v>2537</v>
      </c>
      <c r="F4812" s="43" t="s">
        <v>4220</v>
      </c>
      <c r="G4812" s="43" t="s">
        <v>4654</v>
      </c>
      <c r="H4812" s="76">
        <v>540</v>
      </c>
      <c r="I4812" s="229">
        <v>6.6703703703703696E-2</v>
      </c>
      <c r="J4812" s="73">
        <f t="shared" si="225"/>
        <v>1.3262751461397694E-3</v>
      </c>
      <c r="K4812" s="73">
        <f t="shared" si="226"/>
        <v>36.736188578915474</v>
      </c>
      <c r="L4812" s="3" t="e">
        <f t="shared" si="227"/>
        <v>#N/A</v>
      </c>
    </row>
    <row r="4813" spans="1:12" x14ac:dyDescent="0.25">
      <c r="A4813" s="43" t="s">
        <v>47</v>
      </c>
      <c r="B4813" s="43" t="s">
        <v>395</v>
      </c>
      <c r="C4813" s="43" t="s">
        <v>760</v>
      </c>
      <c r="D4813" s="43" t="s">
        <v>55</v>
      </c>
      <c r="E4813" s="43" t="s">
        <v>2537</v>
      </c>
      <c r="F4813" s="43" t="s">
        <v>4220</v>
      </c>
      <c r="G4813" s="43" t="s">
        <v>4654</v>
      </c>
      <c r="H4813" s="76">
        <v>450</v>
      </c>
      <c r="I4813" s="229">
        <v>6.9311111111111115E-2</v>
      </c>
      <c r="J4813" s="73">
        <f t="shared" si="225"/>
        <v>1.3781184389150276E-3</v>
      </c>
      <c r="K4813" s="73">
        <f t="shared" si="226"/>
        <v>31.810153297511764</v>
      </c>
      <c r="L4813" s="3" t="e">
        <f t="shared" si="227"/>
        <v>#N/A</v>
      </c>
    </row>
    <row r="4814" spans="1:12" x14ac:dyDescent="0.25">
      <c r="A4814" s="43" t="s">
        <v>47</v>
      </c>
      <c r="B4814" s="43" t="s">
        <v>395</v>
      </c>
      <c r="C4814" s="43" t="s">
        <v>760</v>
      </c>
      <c r="D4814" s="43" t="s">
        <v>55</v>
      </c>
      <c r="E4814" s="43" t="s">
        <v>2537</v>
      </c>
      <c r="F4814" s="43" t="s">
        <v>4220</v>
      </c>
      <c r="G4814" s="43" t="s">
        <v>4654</v>
      </c>
      <c r="H4814" s="76">
        <v>2300</v>
      </c>
      <c r="I4814" s="229">
        <v>6.4100000000000004E-2</v>
      </c>
      <c r="J4814" s="73">
        <f t="shared" si="225"/>
        <v>1.2745054944053853E-3</v>
      </c>
      <c r="K4814" s="73">
        <f t="shared" si="226"/>
        <v>150.3613626371324</v>
      </c>
      <c r="L4814" s="3" t="e">
        <f t="shared" si="227"/>
        <v>#N/A</v>
      </c>
    </row>
    <row r="4815" spans="1:12" x14ac:dyDescent="0.25">
      <c r="A4815" s="43" t="s">
        <v>47</v>
      </c>
      <c r="B4815" s="43" t="s">
        <v>395</v>
      </c>
      <c r="C4815" s="43" t="s">
        <v>760</v>
      </c>
      <c r="D4815" s="43" t="s">
        <v>55</v>
      </c>
      <c r="E4815" s="43" t="s">
        <v>2537</v>
      </c>
      <c r="F4815" s="43" t="s">
        <v>4220</v>
      </c>
      <c r="G4815" s="43" t="s">
        <v>4654</v>
      </c>
      <c r="H4815" s="76">
        <v>544</v>
      </c>
      <c r="I4815" s="229">
        <v>6.6709558823529427E-2</v>
      </c>
      <c r="J4815" s="73">
        <f t="shared" si="225"/>
        <v>1.3263915639617396E-3</v>
      </c>
      <c r="K4815" s="73">
        <f t="shared" si="226"/>
        <v>37.011557010795194</v>
      </c>
      <c r="L4815" s="3" t="e">
        <f t="shared" si="227"/>
        <v>#N/A</v>
      </c>
    </row>
    <row r="4816" spans="1:12" x14ac:dyDescent="0.25">
      <c r="A4816" s="43" t="s">
        <v>47</v>
      </c>
      <c r="B4816" s="43" t="s">
        <v>395</v>
      </c>
      <c r="C4816" s="43" t="s">
        <v>760</v>
      </c>
      <c r="D4816" s="43" t="s">
        <v>55</v>
      </c>
      <c r="E4816" s="43" t="s">
        <v>2537</v>
      </c>
      <c r="F4816" s="43" t="s">
        <v>4220</v>
      </c>
      <c r="G4816" s="43" t="s">
        <v>4654</v>
      </c>
      <c r="H4816" s="76">
        <v>463</v>
      </c>
      <c r="I4816" s="229">
        <v>6.6695464362850981E-2</v>
      </c>
      <c r="J4816" s="73">
        <f t="shared" si="225"/>
        <v>1.3261113226579117E-3</v>
      </c>
      <c r="K4816" s="73">
        <f t="shared" si="226"/>
        <v>31.493989542390615</v>
      </c>
      <c r="L4816" s="3" t="e">
        <f t="shared" si="227"/>
        <v>#N/A</v>
      </c>
    </row>
    <row r="4817" spans="1:12" x14ac:dyDescent="0.25">
      <c r="A4817" s="43" t="s">
        <v>47</v>
      </c>
      <c r="B4817" s="43" t="s">
        <v>395</v>
      </c>
      <c r="C4817" s="43" t="s">
        <v>760</v>
      </c>
      <c r="D4817" s="43" t="s">
        <v>55</v>
      </c>
      <c r="E4817" s="43" t="s">
        <v>2537</v>
      </c>
      <c r="F4817" s="43" t="s">
        <v>4220</v>
      </c>
      <c r="G4817" s="43" t="s">
        <v>4654</v>
      </c>
      <c r="H4817" s="76">
        <v>1187</v>
      </c>
      <c r="I4817" s="229">
        <v>6.6697556866048863E-2</v>
      </c>
      <c r="J4817" s="73">
        <f t="shared" si="225"/>
        <v>1.3261529280685633E-3</v>
      </c>
      <c r="K4817" s="73">
        <f t="shared" si="226"/>
        <v>80.744143525617389</v>
      </c>
      <c r="L4817" s="3" t="e">
        <f t="shared" si="227"/>
        <v>#N/A</v>
      </c>
    </row>
    <row r="4818" spans="1:12" x14ac:dyDescent="0.25">
      <c r="A4818" s="43" t="s">
        <v>47</v>
      </c>
      <c r="B4818" s="43" t="s">
        <v>395</v>
      </c>
      <c r="C4818" s="43" t="s">
        <v>760</v>
      </c>
      <c r="D4818" s="43" t="s">
        <v>55</v>
      </c>
      <c r="E4818" s="43" t="s">
        <v>2537</v>
      </c>
      <c r="F4818" s="43" t="s">
        <v>4220</v>
      </c>
      <c r="G4818" s="43" t="s">
        <v>4654</v>
      </c>
      <c r="H4818" s="76">
        <v>245</v>
      </c>
      <c r="I4818" s="229">
        <v>6.1510204081632651E-2</v>
      </c>
      <c r="J4818" s="73">
        <f t="shared" si="225"/>
        <v>1.2230123722938749E-3</v>
      </c>
      <c r="K4818" s="73">
        <f t="shared" si="226"/>
        <v>15.369638031212</v>
      </c>
      <c r="L4818" s="3" t="e">
        <f t="shared" si="227"/>
        <v>#N/A</v>
      </c>
    </row>
    <row r="4819" spans="1:12" x14ac:dyDescent="0.25">
      <c r="A4819" s="43" t="s">
        <v>47</v>
      </c>
      <c r="B4819" s="43" t="s">
        <v>395</v>
      </c>
      <c r="C4819" s="43" t="s">
        <v>760</v>
      </c>
      <c r="D4819" s="43" t="s">
        <v>55</v>
      </c>
      <c r="E4819" s="43" t="s">
        <v>2537</v>
      </c>
      <c r="F4819" s="43" t="s">
        <v>4220</v>
      </c>
      <c r="G4819" s="43" t="s">
        <v>4654</v>
      </c>
      <c r="H4819" s="76">
        <v>40</v>
      </c>
      <c r="I4819" s="229">
        <v>6.3999999999999696E-2</v>
      </c>
      <c r="J4819" s="73">
        <f t="shared" si="225"/>
        <v>1.2725171863017827E-3</v>
      </c>
      <c r="K4819" s="73">
        <f t="shared" si="226"/>
        <v>2.6109006874520588</v>
      </c>
      <c r="L4819" s="3" t="e">
        <f t="shared" si="227"/>
        <v>#N/A</v>
      </c>
    </row>
    <row r="4820" spans="1:12" x14ac:dyDescent="0.25">
      <c r="A4820" s="43" t="s">
        <v>47</v>
      </c>
      <c r="B4820" s="43" t="s">
        <v>395</v>
      </c>
      <c r="C4820" s="43" t="s">
        <v>760</v>
      </c>
      <c r="D4820" s="43" t="s">
        <v>55</v>
      </c>
      <c r="E4820" s="43" t="s">
        <v>2537</v>
      </c>
      <c r="F4820" s="43" t="s">
        <v>4220</v>
      </c>
      <c r="G4820" s="43" t="s">
        <v>4654</v>
      </c>
      <c r="H4820" s="76">
        <v>3830</v>
      </c>
      <c r="I4820" s="229">
        <v>6.4099216710182774E-2</v>
      </c>
      <c r="J4820" s="73">
        <f t="shared" si="225"/>
        <v>1.2744899201904748E-3</v>
      </c>
      <c r="K4820" s="73">
        <f t="shared" si="226"/>
        <v>250.38129639432952</v>
      </c>
      <c r="L4820" s="3" t="e">
        <f t="shared" si="227"/>
        <v>#N/A</v>
      </c>
    </row>
    <row r="4821" spans="1:12" x14ac:dyDescent="0.25">
      <c r="A4821" s="43" t="s">
        <v>47</v>
      </c>
      <c r="B4821" s="43" t="s">
        <v>395</v>
      </c>
      <c r="C4821" s="43" t="s">
        <v>760</v>
      </c>
      <c r="D4821" s="43" t="s">
        <v>55</v>
      </c>
      <c r="E4821" s="43" t="s">
        <v>2537</v>
      </c>
      <c r="F4821" s="43" t="s">
        <v>4220</v>
      </c>
      <c r="G4821" s="43" t="s">
        <v>4654</v>
      </c>
      <c r="H4821" s="76">
        <v>4495</v>
      </c>
      <c r="I4821" s="229">
        <v>6.4100111234705229E-2</v>
      </c>
      <c r="J4821" s="73">
        <f t="shared" si="225"/>
        <v>1.2745077060940435E-3</v>
      </c>
      <c r="K4821" s="73">
        <f t="shared" si="226"/>
        <v>293.85891213889272</v>
      </c>
      <c r="L4821" s="3" t="e">
        <f t="shared" si="227"/>
        <v>#N/A</v>
      </c>
    </row>
    <row r="4822" spans="1:12" x14ac:dyDescent="0.25">
      <c r="A4822" s="43" t="s">
        <v>47</v>
      </c>
      <c r="B4822" s="43" t="s">
        <v>395</v>
      </c>
      <c r="C4822" s="43" t="s">
        <v>760</v>
      </c>
      <c r="D4822" s="43" t="s">
        <v>55</v>
      </c>
      <c r="E4822" s="43" t="s">
        <v>2537</v>
      </c>
      <c r="F4822" s="43" t="s">
        <v>4220</v>
      </c>
      <c r="G4822" s="43" t="s">
        <v>4654</v>
      </c>
      <c r="H4822" s="76">
        <v>1012</v>
      </c>
      <c r="I4822" s="229">
        <v>6.4100790513833994E-2</v>
      </c>
      <c r="J4822" s="73">
        <f t="shared" si="225"/>
        <v>1.2745212122560066E-3</v>
      </c>
      <c r="K4822" s="73">
        <f t="shared" si="226"/>
        <v>66.159815466803082</v>
      </c>
      <c r="L4822" s="3" t="e">
        <f t="shared" si="227"/>
        <v>#N/A</v>
      </c>
    </row>
    <row r="4823" spans="1:12" x14ac:dyDescent="0.25">
      <c r="A4823" s="43" t="s">
        <v>47</v>
      </c>
      <c r="B4823" s="43" t="s">
        <v>395</v>
      </c>
      <c r="C4823" s="43" t="s">
        <v>760</v>
      </c>
      <c r="D4823" s="43" t="s">
        <v>55</v>
      </c>
      <c r="E4823" s="43" t="s">
        <v>2537</v>
      </c>
      <c r="F4823" s="43" t="s">
        <v>4220</v>
      </c>
      <c r="G4823" s="43" t="s">
        <v>4654</v>
      </c>
      <c r="H4823" s="76">
        <v>944</v>
      </c>
      <c r="I4823" s="229">
        <v>6.4099576271186468E-2</v>
      </c>
      <c r="J4823" s="73">
        <f t="shared" si="225"/>
        <v>1.2744970693710485E-3</v>
      </c>
      <c r="K4823" s="73">
        <f t="shared" si="226"/>
        <v>61.713125233486295</v>
      </c>
      <c r="L4823" s="3" t="e">
        <f t="shared" si="227"/>
        <v>#N/A</v>
      </c>
    </row>
    <row r="4824" spans="1:12" x14ac:dyDescent="0.25">
      <c r="A4824" s="43" t="s">
        <v>47</v>
      </c>
      <c r="B4824" s="43" t="s">
        <v>395</v>
      </c>
      <c r="C4824" s="43" t="s">
        <v>760</v>
      </c>
      <c r="D4824" s="43" t="s">
        <v>55</v>
      </c>
      <c r="E4824" s="43" t="s">
        <v>2537</v>
      </c>
      <c r="F4824" s="43" t="s">
        <v>4220</v>
      </c>
      <c r="G4824" s="43" t="s">
        <v>4654</v>
      </c>
      <c r="H4824" s="76">
        <v>121</v>
      </c>
      <c r="I4824" s="229">
        <v>5.8925619834710743E-2</v>
      </c>
      <c r="J4824" s="73">
        <f t="shared" si="225"/>
        <v>1.1716228742680468E-3</v>
      </c>
      <c r="K4824" s="73">
        <f t="shared" si="226"/>
        <v>7.2717663677864337</v>
      </c>
      <c r="L4824" s="3" t="e">
        <f t="shared" si="227"/>
        <v>#N/A</v>
      </c>
    </row>
    <row r="4825" spans="1:12" x14ac:dyDescent="0.25">
      <c r="A4825" s="43" t="s">
        <v>47</v>
      </c>
      <c r="B4825" s="43" t="s">
        <v>395</v>
      </c>
      <c r="C4825" s="43" t="s">
        <v>760</v>
      </c>
      <c r="D4825" s="43" t="s">
        <v>55</v>
      </c>
      <c r="E4825" s="43" t="s">
        <v>2537</v>
      </c>
      <c r="F4825" s="43" t="s">
        <v>4220</v>
      </c>
      <c r="G4825" s="43" t="s">
        <v>4654</v>
      </c>
      <c r="H4825" s="76">
        <v>47</v>
      </c>
      <c r="I4825" s="229">
        <v>5.8936170212765961E-2</v>
      </c>
      <c r="J4825" s="73">
        <f t="shared" si="225"/>
        <v>1.1718326482898786E-3</v>
      </c>
      <c r="K4825" s="73">
        <f t="shared" si="226"/>
        <v>2.8250761344696245</v>
      </c>
      <c r="L4825" s="3" t="e">
        <f t="shared" si="227"/>
        <v>#N/A</v>
      </c>
    </row>
    <row r="4826" spans="1:12" x14ac:dyDescent="0.25">
      <c r="A4826" s="43" t="s">
        <v>47</v>
      </c>
      <c r="B4826" s="43" t="s">
        <v>395</v>
      </c>
      <c r="C4826" s="43" t="s">
        <v>760</v>
      </c>
      <c r="D4826" s="43" t="s">
        <v>55</v>
      </c>
      <c r="E4826" s="43" t="s">
        <v>2537</v>
      </c>
      <c r="F4826" s="43" t="s">
        <v>4220</v>
      </c>
      <c r="G4826" s="43" t="s">
        <v>4654</v>
      </c>
      <c r="H4826" s="76">
        <v>150</v>
      </c>
      <c r="I4826" s="229">
        <v>7.1933333333333321E-2</v>
      </c>
      <c r="J4826" s="73">
        <f t="shared" si="225"/>
        <v>1.4302562958537811E-3</v>
      </c>
      <c r="K4826" s="73">
        <f t="shared" si="226"/>
        <v>11.004538444378065</v>
      </c>
      <c r="L4826" s="3" t="e">
        <f t="shared" si="227"/>
        <v>#N/A</v>
      </c>
    </row>
    <row r="4827" spans="1:12" x14ac:dyDescent="0.25">
      <c r="A4827" s="43" t="s">
        <v>47</v>
      </c>
      <c r="B4827" s="43" t="s">
        <v>395</v>
      </c>
      <c r="C4827" s="43" t="s">
        <v>760</v>
      </c>
      <c r="D4827" s="43" t="s">
        <v>55</v>
      </c>
      <c r="E4827" s="43" t="s">
        <v>2537</v>
      </c>
      <c r="F4827" s="43" t="s">
        <v>4220</v>
      </c>
      <c r="G4827" s="43" t="s">
        <v>4654</v>
      </c>
      <c r="H4827" s="76">
        <v>275</v>
      </c>
      <c r="I4827" s="229">
        <v>5.8909090909090904E-2</v>
      </c>
      <c r="J4827" s="73">
        <f t="shared" si="225"/>
        <v>1.17129422830051E-3</v>
      </c>
      <c r="K4827" s="73">
        <f t="shared" si="226"/>
        <v>16.522105912782639</v>
      </c>
      <c r="L4827" s="3" t="e">
        <f t="shared" si="227"/>
        <v>#N/A</v>
      </c>
    </row>
    <row r="4828" spans="1:12" x14ac:dyDescent="0.25">
      <c r="A4828" s="43" t="s">
        <v>47</v>
      </c>
      <c r="B4828" s="43" t="s">
        <v>395</v>
      </c>
      <c r="C4828" s="43" t="s">
        <v>760</v>
      </c>
      <c r="D4828" s="43" t="s">
        <v>55</v>
      </c>
      <c r="E4828" s="43" t="s">
        <v>2538</v>
      </c>
      <c r="F4828" s="43" t="s">
        <v>395</v>
      </c>
      <c r="G4828" s="43" t="s">
        <v>4654</v>
      </c>
      <c r="H4828" s="76">
        <v>1967</v>
      </c>
      <c r="I4828" s="229">
        <v>6.4097610574478908E-2</v>
      </c>
      <c r="J4828" s="73">
        <f t="shared" si="225"/>
        <v>1.27445798526412E-3</v>
      </c>
      <c r="K4828" s="73">
        <f t="shared" si="226"/>
        <v>128.58685885701456</v>
      </c>
      <c r="L4828" s="3" t="e">
        <f t="shared" si="227"/>
        <v>#N/A</v>
      </c>
    </row>
    <row r="4829" spans="1:12" x14ac:dyDescent="0.25">
      <c r="A4829" s="43" t="s">
        <v>47</v>
      </c>
      <c r="B4829" s="43" t="s">
        <v>395</v>
      </c>
      <c r="C4829" s="43" t="s">
        <v>760</v>
      </c>
      <c r="D4829" s="43" t="s">
        <v>55</v>
      </c>
      <c r="E4829" s="43" t="s">
        <v>2538</v>
      </c>
      <c r="F4829" s="43" t="s">
        <v>395</v>
      </c>
      <c r="G4829" s="43" t="s">
        <v>4654</v>
      </c>
      <c r="H4829" s="76">
        <v>865</v>
      </c>
      <c r="I4829" s="229">
        <v>6.4104046242774562E-2</v>
      </c>
      <c r="J4829" s="73">
        <f t="shared" si="225"/>
        <v>1.274585946178363E-3</v>
      </c>
      <c r="K4829" s="73">
        <f t="shared" si="226"/>
        <v>56.55251684344428</v>
      </c>
      <c r="L4829" s="3" t="e">
        <f t="shared" si="227"/>
        <v>#N/A</v>
      </c>
    </row>
    <row r="4830" spans="1:12" x14ac:dyDescent="0.25">
      <c r="A4830" s="43" t="s">
        <v>47</v>
      </c>
      <c r="B4830" s="43" t="s">
        <v>395</v>
      </c>
      <c r="C4830" s="43" t="s">
        <v>760</v>
      </c>
      <c r="D4830" s="43" t="s">
        <v>55</v>
      </c>
      <c r="E4830" s="43" t="s">
        <v>2538</v>
      </c>
      <c r="F4830" s="43" t="s">
        <v>395</v>
      </c>
      <c r="G4830" s="43" t="s">
        <v>4654</v>
      </c>
      <c r="H4830" s="76">
        <v>310</v>
      </c>
      <c r="I4830" s="229">
        <v>6.1516129032258067E-2</v>
      </c>
      <c r="J4830" s="73">
        <f t="shared" si="225"/>
        <v>1.223130178567294E-3</v>
      </c>
      <c r="K4830" s="73">
        <f t="shared" si="226"/>
        <v>19.449170355355861</v>
      </c>
      <c r="L4830" s="3" t="e">
        <f t="shared" si="227"/>
        <v>#N/A</v>
      </c>
    </row>
    <row r="4831" spans="1:12" x14ac:dyDescent="0.25">
      <c r="A4831" s="43" t="s">
        <v>47</v>
      </c>
      <c r="B4831" s="43" t="s">
        <v>395</v>
      </c>
      <c r="C4831" s="43" t="s">
        <v>760</v>
      </c>
      <c r="D4831" s="43" t="s">
        <v>55</v>
      </c>
      <c r="E4831" s="43" t="s">
        <v>2538</v>
      </c>
      <c r="F4831" s="43" t="s">
        <v>395</v>
      </c>
      <c r="G4831" s="43" t="s">
        <v>4654</v>
      </c>
      <c r="H4831" s="76">
        <v>812</v>
      </c>
      <c r="I4831" s="229">
        <v>6.6699507389162555E-2</v>
      </c>
      <c r="J4831" s="73">
        <f t="shared" si="225"/>
        <v>1.3261917104776953E-3</v>
      </c>
      <c r="K4831" s="73">
        <f t="shared" si="226"/>
        <v>55.236867668907884</v>
      </c>
      <c r="L4831" s="3" t="e">
        <f t="shared" si="227"/>
        <v>#N/A</v>
      </c>
    </row>
    <row r="4832" spans="1:12" x14ac:dyDescent="0.25">
      <c r="A4832" s="43" t="s">
        <v>47</v>
      </c>
      <c r="B4832" s="43" t="s">
        <v>395</v>
      </c>
      <c r="C4832" s="43" t="s">
        <v>761</v>
      </c>
      <c r="D4832" s="43" t="s">
        <v>55</v>
      </c>
      <c r="E4832" s="43" t="s">
        <v>2539</v>
      </c>
      <c r="F4832" s="43" t="s">
        <v>4218</v>
      </c>
      <c r="G4832" s="43" t="s">
        <v>4654</v>
      </c>
      <c r="H4832" s="76">
        <v>540</v>
      </c>
      <c r="I4832" s="229">
        <v>0.154</v>
      </c>
      <c r="J4832" s="73">
        <f t="shared" si="225"/>
        <v>3.0619944795386793E-3</v>
      </c>
      <c r="K4832" s="73">
        <f t="shared" si="226"/>
        <v>84.813477018950877</v>
      </c>
      <c r="L4832" s="3" t="e">
        <f t="shared" si="227"/>
        <v>#N/A</v>
      </c>
    </row>
    <row r="4833" spans="1:12" x14ac:dyDescent="0.25">
      <c r="A4833" s="43" t="s">
        <v>47</v>
      </c>
      <c r="B4833" s="43" t="s">
        <v>395</v>
      </c>
      <c r="C4833" s="43" t="s">
        <v>761</v>
      </c>
      <c r="D4833" s="43" t="s">
        <v>55</v>
      </c>
      <c r="E4833" s="43" t="s">
        <v>2539</v>
      </c>
      <c r="F4833" s="43" t="s">
        <v>4218</v>
      </c>
      <c r="G4833" s="43" t="s">
        <v>4654</v>
      </c>
      <c r="H4833" s="76">
        <v>330</v>
      </c>
      <c r="I4833" s="229">
        <v>0.154</v>
      </c>
      <c r="J4833" s="73">
        <f t="shared" si="225"/>
        <v>3.0619944795386793E-3</v>
      </c>
      <c r="K4833" s="73">
        <f t="shared" si="226"/>
        <v>51.83045817824776</v>
      </c>
      <c r="L4833" s="3" t="e">
        <f t="shared" si="227"/>
        <v>#N/A</v>
      </c>
    </row>
    <row r="4834" spans="1:12" x14ac:dyDescent="0.25">
      <c r="A4834" s="43" t="s">
        <v>47</v>
      </c>
      <c r="B4834" s="43" t="s">
        <v>395</v>
      </c>
      <c r="C4834" s="43" t="s">
        <v>761</v>
      </c>
      <c r="D4834" s="43" t="s">
        <v>55</v>
      </c>
      <c r="E4834" s="43" t="s">
        <v>2539</v>
      </c>
      <c r="F4834" s="43" t="s">
        <v>4218</v>
      </c>
      <c r="G4834" s="43" t="s">
        <v>4654</v>
      </c>
      <c r="H4834" s="76">
        <v>8</v>
      </c>
      <c r="I4834" s="229">
        <v>0.13125000000000001</v>
      </c>
      <c r="J4834" s="73">
        <f t="shared" si="225"/>
        <v>2.6096543859704655E-3</v>
      </c>
      <c r="K4834" s="73">
        <f t="shared" si="226"/>
        <v>1.0708772350877638</v>
      </c>
      <c r="L4834" s="3" t="e">
        <f t="shared" si="227"/>
        <v>#N/A</v>
      </c>
    </row>
    <row r="4835" spans="1:12" x14ac:dyDescent="0.25">
      <c r="A4835" s="43" t="s">
        <v>47</v>
      </c>
      <c r="B4835" s="43" t="s">
        <v>395</v>
      </c>
      <c r="C4835" s="43" t="s">
        <v>761</v>
      </c>
      <c r="D4835" s="43" t="s">
        <v>55</v>
      </c>
      <c r="E4835" s="43" t="s">
        <v>2539</v>
      </c>
      <c r="F4835" s="43" t="s">
        <v>4218</v>
      </c>
      <c r="G4835" s="43" t="s">
        <v>4654</v>
      </c>
      <c r="H4835" s="76">
        <v>180</v>
      </c>
      <c r="I4835" s="229">
        <v>0.15972222222222221</v>
      </c>
      <c r="J4835" s="73">
        <f t="shared" si="225"/>
        <v>3.1757698876889256E-3</v>
      </c>
      <c r="K4835" s="73">
        <f t="shared" si="226"/>
        <v>29.321638579784004</v>
      </c>
      <c r="L4835" s="3" t="e">
        <f t="shared" si="227"/>
        <v>#N/A</v>
      </c>
    </row>
    <row r="4836" spans="1:12" x14ac:dyDescent="0.25">
      <c r="A4836" s="43" t="s">
        <v>47</v>
      </c>
      <c r="B4836" s="43" t="s">
        <v>395</v>
      </c>
      <c r="C4836" s="43" t="s">
        <v>761</v>
      </c>
      <c r="D4836" s="43" t="s">
        <v>55</v>
      </c>
      <c r="E4836" s="43" t="s">
        <v>2539</v>
      </c>
      <c r="F4836" s="43" t="s">
        <v>4218</v>
      </c>
      <c r="G4836" s="43" t="s">
        <v>4654</v>
      </c>
      <c r="H4836" s="76">
        <v>4540</v>
      </c>
      <c r="I4836" s="229">
        <v>0.1255</v>
      </c>
      <c r="J4836" s="73">
        <f t="shared" si="225"/>
        <v>2.4953266700136639E-3</v>
      </c>
      <c r="K4836" s="73">
        <f t="shared" si="226"/>
        <v>581.09878308186205</v>
      </c>
      <c r="L4836" s="3" t="e">
        <f t="shared" si="227"/>
        <v>#N/A</v>
      </c>
    </row>
    <row r="4837" spans="1:12" x14ac:dyDescent="0.25">
      <c r="A4837" s="43" t="s">
        <v>47</v>
      </c>
      <c r="B4837" s="43" t="s">
        <v>395</v>
      </c>
      <c r="C4837" s="43" t="s">
        <v>761</v>
      </c>
      <c r="D4837" s="43" t="s">
        <v>55</v>
      </c>
      <c r="E4837" s="43" t="s">
        <v>2539</v>
      </c>
      <c r="F4837" s="43" t="s">
        <v>4218</v>
      </c>
      <c r="G4837" s="43" t="s">
        <v>4654</v>
      </c>
      <c r="H4837" s="76">
        <v>10119</v>
      </c>
      <c r="I4837" s="229">
        <v>0.13119972329281551</v>
      </c>
      <c r="J4837" s="73">
        <f t="shared" si="225"/>
        <v>2.6086547301272947E-3</v>
      </c>
      <c r="K4837" s="73">
        <f t="shared" si="226"/>
        <v>1354.0069772141585</v>
      </c>
      <c r="L4837" s="3" t="e">
        <f t="shared" si="227"/>
        <v>#N/A</v>
      </c>
    </row>
    <row r="4838" spans="1:12" x14ac:dyDescent="0.25">
      <c r="A4838" s="43" t="s">
        <v>47</v>
      </c>
      <c r="B4838" s="43" t="s">
        <v>395</v>
      </c>
      <c r="C4838" s="43" t="s">
        <v>761</v>
      </c>
      <c r="D4838" s="43" t="s">
        <v>55</v>
      </c>
      <c r="E4838" s="43" t="s">
        <v>2539</v>
      </c>
      <c r="F4838" s="43" t="s">
        <v>4218</v>
      </c>
      <c r="G4838" s="43" t="s">
        <v>4654</v>
      </c>
      <c r="H4838" s="76">
        <v>12326</v>
      </c>
      <c r="I4838" s="229">
        <v>0.12549975661203958</v>
      </c>
      <c r="J4838" s="73">
        <f t="shared" si="225"/>
        <v>2.4953218307111236E-3</v>
      </c>
      <c r="K4838" s="73">
        <f t="shared" si="226"/>
        <v>1577.6673368853453</v>
      </c>
      <c r="L4838" s="3" t="e">
        <f t="shared" si="227"/>
        <v>#N/A</v>
      </c>
    </row>
    <row r="4839" spans="1:12" x14ac:dyDescent="0.25">
      <c r="A4839" s="43" t="s">
        <v>47</v>
      </c>
      <c r="B4839" s="43" t="s">
        <v>395</v>
      </c>
      <c r="C4839" s="43" t="s">
        <v>761</v>
      </c>
      <c r="D4839" s="43" t="s">
        <v>55</v>
      </c>
      <c r="E4839" s="43" t="s">
        <v>2539</v>
      </c>
      <c r="F4839" s="43" t="s">
        <v>4218</v>
      </c>
      <c r="G4839" s="43" t="s">
        <v>4654</v>
      </c>
      <c r="H4839" s="76">
        <v>1077</v>
      </c>
      <c r="I4839" s="229">
        <v>0.12549675023212631</v>
      </c>
      <c r="J4839" s="73">
        <f t="shared" si="225"/>
        <v>2.4952620546156833E-3</v>
      </c>
      <c r="K4839" s="73">
        <f t="shared" si="226"/>
        <v>137.84739723282112</v>
      </c>
      <c r="L4839" s="3" t="e">
        <f t="shared" si="227"/>
        <v>#N/A</v>
      </c>
    </row>
    <row r="4840" spans="1:12" x14ac:dyDescent="0.25">
      <c r="A4840" s="43" t="s">
        <v>47</v>
      </c>
      <c r="B4840" s="43" t="s">
        <v>395</v>
      </c>
      <c r="C4840" s="43" t="s">
        <v>761</v>
      </c>
      <c r="D4840" s="43" t="s">
        <v>55</v>
      </c>
      <c r="E4840" s="43" t="s">
        <v>2539</v>
      </c>
      <c r="F4840" s="43" t="s">
        <v>4218</v>
      </c>
      <c r="G4840" s="43" t="s">
        <v>4654</v>
      </c>
      <c r="H4840" s="76">
        <v>1415</v>
      </c>
      <c r="I4840" s="229">
        <v>0.12549823321554771</v>
      </c>
      <c r="J4840" s="73">
        <f t="shared" si="225"/>
        <v>2.4952915408952259E-3</v>
      </c>
      <c r="K4840" s="73">
        <f t="shared" si="226"/>
        <v>181.11083753036675</v>
      </c>
      <c r="L4840" s="3" t="e">
        <f t="shared" si="227"/>
        <v>#N/A</v>
      </c>
    </row>
    <row r="4841" spans="1:12" x14ac:dyDescent="0.25">
      <c r="A4841" s="43" t="s">
        <v>47</v>
      </c>
      <c r="B4841" s="43" t="s">
        <v>395</v>
      </c>
      <c r="C4841" s="43" t="s">
        <v>761</v>
      </c>
      <c r="D4841" s="43" t="s">
        <v>55</v>
      </c>
      <c r="E4841" s="43" t="s">
        <v>2539</v>
      </c>
      <c r="F4841" s="43" t="s">
        <v>4218</v>
      </c>
      <c r="G4841" s="43" t="s">
        <v>4654</v>
      </c>
      <c r="H4841" s="76">
        <v>865</v>
      </c>
      <c r="I4841" s="229">
        <v>0.15399999999999997</v>
      </c>
      <c r="J4841" s="73">
        <f t="shared" si="225"/>
        <v>3.0619944795386785E-3</v>
      </c>
      <c r="K4841" s="73">
        <f t="shared" si="226"/>
        <v>135.85862522480093</v>
      </c>
      <c r="L4841" s="3" t="e">
        <f t="shared" si="227"/>
        <v>#N/A</v>
      </c>
    </row>
    <row r="4842" spans="1:12" x14ac:dyDescent="0.25">
      <c r="A4842" s="43" t="s">
        <v>47</v>
      </c>
      <c r="B4842" s="43" t="s">
        <v>395</v>
      </c>
      <c r="C4842" s="43" t="s">
        <v>761</v>
      </c>
      <c r="D4842" s="43" t="s">
        <v>55</v>
      </c>
      <c r="E4842" s="43" t="s">
        <v>2539</v>
      </c>
      <c r="F4842" s="43" t="s">
        <v>4218</v>
      </c>
      <c r="G4842" s="43" t="s">
        <v>4654</v>
      </c>
      <c r="H4842" s="76">
        <v>340</v>
      </c>
      <c r="I4842" s="229">
        <v>0.154</v>
      </c>
      <c r="J4842" s="73">
        <f t="shared" si="225"/>
        <v>3.0619944795386793E-3</v>
      </c>
      <c r="K4842" s="73">
        <f t="shared" si="226"/>
        <v>53.401078123043149</v>
      </c>
      <c r="L4842" s="3" t="e">
        <f t="shared" si="227"/>
        <v>#N/A</v>
      </c>
    </row>
    <row r="4843" spans="1:12" x14ac:dyDescent="0.25">
      <c r="A4843" s="43" t="s">
        <v>47</v>
      </c>
      <c r="B4843" s="43" t="s">
        <v>395</v>
      </c>
      <c r="C4843" s="43" t="s">
        <v>761</v>
      </c>
      <c r="D4843" s="43" t="s">
        <v>55</v>
      </c>
      <c r="E4843" s="43" t="s">
        <v>2539</v>
      </c>
      <c r="F4843" s="43" t="s">
        <v>4218</v>
      </c>
      <c r="G4843" s="43" t="s">
        <v>4654</v>
      </c>
      <c r="H4843" s="76">
        <v>550</v>
      </c>
      <c r="I4843" s="229">
        <v>0.154</v>
      </c>
      <c r="J4843" s="73">
        <f t="shared" si="225"/>
        <v>3.0619944795386793E-3</v>
      </c>
      <c r="K4843" s="73">
        <f t="shared" si="226"/>
        <v>86.384096963746273</v>
      </c>
      <c r="L4843" s="3" t="e">
        <f t="shared" si="227"/>
        <v>#N/A</v>
      </c>
    </row>
    <row r="4844" spans="1:12" x14ac:dyDescent="0.25">
      <c r="A4844" s="43" t="s">
        <v>47</v>
      </c>
      <c r="B4844" s="43" t="s">
        <v>395</v>
      </c>
      <c r="C4844" s="43" t="s">
        <v>761</v>
      </c>
      <c r="D4844" s="43" t="s">
        <v>55</v>
      </c>
      <c r="E4844" s="43" t="s">
        <v>2539</v>
      </c>
      <c r="F4844" s="43" t="s">
        <v>4218</v>
      </c>
      <c r="G4844" s="43" t="s">
        <v>4654</v>
      </c>
      <c r="H4844" s="76">
        <v>404</v>
      </c>
      <c r="I4844" s="229">
        <v>0.15400990099009901</v>
      </c>
      <c r="J4844" s="73">
        <f t="shared" si="225"/>
        <v>3.0621913417271541E-3</v>
      </c>
      <c r="K4844" s="73">
        <f t="shared" si="226"/>
        <v>63.457125302057776</v>
      </c>
      <c r="L4844" s="3" t="e">
        <f t="shared" si="227"/>
        <v>#N/A</v>
      </c>
    </row>
    <row r="4845" spans="1:12" x14ac:dyDescent="0.25">
      <c r="A4845" s="43" t="s">
        <v>47</v>
      </c>
      <c r="B4845" s="43" t="s">
        <v>395</v>
      </c>
      <c r="C4845" s="43" t="s">
        <v>761</v>
      </c>
      <c r="D4845" s="43" t="s">
        <v>55</v>
      </c>
      <c r="E4845" s="43" t="s">
        <v>2539</v>
      </c>
      <c r="F4845" s="43" t="s">
        <v>4218</v>
      </c>
      <c r="G4845" s="43" t="s">
        <v>4654</v>
      </c>
      <c r="H4845" s="76">
        <v>272</v>
      </c>
      <c r="I4845" s="229">
        <v>0.12551470588235294</v>
      </c>
      <c r="J4845" s="73">
        <f t="shared" si="225"/>
        <v>2.495619068264193E-3</v>
      </c>
      <c r="K4845" s="73">
        <f t="shared" si="226"/>
        <v>34.818808386567866</v>
      </c>
      <c r="L4845" s="3" t="e">
        <f t="shared" si="227"/>
        <v>#N/A</v>
      </c>
    </row>
    <row r="4846" spans="1:12" x14ac:dyDescent="0.25">
      <c r="A4846" s="43" t="s">
        <v>47</v>
      </c>
      <c r="B4846" s="43" t="s">
        <v>395</v>
      </c>
      <c r="C4846" s="43" t="s">
        <v>761</v>
      </c>
      <c r="D4846" s="43" t="s">
        <v>55</v>
      </c>
      <c r="E4846" s="43" t="s">
        <v>2539</v>
      </c>
      <c r="F4846" s="43" t="s">
        <v>4218</v>
      </c>
      <c r="G4846" s="43" t="s">
        <v>4654</v>
      </c>
      <c r="H4846" s="76">
        <v>150</v>
      </c>
      <c r="I4846" s="229">
        <v>0.15973333333333334</v>
      </c>
      <c r="J4846" s="73">
        <f t="shared" si="225"/>
        <v>3.1759908108115477E-3</v>
      </c>
      <c r="K4846" s="73">
        <f t="shared" si="226"/>
        <v>24.436398621621734</v>
      </c>
      <c r="L4846" s="3" t="e">
        <f t="shared" si="227"/>
        <v>#N/A</v>
      </c>
    </row>
    <row r="4847" spans="1:12" x14ac:dyDescent="0.25">
      <c r="A4847" s="43" t="s">
        <v>47</v>
      </c>
      <c r="B4847" s="43" t="s">
        <v>395</v>
      </c>
      <c r="C4847" s="43" t="s">
        <v>761</v>
      </c>
      <c r="D4847" s="43" t="s">
        <v>55</v>
      </c>
      <c r="E4847" s="43" t="s">
        <v>2539</v>
      </c>
      <c r="F4847" s="43" t="s">
        <v>4218</v>
      </c>
      <c r="G4847" s="43" t="s">
        <v>4654</v>
      </c>
      <c r="H4847" s="76">
        <v>2554</v>
      </c>
      <c r="I4847" s="229">
        <v>0.12549725920125293</v>
      </c>
      <c r="J4847" s="73">
        <f t="shared" si="225"/>
        <v>2.4952721744900728E-3</v>
      </c>
      <c r="K4847" s="73">
        <f t="shared" si="226"/>
        <v>326.89292513364768</v>
      </c>
      <c r="L4847" s="3" t="e">
        <f t="shared" si="227"/>
        <v>#N/A</v>
      </c>
    </row>
    <row r="4848" spans="1:12" x14ac:dyDescent="0.25">
      <c r="A4848" s="43" t="s">
        <v>47</v>
      </c>
      <c r="B4848" s="43" t="s">
        <v>395</v>
      </c>
      <c r="C4848" s="43" t="s">
        <v>761</v>
      </c>
      <c r="D4848" s="43" t="s">
        <v>55</v>
      </c>
      <c r="E4848" s="43" t="s">
        <v>2539</v>
      </c>
      <c r="F4848" s="43" t="s">
        <v>4218</v>
      </c>
      <c r="G4848" s="43" t="s">
        <v>4654</v>
      </c>
      <c r="H4848" s="76">
        <v>2100</v>
      </c>
      <c r="I4848" s="229">
        <v>0.1255</v>
      </c>
      <c r="J4848" s="73">
        <f t="shared" si="225"/>
        <v>2.4953266700136639E-3</v>
      </c>
      <c r="K4848" s="73">
        <f t="shared" si="226"/>
        <v>268.79018600702869</v>
      </c>
      <c r="L4848" s="3" t="e">
        <f t="shared" si="227"/>
        <v>#N/A</v>
      </c>
    </row>
    <row r="4849" spans="1:12" x14ac:dyDescent="0.25">
      <c r="A4849" s="43" t="s">
        <v>47</v>
      </c>
      <c r="B4849" s="43" t="s">
        <v>395</v>
      </c>
      <c r="C4849" s="43" t="s">
        <v>761</v>
      </c>
      <c r="D4849" s="43" t="s">
        <v>55</v>
      </c>
      <c r="E4849" s="43" t="s">
        <v>2539</v>
      </c>
      <c r="F4849" s="43" t="s">
        <v>4218</v>
      </c>
      <c r="G4849" s="43" t="s">
        <v>4654</v>
      </c>
      <c r="H4849" s="76">
        <v>1200</v>
      </c>
      <c r="I4849" s="229">
        <v>0.13120000000000001</v>
      </c>
      <c r="J4849" s="73">
        <f t="shared" si="225"/>
        <v>2.6086602319186671E-3</v>
      </c>
      <c r="K4849" s="73">
        <f t="shared" si="226"/>
        <v>160.57039227830242</v>
      </c>
      <c r="L4849" s="3" t="e">
        <f t="shared" si="227"/>
        <v>#N/A</v>
      </c>
    </row>
    <row r="4850" spans="1:12" x14ac:dyDescent="0.25">
      <c r="A4850" s="43" t="s">
        <v>47</v>
      </c>
      <c r="B4850" s="43" t="s">
        <v>395</v>
      </c>
      <c r="C4850" s="43" t="s">
        <v>761</v>
      </c>
      <c r="D4850" s="43" t="s">
        <v>55</v>
      </c>
      <c r="E4850" s="43" t="s">
        <v>2539</v>
      </c>
      <c r="F4850" s="43" t="s">
        <v>4218</v>
      </c>
      <c r="G4850" s="43" t="s">
        <v>4654</v>
      </c>
      <c r="H4850" s="76">
        <v>12</v>
      </c>
      <c r="I4850" s="229">
        <v>0.13083333333333333</v>
      </c>
      <c r="J4850" s="73">
        <f t="shared" si="225"/>
        <v>2.6013697688721461E-3</v>
      </c>
      <c r="K4850" s="73">
        <f t="shared" si="226"/>
        <v>1.6012164372264657</v>
      </c>
      <c r="L4850" s="3" t="e">
        <f t="shared" si="227"/>
        <v>#N/A</v>
      </c>
    </row>
    <row r="4851" spans="1:12" x14ac:dyDescent="0.25">
      <c r="A4851" s="43" t="s">
        <v>47</v>
      </c>
      <c r="B4851" s="43" t="s">
        <v>395</v>
      </c>
      <c r="C4851" s="43" t="s">
        <v>761</v>
      </c>
      <c r="D4851" s="43" t="s">
        <v>55</v>
      </c>
      <c r="E4851" s="43" t="s">
        <v>2539</v>
      </c>
      <c r="F4851" s="43" t="s">
        <v>4218</v>
      </c>
      <c r="G4851" s="43" t="s">
        <v>4654</v>
      </c>
      <c r="H4851" s="76">
        <v>193</v>
      </c>
      <c r="I4851" s="229">
        <v>0.13119170984455955</v>
      </c>
      <c r="J4851" s="73">
        <f t="shared" si="225"/>
        <v>2.6084953980862438E-3</v>
      </c>
      <c r="K4851" s="73">
        <f t="shared" si="226"/>
        <v>25.82343961183064</v>
      </c>
      <c r="L4851" s="3" t="e">
        <f t="shared" si="227"/>
        <v>#N/A</v>
      </c>
    </row>
    <row r="4852" spans="1:12" x14ac:dyDescent="0.25">
      <c r="A4852" s="43" t="s">
        <v>47</v>
      </c>
      <c r="B4852" s="43" t="s">
        <v>395</v>
      </c>
      <c r="C4852" s="43" t="s">
        <v>761</v>
      </c>
      <c r="D4852" s="43" t="s">
        <v>55</v>
      </c>
      <c r="E4852" s="43" t="s">
        <v>2539</v>
      </c>
      <c r="F4852" s="43" t="s">
        <v>4218</v>
      </c>
      <c r="G4852" s="43" t="s">
        <v>4654</v>
      </c>
      <c r="H4852" s="76">
        <v>56</v>
      </c>
      <c r="I4852" s="229">
        <v>0.12553571428571381</v>
      </c>
      <c r="J4852" s="73">
        <f t="shared" si="225"/>
        <v>2.4960367800506531E-3</v>
      </c>
      <c r="K4852" s="73">
        <f t="shared" si="226"/>
        <v>7.1697780596828089</v>
      </c>
      <c r="L4852" s="3" t="e">
        <f t="shared" si="227"/>
        <v>#N/A</v>
      </c>
    </row>
    <row r="4853" spans="1:12" x14ac:dyDescent="0.25">
      <c r="A4853" s="43" t="s">
        <v>47</v>
      </c>
      <c r="B4853" s="43" t="s">
        <v>395</v>
      </c>
      <c r="C4853" s="43" t="s">
        <v>761</v>
      </c>
      <c r="D4853" s="43" t="s">
        <v>55</v>
      </c>
      <c r="E4853" s="43" t="s">
        <v>2539</v>
      </c>
      <c r="F4853" s="43" t="s">
        <v>4218</v>
      </c>
      <c r="G4853" s="43" t="s">
        <v>4654</v>
      </c>
      <c r="H4853" s="76">
        <v>25</v>
      </c>
      <c r="I4853" s="229">
        <v>0.12560000000000002</v>
      </c>
      <c r="J4853" s="73">
        <f t="shared" si="225"/>
        <v>2.4973149781172608E-3</v>
      </c>
      <c r="K4853" s="73">
        <f t="shared" si="226"/>
        <v>3.2024328744529318</v>
      </c>
      <c r="L4853" s="3" t="e">
        <f t="shared" si="227"/>
        <v>#N/A</v>
      </c>
    </row>
    <row r="4854" spans="1:12" x14ac:dyDescent="0.25">
      <c r="A4854" s="43" t="s">
        <v>47</v>
      </c>
      <c r="B4854" s="43" t="s">
        <v>395</v>
      </c>
      <c r="C4854" s="43" t="s">
        <v>761</v>
      </c>
      <c r="D4854" s="43" t="s">
        <v>55</v>
      </c>
      <c r="E4854" s="43" t="s">
        <v>2539</v>
      </c>
      <c r="F4854" s="43" t="s">
        <v>4218</v>
      </c>
      <c r="G4854" s="43" t="s">
        <v>4654</v>
      </c>
      <c r="H4854" s="76">
        <v>400</v>
      </c>
      <c r="I4854" s="229">
        <v>0.1198</v>
      </c>
      <c r="J4854" s="73">
        <f t="shared" si="225"/>
        <v>2.3819931081086611E-3</v>
      </c>
      <c r="K4854" s="73">
        <f t="shared" si="226"/>
        <v>48.872797243243468</v>
      </c>
      <c r="L4854" s="3" t="e">
        <f t="shared" si="227"/>
        <v>#N/A</v>
      </c>
    </row>
    <row r="4855" spans="1:12" x14ac:dyDescent="0.25">
      <c r="A4855" s="43" t="s">
        <v>47</v>
      </c>
      <c r="B4855" s="43" t="s">
        <v>395</v>
      </c>
      <c r="C4855" s="43" t="s">
        <v>761</v>
      </c>
      <c r="D4855" s="43" t="s">
        <v>55</v>
      </c>
      <c r="E4855" s="43" t="s">
        <v>2539</v>
      </c>
      <c r="F4855" s="43" t="s">
        <v>4218</v>
      </c>
      <c r="G4855" s="43" t="s">
        <v>4654</v>
      </c>
      <c r="H4855" s="76">
        <v>6195</v>
      </c>
      <c r="I4855" s="229">
        <v>0.13119935431799837</v>
      </c>
      <c r="J4855" s="73">
        <f t="shared" si="225"/>
        <v>2.6086473937711051E-3</v>
      </c>
      <c r="K4855" s="73">
        <f t="shared" si="226"/>
        <v>828.94057060441196</v>
      </c>
      <c r="L4855" s="3" t="e">
        <f t="shared" si="227"/>
        <v>#N/A</v>
      </c>
    </row>
    <row r="4856" spans="1:12" x14ac:dyDescent="0.25">
      <c r="A4856" s="43" t="s">
        <v>47</v>
      </c>
      <c r="B4856" s="43" t="s">
        <v>395</v>
      </c>
      <c r="C4856" s="43" t="s">
        <v>761</v>
      </c>
      <c r="D4856" s="43" t="s">
        <v>55</v>
      </c>
      <c r="E4856" s="43" t="s">
        <v>2539</v>
      </c>
      <c r="F4856" s="43" t="s">
        <v>4218</v>
      </c>
      <c r="G4856" s="43" t="s">
        <v>4654</v>
      </c>
      <c r="H4856" s="76">
        <v>43</v>
      </c>
      <c r="I4856" s="229">
        <v>0.12558139534883669</v>
      </c>
      <c r="J4856" s="73">
        <f t="shared" si="225"/>
        <v>2.4969450603305348E-3</v>
      </c>
      <c r="K4856" s="73">
        <f t="shared" si="226"/>
        <v>5.5073686375941913</v>
      </c>
      <c r="L4856" s="3" t="e">
        <f t="shared" si="227"/>
        <v>#N/A</v>
      </c>
    </row>
    <row r="4857" spans="1:12" x14ac:dyDescent="0.25">
      <c r="A4857" s="43" t="s">
        <v>47</v>
      </c>
      <c r="B4857" s="43" t="s">
        <v>395</v>
      </c>
      <c r="C4857" s="43" t="s">
        <v>761</v>
      </c>
      <c r="D4857" s="43" t="s">
        <v>55</v>
      </c>
      <c r="E4857" s="43" t="s">
        <v>2539</v>
      </c>
      <c r="F4857" s="43" t="s">
        <v>4218</v>
      </c>
      <c r="G4857" s="43" t="s">
        <v>4654</v>
      </c>
      <c r="H4857" s="76">
        <v>5479</v>
      </c>
      <c r="I4857" s="229">
        <v>0.13120094907829893</v>
      </c>
      <c r="J4857" s="73">
        <f t="shared" si="225"/>
        <v>2.608679102519394E-3</v>
      </c>
      <c r="K4857" s="73">
        <f t="shared" si="226"/>
        <v>733.14295280270358</v>
      </c>
      <c r="L4857" s="3" t="e">
        <f t="shared" si="227"/>
        <v>#N/A</v>
      </c>
    </row>
    <row r="4858" spans="1:12" x14ac:dyDescent="0.25">
      <c r="A4858" s="43" t="s">
        <v>47</v>
      </c>
      <c r="B4858" s="43" t="s">
        <v>395</v>
      </c>
      <c r="C4858" s="43" t="s">
        <v>761</v>
      </c>
      <c r="D4858" s="43" t="s">
        <v>55</v>
      </c>
      <c r="E4858" s="43" t="s">
        <v>2539</v>
      </c>
      <c r="F4858" s="43" t="s">
        <v>4218</v>
      </c>
      <c r="G4858" s="43" t="s">
        <v>4654</v>
      </c>
      <c r="H4858" s="76">
        <v>453</v>
      </c>
      <c r="I4858" s="229">
        <v>0.14830022075055185</v>
      </c>
      <c r="J4858" s="73">
        <f t="shared" si="225"/>
        <v>2.9486653068347872E-3</v>
      </c>
      <c r="K4858" s="73">
        <f t="shared" si="226"/>
        <v>68.515745383996148</v>
      </c>
      <c r="L4858" s="3" t="e">
        <f t="shared" si="227"/>
        <v>#N/A</v>
      </c>
    </row>
    <row r="4859" spans="1:12" x14ac:dyDescent="0.25">
      <c r="A4859" s="43" t="s">
        <v>47</v>
      </c>
      <c r="B4859" s="43" t="s">
        <v>395</v>
      </c>
      <c r="C4859" s="43" t="s">
        <v>761</v>
      </c>
      <c r="D4859" s="43" t="s">
        <v>55</v>
      </c>
      <c r="E4859" s="43" t="s">
        <v>2539</v>
      </c>
      <c r="F4859" s="43" t="s">
        <v>4218</v>
      </c>
      <c r="G4859" s="43" t="s">
        <v>4654</v>
      </c>
      <c r="H4859" s="76">
        <v>921</v>
      </c>
      <c r="I4859" s="229">
        <v>0.12551574375678612</v>
      </c>
      <c r="J4859" s="73">
        <f t="shared" si="225"/>
        <v>2.4956397044056527E-3</v>
      </c>
      <c r="K4859" s="73">
        <f t="shared" si="226"/>
        <v>117.89848416775763</v>
      </c>
      <c r="L4859" s="3" t="e">
        <f t="shared" si="227"/>
        <v>#N/A</v>
      </c>
    </row>
    <row r="4860" spans="1:12" x14ac:dyDescent="0.25">
      <c r="A4860" s="43" t="s">
        <v>47</v>
      </c>
      <c r="B4860" s="43" t="s">
        <v>395</v>
      </c>
      <c r="C4860" s="43" t="s">
        <v>761</v>
      </c>
      <c r="D4860" s="43" t="s">
        <v>55</v>
      </c>
      <c r="E4860" s="43" t="s">
        <v>2539</v>
      </c>
      <c r="F4860" s="43" t="s">
        <v>4218</v>
      </c>
      <c r="G4860" s="43" t="s">
        <v>4654</v>
      </c>
      <c r="H4860" s="76">
        <v>729</v>
      </c>
      <c r="I4860" s="229">
        <v>0.12550068587105623</v>
      </c>
      <c r="J4860" s="73">
        <f t="shared" si="225"/>
        <v>2.495340307243455E-3</v>
      </c>
      <c r="K4860" s="73">
        <f t="shared" si="226"/>
        <v>93.309103083980474</v>
      </c>
      <c r="L4860" s="3" t="e">
        <f t="shared" si="227"/>
        <v>#N/A</v>
      </c>
    </row>
    <row r="4861" spans="1:12" x14ac:dyDescent="0.25">
      <c r="A4861" s="43" t="s">
        <v>47</v>
      </c>
      <c r="B4861" s="43" t="s">
        <v>395</v>
      </c>
      <c r="C4861" s="43" t="s">
        <v>761</v>
      </c>
      <c r="D4861" s="43" t="s">
        <v>55</v>
      </c>
      <c r="E4861" s="43" t="s">
        <v>2539</v>
      </c>
      <c r="F4861" s="43" t="s">
        <v>4218</v>
      </c>
      <c r="G4861" s="43" t="s">
        <v>4654</v>
      </c>
      <c r="H4861" s="76">
        <v>385</v>
      </c>
      <c r="I4861" s="229">
        <v>0.13119480519480517</v>
      </c>
      <c r="J4861" s="73">
        <f t="shared" si="225"/>
        <v>2.6085569431860121E-3</v>
      </c>
      <c r="K4861" s="73">
        <f t="shared" si="226"/>
        <v>51.514294423126607</v>
      </c>
      <c r="L4861" s="3" t="e">
        <f t="shared" si="227"/>
        <v>#N/A</v>
      </c>
    </row>
    <row r="4862" spans="1:12" x14ac:dyDescent="0.25">
      <c r="A4862" s="43" t="s">
        <v>47</v>
      </c>
      <c r="B4862" s="43" t="s">
        <v>395</v>
      </c>
      <c r="C4862" s="43" t="s">
        <v>761</v>
      </c>
      <c r="D4862" s="43" t="s">
        <v>55</v>
      </c>
      <c r="E4862" s="43" t="s">
        <v>2539</v>
      </c>
      <c r="F4862" s="43" t="s">
        <v>4218</v>
      </c>
      <c r="G4862" s="43" t="s">
        <v>4654</v>
      </c>
      <c r="H4862" s="76">
        <v>273</v>
      </c>
      <c r="I4862" s="229">
        <v>0.11981684981684981</v>
      </c>
      <c r="J4862" s="73">
        <f t="shared" si="225"/>
        <v>2.3823281343825268E-3</v>
      </c>
      <c r="K4862" s="73">
        <f t="shared" si="226"/>
        <v>33.36037558068643</v>
      </c>
      <c r="L4862" s="3" t="e">
        <f t="shared" si="227"/>
        <v>#N/A</v>
      </c>
    </row>
    <row r="4863" spans="1:12" x14ac:dyDescent="0.25">
      <c r="A4863" s="43" t="s">
        <v>47</v>
      </c>
      <c r="B4863" s="43" t="s">
        <v>395</v>
      </c>
      <c r="C4863" s="43" t="s">
        <v>761</v>
      </c>
      <c r="D4863" s="43" t="s">
        <v>55</v>
      </c>
      <c r="E4863" s="43" t="s">
        <v>2539</v>
      </c>
      <c r="F4863" s="43" t="s">
        <v>4218</v>
      </c>
      <c r="G4863" s="43" t="s">
        <v>4654</v>
      </c>
      <c r="H4863" s="76">
        <v>400</v>
      </c>
      <c r="I4863" s="229">
        <v>0.1198</v>
      </c>
      <c r="J4863" s="73">
        <f t="shared" si="225"/>
        <v>2.3819931081086611E-3</v>
      </c>
      <c r="K4863" s="73">
        <f t="shared" si="226"/>
        <v>48.872797243243468</v>
      </c>
      <c r="L4863" s="3" t="e">
        <f t="shared" si="227"/>
        <v>#N/A</v>
      </c>
    </row>
    <row r="4864" spans="1:12" x14ac:dyDescent="0.25">
      <c r="A4864" s="43" t="s">
        <v>47</v>
      </c>
      <c r="B4864" s="43" t="s">
        <v>395</v>
      </c>
      <c r="C4864" s="43" t="s">
        <v>761</v>
      </c>
      <c r="D4864" s="43" t="s">
        <v>55</v>
      </c>
      <c r="E4864" s="43" t="s">
        <v>2539</v>
      </c>
      <c r="F4864" s="43" t="s">
        <v>4218</v>
      </c>
      <c r="G4864" s="43" t="s">
        <v>4654</v>
      </c>
      <c r="H4864" s="76">
        <v>78</v>
      </c>
      <c r="I4864" s="229">
        <v>0.11974358974358974</v>
      </c>
      <c r="J4864" s="73">
        <f t="shared" si="225"/>
        <v>2.380871498409196E-3</v>
      </c>
      <c r="K4864" s="73">
        <f t="shared" si="226"/>
        <v>9.5257079768759176</v>
      </c>
      <c r="L4864" s="3" t="e">
        <f t="shared" si="227"/>
        <v>#N/A</v>
      </c>
    </row>
    <row r="4865" spans="1:12" x14ac:dyDescent="0.25">
      <c r="A4865" s="43" t="s">
        <v>47</v>
      </c>
      <c r="B4865" s="43" t="s">
        <v>395</v>
      </c>
      <c r="C4865" s="43" t="s">
        <v>761</v>
      </c>
      <c r="D4865" s="43" t="s">
        <v>55</v>
      </c>
      <c r="E4865" s="43" t="s">
        <v>2539</v>
      </c>
      <c r="F4865" s="43" t="s">
        <v>4218</v>
      </c>
      <c r="G4865" s="43" t="s">
        <v>4654</v>
      </c>
      <c r="H4865" s="76">
        <v>720</v>
      </c>
      <c r="I4865" s="229">
        <v>0.1255</v>
      </c>
      <c r="J4865" s="73">
        <f t="shared" si="225"/>
        <v>2.4953266700136639E-3</v>
      </c>
      <c r="K4865" s="73">
        <f t="shared" si="226"/>
        <v>92.156635202409845</v>
      </c>
      <c r="L4865" s="3" t="e">
        <f t="shared" si="227"/>
        <v>#N/A</v>
      </c>
    </row>
    <row r="4866" spans="1:12" x14ac:dyDescent="0.25">
      <c r="A4866" s="43" t="s">
        <v>47</v>
      </c>
      <c r="B4866" s="43" t="s">
        <v>395</v>
      </c>
      <c r="C4866" s="43" t="s">
        <v>761</v>
      </c>
      <c r="D4866" s="43" t="s">
        <v>55</v>
      </c>
      <c r="E4866" s="43" t="s">
        <v>2539</v>
      </c>
      <c r="F4866" s="43" t="s">
        <v>4218</v>
      </c>
      <c r="G4866" s="43" t="s">
        <v>4654</v>
      </c>
      <c r="H4866" s="76">
        <v>743</v>
      </c>
      <c r="I4866" s="229">
        <v>0.13119784656796768</v>
      </c>
      <c r="J4866" s="73">
        <f t="shared" si="225"/>
        <v>2.6086174150550629E-3</v>
      </c>
      <c r="K4866" s="73">
        <f t="shared" si="226"/>
        <v>99.41820273938589</v>
      </c>
      <c r="L4866" s="3" t="e">
        <f t="shared" si="227"/>
        <v>#N/A</v>
      </c>
    </row>
    <row r="4867" spans="1:12" x14ac:dyDescent="0.25">
      <c r="A4867" s="43" t="s">
        <v>47</v>
      </c>
      <c r="B4867" s="43" t="s">
        <v>395</v>
      </c>
      <c r="C4867" s="43" t="s">
        <v>761</v>
      </c>
      <c r="D4867" s="43" t="s">
        <v>55</v>
      </c>
      <c r="E4867" s="43" t="s">
        <v>2539</v>
      </c>
      <c r="F4867" s="43" t="s">
        <v>4218</v>
      </c>
      <c r="G4867" s="43" t="s">
        <v>4654</v>
      </c>
      <c r="H4867" s="76">
        <v>112</v>
      </c>
      <c r="I4867" s="229">
        <v>0.11982142857142856</v>
      </c>
      <c r="J4867" s="73">
        <f t="shared" si="225"/>
        <v>2.3824191741308601E-3</v>
      </c>
      <c r="K4867" s="73">
        <f t="shared" si="226"/>
        <v>13.686830947502656</v>
      </c>
      <c r="L4867" s="3" t="e">
        <f t="shared" si="227"/>
        <v>#N/A</v>
      </c>
    </row>
    <row r="4868" spans="1:12" x14ac:dyDescent="0.25">
      <c r="A4868" s="43" t="s">
        <v>47</v>
      </c>
      <c r="B4868" s="43" t="s">
        <v>395</v>
      </c>
      <c r="C4868" s="43" t="s">
        <v>761</v>
      </c>
      <c r="D4868" s="43" t="s">
        <v>55</v>
      </c>
      <c r="E4868" s="43" t="s">
        <v>2539</v>
      </c>
      <c r="F4868" s="43" t="s">
        <v>4218</v>
      </c>
      <c r="G4868" s="43" t="s">
        <v>4654</v>
      </c>
      <c r="H4868" s="76">
        <v>1180</v>
      </c>
      <c r="I4868" s="229">
        <v>0.12550847457627118</v>
      </c>
      <c r="J4868" s="73">
        <f t="shared" si="225"/>
        <v>2.4954951707004095E-3</v>
      </c>
      <c r="K4868" s="73">
        <f t="shared" si="226"/>
        <v>151.04468430142649</v>
      </c>
      <c r="L4868" s="3" t="e">
        <f t="shared" si="227"/>
        <v>#N/A</v>
      </c>
    </row>
    <row r="4869" spans="1:12" x14ac:dyDescent="0.25">
      <c r="A4869" s="43" t="s">
        <v>47</v>
      </c>
      <c r="B4869" s="43" t="s">
        <v>395</v>
      </c>
      <c r="C4869" s="43" t="s">
        <v>761</v>
      </c>
      <c r="D4869" s="43" t="s">
        <v>55</v>
      </c>
      <c r="E4869" s="43" t="s">
        <v>2539</v>
      </c>
      <c r="F4869" s="43" t="s">
        <v>4218</v>
      </c>
      <c r="G4869" s="43" t="s">
        <v>4654</v>
      </c>
      <c r="H4869" s="76">
        <v>6372</v>
      </c>
      <c r="I4869" s="229">
        <v>0.12549905838041434</v>
      </c>
      <c r="J4869" s="73">
        <f t="shared" si="225"/>
        <v>2.4953079477151373E-3</v>
      </c>
      <c r="K4869" s="73">
        <f t="shared" si="226"/>
        <v>815.58010224284101</v>
      </c>
      <c r="L4869" s="3" t="e">
        <f t="shared" si="227"/>
        <v>#N/A</v>
      </c>
    </row>
    <row r="4870" spans="1:12" x14ac:dyDescent="0.25">
      <c r="A4870" s="43" t="s">
        <v>47</v>
      </c>
      <c r="B4870" s="43" t="s">
        <v>395</v>
      </c>
      <c r="C4870" s="43" t="s">
        <v>761</v>
      </c>
      <c r="D4870" s="43" t="s">
        <v>55</v>
      </c>
      <c r="E4870" s="43" t="s">
        <v>2539</v>
      </c>
      <c r="F4870" s="43" t="s">
        <v>4218</v>
      </c>
      <c r="G4870" s="43" t="s">
        <v>4654</v>
      </c>
      <c r="H4870" s="76">
        <v>652</v>
      </c>
      <c r="I4870" s="229">
        <v>0.13121165644171778</v>
      </c>
      <c r="J4870" s="73">
        <f t="shared" si="225"/>
        <v>2.6088919978939328E-3</v>
      </c>
      <c r="K4870" s="73">
        <f t="shared" si="226"/>
        <v>87.250997582626837</v>
      </c>
      <c r="L4870" s="3" t="e">
        <f t="shared" si="227"/>
        <v>#N/A</v>
      </c>
    </row>
    <row r="4871" spans="1:12" x14ac:dyDescent="0.25">
      <c r="A4871" s="43" t="s">
        <v>47</v>
      </c>
      <c r="B4871" s="43" t="s">
        <v>395</v>
      </c>
      <c r="C4871" s="43" t="s">
        <v>761</v>
      </c>
      <c r="D4871" s="43" t="s">
        <v>55</v>
      </c>
      <c r="E4871" s="43" t="s">
        <v>2539</v>
      </c>
      <c r="F4871" s="43" t="s">
        <v>4218</v>
      </c>
      <c r="G4871" s="43" t="s">
        <v>4654</v>
      </c>
      <c r="H4871" s="76">
        <v>17</v>
      </c>
      <c r="I4871" s="229">
        <v>0.12588235294117567</v>
      </c>
      <c r="J4871" s="73">
        <f t="shared" ref="J4871:J4934" si="228">I4871*$J$5</f>
        <v>2.5029290245273993E-3</v>
      </c>
      <c r="K4871" s="73">
        <f t="shared" ref="K4871:K4934" si="229">(I4871+J4871)*H4871</f>
        <v>2.182549793416952</v>
      </c>
      <c r="L4871" s="3" t="e">
        <f t="shared" ref="L4871:L4934" si="230">MATCH(C4871,$C$7237:$C$7264,0)</f>
        <v>#N/A</v>
      </c>
    </row>
    <row r="4872" spans="1:12" x14ac:dyDescent="0.25">
      <c r="A4872" s="43" t="s">
        <v>47</v>
      </c>
      <c r="B4872" s="43" t="s">
        <v>395</v>
      </c>
      <c r="C4872" s="43" t="s">
        <v>761</v>
      </c>
      <c r="D4872" s="43" t="s">
        <v>55</v>
      </c>
      <c r="E4872" s="43" t="s">
        <v>2539</v>
      </c>
      <c r="F4872" s="43" t="s">
        <v>4218</v>
      </c>
      <c r="G4872" s="43" t="s">
        <v>4654</v>
      </c>
      <c r="H4872" s="76">
        <v>240</v>
      </c>
      <c r="I4872" s="229">
        <v>0.12550000000000003</v>
      </c>
      <c r="J4872" s="73">
        <f t="shared" si="228"/>
        <v>2.4953266700136643E-3</v>
      </c>
      <c r="K4872" s="73">
        <f t="shared" si="229"/>
        <v>30.718878400803288</v>
      </c>
      <c r="L4872" s="3" t="e">
        <f t="shared" si="230"/>
        <v>#N/A</v>
      </c>
    </row>
    <row r="4873" spans="1:12" x14ac:dyDescent="0.25">
      <c r="A4873" s="43" t="s">
        <v>47</v>
      </c>
      <c r="B4873" s="43" t="s">
        <v>395</v>
      </c>
      <c r="C4873" s="43" t="s">
        <v>761</v>
      </c>
      <c r="D4873" s="43" t="s">
        <v>55</v>
      </c>
      <c r="E4873" s="43" t="s">
        <v>2539</v>
      </c>
      <c r="F4873" s="43" t="s">
        <v>4218</v>
      </c>
      <c r="G4873" s="43" t="s">
        <v>4654</v>
      </c>
      <c r="H4873" s="76">
        <v>444</v>
      </c>
      <c r="I4873" s="229">
        <v>0.13119369369369369</v>
      </c>
      <c r="J4873" s="73">
        <f t="shared" si="228"/>
        <v>2.6085348431193409E-3</v>
      </c>
      <c r="K4873" s="73">
        <f t="shared" si="229"/>
        <v>59.408189470344986</v>
      </c>
      <c r="L4873" s="3" t="e">
        <f t="shared" si="230"/>
        <v>#N/A</v>
      </c>
    </row>
    <row r="4874" spans="1:12" x14ac:dyDescent="0.25">
      <c r="A4874" s="43" t="s">
        <v>47</v>
      </c>
      <c r="B4874" s="43" t="s">
        <v>395</v>
      </c>
      <c r="C4874" s="43" t="s">
        <v>761</v>
      </c>
      <c r="D4874" s="43" t="s">
        <v>55</v>
      </c>
      <c r="E4874" s="43" t="s">
        <v>2539</v>
      </c>
      <c r="F4874" s="43" t="s">
        <v>4218</v>
      </c>
      <c r="G4874" s="43" t="s">
        <v>4654</v>
      </c>
      <c r="H4874" s="76">
        <v>149</v>
      </c>
      <c r="I4874" s="229">
        <v>0.11979865771812082</v>
      </c>
      <c r="J4874" s="73">
        <f t="shared" si="228"/>
        <v>2.3819664194092839E-3</v>
      </c>
      <c r="K4874" s="73">
        <f t="shared" si="229"/>
        <v>18.204912996491984</v>
      </c>
      <c r="L4874" s="3" t="e">
        <f t="shared" si="230"/>
        <v>#N/A</v>
      </c>
    </row>
    <row r="4875" spans="1:12" x14ac:dyDescent="0.25">
      <c r="A4875" s="43" t="s">
        <v>47</v>
      </c>
      <c r="B4875" s="43" t="s">
        <v>395</v>
      </c>
      <c r="C4875" s="43" t="s">
        <v>761</v>
      </c>
      <c r="D4875" s="43" t="s">
        <v>55</v>
      </c>
      <c r="E4875" s="43" t="s">
        <v>2539</v>
      </c>
      <c r="F4875" s="43" t="s">
        <v>4218</v>
      </c>
      <c r="G4875" s="43" t="s">
        <v>4654</v>
      </c>
      <c r="H4875" s="76">
        <v>700</v>
      </c>
      <c r="I4875" s="229">
        <v>0.1255</v>
      </c>
      <c r="J4875" s="73">
        <f t="shared" si="228"/>
        <v>2.4953266700136639E-3</v>
      </c>
      <c r="K4875" s="73">
        <f t="shared" si="229"/>
        <v>89.596728669009579</v>
      </c>
      <c r="L4875" s="3" t="e">
        <f t="shared" si="230"/>
        <v>#N/A</v>
      </c>
    </row>
    <row r="4876" spans="1:12" x14ac:dyDescent="0.25">
      <c r="A4876" s="43" t="s">
        <v>47</v>
      </c>
      <c r="B4876" s="43" t="s">
        <v>395</v>
      </c>
      <c r="C4876" s="43" t="s">
        <v>761</v>
      </c>
      <c r="D4876" s="43" t="s">
        <v>55</v>
      </c>
      <c r="E4876" s="43" t="s">
        <v>2539</v>
      </c>
      <c r="F4876" s="43" t="s">
        <v>4218</v>
      </c>
      <c r="G4876" s="43" t="s">
        <v>4654</v>
      </c>
      <c r="H4876" s="76">
        <v>830</v>
      </c>
      <c r="I4876" s="229">
        <v>0.12550602409638556</v>
      </c>
      <c r="J4876" s="73">
        <f t="shared" si="228"/>
        <v>2.4954464476102667E-3</v>
      </c>
      <c r="K4876" s="73">
        <f t="shared" si="229"/>
        <v>106.24122055151653</v>
      </c>
      <c r="L4876" s="3" t="e">
        <f t="shared" si="230"/>
        <v>#N/A</v>
      </c>
    </row>
    <row r="4877" spans="1:12" x14ac:dyDescent="0.25">
      <c r="A4877" s="43" t="s">
        <v>47</v>
      </c>
      <c r="B4877" s="43" t="s">
        <v>395</v>
      </c>
      <c r="C4877" s="43" t="s">
        <v>761</v>
      </c>
      <c r="D4877" s="43" t="s">
        <v>55</v>
      </c>
      <c r="E4877" s="43" t="s">
        <v>2539</v>
      </c>
      <c r="F4877" s="43" t="s">
        <v>4218</v>
      </c>
      <c r="G4877" s="43" t="s">
        <v>4654</v>
      </c>
      <c r="H4877" s="76">
        <v>789</v>
      </c>
      <c r="I4877" s="229">
        <v>0.14830164765525983</v>
      </c>
      <c r="J4877" s="73">
        <f t="shared" si="228"/>
        <v>2.9486936780967268E-3</v>
      </c>
      <c r="K4877" s="73">
        <f t="shared" si="229"/>
        <v>119.33651931201831</v>
      </c>
      <c r="L4877" s="3" t="e">
        <f t="shared" si="230"/>
        <v>#N/A</v>
      </c>
    </row>
    <row r="4878" spans="1:12" x14ac:dyDescent="0.25">
      <c r="A4878" s="43" t="s">
        <v>47</v>
      </c>
      <c r="B4878" s="43" t="s">
        <v>395</v>
      </c>
      <c r="C4878" s="43" t="s">
        <v>761</v>
      </c>
      <c r="D4878" s="43" t="s">
        <v>55</v>
      </c>
      <c r="E4878" s="43" t="s">
        <v>2539</v>
      </c>
      <c r="F4878" s="43" t="s">
        <v>4218</v>
      </c>
      <c r="G4878" s="43" t="s">
        <v>4654</v>
      </c>
      <c r="H4878" s="76">
        <v>655</v>
      </c>
      <c r="I4878" s="229">
        <v>0.1312061068702291</v>
      </c>
      <c r="J4878" s="73">
        <f t="shared" si="228"/>
        <v>2.6087816553143081E-3</v>
      </c>
      <c r="K4878" s="73">
        <f t="shared" si="229"/>
        <v>87.648751984230927</v>
      </c>
      <c r="L4878" s="3" t="e">
        <f t="shared" si="230"/>
        <v>#N/A</v>
      </c>
    </row>
    <row r="4879" spans="1:12" x14ac:dyDescent="0.25">
      <c r="A4879" s="43" t="s">
        <v>47</v>
      </c>
      <c r="B4879" s="43" t="s">
        <v>395</v>
      </c>
      <c r="C4879" s="43" t="s">
        <v>761</v>
      </c>
      <c r="D4879" s="43" t="s">
        <v>55</v>
      </c>
      <c r="E4879" s="43" t="s">
        <v>2539</v>
      </c>
      <c r="F4879" s="43" t="s">
        <v>4218</v>
      </c>
      <c r="G4879" s="43" t="s">
        <v>4654</v>
      </c>
      <c r="H4879" s="76">
        <v>1716</v>
      </c>
      <c r="I4879" s="229">
        <v>0.13120046620046621</v>
      </c>
      <c r="J4879" s="73">
        <f t="shared" si="228"/>
        <v>2.608669501420316E-3</v>
      </c>
      <c r="K4879" s="73">
        <f t="shared" si="229"/>
        <v>229.61647686443726</v>
      </c>
      <c r="L4879" s="3" t="e">
        <f t="shared" si="230"/>
        <v>#N/A</v>
      </c>
    </row>
    <row r="4880" spans="1:12" x14ac:dyDescent="0.25">
      <c r="A4880" s="43" t="s">
        <v>47</v>
      </c>
      <c r="B4880" s="43" t="s">
        <v>395</v>
      </c>
      <c r="C4880" s="43" t="s">
        <v>761</v>
      </c>
      <c r="D4880" s="43" t="s">
        <v>55</v>
      </c>
      <c r="E4880" s="43" t="s">
        <v>2539</v>
      </c>
      <c r="F4880" s="43" t="s">
        <v>4218</v>
      </c>
      <c r="G4880" s="43" t="s">
        <v>4654</v>
      </c>
      <c r="H4880" s="76">
        <v>5392</v>
      </c>
      <c r="I4880" s="229">
        <v>0.13119992581602374</v>
      </c>
      <c r="J4880" s="73">
        <f t="shared" si="228"/>
        <v>2.6086587569126556E-3</v>
      </c>
      <c r="K4880" s="73">
        <f t="shared" si="229"/>
        <v>721.49588801727305</v>
      </c>
      <c r="L4880" s="3" t="e">
        <f t="shared" si="230"/>
        <v>#N/A</v>
      </c>
    </row>
    <row r="4881" spans="1:12" x14ac:dyDescent="0.25">
      <c r="A4881" s="43" t="s">
        <v>47</v>
      </c>
      <c r="B4881" s="43" t="s">
        <v>395</v>
      </c>
      <c r="C4881" s="43" t="s">
        <v>761</v>
      </c>
      <c r="D4881" s="43" t="s">
        <v>55</v>
      </c>
      <c r="E4881" s="43" t="s">
        <v>2539</v>
      </c>
      <c r="F4881" s="43" t="s">
        <v>4218</v>
      </c>
      <c r="G4881" s="43" t="s">
        <v>4654</v>
      </c>
      <c r="H4881" s="76">
        <v>28</v>
      </c>
      <c r="I4881" s="229">
        <v>0.11999999999999998</v>
      </c>
      <c r="J4881" s="73">
        <f t="shared" si="228"/>
        <v>2.3859697243158538E-3</v>
      </c>
      <c r="K4881" s="73">
        <f t="shared" si="229"/>
        <v>3.4268071522808436</v>
      </c>
      <c r="L4881" s="3" t="e">
        <f t="shared" si="230"/>
        <v>#N/A</v>
      </c>
    </row>
    <row r="4882" spans="1:12" x14ac:dyDescent="0.25">
      <c r="A4882" s="43" t="s">
        <v>47</v>
      </c>
      <c r="B4882" s="43" t="s">
        <v>395</v>
      </c>
      <c r="C4882" s="43" t="s">
        <v>761</v>
      </c>
      <c r="D4882" s="43" t="s">
        <v>55</v>
      </c>
      <c r="E4882" s="43" t="s">
        <v>2539</v>
      </c>
      <c r="F4882" s="43" t="s">
        <v>4218</v>
      </c>
      <c r="G4882" s="43" t="s">
        <v>4654</v>
      </c>
      <c r="H4882" s="76">
        <v>322</v>
      </c>
      <c r="I4882" s="229">
        <v>0.12549689440993789</v>
      </c>
      <c r="J4882" s="73">
        <f t="shared" si="228"/>
        <v>2.4952649213147945E-3</v>
      </c>
      <c r="K4882" s="73">
        <f t="shared" si="229"/>
        <v>41.213475304663362</v>
      </c>
      <c r="L4882" s="3" t="e">
        <f t="shared" si="230"/>
        <v>#N/A</v>
      </c>
    </row>
    <row r="4883" spans="1:12" x14ac:dyDescent="0.25">
      <c r="A4883" s="43" t="s">
        <v>47</v>
      </c>
      <c r="B4883" s="43" t="s">
        <v>395</v>
      </c>
      <c r="C4883" s="43" t="s">
        <v>761</v>
      </c>
      <c r="D4883" s="43" t="s">
        <v>55</v>
      </c>
      <c r="E4883" s="43" t="s">
        <v>2539</v>
      </c>
      <c r="F4883" s="43" t="s">
        <v>4218</v>
      </c>
      <c r="G4883" s="43" t="s">
        <v>4654</v>
      </c>
      <c r="H4883" s="76">
        <v>36</v>
      </c>
      <c r="I4883" s="229">
        <v>0.12555555555555584</v>
      </c>
      <c r="J4883" s="73">
        <f t="shared" si="228"/>
        <v>2.4964312856267786E-3</v>
      </c>
      <c r="K4883" s="73">
        <f t="shared" si="229"/>
        <v>4.609871526282574</v>
      </c>
      <c r="L4883" s="3" t="e">
        <f t="shared" si="230"/>
        <v>#N/A</v>
      </c>
    </row>
    <row r="4884" spans="1:12" x14ac:dyDescent="0.25">
      <c r="A4884" s="43" t="s">
        <v>47</v>
      </c>
      <c r="B4884" s="43" t="s">
        <v>395</v>
      </c>
      <c r="C4884" s="43" t="s">
        <v>761</v>
      </c>
      <c r="D4884" s="43" t="s">
        <v>55</v>
      </c>
      <c r="E4884" s="43" t="s">
        <v>2539</v>
      </c>
      <c r="F4884" s="43" t="s">
        <v>4218</v>
      </c>
      <c r="G4884" s="43" t="s">
        <v>4654</v>
      </c>
      <c r="H4884" s="76">
        <v>353</v>
      </c>
      <c r="I4884" s="229">
        <v>0.13121813031161472</v>
      </c>
      <c r="J4884" s="73">
        <f t="shared" si="228"/>
        <v>2.60902071837371E-3</v>
      </c>
      <c r="K4884" s="73">
        <f t="shared" si="229"/>
        <v>47.240984313585919</v>
      </c>
      <c r="L4884" s="3" t="e">
        <f t="shared" si="230"/>
        <v>#N/A</v>
      </c>
    </row>
    <row r="4885" spans="1:12" x14ac:dyDescent="0.25">
      <c r="A4885" s="43" t="s">
        <v>47</v>
      </c>
      <c r="B4885" s="43" t="s">
        <v>395</v>
      </c>
      <c r="C4885" s="43" t="s">
        <v>761</v>
      </c>
      <c r="D4885" s="43" t="s">
        <v>55</v>
      </c>
      <c r="E4885" s="43" t="s">
        <v>2539</v>
      </c>
      <c r="F4885" s="43" t="s">
        <v>4218</v>
      </c>
      <c r="G4885" s="43" t="s">
        <v>4654</v>
      </c>
      <c r="H4885" s="76">
        <v>851</v>
      </c>
      <c r="I4885" s="229">
        <v>0.12551116333725029</v>
      </c>
      <c r="J4885" s="73">
        <f t="shared" si="228"/>
        <v>2.4955486315528432E-3</v>
      </c>
      <c r="K4885" s="73">
        <f t="shared" si="229"/>
        <v>108.93371188545147</v>
      </c>
      <c r="L4885" s="3" t="e">
        <f t="shared" si="230"/>
        <v>#N/A</v>
      </c>
    </row>
    <row r="4886" spans="1:12" x14ac:dyDescent="0.25">
      <c r="A4886" s="43" t="s">
        <v>47</v>
      </c>
      <c r="B4886" s="43" t="s">
        <v>395</v>
      </c>
      <c r="C4886" s="43" t="s">
        <v>761</v>
      </c>
      <c r="D4886" s="43" t="s">
        <v>55</v>
      </c>
      <c r="E4886" s="43" t="s">
        <v>2539</v>
      </c>
      <c r="F4886" s="43" t="s">
        <v>4218</v>
      </c>
      <c r="G4886" s="43" t="s">
        <v>4654</v>
      </c>
      <c r="H4886" s="76">
        <v>141</v>
      </c>
      <c r="I4886" s="229">
        <v>0.15971631205673761</v>
      </c>
      <c r="J4886" s="73">
        <f t="shared" si="228"/>
        <v>3.1756523753896596E-3</v>
      </c>
      <c r="K4886" s="73">
        <f t="shared" si="229"/>
        <v>22.967766984929945</v>
      </c>
      <c r="L4886" s="3" t="e">
        <f t="shared" si="230"/>
        <v>#N/A</v>
      </c>
    </row>
    <row r="4887" spans="1:12" x14ac:dyDescent="0.25">
      <c r="A4887" s="43" t="s">
        <v>47</v>
      </c>
      <c r="B4887" s="43" t="s">
        <v>395</v>
      </c>
      <c r="C4887" s="43" t="s">
        <v>761</v>
      </c>
      <c r="D4887" s="43" t="s">
        <v>55</v>
      </c>
      <c r="E4887" s="43" t="s">
        <v>2539</v>
      </c>
      <c r="F4887" s="43" t="s">
        <v>4218</v>
      </c>
      <c r="G4887" s="43" t="s">
        <v>4654</v>
      </c>
      <c r="H4887" s="76">
        <v>7373</v>
      </c>
      <c r="I4887" s="229">
        <v>0.12549979655499796</v>
      </c>
      <c r="J4887" s="73">
        <f t="shared" si="228"/>
        <v>2.4953226249002022E-3</v>
      </c>
      <c r="K4887" s="73">
        <f t="shared" si="229"/>
        <v>943.70801371338916</v>
      </c>
      <c r="L4887" s="3" t="e">
        <f t="shared" si="230"/>
        <v>#N/A</v>
      </c>
    </row>
    <row r="4888" spans="1:12" x14ac:dyDescent="0.25">
      <c r="A4888" s="43" t="s">
        <v>47</v>
      </c>
      <c r="B4888" s="43" t="s">
        <v>395</v>
      </c>
      <c r="C4888" s="43" t="s">
        <v>761</v>
      </c>
      <c r="D4888" s="43" t="s">
        <v>55</v>
      </c>
      <c r="E4888" s="43" t="s">
        <v>2539</v>
      </c>
      <c r="F4888" s="43" t="s">
        <v>4218</v>
      </c>
      <c r="G4888" s="43" t="s">
        <v>4654</v>
      </c>
      <c r="H4888" s="76">
        <v>11</v>
      </c>
      <c r="I4888" s="229">
        <v>0.12545454545454504</v>
      </c>
      <c r="J4888" s="73">
        <f t="shared" si="228"/>
        <v>2.49442289360293E-3</v>
      </c>
      <c r="K4888" s="73">
        <f t="shared" si="229"/>
        <v>1.4074386518296278</v>
      </c>
      <c r="L4888" s="3" t="e">
        <f t="shared" si="230"/>
        <v>#N/A</v>
      </c>
    </row>
    <row r="4889" spans="1:12" x14ac:dyDescent="0.25">
      <c r="A4889" s="43" t="s">
        <v>47</v>
      </c>
      <c r="B4889" s="43" t="s">
        <v>395</v>
      </c>
      <c r="C4889" s="43" t="s">
        <v>761</v>
      </c>
      <c r="D4889" s="43" t="s">
        <v>55</v>
      </c>
      <c r="E4889" s="43" t="s">
        <v>2539</v>
      </c>
      <c r="F4889" s="43" t="s">
        <v>4218</v>
      </c>
      <c r="G4889" s="43" t="s">
        <v>4654</v>
      </c>
      <c r="H4889" s="76">
        <v>217</v>
      </c>
      <c r="I4889" s="229">
        <v>0.11981566820276494</v>
      </c>
      <c r="J4889" s="73">
        <f t="shared" si="228"/>
        <v>2.3823046402539241E-3</v>
      </c>
      <c r="K4889" s="73">
        <f t="shared" si="229"/>
        <v>26.516960106935095</v>
      </c>
      <c r="L4889" s="3" t="e">
        <f t="shared" si="230"/>
        <v>#N/A</v>
      </c>
    </row>
    <row r="4890" spans="1:12" x14ac:dyDescent="0.25">
      <c r="A4890" s="43" t="s">
        <v>47</v>
      </c>
      <c r="B4890" s="43" t="s">
        <v>395</v>
      </c>
      <c r="C4890" s="43" t="s">
        <v>761</v>
      </c>
      <c r="D4890" s="43" t="s">
        <v>55</v>
      </c>
      <c r="E4890" s="43" t="s">
        <v>2539</v>
      </c>
      <c r="F4890" s="43" t="s">
        <v>4218</v>
      </c>
      <c r="G4890" s="43" t="s">
        <v>4654</v>
      </c>
      <c r="H4890" s="76">
        <v>99</v>
      </c>
      <c r="I4890" s="229">
        <v>0.11979797979797979</v>
      </c>
      <c r="J4890" s="73">
        <f t="shared" si="228"/>
        <v>2.3819529402681842E-3</v>
      </c>
      <c r="K4890" s="73">
        <f t="shared" si="229"/>
        <v>12.095813341086551</v>
      </c>
      <c r="L4890" s="3" t="e">
        <f t="shared" si="230"/>
        <v>#N/A</v>
      </c>
    </row>
    <row r="4891" spans="1:12" x14ac:dyDescent="0.25">
      <c r="A4891" s="43" t="s">
        <v>47</v>
      </c>
      <c r="B4891" s="43" t="s">
        <v>395</v>
      </c>
      <c r="C4891" s="43" t="s">
        <v>761</v>
      </c>
      <c r="D4891" s="43" t="s">
        <v>55</v>
      </c>
      <c r="E4891" s="43" t="s">
        <v>2539</v>
      </c>
      <c r="F4891" s="43" t="s">
        <v>4218</v>
      </c>
      <c r="G4891" s="43" t="s">
        <v>4654</v>
      </c>
      <c r="H4891" s="76">
        <v>798</v>
      </c>
      <c r="I4891" s="229">
        <v>0.12548872180451129</v>
      </c>
      <c r="J4891" s="73">
        <f t="shared" si="228"/>
        <v>2.4951024247388226E-3</v>
      </c>
      <c r="K4891" s="73">
        <f t="shared" si="229"/>
        <v>102.13109173494159</v>
      </c>
      <c r="L4891" s="3" t="e">
        <f t="shared" si="230"/>
        <v>#N/A</v>
      </c>
    </row>
    <row r="4892" spans="1:12" x14ac:dyDescent="0.25">
      <c r="A4892" s="43" t="s">
        <v>47</v>
      </c>
      <c r="B4892" s="43" t="s">
        <v>395</v>
      </c>
      <c r="C4892" s="43" t="s">
        <v>761</v>
      </c>
      <c r="D4892" s="43" t="s">
        <v>55</v>
      </c>
      <c r="E4892" s="43" t="s">
        <v>2539</v>
      </c>
      <c r="F4892" s="43" t="s">
        <v>4218</v>
      </c>
      <c r="G4892" s="43" t="s">
        <v>4654</v>
      </c>
      <c r="H4892" s="76">
        <v>650</v>
      </c>
      <c r="I4892" s="229">
        <v>0.14830769230769231</v>
      </c>
      <c r="J4892" s="73">
        <f t="shared" si="228"/>
        <v>2.948813864410876E-3</v>
      </c>
      <c r="K4892" s="73">
        <f t="shared" si="229"/>
        <v>98.316729011867068</v>
      </c>
      <c r="L4892" s="3" t="e">
        <f t="shared" si="230"/>
        <v>#N/A</v>
      </c>
    </row>
    <row r="4893" spans="1:12" x14ac:dyDescent="0.25">
      <c r="A4893" s="43" t="s">
        <v>47</v>
      </c>
      <c r="B4893" s="43" t="s">
        <v>395</v>
      </c>
      <c r="C4893" s="43" t="s">
        <v>761</v>
      </c>
      <c r="D4893" s="43" t="s">
        <v>55</v>
      </c>
      <c r="E4893" s="43" t="s">
        <v>2539</v>
      </c>
      <c r="F4893" s="43" t="s">
        <v>4218</v>
      </c>
      <c r="G4893" s="43" t="s">
        <v>4654</v>
      </c>
      <c r="H4893" s="76">
        <v>526</v>
      </c>
      <c r="I4893" s="229">
        <v>0.12549429657794675</v>
      </c>
      <c r="J4893" s="73">
        <f t="shared" si="228"/>
        <v>2.4952132684107971E-3</v>
      </c>
      <c r="K4893" s="73">
        <f t="shared" si="229"/>
        <v>67.322482179184064</v>
      </c>
      <c r="L4893" s="3" t="e">
        <f t="shared" si="230"/>
        <v>#N/A</v>
      </c>
    </row>
    <row r="4894" spans="1:12" x14ac:dyDescent="0.25">
      <c r="A4894" s="43" t="s">
        <v>47</v>
      </c>
      <c r="B4894" s="43" t="s">
        <v>395</v>
      </c>
      <c r="C4894" s="43" t="s">
        <v>761</v>
      </c>
      <c r="D4894" s="43" t="s">
        <v>55</v>
      </c>
      <c r="E4894" s="43" t="s">
        <v>2539</v>
      </c>
      <c r="F4894" s="43" t="s">
        <v>4218</v>
      </c>
      <c r="G4894" s="43" t="s">
        <v>4654</v>
      </c>
      <c r="H4894" s="76">
        <v>17</v>
      </c>
      <c r="I4894" s="229">
        <v>0.13117647058823553</v>
      </c>
      <c r="J4894" s="73">
        <f t="shared" si="228"/>
        <v>2.6081923947178253E-3</v>
      </c>
      <c r="K4894" s="73">
        <f t="shared" si="229"/>
        <v>2.274339270710207</v>
      </c>
      <c r="L4894" s="3" t="e">
        <f t="shared" si="230"/>
        <v>#N/A</v>
      </c>
    </row>
    <row r="4895" spans="1:12" x14ac:dyDescent="0.25">
      <c r="A4895" s="43" t="s">
        <v>47</v>
      </c>
      <c r="B4895" s="43" t="s">
        <v>395</v>
      </c>
      <c r="C4895" s="43" t="s">
        <v>762</v>
      </c>
      <c r="D4895" s="43" t="s">
        <v>55</v>
      </c>
      <c r="E4895" s="43" t="s">
        <v>2540</v>
      </c>
      <c r="F4895" s="43" t="s">
        <v>4218</v>
      </c>
      <c r="G4895" s="43" t="s">
        <v>4654</v>
      </c>
      <c r="H4895" s="76">
        <v>346</v>
      </c>
      <c r="I4895" s="229">
        <v>0.11979768786127168</v>
      </c>
      <c r="J4895" s="73">
        <f t="shared" si="228"/>
        <v>2.3819471356669591E-3</v>
      </c>
      <c r="K4895" s="73">
        <f t="shared" si="229"/>
        <v>42.274153708940766</v>
      </c>
      <c r="L4895" s="3" t="e">
        <f t="shared" si="230"/>
        <v>#N/A</v>
      </c>
    </row>
    <row r="4896" spans="1:12" x14ac:dyDescent="0.25">
      <c r="A4896" s="43" t="s">
        <v>47</v>
      </c>
      <c r="B4896" s="43" t="s">
        <v>395</v>
      </c>
      <c r="C4896" s="43" t="s">
        <v>762</v>
      </c>
      <c r="D4896" s="43" t="s">
        <v>55</v>
      </c>
      <c r="E4896" s="43" t="s">
        <v>2540</v>
      </c>
      <c r="F4896" s="43" t="s">
        <v>4218</v>
      </c>
      <c r="G4896" s="43" t="s">
        <v>4654</v>
      </c>
      <c r="H4896" s="76">
        <v>630</v>
      </c>
      <c r="I4896" s="229">
        <v>0.12549206349206349</v>
      </c>
      <c r="J4896" s="73">
        <f t="shared" si="228"/>
        <v>2.4951688677832197E-3</v>
      </c>
      <c r="K4896" s="73">
        <f t="shared" si="229"/>
        <v>80.631956386703436</v>
      </c>
      <c r="L4896" s="3" t="e">
        <f t="shared" si="230"/>
        <v>#N/A</v>
      </c>
    </row>
    <row r="4897" spans="1:12" x14ac:dyDescent="0.25">
      <c r="A4897" s="43" t="s">
        <v>47</v>
      </c>
      <c r="B4897" s="43" t="s">
        <v>395</v>
      </c>
      <c r="C4897" s="43" t="s">
        <v>762</v>
      </c>
      <c r="D4897" s="43" t="s">
        <v>55</v>
      </c>
      <c r="E4897" s="43" t="s">
        <v>2540</v>
      </c>
      <c r="F4897" s="43" t="s">
        <v>4218</v>
      </c>
      <c r="G4897" s="43" t="s">
        <v>4654</v>
      </c>
      <c r="H4897" s="76">
        <v>2853</v>
      </c>
      <c r="I4897" s="229">
        <v>0.131198738170347</v>
      </c>
      <c r="J4897" s="73">
        <f t="shared" si="228"/>
        <v>2.6086351428574227E-3</v>
      </c>
      <c r="K4897" s="73">
        <f t="shared" si="229"/>
        <v>381.7524360625722</v>
      </c>
      <c r="L4897" s="3" t="e">
        <f t="shared" si="230"/>
        <v>#N/A</v>
      </c>
    </row>
    <row r="4898" spans="1:12" x14ac:dyDescent="0.25">
      <c r="A4898" s="43" t="s">
        <v>47</v>
      </c>
      <c r="B4898" s="43" t="s">
        <v>395</v>
      </c>
      <c r="C4898" s="43" t="s">
        <v>762</v>
      </c>
      <c r="D4898" s="43" t="s">
        <v>55</v>
      </c>
      <c r="E4898" s="43" t="s">
        <v>2540</v>
      </c>
      <c r="F4898" s="43" t="s">
        <v>4218</v>
      </c>
      <c r="G4898" s="43" t="s">
        <v>4654</v>
      </c>
      <c r="H4898" s="76">
        <v>2561</v>
      </c>
      <c r="I4898" s="229">
        <v>0.1255017571261226</v>
      </c>
      <c r="J4898" s="73">
        <f t="shared" si="228"/>
        <v>2.4953616070947501E-3</v>
      </c>
      <c r="K4898" s="73">
        <f t="shared" si="229"/>
        <v>327.80062107576958</v>
      </c>
      <c r="L4898" s="3" t="e">
        <f t="shared" si="230"/>
        <v>#N/A</v>
      </c>
    </row>
    <row r="4899" spans="1:12" x14ac:dyDescent="0.25">
      <c r="A4899" s="43" t="s">
        <v>47</v>
      </c>
      <c r="B4899" s="43" t="s">
        <v>395</v>
      </c>
      <c r="C4899" s="43" t="s">
        <v>762</v>
      </c>
      <c r="D4899" s="43" t="s">
        <v>55</v>
      </c>
      <c r="E4899" s="43" t="s">
        <v>2540</v>
      </c>
      <c r="F4899" s="43" t="s">
        <v>4218</v>
      </c>
      <c r="G4899" s="43" t="s">
        <v>4654</v>
      </c>
      <c r="H4899" s="76">
        <v>874</v>
      </c>
      <c r="I4899" s="229">
        <v>0.12550343249427917</v>
      </c>
      <c r="J4899" s="73">
        <f t="shared" si="228"/>
        <v>2.4953949185755721E-3</v>
      </c>
      <c r="K4899" s="73">
        <f t="shared" si="229"/>
        <v>111.87097515883504</v>
      </c>
      <c r="L4899" s="3" t="e">
        <f t="shared" si="230"/>
        <v>#N/A</v>
      </c>
    </row>
    <row r="4900" spans="1:12" x14ac:dyDescent="0.25">
      <c r="A4900" s="43" t="s">
        <v>47</v>
      </c>
      <c r="B4900" s="43" t="s">
        <v>395</v>
      </c>
      <c r="C4900" s="43" t="s">
        <v>762</v>
      </c>
      <c r="D4900" s="43" t="s">
        <v>55</v>
      </c>
      <c r="E4900" s="43" t="s">
        <v>2540</v>
      </c>
      <c r="F4900" s="43" t="s">
        <v>4218</v>
      </c>
      <c r="G4900" s="43" t="s">
        <v>4654</v>
      </c>
      <c r="H4900" s="76">
        <v>2037</v>
      </c>
      <c r="I4900" s="229">
        <v>0.13119783996072656</v>
      </c>
      <c r="J4900" s="73">
        <f t="shared" si="228"/>
        <v>2.6086172836827523E-3</v>
      </c>
      <c r="K4900" s="73">
        <f t="shared" si="229"/>
        <v>272.56375340686179</v>
      </c>
      <c r="L4900" s="3" t="e">
        <f t="shared" si="230"/>
        <v>#N/A</v>
      </c>
    </row>
    <row r="4901" spans="1:12" x14ac:dyDescent="0.25">
      <c r="A4901" s="43" t="s">
        <v>47</v>
      </c>
      <c r="B4901" s="43" t="s">
        <v>395</v>
      </c>
      <c r="C4901" s="43" t="s">
        <v>762</v>
      </c>
      <c r="D4901" s="43" t="s">
        <v>55</v>
      </c>
      <c r="E4901" s="43" t="s">
        <v>2540</v>
      </c>
      <c r="F4901" s="43" t="s">
        <v>4218</v>
      </c>
      <c r="G4901" s="43" t="s">
        <v>4654</v>
      </c>
      <c r="H4901" s="76">
        <v>3415</v>
      </c>
      <c r="I4901" s="229">
        <v>0.12549926793557833</v>
      </c>
      <c r="J4901" s="73">
        <f t="shared" si="228"/>
        <v>2.4953121143174444E-3</v>
      </c>
      <c r="K4901" s="73">
        <f t="shared" si="229"/>
        <v>437.10149087039406</v>
      </c>
      <c r="L4901" s="3" t="e">
        <f t="shared" si="230"/>
        <v>#N/A</v>
      </c>
    </row>
    <row r="4902" spans="1:12" x14ac:dyDescent="0.25">
      <c r="A4902" s="43" t="s">
        <v>47</v>
      </c>
      <c r="B4902" s="43" t="s">
        <v>395</v>
      </c>
      <c r="C4902" s="43" t="s">
        <v>762</v>
      </c>
      <c r="D4902" s="43" t="s">
        <v>55</v>
      </c>
      <c r="E4902" s="43" t="s">
        <v>2540</v>
      </c>
      <c r="F4902" s="43" t="s">
        <v>4218</v>
      </c>
      <c r="G4902" s="43" t="s">
        <v>4654</v>
      </c>
      <c r="H4902" s="76">
        <v>972</v>
      </c>
      <c r="I4902" s="229">
        <v>0.12549382716049384</v>
      </c>
      <c r="J4902" s="73">
        <f t="shared" si="228"/>
        <v>2.4952039349455412E-3</v>
      </c>
      <c r="K4902" s="73">
        <f t="shared" si="229"/>
        <v>124.40533822476708</v>
      </c>
      <c r="L4902" s="3" t="e">
        <f t="shared" si="230"/>
        <v>#N/A</v>
      </c>
    </row>
    <row r="4903" spans="1:12" x14ac:dyDescent="0.25">
      <c r="A4903" s="43" t="s">
        <v>47</v>
      </c>
      <c r="B4903" s="43" t="s">
        <v>395</v>
      </c>
      <c r="C4903" s="43" t="s">
        <v>762</v>
      </c>
      <c r="D4903" s="43" t="s">
        <v>55</v>
      </c>
      <c r="E4903" s="43" t="s">
        <v>2540</v>
      </c>
      <c r="F4903" s="43" t="s">
        <v>4218</v>
      </c>
      <c r="G4903" s="43" t="s">
        <v>4654</v>
      </c>
      <c r="H4903" s="76">
        <v>314</v>
      </c>
      <c r="I4903" s="229">
        <v>0.12550955414012738</v>
      </c>
      <c r="J4903" s="73">
        <f t="shared" si="228"/>
        <v>2.4955166357560456E-3</v>
      </c>
      <c r="K4903" s="73">
        <f t="shared" si="229"/>
        <v>40.193592223627391</v>
      </c>
      <c r="L4903" s="3" t="e">
        <f t="shared" si="230"/>
        <v>#N/A</v>
      </c>
    </row>
    <row r="4904" spans="1:12" x14ac:dyDescent="0.25">
      <c r="A4904" s="43" t="s">
        <v>47</v>
      </c>
      <c r="B4904" s="43" t="s">
        <v>395</v>
      </c>
      <c r="C4904" s="43" t="s">
        <v>762</v>
      </c>
      <c r="D4904" s="43" t="s">
        <v>55</v>
      </c>
      <c r="E4904" s="43" t="s">
        <v>2540</v>
      </c>
      <c r="F4904" s="43" t="s">
        <v>4218</v>
      </c>
      <c r="G4904" s="43" t="s">
        <v>4654</v>
      </c>
      <c r="H4904" s="76">
        <v>381</v>
      </c>
      <c r="I4904" s="229">
        <v>0.13118110236220462</v>
      </c>
      <c r="J4904" s="73">
        <f t="shared" si="228"/>
        <v>2.608284488654993E-3</v>
      </c>
      <c r="K4904" s="73">
        <f t="shared" si="229"/>
        <v>50.973756390177513</v>
      </c>
      <c r="L4904" s="3" t="e">
        <f t="shared" si="230"/>
        <v>#N/A</v>
      </c>
    </row>
    <row r="4905" spans="1:12" x14ac:dyDescent="0.25">
      <c r="A4905" s="43" t="s">
        <v>47</v>
      </c>
      <c r="B4905" s="43" t="s">
        <v>395</v>
      </c>
      <c r="C4905" s="43" t="s">
        <v>379</v>
      </c>
      <c r="D4905" s="43" t="s">
        <v>55</v>
      </c>
      <c r="E4905" s="43" t="s">
        <v>2541</v>
      </c>
      <c r="F4905" s="43" t="s">
        <v>4220</v>
      </c>
      <c r="G4905" s="43" t="s">
        <v>4654</v>
      </c>
      <c r="H4905" s="76">
        <v>964</v>
      </c>
      <c r="I4905" s="229"/>
      <c r="J4905" s="73">
        <f t="shared" si="228"/>
        <v>0</v>
      </c>
      <c r="K4905" s="73">
        <f t="shared" si="229"/>
        <v>0</v>
      </c>
      <c r="L4905" s="3" t="e">
        <f t="shared" si="230"/>
        <v>#N/A</v>
      </c>
    </row>
    <row r="4906" spans="1:12" x14ac:dyDescent="0.25">
      <c r="A4906" s="43" t="s">
        <v>47</v>
      </c>
      <c r="B4906" s="43" t="s">
        <v>395</v>
      </c>
      <c r="C4906" s="43" t="s">
        <v>379</v>
      </c>
      <c r="D4906" s="43" t="s">
        <v>55</v>
      </c>
      <c r="E4906" s="43" t="s">
        <v>2541</v>
      </c>
      <c r="F4906" s="43" t="s">
        <v>4220</v>
      </c>
      <c r="G4906" s="43" t="s">
        <v>4654</v>
      </c>
      <c r="H4906" s="76">
        <v>718</v>
      </c>
      <c r="I4906" s="229"/>
      <c r="J4906" s="73">
        <f t="shared" si="228"/>
        <v>0</v>
      </c>
      <c r="K4906" s="73">
        <f t="shared" si="229"/>
        <v>0</v>
      </c>
      <c r="L4906" s="3" t="e">
        <f t="shared" si="230"/>
        <v>#N/A</v>
      </c>
    </row>
    <row r="4907" spans="1:12" x14ac:dyDescent="0.25">
      <c r="A4907" s="43" t="s">
        <v>47</v>
      </c>
      <c r="B4907" s="43" t="s">
        <v>395</v>
      </c>
      <c r="C4907" s="43" t="s">
        <v>379</v>
      </c>
      <c r="D4907" s="43" t="s">
        <v>55</v>
      </c>
      <c r="E4907" s="43" t="s">
        <v>2541</v>
      </c>
      <c r="F4907" s="43" t="s">
        <v>4220</v>
      </c>
      <c r="G4907" s="43" t="s">
        <v>4654</v>
      </c>
      <c r="H4907" s="76">
        <v>1192</v>
      </c>
      <c r="I4907" s="229"/>
      <c r="J4907" s="73">
        <f t="shared" si="228"/>
        <v>0</v>
      </c>
      <c r="K4907" s="73">
        <f t="shared" si="229"/>
        <v>0</v>
      </c>
      <c r="L4907" s="3" t="e">
        <f t="shared" si="230"/>
        <v>#N/A</v>
      </c>
    </row>
    <row r="4908" spans="1:12" x14ac:dyDescent="0.25">
      <c r="A4908" s="43" t="s">
        <v>47</v>
      </c>
      <c r="B4908" s="43" t="s">
        <v>395</v>
      </c>
      <c r="C4908" s="43" t="s">
        <v>379</v>
      </c>
      <c r="D4908" s="43" t="s">
        <v>55</v>
      </c>
      <c r="E4908" s="43" t="s">
        <v>2541</v>
      </c>
      <c r="F4908" s="43" t="s">
        <v>4220</v>
      </c>
      <c r="G4908" s="43" t="s">
        <v>4654</v>
      </c>
      <c r="H4908" s="76">
        <v>676</v>
      </c>
      <c r="I4908" s="229"/>
      <c r="J4908" s="73">
        <f t="shared" si="228"/>
        <v>0</v>
      </c>
      <c r="K4908" s="73">
        <f t="shared" si="229"/>
        <v>0</v>
      </c>
      <c r="L4908" s="3" t="e">
        <f t="shared" si="230"/>
        <v>#N/A</v>
      </c>
    </row>
    <row r="4909" spans="1:12" x14ac:dyDescent="0.25">
      <c r="A4909" s="43" t="s">
        <v>47</v>
      </c>
      <c r="B4909" s="43" t="s">
        <v>395</v>
      </c>
      <c r="C4909" s="43" t="s">
        <v>379</v>
      </c>
      <c r="D4909" s="43" t="s">
        <v>55</v>
      </c>
      <c r="E4909" s="43" t="s">
        <v>2541</v>
      </c>
      <c r="F4909" s="43" t="s">
        <v>4220</v>
      </c>
      <c r="G4909" s="43" t="s">
        <v>4654</v>
      </c>
      <c r="H4909" s="76">
        <v>613</v>
      </c>
      <c r="I4909" s="229"/>
      <c r="J4909" s="73">
        <f t="shared" si="228"/>
        <v>0</v>
      </c>
      <c r="K4909" s="73">
        <f t="shared" si="229"/>
        <v>0</v>
      </c>
      <c r="L4909" s="3" t="e">
        <f t="shared" si="230"/>
        <v>#N/A</v>
      </c>
    </row>
    <row r="4910" spans="1:12" x14ac:dyDescent="0.25">
      <c r="A4910" s="43" t="s">
        <v>47</v>
      </c>
      <c r="B4910" s="43" t="s">
        <v>395</v>
      </c>
      <c r="C4910" s="43" t="s">
        <v>379</v>
      </c>
      <c r="D4910" s="43" t="s">
        <v>55</v>
      </c>
      <c r="E4910" s="43" t="s">
        <v>2541</v>
      </c>
      <c r="F4910" s="43" t="s">
        <v>4220</v>
      </c>
      <c r="G4910" s="43" t="s">
        <v>4654</v>
      </c>
      <c r="H4910" s="76">
        <v>220</v>
      </c>
      <c r="I4910" s="229"/>
      <c r="J4910" s="73">
        <f t="shared" si="228"/>
        <v>0</v>
      </c>
      <c r="K4910" s="73">
        <f t="shared" si="229"/>
        <v>0</v>
      </c>
      <c r="L4910" s="3" t="e">
        <f t="shared" si="230"/>
        <v>#N/A</v>
      </c>
    </row>
    <row r="4911" spans="1:12" x14ac:dyDescent="0.25">
      <c r="A4911" s="43" t="s">
        <v>47</v>
      </c>
      <c r="B4911" s="43" t="s">
        <v>395</v>
      </c>
      <c r="C4911" s="43" t="s">
        <v>379</v>
      </c>
      <c r="D4911" s="43" t="s">
        <v>55</v>
      </c>
      <c r="E4911" s="43" t="s">
        <v>2541</v>
      </c>
      <c r="F4911" s="43" t="s">
        <v>4220</v>
      </c>
      <c r="G4911" s="43" t="s">
        <v>4654</v>
      </c>
      <c r="H4911" s="76">
        <v>73</v>
      </c>
      <c r="I4911" s="229"/>
      <c r="J4911" s="73">
        <f t="shared" si="228"/>
        <v>0</v>
      </c>
      <c r="K4911" s="73">
        <f t="shared" si="229"/>
        <v>0</v>
      </c>
      <c r="L4911" s="3" t="e">
        <f t="shared" si="230"/>
        <v>#N/A</v>
      </c>
    </row>
    <row r="4912" spans="1:12" x14ac:dyDescent="0.25">
      <c r="A4912" s="43" t="s">
        <v>47</v>
      </c>
      <c r="B4912" s="43" t="s">
        <v>395</v>
      </c>
      <c r="C4912" s="43" t="s">
        <v>379</v>
      </c>
      <c r="D4912" s="43" t="s">
        <v>55</v>
      </c>
      <c r="E4912" s="43" t="s">
        <v>2541</v>
      </c>
      <c r="F4912" s="43" t="s">
        <v>4220</v>
      </c>
      <c r="G4912" s="43" t="s">
        <v>4654</v>
      </c>
      <c r="H4912" s="76">
        <v>441</v>
      </c>
      <c r="I4912" s="229"/>
      <c r="J4912" s="73">
        <f t="shared" si="228"/>
        <v>0</v>
      </c>
      <c r="K4912" s="73">
        <f t="shared" si="229"/>
        <v>0</v>
      </c>
      <c r="L4912" s="3" t="e">
        <f t="shared" si="230"/>
        <v>#N/A</v>
      </c>
    </row>
    <row r="4913" spans="1:12" x14ac:dyDescent="0.25">
      <c r="A4913" s="43" t="s">
        <v>47</v>
      </c>
      <c r="B4913" s="43" t="s">
        <v>395</v>
      </c>
      <c r="C4913" s="43" t="s">
        <v>379</v>
      </c>
      <c r="D4913" s="43" t="s">
        <v>55</v>
      </c>
      <c r="E4913" s="43" t="s">
        <v>2541</v>
      </c>
      <c r="F4913" s="43" t="s">
        <v>4220</v>
      </c>
      <c r="G4913" s="43" t="s">
        <v>4654</v>
      </c>
      <c r="H4913" s="76">
        <v>354</v>
      </c>
      <c r="I4913" s="229"/>
      <c r="J4913" s="73">
        <f t="shared" si="228"/>
        <v>0</v>
      </c>
      <c r="K4913" s="73">
        <f t="shared" si="229"/>
        <v>0</v>
      </c>
      <c r="L4913" s="3" t="e">
        <f t="shared" si="230"/>
        <v>#N/A</v>
      </c>
    </row>
    <row r="4914" spans="1:12" x14ac:dyDescent="0.25">
      <c r="A4914" s="43" t="s">
        <v>47</v>
      </c>
      <c r="B4914" s="43" t="s">
        <v>395</v>
      </c>
      <c r="C4914" s="43" t="s">
        <v>379</v>
      </c>
      <c r="D4914" s="43" t="s">
        <v>55</v>
      </c>
      <c r="E4914" s="43" t="s">
        <v>2541</v>
      </c>
      <c r="F4914" s="43" t="s">
        <v>4220</v>
      </c>
      <c r="G4914" s="43" t="s">
        <v>4654</v>
      </c>
      <c r="H4914" s="76">
        <v>35</v>
      </c>
      <c r="I4914" s="229"/>
      <c r="J4914" s="73">
        <f t="shared" si="228"/>
        <v>0</v>
      </c>
      <c r="K4914" s="73">
        <f t="shared" si="229"/>
        <v>0</v>
      </c>
      <c r="L4914" s="3" t="e">
        <f t="shared" si="230"/>
        <v>#N/A</v>
      </c>
    </row>
    <row r="4915" spans="1:12" x14ac:dyDescent="0.25">
      <c r="A4915" s="43" t="s">
        <v>47</v>
      </c>
      <c r="B4915" s="43" t="s">
        <v>395</v>
      </c>
      <c r="C4915" s="43" t="s">
        <v>379</v>
      </c>
      <c r="D4915" s="43" t="s">
        <v>55</v>
      </c>
      <c r="E4915" s="43" t="s">
        <v>2541</v>
      </c>
      <c r="F4915" s="43" t="s">
        <v>4220</v>
      </c>
      <c r="G4915" s="43" t="s">
        <v>4654</v>
      </c>
      <c r="H4915" s="76">
        <v>180</v>
      </c>
      <c r="I4915" s="229"/>
      <c r="J4915" s="73">
        <f t="shared" si="228"/>
        <v>0</v>
      </c>
      <c r="K4915" s="73">
        <f t="shared" si="229"/>
        <v>0</v>
      </c>
      <c r="L4915" s="3" t="e">
        <f t="shared" si="230"/>
        <v>#N/A</v>
      </c>
    </row>
    <row r="4916" spans="1:12" x14ac:dyDescent="0.25">
      <c r="A4916" s="43" t="s">
        <v>47</v>
      </c>
      <c r="B4916" s="43" t="s">
        <v>395</v>
      </c>
      <c r="C4916" s="43" t="s">
        <v>379</v>
      </c>
      <c r="D4916" s="43" t="s">
        <v>55</v>
      </c>
      <c r="E4916" s="43" t="s">
        <v>2541</v>
      </c>
      <c r="F4916" s="43" t="s">
        <v>4220</v>
      </c>
      <c r="G4916" s="43" t="s">
        <v>4654</v>
      </c>
      <c r="H4916" s="76">
        <v>700</v>
      </c>
      <c r="I4916" s="229"/>
      <c r="J4916" s="73">
        <f t="shared" si="228"/>
        <v>0</v>
      </c>
      <c r="K4916" s="73">
        <f t="shared" si="229"/>
        <v>0</v>
      </c>
      <c r="L4916" s="3" t="e">
        <f t="shared" si="230"/>
        <v>#N/A</v>
      </c>
    </row>
    <row r="4917" spans="1:12" x14ac:dyDescent="0.25">
      <c r="A4917" s="43" t="s">
        <v>47</v>
      </c>
      <c r="B4917" s="43" t="s">
        <v>395</v>
      </c>
      <c r="C4917" s="43" t="s">
        <v>379</v>
      </c>
      <c r="D4917" s="43" t="s">
        <v>55</v>
      </c>
      <c r="E4917" s="43" t="s">
        <v>2541</v>
      </c>
      <c r="F4917" s="43" t="s">
        <v>4220</v>
      </c>
      <c r="G4917" s="43" t="s">
        <v>4654</v>
      </c>
      <c r="H4917" s="76">
        <v>131</v>
      </c>
      <c r="I4917" s="229"/>
      <c r="J4917" s="73">
        <f t="shared" si="228"/>
        <v>0</v>
      </c>
      <c r="K4917" s="73">
        <f t="shared" si="229"/>
        <v>0</v>
      </c>
      <c r="L4917" s="3" t="e">
        <f t="shared" si="230"/>
        <v>#N/A</v>
      </c>
    </row>
    <row r="4918" spans="1:12" x14ac:dyDescent="0.25">
      <c r="A4918" s="43" t="s">
        <v>47</v>
      </c>
      <c r="B4918" s="43" t="s">
        <v>395</v>
      </c>
      <c r="C4918" s="43" t="s">
        <v>379</v>
      </c>
      <c r="D4918" s="43" t="s">
        <v>55</v>
      </c>
      <c r="E4918" s="43" t="s">
        <v>2541</v>
      </c>
      <c r="F4918" s="43" t="s">
        <v>4220</v>
      </c>
      <c r="G4918" s="43" t="s">
        <v>4654</v>
      </c>
      <c r="H4918" s="76">
        <v>346</v>
      </c>
      <c r="I4918" s="229"/>
      <c r="J4918" s="73">
        <f t="shared" si="228"/>
        <v>0</v>
      </c>
      <c r="K4918" s="73">
        <f t="shared" si="229"/>
        <v>0</v>
      </c>
      <c r="L4918" s="3" t="e">
        <f t="shared" si="230"/>
        <v>#N/A</v>
      </c>
    </row>
    <row r="4919" spans="1:12" x14ac:dyDescent="0.25">
      <c r="A4919" s="43" t="s">
        <v>47</v>
      </c>
      <c r="B4919" s="43" t="s">
        <v>395</v>
      </c>
      <c r="C4919" s="43" t="s">
        <v>379</v>
      </c>
      <c r="D4919" s="43" t="s">
        <v>55</v>
      </c>
      <c r="E4919" s="43" t="s">
        <v>2541</v>
      </c>
      <c r="F4919" s="43" t="s">
        <v>4220</v>
      </c>
      <c r="G4919" s="43" t="s">
        <v>4654</v>
      </c>
      <c r="H4919" s="76">
        <v>44</v>
      </c>
      <c r="I4919" s="229"/>
      <c r="J4919" s="73">
        <f t="shared" si="228"/>
        <v>0</v>
      </c>
      <c r="K4919" s="73">
        <f t="shared" si="229"/>
        <v>0</v>
      </c>
      <c r="L4919" s="3" t="e">
        <f t="shared" si="230"/>
        <v>#N/A</v>
      </c>
    </row>
    <row r="4920" spans="1:12" x14ac:dyDescent="0.25">
      <c r="A4920" s="43" t="s">
        <v>47</v>
      </c>
      <c r="B4920" s="43" t="s">
        <v>395</v>
      </c>
      <c r="C4920" s="43" t="s">
        <v>379</v>
      </c>
      <c r="D4920" s="43" t="s">
        <v>55</v>
      </c>
      <c r="E4920" s="43" t="s">
        <v>2541</v>
      </c>
      <c r="F4920" s="43" t="s">
        <v>4220</v>
      </c>
      <c r="G4920" s="43" t="s">
        <v>4654</v>
      </c>
      <c r="H4920" s="76">
        <v>372</v>
      </c>
      <c r="I4920" s="229"/>
      <c r="J4920" s="73">
        <f t="shared" si="228"/>
        <v>0</v>
      </c>
      <c r="K4920" s="73">
        <f t="shared" si="229"/>
        <v>0</v>
      </c>
      <c r="L4920" s="3" t="e">
        <f t="shared" si="230"/>
        <v>#N/A</v>
      </c>
    </row>
    <row r="4921" spans="1:12" x14ac:dyDescent="0.25">
      <c r="A4921" s="43" t="s">
        <v>47</v>
      </c>
      <c r="B4921" s="43" t="s">
        <v>395</v>
      </c>
      <c r="C4921" s="43" t="s">
        <v>379</v>
      </c>
      <c r="D4921" s="43" t="s">
        <v>55</v>
      </c>
      <c r="E4921" s="43" t="s">
        <v>2541</v>
      </c>
      <c r="F4921" s="43" t="s">
        <v>4220</v>
      </c>
      <c r="G4921" s="43" t="s">
        <v>4654</v>
      </c>
      <c r="H4921" s="76">
        <v>67</v>
      </c>
      <c r="I4921" s="229"/>
      <c r="J4921" s="73">
        <f t="shared" si="228"/>
        <v>0</v>
      </c>
      <c r="K4921" s="73">
        <f t="shared" si="229"/>
        <v>0</v>
      </c>
      <c r="L4921" s="3" t="e">
        <f t="shared" si="230"/>
        <v>#N/A</v>
      </c>
    </row>
    <row r="4922" spans="1:12" x14ac:dyDescent="0.25">
      <c r="A4922" s="43" t="s">
        <v>47</v>
      </c>
      <c r="B4922" s="43" t="s">
        <v>395</v>
      </c>
      <c r="C4922" s="43" t="s">
        <v>379</v>
      </c>
      <c r="D4922" s="43" t="s">
        <v>55</v>
      </c>
      <c r="E4922" s="43" t="s">
        <v>2541</v>
      </c>
      <c r="F4922" s="43" t="s">
        <v>4220</v>
      </c>
      <c r="G4922" s="43" t="s">
        <v>4654</v>
      </c>
      <c r="H4922" s="76">
        <v>22</v>
      </c>
      <c r="I4922" s="229"/>
      <c r="J4922" s="73">
        <f t="shared" si="228"/>
        <v>0</v>
      </c>
      <c r="K4922" s="73">
        <f t="shared" si="229"/>
        <v>0</v>
      </c>
      <c r="L4922" s="3" t="e">
        <f t="shared" si="230"/>
        <v>#N/A</v>
      </c>
    </row>
    <row r="4923" spans="1:12" x14ac:dyDescent="0.25">
      <c r="A4923" s="43" t="s">
        <v>47</v>
      </c>
      <c r="B4923" s="43" t="s">
        <v>395</v>
      </c>
      <c r="C4923" s="43" t="s">
        <v>379</v>
      </c>
      <c r="D4923" s="43" t="s">
        <v>55</v>
      </c>
      <c r="E4923" s="43" t="s">
        <v>2541</v>
      </c>
      <c r="F4923" s="43" t="s">
        <v>4220</v>
      </c>
      <c r="G4923" s="43" t="s">
        <v>4654</v>
      </c>
      <c r="H4923" s="76">
        <v>297</v>
      </c>
      <c r="I4923" s="229"/>
      <c r="J4923" s="73">
        <f t="shared" si="228"/>
        <v>0</v>
      </c>
      <c r="K4923" s="73">
        <f t="shared" si="229"/>
        <v>0</v>
      </c>
      <c r="L4923" s="3" t="e">
        <f t="shared" si="230"/>
        <v>#N/A</v>
      </c>
    </row>
    <row r="4924" spans="1:12" x14ac:dyDescent="0.25">
      <c r="A4924" s="43" t="s">
        <v>47</v>
      </c>
      <c r="B4924" s="43" t="s">
        <v>395</v>
      </c>
      <c r="C4924" s="43" t="s">
        <v>379</v>
      </c>
      <c r="D4924" s="43" t="s">
        <v>55</v>
      </c>
      <c r="E4924" s="43" t="s">
        <v>2541</v>
      </c>
      <c r="F4924" s="43" t="s">
        <v>4220</v>
      </c>
      <c r="G4924" s="43" t="s">
        <v>4654</v>
      </c>
      <c r="H4924" s="76">
        <v>608</v>
      </c>
      <c r="I4924" s="229"/>
      <c r="J4924" s="73">
        <f t="shared" si="228"/>
        <v>0</v>
      </c>
      <c r="K4924" s="73">
        <f t="shared" si="229"/>
        <v>0</v>
      </c>
      <c r="L4924" s="3" t="e">
        <f t="shared" si="230"/>
        <v>#N/A</v>
      </c>
    </row>
    <row r="4925" spans="1:12" x14ac:dyDescent="0.25">
      <c r="A4925" s="43" t="s">
        <v>47</v>
      </c>
      <c r="B4925" s="43" t="s">
        <v>395</v>
      </c>
      <c r="C4925" s="43" t="s">
        <v>379</v>
      </c>
      <c r="D4925" s="43" t="s">
        <v>55</v>
      </c>
      <c r="E4925" s="43" t="s">
        <v>2541</v>
      </c>
      <c r="F4925" s="43" t="s">
        <v>4220</v>
      </c>
      <c r="G4925" s="43" t="s">
        <v>4654</v>
      </c>
      <c r="H4925" s="76">
        <v>186</v>
      </c>
      <c r="I4925" s="229"/>
      <c r="J4925" s="73">
        <f t="shared" si="228"/>
        <v>0</v>
      </c>
      <c r="K4925" s="73">
        <f t="shared" si="229"/>
        <v>0</v>
      </c>
      <c r="L4925" s="3" t="e">
        <f t="shared" si="230"/>
        <v>#N/A</v>
      </c>
    </row>
    <row r="4926" spans="1:12" x14ac:dyDescent="0.25">
      <c r="A4926" s="43" t="s">
        <v>47</v>
      </c>
      <c r="B4926" s="43" t="s">
        <v>395</v>
      </c>
      <c r="C4926" s="43" t="s">
        <v>379</v>
      </c>
      <c r="D4926" s="43" t="s">
        <v>55</v>
      </c>
      <c r="E4926" s="43" t="s">
        <v>2541</v>
      </c>
      <c r="F4926" s="43" t="s">
        <v>4220</v>
      </c>
      <c r="G4926" s="43" t="s">
        <v>4654</v>
      </c>
      <c r="H4926" s="76">
        <v>20</v>
      </c>
      <c r="I4926" s="229"/>
      <c r="J4926" s="73">
        <f t="shared" si="228"/>
        <v>0</v>
      </c>
      <c r="K4926" s="73">
        <f t="shared" si="229"/>
        <v>0</v>
      </c>
      <c r="L4926" s="3" t="e">
        <f t="shared" si="230"/>
        <v>#N/A</v>
      </c>
    </row>
    <row r="4927" spans="1:12" x14ac:dyDescent="0.25">
      <c r="A4927" s="43" t="s">
        <v>47</v>
      </c>
      <c r="B4927" s="43" t="s">
        <v>395</v>
      </c>
      <c r="C4927" s="43" t="s">
        <v>379</v>
      </c>
      <c r="D4927" s="43" t="s">
        <v>55</v>
      </c>
      <c r="E4927" s="43" t="s">
        <v>2541</v>
      </c>
      <c r="F4927" s="43" t="s">
        <v>4220</v>
      </c>
      <c r="G4927" s="43" t="s">
        <v>4654</v>
      </c>
      <c r="H4927" s="76">
        <v>451</v>
      </c>
      <c r="I4927" s="229"/>
      <c r="J4927" s="73">
        <f t="shared" si="228"/>
        <v>0</v>
      </c>
      <c r="K4927" s="73">
        <f t="shared" si="229"/>
        <v>0</v>
      </c>
      <c r="L4927" s="3" t="e">
        <f t="shared" si="230"/>
        <v>#N/A</v>
      </c>
    </row>
    <row r="4928" spans="1:12" x14ac:dyDescent="0.25">
      <c r="A4928" s="43" t="s">
        <v>47</v>
      </c>
      <c r="B4928" s="43" t="s">
        <v>395</v>
      </c>
      <c r="C4928" s="43" t="s">
        <v>379</v>
      </c>
      <c r="D4928" s="43" t="s">
        <v>55</v>
      </c>
      <c r="E4928" s="43" t="s">
        <v>2542</v>
      </c>
      <c r="F4928" s="43" t="s">
        <v>4220</v>
      </c>
      <c r="G4928" s="43" t="s">
        <v>4654</v>
      </c>
      <c r="H4928" s="76">
        <v>56</v>
      </c>
      <c r="I4928" s="229"/>
      <c r="J4928" s="73">
        <f t="shared" si="228"/>
        <v>0</v>
      </c>
      <c r="K4928" s="73">
        <f t="shared" si="229"/>
        <v>0</v>
      </c>
      <c r="L4928" s="3" t="e">
        <f t="shared" si="230"/>
        <v>#N/A</v>
      </c>
    </row>
    <row r="4929" spans="1:12" x14ac:dyDescent="0.25">
      <c r="A4929" s="43" t="s">
        <v>47</v>
      </c>
      <c r="B4929" s="43" t="s">
        <v>395</v>
      </c>
      <c r="C4929" s="43" t="s">
        <v>379</v>
      </c>
      <c r="D4929" s="43" t="s">
        <v>55</v>
      </c>
      <c r="E4929" s="43" t="s">
        <v>2542</v>
      </c>
      <c r="F4929" s="43" t="s">
        <v>4220</v>
      </c>
      <c r="G4929" s="43" t="s">
        <v>4654</v>
      </c>
      <c r="H4929" s="76">
        <v>221</v>
      </c>
      <c r="I4929" s="229"/>
      <c r="J4929" s="73">
        <f t="shared" si="228"/>
        <v>0</v>
      </c>
      <c r="K4929" s="73">
        <f t="shared" si="229"/>
        <v>0</v>
      </c>
      <c r="L4929" s="3" t="e">
        <f t="shared" si="230"/>
        <v>#N/A</v>
      </c>
    </row>
    <row r="4930" spans="1:12" x14ac:dyDescent="0.25">
      <c r="A4930" s="43" t="s">
        <v>47</v>
      </c>
      <c r="B4930" s="43" t="s">
        <v>395</v>
      </c>
      <c r="C4930" s="43" t="s">
        <v>379</v>
      </c>
      <c r="D4930" s="43" t="s">
        <v>55</v>
      </c>
      <c r="E4930" s="43" t="s">
        <v>2542</v>
      </c>
      <c r="F4930" s="43" t="s">
        <v>4220</v>
      </c>
      <c r="G4930" s="43" t="s">
        <v>4654</v>
      </c>
      <c r="H4930" s="76">
        <v>47</v>
      </c>
      <c r="I4930" s="229"/>
      <c r="J4930" s="73">
        <f t="shared" si="228"/>
        <v>0</v>
      </c>
      <c r="K4930" s="73">
        <f t="shared" si="229"/>
        <v>0</v>
      </c>
      <c r="L4930" s="3" t="e">
        <f t="shared" si="230"/>
        <v>#N/A</v>
      </c>
    </row>
    <row r="4931" spans="1:12" x14ac:dyDescent="0.25">
      <c r="A4931" s="43" t="s">
        <v>47</v>
      </c>
      <c r="B4931" s="43" t="s">
        <v>395</v>
      </c>
      <c r="C4931" s="43" t="s">
        <v>379</v>
      </c>
      <c r="D4931" s="43" t="s">
        <v>55</v>
      </c>
      <c r="E4931" s="43" t="s">
        <v>2542</v>
      </c>
      <c r="F4931" s="43" t="s">
        <v>4220</v>
      </c>
      <c r="G4931" s="43" t="s">
        <v>4654</v>
      </c>
      <c r="H4931" s="76">
        <v>84</v>
      </c>
      <c r="I4931" s="229"/>
      <c r="J4931" s="73">
        <f t="shared" si="228"/>
        <v>0</v>
      </c>
      <c r="K4931" s="73">
        <f t="shared" si="229"/>
        <v>0</v>
      </c>
      <c r="L4931" s="3" t="e">
        <f t="shared" si="230"/>
        <v>#N/A</v>
      </c>
    </row>
    <row r="4932" spans="1:12" x14ac:dyDescent="0.25">
      <c r="A4932" s="43" t="s">
        <v>47</v>
      </c>
      <c r="B4932" s="43" t="s">
        <v>395</v>
      </c>
      <c r="C4932" s="43" t="s">
        <v>379</v>
      </c>
      <c r="D4932" s="43" t="s">
        <v>55</v>
      </c>
      <c r="E4932" s="43" t="s">
        <v>2542</v>
      </c>
      <c r="F4932" s="43" t="s">
        <v>4220</v>
      </c>
      <c r="G4932" s="43" t="s">
        <v>4654</v>
      </c>
      <c r="H4932" s="76">
        <v>40</v>
      </c>
      <c r="I4932" s="229"/>
      <c r="J4932" s="73">
        <f t="shared" si="228"/>
        <v>0</v>
      </c>
      <c r="K4932" s="73">
        <f t="shared" si="229"/>
        <v>0</v>
      </c>
      <c r="L4932" s="3" t="e">
        <f t="shared" si="230"/>
        <v>#N/A</v>
      </c>
    </row>
    <row r="4933" spans="1:12" x14ac:dyDescent="0.25">
      <c r="A4933" s="43" t="s">
        <v>47</v>
      </c>
      <c r="B4933" s="43" t="s">
        <v>395</v>
      </c>
      <c r="C4933" s="43" t="s">
        <v>379</v>
      </c>
      <c r="D4933" s="43" t="s">
        <v>55</v>
      </c>
      <c r="E4933" s="43" t="s">
        <v>2542</v>
      </c>
      <c r="F4933" s="43" t="s">
        <v>4220</v>
      </c>
      <c r="G4933" s="43" t="s">
        <v>4654</v>
      </c>
      <c r="H4933" s="76">
        <v>320</v>
      </c>
      <c r="I4933" s="229"/>
      <c r="J4933" s="73">
        <f t="shared" si="228"/>
        <v>0</v>
      </c>
      <c r="K4933" s="73">
        <f t="shared" si="229"/>
        <v>0</v>
      </c>
      <c r="L4933" s="3" t="e">
        <f t="shared" si="230"/>
        <v>#N/A</v>
      </c>
    </row>
    <row r="4934" spans="1:12" x14ac:dyDescent="0.25">
      <c r="A4934" s="43" t="s">
        <v>47</v>
      </c>
      <c r="B4934" s="43" t="s">
        <v>395</v>
      </c>
      <c r="C4934" s="43" t="s">
        <v>379</v>
      </c>
      <c r="D4934" s="43" t="s">
        <v>55</v>
      </c>
      <c r="E4934" s="43" t="s">
        <v>2542</v>
      </c>
      <c r="F4934" s="43" t="s">
        <v>4220</v>
      </c>
      <c r="G4934" s="43" t="s">
        <v>4654</v>
      </c>
      <c r="H4934" s="76">
        <v>32</v>
      </c>
      <c r="I4934" s="229"/>
      <c r="J4934" s="73">
        <f t="shared" si="228"/>
        <v>0</v>
      </c>
      <c r="K4934" s="73">
        <f t="shared" si="229"/>
        <v>0</v>
      </c>
      <c r="L4934" s="3" t="e">
        <f t="shared" si="230"/>
        <v>#N/A</v>
      </c>
    </row>
    <row r="4935" spans="1:12" x14ac:dyDescent="0.25">
      <c r="A4935" s="43" t="s">
        <v>47</v>
      </c>
      <c r="B4935" s="43" t="s">
        <v>395</v>
      </c>
      <c r="C4935" s="43" t="s">
        <v>379</v>
      </c>
      <c r="D4935" s="43" t="s">
        <v>55</v>
      </c>
      <c r="E4935" s="43" t="s">
        <v>2542</v>
      </c>
      <c r="F4935" s="43" t="s">
        <v>4220</v>
      </c>
      <c r="G4935" s="43" t="s">
        <v>4654</v>
      </c>
      <c r="H4935" s="76">
        <v>302</v>
      </c>
      <c r="I4935" s="229"/>
      <c r="J4935" s="73">
        <f t="shared" ref="J4935:J4998" si="231">I4935*$J$5</f>
        <v>0</v>
      </c>
      <c r="K4935" s="73">
        <f t="shared" ref="K4935:K4998" si="232">(I4935+J4935)*H4935</f>
        <v>0</v>
      </c>
      <c r="L4935" s="3" t="e">
        <f t="shared" ref="L4935:L4998" si="233">MATCH(C4935,$C$7237:$C$7264,0)</f>
        <v>#N/A</v>
      </c>
    </row>
    <row r="4936" spans="1:12" x14ac:dyDescent="0.25">
      <c r="A4936" s="43" t="s">
        <v>47</v>
      </c>
      <c r="B4936" s="43" t="s">
        <v>395</v>
      </c>
      <c r="C4936" s="43" t="s">
        <v>379</v>
      </c>
      <c r="D4936" s="43" t="s">
        <v>55</v>
      </c>
      <c r="E4936" s="43" t="s">
        <v>2542</v>
      </c>
      <c r="F4936" s="43" t="s">
        <v>4220</v>
      </c>
      <c r="G4936" s="43" t="s">
        <v>4654</v>
      </c>
      <c r="H4936" s="76">
        <v>24</v>
      </c>
      <c r="I4936" s="229"/>
      <c r="J4936" s="73">
        <f t="shared" si="231"/>
        <v>0</v>
      </c>
      <c r="K4936" s="73">
        <f t="shared" si="232"/>
        <v>0</v>
      </c>
      <c r="L4936" s="3" t="e">
        <f t="shared" si="233"/>
        <v>#N/A</v>
      </c>
    </row>
    <row r="4937" spans="1:12" x14ac:dyDescent="0.25">
      <c r="A4937" s="43" t="s">
        <v>47</v>
      </c>
      <c r="B4937" s="43" t="s">
        <v>395</v>
      </c>
      <c r="C4937" s="43" t="s">
        <v>379</v>
      </c>
      <c r="D4937" s="43" t="s">
        <v>55</v>
      </c>
      <c r="E4937" s="43" t="s">
        <v>2542</v>
      </c>
      <c r="F4937" s="43" t="s">
        <v>4220</v>
      </c>
      <c r="G4937" s="43" t="s">
        <v>4654</v>
      </c>
      <c r="H4937" s="76">
        <v>18</v>
      </c>
      <c r="I4937" s="229"/>
      <c r="J4937" s="73">
        <f t="shared" si="231"/>
        <v>0</v>
      </c>
      <c r="K4937" s="73">
        <f t="shared" si="232"/>
        <v>0</v>
      </c>
      <c r="L4937" s="3" t="e">
        <f t="shared" si="233"/>
        <v>#N/A</v>
      </c>
    </row>
    <row r="4938" spans="1:12" x14ac:dyDescent="0.25">
      <c r="A4938" s="43" t="s">
        <v>47</v>
      </c>
      <c r="B4938" s="43" t="s">
        <v>395</v>
      </c>
      <c r="C4938" s="43" t="s">
        <v>379</v>
      </c>
      <c r="D4938" s="43" t="s">
        <v>55</v>
      </c>
      <c r="E4938" s="43" t="s">
        <v>2542</v>
      </c>
      <c r="F4938" s="43" t="s">
        <v>4220</v>
      </c>
      <c r="G4938" s="43" t="s">
        <v>4654</v>
      </c>
      <c r="H4938" s="76">
        <v>563</v>
      </c>
      <c r="I4938" s="229"/>
      <c r="J4938" s="73">
        <f t="shared" si="231"/>
        <v>0</v>
      </c>
      <c r="K4938" s="73">
        <f t="shared" si="232"/>
        <v>0</v>
      </c>
      <c r="L4938" s="3" t="e">
        <f t="shared" si="233"/>
        <v>#N/A</v>
      </c>
    </row>
    <row r="4939" spans="1:12" x14ac:dyDescent="0.25">
      <c r="A4939" s="43" t="s">
        <v>47</v>
      </c>
      <c r="B4939" s="43" t="s">
        <v>395</v>
      </c>
      <c r="C4939" s="43" t="s">
        <v>379</v>
      </c>
      <c r="D4939" s="43" t="s">
        <v>55</v>
      </c>
      <c r="E4939" s="43" t="s">
        <v>2542</v>
      </c>
      <c r="F4939" s="43" t="s">
        <v>4220</v>
      </c>
      <c r="G4939" s="43" t="s">
        <v>4654</v>
      </c>
      <c r="H4939" s="76">
        <v>25</v>
      </c>
      <c r="I4939" s="229"/>
      <c r="J4939" s="73">
        <f t="shared" si="231"/>
        <v>0</v>
      </c>
      <c r="K4939" s="73">
        <f t="shared" si="232"/>
        <v>0</v>
      </c>
      <c r="L4939" s="3" t="e">
        <f t="shared" si="233"/>
        <v>#N/A</v>
      </c>
    </row>
    <row r="4940" spans="1:12" x14ac:dyDescent="0.25">
      <c r="A4940" s="43" t="s">
        <v>47</v>
      </c>
      <c r="B4940" s="43" t="s">
        <v>395</v>
      </c>
      <c r="C4940" s="43" t="s">
        <v>379</v>
      </c>
      <c r="D4940" s="43" t="s">
        <v>55</v>
      </c>
      <c r="E4940" s="43" t="s">
        <v>2542</v>
      </c>
      <c r="F4940" s="43" t="s">
        <v>4220</v>
      </c>
      <c r="G4940" s="43" t="s">
        <v>4654</v>
      </c>
      <c r="H4940" s="76">
        <v>25</v>
      </c>
      <c r="I4940" s="229"/>
      <c r="J4940" s="73">
        <f t="shared" si="231"/>
        <v>0</v>
      </c>
      <c r="K4940" s="73">
        <f t="shared" si="232"/>
        <v>0</v>
      </c>
      <c r="L4940" s="3" t="e">
        <f t="shared" si="233"/>
        <v>#N/A</v>
      </c>
    </row>
    <row r="4941" spans="1:12" x14ac:dyDescent="0.25">
      <c r="A4941" s="43" t="s">
        <v>47</v>
      </c>
      <c r="B4941" s="43" t="s">
        <v>395</v>
      </c>
      <c r="C4941" s="43" t="s">
        <v>379</v>
      </c>
      <c r="D4941" s="43" t="s">
        <v>55</v>
      </c>
      <c r="E4941" s="43" t="s">
        <v>2542</v>
      </c>
      <c r="F4941" s="43" t="s">
        <v>4220</v>
      </c>
      <c r="G4941" s="43" t="s">
        <v>4654</v>
      </c>
      <c r="H4941" s="76">
        <v>18</v>
      </c>
      <c r="I4941" s="229"/>
      <c r="J4941" s="73">
        <f t="shared" si="231"/>
        <v>0</v>
      </c>
      <c r="K4941" s="73">
        <f t="shared" si="232"/>
        <v>0</v>
      </c>
      <c r="L4941" s="3" t="e">
        <f t="shared" si="233"/>
        <v>#N/A</v>
      </c>
    </row>
    <row r="4942" spans="1:12" x14ac:dyDescent="0.25">
      <c r="A4942" s="43" t="s">
        <v>47</v>
      </c>
      <c r="B4942" s="43" t="s">
        <v>395</v>
      </c>
      <c r="C4942" s="43" t="s">
        <v>379</v>
      </c>
      <c r="D4942" s="43" t="s">
        <v>55</v>
      </c>
      <c r="E4942" s="43" t="s">
        <v>2542</v>
      </c>
      <c r="F4942" s="43" t="s">
        <v>4220</v>
      </c>
      <c r="G4942" s="43" t="s">
        <v>4654</v>
      </c>
      <c r="H4942" s="76">
        <v>22</v>
      </c>
      <c r="I4942" s="229"/>
      <c r="J4942" s="73">
        <f t="shared" si="231"/>
        <v>0</v>
      </c>
      <c r="K4942" s="73">
        <f t="shared" si="232"/>
        <v>0</v>
      </c>
      <c r="L4942" s="3" t="e">
        <f t="shared" si="233"/>
        <v>#N/A</v>
      </c>
    </row>
    <row r="4943" spans="1:12" x14ac:dyDescent="0.25">
      <c r="A4943" s="43" t="s">
        <v>47</v>
      </c>
      <c r="B4943" s="43" t="s">
        <v>395</v>
      </c>
      <c r="C4943" s="43" t="s">
        <v>379</v>
      </c>
      <c r="D4943" s="43" t="s">
        <v>55</v>
      </c>
      <c r="E4943" s="43" t="s">
        <v>2542</v>
      </c>
      <c r="F4943" s="43" t="s">
        <v>4220</v>
      </c>
      <c r="G4943" s="43" t="s">
        <v>4654</v>
      </c>
      <c r="H4943" s="76">
        <v>456</v>
      </c>
      <c r="I4943" s="229"/>
      <c r="J4943" s="73">
        <f t="shared" si="231"/>
        <v>0</v>
      </c>
      <c r="K4943" s="73">
        <f t="shared" si="232"/>
        <v>0</v>
      </c>
      <c r="L4943" s="3" t="e">
        <f t="shared" si="233"/>
        <v>#N/A</v>
      </c>
    </row>
    <row r="4944" spans="1:12" x14ac:dyDescent="0.25">
      <c r="A4944" s="43" t="s">
        <v>47</v>
      </c>
      <c r="B4944" s="43" t="s">
        <v>395</v>
      </c>
      <c r="C4944" s="43" t="s">
        <v>379</v>
      </c>
      <c r="D4944" s="43" t="s">
        <v>55</v>
      </c>
      <c r="E4944" s="43" t="s">
        <v>2542</v>
      </c>
      <c r="F4944" s="43" t="s">
        <v>4220</v>
      </c>
      <c r="G4944" s="43" t="s">
        <v>4654</v>
      </c>
      <c r="H4944" s="76">
        <v>248</v>
      </c>
      <c r="I4944" s="229"/>
      <c r="J4944" s="73">
        <f t="shared" si="231"/>
        <v>0</v>
      </c>
      <c r="K4944" s="73">
        <f t="shared" si="232"/>
        <v>0</v>
      </c>
      <c r="L4944" s="3" t="e">
        <f t="shared" si="233"/>
        <v>#N/A</v>
      </c>
    </row>
    <row r="4945" spans="1:12" x14ac:dyDescent="0.25">
      <c r="A4945" s="43" t="s">
        <v>47</v>
      </c>
      <c r="B4945" s="43" t="s">
        <v>395</v>
      </c>
      <c r="C4945" s="43" t="s">
        <v>379</v>
      </c>
      <c r="D4945" s="43" t="s">
        <v>55</v>
      </c>
      <c r="E4945" s="43" t="s">
        <v>2542</v>
      </c>
      <c r="F4945" s="43" t="s">
        <v>4220</v>
      </c>
      <c r="G4945" s="43" t="s">
        <v>4654</v>
      </c>
      <c r="H4945" s="76">
        <v>53</v>
      </c>
      <c r="I4945" s="229"/>
      <c r="J4945" s="73">
        <f t="shared" si="231"/>
        <v>0</v>
      </c>
      <c r="K4945" s="73">
        <f t="shared" si="232"/>
        <v>0</v>
      </c>
      <c r="L4945" s="3" t="e">
        <f t="shared" si="233"/>
        <v>#N/A</v>
      </c>
    </row>
    <row r="4946" spans="1:12" x14ac:dyDescent="0.25">
      <c r="A4946" s="43" t="s">
        <v>47</v>
      </c>
      <c r="B4946" s="43" t="s">
        <v>395</v>
      </c>
      <c r="C4946" s="43" t="s">
        <v>379</v>
      </c>
      <c r="D4946" s="43" t="s">
        <v>55</v>
      </c>
      <c r="E4946" s="43" t="s">
        <v>2542</v>
      </c>
      <c r="F4946" s="43" t="s">
        <v>4220</v>
      </c>
      <c r="G4946" s="43" t="s">
        <v>4654</v>
      </c>
      <c r="H4946" s="76">
        <v>20</v>
      </c>
      <c r="I4946" s="229"/>
      <c r="J4946" s="73">
        <f t="shared" si="231"/>
        <v>0</v>
      </c>
      <c r="K4946" s="73">
        <f t="shared" si="232"/>
        <v>0</v>
      </c>
      <c r="L4946" s="3" t="e">
        <f t="shared" si="233"/>
        <v>#N/A</v>
      </c>
    </row>
    <row r="4947" spans="1:12" x14ac:dyDescent="0.25">
      <c r="A4947" s="43" t="s">
        <v>47</v>
      </c>
      <c r="B4947" s="43" t="s">
        <v>395</v>
      </c>
      <c r="C4947" s="43" t="s">
        <v>379</v>
      </c>
      <c r="D4947" s="43" t="s">
        <v>55</v>
      </c>
      <c r="E4947" s="43" t="s">
        <v>2542</v>
      </c>
      <c r="F4947" s="43" t="s">
        <v>4220</v>
      </c>
      <c r="G4947" s="43" t="s">
        <v>4654</v>
      </c>
      <c r="H4947" s="76">
        <v>37</v>
      </c>
      <c r="I4947" s="229"/>
      <c r="J4947" s="73">
        <f t="shared" si="231"/>
        <v>0</v>
      </c>
      <c r="K4947" s="73">
        <f t="shared" si="232"/>
        <v>0</v>
      </c>
      <c r="L4947" s="3" t="e">
        <f t="shared" si="233"/>
        <v>#N/A</v>
      </c>
    </row>
    <row r="4948" spans="1:12" x14ac:dyDescent="0.25">
      <c r="A4948" s="43" t="s">
        <v>47</v>
      </c>
      <c r="B4948" s="43" t="s">
        <v>395</v>
      </c>
      <c r="C4948" s="43" t="s">
        <v>379</v>
      </c>
      <c r="D4948" s="43" t="s">
        <v>55</v>
      </c>
      <c r="E4948" s="43" t="s">
        <v>2542</v>
      </c>
      <c r="F4948" s="43" t="s">
        <v>4220</v>
      </c>
      <c r="G4948" s="43" t="s">
        <v>4654</v>
      </c>
      <c r="H4948" s="76">
        <v>151</v>
      </c>
      <c r="I4948" s="229"/>
      <c r="J4948" s="73">
        <f t="shared" si="231"/>
        <v>0</v>
      </c>
      <c r="K4948" s="73">
        <f t="shared" si="232"/>
        <v>0</v>
      </c>
      <c r="L4948" s="3" t="e">
        <f t="shared" si="233"/>
        <v>#N/A</v>
      </c>
    </row>
    <row r="4949" spans="1:12" x14ac:dyDescent="0.25">
      <c r="A4949" s="43" t="s">
        <v>47</v>
      </c>
      <c r="B4949" s="43" t="s">
        <v>395</v>
      </c>
      <c r="C4949" s="43" t="s">
        <v>379</v>
      </c>
      <c r="D4949" s="43" t="s">
        <v>55</v>
      </c>
      <c r="E4949" s="43" t="s">
        <v>2542</v>
      </c>
      <c r="F4949" s="43" t="s">
        <v>4220</v>
      </c>
      <c r="G4949" s="43" t="s">
        <v>4654</v>
      </c>
      <c r="H4949" s="76">
        <v>244</v>
      </c>
      <c r="I4949" s="229"/>
      <c r="J4949" s="73">
        <f t="shared" si="231"/>
        <v>0</v>
      </c>
      <c r="K4949" s="73">
        <f t="shared" si="232"/>
        <v>0</v>
      </c>
      <c r="L4949" s="3" t="e">
        <f t="shared" si="233"/>
        <v>#N/A</v>
      </c>
    </row>
    <row r="4950" spans="1:12" x14ac:dyDescent="0.25">
      <c r="A4950" s="43" t="s">
        <v>47</v>
      </c>
      <c r="B4950" s="43" t="s">
        <v>395</v>
      </c>
      <c r="C4950" s="43" t="s">
        <v>379</v>
      </c>
      <c r="D4950" s="43" t="s">
        <v>55</v>
      </c>
      <c r="E4950" s="43" t="s">
        <v>2542</v>
      </c>
      <c r="F4950" s="43" t="s">
        <v>4220</v>
      </c>
      <c r="G4950" s="43" t="s">
        <v>4654</v>
      </c>
      <c r="H4950" s="76">
        <v>179</v>
      </c>
      <c r="I4950" s="229"/>
      <c r="J4950" s="73">
        <f t="shared" si="231"/>
        <v>0</v>
      </c>
      <c r="K4950" s="73">
        <f t="shared" si="232"/>
        <v>0</v>
      </c>
      <c r="L4950" s="3" t="e">
        <f t="shared" si="233"/>
        <v>#N/A</v>
      </c>
    </row>
    <row r="4951" spans="1:12" x14ac:dyDescent="0.25">
      <c r="A4951" s="43" t="s">
        <v>47</v>
      </c>
      <c r="B4951" s="43" t="s">
        <v>395</v>
      </c>
      <c r="C4951" s="43" t="s">
        <v>379</v>
      </c>
      <c r="D4951" s="43" t="s">
        <v>55</v>
      </c>
      <c r="E4951" s="43" t="s">
        <v>2542</v>
      </c>
      <c r="F4951" s="43" t="s">
        <v>4220</v>
      </c>
      <c r="G4951" s="43" t="s">
        <v>4654</v>
      </c>
      <c r="H4951" s="76">
        <v>32</v>
      </c>
      <c r="I4951" s="229"/>
      <c r="J4951" s="73">
        <f t="shared" si="231"/>
        <v>0</v>
      </c>
      <c r="K4951" s="73">
        <f t="shared" si="232"/>
        <v>0</v>
      </c>
      <c r="L4951" s="3" t="e">
        <f t="shared" si="233"/>
        <v>#N/A</v>
      </c>
    </row>
    <row r="4952" spans="1:12" x14ac:dyDescent="0.25">
      <c r="A4952" s="43" t="s">
        <v>47</v>
      </c>
      <c r="B4952" s="43" t="s">
        <v>395</v>
      </c>
      <c r="C4952" s="43" t="s">
        <v>379</v>
      </c>
      <c r="D4952" s="43" t="s">
        <v>55</v>
      </c>
      <c r="E4952" s="43" t="s">
        <v>2542</v>
      </c>
      <c r="F4952" s="43" t="s">
        <v>4220</v>
      </c>
      <c r="G4952" s="43" t="s">
        <v>4654</v>
      </c>
      <c r="H4952" s="76">
        <v>26</v>
      </c>
      <c r="I4952" s="229"/>
      <c r="J4952" s="73">
        <f t="shared" si="231"/>
        <v>0</v>
      </c>
      <c r="K4952" s="73">
        <f t="shared" si="232"/>
        <v>0</v>
      </c>
      <c r="L4952" s="3" t="e">
        <f t="shared" si="233"/>
        <v>#N/A</v>
      </c>
    </row>
    <row r="4953" spans="1:12" x14ac:dyDescent="0.25">
      <c r="A4953" s="43" t="s">
        <v>47</v>
      </c>
      <c r="B4953" s="43" t="s">
        <v>395</v>
      </c>
      <c r="C4953" s="43" t="s">
        <v>379</v>
      </c>
      <c r="D4953" s="43" t="s">
        <v>55</v>
      </c>
      <c r="E4953" s="43" t="s">
        <v>2542</v>
      </c>
      <c r="F4953" s="43" t="s">
        <v>4220</v>
      </c>
      <c r="G4953" s="43" t="s">
        <v>4654</v>
      </c>
      <c r="H4953" s="76">
        <v>49</v>
      </c>
      <c r="I4953" s="229"/>
      <c r="J4953" s="73">
        <f t="shared" si="231"/>
        <v>0</v>
      </c>
      <c r="K4953" s="73">
        <f t="shared" si="232"/>
        <v>0</v>
      </c>
      <c r="L4953" s="3" t="e">
        <f t="shared" si="233"/>
        <v>#N/A</v>
      </c>
    </row>
    <row r="4954" spans="1:12" x14ac:dyDescent="0.25">
      <c r="A4954" s="43" t="s">
        <v>47</v>
      </c>
      <c r="B4954" s="43" t="s">
        <v>395</v>
      </c>
      <c r="C4954" s="43" t="s">
        <v>379</v>
      </c>
      <c r="D4954" s="43" t="s">
        <v>55</v>
      </c>
      <c r="E4954" s="43" t="s">
        <v>2542</v>
      </c>
      <c r="F4954" s="43" t="s">
        <v>4220</v>
      </c>
      <c r="G4954" s="43" t="s">
        <v>4654</v>
      </c>
      <c r="H4954" s="76">
        <v>221</v>
      </c>
      <c r="I4954" s="229"/>
      <c r="J4954" s="73">
        <f t="shared" si="231"/>
        <v>0</v>
      </c>
      <c r="K4954" s="73">
        <f t="shared" si="232"/>
        <v>0</v>
      </c>
      <c r="L4954" s="3" t="e">
        <f t="shared" si="233"/>
        <v>#N/A</v>
      </c>
    </row>
    <row r="4955" spans="1:12" x14ac:dyDescent="0.25">
      <c r="A4955" s="43" t="s">
        <v>47</v>
      </c>
      <c r="B4955" s="43" t="s">
        <v>395</v>
      </c>
      <c r="C4955" s="43" t="s">
        <v>379</v>
      </c>
      <c r="D4955" s="43" t="s">
        <v>55</v>
      </c>
      <c r="E4955" s="43" t="s">
        <v>2542</v>
      </c>
      <c r="F4955" s="43" t="s">
        <v>4220</v>
      </c>
      <c r="G4955" s="43" t="s">
        <v>4654</v>
      </c>
      <c r="H4955" s="76">
        <v>29</v>
      </c>
      <c r="I4955" s="229"/>
      <c r="J4955" s="73">
        <f t="shared" si="231"/>
        <v>0</v>
      </c>
      <c r="K4955" s="73">
        <f t="shared" si="232"/>
        <v>0</v>
      </c>
      <c r="L4955" s="3" t="e">
        <f t="shared" si="233"/>
        <v>#N/A</v>
      </c>
    </row>
    <row r="4956" spans="1:12" x14ac:dyDescent="0.25">
      <c r="A4956" s="43" t="s">
        <v>47</v>
      </c>
      <c r="B4956" s="43" t="s">
        <v>395</v>
      </c>
      <c r="C4956" s="43" t="s">
        <v>379</v>
      </c>
      <c r="D4956" s="43" t="s">
        <v>55</v>
      </c>
      <c r="E4956" s="43" t="s">
        <v>2542</v>
      </c>
      <c r="F4956" s="43" t="s">
        <v>4220</v>
      </c>
      <c r="G4956" s="43" t="s">
        <v>4654</v>
      </c>
      <c r="H4956" s="76">
        <v>56</v>
      </c>
      <c r="I4956" s="229"/>
      <c r="J4956" s="73">
        <f t="shared" si="231"/>
        <v>0</v>
      </c>
      <c r="K4956" s="73">
        <f t="shared" si="232"/>
        <v>0</v>
      </c>
      <c r="L4956" s="3" t="e">
        <f t="shared" si="233"/>
        <v>#N/A</v>
      </c>
    </row>
    <row r="4957" spans="1:12" x14ac:dyDescent="0.25">
      <c r="A4957" s="43" t="s">
        <v>47</v>
      </c>
      <c r="B4957" s="43" t="s">
        <v>395</v>
      </c>
      <c r="C4957" s="43" t="s">
        <v>379</v>
      </c>
      <c r="D4957" s="43" t="s">
        <v>55</v>
      </c>
      <c r="E4957" s="43" t="s">
        <v>2542</v>
      </c>
      <c r="F4957" s="43" t="s">
        <v>4220</v>
      </c>
      <c r="G4957" s="43" t="s">
        <v>4654</v>
      </c>
      <c r="H4957" s="76">
        <v>27</v>
      </c>
      <c r="I4957" s="229"/>
      <c r="J4957" s="73">
        <f t="shared" si="231"/>
        <v>0</v>
      </c>
      <c r="K4957" s="73">
        <f t="shared" si="232"/>
        <v>0</v>
      </c>
      <c r="L4957" s="3" t="e">
        <f t="shared" si="233"/>
        <v>#N/A</v>
      </c>
    </row>
    <row r="4958" spans="1:12" x14ac:dyDescent="0.25">
      <c r="A4958" s="43" t="s">
        <v>47</v>
      </c>
      <c r="B4958" s="43" t="s">
        <v>395</v>
      </c>
      <c r="C4958" s="43" t="s">
        <v>379</v>
      </c>
      <c r="D4958" s="43" t="s">
        <v>55</v>
      </c>
      <c r="E4958" s="43" t="s">
        <v>2542</v>
      </c>
      <c r="F4958" s="43" t="s">
        <v>4220</v>
      </c>
      <c r="G4958" s="43" t="s">
        <v>4654</v>
      </c>
      <c r="H4958" s="76">
        <v>29</v>
      </c>
      <c r="I4958" s="229"/>
      <c r="J4958" s="73">
        <f t="shared" si="231"/>
        <v>0</v>
      </c>
      <c r="K4958" s="73">
        <f t="shared" si="232"/>
        <v>0</v>
      </c>
      <c r="L4958" s="3" t="e">
        <f t="shared" si="233"/>
        <v>#N/A</v>
      </c>
    </row>
    <row r="4959" spans="1:12" x14ac:dyDescent="0.25">
      <c r="A4959" s="43" t="s">
        <v>47</v>
      </c>
      <c r="B4959" s="43" t="s">
        <v>395</v>
      </c>
      <c r="C4959" s="43" t="s">
        <v>766</v>
      </c>
      <c r="D4959" s="43" t="s">
        <v>371</v>
      </c>
      <c r="E4959" s="43" t="s">
        <v>2543</v>
      </c>
      <c r="F4959" s="43" t="s">
        <v>4211</v>
      </c>
      <c r="G4959" s="43" t="s">
        <v>4654</v>
      </c>
      <c r="H4959" s="76">
        <v>36</v>
      </c>
      <c r="I4959" s="229">
        <v>0.27222222222222225</v>
      </c>
      <c r="J4959" s="73">
        <f t="shared" si="231"/>
        <v>5.4126165042350394E-3</v>
      </c>
      <c r="K4959" s="73">
        <f t="shared" si="232"/>
        <v>9.9948541941524613</v>
      </c>
      <c r="L4959" s="3" t="e">
        <f t="shared" si="233"/>
        <v>#N/A</v>
      </c>
    </row>
    <row r="4960" spans="1:12" x14ac:dyDescent="0.25">
      <c r="A4960" s="43" t="s">
        <v>47</v>
      </c>
      <c r="B4960" s="43" t="s">
        <v>395</v>
      </c>
      <c r="C4960" s="43" t="s">
        <v>766</v>
      </c>
      <c r="D4960" s="43" t="s">
        <v>371</v>
      </c>
      <c r="E4960" s="43" t="s">
        <v>2543</v>
      </c>
      <c r="F4960" s="43" t="s">
        <v>4211</v>
      </c>
      <c r="G4960" s="43" t="s">
        <v>4654</v>
      </c>
      <c r="H4960" s="76">
        <v>4339</v>
      </c>
      <c r="I4960" s="229">
        <v>0.44500115233924864</v>
      </c>
      <c r="J4960" s="73">
        <f t="shared" si="231"/>
        <v>8.8479939730592861E-3</v>
      </c>
      <c r="K4960" s="73">
        <f t="shared" si="232"/>
        <v>1969.2514458491041</v>
      </c>
      <c r="L4960" s="3" t="e">
        <f t="shared" si="233"/>
        <v>#N/A</v>
      </c>
    </row>
    <row r="4961" spans="1:12" x14ac:dyDescent="0.25">
      <c r="A4961" s="43" t="s">
        <v>47</v>
      </c>
      <c r="B4961" s="43" t="s">
        <v>395</v>
      </c>
      <c r="C4961" s="43" t="s">
        <v>766</v>
      </c>
      <c r="D4961" s="43" t="s">
        <v>371</v>
      </c>
      <c r="E4961" s="43" t="s">
        <v>2543</v>
      </c>
      <c r="F4961" s="43" t="s">
        <v>4211</v>
      </c>
      <c r="G4961" s="43" t="s">
        <v>4654</v>
      </c>
      <c r="H4961" s="76">
        <v>39</v>
      </c>
      <c r="I4961" s="229">
        <v>0.59846153846153849</v>
      </c>
      <c r="J4961" s="73">
        <f t="shared" si="231"/>
        <v>1.1899259266139323E-2</v>
      </c>
      <c r="K4961" s="73">
        <f t="shared" si="232"/>
        <v>23.804071111379436</v>
      </c>
      <c r="L4961" s="3" t="e">
        <f t="shared" si="233"/>
        <v>#N/A</v>
      </c>
    </row>
    <row r="4962" spans="1:12" x14ac:dyDescent="0.25">
      <c r="A4962" s="43" t="s">
        <v>47</v>
      </c>
      <c r="B4962" s="43" t="s">
        <v>395</v>
      </c>
      <c r="C4962" s="43" t="s">
        <v>766</v>
      </c>
      <c r="D4962" s="43" t="s">
        <v>371</v>
      </c>
      <c r="E4962" s="43" t="s">
        <v>2543</v>
      </c>
      <c r="F4962" s="43" t="s">
        <v>4211</v>
      </c>
      <c r="G4962" s="43" t="s">
        <v>4654</v>
      </c>
      <c r="H4962" s="76">
        <v>207</v>
      </c>
      <c r="I4962" s="229">
        <v>0.29391304347826086</v>
      </c>
      <c r="J4962" s="73">
        <f t="shared" si="231"/>
        <v>5.8438968610054973E-3</v>
      </c>
      <c r="K4962" s="73">
        <f t="shared" si="232"/>
        <v>62.049686650228139</v>
      </c>
      <c r="L4962" s="3" t="e">
        <f t="shared" si="233"/>
        <v>#N/A</v>
      </c>
    </row>
    <row r="4963" spans="1:12" x14ac:dyDescent="0.25">
      <c r="A4963" s="43" t="s">
        <v>47</v>
      </c>
      <c r="B4963" s="43" t="s">
        <v>395</v>
      </c>
      <c r="C4963" s="43" t="s">
        <v>766</v>
      </c>
      <c r="D4963" s="43" t="s">
        <v>371</v>
      </c>
      <c r="E4963" s="43" t="s">
        <v>2543</v>
      </c>
      <c r="F4963" s="43" t="s">
        <v>4211</v>
      </c>
      <c r="G4963" s="43" t="s">
        <v>4654</v>
      </c>
      <c r="H4963" s="76">
        <v>402</v>
      </c>
      <c r="I4963" s="229">
        <v>0.29393034825870645</v>
      </c>
      <c r="J4963" s="73">
        <f t="shared" si="231"/>
        <v>5.8442409333574067E-3</v>
      </c>
      <c r="K4963" s="73">
        <f t="shared" si="232"/>
        <v>120.50938485520966</v>
      </c>
      <c r="L4963" s="3" t="e">
        <f t="shared" si="233"/>
        <v>#N/A</v>
      </c>
    </row>
    <row r="4964" spans="1:12" x14ac:dyDescent="0.25">
      <c r="A4964" s="43" t="s">
        <v>47</v>
      </c>
      <c r="B4964" s="43" t="s">
        <v>395</v>
      </c>
      <c r="C4964" s="43" t="s">
        <v>766</v>
      </c>
      <c r="D4964" s="43" t="s">
        <v>371</v>
      </c>
      <c r="E4964" s="43" t="s">
        <v>2543</v>
      </c>
      <c r="F4964" s="43" t="s">
        <v>4211</v>
      </c>
      <c r="G4964" s="43" t="s">
        <v>4654</v>
      </c>
      <c r="H4964" s="76">
        <v>8449</v>
      </c>
      <c r="I4964" s="229">
        <v>0.44151852290211857</v>
      </c>
      <c r="J4964" s="73">
        <f t="shared" si="231"/>
        <v>8.7787485697425911E-3</v>
      </c>
      <c r="K4964" s="73">
        <f t="shared" si="232"/>
        <v>3804.5616466657548</v>
      </c>
      <c r="L4964" s="3" t="e">
        <f t="shared" si="233"/>
        <v>#N/A</v>
      </c>
    </row>
    <row r="4965" spans="1:12" x14ac:dyDescent="0.25">
      <c r="A4965" s="43" t="s">
        <v>47</v>
      </c>
      <c r="B4965" s="43" t="s">
        <v>395</v>
      </c>
      <c r="C4965" s="43" t="s">
        <v>766</v>
      </c>
      <c r="D4965" s="43" t="s">
        <v>371</v>
      </c>
      <c r="E4965" s="43" t="s">
        <v>2543</v>
      </c>
      <c r="F4965" s="43" t="s">
        <v>4211</v>
      </c>
      <c r="G4965" s="43" t="s">
        <v>4654</v>
      </c>
      <c r="H4965" s="76">
        <v>1742</v>
      </c>
      <c r="I4965" s="229">
        <v>0.28300229621125145</v>
      </c>
      <c r="J4965" s="73">
        <f t="shared" si="231"/>
        <v>5.6269575889326103E-3</v>
      </c>
      <c r="K4965" s="73">
        <f t="shared" si="232"/>
        <v>502.79216011992065</v>
      </c>
      <c r="L4965" s="3" t="e">
        <f t="shared" si="233"/>
        <v>#N/A</v>
      </c>
    </row>
    <row r="4966" spans="1:12" x14ac:dyDescent="0.25">
      <c r="A4966" s="43" t="s">
        <v>47</v>
      </c>
      <c r="B4966" s="43" t="s">
        <v>395</v>
      </c>
      <c r="C4966" s="43" t="s">
        <v>772</v>
      </c>
      <c r="D4966" s="43" t="s">
        <v>55</v>
      </c>
      <c r="E4966" s="43" t="s">
        <v>2544</v>
      </c>
      <c r="F4966" s="43" t="s">
        <v>4218</v>
      </c>
      <c r="G4966" s="43" t="s">
        <v>4654</v>
      </c>
      <c r="H4966" s="76">
        <v>600</v>
      </c>
      <c r="I4966" s="229">
        <v>0.14830000000000002</v>
      </c>
      <c r="J4966" s="73">
        <f t="shared" si="231"/>
        <v>2.9486609176336766E-3</v>
      </c>
      <c r="K4966" s="73">
        <f t="shared" si="232"/>
        <v>90.749196550580223</v>
      </c>
      <c r="L4966" s="3" t="e">
        <f t="shared" si="233"/>
        <v>#N/A</v>
      </c>
    </row>
    <row r="4967" spans="1:12" x14ac:dyDescent="0.25">
      <c r="A4967" s="43" t="s">
        <v>47</v>
      </c>
      <c r="B4967" s="43" t="s">
        <v>395</v>
      </c>
      <c r="C4967" s="43" t="s">
        <v>772</v>
      </c>
      <c r="D4967" s="43" t="s">
        <v>55</v>
      </c>
      <c r="E4967" s="43" t="s">
        <v>2544</v>
      </c>
      <c r="F4967" s="43" t="s">
        <v>4218</v>
      </c>
      <c r="G4967" s="43" t="s">
        <v>4654</v>
      </c>
      <c r="H4967" s="76">
        <v>11786</v>
      </c>
      <c r="I4967" s="229">
        <v>0.1254997454607161</v>
      </c>
      <c r="J4967" s="73">
        <f t="shared" si="231"/>
        <v>2.4953216089884551E-3</v>
      </c>
      <c r="K4967" s="73">
        <f t="shared" si="232"/>
        <v>1508.5498604835379</v>
      </c>
      <c r="L4967" s="3" t="e">
        <f t="shared" si="233"/>
        <v>#N/A</v>
      </c>
    </row>
    <row r="4968" spans="1:12" x14ac:dyDescent="0.25">
      <c r="A4968" s="43" t="s">
        <v>47</v>
      </c>
      <c r="B4968" s="43" t="s">
        <v>395</v>
      </c>
      <c r="C4968" s="43" t="s">
        <v>772</v>
      </c>
      <c r="D4968" s="43" t="s">
        <v>55</v>
      </c>
      <c r="E4968" s="43" t="s">
        <v>2544</v>
      </c>
      <c r="F4968" s="43" t="s">
        <v>4218</v>
      </c>
      <c r="G4968" s="43" t="s">
        <v>4654</v>
      </c>
      <c r="H4968" s="76">
        <v>300</v>
      </c>
      <c r="I4968" s="229">
        <v>0.11979999999999999</v>
      </c>
      <c r="J4968" s="73">
        <f t="shared" si="231"/>
        <v>2.3819931081086607E-3</v>
      </c>
      <c r="K4968" s="73">
        <f t="shared" si="232"/>
        <v>36.654597932432594</v>
      </c>
      <c r="L4968" s="3" t="e">
        <f t="shared" si="233"/>
        <v>#N/A</v>
      </c>
    </row>
    <row r="4969" spans="1:12" x14ac:dyDescent="0.25">
      <c r="A4969" s="43" t="s">
        <v>47</v>
      </c>
      <c r="B4969" s="43" t="s">
        <v>395</v>
      </c>
      <c r="C4969" s="43" t="s">
        <v>772</v>
      </c>
      <c r="D4969" s="43" t="s">
        <v>55</v>
      </c>
      <c r="E4969" s="43" t="s">
        <v>2544</v>
      </c>
      <c r="F4969" s="43" t="s">
        <v>4218</v>
      </c>
      <c r="G4969" s="43" t="s">
        <v>4654</v>
      </c>
      <c r="H4969" s="76">
        <v>800</v>
      </c>
      <c r="I4969" s="229">
        <v>0.13119999999999998</v>
      </c>
      <c r="J4969" s="73">
        <f t="shared" si="231"/>
        <v>2.6086602319186666E-3</v>
      </c>
      <c r="K4969" s="73">
        <f t="shared" si="232"/>
        <v>107.04692818553492</v>
      </c>
      <c r="L4969" s="3" t="e">
        <f t="shared" si="233"/>
        <v>#N/A</v>
      </c>
    </row>
    <row r="4970" spans="1:12" x14ac:dyDescent="0.25">
      <c r="A4970" s="43" t="s">
        <v>47</v>
      </c>
      <c r="B4970" s="43" t="s">
        <v>395</v>
      </c>
      <c r="C4970" s="43" t="s">
        <v>772</v>
      </c>
      <c r="D4970" s="43" t="s">
        <v>55</v>
      </c>
      <c r="E4970" s="43" t="s">
        <v>2544</v>
      </c>
      <c r="F4970" s="43" t="s">
        <v>4218</v>
      </c>
      <c r="G4970" s="43" t="s">
        <v>4654</v>
      </c>
      <c r="H4970" s="76">
        <v>1958</v>
      </c>
      <c r="I4970" s="229">
        <v>0.12550051072522983</v>
      </c>
      <c r="J4970" s="73">
        <f t="shared" si="231"/>
        <v>2.4953368248047956E-3</v>
      </c>
      <c r="K4970" s="73">
        <f t="shared" si="232"/>
        <v>250.6158695029678</v>
      </c>
      <c r="L4970" s="3" t="e">
        <f t="shared" si="233"/>
        <v>#N/A</v>
      </c>
    </row>
    <row r="4971" spans="1:12" x14ac:dyDescent="0.25">
      <c r="A4971" s="43" t="s">
        <v>47</v>
      </c>
      <c r="B4971" s="43" t="s">
        <v>395</v>
      </c>
      <c r="C4971" s="43" t="s">
        <v>772</v>
      </c>
      <c r="D4971" s="43" t="s">
        <v>55</v>
      </c>
      <c r="E4971" s="43" t="s">
        <v>2544</v>
      </c>
      <c r="F4971" s="43" t="s">
        <v>4218</v>
      </c>
      <c r="G4971" s="43" t="s">
        <v>4654</v>
      </c>
      <c r="H4971" s="76">
        <v>450</v>
      </c>
      <c r="I4971" s="229">
        <v>0.14831111111111109</v>
      </c>
      <c r="J4971" s="73">
        <f t="shared" si="231"/>
        <v>2.9488818407562975E-3</v>
      </c>
      <c r="K4971" s="73">
        <f t="shared" si="232"/>
        <v>68.066996828340322</v>
      </c>
      <c r="L4971" s="3" t="e">
        <f t="shared" si="233"/>
        <v>#N/A</v>
      </c>
    </row>
    <row r="4972" spans="1:12" x14ac:dyDescent="0.25">
      <c r="A4972" s="43" t="s">
        <v>47</v>
      </c>
      <c r="B4972" s="43" t="s">
        <v>395</v>
      </c>
      <c r="C4972" s="43" t="s">
        <v>772</v>
      </c>
      <c r="D4972" s="43" t="s">
        <v>55</v>
      </c>
      <c r="E4972" s="43" t="s">
        <v>2544</v>
      </c>
      <c r="F4972" s="43" t="s">
        <v>4218</v>
      </c>
      <c r="G4972" s="43" t="s">
        <v>4654</v>
      </c>
      <c r="H4972" s="76">
        <v>1595</v>
      </c>
      <c r="I4972" s="229">
        <v>0.1254984326018809</v>
      </c>
      <c r="J4972" s="73">
        <f t="shared" si="231"/>
        <v>2.4952955053098463E-3</v>
      </c>
      <c r="K4972" s="73">
        <f t="shared" si="232"/>
        <v>204.14999633096926</v>
      </c>
      <c r="L4972" s="3" t="e">
        <f t="shared" si="233"/>
        <v>#N/A</v>
      </c>
    </row>
    <row r="4973" spans="1:12" x14ac:dyDescent="0.25">
      <c r="A4973" s="43" t="s">
        <v>47</v>
      </c>
      <c r="B4973" s="43" t="s">
        <v>395</v>
      </c>
      <c r="C4973" s="43" t="s">
        <v>772</v>
      </c>
      <c r="D4973" s="43" t="s">
        <v>55</v>
      </c>
      <c r="E4973" s="43" t="s">
        <v>2544</v>
      </c>
      <c r="F4973" s="43" t="s">
        <v>4218</v>
      </c>
      <c r="G4973" s="43" t="s">
        <v>4654</v>
      </c>
      <c r="H4973" s="76">
        <v>650</v>
      </c>
      <c r="I4973" s="229">
        <v>0.14830769230769231</v>
      </c>
      <c r="J4973" s="73">
        <f t="shared" si="231"/>
        <v>2.948813864410876E-3</v>
      </c>
      <c r="K4973" s="73">
        <f t="shared" si="232"/>
        <v>98.316729011867068</v>
      </c>
      <c r="L4973" s="3" t="e">
        <f t="shared" si="233"/>
        <v>#N/A</v>
      </c>
    </row>
    <row r="4974" spans="1:12" x14ac:dyDescent="0.25">
      <c r="A4974" s="43" t="s">
        <v>47</v>
      </c>
      <c r="B4974" s="43" t="s">
        <v>395</v>
      </c>
      <c r="C4974" s="43" t="s">
        <v>772</v>
      </c>
      <c r="D4974" s="43" t="s">
        <v>55</v>
      </c>
      <c r="E4974" s="43" t="s">
        <v>2544</v>
      </c>
      <c r="F4974" s="43" t="s">
        <v>4218</v>
      </c>
      <c r="G4974" s="43" t="s">
        <v>4654</v>
      </c>
      <c r="H4974" s="76">
        <v>6311</v>
      </c>
      <c r="I4974" s="229">
        <v>0.13119949294881952</v>
      </c>
      <c r="J4974" s="73">
        <f t="shared" si="231"/>
        <v>2.6086501501789562E-3</v>
      </c>
      <c r="K4974" s="73">
        <f t="shared" si="232"/>
        <v>844.46319109777937</v>
      </c>
      <c r="L4974" s="3" t="e">
        <f t="shared" si="233"/>
        <v>#N/A</v>
      </c>
    </row>
    <row r="4975" spans="1:12" x14ac:dyDescent="0.25">
      <c r="A4975" s="43" t="s">
        <v>47</v>
      </c>
      <c r="B4975" s="43" t="s">
        <v>395</v>
      </c>
      <c r="C4975" s="43" t="s">
        <v>772</v>
      </c>
      <c r="D4975" s="43" t="s">
        <v>55</v>
      </c>
      <c r="E4975" s="43" t="s">
        <v>2544</v>
      </c>
      <c r="F4975" s="43" t="s">
        <v>4218</v>
      </c>
      <c r="G4975" s="43" t="s">
        <v>4654</v>
      </c>
      <c r="H4975" s="76">
        <v>3800</v>
      </c>
      <c r="I4975" s="229">
        <v>0.1255</v>
      </c>
      <c r="J4975" s="73">
        <f t="shared" si="231"/>
        <v>2.4953266700136639E-3</v>
      </c>
      <c r="K4975" s="73">
        <f t="shared" si="232"/>
        <v>486.38224134605196</v>
      </c>
      <c r="L4975" s="3" t="e">
        <f t="shared" si="233"/>
        <v>#N/A</v>
      </c>
    </row>
    <row r="4976" spans="1:12" x14ac:dyDescent="0.25">
      <c r="A4976" s="43" t="s">
        <v>47</v>
      </c>
      <c r="B4976" s="43" t="s">
        <v>395</v>
      </c>
      <c r="C4976" s="43" t="s">
        <v>772</v>
      </c>
      <c r="D4976" s="43" t="s">
        <v>55</v>
      </c>
      <c r="E4976" s="43" t="s">
        <v>2544</v>
      </c>
      <c r="F4976" s="43" t="s">
        <v>4218</v>
      </c>
      <c r="G4976" s="43" t="s">
        <v>4654</v>
      </c>
      <c r="H4976" s="76">
        <v>7000</v>
      </c>
      <c r="I4976" s="229">
        <v>0.13119999999999998</v>
      </c>
      <c r="J4976" s="73">
        <f t="shared" si="231"/>
        <v>2.6086602319186666E-3</v>
      </c>
      <c r="K4976" s="73">
        <f t="shared" si="232"/>
        <v>936.66062162343053</v>
      </c>
      <c r="L4976" s="3" t="e">
        <f t="shared" si="233"/>
        <v>#N/A</v>
      </c>
    </row>
    <row r="4977" spans="1:12" x14ac:dyDescent="0.25">
      <c r="A4977" s="43" t="s">
        <v>47</v>
      </c>
      <c r="B4977" s="43" t="s">
        <v>395</v>
      </c>
      <c r="C4977" s="43" t="s">
        <v>772</v>
      </c>
      <c r="D4977" s="43" t="s">
        <v>55</v>
      </c>
      <c r="E4977" s="43" t="s">
        <v>2544</v>
      </c>
      <c r="F4977" s="43" t="s">
        <v>4218</v>
      </c>
      <c r="G4977" s="43" t="s">
        <v>4654</v>
      </c>
      <c r="H4977" s="76">
        <v>3031</v>
      </c>
      <c r="I4977" s="229">
        <v>0.12549983503794127</v>
      </c>
      <c r="J4977" s="73">
        <f t="shared" si="231"/>
        <v>2.4953233900596823E-3</v>
      </c>
      <c r="K4977" s="73">
        <f t="shared" si="232"/>
        <v>387.95332519527085</v>
      </c>
      <c r="L4977" s="3" t="e">
        <f t="shared" si="233"/>
        <v>#N/A</v>
      </c>
    </row>
    <row r="4978" spans="1:12" x14ac:dyDescent="0.25">
      <c r="A4978" s="43" t="s">
        <v>47</v>
      </c>
      <c r="B4978" s="43" t="s">
        <v>395</v>
      </c>
      <c r="C4978" s="43" t="s">
        <v>772</v>
      </c>
      <c r="D4978" s="43" t="s">
        <v>55</v>
      </c>
      <c r="E4978" s="43" t="s">
        <v>2544</v>
      </c>
      <c r="F4978" s="43" t="s">
        <v>4218</v>
      </c>
      <c r="G4978" s="43" t="s">
        <v>4654</v>
      </c>
      <c r="H4978" s="76">
        <v>1700</v>
      </c>
      <c r="I4978" s="229">
        <v>0.1198</v>
      </c>
      <c r="J4978" s="73">
        <f t="shared" si="231"/>
        <v>2.3819931081086611E-3</v>
      </c>
      <c r="K4978" s="73">
        <f t="shared" si="232"/>
        <v>207.70938828378473</v>
      </c>
      <c r="L4978" s="3" t="e">
        <f t="shared" si="233"/>
        <v>#N/A</v>
      </c>
    </row>
    <row r="4979" spans="1:12" x14ac:dyDescent="0.25">
      <c r="A4979" s="43" t="s">
        <v>47</v>
      </c>
      <c r="B4979" s="43" t="s">
        <v>395</v>
      </c>
      <c r="C4979" s="43" t="s">
        <v>772</v>
      </c>
      <c r="D4979" s="43" t="s">
        <v>55</v>
      </c>
      <c r="E4979" s="43" t="s">
        <v>2544</v>
      </c>
      <c r="F4979" s="43" t="s">
        <v>4218</v>
      </c>
      <c r="G4979" s="43" t="s">
        <v>4654</v>
      </c>
      <c r="H4979" s="76">
        <v>800</v>
      </c>
      <c r="I4979" s="229">
        <v>0.1198</v>
      </c>
      <c r="J4979" s="73">
        <f t="shared" si="231"/>
        <v>2.3819931081086611E-3</v>
      </c>
      <c r="K4979" s="73">
        <f t="shared" si="232"/>
        <v>97.745594486486937</v>
      </c>
      <c r="L4979" s="3" t="e">
        <f t="shared" si="233"/>
        <v>#N/A</v>
      </c>
    </row>
    <row r="4980" spans="1:12" x14ac:dyDescent="0.25">
      <c r="A4980" s="43" t="s">
        <v>47</v>
      </c>
      <c r="B4980" s="43" t="s">
        <v>395</v>
      </c>
      <c r="C4980" s="43" t="s">
        <v>772</v>
      </c>
      <c r="D4980" s="43" t="s">
        <v>55</v>
      </c>
      <c r="E4980" s="43" t="s">
        <v>2544</v>
      </c>
      <c r="F4980" s="43" t="s">
        <v>4218</v>
      </c>
      <c r="G4980" s="43" t="s">
        <v>4654</v>
      </c>
      <c r="H4980" s="76">
        <v>500</v>
      </c>
      <c r="I4980" s="229">
        <v>0.11990000000000001</v>
      </c>
      <c r="J4980" s="73">
        <f t="shared" si="231"/>
        <v>2.3839814162122577E-3</v>
      </c>
      <c r="K4980" s="73">
        <f t="shared" si="232"/>
        <v>61.141990708106128</v>
      </c>
      <c r="L4980" s="3" t="e">
        <f t="shared" si="233"/>
        <v>#N/A</v>
      </c>
    </row>
    <row r="4981" spans="1:12" x14ac:dyDescent="0.25">
      <c r="A4981" s="43" t="s">
        <v>47</v>
      </c>
      <c r="B4981" s="43" t="s">
        <v>395</v>
      </c>
      <c r="C4981" s="43" t="s">
        <v>772</v>
      </c>
      <c r="D4981" s="43" t="s">
        <v>55</v>
      </c>
      <c r="E4981" s="43" t="s">
        <v>2544</v>
      </c>
      <c r="F4981" s="43" t="s">
        <v>4218</v>
      </c>
      <c r="G4981" s="43" t="s">
        <v>4654</v>
      </c>
      <c r="H4981" s="76">
        <v>1275</v>
      </c>
      <c r="I4981" s="229">
        <v>0.12549803921568628</v>
      </c>
      <c r="J4981" s="73">
        <f t="shared" si="231"/>
        <v>2.4952876835802602E-3</v>
      </c>
      <c r="K4981" s="73">
        <f t="shared" si="232"/>
        <v>163.19149179656483</v>
      </c>
      <c r="L4981" s="3" t="e">
        <f t="shared" si="233"/>
        <v>#N/A</v>
      </c>
    </row>
    <row r="4982" spans="1:12" x14ac:dyDescent="0.25">
      <c r="A4982" s="43" t="s">
        <v>47</v>
      </c>
      <c r="B4982" s="43" t="s">
        <v>395</v>
      </c>
      <c r="C4982" s="43" t="s">
        <v>772</v>
      </c>
      <c r="D4982" s="43" t="s">
        <v>55</v>
      </c>
      <c r="E4982" s="43" t="s">
        <v>2544</v>
      </c>
      <c r="F4982" s="43" t="s">
        <v>4218</v>
      </c>
      <c r="G4982" s="43" t="s">
        <v>4654</v>
      </c>
      <c r="H4982" s="76">
        <v>6138</v>
      </c>
      <c r="I4982" s="229">
        <v>0.13120071684587814</v>
      </c>
      <c r="J4982" s="73">
        <f t="shared" si="231"/>
        <v>2.6086744850233523E-3</v>
      </c>
      <c r="K4982" s="73">
        <f t="shared" si="232"/>
        <v>821.32204398907345</v>
      </c>
      <c r="L4982" s="3" t="e">
        <f t="shared" si="233"/>
        <v>#N/A</v>
      </c>
    </row>
    <row r="4983" spans="1:12" x14ac:dyDescent="0.25">
      <c r="A4983" s="43" t="s">
        <v>47</v>
      </c>
      <c r="B4983" s="43" t="s">
        <v>395</v>
      </c>
      <c r="C4983" s="43" t="s">
        <v>772</v>
      </c>
      <c r="D4983" s="43" t="s">
        <v>55</v>
      </c>
      <c r="E4983" s="43" t="s">
        <v>2544</v>
      </c>
      <c r="F4983" s="43" t="s">
        <v>4218</v>
      </c>
      <c r="G4983" s="43" t="s">
        <v>4654</v>
      </c>
      <c r="H4983" s="76">
        <v>789</v>
      </c>
      <c r="I4983" s="229">
        <v>0.14830164765525983</v>
      </c>
      <c r="J4983" s="73">
        <f t="shared" si="231"/>
        <v>2.9486936780967268E-3</v>
      </c>
      <c r="K4983" s="73">
        <f t="shared" si="232"/>
        <v>119.33651931201831</v>
      </c>
      <c r="L4983" s="3" t="e">
        <f t="shared" si="233"/>
        <v>#N/A</v>
      </c>
    </row>
    <row r="4984" spans="1:12" x14ac:dyDescent="0.25">
      <c r="A4984" s="43" t="s">
        <v>47</v>
      </c>
      <c r="B4984" s="43" t="s">
        <v>395</v>
      </c>
      <c r="C4984" s="43" t="s">
        <v>772</v>
      </c>
      <c r="D4984" s="43" t="s">
        <v>55</v>
      </c>
      <c r="E4984" s="43" t="s">
        <v>2544</v>
      </c>
      <c r="F4984" s="43" t="s">
        <v>4218</v>
      </c>
      <c r="G4984" s="43" t="s">
        <v>4654</v>
      </c>
      <c r="H4984" s="76">
        <v>4888</v>
      </c>
      <c r="I4984" s="229">
        <v>0.13120090016366615</v>
      </c>
      <c r="J4984" s="73">
        <f t="shared" si="231"/>
        <v>2.6086781299457865E-3</v>
      </c>
      <c r="K4984" s="73">
        <f t="shared" si="232"/>
        <v>654.06121869917513</v>
      </c>
      <c r="L4984" s="3" t="e">
        <f t="shared" si="233"/>
        <v>#N/A</v>
      </c>
    </row>
    <row r="4985" spans="1:12" x14ac:dyDescent="0.25">
      <c r="A4985" s="43" t="s">
        <v>47</v>
      </c>
      <c r="B4985" s="43" t="s">
        <v>395</v>
      </c>
      <c r="C4985" s="43" t="s">
        <v>772</v>
      </c>
      <c r="D4985" s="43" t="s">
        <v>55</v>
      </c>
      <c r="E4985" s="43" t="s">
        <v>2544</v>
      </c>
      <c r="F4985" s="43" t="s">
        <v>4218</v>
      </c>
      <c r="G4985" s="43" t="s">
        <v>4654</v>
      </c>
      <c r="H4985" s="76">
        <v>3650</v>
      </c>
      <c r="I4985" s="229">
        <v>0.13120000000000001</v>
      </c>
      <c r="J4985" s="73">
        <f t="shared" si="231"/>
        <v>2.6086602319186671E-3</v>
      </c>
      <c r="K4985" s="73">
        <f t="shared" si="232"/>
        <v>488.40160984650316</v>
      </c>
      <c r="L4985" s="3" t="e">
        <f t="shared" si="233"/>
        <v>#N/A</v>
      </c>
    </row>
    <row r="4986" spans="1:12" x14ac:dyDescent="0.25">
      <c r="A4986" s="43" t="s">
        <v>47</v>
      </c>
      <c r="B4986" s="43" t="s">
        <v>395</v>
      </c>
      <c r="C4986" s="43" t="s">
        <v>772</v>
      </c>
      <c r="D4986" s="43" t="s">
        <v>55</v>
      </c>
      <c r="E4986" s="43" t="s">
        <v>2544</v>
      </c>
      <c r="F4986" s="43" t="s">
        <v>4218</v>
      </c>
      <c r="G4986" s="43" t="s">
        <v>4654</v>
      </c>
      <c r="H4986" s="76">
        <v>3500</v>
      </c>
      <c r="I4986" s="229">
        <v>0.1255</v>
      </c>
      <c r="J4986" s="73">
        <f t="shared" si="231"/>
        <v>2.4953266700136639E-3</v>
      </c>
      <c r="K4986" s="73">
        <f t="shared" si="232"/>
        <v>447.98364334504788</v>
      </c>
      <c r="L4986" s="3" t="e">
        <f t="shared" si="233"/>
        <v>#N/A</v>
      </c>
    </row>
    <row r="4987" spans="1:12" x14ac:dyDescent="0.25">
      <c r="A4987" s="43" t="s">
        <v>47</v>
      </c>
      <c r="B4987" s="43" t="s">
        <v>395</v>
      </c>
      <c r="C4987" s="43" t="s">
        <v>772</v>
      </c>
      <c r="D4987" s="43" t="s">
        <v>55</v>
      </c>
      <c r="E4987" s="43" t="s">
        <v>2544</v>
      </c>
      <c r="F4987" s="43" t="s">
        <v>4218</v>
      </c>
      <c r="G4987" s="43" t="s">
        <v>4654</v>
      </c>
      <c r="H4987" s="76">
        <v>2500</v>
      </c>
      <c r="I4987" s="229">
        <v>0.1198</v>
      </c>
      <c r="J4987" s="73">
        <f t="shared" si="231"/>
        <v>2.3819931081086611E-3</v>
      </c>
      <c r="K4987" s="73">
        <f t="shared" si="232"/>
        <v>305.45498277027167</v>
      </c>
      <c r="L4987" s="3" t="e">
        <f t="shared" si="233"/>
        <v>#N/A</v>
      </c>
    </row>
    <row r="4988" spans="1:12" x14ac:dyDescent="0.25">
      <c r="A4988" s="43" t="s">
        <v>47</v>
      </c>
      <c r="B4988" s="43" t="s">
        <v>395</v>
      </c>
      <c r="C4988" s="43" t="s">
        <v>772</v>
      </c>
      <c r="D4988" s="43" t="s">
        <v>55</v>
      </c>
      <c r="E4988" s="43" t="s">
        <v>2544</v>
      </c>
      <c r="F4988" s="43" t="s">
        <v>4218</v>
      </c>
      <c r="G4988" s="43" t="s">
        <v>4654</v>
      </c>
      <c r="H4988" s="76">
        <v>780</v>
      </c>
      <c r="I4988" s="229">
        <v>0.1482948717948718</v>
      </c>
      <c r="J4988" s="73">
        <f t="shared" si="231"/>
        <v>2.9485589531155431E-3</v>
      </c>
      <c r="K4988" s="73">
        <f t="shared" si="232"/>
        <v>117.96987598343013</v>
      </c>
      <c r="L4988" s="3" t="e">
        <f t="shared" si="233"/>
        <v>#N/A</v>
      </c>
    </row>
    <row r="4989" spans="1:12" x14ac:dyDescent="0.25">
      <c r="A4989" s="43" t="s">
        <v>47</v>
      </c>
      <c r="B4989" s="43" t="s">
        <v>395</v>
      </c>
      <c r="C4989" s="43" t="s">
        <v>772</v>
      </c>
      <c r="D4989" s="43" t="s">
        <v>55</v>
      </c>
      <c r="E4989" s="43" t="s">
        <v>2544</v>
      </c>
      <c r="F4989" s="43" t="s">
        <v>4218</v>
      </c>
      <c r="G4989" s="43" t="s">
        <v>4654</v>
      </c>
      <c r="H4989" s="76">
        <v>310</v>
      </c>
      <c r="I4989" s="229">
        <v>0.154</v>
      </c>
      <c r="J4989" s="73">
        <f t="shared" si="231"/>
        <v>3.0619944795386793E-3</v>
      </c>
      <c r="K4989" s="73">
        <f t="shared" si="232"/>
        <v>48.689218288656988</v>
      </c>
      <c r="L4989" s="3" t="e">
        <f t="shared" si="233"/>
        <v>#N/A</v>
      </c>
    </row>
    <row r="4990" spans="1:12" x14ac:dyDescent="0.25">
      <c r="A4990" s="43" t="s">
        <v>47</v>
      </c>
      <c r="B4990" s="43" t="s">
        <v>395</v>
      </c>
      <c r="C4990" s="43" t="s">
        <v>772</v>
      </c>
      <c r="D4990" s="43" t="s">
        <v>55</v>
      </c>
      <c r="E4990" s="43" t="s">
        <v>2544</v>
      </c>
      <c r="F4990" s="43" t="s">
        <v>4218</v>
      </c>
      <c r="G4990" s="43" t="s">
        <v>4654</v>
      </c>
      <c r="H4990" s="76">
        <v>640</v>
      </c>
      <c r="I4990" s="229">
        <v>0.154</v>
      </c>
      <c r="J4990" s="73">
        <f t="shared" si="231"/>
        <v>3.0619944795386793E-3</v>
      </c>
      <c r="K4990" s="73">
        <f t="shared" si="232"/>
        <v>100.51967646690474</v>
      </c>
      <c r="L4990" s="3" t="e">
        <f t="shared" si="233"/>
        <v>#N/A</v>
      </c>
    </row>
    <row r="4991" spans="1:12" x14ac:dyDescent="0.25">
      <c r="A4991" s="43" t="s">
        <v>47</v>
      </c>
      <c r="B4991" s="43" t="s">
        <v>395</v>
      </c>
      <c r="C4991" s="43" t="s">
        <v>772</v>
      </c>
      <c r="D4991" s="43" t="s">
        <v>55</v>
      </c>
      <c r="E4991" s="43" t="s">
        <v>2544</v>
      </c>
      <c r="F4991" s="43" t="s">
        <v>4218</v>
      </c>
      <c r="G4991" s="43" t="s">
        <v>4654</v>
      </c>
      <c r="H4991" s="76">
        <v>180</v>
      </c>
      <c r="I4991" s="229">
        <v>0.15972222222222221</v>
      </c>
      <c r="J4991" s="73">
        <f t="shared" si="231"/>
        <v>3.1757698876889256E-3</v>
      </c>
      <c r="K4991" s="73">
        <f t="shared" si="232"/>
        <v>29.321638579784004</v>
      </c>
      <c r="L4991" s="3" t="e">
        <f t="shared" si="233"/>
        <v>#N/A</v>
      </c>
    </row>
    <row r="4992" spans="1:12" x14ac:dyDescent="0.25">
      <c r="A4992" s="43" t="s">
        <v>47</v>
      </c>
      <c r="B4992" s="43" t="s">
        <v>395</v>
      </c>
      <c r="C4992" s="43" t="s">
        <v>772</v>
      </c>
      <c r="D4992" s="43" t="s">
        <v>55</v>
      </c>
      <c r="E4992" s="43" t="s">
        <v>2544</v>
      </c>
      <c r="F4992" s="43" t="s">
        <v>4218</v>
      </c>
      <c r="G4992" s="43" t="s">
        <v>4654</v>
      </c>
      <c r="H4992" s="76">
        <v>180</v>
      </c>
      <c r="I4992" s="229">
        <v>0.15972222222222221</v>
      </c>
      <c r="J4992" s="73">
        <f t="shared" si="231"/>
        <v>3.1757698876889256E-3</v>
      </c>
      <c r="K4992" s="73">
        <f t="shared" si="232"/>
        <v>29.321638579784004</v>
      </c>
      <c r="L4992" s="3" t="e">
        <f t="shared" si="233"/>
        <v>#N/A</v>
      </c>
    </row>
    <row r="4993" spans="1:12" x14ac:dyDescent="0.25">
      <c r="A4993" s="43" t="s">
        <v>47</v>
      </c>
      <c r="B4993" s="43" t="s">
        <v>395</v>
      </c>
      <c r="C4993" s="43" t="s">
        <v>772</v>
      </c>
      <c r="D4993" s="43" t="s">
        <v>55</v>
      </c>
      <c r="E4993" s="43" t="s">
        <v>2544</v>
      </c>
      <c r="F4993" s="43" t="s">
        <v>4218</v>
      </c>
      <c r="G4993" s="43" t="s">
        <v>4654</v>
      </c>
      <c r="H4993" s="76">
        <v>420</v>
      </c>
      <c r="I4993" s="229">
        <v>0.15400000000000003</v>
      </c>
      <c r="J4993" s="73">
        <f t="shared" si="231"/>
        <v>3.0619944795386798E-3</v>
      </c>
      <c r="K4993" s="73">
        <f t="shared" si="232"/>
        <v>65.966037681406249</v>
      </c>
      <c r="L4993" s="3" t="e">
        <f t="shared" si="233"/>
        <v>#N/A</v>
      </c>
    </row>
    <row r="4994" spans="1:12" x14ac:dyDescent="0.25">
      <c r="A4994" s="43" t="s">
        <v>47</v>
      </c>
      <c r="B4994" s="43" t="s">
        <v>395</v>
      </c>
      <c r="C4994" s="43" t="s">
        <v>772</v>
      </c>
      <c r="D4994" s="43" t="s">
        <v>55</v>
      </c>
      <c r="E4994" s="43" t="s">
        <v>2544</v>
      </c>
      <c r="F4994" s="43" t="s">
        <v>4218</v>
      </c>
      <c r="G4994" s="43" t="s">
        <v>4654</v>
      </c>
      <c r="H4994" s="76">
        <v>440</v>
      </c>
      <c r="I4994" s="229">
        <v>0.154</v>
      </c>
      <c r="J4994" s="73">
        <f t="shared" si="231"/>
        <v>3.0619944795386793E-3</v>
      </c>
      <c r="K4994" s="73">
        <f t="shared" si="232"/>
        <v>69.107277570997013</v>
      </c>
      <c r="L4994" s="3" t="e">
        <f t="shared" si="233"/>
        <v>#N/A</v>
      </c>
    </row>
    <row r="4995" spans="1:12" x14ac:dyDescent="0.25">
      <c r="A4995" s="43" t="s">
        <v>47</v>
      </c>
      <c r="B4995" s="43" t="s">
        <v>395</v>
      </c>
      <c r="C4995" s="43" t="s">
        <v>772</v>
      </c>
      <c r="D4995" s="43" t="s">
        <v>55</v>
      </c>
      <c r="E4995" s="43" t="s">
        <v>2544</v>
      </c>
      <c r="F4995" s="43" t="s">
        <v>4218</v>
      </c>
      <c r="G4995" s="43" t="s">
        <v>4654</v>
      </c>
      <c r="H4995" s="76">
        <v>567</v>
      </c>
      <c r="I4995" s="229">
        <v>0.15400352733686065</v>
      </c>
      <c r="J4995" s="73">
        <f t="shared" si="231"/>
        <v>3.0620646138633206E-3</v>
      </c>
      <c r="K4995" s="73">
        <f t="shared" si="232"/>
        <v>89.056190636060492</v>
      </c>
      <c r="L4995" s="3" t="e">
        <f t="shared" si="233"/>
        <v>#N/A</v>
      </c>
    </row>
    <row r="4996" spans="1:12" x14ac:dyDescent="0.25">
      <c r="A4996" s="43" t="s">
        <v>47</v>
      </c>
      <c r="B4996" s="43" t="s">
        <v>395</v>
      </c>
      <c r="C4996" s="43" t="s">
        <v>772</v>
      </c>
      <c r="D4996" s="43" t="s">
        <v>55</v>
      </c>
      <c r="E4996" s="43" t="s">
        <v>2544</v>
      </c>
      <c r="F4996" s="43" t="s">
        <v>4218</v>
      </c>
      <c r="G4996" s="43" t="s">
        <v>4654</v>
      </c>
      <c r="H4996" s="76">
        <v>550</v>
      </c>
      <c r="I4996" s="229">
        <v>0.154</v>
      </c>
      <c r="J4996" s="73">
        <f t="shared" si="231"/>
        <v>3.0619944795386793E-3</v>
      </c>
      <c r="K4996" s="73">
        <f t="shared" si="232"/>
        <v>86.384096963746273</v>
      </c>
      <c r="L4996" s="3" t="e">
        <f t="shared" si="233"/>
        <v>#N/A</v>
      </c>
    </row>
    <row r="4997" spans="1:12" x14ac:dyDescent="0.25">
      <c r="A4997" s="43" t="s">
        <v>47</v>
      </c>
      <c r="B4997" s="43" t="s">
        <v>395</v>
      </c>
      <c r="C4997" s="43" t="s">
        <v>772</v>
      </c>
      <c r="D4997" s="43" t="s">
        <v>55</v>
      </c>
      <c r="E4997" s="43" t="s">
        <v>2544</v>
      </c>
      <c r="F4997" s="43" t="s">
        <v>4218</v>
      </c>
      <c r="G4997" s="43" t="s">
        <v>4654</v>
      </c>
      <c r="H4997" s="76">
        <v>150</v>
      </c>
      <c r="I4997" s="229">
        <v>0.15973333333333334</v>
      </c>
      <c r="J4997" s="73">
        <f t="shared" si="231"/>
        <v>3.1759908108115477E-3</v>
      </c>
      <c r="K4997" s="73">
        <f t="shared" si="232"/>
        <v>24.436398621621734</v>
      </c>
      <c r="L4997" s="3" t="e">
        <f t="shared" si="233"/>
        <v>#N/A</v>
      </c>
    </row>
    <row r="4998" spans="1:12" x14ac:dyDescent="0.25">
      <c r="A4998" s="43" t="s">
        <v>47</v>
      </c>
      <c r="B4998" s="43" t="s">
        <v>395</v>
      </c>
      <c r="C4998" s="43" t="s">
        <v>772</v>
      </c>
      <c r="D4998" s="43" t="s">
        <v>55</v>
      </c>
      <c r="E4998" s="43" t="s">
        <v>2544</v>
      </c>
      <c r="F4998" s="43" t="s">
        <v>4218</v>
      </c>
      <c r="G4998" s="43" t="s">
        <v>4654</v>
      </c>
      <c r="H4998" s="76">
        <v>7200</v>
      </c>
      <c r="I4998" s="229">
        <v>0.1255</v>
      </c>
      <c r="J4998" s="73">
        <f t="shared" si="231"/>
        <v>2.4953266700136639E-3</v>
      </c>
      <c r="K4998" s="73">
        <f t="shared" si="232"/>
        <v>921.56635202409848</v>
      </c>
      <c r="L4998" s="3" t="e">
        <f t="shared" si="233"/>
        <v>#N/A</v>
      </c>
    </row>
    <row r="4999" spans="1:12" x14ac:dyDescent="0.25">
      <c r="A4999" s="43" t="s">
        <v>47</v>
      </c>
      <c r="B4999" s="43" t="s">
        <v>395</v>
      </c>
      <c r="C4999" s="43" t="s">
        <v>772</v>
      </c>
      <c r="D4999" s="43" t="s">
        <v>55</v>
      </c>
      <c r="E4999" s="43" t="s">
        <v>2544</v>
      </c>
      <c r="F4999" s="43" t="s">
        <v>4218</v>
      </c>
      <c r="G4999" s="43" t="s">
        <v>4654</v>
      </c>
      <c r="H4999" s="76">
        <v>10000</v>
      </c>
      <c r="I4999" s="229">
        <v>0.1255</v>
      </c>
      <c r="J4999" s="73">
        <f t="shared" ref="J4999:J5062" si="234">I4999*$J$5</f>
        <v>2.4953266700136639E-3</v>
      </c>
      <c r="K4999" s="73">
        <f t="shared" ref="K4999:K5062" si="235">(I4999+J4999)*H4999</f>
        <v>1279.9532667001367</v>
      </c>
      <c r="L4999" s="3" t="e">
        <f t="shared" ref="L4999:L5062" si="236">MATCH(C4999,$C$7237:$C$7264,0)</f>
        <v>#N/A</v>
      </c>
    </row>
    <row r="5000" spans="1:12" x14ac:dyDescent="0.25">
      <c r="A5000" s="43" t="s">
        <v>47</v>
      </c>
      <c r="B5000" s="43" t="s">
        <v>395</v>
      </c>
      <c r="C5000" s="43" t="s">
        <v>772</v>
      </c>
      <c r="D5000" s="43" t="s">
        <v>55</v>
      </c>
      <c r="E5000" s="43" t="s">
        <v>2544</v>
      </c>
      <c r="F5000" s="43" t="s">
        <v>4218</v>
      </c>
      <c r="G5000" s="43" t="s">
        <v>4654</v>
      </c>
      <c r="H5000" s="76">
        <v>500</v>
      </c>
      <c r="I5000" s="229">
        <v>0.1255</v>
      </c>
      <c r="J5000" s="73">
        <f t="shared" si="234"/>
        <v>2.4953266700136639E-3</v>
      </c>
      <c r="K5000" s="73">
        <f t="shared" si="235"/>
        <v>63.997663335006841</v>
      </c>
      <c r="L5000" s="3" t="e">
        <f t="shared" si="236"/>
        <v>#N/A</v>
      </c>
    </row>
    <row r="5001" spans="1:12" x14ac:dyDescent="0.25">
      <c r="A5001" s="43" t="s">
        <v>47</v>
      </c>
      <c r="B5001" s="43" t="s">
        <v>395</v>
      </c>
      <c r="C5001" s="43" t="s">
        <v>772</v>
      </c>
      <c r="D5001" s="43" t="s">
        <v>55</v>
      </c>
      <c r="E5001" s="43" t="s">
        <v>2544</v>
      </c>
      <c r="F5001" s="43" t="s">
        <v>4218</v>
      </c>
      <c r="G5001" s="43" t="s">
        <v>4654</v>
      </c>
      <c r="H5001" s="76">
        <v>6993</v>
      </c>
      <c r="I5001" s="229">
        <v>0.13119977119977119</v>
      </c>
      <c r="J5001" s="73">
        <f t="shared" si="234"/>
        <v>2.6086556826651766E-3</v>
      </c>
      <c r="K5001" s="73">
        <f t="shared" si="235"/>
        <v>935.72232918887767</v>
      </c>
      <c r="L5001" s="3" t="e">
        <f t="shared" si="236"/>
        <v>#N/A</v>
      </c>
    </row>
    <row r="5002" spans="1:12" x14ac:dyDescent="0.25">
      <c r="A5002" s="43" t="s">
        <v>47</v>
      </c>
      <c r="B5002" s="43" t="s">
        <v>395</v>
      </c>
      <c r="C5002" s="43" t="s">
        <v>772</v>
      </c>
      <c r="D5002" s="43" t="s">
        <v>55</v>
      </c>
      <c r="E5002" s="43" t="s">
        <v>2544</v>
      </c>
      <c r="F5002" s="43" t="s">
        <v>4218</v>
      </c>
      <c r="G5002" s="43" t="s">
        <v>4654</v>
      </c>
      <c r="H5002" s="76">
        <v>779</v>
      </c>
      <c r="I5002" s="229">
        <v>0.11979460847240052</v>
      </c>
      <c r="J5002" s="73">
        <f t="shared" si="234"/>
        <v>2.3818859079284926E-3</v>
      </c>
      <c r="K5002" s="73">
        <f t="shared" si="235"/>
        <v>95.175489122276304</v>
      </c>
      <c r="L5002" s="3" t="e">
        <f t="shared" si="236"/>
        <v>#N/A</v>
      </c>
    </row>
    <row r="5003" spans="1:12" x14ac:dyDescent="0.25">
      <c r="A5003" s="43" t="s">
        <v>47</v>
      </c>
      <c r="B5003" s="43" t="s">
        <v>395</v>
      </c>
      <c r="C5003" s="43" t="s">
        <v>772</v>
      </c>
      <c r="D5003" s="43" t="s">
        <v>55</v>
      </c>
      <c r="E5003" s="43" t="s">
        <v>2544</v>
      </c>
      <c r="F5003" s="43" t="s">
        <v>4218</v>
      </c>
      <c r="G5003" s="43" t="s">
        <v>4654</v>
      </c>
      <c r="H5003" s="76">
        <v>180</v>
      </c>
      <c r="I5003" s="229">
        <v>0.15972222222222221</v>
      </c>
      <c r="J5003" s="73">
        <f t="shared" si="234"/>
        <v>3.1757698876889256E-3</v>
      </c>
      <c r="K5003" s="73">
        <f t="shared" si="235"/>
        <v>29.321638579784004</v>
      </c>
      <c r="L5003" s="3" t="e">
        <f t="shared" si="236"/>
        <v>#N/A</v>
      </c>
    </row>
    <row r="5004" spans="1:12" x14ac:dyDescent="0.25">
      <c r="A5004" s="43" t="s">
        <v>47</v>
      </c>
      <c r="B5004" s="43" t="s">
        <v>395</v>
      </c>
      <c r="C5004" s="43" t="s">
        <v>772</v>
      </c>
      <c r="D5004" s="43" t="s">
        <v>55</v>
      </c>
      <c r="E5004" s="43" t="s">
        <v>2544</v>
      </c>
      <c r="F5004" s="43" t="s">
        <v>4218</v>
      </c>
      <c r="G5004" s="43" t="s">
        <v>4654</v>
      </c>
      <c r="H5004" s="76">
        <v>5500</v>
      </c>
      <c r="I5004" s="229">
        <v>0.1255</v>
      </c>
      <c r="J5004" s="73">
        <f t="shared" si="234"/>
        <v>2.4953266700136639E-3</v>
      </c>
      <c r="K5004" s="73">
        <f t="shared" si="235"/>
        <v>703.97429668507527</v>
      </c>
      <c r="L5004" s="3" t="e">
        <f t="shared" si="236"/>
        <v>#N/A</v>
      </c>
    </row>
    <row r="5005" spans="1:12" x14ac:dyDescent="0.25">
      <c r="A5005" s="43" t="s">
        <v>47</v>
      </c>
      <c r="B5005" s="43" t="s">
        <v>395</v>
      </c>
      <c r="C5005" s="43" t="s">
        <v>772</v>
      </c>
      <c r="D5005" s="43" t="s">
        <v>55</v>
      </c>
      <c r="E5005" s="43" t="s">
        <v>2544</v>
      </c>
      <c r="F5005" s="43" t="s">
        <v>4218</v>
      </c>
      <c r="G5005" s="43" t="s">
        <v>4654</v>
      </c>
      <c r="H5005" s="76">
        <v>540</v>
      </c>
      <c r="I5005" s="229">
        <v>0.154</v>
      </c>
      <c r="J5005" s="73">
        <f t="shared" si="234"/>
        <v>3.0619944795386793E-3</v>
      </c>
      <c r="K5005" s="73">
        <f t="shared" si="235"/>
        <v>84.813477018950877</v>
      </c>
      <c r="L5005" s="3" t="e">
        <f t="shared" si="236"/>
        <v>#N/A</v>
      </c>
    </row>
    <row r="5006" spans="1:12" x14ac:dyDescent="0.25">
      <c r="A5006" s="43" t="s">
        <v>47</v>
      </c>
      <c r="B5006" s="43" t="s">
        <v>395</v>
      </c>
      <c r="C5006" s="43" t="s">
        <v>772</v>
      </c>
      <c r="D5006" s="43" t="s">
        <v>55</v>
      </c>
      <c r="E5006" s="43" t="s">
        <v>2544</v>
      </c>
      <c r="F5006" s="43" t="s">
        <v>4218</v>
      </c>
      <c r="G5006" s="43" t="s">
        <v>4654</v>
      </c>
      <c r="H5006" s="76">
        <v>330</v>
      </c>
      <c r="I5006" s="229">
        <v>0.154</v>
      </c>
      <c r="J5006" s="73">
        <f t="shared" si="234"/>
        <v>3.0619944795386793E-3</v>
      </c>
      <c r="K5006" s="73">
        <f t="shared" si="235"/>
        <v>51.83045817824776</v>
      </c>
      <c r="L5006" s="3" t="e">
        <f t="shared" si="236"/>
        <v>#N/A</v>
      </c>
    </row>
    <row r="5007" spans="1:12" x14ac:dyDescent="0.25">
      <c r="A5007" s="43" t="s">
        <v>47</v>
      </c>
      <c r="B5007" s="43" t="s">
        <v>395</v>
      </c>
      <c r="C5007" s="43" t="s">
        <v>772</v>
      </c>
      <c r="D5007" s="43" t="s">
        <v>55</v>
      </c>
      <c r="E5007" s="43" t="s">
        <v>2544</v>
      </c>
      <c r="F5007" s="43" t="s">
        <v>4218</v>
      </c>
      <c r="G5007" s="43" t="s">
        <v>4654</v>
      </c>
      <c r="H5007" s="76">
        <v>280</v>
      </c>
      <c r="I5007" s="229">
        <v>0.154</v>
      </c>
      <c r="J5007" s="73">
        <f t="shared" si="234"/>
        <v>3.0619944795386793E-3</v>
      </c>
      <c r="K5007" s="73">
        <f t="shared" si="235"/>
        <v>43.977358454270828</v>
      </c>
      <c r="L5007" s="3" t="e">
        <f t="shared" si="236"/>
        <v>#N/A</v>
      </c>
    </row>
    <row r="5008" spans="1:12" x14ac:dyDescent="0.25">
      <c r="A5008" s="43" t="s">
        <v>47</v>
      </c>
      <c r="B5008" s="43" t="s">
        <v>395</v>
      </c>
      <c r="C5008" s="43" t="s">
        <v>772</v>
      </c>
      <c r="D5008" s="43" t="s">
        <v>55</v>
      </c>
      <c r="E5008" s="43" t="s">
        <v>2544</v>
      </c>
      <c r="F5008" s="43" t="s">
        <v>4218</v>
      </c>
      <c r="G5008" s="43" t="s">
        <v>4654</v>
      </c>
      <c r="H5008" s="76">
        <v>6688</v>
      </c>
      <c r="I5008" s="229">
        <v>0.1254994019138756</v>
      </c>
      <c r="J5008" s="73">
        <f t="shared" si="234"/>
        <v>2.4953147782187861E-3</v>
      </c>
      <c r="K5008" s="73">
        <f t="shared" si="235"/>
        <v>856.02866523672731</v>
      </c>
      <c r="L5008" s="3" t="e">
        <f t="shared" si="236"/>
        <v>#N/A</v>
      </c>
    </row>
    <row r="5009" spans="1:12" x14ac:dyDescent="0.25">
      <c r="A5009" s="43" t="s">
        <v>47</v>
      </c>
      <c r="B5009" s="43" t="s">
        <v>395</v>
      </c>
      <c r="C5009" s="43" t="s">
        <v>772</v>
      </c>
      <c r="D5009" s="43" t="s">
        <v>55</v>
      </c>
      <c r="E5009" s="43" t="s">
        <v>2544</v>
      </c>
      <c r="F5009" s="43" t="s">
        <v>4218</v>
      </c>
      <c r="G5009" s="43" t="s">
        <v>4654</v>
      </c>
      <c r="H5009" s="76">
        <v>5875</v>
      </c>
      <c r="I5009" s="229">
        <v>0.1254995744680851</v>
      </c>
      <c r="J5009" s="73">
        <f t="shared" si="234"/>
        <v>2.4953182091281166E-3</v>
      </c>
      <c r="K5009" s="73">
        <f t="shared" si="235"/>
        <v>751.96999447862777</v>
      </c>
      <c r="L5009" s="3" t="e">
        <f t="shared" si="236"/>
        <v>#N/A</v>
      </c>
    </row>
    <row r="5010" spans="1:12" x14ac:dyDescent="0.25">
      <c r="A5010" s="43" t="s">
        <v>47</v>
      </c>
      <c r="B5010" s="43" t="s">
        <v>395</v>
      </c>
      <c r="C5010" s="43" t="s">
        <v>772</v>
      </c>
      <c r="D5010" s="43" t="s">
        <v>55</v>
      </c>
      <c r="E5010" s="43" t="s">
        <v>2544</v>
      </c>
      <c r="F5010" s="43" t="s">
        <v>4218</v>
      </c>
      <c r="G5010" s="43" t="s">
        <v>4654</v>
      </c>
      <c r="H5010" s="76">
        <v>1100</v>
      </c>
      <c r="I5010" s="229">
        <v>0.1255</v>
      </c>
      <c r="J5010" s="73">
        <f t="shared" si="234"/>
        <v>2.4953266700136639E-3</v>
      </c>
      <c r="K5010" s="73">
        <f t="shared" si="235"/>
        <v>140.79485933701505</v>
      </c>
      <c r="L5010" s="3" t="e">
        <f t="shared" si="236"/>
        <v>#N/A</v>
      </c>
    </row>
    <row r="5011" spans="1:12" x14ac:dyDescent="0.25">
      <c r="A5011" s="43" t="s">
        <v>47</v>
      </c>
      <c r="B5011" s="43" t="s">
        <v>395</v>
      </c>
      <c r="C5011" s="43" t="s">
        <v>772</v>
      </c>
      <c r="D5011" s="43" t="s">
        <v>55</v>
      </c>
      <c r="E5011" s="43" t="s">
        <v>2544</v>
      </c>
      <c r="F5011" s="43" t="s">
        <v>4218</v>
      </c>
      <c r="G5011" s="43" t="s">
        <v>4654</v>
      </c>
      <c r="H5011" s="76">
        <v>150</v>
      </c>
      <c r="I5011" s="229">
        <v>0.15973333333333334</v>
      </c>
      <c r="J5011" s="73">
        <f t="shared" si="234"/>
        <v>3.1759908108115477E-3</v>
      </c>
      <c r="K5011" s="73">
        <f t="shared" si="235"/>
        <v>24.436398621621734</v>
      </c>
      <c r="L5011" s="3" t="e">
        <f t="shared" si="236"/>
        <v>#N/A</v>
      </c>
    </row>
    <row r="5012" spans="1:12" x14ac:dyDescent="0.25">
      <c r="A5012" s="43" t="s">
        <v>47</v>
      </c>
      <c r="B5012" s="43" t="s">
        <v>395</v>
      </c>
      <c r="C5012" s="43" t="s">
        <v>772</v>
      </c>
      <c r="D5012" s="43" t="s">
        <v>55</v>
      </c>
      <c r="E5012" s="43" t="s">
        <v>2544</v>
      </c>
      <c r="F5012" s="43" t="s">
        <v>4218</v>
      </c>
      <c r="G5012" s="43" t="s">
        <v>4654</v>
      </c>
      <c r="H5012" s="76">
        <v>420</v>
      </c>
      <c r="I5012" s="229">
        <v>0.15400000000000003</v>
      </c>
      <c r="J5012" s="73">
        <f t="shared" si="234"/>
        <v>3.0619944795386798E-3</v>
      </c>
      <c r="K5012" s="73">
        <f t="shared" si="235"/>
        <v>65.966037681406249</v>
      </c>
      <c r="L5012" s="3" t="e">
        <f t="shared" si="236"/>
        <v>#N/A</v>
      </c>
    </row>
    <row r="5013" spans="1:12" x14ac:dyDescent="0.25">
      <c r="A5013" s="43" t="s">
        <v>47</v>
      </c>
      <c r="B5013" s="43" t="s">
        <v>395</v>
      </c>
      <c r="C5013" s="43" t="s">
        <v>772</v>
      </c>
      <c r="D5013" s="43" t="s">
        <v>55</v>
      </c>
      <c r="E5013" s="43" t="s">
        <v>2544</v>
      </c>
      <c r="F5013" s="43" t="s">
        <v>4218</v>
      </c>
      <c r="G5013" s="43" t="s">
        <v>4654</v>
      </c>
      <c r="H5013" s="76">
        <v>500</v>
      </c>
      <c r="I5013" s="229">
        <v>0.1198</v>
      </c>
      <c r="J5013" s="73">
        <f t="shared" si="234"/>
        <v>2.3819931081086611E-3</v>
      </c>
      <c r="K5013" s="73">
        <f t="shared" si="235"/>
        <v>61.090996554054328</v>
      </c>
      <c r="L5013" s="3" t="e">
        <f t="shared" si="236"/>
        <v>#N/A</v>
      </c>
    </row>
    <row r="5014" spans="1:12" x14ac:dyDescent="0.25">
      <c r="A5014" s="43" t="s">
        <v>47</v>
      </c>
      <c r="B5014" s="43" t="s">
        <v>395</v>
      </c>
      <c r="C5014" s="43" t="s">
        <v>772</v>
      </c>
      <c r="D5014" s="43" t="s">
        <v>55</v>
      </c>
      <c r="E5014" s="43" t="s">
        <v>2544</v>
      </c>
      <c r="F5014" s="43" t="s">
        <v>4218</v>
      </c>
      <c r="G5014" s="43" t="s">
        <v>4654</v>
      </c>
      <c r="H5014" s="76">
        <v>300</v>
      </c>
      <c r="I5014" s="229">
        <v>0.11979999999999999</v>
      </c>
      <c r="J5014" s="73">
        <f t="shared" si="234"/>
        <v>2.3819931081086607E-3</v>
      </c>
      <c r="K5014" s="73">
        <f t="shared" si="235"/>
        <v>36.654597932432594</v>
      </c>
      <c r="L5014" s="3" t="e">
        <f t="shared" si="236"/>
        <v>#N/A</v>
      </c>
    </row>
    <row r="5015" spans="1:12" x14ac:dyDescent="0.25">
      <c r="A5015" s="43" t="s">
        <v>47</v>
      </c>
      <c r="B5015" s="43" t="s">
        <v>395</v>
      </c>
      <c r="C5015" s="43" t="s">
        <v>775</v>
      </c>
      <c r="D5015" s="43" t="s">
        <v>55</v>
      </c>
      <c r="E5015" s="43" t="s">
        <v>2545</v>
      </c>
      <c r="F5015" s="43" t="s">
        <v>4226</v>
      </c>
      <c r="G5015" s="43" t="s">
        <v>4654</v>
      </c>
      <c r="H5015" s="76">
        <v>149</v>
      </c>
      <c r="I5015" s="229">
        <v>0.14268456375838928</v>
      </c>
      <c r="J5015" s="73">
        <f t="shared" si="234"/>
        <v>2.8370087437894331E-3</v>
      </c>
      <c r="K5015" s="73">
        <f t="shared" si="235"/>
        <v>21.682714302824628</v>
      </c>
      <c r="L5015" s="3" t="e">
        <f t="shared" si="236"/>
        <v>#N/A</v>
      </c>
    </row>
    <row r="5016" spans="1:12" x14ac:dyDescent="0.25">
      <c r="A5016" s="43" t="s">
        <v>47</v>
      </c>
      <c r="B5016" s="43" t="s">
        <v>395</v>
      </c>
      <c r="C5016" s="43" t="s">
        <v>775</v>
      </c>
      <c r="D5016" s="43" t="s">
        <v>55</v>
      </c>
      <c r="E5016" s="43" t="s">
        <v>2545</v>
      </c>
      <c r="F5016" s="43" t="s">
        <v>4226</v>
      </c>
      <c r="G5016" s="43" t="s">
        <v>4654</v>
      </c>
      <c r="H5016" s="76">
        <v>37</v>
      </c>
      <c r="I5016" s="229">
        <v>0.13108108108108107</v>
      </c>
      <c r="J5016" s="73">
        <f t="shared" si="234"/>
        <v>2.6062957574170928E-3</v>
      </c>
      <c r="K5016" s="73">
        <f t="shared" si="235"/>
        <v>4.9464329430244316</v>
      </c>
      <c r="L5016" s="3" t="e">
        <f t="shared" si="236"/>
        <v>#N/A</v>
      </c>
    </row>
    <row r="5017" spans="1:12" x14ac:dyDescent="0.25">
      <c r="A5017" s="43" t="s">
        <v>47</v>
      </c>
      <c r="B5017" s="43" t="s">
        <v>395</v>
      </c>
      <c r="C5017" s="43" t="s">
        <v>775</v>
      </c>
      <c r="D5017" s="43" t="s">
        <v>55</v>
      </c>
      <c r="E5017" s="43" t="s">
        <v>2545</v>
      </c>
      <c r="F5017" s="43" t="s">
        <v>4226</v>
      </c>
      <c r="G5017" s="43" t="s">
        <v>4654</v>
      </c>
      <c r="H5017" s="76">
        <v>21294</v>
      </c>
      <c r="I5017" s="229">
        <v>0.12550014088475628</v>
      </c>
      <c r="J5017" s="73">
        <f t="shared" si="234"/>
        <v>2.4953294712366896E-3</v>
      </c>
      <c r="K5017" s="73">
        <f t="shared" si="235"/>
        <v>2725.5355457605142</v>
      </c>
      <c r="L5017" s="3" t="e">
        <f t="shared" si="236"/>
        <v>#N/A</v>
      </c>
    </row>
    <row r="5018" spans="1:12" x14ac:dyDescent="0.25">
      <c r="A5018" s="43" t="s">
        <v>47</v>
      </c>
      <c r="B5018" s="43" t="s">
        <v>395</v>
      </c>
      <c r="C5018" s="43" t="s">
        <v>775</v>
      </c>
      <c r="D5018" s="43" t="s">
        <v>55</v>
      </c>
      <c r="E5018" s="43" t="s">
        <v>2545</v>
      </c>
      <c r="F5018" s="43" t="s">
        <v>4226</v>
      </c>
      <c r="G5018" s="43" t="s">
        <v>4654</v>
      </c>
      <c r="H5018" s="76">
        <v>5276</v>
      </c>
      <c r="I5018" s="229">
        <v>0.12550037907505684</v>
      </c>
      <c r="J5018" s="73">
        <f t="shared" si="234"/>
        <v>2.495334207193738E-3</v>
      </c>
      <c r="K5018" s="73">
        <f t="shared" si="235"/>
        <v>675.30538327715419</v>
      </c>
      <c r="L5018" s="3" t="e">
        <f t="shared" si="236"/>
        <v>#N/A</v>
      </c>
    </row>
    <row r="5019" spans="1:12" x14ac:dyDescent="0.25">
      <c r="A5019" s="43" t="s">
        <v>47</v>
      </c>
      <c r="B5019" s="43" t="s">
        <v>395</v>
      </c>
      <c r="C5019" s="43" t="s">
        <v>775</v>
      </c>
      <c r="D5019" s="43" t="s">
        <v>55</v>
      </c>
      <c r="E5019" s="43" t="s">
        <v>2545</v>
      </c>
      <c r="F5019" s="43" t="s">
        <v>4226</v>
      </c>
      <c r="G5019" s="43" t="s">
        <v>4654</v>
      </c>
      <c r="H5019" s="76">
        <v>11313</v>
      </c>
      <c r="I5019" s="229">
        <v>0.13690002651816494</v>
      </c>
      <c r="J5019" s="73">
        <f t="shared" si="234"/>
        <v>2.7219943210864926E-3</v>
      </c>
      <c r="K5019" s="73">
        <f t="shared" si="235"/>
        <v>1579.5439217544515</v>
      </c>
      <c r="L5019" s="3" t="e">
        <f t="shared" si="236"/>
        <v>#N/A</v>
      </c>
    </row>
    <row r="5020" spans="1:12" x14ac:dyDescent="0.25">
      <c r="A5020" s="43" t="s">
        <v>47</v>
      </c>
      <c r="B5020" s="43" t="s">
        <v>395</v>
      </c>
      <c r="C5020" s="43" t="s">
        <v>775</v>
      </c>
      <c r="D5020" s="43" t="s">
        <v>55</v>
      </c>
      <c r="E5020" s="43" t="s">
        <v>2545</v>
      </c>
      <c r="F5020" s="43" t="s">
        <v>4226</v>
      </c>
      <c r="G5020" s="43" t="s">
        <v>4654</v>
      </c>
      <c r="H5020" s="76">
        <v>2218</v>
      </c>
      <c r="I5020" s="229">
        <v>0.11980162308385935</v>
      </c>
      <c r="J5020" s="73">
        <f t="shared" si="234"/>
        <v>2.3820253800165645E-3</v>
      </c>
      <c r="K5020" s="73">
        <f t="shared" si="235"/>
        <v>271.00333229287679</v>
      </c>
      <c r="L5020" s="3" t="e">
        <f t="shared" si="236"/>
        <v>#N/A</v>
      </c>
    </row>
    <row r="5021" spans="1:12" x14ac:dyDescent="0.25">
      <c r="A5021" s="43" t="s">
        <v>47</v>
      </c>
      <c r="B5021" s="43" t="s">
        <v>395</v>
      </c>
      <c r="C5021" s="43" t="s">
        <v>775</v>
      </c>
      <c r="D5021" s="43" t="s">
        <v>55</v>
      </c>
      <c r="E5021" s="43" t="s">
        <v>2545</v>
      </c>
      <c r="F5021" s="43" t="s">
        <v>4226</v>
      </c>
      <c r="G5021" s="43" t="s">
        <v>4654</v>
      </c>
      <c r="H5021" s="76">
        <v>34</v>
      </c>
      <c r="I5021" s="229">
        <v>0.13117647058823528</v>
      </c>
      <c r="J5021" s="73">
        <f t="shared" si="234"/>
        <v>2.6081923947178206E-3</v>
      </c>
      <c r="K5021" s="73">
        <f t="shared" si="235"/>
        <v>4.5486785414204061</v>
      </c>
      <c r="L5021" s="3" t="e">
        <f t="shared" si="236"/>
        <v>#N/A</v>
      </c>
    </row>
    <row r="5022" spans="1:12" x14ac:dyDescent="0.25">
      <c r="A5022" s="43" t="s">
        <v>47</v>
      </c>
      <c r="B5022" s="43" t="s">
        <v>395</v>
      </c>
      <c r="C5022" s="43" t="s">
        <v>775</v>
      </c>
      <c r="D5022" s="43" t="s">
        <v>55</v>
      </c>
      <c r="E5022" s="43" t="s">
        <v>2545</v>
      </c>
      <c r="F5022" s="43" t="s">
        <v>4226</v>
      </c>
      <c r="G5022" s="43" t="s">
        <v>4654</v>
      </c>
      <c r="H5022" s="76">
        <v>3065</v>
      </c>
      <c r="I5022" s="229">
        <v>0.13690048939641111</v>
      </c>
      <c r="J5022" s="73">
        <f t="shared" si="234"/>
        <v>2.7220035245321709E-3</v>
      </c>
      <c r="K5022" s="73">
        <f t="shared" si="235"/>
        <v>427.94294080269117</v>
      </c>
      <c r="L5022" s="3" t="e">
        <f t="shared" si="236"/>
        <v>#N/A</v>
      </c>
    </row>
    <row r="5023" spans="1:12" x14ac:dyDescent="0.25">
      <c r="A5023" s="43" t="s">
        <v>47</v>
      </c>
      <c r="B5023" s="43" t="s">
        <v>395</v>
      </c>
      <c r="C5023" s="43" t="s">
        <v>775</v>
      </c>
      <c r="D5023" s="43" t="s">
        <v>55</v>
      </c>
      <c r="E5023" s="43" t="s">
        <v>2545</v>
      </c>
      <c r="F5023" s="43" t="s">
        <v>4226</v>
      </c>
      <c r="G5023" s="43" t="s">
        <v>4654</v>
      </c>
      <c r="H5023" s="76">
        <v>658</v>
      </c>
      <c r="I5023" s="229">
        <v>0.14262917933130698</v>
      </c>
      <c r="J5023" s="73">
        <f t="shared" si="234"/>
        <v>2.8359075307376252E-3</v>
      </c>
      <c r="K5023" s="73">
        <f t="shared" si="235"/>
        <v>95.716027155225348</v>
      </c>
      <c r="L5023" s="3" t="e">
        <f t="shared" si="236"/>
        <v>#N/A</v>
      </c>
    </row>
    <row r="5024" spans="1:12" x14ac:dyDescent="0.25">
      <c r="A5024" s="43" t="s">
        <v>47</v>
      </c>
      <c r="B5024" s="43" t="s">
        <v>395</v>
      </c>
      <c r="C5024" s="43" t="s">
        <v>775</v>
      </c>
      <c r="D5024" s="43" t="s">
        <v>55</v>
      </c>
      <c r="E5024" s="43" t="s">
        <v>2545</v>
      </c>
      <c r="F5024" s="43" t="s">
        <v>4226</v>
      </c>
      <c r="G5024" s="43" t="s">
        <v>4654</v>
      </c>
      <c r="H5024" s="76">
        <v>14592</v>
      </c>
      <c r="I5024" s="229">
        <v>0.13119997258771929</v>
      </c>
      <c r="J5024" s="73">
        <f t="shared" si="234"/>
        <v>2.608659686878068E-3</v>
      </c>
      <c r="K5024" s="73">
        <f t="shared" si="235"/>
        <v>1952.5355621509245</v>
      </c>
      <c r="L5024" s="3" t="e">
        <f t="shared" si="236"/>
        <v>#N/A</v>
      </c>
    </row>
    <row r="5025" spans="1:12" x14ac:dyDescent="0.25">
      <c r="A5025" s="43" t="s">
        <v>47</v>
      </c>
      <c r="B5025" s="43" t="s">
        <v>395</v>
      </c>
      <c r="C5025" s="43" t="s">
        <v>775</v>
      </c>
      <c r="D5025" s="43" t="s">
        <v>55</v>
      </c>
      <c r="E5025" s="43" t="s">
        <v>2545</v>
      </c>
      <c r="F5025" s="43" t="s">
        <v>4226</v>
      </c>
      <c r="G5025" s="43" t="s">
        <v>4654</v>
      </c>
      <c r="H5025" s="76">
        <v>1118</v>
      </c>
      <c r="I5025" s="229">
        <v>0.13689624329159214</v>
      </c>
      <c r="J5025" s="73">
        <f t="shared" si="234"/>
        <v>2.7219190988859682E-3</v>
      </c>
      <c r="K5025" s="73">
        <f t="shared" si="235"/>
        <v>156.09310555255453</v>
      </c>
      <c r="L5025" s="3" t="e">
        <f t="shared" si="236"/>
        <v>#N/A</v>
      </c>
    </row>
    <row r="5026" spans="1:12" x14ac:dyDescent="0.25">
      <c r="A5026" s="43" t="s">
        <v>47</v>
      </c>
      <c r="B5026" s="43" t="s">
        <v>395</v>
      </c>
      <c r="C5026" s="43" t="s">
        <v>775</v>
      </c>
      <c r="D5026" s="43" t="s">
        <v>55</v>
      </c>
      <c r="E5026" s="43" t="s">
        <v>2545</v>
      </c>
      <c r="F5026" s="43" t="s">
        <v>4226</v>
      </c>
      <c r="G5026" s="43" t="s">
        <v>4654</v>
      </c>
      <c r="H5026" s="76">
        <v>3020</v>
      </c>
      <c r="I5026" s="229">
        <v>0.13689735099337746</v>
      </c>
      <c r="J5026" s="73">
        <f t="shared" si="234"/>
        <v>2.7219411234103296E-3</v>
      </c>
      <c r="K5026" s="73">
        <f t="shared" si="235"/>
        <v>421.65026219269919</v>
      </c>
      <c r="L5026" s="3" t="e">
        <f t="shared" si="236"/>
        <v>#N/A</v>
      </c>
    </row>
    <row r="5027" spans="1:12" x14ac:dyDescent="0.25">
      <c r="A5027" s="43" t="s">
        <v>47</v>
      </c>
      <c r="B5027" s="43" t="s">
        <v>395</v>
      </c>
      <c r="C5027" s="43" t="s">
        <v>775</v>
      </c>
      <c r="D5027" s="43" t="s">
        <v>55</v>
      </c>
      <c r="E5027" s="43" t="s">
        <v>2546</v>
      </c>
      <c r="F5027" s="43" t="s">
        <v>395</v>
      </c>
      <c r="G5027" s="43" t="s">
        <v>4654</v>
      </c>
      <c r="H5027" s="76">
        <v>1614</v>
      </c>
      <c r="I5027" s="229">
        <v>0.13159231722428749</v>
      </c>
      <c r="J5027" s="73">
        <f t="shared" si="234"/>
        <v>2.6164607070809803E-3</v>
      </c>
      <c r="K5027" s="73">
        <f t="shared" si="235"/>
        <v>216.61296758122873</v>
      </c>
      <c r="L5027" s="3" t="e">
        <f t="shared" si="236"/>
        <v>#N/A</v>
      </c>
    </row>
    <row r="5028" spans="1:12" x14ac:dyDescent="0.25">
      <c r="A5028" s="43" t="s">
        <v>47</v>
      </c>
      <c r="B5028" s="43" t="s">
        <v>395</v>
      </c>
      <c r="C5028" s="43" t="s">
        <v>775</v>
      </c>
      <c r="D5028" s="43" t="s">
        <v>55</v>
      </c>
      <c r="E5028" s="43" t="s">
        <v>2546</v>
      </c>
      <c r="F5028" s="43" t="s">
        <v>395</v>
      </c>
      <c r="G5028" s="43" t="s">
        <v>4654</v>
      </c>
      <c r="H5028" s="76">
        <v>2630</v>
      </c>
      <c r="I5028" s="229">
        <v>0.12581368821292774</v>
      </c>
      <c r="J5028" s="73">
        <f t="shared" si="234"/>
        <v>2.5015637581713335E-3</v>
      </c>
      <c r="K5028" s="73">
        <f t="shared" si="235"/>
        <v>337.4691126839906</v>
      </c>
      <c r="L5028" s="3" t="e">
        <f t="shared" si="236"/>
        <v>#N/A</v>
      </c>
    </row>
    <row r="5029" spans="1:12" x14ac:dyDescent="0.25">
      <c r="A5029" s="43" t="s">
        <v>47</v>
      </c>
      <c r="B5029" s="43" t="s">
        <v>395</v>
      </c>
      <c r="C5029" s="43" t="s">
        <v>775</v>
      </c>
      <c r="D5029" s="43" t="s">
        <v>55</v>
      </c>
      <c r="E5029" s="43" t="s">
        <v>2546</v>
      </c>
      <c r="F5029" s="43" t="s">
        <v>395</v>
      </c>
      <c r="G5029" s="43" t="s">
        <v>4654</v>
      </c>
      <c r="H5029" s="76">
        <v>11162</v>
      </c>
      <c r="I5029" s="229">
        <v>0.12585378964343308</v>
      </c>
      <c r="J5029" s="73">
        <f t="shared" si="234"/>
        <v>2.5023610981637291E-3</v>
      </c>
      <c r="K5029" s="73">
        <f t="shared" si="235"/>
        <v>1432.7113545777036</v>
      </c>
      <c r="L5029" s="3" t="e">
        <f t="shared" si="236"/>
        <v>#N/A</v>
      </c>
    </row>
    <row r="5030" spans="1:12" x14ac:dyDescent="0.25">
      <c r="A5030" s="43" t="s">
        <v>47</v>
      </c>
      <c r="B5030" s="43" t="s">
        <v>395</v>
      </c>
      <c r="C5030" s="43" t="s">
        <v>775</v>
      </c>
      <c r="D5030" s="43" t="s">
        <v>55</v>
      </c>
      <c r="E5030" s="43" t="s">
        <v>2546</v>
      </c>
      <c r="F5030" s="43" t="s">
        <v>395</v>
      </c>
      <c r="G5030" s="43" t="s">
        <v>4654</v>
      </c>
      <c r="H5030" s="76">
        <v>38</v>
      </c>
      <c r="I5030" s="229">
        <v>0.13131578947368422</v>
      </c>
      <c r="J5030" s="73">
        <f t="shared" si="234"/>
        <v>2.6109624834070419E-3</v>
      </c>
      <c r="K5030" s="73">
        <f t="shared" si="235"/>
        <v>5.0892165743694679</v>
      </c>
      <c r="L5030" s="3" t="e">
        <f t="shared" si="236"/>
        <v>#N/A</v>
      </c>
    </row>
    <row r="5031" spans="1:12" x14ac:dyDescent="0.25">
      <c r="A5031" s="43" t="s">
        <v>47</v>
      </c>
      <c r="B5031" s="43" t="s">
        <v>395</v>
      </c>
      <c r="C5031" s="43" t="s">
        <v>775</v>
      </c>
      <c r="D5031" s="43" t="s">
        <v>55</v>
      </c>
      <c r="E5031" s="43" t="s">
        <v>2546</v>
      </c>
      <c r="F5031" s="43" t="s">
        <v>395</v>
      </c>
      <c r="G5031" s="43" t="s">
        <v>4654</v>
      </c>
      <c r="H5031" s="76">
        <v>27</v>
      </c>
      <c r="I5031" s="229">
        <v>0.1425925925925926</v>
      </c>
      <c r="J5031" s="73">
        <f t="shared" si="234"/>
        <v>2.8351800736469254E-3</v>
      </c>
      <c r="K5031" s="73">
        <f t="shared" si="235"/>
        <v>3.9265498619884669</v>
      </c>
      <c r="L5031" s="3" t="e">
        <f t="shared" si="236"/>
        <v>#N/A</v>
      </c>
    </row>
    <row r="5032" spans="1:12" x14ac:dyDescent="0.25">
      <c r="A5032" s="43" t="s">
        <v>47</v>
      </c>
      <c r="B5032" s="43" t="s">
        <v>395</v>
      </c>
      <c r="C5032" s="43" t="s">
        <v>775</v>
      </c>
      <c r="D5032" s="43" t="s">
        <v>55</v>
      </c>
      <c r="E5032" s="43" t="s">
        <v>2546</v>
      </c>
      <c r="F5032" s="43" t="s">
        <v>395</v>
      </c>
      <c r="G5032" s="43" t="s">
        <v>4654</v>
      </c>
      <c r="H5032" s="76">
        <v>39</v>
      </c>
      <c r="I5032" s="229">
        <v>0.13128205128205128</v>
      </c>
      <c r="J5032" s="73">
        <f t="shared" si="234"/>
        <v>2.6102916642087976E-3</v>
      </c>
      <c r="K5032" s="73">
        <f t="shared" si="235"/>
        <v>5.2218013749041425</v>
      </c>
      <c r="L5032" s="3" t="e">
        <f t="shared" si="236"/>
        <v>#N/A</v>
      </c>
    </row>
    <row r="5033" spans="1:12" x14ac:dyDescent="0.25">
      <c r="A5033" s="43" t="s">
        <v>47</v>
      </c>
      <c r="B5033" s="43" t="s">
        <v>395</v>
      </c>
      <c r="C5033" s="43" t="s">
        <v>775</v>
      </c>
      <c r="D5033" s="43" t="s">
        <v>55</v>
      </c>
      <c r="E5033" s="43" t="s">
        <v>2546</v>
      </c>
      <c r="F5033" s="43" t="s">
        <v>395</v>
      </c>
      <c r="G5033" s="43" t="s">
        <v>4654</v>
      </c>
      <c r="H5033" s="76">
        <v>2477</v>
      </c>
      <c r="I5033" s="229">
        <v>0.14426322163907954</v>
      </c>
      <c r="J5033" s="73">
        <f t="shared" si="234"/>
        <v>2.8683973263592629E-3</v>
      </c>
      <c r="K5033" s="73">
        <f t="shared" si="235"/>
        <v>364.44502017739194</v>
      </c>
      <c r="L5033" s="3" t="e">
        <f t="shared" si="236"/>
        <v>#N/A</v>
      </c>
    </row>
    <row r="5034" spans="1:12" x14ac:dyDescent="0.25">
      <c r="A5034" s="43" t="s">
        <v>47</v>
      </c>
      <c r="B5034" s="43" t="s">
        <v>395</v>
      </c>
      <c r="C5034" s="43" t="s">
        <v>775</v>
      </c>
      <c r="D5034" s="43" t="s">
        <v>55</v>
      </c>
      <c r="E5034" s="43" t="s">
        <v>2546</v>
      </c>
      <c r="F5034" s="43" t="s">
        <v>395</v>
      </c>
      <c r="G5034" s="43" t="s">
        <v>4654</v>
      </c>
      <c r="H5034" s="76">
        <v>825</v>
      </c>
      <c r="I5034" s="229">
        <v>0.13689696969696968</v>
      </c>
      <c r="J5034" s="73">
        <f t="shared" si="234"/>
        <v>2.7219335420629546E-3</v>
      </c>
      <c r="K5034" s="73">
        <f t="shared" si="235"/>
        <v>115.18559517220193</v>
      </c>
      <c r="L5034" s="3" t="e">
        <f t="shared" si="236"/>
        <v>#N/A</v>
      </c>
    </row>
    <row r="5035" spans="1:12" x14ac:dyDescent="0.25">
      <c r="A5035" s="43" t="s">
        <v>47</v>
      </c>
      <c r="B5035" s="43" t="s">
        <v>395</v>
      </c>
      <c r="C5035" s="43" t="s">
        <v>775</v>
      </c>
      <c r="D5035" s="43" t="s">
        <v>55</v>
      </c>
      <c r="E5035" s="43" t="s">
        <v>2546</v>
      </c>
      <c r="F5035" s="43" t="s">
        <v>395</v>
      </c>
      <c r="G5035" s="43" t="s">
        <v>4654</v>
      </c>
      <c r="H5035" s="76">
        <v>2446</v>
      </c>
      <c r="I5035" s="229">
        <v>0.12558053965658217</v>
      </c>
      <c r="J5035" s="73">
        <f t="shared" si="234"/>
        <v>2.4969280465320961E-3</v>
      </c>
      <c r="K5035" s="73">
        <f t="shared" si="235"/>
        <v>313.27748600181746</v>
      </c>
      <c r="L5035" s="3" t="e">
        <f t="shared" si="236"/>
        <v>#N/A</v>
      </c>
    </row>
    <row r="5036" spans="1:12" x14ac:dyDescent="0.25">
      <c r="A5036" s="43" t="s">
        <v>47</v>
      </c>
      <c r="B5036" s="43" t="s">
        <v>395</v>
      </c>
      <c r="C5036" s="43" t="s">
        <v>775</v>
      </c>
      <c r="D5036" s="43" t="s">
        <v>55</v>
      </c>
      <c r="E5036" s="43" t="s">
        <v>2546</v>
      </c>
      <c r="F5036" s="43" t="s">
        <v>395</v>
      </c>
      <c r="G5036" s="43" t="s">
        <v>4654</v>
      </c>
      <c r="H5036" s="76">
        <v>6184</v>
      </c>
      <c r="I5036" s="229">
        <v>0.14150226390685641</v>
      </c>
      <c r="J5036" s="73">
        <f t="shared" si="234"/>
        <v>2.813500980032595E-3</v>
      </c>
      <c r="K5036" s="73">
        <f t="shared" si="235"/>
        <v>892.4486900605217</v>
      </c>
      <c r="L5036" s="3" t="e">
        <f t="shared" si="236"/>
        <v>#N/A</v>
      </c>
    </row>
    <row r="5037" spans="1:12" x14ac:dyDescent="0.25">
      <c r="A5037" s="43" t="s">
        <v>47</v>
      </c>
      <c r="B5037" s="43" t="s">
        <v>395</v>
      </c>
      <c r="C5037" s="43" t="s">
        <v>775</v>
      </c>
      <c r="D5037" s="43" t="s">
        <v>55</v>
      </c>
      <c r="E5037" s="43" t="s">
        <v>2546</v>
      </c>
      <c r="F5037" s="43" t="s">
        <v>395</v>
      </c>
      <c r="G5037" s="43" t="s">
        <v>4654</v>
      </c>
      <c r="H5037" s="76">
        <v>1045</v>
      </c>
      <c r="I5037" s="229">
        <v>0.11979904306220096</v>
      </c>
      <c r="J5037" s="73">
        <f t="shared" si="234"/>
        <v>2.381974081236856E-3</v>
      </c>
      <c r="K5037" s="73">
        <f t="shared" si="235"/>
        <v>127.67916291489252</v>
      </c>
      <c r="L5037" s="3" t="e">
        <f t="shared" si="236"/>
        <v>#N/A</v>
      </c>
    </row>
    <row r="5038" spans="1:12" x14ac:dyDescent="0.25">
      <c r="A5038" s="43" t="s">
        <v>47</v>
      </c>
      <c r="B5038" s="43" t="s">
        <v>395</v>
      </c>
      <c r="C5038" s="43" t="s">
        <v>775</v>
      </c>
      <c r="D5038" s="43" t="s">
        <v>55</v>
      </c>
      <c r="E5038" s="43" t="s">
        <v>2546</v>
      </c>
      <c r="F5038" s="43" t="s">
        <v>395</v>
      </c>
      <c r="G5038" s="43" t="s">
        <v>4654</v>
      </c>
      <c r="H5038" s="76">
        <v>5404</v>
      </c>
      <c r="I5038" s="229">
        <v>0.12559400444115471</v>
      </c>
      <c r="J5038" s="73">
        <f t="shared" si="234"/>
        <v>2.4971957679348834E-3</v>
      </c>
      <c r="K5038" s="73">
        <f t="shared" si="235"/>
        <v>692.20484592992022</v>
      </c>
      <c r="L5038" s="3" t="e">
        <f t="shared" si="236"/>
        <v>#N/A</v>
      </c>
    </row>
    <row r="5039" spans="1:12" x14ac:dyDescent="0.25">
      <c r="A5039" s="43" t="s">
        <v>47</v>
      </c>
      <c r="B5039" s="43" t="s">
        <v>395</v>
      </c>
      <c r="C5039" s="43" t="s">
        <v>775</v>
      </c>
      <c r="D5039" s="43" t="s">
        <v>55</v>
      </c>
      <c r="E5039" s="43" t="s">
        <v>2546</v>
      </c>
      <c r="F5039" s="43" t="s">
        <v>395</v>
      </c>
      <c r="G5039" s="43" t="s">
        <v>4654</v>
      </c>
      <c r="H5039" s="76">
        <v>9972</v>
      </c>
      <c r="I5039" s="229">
        <v>0.12621640593662253</v>
      </c>
      <c r="J5039" s="73">
        <f t="shared" si="234"/>
        <v>2.5095710273061764E-3</v>
      </c>
      <c r="K5039" s="73">
        <f t="shared" si="235"/>
        <v>1283.6554422842971</v>
      </c>
      <c r="L5039" s="3" t="e">
        <f t="shared" si="236"/>
        <v>#N/A</v>
      </c>
    </row>
    <row r="5040" spans="1:12" x14ac:dyDescent="0.25">
      <c r="A5040" s="43" t="s">
        <v>47</v>
      </c>
      <c r="B5040" s="43" t="s">
        <v>395</v>
      </c>
      <c r="C5040" s="43" t="s">
        <v>775</v>
      </c>
      <c r="D5040" s="43" t="s">
        <v>55</v>
      </c>
      <c r="E5040" s="43" t="s">
        <v>2546</v>
      </c>
      <c r="F5040" s="43" t="s">
        <v>395</v>
      </c>
      <c r="G5040" s="43" t="s">
        <v>4654</v>
      </c>
      <c r="H5040" s="76">
        <v>3577</v>
      </c>
      <c r="I5040" s="229">
        <v>0.13689963656695553</v>
      </c>
      <c r="J5040" s="73">
        <f t="shared" si="234"/>
        <v>2.7219865676549955E-3</v>
      </c>
      <c r="K5040" s="73">
        <f t="shared" si="235"/>
        <v>499.42654595250184</v>
      </c>
      <c r="L5040" s="3" t="e">
        <f t="shared" si="236"/>
        <v>#N/A</v>
      </c>
    </row>
    <row r="5041" spans="1:12" x14ac:dyDescent="0.25">
      <c r="A5041" s="43" t="s">
        <v>47</v>
      </c>
      <c r="B5041" s="43" t="s">
        <v>395</v>
      </c>
      <c r="C5041" s="43" t="s">
        <v>775</v>
      </c>
      <c r="D5041" s="43" t="s">
        <v>55</v>
      </c>
      <c r="E5041" s="43" t="s">
        <v>2546</v>
      </c>
      <c r="F5041" s="43" t="s">
        <v>395</v>
      </c>
      <c r="G5041" s="43" t="s">
        <v>4654</v>
      </c>
      <c r="H5041" s="76">
        <v>1679</v>
      </c>
      <c r="I5041" s="229">
        <v>0.12594401429422275</v>
      </c>
      <c r="J5041" s="73">
        <f t="shared" si="234"/>
        <v>2.5041550422068219E-3</v>
      </c>
      <c r="K5041" s="73">
        <f t="shared" si="235"/>
        <v>215.66447631586527</v>
      </c>
      <c r="L5041" s="3" t="e">
        <f t="shared" si="236"/>
        <v>#N/A</v>
      </c>
    </row>
    <row r="5042" spans="1:12" x14ac:dyDescent="0.25">
      <c r="A5042" s="43" t="s">
        <v>47</v>
      </c>
      <c r="B5042" s="43" t="s">
        <v>395</v>
      </c>
      <c r="C5042" s="43" t="s">
        <v>775</v>
      </c>
      <c r="D5042" s="43" t="s">
        <v>55</v>
      </c>
      <c r="E5042" s="43" t="s">
        <v>2546</v>
      </c>
      <c r="F5042" s="43" t="s">
        <v>395</v>
      </c>
      <c r="G5042" s="43" t="s">
        <v>4654</v>
      </c>
      <c r="H5042" s="76">
        <v>1127</v>
      </c>
      <c r="I5042" s="229">
        <v>0.11987577639751552</v>
      </c>
      <c r="J5042" s="73">
        <f t="shared" si="234"/>
        <v>2.3834997763610755E-3</v>
      </c>
      <c r="K5042" s="73">
        <f t="shared" si="235"/>
        <v>137.78620424795892</v>
      </c>
      <c r="L5042" s="3" t="e">
        <f t="shared" si="236"/>
        <v>#N/A</v>
      </c>
    </row>
    <row r="5043" spans="1:12" x14ac:dyDescent="0.25">
      <c r="A5043" s="43" t="s">
        <v>47</v>
      </c>
      <c r="B5043" s="43" t="s">
        <v>395</v>
      </c>
      <c r="C5043" s="43" t="s">
        <v>775</v>
      </c>
      <c r="D5043" s="43" t="s">
        <v>55</v>
      </c>
      <c r="E5043" s="43" t="s">
        <v>2546</v>
      </c>
      <c r="F5043" s="43" t="s">
        <v>395</v>
      </c>
      <c r="G5043" s="43" t="s">
        <v>4654</v>
      </c>
      <c r="H5043" s="76">
        <v>824</v>
      </c>
      <c r="I5043" s="229">
        <v>0.13690533980582525</v>
      </c>
      <c r="J5043" s="73">
        <f t="shared" si="234"/>
        <v>2.72209996561561E-3</v>
      </c>
      <c r="K5043" s="73">
        <f t="shared" si="235"/>
        <v>115.05301037166728</v>
      </c>
      <c r="L5043" s="3" t="e">
        <f t="shared" si="236"/>
        <v>#N/A</v>
      </c>
    </row>
    <row r="5044" spans="1:12" x14ac:dyDescent="0.25">
      <c r="A5044" s="43" t="s">
        <v>47</v>
      </c>
      <c r="B5044" s="43" t="s">
        <v>395</v>
      </c>
      <c r="C5044" s="43" t="s">
        <v>775</v>
      </c>
      <c r="D5044" s="43" t="s">
        <v>55</v>
      </c>
      <c r="E5044" s="43" t="s">
        <v>2546</v>
      </c>
      <c r="F5044" s="43" t="s">
        <v>395</v>
      </c>
      <c r="G5044" s="43" t="s">
        <v>4654</v>
      </c>
      <c r="H5044" s="76">
        <v>7715</v>
      </c>
      <c r="I5044" s="229">
        <v>0.13323007128969541</v>
      </c>
      <c r="J5044" s="73">
        <f t="shared" si="234"/>
        <v>2.6490243038804679E-3</v>
      </c>
      <c r="K5044" s="73">
        <f t="shared" si="235"/>
        <v>1048.307222504438</v>
      </c>
      <c r="L5044" s="3" t="e">
        <f t="shared" si="236"/>
        <v>#N/A</v>
      </c>
    </row>
    <row r="5045" spans="1:12" x14ac:dyDescent="0.25">
      <c r="A5045" s="43" t="s">
        <v>47</v>
      </c>
      <c r="B5045" s="43" t="s">
        <v>395</v>
      </c>
      <c r="C5045" s="43" t="s">
        <v>775</v>
      </c>
      <c r="D5045" s="43" t="s">
        <v>55</v>
      </c>
      <c r="E5045" s="43" t="s">
        <v>2546</v>
      </c>
      <c r="F5045" s="43" t="s">
        <v>395</v>
      </c>
      <c r="G5045" s="43" t="s">
        <v>4654</v>
      </c>
      <c r="H5045" s="76">
        <v>793</v>
      </c>
      <c r="I5045" s="229">
        <v>0.11939470365699872</v>
      </c>
      <c r="J5045" s="73">
        <f t="shared" si="234"/>
        <v>2.3739345680771863E-3</v>
      </c>
      <c r="K5045" s="73">
        <f t="shared" si="235"/>
        <v>96.562530112485206</v>
      </c>
      <c r="L5045" s="3" t="e">
        <f t="shared" si="236"/>
        <v>#N/A</v>
      </c>
    </row>
    <row r="5046" spans="1:12" x14ac:dyDescent="0.25">
      <c r="A5046" s="43" t="s">
        <v>47</v>
      </c>
      <c r="B5046" s="43" t="s">
        <v>395</v>
      </c>
      <c r="C5046" s="43" t="s">
        <v>775</v>
      </c>
      <c r="D5046" s="43" t="s">
        <v>55</v>
      </c>
      <c r="E5046" s="43" t="s">
        <v>2546</v>
      </c>
      <c r="F5046" s="43" t="s">
        <v>395</v>
      </c>
      <c r="G5046" s="43" t="s">
        <v>4654</v>
      </c>
      <c r="H5046" s="76">
        <v>175</v>
      </c>
      <c r="I5046" s="229">
        <v>0.14262857142857144</v>
      </c>
      <c r="J5046" s="73">
        <f t="shared" si="234"/>
        <v>2.8358954437582725E-3</v>
      </c>
      <c r="K5046" s="73">
        <f t="shared" si="235"/>
        <v>25.456281702657702</v>
      </c>
      <c r="L5046" s="3" t="e">
        <f t="shared" si="236"/>
        <v>#N/A</v>
      </c>
    </row>
    <row r="5047" spans="1:12" x14ac:dyDescent="0.25">
      <c r="A5047" s="43" t="s">
        <v>47</v>
      </c>
      <c r="B5047" s="43" t="s">
        <v>395</v>
      </c>
      <c r="C5047" s="43" t="s">
        <v>775</v>
      </c>
      <c r="D5047" s="43" t="s">
        <v>55</v>
      </c>
      <c r="E5047" s="43" t="s">
        <v>2546</v>
      </c>
      <c r="F5047" s="43" t="s">
        <v>395</v>
      </c>
      <c r="G5047" s="43" t="s">
        <v>4654</v>
      </c>
      <c r="H5047" s="76">
        <v>5103</v>
      </c>
      <c r="I5047" s="229">
        <v>0.14626494219086811</v>
      </c>
      <c r="J5047" s="73">
        <f t="shared" si="234"/>
        <v>2.9081976983018325E-3</v>
      </c>
      <c r="K5047" s="73">
        <f t="shared" si="235"/>
        <v>761.23053285443416</v>
      </c>
      <c r="L5047" s="3" t="e">
        <f t="shared" si="236"/>
        <v>#N/A</v>
      </c>
    </row>
    <row r="5048" spans="1:12" x14ac:dyDescent="0.25">
      <c r="A5048" s="43" t="s">
        <v>47</v>
      </c>
      <c r="B5048" s="43" t="s">
        <v>395</v>
      </c>
      <c r="C5048" s="43" t="s">
        <v>802</v>
      </c>
      <c r="D5048" s="43" t="s">
        <v>55</v>
      </c>
      <c r="E5048" s="43" t="s">
        <v>2547</v>
      </c>
      <c r="F5048" s="43" t="s">
        <v>395</v>
      </c>
      <c r="G5048" s="43" t="s">
        <v>4654</v>
      </c>
      <c r="H5048" s="76">
        <v>600</v>
      </c>
      <c r="I5048" s="229">
        <v>0.11979999999999999</v>
      </c>
      <c r="J5048" s="73">
        <f t="shared" si="234"/>
        <v>2.3819931081086607E-3</v>
      </c>
      <c r="K5048" s="73">
        <f t="shared" si="235"/>
        <v>73.309195864865188</v>
      </c>
      <c r="L5048" s="3" t="e">
        <f t="shared" si="236"/>
        <v>#N/A</v>
      </c>
    </row>
    <row r="5049" spans="1:12" x14ac:dyDescent="0.25">
      <c r="A5049" s="43" t="s">
        <v>47</v>
      </c>
      <c r="B5049" s="43" t="s">
        <v>395</v>
      </c>
      <c r="C5049" s="43" t="s">
        <v>802</v>
      </c>
      <c r="D5049" s="43" t="s">
        <v>55</v>
      </c>
      <c r="E5049" s="43" t="s">
        <v>2547</v>
      </c>
      <c r="F5049" s="43" t="s">
        <v>395</v>
      </c>
      <c r="G5049" s="43" t="s">
        <v>4654</v>
      </c>
      <c r="H5049" s="76">
        <v>600</v>
      </c>
      <c r="I5049" s="229">
        <v>0.11979999999999999</v>
      </c>
      <c r="J5049" s="73">
        <f t="shared" si="234"/>
        <v>2.3819931081086607E-3</v>
      </c>
      <c r="K5049" s="73">
        <f t="shared" si="235"/>
        <v>73.309195864865188</v>
      </c>
      <c r="L5049" s="3" t="e">
        <f t="shared" si="236"/>
        <v>#N/A</v>
      </c>
    </row>
    <row r="5050" spans="1:12" x14ac:dyDescent="0.25">
      <c r="A5050" s="43" t="s">
        <v>47</v>
      </c>
      <c r="B5050" s="43" t="s">
        <v>395</v>
      </c>
      <c r="C5050" s="43" t="s">
        <v>802</v>
      </c>
      <c r="D5050" s="43" t="s">
        <v>55</v>
      </c>
      <c r="E5050" s="43" t="s">
        <v>2547</v>
      </c>
      <c r="F5050" s="43" t="s">
        <v>395</v>
      </c>
      <c r="G5050" s="43" t="s">
        <v>4654</v>
      </c>
      <c r="H5050" s="76">
        <v>3800</v>
      </c>
      <c r="I5050" s="229">
        <v>0.1255</v>
      </c>
      <c r="J5050" s="73">
        <f t="shared" si="234"/>
        <v>2.4953266700136639E-3</v>
      </c>
      <c r="K5050" s="73">
        <f t="shared" si="235"/>
        <v>486.38224134605196</v>
      </c>
      <c r="L5050" s="3" t="e">
        <f t="shared" si="236"/>
        <v>#N/A</v>
      </c>
    </row>
    <row r="5051" spans="1:12" x14ac:dyDescent="0.25">
      <c r="A5051" s="43" t="s">
        <v>47</v>
      </c>
      <c r="B5051" s="43" t="s">
        <v>395</v>
      </c>
      <c r="C5051" s="43" t="s">
        <v>802</v>
      </c>
      <c r="D5051" s="43" t="s">
        <v>55</v>
      </c>
      <c r="E5051" s="43" t="s">
        <v>2547</v>
      </c>
      <c r="F5051" s="43" t="s">
        <v>395</v>
      </c>
      <c r="G5051" s="43" t="s">
        <v>4654</v>
      </c>
      <c r="H5051" s="76">
        <v>6500</v>
      </c>
      <c r="I5051" s="229">
        <v>0.13119999999999998</v>
      </c>
      <c r="J5051" s="73">
        <f t="shared" si="234"/>
        <v>2.6086602319186666E-3</v>
      </c>
      <c r="K5051" s="73">
        <f t="shared" si="235"/>
        <v>869.75629150747125</v>
      </c>
      <c r="L5051" s="3" t="e">
        <f t="shared" si="236"/>
        <v>#N/A</v>
      </c>
    </row>
    <row r="5052" spans="1:12" x14ac:dyDescent="0.25">
      <c r="A5052" s="43" t="s">
        <v>47</v>
      </c>
      <c r="B5052" s="43" t="s">
        <v>395</v>
      </c>
      <c r="C5052" s="43" t="s">
        <v>802</v>
      </c>
      <c r="D5052" s="43" t="s">
        <v>55</v>
      </c>
      <c r="E5052" s="43" t="s">
        <v>2547</v>
      </c>
      <c r="F5052" s="43" t="s">
        <v>395</v>
      </c>
      <c r="G5052" s="43" t="s">
        <v>4654</v>
      </c>
      <c r="H5052" s="76">
        <v>6600</v>
      </c>
      <c r="I5052" s="229">
        <v>0.1255</v>
      </c>
      <c r="J5052" s="73">
        <f t="shared" si="234"/>
        <v>2.4953266700136639E-3</v>
      </c>
      <c r="K5052" s="73">
        <f t="shared" si="235"/>
        <v>844.76915602209021</v>
      </c>
      <c r="L5052" s="3" t="e">
        <f t="shared" si="236"/>
        <v>#N/A</v>
      </c>
    </row>
    <row r="5053" spans="1:12" x14ac:dyDescent="0.25">
      <c r="A5053" s="43" t="s">
        <v>47</v>
      </c>
      <c r="B5053" s="43" t="s">
        <v>395</v>
      </c>
      <c r="C5053" s="43" t="s">
        <v>802</v>
      </c>
      <c r="D5053" s="43" t="s">
        <v>55</v>
      </c>
      <c r="E5053" s="43" t="s">
        <v>2547</v>
      </c>
      <c r="F5053" s="43" t="s">
        <v>395</v>
      </c>
      <c r="G5053" s="43" t="s">
        <v>4654</v>
      </c>
      <c r="H5053" s="76">
        <v>5500</v>
      </c>
      <c r="I5053" s="229">
        <v>0.1255</v>
      </c>
      <c r="J5053" s="73">
        <f t="shared" si="234"/>
        <v>2.4953266700136639E-3</v>
      </c>
      <c r="K5053" s="73">
        <f t="shared" si="235"/>
        <v>703.97429668507527</v>
      </c>
      <c r="L5053" s="3" t="e">
        <f t="shared" si="236"/>
        <v>#N/A</v>
      </c>
    </row>
    <row r="5054" spans="1:12" x14ac:dyDescent="0.25">
      <c r="A5054" s="43" t="s">
        <v>47</v>
      </c>
      <c r="B5054" s="43" t="s">
        <v>395</v>
      </c>
      <c r="C5054" s="43" t="s">
        <v>802</v>
      </c>
      <c r="D5054" s="43" t="s">
        <v>55</v>
      </c>
      <c r="E5054" s="43" t="s">
        <v>2547</v>
      </c>
      <c r="F5054" s="43" t="s">
        <v>395</v>
      </c>
      <c r="G5054" s="43" t="s">
        <v>4654</v>
      </c>
      <c r="H5054" s="76">
        <v>1200</v>
      </c>
      <c r="I5054" s="229">
        <v>0.11979999999999999</v>
      </c>
      <c r="J5054" s="73">
        <f t="shared" si="234"/>
        <v>2.3819931081086607E-3</v>
      </c>
      <c r="K5054" s="73">
        <f t="shared" si="235"/>
        <v>146.61839172973038</v>
      </c>
      <c r="L5054" s="3" t="e">
        <f t="shared" si="236"/>
        <v>#N/A</v>
      </c>
    </row>
    <row r="5055" spans="1:12" x14ac:dyDescent="0.25">
      <c r="A5055" s="43" t="s">
        <v>47</v>
      </c>
      <c r="B5055" s="43" t="s">
        <v>395</v>
      </c>
      <c r="C5055" s="43" t="s">
        <v>802</v>
      </c>
      <c r="D5055" s="43" t="s">
        <v>55</v>
      </c>
      <c r="E5055" s="43" t="s">
        <v>2547</v>
      </c>
      <c r="F5055" s="43" t="s">
        <v>395</v>
      </c>
      <c r="G5055" s="43" t="s">
        <v>4654</v>
      </c>
      <c r="H5055" s="76">
        <v>2300</v>
      </c>
      <c r="I5055" s="229">
        <v>0.1255</v>
      </c>
      <c r="J5055" s="73">
        <f t="shared" si="234"/>
        <v>2.4953266700136639E-3</v>
      </c>
      <c r="K5055" s="73">
        <f t="shared" si="235"/>
        <v>294.38925134103147</v>
      </c>
      <c r="L5055" s="3" t="e">
        <f t="shared" si="236"/>
        <v>#N/A</v>
      </c>
    </row>
    <row r="5056" spans="1:12" x14ac:dyDescent="0.25">
      <c r="A5056" s="43" t="s">
        <v>47</v>
      </c>
      <c r="B5056" s="43" t="s">
        <v>395</v>
      </c>
      <c r="C5056" s="43" t="s">
        <v>802</v>
      </c>
      <c r="D5056" s="43" t="s">
        <v>55</v>
      </c>
      <c r="E5056" s="43" t="s">
        <v>2547</v>
      </c>
      <c r="F5056" s="43" t="s">
        <v>395</v>
      </c>
      <c r="G5056" s="43" t="s">
        <v>4654</v>
      </c>
      <c r="H5056" s="76">
        <v>3800</v>
      </c>
      <c r="I5056" s="229">
        <v>0.1255</v>
      </c>
      <c r="J5056" s="73">
        <f t="shared" si="234"/>
        <v>2.4953266700136639E-3</v>
      </c>
      <c r="K5056" s="73">
        <f t="shared" si="235"/>
        <v>486.38224134605196</v>
      </c>
      <c r="L5056" s="3" t="e">
        <f t="shared" si="236"/>
        <v>#N/A</v>
      </c>
    </row>
    <row r="5057" spans="1:12" x14ac:dyDescent="0.25">
      <c r="A5057" s="43" t="s">
        <v>47</v>
      </c>
      <c r="B5057" s="43" t="s">
        <v>395</v>
      </c>
      <c r="C5057" s="43" t="s">
        <v>802</v>
      </c>
      <c r="D5057" s="43" t="s">
        <v>55</v>
      </c>
      <c r="E5057" s="43" t="s">
        <v>2547</v>
      </c>
      <c r="F5057" s="43" t="s">
        <v>395</v>
      </c>
      <c r="G5057" s="43" t="s">
        <v>4654</v>
      </c>
      <c r="H5057" s="76">
        <v>3200</v>
      </c>
      <c r="I5057" s="229">
        <v>0.13119999999999998</v>
      </c>
      <c r="J5057" s="73">
        <f t="shared" si="234"/>
        <v>2.6086602319186666E-3</v>
      </c>
      <c r="K5057" s="73">
        <f t="shared" si="235"/>
        <v>428.18771274213969</v>
      </c>
      <c r="L5057" s="3" t="e">
        <f t="shared" si="236"/>
        <v>#N/A</v>
      </c>
    </row>
    <row r="5058" spans="1:12" x14ac:dyDescent="0.25">
      <c r="A5058" s="43" t="s">
        <v>47</v>
      </c>
      <c r="B5058" s="43" t="s">
        <v>395</v>
      </c>
      <c r="C5058" s="43" t="s">
        <v>802</v>
      </c>
      <c r="D5058" s="43" t="s">
        <v>55</v>
      </c>
      <c r="E5058" s="43" t="s">
        <v>2547</v>
      </c>
      <c r="F5058" s="43" t="s">
        <v>395</v>
      </c>
      <c r="G5058" s="43" t="s">
        <v>4654</v>
      </c>
      <c r="H5058" s="76">
        <v>4500</v>
      </c>
      <c r="I5058" s="229">
        <v>0.13119999999999998</v>
      </c>
      <c r="J5058" s="73">
        <f t="shared" si="234"/>
        <v>2.6086602319186666E-3</v>
      </c>
      <c r="K5058" s="73">
        <f t="shared" si="235"/>
        <v>602.13897104363389</v>
      </c>
      <c r="L5058" s="3" t="e">
        <f t="shared" si="236"/>
        <v>#N/A</v>
      </c>
    </row>
    <row r="5059" spans="1:12" x14ac:dyDescent="0.25">
      <c r="A5059" s="43" t="s">
        <v>47</v>
      </c>
      <c r="B5059" s="43" t="s">
        <v>395</v>
      </c>
      <c r="C5059" s="43" t="s">
        <v>802</v>
      </c>
      <c r="D5059" s="43" t="s">
        <v>55</v>
      </c>
      <c r="E5059" s="43" t="s">
        <v>2547</v>
      </c>
      <c r="F5059" s="43" t="s">
        <v>395</v>
      </c>
      <c r="G5059" s="43" t="s">
        <v>4654</v>
      </c>
      <c r="H5059" s="76">
        <v>2000</v>
      </c>
      <c r="I5059" s="229">
        <v>0.1255</v>
      </c>
      <c r="J5059" s="73">
        <f t="shared" si="234"/>
        <v>2.4953266700136639E-3</v>
      </c>
      <c r="K5059" s="73">
        <f t="shared" si="235"/>
        <v>255.99065334002736</v>
      </c>
      <c r="L5059" s="3" t="e">
        <f t="shared" si="236"/>
        <v>#N/A</v>
      </c>
    </row>
    <row r="5060" spans="1:12" x14ac:dyDescent="0.25">
      <c r="A5060" s="43" t="s">
        <v>47</v>
      </c>
      <c r="B5060" s="43" t="s">
        <v>395</v>
      </c>
      <c r="C5060" s="43" t="s">
        <v>802</v>
      </c>
      <c r="D5060" s="43" t="s">
        <v>55</v>
      </c>
      <c r="E5060" s="43" t="s">
        <v>2547</v>
      </c>
      <c r="F5060" s="43" t="s">
        <v>395</v>
      </c>
      <c r="G5060" s="43" t="s">
        <v>4654</v>
      </c>
      <c r="H5060" s="76">
        <v>2200</v>
      </c>
      <c r="I5060" s="229">
        <v>0.1255</v>
      </c>
      <c r="J5060" s="73">
        <f t="shared" si="234"/>
        <v>2.4953266700136639E-3</v>
      </c>
      <c r="K5060" s="73">
        <f t="shared" si="235"/>
        <v>281.58971867403011</v>
      </c>
      <c r="L5060" s="3" t="e">
        <f t="shared" si="236"/>
        <v>#N/A</v>
      </c>
    </row>
    <row r="5061" spans="1:12" x14ac:dyDescent="0.25">
      <c r="A5061" s="43" t="s">
        <v>47</v>
      </c>
      <c r="B5061" s="43" t="s">
        <v>395</v>
      </c>
      <c r="C5061" s="43" t="s">
        <v>802</v>
      </c>
      <c r="D5061" s="43" t="s">
        <v>55</v>
      </c>
      <c r="E5061" s="43" t="s">
        <v>2547</v>
      </c>
      <c r="F5061" s="43" t="s">
        <v>395</v>
      </c>
      <c r="G5061" s="43" t="s">
        <v>4654</v>
      </c>
      <c r="H5061" s="76">
        <v>3500</v>
      </c>
      <c r="I5061" s="229">
        <v>0.13119999999999998</v>
      </c>
      <c r="J5061" s="73">
        <f t="shared" si="234"/>
        <v>2.6086602319186666E-3</v>
      </c>
      <c r="K5061" s="73">
        <f t="shared" si="235"/>
        <v>468.33031081171526</v>
      </c>
      <c r="L5061" s="3" t="e">
        <f t="shared" si="236"/>
        <v>#N/A</v>
      </c>
    </row>
    <row r="5062" spans="1:12" x14ac:dyDescent="0.25">
      <c r="A5062" s="43" t="s">
        <v>47</v>
      </c>
      <c r="B5062" s="43" t="s">
        <v>395</v>
      </c>
      <c r="C5062" s="43" t="s">
        <v>802</v>
      </c>
      <c r="D5062" s="43" t="s">
        <v>55</v>
      </c>
      <c r="E5062" s="43" t="s">
        <v>2547</v>
      </c>
      <c r="F5062" s="43" t="s">
        <v>395</v>
      </c>
      <c r="G5062" s="43" t="s">
        <v>4654</v>
      </c>
      <c r="H5062" s="76">
        <v>252</v>
      </c>
      <c r="I5062" s="229">
        <v>0.12551587301587303</v>
      </c>
      <c r="J5062" s="73">
        <f t="shared" si="234"/>
        <v>2.4956422744745526E-3</v>
      </c>
      <c r="K5062" s="73">
        <f t="shared" si="235"/>
        <v>32.258901853167586</v>
      </c>
      <c r="L5062" s="3" t="e">
        <f t="shared" si="236"/>
        <v>#N/A</v>
      </c>
    </row>
    <row r="5063" spans="1:12" x14ac:dyDescent="0.25">
      <c r="A5063" s="43" t="s">
        <v>47</v>
      </c>
      <c r="B5063" s="43" t="s">
        <v>395</v>
      </c>
      <c r="C5063" s="43" t="s">
        <v>802</v>
      </c>
      <c r="D5063" s="43" t="s">
        <v>55</v>
      </c>
      <c r="E5063" s="43" t="s">
        <v>2547</v>
      </c>
      <c r="F5063" s="43" t="s">
        <v>395</v>
      </c>
      <c r="G5063" s="43" t="s">
        <v>4654</v>
      </c>
      <c r="H5063" s="76">
        <v>2800</v>
      </c>
      <c r="I5063" s="229">
        <v>0.1255</v>
      </c>
      <c r="J5063" s="73">
        <f t="shared" ref="J5063:J5126" si="237">I5063*$J$5</f>
        <v>2.4953266700136639E-3</v>
      </c>
      <c r="K5063" s="73">
        <f t="shared" ref="K5063:K5126" si="238">(I5063+J5063)*H5063</f>
        <v>358.38691467603832</v>
      </c>
      <c r="L5063" s="3" t="e">
        <f t="shared" ref="L5063:L5126" si="239">MATCH(C5063,$C$7237:$C$7264,0)</f>
        <v>#N/A</v>
      </c>
    </row>
    <row r="5064" spans="1:12" x14ac:dyDescent="0.25">
      <c r="A5064" s="43" t="s">
        <v>47</v>
      </c>
      <c r="B5064" s="43" t="s">
        <v>395</v>
      </c>
      <c r="C5064" s="43" t="s">
        <v>802</v>
      </c>
      <c r="D5064" s="43" t="s">
        <v>55</v>
      </c>
      <c r="E5064" s="43" t="s">
        <v>2547</v>
      </c>
      <c r="F5064" s="43" t="s">
        <v>395</v>
      </c>
      <c r="G5064" s="43" t="s">
        <v>4654</v>
      </c>
      <c r="H5064" s="76">
        <v>3200</v>
      </c>
      <c r="I5064" s="229">
        <v>0.13119999999999998</v>
      </c>
      <c r="J5064" s="73">
        <f t="shared" si="237"/>
        <v>2.6086602319186666E-3</v>
      </c>
      <c r="K5064" s="73">
        <f t="shared" si="238"/>
        <v>428.18771274213969</v>
      </c>
      <c r="L5064" s="3" t="e">
        <f t="shared" si="239"/>
        <v>#N/A</v>
      </c>
    </row>
    <row r="5065" spans="1:12" x14ac:dyDescent="0.25">
      <c r="A5065" s="43" t="s">
        <v>47</v>
      </c>
      <c r="B5065" s="43" t="s">
        <v>395</v>
      </c>
      <c r="C5065" s="43" t="s">
        <v>802</v>
      </c>
      <c r="D5065" s="43" t="s">
        <v>55</v>
      </c>
      <c r="E5065" s="43" t="s">
        <v>2547</v>
      </c>
      <c r="F5065" s="43" t="s">
        <v>395</v>
      </c>
      <c r="G5065" s="43" t="s">
        <v>4654</v>
      </c>
      <c r="H5065" s="76">
        <v>500</v>
      </c>
      <c r="I5065" s="229">
        <v>0.13119999999999998</v>
      </c>
      <c r="J5065" s="73">
        <f t="shared" si="237"/>
        <v>2.6086602319186666E-3</v>
      </c>
      <c r="K5065" s="73">
        <f t="shared" si="238"/>
        <v>66.904330115959326</v>
      </c>
      <c r="L5065" s="3" t="e">
        <f t="shared" si="239"/>
        <v>#N/A</v>
      </c>
    </row>
    <row r="5066" spans="1:12" x14ac:dyDescent="0.25">
      <c r="A5066" s="43" t="s">
        <v>47</v>
      </c>
      <c r="B5066" s="43" t="s">
        <v>395</v>
      </c>
      <c r="C5066" s="43" t="s">
        <v>802</v>
      </c>
      <c r="D5066" s="43" t="s">
        <v>55</v>
      </c>
      <c r="E5066" s="43" t="s">
        <v>2547</v>
      </c>
      <c r="F5066" s="43" t="s">
        <v>395</v>
      </c>
      <c r="G5066" s="43" t="s">
        <v>4654</v>
      </c>
      <c r="H5066" s="76">
        <v>900</v>
      </c>
      <c r="I5066" s="229">
        <v>0.1255</v>
      </c>
      <c r="J5066" s="73">
        <f t="shared" si="237"/>
        <v>2.4953266700136639E-3</v>
      </c>
      <c r="K5066" s="73">
        <f t="shared" si="238"/>
        <v>115.19579400301231</v>
      </c>
      <c r="L5066" s="3" t="e">
        <f t="shared" si="239"/>
        <v>#N/A</v>
      </c>
    </row>
    <row r="5067" spans="1:12" x14ac:dyDescent="0.25">
      <c r="A5067" s="43" t="s">
        <v>47</v>
      </c>
      <c r="B5067" s="43" t="s">
        <v>395</v>
      </c>
      <c r="C5067" s="43" t="s">
        <v>802</v>
      </c>
      <c r="D5067" s="43" t="s">
        <v>55</v>
      </c>
      <c r="E5067" s="43" t="s">
        <v>2547</v>
      </c>
      <c r="F5067" s="43" t="s">
        <v>395</v>
      </c>
      <c r="G5067" s="43" t="s">
        <v>4654</v>
      </c>
      <c r="H5067" s="76">
        <v>5100</v>
      </c>
      <c r="I5067" s="229">
        <v>0.1255</v>
      </c>
      <c r="J5067" s="73">
        <f t="shared" si="237"/>
        <v>2.4953266700136639E-3</v>
      </c>
      <c r="K5067" s="73">
        <f t="shared" si="238"/>
        <v>652.77616601706973</v>
      </c>
      <c r="L5067" s="3" t="e">
        <f t="shared" si="239"/>
        <v>#N/A</v>
      </c>
    </row>
    <row r="5068" spans="1:12" x14ac:dyDescent="0.25">
      <c r="A5068" s="43" t="s">
        <v>47</v>
      </c>
      <c r="B5068" s="43" t="s">
        <v>395</v>
      </c>
      <c r="C5068" s="43" t="s">
        <v>802</v>
      </c>
      <c r="D5068" s="43" t="s">
        <v>55</v>
      </c>
      <c r="E5068" s="43" t="s">
        <v>2547</v>
      </c>
      <c r="F5068" s="43" t="s">
        <v>395</v>
      </c>
      <c r="G5068" s="43" t="s">
        <v>4654</v>
      </c>
      <c r="H5068" s="76">
        <v>4500</v>
      </c>
      <c r="I5068" s="229">
        <v>0.1255</v>
      </c>
      <c r="J5068" s="73">
        <f t="shared" si="237"/>
        <v>2.4953266700136639E-3</v>
      </c>
      <c r="K5068" s="73">
        <f t="shared" si="238"/>
        <v>575.97897001506158</v>
      </c>
      <c r="L5068" s="3" t="e">
        <f t="shared" si="239"/>
        <v>#N/A</v>
      </c>
    </row>
    <row r="5069" spans="1:12" x14ac:dyDescent="0.25">
      <c r="A5069" s="43" t="s">
        <v>47</v>
      </c>
      <c r="B5069" s="43" t="s">
        <v>395</v>
      </c>
      <c r="C5069" s="43" t="s">
        <v>802</v>
      </c>
      <c r="D5069" s="43" t="s">
        <v>55</v>
      </c>
      <c r="E5069" s="43" t="s">
        <v>2547</v>
      </c>
      <c r="F5069" s="43" t="s">
        <v>395</v>
      </c>
      <c r="G5069" s="43" t="s">
        <v>4654</v>
      </c>
      <c r="H5069" s="76">
        <v>8000</v>
      </c>
      <c r="I5069" s="229">
        <v>0.1255</v>
      </c>
      <c r="J5069" s="73">
        <f t="shared" si="237"/>
        <v>2.4953266700136639E-3</v>
      </c>
      <c r="K5069" s="73">
        <f t="shared" si="238"/>
        <v>1023.9626133601095</v>
      </c>
      <c r="L5069" s="3" t="e">
        <f t="shared" si="239"/>
        <v>#N/A</v>
      </c>
    </row>
    <row r="5070" spans="1:12" x14ac:dyDescent="0.25">
      <c r="A5070" s="43" t="s">
        <v>47</v>
      </c>
      <c r="B5070" s="43" t="s">
        <v>395</v>
      </c>
      <c r="C5070" s="43" t="s">
        <v>802</v>
      </c>
      <c r="D5070" s="43" t="s">
        <v>55</v>
      </c>
      <c r="E5070" s="43" t="s">
        <v>2547</v>
      </c>
      <c r="F5070" s="43" t="s">
        <v>395</v>
      </c>
      <c r="G5070" s="43" t="s">
        <v>4654</v>
      </c>
      <c r="H5070" s="76">
        <v>6500</v>
      </c>
      <c r="I5070" s="229">
        <v>0.13119999999999998</v>
      </c>
      <c r="J5070" s="73">
        <f t="shared" si="237"/>
        <v>2.6086602319186666E-3</v>
      </c>
      <c r="K5070" s="73">
        <f t="shared" si="238"/>
        <v>869.75629150747125</v>
      </c>
      <c r="L5070" s="3" t="e">
        <f t="shared" si="239"/>
        <v>#N/A</v>
      </c>
    </row>
    <row r="5071" spans="1:12" x14ac:dyDescent="0.25">
      <c r="A5071" s="43" t="s">
        <v>47</v>
      </c>
      <c r="B5071" s="43" t="s">
        <v>395</v>
      </c>
      <c r="C5071" s="43" t="s">
        <v>802</v>
      </c>
      <c r="D5071" s="43" t="s">
        <v>55</v>
      </c>
      <c r="E5071" s="43" t="s">
        <v>2547</v>
      </c>
      <c r="F5071" s="43" t="s">
        <v>395</v>
      </c>
      <c r="G5071" s="43" t="s">
        <v>4654</v>
      </c>
      <c r="H5071" s="76">
        <v>1800</v>
      </c>
      <c r="I5071" s="229">
        <v>0.12560000000000002</v>
      </c>
      <c r="J5071" s="73">
        <f t="shared" si="237"/>
        <v>2.4973149781172608E-3</v>
      </c>
      <c r="K5071" s="73">
        <f t="shared" si="238"/>
        <v>230.57516696061109</v>
      </c>
      <c r="L5071" s="3" t="e">
        <f t="shared" si="239"/>
        <v>#N/A</v>
      </c>
    </row>
    <row r="5072" spans="1:12" x14ac:dyDescent="0.25">
      <c r="A5072" s="43" t="s">
        <v>47</v>
      </c>
      <c r="B5072" s="43" t="s">
        <v>395</v>
      </c>
      <c r="C5072" s="43" t="s">
        <v>802</v>
      </c>
      <c r="D5072" s="43" t="s">
        <v>55</v>
      </c>
      <c r="E5072" s="43" t="s">
        <v>2547</v>
      </c>
      <c r="F5072" s="43" t="s">
        <v>395</v>
      </c>
      <c r="G5072" s="43" t="s">
        <v>4654</v>
      </c>
      <c r="H5072" s="76">
        <v>2500</v>
      </c>
      <c r="I5072" s="229">
        <v>0.13120000000000001</v>
      </c>
      <c r="J5072" s="73">
        <f t="shared" si="237"/>
        <v>2.6086602319186671E-3</v>
      </c>
      <c r="K5072" s="73">
        <f t="shared" si="238"/>
        <v>334.5216505797967</v>
      </c>
      <c r="L5072" s="3" t="e">
        <f t="shared" si="239"/>
        <v>#N/A</v>
      </c>
    </row>
    <row r="5073" spans="1:12" x14ac:dyDescent="0.25">
      <c r="A5073" s="43" t="s">
        <v>47</v>
      </c>
      <c r="B5073" s="43" t="s">
        <v>395</v>
      </c>
      <c r="C5073" s="43" t="s">
        <v>802</v>
      </c>
      <c r="D5073" s="43" t="s">
        <v>55</v>
      </c>
      <c r="E5073" s="43" t="s">
        <v>2547</v>
      </c>
      <c r="F5073" s="43" t="s">
        <v>395</v>
      </c>
      <c r="G5073" s="43" t="s">
        <v>4654</v>
      </c>
      <c r="H5073" s="76">
        <v>1200</v>
      </c>
      <c r="I5073" s="229">
        <v>0.11979999999999999</v>
      </c>
      <c r="J5073" s="73">
        <f t="shared" si="237"/>
        <v>2.3819931081086607E-3</v>
      </c>
      <c r="K5073" s="73">
        <f t="shared" si="238"/>
        <v>146.61839172973038</v>
      </c>
      <c r="L5073" s="3" t="e">
        <f t="shared" si="239"/>
        <v>#N/A</v>
      </c>
    </row>
    <row r="5074" spans="1:12" x14ac:dyDescent="0.25">
      <c r="A5074" s="43" t="s">
        <v>47</v>
      </c>
      <c r="B5074" s="43" t="s">
        <v>395</v>
      </c>
      <c r="C5074" s="43" t="s">
        <v>802</v>
      </c>
      <c r="D5074" s="43" t="s">
        <v>55</v>
      </c>
      <c r="E5074" s="43" t="s">
        <v>2547</v>
      </c>
      <c r="F5074" s="43" t="s">
        <v>395</v>
      </c>
      <c r="G5074" s="43" t="s">
        <v>4654</v>
      </c>
      <c r="H5074" s="76">
        <v>4000</v>
      </c>
      <c r="I5074" s="229">
        <v>0.1255</v>
      </c>
      <c r="J5074" s="73">
        <f t="shared" si="237"/>
        <v>2.4953266700136639E-3</v>
      </c>
      <c r="K5074" s="73">
        <f t="shared" si="238"/>
        <v>511.98130668005473</v>
      </c>
      <c r="L5074" s="3" t="e">
        <f t="shared" si="239"/>
        <v>#N/A</v>
      </c>
    </row>
    <row r="5075" spans="1:12" x14ac:dyDescent="0.25">
      <c r="A5075" s="43" t="s">
        <v>47</v>
      </c>
      <c r="B5075" s="43" t="s">
        <v>395</v>
      </c>
      <c r="C5075" s="43" t="s">
        <v>802</v>
      </c>
      <c r="D5075" s="43" t="s">
        <v>55</v>
      </c>
      <c r="E5075" s="43" t="s">
        <v>2547</v>
      </c>
      <c r="F5075" s="43" t="s">
        <v>395</v>
      </c>
      <c r="G5075" s="43" t="s">
        <v>4654</v>
      </c>
      <c r="H5075" s="76">
        <v>8000</v>
      </c>
      <c r="I5075" s="229">
        <v>0.1255</v>
      </c>
      <c r="J5075" s="73">
        <f t="shared" si="237"/>
        <v>2.4953266700136639E-3</v>
      </c>
      <c r="K5075" s="73">
        <f t="shared" si="238"/>
        <v>1023.9626133601095</v>
      </c>
      <c r="L5075" s="3" t="e">
        <f t="shared" si="239"/>
        <v>#N/A</v>
      </c>
    </row>
    <row r="5076" spans="1:12" x14ac:dyDescent="0.25">
      <c r="A5076" s="43" t="s">
        <v>47</v>
      </c>
      <c r="B5076" s="43" t="s">
        <v>395</v>
      </c>
      <c r="C5076" s="43" t="s">
        <v>803</v>
      </c>
      <c r="D5076" s="43" t="s">
        <v>55</v>
      </c>
      <c r="E5076" s="43" t="s">
        <v>2548</v>
      </c>
      <c r="F5076" s="43" t="s">
        <v>395</v>
      </c>
      <c r="G5076" s="43" t="s">
        <v>4654</v>
      </c>
      <c r="H5076" s="76">
        <v>1100</v>
      </c>
      <c r="I5076" s="229">
        <v>0.1255</v>
      </c>
      <c r="J5076" s="73">
        <f t="shared" si="237"/>
        <v>2.4953266700136639E-3</v>
      </c>
      <c r="K5076" s="73">
        <f t="shared" si="238"/>
        <v>140.79485933701505</v>
      </c>
      <c r="L5076" s="3" t="e">
        <f t="shared" si="239"/>
        <v>#N/A</v>
      </c>
    </row>
    <row r="5077" spans="1:12" x14ac:dyDescent="0.25">
      <c r="A5077" s="43" t="s">
        <v>47</v>
      </c>
      <c r="B5077" s="43" t="s">
        <v>395</v>
      </c>
      <c r="C5077" s="43" t="s">
        <v>803</v>
      </c>
      <c r="D5077" s="43" t="s">
        <v>55</v>
      </c>
      <c r="E5077" s="43" t="s">
        <v>2548</v>
      </c>
      <c r="F5077" s="43" t="s">
        <v>395</v>
      </c>
      <c r="G5077" s="43" t="s">
        <v>4654</v>
      </c>
      <c r="H5077" s="76">
        <v>500</v>
      </c>
      <c r="I5077" s="229">
        <v>0.13119999999999998</v>
      </c>
      <c r="J5077" s="73">
        <f t="shared" si="237"/>
        <v>2.6086602319186666E-3</v>
      </c>
      <c r="K5077" s="73">
        <f t="shared" si="238"/>
        <v>66.904330115959326</v>
      </c>
      <c r="L5077" s="3" t="e">
        <f t="shared" si="239"/>
        <v>#N/A</v>
      </c>
    </row>
    <row r="5078" spans="1:12" x14ac:dyDescent="0.25">
      <c r="A5078" s="43" t="s">
        <v>47</v>
      </c>
      <c r="B5078" s="43" t="s">
        <v>395</v>
      </c>
      <c r="C5078" s="43" t="s">
        <v>803</v>
      </c>
      <c r="D5078" s="43" t="s">
        <v>55</v>
      </c>
      <c r="E5078" s="43" t="s">
        <v>2548</v>
      </c>
      <c r="F5078" s="43" t="s">
        <v>395</v>
      </c>
      <c r="G5078" s="43" t="s">
        <v>4654</v>
      </c>
      <c r="H5078" s="76">
        <v>6500</v>
      </c>
      <c r="I5078" s="229">
        <v>0.13119999999999998</v>
      </c>
      <c r="J5078" s="73">
        <f t="shared" si="237"/>
        <v>2.6086602319186666E-3</v>
      </c>
      <c r="K5078" s="73">
        <f t="shared" si="238"/>
        <v>869.75629150747125</v>
      </c>
      <c r="L5078" s="3" t="e">
        <f t="shared" si="239"/>
        <v>#N/A</v>
      </c>
    </row>
    <row r="5079" spans="1:12" x14ac:dyDescent="0.25">
      <c r="A5079" s="43" t="s">
        <v>47</v>
      </c>
      <c r="B5079" s="43" t="s">
        <v>395</v>
      </c>
      <c r="C5079" s="43" t="s">
        <v>803</v>
      </c>
      <c r="D5079" s="43" t="s">
        <v>55</v>
      </c>
      <c r="E5079" s="43" t="s">
        <v>2548</v>
      </c>
      <c r="F5079" s="43" t="s">
        <v>395</v>
      </c>
      <c r="G5079" s="43" t="s">
        <v>4654</v>
      </c>
      <c r="H5079" s="76">
        <v>4200</v>
      </c>
      <c r="I5079" s="229">
        <v>0.1198</v>
      </c>
      <c r="J5079" s="73">
        <f t="shared" si="237"/>
        <v>2.3819931081086611E-3</v>
      </c>
      <c r="K5079" s="73">
        <f t="shared" si="238"/>
        <v>513.16437105405635</v>
      </c>
      <c r="L5079" s="3" t="e">
        <f t="shared" si="239"/>
        <v>#N/A</v>
      </c>
    </row>
    <row r="5080" spans="1:12" x14ac:dyDescent="0.25">
      <c r="A5080" s="43" t="s">
        <v>47</v>
      </c>
      <c r="B5080" s="43" t="s">
        <v>395</v>
      </c>
      <c r="C5080" s="43" t="s">
        <v>803</v>
      </c>
      <c r="D5080" s="43" t="s">
        <v>55</v>
      </c>
      <c r="E5080" s="43" t="s">
        <v>2548</v>
      </c>
      <c r="F5080" s="43" t="s">
        <v>395</v>
      </c>
      <c r="G5080" s="43" t="s">
        <v>4654</v>
      </c>
      <c r="H5080" s="76">
        <v>5000</v>
      </c>
      <c r="I5080" s="229">
        <v>0.1255</v>
      </c>
      <c r="J5080" s="73">
        <f t="shared" si="237"/>
        <v>2.4953266700136639E-3</v>
      </c>
      <c r="K5080" s="73">
        <f t="shared" si="238"/>
        <v>639.97663335006837</v>
      </c>
      <c r="L5080" s="3" t="e">
        <f t="shared" si="239"/>
        <v>#N/A</v>
      </c>
    </row>
    <row r="5081" spans="1:12" x14ac:dyDescent="0.25">
      <c r="A5081" s="43" t="s">
        <v>47</v>
      </c>
      <c r="B5081" s="43" t="s">
        <v>395</v>
      </c>
      <c r="C5081" s="43" t="s">
        <v>803</v>
      </c>
      <c r="D5081" s="43" t="s">
        <v>55</v>
      </c>
      <c r="E5081" s="43" t="s">
        <v>2548</v>
      </c>
      <c r="F5081" s="43" t="s">
        <v>395</v>
      </c>
      <c r="G5081" s="43" t="s">
        <v>4654</v>
      </c>
      <c r="H5081" s="76">
        <v>6300</v>
      </c>
      <c r="I5081" s="229">
        <v>0.1255</v>
      </c>
      <c r="J5081" s="73">
        <f t="shared" si="237"/>
        <v>2.4953266700136639E-3</v>
      </c>
      <c r="K5081" s="73">
        <f t="shared" si="238"/>
        <v>806.37055802108614</v>
      </c>
      <c r="L5081" s="3" t="e">
        <f t="shared" si="239"/>
        <v>#N/A</v>
      </c>
    </row>
    <row r="5082" spans="1:12" x14ac:dyDescent="0.25">
      <c r="A5082" s="43" t="s">
        <v>47</v>
      </c>
      <c r="B5082" s="43" t="s">
        <v>395</v>
      </c>
      <c r="C5082" s="43" t="s">
        <v>803</v>
      </c>
      <c r="D5082" s="43" t="s">
        <v>55</v>
      </c>
      <c r="E5082" s="43" t="s">
        <v>2548</v>
      </c>
      <c r="F5082" s="43" t="s">
        <v>395</v>
      </c>
      <c r="G5082" s="43" t="s">
        <v>4654</v>
      </c>
      <c r="H5082" s="76">
        <v>1100</v>
      </c>
      <c r="I5082" s="229">
        <v>0.1198</v>
      </c>
      <c r="J5082" s="73">
        <f t="shared" si="237"/>
        <v>2.3819931081086611E-3</v>
      </c>
      <c r="K5082" s="73">
        <f t="shared" si="238"/>
        <v>134.40019241891952</v>
      </c>
      <c r="L5082" s="3" t="e">
        <f t="shared" si="239"/>
        <v>#N/A</v>
      </c>
    </row>
    <row r="5083" spans="1:12" x14ac:dyDescent="0.25">
      <c r="A5083" s="43" t="s">
        <v>47</v>
      </c>
      <c r="B5083" s="43" t="s">
        <v>395</v>
      </c>
      <c r="C5083" s="43" t="s">
        <v>803</v>
      </c>
      <c r="D5083" s="43" t="s">
        <v>55</v>
      </c>
      <c r="E5083" s="43" t="s">
        <v>2548</v>
      </c>
      <c r="F5083" s="43" t="s">
        <v>395</v>
      </c>
      <c r="G5083" s="43" t="s">
        <v>4654</v>
      </c>
      <c r="H5083" s="76">
        <v>400</v>
      </c>
      <c r="I5083" s="229">
        <v>0.125525</v>
      </c>
      <c r="J5083" s="73">
        <f t="shared" si="237"/>
        <v>2.4958237470395629E-3</v>
      </c>
      <c r="K5083" s="73">
        <f t="shared" si="238"/>
        <v>51.208329498815822</v>
      </c>
      <c r="L5083" s="3" t="e">
        <f t="shared" si="239"/>
        <v>#N/A</v>
      </c>
    </row>
    <row r="5084" spans="1:12" x14ac:dyDescent="0.25">
      <c r="A5084" s="43" t="s">
        <v>47</v>
      </c>
      <c r="B5084" s="43" t="s">
        <v>395</v>
      </c>
      <c r="C5084" s="43" t="s">
        <v>803</v>
      </c>
      <c r="D5084" s="43" t="s">
        <v>55</v>
      </c>
      <c r="E5084" s="43" t="s">
        <v>2548</v>
      </c>
      <c r="F5084" s="43" t="s">
        <v>395</v>
      </c>
      <c r="G5084" s="43" t="s">
        <v>4654</v>
      </c>
      <c r="H5084" s="76">
        <v>3500</v>
      </c>
      <c r="I5084" s="229">
        <v>0.13119999999999998</v>
      </c>
      <c r="J5084" s="73">
        <f t="shared" si="237"/>
        <v>2.6086602319186666E-3</v>
      </c>
      <c r="K5084" s="73">
        <f t="shared" si="238"/>
        <v>468.33031081171526</v>
      </c>
      <c r="L5084" s="3" t="e">
        <f t="shared" si="239"/>
        <v>#N/A</v>
      </c>
    </row>
    <row r="5085" spans="1:12" x14ac:dyDescent="0.25">
      <c r="A5085" s="43" t="s">
        <v>47</v>
      </c>
      <c r="B5085" s="43" t="s">
        <v>395</v>
      </c>
      <c r="C5085" s="43" t="s">
        <v>803</v>
      </c>
      <c r="D5085" s="43" t="s">
        <v>55</v>
      </c>
      <c r="E5085" s="43" t="s">
        <v>2548</v>
      </c>
      <c r="F5085" s="43" t="s">
        <v>395</v>
      </c>
      <c r="G5085" s="43" t="s">
        <v>4654</v>
      </c>
      <c r="H5085" s="76">
        <v>352</v>
      </c>
      <c r="I5085" s="229">
        <v>0.12551136363636364</v>
      </c>
      <c r="J5085" s="73">
        <f t="shared" si="237"/>
        <v>2.4955526141163453E-3</v>
      </c>
      <c r="K5085" s="73">
        <f t="shared" si="238"/>
        <v>45.058434520168959</v>
      </c>
      <c r="L5085" s="3" t="e">
        <f t="shared" si="239"/>
        <v>#N/A</v>
      </c>
    </row>
    <row r="5086" spans="1:12" x14ac:dyDescent="0.25">
      <c r="A5086" s="43" t="s">
        <v>47</v>
      </c>
      <c r="B5086" s="43" t="s">
        <v>395</v>
      </c>
      <c r="C5086" s="43" t="s">
        <v>803</v>
      </c>
      <c r="D5086" s="43" t="s">
        <v>55</v>
      </c>
      <c r="E5086" s="43" t="s">
        <v>2548</v>
      </c>
      <c r="F5086" s="43" t="s">
        <v>395</v>
      </c>
      <c r="G5086" s="43" t="s">
        <v>4654</v>
      </c>
      <c r="H5086" s="76">
        <v>452</v>
      </c>
      <c r="I5086" s="229">
        <v>0.13119469026548672</v>
      </c>
      <c r="J5086" s="73">
        <f t="shared" si="237"/>
        <v>2.6085546580370601E-3</v>
      </c>
      <c r="K5086" s="73">
        <f t="shared" si="238"/>
        <v>60.479066705432743</v>
      </c>
      <c r="L5086" s="3" t="e">
        <f t="shared" si="239"/>
        <v>#N/A</v>
      </c>
    </row>
    <row r="5087" spans="1:12" x14ac:dyDescent="0.25">
      <c r="A5087" s="43" t="s">
        <v>47</v>
      </c>
      <c r="B5087" s="43" t="s">
        <v>395</v>
      </c>
      <c r="C5087" s="43" t="s">
        <v>803</v>
      </c>
      <c r="D5087" s="43" t="s">
        <v>55</v>
      </c>
      <c r="E5087" s="43" t="s">
        <v>2548</v>
      </c>
      <c r="F5087" s="43" t="s">
        <v>395</v>
      </c>
      <c r="G5087" s="43" t="s">
        <v>4654</v>
      </c>
      <c r="H5087" s="76">
        <v>1200</v>
      </c>
      <c r="I5087" s="229">
        <v>0.13125000000000001</v>
      </c>
      <c r="J5087" s="73">
        <f t="shared" si="237"/>
        <v>2.6096543859704655E-3</v>
      </c>
      <c r="K5087" s="73">
        <f t="shared" si="238"/>
        <v>160.63158526316457</v>
      </c>
      <c r="L5087" s="3" t="e">
        <f t="shared" si="239"/>
        <v>#N/A</v>
      </c>
    </row>
    <row r="5088" spans="1:12" x14ac:dyDescent="0.25">
      <c r="A5088" s="43" t="s">
        <v>47</v>
      </c>
      <c r="B5088" s="43" t="s">
        <v>395</v>
      </c>
      <c r="C5088" s="43" t="s">
        <v>803</v>
      </c>
      <c r="D5088" s="43" t="s">
        <v>55</v>
      </c>
      <c r="E5088" s="43" t="s">
        <v>2548</v>
      </c>
      <c r="F5088" s="43" t="s">
        <v>395</v>
      </c>
      <c r="G5088" s="43" t="s">
        <v>4654</v>
      </c>
      <c r="H5088" s="76">
        <v>700</v>
      </c>
      <c r="I5088" s="229">
        <v>0.12552857142857143</v>
      </c>
      <c r="J5088" s="73">
        <f t="shared" si="237"/>
        <v>2.4958947580432629E-3</v>
      </c>
      <c r="K5088" s="73">
        <f t="shared" si="238"/>
        <v>89.617126330630285</v>
      </c>
      <c r="L5088" s="3" t="e">
        <f t="shared" si="239"/>
        <v>#N/A</v>
      </c>
    </row>
    <row r="5089" spans="1:12" x14ac:dyDescent="0.25">
      <c r="A5089" s="43" t="s">
        <v>47</v>
      </c>
      <c r="B5089" s="43" t="s">
        <v>395</v>
      </c>
      <c r="C5089" s="43" t="s">
        <v>803</v>
      </c>
      <c r="D5089" s="43" t="s">
        <v>55</v>
      </c>
      <c r="E5089" s="43" t="s">
        <v>2548</v>
      </c>
      <c r="F5089" s="43" t="s">
        <v>395</v>
      </c>
      <c r="G5089" s="43" t="s">
        <v>4654</v>
      </c>
      <c r="H5089" s="76">
        <v>6500</v>
      </c>
      <c r="I5089" s="229">
        <v>0.13119999999999998</v>
      </c>
      <c r="J5089" s="73">
        <f t="shared" si="237"/>
        <v>2.6086602319186666E-3</v>
      </c>
      <c r="K5089" s="73">
        <f t="shared" si="238"/>
        <v>869.75629150747125</v>
      </c>
      <c r="L5089" s="3" t="e">
        <f t="shared" si="239"/>
        <v>#N/A</v>
      </c>
    </row>
    <row r="5090" spans="1:12" x14ac:dyDescent="0.25">
      <c r="A5090" s="43" t="s">
        <v>47</v>
      </c>
      <c r="B5090" s="43" t="s">
        <v>395</v>
      </c>
      <c r="C5090" s="43" t="s">
        <v>803</v>
      </c>
      <c r="D5090" s="43" t="s">
        <v>55</v>
      </c>
      <c r="E5090" s="43" t="s">
        <v>2548</v>
      </c>
      <c r="F5090" s="43" t="s">
        <v>395</v>
      </c>
      <c r="G5090" s="43" t="s">
        <v>4654</v>
      </c>
      <c r="H5090" s="76">
        <v>852</v>
      </c>
      <c r="I5090" s="229">
        <v>0.12550469483568075</v>
      </c>
      <c r="J5090" s="73">
        <f t="shared" si="237"/>
        <v>2.495420017811955E-3</v>
      </c>
      <c r="K5090" s="73">
        <f t="shared" si="238"/>
        <v>109.05609785517578</v>
      </c>
      <c r="L5090" s="3" t="e">
        <f t="shared" si="239"/>
        <v>#N/A</v>
      </c>
    </row>
    <row r="5091" spans="1:12" x14ac:dyDescent="0.25">
      <c r="A5091" s="43" t="s">
        <v>47</v>
      </c>
      <c r="B5091" s="43" t="s">
        <v>395</v>
      </c>
      <c r="C5091" s="43" t="s">
        <v>803</v>
      </c>
      <c r="D5091" s="43" t="s">
        <v>55</v>
      </c>
      <c r="E5091" s="43" t="s">
        <v>2548</v>
      </c>
      <c r="F5091" s="43" t="s">
        <v>395</v>
      </c>
      <c r="G5091" s="43" t="s">
        <v>4654</v>
      </c>
      <c r="H5091" s="76">
        <v>1000</v>
      </c>
      <c r="I5091" s="229">
        <v>0.13119999999999998</v>
      </c>
      <c r="J5091" s="73">
        <f t="shared" si="237"/>
        <v>2.6086602319186666E-3</v>
      </c>
      <c r="K5091" s="73">
        <f t="shared" si="238"/>
        <v>133.80866023191865</v>
      </c>
      <c r="L5091" s="3" t="e">
        <f t="shared" si="239"/>
        <v>#N/A</v>
      </c>
    </row>
    <row r="5092" spans="1:12" x14ac:dyDescent="0.25">
      <c r="A5092" s="43" t="s">
        <v>47</v>
      </c>
      <c r="B5092" s="43" t="s">
        <v>395</v>
      </c>
      <c r="C5092" s="43" t="s">
        <v>803</v>
      </c>
      <c r="D5092" s="43" t="s">
        <v>55</v>
      </c>
      <c r="E5092" s="43" t="s">
        <v>2548</v>
      </c>
      <c r="F5092" s="43" t="s">
        <v>395</v>
      </c>
      <c r="G5092" s="43" t="s">
        <v>4654</v>
      </c>
      <c r="H5092" s="76">
        <v>10000</v>
      </c>
      <c r="I5092" s="229">
        <v>0.1255</v>
      </c>
      <c r="J5092" s="73">
        <f t="shared" si="237"/>
        <v>2.4953266700136639E-3</v>
      </c>
      <c r="K5092" s="73">
        <f t="shared" si="238"/>
        <v>1279.9532667001367</v>
      </c>
      <c r="L5092" s="3" t="e">
        <f t="shared" si="239"/>
        <v>#N/A</v>
      </c>
    </row>
    <row r="5093" spans="1:12" x14ac:dyDescent="0.25">
      <c r="A5093" s="43" t="s">
        <v>47</v>
      </c>
      <c r="B5093" s="43" t="s">
        <v>395</v>
      </c>
      <c r="C5093" s="43" t="s">
        <v>803</v>
      </c>
      <c r="D5093" s="43" t="s">
        <v>55</v>
      </c>
      <c r="E5093" s="43" t="s">
        <v>2548</v>
      </c>
      <c r="F5093" s="43" t="s">
        <v>395</v>
      </c>
      <c r="G5093" s="43" t="s">
        <v>4654</v>
      </c>
      <c r="H5093" s="76">
        <v>5700</v>
      </c>
      <c r="I5093" s="229">
        <v>0.1255</v>
      </c>
      <c r="J5093" s="73">
        <f t="shared" si="237"/>
        <v>2.4953266700136639E-3</v>
      </c>
      <c r="K5093" s="73">
        <f t="shared" si="238"/>
        <v>729.57336201907799</v>
      </c>
      <c r="L5093" s="3" t="e">
        <f t="shared" si="239"/>
        <v>#N/A</v>
      </c>
    </row>
    <row r="5094" spans="1:12" x14ac:dyDescent="0.25">
      <c r="A5094" s="43" t="s">
        <v>47</v>
      </c>
      <c r="B5094" s="43" t="s">
        <v>395</v>
      </c>
      <c r="C5094" s="43" t="s">
        <v>803</v>
      </c>
      <c r="D5094" s="43" t="s">
        <v>55</v>
      </c>
      <c r="E5094" s="43" t="s">
        <v>2548</v>
      </c>
      <c r="F5094" s="43" t="s">
        <v>395</v>
      </c>
      <c r="G5094" s="43" t="s">
        <v>4654</v>
      </c>
      <c r="H5094" s="76">
        <v>3800</v>
      </c>
      <c r="I5094" s="229">
        <v>0.1255</v>
      </c>
      <c r="J5094" s="73">
        <f t="shared" si="237"/>
        <v>2.4953266700136639E-3</v>
      </c>
      <c r="K5094" s="73">
        <f t="shared" si="238"/>
        <v>486.38224134605196</v>
      </c>
      <c r="L5094" s="3" t="e">
        <f t="shared" si="239"/>
        <v>#N/A</v>
      </c>
    </row>
    <row r="5095" spans="1:12" x14ac:dyDescent="0.25">
      <c r="A5095" s="43" t="s">
        <v>47</v>
      </c>
      <c r="B5095" s="43" t="s">
        <v>395</v>
      </c>
      <c r="C5095" s="43" t="s">
        <v>803</v>
      </c>
      <c r="D5095" s="43" t="s">
        <v>55</v>
      </c>
      <c r="E5095" s="43" t="s">
        <v>2548</v>
      </c>
      <c r="F5095" s="43" t="s">
        <v>395</v>
      </c>
      <c r="G5095" s="43" t="s">
        <v>4654</v>
      </c>
      <c r="H5095" s="76">
        <v>4200</v>
      </c>
      <c r="I5095" s="229">
        <v>0.1198</v>
      </c>
      <c r="J5095" s="73">
        <f t="shared" si="237"/>
        <v>2.3819931081086611E-3</v>
      </c>
      <c r="K5095" s="73">
        <f t="shared" si="238"/>
        <v>513.16437105405635</v>
      </c>
      <c r="L5095" s="3" t="e">
        <f t="shared" si="239"/>
        <v>#N/A</v>
      </c>
    </row>
    <row r="5096" spans="1:12" x14ac:dyDescent="0.25">
      <c r="A5096" s="43" t="s">
        <v>47</v>
      </c>
      <c r="B5096" s="43" t="s">
        <v>395</v>
      </c>
      <c r="C5096" s="43" t="s">
        <v>803</v>
      </c>
      <c r="D5096" s="43" t="s">
        <v>55</v>
      </c>
      <c r="E5096" s="43" t="s">
        <v>2548</v>
      </c>
      <c r="F5096" s="43" t="s">
        <v>395</v>
      </c>
      <c r="G5096" s="43" t="s">
        <v>4654</v>
      </c>
      <c r="H5096" s="76">
        <v>8000</v>
      </c>
      <c r="I5096" s="229">
        <v>0.1255</v>
      </c>
      <c r="J5096" s="73">
        <f t="shared" si="237"/>
        <v>2.4953266700136639E-3</v>
      </c>
      <c r="K5096" s="73">
        <f t="shared" si="238"/>
        <v>1023.9626133601095</v>
      </c>
      <c r="L5096" s="3" t="e">
        <f t="shared" si="239"/>
        <v>#N/A</v>
      </c>
    </row>
    <row r="5097" spans="1:12" x14ac:dyDescent="0.25">
      <c r="A5097" s="43" t="s">
        <v>47</v>
      </c>
      <c r="B5097" s="43" t="s">
        <v>395</v>
      </c>
      <c r="C5097" s="43" t="s">
        <v>803</v>
      </c>
      <c r="D5097" s="43" t="s">
        <v>55</v>
      </c>
      <c r="E5097" s="43" t="s">
        <v>2548</v>
      </c>
      <c r="F5097" s="43" t="s">
        <v>395</v>
      </c>
      <c r="G5097" s="43" t="s">
        <v>4654</v>
      </c>
      <c r="H5097" s="76">
        <v>10000</v>
      </c>
      <c r="I5097" s="229">
        <v>0.1255</v>
      </c>
      <c r="J5097" s="73">
        <f t="shared" si="237"/>
        <v>2.4953266700136639E-3</v>
      </c>
      <c r="K5097" s="73">
        <f t="shared" si="238"/>
        <v>1279.9532667001367</v>
      </c>
      <c r="L5097" s="3" t="e">
        <f t="shared" si="239"/>
        <v>#N/A</v>
      </c>
    </row>
    <row r="5098" spans="1:12" x14ac:dyDescent="0.25">
      <c r="A5098" s="43" t="s">
        <v>47</v>
      </c>
      <c r="B5098" s="43" t="s">
        <v>395</v>
      </c>
      <c r="C5098" s="43" t="s">
        <v>803</v>
      </c>
      <c r="D5098" s="43" t="s">
        <v>55</v>
      </c>
      <c r="E5098" s="43" t="s">
        <v>2548</v>
      </c>
      <c r="F5098" s="43" t="s">
        <v>395</v>
      </c>
      <c r="G5098" s="43" t="s">
        <v>4654</v>
      </c>
      <c r="H5098" s="76">
        <v>25000</v>
      </c>
      <c r="I5098" s="229">
        <v>0.1255</v>
      </c>
      <c r="J5098" s="73">
        <f t="shared" si="237"/>
        <v>2.4953266700136639E-3</v>
      </c>
      <c r="K5098" s="73">
        <f t="shared" si="238"/>
        <v>3199.8831667503418</v>
      </c>
      <c r="L5098" s="3" t="e">
        <f t="shared" si="239"/>
        <v>#N/A</v>
      </c>
    </row>
    <row r="5099" spans="1:12" x14ac:dyDescent="0.25">
      <c r="A5099" s="43" t="s">
        <v>47</v>
      </c>
      <c r="B5099" s="43" t="s">
        <v>395</v>
      </c>
      <c r="C5099" s="43" t="s">
        <v>803</v>
      </c>
      <c r="D5099" s="43" t="s">
        <v>55</v>
      </c>
      <c r="E5099" s="43" t="s">
        <v>2548</v>
      </c>
      <c r="F5099" s="43" t="s">
        <v>395</v>
      </c>
      <c r="G5099" s="43" t="s">
        <v>4654</v>
      </c>
      <c r="H5099" s="76">
        <v>3300</v>
      </c>
      <c r="I5099" s="229">
        <v>0.1255</v>
      </c>
      <c r="J5099" s="73">
        <f t="shared" si="237"/>
        <v>2.4953266700136639E-3</v>
      </c>
      <c r="K5099" s="73">
        <f t="shared" si="238"/>
        <v>422.38457801104511</v>
      </c>
      <c r="L5099" s="3" t="e">
        <f t="shared" si="239"/>
        <v>#N/A</v>
      </c>
    </row>
    <row r="5100" spans="1:12" x14ac:dyDescent="0.25">
      <c r="A5100" s="43" t="s">
        <v>47</v>
      </c>
      <c r="B5100" s="43" t="s">
        <v>395</v>
      </c>
      <c r="C5100" s="43" t="s">
        <v>803</v>
      </c>
      <c r="D5100" s="43" t="s">
        <v>55</v>
      </c>
      <c r="E5100" s="43" t="s">
        <v>2548</v>
      </c>
      <c r="F5100" s="43" t="s">
        <v>395</v>
      </c>
      <c r="G5100" s="43" t="s">
        <v>4654</v>
      </c>
      <c r="H5100" s="76">
        <v>3500</v>
      </c>
      <c r="I5100" s="229">
        <v>0.1255</v>
      </c>
      <c r="J5100" s="73">
        <f t="shared" si="237"/>
        <v>2.4953266700136639E-3</v>
      </c>
      <c r="K5100" s="73">
        <f t="shared" si="238"/>
        <v>447.98364334504788</v>
      </c>
      <c r="L5100" s="3" t="e">
        <f t="shared" si="239"/>
        <v>#N/A</v>
      </c>
    </row>
    <row r="5101" spans="1:12" x14ac:dyDescent="0.25">
      <c r="A5101" s="43" t="s">
        <v>47</v>
      </c>
      <c r="B5101" s="43" t="s">
        <v>395</v>
      </c>
      <c r="C5101" s="43" t="s">
        <v>803</v>
      </c>
      <c r="D5101" s="43" t="s">
        <v>55</v>
      </c>
      <c r="E5101" s="43" t="s">
        <v>2548</v>
      </c>
      <c r="F5101" s="43" t="s">
        <v>395</v>
      </c>
      <c r="G5101" s="43" t="s">
        <v>4654</v>
      </c>
      <c r="H5101" s="76">
        <v>1700</v>
      </c>
      <c r="I5101" s="229">
        <v>0.1255</v>
      </c>
      <c r="J5101" s="73">
        <f t="shared" si="237"/>
        <v>2.4953266700136639E-3</v>
      </c>
      <c r="K5101" s="73">
        <f t="shared" si="238"/>
        <v>217.59205533902326</v>
      </c>
      <c r="L5101" s="3" t="e">
        <f t="shared" si="239"/>
        <v>#N/A</v>
      </c>
    </row>
    <row r="5102" spans="1:12" x14ac:dyDescent="0.25">
      <c r="A5102" s="43" t="s">
        <v>47</v>
      </c>
      <c r="B5102" s="43" t="s">
        <v>395</v>
      </c>
      <c r="C5102" s="43" t="s">
        <v>803</v>
      </c>
      <c r="D5102" s="43" t="s">
        <v>55</v>
      </c>
      <c r="E5102" s="43" t="s">
        <v>2548</v>
      </c>
      <c r="F5102" s="43" t="s">
        <v>395</v>
      </c>
      <c r="G5102" s="43" t="s">
        <v>4654</v>
      </c>
      <c r="H5102" s="76">
        <v>1500</v>
      </c>
      <c r="I5102" s="229">
        <v>0.11982666666666668</v>
      </c>
      <c r="J5102" s="73">
        <f t="shared" si="237"/>
        <v>2.3825233236029536E-3</v>
      </c>
      <c r="K5102" s="73">
        <f t="shared" si="238"/>
        <v>183.31378498540445</v>
      </c>
      <c r="L5102" s="3" t="e">
        <f t="shared" si="239"/>
        <v>#N/A</v>
      </c>
    </row>
    <row r="5103" spans="1:12" x14ac:dyDescent="0.25">
      <c r="A5103" s="43" t="s">
        <v>47</v>
      </c>
      <c r="B5103" s="43" t="s">
        <v>395</v>
      </c>
      <c r="C5103" s="43" t="s">
        <v>803</v>
      </c>
      <c r="D5103" s="43" t="s">
        <v>55</v>
      </c>
      <c r="E5103" s="43" t="s">
        <v>2548</v>
      </c>
      <c r="F5103" s="43" t="s">
        <v>395</v>
      </c>
      <c r="G5103" s="43" t="s">
        <v>4654</v>
      </c>
      <c r="H5103" s="76">
        <v>400</v>
      </c>
      <c r="I5103" s="229">
        <v>0.1198</v>
      </c>
      <c r="J5103" s="73">
        <f t="shared" si="237"/>
        <v>2.3819931081086611E-3</v>
      </c>
      <c r="K5103" s="73">
        <f t="shared" si="238"/>
        <v>48.872797243243468</v>
      </c>
      <c r="L5103" s="3" t="e">
        <f t="shared" si="239"/>
        <v>#N/A</v>
      </c>
    </row>
    <row r="5104" spans="1:12" x14ac:dyDescent="0.25">
      <c r="A5104" s="43" t="s">
        <v>47</v>
      </c>
      <c r="B5104" s="43" t="s">
        <v>395</v>
      </c>
      <c r="C5104" s="43" t="s">
        <v>803</v>
      </c>
      <c r="D5104" s="43" t="s">
        <v>55</v>
      </c>
      <c r="E5104" s="43" t="s">
        <v>2548</v>
      </c>
      <c r="F5104" s="43" t="s">
        <v>395</v>
      </c>
      <c r="G5104" s="43" t="s">
        <v>4654</v>
      </c>
      <c r="H5104" s="76">
        <v>1500</v>
      </c>
      <c r="I5104" s="229">
        <v>0.11987333333333333</v>
      </c>
      <c r="J5104" s="73">
        <f t="shared" si="237"/>
        <v>2.3834512007179648E-3</v>
      </c>
      <c r="K5104" s="73">
        <f t="shared" si="238"/>
        <v>183.38517680107694</v>
      </c>
      <c r="L5104" s="3" t="e">
        <f t="shared" si="239"/>
        <v>#N/A</v>
      </c>
    </row>
    <row r="5105" spans="1:12" x14ac:dyDescent="0.25">
      <c r="A5105" s="43" t="s">
        <v>47</v>
      </c>
      <c r="B5105" s="43" t="s">
        <v>395</v>
      </c>
      <c r="C5105" s="43" t="s">
        <v>803</v>
      </c>
      <c r="D5105" s="43" t="s">
        <v>55</v>
      </c>
      <c r="E5105" s="43" t="s">
        <v>2548</v>
      </c>
      <c r="F5105" s="43" t="s">
        <v>395</v>
      </c>
      <c r="G5105" s="43" t="s">
        <v>4654</v>
      </c>
      <c r="H5105" s="76">
        <v>1000</v>
      </c>
      <c r="I5105" s="229">
        <v>0.1255</v>
      </c>
      <c r="J5105" s="73">
        <f t="shared" si="237"/>
        <v>2.4953266700136639E-3</v>
      </c>
      <c r="K5105" s="73">
        <f t="shared" si="238"/>
        <v>127.99532667001368</v>
      </c>
      <c r="L5105" s="3" t="e">
        <f t="shared" si="239"/>
        <v>#N/A</v>
      </c>
    </row>
    <row r="5106" spans="1:12" x14ac:dyDescent="0.25">
      <c r="A5106" s="43" t="s">
        <v>47</v>
      </c>
      <c r="B5106" s="43" t="s">
        <v>395</v>
      </c>
      <c r="C5106" s="43" t="s">
        <v>803</v>
      </c>
      <c r="D5106" s="43" t="s">
        <v>55</v>
      </c>
      <c r="E5106" s="43" t="s">
        <v>2548</v>
      </c>
      <c r="F5106" s="43" t="s">
        <v>395</v>
      </c>
      <c r="G5106" s="43" t="s">
        <v>4654</v>
      </c>
      <c r="H5106" s="76">
        <v>900</v>
      </c>
      <c r="I5106" s="229">
        <v>0.13120000000000001</v>
      </c>
      <c r="J5106" s="73">
        <f t="shared" si="237"/>
        <v>2.6086602319186671E-3</v>
      </c>
      <c r="K5106" s="73">
        <f t="shared" si="238"/>
        <v>120.42779420872681</v>
      </c>
      <c r="L5106" s="3" t="e">
        <f t="shared" si="239"/>
        <v>#N/A</v>
      </c>
    </row>
    <row r="5107" spans="1:12" x14ac:dyDescent="0.25">
      <c r="A5107" s="43" t="s">
        <v>47</v>
      </c>
      <c r="B5107" s="43" t="s">
        <v>395</v>
      </c>
      <c r="C5107" s="43" t="s">
        <v>803</v>
      </c>
      <c r="D5107" s="43" t="s">
        <v>55</v>
      </c>
      <c r="E5107" s="43" t="s">
        <v>2548</v>
      </c>
      <c r="F5107" s="43" t="s">
        <v>395</v>
      </c>
      <c r="G5107" s="43" t="s">
        <v>4654</v>
      </c>
      <c r="H5107" s="76">
        <v>10500</v>
      </c>
      <c r="I5107" s="229">
        <v>0.1255</v>
      </c>
      <c r="J5107" s="73">
        <f t="shared" si="237"/>
        <v>2.4953266700136639E-3</v>
      </c>
      <c r="K5107" s="73">
        <f t="shared" si="238"/>
        <v>1343.9509300351435</v>
      </c>
      <c r="L5107" s="3" t="e">
        <f t="shared" si="239"/>
        <v>#N/A</v>
      </c>
    </row>
    <row r="5108" spans="1:12" x14ac:dyDescent="0.25">
      <c r="A5108" s="43" t="s">
        <v>47</v>
      </c>
      <c r="B5108" s="43" t="s">
        <v>395</v>
      </c>
      <c r="C5108" s="43" t="s">
        <v>803</v>
      </c>
      <c r="D5108" s="43" t="s">
        <v>55</v>
      </c>
      <c r="E5108" s="43" t="s">
        <v>2548</v>
      </c>
      <c r="F5108" s="43" t="s">
        <v>395</v>
      </c>
      <c r="G5108" s="43" t="s">
        <v>4654</v>
      </c>
      <c r="H5108" s="76">
        <v>10000</v>
      </c>
      <c r="I5108" s="229">
        <v>0.13120000000000001</v>
      </c>
      <c r="J5108" s="73">
        <f t="shared" si="237"/>
        <v>2.6086602319186671E-3</v>
      </c>
      <c r="K5108" s="73">
        <f t="shared" si="238"/>
        <v>1338.0866023191868</v>
      </c>
      <c r="L5108" s="3" t="e">
        <f t="shared" si="239"/>
        <v>#N/A</v>
      </c>
    </row>
    <row r="5109" spans="1:12" x14ac:dyDescent="0.25">
      <c r="A5109" s="43" t="s">
        <v>47</v>
      </c>
      <c r="B5109" s="43" t="s">
        <v>395</v>
      </c>
      <c r="C5109" s="43" t="s">
        <v>803</v>
      </c>
      <c r="D5109" s="43" t="s">
        <v>55</v>
      </c>
      <c r="E5109" s="43" t="s">
        <v>2548</v>
      </c>
      <c r="F5109" s="43" t="s">
        <v>395</v>
      </c>
      <c r="G5109" s="43" t="s">
        <v>4654</v>
      </c>
      <c r="H5109" s="76">
        <v>2100</v>
      </c>
      <c r="I5109" s="229">
        <v>0.1255</v>
      </c>
      <c r="J5109" s="73">
        <f t="shared" si="237"/>
        <v>2.4953266700136639E-3</v>
      </c>
      <c r="K5109" s="73">
        <f t="shared" si="238"/>
        <v>268.79018600702869</v>
      </c>
      <c r="L5109" s="3" t="e">
        <f t="shared" si="239"/>
        <v>#N/A</v>
      </c>
    </row>
    <row r="5110" spans="1:12" x14ac:dyDescent="0.25">
      <c r="A5110" s="43" t="s">
        <v>47</v>
      </c>
      <c r="B5110" s="43" t="s">
        <v>395</v>
      </c>
      <c r="C5110" s="43" t="s">
        <v>803</v>
      </c>
      <c r="D5110" s="43" t="s">
        <v>55</v>
      </c>
      <c r="E5110" s="43" t="s">
        <v>2548</v>
      </c>
      <c r="F5110" s="43" t="s">
        <v>395</v>
      </c>
      <c r="G5110" s="43" t="s">
        <v>4654</v>
      </c>
      <c r="H5110" s="76">
        <v>6500</v>
      </c>
      <c r="I5110" s="229">
        <v>0.13119999999999998</v>
      </c>
      <c r="J5110" s="73">
        <f t="shared" si="237"/>
        <v>2.6086602319186666E-3</v>
      </c>
      <c r="K5110" s="73">
        <f t="shared" si="238"/>
        <v>869.75629150747125</v>
      </c>
      <c r="L5110" s="3" t="e">
        <f t="shared" si="239"/>
        <v>#N/A</v>
      </c>
    </row>
    <row r="5111" spans="1:12" x14ac:dyDescent="0.25">
      <c r="A5111" s="43" t="s">
        <v>47</v>
      </c>
      <c r="B5111" s="43" t="s">
        <v>395</v>
      </c>
      <c r="C5111" s="43" t="s">
        <v>803</v>
      </c>
      <c r="D5111" s="43" t="s">
        <v>55</v>
      </c>
      <c r="E5111" s="43" t="s">
        <v>2548</v>
      </c>
      <c r="F5111" s="43" t="s">
        <v>395</v>
      </c>
      <c r="G5111" s="43" t="s">
        <v>4654</v>
      </c>
      <c r="H5111" s="76">
        <v>4500</v>
      </c>
      <c r="I5111" s="229">
        <v>0.1255</v>
      </c>
      <c r="J5111" s="73">
        <f t="shared" si="237"/>
        <v>2.4953266700136639E-3</v>
      </c>
      <c r="K5111" s="73">
        <f t="shared" si="238"/>
        <v>575.97897001506158</v>
      </c>
      <c r="L5111" s="3" t="e">
        <f t="shared" si="239"/>
        <v>#N/A</v>
      </c>
    </row>
    <row r="5112" spans="1:12" x14ac:dyDescent="0.25">
      <c r="A5112" s="43" t="s">
        <v>47</v>
      </c>
      <c r="B5112" s="43" t="s">
        <v>395</v>
      </c>
      <c r="C5112" s="43" t="s">
        <v>807</v>
      </c>
      <c r="D5112" s="43" t="s">
        <v>55</v>
      </c>
      <c r="E5112" s="43" t="s">
        <v>2549</v>
      </c>
      <c r="F5112" s="43" t="s">
        <v>4226</v>
      </c>
      <c r="G5112" s="43" t="s">
        <v>4654</v>
      </c>
      <c r="H5112" s="76">
        <v>125</v>
      </c>
      <c r="I5112" s="229">
        <v>0.14263999999999999</v>
      </c>
      <c r="J5112" s="73">
        <f t="shared" si="237"/>
        <v>2.8361226789701114E-3</v>
      </c>
      <c r="K5112" s="73">
        <f t="shared" si="238"/>
        <v>18.184515334871261</v>
      </c>
      <c r="L5112" s="3" t="e">
        <f t="shared" si="239"/>
        <v>#N/A</v>
      </c>
    </row>
    <row r="5113" spans="1:12" x14ac:dyDescent="0.25">
      <c r="A5113" s="43" t="s">
        <v>47</v>
      </c>
      <c r="B5113" s="43" t="s">
        <v>395</v>
      </c>
      <c r="C5113" s="43" t="s">
        <v>807</v>
      </c>
      <c r="D5113" s="43" t="s">
        <v>55</v>
      </c>
      <c r="E5113" s="43" t="s">
        <v>2549</v>
      </c>
      <c r="F5113" s="43" t="s">
        <v>4226</v>
      </c>
      <c r="G5113" s="43" t="s">
        <v>4654</v>
      </c>
      <c r="H5113" s="76">
        <v>2008</v>
      </c>
      <c r="I5113" s="229">
        <v>0.13690239043824701</v>
      </c>
      <c r="J5113" s="73">
        <f t="shared" si="237"/>
        <v>2.7220413231010469E-3</v>
      </c>
      <c r="K5113" s="73">
        <f t="shared" si="238"/>
        <v>280.36585897678691</v>
      </c>
      <c r="L5113" s="3" t="e">
        <f t="shared" si="239"/>
        <v>#N/A</v>
      </c>
    </row>
    <row r="5114" spans="1:12" x14ac:dyDescent="0.25">
      <c r="A5114" s="43" t="s">
        <v>47</v>
      </c>
      <c r="B5114" s="43" t="s">
        <v>395</v>
      </c>
      <c r="C5114" s="43" t="s">
        <v>807</v>
      </c>
      <c r="D5114" s="43" t="s">
        <v>55</v>
      </c>
      <c r="E5114" s="43" t="s">
        <v>2549</v>
      </c>
      <c r="F5114" s="43" t="s">
        <v>4226</v>
      </c>
      <c r="G5114" s="43" t="s">
        <v>4654</v>
      </c>
      <c r="H5114" s="76">
        <v>1297</v>
      </c>
      <c r="I5114" s="229">
        <v>0.12549730146491905</v>
      </c>
      <c r="J5114" s="73">
        <f t="shared" si="237"/>
        <v>2.495273014821971E-3</v>
      </c>
      <c r="K5114" s="73">
        <f t="shared" si="238"/>
        <v>166.00636910022411</v>
      </c>
      <c r="L5114" s="3" t="e">
        <f t="shared" si="239"/>
        <v>#N/A</v>
      </c>
    </row>
    <row r="5115" spans="1:12" x14ac:dyDescent="0.25">
      <c r="A5115" s="43" t="s">
        <v>47</v>
      </c>
      <c r="B5115" s="43" t="s">
        <v>395</v>
      </c>
      <c r="C5115" s="43" t="s">
        <v>807</v>
      </c>
      <c r="D5115" s="43" t="s">
        <v>55</v>
      </c>
      <c r="E5115" s="43" t="s">
        <v>2549</v>
      </c>
      <c r="F5115" s="43" t="s">
        <v>4226</v>
      </c>
      <c r="G5115" s="43" t="s">
        <v>4654</v>
      </c>
      <c r="H5115" s="76">
        <v>6314</v>
      </c>
      <c r="I5115" s="229">
        <v>0.13690053848590433</v>
      </c>
      <c r="J5115" s="73">
        <f t="shared" si="237"/>
        <v>2.7220045005825425E-3</v>
      </c>
      <c r="K5115" s="73">
        <f t="shared" si="238"/>
        <v>881.57673641667816</v>
      </c>
      <c r="L5115" s="3" t="e">
        <f t="shared" si="239"/>
        <v>#N/A</v>
      </c>
    </row>
    <row r="5116" spans="1:12" x14ac:dyDescent="0.25">
      <c r="A5116" s="43" t="s">
        <v>47</v>
      </c>
      <c r="B5116" s="43" t="s">
        <v>395</v>
      </c>
      <c r="C5116" s="43" t="s">
        <v>807</v>
      </c>
      <c r="D5116" s="43" t="s">
        <v>55</v>
      </c>
      <c r="E5116" s="43" t="s">
        <v>2549</v>
      </c>
      <c r="F5116" s="43" t="s">
        <v>4226</v>
      </c>
      <c r="G5116" s="43" t="s">
        <v>4654</v>
      </c>
      <c r="H5116" s="76">
        <v>523</v>
      </c>
      <c r="I5116" s="229">
        <v>0.11980879541108987</v>
      </c>
      <c r="J5116" s="73">
        <f t="shared" si="237"/>
        <v>2.3821679879801054E-3</v>
      </c>
      <c r="K5116" s="73">
        <f t="shared" si="238"/>
        <v>63.905873857713594</v>
      </c>
      <c r="L5116" s="3" t="e">
        <f t="shared" si="239"/>
        <v>#N/A</v>
      </c>
    </row>
    <row r="5117" spans="1:12" x14ac:dyDescent="0.25">
      <c r="A5117" s="43" t="s">
        <v>47</v>
      </c>
      <c r="B5117" s="43" t="s">
        <v>395</v>
      </c>
      <c r="C5117" s="43" t="s">
        <v>807</v>
      </c>
      <c r="D5117" s="43" t="s">
        <v>55</v>
      </c>
      <c r="E5117" s="43" t="s">
        <v>2549</v>
      </c>
      <c r="F5117" s="43" t="s">
        <v>4226</v>
      </c>
      <c r="G5117" s="43" t="s">
        <v>4654</v>
      </c>
      <c r="H5117" s="76">
        <v>5161</v>
      </c>
      <c r="I5117" s="229">
        <v>0.13119937996512304</v>
      </c>
      <c r="J5117" s="73">
        <f t="shared" si="237"/>
        <v>2.6086479037149635E-3</v>
      </c>
      <c r="K5117" s="73">
        <f t="shared" si="238"/>
        <v>690.58323183107291</v>
      </c>
      <c r="L5117" s="3" t="e">
        <f t="shared" si="239"/>
        <v>#N/A</v>
      </c>
    </row>
    <row r="5118" spans="1:12" x14ac:dyDescent="0.25">
      <c r="A5118" s="43" t="s">
        <v>47</v>
      </c>
      <c r="B5118" s="43" t="s">
        <v>395</v>
      </c>
      <c r="C5118" s="43" t="s">
        <v>807</v>
      </c>
      <c r="D5118" s="43" t="s">
        <v>55</v>
      </c>
      <c r="E5118" s="43" t="s">
        <v>2549</v>
      </c>
      <c r="F5118" s="43" t="s">
        <v>4226</v>
      </c>
      <c r="G5118" s="43" t="s">
        <v>4654</v>
      </c>
      <c r="H5118" s="76">
        <v>164</v>
      </c>
      <c r="I5118" s="229">
        <v>0.14262195121951221</v>
      </c>
      <c r="J5118" s="73">
        <f t="shared" si="237"/>
        <v>2.8357638136050729E-3</v>
      </c>
      <c r="K5118" s="73">
        <f t="shared" si="238"/>
        <v>23.855065265431232</v>
      </c>
      <c r="L5118" s="3" t="e">
        <f t="shared" si="239"/>
        <v>#N/A</v>
      </c>
    </row>
    <row r="5119" spans="1:12" x14ac:dyDescent="0.25">
      <c r="A5119" s="43" t="s">
        <v>47</v>
      </c>
      <c r="B5119" s="43" t="s">
        <v>395</v>
      </c>
      <c r="C5119" s="43" t="s">
        <v>807</v>
      </c>
      <c r="D5119" s="43" t="s">
        <v>55</v>
      </c>
      <c r="E5119" s="43" t="s">
        <v>2549</v>
      </c>
      <c r="F5119" s="43" t="s">
        <v>4226</v>
      </c>
      <c r="G5119" s="43" t="s">
        <v>4654</v>
      </c>
      <c r="H5119" s="76">
        <v>942</v>
      </c>
      <c r="I5119" s="229">
        <v>0.13690021231422506</v>
      </c>
      <c r="J5119" s="73">
        <f t="shared" si="237"/>
        <v>2.7219980152846119E-3</v>
      </c>
      <c r="K5119" s="73">
        <f t="shared" si="238"/>
        <v>131.5241221303981</v>
      </c>
      <c r="L5119" s="3" t="e">
        <f t="shared" si="239"/>
        <v>#N/A</v>
      </c>
    </row>
    <row r="5120" spans="1:12" x14ac:dyDescent="0.25">
      <c r="A5120" s="43" t="s">
        <v>47</v>
      </c>
      <c r="B5120" s="43" t="s">
        <v>395</v>
      </c>
      <c r="C5120" s="43" t="s">
        <v>807</v>
      </c>
      <c r="D5120" s="43" t="s">
        <v>55</v>
      </c>
      <c r="E5120" s="43" t="s">
        <v>2549</v>
      </c>
      <c r="F5120" s="43" t="s">
        <v>4226</v>
      </c>
      <c r="G5120" s="43" t="s">
        <v>4654</v>
      </c>
      <c r="H5120" s="76">
        <v>3004</v>
      </c>
      <c r="I5120" s="229">
        <v>0.13690079893475365</v>
      </c>
      <c r="J5120" s="73">
        <f t="shared" si="237"/>
        <v>2.7220096791081196E-3</v>
      </c>
      <c r="K5120" s="73">
        <f t="shared" si="238"/>
        <v>419.42691707604081</v>
      </c>
      <c r="L5120" s="3" t="e">
        <f t="shared" si="239"/>
        <v>#N/A</v>
      </c>
    </row>
    <row r="5121" spans="1:12" x14ac:dyDescent="0.25">
      <c r="A5121" s="43" t="s">
        <v>47</v>
      </c>
      <c r="B5121" s="43" t="s">
        <v>395</v>
      </c>
      <c r="C5121" s="43" t="s">
        <v>807</v>
      </c>
      <c r="D5121" s="43" t="s">
        <v>55</v>
      </c>
      <c r="E5121" s="43" t="s">
        <v>2549</v>
      </c>
      <c r="F5121" s="43" t="s">
        <v>4226</v>
      </c>
      <c r="G5121" s="43" t="s">
        <v>4654</v>
      </c>
      <c r="H5121" s="76">
        <v>1175</v>
      </c>
      <c r="I5121" s="229">
        <v>0.13690212765957449</v>
      </c>
      <c r="J5121" s="73">
        <f t="shared" si="237"/>
        <v>2.7220360982514067E-3</v>
      </c>
      <c r="K5121" s="73">
        <f t="shared" si="238"/>
        <v>164.05839241544544</v>
      </c>
      <c r="L5121" s="3" t="e">
        <f t="shared" si="239"/>
        <v>#N/A</v>
      </c>
    </row>
    <row r="5122" spans="1:12" x14ac:dyDescent="0.25">
      <c r="A5122" s="43" t="s">
        <v>47</v>
      </c>
      <c r="B5122" s="43" t="s">
        <v>395</v>
      </c>
      <c r="C5122" s="43" t="s">
        <v>807</v>
      </c>
      <c r="D5122" s="43" t="s">
        <v>55</v>
      </c>
      <c r="E5122" s="43" t="s">
        <v>2549</v>
      </c>
      <c r="F5122" s="43" t="s">
        <v>4226</v>
      </c>
      <c r="G5122" s="43" t="s">
        <v>4654</v>
      </c>
      <c r="H5122" s="76">
        <v>3828</v>
      </c>
      <c r="I5122" s="229">
        <v>0.13689916405433647</v>
      </c>
      <c r="J5122" s="73">
        <f t="shared" si="237"/>
        <v>2.7219771726483006E-3</v>
      </c>
      <c r="K5122" s="73">
        <f t="shared" si="238"/>
        <v>534.46972861689767</v>
      </c>
      <c r="L5122" s="3" t="e">
        <f t="shared" si="239"/>
        <v>#N/A</v>
      </c>
    </row>
    <row r="5123" spans="1:12" x14ac:dyDescent="0.25">
      <c r="A5123" s="43" t="s">
        <v>47</v>
      </c>
      <c r="B5123" s="43" t="s">
        <v>395</v>
      </c>
      <c r="C5123" s="43" t="s">
        <v>807</v>
      </c>
      <c r="D5123" s="43" t="s">
        <v>55</v>
      </c>
      <c r="E5123" s="43" t="s">
        <v>2549</v>
      </c>
      <c r="F5123" s="43" t="s">
        <v>4226</v>
      </c>
      <c r="G5123" s="43" t="s">
        <v>4654</v>
      </c>
      <c r="H5123" s="76">
        <v>311</v>
      </c>
      <c r="I5123" s="229">
        <v>0.11980707395498391</v>
      </c>
      <c r="J5123" s="73">
        <f t="shared" si="237"/>
        <v>2.3821337601288507E-3</v>
      </c>
      <c r="K5123" s="73">
        <f t="shared" si="238"/>
        <v>38.000843599400071</v>
      </c>
      <c r="L5123" s="3" t="e">
        <f t="shared" si="239"/>
        <v>#N/A</v>
      </c>
    </row>
    <row r="5124" spans="1:12" x14ac:dyDescent="0.25">
      <c r="A5124" s="43" t="s">
        <v>47</v>
      </c>
      <c r="B5124" s="43" t="s">
        <v>395</v>
      </c>
      <c r="C5124" s="43" t="s">
        <v>807</v>
      </c>
      <c r="D5124" s="43" t="s">
        <v>55</v>
      </c>
      <c r="E5124" s="43" t="s">
        <v>2549</v>
      </c>
      <c r="F5124" s="43" t="s">
        <v>4226</v>
      </c>
      <c r="G5124" s="43" t="s">
        <v>4654</v>
      </c>
      <c r="H5124" s="76">
        <v>785</v>
      </c>
      <c r="I5124" s="229">
        <v>0.12550318471337579</v>
      </c>
      <c r="J5124" s="73">
        <f t="shared" si="237"/>
        <v>2.495389991927791E-3</v>
      </c>
      <c r="K5124" s="73">
        <f t="shared" si="238"/>
        <v>100.47888114366333</v>
      </c>
      <c r="L5124" s="3" t="e">
        <f t="shared" si="239"/>
        <v>#N/A</v>
      </c>
    </row>
    <row r="5125" spans="1:12" x14ac:dyDescent="0.25">
      <c r="A5125" s="43" t="s">
        <v>47</v>
      </c>
      <c r="B5125" s="43" t="s">
        <v>395</v>
      </c>
      <c r="C5125" s="43" t="s">
        <v>807</v>
      </c>
      <c r="D5125" s="43" t="s">
        <v>55</v>
      </c>
      <c r="E5125" s="43" t="s">
        <v>2549</v>
      </c>
      <c r="F5125" s="43" t="s">
        <v>4226</v>
      </c>
      <c r="G5125" s="43" t="s">
        <v>4654</v>
      </c>
      <c r="H5125" s="76">
        <v>3119</v>
      </c>
      <c r="I5125" s="229">
        <v>0.13119910227637063</v>
      </c>
      <c r="J5125" s="73">
        <f t="shared" si="237"/>
        <v>2.6086423824069963E-3</v>
      </c>
      <c r="K5125" s="73">
        <f t="shared" si="238"/>
        <v>417.3463555907274</v>
      </c>
      <c r="L5125" s="3" t="e">
        <f t="shared" si="239"/>
        <v>#N/A</v>
      </c>
    </row>
    <row r="5126" spans="1:12" x14ac:dyDescent="0.25">
      <c r="A5126" s="43" t="s">
        <v>47</v>
      </c>
      <c r="B5126" s="43" t="s">
        <v>395</v>
      </c>
      <c r="C5126" s="43" t="s">
        <v>807</v>
      </c>
      <c r="D5126" s="43" t="s">
        <v>55</v>
      </c>
      <c r="E5126" s="43" t="s">
        <v>2549</v>
      </c>
      <c r="F5126" s="43" t="s">
        <v>4226</v>
      </c>
      <c r="G5126" s="43" t="s">
        <v>4654</v>
      </c>
      <c r="H5126" s="76">
        <v>2585</v>
      </c>
      <c r="I5126" s="229">
        <v>0.13119922630560926</v>
      </c>
      <c r="J5126" s="73">
        <f t="shared" si="237"/>
        <v>2.6086448484903988E-3</v>
      </c>
      <c r="K5126" s="73">
        <f t="shared" si="238"/>
        <v>345.89334693334763</v>
      </c>
      <c r="L5126" s="3" t="e">
        <f t="shared" si="239"/>
        <v>#N/A</v>
      </c>
    </row>
    <row r="5127" spans="1:12" x14ac:dyDescent="0.25">
      <c r="A5127" s="43" t="s">
        <v>47</v>
      </c>
      <c r="B5127" s="43" t="s">
        <v>395</v>
      </c>
      <c r="C5127" s="43" t="s">
        <v>807</v>
      </c>
      <c r="D5127" s="43" t="s">
        <v>55</v>
      </c>
      <c r="E5127" s="43" t="s">
        <v>2549</v>
      </c>
      <c r="F5127" s="43" t="s">
        <v>4226</v>
      </c>
      <c r="G5127" s="43" t="s">
        <v>4654</v>
      </c>
      <c r="H5127" s="76">
        <v>4163</v>
      </c>
      <c r="I5127" s="229">
        <v>0.12550084073985107</v>
      </c>
      <c r="J5127" s="73">
        <f t="shared" ref="J5127:J5190" si="240">I5127*$J$5</f>
        <v>2.4953433865122529E-3</v>
      </c>
      <c r="K5127" s="73">
        <f t="shared" ref="K5127:K5190" si="241">(I5127+J5127)*H5127</f>
        <v>532.84811451805047</v>
      </c>
      <c r="L5127" s="3" t="e">
        <f t="shared" ref="L5127:L5190" si="242">MATCH(C5127,$C$7237:$C$7264,0)</f>
        <v>#N/A</v>
      </c>
    </row>
    <row r="5128" spans="1:12" x14ac:dyDescent="0.25">
      <c r="A5128" s="43" t="s">
        <v>47</v>
      </c>
      <c r="B5128" s="43" t="s">
        <v>395</v>
      </c>
      <c r="C5128" s="43" t="s">
        <v>807</v>
      </c>
      <c r="D5128" s="43" t="s">
        <v>55</v>
      </c>
      <c r="E5128" s="43" t="s">
        <v>2549</v>
      </c>
      <c r="F5128" s="43" t="s">
        <v>4226</v>
      </c>
      <c r="G5128" s="43" t="s">
        <v>4654</v>
      </c>
      <c r="H5128" s="76">
        <v>205</v>
      </c>
      <c r="I5128" s="229">
        <v>0.14258536585365855</v>
      </c>
      <c r="J5128" s="73">
        <f t="shared" si="240"/>
        <v>2.835036383811074E-3</v>
      </c>
      <c r="K5128" s="73">
        <f t="shared" si="241"/>
        <v>29.811182458681273</v>
      </c>
      <c r="L5128" s="3" t="e">
        <f t="shared" si="242"/>
        <v>#N/A</v>
      </c>
    </row>
    <row r="5129" spans="1:12" x14ac:dyDescent="0.25">
      <c r="A5129" s="43" t="s">
        <v>47</v>
      </c>
      <c r="B5129" s="43" t="s">
        <v>395</v>
      </c>
      <c r="C5129" s="43" t="s">
        <v>807</v>
      </c>
      <c r="D5129" s="43" t="s">
        <v>55</v>
      </c>
      <c r="E5129" s="43" t="s">
        <v>2549</v>
      </c>
      <c r="F5129" s="43" t="s">
        <v>4226</v>
      </c>
      <c r="G5129" s="43" t="s">
        <v>4654</v>
      </c>
      <c r="H5129" s="76">
        <v>5044</v>
      </c>
      <c r="I5129" s="229">
        <v>0.1254996034892942</v>
      </c>
      <c r="J5129" s="73">
        <f t="shared" si="240"/>
        <v>2.4953187861591689E-3</v>
      </c>
      <c r="K5129" s="73">
        <f t="shared" si="241"/>
        <v>645.6063879573868</v>
      </c>
      <c r="L5129" s="3" t="e">
        <f t="shared" si="242"/>
        <v>#N/A</v>
      </c>
    </row>
    <row r="5130" spans="1:12" x14ac:dyDescent="0.25">
      <c r="A5130" s="43" t="s">
        <v>47</v>
      </c>
      <c r="B5130" s="43" t="s">
        <v>395</v>
      </c>
      <c r="C5130" s="43" t="s">
        <v>807</v>
      </c>
      <c r="D5130" s="43" t="s">
        <v>55</v>
      </c>
      <c r="E5130" s="43" t="s">
        <v>2549</v>
      </c>
      <c r="F5130" s="43" t="s">
        <v>4226</v>
      </c>
      <c r="G5130" s="43" t="s">
        <v>4654</v>
      </c>
      <c r="H5130" s="76">
        <v>646</v>
      </c>
      <c r="I5130" s="229">
        <v>0.1254953560371517</v>
      </c>
      <c r="J5130" s="73">
        <f t="shared" si="240"/>
        <v>2.4952343337240231E-3</v>
      </c>
      <c r="K5130" s="73">
        <f t="shared" si="241"/>
        <v>82.681921379585731</v>
      </c>
      <c r="L5130" s="3" t="e">
        <f t="shared" si="242"/>
        <v>#N/A</v>
      </c>
    </row>
    <row r="5131" spans="1:12" x14ac:dyDescent="0.25">
      <c r="A5131" s="43" t="s">
        <v>47</v>
      </c>
      <c r="B5131" s="43" t="s">
        <v>395</v>
      </c>
      <c r="C5131" s="43" t="s">
        <v>807</v>
      </c>
      <c r="D5131" s="43" t="s">
        <v>55</v>
      </c>
      <c r="E5131" s="43" t="s">
        <v>2549</v>
      </c>
      <c r="F5131" s="43" t="s">
        <v>4226</v>
      </c>
      <c r="G5131" s="43" t="s">
        <v>4654</v>
      </c>
      <c r="H5131" s="76">
        <v>260</v>
      </c>
      <c r="I5131" s="229">
        <v>0.1198076923076923</v>
      </c>
      <c r="J5131" s="73">
        <f t="shared" si="240"/>
        <v>2.3821460548858605E-3</v>
      </c>
      <c r="K5131" s="73">
        <f t="shared" si="241"/>
        <v>31.769357974270321</v>
      </c>
      <c r="L5131" s="3" t="e">
        <f t="shared" si="242"/>
        <v>#N/A</v>
      </c>
    </row>
    <row r="5132" spans="1:12" x14ac:dyDescent="0.25">
      <c r="A5132" s="43" t="s">
        <v>47</v>
      </c>
      <c r="B5132" s="43" t="s">
        <v>395</v>
      </c>
      <c r="C5132" s="43" t="s">
        <v>807</v>
      </c>
      <c r="D5132" s="43" t="s">
        <v>55</v>
      </c>
      <c r="E5132" s="43" t="s">
        <v>2549</v>
      </c>
      <c r="F5132" s="43" t="s">
        <v>4226</v>
      </c>
      <c r="G5132" s="43" t="s">
        <v>4654</v>
      </c>
      <c r="H5132" s="76">
        <v>3200</v>
      </c>
      <c r="I5132" s="229">
        <v>0.13689999999999999</v>
      </c>
      <c r="J5132" s="73">
        <f t="shared" si="240"/>
        <v>2.7219937938236698E-3</v>
      </c>
      <c r="K5132" s="73">
        <f t="shared" si="241"/>
        <v>446.79038014023575</v>
      </c>
      <c r="L5132" s="3" t="e">
        <f t="shared" si="242"/>
        <v>#N/A</v>
      </c>
    </row>
    <row r="5133" spans="1:12" x14ac:dyDescent="0.25">
      <c r="A5133" s="43" t="s">
        <v>47</v>
      </c>
      <c r="B5133" s="43" t="s">
        <v>395</v>
      </c>
      <c r="C5133" s="43" t="s">
        <v>807</v>
      </c>
      <c r="D5133" s="43" t="s">
        <v>55</v>
      </c>
      <c r="E5133" s="43" t="s">
        <v>2549</v>
      </c>
      <c r="F5133" s="43" t="s">
        <v>4226</v>
      </c>
      <c r="G5133" s="43" t="s">
        <v>4654</v>
      </c>
      <c r="H5133" s="76">
        <v>896</v>
      </c>
      <c r="I5133" s="229">
        <v>0.13689732142857142</v>
      </c>
      <c r="J5133" s="73">
        <f t="shared" si="240"/>
        <v>2.7219405355708949E-3</v>
      </c>
      <c r="K5133" s="73">
        <f t="shared" si="241"/>
        <v>125.09885871987152</v>
      </c>
      <c r="L5133" s="3" t="e">
        <f t="shared" si="242"/>
        <v>#N/A</v>
      </c>
    </row>
    <row r="5134" spans="1:12" x14ac:dyDescent="0.25">
      <c r="A5134" s="43" t="s">
        <v>47</v>
      </c>
      <c r="B5134" s="43" t="s">
        <v>395</v>
      </c>
      <c r="C5134" s="43" t="s">
        <v>807</v>
      </c>
      <c r="D5134" s="43" t="s">
        <v>55</v>
      </c>
      <c r="E5134" s="43" t="s">
        <v>2549</v>
      </c>
      <c r="F5134" s="43" t="s">
        <v>4226</v>
      </c>
      <c r="G5134" s="43" t="s">
        <v>4654</v>
      </c>
      <c r="H5134" s="76">
        <v>8349</v>
      </c>
      <c r="I5134" s="229">
        <v>0.12550005988741167</v>
      </c>
      <c r="J5134" s="73">
        <f t="shared" si="240"/>
        <v>2.4953278607599233E-3</v>
      </c>
      <c r="K5134" s="73">
        <f t="shared" si="241"/>
        <v>1068.6334923094846</v>
      </c>
      <c r="L5134" s="3" t="e">
        <f t="shared" si="242"/>
        <v>#N/A</v>
      </c>
    </row>
    <row r="5135" spans="1:12" x14ac:dyDescent="0.25">
      <c r="A5135" s="43" t="s">
        <v>47</v>
      </c>
      <c r="B5135" s="43" t="s">
        <v>395</v>
      </c>
      <c r="C5135" s="43" t="s">
        <v>807</v>
      </c>
      <c r="D5135" s="43" t="s">
        <v>55</v>
      </c>
      <c r="E5135" s="43" t="s">
        <v>2549</v>
      </c>
      <c r="F5135" s="43" t="s">
        <v>4226</v>
      </c>
      <c r="G5135" s="43" t="s">
        <v>4654</v>
      </c>
      <c r="H5135" s="76">
        <v>145</v>
      </c>
      <c r="I5135" s="229">
        <v>0.14262068965517241</v>
      </c>
      <c r="J5135" s="73">
        <f t="shared" si="240"/>
        <v>2.8357387298190723E-3</v>
      </c>
      <c r="K5135" s="73">
        <f t="shared" si="241"/>
        <v>21.091182115823766</v>
      </c>
      <c r="L5135" s="3" t="e">
        <f t="shared" si="242"/>
        <v>#N/A</v>
      </c>
    </row>
    <row r="5136" spans="1:12" x14ac:dyDescent="0.25">
      <c r="A5136" s="43" t="s">
        <v>47</v>
      </c>
      <c r="B5136" s="43" t="s">
        <v>395</v>
      </c>
      <c r="C5136" s="43" t="s">
        <v>807</v>
      </c>
      <c r="D5136" s="43" t="s">
        <v>55</v>
      </c>
      <c r="E5136" s="43" t="s">
        <v>2550</v>
      </c>
      <c r="F5136" s="43" t="s">
        <v>395</v>
      </c>
      <c r="G5136" s="43" t="s">
        <v>4654</v>
      </c>
      <c r="H5136" s="76">
        <v>3037</v>
      </c>
      <c r="I5136" s="229">
        <v>0.12549884754692131</v>
      </c>
      <c r="J5136" s="73">
        <f t="shared" si="240"/>
        <v>2.4953037556957104E-3</v>
      </c>
      <c r="K5136" s="73">
        <f t="shared" si="241"/>
        <v>388.7182375060479</v>
      </c>
      <c r="L5136" s="3" t="e">
        <f t="shared" si="242"/>
        <v>#N/A</v>
      </c>
    </row>
    <row r="5137" spans="1:12" x14ac:dyDescent="0.25">
      <c r="A5137" s="43" t="s">
        <v>47</v>
      </c>
      <c r="B5137" s="43" t="s">
        <v>395</v>
      </c>
      <c r="C5137" s="43" t="s">
        <v>807</v>
      </c>
      <c r="D5137" s="43" t="s">
        <v>55</v>
      </c>
      <c r="E5137" s="43" t="s">
        <v>2550</v>
      </c>
      <c r="F5137" s="43" t="s">
        <v>395</v>
      </c>
      <c r="G5137" s="43" t="s">
        <v>4654</v>
      </c>
      <c r="H5137" s="76">
        <v>4006</v>
      </c>
      <c r="I5137" s="229">
        <v>0.12549925112331503</v>
      </c>
      <c r="J5137" s="73">
        <f t="shared" si="240"/>
        <v>2.4953117800378508E-3</v>
      </c>
      <c r="K5137" s="73">
        <f t="shared" si="241"/>
        <v>512.74621899083161</v>
      </c>
      <c r="L5137" s="3" t="e">
        <f t="shared" si="242"/>
        <v>#N/A</v>
      </c>
    </row>
    <row r="5138" spans="1:12" x14ac:dyDescent="0.25">
      <c r="A5138" s="43" t="s">
        <v>47</v>
      </c>
      <c r="B5138" s="43" t="s">
        <v>395</v>
      </c>
      <c r="C5138" s="43" t="s">
        <v>807</v>
      </c>
      <c r="D5138" s="43" t="s">
        <v>55</v>
      </c>
      <c r="E5138" s="43" t="s">
        <v>2550</v>
      </c>
      <c r="F5138" s="43" t="s">
        <v>395</v>
      </c>
      <c r="G5138" s="43" t="s">
        <v>4654</v>
      </c>
      <c r="H5138" s="76">
        <v>441</v>
      </c>
      <c r="I5138" s="229">
        <v>0.11979591836734693</v>
      </c>
      <c r="J5138" s="73">
        <f t="shared" si="240"/>
        <v>2.381911952675861E-3</v>
      </c>
      <c r="K5138" s="73">
        <f t="shared" si="241"/>
        <v>53.880423171130047</v>
      </c>
      <c r="L5138" s="3" t="e">
        <f t="shared" si="242"/>
        <v>#N/A</v>
      </c>
    </row>
    <row r="5139" spans="1:12" x14ac:dyDescent="0.25">
      <c r="A5139" s="43" t="s">
        <v>47</v>
      </c>
      <c r="B5139" s="43" t="s">
        <v>395</v>
      </c>
      <c r="C5139" s="43" t="s">
        <v>807</v>
      </c>
      <c r="D5139" s="43" t="s">
        <v>55</v>
      </c>
      <c r="E5139" s="43" t="s">
        <v>2550</v>
      </c>
      <c r="F5139" s="43" t="s">
        <v>395</v>
      </c>
      <c r="G5139" s="43" t="s">
        <v>4654</v>
      </c>
      <c r="H5139" s="76">
        <v>1092</v>
      </c>
      <c r="I5139" s="229">
        <v>0.125503663003663</v>
      </c>
      <c r="J5139" s="73">
        <f t="shared" si="240"/>
        <v>2.4953995018123305E-3</v>
      </c>
      <c r="K5139" s="73">
        <f t="shared" si="241"/>
        <v>139.77497625597906</v>
      </c>
      <c r="L5139" s="3" t="e">
        <f t="shared" si="242"/>
        <v>#N/A</v>
      </c>
    </row>
    <row r="5140" spans="1:12" x14ac:dyDescent="0.25">
      <c r="A5140" s="43" t="s">
        <v>47</v>
      </c>
      <c r="B5140" s="43" t="s">
        <v>395</v>
      </c>
      <c r="C5140" s="43" t="s">
        <v>807</v>
      </c>
      <c r="D5140" s="43" t="s">
        <v>55</v>
      </c>
      <c r="E5140" s="43" t="s">
        <v>2550</v>
      </c>
      <c r="F5140" s="43" t="s">
        <v>395</v>
      </c>
      <c r="G5140" s="43" t="s">
        <v>4654</v>
      </c>
      <c r="H5140" s="76">
        <v>1339</v>
      </c>
      <c r="I5140" s="229">
        <v>0.13120238984316654</v>
      </c>
      <c r="J5140" s="73">
        <f t="shared" si="240"/>
        <v>2.6087077493640106E-3</v>
      </c>
      <c r="K5140" s="73">
        <f t="shared" si="241"/>
        <v>179.1730596763984</v>
      </c>
      <c r="L5140" s="3" t="e">
        <f t="shared" si="242"/>
        <v>#N/A</v>
      </c>
    </row>
    <row r="5141" spans="1:12" x14ac:dyDescent="0.25">
      <c r="A5141" s="43" t="s">
        <v>47</v>
      </c>
      <c r="B5141" s="43" t="s">
        <v>395</v>
      </c>
      <c r="C5141" s="43" t="s">
        <v>807</v>
      </c>
      <c r="D5141" s="43" t="s">
        <v>55</v>
      </c>
      <c r="E5141" s="43" t="s">
        <v>2550</v>
      </c>
      <c r="F5141" s="43" t="s">
        <v>395</v>
      </c>
      <c r="G5141" s="43" t="s">
        <v>4654</v>
      </c>
      <c r="H5141" s="76">
        <v>3029</v>
      </c>
      <c r="I5141" s="229">
        <v>0.13119841531858698</v>
      </c>
      <c r="J5141" s="73">
        <f t="shared" si="240"/>
        <v>2.6086287235697159E-3</v>
      </c>
      <c r="K5141" s="73">
        <f t="shared" si="241"/>
        <v>405.30153640369258</v>
      </c>
      <c r="L5141" s="3" t="e">
        <f t="shared" si="242"/>
        <v>#N/A</v>
      </c>
    </row>
    <row r="5142" spans="1:12" x14ac:dyDescent="0.25">
      <c r="A5142" s="43" t="s">
        <v>47</v>
      </c>
      <c r="B5142" s="43" t="s">
        <v>395</v>
      </c>
      <c r="C5142" s="43" t="s">
        <v>727</v>
      </c>
      <c r="D5142" s="43" t="s">
        <v>728</v>
      </c>
      <c r="E5142" s="43" t="s">
        <v>2551</v>
      </c>
      <c r="F5142" s="43" t="s">
        <v>4227</v>
      </c>
      <c r="G5142" s="43" t="s">
        <v>4654</v>
      </c>
      <c r="H5142" s="76">
        <v>207</v>
      </c>
      <c r="I5142" s="229">
        <v>0.13879227053140106</v>
      </c>
      <c r="J5142" s="73">
        <f t="shared" si="240"/>
        <v>2.7596179621414865E-3</v>
      </c>
      <c r="K5142" s="73">
        <f t="shared" si="241"/>
        <v>29.301240918163309</v>
      </c>
      <c r="L5142" s="3" t="e">
        <f t="shared" si="242"/>
        <v>#N/A</v>
      </c>
    </row>
    <row r="5143" spans="1:12" x14ac:dyDescent="0.25">
      <c r="A5143" s="43" t="s">
        <v>47</v>
      </c>
      <c r="B5143" s="43" t="s">
        <v>395</v>
      </c>
      <c r="C5143" s="43" t="s">
        <v>727</v>
      </c>
      <c r="D5143" s="43" t="s">
        <v>728</v>
      </c>
      <c r="E5143" s="43" t="s">
        <v>2551</v>
      </c>
      <c r="F5143" s="43" t="s">
        <v>4227</v>
      </c>
      <c r="G5143" s="43" t="s">
        <v>4654</v>
      </c>
      <c r="H5143" s="76">
        <v>8</v>
      </c>
      <c r="I5143" s="229">
        <v>0.14499999999999602</v>
      </c>
      <c r="J5143" s="73">
        <f t="shared" si="240"/>
        <v>2.8830467502149112E-3</v>
      </c>
      <c r="K5143" s="73">
        <f t="shared" si="241"/>
        <v>1.1830643740016875</v>
      </c>
      <c r="L5143" s="3" t="e">
        <f t="shared" si="242"/>
        <v>#N/A</v>
      </c>
    </row>
    <row r="5144" spans="1:12" x14ac:dyDescent="0.25">
      <c r="A5144" s="43" t="s">
        <v>47</v>
      </c>
      <c r="B5144" s="43" t="s">
        <v>395</v>
      </c>
      <c r="C5144" s="43" t="s">
        <v>727</v>
      </c>
      <c r="D5144" s="43" t="s">
        <v>728</v>
      </c>
      <c r="E5144" s="43" t="s">
        <v>2551</v>
      </c>
      <c r="F5144" s="43" t="s">
        <v>4227</v>
      </c>
      <c r="G5144" s="43" t="s">
        <v>4654</v>
      </c>
      <c r="H5144" s="76">
        <v>35</v>
      </c>
      <c r="I5144" s="229">
        <v>0.1325714285714284</v>
      </c>
      <c r="J5144" s="73">
        <f t="shared" si="240"/>
        <v>2.635928457339416E-3</v>
      </c>
      <c r="K5144" s="73">
        <f t="shared" si="241"/>
        <v>4.7322574960068735</v>
      </c>
      <c r="L5144" s="3" t="e">
        <f t="shared" si="242"/>
        <v>#N/A</v>
      </c>
    </row>
    <row r="5145" spans="1:12" x14ac:dyDescent="0.25">
      <c r="A5145" s="43" t="s">
        <v>47</v>
      </c>
      <c r="B5145" s="43" t="s">
        <v>395</v>
      </c>
      <c r="C5145" s="43" t="s">
        <v>727</v>
      </c>
      <c r="D5145" s="43" t="s">
        <v>728</v>
      </c>
      <c r="E5145" s="43" t="s">
        <v>2551</v>
      </c>
      <c r="F5145" s="43" t="s">
        <v>4227</v>
      </c>
      <c r="G5145" s="43" t="s">
        <v>4654</v>
      </c>
      <c r="H5145" s="76">
        <v>16</v>
      </c>
      <c r="I5145" s="229">
        <v>0.15124999999999922</v>
      </c>
      <c r="J5145" s="73">
        <f t="shared" si="240"/>
        <v>3.0073160066897589E-3</v>
      </c>
      <c r="K5145" s="73">
        <f t="shared" si="241"/>
        <v>2.4681170561070238</v>
      </c>
      <c r="L5145" s="3" t="e">
        <f t="shared" si="242"/>
        <v>#N/A</v>
      </c>
    </row>
    <row r="5146" spans="1:12" x14ac:dyDescent="0.25">
      <c r="A5146" s="43" t="s">
        <v>47</v>
      </c>
      <c r="B5146" s="43" t="s">
        <v>395</v>
      </c>
      <c r="C5146" s="43" t="s">
        <v>727</v>
      </c>
      <c r="D5146" s="43" t="s">
        <v>728</v>
      </c>
      <c r="E5146" s="43" t="s">
        <v>2552</v>
      </c>
      <c r="F5146" s="43" t="s">
        <v>4228</v>
      </c>
      <c r="G5146" s="43" t="s">
        <v>4654</v>
      </c>
      <c r="H5146" s="76">
        <v>48</v>
      </c>
      <c r="I5146" s="229">
        <v>0.14500000000000077</v>
      </c>
      <c r="J5146" s="73">
        <f t="shared" si="240"/>
        <v>2.8830467502150054E-3</v>
      </c>
      <c r="K5146" s="73">
        <f t="shared" si="241"/>
        <v>7.0983862440103564</v>
      </c>
      <c r="L5146" s="3" t="e">
        <f t="shared" si="242"/>
        <v>#N/A</v>
      </c>
    </row>
    <row r="5147" spans="1:12" x14ac:dyDescent="0.25">
      <c r="A5147" s="43" t="s">
        <v>47</v>
      </c>
      <c r="B5147" s="43" t="s">
        <v>395</v>
      </c>
      <c r="C5147" s="43" t="s">
        <v>727</v>
      </c>
      <c r="D5147" s="43" t="s">
        <v>728</v>
      </c>
      <c r="E5147" s="43" t="s">
        <v>2552</v>
      </c>
      <c r="F5147" s="43" t="s">
        <v>4228</v>
      </c>
      <c r="G5147" s="43" t="s">
        <v>4654</v>
      </c>
      <c r="H5147" s="76">
        <v>20</v>
      </c>
      <c r="I5147" s="229">
        <v>0.15750000000000028</v>
      </c>
      <c r="J5147" s="73">
        <f t="shared" si="240"/>
        <v>3.131585263164564E-3</v>
      </c>
      <c r="K5147" s="73">
        <f t="shared" si="241"/>
        <v>3.2126317052632967</v>
      </c>
      <c r="L5147" s="3" t="e">
        <f t="shared" si="242"/>
        <v>#N/A</v>
      </c>
    </row>
    <row r="5148" spans="1:12" x14ac:dyDescent="0.25">
      <c r="A5148" s="43" t="s">
        <v>47</v>
      </c>
      <c r="B5148" s="43" t="s">
        <v>395</v>
      </c>
      <c r="C5148" s="43" t="s">
        <v>727</v>
      </c>
      <c r="D5148" s="43" t="s">
        <v>728</v>
      </c>
      <c r="E5148" s="43" t="s">
        <v>2552</v>
      </c>
      <c r="F5148" s="43" t="s">
        <v>4228</v>
      </c>
      <c r="G5148" s="43" t="s">
        <v>4654</v>
      </c>
      <c r="H5148" s="76">
        <v>8</v>
      </c>
      <c r="I5148" s="229">
        <v>0.13875000000000082</v>
      </c>
      <c r="J5148" s="73">
        <f t="shared" si="240"/>
        <v>2.7587774937402223E-3</v>
      </c>
      <c r="K5148" s="73">
        <f t="shared" si="241"/>
        <v>1.1320702199499284</v>
      </c>
      <c r="L5148" s="3" t="e">
        <f t="shared" si="242"/>
        <v>#N/A</v>
      </c>
    </row>
    <row r="5149" spans="1:12" x14ac:dyDescent="0.25">
      <c r="A5149" s="43" t="s">
        <v>47</v>
      </c>
      <c r="B5149" s="43" t="s">
        <v>395</v>
      </c>
      <c r="C5149" s="43" t="s">
        <v>727</v>
      </c>
      <c r="D5149" s="43" t="s">
        <v>728</v>
      </c>
      <c r="E5149" s="43" t="s">
        <v>2552</v>
      </c>
      <c r="F5149" s="43" t="s">
        <v>4228</v>
      </c>
      <c r="G5149" s="43" t="s">
        <v>4654</v>
      </c>
      <c r="H5149" s="76">
        <v>41</v>
      </c>
      <c r="I5149" s="229">
        <v>0.15121951219512167</v>
      </c>
      <c r="J5149" s="73">
        <f t="shared" si="240"/>
        <v>3.0067098151947695E-3</v>
      </c>
      <c r="K5149" s="73">
        <f t="shared" si="241"/>
        <v>6.3232751024229739</v>
      </c>
      <c r="L5149" s="3" t="e">
        <f t="shared" si="242"/>
        <v>#N/A</v>
      </c>
    </row>
    <row r="5150" spans="1:12" x14ac:dyDescent="0.25">
      <c r="A5150" s="43" t="s">
        <v>47</v>
      </c>
      <c r="B5150" s="43" t="s">
        <v>395</v>
      </c>
      <c r="C5150" s="43" t="s">
        <v>727</v>
      </c>
      <c r="D5150" s="43" t="s">
        <v>728</v>
      </c>
      <c r="E5150" s="43" t="s">
        <v>2553</v>
      </c>
      <c r="F5150" s="43" t="s">
        <v>4229</v>
      </c>
      <c r="G5150" s="43" t="s">
        <v>4654</v>
      </c>
      <c r="H5150" s="76">
        <v>18</v>
      </c>
      <c r="I5150" s="229">
        <v>0.1388888888888889</v>
      </c>
      <c r="J5150" s="73">
        <f t="shared" si="240"/>
        <v>2.7615390327729791E-3</v>
      </c>
      <c r="K5150" s="73">
        <f t="shared" si="241"/>
        <v>2.549707702589914</v>
      </c>
      <c r="L5150" s="3" t="e">
        <f t="shared" si="242"/>
        <v>#N/A</v>
      </c>
    </row>
    <row r="5151" spans="1:12" x14ac:dyDescent="0.25">
      <c r="A5151" s="43" t="s">
        <v>47</v>
      </c>
      <c r="B5151" s="43" t="s">
        <v>395</v>
      </c>
      <c r="C5151" s="43" t="s">
        <v>727</v>
      </c>
      <c r="D5151" s="43" t="s">
        <v>728</v>
      </c>
      <c r="E5151" s="43" t="s">
        <v>2553</v>
      </c>
      <c r="F5151" s="43" t="s">
        <v>4229</v>
      </c>
      <c r="G5151" s="43" t="s">
        <v>4654</v>
      </c>
      <c r="H5151" s="76">
        <v>117</v>
      </c>
      <c r="I5151" s="229">
        <v>0.13880341880341879</v>
      </c>
      <c r="J5151" s="73">
        <f t="shared" si="240"/>
        <v>2.7598396241374262E-3</v>
      </c>
      <c r="K5151" s="73">
        <f t="shared" si="241"/>
        <v>16.562901236024075</v>
      </c>
      <c r="L5151" s="3" t="e">
        <f t="shared" si="242"/>
        <v>#N/A</v>
      </c>
    </row>
    <row r="5152" spans="1:12" x14ac:dyDescent="0.25">
      <c r="A5152" s="43" t="s">
        <v>47</v>
      </c>
      <c r="B5152" s="43" t="s">
        <v>395</v>
      </c>
      <c r="C5152" s="43" t="s">
        <v>727</v>
      </c>
      <c r="D5152" s="43" t="s">
        <v>728</v>
      </c>
      <c r="E5152" s="43" t="s">
        <v>2553</v>
      </c>
      <c r="F5152" s="43" t="s">
        <v>4229</v>
      </c>
      <c r="G5152" s="43" t="s">
        <v>4654</v>
      </c>
      <c r="H5152" s="76">
        <v>520</v>
      </c>
      <c r="I5152" s="229">
        <v>0.1575</v>
      </c>
      <c r="J5152" s="73">
        <f t="shared" si="240"/>
        <v>3.1315852631645584E-3</v>
      </c>
      <c r="K5152" s="73">
        <f t="shared" si="241"/>
        <v>83.528424336845575</v>
      </c>
      <c r="L5152" s="3" t="e">
        <f t="shared" si="242"/>
        <v>#N/A</v>
      </c>
    </row>
    <row r="5153" spans="1:12" x14ac:dyDescent="0.25">
      <c r="A5153" s="43" t="s">
        <v>47</v>
      </c>
      <c r="B5153" s="43" t="s">
        <v>395</v>
      </c>
      <c r="C5153" s="43" t="s">
        <v>727</v>
      </c>
      <c r="D5153" s="43" t="s">
        <v>728</v>
      </c>
      <c r="E5153" s="43" t="s">
        <v>2553</v>
      </c>
      <c r="F5153" s="43" t="s">
        <v>4229</v>
      </c>
      <c r="G5153" s="43" t="s">
        <v>4654</v>
      </c>
      <c r="H5153" s="76">
        <v>24</v>
      </c>
      <c r="I5153" s="229">
        <v>0.13874999999999996</v>
      </c>
      <c r="J5153" s="73">
        <f t="shared" si="240"/>
        <v>2.7587774937402054E-3</v>
      </c>
      <c r="K5153" s="73">
        <f t="shared" si="241"/>
        <v>3.3962106598497641</v>
      </c>
      <c r="L5153" s="3" t="e">
        <f t="shared" si="242"/>
        <v>#N/A</v>
      </c>
    </row>
    <row r="5154" spans="1:12" x14ac:dyDescent="0.25">
      <c r="A5154" s="43" t="s">
        <v>47</v>
      </c>
      <c r="B5154" s="43" t="s">
        <v>395</v>
      </c>
      <c r="C5154" s="43" t="s">
        <v>727</v>
      </c>
      <c r="D5154" s="43" t="s">
        <v>728</v>
      </c>
      <c r="E5154" s="43" t="s">
        <v>2553</v>
      </c>
      <c r="F5154" s="43" t="s">
        <v>4229</v>
      </c>
      <c r="G5154" s="43" t="s">
        <v>4654</v>
      </c>
      <c r="H5154" s="76">
        <v>165</v>
      </c>
      <c r="I5154" s="229">
        <v>0.14496969696969697</v>
      </c>
      <c r="J5154" s="73">
        <f t="shared" si="240"/>
        <v>2.8824442326078397E-3</v>
      </c>
      <c r="K5154" s="73">
        <f t="shared" si="241"/>
        <v>24.395603298380294</v>
      </c>
      <c r="L5154" s="3" t="e">
        <f t="shared" si="242"/>
        <v>#N/A</v>
      </c>
    </row>
    <row r="5155" spans="1:12" x14ac:dyDescent="0.25">
      <c r="A5155" s="43" t="s">
        <v>47</v>
      </c>
      <c r="B5155" s="43" t="s">
        <v>395</v>
      </c>
      <c r="C5155" s="43" t="s">
        <v>727</v>
      </c>
      <c r="D5155" s="43" t="s">
        <v>728</v>
      </c>
      <c r="E5155" s="43" t="s">
        <v>2553</v>
      </c>
      <c r="F5155" s="43" t="s">
        <v>4229</v>
      </c>
      <c r="G5155" s="43" t="s">
        <v>4654</v>
      </c>
      <c r="H5155" s="76">
        <v>987</v>
      </c>
      <c r="I5155" s="229">
        <v>0.14500506585612968</v>
      </c>
      <c r="J5155" s="73">
        <f t="shared" si="240"/>
        <v>2.8831474750429333E-3</v>
      </c>
      <c r="K5155" s="73">
        <f t="shared" si="241"/>
        <v>145.96566655786737</v>
      </c>
      <c r="L5155" s="3" t="e">
        <f t="shared" si="242"/>
        <v>#N/A</v>
      </c>
    </row>
    <row r="5156" spans="1:12" x14ac:dyDescent="0.25">
      <c r="A5156" s="43" t="s">
        <v>47</v>
      </c>
      <c r="B5156" s="43" t="s">
        <v>395</v>
      </c>
      <c r="C5156" s="43" t="s">
        <v>727</v>
      </c>
      <c r="D5156" s="43" t="s">
        <v>728</v>
      </c>
      <c r="E5156" s="43" t="s">
        <v>2553</v>
      </c>
      <c r="F5156" s="43" t="s">
        <v>4229</v>
      </c>
      <c r="G5156" s="43" t="s">
        <v>4654</v>
      </c>
      <c r="H5156" s="76">
        <v>64</v>
      </c>
      <c r="I5156" s="229">
        <v>0.15125000000000011</v>
      </c>
      <c r="J5156" s="73">
        <f t="shared" si="240"/>
        <v>3.0073160066897762E-3</v>
      </c>
      <c r="K5156" s="73">
        <f t="shared" si="241"/>
        <v>9.8724682244281521</v>
      </c>
      <c r="L5156" s="3" t="e">
        <f t="shared" si="242"/>
        <v>#N/A</v>
      </c>
    </row>
    <row r="5157" spans="1:12" x14ac:dyDescent="0.25">
      <c r="A5157" s="43" t="s">
        <v>47</v>
      </c>
      <c r="B5157" s="43" t="s">
        <v>395</v>
      </c>
      <c r="C5157" s="43" t="s">
        <v>727</v>
      </c>
      <c r="D5157" s="43" t="s">
        <v>728</v>
      </c>
      <c r="E5157" s="43" t="s">
        <v>2553</v>
      </c>
      <c r="F5157" s="43" t="s">
        <v>4229</v>
      </c>
      <c r="G5157" s="43" t="s">
        <v>4654</v>
      </c>
      <c r="H5157" s="76">
        <v>1244</v>
      </c>
      <c r="I5157" s="229">
        <v>0.15130225080385851</v>
      </c>
      <c r="J5157" s="73">
        <f t="shared" si="240"/>
        <v>3.0083549136570875E-3</v>
      </c>
      <c r="K5157" s="73">
        <f t="shared" si="241"/>
        <v>191.96239351258939</v>
      </c>
      <c r="L5157" s="3" t="e">
        <f t="shared" si="242"/>
        <v>#N/A</v>
      </c>
    </row>
    <row r="5158" spans="1:12" x14ac:dyDescent="0.25">
      <c r="A5158" s="43" t="s">
        <v>47</v>
      </c>
      <c r="B5158" s="43" t="s">
        <v>395</v>
      </c>
      <c r="C5158" s="43" t="s">
        <v>727</v>
      </c>
      <c r="D5158" s="43" t="s">
        <v>728</v>
      </c>
      <c r="E5158" s="43" t="s">
        <v>2553</v>
      </c>
      <c r="F5158" s="43" t="s">
        <v>4229</v>
      </c>
      <c r="G5158" s="43" t="s">
        <v>4654</v>
      </c>
      <c r="H5158" s="76">
        <v>29</v>
      </c>
      <c r="I5158" s="229">
        <v>0.13896551724137934</v>
      </c>
      <c r="J5158" s="73">
        <f t="shared" si="240"/>
        <v>2.7630626405151992E-3</v>
      </c>
      <c r="K5158" s="73">
        <f t="shared" si="241"/>
        <v>4.1101288165749423</v>
      </c>
      <c r="L5158" s="3" t="e">
        <f t="shared" si="242"/>
        <v>#N/A</v>
      </c>
    </row>
    <row r="5159" spans="1:12" x14ac:dyDescent="0.25">
      <c r="A5159" s="43" t="s">
        <v>47</v>
      </c>
      <c r="B5159" s="43" t="s">
        <v>395</v>
      </c>
      <c r="C5159" s="43" t="s">
        <v>727</v>
      </c>
      <c r="D5159" s="43" t="s">
        <v>728</v>
      </c>
      <c r="E5159" s="43" t="s">
        <v>2553</v>
      </c>
      <c r="F5159" s="43" t="s">
        <v>4229</v>
      </c>
      <c r="G5159" s="43" t="s">
        <v>4654</v>
      </c>
      <c r="H5159" s="76">
        <v>15</v>
      </c>
      <c r="I5159" s="229">
        <v>0.1573333333333333</v>
      </c>
      <c r="J5159" s="73">
        <f t="shared" si="240"/>
        <v>3.1282714163252301E-3</v>
      </c>
      <c r="K5159" s="73">
        <f t="shared" si="241"/>
        <v>2.4069240712448781</v>
      </c>
      <c r="L5159" s="3" t="e">
        <f t="shared" si="242"/>
        <v>#N/A</v>
      </c>
    </row>
    <row r="5160" spans="1:12" x14ac:dyDescent="0.25">
      <c r="A5160" s="43" t="s">
        <v>47</v>
      </c>
      <c r="B5160" s="43" t="s">
        <v>395</v>
      </c>
      <c r="C5160" s="43" t="s">
        <v>727</v>
      </c>
      <c r="D5160" s="43" t="s">
        <v>728</v>
      </c>
      <c r="E5160" s="43" t="s">
        <v>2553</v>
      </c>
      <c r="F5160" s="43" t="s">
        <v>4229</v>
      </c>
      <c r="G5160" s="43" t="s">
        <v>4654</v>
      </c>
      <c r="H5160" s="76">
        <v>88</v>
      </c>
      <c r="I5160" s="229">
        <v>0.15125000000000002</v>
      </c>
      <c r="J5160" s="73">
        <f t="shared" si="240"/>
        <v>3.0073160066897749E-3</v>
      </c>
      <c r="K5160" s="73">
        <f t="shared" si="241"/>
        <v>13.574643808588702</v>
      </c>
      <c r="L5160" s="3" t="e">
        <f t="shared" si="242"/>
        <v>#N/A</v>
      </c>
    </row>
    <row r="5161" spans="1:12" x14ac:dyDescent="0.25">
      <c r="A5161" s="43" t="s">
        <v>47</v>
      </c>
      <c r="B5161" s="43" t="s">
        <v>395</v>
      </c>
      <c r="C5161" s="43" t="s">
        <v>727</v>
      </c>
      <c r="D5161" s="43" t="s">
        <v>728</v>
      </c>
      <c r="E5161" s="43" t="s">
        <v>2553</v>
      </c>
      <c r="F5161" s="43" t="s">
        <v>4229</v>
      </c>
      <c r="G5161" s="43" t="s">
        <v>4654</v>
      </c>
      <c r="H5161" s="76">
        <v>91</v>
      </c>
      <c r="I5161" s="229">
        <v>0.15131868131868129</v>
      </c>
      <c r="J5161" s="73">
        <f t="shared" si="240"/>
        <v>3.0086816029147711E-3</v>
      </c>
      <c r="K5161" s="73">
        <f t="shared" si="241"/>
        <v>14.04379002586524</v>
      </c>
      <c r="L5161" s="3" t="e">
        <f t="shared" si="242"/>
        <v>#N/A</v>
      </c>
    </row>
    <row r="5162" spans="1:12" x14ac:dyDescent="0.25">
      <c r="A5162" s="43" t="s">
        <v>47</v>
      </c>
      <c r="B5162" s="43" t="s">
        <v>395</v>
      </c>
      <c r="C5162" s="43" t="s">
        <v>727</v>
      </c>
      <c r="D5162" s="43" t="s">
        <v>728</v>
      </c>
      <c r="E5162" s="43" t="s">
        <v>2553</v>
      </c>
      <c r="F5162" s="43" t="s">
        <v>4229</v>
      </c>
      <c r="G5162" s="43" t="s">
        <v>4654</v>
      </c>
      <c r="H5162" s="76">
        <v>162</v>
      </c>
      <c r="I5162" s="229">
        <v>0.14500000000000005</v>
      </c>
      <c r="J5162" s="73">
        <f t="shared" si="240"/>
        <v>2.883046750214991E-3</v>
      </c>
      <c r="K5162" s="73">
        <f t="shared" si="241"/>
        <v>23.957053573534839</v>
      </c>
      <c r="L5162" s="3" t="e">
        <f t="shared" si="242"/>
        <v>#N/A</v>
      </c>
    </row>
    <row r="5163" spans="1:12" x14ac:dyDescent="0.25">
      <c r="A5163" s="43" t="s">
        <v>47</v>
      </c>
      <c r="B5163" s="43" t="s">
        <v>395</v>
      </c>
      <c r="C5163" s="43" t="s">
        <v>727</v>
      </c>
      <c r="D5163" s="43" t="s">
        <v>728</v>
      </c>
      <c r="E5163" s="43" t="s">
        <v>2553</v>
      </c>
      <c r="F5163" s="43" t="s">
        <v>4229</v>
      </c>
      <c r="G5163" s="43" t="s">
        <v>4654</v>
      </c>
      <c r="H5163" s="76">
        <v>176</v>
      </c>
      <c r="I5163" s="229">
        <v>0.14500000000000005</v>
      </c>
      <c r="J5163" s="73">
        <f t="shared" si="240"/>
        <v>2.883046750214991E-3</v>
      </c>
      <c r="K5163" s="73">
        <f t="shared" si="241"/>
        <v>26.027416228037847</v>
      </c>
      <c r="L5163" s="3" t="e">
        <f t="shared" si="242"/>
        <v>#N/A</v>
      </c>
    </row>
    <row r="5164" spans="1:12" x14ac:dyDescent="0.25">
      <c r="A5164" s="43" t="s">
        <v>47</v>
      </c>
      <c r="B5164" s="43" t="s">
        <v>395</v>
      </c>
      <c r="C5164" s="43" t="s">
        <v>727</v>
      </c>
      <c r="D5164" s="43" t="s">
        <v>728</v>
      </c>
      <c r="E5164" s="43" t="s">
        <v>2554</v>
      </c>
      <c r="F5164" s="43" t="s">
        <v>4230</v>
      </c>
      <c r="G5164" s="43" t="s">
        <v>4654</v>
      </c>
      <c r="H5164" s="76">
        <v>842</v>
      </c>
      <c r="I5164" s="229">
        <v>0.14499999999999963</v>
      </c>
      <c r="J5164" s="73">
        <f t="shared" si="240"/>
        <v>2.8830467502149828E-3</v>
      </c>
      <c r="K5164" s="73">
        <f t="shared" si="241"/>
        <v>124.51752536368069</v>
      </c>
      <c r="L5164" s="3" t="e">
        <f t="shared" si="242"/>
        <v>#N/A</v>
      </c>
    </row>
    <row r="5165" spans="1:12" x14ac:dyDescent="0.25">
      <c r="A5165" s="43" t="s">
        <v>47</v>
      </c>
      <c r="B5165" s="43" t="s">
        <v>395</v>
      </c>
      <c r="C5165" s="43" t="s">
        <v>727</v>
      </c>
      <c r="D5165" s="43" t="s">
        <v>728</v>
      </c>
      <c r="E5165" s="43" t="s">
        <v>2554</v>
      </c>
      <c r="F5165" s="43" t="s">
        <v>4230</v>
      </c>
      <c r="G5165" s="43" t="s">
        <v>4654</v>
      </c>
      <c r="H5165" s="76">
        <v>752</v>
      </c>
      <c r="I5165" s="229">
        <v>0.15130319148936136</v>
      </c>
      <c r="J5165" s="73">
        <f t="shared" si="240"/>
        <v>3.0083736173831697E-3</v>
      </c>
      <c r="K5165" s="73">
        <f t="shared" si="241"/>
        <v>116.0422969602719</v>
      </c>
      <c r="L5165" s="3" t="e">
        <f t="shared" si="242"/>
        <v>#N/A</v>
      </c>
    </row>
    <row r="5166" spans="1:12" x14ac:dyDescent="0.25">
      <c r="A5166" s="43" t="s">
        <v>47</v>
      </c>
      <c r="B5166" s="43" t="s">
        <v>395</v>
      </c>
      <c r="C5166" s="43" t="s">
        <v>727</v>
      </c>
      <c r="D5166" s="43" t="s">
        <v>728</v>
      </c>
      <c r="E5166" s="43" t="s">
        <v>2554</v>
      </c>
      <c r="F5166" s="43" t="s">
        <v>4230</v>
      </c>
      <c r="G5166" s="43" t="s">
        <v>4654</v>
      </c>
      <c r="H5166" s="76">
        <v>184</v>
      </c>
      <c r="I5166" s="229">
        <v>0.15750000000000011</v>
      </c>
      <c r="J5166" s="73">
        <f t="shared" si="240"/>
        <v>3.1315852631645606E-3</v>
      </c>
      <c r="K5166" s="73">
        <f t="shared" si="241"/>
        <v>29.556211688422302</v>
      </c>
      <c r="L5166" s="3" t="e">
        <f t="shared" si="242"/>
        <v>#N/A</v>
      </c>
    </row>
    <row r="5167" spans="1:12" x14ac:dyDescent="0.25">
      <c r="A5167" s="43" t="s">
        <v>47</v>
      </c>
      <c r="B5167" s="43" t="s">
        <v>395</v>
      </c>
      <c r="C5167" s="43" t="s">
        <v>727</v>
      </c>
      <c r="D5167" s="43" t="s">
        <v>728</v>
      </c>
      <c r="E5167" s="43" t="s">
        <v>2555</v>
      </c>
      <c r="F5167" s="43" t="s">
        <v>4231</v>
      </c>
      <c r="G5167" s="43" t="s">
        <v>4654</v>
      </c>
      <c r="H5167" s="76">
        <v>719</v>
      </c>
      <c r="I5167" s="229">
        <v>0.15749652294853964</v>
      </c>
      <c r="J5167" s="73">
        <f t="shared" si="240"/>
        <v>3.1315161286686057E-3</v>
      </c>
      <c r="K5167" s="73">
        <f t="shared" si="241"/>
        <v>115.49156009651273</v>
      </c>
      <c r="L5167" s="3" t="e">
        <f t="shared" si="242"/>
        <v>#N/A</v>
      </c>
    </row>
    <row r="5168" spans="1:12" x14ac:dyDescent="0.25">
      <c r="A5168" s="43" t="s">
        <v>47</v>
      </c>
      <c r="B5168" s="43" t="s">
        <v>395</v>
      </c>
      <c r="C5168" s="43" t="s">
        <v>727</v>
      </c>
      <c r="D5168" s="43" t="s">
        <v>728</v>
      </c>
      <c r="E5168" s="43" t="s">
        <v>2555</v>
      </c>
      <c r="F5168" s="43" t="s">
        <v>4231</v>
      </c>
      <c r="G5168" s="43" t="s">
        <v>4654</v>
      </c>
      <c r="H5168" s="76">
        <v>148</v>
      </c>
      <c r="I5168" s="229">
        <v>0.13878378378378378</v>
      </c>
      <c r="J5168" s="73">
        <f t="shared" si="240"/>
        <v>2.7594492194508808E-3</v>
      </c>
      <c r="K5168" s="73">
        <f t="shared" si="241"/>
        <v>20.94839848447873</v>
      </c>
      <c r="L5168" s="3" t="e">
        <f t="shared" si="242"/>
        <v>#N/A</v>
      </c>
    </row>
    <row r="5169" spans="1:12" x14ac:dyDescent="0.25">
      <c r="A5169" s="43" t="s">
        <v>47</v>
      </c>
      <c r="B5169" s="43" t="s">
        <v>395</v>
      </c>
      <c r="C5169" s="43" t="s">
        <v>727</v>
      </c>
      <c r="D5169" s="43" t="s">
        <v>728</v>
      </c>
      <c r="E5169" s="43" t="s">
        <v>2555</v>
      </c>
      <c r="F5169" s="43" t="s">
        <v>4231</v>
      </c>
      <c r="G5169" s="43" t="s">
        <v>4654</v>
      </c>
      <c r="H5169" s="76">
        <v>734</v>
      </c>
      <c r="I5169" s="229">
        <v>0.15129427792915531</v>
      </c>
      <c r="J5169" s="73">
        <f t="shared" si="240"/>
        <v>3.0081963883432741E-3</v>
      </c>
      <c r="K5169" s="73">
        <f t="shared" si="241"/>
        <v>113.25801614904395</v>
      </c>
      <c r="L5169" s="3" t="e">
        <f t="shared" si="242"/>
        <v>#N/A</v>
      </c>
    </row>
    <row r="5170" spans="1:12" x14ac:dyDescent="0.25">
      <c r="A5170" s="43" t="s">
        <v>47</v>
      </c>
      <c r="B5170" s="43" t="s">
        <v>395</v>
      </c>
      <c r="C5170" s="43" t="s">
        <v>727</v>
      </c>
      <c r="D5170" s="43" t="s">
        <v>728</v>
      </c>
      <c r="E5170" s="43" t="s">
        <v>2555</v>
      </c>
      <c r="F5170" s="43" t="s">
        <v>4231</v>
      </c>
      <c r="G5170" s="43" t="s">
        <v>4654</v>
      </c>
      <c r="H5170" s="76">
        <v>1181</v>
      </c>
      <c r="I5170" s="229">
        <v>0.15129551227773075</v>
      </c>
      <c r="J5170" s="73">
        <f t="shared" si="240"/>
        <v>3.0082209309960262E-3</v>
      </c>
      <c r="K5170" s="73">
        <f t="shared" si="241"/>
        <v>182.23270891950634</v>
      </c>
      <c r="L5170" s="3" t="e">
        <f t="shared" si="242"/>
        <v>#N/A</v>
      </c>
    </row>
    <row r="5171" spans="1:12" x14ac:dyDescent="0.25">
      <c r="A5171" s="43" t="s">
        <v>47</v>
      </c>
      <c r="B5171" s="43" t="s">
        <v>395</v>
      </c>
      <c r="C5171" s="43" t="s">
        <v>727</v>
      </c>
      <c r="D5171" s="43" t="s">
        <v>728</v>
      </c>
      <c r="E5171" s="43" t="s">
        <v>2555</v>
      </c>
      <c r="F5171" s="43" t="s">
        <v>4231</v>
      </c>
      <c r="G5171" s="43" t="s">
        <v>4654</v>
      </c>
      <c r="H5171" s="76">
        <v>709</v>
      </c>
      <c r="I5171" s="229">
        <v>0.15129760225669958</v>
      </c>
      <c r="J5171" s="73">
        <f t="shared" si="240"/>
        <v>3.0082624862172269E-3</v>
      </c>
      <c r="K5171" s="73">
        <f t="shared" si="241"/>
        <v>109.402858102728</v>
      </c>
      <c r="L5171" s="3" t="e">
        <f t="shared" si="242"/>
        <v>#N/A</v>
      </c>
    </row>
    <row r="5172" spans="1:12" x14ac:dyDescent="0.25">
      <c r="A5172" s="43" t="s">
        <v>47</v>
      </c>
      <c r="B5172" s="43" t="s">
        <v>395</v>
      </c>
      <c r="C5172" s="43" t="s">
        <v>727</v>
      </c>
      <c r="D5172" s="43" t="s">
        <v>728</v>
      </c>
      <c r="E5172" s="43" t="s">
        <v>2555</v>
      </c>
      <c r="F5172" s="43" t="s">
        <v>4231</v>
      </c>
      <c r="G5172" s="43" t="s">
        <v>4654</v>
      </c>
      <c r="H5172" s="76">
        <v>1104</v>
      </c>
      <c r="I5172" s="229">
        <v>0.15130434782608695</v>
      </c>
      <c r="J5172" s="73">
        <f t="shared" si="240"/>
        <v>3.0083966089199899E-3</v>
      </c>
      <c r="K5172" s="73">
        <f t="shared" si="241"/>
        <v>170.36126985624767</v>
      </c>
      <c r="L5172" s="3" t="e">
        <f t="shared" si="242"/>
        <v>#N/A</v>
      </c>
    </row>
    <row r="5173" spans="1:12" x14ac:dyDescent="0.25">
      <c r="A5173" s="43" t="s">
        <v>47</v>
      </c>
      <c r="B5173" s="43" t="s">
        <v>395</v>
      </c>
      <c r="C5173" s="43" t="s">
        <v>727</v>
      </c>
      <c r="D5173" s="43" t="s">
        <v>728</v>
      </c>
      <c r="E5173" s="43" t="s">
        <v>2555</v>
      </c>
      <c r="F5173" s="43" t="s">
        <v>4231</v>
      </c>
      <c r="G5173" s="43" t="s">
        <v>4654</v>
      </c>
      <c r="H5173" s="76">
        <v>122</v>
      </c>
      <c r="I5173" s="229">
        <v>0.13877049180327869</v>
      </c>
      <c r="J5173" s="73">
        <f t="shared" si="240"/>
        <v>2.7591849339253694E-3</v>
      </c>
      <c r="K5173" s="73">
        <f t="shared" si="241"/>
        <v>17.266620561938897</v>
      </c>
      <c r="L5173" s="3" t="e">
        <f t="shared" si="242"/>
        <v>#N/A</v>
      </c>
    </row>
    <row r="5174" spans="1:12" x14ac:dyDescent="0.25">
      <c r="A5174" s="43" t="s">
        <v>47</v>
      </c>
      <c r="B5174" s="43" t="s">
        <v>395</v>
      </c>
      <c r="C5174" s="43" t="s">
        <v>727</v>
      </c>
      <c r="D5174" s="43" t="s">
        <v>728</v>
      </c>
      <c r="E5174" s="43" t="s">
        <v>2555</v>
      </c>
      <c r="F5174" s="43" t="s">
        <v>4231</v>
      </c>
      <c r="G5174" s="43" t="s">
        <v>4654</v>
      </c>
      <c r="H5174" s="76">
        <v>232</v>
      </c>
      <c r="I5174" s="229">
        <v>0.1575</v>
      </c>
      <c r="J5174" s="73">
        <f t="shared" si="240"/>
        <v>3.1315852631645584E-3</v>
      </c>
      <c r="K5174" s="73">
        <f t="shared" si="241"/>
        <v>37.26652778105418</v>
      </c>
      <c r="L5174" s="3" t="e">
        <f t="shared" si="242"/>
        <v>#N/A</v>
      </c>
    </row>
    <row r="5175" spans="1:12" x14ac:dyDescent="0.25">
      <c r="A5175" s="43" t="s">
        <v>47</v>
      </c>
      <c r="B5175" s="43" t="s">
        <v>395</v>
      </c>
      <c r="C5175" s="43" t="s">
        <v>727</v>
      </c>
      <c r="D5175" s="43" t="s">
        <v>728</v>
      </c>
      <c r="E5175" s="43" t="s">
        <v>2555</v>
      </c>
      <c r="F5175" s="43" t="s">
        <v>4231</v>
      </c>
      <c r="G5175" s="43" t="s">
        <v>4654</v>
      </c>
      <c r="H5175" s="76">
        <v>242</v>
      </c>
      <c r="I5175" s="229">
        <v>0.15752066115702479</v>
      </c>
      <c r="J5175" s="73">
        <f t="shared" si="240"/>
        <v>3.1319960706239791E-3</v>
      </c>
      <c r="K5175" s="73">
        <f t="shared" si="241"/>
        <v>38.877943049091002</v>
      </c>
      <c r="L5175" s="3" t="e">
        <f t="shared" si="242"/>
        <v>#N/A</v>
      </c>
    </row>
    <row r="5176" spans="1:12" x14ac:dyDescent="0.25">
      <c r="A5176" s="43" t="s">
        <v>47</v>
      </c>
      <c r="B5176" s="43" t="s">
        <v>395</v>
      </c>
      <c r="C5176" s="43" t="s">
        <v>727</v>
      </c>
      <c r="D5176" s="43" t="s">
        <v>728</v>
      </c>
      <c r="E5176" s="43" t="s">
        <v>2555</v>
      </c>
      <c r="F5176" s="43" t="s">
        <v>4231</v>
      </c>
      <c r="G5176" s="43" t="s">
        <v>4654</v>
      </c>
      <c r="H5176" s="76">
        <v>169</v>
      </c>
      <c r="I5176" s="229">
        <v>0.13881656804733727</v>
      </c>
      <c r="J5176" s="73">
        <f t="shared" si="240"/>
        <v>2.7601010716198191E-3</v>
      </c>
      <c r="K5176" s="73">
        <f t="shared" si="241"/>
        <v>23.926457081103749</v>
      </c>
      <c r="L5176" s="3" t="e">
        <f t="shared" si="242"/>
        <v>#N/A</v>
      </c>
    </row>
    <row r="5177" spans="1:12" x14ac:dyDescent="0.25">
      <c r="A5177" s="43" t="s">
        <v>47</v>
      </c>
      <c r="B5177" s="43" t="s">
        <v>395</v>
      </c>
      <c r="C5177" s="43" t="s">
        <v>727</v>
      </c>
      <c r="D5177" s="43" t="s">
        <v>728</v>
      </c>
      <c r="E5177" s="43" t="s">
        <v>2555</v>
      </c>
      <c r="F5177" s="43" t="s">
        <v>4231</v>
      </c>
      <c r="G5177" s="43" t="s">
        <v>4654</v>
      </c>
      <c r="H5177" s="76">
        <v>143</v>
      </c>
      <c r="I5177" s="229">
        <v>0.13881118881118881</v>
      </c>
      <c r="J5177" s="73">
        <f t="shared" si="240"/>
        <v>2.7599941158315679E-3</v>
      </c>
      <c r="K5177" s="73">
        <f t="shared" si="241"/>
        <v>20.244679158563912</v>
      </c>
      <c r="L5177" s="3" t="e">
        <f t="shared" si="242"/>
        <v>#N/A</v>
      </c>
    </row>
    <row r="5178" spans="1:12" x14ac:dyDescent="0.25">
      <c r="A5178" s="43" t="s">
        <v>47</v>
      </c>
      <c r="B5178" s="43" t="s">
        <v>395</v>
      </c>
      <c r="C5178" s="43" t="s">
        <v>727</v>
      </c>
      <c r="D5178" s="43" t="s">
        <v>728</v>
      </c>
      <c r="E5178" s="43" t="s">
        <v>2555</v>
      </c>
      <c r="F5178" s="43" t="s">
        <v>4231</v>
      </c>
      <c r="G5178" s="43" t="s">
        <v>4654</v>
      </c>
      <c r="H5178" s="76">
        <v>171</v>
      </c>
      <c r="I5178" s="229">
        <v>0.15748538011695906</v>
      </c>
      <c r="J5178" s="73">
        <f t="shared" si="240"/>
        <v>3.1312945748453191E-3</v>
      </c>
      <c r="K5178" s="73">
        <f t="shared" si="241"/>
        <v>27.465451372298549</v>
      </c>
      <c r="L5178" s="3" t="e">
        <f t="shared" si="242"/>
        <v>#N/A</v>
      </c>
    </row>
    <row r="5179" spans="1:12" x14ac:dyDescent="0.25">
      <c r="A5179" s="43" t="s">
        <v>47</v>
      </c>
      <c r="B5179" s="43" t="s">
        <v>395</v>
      </c>
      <c r="C5179" s="43" t="s">
        <v>727</v>
      </c>
      <c r="D5179" s="43" t="s">
        <v>728</v>
      </c>
      <c r="E5179" s="43" t="s">
        <v>2555</v>
      </c>
      <c r="F5179" s="43" t="s">
        <v>4231</v>
      </c>
      <c r="G5179" s="43" t="s">
        <v>4654</v>
      </c>
      <c r="H5179" s="76">
        <v>467</v>
      </c>
      <c r="I5179" s="229">
        <v>0.14501070663811563</v>
      </c>
      <c r="J5179" s="73">
        <f t="shared" si="240"/>
        <v>2.8832596311682661E-3</v>
      </c>
      <c r="K5179" s="73">
        <f t="shared" si="241"/>
        <v>69.066482247755573</v>
      </c>
      <c r="L5179" s="3" t="e">
        <f t="shared" si="242"/>
        <v>#N/A</v>
      </c>
    </row>
    <row r="5180" spans="1:12" x14ac:dyDescent="0.25">
      <c r="A5180" s="43" t="s">
        <v>47</v>
      </c>
      <c r="B5180" s="43" t="s">
        <v>395</v>
      </c>
      <c r="C5180" s="43" t="s">
        <v>727</v>
      </c>
      <c r="D5180" s="43" t="s">
        <v>728</v>
      </c>
      <c r="E5180" s="43" t="s">
        <v>2555</v>
      </c>
      <c r="F5180" s="43" t="s">
        <v>4231</v>
      </c>
      <c r="G5180" s="43" t="s">
        <v>4654</v>
      </c>
      <c r="H5180" s="76">
        <v>824</v>
      </c>
      <c r="I5180" s="229">
        <v>0.14500000000000002</v>
      </c>
      <c r="J5180" s="73">
        <f t="shared" si="240"/>
        <v>2.8830467502149906E-3</v>
      </c>
      <c r="K5180" s="73">
        <f t="shared" si="241"/>
        <v>121.85563052217718</v>
      </c>
      <c r="L5180" s="3" t="e">
        <f t="shared" si="242"/>
        <v>#N/A</v>
      </c>
    </row>
    <row r="5181" spans="1:12" x14ac:dyDescent="0.25">
      <c r="A5181" s="43" t="s">
        <v>47</v>
      </c>
      <c r="B5181" s="43" t="s">
        <v>395</v>
      </c>
      <c r="C5181" s="43" t="s">
        <v>727</v>
      </c>
      <c r="D5181" s="43" t="s">
        <v>728</v>
      </c>
      <c r="E5181" s="43" t="s">
        <v>2555</v>
      </c>
      <c r="F5181" s="43" t="s">
        <v>4231</v>
      </c>
      <c r="G5181" s="43" t="s">
        <v>4654</v>
      </c>
      <c r="H5181" s="76">
        <v>1105</v>
      </c>
      <c r="I5181" s="229">
        <v>0.14500452488687784</v>
      </c>
      <c r="J5181" s="73">
        <f t="shared" si="240"/>
        <v>2.883136718907461E-3</v>
      </c>
      <c r="K5181" s="73">
        <f t="shared" si="241"/>
        <v>163.41586607439277</v>
      </c>
      <c r="L5181" s="3" t="e">
        <f t="shared" si="242"/>
        <v>#N/A</v>
      </c>
    </row>
    <row r="5182" spans="1:12" x14ac:dyDescent="0.25">
      <c r="A5182" s="43" t="s">
        <v>47</v>
      </c>
      <c r="B5182" s="43" t="s">
        <v>395</v>
      </c>
      <c r="C5182" s="43" t="s">
        <v>727</v>
      </c>
      <c r="D5182" s="43" t="s">
        <v>728</v>
      </c>
      <c r="E5182" s="43" t="s">
        <v>2555</v>
      </c>
      <c r="F5182" s="43" t="s">
        <v>4231</v>
      </c>
      <c r="G5182" s="43" t="s">
        <v>4654</v>
      </c>
      <c r="H5182" s="76">
        <v>1028</v>
      </c>
      <c r="I5182" s="229">
        <v>0.14499999999999999</v>
      </c>
      <c r="J5182" s="73">
        <f t="shared" si="240"/>
        <v>2.8830467502149902E-3</v>
      </c>
      <c r="K5182" s="73">
        <f t="shared" si="241"/>
        <v>152.02377205922102</v>
      </c>
      <c r="L5182" s="3" t="e">
        <f t="shared" si="242"/>
        <v>#N/A</v>
      </c>
    </row>
    <row r="5183" spans="1:12" x14ac:dyDescent="0.25">
      <c r="A5183" s="43" t="s">
        <v>47</v>
      </c>
      <c r="B5183" s="43" t="s">
        <v>395</v>
      </c>
      <c r="C5183" s="43" t="s">
        <v>809</v>
      </c>
      <c r="D5183" s="43" t="s">
        <v>55</v>
      </c>
      <c r="E5183" s="43" t="s">
        <v>2556</v>
      </c>
      <c r="F5183" s="43" t="s">
        <v>395</v>
      </c>
      <c r="G5183" s="43" t="s">
        <v>4654</v>
      </c>
      <c r="H5183" s="76">
        <v>787</v>
      </c>
      <c r="I5183" s="229">
        <v>6.4104193138500645E-2</v>
      </c>
      <c r="J5183" s="73">
        <f t="shared" si="240"/>
        <v>1.2745888669179887E-3</v>
      </c>
      <c r="K5183" s="73">
        <f t="shared" si="241"/>
        <v>51.453101438264468</v>
      </c>
      <c r="L5183" s="3" t="e">
        <f t="shared" si="242"/>
        <v>#N/A</v>
      </c>
    </row>
    <row r="5184" spans="1:12" x14ac:dyDescent="0.25">
      <c r="A5184" s="43" t="s">
        <v>47</v>
      </c>
      <c r="B5184" s="43" t="s">
        <v>395</v>
      </c>
      <c r="C5184" s="43" t="s">
        <v>809</v>
      </c>
      <c r="D5184" s="43" t="s">
        <v>55</v>
      </c>
      <c r="E5184" s="43" t="s">
        <v>2556</v>
      </c>
      <c r="F5184" s="43" t="s">
        <v>395</v>
      </c>
      <c r="G5184" s="43" t="s">
        <v>4654</v>
      </c>
      <c r="H5184" s="76">
        <v>1089</v>
      </c>
      <c r="I5184" s="229">
        <v>6.6703397612488516E-2</v>
      </c>
      <c r="J5184" s="73">
        <f t="shared" si="240"/>
        <v>1.3262690601033335E-3</v>
      </c>
      <c r="K5184" s="73">
        <f t="shared" si="241"/>
        <v>74.084307006452519</v>
      </c>
      <c r="L5184" s="3" t="e">
        <f t="shared" si="242"/>
        <v>#N/A</v>
      </c>
    </row>
    <row r="5185" spans="1:12" x14ac:dyDescent="0.25">
      <c r="A5185" s="43" t="s">
        <v>47</v>
      </c>
      <c r="B5185" s="43" t="s">
        <v>395</v>
      </c>
      <c r="C5185" s="43" t="s">
        <v>809</v>
      </c>
      <c r="D5185" s="43" t="s">
        <v>55</v>
      </c>
      <c r="E5185" s="43" t="s">
        <v>2556</v>
      </c>
      <c r="F5185" s="43" t="s">
        <v>395</v>
      </c>
      <c r="G5185" s="43" t="s">
        <v>4654</v>
      </c>
      <c r="H5185" s="76">
        <v>220</v>
      </c>
      <c r="I5185" s="229">
        <v>6.1499999999999999E-2</v>
      </c>
      <c r="J5185" s="73">
        <f t="shared" si="240"/>
        <v>1.2228094837118751E-3</v>
      </c>
      <c r="K5185" s="73">
        <f t="shared" si="241"/>
        <v>13.799018086416615</v>
      </c>
      <c r="L5185" s="3" t="e">
        <f t="shared" si="242"/>
        <v>#N/A</v>
      </c>
    </row>
    <row r="5186" spans="1:12" x14ac:dyDescent="0.25">
      <c r="A5186" s="43" t="s">
        <v>47</v>
      </c>
      <c r="B5186" s="43" t="s">
        <v>395</v>
      </c>
      <c r="C5186" s="43" t="s">
        <v>809</v>
      </c>
      <c r="D5186" s="43" t="s">
        <v>55</v>
      </c>
      <c r="E5186" s="43" t="s">
        <v>2556</v>
      </c>
      <c r="F5186" s="43" t="s">
        <v>395</v>
      </c>
      <c r="G5186" s="43" t="s">
        <v>4654</v>
      </c>
      <c r="H5186" s="76">
        <v>113</v>
      </c>
      <c r="I5186" s="229">
        <v>6.1504424778761065E-2</v>
      </c>
      <c r="J5186" s="73">
        <f t="shared" si="240"/>
        <v>1.2228974619465476E-3</v>
      </c>
      <c r="K5186" s="73">
        <f t="shared" si="241"/>
        <v>7.08818741319996</v>
      </c>
      <c r="L5186" s="3" t="e">
        <f t="shared" si="242"/>
        <v>#N/A</v>
      </c>
    </row>
    <row r="5187" spans="1:12" x14ac:dyDescent="0.25">
      <c r="A5187" s="43" t="s">
        <v>47</v>
      </c>
      <c r="B5187" s="43" t="s">
        <v>395</v>
      </c>
      <c r="C5187" s="43" t="s">
        <v>809</v>
      </c>
      <c r="D5187" s="43" t="s">
        <v>55</v>
      </c>
      <c r="E5187" s="43" t="s">
        <v>2556</v>
      </c>
      <c r="F5187" s="43" t="s">
        <v>395</v>
      </c>
      <c r="G5187" s="43" t="s">
        <v>4654</v>
      </c>
      <c r="H5187" s="76">
        <v>601</v>
      </c>
      <c r="I5187" s="229">
        <v>7.7321131447587357E-2</v>
      </c>
      <c r="J5187" s="73">
        <f t="shared" si="240"/>
        <v>1.5373823223649159E-3</v>
      </c>
      <c r="K5187" s="73">
        <f t="shared" si="241"/>
        <v>47.393966775741319</v>
      </c>
      <c r="L5187" s="3" t="e">
        <f t="shared" si="242"/>
        <v>#N/A</v>
      </c>
    </row>
    <row r="5188" spans="1:12" x14ac:dyDescent="0.25">
      <c r="A5188" s="43" t="s">
        <v>47</v>
      </c>
      <c r="B5188" s="43" t="s">
        <v>395</v>
      </c>
      <c r="C5188" s="43" t="s">
        <v>809</v>
      </c>
      <c r="D5188" s="43" t="s">
        <v>55</v>
      </c>
      <c r="E5188" s="43" t="s">
        <v>2556</v>
      </c>
      <c r="F5188" s="43" t="s">
        <v>395</v>
      </c>
      <c r="G5188" s="43" t="s">
        <v>4654</v>
      </c>
      <c r="H5188" s="76">
        <v>516</v>
      </c>
      <c r="I5188" s="229">
        <v>6.4515503875968994E-2</v>
      </c>
      <c r="J5188" s="73">
        <f t="shared" si="240"/>
        <v>1.2827669916420346E-3</v>
      </c>
      <c r="K5188" s="73">
        <f t="shared" si="241"/>
        <v>33.951907767687288</v>
      </c>
      <c r="L5188" s="3" t="e">
        <f t="shared" si="242"/>
        <v>#N/A</v>
      </c>
    </row>
    <row r="5189" spans="1:12" x14ac:dyDescent="0.25">
      <c r="A5189" s="43" t="s">
        <v>47</v>
      </c>
      <c r="B5189" s="43" t="s">
        <v>395</v>
      </c>
      <c r="C5189" s="43" t="s">
        <v>809</v>
      </c>
      <c r="D5189" s="43" t="s">
        <v>55</v>
      </c>
      <c r="E5189" s="43" t="s">
        <v>2556</v>
      </c>
      <c r="F5189" s="43" t="s">
        <v>395</v>
      </c>
      <c r="G5189" s="43" t="s">
        <v>4654</v>
      </c>
      <c r="H5189" s="76">
        <v>1354</v>
      </c>
      <c r="I5189" s="229">
        <v>7.0369276218611526E-2</v>
      </c>
      <c r="J5189" s="73">
        <f t="shared" si="240"/>
        <v>1.3991580214968893E-3</v>
      </c>
      <c r="K5189" s="73">
        <f t="shared" si="241"/>
        <v>97.174459961106791</v>
      </c>
      <c r="L5189" s="3" t="e">
        <f t="shared" si="242"/>
        <v>#N/A</v>
      </c>
    </row>
    <row r="5190" spans="1:12" x14ac:dyDescent="0.25">
      <c r="A5190" s="43" t="s">
        <v>47</v>
      </c>
      <c r="B5190" s="43" t="s">
        <v>395</v>
      </c>
      <c r="C5190" s="43" t="s">
        <v>809</v>
      </c>
      <c r="D5190" s="43" t="s">
        <v>55</v>
      </c>
      <c r="E5190" s="43" t="s">
        <v>2556</v>
      </c>
      <c r="F5190" s="43" t="s">
        <v>395</v>
      </c>
      <c r="G5190" s="43" t="s">
        <v>4654</v>
      </c>
      <c r="H5190" s="76">
        <v>2151</v>
      </c>
      <c r="I5190" s="229">
        <v>6.410041841004184E-2</v>
      </c>
      <c r="J5190" s="73">
        <f t="shared" si="240"/>
        <v>1.2745138136861535E-3</v>
      </c>
      <c r="K5190" s="73">
        <f t="shared" si="241"/>
        <v>140.6214792132389</v>
      </c>
      <c r="L5190" s="3" t="e">
        <f t="shared" si="242"/>
        <v>#N/A</v>
      </c>
    </row>
    <row r="5191" spans="1:12" x14ac:dyDescent="0.25">
      <c r="A5191" s="43" t="s">
        <v>47</v>
      </c>
      <c r="B5191" s="43" t="s">
        <v>395</v>
      </c>
      <c r="C5191" s="43" t="s">
        <v>809</v>
      </c>
      <c r="D5191" s="43" t="s">
        <v>55</v>
      </c>
      <c r="E5191" s="43" t="s">
        <v>2556</v>
      </c>
      <c r="F5191" s="43" t="s">
        <v>395</v>
      </c>
      <c r="G5191" s="43" t="s">
        <v>4654</v>
      </c>
      <c r="H5191" s="76">
        <v>2272</v>
      </c>
      <c r="I5191" s="229">
        <v>6.4102112676056339E-2</v>
      </c>
      <c r="J5191" s="73">
        <f t="shared" ref="J5191:J5254" si="243">I5191*$J$5</f>
        <v>1.2745475009146162E-3</v>
      </c>
      <c r="K5191" s="73">
        <f t="shared" ref="K5191:K5254" si="244">(I5191+J5191)*H5191</f>
        <v>148.535771922078</v>
      </c>
      <c r="L5191" s="3" t="e">
        <f t="shared" ref="L5191:L5254" si="245">MATCH(C5191,$C$7237:$C$7264,0)</f>
        <v>#N/A</v>
      </c>
    </row>
    <row r="5192" spans="1:12" x14ac:dyDescent="0.25">
      <c r="A5192" s="43" t="s">
        <v>47</v>
      </c>
      <c r="B5192" s="43" t="s">
        <v>395</v>
      </c>
      <c r="C5192" s="43" t="s">
        <v>809</v>
      </c>
      <c r="D5192" s="43" t="s">
        <v>55</v>
      </c>
      <c r="E5192" s="43" t="s">
        <v>2556</v>
      </c>
      <c r="F5192" s="43" t="s">
        <v>395</v>
      </c>
      <c r="G5192" s="43" t="s">
        <v>4654</v>
      </c>
      <c r="H5192" s="76">
        <v>832</v>
      </c>
      <c r="I5192" s="229">
        <v>6.4098557692307684E-2</v>
      </c>
      <c r="J5192" s="73">
        <f t="shared" si="243"/>
        <v>1.2744768168846603E-3</v>
      </c>
      <c r="K5192" s="73">
        <f t="shared" si="244"/>
        <v>54.390364711648026</v>
      </c>
      <c r="L5192" s="3" t="e">
        <f t="shared" si="245"/>
        <v>#N/A</v>
      </c>
    </row>
    <row r="5193" spans="1:12" x14ac:dyDescent="0.25">
      <c r="A5193" s="43" t="s">
        <v>47</v>
      </c>
      <c r="B5193" s="43" t="s">
        <v>395</v>
      </c>
      <c r="C5193" s="43" t="s">
        <v>809</v>
      </c>
      <c r="D5193" s="43" t="s">
        <v>55</v>
      </c>
      <c r="E5193" s="43" t="s">
        <v>2556</v>
      </c>
      <c r="F5193" s="43" t="s">
        <v>395</v>
      </c>
      <c r="G5193" s="43" t="s">
        <v>4654</v>
      </c>
      <c r="H5193" s="76">
        <v>223</v>
      </c>
      <c r="I5193" s="229">
        <v>6.1614349775784755E-2</v>
      </c>
      <c r="J5193" s="73">
        <f t="shared" si="243"/>
        <v>1.2250831095702479E-3</v>
      </c>
      <c r="K5193" s="73">
        <f t="shared" si="244"/>
        <v>14.013193533434164</v>
      </c>
      <c r="L5193" s="3" t="e">
        <f t="shared" si="245"/>
        <v>#N/A</v>
      </c>
    </row>
    <row r="5194" spans="1:12" x14ac:dyDescent="0.25">
      <c r="A5194" s="43" t="s">
        <v>47</v>
      </c>
      <c r="B5194" s="43" t="s">
        <v>395</v>
      </c>
      <c r="C5194" s="43" t="s">
        <v>809</v>
      </c>
      <c r="D5194" s="43" t="s">
        <v>55</v>
      </c>
      <c r="E5194" s="43" t="s">
        <v>2556</v>
      </c>
      <c r="F5194" s="43" t="s">
        <v>395</v>
      </c>
      <c r="G5194" s="43" t="s">
        <v>4654</v>
      </c>
      <c r="H5194" s="76">
        <v>1184</v>
      </c>
      <c r="I5194" s="229">
        <v>6.669763513513513E-2</v>
      </c>
      <c r="J5194" s="73">
        <f t="shared" si="243"/>
        <v>1.3261544842991483E-3</v>
      </c>
      <c r="K5194" s="73">
        <f t="shared" si="244"/>
        <v>80.540166909410189</v>
      </c>
      <c r="L5194" s="3" t="e">
        <f t="shared" si="245"/>
        <v>#N/A</v>
      </c>
    </row>
    <row r="5195" spans="1:12" x14ac:dyDescent="0.25">
      <c r="A5195" s="43" t="s">
        <v>47</v>
      </c>
      <c r="B5195" s="43" t="s">
        <v>395</v>
      </c>
      <c r="C5195" s="43" t="s">
        <v>804</v>
      </c>
      <c r="D5195" s="43" t="s">
        <v>55</v>
      </c>
      <c r="E5195" s="43" t="s">
        <v>2557</v>
      </c>
      <c r="F5195" s="43" t="s">
        <v>395</v>
      </c>
      <c r="G5195" s="43" t="s">
        <v>4654</v>
      </c>
      <c r="H5195" s="76">
        <v>459</v>
      </c>
      <c r="I5195" s="229">
        <v>0.11980392156862746</v>
      </c>
      <c r="J5195" s="73">
        <f t="shared" si="243"/>
        <v>2.3820710809754689E-3</v>
      </c>
      <c r="K5195" s="73">
        <f t="shared" si="244"/>
        <v>56.083370626167742</v>
      </c>
      <c r="L5195" s="3" t="e">
        <f t="shared" si="245"/>
        <v>#N/A</v>
      </c>
    </row>
    <row r="5196" spans="1:12" x14ac:dyDescent="0.25">
      <c r="A5196" s="43" t="s">
        <v>47</v>
      </c>
      <c r="B5196" s="43" t="s">
        <v>395</v>
      </c>
      <c r="C5196" s="43" t="s">
        <v>804</v>
      </c>
      <c r="D5196" s="43" t="s">
        <v>55</v>
      </c>
      <c r="E5196" s="43" t="s">
        <v>2557</v>
      </c>
      <c r="F5196" s="43" t="s">
        <v>395</v>
      </c>
      <c r="G5196" s="43" t="s">
        <v>4654</v>
      </c>
      <c r="H5196" s="76">
        <v>2283</v>
      </c>
      <c r="I5196" s="229">
        <v>0.13120017520805957</v>
      </c>
      <c r="J5196" s="73">
        <f t="shared" si="243"/>
        <v>2.6086637155947135E-3</v>
      </c>
      <c r="K5196" s="73">
        <f t="shared" si="244"/>
        <v>305.48557926270274</v>
      </c>
      <c r="L5196" s="3" t="e">
        <f t="shared" si="245"/>
        <v>#N/A</v>
      </c>
    </row>
    <row r="5197" spans="1:12" x14ac:dyDescent="0.25">
      <c r="A5197" s="43" t="s">
        <v>47</v>
      </c>
      <c r="B5197" s="43" t="s">
        <v>395</v>
      </c>
      <c r="C5197" s="43" t="s">
        <v>804</v>
      </c>
      <c r="D5197" s="43" t="s">
        <v>55</v>
      </c>
      <c r="E5197" s="43" t="s">
        <v>2557</v>
      </c>
      <c r="F5197" s="43" t="s">
        <v>395</v>
      </c>
      <c r="G5197" s="43" t="s">
        <v>4654</v>
      </c>
      <c r="H5197" s="76">
        <v>342</v>
      </c>
      <c r="I5197" s="229">
        <v>0.1197953216374269</v>
      </c>
      <c r="J5197" s="73">
        <f t="shared" si="243"/>
        <v>2.3819000878465041E-3</v>
      </c>
      <c r="K5197" s="73">
        <f t="shared" si="244"/>
        <v>41.7846098300435</v>
      </c>
      <c r="L5197" s="3" t="e">
        <f t="shared" si="245"/>
        <v>#N/A</v>
      </c>
    </row>
    <row r="5198" spans="1:12" x14ac:dyDescent="0.25">
      <c r="A5198" s="43" t="s">
        <v>47</v>
      </c>
      <c r="B5198" s="43" t="s">
        <v>395</v>
      </c>
      <c r="C5198" s="43" t="s">
        <v>804</v>
      </c>
      <c r="D5198" s="43" t="s">
        <v>55</v>
      </c>
      <c r="E5198" s="43" t="s">
        <v>2557</v>
      </c>
      <c r="F5198" s="43" t="s">
        <v>395</v>
      </c>
      <c r="G5198" s="43" t="s">
        <v>4654</v>
      </c>
      <c r="H5198" s="76">
        <v>1904</v>
      </c>
      <c r="I5198" s="229">
        <v>0.12549894957983193</v>
      </c>
      <c r="J5198" s="73">
        <f t="shared" si="243"/>
        <v>2.4953057844243403E-3</v>
      </c>
      <c r="K5198" s="73">
        <f t="shared" si="244"/>
        <v>243.70106221354393</v>
      </c>
      <c r="L5198" s="3" t="e">
        <f t="shared" si="245"/>
        <v>#N/A</v>
      </c>
    </row>
    <row r="5199" spans="1:12" x14ac:dyDescent="0.25">
      <c r="A5199" s="43" t="s">
        <v>47</v>
      </c>
      <c r="B5199" s="43" t="s">
        <v>395</v>
      </c>
      <c r="C5199" s="43" t="s">
        <v>804</v>
      </c>
      <c r="D5199" s="43" t="s">
        <v>55</v>
      </c>
      <c r="E5199" s="43" t="s">
        <v>2557</v>
      </c>
      <c r="F5199" s="43" t="s">
        <v>395</v>
      </c>
      <c r="G5199" s="43" t="s">
        <v>4654</v>
      </c>
      <c r="H5199" s="76">
        <v>1742</v>
      </c>
      <c r="I5199" s="229">
        <v>0.12549942594718713</v>
      </c>
      <c r="J5199" s="73">
        <f t="shared" si="243"/>
        <v>2.4953152560750667E-3</v>
      </c>
      <c r="K5199" s="73">
        <f t="shared" si="244"/>
        <v>222.96683917608277</v>
      </c>
      <c r="L5199" s="3" t="e">
        <f t="shared" si="245"/>
        <v>#N/A</v>
      </c>
    </row>
    <row r="5200" spans="1:12" x14ac:dyDescent="0.25">
      <c r="A5200" s="43" t="s">
        <v>47</v>
      </c>
      <c r="B5200" s="43" t="s">
        <v>395</v>
      </c>
      <c r="C5200" s="43" t="s">
        <v>804</v>
      </c>
      <c r="D5200" s="43" t="s">
        <v>55</v>
      </c>
      <c r="E5200" s="43" t="s">
        <v>2557</v>
      </c>
      <c r="F5200" s="43" t="s">
        <v>395</v>
      </c>
      <c r="G5200" s="43" t="s">
        <v>4654</v>
      </c>
      <c r="H5200" s="76">
        <v>4573</v>
      </c>
      <c r="I5200" s="229">
        <v>0.12549967198775419</v>
      </c>
      <c r="J5200" s="73">
        <f t="shared" si="243"/>
        <v>2.4953201481195996E-3</v>
      </c>
      <c r="K5200" s="73">
        <f t="shared" si="244"/>
        <v>585.32109903735079</v>
      </c>
      <c r="L5200" s="3" t="e">
        <f t="shared" si="245"/>
        <v>#N/A</v>
      </c>
    </row>
    <row r="5201" spans="1:12" x14ac:dyDescent="0.25">
      <c r="A5201" s="43" t="s">
        <v>47</v>
      </c>
      <c r="B5201" s="43" t="s">
        <v>395</v>
      </c>
      <c r="C5201" s="43" t="s">
        <v>804</v>
      </c>
      <c r="D5201" s="43" t="s">
        <v>55</v>
      </c>
      <c r="E5201" s="43" t="s">
        <v>2557</v>
      </c>
      <c r="F5201" s="43" t="s">
        <v>395</v>
      </c>
      <c r="G5201" s="43" t="s">
        <v>4654</v>
      </c>
      <c r="H5201" s="76">
        <v>4021</v>
      </c>
      <c r="I5201" s="229">
        <v>0.12550111912459586</v>
      </c>
      <c r="J5201" s="73">
        <f t="shared" si="243"/>
        <v>2.4953489216586926E-3</v>
      </c>
      <c r="K5201" s="73">
        <f t="shared" si="244"/>
        <v>514.67379801398954</v>
      </c>
      <c r="L5201" s="3" t="e">
        <f t="shared" si="245"/>
        <v>#N/A</v>
      </c>
    </row>
    <row r="5202" spans="1:12" x14ac:dyDescent="0.25">
      <c r="A5202" s="43" t="s">
        <v>47</v>
      </c>
      <c r="B5202" s="43" t="s">
        <v>395</v>
      </c>
      <c r="C5202" s="43" t="s">
        <v>804</v>
      </c>
      <c r="D5202" s="43" t="s">
        <v>55</v>
      </c>
      <c r="E5202" s="43" t="s">
        <v>2557</v>
      </c>
      <c r="F5202" s="43" t="s">
        <v>395</v>
      </c>
      <c r="G5202" s="43" t="s">
        <v>4654</v>
      </c>
      <c r="H5202" s="76">
        <v>2252</v>
      </c>
      <c r="I5202" s="229">
        <v>0.13119893428063942</v>
      </c>
      <c r="J5202" s="73">
        <f t="shared" si="243"/>
        <v>2.608639042134259E-3</v>
      </c>
      <c r="K5202" s="73">
        <f t="shared" si="244"/>
        <v>301.33465512288632</v>
      </c>
      <c r="L5202" s="3" t="e">
        <f t="shared" si="245"/>
        <v>#N/A</v>
      </c>
    </row>
    <row r="5203" spans="1:12" x14ac:dyDescent="0.25">
      <c r="A5203" s="43" t="s">
        <v>47</v>
      </c>
      <c r="B5203" s="43" t="s">
        <v>395</v>
      </c>
      <c r="C5203" s="43" t="s">
        <v>780</v>
      </c>
      <c r="D5203" s="43" t="s">
        <v>55</v>
      </c>
      <c r="E5203" s="43" t="s">
        <v>2558</v>
      </c>
      <c r="F5203" s="43" t="s">
        <v>395</v>
      </c>
      <c r="G5203" s="43" t="s">
        <v>4654</v>
      </c>
      <c r="H5203" s="76">
        <v>102</v>
      </c>
      <c r="I5203" s="229">
        <v>5.8921568627450981E-2</v>
      </c>
      <c r="J5203" s="73">
        <f t="shared" si="243"/>
        <v>1.1715423237858074E-3</v>
      </c>
      <c r="K5203" s="73">
        <f t="shared" si="244"/>
        <v>6.1294973170261526</v>
      </c>
      <c r="L5203" s="3">
        <f t="shared" si="245"/>
        <v>3</v>
      </c>
    </row>
    <row r="5204" spans="1:12" x14ac:dyDescent="0.25">
      <c r="A5204" s="43" t="s">
        <v>47</v>
      </c>
      <c r="B5204" s="43" t="s">
        <v>395</v>
      </c>
      <c r="C5204" s="43" t="s">
        <v>780</v>
      </c>
      <c r="D5204" s="43" t="s">
        <v>55</v>
      </c>
      <c r="E5204" s="43" t="s">
        <v>2558</v>
      </c>
      <c r="F5204" s="43" t="s">
        <v>395</v>
      </c>
      <c r="G5204" s="43" t="s">
        <v>4654</v>
      </c>
      <c r="H5204" s="76">
        <v>406</v>
      </c>
      <c r="I5204" s="229">
        <v>5.8891625615763547E-2</v>
      </c>
      <c r="J5204" s="73">
        <f t="shared" si="243"/>
        <v>1.1709469644579653E-3</v>
      </c>
      <c r="K5204" s="73">
        <f t="shared" si="244"/>
        <v>24.385404467569934</v>
      </c>
      <c r="L5204" s="3">
        <f t="shared" si="245"/>
        <v>3</v>
      </c>
    </row>
    <row r="5205" spans="1:12" x14ac:dyDescent="0.25">
      <c r="A5205" s="43" t="s">
        <v>47</v>
      </c>
      <c r="B5205" s="43" t="s">
        <v>395</v>
      </c>
      <c r="C5205" s="43" t="s">
        <v>780</v>
      </c>
      <c r="D5205" s="43" t="s">
        <v>55</v>
      </c>
      <c r="E5205" s="43" t="s">
        <v>2558</v>
      </c>
      <c r="F5205" s="43" t="s">
        <v>395</v>
      </c>
      <c r="G5205" s="43" t="s">
        <v>4654</v>
      </c>
      <c r="H5205" s="76">
        <v>496</v>
      </c>
      <c r="I5205" s="229">
        <v>6.4112903225806442E-2</v>
      </c>
      <c r="J5205" s="73">
        <f t="shared" si="243"/>
        <v>1.2747620502897201E-3</v>
      </c>
      <c r="K5205" s="73">
        <f t="shared" si="244"/>
        <v>32.432281976943692</v>
      </c>
      <c r="L5205" s="3">
        <f t="shared" si="245"/>
        <v>3</v>
      </c>
    </row>
    <row r="5206" spans="1:12" x14ac:dyDescent="0.25">
      <c r="A5206" s="43" t="s">
        <v>47</v>
      </c>
      <c r="B5206" s="43" t="s">
        <v>395</v>
      </c>
      <c r="C5206" s="43" t="s">
        <v>780</v>
      </c>
      <c r="D5206" s="43" t="s">
        <v>55</v>
      </c>
      <c r="E5206" s="43" t="s">
        <v>2558</v>
      </c>
      <c r="F5206" s="43" t="s">
        <v>395</v>
      </c>
      <c r="G5206" s="43" t="s">
        <v>4654</v>
      </c>
      <c r="H5206" s="76">
        <v>1080</v>
      </c>
      <c r="I5206" s="229">
        <v>6.1499999999999999E-2</v>
      </c>
      <c r="J5206" s="73">
        <f t="shared" si="243"/>
        <v>1.2228094837118751E-3</v>
      </c>
      <c r="K5206" s="73">
        <f t="shared" si="244"/>
        <v>67.740634242408831</v>
      </c>
      <c r="L5206" s="3">
        <f t="shared" si="245"/>
        <v>3</v>
      </c>
    </row>
    <row r="5207" spans="1:12" x14ac:dyDescent="0.25">
      <c r="A5207" s="43" t="s">
        <v>47</v>
      </c>
      <c r="B5207" s="43" t="s">
        <v>395</v>
      </c>
      <c r="C5207" s="43" t="s">
        <v>780</v>
      </c>
      <c r="D5207" s="43" t="s">
        <v>55</v>
      </c>
      <c r="E5207" s="43" t="s">
        <v>2558</v>
      </c>
      <c r="F5207" s="43" t="s">
        <v>395</v>
      </c>
      <c r="G5207" s="43" t="s">
        <v>4654</v>
      </c>
      <c r="H5207" s="76">
        <v>757</v>
      </c>
      <c r="I5207" s="229">
        <v>6.669749009247028E-2</v>
      </c>
      <c r="J5207" s="73">
        <f t="shared" si="243"/>
        <v>1.3261516004040893E-3</v>
      </c>
      <c r="K5207" s="73">
        <f t="shared" si="244"/>
        <v>51.493896761505894</v>
      </c>
      <c r="L5207" s="3">
        <f t="shared" si="245"/>
        <v>3</v>
      </c>
    </row>
    <row r="5208" spans="1:12" x14ac:dyDescent="0.25">
      <c r="A5208" s="43" t="s">
        <v>47</v>
      </c>
      <c r="B5208" s="43" t="s">
        <v>395</v>
      </c>
      <c r="C5208" s="43" t="s">
        <v>780</v>
      </c>
      <c r="D5208" s="43" t="s">
        <v>55</v>
      </c>
      <c r="E5208" s="43" t="s">
        <v>2558</v>
      </c>
      <c r="F5208" s="43" t="s">
        <v>395</v>
      </c>
      <c r="G5208" s="43" t="s">
        <v>4654</v>
      </c>
      <c r="H5208" s="76">
        <v>1178</v>
      </c>
      <c r="I5208" s="229">
        <v>6.4100169779286925E-2</v>
      </c>
      <c r="J5208" s="73">
        <f t="shared" si="243"/>
        <v>1.2745088701407055E-3</v>
      </c>
      <c r="K5208" s="73">
        <f t="shared" si="244"/>
        <v>77.011371449025745</v>
      </c>
      <c r="L5208" s="3">
        <f t="shared" si="245"/>
        <v>3</v>
      </c>
    </row>
    <row r="5209" spans="1:12" x14ac:dyDescent="0.25">
      <c r="A5209" s="43" t="s">
        <v>47</v>
      </c>
      <c r="B5209" s="43" t="s">
        <v>395</v>
      </c>
      <c r="C5209" s="43" t="s">
        <v>780</v>
      </c>
      <c r="D5209" s="43" t="s">
        <v>55</v>
      </c>
      <c r="E5209" s="43" t="s">
        <v>2558</v>
      </c>
      <c r="F5209" s="43" t="s">
        <v>395</v>
      </c>
      <c r="G5209" s="43" t="s">
        <v>4654</v>
      </c>
      <c r="H5209" s="76">
        <v>649</v>
      </c>
      <c r="I5209" s="229">
        <v>6.1494607087827419E-2</v>
      </c>
      <c r="J5209" s="73">
        <f t="shared" si="243"/>
        <v>1.2227022560021279E-3</v>
      </c>
      <c r="K5209" s="73">
        <f t="shared" si="244"/>
        <v>40.703533764145376</v>
      </c>
      <c r="L5209" s="3">
        <f t="shared" si="245"/>
        <v>3</v>
      </c>
    </row>
    <row r="5210" spans="1:12" x14ac:dyDescent="0.25">
      <c r="A5210" s="43" t="s">
        <v>47</v>
      </c>
      <c r="B5210" s="43" t="s">
        <v>395</v>
      </c>
      <c r="C5210" s="43" t="s">
        <v>729</v>
      </c>
      <c r="D5210" s="43" t="s">
        <v>728</v>
      </c>
      <c r="E5210" s="43" t="s">
        <v>2559</v>
      </c>
      <c r="F5210" s="43" t="s">
        <v>4232</v>
      </c>
      <c r="G5210" s="43" t="s">
        <v>4654</v>
      </c>
      <c r="H5210" s="76">
        <v>1976</v>
      </c>
      <c r="I5210" s="229">
        <v>0.1513006072874494</v>
      </c>
      <c r="J5210" s="73">
        <f t="shared" si="243"/>
        <v>3.008322235487141E-3</v>
      </c>
      <c r="K5210" s="73">
        <f t="shared" si="244"/>
        <v>304.91444473732258</v>
      </c>
      <c r="L5210" s="3" t="e">
        <f t="shared" si="245"/>
        <v>#N/A</v>
      </c>
    </row>
    <row r="5211" spans="1:12" x14ac:dyDescent="0.25">
      <c r="A5211" s="43" t="s">
        <v>47</v>
      </c>
      <c r="B5211" s="43" t="s">
        <v>395</v>
      </c>
      <c r="C5211" s="43" t="s">
        <v>729</v>
      </c>
      <c r="D5211" s="43" t="s">
        <v>728</v>
      </c>
      <c r="E5211" s="43" t="s">
        <v>2559</v>
      </c>
      <c r="F5211" s="43" t="s">
        <v>4232</v>
      </c>
      <c r="G5211" s="43" t="s">
        <v>4654</v>
      </c>
      <c r="H5211" s="76">
        <v>158</v>
      </c>
      <c r="I5211" s="229">
        <v>0.13879746835443038</v>
      </c>
      <c r="J5211" s="73">
        <f t="shared" si="243"/>
        <v>2.7597213108779893E-3</v>
      </c>
      <c r="K5211" s="73">
        <f t="shared" si="244"/>
        <v>22.366035967118723</v>
      </c>
      <c r="L5211" s="3" t="e">
        <f t="shared" si="245"/>
        <v>#N/A</v>
      </c>
    </row>
    <row r="5212" spans="1:12" x14ac:dyDescent="0.25">
      <c r="A5212" s="43" t="s">
        <v>47</v>
      </c>
      <c r="B5212" s="43" t="s">
        <v>395</v>
      </c>
      <c r="C5212" s="43" t="s">
        <v>729</v>
      </c>
      <c r="D5212" s="43" t="s">
        <v>728</v>
      </c>
      <c r="E5212" s="43" t="s">
        <v>2559</v>
      </c>
      <c r="F5212" s="43" t="s">
        <v>4232</v>
      </c>
      <c r="G5212" s="43" t="s">
        <v>4654</v>
      </c>
      <c r="H5212" s="76">
        <v>347</v>
      </c>
      <c r="I5212" s="229">
        <v>0.13878962536023054</v>
      </c>
      <c r="J5212" s="73">
        <f t="shared" si="243"/>
        <v>2.7595653679887491E-3</v>
      </c>
      <c r="K5212" s="73">
        <f t="shared" si="244"/>
        <v>49.117569182692094</v>
      </c>
      <c r="L5212" s="3" t="e">
        <f t="shared" si="245"/>
        <v>#N/A</v>
      </c>
    </row>
    <row r="5213" spans="1:12" x14ac:dyDescent="0.25">
      <c r="A5213" s="43" t="s">
        <v>47</v>
      </c>
      <c r="B5213" s="43" t="s">
        <v>395</v>
      </c>
      <c r="C5213" s="43" t="s">
        <v>729</v>
      </c>
      <c r="D5213" s="43" t="s">
        <v>728</v>
      </c>
      <c r="E5213" s="43" t="s">
        <v>2559</v>
      </c>
      <c r="F5213" s="43" t="s">
        <v>4232</v>
      </c>
      <c r="G5213" s="43" t="s">
        <v>4654</v>
      </c>
      <c r="H5213" s="76">
        <v>949</v>
      </c>
      <c r="I5213" s="229">
        <v>0.15750263435194942</v>
      </c>
      <c r="J5213" s="73">
        <f t="shared" si="243"/>
        <v>3.1316376421978457E-3</v>
      </c>
      <c r="K5213" s="73">
        <f t="shared" si="244"/>
        <v>152.44192412244576</v>
      </c>
      <c r="L5213" s="3" t="e">
        <f t="shared" si="245"/>
        <v>#N/A</v>
      </c>
    </row>
    <row r="5214" spans="1:12" x14ac:dyDescent="0.25">
      <c r="A5214" s="43" t="s">
        <v>47</v>
      </c>
      <c r="B5214" s="43" t="s">
        <v>395</v>
      </c>
      <c r="C5214" s="43" t="s">
        <v>729</v>
      </c>
      <c r="D5214" s="43" t="s">
        <v>728</v>
      </c>
      <c r="E5214" s="43" t="s">
        <v>2559</v>
      </c>
      <c r="F5214" s="43" t="s">
        <v>4232</v>
      </c>
      <c r="G5214" s="43" t="s">
        <v>4654</v>
      </c>
      <c r="H5214" s="76">
        <v>830</v>
      </c>
      <c r="I5214" s="229">
        <v>0.14499999999999999</v>
      </c>
      <c r="J5214" s="73">
        <f t="shared" si="243"/>
        <v>2.8830467502149902E-3</v>
      </c>
      <c r="K5214" s="73">
        <f t="shared" si="244"/>
        <v>122.74292880267845</v>
      </c>
      <c r="L5214" s="3" t="e">
        <f t="shared" si="245"/>
        <v>#N/A</v>
      </c>
    </row>
    <row r="5215" spans="1:12" x14ac:dyDescent="0.25">
      <c r="A5215" s="43" t="s">
        <v>47</v>
      </c>
      <c r="B5215" s="43" t="s">
        <v>395</v>
      </c>
      <c r="C5215" s="43" t="s">
        <v>729</v>
      </c>
      <c r="D5215" s="43" t="s">
        <v>728</v>
      </c>
      <c r="E5215" s="43" t="s">
        <v>2559</v>
      </c>
      <c r="F5215" s="43" t="s">
        <v>4232</v>
      </c>
      <c r="G5215" s="43" t="s">
        <v>4654</v>
      </c>
      <c r="H5215" s="76">
        <v>1056</v>
      </c>
      <c r="I5215" s="229">
        <v>0.1575</v>
      </c>
      <c r="J5215" s="73">
        <f t="shared" si="243"/>
        <v>3.1315852631645584E-3</v>
      </c>
      <c r="K5215" s="73">
        <f t="shared" si="244"/>
        <v>169.62695403790178</v>
      </c>
      <c r="L5215" s="3" t="e">
        <f t="shared" si="245"/>
        <v>#N/A</v>
      </c>
    </row>
    <row r="5216" spans="1:12" x14ac:dyDescent="0.25">
      <c r="A5216" s="43" t="s">
        <v>47</v>
      </c>
      <c r="B5216" s="43" t="s">
        <v>395</v>
      </c>
      <c r="C5216" s="43" t="s">
        <v>729</v>
      </c>
      <c r="D5216" s="43" t="s">
        <v>728</v>
      </c>
      <c r="E5216" s="43" t="s">
        <v>2559</v>
      </c>
      <c r="F5216" s="43" t="s">
        <v>4232</v>
      </c>
      <c r="G5216" s="43" t="s">
        <v>4654</v>
      </c>
      <c r="H5216" s="76">
        <v>32</v>
      </c>
      <c r="I5216" s="229">
        <v>0.13875000000000001</v>
      </c>
      <c r="J5216" s="73">
        <f t="shared" si="243"/>
        <v>2.7587774937402063E-3</v>
      </c>
      <c r="K5216" s="73">
        <f t="shared" si="244"/>
        <v>4.528280879799687</v>
      </c>
      <c r="L5216" s="3" t="e">
        <f t="shared" si="245"/>
        <v>#N/A</v>
      </c>
    </row>
    <row r="5217" spans="1:12" x14ac:dyDescent="0.25">
      <c r="A5217" s="43" t="s">
        <v>47</v>
      </c>
      <c r="B5217" s="43" t="s">
        <v>395</v>
      </c>
      <c r="C5217" s="43" t="s">
        <v>729</v>
      </c>
      <c r="D5217" s="43" t="s">
        <v>728</v>
      </c>
      <c r="E5217" s="43" t="s">
        <v>2559</v>
      </c>
      <c r="F5217" s="43" t="s">
        <v>4232</v>
      </c>
      <c r="G5217" s="43" t="s">
        <v>4654</v>
      </c>
      <c r="H5217" s="76">
        <v>516</v>
      </c>
      <c r="I5217" s="229">
        <v>0.13879844961240312</v>
      </c>
      <c r="J5217" s="73">
        <f t="shared" si="243"/>
        <v>2.7597408213097785E-3</v>
      </c>
      <c r="K5217" s="73">
        <f t="shared" si="244"/>
        <v>73.044026263795857</v>
      </c>
      <c r="L5217" s="3" t="e">
        <f t="shared" si="245"/>
        <v>#N/A</v>
      </c>
    </row>
    <row r="5218" spans="1:12" x14ac:dyDescent="0.25">
      <c r="A5218" s="43" t="s">
        <v>47</v>
      </c>
      <c r="B5218" s="43" t="s">
        <v>395</v>
      </c>
      <c r="C5218" s="43" t="s">
        <v>729</v>
      </c>
      <c r="D5218" s="43" t="s">
        <v>728</v>
      </c>
      <c r="E5218" s="43" t="s">
        <v>2559</v>
      </c>
      <c r="F5218" s="43" t="s">
        <v>4232</v>
      </c>
      <c r="G5218" s="43" t="s">
        <v>4654</v>
      </c>
      <c r="H5218" s="76">
        <v>1224</v>
      </c>
      <c r="I5218" s="229">
        <v>0.1575</v>
      </c>
      <c r="J5218" s="73">
        <f t="shared" si="243"/>
        <v>3.1315852631645584E-3</v>
      </c>
      <c r="K5218" s="73">
        <f t="shared" si="244"/>
        <v>196.61306036211343</v>
      </c>
      <c r="L5218" s="3" t="e">
        <f t="shared" si="245"/>
        <v>#N/A</v>
      </c>
    </row>
    <row r="5219" spans="1:12" x14ac:dyDescent="0.25">
      <c r="A5219" s="43" t="s">
        <v>47</v>
      </c>
      <c r="B5219" s="43" t="s">
        <v>395</v>
      </c>
      <c r="C5219" s="43" t="s">
        <v>729</v>
      </c>
      <c r="D5219" s="43" t="s">
        <v>728</v>
      </c>
      <c r="E5219" s="43" t="s">
        <v>2559</v>
      </c>
      <c r="F5219" s="43" t="s">
        <v>4232</v>
      </c>
      <c r="G5219" s="43" t="s">
        <v>4654</v>
      </c>
      <c r="H5219" s="76">
        <v>1188</v>
      </c>
      <c r="I5219" s="229">
        <v>0.15129629629629632</v>
      </c>
      <c r="J5219" s="73">
        <f t="shared" si="243"/>
        <v>3.0082365197006992E-3</v>
      </c>
      <c r="K5219" s="73">
        <f t="shared" si="244"/>
        <v>183.31378498540445</v>
      </c>
      <c r="L5219" s="3" t="e">
        <f t="shared" si="245"/>
        <v>#N/A</v>
      </c>
    </row>
    <row r="5220" spans="1:12" x14ac:dyDescent="0.25">
      <c r="A5220" s="43" t="s">
        <v>47</v>
      </c>
      <c r="B5220" s="43" t="s">
        <v>395</v>
      </c>
      <c r="C5220" s="43" t="s">
        <v>729</v>
      </c>
      <c r="D5220" s="43" t="s">
        <v>728</v>
      </c>
      <c r="E5220" s="43" t="s">
        <v>2559</v>
      </c>
      <c r="F5220" s="43" t="s">
        <v>4232</v>
      </c>
      <c r="G5220" s="43" t="s">
        <v>4654</v>
      </c>
      <c r="H5220" s="76">
        <v>1943</v>
      </c>
      <c r="I5220" s="229">
        <v>0.14500257334019559</v>
      </c>
      <c r="J5220" s="73">
        <f t="shared" si="243"/>
        <v>2.8830979161466323E-3</v>
      </c>
      <c r="K5220" s="73">
        <f t="shared" si="244"/>
        <v>287.34185925107295</v>
      </c>
      <c r="L5220" s="3" t="e">
        <f t="shared" si="245"/>
        <v>#N/A</v>
      </c>
    </row>
    <row r="5221" spans="1:12" x14ac:dyDescent="0.25">
      <c r="A5221" s="43" t="s">
        <v>47</v>
      </c>
      <c r="B5221" s="43" t="s">
        <v>395</v>
      </c>
      <c r="C5221" s="43" t="s">
        <v>729</v>
      </c>
      <c r="D5221" s="43" t="s">
        <v>728</v>
      </c>
      <c r="E5221" s="43" t="s">
        <v>2559</v>
      </c>
      <c r="F5221" s="43" t="s">
        <v>4232</v>
      </c>
      <c r="G5221" s="43" t="s">
        <v>4654</v>
      </c>
      <c r="H5221" s="76">
        <v>1914</v>
      </c>
      <c r="I5221" s="229">
        <v>0.14499999999999999</v>
      </c>
      <c r="J5221" s="73">
        <f t="shared" si="243"/>
        <v>2.8830467502149902E-3</v>
      </c>
      <c r="K5221" s="73">
        <f t="shared" si="244"/>
        <v>283.0481514799115</v>
      </c>
      <c r="L5221" s="3" t="e">
        <f t="shared" si="245"/>
        <v>#N/A</v>
      </c>
    </row>
    <row r="5222" spans="1:12" x14ac:dyDescent="0.25">
      <c r="A5222" s="43" t="s">
        <v>47</v>
      </c>
      <c r="B5222" s="43" t="s">
        <v>395</v>
      </c>
      <c r="C5222" s="43" t="s">
        <v>729</v>
      </c>
      <c r="D5222" s="43" t="s">
        <v>728</v>
      </c>
      <c r="E5222" s="43" t="s">
        <v>2559</v>
      </c>
      <c r="F5222" s="43" t="s">
        <v>4232</v>
      </c>
      <c r="G5222" s="43" t="s">
        <v>4654</v>
      </c>
      <c r="H5222" s="76">
        <v>1693</v>
      </c>
      <c r="I5222" s="229">
        <v>0.14500295333727112</v>
      </c>
      <c r="J5222" s="73">
        <f t="shared" si="243"/>
        <v>2.8831054716592784E-3</v>
      </c>
      <c r="K5222" s="73">
        <f t="shared" si="244"/>
        <v>250.37109756351919</v>
      </c>
      <c r="L5222" s="3" t="e">
        <f t="shared" si="245"/>
        <v>#N/A</v>
      </c>
    </row>
    <row r="5223" spans="1:12" x14ac:dyDescent="0.25">
      <c r="A5223" s="43" t="s">
        <v>47</v>
      </c>
      <c r="B5223" s="43" t="s">
        <v>395</v>
      </c>
      <c r="C5223" s="43" t="s">
        <v>729</v>
      </c>
      <c r="D5223" s="43" t="s">
        <v>728</v>
      </c>
      <c r="E5223" s="43" t="s">
        <v>2559</v>
      </c>
      <c r="F5223" s="43" t="s">
        <v>4232</v>
      </c>
      <c r="G5223" s="43" t="s">
        <v>4654</v>
      </c>
      <c r="H5223" s="76">
        <v>315</v>
      </c>
      <c r="I5223" s="229">
        <v>0.15749206349206349</v>
      </c>
      <c r="J5223" s="73">
        <f t="shared" si="243"/>
        <v>3.1314274609341142E-3</v>
      </c>
      <c r="K5223" s="73">
        <f t="shared" si="244"/>
        <v>50.596399650194243</v>
      </c>
      <c r="L5223" s="3" t="e">
        <f t="shared" si="245"/>
        <v>#N/A</v>
      </c>
    </row>
    <row r="5224" spans="1:12" x14ac:dyDescent="0.25">
      <c r="A5224" s="43" t="s">
        <v>47</v>
      </c>
      <c r="B5224" s="43" t="s">
        <v>395</v>
      </c>
      <c r="C5224" s="43" t="s">
        <v>729</v>
      </c>
      <c r="D5224" s="43" t="s">
        <v>728</v>
      </c>
      <c r="E5224" s="43" t="s">
        <v>2559</v>
      </c>
      <c r="F5224" s="43" t="s">
        <v>4232</v>
      </c>
      <c r="G5224" s="43" t="s">
        <v>4654</v>
      </c>
      <c r="H5224" s="76">
        <v>158</v>
      </c>
      <c r="I5224" s="229">
        <v>0.13879746835443038</v>
      </c>
      <c r="J5224" s="73">
        <f t="shared" si="243"/>
        <v>2.7597213108779893E-3</v>
      </c>
      <c r="K5224" s="73">
        <f t="shared" si="244"/>
        <v>22.366035967118723</v>
      </c>
      <c r="L5224" s="3" t="e">
        <f t="shared" si="245"/>
        <v>#N/A</v>
      </c>
    </row>
    <row r="5225" spans="1:12" x14ac:dyDescent="0.25">
      <c r="A5225" s="43" t="s">
        <v>47</v>
      </c>
      <c r="B5225" s="43" t="s">
        <v>395</v>
      </c>
      <c r="C5225" s="43" t="s">
        <v>729</v>
      </c>
      <c r="D5225" s="43" t="s">
        <v>728</v>
      </c>
      <c r="E5225" s="43" t="s">
        <v>2559</v>
      </c>
      <c r="F5225" s="43" t="s">
        <v>4232</v>
      </c>
      <c r="G5225" s="43" t="s">
        <v>4654</v>
      </c>
      <c r="H5225" s="76">
        <v>126</v>
      </c>
      <c r="I5225" s="229">
        <v>0.1388095238095238</v>
      </c>
      <c r="J5225" s="73">
        <f t="shared" si="243"/>
        <v>2.7599610104685371E-3</v>
      </c>
      <c r="K5225" s="73">
        <f t="shared" si="244"/>
        <v>17.837755087319035</v>
      </c>
      <c r="L5225" s="3" t="e">
        <f t="shared" si="245"/>
        <v>#N/A</v>
      </c>
    </row>
    <row r="5226" spans="1:12" x14ac:dyDescent="0.25">
      <c r="A5226" s="43" t="s">
        <v>47</v>
      </c>
      <c r="B5226" s="43" t="s">
        <v>395</v>
      </c>
      <c r="C5226" s="43" t="s">
        <v>729</v>
      </c>
      <c r="D5226" s="43" t="s">
        <v>728</v>
      </c>
      <c r="E5226" s="43" t="s">
        <v>2559</v>
      </c>
      <c r="F5226" s="43" t="s">
        <v>4232</v>
      </c>
      <c r="G5226" s="43" t="s">
        <v>4654</v>
      </c>
      <c r="H5226" s="76">
        <v>536</v>
      </c>
      <c r="I5226" s="229">
        <v>0.1575</v>
      </c>
      <c r="J5226" s="73">
        <f t="shared" si="243"/>
        <v>3.1315852631645584E-3</v>
      </c>
      <c r="K5226" s="73">
        <f t="shared" si="244"/>
        <v>86.098529701056208</v>
      </c>
      <c r="L5226" s="3" t="e">
        <f t="shared" si="245"/>
        <v>#N/A</v>
      </c>
    </row>
    <row r="5227" spans="1:12" x14ac:dyDescent="0.25">
      <c r="A5227" s="43" t="s">
        <v>47</v>
      </c>
      <c r="B5227" s="43" t="s">
        <v>395</v>
      </c>
      <c r="C5227" s="43" t="s">
        <v>729</v>
      </c>
      <c r="D5227" s="43" t="s">
        <v>728</v>
      </c>
      <c r="E5227" s="43" t="s">
        <v>2559</v>
      </c>
      <c r="F5227" s="43" t="s">
        <v>4232</v>
      </c>
      <c r="G5227" s="43" t="s">
        <v>4654</v>
      </c>
      <c r="H5227" s="76">
        <v>264</v>
      </c>
      <c r="I5227" s="229">
        <v>0.13878787878787879</v>
      </c>
      <c r="J5227" s="73">
        <f t="shared" si="243"/>
        <v>2.7595306407491443E-3</v>
      </c>
      <c r="K5227" s="73">
        <f t="shared" si="244"/>
        <v>37.368516089157772</v>
      </c>
      <c r="L5227" s="3" t="e">
        <f t="shared" si="245"/>
        <v>#N/A</v>
      </c>
    </row>
    <row r="5228" spans="1:12" x14ac:dyDescent="0.25">
      <c r="A5228" s="43" t="s">
        <v>47</v>
      </c>
      <c r="B5228" s="43" t="s">
        <v>395</v>
      </c>
      <c r="C5228" s="43" t="s">
        <v>729</v>
      </c>
      <c r="D5228" s="43" t="s">
        <v>728</v>
      </c>
      <c r="E5228" s="43" t="s">
        <v>2559</v>
      </c>
      <c r="F5228" s="43" t="s">
        <v>4232</v>
      </c>
      <c r="G5228" s="43" t="s">
        <v>4654</v>
      </c>
      <c r="H5228" s="76">
        <v>875</v>
      </c>
      <c r="I5228" s="229">
        <v>0.15749714285714286</v>
      </c>
      <c r="J5228" s="73">
        <f t="shared" si="243"/>
        <v>3.1315284543615984E-3</v>
      </c>
      <c r="K5228" s="73">
        <f t="shared" si="244"/>
        <v>140.55008739756641</v>
      </c>
      <c r="L5228" s="3" t="e">
        <f t="shared" si="245"/>
        <v>#N/A</v>
      </c>
    </row>
    <row r="5229" spans="1:12" x14ac:dyDescent="0.25">
      <c r="A5229" s="43" t="s">
        <v>47</v>
      </c>
      <c r="B5229" s="43" t="s">
        <v>395</v>
      </c>
      <c r="C5229" s="43" t="s">
        <v>729</v>
      </c>
      <c r="D5229" s="43" t="s">
        <v>728</v>
      </c>
      <c r="E5229" s="43" t="s">
        <v>2559</v>
      </c>
      <c r="F5229" s="43" t="s">
        <v>4232</v>
      </c>
      <c r="G5229" s="43" t="s">
        <v>4654</v>
      </c>
      <c r="H5229" s="76">
        <v>410</v>
      </c>
      <c r="I5229" s="229">
        <v>0.13880487804878047</v>
      </c>
      <c r="J5229" s="73">
        <f t="shared" si="243"/>
        <v>2.7598686384312041E-3</v>
      </c>
      <c r="K5229" s="73">
        <f t="shared" si="244"/>
        <v>58.041546141756783</v>
      </c>
      <c r="L5229" s="3" t="e">
        <f t="shared" si="245"/>
        <v>#N/A</v>
      </c>
    </row>
    <row r="5230" spans="1:12" x14ac:dyDescent="0.25">
      <c r="A5230" s="43" t="s">
        <v>47</v>
      </c>
      <c r="B5230" s="43" t="s">
        <v>395</v>
      </c>
      <c r="C5230" s="43" t="s">
        <v>729</v>
      </c>
      <c r="D5230" s="43" t="s">
        <v>728</v>
      </c>
      <c r="E5230" s="43" t="s">
        <v>2559</v>
      </c>
      <c r="F5230" s="43" t="s">
        <v>4232</v>
      </c>
      <c r="G5230" s="43" t="s">
        <v>4654</v>
      </c>
      <c r="H5230" s="76">
        <v>893</v>
      </c>
      <c r="I5230" s="229">
        <v>0.14500559910414335</v>
      </c>
      <c r="J5230" s="73">
        <f t="shared" si="243"/>
        <v>2.8831580776564011E-3</v>
      </c>
      <c r="K5230" s="73">
        <f t="shared" si="244"/>
        <v>132.06466016334718</v>
      </c>
      <c r="L5230" s="3" t="e">
        <f t="shared" si="245"/>
        <v>#N/A</v>
      </c>
    </row>
    <row r="5231" spans="1:12" x14ac:dyDescent="0.25">
      <c r="A5231" s="43" t="s">
        <v>47</v>
      </c>
      <c r="B5231" s="43" t="s">
        <v>395</v>
      </c>
      <c r="C5231" s="43" t="s">
        <v>729</v>
      </c>
      <c r="D5231" s="43" t="s">
        <v>728</v>
      </c>
      <c r="E5231" s="43" t="s">
        <v>2559</v>
      </c>
      <c r="F5231" s="43" t="s">
        <v>4232</v>
      </c>
      <c r="G5231" s="43" t="s">
        <v>4654</v>
      </c>
      <c r="H5231" s="76">
        <v>588</v>
      </c>
      <c r="I5231" s="229">
        <v>0.1575</v>
      </c>
      <c r="J5231" s="73">
        <f t="shared" si="243"/>
        <v>3.1315852631645584E-3</v>
      </c>
      <c r="K5231" s="73">
        <f t="shared" si="244"/>
        <v>94.451372134740765</v>
      </c>
      <c r="L5231" s="3" t="e">
        <f t="shared" si="245"/>
        <v>#N/A</v>
      </c>
    </row>
    <row r="5232" spans="1:12" x14ac:dyDescent="0.25">
      <c r="A5232" s="43" t="s">
        <v>47</v>
      </c>
      <c r="B5232" s="43" t="s">
        <v>395</v>
      </c>
      <c r="C5232" s="43" t="s">
        <v>729</v>
      </c>
      <c r="D5232" s="43" t="s">
        <v>728</v>
      </c>
      <c r="E5232" s="43" t="s">
        <v>2559</v>
      </c>
      <c r="F5232" s="43" t="s">
        <v>4232</v>
      </c>
      <c r="G5232" s="43" t="s">
        <v>4654</v>
      </c>
      <c r="H5232" s="76">
        <v>1555</v>
      </c>
      <c r="I5232" s="229">
        <v>0.14500321543408359</v>
      </c>
      <c r="J5232" s="73">
        <f t="shared" si="243"/>
        <v>2.8831106829514401E-3</v>
      </c>
      <c r="K5232" s="73">
        <f t="shared" si="244"/>
        <v>229.96323711198949</v>
      </c>
      <c r="L5232" s="3" t="e">
        <f t="shared" si="245"/>
        <v>#N/A</v>
      </c>
    </row>
    <row r="5233" spans="1:12" x14ac:dyDescent="0.25">
      <c r="A5233" s="43" t="s">
        <v>47</v>
      </c>
      <c r="B5233" s="43" t="s">
        <v>395</v>
      </c>
      <c r="C5233" s="43" t="s">
        <v>729</v>
      </c>
      <c r="D5233" s="43" t="s">
        <v>728</v>
      </c>
      <c r="E5233" s="43" t="s">
        <v>2559</v>
      </c>
      <c r="F5233" s="43" t="s">
        <v>4232</v>
      </c>
      <c r="G5233" s="43" t="s">
        <v>4654</v>
      </c>
      <c r="H5233" s="76">
        <v>1093</v>
      </c>
      <c r="I5233" s="229">
        <v>0.15129917657822509</v>
      </c>
      <c r="J5233" s="73">
        <f t="shared" si="243"/>
        <v>3.008293788579695E-3</v>
      </c>
      <c r="K5233" s="73">
        <f t="shared" si="244"/>
        <v>168.65806511091762</v>
      </c>
      <c r="L5233" s="3" t="e">
        <f t="shared" si="245"/>
        <v>#N/A</v>
      </c>
    </row>
    <row r="5234" spans="1:12" x14ac:dyDescent="0.25">
      <c r="A5234" s="43" t="s">
        <v>47</v>
      </c>
      <c r="B5234" s="43" t="s">
        <v>395</v>
      </c>
      <c r="C5234" s="43" t="s">
        <v>729</v>
      </c>
      <c r="D5234" s="43" t="s">
        <v>728</v>
      </c>
      <c r="E5234" s="43" t="s">
        <v>2559</v>
      </c>
      <c r="F5234" s="43" t="s">
        <v>4232</v>
      </c>
      <c r="G5234" s="43" t="s">
        <v>4654</v>
      </c>
      <c r="H5234" s="76">
        <v>1418</v>
      </c>
      <c r="I5234" s="229">
        <v>0.15129760225669958</v>
      </c>
      <c r="J5234" s="73">
        <f t="shared" si="243"/>
        <v>3.0082624862172269E-3</v>
      </c>
      <c r="K5234" s="73">
        <f t="shared" si="244"/>
        <v>218.80571620545601</v>
      </c>
      <c r="L5234" s="3" t="e">
        <f t="shared" si="245"/>
        <v>#N/A</v>
      </c>
    </row>
    <row r="5235" spans="1:12" x14ac:dyDescent="0.25">
      <c r="A5235" s="43" t="s">
        <v>47</v>
      </c>
      <c r="B5235" s="43" t="s">
        <v>395</v>
      </c>
      <c r="C5235" s="43" t="s">
        <v>729</v>
      </c>
      <c r="D5235" s="43" t="s">
        <v>728</v>
      </c>
      <c r="E5235" s="43" t="s">
        <v>2559</v>
      </c>
      <c r="F5235" s="43" t="s">
        <v>4232</v>
      </c>
      <c r="G5235" s="43" t="s">
        <v>4654</v>
      </c>
      <c r="H5235" s="76">
        <v>988</v>
      </c>
      <c r="I5235" s="229">
        <v>0.15129554655870445</v>
      </c>
      <c r="J5235" s="73">
        <f t="shared" si="243"/>
        <v>3.0082216126074042E-3</v>
      </c>
      <c r="K5235" s="73">
        <f t="shared" si="244"/>
        <v>152.45212295325612</v>
      </c>
      <c r="L5235" s="3" t="e">
        <f t="shared" si="245"/>
        <v>#N/A</v>
      </c>
    </row>
    <row r="5236" spans="1:12" x14ac:dyDescent="0.25">
      <c r="A5236" s="43" t="s">
        <v>47</v>
      </c>
      <c r="B5236" s="43" t="s">
        <v>395</v>
      </c>
      <c r="C5236" s="43" t="s">
        <v>729</v>
      </c>
      <c r="D5236" s="43" t="s">
        <v>728</v>
      </c>
      <c r="E5236" s="43" t="s">
        <v>2559</v>
      </c>
      <c r="F5236" s="43" t="s">
        <v>4232</v>
      </c>
      <c r="G5236" s="43" t="s">
        <v>4654</v>
      </c>
      <c r="H5236" s="76">
        <v>1639</v>
      </c>
      <c r="I5236" s="229">
        <v>0.14500305064063454</v>
      </c>
      <c r="J5236" s="73">
        <f t="shared" si="243"/>
        <v>2.8831074063499383E-3</v>
      </c>
      <c r="K5236" s="73">
        <f t="shared" si="244"/>
        <v>242.38541303900757</v>
      </c>
      <c r="L5236" s="3" t="e">
        <f t="shared" si="245"/>
        <v>#N/A</v>
      </c>
    </row>
    <row r="5237" spans="1:12" x14ac:dyDescent="0.25">
      <c r="A5237" s="43" t="s">
        <v>47</v>
      </c>
      <c r="B5237" s="43" t="s">
        <v>395</v>
      </c>
      <c r="C5237" s="43" t="s">
        <v>729</v>
      </c>
      <c r="D5237" s="43" t="s">
        <v>728</v>
      </c>
      <c r="E5237" s="43" t="s">
        <v>2559</v>
      </c>
      <c r="F5237" s="43" t="s">
        <v>4232</v>
      </c>
      <c r="G5237" s="43" t="s">
        <v>4654</v>
      </c>
      <c r="H5237" s="76">
        <v>966</v>
      </c>
      <c r="I5237" s="229">
        <v>0.14499999999999999</v>
      </c>
      <c r="J5237" s="73">
        <f t="shared" si="243"/>
        <v>2.8830467502149902E-3</v>
      </c>
      <c r="K5237" s="73">
        <f t="shared" si="244"/>
        <v>142.85502316070767</v>
      </c>
      <c r="L5237" s="3" t="e">
        <f t="shared" si="245"/>
        <v>#N/A</v>
      </c>
    </row>
    <row r="5238" spans="1:12" x14ac:dyDescent="0.25">
      <c r="A5238" s="43" t="s">
        <v>47</v>
      </c>
      <c r="B5238" s="43" t="s">
        <v>395</v>
      </c>
      <c r="C5238" s="43" t="s">
        <v>729</v>
      </c>
      <c r="D5238" s="43" t="s">
        <v>728</v>
      </c>
      <c r="E5238" s="43" t="s">
        <v>2559</v>
      </c>
      <c r="F5238" s="43" t="s">
        <v>4232</v>
      </c>
      <c r="G5238" s="43" t="s">
        <v>4654</v>
      </c>
      <c r="H5238" s="76">
        <v>679</v>
      </c>
      <c r="I5238" s="229">
        <v>0.1574963181148748</v>
      </c>
      <c r="J5238" s="73">
        <f t="shared" si="243"/>
        <v>3.1315120559442487E-3</v>
      </c>
      <c r="K5238" s="73">
        <f t="shared" si="244"/>
        <v>109.06629668598613</v>
      </c>
      <c r="L5238" s="3" t="e">
        <f t="shared" si="245"/>
        <v>#N/A</v>
      </c>
    </row>
    <row r="5239" spans="1:12" x14ac:dyDescent="0.25">
      <c r="A5239" s="43" t="s">
        <v>47</v>
      </c>
      <c r="B5239" s="43" t="s">
        <v>395</v>
      </c>
      <c r="C5239" s="43" t="s">
        <v>729</v>
      </c>
      <c r="D5239" s="43" t="s">
        <v>728</v>
      </c>
      <c r="E5239" s="43" t="s">
        <v>2559</v>
      </c>
      <c r="F5239" s="43" t="s">
        <v>4232</v>
      </c>
      <c r="G5239" s="43" t="s">
        <v>4654</v>
      </c>
      <c r="H5239" s="76">
        <v>1534</v>
      </c>
      <c r="I5239" s="229">
        <v>0.15129726205997393</v>
      </c>
      <c r="J5239" s="73">
        <f t="shared" si="243"/>
        <v>3.0082557220581624E-3</v>
      </c>
      <c r="K5239" s="73">
        <f t="shared" si="244"/>
        <v>236.70466427763722</v>
      </c>
      <c r="L5239" s="3" t="e">
        <f t="shared" si="245"/>
        <v>#N/A</v>
      </c>
    </row>
    <row r="5240" spans="1:12" x14ac:dyDescent="0.25">
      <c r="A5240" s="43" t="s">
        <v>47</v>
      </c>
      <c r="B5240" s="43" t="s">
        <v>395</v>
      </c>
      <c r="C5240" s="43" t="s">
        <v>729</v>
      </c>
      <c r="D5240" s="43" t="s">
        <v>728</v>
      </c>
      <c r="E5240" s="43" t="s">
        <v>2559</v>
      </c>
      <c r="F5240" s="43" t="s">
        <v>4232</v>
      </c>
      <c r="G5240" s="43" t="s">
        <v>4654</v>
      </c>
      <c r="H5240" s="76">
        <v>1439</v>
      </c>
      <c r="I5240" s="229">
        <v>0.15129951355107712</v>
      </c>
      <c r="J5240" s="73">
        <f t="shared" si="243"/>
        <v>3.0083004886382191E-3</v>
      </c>
      <c r="K5240" s="73">
        <f t="shared" si="244"/>
        <v>222.04894440315039</v>
      </c>
      <c r="L5240" s="3" t="e">
        <f t="shared" si="245"/>
        <v>#N/A</v>
      </c>
    </row>
    <row r="5241" spans="1:12" x14ac:dyDescent="0.25">
      <c r="A5241" s="43" t="s">
        <v>47</v>
      </c>
      <c r="B5241" s="43" t="s">
        <v>395</v>
      </c>
      <c r="C5241" s="43" t="s">
        <v>729</v>
      </c>
      <c r="D5241" s="43" t="s">
        <v>728</v>
      </c>
      <c r="E5241" s="43" t="s">
        <v>2559</v>
      </c>
      <c r="F5241" s="43" t="s">
        <v>4232</v>
      </c>
      <c r="G5241" s="43" t="s">
        <v>4654</v>
      </c>
      <c r="H5241" s="76">
        <v>1870</v>
      </c>
      <c r="I5241" s="229">
        <v>0.15129946524064172</v>
      </c>
      <c r="J5241" s="73">
        <f t="shared" si="243"/>
        <v>3.0082995280779172E-3</v>
      </c>
      <c r="K5241" s="73">
        <f t="shared" si="244"/>
        <v>288.55552011750569</v>
      </c>
      <c r="L5241" s="3" t="e">
        <f t="shared" si="245"/>
        <v>#N/A</v>
      </c>
    </row>
    <row r="5242" spans="1:12" x14ac:dyDescent="0.25">
      <c r="A5242" s="43" t="s">
        <v>47</v>
      </c>
      <c r="B5242" s="43" t="s">
        <v>395</v>
      </c>
      <c r="C5242" s="43" t="s">
        <v>729</v>
      </c>
      <c r="D5242" s="43" t="s">
        <v>728</v>
      </c>
      <c r="E5242" s="43" t="s">
        <v>2560</v>
      </c>
      <c r="F5242" s="43" t="s">
        <v>4233</v>
      </c>
      <c r="G5242" s="43" t="s">
        <v>4654</v>
      </c>
      <c r="H5242" s="76">
        <v>63</v>
      </c>
      <c r="I5242" s="229">
        <v>0.13253968253968254</v>
      </c>
      <c r="J5242" s="73">
        <f t="shared" si="243"/>
        <v>2.6352972484176428E-3</v>
      </c>
      <c r="K5242" s="73">
        <f t="shared" si="244"/>
        <v>8.516023726650312</v>
      </c>
      <c r="L5242" s="3" t="e">
        <f t="shared" si="245"/>
        <v>#N/A</v>
      </c>
    </row>
    <row r="5243" spans="1:12" x14ac:dyDescent="0.25">
      <c r="A5243" s="43" t="s">
        <v>47</v>
      </c>
      <c r="B5243" s="43" t="s">
        <v>395</v>
      </c>
      <c r="C5243" s="43" t="s">
        <v>729</v>
      </c>
      <c r="D5243" s="43" t="s">
        <v>728</v>
      </c>
      <c r="E5243" s="43" t="s">
        <v>2560</v>
      </c>
      <c r="F5243" s="43" t="s">
        <v>4233</v>
      </c>
      <c r="G5243" s="43" t="s">
        <v>4654</v>
      </c>
      <c r="H5243" s="76">
        <v>924</v>
      </c>
      <c r="I5243" s="229">
        <v>0.13879870129870131</v>
      </c>
      <c r="J5243" s="73">
        <f t="shared" si="243"/>
        <v>2.7597458256088409E-3</v>
      </c>
      <c r="K5243" s="73">
        <f t="shared" si="244"/>
        <v>130.80000514286257</v>
      </c>
      <c r="L5243" s="3" t="e">
        <f t="shared" si="245"/>
        <v>#N/A</v>
      </c>
    </row>
    <row r="5244" spans="1:12" x14ac:dyDescent="0.25">
      <c r="A5244" s="43" t="s">
        <v>47</v>
      </c>
      <c r="B5244" s="43" t="s">
        <v>395</v>
      </c>
      <c r="C5244" s="43" t="s">
        <v>729</v>
      </c>
      <c r="D5244" s="43" t="s">
        <v>728</v>
      </c>
      <c r="E5244" s="43" t="s">
        <v>2560</v>
      </c>
      <c r="F5244" s="43" t="s">
        <v>4233</v>
      </c>
      <c r="G5244" s="43" t="s">
        <v>4654</v>
      </c>
      <c r="H5244" s="76">
        <v>347</v>
      </c>
      <c r="I5244" s="229">
        <v>0.15129682997118155</v>
      </c>
      <c r="J5244" s="73">
        <f t="shared" si="243"/>
        <v>3.0082471308016888E-3</v>
      </c>
      <c r="K5244" s="73">
        <f t="shared" si="244"/>
        <v>53.543861754388182</v>
      </c>
      <c r="L5244" s="3" t="e">
        <f t="shared" si="245"/>
        <v>#N/A</v>
      </c>
    </row>
    <row r="5245" spans="1:12" x14ac:dyDescent="0.25">
      <c r="A5245" s="43" t="s">
        <v>47</v>
      </c>
      <c r="B5245" s="43" t="s">
        <v>395</v>
      </c>
      <c r="C5245" s="43" t="s">
        <v>729</v>
      </c>
      <c r="D5245" s="43" t="s">
        <v>728</v>
      </c>
      <c r="E5245" s="43" t="s">
        <v>2560</v>
      </c>
      <c r="F5245" s="43" t="s">
        <v>4233</v>
      </c>
      <c r="G5245" s="43" t="s">
        <v>4654</v>
      </c>
      <c r="H5245" s="76">
        <v>32</v>
      </c>
      <c r="I5245" s="229">
        <v>0.1328125</v>
      </c>
      <c r="J5245" s="73">
        <f t="shared" si="243"/>
        <v>2.6407217000891615E-3</v>
      </c>
      <c r="K5245" s="73">
        <f t="shared" si="244"/>
        <v>4.3345030944028533</v>
      </c>
      <c r="L5245" s="3" t="e">
        <f t="shared" si="245"/>
        <v>#N/A</v>
      </c>
    </row>
    <row r="5246" spans="1:12" x14ac:dyDescent="0.25">
      <c r="A5246" s="43" t="s">
        <v>47</v>
      </c>
      <c r="B5246" s="43" t="s">
        <v>395</v>
      </c>
      <c r="C5246" s="43" t="s">
        <v>729</v>
      </c>
      <c r="D5246" s="43" t="s">
        <v>728</v>
      </c>
      <c r="E5246" s="43" t="s">
        <v>2560</v>
      </c>
      <c r="F5246" s="43" t="s">
        <v>4233</v>
      </c>
      <c r="G5246" s="43" t="s">
        <v>4654</v>
      </c>
      <c r="H5246" s="76">
        <v>1051</v>
      </c>
      <c r="I5246" s="229">
        <v>0.13880114176974309</v>
      </c>
      <c r="J5246" s="73">
        <f t="shared" si="243"/>
        <v>2.7597943496923305E-3</v>
      </c>
      <c r="K5246" s="73">
        <f t="shared" si="244"/>
        <v>148.78054386152664</v>
      </c>
      <c r="L5246" s="3" t="e">
        <f t="shared" si="245"/>
        <v>#N/A</v>
      </c>
    </row>
    <row r="5247" spans="1:12" x14ac:dyDescent="0.25">
      <c r="A5247" s="43" t="s">
        <v>47</v>
      </c>
      <c r="B5247" s="43" t="s">
        <v>395</v>
      </c>
      <c r="C5247" s="43" t="s">
        <v>729</v>
      </c>
      <c r="D5247" s="43" t="s">
        <v>728</v>
      </c>
      <c r="E5247" s="43" t="s">
        <v>2560</v>
      </c>
      <c r="F5247" s="43" t="s">
        <v>4233</v>
      </c>
      <c r="G5247" s="43" t="s">
        <v>4654</v>
      </c>
      <c r="H5247" s="76">
        <v>1029</v>
      </c>
      <c r="I5247" s="229">
        <v>0.14500485908649174</v>
      </c>
      <c r="J5247" s="73">
        <f t="shared" si="243"/>
        <v>2.8831433638254662E-3</v>
      </c>
      <c r="K5247" s="73">
        <f t="shared" si="244"/>
        <v>152.17675452137641</v>
      </c>
      <c r="L5247" s="3" t="e">
        <f t="shared" si="245"/>
        <v>#N/A</v>
      </c>
    </row>
    <row r="5248" spans="1:12" x14ac:dyDescent="0.25">
      <c r="A5248" s="43" t="s">
        <v>47</v>
      </c>
      <c r="B5248" s="43" t="s">
        <v>395</v>
      </c>
      <c r="C5248" s="43" t="s">
        <v>729</v>
      </c>
      <c r="D5248" s="43" t="s">
        <v>728</v>
      </c>
      <c r="E5248" s="43" t="s">
        <v>2560</v>
      </c>
      <c r="F5248" s="43" t="s">
        <v>4233</v>
      </c>
      <c r="G5248" s="43" t="s">
        <v>4654</v>
      </c>
      <c r="H5248" s="76">
        <v>410</v>
      </c>
      <c r="I5248" s="229">
        <v>0.15129268292682926</v>
      </c>
      <c r="J5248" s="73">
        <f t="shared" si="243"/>
        <v>3.0081646747827729E-3</v>
      </c>
      <c r="K5248" s="73">
        <f t="shared" si="244"/>
        <v>63.263347516660929</v>
      </c>
      <c r="L5248" s="3" t="e">
        <f t="shared" si="245"/>
        <v>#N/A</v>
      </c>
    </row>
    <row r="5249" spans="1:12" x14ac:dyDescent="0.25">
      <c r="A5249" s="43" t="s">
        <v>47</v>
      </c>
      <c r="B5249" s="43" t="s">
        <v>395</v>
      </c>
      <c r="C5249" s="43" t="s">
        <v>729</v>
      </c>
      <c r="D5249" s="43" t="s">
        <v>728</v>
      </c>
      <c r="E5249" s="43" t="s">
        <v>2560</v>
      </c>
      <c r="F5249" s="43" t="s">
        <v>4233</v>
      </c>
      <c r="G5249" s="43" t="s">
        <v>4654</v>
      </c>
      <c r="H5249" s="76">
        <v>1061</v>
      </c>
      <c r="I5249" s="229">
        <v>0.145004712535344</v>
      </c>
      <c r="J5249" s="73">
        <f t="shared" si="243"/>
        <v>2.8831404499371199E-3</v>
      </c>
      <c r="K5249" s="73">
        <f t="shared" si="244"/>
        <v>156.90901201738328</v>
      </c>
      <c r="L5249" s="3" t="e">
        <f t="shared" si="245"/>
        <v>#N/A</v>
      </c>
    </row>
    <row r="5250" spans="1:12" x14ac:dyDescent="0.25">
      <c r="A5250" s="43" t="s">
        <v>47</v>
      </c>
      <c r="B5250" s="43" t="s">
        <v>395</v>
      </c>
      <c r="C5250" s="43" t="s">
        <v>729</v>
      </c>
      <c r="D5250" s="43" t="s">
        <v>728</v>
      </c>
      <c r="E5250" s="43" t="s">
        <v>2561</v>
      </c>
      <c r="F5250" s="43" t="s">
        <v>4234</v>
      </c>
      <c r="G5250" s="43" t="s">
        <v>4654</v>
      </c>
      <c r="H5250" s="76">
        <v>1970</v>
      </c>
      <c r="I5250" s="229">
        <v>0.14499999999999999</v>
      </c>
      <c r="J5250" s="73">
        <f t="shared" si="243"/>
        <v>2.8830467502149902E-3</v>
      </c>
      <c r="K5250" s="73">
        <f t="shared" si="244"/>
        <v>291.32960209792355</v>
      </c>
      <c r="L5250" s="3" t="e">
        <f t="shared" si="245"/>
        <v>#N/A</v>
      </c>
    </row>
    <row r="5251" spans="1:12" x14ac:dyDescent="0.25">
      <c r="A5251" s="43" t="s">
        <v>47</v>
      </c>
      <c r="B5251" s="43" t="s">
        <v>395</v>
      </c>
      <c r="C5251" s="43" t="s">
        <v>729</v>
      </c>
      <c r="D5251" s="43" t="s">
        <v>728</v>
      </c>
      <c r="E5251" s="43" t="s">
        <v>2561</v>
      </c>
      <c r="F5251" s="43" t="s">
        <v>4234</v>
      </c>
      <c r="G5251" s="43" t="s">
        <v>4654</v>
      </c>
      <c r="H5251" s="76">
        <v>819</v>
      </c>
      <c r="I5251" s="229">
        <v>0.15749694749694751</v>
      </c>
      <c r="J5251" s="73">
        <f t="shared" si="243"/>
        <v>3.131524569999003E-3</v>
      </c>
      <c r="K5251" s="73">
        <f t="shared" si="244"/>
        <v>131.5547186228292</v>
      </c>
      <c r="L5251" s="3" t="e">
        <f t="shared" si="245"/>
        <v>#N/A</v>
      </c>
    </row>
    <row r="5252" spans="1:12" x14ac:dyDescent="0.25">
      <c r="A5252" s="43" t="s">
        <v>47</v>
      </c>
      <c r="B5252" s="43" t="s">
        <v>395</v>
      </c>
      <c r="C5252" s="43" t="s">
        <v>729</v>
      </c>
      <c r="D5252" s="43" t="s">
        <v>728</v>
      </c>
      <c r="E5252" s="43" t="s">
        <v>2561</v>
      </c>
      <c r="F5252" s="43" t="s">
        <v>4234</v>
      </c>
      <c r="G5252" s="43" t="s">
        <v>4654</v>
      </c>
      <c r="H5252" s="76">
        <v>158</v>
      </c>
      <c r="I5252" s="229">
        <v>0.13879746835443038</v>
      </c>
      <c r="J5252" s="73">
        <f t="shared" si="243"/>
        <v>2.7597213108779893E-3</v>
      </c>
      <c r="K5252" s="73">
        <f t="shared" si="244"/>
        <v>22.366035967118723</v>
      </c>
      <c r="L5252" s="3" t="e">
        <f t="shared" si="245"/>
        <v>#N/A</v>
      </c>
    </row>
    <row r="5253" spans="1:12" x14ac:dyDescent="0.25">
      <c r="A5253" s="43" t="s">
        <v>47</v>
      </c>
      <c r="B5253" s="43" t="s">
        <v>395</v>
      </c>
      <c r="C5253" s="43" t="s">
        <v>729</v>
      </c>
      <c r="D5253" s="43" t="s">
        <v>728</v>
      </c>
      <c r="E5253" s="43" t="s">
        <v>2561</v>
      </c>
      <c r="F5253" s="43" t="s">
        <v>4234</v>
      </c>
      <c r="G5253" s="43" t="s">
        <v>4654</v>
      </c>
      <c r="H5253" s="76">
        <v>202</v>
      </c>
      <c r="I5253" s="229">
        <v>0.1388118811881188</v>
      </c>
      <c r="J5253" s="73">
        <f t="shared" si="243"/>
        <v>2.7600078824181742E-3</v>
      </c>
      <c r="K5253" s="73">
        <f t="shared" si="244"/>
        <v>28.597521592248469</v>
      </c>
      <c r="L5253" s="3" t="e">
        <f t="shared" si="245"/>
        <v>#N/A</v>
      </c>
    </row>
    <row r="5254" spans="1:12" x14ac:dyDescent="0.25">
      <c r="A5254" s="43" t="s">
        <v>47</v>
      </c>
      <c r="B5254" s="43" t="s">
        <v>395</v>
      </c>
      <c r="C5254" s="43" t="s">
        <v>729</v>
      </c>
      <c r="D5254" s="43" t="s">
        <v>728</v>
      </c>
      <c r="E5254" s="43" t="s">
        <v>2561</v>
      </c>
      <c r="F5254" s="43" t="s">
        <v>4234</v>
      </c>
      <c r="G5254" s="43" t="s">
        <v>4654</v>
      </c>
      <c r="H5254" s="76">
        <v>851</v>
      </c>
      <c r="I5254" s="229">
        <v>0.15749706227967097</v>
      </c>
      <c r="J5254" s="73">
        <f t="shared" si="243"/>
        <v>3.1315268522331954E-3</v>
      </c>
      <c r="K5254" s="73">
        <f t="shared" si="244"/>
        <v>136.69492935125044</v>
      </c>
      <c r="L5254" s="3" t="e">
        <f t="shared" si="245"/>
        <v>#N/A</v>
      </c>
    </row>
    <row r="5255" spans="1:12" x14ac:dyDescent="0.25">
      <c r="A5255" s="43" t="s">
        <v>47</v>
      </c>
      <c r="B5255" s="43" t="s">
        <v>395</v>
      </c>
      <c r="C5255" s="43" t="s">
        <v>729</v>
      </c>
      <c r="D5255" s="43" t="s">
        <v>728</v>
      </c>
      <c r="E5255" s="43" t="s">
        <v>2561</v>
      </c>
      <c r="F5255" s="43" t="s">
        <v>4234</v>
      </c>
      <c r="G5255" s="43" t="s">
        <v>4654</v>
      </c>
      <c r="H5255" s="76">
        <v>901</v>
      </c>
      <c r="I5255" s="229">
        <v>0.15750277469478358</v>
      </c>
      <c r="J5255" s="73">
        <f t="shared" ref="J5255:J5318" si="246">I5255*$J$5</f>
        <v>3.1316404326457901E-3</v>
      </c>
      <c r="K5255" s="73">
        <f t="shared" ref="K5255:K5318" si="247">(I5255+J5255)*H5255</f>
        <v>144.73160802981386</v>
      </c>
      <c r="L5255" s="3" t="e">
        <f t="shared" ref="L5255:L5318" si="248">MATCH(C5255,$C$7237:$C$7264,0)</f>
        <v>#N/A</v>
      </c>
    </row>
    <row r="5256" spans="1:12" x14ac:dyDescent="0.25">
      <c r="A5256" s="43" t="s">
        <v>47</v>
      </c>
      <c r="B5256" s="43" t="s">
        <v>395</v>
      </c>
      <c r="C5256" s="43" t="s">
        <v>729</v>
      </c>
      <c r="D5256" s="43" t="s">
        <v>728</v>
      </c>
      <c r="E5256" s="43" t="s">
        <v>2561</v>
      </c>
      <c r="F5256" s="43" t="s">
        <v>4234</v>
      </c>
      <c r="G5256" s="43" t="s">
        <v>4654</v>
      </c>
      <c r="H5256" s="76">
        <v>1879</v>
      </c>
      <c r="I5256" s="229">
        <v>0.15129856306546036</v>
      </c>
      <c r="J5256" s="73">
        <f t="shared" si="246"/>
        <v>3.0082815900556773E-3</v>
      </c>
      <c r="K5256" s="73">
        <f t="shared" si="247"/>
        <v>289.9425611077146</v>
      </c>
      <c r="L5256" s="3" t="e">
        <f t="shared" si="248"/>
        <v>#N/A</v>
      </c>
    </row>
    <row r="5257" spans="1:12" x14ac:dyDescent="0.25">
      <c r="A5257" s="43" t="s">
        <v>47</v>
      </c>
      <c r="B5257" s="43" t="s">
        <v>395</v>
      </c>
      <c r="C5257" s="43" t="s">
        <v>729</v>
      </c>
      <c r="D5257" s="43" t="s">
        <v>728</v>
      </c>
      <c r="E5257" s="43" t="s">
        <v>2561</v>
      </c>
      <c r="F5257" s="43" t="s">
        <v>4234</v>
      </c>
      <c r="G5257" s="43" t="s">
        <v>4654</v>
      </c>
      <c r="H5257" s="76">
        <v>1418</v>
      </c>
      <c r="I5257" s="229">
        <v>0.14500000000000002</v>
      </c>
      <c r="J5257" s="73">
        <f t="shared" si="246"/>
        <v>2.8830467502149906E-3</v>
      </c>
      <c r="K5257" s="73">
        <f t="shared" si="247"/>
        <v>209.6981602918049</v>
      </c>
      <c r="L5257" s="3" t="e">
        <f t="shared" si="248"/>
        <v>#N/A</v>
      </c>
    </row>
    <row r="5258" spans="1:12" x14ac:dyDescent="0.25">
      <c r="A5258" s="43" t="s">
        <v>47</v>
      </c>
      <c r="B5258" s="43" t="s">
        <v>395</v>
      </c>
      <c r="C5258" s="43" t="s">
        <v>729</v>
      </c>
      <c r="D5258" s="43" t="s">
        <v>728</v>
      </c>
      <c r="E5258" s="43" t="s">
        <v>2561</v>
      </c>
      <c r="F5258" s="43" t="s">
        <v>4234</v>
      </c>
      <c r="G5258" s="43" t="s">
        <v>4654</v>
      </c>
      <c r="H5258" s="76">
        <v>1639</v>
      </c>
      <c r="I5258" s="229">
        <v>0.14500305064063454</v>
      </c>
      <c r="J5258" s="73">
        <f t="shared" si="246"/>
        <v>2.8831074063499383E-3</v>
      </c>
      <c r="K5258" s="73">
        <f t="shared" si="247"/>
        <v>242.38541303900757</v>
      </c>
      <c r="L5258" s="3" t="e">
        <f t="shared" si="248"/>
        <v>#N/A</v>
      </c>
    </row>
    <row r="5259" spans="1:12" x14ac:dyDescent="0.25">
      <c r="A5259" s="43" t="s">
        <v>47</v>
      </c>
      <c r="B5259" s="43" t="s">
        <v>395</v>
      </c>
      <c r="C5259" s="43" t="s">
        <v>729</v>
      </c>
      <c r="D5259" s="43" t="s">
        <v>728</v>
      </c>
      <c r="E5259" s="43" t="s">
        <v>2561</v>
      </c>
      <c r="F5259" s="43" t="s">
        <v>4234</v>
      </c>
      <c r="G5259" s="43" t="s">
        <v>4654</v>
      </c>
      <c r="H5259" s="76">
        <v>158</v>
      </c>
      <c r="I5259" s="229">
        <v>0.13879746835443038</v>
      </c>
      <c r="J5259" s="73">
        <f t="shared" si="246"/>
        <v>2.7597213108779893E-3</v>
      </c>
      <c r="K5259" s="73">
        <f t="shared" si="247"/>
        <v>22.366035967118723</v>
      </c>
      <c r="L5259" s="3" t="e">
        <f t="shared" si="248"/>
        <v>#N/A</v>
      </c>
    </row>
    <row r="5260" spans="1:12" x14ac:dyDescent="0.25">
      <c r="A5260" s="43" t="s">
        <v>47</v>
      </c>
      <c r="B5260" s="43" t="s">
        <v>395</v>
      </c>
      <c r="C5260" s="43" t="s">
        <v>729</v>
      </c>
      <c r="D5260" s="43" t="s">
        <v>728</v>
      </c>
      <c r="E5260" s="43" t="s">
        <v>2561</v>
      </c>
      <c r="F5260" s="43" t="s">
        <v>4234</v>
      </c>
      <c r="G5260" s="43" t="s">
        <v>4654</v>
      </c>
      <c r="H5260" s="76">
        <v>1764</v>
      </c>
      <c r="I5260" s="229">
        <v>0.15129818594104308</v>
      </c>
      <c r="J5260" s="73">
        <f t="shared" si="246"/>
        <v>3.0082740916603282E-3</v>
      </c>
      <c r="K5260" s="73">
        <f t="shared" si="247"/>
        <v>272.1965954976888</v>
      </c>
      <c r="L5260" s="3" t="e">
        <f t="shared" si="248"/>
        <v>#N/A</v>
      </c>
    </row>
    <row r="5261" spans="1:12" x14ac:dyDescent="0.25">
      <c r="A5261" s="43" t="s">
        <v>47</v>
      </c>
      <c r="B5261" s="43" t="s">
        <v>395</v>
      </c>
      <c r="C5261" s="43" t="s">
        <v>729</v>
      </c>
      <c r="D5261" s="43" t="s">
        <v>728</v>
      </c>
      <c r="E5261" s="43" t="s">
        <v>2561</v>
      </c>
      <c r="F5261" s="43" t="s">
        <v>4234</v>
      </c>
      <c r="G5261" s="43" t="s">
        <v>4654</v>
      </c>
      <c r="H5261" s="76">
        <v>1386</v>
      </c>
      <c r="I5261" s="229">
        <v>0.15129870129870129</v>
      </c>
      <c r="J5261" s="73">
        <f t="shared" si="246"/>
        <v>3.0082843385584087E-3</v>
      </c>
      <c r="K5261" s="73">
        <f t="shared" si="247"/>
        <v>213.86948209324194</v>
      </c>
      <c r="L5261" s="3" t="e">
        <f t="shared" si="248"/>
        <v>#N/A</v>
      </c>
    </row>
    <row r="5262" spans="1:12" x14ac:dyDescent="0.25">
      <c r="A5262" s="43" t="s">
        <v>47</v>
      </c>
      <c r="B5262" s="43" t="s">
        <v>395</v>
      </c>
      <c r="C5262" s="43" t="s">
        <v>729</v>
      </c>
      <c r="D5262" s="43" t="s">
        <v>728</v>
      </c>
      <c r="E5262" s="43" t="s">
        <v>2562</v>
      </c>
      <c r="F5262" s="43" t="s">
        <v>4235</v>
      </c>
      <c r="G5262" s="43" t="s">
        <v>4654</v>
      </c>
      <c r="H5262" s="76">
        <v>442</v>
      </c>
      <c r="I5262" s="229">
        <v>0.151289592760181</v>
      </c>
      <c r="J5262" s="73">
        <f t="shared" si="246"/>
        <v>3.0081032327488907E-3</v>
      </c>
      <c r="K5262" s="73">
        <f t="shared" si="247"/>
        <v>68.199581628875009</v>
      </c>
      <c r="L5262" s="3" t="e">
        <f t="shared" si="248"/>
        <v>#N/A</v>
      </c>
    </row>
    <row r="5263" spans="1:12" x14ac:dyDescent="0.25">
      <c r="A5263" s="43" t="s">
        <v>47</v>
      </c>
      <c r="B5263" s="43" t="s">
        <v>395</v>
      </c>
      <c r="C5263" s="43" t="s">
        <v>729</v>
      </c>
      <c r="D5263" s="43" t="s">
        <v>728</v>
      </c>
      <c r="E5263" s="43" t="s">
        <v>2562</v>
      </c>
      <c r="F5263" s="43" t="s">
        <v>4235</v>
      </c>
      <c r="G5263" s="43" t="s">
        <v>4654</v>
      </c>
      <c r="H5263" s="76">
        <v>462</v>
      </c>
      <c r="I5263" s="229">
        <v>0.15129870129870132</v>
      </c>
      <c r="J5263" s="73">
        <f t="shared" si="246"/>
        <v>3.0082843385584096E-3</v>
      </c>
      <c r="K5263" s="73">
        <f t="shared" si="247"/>
        <v>71.289827364413995</v>
      </c>
      <c r="L5263" s="3" t="e">
        <f t="shared" si="248"/>
        <v>#N/A</v>
      </c>
    </row>
    <row r="5264" spans="1:12" x14ac:dyDescent="0.25">
      <c r="A5264" s="43" t="s">
        <v>47</v>
      </c>
      <c r="B5264" s="43" t="s">
        <v>395</v>
      </c>
      <c r="C5264" s="43" t="s">
        <v>729</v>
      </c>
      <c r="D5264" s="43" t="s">
        <v>728</v>
      </c>
      <c r="E5264" s="43" t="s">
        <v>2562</v>
      </c>
      <c r="F5264" s="43" t="s">
        <v>4235</v>
      </c>
      <c r="G5264" s="43" t="s">
        <v>4654</v>
      </c>
      <c r="H5264" s="76">
        <v>467</v>
      </c>
      <c r="I5264" s="229">
        <v>0.15130620985010707</v>
      </c>
      <c r="J5264" s="73">
        <f t="shared" si="246"/>
        <v>3.0084336316944724E-3</v>
      </c>
      <c r="K5264" s="73">
        <f t="shared" si="247"/>
        <v>72.064938506001326</v>
      </c>
      <c r="L5264" s="3" t="e">
        <f t="shared" si="248"/>
        <v>#N/A</v>
      </c>
    </row>
    <row r="5265" spans="1:12" x14ac:dyDescent="0.25">
      <c r="A5265" s="43" t="s">
        <v>47</v>
      </c>
      <c r="B5265" s="43" t="s">
        <v>395</v>
      </c>
      <c r="C5265" s="43" t="s">
        <v>729</v>
      </c>
      <c r="D5265" s="43" t="s">
        <v>728</v>
      </c>
      <c r="E5265" s="43" t="s">
        <v>2562</v>
      </c>
      <c r="F5265" s="43" t="s">
        <v>4235</v>
      </c>
      <c r="G5265" s="43" t="s">
        <v>4654</v>
      </c>
      <c r="H5265" s="76">
        <v>583</v>
      </c>
      <c r="I5265" s="229">
        <v>0.15130360205831903</v>
      </c>
      <c r="J5265" s="73">
        <f t="shared" si="246"/>
        <v>3.0083817807590261E-3</v>
      </c>
      <c r="K5265" s="73">
        <f t="shared" si="247"/>
        <v>89.963886578182496</v>
      </c>
      <c r="L5265" s="3" t="e">
        <f t="shared" si="248"/>
        <v>#N/A</v>
      </c>
    </row>
    <row r="5266" spans="1:12" x14ac:dyDescent="0.25">
      <c r="A5266" s="43" t="s">
        <v>47</v>
      </c>
      <c r="B5266" s="43" t="s">
        <v>395</v>
      </c>
      <c r="C5266" s="43" t="s">
        <v>729</v>
      </c>
      <c r="D5266" s="43" t="s">
        <v>728</v>
      </c>
      <c r="E5266" s="43" t="s">
        <v>2562</v>
      </c>
      <c r="F5266" s="43" t="s">
        <v>4235</v>
      </c>
      <c r="G5266" s="43" t="s">
        <v>4654</v>
      </c>
      <c r="H5266" s="76">
        <v>368</v>
      </c>
      <c r="I5266" s="229">
        <v>0.14499999999999999</v>
      </c>
      <c r="J5266" s="73">
        <f t="shared" si="246"/>
        <v>2.8830467502149902E-3</v>
      </c>
      <c r="K5266" s="73">
        <f t="shared" si="247"/>
        <v>54.42096120407912</v>
      </c>
      <c r="L5266" s="3" t="e">
        <f t="shared" si="248"/>
        <v>#N/A</v>
      </c>
    </row>
    <row r="5267" spans="1:12" x14ac:dyDescent="0.25">
      <c r="A5267" s="43" t="s">
        <v>47</v>
      </c>
      <c r="B5267" s="43" t="s">
        <v>395</v>
      </c>
      <c r="C5267" s="43" t="s">
        <v>729</v>
      </c>
      <c r="D5267" s="43" t="s">
        <v>728</v>
      </c>
      <c r="E5267" s="43" t="s">
        <v>2562</v>
      </c>
      <c r="F5267" s="43" t="s">
        <v>4235</v>
      </c>
      <c r="G5267" s="43" t="s">
        <v>4654</v>
      </c>
      <c r="H5267" s="76">
        <v>211</v>
      </c>
      <c r="I5267" s="229">
        <v>0.14502369668246445</v>
      </c>
      <c r="J5267" s="73">
        <f t="shared" si="246"/>
        <v>2.8835179132727143E-3</v>
      </c>
      <c r="K5267" s="73">
        <f t="shared" si="247"/>
        <v>31.208422279700542</v>
      </c>
      <c r="L5267" s="3" t="e">
        <f t="shared" si="248"/>
        <v>#N/A</v>
      </c>
    </row>
    <row r="5268" spans="1:12" x14ac:dyDescent="0.25">
      <c r="A5268" s="43" t="s">
        <v>47</v>
      </c>
      <c r="B5268" s="43" t="s">
        <v>395</v>
      </c>
      <c r="C5268" s="43" t="s">
        <v>729</v>
      </c>
      <c r="D5268" s="43" t="s">
        <v>728</v>
      </c>
      <c r="E5268" s="43" t="s">
        <v>2562</v>
      </c>
      <c r="F5268" s="43" t="s">
        <v>4235</v>
      </c>
      <c r="G5268" s="43" t="s">
        <v>4654</v>
      </c>
      <c r="H5268" s="76">
        <v>32</v>
      </c>
      <c r="I5268" s="229">
        <v>0.13875000000000001</v>
      </c>
      <c r="J5268" s="73">
        <f t="shared" si="246"/>
        <v>2.7587774937402063E-3</v>
      </c>
      <c r="K5268" s="73">
        <f t="shared" si="247"/>
        <v>4.528280879799687</v>
      </c>
      <c r="L5268" s="3" t="e">
        <f t="shared" si="248"/>
        <v>#N/A</v>
      </c>
    </row>
    <row r="5269" spans="1:12" x14ac:dyDescent="0.25">
      <c r="A5269" s="43" t="s">
        <v>47</v>
      </c>
      <c r="B5269" s="43" t="s">
        <v>395</v>
      </c>
      <c r="C5269" s="43" t="s">
        <v>729</v>
      </c>
      <c r="D5269" s="43" t="s">
        <v>728</v>
      </c>
      <c r="E5269" s="43" t="s">
        <v>2562</v>
      </c>
      <c r="F5269" s="43" t="s">
        <v>4235</v>
      </c>
      <c r="G5269" s="43" t="s">
        <v>4654</v>
      </c>
      <c r="H5269" s="76">
        <v>237</v>
      </c>
      <c r="I5269" s="229">
        <v>0.15751054852320676</v>
      </c>
      <c r="J5269" s="73">
        <f t="shared" si="246"/>
        <v>3.1317950003062881E-3</v>
      </c>
      <c r="K5269" s="73">
        <f t="shared" si="247"/>
        <v>38.072235415072591</v>
      </c>
      <c r="L5269" s="3" t="e">
        <f t="shared" si="248"/>
        <v>#N/A</v>
      </c>
    </row>
    <row r="5270" spans="1:12" x14ac:dyDescent="0.25">
      <c r="A5270" s="43" t="s">
        <v>47</v>
      </c>
      <c r="B5270" s="43" t="s">
        <v>395</v>
      </c>
      <c r="C5270" s="43" t="s">
        <v>729</v>
      </c>
      <c r="D5270" s="43" t="s">
        <v>728</v>
      </c>
      <c r="E5270" s="43" t="s">
        <v>2562</v>
      </c>
      <c r="F5270" s="43" t="s">
        <v>4235</v>
      </c>
      <c r="G5270" s="43" t="s">
        <v>4654</v>
      </c>
      <c r="H5270" s="76">
        <v>106</v>
      </c>
      <c r="I5270" s="229">
        <v>0.15754716981132075</v>
      </c>
      <c r="J5270" s="73">
        <f t="shared" si="246"/>
        <v>3.1325231443454999E-3</v>
      </c>
      <c r="K5270" s="73">
        <f t="shared" si="247"/>
        <v>17.032047453300624</v>
      </c>
      <c r="L5270" s="3" t="e">
        <f t="shared" si="248"/>
        <v>#N/A</v>
      </c>
    </row>
    <row r="5271" spans="1:12" x14ac:dyDescent="0.25">
      <c r="A5271" s="43" t="s">
        <v>47</v>
      </c>
      <c r="B5271" s="43" t="s">
        <v>395</v>
      </c>
      <c r="C5271" s="43" t="s">
        <v>729</v>
      </c>
      <c r="D5271" s="43" t="s">
        <v>728</v>
      </c>
      <c r="E5271" s="43" t="s">
        <v>2562</v>
      </c>
      <c r="F5271" s="43" t="s">
        <v>4235</v>
      </c>
      <c r="G5271" s="43" t="s">
        <v>4654</v>
      </c>
      <c r="H5271" s="76">
        <v>37</v>
      </c>
      <c r="I5271" s="229">
        <v>0.13891891891891892</v>
      </c>
      <c r="J5271" s="73">
        <f t="shared" si="246"/>
        <v>2.7621361222935786E-3</v>
      </c>
      <c r="K5271" s="73">
        <f t="shared" si="247"/>
        <v>5.2421990365248625</v>
      </c>
      <c r="L5271" s="3" t="e">
        <f t="shared" si="248"/>
        <v>#N/A</v>
      </c>
    </row>
    <row r="5272" spans="1:12" x14ac:dyDescent="0.25">
      <c r="A5272" s="43" t="s">
        <v>47</v>
      </c>
      <c r="B5272" s="43" t="s">
        <v>395</v>
      </c>
      <c r="C5272" s="43" t="s">
        <v>729</v>
      </c>
      <c r="D5272" s="43" t="s">
        <v>728</v>
      </c>
      <c r="E5272" s="43" t="s">
        <v>2562</v>
      </c>
      <c r="F5272" s="43" t="s">
        <v>4235</v>
      </c>
      <c r="G5272" s="43" t="s">
        <v>4654</v>
      </c>
      <c r="H5272" s="76">
        <v>258</v>
      </c>
      <c r="I5272" s="229">
        <v>0.15751937984496125</v>
      </c>
      <c r="J5272" s="73">
        <f t="shared" si="246"/>
        <v>3.1319705941923875E-3</v>
      </c>
      <c r="K5272" s="73">
        <f t="shared" si="247"/>
        <v>41.448048413301635</v>
      </c>
      <c r="L5272" s="3" t="e">
        <f t="shared" si="248"/>
        <v>#N/A</v>
      </c>
    </row>
    <row r="5273" spans="1:12" x14ac:dyDescent="0.25">
      <c r="A5273" s="43" t="s">
        <v>47</v>
      </c>
      <c r="B5273" s="43" t="s">
        <v>395</v>
      </c>
      <c r="C5273" s="43" t="s">
        <v>729</v>
      </c>
      <c r="D5273" s="43" t="s">
        <v>728</v>
      </c>
      <c r="E5273" s="43" t="s">
        <v>2562</v>
      </c>
      <c r="F5273" s="43" t="s">
        <v>4235</v>
      </c>
      <c r="G5273" s="43" t="s">
        <v>4654</v>
      </c>
      <c r="H5273" s="76">
        <v>336</v>
      </c>
      <c r="I5273" s="229">
        <v>0.14499999999999999</v>
      </c>
      <c r="J5273" s="73">
        <f t="shared" si="246"/>
        <v>2.8830467502149902E-3</v>
      </c>
      <c r="K5273" s="73">
        <f t="shared" si="247"/>
        <v>49.688703708072239</v>
      </c>
      <c r="L5273" s="3" t="e">
        <f t="shared" si="248"/>
        <v>#N/A</v>
      </c>
    </row>
    <row r="5274" spans="1:12" x14ac:dyDescent="0.25">
      <c r="A5274" s="43" t="s">
        <v>47</v>
      </c>
      <c r="B5274" s="43" t="s">
        <v>395</v>
      </c>
      <c r="C5274" s="43" t="s">
        <v>729</v>
      </c>
      <c r="D5274" s="43" t="s">
        <v>728</v>
      </c>
      <c r="E5274" s="43" t="s">
        <v>2562</v>
      </c>
      <c r="F5274" s="43" t="s">
        <v>4235</v>
      </c>
      <c r="G5274" s="43" t="s">
        <v>4654</v>
      </c>
      <c r="H5274" s="76">
        <v>178</v>
      </c>
      <c r="I5274" s="229">
        <v>0.15752808988764044</v>
      </c>
      <c r="J5274" s="73">
        <f t="shared" si="246"/>
        <v>3.1321437766768045E-3</v>
      </c>
      <c r="K5274" s="73">
        <f t="shared" si="247"/>
        <v>28.597521592248469</v>
      </c>
      <c r="L5274" s="3" t="e">
        <f t="shared" si="248"/>
        <v>#N/A</v>
      </c>
    </row>
    <row r="5275" spans="1:12" x14ac:dyDescent="0.25">
      <c r="A5275" s="43" t="s">
        <v>47</v>
      </c>
      <c r="B5275" s="43" t="s">
        <v>395</v>
      </c>
      <c r="C5275" s="43" t="s">
        <v>729</v>
      </c>
      <c r="D5275" s="43" t="s">
        <v>728</v>
      </c>
      <c r="E5275" s="43" t="s">
        <v>2562</v>
      </c>
      <c r="F5275" s="43" t="s">
        <v>4235</v>
      </c>
      <c r="G5275" s="43" t="s">
        <v>4654</v>
      </c>
      <c r="H5275" s="76">
        <v>37</v>
      </c>
      <c r="I5275" s="229">
        <v>0.13891891891891892</v>
      </c>
      <c r="J5275" s="73">
        <f t="shared" si="246"/>
        <v>2.7621361222935786E-3</v>
      </c>
      <c r="K5275" s="73">
        <f t="shared" si="247"/>
        <v>5.2421990365248625</v>
      </c>
      <c r="L5275" s="3" t="e">
        <f t="shared" si="248"/>
        <v>#N/A</v>
      </c>
    </row>
    <row r="5276" spans="1:12" x14ac:dyDescent="0.25">
      <c r="A5276" s="43" t="s">
        <v>47</v>
      </c>
      <c r="B5276" s="43" t="s">
        <v>395</v>
      </c>
      <c r="C5276" s="43" t="s">
        <v>729</v>
      </c>
      <c r="D5276" s="43" t="s">
        <v>728</v>
      </c>
      <c r="E5276" s="43" t="s">
        <v>2562</v>
      </c>
      <c r="F5276" s="43" t="s">
        <v>4235</v>
      </c>
      <c r="G5276" s="43" t="s">
        <v>4654</v>
      </c>
      <c r="H5276" s="76">
        <v>452</v>
      </c>
      <c r="I5276" s="229">
        <v>0.14500000000000002</v>
      </c>
      <c r="J5276" s="73">
        <f t="shared" si="246"/>
        <v>2.8830467502149906E-3</v>
      </c>
      <c r="K5276" s="73">
        <f t="shared" si="247"/>
        <v>66.843137131097194</v>
      </c>
      <c r="L5276" s="3" t="e">
        <f t="shared" si="248"/>
        <v>#N/A</v>
      </c>
    </row>
    <row r="5277" spans="1:12" x14ac:dyDescent="0.25">
      <c r="A5277" s="43" t="s">
        <v>47</v>
      </c>
      <c r="B5277" s="43" t="s">
        <v>395</v>
      </c>
      <c r="C5277" s="43" t="s">
        <v>729</v>
      </c>
      <c r="D5277" s="43" t="s">
        <v>728</v>
      </c>
      <c r="E5277" s="43" t="s">
        <v>2563</v>
      </c>
      <c r="F5277" s="43" t="s">
        <v>4236</v>
      </c>
      <c r="G5277" s="43" t="s">
        <v>4654</v>
      </c>
      <c r="H5277" s="76">
        <v>1134</v>
      </c>
      <c r="I5277" s="229">
        <v>0.14500000000000002</v>
      </c>
      <c r="J5277" s="73">
        <f t="shared" si="246"/>
        <v>2.8830467502149906E-3</v>
      </c>
      <c r="K5277" s="73">
        <f t="shared" si="247"/>
        <v>167.69937501474382</v>
      </c>
      <c r="L5277" s="3" t="e">
        <f t="shared" si="248"/>
        <v>#N/A</v>
      </c>
    </row>
    <row r="5278" spans="1:12" x14ac:dyDescent="0.25">
      <c r="A5278" s="43" t="s">
        <v>47</v>
      </c>
      <c r="B5278" s="43" t="s">
        <v>395</v>
      </c>
      <c r="C5278" s="43" t="s">
        <v>729</v>
      </c>
      <c r="D5278" s="43" t="s">
        <v>728</v>
      </c>
      <c r="E5278" s="43" t="s">
        <v>2563</v>
      </c>
      <c r="F5278" s="43" t="s">
        <v>4236</v>
      </c>
      <c r="G5278" s="43" t="s">
        <v>4654</v>
      </c>
      <c r="H5278" s="76">
        <v>1323</v>
      </c>
      <c r="I5278" s="229">
        <v>0.14500377928949357</v>
      </c>
      <c r="J5278" s="73">
        <f t="shared" si="246"/>
        <v>2.8831218941342491E-3</v>
      </c>
      <c r="K5278" s="73">
        <f t="shared" si="247"/>
        <v>195.6543702659396</v>
      </c>
      <c r="L5278" s="3" t="e">
        <f t="shared" si="248"/>
        <v>#N/A</v>
      </c>
    </row>
    <row r="5279" spans="1:12" x14ac:dyDescent="0.25">
      <c r="A5279" s="43" t="s">
        <v>47</v>
      </c>
      <c r="B5279" s="43" t="s">
        <v>395</v>
      </c>
      <c r="C5279" s="43" t="s">
        <v>729</v>
      </c>
      <c r="D5279" s="43" t="s">
        <v>728</v>
      </c>
      <c r="E5279" s="43" t="s">
        <v>2563</v>
      </c>
      <c r="F5279" s="43" t="s">
        <v>4236</v>
      </c>
      <c r="G5279" s="43" t="s">
        <v>4654</v>
      </c>
      <c r="H5279" s="76">
        <v>173</v>
      </c>
      <c r="I5279" s="229">
        <v>0.13878612716763006</v>
      </c>
      <c r="J5279" s="73">
        <f t="shared" si="246"/>
        <v>2.7594958131417946E-3</v>
      </c>
      <c r="K5279" s="73">
        <f t="shared" si="247"/>
        <v>24.487392775673531</v>
      </c>
      <c r="L5279" s="3" t="e">
        <f t="shared" si="248"/>
        <v>#N/A</v>
      </c>
    </row>
    <row r="5280" spans="1:12" x14ac:dyDescent="0.25">
      <c r="A5280" s="43" t="s">
        <v>47</v>
      </c>
      <c r="B5280" s="43" t="s">
        <v>395</v>
      </c>
      <c r="C5280" s="43" t="s">
        <v>729</v>
      </c>
      <c r="D5280" s="43" t="s">
        <v>728</v>
      </c>
      <c r="E5280" s="43" t="s">
        <v>2563</v>
      </c>
      <c r="F5280" s="43" t="s">
        <v>4236</v>
      </c>
      <c r="G5280" s="43" t="s">
        <v>4654</v>
      </c>
      <c r="H5280" s="76">
        <v>551</v>
      </c>
      <c r="I5280" s="229">
        <v>0.15749546279491833</v>
      </c>
      <c r="J5280" s="73">
        <f t="shared" si="246"/>
        <v>3.1314950495482429E-3</v>
      </c>
      <c r="K5280" s="73">
        <f t="shared" si="247"/>
        <v>88.505453772301081</v>
      </c>
      <c r="L5280" s="3" t="e">
        <f t="shared" si="248"/>
        <v>#N/A</v>
      </c>
    </row>
    <row r="5281" spans="1:12" x14ac:dyDescent="0.25">
      <c r="A5281" s="43" t="s">
        <v>47</v>
      </c>
      <c r="B5281" s="43" t="s">
        <v>395</v>
      </c>
      <c r="C5281" s="43" t="s">
        <v>729</v>
      </c>
      <c r="D5281" s="43" t="s">
        <v>728</v>
      </c>
      <c r="E5281" s="43" t="s">
        <v>2563</v>
      </c>
      <c r="F5281" s="43" t="s">
        <v>4236</v>
      </c>
      <c r="G5281" s="43" t="s">
        <v>4654</v>
      </c>
      <c r="H5281" s="76">
        <v>205</v>
      </c>
      <c r="I5281" s="229">
        <v>0.13878048780487803</v>
      </c>
      <c r="J5281" s="73">
        <f t="shared" si="246"/>
        <v>2.7593836852352048E-3</v>
      </c>
      <c r="K5281" s="73">
        <f t="shared" si="247"/>
        <v>29.015673655473215</v>
      </c>
      <c r="L5281" s="3" t="e">
        <f t="shared" si="248"/>
        <v>#N/A</v>
      </c>
    </row>
    <row r="5282" spans="1:12" x14ac:dyDescent="0.25">
      <c r="A5282" s="43" t="s">
        <v>47</v>
      </c>
      <c r="B5282" s="43" t="s">
        <v>395</v>
      </c>
      <c r="C5282" s="43" t="s">
        <v>729</v>
      </c>
      <c r="D5282" s="43" t="s">
        <v>728</v>
      </c>
      <c r="E5282" s="43" t="s">
        <v>2563</v>
      </c>
      <c r="F5282" s="43" t="s">
        <v>4236</v>
      </c>
      <c r="G5282" s="43" t="s">
        <v>4654</v>
      </c>
      <c r="H5282" s="76">
        <v>583</v>
      </c>
      <c r="I5282" s="229">
        <v>0.15749571183533448</v>
      </c>
      <c r="J5282" s="73">
        <f t="shared" si="246"/>
        <v>3.1315000012390182E-3</v>
      </c>
      <c r="K5282" s="73">
        <f t="shared" si="247"/>
        <v>93.645664500722347</v>
      </c>
      <c r="L5282" s="3" t="e">
        <f t="shared" si="248"/>
        <v>#N/A</v>
      </c>
    </row>
    <row r="5283" spans="1:12" x14ac:dyDescent="0.25">
      <c r="A5283" s="43" t="s">
        <v>47</v>
      </c>
      <c r="B5283" s="43" t="s">
        <v>395</v>
      </c>
      <c r="C5283" s="43" t="s">
        <v>729</v>
      </c>
      <c r="D5283" s="43" t="s">
        <v>728</v>
      </c>
      <c r="E5283" s="43" t="s">
        <v>2563</v>
      </c>
      <c r="F5283" s="43" t="s">
        <v>4236</v>
      </c>
      <c r="G5283" s="43" t="s">
        <v>4654</v>
      </c>
      <c r="H5283" s="76">
        <v>1166</v>
      </c>
      <c r="I5283" s="229">
        <v>0.15130360205831903</v>
      </c>
      <c r="J5283" s="73">
        <f t="shared" si="246"/>
        <v>3.0083817807590261E-3</v>
      </c>
      <c r="K5283" s="73">
        <f t="shared" si="247"/>
        <v>179.92777315636499</v>
      </c>
      <c r="L5283" s="3" t="e">
        <f t="shared" si="248"/>
        <v>#N/A</v>
      </c>
    </row>
    <row r="5284" spans="1:12" x14ac:dyDescent="0.25">
      <c r="A5284" s="43" t="s">
        <v>47</v>
      </c>
      <c r="B5284" s="43" t="s">
        <v>395</v>
      </c>
      <c r="C5284" s="43" t="s">
        <v>729</v>
      </c>
      <c r="D5284" s="43" t="s">
        <v>728</v>
      </c>
      <c r="E5284" s="43" t="s">
        <v>2563</v>
      </c>
      <c r="F5284" s="43" t="s">
        <v>4236</v>
      </c>
      <c r="G5284" s="43" t="s">
        <v>4654</v>
      </c>
      <c r="H5284" s="76">
        <v>1040</v>
      </c>
      <c r="I5284" s="229">
        <v>0.15129807692307692</v>
      </c>
      <c r="J5284" s="73">
        <f t="shared" si="246"/>
        <v>3.0082719240472726E-3</v>
      </c>
      <c r="K5284" s="73">
        <f t="shared" si="247"/>
        <v>160.47860280100915</v>
      </c>
      <c r="L5284" s="3" t="e">
        <f t="shared" si="248"/>
        <v>#N/A</v>
      </c>
    </row>
    <row r="5285" spans="1:12" x14ac:dyDescent="0.25">
      <c r="A5285" s="43" t="s">
        <v>47</v>
      </c>
      <c r="B5285" s="43" t="s">
        <v>395</v>
      </c>
      <c r="C5285" s="43" t="s">
        <v>730</v>
      </c>
      <c r="D5285" s="43" t="s">
        <v>728</v>
      </c>
      <c r="E5285" s="43" t="s">
        <v>2564</v>
      </c>
      <c r="F5285" s="43" t="s">
        <v>4237</v>
      </c>
      <c r="G5285" s="43" t="s">
        <v>4654</v>
      </c>
      <c r="H5285" s="76">
        <v>71</v>
      </c>
      <c r="I5285" s="229">
        <v>0.15126760563380282</v>
      </c>
      <c r="J5285" s="73">
        <f t="shared" si="246"/>
        <v>3.0076660609333651E-3</v>
      </c>
      <c r="K5285" s="73">
        <f t="shared" si="247"/>
        <v>10.953544290326269</v>
      </c>
      <c r="L5285" s="3" t="e">
        <f t="shared" si="248"/>
        <v>#N/A</v>
      </c>
    </row>
    <row r="5286" spans="1:12" x14ac:dyDescent="0.25">
      <c r="A5286" s="43" t="s">
        <v>47</v>
      </c>
      <c r="B5286" s="43" t="s">
        <v>395</v>
      </c>
      <c r="C5286" s="43" t="s">
        <v>730</v>
      </c>
      <c r="D5286" s="43" t="s">
        <v>728</v>
      </c>
      <c r="E5286" s="43" t="s">
        <v>2564</v>
      </c>
      <c r="F5286" s="43" t="s">
        <v>4237</v>
      </c>
      <c r="G5286" s="43" t="s">
        <v>4654</v>
      </c>
      <c r="H5286" s="76">
        <v>542</v>
      </c>
      <c r="I5286" s="229">
        <v>0.13880073800738008</v>
      </c>
      <c r="J5286" s="73">
        <f t="shared" si="246"/>
        <v>2.7597863216525477E-3</v>
      </c>
      <c r="K5286" s="73">
        <f t="shared" si="247"/>
        <v>76.725804186335679</v>
      </c>
      <c r="L5286" s="3" t="e">
        <f t="shared" si="248"/>
        <v>#N/A</v>
      </c>
    </row>
    <row r="5287" spans="1:12" x14ac:dyDescent="0.25">
      <c r="A5287" s="43" t="s">
        <v>47</v>
      </c>
      <c r="B5287" s="43" t="s">
        <v>395</v>
      </c>
      <c r="C5287" s="43" t="s">
        <v>730</v>
      </c>
      <c r="D5287" s="43" t="s">
        <v>728</v>
      </c>
      <c r="E5287" s="43" t="s">
        <v>2564</v>
      </c>
      <c r="F5287" s="43" t="s">
        <v>4237</v>
      </c>
      <c r="G5287" s="43" t="s">
        <v>4654</v>
      </c>
      <c r="H5287" s="76">
        <v>132</v>
      </c>
      <c r="I5287" s="229">
        <v>0.13249999999999998</v>
      </c>
      <c r="J5287" s="73">
        <f t="shared" si="246"/>
        <v>2.6345082372654215E-3</v>
      </c>
      <c r="K5287" s="73">
        <f t="shared" si="247"/>
        <v>17.837755087319032</v>
      </c>
      <c r="L5287" s="3" t="e">
        <f t="shared" si="248"/>
        <v>#N/A</v>
      </c>
    </row>
    <row r="5288" spans="1:12" x14ac:dyDescent="0.25">
      <c r="A5288" s="43" t="s">
        <v>47</v>
      </c>
      <c r="B5288" s="43" t="s">
        <v>395</v>
      </c>
      <c r="C5288" s="43" t="s">
        <v>730</v>
      </c>
      <c r="D5288" s="43" t="s">
        <v>728</v>
      </c>
      <c r="E5288" s="43" t="s">
        <v>2564</v>
      </c>
      <c r="F5288" s="43" t="s">
        <v>4237</v>
      </c>
      <c r="G5288" s="43" t="s">
        <v>4654</v>
      </c>
      <c r="H5288" s="76">
        <v>326</v>
      </c>
      <c r="I5288" s="229">
        <v>0.14500000000000002</v>
      </c>
      <c r="J5288" s="73">
        <f t="shared" si="246"/>
        <v>2.8830467502149906E-3</v>
      </c>
      <c r="K5288" s="73">
        <f t="shared" si="247"/>
        <v>48.209873240570097</v>
      </c>
      <c r="L5288" s="3" t="e">
        <f t="shared" si="248"/>
        <v>#N/A</v>
      </c>
    </row>
    <row r="5289" spans="1:12" x14ac:dyDescent="0.25">
      <c r="A5289" s="43" t="s">
        <v>47</v>
      </c>
      <c r="B5289" s="43" t="s">
        <v>395</v>
      </c>
      <c r="C5289" s="43" t="s">
        <v>730</v>
      </c>
      <c r="D5289" s="43" t="s">
        <v>728</v>
      </c>
      <c r="E5289" s="43" t="s">
        <v>2564</v>
      </c>
      <c r="F5289" s="43" t="s">
        <v>4237</v>
      </c>
      <c r="G5289" s="43" t="s">
        <v>4654</v>
      </c>
      <c r="H5289" s="76">
        <v>116</v>
      </c>
      <c r="I5289" s="229">
        <v>0.13250000000000001</v>
      </c>
      <c r="J5289" s="73">
        <f t="shared" si="246"/>
        <v>2.6345082372654224E-3</v>
      </c>
      <c r="K5289" s="73">
        <f t="shared" si="247"/>
        <v>15.675602955522788</v>
      </c>
      <c r="L5289" s="3" t="e">
        <f t="shared" si="248"/>
        <v>#N/A</v>
      </c>
    </row>
    <row r="5290" spans="1:12" x14ac:dyDescent="0.25">
      <c r="A5290" s="43" t="s">
        <v>47</v>
      </c>
      <c r="B5290" s="43" t="s">
        <v>395</v>
      </c>
      <c r="C5290" s="43" t="s">
        <v>730</v>
      </c>
      <c r="D5290" s="43" t="s">
        <v>728</v>
      </c>
      <c r="E5290" s="43" t="s">
        <v>2564</v>
      </c>
      <c r="F5290" s="43" t="s">
        <v>4237</v>
      </c>
      <c r="G5290" s="43" t="s">
        <v>4654</v>
      </c>
      <c r="H5290" s="76">
        <v>295</v>
      </c>
      <c r="I5290" s="229">
        <v>0.14501694915254237</v>
      </c>
      <c r="J5290" s="73">
        <f t="shared" si="246"/>
        <v>2.8833837515884813E-3</v>
      </c>
      <c r="K5290" s="73">
        <f t="shared" si="247"/>
        <v>43.630598206718602</v>
      </c>
      <c r="L5290" s="3" t="e">
        <f t="shared" si="248"/>
        <v>#N/A</v>
      </c>
    </row>
    <row r="5291" spans="1:12" x14ac:dyDescent="0.25">
      <c r="A5291" s="43" t="s">
        <v>47</v>
      </c>
      <c r="B5291" s="43" t="s">
        <v>395</v>
      </c>
      <c r="C5291" s="43" t="s">
        <v>730</v>
      </c>
      <c r="D5291" s="43" t="s">
        <v>728</v>
      </c>
      <c r="E5291" s="43" t="s">
        <v>2564</v>
      </c>
      <c r="F5291" s="43" t="s">
        <v>4237</v>
      </c>
      <c r="G5291" s="43" t="s">
        <v>4654</v>
      </c>
      <c r="H5291" s="76">
        <v>515</v>
      </c>
      <c r="I5291" s="229">
        <v>0.13879611650485438</v>
      </c>
      <c r="J5291" s="73">
        <f t="shared" si="246"/>
        <v>2.7596944319433214E-3</v>
      </c>
      <c r="K5291" s="73">
        <f t="shared" si="247"/>
        <v>72.901242632450817</v>
      </c>
      <c r="L5291" s="3" t="e">
        <f t="shared" si="248"/>
        <v>#N/A</v>
      </c>
    </row>
    <row r="5292" spans="1:12" x14ac:dyDescent="0.25">
      <c r="A5292" s="43" t="s">
        <v>47</v>
      </c>
      <c r="B5292" s="43" t="s">
        <v>395</v>
      </c>
      <c r="C5292" s="43" t="s">
        <v>730</v>
      </c>
      <c r="D5292" s="43" t="s">
        <v>728</v>
      </c>
      <c r="E5292" s="43" t="s">
        <v>2564</v>
      </c>
      <c r="F5292" s="43" t="s">
        <v>4237</v>
      </c>
      <c r="G5292" s="43" t="s">
        <v>4654</v>
      </c>
      <c r="H5292" s="76">
        <v>111</v>
      </c>
      <c r="I5292" s="229">
        <v>0.15126126126126124</v>
      </c>
      <c r="J5292" s="73">
        <f t="shared" si="246"/>
        <v>3.0075399152599989E-3</v>
      </c>
      <c r="K5292" s="73">
        <f t="shared" si="247"/>
        <v>17.12383693059386</v>
      </c>
      <c r="L5292" s="3" t="e">
        <f t="shared" si="248"/>
        <v>#N/A</v>
      </c>
    </row>
    <row r="5293" spans="1:12" x14ac:dyDescent="0.25">
      <c r="A5293" s="43" t="s">
        <v>47</v>
      </c>
      <c r="B5293" s="43" t="s">
        <v>395</v>
      </c>
      <c r="C5293" s="43" t="s">
        <v>730</v>
      </c>
      <c r="D5293" s="43" t="s">
        <v>728</v>
      </c>
      <c r="E5293" s="43" t="s">
        <v>2565</v>
      </c>
      <c r="F5293" s="43" t="s">
        <v>4238</v>
      </c>
      <c r="G5293" s="43" t="s">
        <v>4654</v>
      </c>
      <c r="H5293" s="76">
        <v>284</v>
      </c>
      <c r="I5293" s="229">
        <v>0.13880281690140844</v>
      </c>
      <c r="J5293" s="73">
        <f t="shared" si="246"/>
        <v>2.759827656470979E-3</v>
      </c>
      <c r="K5293" s="73">
        <f t="shared" si="247"/>
        <v>40.203791054437758</v>
      </c>
      <c r="L5293" s="3" t="e">
        <f t="shared" si="248"/>
        <v>#N/A</v>
      </c>
    </row>
    <row r="5294" spans="1:12" x14ac:dyDescent="0.25">
      <c r="A5294" s="43" t="s">
        <v>47</v>
      </c>
      <c r="B5294" s="43" t="s">
        <v>395</v>
      </c>
      <c r="C5294" s="43" t="s">
        <v>730</v>
      </c>
      <c r="D5294" s="43" t="s">
        <v>728</v>
      </c>
      <c r="E5294" s="43" t="s">
        <v>2565</v>
      </c>
      <c r="F5294" s="43" t="s">
        <v>4238</v>
      </c>
      <c r="G5294" s="43" t="s">
        <v>4654</v>
      </c>
      <c r="H5294" s="76">
        <v>815</v>
      </c>
      <c r="I5294" s="229">
        <v>0.15749693251533745</v>
      </c>
      <c r="J5294" s="73">
        <f t="shared" si="246"/>
        <v>3.131524272118436E-3</v>
      </c>
      <c r="K5294" s="73">
        <f t="shared" si="247"/>
        <v>130.91219228177656</v>
      </c>
      <c r="L5294" s="3" t="e">
        <f t="shared" si="248"/>
        <v>#N/A</v>
      </c>
    </row>
    <row r="5295" spans="1:12" x14ac:dyDescent="0.25">
      <c r="A5295" s="43" t="s">
        <v>47</v>
      </c>
      <c r="B5295" s="43" t="s">
        <v>395</v>
      </c>
      <c r="C5295" s="43" t="s">
        <v>730</v>
      </c>
      <c r="D5295" s="43" t="s">
        <v>728</v>
      </c>
      <c r="E5295" s="43" t="s">
        <v>2565</v>
      </c>
      <c r="F5295" s="43" t="s">
        <v>4238</v>
      </c>
      <c r="G5295" s="43" t="s">
        <v>4654</v>
      </c>
      <c r="H5295" s="76">
        <v>699</v>
      </c>
      <c r="I5295" s="229">
        <v>0.1574964234620887</v>
      </c>
      <c r="J5295" s="73">
        <f t="shared" si="246"/>
        <v>3.1315141505714396E-3</v>
      </c>
      <c r="K5295" s="73">
        <f t="shared" si="247"/>
        <v>112.27892839124944</v>
      </c>
      <c r="L5295" s="3" t="e">
        <f t="shared" si="248"/>
        <v>#N/A</v>
      </c>
    </row>
    <row r="5296" spans="1:12" x14ac:dyDescent="0.25">
      <c r="A5296" s="43" t="s">
        <v>47</v>
      </c>
      <c r="B5296" s="43" t="s">
        <v>395</v>
      </c>
      <c r="C5296" s="43" t="s">
        <v>730</v>
      </c>
      <c r="D5296" s="43" t="s">
        <v>728</v>
      </c>
      <c r="E5296" s="43" t="s">
        <v>2565</v>
      </c>
      <c r="F5296" s="43" t="s">
        <v>4238</v>
      </c>
      <c r="G5296" s="43" t="s">
        <v>4654</v>
      </c>
      <c r="H5296" s="76">
        <v>273</v>
      </c>
      <c r="I5296" s="229">
        <v>0.13879120879120879</v>
      </c>
      <c r="J5296" s="73">
        <f t="shared" si="246"/>
        <v>2.7595968514752046E-3</v>
      </c>
      <c r="K5296" s="73">
        <f t="shared" si="247"/>
        <v>38.643369940452729</v>
      </c>
      <c r="L5296" s="3" t="e">
        <f t="shared" si="248"/>
        <v>#N/A</v>
      </c>
    </row>
    <row r="5297" spans="1:12" x14ac:dyDescent="0.25">
      <c r="A5297" s="43" t="s">
        <v>47</v>
      </c>
      <c r="B5297" s="43" t="s">
        <v>395</v>
      </c>
      <c r="C5297" s="43" t="s">
        <v>730</v>
      </c>
      <c r="D5297" s="43" t="s">
        <v>728</v>
      </c>
      <c r="E5297" s="43" t="s">
        <v>2565</v>
      </c>
      <c r="F5297" s="43" t="s">
        <v>4238</v>
      </c>
      <c r="G5297" s="43" t="s">
        <v>4654</v>
      </c>
      <c r="H5297" s="76">
        <v>353</v>
      </c>
      <c r="I5297" s="229">
        <v>0.15130311614730876</v>
      </c>
      <c r="J5297" s="73">
        <f t="shared" si="246"/>
        <v>3.0083721193510326E-3</v>
      </c>
      <c r="K5297" s="73">
        <f t="shared" si="247"/>
        <v>54.471955358130913</v>
      </c>
      <c r="L5297" s="3" t="e">
        <f t="shared" si="248"/>
        <v>#N/A</v>
      </c>
    </row>
    <row r="5298" spans="1:12" x14ac:dyDescent="0.25">
      <c r="A5298" s="43" t="s">
        <v>47</v>
      </c>
      <c r="B5298" s="43" t="s">
        <v>395</v>
      </c>
      <c r="C5298" s="43" t="s">
        <v>730</v>
      </c>
      <c r="D5298" s="43" t="s">
        <v>728</v>
      </c>
      <c r="E5298" s="43" t="s">
        <v>2565</v>
      </c>
      <c r="F5298" s="43" t="s">
        <v>4238</v>
      </c>
      <c r="G5298" s="43" t="s">
        <v>4654</v>
      </c>
      <c r="H5298" s="76">
        <v>347</v>
      </c>
      <c r="I5298" s="229">
        <v>0.13878962536023054</v>
      </c>
      <c r="J5298" s="73">
        <f t="shared" si="246"/>
        <v>2.7595653679887491E-3</v>
      </c>
      <c r="K5298" s="73">
        <f t="shared" si="247"/>
        <v>49.117569182692094</v>
      </c>
      <c r="L5298" s="3" t="e">
        <f t="shared" si="248"/>
        <v>#N/A</v>
      </c>
    </row>
    <row r="5299" spans="1:12" x14ac:dyDescent="0.25">
      <c r="A5299" s="43" t="s">
        <v>47</v>
      </c>
      <c r="B5299" s="43" t="s">
        <v>395</v>
      </c>
      <c r="C5299" s="43" t="s">
        <v>730</v>
      </c>
      <c r="D5299" s="43" t="s">
        <v>728</v>
      </c>
      <c r="E5299" s="43" t="s">
        <v>2565</v>
      </c>
      <c r="F5299" s="43" t="s">
        <v>4238</v>
      </c>
      <c r="G5299" s="43" t="s">
        <v>4654</v>
      </c>
      <c r="H5299" s="76">
        <v>474</v>
      </c>
      <c r="I5299" s="229">
        <v>0.15751054852320676</v>
      </c>
      <c r="J5299" s="73">
        <f t="shared" si="246"/>
        <v>3.1317950003062881E-3</v>
      </c>
      <c r="K5299" s="73">
        <f t="shared" si="247"/>
        <v>76.144470830145181</v>
      </c>
      <c r="L5299" s="3" t="e">
        <f t="shared" si="248"/>
        <v>#N/A</v>
      </c>
    </row>
    <row r="5300" spans="1:12" x14ac:dyDescent="0.25">
      <c r="A5300" s="43" t="s">
        <v>47</v>
      </c>
      <c r="B5300" s="43" t="s">
        <v>395</v>
      </c>
      <c r="C5300" s="43" t="s">
        <v>730</v>
      </c>
      <c r="D5300" s="43" t="s">
        <v>728</v>
      </c>
      <c r="E5300" s="43" t="s">
        <v>2565</v>
      </c>
      <c r="F5300" s="43" t="s">
        <v>4238</v>
      </c>
      <c r="G5300" s="43" t="s">
        <v>4654</v>
      </c>
      <c r="H5300" s="76">
        <v>1571</v>
      </c>
      <c r="I5300" s="229">
        <v>0.15129853596435391</v>
      </c>
      <c r="J5300" s="73">
        <f t="shared" si="246"/>
        <v>3.0082810512021821E-3</v>
      </c>
      <c r="K5300" s="73">
        <f t="shared" si="247"/>
        <v>242.41600953143862</v>
      </c>
      <c r="L5300" s="3" t="e">
        <f t="shared" si="248"/>
        <v>#N/A</v>
      </c>
    </row>
    <row r="5301" spans="1:12" x14ac:dyDescent="0.25">
      <c r="A5301" s="43" t="s">
        <v>47</v>
      </c>
      <c r="B5301" s="43" t="s">
        <v>395</v>
      </c>
      <c r="C5301" s="43" t="s">
        <v>730</v>
      </c>
      <c r="D5301" s="43" t="s">
        <v>728</v>
      </c>
      <c r="E5301" s="43" t="s">
        <v>2565</v>
      </c>
      <c r="F5301" s="43" t="s">
        <v>4238</v>
      </c>
      <c r="G5301" s="43" t="s">
        <v>4654</v>
      </c>
      <c r="H5301" s="76">
        <v>2106</v>
      </c>
      <c r="I5301" s="229">
        <v>0.15130104463437796</v>
      </c>
      <c r="J5301" s="73">
        <f t="shared" si="246"/>
        <v>3.0083309312915626E-3</v>
      </c>
      <c r="K5301" s="73">
        <f t="shared" si="247"/>
        <v>324.97554494130003</v>
      </c>
      <c r="L5301" s="3" t="e">
        <f t="shared" si="248"/>
        <v>#N/A</v>
      </c>
    </row>
    <row r="5302" spans="1:12" x14ac:dyDescent="0.25">
      <c r="A5302" s="43" t="s">
        <v>47</v>
      </c>
      <c r="B5302" s="43" t="s">
        <v>395</v>
      </c>
      <c r="C5302" s="43" t="s">
        <v>730</v>
      </c>
      <c r="D5302" s="43" t="s">
        <v>728</v>
      </c>
      <c r="E5302" s="43" t="s">
        <v>2565</v>
      </c>
      <c r="F5302" s="43" t="s">
        <v>4238</v>
      </c>
      <c r="G5302" s="43" t="s">
        <v>4654</v>
      </c>
      <c r="H5302" s="76">
        <v>84</v>
      </c>
      <c r="I5302" s="229">
        <v>0.15130952380952381</v>
      </c>
      <c r="J5302" s="73">
        <f t="shared" si="246"/>
        <v>3.0084995234181057E-3</v>
      </c>
      <c r="K5302" s="73">
        <f t="shared" si="247"/>
        <v>12.962713959967122</v>
      </c>
      <c r="L5302" s="3" t="e">
        <f t="shared" si="248"/>
        <v>#N/A</v>
      </c>
    </row>
    <row r="5303" spans="1:12" x14ac:dyDescent="0.25">
      <c r="A5303" s="43" t="s">
        <v>47</v>
      </c>
      <c r="B5303" s="43" t="s">
        <v>395</v>
      </c>
      <c r="C5303" s="43" t="s">
        <v>730</v>
      </c>
      <c r="D5303" s="43" t="s">
        <v>728</v>
      </c>
      <c r="E5303" s="43" t="s">
        <v>2565</v>
      </c>
      <c r="F5303" s="43" t="s">
        <v>4238</v>
      </c>
      <c r="G5303" s="43" t="s">
        <v>4654</v>
      </c>
      <c r="H5303" s="76">
        <v>751</v>
      </c>
      <c r="I5303" s="229">
        <v>0.14500665778961386</v>
      </c>
      <c r="J5303" s="73">
        <f t="shared" si="246"/>
        <v>2.8831791275854028E-3</v>
      </c>
      <c r="K5303" s="73">
        <f t="shared" si="247"/>
        <v>111.06526752481665</v>
      </c>
      <c r="L5303" s="3" t="e">
        <f t="shared" si="248"/>
        <v>#N/A</v>
      </c>
    </row>
    <row r="5304" spans="1:12" x14ac:dyDescent="0.25">
      <c r="A5304" s="43" t="s">
        <v>47</v>
      </c>
      <c r="B5304" s="43" t="s">
        <v>395</v>
      </c>
      <c r="C5304" s="43" t="s">
        <v>730</v>
      </c>
      <c r="D5304" s="43" t="s">
        <v>728</v>
      </c>
      <c r="E5304" s="43" t="s">
        <v>2565</v>
      </c>
      <c r="F5304" s="43" t="s">
        <v>4238</v>
      </c>
      <c r="G5304" s="43" t="s">
        <v>4654</v>
      </c>
      <c r="H5304" s="76">
        <v>1334</v>
      </c>
      <c r="I5304" s="229">
        <v>0.14500000000000002</v>
      </c>
      <c r="J5304" s="73">
        <f t="shared" si="246"/>
        <v>2.8830467502149906E-3</v>
      </c>
      <c r="K5304" s="73">
        <f t="shared" si="247"/>
        <v>197.27598436478684</v>
      </c>
      <c r="L5304" s="3" t="e">
        <f t="shared" si="248"/>
        <v>#N/A</v>
      </c>
    </row>
    <row r="5305" spans="1:12" x14ac:dyDescent="0.25">
      <c r="A5305" s="43" t="s">
        <v>47</v>
      </c>
      <c r="B5305" s="43" t="s">
        <v>395</v>
      </c>
      <c r="C5305" s="43" t="s">
        <v>730</v>
      </c>
      <c r="D5305" s="43" t="s">
        <v>728</v>
      </c>
      <c r="E5305" s="43" t="s">
        <v>2565</v>
      </c>
      <c r="F5305" s="43" t="s">
        <v>4238</v>
      </c>
      <c r="G5305" s="43" t="s">
        <v>4654</v>
      </c>
      <c r="H5305" s="76">
        <v>437</v>
      </c>
      <c r="I5305" s="229">
        <v>0.15750572082379863</v>
      </c>
      <c r="J5305" s="73">
        <f t="shared" si="246"/>
        <v>3.1316990107677391E-3</v>
      </c>
      <c r="K5305" s="73">
        <f t="shared" si="247"/>
        <v>70.198552467705497</v>
      </c>
      <c r="L5305" s="3" t="e">
        <f t="shared" si="248"/>
        <v>#N/A</v>
      </c>
    </row>
    <row r="5306" spans="1:12" x14ac:dyDescent="0.25">
      <c r="A5306" s="43" t="s">
        <v>47</v>
      </c>
      <c r="B5306" s="43" t="s">
        <v>395</v>
      </c>
      <c r="C5306" s="43" t="s">
        <v>730</v>
      </c>
      <c r="D5306" s="43" t="s">
        <v>728</v>
      </c>
      <c r="E5306" s="43" t="s">
        <v>2565</v>
      </c>
      <c r="F5306" s="43" t="s">
        <v>4238</v>
      </c>
      <c r="G5306" s="43" t="s">
        <v>4654</v>
      </c>
      <c r="H5306" s="76">
        <v>248</v>
      </c>
      <c r="I5306" s="229">
        <v>0.14499999999999999</v>
      </c>
      <c r="J5306" s="73">
        <f t="shared" si="246"/>
        <v>2.8830467502149902E-3</v>
      </c>
      <c r="K5306" s="73">
        <f t="shared" si="247"/>
        <v>36.674995594053321</v>
      </c>
      <c r="L5306" s="3" t="e">
        <f t="shared" si="248"/>
        <v>#N/A</v>
      </c>
    </row>
    <row r="5307" spans="1:12" x14ac:dyDescent="0.25">
      <c r="A5307" s="43" t="s">
        <v>47</v>
      </c>
      <c r="B5307" s="43" t="s">
        <v>395</v>
      </c>
      <c r="C5307" s="43" t="s">
        <v>730</v>
      </c>
      <c r="D5307" s="43" t="s">
        <v>728</v>
      </c>
      <c r="E5307" s="43" t="s">
        <v>2565</v>
      </c>
      <c r="F5307" s="43" t="s">
        <v>4238</v>
      </c>
      <c r="G5307" s="43" t="s">
        <v>4654</v>
      </c>
      <c r="H5307" s="76">
        <v>1262</v>
      </c>
      <c r="I5307" s="229">
        <v>0.14500000000000002</v>
      </c>
      <c r="J5307" s="73">
        <f t="shared" si="246"/>
        <v>2.8830467502149906E-3</v>
      </c>
      <c r="K5307" s="73">
        <f t="shared" si="247"/>
        <v>186.62840499877134</v>
      </c>
      <c r="L5307" s="3" t="e">
        <f t="shared" si="248"/>
        <v>#N/A</v>
      </c>
    </row>
    <row r="5308" spans="1:12" x14ac:dyDescent="0.25">
      <c r="A5308" s="43" t="s">
        <v>47</v>
      </c>
      <c r="B5308" s="43" t="s">
        <v>395</v>
      </c>
      <c r="C5308" s="43" t="s">
        <v>730</v>
      </c>
      <c r="D5308" s="43" t="s">
        <v>728</v>
      </c>
      <c r="E5308" s="43" t="s">
        <v>2566</v>
      </c>
      <c r="F5308" s="43" t="s">
        <v>4239</v>
      </c>
      <c r="G5308" s="43" t="s">
        <v>4654</v>
      </c>
      <c r="H5308" s="76">
        <v>473</v>
      </c>
      <c r="I5308" s="229">
        <v>0.14501057082452432</v>
      </c>
      <c r="J5308" s="73">
        <f t="shared" si="246"/>
        <v>2.8832569307756239E-3</v>
      </c>
      <c r="K5308" s="73">
        <f t="shared" si="247"/>
        <v>69.953780528256871</v>
      </c>
      <c r="L5308" s="3" t="e">
        <f t="shared" si="248"/>
        <v>#N/A</v>
      </c>
    </row>
    <row r="5309" spans="1:12" x14ac:dyDescent="0.25">
      <c r="A5309" s="43" t="s">
        <v>47</v>
      </c>
      <c r="B5309" s="43" t="s">
        <v>395</v>
      </c>
      <c r="C5309" s="43" t="s">
        <v>730</v>
      </c>
      <c r="D5309" s="43" t="s">
        <v>728</v>
      </c>
      <c r="E5309" s="43" t="s">
        <v>2566</v>
      </c>
      <c r="F5309" s="43" t="s">
        <v>4239</v>
      </c>
      <c r="G5309" s="43" t="s">
        <v>4654</v>
      </c>
      <c r="H5309" s="76">
        <v>830</v>
      </c>
      <c r="I5309" s="229">
        <v>0.14499999999999999</v>
      </c>
      <c r="J5309" s="73">
        <f t="shared" si="246"/>
        <v>2.8830467502149902E-3</v>
      </c>
      <c r="K5309" s="73">
        <f t="shared" si="247"/>
        <v>122.74292880267845</v>
      </c>
      <c r="L5309" s="3" t="e">
        <f t="shared" si="248"/>
        <v>#N/A</v>
      </c>
    </row>
    <row r="5310" spans="1:12" x14ac:dyDescent="0.25">
      <c r="A5310" s="43" t="s">
        <v>47</v>
      </c>
      <c r="B5310" s="43" t="s">
        <v>395</v>
      </c>
      <c r="C5310" s="43" t="s">
        <v>730</v>
      </c>
      <c r="D5310" s="43" t="s">
        <v>728</v>
      </c>
      <c r="E5310" s="43" t="s">
        <v>2566</v>
      </c>
      <c r="F5310" s="43" t="s">
        <v>4239</v>
      </c>
      <c r="G5310" s="43" t="s">
        <v>4654</v>
      </c>
      <c r="H5310" s="76">
        <v>368</v>
      </c>
      <c r="I5310" s="229">
        <v>0.15130434782608695</v>
      </c>
      <c r="J5310" s="73">
        <f t="shared" si="246"/>
        <v>3.0083966089199899E-3</v>
      </c>
      <c r="K5310" s="73">
        <f t="shared" si="247"/>
        <v>56.78708995208256</v>
      </c>
      <c r="L5310" s="3" t="e">
        <f t="shared" si="248"/>
        <v>#N/A</v>
      </c>
    </row>
    <row r="5311" spans="1:12" x14ac:dyDescent="0.25">
      <c r="A5311" s="43" t="s">
        <v>47</v>
      </c>
      <c r="B5311" s="43" t="s">
        <v>395</v>
      </c>
      <c r="C5311" s="43" t="s">
        <v>730</v>
      </c>
      <c r="D5311" s="43" t="s">
        <v>728</v>
      </c>
      <c r="E5311" s="43" t="s">
        <v>2566</v>
      </c>
      <c r="F5311" s="43" t="s">
        <v>4239</v>
      </c>
      <c r="G5311" s="43" t="s">
        <v>4654</v>
      </c>
      <c r="H5311" s="76">
        <v>32</v>
      </c>
      <c r="I5311" s="229">
        <v>0.13875000000000001</v>
      </c>
      <c r="J5311" s="73">
        <f t="shared" si="246"/>
        <v>2.7587774937402063E-3</v>
      </c>
      <c r="K5311" s="73">
        <f t="shared" si="247"/>
        <v>4.528280879799687</v>
      </c>
      <c r="L5311" s="3" t="e">
        <f t="shared" si="248"/>
        <v>#N/A</v>
      </c>
    </row>
    <row r="5312" spans="1:12" x14ac:dyDescent="0.25">
      <c r="A5312" s="43" t="s">
        <v>47</v>
      </c>
      <c r="B5312" s="43" t="s">
        <v>395</v>
      </c>
      <c r="C5312" s="43" t="s">
        <v>730</v>
      </c>
      <c r="D5312" s="43" t="s">
        <v>728</v>
      </c>
      <c r="E5312" s="43" t="s">
        <v>2566</v>
      </c>
      <c r="F5312" s="43" t="s">
        <v>4239</v>
      </c>
      <c r="G5312" s="43" t="s">
        <v>4654</v>
      </c>
      <c r="H5312" s="76">
        <v>284</v>
      </c>
      <c r="I5312" s="229">
        <v>0.1575</v>
      </c>
      <c r="J5312" s="73">
        <f t="shared" si="246"/>
        <v>3.1315852631645584E-3</v>
      </c>
      <c r="K5312" s="73">
        <f t="shared" si="247"/>
        <v>45.619370214738737</v>
      </c>
      <c r="L5312" s="3" t="e">
        <f t="shared" si="248"/>
        <v>#N/A</v>
      </c>
    </row>
    <row r="5313" spans="1:12" x14ac:dyDescent="0.25">
      <c r="A5313" s="43" t="s">
        <v>47</v>
      </c>
      <c r="B5313" s="43" t="s">
        <v>395</v>
      </c>
      <c r="C5313" s="43" t="s">
        <v>730</v>
      </c>
      <c r="D5313" s="43" t="s">
        <v>728</v>
      </c>
      <c r="E5313" s="43" t="s">
        <v>2566</v>
      </c>
      <c r="F5313" s="43" t="s">
        <v>4239</v>
      </c>
      <c r="G5313" s="43" t="s">
        <v>4654</v>
      </c>
      <c r="H5313" s="76">
        <v>74</v>
      </c>
      <c r="I5313" s="229">
        <v>0.13864864864864865</v>
      </c>
      <c r="J5313" s="73">
        <f t="shared" si="246"/>
        <v>2.7567623166081827E-3</v>
      </c>
      <c r="K5313" s="73">
        <f t="shared" si="247"/>
        <v>10.464000411429005</v>
      </c>
      <c r="L5313" s="3" t="e">
        <f t="shared" si="248"/>
        <v>#N/A</v>
      </c>
    </row>
    <row r="5314" spans="1:12" x14ac:dyDescent="0.25">
      <c r="A5314" s="43" t="s">
        <v>47</v>
      </c>
      <c r="B5314" s="43" t="s">
        <v>395</v>
      </c>
      <c r="C5314" s="43" t="s">
        <v>730</v>
      </c>
      <c r="D5314" s="43" t="s">
        <v>728</v>
      </c>
      <c r="E5314" s="43" t="s">
        <v>2566</v>
      </c>
      <c r="F5314" s="43" t="s">
        <v>4239</v>
      </c>
      <c r="G5314" s="43" t="s">
        <v>4654</v>
      </c>
      <c r="H5314" s="76">
        <v>163</v>
      </c>
      <c r="I5314" s="229">
        <v>0.15748466257668714</v>
      </c>
      <c r="J5314" s="73">
        <f t="shared" si="246"/>
        <v>3.1312803079339459E-3</v>
      </c>
      <c r="K5314" s="73">
        <f t="shared" si="247"/>
        <v>26.180398690193236</v>
      </c>
      <c r="L5314" s="3" t="e">
        <f t="shared" si="248"/>
        <v>#N/A</v>
      </c>
    </row>
    <row r="5315" spans="1:12" x14ac:dyDescent="0.25">
      <c r="A5315" s="43" t="s">
        <v>47</v>
      </c>
      <c r="B5315" s="43" t="s">
        <v>395</v>
      </c>
      <c r="C5315" s="43" t="s">
        <v>730</v>
      </c>
      <c r="D5315" s="43" t="s">
        <v>728</v>
      </c>
      <c r="E5315" s="43" t="s">
        <v>2566</v>
      </c>
      <c r="F5315" s="43" t="s">
        <v>4239</v>
      </c>
      <c r="G5315" s="43" t="s">
        <v>4654</v>
      </c>
      <c r="H5315" s="76">
        <v>936</v>
      </c>
      <c r="I5315" s="229">
        <v>0.15749999999999997</v>
      </c>
      <c r="J5315" s="73">
        <f t="shared" si="246"/>
        <v>3.131585263164558E-3</v>
      </c>
      <c r="K5315" s="73">
        <f t="shared" si="247"/>
        <v>150.35116380632201</v>
      </c>
      <c r="L5315" s="3" t="e">
        <f t="shared" si="248"/>
        <v>#N/A</v>
      </c>
    </row>
    <row r="5316" spans="1:12" x14ac:dyDescent="0.25">
      <c r="A5316" s="43" t="s">
        <v>47</v>
      </c>
      <c r="B5316" s="43" t="s">
        <v>395</v>
      </c>
      <c r="C5316" s="43" t="s">
        <v>730</v>
      </c>
      <c r="D5316" s="43" t="s">
        <v>728</v>
      </c>
      <c r="E5316" s="43" t="s">
        <v>2566</v>
      </c>
      <c r="F5316" s="43" t="s">
        <v>4239</v>
      </c>
      <c r="G5316" s="43" t="s">
        <v>4654</v>
      </c>
      <c r="H5316" s="76">
        <v>511</v>
      </c>
      <c r="I5316" s="229">
        <v>0.14500978473581211</v>
      </c>
      <c r="J5316" s="73">
        <f t="shared" si="246"/>
        <v>2.8832413009100581E-3</v>
      </c>
      <c r="K5316" s="73">
        <f t="shared" si="247"/>
        <v>75.573336304765022</v>
      </c>
      <c r="L5316" s="3" t="e">
        <f t="shared" si="248"/>
        <v>#N/A</v>
      </c>
    </row>
    <row r="5317" spans="1:12" x14ac:dyDescent="0.25">
      <c r="A5317" s="43" t="s">
        <v>47</v>
      </c>
      <c r="B5317" s="43" t="s">
        <v>395</v>
      </c>
      <c r="C5317" s="43" t="s">
        <v>730</v>
      </c>
      <c r="D5317" s="43" t="s">
        <v>728</v>
      </c>
      <c r="E5317" s="43" t="s">
        <v>2566</v>
      </c>
      <c r="F5317" s="43" t="s">
        <v>4239</v>
      </c>
      <c r="G5317" s="43" t="s">
        <v>4654</v>
      </c>
      <c r="H5317" s="76">
        <v>306</v>
      </c>
      <c r="I5317" s="229">
        <v>0.15130718954248365</v>
      </c>
      <c r="J5317" s="73">
        <f t="shared" si="246"/>
        <v>3.0084531109973865E-3</v>
      </c>
      <c r="K5317" s="73">
        <f t="shared" si="247"/>
        <v>47.220586651965199</v>
      </c>
      <c r="L5317" s="3" t="e">
        <f t="shared" si="248"/>
        <v>#N/A</v>
      </c>
    </row>
    <row r="5318" spans="1:12" x14ac:dyDescent="0.25">
      <c r="A5318" s="43" t="s">
        <v>47</v>
      </c>
      <c r="B5318" s="43" t="s">
        <v>395</v>
      </c>
      <c r="C5318" s="43" t="s">
        <v>730</v>
      </c>
      <c r="D5318" s="43" t="s">
        <v>728</v>
      </c>
      <c r="E5318" s="43" t="s">
        <v>2566</v>
      </c>
      <c r="F5318" s="43" t="s">
        <v>4239</v>
      </c>
      <c r="G5318" s="43" t="s">
        <v>4654</v>
      </c>
      <c r="H5318" s="76">
        <v>1596</v>
      </c>
      <c r="I5318" s="229">
        <v>0.15129699248120301</v>
      </c>
      <c r="J5318" s="73">
        <f t="shared" si="246"/>
        <v>3.008250362001615E-3</v>
      </c>
      <c r="K5318" s="73">
        <f t="shared" si="247"/>
        <v>246.2711675777546</v>
      </c>
      <c r="L5318" s="3" t="e">
        <f t="shared" si="248"/>
        <v>#N/A</v>
      </c>
    </row>
    <row r="5319" spans="1:12" x14ac:dyDescent="0.25">
      <c r="A5319" s="43" t="s">
        <v>47</v>
      </c>
      <c r="B5319" s="43" t="s">
        <v>395</v>
      </c>
      <c r="C5319" s="43" t="s">
        <v>730</v>
      </c>
      <c r="D5319" s="43" t="s">
        <v>728</v>
      </c>
      <c r="E5319" s="43" t="s">
        <v>2567</v>
      </c>
      <c r="F5319" s="43" t="s">
        <v>4240</v>
      </c>
      <c r="G5319" s="43" t="s">
        <v>4654</v>
      </c>
      <c r="H5319" s="76">
        <v>1208</v>
      </c>
      <c r="I5319" s="229">
        <v>0.15129966887417221</v>
      </c>
      <c r="J5319" s="73">
        <f t="shared" ref="J5319:J5382" si="249">I5319*$J$5</f>
        <v>3.0083035769399055E-3</v>
      </c>
      <c r="K5319" s="73">
        <f t="shared" ref="K5319:K5382" si="250">(I5319+J5319)*H5319</f>
        <v>186.40403072094344</v>
      </c>
      <c r="L5319" s="3" t="e">
        <f t="shared" ref="L5319:L5382" si="251">MATCH(C5319,$C$7237:$C$7264,0)</f>
        <v>#N/A</v>
      </c>
    </row>
    <row r="5320" spans="1:12" x14ac:dyDescent="0.25">
      <c r="A5320" s="43" t="s">
        <v>47</v>
      </c>
      <c r="B5320" s="43" t="s">
        <v>395</v>
      </c>
      <c r="C5320" s="43" t="s">
        <v>730</v>
      </c>
      <c r="D5320" s="43" t="s">
        <v>728</v>
      </c>
      <c r="E5320" s="43" t="s">
        <v>2567</v>
      </c>
      <c r="F5320" s="43" t="s">
        <v>4240</v>
      </c>
      <c r="G5320" s="43" t="s">
        <v>4654</v>
      </c>
      <c r="H5320" s="76">
        <v>1103</v>
      </c>
      <c r="I5320" s="229">
        <v>0.14500453309156844</v>
      </c>
      <c r="J5320" s="73">
        <f t="shared" si="249"/>
        <v>2.883136882041989E-3</v>
      </c>
      <c r="K5320" s="73">
        <f t="shared" si="250"/>
        <v>163.12009998089229</v>
      </c>
      <c r="L5320" s="3" t="e">
        <f t="shared" si="251"/>
        <v>#N/A</v>
      </c>
    </row>
    <row r="5321" spans="1:12" x14ac:dyDescent="0.25">
      <c r="A5321" s="43" t="s">
        <v>47</v>
      </c>
      <c r="B5321" s="43" t="s">
        <v>395</v>
      </c>
      <c r="C5321" s="43" t="s">
        <v>730</v>
      </c>
      <c r="D5321" s="43" t="s">
        <v>728</v>
      </c>
      <c r="E5321" s="43" t="s">
        <v>2567</v>
      </c>
      <c r="F5321" s="43" t="s">
        <v>4240</v>
      </c>
      <c r="G5321" s="43" t="s">
        <v>4654</v>
      </c>
      <c r="H5321" s="76">
        <v>437</v>
      </c>
      <c r="I5321" s="229">
        <v>0.15750572082379863</v>
      </c>
      <c r="J5321" s="73">
        <f t="shared" si="249"/>
        <v>3.1316990107677391E-3</v>
      </c>
      <c r="K5321" s="73">
        <f t="shared" si="250"/>
        <v>70.198552467705497</v>
      </c>
      <c r="L5321" s="3" t="e">
        <f t="shared" si="251"/>
        <v>#N/A</v>
      </c>
    </row>
    <row r="5322" spans="1:12" x14ac:dyDescent="0.25">
      <c r="A5322" s="43" t="s">
        <v>47</v>
      </c>
      <c r="B5322" s="43" t="s">
        <v>395</v>
      </c>
      <c r="C5322" s="43" t="s">
        <v>730</v>
      </c>
      <c r="D5322" s="43" t="s">
        <v>728</v>
      </c>
      <c r="E5322" s="43" t="s">
        <v>2567</v>
      </c>
      <c r="F5322" s="43" t="s">
        <v>4240</v>
      </c>
      <c r="G5322" s="43" t="s">
        <v>4654</v>
      </c>
      <c r="H5322" s="76">
        <v>1157</v>
      </c>
      <c r="I5322" s="229">
        <v>0.14500432152117546</v>
      </c>
      <c r="J5322" s="73">
        <f t="shared" si="249"/>
        <v>2.8831326753707203E-3</v>
      </c>
      <c r="K5322" s="73">
        <f t="shared" si="250"/>
        <v>171.10578450540393</v>
      </c>
      <c r="L5322" s="3" t="e">
        <f t="shared" si="251"/>
        <v>#N/A</v>
      </c>
    </row>
    <row r="5323" spans="1:12" x14ac:dyDescent="0.25">
      <c r="A5323" s="43" t="s">
        <v>47</v>
      </c>
      <c r="B5323" s="43" t="s">
        <v>395</v>
      </c>
      <c r="C5323" s="43" t="s">
        <v>730</v>
      </c>
      <c r="D5323" s="43" t="s">
        <v>728</v>
      </c>
      <c r="E5323" s="43" t="s">
        <v>2567</v>
      </c>
      <c r="F5323" s="43" t="s">
        <v>4240</v>
      </c>
      <c r="G5323" s="43" t="s">
        <v>4654</v>
      </c>
      <c r="H5323" s="76">
        <v>79</v>
      </c>
      <c r="I5323" s="229">
        <v>0.13886075949367088</v>
      </c>
      <c r="J5323" s="73">
        <f t="shared" si="249"/>
        <v>2.7609797337283669E-3</v>
      </c>
      <c r="K5323" s="73">
        <f t="shared" si="250"/>
        <v>11.188117398964541</v>
      </c>
      <c r="L5323" s="3" t="e">
        <f t="shared" si="251"/>
        <v>#N/A</v>
      </c>
    </row>
    <row r="5324" spans="1:12" x14ac:dyDescent="0.25">
      <c r="A5324" s="43" t="s">
        <v>47</v>
      </c>
      <c r="B5324" s="43" t="s">
        <v>395</v>
      </c>
      <c r="C5324" s="43" t="s">
        <v>730</v>
      </c>
      <c r="D5324" s="43" t="s">
        <v>728</v>
      </c>
      <c r="E5324" s="43" t="s">
        <v>2567</v>
      </c>
      <c r="F5324" s="43" t="s">
        <v>4240</v>
      </c>
      <c r="G5324" s="43" t="s">
        <v>4654</v>
      </c>
      <c r="H5324" s="76">
        <v>699</v>
      </c>
      <c r="I5324" s="229">
        <v>0.1574964234620887</v>
      </c>
      <c r="J5324" s="73">
        <f t="shared" si="249"/>
        <v>3.1315141505714396E-3</v>
      </c>
      <c r="K5324" s="73">
        <f t="shared" si="250"/>
        <v>112.27892839124944</v>
      </c>
      <c r="L5324" s="3" t="e">
        <f t="shared" si="251"/>
        <v>#N/A</v>
      </c>
    </row>
    <row r="5325" spans="1:12" x14ac:dyDescent="0.25">
      <c r="A5325" s="43" t="s">
        <v>47</v>
      </c>
      <c r="B5325" s="43" t="s">
        <v>395</v>
      </c>
      <c r="C5325" s="43" t="s">
        <v>730</v>
      </c>
      <c r="D5325" s="43" t="s">
        <v>728</v>
      </c>
      <c r="E5325" s="43" t="s">
        <v>2567</v>
      </c>
      <c r="F5325" s="43" t="s">
        <v>4240</v>
      </c>
      <c r="G5325" s="43" t="s">
        <v>4654</v>
      </c>
      <c r="H5325" s="76">
        <v>174</v>
      </c>
      <c r="I5325" s="229">
        <v>0.13879310344827586</v>
      </c>
      <c r="J5325" s="73">
        <f t="shared" si="249"/>
        <v>2.7596345230952047E-3</v>
      </c>
      <c r="K5325" s="73">
        <f t="shared" si="250"/>
        <v>24.630176407018567</v>
      </c>
      <c r="L5325" s="3" t="e">
        <f t="shared" si="251"/>
        <v>#N/A</v>
      </c>
    </row>
    <row r="5326" spans="1:12" x14ac:dyDescent="0.25">
      <c r="A5326" s="43" t="s">
        <v>47</v>
      </c>
      <c r="B5326" s="43" t="s">
        <v>395</v>
      </c>
      <c r="C5326" s="43" t="s">
        <v>730</v>
      </c>
      <c r="D5326" s="43" t="s">
        <v>728</v>
      </c>
      <c r="E5326" s="43" t="s">
        <v>2567</v>
      </c>
      <c r="F5326" s="43" t="s">
        <v>4240</v>
      </c>
      <c r="G5326" s="43" t="s">
        <v>4654</v>
      </c>
      <c r="H5326" s="76">
        <v>1071</v>
      </c>
      <c r="I5326" s="229">
        <v>0.15129785247432306</v>
      </c>
      <c r="J5326" s="73">
        <f t="shared" si="249"/>
        <v>3.0082674613145111E-3</v>
      </c>
      <c r="K5326" s="73">
        <f t="shared" si="250"/>
        <v>165.26185445106785</v>
      </c>
      <c r="L5326" s="3" t="e">
        <f t="shared" si="251"/>
        <v>#N/A</v>
      </c>
    </row>
    <row r="5327" spans="1:12" x14ac:dyDescent="0.25">
      <c r="A5327" s="43" t="s">
        <v>47</v>
      </c>
      <c r="B5327" s="43" t="s">
        <v>395</v>
      </c>
      <c r="C5327" s="43" t="s">
        <v>730</v>
      </c>
      <c r="D5327" s="43" t="s">
        <v>728</v>
      </c>
      <c r="E5327" s="43" t="s">
        <v>2568</v>
      </c>
      <c r="F5327" s="43" t="s">
        <v>4241</v>
      </c>
      <c r="G5327" s="43" t="s">
        <v>4654</v>
      </c>
      <c r="H5327" s="76">
        <v>137</v>
      </c>
      <c r="I5327" s="229">
        <v>0.13883211678832116</v>
      </c>
      <c r="J5327" s="73">
        <f t="shared" si="249"/>
        <v>2.7604102284968092E-3</v>
      </c>
      <c r="K5327" s="73">
        <f t="shared" si="250"/>
        <v>19.398176201304061</v>
      </c>
      <c r="L5327" s="3" t="e">
        <f t="shared" si="251"/>
        <v>#N/A</v>
      </c>
    </row>
    <row r="5328" spans="1:12" x14ac:dyDescent="0.25">
      <c r="A5328" s="43" t="s">
        <v>47</v>
      </c>
      <c r="B5328" s="43" t="s">
        <v>395</v>
      </c>
      <c r="C5328" s="43" t="s">
        <v>730</v>
      </c>
      <c r="D5328" s="43" t="s">
        <v>728</v>
      </c>
      <c r="E5328" s="43" t="s">
        <v>2568</v>
      </c>
      <c r="F5328" s="43" t="s">
        <v>4241</v>
      </c>
      <c r="G5328" s="43" t="s">
        <v>4654</v>
      </c>
      <c r="H5328" s="76">
        <v>137</v>
      </c>
      <c r="I5328" s="229">
        <v>0.15751824817518248</v>
      </c>
      <c r="J5328" s="73">
        <f t="shared" si="249"/>
        <v>3.1319480931104701E-3</v>
      </c>
      <c r="K5328" s="73">
        <f t="shared" si="250"/>
        <v>22.009076888756134</v>
      </c>
      <c r="L5328" s="3" t="e">
        <f t="shared" si="251"/>
        <v>#N/A</v>
      </c>
    </row>
    <row r="5329" spans="1:12" x14ac:dyDescent="0.25">
      <c r="A5329" s="43" t="s">
        <v>47</v>
      </c>
      <c r="B5329" s="43" t="s">
        <v>395</v>
      </c>
      <c r="C5329" s="43" t="s">
        <v>730</v>
      </c>
      <c r="D5329" s="43" t="s">
        <v>728</v>
      </c>
      <c r="E5329" s="43" t="s">
        <v>2568</v>
      </c>
      <c r="F5329" s="43" t="s">
        <v>4241</v>
      </c>
      <c r="G5329" s="43" t="s">
        <v>4654</v>
      </c>
      <c r="H5329" s="76">
        <v>158</v>
      </c>
      <c r="I5329" s="229">
        <v>0.15753164556962027</v>
      </c>
      <c r="J5329" s="73">
        <f t="shared" si="249"/>
        <v>3.1322144745897472E-3</v>
      </c>
      <c r="K5329" s="73">
        <f t="shared" si="250"/>
        <v>25.384889886985182</v>
      </c>
      <c r="L5329" s="3" t="e">
        <f t="shared" si="251"/>
        <v>#N/A</v>
      </c>
    </row>
    <row r="5330" spans="1:12" x14ac:dyDescent="0.25">
      <c r="A5330" s="43" t="s">
        <v>47</v>
      </c>
      <c r="B5330" s="43" t="s">
        <v>395</v>
      </c>
      <c r="C5330" s="43" t="s">
        <v>730</v>
      </c>
      <c r="D5330" s="43" t="s">
        <v>728</v>
      </c>
      <c r="E5330" s="43" t="s">
        <v>2568</v>
      </c>
      <c r="F5330" s="43" t="s">
        <v>4241</v>
      </c>
      <c r="G5330" s="43" t="s">
        <v>4654</v>
      </c>
      <c r="H5330" s="76">
        <v>552</v>
      </c>
      <c r="I5330" s="229">
        <v>0.14500000000000002</v>
      </c>
      <c r="J5330" s="73">
        <f t="shared" si="249"/>
        <v>2.8830467502149906E-3</v>
      </c>
      <c r="K5330" s="73">
        <f t="shared" si="250"/>
        <v>81.631441806118687</v>
      </c>
      <c r="L5330" s="3" t="e">
        <f t="shared" si="251"/>
        <v>#N/A</v>
      </c>
    </row>
    <row r="5331" spans="1:12" x14ac:dyDescent="0.25">
      <c r="A5331" s="43" t="s">
        <v>47</v>
      </c>
      <c r="B5331" s="43" t="s">
        <v>395</v>
      </c>
      <c r="C5331" s="43" t="s">
        <v>730</v>
      </c>
      <c r="D5331" s="43" t="s">
        <v>728</v>
      </c>
      <c r="E5331" s="43" t="s">
        <v>2568</v>
      </c>
      <c r="F5331" s="43" t="s">
        <v>4241</v>
      </c>
      <c r="G5331" s="43" t="s">
        <v>4654</v>
      </c>
      <c r="H5331" s="76">
        <v>42</v>
      </c>
      <c r="I5331" s="229">
        <v>0.1388095238095238</v>
      </c>
      <c r="J5331" s="73">
        <f t="shared" si="249"/>
        <v>2.7599610104685371E-3</v>
      </c>
      <c r="K5331" s="73">
        <f t="shared" si="250"/>
        <v>5.945918362439679</v>
      </c>
      <c r="L5331" s="3" t="e">
        <f t="shared" si="251"/>
        <v>#N/A</v>
      </c>
    </row>
    <row r="5332" spans="1:12" x14ac:dyDescent="0.25">
      <c r="A5332" s="43" t="s">
        <v>47</v>
      </c>
      <c r="B5332" s="43" t="s">
        <v>395</v>
      </c>
      <c r="C5332" s="43" t="s">
        <v>730</v>
      </c>
      <c r="D5332" s="43" t="s">
        <v>728</v>
      </c>
      <c r="E5332" s="43" t="s">
        <v>2568</v>
      </c>
      <c r="F5332" s="43" t="s">
        <v>4241</v>
      </c>
      <c r="G5332" s="43" t="s">
        <v>4654</v>
      </c>
      <c r="H5332" s="76">
        <v>578</v>
      </c>
      <c r="I5332" s="229">
        <v>0.15129757785467129</v>
      </c>
      <c r="J5332" s="73">
        <f t="shared" si="249"/>
        <v>3.0082620010297208E-3</v>
      </c>
      <c r="K5332" s="73">
        <f t="shared" si="250"/>
        <v>89.188775436595179</v>
      </c>
      <c r="L5332" s="3" t="e">
        <f t="shared" si="251"/>
        <v>#N/A</v>
      </c>
    </row>
    <row r="5333" spans="1:12" x14ac:dyDescent="0.25">
      <c r="A5333" s="43" t="s">
        <v>47</v>
      </c>
      <c r="B5333" s="43" t="s">
        <v>395</v>
      </c>
      <c r="C5333" s="43" t="s">
        <v>730</v>
      </c>
      <c r="D5333" s="43" t="s">
        <v>728</v>
      </c>
      <c r="E5333" s="43" t="s">
        <v>2568</v>
      </c>
      <c r="F5333" s="43" t="s">
        <v>4241</v>
      </c>
      <c r="G5333" s="43" t="s">
        <v>4654</v>
      </c>
      <c r="H5333" s="76">
        <v>495</v>
      </c>
      <c r="I5333" s="229">
        <v>0.15129292929292928</v>
      </c>
      <c r="J5333" s="73">
        <f t="shared" si="249"/>
        <v>3.0081695732999039E-3</v>
      </c>
      <c r="K5333" s="73">
        <f t="shared" si="250"/>
        <v>76.379043938783454</v>
      </c>
      <c r="L5333" s="3" t="e">
        <f t="shared" si="251"/>
        <v>#N/A</v>
      </c>
    </row>
    <row r="5334" spans="1:12" x14ac:dyDescent="0.25">
      <c r="A5334" s="43" t="s">
        <v>47</v>
      </c>
      <c r="B5334" s="43" t="s">
        <v>395</v>
      </c>
      <c r="C5334" s="43" t="s">
        <v>730</v>
      </c>
      <c r="D5334" s="43" t="s">
        <v>728</v>
      </c>
      <c r="E5334" s="43" t="s">
        <v>2568</v>
      </c>
      <c r="F5334" s="43" t="s">
        <v>4241</v>
      </c>
      <c r="G5334" s="43" t="s">
        <v>4654</v>
      </c>
      <c r="H5334" s="76">
        <v>53</v>
      </c>
      <c r="I5334" s="229">
        <v>0.13886792452830191</v>
      </c>
      <c r="J5334" s="73">
        <f t="shared" si="249"/>
        <v>2.7611221966925611E-3</v>
      </c>
      <c r="K5334" s="73">
        <f t="shared" si="250"/>
        <v>7.5063394764247064</v>
      </c>
      <c r="L5334" s="3" t="e">
        <f t="shared" si="251"/>
        <v>#N/A</v>
      </c>
    </row>
    <row r="5335" spans="1:12" x14ac:dyDescent="0.25">
      <c r="A5335" s="43" t="s">
        <v>47</v>
      </c>
      <c r="B5335" s="43" t="s">
        <v>395</v>
      </c>
      <c r="C5335" s="43" t="s">
        <v>730</v>
      </c>
      <c r="D5335" s="43" t="s">
        <v>728</v>
      </c>
      <c r="E5335" s="43" t="s">
        <v>2568</v>
      </c>
      <c r="F5335" s="43" t="s">
        <v>4241</v>
      </c>
      <c r="G5335" s="43" t="s">
        <v>4654</v>
      </c>
      <c r="H5335" s="76">
        <v>379</v>
      </c>
      <c r="I5335" s="229">
        <v>0.15129287598944591</v>
      </c>
      <c r="J5335" s="73">
        <f t="shared" si="249"/>
        <v>3.0081685134624244E-3</v>
      </c>
      <c r="K5335" s="73">
        <f t="shared" si="250"/>
        <v>58.480095866602255</v>
      </c>
      <c r="L5335" s="3" t="e">
        <f t="shared" si="251"/>
        <v>#N/A</v>
      </c>
    </row>
    <row r="5336" spans="1:12" x14ac:dyDescent="0.25">
      <c r="A5336" s="43" t="s">
        <v>47</v>
      </c>
      <c r="B5336" s="43" t="s">
        <v>395</v>
      </c>
      <c r="C5336" s="43" t="s">
        <v>730</v>
      </c>
      <c r="D5336" s="43" t="s">
        <v>728</v>
      </c>
      <c r="E5336" s="43" t="s">
        <v>2568</v>
      </c>
      <c r="F5336" s="43" t="s">
        <v>4241</v>
      </c>
      <c r="G5336" s="43" t="s">
        <v>4654</v>
      </c>
      <c r="H5336" s="76">
        <v>573</v>
      </c>
      <c r="I5336" s="229">
        <v>0.14500872600349041</v>
      </c>
      <c r="J5336" s="73">
        <f t="shared" si="249"/>
        <v>2.8832202500495099E-3</v>
      </c>
      <c r="K5336" s="73">
        <f t="shared" si="250"/>
        <v>84.742085203278364</v>
      </c>
      <c r="L5336" s="3" t="e">
        <f t="shared" si="251"/>
        <v>#N/A</v>
      </c>
    </row>
    <row r="5337" spans="1:12" x14ac:dyDescent="0.25">
      <c r="A5337" s="43" t="s">
        <v>47</v>
      </c>
      <c r="B5337" s="43" t="s">
        <v>395</v>
      </c>
      <c r="C5337" s="43" t="s">
        <v>730</v>
      </c>
      <c r="D5337" s="43" t="s">
        <v>728</v>
      </c>
      <c r="E5337" s="43" t="s">
        <v>2568</v>
      </c>
      <c r="F5337" s="43" t="s">
        <v>4241</v>
      </c>
      <c r="G5337" s="43" t="s">
        <v>4654</v>
      </c>
      <c r="H5337" s="76">
        <v>174</v>
      </c>
      <c r="I5337" s="229">
        <v>0.15752873563218392</v>
      </c>
      <c r="J5337" s="73">
        <f t="shared" si="249"/>
        <v>3.1321566160678908E-3</v>
      </c>
      <c r="K5337" s="73">
        <f t="shared" si="250"/>
        <v>27.954995251195815</v>
      </c>
      <c r="L5337" s="3" t="e">
        <f t="shared" si="251"/>
        <v>#N/A</v>
      </c>
    </row>
    <row r="5338" spans="1:12" x14ac:dyDescent="0.25">
      <c r="A5338" s="43" t="s">
        <v>47</v>
      </c>
      <c r="B5338" s="43" t="s">
        <v>395</v>
      </c>
      <c r="C5338" s="43" t="s">
        <v>730</v>
      </c>
      <c r="D5338" s="43" t="s">
        <v>728</v>
      </c>
      <c r="E5338" s="43" t="s">
        <v>2568</v>
      </c>
      <c r="F5338" s="43" t="s">
        <v>4241</v>
      </c>
      <c r="G5338" s="43" t="s">
        <v>4654</v>
      </c>
      <c r="H5338" s="76">
        <v>216</v>
      </c>
      <c r="I5338" s="229">
        <v>0.1575</v>
      </c>
      <c r="J5338" s="73">
        <f t="shared" si="249"/>
        <v>3.1315852631645584E-3</v>
      </c>
      <c r="K5338" s="73">
        <f t="shared" si="250"/>
        <v>34.696422416843546</v>
      </c>
      <c r="L5338" s="3" t="e">
        <f t="shared" si="251"/>
        <v>#N/A</v>
      </c>
    </row>
    <row r="5339" spans="1:12" x14ac:dyDescent="0.25">
      <c r="A5339" s="43" t="s">
        <v>47</v>
      </c>
      <c r="B5339" s="43" t="s">
        <v>395</v>
      </c>
      <c r="C5339" s="43" t="s">
        <v>730</v>
      </c>
      <c r="D5339" s="43" t="s">
        <v>728</v>
      </c>
      <c r="E5339" s="43" t="s">
        <v>2568</v>
      </c>
      <c r="F5339" s="43" t="s">
        <v>4241</v>
      </c>
      <c r="G5339" s="43" t="s">
        <v>4654</v>
      </c>
      <c r="H5339" s="76">
        <v>37</v>
      </c>
      <c r="I5339" s="229">
        <v>0.13891891891891892</v>
      </c>
      <c r="J5339" s="73">
        <f t="shared" si="249"/>
        <v>2.7621361222935786E-3</v>
      </c>
      <c r="K5339" s="73">
        <f t="shared" si="250"/>
        <v>5.2421990365248625</v>
      </c>
      <c r="L5339" s="3" t="e">
        <f t="shared" si="251"/>
        <v>#N/A</v>
      </c>
    </row>
    <row r="5340" spans="1:12" x14ac:dyDescent="0.25">
      <c r="A5340" s="43" t="s">
        <v>47</v>
      </c>
      <c r="B5340" s="43" t="s">
        <v>395</v>
      </c>
      <c r="C5340" s="43" t="s">
        <v>730</v>
      </c>
      <c r="D5340" s="43" t="s">
        <v>728</v>
      </c>
      <c r="E5340" s="43" t="s">
        <v>2568</v>
      </c>
      <c r="F5340" s="43" t="s">
        <v>4241</v>
      </c>
      <c r="G5340" s="43" t="s">
        <v>4654</v>
      </c>
      <c r="H5340" s="76">
        <v>432</v>
      </c>
      <c r="I5340" s="229">
        <v>0.14499999999999999</v>
      </c>
      <c r="J5340" s="73">
        <f t="shared" si="249"/>
        <v>2.8830467502149902E-3</v>
      </c>
      <c r="K5340" s="73">
        <f t="shared" si="250"/>
        <v>63.885476196092874</v>
      </c>
      <c r="L5340" s="3" t="e">
        <f t="shared" si="251"/>
        <v>#N/A</v>
      </c>
    </row>
    <row r="5341" spans="1:12" x14ac:dyDescent="0.25">
      <c r="A5341" s="43" t="s">
        <v>47</v>
      </c>
      <c r="B5341" s="43" t="s">
        <v>395</v>
      </c>
      <c r="C5341" s="43" t="s">
        <v>730</v>
      </c>
      <c r="D5341" s="43" t="s">
        <v>728</v>
      </c>
      <c r="E5341" s="43" t="s">
        <v>2568</v>
      </c>
      <c r="F5341" s="43" t="s">
        <v>4241</v>
      </c>
      <c r="G5341" s="43" t="s">
        <v>4654</v>
      </c>
      <c r="H5341" s="76">
        <v>673</v>
      </c>
      <c r="I5341" s="229">
        <v>0.14500742942050521</v>
      </c>
      <c r="J5341" s="73">
        <f t="shared" si="249"/>
        <v>2.8831944699849454E-3</v>
      </c>
      <c r="K5341" s="73">
        <f t="shared" si="250"/>
        <v>99.530389878299871</v>
      </c>
      <c r="L5341" s="3" t="e">
        <f t="shared" si="251"/>
        <v>#N/A</v>
      </c>
    </row>
    <row r="5342" spans="1:12" x14ac:dyDescent="0.25">
      <c r="A5342" s="43" t="s">
        <v>47</v>
      </c>
      <c r="B5342" s="43" t="s">
        <v>395</v>
      </c>
      <c r="C5342" s="43" t="s">
        <v>730</v>
      </c>
      <c r="D5342" s="43" t="s">
        <v>728</v>
      </c>
      <c r="E5342" s="43" t="s">
        <v>2568</v>
      </c>
      <c r="F5342" s="43" t="s">
        <v>4241</v>
      </c>
      <c r="G5342" s="43" t="s">
        <v>4654</v>
      </c>
      <c r="H5342" s="76">
        <v>484</v>
      </c>
      <c r="I5342" s="229">
        <v>0.15130165289256201</v>
      </c>
      <c r="J5342" s="73">
        <f t="shared" si="249"/>
        <v>3.0083430253383266E-3</v>
      </c>
      <c r="K5342" s="73">
        <f t="shared" si="250"/>
        <v>74.686038024263766</v>
      </c>
      <c r="L5342" s="3" t="e">
        <f t="shared" si="251"/>
        <v>#N/A</v>
      </c>
    </row>
    <row r="5343" spans="1:12" x14ac:dyDescent="0.25">
      <c r="A5343" s="43" t="s">
        <v>47</v>
      </c>
      <c r="B5343" s="43" t="s">
        <v>395</v>
      </c>
      <c r="C5343" s="43" t="s">
        <v>730</v>
      </c>
      <c r="D5343" s="43" t="s">
        <v>728</v>
      </c>
      <c r="E5343" s="43" t="s">
        <v>2569</v>
      </c>
      <c r="F5343" s="43" t="s">
        <v>4242</v>
      </c>
      <c r="G5343" s="43" t="s">
        <v>4654</v>
      </c>
      <c r="H5343" s="76">
        <v>200</v>
      </c>
      <c r="I5343" s="229">
        <v>0.13880000000000001</v>
      </c>
      <c r="J5343" s="73">
        <f t="shared" si="249"/>
        <v>2.7597716477920048E-3</v>
      </c>
      <c r="K5343" s="73">
        <f t="shared" si="250"/>
        <v>28.311954329558404</v>
      </c>
      <c r="L5343" s="3" t="e">
        <f t="shared" si="251"/>
        <v>#N/A</v>
      </c>
    </row>
    <row r="5344" spans="1:12" x14ac:dyDescent="0.25">
      <c r="A5344" s="43" t="s">
        <v>47</v>
      </c>
      <c r="B5344" s="43" t="s">
        <v>395</v>
      </c>
      <c r="C5344" s="43" t="s">
        <v>730</v>
      </c>
      <c r="D5344" s="43" t="s">
        <v>728</v>
      </c>
      <c r="E5344" s="43" t="s">
        <v>2569</v>
      </c>
      <c r="F5344" s="43" t="s">
        <v>4242</v>
      </c>
      <c r="G5344" s="43" t="s">
        <v>4654</v>
      </c>
      <c r="H5344" s="76">
        <v>777</v>
      </c>
      <c r="I5344" s="229">
        <v>0.1512998712998713</v>
      </c>
      <c r="J5344" s="73">
        <f t="shared" si="249"/>
        <v>3.0083076017864844E-3</v>
      </c>
      <c r="K5344" s="73">
        <f t="shared" si="250"/>
        <v>119.8974550065881</v>
      </c>
      <c r="L5344" s="3" t="e">
        <f t="shared" si="251"/>
        <v>#N/A</v>
      </c>
    </row>
    <row r="5345" spans="1:12" x14ac:dyDescent="0.25">
      <c r="A5345" s="43" t="s">
        <v>47</v>
      </c>
      <c r="B5345" s="43" t="s">
        <v>395</v>
      </c>
      <c r="C5345" s="43" t="s">
        <v>730</v>
      </c>
      <c r="D5345" s="43" t="s">
        <v>728</v>
      </c>
      <c r="E5345" s="43" t="s">
        <v>2569</v>
      </c>
      <c r="F5345" s="43" t="s">
        <v>4242</v>
      </c>
      <c r="G5345" s="43" t="s">
        <v>4654</v>
      </c>
      <c r="H5345" s="76">
        <v>903</v>
      </c>
      <c r="I5345" s="229">
        <v>0.15749723145071981</v>
      </c>
      <c r="J5345" s="73">
        <f t="shared" si="249"/>
        <v>3.1315302158748683E-3</v>
      </c>
      <c r="K5345" s="73">
        <f t="shared" si="250"/>
        <v>145.04777178493498</v>
      </c>
      <c r="L5345" s="3" t="e">
        <f t="shared" si="251"/>
        <v>#N/A</v>
      </c>
    </row>
    <row r="5346" spans="1:12" x14ac:dyDescent="0.25">
      <c r="A5346" s="43" t="s">
        <v>47</v>
      </c>
      <c r="B5346" s="43" t="s">
        <v>395</v>
      </c>
      <c r="C5346" s="43" t="s">
        <v>730</v>
      </c>
      <c r="D5346" s="43" t="s">
        <v>728</v>
      </c>
      <c r="E5346" s="43" t="s">
        <v>2569</v>
      </c>
      <c r="F5346" s="43" t="s">
        <v>4242</v>
      </c>
      <c r="G5346" s="43" t="s">
        <v>4654</v>
      </c>
      <c r="H5346" s="76">
        <v>483</v>
      </c>
      <c r="I5346" s="229">
        <v>0.15749482401656315</v>
      </c>
      <c r="J5346" s="73">
        <f t="shared" si="249"/>
        <v>3.1314823486664426E-3</v>
      </c>
      <c r="K5346" s="73">
        <f t="shared" si="250"/>
        <v>77.58250597440589</v>
      </c>
      <c r="L5346" s="3" t="e">
        <f t="shared" si="251"/>
        <v>#N/A</v>
      </c>
    </row>
    <row r="5347" spans="1:12" x14ac:dyDescent="0.25">
      <c r="A5347" s="43" t="s">
        <v>47</v>
      </c>
      <c r="B5347" s="43" t="s">
        <v>395</v>
      </c>
      <c r="C5347" s="43" t="s">
        <v>730</v>
      </c>
      <c r="D5347" s="43" t="s">
        <v>728</v>
      </c>
      <c r="E5347" s="43" t="s">
        <v>2569</v>
      </c>
      <c r="F5347" s="43" t="s">
        <v>4242</v>
      </c>
      <c r="G5347" s="43" t="s">
        <v>4654</v>
      </c>
      <c r="H5347" s="76">
        <v>95</v>
      </c>
      <c r="I5347" s="229">
        <v>0.13884210526315788</v>
      </c>
      <c r="J5347" s="73">
        <f t="shared" si="249"/>
        <v>2.7606088301514132E-3</v>
      </c>
      <c r="K5347" s="73">
        <f t="shared" si="250"/>
        <v>13.452257838864384</v>
      </c>
      <c r="L5347" s="3" t="e">
        <f t="shared" si="251"/>
        <v>#N/A</v>
      </c>
    </row>
    <row r="5348" spans="1:12" x14ac:dyDescent="0.25">
      <c r="A5348" s="43" t="s">
        <v>47</v>
      </c>
      <c r="B5348" s="43" t="s">
        <v>395</v>
      </c>
      <c r="C5348" s="43" t="s">
        <v>730</v>
      </c>
      <c r="D5348" s="43" t="s">
        <v>728</v>
      </c>
      <c r="E5348" s="43" t="s">
        <v>2569</v>
      </c>
      <c r="F5348" s="43" t="s">
        <v>4242</v>
      </c>
      <c r="G5348" s="43" t="s">
        <v>4654</v>
      </c>
      <c r="H5348" s="76">
        <v>179</v>
      </c>
      <c r="I5348" s="229">
        <v>0.13882681564245811</v>
      </c>
      <c r="J5348" s="73">
        <f t="shared" si="249"/>
        <v>2.7603048253840305E-3</v>
      </c>
      <c r="K5348" s="73">
        <f t="shared" si="250"/>
        <v>25.344094563743742</v>
      </c>
      <c r="L5348" s="3" t="e">
        <f t="shared" si="251"/>
        <v>#N/A</v>
      </c>
    </row>
    <row r="5349" spans="1:12" x14ac:dyDescent="0.25">
      <c r="A5349" s="43" t="s">
        <v>47</v>
      </c>
      <c r="B5349" s="43" t="s">
        <v>395</v>
      </c>
      <c r="C5349" s="43" t="s">
        <v>730</v>
      </c>
      <c r="D5349" s="43" t="s">
        <v>728</v>
      </c>
      <c r="E5349" s="43" t="s">
        <v>2569</v>
      </c>
      <c r="F5349" s="43" t="s">
        <v>4242</v>
      </c>
      <c r="G5349" s="43" t="s">
        <v>4654</v>
      </c>
      <c r="H5349" s="76">
        <v>809</v>
      </c>
      <c r="I5349" s="229">
        <v>0.15129789864029666</v>
      </c>
      <c r="J5349" s="73">
        <f t="shared" si="249"/>
        <v>3.0082683792363053E-3</v>
      </c>
      <c r="K5349" s="73">
        <f t="shared" si="250"/>
        <v>124.83368911880218</v>
      </c>
      <c r="L5349" s="3" t="e">
        <f t="shared" si="251"/>
        <v>#N/A</v>
      </c>
    </row>
    <row r="5350" spans="1:12" x14ac:dyDescent="0.25">
      <c r="A5350" s="43" t="s">
        <v>47</v>
      </c>
      <c r="B5350" s="43" t="s">
        <v>395</v>
      </c>
      <c r="C5350" s="43" t="s">
        <v>730</v>
      </c>
      <c r="D5350" s="43" t="s">
        <v>728</v>
      </c>
      <c r="E5350" s="43" t="s">
        <v>2569</v>
      </c>
      <c r="F5350" s="43" t="s">
        <v>4242</v>
      </c>
      <c r="G5350" s="43" t="s">
        <v>4654</v>
      </c>
      <c r="H5350" s="76">
        <v>425</v>
      </c>
      <c r="I5350" s="229">
        <v>0.15750588235294116</v>
      </c>
      <c r="J5350" s="73">
        <f t="shared" si="249"/>
        <v>3.1317022224647698E-3</v>
      </c>
      <c r="K5350" s="73">
        <f t="shared" si="250"/>
        <v>68.270973444547522</v>
      </c>
      <c r="L5350" s="3" t="e">
        <f t="shared" si="251"/>
        <v>#N/A</v>
      </c>
    </row>
    <row r="5351" spans="1:12" x14ac:dyDescent="0.25">
      <c r="A5351" s="43" t="s">
        <v>47</v>
      </c>
      <c r="B5351" s="43" t="s">
        <v>395</v>
      </c>
      <c r="C5351" s="43" t="s">
        <v>730</v>
      </c>
      <c r="D5351" s="43" t="s">
        <v>728</v>
      </c>
      <c r="E5351" s="43" t="s">
        <v>2569</v>
      </c>
      <c r="F5351" s="43" t="s">
        <v>4242</v>
      </c>
      <c r="G5351" s="43" t="s">
        <v>4654</v>
      </c>
      <c r="H5351" s="76">
        <v>1418</v>
      </c>
      <c r="I5351" s="229">
        <v>0.15750352609308885</v>
      </c>
      <c r="J5351" s="73">
        <f t="shared" si="249"/>
        <v>3.1316553727591843E-3</v>
      </c>
      <c r="K5351" s="73">
        <f t="shared" si="250"/>
        <v>227.78068731857252</v>
      </c>
      <c r="L5351" s="3" t="e">
        <f t="shared" si="251"/>
        <v>#N/A</v>
      </c>
    </row>
    <row r="5352" spans="1:12" x14ac:dyDescent="0.25">
      <c r="A5352" s="43" t="s">
        <v>47</v>
      </c>
      <c r="B5352" s="43" t="s">
        <v>395</v>
      </c>
      <c r="C5352" s="43" t="s">
        <v>730</v>
      </c>
      <c r="D5352" s="43" t="s">
        <v>728</v>
      </c>
      <c r="E5352" s="43" t="s">
        <v>2569</v>
      </c>
      <c r="F5352" s="43" t="s">
        <v>4242</v>
      </c>
      <c r="G5352" s="43" t="s">
        <v>4654</v>
      </c>
      <c r="H5352" s="76">
        <v>1844</v>
      </c>
      <c r="I5352" s="229">
        <v>0.14499999999999999</v>
      </c>
      <c r="J5352" s="73">
        <f t="shared" si="249"/>
        <v>2.8830467502149902E-3</v>
      </c>
      <c r="K5352" s="73">
        <f t="shared" si="250"/>
        <v>272.69633820739642</v>
      </c>
      <c r="L5352" s="3" t="e">
        <f t="shared" si="251"/>
        <v>#N/A</v>
      </c>
    </row>
    <row r="5353" spans="1:12" x14ac:dyDescent="0.25">
      <c r="A5353" s="43" t="s">
        <v>47</v>
      </c>
      <c r="B5353" s="43" t="s">
        <v>395</v>
      </c>
      <c r="C5353" s="43" t="s">
        <v>730</v>
      </c>
      <c r="D5353" s="43" t="s">
        <v>728</v>
      </c>
      <c r="E5353" s="43" t="s">
        <v>2569</v>
      </c>
      <c r="F5353" s="43" t="s">
        <v>4242</v>
      </c>
      <c r="G5353" s="43" t="s">
        <v>4654</v>
      </c>
      <c r="H5353" s="76">
        <v>2626</v>
      </c>
      <c r="I5353" s="229">
        <v>0.14499999999999999</v>
      </c>
      <c r="J5353" s="73">
        <f t="shared" si="249"/>
        <v>2.8830467502149902E-3</v>
      </c>
      <c r="K5353" s="73">
        <f t="shared" si="250"/>
        <v>388.34088076606457</v>
      </c>
      <c r="L5353" s="3" t="e">
        <f t="shared" si="251"/>
        <v>#N/A</v>
      </c>
    </row>
    <row r="5354" spans="1:12" x14ac:dyDescent="0.25">
      <c r="A5354" s="43" t="s">
        <v>47</v>
      </c>
      <c r="B5354" s="43" t="s">
        <v>395</v>
      </c>
      <c r="C5354" s="43" t="s">
        <v>730</v>
      </c>
      <c r="D5354" s="43" t="s">
        <v>728</v>
      </c>
      <c r="E5354" s="43" t="s">
        <v>2569</v>
      </c>
      <c r="F5354" s="43" t="s">
        <v>4242</v>
      </c>
      <c r="G5354" s="43" t="s">
        <v>4654</v>
      </c>
      <c r="H5354" s="76">
        <v>2902</v>
      </c>
      <c r="I5354" s="229">
        <v>0.15129910406616126</v>
      </c>
      <c r="J5354" s="73">
        <f t="shared" si="249"/>
        <v>3.0082923468164541E-3</v>
      </c>
      <c r="K5354" s="73">
        <f t="shared" si="250"/>
        <v>447.80006439046133</v>
      </c>
      <c r="L5354" s="3" t="e">
        <f t="shared" si="251"/>
        <v>#N/A</v>
      </c>
    </row>
    <row r="5355" spans="1:12" x14ac:dyDescent="0.25">
      <c r="A5355" s="43" t="s">
        <v>47</v>
      </c>
      <c r="B5355" s="43" t="s">
        <v>395</v>
      </c>
      <c r="C5355" s="43" t="s">
        <v>730</v>
      </c>
      <c r="D5355" s="43" t="s">
        <v>728</v>
      </c>
      <c r="E5355" s="43" t="s">
        <v>2569</v>
      </c>
      <c r="F5355" s="43" t="s">
        <v>4242</v>
      </c>
      <c r="G5355" s="43" t="s">
        <v>4654</v>
      </c>
      <c r="H5355" s="76">
        <v>1518</v>
      </c>
      <c r="I5355" s="229">
        <v>0.15129776021080368</v>
      </c>
      <c r="J5355" s="73">
        <f t="shared" si="249"/>
        <v>3.0082656268314786E-3</v>
      </c>
      <c r="K5355" s="73">
        <f t="shared" si="250"/>
        <v>234.23654722153017</v>
      </c>
      <c r="L5355" s="3" t="e">
        <f t="shared" si="251"/>
        <v>#N/A</v>
      </c>
    </row>
    <row r="5356" spans="1:12" x14ac:dyDescent="0.25">
      <c r="A5356" s="43" t="s">
        <v>47</v>
      </c>
      <c r="B5356" s="43" t="s">
        <v>395</v>
      </c>
      <c r="C5356" s="43" t="s">
        <v>730</v>
      </c>
      <c r="D5356" s="43" t="s">
        <v>728</v>
      </c>
      <c r="E5356" s="43" t="s">
        <v>2569</v>
      </c>
      <c r="F5356" s="43" t="s">
        <v>4242</v>
      </c>
      <c r="G5356" s="43" t="s">
        <v>4654</v>
      </c>
      <c r="H5356" s="76">
        <v>746</v>
      </c>
      <c r="I5356" s="229">
        <v>0.14499999999999999</v>
      </c>
      <c r="J5356" s="73">
        <f t="shared" si="249"/>
        <v>2.8830467502149902E-3</v>
      </c>
      <c r="K5356" s="73">
        <f t="shared" si="250"/>
        <v>110.32075287566039</v>
      </c>
      <c r="L5356" s="3" t="e">
        <f t="shared" si="251"/>
        <v>#N/A</v>
      </c>
    </row>
    <row r="5357" spans="1:12" x14ac:dyDescent="0.25">
      <c r="A5357" s="43" t="s">
        <v>47</v>
      </c>
      <c r="B5357" s="43" t="s">
        <v>395</v>
      </c>
      <c r="C5357" s="43" t="s">
        <v>730</v>
      </c>
      <c r="D5357" s="43" t="s">
        <v>728</v>
      </c>
      <c r="E5357" s="43" t="s">
        <v>2569</v>
      </c>
      <c r="F5357" s="43" t="s">
        <v>4242</v>
      </c>
      <c r="G5357" s="43" t="s">
        <v>4654</v>
      </c>
      <c r="H5357" s="76">
        <v>74</v>
      </c>
      <c r="I5357" s="229">
        <v>0.13878378378378378</v>
      </c>
      <c r="J5357" s="73">
        <f t="shared" si="249"/>
        <v>2.7594492194508808E-3</v>
      </c>
      <c r="K5357" s="73">
        <f t="shared" si="250"/>
        <v>10.474199242239365</v>
      </c>
      <c r="L5357" s="3" t="e">
        <f t="shared" si="251"/>
        <v>#N/A</v>
      </c>
    </row>
    <row r="5358" spans="1:12" x14ac:dyDescent="0.25">
      <c r="A5358" s="43" t="s">
        <v>47</v>
      </c>
      <c r="B5358" s="43" t="s">
        <v>395</v>
      </c>
      <c r="C5358" s="43" t="s">
        <v>730</v>
      </c>
      <c r="D5358" s="43" t="s">
        <v>728</v>
      </c>
      <c r="E5358" s="43" t="s">
        <v>2569</v>
      </c>
      <c r="F5358" s="43" t="s">
        <v>4242</v>
      </c>
      <c r="G5358" s="43" t="s">
        <v>4654</v>
      </c>
      <c r="H5358" s="76">
        <v>883</v>
      </c>
      <c r="I5358" s="229">
        <v>0.14500566251415628</v>
      </c>
      <c r="J5358" s="73">
        <f t="shared" si="249"/>
        <v>2.8831593384428269E-3</v>
      </c>
      <c r="K5358" s="73">
        <f t="shared" si="250"/>
        <v>130.58582969584501</v>
      </c>
      <c r="L5358" s="3" t="e">
        <f t="shared" si="251"/>
        <v>#N/A</v>
      </c>
    </row>
    <row r="5359" spans="1:12" x14ac:dyDescent="0.25">
      <c r="A5359" s="43" t="s">
        <v>47</v>
      </c>
      <c r="B5359" s="43" t="s">
        <v>395</v>
      </c>
      <c r="C5359" s="43" t="s">
        <v>730</v>
      </c>
      <c r="D5359" s="43" t="s">
        <v>728</v>
      </c>
      <c r="E5359" s="43" t="s">
        <v>2570</v>
      </c>
      <c r="F5359" s="43" t="s">
        <v>4243</v>
      </c>
      <c r="G5359" s="43" t="s">
        <v>4654</v>
      </c>
      <c r="H5359" s="76">
        <v>846</v>
      </c>
      <c r="I5359" s="229">
        <v>0.14499999999999999</v>
      </c>
      <c r="J5359" s="73">
        <f t="shared" si="249"/>
        <v>2.8830467502149902E-3</v>
      </c>
      <c r="K5359" s="73">
        <f t="shared" si="250"/>
        <v>125.10905755068188</v>
      </c>
      <c r="L5359" s="3" t="e">
        <f t="shared" si="251"/>
        <v>#N/A</v>
      </c>
    </row>
    <row r="5360" spans="1:12" x14ac:dyDescent="0.25">
      <c r="A5360" s="43" t="s">
        <v>47</v>
      </c>
      <c r="B5360" s="43" t="s">
        <v>395</v>
      </c>
      <c r="C5360" s="43" t="s">
        <v>730</v>
      </c>
      <c r="D5360" s="43" t="s">
        <v>728</v>
      </c>
      <c r="E5360" s="43" t="s">
        <v>2570</v>
      </c>
      <c r="F5360" s="43" t="s">
        <v>4243</v>
      </c>
      <c r="G5360" s="43" t="s">
        <v>4654</v>
      </c>
      <c r="H5360" s="76">
        <v>331</v>
      </c>
      <c r="I5360" s="229">
        <v>0.15129909365558911</v>
      </c>
      <c r="J5360" s="73">
        <f t="shared" si="249"/>
        <v>3.0082921398222042E-3</v>
      </c>
      <c r="K5360" s="73">
        <f t="shared" si="250"/>
        <v>51.075744698281142</v>
      </c>
      <c r="L5360" s="3" t="e">
        <f t="shared" si="251"/>
        <v>#N/A</v>
      </c>
    </row>
    <row r="5361" spans="1:12" x14ac:dyDescent="0.25">
      <c r="A5361" s="43" t="s">
        <v>47</v>
      </c>
      <c r="B5361" s="43" t="s">
        <v>395</v>
      </c>
      <c r="C5361" s="43" t="s">
        <v>730</v>
      </c>
      <c r="D5361" s="43" t="s">
        <v>728</v>
      </c>
      <c r="E5361" s="43" t="s">
        <v>2570</v>
      </c>
      <c r="F5361" s="43" t="s">
        <v>4243</v>
      </c>
      <c r="G5361" s="43" t="s">
        <v>4654</v>
      </c>
      <c r="H5361" s="76">
        <v>53</v>
      </c>
      <c r="I5361" s="229">
        <v>0.15754716981132075</v>
      </c>
      <c r="J5361" s="73">
        <f t="shared" si="249"/>
        <v>3.1325231443454999E-3</v>
      </c>
      <c r="K5361" s="73">
        <f t="shared" si="250"/>
        <v>8.516023726650312</v>
      </c>
      <c r="L5361" s="3" t="e">
        <f t="shared" si="251"/>
        <v>#N/A</v>
      </c>
    </row>
    <row r="5362" spans="1:12" x14ac:dyDescent="0.25">
      <c r="A5362" s="43" t="s">
        <v>47</v>
      </c>
      <c r="B5362" s="43" t="s">
        <v>395</v>
      </c>
      <c r="C5362" s="43" t="s">
        <v>730</v>
      </c>
      <c r="D5362" s="43" t="s">
        <v>728</v>
      </c>
      <c r="E5362" s="43" t="s">
        <v>2570</v>
      </c>
      <c r="F5362" s="43" t="s">
        <v>4243</v>
      </c>
      <c r="G5362" s="43" t="s">
        <v>4654</v>
      </c>
      <c r="H5362" s="76">
        <v>458</v>
      </c>
      <c r="I5362" s="229">
        <v>0.15131004366812226</v>
      </c>
      <c r="J5362" s="73">
        <f t="shared" si="249"/>
        <v>3.0085098598087458E-3</v>
      </c>
      <c r="K5362" s="73">
        <f t="shared" si="250"/>
        <v>70.677897515792395</v>
      </c>
      <c r="L5362" s="3" t="e">
        <f t="shared" si="251"/>
        <v>#N/A</v>
      </c>
    </row>
    <row r="5363" spans="1:12" x14ac:dyDescent="0.25">
      <c r="A5363" s="43" t="s">
        <v>47</v>
      </c>
      <c r="B5363" s="43" t="s">
        <v>395</v>
      </c>
      <c r="C5363" s="43" t="s">
        <v>730</v>
      </c>
      <c r="D5363" s="43" t="s">
        <v>728</v>
      </c>
      <c r="E5363" s="43" t="s">
        <v>2570</v>
      </c>
      <c r="F5363" s="43" t="s">
        <v>4243</v>
      </c>
      <c r="G5363" s="43" t="s">
        <v>4654</v>
      </c>
      <c r="H5363" s="76">
        <v>378</v>
      </c>
      <c r="I5363" s="229">
        <v>0.15129629629629629</v>
      </c>
      <c r="J5363" s="73">
        <f t="shared" si="249"/>
        <v>3.0082365197006983E-3</v>
      </c>
      <c r="K5363" s="73">
        <f t="shared" si="250"/>
        <v>58.327113404446862</v>
      </c>
      <c r="L5363" s="3" t="e">
        <f t="shared" si="251"/>
        <v>#N/A</v>
      </c>
    </row>
    <row r="5364" spans="1:12" x14ac:dyDescent="0.25">
      <c r="A5364" s="43" t="s">
        <v>47</v>
      </c>
      <c r="B5364" s="43" t="s">
        <v>395</v>
      </c>
      <c r="C5364" s="43" t="s">
        <v>730</v>
      </c>
      <c r="D5364" s="43" t="s">
        <v>728</v>
      </c>
      <c r="E5364" s="43" t="s">
        <v>2570</v>
      </c>
      <c r="F5364" s="43" t="s">
        <v>4243</v>
      </c>
      <c r="G5364" s="43" t="s">
        <v>4654</v>
      </c>
      <c r="H5364" s="76">
        <v>494</v>
      </c>
      <c r="I5364" s="229">
        <v>0.15129554655870445</v>
      </c>
      <c r="J5364" s="73">
        <f t="shared" si="249"/>
        <v>3.0082216126074042E-3</v>
      </c>
      <c r="K5364" s="73">
        <f t="shared" si="250"/>
        <v>76.226061476628061</v>
      </c>
      <c r="L5364" s="3" t="e">
        <f t="shared" si="251"/>
        <v>#N/A</v>
      </c>
    </row>
    <row r="5365" spans="1:12" x14ac:dyDescent="0.25">
      <c r="A5365" s="43" t="s">
        <v>47</v>
      </c>
      <c r="B5365" s="43" t="s">
        <v>395</v>
      </c>
      <c r="C5365" s="43" t="s">
        <v>730</v>
      </c>
      <c r="D5365" s="43" t="s">
        <v>728</v>
      </c>
      <c r="E5365" s="43" t="s">
        <v>2570</v>
      </c>
      <c r="F5365" s="43" t="s">
        <v>4243</v>
      </c>
      <c r="G5365" s="43" t="s">
        <v>4654</v>
      </c>
      <c r="H5365" s="76">
        <v>95</v>
      </c>
      <c r="I5365" s="229">
        <v>0.13873684210526316</v>
      </c>
      <c r="J5365" s="73">
        <f t="shared" si="249"/>
        <v>2.758515874252891E-3</v>
      </c>
      <c r="K5365" s="73">
        <f t="shared" si="250"/>
        <v>13.442059008054024</v>
      </c>
      <c r="L5365" s="3" t="e">
        <f t="shared" si="251"/>
        <v>#N/A</v>
      </c>
    </row>
    <row r="5366" spans="1:12" x14ac:dyDescent="0.25">
      <c r="A5366" s="43" t="s">
        <v>47</v>
      </c>
      <c r="B5366" s="43" t="s">
        <v>395</v>
      </c>
      <c r="C5366" s="43" t="s">
        <v>730</v>
      </c>
      <c r="D5366" s="43" t="s">
        <v>728</v>
      </c>
      <c r="E5366" s="43" t="s">
        <v>2570</v>
      </c>
      <c r="F5366" s="43" t="s">
        <v>4243</v>
      </c>
      <c r="G5366" s="43" t="s">
        <v>4654</v>
      </c>
      <c r="H5366" s="76">
        <v>279</v>
      </c>
      <c r="I5366" s="229">
        <v>0.15749103942652329</v>
      </c>
      <c r="J5366" s="73">
        <f t="shared" si="249"/>
        <v>3.1314070993559923E-3</v>
      </c>
      <c r="K5366" s="73">
        <f t="shared" si="250"/>
        <v>44.813662580720319</v>
      </c>
      <c r="L5366" s="3" t="e">
        <f t="shared" si="251"/>
        <v>#N/A</v>
      </c>
    </row>
    <row r="5367" spans="1:12" x14ac:dyDescent="0.25">
      <c r="A5367" s="43" t="s">
        <v>47</v>
      </c>
      <c r="B5367" s="43" t="s">
        <v>395</v>
      </c>
      <c r="C5367" s="43" t="s">
        <v>730</v>
      </c>
      <c r="D5367" s="43" t="s">
        <v>728</v>
      </c>
      <c r="E5367" s="43" t="s">
        <v>2570</v>
      </c>
      <c r="F5367" s="43" t="s">
        <v>4243</v>
      </c>
      <c r="G5367" s="43" t="s">
        <v>4654</v>
      </c>
      <c r="H5367" s="76">
        <v>662</v>
      </c>
      <c r="I5367" s="229">
        <v>0.14499999999999999</v>
      </c>
      <c r="J5367" s="73">
        <f t="shared" si="249"/>
        <v>2.8830467502149902E-3</v>
      </c>
      <c r="K5367" s="73">
        <f t="shared" si="250"/>
        <v>97.898576948642329</v>
      </c>
      <c r="L5367" s="3" t="e">
        <f t="shared" si="251"/>
        <v>#N/A</v>
      </c>
    </row>
    <row r="5368" spans="1:12" x14ac:dyDescent="0.25">
      <c r="A5368" s="43" t="s">
        <v>47</v>
      </c>
      <c r="B5368" s="43" t="s">
        <v>395</v>
      </c>
      <c r="C5368" s="43" t="s">
        <v>730</v>
      </c>
      <c r="D5368" s="43" t="s">
        <v>728</v>
      </c>
      <c r="E5368" s="43" t="s">
        <v>2570</v>
      </c>
      <c r="F5368" s="43" t="s">
        <v>4243</v>
      </c>
      <c r="G5368" s="43" t="s">
        <v>4654</v>
      </c>
      <c r="H5368" s="76">
        <v>74</v>
      </c>
      <c r="I5368" s="229">
        <v>0.15756756756756757</v>
      </c>
      <c r="J5368" s="73">
        <f t="shared" si="249"/>
        <v>3.1329287145859075E-3</v>
      </c>
      <c r="K5368" s="73">
        <f t="shared" si="250"/>
        <v>11.891836724879356</v>
      </c>
      <c r="L5368" s="3" t="e">
        <f t="shared" si="251"/>
        <v>#N/A</v>
      </c>
    </row>
    <row r="5369" spans="1:12" x14ac:dyDescent="0.25">
      <c r="A5369" s="43" t="s">
        <v>47</v>
      </c>
      <c r="B5369" s="43" t="s">
        <v>395</v>
      </c>
      <c r="C5369" s="43" t="s">
        <v>730</v>
      </c>
      <c r="D5369" s="43" t="s">
        <v>728</v>
      </c>
      <c r="E5369" s="43" t="s">
        <v>2570</v>
      </c>
      <c r="F5369" s="43" t="s">
        <v>4243</v>
      </c>
      <c r="G5369" s="43" t="s">
        <v>4654</v>
      </c>
      <c r="H5369" s="76">
        <v>32</v>
      </c>
      <c r="I5369" s="229">
        <v>0.13875000000000001</v>
      </c>
      <c r="J5369" s="73">
        <f t="shared" si="249"/>
        <v>2.7587774937402063E-3</v>
      </c>
      <c r="K5369" s="73">
        <f t="shared" si="250"/>
        <v>4.528280879799687</v>
      </c>
      <c r="L5369" s="3" t="e">
        <f t="shared" si="251"/>
        <v>#N/A</v>
      </c>
    </row>
    <row r="5370" spans="1:12" x14ac:dyDescent="0.25">
      <c r="A5370" s="43" t="s">
        <v>47</v>
      </c>
      <c r="B5370" s="43" t="s">
        <v>395</v>
      </c>
      <c r="C5370" s="43" t="s">
        <v>730</v>
      </c>
      <c r="D5370" s="43" t="s">
        <v>728</v>
      </c>
      <c r="E5370" s="43" t="s">
        <v>2570</v>
      </c>
      <c r="F5370" s="43" t="s">
        <v>4243</v>
      </c>
      <c r="G5370" s="43" t="s">
        <v>4654</v>
      </c>
      <c r="H5370" s="76">
        <v>511</v>
      </c>
      <c r="I5370" s="229">
        <v>0.14500978473581211</v>
      </c>
      <c r="J5370" s="73">
        <f t="shared" si="249"/>
        <v>2.8832413009100581E-3</v>
      </c>
      <c r="K5370" s="73">
        <f t="shared" si="250"/>
        <v>75.573336304765022</v>
      </c>
      <c r="L5370" s="3" t="e">
        <f t="shared" si="251"/>
        <v>#N/A</v>
      </c>
    </row>
    <row r="5371" spans="1:12" x14ac:dyDescent="0.25">
      <c r="A5371" s="43" t="s">
        <v>47</v>
      </c>
      <c r="B5371" s="43" t="s">
        <v>395</v>
      </c>
      <c r="C5371" s="43" t="s">
        <v>730</v>
      </c>
      <c r="D5371" s="43" t="s">
        <v>728</v>
      </c>
      <c r="E5371" s="43" t="s">
        <v>2570</v>
      </c>
      <c r="F5371" s="43" t="s">
        <v>4243</v>
      </c>
      <c r="G5371" s="43" t="s">
        <v>4654</v>
      </c>
      <c r="H5371" s="76">
        <v>483</v>
      </c>
      <c r="I5371" s="229">
        <v>0.14501035196687373</v>
      </c>
      <c r="J5371" s="73">
        <f t="shared" si="249"/>
        <v>2.8832525792112222E-3</v>
      </c>
      <c r="K5371" s="73">
        <f t="shared" si="250"/>
        <v>71.432610995759021</v>
      </c>
      <c r="L5371" s="3" t="e">
        <f t="shared" si="251"/>
        <v>#N/A</v>
      </c>
    </row>
    <row r="5372" spans="1:12" x14ac:dyDescent="0.25">
      <c r="A5372" s="43" t="s">
        <v>47</v>
      </c>
      <c r="B5372" s="43" t="s">
        <v>395</v>
      </c>
      <c r="C5372" s="43" t="s">
        <v>730</v>
      </c>
      <c r="D5372" s="43" t="s">
        <v>728</v>
      </c>
      <c r="E5372" s="43" t="s">
        <v>2570</v>
      </c>
      <c r="F5372" s="43" t="s">
        <v>4243</v>
      </c>
      <c r="G5372" s="43" t="s">
        <v>4654</v>
      </c>
      <c r="H5372" s="76">
        <v>42</v>
      </c>
      <c r="I5372" s="229">
        <v>0.1388095238095238</v>
      </c>
      <c r="J5372" s="73">
        <f t="shared" si="249"/>
        <v>2.7599610104685371E-3</v>
      </c>
      <c r="K5372" s="73">
        <f t="shared" si="250"/>
        <v>5.945918362439679</v>
      </c>
      <c r="L5372" s="3" t="e">
        <f t="shared" si="251"/>
        <v>#N/A</v>
      </c>
    </row>
    <row r="5373" spans="1:12" x14ac:dyDescent="0.25">
      <c r="A5373" s="43" t="s">
        <v>47</v>
      </c>
      <c r="B5373" s="43" t="s">
        <v>395</v>
      </c>
      <c r="C5373" s="43" t="s">
        <v>730</v>
      </c>
      <c r="D5373" s="43" t="s">
        <v>728</v>
      </c>
      <c r="E5373" s="43" t="s">
        <v>2570</v>
      </c>
      <c r="F5373" s="43" t="s">
        <v>4243</v>
      </c>
      <c r="G5373" s="43" t="s">
        <v>4654</v>
      </c>
      <c r="H5373" s="76">
        <v>174</v>
      </c>
      <c r="I5373" s="229">
        <v>0.15752873563218392</v>
      </c>
      <c r="J5373" s="73">
        <f t="shared" si="249"/>
        <v>3.1321566160678908E-3</v>
      </c>
      <c r="K5373" s="73">
        <f t="shared" si="250"/>
        <v>27.954995251195815</v>
      </c>
      <c r="L5373" s="3" t="e">
        <f t="shared" si="251"/>
        <v>#N/A</v>
      </c>
    </row>
    <row r="5374" spans="1:12" x14ac:dyDescent="0.25">
      <c r="A5374" s="43" t="s">
        <v>47</v>
      </c>
      <c r="B5374" s="43" t="s">
        <v>395</v>
      </c>
      <c r="C5374" s="43" t="s">
        <v>730</v>
      </c>
      <c r="D5374" s="43" t="s">
        <v>728</v>
      </c>
      <c r="E5374" s="43" t="s">
        <v>2570</v>
      </c>
      <c r="F5374" s="43" t="s">
        <v>4243</v>
      </c>
      <c r="G5374" s="43" t="s">
        <v>4654</v>
      </c>
      <c r="H5374" s="76">
        <v>32</v>
      </c>
      <c r="I5374" s="229">
        <v>0.13875000000000001</v>
      </c>
      <c r="J5374" s="73">
        <f t="shared" si="249"/>
        <v>2.7587774937402063E-3</v>
      </c>
      <c r="K5374" s="73">
        <f t="shared" si="250"/>
        <v>4.528280879799687</v>
      </c>
      <c r="L5374" s="3" t="e">
        <f t="shared" si="251"/>
        <v>#N/A</v>
      </c>
    </row>
    <row r="5375" spans="1:12" x14ac:dyDescent="0.25">
      <c r="A5375" s="43" t="s">
        <v>47</v>
      </c>
      <c r="B5375" s="43" t="s">
        <v>395</v>
      </c>
      <c r="C5375" s="43" t="s">
        <v>796</v>
      </c>
      <c r="D5375" s="43" t="s">
        <v>371</v>
      </c>
      <c r="E5375" s="43" t="s">
        <v>2571</v>
      </c>
      <c r="F5375" s="43" t="s">
        <v>4211</v>
      </c>
      <c r="G5375" s="43" t="s">
        <v>4654</v>
      </c>
      <c r="H5375" s="76">
        <v>2452</v>
      </c>
      <c r="I5375" s="229">
        <v>0.28300163132137029</v>
      </c>
      <c r="J5375" s="73">
        <f t="shared" si="249"/>
        <v>5.6269443688732237E-3</v>
      </c>
      <c r="K5375" s="73">
        <f t="shared" si="250"/>
        <v>707.71726759247713</v>
      </c>
      <c r="L5375" s="3" t="e">
        <f t="shared" si="251"/>
        <v>#N/A</v>
      </c>
    </row>
    <row r="5376" spans="1:12" x14ac:dyDescent="0.25">
      <c r="A5376" s="43" t="s">
        <v>47</v>
      </c>
      <c r="B5376" s="43" t="s">
        <v>395</v>
      </c>
      <c r="C5376" s="43" t="s">
        <v>796</v>
      </c>
      <c r="D5376" s="43" t="s">
        <v>371</v>
      </c>
      <c r="E5376" s="43" t="s">
        <v>2571</v>
      </c>
      <c r="F5376" s="43" t="s">
        <v>4211</v>
      </c>
      <c r="G5376" s="43" t="s">
        <v>4654</v>
      </c>
      <c r="H5376" s="76">
        <v>4604</v>
      </c>
      <c r="I5376" s="229">
        <v>0.28299956559513467</v>
      </c>
      <c r="J5376" s="73">
        <f t="shared" si="249"/>
        <v>5.6269032958710828E-3</v>
      </c>
      <c r="K5376" s="73">
        <f t="shared" si="250"/>
        <v>1328.8362627741903</v>
      </c>
      <c r="L5376" s="3" t="e">
        <f t="shared" si="251"/>
        <v>#N/A</v>
      </c>
    </row>
    <row r="5377" spans="1:12" x14ac:dyDescent="0.25">
      <c r="A5377" s="43" t="s">
        <v>47</v>
      </c>
      <c r="B5377" s="43" t="s">
        <v>395</v>
      </c>
      <c r="C5377" s="43" t="s">
        <v>796</v>
      </c>
      <c r="D5377" s="43" t="s">
        <v>371</v>
      </c>
      <c r="E5377" s="43" t="s">
        <v>2571</v>
      </c>
      <c r="F5377" s="43" t="s">
        <v>4211</v>
      </c>
      <c r="G5377" s="43" t="s">
        <v>4654</v>
      </c>
      <c r="H5377" s="76">
        <v>1194</v>
      </c>
      <c r="I5377" s="229">
        <v>0.29390284757118929</v>
      </c>
      <c r="J5377" s="73">
        <f t="shared" si="249"/>
        <v>5.843694134958958E-3</v>
      </c>
      <c r="K5377" s="73">
        <f t="shared" si="250"/>
        <v>357.89737079714098</v>
      </c>
      <c r="L5377" s="3" t="e">
        <f t="shared" si="251"/>
        <v>#N/A</v>
      </c>
    </row>
    <row r="5378" spans="1:12" x14ac:dyDescent="0.25">
      <c r="A5378" s="43" t="s">
        <v>47</v>
      </c>
      <c r="B5378" s="43" t="s">
        <v>395</v>
      </c>
      <c r="C5378" s="43" t="s">
        <v>796</v>
      </c>
      <c r="D5378" s="43" t="s">
        <v>371</v>
      </c>
      <c r="E5378" s="43" t="s">
        <v>2571</v>
      </c>
      <c r="F5378" s="43" t="s">
        <v>4211</v>
      </c>
      <c r="G5378" s="43" t="s">
        <v>4654</v>
      </c>
      <c r="H5378" s="76">
        <v>24</v>
      </c>
      <c r="I5378" s="229">
        <v>0.29375000000000001</v>
      </c>
      <c r="J5378" s="73">
        <f t="shared" si="249"/>
        <v>5.8406550543148514E-3</v>
      </c>
      <c r="K5378" s="73">
        <f t="shared" si="250"/>
        <v>7.1901757213035573</v>
      </c>
      <c r="L5378" s="3" t="e">
        <f t="shared" si="251"/>
        <v>#N/A</v>
      </c>
    </row>
    <row r="5379" spans="1:12" x14ac:dyDescent="0.25">
      <c r="A5379" s="43" t="s">
        <v>47</v>
      </c>
      <c r="B5379" s="43" t="s">
        <v>395</v>
      </c>
      <c r="C5379" s="43" t="s">
        <v>796</v>
      </c>
      <c r="D5379" s="43" t="s">
        <v>371</v>
      </c>
      <c r="E5379" s="43" t="s">
        <v>2571</v>
      </c>
      <c r="F5379" s="43" t="s">
        <v>4211</v>
      </c>
      <c r="G5379" s="43" t="s">
        <v>4654</v>
      </c>
      <c r="H5379" s="76">
        <v>24</v>
      </c>
      <c r="I5379" s="229">
        <v>0.29375000000000001</v>
      </c>
      <c r="J5379" s="73">
        <f t="shared" si="249"/>
        <v>5.8406550543148514E-3</v>
      </c>
      <c r="K5379" s="73">
        <f t="shared" si="250"/>
        <v>7.1901757213035573</v>
      </c>
      <c r="L5379" s="3" t="e">
        <f t="shared" si="251"/>
        <v>#N/A</v>
      </c>
    </row>
    <row r="5380" spans="1:12" x14ac:dyDescent="0.25">
      <c r="A5380" s="43" t="s">
        <v>47</v>
      </c>
      <c r="B5380" s="43" t="s">
        <v>395</v>
      </c>
      <c r="C5380" s="43" t="s">
        <v>796</v>
      </c>
      <c r="D5380" s="43" t="s">
        <v>371</v>
      </c>
      <c r="E5380" s="43" t="s">
        <v>2571</v>
      </c>
      <c r="F5380" s="43" t="s">
        <v>4211</v>
      </c>
      <c r="G5380" s="43" t="s">
        <v>4654</v>
      </c>
      <c r="H5380" s="76">
        <v>666</v>
      </c>
      <c r="I5380" s="229">
        <v>0.29390390390390392</v>
      </c>
      <c r="J5380" s="73">
        <f t="shared" si="249"/>
        <v>5.8437151381079237E-3</v>
      </c>
      <c r="K5380" s="73">
        <f t="shared" si="250"/>
        <v>199.6319142819799</v>
      </c>
      <c r="L5380" s="3" t="e">
        <f t="shared" si="251"/>
        <v>#N/A</v>
      </c>
    </row>
    <row r="5381" spans="1:12" x14ac:dyDescent="0.25">
      <c r="A5381" s="43" t="s">
        <v>47</v>
      </c>
      <c r="B5381" s="43" t="s">
        <v>395</v>
      </c>
      <c r="C5381" s="43" t="s">
        <v>784</v>
      </c>
      <c r="D5381" s="43" t="s">
        <v>55</v>
      </c>
      <c r="E5381" s="43" t="s">
        <v>2572</v>
      </c>
      <c r="F5381" s="43" t="s">
        <v>395</v>
      </c>
      <c r="G5381" s="43" t="s">
        <v>4654</v>
      </c>
      <c r="H5381" s="76">
        <v>21</v>
      </c>
      <c r="I5381" s="229">
        <v>6.142857142857143E-2</v>
      </c>
      <c r="J5381" s="73">
        <f t="shared" si="249"/>
        <v>1.2213892636378776E-3</v>
      </c>
      <c r="K5381" s="73">
        <f t="shared" si="250"/>
        <v>1.3156491745363954</v>
      </c>
      <c r="L5381" s="3" t="e">
        <f t="shared" si="251"/>
        <v>#N/A</v>
      </c>
    </row>
    <row r="5382" spans="1:12" x14ac:dyDescent="0.25">
      <c r="A5382" s="43" t="s">
        <v>47</v>
      </c>
      <c r="B5382" s="43" t="s">
        <v>395</v>
      </c>
      <c r="C5382" s="43" t="s">
        <v>784</v>
      </c>
      <c r="D5382" s="43" t="s">
        <v>55</v>
      </c>
      <c r="E5382" s="43" t="s">
        <v>2572</v>
      </c>
      <c r="F5382" s="43" t="s">
        <v>395</v>
      </c>
      <c r="G5382" s="43" t="s">
        <v>4654</v>
      </c>
      <c r="H5382" s="76">
        <v>16</v>
      </c>
      <c r="I5382" s="229">
        <v>6.9375000000000006E-2</v>
      </c>
      <c r="J5382" s="73">
        <f t="shared" si="249"/>
        <v>1.3793887468701031E-3</v>
      </c>
      <c r="K5382" s="73">
        <f t="shared" si="250"/>
        <v>1.1320702199499217</v>
      </c>
      <c r="L5382" s="3" t="e">
        <f t="shared" si="251"/>
        <v>#N/A</v>
      </c>
    </row>
    <row r="5383" spans="1:12" x14ac:dyDescent="0.25">
      <c r="A5383" s="43" t="s">
        <v>47</v>
      </c>
      <c r="B5383" s="43" t="s">
        <v>395</v>
      </c>
      <c r="C5383" s="43" t="s">
        <v>784</v>
      </c>
      <c r="D5383" s="43" t="s">
        <v>55</v>
      </c>
      <c r="E5383" s="43" t="s">
        <v>2572</v>
      </c>
      <c r="F5383" s="43" t="s">
        <v>395</v>
      </c>
      <c r="G5383" s="43" t="s">
        <v>4654</v>
      </c>
      <c r="H5383" s="76">
        <v>19</v>
      </c>
      <c r="I5383" s="229">
        <v>6.1578947368421046E-2</v>
      </c>
      <c r="J5383" s="73">
        <f t="shared" ref="J5383:J5446" si="252">I5383*$J$5</f>
        <v>1.2243792006357669E-3</v>
      </c>
      <c r="K5383" s="73">
        <f t="shared" ref="K5383:K5446" si="253">(I5383+J5383)*H5383</f>
        <v>1.1932632048120793</v>
      </c>
      <c r="L5383" s="3" t="e">
        <f t="shared" ref="L5383:L5446" si="254">MATCH(C5383,$C$7237:$C$7264,0)</f>
        <v>#N/A</v>
      </c>
    </row>
    <row r="5384" spans="1:12" x14ac:dyDescent="0.25">
      <c r="A5384" s="43" t="s">
        <v>47</v>
      </c>
      <c r="B5384" s="43" t="s">
        <v>395</v>
      </c>
      <c r="C5384" s="43" t="s">
        <v>784</v>
      </c>
      <c r="D5384" s="43" t="s">
        <v>55</v>
      </c>
      <c r="E5384" s="43" t="s">
        <v>2572</v>
      </c>
      <c r="F5384" s="43" t="s">
        <v>395</v>
      </c>
      <c r="G5384" s="43" t="s">
        <v>4654</v>
      </c>
      <c r="H5384" s="76">
        <v>22</v>
      </c>
      <c r="I5384" s="229">
        <v>6.4090909090909087E-2</v>
      </c>
      <c r="J5384" s="73">
        <f t="shared" si="252"/>
        <v>1.2743247391232401E-3</v>
      </c>
      <c r="K5384" s="73">
        <f t="shared" si="253"/>
        <v>1.4380351442607113</v>
      </c>
      <c r="L5384" s="3" t="e">
        <f t="shared" si="254"/>
        <v>#N/A</v>
      </c>
    </row>
    <row r="5385" spans="1:12" x14ac:dyDescent="0.25">
      <c r="A5385" s="43" t="s">
        <v>47</v>
      </c>
      <c r="B5385" s="43" t="s">
        <v>395</v>
      </c>
      <c r="C5385" s="43" t="s">
        <v>784</v>
      </c>
      <c r="D5385" s="43" t="s">
        <v>55</v>
      </c>
      <c r="E5385" s="43" t="s">
        <v>2572</v>
      </c>
      <c r="F5385" s="43" t="s">
        <v>395</v>
      </c>
      <c r="G5385" s="43" t="s">
        <v>4654</v>
      </c>
      <c r="H5385" s="76">
        <v>16</v>
      </c>
      <c r="I5385" s="229">
        <v>6.4375000000000002E-2</v>
      </c>
      <c r="J5385" s="73">
        <f t="shared" si="252"/>
        <v>1.2799733416902759E-3</v>
      </c>
      <c r="K5385" s="73">
        <f t="shared" si="253"/>
        <v>1.0504795734670445</v>
      </c>
      <c r="L5385" s="3" t="e">
        <f t="shared" si="254"/>
        <v>#N/A</v>
      </c>
    </row>
    <row r="5386" spans="1:12" x14ac:dyDescent="0.25">
      <c r="A5386" s="43" t="s">
        <v>47</v>
      </c>
      <c r="B5386" s="43" t="s">
        <v>395</v>
      </c>
      <c r="C5386" s="43" t="s">
        <v>784</v>
      </c>
      <c r="D5386" s="43" t="s">
        <v>55</v>
      </c>
      <c r="E5386" s="43" t="s">
        <v>2572</v>
      </c>
      <c r="F5386" s="43" t="s">
        <v>395</v>
      </c>
      <c r="G5386" s="43" t="s">
        <v>4654</v>
      </c>
      <c r="H5386" s="76">
        <v>32</v>
      </c>
      <c r="I5386" s="229">
        <v>6.687499999999999E-2</v>
      </c>
      <c r="J5386" s="73">
        <f t="shared" si="252"/>
        <v>1.3296810442801892E-3</v>
      </c>
      <c r="K5386" s="73">
        <f t="shared" si="253"/>
        <v>2.1825497934169658</v>
      </c>
      <c r="L5386" s="3" t="e">
        <f t="shared" si="254"/>
        <v>#N/A</v>
      </c>
    </row>
    <row r="5387" spans="1:12" x14ac:dyDescent="0.25">
      <c r="A5387" s="43" t="s">
        <v>47</v>
      </c>
      <c r="B5387" s="43" t="s">
        <v>395</v>
      </c>
      <c r="C5387" s="43" t="s">
        <v>784</v>
      </c>
      <c r="D5387" s="43" t="s">
        <v>55</v>
      </c>
      <c r="E5387" s="43" t="s">
        <v>2572</v>
      </c>
      <c r="F5387" s="43" t="s">
        <v>395</v>
      </c>
      <c r="G5387" s="43" t="s">
        <v>4654</v>
      </c>
      <c r="H5387" s="76">
        <v>31</v>
      </c>
      <c r="I5387" s="229">
        <v>6.1612903225806447E-2</v>
      </c>
      <c r="J5387" s="73">
        <f t="shared" si="252"/>
        <v>1.2250543476998066E-3</v>
      </c>
      <c r="K5387" s="73">
        <f t="shared" si="253"/>
        <v>1.9479766847786939</v>
      </c>
      <c r="L5387" s="3" t="e">
        <f t="shared" si="254"/>
        <v>#N/A</v>
      </c>
    </row>
    <row r="5388" spans="1:12" x14ac:dyDescent="0.25">
      <c r="A5388" s="43" t="s">
        <v>47</v>
      </c>
      <c r="B5388" s="43" t="s">
        <v>395</v>
      </c>
      <c r="C5388" s="43" t="s">
        <v>784</v>
      </c>
      <c r="D5388" s="43" t="s">
        <v>55</v>
      </c>
      <c r="E5388" s="43" t="s">
        <v>2572</v>
      </c>
      <c r="F5388" s="43" t="s">
        <v>395</v>
      </c>
      <c r="G5388" s="43" t="s">
        <v>4654</v>
      </c>
      <c r="H5388" s="76">
        <v>43</v>
      </c>
      <c r="I5388" s="229">
        <v>6.6744186046511625E-2</v>
      </c>
      <c r="J5388" s="73">
        <f t="shared" si="252"/>
        <v>1.3270800598423451E-3</v>
      </c>
      <c r="K5388" s="73">
        <f t="shared" si="253"/>
        <v>2.9270644425732208</v>
      </c>
      <c r="L5388" s="3" t="e">
        <f t="shared" si="254"/>
        <v>#N/A</v>
      </c>
    </row>
    <row r="5389" spans="1:12" x14ac:dyDescent="0.25">
      <c r="A5389" s="43" t="s">
        <v>47</v>
      </c>
      <c r="B5389" s="43" t="s">
        <v>395</v>
      </c>
      <c r="C5389" s="43" t="s">
        <v>784</v>
      </c>
      <c r="D5389" s="43" t="s">
        <v>55</v>
      </c>
      <c r="E5389" s="43" t="s">
        <v>2572</v>
      </c>
      <c r="F5389" s="43" t="s">
        <v>395</v>
      </c>
      <c r="G5389" s="43" t="s">
        <v>4654</v>
      </c>
      <c r="H5389" s="76">
        <v>20</v>
      </c>
      <c r="I5389" s="229">
        <v>6.1499999999999999E-2</v>
      </c>
      <c r="J5389" s="73">
        <f t="shared" si="252"/>
        <v>1.2228094837118751E-3</v>
      </c>
      <c r="K5389" s="73">
        <f t="shared" si="253"/>
        <v>1.2544561896742377</v>
      </c>
      <c r="L5389" s="3" t="e">
        <f t="shared" si="254"/>
        <v>#N/A</v>
      </c>
    </row>
    <row r="5390" spans="1:12" x14ac:dyDescent="0.25">
      <c r="A5390" s="43" t="s">
        <v>47</v>
      </c>
      <c r="B5390" s="43" t="s">
        <v>395</v>
      </c>
      <c r="C5390" s="43" t="s">
        <v>784</v>
      </c>
      <c r="D5390" s="43" t="s">
        <v>55</v>
      </c>
      <c r="E5390" s="43" t="s">
        <v>2572</v>
      </c>
      <c r="F5390" s="43" t="s">
        <v>395</v>
      </c>
      <c r="G5390" s="43" t="s">
        <v>4654</v>
      </c>
      <c r="H5390" s="76">
        <v>19</v>
      </c>
      <c r="I5390" s="229">
        <v>6.9473684210526312E-2</v>
      </c>
      <c r="J5390" s="73">
        <f t="shared" si="252"/>
        <v>1.3813508930249679E-3</v>
      </c>
      <c r="K5390" s="73">
        <f t="shared" si="253"/>
        <v>1.3462456669674743</v>
      </c>
      <c r="L5390" s="3" t="e">
        <f t="shared" si="254"/>
        <v>#N/A</v>
      </c>
    </row>
    <row r="5391" spans="1:12" x14ac:dyDescent="0.25">
      <c r="A5391" s="43" t="s">
        <v>47</v>
      </c>
      <c r="B5391" s="43" t="s">
        <v>395</v>
      </c>
      <c r="C5391" s="43" t="s">
        <v>784</v>
      </c>
      <c r="D5391" s="43" t="s">
        <v>55</v>
      </c>
      <c r="E5391" s="43" t="s">
        <v>2572</v>
      </c>
      <c r="F5391" s="43" t="s">
        <v>395</v>
      </c>
      <c r="G5391" s="43" t="s">
        <v>4654</v>
      </c>
      <c r="H5391" s="76">
        <v>15</v>
      </c>
      <c r="I5391" s="229">
        <v>6.6666666666666666E-2</v>
      </c>
      <c r="J5391" s="73">
        <f t="shared" si="252"/>
        <v>1.3255387357310299E-3</v>
      </c>
      <c r="K5391" s="73">
        <f t="shared" si="253"/>
        <v>1.0198830810359656</v>
      </c>
      <c r="L5391" s="3" t="e">
        <f t="shared" si="254"/>
        <v>#N/A</v>
      </c>
    </row>
    <row r="5392" spans="1:12" x14ac:dyDescent="0.25">
      <c r="A5392" s="43" t="s">
        <v>47</v>
      </c>
      <c r="B5392" s="43" t="s">
        <v>395</v>
      </c>
      <c r="C5392" s="43" t="s">
        <v>784</v>
      </c>
      <c r="D5392" s="43" t="s">
        <v>55</v>
      </c>
      <c r="E5392" s="43" t="s">
        <v>2572</v>
      </c>
      <c r="F5392" s="43" t="s">
        <v>395</v>
      </c>
      <c r="G5392" s="43" t="s">
        <v>4654</v>
      </c>
      <c r="H5392" s="76">
        <v>23</v>
      </c>
      <c r="I5392" s="229">
        <v>6.3913043478260864E-2</v>
      </c>
      <c r="J5392" s="73">
        <f t="shared" si="252"/>
        <v>1.2707882227334438E-3</v>
      </c>
      <c r="K5392" s="73">
        <f t="shared" si="253"/>
        <v>1.4992281291228688</v>
      </c>
      <c r="L5392" s="3" t="e">
        <f t="shared" si="254"/>
        <v>#N/A</v>
      </c>
    </row>
    <row r="5393" spans="1:12" x14ac:dyDescent="0.25">
      <c r="A5393" s="43" t="s">
        <v>47</v>
      </c>
      <c r="B5393" s="43" t="s">
        <v>395</v>
      </c>
      <c r="C5393" s="43" t="s">
        <v>784</v>
      </c>
      <c r="D5393" s="43" t="s">
        <v>55</v>
      </c>
      <c r="E5393" s="43" t="s">
        <v>2572</v>
      </c>
      <c r="F5393" s="43" t="s">
        <v>395</v>
      </c>
      <c r="G5393" s="43" t="s">
        <v>4654</v>
      </c>
      <c r="H5393" s="76">
        <v>16</v>
      </c>
      <c r="I5393" s="229">
        <v>6.9375000000000006E-2</v>
      </c>
      <c r="J5393" s="73">
        <f t="shared" si="252"/>
        <v>1.3793887468701031E-3</v>
      </c>
      <c r="K5393" s="73">
        <f t="shared" si="253"/>
        <v>1.1320702199499217</v>
      </c>
      <c r="L5393" s="3" t="e">
        <f t="shared" si="254"/>
        <v>#N/A</v>
      </c>
    </row>
    <row r="5394" spans="1:12" x14ac:dyDescent="0.25">
      <c r="A5394" s="43" t="s">
        <v>47</v>
      </c>
      <c r="B5394" s="43" t="s">
        <v>395</v>
      </c>
      <c r="C5394" s="43" t="s">
        <v>785</v>
      </c>
      <c r="D5394" s="43" t="s">
        <v>55</v>
      </c>
      <c r="E5394" s="43" t="s">
        <v>2573</v>
      </c>
      <c r="F5394" s="43" t="s">
        <v>4217</v>
      </c>
      <c r="G5394" s="43" t="s">
        <v>4654</v>
      </c>
      <c r="H5394" s="76">
        <v>10477</v>
      </c>
      <c r="I5394" s="229">
        <v>0.10442493080080176</v>
      </c>
      <c r="J5394" s="73">
        <f t="shared" si="252"/>
        <v>2.076289361287426E-3</v>
      </c>
      <c r="K5394" s="73">
        <f t="shared" si="253"/>
        <v>1115.8132836382083</v>
      </c>
      <c r="L5394" s="3" t="e">
        <f t="shared" si="254"/>
        <v>#N/A</v>
      </c>
    </row>
    <row r="5395" spans="1:12" x14ac:dyDescent="0.25">
      <c r="A5395" s="43" t="s">
        <v>47</v>
      </c>
      <c r="B5395" s="43" t="s">
        <v>395</v>
      </c>
      <c r="C5395" s="43" t="s">
        <v>785</v>
      </c>
      <c r="D5395" s="43" t="s">
        <v>55</v>
      </c>
      <c r="E5395" s="43" t="s">
        <v>2573</v>
      </c>
      <c r="F5395" s="43" t="s">
        <v>4217</v>
      </c>
      <c r="G5395" s="43" t="s">
        <v>4654</v>
      </c>
      <c r="H5395" s="76">
        <v>2800</v>
      </c>
      <c r="I5395" s="229">
        <v>0.1</v>
      </c>
      <c r="J5395" s="73">
        <f t="shared" si="252"/>
        <v>1.9883081035965452E-3</v>
      </c>
      <c r="K5395" s="73">
        <f t="shared" si="253"/>
        <v>285.56726269007032</v>
      </c>
      <c r="L5395" s="3" t="e">
        <f t="shared" si="254"/>
        <v>#N/A</v>
      </c>
    </row>
    <row r="5396" spans="1:12" x14ac:dyDescent="0.25">
      <c r="A5396" s="43" t="s">
        <v>47</v>
      </c>
      <c r="B5396" s="43" t="s">
        <v>395</v>
      </c>
      <c r="C5396" s="43" t="s">
        <v>785</v>
      </c>
      <c r="D5396" s="43" t="s">
        <v>55</v>
      </c>
      <c r="E5396" s="43" t="s">
        <v>2573</v>
      </c>
      <c r="F5396" s="43" t="s">
        <v>4217</v>
      </c>
      <c r="G5396" s="43" t="s">
        <v>4654</v>
      </c>
      <c r="H5396" s="76">
        <v>458</v>
      </c>
      <c r="I5396" s="229">
        <v>9.200873362445415E-2</v>
      </c>
      <c r="J5396" s="73">
        <f t="shared" si="252"/>
        <v>1.8294171066715809E-3</v>
      </c>
      <c r="K5396" s="73">
        <f t="shared" si="253"/>
        <v>42.977873034855584</v>
      </c>
      <c r="L5396" s="3" t="e">
        <f t="shared" si="254"/>
        <v>#N/A</v>
      </c>
    </row>
    <row r="5397" spans="1:12" x14ac:dyDescent="0.25">
      <c r="A5397" s="43" t="s">
        <v>47</v>
      </c>
      <c r="B5397" s="43" t="s">
        <v>395</v>
      </c>
      <c r="C5397" s="43" t="s">
        <v>785</v>
      </c>
      <c r="D5397" s="43" t="s">
        <v>55</v>
      </c>
      <c r="E5397" s="43" t="s">
        <v>2573</v>
      </c>
      <c r="F5397" s="43" t="s">
        <v>4217</v>
      </c>
      <c r="G5397" s="43" t="s">
        <v>4654</v>
      </c>
      <c r="H5397" s="76">
        <v>2810</v>
      </c>
      <c r="I5397" s="229">
        <v>0.1</v>
      </c>
      <c r="J5397" s="73">
        <f t="shared" si="252"/>
        <v>1.9883081035965452E-3</v>
      </c>
      <c r="K5397" s="73">
        <f t="shared" si="253"/>
        <v>286.58714577110629</v>
      </c>
      <c r="L5397" s="3" t="e">
        <f t="shared" si="254"/>
        <v>#N/A</v>
      </c>
    </row>
    <row r="5398" spans="1:12" x14ac:dyDescent="0.25">
      <c r="A5398" s="43" t="s">
        <v>47</v>
      </c>
      <c r="B5398" s="43" t="s">
        <v>395</v>
      </c>
      <c r="C5398" s="43" t="s">
        <v>785</v>
      </c>
      <c r="D5398" s="43" t="s">
        <v>55</v>
      </c>
      <c r="E5398" s="43" t="s">
        <v>2573</v>
      </c>
      <c r="F5398" s="43" t="s">
        <v>4217</v>
      </c>
      <c r="G5398" s="43" t="s">
        <v>4654</v>
      </c>
      <c r="H5398" s="76">
        <v>1200</v>
      </c>
      <c r="I5398" s="229">
        <v>0.11291666666666667</v>
      </c>
      <c r="J5398" s="73">
        <f t="shared" si="252"/>
        <v>2.245131233644432E-3</v>
      </c>
      <c r="K5398" s="73">
        <f t="shared" si="253"/>
        <v>138.19415748037332</v>
      </c>
      <c r="L5398" s="3" t="e">
        <f t="shared" si="254"/>
        <v>#N/A</v>
      </c>
    </row>
    <row r="5399" spans="1:12" x14ac:dyDescent="0.25">
      <c r="A5399" s="43" t="s">
        <v>47</v>
      </c>
      <c r="B5399" s="43" t="s">
        <v>395</v>
      </c>
      <c r="C5399" s="43" t="s">
        <v>785</v>
      </c>
      <c r="D5399" s="43" t="s">
        <v>55</v>
      </c>
      <c r="E5399" s="43" t="s">
        <v>2573</v>
      </c>
      <c r="F5399" s="43" t="s">
        <v>4217</v>
      </c>
      <c r="G5399" s="43" t="s">
        <v>4654</v>
      </c>
      <c r="H5399" s="76">
        <v>400</v>
      </c>
      <c r="I5399" s="229">
        <v>0.1</v>
      </c>
      <c r="J5399" s="73">
        <f t="shared" si="252"/>
        <v>1.9883081035965452E-3</v>
      </c>
      <c r="K5399" s="73">
        <f t="shared" si="253"/>
        <v>40.795323241438616</v>
      </c>
      <c r="L5399" s="3" t="e">
        <f t="shared" si="254"/>
        <v>#N/A</v>
      </c>
    </row>
    <row r="5400" spans="1:12" x14ac:dyDescent="0.25">
      <c r="A5400" s="43" t="s">
        <v>47</v>
      </c>
      <c r="B5400" s="43" t="s">
        <v>395</v>
      </c>
      <c r="C5400" s="43" t="s">
        <v>785</v>
      </c>
      <c r="D5400" s="43" t="s">
        <v>55</v>
      </c>
      <c r="E5400" s="43" t="s">
        <v>2573</v>
      </c>
      <c r="F5400" s="43" t="s">
        <v>4217</v>
      </c>
      <c r="G5400" s="43" t="s">
        <v>4654</v>
      </c>
      <c r="H5400" s="76">
        <v>400</v>
      </c>
      <c r="I5400" s="229">
        <v>9.1374999999999998E-2</v>
      </c>
      <c r="J5400" s="73">
        <f t="shared" si="252"/>
        <v>1.816816529661343E-3</v>
      </c>
      <c r="K5400" s="73">
        <f t="shared" si="253"/>
        <v>37.276726611864532</v>
      </c>
      <c r="L5400" s="3" t="e">
        <f t="shared" si="254"/>
        <v>#N/A</v>
      </c>
    </row>
    <row r="5401" spans="1:12" x14ac:dyDescent="0.25">
      <c r="A5401" s="43" t="s">
        <v>47</v>
      </c>
      <c r="B5401" s="43" t="s">
        <v>395</v>
      </c>
      <c r="C5401" s="43" t="s">
        <v>785</v>
      </c>
      <c r="D5401" s="43" t="s">
        <v>55</v>
      </c>
      <c r="E5401" s="43" t="s">
        <v>2573</v>
      </c>
      <c r="F5401" s="43" t="s">
        <v>4217</v>
      </c>
      <c r="G5401" s="43" t="s">
        <v>4654</v>
      </c>
      <c r="H5401" s="76">
        <v>264</v>
      </c>
      <c r="I5401" s="229">
        <v>9.2007575757575774E-2</v>
      </c>
      <c r="J5401" s="73">
        <f t="shared" si="252"/>
        <v>1.8293940847106092E-3</v>
      </c>
      <c r="K5401" s="73">
        <f t="shared" si="253"/>
        <v>24.772960038363607</v>
      </c>
      <c r="L5401" s="3" t="e">
        <f t="shared" si="254"/>
        <v>#N/A</v>
      </c>
    </row>
    <row r="5402" spans="1:12" x14ac:dyDescent="0.25">
      <c r="A5402" s="43" t="s">
        <v>47</v>
      </c>
      <c r="B5402" s="43" t="s">
        <v>395</v>
      </c>
      <c r="C5402" s="43" t="s">
        <v>785</v>
      </c>
      <c r="D5402" s="43" t="s">
        <v>55</v>
      </c>
      <c r="E5402" s="43" t="s">
        <v>2573</v>
      </c>
      <c r="F5402" s="43" t="s">
        <v>4217</v>
      </c>
      <c r="G5402" s="43" t="s">
        <v>4654</v>
      </c>
      <c r="H5402" s="76">
        <v>175</v>
      </c>
      <c r="I5402" s="229">
        <v>9.0971428571428564E-2</v>
      </c>
      <c r="J5402" s="73">
        <f t="shared" si="252"/>
        <v>1.8087922862432568E-3</v>
      </c>
      <c r="K5402" s="73">
        <f t="shared" si="253"/>
        <v>16.236538650092569</v>
      </c>
      <c r="L5402" s="3" t="e">
        <f t="shared" si="254"/>
        <v>#N/A</v>
      </c>
    </row>
    <row r="5403" spans="1:12" x14ac:dyDescent="0.25">
      <c r="A5403" s="43" t="s">
        <v>47</v>
      </c>
      <c r="B5403" s="43" t="s">
        <v>395</v>
      </c>
      <c r="C5403" s="43" t="s">
        <v>785</v>
      </c>
      <c r="D5403" s="43" t="s">
        <v>55</v>
      </c>
      <c r="E5403" s="43" t="s">
        <v>2573</v>
      </c>
      <c r="F5403" s="43" t="s">
        <v>4217</v>
      </c>
      <c r="G5403" s="43" t="s">
        <v>4654</v>
      </c>
      <c r="H5403" s="76">
        <v>700</v>
      </c>
      <c r="I5403" s="229">
        <v>0.08</v>
      </c>
      <c r="J5403" s="73">
        <f t="shared" si="252"/>
        <v>1.5906464828772361E-3</v>
      </c>
      <c r="K5403" s="73">
        <f t="shared" si="253"/>
        <v>57.113452538014066</v>
      </c>
      <c r="L5403" s="3" t="e">
        <f t="shared" si="254"/>
        <v>#N/A</v>
      </c>
    </row>
    <row r="5404" spans="1:12" x14ac:dyDescent="0.25">
      <c r="A5404" s="43" t="s">
        <v>47</v>
      </c>
      <c r="B5404" s="43" t="s">
        <v>395</v>
      </c>
      <c r="C5404" s="43" t="s">
        <v>785</v>
      </c>
      <c r="D5404" s="43" t="s">
        <v>55</v>
      </c>
      <c r="E5404" s="43" t="s">
        <v>2573</v>
      </c>
      <c r="F5404" s="43" t="s">
        <v>4217</v>
      </c>
      <c r="G5404" s="43" t="s">
        <v>4654</v>
      </c>
      <c r="H5404" s="76">
        <v>4552</v>
      </c>
      <c r="I5404" s="229">
        <v>0.1</v>
      </c>
      <c r="J5404" s="73">
        <f t="shared" si="252"/>
        <v>1.9883081035965452E-3</v>
      </c>
      <c r="K5404" s="73">
        <f t="shared" si="253"/>
        <v>464.25077848757149</v>
      </c>
      <c r="L5404" s="3" t="e">
        <f t="shared" si="254"/>
        <v>#N/A</v>
      </c>
    </row>
    <row r="5405" spans="1:12" x14ac:dyDescent="0.25">
      <c r="A5405" s="43" t="s">
        <v>47</v>
      </c>
      <c r="B5405" s="43" t="s">
        <v>395</v>
      </c>
      <c r="C5405" s="43" t="s">
        <v>785</v>
      </c>
      <c r="D5405" s="43" t="s">
        <v>55</v>
      </c>
      <c r="E5405" s="43" t="s">
        <v>2573</v>
      </c>
      <c r="F5405" s="43" t="s">
        <v>4217</v>
      </c>
      <c r="G5405" s="43" t="s">
        <v>4654</v>
      </c>
      <c r="H5405" s="76">
        <v>764</v>
      </c>
      <c r="I5405" s="229">
        <v>0.1</v>
      </c>
      <c r="J5405" s="73">
        <f t="shared" si="252"/>
        <v>1.9883081035965452E-3</v>
      </c>
      <c r="K5405" s="73">
        <f t="shared" si="253"/>
        <v>77.919067391147763</v>
      </c>
      <c r="L5405" s="3" t="e">
        <f t="shared" si="254"/>
        <v>#N/A</v>
      </c>
    </row>
    <row r="5406" spans="1:12" x14ac:dyDescent="0.25">
      <c r="A5406" s="43" t="s">
        <v>47</v>
      </c>
      <c r="B5406" s="43" t="s">
        <v>395</v>
      </c>
      <c r="C5406" s="43" t="s">
        <v>785</v>
      </c>
      <c r="D5406" s="43" t="s">
        <v>55</v>
      </c>
      <c r="E5406" s="43" t="s">
        <v>2573</v>
      </c>
      <c r="F5406" s="43" t="s">
        <v>4217</v>
      </c>
      <c r="G5406" s="43" t="s">
        <v>4654</v>
      </c>
      <c r="H5406" s="76">
        <v>7598</v>
      </c>
      <c r="I5406" s="229">
        <v>9.9999999999999992E-2</v>
      </c>
      <c r="J5406" s="73">
        <f t="shared" si="252"/>
        <v>1.9883081035965448E-3</v>
      </c>
      <c r="K5406" s="73">
        <f t="shared" si="253"/>
        <v>774.90716497112646</v>
      </c>
      <c r="L5406" s="3" t="e">
        <f t="shared" si="254"/>
        <v>#N/A</v>
      </c>
    </row>
    <row r="5407" spans="1:12" x14ac:dyDescent="0.25">
      <c r="A5407" s="43" t="s">
        <v>47</v>
      </c>
      <c r="B5407" s="43" t="s">
        <v>395</v>
      </c>
      <c r="C5407" s="43" t="s">
        <v>785</v>
      </c>
      <c r="D5407" s="43" t="s">
        <v>55</v>
      </c>
      <c r="E5407" s="43" t="s">
        <v>2573</v>
      </c>
      <c r="F5407" s="43" t="s">
        <v>4217</v>
      </c>
      <c r="G5407" s="43" t="s">
        <v>4654</v>
      </c>
      <c r="H5407" s="76">
        <v>19302</v>
      </c>
      <c r="I5407" s="229">
        <v>0.1</v>
      </c>
      <c r="J5407" s="73">
        <f t="shared" si="252"/>
        <v>1.9883081035965452E-3</v>
      </c>
      <c r="K5407" s="73">
        <f t="shared" si="253"/>
        <v>1968.5783230156205</v>
      </c>
      <c r="L5407" s="3" t="e">
        <f t="shared" si="254"/>
        <v>#N/A</v>
      </c>
    </row>
    <row r="5408" spans="1:12" x14ac:dyDescent="0.25">
      <c r="A5408" s="43" t="s">
        <v>47</v>
      </c>
      <c r="B5408" s="43" t="s">
        <v>395</v>
      </c>
      <c r="C5408" s="43" t="s">
        <v>785</v>
      </c>
      <c r="D5408" s="43" t="s">
        <v>55</v>
      </c>
      <c r="E5408" s="43" t="s">
        <v>2573</v>
      </c>
      <c r="F5408" s="43" t="s">
        <v>4217</v>
      </c>
      <c r="G5408" s="43" t="s">
        <v>4654</v>
      </c>
      <c r="H5408" s="76">
        <v>1461</v>
      </c>
      <c r="I5408" s="229">
        <v>9.9999999999999992E-2</v>
      </c>
      <c r="J5408" s="73">
        <f t="shared" si="252"/>
        <v>1.9883081035965448E-3</v>
      </c>
      <c r="K5408" s="73">
        <f t="shared" si="253"/>
        <v>149.00491813935454</v>
      </c>
      <c r="L5408" s="3" t="e">
        <f t="shared" si="254"/>
        <v>#N/A</v>
      </c>
    </row>
    <row r="5409" spans="1:12" x14ac:dyDescent="0.25">
      <c r="A5409" s="43" t="s">
        <v>47</v>
      </c>
      <c r="B5409" s="43" t="s">
        <v>395</v>
      </c>
      <c r="C5409" s="43" t="s">
        <v>785</v>
      </c>
      <c r="D5409" s="43" t="s">
        <v>55</v>
      </c>
      <c r="E5409" s="43" t="s">
        <v>2573</v>
      </c>
      <c r="F5409" s="43" t="s">
        <v>4217</v>
      </c>
      <c r="G5409" s="43" t="s">
        <v>4654</v>
      </c>
      <c r="H5409" s="76">
        <v>424</v>
      </c>
      <c r="I5409" s="229">
        <v>9.9999999999999992E-2</v>
      </c>
      <c r="J5409" s="73">
        <f t="shared" si="252"/>
        <v>1.9883081035965448E-3</v>
      </c>
      <c r="K5409" s="73">
        <f t="shared" si="253"/>
        <v>43.24304263592493</v>
      </c>
      <c r="L5409" s="3" t="e">
        <f t="shared" si="254"/>
        <v>#N/A</v>
      </c>
    </row>
    <row r="5410" spans="1:12" x14ac:dyDescent="0.25">
      <c r="A5410" s="43" t="s">
        <v>47</v>
      </c>
      <c r="B5410" s="43" t="s">
        <v>395</v>
      </c>
      <c r="C5410" s="43" t="s">
        <v>785</v>
      </c>
      <c r="D5410" s="43" t="s">
        <v>55</v>
      </c>
      <c r="E5410" s="43" t="s">
        <v>2573</v>
      </c>
      <c r="F5410" s="43" t="s">
        <v>4217</v>
      </c>
      <c r="G5410" s="43" t="s">
        <v>4654</v>
      </c>
      <c r="H5410" s="76">
        <v>14760</v>
      </c>
      <c r="I5410" s="229">
        <v>0.1</v>
      </c>
      <c r="J5410" s="73">
        <f t="shared" si="252"/>
        <v>1.9883081035965452E-3</v>
      </c>
      <c r="K5410" s="73">
        <f t="shared" si="253"/>
        <v>1505.3474276090851</v>
      </c>
      <c r="L5410" s="3" t="e">
        <f t="shared" si="254"/>
        <v>#N/A</v>
      </c>
    </row>
    <row r="5411" spans="1:12" x14ac:dyDescent="0.25">
      <c r="A5411" s="43" t="s">
        <v>47</v>
      </c>
      <c r="B5411" s="43" t="s">
        <v>395</v>
      </c>
      <c r="C5411" s="43" t="s">
        <v>785</v>
      </c>
      <c r="D5411" s="43" t="s">
        <v>55</v>
      </c>
      <c r="E5411" s="43" t="s">
        <v>2573</v>
      </c>
      <c r="F5411" s="43" t="s">
        <v>4217</v>
      </c>
      <c r="G5411" s="43" t="s">
        <v>4654</v>
      </c>
      <c r="H5411" s="76">
        <v>1361</v>
      </c>
      <c r="I5411" s="229">
        <v>9.9999999999999992E-2</v>
      </c>
      <c r="J5411" s="73">
        <f t="shared" si="252"/>
        <v>1.9883081035965448E-3</v>
      </c>
      <c r="K5411" s="73">
        <f t="shared" si="253"/>
        <v>138.80608732899489</v>
      </c>
      <c r="L5411" s="3" t="e">
        <f t="shared" si="254"/>
        <v>#N/A</v>
      </c>
    </row>
    <row r="5412" spans="1:12" x14ac:dyDescent="0.25">
      <c r="A5412" s="43" t="s">
        <v>47</v>
      </c>
      <c r="B5412" s="43" t="s">
        <v>395</v>
      </c>
      <c r="C5412" s="43" t="s">
        <v>790</v>
      </c>
      <c r="D5412" s="43" t="s">
        <v>55</v>
      </c>
      <c r="E5412" s="43" t="s">
        <v>2574</v>
      </c>
      <c r="F5412" s="43" t="s">
        <v>4244</v>
      </c>
      <c r="G5412" s="43" t="s">
        <v>4654</v>
      </c>
      <c r="H5412" s="76">
        <v>165</v>
      </c>
      <c r="I5412" s="229">
        <v>0.17660606060606052</v>
      </c>
      <c r="J5412" s="73">
        <f t="shared" si="252"/>
        <v>3.5114726144729268E-3</v>
      </c>
      <c r="K5412" s="73">
        <f t="shared" si="253"/>
        <v>29.719392981388019</v>
      </c>
      <c r="L5412" s="3" t="e">
        <f t="shared" si="254"/>
        <v>#N/A</v>
      </c>
    </row>
    <row r="5413" spans="1:12" x14ac:dyDescent="0.25">
      <c r="A5413" s="43" t="s">
        <v>47</v>
      </c>
      <c r="B5413" s="43" t="s">
        <v>395</v>
      </c>
      <c r="C5413" s="43" t="s">
        <v>790</v>
      </c>
      <c r="D5413" s="43" t="s">
        <v>55</v>
      </c>
      <c r="E5413" s="43" t="s">
        <v>2575</v>
      </c>
      <c r="F5413" s="43" t="s">
        <v>395</v>
      </c>
      <c r="G5413" s="43" t="s">
        <v>4654</v>
      </c>
      <c r="H5413" s="76">
        <v>17</v>
      </c>
      <c r="I5413" s="229">
        <v>0.18470588235294122</v>
      </c>
      <c r="J5413" s="73">
        <f t="shared" si="252"/>
        <v>3.6725220266430308E-3</v>
      </c>
      <c r="K5413" s="73">
        <f t="shared" si="253"/>
        <v>3.2024328744529322</v>
      </c>
      <c r="L5413" s="3" t="e">
        <f t="shared" si="254"/>
        <v>#N/A</v>
      </c>
    </row>
    <row r="5414" spans="1:12" x14ac:dyDescent="0.25">
      <c r="A5414" s="43" t="s">
        <v>47</v>
      </c>
      <c r="B5414" s="43" t="s">
        <v>395</v>
      </c>
      <c r="C5414" s="43" t="s">
        <v>792</v>
      </c>
      <c r="D5414" s="43" t="s">
        <v>55</v>
      </c>
      <c r="E5414" s="43" t="s">
        <v>2576</v>
      </c>
      <c r="F5414" s="43" t="s">
        <v>4216</v>
      </c>
      <c r="G5414" s="43" t="s">
        <v>4654</v>
      </c>
      <c r="H5414" s="76">
        <v>668</v>
      </c>
      <c r="I5414" s="229">
        <v>0.10000000000000002</v>
      </c>
      <c r="J5414" s="73">
        <f t="shared" si="252"/>
        <v>1.9883081035965452E-3</v>
      </c>
      <c r="K5414" s="73">
        <f t="shared" si="253"/>
        <v>68.128189813202496</v>
      </c>
      <c r="L5414" s="3" t="e">
        <f t="shared" si="254"/>
        <v>#N/A</v>
      </c>
    </row>
    <row r="5415" spans="1:12" x14ac:dyDescent="0.25">
      <c r="A5415" s="43" t="s">
        <v>47</v>
      </c>
      <c r="B5415" s="43" t="s">
        <v>395</v>
      </c>
      <c r="C5415" s="43" t="s">
        <v>792</v>
      </c>
      <c r="D5415" s="43" t="s">
        <v>55</v>
      </c>
      <c r="E5415" s="43" t="s">
        <v>2576</v>
      </c>
      <c r="F5415" s="43" t="s">
        <v>4216</v>
      </c>
      <c r="G5415" s="43" t="s">
        <v>4654</v>
      </c>
      <c r="H5415" s="76">
        <v>126</v>
      </c>
      <c r="I5415" s="229">
        <v>9.2460317460317451E-2</v>
      </c>
      <c r="J5415" s="73">
        <f t="shared" si="252"/>
        <v>1.838395984674583E-3</v>
      </c>
      <c r="K5415" s="73">
        <f t="shared" si="253"/>
        <v>11.881637894068996</v>
      </c>
      <c r="L5415" s="3" t="e">
        <f t="shared" si="254"/>
        <v>#N/A</v>
      </c>
    </row>
    <row r="5416" spans="1:12" x14ac:dyDescent="0.25">
      <c r="A5416" s="43" t="s">
        <v>47</v>
      </c>
      <c r="B5416" s="43" t="s">
        <v>395</v>
      </c>
      <c r="C5416" s="43" t="s">
        <v>792</v>
      </c>
      <c r="D5416" s="43" t="s">
        <v>55</v>
      </c>
      <c r="E5416" s="43" t="s">
        <v>2576</v>
      </c>
      <c r="F5416" s="43" t="s">
        <v>4216</v>
      </c>
      <c r="G5416" s="43" t="s">
        <v>4654</v>
      </c>
      <c r="H5416" s="76">
        <v>150</v>
      </c>
      <c r="I5416" s="229">
        <v>0.09</v>
      </c>
      <c r="J5416" s="73">
        <f t="shared" si="252"/>
        <v>1.7894772932368903E-3</v>
      </c>
      <c r="K5416" s="73">
        <f t="shared" si="253"/>
        <v>13.768421593985533</v>
      </c>
      <c r="L5416" s="3" t="e">
        <f t="shared" si="254"/>
        <v>#N/A</v>
      </c>
    </row>
    <row r="5417" spans="1:12" x14ac:dyDescent="0.25">
      <c r="A5417" s="43" t="s">
        <v>47</v>
      </c>
      <c r="B5417" s="43" t="s">
        <v>395</v>
      </c>
      <c r="C5417" s="43" t="s">
        <v>792</v>
      </c>
      <c r="D5417" s="43" t="s">
        <v>55</v>
      </c>
      <c r="E5417" s="43" t="s">
        <v>2576</v>
      </c>
      <c r="F5417" s="43" t="s">
        <v>4216</v>
      </c>
      <c r="G5417" s="43" t="s">
        <v>4654</v>
      </c>
      <c r="H5417" s="76">
        <v>900</v>
      </c>
      <c r="I5417" s="229">
        <v>9.2499999999999999E-2</v>
      </c>
      <c r="J5417" s="73">
        <f t="shared" si="252"/>
        <v>1.839184995826804E-3</v>
      </c>
      <c r="K5417" s="73">
        <f t="shared" si="253"/>
        <v>84.905266496244124</v>
      </c>
      <c r="L5417" s="3" t="e">
        <f t="shared" si="254"/>
        <v>#N/A</v>
      </c>
    </row>
    <row r="5418" spans="1:12" x14ac:dyDescent="0.25">
      <c r="A5418" s="43" t="s">
        <v>47</v>
      </c>
      <c r="B5418" s="43" t="s">
        <v>395</v>
      </c>
      <c r="C5418" s="43" t="s">
        <v>792</v>
      </c>
      <c r="D5418" s="43" t="s">
        <v>55</v>
      </c>
      <c r="E5418" s="43" t="s">
        <v>2576</v>
      </c>
      <c r="F5418" s="43" t="s">
        <v>4216</v>
      </c>
      <c r="G5418" s="43" t="s">
        <v>4654</v>
      </c>
      <c r="H5418" s="76">
        <v>931</v>
      </c>
      <c r="I5418" s="229">
        <v>9.2502685284640174E-2</v>
      </c>
      <c r="J5418" s="73">
        <f t="shared" si="252"/>
        <v>1.8392383875589092E-3</v>
      </c>
      <c r="K5418" s="73">
        <f t="shared" si="253"/>
        <v>87.83233093881735</v>
      </c>
      <c r="L5418" s="3" t="e">
        <f t="shared" si="254"/>
        <v>#N/A</v>
      </c>
    </row>
    <row r="5419" spans="1:12" x14ac:dyDescent="0.25">
      <c r="A5419" s="43" t="s">
        <v>47</v>
      </c>
      <c r="B5419" s="43" t="s">
        <v>395</v>
      </c>
      <c r="C5419" s="43" t="s">
        <v>792</v>
      </c>
      <c r="D5419" s="43" t="s">
        <v>55</v>
      </c>
      <c r="E5419" s="43" t="s">
        <v>2576</v>
      </c>
      <c r="F5419" s="43" t="s">
        <v>4216</v>
      </c>
      <c r="G5419" s="43" t="s">
        <v>4654</v>
      </c>
      <c r="H5419" s="76">
        <v>31</v>
      </c>
      <c r="I5419" s="229">
        <v>0.09</v>
      </c>
      <c r="J5419" s="73">
        <f t="shared" si="252"/>
        <v>1.7894772932368903E-3</v>
      </c>
      <c r="K5419" s="73">
        <f t="shared" si="253"/>
        <v>2.8454737960903436</v>
      </c>
      <c r="L5419" s="3" t="e">
        <f t="shared" si="254"/>
        <v>#N/A</v>
      </c>
    </row>
    <row r="5420" spans="1:12" x14ac:dyDescent="0.25">
      <c r="A5420" s="43" t="s">
        <v>47</v>
      </c>
      <c r="B5420" s="43" t="s">
        <v>395</v>
      </c>
      <c r="C5420" s="43" t="s">
        <v>792</v>
      </c>
      <c r="D5420" s="43" t="s">
        <v>55</v>
      </c>
      <c r="E5420" s="43" t="s">
        <v>2576</v>
      </c>
      <c r="F5420" s="43" t="s">
        <v>4216</v>
      </c>
      <c r="G5420" s="43" t="s">
        <v>4654</v>
      </c>
      <c r="H5420" s="76">
        <v>984</v>
      </c>
      <c r="I5420" s="229">
        <v>0.1</v>
      </c>
      <c r="J5420" s="73">
        <f t="shared" si="252"/>
        <v>1.9883081035965452E-3</v>
      </c>
      <c r="K5420" s="73">
        <f t="shared" si="253"/>
        <v>100.35649517393901</v>
      </c>
      <c r="L5420" s="3" t="e">
        <f t="shared" si="254"/>
        <v>#N/A</v>
      </c>
    </row>
    <row r="5421" spans="1:12" x14ac:dyDescent="0.25">
      <c r="A5421" s="43" t="s">
        <v>47</v>
      </c>
      <c r="B5421" s="43" t="s">
        <v>395</v>
      </c>
      <c r="C5421" s="43" t="s">
        <v>792</v>
      </c>
      <c r="D5421" s="43" t="s">
        <v>55</v>
      </c>
      <c r="E5421" s="43" t="s">
        <v>2576</v>
      </c>
      <c r="F5421" s="43" t="s">
        <v>4216</v>
      </c>
      <c r="G5421" s="43" t="s">
        <v>4654</v>
      </c>
      <c r="H5421" s="76">
        <v>828</v>
      </c>
      <c r="I5421" s="229">
        <v>0.09</v>
      </c>
      <c r="J5421" s="73">
        <f t="shared" si="252"/>
        <v>1.7894772932368903E-3</v>
      </c>
      <c r="K5421" s="73">
        <f t="shared" si="253"/>
        <v>76.001687198800141</v>
      </c>
      <c r="L5421" s="3" t="e">
        <f t="shared" si="254"/>
        <v>#N/A</v>
      </c>
    </row>
    <row r="5422" spans="1:12" x14ac:dyDescent="0.25">
      <c r="A5422" s="43" t="s">
        <v>47</v>
      </c>
      <c r="B5422" s="43" t="s">
        <v>395</v>
      </c>
      <c r="C5422" s="43" t="s">
        <v>792</v>
      </c>
      <c r="D5422" s="43" t="s">
        <v>55</v>
      </c>
      <c r="E5422" s="43" t="s">
        <v>2576</v>
      </c>
      <c r="F5422" s="43" t="s">
        <v>4216</v>
      </c>
      <c r="G5422" s="43" t="s">
        <v>4654</v>
      </c>
      <c r="H5422" s="76">
        <v>1226</v>
      </c>
      <c r="I5422" s="229">
        <v>9.2495921696574224E-2</v>
      </c>
      <c r="J5422" s="73">
        <f t="shared" si="252"/>
        <v>1.8391039065893001E-3</v>
      </c>
      <c r="K5422" s="73">
        <f t="shared" si="253"/>
        <v>115.65474138947847</v>
      </c>
      <c r="L5422" s="3" t="e">
        <f t="shared" si="254"/>
        <v>#N/A</v>
      </c>
    </row>
    <row r="5423" spans="1:12" x14ac:dyDescent="0.25">
      <c r="A5423" s="43" t="s">
        <v>47</v>
      </c>
      <c r="B5423" s="43" t="s">
        <v>395</v>
      </c>
      <c r="C5423" s="43" t="s">
        <v>792</v>
      </c>
      <c r="D5423" s="43" t="s">
        <v>55</v>
      </c>
      <c r="E5423" s="43" t="s">
        <v>2576</v>
      </c>
      <c r="F5423" s="43" t="s">
        <v>4216</v>
      </c>
      <c r="G5423" s="43" t="s">
        <v>4654</v>
      </c>
      <c r="H5423" s="76">
        <v>1120</v>
      </c>
      <c r="I5423" s="229">
        <v>0.09</v>
      </c>
      <c r="J5423" s="73">
        <f t="shared" si="252"/>
        <v>1.7894772932368903E-3</v>
      </c>
      <c r="K5423" s="73">
        <f t="shared" si="253"/>
        <v>102.80421456842531</v>
      </c>
      <c r="L5423" s="3" t="e">
        <f t="shared" si="254"/>
        <v>#N/A</v>
      </c>
    </row>
    <row r="5424" spans="1:12" x14ac:dyDescent="0.25">
      <c r="A5424" s="43" t="s">
        <v>47</v>
      </c>
      <c r="B5424" s="43" t="s">
        <v>395</v>
      </c>
      <c r="C5424" s="43" t="s">
        <v>792</v>
      </c>
      <c r="D5424" s="43" t="s">
        <v>55</v>
      </c>
      <c r="E5424" s="43" t="s">
        <v>2576</v>
      </c>
      <c r="F5424" s="43" t="s">
        <v>4216</v>
      </c>
      <c r="G5424" s="43" t="s">
        <v>4654</v>
      </c>
      <c r="H5424" s="76">
        <v>143</v>
      </c>
      <c r="I5424" s="229">
        <v>9.2517482517482499E-2</v>
      </c>
      <c r="J5424" s="73">
        <f t="shared" si="252"/>
        <v>1.8395326021386214E-3</v>
      </c>
      <c r="K5424" s="73">
        <f t="shared" si="253"/>
        <v>13.49305316210582</v>
      </c>
      <c r="L5424" s="3" t="e">
        <f t="shared" si="254"/>
        <v>#N/A</v>
      </c>
    </row>
    <row r="5425" spans="1:12" x14ac:dyDescent="0.25">
      <c r="A5425" s="43" t="s">
        <v>47</v>
      </c>
      <c r="B5425" s="43" t="s">
        <v>395</v>
      </c>
      <c r="C5425" s="43" t="s">
        <v>792</v>
      </c>
      <c r="D5425" s="43" t="s">
        <v>55</v>
      </c>
      <c r="E5425" s="43" t="s">
        <v>2576</v>
      </c>
      <c r="F5425" s="43" t="s">
        <v>4216</v>
      </c>
      <c r="G5425" s="43" t="s">
        <v>4654</v>
      </c>
      <c r="H5425" s="76">
        <v>101</v>
      </c>
      <c r="I5425" s="229">
        <v>9.0000000000000038E-2</v>
      </c>
      <c r="J5425" s="73">
        <f t="shared" si="252"/>
        <v>1.7894772932368912E-3</v>
      </c>
      <c r="K5425" s="73">
        <f t="shared" si="253"/>
        <v>9.2707372066169302</v>
      </c>
      <c r="L5425" s="3" t="e">
        <f t="shared" si="254"/>
        <v>#N/A</v>
      </c>
    </row>
    <row r="5426" spans="1:12" x14ac:dyDescent="0.25">
      <c r="A5426" s="43" t="s">
        <v>47</v>
      </c>
      <c r="B5426" s="43" t="s">
        <v>395</v>
      </c>
      <c r="C5426" s="43" t="s">
        <v>792</v>
      </c>
      <c r="D5426" s="43" t="s">
        <v>55</v>
      </c>
      <c r="E5426" s="43" t="s">
        <v>2576</v>
      </c>
      <c r="F5426" s="43" t="s">
        <v>4216</v>
      </c>
      <c r="G5426" s="43" t="s">
        <v>4654</v>
      </c>
      <c r="H5426" s="76">
        <v>600</v>
      </c>
      <c r="I5426" s="229">
        <v>0.09</v>
      </c>
      <c r="J5426" s="73">
        <f t="shared" si="252"/>
        <v>1.7894772932368903E-3</v>
      </c>
      <c r="K5426" s="73">
        <f t="shared" si="253"/>
        <v>55.073686375942131</v>
      </c>
      <c r="L5426" s="3" t="e">
        <f t="shared" si="254"/>
        <v>#N/A</v>
      </c>
    </row>
    <row r="5427" spans="1:12" x14ac:dyDescent="0.25">
      <c r="A5427" s="43" t="s">
        <v>47</v>
      </c>
      <c r="B5427" s="43" t="s">
        <v>395</v>
      </c>
      <c r="C5427" s="43" t="s">
        <v>792</v>
      </c>
      <c r="D5427" s="43" t="s">
        <v>55</v>
      </c>
      <c r="E5427" s="43" t="s">
        <v>2576</v>
      </c>
      <c r="F5427" s="43" t="s">
        <v>4216</v>
      </c>
      <c r="G5427" s="43" t="s">
        <v>4654</v>
      </c>
      <c r="H5427" s="76">
        <v>500</v>
      </c>
      <c r="I5427" s="229">
        <v>9.2499999999999999E-2</v>
      </c>
      <c r="J5427" s="73">
        <f t="shared" si="252"/>
        <v>1.839184995826804E-3</v>
      </c>
      <c r="K5427" s="73">
        <f t="shared" si="253"/>
        <v>47.169592497913399</v>
      </c>
      <c r="L5427" s="3" t="e">
        <f t="shared" si="254"/>
        <v>#N/A</v>
      </c>
    </row>
    <row r="5428" spans="1:12" x14ac:dyDescent="0.25">
      <c r="A5428" s="43" t="s">
        <v>47</v>
      </c>
      <c r="B5428" s="43" t="s">
        <v>395</v>
      </c>
      <c r="C5428" s="43" t="s">
        <v>792</v>
      </c>
      <c r="D5428" s="43" t="s">
        <v>55</v>
      </c>
      <c r="E5428" s="43" t="s">
        <v>2576</v>
      </c>
      <c r="F5428" s="43" t="s">
        <v>4216</v>
      </c>
      <c r="G5428" s="43" t="s">
        <v>4654</v>
      </c>
      <c r="H5428" s="76">
        <v>278</v>
      </c>
      <c r="I5428" s="229">
        <v>0.10000000000000005</v>
      </c>
      <c r="J5428" s="73">
        <f t="shared" si="252"/>
        <v>1.9883081035965461E-3</v>
      </c>
      <c r="K5428" s="73">
        <f t="shared" si="253"/>
        <v>28.352749652799851</v>
      </c>
      <c r="L5428" s="3" t="e">
        <f t="shared" si="254"/>
        <v>#N/A</v>
      </c>
    </row>
    <row r="5429" spans="1:12" x14ac:dyDescent="0.25">
      <c r="A5429" s="43" t="s">
        <v>47</v>
      </c>
      <c r="B5429" s="43" t="s">
        <v>395</v>
      </c>
      <c r="C5429" s="43" t="s">
        <v>792</v>
      </c>
      <c r="D5429" s="43" t="s">
        <v>55</v>
      </c>
      <c r="E5429" s="43" t="s">
        <v>2576</v>
      </c>
      <c r="F5429" s="43" t="s">
        <v>4216</v>
      </c>
      <c r="G5429" s="43" t="s">
        <v>4654</v>
      </c>
      <c r="H5429" s="76">
        <v>333</v>
      </c>
      <c r="I5429" s="229">
        <v>9.9999999999999867E-2</v>
      </c>
      <c r="J5429" s="73">
        <f t="shared" si="252"/>
        <v>1.9883081035965422E-3</v>
      </c>
      <c r="K5429" s="73">
        <f t="shared" si="253"/>
        <v>33.962106598497606</v>
      </c>
      <c r="L5429" s="3" t="e">
        <f t="shared" si="254"/>
        <v>#N/A</v>
      </c>
    </row>
    <row r="5430" spans="1:12" x14ac:dyDescent="0.25">
      <c r="A5430" s="43" t="s">
        <v>47</v>
      </c>
      <c r="B5430" s="43" t="s">
        <v>395</v>
      </c>
      <c r="C5430" s="43" t="s">
        <v>792</v>
      </c>
      <c r="D5430" s="43" t="s">
        <v>55</v>
      </c>
      <c r="E5430" s="43" t="s">
        <v>2576</v>
      </c>
      <c r="F5430" s="43" t="s">
        <v>4216</v>
      </c>
      <c r="G5430" s="43" t="s">
        <v>4654</v>
      </c>
      <c r="H5430" s="76">
        <v>42</v>
      </c>
      <c r="I5430" s="229">
        <v>0.1</v>
      </c>
      <c r="J5430" s="73">
        <f t="shared" si="252"/>
        <v>1.9883081035965452E-3</v>
      </c>
      <c r="K5430" s="73">
        <f t="shared" si="253"/>
        <v>4.2835089403510551</v>
      </c>
      <c r="L5430" s="3" t="e">
        <f t="shared" si="254"/>
        <v>#N/A</v>
      </c>
    </row>
    <row r="5431" spans="1:12" x14ac:dyDescent="0.25">
      <c r="A5431" s="43" t="s">
        <v>47</v>
      </c>
      <c r="B5431" s="43" t="s">
        <v>395</v>
      </c>
      <c r="C5431" s="43" t="s">
        <v>792</v>
      </c>
      <c r="D5431" s="43" t="s">
        <v>55</v>
      </c>
      <c r="E5431" s="43" t="s">
        <v>2576</v>
      </c>
      <c r="F5431" s="43" t="s">
        <v>4216</v>
      </c>
      <c r="G5431" s="43" t="s">
        <v>4654</v>
      </c>
      <c r="H5431" s="76">
        <v>48</v>
      </c>
      <c r="I5431" s="229">
        <v>9.9999999999999048E-2</v>
      </c>
      <c r="J5431" s="73">
        <f t="shared" si="252"/>
        <v>1.9883081035965262E-3</v>
      </c>
      <c r="K5431" s="73">
        <f t="shared" si="253"/>
        <v>4.8954387889725872</v>
      </c>
      <c r="L5431" s="3" t="e">
        <f t="shared" si="254"/>
        <v>#N/A</v>
      </c>
    </row>
    <row r="5432" spans="1:12" x14ac:dyDescent="0.25">
      <c r="A5432" s="43" t="s">
        <v>47</v>
      </c>
      <c r="B5432" s="43" t="s">
        <v>395</v>
      </c>
      <c r="C5432" s="43" t="s">
        <v>792</v>
      </c>
      <c r="D5432" s="43" t="s">
        <v>55</v>
      </c>
      <c r="E5432" s="43" t="s">
        <v>2576</v>
      </c>
      <c r="F5432" s="43" t="s">
        <v>4216</v>
      </c>
      <c r="G5432" s="43" t="s">
        <v>4654</v>
      </c>
      <c r="H5432" s="76">
        <v>110</v>
      </c>
      <c r="I5432" s="229">
        <v>8.9999999999999983E-2</v>
      </c>
      <c r="J5432" s="73">
        <f t="shared" si="252"/>
        <v>1.7894772932368901E-3</v>
      </c>
      <c r="K5432" s="73">
        <f t="shared" si="253"/>
        <v>10.096842502256056</v>
      </c>
      <c r="L5432" s="3" t="e">
        <f t="shared" si="254"/>
        <v>#N/A</v>
      </c>
    </row>
    <row r="5433" spans="1:12" x14ac:dyDescent="0.25">
      <c r="A5433" s="43" t="s">
        <v>47</v>
      </c>
      <c r="B5433" s="43" t="s">
        <v>395</v>
      </c>
      <c r="C5433" s="43" t="s">
        <v>792</v>
      </c>
      <c r="D5433" s="43" t="s">
        <v>55</v>
      </c>
      <c r="E5433" s="43" t="s">
        <v>2576</v>
      </c>
      <c r="F5433" s="43" t="s">
        <v>4216</v>
      </c>
      <c r="G5433" s="43" t="s">
        <v>4654</v>
      </c>
      <c r="H5433" s="76">
        <v>1593</v>
      </c>
      <c r="I5433" s="229">
        <v>9.2498430634023854E-2</v>
      </c>
      <c r="J5433" s="73">
        <f t="shared" si="252"/>
        <v>1.8391537919959253E-3</v>
      </c>
      <c r="K5433" s="73">
        <f t="shared" si="253"/>
        <v>150.27977199064949</v>
      </c>
      <c r="L5433" s="3" t="e">
        <f t="shared" si="254"/>
        <v>#N/A</v>
      </c>
    </row>
    <row r="5434" spans="1:12" x14ac:dyDescent="0.25">
      <c r="A5434" s="43" t="s">
        <v>47</v>
      </c>
      <c r="B5434" s="43" t="s">
        <v>395</v>
      </c>
      <c r="C5434" s="43" t="s">
        <v>792</v>
      </c>
      <c r="D5434" s="43" t="s">
        <v>55</v>
      </c>
      <c r="E5434" s="43" t="s">
        <v>2576</v>
      </c>
      <c r="F5434" s="43" t="s">
        <v>4216</v>
      </c>
      <c r="G5434" s="43" t="s">
        <v>4654</v>
      </c>
      <c r="H5434" s="76">
        <v>1300</v>
      </c>
      <c r="I5434" s="229">
        <v>0.1</v>
      </c>
      <c r="J5434" s="73">
        <f t="shared" si="252"/>
        <v>1.9883081035965452E-3</v>
      </c>
      <c r="K5434" s="73">
        <f t="shared" si="253"/>
        <v>132.58480053467551</v>
      </c>
      <c r="L5434" s="3" t="e">
        <f t="shared" si="254"/>
        <v>#N/A</v>
      </c>
    </row>
    <row r="5435" spans="1:12" x14ac:dyDescent="0.25">
      <c r="A5435" s="43" t="s">
        <v>47</v>
      </c>
      <c r="B5435" s="43" t="s">
        <v>395</v>
      </c>
      <c r="C5435" s="43" t="s">
        <v>792</v>
      </c>
      <c r="D5435" s="43" t="s">
        <v>55</v>
      </c>
      <c r="E5435" s="43" t="s">
        <v>2576</v>
      </c>
      <c r="F5435" s="43" t="s">
        <v>4216</v>
      </c>
      <c r="G5435" s="43" t="s">
        <v>4654</v>
      </c>
      <c r="H5435" s="76">
        <v>424</v>
      </c>
      <c r="I5435" s="229">
        <v>9.999999999999995E-2</v>
      </c>
      <c r="J5435" s="73">
        <f t="shared" si="252"/>
        <v>1.9883081035965439E-3</v>
      </c>
      <c r="K5435" s="73">
        <f t="shared" si="253"/>
        <v>43.243042635924915</v>
      </c>
      <c r="L5435" s="3" t="e">
        <f t="shared" si="254"/>
        <v>#N/A</v>
      </c>
    </row>
    <row r="5436" spans="1:12" x14ac:dyDescent="0.25">
      <c r="A5436" s="43" t="s">
        <v>47</v>
      </c>
      <c r="B5436" s="43" t="s">
        <v>395</v>
      </c>
      <c r="C5436" s="43" t="s">
        <v>792</v>
      </c>
      <c r="D5436" s="43" t="s">
        <v>55</v>
      </c>
      <c r="E5436" s="43" t="s">
        <v>2576</v>
      </c>
      <c r="F5436" s="43" t="s">
        <v>4216</v>
      </c>
      <c r="G5436" s="43" t="s">
        <v>4654</v>
      </c>
      <c r="H5436" s="76">
        <v>1967</v>
      </c>
      <c r="I5436" s="229">
        <v>0.10000000000000002</v>
      </c>
      <c r="J5436" s="73">
        <f t="shared" si="252"/>
        <v>1.9883081035965452E-3</v>
      </c>
      <c r="K5436" s="73">
        <f t="shared" si="253"/>
        <v>200.61100203977443</v>
      </c>
      <c r="L5436" s="3" t="e">
        <f t="shared" si="254"/>
        <v>#N/A</v>
      </c>
    </row>
    <row r="5437" spans="1:12" x14ac:dyDescent="0.25">
      <c r="A5437" s="43" t="s">
        <v>47</v>
      </c>
      <c r="B5437" s="43" t="s">
        <v>395</v>
      </c>
      <c r="C5437" s="43" t="s">
        <v>792</v>
      </c>
      <c r="D5437" s="43" t="s">
        <v>55</v>
      </c>
      <c r="E5437" s="43" t="s">
        <v>2576</v>
      </c>
      <c r="F5437" s="43" t="s">
        <v>4216</v>
      </c>
      <c r="G5437" s="43" t="s">
        <v>4654</v>
      </c>
      <c r="H5437" s="76">
        <v>1450</v>
      </c>
      <c r="I5437" s="229">
        <v>0.09</v>
      </c>
      <c r="J5437" s="73">
        <f t="shared" si="252"/>
        <v>1.7894772932368903E-3</v>
      </c>
      <c r="K5437" s="73">
        <f t="shared" si="253"/>
        <v>133.09474207519349</v>
      </c>
      <c r="L5437" s="3" t="e">
        <f t="shared" si="254"/>
        <v>#N/A</v>
      </c>
    </row>
    <row r="5438" spans="1:12" x14ac:dyDescent="0.25">
      <c r="A5438" s="43" t="s">
        <v>47</v>
      </c>
      <c r="B5438" s="43" t="s">
        <v>395</v>
      </c>
      <c r="C5438" s="43" t="s">
        <v>792</v>
      </c>
      <c r="D5438" s="43" t="s">
        <v>55</v>
      </c>
      <c r="E5438" s="43" t="s">
        <v>2576</v>
      </c>
      <c r="F5438" s="43" t="s">
        <v>4216</v>
      </c>
      <c r="G5438" s="43" t="s">
        <v>4654</v>
      </c>
      <c r="H5438" s="76">
        <v>1150</v>
      </c>
      <c r="I5438" s="229">
        <v>0.09</v>
      </c>
      <c r="J5438" s="73">
        <f t="shared" si="252"/>
        <v>1.7894772932368903E-3</v>
      </c>
      <c r="K5438" s="73">
        <f t="shared" si="253"/>
        <v>105.55789888722242</v>
      </c>
      <c r="L5438" s="3" t="e">
        <f t="shared" si="254"/>
        <v>#N/A</v>
      </c>
    </row>
    <row r="5439" spans="1:12" x14ac:dyDescent="0.25">
      <c r="A5439" s="43" t="s">
        <v>47</v>
      </c>
      <c r="B5439" s="43" t="s">
        <v>395</v>
      </c>
      <c r="C5439" s="43" t="s">
        <v>792</v>
      </c>
      <c r="D5439" s="43" t="s">
        <v>55</v>
      </c>
      <c r="E5439" s="43" t="s">
        <v>2576</v>
      </c>
      <c r="F5439" s="43" t="s">
        <v>4216</v>
      </c>
      <c r="G5439" s="43" t="s">
        <v>4654</v>
      </c>
      <c r="H5439" s="76">
        <v>791</v>
      </c>
      <c r="I5439" s="229">
        <v>0.09</v>
      </c>
      <c r="J5439" s="73">
        <f t="shared" si="252"/>
        <v>1.7894772932368903E-3</v>
      </c>
      <c r="K5439" s="73">
        <f t="shared" si="253"/>
        <v>72.605476538950384</v>
      </c>
      <c r="L5439" s="3" t="e">
        <f t="shared" si="254"/>
        <v>#N/A</v>
      </c>
    </row>
    <row r="5440" spans="1:12" x14ac:dyDescent="0.25">
      <c r="A5440" s="43" t="s">
        <v>47</v>
      </c>
      <c r="B5440" s="43" t="s">
        <v>395</v>
      </c>
      <c r="C5440" s="43" t="s">
        <v>792</v>
      </c>
      <c r="D5440" s="43" t="s">
        <v>55</v>
      </c>
      <c r="E5440" s="43" t="s">
        <v>2576</v>
      </c>
      <c r="F5440" s="43" t="s">
        <v>4216</v>
      </c>
      <c r="G5440" s="43" t="s">
        <v>4654</v>
      </c>
      <c r="H5440" s="76">
        <v>800</v>
      </c>
      <c r="I5440" s="229">
        <v>0.1</v>
      </c>
      <c r="J5440" s="73">
        <f t="shared" si="252"/>
        <v>1.9883081035965452E-3</v>
      </c>
      <c r="K5440" s="73">
        <f t="shared" si="253"/>
        <v>81.590646482877233</v>
      </c>
      <c r="L5440" s="3" t="e">
        <f t="shared" si="254"/>
        <v>#N/A</v>
      </c>
    </row>
    <row r="5441" spans="1:12" x14ac:dyDescent="0.25">
      <c r="A5441" s="43" t="s">
        <v>47</v>
      </c>
      <c r="B5441" s="43" t="s">
        <v>395</v>
      </c>
      <c r="C5441" s="43" t="s">
        <v>792</v>
      </c>
      <c r="D5441" s="43" t="s">
        <v>55</v>
      </c>
      <c r="E5441" s="43" t="s">
        <v>2576</v>
      </c>
      <c r="F5441" s="43" t="s">
        <v>4216</v>
      </c>
      <c r="G5441" s="43" t="s">
        <v>4654</v>
      </c>
      <c r="H5441" s="76">
        <v>4000</v>
      </c>
      <c r="I5441" s="229">
        <v>0.09</v>
      </c>
      <c r="J5441" s="73">
        <f t="shared" si="252"/>
        <v>1.7894772932368903E-3</v>
      </c>
      <c r="K5441" s="73">
        <f t="shared" si="253"/>
        <v>367.15790917294754</v>
      </c>
      <c r="L5441" s="3" t="e">
        <f t="shared" si="254"/>
        <v>#N/A</v>
      </c>
    </row>
    <row r="5442" spans="1:12" x14ac:dyDescent="0.25">
      <c r="A5442" s="43" t="s">
        <v>47</v>
      </c>
      <c r="B5442" s="43" t="s">
        <v>395</v>
      </c>
      <c r="C5442" s="43" t="s">
        <v>792</v>
      </c>
      <c r="D5442" s="43" t="s">
        <v>55</v>
      </c>
      <c r="E5442" s="43" t="s">
        <v>2576</v>
      </c>
      <c r="F5442" s="43" t="s">
        <v>4216</v>
      </c>
      <c r="G5442" s="43" t="s">
        <v>4654</v>
      </c>
      <c r="H5442" s="76">
        <v>993</v>
      </c>
      <c r="I5442" s="229">
        <v>9.0000000000000011E-2</v>
      </c>
      <c r="J5442" s="73">
        <f t="shared" si="252"/>
        <v>1.7894772932368908E-3</v>
      </c>
      <c r="K5442" s="73">
        <f t="shared" si="253"/>
        <v>91.146950952184241</v>
      </c>
      <c r="L5442" s="3" t="e">
        <f t="shared" si="254"/>
        <v>#N/A</v>
      </c>
    </row>
    <row r="5443" spans="1:12" x14ac:dyDescent="0.25">
      <c r="A5443" s="43" t="s">
        <v>47</v>
      </c>
      <c r="B5443" s="43" t="s">
        <v>395</v>
      </c>
      <c r="C5443" s="43" t="s">
        <v>792</v>
      </c>
      <c r="D5443" s="43" t="s">
        <v>55</v>
      </c>
      <c r="E5443" s="43" t="s">
        <v>2576</v>
      </c>
      <c r="F5443" s="43" t="s">
        <v>4216</v>
      </c>
      <c r="G5443" s="43" t="s">
        <v>4654</v>
      </c>
      <c r="H5443" s="76">
        <v>693</v>
      </c>
      <c r="I5443" s="229">
        <v>0.09</v>
      </c>
      <c r="J5443" s="73">
        <f t="shared" si="252"/>
        <v>1.7894772932368903E-3</v>
      </c>
      <c r="K5443" s="73">
        <f t="shared" si="253"/>
        <v>63.610107764213161</v>
      </c>
      <c r="L5443" s="3" t="e">
        <f t="shared" si="254"/>
        <v>#N/A</v>
      </c>
    </row>
    <row r="5444" spans="1:12" x14ac:dyDescent="0.25">
      <c r="A5444" s="43" t="s">
        <v>47</v>
      </c>
      <c r="B5444" s="43" t="s">
        <v>395</v>
      </c>
      <c r="C5444" s="43" t="s">
        <v>792</v>
      </c>
      <c r="D5444" s="43" t="s">
        <v>55</v>
      </c>
      <c r="E5444" s="43" t="s">
        <v>2576</v>
      </c>
      <c r="F5444" s="43" t="s">
        <v>4216</v>
      </c>
      <c r="G5444" s="43" t="s">
        <v>4654</v>
      </c>
      <c r="H5444" s="76">
        <v>300</v>
      </c>
      <c r="I5444" s="229">
        <v>9.2499999999999999E-2</v>
      </c>
      <c r="J5444" s="73">
        <f t="shared" si="252"/>
        <v>1.839184995826804E-3</v>
      </c>
      <c r="K5444" s="73">
        <f t="shared" si="253"/>
        <v>28.30175549874804</v>
      </c>
      <c r="L5444" s="3" t="e">
        <f t="shared" si="254"/>
        <v>#N/A</v>
      </c>
    </row>
    <row r="5445" spans="1:12" x14ac:dyDescent="0.25">
      <c r="A5445" s="43" t="s">
        <v>47</v>
      </c>
      <c r="B5445" s="43" t="s">
        <v>395</v>
      </c>
      <c r="C5445" s="43" t="s">
        <v>792</v>
      </c>
      <c r="D5445" s="43" t="s">
        <v>55</v>
      </c>
      <c r="E5445" s="43" t="s">
        <v>2576</v>
      </c>
      <c r="F5445" s="43" t="s">
        <v>4216</v>
      </c>
      <c r="G5445" s="43" t="s">
        <v>4654</v>
      </c>
      <c r="H5445" s="76">
        <v>590</v>
      </c>
      <c r="I5445" s="229">
        <v>9.2491525423728821E-2</v>
      </c>
      <c r="J5445" s="73">
        <f t="shared" si="252"/>
        <v>1.8390164951400587E-3</v>
      </c>
      <c r="K5445" s="73">
        <f t="shared" si="253"/>
        <v>55.655019732132637</v>
      </c>
      <c r="L5445" s="3" t="e">
        <f t="shared" si="254"/>
        <v>#N/A</v>
      </c>
    </row>
    <row r="5446" spans="1:12" x14ac:dyDescent="0.25">
      <c r="A5446" s="43" t="s">
        <v>47</v>
      </c>
      <c r="B5446" s="43" t="s">
        <v>395</v>
      </c>
      <c r="C5446" s="43" t="s">
        <v>792</v>
      </c>
      <c r="D5446" s="43" t="s">
        <v>55</v>
      </c>
      <c r="E5446" s="43" t="s">
        <v>2576</v>
      </c>
      <c r="F5446" s="43" t="s">
        <v>4216</v>
      </c>
      <c r="G5446" s="43" t="s">
        <v>4654</v>
      </c>
      <c r="H5446" s="76">
        <v>800</v>
      </c>
      <c r="I5446" s="229">
        <v>0.09</v>
      </c>
      <c r="J5446" s="73">
        <f t="shared" si="252"/>
        <v>1.7894772932368903E-3</v>
      </c>
      <c r="K5446" s="73">
        <f t="shared" si="253"/>
        <v>73.431581834589508</v>
      </c>
      <c r="L5446" s="3" t="e">
        <f t="shared" si="254"/>
        <v>#N/A</v>
      </c>
    </row>
    <row r="5447" spans="1:12" x14ac:dyDescent="0.25">
      <c r="A5447" s="43" t="s">
        <v>47</v>
      </c>
      <c r="B5447" s="43" t="s">
        <v>395</v>
      </c>
      <c r="C5447" s="43" t="s">
        <v>792</v>
      </c>
      <c r="D5447" s="43" t="s">
        <v>55</v>
      </c>
      <c r="E5447" s="43" t="s">
        <v>2576</v>
      </c>
      <c r="F5447" s="43" t="s">
        <v>4216</v>
      </c>
      <c r="G5447" s="43" t="s">
        <v>4654</v>
      </c>
      <c r="H5447" s="76">
        <v>2800</v>
      </c>
      <c r="I5447" s="229">
        <v>0.09</v>
      </c>
      <c r="J5447" s="73">
        <f t="shared" ref="J5447:J5510" si="255">I5447*$J$5</f>
        <v>1.7894772932368903E-3</v>
      </c>
      <c r="K5447" s="73">
        <f t="shared" ref="K5447:K5510" si="256">(I5447+J5447)*H5447</f>
        <v>257.01053642106331</v>
      </c>
      <c r="L5447" s="3" t="e">
        <f t="shared" ref="L5447:L5510" si="257">MATCH(C5447,$C$7237:$C$7264,0)</f>
        <v>#N/A</v>
      </c>
    </row>
    <row r="5448" spans="1:12" x14ac:dyDescent="0.25">
      <c r="A5448" s="43" t="s">
        <v>47</v>
      </c>
      <c r="B5448" s="43" t="s">
        <v>395</v>
      </c>
      <c r="C5448" s="43" t="s">
        <v>792</v>
      </c>
      <c r="D5448" s="43" t="s">
        <v>55</v>
      </c>
      <c r="E5448" s="43" t="s">
        <v>2576</v>
      </c>
      <c r="F5448" s="43" t="s">
        <v>4216</v>
      </c>
      <c r="G5448" s="43" t="s">
        <v>4654</v>
      </c>
      <c r="H5448" s="76">
        <v>1325</v>
      </c>
      <c r="I5448" s="229">
        <v>9.2498113207547167E-2</v>
      </c>
      <c r="J5448" s="73">
        <f t="shared" si="255"/>
        <v>1.8391474805795663E-3</v>
      </c>
      <c r="K5448" s="73">
        <f t="shared" si="256"/>
        <v>124.99687041176792</v>
      </c>
      <c r="L5448" s="3" t="e">
        <f t="shared" si="257"/>
        <v>#N/A</v>
      </c>
    </row>
    <row r="5449" spans="1:12" x14ac:dyDescent="0.25">
      <c r="A5449" s="43" t="s">
        <v>47</v>
      </c>
      <c r="B5449" s="43" t="s">
        <v>395</v>
      </c>
      <c r="C5449" s="43" t="s">
        <v>792</v>
      </c>
      <c r="D5449" s="43" t="s">
        <v>55</v>
      </c>
      <c r="E5449" s="43" t="s">
        <v>2577</v>
      </c>
      <c r="F5449" s="43" t="s">
        <v>395</v>
      </c>
      <c r="G5449" s="43" t="s">
        <v>4654</v>
      </c>
      <c r="H5449" s="76">
        <v>200</v>
      </c>
      <c r="I5449" s="229">
        <v>0.12380000000000001</v>
      </c>
      <c r="J5449" s="73">
        <f t="shared" si="255"/>
        <v>2.4615254322525228E-3</v>
      </c>
      <c r="K5449" s="73">
        <f t="shared" si="256"/>
        <v>25.252305086450505</v>
      </c>
      <c r="L5449" s="3" t="e">
        <f t="shared" si="257"/>
        <v>#N/A</v>
      </c>
    </row>
    <row r="5450" spans="1:12" x14ac:dyDescent="0.25">
      <c r="A5450" s="43" t="s">
        <v>47</v>
      </c>
      <c r="B5450" s="43" t="s">
        <v>395</v>
      </c>
      <c r="C5450" s="43" t="s">
        <v>792</v>
      </c>
      <c r="D5450" s="43" t="s">
        <v>55</v>
      </c>
      <c r="E5450" s="43" t="s">
        <v>2577</v>
      </c>
      <c r="F5450" s="43" t="s">
        <v>395</v>
      </c>
      <c r="G5450" s="43" t="s">
        <v>4654</v>
      </c>
      <c r="H5450" s="76">
        <v>870</v>
      </c>
      <c r="I5450" s="229">
        <v>0.105</v>
      </c>
      <c r="J5450" s="73">
        <f t="shared" si="255"/>
        <v>2.0877235087763723E-3</v>
      </c>
      <c r="K5450" s="73">
        <f t="shared" si="256"/>
        <v>93.166319452635435</v>
      </c>
      <c r="L5450" s="3" t="e">
        <f t="shared" si="257"/>
        <v>#N/A</v>
      </c>
    </row>
    <row r="5451" spans="1:12" x14ac:dyDescent="0.25">
      <c r="A5451" s="43" t="s">
        <v>47</v>
      </c>
      <c r="B5451" s="43" t="s">
        <v>395</v>
      </c>
      <c r="C5451" s="43" t="s">
        <v>792</v>
      </c>
      <c r="D5451" s="43" t="s">
        <v>55</v>
      </c>
      <c r="E5451" s="43" t="s">
        <v>2577</v>
      </c>
      <c r="F5451" s="43" t="s">
        <v>395</v>
      </c>
      <c r="G5451" s="43" t="s">
        <v>4654</v>
      </c>
      <c r="H5451" s="76">
        <v>280</v>
      </c>
      <c r="I5451" s="229">
        <v>0.11128571428571428</v>
      </c>
      <c r="J5451" s="73">
        <f t="shared" si="255"/>
        <v>2.2127028752881549E-3</v>
      </c>
      <c r="K5451" s="73">
        <f t="shared" si="256"/>
        <v>31.779556805080684</v>
      </c>
      <c r="L5451" s="3" t="e">
        <f t="shared" si="257"/>
        <v>#N/A</v>
      </c>
    </row>
    <row r="5452" spans="1:12" x14ac:dyDescent="0.25">
      <c r="A5452" s="43" t="s">
        <v>47</v>
      </c>
      <c r="B5452" s="43" t="s">
        <v>395</v>
      </c>
      <c r="C5452" s="43" t="s">
        <v>792</v>
      </c>
      <c r="D5452" s="43" t="s">
        <v>55</v>
      </c>
      <c r="E5452" s="43" t="s">
        <v>2577</v>
      </c>
      <c r="F5452" s="43" t="s">
        <v>395</v>
      </c>
      <c r="G5452" s="43" t="s">
        <v>4654</v>
      </c>
      <c r="H5452" s="76">
        <v>280</v>
      </c>
      <c r="I5452" s="229">
        <v>0.11128571428571428</v>
      </c>
      <c r="J5452" s="73">
        <f t="shared" si="255"/>
        <v>2.2127028752881549E-3</v>
      </c>
      <c r="K5452" s="73">
        <f t="shared" si="256"/>
        <v>31.779556805080684</v>
      </c>
      <c r="L5452" s="3" t="e">
        <f t="shared" si="257"/>
        <v>#N/A</v>
      </c>
    </row>
    <row r="5453" spans="1:12" x14ac:dyDescent="0.25">
      <c r="A5453" s="43" t="s">
        <v>47</v>
      </c>
      <c r="B5453" s="43" t="s">
        <v>395</v>
      </c>
      <c r="C5453" s="43" t="s">
        <v>792</v>
      </c>
      <c r="D5453" s="43" t="s">
        <v>55</v>
      </c>
      <c r="E5453" s="43" t="s">
        <v>2577</v>
      </c>
      <c r="F5453" s="43" t="s">
        <v>395</v>
      </c>
      <c r="G5453" s="43" t="s">
        <v>4654</v>
      </c>
      <c r="H5453" s="76">
        <v>870</v>
      </c>
      <c r="I5453" s="229">
        <v>0.105</v>
      </c>
      <c r="J5453" s="73">
        <f t="shared" si="255"/>
        <v>2.0877235087763723E-3</v>
      </c>
      <c r="K5453" s="73">
        <f t="shared" si="256"/>
        <v>93.166319452635435</v>
      </c>
      <c r="L5453" s="3" t="e">
        <f t="shared" si="257"/>
        <v>#N/A</v>
      </c>
    </row>
    <row r="5454" spans="1:12" x14ac:dyDescent="0.25">
      <c r="A5454" s="43" t="s">
        <v>47</v>
      </c>
      <c r="B5454" s="43" t="s">
        <v>395</v>
      </c>
      <c r="C5454" s="43" t="s">
        <v>792</v>
      </c>
      <c r="D5454" s="43" t="s">
        <v>55</v>
      </c>
      <c r="E5454" s="43" t="s">
        <v>2577</v>
      </c>
      <c r="F5454" s="43" t="s">
        <v>395</v>
      </c>
      <c r="G5454" s="43" t="s">
        <v>4654</v>
      </c>
      <c r="H5454" s="76">
        <v>980</v>
      </c>
      <c r="I5454" s="229">
        <v>0.11129591836734694</v>
      </c>
      <c r="J5454" s="73">
        <f t="shared" si="255"/>
        <v>2.2129057638701549E-3</v>
      </c>
      <c r="K5454" s="73">
        <f t="shared" si="256"/>
        <v>111.23864764859275</v>
      </c>
      <c r="L5454" s="3" t="e">
        <f t="shared" si="257"/>
        <v>#N/A</v>
      </c>
    </row>
    <row r="5455" spans="1:12" x14ac:dyDescent="0.25">
      <c r="A5455" s="43" t="s">
        <v>47</v>
      </c>
      <c r="B5455" s="43" t="s">
        <v>395</v>
      </c>
      <c r="C5455" s="43" t="s">
        <v>792</v>
      </c>
      <c r="D5455" s="43" t="s">
        <v>55</v>
      </c>
      <c r="E5455" s="43" t="s">
        <v>2577</v>
      </c>
      <c r="F5455" s="43" t="s">
        <v>395</v>
      </c>
      <c r="G5455" s="43" t="s">
        <v>4654</v>
      </c>
      <c r="H5455" s="76">
        <v>980</v>
      </c>
      <c r="I5455" s="229">
        <v>0.11129591836734694</v>
      </c>
      <c r="J5455" s="73">
        <f t="shared" si="255"/>
        <v>2.2129057638701549E-3</v>
      </c>
      <c r="K5455" s="73">
        <f t="shared" si="256"/>
        <v>111.23864764859275</v>
      </c>
      <c r="L5455" s="3" t="e">
        <f t="shared" si="257"/>
        <v>#N/A</v>
      </c>
    </row>
    <row r="5456" spans="1:12" x14ac:dyDescent="0.25">
      <c r="A5456" s="43" t="s">
        <v>47</v>
      </c>
      <c r="B5456" s="43" t="s">
        <v>395</v>
      </c>
      <c r="C5456" s="43" t="s">
        <v>792</v>
      </c>
      <c r="D5456" s="43" t="s">
        <v>55</v>
      </c>
      <c r="E5456" s="43" t="s">
        <v>2577</v>
      </c>
      <c r="F5456" s="43" t="s">
        <v>395</v>
      </c>
      <c r="G5456" s="43" t="s">
        <v>4654</v>
      </c>
      <c r="H5456" s="76">
        <v>200</v>
      </c>
      <c r="I5456" s="229">
        <v>0.14000000000000001</v>
      </c>
      <c r="J5456" s="73">
        <f t="shared" si="255"/>
        <v>2.7836313450351632E-3</v>
      </c>
      <c r="K5456" s="73">
        <f t="shared" si="256"/>
        <v>28.556726269007036</v>
      </c>
      <c r="L5456" s="3" t="e">
        <f t="shared" si="257"/>
        <v>#N/A</v>
      </c>
    </row>
    <row r="5457" spans="1:12" x14ac:dyDescent="0.25">
      <c r="A5457" s="43" t="s">
        <v>47</v>
      </c>
      <c r="B5457" s="43" t="s">
        <v>395</v>
      </c>
      <c r="C5457" s="43" t="s">
        <v>792</v>
      </c>
      <c r="D5457" s="43" t="s">
        <v>55</v>
      </c>
      <c r="E5457" s="43" t="s">
        <v>2577</v>
      </c>
      <c r="F5457" s="43" t="s">
        <v>395</v>
      </c>
      <c r="G5457" s="43" t="s">
        <v>4654</v>
      </c>
      <c r="H5457" s="76">
        <v>320</v>
      </c>
      <c r="I5457" s="229">
        <v>0.14209374999999999</v>
      </c>
      <c r="J5457" s="73">
        <f t="shared" si="255"/>
        <v>2.8252615459542153E-3</v>
      </c>
      <c r="K5457" s="73">
        <f t="shared" si="256"/>
        <v>46.374083694705348</v>
      </c>
      <c r="L5457" s="3" t="e">
        <f t="shared" si="257"/>
        <v>#N/A</v>
      </c>
    </row>
    <row r="5458" spans="1:12" x14ac:dyDescent="0.25">
      <c r="A5458" s="43" t="s">
        <v>47</v>
      </c>
      <c r="B5458" s="43" t="s">
        <v>395</v>
      </c>
      <c r="C5458" s="43" t="s">
        <v>792</v>
      </c>
      <c r="D5458" s="43" t="s">
        <v>55</v>
      </c>
      <c r="E5458" s="43" t="s">
        <v>2577</v>
      </c>
      <c r="F5458" s="43" t="s">
        <v>395</v>
      </c>
      <c r="G5458" s="43" t="s">
        <v>4654</v>
      </c>
      <c r="H5458" s="76">
        <v>320</v>
      </c>
      <c r="I5458" s="229">
        <v>0.11750000000000001</v>
      </c>
      <c r="J5458" s="73">
        <f t="shared" si="255"/>
        <v>2.3362620217259405E-3</v>
      </c>
      <c r="K5458" s="73">
        <f t="shared" si="256"/>
        <v>38.347603846952303</v>
      </c>
      <c r="L5458" s="3" t="e">
        <f t="shared" si="257"/>
        <v>#N/A</v>
      </c>
    </row>
    <row r="5459" spans="1:12" x14ac:dyDescent="0.25">
      <c r="A5459" s="43" t="s">
        <v>47</v>
      </c>
      <c r="B5459" s="43" t="s">
        <v>395</v>
      </c>
      <c r="C5459" s="43" t="s">
        <v>792</v>
      </c>
      <c r="D5459" s="43" t="s">
        <v>55</v>
      </c>
      <c r="E5459" s="43" t="s">
        <v>2577</v>
      </c>
      <c r="F5459" s="43" t="s">
        <v>395</v>
      </c>
      <c r="G5459" s="43" t="s">
        <v>4654</v>
      </c>
      <c r="H5459" s="76">
        <v>170</v>
      </c>
      <c r="I5459" s="229">
        <v>0.14052941176470587</v>
      </c>
      <c r="J5459" s="73">
        <f t="shared" si="255"/>
        <v>2.7941576820542033E-3</v>
      </c>
      <c r="K5459" s="73">
        <f t="shared" si="256"/>
        <v>24.365006805949214</v>
      </c>
      <c r="L5459" s="3" t="e">
        <f t="shared" si="257"/>
        <v>#N/A</v>
      </c>
    </row>
    <row r="5460" spans="1:12" x14ac:dyDescent="0.25">
      <c r="A5460" s="43" t="s">
        <v>47</v>
      </c>
      <c r="B5460" s="43" t="s">
        <v>395</v>
      </c>
      <c r="C5460" s="43" t="s">
        <v>792</v>
      </c>
      <c r="D5460" s="43" t="s">
        <v>55</v>
      </c>
      <c r="E5460" s="43" t="s">
        <v>2577</v>
      </c>
      <c r="F5460" s="43" t="s">
        <v>395</v>
      </c>
      <c r="G5460" s="43" t="s">
        <v>4654</v>
      </c>
      <c r="H5460" s="76">
        <v>170</v>
      </c>
      <c r="I5460" s="229">
        <v>0.11752941176470588</v>
      </c>
      <c r="J5460" s="73">
        <f t="shared" si="255"/>
        <v>2.3368468182269979E-3</v>
      </c>
      <c r="K5460" s="73">
        <f t="shared" si="256"/>
        <v>20.377263959098592</v>
      </c>
      <c r="L5460" s="3" t="e">
        <f t="shared" si="257"/>
        <v>#N/A</v>
      </c>
    </row>
    <row r="5461" spans="1:12" x14ac:dyDescent="0.25">
      <c r="A5461" s="43" t="s">
        <v>47</v>
      </c>
      <c r="B5461" s="43" t="s">
        <v>395</v>
      </c>
      <c r="C5461" s="43" t="s">
        <v>793</v>
      </c>
      <c r="D5461" s="43" t="s">
        <v>55</v>
      </c>
      <c r="E5461" s="43" t="s">
        <v>2578</v>
      </c>
      <c r="F5461" s="43" t="s">
        <v>4224</v>
      </c>
      <c r="G5461" s="43" t="s">
        <v>4654</v>
      </c>
      <c r="H5461" s="76">
        <v>8000</v>
      </c>
      <c r="I5461" s="229">
        <v>0.13689999999999999</v>
      </c>
      <c r="J5461" s="73">
        <f t="shared" si="255"/>
        <v>2.7219937938236698E-3</v>
      </c>
      <c r="K5461" s="73">
        <f t="shared" si="256"/>
        <v>1116.9759503505893</v>
      </c>
      <c r="L5461" s="3" t="e">
        <f t="shared" si="257"/>
        <v>#N/A</v>
      </c>
    </row>
    <row r="5462" spans="1:12" x14ac:dyDescent="0.25">
      <c r="A5462" s="43" t="s">
        <v>47</v>
      </c>
      <c r="B5462" s="43" t="s">
        <v>395</v>
      </c>
      <c r="C5462" s="43" t="s">
        <v>793</v>
      </c>
      <c r="D5462" s="43" t="s">
        <v>55</v>
      </c>
      <c r="E5462" s="43" t="s">
        <v>2578</v>
      </c>
      <c r="F5462" s="43" t="s">
        <v>4224</v>
      </c>
      <c r="G5462" s="43" t="s">
        <v>4654</v>
      </c>
      <c r="H5462" s="76">
        <v>650</v>
      </c>
      <c r="I5462" s="229">
        <v>0.14830769230769231</v>
      </c>
      <c r="J5462" s="73">
        <f t="shared" si="255"/>
        <v>2.948813864410876E-3</v>
      </c>
      <c r="K5462" s="73">
        <f t="shared" si="256"/>
        <v>98.316729011867068</v>
      </c>
      <c r="L5462" s="3" t="e">
        <f t="shared" si="257"/>
        <v>#N/A</v>
      </c>
    </row>
    <row r="5463" spans="1:12" x14ac:dyDescent="0.25">
      <c r="A5463" s="43" t="s">
        <v>47</v>
      </c>
      <c r="B5463" s="43" t="s">
        <v>395</v>
      </c>
      <c r="C5463" s="43" t="s">
        <v>793</v>
      </c>
      <c r="D5463" s="43" t="s">
        <v>55</v>
      </c>
      <c r="E5463" s="43" t="s">
        <v>2578</v>
      </c>
      <c r="F5463" s="43" t="s">
        <v>4224</v>
      </c>
      <c r="G5463" s="43" t="s">
        <v>4654</v>
      </c>
      <c r="H5463" s="76">
        <v>750</v>
      </c>
      <c r="I5463" s="229">
        <v>0.1426</v>
      </c>
      <c r="J5463" s="73">
        <f t="shared" si="255"/>
        <v>2.8353273557286734E-3</v>
      </c>
      <c r="K5463" s="73">
        <f t="shared" si="256"/>
        <v>109.0764955167965</v>
      </c>
      <c r="L5463" s="3" t="e">
        <f t="shared" si="257"/>
        <v>#N/A</v>
      </c>
    </row>
    <row r="5464" spans="1:12" x14ac:dyDescent="0.25">
      <c r="A5464" s="43" t="s">
        <v>47</v>
      </c>
      <c r="B5464" s="43" t="s">
        <v>395</v>
      </c>
      <c r="C5464" s="43" t="s">
        <v>793</v>
      </c>
      <c r="D5464" s="43" t="s">
        <v>55</v>
      </c>
      <c r="E5464" s="43" t="s">
        <v>2578</v>
      </c>
      <c r="F5464" s="43" t="s">
        <v>4224</v>
      </c>
      <c r="G5464" s="43" t="s">
        <v>4654</v>
      </c>
      <c r="H5464" s="76">
        <v>350</v>
      </c>
      <c r="I5464" s="229">
        <v>0.14259999999999998</v>
      </c>
      <c r="J5464" s="73">
        <f t="shared" si="255"/>
        <v>2.8353273557286725E-3</v>
      </c>
      <c r="K5464" s="73">
        <f t="shared" si="256"/>
        <v>50.902364574505029</v>
      </c>
      <c r="L5464" s="3" t="e">
        <f t="shared" si="257"/>
        <v>#N/A</v>
      </c>
    </row>
    <row r="5465" spans="1:12" x14ac:dyDescent="0.25">
      <c r="A5465" s="43" t="s">
        <v>47</v>
      </c>
      <c r="B5465" s="43" t="s">
        <v>395</v>
      </c>
      <c r="C5465" s="43" t="s">
        <v>793</v>
      </c>
      <c r="D5465" s="43" t="s">
        <v>55</v>
      </c>
      <c r="E5465" s="43" t="s">
        <v>2578</v>
      </c>
      <c r="F5465" s="43" t="s">
        <v>4224</v>
      </c>
      <c r="G5465" s="43" t="s">
        <v>4654</v>
      </c>
      <c r="H5465" s="76">
        <v>650</v>
      </c>
      <c r="I5465" s="229">
        <v>0.154</v>
      </c>
      <c r="J5465" s="73">
        <f t="shared" si="255"/>
        <v>3.0619944795386793E-3</v>
      </c>
      <c r="K5465" s="73">
        <f t="shared" si="256"/>
        <v>102.09029641170014</v>
      </c>
      <c r="L5465" s="3" t="e">
        <f t="shared" si="257"/>
        <v>#N/A</v>
      </c>
    </row>
    <row r="5466" spans="1:12" x14ac:dyDescent="0.25">
      <c r="A5466" s="43" t="s">
        <v>47</v>
      </c>
      <c r="B5466" s="43" t="s">
        <v>395</v>
      </c>
      <c r="C5466" s="43" t="s">
        <v>793</v>
      </c>
      <c r="D5466" s="43" t="s">
        <v>55</v>
      </c>
      <c r="E5466" s="43" t="s">
        <v>2578</v>
      </c>
      <c r="F5466" s="43" t="s">
        <v>4224</v>
      </c>
      <c r="G5466" s="43" t="s">
        <v>4654</v>
      </c>
      <c r="H5466" s="76">
        <v>800</v>
      </c>
      <c r="I5466" s="229">
        <v>0.13689999999999999</v>
      </c>
      <c r="J5466" s="73">
        <f t="shared" si="255"/>
        <v>2.7219937938236698E-3</v>
      </c>
      <c r="K5466" s="73">
        <f t="shared" si="256"/>
        <v>111.69759503505894</v>
      </c>
      <c r="L5466" s="3" t="e">
        <f t="shared" si="257"/>
        <v>#N/A</v>
      </c>
    </row>
    <row r="5467" spans="1:12" x14ac:dyDescent="0.25">
      <c r="A5467" s="43" t="s">
        <v>47</v>
      </c>
      <c r="B5467" s="43" t="s">
        <v>395</v>
      </c>
      <c r="C5467" s="43" t="s">
        <v>793</v>
      </c>
      <c r="D5467" s="43" t="s">
        <v>55</v>
      </c>
      <c r="E5467" s="43" t="s">
        <v>2578</v>
      </c>
      <c r="F5467" s="43" t="s">
        <v>4224</v>
      </c>
      <c r="G5467" s="43" t="s">
        <v>4654</v>
      </c>
      <c r="H5467" s="76">
        <v>250</v>
      </c>
      <c r="I5467" s="229">
        <v>0.154</v>
      </c>
      <c r="J5467" s="73">
        <f t="shared" si="255"/>
        <v>3.0619944795386793E-3</v>
      </c>
      <c r="K5467" s="73">
        <f t="shared" si="256"/>
        <v>39.265498619884667</v>
      </c>
      <c r="L5467" s="3" t="e">
        <f t="shared" si="257"/>
        <v>#N/A</v>
      </c>
    </row>
    <row r="5468" spans="1:12" x14ac:dyDescent="0.25">
      <c r="A5468" s="43" t="s">
        <v>47</v>
      </c>
      <c r="B5468" s="43" t="s">
        <v>395</v>
      </c>
      <c r="C5468" s="43" t="s">
        <v>793</v>
      </c>
      <c r="D5468" s="43" t="s">
        <v>55</v>
      </c>
      <c r="E5468" s="43" t="s">
        <v>2578</v>
      </c>
      <c r="F5468" s="43" t="s">
        <v>4224</v>
      </c>
      <c r="G5468" s="43" t="s">
        <v>4654</v>
      </c>
      <c r="H5468" s="76">
        <v>450</v>
      </c>
      <c r="I5468" s="229">
        <v>0.15971111111111111</v>
      </c>
      <c r="J5468" s="73">
        <f t="shared" si="255"/>
        <v>3.1755489645663043E-3</v>
      </c>
      <c r="K5468" s="73">
        <f t="shared" si="256"/>
        <v>73.298997034054835</v>
      </c>
      <c r="L5468" s="3" t="e">
        <f t="shared" si="257"/>
        <v>#N/A</v>
      </c>
    </row>
    <row r="5469" spans="1:12" x14ac:dyDescent="0.25">
      <c r="A5469" s="43" t="s">
        <v>47</v>
      </c>
      <c r="B5469" s="43" t="s">
        <v>395</v>
      </c>
      <c r="C5469" s="43" t="s">
        <v>793</v>
      </c>
      <c r="D5469" s="43" t="s">
        <v>55</v>
      </c>
      <c r="E5469" s="43" t="s">
        <v>2578</v>
      </c>
      <c r="F5469" s="43" t="s">
        <v>4224</v>
      </c>
      <c r="G5469" s="43" t="s">
        <v>4654</v>
      </c>
      <c r="H5469" s="76">
        <v>350</v>
      </c>
      <c r="I5469" s="229">
        <v>0.1483142857142857</v>
      </c>
      <c r="J5469" s="73">
        <f t="shared" si="255"/>
        <v>2.9489449616484755E-3</v>
      </c>
      <c r="K5469" s="73">
        <f t="shared" si="256"/>
        <v>52.942130736576956</v>
      </c>
      <c r="L5469" s="3" t="e">
        <f t="shared" si="257"/>
        <v>#N/A</v>
      </c>
    </row>
    <row r="5470" spans="1:12" x14ac:dyDescent="0.25">
      <c r="A5470" s="43" t="s">
        <v>47</v>
      </c>
      <c r="B5470" s="43" t="s">
        <v>395</v>
      </c>
      <c r="C5470" s="43" t="s">
        <v>793</v>
      </c>
      <c r="D5470" s="43" t="s">
        <v>55</v>
      </c>
      <c r="E5470" s="43" t="s">
        <v>2578</v>
      </c>
      <c r="F5470" s="43" t="s">
        <v>4224</v>
      </c>
      <c r="G5470" s="43" t="s">
        <v>4654</v>
      </c>
      <c r="H5470" s="76">
        <v>200</v>
      </c>
      <c r="I5470" s="229">
        <v>0.15970000000000001</v>
      </c>
      <c r="J5470" s="73">
        <f t="shared" si="255"/>
        <v>3.1753280414436825E-3</v>
      </c>
      <c r="K5470" s="73">
        <f t="shared" si="256"/>
        <v>32.575065608288739</v>
      </c>
      <c r="L5470" s="3" t="e">
        <f t="shared" si="257"/>
        <v>#N/A</v>
      </c>
    </row>
    <row r="5471" spans="1:12" x14ac:dyDescent="0.25">
      <c r="A5471" s="43" t="s">
        <v>47</v>
      </c>
      <c r="B5471" s="43" t="s">
        <v>395</v>
      </c>
      <c r="C5471" s="43" t="s">
        <v>793</v>
      </c>
      <c r="D5471" s="43" t="s">
        <v>55</v>
      </c>
      <c r="E5471" s="43" t="s">
        <v>2578</v>
      </c>
      <c r="F5471" s="43" t="s">
        <v>4224</v>
      </c>
      <c r="G5471" s="43" t="s">
        <v>4654</v>
      </c>
      <c r="H5471" s="76">
        <v>350</v>
      </c>
      <c r="I5471" s="229">
        <v>0.14259999999999998</v>
      </c>
      <c r="J5471" s="73">
        <f t="shared" si="255"/>
        <v>2.8353273557286725E-3</v>
      </c>
      <c r="K5471" s="73">
        <f t="shared" si="256"/>
        <v>50.902364574505029</v>
      </c>
      <c r="L5471" s="3" t="e">
        <f t="shared" si="257"/>
        <v>#N/A</v>
      </c>
    </row>
    <row r="5472" spans="1:12" x14ac:dyDescent="0.25">
      <c r="A5472" s="43" t="s">
        <v>47</v>
      </c>
      <c r="B5472" s="43" t="s">
        <v>395</v>
      </c>
      <c r="C5472" s="43" t="s">
        <v>793</v>
      </c>
      <c r="D5472" s="43" t="s">
        <v>55</v>
      </c>
      <c r="E5472" s="43" t="s">
        <v>2578</v>
      </c>
      <c r="F5472" s="43" t="s">
        <v>4224</v>
      </c>
      <c r="G5472" s="43" t="s">
        <v>4654</v>
      </c>
      <c r="H5472" s="76">
        <v>3200</v>
      </c>
      <c r="I5472" s="229">
        <v>0.13689999999999999</v>
      </c>
      <c r="J5472" s="73">
        <f t="shared" si="255"/>
        <v>2.7219937938236698E-3</v>
      </c>
      <c r="K5472" s="73">
        <f t="shared" si="256"/>
        <v>446.79038014023575</v>
      </c>
      <c r="L5472" s="3" t="e">
        <f t="shared" si="257"/>
        <v>#N/A</v>
      </c>
    </row>
    <row r="5473" spans="1:12" x14ac:dyDescent="0.25">
      <c r="A5473" s="43" t="s">
        <v>47</v>
      </c>
      <c r="B5473" s="43" t="s">
        <v>395</v>
      </c>
      <c r="C5473" s="43" t="s">
        <v>793</v>
      </c>
      <c r="D5473" s="43" t="s">
        <v>55</v>
      </c>
      <c r="E5473" s="43" t="s">
        <v>2578</v>
      </c>
      <c r="F5473" s="43" t="s">
        <v>4224</v>
      </c>
      <c r="G5473" s="43" t="s">
        <v>4654</v>
      </c>
      <c r="H5473" s="76">
        <v>1300</v>
      </c>
      <c r="I5473" s="229">
        <v>0.13689999999999999</v>
      </c>
      <c r="J5473" s="73">
        <f t="shared" si="255"/>
        <v>2.7219937938236698E-3</v>
      </c>
      <c r="K5473" s="73">
        <f t="shared" si="256"/>
        <v>181.50859193197078</v>
      </c>
      <c r="L5473" s="3" t="e">
        <f t="shared" si="257"/>
        <v>#N/A</v>
      </c>
    </row>
    <row r="5474" spans="1:12" x14ac:dyDescent="0.25">
      <c r="A5474" s="43" t="s">
        <v>47</v>
      </c>
      <c r="B5474" s="43" t="s">
        <v>395</v>
      </c>
      <c r="C5474" s="43" t="s">
        <v>793</v>
      </c>
      <c r="D5474" s="43" t="s">
        <v>55</v>
      </c>
      <c r="E5474" s="43" t="s">
        <v>2578</v>
      </c>
      <c r="F5474" s="43" t="s">
        <v>4224</v>
      </c>
      <c r="G5474" s="43" t="s">
        <v>4654</v>
      </c>
      <c r="H5474" s="76">
        <v>1500</v>
      </c>
      <c r="I5474" s="229">
        <v>0.13120000000000001</v>
      </c>
      <c r="J5474" s="73">
        <f t="shared" si="255"/>
        <v>2.6086602319186671E-3</v>
      </c>
      <c r="K5474" s="73">
        <f t="shared" si="256"/>
        <v>200.71299034787802</v>
      </c>
      <c r="L5474" s="3" t="e">
        <f t="shared" si="257"/>
        <v>#N/A</v>
      </c>
    </row>
    <row r="5475" spans="1:12" x14ac:dyDescent="0.25">
      <c r="A5475" s="43" t="s">
        <v>47</v>
      </c>
      <c r="B5475" s="43" t="s">
        <v>395</v>
      </c>
      <c r="C5475" s="43" t="s">
        <v>793</v>
      </c>
      <c r="D5475" s="43" t="s">
        <v>55</v>
      </c>
      <c r="E5475" s="43" t="s">
        <v>2578</v>
      </c>
      <c r="F5475" s="43" t="s">
        <v>4224</v>
      </c>
      <c r="G5475" s="43" t="s">
        <v>4654</v>
      </c>
      <c r="H5475" s="76">
        <v>1400</v>
      </c>
      <c r="I5475" s="229">
        <v>0.13689999999999999</v>
      </c>
      <c r="J5475" s="73">
        <f t="shared" si="255"/>
        <v>2.7219937938236698E-3</v>
      </c>
      <c r="K5475" s="73">
        <f t="shared" si="256"/>
        <v>195.47079131135314</v>
      </c>
      <c r="L5475" s="3" t="e">
        <f t="shared" si="257"/>
        <v>#N/A</v>
      </c>
    </row>
    <row r="5476" spans="1:12" x14ac:dyDescent="0.25">
      <c r="A5476" s="43" t="s">
        <v>47</v>
      </c>
      <c r="B5476" s="43" t="s">
        <v>395</v>
      </c>
      <c r="C5476" s="43" t="s">
        <v>793</v>
      </c>
      <c r="D5476" s="43" t="s">
        <v>55</v>
      </c>
      <c r="E5476" s="43" t="s">
        <v>2578</v>
      </c>
      <c r="F5476" s="43" t="s">
        <v>4224</v>
      </c>
      <c r="G5476" s="43" t="s">
        <v>4654</v>
      </c>
      <c r="H5476" s="76">
        <v>2000</v>
      </c>
      <c r="I5476" s="229">
        <v>0.13689999999999999</v>
      </c>
      <c r="J5476" s="73">
        <f t="shared" si="255"/>
        <v>2.7219937938236698E-3</v>
      </c>
      <c r="K5476" s="73">
        <f t="shared" si="256"/>
        <v>279.24398758764733</v>
      </c>
      <c r="L5476" s="3" t="e">
        <f t="shared" si="257"/>
        <v>#N/A</v>
      </c>
    </row>
    <row r="5477" spans="1:12" x14ac:dyDescent="0.25">
      <c r="A5477" s="43" t="s">
        <v>47</v>
      </c>
      <c r="B5477" s="43" t="s">
        <v>395</v>
      </c>
      <c r="C5477" s="43" t="s">
        <v>793</v>
      </c>
      <c r="D5477" s="43" t="s">
        <v>55</v>
      </c>
      <c r="E5477" s="43" t="s">
        <v>2578</v>
      </c>
      <c r="F5477" s="43" t="s">
        <v>4224</v>
      </c>
      <c r="G5477" s="43" t="s">
        <v>4654</v>
      </c>
      <c r="H5477" s="76">
        <v>15500</v>
      </c>
      <c r="I5477" s="229">
        <v>0.13689999999999999</v>
      </c>
      <c r="J5477" s="73">
        <f t="shared" si="255"/>
        <v>2.7219937938236698E-3</v>
      </c>
      <c r="K5477" s="73">
        <f t="shared" si="256"/>
        <v>2164.1409038042671</v>
      </c>
      <c r="L5477" s="3" t="e">
        <f t="shared" si="257"/>
        <v>#N/A</v>
      </c>
    </row>
    <row r="5478" spans="1:12" x14ac:dyDescent="0.25">
      <c r="A5478" s="43" t="s">
        <v>47</v>
      </c>
      <c r="B5478" s="43" t="s">
        <v>395</v>
      </c>
      <c r="C5478" s="43" t="s">
        <v>793</v>
      </c>
      <c r="D5478" s="43" t="s">
        <v>55</v>
      </c>
      <c r="E5478" s="43" t="s">
        <v>2578</v>
      </c>
      <c r="F5478" s="43" t="s">
        <v>4224</v>
      </c>
      <c r="G5478" s="43" t="s">
        <v>4654</v>
      </c>
      <c r="H5478" s="76">
        <v>800</v>
      </c>
      <c r="I5478" s="229">
        <v>0.14829999999999999</v>
      </c>
      <c r="J5478" s="73">
        <f t="shared" si="255"/>
        <v>2.9486609176336762E-3</v>
      </c>
      <c r="K5478" s="73">
        <f t="shared" si="256"/>
        <v>120.99892873410694</v>
      </c>
      <c r="L5478" s="3" t="e">
        <f t="shared" si="257"/>
        <v>#N/A</v>
      </c>
    </row>
    <row r="5479" spans="1:12" x14ac:dyDescent="0.25">
      <c r="A5479" s="43" t="s">
        <v>47</v>
      </c>
      <c r="B5479" s="43" t="s">
        <v>395</v>
      </c>
      <c r="C5479" s="43" t="s">
        <v>793</v>
      </c>
      <c r="D5479" s="43" t="s">
        <v>55</v>
      </c>
      <c r="E5479" s="43" t="s">
        <v>2578</v>
      </c>
      <c r="F5479" s="43" t="s">
        <v>4224</v>
      </c>
      <c r="G5479" s="43" t="s">
        <v>4654</v>
      </c>
      <c r="H5479" s="76">
        <v>200</v>
      </c>
      <c r="I5479" s="229">
        <v>0.13119999999999998</v>
      </c>
      <c r="J5479" s="73">
        <f t="shared" si="255"/>
        <v>2.6086602319186666E-3</v>
      </c>
      <c r="K5479" s="73">
        <f t="shared" si="256"/>
        <v>26.761732046383731</v>
      </c>
      <c r="L5479" s="3" t="e">
        <f t="shared" si="257"/>
        <v>#N/A</v>
      </c>
    </row>
    <row r="5480" spans="1:12" x14ac:dyDescent="0.25">
      <c r="A5480" s="43" t="s">
        <v>47</v>
      </c>
      <c r="B5480" s="43" t="s">
        <v>395</v>
      </c>
      <c r="C5480" s="43" t="s">
        <v>793</v>
      </c>
      <c r="D5480" s="43" t="s">
        <v>55</v>
      </c>
      <c r="E5480" s="43" t="s">
        <v>2578</v>
      </c>
      <c r="F5480" s="43" t="s">
        <v>4224</v>
      </c>
      <c r="G5480" s="43" t="s">
        <v>4654</v>
      </c>
      <c r="H5480" s="76">
        <v>250</v>
      </c>
      <c r="I5480" s="229">
        <v>0.15419999999999998</v>
      </c>
      <c r="J5480" s="73">
        <f t="shared" si="255"/>
        <v>3.065971095745872E-3</v>
      </c>
      <c r="K5480" s="73">
        <f t="shared" si="256"/>
        <v>39.316492773936467</v>
      </c>
      <c r="L5480" s="3" t="e">
        <f t="shared" si="257"/>
        <v>#N/A</v>
      </c>
    </row>
    <row r="5481" spans="1:12" x14ac:dyDescent="0.25">
      <c r="A5481" s="43" t="s">
        <v>47</v>
      </c>
      <c r="B5481" s="43" t="s">
        <v>395</v>
      </c>
      <c r="C5481" s="43" t="s">
        <v>793</v>
      </c>
      <c r="D5481" s="43" t="s">
        <v>55</v>
      </c>
      <c r="E5481" s="43" t="s">
        <v>2578</v>
      </c>
      <c r="F5481" s="43" t="s">
        <v>4224</v>
      </c>
      <c r="G5481" s="43" t="s">
        <v>4654</v>
      </c>
      <c r="H5481" s="76">
        <v>250</v>
      </c>
      <c r="I5481" s="229">
        <v>0.154</v>
      </c>
      <c r="J5481" s="73">
        <f t="shared" si="255"/>
        <v>3.0619944795386793E-3</v>
      </c>
      <c r="K5481" s="73">
        <f t="shared" si="256"/>
        <v>39.265498619884667</v>
      </c>
      <c r="L5481" s="3" t="e">
        <f t="shared" si="257"/>
        <v>#N/A</v>
      </c>
    </row>
    <row r="5482" spans="1:12" x14ac:dyDescent="0.25">
      <c r="A5482" s="43" t="s">
        <v>47</v>
      </c>
      <c r="B5482" s="43" t="s">
        <v>395</v>
      </c>
      <c r="C5482" s="43" t="s">
        <v>793</v>
      </c>
      <c r="D5482" s="43" t="s">
        <v>55</v>
      </c>
      <c r="E5482" s="43" t="s">
        <v>2578</v>
      </c>
      <c r="F5482" s="43" t="s">
        <v>4224</v>
      </c>
      <c r="G5482" s="43" t="s">
        <v>4654</v>
      </c>
      <c r="H5482" s="76">
        <v>800</v>
      </c>
      <c r="I5482" s="229">
        <v>0.13119999999999998</v>
      </c>
      <c r="J5482" s="73">
        <f t="shared" si="255"/>
        <v>2.6086602319186666E-3</v>
      </c>
      <c r="K5482" s="73">
        <f t="shared" si="256"/>
        <v>107.04692818553492</v>
      </c>
      <c r="L5482" s="3" t="e">
        <f t="shared" si="257"/>
        <v>#N/A</v>
      </c>
    </row>
    <row r="5483" spans="1:12" x14ac:dyDescent="0.25">
      <c r="A5483" s="43" t="s">
        <v>47</v>
      </c>
      <c r="B5483" s="43" t="s">
        <v>395</v>
      </c>
      <c r="C5483" s="43" t="s">
        <v>793</v>
      </c>
      <c r="D5483" s="43" t="s">
        <v>55</v>
      </c>
      <c r="E5483" s="43" t="s">
        <v>2578</v>
      </c>
      <c r="F5483" s="43" t="s">
        <v>4224</v>
      </c>
      <c r="G5483" s="43" t="s">
        <v>4654</v>
      </c>
      <c r="H5483" s="76">
        <v>250</v>
      </c>
      <c r="I5483" s="229">
        <v>0.154</v>
      </c>
      <c r="J5483" s="73">
        <f t="shared" si="255"/>
        <v>3.0619944795386793E-3</v>
      </c>
      <c r="K5483" s="73">
        <f t="shared" si="256"/>
        <v>39.265498619884667</v>
      </c>
      <c r="L5483" s="3" t="e">
        <f t="shared" si="257"/>
        <v>#N/A</v>
      </c>
    </row>
    <row r="5484" spans="1:12" x14ac:dyDescent="0.25">
      <c r="A5484" s="43" t="s">
        <v>47</v>
      </c>
      <c r="B5484" s="43" t="s">
        <v>395</v>
      </c>
      <c r="C5484" s="43" t="s">
        <v>793</v>
      </c>
      <c r="D5484" s="43" t="s">
        <v>55</v>
      </c>
      <c r="E5484" s="43" t="s">
        <v>2578</v>
      </c>
      <c r="F5484" s="43" t="s">
        <v>4224</v>
      </c>
      <c r="G5484" s="43" t="s">
        <v>4654</v>
      </c>
      <c r="H5484" s="76">
        <v>4500</v>
      </c>
      <c r="I5484" s="229">
        <v>0.13689999999999999</v>
      </c>
      <c r="J5484" s="73">
        <f t="shared" si="255"/>
        <v>2.7219937938236698E-3</v>
      </c>
      <c r="K5484" s="73">
        <f t="shared" si="256"/>
        <v>628.29897207220654</v>
      </c>
      <c r="L5484" s="3" t="e">
        <f t="shared" si="257"/>
        <v>#N/A</v>
      </c>
    </row>
    <row r="5485" spans="1:12" x14ac:dyDescent="0.25">
      <c r="A5485" s="43" t="s">
        <v>47</v>
      </c>
      <c r="B5485" s="43" t="s">
        <v>395</v>
      </c>
      <c r="C5485" s="43" t="s">
        <v>793</v>
      </c>
      <c r="D5485" s="43" t="s">
        <v>55</v>
      </c>
      <c r="E5485" s="43" t="s">
        <v>2578</v>
      </c>
      <c r="F5485" s="43" t="s">
        <v>4224</v>
      </c>
      <c r="G5485" s="43" t="s">
        <v>4654</v>
      </c>
      <c r="H5485" s="76">
        <v>300</v>
      </c>
      <c r="I5485" s="229">
        <v>0.13120000000000001</v>
      </c>
      <c r="J5485" s="73">
        <f t="shared" si="255"/>
        <v>2.6086602319186671E-3</v>
      </c>
      <c r="K5485" s="73">
        <f t="shared" si="256"/>
        <v>40.142598069575605</v>
      </c>
      <c r="L5485" s="3" t="e">
        <f t="shared" si="257"/>
        <v>#N/A</v>
      </c>
    </row>
    <row r="5486" spans="1:12" x14ac:dyDescent="0.25">
      <c r="A5486" s="43" t="s">
        <v>47</v>
      </c>
      <c r="B5486" s="43" t="s">
        <v>395</v>
      </c>
      <c r="C5486" s="43" t="s">
        <v>793</v>
      </c>
      <c r="D5486" s="43" t="s">
        <v>55</v>
      </c>
      <c r="E5486" s="43" t="s">
        <v>2578</v>
      </c>
      <c r="F5486" s="43" t="s">
        <v>4224</v>
      </c>
      <c r="G5486" s="43" t="s">
        <v>4654</v>
      </c>
      <c r="H5486" s="76">
        <v>1500</v>
      </c>
      <c r="I5486" s="229">
        <v>0.13120000000000001</v>
      </c>
      <c r="J5486" s="73">
        <f t="shared" si="255"/>
        <v>2.6086602319186671E-3</v>
      </c>
      <c r="K5486" s="73">
        <f t="shared" si="256"/>
        <v>200.71299034787802</v>
      </c>
      <c r="L5486" s="3" t="e">
        <f t="shared" si="257"/>
        <v>#N/A</v>
      </c>
    </row>
    <row r="5487" spans="1:12" x14ac:dyDescent="0.25">
      <c r="A5487" s="43" t="s">
        <v>47</v>
      </c>
      <c r="B5487" s="43" t="s">
        <v>395</v>
      </c>
      <c r="C5487" s="43" t="s">
        <v>793</v>
      </c>
      <c r="D5487" s="43" t="s">
        <v>55</v>
      </c>
      <c r="E5487" s="43" t="s">
        <v>2578</v>
      </c>
      <c r="F5487" s="43" t="s">
        <v>4224</v>
      </c>
      <c r="G5487" s="43" t="s">
        <v>4654</v>
      </c>
      <c r="H5487" s="76">
        <v>600</v>
      </c>
      <c r="I5487" s="229">
        <v>0.13689999999999999</v>
      </c>
      <c r="J5487" s="73">
        <f t="shared" si="255"/>
        <v>2.7219937938236698E-3</v>
      </c>
      <c r="K5487" s="73">
        <f t="shared" si="256"/>
        <v>83.7731962762942</v>
      </c>
      <c r="L5487" s="3" t="e">
        <f t="shared" si="257"/>
        <v>#N/A</v>
      </c>
    </row>
    <row r="5488" spans="1:12" x14ac:dyDescent="0.25">
      <c r="A5488" s="43" t="s">
        <v>47</v>
      </c>
      <c r="B5488" s="43" t="s">
        <v>395</v>
      </c>
      <c r="C5488" s="43" t="s">
        <v>793</v>
      </c>
      <c r="D5488" s="43" t="s">
        <v>55</v>
      </c>
      <c r="E5488" s="43" t="s">
        <v>2578</v>
      </c>
      <c r="F5488" s="43" t="s">
        <v>4224</v>
      </c>
      <c r="G5488" s="43" t="s">
        <v>4654</v>
      </c>
      <c r="H5488" s="76">
        <v>800</v>
      </c>
      <c r="I5488" s="229">
        <v>0.13689999999999999</v>
      </c>
      <c r="J5488" s="73">
        <f t="shared" si="255"/>
        <v>2.7219937938236698E-3</v>
      </c>
      <c r="K5488" s="73">
        <f t="shared" si="256"/>
        <v>111.69759503505894</v>
      </c>
      <c r="L5488" s="3" t="e">
        <f t="shared" si="257"/>
        <v>#N/A</v>
      </c>
    </row>
    <row r="5489" spans="1:12" x14ac:dyDescent="0.25">
      <c r="A5489" s="43" t="s">
        <v>47</v>
      </c>
      <c r="B5489" s="43" t="s">
        <v>395</v>
      </c>
      <c r="C5489" s="43" t="s">
        <v>793</v>
      </c>
      <c r="D5489" s="43" t="s">
        <v>55</v>
      </c>
      <c r="E5489" s="43" t="s">
        <v>2578</v>
      </c>
      <c r="F5489" s="43" t="s">
        <v>4224</v>
      </c>
      <c r="G5489" s="43" t="s">
        <v>4654</v>
      </c>
      <c r="H5489" s="76">
        <v>250</v>
      </c>
      <c r="I5489" s="229">
        <v>0.154</v>
      </c>
      <c r="J5489" s="73">
        <f t="shared" si="255"/>
        <v>3.0619944795386793E-3</v>
      </c>
      <c r="K5489" s="73">
        <f t="shared" si="256"/>
        <v>39.265498619884667</v>
      </c>
      <c r="L5489" s="3" t="e">
        <f t="shared" si="257"/>
        <v>#N/A</v>
      </c>
    </row>
    <row r="5490" spans="1:12" x14ac:dyDescent="0.25">
      <c r="A5490" s="43" t="s">
        <v>47</v>
      </c>
      <c r="B5490" s="43" t="s">
        <v>395</v>
      </c>
      <c r="C5490" s="43" t="s">
        <v>793</v>
      </c>
      <c r="D5490" s="43" t="s">
        <v>55</v>
      </c>
      <c r="E5490" s="43" t="s">
        <v>2578</v>
      </c>
      <c r="F5490" s="43" t="s">
        <v>4224</v>
      </c>
      <c r="G5490" s="43" t="s">
        <v>4654</v>
      </c>
      <c r="H5490" s="76">
        <v>250</v>
      </c>
      <c r="I5490" s="229">
        <v>0.14831999999999998</v>
      </c>
      <c r="J5490" s="73">
        <f t="shared" si="255"/>
        <v>2.9490585792543949E-3</v>
      </c>
      <c r="K5490" s="73">
        <f t="shared" si="256"/>
        <v>37.817264644813598</v>
      </c>
      <c r="L5490" s="3" t="e">
        <f t="shared" si="257"/>
        <v>#N/A</v>
      </c>
    </row>
    <row r="5491" spans="1:12" x14ac:dyDescent="0.25">
      <c r="A5491" s="43" t="s">
        <v>47</v>
      </c>
      <c r="B5491" s="43" t="s">
        <v>395</v>
      </c>
      <c r="C5491" s="43" t="s">
        <v>793</v>
      </c>
      <c r="D5491" s="43" t="s">
        <v>55</v>
      </c>
      <c r="E5491" s="43" t="s">
        <v>2578</v>
      </c>
      <c r="F5491" s="43" t="s">
        <v>4224</v>
      </c>
      <c r="G5491" s="43" t="s">
        <v>4654</v>
      </c>
      <c r="H5491" s="76">
        <v>350</v>
      </c>
      <c r="I5491" s="229">
        <v>0.14259999999999998</v>
      </c>
      <c r="J5491" s="73">
        <f t="shared" si="255"/>
        <v>2.8353273557286725E-3</v>
      </c>
      <c r="K5491" s="73">
        <f t="shared" si="256"/>
        <v>50.902364574505029</v>
      </c>
      <c r="L5491" s="3" t="e">
        <f t="shared" si="257"/>
        <v>#N/A</v>
      </c>
    </row>
    <row r="5492" spans="1:12" x14ac:dyDescent="0.25">
      <c r="A5492" s="43" t="s">
        <v>47</v>
      </c>
      <c r="B5492" s="43" t="s">
        <v>395</v>
      </c>
      <c r="C5492" s="43" t="s">
        <v>793</v>
      </c>
      <c r="D5492" s="43" t="s">
        <v>55</v>
      </c>
      <c r="E5492" s="43" t="s">
        <v>2578</v>
      </c>
      <c r="F5492" s="43" t="s">
        <v>4224</v>
      </c>
      <c r="G5492" s="43" t="s">
        <v>4654</v>
      </c>
      <c r="H5492" s="76">
        <v>600</v>
      </c>
      <c r="I5492" s="229">
        <v>0.13689999999999999</v>
      </c>
      <c r="J5492" s="73">
        <f t="shared" si="255"/>
        <v>2.7219937938236698E-3</v>
      </c>
      <c r="K5492" s="73">
        <f t="shared" si="256"/>
        <v>83.7731962762942</v>
      </c>
      <c r="L5492" s="3" t="e">
        <f t="shared" si="257"/>
        <v>#N/A</v>
      </c>
    </row>
    <row r="5493" spans="1:12" x14ac:dyDescent="0.25">
      <c r="A5493" s="43" t="s">
        <v>47</v>
      </c>
      <c r="B5493" s="43" t="s">
        <v>395</v>
      </c>
      <c r="C5493" s="43" t="s">
        <v>793</v>
      </c>
      <c r="D5493" s="43" t="s">
        <v>55</v>
      </c>
      <c r="E5493" s="43" t="s">
        <v>2578</v>
      </c>
      <c r="F5493" s="43" t="s">
        <v>4224</v>
      </c>
      <c r="G5493" s="43" t="s">
        <v>4654</v>
      </c>
      <c r="H5493" s="76">
        <v>15500</v>
      </c>
      <c r="I5493" s="229">
        <v>0.13689999999999999</v>
      </c>
      <c r="J5493" s="73">
        <f t="shared" si="255"/>
        <v>2.7219937938236698E-3</v>
      </c>
      <c r="K5493" s="73">
        <f t="shared" si="256"/>
        <v>2164.1409038042671</v>
      </c>
      <c r="L5493" s="3" t="e">
        <f t="shared" si="257"/>
        <v>#N/A</v>
      </c>
    </row>
    <row r="5494" spans="1:12" x14ac:dyDescent="0.25">
      <c r="A5494" s="43" t="s">
        <v>47</v>
      </c>
      <c r="B5494" s="43" t="s">
        <v>395</v>
      </c>
      <c r="C5494" s="43" t="s">
        <v>793</v>
      </c>
      <c r="D5494" s="43" t="s">
        <v>55</v>
      </c>
      <c r="E5494" s="43" t="s">
        <v>2578</v>
      </c>
      <c r="F5494" s="43" t="s">
        <v>4224</v>
      </c>
      <c r="G5494" s="43" t="s">
        <v>4654</v>
      </c>
      <c r="H5494" s="76">
        <v>950</v>
      </c>
      <c r="I5494" s="229">
        <v>0.14830526315789472</v>
      </c>
      <c r="J5494" s="73">
        <f t="shared" si="255"/>
        <v>2.9487655654286018E-3</v>
      </c>
      <c r="K5494" s="73">
        <f t="shared" si="256"/>
        <v>143.69132728715715</v>
      </c>
      <c r="L5494" s="3" t="e">
        <f t="shared" si="257"/>
        <v>#N/A</v>
      </c>
    </row>
    <row r="5495" spans="1:12" x14ac:dyDescent="0.25">
      <c r="A5495" s="43" t="s">
        <v>47</v>
      </c>
      <c r="B5495" s="43" t="s">
        <v>395</v>
      </c>
      <c r="C5495" s="43" t="s">
        <v>793</v>
      </c>
      <c r="D5495" s="43" t="s">
        <v>55</v>
      </c>
      <c r="E5495" s="43" t="s">
        <v>2578</v>
      </c>
      <c r="F5495" s="43" t="s">
        <v>4224</v>
      </c>
      <c r="G5495" s="43" t="s">
        <v>4654</v>
      </c>
      <c r="H5495" s="76">
        <v>18000</v>
      </c>
      <c r="I5495" s="229">
        <v>0.13689999999999999</v>
      </c>
      <c r="J5495" s="73">
        <f t="shared" si="255"/>
        <v>2.7219937938236698E-3</v>
      </c>
      <c r="K5495" s="73">
        <f t="shared" si="256"/>
        <v>2513.1958882888262</v>
      </c>
      <c r="L5495" s="3" t="e">
        <f t="shared" si="257"/>
        <v>#N/A</v>
      </c>
    </row>
    <row r="5496" spans="1:12" x14ac:dyDescent="0.25">
      <c r="A5496" s="43" t="s">
        <v>47</v>
      </c>
      <c r="B5496" s="43" t="s">
        <v>395</v>
      </c>
      <c r="C5496" s="43" t="s">
        <v>793</v>
      </c>
      <c r="D5496" s="43" t="s">
        <v>55</v>
      </c>
      <c r="E5496" s="43" t="s">
        <v>2578</v>
      </c>
      <c r="F5496" s="43" t="s">
        <v>4224</v>
      </c>
      <c r="G5496" s="43" t="s">
        <v>4654</v>
      </c>
      <c r="H5496" s="76">
        <v>350</v>
      </c>
      <c r="I5496" s="229">
        <v>0.1483142857142857</v>
      </c>
      <c r="J5496" s="73">
        <f t="shared" si="255"/>
        <v>2.9489449616484755E-3</v>
      </c>
      <c r="K5496" s="73">
        <f t="shared" si="256"/>
        <v>52.942130736576956</v>
      </c>
      <c r="L5496" s="3" t="e">
        <f t="shared" si="257"/>
        <v>#N/A</v>
      </c>
    </row>
    <row r="5497" spans="1:12" x14ac:dyDescent="0.25">
      <c r="A5497" s="43" t="s">
        <v>47</v>
      </c>
      <c r="B5497" s="43" t="s">
        <v>395</v>
      </c>
      <c r="C5497" s="43" t="s">
        <v>793</v>
      </c>
      <c r="D5497" s="43" t="s">
        <v>55</v>
      </c>
      <c r="E5497" s="43" t="s">
        <v>2578</v>
      </c>
      <c r="F5497" s="43" t="s">
        <v>4224</v>
      </c>
      <c r="G5497" s="43" t="s">
        <v>4654</v>
      </c>
      <c r="H5497" s="76">
        <v>12500</v>
      </c>
      <c r="I5497" s="229">
        <v>0.13689999999999999</v>
      </c>
      <c r="J5497" s="73">
        <f t="shared" si="255"/>
        <v>2.7219937938236698E-3</v>
      </c>
      <c r="K5497" s="73">
        <f t="shared" si="256"/>
        <v>1745.274922422796</v>
      </c>
      <c r="L5497" s="3" t="e">
        <f t="shared" si="257"/>
        <v>#N/A</v>
      </c>
    </row>
    <row r="5498" spans="1:12" x14ac:dyDescent="0.25">
      <c r="A5498" s="43" t="s">
        <v>47</v>
      </c>
      <c r="B5498" s="43" t="s">
        <v>395</v>
      </c>
      <c r="C5498" s="43" t="s">
        <v>793</v>
      </c>
      <c r="D5498" s="43" t="s">
        <v>55</v>
      </c>
      <c r="E5498" s="43" t="s">
        <v>2578</v>
      </c>
      <c r="F5498" s="43" t="s">
        <v>4224</v>
      </c>
      <c r="G5498" s="43" t="s">
        <v>4654</v>
      </c>
      <c r="H5498" s="76">
        <v>850</v>
      </c>
      <c r="I5498" s="229">
        <v>0.14830588235294118</v>
      </c>
      <c r="J5498" s="73">
        <f t="shared" si="255"/>
        <v>2.9487778769338876E-3</v>
      </c>
      <c r="K5498" s="73">
        <f t="shared" si="256"/>
        <v>128.56646119539383</v>
      </c>
      <c r="L5498" s="3" t="e">
        <f t="shared" si="257"/>
        <v>#N/A</v>
      </c>
    </row>
    <row r="5499" spans="1:12" x14ac:dyDescent="0.25">
      <c r="A5499" s="43" t="s">
        <v>47</v>
      </c>
      <c r="B5499" s="43" t="s">
        <v>395</v>
      </c>
      <c r="C5499" s="43" t="s">
        <v>793</v>
      </c>
      <c r="D5499" s="43" t="s">
        <v>55</v>
      </c>
      <c r="E5499" s="43" t="s">
        <v>2578</v>
      </c>
      <c r="F5499" s="43" t="s">
        <v>4224</v>
      </c>
      <c r="G5499" s="43" t="s">
        <v>4654</v>
      </c>
      <c r="H5499" s="76">
        <v>19000</v>
      </c>
      <c r="I5499" s="229">
        <v>0.13689999999999999</v>
      </c>
      <c r="J5499" s="73">
        <f t="shared" si="255"/>
        <v>2.7219937938236698E-3</v>
      </c>
      <c r="K5499" s="73">
        <f t="shared" si="256"/>
        <v>2652.8178820826497</v>
      </c>
      <c r="L5499" s="3" t="e">
        <f t="shared" si="257"/>
        <v>#N/A</v>
      </c>
    </row>
    <row r="5500" spans="1:12" x14ac:dyDescent="0.25">
      <c r="A5500" s="43" t="s">
        <v>47</v>
      </c>
      <c r="B5500" s="43" t="s">
        <v>395</v>
      </c>
      <c r="C5500" s="43" t="s">
        <v>793</v>
      </c>
      <c r="D5500" s="43" t="s">
        <v>55</v>
      </c>
      <c r="E5500" s="43" t="s">
        <v>2578</v>
      </c>
      <c r="F5500" s="43" t="s">
        <v>4224</v>
      </c>
      <c r="G5500" s="43" t="s">
        <v>4654</v>
      </c>
      <c r="H5500" s="76">
        <v>1000</v>
      </c>
      <c r="I5500" s="229">
        <v>0.1426</v>
      </c>
      <c r="J5500" s="73">
        <f t="shared" si="255"/>
        <v>2.8353273557286734E-3</v>
      </c>
      <c r="K5500" s="73">
        <f t="shared" si="256"/>
        <v>145.43532735572867</v>
      </c>
      <c r="L5500" s="3" t="e">
        <f t="shared" si="257"/>
        <v>#N/A</v>
      </c>
    </row>
    <row r="5501" spans="1:12" x14ac:dyDescent="0.25">
      <c r="A5501" s="43" t="s">
        <v>47</v>
      </c>
      <c r="B5501" s="43" t="s">
        <v>395</v>
      </c>
      <c r="C5501" s="43" t="s">
        <v>793</v>
      </c>
      <c r="D5501" s="43" t="s">
        <v>55</v>
      </c>
      <c r="E5501" s="43" t="s">
        <v>2578</v>
      </c>
      <c r="F5501" s="43" t="s">
        <v>4224</v>
      </c>
      <c r="G5501" s="43" t="s">
        <v>4654</v>
      </c>
      <c r="H5501" s="76">
        <v>350</v>
      </c>
      <c r="I5501" s="229">
        <v>0.14259999999999998</v>
      </c>
      <c r="J5501" s="73">
        <f t="shared" si="255"/>
        <v>2.8353273557286725E-3</v>
      </c>
      <c r="K5501" s="73">
        <f t="shared" si="256"/>
        <v>50.902364574505029</v>
      </c>
      <c r="L5501" s="3" t="e">
        <f t="shared" si="257"/>
        <v>#N/A</v>
      </c>
    </row>
    <row r="5502" spans="1:12" x14ac:dyDescent="0.25">
      <c r="A5502" s="43" t="s">
        <v>47</v>
      </c>
      <c r="B5502" s="43" t="s">
        <v>395</v>
      </c>
      <c r="C5502" s="43" t="s">
        <v>793</v>
      </c>
      <c r="D5502" s="43" t="s">
        <v>55</v>
      </c>
      <c r="E5502" s="43" t="s">
        <v>2578</v>
      </c>
      <c r="F5502" s="43" t="s">
        <v>4224</v>
      </c>
      <c r="G5502" s="43" t="s">
        <v>4654</v>
      </c>
      <c r="H5502" s="76">
        <v>12500</v>
      </c>
      <c r="I5502" s="229">
        <v>0.13689999999999999</v>
      </c>
      <c r="J5502" s="73">
        <f t="shared" si="255"/>
        <v>2.7219937938236698E-3</v>
      </c>
      <c r="K5502" s="73">
        <f t="shared" si="256"/>
        <v>1745.274922422796</v>
      </c>
      <c r="L5502" s="3" t="e">
        <f t="shared" si="257"/>
        <v>#N/A</v>
      </c>
    </row>
    <row r="5503" spans="1:12" x14ac:dyDescent="0.25">
      <c r="A5503" s="43" t="s">
        <v>47</v>
      </c>
      <c r="B5503" s="43" t="s">
        <v>395</v>
      </c>
      <c r="C5503" s="43" t="s">
        <v>793</v>
      </c>
      <c r="D5503" s="43" t="s">
        <v>55</v>
      </c>
      <c r="E5503" s="43" t="s">
        <v>2578</v>
      </c>
      <c r="F5503" s="43" t="s">
        <v>4224</v>
      </c>
      <c r="G5503" s="43" t="s">
        <v>4654</v>
      </c>
      <c r="H5503" s="76">
        <v>250</v>
      </c>
      <c r="I5503" s="229">
        <v>0.14831999999999998</v>
      </c>
      <c r="J5503" s="73">
        <f t="shared" si="255"/>
        <v>2.9490585792543949E-3</v>
      </c>
      <c r="K5503" s="73">
        <f t="shared" si="256"/>
        <v>37.817264644813598</v>
      </c>
      <c r="L5503" s="3" t="e">
        <f t="shared" si="257"/>
        <v>#N/A</v>
      </c>
    </row>
    <row r="5504" spans="1:12" x14ac:dyDescent="0.25">
      <c r="A5504" s="43" t="s">
        <v>47</v>
      </c>
      <c r="B5504" s="43" t="s">
        <v>395</v>
      </c>
      <c r="C5504" s="43" t="s">
        <v>793</v>
      </c>
      <c r="D5504" s="43" t="s">
        <v>55</v>
      </c>
      <c r="E5504" s="43" t="s">
        <v>2578</v>
      </c>
      <c r="F5504" s="43" t="s">
        <v>4224</v>
      </c>
      <c r="G5504" s="43" t="s">
        <v>4654</v>
      </c>
      <c r="H5504" s="76">
        <v>200</v>
      </c>
      <c r="I5504" s="229">
        <v>0.15970000000000001</v>
      </c>
      <c r="J5504" s="73">
        <f t="shared" si="255"/>
        <v>3.1753280414436825E-3</v>
      </c>
      <c r="K5504" s="73">
        <f t="shared" si="256"/>
        <v>32.575065608288739</v>
      </c>
      <c r="L5504" s="3" t="e">
        <f t="shared" si="257"/>
        <v>#N/A</v>
      </c>
    </row>
    <row r="5505" spans="1:12" x14ac:dyDescent="0.25">
      <c r="A5505" s="43" t="s">
        <v>47</v>
      </c>
      <c r="B5505" s="43" t="s">
        <v>395</v>
      </c>
      <c r="C5505" s="43" t="s">
        <v>793</v>
      </c>
      <c r="D5505" s="43" t="s">
        <v>55</v>
      </c>
      <c r="E5505" s="43" t="s">
        <v>2578</v>
      </c>
      <c r="F5505" s="43" t="s">
        <v>4224</v>
      </c>
      <c r="G5505" s="43" t="s">
        <v>4654</v>
      </c>
      <c r="H5505" s="76">
        <v>850</v>
      </c>
      <c r="I5505" s="229">
        <v>0.154</v>
      </c>
      <c r="J5505" s="73">
        <f t="shared" si="255"/>
        <v>3.0619944795386793E-3</v>
      </c>
      <c r="K5505" s="73">
        <f t="shared" si="256"/>
        <v>133.50269530760787</v>
      </c>
      <c r="L5505" s="3" t="e">
        <f t="shared" si="257"/>
        <v>#N/A</v>
      </c>
    </row>
    <row r="5506" spans="1:12" x14ac:dyDescent="0.25">
      <c r="A5506" s="43" t="s">
        <v>47</v>
      </c>
      <c r="B5506" s="43" t="s">
        <v>395</v>
      </c>
      <c r="C5506" s="43" t="s">
        <v>793</v>
      </c>
      <c r="D5506" s="43" t="s">
        <v>55</v>
      </c>
      <c r="E5506" s="43" t="s">
        <v>2578</v>
      </c>
      <c r="F5506" s="43" t="s">
        <v>4224</v>
      </c>
      <c r="G5506" s="43" t="s">
        <v>4654</v>
      </c>
      <c r="H5506" s="76">
        <v>250</v>
      </c>
      <c r="I5506" s="229">
        <v>0.154</v>
      </c>
      <c r="J5506" s="73">
        <f t="shared" si="255"/>
        <v>3.0619944795386793E-3</v>
      </c>
      <c r="K5506" s="73">
        <f t="shared" si="256"/>
        <v>39.265498619884667</v>
      </c>
      <c r="L5506" s="3" t="e">
        <f t="shared" si="257"/>
        <v>#N/A</v>
      </c>
    </row>
    <row r="5507" spans="1:12" x14ac:dyDescent="0.25">
      <c r="A5507" s="43" t="s">
        <v>47</v>
      </c>
      <c r="B5507" s="43" t="s">
        <v>395</v>
      </c>
      <c r="C5507" s="43" t="s">
        <v>793</v>
      </c>
      <c r="D5507" s="43" t="s">
        <v>55</v>
      </c>
      <c r="E5507" s="43" t="s">
        <v>2578</v>
      </c>
      <c r="F5507" s="43" t="s">
        <v>4224</v>
      </c>
      <c r="G5507" s="43" t="s">
        <v>4654</v>
      </c>
      <c r="H5507" s="76">
        <v>250</v>
      </c>
      <c r="I5507" s="229">
        <v>0.154</v>
      </c>
      <c r="J5507" s="73">
        <f t="shared" si="255"/>
        <v>3.0619944795386793E-3</v>
      </c>
      <c r="K5507" s="73">
        <f t="shared" si="256"/>
        <v>39.265498619884667</v>
      </c>
      <c r="L5507" s="3" t="e">
        <f t="shared" si="257"/>
        <v>#N/A</v>
      </c>
    </row>
    <row r="5508" spans="1:12" x14ac:dyDescent="0.25">
      <c r="A5508" s="43" t="s">
        <v>47</v>
      </c>
      <c r="B5508" s="43" t="s">
        <v>395</v>
      </c>
      <c r="C5508" s="43" t="s">
        <v>793</v>
      </c>
      <c r="D5508" s="43" t="s">
        <v>55</v>
      </c>
      <c r="E5508" s="43" t="s">
        <v>2578</v>
      </c>
      <c r="F5508" s="43" t="s">
        <v>4224</v>
      </c>
      <c r="G5508" s="43" t="s">
        <v>4654</v>
      </c>
      <c r="H5508" s="76">
        <v>850</v>
      </c>
      <c r="I5508" s="229">
        <v>0.154</v>
      </c>
      <c r="J5508" s="73">
        <f t="shared" si="255"/>
        <v>3.0619944795386793E-3</v>
      </c>
      <c r="K5508" s="73">
        <f t="shared" si="256"/>
        <v>133.50269530760787</v>
      </c>
      <c r="L5508" s="3" t="e">
        <f t="shared" si="257"/>
        <v>#N/A</v>
      </c>
    </row>
    <row r="5509" spans="1:12" x14ac:dyDescent="0.25">
      <c r="A5509" s="43" t="s">
        <v>47</v>
      </c>
      <c r="B5509" s="43" t="s">
        <v>395</v>
      </c>
      <c r="C5509" s="43" t="s">
        <v>793</v>
      </c>
      <c r="D5509" s="43" t="s">
        <v>55</v>
      </c>
      <c r="E5509" s="43" t="s">
        <v>2578</v>
      </c>
      <c r="F5509" s="43" t="s">
        <v>4224</v>
      </c>
      <c r="G5509" s="43" t="s">
        <v>4654</v>
      </c>
      <c r="H5509" s="76">
        <v>850</v>
      </c>
      <c r="I5509" s="229">
        <v>0.15970588235294117</v>
      </c>
      <c r="J5509" s="73">
        <f t="shared" si="255"/>
        <v>3.1754450007438939E-3</v>
      </c>
      <c r="K5509" s="73">
        <f t="shared" si="256"/>
        <v>138.4491282506323</v>
      </c>
      <c r="L5509" s="3" t="e">
        <f t="shared" si="257"/>
        <v>#N/A</v>
      </c>
    </row>
    <row r="5510" spans="1:12" x14ac:dyDescent="0.25">
      <c r="A5510" s="43" t="s">
        <v>47</v>
      </c>
      <c r="B5510" s="43" t="s">
        <v>395</v>
      </c>
      <c r="C5510" s="43" t="s">
        <v>793</v>
      </c>
      <c r="D5510" s="43" t="s">
        <v>55</v>
      </c>
      <c r="E5510" s="43" t="s">
        <v>2578</v>
      </c>
      <c r="F5510" s="43" t="s">
        <v>4224</v>
      </c>
      <c r="G5510" s="43" t="s">
        <v>4654</v>
      </c>
      <c r="H5510" s="76">
        <v>6500</v>
      </c>
      <c r="I5510" s="229">
        <v>0.13689999999999999</v>
      </c>
      <c r="J5510" s="73">
        <f t="shared" si="255"/>
        <v>2.7219937938236698E-3</v>
      </c>
      <c r="K5510" s="73">
        <f t="shared" si="256"/>
        <v>907.54295965985386</v>
      </c>
      <c r="L5510" s="3" t="e">
        <f t="shared" si="257"/>
        <v>#N/A</v>
      </c>
    </row>
    <row r="5511" spans="1:12" x14ac:dyDescent="0.25">
      <c r="A5511" s="43" t="s">
        <v>47</v>
      </c>
      <c r="B5511" s="43" t="s">
        <v>395</v>
      </c>
      <c r="C5511" s="43" t="s">
        <v>793</v>
      </c>
      <c r="D5511" s="43" t="s">
        <v>55</v>
      </c>
      <c r="E5511" s="43" t="s">
        <v>2578</v>
      </c>
      <c r="F5511" s="43" t="s">
        <v>4224</v>
      </c>
      <c r="G5511" s="43" t="s">
        <v>4654</v>
      </c>
      <c r="H5511" s="76">
        <v>350</v>
      </c>
      <c r="I5511" s="229">
        <v>0.1484</v>
      </c>
      <c r="J5511" s="73">
        <f t="shared" ref="J5511:J5574" si="258">I5511*$J$5</f>
        <v>2.9506492257372727E-3</v>
      </c>
      <c r="K5511" s="73">
        <f t="shared" ref="K5511:K5574" si="259">(I5511+J5511)*H5511</f>
        <v>52.972727229008044</v>
      </c>
      <c r="L5511" s="3" t="e">
        <f t="shared" ref="L5511:L5574" si="260">MATCH(C5511,$C$7237:$C$7264,0)</f>
        <v>#N/A</v>
      </c>
    </row>
    <row r="5512" spans="1:12" x14ac:dyDescent="0.25">
      <c r="A5512" s="43" t="s">
        <v>47</v>
      </c>
      <c r="B5512" s="43" t="s">
        <v>395</v>
      </c>
      <c r="C5512" s="43" t="s">
        <v>793</v>
      </c>
      <c r="D5512" s="43" t="s">
        <v>55</v>
      </c>
      <c r="E5512" s="43" t="s">
        <v>2578</v>
      </c>
      <c r="F5512" s="43" t="s">
        <v>4224</v>
      </c>
      <c r="G5512" s="43" t="s">
        <v>4654</v>
      </c>
      <c r="H5512" s="76">
        <v>2800</v>
      </c>
      <c r="I5512" s="229">
        <v>0.13689999999999999</v>
      </c>
      <c r="J5512" s="73">
        <f t="shared" si="258"/>
        <v>2.7219937938236698E-3</v>
      </c>
      <c r="K5512" s="73">
        <f t="shared" si="259"/>
        <v>390.94158262270628</v>
      </c>
      <c r="L5512" s="3" t="e">
        <f t="shared" si="260"/>
        <v>#N/A</v>
      </c>
    </row>
    <row r="5513" spans="1:12" x14ac:dyDescent="0.25">
      <c r="A5513" s="43" t="s">
        <v>47</v>
      </c>
      <c r="B5513" s="43" t="s">
        <v>395</v>
      </c>
      <c r="C5513" s="43" t="s">
        <v>793</v>
      </c>
      <c r="D5513" s="43" t="s">
        <v>55</v>
      </c>
      <c r="E5513" s="43" t="s">
        <v>2578</v>
      </c>
      <c r="F5513" s="43" t="s">
        <v>4224</v>
      </c>
      <c r="G5513" s="43" t="s">
        <v>4654</v>
      </c>
      <c r="H5513" s="76">
        <v>200</v>
      </c>
      <c r="I5513" s="229">
        <v>0.15970000000000001</v>
      </c>
      <c r="J5513" s="73">
        <f t="shared" si="258"/>
        <v>3.1753280414436825E-3</v>
      </c>
      <c r="K5513" s="73">
        <f t="shared" si="259"/>
        <v>32.575065608288739</v>
      </c>
      <c r="L5513" s="3" t="e">
        <f t="shared" si="260"/>
        <v>#N/A</v>
      </c>
    </row>
    <row r="5514" spans="1:12" x14ac:dyDescent="0.25">
      <c r="A5514" s="43" t="s">
        <v>47</v>
      </c>
      <c r="B5514" s="43" t="s">
        <v>395</v>
      </c>
      <c r="C5514" s="43" t="s">
        <v>793</v>
      </c>
      <c r="D5514" s="43" t="s">
        <v>55</v>
      </c>
      <c r="E5514" s="43" t="s">
        <v>2578</v>
      </c>
      <c r="F5514" s="43" t="s">
        <v>4224</v>
      </c>
      <c r="G5514" s="43" t="s">
        <v>4654</v>
      </c>
      <c r="H5514" s="76">
        <v>1500</v>
      </c>
      <c r="I5514" s="229">
        <v>0.13120000000000001</v>
      </c>
      <c r="J5514" s="73">
        <f t="shared" si="258"/>
        <v>2.6086602319186671E-3</v>
      </c>
      <c r="K5514" s="73">
        <f t="shared" si="259"/>
        <v>200.71299034787802</v>
      </c>
      <c r="L5514" s="3" t="e">
        <f t="shared" si="260"/>
        <v>#N/A</v>
      </c>
    </row>
    <row r="5515" spans="1:12" x14ac:dyDescent="0.25">
      <c r="A5515" s="43" t="s">
        <v>47</v>
      </c>
      <c r="B5515" s="43" t="s">
        <v>395</v>
      </c>
      <c r="C5515" s="43" t="s">
        <v>793</v>
      </c>
      <c r="D5515" s="43" t="s">
        <v>55</v>
      </c>
      <c r="E5515" s="43" t="s">
        <v>2578</v>
      </c>
      <c r="F5515" s="43" t="s">
        <v>4224</v>
      </c>
      <c r="G5515" s="43" t="s">
        <v>4654</v>
      </c>
      <c r="H5515" s="76">
        <v>250</v>
      </c>
      <c r="I5515" s="229">
        <v>0.14831999999999998</v>
      </c>
      <c r="J5515" s="73">
        <f t="shared" si="258"/>
        <v>2.9490585792543949E-3</v>
      </c>
      <c r="K5515" s="73">
        <f t="shared" si="259"/>
        <v>37.817264644813598</v>
      </c>
      <c r="L5515" s="3" t="e">
        <f t="shared" si="260"/>
        <v>#N/A</v>
      </c>
    </row>
    <row r="5516" spans="1:12" x14ac:dyDescent="0.25">
      <c r="A5516" s="43" t="s">
        <v>47</v>
      </c>
      <c r="B5516" s="43" t="s">
        <v>395</v>
      </c>
      <c r="C5516" s="43" t="s">
        <v>793</v>
      </c>
      <c r="D5516" s="43" t="s">
        <v>55</v>
      </c>
      <c r="E5516" s="43" t="s">
        <v>2578</v>
      </c>
      <c r="F5516" s="43" t="s">
        <v>4224</v>
      </c>
      <c r="G5516" s="43" t="s">
        <v>4654</v>
      </c>
      <c r="H5516" s="76">
        <v>250</v>
      </c>
      <c r="I5516" s="229">
        <v>0.14831999999999998</v>
      </c>
      <c r="J5516" s="73">
        <f t="shared" si="258"/>
        <v>2.9490585792543949E-3</v>
      </c>
      <c r="K5516" s="73">
        <f t="shared" si="259"/>
        <v>37.817264644813598</v>
      </c>
      <c r="L5516" s="3" t="e">
        <f t="shared" si="260"/>
        <v>#N/A</v>
      </c>
    </row>
    <row r="5517" spans="1:12" x14ac:dyDescent="0.25">
      <c r="A5517" s="43" t="s">
        <v>47</v>
      </c>
      <c r="B5517" s="43" t="s">
        <v>395</v>
      </c>
      <c r="C5517" s="43" t="s">
        <v>793</v>
      </c>
      <c r="D5517" s="43" t="s">
        <v>55</v>
      </c>
      <c r="E5517" s="43" t="s">
        <v>2578</v>
      </c>
      <c r="F5517" s="43" t="s">
        <v>4224</v>
      </c>
      <c r="G5517" s="43" t="s">
        <v>4654</v>
      </c>
      <c r="H5517" s="76">
        <v>350</v>
      </c>
      <c r="I5517" s="229">
        <v>0.1483142857142857</v>
      </c>
      <c r="J5517" s="73">
        <f t="shared" si="258"/>
        <v>2.9489449616484755E-3</v>
      </c>
      <c r="K5517" s="73">
        <f t="shared" si="259"/>
        <v>52.942130736576956</v>
      </c>
      <c r="L5517" s="3" t="e">
        <f t="shared" si="260"/>
        <v>#N/A</v>
      </c>
    </row>
    <row r="5518" spans="1:12" x14ac:dyDescent="0.25">
      <c r="A5518" s="43" t="s">
        <v>47</v>
      </c>
      <c r="B5518" s="43" t="s">
        <v>395</v>
      </c>
      <c r="C5518" s="43" t="s">
        <v>793</v>
      </c>
      <c r="D5518" s="43" t="s">
        <v>55</v>
      </c>
      <c r="E5518" s="43" t="s">
        <v>2578</v>
      </c>
      <c r="F5518" s="43" t="s">
        <v>4224</v>
      </c>
      <c r="G5518" s="43" t="s">
        <v>4654</v>
      </c>
      <c r="H5518" s="76">
        <v>200</v>
      </c>
      <c r="I5518" s="229">
        <v>0.15970000000000001</v>
      </c>
      <c r="J5518" s="73">
        <f t="shared" si="258"/>
        <v>3.1753280414436825E-3</v>
      </c>
      <c r="K5518" s="73">
        <f t="shared" si="259"/>
        <v>32.575065608288739</v>
      </c>
      <c r="L5518" s="3" t="e">
        <f t="shared" si="260"/>
        <v>#N/A</v>
      </c>
    </row>
    <row r="5519" spans="1:12" x14ac:dyDescent="0.25">
      <c r="A5519" s="43" t="s">
        <v>47</v>
      </c>
      <c r="B5519" s="43" t="s">
        <v>395</v>
      </c>
      <c r="C5519" s="43" t="s">
        <v>793</v>
      </c>
      <c r="D5519" s="43" t="s">
        <v>55</v>
      </c>
      <c r="E5519" s="43" t="s">
        <v>2578</v>
      </c>
      <c r="F5519" s="43" t="s">
        <v>4224</v>
      </c>
      <c r="G5519" s="43" t="s">
        <v>4654</v>
      </c>
      <c r="H5519" s="76">
        <v>500</v>
      </c>
      <c r="I5519" s="229">
        <v>0.13119999999999998</v>
      </c>
      <c r="J5519" s="73">
        <f t="shared" si="258"/>
        <v>2.6086602319186666E-3</v>
      </c>
      <c r="K5519" s="73">
        <f t="shared" si="259"/>
        <v>66.904330115959326</v>
      </c>
      <c r="L5519" s="3" t="e">
        <f t="shared" si="260"/>
        <v>#N/A</v>
      </c>
    </row>
    <row r="5520" spans="1:12" x14ac:dyDescent="0.25">
      <c r="A5520" s="43" t="s">
        <v>47</v>
      </c>
      <c r="B5520" s="43" t="s">
        <v>395</v>
      </c>
      <c r="C5520" s="43" t="s">
        <v>793</v>
      </c>
      <c r="D5520" s="43" t="s">
        <v>55</v>
      </c>
      <c r="E5520" s="43" t="s">
        <v>2578</v>
      </c>
      <c r="F5520" s="43" t="s">
        <v>4224</v>
      </c>
      <c r="G5520" s="43" t="s">
        <v>4654</v>
      </c>
      <c r="H5520" s="76">
        <v>200</v>
      </c>
      <c r="I5520" s="229">
        <v>0.13119999999999998</v>
      </c>
      <c r="J5520" s="73">
        <f t="shared" si="258"/>
        <v>2.6086602319186666E-3</v>
      </c>
      <c r="K5520" s="73">
        <f t="shared" si="259"/>
        <v>26.761732046383731</v>
      </c>
      <c r="L5520" s="3" t="e">
        <f t="shared" si="260"/>
        <v>#N/A</v>
      </c>
    </row>
    <row r="5521" spans="1:12" x14ac:dyDescent="0.25">
      <c r="A5521" s="43" t="s">
        <v>47</v>
      </c>
      <c r="B5521" s="43" t="s">
        <v>395</v>
      </c>
      <c r="C5521" s="43" t="s">
        <v>793</v>
      </c>
      <c r="D5521" s="43" t="s">
        <v>55</v>
      </c>
      <c r="E5521" s="43" t="s">
        <v>2578</v>
      </c>
      <c r="F5521" s="43" t="s">
        <v>4224</v>
      </c>
      <c r="G5521" s="43" t="s">
        <v>4654</v>
      </c>
      <c r="H5521" s="76">
        <v>550</v>
      </c>
      <c r="I5521" s="229">
        <v>0.154</v>
      </c>
      <c r="J5521" s="73">
        <f t="shared" si="258"/>
        <v>3.0619944795386793E-3</v>
      </c>
      <c r="K5521" s="73">
        <f t="shared" si="259"/>
        <v>86.384096963746273</v>
      </c>
      <c r="L5521" s="3" t="e">
        <f t="shared" si="260"/>
        <v>#N/A</v>
      </c>
    </row>
    <row r="5522" spans="1:12" x14ac:dyDescent="0.25">
      <c r="A5522" s="43" t="s">
        <v>47</v>
      </c>
      <c r="B5522" s="43" t="s">
        <v>395</v>
      </c>
      <c r="C5522" s="43" t="s">
        <v>793</v>
      </c>
      <c r="D5522" s="43" t="s">
        <v>55</v>
      </c>
      <c r="E5522" s="43" t="s">
        <v>2578</v>
      </c>
      <c r="F5522" s="43" t="s">
        <v>4224</v>
      </c>
      <c r="G5522" s="43" t="s">
        <v>4654</v>
      </c>
      <c r="H5522" s="76">
        <v>3000</v>
      </c>
      <c r="I5522" s="229">
        <v>0.13120000000000001</v>
      </c>
      <c r="J5522" s="73">
        <f t="shared" si="258"/>
        <v>2.6086602319186671E-3</v>
      </c>
      <c r="K5522" s="73">
        <f t="shared" si="259"/>
        <v>401.42598069575604</v>
      </c>
      <c r="L5522" s="3" t="e">
        <f t="shared" si="260"/>
        <v>#N/A</v>
      </c>
    </row>
    <row r="5523" spans="1:12" x14ac:dyDescent="0.25">
      <c r="A5523" s="43" t="s">
        <v>47</v>
      </c>
      <c r="B5523" s="43" t="s">
        <v>395</v>
      </c>
      <c r="C5523" s="43" t="s">
        <v>793</v>
      </c>
      <c r="D5523" s="43" t="s">
        <v>55</v>
      </c>
      <c r="E5523" s="43" t="s">
        <v>2578</v>
      </c>
      <c r="F5523" s="43" t="s">
        <v>4224</v>
      </c>
      <c r="G5523" s="43" t="s">
        <v>4654</v>
      </c>
      <c r="H5523" s="76">
        <v>250</v>
      </c>
      <c r="I5523" s="229">
        <v>0.154</v>
      </c>
      <c r="J5523" s="73">
        <f t="shared" si="258"/>
        <v>3.0619944795386793E-3</v>
      </c>
      <c r="K5523" s="73">
        <f t="shared" si="259"/>
        <v>39.265498619884667</v>
      </c>
      <c r="L5523" s="3" t="e">
        <f t="shared" si="260"/>
        <v>#N/A</v>
      </c>
    </row>
    <row r="5524" spans="1:12" x14ac:dyDescent="0.25">
      <c r="A5524" s="43" t="s">
        <v>47</v>
      </c>
      <c r="B5524" s="43" t="s">
        <v>395</v>
      </c>
      <c r="C5524" s="43" t="s">
        <v>769</v>
      </c>
      <c r="D5524" s="43" t="s">
        <v>371</v>
      </c>
      <c r="E5524" s="43" t="s">
        <v>2579</v>
      </c>
      <c r="F5524" s="43" t="s">
        <v>4245</v>
      </c>
      <c r="G5524" s="43" t="s">
        <v>4654</v>
      </c>
      <c r="H5524" s="76">
        <v>1540</v>
      </c>
      <c r="I5524" s="229"/>
      <c r="J5524" s="73">
        <f t="shared" si="258"/>
        <v>0</v>
      </c>
      <c r="K5524" s="73">
        <f t="shared" si="259"/>
        <v>0</v>
      </c>
      <c r="L5524" s="3" t="e">
        <f t="shared" si="260"/>
        <v>#N/A</v>
      </c>
    </row>
    <row r="5525" spans="1:12" x14ac:dyDescent="0.25">
      <c r="A5525" s="43" t="s">
        <v>47</v>
      </c>
      <c r="B5525" s="43" t="s">
        <v>395</v>
      </c>
      <c r="C5525" s="43" t="s">
        <v>769</v>
      </c>
      <c r="D5525" s="43" t="s">
        <v>371</v>
      </c>
      <c r="E5525" s="43" t="s">
        <v>2579</v>
      </c>
      <c r="F5525" s="43" t="s">
        <v>4245</v>
      </c>
      <c r="G5525" s="43" t="s">
        <v>4654</v>
      </c>
      <c r="H5525" s="76">
        <v>109</v>
      </c>
      <c r="I5525" s="229"/>
      <c r="J5525" s="73">
        <f t="shared" si="258"/>
        <v>0</v>
      </c>
      <c r="K5525" s="73">
        <f t="shared" si="259"/>
        <v>0</v>
      </c>
      <c r="L5525" s="3" t="e">
        <f t="shared" si="260"/>
        <v>#N/A</v>
      </c>
    </row>
    <row r="5526" spans="1:12" x14ac:dyDescent="0.25">
      <c r="A5526" s="43" t="s">
        <v>47</v>
      </c>
      <c r="B5526" s="43" t="s">
        <v>395</v>
      </c>
      <c r="C5526" s="43" t="s">
        <v>769</v>
      </c>
      <c r="D5526" s="43" t="s">
        <v>371</v>
      </c>
      <c r="E5526" s="43" t="s">
        <v>2579</v>
      </c>
      <c r="F5526" s="43" t="s">
        <v>4245</v>
      </c>
      <c r="G5526" s="43" t="s">
        <v>4654</v>
      </c>
      <c r="H5526" s="76">
        <v>453</v>
      </c>
      <c r="I5526" s="229"/>
      <c r="J5526" s="73">
        <f t="shared" si="258"/>
        <v>0</v>
      </c>
      <c r="K5526" s="73">
        <f t="shared" si="259"/>
        <v>0</v>
      </c>
      <c r="L5526" s="3" t="e">
        <f t="shared" si="260"/>
        <v>#N/A</v>
      </c>
    </row>
    <row r="5527" spans="1:12" x14ac:dyDescent="0.25">
      <c r="A5527" s="43" t="s">
        <v>47</v>
      </c>
      <c r="B5527" s="43" t="s">
        <v>395</v>
      </c>
      <c r="C5527" s="43" t="s">
        <v>769</v>
      </c>
      <c r="D5527" s="43" t="s">
        <v>371</v>
      </c>
      <c r="E5527" s="43" t="s">
        <v>2579</v>
      </c>
      <c r="F5527" s="43" t="s">
        <v>4245</v>
      </c>
      <c r="G5527" s="43" t="s">
        <v>4654</v>
      </c>
      <c r="H5527" s="76">
        <v>30</v>
      </c>
      <c r="I5527" s="229"/>
      <c r="J5527" s="73">
        <f t="shared" si="258"/>
        <v>0</v>
      </c>
      <c r="K5527" s="73">
        <f t="shared" si="259"/>
        <v>0</v>
      </c>
      <c r="L5527" s="3" t="e">
        <f t="shared" si="260"/>
        <v>#N/A</v>
      </c>
    </row>
    <row r="5528" spans="1:12" x14ac:dyDescent="0.25">
      <c r="A5528" s="43" t="s">
        <v>47</v>
      </c>
      <c r="B5528" s="43" t="s">
        <v>395</v>
      </c>
      <c r="C5528" s="43" t="s">
        <v>769</v>
      </c>
      <c r="D5528" s="43" t="s">
        <v>371</v>
      </c>
      <c r="E5528" s="43" t="s">
        <v>2579</v>
      </c>
      <c r="F5528" s="243" t="s">
        <v>4245</v>
      </c>
      <c r="G5528" s="43" t="s">
        <v>4654</v>
      </c>
      <c r="H5528" s="76">
        <v>10</v>
      </c>
      <c r="I5528" s="229"/>
      <c r="J5528" s="73">
        <f t="shared" si="258"/>
        <v>0</v>
      </c>
      <c r="K5528" s="73">
        <f t="shared" si="259"/>
        <v>0</v>
      </c>
      <c r="L5528" s="3" t="e">
        <f t="shared" si="260"/>
        <v>#N/A</v>
      </c>
    </row>
    <row r="5529" spans="1:12" x14ac:dyDescent="0.25">
      <c r="A5529" s="43" t="s">
        <v>47</v>
      </c>
      <c r="B5529" s="43" t="s">
        <v>310</v>
      </c>
      <c r="C5529" s="43" t="s">
        <v>372</v>
      </c>
      <c r="D5529" s="43" t="s">
        <v>55</v>
      </c>
      <c r="E5529" s="43" t="s">
        <v>397</v>
      </c>
      <c r="F5529" s="245" t="s">
        <v>4246</v>
      </c>
      <c r="G5529" s="43" t="s">
        <v>4654</v>
      </c>
      <c r="H5529" s="76">
        <v>710</v>
      </c>
      <c r="I5529" s="229">
        <v>0.10209859154929576</v>
      </c>
      <c r="J5529" s="73">
        <f t="shared" si="258"/>
        <v>2.0300345694325849E-3</v>
      </c>
      <c r="K5529" s="73">
        <f t="shared" si="259"/>
        <v>73.931324544297127</v>
      </c>
      <c r="L5529" s="3">
        <f t="shared" si="260"/>
        <v>7</v>
      </c>
    </row>
    <row r="5530" spans="1:12" x14ac:dyDescent="0.25">
      <c r="A5530" s="43" t="s">
        <v>47</v>
      </c>
      <c r="B5530" s="43" t="s">
        <v>310</v>
      </c>
      <c r="C5530" s="43" t="s">
        <v>372</v>
      </c>
      <c r="D5530" s="43" t="s">
        <v>55</v>
      </c>
      <c r="E5530" s="43" t="s">
        <v>397</v>
      </c>
      <c r="F5530" s="245" t="s">
        <v>4246</v>
      </c>
      <c r="G5530" s="43" t="s">
        <v>4654</v>
      </c>
      <c r="H5530" s="76">
        <v>710</v>
      </c>
      <c r="I5530" s="229">
        <v>0.10209859154929576</v>
      </c>
      <c r="J5530" s="73">
        <f t="shared" si="258"/>
        <v>2.0300345694325849E-3</v>
      </c>
      <c r="K5530" s="73">
        <f t="shared" si="259"/>
        <v>73.931324544297127</v>
      </c>
      <c r="L5530" s="3">
        <f t="shared" si="260"/>
        <v>7</v>
      </c>
    </row>
    <row r="5531" spans="1:12" x14ac:dyDescent="0.25">
      <c r="A5531" s="43" t="s">
        <v>47</v>
      </c>
      <c r="B5531" s="43" t="s">
        <v>310</v>
      </c>
      <c r="C5531" s="43" t="s">
        <v>372</v>
      </c>
      <c r="D5531" s="43" t="s">
        <v>55</v>
      </c>
      <c r="E5531" s="43" t="s">
        <v>397</v>
      </c>
      <c r="F5531" s="245" t="s">
        <v>4246</v>
      </c>
      <c r="G5531" s="43" t="s">
        <v>4654</v>
      </c>
      <c r="H5531" s="76">
        <v>710</v>
      </c>
      <c r="I5531" s="229">
        <v>0.10209859154929576</v>
      </c>
      <c r="J5531" s="73">
        <f t="shared" si="258"/>
        <v>2.0300345694325849E-3</v>
      </c>
      <c r="K5531" s="73">
        <f t="shared" si="259"/>
        <v>73.931324544297127</v>
      </c>
      <c r="L5531" s="3">
        <f t="shared" si="260"/>
        <v>7</v>
      </c>
    </row>
    <row r="5532" spans="1:12" x14ac:dyDescent="0.25">
      <c r="A5532" s="43" t="s">
        <v>47</v>
      </c>
      <c r="B5532" s="43" t="s">
        <v>310</v>
      </c>
      <c r="C5532" s="43" t="s">
        <v>372</v>
      </c>
      <c r="D5532" s="43" t="s">
        <v>55</v>
      </c>
      <c r="E5532" s="43" t="s">
        <v>398</v>
      </c>
      <c r="F5532" s="245" t="s">
        <v>4247</v>
      </c>
      <c r="G5532" s="43" t="s">
        <v>4654</v>
      </c>
      <c r="H5532" s="76">
        <v>352</v>
      </c>
      <c r="I5532" s="229">
        <v>5.9488636363636369E-2</v>
      </c>
      <c r="J5532" s="73">
        <f t="shared" si="258"/>
        <v>1.182817377537263E-3</v>
      </c>
      <c r="K5532" s="73">
        <f t="shared" si="259"/>
        <v>21.356351716893119</v>
      </c>
      <c r="L5532" s="3">
        <f t="shared" si="260"/>
        <v>7</v>
      </c>
    </row>
    <row r="5533" spans="1:12" x14ac:dyDescent="0.25">
      <c r="A5533" s="43" t="s">
        <v>47</v>
      </c>
      <c r="B5533" s="43" t="s">
        <v>310</v>
      </c>
      <c r="C5533" s="43" t="s">
        <v>372</v>
      </c>
      <c r="D5533" s="43" t="s">
        <v>55</v>
      </c>
      <c r="E5533" s="43" t="s">
        <v>398</v>
      </c>
      <c r="F5533" s="245" t="s">
        <v>4247</v>
      </c>
      <c r="G5533" s="43" t="s">
        <v>4654</v>
      </c>
      <c r="H5533" s="76">
        <v>352</v>
      </c>
      <c r="I5533" s="229">
        <v>5.9488636363636369E-2</v>
      </c>
      <c r="J5533" s="73">
        <f t="shared" si="258"/>
        <v>1.182817377537263E-3</v>
      </c>
      <c r="K5533" s="73">
        <f t="shared" si="259"/>
        <v>21.356351716893119</v>
      </c>
      <c r="L5533" s="3">
        <f t="shared" si="260"/>
        <v>7</v>
      </c>
    </row>
    <row r="5534" spans="1:12" x14ac:dyDescent="0.25">
      <c r="A5534" s="43" t="s">
        <v>47</v>
      </c>
      <c r="B5534" s="43" t="s">
        <v>310</v>
      </c>
      <c r="C5534" s="43" t="s">
        <v>372</v>
      </c>
      <c r="D5534" s="43" t="s">
        <v>55</v>
      </c>
      <c r="E5534" s="43" t="s">
        <v>398</v>
      </c>
      <c r="F5534" s="245" t="s">
        <v>4247</v>
      </c>
      <c r="G5534" s="43" t="s">
        <v>4654</v>
      </c>
      <c r="H5534" s="76">
        <v>349</v>
      </c>
      <c r="I5534" s="229">
        <v>5.951289398280802E-2</v>
      </c>
      <c r="J5534" s="73">
        <f t="shared" si="258"/>
        <v>1.1832996937449925E-3</v>
      </c>
      <c r="K5534" s="73">
        <f t="shared" si="259"/>
        <v>21.182971593116999</v>
      </c>
      <c r="L5534" s="3">
        <f t="shared" si="260"/>
        <v>7</v>
      </c>
    </row>
    <row r="5535" spans="1:12" x14ac:dyDescent="0.25">
      <c r="A5535" s="43" t="s">
        <v>47</v>
      </c>
      <c r="B5535" s="43" t="s">
        <v>310</v>
      </c>
      <c r="C5535" s="43" t="s">
        <v>372</v>
      </c>
      <c r="D5535" s="43" t="s">
        <v>55</v>
      </c>
      <c r="E5535" s="43" t="s">
        <v>398</v>
      </c>
      <c r="F5535" s="245" t="s">
        <v>4247</v>
      </c>
      <c r="G5535" s="43" t="s">
        <v>4654</v>
      </c>
      <c r="H5535" s="76">
        <v>349</v>
      </c>
      <c r="I5535" s="229">
        <v>5.951289398280802E-2</v>
      </c>
      <c r="J5535" s="73">
        <f t="shared" si="258"/>
        <v>1.1832996937449925E-3</v>
      </c>
      <c r="K5535" s="73">
        <f t="shared" si="259"/>
        <v>21.182971593116999</v>
      </c>
      <c r="L5535" s="3">
        <f t="shared" si="260"/>
        <v>7</v>
      </c>
    </row>
    <row r="5536" spans="1:12" x14ac:dyDescent="0.25">
      <c r="A5536" s="43" t="s">
        <v>47</v>
      </c>
      <c r="B5536" s="43" t="s">
        <v>310</v>
      </c>
      <c r="C5536" s="43" t="s">
        <v>372</v>
      </c>
      <c r="D5536" s="43" t="s">
        <v>55</v>
      </c>
      <c r="E5536" s="43" t="s">
        <v>398</v>
      </c>
      <c r="F5536" s="245" t="s">
        <v>4247</v>
      </c>
      <c r="G5536" s="43" t="s">
        <v>4654</v>
      </c>
      <c r="H5536" s="76">
        <v>352</v>
      </c>
      <c r="I5536" s="229">
        <v>5.9488636363636369E-2</v>
      </c>
      <c r="J5536" s="73">
        <f t="shared" si="258"/>
        <v>1.182817377537263E-3</v>
      </c>
      <c r="K5536" s="73">
        <f t="shared" si="259"/>
        <v>21.356351716893119</v>
      </c>
      <c r="L5536" s="3">
        <f t="shared" si="260"/>
        <v>7</v>
      </c>
    </row>
    <row r="5537" spans="1:12" x14ac:dyDescent="0.25">
      <c r="A5537" s="43" t="s">
        <v>47</v>
      </c>
      <c r="B5537" s="43" t="s">
        <v>310</v>
      </c>
      <c r="C5537" s="43" t="s">
        <v>372</v>
      </c>
      <c r="D5537" s="43" t="s">
        <v>55</v>
      </c>
      <c r="E5537" s="43" t="s">
        <v>398</v>
      </c>
      <c r="F5537" s="245" t="s">
        <v>4247</v>
      </c>
      <c r="G5537" s="43" t="s">
        <v>4654</v>
      </c>
      <c r="H5537" s="76">
        <v>349</v>
      </c>
      <c r="I5537" s="229">
        <v>5.951289398280802E-2</v>
      </c>
      <c r="J5537" s="73">
        <f t="shared" si="258"/>
        <v>1.1832996937449925E-3</v>
      </c>
      <c r="K5537" s="73">
        <f t="shared" si="259"/>
        <v>21.182971593116999</v>
      </c>
      <c r="L5537" s="3">
        <f t="shared" si="260"/>
        <v>7</v>
      </c>
    </row>
    <row r="5538" spans="1:12" x14ac:dyDescent="0.25">
      <c r="A5538" s="43" t="s">
        <v>47</v>
      </c>
      <c r="B5538" s="43" t="s">
        <v>310</v>
      </c>
      <c r="C5538" s="43" t="s">
        <v>731</v>
      </c>
      <c r="D5538" s="43" t="s">
        <v>55</v>
      </c>
      <c r="E5538" s="43" t="s">
        <v>2580</v>
      </c>
      <c r="F5538" s="244" t="s">
        <v>4248</v>
      </c>
      <c r="G5538" s="43" t="s">
        <v>4654</v>
      </c>
      <c r="H5538" s="76">
        <v>262</v>
      </c>
      <c r="I5538" s="229">
        <v>0.37251908396946565</v>
      </c>
      <c r="J5538" s="73">
        <f t="shared" si="258"/>
        <v>7.4068271340085035E-3</v>
      </c>
      <c r="K5538" s="73">
        <f t="shared" si="259"/>
        <v>99.540588709110239</v>
      </c>
      <c r="L5538" s="3" t="e">
        <f t="shared" si="260"/>
        <v>#N/A</v>
      </c>
    </row>
    <row r="5539" spans="1:12" x14ac:dyDescent="0.25">
      <c r="A5539" s="43" t="s">
        <v>47</v>
      </c>
      <c r="B5539" s="43" t="s">
        <v>310</v>
      </c>
      <c r="C5539" s="43" t="s">
        <v>731</v>
      </c>
      <c r="D5539" s="43" t="s">
        <v>55</v>
      </c>
      <c r="E5539" s="43" t="s">
        <v>2581</v>
      </c>
      <c r="F5539" s="43" t="s">
        <v>4249</v>
      </c>
      <c r="G5539" s="43" t="s">
        <v>4654</v>
      </c>
      <c r="H5539" s="76">
        <v>1190</v>
      </c>
      <c r="I5539" s="229">
        <v>0.37250420168067222</v>
      </c>
      <c r="J5539" s="73">
        <f t="shared" si="258"/>
        <v>7.4065312282544232E-3</v>
      </c>
      <c r="K5539" s="73">
        <f t="shared" si="259"/>
        <v>452.09377216162267</v>
      </c>
      <c r="L5539" s="3" t="e">
        <f t="shared" si="260"/>
        <v>#N/A</v>
      </c>
    </row>
    <row r="5540" spans="1:12" x14ac:dyDescent="0.25">
      <c r="A5540" s="43" t="s">
        <v>47</v>
      </c>
      <c r="B5540" s="43" t="s">
        <v>310</v>
      </c>
      <c r="C5540" s="43" t="s">
        <v>797</v>
      </c>
      <c r="D5540" s="43" t="s">
        <v>374</v>
      </c>
      <c r="E5540" s="43" t="s">
        <v>2582</v>
      </c>
      <c r="F5540" s="43" t="s">
        <v>4250</v>
      </c>
      <c r="G5540" s="43" t="s">
        <v>4654</v>
      </c>
      <c r="H5540" s="76">
        <v>26</v>
      </c>
      <c r="I5540" s="229"/>
      <c r="J5540" s="73">
        <f t="shared" si="258"/>
        <v>0</v>
      </c>
      <c r="K5540" s="73">
        <f t="shared" si="259"/>
        <v>0</v>
      </c>
      <c r="L5540" s="3" t="e">
        <f t="shared" si="260"/>
        <v>#N/A</v>
      </c>
    </row>
    <row r="5541" spans="1:12" x14ac:dyDescent="0.25">
      <c r="A5541" s="43" t="s">
        <v>47</v>
      </c>
      <c r="B5541" s="43" t="s">
        <v>310</v>
      </c>
      <c r="C5541" s="43" t="s">
        <v>797</v>
      </c>
      <c r="D5541" s="43" t="s">
        <v>374</v>
      </c>
      <c r="E5541" s="43" t="s">
        <v>2582</v>
      </c>
      <c r="F5541" s="43" t="s">
        <v>4250</v>
      </c>
      <c r="G5541" s="43" t="s">
        <v>4654</v>
      </c>
      <c r="H5541" s="76">
        <v>17</v>
      </c>
      <c r="I5541" s="229"/>
      <c r="J5541" s="73">
        <f t="shared" si="258"/>
        <v>0</v>
      </c>
      <c r="K5541" s="73">
        <f t="shared" si="259"/>
        <v>0</v>
      </c>
      <c r="L5541" s="3" t="e">
        <f t="shared" si="260"/>
        <v>#N/A</v>
      </c>
    </row>
    <row r="5542" spans="1:12" x14ac:dyDescent="0.25">
      <c r="A5542" s="43" t="s">
        <v>47</v>
      </c>
      <c r="B5542" s="43" t="s">
        <v>310</v>
      </c>
      <c r="C5542" s="43" t="s">
        <v>797</v>
      </c>
      <c r="D5542" s="43" t="s">
        <v>374</v>
      </c>
      <c r="E5542" s="43" t="s">
        <v>2582</v>
      </c>
      <c r="F5542" s="43" t="s">
        <v>4250</v>
      </c>
      <c r="G5542" s="43" t="s">
        <v>4654</v>
      </c>
      <c r="H5542" s="76">
        <v>15</v>
      </c>
      <c r="I5542" s="229"/>
      <c r="J5542" s="73">
        <f t="shared" si="258"/>
        <v>0</v>
      </c>
      <c r="K5542" s="73">
        <f t="shared" si="259"/>
        <v>0</v>
      </c>
      <c r="L5542" s="3" t="e">
        <f t="shared" si="260"/>
        <v>#N/A</v>
      </c>
    </row>
    <row r="5543" spans="1:12" x14ac:dyDescent="0.25">
      <c r="A5543" s="43" t="s">
        <v>47</v>
      </c>
      <c r="B5543" s="43" t="s">
        <v>310</v>
      </c>
      <c r="C5543" s="43" t="s">
        <v>797</v>
      </c>
      <c r="D5543" s="43" t="s">
        <v>374</v>
      </c>
      <c r="E5543" s="43" t="s">
        <v>2582</v>
      </c>
      <c r="F5543" s="43" t="s">
        <v>4250</v>
      </c>
      <c r="G5543" s="43" t="s">
        <v>4654</v>
      </c>
      <c r="H5543" s="76">
        <v>7</v>
      </c>
      <c r="I5543" s="229"/>
      <c r="J5543" s="73">
        <f t="shared" si="258"/>
        <v>0</v>
      </c>
      <c r="K5543" s="73">
        <f t="shared" si="259"/>
        <v>0</v>
      </c>
      <c r="L5543" s="3" t="e">
        <f t="shared" si="260"/>
        <v>#N/A</v>
      </c>
    </row>
    <row r="5544" spans="1:12" x14ac:dyDescent="0.25">
      <c r="A5544" s="43" t="s">
        <v>47</v>
      </c>
      <c r="B5544" s="43" t="s">
        <v>310</v>
      </c>
      <c r="C5544" s="43" t="s">
        <v>797</v>
      </c>
      <c r="D5544" s="43" t="s">
        <v>374</v>
      </c>
      <c r="E5544" s="43" t="s">
        <v>2582</v>
      </c>
      <c r="F5544" s="43" t="s">
        <v>4250</v>
      </c>
      <c r="G5544" s="43" t="s">
        <v>4654</v>
      </c>
      <c r="H5544" s="76">
        <v>31</v>
      </c>
      <c r="I5544" s="229"/>
      <c r="J5544" s="73">
        <f t="shared" si="258"/>
        <v>0</v>
      </c>
      <c r="K5544" s="73">
        <f t="shared" si="259"/>
        <v>0</v>
      </c>
      <c r="L5544" s="3" t="e">
        <f t="shared" si="260"/>
        <v>#N/A</v>
      </c>
    </row>
    <row r="5545" spans="1:12" x14ac:dyDescent="0.25">
      <c r="A5545" s="43" t="s">
        <v>47</v>
      </c>
      <c r="B5545" s="43" t="s">
        <v>310</v>
      </c>
      <c r="C5545" s="43" t="s">
        <v>797</v>
      </c>
      <c r="D5545" s="43" t="s">
        <v>374</v>
      </c>
      <c r="E5545" s="43" t="s">
        <v>2582</v>
      </c>
      <c r="F5545" s="43" t="s">
        <v>4250</v>
      </c>
      <c r="G5545" s="43" t="s">
        <v>4654</v>
      </c>
      <c r="H5545" s="76">
        <v>16</v>
      </c>
      <c r="I5545" s="229"/>
      <c r="J5545" s="73">
        <f t="shared" si="258"/>
        <v>0</v>
      </c>
      <c r="K5545" s="73">
        <f t="shared" si="259"/>
        <v>0</v>
      </c>
      <c r="L5545" s="3" t="e">
        <f t="shared" si="260"/>
        <v>#N/A</v>
      </c>
    </row>
    <row r="5546" spans="1:12" x14ac:dyDescent="0.25">
      <c r="A5546" s="43" t="s">
        <v>47</v>
      </c>
      <c r="B5546" s="43" t="s">
        <v>310</v>
      </c>
      <c r="C5546" s="43" t="s">
        <v>797</v>
      </c>
      <c r="D5546" s="43" t="s">
        <v>374</v>
      </c>
      <c r="E5546" s="43" t="s">
        <v>2582</v>
      </c>
      <c r="F5546" s="43" t="s">
        <v>4250</v>
      </c>
      <c r="G5546" s="43" t="s">
        <v>4654</v>
      </c>
      <c r="H5546" s="76">
        <v>21</v>
      </c>
      <c r="I5546" s="229"/>
      <c r="J5546" s="73">
        <f t="shared" si="258"/>
        <v>0</v>
      </c>
      <c r="K5546" s="73">
        <f t="shared" si="259"/>
        <v>0</v>
      </c>
      <c r="L5546" s="3" t="e">
        <f t="shared" si="260"/>
        <v>#N/A</v>
      </c>
    </row>
    <row r="5547" spans="1:12" x14ac:dyDescent="0.25">
      <c r="A5547" s="43" t="s">
        <v>47</v>
      </c>
      <c r="B5547" s="43" t="s">
        <v>310</v>
      </c>
      <c r="C5547" s="43" t="s">
        <v>797</v>
      </c>
      <c r="D5547" s="43" t="s">
        <v>374</v>
      </c>
      <c r="E5547" s="43" t="s">
        <v>2582</v>
      </c>
      <c r="F5547" s="43" t="s">
        <v>4250</v>
      </c>
      <c r="G5547" s="43" t="s">
        <v>4654</v>
      </c>
      <c r="H5547" s="76">
        <v>23</v>
      </c>
      <c r="I5547" s="229"/>
      <c r="J5547" s="73">
        <f t="shared" si="258"/>
        <v>0</v>
      </c>
      <c r="K5547" s="73">
        <f t="shared" si="259"/>
        <v>0</v>
      </c>
      <c r="L5547" s="3" t="e">
        <f t="shared" si="260"/>
        <v>#N/A</v>
      </c>
    </row>
    <row r="5548" spans="1:12" x14ac:dyDescent="0.25">
      <c r="A5548" s="43" t="s">
        <v>47</v>
      </c>
      <c r="B5548" s="43" t="s">
        <v>310</v>
      </c>
      <c r="C5548" s="43" t="s">
        <v>797</v>
      </c>
      <c r="D5548" s="43" t="s">
        <v>374</v>
      </c>
      <c r="E5548" s="43" t="s">
        <v>2582</v>
      </c>
      <c r="F5548" s="43" t="s">
        <v>4250</v>
      </c>
      <c r="G5548" s="43" t="s">
        <v>4654</v>
      </c>
      <c r="H5548" s="76">
        <v>31</v>
      </c>
      <c r="I5548" s="229"/>
      <c r="J5548" s="73">
        <f t="shared" si="258"/>
        <v>0</v>
      </c>
      <c r="K5548" s="73">
        <f t="shared" si="259"/>
        <v>0</v>
      </c>
      <c r="L5548" s="3" t="e">
        <f t="shared" si="260"/>
        <v>#N/A</v>
      </c>
    </row>
    <row r="5549" spans="1:12" x14ac:dyDescent="0.25">
      <c r="A5549" s="43" t="s">
        <v>47</v>
      </c>
      <c r="B5549" s="43" t="s">
        <v>310</v>
      </c>
      <c r="C5549" s="43" t="s">
        <v>797</v>
      </c>
      <c r="D5549" s="43" t="s">
        <v>374</v>
      </c>
      <c r="E5549" s="43" t="s">
        <v>2582</v>
      </c>
      <c r="F5549" s="43" t="s">
        <v>4250</v>
      </c>
      <c r="G5549" s="43" t="s">
        <v>4654</v>
      </c>
      <c r="H5549" s="76">
        <v>38</v>
      </c>
      <c r="I5549" s="229"/>
      <c r="J5549" s="73">
        <f t="shared" si="258"/>
        <v>0</v>
      </c>
      <c r="K5549" s="73">
        <f t="shared" si="259"/>
        <v>0</v>
      </c>
      <c r="L5549" s="3" t="e">
        <f t="shared" si="260"/>
        <v>#N/A</v>
      </c>
    </row>
    <row r="5550" spans="1:12" x14ac:dyDescent="0.25">
      <c r="A5550" s="43" t="s">
        <v>47</v>
      </c>
      <c r="B5550" s="43" t="s">
        <v>310</v>
      </c>
      <c r="C5550" s="43" t="s">
        <v>797</v>
      </c>
      <c r="D5550" s="43" t="s">
        <v>374</v>
      </c>
      <c r="E5550" s="43" t="s">
        <v>2582</v>
      </c>
      <c r="F5550" s="43" t="s">
        <v>4250</v>
      </c>
      <c r="G5550" s="43" t="s">
        <v>4654</v>
      </c>
      <c r="H5550" s="76">
        <v>45</v>
      </c>
      <c r="I5550" s="229"/>
      <c r="J5550" s="73">
        <f t="shared" si="258"/>
        <v>0</v>
      </c>
      <c r="K5550" s="73">
        <f t="shared" si="259"/>
        <v>0</v>
      </c>
      <c r="L5550" s="3" t="e">
        <f t="shared" si="260"/>
        <v>#N/A</v>
      </c>
    </row>
    <row r="5551" spans="1:12" x14ac:dyDescent="0.25">
      <c r="A5551" s="43" t="s">
        <v>47</v>
      </c>
      <c r="B5551" s="43" t="s">
        <v>310</v>
      </c>
      <c r="C5551" s="43" t="s">
        <v>797</v>
      </c>
      <c r="D5551" s="43" t="s">
        <v>374</v>
      </c>
      <c r="E5551" s="43" t="s">
        <v>2582</v>
      </c>
      <c r="F5551" s="43" t="s">
        <v>4250</v>
      </c>
      <c r="G5551" s="43" t="s">
        <v>4654</v>
      </c>
      <c r="H5551" s="76">
        <v>15</v>
      </c>
      <c r="I5551" s="229"/>
      <c r="J5551" s="73">
        <f t="shared" si="258"/>
        <v>0</v>
      </c>
      <c r="K5551" s="73">
        <f t="shared" si="259"/>
        <v>0</v>
      </c>
      <c r="L5551" s="3" t="e">
        <f t="shared" si="260"/>
        <v>#N/A</v>
      </c>
    </row>
    <row r="5552" spans="1:12" x14ac:dyDescent="0.25">
      <c r="A5552" s="43" t="s">
        <v>47</v>
      </c>
      <c r="B5552" s="43" t="s">
        <v>310</v>
      </c>
      <c r="C5552" s="43" t="s">
        <v>797</v>
      </c>
      <c r="D5552" s="43" t="s">
        <v>374</v>
      </c>
      <c r="E5552" s="43" t="s">
        <v>2582</v>
      </c>
      <c r="F5552" s="43" t="s">
        <v>4250</v>
      </c>
      <c r="G5552" s="43" t="s">
        <v>4654</v>
      </c>
      <c r="H5552" s="76">
        <v>10</v>
      </c>
      <c r="I5552" s="229"/>
      <c r="J5552" s="73">
        <f t="shared" si="258"/>
        <v>0</v>
      </c>
      <c r="K5552" s="73">
        <f t="shared" si="259"/>
        <v>0</v>
      </c>
      <c r="L5552" s="3" t="e">
        <f t="shared" si="260"/>
        <v>#N/A</v>
      </c>
    </row>
    <row r="5553" spans="1:12" x14ac:dyDescent="0.25">
      <c r="A5553" s="43" t="s">
        <v>47</v>
      </c>
      <c r="B5553" s="43" t="s">
        <v>310</v>
      </c>
      <c r="C5553" s="43" t="s">
        <v>797</v>
      </c>
      <c r="D5553" s="43" t="s">
        <v>374</v>
      </c>
      <c r="E5553" s="43" t="s">
        <v>2582</v>
      </c>
      <c r="F5553" s="43" t="s">
        <v>4250</v>
      </c>
      <c r="G5553" s="43" t="s">
        <v>4654</v>
      </c>
      <c r="H5553" s="76">
        <v>13</v>
      </c>
      <c r="I5553" s="229"/>
      <c r="J5553" s="73">
        <f t="shared" si="258"/>
        <v>0</v>
      </c>
      <c r="K5553" s="73">
        <f t="shared" si="259"/>
        <v>0</v>
      </c>
      <c r="L5553" s="3" t="e">
        <f t="shared" si="260"/>
        <v>#N/A</v>
      </c>
    </row>
    <row r="5554" spans="1:12" x14ac:dyDescent="0.25">
      <c r="A5554" s="43" t="s">
        <v>47</v>
      </c>
      <c r="B5554" s="43" t="s">
        <v>310</v>
      </c>
      <c r="C5554" s="43" t="s">
        <v>797</v>
      </c>
      <c r="D5554" s="43" t="s">
        <v>374</v>
      </c>
      <c r="E5554" s="43" t="s">
        <v>2582</v>
      </c>
      <c r="F5554" s="43" t="s">
        <v>4250</v>
      </c>
      <c r="G5554" s="43" t="s">
        <v>4654</v>
      </c>
      <c r="H5554" s="76">
        <v>8</v>
      </c>
      <c r="I5554" s="229"/>
      <c r="J5554" s="73">
        <f t="shared" si="258"/>
        <v>0</v>
      </c>
      <c r="K5554" s="73">
        <f t="shared" si="259"/>
        <v>0</v>
      </c>
      <c r="L5554" s="3" t="e">
        <f t="shared" si="260"/>
        <v>#N/A</v>
      </c>
    </row>
    <row r="5555" spans="1:12" x14ac:dyDescent="0.25">
      <c r="A5555" s="43" t="s">
        <v>47</v>
      </c>
      <c r="B5555" s="43" t="s">
        <v>310</v>
      </c>
      <c r="C5555" s="43" t="s">
        <v>797</v>
      </c>
      <c r="D5555" s="43" t="s">
        <v>374</v>
      </c>
      <c r="E5555" s="43" t="s">
        <v>2582</v>
      </c>
      <c r="F5555" s="43" t="s">
        <v>4250</v>
      </c>
      <c r="G5555" s="43" t="s">
        <v>4654</v>
      </c>
      <c r="H5555" s="76">
        <v>8</v>
      </c>
      <c r="I5555" s="229"/>
      <c r="J5555" s="73">
        <f t="shared" si="258"/>
        <v>0</v>
      </c>
      <c r="K5555" s="73">
        <f t="shared" si="259"/>
        <v>0</v>
      </c>
      <c r="L5555" s="3" t="e">
        <f t="shared" si="260"/>
        <v>#N/A</v>
      </c>
    </row>
    <row r="5556" spans="1:12" x14ac:dyDescent="0.25">
      <c r="A5556" s="43" t="s">
        <v>47</v>
      </c>
      <c r="B5556" s="43" t="s">
        <v>310</v>
      </c>
      <c r="C5556" s="43" t="s">
        <v>797</v>
      </c>
      <c r="D5556" s="43" t="s">
        <v>374</v>
      </c>
      <c r="E5556" s="43" t="s">
        <v>2582</v>
      </c>
      <c r="F5556" s="43" t="s">
        <v>4250</v>
      </c>
      <c r="G5556" s="43" t="s">
        <v>4654</v>
      </c>
      <c r="H5556" s="76">
        <v>56</v>
      </c>
      <c r="I5556" s="229"/>
      <c r="J5556" s="73">
        <f t="shared" si="258"/>
        <v>0</v>
      </c>
      <c r="K5556" s="73">
        <f t="shared" si="259"/>
        <v>0</v>
      </c>
      <c r="L5556" s="3" t="e">
        <f t="shared" si="260"/>
        <v>#N/A</v>
      </c>
    </row>
    <row r="5557" spans="1:12" x14ac:dyDescent="0.25">
      <c r="A5557" s="43" t="s">
        <v>47</v>
      </c>
      <c r="B5557" s="43" t="s">
        <v>310</v>
      </c>
      <c r="C5557" s="43" t="s">
        <v>797</v>
      </c>
      <c r="D5557" s="43" t="s">
        <v>374</v>
      </c>
      <c r="E5557" s="43" t="s">
        <v>2582</v>
      </c>
      <c r="F5557" s="43" t="s">
        <v>4250</v>
      </c>
      <c r="G5557" s="43" t="s">
        <v>4654</v>
      </c>
      <c r="H5557" s="76">
        <v>11</v>
      </c>
      <c r="I5557" s="229"/>
      <c r="J5557" s="73">
        <f t="shared" si="258"/>
        <v>0</v>
      </c>
      <c r="K5557" s="73">
        <f t="shared" si="259"/>
        <v>0</v>
      </c>
      <c r="L5557" s="3" t="e">
        <f t="shared" si="260"/>
        <v>#N/A</v>
      </c>
    </row>
    <row r="5558" spans="1:12" x14ac:dyDescent="0.25">
      <c r="A5558" s="43" t="s">
        <v>47</v>
      </c>
      <c r="B5558" s="43" t="s">
        <v>310</v>
      </c>
      <c r="C5558" s="43" t="s">
        <v>797</v>
      </c>
      <c r="D5558" s="43" t="s">
        <v>374</v>
      </c>
      <c r="E5558" s="43" t="s">
        <v>2582</v>
      </c>
      <c r="F5558" s="43" t="s">
        <v>4250</v>
      </c>
      <c r="G5558" s="43" t="s">
        <v>4654</v>
      </c>
      <c r="H5558" s="76">
        <v>11</v>
      </c>
      <c r="I5558" s="229"/>
      <c r="J5558" s="73">
        <f t="shared" si="258"/>
        <v>0</v>
      </c>
      <c r="K5558" s="73">
        <f t="shared" si="259"/>
        <v>0</v>
      </c>
      <c r="L5558" s="3" t="e">
        <f t="shared" si="260"/>
        <v>#N/A</v>
      </c>
    </row>
    <row r="5559" spans="1:12" x14ac:dyDescent="0.25">
      <c r="A5559" s="43" t="s">
        <v>47</v>
      </c>
      <c r="B5559" s="43" t="s">
        <v>310</v>
      </c>
      <c r="C5559" s="43" t="s">
        <v>797</v>
      </c>
      <c r="D5559" s="43" t="s">
        <v>374</v>
      </c>
      <c r="E5559" s="43" t="s">
        <v>2582</v>
      </c>
      <c r="F5559" s="43" t="s">
        <v>4250</v>
      </c>
      <c r="G5559" s="43" t="s">
        <v>4654</v>
      </c>
      <c r="H5559" s="76">
        <v>21</v>
      </c>
      <c r="I5559" s="229"/>
      <c r="J5559" s="73">
        <f t="shared" si="258"/>
        <v>0</v>
      </c>
      <c r="K5559" s="73">
        <f t="shared" si="259"/>
        <v>0</v>
      </c>
      <c r="L5559" s="3" t="e">
        <f t="shared" si="260"/>
        <v>#N/A</v>
      </c>
    </row>
    <row r="5560" spans="1:12" x14ac:dyDescent="0.25">
      <c r="A5560" s="43" t="s">
        <v>47</v>
      </c>
      <c r="B5560" s="43" t="s">
        <v>310</v>
      </c>
      <c r="C5560" s="43" t="s">
        <v>797</v>
      </c>
      <c r="D5560" s="43" t="s">
        <v>374</v>
      </c>
      <c r="E5560" s="43" t="s">
        <v>2582</v>
      </c>
      <c r="F5560" s="43" t="s">
        <v>4250</v>
      </c>
      <c r="G5560" s="43" t="s">
        <v>4654</v>
      </c>
      <c r="H5560" s="76">
        <v>11</v>
      </c>
      <c r="I5560" s="229"/>
      <c r="J5560" s="73">
        <f t="shared" si="258"/>
        <v>0</v>
      </c>
      <c r="K5560" s="73">
        <f t="shared" si="259"/>
        <v>0</v>
      </c>
      <c r="L5560" s="3" t="e">
        <f t="shared" si="260"/>
        <v>#N/A</v>
      </c>
    </row>
    <row r="5561" spans="1:12" x14ac:dyDescent="0.25">
      <c r="A5561" s="43" t="s">
        <v>47</v>
      </c>
      <c r="B5561" s="43" t="s">
        <v>310</v>
      </c>
      <c r="C5561" s="43" t="s">
        <v>797</v>
      </c>
      <c r="D5561" s="43" t="s">
        <v>374</v>
      </c>
      <c r="E5561" s="43" t="s">
        <v>2582</v>
      </c>
      <c r="F5561" s="43" t="s">
        <v>4250</v>
      </c>
      <c r="G5561" s="43" t="s">
        <v>4654</v>
      </c>
      <c r="H5561" s="76">
        <v>16</v>
      </c>
      <c r="I5561" s="229"/>
      <c r="J5561" s="73">
        <f t="shared" si="258"/>
        <v>0</v>
      </c>
      <c r="K5561" s="73">
        <f t="shared" si="259"/>
        <v>0</v>
      </c>
      <c r="L5561" s="3" t="e">
        <f t="shared" si="260"/>
        <v>#N/A</v>
      </c>
    </row>
    <row r="5562" spans="1:12" x14ac:dyDescent="0.25">
      <c r="A5562" s="43" t="s">
        <v>47</v>
      </c>
      <c r="B5562" s="43" t="s">
        <v>310</v>
      </c>
      <c r="C5562" s="43" t="s">
        <v>797</v>
      </c>
      <c r="D5562" s="43" t="s">
        <v>374</v>
      </c>
      <c r="E5562" s="43" t="s">
        <v>2582</v>
      </c>
      <c r="F5562" s="43" t="s">
        <v>4250</v>
      </c>
      <c r="G5562" s="43" t="s">
        <v>4654</v>
      </c>
      <c r="H5562" s="76">
        <v>10</v>
      </c>
      <c r="I5562" s="229"/>
      <c r="J5562" s="73">
        <f t="shared" si="258"/>
        <v>0</v>
      </c>
      <c r="K5562" s="73">
        <f t="shared" si="259"/>
        <v>0</v>
      </c>
      <c r="L5562" s="3" t="e">
        <f t="shared" si="260"/>
        <v>#N/A</v>
      </c>
    </row>
    <row r="5563" spans="1:12" x14ac:dyDescent="0.25">
      <c r="A5563" s="43" t="s">
        <v>47</v>
      </c>
      <c r="B5563" s="43" t="s">
        <v>310</v>
      </c>
      <c r="C5563" s="43" t="s">
        <v>797</v>
      </c>
      <c r="D5563" s="43" t="s">
        <v>374</v>
      </c>
      <c r="E5563" s="43" t="s">
        <v>2582</v>
      </c>
      <c r="F5563" s="43" t="s">
        <v>4250</v>
      </c>
      <c r="G5563" s="43" t="s">
        <v>4654</v>
      </c>
      <c r="H5563" s="76">
        <v>13</v>
      </c>
      <c r="I5563" s="229"/>
      <c r="J5563" s="73">
        <f t="shared" si="258"/>
        <v>0</v>
      </c>
      <c r="K5563" s="73">
        <f t="shared" si="259"/>
        <v>0</v>
      </c>
      <c r="L5563" s="3" t="e">
        <f t="shared" si="260"/>
        <v>#N/A</v>
      </c>
    </row>
    <row r="5564" spans="1:12" x14ac:dyDescent="0.25">
      <c r="A5564" s="43" t="s">
        <v>47</v>
      </c>
      <c r="B5564" s="43" t="s">
        <v>310</v>
      </c>
      <c r="C5564" s="43" t="s">
        <v>797</v>
      </c>
      <c r="D5564" s="43" t="s">
        <v>374</v>
      </c>
      <c r="E5564" s="43" t="s">
        <v>2582</v>
      </c>
      <c r="F5564" s="43" t="s">
        <v>4250</v>
      </c>
      <c r="G5564" s="43" t="s">
        <v>4654</v>
      </c>
      <c r="H5564" s="76">
        <v>32</v>
      </c>
      <c r="I5564" s="229"/>
      <c r="J5564" s="73">
        <f t="shared" si="258"/>
        <v>0</v>
      </c>
      <c r="K5564" s="73">
        <f t="shared" si="259"/>
        <v>0</v>
      </c>
      <c r="L5564" s="3" t="e">
        <f t="shared" si="260"/>
        <v>#N/A</v>
      </c>
    </row>
    <row r="5565" spans="1:12" x14ac:dyDescent="0.25">
      <c r="A5565" s="43" t="s">
        <v>47</v>
      </c>
      <c r="B5565" s="43" t="s">
        <v>310</v>
      </c>
      <c r="C5565" s="43" t="s">
        <v>797</v>
      </c>
      <c r="D5565" s="43" t="s">
        <v>374</v>
      </c>
      <c r="E5565" s="43" t="s">
        <v>2582</v>
      </c>
      <c r="F5565" s="43" t="s">
        <v>4250</v>
      </c>
      <c r="G5565" s="43" t="s">
        <v>4654</v>
      </c>
      <c r="H5565" s="76">
        <v>10</v>
      </c>
      <c r="I5565" s="229"/>
      <c r="J5565" s="73">
        <f t="shared" si="258"/>
        <v>0</v>
      </c>
      <c r="K5565" s="73">
        <f t="shared" si="259"/>
        <v>0</v>
      </c>
      <c r="L5565" s="3" t="e">
        <f t="shared" si="260"/>
        <v>#N/A</v>
      </c>
    </row>
    <row r="5566" spans="1:12" x14ac:dyDescent="0.25">
      <c r="A5566" s="43" t="s">
        <v>47</v>
      </c>
      <c r="B5566" s="43" t="s">
        <v>310</v>
      </c>
      <c r="C5566" s="43" t="s">
        <v>797</v>
      </c>
      <c r="D5566" s="43" t="s">
        <v>374</v>
      </c>
      <c r="E5566" s="43" t="s">
        <v>2582</v>
      </c>
      <c r="F5566" s="43" t="s">
        <v>4250</v>
      </c>
      <c r="G5566" s="43" t="s">
        <v>4654</v>
      </c>
      <c r="H5566" s="76">
        <v>25</v>
      </c>
      <c r="I5566" s="229"/>
      <c r="J5566" s="73">
        <f t="shared" si="258"/>
        <v>0</v>
      </c>
      <c r="K5566" s="73">
        <f t="shared" si="259"/>
        <v>0</v>
      </c>
      <c r="L5566" s="3" t="e">
        <f t="shared" si="260"/>
        <v>#N/A</v>
      </c>
    </row>
    <row r="5567" spans="1:12" x14ac:dyDescent="0.25">
      <c r="A5567" s="43" t="s">
        <v>47</v>
      </c>
      <c r="B5567" s="43" t="s">
        <v>310</v>
      </c>
      <c r="C5567" s="43" t="s">
        <v>799</v>
      </c>
      <c r="D5567" s="43" t="s">
        <v>55</v>
      </c>
      <c r="E5567" s="43" t="s">
        <v>2583</v>
      </c>
      <c r="F5567" s="43" t="s">
        <v>4251</v>
      </c>
      <c r="G5567" s="43" t="s">
        <v>4654</v>
      </c>
      <c r="H5567" s="76">
        <v>2034</v>
      </c>
      <c r="I5567" s="229"/>
      <c r="J5567" s="73">
        <f t="shared" si="258"/>
        <v>0</v>
      </c>
      <c r="K5567" s="73">
        <f t="shared" si="259"/>
        <v>0</v>
      </c>
      <c r="L5567" s="3" t="e">
        <f t="shared" si="260"/>
        <v>#N/A</v>
      </c>
    </row>
    <row r="5568" spans="1:12" x14ac:dyDescent="0.25">
      <c r="A5568" s="43" t="s">
        <v>47</v>
      </c>
      <c r="B5568" s="43" t="s">
        <v>310</v>
      </c>
      <c r="C5568" s="43" t="s">
        <v>750</v>
      </c>
      <c r="D5568" s="43" t="s">
        <v>55</v>
      </c>
      <c r="E5568" s="43" t="s">
        <v>2584</v>
      </c>
      <c r="F5568" s="43" t="s">
        <v>4252</v>
      </c>
      <c r="G5568" s="43" t="s">
        <v>4654</v>
      </c>
      <c r="H5568" s="76">
        <v>1240</v>
      </c>
      <c r="I5568" s="229">
        <v>0.1052016129032258</v>
      </c>
      <c r="J5568" s="73">
        <f t="shared" si="258"/>
        <v>2.0917321944691068E-3</v>
      </c>
      <c r="K5568" s="73">
        <f t="shared" si="259"/>
        <v>133.04374792114169</v>
      </c>
      <c r="L5568" s="3" t="e">
        <f t="shared" si="260"/>
        <v>#N/A</v>
      </c>
    </row>
    <row r="5569" spans="1:12" x14ac:dyDescent="0.25">
      <c r="A5569" s="43" t="s">
        <v>47</v>
      </c>
      <c r="B5569" s="43" t="s">
        <v>310</v>
      </c>
      <c r="C5569" s="43" t="s">
        <v>750</v>
      </c>
      <c r="D5569" s="43" t="s">
        <v>55</v>
      </c>
      <c r="E5569" s="43" t="s">
        <v>2584</v>
      </c>
      <c r="F5569" s="43" t="s">
        <v>4252</v>
      </c>
      <c r="G5569" s="43" t="s">
        <v>4654</v>
      </c>
      <c r="H5569" s="76">
        <v>519</v>
      </c>
      <c r="I5569" s="229">
        <v>0.10520231213872833</v>
      </c>
      <c r="J5569" s="73">
        <f t="shared" si="258"/>
        <v>2.0917460974252669E-3</v>
      </c>
      <c r="K5569" s="73">
        <f t="shared" si="259"/>
        <v>55.685616224563717</v>
      </c>
      <c r="L5569" s="3" t="e">
        <f t="shared" si="260"/>
        <v>#N/A</v>
      </c>
    </row>
    <row r="5570" spans="1:12" x14ac:dyDescent="0.25">
      <c r="A5570" s="43" t="s">
        <v>47</v>
      </c>
      <c r="B5570" s="43" t="s">
        <v>310</v>
      </c>
      <c r="C5570" s="43" t="s">
        <v>750</v>
      </c>
      <c r="D5570" s="43" t="s">
        <v>55</v>
      </c>
      <c r="E5570" s="43" t="s">
        <v>2584</v>
      </c>
      <c r="F5570" s="43" t="s">
        <v>4252</v>
      </c>
      <c r="G5570" s="43" t="s">
        <v>4654</v>
      </c>
      <c r="H5570" s="76">
        <v>220</v>
      </c>
      <c r="I5570" s="229">
        <v>0.10518181818181818</v>
      </c>
      <c r="J5570" s="73">
        <f t="shared" si="258"/>
        <v>2.0913386144192749E-3</v>
      </c>
      <c r="K5570" s="73">
        <f t="shared" si="259"/>
        <v>23.60009449517224</v>
      </c>
      <c r="L5570" s="3" t="e">
        <f t="shared" si="260"/>
        <v>#N/A</v>
      </c>
    </row>
    <row r="5571" spans="1:12" x14ac:dyDescent="0.25">
      <c r="A5571" s="43" t="s">
        <v>47</v>
      </c>
      <c r="B5571" s="43" t="s">
        <v>310</v>
      </c>
      <c r="C5571" s="43" t="s">
        <v>750</v>
      </c>
      <c r="D5571" s="43" t="s">
        <v>55</v>
      </c>
      <c r="E5571" s="43" t="s">
        <v>2584</v>
      </c>
      <c r="F5571" s="43" t="s">
        <v>4252</v>
      </c>
      <c r="G5571" s="43" t="s">
        <v>4654</v>
      </c>
      <c r="H5571" s="76">
        <v>1584</v>
      </c>
      <c r="I5571" s="229">
        <v>0.1052020202020202</v>
      </c>
      <c r="J5571" s="73">
        <f t="shared" si="258"/>
        <v>2.0917402928240418E-3</v>
      </c>
      <c r="K5571" s="73">
        <f t="shared" si="259"/>
        <v>169.95331662383327</v>
      </c>
      <c r="L5571" s="3" t="e">
        <f t="shared" si="260"/>
        <v>#N/A</v>
      </c>
    </row>
    <row r="5572" spans="1:12" x14ac:dyDescent="0.25">
      <c r="A5572" s="43" t="s">
        <v>47</v>
      </c>
      <c r="B5572" s="43" t="s">
        <v>310</v>
      </c>
      <c r="C5572" s="43" t="s">
        <v>750</v>
      </c>
      <c r="D5572" s="43" t="s">
        <v>55</v>
      </c>
      <c r="E5572" s="43" t="s">
        <v>2584</v>
      </c>
      <c r="F5572" s="43" t="s">
        <v>4252</v>
      </c>
      <c r="G5572" s="43" t="s">
        <v>4654</v>
      </c>
      <c r="H5572" s="76">
        <v>178</v>
      </c>
      <c r="I5572" s="229">
        <v>0.10679775280898877</v>
      </c>
      <c r="J5572" s="73">
        <f t="shared" si="258"/>
        <v>2.1234683735601306E-3</v>
      </c>
      <c r="K5572" s="73">
        <f t="shared" si="259"/>
        <v>19.387977370493704</v>
      </c>
      <c r="L5572" s="3" t="e">
        <f t="shared" si="260"/>
        <v>#N/A</v>
      </c>
    </row>
    <row r="5573" spans="1:12" x14ac:dyDescent="0.25">
      <c r="A5573" s="43" t="s">
        <v>47</v>
      </c>
      <c r="B5573" s="43" t="s">
        <v>310</v>
      </c>
      <c r="C5573" s="43" t="s">
        <v>750</v>
      </c>
      <c r="D5573" s="43" t="s">
        <v>55</v>
      </c>
      <c r="E5573" s="43" t="s">
        <v>2584</v>
      </c>
      <c r="F5573" s="43" t="s">
        <v>4252</v>
      </c>
      <c r="G5573" s="43" t="s">
        <v>4654</v>
      </c>
      <c r="H5573" s="76">
        <v>1786</v>
      </c>
      <c r="I5573" s="229">
        <v>0.1081131019036954</v>
      </c>
      <c r="J5573" s="73">
        <f t="shared" si="258"/>
        <v>2.149621566200766E-3</v>
      </c>
      <c r="K5573" s="73">
        <f t="shared" si="259"/>
        <v>196.92922411723455</v>
      </c>
      <c r="L5573" s="3" t="e">
        <f t="shared" si="260"/>
        <v>#N/A</v>
      </c>
    </row>
    <row r="5574" spans="1:12" x14ac:dyDescent="0.25">
      <c r="A5574" s="43" t="s">
        <v>47</v>
      </c>
      <c r="B5574" s="43" t="s">
        <v>310</v>
      </c>
      <c r="C5574" s="43" t="s">
        <v>750</v>
      </c>
      <c r="D5574" s="43" t="s">
        <v>55</v>
      </c>
      <c r="E5574" s="43" t="s">
        <v>2584</v>
      </c>
      <c r="F5574" s="43" t="s">
        <v>4252</v>
      </c>
      <c r="G5574" s="43" t="s">
        <v>4654</v>
      </c>
      <c r="H5574" s="76">
        <v>2020</v>
      </c>
      <c r="I5574" s="229">
        <v>0.10519801980198019</v>
      </c>
      <c r="J5574" s="73">
        <f t="shared" si="258"/>
        <v>2.0916607525458702E-3</v>
      </c>
      <c r="K5574" s="73">
        <f t="shared" si="259"/>
        <v>216.72515472014265</v>
      </c>
      <c r="L5574" s="3" t="e">
        <f t="shared" si="260"/>
        <v>#N/A</v>
      </c>
    </row>
    <row r="5575" spans="1:12" x14ac:dyDescent="0.25">
      <c r="A5575" s="43" t="s">
        <v>47</v>
      </c>
      <c r="B5575" s="43" t="s">
        <v>310</v>
      </c>
      <c r="C5575" s="43" t="s">
        <v>750</v>
      </c>
      <c r="D5575" s="43" t="s">
        <v>55</v>
      </c>
      <c r="E5575" s="43" t="s">
        <v>2584</v>
      </c>
      <c r="F5575" s="43" t="s">
        <v>4252</v>
      </c>
      <c r="G5575" s="43" t="s">
        <v>4654</v>
      </c>
      <c r="H5575" s="76">
        <v>594</v>
      </c>
      <c r="I5575" s="229">
        <v>0.1052020202020202</v>
      </c>
      <c r="J5575" s="73">
        <f t="shared" ref="J5575:J5638" si="261">I5575*$J$5</f>
        <v>2.0917402928240418E-3</v>
      </c>
      <c r="K5575" s="73">
        <f t="shared" ref="K5575:K5638" si="262">(I5575+J5575)*H5575</f>
        <v>63.732493733937474</v>
      </c>
      <c r="L5575" s="3" t="e">
        <f t="shared" ref="L5575:L5638" si="263">MATCH(C5575,$C$7237:$C$7264,0)</f>
        <v>#N/A</v>
      </c>
    </row>
    <row r="5576" spans="1:12" x14ac:dyDescent="0.25">
      <c r="A5576" s="43" t="s">
        <v>47</v>
      </c>
      <c r="B5576" s="43" t="s">
        <v>310</v>
      </c>
      <c r="C5576" s="43" t="s">
        <v>750</v>
      </c>
      <c r="D5576" s="43" t="s">
        <v>55</v>
      </c>
      <c r="E5576" s="43" t="s">
        <v>2584</v>
      </c>
      <c r="F5576" s="43" t="s">
        <v>4252</v>
      </c>
      <c r="G5576" s="43" t="s">
        <v>4654</v>
      </c>
      <c r="H5576" s="76">
        <v>1822</v>
      </c>
      <c r="I5576" s="229">
        <v>0.10574094401756312</v>
      </c>
      <c r="J5576" s="73">
        <f t="shared" si="261"/>
        <v>2.1024557587206935E-3</v>
      </c>
      <c r="K5576" s="73">
        <f t="shared" si="262"/>
        <v>196.49067439238911</v>
      </c>
      <c r="L5576" s="3" t="e">
        <f t="shared" si="263"/>
        <v>#N/A</v>
      </c>
    </row>
    <row r="5577" spans="1:12" x14ac:dyDescent="0.25">
      <c r="A5577" s="43" t="s">
        <v>47</v>
      </c>
      <c r="B5577" s="43" t="s">
        <v>310</v>
      </c>
      <c r="C5577" s="43" t="s">
        <v>750</v>
      </c>
      <c r="D5577" s="43" t="s">
        <v>55</v>
      </c>
      <c r="E5577" s="43" t="s">
        <v>2584</v>
      </c>
      <c r="F5577" s="43" t="s">
        <v>4252</v>
      </c>
      <c r="G5577" s="43" t="s">
        <v>4654</v>
      </c>
      <c r="H5577" s="76">
        <v>1500</v>
      </c>
      <c r="I5577" s="229">
        <v>0.1052</v>
      </c>
      <c r="J5577" s="73">
        <f t="shared" si="261"/>
        <v>2.0917001249835653E-3</v>
      </c>
      <c r="K5577" s="73">
        <f t="shared" si="262"/>
        <v>160.93755018747535</v>
      </c>
      <c r="L5577" s="3" t="e">
        <f t="shared" si="263"/>
        <v>#N/A</v>
      </c>
    </row>
    <row r="5578" spans="1:12" x14ac:dyDescent="0.25">
      <c r="A5578" s="43" t="s">
        <v>47</v>
      </c>
      <c r="B5578" s="43" t="s">
        <v>310</v>
      </c>
      <c r="C5578" s="43" t="s">
        <v>750</v>
      </c>
      <c r="D5578" s="43" t="s">
        <v>55</v>
      </c>
      <c r="E5578" s="43" t="s">
        <v>2584</v>
      </c>
      <c r="F5578" s="43" t="s">
        <v>4252</v>
      </c>
      <c r="G5578" s="43" t="s">
        <v>4654</v>
      </c>
      <c r="H5578" s="76">
        <v>9047</v>
      </c>
      <c r="I5578" s="229">
        <v>0.10520061898972034</v>
      </c>
      <c r="J5578" s="73">
        <f t="shared" si="261"/>
        <v>2.0917124324063355E-3</v>
      </c>
      <c r="K5578" s="73">
        <f t="shared" si="262"/>
        <v>970.67372237598011</v>
      </c>
      <c r="L5578" s="3" t="e">
        <f t="shared" si="263"/>
        <v>#N/A</v>
      </c>
    </row>
    <row r="5579" spans="1:12" x14ac:dyDescent="0.25">
      <c r="A5579" s="43" t="s">
        <v>47</v>
      </c>
      <c r="B5579" s="43" t="s">
        <v>310</v>
      </c>
      <c r="C5579" s="43" t="s">
        <v>750</v>
      </c>
      <c r="D5579" s="43" t="s">
        <v>55</v>
      </c>
      <c r="E5579" s="43" t="s">
        <v>2584</v>
      </c>
      <c r="F5579" s="43" t="s">
        <v>4252</v>
      </c>
      <c r="G5579" s="43" t="s">
        <v>4654</v>
      </c>
      <c r="H5579" s="76">
        <v>2580</v>
      </c>
      <c r="I5579" s="229">
        <v>0.10519767441860466</v>
      </c>
      <c r="J5579" s="73">
        <f t="shared" si="261"/>
        <v>2.091653885260226E-3</v>
      </c>
      <c r="K5579" s="73">
        <f t="shared" si="262"/>
        <v>276.80646702397138</v>
      </c>
      <c r="L5579" s="3" t="e">
        <f t="shared" si="263"/>
        <v>#N/A</v>
      </c>
    </row>
    <row r="5580" spans="1:12" x14ac:dyDescent="0.25">
      <c r="A5580" s="43" t="s">
        <v>47</v>
      </c>
      <c r="B5580" s="43" t="s">
        <v>310</v>
      </c>
      <c r="C5580" s="43" t="s">
        <v>750</v>
      </c>
      <c r="D5580" s="43" t="s">
        <v>55</v>
      </c>
      <c r="E5580" s="43" t="s">
        <v>2584</v>
      </c>
      <c r="F5580" s="43" t="s">
        <v>4252</v>
      </c>
      <c r="G5580" s="43" t="s">
        <v>4654</v>
      </c>
      <c r="H5580" s="76">
        <v>5857</v>
      </c>
      <c r="I5580" s="229">
        <v>0.10520061464913778</v>
      </c>
      <c r="J5580" s="73">
        <f t="shared" si="261"/>
        <v>2.0917123461021807E-3</v>
      </c>
      <c r="K5580" s="73">
        <f t="shared" si="262"/>
        <v>628.41115921112043</v>
      </c>
      <c r="L5580" s="3" t="e">
        <f t="shared" si="263"/>
        <v>#N/A</v>
      </c>
    </row>
    <row r="5581" spans="1:12" x14ac:dyDescent="0.25">
      <c r="A5581" s="43" t="s">
        <v>47</v>
      </c>
      <c r="B5581" s="43" t="s">
        <v>310</v>
      </c>
      <c r="C5581" s="43" t="s">
        <v>750</v>
      </c>
      <c r="D5581" s="43" t="s">
        <v>55</v>
      </c>
      <c r="E5581" s="43" t="s">
        <v>2584</v>
      </c>
      <c r="F5581" s="43" t="s">
        <v>4252</v>
      </c>
      <c r="G5581" s="43" t="s">
        <v>4654</v>
      </c>
      <c r="H5581" s="76">
        <v>244</v>
      </c>
      <c r="I5581" s="229">
        <v>0.10520491803278684</v>
      </c>
      <c r="J5581" s="73">
        <f t="shared" si="261"/>
        <v>2.0917979106280034E-3</v>
      </c>
      <c r="K5581" s="73">
        <f t="shared" si="262"/>
        <v>26.180398690193222</v>
      </c>
      <c r="L5581" s="3" t="e">
        <f t="shared" si="263"/>
        <v>#N/A</v>
      </c>
    </row>
    <row r="5582" spans="1:12" x14ac:dyDescent="0.25">
      <c r="A5582" s="43" t="s">
        <v>47</v>
      </c>
      <c r="B5582" s="43" t="s">
        <v>310</v>
      </c>
      <c r="C5582" s="43" t="s">
        <v>750</v>
      </c>
      <c r="D5582" s="43" t="s">
        <v>55</v>
      </c>
      <c r="E5582" s="43" t="s">
        <v>2584</v>
      </c>
      <c r="F5582" s="43" t="s">
        <v>4252</v>
      </c>
      <c r="G5582" s="43" t="s">
        <v>4654</v>
      </c>
      <c r="H5582" s="76">
        <v>1430</v>
      </c>
      <c r="I5582" s="229">
        <v>0.10375524475524475</v>
      </c>
      <c r="J5582" s="73">
        <f t="shared" si="261"/>
        <v>2.0629739393749607E-3</v>
      </c>
      <c r="K5582" s="73">
        <f t="shared" si="262"/>
        <v>151.3200527333062</v>
      </c>
      <c r="L5582" s="3" t="e">
        <f t="shared" si="263"/>
        <v>#N/A</v>
      </c>
    </row>
    <row r="5583" spans="1:12" x14ac:dyDescent="0.25">
      <c r="A5583" s="43" t="s">
        <v>47</v>
      </c>
      <c r="B5583" s="43" t="s">
        <v>310</v>
      </c>
      <c r="C5583" s="43" t="s">
        <v>750</v>
      </c>
      <c r="D5583" s="43" t="s">
        <v>55</v>
      </c>
      <c r="E5583" s="43" t="s">
        <v>2584</v>
      </c>
      <c r="F5583" s="43" t="s">
        <v>4252</v>
      </c>
      <c r="G5583" s="43" t="s">
        <v>4654</v>
      </c>
      <c r="H5583" s="76">
        <v>1549</v>
      </c>
      <c r="I5583" s="229">
        <v>0.11471271788250484</v>
      </c>
      <c r="J5583" s="73">
        <f t="shared" si="261"/>
        <v>2.2808422655136865E-3</v>
      </c>
      <c r="K5583" s="73">
        <f t="shared" si="262"/>
        <v>181.2230246692807</v>
      </c>
      <c r="L5583" s="3" t="e">
        <f t="shared" si="263"/>
        <v>#N/A</v>
      </c>
    </row>
    <row r="5584" spans="1:12" x14ac:dyDescent="0.25">
      <c r="A5584" s="43" t="s">
        <v>47</v>
      </c>
      <c r="B5584" s="43" t="s">
        <v>310</v>
      </c>
      <c r="C5584" s="43" t="s">
        <v>750</v>
      </c>
      <c r="D5584" s="43" t="s">
        <v>55</v>
      </c>
      <c r="E5584" s="43" t="s">
        <v>2584</v>
      </c>
      <c r="F5584" s="43" t="s">
        <v>4252</v>
      </c>
      <c r="G5584" s="43" t="s">
        <v>4654</v>
      </c>
      <c r="H5584" s="76">
        <v>37</v>
      </c>
      <c r="I5584" s="229">
        <v>0.10621621621621639</v>
      </c>
      <c r="J5584" s="73">
        <f t="shared" si="261"/>
        <v>2.111905634360658E-3</v>
      </c>
      <c r="K5584" s="73">
        <f t="shared" si="262"/>
        <v>4.0081405084713513</v>
      </c>
      <c r="L5584" s="3" t="e">
        <f t="shared" si="263"/>
        <v>#N/A</v>
      </c>
    </row>
    <row r="5585" spans="1:12" x14ac:dyDescent="0.25">
      <c r="A5585" s="43" t="s">
        <v>47</v>
      </c>
      <c r="B5585" s="43" t="s">
        <v>310</v>
      </c>
      <c r="C5585" s="43" t="s">
        <v>750</v>
      </c>
      <c r="D5585" s="43" t="s">
        <v>55</v>
      </c>
      <c r="E5585" s="43" t="s">
        <v>2585</v>
      </c>
      <c r="F5585" s="43" t="s">
        <v>310</v>
      </c>
      <c r="G5585" s="43" t="s">
        <v>4654</v>
      </c>
      <c r="H5585" s="76">
        <v>10000</v>
      </c>
      <c r="I5585" s="229">
        <v>0.1052</v>
      </c>
      <c r="J5585" s="73">
        <f t="shared" si="261"/>
        <v>2.0917001249835653E-3</v>
      </c>
      <c r="K5585" s="73">
        <f t="shared" si="262"/>
        <v>1072.9170012498357</v>
      </c>
      <c r="L5585" s="3" t="e">
        <f t="shared" si="263"/>
        <v>#N/A</v>
      </c>
    </row>
    <row r="5586" spans="1:12" x14ac:dyDescent="0.25">
      <c r="A5586" s="43" t="s">
        <v>47</v>
      </c>
      <c r="B5586" s="43" t="s">
        <v>310</v>
      </c>
      <c r="C5586" s="43" t="s">
        <v>750</v>
      </c>
      <c r="D5586" s="43" t="s">
        <v>55</v>
      </c>
      <c r="E5586" s="43" t="s">
        <v>2585</v>
      </c>
      <c r="F5586" s="43" t="s">
        <v>310</v>
      </c>
      <c r="G5586" s="43" t="s">
        <v>4654</v>
      </c>
      <c r="H5586" s="76">
        <v>18000</v>
      </c>
      <c r="I5586" s="229">
        <v>0.1052</v>
      </c>
      <c r="J5586" s="73">
        <f t="shared" si="261"/>
        <v>2.0917001249835653E-3</v>
      </c>
      <c r="K5586" s="73">
        <f t="shared" si="262"/>
        <v>1931.2506022497043</v>
      </c>
      <c r="L5586" s="3" t="e">
        <f t="shared" si="263"/>
        <v>#N/A</v>
      </c>
    </row>
    <row r="5587" spans="1:12" x14ac:dyDescent="0.25">
      <c r="A5587" s="43" t="s">
        <v>47</v>
      </c>
      <c r="B5587" s="43" t="s">
        <v>310</v>
      </c>
      <c r="C5587" s="43" t="s">
        <v>750</v>
      </c>
      <c r="D5587" s="43" t="s">
        <v>55</v>
      </c>
      <c r="E5587" s="43" t="s">
        <v>2585</v>
      </c>
      <c r="F5587" s="43" t="s">
        <v>310</v>
      </c>
      <c r="G5587" s="43" t="s">
        <v>4654</v>
      </c>
      <c r="H5587" s="76">
        <v>2800</v>
      </c>
      <c r="I5587" s="229">
        <v>0.1052</v>
      </c>
      <c r="J5587" s="73">
        <f t="shared" si="261"/>
        <v>2.0917001249835653E-3</v>
      </c>
      <c r="K5587" s="73">
        <f t="shared" si="262"/>
        <v>300.41676034995402</v>
      </c>
      <c r="L5587" s="3" t="e">
        <f t="shared" si="263"/>
        <v>#N/A</v>
      </c>
    </row>
    <row r="5588" spans="1:12" x14ac:dyDescent="0.25">
      <c r="A5588" s="43" t="s">
        <v>47</v>
      </c>
      <c r="B5588" s="43" t="s">
        <v>310</v>
      </c>
      <c r="C5588" s="43" t="s">
        <v>750</v>
      </c>
      <c r="D5588" s="43" t="s">
        <v>55</v>
      </c>
      <c r="E5588" s="43" t="s">
        <v>2585</v>
      </c>
      <c r="F5588" s="43" t="s">
        <v>310</v>
      </c>
      <c r="G5588" s="43" t="s">
        <v>4654</v>
      </c>
      <c r="H5588" s="76">
        <v>2200</v>
      </c>
      <c r="I5588" s="229">
        <v>0.1052</v>
      </c>
      <c r="J5588" s="73">
        <f t="shared" si="261"/>
        <v>2.0917001249835653E-3</v>
      </c>
      <c r="K5588" s="73">
        <f t="shared" si="262"/>
        <v>236.04174027496384</v>
      </c>
      <c r="L5588" s="3" t="e">
        <f t="shared" si="263"/>
        <v>#N/A</v>
      </c>
    </row>
    <row r="5589" spans="1:12" x14ac:dyDescent="0.25">
      <c r="A5589" s="43" t="s">
        <v>47</v>
      </c>
      <c r="B5589" s="43" t="s">
        <v>310</v>
      </c>
      <c r="C5589" s="43" t="s">
        <v>750</v>
      </c>
      <c r="D5589" s="43" t="s">
        <v>55</v>
      </c>
      <c r="E5589" s="43" t="s">
        <v>2586</v>
      </c>
      <c r="F5589" s="43" t="s">
        <v>4253</v>
      </c>
      <c r="G5589" s="43" t="s">
        <v>4654</v>
      </c>
      <c r="H5589" s="76">
        <v>20000</v>
      </c>
      <c r="I5589" s="229">
        <v>0.1052</v>
      </c>
      <c r="J5589" s="73">
        <f t="shared" si="261"/>
        <v>2.0917001249835653E-3</v>
      </c>
      <c r="K5589" s="73">
        <f t="shared" si="262"/>
        <v>2145.8340024996714</v>
      </c>
      <c r="L5589" s="3" t="e">
        <f t="shared" si="263"/>
        <v>#N/A</v>
      </c>
    </row>
    <row r="5590" spans="1:12" x14ac:dyDescent="0.25">
      <c r="A5590" s="43" t="s">
        <v>47</v>
      </c>
      <c r="B5590" s="43" t="s">
        <v>310</v>
      </c>
      <c r="C5590" s="43" t="s">
        <v>750</v>
      </c>
      <c r="D5590" s="43" t="s">
        <v>55</v>
      </c>
      <c r="E5590" s="43" t="s">
        <v>2586</v>
      </c>
      <c r="F5590" s="43" t="s">
        <v>4253</v>
      </c>
      <c r="G5590" s="43" t="s">
        <v>4654</v>
      </c>
      <c r="H5590" s="76">
        <v>9500</v>
      </c>
      <c r="I5590" s="229">
        <v>0.1052</v>
      </c>
      <c r="J5590" s="73">
        <f t="shared" si="261"/>
        <v>2.0917001249835653E-3</v>
      </c>
      <c r="K5590" s="73">
        <f t="shared" si="262"/>
        <v>1019.2711511873439</v>
      </c>
      <c r="L5590" s="3" t="e">
        <f t="shared" si="263"/>
        <v>#N/A</v>
      </c>
    </row>
    <row r="5591" spans="1:12" x14ac:dyDescent="0.25">
      <c r="A5591" s="43" t="s">
        <v>47</v>
      </c>
      <c r="B5591" s="43" t="s">
        <v>310</v>
      </c>
      <c r="C5591" s="43" t="s">
        <v>750</v>
      </c>
      <c r="D5591" s="43" t="s">
        <v>55</v>
      </c>
      <c r="E5591" s="43" t="s">
        <v>2586</v>
      </c>
      <c r="F5591" s="43" t="s">
        <v>4253</v>
      </c>
      <c r="G5591" s="43" t="s">
        <v>4654</v>
      </c>
      <c r="H5591" s="76">
        <v>15500</v>
      </c>
      <c r="I5591" s="229">
        <v>0.10519999999999999</v>
      </c>
      <c r="J5591" s="73">
        <f t="shared" si="261"/>
        <v>2.0917001249835649E-3</v>
      </c>
      <c r="K5591" s="73">
        <f t="shared" si="262"/>
        <v>1663.0213519372451</v>
      </c>
      <c r="L5591" s="3" t="e">
        <f t="shared" si="263"/>
        <v>#N/A</v>
      </c>
    </row>
    <row r="5592" spans="1:12" x14ac:dyDescent="0.25">
      <c r="A5592" s="43" t="s">
        <v>47</v>
      </c>
      <c r="B5592" s="43" t="s">
        <v>310</v>
      </c>
      <c r="C5592" s="43" t="s">
        <v>751</v>
      </c>
      <c r="D5592" s="43" t="s">
        <v>55</v>
      </c>
      <c r="E5592" s="43" t="s">
        <v>2587</v>
      </c>
      <c r="F5592" s="43" t="s">
        <v>4251</v>
      </c>
      <c r="G5592" s="43" t="s">
        <v>4654</v>
      </c>
      <c r="H5592" s="76">
        <v>6553</v>
      </c>
      <c r="I5592" s="229"/>
      <c r="J5592" s="73">
        <f t="shared" si="261"/>
        <v>0</v>
      </c>
      <c r="K5592" s="73">
        <f t="shared" si="262"/>
        <v>0</v>
      </c>
      <c r="L5592" s="3" t="e">
        <f t="shared" si="263"/>
        <v>#N/A</v>
      </c>
    </row>
    <row r="5593" spans="1:12" x14ac:dyDescent="0.25">
      <c r="A5593" s="43" t="s">
        <v>47</v>
      </c>
      <c r="B5593" s="43" t="s">
        <v>310</v>
      </c>
      <c r="C5593" s="43" t="s">
        <v>751</v>
      </c>
      <c r="D5593" s="43" t="s">
        <v>55</v>
      </c>
      <c r="E5593" s="43" t="s">
        <v>2587</v>
      </c>
      <c r="F5593" s="43" t="s">
        <v>4251</v>
      </c>
      <c r="G5593" s="43" t="s">
        <v>4654</v>
      </c>
      <c r="H5593" s="76">
        <v>3779</v>
      </c>
      <c r="I5593" s="229"/>
      <c r="J5593" s="73">
        <f t="shared" si="261"/>
        <v>0</v>
      </c>
      <c r="K5593" s="73">
        <f t="shared" si="262"/>
        <v>0</v>
      </c>
      <c r="L5593" s="3" t="e">
        <f t="shared" si="263"/>
        <v>#N/A</v>
      </c>
    </row>
    <row r="5594" spans="1:12" x14ac:dyDescent="0.25">
      <c r="A5594" s="43" t="s">
        <v>47</v>
      </c>
      <c r="B5594" s="43" t="s">
        <v>310</v>
      </c>
      <c r="C5594" s="43" t="s">
        <v>751</v>
      </c>
      <c r="D5594" s="43" t="s">
        <v>55</v>
      </c>
      <c r="E5594" s="43" t="s">
        <v>2587</v>
      </c>
      <c r="F5594" s="43" t="s">
        <v>4251</v>
      </c>
      <c r="G5594" s="43" t="s">
        <v>4654</v>
      </c>
      <c r="H5594" s="76">
        <v>5291</v>
      </c>
      <c r="I5594" s="229"/>
      <c r="J5594" s="73">
        <f t="shared" si="261"/>
        <v>0</v>
      </c>
      <c r="K5594" s="73">
        <f t="shared" si="262"/>
        <v>0</v>
      </c>
      <c r="L5594" s="3" t="e">
        <f t="shared" si="263"/>
        <v>#N/A</v>
      </c>
    </row>
    <row r="5595" spans="1:12" x14ac:dyDescent="0.25">
      <c r="A5595" s="43" t="s">
        <v>47</v>
      </c>
      <c r="B5595" s="43" t="s">
        <v>310</v>
      </c>
      <c r="C5595" s="43" t="s">
        <v>751</v>
      </c>
      <c r="D5595" s="43" t="s">
        <v>55</v>
      </c>
      <c r="E5595" s="43" t="s">
        <v>2587</v>
      </c>
      <c r="F5595" s="43" t="s">
        <v>4251</v>
      </c>
      <c r="G5595" s="43" t="s">
        <v>4654</v>
      </c>
      <c r="H5595" s="76">
        <v>3296</v>
      </c>
      <c r="I5595" s="229"/>
      <c r="J5595" s="73">
        <f t="shared" si="261"/>
        <v>0</v>
      </c>
      <c r="K5595" s="73">
        <f t="shared" si="262"/>
        <v>0</v>
      </c>
      <c r="L5595" s="3" t="e">
        <f t="shared" si="263"/>
        <v>#N/A</v>
      </c>
    </row>
    <row r="5596" spans="1:12" x14ac:dyDescent="0.25">
      <c r="A5596" s="43" t="s">
        <v>47</v>
      </c>
      <c r="B5596" s="43" t="s">
        <v>310</v>
      </c>
      <c r="C5596" s="43" t="s">
        <v>751</v>
      </c>
      <c r="D5596" s="43" t="s">
        <v>55</v>
      </c>
      <c r="E5596" s="43" t="s">
        <v>2587</v>
      </c>
      <c r="F5596" s="43" t="s">
        <v>4251</v>
      </c>
      <c r="G5596" s="43" t="s">
        <v>4654</v>
      </c>
      <c r="H5596" s="76">
        <v>11421</v>
      </c>
      <c r="I5596" s="229"/>
      <c r="J5596" s="73">
        <f t="shared" si="261"/>
        <v>0</v>
      </c>
      <c r="K5596" s="73">
        <f t="shared" si="262"/>
        <v>0</v>
      </c>
      <c r="L5596" s="3" t="e">
        <f t="shared" si="263"/>
        <v>#N/A</v>
      </c>
    </row>
    <row r="5597" spans="1:12" x14ac:dyDescent="0.25">
      <c r="A5597" s="43" t="s">
        <v>47</v>
      </c>
      <c r="B5597" s="43" t="s">
        <v>310</v>
      </c>
      <c r="C5597" s="43" t="s">
        <v>751</v>
      </c>
      <c r="D5597" s="43" t="s">
        <v>55</v>
      </c>
      <c r="E5597" s="43" t="s">
        <v>2587</v>
      </c>
      <c r="F5597" s="43" t="s">
        <v>4251</v>
      </c>
      <c r="G5597" s="43" t="s">
        <v>4654</v>
      </c>
      <c r="H5597" s="76">
        <v>5820</v>
      </c>
      <c r="I5597" s="229"/>
      <c r="J5597" s="73">
        <f t="shared" si="261"/>
        <v>0</v>
      </c>
      <c r="K5597" s="73">
        <f t="shared" si="262"/>
        <v>0</v>
      </c>
      <c r="L5597" s="3" t="e">
        <f t="shared" si="263"/>
        <v>#N/A</v>
      </c>
    </row>
    <row r="5598" spans="1:12" x14ac:dyDescent="0.25">
      <c r="A5598" s="43" t="s">
        <v>47</v>
      </c>
      <c r="B5598" s="43" t="s">
        <v>310</v>
      </c>
      <c r="C5598" s="43" t="s">
        <v>754</v>
      </c>
      <c r="D5598" s="43" t="s">
        <v>374</v>
      </c>
      <c r="E5598" s="43" t="s">
        <v>2588</v>
      </c>
      <c r="F5598" s="43" t="s">
        <v>4254</v>
      </c>
      <c r="G5598" s="43" t="s">
        <v>4654</v>
      </c>
      <c r="H5598" s="76">
        <v>59</v>
      </c>
      <c r="I5598" s="229">
        <v>0.13288135593220346</v>
      </c>
      <c r="J5598" s="73">
        <f t="shared" si="261"/>
        <v>2.6420907681689696E-3</v>
      </c>
      <c r="K5598" s="73">
        <f t="shared" si="262"/>
        <v>7.9958833553219728</v>
      </c>
      <c r="L5598" s="3" t="e">
        <f t="shared" si="263"/>
        <v>#N/A</v>
      </c>
    </row>
    <row r="5599" spans="1:12" x14ac:dyDescent="0.25">
      <c r="A5599" s="43" t="s">
        <v>47</v>
      </c>
      <c r="B5599" s="43" t="s">
        <v>310</v>
      </c>
      <c r="C5599" s="43" t="s">
        <v>754</v>
      </c>
      <c r="D5599" s="43" t="s">
        <v>374</v>
      </c>
      <c r="E5599" s="43" t="s">
        <v>2588</v>
      </c>
      <c r="F5599" s="43" t="s">
        <v>4254</v>
      </c>
      <c r="G5599" s="43" t="s">
        <v>4654</v>
      </c>
      <c r="H5599" s="76">
        <v>253</v>
      </c>
      <c r="I5599" s="229">
        <v>0.13280632411067192</v>
      </c>
      <c r="J5599" s="73">
        <f t="shared" si="261"/>
        <v>2.640598904381182E-3</v>
      </c>
      <c r="K5599" s="73">
        <f t="shared" si="262"/>
        <v>34.268071522808434</v>
      </c>
      <c r="L5599" s="3" t="e">
        <f t="shared" si="263"/>
        <v>#N/A</v>
      </c>
    </row>
    <row r="5600" spans="1:12" x14ac:dyDescent="0.25">
      <c r="A5600" s="43" t="s">
        <v>47</v>
      </c>
      <c r="B5600" s="43" t="s">
        <v>310</v>
      </c>
      <c r="C5600" s="43" t="s">
        <v>754</v>
      </c>
      <c r="D5600" s="43" t="s">
        <v>374</v>
      </c>
      <c r="E5600" s="43" t="s">
        <v>2588</v>
      </c>
      <c r="F5600" s="43" t="s">
        <v>4254</v>
      </c>
      <c r="G5600" s="43" t="s">
        <v>4654</v>
      </c>
      <c r="H5600" s="76">
        <v>23</v>
      </c>
      <c r="I5600" s="229">
        <v>0.12521739130434764</v>
      </c>
      <c r="J5600" s="73">
        <f t="shared" si="261"/>
        <v>2.4897075384165395E-3</v>
      </c>
      <c r="K5600" s="73">
        <f t="shared" si="262"/>
        <v>2.9372632733835764</v>
      </c>
      <c r="L5600" s="3" t="e">
        <f t="shared" si="263"/>
        <v>#N/A</v>
      </c>
    </row>
    <row r="5601" spans="1:12" x14ac:dyDescent="0.25">
      <c r="A5601" s="43" t="s">
        <v>47</v>
      </c>
      <c r="B5601" s="43" t="s">
        <v>310</v>
      </c>
      <c r="C5601" s="43" t="s">
        <v>754</v>
      </c>
      <c r="D5601" s="43" t="s">
        <v>374</v>
      </c>
      <c r="E5601" s="43" t="s">
        <v>2588</v>
      </c>
      <c r="F5601" s="43" t="s">
        <v>4254</v>
      </c>
      <c r="G5601" s="43" t="s">
        <v>4654</v>
      </c>
      <c r="H5601" s="76">
        <v>131</v>
      </c>
      <c r="I5601" s="229">
        <v>0.12893129770992368</v>
      </c>
      <c r="J5601" s="73">
        <f t="shared" si="261"/>
        <v>2.5635514404385991E-3</v>
      </c>
      <c r="K5601" s="73">
        <f t="shared" si="262"/>
        <v>17.225825238697457</v>
      </c>
      <c r="L5601" s="3" t="e">
        <f t="shared" si="263"/>
        <v>#N/A</v>
      </c>
    </row>
    <row r="5602" spans="1:12" x14ac:dyDescent="0.25">
      <c r="A5602" s="43" t="s">
        <v>47</v>
      </c>
      <c r="B5602" s="43" t="s">
        <v>310</v>
      </c>
      <c r="C5602" s="43" t="s">
        <v>754</v>
      </c>
      <c r="D5602" s="43" t="s">
        <v>374</v>
      </c>
      <c r="E5602" s="43" t="s">
        <v>2588</v>
      </c>
      <c r="F5602" s="43" t="s">
        <v>4254</v>
      </c>
      <c r="G5602" s="43" t="s">
        <v>4654</v>
      </c>
      <c r="H5602" s="76">
        <v>36</v>
      </c>
      <c r="I5602" s="229">
        <v>0.1288888888888885</v>
      </c>
      <c r="J5602" s="73">
        <f t="shared" si="261"/>
        <v>2.5627082224133168E-3</v>
      </c>
      <c r="K5602" s="73">
        <f t="shared" si="262"/>
        <v>4.7322574960068646</v>
      </c>
      <c r="L5602" s="3" t="e">
        <f t="shared" si="263"/>
        <v>#N/A</v>
      </c>
    </row>
    <row r="5603" spans="1:12" x14ac:dyDescent="0.25">
      <c r="A5603" s="43" t="s">
        <v>47</v>
      </c>
      <c r="B5603" s="43" t="s">
        <v>310</v>
      </c>
      <c r="C5603" s="43" t="s">
        <v>754</v>
      </c>
      <c r="D5603" s="43" t="s">
        <v>374</v>
      </c>
      <c r="E5603" s="43" t="s">
        <v>2588</v>
      </c>
      <c r="F5603" s="43" t="s">
        <v>4254</v>
      </c>
      <c r="G5603" s="43" t="s">
        <v>4654</v>
      </c>
      <c r="H5603" s="76">
        <v>232</v>
      </c>
      <c r="I5603" s="229">
        <v>0.12499999999999997</v>
      </c>
      <c r="J5603" s="73">
        <f t="shared" si="261"/>
        <v>2.4853851294956808E-3</v>
      </c>
      <c r="K5603" s="73">
        <f t="shared" si="262"/>
        <v>29.57660935004299</v>
      </c>
      <c r="L5603" s="3" t="e">
        <f t="shared" si="263"/>
        <v>#N/A</v>
      </c>
    </row>
    <row r="5604" spans="1:12" x14ac:dyDescent="0.25">
      <c r="A5604" s="43" t="s">
        <v>47</v>
      </c>
      <c r="B5604" s="43" t="s">
        <v>310</v>
      </c>
      <c r="C5604" s="43" t="s">
        <v>754</v>
      </c>
      <c r="D5604" s="43" t="s">
        <v>374</v>
      </c>
      <c r="E5604" s="43" t="s">
        <v>2588</v>
      </c>
      <c r="F5604" s="43" t="s">
        <v>4254</v>
      </c>
      <c r="G5604" s="43" t="s">
        <v>4654</v>
      </c>
      <c r="H5604" s="76">
        <v>101</v>
      </c>
      <c r="I5604" s="229">
        <v>0.13663366336633662</v>
      </c>
      <c r="J5604" s="73">
        <f t="shared" si="261"/>
        <v>2.7166982009536947E-3</v>
      </c>
      <c r="K5604" s="73">
        <f t="shared" si="262"/>
        <v>14.07438651829632</v>
      </c>
      <c r="L5604" s="3" t="e">
        <f t="shared" si="263"/>
        <v>#N/A</v>
      </c>
    </row>
    <row r="5605" spans="1:12" x14ac:dyDescent="0.25">
      <c r="A5605" s="43" t="s">
        <v>47</v>
      </c>
      <c r="B5605" s="43" t="s">
        <v>310</v>
      </c>
      <c r="C5605" s="43" t="s">
        <v>754</v>
      </c>
      <c r="D5605" s="43" t="s">
        <v>374</v>
      </c>
      <c r="E5605" s="43" t="s">
        <v>2588</v>
      </c>
      <c r="F5605" s="43" t="s">
        <v>4254</v>
      </c>
      <c r="G5605" s="43" t="s">
        <v>4654</v>
      </c>
      <c r="H5605" s="76">
        <v>320</v>
      </c>
      <c r="I5605" s="229">
        <v>0.1328125</v>
      </c>
      <c r="J5605" s="73">
        <f t="shared" si="261"/>
        <v>2.6407217000891615E-3</v>
      </c>
      <c r="K5605" s="73">
        <f t="shared" si="262"/>
        <v>43.345030944028537</v>
      </c>
      <c r="L5605" s="3" t="e">
        <f t="shared" si="263"/>
        <v>#N/A</v>
      </c>
    </row>
    <row r="5606" spans="1:12" x14ac:dyDescent="0.25">
      <c r="A5606" s="43" t="s">
        <v>47</v>
      </c>
      <c r="B5606" s="43" t="s">
        <v>310</v>
      </c>
      <c r="C5606" s="43" t="s">
        <v>754</v>
      </c>
      <c r="D5606" s="43" t="s">
        <v>374</v>
      </c>
      <c r="E5606" s="43" t="s">
        <v>2588</v>
      </c>
      <c r="F5606" s="43" t="s">
        <v>4254</v>
      </c>
      <c r="G5606" s="43" t="s">
        <v>4654</v>
      </c>
      <c r="H5606" s="76">
        <v>15</v>
      </c>
      <c r="I5606" s="229">
        <v>0.12466666666666662</v>
      </c>
      <c r="J5606" s="73">
        <f t="shared" si="261"/>
        <v>2.4787574358170251E-3</v>
      </c>
      <c r="K5606" s="73">
        <f t="shared" si="262"/>
        <v>1.9071813615372546</v>
      </c>
      <c r="L5606" s="3" t="e">
        <f t="shared" si="263"/>
        <v>#N/A</v>
      </c>
    </row>
    <row r="5607" spans="1:12" x14ac:dyDescent="0.25">
      <c r="A5607" s="43" t="s">
        <v>47</v>
      </c>
      <c r="B5607" s="43" t="s">
        <v>310</v>
      </c>
      <c r="C5607" s="43" t="s">
        <v>754</v>
      </c>
      <c r="D5607" s="43" t="s">
        <v>374</v>
      </c>
      <c r="E5607" s="43" t="s">
        <v>2588</v>
      </c>
      <c r="F5607" s="43" t="s">
        <v>4254</v>
      </c>
      <c r="G5607" s="43" t="s">
        <v>4654</v>
      </c>
      <c r="H5607" s="76">
        <v>989</v>
      </c>
      <c r="I5607" s="229">
        <v>0.12889787664307381</v>
      </c>
      <c r="J5607" s="73">
        <f t="shared" si="261"/>
        <v>2.5628869266581147E-3</v>
      </c>
      <c r="K5607" s="73">
        <f t="shared" si="262"/>
        <v>130.01469517046488</v>
      </c>
      <c r="L5607" s="3" t="e">
        <f t="shared" si="263"/>
        <v>#N/A</v>
      </c>
    </row>
    <row r="5608" spans="1:12" x14ac:dyDescent="0.25">
      <c r="A5608" s="43" t="s">
        <v>47</v>
      </c>
      <c r="B5608" s="43" t="s">
        <v>310</v>
      </c>
      <c r="C5608" s="43" t="s">
        <v>754</v>
      </c>
      <c r="D5608" s="43" t="s">
        <v>374</v>
      </c>
      <c r="E5608" s="43" t="s">
        <v>2588</v>
      </c>
      <c r="F5608" s="43" t="s">
        <v>4254</v>
      </c>
      <c r="G5608" s="43" t="s">
        <v>4654</v>
      </c>
      <c r="H5608" s="76">
        <v>153</v>
      </c>
      <c r="I5608" s="229">
        <v>0.12888888888888889</v>
      </c>
      <c r="J5608" s="73">
        <f t="shared" si="261"/>
        <v>2.5627082224133246E-3</v>
      </c>
      <c r="K5608" s="73">
        <f t="shared" si="262"/>
        <v>20.112094358029239</v>
      </c>
      <c r="L5608" s="3" t="e">
        <f t="shared" si="263"/>
        <v>#N/A</v>
      </c>
    </row>
    <row r="5609" spans="1:12" x14ac:dyDescent="0.25">
      <c r="A5609" s="43" t="s">
        <v>47</v>
      </c>
      <c r="B5609" s="43" t="s">
        <v>310</v>
      </c>
      <c r="C5609" s="43" t="s">
        <v>754</v>
      </c>
      <c r="D5609" s="43" t="s">
        <v>374</v>
      </c>
      <c r="E5609" s="43" t="s">
        <v>2588</v>
      </c>
      <c r="F5609" s="43" t="s">
        <v>4254</v>
      </c>
      <c r="G5609" s="43" t="s">
        <v>4654</v>
      </c>
      <c r="H5609" s="76">
        <v>379</v>
      </c>
      <c r="I5609" s="229">
        <v>0.12889182058047491</v>
      </c>
      <c r="J5609" s="73">
        <f t="shared" si="261"/>
        <v>2.5627665134747017E-3</v>
      </c>
      <c r="K5609" s="73">
        <f t="shared" si="262"/>
        <v>49.821288508606905</v>
      </c>
      <c r="L5609" s="3" t="e">
        <f t="shared" si="263"/>
        <v>#N/A</v>
      </c>
    </row>
    <row r="5610" spans="1:12" x14ac:dyDescent="0.25">
      <c r="A5610" s="43" t="s">
        <v>47</v>
      </c>
      <c r="B5610" s="43" t="s">
        <v>310</v>
      </c>
      <c r="C5610" s="43" t="s">
        <v>754</v>
      </c>
      <c r="D5610" s="43" t="s">
        <v>374</v>
      </c>
      <c r="E5610" s="43" t="s">
        <v>2588</v>
      </c>
      <c r="F5610" s="43" t="s">
        <v>4254</v>
      </c>
      <c r="G5610" s="43" t="s">
        <v>4654</v>
      </c>
      <c r="H5610" s="76">
        <v>75</v>
      </c>
      <c r="I5610" s="229">
        <v>0.13666666666666666</v>
      </c>
      <c r="J5610" s="73">
        <f t="shared" si="261"/>
        <v>2.7173544082486115E-3</v>
      </c>
      <c r="K5610" s="73">
        <f t="shared" si="262"/>
        <v>10.453801580618645</v>
      </c>
      <c r="L5610" s="3" t="e">
        <f t="shared" si="263"/>
        <v>#N/A</v>
      </c>
    </row>
    <row r="5611" spans="1:12" x14ac:dyDescent="0.25">
      <c r="A5611" s="43" t="s">
        <v>47</v>
      </c>
      <c r="B5611" s="43" t="s">
        <v>310</v>
      </c>
      <c r="C5611" s="43" t="s">
        <v>754</v>
      </c>
      <c r="D5611" s="43" t="s">
        <v>374</v>
      </c>
      <c r="E5611" s="43" t="s">
        <v>2588</v>
      </c>
      <c r="F5611" s="43" t="s">
        <v>4254</v>
      </c>
      <c r="G5611" s="43" t="s">
        <v>4654</v>
      </c>
      <c r="H5611" s="76">
        <v>159</v>
      </c>
      <c r="I5611" s="229">
        <v>0.1250314465408805</v>
      </c>
      <c r="J5611" s="73">
        <f t="shared" si="261"/>
        <v>2.4860103836163092E-3</v>
      </c>
      <c r="K5611" s="73">
        <f t="shared" si="262"/>
        <v>20.275275650994992</v>
      </c>
      <c r="L5611" s="3" t="e">
        <f t="shared" si="263"/>
        <v>#N/A</v>
      </c>
    </row>
    <row r="5612" spans="1:12" x14ac:dyDescent="0.25">
      <c r="A5612" s="43" t="s">
        <v>47</v>
      </c>
      <c r="B5612" s="43" t="s">
        <v>310</v>
      </c>
      <c r="C5612" s="43" t="s">
        <v>754</v>
      </c>
      <c r="D5612" s="43" t="s">
        <v>374</v>
      </c>
      <c r="E5612" s="43" t="s">
        <v>2588</v>
      </c>
      <c r="F5612" s="43" t="s">
        <v>4254</v>
      </c>
      <c r="G5612" s="43" t="s">
        <v>4654</v>
      </c>
      <c r="H5612" s="76">
        <v>42</v>
      </c>
      <c r="I5612" s="229">
        <v>0.13666666666666666</v>
      </c>
      <c r="J5612" s="73">
        <f t="shared" si="261"/>
        <v>2.7173544082486115E-3</v>
      </c>
      <c r="K5612" s="73">
        <f t="shared" si="262"/>
        <v>5.8541288851464408</v>
      </c>
      <c r="L5612" s="3" t="e">
        <f t="shared" si="263"/>
        <v>#N/A</v>
      </c>
    </row>
    <row r="5613" spans="1:12" x14ac:dyDescent="0.25">
      <c r="A5613" s="43" t="s">
        <v>47</v>
      </c>
      <c r="B5613" s="43" t="s">
        <v>310</v>
      </c>
      <c r="C5613" s="43" t="s">
        <v>754</v>
      </c>
      <c r="D5613" s="43" t="s">
        <v>374</v>
      </c>
      <c r="E5613" s="43" t="s">
        <v>2588</v>
      </c>
      <c r="F5613" s="43" t="s">
        <v>4254</v>
      </c>
      <c r="G5613" s="43" t="s">
        <v>4654</v>
      </c>
      <c r="H5613" s="76">
        <v>12</v>
      </c>
      <c r="I5613" s="229">
        <v>0.13666666666666671</v>
      </c>
      <c r="J5613" s="73">
        <f t="shared" si="261"/>
        <v>2.7173544082486124E-3</v>
      </c>
      <c r="K5613" s="73">
        <f t="shared" si="262"/>
        <v>1.6726082528989838</v>
      </c>
      <c r="L5613" s="3" t="e">
        <f t="shared" si="263"/>
        <v>#N/A</v>
      </c>
    </row>
    <row r="5614" spans="1:12" x14ac:dyDescent="0.25">
      <c r="A5614" s="43" t="s">
        <v>47</v>
      </c>
      <c r="B5614" s="43" t="s">
        <v>310</v>
      </c>
      <c r="C5614" s="43" t="s">
        <v>754</v>
      </c>
      <c r="D5614" s="43" t="s">
        <v>374</v>
      </c>
      <c r="E5614" s="43" t="s">
        <v>2588</v>
      </c>
      <c r="F5614" s="43" t="s">
        <v>4254</v>
      </c>
      <c r="G5614" s="43" t="s">
        <v>4654</v>
      </c>
      <c r="H5614" s="76">
        <v>345</v>
      </c>
      <c r="I5614" s="229">
        <v>0.12889855072463768</v>
      </c>
      <c r="J5614" s="73">
        <f t="shared" si="261"/>
        <v>2.5629003294764742E-3</v>
      </c>
      <c r="K5614" s="73">
        <f t="shared" si="262"/>
        <v>45.354200613669384</v>
      </c>
      <c r="L5614" s="3" t="e">
        <f t="shared" si="263"/>
        <v>#N/A</v>
      </c>
    </row>
    <row r="5615" spans="1:12" x14ac:dyDescent="0.25">
      <c r="A5615" s="43" t="s">
        <v>47</v>
      </c>
      <c r="B5615" s="43" t="s">
        <v>310</v>
      </c>
      <c r="C5615" s="43" t="s">
        <v>754</v>
      </c>
      <c r="D5615" s="43" t="s">
        <v>374</v>
      </c>
      <c r="E5615" s="43" t="s">
        <v>2588</v>
      </c>
      <c r="F5615" s="43" t="s">
        <v>4254</v>
      </c>
      <c r="G5615" s="43" t="s">
        <v>4654</v>
      </c>
      <c r="H5615" s="76">
        <v>32</v>
      </c>
      <c r="I5615" s="229">
        <v>0.1328125</v>
      </c>
      <c r="J5615" s="73">
        <f t="shared" si="261"/>
        <v>2.6407217000891615E-3</v>
      </c>
      <c r="K5615" s="73">
        <f t="shared" si="262"/>
        <v>4.3345030944028533</v>
      </c>
      <c r="L5615" s="3" t="e">
        <f t="shared" si="263"/>
        <v>#N/A</v>
      </c>
    </row>
    <row r="5616" spans="1:12" x14ac:dyDescent="0.25">
      <c r="A5616" s="43" t="s">
        <v>47</v>
      </c>
      <c r="B5616" s="43" t="s">
        <v>310</v>
      </c>
      <c r="C5616" s="43" t="s">
        <v>754</v>
      </c>
      <c r="D5616" s="43" t="s">
        <v>374</v>
      </c>
      <c r="E5616" s="43" t="s">
        <v>2588</v>
      </c>
      <c r="F5616" s="43" t="s">
        <v>4254</v>
      </c>
      <c r="G5616" s="43" t="s">
        <v>4654</v>
      </c>
      <c r="H5616" s="76">
        <v>191</v>
      </c>
      <c r="I5616" s="229">
        <v>0.12497382198952882</v>
      </c>
      <c r="J5616" s="73">
        <f t="shared" si="261"/>
        <v>2.4848646299921225E-3</v>
      </c>
      <c r="K5616" s="73">
        <f t="shared" si="262"/>
        <v>24.344609144328501</v>
      </c>
      <c r="L5616" s="3" t="e">
        <f t="shared" si="263"/>
        <v>#N/A</v>
      </c>
    </row>
    <row r="5617" spans="1:12" x14ac:dyDescent="0.25">
      <c r="A5617" s="43" t="s">
        <v>47</v>
      </c>
      <c r="B5617" s="43" t="s">
        <v>310</v>
      </c>
      <c r="C5617" s="43" t="s">
        <v>754</v>
      </c>
      <c r="D5617" s="43" t="s">
        <v>374</v>
      </c>
      <c r="E5617" s="43" t="s">
        <v>2588</v>
      </c>
      <c r="F5617" s="43" t="s">
        <v>4254</v>
      </c>
      <c r="G5617" s="43" t="s">
        <v>4654</v>
      </c>
      <c r="H5617" s="76">
        <v>464</v>
      </c>
      <c r="I5617" s="229">
        <v>0.12890086206896553</v>
      </c>
      <c r="J5617" s="73">
        <f t="shared" si="261"/>
        <v>2.5629462861230467E-3</v>
      </c>
      <c r="K5617" s="73">
        <f t="shared" si="262"/>
        <v>60.999207076761103</v>
      </c>
      <c r="L5617" s="3" t="e">
        <f t="shared" si="263"/>
        <v>#N/A</v>
      </c>
    </row>
    <row r="5618" spans="1:12" x14ac:dyDescent="0.25">
      <c r="A5618" s="43" t="s">
        <v>47</v>
      </c>
      <c r="B5618" s="43" t="s">
        <v>310</v>
      </c>
      <c r="C5618" s="43" t="s">
        <v>754</v>
      </c>
      <c r="D5618" s="43" t="s">
        <v>374</v>
      </c>
      <c r="E5618" s="43" t="s">
        <v>2588</v>
      </c>
      <c r="F5618" s="43" t="s">
        <v>4254</v>
      </c>
      <c r="G5618" s="43" t="s">
        <v>4654</v>
      </c>
      <c r="H5618" s="76">
        <v>194</v>
      </c>
      <c r="I5618" s="229">
        <v>0.13670103092783503</v>
      </c>
      <c r="J5618" s="73">
        <f t="shared" si="261"/>
        <v>2.718037675638163E-3</v>
      </c>
      <c r="K5618" s="73">
        <f t="shared" si="262"/>
        <v>27.0472993090738</v>
      </c>
      <c r="L5618" s="3" t="e">
        <f t="shared" si="263"/>
        <v>#N/A</v>
      </c>
    </row>
    <row r="5619" spans="1:12" x14ac:dyDescent="0.25">
      <c r="A5619" s="43" t="s">
        <v>47</v>
      </c>
      <c r="B5619" s="43" t="s">
        <v>310</v>
      </c>
      <c r="C5619" s="43" t="s">
        <v>754</v>
      </c>
      <c r="D5619" s="43" t="s">
        <v>374</v>
      </c>
      <c r="E5619" s="43" t="s">
        <v>2588</v>
      </c>
      <c r="F5619" s="43" t="s">
        <v>4254</v>
      </c>
      <c r="G5619" s="43" t="s">
        <v>4654</v>
      </c>
      <c r="H5619" s="76">
        <v>79</v>
      </c>
      <c r="I5619" s="229">
        <v>0.12898734177215188</v>
      </c>
      <c r="J5619" s="73">
        <f t="shared" si="261"/>
        <v>2.5646657690694672E-3</v>
      </c>
      <c r="K5619" s="73">
        <f t="shared" si="262"/>
        <v>10.392608595756487</v>
      </c>
      <c r="L5619" s="3" t="e">
        <f t="shared" si="263"/>
        <v>#N/A</v>
      </c>
    </row>
    <row r="5620" spans="1:12" x14ac:dyDescent="0.25">
      <c r="A5620" s="43" t="s">
        <v>47</v>
      </c>
      <c r="B5620" s="43" t="s">
        <v>310</v>
      </c>
      <c r="C5620" s="43" t="s">
        <v>754</v>
      </c>
      <c r="D5620" s="43" t="s">
        <v>374</v>
      </c>
      <c r="E5620" s="43" t="s">
        <v>2588</v>
      </c>
      <c r="F5620" s="43" t="s">
        <v>4254</v>
      </c>
      <c r="G5620" s="43" t="s">
        <v>4654</v>
      </c>
      <c r="H5620" s="76">
        <v>8</v>
      </c>
      <c r="I5620" s="229">
        <v>0.13624999999999998</v>
      </c>
      <c r="J5620" s="73">
        <f t="shared" si="261"/>
        <v>2.7090697911502921E-3</v>
      </c>
      <c r="K5620" s="73">
        <f t="shared" si="262"/>
        <v>1.1116725583292022</v>
      </c>
      <c r="L5620" s="3" t="e">
        <f t="shared" si="263"/>
        <v>#N/A</v>
      </c>
    </row>
    <row r="5621" spans="1:12" x14ac:dyDescent="0.25">
      <c r="A5621" s="43" t="s">
        <v>47</v>
      </c>
      <c r="B5621" s="43" t="s">
        <v>310</v>
      </c>
      <c r="C5621" s="43" t="s">
        <v>754</v>
      </c>
      <c r="D5621" s="43" t="s">
        <v>374</v>
      </c>
      <c r="E5621" s="43" t="s">
        <v>2588</v>
      </c>
      <c r="F5621" s="43" t="s">
        <v>4254</v>
      </c>
      <c r="G5621" s="43" t="s">
        <v>4654</v>
      </c>
      <c r="H5621" s="76">
        <v>44</v>
      </c>
      <c r="I5621" s="229">
        <v>0.1327272727272728</v>
      </c>
      <c r="J5621" s="73">
        <f t="shared" si="261"/>
        <v>2.639027119319052E-3</v>
      </c>
      <c r="K5621" s="73">
        <f t="shared" si="262"/>
        <v>5.9561171932500416</v>
      </c>
      <c r="L5621" s="3" t="e">
        <f t="shared" si="263"/>
        <v>#N/A</v>
      </c>
    </row>
    <row r="5622" spans="1:12" x14ac:dyDescent="0.25">
      <c r="A5622" s="43" t="s">
        <v>47</v>
      </c>
      <c r="B5622" s="43" t="s">
        <v>310</v>
      </c>
      <c r="C5622" s="43" t="s">
        <v>754</v>
      </c>
      <c r="D5622" s="43" t="s">
        <v>374</v>
      </c>
      <c r="E5622" s="43" t="s">
        <v>2588</v>
      </c>
      <c r="F5622" s="43" t="s">
        <v>4254</v>
      </c>
      <c r="G5622" s="43" t="s">
        <v>4654</v>
      </c>
      <c r="H5622" s="76">
        <v>135</v>
      </c>
      <c r="I5622" s="229">
        <v>0.1328148148148148</v>
      </c>
      <c r="J5622" s="73">
        <f t="shared" si="261"/>
        <v>2.6407677257397071E-3</v>
      </c>
      <c r="K5622" s="73">
        <f t="shared" si="262"/>
        <v>18.286503642974857</v>
      </c>
      <c r="L5622" s="3" t="e">
        <f t="shared" si="263"/>
        <v>#N/A</v>
      </c>
    </row>
    <row r="5623" spans="1:12" x14ac:dyDescent="0.25">
      <c r="A5623" s="43" t="s">
        <v>47</v>
      </c>
      <c r="B5623" s="43" t="s">
        <v>310</v>
      </c>
      <c r="C5623" s="43" t="s">
        <v>754</v>
      </c>
      <c r="D5623" s="43" t="s">
        <v>374</v>
      </c>
      <c r="E5623" s="43" t="s">
        <v>2588</v>
      </c>
      <c r="F5623" s="43" t="s">
        <v>4254</v>
      </c>
      <c r="G5623" s="43" t="s">
        <v>4654</v>
      </c>
      <c r="H5623" s="76">
        <v>138</v>
      </c>
      <c r="I5623" s="229">
        <v>0.125</v>
      </c>
      <c r="J5623" s="73">
        <f t="shared" si="261"/>
        <v>2.4853851294956812E-3</v>
      </c>
      <c r="K5623" s="73">
        <f t="shared" si="262"/>
        <v>17.592983147870402</v>
      </c>
      <c r="L5623" s="3" t="e">
        <f t="shared" si="263"/>
        <v>#N/A</v>
      </c>
    </row>
    <row r="5624" spans="1:12" x14ac:dyDescent="0.25">
      <c r="A5624" s="43" t="s">
        <v>47</v>
      </c>
      <c r="B5624" s="43" t="s">
        <v>310</v>
      </c>
      <c r="C5624" s="43" t="s">
        <v>754</v>
      </c>
      <c r="D5624" s="43" t="s">
        <v>374</v>
      </c>
      <c r="E5624" s="43" t="s">
        <v>2588</v>
      </c>
      <c r="F5624" s="43" t="s">
        <v>4254</v>
      </c>
      <c r="G5624" s="43" t="s">
        <v>4654</v>
      </c>
      <c r="H5624" s="76">
        <v>671</v>
      </c>
      <c r="I5624" s="229">
        <v>0.12500745156482862</v>
      </c>
      <c r="J5624" s="73">
        <f t="shared" si="261"/>
        <v>2.4855332895630136E-3</v>
      </c>
      <c r="K5624" s="73">
        <f t="shared" si="262"/>
        <v>85.547792837296797</v>
      </c>
      <c r="L5624" s="3" t="e">
        <f t="shared" si="263"/>
        <v>#N/A</v>
      </c>
    </row>
    <row r="5625" spans="1:12" x14ac:dyDescent="0.25">
      <c r="A5625" s="43" t="s">
        <v>47</v>
      </c>
      <c r="B5625" s="43" t="s">
        <v>310</v>
      </c>
      <c r="C5625" s="43" t="s">
        <v>754</v>
      </c>
      <c r="D5625" s="43" t="s">
        <v>374</v>
      </c>
      <c r="E5625" s="43" t="s">
        <v>2588</v>
      </c>
      <c r="F5625" s="43" t="s">
        <v>4254</v>
      </c>
      <c r="G5625" s="43" t="s">
        <v>4654</v>
      </c>
      <c r="H5625" s="76">
        <v>274</v>
      </c>
      <c r="I5625" s="229">
        <v>0.13277372262773721</v>
      </c>
      <c r="J5625" s="73">
        <f t="shared" si="261"/>
        <v>2.6399506864540983E-3</v>
      </c>
      <c r="K5625" s="73">
        <f t="shared" si="262"/>
        <v>37.103346488088413</v>
      </c>
      <c r="L5625" s="3" t="e">
        <f t="shared" si="263"/>
        <v>#N/A</v>
      </c>
    </row>
    <row r="5626" spans="1:12" x14ac:dyDescent="0.25">
      <c r="A5626" s="43" t="s">
        <v>47</v>
      </c>
      <c r="B5626" s="43" t="s">
        <v>310</v>
      </c>
      <c r="C5626" s="43" t="s">
        <v>754</v>
      </c>
      <c r="D5626" s="43" t="s">
        <v>374</v>
      </c>
      <c r="E5626" s="43" t="s">
        <v>2588</v>
      </c>
      <c r="F5626" s="43" t="s">
        <v>4254</v>
      </c>
      <c r="G5626" s="43" t="s">
        <v>4654</v>
      </c>
      <c r="H5626" s="76">
        <v>109</v>
      </c>
      <c r="I5626" s="229">
        <v>0.13660550458715598</v>
      </c>
      <c r="J5626" s="73">
        <f t="shared" si="261"/>
        <v>2.7161383176653722E-3</v>
      </c>
      <c r="K5626" s="73">
        <f t="shared" si="262"/>
        <v>15.186059076625527</v>
      </c>
      <c r="L5626" s="3" t="e">
        <f t="shared" si="263"/>
        <v>#N/A</v>
      </c>
    </row>
    <row r="5627" spans="1:12" x14ac:dyDescent="0.25">
      <c r="A5627" s="43" t="s">
        <v>47</v>
      </c>
      <c r="B5627" s="43" t="s">
        <v>310</v>
      </c>
      <c r="C5627" s="43" t="s">
        <v>754</v>
      </c>
      <c r="D5627" s="43" t="s">
        <v>374</v>
      </c>
      <c r="E5627" s="43" t="s">
        <v>2588</v>
      </c>
      <c r="F5627" s="43" t="s">
        <v>4254</v>
      </c>
      <c r="G5627" s="43" t="s">
        <v>4654</v>
      </c>
      <c r="H5627" s="76">
        <v>61</v>
      </c>
      <c r="I5627" s="229">
        <v>0.12885245901639367</v>
      </c>
      <c r="J5627" s="73">
        <f t="shared" si="261"/>
        <v>2.5619838843063724E-3</v>
      </c>
      <c r="K5627" s="73">
        <f t="shared" si="262"/>
        <v>8.0162810169427026</v>
      </c>
      <c r="L5627" s="3" t="e">
        <f t="shared" si="263"/>
        <v>#N/A</v>
      </c>
    </row>
    <row r="5628" spans="1:12" x14ac:dyDescent="0.25">
      <c r="A5628" s="43" t="s">
        <v>47</v>
      </c>
      <c r="B5628" s="43" t="s">
        <v>310</v>
      </c>
      <c r="C5628" s="43" t="s">
        <v>754</v>
      </c>
      <c r="D5628" s="43" t="s">
        <v>374</v>
      </c>
      <c r="E5628" s="43" t="s">
        <v>2588</v>
      </c>
      <c r="F5628" s="43" t="s">
        <v>4254</v>
      </c>
      <c r="G5628" s="43" t="s">
        <v>4654</v>
      </c>
      <c r="H5628" s="76">
        <v>10</v>
      </c>
      <c r="I5628" s="229">
        <v>0.1289999999999992</v>
      </c>
      <c r="J5628" s="73">
        <f t="shared" si="261"/>
        <v>2.5649174536395269E-3</v>
      </c>
      <c r="K5628" s="73">
        <f t="shared" si="262"/>
        <v>1.3156491745363872</v>
      </c>
      <c r="L5628" s="3" t="e">
        <f t="shared" si="263"/>
        <v>#N/A</v>
      </c>
    </row>
    <row r="5629" spans="1:12" x14ac:dyDescent="0.25">
      <c r="A5629" s="43" t="s">
        <v>47</v>
      </c>
      <c r="B5629" s="43" t="s">
        <v>310</v>
      </c>
      <c r="C5629" s="43" t="s">
        <v>754</v>
      </c>
      <c r="D5629" s="43" t="s">
        <v>374</v>
      </c>
      <c r="E5629" s="43" t="s">
        <v>2588</v>
      </c>
      <c r="F5629" s="43" t="s">
        <v>4254</v>
      </c>
      <c r="G5629" s="43" t="s">
        <v>4654</v>
      </c>
      <c r="H5629" s="76">
        <v>9</v>
      </c>
      <c r="I5629" s="229">
        <v>0.137777777777778</v>
      </c>
      <c r="J5629" s="73">
        <f t="shared" si="261"/>
        <v>2.7394467205107999E-3</v>
      </c>
      <c r="K5629" s="73">
        <f t="shared" si="262"/>
        <v>1.2646550204845992</v>
      </c>
      <c r="L5629" s="3" t="e">
        <f t="shared" si="263"/>
        <v>#N/A</v>
      </c>
    </row>
    <row r="5630" spans="1:12" x14ac:dyDescent="0.25">
      <c r="A5630" s="43" t="s">
        <v>47</v>
      </c>
      <c r="B5630" s="43" t="s">
        <v>310</v>
      </c>
      <c r="C5630" s="43" t="s">
        <v>754</v>
      </c>
      <c r="D5630" s="43" t="s">
        <v>374</v>
      </c>
      <c r="E5630" s="43" t="s">
        <v>2588</v>
      </c>
      <c r="F5630" s="43" t="s">
        <v>4254</v>
      </c>
      <c r="G5630" s="43" t="s">
        <v>4654</v>
      </c>
      <c r="H5630" s="76">
        <v>154</v>
      </c>
      <c r="I5630" s="229">
        <v>0.125</v>
      </c>
      <c r="J5630" s="73">
        <f t="shared" si="261"/>
        <v>2.4853851294956812E-3</v>
      </c>
      <c r="K5630" s="73">
        <f t="shared" si="262"/>
        <v>19.632749309942334</v>
      </c>
      <c r="L5630" s="3" t="e">
        <f t="shared" si="263"/>
        <v>#N/A</v>
      </c>
    </row>
    <row r="5631" spans="1:12" x14ac:dyDescent="0.25">
      <c r="A5631" s="43" t="s">
        <v>47</v>
      </c>
      <c r="B5631" s="43" t="s">
        <v>310</v>
      </c>
      <c r="C5631" s="43" t="s">
        <v>798</v>
      </c>
      <c r="D5631" s="43" t="s">
        <v>55</v>
      </c>
      <c r="E5631" s="43" t="s">
        <v>2589</v>
      </c>
      <c r="F5631" s="43" t="s">
        <v>4255</v>
      </c>
      <c r="G5631" s="43" t="s">
        <v>4654</v>
      </c>
      <c r="H5631" s="76">
        <v>6900</v>
      </c>
      <c r="I5631" s="229">
        <v>0.1052</v>
      </c>
      <c r="J5631" s="73">
        <f t="shared" si="261"/>
        <v>2.0917001249835653E-3</v>
      </c>
      <c r="K5631" s="73">
        <f t="shared" si="262"/>
        <v>740.31273086238662</v>
      </c>
      <c r="L5631" s="3" t="e">
        <f t="shared" si="263"/>
        <v>#N/A</v>
      </c>
    </row>
    <row r="5632" spans="1:12" x14ac:dyDescent="0.25">
      <c r="A5632" s="43" t="s">
        <v>47</v>
      </c>
      <c r="B5632" s="43" t="s">
        <v>310</v>
      </c>
      <c r="C5632" s="43" t="s">
        <v>798</v>
      </c>
      <c r="D5632" s="43" t="s">
        <v>55</v>
      </c>
      <c r="E5632" s="43" t="s">
        <v>2589</v>
      </c>
      <c r="F5632" s="43" t="s">
        <v>4255</v>
      </c>
      <c r="G5632" s="43" t="s">
        <v>4654</v>
      </c>
      <c r="H5632" s="76">
        <v>7900</v>
      </c>
      <c r="I5632" s="229">
        <v>0.1052</v>
      </c>
      <c r="J5632" s="73">
        <f t="shared" si="261"/>
        <v>2.0917001249835653E-3</v>
      </c>
      <c r="K5632" s="73">
        <f t="shared" si="262"/>
        <v>847.60443098737016</v>
      </c>
      <c r="L5632" s="3" t="e">
        <f t="shared" si="263"/>
        <v>#N/A</v>
      </c>
    </row>
    <row r="5633" spans="1:12" x14ac:dyDescent="0.25">
      <c r="A5633" s="43" t="s">
        <v>47</v>
      </c>
      <c r="B5633" s="43" t="s">
        <v>310</v>
      </c>
      <c r="C5633" s="43" t="s">
        <v>798</v>
      </c>
      <c r="D5633" s="43" t="s">
        <v>55</v>
      </c>
      <c r="E5633" s="43" t="s">
        <v>2589</v>
      </c>
      <c r="F5633" s="43" t="s">
        <v>4255</v>
      </c>
      <c r="G5633" s="43" t="s">
        <v>4654</v>
      </c>
      <c r="H5633" s="76">
        <v>6900</v>
      </c>
      <c r="I5633" s="229">
        <v>0.1052</v>
      </c>
      <c r="J5633" s="73">
        <f t="shared" si="261"/>
        <v>2.0917001249835653E-3</v>
      </c>
      <c r="K5633" s="73">
        <f t="shared" si="262"/>
        <v>740.31273086238662</v>
      </c>
      <c r="L5633" s="3" t="e">
        <f t="shared" si="263"/>
        <v>#N/A</v>
      </c>
    </row>
    <row r="5634" spans="1:12" x14ac:dyDescent="0.25">
      <c r="A5634" s="43" t="s">
        <v>47</v>
      </c>
      <c r="B5634" s="43" t="s">
        <v>310</v>
      </c>
      <c r="C5634" s="43" t="s">
        <v>798</v>
      </c>
      <c r="D5634" s="43" t="s">
        <v>55</v>
      </c>
      <c r="E5634" s="43" t="s">
        <v>2589</v>
      </c>
      <c r="F5634" s="43" t="s">
        <v>4255</v>
      </c>
      <c r="G5634" s="43" t="s">
        <v>4654</v>
      </c>
      <c r="H5634" s="76">
        <v>6900</v>
      </c>
      <c r="I5634" s="229">
        <v>0.1052</v>
      </c>
      <c r="J5634" s="73">
        <f t="shared" si="261"/>
        <v>2.0917001249835653E-3</v>
      </c>
      <c r="K5634" s="73">
        <f t="shared" si="262"/>
        <v>740.31273086238662</v>
      </c>
      <c r="L5634" s="3" t="e">
        <f t="shared" si="263"/>
        <v>#N/A</v>
      </c>
    </row>
    <row r="5635" spans="1:12" x14ac:dyDescent="0.25">
      <c r="A5635" s="43" t="s">
        <v>47</v>
      </c>
      <c r="B5635" s="43" t="s">
        <v>310</v>
      </c>
      <c r="C5635" s="43" t="s">
        <v>760</v>
      </c>
      <c r="D5635" s="43" t="s">
        <v>55</v>
      </c>
      <c r="E5635" s="43" t="s">
        <v>2590</v>
      </c>
      <c r="F5635" s="43" t="s">
        <v>4251</v>
      </c>
      <c r="G5635" s="43" t="s">
        <v>4654</v>
      </c>
      <c r="H5635" s="76">
        <v>12385</v>
      </c>
      <c r="I5635" s="229">
        <v>0.23719983851433182</v>
      </c>
      <c r="J5635" s="73">
        <f t="shared" si="261"/>
        <v>4.7162636108983779E-3</v>
      </c>
      <c r="K5635" s="73">
        <f t="shared" si="262"/>
        <v>2996.1309248209764</v>
      </c>
      <c r="L5635" s="3" t="e">
        <f t="shared" si="263"/>
        <v>#N/A</v>
      </c>
    </row>
    <row r="5636" spans="1:12" x14ac:dyDescent="0.25">
      <c r="A5636" s="43" t="s">
        <v>47</v>
      </c>
      <c r="B5636" s="43" t="s">
        <v>310</v>
      </c>
      <c r="C5636" s="43" t="s">
        <v>760</v>
      </c>
      <c r="D5636" s="43" t="s">
        <v>55</v>
      </c>
      <c r="E5636" s="43" t="s">
        <v>2590</v>
      </c>
      <c r="F5636" s="43" t="s">
        <v>4251</v>
      </c>
      <c r="G5636" s="43" t="s">
        <v>4654</v>
      </c>
      <c r="H5636" s="76">
        <v>42</v>
      </c>
      <c r="I5636" s="229">
        <v>0.23714285714285666</v>
      </c>
      <c r="J5636" s="73">
        <f t="shared" si="261"/>
        <v>4.7151306456717969E-3</v>
      </c>
      <c r="K5636" s="73">
        <f t="shared" si="262"/>
        <v>10.158035487118195</v>
      </c>
      <c r="L5636" s="3" t="e">
        <f t="shared" si="263"/>
        <v>#N/A</v>
      </c>
    </row>
    <row r="5637" spans="1:12" x14ac:dyDescent="0.25">
      <c r="A5637" s="43" t="s">
        <v>47</v>
      </c>
      <c r="B5637" s="43" t="s">
        <v>310</v>
      </c>
      <c r="C5637" s="43" t="s">
        <v>760</v>
      </c>
      <c r="D5637" s="43" t="s">
        <v>55</v>
      </c>
      <c r="E5637" s="43" t="s">
        <v>2590</v>
      </c>
      <c r="F5637" s="43" t="s">
        <v>4251</v>
      </c>
      <c r="G5637" s="43" t="s">
        <v>4654</v>
      </c>
      <c r="H5637" s="76">
        <v>592</v>
      </c>
      <c r="I5637" s="229">
        <v>0.23719594594594592</v>
      </c>
      <c r="J5637" s="73">
        <f t="shared" si="261"/>
        <v>4.7161862146457229E-3</v>
      </c>
      <c r="K5637" s="73">
        <f t="shared" si="262"/>
        <v>143.21198223907027</v>
      </c>
      <c r="L5637" s="3" t="e">
        <f t="shared" si="263"/>
        <v>#N/A</v>
      </c>
    </row>
    <row r="5638" spans="1:12" x14ac:dyDescent="0.25">
      <c r="A5638" s="43" t="s">
        <v>47</v>
      </c>
      <c r="B5638" s="43" t="s">
        <v>310</v>
      </c>
      <c r="C5638" s="43" t="s">
        <v>760</v>
      </c>
      <c r="D5638" s="43" t="s">
        <v>55</v>
      </c>
      <c r="E5638" s="43" t="s">
        <v>2590</v>
      </c>
      <c r="F5638" s="43" t="s">
        <v>4251</v>
      </c>
      <c r="G5638" s="43" t="s">
        <v>4654</v>
      </c>
      <c r="H5638" s="76">
        <v>630</v>
      </c>
      <c r="I5638" s="229">
        <v>0.2372063492063492</v>
      </c>
      <c r="J5638" s="73">
        <f t="shared" si="261"/>
        <v>4.7163930635153598E-3</v>
      </c>
      <c r="K5638" s="73">
        <f t="shared" si="262"/>
        <v>152.41132763001468</v>
      </c>
      <c r="L5638" s="3" t="e">
        <f t="shared" si="263"/>
        <v>#N/A</v>
      </c>
    </row>
    <row r="5639" spans="1:12" x14ac:dyDescent="0.25">
      <c r="A5639" s="43" t="s">
        <v>47</v>
      </c>
      <c r="B5639" s="43" t="s">
        <v>310</v>
      </c>
      <c r="C5639" s="43" t="s">
        <v>760</v>
      </c>
      <c r="D5639" s="43" t="s">
        <v>55</v>
      </c>
      <c r="E5639" s="43" t="s">
        <v>2590</v>
      </c>
      <c r="F5639" s="43" t="s">
        <v>4251</v>
      </c>
      <c r="G5639" s="43" t="s">
        <v>4654</v>
      </c>
      <c r="H5639" s="76">
        <v>8453</v>
      </c>
      <c r="I5639" s="229">
        <v>0.23719981071808821</v>
      </c>
      <c r="J5639" s="73">
        <f t="shared" ref="J5639:J5702" si="264">I5639*$J$5</f>
        <v>4.716263058223414E-3</v>
      </c>
      <c r="K5639" s="73">
        <f t="shared" ref="K5639:K5702" si="265">(I5639+J5639)*H5639</f>
        <v>2044.9165716311622</v>
      </c>
      <c r="L5639" s="3" t="e">
        <f t="shared" ref="L5639:L5702" si="266">MATCH(C5639,$C$7237:$C$7264,0)</f>
        <v>#N/A</v>
      </c>
    </row>
    <row r="5640" spans="1:12" x14ac:dyDescent="0.25">
      <c r="A5640" s="43" t="s">
        <v>47</v>
      </c>
      <c r="B5640" s="43" t="s">
        <v>310</v>
      </c>
      <c r="C5640" s="43" t="s">
        <v>760</v>
      </c>
      <c r="D5640" s="43" t="s">
        <v>55</v>
      </c>
      <c r="E5640" s="43" t="s">
        <v>2590</v>
      </c>
      <c r="F5640" s="43" t="s">
        <v>4251</v>
      </c>
      <c r="G5640" s="43" t="s">
        <v>4654</v>
      </c>
      <c r="H5640" s="76">
        <v>3425</v>
      </c>
      <c r="I5640" s="229">
        <v>0.23719999999999999</v>
      </c>
      <c r="J5640" s="73">
        <f t="shared" si="264"/>
        <v>4.7162668217310046E-3</v>
      </c>
      <c r="K5640" s="73">
        <f t="shared" si="265"/>
        <v>828.56321386442869</v>
      </c>
      <c r="L5640" s="3" t="e">
        <f t="shared" si="266"/>
        <v>#N/A</v>
      </c>
    </row>
    <row r="5641" spans="1:12" x14ac:dyDescent="0.25">
      <c r="A5641" s="43" t="s">
        <v>47</v>
      </c>
      <c r="B5641" s="43" t="s">
        <v>310</v>
      </c>
      <c r="C5641" s="43" t="s">
        <v>760</v>
      </c>
      <c r="D5641" s="43" t="s">
        <v>55</v>
      </c>
      <c r="E5641" s="43" t="s">
        <v>2590</v>
      </c>
      <c r="F5641" s="43" t="s">
        <v>4251</v>
      </c>
      <c r="G5641" s="43" t="s">
        <v>4654</v>
      </c>
      <c r="H5641" s="76">
        <v>1800</v>
      </c>
      <c r="I5641" s="229">
        <v>0.23719999999999999</v>
      </c>
      <c r="J5641" s="73">
        <f t="shared" si="264"/>
        <v>4.7162668217310046E-3</v>
      </c>
      <c r="K5641" s="73">
        <f t="shared" si="265"/>
        <v>435.44928027911584</v>
      </c>
      <c r="L5641" s="3" t="e">
        <f t="shared" si="266"/>
        <v>#N/A</v>
      </c>
    </row>
    <row r="5642" spans="1:12" x14ac:dyDescent="0.25">
      <c r="A5642" s="43" t="s">
        <v>47</v>
      </c>
      <c r="B5642" s="43" t="s">
        <v>310</v>
      </c>
      <c r="C5642" s="43" t="s">
        <v>760</v>
      </c>
      <c r="D5642" s="43" t="s">
        <v>55</v>
      </c>
      <c r="E5642" s="43" t="s">
        <v>2590</v>
      </c>
      <c r="F5642" s="43" t="s">
        <v>4251</v>
      </c>
      <c r="G5642" s="43" t="s">
        <v>4654</v>
      </c>
      <c r="H5642" s="76">
        <v>6677</v>
      </c>
      <c r="I5642" s="229">
        <v>0.23719934102141679</v>
      </c>
      <c r="J5642" s="73">
        <f t="shared" si="264"/>
        <v>4.7162537192064341E-3</v>
      </c>
      <c r="K5642" s="73">
        <f t="shared" si="265"/>
        <v>1615.2704260831413</v>
      </c>
      <c r="L5642" s="3" t="e">
        <f t="shared" si="266"/>
        <v>#N/A</v>
      </c>
    </row>
    <row r="5643" spans="1:12" x14ac:dyDescent="0.25">
      <c r="A5643" s="43" t="s">
        <v>47</v>
      </c>
      <c r="B5643" s="43" t="s">
        <v>310</v>
      </c>
      <c r="C5643" s="43" t="s">
        <v>760</v>
      </c>
      <c r="D5643" s="43" t="s">
        <v>55</v>
      </c>
      <c r="E5643" s="43" t="s">
        <v>2590</v>
      </c>
      <c r="F5643" s="43" t="s">
        <v>4251</v>
      </c>
      <c r="G5643" s="43" t="s">
        <v>4654</v>
      </c>
      <c r="H5643" s="76">
        <v>19394</v>
      </c>
      <c r="I5643" s="229">
        <v>0.23720016499948438</v>
      </c>
      <c r="J5643" s="73">
        <f t="shared" si="264"/>
        <v>4.7162701024291232E-3</v>
      </c>
      <c r="K5643" s="73">
        <f t="shared" si="265"/>
        <v>4691.7273423665101</v>
      </c>
      <c r="L5643" s="3" t="e">
        <f t="shared" si="266"/>
        <v>#N/A</v>
      </c>
    </row>
    <row r="5644" spans="1:12" x14ac:dyDescent="0.25">
      <c r="A5644" s="43" t="s">
        <v>47</v>
      </c>
      <c r="B5644" s="43" t="s">
        <v>310</v>
      </c>
      <c r="C5644" s="43" t="s">
        <v>760</v>
      </c>
      <c r="D5644" s="43" t="s">
        <v>55</v>
      </c>
      <c r="E5644" s="43" t="s">
        <v>2590</v>
      </c>
      <c r="F5644" s="43" t="s">
        <v>4251</v>
      </c>
      <c r="G5644" s="43" t="s">
        <v>4654</v>
      </c>
      <c r="H5644" s="76">
        <v>699</v>
      </c>
      <c r="I5644" s="229">
        <v>0.23719599427753935</v>
      </c>
      <c r="J5644" s="73">
        <f t="shared" si="264"/>
        <v>4.7161871756267121E-3</v>
      </c>
      <c r="K5644" s="73">
        <f t="shared" si="265"/>
        <v>169.09661483576309</v>
      </c>
      <c r="L5644" s="3" t="e">
        <f t="shared" si="266"/>
        <v>#N/A</v>
      </c>
    </row>
    <row r="5645" spans="1:12" x14ac:dyDescent="0.25">
      <c r="A5645" s="43" t="s">
        <v>47</v>
      </c>
      <c r="B5645" s="43" t="s">
        <v>310</v>
      </c>
      <c r="C5645" s="43" t="s">
        <v>760</v>
      </c>
      <c r="D5645" s="43" t="s">
        <v>55</v>
      </c>
      <c r="E5645" s="43" t="s">
        <v>2590</v>
      </c>
      <c r="F5645" s="43" t="s">
        <v>4251</v>
      </c>
      <c r="G5645" s="43" t="s">
        <v>4654</v>
      </c>
      <c r="H5645" s="76">
        <v>695</v>
      </c>
      <c r="I5645" s="229">
        <v>0.23720863309352519</v>
      </c>
      <c r="J5645" s="73">
        <f t="shared" si="264"/>
        <v>4.7164384742291567E-3</v>
      </c>
      <c r="K5645" s="73">
        <f t="shared" si="265"/>
        <v>168.13792473958927</v>
      </c>
      <c r="L5645" s="3" t="e">
        <f t="shared" si="266"/>
        <v>#N/A</v>
      </c>
    </row>
    <row r="5646" spans="1:12" x14ac:dyDescent="0.25">
      <c r="A5646" s="43" t="s">
        <v>47</v>
      </c>
      <c r="B5646" s="43" t="s">
        <v>310</v>
      </c>
      <c r="C5646" s="43" t="s">
        <v>760</v>
      </c>
      <c r="D5646" s="43" t="s">
        <v>55</v>
      </c>
      <c r="E5646" s="43" t="s">
        <v>2590</v>
      </c>
      <c r="F5646" s="43" t="s">
        <v>4251</v>
      </c>
      <c r="G5646" s="43" t="s">
        <v>4654</v>
      </c>
      <c r="H5646" s="76">
        <v>1981</v>
      </c>
      <c r="I5646" s="229">
        <v>0.23719838465421503</v>
      </c>
      <c r="J5646" s="73">
        <f t="shared" si="264"/>
        <v>4.7162347036798606E-3</v>
      </c>
      <c r="K5646" s="73">
        <f t="shared" si="265"/>
        <v>479.23286094798976</v>
      </c>
      <c r="L5646" s="3" t="e">
        <f t="shared" si="266"/>
        <v>#N/A</v>
      </c>
    </row>
    <row r="5647" spans="1:12" x14ac:dyDescent="0.25">
      <c r="A5647" s="43" t="s">
        <v>47</v>
      </c>
      <c r="B5647" s="43" t="s">
        <v>310</v>
      </c>
      <c r="C5647" s="43" t="s">
        <v>760</v>
      </c>
      <c r="D5647" s="43" t="s">
        <v>55</v>
      </c>
      <c r="E5647" s="43" t="s">
        <v>2590</v>
      </c>
      <c r="F5647" s="43" t="s">
        <v>4251</v>
      </c>
      <c r="G5647" s="43" t="s">
        <v>4654</v>
      </c>
      <c r="H5647" s="76">
        <v>7250</v>
      </c>
      <c r="I5647" s="229">
        <v>0.23719999999999999</v>
      </c>
      <c r="J5647" s="73">
        <f t="shared" si="264"/>
        <v>4.7162668217310046E-3</v>
      </c>
      <c r="K5647" s="73">
        <f t="shared" si="265"/>
        <v>1753.8929344575497</v>
      </c>
      <c r="L5647" s="3" t="e">
        <f t="shared" si="266"/>
        <v>#N/A</v>
      </c>
    </row>
    <row r="5648" spans="1:12" x14ac:dyDescent="0.25">
      <c r="A5648" s="43" t="s">
        <v>47</v>
      </c>
      <c r="B5648" s="43" t="s">
        <v>310</v>
      </c>
      <c r="C5648" s="43" t="s">
        <v>760</v>
      </c>
      <c r="D5648" s="43" t="s">
        <v>55</v>
      </c>
      <c r="E5648" s="43" t="s">
        <v>2591</v>
      </c>
      <c r="F5648" s="43" t="s">
        <v>310</v>
      </c>
      <c r="G5648" s="43" t="s">
        <v>4654</v>
      </c>
      <c r="H5648" s="76">
        <v>3500</v>
      </c>
      <c r="I5648" s="229">
        <v>0.23720000000000002</v>
      </c>
      <c r="J5648" s="73">
        <f t="shared" si="264"/>
        <v>4.7162668217310055E-3</v>
      </c>
      <c r="K5648" s="73">
        <f t="shared" si="265"/>
        <v>846.70693387605866</v>
      </c>
      <c r="L5648" s="3" t="e">
        <f t="shared" si="266"/>
        <v>#N/A</v>
      </c>
    </row>
    <row r="5649" spans="1:12" x14ac:dyDescent="0.25">
      <c r="A5649" s="43" t="s">
        <v>47</v>
      </c>
      <c r="B5649" s="43" t="s">
        <v>310</v>
      </c>
      <c r="C5649" s="43" t="s">
        <v>760</v>
      </c>
      <c r="D5649" s="43" t="s">
        <v>55</v>
      </c>
      <c r="E5649" s="43" t="s">
        <v>2591</v>
      </c>
      <c r="F5649" s="43" t="s">
        <v>310</v>
      </c>
      <c r="G5649" s="43" t="s">
        <v>4654</v>
      </c>
      <c r="H5649" s="76">
        <v>3998</v>
      </c>
      <c r="I5649" s="229">
        <v>0.23720110055027513</v>
      </c>
      <c r="J5649" s="73">
        <f t="shared" si="264"/>
        <v>4.7162887040613092E-3</v>
      </c>
      <c r="K5649" s="73">
        <f t="shared" si="265"/>
        <v>967.18572223883712</v>
      </c>
      <c r="L5649" s="3" t="e">
        <f t="shared" si="266"/>
        <v>#N/A</v>
      </c>
    </row>
    <row r="5650" spans="1:12" x14ac:dyDescent="0.25">
      <c r="A5650" s="43" t="s">
        <v>47</v>
      </c>
      <c r="B5650" s="43" t="s">
        <v>310</v>
      </c>
      <c r="C5650" s="43" t="s">
        <v>760</v>
      </c>
      <c r="D5650" s="43" t="s">
        <v>55</v>
      </c>
      <c r="E5650" s="43" t="s">
        <v>2591</v>
      </c>
      <c r="F5650" s="43" t="s">
        <v>310</v>
      </c>
      <c r="G5650" s="43" t="s">
        <v>4654</v>
      </c>
      <c r="H5650" s="76">
        <v>3954</v>
      </c>
      <c r="I5650" s="229">
        <v>0.2372003034901366</v>
      </c>
      <c r="J5650" s="73">
        <f t="shared" si="264"/>
        <v>4.716272856049984E-3</v>
      </c>
      <c r="K5650" s="73">
        <f t="shared" si="265"/>
        <v>956.53814287282171</v>
      </c>
      <c r="L5650" s="3" t="e">
        <f t="shared" si="266"/>
        <v>#N/A</v>
      </c>
    </row>
    <row r="5651" spans="1:12" x14ac:dyDescent="0.25">
      <c r="A5651" s="43" t="s">
        <v>47</v>
      </c>
      <c r="B5651" s="43" t="s">
        <v>310</v>
      </c>
      <c r="C5651" s="43" t="s">
        <v>760</v>
      </c>
      <c r="D5651" s="43" t="s">
        <v>55</v>
      </c>
      <c r="E5651" s="43" t="s">
        <v>2591</v>
      </c>
      <c r="F5651" s="43" t="s">
        <v>310</v>
      </c>
      <c r="G5651" s="43" t="s">
        <v>4654</v>
      </c>
      <c r="H5651" s="76">
        <v>2500</v>
      </c>
      <c r="I5651" s="229">
        <v>0.23719999999999999</v>
      </c>
      <c r="J5651" s="73">
        <f t="shared" si="264"/>
        <v>4.7162668217310046E-3</v>
      </c>
      <c r="K5651" s="73">
        <f t="shared" si="265"/>
        <v>604.79066705432751</v>
      </c>
      <c r="L5651" s="3" t="e">
        <f t="shared" si="266"/>
        <v>#N/A</v>
      </c>
    </row>
    <row r="5652" spans="1:12" x14ac:dyDescent="0.25">
      <c r="A5652" s="43" t="s">
        <v>47</v>
      </c>
      <c r="B5652" s="43" t="s">
        <v>310</v>
      </c>
      <c r="C5652" s="43" t="s">
        <v>761</v>
      </c>
      <c r="D5652" s="43" t="s">
        <v>55</v>
      </c>
      <c r="E5652" s="43" t="s">
        <v>2592</v>
      </c>
      <c r="F5652" s="43" t="s">
        <v>4252</v>
      </c>
      <c r="G5652" s="43" t="s">
        <v>4654</v>
      </c>
      <c r="H5652" s="76">
        <v>5245</v>
      </c>
      <c r="I5652" s="229">
        <v>0.10519923736892278</v>
      </c>
      <c r="J5652" s="73">
        <f t="shared" si="264"/>
        <v>2.0916849615280563E-3</v>
      </c>
      <c r="K5652" s="73">
        <f t="shared" si="265"/>
        <v>562.74088762321469</v>
      </c>
      <c r="L5652" s="3" t="e">
        <f t="shared" si="266"/>
        <v>#N/A</v>
      </c>
    </row>
    <row r="5653" spans="1:12" x14ac:dyDescent="0.25">
      <c r="A5653" s="43" t="s">
        <v>47</v>
      </c>
      <c r="B5653" s="43" t="s">
        <v>310</v>
      </c>
      <c r="C5653" s="43" t="s">
        <v>761</v>
      </c>
      <c r="D5653" s="43" t="s">
        <v>55</v>
      </c>
      <c r="E5653" s="43" t="s">
        <v>2592</v>
      </c>
      <c r="F5653" s="43" t="s">
        <v>4252</v>
      </c>
      <c r="G5653" s="43" t="s">
        <v>4654</v>
      </c>
      <c r="H5653" s="76">
        <v>174</v>
      </c>
      <c r="I5653" s="229">
        <v>0.10517241379310335</v>
      </c>
      <c r="J5653" s="73">
        <f t="shared" si="264"/>
        <v>2.0911516261963646E-3</v>
      </c>
      <c r="K5653" s="73">
        <f t="shared" si="265"/>
        <v>18.663860382958148</v>
      </c>
      <c r="L5653" s="3" t="e">
        <f t="shared" si="266"/>
        <v>#N/A</v>
      </c>
    </row>
    <row r="5654" spans="1:12" x14ac:dyDescent="0.25">
      <c r="A5654" s="43" t="s">
        <v>47</v>
      </c>
      <c r="B5654" s="43" t="s">
        <v>310</v>
      </c>
      <c r="C5654" s="43" t="s">
        <v>761</v>
      </c>
      <c r="D5654" s="43" t="s">
        <v>55</v>
      </c>
      <c r="E5654" s="43" t="s">
        <v>2592</v>
      </c>
      <c r="F5654" s="43" t="s">
        <v>4252</v>
      </c>
      <c r="G5654" s="43" t="s">
        <v>4654</v>
      </c>
      <c r="H5654" s="76">
        <v>291</v>
      </c>
      <c r="I5654" s="229">
        <v>0.10518900343642577</v>
      </c>
      <c r="J5654" s="73">
        <f t="shared" si="264"/>
        <v>2.0914814794189018E-3</v>
      </c>
      <c r="K5654" s="73">
        <f t="shared" si="265"/>
        <v>31.218621110510799</v>
      </c>
      <c r="L5654" s="3" t="e">
        <f t="shared" si="266"/>
        <v>#N/A</v>
      </c>
    </row>
    <row r="5655" spans="1:12" x14ac:dyDescent="0.25">
      <c r="A5655" s="43" t="s">
        <v>47</v>
      </c>
      <c r="B5655" s="43" t="s">
        <v>310</v>
      </c>
      <c r="C5655" s="43" t="s">
        <v>761</v>
      </c>
      <c r="D5655" s="43" t="s">
        <v>55</v>
      </c>
      <c r="E5655" s="43" t="s">
        <v>2592</v>
      </c>
      <c r="F5655" s="43" t="s">
        <v>4252</v>
      </c>
      <c r="G5655" s="43" t="s">
        <v>4654</v>
      </c>
      <c r="H5655" s="76">
        <v>800</v>
      </c>
      <c r="I5655" s="229">
        <v>0.10679999999999999</v>
      </c>
      <c r="J5655" s="73">
        <f t="shared" si="264"/>
        <v>2.1235130546411098E-3</v>
      </c>
      <c r="K5655" s="73">
        <f t="shared" si="265"/>
        <v>87.138810443712885</v>
      </c>
      <c r="L5655" s="3" t="e">
        <f t="shared" si="266"/>
        <v>#N/A</v>
      </c>
    </row>
    <row r="5656" spans="1:12" x14ac:dyDescent="0.25">
      <c r="A5656" s="43" t="s">
        <v>47</v>
      </c>
      <c r="B5656" s="43" t="s">
        <v>310</v>
      </c>
      <c r="C5656" s="43" t="s">
        <v>761</v>
      </c>
      <c r="D5656" s="43" t="s">
        <v>55</v>
      </c>
      <c r="E5656" s="43" t="s">
        <v>2592</v>
      </c>
      <c r="F5656" s="43" t="s">
        <v>4252</v>
      </c>
      <c r="G5656" s="43" t="s">
        <v>4654</v>
      </c>
      <c r="H5656" s="76">
        <v>24630</v>
      </c>
      <c r="I5656" s="229">
        <v>0.10520016240357287</v>
      </c>
      <c r="J5656" s="73">
        <f t="shared" si="264"/>
        <v>2.0917033540669653E-3</v>
      </c>
      <c r="K5656" s="73">
        <f t="shared" si="265"/>
        <v>2642.5986536106693</v>
      </c>
      <c r="L5656" s="3" t="e">
        <f t="shared" si="266"/>
        <v>#N/A</v>
      </c>
    </row>
    <row r="5657" spans="1:12" x14ac:dyDescent="0.25">
      <c r="A5657" s="43" t="s">
        <v>47</v>
      </c>
      <c r="B5657" s="43" t="s">
        <v>310</v>
      </c>
      <c r="C5657" s="43" t="s">
        <v>761</v>
      </c>
      <c r="D5657" s="43" t="s">
        <v>55</v>
      </c>
      <c r="E5657" s="43" t="s">
        <v>2592</v>
      </c>
      <c r="F5657" s="43" t="s">
        <v>4252</v>
      </c>
      <c r="G5657" s="43" t="s">
        <v>4654</v>
      </c>
      <c r="H5657" s="76">
        <v>1333</v>
      </c>
      <c r="I5657" s="229">
        <v>0.10519879969992499</v>
      </c>
      <c r="J5657" s="73">
        <f t="shared" si="264"/>
        <v>2.0916762593199065E-3</v>
      </c>
      <c r="K5657" s="73">
        <f t="shared" si="265"/>
        <v>143.01820445367346</v>
      </c>
      <c r="L5657" s="3" t="e">
        <f t="shared" si="266"/>
        <v>#N/A</v>
      </c>
    </row>
    <row r="5658" spans="1:12" x14ac:dyDescent="0.25">
      <c r="A5658" s="43" t="s">
        <v>47</v>
      </c>
      <c r="B5658" s="43" t="s">
        <v>310</v>
      </c>
      <c r="C5658" s="43" t="s">
        <v>761</v>
      </c>
      <c r="D5658" s="43" t="s">
        <v>55</v>
      </c>
      <c r="E5658" s="43" t="s">
        <v>2592</v>
      </c>
      <c r="F5658" s="43" t="s">
        <v>4252</v>
      </c>
      <c r="G5658" s="43" t="s">
        <v>4654</v>
      </c>
      <c r="H5658" s="76">
        <v>1225</v>
      </c>
      <c r="I5658" s="229">
        <v>0.1052</v>
      </c>
      <c r="J5658" s="73">
        <f t="shared" si="264"/>
        <v>2.0917001249835653E-3</v>
      </c>
      <c r="K5658" s="73">
        <f t="shared" si="265"/>
        <v>131.43233265310488</v>
      </c>
      <c r="L5658" s="3" t="e">
        <f t="shared" si="266"/>
        <v>#N/A</v>
      </c>
    </row>
    <row r="5659" spans="1:12" x14ac:dyDescent="0.25">
      <c r="A5659" s="43" t="s">
        <v>47</v>
      </c>
      <c r="B5659" s="43" t="s">
        <v>310</v>
      </c>
      <c r="C5659" s="43" t="s">
        <v>761</v>
      </c>
      <c r="D5659" s="43" t="s">
        <v>55</v>
      </c>
      <c r="E5659" s="43" t="s">
        <v>2592</v>
      </c>
      <c r="F5659" s="43" t="s">
        <v>4252</v>
      </c>
      <c r="G5659" s="43" t="s">
        <v>4654</v>
      </c>
      <c r="H5659" s="76">
        <v>14386</v>
      </c>
      <c r="I5659" s="229">
        <v>0.10519949951341583</v>
      </c>
      <c r="J5659" s="73">
        <f t="shared" si="264"/>
        <v>2.0916901737682548E-3</v>
      </c>
      <c r="K5659" s="73">
        <f t="shared" si="265"/>
        <v>1543.4910548398302</v>
      </c>
      <c r="L5659" s="3" t="e">
        <f t="shared" si="266"/>
        <v>#N/A</v>
      </c>
    </row>
    <row r="5660" spans="1:12" x14ac:dyDescent="0.25">
      <c r="A5660" s="43" t="s">
        <v>47</v>
      </c>
      <c r="B5660" s="43" t="s">
        <v>310</v>
      </c>
      <c r="C5660" s="43" t="s">
        <v>761</v>
      </c>
      <c r="D5660" s="43" t="s">
        <v>55</v>
      </c>
      <c r="E5660" s="43" t="s">
        <v>2592</v>
      </c>
      <c r="F5660" s="43" t="s">
        <v>4252</v>
      </c>
      <c r="G5660" s="43" t="s">
        <v>4654</v>
      </c>
      <c r="H5660" s="76">
        <v>4100</v>
      </c>
      <c r="I5660" s="229">
        <v>0.1052</v>
      </c>
      <c r="J5660" s="73">
        <f t="shared" si="264"/>
        <v>2.0917001249835653E-3</v>
      </c>
      <c r="K5660" s="73">
        <f t="shared" si="265"/>
        <v>439.89597051243265</v>
      </c>
      <c r="L5660" s="3" t="e">
        <f t="shared" si="266"/>
        <v>#N/A</v>
      </c>
    </row>
    <row r="5661" spans="1:12" x14ac:dyDescent="0.25">
      <c r="A5661" s="43" t="s">
        <v>47</v>
      </c>
      <c r="B5661" s="43" t="s">
        <v>310</v>
      </c>
      <c r="C5661" s="43" t="s">
        <v>761</v>
      </c>
      <c r="D5661" s="43" t="s">
        <v>55</v>
      </c>
      <c r="E5661" s="43" t="s">
        <v>2592</v>
      </c>
      <c r="F5661" s="43" t="s">
        <v>4252</v>
      </c>
      <c r="G5661" s="43" t="s">
        <v>4654</v>
      </c>
      <c r="H5661" s="76">
        <v>2722</v>
      </c>
      <c r="I5661" s="229">
        <v>0.10519838354151356</v>
      </c>
      <c r="J5661" s="73">
        <f t="shared" si="264"/>
        <v>2.0916679848084884E-3</v>
      </c>
      <c r="K5661" s="73">
        <f t="shared" si="265"/>
        <v>292.04352025464863</v>
      </c>
      <c r="L5661" s="3" t="e">
        <f t="shared" si="266"/>
        <v>#N/A</v>
      </c>
    </row>
    <row r="5662" spans="1:12" x14ac:dyDescent="0.25">
      <c r="A5662" s="43" t="s">
        <v>47</v>
      </c>
      <c r="B5662" s="43" t="s">
        <v>310</v>
      </c>
      <c r="C5662" s="43" t="s">
        <v>761</v>
      </c>
      <c r="D5662" s="43" t="s">
        <v>55</v>
      </c>
      <c r="E5662" s="43" t="s">
        <v>2592</v>
      </c>
      <c r="F5662" s="43" t="s">
        <v>4252</v>
      </c>
      <c r="G5662" s="43" t="s">
        <v>4654</v>
      </c>
      <c r="H5662" s="76">
        <v>2190</v>
      </c>
      <c r="I5662" s="229">
        <v>0.10520091324200913</v>
      </c>
      <c r="J5662" s="73">
        <f t="shared" si="264"/>
        <v>2.0917182830484382E-3</v>
      </c>
      <c r="K5662" s="73">
        <f t="shared" si="265"/>
        <v>234.97086303987606</v>
      </c>
      <c r="L5662" s="3" t="e">
        <f t="shared" si="266"/>
        <v>#N/A</v>
      </c>
    </row>
    <row r="5663" spans="1:12" x14ac:dyDescent="0.25">
      <c r="A5663" s="43" t="s">
        <v>47</v>
      </c>
      <c r="B5663" s="43" t="s">
        <v>310</v>
      </c>
      <c r="C5663" s="43" t="s">
        <v>761</v>
      </c>
      <c r="D5663" s="43" t="s">
        <v>55</v>
      </c>
      <c r="E5663" s="43" t="s">
        <v>2592</v>
      </c>
      <c r="F5663" s="43" t="s">
        <v>4252</v>
      </c>
      <c r="G5663" s="43" t="s">
        <v>4654</v>
      </c>
      <c r="H5663" s="76">
        <v>12892</v>
      </c>
      <c r="I5663" s="229">
        <v>0.10520012410797396</v>
      </c>
      <c r="J5663" s="73">
        <f t="shared" si="264"/>
        <v>2.0917025926324687E-3</v>
      </c>
      <c r="K5663" s="73">
        <f t="shared" si="265"/>
        <v>1383.2062298242181</v>
      </c>
      <c r="L5663" s="3" t="e">
        <f t="shared" si="266"/>
        <v>#N/A</v>
      </c>
    </row>
    <row r="5664" spans="1:12" x14ac:dyDescent="0.25">
      <c r="A5664" s="43" t="s">
        <v>47</v>
      </c>
      <c r="B5664" s="43" t="s">
        <v>310</v>
      </c>
      <c r="C5664" s="43" t="s">
        <v>761</v>
      </c>
      <c r="D5664" s="43" t="s">
        <v>55</v>
      </c>
      <c r="E5664" s="43" t="s">
        <v>2592</v>
      </c>
      <c r="F5664" s="43" t="s">
        <v>4252</v>
      </c>
      <c r="G5664" s="43" t="s">
        <v>4654</v>
      </c>
      <c r="H5664" s="76">
        <v>40</v>
      </c>
      <c r="I5664" s="229">
        <v>0.1052500000000002</v>
      </c>
      <c r="J5664" s="73">
        <f t="shared" si="264"/>
        <v>2.0926942790353677E-3</v>
      </c>
      <c r="K5664" s="73">
        <f t="shared" si="265"/>
        <v>4.2937077711614231</v>
      </c>
      <c r="L5664" s="3" t="e">
        <f t="shared" si="266"/>
        <v>#N/A</v>
      </c>
    </row>
    <row r="5665" spans="1:12" x14ac:dyDescent="0.25">
      <c r="A5665" s="43" t="s">
        <v>47</v>
      </c>
      <c r="B5665" s="43" t="s">
        <v>310</v>
      </c>
      <c r="C5665" s="43" t="s">
        <v>761</v>
      </c>
      <c r="D5665" s="43" t="s">
        <v>55</v>
      </c>
      <c r="E5665" s="43" t="s">
        <v>2592</v>
      </c>
      <c r="F5665" s="43" t="s">
        <v>4252</v>
      </c>
      <c r="G5665" s="43" t="s">
        <v>4654</v>
      </c>
      <c r="H5665" s="76">
        <v>17334</v>
      </c>
      <c r="I5665" s="229">
        <v>0.10520018460828429</v>
      </c>
      <c r="J5665" s="73">
        <f t="shared" si="264"/>
        <v>2.0917037955650417E-3</v>
      </c>
      <c r="K5665" s="73">
        <f t="shared" si="265"/>
        <v>1859.7975935923243</v>
      </c>
      <c r="L5665" s="3" t="e">
        <f t="shared" si="266"/>
        <v>#N/A</v>
      </c>
    </row>
    <row r="5666" spans="1:12" x14ac:dyDescent="0.25">
      <c r="A5666" s="43" t="s">
        <v>47</v>
      </c>
      <c r="B5666" s="43" t="s">
        <v>310</v>
      </c>
      <c r="C5666" s="43" t="s">
        <v>761</v>
      </c>
      <c r="D5666" s="43" t="s">
        <v>55</v>
      </c>
      <c r="E5666" s="43" t="s">
        <v>2592</v>
      </c>
      <c r="F5666" s="43" t="s">
        <v>4252</v>
      </c>
      <c r="G5666" s="43" t="s">
        <v>4654</v>
      </c>
      <c r="H5666" s="76">
        <v>2728</v>
      </c>
      <c r="I5666" s="229">
        <v>0.10519794721407626</v>
      </c>
      <c r="J5666" s="73">
        <f t="shared" si="264"/>
        <v>2.091659309274694E-3</v>
      </c>
      <c r="K5666" s="73">
        <f t="shared" si="265"/>
        <v>292.68604659570138</v>
      </c>
      <c r="L5666" s="3" t="e">
        <f t="shared" si="266"/>
        <v>#N/A</v>
      </c>
    </row>
    <row r="5667" spans="1:12" x14ac:dyDescent="0.25">
      <c r="A5667" s="43" t="s">
        <v>47</v>
      </c>
      <c r="B5667" s="43" t="s">
        <v>310</v>
      </c>
      <c r="C5667" s="43" t="s">
        <v>761</v>
      </c>
      <c r="D5667" s="43" t="s">
        <v>55</v>
      </c>
      <c r="E5667" s="43" t="s">
        <v>2592</v>
      </c>
      <c r="F5667" s="43" t="s">
        <v>4252</v>
      </c>
      <c r="G5667" s="43" t="s">
        <v>4654</v>
      </c>
      <c r="H5667" s="76">
        <v>2161</v>
      </c>
      <c r="I5667" s="229">
        <v>0.1052012956964368</v>
      </c>
      <c r="J5667" s="73">
        <f t="shared" si="264"/>
        <v>2.0917258874208161E-3</v>
      </c>
      <c r="K5667" s="73">
        <f t="shared" si="265"/>
        <v>231.86021964271632</v>
      </c>
      <c r="L5667" s="3" t="e">
        <f t="shared" si="266"/>
        <v>#N/A</v>
      </c>
    </row>
    <row r="5668" spans="1:12" x14ac:dyDescent="0.25">
      <c r="A5668" s="43" t="s">
        <v>47</v>
      </c>
      <c r="B5668" s="43" t="s">
        <v>310</v>
      </c>
      <c r="C5668" s="43" t="s">
        <v>762</v>
      </c>
      <c r="D5668" s="43" t="s">
        <v>55</v>
      </c>
      <c r="E5668" s="43" t="s">
        <v>2593</v>
      </c>
      <c r="F5668" s="43" t="s">
        <v>4252</v>
      </c>
      <c r="G5668" s="43" t="s">
        <v>4654</v>
      </c>
      <c r="H5668" s="76">
        <v>2014</v>
      </c>
      <c r="I5668" s="229">
        <v>0.10519860973187686</v>
      </c>
      <c r="J5668" s="73">
        <f t="shared" si="264"/>
        <v>2.0916724821698112E-3</v>
      </c>
      <c r="K5668" s="73">
        <f t="shared" si="265"/>
        <v>216.08262837908998</v>
      </c>
      <c r="L5668" s="3" t="e">
        <f t="shared" si="266"/>
        <v>#N/A</v>
      </c>
    </row>
    <row r="5669" spans="1:12" x14ac:dyDescent="0.25">
      <c r="A5669" s="43" t="s">
        <v>47</v>
      </c>
      <c r="B5669" s="43" t="s">
        <v>310</v>
      </c>
      <c r="C5669" s="43" t="s">
        <v>762</v>
      </c>
      <c r="D5669" s="43" t="s">
        <v>55</v>
      </c>
      <c r="E5669" s="43" t="s">
        <v>2593</v>
      </c>
      <c r="F5669" s="43" t="s">
        <v>4252</v>
      </c>
      <c r="G5669" s="43" t="s">
        <v>4654</v>
      </c>
      <c r="H5669" s="76">
        <v>5772</v>
      </c>
      <c r="I5669" s="229">
        <v>0.10519923769923771</v>
      </c>
      <c r="J5669" s="73">
        <f t="shared" si="264"/>
        <v>2.091684968095735E-3</v>
      </c>
      <c r="K5669" s="73">
        <f t="shared" si="265"/>
        <v>619.28320563584862</v>
      </c>
      <c r="L5669" s="3" t="e">
        <f t="shared" si="266"/>
        <v>#N/A</v>
      </c>
    </row>
    <row r="5670" spans="1:12" x14ac:dyDescent="0.25">
      <c r="A5670" s="43" t="s">
        <v>47</v>
      </c>
      <c r="B5670" s="43" t="s">
        <v>310</v>
      </c>
      <c r="C5670" s="43" t="s">
        <v>762</v>
      </c>
      <c r="D5670" s="43" t="s">
        <v>55</v>
      </c>
      <c r="E5670" s="43" t="s">
        <v>2593</v>
      </c>
      <c r="F5670" s="43" t="s">
        <v>4252</v>
      </c>
      <c r="G5670" s="43" t="s">
        <v>4654</v>
      </c>
      <c r="H5670" s="76">
        <v>7398</v>
      </c>
      <c r="I5670" s="229">
        <v>0.1052000540686672</v>
      </c>
      <c r="J5670" s="73">
        <f t="shared" si="264"/>
        <v>2.0917012000352567E-3</v>
      </c>
      <c r="K5670" s="73">
        <f t="shared" si="265"/>
        <v>793.74440547786071</v>
      </c>
      <c r="L5670" s="3" t="e">
        <f t="shared" si="266"/>
        <v>#N/A</v>
      </c>
    </row>
    <row r="5671" spans="1:12" x14ac:dyDescent="0.25">
      <c r="A5671" s="43" t="s">
        <v>47</v>
      </c>
      <c r="B5671" s="43" t="s">
        <v>310</v>
      </c>
      <c r="C5671" s="43" t="s">
        <v>763</v>
      </c>
      <c r="D5671" s="43" t="s">
        <v>371</v>
      </c>
      <c r="E5671" s="43" t="s">
        <v>2594</v>
      </c>
      <c r="F5671" s="43" t="s">
        <v>4256</v>
      </c>
      <c r="G5671" s="43" t="s">
        <v>4654</v>
      </c>
      <c r="H5671" s="76">
        <v>3</v>
      </c>
      <c r="I5671" s="229">
        <v>0.37666666666666665</v>
      </c>
      <c r="J5671" s="73">
        <f t="shared" si="264"/>
        <v>7.4892938568803195E-3</v>
      </c>
      <c r="K5671" s="73">
        <f t="shared" si="265"/>
        <v>1.1524678815706408</v>
      </c>
      <c r="L5671" s="3" t="e">
        <f t="shared" si="266"/>
        <v>#N/A</v>
      </c>
    </row>
    <row r="5672" spans="1:12" x14ac:dyDescent="0.25">
      <c r="A5672" s="43" t="s">
        <v>47</v>
      </c>
      <c r="B5672" s="43" t="s">
        <v>310</v>
      </c>
      <c r="C5672" s="43" t="s">
        <v>763</v>
      </c>
      <c r="D5672" s="43" t="s">
        <v>371</v>
      </c>
      <c r="E5672" s="43" t="s">
        <v>2594</v>
      </c>
      <c r="F5672" s="43" t="s">
        <v>4256</v>
      </c>
      <c r="G5672" s="43" t="s">
        <v>4654</v>
      </c>
      <c r="H5672" s="76">
        <v>36</v>
      </c>
      <c r="I5672" s="229">
        <v>0.37916666666666665</v>
      </c>
      <c r="J5672" s="73">
        <f t="shared" si="264"/>
        <v>7.5390015594702323E-3</v>
      </c>
      <c r="K5672" s="73">
        <f t="shared" si="265"/>
        <v>13.921404056140927</v>
      </c>
      <c r="L5672" s="3" t="e">
        <f t="shared" si="266"/>
        <v>#N/A</v>
      </c>
    </row>
    <row r="5673" spans="1:12" x14ac:dyDescent="0.25">
      <c r="A5673" s="43" t="s">
        <v>47</v>
      </c>
      <c r="B5673" s="43" t="s">
        <v>310</v>
      </c>
      <c r="C5673" s="43" t="s">
        <v>763</v>
      </c>
      <c r="D5673" s="43" t="s">
        <v>371</v>
      </c>
      <c r="E5673" s="43" t="s">
        <v>2594</v>
      </c>
      <c r="F5673" s="43" t="s">
        <v>4256</v>
      </c>
      <c r="G5673" s="43" t="s">
        <v>4654</v>
      </c>
      <c r="H5673" s="76">
        <v>5708</v>
      </c>
      <c r="I5673" s="229">
        <v>0.35122810091100209</v>
      </c>
      <c r="J5673" s="73">
        <f t="shared" si="264"/>
        <v>6.983496792521705E-3</v>
      </c>
      <c r="K5673" s="73">
        <f t="shared" si="265"/>
        <v>2044.6717996917139</v>
      </c>
      <c r="L5673" s="3" t="e">
        <f t="shared" si="266"/>
        <v>#N/A</v>
      </c>
    </row>
    <row r="5674" spans="1:12" x14ac:dyDescent="0.25">
      <c r="A5674" s="43" t="s">
        <v>47</v>
      </c>
      <c r="B5674" s="43" t="s">
        <v>310</v>
      </c>
      <c r="C5674" s="43" t="s">
        <v>763</v>
      </c>
      <c r="D5674" s="43" t="s">
        <v>371</v>
      </c>
      <c r="E5674" s="43" t="s">
        <v>2594</v>
      </c>
      <c r="F5674" s="43" t="s">
        <v>4256</v>
      </c>
      <c r="G5674" s="43" t="s">
        <v>4654</v>
      </c>
      <c r="H5674" s="76">
        <v>1222</v>
      </c>
      <c r="I5674" s="229">
        <v>0.37793780687397704</v>
      </c>
      <c r="J5674" s="73">
        <f t="shared" si="264"/>
        <v>7.5145680406303456E-3</v>
      </c>
      <c r="K5674" s="73">
        <f t="shared" si="265"/>
        <v>471.02280214565019</v>
      </c>
      <c r="L5674" s="3" t="e">
        <f t="shared" si="266"/>
        <v>#N/A</v>
      </c>
    </row>
    <row r="5675" spans="1:12" x14ac:dyDescent="0.25">
      <c r="A5675" s="43" t="s">
        <v>47</v>
      </c>
      <c r="B5675" s="43" t="s">
        <v>310</v>
      </c>
      <c r="C5675" s="43" t="s">
        <v>763</v>
      </c>
      <c r="D5675" s="43" t="s">
        <v>371</v>
      </c>
      <c r="E5675" s="43" t="s">
        <v>2594</v>
      </c>
      <c r="F5675" s="43" t="s">
        <v>4256</v>
      </c>
      <c r="G5675" s="43" t="s">
        <v>4654</v>
      </c>
      <c r="H5675" s="76">
        <v>4</v>
      </c>
      <c r="I5675" s="229">
        <v>0.37749999999999995</v>
      </c>
      <c r="J5675" s="73">
        <f t="shared" si="264"/>
        <v>7.5058630910769565E-3</v>
      </c>
      <c r="K5675" s="73">
        <f t="shared" si="265"/>
        <v>1.5400234523643077</v>
      </c>
      <c r="L5675" s="3" t="e">
        <f t="shared" si="266"/>
        <v>#N/A</v>
      </c>
    </row>
    <row r="5676" spans="1:12" x14ac:dyDescent="0.25">
      <c r="A5676" s="43" t="s">
        <v>47</v>
      </c>
      <c r="B5676" s="43" t="s">
        <v>310</v>
      </c>
      <c r="C5676" s="43" t="s">
        <v>763</v>
      </c>
      <c r="D5676" s="43" t="s">
        <v>371</v>
      </c>
      <c r="E5676" s="43" t="s">
        <v>2594</v>
      </c>
      <c r="F5676" s="43" t="s">
        <v>4256</v>
      </c>
      <c r="G5676" s="43" t="s">
        <v>4654</v>
      </c>
      <c r="H5676" s="76">
        <v>12</v>
      </c>
      <c r="I5676" s="229">
        <v>0.375</v>
      </c>
      <c r="J5676" s="73">
        <f t="shared" si="264"/>
        <v>7.4561553884870437E-3</v>
      </c>
      <c r="K5676" s="73">
        <f t="shared" si="265"/>
        <v>4.5894738646618443</v>
      </c>
      <c r="L5676" s="3" t="e">
        <f t="shared" si="266"/>
        <v>#N/A</v>
      </c>
    </row>
    <row r="5677" spans="1:12" x14ac:dyDescent="0.25">
      <c r="A5677" s="43" t="s">
        <v>47</v>
      </c>
      <c r="B5677" s="43" t="s">
        <v>310</v>
      </c>
      <c r="C5677" s="43" t="s">
        <v>763</v>
      </c>
      <c r="D5677" s="43" t="s">
        <v>371</v>
      </c>
      <c r="E5677" s="43" t="s">
        <v>2594</v>
      </c>
      <c r="F5677" s="43" t="s">
        <v>4256</v>
      </c>
      <c r="G5677" s="43" t="s">
        <v>4654</v>
      </c>
      <c r="H5677" s="76">
        <v>18</v>
      </c>
      <c r="I5677" s="229">
        <v>0.37666666666666671</v>
      </c>
      <c r="J5677" s="73">
        <f t="shared" si="264"/>
        <v>7.4892938568803203E-3</v>
      </c>
      <c r="K5677" s="73">
        <f t="shared" si="265"/>
        <v>6.9148072894238464</v>
      </c>
      <c r="L5677" s="3" t="e">
        <f t="shared" si="266"/>
        <v>#N/A</v>
      </c>
    </row>
    <row r="5678" spans="1:12" x14ac:dyDescent="0.25">
      <c r="A5678" s="43" t="s">
        <v>47</v>
      </c>
      <c r="B5678" s="43" t="s">
        <v>310</v>
      </c>
      <c r="C5678" s="43" t="s">
        <v>763</v>
      </c>
      <c r="D5678" s="43" t="s">
        <v>371</v>
      </c>
      <c r="E5678" s="43" t="s">
        <v>2594</v>
      </c>
      <c r="F5678" s="43" t="s">
        <v>4256</v>
      </c>
      <c r="G5678" s="43" t="s">
        <v>4654</v>
      </c>
      <c r="H5678" s="76">
        <v>655</v>
      </c>
      <c r="I5678" s="229">
        <v>0.37793893129770995</v>
      </c>
      <c r="J5678" s="73">
        <f t="shared" si="264"/>
        <v>7.514590397638546E-3</v>
      </c>
      <c r="K5678" s="73">
        <f t="shared" si="265"/>
        <v>252.47205671045324</v>
      </c>
      <c r="L5678" s="3" t="e">
        <f t="shared" si="266"/>
        <v>#N/A</v>
      </c>
    </row>
    <row r="5679" spans="1:12" x14ac:dyDescent="0.25">
      <c r="A5679" s="43" t="s">
        <v>47</v>
      </c>
      <c r="B5679" s="43" t="s">
        <v>310</v>
      </c>
      <c r="C5679" s="43" t="s">
        <v>379</v>
      </c>
      <c r="D5679" s="43" t="s">
        <v>55</v>
      </c>
      <c r="E5679" s="43" t="s">
        <v>2595</v>
      </c>
      <c r="F5679" s="43" t="s">
        <v>4257</v>
      </c>
      <c r="G5679" s="43" t="s">
        <v>4654</v>
      </c>
      <c r="H5679" s="76">
        <v>35</v>
      </c>
      <c r="I5679" s="229"/>
      <c r="J5679" s="73">
        <f t="shared" si="264"/>
        <v>0</v>
      </c>
      <c r="K5679" s="73">
        <f t="shared" si="265"/>
        <v>0</v>
      </c>
      <c r="L5679" s="3" t="e">
        <f t="shared" si="266"/>
        <v>#N/A</v>
      </c>
    </row>
    <row r="5680" spans="1:12" x14ac:dyDescent="0.25">
      <c r="A5680" s="43" t="s">
        <v>47</v>
      </c>
      <c r="B5680" s="43" t="s">
        <v>310</v>
      </c>
      <c r="C5680" s="43" t="s">
        <v>379</v>
      </c>
      <c r="D5680" s="43" t="s">
        <v>55</v>
      </c>
      <c r="E5680" s="43" t="s">
        <v>2595</v>
      </c>
      <c r="F5680" s="43" t="s">
        <v>4257</v>
      </c>
      <c r="G5680" s="43" t="s">
        <v>4654</v>
      </c>
      <c r="H5680" s="76">
        <v>189</v>
      </c>
      <c r="I5680" s="229"/>
      <c r="J5680" s="73">
        <f t="shared" si="264"/>
        <v>0</v>
      </c>
      <c r="K5680" s="73">
        <f t="shared" si="265"/>
        <v>0</v>
      </c>
      <c r="L5680" s="3" t="e">
        <f t="shared" si="266"/>
        <v>#N/A</v>
      </c>
    </row>
    <row r="5681" spans="1:12" x14ac:dyDescent="0.25">
      <c r="A5681" s="43" t="s">
        <v>47</v>
      </c>
      <c r="B5681" s="43" t="s">
        <v>310</v>
      </c>
      <c r="C5681" s="43" t="s">
        <v>379</v>
      </c>
      <c r="D5681" s="43" t="s">
        <v>55</v>
      </c>
      <c r="E5681" s="43" t="s">
        <v>2595</v>
      </c>
      <c r="F5681" s="43" t="s">
        <v>4257</v>
      </c>
      <c r="G5681" s="43" t="s">
        <v>4654</v>
      </c>
      <c r="H5681" s="76">
        <v>154</v>
      </c>
      <c r="I5681" s="229"/>
      <c r="J5681" s="73">
        <f t="shared" si="264"/>
        <v>0</v>
      </c>
      <c r="K5681" s="73">
        <f t="shared" si="265"/>
        <v>0</v>
      </c>
      <c r="L5681" s="3" t="e">
        <f t="shared" si="266"/>
        <v>#N/A</v>
      </c>
    </row>
    <row r="5682" spans="1:12" x14ac:dyDescent="0.25">
      <c r="A5682" s="43" t="s">
        <v>47</v>
      </c>
      <c r="B5682" s="43" t="s">
        <v>310</v>
      </c>
      <c r="C5682" s="43" t="s">
        <v>379</v>
      </c>
      <c r="D5682" s="43" t="s">
        <v>55</v>
      </c>
      <c r="E5682" s="43" t="s">
        <v>2595</v>
      </c>
      <c r="F5682" s="43" t="s">
        <v>4257</v>
      </c>
      <c r="G5682" s="43" t="s">
        <v>4654</v>
      </c>
      <c r="H5682" s="76">
        <v>27</v>
      </c>
      <c r="I5682" s="229"/>
      <c r="J5682" s="73">
        <f t="shared" si="264"/>
        <v>0</v>
      </c>
      <c r="K5682" s="73">
        <f t="shared" si="265"/>
        <v>0</v>
      </c>
      <c r="L5682" s="3" t="e">
        <f t="shared" si="266"/>
        <v>#N/A</v>
      </c>
    </row>
    <row r="5683" spans="1:12" x14ac:dyDescent="0.25">
      <c r="A5683" s="43" t="s">
        <v>47</v>
      </c>
      <c r="B5683" s="43" t="s">
        <v>310</v>
      </c>
      <c r="C5683" s="43" t="s">
        <v>379</v>
      </c>
      <c r="D5683" s="43" t="s">
        <v>55</v>
      </c>
      <c r="E5683" s="43" t="s">
        <v>2595</v>
      </c>
      <c r="F5683" s="43" t="s">
        <v>4257</v>
      </c>
      <c r="G5683" s="43" t="s">
        <v>4654</v>
      </c>
      <c r="H5683" s="76">
        <v>36</v>
      </c>
      <c r="I5683" s="229"/>
      <c r="J5683" s="73">
        <f t="shared" si="264"/>
        <v>0</v>
      </c>
      <c r="K5683" s="73">
        <f t="shared" si="265"/>
        <v>0</v>
      </c>
      <c r="L5683" s="3" t="e">
        <f t="shared" si="266"/>
        <v>#N/A</v>
      </c>
    </row>
    <row r="5684" spans="1:12" x14ac:dyDescent="0.25">
      <c r="A5684" s="43" t="s">
        <v>47</v>
      </c>
      <c r="B5684" s="43" t="s">
        <v>310</v>
      </c>
      <c r="C5684" s="43" t="s">
        <v>379</v>
      </c>
      <c r="D5684" s="43" t="s">
        <v>55</v>
      </c>
      <c r="E5684" s="43" t="s">
        <v>2595</v>
      </c>
      <c r="F5684" s="43" t="s">
        <v>4257</v>
      </c>
      <c r="G5684" s="43" t="s">
        <v>4654</v>
      </c>
      <c r="H5684" s="76">
        <v>544</v>
      </c>
      <c r="I5684" s="229"/>
      <c r="J5684" s="73">
        <f t="shared" si="264"/>
        <v>0</v>
      </c>
      <c r="K5684" s="73">
        <f t="shared" si="265"/>
        <v>0</v>
      </c>
      <c r="L5684" s="3" t="e">
        <f t="shared" si="266"/>
        <v>#N/A</v>
      </c>
    </row>
    <row r="5685" spans="1:12" x14ac:dyDescent="0.25">
      <c r="A5685" s="43" t="s">
        <v>47</v>
      </c>
      <c r="B5685" s="43" t="s">
        <v>310</v>
      </c>
      <c r="C5685" s="43" t="s">
        <v>379</v>
      </c>
      <c r="D5685" s="43" t="s">
        <v>55</v>
      </c>
      <c r="E5685" s="43" t="s">
        <v>2595</v>
      </c>
      <c r="F5685" s="43" t="s">
        <v>4257</v>
      </c>
      <c r="G5685" s="43" t="s">
        <v>4654</v>
      </c>
      <c r="H5685" s="76">
        <v>198</v>
      </c>
      <c r="I5685" s="229"/>
      <c r="J5685" s="73">
        <f t="shared" si="264"/>
        <v>0</v>
      </c>
      <c r="K5685" s="73">
        <f t="shared" si="265"/>
        <v>0</v>
      </c>
      <c r="L5685" s="3" t="e">
        <f t="shared" si="266"/>
        <v>#N/A</v>
      </c>
    </row>
    <row r="5686" spans="1:12" x14ac:dyDescent="0.25">
      <c r="A5686" s="43" t="s">
        <v>47</v>
      </c>
      <c r="B5686" s="43" t="s">
        <v>310</v>
      </c>
      <c r="C5686" s="43" t="s">
        <v>379</v>
      </c>
      <c r="D5686" s="43" t="s">
        <v>55</v>
      </c>
      <c r="E5686" s="43" t="s">
        <v>2595</v>
      </c>
      <c r="F5686" s="43" t="s">
        <v>4257</v>
      </c>
      <c r="G5686" s="43" t="s">
        <v>4654</v>
      </c>
      <c r="H5686" s="76">
        <v>235</v>
      </c>
      <c r="I5686" s="229"/>
      <c r="J5686" s="73">
        <f t="shared" si="264"/>
        <v>0</v>
      </c>
      <c r="K5686" s="73">
        <f t="shared" si="265"/>
        <v>0</v>
      </c>
      <c r="L5686" s="3" t="e">
        <f t="shared" si="266"/>
        <v>#N/A</v>
      </c>
    </row>
    <row r="5687" spans="1:12" x14ac:dyDescent="0.25">
      <c r="A5687" s="43" t="s">
        <v>47</v>
      </c>
      <c r="B5687" s="43" t="s">
        <v>310</v>
      </c>
      <c r="C5687" s="43" t="s">
        <v>379</v>
      </c>
      <c r="D5687" s="43" t="s">
        <v>55</v>
      </c>
      <c r="E5687" s="43" t="s">
        <v>2596</v>
      </c>
      <c r="F5687" s="43" t="s">
        <v>4258</v>
      </c>
      <c r="G5687" s="43" t="s">
        <v>4654</v>
      </c>
      <c r="H5687" s="76">
        <v>8</v>
      </c>
      <c r="I5687" s="229"/>
      <c r="J5687" s="73">
        <f t="shared" si="264"/>
        <v>0</v>
      </c>
      <c r="K5687" s="73">
        <f t="shared" si="265"/>
        <v>0</v>
      </c>
      <c r="L5687" s="3" t="e">
        <f t="shared" si="266"/>
        <v>#N/A</v>
      </c>
    </row>
    <row r="5688" spans="1:12" x14ac:dyDescent="0.25">
      <c r="A5688" s="43" t="s">
        <v>47</v>
      </c>
      <c r="B5688" s="43" t="s">
        <v>310</v>
      </c>
      <c r="C5688" s="43" t="s">
        <v>379</v>
      </c>
      <c r="D5688" s="43" t="s">
        <v>55</v>
      </c>
      <c r="E5688" s="43" t="s">
        <v>2596</v>
      </c>
      <c r="F5688" s="43" t="s">
        <v>4258</v>
      </c>
      <c r="G5688" s="43" t="s">
        <v>4654</v>
      </c>
      <c r="H5688" s="76">
        <v>1651</v>
      </c>
      <c r="I5688" s="229"/>
      <c r="J5688" s="73">
        <f t="shared" si="264"/>
        <v>0</v>
      </c>
      <c r="K5688" s="73">
        <f t="shared" si="265"/>
        <v>0</v>
      </c>
      <c r="L5688" s="3" t="e">
        <f t="shared" si="266"/>
        <v>#N/A</v>
      </c>
    </row>
    <row r="5689" spans="1:12" x14ac:dyDescent="0.25">
      <c r="A5689" s="43" t="s">
        <v>47</v>
      </c>
      <c r="B5689" s="43" t="s">
        <v>310</v>
      </c>
      <c r="C5689" s="43" t="s">
        <v>379</v>
      </c>
      <c r="D5689" s="43" t="s">
        <v>55</v>
      </c>
      <c r="E5689" s="43" t="s">
        <v>2596</v>
      </c>
      <c r="F5689" s="43" t="s">
        <v>4258</v>
      </c>
      <c r="G5689" s="43" t="s">
        <v>4654</v>
      </c>
      <c r="H5689" s="76">
        <v>66</v>
      </c>
      <c r="I5689" s="229"/>
      <c r="J5689" s="73">
        <f t="shared" si="264"/>
        <v>0</v>
      </c>
      <c r="K5689" s="73">
        <f t="shared" si="265"/>
        <v>0</v>
      </c>
      <c r="L5689" s="3" t="e">
        <f t="shared" si="266"/>
        <v>#N/A</v>
      </c>
    </row>
    <row r="5690" spans="1:12" x14ac:dyDescent="0.25">
      <c r="A5690" s="43" t="s">
        <v>47</v>
      </c>
      <c r="B5690" s="43" t="s">
        <v>310</v>
      </c>
      <c r="C5690" s="43" t="s">
        <v>379</v>
      </c>
      <c r="D5690" s="43" t="s">
        <v>55</v>
      </c>
      <c r="E5690" s="43" t="s">
        <v>2596</v>
      </c>
      <c r="F5690" s="43" t="s">
        <v>4258</v>
      </c>
      <c r="G5690" s="43" t="s">
        <v>4654</v>
      </c>
      <c r="H5690" s="76">
        <v>283</v>
      </c>
      <c r="I5690" s="229"/>
      <c r="J5690" s="73">
        <f t="shared" si="264"/>
        <v>0</v>
      </c>
      <c r="K5690" s="73">
        <f t="shared" si="265"/>
        <v>0</v>
      </c>
      <c r="L5690" s="3" t="e">
        <f t="shared" si="266"/>
        <v>#N/A</v>
      </c>
    </row>
    <row r="5691" spans="1:12" x14ac:dyDescent="0.25">
      <c r="A5691" s="43" t="s">
        <v>47</v>
      </c>
      <c r="B5691" s="43" t="s">
        <v>310</v>
      </c>
      <c r="C5691" s="43" t="s">
        <v>379</v>
      </c>
      <c r="D5691" s="43" t="s">
        <v>55</v>
      </c>
      <c r="E5691" s="43" t="s">
        <v>2596</v>
      </c>
      <c r="F5691" s="43" t="s">
        <v>4258</v>
      </c>
      <c r="G5691" s="43" t="s">
        <v>4654</v>
      </c>
      <c r="H5691" s="76">
        <v>67</v>
      </c>
      <c r="I5691" s="229"/>
      <c r="J5691" s="73">
        <f t="shared" si="264"/>
        <v>0</v>
      </c>
      <c r="K5691" s="73">
        <f t="shared" si="265"/>
        <v>0</v>
      </c>
      <c r="L5691" s="3" t="e">
        <f t="shared" si="266"/>
        <v>#N/A</v>
      </c>
    </row>
    <row r="5692" spans="1:12" x14ac:dyDescent="0.25">
      <c r="A5692" s="43" t="s">
        <v>47</v>
      </c>
      <c r="B5692" s="43" t="s">
        <v>310</v>
      </c>
      <c r="C5692" s="43" t="s">
        <v>379</v>
      </c>
      <c r="D5692" s="43" t="s">
        <v>55</v>
      </c>
      <c r="E5692" s="43" t="s">
        <v>2596</v>
      </c>
      <c r="F5692" s="43" t="s">
        <v>4258</v>
      </c>
      <c r="G5692" s="43" t="s">
        <v>4654</v>
      </c>
      <c r="H5692" s="76">
        <v>133</v>
      </c>
      <c r="I5692" s="229"/>
      <c r="J5692" s="73">
        <f t="shared" si="264"/>
        <v>0</v>
      </c>
      <c r="K5692" s="73">
        <f t="shared" si="265"/>
        <v>0</v>
      </c>
      <c r="L5692" s="3" t="e">
        <f t="shared" si="266"/>
        <v>#N/A</v>
      </c>
    </row>
    <row r="5693" spans="1:12" x14ac:dyDescent="0.25">
      <c r="A5693" s="43" t="s">
        <v>47</v>
      </c>
      <c r="B5693" s="43" t="s">
        <v>310</v>
      </c>
      <c r="C5693" s="43" t="s">
        <v>379</v>
      </c>
      <c r="D5693" s="43" t="s">
        <v>55</v>
      </c>
      <c r="E5693" s="43" t="s">
        <v>2597</v>
      </c>
      <c r="F5693" s="43" t="s">
        <v>4251</v>
      </c>
      <c r="G5693" s="43" t="s">
        <v>4654</v>
      </c>
      <c r="H5693" s="76">
        <v>163</v>
      </c>
      <c r="I5693" s="229"/>
      <c r="J5693" s="73">
        <f t="shared" si="264"/>
        <v>0</v>
      </c>
      <c r="K5693" s="73">
        <f t="shared" si="265"/>
        <v>0</v>
      </c>
      <c r="L5693" s="3" t="e">
        <f t="shared" si="266"/>
        <v>#N/A</v>
      </c>
    </row>
    <row r="5694" spans="1:12" x14ac:dyDescent="0.25">
      <c r="A5694" s="43" t="s">
        <v>47</v>
      </c>
      <c r="B5694" s="43" t="s">
        <v>310</v>
      </c>
      <c r="C5694" s="43" t="s">
        <v>379</v>
      </c>
      <c r="D5694" s="43" t="s">
        <v>55</v>
      </c>
      <c r="E5694" s="43" t="s">
        <v>2597</v>
      </c>
      <c r="F5694" s="43" t="s">
        <v>4251</v>
      </c>
      <c r="G5694" s="43" t="s">
        <v>4654</v>
      </c>
      <c r="H5694" s="76">
        <v>836</v>
      </c>
      <c r="I5694" s="229"/>
      <c r="J5694" s="73">
        <f t="shared" si="264"/>
        <v>0</v>
      </c>
      <c r="K5694" s="73">
        <f t="shared" si="265"/>
        <v>0</v>
      </c>
      <c r="L5694" s="3" t="e">
        <f t="shared" si="266"/>
        <v>#N/A</v>
      </c>
    </row>
    <row r="5695" spans="1:12" x14ac:dyDescent="0.25">
      <c r="A5695" s="43" t="s">
        <v>47</v>
      </c>
      <c r="B5695" s="43" t="s">
        <v>310</v>
      </c>
      <c r="C5695" s="43" t="s">
        <v>379</v>
      </c>
      <c r="D5695" s="43" t="s">
        <v>55</v>
      </c>
      <c r="E5695" s="43" t="s">
        <v>2598</v>
      </c>
      <c r="F5695" s="43" t="s">
        <v>4251</v>
      </c>
      <c r="G5695" s="43" t="s">
        <v>4654</v>
      </c>
      <c r="H5695" s="76">
        <v>154</v>
      </c>
      <c r="I5695" s="229"/>
      <c r="J5695" s="73">
        <f t="shared" si="264"/>
        <v>0</v>
      </c>
      <c r="K5695" s="73">
        <f t="shared" si="265"/>
        <v>0</v>
      </c>
      <c r="L5695" s="3" t="e">
        <f t="shared" si="266"/>
        <v>#N/A</v>
      </c>
    </row>
    <row r="5696" spans="1:12" x14ac:dyDescent="0.25">
      <c r="A5696" s="43" t="s">
        <v>47</v>
      </c>
      <c r="B5696" s="43" t="s">
        <v>310</v>
      </c>
      <c r="C5696" s="43" t="s">
        <v>379</v>
      </c>
      <c r="D5696" s="43" t="s">
        <v>55</v>
      </c>
      <c r="E5696" s="43" t="s">
        <v>2598</v>
      </c>
      <c r="F5696" s="43" t="s">
        <v>4251</v>
      </c>
      <c r="G5696" s="43" t="s">
        <v>4654</v>
      </c>
      <c r="H5696" s="76">
        <v>48</v>
      </c>
      <c r="I5696" s="229"/>
      <c r="J5696" s="73">
        <f t="shared" si="264"/>
        <v>0</v>
      </c>
      <c r="K5696" s="73">
        <f t="shared" si="265"/>
        <v>0</v>
      </c>
      <c r="L5696" s="3" t="e">
        <f t="shared" si="266"/>
        <v>#N/A</v>
      </c>
    </row>
    <row r="5697" spans="1:12" x14ac:dyDescent="0.25">
      <c r="A5697" s="43" t="s">
        <v>47</v>
      </c>
      <c r="B5697" s="43" t="s">
        <v>310</v>
      </c>
      <c r="C5697" s="43" t="s">
        <v>379</v>
      </c>
      <c r="D5697" s="43" t="s">
        <v>55</v>
      </c>
      <c r="E5697" s="43" t="s">
        <v>2598</v>
      </c>
      <c r="F5697" s="43" t="s">
        <v>4251</v>
      </c>
      <c r="G5697" s="43" t="s">
        <v>4654</v>
      </c>
      <c r="H5697" s="76">
        <v>2053</v>
      </c>
      <c r="I5697" s="229"/>
      <c r="J5697" s="73">
        <f t="shared" si="264"/>
        <v>0</v>
      </c>
      <c r="K5697" s="73">
        <f t="shared" si="265"/>
        <v>0</v>
      </c>
      <c r="L5697" s="3" t="e">
        <f t="shared" si="266"/>
        <v>#N/A</v>
      </c>
    </row>
    <row r="5698" spans="1:12" x14ac:dyDescent="0.25">
      <c r="A5698" s="43" t="s">
        <v>47</v>
      </c>
      <c r="B5698" s="43" t="s">
        <v>310</v>
      </c>
      <c r="C5698" s="43" t="s">
        <v>379</v>
      </c>
      <c r="D5698" s="43" t="s">
        <v>55</v>
      </c>
      <c r="E5698" s="43" t="s">
        <v>2598</v>
      </c>
      <c r="F5698" s="43" t="s">
        <v>4251</v>
      </c>
      <c r="G5698" s="43" t="s">
        <v>4654</v>
      </c>
      <c r="H5698" s="76">
        <v>3118</v>
      </c>
      <c r="I5698" s="229"/>
      <c r="J5698" s="73">
        <f t="shared" si="264"/>
        <v>0</v>
      </c>
      <c r="K5698" s="73">
        <f t="shared" si="265"/>
        <v>0</v>
      </c>
      <c r="L5698" s="3" t="e">
        <f t="shared" si="266"/>
        <v>#N/A</v>
      </c>
    </row>
    <row r="5699" spans="1:12" x14ac:dyDescent="0.25">
      <c r="A5699" s="43" t="s">
        <v>47</v>
      </c>
      <c r="B5699" s="43" t="s">
        <v>310</v>
      </c>
      <c r="C5699" s="43" t="s">
        <v>379</v>
      </c>
      <c r="D5699" s="43" t="s">
        <v>55</v>
      </c>
      <c r="E5699" s="43" t="s">
        <v>2598</v>
      </c>
      <c r="F5699" s="43" t="s">
        <v>4251</v>
      </c>
      <c r="G5699" s="43" t="s">
        <v>4654</v>
      </c>
      <c r="H5699" s="76">
        <v>121</v>
      </c>
      <c r="I5699" s="229"/>
      <c r="J5699" s="73">
        <f t="shared" si="264"/>
        <v>0</v>
      </c>
      <c r="K5699" s="73">
        <f t="shared" si="265"/>
        <v>0</v>
      </c>
      <c r="L5699" s="3" t="e">
        <f t="shared" si="266"/>
        <v>#N/A</v>
      </c>
    </row>
    <row r="5700" spans="1:12" x14ac:dyDescent="0.25">
      <c r="A5700" s="43" t="s">
        <v>47</v>
      </c>
      <c r="B5700" s="43" t="s">
        <v>310</v>
      </c>
      <c r="C5700" s="43" t="s">
        <v>379</v>
      </c>
      <c r="D5700" s="43" t="s">
        <v>55</v>
      </c>
      <c r="E5700" s="43" t="s">
        <v>2598</v>
      </c>
      <c r="F5700" s="43" t="s">
        <v>4251</v>
      </c>
      <c r="G5700" s="43" t="s">
        <v>4654</v>
      </c>
      <c r="H5700" s="76">
        <v>783</v>
      </c>
      <c r="I5700" s="229"/>
      <c r="J5700" s="73">
        <f t="shared" si="264"/>
        <v>0</v>
      </c>
      <c r="K5700" s="73">
        <f t="shared" si="265"/>
        <v>0</v>
      </c>
      <c r="L5700" s="3" t="e">
        <f t="shared" si="266"/>
        <v>#N/A</v>
      </c>
    </row>
    <row r="5701" spans="1:12" x14ac:dyDescent="0.25">
      <c r="A5701" s="43" t="s">
        <v>47</v>
      </c>
      <c r="B5701" s="43" t="s">
        <v>310</v>
      </c>
      <c r="C5701" s="43" t="s">
        <v>379</v>
      </c>
      <c r="D5701" s="43" t="s">
        <v>55</v>
      </c>
      <c r="E5701" s="43" t="s">
        <v>2598</v>
      </c>
      <c r="F5701" s="43" t="s">
        <v>4251</v>
      </c>
      <c r="G5701" s="43" t="s">
        <v>4654</v>
      </c>
      <c r="H5701" s="76">
        <v>130</v>
      </c>
      <c r="I5701" s="229"/>
      <c r="J5701" s="73">
        <f t="shared" si="264"/>
        <v>0</v>
      </c>
      <c r="K5701" s="73">
        <f t="shared" si="265"/>
        <v>0</v>
      </c>
      <c r="L5701" s="3" t="e">
        <f t="shared" si="266"/>
        <v>#N/A</v>
      </c>
    </row>
    <row r="5702" spans="1:12" x14ac:dyDescent="0.25">
      <c r="A5702" s="43" t="s">
        <v>47</v>
      </c>
      <c r="B5702" s="43" t="s">
        <v>310</v>
      </c>
      <c r="C5702" s="43" t="s">
        <v>379</v>
      </c>
      <c r="D5702" s="43" t="s">
        <v>55</v>
      </c>
      <c r="E5702" s="43" t="s">
        <v>2598</v>
      </c>
      <c r="F5702" s="43" t="s">
        <v>4251</v>
      </c>
      <c r="G5702" s="43" t="s">
        <v>4654</v>
      </c>
      <c r="H5702" s="76">
        <v>2200</v>
      </c>
      <c r="I5702" s="229"/>
      <c r="J5702" s="73">
        <f t="shared" si="264"/>
        <v>0</v>
      </c>
      <c r="K5702" s="73">
        <f t="shared" si="265"/>
        <v>0</v>
      </c>
      <c r="L5702" s="3" t="e">
        <f t="shared" si="266"/>
        <v>#N/A</v>
      </c>
    </row>
    <row r="5703" spans="1:12" x14ac:dyDescent="0.25">
      <c r="A5703" s="43" t="s">
        <v>47</v>
      </c>
      <c r="B5703" s="43" t="s">
        <v>310</v>
      </c>
      <c r="C5703" s="43" t="s">
        <v>379</v>
      </c>
      <c r="D5703" s="43" t="s">
        <v>55</v>
      </c>
      <c r="E5703" s="43" t="s">
        <v>2598</v>
      </c>
      <c r="F5703" s="43" t="s">
        <v>4251</v>
      </c>
      <c r="G5703" s="43" t="s">
        <v>4654</v>
      </c>
      <c r="H5703" s="76">
        <v>218</v>
      </c>
      <c r="I5703" s="229"/>
      <c r="J5703" s="73">
        <f t="shared" ref="J5703:J5766" si="267">I5703*$J$5</f>
        <v>0</v>
      </c>
      <c r="K5703" s="73">
        <f t="shared" ref="K5703:K5766" si="268">(I5703+J5703)*H5703</f>
        <v>0</v>
      </c>
      <c r="L5703" s="3" t="e">
        <f t="shared" ref="L5703:L5766" si="269">MATCH(C5703,$C$7237:$C$7264,0)</f>
        <v>#N/A</v>
      </c>
    </row>
    <row r="5704" spans="1:12" x14ac:dyDescent="0.25">
      <c r="A5704" s="43" t="s">
        <v>47</v>
      </c>
      <c r="B5704" s="43" t="s">
        <v>310</v>
      </c>
      <c r="C5704" s="43" t="s">
        <v>379</v>
      </c>
      <c r="D5704" s="43" t="s">
        <v>55</v>
      </c>
      <c r="E5704" s="43" t="s">
        <v>2598</v>
      </c>
      <c r="F5704" s="43" t="s">
        <v>4251</v>
      </c>
      <c r="G5704" s="43" t="s">
        <v>4654</v>
      </c>
      <c r="H5704" s="76">
        <v>2415</v>
      </c>
      <c r="I5704" s="229"/>
      <c r="J5704" s="73">
        <f t="shared" si="267"/>
        <v>0</v>
      </c>
      <c r="K5704" s="73">
        <f t="shared" si="268"/>
        <v>0</v>
      </c>
      <c r="L5704" s="3" t="e">
        <f t="shared" si="269"/>
        <v>#N/A</v>
      </c>
    </row>
    <row r="5705" spans="1:12" x14ac:dyDescent="0.25">
      <c r="A5705" s="43" t="s">
        <v>47</v>
      </c>
      <c r="B5705" s="43" t="s">
        <v>310</v>
      </c>
      <c r="C5705" s="43" t="s">
        <v>379</v>
      </c>
      <c r="D5705" s="43" t="s">
        <v>55</v>
      </c>
      <c r="E5705" s="43" t="s">
        <v>2598</v>
      </c>
      <c r="F5705" s="43" t="s">
        <v>4251</v>
      </c>
      <c r="G5705" s="43" t="s">
        <v>4654</v>
      </c>
      <c r="H5705" s="76">
        <v>128</v>
      </c>
      <c r="I5705" s="229"/>
      <c r="J5705" s="73">
        <f t="shared" si="267"/>
        <v>0</v>
      </c>
      <c r="K5705" s="73">
        <f t="shared" si="268"/>
        <v>0</v>
      </c>
      <c r="L5705" s="3" t="e">
        <f t="shared" si="269"/>
        <v>#N/A</v>
      </c>
    </row>
    <row r="5706" spans="1:12" x14ac:dyDescent="0.25">
      <c r="A5706" s="43" t="s">
        <v>47</v>
      </c>
      <c r="B5706" s="43" t="s">
        <v>310</v>
      </c>
      <c r="C5706" s="43" t="s">
        <v>379</v>
      </c>
      <c r="D5706" s="43" t="s">
        <v>55</v>
      </c>
      <c r="E5706" s="43" t="s">
        <v>2598</v>
      </c>
      <c r="F5706" s="43" t="s">
        <v>4251</v>
      </c>
      <c r="G5706" s="43" t="s">
        <v>4654</v>
      </c>
      <c r="H5706" s="76">
        <v>41</v>
      </c>
      <c r="I5706" s="229"/>
      <c r="J5706" s="73">
        <f t="shared" si="267"/>
        <v>0</v>
      </c>
      <c r="K5706" s="73">
        <f t="shared" si="268"/>
        <v>0</v>
      </c>
      <c r="L5706" s="3" t="e">
        <f t="shared" si="269"/>
        <v>#N/A</v>
      </c>
    </row>
    <row r="5707" spans="1:12" x14ac:dyDescent="0.25">
      <c r="A5707" s="43" t="s">
        <v>47</v>
      </c>
      <c r="B5707" s="43" t="s">
        <v>310</v>
      </c>
      <c r="C5707" s="43" t="s">
        <v>379</v>
      </c>
      <c r="D5707" s="43" t="s">
        <v>55</v>
      </c>
      <c r="E5707" s="43" t="s">
        <v>2598</v>
      </c>
      <c r="F5707" s="43" t="s">
        <v>4251</v>
      </c>
      <c r="G5707" s="43" t="s">
        <v>4654</v>
      </c>
      <c r="H5707" s="76">
        <v>9</v>
      </c>
      <c r="I5707" s="229"/>
      <c r="J5707" s="73">
        <f t="shared" si="267"/>
        <v>0</v>
      </c>
      <c r="K5707" s="73">
        <f t="shared" si="268"/>
        <v>0</v>
      </c>
      <c r="L5707" s="3" t="e">
        <f t="shared" si="269"/>
        <v>#N/A</v>
      </c>
    </row>
    <row r="5708" spans="1:12" x14ac:dyDescent="0.25">
      <c r="A5708" s="43" t="s">
        <v>47</v>
      </c>
      <c r="B5708" s="43" t="s">
        <v>310</v>
      </c>
      <c r="C5708" s="43" t="s">
        <v>379</v>
      </c>
      <c r="D5708" s="43" t="s">
        <v>55</v>
      </c>
      <c r="E5708" s="43" t="s">
        <v>2598</v>
      </c>
      <c r="F5708" s="43" t="s">
        <v>4251</v>
      </c>
      <c r="G5708" s="43" t="s">
        <v>4654</v>
      </c>
      <c r="H5708" s="76">
        <v>113</v>
      </c>
      <c r="I5708" s="229"/>
      <c r="J5708" s="73">
        <f t="shared" si="267"/>
        <v>0</v>
      </c>
      <c r="K5708" s="73">
        <f t="shared" si="268"/>
        <v>0</v>
      </c>
      <c r="L5708" s="3" t="e">
        <f t="shared" si="269"/>
        <v>#N/A</v>
      </c>
    </row>
    <row r="5709" spans="1:12" x14ac:dyDescent="0.25">
      <c r="A5709" s="43" t="s">
        <v>47</v>
      </c>
      <c r="B5709" s="43" t="s">
        <v>310</v>
      </c>
      <c r="C5709" s="43" t="s">
        <v>379</v>
      </c>
      <c r="D5709" s="43" t="s">
        <v>55</v>
      </c>
      <c r="E5709" s="43" t="s">
        <v>2598</v>
      </c>
      <c r="F5709" s="43" t="s">
        <v>4251</v>
      </c>
      <c r="G5709" s="43" t="s">
        <v>4654</v>
      </c>
      <c r="H5709" s="76">
        <v>260</v>
      </c>
      <c r="I5709" s="229"/>
      <c r="J5709" s="73">
        <f t="shared" si="267"/>
        <v>0</v>
      </c>
      <c r="K5709" s="73">
        <f t="shared" si="268"/>
        <v>0</v>
      </c>
      <c r="L5709" s="3" t="e">
        <f t="shared" si="269"/>
        <v>#N/A</v>
      </c>
    </row>
    <row r="5710" spans="1:12" x14ac:dyDescent="0.25">
      <c r="A5710" s="43" t="s">
        <v>47</v>
      </c>
      <c r="B5710" s="43" t="s">
        <v>310</v>
      </c>
      <c r="C5710" s="43" t="s">
        <v>379</v>
      </c>
      <c r="D5710" s="43" t="s">
        <v>55</v>
      </c>
      <c r="E5710" s="43" t="s">
        <v>2598</v>
      </c>
      <c r="F5710" s="43" t="s">
        <v>4251</v>
      </c>
      <c r="G5710" s="43" t="s">
        <v>4654</v>
      </c>
      <c r="H5710" s="76">
        <v>53</v>
      </c>
      <c r="I5710" s="229"/>
      <c r="J5710" s="73">
        <f t="shared" si="267"/>
        <v>0</v>
      </c>
      <c r="K5710" s="73">
        <f t="shared" si="268"/>
        <v>0</v>
      </c>
      <c r="L5710" s="3" t="e">
        <f t="shared" si="269"/>
        <v>#N/A</v>
      </c>
    </row>
    <row r="5711" spans="1:12" x14ac:dyDescent="0.25">
      <c r="A5711" s="43" t="s">
        <v>47</v>
      </c>
      <c r="B5711" s="43" t="s">
        <v>310</v>
      </c>
      <c r="C5711" s="43" t="s">
        <v>379</v>
      </c>
      <c r="D5711" s="43" t="s">
        <v>55</v>
      </c>
      <c r="E5711" s="43" t="s">
        <v>2598</v>
      </c>
      <c r="F5711" s="43" t="s">
        <v>4251</v>
      </c>
      <c r="G5711" s="43" t="s">
        <v>4654</v>
      </c>
      <c r="H5711" s="76">
        <v>3259</v>
      </c>
      <c r="I5711" s="229"/>
      <c r="J5711" s="73">
        <f t="shared" si="267"/>
        <v>0</v>
      </c>
      <c r="K5711" s="73">
        <f t="shared" si="268"/>
        <v>0</v>
      </c>
      <c r="L5711" s="3" t="e">
        <f t="shared" si="269"/>
        <v>#N/A</v>
      </c>
    </row>
    <row r="5712" spans="1:12" x14ac:dyDescent="0.25">
      <c r="A5712" s="43" t="s">
        <v>47</v>
      </c>
      <c r="B5712" s="43" t="s">
        <v>310</v>
      </c>
      <c r="C5712" s="43" t="s">
        <v>766</v>
      </c>
      <c r="D5712" s="43" t="s">
        <v>371</v>
      </c>
      <c r="E5712" s="43" t="s">
        <v>2599</v>
      </c>
      <c r="F5712" s="43" t="s">
        <v>4259</v>
      </c>
      <c r="G5712" s="43" t="s">
        <v>4654</v>
      </c>
      <c r="H5712" s="76">
        <v>27</v>
      </c>
      <c r="I5712" s="229">
        <v>0.35222222222222221</v>
      </c>
      <c r="J5712" s="73">
        <f t="shared" si="267"/>
        <v>7.0032629871122753E-3</v>
      </c>
      <c r="K5712" s="73">
        <f t="shared" si="268"/>
        <v>9.6990881006520322</v>
      </c>
      <c r="L5712" s="3" t="e">
        <f t="shared" si="269"/>
        <v>#N/A</v>
      </c>
    </row>
    <row r="5713" spans="1:12" x14ac:dyDescent="0.25">
      <c r="A5713" s="43" t="s">
        <v>47</v>
      </c>
      <c r="B5713" s="43" t="s">
        <v>310</v>
      </c>
      <c r="C5713" s="43" t="s">
        <v>766</v>
      </c>
      <c r="D5713" s="43" t="s">
        <v>371</v>
      </c>
      <c r="E5713" s="43" t="s">
        <v>2599</v>
      </c>
      <c r="F5713" s="43" t="s">
        <v>4259</v>
      </c>
      <c r="G5713" s="43" t="s">
        <v>4654</v>
      </c>
      <c r="H5713" s="76">
        <v>30</v>
      </c>
      <c r="I5713" s="229">
        <v>0.35200000000000004</v>
      </c>
      <c r="J5713" s="73">
        <f t="shared" si="267"/>
        <v>6.9988445246598387E-3</v>
      </c>
      <c r="K5713" s="73">
        <f t="shared" si="268"/>
        <v>10.769965335739796</v>
      </c>
      <c r="L5713" s="3" t="e">
        <f t="shared" si="269"/>
        <v>#N/A</v>
      </c>
    </row>
    <row r="5714" spans="1:12" x14ac:dyDescent="0.25">
      <c r="A5714" s="43" t="s">
        <v>47</v>
      </c>
      <c r="B5714" s="43" t="s">
        <v>310</v>
      </c>
      <c r="C5714" s="43" t="s">
        <v>766</v>
      </c>
      <c r="D5714" s="43" t="s">
        <v>371</v>
      </c>
      <c r="E5714" s="43" t="s">
        <v>2599</v>
      </c>
      <c r="F5714" s="43" t="s">
        <v>4259</v>
      </c>
      <c r="G5714" s="43" t="s">
        <v>4654</v>
      </c>
      <c r="H5714" s="76">
        <v>44</v>
      </c>
      <c r="I5714" s="229">
        <v>0.35204545454545449</v>
      </c>
      <c r="J5714" s="73">
        <f t="shared" si="267"/>
        <v>6.9997483010705627E-3</v>
      </c>
      <c r="K5714" s="73">
        <f t="shared" si="268"/>
        <v>15.797988925247104</v>
      </c>
      <c r="L5714" s="3" t="e">
        <f t="shared" si="269"/>
        <v>#N/A</v>
      </c>
    </row>
    <row r="5715" spans="1:12" x14ac:dyDescent="0.25">
      <c r="A5715" s="43" t="s">
        <v>47</v>
      </c>
      <c r="B5715" s="43" t="s">
        <v>310</v>
      </c>
      <c r="C5715" s="43" t="s">
        <v>766</v>
      </c>
      <c r="D5715" s="43" t="s">
        <v>371</v>
      </c>
      <c r="E5715" s="43" t="s">
        <v>2599</v>
      </c>
      <c r="F5715" s="43" t="s">
        <v>4259</v>
      </c>
      <c r="G5715" s="43" t="s">
        <v>4654</v>
      </c>
      <c r="H5715" s="76">
        <v>34</v>
      </c>
      <c r="I5715" s="229">
        <v>0.35235294117647059</v>
      </c>
      <c r="J5715" s="73">
        <f t="shared" si="267"/>
        <v>7.0058620826725319E-3</v>
      </c>
      <c r="K5715" s="73">
        <f t="shared" si="268"/>
        <v>12.218199310810865</v>
      </c>
      <c r="L5715" s="3" t="e">
        <f t="shared" si="269"/>
        <v>#N/A</v>
      </c>
    </row>
    <row r="5716" spans="1:12" x14ac:dyDescent="0.25">
      <c r="A5716" s="43" t="s">
        <v>47</v>
      </c>
      <c r="B5716" s="43" t="s">
        <v>310</v>
      </c>
      <c r="C5716" s="43" t="s">
        <v>766</v>
      </c>
      <c r="D5716" s="43" t="s">
        <v>371</v>
      </c>
      <c r="E5716" s="43" t="s">
        <v>2599</v>
      </c>
      <c r="F5716" s="43" t="s">
        <v>4259</v>
      </c>
      <c r="G5716" s="43" t="s">
        <v>4654</v>
      </c>
      <c r="H5716" s="76">
        <v>64</v>
      </c>
      <c r="I5716" s="229">
        <v>0.35203124999999996</v>
      </c>
      <c r="J5716" s="73">
        <f t="shared" si="267"/>
        <v>6.9994658709422114E-3</v>
      </c>
      <c r="K5716" s="73">
        <f t="shared" si="268"/>
        <v>22.977965815740298</v>
      </c>
      <c r="L5716" s="3" t="e">
        <f t="shared" si="269"/>
        <v>#N/A</v>
      </c>
    </row>
    <row r="5717" spans="1:12" x14ac:dyDescent="0.25">
      <c r="A5717" s="43" t="s">
        <v>47</v>
      </c>
      <c r="B5717" s="43" t="s">
        <v>310</v>
      </c>
      <c r="C5717" s="43" t="s">
        <v>766</v>
      </c>
      <c r="D5717" s="43" t="s">
        <v>371</v>
      </c>
      <c r="E5717" s="43" t="s">
        <v>2599</v>
      </c>
      <c r="F5717" s="43" t="s">
        <v>4259</v>
      </c>
      <c r="G5717" s="43" t="s">
        <v>4654</v>
      </c>
      <c r="H5717" s="76">
        <v>64</v>
      </c>
      <c r="I5717" s="229">
        <v>0.35203125000000002</v>
      </c>
      <c r="J5717" s="73">
        <f t="shared" si="267"/>
        <v>6.9994658709422123E-3</v>
      </c>
      <c r="K5717" s="73">
        <f t="shared" si="268"/>
        <v>22.977965815740301</v>
      </c>
      <c r="L5717" s="3" t="e">
        <f t="shared" si="269"/>
        <v>#N/A</v>
      </c>
    </row>
    <row r="5718" spans="1:12" x14ac:dyDescent="0.25">
      <c r="A5718" s="43" t="s">
        <v>47</v>
      </c>
      <c r="B5718" s="43" t="s">
        <v>310</v>
      </c>
      <c r="C5718" s="43" t="s">
        <v>766</v>
      </c>
      <c r="D5718" s="43" t="s">
        <v>371</v>
      </c>
      <c r="E5718" s="43" t="s">
        <v>2599</v>
      </c>
      <c r="F5718" s="43" t="s">
        <v>4259</v>
      </c>
      <c r="G5718" s="43" t="s">
        <v>4654</v>
      </c>
      <c r="H5718" s="76">
        <v>26</v>
      </c>
      <c r="I5718" s="229">
        <v>0.35192307692307695</v>
      </c>
      <c r="J5718" s="73">
        <f t="shared" si="267"/>
        <v>6.9973150568878413E-3</v>
      </c>
      <c r="K5718" s="73">
        <f t="shared" si="268"/>
        <v>9.3319301914790849</v>
      </c>
      <c r="L5718" s="3" t="e">
        <f t="shared" si="269"/>
        <v>#N/A</v>
      </c>
    </row>
    <row r="5719" spans="1:12" x14ac:dyDescent="0.25">
      <c r="A5719" s="43" t="s">
        <v>47</v>
      </c>
      <c r="B5719" s="43" t="s">
        <v>310</v>
      </c>
      <c r="C5719" s="43" t="s">
        <v>766</v>
      </c>
      <c r="D5719" s="43" t="s">
        <v>371</v>
      </c>
      <c r="E5719" s="43" t="s">
        <v>2599</v>
      </c>
      <c r="F5719" s="43" t="s">
        <v>4259</v>
      </c>
      <c r="G5719" s="43" t="s">
        <v>4654</v>
      </c>
      <c r="H5719" s="76">
        <v>15</v>
      </c>
      <c r="I5719" s="229">
        <v>0.35200000000001336</v>
      </c>
      <c r="J5719" s="73">
        <f t="shared" si="267"/>
        <v>6.9988445246601041E-3</v>
      </c>
      <c r="K5719" s="73">
        <f t="shared" si="268"/>
        <v>5.3849826678701014</v>
      </c>
      <c r="L5719" s="3" t="e">
        <f t="shared" si="269"/>
        <v>#N/A</v>
      </c>
    </row>
    <row r="5720" spans="1:12" x14ac:dyDescent="0.25">
      <c r="A5720" s="43" t="s">
        <v>47</v>
      </c>
      <c r="B5720" s="43" t="s">
        <v>310</v>
      </c>
      <c r="C5720" s="43" t="s">
        <v>766</v>
      </c>
      <c r="D5720" s="43" t="s">
        <v>371</v>
      </c>
      <c r="E5720" s="43" t="s">
        <v>2599</v>
      </c>
      <c r="F5720" s="43" t="s">
        <v>4259</v>
      </c>
      <c r="G5720" s="43" t="s">
        <v>4654</v>
      </c>
      <c r="H5720" s="76">
        <v>159</v>
      </c>
      <c r="I5720" s="229">
        <v>0.35201257861635221</v>
      </c>
      <c r="J5720" s="73">
        <f t="shared" si="267"/>
        <v>6.9990946263080896E-3</v>
      </c>
      <c r="K5720" s="73">
        <f t="shared" si="268"/>
        <v>57.082856045582993</v>
      </c>
      <c r="L5720" s="3" t="e">
        <f t="shared" si="269"/>
        <v>#N/A</v>
      </c>
    </row>
    <row r="5721" spans="1:12" x14ac:dyDescent="0.25">
      <c r="A5721" s="43" t="s">
        <v>47</v>
      </c>
      <c r="B5721" s="43" t="s">
        <v>310</v>
      </c>
      <c r="C5721" s="43" t="s">
        <v>766</v>
      </c>
      <c r="D5721" s="43" t="s">
        <v>371</v>
      </c>
      <c r="E5721" s="43" t="s">
        <v>2599</v>
      </c>
      <c r="F5721" s="43" t="s">
        <v>4259</v>
      </c>
      <c r="G5721" s="43" t="s">
        <v>4654</v>
      </c>
      <c r="H5721" s="76">
        <v>3415</v>
      </c>
      <c r="I5721" s="229">
        <v>0.35199999999999998</v>
      </c>
      <c r="J5721" s="73">
        <f t="shared" si="267"/>
        <v>6.9988445246598379E-3</v>
      </c>
      <c r="K5721" s="73">
        <f t="shared" si="268"/>
        <v>1225.9810540517133</v>
      </c>
      <c r="L5721" s="3" t="e">
        <f t="shared" si="269"/>
        <v>#N/A</v>
      </c>
    </row>
    <row r="5722" spans="1:12" x14ac:dyDescent="0.25">
      <c r="A5722" s="43" t="s">
        <v>47</v>
      </c>
      <c r="B5722" s="43" t="s">
        <v>310</v>
      </c>
      <c r="C5722" s="43" t="s">
        <v>766</v>
      </c>
      <c r="D5722" s="43" t="s">
        <v>371</v>
      </c>
      <c r="E5722" s="43" t="s">
        <v>2599</v>
      </c>
      <c r="F5722" s="43" t="s">
        <v>4259</v>
      </c>
      <c r="G5722" s="43" t="s">
        <v>4654</v>
      </c>
      <c r="H5722" s="76">
        <v>125</v>
      </c>
      <c r="I5722" s="229">
        <v>0.35199999999999998</v>
      </c>
      <c r="J5722" s="73">
        <f t="shared" si="267"/>
        <v>6.9988445246598379E-3</v>
      </c>
      <c r="K5722" s="73">
        <f t="shared" si="268"/>
        <v>44.874855565582472</v>
      </c>
      <c r="L5722" s="3" t="e">
        <f t="shared" si="269"/>
        <v>#N/A</v>
      </c>
    </row>
    <row r="5723" spans="1:12" x14ac:dyDescent="0.25">
      <c r="A5723" s="43" t="s">
        <v>47</v>
      </c>
      <c r="B5723" s="43" t="s">
        <v>310</v>
      </c>
      <c r="C5723" s="43" t="s">
        <v>766</v>
      </c>
      <c r="D5723" s="43" t="s">
        <v>371</v>
      </c>
      <c r="E5723" s="43" t="s">
        <v>2599</v>
      </c>
      <c r="F5723" s="43" t="s">
        <v>4259</v>
      </c>
      <c r="G5723" s="43" t="s">
        <v>4654</v>
      </c>
      <c r="H5723" s="76">
        <v>17551</v>
      </c>
      <c r="I5723" s="229">
        <v>0.35199988604637911</v>
      </c>
      <c r="J5723" s="73">
        <f t="shared" si="267"/>
        <v>6.9988422589107599E-3</v>
      </c>
      <c r="K5723" s="73">
        <f t="shared" si="268"/>
        <v>6300.7866804861433</v>
      </c>
      <c r="L5723" s="3" t="e">
        <f t="shared" si="269"/>
        <v>#N/A</v>
      </c>
    </row>
    <row r="5724" spans="1:12" x14ac:dyDescent="0.25">
      <c r="A5724" s="43" t="s">
        <v>47</v>
      </c>
      <c r="B5724" s="43" t="s">
        <v>310</v>
      </c>
      <c r="C5724" s="43" t="s">
        <v>766</v>
      </c>
      <c r="D5724" s="43" t="s">
        <v>371</v>
      </c>
      <c r="E5724" s="43" t="s">
        <v>2599</v>
      </c>
      <c r="F5724" s="43" t="s">
        <v>4259</v>
      </c>
      <c r="G5724" s="43" t="s">
        <v>4654</v>
      </c>
      <c r="H5724" s="76">
        <v>8962</v>
      </c>
      <c r="I5724" s="229">
        <v>0.35200624860522201</v>
      </c>
      <c r="J5724" s="73">
        <f t="shared" si="267"/>
        <v>6.9989687661838294E-3</v>
      </c>
      <c r="K5724" s="73">
        <f t="shared" si="268"/>
        <v>3217.404758082539</v>
      </c>
      <c r="L5724" s="3" t="e">
        <f t="shared" si="269"/>
        <v>#N/A</v>
      </c>
    </row>
    <row r="5725" spans="1:12" x14ac:dyDescent="0.25">
      <c r="A5725" s="43" t="s">
        <v>47</v>
      </c>
      <c r="B5725" s="43" t="s">
        <v>310</v>
      </c>
      <c r="C5725" s="43" t="s">
        <v>768</v>
      </c>
      <c r="D5725" s="43" t="s">
        <v>371</v>
      </c>
      <c r="E5725" s="43" t="s">
        <v>2600</v>
      </c>
      <c r="F5725" s="43" t="s">
        <v>4260</v>
      </c>
      <c r="G5725" s="43" t="s">
        <v>4654</v>
      </c>
      <c r="H5725" s="76">
        <v>326</v>
      </c>
      <c r="I5725" s="229">
        <v>0.35736196319018404</v>
      </c>
      <c r="J5725" s="73">
        <f t="shared" si="267"/>
        <v>7.1054568732821311E-3</v>
      </c>
      <c r="K5725" s="73">
        <f t="shared" si="268"/>
        <v>118.81637894068997</v>
      </c>
      <c r="L5725" s="3">
        <f t="shared" si="269"/>
        <v>1</v>
      </c>
    </row>
    <row r="5726" spans="1:12" x14ac:dyDescent="0.25">
      <c r="A5726" s="43" t="s">
        <v>47</v>
      </c>
      <c r="B5726" s="43" t="s">
        <v>310</v>
      </c>
      <c r="C5726" s="43" t="s">
        <v>768</v>
      </c>
      <c r="D5726" s="43" t="s">
        <v>371</v>
      </c>
      <c r="E5726" s="43" t="s">
        <v>2600</v>
      </c>
      <c r="F5726" s="43" t="s">
        <v>4260</v>
      </c>
      <c r="G5726" s="43" t="s">
        <v>4654</v>
      </c>
      <c r="H5726" s="76">
        <v>1593</v>
      </c>
      <c r="I5726" s="229">
        <v>0.35859384808537353</v>
      </c>
      <c r="J5726" s="73">
        <f t="shared" si="267"/>
        <v>7.1299505404801662E-3</v>
      </c>
      <c r="K5726" s="73">
        <f t="shared" si="268"/>
        <v>582.59801121098496</v>
      </c>
      <c r="L5726" s="3">
        <f t="shared" si="269"/>
        <v>1</v>
      </c>
    </row>
    <row r="5727" spans="1:12" x14ac:dyDescent="0.25">
      <c r="A5727" s="43" t="s">
        <v>47</v>
      </c>
      <c r="B5727" s="43" t="s">
        <v>310</v>
      </c>
      <c r="C5727" s="43" t="s">
        <v>768</v>
      </c>
      <c r="D5727" s="43" t="s">
        <v>371</v>
      </c>
      <c r="E5727" s="43" t="s">
        <v>2600</v>
      </c>
      <c r="F5727" s="43" t="s">
        <v>4260</v>
      </c>
      <c r="G5727" s="43" t="s">
        <v>4654</v>
      </c>
      <c r="H5727" s="76">
        <v>45</v>
      </c>
      <c r="I5727" s="229">
        <v>0.35666666666666669</v>
      </c>
      <c r="J5727" s="73">
        <f t="shared" si="267"/>
        <v>7.0916322361610105E-3</v>
      </c>
      <c r="K5727" s="73">
        <f t="shared" si="268"/>
        <v>16.369123450627246</v>
      </c>
      <c r="L5727" s="3">
        <f t="shared" si="269"/>
        <v>1</v>
      </c>
    </row>
    <row r="5728" spans="1:12" x14ac:dyDescent="0.25">
      <c r="A5728" s="43" t="s">
        <v>47</v>
      </c>
      <c r="B5728" s="43" t="s">
        <v>310</v>
      </c>
      <c r="C5728" s="43" t="s">
        <v>768</v>
      </c>
      <c r="D5728" s="43" t="s">
        <v>371</v>
      </c>
      <c r="E5728" s="43" t="s">
        <v>2600</v>
      </c>
      <c r="F5728" s="43" t="s">
        <v>4260</v>
      </c>
      <c r="G5728" s="43" t="s">
        <v>4654</v>
      </c>
      <c r="H5728" s="76">
        <v>76</v>
      </c>
      <c r="I5728" s="229">
        <v>0.35657894736842105</v>
      </c>
      <c r="J5728" s="73">
        <f t="shared" si="267"/>
        <v>7.0898881062455748E-3</v>
      </c>
      <c r="K5728" s="73">
        <f t="shared" si="268"/>
        <v>27.638831496074662</v>
      </c>
      <c r="L5728" s="3">
        <f t="shared" si="269"/>
        <v>1</v>
      </c>
    </row>
    <row r="5729" spans="1:12" x14ac:dyDescent="0.25">
      <c r="A5729" s="43" t="s">
        <v>47</v>
      </c>
      <c r="B5729" s="43" t="s">
        <v>310</v>
      </c>
      <c r="C5729" s="43" t="s">
        <v>768</v>
      </c>
      <c r="D5729" s="43" t="s">
        <v>371</v>
      </c>
      <c r="E5729" s="43" t="s">
        <v>2600</v>
      </c>
      <c r="F5729" s="43" t="s">
        <v>4260</v>
      </c>
      <c r="G5729" s="43" t="s">
        <v>4654</v>
      </c>
      <c r="H5729" s="76">
        <v>26</v>
      </c>
      <c r="I5729" s="229">
        <v>0.35192307692307695</v>
      </c>
      <c r="J5729" s="73">
        <f t="shared" si="267"/>
        <v>6.9973150568878413E-3</v>
      </c>
      <c r="K5729" s="73">
        <f t="shared" si="268"/>
        <v>9.3319301914790849</v>
      </c>
      <c r="L5729" s="3">
        <f t="shared" si="269"/>
        <v>1</v>
      </c>
    </row>
    <row r="5730" spans="1:12" x14ac:dyDescent="0.25">
      <c r="A5730" s="43" t="s">
        <v>47</v>
      </c>
      <c r="B5730" s="43" t="s">
        <v>310</v>
      </c>
      <c r="C5730" s="43" t="s">
        <v>768</v>
      </c>
      <c r="D5730" s="43" t="s">
        <v>371</v>
      </c>
      <c r="E5730" s="43" t="s">
        <v>2600</v>
      </c>
      <c r="F5730" s="43" t="s">
        <v>4260</v>
      </c>
      <c r="G5730" s="43" t="s">
        <v>4654</v>
      </c>
      <c r="H5730" s="76">
        <v>640</v>
      </c>
      <c r="I5730" s="229">
        <v>0.35856250000000001</v>
      </c>
      <c r="J5730" s="73">
        <f t="shared" si="267"/>
        <v>7.1293272439583617E-3</v>
      </c>
      <c r="K5730" s="73">
        <f t="shared" si="268"/>
        <v>234.04276943613337</v>
      </c>
      <c r="L5730" s="3">
        <f t="shared" si="269"/>
        <v>1</v>
      </c>
    </row>
    <row r="5731" spans="1:12" x14ac:dyDescent="0.25">
      <c r="A5731" s="43" t="s">
        <v>47</v>
      </c>
      <c r="B5731" s="43" t="s">
        <v>310</v>
      </c>
      <c r="C5731" s="43" t="s">
        <v>768</v>
      </c>
      <c r="D5731" s="43" t="s">
        <v>371</v>
      </c>
      <c r="E5731" s="43" t="s">
        <v>2600</v>
      </c>
      <c r="F5731" s="43" t="s">
        <v>4260</v>
      </c>
      <c r="G5731" s="43" t="s">
        <v>4654</v>
      </c>
      <c r="H5731" s="76">
        <v>19</v>
      </c>
      <c r="I5731" s="229">
        <v>0.35157894736842105</v>
      </c>
      <c r="J5731" s="73">
        <f t="shared" si="267"/>
        <v>6.9904727010657473E-3</v>
      </c>
      <c r="K5731" s="73">
        <f t="shared" si="268"/>
        <v>6.8128189813202491</v>
      </c>
      <c r="L5731" s="3">
        <f t="shared" si="269"/>
        <v>1</v>
      </c>
    </row>
    <row r="5732" spans="1:12" x14ac:dyDescent="0.25">
      <c r="A5732" s="43" t="s">
        <v>47</v>
      </c>
      <c r="B5732" s="43" t="s">
        <v>310</v>
      </c>
      <c r="C5732" s="43" t="s">
        <v>768</v>
      </c>
      <c r="D5732" s="43" t="s">
        <v>371</v>
      </c>
      <c r="E5732" s="43" t="s">
        <v>2600</v>
      </c>
      <c r="F5732" s="43" t="s">
        <v>4260</v>
      </c>
      <c r="G5732" s="43" t="s">
        <v>4654</v>
      </c>
      <c r="H5732" s="76">
        <v>22</v>
      </c>
      <c r="I5732" s="229">
        <v>0.35136363636363638</v>
      </c>
      <c r="J5732" s="73">
        <f t="shared" si="267"/>
        <v>6.9861916549096787E-3</v>
      </c>
      <c r="K5732" s="73">
        <f t="shared" si="268"/>
        <v>7.8836962164080129</v>
      </c>
      <c r="L5732" s="3">
        <f t="shared" si="269"/>
        <v>1</v>
      </c>
    </row>
    <row r="5733" spans="1:12" x14ac:dyDescent="0.25">
      <c r="A5733" s="43" t="s">
        <v>47</v>
      </c>
      <c r="B5733" s="43" t="s">
        <v>310</v>
      </c>
      <c r="C5733" s="43" t="s">
        <v>770</v>
      </c>
      <c r="D5733" s="43" t="s">
        <v>371</v>
      </c>
      <c r="E5733" s="43" t="s">
        <v>2601</v>
      </c>
      <c r="F5733" s="43" t="s">
        <v>4256</v>
      </c>
      <c r="G5733" s="43" t="s">
        <v>4654</v>
      </c>
      <c r="H5733" s="76">
        <v>11139</v>
      </c>
      <c r="I5733" s="229">
        <v>0.31511805368525003</v>
      </c>
      <c r="J5733" s="73">
        <f t="shared" si="267"/>
        <v>6.2655177973195376E-3</v>
      </c>
      <c r="K5733" s="73">
        <f t="shared" si="268"/>
        <v>3579.8916027443424</v>
      </c>
      <c r="L5733" s="3" t="e">
        <f t="shared" si="269"/>
        <v>#N/A</v>
      </c>
    </row>
    <row r="5734" spans="1:12" x14ac:dyDescent="0.25">
      <c r="A5734" s="43" t="s">
        <v>47</v>
      </c>
      <c r="B5734" s="43" t="s">
        <v>310</v>
      </c>
      <c r="C5734" s="43" t="s">
        <v>770</v>
      </c>
      <c r="D5734" s="43" t="s">
        <v>371</v>
      </c>
      <c r="E5734" s="43" t="s">
        <v>2601</v>
      </c>
      <c r="F5734" s="43" t="s">
        <v>4256</v>
      </c>
      <c r="G5734" s="43" t="s">
        <v>4654</v>
      </c>
      <c r="H5734" s="76">
        <v>2222</v>
      </c>
      <c r="I5734" s="229">
        <v>0.3163636363636364</v>
      </c>
      <c r="J5734" s="73">
        <f t="shared" si="267"/>
        <v>6.2902838186508882E-3</v>
      </c>
      <c r="K5734" s="73">
        <f t="shared" si="268"/>
        <v>716.93701064504228</v>
      </c>
      <c r="L5734" s="3" t="e">
        <f t="shared" si="269"/>
        <v>#N/A</v>
      </c>
    </row>
    <row r="5735" spans="1:12" x14ac:dyDescent="0.25">
      <c r="A5735" s="43" t="s">
        <v>47</v>
      </c>
      <c r="B5735" s="43" t="s">
        <v>310</v>
      </c>
      <c r="C5735" s="43" t="s">
        <v>770</v>
      </c>
      <c r="D5735" s="43" t="s">
        <v>371</v>
      </c>
      <c r="E5735" s="43" t="s">
        <v>2601</v>
      </c>
      <c r="F5735" s="43" t="s">
        <v>4256</v>
      </c>
      <c r="G5735" s="43" t="s">
        <v>4654</v>
      </c>
      <c r="H5735" s="76">
        <v>82</v>
      </c>
      <c r="I5735" s="229">
        <v>0.28109756097560978</v>
      </c>
      <c r="J5735" s="73">
        <f t="shared" si="267"/>
        <v>5.5890855838902883E-3</v>
      </c>
      <c r="K5735" s="73">
        <f t="shared" si="268"/>
        <v>23.508305017879003</v>
      </c>
      <c r="L5735" s="3" t="e">
        <f t="shared" si="269"/>
        <v>#N/A</v>
      </c>
    </row>
    <row r="5736" spans="1:12" x14ac:dyDescent="0.25">
      <c r="A5736" s="43" t="s">
        <v>47</v>
      </c>
      <c r="B5736" s="43" t="s">
        <v>310</v>
      </c>
      <c r="C5736" s="43" t="s">
        <v>770</v>
      </c>
      <c r="D5736" s="43" t="s">
        <v>371</v>
      </c>
      <c r="E5736" s="43" t="s">
        <v>2601</v>
      </c>
      <c r="F5736" s="43" t="s">
        <v>4256</v>
      </c>
      <c r="G5736" s="43" t="s">
        <v>4654</v>
      </c>
      <c r="H5736" s="76">
        <v>5805</v>
      </c>
      <c r="I5736" s="229">
        <v>0.31328337639965548</v>
      </c>
      <c r="J5736" s="73">
        <f t="shared" si="267"/>
        <v>6.2290387601752154E-3</v>
      </c>
      <c r="K5736" s="73">
        <f t="shared" si="268"/>
        <v>1854.7695700028171</v>
      </c>
      <c r="L5736" s="3" t="e">
        <f t="shared" si="269"/>
        <v>#N/A</v>
      </c>
    </row>
    <row r="5737" spans="1:12" x14ac:dyDescent="0.25">
      <c r="A5737" s="43" t="s">
        <v>47</v>
      </c>
      <c r="B5737" s="43" t="s">
        <v>310</v>
      </c>
      <c r="C5737" s="43" t="s">
        <v>770</v>
      </c>
      <c r="D5737" s="43" t="s">
        <v>371</v>
      </c>
      <c r="E5737" s="43" t="s">
        <v>2601</v>
      </c>
      <c r="F5737" s="43" t="s">
        <v>4256</v>
      </c>
      <c r="G5737" s="43" t="s">
        <v>4654</v>
      </c>
      <c r="H5737" s="76">
        <v>70</v>
      </c>
      <c r="I5737" s="229">
        <v>0.28100000000000003</v>
      </c>
      <c r="J5737" s="73">
        <f t="shared" si="267"/>
        <v>5.5871457711062916E-3</v>
      </c>
      <c r="K5737" s="73">
        <f t="shared" si="268"/>
        <v>20.061100203977443</v>
      </c>
      <c r="L5737" s="3" t="e">
        <f t="shared" si="269"/>
        <v>#N/A</v>
      </c>
    </row>
    <row r="5738" spans="1:12" x14ac:dyDescent="0.25">
      <c r="A5738" s="43" t="s">
        <v>47</v>
      </c>
      <c r="B5738" s="43" t="s">
        <v>310</v>
      </c>
      <c r="C5738" s="43" t="s">
        <v>770</v>
      </c>
      <c r="D5738" s="43" t="s">
        <v>371</v>
      </c>
      <c r="E5738" s="43" t="s">
        <v>2601</v>
      </c>
      <c r="F5738" s="43" t="s">
        <v>4256</v>
      </c>
      <c r="G5738" s="43" t="s">
        <v>4654</v>
      </c>
      <c r="H5738" s="76">
        <v>4103</v>
      </c>
      <c r="I5738" s="229">
        <v>0.32107726054106756</v>
      </c>
      <c r="J5738" s="73">
        <f t="shared" si="267"/>
        <v>6.3840051901438381E-3</v>
      </c>
      <c r="K5738" s="73">
        <f t="shared" si="268"/>
        <v>1343.5735732951603</v>
      </c>
      <c r="L5738" s="3" t="e">
        <f t="shared" si="269"/>
        <v>#N/A</v>
      </c>
    </row>
    <row r="5739" spans="1:12" x14ac:dyDescent="0.25">
      <c r="A5739" s="43" t="s">
        <v>47</v>
      </c>
      <c r="B5739" s="43" t="s">
        <v>310</v>
      </c>
      <c r="C5739" s="43" t="s">
        <v>770</v>
      </c>
      <c r="D5739" s="43" t="s">
        <v>371</v>
      </c>
      <c r="E5739" s="43" t="s">
        <v>2601</v>
      </c>
      <c r="F5739" s="43" t="s">
        <v>4256</v>
      </c>
      <c r="G5739" s="43" t="s">
        <v>4654</v>
      </c>
      <c r="H5739" s="76">
        <v>2721</v>
      </c>
      <c r="I5739" s="229">
        <v>0.30799705990444687</v>
      </c>
      <c r="J5739" s="73">
        <f t="shared" si="267"/>
        <v>6.1239305009192224E-3</v>
      </c>
      <c r="K5739" s="73">
        <f t="shared" si="268"/>
        <v>854.72321489300123</v>
      </c>
      <c r="L5739" s="3" t="e">
        <f t="shared" si="269"/>
        <v>#N/A</v>
      </c>
    </row>
    <row r="5740" spans="1:12" x14ac:dyDescent="0.25">
      <c r="A5740" s="43" t="s">
        <v>47</v>
      </c>
      <c r="B5740" s="43" t="s">
        <v>310</v>
      </c>
      <c r="C5740" s="43" t="s">
        <v>770</v>
      </c>
      <c r="D5740" s="43" t="s">
        <v>371</v>
      </c>
      <c r="E5740" s="43" t="s">
        <v>2601</v>
      </c>
      <c r="F5740" s="43" t="s">
        <v>4256</v>
      </c>
      <c r="G5740" s="43" t="s">
        <v>4654</v>
      </c>
      <c r="H5740" s="76">
        <v>55</v>
      </c>
      <c r="I5740" s="229">
        <v>0.28090909090909089</v>
      </c>
      <c r="J5740" s="73">
        <f t="shared" si="267"/>
        <v>5.5853382182848394E-3</v>
      </c>
      <c r="K5740" s="73">
        <f t="shared" si="268"/>
        <v>15.757193602005664</v>
      </c>
      <c r="L5740" s="3" t="e">
        <f t="shared" si="269"/>
        <v>#N/A</v>
      </c>
    </row>
    <row r="5741" spans="1:12" x14ac:dyDescent="0.25">
      <c r="A5741" s="43" t="s">
        <v>47</v>
      </c>
      <c r="B5741" s="43" t="s">
        <v>310</v>
      </c>
      <c r="C5741" s="43" t="s">
        <v>770</v>
      </c>
      <c r="D5741" s="43" t="s">
        <v>371</v>
      </c>
      <c r="E5741" s="43" t="s">
        <v>2601</v>
      </c>
      <c r="F5741" s="43" t="s">
        <v>4256</v>
      </c>
      <c r="G5741" s="43" t="s">
        <v>4654</v>
      </c>
      <c r="H5741" s="76">
        <v>3558</v>
      </c>
      <c r="I5741" s="229">
        <v>0.3124311410905003</v>
      </c>
      <c r="J5741" s="73">
        <f t="shared" si="267"/>
        <v>6.2120936964615726E-3</v>
      </c>
      <c r="K5741" s="73">
        <f t="shared" si="268"/>
        <v>1133.7326293720105</v>
      </c>
      <c r="L5741" s="3" t="e">
        <f t="shared" si="269"/>
        <v>#N/A</v>
      </c>
    </row>
    <row r="5742" spans="1:12" x14ac:dyDescent="0.25">
      <c r="A5742" s="43" t="s">
        <v>47</v>
      </c>
      <c r="B5742" s="43" t="s">
        <v>310</v>
      </c>
      <c r="C5742" s="43" t="s">
        <v>770</v>
      </c>
      <c r="D5742" s="43" t="s">
        <v>371</v>
      </c>
      <c r="E5742" s="43" t="s">
        <v>2601</v>
      </c>
      <c r="F5742" s="43" t="s">
        <v>4256</v>
      </c>
      <c r="G5742" s="43" t="s">
        <v>4654</v>
      </c>
      <c r="H5742" s="76">
        <v>24528</v>
      </c>
      <c r="I5742" s="229">
        <v>0.32329999999999998</v>
      </c>
      <c r="J5742" s="73">
        <f t="shared" si="267"/>
        <v>6.4282000989276293E-3</v>
      </c>
      <c r="K5742" s="73">
        <f t="shared" si="268"/>
        <v>8087.5732920264963</v>
      </c>
      <c r="L5742" s="3" t="e">
        <f t="shared" si="269"/>
        <v>#N/A</v>
      </c>
    </row>
    <row r="5743" spans="1:12" x14ac:dyDescent="0.25">
      <c r="A5743" s="43" t="s">
        <v>47</v>
      </c>
      <c r="B5743" s="43" t="s">
        <v>310</v>
      </c>
      <c r="C5743" s="43" t="s">
        <v>770</v>
      </c>
      <c r="D5743" s="43" t="s">
        <v>371</v>
      </c>
      <c r="E5743" s="43" t="s">
        <v>2601</v>
      </c>
      <c r="F5743" s="43" t="s">
        <v>4256</v>
      </c>
      <c r="G5743" s="43" t="s">
        <v>4654</v>
      </c>
      <c r="H5743" s="76">
        <v>168</v>
      </c>
      <c r="I5743" s="229">
        <v>0.28101190476190474</v>
      </c>
      <c r="J5743" s="73">
        <f t="shared" si="267"/>
        <v>5.587382474451957E-3</v>
      </c>
      <c r="K5743" s="73">
        <f t="shared" si="268"/>
        <v>48.148680255707923</v>
      </c>
      <c r="L5743" s="3" t="e">
        <f t="shared" si="269"/>
        <v>#N/A</v>
      </c>
    </row>
    <row r="5744" spans="1:12" x14ac:dyDescent="0.25">
      <c r="A5744" s="43" t="s">
        <v>47</v>
      </c>
      <c r="B5744" s="43" t="s">
        <v>310</v>
      </c>
      <c r="C5744" s="43" t="s">
        <v>770</v>
      </c>
      <c r="D5744" s="43" t="s">
        <v>371</v>
      </c>
      <c r="E5744" s="43" t="s">
        <v>2601</v>
      </c>
      <c r="F5744" s="43" t="s">
        <v>4256</v>
      </c>
      <c r="G5744" s="43" t="s">
        <v>4654</v>
      </c>
      <c r="H5744" s="76">
        <v>4598</v>
      </c>
      <c r="I5744" s="229">
        <v>0.31510874293170948</v>
      </c>
      <c r="J5744" s="73">
        <f t="shared" si="267"/>
        <v>6.2653326708523851E-3</v>
      </c>
      <c r="K5744" s="73">
        <f t="shared" si="268"/>
        <v>1477.6779996205794</v>
      </c>
      <c r="L5744" s="3" t="e">
        <f t="shared" si="269"/>
        <v>#N/A</v>
      </c>
    </row>
    <row r="5745" spans="1:12" x14ac:dyDescent="0.25">
      <c r="A5745" s="43" t="s">
        <v>47</v>
      </c>
      <c r="B5745" s="43" t="s">
        <v>310</v>
      </c>
      <c r="C5745" s="43" t="s">
        <v>770</v>
      </c>
      <c r="D5745" s="43" t="s">
        <v>371</v>
      </c>
      <c r="E5745" s="43" t="s">
        <v>2601</v>
      </c>
      <c r="F5745" s="43" t="s">
        <v>4256</v>
      </c>
      <c r="G5745" s="43" t="s">
        <v>4654</v>
      </c>
      <c r="H5745" s="76">
        <v>10109</v>
      </c>
      <c r="I5745" s="229">
        <v>0.32151745968938572</v>
      </c>
      <c r="J5745" s="73">
        <f t="shared" si="267"/>
        <v>6.3927577054818108E-3</v>
      </c>
      <c r="K5745" s="73">
        <f t="shared" si="268"/>
        <v>3314.8443876447159</v>
      </c>
      <c r="L5745" s="3" t="e">
        <f t="shared" si="269"/>
        <v>#N/A</v>
      </c>
    </row>
    <row r="5746" spans="1:12" x14ac:dyDescent="0.25">
      <c r="A5746" s="43" t="s">
        <v>47</v>
      </c>
      <c r="B5746" s="43" t="s">
        <v>310</v>
      </c>
      <c r="C5746" s="43" t="s">
        <v>770</v>
      </c>
      <c r="D5746" s="43" t="s">
        <v>371</v>
      </c>
      <c r="E5746" s="43" t="s">
        <v>2601</v>
      </c>
      <c r="F5746" s="43" t="s">
        <v>4256</v>
      </c>
      <c r="G5746" s="43" t="s">
        <v>4654</v>
      </c>
      <c r="H5746" s="76">
        <v>28</v>
      </c>
      <c r="I5746" s="229">
        <v>0.28107142857142858</v>
      </c>
      <c r="J5746" s="73">
        <f t="shared" si="267"/>
        <v>5.5885659911802891E-3</v>
      </c>
      <c r="K5746" s="73">
        <f t="shared" si="268"/>
        <v>8.0264798477530483</v>
      </c>
      <c r="L5746" s="3" t="e">
        <f t="shared" si="269"/>
        <v>#N/A</v>
      </c>
    </row>
    <row r="5747" spans="1:12" x14ac:dyDescent="0.25">
      <c r="A5747" s="43" t="s">
        <v>47</v>
      </c>
      <c r="B5747" s="43" t="s">
        <v>310</v>
      </c>
      <c r="C5747" s="43" t="s">
        <v>770</v>
      </c>
      <c r="D5747" s="43" t="s">
        <v>371</v>
      </c>
      <c r="E5747" s="43" t="s">
        <v>2601</v>
      </c>
      <c r="F5747" s="43" t="s">
        <v>4256</v>
      </c>
      <c r="G5747" s="43" t="s">
        <v>4654</v>
      </c>
      <c r="H5747" s="76">
        <v>21</v>
      </c>
      <c r="I5747" s="229">
        <v>0.28095238095238095</v>
      </c>
      <c r="J5747" s="73">
        <f t="shared" si="267"/>
        <v>5.5861989577236267E-3</v>
      </c>
      <c r="K5747" s="73">
        <f t="shared" si="268"/>
        <v>6.0173101781121954</v>
      </c>
      <c r="L5747" s="3" t="e">
        <f t="shared" si="269"/>
        <v>#N/A</v>
      </c>
    </row>
    <row r="5748" spans="1:12" x14ac:dyDescent="0.25">
      <c r="A5748" s="43" t="s">
        <v>47</v>
      </c>
      <c r="B5748" s="43" t="s">
        <v>310</v>
      </c>
      <c r="C5748" s="43" t="s">
        <v>771</v>
      </c>
      <c r="D5748" s="43" t="s">
        <v>371</v>
      </c>
      <c r="E5748" s="43" t="s">
        <v>2602</v>
      </c>
      <c r="F5748" s="43" t="s">
        <v>4256</v>
      </c>
      <c r="G5748" s="43" t="s">
        <v>4654</v>
      </c>
      <c r="H5748" s="76">
        <v>1101</v>
      </c>
      <c r="I5748" s="229">
        <v>0.40145322434150854</v>
      </c>
      <c r="J5748" s="73">
        <f t="shared" si="267"/>
        <v>7.9821269917318312E-3</v>
      </c>
      <c r="K5748" s="73">
        <f t="shared" si="268"/>
        <v>450.78832181789767</v>
      </c>
      <c r="L5748" s="3" t="e">
        <f t="shared" si="269"/>
        <v>#N/A</v>
      </c>
    </row>
    <row r="5749" spans="1:12" x14ac:dyDescent="0.25">
      <c r="A5749" s="43" t="s">
        <v>47</v>
      </c>
      <c r="B5749" s="43" t="s">
        <v>310</v>
      </c>
      <c r="C5749" s="43" t="s">
        <v>771</v>
      </c>
      <c r="D5749" s="43" t="s">
        <v>371</v>
      </c>
      <c r="E5749" s="43" t="s">
        <v>2602</v>
      </c>
      <c r="F5749" s="43" t="s">
        <v>4256</v>
      </c>
      <c r="G5749" s="43" t="s">
        <v>4654</v>
      </c>
      <c r="H5749" s="76">
        <v>128</v>
      </c>
      <c r="I5749" s="229">
        <v>0.40335937499999996</v>
      </c>
      <c r="J5749" s="73">
        <f t="shared" si="267"/>
        <v>8.0200271397413755E-3</v>
      </c>
      <c r="K5749" s="73">
        <f t="shared" si="268"/>
        <v>52.656563473886891</v>
      </c>
      <c r="L5749" s="3" t="e">
        <f t="shared" si="269"/>
        <v>#N/A</v>
      </c>
    </row>
    <row r="5750" spans="1:12" x14ac:dyDescent="0.25">
      <c r="A5750" s="43" t="s">
        <v>47</v>
      </c>
      <c r="B5750" s="43" t="s">
        <v>310</v>
      </c>
      <c r="C5750" s="43" t="s">
        <v>771</v>
      </c>
      <c r="D5750" s="43" t="s">
        <v>371</v>
      </c>
      <c r="E5750" s="43" t="s">
        <v>2602</v>
      </c>
      <c r="F5750" s="43" t="s">
        <v>4256</v>
      </c>
      <c r="G5750" s="43" t="s">
        <v>4654</v>
      </c>
      <c r="H5750" s="76">
        <v>549</v>
      </c>
      <c r="I5750" s="229">
        <v>0.40293260473588349</v>
      </c>
      <c r="J5750" s="73">
        <f t="shared" si="267"/>
        <v>8.0115416319962076E-3</v>
      </c>
      <c r="K5750" s="73">
        <f t="shared" si="268"/>
        <v>225.60833635596595</v>
      </c>
      <c r="L5750" s="3" t="e">
        <f t="shared" si="269"/>
        <v>#N/A</v>
      </c>
    </row>
    <row r="5751" spans="1:12" x14ac:dyDescent="0.25">
      <c r="A5751" s="43" t="s">
        <v>47</v>
      </c>
      <c r="B5751" s="43" t="s">
        <v>310</v>
      </c>
      <c r="C5751" s="43" t="s">
        <v>771</v>
      </c>
      <c r="D5751" s="43" t="s">
        <v>371</v>
      </c>
      <c r="E5751" s="43" t="s">
        <v>2602</v>
      </c>
      <c r="F5751" s="43" t="s">
        <v>4256</v>
      </c>
      <c r="G5751" s="43" t="s">
        <v>4654</v>
      </c>
      <c r="H5751" s="76">
        <v>151</v>
      </c>
      <c r="I5751" s="229">
        <v>0.40271523178807989</v>
      </c>
      <c r="J5751" s="73">
        <f t="shared" si="267"/>
        <v>8.0072195880600012E-3</v>
      </c>
      <c r="K5751" s="73">
        <f t="shared" si="268"/>
        <v>62.019090157797123</v>
      </c>
      <c r="L5751" s="3" t="e">
        <f t="shared" si="269"/>
        <v>#N/A</v>
      </c>
    </row>
    <row r="5752" spans="1:12" x14ac:dyDescent="0.25">
      <c r="A5752" s="43" t="s">
        <v>47</v>
      </c>
      <c r="B5752" s="43" t="s">
        <v>310</v>
      </c>
      <c r="C5752" s="43" t="s">
        <v>772</v>
      </c>
      <c r="D5752" s="43" t="s">
        <v>55</v>
      </c>
      <c r="E5752" s="43" t="s">
        <v>2603</v>
      </c>
      <c r="F5752" s="43" t="s">
        <v>4252</v>
      </c>
      <c r="G5752" s="43" t="s">
        <v>4654</v>
      </c>
      <c r="H5752" s="76">
        <v>25000</v>
      </c>
      <c r="I5752" s="229">
        <v>0.1052</v>
      </c>
      <c r="J5752" s="73">
        <f t="shared" si="267"/>
        <v>2.0917001249835653E-3</v>
      </c>
      <c r="K5752" s="73">
        <f t="shared" si="268"/>
        <v>2682.2925031245891</v>
      </c>
      <c r="L5752" s="3" t="e">
        <f t="shared" si="269"/>
        <v>#N/A</v>
      </c>
    </row>
    <row r="5753" spans="1:12" x14ac:dyDescent="0.25">
      <c r="A5753" s="43" t="s">
        <v>47</v>
      </c>
      <c r="B5753" s="43" t="s">
        <v>310</v>
      </c>
      <c r="C5753" s="43" t="s">
        <v>772</v>
      </c>
      <c r="D5753" s="43" t="s">
        <v>55</v>
      </c>
      <c r="E5753" s="43" t="s">
        <v>2603</v>
      </c>
      <c r="F5753" s="43" t="s">
        <v>4252</v>
      </c>
      <c r="G5753" s="43" t="s">
        <v>4654</v>
      </c>
      <c r="H5753" s="76">
        <v>15255</v>
      </c>
      <c r="I5753" s="229">
        <v>0.10520026220911176</v>
      </c>
      <c r="J5753" s="73">
        <f t="shared" si="267"/>
        <v>2.0917053385085828E-3</v>
      </c>
      <c r="K5753" s="73">
        <f t="shared" si="268"/>
        <v>1636.7389649389484</v>
      </c>
      <c r="L5753" s="3" t="e">
        <f t="shared" si="269"/>
        <v>#N/A</v>
      </c>
    </row>
    <row r="5754" spans="1:12" x14ac:dyDescent="0.25">
      <c r="A5754" s="43" t="s">
        <v>47</v>
      </c>
      <c r="B5754" s="43" t="s">
        <v>310</v>
      </c>
      <c r="C5754" s="43" t="s">
        <v>772</v>
      </c>
      <c r="D5754" s="43" t="s">
        <v>55</v>
      </c>
      <c r="E5754" s="43" t="s">
        <v>2603</v>
      </c>
      <c r="F5754" s="43" t="s">
        <v>4252</v>
      </c>
      <c r="G5754" s="43" t="s">
        <v>4654</v>
      </c>
      <c r="H5754" s="76">
        <v>2500</v>
      </c>
      <c r="I5754" s="229">
        <v>0.1052</v>
      </c>
      <c r="J5754" s="73">
        <f t="shared" si="267"/>
        <v>2.0917001249835653E-3</v>
      </c>
      <c r="K5754" s="73">
        <f t="shared" si="268"/>
        <v>268.22925031245893</v>
      </c>
      <c r="L5754" s="3" t="e">
        <f t="shared" si="269"/>
        <v>#N/A</v>
      </c>
    </row>
    <row r="5755" spans="1:12" x14ac:dyDescent="0.25">
      <c r="A5755" s="43" t="s">
        <v>47</v>
      </c>
      <c r="B5755" s="43" t="s">
        <v>310</v>
      </c>
      <c r="C5755" s="43" t="s">
        <v>772</v>
      </c>
      <c r="D5755" s="43" t="s">
        <v>55</v>
      </c>
      <c r="E5755" s="43" t="s">
        <v>2603</v>
      </c>
      <c r="F5755" s="43" t="s">
        <v>4252</v>
      </c>
      <c r="G5755" s="43" t="s">
        <v>4654</v>
      </c>
      <c r="H5755" s="76">
        <v>800</v>
      </c>
      <c r="I5755" s="229">
        <v>0.10679999999999999</v>
      </c>
      <c r="J5755" s="73">
        <f t="shared" si="267"/>
        <v>2.1235130546411098E-3</v>
      </c>
      <c r="K5755" s="73">
        <f t="shared" si="268"/>
        <v>87.138810443712885</v>
      </c>
      <c r="L5755" s="3" t="e">
        <f t="shared" si="269"/>
        <v>#N/A</v>
      </c>
    </row>
    <row r="5756" spans="1:12" x14ac:dyDescent="0.25">
      <c r="A5756" s="43" t="s">
        <v>47</v>
      </c>
      <c r="B5756" s="43" t="s">
        <v>310</v>
      </c>
      <c r="C5756" s="43" t="s">
        <v>772</v>
      </c>
      <c r="D5756" s="43" t="s">
        <v>55</v>
      </c>
      <c r="E5756" s="43" t="s">
        <v>2603</v>
      </c>
      <c r="F5756" s="43" t="s">
        <v>4252</v>
      </c>
      <c r="G5756" s="43" t="s">
        <v>4654</v>
      </c>
      <c r="H5756" s="76">
        <v>16901</v>
      </c>
      <c r="I5756" s="229">
        <v>0.1052002840068635</v>
      </c>
      <c r="J5756" s="73">
        <f t="shared" si="267"/>
        <v>2.0917057719150472E-3</v>
      </c>
      <c r="K5756" s="73">
        <f t="shared" si="268"/>
        <v>1813.3419192511362</v>
      </c>
      <c r="L5756" s="3" t="e">
        <f t="shared" si="269"/>
        <v>#N/A</v>
      </c>
    </row>
    <row r="5757" spans="1:12" x14ac:dyDescent="0.25">
      <c r="A5757" s="43" t="s">
        <v>47</v>
      </c>
      <c r="B5757" s="43" t="s">
        <v>310</v>
      </c>
      <c r="C5757" s="43" t="s">
        <v>772</v>
      </c>
      <c r="D5757" s="43" t="s">
        <v>55</v>
      </c>
      <c r="E5757" s="43" t="s">
        <v>2603</v>
      </c>
      <c r="F5757" s="43" t="s">
        <v>4252</v>
      </c>
      <c r="G5757" s="43" t="s">
        <v>4654</v>
      </c>
      <c r="H5757" s="76">
        <v>15433</v>
      </c>
      <c r="I5757" s="229">
        <v>0.10519989632605456</v>
      </c>
      <c r="J5757" s="73">
        <f t="shared" si="267"/>
        <v>2.0916980636261069E-3</v>
      </c>
      <c r="K5757" s="73">
        <f t="shared" si="268"/>
        <v>1655.8311762159417</v>
      </c>
      <c r="L5757" s="3" t="e">
        <f t="shared" si="269"/>
        <v>#N/A</v>
      </c>
    </row>
    <row r="5758" spans="1:12" x14ac:dyDescent="0.25">
      <c r="A5758" s="43" t="s">
        <v>47</v>
      </c>
      <c r="B5758" s="43" t="s">
        <v>310</v>
      </c>
      <c r="C5758" s="43" t="s">
        <v>772</v>
      </c>
      <c r="D5758" s="43" t="s">
        <v>55</v>
      </c>
      <c r="E5758" s="43" t="s">
        <v>2603</v>
      </c>
      <c r="F5758" s="43" t="s">
        <v>4252</v>
      </c>
      <c r="G5758" s="43" t="s">
        <v>4654</v>
      </c>
      <c r="H5758" s="76">
        <v>800</v>
      </c>
      <c r="I5758" s="229">
        <v>0.10679999999999999</v>
      </c>
      <c r="J5758" s="73">
        <f t="shared" si="267"/>
        <v>2.1235130546411098E-3</v>
      </c>
      <c r="K5758" s="73">
        <f t="shared" si="268"/>
        <v>87.138810443712885</v>
      </c>
      <c r="L5758" s="3" t="e">
        <f t="shared" si="269"/>
        <v>#N/A</v>
      </c>
    </row>
    <row r="5759" spans="1:12" x14ac:dyDescent="0.25">
      <c r="A5759" s="43" t="s">
        <v>47</v>
      </c>
      <c r="B5759" s="43" t="s">
        <v>310</v>
      </c>
      <c r="C5759" s="43" t="s">
        <v>772</v>
      </c>
      <c r="D5759" s="43" t="s">
        <v>55</v>
      </c>
      <c r="E5759" s="43" t="s">
        <v>2603</v>
      </c>
      <c r="F5759" s="43" t="s">
        <v>4252</v>
      </c>
      <c r="G5759" s="43" t="s">
        <v>4654</v>
      </c>
      <c r="H5759" s="76">
        <v>31000</v>
      </c>
      <c r="I5759" s="229">
        <v>0.10519999999999999</v>
      </c>
      <c r="J5759" s="73">
        <f t="shared" si="267"/>
        <v>2.0917001249835649E-3</v>
      </c>
      <c r="K5759" s="73">
        <f t="shared" si="268"/>
        <v>3326.0427038744901</v>
      </c>
      <c r="L5759" s="3" t="e">
        <f t="shared" si="269"/>
        <v>#N/A</v>
      </c>
    </row>
    <row r="5760" spans="1:12" x14ac:dyDescent="0.25">
      <c r="A5760" s="43" t="s">
        <v>47</v>
      </c>
      <c r="B5760" s="43" t="s">
        <v>310</v>
      </c>
      <c r="C5760" s="43" t="s">
        <v>772</v>
      </c>
      <c r="D5760" s="43" t="s">
        <v>55</v>
      </c>
      <c r="E5760" s="43" t="s">
        <v>2603</v>
      </c>
      <c r="F5760" s="43" t="s">
        <v>4252</v>
      </c>
      <c r="G5760" s="43" t="s">
        <v>4654</v>
      </c>
      <c r="H5760" s="76">
        <v>600</v>
      </c>
      <c r="I5760" s="229">
        <v>0.10679999999999999</v>
      </c>
      <c r="J5760" s="73">
        <f t="shared" si="267"/>
        <v>2.1235130546411098E-3</v>
      </c>
      <c r="K5760" s="73">
        <f t="shared" si="268"/>
        <v>65.354107832784663</v>
      </c>
      <c r="L5760" s="3" t="e">
        <f t="shared" si="269"/>
        <v>#N/A</v>
      </c>
    </row>
    <row r="5761" spans="1:12" x14ac:dyDescent="0.25">
      <c r="A5761" s="43" t="s">
        <v>47</v>
      </c>
      <c r="B5761" s="43" t="s">
        <v>310</v>
      </c>
      <c r="C5761" s="43" t="s">
        <v>772</v>
      </c>
      <c r="D5761" s="43" t="s">
        <v>55</v>
      </c>
      <c r="E5761" s="43" t="s">
        <v>2603</v>
      </c>
      <c r="F5761" s="43" t="s">
        <v>4252</v>
      </c>
      <c r="G5761" s="43" t="s">
        <v>4654</v>
      </c>
      <c r="H5761" s="76">
        <v>800</v>
      </c>
      <c r="I5761" s="229">
        <v>0.10679999999999999</v>
      </c>
      <c r="J5761" s="73">
        <f t="shared" si="267"/>
        <v>2.1235130546411098E-3</v>
      </c>
      <c r="K5761" s="73">
        <f t="shared" si="268"/>
        <v>87.138810443712885</v>
      </c>
      <c r="L5761" s="3" t="e">
        <f t="shared" si="269"/>
        <v>#N/A</v>
      </c>
    </row>
    <row r="5762" spans="1:12" x14ac:dyDescent="0.25">
      <c r="A5762" s="43" t="s">
        <v>47</v>
      </c>
      <c r="B5762" s="43" t="s">
        <v>310</v>
      </c>
      <c r="C5762" s="43" t="s">
        <v>772</v>
      </c>
      <c r="D5762" s="43" t="s">
        <v>55</v>
      </c>
      <c r="E5762" s="43" t="s">
        <v>2603</v>
      </c>
      <c r="F5762" s="43" t="s">
        <v>4252</v>
      </c>
      <c r="G5762" s="43" t="s">
        <v>4654</v>
      </c>
      <c r="H5762" s="76">
        <v>33478</v>
      </c>
      <c r="I5762" s="229">
        <v>0.10520013142959556</v>
      </c>
      <c r="J5762" s="73">
        <f t="shared" si="267"/>
        <v>2.0917027382088642E-3</v>
      </c>
      <c r="K5762" s="73">
        <f t="shared" si="268"/>
        <v>3591.9160242697567</v>
      </c>
      <c r="L5762" s="3" t="e">
        <f t="shared" si="269"/>
        <v>#N/A</v>
      </c>
    </row>
    <row r="5763" spans="1:12" x14ac:dyDescent="0.25">
      <c r="A5763" s="43" t="s">
        <v>47</v>
      </c>
      <c r="B5763" s="43" t="s">
        <v>310</v>
      </c>
      <c r="C5763" s="43" t="s">
        <v>772</v>
      </c>
      <c r="D5763" s="43" t="s">
        <v>55</v>
      </c>
      <c r="E5763" s="43" t="s">
        <v>2603</v>
      </c>
      <c r="F5763" s="43" t="s">
        <v>4252</v>
      </c>
      <c r="G5763" s="43" t="s">
        <v>4654</v>
      </c>
      <c r="H5763" s="76">
        <v>800</v>
      </c>
      <c r="I5763" s="229">
        <v>0.10679999999999999</v>
      </c>
      <c r="J5763" s="73">
        <f t="shared" si="267"/>
        <v>2.1235130546411098E-3</v>
      </c>
      <c r="K5763" s="73">
        <f t="shared" si="268"/>
        <v>87.138810443712885</v>
      </c>
      <c r="L5763" s="3" t="e">
        <f t="shared" si="269"/>
        <v>#N/A</v>
      </c>
    </row>
    <row r="5764" spans="1:12" x14ac:dyDescent="0.25">
      <c r="A5764" s="43" t="s">
        <v>47</v>
      </c>
      <c r="B5764" s="43" t="s">
        <v>310</v>
      </c>
      <c r="C5764" s="43" t="s">
        <v>773</v>
      </c>
      <c r="D5764" s="43" t="s">
        <v>371</v>
      </c>
      <c r="E5764" s="43" t="s">
        <v>2604</v>
      </c>
      <c r="F5764" s="43" t="s">
        <v>4261</v>
      </c>
      <c r="G5764" s="43" t="s">
        <v>4654</v>
      </c>
      <c r="H5764" s="76">
        <v>10183</v>
      </c>
      <c r="I5764" s="229">
        <v>0.28099970539133851</v>
      </c>
      <c r="J5764" s="73">
        <f t="shared" si="267"/>
        <v>5.5871399133784012E-3</v>
      </c>
      <c r="K5764" s="73">
        <f t="shared" si="268"/>
        <v>2918.3138457379323</v>
      </c>
      <c r="L5764" s="3" t="e">
        <f t="shared" si="269"/>
        <v>#N/A</v>
      </c>
    </row>
    <row r="5765" spans="1:12" x14ac:dyDescent="0.25">
      <c r="A5765" s="43" t="s">
        <v>47</v>
      </c>
      <c r="B5765" s="43" t="s">
        <v>310</v>
      </c>
      <c r="C5765" s="43" t="s">
        <v>773</v>
      </c>
      <c r="D5765" s="43" t="s">
        <v>371</v>
      </c>
      <c r="E5765" s="43" t="s">
        <v>2604</v>
      </c>
      <c r="F5765" s="43" t="s">
        <v>4261</v>
      </c>
      <c r="G5765" s="43" t="s">
        <v>4654</v>
      </c>
      <c r="H5765" s="76">
        <v>232</v>
      </c>
      <c r="I5765" s="229">
        <v>0.28099137931034479</v>
      </c>
      <c r="J5765" s="73">
        <f t="shared" si="267"/>
        <v>5.5869743652352906E-3</v>
      </c>
      <c r="K5765" s="73">
        <f t="shared" si="268"/>
        <v>66.486178052734587</v>
      </c>
      <c r="L5765" s="3" t="e">
        <f t="shared" si="269"/>
        <v>#N/A</v>
      </c>
    </row>
    <row r="5766" spans="1:12" x14ac:dyDescent="0.25">
      <c r="A5766" s="43" t="s">
        <v>47</v>
      </c>
      <c r="B5766" s="43" t="s">
        <v>310</v>
      </c>
      <c r="C5766" s="43" t="s">
        <v>773</v>
      </c>
      <c r="D5766" s="43" t="s">
        <v>371</v>
      </c>
      <c r="E5766" s="43" t="s">
        <v>2604</v>
      </c>
      <c r="F5766" s="43" t="s">
        <v>4261</v>
      </c>
      <c r="G5766" s="43" t="s">
        <v>4654</v>
      </c>
      <c r="H5766" s="76">
        <v>36248</v>
      </c>
      <c r="I5766" s="229">
        <v>0.28100005517545795</v>
      </c>
      <c r="J5766" s="73">
        <f t="shared" si="267"/>
        <v>5.5871468681643931E-3</v>
      </c>
      <c r="K5766" s="73">
        <f t="shared" si="268"/>
        <v>10388.212899677224</v>
      </c>
      <c r="L5766" s="3" t="e">
        <f t="shared" si="269"/>
        <v>#N/A</v>
      </c>
    </row>
    <row r="5767" spans="1:12" x14ac:dyDescent="0.25">
      <c r="A5767" s="43" t="s">
        <v>47</v>
      </c>
      <c r="B5767" s="43" t="s">
        <v>310</v>
      </c>
      <c r="C5767" s="43" t="s">
        <v>773</v>
      </c>
      <c r="D5767" s="43" t="s">
        <v>371</v>
      </c>
      <c r="E5767" s="43" t="s">
        <v>2604</v>
      </c>
      <c r="F5767" s="43" t="s">
        <v>4261</v>
      </c>
      <c r="G5767" s="43" t="s">
        <v>4654</v>
      </c>
      <c r="H5767" s="76">
        <v>36224</v>
      </c>
      <c r="I5767" s="229">
        <v>0.28099988957597177</v>
      </c>
      <c r="J5767" s="73">
        <f t="shared" ref="J5767:J5830" si="270">I5767*$J$5</f>
        <v>5.5871435755363895E-3</v>
      </c>
      <c r="K5767" s="73">
        <f t="shared" ref="K5767:K5830" si="271">(I5767+J5767)*H5767</f>
        <v>10381.328688880232</v>
      </c>
      <c r="L5767" s="3" t="e">
        <f t="shared" ref="L5767:L5830" si="272">MATCH(C5767,$C$7237:$C$7264,0)</f>
        <v>#N/A</v>
      </c>
    </row>
    <row r="5768" spans="1:12" x14ac:dyDescent="0.25">
      <c r="A5768" s="43" t="s">
        <v>47</v>
      </c>
      <c r="B5768" s="43" t="s">
        <v>310</v>
      </c>
      <c r="C5768" s="43" t="s">
        <v>773</v>
      </c>
      <c r="D5768" s="43" t="s">
        <v>371</v>
      </c>
      <c r="E5768" s="43" t="s">
        <v>2604</v>
      </c>
      <c r="F5768" s="43" t="s">
        <v>4261</v>
      </c>
      <c r="G5768" s="43" t="s">
        <v>4654</v>
      </c>
      <c r="H5768" s="76">
        <v>536</v>
      </c>
      <c r="I5768" s="229">
        <v>0.28100746268656718</v>
      </c>
      <c r="J5768" s="73">
        <f t="shared" si="270"/>
        <v>5.5872941523080529E-3</v>
      </c>
      <c r="K5768" s="73">
        <f t="shared" si="271"/>
        <v>153.61478966563715</v>
      </c>
      <c r="L5768" s="3" t="e">
        <f t="shared" si="272"/>
        <v>#N/A</v>
      </c>
    </row>
    <row r="5769" spans="1:12" x14ac:dyDescent="0.25">
      <c r="A5769" s="43" t="s">
        <v>47</v>
      </c>
      <c r="B5769" s="43" t="s">
        <v>310</v>
      </c>
      <c r="C5769" s="43" t="s">
        <v>773</v>
      </c>
      <c r="D5769" s="43" t="s">
        <v>371</v>
      </c>
      <c r="E5769" s="43" t="s">
        <v>2604</v>
      </c>
      <c r="F5769" s="43" t="s">
        <v>4261</v>
      </c>
      <c r="G5769" s="43" t="s">
        <v>4654</v>
      </c>
      <c r="H5769" s="76">
        <v>488</v>
      </c>
      <c r="I5769" s="229">
        <v>0.28100409836065571</v>
      </c>
      <c r="J5769" s="73">
        <f t="shared" si="270"/>
        <v>5.5872272591433233E-3</v>
      </c>
      <c r="K5769" s="73">
        <f t="shared" si="271"/>
        <v>139.85656690246194</v>
      </c>
      <c r="L5769" s="3" t="e">
        <f t="shared" si="272"/>
        <v>#N/A</v>
      </c>
    </row>
    <row r="5770" spans="1:12" x14ac:dyDescent="0.25">
      <c r="A5770" s="43" t="s">
        <v>47</v>
      </c>
      <c r="B5770" s="43" t="s">
        <v>310</v>
      </c>
      <c r="C5770" s="43" t="s">
        <v>773</v>
      </c>
      <c r="D5770" s="43" t="s">
        <v>371</v>
      </c>
      <c r="E5770" s="43" t="s">
        <v>2604</v>
      </c>
      <c r="F5770" s="43" t="s">
        <v>4261</v>
      </c>
      <c r="G5770" s="43" t="s">
        <v>4654</v>
      </c>
      <c r="H5770" s="76">
        <v>19099</v>
      </c>
      <c r="I5770" s="229">
        <v>0.28100005235876224</v>
      </c>
      <c r="J5770" s="73">
        <f t="shared" si="270"/>
        <v>5.5871468121598041E-3</v>
      </c>
      <c r="K5770" s="73">
        <f t="shared" si="271"/>
        <v>5473.5289169654407</v>
      </c>
      <c r="L5770" s="3" t="e">
        <f t="shared" si="272"/>
        <v>#N/A</v>
      </c>
    </row>
    <row r="5771" spans="1:12" x14ac:dyDescent="0.25">
      <c r="A5771" s="43" t="s">
        <v>47</v>
      </c>
      <c r="B5771" s="43" t="s">
        <v>310</v>
      </c>
      <c r="C5771" s="43" t="s">
        <v>773</v>
      </c>
      <c r="D5771" s="43" t="s">
        <v>371</v>
      </c>
      <c r="E5771" s="43" t="s">
        <v>2604</v>
      </c>
      <c r="F5771" s="43" t="s">
        <v>4261</v>
      </c>
      <c r="G5771" s="43" t="s">
        <v>4654</v>
      </c>
      <c r="H5771" s="76">
        <v>6285</v>
      </c>
      <c r="I5771" s="229">
        <v>0.28100079554494828</v>
      </c>
      <c r="J5771" s="73">
        <f t="shared" si="270"/>
        <v>5.5871615889909656E-3</v>
      </c>
      <c r="K5771" s="73">
        <f t="shared" si="271"/>
        <v>1801.2053105868083</v>
      </c>
      <c r="L5771" s="3" t="e">
        <f t="shared" si="272"/>
        <v>#N/A</v>
      </c>
    </row>
    <row r="5772" spans="1:12" x14ac:dyDescent="0.25">
      <c r="A5772" s="43" t="s">
        <v>47</v>
      </c>
      <c r="B5772" s="43" t="s">
        <v>310</v>
      </c>
      <c r="C5772" s="43" t="s">
        <v>773</v>
      </c>
      <c r="D5772" s="43" t="s">
        <v>371</v>
      </c>
      <c r="E5772" s="43" t="s">
        <v>2604</v>
      </c>
      <c r="F5772" s="43" t="s">
        <v>4261</v>
      </c>
      <c r="G5772" s="43" t="s">
        <v>4654</v>
      </c>
      <c r="H5772" s="76">
        <v>28648</v>
      </c>
      <c r="I5772" s="229">
        <v>0.28100006981290143</v>
      </c>
      <c r="J5772" s="73">
        <f t="shared" si="270"/>
        <v>5.5871471592018676E-3</v>
      </c>
      <c r="K5772" s="73">
        <f t="shared" si="271"/>
        <v>8210.1505918168168</v>
      </c>
      <c r="L5772" s="3" t="e">
        <f t="shared" si="272"/>
        <v>#N/A</v>
      </c>
    </row>
    <row r="5773" spans="1:12" x14ac:dyDescent="0.25">
      <c r="A5773" s="43" t="s">
        <v>47</v>
      </c>
      <c r="B5773" s="43" t="s">
        <v>310</v>
      </c>
      <c r="C5773" s="43" t="s">
        <v>773</v>
      </c>
      <c r="D5773" s="43" t="s">
        <v>371</v>
      </c>
      <c r="E5773" s="43" t="s">
        <v>2604</v>
      </c>
      <c r="F5773" s="43" t="s">
        <v>4261</v>
      </c>
      <c r="G5773" s="43" t="s">
        <v>4654</v>
      </c>
      <c r="H5773" s="76">
        <v>439</v>
      </c>
      <c r="I5773" s="229">
        <v>0.28100227790432802</v>
      </c>
      <c r="J5773" s="73">
        <f t="shared" si="270"/>
        <v>5.5871910628626379E-3</v>
      </c>
      <c r="K5773" s="73">
        <f t="shared" si="271"/>
        <v>125.8127768765967</v>
      </c>
      <c r="L5773" s="3" t="e">
        <f t="shared" si="272"/>
        <v>#N/A</v>
      </c>
    </row>
    <row r="5774" spans="1:12" x14ac:dyDescent="0.25">
      <c r="A5774" s="43" t="s">
        <v>47</v>
      </c>
      <c r="B5774" s="43" t="s">
        <v>310</v>
      </c>
      <c r="C5774" s="43" t="s">
        <v>773</v>
      </c>
      <c r="D5774" s="43" t="s">
        <v>371</v>
      </c>
      <c r="E5774" s="43" t="s">
        <v>2604</v>
      </c>
      <c r="F5774" s="43" t="s">
        <v>4261</v>
      </c>
      <c r="G5774" s="43" t="s">
        <v>4654</v>
      </c>
      <c r="H5774" s="76">
        <v>17394</v>
      </c>
      <c r="I5774" s="229">
        <v>0.28099977003564447</v>
      </c>
      <c r="J5774" s="73">
        <f t="shared" si="270"/>
        <v>5.5871411987063746E-3</v>
      </c>
      <c r="K5774" s="73">
        <f t="shared" si="271"/>
        <v>4984.8927340102991</v>
      </c>
      <c r="L5774" s="3" t="e">
        <f t="shared" si="272"/>
        <v>#N/A</v>
      </c>
    </row>
    <row r="5775" spans="1:12" x14ac:dyDescent="0.25">
      <c r="A5775" s="43" t="s">
        <v>47</v>
      </c>
      <c r="B5775" s="43" t="s">
        <v>310</v>
      </c>
      <c r="C5775" s="43" t="s">
        <v>773</v>
      </c>
      <c r="D5775" s="43" t="s">
        <v>371</v>
      </c>
      <c r="E5775" s="43" t="s">
        <v>2604</v>
      </c>
      <c r="F5775" s="43" t="s">
        <v>4261</v>
      </c>
      <c r="G5775" s="43" t="s">
        <v>4654</v>
      </c>
      <c r="H5775" s="76">
        <v>171</v>
      </c>
      <c r="I5775" s="229">
        <v>0.28099415204678363</v>
      </c>
      <c r="J5775" s="73">
        <f t="shared" si="270"/>
        <v>5.5870294957785956E-3</v>
      </c>
      <c r="K5775" s="73">
        <f t="shared" si="271"/>
        <v>49.005382043778141</v>
      </c>
      <c r="L5775" s="3" t="e">
        <f t="shared" si="272"/>
        <v>#N/A</v>
      </c>
    </row>
    <row r="5776" spans="1:12" x14ac:dyDescent="0.25">
      <c r="A5776" s="43" t="s">
        <v>47</v>
      </c>
      <c r="B5776" s="43" t="s">
        <v>310</v>
      </c>
      <c r="C5776" s="43" t="s">
        <v>773</v>
      </c>
      <c r="D5776" s="43" t="s">
        <v>371</v>
      </c>
      <c r="E5776" s="43" t="s">
        <v>2604</v>
      </c>
      <c r="F5776" s="43" t="s">
        <v>4261</v>
      </c>
      <c r="G5776" s="43" t="s">
        <v>4654</v>
      </c>
      <c r="H5776" s="76">
        <v>7211</v>
      </c>
      <c r="I5776" s="229">
        <v>0.28099986132297877</v>
      </c>
      <c r="J5776" s="73">
        <f t="shared" si="270"/>
        <v>5.5871430137798403E-3</v>
      </c>
      <c r="K5776" s="73">
        <f t="shared" si="271"/>
        <v>2066.5788882723664</v>
      </c>
      <c r="L5776" s="3" t="e">
        <f t="shared" si="272"/>
        <v>#N/A</v>
      </c>
    </row>
    <row r="5777" spans="1:12" x14ac:dyDescent="0.25">
      <c r="A5777" s="43" t="s">
        <v>47</v>
      </c>
      <c r="B5777" s="43" t="s">
        <v>310</v>
      </c>
      <c r="C5777" s="43" t="s">
        <v>773</v>
      </c>
      <c r="D5777" s="43" t="s">
        <v>371</v>
      </c>
      <c r="E5777" s="43" t="s">
        <v>2604</v>
      </c>
      <c r="F5777" s="43" t="s">
        <v>4261</v>
      </c>
      <c r="G5777" s="43" t="s">
        <v>4654</v>
      </c>
      <c r="H5777" s="76">
        <v>244</v>
      </c>
      <c r="I5777" s="229">
        <v>0.28098360655737709</v>
      </c>
      <c r="J5777" s="73">
        <f t="shared" si="270"/>
        <v>5.5868198189581615E-3</v>
      </c>
      <c r="K5777" s="73">
        <f t="shared" si="271"/>
        <v>69.923184035825798</v>
      </c>
      <c r="L5777" s="3" t="e">
        <f t="shared" si="272"/>
        <v>#N/A</v>
      </c>
    </row>
    <row r="5778" spans="1:12" x14ac:dyDescent="0.25">
      <c r="A5778" s="43" t="s">
        <v>47</v>
      </c>
      <c r="B5778" s="43" t="s">
        <v>310</v>
      </c>
      <c r="C5778" s="43" t="s">
        <v>773</v>
      </c>
      <c r="D5778" s="43" t="s">
        <v>371</v>
      </c>
      <c r="E5778" s="43" t="s">
        <v>2604</v>
      </c>
      <c r="F5778" s="43" t="s">
        <v>4261</v>
      </c>
      <c r="G5778" s="43" t="s">
        <v>4654</v>
      </c>
      <c r="H5778" s="76">
        <v>25213</v>
      </c>
      <c r="I5778" s="229">
        <v>0.28089999999999998</v>
      </c>
      <c r="J5778" s="73">
        <f t="shared" si="270"/>
        <v>5.5851574630026947E-3</v>
      </c>
      <c r="K5778" s="73">
        <f t="shared" si="271"/>
        <v>7223.1502751146863</v>
      </c>
      <c r="L5778" s="3" t="e">
        <f t="shared" si="272"/>
        <v>#N/A</v>
      </c>
    </row>
    <row r="5779" spans="1:12" x14ac:dyDescent="0.25">
      <c r="A5779" s="43" t="s">
        <v>47</v>
      </c>
      <c r="B5779" s="43" t="s">
        <v>310</v>
      </c>
      <c r="C5779" s="43" t="s">
        <v>774</v>
      </c>
      <c r="D5779" s="43" t="s">
        <v>371</v>
      </c>
      <c r="E5779" s="43" t="s">
        <v>2605</v>
      </c>
      <c r="F5779" s="43" t="s">
        <v>4259</v>
      </c>
      <c r="G5779" s="43" t="s">
        <v>4654</v>
      </c>
      <c r="H5779" s="76">
        <v>115</v>
      </c>
      <c r="I5779" s="229">
        <v>0.36704347826086986</v>
      </c>
      <c r="J5779" s="73">
        <f t="shared" si="270"/>
        <v>7.2979552219834985E-3</v>
      </c>
      <c r="K5779" s="73">
        <f t="shared" si="271"/>
        <v>43.049264850528139</v>
      </c>
      <c r="L5779" s="3" t="e">
        <f t="shared" si="272"/>
        <v>#N/A</v>
      </c>
    </row>
    <row r="5780" spans="1:12" x14ac:dyDescent="0.25">
      <c r="A5780" s="43" t="s">
        <v>47</v>
      </c>
      <c r="B5780" s="43" t="s">
        <v>310</v>
      </c>
      <c r="C5780" s="43" t="s">
        <v>774</v>
      </c>
      <c r="D5780" s="43" t="s">
        <v>371</v>
      </c>
      <c r="E5780" s="43" t="s">
        <v>2605</v>
      </c>
      <c r="F5780" s="43" t="s">
        <v>4259</v>
      </c>
      <c r="G5780" s="43" t="s">
        <v>4654</v>
      </c>
      <c r="H5780" s="76">
        <v>265</v>
      </c>
      <c r="I5780" s="229">
        <v>0.37015094339622695</v>
      </c>
      <c r="J5780" s="73">
        <f t="shared" si="270"/>
        <v>7.3597412030862409E-3</v>
      </c>
      <c r="K5780" s="73">
        <f t="shared" si="271"/>
        <v>100.040331418818</v>
      </c>
      <c r="L5780" s="3" t="e">
        <f t="shared" si="272"/>
        <v>#N/A</v>
      </c>
    </row>
    <row r="5781" spans="1:12" x14ac:dyDescent="0.25">
      <c r="A5781" s="43" t="s">
        <v>47</v>
      </c>
      <c r="B5781" s="43" t="s">
        <v>310</v>
      </c>
      <c r="C5781" s="43" t="s">
        <v>774</v>
      </c>
      <c r="D5781" s="43" t="s">
        <v>371</v>
      </c>
      <c r="E5781" s="43" t="s">
        <v>2605</v>
      </c>
      <c r="F5781" s="43" t="s">
        <v>4259</v>
      </c>
      <c r="G5781" s="43" t="s">
        <v>4654</v>
      </c>
      <c r="H5781" s="76">
        <v>15</v>
      </c>
      <c r="I5781" s="229">
        <v>0.37</v>
      </c>
      <c r="J5781" s="73">
        <f t="shared" si="270"/>
        <v>7.3567399833072162E-3</v>
      </c>
      <c r="K5781" s="73">
        <f t="shared" si="271"/>
        <v>5.660351099749608</v>
      </c>
      <c r="L5781" s="3" t="e">
        <f t="shared" si="272"/>
        <v>#N/A</v>
      </c>
    </row>
    <row r="5782" spans="1:12" x14ac:dyDescent="0.25">
      <c r="A5782" s="43" t="s">
        <v>47</v>
      </c>
      <c r="B5782" s="43" t="s">
        <v>310</v>
      </c>
      <c r="C5782" s="43" t="s">
        <v>774</v>
      </c>
      <c r="D5782" s="43" t="s">
        <v>371</v>
      </c>
      <c r="E5782" s="43" t="s">
        <v>2605</v>
      </c>
      <c r="F5782" s="43" t="s">
        <v>4259</v>
      </c>
      <c r="G5782" s="43" t="s">
        <v>4654</v>
      </c>
      <c r="H5782" s="76">
        <v>22</v>
      </c>
      <c r="I5782" s="229">
        <v>0.37000000000000005</v>
      </c>
      <c r="J5782" s="73">
        <f t="shared" si="270"/>
        <v>7.3567399833072171E-3</v>
      </c>
      <c r="K5782" s="73">
        <f t="shared" si="271"/>
        <v>8.3018482796327593</v>
      </c>
      <c r="L5782" s="3" t="e">
        <f t="shared" si="272"/>
        <v>#N/A</v>
      </c>
    </row>
    <row r="5783" spans="1:12" x14ac:dyDescent="0.25">
      <c r="A5783" s="43" t="s">
        <v>47</v>
      </c>
      <c r="B5783" s="43" t="s">
        <v>310</v>
      </c>
      <c r="C5783" s="43" t="s">
        <v>774</v>
      </c>
      <c r="D5783" s="43" t="s">
        <v>371</v>
      </c>
      <c r="E5783" s="43" t="s">
        <v>2605</v>
      </c>
      <c r="F5783" s="43" t="s">
        <v>4259</v>
      </c>
      <c r="G5783" s="43" t="s">
        <v>4654</v>
      </c>
      <c r="H5783" s="76">
        <v>17</v>
      </c>
      <c r="I5783" s="229">
        <v>0.37000000000000005</v>
      </c>
      <c r="J5783" s="73">
        <f t="shared" si="270"/>
        <v>7.3567399833072171E-3</v>
      </c>
      <c r="K5783" s="73">
        <f t="shared" si="271"/>
        <v>6.4150645797162236</v>
      </c>
      <c r="L5783" s="3" t="e">
        <f t="shared" si="272"/>
        <v>#N/A</v>
      </c>
    </row>
    <row r="5784" spans="1:12" x14ac:dyDescent="0.25">
      <c r="A5784" s="43" t="s">
        <v>47</v>
      </c>
      <c r="B5784" s="43" t="s">
        <v>310</v>
      </c>
      <c r="C5784" s="43" t="s">
        <v>774</v>
      </c>
      <c r="D5784" s="43" t="s">
        <v>371</v>
      </c>
      <c r="E5784" s="43" t="s">
        <v>2605</v>
      </c>
      <c r="F5784" s="43" t="s">
        <v>4259</v>
      </c>
      <c r="G5784" s="43" t="s">
        <v>4654</v>
      </c>
      <c r="H5784" s="76">
        <v>20</v>
      </c>
      <c r="I5784" s="229">
        <v>0.36400000000000005</v>
      </c>
      <c r="J5784" s="73">
        <f t="shared" si="270"/>
        <v>7.2374414970914243E-3</v>
      </c>
      <c r="K5784" s="73">
        <f t="shared" si="271"/>
        <v>7.4247488299418301</v>
      </c>
      <c r="L5784" s="3" t="e">
        <f t="shared" si="272"/>
        <v>#N/A</v>
      </c>
    </row>
    <row r="5785" spans="1:12" x14ac:dyDescent="0.25">
      <c r="A5785" s="43" t="s">
        <v>47</v>
      </c>
      <c r="B5785" s="43" t="s">
        <v>310</v>
      </c>
      <c r="C5785" s="43" t="s">
        <v>774</v>
      </c>
      <c r="D5785" s="43" t="s">
        <v>371</v>
      </c>
      <c r="E5785" s="43" t="s">
        <v>2605</v>
      </c>
      <c r="F5785" s="43" t="s">
        <v>4259</v>
      </c>
      <c r="G5785" s="43" t="s">
        <v>4654</v>
      </c>
      <c r="H5785" s="76">
        <v>194</v>
      </c>
      <c r="I5785" s="229">
        <v>0.36917525773195869</v>
      </c>
      <c r="J5785" s="73">
        <f t="shared" si="270"/>
        <v>7.3403415659579656E-3</v>
      </c>
      <c r="K5785" s="73">
        <f t="shared" si="271"/>
        <v>73.044026263795828</v>
      </c>
      <c r="L5785" s="3" t="e">
        <f t="shared" si="272"/>
        <v>#N/A</v>
      </c>
    </row>
    <row r="5786" spans="1:12" x14ac:dyDescent="0.25">
      <c r="A5786" s="43" t="s">
        <v>47</v>
      </c>
      <c r="B5786" s="43" t="s">
        <v>310</v>
      </c>
      <c r="C5786" s="43" t="s">
        <v>774</v>
      </c>
      <c r="D5786" s="43" t="s">
        <v>371</v>
      </c>
      <c r="E5786" s="43" t="s">
        <v>2605</v>
      </c>
      <c r="F5786" s="43" t="s">
        <v>4259</v>
      </c>
      <c r="G5786" s="43" t="s">
        <v>4654</v>
      </c>
      <c r="H5786" s="76">
        <v>102</v>
      </c>
      <c r="I5786" s="229">
        <v>0.37352941176470589</v>
      </c>
      <c r="J5786" s="73">
        <f t="shared" si="270"/>
        <v>7.4269155634341536E-3</v>
      </c>
      <c r="K5786" s="73">
        <f t="shared" si="271"/>
        <v>38.857545387470289</v>
      </c>
      <c r="L5786" s="3" t="e">
        <f t="shared" si="272"/>
        <v>#N/A</v>
      </c>
    </row>
    <row r="5787" spans="1:12" x14ac:dyDescent="0.25">
      <c r="A5787" s="43" t="s">
        <v>47</v>
      </c>
      <c r="B5787" s="43" t="s">
        <v>310</v>
      </c>
      <c r="C5787" s="43" t="s">
        <v>774</v>
      </c>
      <c r="D5787" s="43" t="s">
        <v>371</v>
      </c>
      <c r="E5787" s="43" t="s">
        <v>2605</v>
      </c>
      <c r="F5787" s="43" t="s">
        <v>4259</v>
      </c>
      <c r="G5787" s="43" t="s">
        <v>4654</v>
      </c>
      <c r="H5787" s="76">
        <v>203</v>
      </c>
      <c r="I5787" s="229">
        <v>0.37103448275862067</v>
      </c>
      <c r="J5787" s="73">
        <f t="shared" si="270"/>
        <v>7.3773086878271806E-3</v>
      </c>
      <c r="K5787" s="73">
        <f t="shared" si="271"/>
        <v>76.817593663628912</v>
      </c>
      <c r="L5787" s="3" t="e">
        <f t="shared" si="272"/>
        <v>#N/A</v>
      </c>
    </row>
    <row r="5788" spans="1:12" x14ac:dyDescent="0.25">
      <c r="A5788" s="43" t="s">
        <v>47</v>
      </c>
      <c r="B5788" s="43" t="s">
        <v>310</v>
      </c>
      <c r="C5788" s="43" t="s">
        <v>774</v>
      </c>
      <c r="D5788" s="43" t="s">
        <v>371</v>
      </c>
      <c r="E5788" s="43" t="s">
        <v>2605</v>
      </c>
      <c r="F5788" s="43" t="s">
        <v>4259</v>
      </c>
      <c r="G5788" s="43" t="s">
        <v>4654</v>
      </c>
      <c r="H5788" s="76">
        <v>23</v>
      </c>
      <c r="I5788" s="229">
        <v>0.37</v>
      </c>
      <c r="J5788" s="73">
        <f t="shared" si="270"/>
        <v>7.3567399833072162E-3</v>
      </c>
      <c r="K5788" s="73">
        <f t="shared" si="271"/>
        <v>8.6792050196160666</v>
      </c>
      <c r="L5788" s="3" t="e">
        <f t="shared" si="272"/>
        <v>#N/A</v>
      </c>
    </row>
    <row r="5789" spans="1:12" x14ac:dyDescent="0.25">
      <c r="A5789" s="43" t="s">
        <v>47</v>
      </c>
      <c r="B5789" s="43" t="s">
        <v>310</v>
      </c>
      <c r="C5789" s="43" t="s">
        <v>774</v>
      </c>
      <c r="D5789" s="43" t="s">
        <v>371</v>
      </c>
      <c r="E5789" s="43" t="s">
        <v>2605</v>
      </c>
      <c r="F5789" s="43" t="s">
        <v>4259</v>
      </c>
      <c r="G5789" s="43" t="s">
        <v>4654</v>
      </c>
      <c r="H5789" s="76">
        <v>78</v>
      </c>
      <c r="I5789" s="229">
        <v>0.37000000000000016</v>
      </c>
      <c r="J5789" s="73">
        <f t="shared" si="270"/>
        <v>7.3567399833072197E-3</v>
      </c>
      <c r="K5789" s="73">
        <f t="shared" si="271"/>
        <v>29.433825718697975</v>
      </c>
      <c r="L5789" s="3" t="e">
        <f t="shared" si="272"/>
        <v>#N/A</v>
      </c>
    </row>
    <row r="5790" spans="1:12" x14ac:dyDescent="0.25">
      <c r="A5790" s="43" t="s">
        <v>47</v>
      </c>
      <c r="B5790" s="43" t="s">
        <v>310</v>
      </c>
      <c r="C5790" s="43" t="s">
        <v>774</v>
      </c>
      <c r="D5790" s="43" t="s">
        <v>371</v>
      </c>
      <c r="E5790" s="43" t="s">
        <v>2605</v>
      </c>
      <c r="F5790" s="43" t="s">
        <v>4259</v>
      </c>
      <c r="G5790" s="43" t="s">
        <v>4654</v>
      </c>
      <c r="H5790" s="76">
        <v>60</v>
      </c>
      <c r="I5790" s="229">
        <v>0.36833333333333329</v>
      </c>
      <c r="J5790" s="73">
        <f t="shared" si="270"/>
        <v>7.3236015149139395E-3</v>
      </c>
      <c r="K5790" s="73">
        <f t="shared" si="271"/>
        <v>22.539416090894836</v>
      </c>
      <c r="L5790" s="3" t="e">
        <f t="shared" si="272"/>
        <v>#N/A</v>
      </c>
    </row>
    <row r="5791" spans="1:12" x14ac:dyDescent="0.25">
      <c r="A5791" s="43" t="s">
        <v>47</v>
      </c>
      <c r="B5791" s="43" t="s">
        <v>310</v>
      </c>
      <c r="C5791" s="43" t="s">
        <v>774</v>
      </c>
      <c r="D5791" s="43" t="s">
        <v>371</v>
      </c>
      <c r="E5791" s="43" t="s">
        <v>2605</v>
      </c>
      <c r="F5791" s="43" t="s">
        <v>4259</v>
      </c>
      <c r="G5791" s="43" t="s">
        <v>4654</v>
      </c>
      <c r="H5791" s="76">
        <v>48</v>
      </c>
      <c r="I5791" s="229">
        <v>0.3697916666666668</v>
      </c>
      <c r="J5791" s="73">
        <f t="shared" si="270"/>
        <v>7.3525976747580591E-3</v>
      </c>
      <c r="K5791" s="73">
        <f t="shared" si="271"/>
        <v>18.102924688388391</v>
      </c>
      <c r="L5791" s="3" t="e">
        <f t="shared" si="272"/>
        <v>#N/A</v>
      </c>
    </row>
    <row r="5792" spans="1:12" x14ac:dyDescent="0.25">
      <c r="A5792" s="43" t="s">
        <v>47</v>
      </c>
      <c r="B5792" s="43" t="s">
        <v>310</v>
      </c>
      <c r="C5792" s="43" t="s">
        <v>774</v>
      </c>
      <c r="D5792" s="43" t="s">
        <v>371</v>
      </c>
      <c r="E5792" s="43" t="s">
        <v>2605</v>
      </c>
      <c r="F5792" s="43" t="s">
        <v>4259</v>
      </c>
      <c r="G5792" s="43" t="s">
        <v>4654</v>
      </c>
      <c r="H5792" s="76">
        <v>103</v>
      </c>
      <c r="I5792" s="229">
        <v>0.36844660194174755</v>
      </c>
      <c r="J5792" s="73">
        <f t="shared" si="270"/>
        <v>7.3258536438338719E-3</v>
      </c>
      <c r="K5792" s="73">
        <f t="shared" si="271"/>
        <v>38.704562925314889</v>
      </c>
      <c r="L5792" s="3" t="e">
        <f t="shared" si="272"/>
        <v>#N/A</v>
      </c>
    </row>
    <row r="5793" spans="1:12" x14ac:dyDescent="0.25">
      <c r="A5793" s="43" t="s">
        <v>47</v>
      </c>
      <c r="B5793" s="43" t="s">
        <v>310</v>
      </c>
      <c r="C5793" s="43" t="s">
        <v>774</v>
      </c>
      <c r="D5793" s="43" t="s">
        <v>371</v>
      </c>
      <c r="E5793" s="43" t="s">
        <v>2605</v>
      </c>
      <c r="F5793" s="43" t="s">
        <v>4259</v>
      </c>
      <c r="G5793" s="43" t="s">
        <v>4654</v>
      </c>
      <c r="H5793" s="76">
        <v>286</v>
      </c>
      <c r="I5793" s="229">
        <v>0.36783216783216799</v>
      </c>
      <c r="J5793" s="73">
        <f t="shared" si="270"/>
        <v>7.3136368006418402E-3</v>
      </c>
      <c r="K5793" s="73">
        <f t="shared" si="271"/>
        <v>107.29170012498361</v>
      </c>
      <c r="L5793" s="3" t="e">
        <f t="shared" si="272"/>
        <v>#N/A</v>
      </c>
    </row>
    <row r="5794" spans="1:12" x14ac:dyDescent="0.25">
      <c r="A5794" s="43" t="s">
        <v>47</v>
      </c>
      <c r="B5794" s="43" t="s">
        <v>310</v>
      </c>
      <c r="C5794" s="43" t="s">
        <v>774</v>
      </c>
      <c r="D5794" s="43" t="s">
        <v>371</v>
      </c>
      <c r="E5794" s="43" t="s">
        <v>2605</v>
      </c>
      <c r="F5794" s="43" t="s">
        <v>4259</v>
      </c>
      <c r="G5794" s="43" t="s">
        <v>4654</v>
      </c>
      <c r="H5794" s="76">
        <v>16</v>
      </c>
      <c r="I5794" s="229">
        <v>0.37</v>
      </c>
      <c r="J5794" s="73">
        <f t="shared" si="270"/>
        <v>7.3567399833072162E-3</v>
      </c>
      <c r="K5794" s="73">
        <f t="shared" si="271"/>
        <v>6.0377078397329154</v>
      </c>
      <c r="L5794" s="3" t="e">
        <f t="shared" si="272"/>
        <v>#N/A</v>
      </c>
    </row>
    <row r="5795" spans="1:12" x14ac:dyDescent="0.25">
      <c r="A5795" s="43" t="s">
        <v>47</v>
      </c>
      <c r="B5795" s="43" t="s">
        <v>310</v>
      </c>
      <c r="C5795" s="43" t="s">
        <v>774</v>
      </c>
      <c r="D5795" s="43" t="s">
        <v>371</v>
      </c>
      <c r="E5795" s="43" t="s">
        <v>2605</v>
      </c>
      <c r="F5795" s="43" t="s">
        <v>4259</v>
      </c>
      <c r="G5795" s="43" t="s">
        <v>4654</v>
      </c>
      <c r="H5795" s="76">
        <v>101</v>
      </c>
      <c r="I5795" s="229">
        <v>0.36881188118811881</v>
      </c>
      <c r="J5795" s="73">
        <f t="shared" si="270"/>
        <v>7.3331165206902277E-3</v>
      </c>
      <c r="K5795" s="73">
        <f t="shared" si="271"/>
        <v>37.990644768589711</v>
      </c>
      <c r="L5795" s="3" t="e">
        <f t="shared" si="272"/>
        <v>#N/A</v>
      </c>
    </row>
    <row r="5796" spans="1:12" x14ac:dyDescent="0.25">
      <c r="A5796" s="43" t="s">
        <v>47</v>
      </c>
      <c r="B5796" s="43" t="s">
        <v>310</v>
      </c>
      <c r="C5796" s="43" t="s">
        <v>774</v>
      </c>
      <c r="D5796" s="43" t="s">
        <v>371</v>
      </c>
      <c r="E5796" s="43" t="s">
        <v>2605</v>
      </c>
      <c r="F5796" s="43" t="s">
        <v>4259</v>
      </c>
      <c r="G5796" s="43" t="s">
        <v>4654</v>
      </c>
      <c r="H5796" s="76">
        <v>305</v>
      </c>
      <c r="I5796" s="229">
        <v>0.37081967213114764</v>
      </c>
      <c r="J5796" s="73">
        <f t="shared" si="270"/>
        <v>7.3730375907137477E-3</v>
      </c>
      <c r="K5796" s="73">
        <f t="shared" si="271"/>
        <v>115.34877646516772</v>
      </c>
      <c r="L5796" s="3" t="e">
        <f t="shared" si="272"/>
        <v>#N/A</v>
      </c>
    </row>
    <row r="5797" spans="1:12" x14ac:dyDescent="0.25">
      <c r="A5797" s="43" t="s">
        <v>47</v>
      </c>
      <c r="B5797" s="43" t="s">
        <v>310</v>
      </c>
      <c r="C5797" s="43" t="s">
        <v>774</v>
      </c>
      <c r="D5797" s="43" t="s">
        <v>371</v>
      </c>
      <c r="E5797" s="43" t="s">
        <v>2605</v>
      </c>
      <c r="F5797" s="43" t="s">
        <v>4259</v>
      </c>
      <c r="G5797" s="43" t="s">
        <v>4654</v>
      </c>
      <c r="H5797" s="76">
        <v>32</v>
      </c>
      <c r="I5797" s="229">
        <v>0.37093749999999925</v>
      </c>
      <c r="J5797" s="73">
        <f t="shared" si="270"/>
        <v>7.3753803717784188E-3</v>
      </c>
      <c r="K5797" s="73">
        <f t="shared" si="271"/>
        <v>12.106012171896886</v>
      </c>
      <c r="L5797" s="3" t="e">
        <f t="shared" si="272"/>
        <v>#N/A</v>
      </c>
    </row>
    <row r="5798" spans="1:12" x14ac:dyDescent="0.25">
      <c r="A5798" s="43" t="s">
        <v>47</v>
      </c>
      <c r="B5798" s="43" t="s">
        <v>310</v>
      </c>
      <c r="C5798" s="43" t="s">
        <v>774</v>
      </c>
      <c r="D5798" s="43" t="s">
        <v>371</v>
      </c>
      <c r="E5798" s="43" t="s">
        <v>2605</v>
      </c>
      <c r="F5798" s="43" t="s">
        <v>4259</v>
      </c>
      <c r="G5798" s="43" t="s">
        <v>4654</v>
      </c>
      <c r="H5798" s="76">
        <v>688</v>
      </c>
      <c r="I5798" s="229">
        <v>0.37058139534883727</v>
      </c>
      <c r="J5798" s="73">
        <f t="shared" si="270"/>
        <v>7.3682999141420815E-3</v>
      </c>
      <c r="K5798" s="73">
        <f t="shared" si="271"/>
        <v>260.02939034092981</v>
      </c>
      <c r="L5798" s="3" t="e">
        <f t="shared" si="272"/>
        <v>#N/A</v>
      </c>
    </row>
    <row r="5799" spans="1:12" x14ac:dyDescent="0.25">
      <c r="A5799" s="43" t="s">
        <v>47</v>
      </c>
      <c r="B5799" s="43" t="s">
        <v>310</v>
      </c>
      <c r="C5799" s="43" t="s">
        <v>802</v>
      </c>
      <c r="D5799" s="43" t="s">
        <v>55</v>
      </c>
      <c r="E5799" s="43" t="s">
        <v>2606</v>
      </c>
      <c r="F5799" s="43" t="s">
        <v>310</v>
      </c>
      <c r="G5799" s="43" t="s">
        <v>4654</v>
      </c>
      <c r="H5799" s="76">
        <v>11948</v>
      </c>
      <c r="I5799" s="229">
        <v>0.10520003347840644</v>
      </c>
      <c r="J5799" s="73">
        <f t="shared" si="270"/>
        <v>2.0917007906374333E-3</v>
      </c>
      <c r="K5799" s="73">
        <f t="shared" si="271"/>
        <v>1281.9216410465363</v>
      </c>
      <c r="L5799" s="3" t="e">
        <f t="shared" si="272"/>
        <v>#N/A</v>
      </c>
    </row>
    <row r="5800" spans="1:12" x14ac:dyDescent="0.25">
      <c r="A5800" s="43" t="s">
        <v>47</v>
      </c>
      <c r="B5800" s="43" t="s">
        <v>310</v>
      </c>
      <c r="C5800" s="43" t="s">
        <v>802</v>
      </c>
      <c r="D5800" s="43" t="s">
        <v>55</v>
      </c>
      <c r="E5800" s="43" t="s">
        <v>2606</v>
      </c>
      <c r="F5800" s="43" t="s">
        <v>310</v>
      </c>
      <c r="G5800" s="43" t="s">
        <v>4654</v>
      </c>
      <c r="H5800" s="76">
        <v>1652</v>
      </c>
      <c r="I5800" s="229">
        <v>0.11387409200968523</v>
      </c>
      <c r="J5800" s="73">
        <f t="shared" si="270"/>
        <v>2.2641677993255572E-3</v>
      </c>
      <c r="K5800" s="73">
        <f t="shared" si="271"/>
        <v>191.86040520448583</v>
      </c>
      <c r="L5800" s="3" t="e">
        <f t="shared" si="272"/>
        <v>#N/A</v>
      </c>
    </row>
    <row r="5801" spans="1:12" x14ac:dyDescent="0.25">
      <c r="A5801" s="43" t="s">
        <v>47</v>
      </c>
      <c r="B5801" s="43" t="s">
        <v>310</v>
      </c>
      <c r="C5801" s="43" t="s">
        <v>802</v>
      </c>
      <c r="D5801" s="43" t="s">
        <v>55</v>
      </c>
      <c r="E5801" s="43" t="s">
        <v>2606</v>
      </c>
      <c r="F5801" s="43" t="s">
        <v>310</v>
      </c>
      <c r="G5801" s="43" t="s">
        <v>4654</v>
      </c>
      <c r="H5801" s="76">
        <v>18748</v>
      </c>
      <c r="I5801" s="229">
        <v>0.10520002133560913</v>
      </c>
      <c r="J5801" s="73">
        <f t="shared" si="270"/>
        <v>2.0917005492012107E-3</v>
      </c>
      <c r="K5801" s="73">
        <f t="shared" si="271"/>
        <v>2011.5052018964243</v>
      </c>
      <c r="L5801" s="3" t="e">
        <f t="shared" si="272"/>
        <v>#N/A</v>
      </c>
    </row>
    <row r="5802" spans="1:12" x14ac:dyDescent="0.25">
      <c r="A5802" s="43" t="s">
        <v>47</v>
      </c>
      <c r="B5802" s="43" t="s">
        <v>310</v>
      </c>
      <c r="C5802" s="43" t="s">
        <v>802</v>
      </c>
      <c r="D5802" s="43" t="s">
        <v>55</v>
      </c>
      <c r="E5802" s="43" t="s">
        <v>2606</v>
      </c>
      <c r="F5802" s="43" t="s">
        <v>310</v>
      </c>
      <c r="G5802" s="43" t="s">
        <v>4654</v>
      </c>
      <c r="H5802" s="76">
        <v>18128</v>
      </c>
      <c r="I5802" s="229">
        <v>0.10890004413062666</v>
      </c>
      <c r="J5802" s="73">
        <f t="shared" si="270"/>
        <v>2.1652684022694635E-3</v>
      </c>
      <c r="K5802" s="73">
        <f t="shared" si="271"/>
        <v>2013.3919855963411</v>
      </c>
      <c r="L5802" s="3" t="e">
        <f t="shared" si="272"/>
        <v>#N/A</v>
      </c>
    </row>
    <row r="5803" spans="1:12" x14ac:dyDescent="0.25">
      <c r="A5803" s="43" t="s">
        <v>47</v>
      </c>
      <c r="B5803" s="43" t="s">
        <v>310</v>
      </c>
      <c r="C5803" s="43" t="s">
        <v>802</v>
      </c>
      <c r="D5803" s="43" t="s">
        <v>55</v>
      </c>
      <c r="E5803" s="43" t="s">
        <v>2606</v>
      </c>
      <c r="F5803" s="43" t="s">
        <v>310</v>
      </c>
      <c r="G5803" s="43" t="s">
        <v>4654</v>
      </c>
      <c r="H5803" s="76">
        <v>13700</v>
      </c>
      <c r="I5803" s="229">
        <v>0.1052</v>
      </c>
      <c r="J5803" s="73">
        <f t="shared" si="270"/>
        <v>2.0917001249835653E-3</v>
      </c>
      <c r="K5803" s="73">
        <f t="shared" si="271"/>
        <v>1469.8962917122749</v>
      </c>
      <c r="L5803" s="3" t="e">
        <f t="shared" si="272"/>
        <v>#N/A</v>
      </c>
    </row>
    <row r="5804" spans="1:12" x14ac:dyDescent="0.25">
      <c r="A5804" s="43" t="s">
        <v>47</v>
      </c>
      <c r="B5804" s="43" t="s">
        <v>310</v>
      </c>
      <c r="C5804" s="43" t="s">
        <v>802</v>
      </c>
      <c r="D5804" s="43" t="s">
        <v>55</v>
      </c>
      <c r="E5804" s="43" t="s">
        <v>2606</v>
      </c>
      <c r="F5804" s="43" t="s">
        <v>310</v>
      </c>
      <c r="G5804" s="43" t="s">
        <v>4654</v>
      </c>
      <c r="H5804" s="76">
        <v>11744</v>
      </c>
      <c r="I5804" s="229">
        <v>0.10520010217983651</v>
      </c>
      <c r="J5804" s="73">
        <f t="shared" si="270"/>
        <v>2.0917021566335351E-3</v>
      </c>
      <c r="K5804" s="73">
        <f t="shared" si="271"/>
        <v>1260.0349501275043</v>
      </c>
      <c r="L5804" s="3" t="e">
        <f t="shared" si="272"/>
        <v>#N/A</v>
      </c>
    </row>
    <row r="5805" spans="1:12" x14ac:dyDescent="0.25">
      <c r="A5805" s="43" t="s">
        <v>47</v>
      </c>
      <c r="B5805" s="43" t="s">
        <v>310</v>
      </c>
      <c r="C5805" s="43" t="s">
        <v>802</v>
      </c>
      <c r="D5805" s="43" t="s">
        <v>55</v>
      </c>
      <c r="E5805" s="43" t="s">
        <v>2606</v>
      </c>
      <c r="F5805" s="43" t="s">
        <v>310</v>
      </c>
      <c r="G5805" s="43" t="s">
        <v>4654</v>
      </c>
      <c r="H5805" s="76">
        <v>13080</v>
      </c>
      <c r="I5805" s="229">
        <v>0.10520030581039755</v>
      </c>
      <c r="J5805" s="73">
        <f t="shared" si="270"/>
        <v>2.0917062054364812E-3</v>
      </c>
      <c r="K5805" s="73">
        <f t="shared" si="271"/>
        <v>1403.3795171671093</v>
      </c>
      <c r="L5805" s="3" t="e">
        <f t="shared" si="272"/>
        <v>#N/A</v>
      </c>
    </row>
    <row r="5806" spans="1:12" x14ac:dyDescent="0.25">
      <c r="A5806" s="43" t="s">
        <v>47</v>
      </c>
      <c r="B5806" s="43" t="s">
        <v>310</v>
      </c>
      <c r="C5806" s="43" t="s">
        <v>802</v>
      </c>
      <c r="D5806" s="43" t="s">
        <v>55</v>
      </c>
      <c r="E5806" s="43" t="s">
        <v>2606</v>
      </c>
      <c r="F5806" s="43" t="s">
        <v>310</v>
      </c>
      <c r="G5806" s="43" t="s">
        <v>4654</v>
      </c>
      <c r="H5806" s="76">
        <v>8344</v>
      </c>
      <c r="I5806" s="229">
        <v>0.11084971236816873</v>
      </c>
      <c r="J5806" s="73">
        <f t="shared" si="270"/>
        <v>2.2040338138297607E-3</v>
      </c>
      <c r="K5806" s="73">
        <f t="shared" si="271"/>
        <v>943.3204581425955</v>
      </c>
      <c r="L5806" s="3" t="e">
        <f t="shared" si="272"/>
        <v>#N/A</v>
      </c>
    </row>
    <row r="5807" spans="1:12" x14ac:dyDescent="0.25">
      <c r="A5807" s="43" t="s">
        <v>47</v>
      </c>
      <c r="B5807" s="43" t="s">
        <v>310</v>
      </c>
      <c r="C5807" s="43" t="s">
        <v>803</v>
      </c>
      <c r="D5807" s="43" t="s">
        <v>55</v>
      </c>
      <c r="E5807" s="43" t="s">
        <v>2607</v>
      </c>
      <c r="F5807" s="43" t="s">
        <v>310</v>
      </c>
      <c r="G5807" s="43" t="s">
        <v>4654</v>
      </c>
      <c r="H5807" s="76">
        <v>1652</v>
      </c>
      <c r="I5807" s="229">
        <v>0.10519975786924939</v>
      </c>
      <c r="J5807" s="73">
        <f t="shared" si="270"/>
        <v>2.0916953106782294E-3</v>
      </c>
      <c r="K5807" s="73">
        <f t="shared" si="271"/>
        <v>177.24548065324041</v>
      </c>
      <c r="L5807" s="3" t="e">
        <f t="shared" si="272"/>
        <v>#N/A</v>
      </c>
    </row>
    <row r="5808" spans="1:12" x14ac:dyDescent="0.25">
      <c r="A5808" s="43" t="s">
        <v>47</v>
      </c>
      <c r="B5808" s="43" t="s">
        <v>310</v>
      </c>
      <c r="C5808" s="43" t="s">
        <v>803</v>
      </c>
      <c r="D5808" s="43" t="s">
        <v>55</v>
      </c>
      <c r="E5808" s="43" t="s">
        <v>2607</v>
      </c>
      <c r="F5808" s="43" t="s">
        <v>310</v>
      </c>
      <c r="G5808" s="43" t="s">
        <v>4654</v>
      </c>
      <c r="H5808" s="76">
        <v>11536</v>
      </c>
      <c r="I5808" s="229">
        <v>0.10520024271844659</v>
      </c>
      <c r="J5808" s="73">
        <f t="shared" si="270"/>
        <v>2.0917049509741078E-3</v>
      </c>
      <c r="K5808" s="73">
        <f t="shared" si="271"/>
        <v>1237.7199083144371</v>
      </c>
      <c r="L5808" s="3" t="e">
        <f t="shared" si="272"/>
        <v>#N/A</v>
      </c>
    </row>
    <row r="5809" spans="1:12" x14ac:dyDescent="0.25">
      <c r="A5809" s="43" t="s">
        <v>47</v>
      </c>
      <c r="B5809" s="43" t="s">
        <v>310</v>
      </c>
      <c r="C5809" s="43" t="s">
        <v>803</v>
      </c>
      <c r="D5809" s="43" t="s">
        <v>55</v>
      </c>
      <c r="E5809" s="43" t="s">
        <v>2607</v>
      </c>
      <c r="F5809" s="43" t="s">
        <v>310</v>
      </c>
      <c r="G5809" s="43" t="s">
        <v>4654</v>
      </c>
      <c r="H5809" s="76">
        <v>1652</v>
      </c>
      <c r="I5809" s="229">
        <v>0.10679782082324456</v>
      </c>
      <c r="J5809" s="73">
        <f t="shared" si="270"/>
        <v>2.1234697258930898E-3</v>
      </c>
      <c r="K5809" s="73">
        <f t="shared" si="271"/>
        <v>179.93797198717539</v>
      </c>
      <c r="L5809" s="3" t="e">
        <f t="shared" si="272"/>
        <v>#N/A</v>
      </c>
    </row>
    <row r="5810" spans="1:12" x14ac:dyDescent="0.25">
      <c r="A5810" s="43" t="s">
        <v>47</v>
      </c>
      <c r="B5810" s="43" t="s">
        <v>310</v>
      </c>
      <c r="C5810" s="43" t="s">
        <v>803</v>
      </c>
      <c r="D5810" s="43" t="s">
        <v>55</v>
      </c>
      <c r="E5810" s="43" t="s">
        <v>2607</v>
      </c>
      <c r="F5810" s="43" t="s">
        <v>310</v>
      </c>
      <c r="G5810" s="43" t="s">
        <v>4654</v>
      </c>
      <c r="H5810" s="76">
        <v>27000</v>
      </c>
      <c r="I5810" s="229">
        <v>0.1052</v>
      </c>
      <c r="J5810" s="73">
        <f t="shared" si="270"/>
        <v>2.0917001249835653E-3</v>
      </c>
      <c r="K5810" s="73">
        <f t="shared" si="271"/>
        <v>2896.8759033745564</v>
      </c>
      <c r="L5810" s="3" t="e">
        <f t="shared" si="272"/>
        <v>#N/A</v>
      </c>
    </row>
    <row r="5811" spans="1:12" x14ac:dyDescent="0.25">
      <c r="A5811" s="43" t="s">
        <v>47</v>
      </c>
      <c r="B5811" s="43" t="s">
        <v>310</v>
      </c>
      <c r="C5811" s="43" t="s">
        <v>803</v>
      </c>
      <c r="D5811" s="43" t="s">
        <v>55</v>
      </c>
      <c r="E5811" s="43" t="s">
        <v>2607</v>
      </c>
      <c r="F5811" s="43" t="s">
        <v>310</v>
      </c>
      <c r="G5811" s="43" t="s">
        <v>4654</v>
      </c>
      <c r="H5811" s="76">
        <v>23576</v>
      </c>
      <c r="I5811" s="229">
        <v>0.10520020359687818</v>
      </c>
      <c r="J5811" s="73">
        <f t="shared" si="270"/>
        <v>2.0917041731167928E-3</v>
      </c>
      <c r="K5811" s="73">
        <f t="shared" si="271"/>
        <v>2529.5140175854017</v>
      </c>
      <c r="L5811" s="3" t="e">
        <f t="shared" si="272"/>
        <v>#N/A</v>
      </c>
    </row>
    <row r="5812" spans="1:12" x14ac:dyDescent="0.25">
      <c r="A5812" s="43" t="s">
        <v>47</v>
      </c>
      <c r="B5812" s="43" t="s">
        <v>310</v>
      </c>
      <c r="C5812" s="43" t="s">
        <v>803</v>
      </c>
      <c r="D5812" s="43" t="s">
        <v>55</v>
      </c>
      <c r="E5812" s="43" t="s">
        <v>2607</v>
      </c>
      <c r="F5812" s="43" t="s">
        <v>310</v>
      </c>
      <c r="G5812" s="43" t="s">
        <v>4654</v>
      </c>
      <c r="H5812" s="76">
        <v>15040</v>
      </c>
      <c r="I5812" s="229">
        <v>0.10520013297872341</v>
      </c>
      <c r="J5812" s="73">
        <f t="shared" si="270"/>
        <v>2.091702769010299E-3</v>
      </c>
      <c r="K5812" s="73">
        <f t="shared" si="271"/>
        <v>1613.6692096459151</v>
      </c>
      <c r="L5812" s="3" t="e">
        <f t="shared" si="272"/>
        <v>#N/A</v>
      </c>
    </row>
    <row r="5813" spans="1:12" x14ac:dyDescent="0.25">
      <c r="A5813" s="43" t="s">
        <v>47</v>
      </c>
      <c r="B5813" s="43" t="s">
        <v>310</v>
      </c>
      <c r="C5813" s="43" t="s">
        <v>803</v>
      </c>
      <c r="D5813" s="43" t="s">
        <v>55</v>
      </c>
      <c r="E5813" s="43" t="s">
        <v>2607</v>
      </c>
      <c r="F5813" s="43" t="s">
        <v>310</v>
      </c>
      <c r="G5813" s="43" t="s">
        <v>4654</v>
      </c>
      <c r="H5813" s="76">
        <v>3452</v>
      </c>
      <c r="I5813" s="229">
        <v>0.10519988412514483</v>
      </c>
      <c r="J5813" s="73">
        <f t="shared" si="270"/>
        <v>2.0916978210344301E-3</v>
      </c>
      <c r="K5813" s="73">
        <f t="shared" si="271"/>
        <v>370.37054087821082</v>
      </c>
      <c r="L5813" s="3" t="e">
        <f t="shared" si="272"/>
        <v>#N/A</v>
      </c>
    </row>
    <row r="5814" spans="1:12" x14ac:dyDescent="0.25">
      <c r="A5814" s="43" t="s">
        <v>47</v>
      </c>
      <c r="B5814" s="43" t="s">
        <v>310</v>
      </c>
      <c r="C5814" s="43" t="s">
        <v>803</v>
      </c>
      <c r="D5814" s="43" t="s">
        <v>55</v>
      </c>
      <c r="E5814" s="43" t="s">
        <v>2607</v>
      </c>
      <c r="F5814" s="43" t="s">
        <v>310</v>
      </c>
      <c r="G5814" s="43" t="s">
        <v>4654</v>
      </c>
      <c r="H5814" s="76">
        <v>46848</v>
      </c>
      <c r="I5814" s="229">
        <v>0.10520000853825136</v>
      </c>
      <c r="J5814" s="73">
        <f t="shared" si="270"/>
        <v>2.091700294750309E-3</v>
      </c>
      <c r="K5814" s="73">
        <f t="shared" si="271"/>
        <v>5026.401975408462</v>
      </c>
      <c r="L5814" s="3" t="e">
        <f t="shared" si="272"/>
        <v>#N/A</v>
      </c>
    </row>
    <row r="5815" spans="1:12" x14ac:dyDescent="0.25">
      <c r="A5815" s="43" t="s">
        <v>47</v>
      </c>
      <c r="B5815" s="43" t="s">
        <v>310</v>
      </c>
      <c r="C5815" s="43" t="s">
        <v>803</v>
      </c>
      <c r="D5815" s="43" t="s">
        <v>55</v>
      </c>
      <c r="E5815" s="43" t="s">
        <v>2607</v>
      </c>
      <c r="F5815" s="43" t="s">
        <v>310</v>
      </c>
      <c r="G5815" s="43" t="s">
        <v>4654</v>
      </c>
      <c r="H5815" s="76">
        <v>1652</v>
      </c>
      <c r="I5815" s="229">
        <v>0.10679782082324456</v>
      </c>
      <c r="J5815" s="73">
        <f t="shared" si="270"/>
        <v>2.1234697258930898E-3</v>
      </c>
      <c r="K5815" s="73">
        <f t="shared" si="271"/>
        <v>179.93797198717539</v>
      </c>
      <c r="L5815" s="3" t="e">
        <f t="shared" si="272"/>
        <v>#N/A</v>
      </c>
    </row>
    <row r="5816" spans="1:12" x14ac:dyDescent="0.25">
      <c r="A5816" s="43" t="s">
        <v>47</v>
      </c>
      <c r="B5816" s="43" t="s">
        <v>310</v>
      </c>
      <c r="C5816" s="43" t="s">
        <v>803</v>
      </c>
      <c r="D5816" s="43" t="s">
        <v>55</v>
      </c>
      <c r="E5816" s="43" t="s">
        <v>2607</v>
      </c>
      <c r="F5816" s="43" t="s">
        <v>310</v>
      </c>
      <c r="G5816" s="43" t="s">
        <v>4654</v>
      </c>
      <c r="H5816" s="76">
        <v>5200</v>
      </c>
      <c r="I5816" s="229">
        <v>0.10519999999999999</v>
      </c>
      <c r="J5816" s="73">
        <f t="shared" si="270"/>
        <v>2.0917001249835649E-3</v>
      </c>
      <c r="K5816" s="73">
        <f t="shared" si="271"/>
        <v>557.91684064991443</v>
      </c>
      <c r="L5816" s="3" t="e">
        <f t="shared" si="272"/>
        <v>#N/A</v>
      </c>
    </row>
    <row r="5817" spans="1:12" x14ac:dyDescent="0.25">
      <c r="A5817" s="43" t="s">
        <v>47</v>
      </c>
      <c r="B5817" s="43" t="s">
        <v>310</v>
      </c>
      <c r="C5817" s="43" t="s">
        <v>803</v>
      </c>
      <c r="D5817" s="43" t="s">
        <v>55</v>
      </c>
      <c r="E5817" s="43" t="s">
        <v>2607</v>
      </c>
      <c r="F5817" s="43" t="s">
        <v>310</v>
      </c>
      <c r="G5817" s="43" t="s">
        <v>4654</v>
      </c>
      <c r="H5817" s="76">
        <v>21300</v>
      </c>
      <c r="I5817" s="229">
        <v>0.10520000000000002</v>
      </c>
      <c r="J5817" s="73">
        <f t="shared" si="270"/>
        <v>2.0917001249835658E-3</v>
      </c>
      <c r="K5817" s="73">
        <f t="shared" si="271"/>
        <v>2285.3132126621504</v>
      </c>
      <c r="L5817" s="3" t="e">
        <f t="shared" si="272"/>
        <v>#N/A</v>
      </c>
    </row>
    <row r="5818" spans="1:12" x14ac:dyDescent="0.25">
      <c r="A5818" s="43" t="s">
        <v>47</v>
      </c>
      <c r="B5818" s="43" t="s">
        <v>310</v>
      </c>
      <c r="C5818" s="43" t="s">
        <v>803</v>
      </c>
      <c r="D5818" s="43" t="s">
        <v>55</v>
      </c>
      <c r="E5818" s="43" t="s">
        <v>2607</v>
      </c>
      <c r="F5818" s="43" t="s">
        <v>310</v>
      </c>
      <c r="G5818" s="43" t="s">
        <v>4654</v>
      </c>
      <c r="H5818" s="76">
        <v>1900</v>
      </c>
      <c r="I5818" s="229">
        <v>0.1052</v>
      </c>
      <c r="J5818" s="73">
        <f t="shared" si="270"/>
        <v>2.0917001249835653E-3</v>
      </c>
      <c r="K5818" s="73">
        <f t="shared" si="271"/>
        <v>203.85423023746878</v>
      </c>
      <c r="L5818" s="3" t="e">
        <f t="shared" si="272"/>
        <v>#N/A</v>
      </c>
    </row>
    <row r="5819" spans="1:12" x14ac:dyDescent="0.25">
      <c r="A5819" s="43" t="s">
        <v>47</v>
      </c>
      <c r="B5819" s="43" t="s">
        <v>310</v>
      </c>
      <c r="C5819" s="43" t="s">
        <v>778</v>
      </c>
      <c r="D5819" s="43" t="s">
        <v>371</v>
      </c>
      <c r="E5819" s="43" t="s">
        <v>2608</v>
      </c>
      <c r="F5819" s="43" t="s">
        <v>4256</v>
      </c>
      <c r="G5819" s="43" t="s">
        <v>4654</v>
      </c>
      <c r="H5819" s="76">
        <v>1772</v>
      </c>
      <c r="I5819" s="229">
        <v>0.35199774266365691</v>
      </c>
      <c r="J5819" s="73">
        <f t="shared" si="270"/>
        <v>6.9987996418584032E-3</v>
      </c>
      <c r="K5819" s="73">
        <f t="shared" si="271"/>
        <v>636.14187296537318</v>
      </c>
      <c r="L5819" s="3" t="e">
        <f t="shared" si="272"/>
        <v>#N/A</v>
      </c>
    </row>
    <row r="5820" spans="1:12" x14ac:dyDescent="0.25">
      <c r="A5820" s="43" t="s">
        <v>47</v>
      </c>
      <c r="B5820" s="43" t="s">
        <v>310</v>
      </c>
      <c r="C5820" s="43" t="s">
        <v>778</v>
      </c>
      <c r="D5820" s="43" t="s">
        <v>371</v>
      </c>
      <c r="E5820" s="43" t="s">
        <v>2608</v>
      </c>
      <c r="F5820" s="43" t="s">
        <v>4256</v>
      </c>
      <c r="G5820" s="43" t="s">
        <v>4654</v>
      </c>
      <c r="H5820" s="76">
        <v>14350</v>
      </c>
      <c r="I5820" s="229">
        <v>0.35199999999999998</v>
      </c>
      <c r="J5820" s="73">
        <f t="shared" si="270"/>
        <v>6.9988445246598379E-3</v>
      </c>
      <c r="K5820" s="73">
        <f t="shared" si="271"/>
        <v>5151.6334189288682</v>
      </c>
      <c r="L5820" s="3" t="e">
        <f t="shared" si="272"/>
        <v>#N/A</v>
      </c>
    </row>
    <row r="5821" spans="1:12" x14ac:dyDescent="0.25">
      <c r="A5821" s="43" t="s">
        <v>47</v>
      </c>
      <c r="B5821" s="43" t="s">
        <v>310</v>
      </c>
      <c r="C5821" s="43" t="s">
        <v>778</v>
      </c>
      <c r="D5821" s="43" t="s">
        <v>371</v>
      </c>
      <c r="E5821" s="43" t="s">
        <v>2608</v>
      </c>
      <c r="F5821" s="43" t="s">
        <v>4256</v>
      </c>
      <c r="G5821" s="43" t="s">
        <v>4654</v>
      </c>
      <c r="H5821" s="76">
        <v>345</v>
      </c>
      <c r="I5821" s="229">
        <v>0.35200000000000009</v>
      </c>
      <c r="J5821" s="73">
        <f t="shared" si="270"/>
        <v>6.9988445246598405E-3</v>
      </c>
      <c r="K5821" s="73">
        <f t="shared" si="271"/>
        <v>123.85460136100767</v>
      </c>
      <c r="L5821" s="3" t="e">
        <f t="shared" si="272"/>
        <v>#N/A</v>
      </c>
    </row>
    <row r="5822" spans="1:12" x14ac:dyDescent="0.25">
      <c r="A5822" s="43" t="s">
        <v>47</v>
      </c>
      <c r="B5822" s="43" t="s">
        <v>310</v>
      </c>
      <c r="C5822" s="43" t="s">
        <v>778</v>
      </c>
      <c r="D5822" s="43" t="s">
        <v>371</v>
      </c>
      <c r="E5822" s="43" t="s">
        <v>2608</v>
      </c>
      <c r="F5822" s="43" t="s">
        <v>4256</v>
      </c>
      <c r="G5822" s="43" t="s">
        <v>4654</v>
      </c>
      <c r="H5822" s="76">
        <v>1995</v>
      </c>
      <c r="I5822" s="229">
        <v>0.35199999999999998</v>
      </c>
      <c r="J5822" s="73">
        <f t="shared" si="270"/>
        <v>6.9988445246598379E-3</v>
      </c>
      <c r="K5822" s="73">
        <f t="shared" si="271"/>
        <v>716.2026948266963</v>
      </c>
      <c r="L5822" s="3" t="e">
        <f t="shared" si="272"/>
        <v>#N/A</v>
      </c>
    </row>
    <row r="5823" spans="1:12" x14ac:dyDescent="0.25">
      <c r="A5823" s="43" t="s">
        <v>47</v>
      </c>
      <c r="B5823" s="43" t="s">
        <v>310</v>
      </c>
      <c r="C5823" s="43" t="s">
        <v>778</v>
      </c>
      <c r="D5823" s="43" t="s">
        <v>371</v>
      </c>
      <c r="E5823" s="43" t="s">
        <v>2608</v>
      </c>
      <c r="F5823" s="43" t="s">
        <v>4256</v>
      </c>
      <c r="G5823" s="43" t="s">
        <v>4654</v>
      </c>
      <c r="H5823" s="76">
        <v>17129</v>
      </c>
      <c r="I5823" s="229">
        <v>0.35200011676104853</v>
      </c>
      <c r="J5823" s="73">
        <f t="shared" si="270"/>
        <v>6.9988468462292277E-3</v>
      </c>
      <c r="K5823" s="73">
        <f t="shared" si="271"/>
        <v>6149.2932476290607</v>
      </c>
      <c r="L5823" s="3" t="e">
        <f t="shared" si="272"/>
        <v>#N/A</v>
      </c>
    </row>
    <row r="5824" spans="1:12" x14ac:dyDescent="0.25">
      <c r="A5824" s="43" t="s">
        <v>47</v>
      </c>
      <c r="B5824" s="43" t="s">
        <v>310</v>
      </c>
      <c r="C5824" s="43" t="s">
        <v>778</v>
      </c>
      <c r="D5824" s="43" t="s">
        <v>371</v>
      </c>
      <c r="E5824" s="43" t="s">
        <v>2608</v>
      </c>
      <c r="F5824" s="43" t="s">
        <v>4256</v>
      </c>
      <c r="G5824" s="43" t="s">
        <v>4654</v>
      </c>
      <c r="H5824" s="76">
        <v>5818</v>
      </c>
      <c r="I5824" s="229">
        <v>0.35200068752148511</v>
      </c>
      <c r="J5824" s="73">
        <f t="shared" si="270"/>
        <v>6.9988581947052408E-3</v>
      </c>
      <c r="K5824" s="73">
        <f t="shared" si="271"/>
        <v>2088.6593569767956</v>
      </c>
      <c r="L5824" s="3" t="e">
        <f t="shared" si="272"/>
        <v>#N/A</v>
      </c>
    </row>
    <row r="5825" spans="1:12" x14ac:dyDescent="0.25">
      <c r="A5825" s="43" t="s">
        <v>47</v>
      </c>
      <c r="B5825" s="43" t="s">
        <v>310</v>
      </c>
      <c r="C5825" s="43" t="s">
        <v>778</v>
      </c>
      <c r="D5825" s="43" t="s">
        <v>371</v>
      </c>
      <c r="E5825" s="43" t="s">
        <v>2608</v>
      </c>
      <c r="F5825" s="43" t="s">
        <v>4256</v>
      </c>
      <c r="G5825" s="43" t="s">
        <v>4654</v>
      </c>
      <c r="H5825" s="76">
        <v>6</v>
      </c>
      <c r="I5825" s="229">
        <v>0.35166666666666674</v>
      </c>
      <c r="J5825" s="73">
        <f t="shared" si="270"/>
        <v>6.9922168309811848E-3</v>
      </c>
      <c r="K5825" s="73">
        <f t="shared" si="271"/>
        <v>2.1519533009858876</v>
      </c>
      <c r="L5825" s="3" t="e">
        <f t="shared" si="272"/>
        <v>#N/A</v>
      </c>
    </row>
    <row r="5826" spans="1:12" x14ac:dyDescent="0.25">
      <c r="A5826" s="43" t="s">
        <v>47</v>
      </c>
      <c r="B5826" s="43" t="s">
        <v>310</v>
      </c>
      <c r="C5826" s="43" t="s">
        <v>778</v>
      </c>
      <c r="D5826" s="43" t="s">
        <v>371</v>
      </c>
      <c r="E5826" s="43" t="s">
        <v>2608</v>
      </c>
      <c r="F5826" s="43" t="s">
        <v>4256</v>
      </c>
      <c r="G5826" s="43" t="s">
        <v>4654</v>
      </c>
      <c r="H5826" s="76">
        <v>6107</v>
      </c>
      <c r="I5826" s="229">
        <v>0.35200098247912232</v>
      </c>
      <c r="J5826" s="73">
        <f t="shared" si="270"/>
        <v>6.9988640593718439E-3</v>
      </c>
      <c r="K5826" s="73">
        <f t="shared" si="271"/>
        <v>2192.4120628105838</v>
      </c>
      <c r="L5826" s="3" t="e">
        <f t="shared" si="272"/>
        <v>#N/A</v>
      </c>
    </row>
    <row r="5827" spans="1:12" x14ac:dyDescent="0.25">
      <c r="A5827" s="43" t="s">
        <v>47</v>
      </c>
      <c r="B5827" s="43" t="s">
        <v>310</v>
      </c>
      <c r="C5827" s="43" t="s">
        <v>778</v>
      </c>
      <c r="D5827" s="43" t="s">
        <v>371</v>
      </c>
      <c r="E5827" s="43" t="s">
        <v>2608</v>
      </c>
      <c r="F5827" s="43" t="s">
        <v>4256</v>
      </c>
      <c r="G5827" s="43" t="s">
        <v>4654</v>
      </c>
      <c r="H5827" s="76">
        <v>15158</v>
      </c>
      <c r="I5827" s="229">
        <v>0.35200026388705635</v>
      </c>
      <c r="J5827" s="73">
        <f t="shared" si="270"/>
        <v>6.9988497715475642E-3</v>
      </c>
      <c r="K5827" s="73">
        <f t="shared" si="271"/>
        <v>5441.7085648371185</v>
      </c>
      <c r="L5827" s="3" t="e">
        <f t="shared" si="272"/>
        <v>#N/A</v>
      </c>
    </row>
    <row r="5828" spans="1:12" x14ac:dyDescent="0.25">
      <c r="A5828" s="43" t="s">
        <v>47</v>
      </c>
      <c r="B5828" s="43" t="s">
        <v>310</v>
      </c>
      <c r="C5828" s="43" t="s">
        <v>778</v>
      </c>
      <c r="D5828" s="43" t="s">
        <v>371</v>
      </c>
      <c r="E5828" s="43" t="s">
        <v>2608</v>
      </c>
      <c r="F5828" s="43" t="s">
        <v>4256</v>
      </c>
      <c r="G5828" s="43" t="s">
        <v>4654</v>
      </c>
      <c r="H5828" s="76">
        <v>28</v>
      </c>
      <c r="I5828" s="229">
        <v>0.35214285714285715</v>
      </c>
      <c r="J5828" s="73">
        <f t="shared" si="270"/>
        <v>7.0016849648078337E-3</v>
      </c>
      <c r="K5828" s="73">
        <f t="shared" si="271"/>
        <v>10.05604717901462</v>
      </c>
      <c r="L5828" s="3" t="e">
        <f t="shared" si="272"/>
        <v>#N/A</v>
      </c>
    </row>
    <row r="5829" spans="1:12" x14ac:dyDescent="0.25">
      <c r="A5829" s="43" t="s">
        <v>47</v>
      </c>
      <c r="B5829" s="43" t="s">
        <v>310</v>
      </c>
      <c r="C5829" s="43" t="s">
        <v>778</v>
      </c>
      <c r="D5829" s="43" t="s">
        <v>371</v>
      </c>
      <c r="E5829" s="43" t="s">
        <v>2608</v>
      </c>
      <c r="F5829" s="43" t="s">
        <v>4256</v>
      </c>
      <c r="G5829" s="43" t="s">
        <v>4654</v>
      </c>
      <c r="H5829" s="76">
        <v>11</v>
      </c>
      <c r="I5829" s="229">
        <v>0.35181818181818181</v>
      </c>
      <c r="J5829" s="73">
        <f t="shared" si="270"/>
        <v>6.9952294190169352E-3</v>
      </c>
      <c r="K5829" s="73">
        <f t="shared" si="271"/>
        <v>3.946947523609186</v>
      </c>
      <c r="L5829" s="3" t="e">
        <f t="shared" si="272"/>
        <v>#N/A</v>
      </c>
    </row>
    <row r="5830" spans="1:12" x14ac:dyDescent="0.25">
      <c r="A5830" s="43" t="s">
        <v>47</v>
      </c>
      <c r="B5830" s="43" t="s">
        <v>310</v>
      </c>
      <c r="C5830" s="43" t="s">
        <v>778</v>
      </c>
      <c r="D5830" s="43" t="s">
        <v>371</v>
      </c>
      <c r="E5830" s="43" t="s">
        <v>2608</v>
      </c>
      <c r="F5830" s="43" t="s">
        <v>4256</v>
      </c>
      <c r="G5830" s="43" t="s">
        <v>4654</v>
      </c>
      <c r="H5830" s="76">
        <v>6368</v>
      </c>
      <c r="I5830" s="229">
        <v>0.35199905778894475</v>
      </c>
      <c r="J5830" s="73">
        <f t="shared" si="270"/>
        <v>6.9988257906010735E-3</v>
      </c>
      <c r="K5830" s="73">
        <f t="shared" si="271"/>
        <v>2286.0985226345479</v>
      </c>
      <c r="L5830" s="3" t="e">
        <f t="shared" si="272"/>
        <v>#N/A</v>
      </c>
    </row>
    <row r="5831" spans="1:12" x14ac:dyDescent="0.25">
      <c r="A5831" s="43" t="s">
        <v>47</v>
      </c>
      <c r="B5831" s="43" t="s">
        <v>310</v>
      </c>
      <c r="C5831" s="43" t="s">
        <v>778</v>
      </c>
      <c r="D5831" s="43" t="s">
        <v>371</v>
      </c>
      <c r="E5831" s="43" t="s">
        <v>2608</v>
      </c>
      <c r="F5831" s="43" t="s">
        <v>4256</v>
      </c>
      <c r="G5831" s="43" t="s">
        <v>4654</v>
      </c>
      <c r="H5831" s="76">
        <v>11</v>
      </c>
      <c r="I5831" s="229">
        <v>0.35181818181818181</v>
      </c>
      <c r="J5831" s="73">
        <f t="shared" ref="J5831:J5894" si="273">I5831*$J$5</f>
        <v>6.9952294190169352E-3</v>
      </c>
      <c r="K5831" s="73">
        <f t="shared" ref="K5831:K5894" si="274">(I5831+J5831)*H5831</f>
        <v>3.946947523609186</v>
      </c>
      <c r="L5831" s="3" t="e">
        <f t="shared" ref="L5831:L5894" si="275">MATCH(C5831,$C$7237:$C$7264,0)</f>
        <v>#N/A</v>
      </c>
    </row>
    <row r="5832" spans="1:12" x14ac:dyDescent="0.25">
      <c r="A5832" s="43" t="s">
        <v>47</v>
      </c>
      <c r="B5832" s="43" t="s">
        <v>310</v>
      </c>
      <c r="C5832" s="43" t="s">
        <v>809</v>
      </c>
      <c r="D5832" s="43" t="s">
        <v>55</v>
      </c>
      <c r="E5832" s="43" t="s">
        <v>2609</v>
      </c>
      <c r="F5832" s="43" t="s">
        <v>310</v>
      </c>
      <c r="G5832" s="43" t="s">
        <v>4654</v>
      </c>
      <c r="H5832" s="76">
        <v>4247</v>
      </c>
      <c r="I5832" s="229">
        <v>0.23720037673651989</v>
      </c>
      <c r="J5832" s="73">
        <f t="shared" si="273"/>
        <v>4.7162743124137593E-3</v>
      </c>
      <c r="K5832" s="73">
        <f t="shared" si="274"/>
        <v>1027.4200170048211</v>
      </c>
      <c r="L5832" s="3" t="e">
        <f t="shared" si="275"/>
        <v>#N/A</v>
      </c>
    </row>
    <row r="5833" spans="1:12" x14ac:dyDescent="0.25">
      <c r="A5833" s="43" t="s">
        <v>47</v>
      </c>
      <c r="B5833" s="43" t="s">
        <v>310</v>
      </c>
      <c r="C5833" s="43" t="s">
        <v>809</v>
      </c>
      <c r="D5833" s="43" t="s">
        <v>55</v>
      </c>
      <c r="E5833" s="43" t="s">
        <v>2609</v>
      </c>
      <c r="F5833" s="43" t="s">
        <v>310</v>
      </c>
      <c r="G5833" s="43" t="s">
        <v>4654</v>
      </c>
      <c r="H5833" s="76">
        <v>4511</v>
      </c>
      <c r="I5833" s="229">
        <v>0.23720017734426957</v>
      </c>
      <c r="J5833" s="73">
        <f t="shared" si="273"/>
        <v>4.7162703478814882E-3</v>
      </c>
      <c r="K5833" s="73">
        <f t="shared" si="274"/>
        <v>1091.2850955392935</v>
      </c>
      <c r="L5833" s="3" t="e">
        <f t="shared" si="275"/>
        <v>#N/A</v>
      </c>
    </row>
    <row r="5834" spans="1:12" x14ac:dyDescent="0.25">
      <c r="A5834" s="43" t="s">
        <v>47</v>
      </c>
      <c r="B5834" s="43" t="s">
        <v>310</v>
      </c>
      <c r="C5834" s="43" t="s">
        <v>809</v>
      </c>
      <c r="D5834" s="43" t="s">
        <v>55</v>
      </c>
      <c r="E5834" s="43" t="s">
        <v>2609</v>
      </c>
      <c r="F5834" s="43" t="s">
        <v>310</v>
      </c>
      <c r="G5834" s="43" t="s">
        <v>4654</v>
      </c>
      <c r="H5834" s="76">
        <v>2584</v>
      </c>
      <c r="I5834" s="229">
        <v>0.23719814241486067</v>
      </c>
      <c r="J5834" s="73">
        <f t="shared" si="273"/>
        <v>4.7162298872151483E-3</v>
      </c>
      <c r="K5834" s="73">
        <f t="shared" si="274"/>
        <v>625.10673802856388</v>
      </c>
      <c r="L5834" s="3" t="e">
        <f t="shared" si="275"/>
        <v>#N/A</v>
      </c>
    </row>
    <row r="5835" spans="1:12" x14ac:dyDescent="0.25">
      <c r="A5835" s="43" t="s">
        <v>47</v>
      </c>
      <c r="B5835" s="43" t="s">
        <v>310</v>
      </c>
      <c r="C5835" s="43" t="s">
        <v>779</v>
      </c>
      <c r="D5835" s="43" t="s">
        <v>371</v>
      </c>
      <c r="E5835" s="43" t="s">
        <v>2610</v>
      </c>
      <c r="F5835" s="43" t="s">
        <v>4256</v>
      </c>
      <c r="G5835" s="43" t="s">
        <v>4654</v>
      </c>
      <c r="H5835" s="76">
        <v>92</v>
      </c>
      <c r="I5835" s="229">
        <v>0.40695652173913038</v>
      </c>
      <c r="J5835" s="73">
        <f t="shared" si="273"/>
        <v>8.0915494998537642E-3</v>
      </c>
      <c r="K5835" s="73">
        <f t="shared" si="274"/>
        <v>38.184422553986536</v>
      </c>
      <c r="L5835" s="3" t="e">
        <f t="shared" si="275"/>
        <v>#N/A</v>
      </c>
    </row>
    <row r="5836" spans="1:12" x14ac:dyDescent="0.25">
      <c r="A5836" s="43" t="s">
        <v>47</v>
      </c>
      <c r="B5836" s="43" t="s">
        <v>310</v>
      </c>
      <c r="C5836" s="43" t="s">
        <v>779</v>
      </c>
      <c r="D5836" s="43" t="s">
        <v>371</v>
      </c>
      <c r="E5836" s="43" t="s">
        <v>2610</v>
      </c>
      <c r="F5836" s="43" t="s">
        <v>4256</v>
      </c>
      <c r="G5836" s="43" t="s">
        <v>4654</v>
      </c>
      <c r="H5836" s="76">
        <v>19</v>
      </c>
      <c r="I5836" s="229">
        <v>0.40684210526315789</v>
      </c>
      <c r="J5836" s="73">
        <f t="shared" si="273"/>
        <v>8.089274547790154E-3</v>
      </c>
      <c r="K5836" s="73">
        <f t="shared" si="274"/>
        <v>7.8836962164080138</v>
      </c>
      <c r="L5836" s="3" t="e">
        <f t="shared" si="275"/>
        <v>#N/A</v>
      </c>
    </row>
    <row r="5837" spans="1:12" x14ac:dyDescent="0.25">
      <c r="A5837" s="43" t="s">
        <v>47</v>
      </c>
      <c r="B5837" s="43" t="s">
        <v>310</v>
      </c>
      <c r="C5837" s="43" t="s">
        <v>804</v>
      </c>
      <c r="D5837" s="43" t="s">
        <v>55</v>
      </c>
      <c r="E5837" s="43" t="s">
        <v>2611</v>
      </c>
      <c r="F5837" s="43" t="s">
        <v>310</v>
      </c>
      <c r="G5837" s="43" t="s">
        <v>4654</v>
      </c>
      <c r="H5837" s="76">
        <v>9219</v>
      </c>
      <c r="I5837" s="229">
        <v>0.10520013016596161</v>
      </c>
      <c r="J5837" s="73">
        <f t="shared" si="273"/>
        <v>2.0917027130839282E-3</v>
      </c>
      <c r="K5837" s="73">
        <f t="shared" si="274"/>
        <v>989.1234073119208</v>
      </c>
      <c r="L5837" s="3" t="e">
        <f t="shared" si="275"/>
        <v>#N/A</v>
      </c>
    </row>
    <row r="5838" spans="1:12" x14ac:dyDescent="0.25">
      <c r="A5838" s="43" t="s">
        <v>47</v>
      </c>
      <c r="B5838" s="43" t="s">
        <v>310</v>
      </c>
      <c r="C5838" s="43" t="s">
        <v>804</v>
      </c>
      <c r="D5838" s="43" t="s">
        <v>55</v>
      </c>
      <c r="E5838" s="43" t="s">
        <v>2611</v>
      </c>
      <c r="F5838" s="43" t="s">
        <v>310</v>
      </c>
      <c r="G5838" s="43" t="s">
        <v>4654</v>
      </c>
      <c r="H5838" s="76">
        <v>8357</v>
      </c>
      <c r="I5838" s="229">
        <v>0.10520043077659447</v>
      </c>
      <c r="J5838" s="73">
        <f t="shared" si="273"/>
        <v>2.0917086901495016E-3</v>
      </c>
      <c r="K5838" s="73">
        <f t="shared" si="274"/>
        <v>896.64040952357936</v>
      </c>
      <c r="L5838" s="3" t="e">
        <f t="shared" si="275"/>
        <v>#N/A</v>
      </c>
    </row>
    <row r="5839" spans="1:12" x14ac:dyDescent="0.25">
      <c r="A5839" s="43" t="s">
        <v>47</v>
      </c>
      <c r="B5839" s="43" t="s">
        <v>310</v>
      </c>
      <c r="C5839" s="43" t="s">
        <v>780</v>
      </c>
      <c r="D5839" s="43" t="s">
        <v>55</v>
      </c>
      <c r="E5839" s="43" t="s">
        <v>2612</v>
      </c>
      <c r="F5839" s="43" t="s">
        <v>310</v>
      </c>
      <c r="G5839" s="43" t="s">
        <v>4654</v>
      </c>
      <c r="H5839" s="76">
        <v>4668</v>
      </c>
      <c r="I5839" s="229">
        <v>0.23720008568980291</v>
      </c>
      <c r="J5839" s="73">
        <f t="shared" si="273"/>
        <v>4.7162685255083001E-3</v>
      </c>
      <c r="K5839" s="73">
        <f t="shared" si="274"/>
        <v>1129.2655414770727</v>
      </c>
      <c r="L5839" s="3">
        <f t="shared" si="275"/>
        <v>3</v>
      </c>
    </row>
    <row r="5840" spans="1:12" x14ac:dyDescent="0.25">
      <c r="A5840" s="43" t="s">
        <v>47</v>
      </c>
      <c r="B5840" s="43" t="s">
        <v>310</v>
      </c>
      <c r="C5840" s="43" t="s">
        <v>795</v>
      </c>
      <c r="D5840" s="43" t="s">
        <v>371</v>
      </c>
      <c r="E5840" s="43" t="s">
        <v>2613</v>
      </c>
      <c r="F5840" s="43" t="s">
        <v>4259</v>
      </c>
      <c r="G5840" s="43" t="s">
        <v>4654</v>
      </c>
      <c r="H5840" s="76">
        <v>3051</v>
      </c>
      <c r="I5840" s="229">
        <v>0.41949852507374635</v>
      </c>
      <c r="J5840" s="73">
        <f t="shared" si="273"/>
        <v>8.340923168509283E-3</v>
      </c>
      <c r="K5840" s="73">
        <f t="shared" si="274"/>
        <v>1305.3381565871218</v>
      </c>
      <c r="L5840" s="3" t="e">
        <f t="shared" si="275"/>
        <v>#N/A</v>
      </c>
    </row>
    <row r="5841" spans="1:12" x14ac:dyDescent="0.25">
      <c r="A5841" s="43" t="s">
        <v>47</v>
      </c>
      <c r="B5841" s="43" t="s">
        <v>310</v>
      </c>
      <c r="C5841" s="43" t="s">
        <v>795</v>
      </c>
      <c r="D5841" s="43" t="s">
        <v>371</v>
      </c>
      <c r="E5841" s="43" t="s">
        <v>2613</v>
      </c>
      <c r="F5841" s="43" t="s">
        <v>4259</v>
      </c>
      <c r="G5841" s="43" t="s">
        <v>4654</v>
      </c>
      <c r="H5841" s="76">
        <v>954</v>
      </c>
      <c r="I5841" s="229">
        <v>0.4195073375262055</v>
      </c>
      <c r="J5841" s="73">
        <f t="shared" si="273"/>
        <v>8.3410983872156536E-3</v>
      </c>
      <c r="K5841" s="73">
        <f t="shared" si="274"/>
        <v>408.16740786140377</v>
      </c>
      <c r="L5841" s="3" t="e">
        <f t="shared" si="275"/>
        <v>#N/A</v>
      </c>
    </row>
    <row r="5842" spans="1:12" x14ac:dyDescent="0.25">
      <c r="A5842" s="43" t="s">
        <v>47</v>
      </c>
      <c r="B5842" s="43" t="s">
        <v>310</v>
      </c>
      <c r="C5842" s="43" t="s">
        <v>795</v>
      </c>
      <c r="D5842" s="43" t="s">
        <v>371</v>
      </c>
      <c r="E5842" s="43" t="s">
        <v>2613</v>
      </c>
      <c r="F5842" s="43" t="s">
        <v>4259</v>
      </c>
      <c r="G5842" s="43" t="s">
        <v>4654</v>
      </c>
      <c r="H5842" s="76">
        <v>1160</v>
      </c>
      <c r="I5842" s="229">
        <v>0.41949999999999998</v>
      </c>
      <c r="J5842" s="73">
        <f t="shared" si="273"/>
        <v>8.3409524945875051E-3</v>
      </c>
      <c r="K5842" s="73">
        <f t="shared" si="274"/>
        <v>496.2955048937215</v>
      </c>
      <c r="L5842" s="3" t="e">
        <f t="shared" si="275"/>
        <v>#N/A</v>
      </c>
    </row>
    <row r="5843" spans="1:12" x14ac:dyDescent="0.25">
      <c r="A5843" s="43" t="s">
        <v>47</v>
      </c>
      <c r="B5843" s="43" t="s">
        <v>310</v>
      </c>
      <c r="C5843" s="43" t="s">
        <v>795</v>
      </c>
      <c r="D5843" s="43" t="s">
        <v>371</v>
      </c>
      <c r="E5843" s="43" t="s">
        <v>2613</v>
      </c>
      <c r="F5843" s="43" t="s">
        <v>4259</v>
      </c>
      <c r="G5843" s="43" t="s">
        <v>4654</v>
      </c>
      <c r="H5843" s="76">
        <v>1362</v>
      </c>
      <c r="I5843" s="229">
        <v>0.4195007342143906</v>
      </c>
      <c r="J5843" s="73">
        <f t="shared" si="273"/>
        <v>8.3409670930317328E-3</v>
      </c>
      <c r="K5843" s="73">
        <f t="shared" si="274"/>
        <v>582.72039718070926</v>
      </c>
      <c r="L5843" s="3" t="e">
        <f t="shared" si="275"/>
        <v>#N/A</v>
      </c>
    </row>
    <row r="5844" spans="1:12" x14ac:dyDescent="0.25">
      <c r="A5844" s="43" t="s">
        <v>47</v>
      </c>
      <c r="B5844" s="43" t="s">
        <v>310</v>
      </c>
      <c r="C5844" s="43" t="s">
        <v>795</v>
      </c>
      <c r="D5844" s="43" t="s">
        <v>371</v>
      </c>
      <c r="E5844" s="43" t="s">
        <v>2613</v>
      </c>
      <c r="F5844" s="43" t="s">
        <v>4259</v>
      </c>
      <c r="G5844" s="43" t="s">
        <v>4654</v>
      </c>
      <c r="H5844" s="76">
        <v>100</v>
      </c>
      <c r="I5844" s="229">
        <v>0.41950000000000004</v>
      </c>
      <c r="J5844" s="73">
        <f t="shared" si="273"/>
        <v>8.3409524945875068E-3</v>
      </c>
      <c r="K5844" s="73">
        <f t="shared" si="274"/>
        <v>42.784095249458751</v>
      </c>
      <c r="L5844" s="3" t="e">
        <f t="shared" si="275"/>
        <v>#N/A</v>
      </c>
    </row>
    <row r="5845" spans="1:12" x14ac:dyDescent="0.25">
      <c r="A5845" s="43" t="s">
        <v>47</v>
      </c>
      <c r="B5845" s="43" t="s">
        <v>310</v>
      </c>
      <c r="C5845" s="43" t="s">
        <v>795</v>
      </c>
      <c r="D5845" s="43" t="s">
        <v>371</v>
      </c>
      <c r="E5845" s="43" t="s">
        <v>2613</v>
      </c>
      <c r="F5845" s="43" t="s">
        <v>4259</v>
      </c>
      <c r="G5845" s="43" t="s">
        <v>4654</v>
      </c>
      <c r="H5845" s="76">
        <v>2255</v>
      </c>
      <c r="I5845" s="229">
        <v>0.41949889135254992</v>
      </c>
      <c r="J5845" s="73">
        <f t="shared" si="273"/>
        <v>8.3409304512604161E-3</v>
      </c>
      <c r="K5845" s="73">
        <f t="shared" si="274"/>
        <v>964.77879816759241</v>
      </c>
      <c r="L5845" s="3" t="e">
        <f t="shared" si="275"/>
        <v>#N/A</v>
      </c>
    </row>
    <row r="5846" spans="1:12" x14ac:dyDescent="0.25">
      <c r="A5846" s="43" t="s">
        <v>47</v>
      </c>
      <c r="B5846" s="43" t="s">
        <v>310</v>
      </c>
      <c r="C5846" s="43" t="s">
        <v>795</v>
      </c>
      <c r="D5846" s="43" t="s">
        <v>371</v>
      </c>
      <c r="E5846" s="43" t="s">
        <v>2613</v>
      </c>
      <c r="F5846" s="43" t="s">
        <v>4259</v>
      </c>
      <c r="G5846" s="43" t="s">
        <v>4654</v>
      </c>
      <c r="H5846" s="76">
        <v>1727</v>
      </c>
      <c r="I5846" s="229">
        <v>0.41950202663578462</v>
      </c>
      <c r="J5846" s="73">
        <f t="shared" si="273"/>
        <v>8.3409927903510418E-3</v>
      </c>
      <c r="K5846" s="73">
        <f t="shared" si="274"/>
        <v>738.88489454893636</v>
      </c>
      <c r="L5846" s="3" t="e">
        <f t="shared" si="275"/>
        <v>#N/A</v>
      </c>
    </row>
    <row r="5847" spans="1:12" x14ac:dyDescent="0.25">
      <c r="A5847" s="43" t="s">
        <v>47</v>
      </c>
      <c r="B5847" s="43" t="s">
        <v>310</v>
      </c>
      <c r="C5847" s="43" t="s">
        <v>795</v>
      </c>
      <c r="D5847" s="43" t="s">
        <v>371</v>
      </c>
      <c r="E5847" s="43" t="s">
        <v>2613</v>
      </c>
      <c r="F5847" s="43" t="s">
        <v>4259</v>
      </c>
      <c r="G5847" s="43" t="s">
        <v>4654</v>
      </c>
      <c r="H5847" s="76">
        <v>98</v>
      </c>
      <c r="I5847" s="229">
        <v>0.41948979591836733</v>
      </c>
      <c r="J5847" s="73">
        <f t="shared" si="273"/>
        <v>8.3407496060055059E-3</v>
      </c>
      <c r="K5847" s="73">
        <f t="shared" si="274"/>
        <v>41.92739346138854</v>
      </c>
      <c r="L5847" s="3" t="e">
        <f t="shared" si="275"/>
        <v>#N/A</v>
      </c>
    </row>
    <row r="5848" spans="1:12" x14ac:dyDescent="0.25">
      <c r="A5848" s="43" t="s">
        <v>47</v>
      </c>
      <c r="B5848" s="43" t="s">
        <v>310</v>
      </c>
      <c r="C5848" s="43" t="s">
        <v>795</v>
      </c>
      <c r="D5848" s="43" t="s">
        <v>371</v>
      </c>
      <c r="E5848" s="43" t="s">
        <v>2613</v>
      </c>
      <c r="F5848" s="43" t="s">
        <v>4259</v>
      </c>
      <c r="G5848" s="43" t="s">
        <v>4654</v>
      </c>
      <c r="H5848" s="76">
        <v>100</v>
      </c>
      <c r="I5848" s="229">
        <v>0.41950000000000004</v>
      </c>
      <c r="J5848" s="73">
        <f t="shared" si="273"/>
        <v>8.3409524945875068E-3</v>
      </c>
      <c r="K5848" s="73">
        <f t="shared" si="274"/>
        <v>42.784095249458751</v>
      </c>
      <c r="L5848" s="3" t="e">
        <f t="shared" si="275"/>
        <v>#N/A</v>
      </c>
    </row>
    <row r="5849" spans="1:12" x14ac:dyDescent="0.25">
      <c r="A5849" s="43" t="s">
        <v>47</v>
      </c>
      <c r="B5849" s="43" t="s">
        <v>310</v>
      </c>
      <c r="C5849" s="43" t="s">
        <v>817</v>
      </c>
      <c r="D5849" s="43" t="s">
        <v>371</v>
      </c>
      <c r="E5849" s="43" t="s">
        <v>2614</v>
      </c>
      <c r="F5849" s="43" t="s">
        <v>4261</v>
      </c>
      <c r="G5849" s="43" t="s">
        <v>4654</v>
      </c>
      <c r="H5849" s="76">
        <v>52</v>
      </c>
      <c r="I5849" s="229">
        <v>0.35192307692307695</v>
      </c>
      <c r="J5849" s="73">
        <f t="shared" si="273"/>
        <v>6.9973150568878413E-3</v>
      </c>
      <c r="K5849" s="73">
        <f t="shared" si="274"/>
        <v>18.66386038295817</v>
      </c>
      <c r="L5849" s="3" t="e">
        <f t="shared" si="275"/>
        <v>#N/A</v>
      </c>
    </row>
    <row r="5850" spans="1:12" x14ac:dyDescent="0.25">
      <c r="A5850" s="43" t="s">
        <v>47</v>
      </c>
      <c r="B5850" s="43" t="s">
        <v>310</v>
      </c>
      <c r="C5850" s="43" t="s">
        <v>817</v>
      </c>
      <c r="D5850" s="43" t="s">
        <v>371</v>
      </c>
      <c r="E5850" s="43" t="s">
        <v>2614</v>
      </c>
      <c r="F5850" s="43" t="s">
        <v>4261</v>
      </c>
      <c r="G5850" s="43" t="s">
        <v>4654</v>
      </c>
      <c r="H5850" s="76">
        <v>37</v>
      </c>
      <c r="I5850" s="229">
        <v>0.35189189189189191</v>
      </c>
      <c r="J5850" s="73">
        <f t="shared" si="273"/>
        <v>6.99669500238568E-3</v>
      </c>
      <c r="K5850" s="73">
        <f t="shared" si="274"/>
        <v>13.278877715088271</v>
      </c>
      <c r="L5850" s="3" t="e">
        <f t="shared" si="275"/>
        <v>#N/A</v>
      </c>
    </row>
    <row r="5851" spans="1:12" x14ac:dyDescent="0.25">
      <c r="A5851" s="43" t="s">
        <v>47</v>
      </c>
      <c r="B5851" s="43" t="s">
        <v>310</v>
      </c>
      <c r="C5851" s="43" t="s">
        <v>817</v>
      </c>
      <c r="D5851" s="43" t="s">
        <v>371</v>
      </c>
      <c r="E5851" s="43" t="s">
        <v>2614</v>
      </c>
      <c r="F5851" s="43" t="s">
        <v>4261</v>
      </c>
      <c r="G5851" s="43" t="s">
        <v>4654</v>
      </c>
      <c r="H5851" s="76">
        <v>11</v>
      </c>
      <c r="I5851" s="229">
        <v>0.35181818181818181</v>
      </c>
      <c r="J5851" s="73">
        <f t="shared" si="273"/>
        <v>6.9952294190169352E-3</v>
      </c>
      <c r="K5851" s="73">
        <f t="shared" si="274"/>
        <v>3.946947523609186</v>
      </c>
      <c r="L5851" s="3" t="e">
        <f t="shared" si="275"/>
        <v>#N/A</v>
      </c>
    </row>
    <row r="5852" spans="1:12" x14ac:dyDescent="0.25">
      <c r="A5852" s="43" t="s">
        <v>47</v>
      </c>
      <c r="B5852" s="43" t="s">
        <v>310</v>
      </c>
      <c r="C5852" s="43" t="s">
        <v>817</v>
      </c>
      <c r="D5852" s="43" t="s">
        <v>371</v>
      </c>
      <c r="E5852" s="43" t="s">
        <v>2614</v>
      </c>
      <c r="F5852" s="43" t="s">
        <v>4261</v>
      </c>
      <c r="G5852" s="43" t="s">
        <v>4654</v>
      </c>
      <c r="H5852" s="76">
        <v>31</v>
      </c>
      <c r="I5852" s="229">
        <v>0.35193548387096774</v>
      </c>
      <c r="J5852" s="73">
        <f t="shared" si="273"/>
        <v>6.9975617452381631E-3</v>
      </c>
      <c r="K5852" s="73">
        <f t="shared" si="274"/>
        <v>11.126924414102383</v>
      </c>
      <c r="L5852" s="3" t="e">
        <f t="shared" si="275"/>
        <v>#N/A</v>
      </c>
    </row>
    <row r="5853" spans="1:12" x14ac:dyDescent="0.25">
      <c r="A5853" s="43" t="s">
        <v>47</v>
      </c>
      <c r="B5853" s="43" t="s">
        <v>310</v>
      </c>
      <c r="C5853" s="43" t="s">
        <v>817</v>
      </c>
      <c r="D5853" s="43" t="s">
        <v>371</v>
      </c>
      <c r="E5853" s="43" t="s">
        <v>2614</v>
      </c>
      <c r="F5853" s="43" t="s">
        <v>4261</v>
      </c>
      <c r="G5853" s="43" t="s">
        <v>4654</v>
      </c>
      <c r="H5853" s="76">
        <v>21</v>
      </c>
      <c r="I5853" s="229">
        <v>0.35190476190476189</v>
      </c>
      <c r="J5853" s="73">
        <f t="shared" si="273"/>
        <v>6.9969508978945079E-3</v>
      </c>
      <c r="K5853" s="73">
        <f t="shared" si="274"/>
        <v>7.5369359688557838</v>
      </c>
      <c r="L5853" s="3" t="e">
        <f t="shared" si="275"/>
        <v>#N/A</v>
      </c>
    </row>
    <row r="5854" spans="1:12" x14ac:dyDescent="0.25">
      <c r="A5854" s="43" t="s">
        <v>47</v>
      </c>
      <c r="B5854" s="43" t="s">
        <v>310</v>
      </c>
      <c r="C5854" s="43" t="s">
        <v>786</v>
      </c>
      <c r="D5854" s="43" t="s">
        <v>371</v>
      </c>
      <c r="E5854" s="43" t="s">
        <v>2615</v>
      </c>
      <c r="F5854" s="43" t="s">
        <v>4256</v>
      </c>
      <c r="G5854" s="43" t="s">
        <v>4654</v>
      </c>
      <c r="H5854" s="76">
        <v>58</v>
      </c>
      <c r="I5854" s="229">
        <v>0.4184482758620689</v>
      </c>
      <c r="J5854" s="73">
        <f t="shared" si="273"/>
        <v>8.3200409783255411E-3</v>
      </c>
      <c r="K5854" s="73">
        <f t="shared" si="274"/>
        <v>24.75256237674288</v>
      </c>
      <c r="L5854" s="3" t="e">
        <f t="shared" si="275"/>
        <v>#N/A</v>
      </c>
    </row>
    <row r="5855" spans="1:12" x14ac:dyDescent="0.25">
      <c r="A5855" s="43" t="s">
        <v>47</v>
      </c>
      <c r="B5855" s="43" t="s">
        <v>310</v>
      </c>
      <c r="C5855" s="43" t="s">
        <v>786</v>
      </c>
      <c r="D5855" s="43" t="s">
        <v>371</v>
      </c>
      <c r="E5855" s="43" t="s">
        <v>2615</v>
      </c>
      <c r="F5855" s="43" t="s">
        <v>4256</v>
      </c>
      <c r="G5855" s="43" t="s">
        <v>4654</v>
      </c>
      <c r="H5855" s="76">
        <v>488</v>
      </c>
      <c r="I5855" s="229">
        <v>0.35899590163934436</v>
      </c>
      <c r="J5855" s="73">
        <f t="shared" si="273"/>
        <v>7.137944603874566E-3</v>
      </c>
      <c r="K5855" s="73">
        <f t="shared" si="274"/>
        <v>178.67331696669083</v>
      </c>
      <c r="L5855" s="3" t="e">
        <f t="shared" si="275"/>
        <v>#N/A</v>
      </c>
    </row>
    <row r="5856" spans="1:12" x14ac:dyDescent="0.25">
      <c r="A5856" s="43" t="s">
        <v>47</v>
      </c>
      <c r="B5856" s="43" t="s">
        <v>310</v>
      </c>
      <c r="C5856" s="43" t="s">
        <v>786</v>
      </c>
      <c r="D5856" s="43" t="s">
        <v>371</v>
      </c>
      <c r="E5856" s="43" t="s">
        <v>2615</v>
      </c>
      <c r="F5856" s="43" t="s">
        <v>4256</v>
      </c>
      <c r="G5856" s="43" t="s">
        <v>4654</v>
      </c>
      <c r="H5856" s="76">
        <v>63</v>
      </c>
      <c r="I5856" s="229">
        <v>0.36682539682539689</v>
      </c>
      <c r="J5856" s="73">
        <f t="shared" si="273"/>
        <v>7.2936190911295495E-3</v>
      </c>
      <c r="K5856" s="73">
        <f t="shared" si="274"/>
        <v>23.569498002741163</v>
      </c>
      <c r="L5856" s="3" t="e">
        <f t="shared" si="275"/>
        <v>#N/A</v>
      </c>
    </row>
    <row r="5857" spans="1:12" x14ac:dyDescent="0.25">
      <c r="A5857" s="43" t="s">
        <v>47</v>
      </c>
      <c r="B5857" s="43" t="s">
        <v>310</v>
      </c>
      <c r="C5857" s="43" t="s">
        <v>786</v>
      </c>
      <c r="D5857" s="43" t="s">
        <v>371</v>
      </c>
      <c r="E5857" s="43" t="s">
        <v>2615</v>
      </c>
      <c r="F5857" s="43" t="s">
        <v>4256</v>
      </c>
      <c r="G5857" s="43" t="s">
        <v>4654</v>
      </c>
      <c r="H5857" s="76">
        <v>99</v>
      </c>
      <c r="I5857" s="229">
        <v>0.35898989898989897</v>
      </c>
      <c r="J5857" s="73">
        <f t="shared" si="273"/>
        <v>7.1378252527092125E-3</v>
      </c>
      <c r="K5857" s="73">
        <f t="shared" si="274"/>
        <v>36.246644700018209</v>
      </c>
      <c r="L5857" s="3" t="e">
        <f t="shared" si="275"/>
        <v>#N/A</v>
      </c>
    </row>
    <row r="5858" spans="1:12" x14ac:dyDescent="0.25">
      <c r="A5858" s="43" t="s">
        <v>47</v>
      </c>
      <c r="B5858" s="43" t="s">
        <v>310</v>
      </c>
      <c r="C5858" s="43" t="s">
        <v>786</v>
      </c>
      <c r="D5858" s="43" t="s">
        <v>371</v>
      </c>
      <c r="E5858" s="43" t="s">
        <v>2615</v>
      </c>
      <c r="F5858" s="43" t="s">
        <v>4256</v>
      </c>
      <c r="G5858" s="43" t="s">
        <v>4654</v>
      </c>
      <c r="H5858" s="76">
        <v>50</v>
      </c>
      <c r="I5858" s="229">
        <v>0.4069999999999982</v>
      </c>
      <c r="J5858" s="73">
        <f t="shared" si="273"/>
        <v>8.0924139816379026E-3</v>
      </c>
      <c r="K5858" s="73">
        <f t="shared" si="274"/>
        <v>20.754620699081805</v>
      </c>
      <c r="L5858" s="3" t="e">
        <f t="shared" si="275"/>
        <v>#N/A</v>
      </c>
    </row>
    <row r="5859" spans="1:12" x14ac:dyDescent="0.25">
      <c r="A5859" s="43" t="s">
        <v>47</v>
      </c>
      <c r="B5859" s="43" t="s">
        <v>310</v>
      </c>
      <c r="C5859" s="43" t="s">
        <v>786</v>
      </c>
      <c r="D5859" s="43" t="s">
        <v>371</v>
      </c>
      <c r="E5859" s="43" t="s">
        <v>2615</v>
      </c>
      <c r="F5859" s="43" t="s">
        <v>4256</v>
      </c>
      <c r="G5859" s="43" t="s">
        <v>4654</v>
      </c>
      <c r="H5859" s="76">
        <v>70</v>
      </c>
      <c r="I5859" s="229">
        <v>0.40414285714285664</v>
      </c>
      <c r="J5859" s="73">
        <f t="shared" si="273"/>
        <v>8.0356051786780267E-3</v>
      </c>
      <c r="K5859" s="73">
        <f t="shared" si="274"/>
        <v>28.852492362507427</v>
      </c>
      <c r="L5859" s="3" t="e">
        <f t="shared" si="275"/>
        <v>#N/A</v>
      </c>
    </row>
    <row r="5860" spans="1:12" x14ac:dyDescent="0.25">
      <c r="A5860" s="43" t="s">
        <v>47</v>
      </c>
      <c r="B5860" s="43" t="s">
        <v>310</v>
      </c>
      <c r="C5860" s="43" t="s">
        <v>786</v>
      </c>
      <c r="D5860" s="43" t="s">
        <v>371</v>
      </c>
      <c r="E5860" s="43" t="s">
        <v>2615</v>
      </c>
      <c r="F5860" s="43" t="s">
        <v>4256</v>
      </c>
      <c r="G5860" s="43" t="s">
        <v>4654</v>
      </c>
      <c r="H5860" s="76">
        <v>60</v>
      </c>
      <c r="I5860" s="229">
        <v>0.3524999999999977</v>
      </c>
      <c r="J5860" s="73">
        <f t="shared" si="273"/>
        <v>7.008786065177775E-3</v>
      </c>
      <c r="K5860" s="73">
        <f t="shared" si="274"/>
        <v>21.57052716391053</v>
      </c>
      <c r="L5860" s="3" t="e">
        <f t="shared" si="275"/>
        <v>#N/A</v>
      </c>
    </row>
    <row r="5861" spans="1:12" x14ac:dyDescent="0.25">
      <c r="A5861" s="43" t="s">
        <v>47</v>
      </c>
      <c r="B5861" s="43" t="s">
        <v>310</v>
      </c>
      <c r="C5861" s="43" t="s">
        <v>786</v>
      </c>
      <c r="D5861" s="43" t="s">
        <v>371</v>
      </c>
      <c r="E5861" s="43" t="s">
        <v>2615</v>
      </c>
      <c r="F5861" s="43" t="s">
        <v>4256</v>
      </c>
      <c r="G5861" s="43" t="s">
        <v>4654</v>
      </c>
      <c r="H5861" s="76">
        <v>82</v>
      </c>
      <c r="I5861" s="229">
        <v>0.35902439024390242</v>
      </c>
      <c r="J5861" s="73">
        <f t="shared" si="273"/>
        <v>7.1385110451075949E-3</v>
      </c>
      <c r="K5861" s="73">
        <f t="shared" si="274"/>
        <v>30.025357905698822</v>
      </c>
      <c r="L5861" s="3" t="e">
        <f t="shared" si="275"/>
        <v>#N/A</v>
      </c>
    </row>
    <row r="5862" spans="1:12" x14ac:dyDescent="0.25">
      <c r="A5862" s="43" t="s">
        <v>47</v>
      </c>
      <c r="B5862" s="43" t="s">
        <v>310</v>
      </c>
      <c r="C5862" s="43" t="s">
        <v>786</v>
      </c>
      <c r="D5862" s="43" t="s">
        <v>371</v>
      </c>
      <c r="E5862" s="43" t="s">
        <v>2615</v>
      </c>
      <c r="F5862" s="43" t="s">
        <v>4256</v>
      </c>
      <c r="G5862" s="43" t="s">
        <v>4654</v>
      </c>
      <c r="H5862" s="76">
        <v>83</v>
      </c>
      <c r="I5862" s="229">
        <v>0.40144578313253004</v>
      </c>
      <c r="J5862" s="73">
        <f t="shared" si="273"/>
        <v>7.9819790375707071E-3</v>
      </c>
      <c r="K5862" s="73">
        <f t="shared" si="274"/>
        <v>33.982504260118361</v>
      </c>
      <c r="L5862" s="3" t="e">
        <f t="shared" si="275"/>
        <v>#N/A</v>
      </c>
    </row>
    <row r="5863" spans="1:12" x14ac:dyDescent="0.25">
      <c r="A5863" s="43" t="s">
        <v>47</v>
      </c>
      <c r="B5863" s="43" t="s">
        <v>310</v>
      </c>
      <c r="C5863" s="43" t="s">
        <v>786</v>
      </c>
      <c r="D5863" s="43" t="s">
        <v>371</v>
      </c>
      <c r="E5863" s="43" t="s">
        <v>2615</v>
      </c>
      <c r="F5863" s="43" t="s">
        <v>4256</v>
      </c>
      <c r="G5863" s="43" t="s">
        <v>4654</v>
      </c>
      <c r="H5863" s="76">
        <v>289</v>
      </c>
      <c r="I5863" s="229">
        <v>0.40044982698961945</v>
      </c>
      <c r="J5863" s="73">
        <f t="shared" si="273"/>
        <v>7.9621763608729475E-3</v>
      </c>
      <c r="K5863" s="73">
        <f t="shared" si="274"/>
        <v>118.0310689682923</v>
      </c>
      <c r="L5863" s="3" t="e">
        <f t="shared" si="275"/>
        <v>#N/A</v>
      </c>
    </row>
    <row r="5864" spans="1:12" x14ac:dyDescent="0.25">
      <c r="A5864" s="43" t="s">
        <v>47</v>
      </c>
      <c r="B5864" s="43" t="s">
        <v>310</v>
      </c>
      <c r="C5864" s="43" t="s">
        <v>786</v>
      </c>
      <c r="D5864" s="43" t="s">
        <v>371</v>
      </c>
      <c r="E5864" s="43" t="s">
        <v>2615</v>
      </c>
      <c r="F5864" s="43" t="s">
        <v>4256</v>
      </c>
      <c r="G5864" s="43" t="s">
        <v>4654</v>
      </c>
      <c r="H5864" s="76">
        <v>100</v>
      </c>
      <c r="I5864" s="229">
        <v>0.3519999999999982</v>
      </c>
      <c r="J5864" s="73">
        <f t="shared" si="273"/>
        <v>6.9988445246598023E-3</v>
      </c>
      <c r="K5864" s="73">
        <f t="shared" si="274"/>
        <v>35.899884452465805</v>
      </c>
      <c r="L5864" s="3" t="e">
        <f t="shared" si="275"/>
        <v>#N/A</v>
      </c>
    </row>
    <row r="5865" spans="1:12" x14ac:dyDescent="0.25">
      <c r="A5865" s="43" t="s">
        <v>47</v>
      </c>
      <c r="B5865" s="43" t="s">
        <v>310</v>
      </c>
      <c r="C5865" s="43" t="s">
        <v>786</v>
      </c>
      <c r="D5865" s="43" t="s">
        <v>371</v>
      </c>
      <c r="E5865" s="43" t="s">
        <v>2615</v>
      </c>
      <c r="F5865" s="43" t="s">
        <v>4256</v>
      </c>
      <c r="G5865" s="43" t="s">
        <v>4654</v>
      </c>
      <c r="H5865" s="76">
        <v>30</v>
      </c>
      <c r="I5865" s="229">
        <v>0.42133333333331391</v>
      </c>
      <c r="J5865" s="73">
        <f t="shared" si="273"/>
        <v>8.3774048098197232E-3</v>
      </c>
      <c r="K5865" s="73">
        <f t="shared" si="274"/>
        <v>12.89132214429401</v>
      </c>
      <c r="L5865" s="3" t="e">
        <f t="shared" si="275"/>
        <v>#N/A</v>
      </c>
    </row>
    <row r="5866" spans="1:12" x14ac:dyDescent="0.25">
      <c r="A5866" s="43" t="s">
        <v>47</v>
      </c>
      <c r="B5866" s="43" t="s">
        <v>310</v>
      </c>
      <c r="C5866" s="43" t="s">
        <v>786</v>
      </c>
      <c r="D5866" s="43" t="s">
        <v>371</v>
      </c>
      <c r="E5866" s="43" t="s">
        <v>2615</v>
      </c>
      <c r="F5866" s="43" t="s">
        <v>4256</v>
      </c>
      <c r="G5866" s="43" t="s">
        <v>4654</v>
      </c>
      <c r="H5866" s="76">
        <v>21</v>
      </c>
      <c r="I5866" s="229">
        <v>0.42142857142857248</v>
      </c>
      <c r="J5866" s="73">
        <f t="shared" si="273"/>
        <v>8.3792984365854608E-3</v>
      </c>
      <c r="K5866" s="73">
        <f t="shared" si="274"/>
        <v>9.025965267168317</v>
      </c>
      <c r="L5866" s="3" t="e">
        <f t="shared" si="275"/>
        <v>#N/A</v>
      </c>
    </row>
    <row r="5867" spans="1:12" x14ac:dyDescent="0.25">
      <c r="A5867" s="43" t="s">
        <v>47</v>
      </c>
      <c r="B5867" s="43" t="s">
        <v>310</v>
      </c>
      <c r="C5867" s="43" t="s">
        <v>786</v>
      </c>
      <c r="D5867" s="43" t="s">
        <v>371</v>
      </c>
      <c r="E5867" s="43" t="s">
        <v>2615</v>
      </c>
      <c r="F5867" s="43" t="s">
        <v>4256</v>
      </c>
      <c r="G5867" s="43" t="s">
        <v>4654</v>
      </c>
      <c r="H5867" s="76">
        <v>30</v>
      </c>
      <c r="I5867" s="229">
        <v>0.42133333333334427</v>
      </c>
      <c r="J5867" s="73">
        <f t="shared" si="273"/>
        <v>8.3774048098203269E-3</v>
      </c>
      <c r="K5867" s="73">
        <f t="shared" si="274"/>
        <v>12.891322144294939</v>
      </c>
      <c r="L5867" s="3" t="e">
        <f t="shared" si="275"/>
        <v>#N/A</v>
      </c>
    </row>
    <row r="5868" spans="1:12" x14ac:dyDescent="0.25">
      <c r="A5868" s="43" t="s">
        <v>47</v>
      </c>
      <c r="B5868" s="43" t="s">
        <v>310</v>
      </c>
      <c r="C5868" s="43" t="s">
        <v>786</v>
      </c>
      <c r="D5868" s="43" t="s">
        <v>371</v>
      </c>
      <c r="E5868" s="43" t="s">
        <v>2615</v>
      </c>
      <c r="F5868" s="43" t="s">
        <v>4256</v>
      </c>
      <c r="G5868" s="43" t="s">
        <v>4654</v>
      </c>
      <c r="H5868" s="76">
        <v>50</v>
      </c>
      <c r="I5868" s="229">
        <v>0.42139999999999417</v>
      </c>
      <c r="J5868" s="73">
        <f t="shared" si="273"/>
        <v>8.3787303485557251E-3</v>
      </c>
      <c r="K5868" s="73">
        <f t="shared" si="274"/>
        <v>21.488936517427497</v>
      </c>
      <c r="L5868" s="3" t="e">
        <f t="shared" si="275"/>
        <v>#N/A</v>
      </c>
    </row>
    <row r="5869" spans="1:12" x14ac:dyDescent="0.25">
      <c r="A5869" s="43" t="s">
        <v>47</v>
      </c>
      <c r="B5869" s="43" t="s">
        <v>310</v>
      </c>
      <c r="C5869" s="43" t="s">
        <v>786</v>
      </c>
      <c r="D5869" s="43" t="s">
        <v>371</v>
      </c>
      <c r="E5869" s="43" t="s">
        <v>2615</v>
      </c>
      <c r="F5869" s="43" t="s">
        <v>4256</v>
      </c>
      <c r="G5869" s="43" t="s">
        <v>4654</v>
      </c>
      <c r="H5869" s="76">
        <v>63</v>
      </c>
      <c r="I5869" s="229">
        <v>0.3531746031746032</v>
      </c>
      <c r="J5869" s="73">
        <f t="shared" si="273"/>
        <v>7.0221992547655756E-3</v>
      </c>
      <c r="K5869" s="73">
        <f t="shared" si="274"/>
        <v>22.692398553050232</v>
      </c>
      <c r="L5869" s="3" t="e">
        <f t="shared" si="275"/>
        <v>#N/A</v>
      </c>
    </row>
    <row r="5870" spans="1:12" x14ac:dyDescent="0.25">
      <c r="A5870" s="43" t="s">
        <v>47</v>
      </c>
      <c r="B5870" s="43" t="s">
        <v>310</v>
      </c>
      <c r="C5870" s="43" t="s">
        <v>787</v>
      </c>
      <c r="D5870" s="43" t="s">
        <v>371</v>
      </c>
      <c r="E5870" s="43" t="s">
        <v>2616</v>
      </c>
      <c r="F5870" s="43" t="s">
        <v>4262</v>
      </c>
      <c r="G5870" s="43" t="s">
        <v>4654</v>
      </c>
      <c r="H5870" s="76">
        <v>1175</v>
      </c>
      <c r="I5870" s="229">
        <v>0.35120000000000007</v>
      </c>
      <c r="J5870" s="73">
        <f t="shared" si="273"/>
        <v>6.9829380598310673E-3</v>
      </c>
      <c r="K5870" s="73">
        <f t="shared" si="274"/>
        <v>420.86495222030157</v>
      </c>
      <c r="L5870" s="3" t="e">
        <f t="shared" si="275"/>
        <v>#N/A</v>
      </c>
    </row>
    <row r="5871" spans="1:12" x14ac:dyDescent="0.25">
      <c r="A5871" s="43" t="s">
        <v>47</v>
      </c>
      <c r="B5871" s="43" t="s">
        <v>310</v>
      </c>
      <c r="C5871" s="43" t="s">
        <v>787</v>
      </c>
      <c r="D5871" s="43" t="s">
        <v>371</v>
      </c>
      <c r="E5871" s="43" t="s">
        <v>2616</v>
      </c>
      <c r="F5871" s="43" t="s">
        <v>4262</v>
      </c>
      <c r="G5871" s="43" t="s">
        <v>4654</v>
      </c>
      <c r="H5871" s="76">
        <v>5502</v>
      </c>
      <c r="I5871" s="229">
        <v>0.35119956379498368</v>
      </c>
      <c r="J5871" s="73">
        <f t="shared" si="273"/>
        <v>6.9829293867313784E-3</v>
      </c>
      <c r="K5871" s="73">
        <f t="shared" si="274"/>
        <v>1970.7200774857963</v>
      </c>
      <c r="L5871" s="3" t="e">
        <f t="shared" si="275"/>
        <v>#N/A</v>
      </c>
    </row>
    <row r="5872" spans="1:12" x14ac:dyDescent="0.25">
      <c r="A5872" s="43" t="s">
        <v>47</v>
      </c>
      <c r="B5872" s="43" t="s">
        <v>310</v>
      </c>
      <c r="C5872" s="43" t="s">
        <v>787</v>
      </c>
      <c r="D5872" s="43" t="s">
        <v>371</v>
      </c>
      <c r="E5872" s="43" t="s">
        <v>2616</v>
      </c>
      <c r="F5872" s="43" t="s">
        <v>4262</v>
      </c>
      <c r="G5872" s="43" t="s">
        <v>4654</v>
      </c>
      <c r="H5872" s="76">
        <v>4928</v>
      </c>
      <c r="I5872" s="229">
        <v>0.35119926948051933</v>
      </c>
      <c r="J5872" s="73">
        <f t="shared" si="273"/>
        <v>6.9829235348530336E-3</v>
      </c>
      <c r="K5872" s="73">
        <f t="shared" si="274"/>
        <v>1765.1218471797549</v>
      </c>
      <c r="L5872" s="3" t="e">
        <f t="shared" si="275"/>
        <v>#N/A</v>
      </c>
    </row>
    <row r="5873" spans="1:12" x14ac:dyDescent="0.25">
      <c r="A5873" s="43" t="s">
        <v>47</v>
      </c>
      <c r="B5873" s="43" t="s">
        <v>310</v>
      </c>
      <c r="C5873" s="43" t="s">
        <v>787</v>
      </c>
      <c r="D5873" s="43" t="s">
        <v>371</v>
      </c>
      <c r="E5873" s="43" t="s">
        <v>2616</v>
      </c>
      <c r="F5873" s="43" t="s">
        <v>4262</v>
      </c>
      <c r="G5873" s="43" t="s">
        <v>4654</v>
      </c>
      <c r="H5873" s="76">
        <v>8214</v>
      </c>
      <c r="I5873" s="229">
        <v>0.35119917214511809</v>
      </c>
      <c r="J5873" s="73">
        <f t="shared" si="273"/>
        <v>6.982921599525363E-3</v>
      </c>
      <c r="K5873" s="73">
        <f t="shared" si="274"/>
        <v>2942.1077180185011</v>
      </c>
      <c r="L5873" s="3" t="e">
        <f t="shared" si="275"/>
        <v>#N/A</v>
      </c>
    </row>
    <row r="5874" spans="1:12" x14ac:dyDescent="0.25">
      <c r="A5874" s="43" t="s">
        <v>47</v>
      </c>
      <c r="B5874" s="43" t="s">
        <v>310</v>
      </c>
      <c r="C5874" s="43" t="s">
        <v>787</v>
      </c>
      <c r="D5874" s="43" t="s">
        <v>371</v>
      </c>
      <c r="E5874" s="43" t="s">
        <v>2616</v>
      </c>
      <c r="F5874" s="43" t="s">
        <v>4262</v>
      </c>
      <c r="G5874" s="43" t="s">
        <v>4654</v>
      </c>
      <c r="H5874" s="76">
        <v>8159</v>
      </c>
      <c r="I5874" s="229">
        <v>0.35119990194876827</v>
      </c>
      <c r="J5874" s="73">
        <f t="shared" si="273"/>
        <v>6.9829361102704797E-3</v>
      </c>
      <c r="K5874" s="73">
        <f t="shared" si="274"/>
        <v>2922.4137757236967</v>
      </c>
      <c r="L5874" s="3" t="e">
        <f t="shared" si="275"/>
        <v>#N/A</v>
      </c>
    </row>
    <row r="5875" spans="1:12" x14ac:dyDescent="0.25">
      <c r="A5875" s="43" t="s">
        <v>47</v>
      </c>
      <c r="B5875" s="43" t="s">
        <v>310</v>
      </c>
      <c r="C5875" s="43" t="s">
        <v>787</v>
      </c>
      <c r="D5875" s="43" t="s">
        <v>371</v>
      </c>
      <c r="E5875" s="43" t="s">
        <v>2616</v>
      </c>
      <c r="F5875" s="43" t="s">
        <v>4262</v>
      </c>
      <c r="G5875" s="43" t="s">
        <v>4654</v>
      </c>
      <c r="H5875" s="76">
        <v>1007</v>
      </c>
      <c r="I5875" s="229">
        <v>0.35120158887785496</v>
      </c>
      <c r="J5875" s="73">
        <f t="shared" si="273"/>
        <v>6.9829696516182128E-3</v>
      </c>
      <c r="K5875" s="73">
        <f t="shared" si="274"/>
        <v>360.69185043917946</v>
      </c>
      <c r="L5875" s="3" t="e">
        <f t="shared" si="275"/>
        <v>#N/A</v>
      </c>
    </row>
    <row r="5876" spans="1:12" x14ac:dyDescent="0.25">
      <c r="A5876" s="43" t="s">
        <v>47</v>
      </c>
      <c r="B5876" s="43" t="s">
        <v>310</v>
      </c>
      <c r="C5876" s="43" t="s">
        <v>787</v>
      </c>
      <c r="D5876" s="43" t="s">
        <v>371</v>
      </c>
      <c r="E5876" s="43" t="s">
        <v>2616</v>
      </c>
      <c r="F5876" s="43" t="s">
        <v>4262</v>
      </c>
      <c r="G5876" s="43" t="s">
        <v>4654</v>
      </c>
      <c r="H5876" s="76">
        <v>904</v>
      </c>
      <c r="I5876" s="229">
        <v>0.35119469026548666</v>
      </c>
      <c r="J5876" s="73">
        <f t="shared" si="273"/>
        <v>6.9828324859494582E-3</v>
      </c>
      <c r="K5876" s="73">
        <f t="shared" si="274"/>
        <v>323.79248056729824</v>
      </c>
      <c r="L5876" s="3" t="e">
        <f t="shared" si="275"/>
        <v>#N/A</v>
      </c>
    </row>
    <row r="5877" spans="1:12" x14ac:dyDescent="0.25">
      <c r="A5877" s="43" t="s">
        <v>47</v>
      </c>
      <c r="B5877" s="43" t="s">
        <v>310</v>
      </c>
      <c r="C5877" s="43" t="s">
        <v>787</v>
      </c>
      <c r="D5877" s="43" t="s">
        <v>371</v>
      </c>
      <c r="E5877" s="43" t="s">
        <v>2616</v>
      </c>
      <c r="F5877" s="43" t="s">
        <v>4262</v>
      </c>
      <c r="G5877" s="43" t="s">
        <v>4654</v>
      </c>
      <c r="H5877" s="76">
        <v>191</v>
      </c>
      <c r="I5877" s="229">
        <v>0.35120418848167539</v>
      </c>
      <c r="J5877" s="73">
        <f t="shared" si="273"/>
        <v>6.9830213397516355E-3</v>
      </c>
      <c r="K5877" s="73">
        <f t="shared" si="274"/>
        <v>68.413757075892562</v>
      </c>
      <c r="L5877" s="3" t="e">
        <f t="shared" si="275"/>
        <v>#N/A</v>
      </c>
    </row>
    <row r="5878" spans="1:12" x14ac:dyDescent="0.25">
      <c r="A5878" s="43" t="s">
        <v>47</v>
      </c>
      <c r="B5878" s="43" t="s">
        <v>310</v>
      </c>
      <c r="C5878" s="43" t="s">
        <v>787</v>
      </c>
      <c r="D5878" s="43" t="s">
        <v>371</v>
      </c>
      <c r="E5878" s="43" t="s">
        <v>2616</v>
      </c>
      <c r="F5878" s="43" t="s">
        <v>4262</v>
      </c>
      <c r="G5878" s="43" t="s">
        <v>4654</v>
      </c>
      <c r="H5878" s="76">
        <v>4768</v>
      </c>
      <c r="I5878" s="229">
        <v>0.35119966442953027</v>
      </c>
      <c r="J5878" s="73">
        <f t="shared" si="273"/>
        <v>6.9829313876562226E-3</v>
      </c>
      <c r="K5878" s="73">
        <f t="shared" si="274"/>
        <v>1707.8146168563451</v>
      </c>
      <c r="L5878" s="3" t="e">
        <f t="shared" si="275"/>
        <v>#N/A</v>
      </c>
    </row>
    <row r="5879" spans="1:12" x14ac:dyDescent="0.25">
      <c r="A5879" s="43" t="s">
        <v>47</v>
      </c>
      <c r="B5879" s="43" t="s">
        <v>310</v>
      </c>
      <c r="C5879" s="43" t="s">
        <v>787</v>
      </c>
      <c r="D5879" s="43" t="s">
        <v>371</v>
      </c>
      <c r="E5879" s="43" t="s">
        <v>2616</v>
      </c>
      <c r="F5879" s="43" t="s">
        <v>4262</v>
      </c>
      <c r="G5879" s="43" t="s">
        <v>4654</v>
      </c>
      <c r="H5879" s="76">
        <v>3626</v>
      </c>
      <c r="I5879" s="229">
        <v>0.35119966905681188</v>
      </c>
      <c r="J5879" s="73">
        <f t="shared" si="273"/>
        <v>6.9829314796608383E-3</v>
      </c>
      <c r="K5879" s="73">
        <f t="shared" si="274"/>
        <v>1298.7701095452501</v>
      </c>
      <c r="L5879" s="3" t="e">
        <f t="shared" si="275"/>
        <v>#N/A</v>
      </c>
    </row>
    <row r="5880" spans="1:12" x14ac:dyDescent="0.25">
      <c r="A5880" s="43" t="s">
        <v>47</v>
      </c>
      <c r="B5880" s="43" t="s">
        <v>310</v>
      </c>
      <c r="C5880" s="43" t="s">
        <v>787</v>
      </c>
      <c r="D5880" s="43" t="s">
        <v>371</v>
      </c>
      <c r="E5880" s="43" t="s">
        <v>2616</v>
      </c>
      <c r="F5880" s="43" t="s">
        <v>4262</v>
      </c>
      <c r="G5880" s="43" t="s">
        <v>4654</v>
      </c>
      <c r="H5880" s="76">
        <v>246</v>
      </c>
      <c r="I5880" s="229">
        <v>0.35121951219512199</v>
      </c>
      <c r="J5880" s="73">
        <f t="shared" si="273"/>
        <v>6.9833260223878656E-3</v>
      </c>
      <c r="K5880" s="73">
        <f t="shared" si="274"/>
        <v>88.11789820150743</v>
      </c>
      <c r="L5880" s="3" t="e">
        <f t="shared" si="275"/>
        <v>#N/A</v>
      </c>
    </row>
    <row r="5881" spans="1:12" x14ac:dyDescent="0.25">
      <c r="A5881" s="43" t="s">
        <v>47</v>
      </c>
      <c r="B5881" s="43" t="s">
        <v>310</v>
      </c>
      <c r="C5881" s="43" t="s">
        <v>787</v>
      </c>
      <c r="D5881" s="43" t="s">
        <v>371</v>
      </c>
      <c r="E5881" s="43" t="s">
        <v>2616</v>
      </c>
      <c r="F5881" s="43" t="s">
        <v>4262</v>
      </c>
      <c r="G5881" s="43" t="s">
        <v>4654</v>
      </c>
      <c r="H5881" s="76">
        <v>1904</v>
      </c>
      <c r="I5881" s="229">
        <v>0.35120273109243699</v>
      </c>
      <c r="J5881" s="73">
        <f t="shared" si="273"/>
        <v>6.9829923623633073E-3</v>
      </c>
      <c r="K5881" s="73">
        <f t="shared" si="274"/>
        <v>681.98561745793984</v>
      </c>
      <c r="L5881" s="3" t="e">
        <f t="shared" si="275"/>
        <v>#N/A</v>
      </c>
    </row>
    <row r="5882" spans="1:12" x14ac:dyDescent="0.25">
      <c r="A5882" s="43" t="s">
        <v>47</v>
      </c>
      <c r="B5882" s="43" t="s">
        <v>310</v>
      </c>
      <c r="C5882" s="43" t="s">
        <v>787</v>
      </c>
      <c r="D5882" s="43" t="s">
        <v>371</v>
      </c>
      <c r="E5882" s="43" t="s">
        <v>2616</v>
      </c>
      <c r="F5882" s="43" t="s">
        <v>4262</v>
      </c>
      <c r="G5882" s="43" t="s">
        <v>4654</v>
      </c>
      <c r="H5882" s="76">
        <v>2412</v>
      </c>
      <c r="I5882" s="229">
        <v>0.35120232172470972</v>
      </c>
      <c r="J5882" s="73">
        <f t="shared" si="273"/>
        <v>6.9829842228716129E-3</v>
      </c>
      <c r="K5882" s="73">
        <f t="shared" si="274"/>
        <v>863.94295794556626</v>
      </c>
      <c r="L5882" s="3" t="e">
        <f t="shared" si="275"/>
        <v>#N/A</v>
      </c>
    </row>
    <row r="5883" spans="1:12" x14ac:dyDescent="0.25">
      <c r="A5883" s="43" t="s">
        <v>47</v>
      </c>
      <c r="B5883" s="43" t="s">
        <v>310</v>
      </c>
      <c r="C5883" s="43" t="s">
        <v>787</v>
      </c>
      <c r="D5883" s="43" t="s">
        <v>371</v>
      </c>
      <c r="E5883" s="43" t="s">
        <v>2616</v>
      </c>
      <c r="F5883" s="43" t="s">
        <v>4262</v>
      </c>
      <c r="G5883" s="43" t="s">
        <v>4654</v>
      </c>
      <c r="H5883" s="76">
        <v>1734</v>
      </c>
      <c r="I5883" s="229">
        <v>0.35120530565167246</v>
      </c>
      <c r="J5883" s="73">
        <f t="shared" si="273"/>
        <v>6.9830435525332184E-3</v>
      </c>
      <c r="K5883" s="73">
        <f t="shared" si="274"/>
        <v>621.09859752009265</v>
      </c>
      <c r="L5883" s="3" t="e">
        <f t="shared" si="275"/>
        <v>#N/A</v>
      </c>
    </row>
    <row r="5884" spans="1:12" x14ac:dyDescent="0.25">
      <c r="A5884" s="43" t="s">
        <v>47</v>
      </c>
      <c r="B5884" s="43" t="s">
        <v>310</v>
      </c>
      <c r="C5884" s="43" t="s">
        <v>787</v>
      </c>
      <c r="D5884" s="43" t="s">
        <v>371</v>
      </c>
      <c r="E5884" s="43" t="s">
        <v>2616</v>
      </c>
      <c r="F5884" s="43" t="s">
        <v>4262</v>
      </c>
      <c r="G5884" s="43" t="s">
        <v>4654</v>
      </c>
      <c r="H5884" s="76">
        <v>142</v>
      </c>
      <c r="I5884" s="229">
        <v>0.3511971830985916</v>
      </c>
      <c r="J5884" s="73">
        <f t="shared" si="273"/>
        <v>6.9828820511520923E-3</v>
      </c>
      <c r="K5884" s="73">
        <f t="shared" si="274"/>
        <v>50.86156925126361</v>
      </c>
      <c r="L5884" s="3" t="e">
        <f t="shared" si="275"/>
        <v>#N/A</v>
      </c>
    </row>
    <row r="5885" spans="1:12" x14ac:dyDescent="0.25">
      <c r="A5885" s="43" t="s">
        <v>47</v>
      </c>
      <c r="B5885" s="43" t="s">
        <v>723</v>
      </c>
      <c r="C5885" s="43" t="s">
        <v>747</v>
      </c>
      <c r="D5885" s="43" t="s">
        <v>55</v>
      </c>
      <c r="E5885" s="43" t="s">
        <v>2617</v>
      </c>
      <c r="F5885" s="43" t="s">
        <v>4263</v>
      </c>
      <c r="G5885" s="43" t="s">
        <v>4654</v>
      </c>
      <c r="H5885" s="76">
        <v>50</v>
      </c>
      <c r="I5885" s="229"/>
      <c r="J5885" s="73">
        <f t="shared" si="273"/>
        <v>0</v>
      </c>
      <c r="K5885" s="73">
        <f t="shared" si="274"/>
        <v>0</v>
      </c>
      <c r="L5885" s="3" t="e">
        <f t="shared" si="275"/>
        <v>#N/A</v>
      </c>
    </row>
    <row r="5886" spans="1:12" x14ac:dyDescent="0.25">
      <c r="A5886" s="43" t="s">
        <v>47</v>
      </c>
      <c r="B5886" s="43" t="s">
        <v>723</v>
      </c>
      <c r="C5886" s="43" t="s">
        <v>799</v>
      </c>
      <c r="D5886" s="43" t="s">
        <v>55</v>
      </c>
      <c r="E5886" s="43" t="s">
        <v>2618</v>
      </c>
      <c r="F5886" s="43" t="s">
        <v>4264</v>
      </c>
      <c r="G5886" s="43" t="s">
        <v>4654</v>
      </c>
      <c r="H5886" s="76">
        <v>2140</v>
      </c>
      <c r="I5886" s="229"/>
      <c r="J5886" s="73">
        <f t="shared" si="273"/>
        <v>0</v>
      </c>
      <c r="K5886" s="73">
        <f t="shared" si="274"/>
        <v>0</v>
      </c>
      <c r="L5886" s="3" t="e">
        <f t="shared" si="275"/>
        <v>#N/A</v>
      </c>
    </row>
    <row r="5887" spans="1:12" x14ac:dyDescent="0.25">
      <c r="A5887" s="43" t="s">
        <v>47</v>
      </c>
      <c r="B5887" s="43" t="s">
        <v>723</v>
      </c>
      <c r="C5887" s="43" t="s">
        <v>750</v>
      </c>
      <c r="D5887" s="43" t="s">
        <v>55</v>
      </c>
      <c r="E5887" s="43" t="s">
        <v>2619</v>
      </c>
      <c r="F5887" s="43" t="s">
        <v>4265</v>
      </c>
      <c r="G5887" s="43" t="s">
        <v>4654</v>
      </c>
      <c r="H5887" s="76">
        <v>500</v>
      </c>
      <c r="I5887" s="229">
        <v>2.7559999999999998E-2</v>
      </c>
      <c r="J5887" s="73">
        <f t="shared" si="273"/>
        <v>5.479777133512077E-4</v>
      </c>
      <c r="K5887" s="73">
        <f t="shared" si="274"/>
        <v>14.053988856675602</v>
      </c>
      <c r="L5887" s="3" t="e">
        <f t="shared" si="275"/>
        <v>#N/A</v>
      </c>
    </row>
    <row r="5888" spans="1:12" x14ac:dyDescent="0.25">
      <c r="A5888" s="43" t="s">
        <v>47</v>
      </c>
      <c r="B5888" s="43" t="s">
        <v>723</v>
      </c>
      <c r="C5888" s="43" t="s">
        <v>751</v>
      </c>
      <c r="D5888" s="43" t="s">
        <v>55</v>
      </c>
      <c r="E5888" s="43" t="s">
        <v>2620</v>
      </c>
      <c r="F5888" s="43" t="s">
        <v>4266</v>
      </c>
      <c r="G5888" s="43" t="s">
        <v>4654</v>
      </c>
      <c r="H5888" s="76">
        <v>1290</v>
      </c>
      <c r="I5888" s="229"/>
      <c r="J5888" s="73">
        <f t="shared" si="273"/>
        <v>0</v>
      </c>
      <c r="K5888" s="73">
        <f t="shared" si="274"/>
        <v>0</v>
      </c>
      <c r="L5888" s="3" t="e">
        <f t="shared" si="275"/>
        <v>#N/A</v>
      </c>
    </row>
    <row r="5889" spans="1:12" x14ac:dyDescent="0.25">
      <c r="A5889" s="43" t="s">
        <v>47</v>
      </c>
      <c r="B5889" s="43" t="s">
        <v>723</v>
      </c>
      <c r="C5889" s="43" t="s">
        <v>751</v>
      </c>
      <c r="D5889" s="43" t="s">
        <v>55</v>
      </c>
      <c r="E5889" s="43" t="s">
        <v>2621</v>
      </c>
      <c r="F5889" s="43" t="s">
        <v>4267</v>
      </c>
      <c r="G5889" s="43" t="s">
        <v>4654</v>
      </c>
      <c r="H5889" s="76">
        <v>2788</v>
      </c>
      <c r="I5889" s="229"/>
      <c r="J5889" s="73">
        <f t="shared" si="273"/>
        <v>0</v>
      </c>
      <c r="K5889" s="73">
        <f t="shared" si="274"/>
        <v>0</v>
      </c>
      <c r="L5889" s="3" t="e">
        <f t="shared" si="275"/>
        <v>#N/A</v>
      </c>
    </row>
    <row r="5890" spans="1:12" x14ac:dyDescent="0.25">
      <c r="A5890" s="43" t="s">
        <v>47</v>
      </c>
      <c r="B5890" s="43" t="s">
        <v>723</v>
      </c>
      <c r="C5890" s="43" t="s">
        <v>751</v>
      </c>
      <c r="D5890" s="43" t="s">
        <v>55</v>
      </c>
      <c r="E5890" s="43" t="s">
        <v>2622</v>
      </c>
      <c r="F5890" s="43" t="s">
        <v>4268</v>
      </c>
      <c r="G5890" s="43" t="s">
        <v>4654</v>
      </c>
      <c r="H5890" s="76">
        <v>5933</v>
      </c>
      <c r="I5890" s="229"/>
      <c r="J5890" s="73">
        <f t="shared" si="273"/>
        <v>0</v>
      </c>
      <c r="K5890" s="73">
        <f t="shared" si="274"/>
        <v>0</v>
      </c>
      <c r="L5890" s="3" t="e">
        <f t="shared" si="275"/>
        <v>#N/A</v>
      </c>
    </row>
    <row r="5891" spans="1:12" x14ac:dyDescent="0.25">
      <c r="A5891" s="43" t="s">
        <v>47</v>
      </c>
      <c r="B5891" s="43" t="s">
        <v>723</v>
      </c>
      <c r="C5891" s="43" t="s">
        <v>758</v>
      </c>
      <c r="D5891" s="43" t="s">
        <v>55</v>
      </c>
      <c r="E5891" s="43" t="s">
        <v>2623</v>
      </c>
      <c r="F5891" s="43" t="s">
        <v>4269</v>
      </c>
      <c r="G5891" s="43" t="s">
        <v>4654</v>
      </c>
      <c r="H5891" s="76">
        <v>4745</v>
      </c>
      <c r="I5891" s="229">
        <v>2.7001053740779768E-2</v>
      </c>
      <c r="J5891" s="73">
        <f t="shared" si="273"/>
        <v>5.3686413958438221E-4</v>
      </c>
      <c r="K5891" s="73">
        <f t="shared" si="274"/>
        <v>130.66742034232789</v>
      </c>
      <c r="L5891" s="3" t="e">
        <f t="shared" si="275"/>
        <v>#N/A</v>
      </c>
    </row>
    <row r="5892" spans="1:12" x14ac:dyDescent="0.25">
      <c r="A5892" s="43" t="s">
        <v>47</v>
      </c>
      <c r="B5892" s="43" t="s">
        <v>723</v>
      </c>
      <c r="C5892" s="43" t="s">
        <v>727</v>
      </c>
      <c r="D5892" s="43" t="s">
        <v>728</v>
      </c>
      <c r="E5892" s="43" t="s">
        <v>2624</v>
      </c>
      <c r="F5892" s="43" t="s">
        <v>4270</v>
      </c>
      <c r="G5892" s="43" t="s">
        <v>4654</v>
      </c>
      <c r="H5892" s="76">
        <v>323</v>
      </c>
      <c r="I5892" s="229">
        <v>3.2012383900928802E-2</v>
      </c>
      <c r="J5892" s="73">
        <f t="shared" si="273"/>
        <v>6.3650482325660316E-4</v>
      </c>
      <c r="K5892" s="73">
        <f t="shared" si="274"/>
        <v>10.545591057911887</v>
      </c>
      <c r="L5892" s="3" t="e">
        <f t="shared" si="275"/>
        <v>#N/A</v>
      </c>
    </row>
    <row r="5893" spans="1:12" x14ac:dyDescent="0.25">
      <c r="A5893" s="43" t="s">
        <v>47</v>
      </c>
      <c r="B5893" s="43" t="s">
        <v>723</v>
      </c>
      <c r="C5893" s="43" t="s">
        <v>727</v>
      </c>
      <c r="D5893" s="43" t="s">
        <v>728</v>
      </c>
      <c r="E5893" s="43" t="s">
        <v>2625</v>
      </c>
      <c r="F5893" s="43" t="s">
        <v>4271</v>
      </c>
      <c r="G5893" s="43" t="s">
        <v>4654</v>
      </c>
      <c r="H5893" s="76">
        <v>3723</v>
      </c>
      <c r="I5893" s="229">
        <v>3.2001074402363688E-2</v>
      </c>
      <c r="J5893" s="73">
        <f t="shared" si="273"/>
        <v>6.3627995558015679E-4</v>
      </c>
      <c r="K5893" s="73">
        <f t="shared" si="274"/>
        <v>121.50887027462495</v>
      </c>
      <c r="L5893" s="3" t="e">
        <f t="shared" si="275"/>
        <v>#N/A</v>
      </c>
    </row>
    <row r="5894" spans="1:12" x14ac:dyDescent="0.25">
      <c r="A5894" s="43" t="s">
        <v>47</v>
      </c>
      <c r="B5894" s="43" t="s">
        <v>723</v>
      </c>
      <c r="C5894" s="43" t="s">
        <v>727</v>
      </c>
      <c r="D5894" s="43" t="s">
        <v>728</v>
      </c>
      <c r="E5894" s="43" t="s">
        <v>2626</v>
      </c>
      <c r="F5894" s="43" t="s">
        <v>4272</v>
      </c>
      <c r="G5894" s="43" t="s">
        <v>4654</v>
      </c>
      <c r="H5894" s="76">
        <v>10010</v>
      </c>
      <c r="I5894" s="229">
        <v>3.2000000000000001E-2</v>
      </c>
      <c r="J5894" s="73">
        <f t="shared" si="273"/>
        <v>6.362585931508944E-4</v>
      </c>
      <c r="K5894" s="73">
        <f t="shared" si="274"/>
        <v>326.68894851744051</v>
      </c>
      <c r="L5894" s="3" t="e">
        <f t="shared" si="275"/>
        <v>#N/A</v>
      </c>
    </row>
    <row r="5895" spans="1:12" x14ac:dyDescent="0.25">
      <c r="A5895" s="43" t="s">
        <v>47</v>
      </c>
      <c r="B5895" s="43" t="s">
        <v>19</v>
      </c>
      <c r="C5895" s="43" t="s">
        <v>746</v>
      </c>
      <c r="D5895" s="43" t="s">
        <v>55</v>
      </c>
      <c r="E5895" s="43" t="s">
        <v>2627</v>
      </c>
      <c r="F5895" s="43" t="s">
        <v>4273</v>
      </c>
      <c r="G5895" s="43" t="s">
        <v>4654</v>
      </c>
      <c r="H5895" s="76">
        <v>1200</v>
      </c>
      <c r="I5895" s="229">
        <v>1.4700000000000001E-2</v>
      </c>
      <c r="J5895" s="73">
        <f t="shared" ref="J5895:J5958" si="276">I5895*$J$5</f>
        <v>2.9228129122869212E-4</v>
      </c>
      <c r="K5895" s="73">
        <f t="shared" ref="K5895:K5958" si="277">(I5895+J5895)*H5895</f>
        <v>17.990737549474431</v>
      </c>
      <c r="L5895" s="3" t="e">
        <f t="shared" ref="L5895:L5958" si="278">MATCH(C5895,$C$7237:$C$7264,0)</f>
        <v>#N/A</v>
      </c>
    </row>
    <row r="5896" spans="1:12" x14ac:dyDescent="0.25">
      <c r="A5896" s="43" t="s">
        <v>47</v>
      </c>
      <c r="B5896" s="43" t="s">
        <v>19</v>
      </c>
      <c r="C5896" s="43" t="s">
        <v>377</v>
      </c>
      <c r="D5896" s="43" t="s">
        <v>55</v>
      </c>
      <c r="E5896" s="43" t="s">
        <v>417</v>
      </c>
      <c r="F5896" s="43" t="s">
        <v>4274</v>
      </c>
      <c r="G5896" s="43" t="s">
        <v>4654</v>
      </c>
      <c r="H5896" s="76">
        <v>20085</v>
      </c>
      <c r="I5896" s="229">
        <v>2.4200149365197907E-2</v>
      </c>
      <c r="J5896" s="73">
        <f t="shared" si="276"/>
        <v>4.8117353091069783E-4</v>
      </c>
      <c r="K5896" s="73">
        <f t="shared" si="277"/>
        <v>495.72437036834134</v>
      </c>
      <c r="L5896" s="3" t="e">
        <f t="shared" si="278"/>
        <v>#N/A</v>
      </c>
    </row>
    <row r="5897" spans="1:12" x14ac:dyDescent="0.25">
      <c r="A5897" s="43" t="s">
        <v>47</v>
      </c>
      <c r="B5897" s="43" t="s">
        <v>19</v>
      </c>
      <c r="C5897" s="43" t="s">
        <v>767</v>
      </c>
      <c r="D5897" s="43" t="s">
        <v>55</v>
      </c>
      <c r="E5897" s="43" t="s">
        <v>2628</v>
      </c>
      <c r="F5897" s="43" t="s">
        <v>4275</v>
      </c>
      <c r="G5897" s="43" t="s">
        <v>4654</v>
      </c>
      <c r="H5897" s="76">
        <v>180400</v>
      </c>
      <c r="I5897" s="229"/>
      <c r="J5897" s="73">
        <f t="shared" si="276"/>
        <v>0</v>
      </c>
      <c r="K5897" s="73">
        <f t="shared" si="277"/>
        <v>0</v>
      </c>
      <c r="L5897" s="3" t="e">
        <f t="shared" si="278"/>
        <v>#N/A</v>
      </c>
    </row>
    <row r="5898" spans="1:12" x14ac:dyDescent="0.25">
      <c r="A5898" s="43" t="s">
        <v>47</v>
      </c>
      <c r="B5898" s="43" t="s">
        <v>287</v>
      </c>
      <c r="C5898" s="43" t="s">
        <v>734</v>
      </c>
      <c r="D5898" s="43" t="s">
        <v>55</v>
      </c>
      <c r="E5898" s="43" t="s">
        <v>2629</v>
      </c>
      <c r="F5898" s="43" t="s">
        <v>4276</v>
      </c>
      <c r="G5898" s="43" t="s">
        <v>4654</v>
      </c>
      <c r="H5898" s="76">
        <v>51637</v>
      </c>
      <c r="I5898" s="229"/>
      <c r="J5898" s="73">
        <f t="shared" si="276"/>
        <v>0</v>
      </c>
      <c r="K5898" s="73">
        <f t="shared" si="277"/>
        <v>0</v>
      </c>
      <c r="L5898" s="3" t="e">
        <f t="shared" si="278"/>
        <v>#N/A</v>
      </c>
    </row>
    <row r="5899" spans="1:12" x14ac:dyDescent="0.25">
      <c r="A5899" s="43" t="s">
        <v>47</v>
      </c>
      <c r="B5899" s="43" t="s">
        <v>287</v>
      </c>
      <c r="C5899" s="43" t="s">
        <v>734</v>
      </c>
      <c r="D5899" s="43" t="s">
        <v>55</v>
      </c>
      <c r="E5899" s="43" t="s">
        <v>2629</v>
      </c>
      <c r="F5899" s="43" t="s">
        <v>4276</v>
      </c>
      <c r="G5899" s="43" t="s">
        <v>4654</v>
      </c>
      <c r="H5899" s="76">
        <v>14620</v>
      </c>
      <c r="I5899" s="229"/>
      <c r="J5899" s="73">
        <f t="shared" si="276"/>
        <v>0</v>
      </c>
      <c r="K5899" s="73">
        <f t="shared" si="277"/>
        <v>0</v>
      </c>
      <c r="L5899" s="3" t="e">
        <f t="shared" si="278"/>
        <v>#N/A</v>
      </c>
    </row>
    <row r="5900" spans="1:12" x14ac:dyDescent="0.25">
      <c r="A5900" s="43" t="s">
        <v>47</v>
      </c>
      <c r="B5900" s="43" t="s">
        <v>287</v>
      </c>
      <c r="C5900" s="43" t="s">
        <v>734</v>
      </c>
      <c r="D5900" s="43" t="s">
        <v>55</v>
      </c>
      <c r="E5900" s="43" t="s">
        <v>2630</v>
      </c>
      <c r="F5900" s="43" t="s">
        <v>4277</v>
      </c>
      <c r="G5900" s="43" t="s">
        <v>4654</v>
      </c>
      <c r="H5900" s="76">
        <v>23640</v>
      </c>
      <c r="I5900" s="229"/>
      <c r="J5900" s="73">
        <f t="shared" si="276"/>
        <v>0</v>
      </c>
      <c r="K5900" s="73">
        <f t="shared" si="277"/>
        <v>0</v>
      </c>
      <c r="L5900" s="3" t="e">
        <f t="shared" si="278"/>
        <v>#N/A</v>
      </c>
    </row>
    <row r="5901" spans="1:12" x14ac:dyDescent="0.25">
      <c r="A5901" s="43" t="s">
        <v>47</v>
      </c>
      <c r="B5901" s="43" t="s">
        <v>287</v>
      </c>
      <c r="C5901" s="43" t="s">
        <v>734</v>
      </c>
      <c r="D5901" s="43" t="s">
        <v>55</v>
      </c>
      <c r="E5901" s="43" t="s">
        <v>2630</v>
      </c>
      <c r="F5901" s="43" t="s">
        <v>4277</v>
      </c>
      <c r="G5901" s="43" t="s">
        <v>4654</v>
      </c>
      <c r="H5901" s="76">
        <v>29651</v>
      </c>
      <c r="I5901" s="229"/>
      <c r="J5901" s="73">
        <f t="shared" si="276"/>
        <v>0</v>
      </c>
      <c r="K5901" s="73">
        <f t="shared" si="277"/>
        <v>0</v>
      </c>
      <c r="L5901" s="3" t="e">
        <f t="shared" si="278"/>
        <v>#N/A</v>
      </c>
    </row>
    <row r="5902" spans="1:12" x14ac:dyDescent="0.25">
      <c r="A5902" s="43" t="s">
        <v>47</v>
      </c>
      <c r="B5902" s="43" t="s">
        <v>287</v>
      </c>
      <c r="C5902" s="43" t="s">
        <v>747</v>
      </c>
      <c r="D5902" s="43" t="s">
        <v>55</v>
      </c>
      <c r="E5902" s="43" t="s">
        <v>2631</v>
      </c>
      <c r="F5902" s="43" t="s">
        <v>4277</v>
      </c>
      <c r="G5902" s="43" t="s">
        <v>4654</v>
      </c>
      <c r="H5902" s="76">
        <v>109080</v>
      </c>
      <c r="I5902" s="229"/>
      <c r="J5902" s="73">
        <f t="shared" si="276"/>
        <v>0</v>
      </c>
      <c r="K5902" s="73">
        <f t="shared" si="277"/>
        <v>0</v>
      </c>
      <c r="L5902" s="3" t="e">
        <f t="shared" si="278"/>
        <v>#N/A</v>
      </c>
    </row>
    <row r="5903" spans="1:12" x14ac:dyDescent="0.25">
      <c r="A5903" s="43" t="s">
        <v>47</v>
      </c>
      <c r="B5903" s="43" t="s">
        <v>287</v>
      </c>
      <c r="C5903" s="43" t="s">
        <v>747</v>
      </c>
      <c r="D5903" s="43" t="s">
        <v>55</v>
      </c>
      <c r="E5903" s="43" t="s">
        <v>2632</v>
      </c>
      <c r="F5903" s="43" t="s">
        <v>4278</v>
      </c>
      <c r="G5903" s="43" t="s">
        <v>4654</v>
      </c>
      <c r="H5903" s="76">
        <v>140</v>
      </c>
      <c r="I5903" s="229"/>
      <c r="J5903" s="73">
        <f t="shared" si="276"/>
        <v>0</v>
      </c>
      <c r="K5903" s="73">
        <f t="shared" si="277"/>
        <v>0</v>
      </c>
      <c r="L5903" s="3" t="e">
        <f t="shared" si="278"/>
        <v>#N/A</v>
      </c>
    </row>
    <row r="5904" spans="1:12" x14ac:dyDescent="0.25">
      <c r="A5904" s="43" t="s">
        <v>47</v>
      </c>
      <c r="B5904" s="43" t="s">
        <v>287</v>
      </c>
      <c r="C5904" s="43" t="s">
        <v>747</v>
      </c>
      <c r="D5904" s="43" t="s">
        <v>55</v>
      </c>
      <c r="E5904" s="43" t="s">
        <v>2633</v>
      </c>
      <c r="F5904" s="43" t="s">
        <v>4276</v>
      </c>
      <c r="G5904" s="43" t="s">
        <v>4654</v>
      </c>
      <c r="H5904" s="76">
        <v>136998</v>
      </c>
      <c r="I5904" s="229"/>
      <c r="J5904" s="73">
        <f t="shared" si="276"/>
        <v>0</v>
      </c>
      <c r="K5904" s="73">
        <f t="shared" si="277"/>
        <v>0</v>
      </c>
      <c r="L5904" s="3" t="e">
        <f t="shared" si="278"/>
        <v>#N/A</v>
      </c>
    </row>
    <row r="5905" spans="1:12" x14ac:dyDescent="0.25">
      <c r="A5905" s="43" t="s">
        <v>47</v>
      </c>
      <c r="B5905" s="43" t="s">
        <v>287</v>
      </c>
      <c r="C5905" s="43" t="s">
        <v>747</v>
      </c>
      <c r="D5905" s="43" t="s">
        <v>55</v>
      </c>
      <c r="E5905" s="43" t="s">
        <v>2634</v>
      </c>
      <c r="F5905" s="43" t="s">
        <v>4279</v>
      </c>
      <c r="G5905" s="43" t="s">
        <v>4654</v>
      </c>
      <c r="H5905" s="76">
        <v>80</v>
      </c>
      <c r="I5905" s="229"/>
      <c r="J5905" s="73">
        <f t="shared" si="276"/>
        <v>0</v>
      </c>
      <c r="K5905" s="73">
        <f t="shared" si="277"/>
        <v>0</v>
      </c>
      <c r="L5905" s="3" t="e">
        <f t="shared" si="278"/>
        <v>#N/A</v>
      </c>
    </row>
    <row r="5906" spans="1:12" x14ac:dyDescent="0.25">
      <c r="A5906" s="43" t="s">
        <v>47</v>
      </c>
      <c r="B5906" s="43" t="s">
        <v>287</v>
      </c>
      <c r="C5906" s="43" t="s">
        <v>747</v>
      </c>
      <c r="D5906" s="43" t="s">
        <v>55</v>
      </c>
      <c r="E5906" s="43" t="s">
        <v>2635</v>
      </c>
      <c r="F5906" s="43" t="s">
        <v>4280</v>
      </c>
      <c r="G5906" s="43" t="s">
        <v>4654</v>
      </c>
      <c r="H5906" s="76">
        <v>77305</v>
      </c>
      <c r="I5906" s="229"/>
      <c r="J5906" s="73">
        <f t="shared" si="276"/>
        <v>0</v>
      </c>
      <c r="K5906" s="73">
        <f t="shared" si="277"/>
        <v>0</v>
      </c>
      <c r="L5906" s="3" t="e">
        <f t="shared" si="278"/>
        <v>#N/A</v>
      </c>
    </row>
    <row r="5907" spans="1:12" x14ac:dyDescent="0.25">
      <c r="A5907" s="43" t="s">
        <v>47</v>
      </c>
      <c r="B5907" s="43" t="s">
        <v>287</v>
      </c>
      <c r="C5907" s="43" t="s">
        <v>747</v>
      </c>
      <c r="D5907" s="43" t="s">
        <v>55</v>
      </c>
      <c r="E5907" s="43" t="s">
        <v>2636</v>
      </c>
      <c r="F5907" s="43" t="s">
        <v>4281</v>
      </c>
      <c r="G5907" s="43" t="s">
        <v>4654</v>
      </c>
      <c r="H5907" s="76">
        <v>51307</v>
      </c>
      <c r="I5907" s="229"/>
      <c r="J5907" s="73">
        <f t="shared" si="276"/>
        <v>0</v>
      </c>
      <c r="K5907" s="73">
        <f t="shared" si="277"/>
        <v>0</v>
      </c>
      <c r="L5907" s="3" t="e">
        <f t="shared" si="278"/>
        <v>#N/A</v>
      </c>
    </row>
    <row r="5908" spans="1:12" x14ac:dyDescent="0.25">
      <c r="A5908" s="43" t="s">
        <v>47</v>
      </c>
      <c r="B5908" s="43" t="s">
        <v>287</v>
      </c>
      <c r="C5908" s="43" t="s">
        <v>747</v>
      </c>
      <c r="D5908" s="43" t="s">
        <v>55</v>
      </c>
      <c r="E5908" s="43" t="s">
        <v>2637</v>
      </c>
      <c r="F5908" s="43" t="s">
        <v>4282</v>
      </c>
      <c r="G5908" s="43" t="s">
        <v>4654</v>
      </c>
      <c r="H5908" s="76">
        <v>2010</v>
      </c>
      <c r="I5908" s="229"/>
      <c r="J5908" s="73">
        <f t="shared" si="276"/>
        <v>0</v>
      </c>
      <c r="K5908" s="73">
        <f t="shared" si="277"/>
        <v>0</v>
      </c>
      <c r="L5908" s="3" t="e">
        <f t="shared" si="278"/>
        <v>#N/A</v>
      </c>
    </row>
    <row r="5909" spans="1:12" x14ac:dyDescent="0.25">
      <c r="A5909" s="43" t="s">
        <v>47</v>
      </c>
      <c r="B5909" s="43" t="s">
        <v>287</v>
      </c>
      <c r="C5909" s="43" t="s">
        <v>747</v>
      </c>
      <c r="D5909" s="43" t="s">
        <v>55</v>
      </c>
      <c r="E5909" s="43" t="s">
        <v>2638</v>
      </c>
      <c r="F5909" s="43" t="s">
        <v>4283</v>
      </c>
      <c r="G5909" s="43" t="s">
        <v>4654</v>
      </c>
      <c r="H5909" s="76">
        <v>28110</v>
      </c>
      <c r="I5909" s="229"/>
      <c r="J5909" s="73">
        <f t="shared" si="276"/>
        <v>0</v>
      </c>
      <c r="K5909" s="73">
        <f t="shared" si="277"/>
        <v>0</v>
      </c>
      <c r="L5909" s="3" t="e">
        <f t="shared" si="278"/>
        <v>#N/A</v>
      </c>
    </row>
    <row r="5910" spans="1:12" x14ac:dyDescent="0.25">
      <c r="A5910" s="43" t="s">
        <v>47</v>
      </c>
      <c r="B5910" s="43" t="s">
        <v>287</v>
      </c>
      <c r="C5910" s="43" t="s">
        <v>747</v>
      </c>
      <c r="D5910" s="43" t="s">
        <v>55</v>
      </c>
      <c r="E5910" s="43" t="s">
        <v>2639</v>
      </c>
      <c r="F5910" s="43" t="s">
        <v>4284</v>
      </c>
      <c r="G5910" s="43" t="s">
        <v>4654</v>
      </c>
      <c r="H5910" s="76">
        <v>190</v>
      </c>
      <c r="I5910" s="229"/>
      <c r="J5910" s="73">
        <f t="shared" si="276"/>
        <v>0</v>
      </c>
      <c r="K5910" s="73">
        <f t="shared" si="277"/>
        <v>0</v>
      </c>
      <c r="L5910" s="3" t="e">
        <f t="shared" si="278"/>
        <v>#N/A</v>
      </c>
    </row>
    <row r="5911" spans="1:12" x14ac:dyDescent="0.25">
      <c r="A5911" s="43" t="s">
        <v>47</v>
      </c>
      <c r="B5911" s="43" t="s">
        <v>287</v>
      </c>
      <c r="C5911" s="43" t="s">
        <v>747</v>
      </c>
      <c r="D5911" s="43" t="s">
        <v>55</v>
      </c>
      <c r="E5911" s="43" t="s">
        <v>2640</v>
      </c>
      <c r="F5911" s="43" t="s">
        <v>4285</v>
      </c>
      <c r="G5911" s="43" t="s">
        <v>4654</v>
      </c>
      <c r="H5911" s="76">
        <v>190</v>
      </c>
      <c r="I5911" s="229"/>
      <c r="J5911" s="73">
        <f t="shared" si="276"/>
        <v>0</v>
      </c>
      <c r="K5911" s="73">
        <f t="shared" si="277"/>
        <v>0</v>
      </c>
      <c r="L5911" s="3" t="e">
        <f t="shared" si="278"/>
        <v>#N/A</v>
      </c>
    </row>
    <row r="5912" spans="1:12" x14ac:dyDescent="0.25">
      <c r="A5912" s="43" t="s">
        <v>47</v>
      </c>
      <c r="B5912" s="43" t="s">
        <v>287</v>
      </c>
      <c r="C5912" s="43" t="s">
        <v>747</v>
      </c>
      <c r="D5912" s="43" t="s">
        <v>55</v>
      </c>
      <c r="E5912" s="43" t="s">
        <v>2641</v>
      </c>
      <c r="F5912" s="43" t="s">
        <v>4286</v>
      </c>
      <c r="G5912" s="43" t="s">
        <v>4654</v>
      </c>
      <c r="H5912" s="76">
        <v>100</v>
      </c>
      <c r="I5912" s="229"/>
      <c r="J5912" s="73">
        <f t="shared" si="276"/>
        <v>0</v>
      </c>
      <c r="K5912" s="73">
        <f t="shared" si="277"/>
        <v>0</v>
      </c>
      <c r="L5912" s="3" t="e">
        <f t="shared" si="278"/>
        <v>#N/A</v>
      </c>
    </row>
    <row r="5913" spans="1:12" x14ac:dyDescent="0.25">
      <c r="A5913" s="43" t="s">
        <v>47</v>
      </c>
      <c r="B5913" s="43" t="s">
        <v>287</v>
      </c>
      <c r="C5913" s="43" t="s">
        <v>747</v>
      </c>
      <c r="D5913" s="43" t="s">
        <v>55</v>
      </c>
      <c r="E5913" s="43" t="s">
        <v>2642</v>
      </c>
      <c r="F5913" s="43" t="s">
        <v>4287</v>
      </c>
      <c r="G5913" s="43" t="s">
        <v>4654</v>
      </c>
      <c r="H5913" s="76">
        <v>100</v>
      </c>
      <c r="I5913" s="229"/>
      <c r="J5913" s="73">
        <f t="shared" si="276"/>
        <v>0</v>
      </c>
      <c r="K5913" s="73">
        <f t="shared" si="277"/>
        <v>0</v>
      </c>
      <c r="L5913" s="3" t="e">
        <f t="shared" si="278"/>
        <v>#N/A</v>
      </c>
    </row>
    <row r="5914" spans="1:12" x14ac:dyDescent="0.25">
      <c r="A5914" s="43" t="s">
        <v>47</v>
      </c>
      <c r="B5914" s="43" t="s">
        <v>287</v>
      </c>
      <c r="C5914" s="43" t="s">
        <v>752</v>
      </c>
      <c r="D5914" s="43" t="s">
        <v>55</v>
      </c>
      <c r="E5914" s="43" t="s">
        <v>2643</v>
      </c>
      <c r="F5914" s="43" t="s">
        <v>4276</v>
      </c>
      <c r="G5914" s="43" t="s">
        <v>4654</v>
      </c>
      <c r="H5914" s="76">
        <v>25947</v>
      </c>
      <c r="I5914" s="229"/>
      <c r="J5914" s="73">
        <f t="shared" si="276"/>
        <v>0</v>
      </c>
      <c r="K5914" s="73">
        <f t="shared" si="277"/>
        <v>0</v>
      </c>
      <c r="L5914" s="3" t="e">
        <f t="shared" si="278"/>
        <v>#N/A</v>
      </c>
    </row>
    <row r="5915" spans="1:12" x14ac:dyDescent="0.25">
      <c r="A5915" s="43" t="s">
        <v>47</v>
      </c>
      <c r="B5915" s="43" t="s">
        <v>287</v>
      </c>
      <c r="C5915" s="43" t="s">
        <v>752</v>
      </c>
      <c r="D5915" s="43" t="s">
        <v>55</v>
      </c>
      <c r="E5915" s="43" t="s">
        <v>2644</v>
      </c>
      <c r="F5915" s="43" t="s">
        <v>4278</v>
      </c>
      <c r="G5915" s="43" t="s">
        <v>4654</v>
      </c>
      <c r="H5915" s="76">
        <v>260</v>
      </c>
      <c r="I5915" s="229"/>
      <c r="J5915" s="73">
        <f t="shared" si="276"/>
        <v>0</v>
      </c>
      <c r="K5915" s="73">
        <f t="shared" si="277"/>
        <v>0</v>
      </c>
      <c r="L5915" s="3" t="e">
        <f t="shared" si="278"/>
        <v>#N/A</v>
      </c>
    </row>
    <row r="5916" spans="1:12" x14ac:dyDescent="0.25">
      <c r="A5916" s="43" t="s">
        <v>47</v>
      </c>
      <c r="B5916" s="43" t="s">
        <v>287</v>
      </c>
      <c r="C5916" s="43" t="s">
        <v>752</v>
      </c>
      <c r="D5916" s="43" t="s">
        <v>55</v>
      </c>
      <c r="E5916" s="43" t="s">
        <v>2645</v>
      </c>
      <c r="F5916" s="43" t="s">
        <v>4279</v>
      </c>
      <c r="G5916" s="43" t="s">
        <v>4654</v>
      </c>
      <c r="H5916" s="76">
        <v>280</v>
      </c>
      <c r="I5916" s="229"/>
      <c r="J5916" s="73">
        <f t="shared" si="276"/>
        <v>0</v>
      </c>
      <c r="K5916" s="73">
        <f t="shared" si="277"/>
        <v>0</v>
      </c>
      <c r="L5916" s="3" t="e">
        <f t="shared" si="278"/>
        <v>#N/A</v>
      </c>
    </row>
    <row r="5917" spans="1:12" x14ac:dyDescent="0.25">
      <c r="A5917" s="43" t="s">
        <v>47</v>
      </c>
      <c r="B5917" s="43" t="s">
        <v>287</v>
      </c>
      <c r="C5917" s="43" t="s">
        <v>752</v>
      </c>
      <c r="D5917" s="43" t="s">
        <v>55</v>
      </c>
      <c r="E5917" s="43" t="s">
        <v>2646</v>
      </c>
      <c r="F5917" s="43" t="s">
        <v>4277</v>
      </c>
      <c r="G5917" s="43" t="s">
        <v>4654</v>
      </c>
      <c r="H5917" s="76">
        <v>51285</v>
      </c>
      <c r="I5917" s="229"/>
      <c r="J5917" s="73">
        <f t="shared" si="276"/>
        <v>0</v>
      </c>
      <c r="K5917" s="73">
        <f t="shared" si="277"/>
        <v>0</v>
      </c>
      <c r="L5917" s="3" t="e">
        <f t="shared" si="278"/>
        <v>#N/A</v>
      </c>
    </row>
    <row r="5918" spans="1:12" x14ac:dyDescent="0.25">
      <c r="A5918" s="43" t="s">
        <v>47</v>
      </c>
      <c r="B5918" s="43" t="s">
        <v>287</v>
      </c>
      <c r="C5918" s="43" t="s">
        <v>758</v>
      </c>
      <c r="D5918" s="43" t="s">
        <v>55</v>
      </c>
      <c r="E5918" s="43" t="s">
        <v>2647</v>
      </c>
      <c r="F5918" s="43" t="s">
        <v>4277</v>
      </c>
      <c r="G5918" s="43" t="s">
        <v>4654</v>
      </c>
      <c r="H5918" s="76">
        <v>96165</v>
      </c>
      <c r="I5918" s="229">
        <v>3.1200020797587481E-2</v>
      </c>
      <c r="J5918" s="73">
        <f t="shared" si="276"/>
        <v>6.2035254184223928E-4</v>
      </c>
      <c r="K5918" s="73">
        <f t="shared" si="277"/>
        <v>3060.0062021862591</v>
      </c>
      <c r="L5918" s="3" t="e">
        <f t="shared" si="278"/>
        <v>#N/A</v>
      </c>
    </row>
    <row r="5919" spans="1:12" x14ac:dyDescent="0.25">
      <c r="A5919" s="43" t="s">
        <v>47</v>
      </c>
      <c r="B5919" s="43" t="s">
        <v>287</v>
      </c>
      <c r="C5919" s="43" t="s">
        <v>758</v>
      </c>
      <c r="D5919" s="43" t="s">
        <v>55</v>
      </c>
      <c r="E5919" s="43" t="s">
        <v>2648</v>
      </c>
      <c r="F5919" s="43" t="s">
        <v>4276</v>
      </c>
      <c r="G5919" s="43" t="s">
        <v>4654</v>
      </c>
      <c r="H5919" s="76">
        <v>54961</v>
      </c>
      <c r="I5919" s="229">
        <v>3.120012372409527E-2</v>
      </c>
      <c r="J5919" s="73">
        <f t="shared" si="276"/>
        <v>6.2035458833833437E-4</v>
      </c>
      <c r="K5919" s="73">
        <f t="shared" si="277"/>
        <v>1748.8853085296635</v>
      </c>
      <c r="L5919" s="3" t="e">
        <f t="shared" si="278"/>
        <v>#N/A</v>
      </c>
    </row>
    <row r="5920" spans="1:12" x14ac:dyDescent="0.25">
      <c r="A5920" s="43" t="s">
        <v>47</v>
      </c>
      <c r="B5920" s="43" t="s">
        <v>287</v>
      </c>
      <c r="C5920" s="43" t="s">
        <v>764</v>
      </c>
      <c r="D5920" s="43" t="s">
        <v>55</v>
      </c>
      <c r="E5920" s="43" t="s">
        <v>2649</v>
      </c>
      <c r="F5920" s="43" t="s">
        <v>4277</v>
      </c>
      <c r="G5920" s="43" t="s">
        <v>4654</v>
      </c>
      <c r="H5920" s="76">
        <v>8464</v>
      </c>
      <c r="I5920" s="229"/>
      <c r="J5920" s="73">
        <f t="shared" si="276"/>
        <v>0</v>
      </c>
      <c r="K5920" s="73">
        <f t="shared" si="277"/>
        <v>0</v>
      </c>
      <c r="L5920" s="3" t="e">
        <f t="shared" si="278"/>
        <v>#N/A</v>
      </c>
    </row>
    <row r="5921" spans="1:12" x14ac:dyDescent="0.25">
      <c r="A5921" s="43" t="s">
        <v>47</v>
      </c>
      <c r="B5921" s="43" t="s">
        <v>287</v>
      </c>
      <c r="C5921" s="43" t="s">
        <v>764</v>
      </c>
      <c r="D5921" s="43" t="s">
        <v>55</v>
      </c>
      <c r="E5921" s="43" t="s">
        <v>2650</v>
      </c>
      <c r="F5921" s="43" t="s">
        <v>4276</v>
      </c>
      <c r="G5921" s="43" t="s">
        <v>4654</v>
      </c>
      <c r="H5921" s="76">
        <v>5465</v>
      </c>
      <c r="I5921" s="229"/>
      <c r="J5921" s="73">
        <f t="shared" si="276"/>
        <v>0</v>
      </c>
      <c r="K5921" s="73">
        <f t="shared" si="277"/>
        <v>0</v>
      </c>
      <c r="L5921" s="3" t="e">
        <f t="shared" si="278"/>
        <v>#N/A</v>
      </c>
    </row>
    <row r="5922" spans="1:12" x14ac:dyDescent="0.25">
      <c r="A5922" s="43" t="s">
        <v>47</v>
      </c>
      <c r="B5922" s="43" t="s">
        <v>287</v>
      </c>
      <c r="C5922" s="43" t="s">
        <v>806</v>
      </c>
      <c r="D5922" s="43" t="s">
        <v>55</v>
      </c>
      <c r="E5922" s="43" t="s">
        <v>2651</v>
      </c>
      <c r="F5922" s="43" t="s">
        <v>4278</v>
      </c>
      <c r="G5922" s="43" t="s">
        <v>4654</v>
      </c>
      <c r="H5922" s="76">
        <v>120</v>
      </c>
      <c r="I5922" s="229">
        <v>2.9000000000000001E-2</v>
      </c>
      <c r="J5922" s="73">
        <f t="shared" si="276"/>
        <v>5.7660935004299812E-4</v>
      </c>
      <c r="K5922" s="73">
        <f t="shared" si="277"/>
        <v>3.5491931220051596</v>
      </c>
      <c r="L5922" s="3" t="e">
        <f t="shared" si="278"/>
        <v>#N/A</v>
      </c>
    </row>
    <row r="5923" spans="1:12" x14ac:dyDescent="0.25">
      <c r="A5923" s="43" t="s">
        <v>47</v>
      </c>
      <c r="B5923" s="43" t="s">
        <v>287</v>
      </c>
      <c r="C5923" s="43" t="s">
        <v>806</v>
      </c>
      <c r="D5923" s="43" t="s">
        <v>55</v>
      </c>
      <c r="E5923" s="43" t="s">
        <v>2652</v>
      </c>
      <c r="F5923" s="43" t="s">
        <v>4277</v>
      </c>
      <c r="G5923" s="43" t="s">
        <v>4654</v>
      </c>
      <c r="H5923" s="76">
        <v>4711</v>
      </c>
      <c r="I5923" s="229">
        <v>2.9000212269157288E-2</v>
      </c>
      <c r="J5923" s="73">
        <f t="shared" si="276"/>
        <v>5.7661357060785384E-4</v>
      </c>
      <c r="K5923" s="73">
        <f t="shared" si="277"/>
        <v>139.33642653113358</v>
      </c>
      <c r="L5923" s="3" t="e">
        <f t="shared" si="278"/>
        <v>#N/A</v>
      </c>
    </row>
    <row r="5924" spans="1:12" x14ac:dyDescent="0.25">
      <c r="A5924" s="43" t="s">
        <v>47</v>
      </c>
      <c r="B5924" s="43" t="s">
        <v>287</v>
      </c>
      <c r="C5924" s="43" t="s">
        <v>790</v>
      </c>
      <c r="D5924" s="43" t="s">
        <v>55</v>
      </c>
      <c r="E5924" s="43" t="s">
        <v>2653</v>
      </c>
      <c r="F5924" s="43" t="s">
        <v>4288</v>
      </c>
      <c r="G5924" s="43" t="s">
        <v>4654</v>
      </c>
      <c r="H5924" s="76">
        <v>140</v>
      </c>
      <c r="I5924" s="229">
        <v>2.864285714285714E-2</v>
      </c>
      <c r="J5924" s="73">
        <f t="shared" si="276"/>
        <v>5.6950824967301028E-4</v>
      </c>
      <c r="K5924" s="73">
        <f t="shared" si="277"/>
        <v>4.0897311549542215</v>
      </c>
      <c r="L5924" s="3" t="e">
        <f t="shared" si="278"/>
        <v>#N/A</v>
      </c>
    </row>
    <row r="5925" spans="1:12" x14ac:dyDescent="0.25">
      <c r="A5925" s="43" t="s">
        <v>47</v>
      </c>
      <c r="B5925" s="43" t="s">
        <v>287</v>
      </c>
      <c r="C5925" s="43" t="s">
        <v>790</v>
      </c>
      <c r="D5925" s="43" t="s">
        <v>55</v>
      </c>
      <c r="E5925" s="43" t="s">
        <v>2654</v>
      </c>
      <c r="F5925" s="43" t="s">
        <v>4289</v>
      </c>
      <c r="G5925" s="43" t="s">
        <v>4654</v>
      </c>
      <c r="H5925" s="76">
        <v>10881</v>
      </c>
      <c r="I5925" s="229">
        <v>2.8649940262843489E-2</v>
      </c>
      <c r="J5925" s="73">
        <f t="shared" si="276"/>
        <v>5.6964908392168631E-4</v>
      </c>
      <c r="K5925" s="73">
        <f t="shared" si="277"/>
        <v>317.9383516821519</v>
      </c>
      <c r="L5925" s="3" t="e">
        <f t="shared" si="278"/>
        <v>#N/A</v>
      </c>
    </row>
    <row r="5926" spans="1:12" x14ac:dyDescent="0.25">
      <c r="A5926" s="43" t="s">
        <v>47</v>
      </c>
      <c r="B5926" s="43" t="s">
        <v>287</v>
      </c>
      <c r="C5926" s="43" t="s">
        <v>791</v>
      </c>
      <c r="D5926" s="43" t="s">
        <v>55</v>
      </c>
      <c r="E5926" s="43" t="s">
        <v>2655</v>
      </c>
      <c r="F5926" s="43" t="s">
        <v>4290</v>
      </c>
      <c r="G5926" s="43" t="s">
        <v>4654</v>
      </c>
      <c r="H5926" s="76">
        <v>99</v>
      </c>
      <c r="I5926" s="229">
        <v>5.3333333333333344E-2</v>
      </c>
      <c r="J5926" s="73">
        <f t="shared" si="276"/>
        <v>1.0604309885848243E-3</v>
      </c>
      <c r="K5926" s="73">
        <f t="shared" si="277"/>
        <v>5.3849826678698989</v>
      </c>
      <c r="L5926" s="3" t="e">
        <f t="shared" si="278"/>
        <v>#N/A</v>
      </c>
    </row>
    <row r="5927" spans="1:12" x14ac:dyDescent="0.25">
      <c r="A5927" s="43" t="s">
        <v>47</v>
      </c>
      <c r="B5927" s="43" t="s">
        <v>20</v>
      </c>
      <c r="C5927" s="43" t="s">
        <v>739</v>
      </c>
      <c r="D5927" s="43" t="s">
        <v>371</v>
      </c>
      <c r="E5927" s="43" t="s">
        <v>2656</v>
      </c>
      <c r="F5927" s="43" t="s">
        <v>4291</v>
      </c>
      <c r="G5927" s="43" t="s">
        <v>4654</v>
      </c>
      <c r="H5927" s="76">
        <v>41738</v>
      </c>
      <c r="I5927" s="229">
        <v>1.5799990416407114E-2</v>
      </c>
      <c r="J5927" s="73">
        <f t="shared" si="276"/>
        <v>3.1415248981690014E-4</v>
      </c>
      <c r="K5927" s="73">
        <f t="shared" si="277"/>
        <v>672.57209661997786</v>
      </c>
      <c r="L5927" s="3" t="e">
        <f t="shared" si="278"/>
        <v>#N/A</v>
      </c>
    </row>
    <row r="5928" spans="1:12" x14ac:dyDescent="0.25">
      <c r="A5928" s="43" t="s">
        <v>47</v>
      </c>
      <c r="B5928" s="43" t="s">
        <v>20</v>
      </c>
      <c r="C5928" s="43" t="s">
        <v>739</v>
      </c>
      <c r="D5928" s="43" t="s">
        <v>371</v>
      </c>
      <c r="E5928" s="43" t="s">
        <v>2656</v>
      </c>
      <c r="F5928" s="43" t="s">
        <v>4291</v>
      </c>
      <c r="G5928" s="43" t="s">
        <v>4654</v>
      </c>
      <c r="H5928" s="76">
        <v>19605</v>
      </c>
      <c r="I5928" s="229">
        <v>1.5510839071665391E-2</v>
      </c>
      <c r="J5928" s="73">
        <f t="shared" si="276"/>
        <v>3.0840327019774206E-4</v>
      </c>
      <c r="K5928" s="73">
        <f t="shared" si="277"/>
        <v>310.13624611222673</v>
      </c>
      <c r="L5928" s="3" t="e">
        <f t="shared" si="278"/>
        <v>#N/A</v>
      </c>
    </row>
    <row r="5929" spans="1:12" x14ac:dyDescent="0.25">
      <c r="A5929" s="43" t="s">
        <v>47</v>
      </c>
      <c r="B5929" s="43" t="s">
        <v>20</v>
      </c>
      <c r="C5929" s="43" t="s">
        <v>739</v>
      </c>
      <c r="D5929" s="43" t="s">
        <v>371</v>
      </c>
      <c r="E5929" s="43" t="s">
        <v>2656</v>
      </c>
      <c r="F5929" s="43" t="s">
        <v>4291</v>
      </c>
      <c r="G5929" s="43" t="s">
        <v>4654</v>
      </c>
      <c r="H5929" s="76">
        <v>111294</v>
      </c>
      <c r="I5929" s="229">
        <v>1.5883785289413626E-2</v>
      </c>
      <c r="J5929" s="73">
        <f t="shared" si="276"/>
        <v>3.1581859006728707E-4</v>
      </c>
      <c r="K5929" s="73">
        <f t="shared" si="277"/>
        <v>1802.9187141629486</v>
      </c>
      <c r="L5929" s="3" t="e">
        <f t="shared" si="278"/>
        <v>#N/A</v>
      </c>
    </row>
    <row r="5930" spans="1:12" x14ac:dyDescent="0.25">
      <c r="A5930" s="43" t="s">
        <v>47</v>
      </c>
      <c r="B5930" s="43" t="s">
        <v>20</v>
      </c>
      <c r="C5930" s="43" t="s">
        <v>763</v>
      </c>
      <c r="D5930" s="43" t="s">
        <v>371</v>
      </c>
      <c r="E5930" s="43" t="s">
        <v>2657</v>
      </c>
      <c r="F5930" s="43" t="s">
        <v>4292</v>
      </c>
      <c r="G5930" s="43" t="s">
        <v>4654</v>
      </c>
      <c r="H5930" s="76">
        <v>1808</v>
      </c>
      <c r="I5930" s="229">
        <v>5.0553097345132733E-2</v>
      </c>
      <c r="J5930" s="73">
        <f t="shared" si="276"/>
        <v>1.005151331132324E-3</v>
      </c>
      <c r="K5930" s="73">
        <f t="shared" si="277"/>
        <v>93.217313606687227</v>
      </c>
      <c r="L5930" s="3" t="e">
        <f t="shared" si="278"/>
        <v>#N/A</v>
      </c>
    </row>
    <row r="5931" spans="1:12" x14ac:dyDescent="0.25">
      <c r="A5931" s="43" t="s">
        <v>47</v>
      </c>
      <c r="B5931" s="43" t="s">
        <v>20</v>
      </c>
      <c r="C5931" s="43" t="s">
        <v>763</v>
      </c>
      <c r="D5931" s="43" t="s">
        <v>371</v>
      </c>
      <c r="E5931" s="43" t="s">
        <v>2657</v>
      </c>
      <c r="F5931" s="43" t="s">
        <v>4292</v>
      </c>
      <c r="G5931" s="43" t="s">
        <v>4654</v>
      </c>
      <c r="H5931" s="76">
        <v>26904</v>
      </c>
      <c r="I5931" s="229">
        <v>5.0385072851620576E-2</v>
      </c>
      <c r="J5931" s="73">
        <f t="shared" si="276"/>
        <v>1.0018104865117947E-3</v>
      </c>
      <c r="K5931" s="73">
        <f t="shared" si="277"/>
        <v>1382.5127093291132</v>
      </c>
      <c r="L5931" s="3" t="e">
        <f t="shared" si="278"/>
        <v>#N/A</v>
      </c>
    </row>
    <row r="5932" spans="1:12" x14ac:dyDescent="0.25">
      <c r="A5932" s="43" t="s">
        <v>47</v>
      </c>
      <c r="B5932" s="43" t="s">
        <v>20</v>
      </c>
      <c r="C5932" s="43" t="s">
        <v>763</v>
      </c>
      <c r="D5932" s="43" t="s">
        <v>371</v>
      </c>
      <c r="E5932" s="43" t="s">
        <v>2658</v>
      </c>
      <c r="F5932" s="43" t="s">
        <v>4293</v>
      </c>
      <c r="G5932" s="43" t="s">
        <v>4654</v>
      </c>
      <c r="H5932" s="76">
        <v>17043</v>
      </c>
      <c r="I5932" s="229">
        <v>1.5800035205069531E-2</v>
      </c>
      <c r="J5932" s="73">
        <f t="shared" si="276"/>
        <v>3.1415338035350446E-4</v>
      </c>
      <c r="K5932" s="73">
        <f t="shared" si="277"/>
        <v>274.63411606136475</v>
      </c>
      <c r="L5932" s="3" t="e">
        <f t="shared" si="278"/>
        <v>#N/A</v>
      </c>
    </row>
    <row r="5933" spans="1:12" x14ac:dyDescent="0.25">
      <c r="A5933" s="43" t="s">
        <v>47</v>
      </c>
      <c r="B5933" s="43" t="s">
        <v>20</v>
      </c>
      <c r="C5933" s="43" t="s">
        <v>763</v>
      </c>
      <c r="D5933" s="43" t="s">
        <v>371</v>
      </c>
      <c r="E5933" s="43" t="s">
        <v>2658</v>
      </c>
      <c r="F5933" s="43" t="s">
        <v>4293</v>
      </c>
      <c r="G5933" s="43" t="s">
        <v>4654</v>
      </c>
      <c r="H5933" s="76">
        <v>2465</v>
      </c>
      <c r="I5933" s="229">
        <v>1.580121703853956E-2</v>
      </c>
      <c r="J5933" s="73">
        <f t="shared" si="276"/>
        <v>3.1417687884416004E-4</v>
      </c>
      <c r="K5933" s="73">
        <f t="shared" si="277"/>
        <v>39.724446006350867</v>
      </c>
      <c r="L5933" s="3" t="e">
        <f t="shared" si="278"/>
        <v>#N/A</v>
      </c>
    </row>
    <row r="5934" spans="1:12" x14ac:dyDescent="0.25">
      <c r="A5934" s="43" t="s">
        <v>47</v>
      </c>
      <c r="B5934" s="43" t="s">
        <v>20</v>
      </c>
      <c r="C5934" s="43" t="s">
        <v>766</v>
      </c>
      <c r="D5934" s="43" t="s">
        <v>371</v>
      </c>
      <c r="E5934" s="43" t="s">
        <v>2659</v>
      </c>
      <c r="F5934" s="43" t="s">
        <v>4291</v>
      </c>
      <c r="G5934" s="43" t="s">
        <v>4654</v>
      </c>
      <c r="H5934" s="76">
        <v>74300</v>
      </c>
      <c r="I5934" s="229">
        <v>1.5799999999999998E-2</v>
      </c>
      <c r="J5934" s="73">
        <f t="shared" si="276"/>
        <v>3.1415268036825408E-4</v>
      </c>
      <c r="K5934" s="73">
        <f t="shared" si="277"/>
        <v>1197.281544151361</v>
      </c>
      <c r="L5934" s="3" t="e">
        <f t="shared" si="278"/>
        <v>#N/A</v>
      </c>
    </row>
    <row r="5935" spans="1:12" x14ac:dyDescent="0.25">
      <c r="A5935" s="43" t="s">
        <v>47</v>
      </c>
      <c r="B5935" s="43" t="s">
        <v>20</v>
      </c>
      <c r="C5935" s="43" t="s">
        <v>766</v>
      </c>
      <c r="D5935" s="43" t="s">
        <v>371</v>
      </c>
      <c r="E5935" s="43" t="s">
        <v>2659</v>
      </c>
      <c r="F5935" s="43" t="s">
        <v>4291</v>
      </c>
      <c r="G5935" s="43" t="s">
        <v>4654</v>
      </c>
      <c r="H5935" s="76">
        <v>956</v>
      </c>
      <c r="I5935" s="229">
        <v>1.5805439330543947E-2</v>
      </c>
      <c r="J5935" s="73">
        <f t="shared" si="276"/>
        <v>3.1426083101824084E-4</v>
      </c>
      <c r="K5935" s="73">
        <f t="shared" si="277"/>
        <v>15.410433354453451</v>
      </c>
      <c r="L5935" s="3" t="e">
        <f t="shared" si="278"/>
        <v>#N/A</v>
      </c>
    </row>
    <row r="5936" spans="1:12" x14ac:dyDescent="0.25">
      <c r="A5936" s="43" t="s">
        <v>47</v>
      </c>
      <c r="B5936" s="43" t="s">
        <v>20</v>
      </c>
      <c r="C5936" s="43" t="s">
        <v>769</v>
      </c>
      <c r="D5936" s="43" t="s">
        <v>371</v>
      </c>
      <c r="E5936" s="43" t="s">
        <v>2660</v>
      </c>
      <c r="F5936" s="43" t="s">
        <v>4291</v>
      </c>
      <c r="G5936" s="43" t="s">
        <v>4654</v>
      </c>
      <c r="H5936" s="76">
        <v>20007</v>
      </c>
      <c r="I5936" s="229"/>
      <c r="J5936" s="73">
        <f t="shared" si="276"/>
        <v>0</v>
      </c>
      <c r="K5936" s="73">
        <f t="shared" si="277"/>
        <v>0</v>
      </c>
      <c r="L5936" s="3" t="e">
        <f t="shared" si="278"/>
        <v>#N/A</v>
      </c>
    </row>
    <row r="5937" spans="1:12" x14ac:dyDescent="0.25">
      <c r="A5937" s="43" t="s">
        <v>47</v>
      </c>
      <c r="B5937" s="43" t="s">
        <v>20</v>
      </c>
      <c r="C5937" s="43" t="s">
        <v>770</v>
      </c>
      <c r="D5937" s="43" t="s">
        <v>371</v>
      </c>
      <c r="E5937" s="43" t="s">
        <v>2661</v>
      </c>
      <c r="F5937" s="43" t="s">
        <v>4294</v>
      </c>
      <c r="G5937" s="43" t="s">
        <v>4654</v>
      </c>
      <c r="H5937" s="76">
        <v>26440</v>
      </c>
      <c r="I5937" s="229">
        <v>5.5966338880484114E-2</v>
      </c>
      <c r="J5937" s="73">
        <f t="shared" si="276"/>
        <v>1.1127832512469694E-3</v>
      </c>
      <c r="K5937" s="73">
        <f t="shared" si="277"/>
        <v>1509.1719891629698</v>
      </c>
      <c r="L5937" s="3" t="e">
        <f t="shared" si="278"/>
        <v>#N/A</v>
      </c>
    </row>
    <row r="5938" spans="1:12" x14ac:dyDescent="0.25">
      <c r="A5938" s="43" t="s">
        <v>47</v>
      </c>
      <c r="B5938" s="43" t="s">
        <v>20</v>
      </c>
      <c r="C5938" s="43" t="s">
        <v>770</v>
      </c>
      <c r="D5938" s="43" t="s">
        <v>371</v>
      </c>
      <c r="E5938" s="43" t="s">
        <v>2661</v>
      </c>
      <c r="F5938" s="43" t="s">
        <v>4294</v>
      </c>
      <c r="G5938" s="43" t="s">
        <v>4654</v>
      </c>
      <c r="H5938" s="76">
        <v>18280</v>
      </c>
      <c r="I5938" s="229">
        <v>5.5945295404814008E-2</v>
      </c>
      <c r="J5938" s="73">
        <f t="shared" si="276"/>
        <v>1.1123648421149425E-3</v>
      </c>
      <c r="K5938" s="73">
        <f t="shared" si="277"/>
        <v>1043.0140293138613</v>
      </c>
      <c r="L5938" s="3" t="e">
        <f t="shared" si="278"/>
        <v>#N/A</v>
      </c>
    </row>
    <row r="5939" spans="1:12" x14ac:dyDescent="0.25">
      <c r="A5939" s="43" t="s">
        <v>47</v>
      </c>
      <c r="B5939" s="43" t="s">
        <v>20</v>
      </c>
      <c r="C5939" s="43" t="s">
        <v>770</v>
      </c>
      <c r="D5939" s="43" t="s">
        <v>371</v>
      </c>
      <c r="E5939" s="43" t="s">
        <v>2661</v>
      </c>
      <c r="F5939" s="43" t="s">
        <v>4294</v>
      </c>
      <c r="G5939" s="43" t="s">
        <v>4654</v>
      </c>
      <c r="H5939" s="76">
        <v>4180</v>
      </c>
      <c r="I5939" s="229">
        <v>5.5942583732057453E-2</v>
      </c>
      <c r="J5939" s="73">
        <f t="shared" si="276"/>
        <v>1.1123109257057807E-3</v>
      </c>
      <c r="K5939" s="73">
        <f t="shared" si="277"/>
        <v>238.48945966945033</v>
      </c>
      <c r="L5939" s="3" t="e">
        <f t="shared" si="278"/>
        <v>#N/A</v>
      </c>
    </row>
    <row r="5940" spans="1:12" x14ac:dyDescent="0.25">
      <c r="A5940" s="43" t="s">
        <v>47</v>
      </c>
      <c r="B5940" s="43" t="s">
        <v>20</v>
      </c>
      <c r="C5940" s="43" t="s">
        <v>770</v>
      </c>
      <c r="D5940" s="43" t="s">
        <v>371</v>
      </c>
      <c r="E5940" s="43" t="s">
        <v>2662</v>
      </c>
      <c r="F5940" s="43" t="s">
        <v>4295</v>
      </c>
      <c r="G5940" s="43" t="s">
        <v>4654</v>
      </c>
      <c r="H5940" s="76">
        <v>19273</v>
      </c>
      <c r="I5940" s="229">
        <v>1.5800342447984225E-2</v>
      </c>
      <c r="J5940" s="73">
        <f t="shared" si="276"/>
        <v>3.1415948928927506E-4</v>
      </c>
      <c r="K5940" s="73">
        <f t="shared" si="277"/>
        <v>310.57479583707214</v>
      </c>
      <c r="L5940" s="3" t="e">
        <f t="shared" si="278"/>
        <v>#N/A</v>
      </c>
    </row>
    <row r="5941" spans="1:12" x14ac:dyDescent="0.25">
      <c r="A5941" s="43" t="s">
        <v>47</v>
      </c>
      <c r="B5941" s="43" t="s">
        <v>20</v>
      </c>
      <c r="C5941" s="43" t="s">
        <v>770</v>
      </c>
      <c r="D5941" s="43" t="s">
        <v>371</v>
      </c>
      <c r="E5941" s="43" t="s">
        <v>2662</v>
      </c>
      <c r="F5941" s="43" t="s">
        <v>4295</v>
      </c>
      <c r="G5941" s="43" t="s">
        <v>4654</v>
      </c>
      <c r="H5941" s="76">
        <v>11683</v>
      </c>
      <c r="I5941" s="229">
        <v>1.579988016776513E-2</v>
      </c>
      <c r="J5941" s="73">
        <f t="shared" si="276"/>
        <v>3.1415029773421745E-4</v>
      </c>
      <c r="K5941" s="73">
        <f t="shared" si="277"/>
        <v>188.26021792842889</v>
      </c>
      <c r="L5941" s="3" t="e">
        <f t="shared" si="278"/>
        <v>#N/A</v>
      </c>
    </row>
    <row r="5942" spans="1:12" x14ac:dyDescent="0.25">
      <c r="A5942" s="43" t="s">
        <v>47</v>
      </c>
      <c r="B5942" s="43" t="s">
        <v>20</v>
      </c>
      <c r="C5942" s="43" t="s">
        <v>770</v>
      </c>
      <c r="D5942" s="43" t="s">
        <v>371</v>
      </c>
      <c r="E5942" s="43" t="s">
        <v>2662</v>
      </c>
      <c r="F5942" s="43" t="s">
        <v>4295</v>
      </c>
      <c r="G5942" s="43" t="s">
        <v>4654</v>
      </c>
      <c r="H5942" s="76">
        <v>11572</v>
      </c>
      <c r="I5942" s="229">
        <v>1.5800207397165571E-2</v>
      </c>
      <c r="J5942" s="73">
        <f t="shared" si="276"/>
        <v>3.1415680406290378E-4</v>
      </c>
      <c r="K5942" s="73">
        <f t="shared" si="277"/>
        <v>186.47542253661589</v>
      </c>
      <c r="L5942" s="3" t="e">
        <f t="shared" si="278"/>
        <v>#N/A</v>
      </c>
    </row>
    <row r="5943" spans="1:12" x14ac:dyDescent="0.25">
      <c r="A5943" s="43" t="s">
        <v>47</v>
      </c>
      <c r="B5943" s="43" t="s">
        <v>20</v>
      </c>
      <c r="C5943" s="43" t="s">
        <v>771</v>
      </c>
      <c r="D5943" s="43" t="s">
        <v>371</v>
      </c>
      <c r="E5943" s="43" t="s">
        <v>2663</v>
      </c>
      <c r="F5943" s="43" t="s">
        <v>4296</v>
      </c>
      <c r="G5943" s="43" t="s">
        <v>4654</v>
      </c>
      <c r="H5943" s="76">
        <v>2367</v>
      </c>
      <c r="I5943" s="229">
        <v>4.7950992817912971E-2</v>
      </c>
      <c r="J5943" s="73">
        <f t="shared" si="276"/>
        <v>9.5341347595356092E-4</v>
      </c>
      <c r="K5943" s="73">
        <f t="shared" si="277"/>
        <v>115.75672969758209</v>
      </c>
      <c r="L5943" s="3" t="e">
        <f t="shared" si="278"/>
        <v>#N/A</v>
      </c>
    </row>
    <row r="5944" spans="1:12" x14ac:dyDescent="0.25">
      <c r="A5944" s="43" t="s">
        <v>47</v>
      </c>
      <c r="B5944" s="43" t="s">
        <v>20</v>
      </c>
      <c r="C5944" s="43" t="s">
        <v>771</v>
      </c>
      <c r="D5944" s="43" t="s">
        <v>371</v>
      </c>
      <c r="E5944" s="43" t="s">
        <v>2663</v>
      </c>
      <c r="F5944" s="43" t="s">
        <v>4296</v>
      </c>
      <c r="G5944" s="43" t="s">
        <v>4654</v>
      </c>
      <c r="H5944" s="76">
        <v>364</v>
      </c>
      <c r="I5944" s="229">
        <v>4.7499999999999903E-2</v>
      </c>
      <c r="J5944" s="73">
        <f t="shared" si="276"/>
        <v>9.4444634920835694E-4</v>
      </c>
      <c r="K5944" s="73">
        <f t="shared" si="277"/>
        <v>17.633778471111807</v>
      </c>
      <c r="L5944" s="3" t="e">
        <f t="shared" si="278"/>
        <v>#N/A</v>
      </c>
    </row>
    <row r="5945" spans="1:12" x14ac:dyDescent="0.25">
      <c r="A5945" s="43" t="s">
        <v>47</v>
      </c>
      <c r="B5945" s="43" t="s">
        <v>20</v>
      </c>
      <c r="C5945" s="43" t="s">
        <v>771</v>
      </c>
      <c r="D5945" s="43" t="s">
        <v>371</v>
      </c>
      <c r="E5945" s="43" t="s">
        <v>2663</v>
      </c>
      <c r="F5945" s="43" t="s">
        <v>4296</v>
      </c>
      <c r="G5945" s="43" t="s">
        <v>4654</v>
      </c>
      <c r="H5945" s="76">
        <v>3333</v>
      </c>
      <c r="I5945" s="229">
        <v>5.0999099909990998E-2</v>
      </c>
      <c r="J5945" s="73">
        <f t="shared" si="276"/>
        <v>1.0140192362716493E-3</v>
      </c>
      <c r="K5945" s="73">
        <f t="shared" si="277"/>
        <v>173.35972611449338</v>
      </c>
      <c r="L5945" s="3" t="e">
        <f t="shared" si="278"/>
        <v>#N/A</v>
      </c>
    </row>
    <row r="5946" spans="1:12" x14ac:dyDescent="0.25">
      <c r="A5946" s="43" t="s">
        <v>47</v>
      </c>
      <c r="B5946" s="43" t="s">
        <v>20</v>
      </c>
      <c r="C5946" s="43" t="s">
        <v>771</v>
      </c>
      <c r="D5946" s="43" t="s">
        <v>371</v>
      </c>
      <c r="E5946" s="43" t="s">
        <v>2663</v>
      </c>
      <c r="F5946" s="43" t="s">
        <v>4296</v>
      </c>
      <c r="G5946" s="43" t="s">
        <v>4654</v>
      </c>
      <c r="H5946" s="76">
        <v>2380</v>
      </c>
      <c r="I5946" s="229">
        <v>4.8252100840336126E-2</v>
      </c>
      <c r="J5946" s="73">
        <f t="shared" si="276"/>
        <v>9.5940043116397975E-4</v>
      </c>
      <c r="K5946" s="73">
        <f t="shared" si="277"/>
        <v>117.12337302617026</v>
      </c>
      <c r="L5946" s="3" t="e">
        <f t="shared" si="278"/>
        <v>#N/A</v>
      </c>
    </row>
    <row r="5947" spans="1:12" x14ac:dyDescent="0.25">
      <c r="A5947" s="43" t="s">
        <v>47</v>
      </c>
      <c r="B5947" s="43" t="s">
        <v>20</v>
      </c>
      <c r="C5947" s="43" t="s">
        <v>773</v>
      </c>
      <c r="D5947" s="43" t="s">
        <v>371</v>
      </c>
      <c r="E5947" s="43" t="s">
        <v>2664</v>
      </c>
      <c r="F5947" s="43" t="s">
        <v>4297</v>
      </c>
      <c r="G5947" s="43" t="s">
        <v>4654</v>
      </c>
      <c r="H5947" s="76">
        <v>60327</v>
      </c>
      <c r="I5947" s="229">
        <v>5.2999983423674304E-2</v>
      </c>
      <c r="J5947" s="73">
        <f t="shared" si="276"/>
        <v>1.0538029653177417E-3</v>
      </c>
      <c r="K5947" s="73">
        <f t="shared" si="277"/>
        <v>3260.9027714887234</v>
      </c>
      <c r="L5947" s="3" t="e">
        <f t="shared" si="278"/>
        <v>#N/A</v>
      </c>
    </row>
    <row r="5948" spans="1:12" x14ac:dyDescent="0.25">
      <c r="A5948" s="43" t="s">
        <v>47</v>
      </c>
      <c r="B5948" s="43" t="s">
        <v>20</v>
      </c>
      <c r="C5948" s="43" t="s">
        <v>773</v>
      </c>
      <c r="D5948" s="43" t="s">
        <v>371</v>
      </c>
      <c r="E5948" s="43" t="s">
        <v>2665</v>
      </c>
      <c r="F5948" s="43" t="s">
        <v>4298</v>
      </c>
      <c r="G5948" s="43" t="s">
        <v>4654</v>
      </c>
      <c r="H5948" s="76">
        <v>105869</v>
      </c>
      <c r="I5948" s="229">
        <v>1.5799998110872873E-2</v>
      </c>
      <c r="J5948" s="73">
        <f t="shared" si="276"/>
        <v>3.1415264280658633E-4</v>
      </c>
      <c r="K5948" s="73">
        <f t="shared" si="277"/>
        <v>1705.9890261412907</v>
      </c>
      <c r="L5948" s="3" t="e">
        <f t="shared" si="278"/>
        <v>#N/A</v>
      </c>
    </row>
    <row r="5949" spans="1:12" x14ac:dyDescent="0.25">
      <c r="A5949" s="43" t="s">
        <v>47</v>
      </c>
      <c r="B5949" s="43" t="s">
        <v>20</v>
      </c>
      <c r="C5949" s="43" t="s">
        <v>773</v>
      </c>
      <c r="D5949" s="43" t="s">
        <v>371</v>
      </c>
      <c r="E5949" s="43" t="s">
        <v>2665</v>
      </c>
      <c r="F5949" s="43" t="s">
        <v>4298</v>
      </c>
      <c r="G5949" s="43" t="s">
        <v>4654</v>
      </c>
      <c r="H5949" s="76">
        <v>132445</v>
      </c>
      <c r="I5949" s="229">
        <v>1.5799992449696102E-2</v>
      </c>
      <c r="J5949" s="73">
        <f t="shared" si="276"/>
        <v>3.1415253024494983E-4</v>
      </c>
      <c r="K5949" s="73">
        <f t="shared" si="277"/>
        <v>2134.2379318682929</v>
      </c>
      <c r="L5949" s="3" t="e">
        <f t="shared" si="278"/>
        <v>#N/A</v>
      </c>
    </row>
    <row r="5950" spans="1:12" x14ac:dyDescent="0.25">
      <c r="A5950" s="43" t="s">
        <v>47</v>
      </c>
      <c r="B5950" s="43" t="s">
        <v>20</v>
      </c>
      <c r="C5950" s="43" t="s">
        <v>773</v>
      </c>
      <c r="D5950" s="43" t="s">
        <v>371</v>
      </c>
      <c r="E5950" s="43" t="s">
        <v>2665</v>
      </c>
      <c r="F5950" s="43" t="s">
        <v>4298</v>
      </c>
      <c r="G5950" s="43" t="s">
        <v>4654</v>
      </c>
      <c r="H5950" s="76">
        <v>138901</v>
      </c>
      <c r="I5950" s="229">
        <v>1.5800030237363302E-2</v>
      </c>
      <c r="J5950" s="73">
        <f t="shared" si="276"/>
        <v>3.1415328158019895E-4</v>
      </c>
      <c r="K5950" s="73">
        <f t="shared" si="277"/>
        <v>2238.2762049647713</v>
      </c>
      <c r="L5950" s="3" t="e">
        <f t="shared" si="278"/>
        <v>#N/A</v>
      </c>
    </row>
    <row r="5951" spans="1:12" x14ac:dyDescent="0.25">
      <c r="A5951" s="43" t="s">
        <v>47</v>
      </c>
      <c r="B5951" s="43" t="s">
        <v>20</v>
      </c>
      <c r="C5951" s="43" t="s">
        <v>774</v>
      </c>
      <c r="D5951" s="43" t="s">
        <v>371</v>
      </c>
      <c r="E5951" s="43" t="s">
        <v>2666</v>
      </c>
      <c r="F5951" s="43" t="s">
        <v>4299</v>
      </c>
      <c r="G5951" s="43" t="s">
        <v>4654</v>
      </c>
      <c r="H5951" s="76">
        <v>1827</v>
      </c>
      <c r="I5951" s="229">
        <v>1.5801860974274769E-2</v>
      </c>
      <c r="J5951" s="73">
        <f t="shared" si="276"/>
        <v>3.1418968227056517E-4</v>
      </c>
      <c r="K5951" s="73">
        <f t="shared" si="277"/>
        <v>29.444024549508327</v>
      </c>
      <c r="L5951" s="3" t="e">
        <f t="shared" si="278"/>
        <v>#N/A</v>
      </c>
    </row>
    <row r="5952" spans="1:12" x14ac:dyDescent="0.25">
      <c r="A5952" s="43" t="s">
        <v>47</v>
      </c>
      <c r="B5952" s="43" t="s">
        <v>20</v>
      </c>
      <c r="C5952" s="43" t="s">
        <v>774</v>
      </c>
      <c r="D5952" s="43" t="s">
        <v>371</v>
      </c>
      <c r="E5952" s="43" t="s">
        <v>2666</v>
      </c>
      <c r="F5952" s="43" t="s">
        <v>4299</v>
      </c>
      <c r="G5952" s="43" t="s">
        <v>4654</v>
      </c>
      <c r="H5952" s="76">
        <v>804</v>
      </c>
      <c r="I5952" s="229">
        <v>1.5796019900497511E-2</v>
      </c>
      <c r="J5952" s="73">
        <f t="shared" si="276"/>
        <v>3.1407354372731491E-4</v>
      </c>
      <c r="K5952" s="73">
        <f t="shared" si="277"/>
        <v>12.95251512915676</v>
      </c>
      <c r="L5952" s="3" t="e">
        <f t="shared" si="278"/>
        <v>#N/A</v>
      </c>
    </row>
    <row r="5953" spans="1:12" x14ac:dyDescent="0.25">
      <c r="A5953" s="43" t="s">
        <v>47</v>
      </c>
      <c r="B5953" s="43" t="s">
        <v>20</v>
      </c>
      <c r="C5953" s="43" t="s">
        <v>774</v>
      </c>
      <c r="D5953" s="43" t="s">
        <v>371</v>
      </c>
      <c r="E5953" s="43" t="s">
        <v>2666</v>
      </c>
      <c r="F5953" s="43" t="s">
        <v>4299</v>
      </c>
      <c r="G5953" s="43" t="s">
        <v>4654</v>
      </c>
      <c r="H5953" s="76">
        <v>63015</v>
      </c>
      <c r="I5953" s="229">
        <v>1.5799888915337616E-2</v>
      </c>
      <c r="J5953" s="73">
        <f t="shared" si="276"/>
        <v>3.1415047166291008E-4</v>
      </c>
      <c r="K5953" s="73">
        <f t="shared" si="277"/>
        <v>1015.4261919718381</v>
      </c>
      <c r="L5953" s="3" t="e">
        <f t="shared" si="278"/>
        <v>#N/A</v>
      </c>
    </row>
    <row r="5954" spans="1:12" x14ac:dyDescent="0.25">
      <c r="A5954" s="43" t="s">
        <v>47</v>
      </c>
      <c r="B5954" s="43" t="s">
        <v>20</v>
      </c>
      <c r="C5954" s="43" t="s">
        <v>774</v>
      </c>
      <c r="D5954" s="43" t="s">
        <v>371</v>
      </c>
      <c r="E5954" s="43" t="s">
        <v>2667</v>
      </c>
      <c r="F5954" s="43" t="s">
        <v>4300</v>
      </c>
      <c r="G5954" s="43" t="s">
        <v>4654</v>
      </c>
      <c r="H5954" s="76">
        <v>804</v>
      </c>
      <c r="I5954" s="229">
        <v>2.0995024875621889E-2</v>
      </c>
      <c r="J5954" s="73">
        <f t="shared" si="276"/>
        <v>4.1744578095410045E-4</v>
      </c>
      <c r="K5954" s="73">
        <f t="shared" si="277"/>
        <v>17.215626407887093</v>
      </c>
      <c r="L5954" s="3" t="e">
        <f t="shared" si="278"/>
        <v>#N/A</v>
      </c>
    </row>
    <row r="5955" spans="1:12" x14ac:dyDescent="0.25">
      <c r="A5955" s="43" t="s">
        <v>47</v>
      </c>
      <c r="B5955" s="43" t="s">
        <v>20</v>
      </c>
      <c r="C5955" s="43" t="s">
        <v>774</v>
      </c>
      <c r="D5955" s="43" t="s">
        <v>371</v>
      </c>
      <c r="E5955" s="43" t="s">
        <v>2667</v>
      </c>
      <c r="F5955" s="43" t="s">
        <v>4300</v>
      </c>
      <c r="G5955" s="43" t="s">
        <v>4654</v>
      </c>
      <c r="H5955" s="76">
        <v>3776</v>
      </c>
      <c r="I5955" s="229">
        <v>2.1001059322033899E-2</v>
      </c>
      <c r="J5955" s="73">
        <f t="shared" si="276"/>
        <v>4.1756576434111764E-4</v>
      </c>
      <c r="K5955" s="73">
        <f t="shared" si="277"/>
        <v>80.876728326152062</v>
      </c>
      <c r="L5955" s="3" t="e">
        <f t="shared" si="278"/>
        <v>#N/A</v>
      </c>
    </row>
    <row r="5956" spans="1:12" x14ac:dyDescent="0.25">
      <c r="A5956" s="43" t="s">
        <v>47</v>
      </c>
      <c r="B5956" s="43" t="s">
        <v>20</v>
      </c>
      <c r="C5956" s="43" t="s">
        <v>774</v>
      </c>
      <c r="D5956" s="43" t="s">
        <v>371</v>
      </c>
      <c r="E5956" s="43" t="s">
        <v>2667</v>
      </c>
      <c r="F5956" s="43" t="s">
        <v>4300</v>
      </c>
      <c r="G5956" s="43" t="s">
        <v>4654</v>
      </c>
      <c r="H5956" s="76">
        <v>1218</v>
      </c>
      <c r="I5956" s="229">
        <v>2.1001642036124795E-2</v>
      </c>
      <c r="J5956" s="73">
        <f t="shared" si="276"/>
        <v>4.1757735049260773E-4</v>
      </c>
      <c r="K5956" s="73">
        <f t="shared" si="277"/>
        <v>26.088609212899996</v>
      </c>
      <c r="L5956" s="3" t="e">
        <f t="shared" si="278"/>
        <v>#N/A</v>
      </c>
    </row>
    <row r="5957" spans="1:12" x14ac:dyDescent="0.25">
      <c r="A5957" s="43" t="s">
        <v>47</v>
      </c>
      <c r="B5957" s="43" t="s">
        <v>20</v>
      </c>
      <c r="C5957" s="43" t="s">
        <v>774</v>
      </c>
      <c r="D5957" s="43" t="s">
        <v>371</v>
      </c>
      <c r="E5957" s="43" t="s">
        <v>2667</v>
      </c>
      <c r="F5957" s="43" t="s">
        <v>4300</v>
      </c>
      <c r="G5957" s="43" t="s">
        <v>4654</v>
      </c>
      <c r="H5957" s="76">
        <v>536</v>
      </c>
      <c r="I5957" s="229">
        <v>2.1007462686567165E-2</v>
      </c>
      <c r="J5957" s="73">
        <f t="shared" si="276"/>
        <v>4.1769308295703541E-4</v>
      </c>
      <c r="K5957" s="73">
        <f t="shared" si="277"/>
        <v>11.483883492464971</v>
      </c>
      <c r="L5957" s="3" t="e">
        <f t="shared" si="278"/>
        <v>#N/A</v>
      </c>
    </row>
    <row r="5958" spans="1:12" x14ac:dyDescent="0.25">
      <c r="A5958" s="43" t="s">
        <v>47</v>
      </c>
      <c r="B5958" s="43" t="s">
        <v>20</v>
      </c>
      <c r="C5958" s="43" t="s">
        <v>774</v>
      </c>
      <c r="D5958" s="43" t="s">
        <v>371</v>
      </c>
      <c r="E5958" s="43" t="s">
        <v>2667</v>
      </c>
      <c r="F5958" s="43" t="s">
        <v>4300</v>
      </c>
      <c r="G5958" s="43" t="s">
        <v>4654</v>
      </c>
      <c r="H5958" s="76">
        <v>5700</v>
      </c>
      <c r="I5958" s="229">
        <v>2.1000000000000001E-2</v>
      </c>
      <c r="J5958" s="73">
        <f t="shared" si="276"/>
        <v>4.1754470175527449E-4</v>
      </c>
      <c r="K5958" s="73">
        <f t="shared" si="277"/>
        <v>122.08000480000507</v>
      </c>
      <c r="L5958" s="3" t="e">
        <f t="shared" si="278"/>
        <v>#N/A</v>
      </c>
    </row>
    <row r="5959" spans="1:12" x14ac:dyDescent="0.25">
      <c r="A5959" s="43" t="s">
        <v>47</v>
      </c>
      <c r="B5959" s="43" t="s">
        <v>20</v>
      </c>
      <c r="C5959" s="43" t="s">
        <v>727</v>
      </c>
      <c r="D5959" s="43" t="s">
        <v>728</v>
      </c>
      <c r="E5959" s="43" t="s">
        <v>2668</v>
      </c>
      <c r="F5959" s="43" t="s">
        <v>4301</v>
      </c>
      <c r="G5959" s="43" t="s">
        <v>4654</v>
      </c>
      <c r="H5959" s="76">
        <v>301</v>
      </c>
      <c r="I5959" s="229">
        <v>6.1860465116278705E-2</v>
      </c>
      <c r="J5959" s="73">
        <f t="shared" ref="J5959:J6022" si="279">I5959*$J$5</f>
        <v>1.2299766408294833E-3</v>
      </c>
      <c r="K5959" s="73">
        <f t="shared" ref="K5959:K6022" si="280">(I5959+J5959)*H5959</f>
        <v>18.990222968889565</v>
      </c>
      <c r="L5959" s="3" t="e">
        <f t="shared" ref="L5959:L6022" si="281">MATCH(C5959,$C$7237:$C$7264,0)</f>
        <v>#N/A</v>
      </c>
    </row>
    <row r="5960" spans="1:12" x14ac:dyDescent="0.25">
      <c r="A5960" s="43" t="s">
        <v>47</v>
      </c>
      <c r="B5960" s="43" t="s">
        <v>20</v>
      </c>
      <c r="C5960" s="43" t="s">
        <v>727</v>
      </c>
      <c r="D5960" s="43" t="s">
        <v>728</v>
      </c>
      <c r="E5960" s="43" t="s">
        <v>2668</v>
      </c>
      <c r="F5960" s="43" t="s">
        <v>4301</v>
      </c>
      <c r="G5960" s="43" t="s">
        <v>4654</v>
      </c>
      <c r="H5960" s="76">
        <v>11376</v>
      </c>
      <c r="I5960" s="229">
        <v>6.1845991561181431E-2</v>
      </c>
      <c r="J5960" s="73">
        <f t="shared" si="279"/>
        <v>1.2296888619606058E-3</v>
      </c>
      <c r="K5960" s="73">
        <f t="shared" si="280"/>
        <v>717.54894049366374</v>
      </c>
      <c r="L5960" s="3" t="e">
        <f t="shared" si="281"/>
        <v>#N/A</v>
      </c>
    </row>
    <row r="5961" spans="1:12" x14ac:dyDescent="0.25">
      <c r="A5961" s="43" t="s">
        <v>47</v>
      </c>
      <c r="B5961" s="43" t="s">
        <v>20</v>
      </c>
      <c r="C5961" s="43" t="s">
        <v>778</v>
      </c>
      <c r="D5961" s="43" t="s">
        <v>371</v>
      </c>
      <c r="E5961" s="43" t="s">
        <v>2669</v>
      </c>
      <c r="F5961" s="43" t="s">
        <v>4294</v>
      </c>
      <c r="G5961" s="43" t="s">
        <v>4654</v>
      </c>
      <c r="H5961" s="76">
        <v>174500</v>
      </c>
      <c r="I5961" s="229">
        <v>5.6000000000000001E-2</v>
      </c>
      <c r="J5961" s="73">
        <f t="shared" si="279"/>
        <v>1.1134525380140652E-3</v>
      </c>
      <c r="K5961" s="73">
        <f t="shared" si="280"/>
        <v>9966.2974678834544</v>
      </c>
      <c r="L5961" s="3" t="e">
        <f t="shared" si="281"/>
        <v>#N/A</v>
      </c>
    </row>
    <row r="5962" spans="1:12" x14ac:dyDescent="0.25">
      <c r="A5962" s="43" t="s">
        <v>47</v>
      </c>
      <c r="B5962" s="43" t="s">
        <v>20</v>
      </c>
      <c r="C5962" s="43" t="s">
        <v>778</v>
      </c>
      <c r="D5962" s="43" t="s">
        <v>371</v>
      </c>
      <c r="E5962" s="43" t="s">
        <v>2669</v>
      </c>
      <c r="F5962" s="43" t="s">
        <v>4294</v>
      </c>
      <c r="G5962" s="43" t="s">
        <v>4654</v>
      </c>
      <c r="H5962" s="76">
        <v>89100</v>
      </c>
      <c r="I5962" s="229">
        <v>5.6000000000000001E-2</v>
      </c>
      <c r="J5962" s="73">
        <f t="shared" si="279"/>
        <v>1.1134525380140652E-3</v>
      </c>
      <c r="K5962" s="73">
        <f t="shared" si="280"/>
        <v>5088.8086211370537</v>
      </c>
      <c r="L5962" s="3" t="e">
        <f t="shared" si="281"/>
        <v>#N/A</v>
      </c>
    </row>
    <row r="5963" spans="1:12" x14ac:dyDescent="0.25">
      <c r="A5963" s="43" t="s">
        <v>47</v>
      </c>
      <c r="B5963" s="43" t="s">
        <v>20</v>
      </c>
      <c r="C5963" s="43" t="s">
        <v>778</v>
      </c>
      <c r="D5963" s="43" t="s">
        <v>371</v>
      </c>
      <c r="E5963" s="43" t="s">
        <v>2669</v>
      </c>
      <c r="F5963" s="43" t="s">
        <v>4294</v>
      </c>
      <c r="G5963" s="43" t="s">
        <v>4654</v>
      </c>
      <c r="H5963" s="76">
        <v>100200</v>
      </c>
      <c r="I5963" s="229">
        <v>5.6000000000000001E-2</v>
      </c>
      <c r="J5963" s="73">
        <f t="shared" si="279"/>
        <v>1.1134525380140652E-3</v>
      </c>
      <c r="K5963" s="73">
        <f t="shared" si="280"/>
        <v>5722.7679443090092</v>
      </c>
      <c r="L5963" s="3" t="e">
        <f t="shared" si="281"/>
        <v>#N/A</v>
      </c>
    </row>
    <row r="5964" spans="1:12" x14ac:dyDescent="0.25">
      <c r="A5964" s="43" t="s">
        <v>47</v>
      </c>
      <c r="B5964" s="43" t="s">
        <v>20</v>
      </c>
      <c r="C5964" s="43" t="s">
        <v>778</v>
      </c>
      <c r="D5964" s="43" t="s">
        <v>371</v>
      </c>
      <c r="E5964" s="43" t="s">
        <v>2670</v>
      </c>
      <c r="F5964" s="43" t="s">
        <v>4295</v>
      </c>
      <c r="G5964" s="43" t="s">
        <v>4654</v>
      </c>
      <c r="H5964" s="76">
        <v>67010</v>
      </c>
      <c r="I5964" s="229">
        <v>1.5800029846291599E-2</v>
      </c>
      <c r="J5964" s="73">
        <f t="shared" si="279"/>
        <v>3.1415327380448859E-4</v>
      </c>
      <c r="K5964" s="73">
        <f t="shared" si="280"/>
        <v>1079.8114108776388</v>
      </c>
      <c r="L5964" s="3" t="e">
        <f t="shared" si="281"/>
        <v>#N/A</v>
      </c>
    </row>
    <row r="5965" spans="1:12" x14ac:dyDescent="0.25">
      <c r="A5965" s="43" t="s">
        <v>47</v>
      </c>
      <c r="B5965" s="43" t="s">
        <v>20</v>
      </c>
      <c r="C5965" s="43" t="s">
        <v>778</v>
      </c>
      <c r="D5965" s="43" t="s">
        <v>371</v>
      </c>
      <c r="E5965" s="43" t="s">
        <v>2670</v>
      </c>
      <c r="F5965" s="43" t="s">
        <v>4295</v>
      </c>
      <c r="G5965" s="43" t="s">
        <v>4654</v>
      </c>
      <c r="H5965" s="76">
        <v>116879</v>
      </c>
      <c r="I5965" s="229">
        <v>1.580001540054244E-2</v>
      </c>
      <c r="J5965" s="73">
        <f t="shared" si="279"/>
        <v>3.1415298657848741E-4</v>
      </c>
      <c r="K5965" s="73">
        <f t="shared" si="280"/>
        <v>1883.4078869183068</v>
      </c>
      <c r="L5965" s="3" t="e">
        <f t="shared" si="281"/>
        <v>#N/A</v>
      </c>
    </row>
    <row r="5966" spans="1:12" x14ac:dyDescent="0.25">
      <c r="A5966" s="43" t="s">
        <v>47</v>
      </c>
      <c r="B5966" s="43" t="s">
        <v>20</v>
      </c>
      <c r="C5966" s="43" t="s">
        <v>778</v>
      </c>
      <c r="D5966" s="43" t="s">
        <v>371</v>
      </c>
      <c r="E5966" s="43" t="s">
        <v>2670</v>
      </c>
      <c r="F5966" s="43" t="s">
        <v>4295</v>
      </c>
      <c r="G5966" s="43" t="s">
        <v>4654</v>
      </c>
      <c r="H5966" s="76">
        <v>59700</v>
      </c>
      <c r="I5966" s="229">
        <v>1.5800000000000002E-2</v>
      </c>
      <c r="J5966" s="73">
        <f t="shared" si="279"/>
        <v>3.1415268036825414E-4</v>
      </c>
      <c r="K5966" s="73">
        <f t="shared" si="280"/>
        <v>962.01491501798478</v>
      </c>
      <c r="L5966" s="3" t="e">
        <f t="shared" si="281"/>
        <v>#N/A</v>
      </c>
    </row>
    <row r="5967" spans="1:12" x14ac:dyDescent="0.25">
      <c r="A5967" s="43" t="s">
        <v>47</v>
      </c>
      <c r="B5967" s="43" t="s">
        <v>20</v>
      </c>
      <c r="C5967" s="43" t="s">
        <v>795</v>
      </c>
      <c r="D5967" s="43" t="s">
        <v>371</v>
      </c>
      <c r="E5967" s="43" t="s">
        <v>2671</v>
      </c>
      <c r="F5967" s="43" t="s">
        <v>4302</v>
      </c>
      <c r="G5967" s="43" t="s">
        <v>4654</v>
      </c>
      <c r="H5967" s="76">
        <v>50831</v>
      </c>
      <c r="I5967" s="229">
        <v>1.5800003934606833E-2</v>
      </c>
      <c r="J5967" s="73">
        <f t="shared" si="279"/>
        <v>3.1415275860036059E-4</v>
      </c>
      <c r="K5967" s="73">
        <f t="shared" si="280"/>
        <v>819.09869887241484</v>
      </c>
      <c r="L5967" s="3" t="e">
        <f t="shared" si="281"/>
        <v>#N/A</v>
      </c>
    </row>
    <row r="5968" spans="1:12" x14ac:dyDescent="0.25">
      <c r="A5968" s="43" t="s">
        <v>47</v>
      </c>
      <c r="B5968" s="43" t="s">
        <v>20</v>
      </c>
      <c r="C5968" s="43" t="s">
        <v>795</v>
      </c>
      <c r="D5968" s="43" t="s">
        <v>371</v>
      </c>
      <c r="E5968" s="43" t="s">
        <v>2671</v>
      </c>
      <c r="F5968" s="43" t="s">
        <v>4302</v>
      </c>
      <c r="G5968" s="43" t="s">
        <v>4654</v>
      </c>
      <c r="H5968" s="76">
        <v>168368</v>
      </c>
      <c r="I5968" s="229">
        <v>1.5799973866768031E-2</v>
      </c>
      <c r="J5968" s="73">
        <f t="shared" si="279"/>
        <v>3.1415216075908513E-4</v>
      </c>
      <c r="K5968" s="73">
        <f t="shared" si="280"/>
        <v>2713.1031710026855</v>
      </c>
      <c r="L5968" s="3" t="e">
        <f t="shared" si="281"/>
        <v>#N/A</v>
      </c>
    </row>
    <row r="5969" spans="1:12" x14ac:dyDescent="0.25">
      <c r="A5969" s="43" t="s">
        <v>47</v>
      </c>
      <c r="B5969" s="43" t="s">
        <v>20</v>
      </c>
      <c r="C5969" s="43" t="s">
        <v>795</v>
      </c>
      <c r="D5969" s="43" t="s">
        <v>371</v>
      </c>
      <c r="E5969" s="43" t="s">
        <v>2671</v>
      </c>
      <c r="F5969" s="43" t="s">
        <v>4302</v>
      </c>
      <c r="G5969" s="43" t="s">
        <v>4654</v>
      </c>
      <c r="H5969" s="76">
        <v>103248</v>
      </c>
      <c r="I5969" s="229">
        <v>1.5800015496668214E-2</v>
      </c>
      <c r="J5969" s="73">
        <f t="shared" si="279"/>
        <v>3.14152988489764E-4</v>
      </c>
      <c r="K5969" s="73">
        <f t="shared" si="280"/>
        <v>1663.7556677555908</v>
      </c>
      <c r="L5969" s="3" t="e">
        <f t="shared" si="281"/>
        <v>#N/A</v>
      </c>
    </row>
    <row r="5970" spans="1:12" x14ac:dyDescent="0.25">
      <c r="A5970" s="43" t="s">
        <v>47</v>
      </c>
      <c r="B5970" s="43" t="s">
        <v>20</v>
      </c>
      <c r="C5970" s="43" t="s">
        <v>729</v>
      </c>
      <c r="D5970" s="43" t="s">
        <v>728</v>
      </c>
      <c r="E5970" s="43" t="s">
        <v>2672</v>
      </c>
      <c r="F5970" s="43" t="s">
        <v>4301</v>
      </c>
      <c r="G5970" s="43" t="s">
        <v>4654</v>
      </c>
      <c r="H5970" s="76">
        <v>288</v>
      </c>
      <c r="I5970" s="229">
        <v>5.6874999999999995E-2</v>
      </c>
      <c r="J5970" s="73">
        <f t="shared" si="279"/>
        <v>1.1308502339205349E-3</v>
      </c>
      <c r="K5970" s="73">
        <f t="shared" si="280"/>
        <v>16.705684867369115</v>
      </c>
      <c r="L5970" s="3" t="e">
        <f t="shared" si="281"/>
        <v>#N/A</v>
      </c>
    </row>
    <row r="5971" spans="1:12" ht="20" x14ac:dyDescent="0.25">
      <c r="A5971" s="43" t="s">
        <v>47</v>
      </c>
      <c r="B5971" s="43" t="s">
        <v>20</v>
      </c>
      <c r="C5971" s="43" t="s">
        <v>729</v>
      </c>
      <c r="D5971" s="43" t="s">
        <v>728</v>
      </c>
      <c r="E5971" s="43" t="s">
        <v>2673</v>
      </c>
      <c r="F5971" s="43" t="s">
        <v>4303</v>
      </c>
      <c r="G5971" s="43" t="s">
        <v>4654</v>
      </c>
      <c r="H5971" s="76">
        <v>144</v>
      </c>
      <c r="I5971" s="229">
        <v>6.3611111111111118E-2</v>
      </c>
      <c r="J5971" s="73">
        <f t="shared" si="279"/>
        <v>1.2647848770100246E-3</v>
      </c>
      <c r="K5971" s="73">
        <f t="shared" si="280"/>
        <v>9.3421290222894449</v>
      </c>
      <c r="L5971" s="3" t="e">
        <f t="shared" si="281"/>
        <v>#N/A</v>
      </c>
    </row>
    <row r="5972" spans="1:12" x14ac:dyDescent="0.25">
      <c r="A5972" s="43" t="s">
        <v>47</v>
      </c>
      <c r="B5972" s="43" t="s">
        <v>20</v>
      </c>
      <c r="C5972" s="43" t="s">
        <v>730</v>
      </c>
      <c r="D5972" s="43" t="s">
        <v>728</v>
      </c>
      <c r="E5972" s="43" t="s">
        <v>2674</v>
      </c>
      <c r="F5972" s="43" t="s">
        <v>4301</v>
      </c>
      <c r="G5972" s="43" t="s">
        <v>4654</v>
      </c>
      <c r="H5972" s="76">
        <v>144</v>
      </c>
      <c r="I5972" s="229">
        <v>7.2361111111111112E-2</v>
      </c>
      <c r="J5972" s="73">
        <f t="shared" si="279"/>
        <v>1.4387618360747222E-3</v>
      </c>
      <c r="K5972" s="73">
        <f t="shared" si="280"/>
        <v>10.62718170439476</v>
      </c>
      <c r="L5972" s="3" t="e">
        <f t="shared" si="281"/>
        <v>#N/A</v>
      </c>
    </row>
    <row r="5973" spans="1:12" x14ac:dyDescent="0.25">
      <c r="A5973" s="43" t="s">
        <v>47</v>
      </c>
      <c r="B5973" s="43" t="s">
        <v>20</v>
      </c>
      <c r="C5973" s="43" t="s">
        <v>796</v>
      </c>
      <c r="D5973" s="43" t="s">
        <v>371</v>
      </c>
      <c r="E5973" s="43" t="s">
        <v>2675</v>
      </c>
      <c r="F5973" s="43" t="s">
        <v>4304</v>
      </c>
      <c r="G5973" s="43" t="s">
        <v>4654</v>
      </c>
      <c r="H5973" s="76">
        <v>12935</v>
      </c>
      <c r="I5973" s="229">
        <v>1.5799768071124855E-2</v>
      </c>
      <c r="J5973" s="73">
        <f t="shared" si="279"/>
        <v>3.1414806890763501E-4</v>
      </c>
      <c r="K5973" s="73">
        <f t="shared" si="280"/>
        <v>208.43350527132029</v>
      </c>
      <c r="L5973" s="3" t="e">
        <f t="shared" si="281"/>
        <v>#N/A</v>
      </c>
    </row>
    <row r="5974" spans="1:12" x14ac:dyDescent="0.25">
      <c r="A5974" s="43" t="s">
        <v>47</v>
      </c>
      <c r="B5974" s="43" t="s">
        <v>20</v>
      </c>
      <c r="C5974" s="43" t="s">
        <v>796</v>
      </c>
      <c r="D5974" s="43" t="s">
        <v>371</v>
      </c>
      <c r="E5974" s="43" t="s">
        <v>2675</v>
      </c>
      <c r="F5974" s="43" t="s">
        <v>4304</v>
      </c>
      <c r="G5974" s="43" t="s">
        <v>4654</v>
      </c>
      <c r="H5974" s="76">
        <v>13958</v>
      </c>
      <c r="I5974" s="229">
        <v>1.5800257916606962E-2</v>
      </c>
      <c r="J5974" s="73">
        <f t="shared" si="279"/>
        <v>3.1415780854505087E-4</v>
      </c>
      <c r="K5974" s="73">
        <f t="shared" si="280"/>
        <v>224.92501469167178</v>
      </c>
      <c r="L5974" s="3" t="e">
        <f t="shared" si="281"/>
        <v>#N/A</v>
      </c>
    </row>
    <row r="5975" spans="1:12" x14ac:dyDescent="0.25">
      <c r="A5975" s="43" t="s">
        <v>47</v>
      </c>
      <c r="B5975" s="43" t="s">
        <v>20</v>
      </c>
      <c r="C5975" s="43" t="s">
        <v>787</v>
      </c>
      <c r="D5975" s="43" t="s">
        <v>371</v>
      </c>
      <c r="E5975" s="43" t="s">
        <v>2676</v>
      </c>
      <c r="F5975" s="43" t="s">
        <v>4297</v>
      </c>
      <c r="G5975" s="43" t="s">
        <v>4654</v>
      </c>
      <c r="H5975" s="76">
        <v>149834</v>
      </c>
      <c r="I5975" s="229">
        <v>5.4141983795400236E-2</v>
      </c>
      <c r="J5975" s="73">
        <f t="shared" si="279"/>
        <v>1.0765094512518712E-3</v>
      </c>
      <c r="K5975" s="73">
        <f t="shared" si="280"/>
        <v>8273.6077171188717</v>
      </c>
      <c r="L5975" s="3" t="e">
        <f t="shared" si="281"/>
        <v>#N/A</v>
      </c>
    </row>
    <row r="5976" spans="1:12" x14ac:dyDescent="0.25">
      <c r="A5976" s="43" t="s">
        <v>47</v>
      </c>
      <c r="B5976" s="43" t="s">
        <v>20</v>
      </c>
      <c r="C5976" s="43" t="s">
        <v>787</v>
      </c>
      <c r="D5976" s="43" t="s">
        <v>371</v>
      </c>
      <c r="E5976" s="43" t="s">
        <v>2676</v>
      </c>
      <c r="F5976" s="43" t="s">
        <v>4297</v>
      </c>
      <c r="G5976" s="43" t="s">
        <v>4654</v>
      </c>
      <c r="H5976" s="76">
        <v>150974</v>
      </c>
      <c r="I5976" s="229">
        <v>5.415495383311035E-2</v>
      </c>
      <c r="J5976" s="73">
        <f t="shared" si="279"/>
        <v>1.0767673355627008E-3</v>
      </c>
      <c r="K5976" s="73">
        <f t="shared" si="280"/>
        <v>8338.5538717192449</v>
      </c>
      <c r="L5976" s="3" t="e">
        <f t="shared" si="281"/>
        <v>#N/A</v>
      </c>
    </row>
    <row r="5977" spans="1:12" x14ac:dyDescent="0.25">
      <c r="A5977" s="43" t="s">
        <v>47</v>
      </c>
      <c r="B5977" s="43" t="s">
        <v>20</v>
      </c>
      <c r="C5977" s="43" t="s">
        <v>787</v>
      </c>
      <c r="D5977" s="43" t="s">
        <v>371</v>
      </c>
      <c r="E5977" s="43" t="s">
        <v>2676</v>
      </c>
      <c r="F5977" s="43" t="s">
        <v>4297</v>
      </c>
      <c r="G5977" s="43" t="s">
        <v>4654</v>
      </c>
      <c r="H5977" s="76">
        <v>105639</v>
      </c>
      <c r="I5977" s="229">
        <v>5.3969999999999997E-2</v>
      </c>
      <c r="J5977" s="73">
        <f t="shared" si="279"/>
        <v>1.0730898835110553E-3</v>
      </c>
      <c r="K5977" s="73">
        <f t="shared" si="280"/>
        <v>5814.696972204224</v>
      </c>
      <c r="L5977" s="3" t="e">
        <f t="shared" si="281"/>
        <v>#N/A</v>
      </c>
    </row>
    <row r="5978" spans="1:12" x14ac:dyDescent="0.25">
      <c r="A5978" s="43" t="s">
        <v>47</v>
      </c>
      <c r="B5978" s="43" t="s">
        <v>20</v>
      </c>
      <c r="C5978" s="43" t="s">
        <v>787</v>
      </c>
      <c r="D5978" s="43" t="s">
        <v>371</v>
      </c>
      <c r="E5978" s="43" t="s">
        <v>2677</v>
      </c>
      <c r="F5978" s="43" t="s">
        <v>4293</v>
      </c>
      <c r="G5978" s="43" t="s">
        <v>4654</v>
      </c>
      <c r="H5978" s="76">
        <v>72644</v>
      </c>
      <c r="I5978" s="229">
        <v>1.5800066075656628E-2</v>
      </c>
      <c r="J5978" s="73">
        <f t="shared" si="279"/>
        <v>3.1415399415588935E-4</v>
      </c>
      <c r="K5978" s="73">
        <f t="shared" si="280"/>
        <v>1170.6014027514607</v>
      </c>
      <c r="L5978" s="3" t="e">
        <f t="shared" si="281"/>
        <v>#N/A</v>
      </c>
    </row>
    <row r="5979" spans="1:12" x14ac:dyDescent="0.25">
      <c r="A5979" s="43" t="s">
        <v>47</v>
      </c>
      <c r="B5979" s="43" t="s">
        <v>20</v>
      </c>
      <c r="C5979" s="43" t="s">
        <v>787</v>
      </c>
      <c r="D5979" s="43" t="s">
        <v>371</v>
      </c>
      <c r="E5979" s="43" t="s">
        <v>2677</v>
      </c>
      <c r="F5979" s="43" t="s">
        <v>4293</v>
      </c>
      <c r="G5979" s="43" t="s">
        <v>4654</v>
      </c>
      <c r="H5979" s="76">
        <v>69430</v>
      </c>
      <c r="I5979" s="229">
        <v>1.5800086417974937E-2</v>
      </c>
      <c r="J5979" s="73">
        <f t="shared" si="279"/>
        <v>3.1415439862385276E-4</v>
      </c>
      <c r="K5979" s="73">
        <f t="shared" si="280"/>
        <v>1118.8117398964541</v>
      </c>
      <c r="L5979" s="3" t="e">
        <f t="shared" si="281"/>
        <v>#N/A</v>
      </c>
    </row>
    <row r="5980" spans="1:12" x14ac:dyDescent="0.25">
      <c r="A5980" s="43" t="s">
        <v>47</v>
      </c>
      <c r="B5980" s="43" t="s">
        <v>20</v>
      </c>
      <c r="C5980" s="43" t="s">
        <v>787</v>
      </c>
      <c r="D5980" s="43" t="s">
        <v>371</v>
      </c>
      <c r="E5980" s="43" t="s">
        <v>2677</v>
      </c>
      <c r="F5980" s="43" t="s">
        <v>4293</v>
      </c>
      <c r="G5980" s="43" t="s">
        <v>4654</v>
      </c>
      <c r="H5980" s="76">
        <v>49658</v>
      </c>
      <c r="I5980" s="229">
        <v>1.5799871118450201E-2</v>
      </c>
      <c r="J5980" s="73">
        <f t="shared" si="279"/>
        <v>3.1415011780595544E-4</v>
      </c>
      <c r="K5980" s="73">
        <f t="shared" si="280"/>
        <v>800.19006655000817</v>
      </c>
      <c r="L5980" s="3" t="e">
        <f t="shared" si="281"/>
        <v>#N/A</v>
      </c>
    </row>
    <row r="5981" spans="1:12" x14ac:dyDescent="0.25">
      <c r="A5981" s="43" t="s">
        <v>47</v>
      </c>
      <c r="B5981" s="43" t="s">
        <v>20</v>
      </c>
      <c r="C5981" s="43" t="s">
        <v>739</v>
      </c>
      <c r="D5981" s="43" t="s">
        <v>371</v>
      </c>
      <c r="E5981" s="43" t="s">
        <v>2678</v>
      </c>
      <c r="F5981" s="43" t="s">
        <v>4305</v>
      </c>
      <c r="G5981" s="43" t="s">
        <v>4654</v>
      </c>
      <c r="H5981" s="76">
        <v>72580</v>
      </c>
      <c r="I5981" s="229">
        <v>2.1536924772664643E-2</v>
      </c>
      <c r="J5981" s="73">
        <f t="shared" si="279"/>
        <v>4.2822042052038288E-4</v>
      </c>
      <c r="K5981" s="73">
        <f t="shared" si="280"/>
        <v>1594.2302381213692</v>
      </c>
      <c r="L5981" s="3" t="e">
        <f t="shared" si="281"/>
        <v>#N/A</v>
      </c>
    </row>
    <row r="5982" spans="1:12" x14ac:dyDescent="0.25">
      <c r="A5982" s="43" t="s">
        <v>47</v>
      </c>
      <c r="B5982" s="43" t="s">
        <v>20</v>
      </c>
      <c r="C5982" s="43" t="s">
        <v>739</v>
      </c>
      <c r="D5982" s="43" t="s">
        <v>371</v>
      </c>
      <c r="E5982" s="43" t="s">
        <v>2678</v>
      </c>
      <c r="F5982" s="43" t="s">
        <v>4305</v>
      </c>
      <c r="G5982" s="43" t="s">
        <v>4654</v>
      </c>
      <c r="H5982" s="76">
        <v>20088</v>
      </c>
      <c r="I5982" s="229">
        <v>2.100009956192752E-2</v>
      </c>
      <c r="J5982" s="73">
        <f t="shared" si="279"/>
        <v>4.1754668135314744E-4</v>
      </c>
      <c r="K5982" s="73">
        <f t="shared" si="280"/>
        <v>430.23767773502209</v>
      </c>
      <c r="L5982" s="3" t="e">
        <f t="shared" si="281"/>
        <v>#N/A</v>
      </c>
    </row>
    <row r="5983" spans="1:12" x14ac:dyDescent="0.25">
      <c r="A5983" s="43" t="s">
        <v>47</v>
      </c>
      <c r="B5983" s="43" t="s">
        <v>20</v>
      </c>
      <c r="C5983" s="43" t="s">
        <v>739</v>
      </c>
      <c r="D5983" s="43" t="s">
        <v>371</v>
      </c>
      <c r="E5983" s="43" t="s">
        <v>2678</v>
      </c>
      <c r="F5983" s="43" t="s">
        <v>4305</v>
      </c>
      <c r="G5983" s="43" t="s">
        <v>4654</v>
      </c>
      <c r="H5983" s="76">
        <v>16976</v>
      </c>
      <c r="I5983" s="229">
        <v>2.1536875589066917E-2</v>
      </c>
      <c r="J5983" s="73">
        <f t="shared" si="279"/>
        <v>4.2821944259892363E-4</v>
      </c>
      <c r="K5983" s="73">
        <f t="shared" si="280"/>
        <v>372.87945325755931</v>
      </c>
      <c r="L5983" s="3" t="e">
        <f t="shared" si="281"/>
        <v>#N/A</v>
      </c>
    </row>
    <row r="5984" spans="1:12" x14ac:dyDescent="0.25">
      <c r="A5984" s="43" t="s">
        <v>47</v>
      </c>
      <c r="B5984" s="43" t="s">
        <v>20</v>
      </c>
      <c r="C5984" s="43" t="s">
        <v>766</v>
      </c>
      <c r="D5984" s="43" t="s">
        <v>371</v>
      </c>
      <c r="E5984" s="43" t="s">
        <v>2679</v>
      </c>
      <c r="F5984" s="43" t="s">
        <v>4305</v>
      </c>
      <c r="G5984" s="43" t="s">
        <v>4654</v>
      </c>
      <c r="H5984" s="76">
        <v>50109</v>
      </c>
      <c r="I5984" s="229">
        <v>2.1103993294617734E-2</v>
      </c>
      <c r="J5984" s="73">
        <f t="shared" si="279"/>
        <v>4.1961240885935591E-4</v>
      </c>
      <c r="K5984" s="73">
        <f t="shared" si="280"/>
        <v>1078.5263581955335</v>
      </c>
      <c r="L5984" s="3" t="e">
        <f t="shared" si="281"/>
        <v>#N/A</v>
      </c>
    </row>
    <row r="5985" spans="1:12" x14ac:dyDescent="0.25">
      <c r="A5985" s="43" t="s">
        <v>47</v>
      </c>
      <c r="B5985" s="43" t="s">
        <v>20</v>
      </c>
      <c r="C5985" s="43" t="s">
        <v>768</v>
      </c>
      <c r="D5985" s="43" t="s">
        <v>371</v>
      </c>
      <c r="E5985" s="43" t="s">
        <v>2680</v>
      </c>
      <c r="F5985" s="43" t="s">
        <v>4306</v>
      </c>
      <c r="G5985" s="43" t="s">
        <v>4654</v>
      </c>
      <c r="H5985" s="76">
        <v>9470</v>
      </c>
      <c r="I5985" s="229">
        <v>5.4999999999999993E-2</v>
      </c>
      <c r="J5985" s="73">
        <f t="shared" si="279"/>
        <v>1.0935694569780996E-3</v>
      </c>
      <c r="K5985" s="73">
        <f t="shared" si="280"/>
        <v>531.20610275758247</v>
      </c>
      <c r="L5985" s="3">
        <f t="shared" si="281"/>
        <v>1</v>
      </c>
    </row>
    <row r="5986" spans="1:12" x14ac:dyDescent="0.25">
      <c r="A5986" s="43" t="s">
        <v>47</v>
      </c>
      <c r="B5986" s="43" t="s">
        <v>20</v>
      </c>
      <c r="C5986" s="43" t="s">
        <v>768</v>
      </c>
      <c r="D5986" s="43" t="s">
        <v>371</v>
      </c>
      <c r="E5986" s="43" t="s">
        <v>2680</v>
      </c>
      <c r="F5986" s="43" t="s">
        <v>4306</v>
      </c>
      <c r="G5986" s="43" t="s">
        <v>4654</v>
      </c>
      <c r="H5986" s="76">
        <v>748</v>
      </c>
      <c r="I5986" s="229">
        <v>5.5E-2</v>
      </c>
      <c r="J5986" s="73">
        <f t="shared" si="279"/>
        <v>1.0935694569780996E-3</v>
      </c>
      <c r="K5986" s="73">
        <f t="shared" si="280"/>
        <v>41.95798995381962</v>
      </c>
      <c r="L5986" s="3">
        <f t="shared" si="281"/>
        <v>1</v>
      </c>
    </row>
    <row r="5987" spans="1:12" x14ac:dyDescent="0.25">
      <c r="A5987" s="43" t="s">
        <v>47</v>
      </c>
      <c r="B5987" s="43" t="s">
        <v>20</v>
      </c>
      <c r="C5987" s="43" t="s">
        <v>769</v>
      </c>
      <c r="D5987" s="43" t="s">
        <v>371</v>
      </c>
      <c r="E5987" s="43" t="s">
        <v>2681</v>
      </c>
      <c r="F5987" s="43" t="s">
        <v>4305</v>
      </c>
      <c r="G5987" s="43" t="s">
        <v>4654</v>
      </c>
      <c r="H5987" s="76">
        <v>9306</v>
      </c>
      <c r="I5987" s="229"/>
      <c r="J5987" s="73">
        <f t="shared" si="279"/>
        <v>0</v>
      </c>
      <c r="K5987" s="73">
        <f t="shared" si="280"/>
        <v>0</v>
      </c>
      <c r="L5987" s="3" t="e">
        <f t="shared" si="281"/>
        <v>#N/A</v>
      </c>
    </row>
    <row r="5988" spans="1:12" x14ac:dyDescent="0.25">
      <c r="A5988" s="43" t="s">
        <v>47</v>
      </c>
      <c r="B5988" s="43" t="s">
        <v>20</v>
      </c>
      <c r="C5988" s="43" t="s">
        <v>771</v>
      </c>
      <c r="D5988" s="43" t="s">
        <v>371</v>
      </c>
      <c r="E5988" s="43" t="s">
        <v>2682</v>
      </c>
      <c r="F5988" s="43" t="s">
        <v>4307</v>
      </c>
      <c r="G5988" s="43" t="s">
        <v>4654</v>
      </c>
      <c r="H5988" s="76">
        <v>3182</v>
      </c>
      <c r="I5988" s="229">
        <v>4.5637963544940298E-2</v>
      </c>
      <c r="J5988" s="73">
        <f t="shared" si="279"/>
        <v>9.0742332748048498E-4</v>
      </c>
      <c r="K5988" s="73">
        <f t="shared" si="280"/>
        <v>148.10742102804292</v>
      </c>
      <c r="L5988" s="3" t="e">
        <f t="shared" si="281"/>
        <v>#N/A</v>
      </c>
    </row>
    <row r="5989" spans="1:12" x14ac:dyDescent="0.25">
      <c r="A5989" s="43" t="s">
        <v>47</v>
      </c>
      <c r="B5989" s="43" t="s">
        <v>20</v>
      </c>
      <c r="C5989" s="43" t="s">
        <v>771</v>
      </c>
      <c r="D5989" s="43" t="s">
        <v>371</v>
      </c>
      <c r="E5989" s="43" t="s">
        <v>2682</v>
      </c>
      <c r="F5989" s="43" t="s">
        <v>4307</v>
      </c>
      <c r="G5989" s="43" t="s">
        <v>4654</v>
      </c>
      <c r="H5989" s="76">
        <v>3182</v>
      </c>
      <c r="I5989" s="229">
        <v>4.6379635449402906E-2</v>
      </c>
      <c r="J5989" s="73">
        <f t="shared" si="279"/>
        <v>9.2217005005901383E-4</v>
      </c>
      <c r="K5989" s="73">
        <f t="shared" si="280"/>
        <v>150.51434509928782</v>
      </c>
      <c r="L5989" s="3" t="e">
        <f t="shared" si="281"/>
        <v>#N/A</v>
      </c>
    </row>
    <row r="5990" spans="1:12" x14ac:dyDescent="0.25">
      <c r="A5990" s="43" t="s">
        <v>47</v>
      </c>
      <c r="B5990" s="43" t="s">
        <v>20</v>
      </c>
      <c r="C5990" s="43" t="s">
        <v>771</v>
      </c>
      <c r="D5990" s="43" t="s">
        <v>371</v>
      </c>
      <c r="E5990" s="43" t="s">
        <v>2682</v>
      </c>
      <c r="F5990" s="43" t="s">
        <v>4307</v>
      </c>
      <c r="G5990" s="43" t="s">
        <v>4654</v>
      </c>
      <c r="H5990" s="76">
        <v>5545</v>
      </c>
      <c r="I5990" s="229">
        <v>4.6791704238052303E-2</v>
      </c>
      <c r="J5990" s="73">
        <f t="shared" si="279"/>
        <v>9.3036324717612193E-4</v>
      </c>
      <c r="K5990" s="73">
        <f t="shared" si="280"/>
        <v>264.61886420559165</v>
      </c>
      <c r="L5990" s="3" t="e">
        <f t="shared" si="281"/>
        <v>#N/A</v>
      </c>
    </row>
    <row r="5991" spans="1:12" x14ac:dyDescent="0.25">
      <c r="A5991" s="43" t="s">
        <v>47</v>
      </c>
      <c r="B5991" s="43" t="s">
        <v>20</v>
      </c>
      <c r="C5991" s="43" t="s">
        <v>774</v>
      </c>
      <c r="D5991" s="43" t="s">
        <v>371</v>
      </c>
      <c r="E5991" s="43" t="s">
        <v>2683</v>
      </c>
      <c r="F5991" s="43" t="s">
        <v>4305</v>
      </c>
      <c r="G5991" s="43" t="s">
        <v>4654</v>
      </c>
      <c r="H5991" s="76">
        <v>35930</v>
      </c>
      <c r="I5991" s="229">
        <v>2.0999999999999998E-2</v>
      </c>
      <c r="J5991" s="73">
        <f t="shared" si="279"/>
        <v>4.1754470175527439E-4</v>
      </c>
      <c r="K5991" s="73">
        <f t="shared" si="280"/>
        <v>769.5323811340669</v>
      </c>
      <c r="L5991" s="3" t="e">
        <f t="shared" si="281"/>
        <v>#N/A</v>
      </c>
    </row>
    <row r="5992" spans="1:12" x14ac:dyDescent="0.25">
      <c r="A5992" s="43" t="s">
        <v>47</v>
      </c>
      <c r="B5992" s="43" t="s">
        <v>20</v>
      </c>
      <c r="C5992" s="43" t="s">
        <v>727</v>
      </c>
      <c r="D5992" s="43" t="s">
        <v>728</v>
      </c>
      <c r="E5992" s="43" t="s">
        <v>2684</v>
      </c>
      <c r="F5992" s="43" t="s">
        <v>4308</v>
      </c>
      <c r="G5992" s="43" t="s">
        <v>4654</v>
      </c>
      <c r="H5992" s="76">
        <v>5760</v>
      </c>
      <c r="I5992" s="229">
        <v>6.6838541666666668E-2</v>
      </c>
      <c r="J5992" s="73">
        <f t="shared" si="279"/>
        <v>1.3289561402840865E-3</v>
      </c>
      <c r="K5992" s="73">
        <f t="shared" si="280"/>
        <v>392.6447873680363</v>
      </c>
      <c r="L5992" s="3" t="e">
        <f t="shared" si="281"/>
        <v>#N/A</v>
      </c>
    </row>
    <row r="5993" spans="1:12" x14ac:dyDescent="0.25">
      <c r="A5993" s="43" t="s">
        <v>47</v>
      </c>
      <c r="B5993" s="43" t="s">
        <v>20</v>
      </c>
      <c r="C5993" s="43" t="s">
        <v>779</v>
      </c>
      <c r="D5993" s="43" t="s">
        <v>371</v>
      </c>
      <c r="E5993" s="43" t="s">
        <v>2685</v>
      </c>
      <c r="F5993" s="43" t="s">
        <v>4307</v>
      </c>
      <c r="G5993" s="43" t="s">
        <v>4654</v>
      </c>
      <c r="H5993" s="76">
        <v>94</v>
      </c>
      <c r="I5993" s="229">
        <v>3.7021276595744682E-2</v>
      </c>
      <c r="J5993" s="73">
        <f t="shared" si="279"/>
        <v>7.3609704260808265E-4</v>
      </c>
      <c r="K5993" s="73">
        <f t="shared" si="280"/>
        <v>3.5491931220051596</v>
      </c>
      <c r="L5993" s="3" t="e">
        <f t="shared" si="281"/>
        <v>#N/A</v>
      </c>
    </row>
    <row r="5994" spans="1:12" x14ac:dyDescent="0.25">
      <c r="A5994" s="43" t="s">
        <v>47</v>
      </c>
      <c r="B5994" s="43" t="s">
        <v>20</v>
      </c>
      <c r="C5994" s="43" t="s">
        <v>779</v>
      </c>
      <c r="D5994" s="43" t="s">
        <v>371</v>
      </c>
      <c r="E5994" s="43" t="s">
        <v>2685</v>
      </c>
      <c r="F5994" s="43" t="s">
        <v>4307</v>
      </c>
      <c r="G5994" s="43" t="s">
        <v>4654</v>
      </c>
      <c r="H5994" s="76">
        <v>54058</v>
      </c>
      <c r="I5994" s="229">
        <v>3.7000073994598391E-2</v>
      </c>
      <c r="J5994" s="73">
        <f t="shared" si="279"/>
        <v>7.3567546957131768E-4</v>
      </c>
      <c r="K5994" s="73">
        <f t="shared" si="280"/>
        <v>2039.9191445340862</v>
      </c>
      <c r="L5994" s="3" t="e">
        <f t="shared" si="281"/>
        <v>#N/A</v>
      </c>
    </row>
    <row r="5995" spans="1:12" x14ac:dyDescent="0.25">
      <c r="A5995" s="43" t="s">
        <v>47</v>
      </c>
      <c r="B5995" s="43" t="s">
        <v>20</v>
      </c>
      <c r="C5995" s="43" t="s">
        <v>779</v>
      </c>
      <c r="D5995" s="43" t="s">
        <v>371</v>
      </c>
      <c r="E5995" s="43" t="s">
        <v>2685</v>
      </c>
      <c r="F5995" s="43" t="s">
        <v>4307</v>
      </c>
      <c r="G5995" s="43" t="s">
        <v>4654</v>
      </c>
      <c r="H5995" s="76">
        <v>27307</v>
      </c>
      <c r="I5995" s="229">
        <v>3.7000036620646728E-2</v>
      </c>
      <c r="J5995" s="73">
        <f t="shared" si="279"/>
        <v>7.3567472646200813E-4</v>
      </c>
      <c r="K5995" s="73">
        <f t="shared" si="280"/>
        <v>1030.4490697554982</v>
      </c>
      <c r="L5995" s="3" t="e">
        <f t="shared" si="281"/>
        <v>#N/A</v>
      </c>
    </row>
    <row r="5996" spans="1:12" x14ac:dyDescent="0.25">
      <c r="A5996" s="43" t="s">
        <v>47</v>
      </c>
      <c r="B5996" s="43" t="s">
        <v>20</v>
      </c>
      <c r="C5996" s="43" t="s">
        <v>779</v>
      </c>
      <c r="D5996" s="43" t="s">
        <v>371</v>
      </c>
      <c r="E5996" s="43" t="s">
        <v>2685</v>
      </c>
      <c r="F5996" s="43" t="s">
        <v>4307</v>
      </c>
      <c r="G5996" s="43" t="s">
        <v>4654</v>
      </c>
      <c r="H5996" s="76">
        <v>37732</v>
      </c>
      <c r="I5996" s="229">
        <v>3.6999893989186898E-2</v>
      </c>
      <c r="J5996" s="73">
        <f t="shared" si="279"/>
        <v>7.3567189050913401E-4</v>
      </c>
      <c r="K5996" s="73">
        <f t="shared" si="280"/>
        <v>1423.8383717726906</v>
      </c>
      <c r="L5996" s="3" t="e">
        <f t="shared" si="281"/>
        <v>#N/A</v>
      </c>
    </row>
    <row r="5997" spans="1:12" x14ac:dyDescent="0.25">
      <c r="A5997" s="43" t="s">
        <v>47</v>
      </c>
      <c r="B5997" s="43" t="s">
        <v>20</v>
      </c>
      <c r="C5997" s="43" t="s">
        <v>779</v>
      </c>
      <c r="D5997" s="43" t="s">
        <v>371</v>
      </c>
      <c r="E5997" s="43" t="s">
        <v>2686</v>
      </c>
      <c r="F5997" s="43" t="s">
        <v>4296</v>
      </c>
      <c r="G5997" s="43" t="s">
        <v>4654</v>
      </c>
      <c r="H5997" s="76">
        <v>36039</v>
      </c>
      <c r="I5997" s="229">
        <v>4.7999944504564497E-2</v>
      </c>
      <c r="J5997" s="73">
        <f t="shared" si="279"/>
        <v>9.543867863061003E-4</v>
      </c>
      <c r="K5997" s="73">
        <f t="shared" si="280"/>
        <v>1764.2651453916853</v>
      </c>
      <c r="L5997" s="3" t="e">
        <f t="shared" si="281"/>
        <v>#N/A</v>
      </c>
    </row>
    <row r="5998" spans="1:12" x14ac:dyDescent="0.25">
      <c r="A5998" s="43" t="s">
        <v>47</v>
      </c>
      <c r="B5998" s="43" t="s">
        <v>20</v>
      </c>
      <c r="C5998" s="43" t="s">
        <v>779</v>
      </c>
      <c r="D5998" s="43" t="s">
        <v>371</v>
      </c>
      <c r="E5998" s="43" t="s">
        <v>2686</v>
      </c>
      <c r="F5998" s="43" t="s">
        <v>4296</v>
      </c>
      <c r="G5998" s="43" t="s">
        <v>4654</v>
      </c>
      <c r="H5998" s="76">
        <v>62</v>
      </c>
      <c r="I5998" s="229">
        <v>4.8064516129032259E-2</v>
      </c>
      <c r="J5998" s="73">
        <f t="shared" si="279"/>
        <v>9.5567066914801677E-4</v>
      </c>
      <c r="K5998" s="73">
        <f t="shared" si="280"/>
        <v>3.0392515814871768</v>
      </c>
      <c r="L5998" s="3" t="e">
        <f t="shared" si="281"/>
        <v>#N/A</v>
      </c>
    </row>
    <row r="5999" spans="1:12" x14ac:dyDescent="0.25">
      <c r="A5999" s="43" t="s">
        <v>47</v>
      </c>
      <c r="B5999" s="43" t="s">
        <v>20</v>
      </c>
      <c r="C5999" s="43" t="s">
        <v>779</v>
      </c>
      <c r="D5999" s="43" t="s">
        <v>371</v>
      </c>
      <c r="E5999" s="43" t="s">
        <v>2686</v>
      </c>
      <c r="F5999" s="43" t="s">
        <v>4296</v>
      </c>
      <c r="G5999" s="43" t="s">
        <v>4654</v>
      </c>
      <c r="H5999" s="76">
        <v>25155</v>
      </c>
      <c r="I5999" s="229">
        <v>4.8000000000000001E-2</v>
      </c>
      <c r="J5999" s="73">
        <f t="shared" si="279"/>
        <v>9.5438788972634166E-4</v>
      </c>
      <c r="K5999" s="73">
        <f t="shared" si="280"/>
        <v>1231.4476273660662</v>
      </c>
      <c r="L5999" s="3" t="e">
        <f t="shared" si="281"/>
        <v>#N/A</v>
      </c>
    </row>
    <row r="6000" spans="1:12" x14ac:dyDescent="0.25">
      <c r="A6000" s="43" t="s">
        <v>47</v>
      </c>
      <c r="B6000" s="43" t="s">
        <v>20</v>
      </c>
      <c r="C6000" s="43" t="s">
        <v>779</v>
      </c>
      <c r="D6000" s="43" t="s">
        <v>371</v>
      </c>
      <c r="E6000" s="43" t="s">
        <v>2686</v>
      </c>
      <c r="F6000" s="43" t="s">
        <v>4296</v>
      </c>
      <c r="G6000" s="43" t="s">
        <v>4654</v>
      </c>
      <c r="H6000" s="76">
        <v>14871</v>
      </c>
      <c r="I6000" s="229">
        <v>4.8000134489946875E-2</v>
      </c>
      <c r="J6000" s="73">
        <f t="shared" si="279"/>
        <v>9.5439056380085382E-4</v>
      </c>
      <c r="K6000" s="73">
        <f t="shared" si="280"/>
        <v>728.00274207428242</v>
      </c>
      <c r="L6000" s="3" t="e">
        <f t="shared" si="281"/>
        <v>#N/A</v>
      </c>
    </row>
    <row r="6001" spans="1:12" x14ac:dyDescent="0.25">
      <c r="A6001" s="43" t="s">
        <v>47</v>
      </c>
      <c r="B6001" s="43" t="s">
        <v>20</v>
      </c>
      <c r="C6001" s="43" t="s">
        <v>795</v>
      </c>
      <c r="D6001" s="43" t="s">
        <v>371</v>
      </c>
      <c r="E6001" s="43" t="s">
        <v>2687</v>
      </c>
      <c r="F6001" s="43" t="s">
        <v>4309</v>
      </c>
      <c r="G6001" s="43" t="s">
        <v>4654</v>
      </c>
      <c r="H6001" s="76">
        <v>175</v>
      </c>
      <c r="I6001" s="229">
        <v>2.1028571428571431E-2</v>
      </c>
      <c r="J6001" s="73">
        <f t="shared" si="279"/>
        <v>4.1811278978487351E-4</v>
      </c>
      <c r="K6001" s="73">
        <f t="shared" si="280"/>
        <v>3.7531697382123537</v>
      </c>
      <c r="L6001" s="3" t="e">
        <f t="shared" si="281"/>
        <v>#N/A</v>
      </c>
    </row>
    <row r="6002" spans="1:12" x14ac:dyDescent="0.25">
      <c r="A6002" s="43" t="s">
        <v>47</v>
      </c>
      <c r="B6002" s="43" t="s">
        <v>20</v>
      </c>
      <c r="C6002" s="43" t="s">
        <v>795</v>
      </c>
      <c r="D6002" s="43" t="s">
        <v>371</v>
      </c>
      <c r="E6002" s="43" t="s">
        <v>2687</v>
      </c>
      <c r="F6002" s="43" t="s">
        <v>4309</v>
      </c>
      <c r="G6002" s="43" t="s">
        <v>4654</v>
      </c>
      <c r="H6002" s="76">
        <v>69419</v>
      </c>
      <c r="I6002" s="229">
        <v>2.1000014405278093E-2</v>
      </c>
      <c r="J6002" s="73">
        <f t="shared" si="279"/>
        <v>4.1754498817658613E-4</v>
      </c>
      <c r="K6002" s="73">
        <f t="shared" si="280"/>
        <v>1486.7855555342303</v>
      </c>
      <c r="L6002" s="3" t="e">
        <f t="shared" si="281"/>
        <v>#N/A</v>
      </c>
    </row>
    <row r="6003" spans="1:12" x14ac:dyDescent="0.25">
      <c r="A6003" s="43" t="s">
        <v>47</v>
      </c>
      <c r="B6003" s="43" t="s">
        <v>20</v>
      </c>
      <c r="C6003" s="43" t="s">
        <v>795</v>
      </c>
      <c r="D6003" s="43" t="s">
        <v>371</v>
      </c>
      <c r="E6003" s="43" t="s">
        <v>2687</v>
      </c>
      <c r="F6003" s="43" t="s">
        <v>4309</v>
      </c>
      <c r="G6003" s="43" t="s">
        <v>4654</v>
      </c>
      <c r="H6003" s="76">
        <v>33554</v>
      </c>
      <c r="I6003" s="229">
        <v>2.0999880789175657E-2</v>
      </c>
      <c r="J6003" s="73">
        <f t="shared" si="279"/>
        <v>4.1754233147679368E-4</v>
      </c>
      <c r="K6003" s="73">
        <f t="shared" si="280"/>
        <v>718.6402153903723</v>
      </c>
      <c r="L6003" s="3" t="e">
        <f t="shared" si="281"/>
        <v>#N/A</v>
      </c>
    </row>
    <row r="6004" spans="1:12" x14ac:dyDescent="0.25">
      <c r="A6004" s="43" t="s">
        <v>47</v>
      </c>
      <c r="B6004" s="43" t="s">
        <v>20</v>
      </c>
      <c r="C6004" s="43" t="s">
        <v>795</v>
      </c>
      <c r="D6004" s="43" t="s">
        <v>371</v>
      </c>
      <c r="E6004" s="43" t="s">
        <v>2687</v>
      </c>
      <c r="F6004" s="43" t="s">
        <v>4309</v>
      </c>
      <c r="G6004" s="43" t="s">
        <v>4654</v>
      </c>
      <c r="H6004" s="76">
        <v>110380</v>
      </c>
      <c r="I6004" s="229">
        <v>2.1000000000000001E-2</v>
      </c>
      <c r="J6004" s="73">
        <f t="shared" si="279"/>
        <v>4.1754470175527449E-4</v>
      </c>
      <c r="K6004" s="73">
        <f t="shared" si="280"/>
        <v>2364.0685841797472</v>
      </c>
      <c r="L6004" s="3" t="e">
        <f t="shared" si="281"/>
        <v>#N/A</v>
      </c>
    </row>
    <row r="6005" spans="1:12" x14ac:dyDescent="0.25">
      <c r="A6005" s="43" t="s">
        <v>47</v>
      </c>
      <c r="B6005" s="43" t="s">
        <v>20</v>
      </c>
      <c r="C6005" s="43" t="s">
        <v>729</v>
      </c>
      <c r="D6005" s="43" t="s">
        <v>728</v>
      </c>
      <c r="E6005" s="43" t="s">
        <v>2688</v>
      </c>
      <c r="F6005" s="43" t="s">
        <v>4308</v>
      </c>
      <c r="G6005" s="43" t="s">
        <v>4654</v>
      </c>
      <c r="H6005" s="76">
        <v>288</v>
      </c>
      <c r="I6005" s="229">
        <v>6.3576388888888891E-2</v>
      </c>
      <c r="J6005" s="73">
        <f t="shared" si="279"/>
        <v>1.2640944922518312E-3</v>
      </c>
      <c r="K6005" s="73">
        <f t="shared" si="280"/>
        <v>18.674059213768526</v>
      </c>
      <c r="L6005" s="3" t="e">
        <f t="shared" si="281"/>
        <v>#N/A</v>
      </c>
    </row>
    <row r="6006" spans="1:12" ht="20" x14ac:dyDescent="0.25">
      <c r="A6006" s="43" t="s">
        <v>47</v>
      </c>
      <c r="B6006" s="43" t="s">
        <v>20</v>
      </c>
      <c r="C6006" s="43" t="s">
        <v>729</v>
      </c>
      <c r="D6006" s="43" t="s">
        <v>728</v>
      </c>
      <c r="E6006" s="43" t="s">
        <v>2689</v>
      </c>
      <c r="F6006" s="43" t="s">
        <v>4310</v>
      </c>
      <c r="G6006" s="43" t="s">
        <v>4654</v>
      </c>
      <c r="H6006" s="76">
        <v>144</v>
      </c>
      <c r="I6006" s="229">
        <v>6.3611111111111118E-2</v>
      </c>
      <c r="J6006" s="73">
        <f t="shared" si="279"/>
        <v>1.2647848770100246E-3</v>
      </c>
      <c r="K6006" s="73">
        <f t="shared" si="280"/>
        <v>9.3421290222894449</v>
      </c>
      <c r="L6006" s="3" t="e">
        <f t="shared" si="281"/>
        <v>#N/A</v>
      </c>
    </row>
    <row r="6007" spans="1:12" x14ac:dyDescent="0.25">
      <c r="A6007" s="43" t="s">
        <v>47</v>
      </c>
      <c r="B6007" s="43" t="s">
        <v>20</v>
      </c>
      <c r="C6007" s="43" t="s">
        <v>730</v>
      </c>
      <c r="D6007" s="43" t="s">
        <v>728</v>
      </c>
      <c r="E6007" s="43" t="s">
        <v>2690</v>
      </c>
      <c r="F6007" s="43" t="s">
        <v>4308</v>
      </c>
      <c r="G6007" s="43" t="s">
        <v>4654</v>
      </c>
      <c r="H6007" s="76">
        <v>144</v>
      </c>
      <c r="I6007" s="229">
        <v>7.2361111111111112E-2</v>
      </c>
      <c r="J6007" s="73">
        <f t="shared" si="279"/>
        <v>1.4387618360747222E-3</v>
      </c>
      <c r="K6007" s="73">
        <f t="shared" si="280"/>
        <v>10.62718170439476</v>
      </c>
      <c r="L6007" s="3" t="e">
        <f t="shared" si="281"/>
        <v>#N/A</v>
      </c>
    </row>
    <row r="6008" spans="1:12" x14ac:dyDescent="0.25">
      <c r="A6008" s="43" t="s">
        <v>47</v>
      </c>
      <c r="B6008" s="43" t="s">
        <v>20</v>
      </c>
      <c r="C6008" s="43" t="s">
        <v>796</v>
      </c>
      <c r="D6008" s="43" t="s">
        <v>371</v>
      </c>
      <c r="E6008" s="43" t="s">
        <v>2691</v>
      </c>
      <c r="F6008" s="43" t="s">
        <v>4311</v>
      </c>
      <c r="G6008" s="43" t="s">
        <v>4654</v>
      </c>
      <c r="H6008" s="76">
        <v>9306</v>
      </c>
      <c r="I6008" s="229">
        <v>2.1000429830217066E-2</v>
      </c>
      <c r="J6008" s="73">
        <f t="shared" si="279"/>
        <v>4.1755324810431208E-4</v>
      </c>
      <c r="K6008" s="73">
        <f t="shared" si="280"/>
        <v>199.31575052685875</v>
      </c>
      <c r="L6008" s="3" t="e">
        <f t="shared" si="281"/>
        <v>#N/A</v>
      </c>
    </row>
    <row r="6009" spans="1:12" x14ac:dyDescent="0.25">
      <c r="A6009" s="43" t="s">
        <v>47</v>
      </c>
      <c r="B6009" s="43" t="s">
        <v>20</v>
      </c>
      <c r="C6009" s="43" t="s">
        <v>796</v>
      </c>
      <c r="D6009" s="43" t="s">
        <v>371</v>
      </c>
      <c r="E6009" s="43" t="s">
        <v>2691</v>
      </c>
      <c r="F6009" s="43" t="s">
        <v>4311</v>
      </c>
      <c r="G6009" s="43" t="s">
        <v>4654</v>
      </c>
      <c r="H6009" s="76">
        <v>8623</v>
      </c>
      <c r="I6009" s="229">
        <v>2.0999652093239014E-2</v>
      </c>
      <c r="J6009" s="73">
        <f t="shared" si="279"/>
        <v>4.1753778429695279E-4</v>
      </c>
      <c r="K6009" s="73">
        <f t="shared" si="280"/>
        <v>184.68042831399265</v>
      </c>
      <c r="L6009" s="3" t="e">
        <f t="shared" si="281"/>
        <v>#N/A</v>
      </c>
    </row>
    <row r="6010" spans="1:12" x14ac:dyDescent="0.25">
      <c r="A6010" s="43" t="s">
        <v>47</v>
      </c>
      <c r="B6010" s="43" t="s">
        <v>20</v>
      </c>
      <c r="C6010" s="43" t="s">
        <v>786</v>
      </c>
      <c r="D6010" s="43" t="s">
        <v>371</v>
      </c>
      <c r="E6010" s="43" t="s">
        <v>2692</v>
      </c>
      <c r="F6010" s="43" t="s">
        <v>4307</v>
      </c>
      <c r="G6010" s="43" t="s">
        <v>4654</v>
      </c>
      <c r="H6010" s="76">
        <v>973</v>
      </c>
      <c r="I6010" s="229">
        <v>3.6485097636177237E-2</v>
      </c>
      <c r="J6010" s="73">
        <f t="shared" si="279"/>
        <v>7.2543615290522351E-4</v>
      </c>
      <c r="K6010" s="73">
        <f t="shared" si="280"/>
        <v>36.205849376777238</v>
      </c>
      <c r="L6010" s="3" t="e">
        <f t="shared" si="281"/>
        <v>#N/A</v>
      </c>
    </row>
    <row r="6011" spans="1:12" x14ac:dyDescent="0.25">
      <c r="A6011" s="43" t="s">
        <v>47</v>
      </c>
      <c r="B6011" s="43" t="s">
        <v>20</v>
      </c>
      <c r="C6011" s="43" t="s">
        <v>733</v>
      </c>
      <c r="D6011" s="43" t="s">
        <v>55</v>
      </c>
      <c r="E6011" s="43" t="s">
        <v>2693</v>
      </c>
      <c r="F6011" s="43" t="s">
        <v>4312</v>
      </c>
      <c r="G6011" s="43" t="s">
        <v>4654</v>
      </c>
      <c r="H6011" s="76">
        <v>3991</v>
      </c>
      <c r="I6011" s="229"/>
      <c r="J6011" s="73">
        <f t="shared" si="279"/>
        <v>0</v>
      </c>
      <c r="K6011" s="73">
        <f t="shared" si="280"/>
        <v>0</v>
      </c>
      <c r="L6011" s="3" t="e">
        <f t="shared" si="281"/>
        <v>#N/A</v>
      </c>
    </row>
    <row r="6012" spans="1:12" x14ac:dyDescent="0.25">
      <c r="A6012" s="43" t="s">
        <v>47</v>
      </c>
      <c r="B6012" s="43" t="s">
        <v>20</v>
      </c>
      <c r="C6012" s="43" t="s">
        <v>733</v>
      </c>
      <c r="D6012" s="43" t="s">
        <v>55</v>
      </c>
      <c r="E6012" s="43" t="s">
        <v>2694</v>
      </c>
      <c r="F6012" s="43" t="s">
        <v>4313</v>
      </c>
      <c r="G6012" s="43" t="s">
        <v>4654</v>
      </c>
      <c r="H6012" s="76">
        <v>6192</v>
      </c>
      <c r="I6012" s="229"/>
      <c r="J6012" s="73">
        <f t="shared" si="279"/>
        <v>0</v>
      </c>
      <c r="K6012" s="73">
        <f t="shared" si="280"/>
        <v>0</v>
      </c>
      <c r="L6012" s="3" t="e">
        <f t="shared" si="281"/>
        <v>#N/A</v>
      </c>
    </row>
    <row r="6013" spans="1:12" x14ac:dyDescent="0.25">
      <c r="A6013" s="43" t="s">
        <v>47</v>
      </c>
      <c r="B6013" s="43" t="s">
        <v>20</v>
      </c>
      <c r="C6013" s="43" t="s">
        <v>733</v>
      </c>
      <c r="D6013" s="43" t="s">
        <v>55</v>
      </c>
      <c r="E6013" s="43" t="s">
        <v>2695</v>
      </c>
      <c r="F6013" s="43" t="s">
        <v>4314</v>
      </c>
      <c r="G6013" s="43" t="s">
        <v>4654</v>
      </c>
      <c r="H6013" s="76">
        <v>786</v>
      </c>
      <c r="I6013" s="229"/>
      <c r="J6013" s="73">
        <f t="shared" si="279"/>
        <v>0</v>
      </c>
      <c r="K6013" s="73">
        <f t="shared" si="280"/>
        <v>0</v>
      </c>
      <c r="L6013" s="3" t="e">
        <f t="shared" si="281"/>
        <v>#N/A</v>
      </c>
    </row>
    <row r="6014" spans="1:12" x14ac:dyDescent="0.25">
      <c r="A6014" s="43" t="s">
        <v>47</v>
      </c>
      <c r="B6014" s="43" t="s">
        <v>20</v>
      </c>
      <c r="C6014" s="43" t="s">
        <v>377</v>
      </c>
      <c r="D6014" s="43" t="s">
        <v>55</v>
      </c>
      <c r="E6014" s="43" t="s">
        <v>400</v>
      </c>
      <c r="F6014" s="43" t="s">
        <v>4315</v>
      </c>
      <c r="G6014" s="43" t="s">
        <v>4654</v>
      </c>
      <c r="H6014" s="76">
        <v>1575</v>
      </c>
      <c r="I6014" s="229">
        <v>1.0596825396825398E-2</v>
      </c>
      <c r="J6014" s="73">
        <f t="shared" si="279"/>
        <v>2.1069753808905612E-4</v>
      </c>
      <c r="K6014" s="73">
        <f t="shared" si="280"/>
        <v>17.021848622490268</v>
      </c>
      <c r="L6014" s="3" t="e">
        <f t="shared" si="281"/>
        <v>#N/A</v>
      </c>
    </row>
    <row r="6015" spans="1:12" x14ac:dyDescent="0.25">
      <c r="A6015" s="43" t="s">
        <v>47</v>
      </c>
      <c r="B6015" s="43" t="s">
        <v>385</v>
      </c>
      <c r="C6015" s="43" t="s">
        <v>388</v>
      </c>
      <c r="D6015" s="43" t="s">
        <v>55</v>
      </c>
      <c r="E6015" s="43" t="s">
        <v>391</v>
      </c>
      <c r="F6015" s="43" t="s">
        <v>4316</v>
      </c>
      <c r="G6015" s="43" t="s">
        <v>4654</v>
      </c>
      <c r="H6015" s="76">
        <v>5686</v>
      </c>
      <c r="I6015" s="229">
        <v>2.7113964122405906E-2</v>
      </c>
      <c r="J6015" s="73">
        <f t="shared" si="279"/>
        <v>5.3910914585205642E-4</v>
      </c>
      <c r="K6015" s="73">
        <f t="shared" si="280"/>
        <v>157.23537460331477</v>
      </c>
      <c r="L6015" s="3" t="e">
        <f t="shared" si="281"/>
        <v>#N/A</v>
      </c>
    </row>
    <row r="6016" spans="1:12" x14ac:dyDescent="0.25">
      <c r="A6016" s="43" t="s">
        <v>47</v>
      </c>
      <c r="B6016" s="43" t="s">
        <v>385</v>
      </c>
      <c r="C6016" s="43" t="s">
        <v>731</v>
      </c>
      <c r="D6016" s="43" t="s">
        <v>55</v>
      </c>
      <c r="E6016" s="43" t="s">
        <v>2696</v>
      </c>
      <c r="F6016" s="43" t="s">
        <v>4317</v>
      </c>
      <c r="G6016" s="43" t="s">
        <v>4654</v>
      </c>
      <c r="H6016" s="76">
        <v>229</v>
      </c>
      <c r="I6016" s="229">
        <v>8.6637554585152834E-2</v>
      </c>
      <c r="J6016" s="73">
        <f t="shared" si="279"/>
        <v>1.7226215185744739E-3</v>
      </c>
      <c r="K6016" s="73">
        <f t="shared" si="280"/>
        <v>20.234480327753552</v>
      </c>
      <c r="L6016" s="3" t="e">
        <f t="shared" si="281"/>
        <v>#N/A</v>
      </c>
    </row>
    <row r="6017" spans="1:12" x14ac:dyDescent="0.25">
      <c r="A6017" s="43" t="s">
        <v>47</v>
      </c>
      <c r="B6017" s="43" t="s">
        <v>385</v>
      </c>
      <c r="C6017" s="43" t="s">
        <v>732</v>
      </c>
      <c r="D6017" s="43" t="s">
        <v>55</v>
      </c>
      <c r="E6017" s="43" t="s">
        <v>2697</v>
      </c>
      <c r="F6017" s="43" t="s">
        <v>4314</v>
      </c>
      <c r="G6017" s="43" t="s">
        <v>4654</v>
      </c>
      <c r="H6017" s="76">
        <v>596</v>
      </c>
      <c r="I6017" s="229"/>
      <c r="J6017" s="73">
        <f t="shared" si="279"/>
        <v>0</v>
      </c>
      <c r="K6017" s="73">
        <f t="shared" si="280"/>
        <v>0</v>
      </c>
      <c r="L6017" s="3" t="e">
        <f t="shared" si="281"/>
        <v>#N/A</v>
      </c>
    </row>
    <row r="6018" spans="1:12" x14ac:dyDescent="0.25">
      <c r="A6018" s="43" t="s">
        <v>47</v>
      </c>
      <c r="B6018" s="43" t="s">
        <v>385</v>
      </c>
      <c r="C6018" s="43" t="s">
        <v>735</v>
      </c>
      <c r="D6018" s="43" t="s">
        <v>55</v>
      </c>
      <c r="E6018" s="43" t="s">
        <v>2698</v>
      </c>
      <c r="F6018" s="43" t="s">
        <v>4314</v>
      </c>
      <c r="G6018" s="43" t="s">
        <v>4654</v>
      </c>
      <c r="H6018" s="76">
        <v>1608</v>
      </c>
      <c r="I6018" s="229"/>
      <c r="J6018" s="73">
        <f t="shared" si="279"/>
        <v>0</v>
      </c>
      <c r="K6018" s="73">
        <f t="shared" si="280"/>
        <v>0</v>
      </c>
      <c r="L6018" s="3" t="e">
        <f t="shared" si="281"/>
        <v>#N/A</v>
      </c>
    </row>
    <row r="6019" spans="1:12" x14ac:dyDescent="0.25">
      <c r="A6019" s="43" t="s">
        <v>47</v>
      </c>
      <c r="B6019" s="43" t="s">
        <v>385</v>
      </c>
      <c r="C6019" s="43" t="s">
        <v>735</v>
      </c>
      <c r="D6019" s="43" t="s">
        <v>55</v>
      </c>
      <c r="E6019" s="43" t="s">
        <v>2699</v>
      </c>
      <c r="F6019" s="43" t="s">
        <v>4318</v>
      </c>
      <c r="G6019" s="43" t="s">
        <v>4654</v>
      </c>
      <c r="H6019" s="76">
        <v>1488</v>
      </c>
      <c r="I6019" s="229"/>
      <c r="J6019" s="73">
        <f t="shared" si="279"/>
        <v>0</v>
      </c>
      <c r="K6019" s="73">
        <f t="shared" si="280"/>
        <v>0</v>
      </c>
      <c r="L6019" s="3" t="e">
        <f t="shared" si="281"/>
        <v>#N/A</v>
      </c>
    </row>
    <row r="6020" spans="1:12" x14ac:dyDescent="0.25">
      <c r="A6020" s="43" t="s">
        <v>47</v>
      </c>
      <c r="B6020" s="43" t="s">
        <v>385</v>
      </c>
      <c r="C6020" s="43" t="s">
        <v>737</v>
      </c>
      <c r="D6020" s="43" t="s">
        <v>55</v>
      </c>
      <c r="E6020" s="43" t="s">
        <v>2700</v>
      </c>
      <c r="F6020" s="43" t="s">
        <v>4319</v>
      </c>
      <c r="G6020" s="43" t="s">
        <v>4654</v>
      </c>
      <c r="H6020" s="76">
        <v>1728</v>
      </c>
      <c r="I6020" s="229"/>
      <c r="J6020" s="73">
        <f t="shared" si="279"/>
        <v>0</v>
      </c>
      <c r="K6020" s="73">
        <f t="shared" si="280"/>
        <v>0</v>
      </c>
      <c r="L6020" s="3" t="e">
        <f t="shared" si="281"/>
        <v>#N/A</v>
      </c>
    </row>
    <row r="6021" spans="1:12" x14ac:dyDescent="0.25">
      <c r="A6021" s="43" t="s">
        <v>47</v>
      </c>
      <c r="B6021" s="43" t="s">
        <v>385</v>
      </c>
      <c r="C6021" s="43" t="s">
        <v>737</v>
      </c>
      <c r="D6021" s="43" t="s">
        <v>55</v>
      </c>
      <c r="E6021" s="43" t="s">
        <v>2701</v>
      </c>
      <c r="F6021" s="43" t="s">
        <v>4320</v>
      </c>
      <c r="G6021" s="43" t="s">
        <v>4654</v>
      </c>
      <c r="H6021" s="76">
        <v>3456</v>
      </c>
      <c r="I6021" s="229"/>
      <c r="J6021" s="73">
        <f t="shared" si="279"/>
        <v>0</v>
      </c>
      <c r="K6021" s="73">
        <f t="shared" si="280"/>
        <v>0</v>
      </c>
      <c r="L6021" s="3" t="e">
        <f t="shared" si="281"/>
        <v>#N/A</v>
      </c>
    </row>
    <row r="6022" spans="1:12" x14ac:dyDescent="0.25">
      <c r="A6022" s="43" t="s">
        <v>47</v>
      </c>
      <c r="B6022" s="43" t="s">
        <v>385</v>
      </c>
      <c r="C6022" s="43" t="s">
        <v>738</v>
      </c>
      <c r="D6022" s="43" t="s">
        <v>55</v>
      </c>
      <c r="E6022" s="43" t="s">
        <v>2702</v>
      </c>
      <c r="F6022" s="43" t="s">
        <v>4316</v>
      </c>
      <c r="G6022" s="43" t="s">
        <v>4654</v>
      </c>
      <c r="H6022" s="76">
        <v>1438</v>
      </c>
      <c r="I6022" s="229"/>
      <c r="J6022" s="73">
        <f t="shared" si="279"/>
        <v>0</v>
      </c>
      <c r="K6022" s="73">
        <f t="shared" si="280"/>
        <v>0</v>
      </c>
      <c r="L6022" s="3" t="e">
        <f t="shared" si="281"/>
        <v>#N/A</v>
      </c>
    </row>
    <row r="6023" spans="1:12" x14ac:dyDescent="0.25">
      <c r="A6023" s="43" t="s">
        <v>47</v>
      </c>
      <c r="B6023" s="43" t="s">
        <v>385</v>
      </c>
      <c r="C6023" s="43" t="s">
        <v>738</v>
      </c>
      <c r="D6023" s="43" t="s">
        <v>55</v>
      </c>
      <c r="E6023" s="43" t="s">
        <v>2703</v>
      </c>
      <c r="F6023" s="43" t="s">
        <v>4321</v>
      </c>
      <c r="G6023" s="43" t="s">
        <v>4654</v>
      </c>
      <c r="H6023" s="76">
        <v>7214</v>
      </c>
      <c r="I6023" s="229"/>
      <c r="J6023" s="73">
        <f t="shared" ref="J6023:J6086" si="282">I6023*$J$5</f>
        <v>0</v>
      </c>
      <c r="K6023" s="73">
        <f t="shared" ref="K6023:K6086" si="283">(I6023+J6023)*H6023</f>
        <v>0</v>
      </c>
      <c r="L6023" s="3" t="e">
        <f t="shared" ref="L6023:L6086" si="284">MATCH(C6023,$C$7237:$C$7264,0)</f>
        <v>#N/A</v>
      </c>
    </row>
    <row r="6024" spans="1:12" x14ac:dyDescent="0.25">
      <c r="A6024" s="43" t="s">
        <v>47</v>
      </c>
      <c r="B6024" s="43" t="s">
        <v>385</v>
      </c>
      <c r="C6024" s="43" t="s">
        <v>738</v>
      </c>
      <c r="D6024" s="43" t="s">
        <v>55</v>
      </c>
      <c r="E6024" s="43" t="s">
        <v>2704</v>
      </c>
      <c r="F6024" s="43" t="s">
        <v>4322</v>
      </c>
      <c r="G6024" s="43" t="s">
        <v>4654</v>
      </c>
      <c r="H6024" s="76">
        <v>4878</v>
      </c>
      <c r="I6024" s="229"/>
      <c r="J6024" s="73">
        <f t="shared" si="282"/>
        <v>0</v>
      </c>
      <c r="K6024" s="73">
        <f t="shared" si="283"/>
        <v>0</v>
      </c>
      <c r="L6024" s="3" t="e">
        <f t="shared" si="284"/>
        <v>#N/A</v>
      </c>
    </row>
    <row r="6025" spans="1:12" x14ac:dyDescent="0.25">
      <c r="A6025" s="43" t="s">
        <v>47</v>
      </c>
      <c r="B6025" s="43" t="s">
        <v>385</v>
      </c>
      <c r="C6025" s="43" t="s">
        <v>741</v>
      </c>
      <c r="D6025" s="43" t="s">
        <v>55</v>
      </c>
      <c r="E6025" s="43" t="s">
        <v>2705</v>
      </c>
      <c r="F6025" s="242" t="s">
        <v>4323</v>
      </c>
      <c r="G6025" s="43" t="s">
        <v>4654</v>
      </c>
      <c r="H6025" s="76">
        <v>176</v>
      </c>
      <c r="I6025" s="229"/>
      <c r="J6025" s="73">
        <f t="shared" si="282"/>
        <v>0</v>
      </c>
      <c r="K6025" s="73">
        <f t="shared" si="283"/>
        <v>0</v>
      </c>
      <c r="L6025" s="3">
        <f t="shared" si="284"/>
        <v>18</v>
      </c>
    </row>
    <row r="6026" spans="1:12" ht="20" x14ac:dyDescent="0.25">
      <c r="A6026" s="43" t="s">
        <v>47</v>
      </c>
      <c r="B6026" s="43" t="s">
        <v>385</v>
      </c>
      <c r="C6026" s="43" t="s">
        <v>741</v>
      </c>
      <c r="D6026" s="43" t="s">
        <v>55</v>
      </c>
      <c r="E6026" s="43" t="s">
        <v>2706</v>
      </c>
      <c r="F6026" s="242" t="s">
        <v>4324</v>
      </c>
      <c r="G6026" s="43" t="s">
        <v>4654</v>
      </c>
      <c r="H6026" s="76">
        <v>144</v>
      </c>
      <c r="I6026" s="229"/>
      <c r="J6026" s="73">
        <f t="shared" si="282"/>
        <v>0</v>
      </c>
      <c r="K6026" s="73">
        <f t="shared" si="283"/>
        <v>0</v>
      </c>
      <c r="L6026" s="3">
        <f t="shared" si="284"/>
        <v>18</v>
      </c>
    </row>
    <row r="6027" spans="1:12" x14ac:dyDescent="0.25">
      <c r="A6027" s="43" t="s">
        <v>47</v>
      </c>
      <c r="B6027" s="43" t="s">
        <v>385</v>
      </c>
      <c r="C6027" s="43" t="s">
        <v>742</v>
      </c>
      <c r="D6027" s="43" t="s">
        <v>55</v>
      </c>
      <c r="E6027" s="43" t="s">
        <v>2707</v>
      </c>
      <c r="F6027" s="43" t="s">
        <v>4323</v>
      </c>
      <c r="G6027" s="43" t="s">
        <v>4654</v>
      </c>
      <c r="H6027" s="76">
        <v>1069</v>
      </c>
      <c r="I6027" s="229"/>
      <c r="J6027" s="73">
        <f t="shared" si="282"/>
        <v>0</v>
      </c>
      <c r="K6027" s="73">
        <f t="shared" si="283"/>
        <v>0</v>
      </c>
      <c r="L6027" s="3" t="e">
        <f t="shared" si="284"/>
        <v>#N/A</v>
      </c>
    </row>
    <row r="6028" spans="1:12" x14ac:dyDescent="0.25">
      <c r="A6028" s="43" t="s">
        <v>47</v>
      </c>
      <c r="B6028" s="43" t="s">
        <v>385</v>
      </c>
      <c r="C6028" s="43" t="s">
        <v>742</v>
      </c>
      <c r="D6028" s="43" t="s">
        <v>55</v>
      </c>
      <c r="E6028" s="43" t="s">
        <v>2708</v>
      </c>
      <c r="F6028" s="43" t="s">
        <v>4325</v>
      </c>
      <c r="G6028" s="43" t="s">
        <v>4654</v>
      </c>
      <c r="H6028" s="76">
        <v>194</v>
      </c>
      <c r="I6028" s="229"/>
      <c r="J6028" s="73">
        <f t="shared" si="282"/>
        <v>0</v>
      </c>
      <c r="K6028" s="73">
        <f t="shared" si="283"/>
        <v>0</v>
      </c>
      <c r="L6028" s="3" t="e">
        <f t="shared" si="284"/>
        <v>#N/A</v>
      </c>
    </row>
    <row r="6029" spans="1:12" x14ac:dyDescent="0.25">
      <c r="A6029" s="43" t="s">
        <v>47</v>
      </c>
      <c r="B6029" s="43" t="s">
        <v>385</v>
      </c>
      <c r="C6029" s="43" t="s">
        <v>743</v>
      </c>
      <c r="D6029" s="43" t="s">
        <v>55</v>
      </c>
      <c r="E6029" s="43" t="s">
        <v>2709</v>
      </c>
      <c r="F6029" s="43" t="s">
        <v>4326</v>
      </c>
      <c r="G6029" s="43" t="s">
        <v>4654</v>
      </c>
      <c r="H6029" s="76">
        <v>90</v>
      </c>
      <c r="I6029" s="229"/>
      <c r="J6029" s="73">
        <f t="shared" si="282"/>
        <v>0</v>
      </c>
      <c r="K6029" s="73">
        <f t="shared" si="283"/>
        <v>0</v>
      </c>
      <c r="L6029" s="3" t="e">
        <f t="shared" si="284"/>
        <v>#N/A</v>
      </c>
    </row>
    <row r="6030" spans="1:12" x14ac:dyDescent="0.25">
      <c r="A6030" s="43" t="s">
        <v>47</v>
      </c>
      <c r="B6030" s="43" t="s">
        <v>385</v>
      </c>
      <c r="C6030" s="43" t="s">
        <v>743</v>
      </c>
      <c r="D6030" s="43" t="s">
        <v>55</v>
      </c>
      <c r="E6030" s="43" t="s">
        <v>2710</v>
      </c>
      <c r="F6030" s="43" t="s">
        <v>4327</v>
      </c>
      <c r="G6030" s="43" t="s">
        <v>4654</v>
      </c>
      <c r="H6030" s="76">
        <v>311</v>
      </c>
      <c r="I6030" s="229"/>
      <c r="J6030" s="73">
        <f t="shared" si="282"/>
        <v>0</v>
      </c>
      <c r="K6030" s="73">
        <f t="shared" si="283"/>
        <v>0</v>
      </c>
      <c r="L6030" s="3" t="e">
        <f t="shared" si="284"/>
        <v>#N/A</v>
      </c>
    </row>
    <row r="6031" spans="1:12" ht="20" x14ac:dyDescent="0.25">
      <c r="A6031" s="43" t="s">
        <v>47</v>
      </c>
      <c r="B6031" s="43" t="s">
        <v>385</v>
      </c>
      <c r="C6031" s="43" t="s">
        <v>743</v>
      </c>
      <c r="D6031" s="43" t="s">
        <v>55</v>
      </c>
      <c r="E6031" s="43" t="s">
        <v>2711</v>
      </c>
      <c r="F6031" s="43" t="s">
        <v>4328</v>
      </c>
      <c r="G6031" s="43" t="s">
        <v>4654</v>
      </c>
      <c r="H6031" s="76">
        <v>94</v>
      </c>
      <c r="I6031" s="229"/>
      <c r="J6031" s="73">
        <f t="shared" si="282"/>
        <v>0</v>
      </c>
      <c r="K6031" s="73">
        <f t="shared" si="283"/>
        <v>0</v>
      </c>
      <c r="L6031" s="3" t="e">
        <f t="shared" si="284"/>
        <v>#N/A</v>
      </c>
    </row>
    <row r="6032" spans="1:12" x14ac:dyDescent="0.25">
      <c r="A6032" s="43" t="s">
        <v>47</v>
      </c>
      <c r="B6032" s="43" t="s">
        <v>385</v>
      </c>
      <c r="C6032" s="43" t="s">
        <v>743</v>
      </c>
      <c r="D6032" s="43" t="s">
        <v>55</v>
      </c>
      <c r="E6032" s="43" t="s">
        <v>2712</v>
      </c>
      <c r="F6032" s="43" t="s">
        <v>4329</v>
      </c>
      <c r="G6032" s="43" t="s">
        <v>4654</v>
      </c>
      <c r="H6032" s="76">
        <v>144</v>
      </c>
      <c r="I6032" s="229"/>
      <c r="J6032" s="73">
        <f t="shared" si="282"/>
        <v>0</v>
      </c>
      <c r="K6032" s="73">
        <f t="shared" si="283"/>
        <v>0</v>
      </c>
      <c r="L6032" s="3" t="e">
        <f t="shared" si="284"/>
        <v>#N/A</v>
      </c>
    </row>
    <row r="6033" spans="1:12" x14ac:dyDescent="0.25">
      <c r="A6033" s="43" t="s">
        <v>47</v>
      </c>
      <c r="B6033" s="43" t="s">
        <v>385</v>
      </c>
      <c r="C6033" s="43" t="s">
        <v>743</v>
      </c>
      <c r="D6033" s="43" t="s">
        <v>55</v>
      </c>
      <c r="E6033" s="43" t="s">
        <v>2713</v>
      </c>
      <c r="F6033" s="43" t="s">
        <v>4330</v>
      </c>
      <c r="G6033" s="43" t="s">
        <v>4654</v>
      </c>
      <c r="H6033" s="76">
        <v>94</v>
      </c>
      <c r="I6033" s="229"/>
      <c r="J6033" s="73">
        <f t="shared" si="282"/>
        <v>0</v>
      </c>
      <c r="K6033" s="73">
        <f t="shared" si="283"/>
        <v>0</v>
      </c>
      <c r="L6033" s="3" t="e">
        <f t="shared" si="284"/>
        <v>#N/A</v>
      </c>
    </row>
    <row r="6034" spans="1:12" x14ac:dyDescent="0.25">
      <c r="A6034" s="43" t="s">
        <v>47</v>
      </c>
      <c r="B6034" s="43" t="s">
        <v>385</v>
      </c>
      <c r="C6034" s="43" t="s">
        <v>743</v>
      </c>
      <c r="D6034" s="43" t="s">
        <v>55</v>
      </c>
      <c r="E6034" s="43" t="s">
        <v>2714</v>
      </c>
      <c r="F6034" s="43" t="s">
        <v>4331</v>
      </c>
      <c r="G6034" s="43" t="s">
        <v>4654</v>
      </c>
      <c r="H6034" s="76">
        <v>144</v>
      </c>
      <c r="I6034" s="229"/>
      <c r="J6034" s="73">
        <f t="shared" si="282"/>
        <v>0</v>
      </c>
      <c r="K6034" s="73">
        <f t="shared" si="283"/>
        <v>0</v>
      </c>
      <c r="L6034" s="3" t="e">
        <f t="shared" si="284"/>
        <v>#N/A</v>
      </c>
    </row>
    <row r="6035" spans="1:12" x14ac:dyDescent="0.25">
      <c r="A6035" s="43" t="s">
        <v>47</v>
      </c>
      <c r="B6035" s="43" t="s">
        <v>385</v>
      </c>
      <c r="C6035" s="43" t="s">
        <v>743</v>
      </c>
      <c r="D6035" s="43" t="s">
        <v>55</v>
      </c>
      <c r="E6035" s="43" t="s">
        <v>2715</v>
      </c>
      <c r="F6035" s="43" t="s">
        <v>4332</v>
      </c>
      <c r="G6035" s="43" t="s">
        <v>4654</v>
      </c>
      <c r="H6035" s="76">
        <v>144</v>
      </c>
      <c r="I6035" s="229"/>
      <c r="J6035" s="73">
        <f t="shared" si="282"/>
        <v>0</v>
      </c>
      <c r="K6035" s="73">
        <f t="shared" si="283"/>
        <v>0</v>
      </c>
      <c r="L6035" s="3" t="e">
        <f t="shared" si="284"/>
        <v>#N/A</v>
      </c>
    </row>
    <row r="6036" spans="1:12" x14ac:dyDescent="0.25">
      <c r="A6036" s="43" t="s">
        <v>47</v>
      </c>
      <c r="B6036" s="43" t="s">
        <v>385</v>
      </c>
      <c r="C6036" s="43" t="s">
        <v>743</v>
      </c>
      <c r="D6036" s="43" t="s">
        <v>55</v>
      </c>
      <c r="E6036" s="43" t="s">
        <v>2716</v>
      </c>
      <c r="F6036" s="43" t="s">
        <v>4333</v>
      </c>
      <c r="G6036" s="43" t="s">
        <v>4654</v>
      </c>
      <c r="H6036" s="76">
        <v>584</v>
      </c>
      <c r="I6036" s="229"/>
      <c r="J6036" s="73">
        <f t="shared" si="282"/>
        <v>0</v>
      </c>
      <c r="K6036" s="73">
        <f t="shared" si="283"/>
        <v>0</v>
      </c>
      <c r="L6036" s="3" t="e">
        <f t="shared" si="284"/>
        <v>#N/A</v>
      </c>
    </row>
    <row r="6037" spans="1:12" x14ac:dyDescent="0.25">
      <c r="A6037" s="43" t="s">
        <v>47</v>
      </c>
      <c r="B6037" s="43" t="s">
        <v>385</v>
      </c>
      <c r="C6037" s="43" t="s">
        <v>744</v>
      </c>
      <c r="D6037" s="43" t="s">
        <v>55</v>
      </c>
      <c r="E6037" s="43" t="s">
        <v>2717</v>
      </c>
      <c r="F6037" s="43" t="s">
        <v>4333</v>
      </c>
      <c r="G6037" s="43" t="s">
        <v>4654</v>
      </c>
      <c r="H6037" s="76">
        <v>117</v>
      </c>
      <c r="I6037" s="229"/>
      <c r="J6037" s="73">
        <f t="shared" si="282"/>
        <v>0</v>
      </c>
      <c r="K6037" s="73">
        <f t="shared" si="283"/>
        <v>0</v>
      </c>
      <c r="L6037" s="3" t="e">
        <f t="shared" si="284"/>
        <v>#N/A</v>
      </c>
    </row>
    <row r="6038" spans="1:12" x14ac:dyDescent="0.25">
      <c r="A6038" s="43" t="s">
        <v>47</v>
      </c>
      <c r="B6038" s="43" t="s">
        <v>385</v>
      </c>
      <c r="C6038" s="43" t="s">
        <v>744</v>
      </c>
      <c r="D6038" s="43" t="s">
        <v>55</v>
      </c>
      <c r="E6038" s="43" t="s">
        <v>2718</v>
      </c>
      <c r="F6038" s="43" t="s">
        <v>4334</v>
      </c>
      <c r="G6038" s="43" t="s">
        <v>4654</v>
      </c>
      <c r="H6038" s="76">
        <v>78</v>
      </c>
      <c r="I6038" s="229"/>
      <c r="J6038" s="73">
        <f t="shared" si="282"/>
        <v>0</v>
      </c>
      <c r="K6038" s="73">
        <f t="shared" si="283"/>
        <v>0</v>
      </c>
      <c r="L6038" s="3" t="e">
        <f t="shared" si="284"/>
        <v>#N/A</v>
      </c>
    </row>
    <row r="6039" spans="1:12" x14ac:dyDescent="0.25">
      <c r="A6039" s="43" t="s">
        <v>47</v>
      </c>
      <c r="B6039" s="43" t="s">
        <v>385</v>
      </c>
      <c r="C6039" s="43" t="s">
        <v>744</v>
      </c>
      <c r="D6039" s="43" t="s">
        <v>55</v>
      </c>
      <c r="E6039" s="43" t="s">
        <v>2719</v>
      </c>
      <c r="F6039" s="43" t="s">
        <v>4327</v>
      </c>
      <c r="G6039" s="43" t="s">
        <v>4654</v>
      </c>
      <c r="H6039" s="76">
        <v>78</v>
      </c>
      <c r="I6039" s="229"/>
      <c r="J6039" s="73">
        <f t="shared" si="282"/>
        <v>0</v>
      </c>
      <c r="K6039" s="73">
        <f t="shared" si="283"/>
        <v>0</v>
      </c>
      <c r="L6039" s="3" t="e">
        <f t="shared" si="284"/>
        <v>#N/A</v>
      </c>
    </row>
    <row r="6040" spans="1:12" x14ac:dyDescent="0.25">
      <c r="A6040" s="43" t="s">
        <v>47</v>
      </c>
      <c r="B6040" s="43" t="s">
        <v>385</v>
      </c>
      <c r="C6040" s="43" t="s">
        <v>746</v>
      </c>
      <c r="D6040" s="43" t="s">
        <v>55</v>
      </c>
      <c r="E6040" s="43" t="s">
        <v>2720</v>
      </c>
      <c r="F6040" s="43" t="s">
        <v>4335</v>
      </c>
      <c r="G6040" s="43" t="s">
        <v>4654</v>
      </c>
      <c r="H6040" s="76">
        <v>439</v>
      </c>
      <c r="I6040" s="229">
        <v>6.1503416856492034E-3</v>
      </c>
      <c r="J6040" s="73">
        <f t="shared" si="282"/>
        <v>1.2228774213463944E-4</v>
      </c>
      <c r="K6040" s="73">
        <f t="shared" si="283"/>
        <v>2.7536843187971072</v>
      </c>
      <c r="L6040" s="3" t="e">
        <f t="shared" si="284"/>
        <v>#N/A</v>
      </c>
    </row>
    <row r="6041" spans="1:12" x14ac:dyDescent="0.25">
      <c r="A6041" s="43" t="s">
        <v>47</v>
      </c>
      <c r="B6041" s="43" t="s">
        <v>385</v>
      </c>
      <c r="C6041" s="43" t="s">
        <v>746</v>
      </c>
      <c r="D6041" s="43" t="s">
        <v>55</v>
      </c>
      <c r="E6041" s="43" t="s">
        <v>2721</v>
      </c>
      <c r="F6041" s="43" t="s">
        <v>4313</v>
      </c>
      <c r="G6041" s="43" t="s">
        <v>4654</v>
      </c>
      <c r="H6041" s="76">
        <v>2874</v>
      </c>
      <c r="I6041" s="229">
        <v>6.1447459986082118E-3</v>
      </c>
      <c r="J6041" s="73">
        <f t="shared" si="282"/>
        <v>1.221764826357515E-4</v>
      </c>
      <c r="K6041" s="73">
        <f t="shared" si="283"/>
        <v>18.011135211095151</v>
      </c>
      <c r="L6041" s="3" t="e">
        <f t="shared" si="284"/>
        <v>#N/A</v>
      </c>
    </row>
    <row r="6042" spans="1:12" x14ac:dyDescent="0.25">
      <c r="A6042" s="43" t="s">
        <v>47</v>
      </c>
      <c r="B6042" s="43" t="s">
        <v>385</v>
      </c>
      <c r="C6042" s="43" t="s">
        <v>746</v>
      </c>
      <c r="D6042" s="43" t="s">
        <v>55</v>
      </c>
      <c r="E6042" s="43" t="s">
        <v>2722</v>
      </c>
      <c r="F6042" s="43" t="s">
        <v>4323</v>
      </c>
      <c r="G6042" s="43" t="s">
        <v>4654</v>
      </c>
      <c r="H6042" s="76">
        <v>298</v>
      </c>
      <c r="I6042" s="229">
        <v>6.1409395973154365E-3</v>
      </c>
      <c r="J6042" s="73">
        <f t="shared" si="282"/>
        <v>1.2210079965039187E-4</v>
      </c>
      <c r="K6042" s="73">
        <f t="shared" si="283"/>
        <v>1.8663860382958168</v>
      </c>
      <c r="L6042" s="3" t="e">
        <f t="shared" si="284"/>
        <v>#N/A</v>
      </c>
    </row>
    <row r="6043" spans="1:12" x14ac:dyDescent="0.25">
      <c r="A6043" s="43" t="s">
        <v>47</v>
      </c>
      <c r="B6043" s="43" t="s">
        <v>385</v>
      </c>
      <c r="C6043" s="43" t="s">
        <v>746</v>
      </c>
      <c r="D6043" s="43" t="s">
        <v>55</v>
      </c>
      <c r="E6043" s="43" t="s">
        <v>2723</v>
      </c>
      <c r="F6043" s="43" t="s">
        <v>4312</v>
      </c>
      <c r="G6043" s="43" t="s">
        <v>4654</v>
      </c>
      <c r="H6043" s="76">
        <v>2408</v>
      </c>
      <c r="I6043" s="229">
        <v>6.1420265780730895E-3</v>
      </c>
      <c r="J6043" s="73">
        <f t="shared" si="282"/>
        <v>1.2212241217688082E-4</v>
      </c>
      <c r="K6043" s="73">
        <f t="shared" si="283"/>
        <v>15.084070768521929</v>
      </c>
      <c r="L6043" s="3" t="e">
        <f t="shared" si="284"/>
        <v>#N/A</v>
      </c>
    </row>
    <row r="6044" spans="1:12" x14ac:dyDescent="0.25">
      <c r="A6044" s="43" t="s">
        <v>47</v>
      </c>
      <c r="B6044" s="43" t="s">
        <v>385</v>
      </c>
      <c r="C6044" s="43" t="s">
        <v>748</v>
      </c>
      <c r="D6044" s="43" t="s">
        <v>55</v>
      </c>
      <c r="E6044" s="43" t="s">
        <v>2724</v>
      </c>
      <c r="F6044" s="43" t="s">
        <v>4336</v>
      </c>
      <c r="G6044" s="43" t="s">
        <v>4654</v>
      </c>
      <c r="H6044" s="76">
        <v>288</v>
      </c>
      <c r="I6044" s="229">
        <v>8.0902777777777778E-3</v>
      </c>
      <c r="J6044" s="73">
        <f t="shared" si="282"/>
        <v>1.6085964865902603E-4</v>
      </c>
      <c r="K6044" s="73">
        <f t="shared" si="283"/>
        <v>2.3763275788137999</v>
      </c>
      <c r="L6044" s="3" t="e">
        <f t="shared" si="284"/>
        <v>#N/A</v>
      </c>
    </row>
    <row r="6045" spans="1:12" x14ac:dyDescent="0.25">
      <c r="A6045" s="43" t="s">
        <v>47</v>
      </c>
      <c r="B6045" s="43" t="s">
        <v>385</v>
      </c>
      <c r="C6045" s="43" t="s">
        <v>748</v>
      </c>
      <c r="D6045" s="43" t="s">
        <v>55</v>
      </c>
      <c r="E6045" s="43" t="s">
        <v>2724</v>
      </c>
      <c r="F6045" s="43" t="s">
        <v>4336</v>
      </c>
      <c r="G6045" s="43" t="s">
        <v>4654</v>
      </c>
      <c r="H6045" s="76">
        <v>144</v>
      </c>
      <c r="I6045" s="229">
        <v>8.1250000000000003E-3</v>
      </c>
      <c r="J6045" s="73">
        <f t="shared" si="282"/>
        <v>1.6155003341721929E-4</v>
      </c>
      <c r="K6045" s="73">
        <f t="shared" si="283"/>
        <v>1.1932632048120795</v>
      </c>
      <c r="L6045" s="3" t="e">
        <f t="shared" si="284"/>
        <v>#N/A</v>
      </c>
    </row>
    <row r="6046" spans="1:12" x14ac:dyDescent="0.25">
      <c r="A6046" s="43" t="s">
        <v>47</v>
      </c>
      <c r="B6046" s="43" t="s">
        <v>385</v>
      </c>
      <c r="C6046" s="43" t="s">
        <v>748</v>
      </c>
      <c r="D6046" s="43" t="s">
        <v>55</v>
      </c>
      <c r="E6046" s="43" t="s">
        <v>2724</v>
      </c>
      <c r="F6046" s="43" t="s">
        <v>4336</v>
      </c>
      <c r="G6046" s="43" t="s">
        <v>4654</v>
      </c>
      <c r="H6046" s="76">
        <v>144</v>
      </c>
      <c r="I6046" s="229">
        <v>8.1250000000000003E-3</v>
      </c>
      <c r="J6046" s="73">
        <f t="shared" si="282"/>
        <v>1.6155003341721929E-4</v>
      </c>
      <c r="K6046" s="73">
        <f t="shared" si="283"/>
        <v>1.1932632048120795</v>
      </c>
      <c r="L6046" s="3" t="e">
        <f t="shared" si="284"/>
        <v>#N/A</v>
      </c>
    </row>
    <row r="6047" spans="1:12" x14ac:dyDescent="0.25">
      <c r="A6047" s="43" t="s">
        <v>47</v>
      </c>
      <c r="B6047" s="43" t="s">
        <v>385</v>
      </c>
      <c r="C6047" s="43" t="s">
        <v>748</v>
      </c>
      <c r="D6047" s="43" t="s">
        <v>55</v>
      </c>
      <c r="E6047" s="43" t="s">
        <v>2724</v>
      </c>
      <c r="F6047" s="43" t="s">
        <v>4336</v>
      </c>
      <c r="G6047" s="43" t="s">
        <v>4654</v>
      </c>
      <c r="H6047" s="76">
        <v>144</v>
      </c>
      <c r="I6047" s="229">
        <v>8.1250000000000003E-3</v>
      </c>
      <c r="J6047" s="73">
        <f t="shared" si="282"/>
        <v>1.6155003341721929E-4</v>
      </c>
      <c r="K6047" s="73">
        <f t="shared" si="283"/>
        <v>1.1932632048120795</v>
      </c>
      <c r="L6047" s="3" t="e">
        <f t="shared" si="284"/>
        <v>#N/A</v>
      </c>
    </row>
    <row r="6048" spans="1:12" x14ac:dyDescent="0.25">
      <c r="A6048" s="43" t="s">
        <v>47</v>
      </c>
      <c r="B6048" s="43" t="s">
        <v>385</v>
      </c>
      <c r="C6048" s="43" t="s">
        <v>748</v>
      </c>
      <c r="D6048" s="43" t="s">
        <v>55</v>
      </c>
      <c r="E6048" s="43" t="s">
        <v>2725</v>
      </c>
      <c r="F6048" s="43" t="s">
        <v>4337</v>
      </c>
      <c r="G6048" s="43" t="s">
        <v>4654</v>
      </c>
      <c r="H6048" s="76">
        <v>6917</v>
      </c>
      <c r="I6048" s="229">
        <v>9.0096862801792681E-3</v>
      </c>
      <c r="J6048" s="73">
        <f t="shared" si="282"/>
        <v>1.791403224174305E-4</v>
      </c>
      <c r="K6048" s="73">
        <f t="shared" si="283"/>
        <v>63.559113610161369</v>
      </c>
      <c r="L6048" s="3" t="e">
        <f t="shared" si="284"/>
        <v>#N/A</v>
      </c>
    </row>
    <row r="6049" spans="1:12" x14ac:dyDescent="0.25">
      <c r="A6049" s="43" t="s">
        <v>47</v>
      </c>
      <c r="B6049" s="43" t="s">
        <v>385</v>
      </c>
      <c r="C6049" s="43" t="s">
        <v>748</v>
      </c>
      <c r="D6049" s="43" t="s">
        <v>55</v>
      </c>
      <c r="E6049" s="43" t="s">
        <v>2725</v>
      </c>
      <c r="F6049" s="43" t="s">
        <v>4337</v>
      </c>
      <c r="G6049" s="43" t="s">
        <v>4654</v>
      </c>
      <c r="H6049" s="76">
        <v>8007</v>
      </c>
      <c r="I6049" s="229">
        <v>1.7324840764331214E-2</v>
      </c>
      <c r="J6049" s="73">
        <f t="shared" si="282"/>
        <v>3.4447121285239511E-4</v>
      </c>
      <c r="K6049" s="73">
        <f t="shared" si="283"/>
        <v>141.47818100130914</v>
      </c>
      <c r="L6049" s="3" t="e">
        <f t="shared" si="284"/>
        <v>#N/A</v>
      </c>
    </row>
    <row r="6050" spans="1:12" x14ac:dyDescent="0.25">
      <c r="A6050" s="43" t="s">
        <v>47</v>
      </c>
      <c r="B6050" s="43" t="s">
        <v>385</v>
      </c>
      <c r="C6050" s="43" t="s">
        <v>748</v>
      </c>
      <c r="D6050" s="43" t="s">
        <v>55</v>
      </c>
      <c r="E6050" s="43" t="s">
        <v>2725</v>
      </c>
      <c r="F6050" s="43" t="s">
        <v>4337</v>
      </c>
      <c r="G6050" s="43" t="s">
        <v>4654</v>
      </c>
      <c r="H6050" s="76">
        <v>9504</v>
      </c>
      <c r="I6050" s="229">
        <v>1.8983585858585856E-2</v>
      </c>
      <c r="J6050" s="73">
        <f t="shared" si="282"/>
        <v>3.7745217597947033E-4</v>
      </c>
      <c r="K6050" s="73">
        <f t="shared" si="283"/>
        <v>184.00730548050888</v>
      </c>
      <c r="L6050" s="3" t="e">
        <f t="shared" si="284"/>
        <v>#N/A</v>
      </c>
    </row>
    <row r="6051" spans="1:12" x14ac:dyDescent="0.25">
      <c r="A6051" s="43" t="s">
        <v>47</v>
      </c>
      <c r="B6051" s="43" t="s">
        <v>385</v>
      </c>
      <c r="C6051" s="43" t="s">
        <v>748</v>
      </c>
      <c r="D6051" s="43" t="s">
        <v>55</v>
      </c>
      <c r="E6051" s="43" t="s">
        <v>2725</v>
      </c>
      <c r="F6051" s="43" t="s">
        <v>4337</v>
      </c>
      <c r="G6051" s="43" t="s">
        <v>4654</v>
      </c>
      <c r="H6051" s="76">
        <v>8765</v>
      </c>
      <c r="I6051" s="229">
        <v>8.0946948088990289E-3</v>
      </c>
      <c r="J6051" s="73">
        <f t="shared" si="282"/>
        <v>1.6094747284674826E-4</v>
      </c>
      <c r="K6051" s="73">
        <f t="shared" si="283"/>
        <v>72.36070459950173</v>
      </c>
      <c r="L6051" s="3" t="e">
        <f t="shared" si="284"/>
        <v>#N/A</v>
      </c>
    </row>
    <row r="6052" spans="1:12" x14ac:dyDescent="0.25">
      <c r="A6052" s="43" t="s">
        <v>47</v>
      </c>
      <c r="B6052" s="43" t="s">
        <v>385</v>
      </c>
      <c r="C6052" s="43" t="s">
        <v>748</v>
      </c>
      <c r="D6052" s="43" t="s">
        <v>55</v>
      </c>
      <c r="E6052" s="43" t="s">
        <v>2725</v>
      </c>
      <c r="F6052" s="43" t="s">
        <v>4337</v>
      </c>
      <c r="G6052" s="43" t="s">
        <v>4654</v>
      </c>
      <c r="H6052" s="76">
        <v>19257</v>
      </c>
      <c r="I6052" s="229">
        <v>1.3840162019006078E-2</v>
      </c>
      <c r="J6052" s="73">
        <f t="shared" si="282"/>
        <v>2.7518506297478901E-4</v>
      </c>
      <c r="K6052" s="73">
        <f t="shared" si="283"/>
        <v>271.81923875770553</v>
      </c>
      <c r="L6052" s="3" t="e">
        <f t="shared" si="284"/>
        <v>#N/A</v>
      </c>
    </row>
    <row r="6053" spans="1:12" x14ac:dyDescent="0.25">
      <c r="A6053" s="43" t="s">
        <v>47</v>
      </c>
      <c r="B6053" s="43" t="s">
        <v>385</v>
      </c>
      <c r="C6053" s="43" t="s">
        <v>799</v>
      </c>
      <c r="D6053" s="43" t="s">
        <v>55</v>
      </c>
      <c r="E6053" s="43" t="s">
        <v>2726</v>
      </c>
      <c r="F6053" s="43" t="s">
        <v>4338</v>
      </c>
      <c r="G6053" s="43" t="s">
        <v>4654</v>
      </c>
      <c r="H6053" s="76">
        <v>400</v>
      </c>
      <c r="I6053" s="229"/>
      <c r="J6053" s="73">
        <f t="shared" si="282"/>
        <v>0</v>
      </c>
      <c r="K6053" s="73">
        <f t="shared" si="283"/>
        <v>0</v>
      </c>
      <c r="L6053" s="3" t="e">
        <f t="shared" si="284"/>
        <v>#N/A</v>
      </c>
    </row>
    <row r="6054" spans="1:12" x14ac:dyDescent="0.25">
      <c r="A6054" s="43" t="s">
        <v>47</v>
      </c>
      <c r="B6054" s="43" t="s">
        <v>385</v>
      </c>
      <c r="C6054" s="43" t="s">
        <v>799</v>
      </c>
      <c r="D6054" s="43" t="s">
        <v>55</v>
      </c>
      <c r="E6054" s="43" t="s">
        <v>2727</v>
      </c>
      <c r="F6054" s="43" t="s">
        <v>4333</v>
      </c>
      <c r="G6054" s="43" t="s">
        <v>4654</v>
      </c>
      <c r="H6054" s="76">
        <v>1984</v>
      </c>
      <c r="I6054" s="229"/>
      <c r="J6054" s="73">
        <f t="shared" si="282"/>
        <v>0</v>
      </c>
      <c r="K6054" s="73">
        <f t="shared" si="283"/>
        <v>0</v>
      </c>
      <c r="L6054" s="3" t="e">
        <f t="shared" si="284"/>
        <v>#N/A</v>
      </c>
    </row>
    <row r="6055" spans="1:12" x14ac:dyDescent="0.25">
      <c r="A6055" s="43" t="s">
        <v>47</v>
      </c>
      <c r="B6055" s="43" t="s">
        <v>385</v>
      </c>
      <c r="C6055" s="43" t="s">
        <v>799</v>
      </c>
      <c r="D6055" s="43" t="s">
        <v>55</v>
      </c>
      <c r="E6055" s="43" t="s">
        <v>2728</v>
      </c>
      <c r="F6055" s="43" t="s">
        <v>4339</v>
      </c>
      <c r="G6055" s="43" t="s">
        <v>4654</v>
      </c>
      <c r="H6055" s="76">
        <v>4028</v>
      </c>
      <c r="I6055" s="229"/>
      <c r="J6055" s="73">
        <f t="shared" si="282"/>
        <v>0</v>
      </c>
      <c r="K6055" s="73">
        <f t="shared" si="283"/>
        <v>0</v>
      </c>
      <c r="L6055" s="3" t="e">
        <f t="shared" si="284"/>
        <v>#N/A</v>
      </c>
    </row>
    <row r="6056" spans="1:12" x14ac:dyDescent="0.25">
      <c r="A6056" s="43" t="s">
        <v>47</v>
      </c>
      <c r="B6056" s="43" t="s">
        <v>385</v>
      </c>
      <c r="C6056" s="43" t="s">
        <v>799</v>
      </c>
      <c r="D6056" s="43" t="s">
        <v>55</v>
      </c>
      <c r="E6056" s="43" t="s">
        <v>2729</v>
      </c>
      <c r="F6056" s="43" t="s">
        <v>4340</v>
      </c>
      <c r="G6056" s="43" t="s">
        <v>4654</v>
      </c>
      <c r="H6056" s="76">
        <v>144</v>
      </c>
      <c r="I6056" s="229"/>
      <c r="J6056" s="73">
        <f t="shared" si="282"/>
        <v>0</v>
      </c>
      <c r="K6056" s="73">
        <f t="shared" si="283"/>
        <v>0</v>
      </c>
      <c r="L6056" s="3" t="e">
        <f t="shared" si="284"/>
        <v>#N/A</v>
      </c>
    </row>
    <row r="6057" spans="1:12" x14ac:dyDescent="0.25">
      <c r="A6057" s="43" t="s">
        <v>47</v>
      </c>
      <c r="B6057" s="43" t="s">
        <v>385</v>
      </c>
      <c r="C6057" s="43" t="s">
        <v>799</v>
      </c>
      <c r="D6057" s="43" t="s">
        <v>55</v>
      </c>
      <c r="E6057" s="43" t="s">
        <v>2730</v>
      </c>
      <c r="F6057" s="43" t="s">
        <v>4341</v>
      </c>
      <c r="G6057" s="43" t="s">
        <v>4654</v>
      </c>
      <c r="H6057" s="76">
        <v>144</v>
      </c>
      <c r="I6057" s="229"/>
      <c r="J6057" s="73">
        <f t="shared" si="282"/>
        <v>0</v>
      </c>
      <c r="K6057" s="73">
        <f t="shared" si="283"/>
        <v>0</v>
      </c>
      <c r="L6057" s="3" t="e">
        <f t="shared" si="284"/>
        <v>#N/A</v>
      </c>
    </row>
    <row r="6058" spans="1:12" x14ac:dyDescent="0.25">
      <c r="A6058" s="43" t="s">
        <v>47</v>
      </c>
      <c r="B6058" s="43" t="s">
        <v>385</v>
      </c>
      <c r="C6058" s="43" t="s">
        <v>799</v>
      </c>
      <c r="D6058" s="43" t="s">
        <v>55</v>
      </c>
      <c r="E6058" s="43" t="s">
        <v>2731</v>
      </c>
      <c r="F6058" s="43" t="s">
        <v>4342</v>
      </c>
      <c r="G6058" s="43" t="s">
        <v>4654</v>
      </c>
      <c r="H6058" s="76">
        <v>2406</v>
      </c>
      <c r="I6058" s="229"/>
      <c r="J6058" s="73">
        <f t="shared" si="282"/>
        <v>0</v>
      </c>
      <c r="K6058" s="73">
        <f t="shared" si="283"/>
        <v>0</v>
      </c>
      <c r="L6058" s="3" t="e">
        <f t="shared" si="284"/>
        <v>#N/A</v>
      </c>
    </row>
    <row r="6059" spans="1:12" x14ac:dyDescent="0.25">
      <c r="A6059" s="43" t="s">
        <v>47</v>
      </c>
      <c r="B6059" s="43" t="s">
        <v>385</v>
      </c>
      <c r="C6059" s="43" t="s">
        <v>749</v>
      </c>
      <c r="D6059" s="43" t="s">
        <v>55</v>
      </c>
      <c r="E6059" s="43" t="s">
        <v>2732</v>
      </c>
      <c r="F6059" s="43" t="s">
        <v>4343</v>
      </c>
      <c r="G6059" s="43" t="s">
        <v>4654</v>
      </c>
      <c r="H6059" s="76">
        <v>192</v>
      </c>
      <c r="I6059" s="229">
        <v>1.578125E-2</v>
      </c>
      <c r="J6059" s="73">
        <f t="shared" si="282"/>
        <v>3.1377987259882976E-4</v>
      </c>
      <c r="K6059" s="73">
        <f t="shared" si="283"/>
        <v>3.0902457355389754</v>
      </c>
      <c r="L6059" s="3" t="e">
        <f t="shared" si="284"/>
        <v>#N/A</v>
      </c>
    </row>
    <row r="6060" spans="1:12" x14ac:dyDescent="0.25">
      <c r="A6060" s="43" t="s">
        <v>47</v>
      </c>
      <c r="B6060" s="43" t="s">
        <v>385</v>
      </c>
      <c r="C6060" s="43" t="s">
        <v>749</v>
      </c>
      <c r="D6060" s="43" t="s">
        <v>55</v>
      </c>
      <c r="E6060" s="43" t="s">
        <v>2732</v>
      </c>
      <c r="F6060" s="43" t="s">
        <v>4343</v>
      </c>
      <c r="G6060" s="43" t="s">
        <v>4654</v>
      </c>
      <c r="H6060" s="76">
        <v>108</v>
      </c>
      <c r="I6060" s="229">
        <v>1.5740740740740736E-2</v>
      </c>
      <c r="J6060" s="73">
        <f t="shared" si="282"/>
        <v>3.1297442371427085E-4</v>
      </c>
      <c r="K6060" s="73">
        <f t="shared" si="283"/>
        <v>1.7338012377611409</v>
      </c>
      <c r="L6060" s="3" t="e">
        <f t="shared" si="284"/>
        <v>#N/A</v>
      </c>
    </row>
    <row r="6061" spans="1:12" x14ac:dyDescent="0.25">
      <c r="A6061" s="43" t="s">
        <v>47</v>
      </c>
      <c r="B6061" s="43" t="s">
        <v>385</v>
      </c>
      <c r="C6061" s="43" t="s">
        <v>749</v>
      </c>
      <c r="D6061" s="43" t="s">
        <v>55</v>
      </c>
      <c r="E6061" s="43" t="s">
        <v>2732</v>
      </c>
      <c r="F6061" s="43" t="s">
        <v>4343</v>
      </c>
      <c r="G6061" s="43" t="s">
        <v>4654</v>
      </c>
      <c r="H6061" s="76">
        <v>420</v>
      </c>
      <c r="I6061" s="229">
        <v>1.5761904761904755E-2</v>
      </c>
      <c r="J6061" s="73">
        <f t="shared" si="282"/>
        <v>3.1339522966212195E-4</v>
      </c>
      <c r="K6061" s="73">
        <f t="shared" si="283"/>
        <v>6.7516259964580891</v>
      </c>
      <c r="L6061" s="3" t="e">
        <f t="shared" si="284"/>
        <v>#N/A</v>
      </c>
    </row>
    <row r="6062" spans="1:12" x14ac:dyDescent="0.25">
      <c r="A6062" s="43" t="s">
        <v>47</v>
      </c>
      <c r="B6062" s="43" t="s">
        <v>385</v>
      </c>
      <c r="C6062" s="43" t="s">
        <v>750</v>
      </c>
      <c r="D6062" s="43" t="s">
        <v>55</v>
      </c>
      <c r="E6062" s="43" t="s">
        <v>2733</v>
      </c>
      <c r="F6062" s="43" t="s">
        <v>4323</v>
      </c>
      <c r="G6062" s="43" t="s">
        <v>4654</v>
      </c>
      <c r="H6062" s="76">
        <v>1214</v>
      </c>
      <c r="I6062" s="229">
        <v>6.609555189456344E-2</v>
      </c>
      <c r="J6062" s="73">
        <f t="shared" si="282"/>
        <v>1.3141832144364645E-3</v>
      </c>
      <c r="K6062" s="73">
        <f t="shared" si="283"/>
        <v>81.835418422325887</v>
      </c>
      <c r="L6062" s="3" t="e">
        <f t="shared" si="284"/>
        <v>#N/A</v>
      </c>
    </row>
    <row r="6063" spans="1:12" x14ac:dyDescent="0.25">
      <c r="A6063" s="43" t="s">
        <v>47</v>
      </c>
      <c r="B6063" s="43" t="s">
        <v>385</v>
      </c>
      <c r="C6063" s="43" t="s">
        <v>750</v>
      </c>
      <c r="D6063" s="43" t="s">
        <v>55</v>
      </c>
      <c r="E6063" s="43" t="s">
        <v>2734</v>
      </c>
      <c r="F6063" s="43" t="s">
        <v>4344</v>
      </c>
      <c r="G6063" s="43" t="s">
        <v>4654</v>
      </c>
      <c r="H6063" s="76">
        <v>988</v>
      </c>
      <c r="I6063" s="229">
        <v>4.2287449392712555E-2</v>
      </c>
      <c r="J6063" s="73">
        <f t="shared" si="282"/>
        <v>8.4080478307959163E-4</v>
      </c>
      <c r="K6063" s="73">
        <f t="shared" si="283"/>
        <v>42.610715125682646</v>
      </c>
      <c r="L6063" s="3" t="e">
        <f t="shared" si="284"/>
        <v>#N/A</v>
      </c>
    </row>
    <row r="6064" spans="1:12" x14ac:dyDescent="0.25">
      <c r="A6064" s="43" t="s">
        <v>47</v>
      </c>
      <c r="B6064" s="43" t="s">
        <v>385</v>
      </c>
      <c r="C6064" s="43" t="s">
        <v>750</v>
      </c>
      <c r="D6064" s="43" t="s">
        <v>55</v>
      </c>
      <c r="E6064" s="43" t="s">
        <v>2735</v>
      </c>
      <c r="F6064" s="43" t="s">
        <v>4345</v>
      </c>
      <c r="G6064" s="43" t="s">
        <v>4654</v>
      </c>
      <c r="H6064" s="76">
        <v>7096</v>
      </c>
      <c r="I6064" s="229">
        <v>4.7688838782412634E-3</v>
      </c>
      <c r="J6064" s="73">
        <f t="shared" si="282"/>
        <v>9.4820104602180233E-5</v>
      </c>
      <c r="K6064" s="73">
        <f t="shared" si="283"/>
        <v>34.512843462257074</v>
      </c>
      <c r="L6064" s="3" t="e">
        <f t="shared" si="284"/>
        <v>#N/A</v>
      </c>
    </row>
    <row r="6065" spans="1:12" x14ac:dyDescent="0.25">
      <c r="A6065" s="43" t="s">
        <v>47</v>
      </c>
      <c r="B6065" s="43" t="s">
        <v>385</v>
      </c>
      <c r="C6065" s="43" t="s">
        <v>750</v>
      </c>
      <c r="D6065" s="43" t="s">
        <v>55</v>
      </c>
      <c r="E6065" s="43" t="s">
        <v>2736</v>
      </c>
      <c r="F6065" s="43" t="s">
        <v>4325</v>
      </c>
      <c r="G6065" s="43" t="s">
        <v>4654</v>
      </c>
      <c r="H6065" s="76">
        <v>1691</v>
      </c>
      <c r="I6065" s="229">
        <v>9.7693672383205206E-3</v>
      </c>
      <c r="J6065" s="73">
        <f t="shared" si="282"/>
        <v>1.9424512046963289E-4</v>
      </c>
      <c r="K6065" s="73">
        <f t="shared" si="283"/>
        <v>16.848468498714151</v>
      </c>
      <c r="L6065" s="3" t="e">
        <f t="shared" si="284"/>
        <v>#N/A</v>
      </c>
    </row>
    <row r="6066" spans="1:12" x14ac:dyDescent="0.25">
      <c r="A6066" s="43" t="s">
        <v>47</v>
      </c>
      <c r="B6066" s="43" t="s">
        <v>385</v>
      </c>
      <c r="C6066" s="43" t="s">
        <v>750</v>
      </c>
      <c r="D6066" s="43" t="s">
        <v>55</v>
      </c>
      <c r="E6066" s="43" t="s">
        <v>2737</v>
      </c>
      <c r="F6066" s="43" t="s">
        <v>4313</v>
      </c>
      <c r="G6066" s="43" t="s">
        <v>4654</v>
      </c>
      <c r="H6066" s="76">
        <v>381</v>
      </c>
      <c r="I6066" s="229">
        <v>4.3044619422572174E-3</v>
      </c>
      <c r="J6066" s="73">
        <f t="shared" si="282"/>
        <v>8.5585965614129483E-5</v>
      </c>
      <c r="K6066" s="73">
        <f t="shared" si="283"/>
        <v>1.6726082528989832</v>
      </c>
      <c r="L6066" s="3" t="e">
        <f t="shared" si="284"/>
        <v>#N/A</v>
      </c>
    </row>
    <row r="6067" spans="1:12" x14ac:dyDescent="0.25">
      <c r="A6067" s="43" t="s">
        <v>47</v>
      </c>
      <c r="B6067" s="43" t="s">
        <v>385</v>
      </c>
      <c r="C6067" s="43" t="s">
        <v>750</v>
      </c>
      <c r="D6067" s="43" t="s">
        <v>55</v>
      </c>
      <c r="E6067" s="43" t="s">
        <v>2738</v>
      </c>
      <c r="F6067" s="43" t="s">
        <v>4346</v>
      </c>
      <c r="G6067" s="43" t="s">
        <v>4654</v>
      </c>
      <c r="H6067" s="76">
        <v>10964</v>
      </c>
      <c r="I6067" s="229">
        <v>4.5932141554177307E-3</v>
      </c>
      <c r="J6067" s="73">
        <f t="shared" si="282"/>
        <v>9.1327249267714341E-5</v>
      </c>
      <c r="K6067" s="73">
        <f t="shared" si="283"/>
        <v>51.361311960971221</v>
      </c>
      <c r="L6067" s="3" t="e">
        <f t="shared" si="284"/>
        <v>#N/A</v>
      </c>
    </row>
    <row r="6068" spans="1:12" x14ac:dyDescent="0.25">
      <c r="A6068" s="43" t="s">
        <v>47</v>
      </c>
      <c r="B6068" s="43" t="s">
        <v>385</v>
      </c>
      <c r="C6068" s="43" t="s">
        <v>750</v>
      </c>
      <c r="D6068" s="43" t="s">
        <v>55</v>
      </c>
      <c r="E6068" s="43" t="s">
        <v>2739</v>
      </c>
      <c r="F6068" s="43" t="s">
        <v>4347</v>
      </c>
      <c r="G6068" s="43" t="s">
        <v>4654</v>
      </c>
      <c r="H6068" s="76">
        <v>1754</v>
      </c>
      <c r="I6068" s="229">
        <v>4.7719498289623703E-3</v>
      </c>
      <c r="J6068" s="73">
        <f t="shared" si="282"/>
        <v>9.4881065148820273E-5</v>
      </c>
      <c r="K6068" s="73">
        <f t="shared" si="283"/>
        <v>8.5364213882710285</v>
      </c>
      <c r="L6068" s="3" t="e">
        <f t="shared" si="284"/>
        <v>#N/A</v>
      </c>
    </row>
    <row r="6069" spans="1:12" x14ac:dyDescent="0.25">
      <c r="A6069" s="43" t="s">
        <v>47</v>
      </c>
      <c r="B6069" s="43" t="s">
        <v>385</v>
      </c>
      <c r="C6069" s="43" t="s">
        <v>750</v>
      </c>
      <c r="D6069" s="43" t="s">
        <v>55</v>
      </c>
      <c r="E6069" s="43" t="s">
        <v>2740</v>
      </c>
      <c r="F6069" s="43" t="s">
        <v>4335</v>
      </c>
      <c r="G6069" s="43" t="s">
        <v>4654</v>
      </c>
      <c r="H6069" s="76">
        <v>94</v>
      </c>
      <c r="I6069" s="229">
        <v>3.5531914893616755E-2</v>
      </c>
      <c r="J6069" s="73">
        <f t="shared" si="282"/>
        <v>7.064839431928096E-4</v>
      </c>
      <c r="K6069" s="73">
        <f t="shared" si="283"/>
        <v>3.4064094906600992</v>
      </c>
      <c r="L6069" s="3" t="e">
        <f t="shared" si="284"/>
        <v>#N/A</v>
      </c>
    </row>
    <row r="6070" spans="1:12" x14ac:dyDescent="0.25">
      <c r="A6070" s="43" t="s">
        <v>47</v>
      </c>
      <c r="B6070" s="43" t="s">
        <v>385</v>
      </c>
      <c r="C6070" s="43" t="s">
        <v>751</v>
      </c>
      <c r="D6070" s="43" t="s">
        <v>55</v>
      </c>
      <c r="E6070" s="43" t="s">
        <v>2741</v>
      </c>
      <c r="F6070" s="43" t="s">
        <v>4342</v>
      </c>
      <c r="G6070" s="43" t="s">
        <v>4654</v>
      </c>
      <c r="H6070" s="76">
        <v>27105</v>
      </c>
      <c r="I6070" s="229"/>
      <c r="J6070" s="73">
        <f t="shared" si="282"/>
        <v>0</v>
      </c>
      <c r="K6070" s="73">
        <f t="shared" si="283"/>
        <v>0</v>
      </c>
      <c r="L6070" s="3" t="e">
        <f t="shared" si="284"/>
        <v>#N/A</v>
      </c>
    </row>
    <row r="6071" spans="1:12" x14ac:dyDescent="0.25">
      <c r="A6071" s="43" t="s">
        <v>47</v>
      </c>
      <c r="B6071" s="43" t="s">
        <v>385</v>
      </c>
      <c r="C6071" s="43" t="s">
        <v>751</v>
      </c>
      <c r="D6071" s="43" t="s">
        <v>55</v>
      </c>
      <c r="E6071" s="43" t="s">
        <v>2742</v>
      </c>
      <c r="F6071" s="43" t="s">
        <v>4327</v>
      </c>
      <c r="G6071" s="43" t="s">
        <v>4654</v>
      </c>
      <c r="H6071" s="76">
        <v>3401</v>
      </c>
      <c r="I6071" s="229"/>
      <c r="J6071" s="73">
        <f t="shared" si="282"/>
        <v>0</v>
      </c>
      <c r="K6071" s="73">
        <f t="shared" si="283"/>
        <v>0</v>
      </c>
      <c r="L6071" s="3" t="e">
        <f t="shared" si="284"/>
        <v>#N/A</v>
      </c>
    </row>
    <row r="6072" spans="1:12" x14ac:dyDescent="0.25">
      <c r="A6072" s="43" t="s">
        <v>47</v>
      </c>
      <c r="B6072" s="43" t="s">
        <v>385</v>
      </c>
      <c r="C6072" s="43" t="s">
        <v>751</v>
      </c>
      <c r="D6072" s="43" t="s">
        <v>55</v>
      </c>
      <c r="E6072" s="43" t="s">
        <v>2743</v>
      </c>
      <c r="F6072" s="43" t="s">
        <v>4348</v>
      </c>
      <c r="G6072" s="43" t="s">
        <v>4654</v>
      </c>
      <c r="H6072" s="76">
        <v>6070</v>
      </c>
      <c r="I6072" s="229"/>
      <c r="J6072" s="73">
        <f t="shared" si="282"/>
        <v>0</v>
      </c>
      <c r="K6072" s="73">
        <f t="shared" si="283"/>
        <v>0</v>
      </c>
      <c r="L6072" s="3" t="e">
        <f t="shared" si="284"/>
        <v>#N/A</v>
      </c>
    </row>
    <row r="6073" spans="1:12" x14ac:dyDescent="0.25">
      <c r="A6073" s="43" t="s">
        <v>47</v>
      </c>
      <c r="B6073" s="43" t="s">
        <v>385</v>
      </c>
      <c r="C6073" s="43" t="s">
        <v>751</v>
      </c>
      <c r="D6073" s="43" t="s">
        <v>55</v>
      </c>
      <c r="E6073" s="43" t="s">
        <v>2744</v>
      </c>
      <c r="F6073" s="43" t="s">
        <v>4349</v>
      </c>
      <c r="G6073" s="43" t="s">
        <v>4654</v>
      </c>
      <c r="H6073" s="76">
        <v>8956</v>
      </c>
      <c r="I6073" s="229"/>
      <c r="J6073" s="73">
        <f t="shared" si="282"/>
        <v>0</v>
      </c>
      <c r="K6073" s="73">
        <f t="shared" si="283"/>
        <v>0</v>
      </c>
      <c r="L6073" s="3" t="e">
        <f t="shared" si="284"/>
        <v>#N/A</v>
      </c>
    </row>
    <row r="6074" spans="1:12" ht="20" x14ac:dyDescent="0.25">
      <c r="A6074" s="43" t="s">
        <v>47</v>
      </c>
      <c r="B6074" s="43" t="s">
        <v>385</v>
      </c>
      <c r="C6074" s="43" t="s">
        <v>751</v>
      </c>
      <c r="D6074" s="43" t="s">
        <v>55</v>
      </c>
      <c r="E6074" s="43" t="s">
        <v>2745</v>
      </c>
      <c r="F6074" s="43" t="s">
        <v>4350</v>
      </c>
      <c r="G6074" s="43" t="s">
        <v>4654</v>
      </c>
      <c r="H6074" s="76">
        <v>8414</v>
      </c>
      <c r="I6074" s="229"/>
      <c r="J6074" s="73">
        <f t="shared" si="282"/>
        <v>0</v>
      </c>
      <c r="K6074" s="73">
        <f t="shared" si="283"/>
        <v>0</v>
      </c>
      <c r="L6074" s="3" t="e">
        <f t="shared" si="284"/>
        <v>#N/A</v>
      </c>
    </row>
    <row r="6075" spans="1:12" ht="20" x14ac:dyDescent="0.25">
      <c r="A6075" s="43" t="s">
        <v>47</v>
      </c>
      <c r="B6075" s="43" t="s">
        <v>385</v>
      </c>
      <c r="C6075" s="43" t="s">
        <v>751</v>
      </c>
      <c r="D6075" s="43" t="s">
        <v>55</v>
      </c>
      <c r="E6075" s="43" t="s">
        <v>2746</v>
      </c>
      <c r="F6075" s="43" t="s">
        <v>4351</v>
      </c>
      <c r="G6075" s="43" t="s">
        <v>4654</v>
      </c>
      <c r="H6075" s="76">
        <v>13914</v>
      </c>
      <c r="I6075" s="229"/>
      <c r="J6075" s="73">
        <f t="shared" si="282"/>
        <v>0</v>
      </c>
      <c r="K6075" s="73">
        <f t="shared" si="283"/>
        <v>0</v>
      </c>
      <c r="L6075" s="3" t="e">
        <f t="shared" si="284"/>
        <v>#N/A</v>
      </c>
    </row>
    <row r="6076" spans="1:12" x14ac:dyDescent="0.25">
      <c r="A6076" s="43" t="s">
        <v>47</v>
      </c>
      <c r="B6076" s="43" t="s">
        <v>385</v>
      </c>
      <c r="C6076" s="43" t="s">
        <v>751</v>
      </c>
      <c r="D6076" s="43" t="s">
        <v>55</v>
      </c>
      <c r="E6076" s="43" t="s">
        <v>2747</v>
      </c>
      <c r="F6076" s="43" t="s">
        <v>4352</v>
      </c>
      <c r="G6076" s="43" t="s">
        <v>4654</v>
      </c>
      <c r="H6076" s="76">
        <v>144</v>
      </c>
      <c r="I6076" s="229"/>
      <c r="J6076" s="73">
        <f t="shared" si="282"/>
        <v>0</v>
      </c>
      <c r="K6076" s="73">
        <f t="shared" si="283"/>
        <v>0</v>
      </c>
      <c r="L6076" s="3" t="e">
        <f t="shared" si="284"/>
        <v>#N/A</v>
      </c>
    </row>
    <row r="6077" spans="1:12" x14ac:dyDescent="0.25">
      <c r="A6077" s="43" t="s">
        <v>47</v>
      </c>
      <c r="B6077" s="43" t="s">
        <v>385</v>
      </c>
      <c r="C6077" s="43" t="s">
        <v>751</v>
      </c>
      <c r="D6077" s="43" t="s">
        <v>55</v>
      </c>
      <c r="E6077" s="43" t="s">
        <v>2747</v>
      </c>
      <c r="F6077" s="43" t="s">
        <v>4352</v>
      </c>
      <c r="G6077" s="43" t="s">
        <v>4654</v>
      </c>
      <c r="H6077" s="76">
        <v>24</v>
      </c>
      <c r="I6077" s="229"/>
      <c r="J6077" s="73">
        <f t="shared" si="282"/>
        <v>0</v>
      </c>
      <c r="K6077" s="73">
        <f t="shared" si="283"/>
        <v>0</v>
      </c>
      <c r="L6077" s="3" t="e">
        <f t="shared" si="284"/>
        <v>#N/A</v>
      </c>
    </row>
    <row r="6078" spans="1:12" x14ac:dyDescent="0.25">
      <c r="A6078" s="43" t="s">
        <v>47</v>
      </c>
      <c r="B6078" s="43" t="s">
        <v>385</v>
      </c>
      <c r="C6078" s="43" t="s">
        <v>751</v>
      </c>
      <c r="D6078" s="43" t="s">
        <v>55</v>
      </c>
      <c r="E6078" s="43" t="s">
        <v>2748</v>
      </c>
      <c r="F6078" s="43" t="s">
        <v>4353</v>
      </c>
      <c r="G6078" s="43" t="s">
        <v>4654</v>
      </c>
      <c r="H6078" s="76">
        <v>84</v>
      </c>
      <c r="I6078" s="229"/>
      <c r="J6078" s="73">
        <f t="shared" si="282"/>
        <v>0</v>
      </c>
      <c r="K6078" s="73">
        <f t="shared" si="283"/>
        <v>0</v>
      </c>
      <c r="L6078" s="3" t="e">
        <f t="shared" si="284"/>
        <v>#N/A</v>
      </c>
    </row>
    <row r="6079" spans="1:12" ht="20" x14ac:dyDescent="0.25">
      <c r="A6079" s="43" t="s">
        <v>47</v>
      </c>
      <c r="B6079" s="43" t="s">
        <v>385</v>
      </c>
      <c r="C6079" s="43" t="s">
        <v>751</v>
      </c>
      <c r="D6079" s="43" t="s">
        <v>55</v>
      </c>
      <c r="E6079" s="43" t="s">
        <v>2749</v>
      </c>
      <c r="F6079" s="43" t="s">
        <v>4354</v>
      </c>
      <c r="G6079" s="43" t="s">
        <v>4654</v>
      </c>
      <c r="H6079" s="76">
        <v>144</v>
      </c>
      <c r="I6079" s="229"/>
      <c r="J6079" s="73">
        <f t="shared" si="282"/>
        <v>0</v>
      </c>
      <c r="K6079" s="73">
        <f t="shared" si="283"/>
        <v>0</v>
      </c>
      <c r="L6079" s="3" t="e">
        <f t="shared" si="284"/>
        <v>#N/A</v>
      </c>
    </row>
    <row r="6080" spans="1:12" ht="20" x14ac:dyDescent="0.25">
      <c r="A6080" s="43" t="s">
        <v>47</v>
      </c>
      <c r="B6080" s="43" t="s">
        <v>385</v>
      </c>
      <c r="C6080" s="43" t="s">
        <v>751</v>
      </c>
      <c r="D6080" s="43" t="s">
        <v>55</v>
      </c>
      <c r="E6080" s="43" t="s">
        <v>2750</v>
      </c>
      <c r="F6080" s="43" t="s">
        <v>4355</v>
      </c>
      <c r="G6080" s="43" t="s">
        <v>4654</v>
      </c>
      <c r="H6080" s="76">
        <v>144</v>
      </c>
      <c r="I6080" s="229"/>
      <c r="J6080" s="73">
        <f t="shared" si="282"/>
        <v>0</v>
      </c>
      <c r="K6080" s="73">
        <f t="shared" si="283"/>
        <v>0</v>
      </c>
      <c r="L6080" s="3" t="e">
        <f t="shared" si="284"/>
        <v>#N/A</v>
      </c>
    </row>
    <row r="6081" spans="1:12" x14ac:dyDescent="0.25">
      <c r="A6081" s="43" t="s">
        <v>47</v>
      </c>
      <c r="B6081" s="43" t="s">
        <v>385</v>
      </c>
      <c r="C6081" s="43" t="s">
        <v>756</v>
      </c>
      <c r="D6081" s="43" t="s">
        <v>55</v>
      </c>
      <c r="E6081" s="43" t="s">
        <v>2751</v>
      </c>
      <c r="F6081" s="43" t="s">
        <v>4321</v>
      </c>
      <c r="G6081" s="43" t="s">
        <v>4654</v>
      </c>
      <c r="H6081" s="76">
        <v>9954</v>
      </c>
      <c r="I6081" s="229">
        <v>4.8694996986136226E-2</v>
      </c>
      <c r="J6081" s="73">
        <f t="shared" si="282"/>
        <v>9.6820657112143996E-4</v>
      </c>
      <c r="K6081" s="73">
        <f t="shared" si="283"/>
        <v>494.34752820894283</v>
      </c>
      <c r="L6081" s="3" t="e">
        <f t="shared" si="284"/>
        <v>#N/A</v>
      </c>
    </row>
    <row r="6082" spans="1:12" x14ac:dyDescent="0.25">
      <c r="A6082" s="43" t="s">
        <v>47</v>
      </c>
      <c r="B6082" s="43" t="s">
        <v>385</v>
      </c>
      <c r="C6082" s="43" t="s">
        <v>756</v>
      </c>
      <c r="D6082" s="43" t="s">
        <v>55</v>
      </c>
      <c r="E6082" s="43" t="s">
        <v>2752</v>
      </c>
      <c r="F6082" s="43" t="s">
        <v>4316</v>
      </c>
      <c r="G6082" s="43" t="s">
        <v>4654</v>
      </c>
      <c r="H6082" s="76">
        <v>703</v>
      </c>
      <c r="I6082" s="229">
        <v>5.3769559032716942E-2</v>
      </c>
      <c r="J6082" s="73">
        <f t="shared" si="282"/>
        <v>1.0691044995156389E-3</v>
      </c>
      <c r="K6082" s="73">
        <f t="shared" si="283"/>
        <v>38.551580463159503</v>
      </c>
      <c r="L6082" s="3" t="e">
        <f t="shared" si="284"/>
        <v>#N/A</v>
      </c>
    </row>
    <row r="6083" spans="1:12" x14ac:dyDescent="0.25">
      <c r="A6083" s="43" t="s">
        <v>47</v>
      </c>
      <c r="B6083" s="43" t="s">
        <v>385</v>
      </c>
      <c r="C6083" s="43" t="s">
        <v>800</v>
      </c>
      <c r="D6083" s="43" t="s">
        <v>55</v>
      </c>
      <c r="E6083" s="43" t="s">
        <v>2753</v>
      </c>
      <c r="F6083" s="43" t="s">
        <v>4313</v>
      </c>
      <c r="G6083" s="43" t="s">
        <v>4654</v>
      </c>
      <c r="H6083" s="76">
        <v>400</v>
      </c>
      <c r="I6083" s="229">
        <v>7.7699999999999991E-2</v>
      </c>
      <c r="J6083" s="73">
        <f t="shared" si="282"/>
        <v>1.5449153964945152E-3</v>
      </c>
      <c r="K6083" s="73">
        <f t="shared" si="283"/>
        <v>31.697966158597801</v>
      </c>
      <c r="L6083" s="3" t="e">
        <f t="shared" si="284"/>
        <v>#N/A</v>
      </c>
    </row>
    <row r="6084" spans="1:12" x14ac:dyDescent="0.25">
      <c r="A6084" s="43" t="s">
        <v>47</v>
      </c>
      <c r="B6084" s="43" t="s">
        <v>385</v>
      </c>
      <c r="C6084" s="43" t="s">
        <v>800</v>
      </c>
      <c r="D6084" s="43" t="s">
        <v>55</v>
      </c>
      <c r="E6084" s="43" t="s">
        <v>2754</v>
      </c>
      <c r="F6084" s="43" t="s">
        <v>4356</v>
      </c>
      <c r="G6084" s="43" t="s">
        <v>4654</v>
      </c>
      <c r="H6084" s="76">
        <v>882</v>
      </c>
      <c r="I6084" s="229">
        <v>7.7709750566893443E-2</v>
      </c>
      <c r="J6084" s="73">
        <f t="shared" si="282"/>
        <v>1.5451092678062043E-3</v>
      </c>
      <c r="K6084" s="73">
        <f t="shared" si="283"/>
        <v>69.902786374205093</v>
      </c>
      <c r="L6084" s="3" t="e">
        <f t="shared" si="284"/>
        <v>#N/A</v>
      </c>
    </row>
    <row r="6085" spans="1:12" x14ac:dyDescent="0.25">
      <c r="A6085" s="43" t="s">
        <v>47</v>
      </c>
      <c r="B6085" s="43" t="s">
        <v>385</v>
      </c>
      <c r="C6085" s="43" t="s">
        <v>800</v>
      </c>
      <c r="D6085" s="43" t="s">
        <v>55</v>
      </c>
      <c r="E6085" s="43" t="s">
        <v>2755</v>
      </c>
      <c r="F6085" s="43" t="s">
        <v>4344</v>
      </c>
      <c r="G6085" s="43" t="s">
        <v>4654</v>
      </c>
      <c r="H6085" s="76">
        <v>655</v>
      </c>
      <c r="I6085" s="229">
        <v>7.7694656488549688E-2</v>
      </c>
      <c r="J6085" s="73">
        <f t="shared" si="282"/>
        <v>1.5448091510233324E-3</v>
      </c>
      <c r="K6085" s="73">
        <f t="shared" si="283"/>
        <v>51.901849993920322</v>
      </c>
      <c r="L6085" s="3" t="e">
        <f t="shared" si="284"/>
        <v>#N/A</v>
      </c>
    </row>
    <row r="6086" spans="1:12" x14ac:dyDescent="0.25">
      <c r="A6086" s="43" t="s">
        <v>47</v>
      </c>
      <c r="B6086" s="43" t="s">
        <v>385</v>
      </c>
      <c r="C6086" s="43" t="s">
        <v>800</v>
      </c>
      <c r="D6086" s="43" t="s">
        <v>55</v>
      </c>
      <c r="E6086" s="43" t="s">
        <v>2756</v>
      </c>
      <c r="F6086" s="43" t="s">
        <v>4346</v>
      </c>
      <c r="G6086" s="43" t="s">
        <v>4654</v>
      </c>
      <c r="H6086" s="76">
        <v>7754</v>
      </c>
      <c r="I6086" s="229">
        <v>7.7706989940675777E-2</v>
      </c>
      <c r="J6086" s="73">
        <f t="shared" si="282"/>
        <v>1.5450543780514085E-3</v>
      </c>
      <c r="K6086" s="73">
        <f t="shared" si="283"/>
        <v>614.52035164741062</v>
      </c>
      <c r="L6086" s="3" t="e">
        <f t="shared" si="284"/>
        <v>#N/A</v>
      </c>
    </row>
    <row r="6087" spans="1:12" x14ac:dyDescent="0.25">
      <c r="A6087" s="43" t="s">
        <v>47</v>
      </c>
      <c r="B6087" s="43" t="s">
        <v>385</v>
      </c>
      <c r="C6087" s="43" t="s">
        <v>800</v>
      </c>
      <c r="D6087" s="43" t="s">
        <v>55</v>
      </c>
      <c r="E6087" s="43" t="s">
        <v>2757</v>
      </c>
      <c r="F6087" s="43" t="s">
        <v>4335</v>
      </c>
      <c r="G6087" s="43" t="s">
        <v>4654</v>
      </c>
      <c r="H6087" s="76">
        <v>2660</v>
      </c>
      <c r="I6087" s="229">
        <v>7.7706766917293238E-2</v>
      </c>
      <c r="J6087" s="73">
        <f t="shared" ref="J6087:J6150" si="285">I6087*$J$5</f>
        <v>1.5450499436594205E-3</v>
      </c>
      <c r="K6087" s="73">
        <f t="shared" ref="K6087:K6150" si="286">(I6087+J6087)*H6087</f>
        <v>210.80983285013409</v>
      </c>
      <c r="L6087" s="3" t="e">
        <f t="shared" ref="L6087:L6150" si="287">MATCH(C6087,$C$7237:$C$7264,0)</f>
        <v>#N/A</v>
      </c>
    </row>
    <row r="6088" spans="1:12" x14ac:dyDescent="0.25">
      <c r="A6088" s="43" t="s">
        <v>47</v>
      </c>
      <c r="B6088" s="43" t="s">
        <v>385</v>
      </c>
      <c r="C6088" s="43" t="s">
        <v>757</v>
      </c>
      <c r="D6088" s="43" t="s">
        <v>55</v>
      </c>
      <c r="E6088" s="43" t="s">
        <v>2758</v>
      </c>
      <c r="F6088" s="43" t="s">
        <v>4316</v>
      </c>
      <c r="G6088" s="43" t="s">
        <v>4654</v>
      </c>
      <c r="H6088" s="76">
        <v>4300</v>
      </c>
      <c r="I6088" s="229">
        <v>4.24E-2</v>
      </c>
      <c r="J6088" s="73">
        <f t="shared" si="285"/>
        <v>8.4304263592493512E-4</v>
      </c>
      <c r="K6088" s="73">
        <f t="shared" si="286"/>
        <v>185.9450833344772</v>
      </c>
      <c r="L6088" s="3" t="e">
        <f t="shared" si="287"/>
        <v>#N/A</v>
      </c>
    </row>
    <row r="6089" spans="1:12" x14ac:dyDescent="0.25">
      <c r="A6089" s="43" t="s">
        <v>47</v>
      </c>
      <c r="B6089" s="43" t="s">
        <v>385</v>
      </c>
      <c r="C6089" s="43" t="s">
        <v>757</v>
      </c>
      <c r="D6089" s="43" t="s">
        <v>55</v>
      </c>
      <c r="E6089" s="43" t="s">
        <v>2759</v>
      </c>
      <c r="F6089" s="43" t="s">
        <v>4322</v>
      </c>
      <c r="G6089" s="43" t="s">
        <v>4654</v>
      </c>
      <c r="H6089" s="76">
        <v>8051</v>
      </c>
      <c r="I6089" s="229">
        <v>3.2805862625760775E-2</v>
      </c>
      <c r="J6089" s="73">
        <f t="shared" si="285"/>
        <v>6.5228162504275182E-4</v>
      </c>
      <c r="K6089" s="73">
        <f t="shared" si="286"/>
        <v>269.37151936321919</v>
      </c>
      <c r="L6089" s="3" t="e">
        <f t="shared" si="287"/>
        <v>#N/A</v>
      </c>
    </row>
    <row r="6090" spans="1:12" x14ac:dyDescent="0.25">
      <c r="A6090" s="43" t="s">
        <v>47</v>
      </c>
      <c r="B6090" s="43" t="s">
        <v>385</v>
      </c>
      <c r="C6090" s="43" t="s">
        <v>757</v>
      </c>
      <c r="D6090" s="43" t="s">
        <v>55</v>
      </c>
      <c r="E6090" s="43" t="s">
        <v>2760</v>
      </c>
      <c r="F6090" s="43" t="s">
        <v>4357</v>
      </c>
      <c r="G6090" s="43" t="s">
        <v>4654</v>
      </c>
      <c r="H6090" s="76">
        <v>17369</v>
      </c>
      <c r="I6090" s="229">
        <v>2.3035292762968503E-2</v>
      </c>
      <c r="J6090" s="73">
        <f t="shared" si="285"/>
        <v>4.5801259269329119E-4</v>
      </c>
      <c r="K6090" s="73">
        <f t="shared" si="286"/>
        <v>408.05522072248971</v>
      </c>
      <c r="L6090" s="3" t="e">
        <f t="shared" si="287"/>
        <v>#N/A</v>
      </c>
    </row>
    <row r="6091" spans="1:12" x14ac:dyDescent="0.25">
      <c r="A6091" s="43" t="s">
        <v>47</v>
      </c>
      <c r="B6091" s="43" t="s">
        <v>385</v>
      </c>
      <c r="C6091" s="43" t="s">
        <v>757</v>
      </c>
      <c r="D6091" s="43" t="s">
        <v>55</v>
      </c>
      <c r="E6091" s="43" t="s">
        <v>2761</v>
      </c>
      <c r="F6091" s="43" t="s">
        <v>4358</v>
      </c>
      <c r="G6091" s="43" t="s">
        <v>4654</v>
      </c>
      <c r="H6091" s="76">
        <v>18578</v>
      </c>
      <c r="I6091" s="229">
        <v>3.4545699214124231E-2</v>
      </c>
      <c r="J6091" s="73">
        <f t="shared" si="285"/>
        <v>6.8687493691852006E-4</v>
      </c>
      <c r="K6091" s="73">
        <f t="shared" si="286"/>
        <v>654.55076257807218</v>
      </c>
      <c r="L6091" s="3" t="e">
        <f t="shared" si="287"/>
        <v>#N/A</v>
      </c>
    </row>
    <row r="6092" spans="1:12" x14ac:dyDescent="0.25">
      <c r="A6092" s="43" t="s">
        <v>47</v>
      </c>
      <c r="B6092" s="43" t="s">
        <v>385</v>
      </c>
      <c r="C6092" s="43" t="s">
        <v>757</v>
      </c>
      <c r="D6092" s="43" t="s">
        <v>55</v>
      </c>
      <c r="E6092" s="43" t="s">
        <v>2762</v>
      </c>
      <c r="F6092" s="43" t="s">
        <v>4321</v>
      </c>
      <c r="G6092" s="43" t="s">
        <v>4654</v>
      </c>
      <c r="H6092" s="76">
        <v>10428</v>
      </c>
      <c r="I6092" s="229">
        <v>3.3888569236670503E-2</v>
      </c>
      <c r="J6092" s="73">
        <f t="shared" si="285"/>
        <v>6.7380916832564545E-4</v>
      </c>
      <c r="K6092" s="73">
        <f t="shared" si="286"/>
        <v>360.41648200729981</v>
      </c>
      <c r="L6092" s="3" t="e">
        <f t="shared" si="287"/>
        <v>#N/A</v>
      </c>
    </row>
    <row r="6093" spans="1:12" x14ac:dyDescent="0.25">
      <c r="A6093" s="43" t="s">
        <v>47</v>
      </c>
      <c r="B6093" s="43" t="s">
        <v>385</v>
      </c>
      <c r="C6093" s="43" t="s">
        <v>757</v>
      </c>
      <c r="D6093" s="43" t="s">
        <v>55</v>
      </c>
      <c r="E6093" s="43" t="s">
        <v>2763</v>
      </c>
      <c r="F6093" s="43" t="s">
        <v>4359</v>
      </c>
      <c r="G6093" s="43" t="s">
        <v>4654</v>
      </c>
      <c r="H6093" s="76">
        <v>5432</v>
      </c>
      <c r="I6093" s="229">
        <v>3.1458026509572898E-2</v>
      </c>
      <c r="J6093" s="73">
        <f t="shared" si="285"/>
        <v>6.2548249032138724E-4</v>
      </c>
      <c r="K6093" s="73">
        <f t="shared" si="286"/>
        <v>174.27762088742574</v>
      </c>
      <c r="L6093" s="3" t="e">
        <f t="shared" si="287"/>
        <v>#N/A</v>
      </c>
    </row>
    <row r="6094" spans="1:12" x14ac:dyDescent="0.25">
      <c r="A6094" s="43" t="s">
        <v>47</v>
      </c>
      <c r="B6094" s="43" t="s">
        <v>385</v>
      </c>
      <c r="C6094" s="43" t="s">
        <v>758</v>
      </c>
      <c r="D6094" s="43" t="s">
        <v>55</v>
      </c>
      <c r="E6094" s="43" t="s">
        <v>2764</v>
      </c>
      <c r="F6094" s="43" t="s">
        <v>4360</v>
      </c>
      <c r="G6094" s="43" t="s">
        <v>4654</v>
      </c>
      <c r="H6094" s="76">
        <v>432</v>
      </c>
      <c r="I6094" s="229">
        <v>4.9328703703703701E-2</v>
      </c>
      <c r="J6094" s="73">
        <f t="shared" si="285"/>
        <v>9.8080661313986969E-4</v>
      </c>
      <c r="K6094" s="73">
        <f t="shared" si="286"/>
        <v>21.733708456876425</v>
      </c>
      <c r="L6094" s="3" t="e">
        <f t="shared" si="287"/>
        <v>#N/A</v>
      </c>
    </row>
    <row r="6095" spans="1:12" x14ac:dyDescent="0.25">
      <c r="A6095" s="43" t="s">
        <v>47</v>
      </c>
      <c r="B6095" s="43" t="s">
        <v>385</v>
      </c>
      <c r="C6095" s="43" t="s">
        <v>758</v>
      </c>
      <c r="D6095" s="43" t="s">
        <v>55</v>
      </c>
      <c r="E6095" s="43" t="s">
        <v>2765</v>
      </c>
      <c r="F6095" s="43" t="s">
        <v>4361</v>
      </c>
      <c r="G6095" s="43" t="s">
        <v>4654</v>
      </c>
      <c r="H6095" s="76">
        <v>21600</v>
      </c>
      <c r="I6095" s="229">
        <v>4.9319444444444444E-2</v>
      </c>
      <c r="J6095" s="73">
        <f t="shared" si="285"/>
        <v>9.8062251053768483E-4</v>
      </c>
      <c r="K6095" s="73">
        <f t="shared" si="286"/>
        <v>1086.481446227614</v>
      </c>
      <c r="L6095" s="3" t="e">
        <f t="shared" si="287"/>
        <v>#N/A</v>
      </c>
    </row>
    <row r="6096" spans="1:12" x14ac:dyDescent="0.25">
      <c r="A6096" s="43" t="s">
        <v>47</v>
      </c>
      <c r="B6096" s="43" t="s">
        <v>385</v>
      </c>
      <c r="C6096" s="43" t="s">
        <v>758</v>
      </c>
      <c r="D6096" s="43" t="s">
        <v>55</v>
      </c>
      <c r="E6096" s="43" t="s">
        <v>2766</v>
      </c>
      <c r="F6096" s="43" t="s">
        <v>4362</v>
      </c>
      <c r="G6096" s="43" t="s">
        <v>4654</v>
      </c>
      <c r="H6096" s="76">
        <v>5904</v>
      </c>
      <c r="I6096" s="229">
        <v>4.9319105691056915E-2</v>
      </c>
      <c r="J6096" s="73">
        <f t="shared" si="285"/>
        <v>9.806157750766294E-4</v>
      </c>
      <c r="K6096" s="73">
        <f t="shared" si="286"/>
        <v>296.96955553605244</v>
      </c>
      <c r="L6096" s="3" t="e">
        <f t="shared" si="287"/>
        <v>#N/A</v>
      </c>
    </row>
    <row r="6097" spans="1:12" x14ac:dyDescent="0.25">
      <c r="A6097" s="43" t="s">
        <v>47</v>
      </c>
      <c r="B6097" s="43" t="s">
        <v>385</v>
      </c>
      <c r="C6097" s="43" t="s">
        <v>758</v>
      </c>
      <c r="D6097" s="43" t="s">
        <v>55</v>
      </c>
      <c r="E6097" s="43" t="s">
        <v>2767</v>
      </c>
      <c r="F6097" s="43" t="s">
        <v>4363</v>
      </c>
      <c r="G6097" s="43" t="s">
        <v>4654</v>
      </c>
      <c r="H6097" s="76">
        <v>22032</v>
      </c>
      <c r="I6097" s="229">
        <v>4.9319625998547563E-2</v>
      </c>
      <c r="J6097" s="73">
        <f t="shared" si="285"/>
        <v>9.8062612039262953E-4</v>
      </c>
      <c r="K6097" s="73">
        <f t="shared" si="286"/>
        <v>1108.2151546844905</v>
      </c>
      <c r="L6097" s="3" t="e">
        <f t="shared" si="287"/>
        <v>#N/A</v>
      </c>
    </row>
    <row r="6098" spans="1:12" ht="20" x14ac:dyDescent="0.25">
      <c r="A6098" s="43" t="s">
        <v>47</v>
      </c>
      <c r="B6098" s="43" t="s">
        <v>385</v>
      </c>
      <c r="C6098" s="43" t="s">
        <v>758</v>
      </c>
      <c r="D6098" s="43" t="s">
        <v>55</v>
      </c>
      <c r="E6098" s="43" t="s">
        <v>2768</v>
      </c>
      <c r="F6098" s="43" t="s">
        <v>4364</v>
      </c>
      <c r="G6098" s="43" t="s">
        <v>4654</v>
      </c>
      <c r="H6098" s="76">
        <v>12240</v>
      </c>
      <c r="I6098" s="229">
        <v>4.9319444444444444E-2</v>
      </c>
      <c r="J6098" s="73">
        <f t="shared" si="285"/>
        <v>9.8062251053768483E-4</v>
      </c>
      <c r="K6098" s="73">
        <f t="shared" si="286"/>
        <v>615.67281952898122</v>
      </c>
      <c r="L6098" s="3" t="e">
        <f t="shared" si="287"/>
        <v>#N/A</v>
      </c>
    </row>
    <row r="6099" spans="1:12" x14ac:dyDescent="0.25">
      <c r="A6099" s="43" t="s">
        <v>47</v>
      </c>
      <c r="B6099" s="43" t="s">
        <v>385</v>
      </c>
      <c r="C6099" s="43" t="s">
        <v>759</v>
      </c>
      <c r="D6099" s="43" t="s">
        <v>55</v>
      </c>
      <c r="E6099" s="43" t="s">
        <v>2769</v>
      </c>
      <c r="F6099" s="43" t="s">
        <v>4337</v>
      </c>
      <c r="G6099" s="43" t="s">
        <v>4654</v>
      </c>
      <c r="H6099" s="76">
        <v>34700</v>
      </c>
      <c r="I6099" s="229">
        <v>6.6E-3</v>
      </c>
      <c r="J6099" s="73">
        <f t="shared" si="285"/>
        <v>1.3122833483737197E-4</v>
      </c>
      <c r="K6099" s="73">
        <f t="shared" si="286"/>
        <v>233.5736232188568</v>
      </c>
      <c r="L6099" s="3" t="e">
        <f t="shared" si="287"/>
        <v>#N/A</v>
      </c>
    </row>
    <row r="6100" spans="1:12" x14ac:dyDescent="0.25">
      <c r="A6100" s="43" t="s">
        <v>47</v>
      </c>
      <c r="B6100" s="43" t="s">
        <v>385</v>
      </c>
      <c r="C6100" s="43" t="s">
        <v>759</v>
      </c>
      <c r="D6100" s="43" t="s">
        <v>55</v>
      </c>
      <c r="E6100" s="43" t="s">
        <v>2769</v>
      </c>
      <c r="F6100" s="43" t="s">
        <v>4337</v>
      </c>
      <c r="G6100" s="43" t="s">
        <v>4654</v>
      </c>
      <c r="H6100" s="76">
        <v>22500</v>
      </c>
      <c r="I6100" s="229">
        <v>6.6E-3</v>
      </c>
      <c r="J6100" s="73">
        <f t="shared" si="285"/>
        <v>1.3122833483737197E-4</v>
      </c>
      <c r="K6100" s="73">
        <f t="shared" si="286"/>
        <v>151.45263753384086</v>
      </c>
      <c r="L6100" s="3" t="e">
        <f t="shared" si="287"/>
        <v>#N/A</v>
      </c>
    </row>
    <row r="6101" spans="1:12" x14ac:dyDescent="0.25">
      <c r="A6101" s="43" t="s">
        <v>47</v>
      </c>
      <c r="B6101" s="43" t="s">
        <v>385</v>
      </c>
      <c r="C6101" s="43" t="s">
        <v>759</v>
      </c>
      <c r="D6101" s="43" t="s">
        <v>55</v>
      </c>
      <c r="E6101" s="43" t="s">
        <v>2769</v>
      </c>
      <c r="F6101" s="43" t="s">
        <v>4337</v>
      </c>
      <c r="G6101" s="43" t="s">
        <v>4654</v>
      </c>
      <c r="H6101" s="76">
        <v>100800</v>
      </c>
      <c r="I6101" s="229">
        <v>6.6E-3</v>
      </c>
      <c r="J6101" s="73">
        <f t="shared" si="285"/>
        <v>1.3122833483737197E-4</v>
      </c>
      <c r="K6101" s="73">
        <f t="shared" si="286"/>
        <v>678.50781615160713</v>
      </c>
      <c r="L6101" s="3" t="e">
        <f t="shared" si="287"/>
        <v>#N/A</v>
      </c>
    </row>
    <row r="6102" spans="1:12" x14ac:dyDescent="0.25">
      <c r="A6102" s="43" t="s">
        <v>47</v>
      </c>
      <c r="B6102" s="43" t="s">
        <v>385</v>
      </c>
      <c r="C6102" s="43" t="s">
        <v>759</v>
      </c>
      <c r="D6102" s="43" t="s">
        <v>55</v>
      </c>
      <c r="E6102" s="43" t="s">
        <v>2769</v>
      </c>
      <c r="F6102" s="43" t="s">
        <v>4337</v>
      </c>
      <c r="G6102" s="43" t="s">
        <v>4654</v>
      </c>
      <c r="H6102" s="76">
        <v>82100</v>
      </c>
      <c r="I6102" s="229">
        <v>6.6E-3</v>
      </c>
      <c r="J6102" s="73">
        <f t="shared" si="285"/>
        <v>1.3122833483737197E-4</v>
      </c>
      <c r="K6102" s="73">
        <f t="shared" si="286"/>
        <v>552.6338462901482</v>
      </c>
      <c r="L6102" s="3" t="e">
        <f t="shared" si="287"/>
        <v>#N/A</v>
      </c>
    </row>
    <row r="6103" spans="1:12" x14ac:dyDescent="0.25">
      <c r="A6103" s="43" t="s">
        <v>47</v>
      </c>
      <c r="B6103" s="43" t="s">
        <v>385</v>
      </c>
      <c r="C6103" s="43" t="s">
        <v>759</v>
      </c>
      <c r="D6103" s="43" t="s">
        <v>55</v>
      </c>
      <c r="E6103" s="43" t="s">
        <v>2769</v>
      </c>
      <c r="F6103" s="43" t="s">
        <v>4337</v>
      </c>
      <c r="G6103" s="43" t="s">
        <v>4654</v>
      </c>
      <c r="H6103" s="76">
        <v>27100</v>
      </c>
      <c r="I6103" s="229">
        <v>6.6000000000000008E-3</v>
      </c>
      <c r="J6103" s="73">
        <f t="shared" si="285"/>
        <v>1.3122833483737199E-4</v>
      </c>
      <c r="K6103" s="73">
        <f t="shared" si="286"/>
        <v>182.4162878740928</v>
      </c>
      <c r="L6103" s="3" t="e">
        <f t="shared" si="287"/>
        <v>#N/A</v>
      </c>
    </row>
    <row r="6104" spans="1:12" x14ac:dyDescent="0.25">
      <c r="A6104" s="43" t="s">
        <v>47</v>
      </c>
      <c r="B6104" s="43" t="s">
        <v>385</v>
      </c>
      <c r="C6104" s="43" t="s">
        <v>759</v>
      </c>
      <c r="D6104" s="43" t="s">
        <v>55</v>
      </c>
      <c r="E6104" s="43" t="s">
        <v>2770</v>
      </c>
      <c r="F6104" s="43" t="s">
        <v>4360</v>
      </c>
      <c r="G6104" s="43" t="s">
        <v>4654</v>
      </c>
      <c r="H6104" s="76">
        <v>10512</v>
      </c>
      <c r="I6104" s="229">
        <v>6.6352739726027394E-3</v>
      </c>
      <c r="J6104" s="73">
        <f t="shared" si="285"/>
        <v>1.3192969009309267E-4</v>
      </c>
      <c r="K6104" s="73">
        <f t="shared" si="286"/>
        <v>71.136844902258588</v>
      </c>
      <c r="L6104" s="3" t="e">
        <f t="shared" si="287"/>
        <v>#N/A</v>
      </c>
    </row>
    <row r="6105" spans="1:12" x14ac:dyDescent="0.25">
      <c r="A6105" s="43" t="s">
        <v>47</v>
      </c>
      <c r="B6105" s="43" t="s">
        <v>385</v>
      </c>
      <c r="C6105" s="43" t="s">
        <v>759</v>
      </c>
      <c r="D6105" s="43" t="s">
        <v>55</v>
      </c>
      <c r="E6105" s="43" t="s">
        <v>2771</v>
      </c>
      <c r="F6105" s="43" t="s">
        <v>4365</v>
      </c>
      <c r="G6105" s="43" t="s">
        <v>4654</v>
      </c>
      <c r="H6105" s="76">
        <v>4032</v>
      </c>
      <c r="I6105" s="229">
        <v>6.634424603174603E-3</v>
      </c>
      <c r="J6105" s="73">
        <f t="shared" si="285"/>
        <v>1.3191280201192354E-4</v>
      </c>
      <c r="K6105" s="73">
        <f t="shared" si="286"/>
        <v>27.281872417712076</v>
      </c>
      <c r="L6105" s="3" t="e">
        <f t="shared" si="287"/>
        <v>#N/A</v>
      </c>
    </row>
    <row r="6106" spans="1:12" x14ac:dyDescent="0.25">
      <c r="A6106" s="43" t="s">
        <v>47</v>
      </c>
      <c r="B6106" s="43" t="s">
        <v>385</v>
      </c>
      <c r="C6106" s="43" t="s">
        <v>759</v>
      </c>
      <c r="D6106" s="43" t="s">
        <v>55</v>
      </c>
      <c r="E6106" s="43" t="s">
        <v>2772</v>
      </c>
      <c r="F6106" s="43" t="s">
        <v>4361</v>
      </c>
      <c r="G6106" s="43" t="s">
        <v>4654</v>
      </c>
      <c r="H6106" s="76">
        <v>10224</v>
      </c>
      <c r="I6106" s="229">
        <v>6.6353677621283262E-3</v>
      </c>
      <c r="J6106" s="73">
        <f t="shared" si="285"/>
        <v>1.3193155491783023E-4</v>
      </c>
      <c r="K6106" s="73">
        <f t="shared" si="286"/>
        <v>69.188868217479907</v>
      </c>
      <c r="L6106" s="3" t="e">
        <f t="shared" si="287"/>
        <v>#N/A</v>
      </c>
    </row>
    <row r="6107" spans="1:12" x14ac:dyDescent="0.25">
      <c r="A6107" s="43" t="s">
        <v>47</v>
      </c>
      <c r="B6107" s="43" t="s">
        <v>385</v>
      </c>
      <c r="C6107" s="43" t="s">
        <v>759</v>
      </c>
      <c r="D6107" s="43" t="s">
        <v>55</v>
      </c>
      <c r="E6107" s="43" t="s">
        <v>2773</v>
      </c>
      <c r="F6107" s="43" t="s">
        <v>4366</v>
      </c>
      <c r="G6107" s="43" t="s">
        <v>4654</v>
      </c>
      <c r="H6107" s="76">
        <v>288</v>
      </c>
      <c r="I6107" s="229">
        <v>6.6319444444444438E-3</v>
      </c>
      <c r="J6107" s="73">
        <f t="shared" si="285"/>
        <v>1.3186348881490974E-4</v>
      </c>
      <c r="K6107" s="73">
        <f t="shared" si="286"/>
        <v>1.9479766847786939</v>
      </c>
      <c r="L6107" s="3" t="e">
        <f t="shared" si="287"/>
        <v>#N/A</v>
      </c>
    </row>
    <row r="6108" spans="1:12" x14ac:dyDescent="0.25">
      <c r="A6108" s="43" t="s">
        <v>47</v>
      </c>
      <c r="B6108" s="43" t="s">
        <v>385</v>
      </c>
      <c r="C6108" s="43" t="s">
        <v>759</v>
      </c>
      <c r="D6108" s="43" t="s">
        <v>55</v>
      </c>
      <c r="E6108" s="43" t="s">
        <v>2773</v>
      </c>
      <c r="F6108" s="43" t="s">
        <v>4366</v>
      </c>
      <c r="G6108" s="43" t="s">
        <v>4654</v>
      </c>
      <c r="H6108" s="76">
        <v>5328</v>
      </c>
      <c r="I6108" s="229">
        <v>6.6347597597597599E-3</v>
      </c>
      <c r="J6108" s="73">
        <f t="shared" si="285"/>
        <v>1.3191946595746595E-4</v>
      </c>
      <c r="K6108" s="73">
        <f t="shared" si="286"/>
        <v>36.052866914621376</v>
      </c>
      <c r="L6108" s="3" t="e">
        <f t="shared" si="287"/>
        <v>#N/A</v>
      </c>
    </row>
    <row r="6109" spans="1:12" x14ac:dyDescent="0.25">
      <c r="A6109" s="43" t="s">
        <v>47</v>
      </c>
      <c r="B6109" s="43" t="s">
        <v>385</v>
      </c>
      <c r="C6109" s="43" t="s">
        <v>759</v>
      </c>
      <c r="D6109" s="43" t="s">
        <v>55</v>
      </c>
      <c r="E6109" s="43" t="s">
        <v>2774</v>
      </c>
      <c r="F6109" s="43" t="s">
        <v>4367</v>
      </c>
      <c r="G6109" s="43" t="s">
        <v>4654</v>
      </c>
      <c r="H6109" s="76">
        <v>2016</v>
      </c>
      <c r="I6109" s="229">
        <v>6.6369047619047623E-3</v>
      </c>
      <c r="J6109" s="73">
        <f t="shared" si="285"/>
        <v>1.3196211520893737E-4</v>
      </c>
      <c r="K6109" s="73">
        <f t="shared" si="286"/>
        <v>13.646035624261218</v>
      </c>
      <c r="L6109" s="3" t="e">
        <f t="shared" si="287"/>
        <v>#N/A</v>
      </c>
    </row>
    <row r="6110" spans="1:12" x14ac:dyDescent="0.25">
      <c r="A6110" s="43" t="s">
        <v>47</v>
      </c>
      <c r="B6110" s="43" t="s">
        <v>385</v>
      </c>
      <c r="C6110" s="43" t="s">
        <v>759</v>
      </c>
      <c r="D6110" s="43" t="s">
        <v>55</v>
      </c>
      <c r="E6110" s="43" t="s">
        <v>2775</v>
      </c>
      <c r="F6110" s="43" t="s">
        <v>4368</v>
      </c>
      <c r="G6110" s="43" t="s">
        <v>4654</v>
      </c>
      <c r="H6110" s="76">
        <v>2880</v>
      </c>
      <c r="I6110" s="229">
        <v>6.6354166666666662E-3</v>
      </c>
      <c r="J6110" s="73">
        <f t="shared" si="285"/>
        <v>1.3193252729072906E-4</v>
      </c>
      <c r="K6110" s="73">
        <f t="shared" si="286"/>
        <v>19.489965678597297</v>
      </c>
      <c r="L6110" s="3" t="e">
        <f t="shared" si="287"/>
        <v>#N/A</v>
      </c>
    </row>
    <row r="6111" spans="1:12" x14ac:dyDescent="0.25">
      <c r="A6111" s="43" t="s">
        <v>47</v>
      </c>
      <c r="B6111" s="43" t="s">
        <v>385</v>
      </c>
      <c r="C6111" s="43" t="s">
        <v>759</v>
      </c>
      <c r="D6111" s="43" t="s">
        <v>55</v>
      </c>
      <c r="E6111" s="43" t="s">
        <v>2776</v>
      </c>
      <c r="F6111" s="43" t="s">
        <v>4369</v>
      </c>
      <c r="G6111" s="43" t="s">
        <v>4654</v>
      </c>
      <c r="H6111" s="76">
        <v>11088</v>
      </c>
      <c r="I6111" s="229">
        <v>6.6360028860028859E-3</v>
      </c>
      <c r="J6111" s="73">
        <f t="shared" si="285"/>
        <v>1.3194418313729599E-4</v>
      </c>
      <c r="K6111" s="73">
        <f t="shared" si="286"/>
        <v>75.042997102626344</v>
      </c>
      <c r="L6111" s="3" t="e">
        <f t="shared" si="287"/>
        <v>#N/A</v>
      </c>
    </row>
    <row r="6112" spans="1:12" ht="20" x14ac:dyDescent="0.25">
      <c r="A6112" s="43" t="s">
        <v>47</v>
      </c>
      <c r="B6112" s="43" t="s">
        <v>385</v>
      </c>
      <c r="C6112" s="43" t="s">
        <v>759</v>
      </c>
      <c r="D6112" s="43" t="s">
        <v>55</v>
      </c>
      <c r="E6112" s="43" t="s">
        <v>2777</v>
      </c>
      <c r="F6112" s="43" t="s">
        <v>4370</v>
      </c>
      <c r="G6112" s="43" t="s">
        <v>4654</v>
      </c>
      <c r="H6112" s="76">
        <v>6192</v>
      </c>
      <c r="I6112" s="229">
        <v>6.6359819121447035E-3</v>
      </c>
      <c r="J6112" s="73">
        <f t="shared" si="285"/>
        <v>1.3194376611237409E-4</v>
      </c>
      <c r="K6112" s="73">
        <f t="shared" si="286"/>
        <v>41.90699579976782</v>
      </c>
      <c r="L6112" s="3" t="e">
        <f t="shared" si="287"/>
        <v>#N/A</v>
      </c>
    </row>
    <row r="6113" spans="1:12" x14ac:dyDescent="0.25">
      <c r="A6113" s="43" t="s">
        <v>47</v>
      </c>
      <c r="B6113" s="43" t="s">
        <v>385</v>
      </c>
      <c r="C6113" s="43" t="s">
        <v>760</v>
      </c>
      <c r="D6113" s="43" t="s">
        <v>55</v>
      </c>
      <c r="E6113" s="43" t="s">
        <v>2778</v>
      </c>
      <c r="F6113" s="43" t="s">
        <v>4327</v>
      </c>
      <c r="G6113" s="43" t="s">
        <v>4654</v>
      </c>
      <c r="H6113" s="76">
        <v>432</v>
      </c>
      <c r="I6113" s="229">
        <v>1.5763888888888886E-2</v>
      </c>
      <c r="J6113" s="73">
        <f t="shared" si="285"/>
        <v>3.134346802197331E-4</v>
      </c>
      <c r="K6113" s="73">
        <f t="shared" si="286"/>
        <v>6.9454037818549237</v>
      </c>
      <c r="L6113" s="3" t="e">
        <f t="shared" si="287"/>
        <v>#N/A</v>
      </c>
    </row>
    <row r="6114" spans="1:12" x14ac:dyDescent="0.25">
      <c r="A6114" s="43" t="s">
        <v>47</v>
      </c>
      <c r="B6114" s="43" t="s">
        <v>385</v>
      </c>
      <c r="C6114" s="43" t="s">
        <v>760</v>
      </c>
      <c r="D6114" s="43" t="s">
        <v>55</v>
      </c>
      <c r="E6114" s="43" t="s">
        <v>2779</v>
      </c>
      <c r="F6114" s="43" t="s">
        <v>4342</v>
      </c>
      <c r="G6114" s="43" t="s">
        <v>4654</v>
      </c>
      <c r="H6114" s="76">
        <v>31799</v>
      </c>
      <c r="I6114" s="229">
        <v>1.5764961162300702E-2</v>
      </c>
      <c r="J6114" s="73">
        <f t="shared" si="285"/>
        <v>3.134560003188729E-4</v>
      </c>
      <c r="K6114" s="73">
        <f t="shared" si="286"/>
        <v>511.27758735413988</v>
      </c>
      <c r="L6114" s="3" t="e">
        <f t="shared" si="287"/>
        <v>#N/A</v>
      </c>
    </row>
    <row r="6115" spans="1:12" ht="20" x14ac:dyDescent="0.25">
      <c r="A6115" s="43" t="s">
        <v>47</v>
      </c>
      <c r="B6115" s="43" t="s">
        <v>385</v>
      </c>
      <c r="C6115" s="43" t="s">
        <v>760</v>
      </c>
      <c r="D6115" s="43" t="s">
        <v>55</v>
      </c>
      <c r="E6115" s="43" t="s">
        <v>2780</v>
      </c>
      <c r="F6115" s="43" t="s">
        <v>4350</v>
      </c>
      <c r="G6115" s="43" t="s">
        <v>4654</v>
      </c>
      <c r="H6115" s="76">
        <v>7814</v>
      </c>
      <c r="I6115" s="229">
        <v>1.6032761709751726E-2</v>
      </c>
      <c r="J6115" s="73">
        <f t="shared" si="285"/>
        <v>3.1878070030531754E-4</v>
      </c>
      <c r="K6115" s="73">
        <f t="shared" si="286"/>
        <v>127.77095239218575</v>
      </c>
      <c r="L6115" s="3" t="e">
        <f t="shared" si="287"/>
        <v>#N/A</v>
      </c>
    </row>
    <row r="6116" spans="1:12" ht="20" x14ac:dyDescent="0.25">
      <c r="A6116" s="43" t="s">
        <v>47</v>
      </c>
      <c r="B6116" s="43" t="s">
        <v>385</v>
      </c>
      <c r="C6116" s="43" t="s">
        <v>760</v>
      </c>
      <c r="D6116" s="43" t="s">
        <v>55</v>
      </c>
      <c r="E6116" s="43" t="s">
        <v>2781</v>
      </c>
      <c r="F6116" s="43" t="s">
        <v>4351</v>
      </c>
      <c r="G6116" s="43" t="s">
        <v>4654</v>
      </c>
      <c r="H6116" s="76">
        <v>18364</v>
      </c>
      <c r="I6116" s="229">
        <v>1.5764539316053146E-2</v>
      </c>
      <c r="J6116" s="73">
        <f t="shared" si="285"/>
        <v>3.1344761271574805E-4</v>
      </c>
      <c r="K6116" s="73">
        <f t="shared" si="286"/>
        <v>295.25615195991196</v>
      </c>
      <c r="L6116" s="3" t="e">
        <f t="shared" si="287"/>
        <v>#N/A</v>
      </c>
    </row>
    <row r="6117" spans="1:12" x14ac:dyDescent="0.25">
      <c r="A6117" s="43" t="s">
        <v>47</v>
      </c>
      <c r="B6117" s="43" t="s">
        <v>385</v>
      </c>
      <c r="C6117" s="43" t="s">
        <v>760</v>
      </c>
      <c r="D6117" s="43" t="s">
        <v>55</v>
      </c>
      <c r="E6117" s="43" t="s">
        <v>2782</v>
      </c>
      <c r="F6117" s="43" t="s">
        <v>4333</v>
      </c>
      <c r="G6117" s="43" t="s">
        <v>4654</v>
      </c>
      <c r="H6117" s="76">
        <v>1090</v>
      </c>
      <c r="I6117" s="229">
        <v>1.5761467889908249E-2</v>
      </c>
      <c r="J6117" s="73">
        <f t="shared" si="285"/>
        <v>3.1338654330081305E-4</v>
      </c>
      <c r="K6117" s="73">
        <f t="shared" si="286"/>
        <v>17.521591332197879</v>
      </c>
      <c r="L6117" s="3" t="e">
        <f t="shared" si="287"/>
        <v>#N/A</v>
      </c>
    </row>
    <row r="6118" spans="1:12" x14ac:dyDescent="0.25">
      <c r="A6118" s="43" t="s">
        <v>47</v>
      </c>
      <c r="B6118" s="43" t="s">
        <v>385</v>
      </c>
      <c r="C6118" s="43" t="s">
        <v>760</v>
      </c>
      <c r="D6118" s="43" t="s">
        <v>55</v>
      </c>
      <c r="E6118" s="43" t="s">
        <v>2783</v>
      </c>
      <c r="F6118" s="43" t="s">
        <v>4339</v>
      </c>
      <c r="G6118" s="43" t="s">
        <v>4654</v>
      </c>
      <c r="H6118" s="76">
        <v>9016</v>
      </c>
      <c r="I6118" s="229">
        <v>1.5764196983141084E-2</v>
      </c>
      <c r="J6118" s="73">
        <f t="shared" si="285"/>
        <v>3.1344080608271621E-4</v>
      </c>
      <c r="K6118" s="73">
        <f t="shared" si="286"/>
        <v>144.95598230764179</v>
      </c>
      <c r="L6118" s="3" t="e">
        <f t="shared" si="287"/>
        <v>#N/A</v>
      </c>
    </row>
    <row r="6119" spans="1:12" x14ac:dyDescent="0.25">
      <c r="A6119" s="43" t="s">
        <v>47</v>
      </c>
      <c r="B6119" s="43" t="s">
        <v>385</v>
      </c>
      <c r="C6119" s="43" t="s">
        <v>760</v>
      </c>
      <c r="D6119" s="43" t="s">
        <v>55</v>
      </c>
      <c r="E6119" s="43" t="s">
        <v>2784</v>
      </c>
      <c r="F6119" s="43" t="s">
        <v>4348</v>
      </c>
      <c r="G6119" s="43" t="s">
        <v>4654</v>
      </c>
      <c r="H6119" s="76">
        <v>18485</v>
      </c>
      <c r="I6119" s="229">
        <v>3.1151203678658368E-2</v>
      </c>
      <c r="J6119" s="73">
        <f t="shared" si="285"/>
        <v>6.1938190711062935E-4</v>
      </c>
      <c r="K6119" s="73">
        <f t="shared" si="286"/>
        <v>587.27927455293991</v>
      </c>
      <c r="L6119" s="3" t="e">
        <f t="shared" si="287"/>
        <v>#N/A</v>
      </c>
    </row>
    <row r="6120" spans="1:12" x14ac:dyDescent="0.25">
      <c r="A6120" s="43" t="s">
        <v>47</v>
      </c>
      <c r="B6120" s="43" t="s">
        <v>385</v>
      </c>
      <c r="C6120" s="43" t="s">
        <v>760</v>
      </c>
      <c r="D6120" s="43" t="s">
        <v>55</v>
      </c>
      <c r="E6120" s="43" t="s">
        <v>2785</v>
      </c>
      <c r="F6120" s="43" t="s">
        <v>4349</v>
      </c>
      <c r="G6120" s="43" t="s">
        <v>4654</v>
      </c>
      <c r="H6120" s="76">
        <v>39650</v>
      </c>
      <c r="I6120" s="229">
        <v>1.5764691046658265E-2</v>
      </c>
      <c r="J6120" s="73">
        <f t="shared" si="285"/>
        <v>3.1345062958766526E-4</v>
      </c>
      <c r="K6120" s="73">
        <f t="shared" si="286"/>
        <v>637.49831746315112</v>
      </c>
      <c r="L6120" s="3" t="e">
        <f t="shared" si="287"/>
        <v>#N/A</v>
      </c>
    </row>
    <row r="6121" spans="1:12" x14ac:dyDescent="0.25">
      <c r="A6121" s="43" t="s">
        <v>47</v>
      </c>
      <c r="B6121" s="43" t="s">
        <v>385</v>
      </c>
      <c r="C6121" s="43" t="s">
        <v>760</v>
      </c>
      <c r="D6121" s="43" t="s">
        <v>55</v>
      </c>
      <c r="E6121" s="43" t="s">
        <v>2786</v>
      </c>
      <c r="F6121" s="43" t="s">
        <v>4326</v>
      </c>
      <c r="G6121" s="43" t="s">
        <v>4654</v>
      </c>
      <c r="H6121" s="76">
        <v>3690</v>
      </c>
      <c r="I6121" s="229">
        <v>1.5764227642276418E-2</v>
      </c>
      <c r="J6121" s="73">
        <f t="shared" si="285"/>
        <v>3.1344141568078859E-4</v>
      </c>
      <c r="K6121" s="73">
        <f t="shared" si="286"/>
        <v>59.326598823862099</v>
      </c>
      <c r="L6121" s="3" t="e">
        <f t="shared" si="287"/>
        <v>#N/A</v>
      </c>
    </row>
    <row r="6122" spans="1:12" x14ac:dyDescent="0.25">
      <c r="A6122" s="43" t="s">
        <v>47</v>
      </c>
      <c r="B6122" s="43" t="s">
        <v>385</v>
      </c>
      <c r="C6122" s="43" t="s">
        <v>760</v>
      </c>
      <c r="D6122" s="43" t="s">
        <v>55</v>
      </c>
      <c r="E6122" s="43" t="s">
        <v>2787</v>
      </c>
      <c r="F6122" s="43" t="s">
        <v>4371</v>
      </c>
      <c r="G6122" s="43" t="s">
        <v>4654</v>
      </c>
      <c r="H6122" s="76">
        <v>7146</v>
      </c>
      <c r="I6122" s="229">
        <v>1.576406381192275E-2</v>
      </c>
      <c r="J6122" s="73">
        <f t="shared" si="285"/>
        <v>3.1343815822859042E-4</v>
      </c>
      <c r="K6122" s="73">
        <f t="shared" si="286"/>
        <v>114.88982907870147</v>
      </c>
      <c r="L6122" s="3" t="e">
        <f t="shared" si="287"/>
        <v>#N/A</v>
      </c>
    </row>
    <row r="6123" spans="1:12" x14ac:dyDescent="0.25">
      <c r="A6123" s="43" t="s">
        <v>47</v>
      </c>
      <c r="B6123" s="43" t="s">
        <v>385</v>
      </c>
      <c r="C6123" s="43" t="s">
        <v>761</v>
      </c>
      <c r="D6123" s="43" t="s">
        <v>55</v>
      </c>
      <c r="E6123" s="43" t="s">
        <v>2788</v>
      </c>
      <c r="F6123" s="43" t="s">
        <v>4323</v>
      </c>
      <c r="G6123" s="43" t="s">
        <v>4654</v>
      </c>
      <c r="H6123" s="76">
        <v>29336</v>
      </c>
      <c r="I6123" s="229">
        <v>7.3653872375238613E-2</v>
      </c>
      <c r="J6123" s="73">
        <f t="shared" si="285"/>
        <v>1.4644659130495265E-3</v>
      </c>
      <c r="K6123" s="73">
        <f t="shared" si="286"/>
        <v>2203.6715720252209</v>
      </c>
      <c r="L6123" s="3" t="e">
        <f t="shared" si="287"/>
        <v>#N/A</v>
      </c>
    </row>
    <row r="6124" spans="1:12" x14ac:dyDescent="0.25">
      <c r="A6124" s="43" t="s">
        <v>47</v>
      </c>
      <c r="B6124" s="43" t="s">
        <v>385</v>
      </c>
      <c r="C6124" s="43" t="s">
        <v>761</v>
      </c>
      <c r="D6124" s="43" t="s">
        <v>55</v>
      </c>
      <c r="E6124" s="43" t="s">
        <v>2789</v>
      </c>
      <c r="F6124" s="43" t="s">
        <v>4344</v>
      </c>
      <c r="G6124" s="43" t="s">
        <v>4654</v>
      </c>
      <c r="H6124" s="76">
        <v>27021</v>
      </c>
      <c r="I6124" s="229">
        <v>4.9101439621035491E-2</v>
      </c>
      <c r="J6124" s="73">
        <f t="shared" si="285"/>
        <v>9.7628790296761328E-4</v>
      </c>
      <c r="K6124" s="73">
        <f t="shared" si="286"/>
        <v>1353.150275426088</v>
      </c>
      <c r="L6124" s="3" t="e">
        <f t="shared" si="287"/>
        <v>#N/A</v>
      </c>
    </row>
    <row r="6125" spans="1:12" x14ac:dyDescent="0.25">
      <c r="A6125" s="43" t="s">
        <v>47</v>
      </c>
      <c r="B6125" s="43" t="s">
        <v>385</v>
      </c>
      <c r="C6125" s="43" t="s">
        <v>761</v>
      </c>
      <c r="D6125" s="43" t="s">
        <v>55</v>
      </c>
      <c r="E6125" s="43" t="s">
        <v>2790</v>
      </c>
      <c r="F6125" s="43" t="s">
        <v>4345</v>
      </c>
      <c r="G6125" s="43" t="s">
        <v>4654</v>
      </c>
      <c r="H6125" s="76">
        <v>43200</v>
      </c>
      <c r="I6125" s="229">
        <v>6.1118055555555557E-2</v>
      </c>
      <c r="J6125" s="73">
        <f t="shared" si="285"/>
        <v>1.2152152513717495E-3</v>
      </c>
      <c r="K6125" s="73">
        <f t="shared" si="286"/>
        <v>2692.7972988592596</v>
      </c>
      <c r="L6125" s="3" t="e">
        <f t="shared" si="287"/>
        <v>#N/A</v>
      </c>
    </row>
    <row r="6126" spans="1:12" x14ac:dyDescent="0.25">
      <c r="A6126" s="43" t="s">
        <v>47</v>
      </c>
      <c r="B6126" s="43" t="s">
        <v>385</v>
      </c>
      <c r="C6126" s="43" t="s">
        <v>761</v>
      </c>
      <c r="D6126" s="43" t="s">
        <v>55</v>
      </c>
      <c r="E6126" s="43" t="s">
        <v>2791</v>
      </c>
      <c r="F6126" s="43" t="s">
        <v>4372</v>
      </c>
      <c r="G6126" s="43" t="s">
        <v>4654</v>
      </c>
      <c r="H6126" s="76">
        <v>32342</v>
      </c>
      <c r="I6126" s="229">
        <v>6.9093438872054908E-2</v>
      </c>
      <c r="J6126" s="73">
        <f t="shared" si="285"/>
        <v>1.3737904441465929E-3</v>
      </c>
      <c r="K6126" s="73">
        <f t="shared" si="286"/>
        <v>2279.0511305445889</v>
      </c>
      <c r="L6126" s="3" t="e">
        <f t="shared" si="287"/>
        <v>#N/A</v>
      </c>
    </row>
    <row r="6127" spans="1:12" x14ac:dyDescent="0.25">
      <c r="A6127" s="43" t="s">
        <v>47</v>
      </c>
      <c r="B6127" s="43" t="s">
        <v>385</v>
      </c>
      <c r="C6127" s="43" t="s">
        <v>761</v>
      </c>
      <c r="D6127" s="43" t="s">
        <v>55</v>
      </c>
      <c r="E6127" s="43" t="s">
        <v>2792</v>
      </c>
      <c r="F6127" s="43" t="s">
        <v>4373</v>
      </c>
      <c r="G6127" s="43" t="s">
        <v>4654</v>
      </c>
      <c r="H6127" s="76">
        <v>15552</v>
      </c>
      <c r="I6127" s="229">
        <v>1.6741255144032921E-2</v>
      </c>
      <c r="J6127" s="73">
        <f t="shared" si="285"/>
        <v>3.3286773267258003E-4</v>
      </c>
      <c r="K6127" s="73">
        <f t="shared" si="286"/>
        <v>265.53675897852395</v>
      </c>
      <c r="L6127" s="3" t="e">
        <f t="shared" si="287"/>
        <v>#N/A</v>
      </c>
    </row>
    <row r="6128" spans="1:12" x14ac:dyDescent="0.25">
      <c r="A6128" s="43" t="s">
        <v>47</v>
      </c>
      <c r="B6128" s="43" t="s">
        <v>385</v>
      </c>
      <c r="C6128" s="43" t="s">
        <v>761</v>
      </c>
      <c r="D6128" s="43" t="s">
        <v>55</v>
      </c>
      <c r="E6128" s="43" t="s">
        <v>2793</v>
      </c>
      <c r="F6128" s="43" t="s">
        <v>4347</v>
      </c>
      <c r="G6128" s="43" t="s">
        <v>4654</v>
      </c>
      <c r="H6128" s="76">
        <v>16528</v>
      </c>
      <c r="I6128" s="229">
        <v>3.9199540174249758E-2</v>
      </c>
      <c r="J6128" s="73">
        <f t="shared" si="285"/>
        <v>7.794076338571911E-4</v>
      </c>
      <c r="K6128" s="73">
        <f t="shared" si="286"/>
        <v>660.77204937239162</v>
      </c>
      <c r="L6128" s="3" t="e">
        <f t="shared" si="287"/>
        <v>#N/A</v>
      </c>
    </row>
    <row r="6129" spans="1:12" x14ac:dyDescent="0.25">
      <c r="A6129" s="43" t="s">
        <v>47</v>
      </c>
      <c r="B6129" s="43" t="s">
        <v>385</v>
      </c>
      <c r="C6129" s="43" t="s">
        <v>761</v>
      </c>
      <c r="D6129" s="43" t="s">
        <v>55</v>
      </c>
      <c r="E6129" s="43" t="s">
        <v>2794</v>
      </c>
      <c r="F6129" s="43" t="s">
        <v>4335</v>
      </c>
      <c r="G6129" s="43" t="s">
        <v>4654</v>
      </c>
      <c r="H6129" s="76">
        <v>32475</v>
      </c>
      <c r="I6129" s="229">
        <v>7.6529638183217868E-2</v>
      </c>
      <c r="J6129" s="73">
        <f t="shared" si="285"/>
        <v>1.5216449976500365E-3</v>
      </c>
      <c r="K6129" s="73">
        <f t="shared" si="286"/>
        <v>2534.7154212986852</v>
      </c>
      <c r="L6129" s="3" t="e">
        <f t="shared" si="287"/>
        <v>#N/A</v>
      </c>
    </row>
    <row r="6130" spans="1:12" x14ac:dyDescent="0.25">
      <c r="A6130" s="43" t="s">
        <v>47</v>
      </c>
      <c r="B6130" s="43" t="s">
        <v>385</v>
      </c>
      <c r="C6130" s="43" t="s">
        <v>761</v>
      </c>
      <c r="D6130" s="43" t="s">
        <v>55</v>
      </c>
      <c r="E6130" s="43" t="s">
        <v>2795</v>
      </c>
      <c r="F6130" s="43" t="s">
        <v>4314</v>
      </c>
      <c r="G6130" s="43" t="s">
        <v>4654</v>
      </c>
      <c r="H6130" s="76">
        <v>3078</v>
      </c>
      <c r="I6130" s="229">
        <v>7.0432098765432091E-2</v>
      </c>
      <c r="J6130" s="73">
        <f t="shared" si="285"/>
        <v>1.4004071272862085E-3</v>
      </c>
      <c r="K6130" s="73">
        <f t="shared" si="286"/>
        <v>221.1004531377869</v>
      </c>
      <c r="L6130" s="3" t="e">
        <f t="shared" si="287"/>
        <v>#N/A</v>
      </c>
    </row>
    <row r="6131" spans="1:12" x14ac:dyDescent="0.25">
      <c r="A6131" s="43" t="s">
        <v>47</v>
      </c>
      <c r="B6131" s="43" t="s">
        <v>385</v>
      </c>
      <c r="C6131" s="43" t="s">
        <v>761</v>
      </c>
      <c r="D6131" s="43" t="s">
        <v>55</v>
      </c>
      <c r="E6131" s="43" t="s">
        <v>2796</v>
      </c>
      <c r="F6131" s="43" t="s">
        <v>4317</v>
      </c>
      <c r="G6131" s="43" t="s">
        <v>4654</v>
      </c>
      <c r="H6131" s="76">
        <v>1020</v>
      </c>
      <c r="I6131" s="229">
        <v>4.9558823529411773E-2</v>
      </c>
      <c r="J6131" s="73">
        <f t="shared" si="285"/>
        <v>9.8538210428240555E-4</v>
      </c>
      <c r="K6131" s="73">
        <f t="shared" si="286"/>
        <v>51.555089746368061</v>
      </c>
      <c r="L6131" s="3" t="e">
        <f t="shared" si="287"/>
        <v>#N/A</v>
      </c>
    </row>
    <row r="6132" spans="1:12" x14ac:dyDescent="0.25">
      <c r="A6132" s="43" t="s">
        <v>47</v>
      </c>
      <c r="B6132" s="43" t="s">
        <v>385</v>
      </c>
      <c r="C6132" s="43" t="s">
        <v>761</v>
      </c>
      <c r="D6132" s="43" t="s">
        <v>55</v>
      </c>
      <c r="E6132" s="43" t="s">
        <v>2797</v>
      </c>
      <c r="F6132" s="43" t="s">
        <v>4325</v>
      </c>
      <c r="G6132" s="43" t="s">
        <v>4654</v>
      </c>
      <c r="H6132" s="76">
        <v>864</v>
      </c>
      <c r="I6132" s="229">
        <v>7.8460648148148154E-2</v>
      </c>
      <c r="J6132" s="73">
        <f t="shared" si="285"/>
        <v>1.5600394252640022E-3</v>
      </c>
      <c r="K6132" s="73">
        <f t="shared" si="286"/>
        <v>69.1378740634281</v>
      </c>
      <c r="L6132" s="3" t="e">
        <f t="shared" si="287"/>
        <v>#N/A</v>
      </c>
    </row>
    <row r="6133" spans="1:12" x14ac:dyDescent="0.25">
      <c r="A6133" s="43" t="s">
        <v>47</v>
      </c>
      <c r="B6133" s="43" t="s">
        <v>385</v>
      </c>
      <c r="C6133" s="43" t="s">
        <v>761</v>
      </c>
      <c r="D6133" s="43" t="s">
        <v>55</v>
      </c>
      <c r="E6133" s="43" t="s">
        <v>2798</v>
      </c>
      <c r="F6133" s="43" t="s">
        <v>4318</v>
      </c>
      <c r="G6133" s="43" t="s">
        <v>4654</v>
      </c>
      <c r="H6133" s="76">
        <v>1728</v>
      </c>
      <c r="I6133" s="229">
        <v>6.2037037037037043E-3</v>
      </c>
      <c r="J6133" s="73">
        <f t="shared" si="285"/>
        <v>1.2334874346385974E-4</v>
      </c>
      <c r="K6133" s="73">
        <f t="shared" si="286"/>
        <v>10.933146628705551</v>
      </c>
      <c r="L6133" s="3" t="e">
        <f t="shared" si="287"/>
        <v>#N/A</v>
      </c>
    </row>
    <row r="6134" spans="1:12" x14ac:dyDescent="0.25">
      <c r="A6134" s="43" t="s">
        <v>47</v>
      </c>
      <c r="B6134" s="43" t="s">
        <v>385</v>
      </c>
      <c r="C6134" s="43" t="s">
        <v>761</v>
      </c>
      <c r="D6134" s="43" t="s">
        <v>55</v>
      </c>
      <c r="E6134" s="43" t="s">
        <v>2799</v>
      </c>
      <c r="F6134" s="43" t="s">
        <v>4313</v>
      </c>
      <c r="G6134" s="43" t="s">
        <v>4654</v>
      </c>
      <c r="H6134" s="76">
        <v>2592</v>
      </c>
      <c r="I6134" s="229">
        <v>7.8460648148148154E-2</v>
      </c>
      <c r="J6134" s="73">
        <f t="shared" si="285"/>
        <v>1.5600394252640022E-3</v>
      </c>
      <c r="K6134" s="73">
        <f t="shared" si="286"/>
        <v>207.41362219028431</v>
      </c>
      <c r="L6134" s="3" t="e">
        <f t="shared" si="287"/>
        <v>#N/A</v>
      </c>
    </row>
    <row r="6135" spans="1:12" x14ac:dyDescent="0.25">
      <c r="A6135" s="43" t="s">
        <v>47</v>
      </c>
      <c r="B6135" s="43" t="s">
        <v>385</v>
      </c>
      <c r="C6135" s="43" t="s">
        <v>762</v>
      </c>
      <c r="D6135" s="43" t="s">
        <v>55</v>
      </c>
      <c r="E6135" s="43" t="s">
        <v>2800</v>
      </c>
      <c r="F6135" s="43" t="s">
        <v>4317</v>
      </c>
      <c r="G6135" s="43" t="s">
        <v>4654</v>
      </c>
      <c r="H6135" s="76">
        <v>5277</v>
      </c>
      <c r="I6135" s="229">
        <v>8.0458593898048145E-2</v>
      </c>
      <c r="J6135" s="73">
        <f t="shared" si="285"/>
        <v>1.5997647425147266E-3</v>
      </c>
      <c r="K6135" s="73">
        <f t="shared" si="286"/>
        <v>433.02195854625023</v>
      </c>
      <c r="L6135" s="3" t="e">
        <f t="shared" si="287"/>
        <v>#N/A</v>
      </c>
    </row>
    <row r="6136" spans="1:12" x14ac:dyDescent="0.25">
      <c r="A6136" s="43" t="s">
        <v>47</v>
      </c>
      <c r="B6136" s="43" t="s">
        <v>385</v>
      </c>
      <c r="C6136" s="43" t="s">
        <v>762</v>
      </c>
      <c r="D6136" s="43" t="s">
        <v>55</v>
      </c>
      <c r="E6136" s="43" t="s">
        <v>2801</v>
      </c>
      <c r="F6136" s="43" t="s">
        <v>4372</v>
      </c>
      <c r="G6136" s="43" t="s">
        <v>4654</v>
      </c>
      <c r="H6136" s="76">
        <v>578</v>
      </c>
      <c r="I6136" s="229">
        <v>8.0467128027681648E-2</v>
      </c>
      <c r="J6136" s="73">
        <f t="shared" si="285"/>
        <v>1.5999344273058009E-3</v>
      </c>
      <c r="K6136" s="73">
        <f t="shared" si="286"/>
        <v>47.434762098982745</v>
      </c>
      <c r="L6136" s="3" t="e">
        <f t="shared" si="287"/>
        <v>#N/A</v>
      </c>
    </row>
    <row r="6137" spans="1:12" x14ac:dyDescent="0.25">
      <c r="A6137" s="43" t="s">
        <v>47</v>
      </c>
      <c r="B6137" s="43" t="s">
        <v>385</v>
      </c>
      <c r="C6137" s="43" t="s">
        <v>762</v>
      </c>
      <c r="D6137" s="43" t="s">
        <v>55</v>
      </c>
      <c r="E6137" s="43" t="s">
        <v>2802</v>
      </c>
      <c r="F6137" s="43" t="s">
        <v>4374</v>
      </c>
      <c r="G6137" s="43" t="s">
        <v>4654</v>
      </c>
      <c r="H6137" s="76">
        <v>7090</v>
      </c>
      <c r="I6137" s="229">
        <v>8.0459802538787026E-2</v>
      </c>
      <c r="J6137" s="73">
        <f t="shared" si="285"/>
        <v>1.5997887740164811E-3</v>
      </c>
      <c r="K6137" s="73">
        <f t="shared" si="286"/>
        <v>581.80250240777684</v>
      </c>
      <c r="L6137" s="3" t="e">
        <f t="shared" si="287"/>
        <v>#N/A</v>
      </c>
    </row>
    <row r="6138" spans="1:12" x14ac:dyDescent="0.25">
      <c r="A6138" s="43" t="s">
        <v>47</v>
      </c>
      <c r="B6138" s="43" t="s">
        <v>385</v>
      </c>
      <c r="C6138" s="43" t="s">
        <v>377</v>
      </c>
      <c r="D6138" s="43" t="s">
        <v>55</v>
      </c>
      <c r="E6138" s="43" t="s">
        <v>386</v>
      </c>
      <c r="F6138" s="43" t="s">
        <v>4375</v>
      </c>
      <c r="G6138" s="43" t="s">
        <v>4654</v>
      </c>
      <c r="H6138" s="76">
        <v>2947</v>
      </c>
      <c r="I6138" s="229">
        <v>1.7288768238887003E-2</v>
      </c>
      <c r="J6138" s="73">
        <f t="shared" si="285"/>
        <v>3.4375397990581597E-4</v>
      </c>
      <c r="K6138" s="73">
        <f t="shared" si="286"/>
        <v>51.963042978782433</v>
      </c>
      <c r="L6138" s="3" t="e">
        <f t="shared" si="287"/>
        <v>#N/A</v>
      </c>
    </row>
    <row r="6139" spans="1:12" x14ac:dyDescent="0.25">
      <c r="A6139" s="43" t="s">
        <v>47</v>
      </c>
      <c r="B6139" s="43" t="s">
        <v>385</v>
      </c>
      <c r="C6139" s="43" t="s">
        <v>377</v>
      </c>
      <c r="D6139" s="43" t="s">
        <v>55</v>
      </c>
      <c r="E6139" s="43" t="s">
        <v>390</v>
      </c>
      <c r="F6139" s="43" t="s">
        <v>4376</v>
      </c>
      <c r="G6139" s="43" t="s">
        <v>4654</v>
      </c>
      <c r="H6139" s="76">
        <v>874</v>
      </c>
      <c r="I6139" s="229">
        <v>4.7780320366132722E-2</v>
      </c>
      <c r="J6139" s="73">
        <f t="shared" si="285"/>
        <v>9.5001998176420734E-4</v>
      </c>
      <c r="K6139" s="73">
        <f t="shared" si="286"/>
        <v>42.590317464061918</v>
      </c>
      <c r="L6139" s="3" t="e">
        <f t="shared" si="287"/>
        <v>#N/A</v>
      </c>
    </row>
    <row r="6140" spans="1:12" x14ac:dyDescent="0.25">
      <c r="A6140" s="43" t="s">
        <v>47</v>
      </c>
      <c r="B6140" s="43" t="s">
        <v>385</v>
      </c>
      <c r="C6140" s="43" t="s">
        <v>379</v>
      </c>
      <c r="D6140" s="43" t="s">
        <v>55</v>
      </c>
      <c r="E6140" s="43" t="s">
        <v>387</v>
      </c>
      <c r="F6140" s="43" t="s">
        <v>4368</v>
      </c>
      <c r="G6140" s="43" t="s">
        <v>4654</v>
      </c>
      <c r="H6140" s="76">
        <v>566</v>
      </c>
      <c r="I6140" s="229"/>
      <c r="J6140" s="73">
        <f t="shared" si="285"/>
        <v>0</v>
      </c>
      <c r="K6140" s="73">
        <f t="shared" si="286"/>
        <v>0</v>
      </c>
      <c r="L6140" s="3" t="e">
        <f t="shared" si="287"/>
        <v>#N/A</v>
      </c>
    </row>
    <row r="6141" spans="1:12" ht="20" x14ac:dyDescent="0.25">
      <c r="A6141" s="43" t="s">
        <v>47</v>
      </c>
      <c r="B6141" s="43" t="s">
        <v>385</v>
      </c>
      <c r="C6141" s="43" t="s">
        <v>379</v>
      </c>
      <c r="D6141" s="43" t="s">
        <v>55</v>
      </c>
      <c r="E6141" s="43" t="s">
        <v>2803</v>
      </c>
      <c r="F6141" s="43" t="s">
        <v>4364</v>
      </c>
      <c r="G6141" s="43" t="s">
        <v>4654</v>
      </c>
      <c r="H6141" s="76">
        <v>7032</v>
      </c>
      <c r="I6141" s="229"/>
      <c r="J6141" s="73">
        <f t="shared" si="285"/>
        <v>0</v>
      </c>
      <c r="K6141" s="73">
        <f t="shared" si="286"/>
        <v>0</v>
      </c>
      <c r="L6141" s="3" t="e">
        <f t="shared" si="287"/>
        <v>#N/A</v>
      </c>
    </row>
    <row r="6142" spans="1:12" ht="20" x14ac:dyDescent="0.25">
      <c r="A6142" s="43" t="s">
        <v>47</v>
      </c>
      <c r="B6142" s="43" t="s">
        <v>385</v>
      </c>
      <c r="C6142" s="43" t="s">
        <v>379</v>
      </c>
      <c r="D6142" s="43" t="s">
        <v>55</v>
      </c>
      <c r="E6142" s="43" t="s">
        <v>2804</v>
      </c>
      <c r="F6142" s="43" t="s">
        <v>4370</v>
      </c>
      <c r="G6142" s="43" t="s">
        <v>4654</v>
      </c>
      <c r="H6142" s="76">
        <v>2767</v>
      </c>
      <c r="I6142" s="229"/>
      <c r="J6142" s="73">
        <f t="shared" si="285"/>
        <v>0</v>
      </c>
      <c r="K6142" s="73">
        <f t="shared" si="286"/>
        <v>0</v>
      </c>
      <c r="L6142" s="3" t="e">
        <f t="shared" si="287"/>
        <v>#N/A</v>
      </c>
    </row>
    <row r="6143" spans="1:12" x14ac:dyDescent="0.25">
      <c r="A6143" s="43" t="s">
        <v>47</v>
      </c>
      <c r="B6143" s="43" t="s">
        <v>385</v>
      </c>
      <c r="C6143" s="43" t="s">
        <v>379</v>
      </c>
      <c r="D6143" s="43" t="s">
        <v>55</v>
      </c>
      <c r="E6143" s="43" t="s">
        <v>2805</v>
      </c>
      <c r="F6143" s="43" t="s">
        <v>4377</v>
      </c>
      <c r="G6143" s="43" t="s">
        <v>4654</v>
      </c>
      <c r="H6143" s="76">
        <v>382</v>
      </c>
      <c r="I6143" s="229"/>
      <c r="J6143" s="73">
        <f t="shared" si="285"/>
        <v>0</v>
      </c>
      <c r="K6143" s="73">
        <f t="shared" si="286"/>
        <v>0</v>
      </c>
      <c r="L6143" s="3" t="e">
        <f t="shared" si="287"/>
        <v>#N/A</v>
      </c>
    </row>
    <row r="6144" spans="1:12" x14ac:dyDescent="0.25">
      <c r="A6144" s="43" t="s">
        <v>47</v>
      </c>
      <c r="B6144" s="43" t="s">
        <v>385</v>
      </c>
      <c r="C6144" s="43" t="s">
        <v>379</v>
      </c>
      <c r="D6144" s="43" t="s">
        <v>55</v>
      </c>
      <c r="E6144" s="43" t="s">
        <v>2806</v>
      </c>
      <c r="F6144" s="43" t="s">
        <v>4366</v>
      </c>
      <c r="G6144" s="43" t="s">
        <v>4654</v>
      </c>
      <c r="H6144" s="76">
        <v>2485</v>
      </c>
      <c r="I6144" s="229"/>
      <c r="J6144" s="73">
        <f t="shared" si="285"/>
        <v>0</v>
      </c>
      <c r="K6144" s="73">
        <f t="shared" si="286"/>
        <v>0</v>
      </c>
      <c r="L6144" s="3" t="e">
        <f t="shared" si="287"/>
        <v>#N/A</v>
      </c>
    </row>
    <row r="6145" spans="1:12" x14ac:dyDescent="0.25">
      <c r="A6145" s="43" t="s">
        <v>47</v>
      </c>
      <c r="B6145" s="43" t="s">
        <v>385</v>
      </c>
      <c r="C6145" s="43" t="s">
        <v>379</v>
      </c>
      <c r="D6145" s="43" t="s">
        <v>55</v>
      </c>
      <c r="E6145" s="43" t="s">
        <v>2807</v>
      </c>
      <c r="F6145" s="43" t="s">
        <v>4378</v>
      </c>
      <c r="G6145" s="43" t="s">
        <v>4654</v>
      </c>
      <c r="H6145" s="76">
        <v>278</v>
      </c>
      <c r="I6145" s="229"/>
      <c r="J6145" s="73">
        <f t="shared" si="285"/>
        <v>0</v>
      </c>
      <c r="K6145" s="73">
        <f t="shared" si="286"/>
        <v>0</v>
      </c>
      <c r="L6145" s="3" t="e">
        <f t="shared" si="287"/>
        <v>#N/A</v>
      </c>
    </row>
    <row r="6146" spans="1:12" x14ac:dyDescent="0.25">
      <c r="A6146" s="43" t="s">
        <v>47</v>
      </c>
      <c r="B6146" s="43" t="s">
        <v>385</v>
      </c>
      <c r="C6146" s="43" t="s">
        <v>379</v>
      </c>
      <c r="D6146" s="43" t="s">
        <v>55</v>
      </c>
      <c r="E6146" s="43" t="s">
        <v>2808</v>
      </c>
      <c r="F6146" s="43" t="s">
        <v>4379</v>
      </c>
      <c r="G6146" s="43" t="s">
        <v>4654</v>
      </c>
      <c r="H6146" s="76">
        <v>4260</v>
      </c>
      <c r="I6146" s="229"/>
      <c r="J6146" s="73">
        <f t="shared" si="285"/>
        <v>0</v>
      </c>
      <c r="K6146" s="73">
        <f t="shared" si="286"/>
        <v>0</v>
      </c>
      <c r="L6146" s="3" t="e">
        <f t="shared" si="287"/>
        <v>#N/A</v>
      </c>
    </row>
    <row r="6147" spans="1:12" x14ac:dyDescent="0.25">
      <c r="A6147" s="43" t="s">
        <v>47</v>
      </c>
      <c r="B6147" s="43" t="s">
        <v>385</v>
      </c>
      <c r="C6147" s="43" t="s">
        <v>379</v>
      </c>
      <c r="D6147" s="43" t="s">
        <v>55</v>
      </c>
      <c r="E6147" s="43" t="s">
        <v>2809</v>
      </c>
      <c r="F6147" s="43" t="s">
        <v>4380</v>
      </c>
      <c r="G6147" s="43" t="s">
        <v>4654</v>
      </c>
      <c r="H6147" s="76">
        <v>5803</v>
      </c>
      <c r="I6147" s="229"/>
      <c r="J6147" s="73">
        <f t="shared" si="285"/>
        <v>0</v>
      </c>
      <c r="K6147" s="73">
        <f t="shared" si="286"/>
        <v>0</v>
      </c>
      <c r="L6147" s="3" t="e">
        <f t="shared" si="287"/>
        <v>#N/A</v>
      </c>
    </row>
    <row r="6148" spans="1:12" x14ac:dyDescent="0.25">
      <c r="A6148" s="43" t="s">
        <v>47</v>
      </c>
      <c r="B6148" s="43" t="s">
        <v>385</v>
      </c>
      <c r="C6148" s="43" t="s">
        <v>379</v>
      </c>
      <c r="D6148" s="43" t="s">
        <v>55</v>
      </c>
      <c r="E6148" s="43" t="s">
        <v>2810</v>
      </c>
      <c r="F6148" s="43" t="s">
        <v>4381</v>
      </c>
      <c r="G6148" s="43" t="s">
        <v>4654</v>
      </c>
      <c r="H6148" s="76">
        <v>176</v>
      </c>
      <c r="I6148" s="229"/>
      <c r="J6148" s="73">
        <f t="shared" si="285"/>
        <v>0</v>
      </c>
      <c r="K6148" s="73">
        <f t="shared" si="286"/>
        <v>0</v>
      </c>
      <c r="L6148" s="3" t="e">
        <f t="shared" si="287"/>
        <v>#N/A</v>
      </c>
    </row>
    <row r="6149" spans="1:12" x14ac:dyDescent="0.25">
      <c r="A6149" s="43" t="s">
        <v>47</v>
      </c>
      <c r="B6149" s="43" t="s">
        <v>385</v>
      </c>
      <c r="C6149" s="43" t="s">
        <v>379</v>
      </c>
      <c r="D6149" s="43" t="s">
        <v>55</v>
      </c>
      <c r="E6149" s="43" t="s">
        <v>2811</v>
      </c>
      <c r="F6149" s="43" t="s">
        <v>4365</v>
      </c>
      <c r="G6149" s="43" t="s">
        <v>4654</v>
      </c>
      <c r="H6149" s="76">
        <v>11450</v>
      </c>
      <c r="I6149" s="229"/>
      <c r="J6149" s="73">
        <f t="shared" si="285"/>
        <v>0</v>
      </c>
      <c r="K6149" s="73">
        <f t="shared" si="286"/>
        <v>0</v>
      </c>
      <c r="L6149" s="3" t="e">
        <f t="shared" si="287"/>
        <v>#N/A</v>
      </c>
    </row>
    <row r="6150" spans="1:12" x14ac:dyDescent="0.25">
      <c r="A6150" s="43" t="s">
        <v>47</v>
      </c>
      <c r="B6150" s="43" t="s">
        <v>385</v>
      </c>
      <c r="C6150" s="43" t="s">
        <v>767</v>
      </c>
      <c r="D6150" s="43" t="s">
        <v>55</v>
      </c>
      <c r="E6150" s="43" t="s">
        <v>2812</v>
      </c>
      <c r="F6150" s="43" t="s">
        <v>4313</v>
      </c>
      <c r="G6150" s="43" t="s">
        <v>4654</v>
      </c>
      <c r="H6150" s="76">
        <v>366</v>
      </c>
      <c r="I6150" s="229"/>
      <c r="J6150" s="73">
        <f t="shared" si="285"/>
        <v>0</v>
      </c>
      <c r="K6150" s="73">
        <f t="shared" si="286"/>
        <v>0</v>
      </c>
      <c r="L6150" s="3" t="e">
        <f t="shared" si="287"/>
        <v>#N/A</v>
      </c>
    </row>
    <row r="6151" spans="1:12" x14ac:dyDescent="0.25">
      <c r="A6151" s="43" t="s">
        <v>47</v>
      </c>
      <c r="B6151" s="43" t="s">
        <v>385</v>
      </c>
      <c r="C6151" s="43" t="s">
        <v>767</v>
      </c>
      <c r="D6151" s="43" t="s">
        <v>55</v>
      </c>
      <c r="E6151" s="43" t="s">
        <v>2813</v>
      </c>
      <c r="F6151" s="43" t="s">
        <v>4312</v>
      </c>
      <c r="G6151" s="43" t="s">
        <v>4654</v>
      </c>
      <c r="H6151" s="76">
        <v>1396</v>
      </c>
      <c r="I6151" s="229"/>
      <c r="J6151" s="73">
        <f t="shared" ref="J6151:J6214" si="288">I6151*$J$5</f>
        <v>0</v>
      </c>
      <c r="K6151" s="73">
        <f t="shared" ref="K6151:K6214" si="289">(I6151+J6151)*H6151</f>
        <v>0</v>
      </c>
      <c r="L6151" s="3" t="e">
        <f t="shared" ref="L6151:L6214" si="290">MATCH(C6151,$C$7237:$C$7264,0)</f>
        <v>#N/A</v>
      </c>
    </row>
    <row r="6152" spans="1:12" x14ac:dyDescent="0.25">
      <c r="A6152" s="43" t="s">
        <v>47</v>
      </c>
      <c r="B6152" s="43" t="s">
        <v>385</v>
      </c>
      <c r="C6152" s="43" t="s">
        <v>767</v>
      </c>
      <c r="D6152" s="43" t="s">
        <v>55</v>
      </c>
      <c r="E6152" s="43" t="s">
        <v>2814</v>
      </c>
      <c r="F6152" s="43" t="s">
        <v>4314</v>
      </c>
      <c r="G6152" s="43" t="s">
        <v>4654</v>
      </c>
      <c r="H6152" s="76">
        <v>366</v>
      </c>
      <c r="I6152" s="229"/>
      <c r="J6152" s="73">
        <f t="shared" si="288"/>
        <v>0</v>
      </c>
      <c r="K6152" s="73">
        <f t="shared" si="289"/>
        <v>0</v>
      </c>
      <c r="L6152" s="3" t="e">
        <f t="shared" si="290"/>
        <v>#N/A</v>
      </c>
    </row>
    <row r="6153" spans="1:12" x14ac:dyDescent="0.25">
      <c r="A6153" s="43" t="s">
        <v>47</v>
      </c>
      <c r="B6153" s="43" t="s">
        <v>385</v>
      </c>
      <c r="C6153" s="43" t="s">
        <v>772</v>
      </c>
      <c r="D6153" s="43" t="s">
        <v>55</v>
      </c>
      <c r="E6153" s="43" t="s">
        <v>2815</v>
      </c>
      <c r="F6153" s="43" t="s">
        <v>4335</v>
      </c>
      <c r="G6153" s="43" t="s">
        <v>4654</v>
      </c>
      <c r="H6153" s="76">
        <v>49062</v>
      </c>
      <c r="I6153" s="229">
        <v>4.995556642615466E-2</v>
      </c>
      <c r="J6153" s="73">
        <f t="shared" si="288"/>
        <v>9.932705754487881E-4</v>
      </c>
      <c r="K6153" s="73">
        <f t="shared" si="289"/>
        <v>2499.6518409726687</v>
      </c>
      <c r="L6153" s="3" t="e">
        <f t="shared" si="290"/>
        <v>#N/A</v>
      </c>
    </row>
    <row r="6154" spans="1:12" x14ac:dyDescent="0.25">
      <c r="A6154" s="43" t="s">
        <v>47</v>
      </c>
      <c r="B6154" s="43" t="s">
        <v>385</v>
      </c>
      <c r="C6154" s="43" t="s">
        <v>772</v>
      </c>
      <c r="D6154" s="43" t="s">
        <v>55</v>
      </c>
      <c r="E6154" s="43" t="s">
        <v>2816</v>
      </c>
      <c r="F6154" s="43" t="s">
        <v>4372</v>
      </c>
      <c r="G6154" s="43" t="s">
        <v>4654</v>
      </c>
      <c r="H6154" s="76">
        <v>33253</v>
      </c>
      <c r="I6154" s="229">
        <v>4.9955793462244005E-2</v>
      </c>
      <c r="J6154" s="73">
        <f t="shared" si="288"/>
        <v>9.9327508962575068E-4</v>
      </c>
      <c r="K6154" s="73">
        <f t="shared" si="289"/>
        <v>1694.209376555325</v>
      </c>
      <c r="L6154" s="3" t="e">
        <f t="shared" si="290"/>
        <v>#N/A</v>
      </c>
    </row>
    <row r="6155" spans="1:12" x14ac:dyDescent="0.25">
      <c r="A6155" s="43" t="s">
        <v>47</v>
      </c>
      <c r="B6155" s="43" t="s">
        <v>385</v>
      </c>
      <c r="C6155" s="43" t="s">
        <v>772</v>
      </c>
      <c r="D6155" s="43" t="s">
        <v>55</v>
      </c>
      <c r="E6155" s="43" t="s">
        <v>2817</v>
      </c>
      <c r="F6155" s="43" t="s">
        <v>4314</v>
      </c>
      <c r="G6155" s="43" t="s">
        <v>4654</v>
      </c>
      <c r="H6155" s="76">
        <v>864</v>
      </c>
      <c r="I6155" s="229">
        <v>4.9953703703703702E-2</v>
      </c>
      <c r="J6155" s="73">
        <f t="shared" si="288"/>
        <v>9.9323353878734812E-4</v>
      </c>
      <c r="K6155" s="73">
        <f t="shared" si="289"/>
        <v>44.018153777512268</v>
      </c>
      <c r="L6155" s="3" t="e">
        <f t="shared" si="290"/>
        <v>#N/A</v>
      </c>
    </row>
    <row r="6156" spans="1:12" x14ac:dyDescent="0.25">
      <c r="A6156" s="43" t="s">
        <v>47</v>
      </c>
      <c r="B6156" s="43" t="s">
        <v>385</v>
      </c>
      <c r="C6156" s="43" t="s">
        <v>772</v>
      </c>
      <c r="D6156" s="43" t="s">
        <v>55</v>
      </c>
      <c r="E6156" s="43" t="s">
        <v>2818</v>
      </c>
      <c r="F6156" s="43" t="s">
        <v>4344</v>
      </c>
      <c r="G6156" s="43" t="s">
        <v>4654</v>
      </c>
      <c r="H6156" s="76">
        <v>34560</v>
      </c>
      <c r="I6156" s="229">
        <v>5.0197627314814815E-2</v>
      </c>
      <c r="J6156" s="73">
        <f t="shared" si="288"/>
        <v>9.9808349171365577E-4</v>
      </c>
      <c r="K6156" s="73">
        <f t="shared" si="289"/>
        <v>1769.3237654736238</v>
      </c>
      <c r="L6156" s="3" t="e">
        <f t="shared" si="290"/>
        <v>#N/A</v>
      </c>
    </row>
    <row r="6157" spans="1:12" x14ac:dyDescent="0.25">
      <c r="A6157" s="43" t="s">
        <v>47</v>
      </c>
      <c r="B6157" s="43" t="s">
        <v>385</v>
      </c>
      <c r="C6157" s="43" t="s">
        <v>772</v>
      </c>
      <c r="D6157" s="43" t="s">
        <v>55</v>
      </c>
      <c r="E6157" s="43" t="s">
        <v>2819</v>
      </c>
      <c r="F6157" s="43" t="s">
        <v>4345</v>
      </c>
      <c r="G6157" s="43" t="s">
        <v>4654</v>
      </c>
      <c r="H6157" s="76">
        <v>53568</v>
      </c>
      <c r="I6157" s="229">
        <v>4.9955570489844683E-2</v>
      </c>
      <c r="J6157" s="73">
        <f t="shared" si="288"/>
        <v>9.9327065624746618E-4</v>
      </c>
      <c r="K6157" s="73">
        <f t="shared" si="289"/>
        <v>2729.2275225138642</v>
      </c>
      <c r="L6157" s="3" t="e">
        <f t="shared" si="290"/>
        <v>#N/A</v>
      </c>
    </row>
    <row r="6158" spans="1:12" x14ac:dyDescent="0.25">
      <c r="A6158" s="43" t="s">
        <v>47</v>
      </c>
      <c r="B6158" s="43" t="s">
        <v>385</v>
      </c>
      <c r="C6158" s="43" t="s">
        <v>772</v>
      </c>
      <c r="D6158" s="43" t="s">
        <v>55</v>
      </c>
      <c r="E6158" s="43" t="s">
        <v>2820</v>
      </c>
      <c r="F6158" s="43" t="s">
        <v>4347</v>
      </c>
      <c r="G6158" s="43" t="s">
        <v>4654</v>
      </c>
      <c r="H6158" s="76">
        <v>25920</v>
      </c>
      <c r="I6158" s="229">
        <v>6.3276620370370379E-2</v>
      </c>
      <c r="J6158" s="73">
        <f t="shared" si="288"/>
        <v>1.2581341705060964E-3</v>
      </c>
      <c r="K6158" s="73">
        <f t="shared" si="289"/>
        <v>1672.7408376995184</v>
      </c>
      <c r="L6158" s="3" t="e">
        <f t="shared" si="290"/>
        <v>#N/A</v>
      </c>
    </row>
    <row r="6159" spans="1:12" x14ac:dyDescent="0.25">
      <c r="A6159" s="43" t="s">
        <v>47</v>
      </c>
      <c r="B6159" s="43" t="s">
        <v>385</v>
      </c>
      <c r="C6159" s="43" t="s">
        <v>772</v>
      </c>
      <c r="D6159" s="43" t="s">
        <v>55</v>
      </c>
      <c r="E6159" s="43" t="s">
        <v>2821</v>
      </c>
      <c r="F6159" s="43" t="s">
        <v>4323</v>
      </c>
      <c r="G6159" s="43" t="s">
        <v>4654</v>
      </c>
      <c r="H6159" s="76">
        <v>34960</v>
      </c>
      <c r="I6159" s="229">
        <v>5.4330949656750567E-2</v>
      </c>
      <c r="J6159" s="73">
        <f t="shared" si="288"/>
        <v>1.0802666747861307E-3</v>
      </c>
      <c r="K6159" s="73">
        <f t="shared" si="289"/>
        <v>1937.176122950523</v>
      </c>
      <c r="L6159" s="3" t="e">
        <f t="shared" si="290"/>
        <v>#N/A</v>
      </c>
    </row>
    <row r="6160" spans="1:12" x14ac:dyDescent="0.25">
      <c r="A6160" s="43" t="s">
        <v>47</v>
      </c>
      <c r="B6160" s="43" t="s">
        <v>385</v>
      </c>
      <c r="C6160" s="43" t="s">
        <v>775</v>
      </c>
      <c r="D6160" s="43" t="s">
        <v>55</v>
      </c>
      <c r="E6160" s="43" t="s">
        <v>2822</v>
      </c>
      <c r="F6160" s="43" t="s">
        <v>4382</v>
      </c>
      <c r="G6160" s="43" t="s">
        <v>4654</v>
      </c>
      <c r="H6160" s="76">
        <v>9970</v>
      </c>
      <c r="I6160" s="229">
        <v>1.1800401203610832E-2</v>
      </c>
      <c r="J6160" s="73">
        <f t="shared" si="288"/>
        <v>2.346283333882984E-4</v>
      </c>
      <c r="K6160" s="73">
        <f t="shared" si="289"/>
        <v>119.98924448388132</v>
      </c>
      <c r="L6160" s="3" t="e">
        <f t="shared" si="290"/>
        <v>#N/A</v>
      </c>
    </row>
    <row r="6161" spans="1:12" x14ac:dyDescent="0.25">
      <c r="A6161" s="43" t="s">
        <v>47</v>
      </c>
      <c r="B6161" s="43" t="s">
        <v>385</v>
      </c>
      <c r="C6161" s="43" t="s">
        <v>775</v>
      </c>
      <c r="D6161" s="43" t="s">
        <v>55</v>
      </c>
      <c r="E6161" s="43" t="s">
        <v>2823</v>
      </c>
      <c r="F6161" s="43" t="s">
        <v>4383</v>
      </c>
      <c r="G6161" s="43" t="s">
        <v>4654</v>
      </c>
      <c r="H6161" s="76">
        <v>10608</v>
      </c>
      <c r="I6161" s="229">
        <v>1.1799585218702864E-2</v>
      </c>
      <c r="J6161" s="73">
        <f t="shared" si="288"/>
        <v>2.3461210909424916E-4</v>
      </c>
      <c r="K6161" s="73">
        <f t="shared" si="289"/>
        <v>127.65876525327178</v>
      </c>
      <c r="L6161" s="3" t="e">
        <f t="shared" si="290"/>
        <v>#N/A</v>
      </c>
    </row>
    <row r="6162" spans="1:12" x14ac:dyDescent="0.25">
      <c r="A6162" s="43" t="s">
        <v>47</v>
      </c>
      <c r="B6162" s="43" t="s">
        <v>385</v>
      </c>
      <c r="C6162" s="43" t="s">
        <v>775</v>
      </c>
      <c r="D6162" s="43" t="s">
        <v>55</v>
      </c>
      <c r="E6162" s="43" t="s">
        <v>2824</v>
      </c>
      <c r="F6162" s="43" t="s">
        <v>4384</v>
      </c>
      <c r="G6162" s="43" t="s">
        <v>4654</v>
      </c>
      <c r="H6162" s="76">
        <v>20302</v>
      </c>
      <c r="I6162" s="229">
        <v>1.1799822677568713E-2</v>
      </c>
      <c r="J6162" s="73">
        <f t="shared" si="288"/>
        <v>2.3461683050812152E-4</v>
      </c>
      <c r="K6162" s="73">
        <f t="shared" si="289"/>
        <v>244.3231908929759</v>
      </c>
      <c r="L6162" s="3" t="e">
        <f t="shared" si="290"/>
        <v>#N/A</v>
      </c>
    </row>
    <row r="6163" spans="1:12" x14ac:dyDescent="0.25">
      <c r="A6163" s="43" t="s">
        <v>47</v>
      </c>
      <c r="B6163" s="43" t="s">
        <v>385</v>
      </c>
      <c r="C6163" s="43" t="s">
        <v>775</v>
      </c>
      <c r="D6163" s="43" t="s">
        <v>55</v>
      </c>
      <c r="E6163" s="43" t="s">
        <v>2825</v>
      </c>
      <c r="F6163" s="43" t="s">
        <v>4385</v>
      </c>
      <c r="G6163" s="43" t="s">
        <v>4654</v>
      </c>
      <c r="H6163" s="76">
        <v>9500</v>
      </c>
      <c r="I6163" s="229">
        <v>1.18E-2</v>
      </c>
      <c r="J6163" s="73">
        <f t="shared" si="288"/>
        <v>2.346203562243923E-4</v>
      </c>
      <c r="K6163" s="73">
        <f t="shared" si="289"/>
        <v>114.32889338413172</v>
      </c>
      <c r="L6163" s="3" t="e">
        <f t="shared" si="290"/>
        <v>#N/A</v>
      </c>
    </row>
    <row r="6164" spans="1:12" x14ac:dyDescent="0.25">
      <c r="A6164" s="43" t="s">
        <v>47</v>
      </c>
      <c r="B6164" s="43" t="s">
        <v>385</v>
      </c>
      <c r="C6164" s="43" t="s">
        <v>775</v>
      </c>
      <c r="D6164" s="43" t="s">
        <v>55</v>
      </c>
      <c r="E6164" s="43" t="s">
        <v>2826</v>
      </c>
      <c r="F6164" s="43" t="s">
        <v>4386</v>
      </c>
      <c r="G6164" s="43" t="s">
        <v>4654</v>
      </c>
      <c r="H6164" s="76">
        <v>100</v>
      </c>
      <c r="I6164" s="229">
        <v>1.18E-2</v>
      </c>
      <c r="J6164" s="73">
        <f t="shared" si="288"/>
        <v>2.346203562243923E-4</v>
      </c>
      <c r="K6164" s="73">
        <f t="shared" si="289"/>
        <v>1.203462035622439</v>
      </c>
      <c r="L6164" s="3" t="e">
        <f t="shared" si="290"/>
        <v>#N/A</v>
      </c>
    </row>
    <row r="6165" spans="1:12" x14ac:dyDescent="0.25">
      <c r="A6165" s="43" t="s">
        <v>47</v>
      </c>
      <c r="B6165" s="43" t="s">
        <v>385</v>
      </c>
      <c r="C6165" s="43" t="s">
        <v>775</v>
      </c>
      <c r="D6165" s="43" t="s">
        <v>55</v>
      </c>
      <c r="E6165" s="43" t="s">
        <v>2827</v>
      </c>
      <c r="F6165" s="43" t="s">
        <v>4387</v>
      </c>
      <c r="G6165" s="43" t="s">
        <v>4654</v>
      </c>
      <c r="H6165" s="76">
        <v>100</v>
      </c>
      <c r="I6165" s="229">
        <v>1.18E-2</v>
      </c>
      <c r="J6165" s="73">
        <f t="shared" si="288"/>
        <v>2.346203562243923E-4</v>
      </c>
      <c r="K6165" s="73">
        <f t="shared" si="289"/>
        <v>1.203462035622439</v>
      </c>
      <c r="L6165" s="3" t="e">
        <f t="shared" si="290"/>
        <v>#N/A</v>
      </c>
    </row>
    <row r="6166" spans="1:12" x14ac:dyDescent="0.25">
      <c r="A6166" s="43" t="s">
        <v>47</v>
      </c>
      <c r="B6166" s="43" t="s">
        <v>385</v>
      </c>
      <c r="C6166" s="43" t="s">
        <v>775</v>
      </c>
      <c r="D6166" s="43" t="s">
        <v>55</v>
      </c>
      <c r="E6166" s="43" t="s">
        <v>2828</v>
      </c>
      <c r="F6166" s="43" t="s">
        <v>4388</v>
      </c>
      <c r="G6166" s="43" t="s">
        <v>4654</v>
      </c>
      <c r="H6166" s="76">
        <v>100</v>
      </c>
      <c r="I6166" s="229">
        <v>1.18E-2</v>
      </c>
      <c r="J6166" s="73">
        <f t="shared" si="288"/>
        <v>2.346203562243923E-4</v>
      </c>
      <c r="K6166" s="73">
        <f t="shared" si="289"/>
        <v>1.203462035622439</v>
      </c>
      <c r="L6166" s="3" t="e">
        <f t="shared" si="290"/>
        <v>#N/A</v>
      </c>
    </row>
    <row r="6167" spans="1:12" x14ac:dyDescent="0.25">
      <c r="A6167" s="43" t="s">
        <v>47</v>
      </c>
      <c r="B6167" s="43" t="s">
        <v>385</v>
      </c>
      <c r="C6167" s="43" t="s">
        <v>775</v>
      </c>
      <c r="D6167" s="43" t="s">
        <v>55</v>
      </c>
      <c r="E6167" s="43" t="s">
        <v>2829</v>
      </c>
      <c r="F6167" s="43" t="s">
        <v>4389</v>
      </c>
      <c r="G6167" s="43" t="s">
        <v>4654</v>
      </c>
      <c r="H6167" s="76">
        <v>100</v>
      </c>
      <c r="I6167" s="229">
        <v>1.18E-2</v>
      </c>
      <c r="J6167" s="73">
        <f t="shared" si="288"/>
        <v>2.346203562243923E-4</v>
      </c>
      <c r="K6167" s="73">
        <f t="shared" si="289"/>
        <v>1.203462035622439</v>
      </c>
      <c r="L6167" s="3" t="e">
        <f t="shared" si="290"/>
        <v>#N/A</v>
      </c>
    </row>
    <row r="6168" spans="1:12" x14ac:dyDescent="0.25">
      <c r="A6168" s="43" t="s">
        <v>47</v>
      </c>
      <c r="B6168" s="43" t="s">
        <v>385</v>
      </c>
      <c r="C6168" s="43" t="s">
        <v>775</v>
      </c>
      <c r="D6168" s="43" t="s">
        <v>55</v>
      </c>
      <c r="E6168" s="43" t="s">
        <v>2830</v>
      </c>
      <c r="F6168" s="43" t="s">
        <v>4390</v>
      </c>
      <c r="G6168" s="43" t="s">
        <v>4654</v>
      </c>
      <c r="H6168" s="76">
        <v>100</v>
      </c>
      <c r="I6168" s="229">
        <v>1.18E-2</v>
      </c>
      <c r="J6168" s="73">
        <f t="shared" si="288"/>
        <v>2.346203562243923E-4</v>
      </c>
      <c r="K6168" s="73">
        <f t="shared" si="289"/>
        <v>1.203462035622439</v>
      </c>
      <c r="L6168" s="3" t="e">
        <f t="shared" si="290"/>
        <v>#N/A</v>
      </c>
    </row>
    <row r="6169" spans="1:12" x14ac:dyDescent="0.25">
      <c r="A6169" s="43" t="s">
        <v>47</v>
      </c>
      <c r="B6169" s="43" t="s">
        <v>385</v>
      </c>
      <c r="C6169" s="43" t="s">
        <v>775</v>
      </c>
      <c r="D6169" s="43" t="s">
        <v>55</v>
      </c>
      <c r="E6169" s="43" t="s">
        <v>2831</v>
      </c>
      <c r="F6169" s="43" t="s">
        <v>4391</v>
      </c>
      <c r="G6169" s="43" t="s">
        <v>4654</v>
      </c>
      <c r="H6169" s="76">
        <v>19342</v>
      </c>
      <c r="I6169" s="229">
        <v>1.1800227484231207E-2</v>
      </c>
      <c r="J6169" s="73">
        <f t="shared" si="288"/>
        <v>2.346248793117958E-4</v>
      </c>
      <c r="K6169" s="73">
        <f t="shared" si="289"/>
        <v>232.77811441564876</v>
      </c>
      <c r="L6169" s="3" t="e">
        <f t="shared" si="290"/>
        <v>#N/A</v>
      </c>
    </row>
    <row r="6170" spans="1:12" x14ac:dyDescent="0.25">
      <c r="A6170" s="43" t="s">
        <v>47</v>
      </c>
      <c r="B6170" s="43" t="s">
        <v>385</v>
      </c>
      <c r="C6170" s="43" t="s">
        <v>776</v>
      </c>
      <c r="D6170" s="43" t="s">
        <v>55</v>
      </c>
      <c r="E6170" s="43" t="s">
        <v>2832</v>
      </c>
      <c r="F6170" s="43" t="s">
        <v>4335</v>
      </c>
      <c r="G6170" s="43" t="s">
        <v>4654</v>
      </c>
      <c r="H6170" s="76">
        <v>4176</v>
      </c>
      <c r="I6170" s="229">
        <v>5.6441570881226054E-2</v>
      </c>
      <c r="J6170" s="73">
        <f t="shared" si="288"/>
        <v>1.1222323276286056E-3</v>
      </c>
      <c r="K6170" s="73">
        <f t="shared" si="289"/>
        <v>240.38644220017707</v>
      </c>
      <c r="L6170" s="3" t="e">
        <f t="shared" si="290"/>
        <v>#N/A</v>
      </c>
    </row>
    <row r="6171" spans="1:12" ht="20" x14ac:dyDescent="0.25">
      <c r="A6171" s="43" t="s">
        <v>47</v>
      </c>
      <c r="B6171" s="43" t="s">
        <v>385</v>
      </c>
      <c r="C6171" s="43" t="s">
        <v>776</v>
      </c>
      <c r="D6171" s="43" t="s">
        <v>55</v>
      </c>
      <c r="E6171" s="43" t="s">
        <v>2833</v>
      </c>
      <c r="F6171" s="43" t="s">
        <v>4392</v>
      </c>
      <c r="G6171" s="43" t="s">
        <v>4654</v>
      </c>
      <c r="H6171" s="76">
        <v>144</v>
      </c>
      <c r="I6171" s="229">
        <v>5.645833333333334E-2</v>
      </c>
      <c r="J6171" s="73">
        <f t="shared" si="288"/>
        <v>1.1225656168222162E-3</v>
      </c>
      <c r="K6171" s="73">
        <f t="shared" si="289"/>
        <v>8.2916494488224011</v>
      </c>
      <c r="L6171" s="3" t="e">
        <f t="shared" si="290"/>
        <v>#N/A</v>
      </c>
    </row>
    <row r="6172" spans="1:12" ht="20" x14ac:dyDescent="0.25">
      <c r="A6172" s="43" t="s">
        <v>47</v>
      </c>
      <c r="B6172" s="43" t="s">
        <v>385</v>
      </c>
      <c r="C6172" s="43" t="s">
        <v>776</v>
      </c>
      <c r="D6172" s="43" t="s">
        <v>55</v>
      </c>
      <c r="E6172" s="43" t="s">
        <v>2834</v>
      </c>
      <c r="F6172" s="43" t="s">
        <v>4324</v>
      </c>
      <c r="G6172" s="43" t="s">
        <v>4654</v>
      </c>
      <c r="H6172" s="76">
        <v>144</v>
      </c>
      <c r="I6172" s="229">
        <v>5.645833333333334E-2</v>
      </c>
      <c r="J6172" s="73">
        <f t="shared" si="288"/>
        <v>1.1225656168222162E-3</v>
      </c>
      <c r="K6172" s="73">
        <f t="shared" si="289"/>
        <v>8.2916494488224011</v>
      </c>
      <c r="L6172" s="3" t="e">
        <f t="shared" si="290"/>
        <v>#N/A</v>
      </c>
    </row>
    <row r="6173" spans="1:12" x14ac:dyDescent="0.25">
      <c r="A6173" s="43" t="s">
        <v>47</v>
      </c>
      <c r="B6173" s="43" t="s">
        <v>385</v>
      </c>
      <c r="C6173" s="43" t="s">
        <v>776</v>
      </c>
      <c r="D6173" s="43" t="s">
        <v>55</v>
      </c>
      <c r="E6173" s="43" t="s">
        <v>2835</v>
      </c>
      <c r="F6173" s="43" t="s">
        <v>4323</v>
      </c>
      <c r="G6173" s="43" t="s">
        <v>4654</v>
      </c>
      <c r="H6173" s="76">
        <v>8496</v>
      </c>
      <c r="I6173" s="229">
        <v>5.6441854990583802E-2</v>
      </c>
      <c r="J6173" s="73">
        <f t="shared" si="288"/>
        <v>1.1222379765979888E-3</v>
      </c>
      <c r="K6173" s="73">
        <f t="shared" si="289"/>
        <v>489.06453384917648</v>
      </c>
      <c r="L6173" s="3" t="e">
        <f t="shared" si="290"/>
        <v>#N/A</v>
      </c>
    </row>
    <row r="6174" spans="1:12" x14ac:dyDescent="0.25">
      <c r="A6174" s="43" t="s">
        <v>47</v>
      </c>
      <c r="B6174" s="43" t="s">
        <v>385</v>
      </c>
      <c r="C6174" s="43" t="s">
        <v>803</v>
      </c>
      <c r="D6174" s="43" t="s">
        <v>55</v>
      </c>
      <c r="E6174" s="43" t="s">
        <v>2836</v>
      </c>
      <c r="F6174" s="43" t="s">
        <v>4356</v>
      </c>
      <c r="G6174" s="43" t="s">
        <v>4654</v>
      </c>
      <c r="H6174" s="76">
        <v>17280</v>
      </c>
      <c r="I6174" s="229">
        <v>1.4240162037037037E-2</v>
      </c>
      <c r="J6174" s="73">
        <f t="shared" si="288"/>
        <v>2.8313829574768627E-4</v>
      </c>
      <c r="K6174" s="73">
        <f t="shared" si="289"/>
        <v>250.96262975052002</v>
      </c>
      <c r="L6174" s="3" t="e">
        <f t="shared" si="290"/>
        <v>#N/A</v>
      </c>
    </row>
    <row r="6175" spans="1:12" x14ac:dyDescent="0.25">
      <c r="A6175" s="43" t="s">
        <v>47</v>
      </c>
      <c r="B6175" s="43" t="s">
        <v>385</v>
      </c>
      <c r="C6175" s="43" t="s">
        <v>803</v>
      </c>
      <c r="D6175" s="43" t="s">
        <v>55</v>
      </c>
      <c r="E6175" s="43" t="s">
        <v>2837</v>
      </c>
      <c r="F6175" s="43" t="s">
        <v>4393</v>
      </c>
      <c r="G6175" s="43" t="s">
        <v>4654</v>
      </c>
      <c r="H6175" s="76">
        <v>3456</v>
      </c>
      <c r="I6175" s="229">
        <v>1.4239004629629629E-2</v>
      </c>
      <c r="J6175" s="73">
        <f t="shared" si="288"/>
        <v>2.8311528292241311E-4</v>
      </c>
      <c r="K6175" s="73">
        <f t="shared" si="289"/>
        <v>50.188446417779858</v>
      </c>
      <c r="L6175" s="3" t="e">
        <f t="shared" si="290"/>
        <v>#N/A</v>
      </c>
    </row>
    <row r="6176" spans="1:12" x14ac:dyDescent="0.25">
      <c r="A6176" s="43" t="s">
        <v>47</v>
      </c>
      <c r="B6176" s="43" t="s">
        <v>385</v>
      </c>
      <c r="C6176" s="43" t="s">
        <v>803</v>
      </c>
      <c r="D6176" s="43" t="s">
        <v>55</v>
      </c>
      <c r="E6176" s="43" t="s">
        <v>2838</v>
      </c>
      <c r="F6176" s="43" t="s">
        <v>4394</v>
      </c>
      <c r="G6176" s="43" t="s">
        <v>4654</v>
      </c>
      <c r="H6176" s="76">
        <v>3456</v>
      </c>
      <c r="I6176" s="229">
        <v>1.4239004629629629E-2</v>
      </c>
      <c r="J6176" s="73">
        <f t="shared" si="288"/>
        <v>2.8311528292241311E-4</v>
      </c>
      <c r="K6176" s="73">
        <f t="shared" si="289"/>
        <v>50.188446417779858</v>
      </c>
      <c r="L6176" s="3" t="e">
        <f t="shared" si="290"/>
        <v>#N/A</v>
      </c>
    </row>
    <row r="6177" spans="1:12" x14ac:dyDescent="0.25">
      <c r="A6177" s="43" t="s">
        <v>47</v>
      </c>
      <c r="B6177" s="43" t="s">
        <v>385</v>
      </c>
      <c r="C6177" s="43" t="s">
        <v>803</v>
      </c>
      <c r="D6177" s="43" t="s">
        <v>55</v>
      </c>
      <c r="E6177" s="43" t="s">
        <v>2839</v>
      </c>
      <c r="F6177" s="43" t="s">
        <v>4395</v>
      </c>
      <c r="G6177" s="43" t="s">
        <v>4654</v>
      </c>
      <c r="H6177" s="76">
        <v>6912</v>
      </c>
      <c r="I6177" s="229">
        <v>1.4240451388888889E-2</v>
      </c>
      <c r="J6177" s="73">
        <f t="shared" si="288"/>
        <v>2.8314404895400452E-4</v>
      </c>
      <c r="K6177" s="73">
        <f t="shared" si="289"/>
        <v>100.38709166637008</v>
      </c>
      <c r="L6177" s="3" t="e">
        <f t="shared" si="290"/>
        <v>#N/A</v>
      </c>
    </row>
    <row r="6178" spans="1:12" x14ac:dyDescent="0.25">
      <c r="A6178" s="43" t="s">
        <v>47</v>
      </c>
      <c r="B6178" s="43" t="s">
        <v>385</v>
      </c>
      <c r="C6178" s="43" t="s">
        <v>803</v>
      </c>
      <c r="D6178" s="43" t="s">
        <v>55</v>
      </c>
      <c r="E6178" s="43" t="s">
        <v>2840</v>
      </c>
      <c r="F6178" s="43" t="s">
        <v>4317</v>
      </c>
      <c r="G6178" s="43" t="s">
        <v>4654</v>
      </c>
      <c r="H6178" s="76">
        <v>1728</v>
      </c>
      <c r="I6178" s="229">
        <v>1.3385416666666665E-2</v>
      </c>
      <c r="J6178" s="73">
        <f t="shared" si="288"/>
        <v>2.6614332428349582E-4</v>
      </c>
      <c r="K6178" s="73">
        <f t="shared" si="289"/>
        <v>23.58989566436188</v>
      </c>
      <c r="L6178" s="3" t="e">
        <f t="shared" si="290"/>
        <v>#N/A</v>
      </c>
    </row>
    <row r="6179" spans="1:12" x14ac:dyDescent="0.25">
      <c r="A6179" s="43" t="s">
        <v>47</v>
      </c>
      <c r="B6179" s="43" t="s">
        <v>385</v>
      </c>
      <c r="C6179" s="43" t="s">
        <v>803</v>
      </c>
      <c r="D6179" s="43" t="s">
        <v>55</v>
      </c>
      <c r="E6179" s="43" t="s">
        <v>2841</v>
      </c>
      <c r="F6179" s="43" t="s">
        <v>4335</v>
      </c>
      <c r="G6179" s="43" t="s">
        <v>4654</v>
      </c>
      <c r="H6179" s="76">
        <v>50976</v>
      </c>
      <c r="I6179" s="229">
        <v>1.2070778405524169E-2</v>
      </c>
      <c r="J6179" s="73">
        <f t="shared" si="288"/>
        <v>2.4000426520421887E-4</v>
      </c>
      <c r="K6179" s="73">
        <f t="shared" si="289"/>
        <v>627.55445742305028</v>
      </c>
      <c r="L6179" s="3" t="e">
        <f t="shared" si="290"/>
        <v>#N/A</v>
      </c>
    </row>
    <row r="6180" spans="1:12" x14ac:dyDescent="0.25">
      <c r="A6180" s="43" t="s">
        <v>47</v>
      </c>
      <c r="B6180" s="43" t="s">
        <v>385</v>
      </c>
      <c r="C6180" s="43" t="s">
        <v>803</v>
      </c>
      <c r="D6180" s="43" t="s">
        <v>55</v>
      </c>
      <c r="E6180" s="43" t="s">
        <v>2842</v>
      </c>
      <c r="F6180" s="43" t="s">
        <v>4323</v>
      </c>
      <c r="G6180" s="43" t="s">
        <v>4654</v>
      </c>
      <c r="H6180" s="76">
        <v>28512</v>
      </c>
      <c r="I6180" s="229">
        <v>1.2088243546576881E-2</v>
      </c>
      <c r="J6180" s="73">
        <f t="shared" si="288"/>
        <v>2.4035152601907452E-4</v>
      </c>
      <c r="K6180" s="73">
        <f t="shared" si="289"/>
        <v>351.51290270985589</v>
      </c>
      <c r="L6180" s="3" t="e">
        <f t="shared" si="290"/>
        <v>#N/A</v>
      </c>
    </row>
    <row r="6181" spans="1:12" x14ac:dyDescent="0.25">
      <c r="A6181" s="43" t="s">
        <v>47</v>
      </c>
      <c r="B6181" s="43" t="s">
        <v>385</v>
      </c>
      <c r="C6181" s="43" t="s">
        <v>803</v>
      </c>
      <c r="D6181" s="43" t="s">
        <v>55</v>
      </c>
      <c r="E6181" s="43" t="s">
        <v>2843</v>
      </c>
      <c r="F6181" s="43" t="s">
        <v>4344</v>
      </c>
      <c r="G6181" s="43" t="s">
        <v>4654</v>
      </c>
      <c r="H6181" s="76">
        <v>49248</v>
      </c>
      <c r="I6181" s="229">
        <v>1.1868705328135153E-2</v>
      </c>
      <c r="J6181" s="73">
        <f t="shared" si="288"/>
        <v>2.3598642983130614E-4</v>
      </c>
      <c r="K6181" s="73">
        <f t="shared" si="289"/>
        <v>596.13185969633219</v>
      </c>
      <c r="L6181" s="3" t="e">
        <f t="shared" si="290"/>
        <v>#N/A</v>
      </c>
    </row>
    <row r="6182" spans="1:12" x14ac:dyDescent="0.25">
      <c r="A6182" s="43" t="s">
        <v>47</v>
      </c>
      <c r="B6182" s="43" t="s">
        <v>385</v>
      </c>
      <c r="C6182" s="43" t="s">
        <v>803</v>
      </c>
      <c r="D6182" s="43" t="s">
        <v>55</v>
      </c>
      <c r="E6182" s="43" t="s">
        <v>2844</v>
      </c>
      <c r="F6182" s="43" t="s">
        <v>4314</v>
      </c>
      <c r="G6182" s="43" t="s">
        <v>4654</v>
      </c>
      <c r="H6182" s="76">
        <v>3456</v>
      </c>
      <c r="I6182" s="229">
        <v>1.3061342592592593E-2</v>
      </c>
      <c r="J6182" s="73">
        <f t="shared" si="288"/>
        <v>2.5969973320702559E-4</v>
      </c>
      <c r="K6182" s="73">
        <f t="shared" si="289"/>
        <v>46.037522277963483</v>
      </c>
      <c r="L6182" s="3" t="e">
        <f t="shared" si="290"/>
        <v>#N/A</v>
      </c>
    </row>
    <row r="6183" spans="1:12" x14ac:dyDescent="0.25">
      <c r="A6183" s="43" t="s">
        <v>47</v>
      </c>
      <c r="B6183" s="43" t="s">
        <v>385</v>
      </c>
      <c r="C6183" s="43" t="s">
        <v>803</v>
      </c>
      <c r="D6183" s="43" t="s">
        <v>55</v>
      </c>
      <c r="E6183" s="43" t="s">
        <v>2845</v>
      </c>
      <c r="F6183" s="43" t="s">
        <v>4318</v>
      </c>
      <c r="G6183" s="43" t="s">
        <v>4654</v>
      </c>
      <c r="H6183" s="76">
        <v>6912</v>
      </c>
      <c r="I6183" s="229">
        <v>1.4253472222222221E-2</v>
      </c>
      <c r="J6183" s="73">
        <f t="shared" si="288"/>
        <v>2.8340294323832694E-4</v>
      </c>
      <c r="K6183" s="73">
        <f t="shared" si="289"/>
        <v>100.4788811436633</v>
      </c>
      <c r="L6183" s="3" t="e">
        <f t="shared" si="290"/>
        <v>#N/A</v>
      </c>
    </row>
    <row r="6184" spans="1:12" x14ac:dyDescent="0.25">
      <c r="A6184" s="43" t="s">
        <v>47</v>
      </c>
      <c r="B6184" s="43" t="s">
        <v>385</v>
      </c>
      <c r="C6184" s="43" t="s">
        <v>803</v>
      </c>
      <c r="D6184" s="43" t="s">
        <v>55</v>
      </c>
      <c r="E6184" s="43" t="s">
        <v>2846</v>
      </c>
      <c r="F6184" s="43" t="s">
        <v>4325</v>
      </c>
      <c r="G6184" s="43" t="s">
        <v>4654</v>
      </c>
      <c r="H6184" s="76">
        <v>1728</v>
      </c>
      <c r="I6184" s="229">
        <v>1.1869212962962963E-2</v>
      </c>
      <c r="J6184" s="73">
        <f t="shared" si="288"/>
        <v>2.3599652317572419E-4</v>
      </c>
      <c r="K6184" s="73">
        <f t="shared" si="289"/>
        <v>20.91780199204765</v>
      </c>
      <c r="L6184" s="3" t="e">
        <f t="shared" si="290"/>
        <v>#N/A</v>
      </c>
    </row>
    <row r="6185" spans="1:12" x14ac:dyDescent="0.25">
      <c r="A6185" s="43" t="s">
        <v>47</v>
      </c>
      <c r="B6185" s="43" t="s">
        <v>385</v>
      </c>
      <c r="C6185" s="43" t="s">
        <v>803</v>
      </c>
      <c r="D6185" s="43" t="s">
        <v>55</v>
      </c>
      <c r="E6185" s="43" t="s">
        <v>2847</v>
      </c>
      <c r="F6185" s="43" t="s">
        <v>4313</v>
      </c>
      <c r="G6185" s="43" t="s">
        <v>4654</v>
      </c>
      <c r="H6185" s="76">
        <v>1728</v>
      </c>
      <c r="I6185" s="229">
        <v>1.1869212962962963E-2</v>
      </c>
      <c r="J6185" s="73">
        <f t="shared" si="288"/>
        <v>2.3599652317572419E-4</v>
      </c>
      <c r="K6185" s="73">
        <f t="shared" si="289"/>
        <v>20.91780199204765</v>
      </c>
      <c r="L6185" s="3" t="e">
        <f t="shared" si="290"/>
        <v>#N/A</v>
      </c>
    </row>
    <row r="6186" spans="1:12" x14ac:dyDescent="0.25">
      <c r="A6186" s="43" t="s">
        <v>47</v>
      </c>
      <c r="B6186" s="43" t="s">
        <v>385</v>
      </c>
      <c r="C6186" s="43" t="s">
        <v>803</v>
      </c>
      <c r="D6186" s="43" t="s">
        <v>55</v>
      </c>
      <c r="E6186" s="43" t="s">
        <v>2848</v>
      </c>
      <c r="F6186" s="43" t="s">
        <v>4372</v>
      </c>
      <c r="G6186" s="43" t="s">
        <v>4654</v>
      </c>
      <c r="H6186" s="76">
        <v>31968</v>
      </c>
      <c r="I6186" s="229">
        <v>1.2062062062062062E-2</v>
      </c>
      <c r="J6186" s="73">
        <f t="shared" si="288"/>
        <v>2.398309574408245E-4</v>
      </c>
      <c r="K6186" s="73">
        <f t="shared" si="289"/>
        <v>393.26691604746827</v>
      </c>
      <c r="L6186" s="3" t="e">
        <f t="shared" si="290"/>
        <v>#N/A</v>
      </c>
    </row>
    <row r="6187" spans="1:12" x14ac:dyDescent="0.25">
      <c r="A6187" s="43" t="s">
        <v>47</v>
      </c>
      <c r="B6187" s="43" t="s">
        <v>385</v>
      </c>
      <c r="C6187" s="43" t="s">
        <v>777</v>
      </c>
      <c r="D6187" s="43" t="s">
        <v>55</v>
      </c>
      <c r="E6187" s="43" t="s">
        <v>2849</v>
      </c>
      <c r="F6187" s="43" t="s">
        <v>4342</v>
      </c>
      <c r="G6187" s="43" t="s">
        <v>4654</v>
      </c>
      <c r="H6187" s="76">
        <v>39168</v>
      </c>
      <c r="I6187" s="229">
        <v>1.3954758986928106E-2</v>
      </c>
      <c r="J6187" s="73">
        <f t="shared" si="288"/>
        <v>2.7746360377445869E-4</v>
      </c>
      <c r="K6187" s="73">
        <f t="shared" si="289"/>
        <v>557.44769443263806</v>
      </c>
      <c r="L6187" s="3" t="e">
        <f t="shared" si="290"/>
        <v>#N/A</v>
      </c>
    </row>
    <row r="6188" spans="1:12" x14ac:dyDescent="0.25">
      <c r="A6188" s="43" t="s">
        <v>47</v>
      </c>
      <c r="B6188" s="43" t="s">
        <v>385</v>
      </c>
      <c r="C6188" s="43" t="s">
        <v>777</v>
      </c>
      <c r="D6188" s="43" t="s">
        <v>55</v>
      </c>
      <c r="E6188" s="43" t="s">
        <v>2850</v>
      </c>
      <c r="F6188" s="43" t="s">
        <v>4348</v>
      </c>
      <c r="G6188" s="43" t="s">
        <v>4654</v>
      </c>
      <c r="H6188" s="76">
        <v>10224</v>
      </c>
      <c r="I6188" s="229">
        <v>1.3952464788732395E-2</v>
      </c>
      <c r="J6188" s="73">
        <f t="shared" si="288"/>
        <v>2.7741798804582074E-4</v>
      </c>
      <c r="K6188" s="73">
        <f t="shared" si="289"/>
        <v>145.48632150978048</v>
      </c>
      <c r="L6188" s="3" t="e">
        <f t="shared" si="290"/>
        <v>#N/A</v>
      </c>
    </row>
    <row r="6189" spans="1:12" x14ac:dyDescent="0.25">
      <c r="A6189" s="43" t="s">
        <v>47</v>
      </c>
      <c r="B6189" s="43" t="s">
        <v>385</v>
      </c>
      <c r="C6189" s="43" t="s">
        <v>777</v>
      </c>
      <c r="D6189" s="43" t="s">
        <v>55</v>
      </c>
      <c r="E6189" s="43" t="s">
        <v>2851</v>
      </c>
      <c r="F6189" s="43" t="s">
        <v>4349</v>
      </c>
      <c r="G6189" s="43" t="s">
        <v>4654</v>
      </c>
      <c r="H6189" s="76">
        <v>20448</v>
      </c>
      <c r="I6189" s="229">
        <v>1.3954910015649453E-2</v>
      </c>
      <c r="J6189" s="73">
        <f t="shared" si="288"/>
        <v>2.7746660669076395E-4</v>
      </c>
      <c r="K6189" s="73">
        <f t="shared" si="289"/>
        <v>291.02363717361277</v>
      </c>
      <c r="L6189" s="3" t="e">
        <f t="shared" si="290"/>
        <v>#N/A</v>
      </c>
    </row>
    <row r="6190" spans="1:12" ht="20" x14ac:dyDescent="0.25">
      <c r="A6190" s="43" t="s">
        <v>47</v>
      </c>
      <c r="B6190" s="43" t="s">
        <v>385</v>
      </c>
      <c r="C6190" s="43" t="s">
        <v>777</v>
      </c>
      <c r="D6190" s="43" t="s">
        <v>55</v>
      </c>
      <c r="E6190" s="43" t="s">
        <v>2852</v>
      </c>
      <c r="F6190" s="43" t="s">
        <v>4350</v>
      </c>
      <c r="G6190" s="43" t="s">
        <v>4654</v>
      </c>
      <c r="H6190" s="76">
        <v>15696</v>
      </c>
      <c r="I6190" s="229">
        <v>1.3952599388379205E-2</v>
      </c>
      <c r="J6190" s="73">
        <f t="shared" si="288"/>
        <v>2.7742066430150569E-4</v>
      </c>
      <c r="K6190" s="73">
        <f t="shared" si="289"/>
        <v>223.35439474687644</v>
      </c>
      <c r="L6190" s="3" t="e">
        <f t="shared" si="290"/>
        <v>#N/A</v>
      </c>
    </row>
    <row r="6191" spans="1:12" ht="20" x14ac:dyDescent="0.25">
      <c r="A6191" s="43" t="s">
        <v>47</v>
      </c>
      <c r="B6191" s="43" t="s">
        <v>385</v>
      </c>
      <c r="C6191" s="43" t="s">
        <v>777</v>
      </c>
      <c r="D6191" s="43" t="s">
        <v>55</v>
      </c>
      <c r="E6191" s="43" t="s">
        <v>2853</v>
      </c>
      <c r="F6191" s="43" t="s">
        <v>4351</v>
      </c>
      <c r="G6191" s="43" t="s">
        <v>4654</v>
      </c>
      <c r="H6191" s="76">
        <v>31248</v>
      </c>
      <c r="I6191" s="229">
        <v>1.3954813108038915E-2</v>
      </c>
      <c r="J6191" s="73">
        <f t="shared" si="288"/>
        <v>2.7746467986889062E-4</v>
      </c>
      <c r="K6191" s="73">
        <f t="shared" si="289"/>
        <v>444.73021631654308</v>
      </c>
      <c r="L6191" s="3" t="e">
        <f t="shared" si="290"/>
        <v>#N/A</v>
      </c>
    </row>
    <row r="6192" spans="1:12" x14ac:dyDescent="0.25">
      <c r="A6192" s="43" t="s">
        <v>47</v>
      </c>
      <c r="B6192" s="43" t="s">
        <v>385</v>
      </c>
      <c r="C6192" s="43" t="s">
        <v>777</v>
      </c>
      <c r="D6192" s="43" t="s">
        <v>55</v>
      </c>
      <c r="E6192" s="43" t="s">
        <v>2854</v>
      </c>
      <c r="F6192" s="43" t="s">
        <v>4326</v>
      </c>
      <c r="G6192" s="43" t="s">
        <v>4654</v>
      </c>
      <c r="H6192" s="76">
        <v>8640</v>
      </c>
      <c r="I6192" s="229">
        <v>1.3952546296296296E-2</v>
      </c>
      <c r="J6192" s="73">
        <f t="shared" si="288"/>
        <v>2.7741960866731885E-4</v>
      </c>
      <c r="K6192" s="73">
        <f t="shared" si="289"/>
        <v>122.94690541888563</v>
      </c>
      <c r="L6192" s="3" t="e">
        <f t="shared" si="290"/>
        <v>#N/A</v>
      </c>
    </row>
    <row r="6193" spans="1:12" x14ac:dyDescent="0.25">
      <c r="A6193" s="43" t="s">
        <v>47</v>
      </c>
      <c r="B6193" s="43" t="s">
        <v>385</v>
      </c>
      <c r="C6193" s="43" t="s">
        <v>777</v>
      </c>
      <c r="D6193" s="43" t="s">
        <v>55</v>
      </c>
      <c r="E6193" s="43" t="s">
        <v>2855</v>
      </c>
      <c r="F6193" s="43" t="s">
        <v>4371</v>
      </c>
      <c r="G6193" s="43" t="s">
        <v>4654</v>
      </c>
      <c r="H6193" s="76">
        <v>10368</v>
      </c>
      <c r="I6193" s="229">
        <v>1.3954475308641976E-2</v>
      </c>
      <c r="J6193" s="73">
        <f t="shared" si="288"/>
        <v>2.774579633761074E-4</v>
      </c>
      <c r="K6193" s="73">
        <f t="shared" si="289"/>
        <v>147.5566841642835</v>
      </c>
      <c r="L6193" s="3" t="e">
        <f t="shared" si="290"/>
        <v>#N/A</v>
      </c>
    </row>
    <row r="6194" spans="1:12" x14ac:dyDescent="0.25">
      <c r="A6194" s="43" t="s">
        <v>47</v>
      </c>
      <c r="B6194" s="43" t="s">
        <v>385</v>
      </c>
      <c r="C6194" s="43" t="s">
        <v>777</v>
      </c>
      <c r="D6194" s="43" t="s">
        <v>55</v>
      </c>
      <c r="E6194" s="43" t="s">
        <v>2856</v>
      </c>
      <c r="F6194" s="43" t="s">
        <v>4333</v>
      </c>
      <c r="G6194" s="43" t="s">
        <v>4654</v>
      </c>
      <c r="H6194" s="76">
        <v>10080</v>
      </c>
      <c r="I6194" s="229">
        <v>1.395238095238095E-2</v>
      </c>
      <c r="J6194" s="73">
        <f t="shared" si="288"/>
        <v>2.7741632112085121E-4</v>
      </c>
      <c r="K6194" s="73">
        <f t="shared" si="289"/>
        <v>143.43635651689817</v>
      </c>
      <c r="L6194" s="3" t="e">
        <f t="shared" si="290"/>
        <v>#N/A</v>
      </c>
    </row>
    <row r="6195" spans="1:12" x14ac:dyDescent="0.25">
      <c r="A6195" s="43" t="s">
        <v>47</v>
      </c>
      <c r="B6195" s="43" t="s">
        <v>385</v>
      </c>
      <c r="C6195" s="43" t="s">
        <v>777</v>
      </c>
      <c r="D6195" s="43" t="s">
        <v>55</v>
      </c>
      <c r="E6195" s="43" t="s">
        <v>2857</v>
      </c>
      <c r="F6195" s="43" t="s">
        <v>4339</v>
      </c>
      <c r="G6195" s="43" t="s">
        <v>4654</v>
      </c>
      <c r="H6195" s="76">
        <v>10080</v>
      </c>
      <c r="I6195" s="229">
        <v>1.3955357142857141E-2</v>
      </c>
      <c r="J6195" s="73">
        <f t="shared" si="288"/>
        <v>2.7747549695726777E-4</v>
      </c>
      <c r="K6195" s="73">
        <f t="shared" si="289"/>
        <v>143.46695300932925</v>
      </c>
      <c r="L6195" s="3" t="e">
        <f t="shared" si="290"/>
        <v>#N/A</v>
      </c>
    </row>
    <row r="6196" spans="1:12" x14ac:dyDescent="0.25">
      <c r="A6196" s="43" t="s">
        <v>47</v>
      </c>
      <c r="B6196" s="43" t="s">
        <v>385</v>
      </c>
      <c r="C6196" s="43" t="s">
        <v>777</v>
      </c>
      <c r="D6196" s="43" t="s">
        <v>55</v>
      </c>
      <c r="E6196" s="43" t="s">
        <v>2858</v>
      </c>
      <c r="F6196" s="43" t="s">
        <v>4327</v>
      </c>
      <c r="G6196" s="43" t="s">
        <v>4654</v>
      </c>
      <c r="H6196" s="76">
        <v>3312</v>
      </c>
      <c r="I6196" s="229">
        <v>1.3952294685990338E-2</v>
      </c>
      <c r="J6196" s="73">
        <f t="shared" si="288"/>
        <v>2.7741460587921602E-4</v>
      </c>
      <c r="K6196" s="73">
        <f t="shared" si="289"/>
        <v>47.128797174671966</v>
      </c>
      <c r="L6196" s="3" t="e">
        <f t="shared" si="290"/>
        <v>#N/A</v>
      </c>
    </row>
    <row r="6197" spans="1:12" x14ac:dyDescent="0.25">
      <c r="A6197" s="43" t="s">
        <v>47</v>
      </c>
      <c r="B6197" s="43" t="s">
        <v>385</v>
      </c>
      <c r="C6197" s="43" t="s">
        <v>804</v>
      </c>
      <c r="D6197" s="43" t="s">
        <v>55</v>
      </c>
      <c r="E6197" s="43" t="s">
        <v>2859</v>
      </c>
      <c r="F6197" s="43" t="s">
        <v>4372</v>
      </c>
      <c r="G6197" s="43" t="s">
        <v>4654</v>
      </c>
      <c r="H6197" s="76">
        <v>14544</v>
      </c>
      <c r="I6197" s="229">
        <v>4.2141776677667768E-2</v>
      </c>
      <c r="J6197" s="73">
        <f t="shared" si="288"/>
        <v>8.3790836068162709E-4</v>
      </c>
      <c r="K6197" s="73">
        <f t="shared" si="289"/>
        <v>625.0965391977536</v>
      </c>
      <c r="L6197" s="3" t="e">
        <f t="shared" si="290"/>
        <v>#N/A</v>
      </c>
    </row>
    <row r="6198" spans="1:12" x14ac:dyDescent="0.25">
      <c r="A6198" s="43" t="s">
        <v>47</v>
      </c>
      <c r="B6198" s="43" t="s">
        <v>385</v>
      </c>
      <c r="C6198" s="43" t="s">
        <v>804</v>
      </c>
      <c r="D6198" s="43" t="s">
        <v>55</v>
      </c>
      <c r="E6198" s="43" t="s">
        <v>2860</v>
      </c>
      <c r="F6198" s="43" t="s">
        <v>4396</v>
      </c>
      <c r="G6198" s="43" t="s">
        <v>4654</v>
      </c>
      <c r="H6198" s="76">
        <v>16272</v>
      </c>
      <c r="I6198" s="229">
        <v>4.2141715830875122E-2</v>
      </c>
      <c r="J6198" s="73">
        <f t="shared" si="288"/>
        <v>8.3790715085991813E-4</v>
      </c>
      <c r="K6198" s="73">
        <f t="shared" si="289"/>
        <v>699.36442515879264</v>
      </c>
      <c r="L6198" s="3" t="e">
        <f t="shared" si="290"/>
        <v>#N/A</v>
      </c>
    </row>
    <row r="6199" spans="1:12" ht="20" x14ac:dyDescent="0.25">
      <c r="A6199" s="43" t="s">
        <v>47</v>
      </c>
      <c r="B6199" s="43" t="s">
        <v>385</v>
      </c>
      <c r="C6199" s="43" t="s">
        <v>804</v>
      </c>
      <c r="D6199" s="43" t="s">
        <v>55</v>
      </c>
      <c r="E6199" s="43" t="s">
        <v>2861</v>
      </c>
      <c r="F6199" s="43" t="s">
        <v>4397</v>
      </c>
      <c r="G6199" s="43" t="s">
        <v>4654</v>
      </c>
      <c r="H6199" s="76">
        <v>144</v>
      </c>
      <c r="I6199" s="229">
        <v>4.2152777777777782E-2</v>
      </c>
      <c r="J6199" s="73">
        <f t="shared" si="288"/>
        <v>8.3812709644659922E-4</v>
      </c>
      <c r="K6199" s="73">
        <f t="shared" si="289"/>
        <v>6.1906903018883117</v>
      </c>
      <c r="L6199" s="3" t="e">
        <f t="shared" si="290"/>
        <v>#N/A</v>
      </c>
    </row>
    <row r="6200" spans="1:12" ht="20" x14ac:dyDescent="0.25">
      <c r="A6200" s="43" t="s">
        <v>47</v>
      </c>
      <c r="B6200" s="43" t="s">
        <v>385</v>
      </c>
      <c r="C6200" s="43" t="s">
        <v>804</v>
      </c>
      <c r="D6200" s="43" t="s">
        <v>55</v>
      </c>
      <c r="E6200" s="43" t="s">
        <v>2862</v>
      </c>
      <c r="F6200" s="43" t="s">
        <v>4398</v>
      </c>
      <c r="G6200" s="43" t="s">
        <v>4654</v>
      </c>
      <c r="H6200" s="76">
        <v>144</v>
      </c>
      <c r="I6200" s="229">
        <v>4.2152777777777782E-2</v>
      </c>
      <c r="J6200" s="73">
        <f t="shared" si="288"/>
        <v>8.3812709644659922E-4</v>
      </c>
      <c r="K6200" s="73">
        <f t="shared" si="289"/>
        <v>6.1906903018883117</v>
      </c>
      <c r="L6200" s="3" t="e">
        <f t="shared" si="290"/>
        <v>#N/A</v>
      </c>
    </row>
    <row r="6201" spans="1:12" x14ac:dyDescent="0.25">
      <c r="A6201" s="43" t="s">
        <v>47</v>
      </c>
      <c r="B6201" s="43" t="s">
        <v>385</v>
      </c>
      <c r="C6201" s="43" t="s">
        <v>804</v>
      </c>
      <c r="D6201" s="43" t="s">
        <v>55</v>
      </c>
      <c r="E6201" s="43" t="s">
        <v>2863</v>
      </c>
      <c r="F6201" s="43" t="s">
        <v>4373</v>
      </c>
      <c r="G6201" s="43" t="s">
        <v>4654</v>
      </c>
      <c r="H6201" s="76">
        <v>29232</v>
      </c>
      <c r="I6201" s="229">
        <v>1.0614737274220033E-2</v>
      </c>
      <c r="J6201" s="73">
        <f t="shared" si="288"/>
        <v>2.1105368139879993E-4</v>
      </c>
      <c r="K6201" s="73">
        <f t="shared" si="289"/>
        <v>316.45952121464973</v>
      </c>
      <c r="L6201" s="3" t="e">
        <f t="shared" si="290"/>
        <v>#N/A</v>
      </c>
    </row>
    <row r="6202" spans="1:12" x14ac:dyDescent="0.25">
      <c r="A6202" s="43" t="s">
        <v>47</v>
      </c>
      <c r="B6202" s="43" t="s">
        <v>385</v>
      </c>
      <c r="C6202" s="43" t="s">
        <v>784</v>
      </c>
      <c r="D6202" s="43" t="s">
        <v>55</v>
      </c>
      <c r="E6202" s="43" t="s">
        <v>2864</v>
      </c>
      <c r="F6202" s="43" t="s">
        <v>4335</v>
      </c>
      <c r="G6202" s="43" t="s">
        <v>4654</v>
      </c>
      <c r="H6202" s="76">
        <v>5904</v>
      </c>
      <c r="I6202" s="229">
        <v>8.3504403794037937E-2</v>
      </c>
      <c r="J6202" s="73">
        <f t="shared" si="288"/>
        <v>1.660324827496837E-3</v>
      </c>
      <c r="K6202" s="73">
        <f t="shared" si="289"/>
        <v>502.81255778154133</v>
      </c>
      <c r="L6202" s="3" t="e">
        <f t="shared" si="290"/>
        <v>#N/A</v>
      </c>
    </row>
    <row r="6203" spans="1:12" x14ac:dyDescent="0.25">
      <c r="A6203" s="43" t="s">
        <v>47</v>
      </c>
      <c r="B6203" s="43" t="s">
        <v>385</v>
      </c>
      <c r="C6203" s="43" t="s">
        <v>784</v>
      </c>
      <c r="D6203" s="43" t="s">
        <v>55</v>
      </c>
      <c r="E6203" s="43" t="s">
        <v>2865</v>
      </c>
      <c r="F6203" s="43" t="s">
        <v>4325</v>
      </c>
      <c r="G6203" s="43" t="s">
        <v>4654</v>
      </c>
      <c r="H6203" s="76">
        <v>2448</v>
      </c>
      <c r="I6203" s="229">
        <v>8.3504901960784306E-2</v>
      </c>
      <c r="J6203" s="73">
        <f t="shared" si="288"/>
        <v>1.6603347325866245E-3</v>
      </c>
      <c r="K6203" s="73">
        <f t="shared" si="289"/>
        <v>208.48449942537204</v>
      </c>
      <c r="L6203" s="3" t="e">
        <f t="shared" si="290"/>
        <v>#N/A</v>
      </c>
    </row>
    <row r="6204" spans="1:12" ht="20" x14ac:dyDescent="0.25">
      <c r="A6204" s="43" t="s">
        <v>47</v>
      </c>
      <c r="B6204" s="43" t="s">
        <v>385</v>
      </c>
      <c r="C6204" s="43" t="s">
        <v>784</v>
      </c>
      <c r="D6204" s="43" t="s">
        <v>55</v>
      </c>
      <c r="E6204" s="43" t="s">
        <v>2866</v>
      </c>
      <c r="F6204" s="43" t="s">
        <v>4399</v>
      </c>
      <c r="G6204" s="43" t="s">
        <v>4654</v>
      </c>
      <c r="H6204" s="76">
        <v>144</v>
      </c>
      <c r="I6204" s="229">
        <v>8.3472222222222225E-2</v>
      </c>
      <c r="J6204" s="73">
        <f t="shared" si="288"/>
        <v>1.6596849586965605E-3</v>
      </c>
      <c r="K6204" s="73">
        <f t="shared" si="289"/>
        <v>12.258994634052305</v>
      </c>
      <c r="L6204" s="3" t="e">
        <f t="shared" si="290"/>
        <v>#N/A</v>
      </c>
    </row>
    <row r="6205" spans="1:12" ht="20" x14ac:dyDescent="0.25">
      <c r="A6205" s="43" t="s">
        <v>47</v>
      </c>
      <c r="B6205" s="43" t="s">
        <v>385</v>
      </c>
      <c r="C6205" s="43" t="s">
        <v>784</v>
      </c>
      <c r="D6205" s="43" t="s">
        <v>55</v>
      </c>
      <c r="E6205" s="43" t="s">
        <v>2867</v>
      </c>
      <c r="F6205" s="43" t="s">
        <v>4392</v>
      </c>
      <c r="G6205" s="43" t="s">
        <v>4654</v>
      </c>
      <c r="H6205" s="76">
        <v>144</v>
      </c>
      <c r="I6205" s="229">
        <v>8.3472222222222225E-2</v>
      </c>
      <c r="J6205" s="73">
        <f t="shared" si="288"/>
        <v>1.6596849586965605E-3</v>
      </c>
      <c r="K6205" s="73">
        <f t="shared" si="289"/>
        <v>12.258994634052305</v>
      </c>
      <c r="L6205" s="3" t="e">
        <f t="shared" si="290"/>
        <v>#N/A</v>
      </c>
    </row>
    <row r="6206" spans="1:12" ht="20" x14ac:dyDescent="0.25">
      <c r="A6206" s="43" t="s">
        <v>47</v>
      </c>
      <c r="B6206" s="43" t="s">
        <v>385</v>
      </c>
      <c r="C6206" s="43" t="s">
        <v>784</v>
      </c>
      <c r="D6206" s="43" t="s">
        <v>55</v>
      </c>
      <c r="E6206" s="43" t="s">
        <v>2868</v>
      </c>
      <c r="F6206" s="43" t="s">
        <v>4400</v>
      </c>
      <c r="G6206" s="43" t="s">
        <v>4654</v>
      </c>
      <c r="H6206" s="76">
        <v>144</v>
      </c>
      <c r="I6206" s="229">
        <v>8.3472222222222225E-2</v>
      </c>
      <c r="J6206" s="73">
        <f t="shared" si="288"/>
        <v>1.6596849586965605E-3</v>
      </c>
      <c r="K6206" s="73">
        <f t="shared" si="289"/>
        <v>12.258994634052305</v>
      </c>
      <c r="L6206" s="3" t="e">
        <f t="shared" si="290"/>
        <v>#N/A</v>
      </c>
    </row>
    <row r="6207" spans="1:12" ht="20" x14ac:dyDescent="0.25">
      <c r="A6207" s="43" t="s">
        <v>47</v>
      </c>
      <c r="B6207" s="43" t="s">
        <v>385</v>
      </c>
      <c r="C6207" s="43" t="s">
        <v>784</v>
      </c>
      <c r="D6207" s="43" t="s">
        <v>55</v>
      </c>
      <c r="E6207" s="43" t="s">
        <v>2869</v>
      </c>
      <c r="F6207" s="43" t="s">
        <v>4401</v>
      </c>
      <c r="G6207" s="43" t="s">
        <v>4654</v>
      </c>
      <c r="H6207" s="76">
        <v>144</v>
      </c>
      <c r="I6207" s="229">
        <v>8.3472222222222225E-2</v>
      </c>
      <c r="J6207" s="73">
        <f t="shared" si="288"/>
        <v>1.6596849586965605E-3</v>
      </c>
      <c r="K6207" s="73">
        <f t="shared" si="289"/>
        <v>12.258994634052305</v>
      </c>
      <c r="L6207" s="3" t="e">
        <f t="shared" si="290"/>
        <v>#N/A</v>
      </c>
    </row>
    <row r="6208" spans="1:12" x14ac:dyDescent="0.25">
      <c r="A6208" s="43" t="s">
        <v>47</v>
      </c>
      <c r="B6208" s="43" t="s">
        <v>385</v>
      </c>
      <c r="C6208" s="43" t="s">
        <v>785</v>
      </c>
      <c r="D6208" s="43" t="s">
        <v>55</v>
      </c>
      <c r="E6208" s="43" t="s">
        <v>2870</v>
      </c>
      <c r="F6208" s="43" t="s">
        <v>4343</v>
      </c>
      <c r="G6208" s="43" t="s">
        <v>4654</v>
      </c>
      <c r="H6208" s="76">
        <v>2462</v>
      </c>
      <c r="I6208" s="229">
        <v>7.0645816409423218E-2</v>
      </c>
      <c r="J6208" s="73">
        <f t="shared" si="288"/>
        <v>1.4046564925204996E-3</v>
      </c>
      <c r="K6208" s="73">
        <f t="shared" si="289"/>
        <v>177.38826428458543</v>
      </c>
      <c r="L6208" s="3" t="e">
        <f t="shared" si="290"/>
        <v>#N/A</v>
      </c>
    </row>
    <row r="6209" spans="1:12" x14ac:dyDescent="0.25">
      <c r="A6209" s="43" t="s">
        <v>47</v>
      </c>
      <c r="B6209" s="43" t="s">
        <v>385</v>
      </c>
      <c r="C6209" s="43" t="s">
        <v>785</v>
      </c>
      <c r="D6209" s="43" t="s">
        <v>55</v>
      </c>
      <c r="E6209" s="43" t="s">
        <v>2870</v>
      </c>
      <c r="F6209" s="43" t="s">
        <v>4343</v>
      </c>
      <c r="G6209" s="43" t="s">
        <v>4654</v>
      </c>
      <c r="H6209" s="76">
        <v>4447</v>
      </c>
      <c r="I6209" s="229">
        <v>6.1376208680008995E-2</v>
      </c>
      <c r="J6209" s="73">
        <f t="shared" si="288"/>
        <v>1.220348130864945E-3</v>
      </c>
      <c r="K6209" s="73">
        <f t="shared" si="289"/>
        <v>278.36688813795638</v>
      </c>
      <c r="L6209" s="3" t="e">
        <f t="shared" si="290"/>
        <v>#N/A</v>
      </c>
    </row>
    <row r="6210" spans="1:12" x14ac:dyDescent="0.25">
      <c r="A6210" s="43" t="s">
        <v>47</v>
      </c>
      <c r="B6210" s="43" t="s">
        <v>385</v>
      </c>
      <c r="C6210" s="43" t="s">
        <v>785</v>
      </c>
      <c r="D6210" s="43" t="s">
        <v>55</v>
      </c>
      <c r="E6210" s="43" t="s">
        <v>2870</v>
      </c>
      <c r="F6210" s="43" t="s">
        <v>4343</v>
      </c>
      <c r="G6210" s="43" t="s">
        <v>4654</v>
      </c>
      <c r="H6210" s="76">
        <v>34988</v>
      </c>
      <c r="I6210" s="229">
        <v>6.7780096032925577E-2</v>
      </c>
      <c r="J6210" s="73">
        <f t="shared" si="288"/>
        <v>1.3476771420481795E-3</v>
      </c>
      <c r="K6210" s="73">
        <f t="shared" si="289"/>
        <v>2418.6425278459819</v>
      </c>
      <c r="L6210" s="3" t="e">
        <f t="shared" si="290"/>
        <v>#N/A</v>
      </c>
    </row>
    <row r="6211" spans="1:12" x14ac:dyDescent="0.25">
      <c r="A6211" s="43" t="s">
        <v>47</v>
      </c>
      <c r="B6211" s="43" t="s">
        <v>385</v>
      </c>
      <c r="C6211" s="43" t="s">
        <v>785</v>
      </c>
      <c r="D6211" s="43" t="s">
        <v>55</v>
      </c>
      <c r="E6211" s="43" t="s">
        <v>2870</v>
      </c>
      <c r="F6211" s="43" t="s">
        <v>4343</v>
      </c>
      <c r="G6211" s="43" t="s">
        <v>4654</v>
      </c>
      <c r="H6211" s="76">
        <v>41010</v>
      </c>
      <c r="I6211" s="229">
        <v>6.4990002438429645E-2</v>
      </c>
      <c r="J6211" s="73">
        <f t="shared" si="288"/>
        <v>1.2922014850108889E-3</v>
      </c>
      <c r="K6211" s="73">
        <f t="shared" si="289"/>
        <v>2718.233182900296</v>
      </c>
      <c r="L6211" s="3" t="e">
        <f t="shared" si="290"/>
        <v>#N/A</v>
      </c>
    </row>
    <row r="6212" spans="1:12" x14ac:dyDescent="0.25">
      <c r="A6212" s="43" t="s">
        <v>47</v>
      </c>
      <c r="B6212" s="43" t="s">
        <v>385</v>
      </c>
      <c r="C6212" s="43" t="s">
        <v>788</v>
      </c>
      <c r="D6212" s="43" t="s">
        <v>55</v>
      </c>
      <c r="E6212" s="43" t="s">
        <v>2871</v>
      </c>
      <c r="F6212" s="43" t="s">
        <v>4402</v>
      </c>
      <c r="G6212" s="43" t="s">
        <v>4654</v>
      </c>
      <c r="H6212" s="76">
        <v>6375</v>
      </c>
      <c r="I6212" s="229">
        <v>6.1141960784313727E-2</v>
      </c>
      <c r="J6212" s="73">
        <f t="shared" si="288"/>
        <v>1.2156905609723315E-3</v>
      </c>
      <c r="K6212" s="73">
        <f t="shared" si="289"/>
        <v>397.53002732619859</v>
      </c>
      <c r="L6212" s="3" t="e">
        <f t="shared" si="290"/>
        <v>#N/A</v>
      </c>
    </row>
    <row r="6213" spans="1:12" x14ac:dyDescent="0.25">
      <c r="A6213" s="43" t="s">
        <v>47</v>
      </c>
      <c r="B6213" s="43" t="s">
        <v>385</v>
      </c>
      <c r="C6213" s="43" t="s">
        <v>788</v>
      </c>
      <c r="D6213" s="43" t="s">
        <v>55</v>
      </c>
      <c r="E6213" s="43" t="s">
        <v>2872</v>
      </c>
      <c r="F6213" s="43" t="s">
        <v>4338</v>
      </c>
      <c r="G6213" s="43" t="s">
        <v>4654</v>
      </c>
      <c r="H6213" s="76">
        <v>8928</v>
      </c>
      <c r="I6213" s="229">
        <v>6.1142473118279569E-2</v>
      </c>
      <c r="J6213" s="73">
        <f t="shared" si="288"/>
        <v>1.2157007477500918E-3</v>
      </c>
      <c r="K6213" s="73">
        <f t="shared" si="289"/>
        <v>556.73377627591276</v>
      </c>
      <c r="L6213" s="3" t="e">
        <f t="shared" si="290"/>
        <v>#N/A</v>
      </c>
    </row>
    <row r="6214" spans="1:12" x14ac:dyDescent="0.25">
      <c r="A6214" s="43" t="s">
        <v>47</v>
      </c>
      <c r="B6214" s="43" t="s">
        <v>385</v>
      </c>
      <c r="C6214" s="43" t="s">
        <v>788</v>
      </c>
      <c r="D6214" s="43" t="s">
        <v>55</v>
      </c>
      <c r="E6214" s="43" t="s">
        <v>2873</v>
      </c>
      <c r="F6214" s="43" t="s">
        <v>4342</v>
      </c>
      <c r="G6214" s="43" t="s">
        <v>4654</v>
      </c>
      <c r="H6214" s="76">
        <v>5769</v>
      </c>
      <c r="I6214" s="229">
        <v>6.1144045761830468E-2</v>
      </c>
      <c r="J6214" s="73">
        <f t="shared" si="288"/>
        <v>1.2157320167492549E-3</v>
      </c>
      <c r="K6214" s="73">
        <f t="shared" si="289"/>
        <v>359.75355800462643</v>
      </c>
      <c r="L6214" s="3" t="e">
        <f t="shared" si="290"/>
        <v>#N/A</v>
      </c>
    </row>
    <row r="6215" spans="1:12" x14ac:dyDescent="0.25">
      <c r="A6215" s="43" t="s">
        <v>47</v>
      </c>
      <c r="B6215" s="43" t="s">
        <v>385</v>
      </c>
      <c r="C6215" s="43" t="s">
        <v>792</v>
      </c>
      <c r="D6215" s="43" t="s">
        <v>55</v>
      </c>
      <c r="E6215" s="43" t="s">
        <v>2874</v>
      </c>
      <c r="F6215" s="43" t="s">
        <v>4337</v>
      </c>
      <c r="G6215" s="43" t="s">
        <v>4654</v>
      </c>
      <c r="H6215" s="76">
        <v>100</v>
      </c>
      <c r="I6215" s="229">
        <v>9.6999999999999989E-2</v>
      </c>
      <c r="J6215" s="73">
        <f t="shared" ref="J6215:J6278" si="291">I6215*$J$5</f>
        <v>1.9286588604886484E-3</v>
      </c>
      <c r="K6215" s="73">
        <f t="shared" ref="K6215:K6278" si="292">(I6215+J6215)*H6215</f>
        <v>9.892865886048865</v>
      </c>
      <c r="L6215" s="3" t="e">
        <f t="shared" ref="L6215:L6278" si="293">MATCH(C6215,$C$7237:$C$7264,0)</f>
        <v>#N/A</v>
      </c>
    </row>
    <row r="6216" spans="1:12" x14ac:dyDescent="0.25">
      <c r="A6216" s="43" t="s">
        <v>47</v>
      </c>
      <c r="B6216" s="43" t="s">
        <v>385</v>
      </c>
      <c r="C6216" s="43" t="s">
        <v>748</v>
      </c>
      <c r="D6216" s="43" t="s">
        <v>55</v>
      </c>
      <c r="E6216" s="43" t="s">
        <v>2875</v>
      </c>
      <c r="F6216" s="43" t="s">
        <v>4403</v>
      </c>
      <c r="G6216" s="43" t="s">
        <v>4654</v>
      </c>
      <c r="H6216" s="76">
        <v>144</v>
      </c>
      <c r="I6216" s="229">
        <v>8.1250000000000003E-3</v>
      </c>
      <c r="J6216" s="73">
        <f t="shared" si="291"/>
        <v>1.6155003341721929E-4</v>
      </c>
      <c r="K6216" s="73">
        <f t="shared" si="292"/>
        <v>1.1932632048120795</v>
      </c>
      <c r="L6216" s="3" t="e">
        <f t="shared" si="293"/>
        <v>#N/A</v>
      </c>
    </row>
    <row r="6217" spans="1:12" x14ac:dyDescent="0.25">
      <c r="A6217" s="43" t="s">
        <v>47</v>
      </c>
      <c r="B6217" s="43" t="s">
        <v>385</v>
      </c>
      <c r="C6217" s="43" t="s">
        <v>748</v>
      </c>
      <c r="D6217" s="43" t="s">
        <v>55</v>
      </c>
      <c r="E6217" s="43" t="s">
        <v>2875</v>
      </c>
      <c r="F6217" s="43" t="s">
        <v>4403</v>
      </c>
      <c r="G6217" s="43" t="s">
        <v>4654</v>
      </c>
      <c r="H6217" s="76">
        <v>288</v>
      </c>
      <c r="I6217" s="229">
        <v>8.0902777777777778E-3</v>
      </c>
      <c r="J6217" s="73">
        <f t="shared" si="291"/>
        <v>1.6085964865902603E-4</v>
      </c>
      <c r="K6217" s="73">
        <f t="shared" si="292"/>
        <v>2.3763275788137999</v>
      </c>
      <c r="L6217" s="3" t="e">
        <f t="shared" si="293"/>
        <v>#N/A</v>
      </c>
    </row>
    <row r="6218" spans="1:12" x14ac:dyDescent="0.25">
      <c r="A6218" s="43" t="s">
        <v>47</v>
      </c>
      <c r="B6218" s="43" t="s">
        <v>385</v>
      </c>
      <c r="C6218" s="43" t="s">
        <v>748</v>
      </c>
      <c r="D6218" s="43" t="s">
        <v>55</v>
      </c>
      <c r="E6218" s="43" t="s">
        <v>2876</v>
      </c>
      <c r="F6218" s="43" t="s">
        <v>4404</v>
      </c>
      <c r="G6218" s="43" t="s">
        <v>4654</v>
      </c>
      <c r="H6218" s="76">
        <v>13646</v>
      </c>
      <c r="I6218" s="229">
        <v>9.0114319214421746E-3</v>
      </c>
      <c r="J6218" s="73">
        <f t="shared" si="291"/>
        <v>1.791750311441206E-4</v>
      </c>
      <c r="K6218" s="73">
        <f t="shared" si="292"/>
        <v>125.41502247499258</v>
      </c>
      <c r="L6218" s="3" t="e">
        <f t="shared" si="293"/>
        <v>#N/A</v>
      </c>
    </row>
    <row r="6219" spans="1:12" x14ac:dyDescent="0.25">
      <c r="A6219" s="43" t="s">
        <v>47</v>
      </c>
      <c r="B6219" s="43" t="s">
        <v>385</v>
      </c>
      <c r="C6219" s="43" t="s">
        <v>748</v>
      </c>
      <c r="D6219" s="43" t="s">
        <v>55</v>
      </c>
      <c r="E6219" s="43" t="s">
        <v>2876</v>
      </c>
      <c r="F6219" s="43" t="s">
        <v>4404</v>
      </c>
      <c r="G6219" s="43" t="s">
        <v>4654</v>
      </c>
      <c r="H6219" s="76">
        <v>17842</v>
      </c>
      <c r="I6219" s="229">
        <v>1.7109628965362625E-2</v>
      </c>
      <c r="J6219" s="73">
        <f t="shared" si="291"/>
        <v>3.4019213921360675E-4</v>
      </c>
      <c r="K6219" s="73">
        <f t="shared" si="292"/>
        <v>311.33970814784908</v>
      </c>
      <c r="L6219" s="3" t="e">
        <f t="shared" si="293"/>
        <v>#N/A</v>
      </c>
    </row>
    <row r="6220" spans="1:12" x14ac:dyDescent="0.25">
      <c r="A6220" s="43" t="s">
        <v>47</v>
      </c>
      <c r="B6220" s="43" t="s">
        <v>385</v>
      </c>
      <c r="C6220" s="43" t="s">
        <v>748</v>
      </c>
      <c r="D6220" s="43" t="s">
        <v>55</v>
      </c>
      <c r="E6220" s="43" t="s">
        <v>2876</v>
      </c>
      <c r="F6220" s="43" t="s">
        <v>4404</v>
      </c>
      <c r="G6220" s="43" t="s">
        <v>4654</v>
      </c>
      <c r="H6220" s="76">
        <v>16740</v>
      </c>
      <c r="I6220" s="229">
        <v>2.0403823178016724E-2</v>
      </c>
      <c r="J6220" s="73">
        <f t="shared" si="291"/>
        <v>4.0569086969201665E-4</v>
      </c>
      <c r="K6220" s="73">
        <f t="shared" si="292"/>
        <v>348.35126515864431</v>
      </c>
      <c r="L6220" s="3" t="e">
        <f t="shared" si="293"/>
        <v>#N/A</v>
      </c>
    </row>
    <row r="6221" spans="1:12" x14ac:dyDescent="0.25">
      <c r="A6221" s="43" t="s">
        <v>47</v>
      </c>
      <c r="B6221" s="43" t="s">
        <v>385</v>
      </c>
      <c r="C6221" s="43" t="s">
        <v>748</v>
      </c>
      <c r="D6221" s="43" t="s">
        <v>55</v>
      </c>
      <c r="E6221" s="43" t="s">
        <v>2876</v>
      </c>
      <c r="F6221" s="43" t="s">
        <v>4404</v>
      </c>
      <c r="G6221" s="43" t="s">
        <v>4654</v>
      </c>
      <c r="H6221" s="76">
        <v>38658</v>
      </c>
      <c r="I6221" s="229">
        <v>1.3828185627813129E-2</v>
      </c>
      <c r="J6221" s="73">
        <f t="shared" si="291"/>
        <v>2.7494693541818121E-4</v>
      </c>
      <c r="K6221" s="73">
        <f t="shared" si="292"/>
        <v>545.19889862939601</v>
      </c>
      <c r="L6221" s="3" t="e">
        <f t="shared" si="293"/>
        <v>#N/A</v>
      </c>
    </row>
    <row r="6222" spans="1:12" x14ac:dyDescent="0.25">
      <c r="A6222" s="43" t="s">
        <v>47</v>
      </c>
      <c r="B6222" s="43" t="s">
        <v>385</v>
      </c>
      <c r="C6222" s="43" t="s">
        <v>748</v>
      </c>
      <c r="D6222" s="43" t="s">
        <v>55</v>
      </c>
      <c r="E6222" s="43" t="s">
        <v>2876</v>
      </c>
      <c r="F6222" s="43" t="s">
        <v>4404</v>
      </c>
      <c r="G6222" s="43" t="s">
        <v>4654</v>
      </c>
      <c r="H6222" s="76">
        <v>11338</v>
      </c>
      <c r="I6222" s="229">
        <v>8.0957840889045712E-3</v>
      </c>
      <c r="J6222" s="73">
        <f t="shared" si="291"/>
        <v>1.609691310893693E-4</v>
      </c>
      <c r="K6222" s="73">
        <f t="shared" si="292"/>
        <v>93.615068008291288</v>
      </c>
      <c r="L6222" s="3" t="e">
        <f t="shared" si="293"/>
        <v>#N/A</v>
      </c>
    </row>
    <row r="6223" spans="1:12" x14ac:dyDescent="0.25">
      <c r="A6223" s="43" t="s">
        <v>47</v>
      </c>
      <c r="B6223" s="43" t="s">
        <v>385</v>
      </c>
      <c r="C6223" s="43" t="s">
        <v>749</v>
      </c>
      <c r="D6223" s="43" t="s">
        <v>55</v>
      </c>
      <c r="E6223" s="43" t="s">
        <v>2877</v>
      </c>
      <c r="F6223" s="43" t="s">
        <v>4405</v>
      </c>
      <c r="G6223" s="43" t="s">
        <v>4654</v>
      </c>
      <c r="H6223" s="76">
        <v>144</v>
      </c>
      <c r="I6223" s="229">
        <v>1.576388888888889E-2</v>
      </c>
      <c r="J6223" s="73">
        <f t="shared" si="291"/>
        <v>3.1343468021973316E-4</v>
      </c>
      <c r="K6223" s="73">
        <f t="shared" si="292"/>
        <v>2.3151345939516417</v>
      </c>
      <c r="L6223" s="3" t="e">
        <f t="shared" si="293"/>
        <v>#N/A</v>
      </c>
    </row>
    <row r="6224" spans="1:12" x14ac:dyDescent="0.25">
      <c r="A6224" s="43" t="s">
        <v>47</v>
      </c>
      <c r="B6224" s="43" t="s">
        <v>385</v>
      </c>
      <c r="C6224" s="43" t="s">
        <v>749</v>
      </c>
      <c r="D6224" s="43" t="s">
        <v>55</v>
      </c>
      <c r="E6224" s="43" t="s">
        <v>2877</v>
      </c>
      <c r="F6224" s="43" t="s">
        <v>4405</v>
      </c>
      <c r="G6224" s="43" t="s">
        <v>4654</v>
      </c>
      <c r="H6224" s="76">
        <v>144</v>
      </c>
      <c r="I6224" s="229">
        <v>1.576388888888889E-2</v>
      </c>
      <c r="J6224" s="73">
        <f t="shared" si="291"/>
        <v>3.1343468021973316E-4</v>
      </c>
      <c r="K6224" s="73">
        <f t="shared" si="292"/>
        <v>2.3151345939516417</v>
      </c>
      <c r="L6224" s="3" t="e">
        <f t="shared" si="293"/>
        <v>#N/A</v>
      </c>
    </row>
    <row r="6225" spans="1:12" x14ac:dyDescent="0.25">
      <c r="A6225" s="43" t="s">
        <v>47</v>
      </c>
      <c r="B6225" s="43" t="s">
        <v>385</v>
      </c>
      <c r="C6225" s="43" t="s">
        <v>749</v>
      </c>
      <c r="D6225" s="43" t="s">
        <v>55</v>
      </c>
      <c r="E6225" s="43" t="s">
        <v>2878</v>
      </c>
      <c r="F6225" s="43" t="s">
        <v>4406</v>
      </c>
      <c r="G6225" s="43" t="s">
        <v>4654</v>
      </c>
      <c r="H6225" s="76">
        <v>384</v>
      </c>
      <c r="I6225" s="229">
        <v>1.5755208333333333E-2</v>
      </c>
      <c r="J6225" s="73">
        <f t="shared" si="291"/>
        <v>3.132620840301848E-4</v>
      </c>
      <c r="K6225" s="73">
        <f t="shared" si="292"/>
        <v>6.1702926402675899</v>
      </c>
      <c r="L6225" s="3" t="e">
        <f t="shared" si="293"/>
        <v>#N/A</v>
      </c>
    </row>
    <row r="6226" spans="1:12" x14ac:dyDescent="0.25">
      <c r="A6226" s="43" t="s">
        <v>47</v>
      </c>
      <c r="B6226" s="43" t="s">
        <v>385</v>
      </c>
      <c r="C6226" s="43" t="s">
        <v>749</v>
      </c>
      <c r="D6226" s="43" t="s">
        <v>55</v>
      </c>
      <c r="E6226" s="43" t="s">
        <v>2878</v>
      </c>
      <c r="F6226" s="43" t="s">
        <v>4406</v>
      </c>
      <c r="G6226" s="43" t="s">
        <v>4654</v>
      </c>
      <c r="H6226" s="76">
        <v>216</v>
      </c>
      <c r="I6226" s="229">
        <v>1.5740740740740736E-2</v>
      </c>
      <c r="J6226" s="73">
        <f t="shared" si="291"/>
        <v>3.1297442371427085E-4</v>
      </c>
      <c r="K6226" s="73">
        <f t="shared" si="292"/>
        <v>3.4676024755222818</v>
      </c>
      <c r="L6226" s="3" t="e">
        <f t="shared" si="293"/>
        <v>#N/A</v>
      </c>
    </row>
    <row r="6227" spans="1:12" x14ac:dyDescent="0.25">
      <c r="A6227" s="43" t="s">
        <v>47</v>
      </c>
      <c r="B6227" s="43" t="s">
        <v>385</v>
      </c>
      <c r="C6227" s="43" t="s">
        <v>749</v>
      </c>
      <c r="D6227" s="43" t="s">
        <v>55</v>
      </c>
      <c r="E6227" s="43" t="s">
        <v>2878</v>
      </c>
      <c r="F6227" s="43" t="s">
        <v>4406</v>
      </c>
      <c r="G6227" s="43" t="s">
        <v>4654</v>
      </c>
      <c r="H6227" s="76">
        <v>2370</v>
      </c>
      <c r="I6227" s="229">
        <v>1.5763713080168783E-2</v>
      </c>
      <c r="J6227" s="73">
        <f t="shared" si="291"/>
        <v>3.1343118460070443E-4</v>
      </c>
      <c r="K6227" s="73">
        <f t="shared" si="292"/>
        <v>38.102831907503692</v>
      </c>
      <c r="L6227" s="3" t="e">
        <f t="shared" si="293"/>
        <v>#N/A</v>
      </c>
    </row>
    <row r="6228" spans="1:12" x14ac:dyDescent="0.25">
      <c r="A6228" s="43" t="s">
        <v>47</v>
      </c>
      <c r="B6228" s="43" t="s">
        <v>385</v>
      </c>
      <c r="C6228" s="43" t="s">
        <v>759</v>
      </c>
      <c r="D6228" s="43" t="s">
        <v>55</v>
      </c>
      <c r="E6228" s="43" t="s">
        <v>2879</v>
      </c>
      <c r="F6228" s="43" t="s">
        <v>4404</v>
      </c>
      <c r="G6228" s="43" t="s">
        <v>4654</v>
      </c>
      <c r="H6228" s="76">
        <v>163900</v>
      </c>
      <c r="I6228" s="229">
        <v>6.6E-3</v>
      </c>
      <c r="J6228" s="73">
        <f t="shared" si="291"/>
        <v>1.3122833483737197E-4</v>
      </c>
      <c r="K6228" s="73">
        <f t="shared" si="292"/>
        <v>1103.2483240798454</v>
      </c>
      <c r="L6228" s="3" t="e">
        <f t="shared" si="293"/>
        <v>#N/A</v>
      </c>
    </row>
    <row r="6229" spans="1:12" x14ac:dyDescent="0.25">
      <c r="A6229" s="43" t="s">
        <v>47</v>
      </c>
      <c r="B6229" s="43" t="s">
        <v>385</v>
      </c>
      <c r="C6229" s="43" t="s">
        <v>759</v>
      </c>
      <c r="D6229" s="43" t="s">
        <v>55</v>
      </c>
      <c r="E6229" s="43" t="s">
        <v>2879</v>
      </c>
      <c r="F6229" s="43" t="s">
        <v>4404</v>
      </c>
      <c r="G6229" s="43" t="s">
        <v>4654</v>
      </c>
      <c r="H6229" s="76">
        <v>54100</v>
      </c>
      <c r="I6229" s="229">
        <v>6.6E-3</v>
      </c>
      <c r="J6229" s="73">
        <f t="shared" si="291"/>
        <v>1.3122833483737197E-4</v>
      </c>
      <c r="K6229" s="73">
        <f t="shared" si="292"/>
        <v>364.15945291470183</v>
      </c>
      <c r="L6229" s="3" t="e">
        <f t="shared" si="293"/>
        <v>#N/A</v>
      </c>
    </row>
    <row r="6230" spans="1:12" x14ac:dyDescent="0.25">
      <c r="A6230" s="43" t="s">
        <v>47</v>
      </c>
      <c r="B6230" s="43" t="s">
        <v>385</v>
      </c>
      <c r="C6230" s="43" t="s">
        <v>759</v>
      </c>
      <c r="D6230" s="43" t="s">
        <v>55</v>
      </c>
      <c r="E6230" s="43" t="s">
        <v>2879</v>
      </c>
      <c r="F6230" s="43" t="s">
        <v>4404</v>
      </c>
      <c r="G6230" s="43" t="s">
        <v>4654</v>
      </c>
      <c r="H6230" s="76">
        <v>69200</v>
      </c>
      <c r="I6230" s="229">
        <v>6.6E-3</v>
      </c>
      <c r="J6230" s="73">
        <f t="shared" si="291"/>
        <v>1.3122833483737197E-4</v>
      </c>
      <c r="K6230" s="73">
        <f t="shared" si="292"/>
        <v>465.80100077074616</v>
      </c>
      <c r="L6230" s="3" t="e">
        <f t="shared" si="293"/>
        <v>#N/A</v>
      </c>
    </row>
    <row r="6231" spans="1:12" x14ac:dyDescent="0.25">
      <c r="A6231" s="43" t="s">
        <v>47</v>
      </c>
      <c r="B6231" s="43" t="s">
        <v>385</v>
      </c>
      <c r="C6231" s="43" t="s">
        <v>759</v>
      </c>
      <c r="D6231" s="43" t="s">
        <v>55</v>
      </c>
      <c r="E6231" s="43" t="s">
        <v>2879</v>
      </c>
      <c r="F6231" s="43" t="s">
        <v>4404</v>
      </c>
      <c r="G6231" s="43" t="s">
        <v>4654</v>
      </c>
      <c r="H6231" s="76">
        <v>201400</v>
      </c>
      <c r="I6231" s="229">
        <v>6.6E-3</v>
      </c>
      <c r="J6231" s="73">
        <f t="shared" si="291"/>
        <v>1.3122833483737197E-4</v>
      </c>
      <c r="K6231" s="73">
        <f t="shared" si="292"/>
        <v>1355.6693866362466</v>
      </c>
      <c r="L6231" s="3" t="e">
        <f t="shared" si="293"/>
        <v>#N/A</v>
      </c>
    </row>
    <row r="6232" spans="1:12" x14ac:dyDescent="0.25">
      <c r="A6232" s="43" t="s">
        <v>47</v>
      </c>
      <c r="B6232" s="43" t="s">
        <v>385</v>
      </c>
      <c r="C6232" s="43" t="s">
        <v>759</v>
      </c>
      <c r="D6232" s="43" t="s">
        <v>55</v>
      </c>
      <c r="E6232" s="43" t="s">
        <v>2879</v>
      </c>
      <c r="F6232" s="43" t="s">
        <v>4404</v>
      </c>
      <c r="G6232" s="43" t="s">
        <v>4654</v>
      </c>
      <c r="H6232" s="76">
        <v>44800</v>
      </c>
      <c r="I6232" s="229">
        <v>6.6E-3</v>
      </c>
      <c r="J6232" s="73">
        <f t="shared" si="291"/>
        <v>1.3122833483737197E-4</v>
      </c>
      <c r="K6232" s="73">
        <f t="shared" si="292"/>
        <v>301.55902940071428</v>
      </c>
      <c r="L6232" s="3" t="e">
        <f t="shared" si="293"/>
        <v>#N/A</v>
      </c>
    </row>
    <row r="6233" spans="1:12" x14ac:dyDescent="0.25">
      <c r="A6233" s="43" t="s">
        <v>47</v>
      </c>
      <c r="B6233" s="43" t="s">
        <v>385</v>
      </c>
      <c r="C6233" s="43" t="s">
        <v>785</v>
      </c>
      <c r="D6233" s="43" t="s">
        <v>55</v>
      </c>
      <c r="E6233" s="43" t="s">
        <v>2880</v>
      </c>
      <c r="F6233" s="43" t="s">
        <v>4406</v>
      </c>
      <c r="G6233" s="43" t="s">
        <v>4654</v>
      </c>
      <c r="H6233" s="76">
        <v>11160</v>
      </c>
      <c r="I6233" s="229">
        <v>9.3978494623655918E-3</v>
      </c>
      <c r="J6233" s="73">
        <f t="shared" si="291"/>
        <v>1.8685820242401939E-4</v>
      </c>
      <c r="K6233" s="73">
        <f t="shared" si="292"/>
        <v>106.96533753905207</v>
      </c>
      <c r="L6233" s="3" t="e">
        <f t="shared" si="293"/>
        <v>#N/A</v>
      </c>
    </row>
    <row r="6234" spans="1:12" x14ac:dyDescent="0.25">
      <c r="A6234" s="43" t="s">
        <v>47</v>
      </c>
      <c r="B6234" s="43" t="s">
        <v>385</v>
      </c>
      <c r="C6234" s="43" t="s">
        <v>785</v>
      </c>
      <c r="D6234" s="43" t="s">
        <v>55</v>
      </c>
      <c r="E6234" s="43" t="s">
        <v>2880</v>
      </c>
      <c r="F6234" s="43" t="s">
        <v>4406</v>
      </c>
      <c r="G6234" s="43" t="s">
        <v>4654</v>
      </c>
      <c r="H6234" s="76">
        <v>69329</v>
      </c>
      <c r="I6234" s="229">
        <v>7.5275858587315553E-3</v>
      </c>
      <c r="J6234" s="73">
        <f t="shared" si="291"/>
        <v>1.4967159963434707E-4</v>
      </c>
      <c r="K6234" s="73">
        <f t="shared" si="292"/>
        <v>532.25658233104969</v>
      </c>
      <c r="L6234" s="3" t="e">
        <f t="shared" si="293"/>
        <v>#N/A</v>
      </c>
    </row>
    <row r="6235" spans="1:12" x14ac:dyDescent="0.25">
      <c r="A6235" s="43" t="s">
        <v>47</v>
      </c>
      <c r="B6235" s="43" t="s">
        <v>385</v>
      </c>
      <c r="C6235" s="43" t="s">
        <v>785</v>
      </c>
      <c r="D6235" s="43" t="s">
        <v>55</v>
      </c>
      <c r="E6235" s="43" t="s">
        <v>2880</v>
      </c>
      <c r="F6235" s="43" t="s">
        <v>4406</v>
      </c>
      <c r="G6235" s="43" t="s">
        <v>4654</v>
      </c>
      <c r="H6235" s="76">
        <v>4655</v>
      </c>
      <c r="I6235" s="229">
        <v>7.2158968850698181E-3</v>
      </c>
      <c r="J6235" s="73">
        <f t="shared" si="291"/>
        <v>1.4347426251301387E-4</v>
      </c>
      <c r="K6235" s="73">
        <f t="shared" si="292"/>
        <v>34.257872691998081</v>
      </c>
      <c r="L6235" s="3" t="e">
        <f t="shared" si="293"/>
        <v>#N/A</v>
      </c>
    </row>
    <row r="6236" spans="1:12" x14ac:dyDescent="0.25">
      <c r="A6236" s="43" t="s">
        <v>47</v>
      </c>
      <c r="B6236" s="43" t="s">
        <v>385</v>
      </c>
      <c r="C6236" s="43" t="s">
        <v>785</v>
      </c>
      <c r="D6236" s="43" t="s">
        <v>55</v>
      </c>
      <c r="E6236" s="43" t="s">
        <v>2880</v>
      </c>
      <c r="F6236" s="43" t="s">
        <v>4406</v>
      </c>
      <c r="G6236" s="43" t="s">
        <v>4654</v>
      </c>
      <c r="H6236" s="76">
        <v>80926</v>
      </c>
      <c r="I6236" s="229">
        <v>7.6671279934755216E-3</v>
      </c>
      <c r="J6236" s="73">
        <f t="shared" si="291"/>
        <v>1.5244612720739299E-4</v>
      </c>
      <c r="K6236" s="73">
        <f t="shared" si="292"/>
        <v>632.80685529038556</v>
      </c>
      <c r="L6236" s="3" t="e">
        <f t="shared" si="293"/>
        <v>#N/A</v>
      </c>
    </row>
    <row r="6237" spans="1:12" x14ac:dyDescent="0.25">
      <c r="A6237" s="43" t="s">
        <v>47</v>
      </c>
      <c r="B6237" s="43" t="s">
        <v>385</v>
      </c>
      <c r="C6237" s="43" t="s">
        <v>792</v>
      </c>
      <c r="D6237" s="43" t="s">
        <v>55</v>
      </c>
      <c r="E6237" s="43" t="s">
        <v>2881</v>
      </c>
      <c r="F6237" s="43" t="s">
        <v>4404</v>
      </c>
      <c r="G6237" s="43" t="s">
        <v>4654</v>
      </c>
      <c r="H6237" s="76">
        <v>200</v>
      </c>
      <c r="I6237" s="229">
        <v>9.6999999999999989E-2</v>
      </c>
      <c r="J6237" s="73">
        <f t="shared" si="291"/>
        <v>1.9286588604886484E-3</v>
      </c>
      <c r="K6237" s="73">
        <f t="shared" si="292"/>
        <v>19.78573177209773</v>
      </c>
      <c r="L6237" s="3" t="e">
        <f t="shared" si="293"/>
        <v>#N/A</v>
      </c>
    </row>
    <row r="6238" spans="1:12" x14ac:dyDescent="0.25">
      <c r="A6238" s="43" t="s">
        <v>47</v>
      </c>
      <c r="B6238" s="43" t="s">
        <v>385</v>
      </c>
      <c r="C6238" s="43" t="s">
        <v>388</v>
      </c>
      <c r="D6238" s="43" t="s">
        <v>55</v>
      </c>
      <c r="E6238" s="43" t="s">
        <v>389</v>
      </c>
      <c r="F6238" s="43" t="s">
        <v>4407</v>
      </c>
      <c r="G6238" s="43" t="s">
        <v>4654</v>
      </c>
      <c r="H6238" s="76">
        <v>14241</v>
      </c>
      <c r="I6238" s="229">
        <v>2.7315497507197528E-2</v>
      </c>
      <c r="J6238" s="73">
        <f t="shared" si="291"/>
        <v>5.4311625047332064E-4</v>
      </c>
      <c r="K6238" s="73">
        <f t="shared" si="292"/>
        <v>396.73451852299053</v>
      </c>
      <c r="L6238" s="3" t="e">
        <f t="shared" si="293"/>
        <v>#N/A</v>
      </c>
    </row>
    <row r="6239" spans="1:12" x14ac:dyDescent="0.25">
      <c r="A6239" s="43" t="s">
        <v>47</v>
      </c>
      <c r="B6239" s="43" t="s">
        <v>385</v>
      </c>
      <c r="C6239" s="43" t="s">
        <v>731</v>
      </c>
      <c r="D6239" s="43" t="s">
        <v>55</v>
      </c>
      <c r="E6239" s="43" t="s">
        <v>2882</v>
      </c>
      <c r="F6239" s="43" t="s">
        <v>4394</v>
      </c>
      <c r="G6239" s="43" t="s">
        <v>4654</v>
      </c>
      <c r="H6239" s="76">
        <v>593</v>
      </c>
      <c r="I6239" s="229">
        <v>8.6644182124789207E-2</v>
      </c>
      <c r="J6239" s="73">
        <f t="shared" si="291"/>
        <v>1.722753294482133E-3</v>
      </c>
      <c r="K6239" s="73">
        <f t="shared" si="292"/>
        <v>52.401592703627898</v>
      </c>
      <c r="L6239" s="3" t="e">
        <f t="shared" si="293"/>
        <v>#N/A</v>
      </c>
    </row>
    <row r="6240" spans="1:12" x14ac:dyDescent="0.25">
      <c r="A6240" s="43" t="s">
        <v>47</v>
      </c>
      <c r="B6240" s="43" t="s">
        <v>385</v>
      </c>
      <c r="C6240" s="43" t="s">
        <v>732</v>
      </c>
      <c r="D6240" s="43" t="s">
        <v>55</v>
      </c>
      <c r="E6240" s="43" t="s">
        <v>2883</v>
      </c>
      <c r="F6240" s="43" t="s">
        <v>4356</v>
      </c>
      <c r="G6240" s="43" t="s">
        <v>4654</v>
      </c>
      <c r="H6240" s="76">
        <v>3778</v>
      </c>
      <c r="I6240" s="229"/>
      <c r="J6240" s="73">
        <f t="shared" si="291"/>
        <v>0</v>
      </c>
      <c r="K6240" s="73">
        <f t="shared" si="292"/>
        <v>0</v>
      </c>
      <c r="L6240" s="3" t="e">
        <f t="shared" si="293"/>
        <v>#N/A</v>
      </c>
    </row>
    <row r="6241" spans="1:12" x14ac:dyDescent="0.25">
      <c r="A6241" s="43" t="s">
        <v>47</v>
      </c>
      <c r="B6241" s="43" t="s">
        <v>385</v>
      </c>
      <c r="C6241" s="43" t="s">
        <v>735</v>
      </c>
      <c r="D6241" s="43" t="s">
        <v>55</v>
      </c>
      <c r="E6241" s="43" t="s">
        <v>2884</v>
      </c>
      <c r="F6241" s="43" t="s">
        <v>4347</v>
      </c>
      <c r="G6241" s="43" t="s">
        <v>4654</v>
      </c>
      <c r="H6241" s="76">
        <v>1625</v>
      </c>
      <c r="I6241" s="229"/>
      <c r="J6241" s="73">
        <f t="shared" si="291"/>
        <v>0</v>
      </c>
      <c r="K6241" s="73">
        <f t="shared" si="292"/>
        <v>0</v>
      </c>
      <c r="L6241" s="3" t="e">
        <f t="shared" si="293"/>
        <v>#N/A</v>
      </c>
    </row>
    <row r="6242" spans="1:12" x14ac:dyDescent="0.25">
      <c r="A6242" s="43" t="s">
        <v>47</v>
      </c>
      <c r="B6242" s="43" t="s">
        <v>385</v>
      </c>
      <c r="C6242" s="43" t="s">
        <v>738</v>
      </c>
      <c r="D6242" s="43" t="s">
        <v>55</v>
      </c>
      <c r="E6242" s="43" t="s">
        <v>2885</v>
      </c>
      <c r="F6242" s="43" t="s">
        <v>4407</v>
      </c>
      <c r="G6242" s="43" t="s">
        <v>4654</v>
      </c>
      <c r="H6242" s="76">
        <v>3020</v>
      </c>
      <c r="I6242" s="229"/>
      <c r="J6242" s="73">
        <f t="shared" si="291"/>
        <v>0</v>
      </c>
      <c r="K6242" s="73">
        <f t="shared" si="292"/>
        <v>0</v>
      </c>
      <c r="L6242" s="3" t="e">
        <f t="shared" si="293"/>
        <v>#N/A</v>
      </c>
    </row>
    <row r="6243" spans="1:12" x14ac:dyDescent="0.25">
      <c r="A6243" s="43" t="s">
        <v>47</v>
      </c>
      <c r="B6243" s="43" t="s">
        <v>385</v>
      </c>
      <c r="C6243" s="43" t="s">
        <v>738</v>
      </c>
      <c r="D6243" s="43" t="s">
        <v>55</v>
      </c>
      <c r="E6243" s="43" t="s">
        <v>2886</v>
      </c>
      <c r="F6243" s="43" t="s">
        <v>4408</v>
      </c>
      <c r="G6243" s="43" t="s">
        <v>4654</v>
      </c>
      <c r="H6243" s="76">
        <v>11224</v>
      </c>
      <c r="I6243" s="229"/>
      <c r="J6243" s="73">
        <f t="shared" si="291"/>
        <v>0</v>
      </c>
      <c r="K6243" s="73">
        <f t="shared" si="292"/>
        <v>0</v>
      </c>
      <c r="L6243" s="3" t="e">
        <f t="shared" si="293"/>
        <v>#N/A</v>
      </c>
    </row>
    <row r="6244" spans="1:12" x14ac:dyDescent="0.25">
      <c r="A6244" s="43" t="s">
        <v>47</v>
      </c>
      <c r="B6244" s="43" t="s">
        <v>385</v>
      </c>
      <c r="C6244" s="43" t="s">
        <v>738</v>
      </c>
      <c r="D6244" s="43" t="s">
        <v>55</v>
      </c>
      <c r="E6244" s="43" t="s">
        <v>2887</v>
      </c>
      <c r="F6244" s="43" t="s">
        <v>4409</v>
      </c>
      <c r="G6244" s="43" t="s">
        <v>4654</v>
      </c>
      <c r="H6244" s="76">
        <v>4404</v>
      </c>
      <c r="I6244" s="229"/>
      <c r="J6244" s="73">
        <f t="shared" si="291"/>
        <v>0</v>
      </c>
      <c r="K6244" s="73">
        <f t="shared" si="292"/>
        <v>0</v>
      </c>
      <c r="L6244" s="3" t="e">
        <f t="shared" si="293"/>
        <v>#N/A</v>
      </c>
    </row>
    <row r="6245" spans="1:12" x14ac:dyDescent="0.25">
      <c r="A6245" s="43" t="s">
        <v>47</v>
      </c>
      <c r="B6245" s="43" t="s">
        <v>385</v>
      </c>
      <c r="C6245" s="43" t="s">
        <v>750</v>
      </c>
      <c r="D6245" s="43" t="s">
        <v>55</v>
      </c>
      <c r="E6245" s="43" t="s">
        <v>2888</v>
      </c>
      <c r="F6245" s="43" t="s">
        <v>4410</v>
      </c>
      <c r="G6245" s="43" t="s">
        <v>4654</v>
      </c>
      <c r="H6245" s="76">
        <v>4920</v>
      </c>
      <c r="I6245" s="229">
        <v>9.983739837398373E-3</v>
      </c>
      <c r="J6245" s="73">
        <f t="shared" si="291"/>
        <v>1.9850750822898838E-4</v>
      </c>
      <c r="K6245" s="73">
        <f t="shared" si="292"/>
        <v>50.096656940486618</v>
      </c>
      <c r="L6245" s="3" t="e">
        <f t="shared" si="293"/>
        <v>#N/A</v>
      </c>
    </row>
    <row r="6246" spans="1:12" x14ac:dyDescent="0.25">
      <c r="A6246" s="43" t="s">
        <v>47</v>
      </c>
      <c r="B6246" s="43" t="s">
        <v>385</v>
      </c>
      <c r="C6246" s="43" t="s">
        <v>750</v>
      </c>
      <c r="D6246" s="43" t="s">
        <v>55</v>
      </c>
      <c r="E6246" s="43" t="s">
        <v>2889</v>
      </c>
      <c r="F6246" s="43" t="s">
        <v>4393</v>
      </c>
      <c r="G6246" s="43" t="s">
        <v>4654</v>
      </c>
      <c r="H6246" s="76">
        <v>4837</v>
      </c>
      <c r="I6246" s="229">
        <v>5.888567293777134E-2</v>
      </c>
      <c r="J6246" s="73">
        <f t="shared" si="291"/>
        <v>1.1708286068790653E-3</v>
      </c>
      <c r="K6246" s="73">
        <f t="shared" si="292"/>
        <v>290.49329797147402</v>
      </c>
      <c r="L6246" s="3" t="e">
        <f t="shared" si="293"/>
        <v>#N/A</v>
      </c>
    </row>
    <row r="6247" spans="1:12" x14ac:dyDescent="0.25">
      <c r="A6247" s="43" t="s">
        <v>47</v>
      </c>
      <c r="B6247" s="43" t="s">
        <v>385</v>
      </c>
      <c r="C6247" s="43" t="s">
        <v>750</v>
      </c>
      <c r="D6247" s="43" t="s">
        <v>55</v>
      </c>
      <c r="E6247" s="43" t="s">
        <v>2890</v>
      </c>
      <c r="F6247" s="43" t="s">
        <v>4356</v>
      </c>
      <c r="G6247" s="43" t="s">
        <v>4654</v>
      </c>
      <c r="H6247" s="76">
        <v>2886</v>
      </c>
      <c r="I6247" s="229">
        <v>4.8936243936243934E-2</v>
      </c>
      <c r="J6247" s="73">
        <f t="shared" si="291"/>
        <v>9.7300330378011105E-4</v>
      </c>
      <c r="K6247" s="73">
        <f t="shared" si="292"/>
        <v>144.0380875347094</v>
      </c>
      <c r="L6247" s="3" t="e">
        <f t="shared" si="293"/>
        <v>#N/A</v>
      </c>
    </row>
    <row r="6248" spans="1:12" x14ac:dyDescent="0.25">
      <c r="A6248" s="43" t="s">
        <v>47</v>
      </c>
      <c r="B6248" s="43" t="s">
        <v>385</v>
      </c>
      <c r="C6248" s="43" t="s">
        <v>756</v>
      </c>
      <c r="D6248" s="43" t="s">
        <v>55</v>
      </c>
      <c r="E6248" s="43" t="s">
        <v>2891</v>
      </c>
      <c r="F6248" s="43" t="s">
        <v>4408</v>
      </c>
      <c r="G6248" s="43" t="s">
        <v>4654</v>
      </c>
      <c r="H6248" s="76">
        <v>19864</v>
      </c>
      <c r="I6248" s="229">
        <v>3.6493656866693515E-2</v>
      </c>
      <c r="J6248" s="73">
        <f t="shared" si="291"/>
        <v>7.2560633677918413E-4</v>
      </c>
      <c r="K6248" s="73">
        <f t="shared" si="292"/>
        <v>739.32344427378166</v>
      </c>
      <c r="L6248" s="3" t="e">
        <f t="shared" si="293"/>
        <v>#N/A</v>
      </c>
    </row>
    <row r="6249" spans="1:12" ht="20" x14ac:dyDescent="0.25">
      <c r="A6249" s="43" t="s">
        <v>47</v>
      </c>
      <c r="B6249" s="43" t="s">
        <v>385</v>
      </c>
      <c r="C6249" s="43" t="s">
        <v>756</v>
      </c>
      <c r="D6249" s="43" t="s">
        <v>55</v>
      </c>
      <c r="E6249" s="43" t="s">
        <v>2892</v>
      </c>
      <c r="F6249" s="43" t="s">
        <v>4411</v>
      </c>
      <c r="G6249" s="43" t="s">
        <v>4654</v>
      </c>
      <c r="H6249" s="76">
        <v>144</v>
      </c>
      <c r="I6249" s="229">
        <v>1.4236111111111109E-2</v>
      </c>
      <c r="J6249" s="73">
        <f t="shared" si="291"/>
        <v>2.8305775085923034E-4</v>
      </c>
      <c r="K6249" s="73">
        <f t="shared" si="292"/>
        <v>2.0907603161237289</v>
      </c>
      <c r="L6249" s="3" t="e">
        <f t="shared" si="293"/>
        <v>#N/A</v>
      </c>
    </row>
    <row r="6250" spans="1:12" x14ac:dyDescent="0.25">
      <c r="A6250" s="43" t="s">
        <v>47</v>
      </c>
      <c r="B6250" s="43" t="s">
        <v>385</v>
      </c>
      <c r="C6250" s="43" t="s">
        <v>756</v>
      </c>
      <c r="D6250" s="43" t="s">
        <v>55</v>
      </c>
      <c r="E6250" s="43" t="s">
        <v>2893</v>
      </c>
      <c r="F6250" s="43" t="s">
        <v>4412</v>
      </c>
      <c r="G6250" s="43" t="s">
        <v>4654</v>
      </c>
      <c r="H6250" s="76">
        <v>144</v>
      </c>
      <c r="I6250" s="229">
        <v>1.4236111111111109E-2</v>
      </c>
      <c r="J6250" s="73">
        <f t="shared" si="291"/>
        <v>2.8305775085923034E-4</v>
      </c>
      <c r="K6250" s="73">
        <f t="shared" si="292"/>
        <v>2.0907603161237289</v>
      </c>
      <c r="L6250" s="3" t="e">
        <f t="shared" si="293"/>
        <v>#N/A</v>
      </c>
    </row>
    <row r="6251" spans="1:12" x14ac:dyDescent="0.25">
      <c r="A6251" s="43" t="s">
        <v>47</v>
      </c>
      <c r="B6251" s="43" t="s">
        <v>385</v>
      </c>
      <c r="C6251" s="43" t="s">
        <v>756</v>
      </c>
      <c r="D6251" s="43" t="s">
        <v>55</v>
      </c>
      <c r="E6251" s="43" t="s">
        <v>2894</v>
      </c>
      <c r="F6251" s="43" t="s">
        <v>4413</v>
      </c>
      <c r="G6251" s="43" t="s">
        <v>4654</v>
      </c>
      <c r="H6251" s="76">
        <v>144</v>
      </c>
      <c r="I6251" s="229">
        <v>1.4236111111111109E-2</v>
      </c>
      <c r="J6251" s="73">
        <f t="shared" si="291"/>
        <v>2.8305775085923034E-4</v>
      </c>
      <c r="K6251" s="73">
        <f t="shared" si="292"/>
        <v>2.0907603161237289</v>
      </c>
      <c r="L6251" s="3" t="e">
        <f t="shared" si="293"/>
        <v>#N/A</v>
      </c>
    </row>
    <row r="6252" spans="1:12" x14ac:dyDescent="0.25">
      <c r="A6252" s="43" t="s">
        <v>47</v>
      </c>
      <c r="B6252" s="43" t="s">
        <v>385</v>
      </c>
      <c r="C6252" s="43" t="s">
        <v>756</v>
      </c>
      <c r="D6252" s="43" t="s">
        <v>55</v>
      </c>
      <c r="E6252" s="43" t="s">
        <v>2895</v>
      </c>
      <c r="F6252" s="43" t="s">
        <v>4407</v>
      </c>
      <c r="G6252" s="43" t="s">
        <v>4654</v>
      </c>
      <c r="H6252" s="76">
        <v>1118</v>
      </c>
      <c r="I6252" s="229">
        <v>1.4230769230769241E-2</v>
      </c>
      <c r="J6252" s="73">
        <f t="shared" si="291"/>
        <v>2.8295153781950853E-4</v>
      </c>
      <c r="K6252" s="73">
        <f t="shared" si="292"/>
        <v>16.22633981928222</v>
      </c>
      <c r="L6252" s="3" t="e">
        <f t="shared" si="293"/>
        <v>#N/A</v>
      </c>
    </row>
    <row r="6253" spans="1:12" x14ac:dyDescent="0.25">
      <c r="A6253" s="43" t="s">
        <v>47</v>
      </c>
      <c r="B6253" s="43" t="s">
        <v>385</v>
      </c>
      <c r="C6253" s="43" t="s">
        <v>757</v>
      </c>
      <c r="D6253" s="43" t="s">
        <v>55</v>
      </c>
      <c r="E6253" s="43" t="s">
        <v>2896</v>
      </c>
      <c r="F6253" s="43" t="s">
        <v>4407</v>
      </c>
      <c r="G6253" s="43" t="s">
        <v>4654</v>
      </c>
      <c r="H6253" s="76">
        <v>8600</v>
      </c>
      <c r="I6253" s="229">
        <v>4.24E-2</v>
      </c>
      <c r="J6253" s="73">
        <f t="shared" si="291"/>
        <v>8.4304263592493512E-4</v>
      </c>
      <c r="K6253" s="73">
        <f t="shared" si="292"/>
        <v>371.89016666895441</v>
      </c>
      <c r="L6253" s="3" t="e">
        <f t="shared" si="293"/>
        <v>#N/A</v>
      </c>
    </row>
    <row r="6254" spans="1:12" x14ac:dyDescent="0.25">
      <c r="A6254" s="43" t="s">
        <v>47</v>
      </c>
      <c r="B6254" s="43" t="s">
        <v>385</v>
      </c>
      <c r="C6254" s="43" t="s">
        <v>757</v>
      </c>
      <c r="D6254" s="43" t="s">
        <v>55</v>
      </c>
      <c r="E6254" s="43" t="s">
        <v>2897</v>
      </c>
      <c r="F6254" s="43" t="s">
        <v>4409</v>
      </c>
      <c r="G6254" s="43" t="s">
        <v>4654</v>
      </c>
      <c r="H6254" s="76">
        <v>14906</v>
      </c>
      <c r="I6254" s="229">
        <v>4.4617603649537096E-2</v>
      </c>
      <c r="J6254" s="73">
        <f t="shared" si="291"/>
        <v>8.8713542899433392E-4</v>
      </c>
      <c r="K6254" s="73">
        <f t="shared" si="292"/>
        <v>678.29364070458951</v>
      </c>
      <c r="L6254" s="3" t="e">
        <f t="shared" si="293"/>
        <v>#N/A</v>
      </c>
    </row>
    <row r="6255" spans="1:12" x14ac:dyDescent="0.25">
      <c r="A6255" s="43" t="s">
        <v>47</v>
      </c>
      <c r="B6255" s="43" t="s">
        <v>385</v>
      </c>
      <c r="C6255" s="43" t="s">
        <v>757</v>
      </c>
      <c r="D6255" s="43" t="s">
        <v>55</v>
      </c>
      <c r="E6255" s="43" t="s">
        <v>2898</v>
      </c>
      <c r="F6255" s="43" t="s">
        <v>4414</v>
      </c>
      <c r="G6255" s="43" t="s">
        <v>4654</v>
      </c>
      <c r="H6255" s="76">
        <v>39051</v>
      </c>
      <c r="I6255" s="229">
        <v>3.7211851168984157E-2</v>
      </c>
      <c r="J6255" s="73">
        <f t="shared" si="291"/>
        <v>7.3988625229119763E-4</v>
      </c>
      <c r="K6255" s="73">
        <f t="shared" si="292"/>
        <v>1482.0532980382238</v>
      </c>
      <c r="L6255" s="3" t="e">
        <f t="shared" si="293"/>
        <v>#N/A</v>
      </c>
    </row>
    <row r="6256" spans="1:12" x14ac:dyDescent="0.25">
      <c r="A6256" s="43" t="s">
        <v>47</v>
      </c>
      <c r="B6256" s="43" t="s">
        <v>385</v>
      </c>
      <c r="C6256" s="43" t="s">
        <v>757</v>
      </c>
      <c r="D6256" s="43" t="s">
        <v>55</v>
      </c>
      <c r="E6256" s="43" t="s">
        <v>2899</v>
      </c>
      <c r="F6256" s="43" t="s">
        <v>4415</v>
      </c>
      <c r="G6256" s="43" t="s">
        <v>4654</v>
      </c>
      <c r="H6256" s="76">
        <v>36082</v>
      </c>
      <c r="I6256" s="229">
        <v>4.3698797184191555E-2</v>
      </c>
      <c r="J6256" s="73">
        <f t="shared" si="291"/>
        <v>8.6886672558749952E-4</v>
      </c>
      <c r="K6256" s="73">
        <f t="shared" si="292"/>
        <v>1608.0904491926481</v>
      </c>
      <c r="L6256" s="3" t="e">
        <f t="shared" si="293"/>
        <v>#N/A</v>
      </c>
    </row>
    <row r="6257" spans="1:12" x14ac:dyDescent="0.25">
      <c r="A6257" s="43" t="s">
        <v>47</v>
      </c>
      <c r="B6257" s="43" t="s">
        <v>385</v>
      </c>
      <c r="C6257" s="43" t="s">
        <v>757</v>
      </c>
      <c r="D6257" s="43" t="s">
        <v>55</v>
      </c>
      <c r="E6257" s="43" t="s">
        <v>2900</v>
      </c>
      <c r="F6257" s="43" t="s">
        <v>4408</v>
      </c>
      <c r="G6257" s="43" t="s">
        <v>4654</v>
      </c>
      <c r="H6257" s="76">
        <v>23916</v>
      </c>
      <c r="I6257" s="229">
        <v>4.4268690416457604E-2</v>
      </c>
      <c r="J6257" s="73">
        <f t="shared" si="291"/>
        <v>8.8019795890649359E-4</v>
      </c>
      <c r="K6257" s="73">
        <f t="shared" si="292"/>
        <v>1079.7808143852078</v>
      </c>
      <c r="L6257" s="3" t="e">
        <f t="shared" si="293"/>
        <v>#N/A</v>
      </c>
    </row>
    <row r="6258" spans="1:12" x14ac:dyDescent="0.25">
      <c r="A6258" s="43" t="s">
        <v>47</v>
      </c>
      <c r="B6258" s="43" t="s">
        <v>385</v>
      </c>
      <c r="C6258" s="43" t="s">
        <v>757</v>
      </c>
      <c r="D6258" s="43" t="s">
        <v>55</v>
      </c>
      <c r="E6258" s="43" t="s">
        <v>2901</v>
      </c>
      <c r="F6258" s="43" t="s">
        <v>4416</v>
      </c>
      <c r="G6258" s="43" t="s">
        <v>4654</v>
      </c>
      <c r="H6258" s="76">
        <v>10846</v>
      </c>
      <c r="I6258" s="229">
        <v>3.5644477226627329E-2</v>
      </c>
      <c r="J6258" s="73">
        <f t="shared" si="291"/>
        <v>7.0872202918165618E-4</v>
      </c>
      <c r="K6258" s="73">
        <f t="shared" si="292"/>
        <v>394.2867991285043</v>
      </c>
      <c r="L6258" s="3" t="e">
        <f t="shared" si="293"/>
        <v>#N/A</v>
      </c>
    </row>
    <row r="6259" spans="1:12" x14ac:dyDescent="0.25">
      <c r="A6259" s="43" t="s">
        <v>47</v>
      </c>
      <c r="B6259" s="43" t="s">
        <v>385</v>
      </c>
      <c r="C6259" s="43" t="s">
        <v>760</v>
      </c>
      <c r="D6259" s="43" t="s">
        <v>55</v>
      </c>
      <c r="E6259" s="43" t="s">
        <v>2902</v>
      </c>
      <c r="F6259" s="43" t="s">
        <v>4342</v>
      </c>
      <c r="G6259" s="43" t="s">
        <v>4654</v>
      </c>
      <c r="H6259" s="76">
        <v>14976</v>
      </c>
      <c r="I6259" s="229">
        <v>1.5764556623931624E-2</v>
      </c>
      <c r="J6259" s="73">
        <f t="shared" si="291"/>
        <v>3.1344795684969839E-4</v>
      </c>
      <c r="K6259" s="73">
        <f t="shared" si="292"/>
        <v>240.78419660178108</v>
      </c>
      <c r="L6259" s="3" t="e">
        <f t="shared" si="293"/>
        <v>#N/A</v>
      </c>
    </row>
    <row r="6260" spans="1:12" x14ac:dyDescent="0.25">
      <c r="A6260" s="43" t="s">
        <v>47</v>
      </c>
      <c r="B6260" s="43" t="s">
        <v>385</v>
      </c>
      <c r="C6260" s="43" t="s">
        <v>761</v>
      </c>
      <c r="D6260" s="43" t="s">
        <v>55</v>
      </c>
      <c r="E6260" s="43" t="s">
        <v>2903</v>
      </c>
      <c r="F6260" s="43" t="s">
        <v>4346</v>
      </c>
      <c r="G6260" s="43" t="s">
        <v>4654</v>
      </c>
      <c r="H6260" s="76">
        <v>68458</v>
      </c>
      <c r="I6260" s="229">
        <v>7.5771860118612852E-2</v>
      </c>
      <c r="J6260" s="73">
        <f t="shared" si="291"/>
        <v>1.506578034984218E-3</v>
      </c>
      <c r="K6260" s="73">
        <f t="shared" si="292"/>
        <v>5290.3273191189483</v>
      </c>
      <c r="L6260" s="3" t="e">
        <f t="shared" si="293"/>
        <v>#N/A</v>
      </c>
    </row>
    <row r="6261" spans="1:12" x14ac:dyDescent="0.25">
      <c r="A6261" s="43" t="s">
        <v>47</v>
      </c>
      <c r="B6261" s="43" t="s">
        <v>385</v>
      </c>
      <c r="C6261" s="43" t="s">
        <v>761</v>
      </c>
      <c r="D6261" s="43" t="s">
        <v>55</v>
      </c>
      <c r="E6261" s="43" t="s">
        <v>2904</v>
      </c>
      <c r="F6261" s="43" t="s">
        <v>4347</v>
      </c>
      <c r="G6261" s="43" t="s">
        <v>4654</v>
      </c>
      <c r="H6261" s="76">
        <v>45168</v>
      </c>
      <c r="I6261" s="229">
        <v>7.845975026567481E-2</v>
      </c>
      <c r="J6261" s="73">
        <f t="shared" si="291"/>
        <v>1.560021572594024E-3</v>
      </c>
      <c r="K6261" s="73">
        <f t="shared" si="292"/>
        <v>3614.3330543909265</v>
      </c>
      <c r="L6261" s="3" t="e">
        <f t="shared" si="293"/>
        <v>#N/A</v>
      </c>
    </row>
    <row r="6262" spans="1:12" x14ac:dyDescent="0.25">
      <c r="A6262" s="43" t="s">
        <v>47</v>
      </c>
      <c r="B6262" s="43" t="s">
        <v>385</v>
      </c>
      <c r="C6262" s="43" t="s">
        <v>761</v>
      </c>
      <c r="D6262" s="43" t="s">
        <v>55</v>
      </c>
      <c r="E6262" s="43" t="s">
        <v>2905</v>
      </c>
      <c r="F6262" s="43" t="s">
        <v>4345</v>
      </c>
      <c r="G6262" s="43" t="s">
        <v>4654</v>
      </c>
      <c r="H6262" s="76">
        <v>16492</v>
      </c>
      <c r="I6262" s="229">
        <v>4.1356415231627461E-2</v>
      </c>
      <c r="J6262" s="73">
        <f t="shared" si="291"/>
        <v>8.2229295540748465E-4</v>
      </c>
      <c r="K6262" s="73">
        <f t="shared" si="292"/>
        <v>695.61125542058028</v>
      </c>
      <c r="L6262" s="3" t="e">
        <f t="shared" si="293"/>
        <v>#N/A</v>
      </c>
    </row>
    <row r="6263" spans="1:12" x14ac:dyDescent="0.25">
      <c r="A6263" s="43" t="s">
        <v>47</v>
      </c>
      <c r="B6263" s="43" t="s">
        <v>385</v>
      </c>
      <c r="C6263" s="43" t="s">
        <v>761</v>
      </c>
      <c r="D6263" s="43" t="s">
        <v>55</v>
      </c>
      <c r="E6263" s="43" t="s">
        <v>2906</v>
      </c>
      <c r="F6263" s="43" t="s">
        <v>4373</v>
      </c>
      <c r="G6263" s="43" t="s">
        <v>4654</v>
      </c>
      <c r="H6263" s="76">
        <v>53164</v>
      </c>
      <c r="I6263" s="229">
        <v>7.8459860055676775E-2</v>
      </c>
      <c r="J6263" s="73">
        <f t="shared" si="291"/>
        <v>1.56002375555753E-3</v>
      </c>
      <c r="K6263" s="73">
        <f t="shared" si="292"/>
        <v>4254.1771029404608</v>
      </c>
      <c r="L6263" s="3" t="e">
        <f t="shared" si="293"/>
        <v>#N/A</v>
      </c>
    </row>
    <row r="6264" spans="1:12" x14ac:dyDescent="0.25">
      <c r="A6264" s="43" t="s">
        <v>47</v>
      </c>
      <c r="B6264" s="43" t="s">
        <v>385</v>
      </c>
      <c r="C6264" s="43" t="s">
        <v>761</v>
      </c>
      <c r="D6264" s="43" t="s">
        <v>55</v>
      </c>
      <c r="E6264" s="43" t="s">
        <v>2907</v>
      </c>
      <c r="F6264" s="43" t="s">
        <v>4318</v>
      </c>
      <c r="G6264" s="43" t="s">
        <v>4654</v>
      </c>
      <c r="H6264" s="76">
        <v>3526</v>
      </c>
      <c r="I6264" s="229">
        <v>7.8460011344299516E-2</v>
      </c>
      <c r="J6264" s="73">
        <f t="shared" si="291"/>
        <v>1.5600267636414757E-3</v>
      </c>
      <c r="K6264" s="73">
        <f t="shared" si="292"/>
        <v>282.15065436859993</v>
      </c>
      <c r="L6264" s="3" t="e">
        <f t="shared" si="293"/>
        <v>#N/A</v>
      </c>
    </row>
    <row r="6265" spans="1:12" x14ac:dyDescent="0.25">
      <c r="A6265" s="43" t="s">
        <v>47</v>
      </c>
      <c r="B6265" s="43" t="s">
        <v>385</v>
      </c>
      <c r="C6265" s="43" t="s">
        <v>761</v>
      </c>
      <c r="D6265" s="43" t="s">
        <v>55</v>
      </c>
      <c r="E6265" s="43" t="s">
        <v>2908</v>
      </c>
      <c r="F6265" s="43" t="s">
        <v>4394</v>
      </c>
      <c r="G6265" s="43" t="s">
        <v>4654</v>
      </c>
      <c r="H6265" s="76">
        <v>2040</v>
      </c>
      <c r="I6265" s="229">
        <v>4.9553921568627465E-2</v>
      </c>
      <c r="J6265" s="73">
        <f t="shared" si="291"/>
        <v>9.8528463819889597E-4</v>
      </c>
      <c r="K6265" s="73">
        <f t="shared" si="292"/>
        <v>103.09998066192578</v>
      </c>
      <c r="L6265" s="3" t="e">
        <f t="shared" si="293"/>
        <v>#N/A</v>
      </c>
    </row>
    <row r="6266" spans="1:12" x14ac:dyDescent="0.25">
      <c r="A6266" s="43" t="s">
        <v>47</v>
      </c>
      <c r="B6266" s="43" t="s">
        <v>385</v>
      </c>
      <c r="C6266" s="43" t="s">
        <v>761</v>
      </c>
      <c r="D6266" s="43" t="s">
        <v>55</v>
      </c>
      <c r="E6266" s="43" t="s">
        <v>2909</v>
      </c>
      <c r="F6266" s="43" t="s">
        <v>4410</v>
      </c>
      <c r="G6266" s="43" t="s">
        <v>4654</v>
      </c>
      <c r="H6266" s="76">
        <v>1728</v>
      </c>
      <c r="I6266" s="229">
        <v>7.8460648148148154E-2</v>
      </c>
      <c r="J6266" s="73">
        <f t="shared" si="291"/>
        <v>1.5600394252640022E-3</v>
      </c>
      <c r="K6266" s="73">
        <f t="shared" si="292"/>
        <v>138.2757481268562</v>
      </c>
      <c r="L6266" s="3" t="e">
        <f t="shared" si="293"/>
        <v>#N/A</v>
      </c>
    </row>
    <row r="6267" spans="1:12" x14ac:dyDescent="0.25">
      <c r="A6267" s="43" t="s">
        <v>47</v>
      </c>
      <c r="B6267" s="43" t="s">
        <v>385</v>
      </c>
      <c r="C6267" s="43" t="s">
        <v>761</v>
      </c>
      <c r="D6267" s="43" t="s">
        <v>55</v>
      </c>
      <c r="E6267" s="43" t="s">
        <v>2910</v>
      </c>
      <c r="F6267" s="43" t="s">
        <v>4356</v>
      </c>
      <c r="G6267" s="43" t="s">
        <v>4654</v>
      </c>
      <c r="H6267" s="76">
        <v>5184</v>
      </c>
      <c r="I6267" s="229">
        <v>7.8460648148148154E-2</v>
      </c>
      <c r="J6267" s="73">
        <f t="shared" si="291"/>
        <v>1.5600394252640022E-3</v>
      </c>
      <c r="K6267" s="73">
        <f t="shared" si="292"/>
        <v>414.82724438056863</v>
      </c>
      <c r="L6267" s="3" t="e">
        <f t="shared" si="293"/>
        <v>#N/A</v>
      </c>
    </row>
    <row r="6268" spans="1:12" x14ac:dyDescent="0.25">
      <c r="A6268" s="43" t="s">
        <v>47</v>
      </c>
      <c r="B6268" s="43" t="s">
        <v>385</v>
      </c>
      <c r="C6268" s="43" t="s">
        <v>762</v>
      </c>
      <c r="D6268" s="43" t="s">
        <v>55</v>
      </c>
      <c r="E6268" s="43" t="s">
        <v>2911</v>
      </c>
      <c r="F6268" s="43" t="s">
        <v>4395</v>
      </c>
      <c r="G6268" s="43" t="s">
        <v>4654</v>
      </c>
      <c r="H6268" s="76">
        <v>14324</v>
      </c>
      <c r="I6268" s="229">
        <v>8.0459368891371119E-2</v>
      </c>
      <c r="J6268" s="73">
        <f t="shared" si="291"/>
        <v>1.5997801517697696E-3</v>
      </c>
      <c r="K6268" s="73">
        <f t="shared" si="292"/>
        <v>1175.4152508939501</v>
      </c>
      <c r="L6268" s="3" t="e">
        <f t="shared" si="293"/>
        <v>#N/A</v>
      </c>
    </row>
    <row r="6269" spans="1:12" x14ac:dyDescent="0.25">
      <c r="A6269" s="43" t="s">
        <v>47</v>
      </c>
      <c r="B6269" s="43" t="s">
        <v>385</v>
      </c>
      <c r="C6269" s="43" t="s">
        <v>762</v>
      </c>
      <c r="D6269" s="43" t="s">
        <v>55</v>
      </c>
      <c r="E6269" s="43" t="s">
        <v>2912</v>
      </c>
      <c r="F6269" s="43" t="s">
        <v>4394</v>
      </c>
      <c r="G6269" s="43" t="s">
        <v>4654</v>
      </c>
      <c r="H6269" s="76">
        <v>10698</v>
      </c>
      <c r="I6269" s="229">
        <v>8.0458964292391105E-2</v>
      </c>
      <c r="J6269" s="73">
        <f t="shared" si="291"/>
        <v>1.5997721070954629E-3</v>
      </c>
      <c r="K6269" s="73">
        <f t="shared" si="292"/>
        <v>877.86436200170726</v>
      </c>
      <c r="L6269" s="3" t="e">
        <f t="shared" si="293"/>
        <v>#N/A</v>
      </c>
    </row>
    <row r="6270" spans="1:12" x14ac:dyDescent="0.25">
      <c r="A6270" s="43" t="s">
        <v>47</v>
      </c>
      <c r="B6270" s="43" t="s">
        <v>385</v>
      </c>
      <c r="C6270" s="43" t="s">
        <v>762</v>
      </c>
      <c r="D6270" s="43" t="s">
        <v>55</v>
      </c>
      <c r="E6270" s="43" t="s">
        <v>2913</v>
      </c>
      <c r="F6270" s="43" t="s">
        <v>4373</v>
      </c>
      <c r="G6270" s="43" t="s">
        <v>4654</v>
      </c>
      <c r="H6270" s="76">
        <v>3482</v>
      </c>
      <c r="I6270" s="229">
        <v>8.6645605973578413E-2</v>
      </c>
      <c r="J6270" s="73">
        <f t="shared" si="291"/>
        <v>1.7227816049829917E-3</v>
      </c>
      <c r="K6270" s="73">
        <f t="shared" si="292"/>
        <v>307.69872554855078</v>
      </c>
      <c r="L6270" s="3" t="e">
        <f t="shared" si="293"/>
        <v>#N/A</v>
      </c>
    </row>
    <row r="6271" spans="1:12" x14ac:dyDescent="0.25">
      <c r="A6271" s="43" t="s">
        <v>47</v>
      </c>
      <c r="B6271" s="43" t="s">
        <v>385</v>
      </c>
      <c r="C6271" s="43" t="s">
        <v>379</v>
      </c>
      <c r="D6271" s="43" t="s">
        <v>55</v>
      </c>
      <c r="E6271" s="43" t="s">
        <v>2914</v>
      </c>
      <c r="F6271" s="43" t="s">
        <v>4361</v>
      </c>
      <c r="G6271" s="43" t="s">
        <v>4654</v>
      </c>
      <c r="H6271" s="76">
        <v>3569</v>
      </c>
      <c r="I6271" s="229"/>
      <c r="J6271" s="73">
        <f t="shared" si="291"/>
        <v>0</v>
      </c>
      <c r="K6271" s="73">
        <f t="shared" si="292"/>
        <v>0</v>
      </c>
      <c r="L6271" s="3" t="e">
        <f t="shared" si="293"/>
        <v>#N/A</v>
      </c>
    </row>
    <row r="6272" spans="1:12" ht="20" x14ac:dyDescent="0.25">
      <c r="A6272" s="43" t="s">
        <v>47</v>
      </c>
      <c r="B6272" s="43" t="s">
        <v>385</v>
      </c>
      <c r="C6272" s="43" t="s">
        <v>379</v>
      </c>
      <c r="D6272" s="43" t="s">
        <v>55</v>
      </c>
      <c r="E6272" s="43" t="s">
        <v>2915</v>
      </c>
      <c r="F6272" s="43" t="s">
        <v>4417</v>
      </c>
      <c r="G6272" s="43" t="s">
        <v>4654</v>
      </c>
      <c r="H6272" s="76">
        <v>4114</v>
      </c>
      <c r="I6272" s="229"/>
      <c r="J6272" s="73">
        <f t="shared" si="291"/>
        <v>0</v>
      </c>
      <c r="K6272" s="73">
        <f t="shared" si="292"/>
        <v>0</v>
      </c>
      <c r="L6272" s="3" t="e">
        <f t="shared" si="293"/>
        <v>#N/A</v>
      </c>
    </row>
    <row r="6273" spans="1:12" x14ac:dyDescent="0.25">
      <c r="A6273" s="43" t="s">
        <v>47</v>
      </c>
      <c r="B6273" s="43" t="s">
        <v>385</v>
      </c>
      <c r="C6273" s="43" t="s">
        <v>772</v>
      </c>
      <c r="D6273" s="43" t="s">
        <v>55</v>
      </c>
      <c r="E6273" s="43" t="s">
        <v>2916</v>
      </c>
      <c r="F6273" s="43" t="s">
        <v>4347</v>
      </c>
      <c r="G6273" s="43" t="s">
        <v>4654</v>
      </c>
      <c r="H6273" s="76">
        <v>45728</v>
      </c>
      <c r="I6273" s="229">
        <v>5.1034814555633308E-2</v>
      </c>
      <c r="J6273" s="73">
        <f t="shared" si="291"/>
        <v>1.0147293534651261E-3</v>
      </c>
      <c r="K6273" s="73">
        <f t="shared" si="292"/>
        <v>2380.1215438752529</v>
      </c>
      <c r="L6273" s="3" t="e">
        <f t="shared" si="293"/>
        <v>#N/A</v>
      </c>
    </row>
    <row r="6274" spans="1:12" x14ac:dyDescent="0.25">
      <c r="A6274" s="43" t="s">
        <v>47</v>
      </c>
      <c r="B6274" s="43" t="s">
        <v>385</v>
      </c>
      <c r="C6274" s="43" t="s">
        <v>772</v>
      </c>
      <c r="D6274" s="43" t="s">
        <v>55</v>
      </c>
      <c r="E6274" s="43" t="s">
        <v>2917</v>
      </c>
      <c r="F6274" s="43" t="s">
        <v>4346</v>
      </c>
      <c r="G6274" s="43" t="s">
        <v>4654</v>
      </c>
      <c r="H6274" s="76">
        <v>99852</v>
      </c>
      <c r="I6274" s="229">
        <v>4.9955534190602092E-2</v>
      </c>
      <c r="J6274" s="73">
        <f t="shared" si="291"/>
        <v>9.9326993450668402E-4</v>
      </c>
      <c r="K6274" s="73">
        <f t="shared" si="292"/>
        <v>5087.3399895003613</v>
      </c>
      <c r="L6274" s="3" t="e">
        <f t="shared" si="293"/>
        <v>#N/A</v>
      </c>
    </row>
    <row r="6275" spans="1:12" x14ac:dyDescent="0.25">
      <c r="A6275" s="43" t="s">
        <v>47</v>
      </c>
      <c r="B6275" s="43" t="s">
        <v>385</v>
      </c>
      <c r="C6275" s="43" t="s">
        <v>772</v>
      </c>
      <c r="D6275" s="43" t="s">
        <v>55</v>
      </c>
      <c r="E6275" s="43" t="s">
        <v>2918</v>
      </c>
      <c r="F6275" s="43" t="s">
        <v>4373</v>
      </c>
      <c r="G6275" s="43" t="s">
        <v>4654</v>
      </c>
      <c r="H6275" s="76">
        <v>68234</v>
      </c>
      <c r="I6275" s="229">
        <v>4.9955447430899559E-2</v>
      </c>
      <c r="J6275" s="73">
        <f t="shared" si="291"/>
        <v>9.9326820945648802E-4</v>
      </c>
      <c r="K6275" s="73">
        <f t="shared" si="292"/>
        <v>3476.4346630040545</v>
      </c>
      <c r="L6275" s="3" t="e">
        <f t="shared" si="293"/>
        <v>#N/A</v>
      </c>
    </row>
    <row r="6276" spans="1:12" x14ac:dyDescent="0.25">
      <c r="A6276" s="43" t="s">
        <v>47</v>
      </c>
      <c r="B6276" s="43" t="s">
        <v>385</v>
      </c>
      <c r="C6276" s="43" t="s">
        <v>772</v>
      </c>
      <c r="D6276" s="43" t="s">
        <v>55</v>
      </c>
      <c r="E6276" s="43" t="s">
        <v>2919</v>
      </c>
      <c r="F6276" s="43" t="s">
        <v>4318</v>
      </c>
      <c r="G6276" s="43" t="s">
        <v>4654</v>
      </c>
      <c r="H6276" s="76">
        <v>1728</v>
      </c>
      <c r="I6276" s="229">
        <v>4.9953703703703702E-2</v>
      </c>
      <c r="J6276" s="73">
        <f t="shared" si="291"/>
        <v>9.9323353878734812E-4</v>
      </c>
      <c r="K6276" s="73">
        <f t="shared" si="292"/>
        <v>88.036307555024536</v>
      </c>
      <c r="L6276" s="3" t="e">
        <f t="shared" si="293"/>
        <v>#N/A</v>
      </c>
    </row>
    <row r="6277" spans="1:12" x14ac:dyDescent="0.25">
      <c r="A6277" s="43" t="s">
        <v>47</v>
      </c>
      <c r="B6277" s="43" t="s">
        <v>385</v>
      </c>
      <c r="C6277" s="43" t="s">
        <v>772</v>
      </c>
      <c r="D6277" s="43" t="s">
        <v>55</v>
      </c>
      <c r="E6277" s="43" t="s">
        <v>2920</v>
      </c>
      <c r="F6277" s="43" t="s">
        <v>4345</v>
      </c>
      <c r="G6277" s="43" t="s">
        <v>4654</v>
      </c>
      <c r="H6277" s="76">
        <v>15552</v>
      </c>
      <c r="I6277" s="229">
        <v>5.1035236625514409E-2</v>
      </c>
      <c r="J6277" s="73">
        <f t="shared" si="291"/>
        <v>1.0147377455147748E-3</v>
      </c>
      <c r="K6277" s="73">
        <f t="shared" si="292"/>
        <v>809.48120141824586</v>
      </c>
      <c r="L6277" s="3" t="e">
        <f t="shared" si="293"/>
        <v>#N/A</v>
      </c>
    </row>
    <row r="6278" spans="1:12" x14ac:dyDescent="0.25">
      <c r="A6278" s="43" t="s">
        <v>47</v>
      </c>
      <c r="B6278" s="43" t="s">
        <v>385</v>
      </c>
      <c r="C6278" s="43" t="s">
        <v>775</v>
      </c>
      <c r="D6278" s="43" t="s">
        <v>55</v>
      </c>
      <c r="E6278" s="43" t="s">
        <v>2921</v>
      </c>
      <c r="F6278" s="43" t="s">
        <v>4418</v>
      </c>
      <c r="G6278" s="43" t="s">
        <v>4654</v>
      </c>
      <c r="H6278" s="76">
        <v>19840</v>
      </c>
      <c r="I6278" s="229">
        <v>1.1799899193548386E-2</v>
      </c>
      <c r="J6278" s="73">
        <f t="shared" si="291"/>
        <v>2.3461835188154592E-4</v>
      </c>
      <c r="K6278" s="73">
        <f t="shared" si="292"/>
        <v>238.76482810132984</v>
      </c>
      <c r="L6278" s="3" t="e">
        <f t="shared" si="293"/>
        <v>#N/A</v>
      </c>
    </row>
    <row r="6279" spans="1:12" x14ac:dyDescent="0.25">
      <c r="A6279" s="43" t="s">
        <v>47</v>
      </c>
      <c r="B6279" s="43" t="s">
        <v>385</v>
      </c>
      <c r="C6279" s="43" t="s">
        <v>775</v>
      </c>
      <c r="D6279" s="43" t="s">
        <v>55</v>
      </c>
      <c r="E6279" s="43" t="s">
        <v>2922</v>
      </c>
      <c r="F6279" s="43" t="s">
        <v>4419</v>
      </c>
      <c r="G6279" s="43" t="s">
        <v>4654</v>
      </c>
      <c r="H6279" s="76">
        <v>21116</v>
      </c>
      <c r="I6279" s="229">
        <v>1.1800056828944879E-2</v>
      </c>
      <c r="J6279" s="73">
        <f t="shared" ref="J6279:J6342" si="294">I6279*$J$5</f>
        <v>2.3462148615890853E-4</v>
      </c>
      <c r="K6279" s="73">
        <f t="shared" ref="K6279:K6342" si="295">(I6279+J6279)*H6279</f>
        <v>254.12426730173161</v>
      </c>
      <c r="L6279" s="3" t="e">
        <f t="shared" ref="L6279:L6342" si="296">MATCH(C6279,$C$7237:$C$7264,0)</f>
        <v>#N/A</v>
      </c>
    </row>
    <row r="6280" spans="1:12" x14ac:dyDescent="0.25">
      <c r="A6280" s="43" t="s">
        <v>47</v>
      </c>
      <c r="B6280" s="43" t="s">
        <v>385</v>
      </c>
      <c r="C6280" s="43" t="s">
        <v>775</v>
      </c>
      <c r="D6280" s="43" t="s">
        <v>55</v>
      </c>
      <c r="E6280" s="43" t="s">
        <v>2923</v>
      </c>
      <c r="F6280" s="43" t="s">
        <v>4420</v>
      </c>
      <c r="G6280" s="43" t="s">
        <v>4654</v>
      </c>
      <c r="H6280" s="76">
        <v>40504</v>
      </c>
      <c r="I6280" s="229">
        <v>1.1800069128974917E-2</v>
      </c>
      <c r="J6280" s="73">
        <f t="shared" si="294"/>
        <v>2.3462173072140251E-4</v>
      </c>
      <c r="K6280" s="73">
        <f t="shared" si="295"/>
        <v>487.45311858113973</v>
      </c>
      <c r="L6280" s="3" t="e">
        <f t="shared" si="296"/>
        <v>#N/A</v>
      </c>
    </row>
    <row r="6281" spans="1:12" x14ac:dyDescent="0.25">
      <c r="A6281" s="43" t="s">
        <v>47</v>
      </c>
      <c r="B6281" s="43" t="s">
        <v>385</v>
      </c>
      <c r="C6281" s="43" t="s">
        <v>775</v>
      </c>
      <c r="D6281" s="43" t="s">
        <v>55</v>
      </c>
      <c r="E6281" s="43" t="s">
        <v>2924</v>
      </c>
      <c r="F6281" s="43" t="s">
        <v>4421</v>
      </c>
      <c r="G6281" s="43" t="s">
        <v>4654</v>
      </c>
      <c r="H6281" s="76">
        <v>19100</v>
      </c>
      <c r="I6281" s="229">
        <v>1.18E-2</v>
      </c>
      <c r="J6281" s="73">
        <f t="shared" si="294"/>
        <v>2.346203562243923E-4</v>
      </c>
      <c r="K6281" s="73">
        <f t="shared" si="295"/>
        <v>229.86124880388587</v>
      </c>
      <c r="L6281" s="3" t="e">
        <f t="shared" si="296"/>
        <v>#N/A</v>
      </c>
    </row>
    <row r="6282" spans="1:12" x14ac:dyDescent="0.25">
      <c r="A6282" s="43" t="s">
        <v>47</v>
      </c>
      <c r="B6282" s="43" t="s">
        <v>385</v>
      </c>
      <c r="C6282" s="43" t="s">
        <v>775</v>
      </c>
      <c r="D6282" s="43" t="s">
        <v>55</v>
      </c>
      <c r="E6282" s="43" t="s">
        <v>2925</v>
      </c>
      <c r="F6282" s="43" t="s">
        <v>4422</v>
      </c>
      <c r="G6282" s="43" t="s">
        <v>4654</v>
      </c>
      <c r="H6282" s="76">
        <v>200</v>
      </c>
      <c r="I6282" s="229">
        <v>1.18E-2</v>
      </c>
      <c r="J6282" s="73">
        <f t="shared" si="294"/>
        <v>2.346203562243923E-4</v>
      </c>
      <c r="K6282" s="73">
        <f t="shared" si="295"/>
        <v>2.4069240712448781</v>
      </c>
      <c r="L6282" s="3" t="e">
        <f t="shared" si="296"/>
        <v>#N/A</v>
      </c>
    </row>
    <row r="6283" spans="1:12" x14ac:dyDescent="0.25">
      <c r="A6283" s="43" t="s">
        <v>47</v>
      </c>
      <c r="B6283" s="43" t="s">
        <v>385</v>
      </c>
      <c r="C6283" s="43" t="s">
        <v>775</v>
      </c>
      <c r="D6283" s="43" t="s">
        <v>55</v>
      </c>
      <c r="E6283" s="43" t="s">
        <v>2926</v>
      </c>
      <c r="F6283" s="43" t="s">
        <v>4423</v>
      </c>
      <c r="G6283" s="43" t="s">
        <v>4654</v>
      </c>
      <c r="H6283" s="76">
        <v>200</v>
      </c>
      <c r="I6283" s="229">
        <v>1.18E-2</v>
      </c>
      <c r="J6283" s="73">
        <f t="shared" si="294"/>
        <v>2.346203562243923E-4</v>
      </c>
      <c r="K6283" s="73">
        <f t="shared" si="295"/>
        <v>2.4069240712448781</v>
      </c>
      <c r="L6283" s="3" t="e">
        <f t="shared" si="296"/>
        <v>#N/A</v>
      </c>
    </row>
    <row r="6284" spans="1:12" x14ac:dyDescent="0.25">
      <c r="A6284" s="43" t="s">
        <v>47</v>
      </c>
      <c r="B6284" s="43" t="s">
        <v>385</v>
      </c>
      <c r="C6284" s="43" t="s">
        <v>775</v>
      </c>
      <c r="D6284" s="43" t="s">
        <v>55</v>
      </c>
      <c r="E6284" s="43" t="s">
        <v>2927</v>
      </c>
      <c r="F6284" s="43" t="s">
        <v>4424</v>
      </c>
      <c r="G6284" s="43" t="s">
        <v>4654</v>
      </c>
      <c r="H6284" s="76">
        <v>200</v>
      </c>
      <c r="I6284" s="229">
        <v>1.18E-2</v>
      </c>
      <c r="J6284" s="73">
        <f t="shared" si="294"/>
        <v>2.346203562243923E-4</v>
      </c>
      <c r="K6284" s="73">
        <f t="shared" si="295"/>
        <v>2.4069240712448781</v>
      </c>
      <c r="L6284" s="3" t="e">
        <f t="shared" si="296"/>
        <v>#N/A</v>
      </c>
    </row>
    <row r="6285" spans="1:12" x14ac:dyDescent="0.25">
      <c r="A6285" s="43" t="s">
        <v>47</v>
      </c>
      <c r="B6285" s="43" t="s">
        <v>385</v>
      </c>
      <c r="C6285" s="43" t="s">
        <v>775</v>
      </c>
      <c r="D6285" s="43" t="s">
        <v>55</v>
      </c>
      <c r="E6285" s="43" t="s">
        <v>2928</v>
      </c>
      <c r="F6285" s="43" t="s">
        <v>4425</v>
      </c>
      <c r="G6285" s="43" t="s">
        <v>4654</v>
      </c>
      <c r="H6285" s="76">
        <v>100</v>
      </c>
      <c r="I6285" s="229">
        <v>1.18E-2</v>
      </c>
      <c r="J6285" s="73">
        <f t="shared" si="294"/>
        <v>2.346203562243923E-4</v>
      </c>
      <c r="K6285" s="73">
        <f t="shared" si="295"/>
        <v>1.203462035622439</v>
      </c>
      <c r="L6285" s="3" t="e">
        <f t="shared" si="296"/>
        <v>#N/A</v>
      </c>
    </row>
    <row r="6286" spans="1:12" x14ac:dyDescent="0.25">
      <c r="A6286" s="43" t="s">
        <v>47</v>
      </c>
      <c r="B6286" s="43" t="s">
        <v>385</v>
      </c>
      <c r="C6286" s="43" t="s">
        <v>775</v>
      </c>
      <c r="D6286" s="43" t="s">
        <v>55</v>
      </c>
      <c r="E6286" s="43" t="s">
        <v>2929</v>
      </c>
      <c r="F6286" s="43" t="s">
        <v>4426</v>
      </c>
      <c r="G6286" s="43" t="s">
        <v>4654</v>
      </c>
      <c r="H6286" s="76">
        <v>100</v>
      </c>
      <c r="I6286" s="229">
        <v>1.18E-2</v>
      </c>
      <c r="J6286" s="73">
        <f t="shared" si="294"/>
        <v>2.346203562243923E-4</v>
      </c>
      <c r="K6286" s="73">
        <f t="shared" si="295"/>
        <v>1.203462035622439</v>
      </c>
      <c r="L6286" s="3" t="e">
        <f t="shared" si="296"/>
        <v>#N/A</v>
      </c>
    </row>
    <row r="6287" spans="1:12" x14ac:dyDescent="0.25">
      <c r="A6287" s="43" t="s">
        <v>47</v>
      </c>
      <c r="B6287" s="43" t="s">
        <v>385</v>
      </c>
      <c r="C6287" s="43" t="s">
        <v>775</v>
      </c>
      <c r="D6287" s="43" t="s">
        <v>55</v>
      </c>
      <c r="E6287" s="43" t="s">
        <v>2930</v>
      </c>
      <c r="F6287" s="43" t="s">
        <v>4427</v>
      </c>
      <c r="G6287" s="43" t="s">
        <v>4654</v>
      </c>
      <c r="H6287" s="76">
        <v>38684</v>
      </c>
      <c r="I6287" s="229">
        <v>1.1799968979423018E-2</v>
      </c>
      <c r="J6287" s="73">
        <f t="shared" si="294"/>
        <v>2.346197394397464E-4</v>
      </c>
      <c r="K6287" s="73">
        <f t="shared" si="295"/>
        <v>465.54603000048712</v>
      </c>
      <c r="L6287" s="3" t="e">
        <f t="shared" si="296"/>
        <v>#N/A</v>
      </c>
    </row>
    <row r="6288" spans="1:12" x14ac:dyDescent="0.25">
      <c r="A6288" s="43" t="s">
        <v>47</v>
      </c>
      <c r="B6288" s="43" t="s">
        <v>385</v>
      </c>
      <c r="C6288" s="43" t="s">
        <v>776</v>
      </c>
      <c r="D6288" s="43" t="s">
        <v>55</v>
      </c>
      <c r="E6288" s="43" t="s">
        <v>2931</v>
      </c>
      <c r="F6288" s="43" t="s">
        <v>4347</v>
      </c>
      <c r="G6288" s="43" t="s">
        <v>4654</v>
      </c>
      <c r="H6288" s="76">
        <v>17136</v>
      </c>
      <c r="I6288" s="229">
        <v>6.3212535014005602E-2</v>
      </c>
      <c r="J6288" s="73">
        <f t="shared" si="294"/>
        <v>1.2568599561722767E-3</v>
      </c>
      <c r="K6288" s="73">
        <f t="shared" si="295"/>
        <v>1104.7475522089683</v>
      </c>
      <c r="L6288" s="3" t="e">
        <f t="shared" si="296"/>
        <v>#N/A</v>
      </c>
    </row>
    <row r="6289" spans="1:12" x14ac:dyDescent="0.25">
      <c r="A6289" s="43" t="s">
        <v>47</v>
      </c>
      <c r="B6289" s="43" t="s">
        <v>385</v>
      </c>
      <c r="C6289" s="43" t="s">
        <v>776</v>
      </c>
      <c r="D6289" s="43" t="s">
        <v>55</v>
      </c>
      <c r="E6289" s="43" t="s">
        <v>2932</v>
      </c>
      <c r="F6289" s="43" t="s">
        <v>4346</v>
      </c>
      <c r="G6289" s="43" t="s">
        <v>4654</v>
      </c>
      <c r="H6289" s="76">
        <v>8496</v>
      </c>
      <c r="I6289" s="229">
        <v>6.3212099811676081E-2</v>
      </c>
      <c r="J6289" s="73">
        <f t="shared" si="294"/>
        <v>1.2568513030090918E-3</v>
      </c>
      <c r="K6289" s="73">
        <f t="shared" si="295"/>
        <v>547.72820867036523</v>
      </c>
      <c r="L6289" s="3" t="e">
        <f t="shared" si="296"/>
        <v>#N/A</v>
      </c>
    </row>
    <row r="6290" spans="1:12" ht="20" x14ac:dyDescent="0.25">
      <c r="A6290" s="43" t="s">
        <v>47</v>
      </c>
      <c r="B6290" s="43" t="s">
        <v>385</v>
      </c>
      <c r="C6290" s="43" t="s">
        <v>776</v>
      </c>
      <c r="D6290" s="43" t="s">
        <v>55</v>
      </c>
      <c r="E6290" s="43" t="s">
        <v>2933</v>
      </c>
      <c r="F6290" s="43" t="s">
        <v>4428</v>
      </c>
      <c r="G6290" s="43" t="s">
        <v>4654</v>
      </c>
      <c r="H6290" s="76">
        <v>144</v>
      </c>
      <c r="I6290" s="229">
        <v>6.3194444444444442E-2</v>
      </c>
      <c r="J6290" s="73">
        <f t="shared" si="294"/>
        <v>1.2565002599117055E-3</v>
      </c>
      <c r="K6290" s="73">
        <f t="shared" si="295"/>
        <v>9.2809360374272867</v>
      </c>
      <c r="L6290" s="3" t="e">
        <f t="shared" si="296"/>
        <v>#N/A</v>
      </c>
    </row>
    <row r="6291" spans="1:12" ht="20" x14ac:dyDescent="0.25">
      <c r="A6291" s="43" t="s">
        <v>47</v>
      </c>
      <c r="B6291" s="43" t="s">
        <v>385</v>
      </c>
      <c r="C6291" s="43" t="s">
        <v>776</v>
      </c>
      <c r="D6291" s="43" t="s">
        <v>55</v>
      </c>
      <c r="E6291" s="43" t="s">
        <v>2934</v>
      </c>
      <c r="F6291" s="43" t="s">
        <v>4429</v>
      </c>
      <c r="G6291" s="43" t="s">
        <v>4654</v>
      </c>
      <c r="H6291" s="76">
        <v>144</v>
      </c>
      <c r="I6291" s="229">
        <v>6.3194444444444442E-2</v>
      </c>
      <c r="J6291" s="73">
        <f t="shared" si="294"/>
        <v>1.2565002599117055E-3</v>
      </c>
      <c r="K6291" s="73">
        <f t="shared" si="295"/>
        <v>9.2809360374272867</v>
      </c>
      <c r="L6291" s="3" t="e">
        <f t="shared" si="296"/>
        <v>#N/A</v>
      </c>
    </row>
    <row r="6292" spans="1:12" x14ac:dyDescent="0.25">
      <c r="A6292" s="43" t="s">
        <v>47</v>
      </c>
      <c r="B6292" s="43" t="s">
        <v>385</v>
      </c>
      <c r="C6292" s="43" t="s">
        <v>803</v>
      </c>
      <c r="D6292" s="43" t="s">
        <v>55</v>
      </c>
      <c r="E6292" s="43" t="s">
        <v>2935</v>
      </c>
      <c r="F6292" s="43" t="s">
        <v>4373</v>
      </c>
      <c r="G6292" s="43" t="s">
        <v>4654</v>
      </c>
      <c r="H6292" s="76">
        <v>62208</v>
      </c>
      <c r="I6292" s="229">
        <v>1.4252989969135802E-2</v>
      </c>
      <c r="J6292" s="73">
        <f t="shared" si="294"/>
        <v>2.8339335456112986E-4</v>
      </c>
      <c r="K6292" s="73">
        <f t="shared" si="295"/>
        <v>904.27933380053878</v>
      </c>
      <c r="L6292" s="3" t="e">
        <f t="shared" si="296"/>
        <v>#N/A</v>
      </c>
    </row>
    <row r="6293" spans="1:12" x14ac:dyDescent="0.25">
      <c r="A6293" s="43" t="s">
        <v>47</v>
      </c>
      <c r="B6293" s="43" t="s">
        <v>385</v>
      </c>
      <c r="C6293" s="43" t="s">
        <v>803</v>
      </c>
      <c r="D6293" s="43" t="s">
        <v>55</v>
      </c>
      <c r="E6293" s="43" t="s">
        <v>2936</v>
      </c>
      <c r="F6293" s="43" t="s">
        <v>4346</v>
      </c>
      <c r="G6293" s="43" t="s">
        <v>4654</v>
      </c>
      <c r="H6293" s="76">
        <v>100224</v>
      </c>
      <c r="I6293" s="229">
        <v>1.4252973339719029E-2</v>
      </c>
      <c r="J6293" s="73">
        <f t="shared" si="294"/>
        <v>2.8339302391708858E-4</v>
      </c>
      <c r="K6293" s="73">
        <f t="shared" si="295"/>
        <v>1456.8927824290663</v>
      </c>
      <c r="L6293" s="3" t="e">
        <f t="shared" si="296"/>
        <v>#N/A</v>
      </c>
    </row>
    <row r="6294" spans="1:12" x14ac:dyDescent="0.25">
      <c r="A6294" s="43" t="s">
        <v>47</v>
      </c>
      <c r="B6294" s="43" t="s">
        <v>385</v>
      </c>
      <c r="C6294" s="43" t="s">
        <v>803</v>
      </c>
      <c r="D6294" s="43" t="s">
        <v>55</v>
      </c>
      <c r="E6294" s="43" t="s">
        <v>2937</v>
      </c>
      <c r="F6294" s="43" t="s">
        <v>4347</v>
      </c>
      <c r="G6294" s="43" t="s">
        <v>4654</v>
      </c>
      <c r="H6294" s="76">
        <v>57024</v>
      </c>
      <c r="I6294" s="229">
        <v>1.4038825757575757E-2</v>
      </c>
      <c r="J6294" s="73">
        <f t="shared" si="294"/>
        <v>2.7913511018767785E-4</v>
      </c>
      <c r="K6294" s="73">
        <f t="shared" si="295"/>
        <v>816.46740052334212</v>
      </c>
      <c r="L6294" s="3" t="e">
        <f t="shared" si="296"/>
        <v>#N/A</v>
      </c>
    </row>
    <row r="6295" spans="1:12" x14ac:dyDescent="0.25">
      <c r="A6295" s="43" t="s">
        <v>47</v>
      </c>
      <c r="B6295" s="43" t="s">
        <v>385</v>
      </c>
      <c r="C6295" s="43" t="s">
        <v>803</v>
      </c>
      <c r="D6295" s="43" t="s">
        <v>55</v>
      </c>
      <c r="E6295" s="43" t="s">
        <v>2938</v>
      </c>
      <c r="F6295" s="43" t="s">
        <v>4345</v>
      </c>
      <c r="G6295" s="43" t="s">
        <v>4654</v>
      </c>
      <c r="H6295" s="76">
        <v>98496</v>
      </c>
      <c r="I6295" s="229">
        <v>1.4252761533463287E-2</v>
      </c>
      <c r="J6295" s="73">
        <f t="shared" si="294"/>
        <v>2.8338881255614171E-4</v>
      </c>
      <c r="K6295" s="73">
        <f t="shared" si="295"/>
        <v>1431.7526644815296</v>
      </c>
      <c r="L6295" s="3" t="e">
        <f t="shared" si="296"/>
        <v>#N/A</v>
      </c>
    </row>
    <row r="6296" spans="1:12" x14ac:dyDescent="0.25">
      <c r="A6296" s="43" t="s">
        <v>47</v>
      </c>
      <c r="B6296" s="43" t="s">
        <v>385</v>
      </c>
      <c r="C6296" s="43" t="s">
        <v>803</v>
      </c>
      <c r="D6296" s="43" t="s">
        <v>55</v>
      </c>
      <c r="E6296" s="43" t="s">
        <v>2939</v>
      </c>
      <c r="F6296" s="43" t="s">
        <v>4410</v>
      </c>
      <c r="G6296" s="43" t="s">
        <v>4654</v>
      </c>
      <c r="H6296" s="76">
        <v>3456</v>
      </c>
      <c r="I6296" s="229">
        <v>1.4253472222222221E-2</v>
      </c>
      <c r="J6296" s="73">
        <f t="shared" si="294"/>
        <v>2.8340294323832694E-4</v>
      </c>
      <c r="K6296" s="73">
        <f t="shared" si="295"/>
        <v>50.239440571831651</v>
      </c>
      <c r="L6296" s="3" t="e">
        <f t="shared" si="296"/>
        <v>#N/A</v>
      </c>
    </row>
    <row r="6297" spans="1:12" x14ac:dyDescent="0.25">
      <c r="A6297" s="43" t="s">
        <v>47</v>
      </c>
      <c r="B6297" s="43" t="s">
        <v>385</v>
      </c>
      <c r="C6297" s="43" t="s">
        <v>804</v>
      </c>
      <c r="D6297" s="43" t="s">
        <v>55</v>
      </c>
      <c r="E6297" s="43" t="s">
        <v>2940</v>
      </c>
      <c r="F6297" s="43" t="s">
        <v>4430</v>
      </c>
      <c r="G6297" s="43" t="s">
        <v>4654</v>
      </c>
      <c r="H6297" s="76">
        <v>32688</v>
      </c>
      <c r="I6297" s="229">
        <v>1.0614598629466471E-2</v>
      </c>
      <c r="J6297" s="73">
        <f t="shared" si="294"/>
        <v>2.1105092471392965E-4</v>
      </c>
      <c r="K6297" s="73">
        <f t="shared" si="295"/>
        <v>353.86883262704896</v>
      </c>
      <c r="L6297" s="3" t="e">
        <f t="shared" si="296"/>
        <v>#N/A</v>
      </c>
    </row>
    <row r="6298" spans="1:12" ht="20" x14ac:dyDescent="0.25">
      <c r="A6298" s="43" t="s">
        <v>47</v>
      </c>
      <c r="B6298" s="43" t="s">
        <v>385</v>
      </c>
      <c r="C6298" s="43" t="s">
        <v>804</v>
      </c>
      <c r="D6298" s="43" t="s">
        <v>55</v>
      </c>
      <c r="E6298" s="43" t="s">
        <v>2941</v>
      </c>
      <c r="F6298" s="43" t="s">
        <v>4431</v>
      </c>
      <c r="G6298" s="43" t="s">
        <v>4654</v>
      </c>
      <c r="H6298" s="76">
        <v>144</v>
      </c>
      <c r="I6298" s="229">
        <v>1.0625000000000001E-2</v>
      </c>
      <c r="J6298" s="73">
        <f t="shared" si="294"/>
        <v>2.1125773600713291E-4</v>
      </c>
      <c r="K6298" s="73">
        <f t="shared" si="295"/>
        <v>1.5604211139850273</v>
      </c>
      <c r="L6298" s="3" t="e">
        <f t="shared" si="296"/>
        <v>#N/A</v>
      </c>
    </row>
    <row r="6299" spans="1:12" ht="20" x14ac:dyDescent="0.25">
      <c r="A6299" s="43" t="s">
        <v>47</v>
      </c>
      <c r="B6299" s="43" t="s">
        <v>385</v>
      </c>
      <c r="C6299" s="43" t="s">
        <v>804</v>
      </c>
      <c r="D6299" s="43" t="s">
        <v>55</v>
      </c>
      <c r="E6299" s="43" t="s">
        <v>2942</v>
      </c>
      <c r="F6299" s="43" t="s">
        <v>4432</v>
      </c>
      <c r="G6299" s="43" t="s">
        <v>4654</v>
      </c>
      <c r="H6299" s="76">
        <v>144</v>
      </c>
      <c r="I6299" s="229">
        <v>1.0625000000000001E-2</v>
      </c>
      <c r="J6299" s="73">
        <f t="shared" si="294"/>
        <v>2.1125773600713291E-4</v>
      </c>
      <c r="K6299" s="73">
        <f t="shared" si="295"/>
        <v>1.5604211139850273</v>
      </c>
      <c r="L6299" s="3" t="e">
        <f t="shared" si="296"/>
        <v>#N/A</v>
      </c>
    </row>
    <row r="6300" spans="1:12" x14ac:dyDescent="0.25">
      <c r="A6300" s="43" t="s">
        <v>48</v>
      </c>
      <c r="B6300" s="43" t="s">
        <v>21</v>
      </c>
      <c r="C6300" s="43" t="s">
        <v>770</v>
      </c>
      <c r="D6300" s="43" t="s">
        <v>371</v>
      </c>
      <c r="E6300" s="43" t="s">
        <v>2943</v>
      </c>
      <c r="F6300" s="43" t="s">
        <v>4433</v>
      </c>
      <c r="G6300" s="43" t="s">
        <v>4654</v>
      </c>
      <c r="H6300" s="76">
        <v>238</v>
      </c>
      <c r="I6300" s="229">
        <v>7.9831932773109238E-3</v>
      </c>
      <c r="J6300" s="73">
        <f t="shared" si="294"/>
        <v>1.587304788585477E-4</v>
      </c>
      <c r="K6300" s="73">
        <f t="shared" si="295"/>
        <v>1.9377778539683341</v>
      </c>
      <c r="L6300" s="3" t="e">
        <f t="shared" si="296"/>
        <v>#N/A</v>
      </c>
    </row>
    <row r="6301" spans="1:12" x14ac:dyDescent="0.25">
      <c r="A6301" s="43" t="s">
        <v>48</v>
      </c>
      <c r="B6301" s="43" t="s">
        <v>21</v>
      </c>
      <c r="C6301" s="43" t="s">
        <v>779</v>
      </c>
      <c r="D6301" s="43" t="s">
        <v>371</v>
      </c>
      <c r="E6301" s="43" t="s">
        <v>2944</v>
      </c>
      <c r="F6301" s="43" t="s">
        <v>4433</v>
      </c>
      <c r="G6301" s="43" t="s">
        <v>4654</v>
      </c>
      <c r="H6301" s="76">
        <v>10270</v>
      </c>
      <c r="I6301" s="229">
        <v>8.0000000000000002E-3</v>
      </c>
      <c r="J6301" s="73">
        <f t="shared" si="294"/>
        <v>1.590646482877236E-4</v>
      </c>
      <c r="K6301" s="73">
        <f t="shared" si="295"/>
        <v>83.793593937914935</v>
      </c>
      <c r="L6301" s="3" t="e">
        <f t="shared" si="296"/>
        <v>#N/A</v>
      </c>
    </row>
    <row r="6302" spans="1:12" x14ac:dyDescent="0.25">
      <c r="A6302" s="43" t="s">
        <v>48</v>
      </c>
      <c r="B6302" s="43" t="s">
        <v>21</v>
      </c>
      <c r="C6302" s="43" t="s">
        <v>786</v>
      </c>
      <c r="D6302" s="43" t="s">
        <v>371</v>
      </c>
      <c r="E6302" s="43" t="s">
        <v>2945</v>
      </c>
      <c r="F6302" s="43" t="s">
        <v>4434</v>
      </c>
      <c r="G6302" s="43" t="s">
        <v>4654</v>
      </c>
      <c r="H6302" s="76">
        <v>116050</v>
      </c>
      <c r="I6302" s="229">
        <v>8.0000000000000002E-3</v>
      </c>
      <c r="J6302" s="73">
        <f t="shared" si="294"/>
        <v>1.590646482877236E-4</v>
      </c>
      <c r="K6302" s="73">
        <f t="shared" si="295"/>
        <v>946.85945243379047</v>
      </c>
      <c r="L6302" s="3" t="e">
        <f t="shared" si="296"/>
        <v>#N/A</v>
      </c>
    </row>
    <row r="6303" spans="1:12" x14ac:dyDescent="0.25">
      <c r="A6303" s="43" t="s">
        <v>48</v>
      </c>
      <c r="B6303" s="43" t="s">
        <v>21</v>
      </c>
      <c r="C6303" s="43" t="s">
        <v>786</v>
      </c>
      <c r="D6303" s="43" t="s">
        <v>371</v>
      </c>
      <c r="E6303" s="43" t="s">
        <v>2946</v>
      </c>
      <c r="F6303" s="43" t="s">
        <v>4433</v>
      </c>
      <c r="G6303" s="43" t="s">
        <v>4654</v>
      </c>
      <c r="H6303" s="76">
        <v>22218</v>
      </c>
      <c r="I6303" s="229">
        <v>5.1786839499504906E-3</v>
      </c>
      <c r="J6303" s="73">
        <f t="shared" si="294"/>
        <v>1.0296819263651925E-4</v>
      </c>
      <c r="K6303" s="73">
        <f t="shared" si="295"/>
        <v>117.34774730399818</v>
      </c>
      <c r="L6303" s="3" t="e">
        <f t="shared" si="296"/>
        <v>#N/A</v>
      </c>
    </row>
    <row r="6304" spans="1:12" x14ac:dyDescent="0.25">
      <c r="A6304" s="43" t="s">
        <v>48</v>
      </c>
      <c r="B6304" s="43" t="s">
        <v>21</v>
      </c>
      <c r="C6304" s="43" t="s">
        <v>763</v>
      </c>
      <c r="D6304" s="43" t="s">
        <v>371</v>
      </c>
      <c r="E6304" s="43" t="s">
        <v>2947</v>
      </c>
      <c r="F6304" s="43" t="s">
        <v>4435</v>
      </c>
      <c r="G6304" s="43" t="s">
        <v>4654</v>
      </c>
      <c r="H6304" s="76">
        <v>980</v>
      </c>
      <c r="I6304" s="229">
        <v>2.821428571428572E-2</v>
      </c>
      <c r="J6304" s="73">
        <f t="shared" si="294"/>
        <v>5.6098692922902529E-4</v>
      </c>
      <c r="K6304" s="73">
        <f t="shared" si="295"/>
        <v>28.199767190644451</v>
      </c>
      <c r="L6304" s="3" t="e">
        <f t="shared" si="296"/>
        <v>#N/A</v>
      </c>
    </row>
    <row r="6305" spans="1:12" x14ac:dyDescent="0.25">
      <c r="A6305" s="43" t="s">
        <v>48</v>
      </c>
      <c r="B6305" s="43" t="s">
        <v>21</v>
      </c>
      <c r="C6305" s="43" t="s">
        <v>763</v>
      </c>
      <c r="D6305" s="43" t="s">
        <v>371</v>
      </c>
      <c r="E6305" s="43" t="s">
        <v>2948</v>
      </c>
      <c r="F6305" s="43" t="s">
        <v>4436</v>
      </c>
      <c r="G6305" s="43" t="s">
        <v>4654</v>
      </c>
      <c r="H6305" s="76">
        <v>4461</v>
      </c>
      <c r="I6305" s="229">
        <v>2.8220130015691548E-2</v>
      </c>
      <c r="J6305" s="73">
        <f t="shared" si="294"/>
        <v>5.6110313194747603E-4</v>
      </c>
      <c r="K6305" s="73">
        <f t="shared" si="295"/>
        <v>128.3930810716177</v>
      </c>
      <c r="L6305" s="3" t="e">
        <f t="shared" si="296"/>
        <v>#N/A</v>
      </c>
    </row>
    <row r="6306" spans="1:12" x14ac:dyDescent="0.25">
      <c r="A6306" s="43" t="s">
        <v>48</v>
      </c>
      <c r="B6306" s="43" t="s">
        <v>21</v>
      </c>
      <c r="C6306" s="43" t="s">
        <v>763</v>
      </c>
      <c r="D6306" s="43" t="s">
        <v>371</v>
      </c>
      <c r="E6306" s="43" t="s">
        <v>2948</v>
      </c>
      <c r="F6306" s="43" t="s">
        <v>4436</v>
      </c>
      <c r="G6306" s="43" t="s">
        <v>4654</v>
      </c>
      <c r="H6306" s="76">
        <v>616</v>
      </c>
      <c r="I6306" s="229">
        <v>2.8214285714285713E-2</v>
      </c>
      <c r="J6306" s="73">
        <f t="shared" si="294"/>
        <v>5.6098692922902519E-4</v>
      </c>
      <c r="K6306" s="73">
        <f t="shared" si="295"/>
        <v>17.725567948405079</v>
      </c>
      <c r="L6306" s="3" t="e">
        <f t="shared" si="296"/>
        <v>#N/A</v>
      </c>
    </row>
    <row r="6307" spans="1:12" x14ac:dyDescent="0.25">
      <c r="A6307" s="43" t="s">
        <v>48</v>
      </c>
      <c r="B6307" s="43" t="s">
        <v>21</v>
      </c>
      <c r="C6307" s="43" t="s">
        <v>763</v>
      </c>
      <c r="D6307" s="43" t="s">
        <v>371</v>
      </c>
      <c r="E6307" s="43" t="s">
        <v>2948</v>
      </c>
      <c r="F6307" s="43" t="s">
        <v>4436</v>
      </c>
      <c r="G6307" s="43" t="s">
        <v>4654</v>
      </c>
      <c r="H6307" s="76">
        <v>4637</v>
      </c>
      <c r="I6307" s="229">
        <v>2.8218675868018114E-2</v>
      </c>
      <c r="J6307" s="73">
        <f t="shared" si="294"/>
        <v>5.6107421901144684E-4</v>
      </c>
      <c r="K6307" s="73">
        <f t="shared" si="295"/>
        <v>133.45170115355606</v>
      </c>
      <c r="L6307" s="3" t="e">
        <f t="shared" si="296"/>
        <v>#N/A</v>
      </c>
    </row>
    <row r="6308" spans="1:12" x14ac:dyDescent="0.25">
      <c r="A6308" s="43" t="s">
        <v>48</v>
      </c>
      <c r="B6308" s="43" t="s">
        <v>21</v>
      </c>
      <c r="C6308" s="43" t="s">
        <v>763</v>
      </c>
      <c r="D6308" s="43" t="s">
        <v>371</v>
      </c>
      <c r="E6308" s="43" t="s">
        <v>2949</v>
      </c>
      <c r="F6308" s="43" t="s">
        <v>4437</v>
      </c>
      <c r="G6308" s="43" t="s">
        <v>4654</v>
      </c>
      <c r="H6308" s="76">
        <v>1927</v>
      </c>
      <c r="I6308" s="229">
        <v>2.8220031136481576E-2</v>
      </c>
      <c r="J6308" s="73">
        <f t="shared" si="294"/>
        <v>5.6110116592413136E-4</v>
      </c>
      <c r="K6308" s="73">
        <f t="shared" si="295"/>
        <v>55.461241946735797</v>
      </c>
      <c r="L6308" s="3" t="e">
        <f t="shared" si="296"/>
        <v>#N/A</v>
      </c>
    </row>
    <row r="6309" spans="1:12" x14ac:dyDescent="0.25">
      <c r="A6309" s="43" t="s">
        <v>48</v>
      </c>
      <c r="B6309" s="43" t="s">
        <v>21</v>
      </c>
      <c r="C6309" s="43" t="s">
        <v>763</v>
      </c>
      <c r="D6309" s="43" t="s">
        <v>371</v>
      </c>
      <c r="E6309" s="43" t="s">
        <v>2949</v>
      </c>
      <c r="F6309" s="43" t="s">
        <v>4437</v>
      </c>
      <c r="G6309" s="43" t="s">
        <v>4654</v>
      </c>
      <c r="H6309" s="76">
        <v>325</v>
      </c>
      <c r="I6309" s="229">
        <v>2.8215384615384614E-2</v>
      </c>
      <c r="J6309" s="73">
        <f t="shared" si="294"/>
        <v>5.610087787686251E-4</v>
      </c>
      <c r="K6309" s="73">
        <f t="shared" si="295"/>
        <v>9.3523278530998031</v>
      </c>
      <c r="L6309" s="3" t="e">
        <f t="shared" si="296"/>
        <v>#N/A</v>
      </c>
    </row>
    <row r="6310" spans="1:12" x14ac:dyDescent="0.25">
      <c r="A6310" s="43" t="s">
        <v>48</v>
      </c>
      <c r="B6310" s="43" t="s">
        <v>21</v>
      </c>
      <c r="C6310" s="43" t="s">
        <v>763</v>
      </c>
      <c r="D6310" s="43" t="s">
        <v>371</v>
      </c>
      <c r="E6310" s="43" t="s">
        <v>2949</v>
      </c>
      <c r="F6310" s="43" t="s">
        <v>4437</v>
      </c>
      <c r="G6310" s="43" t="s">
        <v>4654</v>
      </c>
      <c r="H6310" s="76">
        <v>1999</v>
      </c>
      <c r="I6310" s="229">
        <v>2.8219109554777386E-2</v>
      </c>
      <c r="J6310" s="73">
        <f t="shared" si="294"/>
        <v>5.6108284204042563E-4</v>
      </c>
      <c r="K6310" s="73">
        <f t="shared" si="295"/>
        <v>57.531604601238804</v>
      </c>
      <c r="L6310" s="3" t="e">
        <f t="shared" si="296"/>
        <v>#N/A</v>
      </c>
    </row>
    <row r="6311" spans="1:12" x14ac:dyDescent="0.25">
      <c r="A6311" s="43" t="s">
        <v>48</v>
      </c>
      <c r="B6311" s="43" t="s">
        <v>21</v>
      </c>
      <c r="C6311" s="43" t="s">
        <v>763</v>
      </c>
      <c r="D6311" s="43" t="s">
        <v>371</v>
      </c>
      <c r="E6311" s="43" t="s">
        <v>2949</v>
      </c>
      <c r="F6311" s="43" t="s">
        <v>4437</v>
      </c>
      <c r="G6311" s="43" t="s">
        <v>4654</v>
      </c>
      <c r="H6311" s="76">
        <v>3235</v>
      </c>
      <c r="I6311" s="229">
        <v>2.8219474497681609E-2</v>
      </c>
      <c r="J6311" s="73">
        <f t="shared" si="294"/>
        <v>5.6109009822976382E-4</v>
      </c>
      <c r="K6311" s="73">
        <f t="shared" si="295"/>
        <v>93.105126467773289</v>
      </c>
      <c r="L6311" s="3" t="e">
        <f t="shared" si="296"/>
        <v>#N/A</v>
      </c>
    </row>
    <row r="6312" spans="1:12" x14ac:dyDescent="0.25">
      <c r="A6312" s="43" t="s">
        <v>48</v>
      </c>
      <c r="B6312" s="43" t="s">
        <v>21</v>
      </c>
      <c r="C6312" s="43" t="s">
        <v>763</v>
      </c>
      <c r="D6312" s="43" t="s">
        <v>371</v>
      </c>
      <c r="E6312" s="43" t="s">
        <v>2950</v>
      </c>
      <c r="F6312" s="43" t="s">
        <v>4438</v>
      </c>
      <c r="G6312" s="43" t="s">
        <v>4654</v>
      </c>
      <c r="H6312" s="76">
        <v>49</v>
      </c>
      <c r="I6312" s="229">
        <v>2.8163265306122447E-2</v>
      </c>
      <c r="J6312" s="73">
        <f t="shared" si="294"/>
        <v>5.5997248631902688E-4</v>
      </c>
      <c r="K6312" s="73">
        <f t="shared" si="295"/>
        <v>1.4074386518296322</v>
      </c>
      <c r="L6312" s="3" t="e">
        <f t="shared" si="296"/>
        <v>#N/A</v>
      </c>
    </row>
    <row r="6313" spans="1:12" x14ac:dyDescent="0.25">
      <c r="A6313" s="43" t="s">
        <v>48</v>
      </c>
      <c r="B6313" s="43" t="s">
        <v>21</v>
      </c>
      <c r="C6313" s="43" t="s">
        <v>763</v>
      </c>
      <c r="D6313" s="43" t="s">
        <v>371</v>
      </c>
      <c r="E6313" s="43" t="s">
        <v>2950</v>
      </c>
      <c r="F6313" s="43" t="s">
        <v>4438</v>
      </c>
      <c r="G6313" s="43" t="s">
        <v>4654</v>
      </c>
      <c r="H6313" s="76">
        <v>3074</v>
      </c>
      <c r="I6313" s="229">
        <v>2.8220559531554976E-2</v>
      </c>
      <c r="J6313" s="73">
        <f t="shared" si="294"/>
        <v>5.6111167204619472E-4</v>
      </c>
      <c r="K6313" s="73">
        <f t="shared" si="295"/>
        <v>88.474857279870008</v>
      </c>
      <c r="L6313" s="3" t="e">
        <f t="shared" si="296"/>
        <v>#N/A</v>
      </c>
    </row>
    <row r="6314" spans="1:12" x14ac:dyDescent="0.25">
      <c r="A6314" s="43" t="s">
        <v>48</v>
      </c>
      <c r="B6314" s="43" t="s">
        <v>21</v>
      </c>
      <c r="C6314" s="43" t="s">
        <v>763</v>
      </c>
      <c r="D6314" s="43" t="s">
        <v>371</v>
      </c>
      <c r="E6314" s="43" t="s">
        <v>2950</v>
      </c>
      <c r="F6314" s="43" t="s">
        <v>4438</v>
      </c>
      <c r="G6314" s="43" t="s">
        <v>4654</v>
      </c>
      <c r="H6314" s="76">
        <v>446</v>
      </c>
      <c r="I6314" s="229">
        <v>2.8228699551569501E-2</v>
      </c>
      <c r="J6314" s="73">
        <f t="shared" si="294"/>
        <v>5.6127352072377794E-4</v>
      </c>
      <c r="K6314" s="73">
        <f t="shared" si="295"/>
        <v>12.840327990242802</v>
      </c>
      <c r="L6314" s="3" t="e">
        <f t="shared" si="296"/>
        <v>#N/A</v>
      </c>
    </row>
    <row r="6315" spans="1:12" x14ac:dyDescent="0.25">
      <c r="A6315" s="43" t="s">
        <v>48</v>
      </c>
      <c r="B6315" s="43" t="s">
        <v>21</v>
      </c>
      <c r="C6315" s="43" t="s">
        <v>763</v>
      </c>
      <c r="D6315" s="43" t="s">
        <v>371</v>
      </c>
      <c r="E6315" s="43" t="s">
        <v>2950</v>
      </c>
      <c r="F6315" s="43" t="s">
        <v>4438</v>
      </c>
      <c r="G6315" s="43" t="s">
        <v>4654</v>
      </c>
      <c r="H6315" s="76">
        <v>2616</v>
      </c>
      <c r="I6315" s="229">
        <v>2.8218654434250767E-2</v>
      </c>
      <c r="J6315" s="73">
        <f t="shared" si="294"/>
        <v>5.6107379284211373E-4</v>
      </c>
      <c r="K6315" s="73">
        <f t="shared" si="295"/>
        <v>75.28776904207497</v>
      </c>
      <c r="L6315" s="3" t="e">
        <f t="shared" si="296"/>
        <v>#N/A</v>
      </c>
    </row>
    <row r="6316" spans="1:12" x14ac:dyDescent="0.25">
      <c r="A6316" s="43" t="s">
        <v>48</v>
      </c>
      <c r="B6316" s="43" t="s">
        <v>21</v>
      </c>
      <c r="C6316" s="43" t="s">
        <v>763</v>
      </c>
      <c r="D6316" s="43" t="s">
        <v>371</v>
      </c>
      <c r="E6316" s="43" t="s">
        <v>2950</v>
      </c>
      <c r="F6316" s="43" t="s">
        <v>4438</v>
      </c>
      <c r="G6316" s="43" t="s">
        <v>4654</v>
      </c>
      <c r="H6316" s="76">
        <v>1117</v>
      </c>
      <c r="I6316" s="229">
        <v>2.8218442256042971E-2</v>
      </c>
      <c r="J6316" s="73">
        <f t="shared" si="294"/>
        <v>5.6106957408561409E-4</v>
      </c>
      <c r="K6316" s="73">
        <f t="shared" si="295"/>
        <v>32.146714714253626</v>
      </c>
      <c r="L6316" s="3" t="e">
        <f t="shared" si="296"/>
        <v>#N/A</v>
      </c>
    </row>
    <row r="6317" spans="1:12" x14ac:dyDescent="0.25">
      <c r="A6317" s="43" t="s">
        <v>48</v>
      </c>
      <c r="B6317" s="43" t="s">
        <v>21</v>
      </c>
      <c r="C6317" s="43" t="s">
        <v>763</v>
      </c>
      <c r="D6317" s="43" t="s">
        <v>371</v>
      </c>
      <c r="E6317" s="43" t="s">
        <v>2950</v>
      </c>
      <c r="F6317" s="43" t="s">
        <v>4438</v>
      </c>
      <c r="G6317" s="43" t="s">
        <v>4654</v>
      </c>
      <c r="H6317" s="76">
        <v>38</v>
      </c>
      <c r="I6317" s="229">
        <v>2.8157894736842107E-2</v>
      </c>
      <c r="J6317" s="73">
        <f t="shared" si="294"/>
        <v>5.5986570285481666E-4</v>
      </c>
      <c r="K6317" s="73">
        <f t="shared" si="295"/>
        <v>1.0912748967084831</v>
      </c>
      <c r="L6317" s="3" t="e">
        <f t="shared" si="296"/>
        <v>#N/A</v>
      </c>
    </row>
    <row r="6318" spans="1:12" x14ac:dyDescent="0.25">
      <c r="A6318" s="43" t="s">
        <v>48</v>
      </c>
      <c r="B6318" s="43" t="s">
        <v>21</v>
      </c>
      <c r="C6318" s="43" t="s">
        <v>763</v>
      </c>
      <c r="D6318" s="43" t="s">
        <v>371</v>
      </c>
      <c r="E6318" s="43" t="s">
        <v>2951</v>
      </c>
      <c r="F6318" s="43" t="s">
        <v>4439</v>
      </c>
      <c r="G6318" s="43" t="s">
        <v>4654</v>
      </c>
      <c r="H6318" s="76">
        <v>47</v>
      </c>
      <c r="I6318" s="229">
        <v>2.8297872340425533E-2</v>
      </c>
      <c r="J6318" s="73">
        <f t="shared" si="294"/>
        <v>5.6264888889008611E-4</v>
      </c>
      <c r="K6318" s="73">
        <f t="shared" si="295"/>
        <v>1.356444497777834</v>
      </c>
      <c r="L6318" s="3" t="e">
        <f t="shared" si="296"/>
        <v>#N/A</v>
      </c>
    </row>
    <row r="6319" spans="1:12" x14ac:dyDescent="0.25">
      <c r="A6319" s="43" t="s">
        <v>48</v>
      </c>
      <c r="B6319" s="43" t="s">
        <v>21</v>
      </c>
      <c r="C6319" s="43" t="s">
        <v>763</v>
      </c>
      <c r="D6319" s="43" t="s">
        <v>371</v>
      </c>
      <c r="E6319" s="43" t="s">
        <v>2951</v>
      </c>
      <c r="F6319" s="43" t="s">
        <v>4439</v>
      </c>
      <c r="G6319" s="43" t="s">
        <v>4654</v>
      </c>
      <c r="H6319" s="76">
        <v>62</v>
      </c>
      <c r="I6319" s="229">
        <v>2.8225806451612902E-2</v>
      </c>
      <c r="J6319" s="73">
        <f t="shared" si="294"/>
        <v>5.6121599698289576E-4</v>
      </c>
      <c r="K6319" s="73">
        <f t="shared" si="295"/>
        <v>1.7847953918129396</v>
      </c>
      <c r="L6319" s="3" t="e">
        <f t="shared" si="296"/>
        <v>#N/A</v>
      </c>
    </row>
    <row r="6320" spans="1:12" x14ac:dyDescent="0.25">
      <c r="A6320" s="43" t="s">
        <v>48</v>
      </c>
      <c r="B6320" s="43" t="s">
        <v>21</v>
      </c>
      <c r="C6320" s="43" t="s">
        <v>763</v>
      </c>
      <c r="D6320" s="43" t="s">
        <v>371</v>
      </c>
      <c r="E6320" s="43" t="s">
        <v>2951</v>
      </c>
      <c r="F6320" s="43" t="s">
        <v>4439</v>
      </c>
      <c r="G6320" s="43" t="s">
        <v>4654</v>
      </c>
      <c r="H6320" s="76">
        <v>74</v>
      </c>
      <c r="I6320" s="229">
        <v>2.8243243243243243E-2</v>
      </c>
      <c r="J6320" s="73">
        <f t="shared" si="294"/>
        <v>5.6156269412388905E-4</v>
      </c>
      <c r="K6320" s="73">
        <f t="shared" si="295"/>
        <v>2.1315556393651676</v>
      </c>
      <c r="L6320" s="3" t="e">
        <f t="shared" si="296"/>
        <v>#N/A</v>
      </c>
    </row>
    <row r="6321" spans="1:12" x14ac:dyDescent="0.25">
      <c r="A6321" s="43" t="s">
        <v>48</v>
      </c>
      <c r="B6321" s="43" t="s">
        <v>21</v>
      </c>
      <c r="C6321" s="43" t="s">
        <v>763</v>
      </c>
      <c r="D6321" s="43" t="s">
        <v>371</v>
      </c>
      <c r="E6321" s="43" t="s">
        <v>2952</v>
      </c>
      <c r="F6321" s="43" t="s">
        <v>4440</v>
      </c>
      <c r="G6321" s="43" t="s">
        <v>4654</v>
      </c>
      <c r="H6321" s="76">
        <v>2339</v>
      </c>
      <c r="I6321" s="229">
        <v>2.8217186831979484E-2</v>
      </c>
      <c r="J6321" s="73">
        <f t="shared" si="294"/>
        <v>5.6104461238722526E-4</v>
      </c>
      <c r="K6321" s="73">
        <f t="shared" si="295"/>
        <v>67.312283348373725</v>
      </c>
      <c r="L6321" s="3" t="e">
        <f t="shared" si="296"/>
        <v>#N/A</v>
      </c>
    </row>
    <row r="6322" spans="1:12" x14ac:dyDescent="0.25">
      <c r="A6322" s="43" t="s">
        <v>48</v>
      </c>
      <c r="B6322" s="43" t="s">
        <v>21</v>
      </c>
      <c r="C6322" s="43" t="s">
        <v>763</v>
      </c>
      <c r="D6322" s="43" t="s">
        <v>371</v>
      </c>
      <c r="E6322" s="43" t="s">
        <v>2952</v>
      </c>
      <c r="F6322" s="43" t="s">
        <v>4440</v>
      </c>
      <c r="G6322" s="43" t="s">
        <v>4654</v>
      </c>
      <c r="H6322" s="76">
        <v>92</v>
      </c>
      <c r="I6322" s="229">
        <v>2.8152173913043477E-2</v>
      </c>
      <c r="J6322" s="73">
        <f t="shared" si="294"/>
        <v>5.5975195525163597E-4</v>
      </c>
      <c r="K6322" s="73">
        <f t="shared" si="295"/>
        <v>2.6414971798831504</v>
      </c>
      <c r="L6322" s="3" t="e">
        <f t="shared" si="296"/>
        <v>#N/A</v>
      </c>
    </row>
    <row r="6323" spans="1:12" x14ac:dyDescent="0.25">
      <c r="A6323" s="43" t="s">
        <v>48</v>
      </c>
      <c r="B6323" s="43" t="s">
        <v>21</v>
      </c>
      <c r="C6323" s="43" t="s">
        <v>763</v>
      </c>
      <c r="D6323" s="43" t="s">
        <v>371</v>
      </c>
      <c r="E6323" s="43" t="s">
        <v>2952</v>
      </c>
      <c r="F6323" s="43" t="s">
        <v>4440</v>
      </c>
      <c r="G6323" s="43" t="s">
        <v>4654</v>
      </c>
      <c r="H6323" s="76">
        <v>43</v>
      </c>
      <c r="I6323" s="229">
        <v>2.8139534883720931E-2</v>
      </c>
      <c r="J6323" s="73">
        <f t="shared" si="294"/>
        <v>5.5950065240739991E-4</v>
      </c>
      <c r="K6323" s="73">
        <f t="shared" si="295"/>
        <v>1.2340585280535181</v>
      </c>
      <c r="L6323" s="3" t="e">
        <f t="shared" si="296"/>
        <v>#N/A</v>
      </c>
    </row>
    <row r="6324" spans="1:12" x14ac:dyDescent="0.25">
      <c r="A6324" s="43" t="s">
        <v>48</v>
      </c>
      <c r="B6324" s="43" t="s">
        <v>21</v>
      </c>
      <c r="C6324" s="43" t="s">
        <v>763</v>
      </c>
      <c r="D6324" s="43" t="s">
        <v>371</v>
      </c>
      <c r="E6324" s="43" t="s">
        <v>2952</v>
      </c>
      <c r="F6324" s="43" t="s">
        <v>4440</v>
      </c>
      <c r="G6324" s="43" t="s">
        <v>4654</v>
      </c>
      <c r="H6324" s="76">
        <v>2694</v>
      </c>
      <c r="I6324" s="229">
        <v>2.8221974758723095E-2</v>
      </c>
      <c r="J6324" s="73">
        <f t="shared" si="294"/>
        <v>5.6113981112266274E-4</v>
      </c>
      <c r="K6324" s="73">
        <f t="shared" si="295"/>
        <v>77.541710651164479</v>
      </c>
      <c r="L6324" s="3" t="e">
        <f t="shared" si="296"/>
        <v>#N/A</v>
      </c>
    </row>
    <row r="6325" spans="1:12" x14ac:dyDescent="0.25">
      <c r="A6325" s="43" t="s">
        <v>48</v>
      </c>
      <c r="B6325" s="43" t="s">
        <v>21</v>
      </c>
      <c r="C6325" s="43" t="s">
        <v>763</v>
      </c>
      <c r="D6325" s="43" t="s">
        <v>371</v>
      </c>
      <c r="E6325" s="43" t="s">
        <v>2952</v>
      </c>
      <c r="F6325" s="43" t="s">
        <v>4440</v>
      </c>
      <c r="G6325" s="43" t="s">
        <v>4654</v>
      </c>
      <c r="H6325" s="76">
        <v>962</v>
      </c>
      <c r="I6325" s="229">
        <v>2.8222453222453227E-2</v>
      </c>
      <c r="J6325" s="73">
        <f t="shared" si="294"/>
        <v>5.6114932445578173E-4</v>
      </c>
      <c r="K6325" s="73">
        <f t="shared" si="295"/>
        <v>27.689825650126465</v>
      </c>
      <c r="L6325" s="3" t="e">
        <f t="shared" si="296"/>
        <v>#N/A</v>
      </c>
    </row>
    <row r="6326" spans="1:12" x14ac:dyDescent="0.25">
      <c r="A6326" s="43" t="s">
        <v>48</v>
      </c>
      <c r="B6326" s="43" t="s">
        <v>21</v>
      </c>
      <c r="C6326" s="43" t="s">
        <v>763</v>
      </c>
      <c r="D6326" s="43" t="s">
        <v>371</v>
      </c>
      <c r="E6326" s="43" t="s">
        <v>2952</v>
      </c>
      <c r="F6326" s="43" t="s">
        <v>4440</v>
      </c>
      <c r="G6326" s="43" t="s">
        <v>4654</v>
      </c>
      <c r="H6326" s="76">
        <v>125</v>
      </c>
      <c r="I6326" s="229">
        <v>2.8160000000000001E-2</v>
      </c>
      <c r="J6326" s="73">
        <f t="shared" si="294"/>
        <v>5.599075619727871E-4</v>
      </c>
      <c r="K6326" s="73">
        <f t="shared" si="295"/>
        <v>3.5899884452465982</v>
      </c>
      <c r="L6326" s="3" t="e">
        <f t="shared" si="296"/>
        <v>#N/A</v>
      </c>
    </row>
    <row r="6327" spans="1:12" x14ac:dyDescent="0.25">
      <c r="A6327" s="43" t="s">
        <v>48</v>
      </c>
      <c r="B6327" s="43" t="s">
        <v>21</v>
      </c>
      <c r="C6327" s="43" t="s">
        <v>763</v>
      </c>
      <c r="D6327" s="43" t="s">
        <v>371</v>
      </c>
      <c r="E6327" s="43" t="s">
        <v>2952</v>
      </c>
      <c r="F6327" s="43" t="s">
        <v>4440</v>
      </c>
      <c r="G6327" s="43" t="s">
        <v>4654</v>
      </c>
      <c r="H6327" s="76">
        <v>2257</v>
      </c>
      <c r="I6327" s="229">
        <v>2.8218874612317233E-2</v>
      </c>
      <c r="J6327" s="73">
        <f t="shared" si="294"/>
        <v>5.6107817066045171E-4</v>
      </c>
      <c r="K6327" s="73">
        <f t="shared" si="295"/>
        <v>64.956353431180631</v>
      </c>
      <c r="L6327" s="3" t="e">
        <f t="shared" si="296"/>
        <v>#N/A</v>
      </c>
    </row>
    <row r="6328" spans="1:12" x14ac:dyDescent="0.25">
      <c r="A6328" s="43" t="s">
        <v>48</v>
      </c>
      <c r="B6328" s="43" t="s">
        <v>21</v>
      </c>
      <c r="C6328" s="43" t="s">
        <v>769</v>
      </c>
      <c r="D6328" s="43" t="s">
        <v>371</v>
      </c>
      <c r="E6328" s="43" t="s">
        <v>2953</v>
      </c>
      <c r="F6328" s="43" t="s">
        <v>4435</v>
      </c>
      <c r="G6328" s="43" t="s">
        <v>4654</v>
      </c>
      <c r="H6328" s="76">
        <v>9127</v>
      </c>
      <c r="I6328" s="229"/>
      <c r="J6328" s="73">
        <f t="shared" si="294"/>
        <v>0</v>
      </c>
      <c r="K6328" s="73">
        <f t="shared" si="295"/>
        <v>0</v>
      </c>
      <c r="L6328" s="3" t="e">
        <f t="shared" si="296"/>
        <v>#N/A</v>
      </c>
    </row>
    <row r="6329" spans="1:12" x14ac:dyDescent="0.25">
      <c r="A6329" s="43" t="s">
        <v>48</v>
      </c>
      <c r="B6329" s="43" t="s">
        <v>21</v>
      </c>
      <c r="C6329" s="43" t="s">
        <v>769</v>
      </c>
      <c r="D6329" s="43" t="s">
        <v>371</v>
      </c>
      <c r="E6329" s="43" t="s">
        <v>2953</v>
      </c>
      <c r="F6329" s="43" t="s">
        <v>4435</v>
      </c>
      <c r="G6329" s="43" t="s">
        <v>4654</v>
      </c>
      <c r="H6329" s="76">
        <v>4961</v>
      </c>
      <c r="I6329" s="229"/>
      <c r="J6329" s="73">
        <f t="shared" si="294"/>
        <v>0</v>
      </c>
      <c r="K6329" s="73">
        <f t="shared" si="295"/>
        <v>0</v>
      </c>
      <c r="L6329" s="3" t="e">
        <f t="shared" si="296"/>
        <v>#N/A</v>
      </c>
    </row>
    <row r="6330" spans="1:12" x14ac:dyDescent="0.25">
      <c r="A6330" s="43" t="s">
        <v>48</v>
      </c>
      <c r="B6330" s="43" t="s">
        <v>21</v>
      </c>
      <c r="C6330" s="43" t="s">
        <v>769</v>
      </c>
      <c r="D6330" s="43" t="s">
        <v>371</v>
      </c>
      <c r="E6330" s="43" t="s">
        <v>2953</v>
      </c>
      <c r="F6330" s="43" t="s">
        <v>4435</v>
      </c>
      <c r="G6330" s="43" t="s">
        <v>4654</v>
      </c>
      <c r="H6330" s="76">
        <v>5497</v>
      </c>
      <c r="I6330" s="229"/>
      <c r="J6330" s="73">
        <f t="shared" si="294"/>
        <v>0</v>
      </c>
      <c r="K6330" s="73">
        <f t="shared" si="295"/>
        <v>0</v>
      </c>
      <c r="L6330" s="3" t="e">
        <f t="shared" si="296"/>
        <v>#N/A</v>
      </c>
    </row>
    <row r="6331" spans="1:12" x14ac:dyDescent="0.25">
      <c r="A6331" s="43" t="s">
        <v>48</v>
      </c>
      <c r="B6331" s="43" t="s">
        <v>21</v>
      </c>
      <c r="C6331" s="43" t="s">
        <v>769</v>
      </c>
      <c r="D6331" s="43" t="s">
        <v>371</v>
      </c>
      <c r="E6331" s="43" t="s">
        <v>2953</v>
      </c>
      <c r="F6331" s="43" t="s">
        <v>4435</v>
      </c>
      <c r="G6331" s="43" t="s">
        <v>4654</v>
      </c>
      <c r="H6331" s="76">
        <v>4536</v>
      </c>
      <c r="I6331" s="229"/>
      <c r="J6331" s="73">
        <f t="shared" si="294"/>
        <v>0</v>
      </c>
      <c r="K6331" s="73">
        <f t="shared" si="295"/>
        <v>0</v>
      </c>
      <c r="L6331" s="3" t="e">
        <f t="shared" si="296"/>
        <v>#N/A</v>
      </c>
    </row>
    <row r="6332" spans="1:12" x14ac:dyDescent="0.25">
      <c r="A6332" s="43" t="s">
        <v>48</v>
      </c>
      <c r="B6332" s="43" t="s">
        <v>21</v>
      </c>
      <c r="C6332" s="43" t="s">
        <v>770</v>
      </c>
      <c r="D6332" s="43" t="s">
        <v>371</v>
      </c>
      <c r="E6332" s="43" t="s">
        <v>2954</v>
      </c>
      <c r="F6332" s="43" t="s">
        <v>4437</v>
      </c>
      <c r="G6332" s="43" t="s">
        <v>4654</v>
      </c>
      <c r="H6332" s="76">
        <v>98</v>
      </c>
      <c r="I6332" s="229">
        <v>2.8265306122448978E-2</v>
      </c>
      <c r="J6332" s="73">
        <f t="shared" si="294"/>
        <v>5.6200137213902339E-4</v>
      </c>
      <c r="K6332" s="73">
        <f t="shared" si="295"/>
        <v>2.825076134469624</v>
      </c>
      <c r="L6332" s="3" t="e">
        <f t="shared" si="296"/>
        <v>#N/A</v>
      </c>
    </row>
    <row r="6333" spans="1:12" x14ac:dyDescent="0.25">
      <c r="A6333" s="43" t="s">
        <v>48</v>
      </c>
      <c r="B6333" s="43" t="s">
        <v>21</v>
      </c>
      <c r="C6333" s="43" t="s">
        <v>770</v>
      </c>
      <c r="D6333" s="43" t="s">
        <v>371</v>
      </c>
      <c r="E6333" s="43" t="s">
        <v>2954</v>
      </c>
      <c r="F6333" s="43" t="s">
        <v>4437</v>
      </c>
      <c r="G6333" s="43" t="s">
        <v>4654</v>
      </c>
      <c r="H6333" s="76">
        <v>45</v>
      </c>
      <c r="I6333" s="229">
        <v>2.8222222222222221E-2</v>
      </c>
      <c r="J6333" s="73">
        <f t="shared" si="294"/>
        <v>5.6114473145946935E-4</v>
      </c>
      <c r="K6333" s="73">
        <f t="shared" si="295"/>
        <v>1.2952515129156761</v>
      </c>
      <c r="L6333" s="3" t="e">
        <f t="shared" si="296"/>
        <v>#N/A</v>
      </c>
    </row>
    <row r="6334" spans="1:12" x14ac:dyDescent="0.25">
      <c r="A6334" s="43" t="s">
        <v>48</v>
      </c>
      <c r="B6334" s="43" t="s">
        <v>21</v>
      </c>
      <c r="C6334" s="43" t="s">
        <v>770</v>
      </c>
      <c r="D6334" s="43" t="s">
        <v>371</v>
      </c>
      <c r="E6334" s="43" t="s">
        <v>2954</v>
      </c>
      <c r="F6334" s="43" t="s">
        <v>4437</v>
      </c>
      <c r="G6334" s="43" t="s">
        <v>4654</v>
      </c>
      <c r="H6334" s="76">
        <v>82</v>
      </c>
      <c r="I6334" s="229">
        <v>2.8170731707317067E-2</v>
      </c>
      <c r="J6334" s="73">
        <f t="shared" si="294"/>
        <v>5.6012094137902659E-4</v>
      </c>
      <c r="K6334" s="73">
        <f t="shared" si="295"/>
        <v>2.3559299171930799</v>
      </c>
      <c r="L6334" s="3" t="e">
        <f t="shared" si="296"/>
        <v>#N/A</v>
      </c>
    </row>
    <row r="6335" spans="1:12" x14ac:dyDescent="0.25">
      <c r="A6335" s="43" t="s">
        <v>48</v>
      </c>
      <c r="B6335" s="43" t="s">
        <v>21</v>
      </c>
      <c r="C6335" s="43" t="s">
        <v>770</v>
      </c>
      <c r="D6335" s="43" t="s">
        <v>371</v>
      </c>
      <c r="E6335" s="43" t="s">
        <v>2955</v>
      </c>
      <c r="F6335" s="43" t="s">
        <v>4441</v>
      </c>
      <c r="G6335" s="43" t="s">
        <v>4654</v>
      </c>
      <c r="H6335" s="76">
        <v>117</v>
      </c>
      <c r="I6335" s="229">
        <v>2.8205128205128195E-2</v>
      </c>
      <c r="J6335" s="73">
        <f t="shared" si="294"/>
        <v>5.6080484973235862E-4</v>
      </c>
      <c r="K6335" s="73">
        <f t="shared" si="295"/>
        <v>3.365614167418685</v>
      </c>
      <c r="L6335" s="3" t="e">
        <f t="shared" si="296"/>
        <v>#N/A</v>
      </c>
    </row>
    <row r="6336" spans="1:12" x14ac:dyDescent="0.25">
      <c r="A6336" s="43" t="s">
        <v>48</v>
      </c>
      <c r="B6336" s="43" t="s">
        <v>21</v>
      </c>
      <c r="C6336" s="43" t="s">
        <v>770</v>
      </c>
      <c r="D6336" s="43" t="s">
        <v>371</v>
      </c>
      <c r="E6336" s="43" t="s">
        <v>2955</v>
      </c>
      <c r="F6336" s="43" t="s">
        <v>4441</v>
      </c>
      <c r="G6336" s="43" t="s">
        <v>4654</v>
      </c>
      <c r="H6336" s="76">
        <v>1104</v>
      </c>
      <c r="I6336" s="229">
        <v>2.8224637681159424E-2</v>
      </c>
      <c r="J6336" s="73">
        <f t="shared" si="294"/>
        <v>5.6119275822525685E-4</v>
      </c>
      <c r="K6336" s="73">
        <f t="shared" si="295"/>
        <v>31.779556805080688</v>
      </c>
      <c r="L6336" s="3" t="e">
        <f t="shared" si="296"/>
        <v>#N/A</v>
      </c>
    </row>
    <row r="6337" spans="1:12" x14ac:dyDescent="0.25">
      <c r="A6337" s="43" t="s">
        <v>48</v>
      </c>
      <c r="B6337" s="43" t="s">
        <v>21</v>
      </c>
      <c r="C6337" s="43" t="s">
        <v>770</v>
      </c>
      <c r="D6337" s="43" t="s">
        <v>371</v>
      </c>
      <c r="E6337" s="43" t="s">
        <v>2955</v>
      </c>
      <c r="F6337" s="43" t="s">
        <v>4441</v>
      </c>
      <c r="G6337" s="43" t="s">
        <v>4654</v>
      </c>
      <c r="H6337" s="76">
        <v>489</v>
      </c>
      <c r="I6337" s="229">
        <v>2.8220858895705522E-2</v>
      </c>
      <c r="J6337" s="73">
        <f t="shared" si="294"/>
        <v>5.6111762432785935E-4</v>
      </c>
      <c r="K6337" s="73">
        <f t="shared" si="295"/>
        <v>14.074386518296324</v>
      </c>
      <c r="L6337" s="3" t="e">
        <f t="shared" si="296"/>
        <v>#N/A</v>
      </c>
    </row>
    <row r="6338" spans="1:12" x14ac:dyDescent="0.25">
      <c r="A6338" s="43" t="s">
        <v>48</v>
      </c>
      <c r="B6338" s="43" t="s">
        <v>21</v>
      </c>
      <c r="C6338" s="43" t="s">
        <v>770</v>
      </c>
      <c r="D6338" s="43" t="s">
        <v>371</v>
      </c>
      <c r="E6338" s="43" t="s">
        <v>2955</v>
      </c>
      <c r="F6338" s="43" t="s">
        <v>4441</v>
      </c>
      <c r="G6338" s="43" t="s">
        <v>4654</v>
      </c>
      <c r="H6338" s="76">
        <v>842</v>
      </c>
      <c r="I6338" s="229">
        <v>2.8218527315914486E-2</v>
      </c>
      <c r="J6338" s="73">
        <f t="shared" si="294"/>
        <v>5.610712653379323E-4</v>
      </c>
      <c r="K6338" s="73">
        <f t="shared" si="295"/>
        <v>24.232422005414534</v>
      </c>
      <c r="L6338" s="3" t="e">
        <f t="shared" si="296"/>
        <v>#N/A</v>
      </c>
    </row>
    <row r="6339" spans="1:12" x14ac:dyDescent="0.25">
      <c r="A6339" s="43" t="s">
        <v>48</v>
      </c>
      <c r="B6339" s="43" t="s">
        <v>50</v>
      </c>
      <c r="C6339" s="43" t="s">
        <v>733</v>
      </c>
      <c r="D6339" s="43" t="s">
        <v>55</v>
      </c>
      <c r="E6339" s="43" t="s">
        <v>2956</v>
      </c>
      <c r="F6339" s="43" t="s">
        <v>50</v>
      </c>
      <c r="G6339" s="43" t="s">
        <v>4654</v>
      </c>
      <c r="H6339" s="76">
        <v>1000</v>
      </c>
      <c r="I6339" s="229"/>
      <c r="J6339" s="73">
        <f t="shared" si="294"/>
        <v>0</v>
      </c>
      <c r="K6339" s="73">
        <f t="shared" si="295"/>
        <v>0</v>
      </c>
      <c r="L6339" s="3" t="e">
        <f t="shared" si="296"/>
        <v>#N/A</v>
      </c>
    </row>
    <row r="6340" spans="1:12" x14ac:dyDescent="0.25">
      <c r="A6340" s="43" t="s">
        <v>48</v>
      </c>
      <c r="B6340" s="43" t="s">
        <v>50</v>
      </c>
      <c r="C6340" s="43" t="s">
        <v>746</v>
      </c>
      <c r="D6340" s="43" t="s">
        <v>55</v>
      </c>
      <c r="E6340" s="43" t="s">
        <v>2957</v>
      </c>
      <c r="F6340" s="43" t="s">
        <v>50</v>
      </c>
      <c r="G6340" s="43" t="s">
        <v>4654</v>
      </c>
      <c r="H6340" s="76">
        <v>38000</v>
      </c>
      <c r="I6340" s="229">
        <v>1.4999999999999999E-2</v>
      </c>
      <c r="J6340" s="73">
        <f t="shared" si="294"/>
        <v>2.9824621553948172E-4</v>
      </c>
      <c r="K6340" s="73">
        <f t="shared" si="295"/>
        <v>581.33335619050035</v>
      </c>
      <c r="L6340" s="3" t="e">
        <f t="shared" si="296"/>
        <v>#N/A</v>
      </c>
    </row>
    <row r="6341" spans="1:12" x14ac:dyDescent="0.25">
      <c r="A6341" s="43" t="s">
        <v>48</v>
      </c>
      <c r="B6341" s="43" t="s">
        <v>311</v>
      </c>
      <c r="C6341" s="43" t="s">
        <v>747</v>
      </c>
      <c r="D6341" s="43" t="s">
        <v>55</v>
      </c>
      <c r="E6341" s="43" t="s">
        <v>2958</v>
      </c>
      <c r="F6341" s="43" t="s">
        <v>399</v>
      </c>
      <c r="G6341" s="43" t="s">
        <v>312</v>
      </c>
      <c r="H6341" s="76">
        <v>300</v>
      </c>
      <c r="I6341" s="229"/>
      <c r="J6341" s="73">
        <f t="shared" si="294"/>
        <v>0</v>
      </c>
      <c r="K6341" s="73">
        <f t="shared" si="295"/>
        <v>0</v>
      </c>
      <c r="L6341" s="3" t="e">
        <f t="shared" si="296"/>
        <v>#N/A</v>
      </c>
    </row>
    <row r="6342" spans="1:12" x14ac:dyDescent="0.25">
      <c r="A6342" s="43" t="s">
        <v>48</v>
      </c>
      <c r="B6342" s="43" t="s">
        <v>311</v>
      </c>
      <c r="C6342" s="43" t="s">
        <v>747</v>
      </c>
      <c r="D6342" s="43" t="s">
        <v>55</v>
      </c>
      <c r="E6342" s="43" t="s">
        <v>2959</v>
      </c>
      <c r="F6342" s="43" t="s">
        <v>4442</v>
      </c>
      <c r="G6342" s="43" t="s">
        <v>312</v>
      </c>
      <c r="H6342" s="76">
        <v>148</v>
      </c>
      <c r="I6342" s="229"/>
      <c r="J6342" s="73">
        <f t="shared" si="294"/>
        <v>0</v>
      </c>
      <c r="K6342" s="73">
        <f t="shared" si="295"/>
        <v>0</v>
      </c>
      <c r="L6342" s="3" t="e">
        <f t="shared" si="296"/>
        <v>#N/A</v>
      </c>
    </row>
    <row r="6343" spans="1:12" x14ac:dyDescent="0.25">
      <c r="A6343" s="43" t="s">
        <v>48</v>
      </c>
      <c r="B6343" s="43" t="s">
        <v>311</v>
      </c>
      <c r="C6343" s="43" t="s">
        <v>767</v>
      </c>
      <c r="D6343" s="43" t="s">
        <v>55</v>
      </c>
      <c r="E6343" s="43" t="s">
        <v>2960</v>
      </c>
      <c r="F6343" s="43" t="s">
        <v>399</v>
      </c>
      <c r="G6343" s="43" t="s">
        <v>312</v>
      </c>
      <c r="H6343" s="76">
        <v>150</v>
      </c>
      <c r="I6343" s="229"/>
      <c r="J6343" s="73">
        <f t="shared" ref="J6343:J6406" si="297">I6343*$J$5</f>
        <v>0</v>
      </c>
      <c r="K6343" s="73">
        <f t="shared" ref="K6343:K6406" si="298">(I6343+J6343)*H6343</f>
        <v>0</v>
      </c>
      <c r="L6343" s="3" t="e">
        <f t="shared" ref="L6343:L6406" si="299">MATCH(C6343,$C$7237:$C$7264,0)</f>
        <v>#N/A</v>
      </c>
    </row>
    <row r="6344" spans="1:12" x14ac:dyDescent="0.25">
      <c r="A6344" s="43" t="s">
        <v>48</v>
      </c>
      <c r="B6344" s="43" t="s">
        <v>311</v>
      </c>
      <c r="C6344" s="43" t="s">
        <v>785</v>
      </c>
      <c r="D6344" s="43" t="s">
        <v>55</v>
      </c>
      <c r="E6344" s="43" t="s">
        <v>2961</v>
      </c>
      <c r="F6344" s="43" t="s">
        <v>399</v>
      </c>
      <c r="G6344" s="43" t="s">
        <v>312</v>
      </c>
      <c r="H6344" s="76">
        <v>150</v>
      </c>
      <c r="I6344" s="229">
        <v>4</v>
      </c>
      <c r="J6344" s="73">
        <f t="shared" si="297"/>
        <v>7.9532324143861799E-2</v>
      </c>
      <c r="K6344" s="73">
        <f t="shared" si="298"/>
        <v>611.92984862157925</v>
      </c>
      <c r="L6344" s="3" t="e">
        <f t="shared" si="299"/>
        <v>#N/A</v>
      </c>
    </row>
    <row r="6345" spans="1:12" x14ac:dyDescent="0.25">
      <c r="A6345" s="43" t="s">
        <v>48</v>
      </c>
      <c r="B6345" s="43" t="s">
        <v>311</v>
      </c>
      <c r="C6345" s="43" t="s">
        <v>785</v>
      </c>
      <c r="D6345" s="43" t="s">
        <v>55</v>
      </c>
      <c r="E6345" s="43" t="s">
        <v>2962</v>
      </c>
      <c r="F6345" s="43" t="s">
        <v>4443</v>
      </c>
      <c r="G6345" s="43" t="s">
        <v>4654</v>
      </c>
      <c r="H6345" s="76">
        <v>40000</v>
      </c>
      <c r="I6345" s="229">
        <v>1.9E-2</v>
      </c>
      <c r="J6345" s="73">
        <f t="shared" si="297"/>
        <v>3.7777853968334353E-4</v>
      </c>
      <c r="K6345" s="73">
        <f t="shared" si="298"/>
        <v>775.11114158733369</v>
      </c>
      <c r="L6345" s="3" t="e">
        <f t="shared" si="299"/>
        <v>#N/A</v>
      </c>
    </row>
    <row r="6346" spans="1:12" x14ac:dyDescent="0.25">
      <c r="A6346" s="43" t="s">
        <v>48</v>
      </c>
      <c r="B6346" s="43" t="s">
        <v>22</v>
      </c>
      <c r="C6346" s="43" t="s">
        <v>746</v>
      </c>
      <c r="D6346" s="43" t="s">
        <v>55</v>
      </c>
      <c r="E6346" s="43" t="s">
        <v>2963</v>
      </c>
      <c r="F6346" s="43" t="s">
        <v>22</v>
      </c>
      <c r="G6346" s="43" t="s">
        <v>4654</v>
      </c>
      <c r="H6346" s="76">
        <v>8800</v>
      </c>
      <c r="I6346" s="229">
        <v>0.12</v>
      </c>
      <c r="J6346" s="73">
        <f t="shared" si="297"/>
        <v>2.3859697243158538E-3</v>
      </c>
      <c r="K6346" s="73">
        <f t="shared" si="298"/>
        <v>1076.9965335739796</v>
      </c>
      <c r="L6346" s="3" t="e">
        <f t="shared" si="299"/>
        <v>#N/A</v>
      </c>
    </row>
    <row r="6347" spans="1:12" x14ac:dyDescent="0.25">
      <c r="A6347" s="43" t="s">
        <v>48</v>
      </c>
      <c r="B6347" s="43" t="s">
        <v>22</v>
      </c>
      <c r="C6347" s="43" t="s">
        <v>727</v>
      </c>
      <c r="D6347" s="43" t="s">
        <v>728</v>
      </c>
      <c r="E6347" s="43" t="s">
        <v>2964</v>
      </c>
      <c r="F6347" s="243" t="s">
        <v>4444</v>
      </c>
      <c r="G6347" s="43" t="s">
        <v>4654</v>
      </c>
      <c r="H6347" s="76">
        <v>1239</v>
      </c>
      <c r="I6347" s="229">
        <v>0.14000000000000004</v>
      </c>
      <c r="J6347" s="73">
        <f t="shared" si="297"/>
        <v>2.7836313450351636E-3</v>
      </c>
      <c r="K6347" s="73">
        <f t="shared" si="298"/>
        <v>176.90891923649863</v>
      </c>
      <c r="L6347" s="3" t="e">
        <f t="shared" si="299"/>
        <v>#N/A</v>
      </c>
    </row>
    <row r="6348" spans="1:12" x14ac:dyDescent="0.25">
      <c r="A6348" s="43" t="s">
        <v>48</v>
      </c>
      <c r="B6348" s="43" t="s">
        <v>23</v>
      </c>
      <c r="C6348" s="43" t="s">
        <v>372</v>
      </c>
      <c r="D6348" s="43" t="s">
        <v>55</v>
      </c>
      <c r="E6348" s="43" t="s">
        <v>381</v>
      </c>
      <c r="F6348" s="245" t="s">
        <v>4445</v>
      </c>
      <c r="G6348" s="43" t="s">
        <v>4654</v>
      </c>
      <c r="H6348" s="76">
        <v>2400</v>
      </c>
      <c r="I6348" s="229">
        <v>2.8000000000000001E-2</v>
      </c>
      <c r="J6348" s="73">
        <f t="shared" si="297"/>
        <v>5.5672626900703259E-4</v>
      </c>
      <c r="K6348" s="73">
        <f t="shared" si="298"/>
        <v>68.536143045616882</v>
      </c>
      <c r="L6348" s="3">
        <f t="shared" si="299"/>
        <v>7</v>
      </c>
    </row>
    <row r="6349" spans="1:12" x14ac:dyDescent="0.25">
      <c r="A6349" s="43" t="s">
        <v>48</v>
      </c>
      <c r="B6349" s="43" t="s">
        <v>23</v>
      </c>
      <c r="C6349" s="43" t="s">
        <v>369</v>
      </c>
      <c r="D6349" s="43" t="s">
        <v>55</v>
      </c>
      <c r="E6349" s="43" t="s">
        <v>383</v>
      </c>
      <c r="F6349" s="244" t="s">
        <v>4446</v>
      </c>
      <c r="G6349" s="43" t="s">
        <v>4654</v>
      </c>
      <c r="H6349" s="76">
        <v>10000</v>
      </c>
      <c r="I6349" s="229">
        <v>3.0499999999999999E-2</v>
      </c>
      <c r="J6349" s="73">
        <f t="shared" si="297"/>
        <v>6.0643397159694621E-4</v>
      </c>
      <c r="K6349" s="73">
        <f t="shared" si="298"/>
        <v>311.06433971596942</v>
      </c>
      <c r="L6349" s="3" t="e">
        <f t="shared" si="299"/>
        <v>#N/A</v>
      </c>
    </row>
    <row r="6350" spans="1:12" x14ac:dyDescent="0.25">
      <c r="A6350" s="43" t="s">
        <v>48</v>
      </c>
      <c r="B6350" s="43" t="s">
        <v>23</v>
      </c>
      <c r="C6350" s="43" t="s">
        <v>734</v>
      </c>
      <c r="D6350" s="43" t="s">
        <v>55</v>
      </c>
      <c r="E6350" s="43" t="s">
        <v>2965</v>
      </c>
      <c r="F6350" s="43" t="s">
        <v>4447</v>
      </c>
      <c r="G6350" s="43" t="s">
        <v>4654</v>
      </c>
      <c r="H6350" s="76">
        <v>60000</v>
      </c>
      <c r="I6350" s="229"/>
      <c r="J6350" s="73">
        <f t="shared" si="297"/>
        <v>0</v>
      </c>
      <c r="K6350" s="73">
        <f t="shared" si="298"/>
        <v>0</v>
      </c>
      <c r="L6350" s="3" t="e">
        <f t="shared" si="299"/>
        <v>#N/A</v>
      </c>
    </row>
    <row r="6351" spans="1:12" x14ac:dyDescent="0.25">
      <c r="A6351" s="43" t="s">
        <v>48</v>
      </c>
      <c r="B6351" s="43" t="s">
        <v>23</v>
      </c>
      <c r="C6351" s="43" t="s">
        <v>735</v>
      </c>
      <c r="D6351" s="43" t="s">
        <v>55</v>
      </c>
      <c r="E6351" s="43" t="s">
        <v>2966</v>
      </c>
      <c r="F6351" s="43" t="s">
        <v>4448</v>
      </c>
      <c r="G6351" s="43" t="s">
        <v>4654</v>
      </c>
      <c r="H6351" s="76">
        <v>51700</v>
      </c>
      <c r="I6351" s="229"/>
      <c r="J6351" s="73">
        <f t="shared" si="297"/>
        <v>0</v>
      </c>
      <c r="K6351" s="73">
        <f t="shared" si="298"/>
        <v>0</v>
      </c>
      <c r="L6351" s="3" t="e">
        <f t="shared" si="299"/>
        <v>#N/A</v>
      </c>
    </row>
    <row r="6352" spans="1:12" x14ac:dyDescent="0.25">
      <c r="A6352" s="43" t="s">
        <v>48</v>
      </c>
      <c r="B6352" s="43" t="s">
        <v>23</v>
      </c>
      <c r="C6352" s="43" t="s">
        <v>735</v>
      </c>
      <c r="D6352" s="43" t="s">
        <v>55</v>
      </c>
      <c r="E6352" s="43" t="s">
        <v>2967</v>
      </c>
      <c r="F6352" s="43" t="s">
        <v>4449</v>
      </c>
      <c r="G6352" s="43" t="s">
        <v>4654</v>
      </c>
      <c r="H6352" s="76">
        <v>16644</v>
      </c>
      <c r="I6352" s="229"/>
      <c r="J6352" s="73">
        <f t="shared" si="297"/>
        <v>0</v>
      </c>
      <c r="K6352" s="73">
        <f t="shared" si="298"/>
        <v>0</v>
      </c>
      <c r="L6352" s="3" t="e">
        <f t="shared" si="299"/>
        <v>#N/A</v>
      </c>
    </row>
    <row r="6353" spans="1:12" x14ac:dyDescent="0.25">
      <c r="A6353" s="43" t="s">
        <v>48</v>
      </c>
      <c r="B6353" s="43" t="s">
        <v>23</v>
      </c>
      <c r="C6353" s="43" t="s">
        <v>741</v>
      </c>
      <c r="D6353" s="43" t="s">
        <v>55</v>
      </c>
      <c r="E6353" s="43" t="s">
        <v>2968</v>
      </c>
      <c r="F6353" s="242" t="s">
        <v>4450</v>
      </c>
      <c r="G6353" s="43" t="s">
        <v>4654</v>
      </c>
      <c r="H6353" s="76">
        <v>106</v>
      </c>
      <c r="I6353" s="229"/>
      <c r="J6353" s="73">
        <f t="shared" si="297"/>
        <v>0</v>
      </c>
      <c r="K6353" s="73">
        <f t="shared" si="298"/>
        <v>0</v>
      </c>
      <c r="L6353" s="3">
        <f t="shared" si="299"/>
        <v>18</v>
      </c>
    </row>
    <row r="6354" spans="1:12" x14ac:dyDescent="0.25">
      <c r="A6354" s="43" t="s">
        <v>48</v>
      </c>
      <c r="B6354" s="43" t="s">
        <v>23</v>
      </c>
      <c r="C6354" s="43" t="s">
        <v>743</v>
      </c>
      <c r="D6354" s="43" t="s">
        <v>55</v>
      </c>
      <c r="E6354" s="43" t="s">
        <v>2969</v>
      </c>
      <c r="F6354" s="43" t="s">
        <v>4451</v>
      </c>
      <c r="G6354" s="43" t="s">
        <v>4654</v>
      </c>
      <c r="H6354" s="76">
        <v>139</v>
      </c>
      <c r="I6354" s="229"/>
      <c r="J6354" s="73">
        <f t="shared" si="297"/>
        <v>0</v>
      </c>
      <c r="K6354" s="73">
        <f t="shared" si="298"/>
        <v>0</v>
      </c>
      <c r="L6354" s="3" t="e">
        <f t="shared" si="299"/>
        <v>#N/A</v>
      </c>
    </row>
    <row r="6355" spans="1:12" x14ac:dyDescent="0.25">
      <c r="A6355" s="43" t="s">
        <v>48</v>
      </c>
      <c r="B6355" s="43" t="s">
        <v>23</v>
      </c>
      <c r="C6355" s="43" t="s">
        <v>744</v>
      </c>
      <c r="D6355" s="43" t="s">
        <v>55</v>
      </c>
      <c r="E6355" s="43" t="s">
        <v>2970</v>
      </c>
      <c r="F6355" s="43" t="s">
        <v>4452</v>
      </c>
      <c r="G6355" s="43" t="s">
        <v>4654</v>
      </c>
      <c r="H6355" s="76">
        <v>390</v>
      </c>
      <c r="I6355" s="229"/>
      <c r="J6355" s="73">
        <f t="shared" si="297"/>
        <v>0</v>
      </c>
      <c r="K6355" s="73">
        <f t="shared" si="298"/>
        <v>0</v>
      </c>
      <c r="L6355" s="3" t="e">
        <f t="shared" si="299"/>
        <v>#N/A</v>
      </c>
    </row>
    <row r="6356" spans="1:12" ht="20" x14ac:dyDescent="0.25">
      <c r="A6356" s="43" t="s">
        <v>48</v>
      </c>
      <c r="B6356" s="43" t="s">
        <v>23</v>
      </c>
      <c r="C6356" s="43" t="s">
        <v>746</v>
      </c>
      <c r="D6356" s="43" t="s">
        <v>55</v>
      </c>
      <c r="E6356" s="43" t="s">
        <v>2971</v>
      </c>
      <c r="F6356" s="43" t="s">
        <v>4453</v>
      </c>
      <c r="G6356" s="43" t="s">
        <v>4654</v>
      </c>
      <c r="H6356" s="76">
        <v>9735</v>
      </c>
      <c r="I6356" s="229">
        <v>1.9247046738572162E-2</v>
      </c>
      <c r="J6356" s="73">
        <f t="shared" si="297"/>
        <v>3.8269059000604482E-4</v>
      </c>
      <c r="K6356" s="73">
        <f t="shared" si="298"/>
        <v>191.09549289370884</v>
      </c>
      <c r="L6356" s="3" t="e">
        <f t="shared" si="299"/>
        <v>#N/A</v>
      </c>
    </row>
    <row r="6357" spans="1:12" ht="20" x14ac:dyDescent="0.25">
      <c r="A6357" s="43" t="s">
        <v>48</v>
      </c>
      <c r="B6357" s="43" t="s">
        <v>23</v>
      </c>
      <c r="C6357" s="43" t="s">
        <v>746</v>
      </c>
      <c r="D6357" s="43" t="s">
        <v>55</v>
      </c>
      <c r="E6357" s="43" t="s">
        <v>2972</v>
      </c>
      <c r="F6357" s="43" t="s">
        <v>4454</v>
      </c>
      <c r="G6357" s="43" t="s">
        <v>4654</v>
      </c>
      <c r="H6357" s="76">
        <v>837</v>
      </c>
      <c r="I6357" s="229">
        <v>1.8004778972520907E-2</v>
      </c>
      <c r="J6357" s="73">
        <f t="shared" si="297"/>
        <v>3.5799047934527992E-4</v>
      </c>
      <c r="K6357" s="73">
        <f t="shared" si="298"/>
        <v>15.369638031211998</v>
      </c>
      <c r="L6357" s="3" t="e">
        <f t="shared" si="299"/>
        <v>#N/A</v>
      </c>
    </row>
    <row r="6358" spans="1:12" x14ac:dyDescent="0.25">
      <c r="A6358" s="43" t="s">
        <v>48</v>
      </c>
      <c r="B6358" s="43" t="s">
        <v>23</v>
      </c>
      <c r="C6358" s="43" t="s">
        <v>746</v>
      </c>
      <c r="D6358" s="43" t="s">
        <v>55</v>
      </c>
      <c r="E6358" s="43" t="s">
        <v>2973</v>
      </c>
      <c r="F6358" s="43" t="s">
        <v>4455</v>
      </c>
      <c r="G6358" s="43" t="s">
        <v>4654</v>
      </c>
      <c r="H6358" s="76">
        <v>9783</v>
      </c>
      <c r="I6358" s="229">
        <v>1.9667791066135133E-2</v>
      </c>
      <c r="J6358" s="73">
        <f t="shared" si="297"/>
        <v>3.9105628356640216E-4</v>
      </c>
      <c r="K6358" s="73">
        <f t="shared" si="298"/>
        <v>196.23570362213013</v>
      </c>
      <c r="L6358" s="3" t="e">
        <f t="shared" si="299"/>
        <v>#N/A</v>
      </c>
    </row>
    <row r="6359" spans="1:12" x14ac:dyDescent="0.25">
      <c r="A6359" s="43" t="s">
        <v>48</v>
      </c>
      <c r="B6359" s="43" t="s">
        <v>23</v>
      </c>
      <c r="C6359" s="43" t="s">
        <v>746</v>
      </c>
      <c r="D6359" s="43" t="s">
        <v>55</v>
      </c>
      <c r="E6359" s="43" t="s">
        <v>2974</v>
      </c>
      <c r="F6359" s="43" t="s">
        <v>4456</v>
      </c>
      <c r="G6359" s="43" t="s">
        <v>4654</v>
      </c>
      <c r="H6359" s="76">
        <v>12148</v>
      </c>
      <c r="I6359" s="229">
        <v>2.1500658544616396E-2</v>
      </c>
      <c r="J6359" s="73">
        <f t="shared" si="297"/>
        <v>4.2749933616923077E-4</v>
      </c>
      <c r="K6359" s="73">
        <f t="shared" si="298"/>
        <v>266.38326193578376</v>
      </c>
      <c r="L6359" s="3" t="e">
        <f t="shared" si="299"/>
        <v>#N/A</v>
      </c>
    </row>
    <row r="6360" spans="1:12" x14ac:dyDescent="0.25">
      <c r="A6360" s="43" t="s">
        <v>48</v>
      </c>
      <c r="B6360" s="43" t="s">
        <v>23</v>
      </c>
      <c r="C6360" s="43" t="s">
        <v>747</v>
      </c>
      <c r="D6360" s="43" t="s">
        <v>55</v>
      </c>
      <c r="E6360" s="43" t="s">
        <v>2975</v>
      </c>
      <c r="F6360" s="43" t="s">
        <v>4457</v>
      </c>
      <c r="G6360" s="43" t="s">
        <v>4654</v>
      </c>
      <c r="H6360" s="76">
        <v>50</v>
      </c>
      <c r="I6360" s="229"/>
      <c r="J6360" s="73">
        <f t="shared" si="297"/>
        <v>0</v>
      </c>
      <c r="K6360" s="73">
        <f t="shared" si="298"/>
        <v>0</v>
      </c>
      <c r="L6360" s="3" t="e">
        <f t="shared" si="299"/>
        <v>#N/A</v>
      </c>
    </row>
    <row r="6361" spans="1:12" x14ac:dyDescent="0.25">
      <c r="A6361" s="43" t="s">
        <v>48</v>
      </c>
      <c r="B6361" s="43" t="s">
        <v>23</v>
      </c>
      <c r="C6361" s="43" t="s">
        <v>747</v>
      </c>
      <c r="D6361" s="43" t="s">
        <v>55</v>
      </c>
      <c r="E6361" s="43" t="s">
        <v>2976</v>
      </c>
      <c r="F6361" s="43" t="s">
        <v>4458</v>
      </c>
      <c r="G6361" s="43" t="s">
        <v>4654</v>
      </c>
      <c r="H6361" s="76">
        <v>3200</v>
      </c>
      <c r="I6361" s="229"/>
      <c r="J6361" s="73">
        <f t="shared" si="297"/>
        <v>0</v>
      </c>
      <c r="K6361" s="73">
        <f t="shared" si="298"/>
        <v>0</v>
      </c>
      <c r="L6361" s="3" t="e">
        <f t="shared" si="299"/>
        <v>#N/A</v>
      </c>
    </row>
    <row r="6362" spans="1:12" x14ac:dyDescent="0.25">
      <c r="A6362" s="43" t="s">
        <v>48</v>
      </c>
      <c r="B6362" s="43" t="s">
        <v>23</v>
      </c>
      <c r="C6362" s="43" t="s">
        <v>747</v>
      </c>
      <c r="D6362" s="43" t="s">
        <v>55</v>
      </c>
      <c r="E6362" s="43" t="s">
        <v>2977</v>
      </c>
      <c r="F6362" s="43" t="s">
        <v>4459</v>
      </c>
      <c r="G6362" s="43" t="s">
        <v>4654</v>
      </c>
      <c r="H6362" s="76">
        <v>7986</v>
      </c>
      <c r="I6362" s="229"/>
      <c r="J6362" s="73">
        <f t="shared" si="297"/>
        <v>0</v>
      </c>
      <c r="K6362" s="73">
        <f t="shared" si="298"/>
        <v>0</v>
      </c>
      <c r="L6362" s="3" t="e">
        <f t="shared" si="299"/>
        <v>#N/A</v>
      </c>
    </row>
    <row r="6363" spans="1:12" x14ac:dyDescent="0.25">
      <c r="A6363" s="43" t="s">
        <v>48</v>
      </c>
      <c r="B6363" s="43" t="s">
        <v>23</v>
      </c>
      <c r="C6363" s="43" t="s">
        <v>747</v>
      </c>
      <c r="D6363" s="43" t="s">
        <v>55</v>
      </c>
      <c r="E6363" s="43" t="s">
        <v>2978</v>
      </c>
      <c r="F6363" s="43" t="s">
        <v>4460</v>
      </c>
      <c r="G6363" s="43" t="s">
        <v>4654</v>
      </c>
      <c r="H6363" s="76">
        <v>378</v>
      </c>
      <c r="I6363" s="229"/>
      <c r="J6363" s="73">
        <f t="shared" si="297"/>
        <v>0</v>
      </c>
      <c r="K6363" s="73">
        <f t="shared" si="298"/>
        <v>0</v>
      </c>
      <c r="L6363" s="3" t="e">
        <f t="shared" si="299"/>
        <v>#N/A</v>
      </c>
    </row>
    <row r="6364" spans="1:12" x14ac:dyDescent="0.25">
      <c r="A6364" s="43" t="s">
        <v>48</v>
      </c>
      <c r="B6364" s="43" t="s">
        <v>23</v>
      </c>
      <c r="C6364" s="43" t="s">
        <v>747</v>
      </c>
      <c r="D6364" s="43" t="s">
        <v>55</v>
      </c>
      <c r="E6364" s="43" t="s">
        <v>2979</v>
      </c>
      <c r="F6364" s="43" t="s">
        <v>4461</v>
      </c>
      <c r="G6364" s="43" t="s">
        <v>4654</v>
      </c>
      <c r="H6364" s="76">
        <v>123055</v>
      </c>
      <c r="I6364" s="229"/>
      <c r="J6364" s="73">
        <f t="shared" si="297"/>
        <v>0</v>
      </c>
      <c r="K6364" s="73">
        <f t="shared" si="298"/>
        <v>0</v>
      </c>
      <c r="L6364" s="3" t="e">
        <f t="shared" si="299"/>
        <v>#N/A</v>
      </c>
    </row>
    <row r="6365" spans="1:12" x14ac:dyDescent="0.25">
      <c r="A6365" s="43" t="s">
        <v>48</v>
      </c>
      <c r="B6365" s="43" t="s">
        <v>23</v>
      </c>
      <c r="C6365" s="43" t="s">
        <v>749</v>
      </c>
      <c r="D6365" s="43" t="s">
        <v>55</v>
      </c>
      <c r="E6365" s="43" t="s">
        <v>2980</v>
      </c>
      <c r="F6365" s="43" t="s">
        <v>4462</v>
      </c>
      <c r="G6365" s="43" t="s">
        <v>4654</v>
      </c>
      <c r="H6365" s="76">
        <v>565</v>
      </c>
      <c r="I6365" s="229">
        <v>2.049557522123896E-2</v>
      </c>
      <c r="J6365" s="73">
        <f t="shared" si="297"/>
        <v>4.0751518300261974E-4</v>
      </c>
      <c r="K6365" s="73">
        <f t="shared" si="298"/>
        <v>11.810246078396492</v>
      </c>
      <c r="L6365" s="3" t="e">
        <f t="shared" si="299"/>
        <v>#N/A</v>
      </c>
    </row>
    <row r="6366" spans="1:12" x14ac:dyDescent="0.25">
      <c r="A6366" s="43" t="s">
        <v>48</v>
      </c>
      <c r="B6366" s="43" t="s">
        <v>23</v>
      </c>
      <c r="C6366" s="43" t="s">
        <v>749</v>
      </c>
      <c r="D6366" s="43" t="s">
        <v>55</v>
      </c>
      <c r="E6366" s="43" t="s">
        <v>2981</v>
      </c>
      <c r="F6366" s="43" t="s">
        <v>4463</v>
      </c>
      <c r="G6366" s="43" t="s">
        <v>4654</v>
      </c>
      <c r="H6366" s="76">
        <v>28607</v>
      </c>
      <c r="I6366" s="229">
        <v>8.9901073163910928E-3</v>
      </c>
      <c r="J6366" s="73">
        <f t="shared" si="297"/>
        <v>1.7875103229382999E-4</v>
      </c>
      <c r="K6366" s="73">
        <f t="shared" si="298"/>
        <v>262.2935307808296</v>
      </c>
      <c r="L6366" s="3" t="e">
        <f t="shared" si="299"/>
        <v>#N/A</v>
      </c>
    </row>
    <row r="6367" spans="1:12" x14ac:dyDescent="0.25">
      <c r="A6367" s="43" t="s">
        <v>48</v>
      </c>
      <c r="B6367" s="43" t="s">
        <v>23</v>
      </c>
      <c r="C6367" s="43" t="s">
        <v>750</v>
      </c>
      <c r="D6367" s="43" t="s">
        <v>55</v>
      </c>
      <c r="E6367" s="43" t="s">
        <v>2982</v>
      </c>
      <c r="F6367" s="43" t="s">
        <v>4464</v>
      </c>
      <c r="G6367" s="43" t="s">
        <v>4654</v>
      </c>
      <c r="H6367" s="76">
        <v>3253</v>
      </c>
      <c r="I6367" s="229">
        <v>2.5499538887181063E-2</v>
      </c>
      <c r="J6367" s="73">
        <f t="shared" si="297"/>
        <v>5.0700939807357334E-4</v>
      </c>
      <c r="K6367" s="73">
        <f t="shared" si="298"/>
        <v>84.599301571933339</v>
      </c>
      <c r="L6367" s="3" t="e">
        <f t="shared" si="299"/>
        <v>#N/A</v>
      </c>
    </row>
    <row r="6368" spans="1:12" x14ac:dyDescent="0.25">
      <c r="A6368" s="43" t="s">
        <v>48</v>
      </c>
      <c r="B6368" s="43" t="s">
        <v>23</v>
      </c>
      <c r="C6368" s="43" t="s">
        <v>750</v>
      </c>
      <c r="D6368" s="43" t="s">
        <v>55</v>
      </c>
      <c r="E6368" s="43" t="s">
        <v>2983</v>
      </c>
      <c r="F6368" s="43" t="s">
        <v>4465</v>
      </c>
      <c r="G6368" s="43" t="s">
        <v>4654</v>
      </c>
      <c r="H6368" s="76">
        <v>3063</v>
      </c>
      <c r="I6368" s="229">
        <v>2.5690499510284036E-2</v>
      </c>
      <c r="J6368" s="73">
        <f t="shared" si="297"/>
        <v>5.1080628361740814E-4</v>
      </c>
      <c r="K6368" s="73">
        <f t="shared" si="298"/>
        <v>80.254599646720123</v>
      </c>
      <c r="L6368" s="3" t="e">
        <f t="shared" si="299"/>
        <v>#N/A</v>
      </c>
    </row>
    <row r="6369" spans="1:12" x14ac:dyDescent="0.25">
      <c r="A6369" s="43" t="s">
        <v>48</v>
      </c>
      <c r="B6369" s="43" t="s">
        <v>23</v>
      </c>
      <c r="C6369" s="43" t="s">
        <v>750</v>
      </c>
      <c r="D6369" s="43" t="s">
        <v>55</v>
      </c>
      <c r="E6369" s="43" t="s">
        <v>2984</v>
      </c>
      <c r="F6369" s="43" t="s">
        <v>4466</v>
      </c>
      <c r="G6369" s="43" t="s">
        <v>4654</v>
      </c>
      <c r="H6369" s="76">
        <v>123</v>
      </c>
      <c r="I6369" s="229">
        <v>2.0487804878048781E-2</v>
      </c>
      <c r="J6369" s="73">
        <f t="shared" si="297"/>
        <v>4.0736068463929215E-4</v>
      </c>
      <c r="K6369" s="73">
        <f t="shared" si="298"/>
        <v>2.5701053642106331</v>
      </c>
      <c r="L6369" s="3" t="e">
        <f t="shared" si="299"/>
        <v>#N/A</v>
      </c>
    </row>
    <row r="6370" spans="1:12" x14ac:dyDescent="0.25">
      <c r="A6370" s="43" t="s">
        <v>48</v>
      </c>
      <c r="B6370" s="43" t="s">
        <v>23</v>
      </c>
      <c r="C6370" s="43" t="s">
        <v>750</v>
      </c>
      <c r="D6370" s="43" t="s">
        <v>55</v>
      </c>
      <c r="E6370" s="43" t="s">
        <v>2985</v>
      </c>
      <c r="F6370" s="43" t="s">
        <v>4448</v>
      </c>
      <c r="G6370" s="43" t="s">
        <v>4654</v>
      </c>
      <c r="H6370" s="76">
        <v>5740</v>
      </c>
      <c r="I6370" s="229">
        <v>2.0500000000000001E-2</v>
      </c>
      <c r="J6370" s="73">
        <f t="shared" si="297"/>
        <v>4.0760316123729173E-4</v>
      </c>
      <c r="K6370" s="73">
        <f t="shared" si="298"/>
        <v>120.00964214550206</v>
      </c>
      <c r="L6370" s="3" t="e">
        <f t="shared" si="299"/>
        <v>#N/A</v>
      </c>
    </row>
    <row r="6371" spans="1:12" x14ac:dyDescent="0.25">
      <c r="A6371" s="43" t="s">
        <v>48</v>
      </c>
      <c r="B6371" s="43" t="s">
        <v>23</v>
      </c>
      <c r="C6371" s="43" t="s">
        <v>750</v>
      </c>
      <c r="D6371" s="43" t="s">
        <v>55</v>
      </c>
      <c r="E6371" s="43" t="s">
        <v>2986</v>
      </c>
      <c r="F6371" s="43" t="s">
        <v>4467</v>
      </c>
      <c r="G6371" s="43" t="s">
        <v>4654</v>
      </c>
      <c r="H6371" s="76">
        <v>15500</v>
      </c>
      <c r="I6371" s="229">
        <v>1.4999999999999999E-2</v>
      </c>
      <c r="J6371" s="73">
        <f t="shared" si="297"/>
        <v>2.9824621553948172E-4</v>
      </c>
      <c r="K6371" s="73">
        <f t="shared" si="298"/>
        <v>237.12281634086196</v>
      </c>
      <c r="L6371" s="3" t="e">
        <f t="shared" si="299"/>
        <v>#N/A</v>
      </c>
    </row>
    <row r="6372" spans="1:12" x14ac:dyDescent="0.25">
      <c r="A6372" s="43" t="s">
        <v>48</v>
      </c>
      <c r="B6372" s="43" t="s">
        <v>23</v>
      </c>
      <c r="C6372" s="43" t="s">
        <v>751</v>
      </c>
      <c r="D6372" s="43" t="s">
        <v>55</v>
      </c>
      <c r="E6372" s="43" t="s">
        <v>2987</v>
      </c>
      <c r="F6372" s="43" t="s">
        <v>4468</v>
      </c>
      <c r="G6372" s="43" t="s">
        <v>4654</v>
      </c>
      <c r="H6372" s="76">
        <v>4019</v>
      </c>
      <c r="I6372" s="229"/>
      <c r="J6372" s="73">
        <f t="shared" si="297"/>
        <v>0</v>
      </c>
      <c r="K6372" s="73">
        <f t="shared" si="298"/>
        <v>0</v>
      </c>
      <c r="L6372" s="3" t="e">
        <f t="shared" si="299"/>
        <v>#N/A</v>
      </c>
    </row>
    <row r="6373" spans="1:12" x14ac:dyDescent="0.25">
      <c r="A6373" s="43" t="s">
        <v>48</v>
      </c>
      <c r="B6373" s="43" t="s">
        <v>23</v>
      </c>
      <c r="C6373" s="43" t="s">
        <v>752</v>
      </c>
      <c r="D6373" s="43" t="s">
        <v>55</v>
      </c>
      <c r="E6373" s="43" t="s">
        <v>2988</v>
      </c>
      <c r="F6373" s="43" t="s">
        <v>4469</v>
      </c>
      <c r="G6373" s="43" t="s">
        <v>4654</v>
      </c>
      <c r="H6373" s="76">
        <v>54</v>
      </c>
      <c r="I6373" s="229"/>
      <c r="J6373" s="73">
        <f t="shared" si="297"/>
        <v>0</v>
      </c>
      <c r="K6373" s="73">
        <f t="shared" si="298"/>
        <v>0</v>
      </c>
      <c r="L6373" s="3" t="e">
        <f t="shared" si="299"/>
        <v>#N/A</v>
      </c>
    </row>
    <row r="6374" spans="1:12" x14ac:dyDescent="0.25">
      <c r="A6374" s="43" t="s">
        <v>48</v>
      </c>
      <c r="B6374" s="43" t="s">
        <v>23</v>
      </c>
      <c r="C6374" s="43" t="s">
        <v>753</v>
      </c>
      <c r="D6374" s="43" t="s">
        <v>374</v>
      </c>
      <c r="E6374" s="43" t="s">
        <v>2989</v>
      </c>
      <c r="F6374" s="43" t="s">
        <v>4470</v>
      </c>
      <c r="G6374" s="43" t="s">
        <v>4654</v>
      </c>
      <c r="H6374" s="76">
        <v>280</v>
      </c>
      <c r="I6374" s="229">
        <v>1.2392857142857143E-2</v>
      </c>
      <c r="J6374" s="73">
        <f t="shared" si="297"/>
        <v>2.464081828385718E-4</v>
      </c>
      <c r="K6374" s="73">
        <f t="shared" si="298"/>
        <v>3.5389942911948005</v>
      </c>
      <c r="L6374" s="3" t="e">
        <f t="shared" si="299"/>
        <v>#N/A</v>
      </c>
    </row>
    <row r="6375" spans="1:12" x14ac:dyDescent="0.25">
      <c r="A6375" s="43" t="s">
        <v>48</v>
      </c>
      <c r="B6375" s="43" t="s">
        <v>23</v>
      </c>
      <c r="C6375" s="43" t="s">
        <v>755</v>
      </c>
      <c r="D6375" s="43" t="s">
        <v>374</v>
      </c>
      <c r="E6375" s="43" t="s">
        <v>2990</v>
      </c>
      <c r="F6375" s="43" t="s">
        <v>4471</v>
      </c>
      <c r="G6375" s="43" t="s">
        <v>4654</v>
      </c>
      <c r="H6375" s="76">
        <v>2074</v>
      </c>
      <c r="I6375" s="229">
        <v>1.2391513982642237E-2</v>
      </c>
      <c r="J6375" s="73">
        <f t="shared" si="297"/>
        <v>2.4638147667517454E-4</v>
      </c>
      <c r="K6375" s="73">
        <f t="shared" si="298"/>
        <v>26.210995182624309</v>
      </c>
      <c r="L6375" s="3" t="e">
        <f t="shared" si="299"/>
        <v>#N/A</v>
      </c>
    </row>
    <row r="6376" spans="1:12" x14ac:dyDescent="0.25">
      <c r="A6376" s="43" t="s">
        <v>48</v>
      </c>
      <c r="B6376" s="43" t="s">
        <v>23</v>
      </c>
      <c r="C6376" s="43" t="s">
        <v>756</v>
      </c>
      <c r="D6376" s="43" t="s">
        <v>55</v>
      </c>
      <c r="E6376" s="43" t="s">
        <v>2991</v>
      </c>
      <c r="F6376" s="43" t="s">
        <v>4472</v>
      </c>
      <c r="G6376" s="43" t="s">
        <v>4654</v>
      </c>
      <c r="H6376" s="76">
        <v>360</v>
      </c>
      <c r="I6376" s="229">
        <v>2.5388888888888902E-2</v>
      </c>
      <c r="J6376" s="73">
        <f t="shared" si="297"/>
        <v>5.048093351909008E-4</v>
      </c>
      <c r="K6376" s="73">
        <f t="shared" si="298"/>
        <v>9.3217313606687284</v>
      </c>
      <c r="L6376" s="3" t="e">
        <f t="shared" si="299"/>
        <v>#N/A</v>
      </c>
    </row>
    <row r="6377" spans="1:12" x14ac:dyDescent="0.25">
      <c r="A6377" s="43" t="s">
        <v>48</v>
      </c>
      <c r="B6377" s="43" t="s">
        <v>23</v>
      </c>
      <c r="C6377" s="43" t="s">
        <v>756</v>
      </c>
      <c r="D6377" s="43" t="s">
        <v>55</v>
      </c>
      <c r="E6377" s="43" t="s">
        <v>2992</v>
      </c>
      <c r="F6377" s="43" t="s">
        <v>4473</v>
      </c>
      <c r="G6377" s="43" t="s">
        <v>4654</v>
      </c>
      <c r="H6377" s="76">
        <v>1195</v>
      </c>
      <c r="I6377" s="229">
        <v>2.5497907949790795E-2</v>
      </c>
      <c r="J6377" s="73">
        <f t="shared" si="297"/>
        <v>5.0697697001327805E-4</v>
      </c>
      <c r="K6377" s="73">
        <f t="shared" si="298"/>
        <v>31.075837479165866</v>
      </c>
      <c r="L6377" s="3" t="e">
        <f t="shared" si="299"/>
        <v>#N/A</v>
      </c>
    </row>
    <row r="6378" spans="1:12" x14ac:dyDescent="0.25">
      <c r="A6378" s="43" t="s">
        <v>48</v>
      </c>
      <c r="B6378" s="43" t="s">
        <v>23</v>
      </c>
      <c r="C6378" s="43" t="s">
        <v>756</v>
      </c>
      <c r="D6378" s="43" t="s">
        <v>55</v>
      </c>
      <c r="E6378" s="43" t="s">
        <v>2993</v>
      </c>
      <c r="F6378" s="43" t="s">
        <v>4474</v>
      </c>
      <c r="G6378" s="43" t="s">
        <v>4654</v>
      </c>
      <c r="H6378" s="76">
        <v>9400</v>
      </c>
      <c r="I6378" s="229">
        <v>2.2000000000000002E-2</v>
      </c>
      <c r="J6378" s="73">
        <f t="shared" si="297"/>
        <v>4.3742778279123992E-4</v>
      </c>
      <c r="K6378" s="73">
        <f t="shared" si="298"/>
        <v>210.91182115823767</v>
      </c>
      <c r="L6378" s="3" t="e">
        <f t="shared" si="299"/>
        <v>#N/A</v>
      </c>
    </row>
    <row r="6379" spans="1:12" x14ac:dyDescent="0.25">
      <c r="A6379" s="43" t="s">
        <v>48</v>
      </c>
      <c r="B6379" s="43" t="s">
        <v>23</v>
      </c>
      <c r="C6379" s="43" t="s">
        <v>756</v>
      </c>
      <c r="D6379" s="43" t="s">
        <v>55</v>
      </c>
      <c r="E6379" s="43" t="s">
        <v>2994</v>
      </c>
      <c r="F6379" s="43" t="s">
        <v>4475</v>
      </c>
      <c r="G6379" s="43" t="s">
        <v>4654</v>
      </c>
      <c r="H6379" s="76">
        <v>2200</v>
      </c>
      <c r="I6379" s="229">
        <v>2.7E-2</v>
      </c>
      <c r="J6379" s="73">
        <f t="shared" si="297"/>
        <v>5.3684318797106716E-4</v>
      </c>
      <c r="K6379" s="73">
        <f t="shared" si="298"/>
        <v>60.58105501353635</v>
      </c>
      <c r="L6379" s="3" t="e">
        <f t="shared" si="299"/>
        <v>#N/A</v>
      </c>
    </row>
    <row r="6380" spans="1:12" x14ac:dyDescent="0.25">
      <c r="A6380" s="43" t="s">
        <v>48</v>
      </c>
      <c r="B6380" s="43" t="s">
        <v>23</v>
      </c>
      <c r="C6380" s="43" t="s">
        <v>800</v>
      </c>
      <c r="D6380" s="43" t="s">
        <v>55</v>
      </c>
      <c r="E6380" s="43" t="s">
        <v>2995</v>
      </c>
      <c r="F6380" s="43" t="s">
        <v>4476</v>
      </c>
      <c r="G6380" s="43" t="s">
        <v>4654</v>
      </c>
      <c r="H6380" s="76">
        <v>1837</v>
      </c>
      <c r="I6380" s="229">
        <v>2.5797495917256396E-2</v>
      </c>
      <c r="J6380" s="73">
        <f t="shared" si="297"/>
        <v>5.1293370184779682E-4</v>
      </c>
      <c r="K6380" s="73">
        <f t="shared" si="298"/>
        <v>48.332259210294403</v>
      </c>
      <c r="L6380" s="3" t="e">
        <f t="shared" si="299"/>
        <v>#N/A</v>
      </c>
    </row>
    <row r="6381" spans="1:12" x14ac:dyDescent="0.25">
      <c r="A6381" s="43" t="s">
        <v>48</v>
      </c>
      <c r="B6381" s="43" t="s">
        <v>23</v>
      </c>
      <c r="C6381" s="43" t="s">
        <v>798</v>
      </c>
      <c r="D6381" s="43" t="s">
        <v>55</v>
      </c>
      <c r="E6381" s="43" t="s">
        <v>2996</v>
      </c>
      <c r="F6381" s="43" t="s">
        <v>4477</v>
      </c>
      <c r="G6381" s="43" t="s">
        <v>4654</v>
      </c>
      <c r="H6381" s="76">
        <v>43875</v>
      </c>
      <c r="I6381" s="229">
        <v>2.2040113960113961E-2</v>
      </c>
      <c r="J6381" s="73">
        <f t="shared" si="297"/>
        <v>4.3822537191085925E-4</v>
      </c>
      <c r="K6381" s="73">
        <f t="shared" si="298"/>
        <v>986.23713819258899</v>
      </c>
      <c r="L6381" s="3" t="e">
        <f t="shared" si="299"/>
        <v>#N/A</v>
      </c>
    </row>
    <row r="6382" spans="1:12" x14ac:dyDescent="0.25">
      <c r="A6382" s="43" t="s">
        <v>48</v>
      </c>
      <c r="B6382" s="43" t="s">
        <v>23</v>
      </c>
      <c r="C6382" s="43" t="s">
        <v>798</v>
      </c>
      <c r="D6382" s="43" t="s">
        <v>55</v>
      </c>
      <c r="E6382" s="43" t="s">
        <v>2997</v>
      </c>
      <c r="F6382" s="43" t="s">
        <v>4478</v>
      </c>
      <c r="G6382" s="43" t="s">
        <v>4654</v>
      </c>
      <c r="H6382" s="76">
        <v>4600</v>
      </c>
      <c r="I6382" s="229">
        <v>2.2039130434782606E-2</v>
      </c>
      <c r="J6382" s="73">
        <f t="shared" si="297"/>
        <v>4.3820581639699503E-4</v>
      </c>
      <c r="K6382" s="73">
        <f t="shared" si="298"/>
        <v>103.39574675542617</v>
      </c>
      <c r="L6382" s="3" t="e">
        <f t="shared" si="299"/>
        <v>#N/A</v>
      </c>
    </row>
    <row r="6383" spans="1:12" x14ac:dyDescent="0.25">
      <c r="A6383" s="43" t="s">
        <v>48</v>
      </c>
      <c r="B6383" s="43" t="s">
        <v>23</v>
      </c>
      <c r="C6383" s="43" t="s">
        <v>757</v>
      </c>
      <c r="D6383" s="43" t="s">
        <v>55</v>
      </c>
      <c r="E6383" s="43" t="s">
        <v>2998</v>
      </c>
      <c r="F6383" s="43" t="s">
        <v>4479</v>
      </c>
      <c r="G6383" s="43" t="s">
        <v>4654</v>
      </c>
      <c r="H6383" s="76">
        <v>9538</v>
      </c>
      <c r="I6383" s="229">
        <v>2.4499895156217238E-2</v>
      </c>
      <c r="J6383" s="73">
        <f t="shared" si="297"/>
        <v>4.8713340076372472E-4</v>
      </c>
      <c r="K6383" s="73">
        <f t="shared" si="298"/>
        <v>238.32627837648442</v>
      </c>
      <c r="L6383" s="3" t="e">
        <f t="shared" si="299"/>
        <v>#N/A</v>
      </c>
    </row>
    <row r="6384" spans="1:12" x14ac:dyDescent="0.25">
      <c r="A6384" s="43" t="s">
        <v>48</v>
      </c>
      <c r="B6384" s="43" t="s">
        <v>23</v>
      </c>
      <c r="C6384" s="43" t="s">
        <v>757</v>
      </c>
      <c r="D6384" s="43" t="s">
        <v>55</v>
      </c>
      <c r="E6384" s="43" t="s">
        <v>2999</v>
      </c>
      <c r="F6384" s="43" t="s">
        <v>4480</v>
      </c>
      <c r="G6384" s="43" t="s">
        <v>4654</v>
      </c>
      <c r="H6384" s="76">
        <v>7183</v>
      </c>
      <c r="I6384" s="229">
        <v>2.4499512738410136E-2</v>
      </c>
      <c r="J6384" s="73">
        <f t="shared" si="297"/>
        <v>4.8712579711947653E-4</v>
      </c>
      <c r="K6384" s="73">
        <f t="shared" si="298"/>
        <v>179.47902460070921</v>
      </c>
      <c r="L6384" s="3" t="e">
        <f t="shared" si="299"/>
        <v>#N/A</v>
      </c>
    </row>
    <row r="6385" spans="1:12" x14ac:dyDescent="0.25">
      <c r="A6385" s="43" t="s">
        <v>48</v>
      </c>
      <c r="B6385" s="43" t="s">
        <v>23</v>
      </c>
      <c r="C6385" s="43" t="s">
        <v>757</v>
      </c>
      <c r="D6385" s="43" t="s">
        <v>55</v>
      </c>
      <c r="E6385" s="43" t="s">
        <v>3000</v>
      </c>
      <c r="F6385" s="43" t="s">
        <v>4481</v>
      </c>
      <c r="G6385" s="43" t="s">
        <v>4654</v>
      </c>
      <c r="H6385" s="76">
        <v>23088</v>
      </c>
      <c r="I6385" s="229">
        <v>2.450017325017325E-2</v>
      </c>
      <c r="J6385" s="73">
        <f t="shared" si="297"/>
        <v>4.8713893012838775E-4</v>
      </c>
      <c r="K6385" s="73">
        <f t="shared" si="298"/>
        <v>576.90706361880427</v>
      </c>
      <c r="L6385" s="3" t="e">
        <f t="shared" si="299"/>
        <v>#N/A</v>
      </c>
    </row>
    <row r="6386" spans="1:12" x14ac:dyDescent="0.25">
      <c r="A6386" s="43" t="s">
        <v>48</v>
      </c>
      <c r="B6386" s="43" t="s">
        <v>23</v>
      </c>
      <c r="C6386" s="43" t="s">
        <v>757</v>
      </c>
      <c r="D6386" s="43" t="s">
        <v>55</v>
      </c>
      <c r="E6386" s="43" t="s">
        <v>3001</v>
      </c>
      <c r="F6386" s="43" t="s">
        <v>4482</v>
      </c>
      <c r="G6386" s="43" t="s">
        <v>4654</v>
      </c>
      <c r="H6386" s="76">
        <v>610</v>
      </c>
      <c r="I6386" s="229">
        <v>2.4508196721311468E-2</v>
      </c>
      <c r="J6386" s="73">
        <f t="shared" si="297"/>
        <v>4.8729846145521865E-4</v>
      </c>
      <c r="K6386" s="73">
        <f t="shared" si="298"/>
        <v>15.247252061487679</v>
      </c>
      <c r="L6386" s="3" t="e">
        <f t="shared" si="299"/>
        <v>#N/A</v>
      </c>
    </row>
    <row r="6387" spans="1:12" x14ac:dyDescent="0.25">
      <c r="A6387" s="43" t="s">
        <v>48</v>
      </c>
      <c r="B6387" s="43" t="s">
        <v>23</v>
      </c>
      <c r="C6387" s="43" t="s">
        <v>757</v>
      </c>
      <c r="D6387" s="43" t="s">
        <v>55</v>
      </c>
      <c r="E6387" s="43" t="s">
        <v>3002</v>
      </c>
      <c r="F6387" s="43" t="s">
        <v>4472</v>
      </c>
      <c r="G6387" s="43" t="s">
        <v>4654</v>
      </c>
      <c r="H6387" s="76">
        <v>6732</v>
      </c>
      <c r="I6387" s="229">
        <v>2.5399584076054665E-2</v>
      </c>
      <c r="J6387" s="73">
        <f t="shared" si="297"/>
        <v>5.0502198846401249E-4</v>
      </c>
      <c r="K6387" s="73">
        <f t="shared" si="298"/>
        <v>174.38980802633975</v>
      </c>
      <c r="L6387" s="3" t="e">
        <f t="shared" si="299"/>
        <v>#N/A</v>
      </c>
    </row>
    <row r="6388" spans="1:12" x14ac:dyDescent="0.25">
      <c r="A6388" s="43" t="s">
        <v>48</v>
      </c>
      <c r="B6388" s="43" t="s">
        <v>23</v>
      </c>
      <c r="C6388" s="43" t="s">
        <v>757</v>
      </c>
      <c r="D6388" s="43" t="s">
        <v>55</v>
      </c>
      <c r="E6388" s="43" t="s">
        <v>3003</v>
      </c>
      <c r="F6388" s="43" t="s">
        <v>4483</v>
      </c>
      <c r="G6388" s="43" t="s">
        <v>4654</v>
      </c>
      <c r="H6388" s="76">
        <v>57538</v>
      </c>
      <c r="I6388" s="229">
        <v>2.0500017379818557E-2</v>
      </c>
      <c r="J6388" s="73">
        <f t="shared" si="297"/>
        <v>4.0760350680163249E-4</v>
      </c>
      <c r="K6388" s="73">
        <f t="shared" si="298"/>
        <v>1202.9826905743523</v>
      </c>
      <c r="L6388" s="3" t="e">
        <f t="shared" si="299"/>
        <v>#N/A</v>
      </c>
    </row>
    <row r="6389" spans="1:12" x14ac:dyDescent="0.25">
      <c r="A6389" s="43" t="s">
        <v>48</v>
      </c>
      <c r="B6389" s="43" t="s">
        <v>23</v>
      </c>
      <c r="C6389" s="43" t="s">
        <v>758</v>
      </c>
      <c r="D6389" s="43" t="s">
        <v>55</v>
      </c>
      <c r="E6389" s="43" t="s">
        <v>3004</v>
      </c>
      <c r="F6389" s="43" t="s">
        <v>4457</v>
      </c>
      <c r="G6389" s="43" t="s">
        <v>4654</v>
      </c>
      <c r="H6389" s="76">
        <v>1726</v>
      </c>
      <c r="I6389" s="229">
        <v>2.1998841251448437E-2</v>
      </c>
      <c r="J6389" s="73">
        <f t="shared" si="297"/>
        <v>4.3740474329988883E-4</v>
      </c>
      <c r="K6389" s="73">
        <f t="shared" si="298"/>
        <v>38.724960586935609</v>
      </c>
      <c r="L6389" s="3" t="e">
        <f t="shared" si="299"/>
        <v>#N/A</v>
      </c>
    </row>
    <row r="6390" spans="1:12" x14ac:dyDescent="0.25">
      <c r="A6390" s="43" t="s">
        <v>48</v>
      </c>
      <c r="B6390" s="43" t="s">
        <v>23</v>
      </c>
      <c r="C6390" s="43" t="s">
        <v>758</v>
      </c>
      <c r="D6390" s="43" t="s">
        <v>55</v>
      </c>
      <c r="E6390" s="43" t="s">
        <v>3005</v>
      </c>
      <c r="F6390" s="43" t="s">
        <v>4484</v>
      </c>
      <c r="G6390" s="43" t="s">
        <v>4654</v>
      </c>
      <c r="H6390" s="76">
        <v>2160</v>
      </c>
      <c r="I6390" s="229">
        <v>2.6999999999999996E-2</v>
      </c>
      <c r="J6390" s="73">
        <f t="shared" si="297"/>
        <v>5.3684318797106705E-4</v>
      </c>
      <c r="K6390" s="73">
        <f t="shared" si="298"/>
        <v>59.479581286017499</v>
      </c>
      <c r="L6390" s="3" t="e">
        <f t="shared" si="299"/>
        <v>#N/A</v>
      </c>
    </row>
    <row r="6391" spans="1:12" x14ac:dyDescent="0.25">
      <c r="A6391" s="43" t="s">
        <v>48</v>
      </c>
      <c r="B6391" s="43" t="s">
        <v>23</v>
      </c>
      <c r="C6391" s="43" t="s">
        <v>758</v>
      </c>
      <c r="D6391" s="43" t="s">
        <v>55</v>
      </c>
      <c r="E6391" s="43" t="s">
        <v>3006</v>
      </c>
      <c r="F6391" s="43" t="s">
        <v>4447</v>
      </c>
      <c r="G6391" s="43" t="s">
        <v>4654</v>
      </c>
      <c r="H6391" s="76">
        <v>133594</v>
      </c>
      <c r="I6391" s="229">
        <v>2.1990807970417831E-2</v>
      </c>
      <c r="J6391" s="73">
        <f t="shared" si="297"/>
        <v>4.3724501692217265E-4</v>
      </c>
      <c r="K6391" s="73">
        <f t="shared" si="298"/>
        <v>2996.2533107907002</v>
      </c>
      <c r="L6391" s="3" t="e">
        <f t="shared" si="299"/>
        <v>#N/A</v>
      </c>
    </row>
    <row r="6392" spans="1:12" x14ac:dyDescent="0.25">
      <c r="A6392" s="43" t="s">
        <v>48</v>
      </c>
      <c r="B6392" s="43" t="s">
        <v>23</v>
      </c>
      <c r="C6392" s="43" t="s">
        <v>758</v>
      </c>
      <c r="D6392" s="43" t="s">
        <v>55</v>
      </c>
      <c r="E6392" s="43" t="s">
        <v>3007</v>
      </c>
      <c r="F6392" s="43" t="s">
        <v>4461</v>
      </c>
      <c r="G6392" s="43" t="s">
        <v>4654</v>
      </c>
      <c r="H6392" s="76">
        <v>17872</v>
      </c>
      <c r="I6392" s="229">
        <v>6.7399843330349138E-2</v>
      </c>
      <c r="J6392" s="73">
        <f t="shared" si="297"/>
        <v>1.3401165467487074E-3</v>
      </c>
      <c r="K6392" s="73">
        <f t="shared" si="298"/>
        <v>1228.5205629234927</v>
      </c>
      <c r="L6392" s="3" t="e">
        <f t="shared" si="299"/>
        <v>#N/A</v>
      </c>
    </row>
    <row r="6393" spans="1:12" x14ac:dyDescent="0.25">
      <c r="A6393" s="43" t="s">
        <v>48</v>
      </c>
      <c r="B6393" s="43" t="s">
        <v>23</v>
      </c>
      <c r="C6393" s="43" t="s">
        <v>759</v>
      </c>
      <c r="D6393" s="43" t="s">
        <v>55</v>
      </c>
      <c r="E6393" s="43" t="s">
        <v>3008</v>
      </c>
      <c r="F6393" s="43" t="s">
        <v>4485</v>
      </c>
      <c r="G6393" s="43" t="s">
        <v>4654</v>
      </c>
      <c r="H6393" s="76">
        <v>43334</v>
      </c>
      <c r="I6393" s="229">
        <v>2.2999953846863892E-2</v>
      </c>
      <c r="J6393" s="73">
        <f t="shared" si="297"/>
        <v>4.5730994616066006E-4</v>
      </c>
      <c r="K6393" s="73">
        <f t="shared" si="298"/>
        <v>1016.4970692069259</v>
      </c>
      <c r="L6393" s="3" t="e">
        <f t="shared" si="299"/>
        <v>#N/A</v>
      </c>
    </row>
    <row r="6394" spans="1:12" x14ac:dyDescent="0.25">
      <c r="A6394" s="43" t="s">
        <v>48</v>
      </c>
      <c r="B6394" s="43" t="s">
        <v>23</v>
      </c>
      <c r="C6394" s="43" t="s">
        <v>761</v>
      </c>
      <c r="D6394" s="43" t="s">
        <v>55</v>
      </c>
      <c r="E6394" s="43" t="s">
        <v>3009</v>
      </c>
      <c r="F6394" s="43" t="s">
        <v>4486</v>
      </c>
      <c r="G6394" s="43" t="s">
        <v>4654</v>
      </c>
      <c r="H6394" s="76">
        <v>87766</v>
      </c>
      <c r="I6394" s="229">
        <v>2.0500079757537086E-2</v>
      </c>
      <c r="J6394" s="73">
        <f t="shared" si="297"/>
        <v>4.0760474706286485E-4</v>
      </c>
      <c r="K6394" s="73">
        <f t="shared" si="298"/>
        <v>1834.9838382307194</v>
      </c>
      <c r="L6394" s="3" t="e">
        <f t="shared" si="299"/>
        <v>#N/A</v>
      </c>
    </row>
    <row r="6395" spans="1:12" x14ac:dyDescent="0.25">
      <c r="A6395" s="43" t="s">
        <v>48</v>
      </c>
      <c r="B6395" s="43" t="s">
        <v>23</v>
      </c>
      <c r="C6395" s="43" t="s">
        <v>761</v>
      </c>
      <c r="D6395" s="43" t="s">
        <v>55</v>
      </c>
      <c r="E6395" s="43" t="s">
        <v>3010</v>
      </c>
      <c r="F6395" s="43" t="s">
        <v>4487</v>
      </c>
      <c r="G6395" s="43" t="s">
        <v>4654</v>
      </c>
      <c r="H6395" s="76">
        <v>26935</v>
      </c>
      <c r="I6395" s="229">
        <v>2.0500092816038609E-2</v>
      </c>
      <c r="J6395" s="73">
        <f t="shared" si="297"/>
        <v>4.0760500670610882E-4</v>
      </c>
      <c r="K6395" s="73">
        <f t="shared" si="298"/>
        <v>563.14884085562903</v>
      </c>
      <c r="L6395" s="3" t="e">
        <f t="shared" si="299"/>
        <v>#N/A</v>
      </c>
    </row>
    <row r="6396" spans="1:12" x14ac:dyDescent="0.25">
      <c r="A6396" s="43" t="s">
        <v>48</v>
      </c>
      <c r="B6396" s="43" t="s">
        <v>23</v>
      </c>
      <c r="C6396" s="43" t="s">
        <v>761</v>
      </c>
      <c r="D6396" s="43" t="s">
        <v>55</v>
      </c>
      <c r="E6396" s="43" t="s">
        <v>3011</v>
      </c>
      <c r="F6396" s="43" t="s">
        <v>4488</v>
      </c>
      <c r="G6396" s="43" t="s">
        <v>4654</v>
      </c>
      <c r="H6396" s="76">
        <v>191100</v>
      </c>
      <c r="I6396" s="229">
        <v>9.0000000000000011E-3</v>
      </c>
      <c r="J6396" s="73">
        <f t="shared" si="297"/>
        <v>1.7894772932368908E-4</v>
      </c>
      <c r="K6396" s="73">
        <f t="shared" si="298"/>
        <v>1754.0969110737572</v>
      </c>
      <c r="L6396" s="3" t="e">
        <f t="shared" si="299"/>
        <v>#N/A</v>
      </c>
    </row>
    <row r="6397" spans="1:12" x14ac:dyDescent="0.25">
      <c r="A6397" s="43" t="s">
        <v>48</v>
      </c>
      <c r="B6397" s="43" t="s">
        <v>23</v>
      </c>
      <c r="C6397" s="43" t="s">
        <v>762</v>
      </c>
      <c r="D6397" s="43" t="s">
        <v>55</v>
      </c>
      <c r="E6397" s="43" t="s">
        <v>3012</v>
      </c>
      <c r="F6397" s="43" t="s">
        <v>4489</v>
      </c>
      <c r="G6397" s="43" t="s">
        <v>4654</v>
      </c>
      <c r="H6397" s="76">
        <v>20979</v>
      </c>
      <c r="I6397" s="229">
        <v>2.5500262166928835E-2</v>
      </c>
      <c r="J6397" s="73">
        <f t="shared" si="297"/>
        <v>5.0702377910340993E-4</v>
      </c>
      <c r="K6397" s="73">
        <f t="shared" si="298"/>
        <v>545.60685186181047</v>
      </c>
      <c r="L6397" s="3" t="e">
        <f t="shared" si="299"/>
        <v>#N/A</v>
      </c>
    </row>
    <row r="6398" spans="1:12" x14ac:dyDescent="0.25">
      <c r="A6398" s="43" t="s">
        <v>48</v>
      </c>
      <c r="B6398" s="43" t="s">
        <v>23</v>
      </c>
      <c r="C6398" s="43" t="s">
        <v>762</v>
      </c>
      <c r="D6398" s="43" t="s">
        <v>55</v>
      </c>
      <c r="E6398" s="43" t="s">
        <v>3013</v>
      </c>
      <c r="F6398" s="43" t="s">
        <v>4490</v>
      </c>
      <c r="G6398" s="43" t="s">
        <v>4654</v>
      </c>
      <c r="H6398" s="76">
        <v>3670</v>
      </c>
      <c r="I6398" s="229">
        <v>2.7400544959128068E-2</v>
      </c>
      <c r="J6398" s="73">
        <f t="shared" si="297"/>
        <v>5.4480725585195802E-4</v>
      </c>
      <c r="K6398" s="73">
        <f t="shared" si="298"/>
        <v>102.5594426289767</v>
      </c>
      <c r="L6398" s="3" t="e">
        <f t="shared" si="299"/>
        <v>#N/A</v>
      </c>
    </row>
    <row r="6399" spans="1:12" x14ac:dyDescent="0.25">
      <c r="A6399" s="43" t="s">
        <v>48</v>
      </c>
      <c r="B6399" s="43" t="s">
        <v>23</v>
      </c>
      <c r="C6399" s="43" t="s">
        <v>762</v>
      </c>
      <c r="D6399" s="43" t="s">
        <v>55</v>
      </c>
      <c r="E6399" s="43" t="s">
        <v>3014</v>
      </c>
      <c r="F6399" s="43" t="s">
        <v>4491</v>
      </c>
      <c r="G6399" s="43" t="s">
        <v>4654</v>
      </c>
      <c r="H6399" s="76">
        <v>3675</v>
      </c>
      <c r="I6399" s="229">
        <v>2.2048979591836736E-2</v>
      </c>
      <c r="J6399" s="73">
        <f t="shared" si="297"/>
        <v>4.384016479848382E-4</v>
      </c>
      <c r="K6399" s="73">
        <f t="shared" si="298"/>
        <v>82.641126056344277</v>
      </c>
      <c r="L6399" s="3" t="e">
        <f t="shared" si="299"/>
        <v>#N/A</v>
      </c>
    </row>
    <row r="6400" spans="1:12" x14ac:dyDescent="0.25">
      <c r="A6400" s="43" t="s">
        <v>48</v>
      </c>
      <c r="B6400" s="43" t="s">
        <v>23</v>
      </c>
      <c r="C6400" s="43" t="s">
        <v>377</v>
      </c>
      <c r="D6400" s="43" t="s">
        <v>55</v>
      </c>
      <c r="E6400" s="43" t="s">
        <v>384</v>
      </c>
      <c r="F6400" s="43" t="s">
        <v>4492</v>
      </c>
      <c r="G6400" s="43" t="s">
        <v>4654</v>
      </c>
      <c r="H6400" s="76">
        <v>437</v>
      </c>
      <c r="I6400" s="229">
        <v>2.0503432494279179E-2</v>
      </c>
      <c r="J6400" s="73">
        <f t="shared" si="297"/>
        <v>4.0767140979920013E-4</v>
      </c>
      <c r="K6400" s="73">
        <f t="shared" si="298"/>
        <v>9.1381524060822521</v>
      </c>
      <c r="L6400" s="3" t="e">
        <f t="shared" si="299"/>
        <v>#N/A</v>
      </c>
    </row>
    <row r="6401" spans="1:12" x14ac:dyDescent="0.25">
      <c r="A6401" s="43" t="s">
        <v>48</v>
      </c>
      <c r="B6401" s="43" t="s">
        <v>23</v>
      </c>
      <c r="C6401" s="43" t="s">
        <v>377</v>
      </c>
      <c r="D6401" s="43" t="s">
        <v>55</v>
      </c>
      <c r="E6401" s="43" t="s">
        <v>382</v>
      </c>
      <c r="F6401" s="43" t="s">
        <v>4493</v>
      </c>
      <c r="G6401" s="43" t="s">
        <v>4654</v>
      </c>
      <c r="H6401" s="76">
        <v>5200</v>
      </c>
      <c r="I6401" s="229">
        <v>2.5499999999999998E-2</v>
      </c>
      <c r="J6401" s="73">
        <f t="shared" si="297"/>
        <v>5.0701856641711897E-4</v>
      </c>
      <c r="K6401" s="73">
        <f t="shared" si="298"/>
        <v>135.23649654536902</v>
      </c>
      <c r="L6401" s="3" t="e">
        <f t="shared" si="299"/>
        <v>#N/A</v>
      </c>
    </row>
    <row r="6402" spans="1:12" x14ac:dyDescent="0.25">
      <c r="A6402" s="43" t="s">
        <v>48</v>
      </c>
      <c r="B6402" s="43" t="s">
        <v>23</v>
      </c>
      <c r="C6402" s="43" t="s">
        <v>767</v>
      </c>
      <c r="D6402" s="43" t="s">
        <v>55</v>
      </c>
      <c r="E6402" s="43" t="s">
        <v>3015</v>
      </c>
      <c r="F6402" s="43" t="s">
        <v>4494</v>
      </c>
      <c r="G6402" s="43" t="s">
        <v>4654</v>
      </c>
      <c r="H6402" s="76">
        <v>2470</v>
      </c>
      <c r="I6402" s="229"/>
      <c r="J6402" s="73">
        <f t="shared" si="297"/>
        <v>0</v>
      </c>
      <c r="K6402" s="73">
        <f t="shared" si="298"/>
        <v>0</v>
      </c>
      <c r="L6402" s="3" t="e">
        <f t="shared" si="299"/>
        <v>#N/A</v>
      </c>
    </row>
    <row r="6403" spans="1:12" x14ac:dyDescent="0.25">
      <c r="A6403" s="43" t="s">
        <v>48</v>
      </c>
      <c r="B6403" s="43" t="s">
        <v>23</v>
      </c>
      <c r="C6403" s="43" t="s">
        <v>808</v>
      </c>
      <c r="D6403" s="43" t="s">
        <v>55</v>
      </c>
      <c r="E6403" s="43" t="s">
        <v>3016</v>
      </c>
      <c r="F6403" s="43" t="s">
        <v>4495</v>
      </c>
      <c r="G6403" s="43" t="s">
        <v>4654</v>
      </c>
      <c r="H6403" s="76">
        <v>136</v>
      </c>
      <c r="I6403" s="229">
        <v>2.2058823529411766E-2</v>
      </c>
      <c r="J6403" s="73">
        <f t="shared" si="297"/>
        <v>4.3859737579335552E-4</v>
      </c>
      <c r="K6403" s="73">
        <f t="shared" si="298"/>
        <v>3.0596492431078968</v>
      </c>
      <c r="L6403" s="3" t="e">
        <f t="shared" si="299"/>
        <v>#N/A</v>
      </c>
    </row>
    <row r="6404" spans="1:12" x14ac:dyDescent="0.25">
      <c r="A6404" s="43" t="s">
        <v>48</v>
      </c>
      <c r="B6404" s="43" t="s">
        <v>23</v>
      </c>
      <c r="C6404" s="43" t="s">
        <v>808</v>
      </c>
      <c r="D6404" s="43" t="s">
        <v>55</v>
      </c>
      <c r="E6404" s="43" t="s">
        <v>3017</v>
      </c>
      <c r="F6404" s="43" t="s">
        <v>4496</v>
      </c>
      <c r="G6404" s="43" t="s">
        <v>4654</v>
      </c>
      <c r="H6404" s="76">
        <v>130</v>
      </c>
      <c r="I6404" s="229">
        <v>2.1999999999999995E-2</v>
      </c>
      <c r="J6404" s="73">
        <f t="shared" si="297"/>
        <v>4.3742778279123981E-4</v>
      </c>
      <c r="K6404" s="73">
        <f t="shared" si="298"/>
        <v>2.9168656117628604</v>
      </c>
      <c r="L6404" s="3" t="e">
        <f t="shared" si="299"/>
        <v>#N/A</v>
      </c>
    </row>
    <row r="6405" spans="1:12" x14ac:dyDescent="0.25">
      <c r="A6405" s="43" t="s">
        <v>48</v>
      </c>
      <c r="B6405" s="43" t="s">
        <v>23</v>
      </c>
      <c r="C6405" s="43" t="s">
        <v>772</v>
      </c>
      <c r="D6405" s="43" t="s">
        <v>55</v>
      </c>
      <c r="E6405" s="43" t="s">
        <v>3018</v>
      </c>
      <c r="F6405" s="43" t="s">
        <v>4486</v>
      </c>
      <c r="G6405" s="43" t="s">
        <v>4654</v>
      </c>
      <c r="H6405" s="76">
        <v>141836</v>
      </c>
      <c r="I6405" s="229">
        <v>2.0500014100792469E-2</v>
      </c>
      <c r="J6405" s="73">
        <f t="shared" si="297"/>
        <v>4.0760344160449102E-4</v>
      </c>
      <c r="K6405" s="73">
        <f t="shared" si="298"/>
        <v>2965.4528417434153</v>
      </c>
      <c r="L6405" s="3" t="e">
        <f t="shared" si="299"/>
        <v>#N/A</v>
      </c>
    </row>
    <row r="6406" spans="1:12" x14ac:dyDescent="0.25">
      <c r="A6406" s="43" t="s">
        <v>48</v>
      </c>
      <c r="B6406" s="43" t="s">
        <v>23</v>
      </c>
      <c r="C6406" s="43" t="s">
        <v>772</v>
      </c>
      <c r="D6406" s="43" t="s">
        <v>55</v>
      </c>
      <c r="E6406" s="43" t="s">
        <v>3019</v>
      </c>
      <c r="F6406" s="43" t="s">
        <v>4487</v>
      </c>
      <c r="G6406" s="43" t="s">
        <v>4654</v>
      </c>
      <c r="H6406" s="76">
        <v>27966</v>
      </c>
      <c r="I6406" s="229">
        <v>2.0502038189229778E-2</v>
      </c>
      <c r="J6406" s="73">
        <f t="shared" si="297"/>
        <v>4.0764368671891401E-4</v>
      </c>
      <c r="K6406" s="73">
        <f t="shared" si="298"/>
        <v>584.76016334278108</v>
      </c>
      <c r="L6406" s="3" t="e">
        <f t="shared" si="299"/>
        <v>#N/A</v>
      </c>
    </row>
    <row r="6407" spans="1:12" x14ac:dyDescent="0.25">
      <c r="A6407" s="43" t="s">
        <v>48</v>
      </c>
      <c r="B6407" s="43" t="s">
        <v>23</v>
      </c>
      <c r="C6407" s="43" t="s">
        <v>772</v>
      </c>
      <c r="D6407" s="43" t="s">
        <v>55</v>
      </c>
      <c r="E6407" s="43" t="s">
        <v>3020</v>
      </c>
      <c r="F6407" s="43" t="s">
        <v>4488</v>
      </c>
      <c r="G6407" s="43" t="s">
        <v>4654</v>
      </c>
      <c r="H6407" s="76">
        <v>175864</v>
      </c>
      <c r="I6407" s="229">
        <v>9.0000227448482923E-3</v>
      </c>
      <c r="J6407" s="73">
        <f t="shared" ref="J6407:J6470" si="300">I6407*$J$5</f>
        <v>1.7894818156135079E-4</v>
      </c>
      <c r="K6407" s="73">
        <f t="shared" ref="K6407:K6470" si="301">(I6407+J6407)*H6407</f>
        <v>1614.2505430021056</v>
      </c>
      <c r="L6407" s="3" t="e">
        <f t="shared" ref="L6407:L6470" si="302">MATCH(C6407,$C$7237:$C$7264,0)</f>
        <v>#N/A</v>
      </c>
    </row>
    <row r="6408" spans="1:12" x14ac:dyDescent="0.25">
      <c r="A6408" s="43" t="s">
        <v>48</v>
      </c>
      <c r="B6408" s="43" t="s">
        <v>23</v>
      </c>
      <c r="C6408" s="43" t="s">
        <v>775</v>
      </c>
      <c r="D6408" s="43" t="s">
        <v>55</v>
      </c>
      <c r="E6408" s="43" t="s">
        <v>3021</v>
      </c>
      <c r="F6408" s="43" t="s">
        <v>4497</v>
      </c>
      <c r="G6408" s="43" t="s">
        <v>4654</v>
      </c>
      <c r="H6408" s="76">
        <v>67623</v>
      </c>
      <c r="I6408" s="229">
        <v>0.02</v>
      </c>
      <c r="J6408" s="73">
        <f t="shared" si="300"/>
        <v>3.9766162071930901E-4</v>
      </c>
      <c r="K6408" s="73">
        <f t="shared" si="301"/>
        <v>1379.351071777902</v>
      </c>
      <c r="L6408" s="3" t="e">
        <f t="shared" si="302"/>
        <v>#N/A</v>
      </c>
    </row>
    <row r="6409" spans="1:12" x14ac:dyDescent="0.25">
      <c r="A6409" s="43" t="s">
        <v>48</v>
      </c>
      <c r="B6409" s="43" t="s">
        <v>23</v>
      </c>
      <c r="C6409" s="43" t="s">
        <v>775</v>
      </c>
      <c r="D6409" s="43" t="s">
        <v>55</v>
      </c>
      <c r="E6409" s="43" t="s">
        <v>3022</v>
      </c>
      <c r="F6409" s="43" t="s">
        <v>4498</v>
      </c>
      <c r="G6409" s="43" t="s">
        <v>4654</v>
      </c>
      <c r="H6409" s="76">
        <v>114900</v>
      </c>
      <c r="I6409" s="229">
        <v>8.9999999999999993E-3</v>
      </c>
      <c r="J6409" s="73">
        <f t="shared" si="300"/>
        <v>1.7894772932368903E-4</v>
      </c>
      <c r="K6409" s="73">
        <f t="shared" si="301"/>
        <v>1054.6610940992919</v>
      </c>
      <c r="L6409" s="3" t="e">
        <f t="shared" si="302"/>
        <v>#N/A</v>
      </c>
    </row>
    <row r="6410" spans="1:12" x14ac:dyDescent="0.25">
      <c r="A6410" s="43" t="s">
        <v>48</v>
      </c>
      <c r="B6410" s="43" t="s">
        <v>23</v>
      </c>
      <c r="C6410" s="43" t="s">
        <v>776</v>
      </c>
      <c r="D6410" s="43" t="s">
        <v>55</v>
      </c>
      <c r="E6410" s="43" t="s">
        <v>3023</v>
      </c>
      <c r="F6410" s="43" t="s">
        <v>4486</v>
      </c>
      <c r="G6410" s="43" t="s">
        <v>4654</v>
      </c>
      <c r="H6410" s="76">
        <v>9209</v>
      </c>
      <c r="I6410" s="229">
        <v>2.0499511347594743E-2</v>
      </c>
      <c r="J6410" s="73">
        <f t="shared" si="300"/>
        <v>4.0759344532191957E-4</v>
      </c>
      <c r="K6410" s="73">
        <f t="shared" si="301"/>
        <v>192.53352803796955</v>
      </c>
      <c r="L6410" s="3" t="e">
        <f t="shared" si="302"/>
        <v>#N/A</v>
      </c>
    </row>
    <row r="6411" spans="1:12" x14ac:dyDescent="0.25">
      <c r="A6411" s="43" t="s">
        <v>48</v>
      </c>
      <c r="B6411" s="43" t="s">
        <v>23</v>
      </c>
      <c r="C6411" s="43" t="s">
        <v>776</v>
      </c>
      <c r="D6411" s="43" t="s">
        <v>55</v>
      </c>
      <c r="E6411" s="43" t="s">
        <v>3024</v>
      </c>
      <c r="F6411" s="43" t="s">
        <v>4487</v>
      </c>
      <c r="G6411" s="43" t="s">
        <v>4654</v>
      </c>
      <c r="H6411" s="76">
        <v>2572</v>
      </c>
      <c r="I6411" s="229">
        <v>2.0501555209953344E-2</v>
      </c>
      <c r="J6411" s="73">
        <f t="shared" si="300"/>
        <v>4.0763408360282202E-4</v>
      </c>
      <c r="K6411" s="73">
        <f t="shared" si="301"/>
        <v>53.778434863026462</v>
      </c>
      <c r="L6411" s="3" t="e">
        <f t="shared" si="302"/>
        <v>#N/A</v>
      </c>
    </row>
    <row r="6412" spans="1:12" x14ac:dyDescent="0.25">
      <c r="A6412" s="43" t="s">
        <v>48</v>
      </c>
      <c r="B6412" s="43" t="s">
        <v>23</v>
      </c>
      <c r="C6412" s="43" t="s">
        <v>776</v>
      </c>
      <c r="D6412" s="43" t="s">
        <v>55</v>
      </c>
      <c r="E6412" s="43" t="s">
        <v>3025</v>
      </c>
      <c r="F6412" s="43" t="s">
        <v>4488</v>
      </c>
      <c r="G6412" s="43" t="s">
        <v>4654</v>
      </c>
      <c r="H6412" s="76">
        <v>11580</v>
      </c>
      <c r="I6412" s="229">
        <v>8.9999999999999993E-3</v>
      </c>
      <c r="J6412" s="73">
        <f t="shared" si="300"/>
        <v>1.7894772932368903E-4</v>
      </c>
      <c r="K6412" s="73">
        <f t="shared" si="301"/>
        <v>106.29221470556831</v>
      </c>
      <c r="L6412" s="3" t="e">
        <f t="shared" si="302"/>
        <v>#N/A</v>
      </c>
    </row>
    <row r="6413" spans="1:12" x14ac:dyDescent="0.25">
      <c r="A6413" s="43" t="s">
        <v>48</v>
      </c>
      <c r="B6413" s="43" t="s">
        <v>23</v>
      </c>
      <c r="C6413" s="43" t="s">
        <v>811</v>
      </c>
      <c r="D6413" s="43" t="s">
        <v>55</v>
      </c>
      <c r="E6413" s="43" t="s">
        <v>3026</v>
      </c>
      <c r="F6413" s="43" t="s">
        <v>4499</v>
      </c>
      <c r="G6413" s="43" t="s">
        <v>4654</v>
      </c>
      <c r="H6413" s="76">
        <v>71841</v>
      </c>
      <c r="I6413" s="229">
        <v>2.0499993040185967E-2</v>
      </c>
      <c r="J6413" s="73">
        <f t="shared" si="300"/>
        <v>4.0760302285474531E-4</v>
      </c>
      <c r="K6413" s="73">
        <f t="shared" si="301"/>
        <v>1502.0226087649078</v>
      </c>
      <c r="L6413" s="3" t="e">
        <f t="shared" si="302"/>
        <v>#N/A</v>
      </c>
    </row>
    <row r="6414" spans="1:12" x14ac:dyDescent="0.25">
      <c r="A6414" s="43" t="s">
        <v>48</v>
      </c>
      <c r="B6414" s="43" t="s">
        <v>23</v>
      </c>
      <c r="C6414" s="43" t="s">
        <v>811</v>
      </c>
      <c r="D6414" s="43" t="s">
        <v>55</v>
      </c>
      <c r="E6414" s="43" t="s">
        <v>3027</v>
      </c>
      <c r="F6414" s="43" t="s">
        <v>4488</v>
      </c>
      <c r="G6414" s="43" t="s">
        <v>4654</v>
      </c>
      <c r="H6414" s="76">
        <v>71241</v>
      </c>
      <c r="I6414" s="229">
        <v>9.0000140368607963E-3</v>
      </c>
      <c r="J6414" s="73">
        <f t="shared" si="300"/>
        <v>1.7894800841972974E-4</v>
      </c>
      <c r="K6414" s="73">
        <f t="shared" si="301"/>
        <v>653.91843506782993</v>
      </c>
      <c r="L6414" s="3" t="e">
        <f t="shared" si="302"/>
        <v>#N/A</v>
      </c>
    </row>
    <row r="6415" spans="1:12" x14ac:dyDescent="0.25">
      <c r="A6415" s="43" t="s">
        <v>48</v>
      </c>
      <c r="B6415" s="43" t="s">
        <v>23</v>
      </c>
      <c r="C6415" s="43" t="s">
        <v>802</v>
      </c>
      <c r="D6415" s="43" t="s">
        <v>55</v>
      </c>
      <c r="E6415" s="43" t="s">
        <v>3028</v>
      </c>
      <c r="F6415" s="43" t="s">
        <v>4486</v>
      </c>
      <c r="G6415" s="43" t="s">
        <v>4654</v>
      </c>
      <c r="H6415" s="76">
        <v>65605</v>
      </c>
      <c r="I6415" s="229">
        <v>2.0499961893148389E-2</v>
      </c>
      <c r="J6415" s="73">
        <f t="shared" si="300"/>
        <v>4.0760240355567311E-4</v>
      </c>
      <c r="K6415" s="73">
        <f t="shared" si="301"/>
        <v>1371.6407556852698</v>
      </c>
      <c r="L6415" s="3" t="e">
        <f t="shared" si="302"/>
        <v>#N/A</v>
      </c>
    </row>
    <row r="6416" spans="1:12" x14ac:dyDescent="0.25">
      <c r="A6416" s="43" t="s">
        <v>48</v>
      </c>
      <c r="B6416" s="43" t="s">
        <v>23</v>
      </c>
      <c r="C6416" s="43" t="s">
        <v>802</v>
      </c>
      <c r="D6416" s="43" t="s">
        <v>55</v>
      </c>
      <c r="E6416" s="43" t="s">
        <v>3029</v>
      </c>
      <c r="F6416" s="43" t="s">
        <v>4487</v>
      </c>
      <c r="G6416" s="43" t="s">
        <v>4654</v>
      </c>
      <c r="H6416" s="76">
        <v>39467</v>
      </c>
      <c r="I6416" s="229">
        <v>2.049991131831657E-2</v>
      </c>
      <c r="J6416" s="73">
        <f t="shared" si="300"/>
        <v>4.0760139797219367E-4</v>
      </c>
      <c r="K6416" s="73">
        <f t="shared" si="301"/>
        <v>825.15680437376864</v>
      </c>
      <c r="L6416" s="3" t="e">
        <f t="shared" si="302"/>
        <v>#N/A</v>
      </c>
    </row>
    <row r="6417" spans="1:12" x14ac:dyDescent="0.25">
      <c r="A6417" s="43" t="s">
        <v>48</v>
      </c>
      <c r="B6417" s="43" t="s">
        <v>23</v>
      </c>
      <c r="C6417" s="43" t="s">
        <v>802</v>
      </c>
      <c r="D6417" s="43" t="s">
        <v>55</v>
      </c>
      <c r="E6417" s="43" t="s">
        <v>3030</v>
      </c>
      <c r="F6417" s="43" t="s">
        <v>4488</v>
      </c>
      <c r="G6417" s="43" t="s">
        <v>4654</v>
      </c>
      <c r="H6417" s="76">
        <v>97332</v>
      </c>
      <c r="I6417" s="229">
        <v>9.0000205482266889E-3</v>
      </c>
      <c r="J6417" s="73">
        <f t="shared" si="300"/>
        <v>1.7894813788574545E-4</v>
      </c>
      <c r="K6417" s="73">
        <f t="shared" si="301"/>
        <v>893.40738015669558</v>
      </c>
      <c r="L6417" s="3" t="e">
        <f t="shared" si="302"/>
        <v>#N/A</v>
      </c>
    </row>
    <row r="6418" spans="1:12" x14ac:dyDescent="0.25">
      <c r="A6418" s="43" t="s">
        <v>48</v>
      </c>
      <c r="B6418" s="43" t="s">
        <v>23</v>
      </c>
      <c r="C6418" s="43" t="s">
        <v>803</v>
      </c>
      <c r="D6418" s="43" t="s">
        <v>55</v>
      </c>
      <c r="E6418" s="43" t="s">
        <v>3031</v>
      </c>
      <c r="F6418" s="43" t="s">
        <v>4486</v>
      </c>
      <c r="G6418" s="43" t="s">
        <v>4654</v>
      </c>
      <c r="H6418" s="76">
        <v>124880</v>
      </c>
      <c r="I6418" s="229">
        <v>2.0500000000000001E-2</v>
      </c>
      <c r="J6418" s="73">
        <f t="shared" si="300"/>
        <v>4.0760316123729173E-4</v>
      </c>
      <c r="K6418" s="73">
        <f t="shared" si="301"/>
        <v>2610.941482775313</v>
      </c>
      <c r="L6418" s="3" t="e">
        <f t="shared" si="302"/>
        <v>#N/A</v>
      </c>
    </row>
    <row r="6419" spans="1:12" x14ac:dyDescent="0.25">
      <c r="A6419" s="43" t="s">
        <v>48</v>
      </c>
      <c r="B6419" s="43" t="s">
        <v>23</v>
      </c>
      <c r="C6419" s="43" t="s">
        <v>803</v>
      </c>
      <c r="D6419" s="43" t="s">
        <v>55</v>
      </c>
      <c r="E6419" s="43" t="s">
        <v>3032</v>
      </c>
      <c r="F6419" s="43" t="s">
        <v>4487</v>
      </c>
      <c r="G6419" s="43" t="s">
        <v>4654</v>
      </c>
      <c r="H6419" s="76">
        <v>52932</v>
      </c>
      <c r="I6419" s="229">
        <v>2.050007556865412E-2</v>
      </c>
      <c r="J6419" s="73">
        <f t="shared" si="300"/>
        <v>4.0760466377496538E-4</v>
      </c>
      <c r="K6419" s="73">
        <f t="shared" si="301"/>
        <v>1106.6853300629364</v>
      </c>
      <c r="L6419" s="3" t="e">
        <f t="shared" si="302"/>
        <v>#N/A</v>
      </c>
    </row>
    <row r="6420" spans="1:12" x14ac:dyDescent="0.25">
      <c r="A6420" s="43" t="s">
        <v>48</v>
      </c>
      <c r="B6420" s="43" t="s">
        <v>23</v>
      </c>
      <c r="C6420" s="43" t="s">
        <v>803</v>
      </c>
      <c r="D6420" s="43" t="s">
        <v>55</v>
      </c>
      <c r="E6420" s="43" t="s">
        <v>3033</v>
      </c>
      <c r="F6420" s="43" t="s">
        <v>4488</v>
      </c>
      <c r="G6420" s="43" t="s">
        <v>4654</v>
      </c>
      <c r="H6420" s="76">
        <v>160411</v>
      </c>
      <c r="I6420" s="229">
        <v>9.0000062339864479E-3</v>
      </c>
      <c r="J6420" s="73">
        <f t="shared" si="300"/>
        <v>1.7894785327454677E-4</v>
      </c>
      <c r="K6420" s="73">
        <f t="shared" si="301"/>
        <v>1472.4052040916235</v>
      </c>
      <c r="L6420" s="3" t="e">
        <f t="shared" si="302"/>
        <v>#N/A</v>
      </c>
    </row>
    <row r="6421" spans="1:12" x14ac:dyDescent="0.25">
      <c r="A6421" s="43" t="s">
        <v>48</v>
      </c>
      <c r="B6421" s="43" t="s">
        <v>23</v>
      </c>
      <c r="C6421" s="43" t="s">
        <v>807</v>
      </c>
      <c r="D6421" s="43" t="s">
        <v>55</v>
      </c>
      <c r="E6421" s="43" t="s">
        <v>3034</v>
      </c>
      <c r="F6421" s="43" t="s">
        <v>4497</v>
      </c>
      <c r="G6421" s="43" t="s">
        <v>4654</v>
      </c>
      <c r="H6421" s="76">
        <v>91134</v>
      </c>
      <c r="I6421" s="229">
        <v>0.02</v>
      </c>
      <c r="J6421" s="73">
        <f t="shared" si="300"/>
        <v>3.9766162071930901E-4</v>
      </c>
      <c r="K6421" s="73">
        <f t="shared" si="301"/>
        <v>1858.9204941426335</v>
      </c>
      <c r="L6421" s="3" t="e">
        <f t="shared" si="302"/>
        <v>#N/A</v>
      </c>
    </row>
    <row r="6422" spans="1:12" x14ac:dyDescent="0.25">
      <c r="A6422" s="43" t="s">
        <v>48</v>
      </c>
      <c r="B6422" s="43" t="s">
        <v>23</v>
      </c>
      <c r="C6422" s="43" t="s">
        <v>807</v>
      </c>
      <c r="D6422" s="43" t="s">
        <v>55</v>
      </c>
      <c r="E6422" s="43" t="s">
        <v>3035</v>
      </c>
      <c r="F6422" s="43" t="s">
        <v>4498</v>
      </c>
      <c r="G6422" s="43" t="s">
        <v>4654</v>
      </c>
      <c r="H6422" s="76">
        <v>90934</v>
      </c>
      <c r="I6422" s="229">
        <v>9.0000439879473013E-3</v>
      </c>
      <c r="J6422" s="73">
        <f t="shared" si="300"/>
        <v>1.7894860393960984E-4</v>
      </c>
      <c r="K6422" s="73">
        <f t="shared" si="301"/>
        <v>834.6825123506444</v>
      </c>
      <c r="L6422" s="3" t="e">
        <f t="shared" si="302"/>
        <v>#N/A</v>
      </c>
    </row>
    <row r="6423" spans="1:12" x14ac:dyDescent="0.25">
      <c r="A6423" s="43" t="s">
        <v>48</v>
      </c>
      <c r="B6423" s="43" t="s">
        <v>23</v>
      </c>
      <c r="C6423" s="43" t="s">
        <v>727</v>
      </c>
      <c r="D6423" s="43" t="s">
        <v>728</v>
      </c>
      <c r="E6423" s="43" t="s">
        <v>3036</v>
      </c>
      <c r="F6423" s="43" t="s">
        <v>4500</v>
      </c>
      <c r="G6423" s="43" t="s">
        <v>4654</v>
      </c>
      <c r="H6423" s="76">
        <v>17160</v>
      </c>
      <c r="I6423" s="229">
        <v>3.0300116550116551E-2</v>
      </c>
      <c r="J6423" s="73">
        <f t="shared" si="300"/>
        <v>6.0245967276516526E-4</v>
      </c>
      <c r="K6423" s="73">
        <f t="shared" si="301"/>
        <v>530.28820798465028</v>
      </c>
      <c r="L6423" s="3" t="e">
        <f t="shared" si="302"/>
        <v>#N/A</v>
      </c>
    </row>
    <row r="6424" spans="1:12" ht="20" x14ac:dyDescent="0.25">
      <c r="A6424" s="43" t="s">
        <v>48</v>
      </c>
      <c r="B6424" s="43" t="s">
        <v>23</v>
      </c>
      <c r="C6424" s="43" t="s">
        <v>727</v>
      </c>
      <c r="D6424" s="43" t="s">
        <v>728</v>
      </c>
      <c r="E6424" s="43" t="s">
        <v>3037</v>
      </c>
      <c r="F6424" s="43" t="s">
        <v>4501</v>
      </c>
      <c r="G6424" s="43" t="s">
        <v>4654</v>
      </c>
      <c r="H6424" s="76">
        <v>8460</v>
      </c>
      <c r="I6424" s="229">
        <v>3.0300236406619382E-2</v>
      </c>
      <c r="J6424" s="73">
        <f t="shared" si="300"/>
        <v>6.0246205588172373E-4</v>
      </c>
      <c r="K6424" s="73">
        <f t="shared" si="301"/>
        <v>261.43682899275933</v>
      </c>
      <c r="L6424" s="3" t="e">
        <f t="shared" si="302"/>
        <v>#N/A</v>
      </c>
    </row>
    <row r="6425" spans="1:12" x14ac:dyDescent="0.25">
      <c r="A6425" s="43" t="s">
        <v>48</v>
      </c>
      <c r="B6425" s="43" t="s">
        <v>23</v>
      </c>
      <c r="C6425" s="43" t="s">
        <v>804</v>
      </c>
      <c r="D6425" s="43" t="s">
        <v>55</v>
      </c>
      <c r="E6425" s="43" t="s">
        <v>3038</v>
      </c>
      <c r="F6425" s="43" t="s">
        <v>4486</v>
      </c>
      <c r="G6425" s="43" t="s">
        <v>4654</v>
      </c>
      <c r="H6425" s="76">
        <v>22650</v>
      </c>
      <c r="I6425" s="229">
        <v>2.0500220750551877E-2</v>
      </c>
      <c r="J6425" s="73">
        <f t="shared" si="300"/>
        <v>4.0760755043840345E-4</v>
      </c>
      <c r="K6425" s="73">
        <f t="shared" si="301"/>
        <v>473.56231101742986</v>
      </c>
      <c r="L6425" s="3" t="e">
        <f t="shared" si="302"/>
        <v>#N/A</v>
      </c>
    </row>
    <row r="6426" spans="1:12" x14ac:dyDescent="0.25">
      <c r="A6426" s="43" t="s">
        <v>48</v>
      </c>
      <c r="B6426" s="43" t="s">
        <v>23</v>
      </c>
      <c r="C6426" s="43" t="s">
        <v>804</v>
      </c>
      <c r="D6426" s="43" t="s">
        <v>55</v>
      </c>
      <c r="E6426" s="43" t="s">
        <v>3039</v>
      </c>
      <c r="F6426" s="43" t="s">
        <v>4487</v>
      </c>
      <c r="G6426" s="43" t="s">
        <v>4654</v>
      </c>
      <c r="H6426" s="76">
        <v>800</v>
      </c>
      <c r="I6426" s="229">
        <v>2.0499999999999997E-2</v>
      </c>
      <c r="J6426" s="73">
        <f t="shared" si="300"/>
        <v>4.0760316123729167E-4</v>
      </c>
      <c r="K6426" s="73">
        <f t="shared" si="301"/>
        <v>16.726082528989831</v>
      </c>
      <c r="L6426" s="3" t="e">
        <f t="shared" si="302"/>
        <v>#N/A</v>
      </c>
    </row>
    <row r="6427" spans="1:12" x14ac:dyDescent="0.25">
      <c r="A6427" s="43" t="s">
        <v>48</v>
      </c>
      <c r="B6427" s="43" t="s">
        <v>23</v>
      </c>
      <c r="C6427" s="43" t="s">
        <v>804</v>
      </c>
      <c r="D6427" s="43" t="s">
        <v>55</v>
      </c>
      <c r="E6427" s="43" t="s">
        <v>3040</v>
      </c>
      <c r="F6427" s="43" t="s">
        <v>4488</v>
      </c>
      <c r="G6427" s="43" t="s">
        <v>4654</v>
      </c>
      <c r="H6427" s="76">
        <v>22980</v>
      </c>
      <c r="I6427" s="229">
        <v>8.9999999999999993E-3</v>
      </c>
      <c r="J6427" s="73">
        <f t="shared" si="300"/>
        <v>1.7894772932368903E-4</v>
      </c>
      <c r="K6427" s="73">
        <f t="shared" si="301"/>
        <v>210.93221881985835</v>
      </c>
      <c r="L6427" s="3" t="e">
        <f t="shared" si="302"/>
        <v>#N/A</v>
      </c>
    </row>
    <row r="6428" spans="1:12" x14ac:dyDescent="0.25">
      <c r="A6428" s="43" t="s">
        <v>48</v>
      </c>
      <c r="B6428" s="43" t="s">
        <v>23</v>
      </c>
      <c r="C6428" s="43" t="s">
        <v>812</v>
      </c>
      <c r="D6428" s="43" t="s">
        <v>55</v>
      </c>
      <c r="E6428" s="43" t="s">
        <v>3041</v>
      </c>
      <c r="F6428" s="43" t="s">
        <v>4502</v>
      </c>
      <c r="G6428" s="43" t="s">
        <v>4654</v>
      </c>
      <c r="H6428" s="76">
        <v>2000</v>
      </c>
      <c r="I6428" s="229">
        <v>2.4500000000000001E-2</v>
      </c>
      <c r="J6428" s="73">
        <f t="shared" si="300"/>
        <v>4.8713548538115354E-4</v>
      </c>
      <c r="K6428" s="73">
        <f t="shared" si="301"/>
        <v>49.974270970762312</v>
      </c>
      <c r="L6428" s="3" t="e">
        <f t="shared" si="302"/>
        <v>#N/A</v>
      </c>
    </row>
    <row r="6429" spans="1:12" x14ac:dyDescent="0.25">
      <c r="A6429" s="43" t="s">
        <v>48</v>
      </c>
      <c r="B6429" s="43" t="s">
        <v>23</v>
      </c>
      <c r="C6429" s="43" t="s">
        <v>812</v>
      </c>
      <c r="D6429" s="43" t="s">
        <v>55</v>
      </c>
      <c r="E6429" s="43" t="s">
        <v>3042</v>
      </c>
      <c r="F6429" s="43" t="s">
        <v>4481</v>
      </c>
      <c r="G6429" s="43" t="s">
        <v>4654</v>
      </c>
      <c r="H6429" s="76">
        <v>8297</v>
      </c>
      <c r="I6429" s="229">
        <v>2.4500421839218994E-2</v>
      </c>
      <c r="J6429" s="73">
        <f t="shared" si="300"/>
        <v>4.8714387284452891E-4</v>
      </c>
      <c r="K6429" s="73">
        <f t="shared" si="301"/>
        <v>207.32183271299104</v>
      </c>
      <c r="L6429" s="3" t="e">
        <f t="shared" si="302"/>
        <v>#N/A</v>
      </c>
    </row>
    <row r="6430" spans="1:12" x14ac:dyDescent="0.25">
      <c r="A6430" s="43" t="s">
        <v>48</v>
      </c>
      <c r="B6430" s="43" t="s">
        <v>23</v>
      </c>
      <c r="C6430" s="43" t="s">
        <v>812</v>
      </c>
      <c r="D6430" s="43" t="s">
        <v>55</v>
      </c>
      <c r="E6430" s="43" t="s">
        <v>3043</v>
      </c>
      <c r="F6430" s="43" t="s">
        <v>4472</v>
      </c>
      <c r="G6430" s="43" t="s">
        <v>4654</v>
      </c>
      <c r="H6430" s="76">
        <v>1151</v>
      </c>
      <c r="I6430" s="229">
        <v>2.5403996524761076E-2</v>
      </c>
      <c r="J6430" s="73">
        <f t="shared" si="300"/>
        <v>5.0510972153920914E-4</v>
      </c>
      <c r="K6430" s="73">
        <f t="shared" si="301"/>
        <v>29.821381289491629</v>
      </c>
      <c r="L6430" s="3" t="e">
        <f t="shared" si="302"/>
        <v>#N/A</v>
      </c>
    </row>
    <row r="6431" spans="1:12" x14ac:dyDescent="0.25">
      <c r="A6431" s="43" t="s">
        <v>48</v>
      </c>
      <c r="B6431" s="43" t="s">
        <v>23</v>
      </c>
      <c r="C6431" s="43" t="s">
        <v>812</v>
      </c>
      <c r="D6431" s="43" t="s">
        <v>55</v>
      </c>
      <c r="E6431" s="43" t="s">
        <v>3044</v>
      </c>
      <c r="F6431" s="43" t="s">
        <v>4483</v>
      </c>
      <c r="G6431" s="43" t="s">
        <v>4654</v>
      </c>
      <c r="H6431" s="76">
        <v>113163</v>
      </c>
      <c r="I6431" s="229">
        <v>2.0499986744784073E-2</v>
      </c>
      <c r="J6431" s="73">
        <f t="shared" si="300"/>
        <v>4.0760289768275931E-4</v>
      </c>
      <c r="K6431" s="73">
        <f t="shared" si="301"/>
        <v>2365.9655667104739</v>
      </c>
      <c r="L6431" s="3" t="e">
        <f t="shared" si="302"/>
        <v>#N/A</v>
      </c>
    </row>
    <row r="6432" spans="1:12" x14ac:dyDescent="0.25">
      <c r="A6432" s="43" t="s">
        <v>48</v>
      </c>
      <c r="B6432" s="43" t="s">
        <v>23</v>
      </c>
      <c r="C6432" s="43" t="s">
        <v>812</v>
      </c>
      <c r="D6432" s="43" t="s">
        <v>55</v>
      </c>
      <c r="E6432" s="43" t="s">
        <v>3045</v>
      </c>
      <c r="F6432" s="43" t="s">
        <v>4479</v>
      </c>
      <c r="G6432" s="43" t="s">
        <v>4654</v>
      </c>
      <c r="H6432" s="76">
        <v>500</v>
      </c>
      <c r="I6432" s="229">
        <v>2.4500000000000001E-2</v>
      </c>
      <c r="J6432" s="73">
        <f t="shared" si="300"/>
        <v>4.8713548538115354E-4</v>
      </c>
      <c r="K6432" s="73">
        <f t="shared" si="301"/>
        <v>12.493567742690578</v>
      </c>
      <c r="L6432" s="3" t="e">
        <f t="shared" si="302"/>
        <v>#N/A</v>
      </c>
    </row>
    <row r="6433" spans="1:12" x14ac:dyDescent="0.25">
      <c r="A6433" s="43" t="s">
        <v>48</v>
      </c>
      <c r="B6433" s="43" t="s">
        <v>23</v>
      </c>
      <c r="C6433" s="43" t="s">
        <v>812</v>
      </c>
      <c r="D6433" s="43" t="s">
        <v>55</v>
      </c>
      <c r="E6433" s="43" t="s">
        <v>3046</v>
      </c>
      <c r="F6433" s="43" t="s">
        <v>4480</v>
      </c>
      <c r="G6433" s="43" t="s">
        <v>4654</v>
      </c>
      <c r="H6433" s="76">
        <v>6102</v>
      </c>
      <c r="I6433" s="229">
        <v>2.4500163880694856E-2</v>
      </c>
      <c r="J6433" s="73">
        <f t="shared" si="300"/>
        <v>4.8713874383428954E-4</v>
      </c>
      <c r="K6433" s="73">
        <f t="shared" si="301"/>
        <v>152.47252061487686</v>
      </c>
      <c r="L6433" s="3" t="e">
        <f t="shared" si="302"/>
        <v>#N/A</v>
      </c>
    </row>
    <row r="6434" spans="1:12" x14ac:dyDescent="0.25">
      <c r="A6434" s="43" t="s">
        <v>48</v>
      </c>
      <c r="B6434" s="43" t="s">
        <v>23</v>
      </c>
      <c r="C6434" s="43" t="s">
        <v>812</v>
      </c>
      <c r="D6434" s="43" t="s">
        <v>55</v>
      </c>
      <c r="E6434" s="43" t="s">
        <v>3047</v>
      </c>
      <c r="F6434" s="43" t="s">
        <v>4503</v>
      </c>
      <c r="G6434" s="43" t="s">
        <v>4654</v>
      </c>
      <c r="H6434" s="76">
        <v>500</v>
      </c>
      <c r="I6434" s="229">
        <v>2.4500000000000001E-2</v>
      </c>
      <c r="J6434" s="73">
        <f t="shared" si="300"/>
        <v>4.8713548538115354E-4</v>
      </c>
      <c r="K6434" s="73">
        <f t="shared" si="301"/>
        <v>12.493567742690578</v>
      </c>
      <c r="L6434" s="3" t="e">
        <f t="shared" si="302"/>
        <v>#N/A</v>
      </c>
    </row>
    <row r="6435" spans="1:12" x14ac:dyDescent="0.25">
      <c r="A6435" s="43" t="s">
        <v>48</v>
      </c>
      <c r="B6435" s="43" t="s">
        <v>23</v>
      </c>
      <c r="C6435" s="43" t="s">
        <v>814</v>
      </c>
      <c r="D6435" s="43" t="s">
        <v>55</v>
      </c>
      <c r="E6435" s="43" t="s">
        <v>3048</v>
      </c>
      <c r="F6435" s="43" t="s">
        <v>4504</v>
      </c>
      <c r="G6435" s="43" t="s">
        <v>4654</v>
      </c>
      <c r="H6435" s="76">
        <v>22951</v>
      </c>
      <c r="I6435" s="229">
        <v>2.7000130713258678E-2</v>
      </c>
      <c r="J6435" s="73">
        <f t="shared" si="300"/>
        <v>5.368457869533819E-4</v>
      </c>
      <c r="K6435" s="73">
        <f t="shared" si="301"/>
        <v>632.00114765636704</v>
      </c>
      <c r="L6435" s="3" t="e">
        <f t="shared" si="302"/>
        <v>#N/A</v>
      </c>
    </row>
    <row r="6436" spans="1:12" x14ac:dyDescent="0.25">
      <c r="A6436" s="43" t="s">
        <v>48</v>
      </c>
      <c r="B6436" s="43" t="s">
        <v>23</v>
      </c>
      <c r="C6436" s="43" t="s">
        <v>814</v>
      </c>
      <c r="D6436" s="43" t="s">
        <v>55</v>
      </c>
      <c r="E6436" s="43" t="s">
        <v>3049</v>
      </c>
      <c r="F6436" s="43" t="s">
        <v>4505</v>
      </c>
      <c r="G6436" s="43" t="s">
        <v>4654</v>
      </c>
      <c r="H6436" s="76">
        <v>2593</v>
      </c>
      <c r="I6436" s="229">
        <v>2.6999614346317008E-2</v>
      </c>
      <c r="J6436" s="73">
        <f t="shared" si="300"/>
        <v>5.3683551998763644E-4</v>
      </c>
      <c r="K6436" s="73">
        <f t="shared" si="301"/>
        <v>71.402014503327948</v>
      </c>
      <c r="L6436" s="3" t="e">
        <f t="shared" si="302"/>
        <v>#N/A</v>
      </c>
    </row>
    <row r="6437" spans="1:12" x14ac:dyDescent="0.25">
      <c r="A6437" s="43" t="s">
        <v>48</v>
      </c>
      <c r="B6437" s="43" t="s">
        <v>23</v>
      </c>
      <c r="C6437" s="43" t="s">
        <v>814</v>
      </c>
      <c r="D6437" s="43" t="s">
        <v>55</v>
      </c>
      <c r="E6437" s="43" t="s">
        <v>3050</v>
      </c>
      <c r="F6437" s="43" t="s">
        <v>4506</v>
      </c>
      <c r="G6437" s="43" t="s">
        <v>4654</v>
      </c>
      <c r="H6437" s="76">
        <v>31513</v>
      </c>
      <c r="I6437" s="229">
        <v>2.6999968267064387E-2</v>
      </c>
      <c r="J6437" s="73">
        <f t="shared" si="300"/>
        <v>5.3684255702253687E-4</v>
      </c>
      <c r="K6437" s="73">
        <f t="shared" si="301"/>
        <v>867.76751949945128</v>
      </c>
      <c r="L6437" s="3" t="e">
        <f t="shared" si="302"/>
        <v>#N/A</v>
      </c>
    </row>
    <row r="6438" spans="1:12" x14ac:dyDescent="0.25">
      <c r="A6438" s="43" t="s">
        <v>48</v>
      </c>
      <c r="B6438" s="43" t="s">
        <v>23</v>
      </c>
      <c r="C6438" s="43" t="s">
        <v>815</v>
      </c>
      <c r="D6438" s="43" t="s">
        <v>55</v>
      </c>
      <c r="E6438" s="43" t="s">
        <v>3051</v>
      </c>
      <c r="F6438" s="43" t="s">
        <v>4489</v>
      </c>
      <c r="G6438" s="43" t="s">
        <v>4654</v>
      </c>
      <c r="H6438" s="76">
        <v>5985</v>
      </c>
      <c r="I6438" s="229">
        <v>2.5500417710944027E-2</v>
      </c>
      <c r="J6438" s="73">
        <f t="shared" si="300"/>
        <v>5.0702687179766861E-4</v>
      </c>
      <c r="K6438" s="73">
        <f t="shared" si="301"/>
        <v>155.65455582770906</v>
      </c>
      <c r="L6438" s="3" t="e">
        <f t="shared" si="302"/>
        <v>#N/A</v>
      </c>
    </row>
    <row r="6439" spans="1:12" x14ac:dyDescent="0.25">
      <c r="A6439" s="43" t="s">
        <v>48</v>
      </c>
      <c r="B6439" s="43" t="s">
        <v>23</v>
      </c>
      <c r="C6439" s="43" t="s">
        <v>815</v>
      </c>
      <c r="D6439" s="43" t="s">
        <v>55</v>
      </c>
      <c r="E6439" s="43" t="s">
        <v>3052</v>
      </c>
      <c r="F6439" s="43" t="s">
        <v>4507</v>
      </c>
      <c r="G6439" s="43" t="s">
        <v>4654</v>
      </c>
      <c r="H6439" s="76">
        <v>5296</v>
      </c>
      <c r="I6439" s="229">
        <v>2.0500377643504531E-2</v>
      </c>
      <c r="J6439" s="73">
        <f t="shared" si="300"/>
        <v>4.0761066995369504E-4</v>
      </c>
      <c r="K6439" s="73">
        <f t="shared" si="301"/>
        <v>110.72870610807477</v>
      </c>
      <c r="L6439" s="3" t="e">
        <f t="shared" si="302"/>
        <v>#N/A</v>
      </c>
    </row>
    <row r="6440" spans="1:12" x14ac:dyDescent="0.25">
      <c r="A6440" s="43" t="s">
        <v>48</v>
      </c>
      <c r="B6440" s="43" t="s">
        <v>23</v>
      </c>
      <c r="C6440" s="43" t="s">
        <v>784</v>
      </c>
      <c r="D6440" s="43" t="s">
        <v>55</v>
      </c>
      <c r="E6440" s="43" t="s">
        <v>3053</v>
      </c>
      <c r="F6440" s="43" t="s">
        <v>4450</v>
      </c>
      <c r="G6440" s="43" t="s">
        <v>4654</v>
      </c>
      <c r="H6440" s="76">
        <v>526</v>
      </c>
      <c r="I6440" s="229">
        <v>2.1501901140684412E-2</v>
      </c>
      <c r="J6440" s="73">
        <f t="shared" si="300"/>
        <v>4.2752404280754612E-4</v>
      </c>
      <c r="K6440" s="73">
        <f t="shared" si="301"/>
        <v>11.534877646516771</v>
      </c>
      <c r="L6440" s="3" t="e">
        <f t="shared" si="302"/>
        <v>#N/A</v>
      </c>
    </row>
    <row r="6441" spans="1:12" x14ac:dyDescent="0.25">
      <c r="A6441" s="43" t="s">
        <v>48</v>
      </c>
      <c r="B6441" s="43" t="s">
        <v>23</v>
      </c>
      <c r="C6441" s="43" t="s">
        <v>785</v>
      </c>
      <c r="D6441" s="43" t="s">
        <v>55</v>
      </c>
      <c r="E6441" s="43" t="s">
        <v>3054</v>
      </c>
      <c r="F6441" s="43" t="s">
        <v>4508</v>
      </c>
      <c r="G6441" s="43" t="s">
        <v>4654</v>
      </c>
      <c r="H6441" s="76">
        <v>63672</v>
      </c>
      <c r="I6441" s="229">
        <v>2.0500062821962556E-2</v>
      </c>
      <c r="J6441" s="73">
        <f t="shared" si="300"/>
        <v>4.0760441033146406E-4</v>
      </c>
      <c r="K6441" s="73">
        <f t="shared" si="301"/>
        <v>1331.2329880146249</v>
      </c>
      <c r="L6441" s="3" t="e">
        <f t="shared" si="302"/>
        <v>#N/A</v>
      </c>
    </row>
    <row r="6442" spans="1:12" x14ac:dyDescent="0.25">
      <c r="A6442" s="43" t="s">
        <v>48</v>
      </c>
      <c r="B6442" s="43" t="s">
        <v>23</v>
      </c>
      <c r="C6442" s="43" t="s">
        <v>785</v>
      </c>
      <c r="D6442" s="43" t="s">
        <v>55</v>
      </c>
      <c r="E6442" s="43" t="s">
        <v>3055</v>
      </c>
      <c r="F6442" s="43" t="s">
        <v>4488</v>
      </c>
      <c r="G6442" s="43" t="s">
        <v>4654</v>
      </c>
      <c r="H6442" s="76">
        <v>84790</v>
      </c>
      <c r="I6442" s="229">
        <v>8.9999999999999993E-3</v>
      </c>
      <c r="J6442" s="73">
        <f t="shared" si="300"/>
        <v>1.7894772932368903E-4</v>
      </c>
      <c r="K6442" s="73">
        <f t="shared" si="301"/>
        <v>778.28297796935556</v>
      </c>
      <c r="L6442" s="3" t="e">
        <f t="shared" si="302"/>
        <v>#N/A</v>
      </c>
    </row>
    <row r="6443" spans="1:12" x14ac:dyDescent="0.25">
      <c r="A6443" s="43" t="s">
        <v>48</v>
      </c>
      <c r="B6443" s="43" t="s">
        <v>23</v>
      </c>
      <c r="C6443" s="43" t="s">
        <v>806</v>
      </c>
      <c r="D6443" s="43" t="s">
        <v>55</v>
      </c>
      <c r="E6443" s="43" t="s">
        <v>3056</v>
      </c>
      <c r="F6443" s="43" t="s">
        <v>4495</v>
      </c>
      <c r="G6443" s="43" t="s">
        <v>4654</v>
      </c>
      <c r="H6443" s="76">
        <v>1638</v>
      </c>
      <c r="I6443" s="229">
        <v>2.2045177045177045E-2</v>
      </c>
      <c r="J6443" s="73">
        <f t="shared" si="300"/>
        <v>4.3832604164146057E-4</v>
      </c>
      <c r="K6443" s="73">
        <f t="shared" si="301"/>
        <v>36.827978056208714</v>
      </c>
      <c r="L6443" s="3" t="e">
        <f t="shared" si="302"/>
        <v>#N/A</v>
      </c>
    </row>
    <row r="6444" spans="1:12" x14ac:dyDescent="0.25">
      <c r="A6444" s="43" t="s">
        <v>48</v>
      </c>
      <c r="B6444" s="43" t="s">
        <v>23</v>
      </c>
      <c r="C6444" s="43" t="s">
        <v>806</v>
      </c>
      <c r="D6444" s="43" t="s">
        <v>55</v>
      </c>
      <c r="E6444" s="43" t="s">
        <v>3057</v>
      </c>
      <c r="F6444" s="43" t="s">
        <v>4509</v>
      </c>
      <c r="G6444" s="43" t="s">
        <v>4654</v>
      </c>
      <c r="H6444" s="76">
        <v>5700</v>
      </c>
      <c r="I6444" s="229">
        <v>8.9999999999999993E-3</v>
      </c>
      <c r="J6444" s="73">
        <f t="shared" si="300"/>
        <v>1.7894772932368903E-4</v>
      </c>
      <c r="K6444" s="73">
        <f t="shared" si="301"/>
        <v>52.320002057145025</v>
      </c>
      <c r="L6444" s="3" t="e">
        <f t="shared" si="302"/>
        <v>#N/A</v>
      </c>
    </row>
    <row r="6445" spans="1:12" x14ac:dyDescent="0.25">
      <c r="A6445" s="43" t="s">
        <v>48</v>
      </c>
      <c r="B6445" s="43" t="s">
        <v>23</v>
      </c>
      <c r="C6445" s="43" t="s">
        <v>790</v>
      </c>
      <c r="D6445" s="43" t="s">
        <v>55</v>
      </c>
      <c r="E6445" s="43" t="s">
        <v>3058</v>
      </c>
      <c r="F6445" s="43" t="s">
        <v>4510</v>
      </c>
      <c r="G6445" s="43" t="s">
        <v>4654</v>
      </c>
      <c r="H6445" s="76">
        <v>70</v>
      </c>
      <c r="I6445" s="229">
        <v>8.2857142857142921E-2</v>
      </c>
      <c r="J6445" s="73">
        <f t="shared" si="300"/>
        <v>1.6474552858371386E-3</v>
      </c>
      <c r="K6445" s="73">
        <f t="shared" si="301"/>
        <v>5.9153218700086043</v>
      </c>
      <c r="L6445" s="3" t="e">
        <f t="shared" si="302"/>
        <v>#N/A</v>
      </c>
    </row>
    <row r="6446" spans="1:12" x14ac:dyDescent="0.25">
      <c r="A6446" s="43" t="s">
        <v>48</v>
      </c>
      <c r="B6446" s="43" t="s">
        <v>23</v>
      </c>
      <c r="C6446" s="43" t="s">
        <v>790</v>
      </c>
      <c r="D6446" s="43" t="s">
        <v>55</v>
      </c>
      <c r="E6446" s="43" t="s">
        <v>3059</v>
      </c>
      <c r="F6446" s="43" t="s">
        <v>4511</v>
      </c>
      <c r="G6446" s="43" t="s">
        <v>4654</v>
      </c>
      <c r="H6446" s="76">
        <v>967</v>
      </c>
      <c r="I6446" s="229">
        <v>8.2792140641158224E-2</v>
      </c>
      <c r="J6446" s="73">
        <f t="shared" si="300"/>
        <v>1.6461628415091975E-3</v>
      </c>
      <c r="K6446" s="73">
        <f t="shared" si="301"/>
        <v>81.651839467739407</v>
      </c>
      <c r="L6446" s="3" t="e">
        <f t="shared" si="302"/>
        <v>#N/A</v>
      </c>
    </row>
    <row r="6447" spans="1:12" x14ac:dyDescent="0.25">
      <c r="A6447" s="43" t="s">
        <v>48</v>
      </c>
      <c r="B6447" s="43" t="s">
        <v>23</v>
      </c>
      <c r="C6447" s="43" t="s">
        <v>790</v>
      </c>
      <c r="D6447" s="43" t="s">
        <v>55</v>
      </c>
      <c r="E6447" s="43" t="s">
        <v>3060</v>
      </c>
      <c r="F6447" s="43" t="s">
        <v>4512</v>
      </c>
      <c r="G6447" s="43" t="s">
        <v>4654</v>
      </c>
      <c r="H6447" s="76">
        <v>299</v>
      </c>
      <c r="I6447" s="229">
        <v>6.3411371237458172E-2</v>
      </c>
      <c r="J6447" s="73">
        <f t="shared" si="300"/>
        <v>1.2608134329160695E-3</v>
      </c>
      <c r="K6447" s="73">
        <f t="shared" si="301"/>
        <v>19.336983216441897</v>
      </c>
      <c r="L6447" s="3" t="e">
        <f t="shared" si="302"/>
        <v>#N/A</v>
      </c>
    </row>
    <row r="6448" spans="1:12" x14ac:dyDescent="0.25">
      <c r="A6448" s="43" t="s">
        <v>48</v>
      </c>
      <c r="B6448" s="43" t="s">
        <v>23</v>
      </c>
      <c r="C6448" s="43" t="s">
        <v>790</v>
      </c>
      <c r="D6448" s="43" t="s">
        <v>55</v>
      </c>
      <c r="E6448" s="43" t="s">
        <v>3061</v>
      </c>
      <c r="F6448" s="43" t="s">
        <v>4513</v>
      </c>
      <c r="G6448" s="43" t="s">
        <v>4654</v>
      </c>
      <c r="H6448" s="76">
        <v>30</v>
      </c>
      <c r="I6448" s="229">
        <v>9.9333333333333232E-2</v>
      </c>
      <c r="J6448" s="73">
        <f t="shared" si="300"/>
        <v>1.9750527162392326E-3</v>
      </c>
      <c r="K6448" s="73">
        <f t="shared" si="301"/>
        <v>3.0392515814871737</v>
      </c>
      <c r="L6448" s="3" t="e">
        <f t="shared" si="302"/>
        <v>#N/A</v>
      </c>
    </row>
    <row r="6449" spans="1:12" x14ac:dyDescent="0.25">
      <c r="A6449" s="43" t="s">
        <v>48</v>
      </c>
      <c r="B6449" s="43" t="s">
        <v>23</v>
      </c>
      <c r="C6449" s="43" t="s">
        <v>790</v>
      </c>
      <c r="D6449" s="43" t="s">
        <v>55</v>
      </c>
      <c r="E6449" s="43" t="s">
        <v>3062</v>
      </c>
      <c r="F6449" s="43" t="s">
        <v>4514</v>
      </c>
      <c r="G6449" s="43" t="s">
        <v>4654</v>
      </c>
      <c r="H6449" s="76">
        <v>171</v>
      </c>
      <c r="I6449" s="229">
        <v>6.3391812865497096E-2</v>
      </c>
      <c r="J6449" s="73">
        <f t="shared" si="300"/>
        <v>1.2604245522214359E-3</v>
      </c>
      <c r="K6449" s="73">
        <f t="shared" si="301"/>
        <v>11.055532598429869</v>
      </c>
      <c r="L6449" s="3" t="e">
        <f t="shared" si="302"/>
        <v>#N/A</v>
      </c>
    </row>
    <row r="6450" spans="1:12" x14ac:dyDescent="0.25">
      <c r="A6450" s="43" t="s">
        <v>48</v>
      </c>
      <c r="B6450" s="43" t="s">
        <v>23</v>
      </c>
      <c r="C6450" s="43" t="s">
        <v>790</v>
      </c>
      <c r="D6450" s="43" t="s">
        <v>55</v>
      </c>
      <c r="E6450" s="43" t="s">
        <v>3063</v>
      </c>
      <c r="F6450" s="43" t="s">
        <v>4515</v>
      </c>
      <c r="G6450" s="43" t="s">
        <v>4654</v>
      </c>
      <c r="H6450" s="76">
        <v>40</v>
      </c>
      <c r="I6450" s="229">
        <v>8.2749999999999962E-2</v>
      </c>
      <c r="J6450" s="73">
        <f t="shared" si="300"/>
        <v>1.6453249557261402E-3</v>
      </c>
      <c r="K6450" s="73">
        <f t="shared" si="301"/>
        <v>3.3758129982290441</v>
      </c>
      <c r="L6450" s="3" t="e">
        <f t="shared" si="302"/>
        <v>#N/A</v>
      </c>
    </row>
    <row r="6451" spans="1:12" x14ac:dyDescent="0.25">
      <c r="A6451" s="43" t="s">
        <v>48</v>
      </c>
      <c r="B6451" s="43" t="s">
        <v>23</v>
      </c>
      <c r="C6451" s="43" t="s">
        <v>790</v>
      </c>
      <c r="D6451" s="43" t="s">
        <v>55</v>
      </c>
      <c r="E6451" s="43" t="s">
        <v>3064</v>
      </c>
      <c r="F6451" s="43" t="s">
        <v>4516</v>
      </c>
      <c r="G6451" s="43" t="s">
        <v>4654</v>
      </c>
      <c r="H6451" s="76">
        <v>40</v>
      </c>
      <c r="I6451" s="229">
        <v>9.9499999999999922E-2</v>
      </c>
      <c r="J6451" s="73">
        <f t="shared" si="300"/>
        <v>1.9783665630785608E-3</v>
      </c>
      <c r="K6451" s="73">
        <f t="shared" si="301"/>
        <v>4.0591346625231397</v>
      </c>
      <c r="L6451" s="3" t="e">
        <f t="shared" si="302"/>
        <v>#N/A</v>
      </c>
    </row>
    <row r="6452" spans="1:12" x14ac:dyDescent="0.25">
      <c r="A6452" s="43" t="s">
        <v>48</v>
      </c>
      <c r="B6452" s="43" t="s">
        <v>23</v>
      </c>
      <c r="C6452" s="43" t="s">
        <v>791</v>
      </c>
      <c r="D6452" s="43" t="s">
        <v>55</v>
      </c>
      <c r="E6452" s="43" t="s">
        <v>3065</v>
      </c>
      <c r="F6452" s="43" t="s">
        <v>4517</v>
      </c>
      <c r="G6452" s="43" t="s">
        <v>4654</v>
      </c>
      <c r="H6452" s="76">
        <v>2400</v>
      </c>
      <c r="I6452" s="229">
        <v>8.5000000000000006E-2</v>
      </c>
      <c r="J6452" s="73">
        <f t="shared" si="300"/>
        <v>1.6900618880570633E-3</v>
      </c>
      <c r="K6452" s="73">
        <f t="shared" si="301"/>
        <v>208.05614853133696</v>
      </c>
      <c r="L6452" s="3" t="e">
        <f t="shared" si="302"/>
        <v>#N/A</v>
      </c>
    </row>
    <row r="6453" spans="1:12" x14ac:dyDescent="0.25">
      <c r="A6453" s="43" t="s">
        <v>48</v>
      </c>
      <c r="B6453" s="43" t="s">
        <v>23</v>
      </c>
      <c r="C6453" s="43" t="s">
        <v>793</v>
      </c>
      <c r="D6453" s="43" t="s">
        <v>55</v>
      </c>
      <c r="E6453" s="43" t="s">
        <v>3066</v>
      </c>
      <c r="F6453" s="43" t="s">
        <v>4499</v>
      </c>
      <c r="G6453" s="43" t="s">
        <v>4654</v>
      </c>
      <c r="H6453" s="76">
        <v>199841</v>
      </c>
      <c r="I6453" s="229">
        <v>2.0499997498010916E-2</v>
      </c>
      <c r="J6453" s="73">
        <f t="shared" si="300"/>
        <v>4.0760311149004E-4</v>
      </c>
      <c r="K6453" s="73">
        <f t="shared" si="301"/>
        <v>4178.1958134032802</v>
      </c>
      <c r="L6453" s="3" t="e">
        <f t="shared" si="302"/>
        <v>#N/A</v>
      </c>
    </row>
    <row r="6454" spans="1:12" x14ac:dyDescent="0.25">
      <c r="A6454" s="43" t="s">
        <v>48</v>
      </c>
      <c r="B6454" s="43" t="s">
        <v>23</v>
      </c>
      <c r="C6454" s="43" t="s">
        <v>793</v>
      </c>
      <c r="D6454" s="43" t="s">
        <v>55</v>
      </c>
      <c r="E6454" s="43" t="s">
        <v>3067</v>
      </c>
      <c r="F6454" s="43" t="s">
        <v>4488</v>
      </c>
      <c r="G6454" s="43" t="s">
        <v>4654</v>
      </c>
      <c r="H6454" s="76">
        <v>199288</v>
      </c>
      <c r="I6454" s="229">
        <v>8.9999899642728108E-3</v>
      </c>
      <c r="J6454" s="73">
        <f t="shared" si="300"/>
        <v>1.789475297825121E-4</v>
      </c>
      <c r="K6454" s="73">
        <f t="shared" si="301"/>
        <v>1829.2520953152971</v>
      </c>
      <c r="L6454" s="3" t="e">
        <f t="shared" si="302"/>
        <v>#N/A</v>
      </c>
    </row>
    <row r="6455" spans="1:12" x14ac:dyDescent="0.25">
      <c r="A6455" s="43" t="s">
        <v>48</v>
      </c>
      <c r="B6455" s="43" t="s">
        <v>51</v>
      </c>
      <c r="C6455" s="43" t="s">
        <v>739</v>
      </c>
      <c r="D6455" s="43" t="s">
        <v>371</v>
      </c>
      <c r="E6455" s="43" t="s">
        <v>3068</v>
      </c>
      <c r="F6455" s="43" t="s">
        <v>4518</v>
      </c>
      <c r="G6455" s="43" t="s">
        <v>4654</v>
      </c>
      <c r="H6455" s="76">
        <v>28</v>
      </c>
      <c r="I6455" s="229">
        <v>6.25E-2</v>
      </c>
      <c r="J6455" s="73">
        <f t="shared" si="300"/>
        <v>1.2426925647478406E-3</v>
      </c>
      <c r="K6455" s="73">
        <f t="shared" si="301"/>
        <v>1.7847953918129393</v>
      </c>
      <c r="L6455" s="3" t="e">
        <f t="shared" si="302"/>
        <v>#N/A</v>
      </c>
    </row>
    <row r="6456" spans="1:12" x14ac:dyDescent="0.25">
      <c r="A6456" s="43" t="s">
        <v>48</v>
      </c>
      <c r="B6456" s="43" t="s">
        <v>51</v>
      </c>
      <c r="C6456" s="43" t="s">
        <v>739</v>
      </c>
      <c r="D6456" s="43" t="s">
        <v>371</v>
      </c>
      <c r="E6456" s="43" t="s">
        <v>3068</v>
      </c>
      <c r="F6456" s="43" t="s">
        <v>4518</v>
      </c>
      <c r="G6456" s="43" t="s">
        <v>4654</v>
      </c>
      <c r="H6456" s="76">
        <v>838</v>
      </c>
      <c r="I6456" s="229">
        <v>6.2374701670644392E-2</v>
      </c>
      <c r="J6456" s="73">
        <f t="shared" si="300"/>
        <v>1.2402012479115919E-3</v>
      </c>
      <c r="K6456" s="73">
        <f t="shared" si="301"/>
        <v>53.309288645749916</v>
      </c>
      <c r="L6456" s="3" t="e">
        <f t="shared" si="302"/>
        <v>#N/A</v>
      </c>
    </row>
    <row r="6457" spans="1:12" x14ac:dyDescent="0.25">
      <c r="A6457" s="43" t="s">
        <v>48</v>
      </c>
      <c r="B6457" s="43" t="s">
        <v>51</v>
      </c>
      <c r="C6457" s="43" t="s">
        <v>739</v>
      </c>
      <c r="D6457" s="43" t="s">
        <v>371</v>
      </c>
      <c r="E6457" s="43" t="s">
        <v>3068</v>
      </c>
      <c r="F6457" s="43" t="s">
        <v>4518</v>
      </c>
      <c r="G6457" s="43" t="s">
        <v>4654</v>
      </c>
      <c r="H6457" s="76">
        <v>1989</v>
      </c>
      <c r="I6457" s="229">
        <v>6.2368024132730016E-2</v>
      </c>
      <c r="J6457" s="73">
        <f t="shared" si="300"/>
        <v>1.2400684778841196E-3</v>
      </c>
      <c r="K6457" s="73">
        <f t="shared" si="301"/>
        <v>126.51649620251152</v>
      </c>
      <c r="L6457" s="3" t="e">
        <f t="shared" si="302"/>
        <v>#N/A</v>
      </c>
    </row>
    <row r="6458" spans="1:12" x14ac:dyDescent="0.25">
      <c r="A6458" s="43" t="s">
        <v>48</v>
      </c>
      <c r="B6458" s="43" t="s">
        <v>51</v>
      </c>
      <c r="C6458" s="43" t="s">
        <v>739</v>
      </c>
      <c r="D6458" s="43" t="s">
        <v>371</v>
      </c>
      <c r="E6458" s="43" t="s">
        <v>3068</v>
      </c>
      <c r="F6458" s="43" t="s">
        <v>4518</v>
      </c>
      <c r="G6458" s="43" t="s">
        <v>4654</v>
      </c>
      <c r="H6458" s="76">
        <v>27</v>
      </c>
      <c r="I6458" s="229">
        <v>6.222222222222222E-2</v>
      </c>
      <c r="J6458" s="73">
        <f t="shared" si="300"/>
        <v>1.2371694866822947E-3</v>
      </c>
      <c r="K6458" s="73">
        <f t="shared" si="301"/>
        <v>1.7134035761404218</v>
      </c>
      <c r="L6458" s="3" t="e">
        <f t="shared" si="302"/>
        <v>#N/A</v>
      </c>
    </row>
    <row r="6459" spans="1:12" x14ac:dyDescent="0.25">
      <c r="A6459" s="43" t="s">
        <v>48</v>
      </c>
      <c r="B6459" s="43" t="s">
        <v>51</v>
      </c>
      <c r="C6459" s="43" t="s">
        <v>739</v>
      </c>
      <c r="D6459" s="43" t="s">
        <v>371</v>
      </c>
      <c r="E6459" s="43" t="s">
        <v>3068</v>
      </c>
      <c r="F6459" s="43" t="s">
        <v>4518</v>
      </c>
      <c r="G6459" s="43" t="s">
        <v>4654</v>
      </c>
      <c r="H6459" s="76">
        <v>27</v>
      </c>
      <c r="I6459" s="229">
        <v>6.222222222222222E-2</v>
      </c>
      <c r="J6459" s="73">
        <f t="shared" si="300"/>
        <v>1.2371694866822947E-3</v>
      </c>
      <c r="K6459" s="73">
        <f t="shared" si="301"/>
        <v>1.7134035761404218</v>
      </c>
      <c r="L6459" s="3" t="e">
        <f t="shared" si="302"/>
        <v>#N/A</v>
      </c>
    </row>
    <row r="6460" spans="1:12" x14ac:dyDescent="0.25">
      <c r="A6460" s="43" t="s">
        <v>48</v>
      </c>
      <c r="B6460" s="43" t="s">
        <v>51</v>
      </c>
      <c r="C6460" s="43" t="s">
        <v>739</v>
      </c>
      <c r="D6460" s="43" t="s">
        <v>371</v>
      </c>
      <c r="E6460" s="43" t="s">
        <v>3068</v>
      </c>
      <c r="F6460" s="43" t="s">
        <v>4518</v>
      </c>
      <c r="G6460" s="43" t="s">
        <v>4654</v>
      </c>
      <c r="H6460" s="76">
        <v>385</v>
      </c>
      <c r="I6460" s="229">
        <v>6.2363636363636371E-2</v>
      </c>
      <c r="J6460" s="73">
        <f t="shared" si="300"/>
        <v>1.2399812355156636E-3</v>
      </c>
      <c r="K6460" s="73">
        <f t="shared" si="301"/>
        <v>24.487392775673534</v>
      </c>
      <c r="L6460" s="3" t="e">
        <f t="shared" si="302"/>
        <v>#N/A</v>
      </c>
    </row>
    <row r="6461" spans="1:12" x14ac:dyDescent="0.25">
      <c r="A6461" s="43" t="s">
        <v>48</v>
      </c>
      <c r="B6461" s="43" t="s">
        <v>51</v>
      </c>
      <c r="C6461" s="43" t="s">
        <v>739</v>
      </c>
      <c r="D6461" s="43" t="s">
        <v>371</v>
      </c>
      <c r="E6461" s="43" t="s">
        <v>3068</v>
      </c>
      <c r="F6461" s="43" t="s">
        <v>4518</v>
      </c>
      <c r="G6461" s="43" t="s">
        <v>4654</v>
      </c>
      <c r="H6461" s="76">
        <v>1095</v>
      </c>
      <c r="I6461" s="229">
        <v>6.2374429223744289E-2</v>
      </c>
      <c r="J6461" s="73">
        <f t="shared" si="300"/>
        <v>1.2401958308277993E-3</v>
      </c>
      <c r="K6461" s="73">
        <f t="shared" si="301"/>
        <v>69.658014434756439</v>
      </c>
      <c r="L6461" s="3" t="e">
        <f t="shared" si="302"/>
        <v>#N/A</v>
      </c>
    </row>
    <row r="6462" spans="1:12" x14ac:dyDescent="0.25">
      <c r="A6462" s="43" t="s">
        <v>48</v>
      </c>
      <c r="B6462" s="43" t="s">
        <v>51</v>
      </c>
      <c r="C6462" s="43" t="s">
        <v>739</v>
      </c>
      <c r="D6462" s="43" t="s">
        <v>371</v>
      </c>
      <c r="E6462" s="43" t="s">
        <v>3068</v>
      </c>
      <c r="F6462" s="43" t="s">
        <v>4518</v>
      </c>
      <c r="G6462" s="43" t="s">
        <v>4654</v>
      </c>
      <c r="H6462" s="76">
        <v>59</v>
      </c>
      <c r="I6462" s="229">
        <v>6.2372881355932205E-2</v>
      </c>
      <c r="J6462" s="73">
        <f t="shared" si="300"/>
        <v>1.2401650544466587E-3</v>
      </c>
      <c r="K6462" s="73">
        <f t="shared" si="301"/>
        <v>3.7531697382123528</v>
      </c>
      <c r="L6462" s="3" t="e">
        <f t="shared" si="302"/>
        <v>#N/A</v>
      </c>
    </row>
    <row r="6463" spans="1:12" x14ac:dyDescent="0.25">
      <c r="A6463" s="43" t="s">
        <v>48</v>
      </c>
      <c r="B6463" s="43" t="s">
        <v>51</v>
      </c>
      <c r="C6463" s="43" t="s">
        <v>739</v>
      </c>
      <c r="D6463" s="43" t="s">
        <v>371</v>
      </c>
      <c r="E6463" s="43" t="s">
        <v>3068</v>
      </c>
      <c r="F6463" s="43" t="s">
        <v>4518</v>
      </c>
      <c r="G6463" s="43" t="s">
        <v>4654</v>
      </c>
      <c r="H6463" s="76">
        <v>43</v>
      </c>
      <c r="I6463" s="229">
        <v>6.2325581395348842E-2</v>
      </c>
      <c r="J6463" s="73">
        <f t="shared" si="300"/>
        <v>1.2392245854973816E-3</v>
      </c>
      <c r="K6463" s="73">
        <f t="shared" si="301"/>
        <v>2.7332866571763876</v>
      </c>
      <c r="L6463" s="3" t="e">
        <f t="shared" si="302"/>
        <v>#N/A</v>
      </c>
    </row>
    <row r="6464" spans="1:12" x14ac:dyDescent="0.25">
      <c r="A6464" s="43" t="s">
        <v>48</v>
      </c>
      <c r="B6464" s="43" t="s">
        <v>51</v>
      </c>
      <c r="C6464" s="43" t="s">
        <v>739</v>
      </c>
      <c r="D6464" s="43" t="s">
        <v>371</v>
      </c>
      <c r="E6464" s="43" t="s">
        <v>3068</v>
      </c>
      <c r="F6464" s="43" t="s">
        <v>4518</v>
      </c>
      <c r="G6464" s="43" t="s">
        <v>4654</v>
      </c>
      <c r="H6464" s="76">
        <v>582</v>
      </c>
      <c r="I6464" s="229">
        <v>6.237113402061855E-2</v>
      </c>
      <c r="J6464" s="73">
        <f t="shared" si="300"/>
        <v>1.2401303120370202E-3</v>
      </c>
      <c r="K6464" s="73">
        <f t="shared" si="301"/>
        <v>37.02175584160554</v>
      </c>
      <c r="L6464" s="3" t="e">
        <f t="shared" si="302"/>
        <v>#N/A</v>
      </c>
    </row>
    <row r="6465" spans="1:12" x14ac:dyDescent="0.25">
      <c r="A6465" s="43" t="s">
        <v>48</v>
      </c>
      <c r="B6465" s="43" t="s">
        <v>51</v>
      </c>
      <c r="C6465" s="43" t="s">
        <v>739</v>
      </c>
      <c r="D6465" s="43" t="s">
        <v>371</v>
      </c>
      <c r="E6465" s="43" t="s">
        <v>3068</v>
      </c>
      <c r="F6465" s="43" t="s">
        <v>4518</v>
      </c>
      <c r="G6465" s="43" t="s">
        <v>4654</v>
      </c>
      <c r="H6465" s="76">
        <v>40</v>
      </c>
      <c r="I6465" s="229">
        <v>6.2250000000000007E-2</v>
      </c>
      <c r="J6465" s="73">
        <f t="shared" si="300"/>
        <v>1.2377217944888493E-3</v>
      </c>
      <c r="K6465" s="73">
        <f t="shared" si="301"/>
        <v>2.5395088717795544</v>
      </c>
      <c r="L6465" s="3" t="e">
        <f t="shared" si="302"/>
        <v>#N/A</v>
      </c>
    </row>
    <row r="6466" spans="1:12" x14ac:dyDescent="0.25">
      <c r="A6466" s="43" t="s">
        <v>48</v>
      </c>
      <c r="B6466" s="43" t="s">
        <v>51</v>
      </c>
      <c r="C6466" s="43" t="s">
        <v>739</v>
      </c>
      <c r="D6466" s="43" t="s">
        <v>371</v>
      </c>
      <c r="E6466" s="43" t="s">
        <v>3068</v>
      </c>
      <c r="F6466" s="43" t="s">
        <v>4518</v>
      </c>
      <c r="G6466" s="43" t="s">
        <v>4654</v>
      </c>
      <c r="H6466" s="76">
        <v>1071</v>
      </c>
      <c r="I6466" s="229">
        <v>6.2371615312791784E-2</v>
      </c>
      <c r="J6466" s="73">
        <f t="shared" si="300"/>
        <v>1.2401398816083025E-3</v>
      </c>
      <c r="K6466" s="73">
        <f t="shared" si="301"/>
        <v>68.128189813202496</v>
      </c>
      <c r="L6466" s="3" t="e">
        <f t="shared" si="302"/>
        <v>#N/A</v>
      </c>
    </row>
    <row r="6467" spans="1:12" x14ac:dyDescent="0.25">
      <c r="A6467" s="43" t="s">
        <v>48</v>
      </c>
      <c r="B6467" s="43" t="s">
        <v>51</v>
      </c>
      <c r="C6467" s="43" t="s">
        <v>739</v>
      </c>
      <c r="D6467" s="43" t="s">
        <v>371</v>
      </c>
      <c r="E6467" s="43" t="s">
        <v>3068</v>
      </c>
      <c r="F6467" s="43" t="s">
        <v>4518</v>
      </c>
      <c r="G6467" s="43" t="s">
        <v>4654</v>
      </c>
      <c r="H6467" s="76">
        <v>746</v>
      </c>
      <c r="I6467" s="229">
        <v>6.2372654155495977E-2</v>
      </c>
      <c r="J6467" s="73">
        <f t="shared" si="300"/>
        <v>1.2401605370019736E-3</v>
      </c>
      <c r="K6467" s="73">
        <f t="shared" si="301"/>
        <v>47.455159760603472</v>
      </c>
      <c r="L6467" s="3" t="e">
        <f t="shared" si="302"/>
        <v>#N/A</v>
      </c>
    </row>
    <row r="6468" spans="1:12" x14ac:dyDescent="0.25">
      <c r="A6468" s="43" t="s">
        <v>48</v>
      </c>
      <c r="B6468" s="43" t="s">
        <v>51</v>
      </c>
      <c r="C6468" s="43" t="s">
        <v>739</v>
      </c>
      <c r="D6468" s="43" t="s">
        <v>371</v>
      </c>
      <c r="E6468" s="43" t="s">
        <v>3068</v>
      </c>
      <c r="F6468" s="43" t="s">
        <v>4518</v>
      </c>
      <c r="G6468" s="43" t="s">
        <v>4654</v>
      </c>
      <c r="H6468" s="76">
        <v>42</v>
      </c>
      <c r="I6468" s="229">
        <v>6.2380952380952384E-2</v>
      </c>
      <c r="J6468" s="73">
        <f t="shared" si="300"/>
        <v>1.2403255312911782E-3</v>
      </c>
      <c r="K6468" s="73">
        <f t="shared" si="301"/>
        <v>2.6720936723142295</v>
      </c>
      <c r="L6468" s="3" t="e">
        <f t="shared" si="302"/>
        <v>#N/A</v>
      </c>
    </row>
    <row r="6469" spans="1:12" x14ac:dyDescent="0.25">
      <c r="A6469" s="43" t="s">
        <v>48</v>
      </c>
      <c r="B6469" s="43" t="s">
        <v>51</v>
      </c>
      <c r="C6469" s="43" t="s">
        <v>739</v>
      </c>
      <c r="D6469" s="43" t="s">
        <v>371</v>
      </c>
      <c r="E6469" s="43" t="s">
        <v>3068</v>
      </c>
      <c r="F6469" s="43" t="s">
        <v>4518</v>
      </c>
      <c r="G6469" s="43" t="s">
        <v>4654</v>
      </c>
      <c r="H6469" s="76">
        <v>54</v>
      </c>
      <c r="I6469" s="229">
        <v>6.2407407407407411E-2</v>
      </c>
      <c r="J6469" s="73">
        <f t="shared" si="300"/>
        <v>1.240851538725992E-3</v>
      </c>
      <c r="K6469" s="73">
        <f t="shared" si="301"/>
        <v>3.4370059830912041</v>
      </c>
      <c r="L6469" s="3" t="e">
        <f t="shared" si="302"/>
        <v>#N/A</v>
      </c>
    </row>
    <row r="6470" spans="1:12" x14ac:dyDescent="0.25">
      <c r="A6470" s="43" t="s">
        <v>48</v>
      </c>
      <c r="B6470" s="43" t="s">
        <v>51</v>
      </c>
      <c r="C6470" s="43" t="s">
        <v>739</v>
      </c>
      <c r="D6470" s="43" t="s">
        <v>371</v>
      </c>
      <c r="E6470" s="43" t="s">
        <v>3068</v>
      </c>
      <c r="F6470" s="43" t="s">
        <v>4518</v>
      </c>
      <c r="G6470" s="43" t="s">
        <v>4654</v>
      </c>
      <c r="H6470" s="76">
        <v>16</v>
      </c>
      <c r="I6470" s="229">
        <v>6.25E-2</v>
      </c>
      <c r="J6470" s="73">
        <f t="shared" si="300"/>
        <v>1.2426925647478406E-3</v>
      </c>
      <c r="K6470" s="73">
        <f t="shared" si="301"/>
        <v>1.0198830810359654</v>
      </c>
      <c r="L6470" s="3" t="e">
        <f t="shared" si="302"/>
        <v>#N/A</v>
      </c>
    </row>
    <row r="6471" spans="1:12" x14ac:dyDescent="0.25">
      <c r="A6471" s="43" t="s">
        <v>48</v>
      </c>
      <c r="B6471" s="43" t="s">
        <v>51</v>
      </c>
      <c r="C6471" s="43" t="s">
        <v>739</v>
      </c>
      <c r="D6471" s="43" t="s">
        <v>371</v>
      </c>
      <c r="E6471" s="43" t="s">
        <v>3068</v>
      </c>
      <c r="F6471" s="43" t="s">
        <v>4518</v>
      </c>
      <c r="G6471" s="43" t="s">
        <v>4654</v>
      </c>
      <c r="H6471" s="76">
        <v>1965</v>
      </c>
      <c r="I6471" s="229">
        <v>6.237150127226463E-2</v>
      </c>
      <c r="J6471" s="73">
        <f t="shared" ref="J6471:J6534" si="303">I6471*$J$5</f>
        <v>1.2401376141312598E-3</v>
      </c>
      <c r="K6471" s="73">
        <f t="shared" ref="K6471:K6534" si="304">(I6471+J6471)*H6471</f>
        <v>124.99687041176792</v>
      </c>
      <c r="L6471" s="3" t="e">
        <f t="shared" ref="L6471:L6534" si="305">MATCH(C6471,$C$7237:$C$7264,0)</f>
        <v>#N/A</v>
      </c>
    </row>
    <row r="6472" spans="1:12" x14ac:dyDescent="0.25">
      <c r="A6472" s="43" t="s">
        <v>48</v>
      </c>
      <c r="B6472" s="43" t="s">
        <v>51</v>
      </c>
      <c r="C6472" s="43" t="s">
        <v>739</v>
      </c>
      <c r="D6472" s="43" t="s">
        <v>371</v>
      </c>
      <c r="E6472" s="43" t="s">
        <v>3068</v>
      </c>
      <c r="F6472" s="43" t="s">
        <v>4518</v>
      </c>
      <c r="G6472" s="43" t="s">
        <v>4654</v>
      </c>
      <c r="H6472" s="76">
        <v>1058</v>
      </c>
      <c r="I6472" s="229">
        <v>6.2372400756143663E-2</v>
      </c>
      <c r="J6472" s="73">
        <f t="shared" si="303"/>
        <v>1.2401554986421171E-3</v>
      </c>
      <c r="K6472" s="73">
        <f t="shared" si="304"/>
        <v>67.302084517563358</v>
      </c>
      <c r="L6472" s="3" t="e">
        <f t="shared" si="305"/>
        <v>#N/A</v>
      </c>
    </row>
    <row r="6473" spans="1:12" x14ac:dyDescent="0.25">
      <c r="A6473" s="43" t="s">
        <v>48</v>
      </c>
      <c r="B6473" s="43" t="s">
        <v>51</v>
      </c>
      <c r="C6473" s="43" t="s">
        <v>739</v>
      </c>
      <c r="D6473" s="43" t="s">
        <v>371</v>
      </c>
      <c r="E6473" s="43" t="s">
        <v>3068</v>
      </c>
      <c r="F6473" s="43" t="s">
        <v>4518</v>
      </c>
      <c r="G6473" s="43" t="s">
        <v>4654</v>
      </c>
      <c r="H6473" s="76">
        <v>710</v>
      </c>
      <c r="I6473" s="229">
        <v>6.236619718309859E-2</v>
      </c>
      <c r="J6473" s="73">
        <f t="shared" si="303"/>
        <v>1.2400321524965495E-3</v>
      </c>
      <c r="K6473" s="73">
        <f t="shared" si="304"/>
        <v>45.160422828272544</v>
      </c>
      <c r="L6473" s="3" t="e">
        <f t="shared" si="305"/>
        <v>#N/A</v>
      </c>
    </row>
    <row r="6474" spans="1:12" x14ac:dyDescent="0.25">
      <c r="A6474" s="43" t="s">
        <v>48</v>
      </c>
      <c r="B6474" s="43" t="s">
        <v>51</v>
      </c>
      <c r="C6474" s="43" t="s">
        <v>739</v>
      </c>
      <c r="D6474" s="43" t="s">
        <v>371</v>
      </c>
      <c r="E6474" s="43" t="s">
        <v>3068</v>
      </c>
      <c r="F6474" s="43" t="s">
        <v>4518</v>
      </c>
      <c r="G6474" s="43" t="s">
        <v>4654</v>
      </c>
      <c r="H6474" s="76">
        <v>900</v>
      </c>
      <c r="I6474" s="229">
        <v>6.2366666666666667E-2</v>
      </c>
      <c r="J6474" s="73">
        <f t="shared" si="303"/>
        <v>1.2400414872763786E-3</v>
      </c>
      <c r="K6474" s="73">
        <f t="shared" si="304"/>
        <v>57.246037338548746</v>
      </c>
      <c r="L6474" s="3" t="e">
        <f t="shared" si="305"/>
        <v>#N/A</v>
      </c>
    </row>
    <row r="6475" spans="1:12" x14ac:dyDescent="0.25">
      <c r="A6475" s="43" t="s">
        <v>48</v>
      </c>
      <c r="B6475" s="43" t="s">
        <v>51</v>
      </c>
      <c r="C6475" s="43" t="s">
        <v>739</v>
      </c>
      <c r="D6475" s="43" t="s">
        <v>371</v>
      </c>
      <c r="E6475" s="43" t="s">
        <v>3068</v>
      </c>
      <c r="F6475" s="43" t="s">
        <v>4518</v>
      </c>
      <c r="G6475" s="43" t="s">
        <v>4654</v>
      </c>
      <c r="H6475" s="76">
        <v>318</v>
      </c>
      <c r="I6475" s="229">
        <v>6.2358490566037733E-2</v>
      </c>
      <c r="J6475" s="73">
        <f t="shared" si="303"/>
        <v>1.2398789212050153E-3</v>
      </c>
      <c r="K6475" s="73">
        <f t="shared" si="304"/>
        <v>20.224281496943195</v>
      </c>
      <c r="L6475" s="3" t="e">
        <f t="shared" si="305"/>
        <v>#N/A</v>
      </c>
    </row>
    <row r="6476" spans="1:12" x14ac:dyDescent="0.25">
      <c r="A6476" s="43" t="s">
        <v>48</v>
      </c>
      <c r="B6476" s="43" t="s">
        <v>51</v>
      </c>
      <c r="C6476" s="43" t="s">
        <v>739</v>
      </c>
      <c r="D6476" s="43" t="s">
        <v>371</v>
      </c>
      <c r="E6476" s="43" t="s">
        <v>3068</v>
      </c>
      <c r="F6476" s="43" t="s">
        <v>4518</v>
      </c>
      <c r="G6476" s="43" t="s">
        <v>4654</v>
      </c>
      <c r="H6476" s="76">
        <v>374</v>
      </c>
      <c r="I6476" s="229">
        <v>6.2379679144385025E-2</v>
      </c>
      <c r="J6476" s="73">
        <f t="shared" si="303"/>
        <v>1.2403002154253314E-3</v>
      </c>
      <c r="K6476" s="73">
        <f t="shared" si="304"/>
        <v>23.793872280569072</v>
      </c>
      <c r="L6476" s="3" t="e">
        <f t="shared" si="305"/>
        <v>#N/A</v>
      </c>
    </row>
    <row r="6477" spans="1:12" x14ac:dyDescent="0.25">
      <c r="A6477" s="43" t="s">
        <v>48</v>
      </c>
      <c r="B6477" s="43" t="s">
        <v>51</v>
      </c>
      <c r="C6477" s="43" t="s">
        <v>739</v>
      </c>
      <c r="D6477" s="43" t="s">
        <v>371</v>
      </c>
      <c r="E6477" s="43" t="s">
        <v>3068</v>
      </c>
      <c r="F6477" s="43" t="s">
        <v>4518</v>
      </c>
      <c r="G6477" s="43" t="s">
        <v>4654</v>
      </c>
      <c r="H6477" s="76">
        <v>390</v>
      </c>
      <c r="I6477" s="229">
        <v>6.2358974358974362E-2</v>
      </c>
      <c r="J6477" s="73">
        <f t="shared" si="303"/>
        <v>1.2398885404991788E-3</v>
      </c>
      <c r="K6477" s="73">
        <f t="shared" si="304"/>
        <v>24.803556530794683</v>
      </c>
      <c r="L6477" s="3" t="e">
        <f t="shared" si="305"/>
        <v>#N/A</v>
      </c>
    </row>
    <row r="6478" spans="1:12" x14ac:dyDescent="0.25">
      <c r="A6478" s="43" t="s">
        <v>48</v>
      </c>
      <c r="B6478" s="43" t="s">
        <v>51</v>
      </c>
      <c r="C6478" s="43" t="s">
        <v>739</v>
      </c>
      <c r="D6478" s="43" t="s">
        <v>371</v>
      </c>
      <c r="E6478" s="43" t="s">
        <v>3068</v>
      </c>
      <c r="F6478" s="43" t="s">
        <v>4518</v>
      </c>
      <c r="G6478" s="43" t="s">
        <v>4654</v>
      </c>
      <c r="H6478" s="76">
        <v>330</v>
      </c>
      <c r="I6478" s="229">
        <v>6.2363636363636357E-2</v>
      </c>
      <c r="J6478" s="73">
        <f t="shared" si="303"/>
        <v>1.2399812355156634E-3</v>
      </c>
      <c r="K6478" s="73">
        <f t="shared" si="304"/>
        <v>20.989193807720167</v>
      </c>
      <c r="L6478" s="3" t="e">
        <f t="shared" si="305"/>
        <v>#N/A</v>
      </c>
    </row>
    <row r="6479" spans="1:12" x14ac:dyDescent="0.25">
      <c r="A6479" s="43" t="s">
        <v>48</v>
      </c>
      <c r="B6479" s="43" t="s">
        <v>51</v>
      </c>
      <c r="C6479" s="43" t="s">
        <v>739</v>
      </c>
      <c r="D6479" s="43" t="s">
        <v>371</v>
      </c>
      <c r="E6479" s="43" t="s">
        <v>3068</v>
      </c>
      <c r="F6479" s="43" t="s">
        <v>4518</v>
      </c>
      <c r="G6479" s="43" t="s">
        <v>4654</v>
      </c>
      <c r="H6479" s="76">
        <v>606</v>
      </c>
      <c r="I6479" s="229">
        <v>6.2376237623762369E-2</v>
      </c>
      <c r="J6479" s="73">
        <f t="shared" si="303"/>
        <v>1.2402317873919041E-3</v>
      </c>
      <c r="K6479" s="73">
        <f t="shared" si="304"/>
        <v>38.551580463159489</v>
      </c>
      <c r="L6479" s="3" t="e">
        <f t="shared" si="305"/>
        <v>#N/A</v>
      </c>
    </row>
    <row r="6480" spans="1:12" x14ac:dyDescent="0.25">
      <c r="A6480" s="43" t="s">
        <v>48</v>
      </c>
      <c r="B6480" s="43" t="s">
        <v>51</v>
      </c>
      <c r="C6480" s="43" t="s">
        <v>739</v>
      </c>
      <c r="D6480" s="43" t="s">
        <v>371</v>
      </c>
      <c r="E6480" s="43" t="s">
        <v>3068</v>
      </c>
      <c r="F6480" s="43" t="s">
        <v>4518</v>
      </c>
      <c r="G6480" s="43" t="s">
        <v>4654</v>
      </c>
      <c r="H6480" s="76">
        <v>26</v>
      </c>
      <c r="I6480" s="229">
        <v>6.2307692307692314E-2</v>
      </c>
      <c r="J6480" s="73">
        <f t="shared" si="303"/>
        <v>1.2388688953178474E-3</v>
      </c>
      <c r="K6480" s="73">
        <f t="shared" si="304"/>
        <v>1.6522105912782643</v>
      </c>
      <c r="L6480" s="3" t="e">
        <f t="shared" si="305"/>
        <v>#N/A</v>
      </c>
    </row>
    <row r="6481" spans="1:12" x14ac:dyDescent="0.25">
      <c r="A6481" s="43" t="s">
        <v>48</v>
      </c>
      <c r="B6481" s="43" t="s">
        <v>51</v>
      </c>
      <c r="C6481" s="43" t="s">
        <v>739</v>
      </c>
      <c r="D6481" s="43" t="s">
        <v>371</v>
      </c>
      <c r="E6481" s="43" t="s">
        <v>3068</v>
      </c>
      <c r="F6481" s="43" t="s">
        <v>4518</v>
      </c>
      <c r="G6481" s="43" t="s">
        <v>4654</v>
      </c>
      <c r="H6481" s="76">
        <v>42</v>
      </c>
      <c r="I6481" s="229">
        <v>6.2380952380952384E-2</v>
      </c>
      <c r="J6481" s="73">
        <f t="shared" si="303"/>
        <v>1.2403255312911782E-3</v>
      </c>
      <c r="K6481" s="73">
        <f t="shared" si="304"/>
        <v>2.6720936723142295</v>
      </c>
      <c r="L6481" s="3" t="e">
        <f t="shared" si="305"/>
        <v>#N/A</v>
      </c>
    </row>
    <row r="6482" spans="1:12" x14ac:dyDescent="0.25">
      <c r="A6482" s="43" t="s">
        <v>48</v>
      </c>
      <c r="B6482" s="43" t="s">
        <v>51</v>
      </c>
      <c r="C6482" s="43" t="s">
        <v>739</v>
      </c>
      <c r="D6482" s="43" t="s">
        <v>371</v>
      </c>
      <c r="E6482" s="43" t="s">
        <v>3069</v>
      </c>
      <c r="F6482" s="43" t="s">
        <v>4519</v>
      </c>
      <c r="G6482" s="43" t="s">
        <v>4654</v>
      </c>
      <c r="H6482" s="76">
        <v>208</v>
      </c>
      <c r="I6482" s="229">
        <v>6.2355769230769235E-2</v>
      </c>
      <c r="J6482" s="73">
        <f t="shared" si="303"/>
        <v>1.2398248126753457E-3</v>
      </c>
      <c r="K6482" s="73">
        <f t="shared" si="304"/>
        <v>13.227883561036474</v>
      </c>
      <c r="L6482" s="3" t="e">
        <f t="shared" si="305"/>
        <v>#N/A</v>
      </c>
    </row>
    <row r="6483" spans="1:12" x14ac:dyDescent="0.25">
      <c r="A6483" s="43" t="s">
        <v>48</v>
      </c>
      <c r="B6483" s="43" t="s">
        <v>51</v>
      </c>
      <c r="C6483" s="43" t="s">
        <v>739</v>
      </c>
      <c r="D6483" s="43" t="s">
        <v>371</v>
      </c>
      <c r="E6483" s="43" t="s">
        <v>3069</v>
      </c>
      <c r="F6483" s="43" t="s">
        <v>4519</v>
      </c>
      <c r="G6483" s="43" t="s">
        <v>4654</v>
      </c>
      <c r="H6483" s="76">
        <v>404</v>
      </c>
      <c r="I6483" s="229">
        <v>6.2376237623762376E-2</v>
      </c>
      <c r="J6483" s="73">
        <f t="shared" si="303"/>
        <v>1.2402317873919043E-3</v>
      </c>
      <c r="K6483" s="73">
        <f t="shared" si="304"/>
        <v>25.701053642106331</v>
      </c>
      <c r="L6483" s="3" t="e">
        <f t="shared" si="305"/>
        <v>#N/A</v>
      </c>
    </row>
    <row r="6484" spans="1:12" x14ac:dyDescent="0.25">
      <c r="A6484" s="43" t="s">
        <v>48</v>
      </c>
      <c r="B6484" s="43" t="s">
        <v>51</v>
      </c>
      <c r="C6484" s="43" t="s">
        <v>739</v>
      </c>
      <c r="D6484" s="43" t="s">
        <v>371</v>
      </c>
      <c r="E6484" s="43" t="s">
        <v>3069</v>
      </c>
      <c r="F6484" s="43" t="s">
        <v>4519</v>
      </c>
      <c r="G6484" s="43" t="s">
        <v>4654</v>
      </c>
      <c r="H6484" s="76">
        <v>1322</v>
      </c>
      <c r="I6484" s="229">
        <v>6.2367624810892586E-2</v>
      </c>
      <c r="J6484" s="73">
        <f t="shared" si="303"/>
        <v>1.2400605381356665E-3</v>
      </c>
      <c r="K6484" s="73">
        <f t="shared" si="304"/>
        <v>84.089360031415339</v>
      </c>
      <c r="L6484" s="3" t="e">
        <f t="shared" si="305"/>
        <v>#N/A</v>
      </c>
    </row>
    <row r="6485" spans="1:12" x14ac:dyDescent="0.25">
      <c r="A6485" s="43" t="s">
        <v>48</v>
      </c>
      <c r="B6485" s="43" t="s">
        <v>51</v>
      </c>
      <c r="C6485" s="43" t="s">
        <v>739</v>
      </c>
      <c r="D6485" s="43" t="s">
        <v>371</v>
      </c>
      <c r="E6485" s="43" t="s">
        <v>3069</v>
      </c>
      <c r="F6485" s="43" t="s">
        <v>4519</v>
      </c>
      <c r="G6485" s="43" t="s">
        <v>4654</v>
      </c>
      <c r="H6485" s="76">
        <v>820</v>
      </c>
      <c r="I6485" s="229">
        <v>6.2365853658536585E-2</v>
      </c>
      <c r="J6485" s="73">
        <f t="shared" si="303"/>
        <v>1.2400253221698453E-3</v>
      </c>
      <c r="K6485" s="73">
        <f t="shared" si="304"/>
        <v>52.15682076417928</v>
      </c>
      <c r="L6485" s="3" t="e">
        <f t="shared" si="305"/>
        <v>#N/A</v>
      </c>
    </row>
    <row r="6486" spans="1:12" x14ac:dyDescent="0.25">
      <c r="A6486" s="43" t="s">
        <v>48</v>
      </c>
      <c r="B6486" s="43" t="s">
        <v>51</v>
      </c>
      <c r="C6486" s="43" t="s">
        <v>739</v>
      </c>
      <c r="D6486" s="43" t="s">
        <v>371</v>
      </c>
      <c r="E6486" s="43" t="s">
        <v>3069</v>
      </c>
      <c r="F6486" s="43" t="s">
        <v>4519</v>
      </c>
      <c r="G6486" s="43" t="s">
        <v>4654</v>
      </c>
      <c r="H6486" s="76">
        <v>257</v>
      </c>
      <c r="I6486" s="229">
        <v>6.2373540856031133E-2</v>
      </c>
      <c r="J6486" s="73">
        <f t="shared" si="303"/>
        <v>1.2401781673405689E-3</v>
      </c>
      <c r="K6486" s="73">
        <f t="shared" si="304"/>
        <v>16.348725789006529</v>
      </c>
      <c r="L6486" s="3" t="e">
        <f t="shared" si="305"/>
        <v>#N/A</v>
      </c>
    </row>
    <row r="6487" spans="1:12" x14ac:dyDescent="0.25">
      <c r="A6487" s="43" t="s">
        <v>48</v>
      </c>
      <c r="B6487" s="43" t="s">
        <v>51</v>
      </c>
      <c r="C6487" s="43" t="s">
        <v>739</v>
      </c>
      <c r="D6487" s="43" t="s">
        <v>371</v>
      </c>
      <c r="E6487" s="43" t="s">
        <v>3069</v>
      </c>
      <c r="F6487" s="43" t="s">
        <v>4519</v>
      </c>
      <c r="G6487" s="43" t="s">
        <v>4654</v>
      </c>
      <c r="H6487" s="76">
        <v>404</v>
      </c>
      <c r="I6487" s="229">
        <v>6.2376237623762376E-2</v>
      </c>
      <c r="J6487" s="73">
        <f t="shared" si="303"/>
        <v>1.2402317873919043E-3</v>
      </c>
      <c r="K6487" s="73">
        <f t="shared" si="304"/>
        <v>25.701053642106331</v>
      </c>
      <c r="L6487" s="3" t="e">
        <f t="shared" si="305"/>
        <v>#N/A</v>
      </c>
    </row>
    <row r="6488" spans="1:12" x14ac:dyDescent="0.25">
      <c r="A6488" s="43" t="s">
        <v>48</v>
      </c>
      <c r="B6488" s="43" t="s">
        <v>51</v>
      </c>
      <c r="C6488" s="43" t="s">
        <v>739</v>
      </c>
      <c r="D6488" s="43" t="s">
        <v>371</v>
      </c>
      <c r="E6488" s="43" t="s">
        <v>3069</v>
      </c>
      <c r="F6488" s="43" t="s">
        <v>4519</v>
      </c>
      <c r="G6488" s="43" t="s">
        <v>4654</v>
      </c>
      <c r="H6488" s="76">
        <v>392</v>
      </c>
      <c r="I6488" s="229">
        <v>6.2372448979591835E-2</v>
      </c>
      <c r="J6488" s="73">
        <f t="shared" si="303"/>
        <v>1.240156457472845E-3</v>
      </c>
      <c r="K6488" s="73">
        <f t="shared" si="304"/>
        <v>24.936141331329353</v>
      </c>
      <c r="L6488" s="3" t="e">
        <f t="shared" si="305"/>
        <v>#N/A</v>
      </c>
    </row>
    <row r="6489" spans="1:12" x14ac:dyDescent="0.25">
      <c r="A6489" s="43" t="s">
        <v>48</v>
      </c>
      <c r="B6489" s="43" t="s">
        <v>51</v>
      </c>
      <c r="C6489" s="43" t="s">
        <v>739</v>
      </c>
      <c r="D6489" s="43" t="s">
        <v>371</v>
      </c>
      <c r="E6489" s="43" t="s">
        <v>3069</v>
      </c>
      <c r="F6489" s="43" t="s">
        <v>4519</v>
      </c>
      <c r="G6489" s="43" t="s">
        <v>4654</v>
      </c>
      <c r="H6489" s="76">
        <v>930</v>
      </c>
      <c r="I6489" s="229">
        <v>6.236559139784946E-2</v>
      </c>
      <c r="J6489" s="73">
        <f t="shared" si="303"/>
        <v>1.2400201076193506E-3</v>
      </c>
      <c r="K6489" s="73">
        <f t="shared" si="304"/>
        <v>59.153218700085993</v>
      </c>
      <c r="L6489" s="3" t="e">
        <f t="shared" si="305"/>
        <v>#N/A</v>
      </c>
    </row>
    <row r="6490" spans="1:12" x14ac:dyDescent="0.25">
      <c r="A6490" s="43" t="s">
        <v>48</v>
      </c>
      <c r="B6490" s="43" t="s">
        <v>51</v>
      </c>
      <c r="C6490" s="43" t="s">
        <v>739</v>
      </c>
      <c r="D6490" s="43" t="s">
        <v>371</v>
      </c>
      <c r="E6490" s="43" t="s">
        <v>3069</v>
      </c>
      <c r="F6490" s="43" t="s">
        <v>4519</v>
      </c>
      <c r="G6490" s="43" t="s">
        <v>4654</v>
      </c>
      <c r="H6490" s="76">
        <v>1114</v>
      </c>
      <c r="I6490" s="229">
        <v>6.2369838420107723E-2</v>
      </c>
      <c r="J6490" s="73">
        <f t="shared" si="303"/>
        <v>1.2401045515070732E-3</v>
      </c>
      <c r="K6490" s="73">
        <f t="shared" si="304"/>
        <v>70.861476470378875</v>
      </c>
      <c r="L6490" s="3" t="e">
        <f t="shared" si="305"/>
        <v>#N/A</v>
      </c>
    </row>
    <row r="6491" spans="1:12" x14ac:dyDescent="0.25">
      <c r="A6491" s="43" t="s">
        <v>48</v>
      </c>
      <c r="B6491" s="43" t="s">
        <v>51</v>
      </c>
      <c r="C6491" s="43" t="s">
        <v>739</v>
      </c>
      <c r="D6491" s="43" t="s">
        <v>371</v>
      </c>
      <c r="E6491" s="43" t="s">
        <v>3069</v>
      </c>
      <c r="F6491" s="43" t="s">
        <v>4519</v>
      </c>
      <c r="G6491" s="43" t="s">
        <v>4654</v>
      </c>
      <c r="H6491" s="76">
        <v>171</v>
      </c>
      <c r="I6491" s="229">
        <v>6.2397660818713452E-2</v>
      </c>
      <c r="J6491" s="73">
        <f t="shared" si="303"/>
        <v>1.2406577465131658E-3</v>
      </c>
      <c r="K6491" s="73">
        <f t="shared" si="304"/>
        <v>10.882152474653751</v>
      </c>
      <c r="L6491" s="3" t="e">
        <f t="shared" si="305"/>
        <v>#N/A</v>
      </c>
    </row>
    <row r="6492" spans="1:12" x14ac:dyDescent="0.25">
      <c r="A6492" s="43" t="s">
        <v>48</v>
      </c>
      <c r="B6492" s="43" t="s">
        <v>51</v>
      </c>
      <c r="C6492" s="43" t="s">
        <v>739</v>
      </c>
      <c r="D6492" s="43" t="s">
        <v>371</v>
      </c>
      <c r="E6492" s="43" t="s">
        <v>3069</v>
      </c>
      <c r="F6492" s="43" t="s">
        <v>4519</v>
      </c>
      <c r="G6492" s="43" t="s">
        <v>4654</v>
      </c>
      <c r="H6492" s="76">
        <v>208</v>
      </c>
      <c r="I6492" s="229">
        <v>6.2355769230769235E-2</v>
      </c>
      <c r="J6492" s="73">
        <f t="shared" si="303"/>
        <v>1.2398248126753457E-3</v>
      </c>
      <c r="K6492" s="73">
        <f t="shared" si="304"/>
        <v>13.227883561036474</v>
      </c>
      <c r="L6492" s="3" t="e">
        <f t="shared" si="305"/>
        <v>#N/A</v>
      </c>
    </row>
    <row r="6493" spans="1:12" x14ac:dyDescent="0.25">
      <c r="A6493" s="43" t="s">
        <v>48</v>
      </c>
      <c r="B6493" s="43" t="s">
        <v>51</v>
      </c>
      <c r="C6493" s="43" t="s">
        <v>739</v>
      </c>
      <c r="D6493" s="43" t="s">
        <v>371</v>
      </c>
      <c r="E6493" s="43" t="s">
        <v>3069</v>
      </c>
      <c r="F6493" s="43" t="s">
        <v>4519</v>
      </c>
      <c r="G6493" s="43" t="s">
        <v>4654</v>
      </c>
      <c r="H6493" s="76">
        <v>98</v>
      </c>
      <c r="I6493" s="229">
        <v>6.2346938775510209E-2</v>
      </c>
      <c r="J6493" s="73">
        <f t="shared" si="303"/>
        <v>1.2396492360178459E-3</v>
      </c>
      <c r="K6493" s="73">
        <f t="shared" si="304"/>
        <v>6.2314856251297499</v>
      </c>
      <c r="L6493" s="3" t="e">
        <f t="shared" si="305"/>
        <v>#N/A</v>
      </c>
    </row>
    <row r="6494" spans="1:12" x14ac:dyDescent="0.25">
      <c r="A6494" s="43" t="s">
        <v>48</v>
      </c>
      <c r="B6494" s="43" t="s">
        <v>51</v>
      </c>
      <c r="C6494" s="43" t="s">
        <v>739</v>
      </c>
      <c r="D6494" s="43" t="s">
        <v>371</v>
      </c>
      <c r="E6494" s="43" t="s">
        <v>3069</v>
      </c>
      <c r="F6494" s="43" t="s">
        <v>4519</v>
      </c>
      <c r="G6494" s="43" t="s">
        <v>4654</v>
      </c>
      <c r="H6494" s="76">
        <v>17</v>
      </c>
      <c r="I6494" s="229">
        <v>6.235294117647059E-2</v>
      </c>
      <c r="J6494" s="73">
        <f t="shared" si="303"/>
        <v>1.2397685822425515E-3</v>
      </c>
      <c r="K6494" s="73">
        <f t="shared" si="304"/>
        <v>1.0810760658981236</v>
      </c>
      <c r="L6494" s="3" t="e">
        <f t="shared" si="305"/>
        <v>#N/A</v>
      </c>
    </row>
    <row r="6495" spans="1:12" x14ac:dyDescent="0.25">
      <c r="A6495" s="43" t="s">
        <v>48</v>
      </c>
      <c r="B6495" s="43" t="s">
        <v>51</v>
      </c>
      <c r="C6495" s="43" t="s">
        <v>739</v>
      </c>
      <c r="D6495" s="43" t="s">
        <v>371</v>
      </c>
      <c r="E6495" s="43" t="s">
        <v>3070</v>
      </c>
      <c r="F6495" s="43" t="s">
        <v>4520</v>
      </c>
      <c r="G6495" s="43" t="s">
        <v>4654</v>
      </c>
      <c r="H6495" s="76">
        <v>172</v>
      </c>
      <c r="I6495" s="229">
        <v>6.2383720930232561E-2</v>
      </c>
      <c r="J6495" s="73">
        <f t="shared" si="303"/>
        <v>1.240380578580868E-3</v>
      </c>
      <c r="K6495" s="73">
        <f t="shared" si="304"/>
        <v>10.943345459515909</v>
      </c>
      <c r="L6495" s="3" t="e">
        <f t="shared" si="305"/>
        <v>#N/A</v>
      </c>
    </row>
    <row r="6496" spans="1:12" x14ac:dyDescent="0.25">
      <c r="A6496" s="43" t="s">
        <v>48</v>
      </c>
      <c r="B6496" s="43" t="s">
        <v>51</v>
      </c>
      <c r="C6496" s="43" t="s">
        <v>739</v>
      </c>
      <c r="D6496" s="43" t="s">
        <v>371</v>
      </c>
      <c r="E6496" s="43" t="s">
        <v>3070</v>
      </c>
      <c r="F6496" s="43" t="s">
        <v>4520</v>
      </c>
      <c r="G6496" s="43" t="s">
        <v>4654</v>
      </c>
      <c r="H6496" s="76">
        <v>151</v>
      </c>
      <c r="I6496" s="229">
        <v>6.2384105960264898E-2</v>
      </c>
      <c r="J6496" s="73">
        <f t="shared" si="303"/>
        <v>1.2403882341642022E-3</v>
      </c>
      <c r="K6496" s="73">
        <f t="shared" si="304"/>
        <v>9.607298623358794</v>
      </c>
      <c r="L6496" s="3" t="e">
        <f t="shared" si="305"/>
        <v>#N/A</v>
      </c>
    </row>
    <row r="6497" spans="1:12" x14ac:dyDescent="0.25">
      <c r="A6497" s="43" t="s">
        <v>48</v>
      </c>
      <c r="B6497" s="43" t="s">
        <v>51</v>
      </c>
      <c r="C6497" s="43" t="s">
        <v>739</v>
      </c>
      <c r="D6497" s="43" t="s">
        <v>371</v>
      </c>
      <c r="E6497" s="43" t="s">
        <v>3070</v>
      </c>
      <c r="F6497" s="43" t="s">
        <v>4520</v>
      </c>
      <c r="G6497" s="43" t="s">
        <v>4654</v>
      </c>
      <c r="H6497" s="76">
        <v>114</v>
      </c>
      <c r="I6497" s="229">
        <v>6.236842105263158E-2</v>
      </c>
      <c r="J6497" s="73">
        <f t="shared" si="303"/>
        <v>1.2400763698746872E-3</v>
      </c>
      <c r="K6497" s="73">
        <f t="shared" si="304"/>
        <v>7.2513687061657146</v>
      </c>
      <c r="L6497" s="3" t="e">
        <f t="shared" si="305"/>
        <v>#N/A</v>
      </c>
    </row>
    <row r="6498" spans="1:12" x14ac:dyDescent="0.25">
      <c r="A6498" s="43" t="s">
        <v>48</v>
      </c>
      <c r="B6498" s="43" t="s">
        <v>51</v>
      </c>
      <c r="C6498" s="43" t="s">
        <v>739</v>
      </c>
      <c r="D6498" s="43" t="s">
        <v>371</v>
      </c>
      <c r="E6498" s="43" t="s">
        <v>3070</v>
      </c>
      <c r="F6498" s="43" t="s">
        <v>4520</v>
      </c>
      <c r="G6498" s="43" t="s">
        <v>4654</v>
      </c>
      <c r="H6498" s="76">
        <v>90</v>
      </c>
      <c r="I6498" s="229">
        <v>6.2333333333333338E-2</v>
      </c>
      <c r="J6498" s="73">
        <f t="shared" si="303"/>
        <v>1.2393787179085132E-3</v>
      </c>
      <c r="K6498" s="73">
        <f t="shared" si="304"/>
        <v>5.7215440846117662</v>
      </c>
      <c r="L6498" s="3" t="e">
        <f t="shared" si="305"/>
        <v>#N/A</v>
      </c>
    </row>
    <row r="6499" spans="1:12" x14ac:dyDescent="0.25">
      <c r="A6499" s="43" t="s">
        <v>48</v>
      </c>
      <c r="B6499" s="43" t="s">
        <v>51</v>
      </c>
      <c r="C6499" s="43" t="s">
        <v>739</v>
      </c>
      <c r="D6499" s="43" t="s">
        <v>371</v>
      </c>
      <c r="E6499" s="43" t="s">
        <v>3070</v>
      </c>
      <c r="F6499" s="43" t="s">
        <v>4520</v>
      </c>
      <c r="G6499" s="43" t="s">
        <v>4654</v>
      </c>
      <c r="H6499" s="76">
        <v>147</v>
      </c>
      <c r="I6499" s="229">
        <v>6.2380952380952377E-2</v>
      </c>
      <c r="J6499" s="73">
        <f t="shared" si="303"/>
        <v>1.240325531291178E-3</v>
      </c>
      <c r="K6499" s="73">
        <f t="shared" si="304"/>
        <v>9.3523278530998013</v>
      </c>
      <c r="L6499" s="3" t="e">
        <f t="shared" si="305"/>
        <v>#N/A</v>
      </c>
    </row>
    <row r="6500" spans="1:12" x14ac:dyDescent="0.25">
      <c r="A6500" s="43" t="s">
        <v>48</v>
      </c>
      <c r="B6500" s="43" t="s">
        <v>51</v>
      </c>
      <c r="C6500" s="43" t="s">
        <v>739</v>
      </c>
      <c r="D6500" s="43" t="s">
        <v>371</v>
      </c>
      <c r="E6500" s="43" t="s">
        <v>3070</v>
      </c>
      <c r="F6500" s="43" t="s">
        <v>4520</v>
      </c>
      <c r="G6500" s="43" t="s">
        <v>4654</v>
      </c>
      <c r="H6500" s="76">
        <v>73</v>
      </c>
      <c r="I6500" s="229">
        <v>6.2328767123287672E-2</v>
      </c>
      <c r="J6500" s="73">
        <f t="shared" si="303"/>
        <v>1.2392879275841479E-3</v>
      </c>
      <c r="K6500" s="73">
        <f t="shared" si="304"/>
        <v>4.6404680187136425</v>
      </c>
      <c r="L6500" s="3" t="e">
        <f t="shared" si="305"/>
        <v>#N/A</v>
      </c>
    </row>
    <row r="6501" spans="1:12" x14ac:dyDescent="0.25">
      <c r="A6501" s="43" t="s">
        <v>48</v>
      </c>
      <c r="B6501" s="43" t="s">
        <v>51</v>
      </c>
      <c r="C6501" s="43" t="s">
        <v>739</v>
      </c>
      <c r="D6501" s="43" t="s">
        <v>371</v>
      </c>
      <c r="E6501" s="43" t="s">
        <v>3070</v>
      </c>
      <c r="F6501" s="43" t="s">
        <v>4520</v>
      </c>
      <c r="G6501" s="43" t="s">
        <v>4654</v>
      </c>
      <c r="H6501" s="76">
        <v>53</v>
      </c>
      <c r="I6501" s="229">
        <v>6.2452830188679247E-2</v>
      </c>
      <c r="J6501" s="73">
        <f t="shared" si="303"/>
        <v>1.2417546835668989E-3</v>
      </c>
      <c r="K6501" s="73">
        <f t="shared" si="304"/>
        <v>3.3758129982290459</v>
      </c>
      <c r="L6501" s="3" t="e">
        <f t="shared" si="305"/>
        <v>#N/A</v>
      </c>
    </row>
    <row r="6502" spans="1:12" x14ac:dyDescent="0.25">
      <c r="A6502" s="43" t="s">
        <v>48</v>
      </c>
      <c r="B6502" s="43" t="s">
        <v>51</v>
      </c>
      <c r="C6502" s="43" t="s">
        <v>739</v>
      </c>
      <c r="D6502" s="43" t="s">
        <v>371</v>
      </c>
      <c r="E6502" s="43" t="s">
        <v>3070</v>
      </c>
      <c r="F6502" s="43" t="s">
        <v>4520</v>
      </c>
      <c r="G6502" s="43" t="s">
        <v>4654</v>
      </c>
      <c r="H6502" s="76">
        <v>53</v>
      </c>
      <c r="I6502" s="229">
        <v>6.2452830188679247E-2</v>
      </c>
      <c r="J6502" s="73">
        <f t="shared" si="303"/>
        <v>1.2417546835668989E-3</v>
      </c>
      <c r="K6502" s="73">
        <f t="shared" si="304"/>
        <v>3.3758129982290459</v>
      </c>
      <c r="L6502" s="3" t="e">
        <f t="shared" si="305"/>
        <v>#N/A</v>
      </c>
    </row>
    <row r="6503" spans="1:12" x14ac:dyDescent="0.25">
      <c r="A6503" s="43" t="s">
        <v>48</v>
      </c>
      <c r="B6503" s="43" t="s">
        <v>51</v>
      </c>
      <c r="C6503" s="43" t="s">
        <v>739</v>
      </c>
      <c r="D6503" s="43" t="s">
        <v>371</v>
      </c>
      <c r="E6503" s="43" t="s">
        <v>3070</v>
      </c>
      <c r="F6503" s="43" t="s">
        <v>4520</v>
      </c>
      <c r="G6503" s="43" t="s">
        <v>4654</v>
      </c>
      <c r="H6503" s="76">
        <v>172</v>
      </c>
      <c r="I6503" s="229">
        <v>6.2383720930232561E-2</v>
      </c>
      <c r="J6503" s="73">
        <f t="shared" si="303"/>
        <v>1.240380578580868E-3</v>
      </c>
      <c r="K6503" s="73">
        <f t="shared" si="304"/>
        <v>10.943345459515909</v>
      </c>
      <c r="L6503" s="3" t="e">
        <f t="shared" si="305"/>
        <v>#N/A</v>
      </c>
    </row>
    <row r="6504" spans="1:12" x14ac:dyDescent="0.25">
      <c r="A6504" s="43" t="s">
        <v>48</v>
      </c>
      <c r="B6504" s="43" t="s">
        <v>51</v>
      </c>
      <c r="C6504" s="43" t="s">
        <v>739</v>
      </c>
      <c r="D6504" s="43" t="s">
        <v>371</v>
      </c>
      <c r="E6504" s="43" t="s">
        <v>3070</v>
      </c>
      <c r="F6504" s="43" t="s">
        <v>4520</v>
      </c>
      <c r="G6504" s="43" t="s">
        <v>4654</v>
      </c>
      <c r="H6504" s="76">
        <v>147</v>
      </c>
      <c r="I6504" s="229">
        <v>6.2380952380952377E-2</v>
      </c>
      <c r="J6504" s="73">
        <f t="shared" si="303"/>
        <v>1.240325531291178E-3</v>
      </c>
      <c r="K6504" s="73">
        <f t="shared" si="304"/>
        <v>9.3523278530998013</v>
      </c>
      <c r="L6504" s="3" t="e">
        <f t="shared" si="305"/>
        <v>#N/A</v>
      </c>
    </row>
    <row r="6505" spans="1:12" x14ac:dyDescent="0.25">
      <c r="A6505" s="43" t="s">
        <v>48</v>
      </c>
      <c r="B6505" s="43" t="s">
        <v>51</v>
      </c>
      <c r="C6505" s="43" t="s">
        <v>739</v>
      </c>
      <c r="D6505" s="43" t="s">
        <v>371</v>
      </c>
      <c r="E6505" s="43" t="s">
        <v>3070</v>
      </c>
      <c r="F6505" s="43" t="s">
        <v>4520</v>
      </c>
      <c r="G6505" s="43" t="s">
        <v>4654</v>
      </c>
      <c r="H6505" s="76">
        <v>85</v>
      </c>
      <c r="I6505" s="229">
        <v>6.2352941176470583E-2</v>
      </c>
      <c r="J6505" s="73">
        <f t="shared" si="303"/>
        <v>1.2397685822425515E-3</v>
      </c>
      <c r="K6505" s="73">
        <f t="shared" si="304"/>
        <v>5.4053803294906162</v>
      </c>
      <c r="L6505" s="3" t="e">
        <f t="shared" si="305"/>
        <v>#N/A</v>
      </c>
    </row>
    <row r="6506" spans="1:12" x14ac:dyDescent="0.25">
      <c r="A6506" s="43" t="s">
        <v>48</v>
      </c>
      <c r="B6506" s="43" t="s">
        <v>51</v>
      </c>
      <c r="C6506" s="43" t="s">
        <v>739</v>
      </c>
      <c r="D6506" s="43" t="s">
        <v>371</v>
      </c>
      <c r="E6506" s="43" t="s">
        <v>3070</v>
      </c>
      <c r="F6506" s="43" t="s">
        <v>4520</v>
      </c>
      <c r="G6506" s="43" t="s">
        <v>4654</v>
      </c>
      <c r="H6506" s="76">
        <v>73</v>
      </c>
      <c r="I6506" s="229">
        <v>6.2328767123287672E-2</v>
      </c>
      <c r="J6506" s="73">
        <f t="shared" si="303"/>
        <v>1.2392879275841479E-3</v>
      </c>
      <c r="K6506" s="73">
        <f t="shared" si="304"/>
        <v>4.6404680187136425</v>
      </c>
      <c r="L6506" s="3" t="e">
        <f t="shared" si="305"/>
        <v>#N/A</v>
      </c>
    </row>
    <row r="6507" spans="1:12" x14ac:dyDescent="0.25">
      <c r="A6507" s="43" t="s">
        <v>48</v>
      </c>
      <c r="B6507" s="43" t="s">
        <v>51</v>
      </c>
      <c r="C6507" s="43" t="s">
        <v>739</v>
      </c>
      <c r="D6507" s="43" t="s">
        <v>371</v>
      </c>
      <c r="E6507" s="43" t="s">
        <v>3070</v>
      </c>
      <c r="F6507" s="43" t="s">
        <v>4520</v>
      </c>
      <c r="G6507" s="43" t="s">
        <v>4654</v>
      </c>
      <c r="H6507" s="76">
        <v>114</v>
      </c>
      <c r="I6507" s="229">
        <v>6.236842105263158E-2</v>
      </c>
      <c r="J6507" s="73">
        <f t="shared" si="303"/>
        <v>1.2400763698746872E-3</v>
      </c>
      <c r="K6507" s="73">
        <f t="shared" si="304"/>
        <v>7.2513687061657146</v>
      </c>
      <c r="L6507" s="3" t="e">
        <f t="shared" si="305"/>
        <v>#N/A</v>
      </c>
    </row>
    <row r="6508" spans="1:12" x14ac:dyDescent="0.25">
      <c r="A6508" s="43" t="s">
        <v>48</v>
      </c>
      <c r="B6508" s="43" t="s">
        <v>51</v>
      </c>
      <c r="C6508" s="43" t="s">
        <v>739</v>
      </c>
      <c r="D6508" s="43" t="s">
        <v>371</v>
      </c>
      <c r="E6508" s="43" t="s">
        <v>3070</v>
      </c>
      <c r="F6508" s="43" t="s">
        <v>4520</v>
      </c>
      <c r="G6508" s="43" t="s">
        <v>4654</v>
      </c>
      <c r="H6508" s="76">
        <v>53</v>
      </c>
      <c r="I6508" s="229">
        <v>6.2452830188679247E-2</v>
      </c>
      <c r="J6508" s="73">
        <f t="shared" si="303"/>
        <v>1.2417546835668989E-3</v>
      </c>
      <c r="K6508" s="73">
        <f t="shared" si="304"/>
        <v>3.3758129982290459</v>
      </c>
      <c r="L6508" s="3" t="e">
        <f t="shared" si="305"/>
        <v>#N/A</v>
      </c>
    </row>
    <row r="6509" spans="1:12" x14ac:dyDescent="0.25">
      <c r="A6509" s="43" t="s">
        <v>48</v>
      </c>
      <c r="B6509" s="43" t="s">
        <v>51</v>
      </c>
      <c r="C6509" s="43" t="s">
        <v>739</v>
      </c>
      <c r="D6509" s="43" t="s">
        <v>371</v>
      </c>
      <c r="E6509" s="43" t="s">
        <v>3070</v>
      </c>
      <c r="F6509" s="43" t="s">
        <v>4520</v>
      </c>
      <c r="G6509" s="43" t="s">
        <v>4654</v>
      </c>
      <c r="H6509" s="76">
        <v>65</v>
      </c>
      <c r="I6509" s="229">
        <v>6.2307692307692307E-2</v>
      </c>
      <c r="J6509" s="73">
        <f t="shared" si="303"/>
        <v>1.2388688953178472E-3</v>
      </c>
      <c r="K6509" s="73">
        <f t="shared" si="304"/>
        <v>4.1305264781956597</v>
      </c>
      <c r="L6509" s="3" t="e">
        <f t="shared" si="305"/>
        <v>#N/A</v>
      </c>
    </row>
    <row r="6510" spans="1:12" x14ac:dyDescent="0.25">
      <c r="A6510" s="43" t="s">
        <v>48</v>
      </c>
      <c r="B6510" s="43" t="s">
        <v>51</v>
      </c>
      <c r="C6510" s="43" t="s">
        <v>739</v>
      </c>
      <c r="D6510" s="43" t="s">
        <v>371</v>
      </c>
      <c r="E6510" s="43" t="s">
        <v>3070</v>
      </c>
      <c r="F6510" s="43" t="s">
        <v>4520</v>
      </c>
      <c r="G6510" s="43" t="s">
        <v>4654</v>
      </c>
      <c r="H6510" s="76">
        <v>114</v>
      </c>
      <c r="I6510" s="229">
        <v>6.236842105263158E-2</v>
      </c>
      <c r="J6510" s="73">
        <f t="shared" si="303"/>
        <v>1.2400763698746872E-3</v>
      </c>
      <c r="K6510" s="73">
        <f t="shared" si="304"/>
        <v>7.2513687061657146</v>
      </c>
      <c r="L6510" s="3" t="e">
        <f t="shared" si="305"/>
        <v>#N/A</v>
      </c>
    </row>
    <row r="6511" spans="1:12" x14ac:dyDescent="0.25">
      <c r="A6511" s="43" t="s">
        <v>48</v>
      </c>
      <c r="B6511" s="43" t="s">
        <v>51</v>
      </c>
      <c r="C6511" s="43" t="s">
        <v>739</v>
      </c>
      <c r="D6511" s="43" t="s">
        <v>371</v>
      </c>
      <c r="E6511" s="43" t="s">
        <v>3070</v>
      </c>
      <c r="F6511" s="43" t="s">
        <v>4520</v>
      </c>
      <c r="G6511" s="43" t="s">
        <v>4654</v>
      </c>
      <c r="H6511" s="76">
        <v>65</v>
      </c>
      <c r="I6511" s="229">
        <v>6.2307692307692307E-2</v>
      </c>
      <c r="J6511" s="73">
        <f t="shared" si="303"/>
        <v>1.2388688953178472E-3</v>
      </c>
      <c r="K6511" s="73">
        <f t="shared" si="304"/>
        <v>4.1305264781956597</v>
      </c>
      <c r="L6511" s="3" t="e">
        <f t="shared" si="305"/>
        <v>#N/A</v>
      </c>
    </row>
    <row r="6512" spans="1:12" x14ac:dyDescent="0.25">
      <c r="A6512" s="43" t="s">
        <v>48</v>
      </c>
      <c r="B6512" s="43" t="s">
        <v>51</v>
      </c>
      <c r="C6512" s="43" t="s">
        <v>739</v>
      </c>
      <c r="D6512" s="43" t="s">
        <v>371</v>
      </c>
      <c r="E6512" s="43" t="s">
        <v>3070</v>
      </c>
      <c r="F6512" s="43" t="s">
        <v>4520</v>
      </c>
      <c r="G6512" s="43" t="s">
        <v>4654</v>
      </c>
      <c r="H6512" s="76">
        <v>85</v>
      </c>
      <c r="I6512" s="229">
        <v>6.2352941176470583E-2</v>
      </c>
      <c r="J6512" s="73">
        <f t="shared" si="303"/>
        <v>1.2397685822425515E-3</v>
      </c>
      <c r="K6512" s="73">
        <f t="shared" si="304"/>
        <v>5.4053803294906162</v>
      </c>
      <c r="L6512" s="3" t="e">
        <f t="shared" si="305"/>
        <v>#N/A</v>
      </c>
    </row>
    <row r="6513" spans="1:12" x14ac:dyDescent="0.25">
      <c r="A6513" s="43" t="s">
        <v>48</v>
      </c>
      <c r="B6513" s="43" t="s">
        <v>51</v>
      </c>
      <c r="C6513" s="43" t="s">
        <v>739</v>
      </c>
      <c r="D6513" s="43" t="s">
        <v>371</v>
      </c>
      <c r="E6513" s="43" t="s">
        <v>3070</v>
      </c>
      <c r="F6513" s="43" t="s">
        <v>4520</v>
      </c>
      <c r="G6513" s="43" t="s">
        <v>4654</v>
      </c>
      <c r="H6513" s="76">
        <v>53</v>
      </c>
      <c r="I6513" s="229">
        <v>6.2452830188679247E-2</v>
      </c>
      <c r="J6513" s="73">
        <f t="shared" si="303"/>
        <v>1.2417546835668989E-3</v>
      </c>
      <c r="K6513" s="73">
        <f t="shared" si="304"/>
        <v>3.3758129982290459</v>
      </c>
      <c r="L6513" s="3" t="e">
        <f t="shared" si="305"/>
        <v>#N/A</v>
      </c>
    </row>
    <row r="6514" spans="1:12" x14ac:dyDescent="0.25">
      <c r="A6514" s="43" t="s">
        <v>48</v>
      </c>
      <c r="B6514" s="43" t="s">
        <v>51</v>
      </c>
      <c r="C6514" s="43" t="s">
        <v>739</v>
      </c>
      <c r="D6514" s="43" t="s">
        <v>371</v>
      </c>
      <c r="E6514" s="43" t="s">
        <v>3070</v>
      </c>
      <c r="F6514" s="43" t="s">
        <v>4520</v>
      </c>
      <c r="G6514" s="43" t="s">
        <v>4654</v>
      </c>
      <c r="H6514" s="76">
        <v>151</v>
      </c>
      <c r="I6514" s="229">
        <v>6.2384105960264898E-2</v>
      </c>
      <c r="J6514" s="73">
        <f t="shared" si="303"/>
        <v>1.2403882341642022E-3</v>
      </c>
      <c r="K6514" s="73">
        <f t="shared" si="304"/>
        <v>9.607298623358794</v>
      </c>
      <c r="L6514" s="3" t="e">
        <f t="shared" si="305"/>
        <v>#N/A</v>
      </c>
    </row>
    <row r="6515" spans="1:12" x14ac:dyDescent="0.25">
      <c r="A6515" s="43" t="s">
        <v>48</v>
      </c>
      <c r="B6515" s="43" t="s">
        <v>51</v>
      </c>
      <c r="C6515" s="43" t="s">
        <v>739</v>
      </c>
      <c r="D6515" s="43" t="s">
        <v>371</v>
      </c>
      <c r="E6515" s="43" t="s">
        <v>3071</v>
      </c>
      <c r="F6515" s="43" t="s">
        <v>4521</v>
      </c>
      <c r="G6515" s="43" t="s">
        <v>4654</v>
      </c>
      <c r="H6515" s="76">
        <v>661</v>
      </c>
      <c r="I6515" s="229">
        <v>6.2193645990922843E-2</v>
      </c>
      <c r="J6515" s="73">
        <f t="shared" si="303"/>
        <v>1.2366013031596666E-3</v>
      </c>
      <c r="K6515" s="73">
        <f t="shared" si="304"/>
        <v>41.927393461388533</v>
      </c>
      <c r="L6515" s="3" t="e">
        <f t="shared" si="305"/>
        <v>#N/A</v>
      </c>
    </row>
    <row r="6516" spans="1:12" x14ac:dyDescent="0.25">
      <c r="A6516" s="43" t="s">
        <v>48</v>
      </c>
      <c r="B6516" s="43" t="s">
        <v>51</v>
      </c>
      <c r="C6516" s="43" t="s">
        <v>739</v>
      </c>
      <c r="D6516" s="43" t="s">
        <v>371</v>
      </c>
      <c r="E6516" s="43" t="s">
        <v>3071</v>
      </c>
      <c r="F6516" s="43" t="s">
        <v>4521</v>
      </c>
      <c r="G6516" s="43" t="s">
        <v>4654</v>
      </c>
      <c r="H6516" s="76">
        <v>73</v>
      </c>
      <c r="I6516" s="229">
        <v>6.2191780821917807E-2</v>
      </c>
      <c r="J6516" s="73">
        <f t="shared" si="303"/>
        <v>1.2365642178531937E-3</v>
      </c>
      <c r="K6516" s="73">
        <f t="shared" si="304"/>
        <v>4.6302691879032833</v>
      </c>
      <c r="L6516" s="3" t="e">
        <f t="shared" si="305"/>
        <v>#N/A</v>
      </c>
    </row>
    <row r="6517" spans="1:12" x14ac:dyDescent="0.25">
      <c r="A6517" s="43" t="s">
        <v>48</v>
      </c>
      <c r="B6517" s="43" t="s">
        <v>51</v>
      </c>
      <c r="C6517" s="43" t="s">
        <v>739</v>
      </c>
      <c r="D6517" s="43" t="s">
        <v>371</v>
      </c>
      <c r="E6517" s="43" t="s">
        <v>3071</v>
      </c>
      <c r="F6517" s="43" t="s">
        <v>4521</v>
      </c>
      <c r="G6517" s="43" t="s">
        <v>4654</v>
      </c>
      <c r="H6517" s="76">
        <v>921</v>
      </c>
      <c r="I6517" s="229">
        <v>6.2204125950054291E-2</v>
      </c>
      <c r="J6517" s="73">
        <f t="shared" si="303"/>
        <v>1.2368096770363308E-3</v>
      </c>
      <c r="K6517" s="73">
        <f t="shared" si="304"/>
        <v>58.429101712550462</v>
      </c>
      <c r="L6517" s="3" t="e">
        <f t="shared" si="305"/>
        <v>#N/A</v>
      </c>
    </row>
    <row r="6518" spans="1:12" x14ac:dyDescent="0.25">
      <c r="A6518" s="43" t="s">
        <v>48</v>
      </c>
      <c r="B6518" s="43" t="s">
        <v>51</v>
      </c>
      <c r="C6518" s="43" t="s">
        <v>739</v>
      </c>
      <c r="D6518" s="43" t="s">
        <v>371</v>
      </c>
      <c r="E6518" s="43" t="s">
        <v>3071</v>
      </c>
      <c r="F6518" s="43" t="s">
        <v>4521</v>
      </c>
      <c r="G6518" s="43" t="s">
        <v>4654</v>
      </c>
      <c r="H6518" s="76">
        <v>286</v>
      </c>
      <c r="I6518" s="229">
        <v>6.22027972027972E-2</v>
      </c>
      <c r="J6518" s="73">
        <f t="shared" si="303"/>
        <v>1.2367832574469418E-3</v>
      </c>
      <c r="K6518" s="73">
        <f t="shared" si="304"/>
        <v>18.143720011629824</v>
      </c>
      <c r="L6518" s="3" t="e">
        <f t="shared" si="305"/>
        <v>#N/A</v>
      </c>
    </row>
    <row r="6519" spans="1:12" x14ac:dyDescent="0.25">
      <c r="A6519" s="43" t="s">
        <v>48</v>
      </c>
      <c r="B6519" s="43" t="s">
        <v>51</v>
      </c>
      <c r="C6519" s="43" t="s">
        <v>739</v>
      </c>
      <c r="D6519" s="43" t="s">
        <v>371</v>
      </c>
      <c r="E6519" s="43" t="s">
        <v>3071</v>
      </c>
      <c r="F6519" s="43" t="s">
        <v>4521</v>
      </c>
      <c r="G6519" s="43" t="s">
        <v>4654</v>
      </c>
      <c r="H6519" s="76">
        <v>255</v>
      </c>
      <c r="I6519" s="229">
        <v>6.2196078431372544E-2</v>
      </c>
      <c r="J6519" s="73">
        <f t="shared" si="303"/>
        <v>1.2366496675702433E-3</v>
      </c>
      <c r="K6519" s="73">
        <f t="shared" si="304"/>
        <v>16.175345665230413</v>
      </c>
      <c r="L6519" s="3" t="e">
        <f t="shared" si="305"/>
        <v>#N/A</v>
      </c>
    </row>
    <row r="6520" spans="1:12" x14ac:dyDescent="0.25">
      <c r="A6520" s="43" t="s">
        <v>48</v>
      </c>
      <c r="B6520" s="43" t="s">
        <v>51</v>
      </c>
      <c r="C6520" s="43" t="s">
        <v>739</v>
      </c>
      <c r="D6520" s="43" t="s">
        <v>371</v>
      </c>
      <c r="E6520" s="43" t="s">
        <v>3071</v>
      </c>
      <c r="F6520" s="43" t="s">
        <v>4521</v>
      </c>
      <c r="G6520" s="43" t="s">
        <v>4654</v>
      </c>
      <c r="H6520" s="76">
        <v>328</v>
      </c>
      <c r="I6520" s="229">
        <v>6.2195121951219505E-2</v>
      </c>
      <c r="J6520" s="73">
        <f t="shared" si="303"/>
        <v>1.236630649797851E-3</v>
      </c>
      <c r="K6520" s="73">
        <f t="shared" si="304"/>
        <v>20.805614853133694</v>
      </c>
      <c r="L6520" s="3" t="e">
        <f t="shared" si="305"/>
        <v>#N/A</v>
      </c>
    </row>
    <row r="6521" spans="1:12" x14ac:dyDescent="0.25">
      <c r="A6521" s="43" t="s">
        <v>48</v>
      </c>
      <c r="B6521" s="43" t="s">
        <v>51</v>
      </c>
      <c r="C6521" s="43" t="s">
        <v>739</v>
      </c>
      <c r="D6521" s="43" t="s">
        <v>371</v>
      </c>
      <c r="E6521" s="43" t="s">
        <v>3071</v>
      </c>
      <c r="F6521" s="43" t="s">
        <v>4521</v>
      </c>
      <c r="G6521" s="43" t="s">
        <v>4654</v>
      </c>
      <c r="H6521" s="76">
        <v>49</v>
      </c>
      <c r="I6521" s="229">
        <v>6.224489795918367E-2</v>
      </c>
      <c r="J6521" s="73">
        <f t="shared" si="303"/>
        <v>1.2376203501978493E-3</v>
      </c>
      <c r="K6521" s="73">
        <f t="shared" si="304"/>
        <v>3.1106433971596945</v>
      </c>
      <c r="L6521" s="3" t="e">
        <f t="shared" si="305"/>
        <v>#N/A</v>
      </c>
    </row>
    <row r="6522" spans="1:12" x14ac:dyDescent="0.25">
      <c r="A6522" s="43" t="s">
        <v>48</v>
      </c>
      <c r="B6522" s="43" t="s">
        <v>51</v>
      </c>
      <c r="C6522" s="43" t="s">
        <v>739</v>
      </c>
      <c r="D6522" s="43" t="s">
        <v>371</v>
      </c>
      <c r="E6522" s="43" t="s">
        <v>3071</v>
      </c>
      <c r="F6522" s="43" t="s">
        <v>4521</v>
      </c>
      <c r="G6522" s="43" t="s">
        <v>4654</v>
      </c>
      <c r="H6522" s="76">
        <v>652</v>
      </c>
      <c r="I6522" s="229">
        <v>6.2193251533742326E-2</v>
      </c>
      <c r="J6522" s="73">
        <f t="shared" si="303"/>
        <v>1.2365934601355811E-3</v>
      </c>
      <c r="K6522" s="73">
        <f t="shared" si="304"/>
        <v>41.356258936008395</v>
      </c>
      <c r="L6522" s="3" t="e">
        <f t="shared" si="305"/>
        <v>#N/A</v>
      </c>
    </row>
    <row r="6523" spans="1:12" x14ac:dyDescent="0.25">
      <c r="A6523" s="43" t="s">
        <v>48</v>
      </c>
      <c r="B6523" s="43" t="s">
        <v>51</v>
      </c>
      <c r="C6523" s="43" t="s">
        <v>739</v>
      </c>
      <c r="D6523" s="43" t="s">
        <v>371</v>
      </c>
      <c r="E6523" s="43" t="s">
        <v>3071</v>
      </c>
      <c r="F6523" s="43" t="s">
        <v>4521</v>
      </c>
      <c r="G6523" s="43" t="s">
        <v>4654</v>
      </c>
      <c r="H6523" s="76">
        <v>49</v>
      </c>
      <c r="I6523" s="229">
        <v>6.224489795918367E-2</v>
      </c>
      <c r="J6523" s="73">
        <f t="shared" si="303"/>
        <v>1.2376203501978493E-3</v>
      </c>
      <c r="K6523" s="73">
        <f t="shared" si="304"/>
        <v>3.1106433971596945</v>
      </c>
      <c r="L6523" s="3" t="e">
        <f t="shared" si="305"/>
        <v>#N/A</v>
      </c>
    </row>
    <row r="6524" spans="1:12" x14ac:dyDescent="0.25">
      <c r="A6524" s="43" t="s">
        <v>48</v>
      </c>
      <c r="B6524" s="43" t="s">
        <v>51</v>
      </c>
      <c r="C6524" s="43" t="s">
        <v>739</v>
      </c>
      <c r="D6524" s="43" t="s">
        <v>371</v>
      </c>
      <c r="E6524" s="43" t="s">
        <v>3071</v>
      </c>
      <c r="F6524" s="43" t="s">
        <v>4521</v>
      </c>
      <c r="G6524" s="43" t="s">
        <v>4654</v>
      </c>
      <c r="H6524" s="76">
        <v>750</v>
      </c>
      <c r="I6524" s="229">
        <v>6.2199999999999998E-2</v>
      </c>
      <c r="J6524" s="73">
        <f t="shared" si="303"/>
        <v>1.236727640437051E-3</v>
      </c>
      <c r="K6524" s="73">
        <f t="shared" si="304"/>
        <v>47.577545730327785</v>
      </c>
      <c r="L6524" s="3" t="e">
        <f t="shared" si="305"/>
        <v>#N/A</v>
      </c>
    </row>
    <row r="6525" spans="1:12" x14ac:dyDescent="0.25">
      <c r="A6525" s="43" t="s">
        <v>48</v>
      </c>
      <c r="B6525" s="43" t="s">
        <v>51</v>
      </c>
      <c r="C6525" s="43" t="s">
        <v>739</v>
      </c>
      <c r="D6525" s="43" t="s">
        <v>371</v>
      </c>
      <c r="E6525" s="43" t="s">
        <v>3071</v>
      </c>
      <c r="F6525" s="43" t="s">
        <v>4521</v>
      </c>
      <c r="G6525" s="43" t="s">
        <v>4654</v>
      </c>
      <c r="H6525" s="76">
        <v>49</v>
      </c>
      <c r="I6525" s="229">
        <v>6.224489795918367E-2</v>
      </c>
      <c r="J6525" s="73">
        <f t="shared" si="303"/>
        <v>1.2376203501978493E-3</v>
      </c>
      <c r="K6525" s="73">
        <f t="shared" si="304"/>
        <v>3.1106433971596945</v>
      </c>
      <c r="L6525" s="3" t="e">
        <f t="shared" si="305"/>
        <v>#N/A</v>
      </c>
    </row>
    <row r="6526" spans="1:12" x14ac:dyDescent="0.25">
      <c r="A6526" s="43" t="s">
        <v>48</v>
      </c>
      <c r="B6526" s="43" t="s">
        <v>51</v>
      </c>
      <c r="C6526" s="43" t="s">
        <v>739</v>
      </c>
      <c r="D6526" s="43" t="s">
        <v>371</v>
      </c>
      <c r="E6526" s="43" t="s">
        <v>3071</v>
      </c>
      <c r="F6526" s="43" t="s">
        <v>4521</v>
      </c>
      <c r="G6526" s="43" t="s">
        <v>4654</v>
      </c>
      <c r="H6526" s="76">
        <v>49</v>
      </c>
      <c r="I6526" s="229">
        <v>6.224489795918367E-2</v>
      </c>
      <c r="J6526" s="73">
        <f t="shared" si="303"/>
        <v>1.2376203501978493E-3</v>
      </c>
      <c r="K6526" s="73">
        <f t="shared" si="304"/>
        <v>3.1106433971596945</v>
      </c>
      <c r="L6526" s="3" t="e">
        <f t="shared" si="305"/>
        <v>#N/A</v>
      </c>
    </row>
    <row r="6527" spans="1:12" x14ac:dyDescent="0.25">
      <c r="A6527" s="43" t="s">
        <v>48</v>
      </c>
      <c r="B6527" s="43" t="s">
        <v>51</v>
      </c>
      <c r="C6527" s="43" t="s">
        <v>739</v>
      </c>
      <c r="D6527" s="43" t="s">
        <v>371</v>
      </c>
      <c r="E6527" s="43" t="s">
        <v>3071</v>
      </c>
      <c r="F6527" s="43" t="s">
        <v>4521</v>
      </c>
      <c r="G6527" s="43" t="s">
        <v>4654</v>
      </c>
      <c r="H6527" s="76">
        <v>49</v>
      </c>
      <c r="I6527" s="229">
        <v>6.224489795918367E-2</v>
      </c>
      <c r="J6527" s="73">
        <f t="shared" si="303"/>
        <v>1.2376203501978493E-3</v>
      </c>
      <c r="K6527" s="73">
        <f t="shared" si="304"/>
        <v>3.1106433971596945</v>
      </c>
      <c r="L6527" s="3" t="e">
        <f t="shared" si="305"/>
        <v>#N/A</v>
      </c>
    </row>
    <row r="6528" spans="1:12" x14ac:dyDescent="0.25">
      <c r="A6528" s="43" t="s">
        <v>48</v>
      </c>
      <c r="B6528" s="43" t="s">
        <v>51</v>
      </c>
      <c r="C6528" s="43" t="s">
        <v>739</v>
      </c>
      <c r="D6528" s="43" t="s">
        <v>371</v>
      </c>
      <c r="E6528" s="43" t="s">
        <v>3071</v>
      </c>
      <c r="F6528" s="43" t="s">
        <v>4521</v>
      </c>
      <c r="G6528" s="43" t="s">
        <v>4654</v>
      </c>
      <c r="H6528" s="76">
        <v>49</v>
      </c>
      <c r="I6528" s="229">
        <v>6.224489795918367E-2</v>
      </c>
      <c r="J6528" s="73">
        <f t="shared" si="303"/>
        <v>1.2376203501978493E-3</v>
      </c>
      <c r="K6528" s="73">
        <f t="shared" si="304"/>
        <v>3.1106433971596945</v>
      </c>
      <c r="L6528" s="3" t="e">
        <f t="shared" si="305"/>
        <v>#N/A</v>
      </c>
    </row>
    <row r="6529" spans="1:12" x14ac:dyDescent="0.25">
      <c r="A6529" s="43" t="s">
        <v>48</v>
      </c>
      <c r="B6529" s="43" t="s">
        <v>51</v>
      </c>
      <c r="C6529" s="43" t="s">
        <v>739</v>
      </c>
      <c r="D6529" s="43" t="s">
        <v>371</v>
      </c>
      <c r="E6529" s="43" t="s">
        <v>3071</v>
      </c>
      <c r="F6529" s="43" t="s">
        <v>4521</v>
      </c>
      <c r="G6529" s="43" t="s">
        <v>4654</v>
      </c>
      <c r="H6529" s="76">
        <v>73</v>
      </c>
      <c r="I6529" s="229">
        <v>6.2191780821917807E-2</v>
      </c>
      <c r="J6529" s="73">
        <f t="shared" si="303"/>
        <v>1.2365642178531937E-3</v>
      </c>
      <c r="K6529" s="73">
        <f t="shared" si="304"/>
        <v>4.6302691879032833</v>
      </c>
      <c r="L6529" s="3" t="e">
        <f t="shared" si="305"/>
        <v>#N/A</v>
      </c>
    </row>
    <row r="6530" spans="1:12" x14ac:dyDescent="0.25">
      <c r="A6530" s="43" t="s">
        <v>48</v>
      </c>
      <c r="B6530" s="43" t="s">
        <v>51</v>
      </c>
      <c r="C6530" s="43" t="s">
        <v>739</v>
      </c>
      <c r="D6530" s="43" t="s">
        <v>371</v>
      </c>
      <c r="E6530" s="43" t="s">
        <v>3071</v>
      </c>
      <c r="F6530" s="43" t="s">
        <v>4521</v>
      </c>
      <c r="G6530" s="43" t="s">
        <v>4654</v>
      </c>
      <c r="H6530" s="76">
        <v>774</v>
      </c>
      <c r="I6530" s="229">
        <v>6.2196382428940572E-2</v>
      </c>
      <c r="J6530" s="73">
        <f t="shared" si="303"/>
        <v>1.2366557119785229E-3</v>
      </c>
      <c r="K6530" s="73">
        <f t="shared" si="304"/>
        <v>49.097171521071381</v>
      </c>
      <c r="L6530" s="3" t="e">
        <f t="shared" si="305"/>
        <v>#N/A</v>
      </c>
    </row>
    <row r="6531" spans="1:12" x14ac:dyDescent="0.25">
      <c r="A6531" s="43" t="s">
        <v>48</v>
      </c>
      <c r="B6531" s="43" t="s">
        <v>51</v>
      </c>
      <c r="C6531" s="43" t="s">
        <v>739</v>
      </c>
      <c r="D6531" s="43" t="s">
        <v>371</v>
      </c>
      <c r="E6531" s="43" t="s">
        <v>3071</v>
      </c>
      <c r="F6531" s="43" t="s">
        <v>4521</v>
      </c>
      <c r="G6531" s="43" t="s">
        <v>4654</v>
      </c>
      <c r="H6531" s="76">
        <v>529</v>
      </c>
      <c r="I6531" s="229">
        <v>6.2192816635160679E-2</v>
      </c>
      <c r="J6531" s="73">
        <f t="shared" si="303"/>
        <v>1.2365848130118399E-3</v>
      </c>
      <c r="K6531" s="73">
        <f t="shared" si="304"/>
        <v>33.554153366083263</v>
      </c>
      <c r="L6531" s="3" t="e">
        <f t="shared" si="305"/>
        <v>#N/A</v>
      </c>
    </row>
    <row r="6532" spans="1:12" x14ac:dyDescent="0.25">
      <c r="A6532" s="43" t="s">
        <v>48</v>
      </c>
      <c r="B6532" s="43" t="s">
        <v>51</v>
      </c>
      <c r="C6532" s="43" t="s">
        <v>739</v>
      </c>
      <c r="D6532" s="43" t="s">
        <v>371</v>
      </c>
      <c r="E6532" s="43" t="s">
        <v>3071</v>
      </c>
      <c r="F6532" s="43" t="s">
        <v>4521</v>
      </c>
      <c r="G6532" s="43" t="s">
        <v>4654</v>
      </c>
      <c r="H6532" s="76">
        <v>49</v>
      </c>
      <c r="I6532" s="229">
        <v>6.224489795918367E-2</v>
      </c>
      <c r="J6532" s="73">
        <f t="shared" si="303"/>
        <v>1.2376203501978493E-3</v>
      </c>
      <c r="K6532" s="73">
        <f t="shared" si="304"/>
        <v>3.1106433971596945</v>
      </c>
      <c r="L6532" s="3" t="e">
        <f t="shared" si="305"/>
        <v>#N/A</v>
      </c>
    </row>
    <row r="6533" spans="1:12" x14ac:dyDescent="0.25">
      <c r="A6533" s="43" t="s">
        <v>48</v>
      </c>
      <c r="B6533" s="43" t="s">
        <v>51</v>
      </c>
      <c r="C6533" s="43" t="s">
        <v>739</v>
      </c>
      <c r="D6533" s="43" t="s">
        <v>371</v>
      </c>
      <c r="E6533" s="43" t="s">
        <v>3071</v>
      </c>
      <c r="F6533" s="43" t="s">
        <v>4521</v>
      </c>
      <c r="G6533" s="43" t="s">
        <v>4654</v>
      </c>
      <c r="H6533" s="76">
        <v>1442</v>
      </c>
      <c r="I6533" s="229">
        <v>6.2198335644937583E-2</v>
      </c>
      <c r="J6533" s="73">
        <f t="shared" si="303"/>
        <v>1.2366945479304722E-3</v>
      </c>
      <c r="K6533" s="73">
        <f t="shared" si="304"/>
        <v>91.473313538115747</v>
      </c>
      <c r="L6533" s="3" t="e">
        <f t="shared" si="305"/>
        <v>#N/A</v>
      </c>
    </row>
    <row r="6534" spans="1:12" x14ac:dyDescent="0.25">
      <c r="A6534" s="43" t="s">
        <v>48</v>
      </c>
      <c r="B6534" s="43" t="s">
        <v>51</v>
      </c>
      <c r="C6534" s="43" t="s">
        <v>739</v>
      </c>
      <c r="D6534" s="43" t="s">
        <v>371</v>
      </c>
      <c r="E6534" s="43" t="s">
        <v>3071</v>
      </c>
      <c r="F6534" s="43" t="s">
        <v>4521</v>
      </c>
      <c r="G6534" s="43" t="s">
        <v>4654</v>
      </c>
      <c r="H6534" s="76">
        <v>1049</v>
      </c>
      <c r="I6534" s="229">
        <v>6.2202097235462342E-2</v>
      </c>
      <c r="J6534" s="73">
        <f t="shared" si="303"/>
        <v>1.2367693399397003E-3</v>
      </c>
      <c r="K6534" s="73">
        <f t="shared" si="304"/>
        <v>66.547371037596747</v>
      </c>
      <c r="L6534" s="3" t="e">
        <f t="shared" si="305"/>
        <v>#N/A</v>
      </c>
    </row>
    <row r="6535" spans="1:12" x14ac:dyDescent="0.25">
      <c r="A6535" s="43" t="s">
        <v>48</v>
      </c>
      <c r="B6535" s="43" t="s">
        <v>51</v>
      </c>
      <c r="C6535" s="43" t="s">
        <v>739</v>
      </c>
      <c r="D6535" s="43" t="s">
        <v>371</v>
      </c>
      <c r="E6535" s="43" t="s">
        <v>3071</v>
      </c>
      <c r="F6535" s="43" t="s">
        <v>4521</v>
      </c>
      <c r="G6535" s="43" t="s">
        <v>4654</v>
      </c>
      <c r="H6535" s="76">
        <v>554</v>
      </c>
      <c r="I6535" s="229">
        <v>6.2202166064981954E-2</v>
      </c>
      <c r="J6535" s="73">
        <f t="shared" ref="J6535:J6598" si="306">I6535*$J$5</f>
        <v>1.2367707084826164E-3</v>
      </c>
      <c r="K6535" s="73">
        <f t="shared" ref="K6535:K6598" si="307">(I6535+J6535)*H6535</f>
        <v>35.145170972499372</v>
      </c>
      <c r="L6535" s="3" t="e">
        <f t="shared" ref="L6535:L6598" si="308">MATCH(C6535,$C$7237:$C$7264,0)</f>
        <v>#N/A</v>
      </c>
    </row>
    <row r="6536" spans="1:12" x14ac:dyDescent="0.25">
      <c r="A6536" s="43" t="s">
        <v>48</v>
      </c>
      <c r="B6536" s="43" t="s">
        <v>51</v>
      </c>
      <c r="C6536" s="43" t="s">
        <v>739</v>
      </c>
      <c r="D6536" s="43" t="s">
        <v>371</v>
      </c>
      <c r="E6536" s="43" t="s">
        <v>3071</v>
      </c>
      <c r="F6536" s="43" t="s">
        <v>4521</v>
      </c>
      <c r="G6536" s="43" t="s">
        <v>4654</v>
      </c>
      <c r="H6536" s="76">
        <v>1061</v>
      </c>
      <c r="I6536" s="229">
        <v>6.219604147031102E-2</v>
      </c>
      <c r="J6536" s="73">
        <f t="shared" si="306"/>
        <v>1.2366489326704616E-3</v>
      </c>
      <c r="K6536" s="73">
        <f t="shared" si="307"/>
        <v>67.302084517563358</v>
      </c>
      <c r="L6536" s="3" t="e">
        <f t="shared" si="308"/>
        <v>#N/A</v>
      </c>
    </row>
    <row r="6537" spans="1:12" x14ac:dyDescent="0.25">
      <c r="A6537" s="43" t="s">
        <v>48</v>
      </c>
      <c r="B6537" s="43" t="s">
        <v>51</v>
      </c>
      <c r="C6537" s="43" t="s">
        <v>739</v>
      </c>
      <c r="D6537" s="43" t="s">
        <v>371</v>
      </c>
      <c r="E6537" s="43" t="s">
        <v>3071</v>
      </c>
      <c r="F6537" s="43" t="s">
        <v>4521</v>
      </c>
      <c r="G6537" s="43" t="s">
        <v>4654</v>
      </c>
      <c r="H6537" s="76">
        <v>1244</v>
      </c>
      <c r="I6537" s="229">
        <v>6.220257234726688E-2</v>
      </c>
      <c r="J6537" s="73">
        <f t="shared" si="306"/>
        <v>1.236778786626211E-3</v>
      </c>
      <c r="K6537" s="73">
        <f t="shared" si="307"/>
        <v>78.918552810563014</v>
      </c>
      <c r="L6537" s="3" t="e">
        <f t="shared" si="308"/>
        <v>#N/A</v>
      </c>
    </row>
    <row r="6538" spans="1:12" x14ac:dyDescent="0.25">
      <c r="A6538" s="43" t="s">
        <v>48</v>
      </c>
      <c r="B6538" s="43" t="s">
        <v>51</v>
      </c>
      <c r="C6538" s="43" t="s">
        <v>739</v>
      </c>
      <c r="D6538" s="43" t="s">
        <v>371</v>
      </c>
      <c r="E6538" s="43" t="s">
        <v>3071</v>
      </c>
      <c r="F6538" s="43" t="s">
        <v>4521</v>
      </c>
      <c r="G6538" s="43" t="s">
        <v>4654</v>
      </c>
      <c r="H6538" s="76">
        <v>828</v>
      </c>
      <c r="I6538" s="229">
        <v>6.219806763285024E-2</v>
      </c>
      <c r="J6538" s="73">
        <f t="shared" si="306"/>
        <v>1.236689219024421E-3</v>
      </c>
      <c r="K6538" s="73">
        <f t="shared" si="307"/>
        <v>52.523978673352218</v>
      </c>
      <c r="L6538" s="3" t="e">
        <f t="shared" si="308"/>
        <v>#N/A</v>
      </c>
    </row>
    <row r="6539" spans="1:12" x14ac:dyDescent="0.25">
      <c r="A6539" s="43" t="s">
        <v>48</v>
      </c>
      <c r="B6539" s="43" t="s">
        <v>51</v>
      </c>
      <c r="C6539" s="43" t="s">
        <v>739</v>
      </c>
      <c r="D6539" s="43" t="s">
        <v>371</v>
      </c>
      <c r="E6539" s="43" t="s">
        <v>3071</v>
      </c>
      <c r="F6539" s="43" t="s">
        <v>4521</v>
      </c>
      <c r="G6539" s="43" t="s">
        <v>4654</v>
      </c>
      <c r="H6539" s="76">
        <v>73</v>
      </c>
      <c r="I6539" s="229">
        <v>6.2191780821917807E-2</v>
      </c>
      <c r="J6539" s="73">
        <f t="shared" si="306"/>
        <v>1.2365642178531937E-3</v>
      </c>
      <c r="K6539" s="73">
        <f t="shared" si="307"/>
        <v>4.6302691879032833</v>
      </c>
      <c r="L6539" s="3" t="e">
        <f t="shared" si="308"/>
        <v>#N/A</v>
      </c>
    </row>
    <row r="6540" spans="1:12" x14ac:dyDescent="0.25">
      <c r="A6540" s="43" t="s">
        <v>48</v>
      </c>
      <c r="B6540" s="43" t="s">
        <v>51</v>
      </c>
      <c r="C6540" s="43" t="s">
        <v>739</v>
      </c>
      <c r="D6540" s="43" t="s">
        <v>371</v>
      </c>
      <c r="E6540" s="43" t="s">
        <v>3071</v>
      </c>
      <c r="F6540" s="43" t="s">
        <v>4521</v>
      </c>
      <c r="G6540" s="43" t="s">
        <v>4654</v>
      </c>
      <c r="H6540" s="76">
        <v>49</v>
      </c>
      <c r="I6540" s="229">
        <v>6.224489795918367E-2</v>
      </c>
      <c r="J6540" s="73">
        <f t="shared" si="306"/>
        <v>1.2376203501978493E-3</v>
      </c>
      <c r="K6540" s="73">
        <f t="shared" si="307"/>
        <v>3.1106433971596945</v>
      </c>
      <c r="L6540" s="3" t="e">
        <f t="shared" si="308"/>
        <v>#N/A</v>
      </c>
    </row>
    <row r="6541" spans="1:12" x14ac:dyDescent="0.25">
      <c r="A6541" s="43" t="s">
        <v>48</v>
      </c>
      <c r="B6541" s="43" t="s">
        <v>51</v>
      </c>
      <c r="C6541" s="43" t="s">
        <v>739</v>
      </c>
      <c r="D6541" s="43" t="s">
        <v>371</v>
      </c>
      <c r="E6541" s="43" t="s">
        <v>3071</v>
      </c>
      <c r="F6541" s="43" t="s">
        <v>4521</v>
      </c>
      <c r="G6541" s="43" t="s">
        <v>4654</v>
      </c>
      <c r="H6541" s="76">
        <v>49</v>
      </c>
      <c r="I6541" s="229">
        <v>6.224489795918367E-2</v>
      </c>
      <c r="J6541" s="73">
        <f t="shared" si="306"/>
        <v>1.2376203501978493E-3</v>
      </c>
      <c r="K6541" s="73">
        <f t="shared" si="307"/>
        <v>3.1106433971596945</v>
      </c>
      <c r="L6541" s="3" t="e">
        <f t="shared" si="308"/>
        <v>#N/A</v>
      </c>
    </row>
    <row r="6542" spans="1:12" x14ac:dyDescent="0.25">
      <c r="A6542" s="43" t="s">
        <v>48</v>
      </c>
      <c r="B6542" s="43" t="s">
        <v>51</v>
      </c>
      <c r="C6542" s="43" t="s">
        <v>739</v>
      </c>
      <c r="D6542" s="43" t="s">
        <v>371</v>
      </c>
      <c r="E6542" s="43" t="s">
        <v>3071</v>
      </c>
      <c r="F6542" s="43" t="s">
        <v>4521</v>
      </c>
      <c r="G6542" s="43" t="s">
        <v>4654</v>
      </c>
      <c r="H6542" s="76">
        <v>49</v>
      </c>
      <c r="I6542" s="229">
        <v>6.3673469387755102E-2</v>
      </c>
      <c r="J6542" s="73">
        <f t="shared" si="306"/>
        <v>1.2660247516778E-3</v>
      </c>
      <c r="K6542" s="73">
        <f t="shared" si="307"/>
        <v>3.1820352128322118</v>
      </c>
      <c r="L6542" s="3" t="e">
        <f t="shared" si="308"/>
        <v>#N/A</v>
      </c>
    </row>
    <row r="6543" spans="1:12" x14ac:dyDescent="0.25">
      <c r="A6543" s="43" t="s">
        <v>48</v>
      </c>
      <c r="B6543" s="43" t="s">
        <v>51</v>
      </c>
      <c r="C6543" s="43" t="s">
        <v>739</v>
      </c>
      <c r="D6543" s="43" t="s">
        <v>371</v>
      </c>
      <c r="E6543" s="43" t="s">
        <v>3071</v>
      </c>
      <c r="F6543" s="43" t="s">
        <v>4521</v>
      </c>
      <c r="G6543" s="43" t="s">
        <v>4654</v>
      </c>
      <c r="H6543" s="76">
        <v>49</v>
      </c>
      <c r="I6543" s="229">
        <v>6.224489795918367E-2</v>
      </c>
      <c r="J6543" s="73">
        <f t="shared" si="306"/>
        <v>1.2376203501978493E-3</v>
      </c>
      <c r="K6543" s="73">
        <f t="shared" si="307"/>
        <v>3.1106433971596945</v>
      </c>
      <c r="L6543" s="3" t="e">
        <f t="shared" si="308"/>
        <v>#N/A</v>
      </c>
    </row>
    <row r="6544" spans="1:12" x14ac:dyDescent="0.25">
      <c r="A6544" s="43" t="s">
        <v>48</v>
      </c>
      <c r="B6544" s="43" t="s">
        <v>51</v>
      </c>
      <c r="C6544" s="43" t="s">
        <v>739</v>
      </c>
      <c r="D6544" s="43" t="s">
        <v>371</v>
      </c>
      <c r="E6544" s="43" t="s">
        <v>3071</v>
      </c>
      <c r="F6544" s="43" t="s">
        <v>4521</v>
      </c>
      <c r="G6544" s="43" t="s">
        <v>4654</v>
      </c>
      <c r="H6544" s="76">
        <v>49</v>
      </c>
      <c r="I6544" s="229">
        <v>6.224489795918367E-2</v>
      </c>
      <c r="J6544" s="73">
        <f t="shared" si="306"/>
        <v>1.2376203501978493E-3</v>
      </c>
      <c r="K6544" s="73">
        <f t="shared" si="307"/>
        <v>3.1106433971596945</v>
      </c>
      <c r="L6544" s="3" t="e">
        <f t="shared" si="308"/>
        <v>#N/A</v>
      </c>
    </row>
    <row r="6545" spans="1:12" x14ac:dyDescent="0.25">
      <c r="A6545" s="43" t="s">
        <v>48</v>
      </c>
      <c r="B6545" s="43" t="s">
        <v>51</v>
      </c>
      <c r="C6545" s="43" t="s">
        <v>739</v>
      </c>
      <c r="D6545" s="43" t="s">
        <v>371</v>
      </c>
      <c r="E6545" s="43" t="s">
        <v>3071</v>
      </c>
      <c r="F6545" s="43" t="s">
        <v>4521</v>
      </c>
      <c r="G6545" s="43" t="s">
        <v>4654</v>
      </c>
      <c r="H6545" s="76">
        <v>872</v>
      </c>
      <c r="I6545" s="229">
        <v>6.220183486238532E-2</v>
      </c>
      <c r="J6545" s="73">
        <f t="shared" si="306"/>
        <v>1.2367641231545482E-3</v>
      </c>
      <c r="K6545" s="73">
        <f t="shared" si="307"/>
        <v>55.318458315390764</v>
      </c>
      <c r="L6545" s="3" t="e">
        <f t="shared" si="308"/>
        <v>#N/A</v>
      </c>
    </row>
    <row r="6546" spans="1:12" x14ac:dyDescent="0.25">
      <c r="A6546" s="43" t="s">
        <v>48</v>
      </c>
      <c r="B6546" s="43" t="s">
        <v>51</v>
      </c>
      <c r="C6546" s="43" t="s">
        <v>739</v>
      </c>
      <c r="D6546" s="43" t="s">
        <v>371</v>
      </c>
      <c r="E6546" s="43" t="s">
        <v>3071</v>
      </c>
      <c r="F6546" s="43" t="s">
        <v>4521</v>
      </c>
      <c r="G6546" s="43" t="s">
        <v>4654</v>
      </c>
      <c r="H6546" s="76">
        <v>676</v>
      </c>
      <c r="I6546" s="229">
        <v>6.2204142011834315E-2</v>
      </c>
      <c r="J6546" s="73">
        <f t="shared" si="306"/>
        <v>1.2368099963940046E-3</v>
      </c>
      <c r="K6546" s="73">
        <f t="shared" si="307"/>
        <v>42.886083557562344</v>
      </c>
      <c r="L6546" s="3" t="e">
        <f t="shared" si="308"/>
        <v>#N/A</v>
      </c>
    </row>
    <row r="6547" spans="1:12" x14ac:dyDescent="0.25">
      <c r="A6547" s="43" t="s">
        <v>48</v>
      </c>
      <c r="B6547" s="43" t="s">
        <v>51</v>
      </c>
      <c r="C6547" s="43" t="s">
        <v>739</v>
      </c>
      <c r="D6547" s="43" t="s">
        <v>371</v>
      </c>
      <c r="E6547" s="43" t="s">
        <v>3071</v>
      </c>
      <c r="F6547" s="43" t="s">
        <v>4521</v>
      </c>
      <c r="G6547" s="43" t="s">
        <v>4654</v>
      </c>
      <c r="H6547" s="76">
        <v>661</v>
      </c>
      <c r="I6547" s="229">
        <v>6.2193645990922843E-2</v>
      </c>
      <c r="J6547" s="73">
        <f t="shared" si="306"/>
        <v>1.2366013031596666E-3</v>
      </c>
      <c r="K6547" s="73">
        <f t="shared" si="307"/>
        <v>41.927393461388533</v>
      </c>
      <c r="L6547" s="3" t="e">
        <f t="shared" si="308"/>
        <v>#N/A</v>
      </c>
    </row>
    <row r="6548" spans="1:12" x14ac:dyDescent="0.25">
      <c r="A6548" s="43" t="s">
        <v>48</v>
      </c>
      <c r="B6548" s="43" t="s">
        <v>51</v>
      </c>
      <c r="C6548" s="43" t="s">
        <v>739</v>
      </c>
      <c r="D6548" s="43" t="s">
        <v>371</v>
      </c>
      <c r="E6548" s="43" t="s">
        <v>3071</v>
      </c>
      <c r="F6548" s="43" t="s">
        <v>4521</v>
      </c>
      <c r="G6548" s="43" t="s">
        <v>4654</v>
      </c>
      <c r="H6548" s="76">
        <v>377</v>
      </c>
      <c r="I6548" s="229">
        <v>6.2201591511936341E-2</v>
      </c>
      <c r="J6548" s="73">
        <f t="shared" si="306"/>
        <v>1.236759284597851E-3</v>
      </c>
      <c r="K6548" s="73">
        <f t="shared" si="307"/>
        <v>23.916258250293389</v>
      </c>
      <c r="L6548" s="3" t="e">
        <f t="shared" si="308"/>
        <v>#N/A</v>
      </c>
    </row>
    <row r="6549" spans="1:12" x14ac:dyDescent="0.25">
      <c r="A6549" s="43" t="s">
        <v>48</v>
      </c>
      <c r="B6549" s="43" t="s">
        <v>51</v>
      </c>
      <c r="C6549" s="43" t="s">
        <v>739</v>
      </c>
      <c r="D6549" s="43" t="s">
        <v>371</v>
      </c>
      <c r="E6549" s="43" t="s">
        <v>3071</v>
      </c>
      <c r="F6549" s="43" t="s">
        <v>4521</v>
      </c>
      <c r="G6549" s="43" t="s">
        <v>4654</v>
      </c>
      <c r="H6549" s="76">
        <v>304</v>
      </c>
      <c r="I6549" s="229">
        <v>6.2203947368421053E-2</v>
      </c>
      <c r="J6549" s="73">
        <f t="shared" si="306"/>
        <v>1.2368061262832456E-3</v>
      </c>
      <c r="K6549" s="73">
        <f t="shared" si="307"/>
        <v>19.285989062390104</v>
      </c>
      <c r="L6549" s="3" t="e">
        <f t="shared" si="308"/>
        <v>#N/A</v>
      </c>
    </row>
    <row r="6550" spans="1:12" x14ac:dyDescent="0.25">
      <c r="A6550" s="43" t="s">
        <v>48</v>
      </c>
      <c r="B6550" s="43" t="s">
        <v>51</v>
      </c>
      <c r="C6550" s="43" t="s">
        <v>739</v>
      </c>
      <c r="D6550" s="43" t="s">
        <v>371</v>
      </c>
      <c r="E6550" s="43" t="s">
        <v>3072</v>
      </c>
      <c r="F6550" s="43" t="s">
        <v>4522</v>
      </c>
      <c r="G6550" s="43" t="s">
        <v>4654</v>
      </c>
      <c r="H6550" s="76">
        <v>146</v>
      </c>
      <c r="I6550" s="229">
        <v>6.2397260273972598E-2</v>
      </c>
      <c r="J6550" s="73">
        <f t="shared" si="306"/>
        <v>1.240649782449625E-3</v>
      </c>
      <c r="K6550" s="73">
        <f t="shared" si="307"/>
        <v>9.2911348682376449</v>
      </c>
      <c r="L6550" s="3" t="e">
        <f t="shared" si="308"/>
        <v>#N/A</v>
      </c>
    </row>
    <row r="6551" spans="1:12" x14ac:dyDescent="0.25">
      <c r="A6551" s="43" t="s">
        <v>48</v>
      </c>
      <c r="B6551" s="43" t="s">
        <v>51</v>
      </c>
      <c r="C6551" s="43" t="s">
        <v>739</v>
      </c>
      <c r="D6551" s="43" t="s">
        <v>371</v>
      </c>
      <c r="E6551" s="43" t="s">
        <v>3072</v>
      </c>
      <c r="F6551" s="43" t="s">
        <v>4522</v>
      </c>
      <c r="G6551" s="43" t="s">
        <v>4654</v>
      </c>
      <c r="H6551" s="76">
        <v>318</v>
      </c>
      <c r="I6551" s="229">
        <v>6.2358490566037733E-2</v>
      </c>
      <c r="J6551" s="73">
        <f t="shared" si="306"/>
        <v>1.2398789212050153E-3</v>
      </c>
      <c r="K6551" s="73">
        <f t="shared" si="307"/>
        <v>20.224281496943195</v>
      </c>
      <c r="L6551" s="3" t="e">
        <f t="shared" si="308"/>
        <v>#N/A</v>
      </c>
    </row>
    <row r="6552" spans="1:12" x14ac:dyDescent="0.25">
      <c r="A6552" s="43" t="s">
        <v>48</v>
      </c>
      <c r="B6552" s="43" t="s">
        <v>51</v>
      </c>
      <c r="C6552" s="43" t="s">
        <v>739</v>
      </c>
      <c r="D6552" s="43" t="s">
        <v>371</v>
      </c>
      <c r="E6552" s="43" t="s">
        <v>3072</v>
      </c>
      <c r="F6552" s="43" t="s">
        <v>4522</v>
      </c>
      <c r="G6552" s="43" t="s">
        <v>4654</v>
      </c>
      <c r="H6552" s="76">
        <v>122</v>
      </c>
      <c r="I6552" s="229">
        <v>6.2377049180327875E-2</v>
      </c>
      <c r="J6552" s="73">
        <f t="shared" si="306"/>
        <v>1.2402479236368613E-3</v>
      </c>
      <c r="K6552" s="73">
        <f t="shared" si="307"/>
        <v>7.7613102466836983</v>
      </c>
      <c r="L6552" s="3" t="e">
        <f t="shared" si="308"/>
        <v>#N/A</v>
      </c>
    </row>
    <row r="6553" spans="1:12" x14ac:dyDescent="0.25">
      <c r="A6553" s="43" t="s">
        <v>48</v>
      </c>
      <c r="B6553" s="43" t="s">
        <v>51</v>
      </c>
      <c r="C6553" s="43" t="s">
        <v>739</v>
      </c>
      <c r="D6553" s="43" t="s">
        <v>371</v>
      </c>
      <c r="E6553" s="43" t="s">
        <v>3072</v>
      </c>
      <c r="F6553" s="43" t="s">
        <v>4522</v>
      </c>
      <c r="G6553" s="43" t="s">
        <v>4654</v>
      </c>
      <c r="H6553" s="76">
        <v>9547</v>
      </c>
      <c r="I6553" s="229">
        <v>6.2369330679794707E-2</v>
      </c>
      <c r="J6553" s="73">
        <f t="shared" si="306"/>
        <v>1.2400944560652842E-3</v>
      </c>
      <c r="K6553" s="73">
        <f t="shared" si="307"/>
        <v>607.27918177205527</v>
      </c>
      <c r="L6553" s="3" t="e">
        <f t="shared" si="308"/>
        <v>#N/A</v>
      </c>
    </row>
    <row r="6554" spans="1:12" x14ac:dyDescent="0.25">
      <c r="A6554" s="43" t="s">
        <v>48</v>
      </c>
      <c r="B6554" s="43" t="s">
        <v>51</v>
      </c>
      <c r="C6554" s="43" t="s">
        <v>739</v>
      </c>
      <c r="D6554" s="43" t="s">
        <v>371</v>
      </c>
      <c r="E6554" s="43" t="s">
        <v>3072</v>
      </c>
      <c r="F6554" s="43" t="s">
        <v>4522</v>
      </c>
      <c r="G6554" s="43" t="s">
        <v>4654</v>
      </c>
      <c r="H6554" s="76">
        <v>6848</v>
      </c>
      <c r="I6554" s="229">
        <v>6.2370035046728972E-2</v>
      </c>
      <c r="J6554" s="73">
        <f t="shared" si="306"/>
        <v>1.2401084610501173E-3</v>
      </c>
      <c r="K6554" s="73">
        <f t="shared" si="307"/>
        <v>435.6022627412712</v>
      </c>
      <c r="L6554" s="3" t="e">
        <f t="shared" si="308"/>
        <v>#N/A</v>
      </c>
    </row>
    <row r="6555" spans="1:12" x14ac:dyDescent="0.25">
      <c r="A6555" s="43" t="s">
        <v>48</v>
      </c>
      <c r="B6555" s="43" t="s">
        <v>51</v>
      </c>
      <c r="C6555" s="43" t="s">
        <v>739</v>
      </c>
      <c r="D6555" s="43" t="s">
        <v>371</v>
      </c>
      <c r="E6555" s="43" t="s">
        <v>3072</v>
      </c>
      <c r="F6555" s="43" t="s">
        <v>4522</v>
      </c>
      <c r="G6555" s="43" t="s">
        <v>4654</v>
      </c>
      <c r="H6555" s="76">
        <v>15362</v>
      </c>
      <c r="I6555" s="229">
        <v>6.236948314021612E-2</v>
      </c>
      <c r="J6555" s="73">
        <f t="shared" si="306"/>
        <v>1.240097487448198E-3</v>
      </c>
      <c r="K6555" s="73">
        <f t="shared" si="307"/>
        <v>977.17037760217931</v>
      </c>
      <c r="L6555" s="3" t="e">
        <f t="shared" si="308"/>
        <v>#N/A</v>
      </c>
    </row>
    <row r="6556" spans="1:12" x14ac:dyDescent="0.25">
      <c r="A6556" s="43" t="s">
        <v>48</v>
      </c>
      <c r="B6556" s="43" t="s">
        <v>51</v>
      </c>
      <c r="C6556" s="43" t="s">
        <v>739</v>
      </c>
      <c r="D6556" s="43" t="s">
        <v>371</v>
      </c>
      <c r="E6556" s="43" t="s">
        <v>3072</v>
      </c>
      <c r="F6556" s="43" t="s">
        <v>4522</v>
      </c>
      <c r="G6556" s="43" t="s">
        <v>4654</v>
      </c>
      <c r="H6556" s="76">
        <v>122</v>
      </c>
      <c r="I6556" s="229">
        <v>6.2377049180327875E-2</v>
      </c>
      <c r="J6556" s="73">
        <f t="shared" si="306"/>
        <v>1.2402479236368613E-3</v>
      </c>
      <c r="K6556" s="73">
        <f t="shared" si="307"/>
        <v>7.7613102466836983</v>
      </c>
      <c r="L6556" s="3" t="e">
        <f t="shared" si="308"/>
        <v>#N/A</v>
      </c>
    </row>
    <row r="6557" spans="1:12" x14ac:dyDescent="0.25">
      <c r="A6557" s="43" t="s">
        <v>48</v>
      </c>
      <c r="B6557" s="43" t="s">
        <v>51</v>
      </c>
      <c r="C6557" s="43" t="s">
        <v>739</v>
      </c>
      <c r="D6557" s="43" t="s">
        <v>371</v>
      </c>
      <c r="E6557" s="43" t="s">
        <v>3072</v>
      </c>
      <c r="F6557" s="43" t="s">
        <v>4522</v>
      </c>
      <c r="G6557" s="43" t="s">
        <v>4654</v>
      </c>
      <c r="H6557" s="76">
        <v>196</v>
      </c>
      <c r="I6557" s="229">
        <v>6.2346938775510209E-2</v>
      </c>
      <c r="J6557" s="73">
        <f t="shared" si="306"/>
        <v>1.2396492360178459E-3</v>
      </c>
      <c r="K6557" s="73">
        <f t="shared" si="307"/>
        <v>12.4629712502595</v>
      </c>
      <c r="L6557" s="3" t="e">
        <f t="shared" si="308"/>
        <v>#N/A</v>
      </c>
    </row>
    <row r="6558" spans="1:12" x14ac:dyDescent="0.25">
      <c r="A6558" s="43" t="s">
        <v>48</v>
      </c>
      <c r="B6558" s="43" t="s">
        <v>51</v>
      </c>
      <c r="C6558" s="43" t="s">
        <v>739</v>
      </c>
      <c r="D6558" s="43" t="s">
        <v>371</v>
      </c>
      <c r="E6558" s="43" t="s">
        <v>3072</v>
      </c>
      <c r="F6558" s="43" t="s">
        <v>4522</v>
      </c>
      <c r="G6558" s="43" t="s">
        <v>4654</v>
      </c>
      <c r="H6558" s="76">
        <v>612</v>
      </c>
      <c r="I6558" s="229">
        <v>6.2369281045751637E-2</v>
      </c>
      <c r="J6558" s="73">
        <f t="shared" si="306"/>
        <v>1.2400934691875838E-3</v>
      </c>
      <c r="K6558" s="73">
        <f t="shared" si="307"/>
        <v>38.928937203142809</v>
      </c>
      <c r="L6558" s="3" t="e">
        <f t="shared" si="308"/>
        <v>#N/A</v>
      </c>
    </row>
    <row r="6559" spans="1:12" x14ac:dyDescent="0.25">
      <c r="A6559" s="43" t="s">
        <v>48</v>
      </c>
      <c r="B6559" s="43" t="s">
        <v>51</v>
      </c>
      <c r="C6559" s="43" t="s">
        <v>739</v>
      </c>
      <c r="D6559" s="43" t="s">
        <v>371</v>
      </c>
      <c r="E6559" s="43" t="s">
        <v>3072</v>
      </c>
      <c r="F6559" s="43" t="s">
        <v>4522</v>
      </c>
      <c r="G6559" s="43" t="s">
        <v>4654</v>
      </c>
      <c r="H6559" s="76">
        <v>73</v>
      </c>
      <c r="I6559" s="229">
        <v>6.2328767123287672E-2</v>
      </c>
      <c r="J6559" s="73">
        <f t="shared" si="306"/>
        <v>1.2392879275841479E-3</v>
      </c>
      <c r="K6559" s="73">
        <f t="shared" si="307"/>
        <v>4.6404680187136425</v>
      </c>
      <c r="L6559" s="3" t="e">
        <f t="shared" si="308"/>
        <v>#N/A</v>
      </c>
    </row>
    <row r="6560" spans="1:12" x14ac:dyDescent="0.25">
      <c r="A6560" s="43" t="s">
        <v>48</v>
      </c>
      <c r="B6560" s="43" t="s">
        <v>51</v>
      </c>
      <c r="C6560" s="43" t="s">
        <v>739</v>
      </c>
      <c r="D6560" s="43" t="s">
        <v>371</v>
      </c>
      <c r="E6560" s="43" t="s">
        <v>3072</v>
      </c>
      <c r="F6560" s="43" t="s">
        <v>4522</v>
      </c>
      <c r="G6560" s="43" t="s">
        <v>4654</v>
      </c>
      <c r="H6560" s="76">
        <v>21880</v>
      </c>
      <c r="I6560" s="229">
        <v>6.2369744058500917E-2</v>
      </c>
      <c r="J6560" s="73">
        <f t="shared" si="306"/>
        <v>1.2401026753075983E-3</v>
      </c>
      <c r="K6560" s="73">
        <f t="shared" si="307"/>
        <v>1391.7834465357303</v>
      </c>
      <c r="L6560" s="3" t="e">
        <f t="shared" si="308"/>
        <v>#N/A</v>
      </c>
    </row>
    <row r="6561" spans="1:12" x14ac:dyDescent="0.25">
      <c r="A6561" s="43" t="s">
        <v>48</v>
      </c>
      <c r="B6561" s="43" t="s">
        <v>51</v>
      </c>
      <c r="C6561" s="43" t="s">
        <v>739</v>
      </c>
      <c r="D6561" s="43" t="s">
        <v>371</v>
      </c>
      <c r="E6561" s="43" t="s">
        <v>3072</v>
      </c>
      <c r="F6561" s="43" t="s">
        <v>4522</v>
      </c>
      <c r="G6561" s="43" t="s">
        <v>4654</v>
      </c>
      <c r="H6561" s="76">
        <v>3158.04</v>
      </c>
      <c r="I6561" s="229">
        <v>6.237096426897696E-2</v>
      </c>
      <c r="J6561" s="73">
        <f t="shared" si="306"/>
        <v>1.2401269368513745E-3</v>
      </c>
      <c r="K6561" s="73">
        <f t="shared" si="307"/>
        <v>200.88637047165412</v>
      </c>
      <c r="L6561" s="3" t="e">
        <f t="shared" si="308"/>
        <v>#N/A</v>
      </c>
    </row>
    <row r="6562" spans="1:12" x14ac:dyDescent="0.25">
      <c r="A6562" s="43" t="s">
        <v>48</v>
      </c>
      <c r="B6562" s="43" t="s">
        <v>51</v>
      </c>
      <c r="C6562" s="43" t="s">
        <v>739</v>
      </c>
      <c r="D6562" s="43" t="s">
        <v>371</v>
      </c>
      <c r="E6562" s="43" t="s">
        <v>3072</v>
      </c>
      <c r="F6562" s="43" t="s">
        <v>4522</v>
      </c>
      <c r="G6562" s="43" t="s">
        <v>4654</v>
      </c>
      <c r="H6562" s="76">
        <v>12111</v>
      </c>
      <c r="I6562" s="229">
        <v>6.2369746511435883E-2</v>
      </c>
      <c r="J6562" s="73">
        <f t="shared" si="306"/>
        <v>1.240102724079503E-3</v>
      </c>
      <c r="K6562" s="73">
        <f t="shared" si="307"/>
        <v>770.37888409132677</v>
      </c>
      <c r="L6562" s="3" t="e">
        <f t="shared" si="308"/>
        <v>#N/A</v>
      </c>
    </row>
    <row r="6563" spans="1:12" x14ac:dyDescent="0.25">
      <c r="A6563" s="43" t="s">
        <v>48</v>
      </c>
      <c r="B6563" s="43" t="s">
        <v>51</v>
      </c>
      <c r="C6563" s="43" t="s">
        <v>739</v>
      </c>
      <c r="D6563" s="43" t="s">
        <v>371</v>
      </c>
      <c r="E6563" s="43" t="s">
        <v>3072</v>
      </c>
      <c r="F6563" s="43" t="s">
        <v>4522</v>
      </c>
      <c r="G6563" s="43" t="s">
        <v>4654</v>
      </c>
      <c r="H6563" s="76">
        <v>21176</v>
      </c>
      <c r="I6563" s="229">
        <v>6.2369663770306005E-2</v>
      </c>
      <c r="J6563" s="73">
        <f t="shared" si="306"/>
        <v>1.2401010789309128E-3</v>
      </c>
      <c r="K6563" s="73">
        <f t="shared" si="307"/>
        <v>1347.0003804474409</v>
      </c>
      <c r="L6563" s="3" t="e">
        <f t="shared" si="308"/>
        <v>#N/A</v>
      </c>
    </row>
    <row r="6564" spans="1:12" x14ac:dyDescent="0.25">
      <c r="A6564" s="43" t="s">
        <v>48</v>
      </c>
      <c r="B6564" s="43" t="s">
        <v>51</v>
      </c>
      <c r="C6564" s="43" t="s">
        <v>739</v>
      </c>
      <c r="D6564" s="43" t="s">
        <v>371</v>
      </c>
      <c r="E6564" s="43" t="s">
        <v>3072</v>
      </c>
      <c r="F6564" s="43" t="s">
        <v>4522</v>
      </c>
      <c r="G6564" s="43" t="s">
        <v>4654</v>
      </c>
      <c r="H6564" s="76">
        <v>4237</v>
      </c>
      <c r="I6564" s="229">
        <v>6.2369601132877033E-2</v>
      </c>
      <c r="J6564" s="73">
        <f t="shared" si="306"/>
        <v>1.2400998335058365E-3</v>
      </c>
      <c r="K6564" s="73">
        <f t="shared" si="307"/>
        <v>269.51430299456422</v>
      </c>
      <c r="L6564" s="3" t="e">
        <f t="shared" si="308"/>
        <v>#N/A</v>
      </c>
    </row>
    <row r="6565" spans="1:12" x14ac:dyDescent="0.25">
      <c r="A6565" s="43" t="s">
        <v>48</v>
      </c>
      <c r="B6565" s="43" t="s">
        <v>51</v>
      </c>
      <c r="C6565" s="43" t="s">
        <v>739</v>
      </c>
      <c r="D6565" s="43" t="s">
        <v>371</v>
      </c>
      <c r="E6565" s="43" t="s">
        <v>3072</v>
      </c>
      <c r="F6565" s="43" t="s">
        <v>4522</v>
      </c>
      <c r="G6565" s="43" t="s">
        <v>4654</v>
      </c>
      <c r="H6565" s="76">
        <v>391</v>
      </c>
      <c r="I6565" s="229">
        <v>6.2378516624040925E-2</v>
      </c>
      <c r="J6565" s="73">
        <f t="shared" si="306"/>
        <v>1.2402771009391237E-3</v>
      </c>
      <c r="K6565" s="73">
        <f t="shared" si="307"/>
        <v>24.874948346467203</v>
      </c>
      <c r="L6565" s="3" t="e">
        <f t="shared" si="308"/>
        <v>#N/A</v>
      </c>
    </row>
    <row r="6566" spans="1:12" x14ac:dyDescent="0.25">
      <c r="A6566" s="43" t="s">
        <v>48</v>
      </c>
      <c r="B6566" s="43" t="s">
        <v>51</v>
      </c>
      <c r="C6566" s="43" t="s">
        <v>739</v>
      </c>
      <c r="D6566" s="43" t="s">
        <v>371</v>
      </c>
      <c r="E6566" s="43" t="s">
        <v>3072</v>
      </c>
      <c r="F6566" s="43" t="s">
        <v>4522</v>
      </c>
      <c r="G6566" s="43" t="s">
        <v>4654</v>
      </c>
      <c r="H6566" s="76">
        <v>171</v>
      </c>
      <c r="I6566" s="229">
        <v>6.2397660818713452E-2</v>
      </c>
      <c r="J6566" s="73">
        <f t="shared" si="306"/>
        <v>1.2406577465131658E-3</v>
      </c>
      <c r="K6566" s="73">
        <f t="shared" si="307"/>
        <v>10.882152474653751</v>
      </c>
      <c r="L6566" s="3" t="e">
        <f t="shared" si="308"/>
        <v>#N/A</v>
      </c>
    </row>
    <row r="6567" spans="1:12" x14ac:dyDescent="0.25">
      <c r="A6567" s="43" t="s">
        <v>48</v>
      </c>
      <c r="B6567" s="43" t="s">
        <v>51</v>
      </c>
      <c r="C6567" s="43" t="s">
        <v>739</v>
      </c>
      <c r="D6567" s="43" t="s">
        <v>371</v>
      </c>
      <c r="E6567" s="43" t="s">
        <v>3072</v>
      </c>
      <c r="F6567" s="43" t="s">
        <v>4522</v>
      </c>
      <c r="G6567" s="43" t="s">
        <v>4654</v>
      </c>
      <c r="H6567" s="76">
        <v>98</v>
      </c>
      <c r="I6567" s="229">
        <v>6.2346938775510209E-2</v>
      </c>
      <c r="J6567" s="73">
        <f t="shared" si="306"/>
        <v>1.2396492360178459E-3</v>
      </c>
      <c r="K6567" s="73">
        <f t="shared" si="307"/>
        <v>6.2314856251297499</v>
      </c>
      <c r="L6567" s="3" t="e">
        <f t="shared" si="308"/>
        <v>#N/A</v>
      </c>
    </row>
    <row r="6568" spans="1:12" x14ac:dyDescent="0.25">
      <c r="A6568" s="43" t="s">
        <v>48</v>
      </c>
      <c r="B6568" s="43" t="s">
        <v>51</v>
      </c>
      <c r="C6568" s="43" t="s">
        <v>739</v>
      </c>
      <c r="D6568" s="43" t="s">
        <v>371</v>
      </c>
      <c r="E6568" s="43" t="s">
        <v>3072</v>
      </c>
      <c r="F6568" s="43" t="s">
        <v>4522</v>
      </c>
      <c r="G6568" s="43" t="s">
        <v>4654</v>
      </c>
      <c r="H6568" s="76">
        <v>685</v>
      </c>
      <c r="I6568" s="229">
        <v>6.2364963503649631E-2</v>
      </c>
      <c r="J6568" s="73">
        <f t="shared" si="306"/>
        <v>1.2400076231480935E-3</v>
      </c>
      <c r="K6568" s="73">
        <f t="shared" si="307"/>
        <v>43.569405221856442</v>
      </c>
      <c r="L6568" s="3" t="e">
        <f t="shared" si="308"/>
        <v>#N/A</v>
      </c>
    </row>
    <row r="6569" spans="1:12" x14ac:dyDescent="0.25">
      <c r="A6569" s="43" t="s">
        <v>48</v>
      </c>
      <c r="B6569" s="43" t="s">
        <v>51</v>
      </c>
      <c r="C6569" s="43" t="s">
        <v>739</v>
      </c>
      <c r="D6569" s="43" t="s">
        <v>371</v>
      </c>
      <c r="E6569" s="43" t="s">
        <v>3072</v>
      </c>
      <c r="F6569" s="43" t="s">
        <v>4522</v>
      </c>
      <c r="G6569" s="43" t="s">
        <v>4654</v>
      </c>
      <c r="H6569" s="76">
        <v>318</v>
      </c>
      <c r="I6569" s="229">
        <v>6.2358490566037733E-2</v>
      </c>
      <c r="J6569" s="73">
        <f t="shared" si="306"/>
        <v>1.2398789212050153E-3</v>
      </c>
      <c r="K6569" s="73">
        <f t="shared" si="307"/>
        <v>20.224281496943195</v>
      </c>
      <c r="L6569" s="3" t="e">
        <f t="shared" si="308"/>
        <v>#N/A</v>
      </c>
    </row>
    <row r="6570" spans="1:12" x14ac:dyDescent="0.25">
      <c r="A6570" s="43" t="s">
        <v>48</v>
      </c>
      <c r="B6570" s="43" t="s">
        <v>51</v>
      </c>
      <c r="C6570" s="43" t="s">
        <v>739</v>
      </c>
      <c r="D6570" s="43" t="s">
        <v>371</v>
      </c>
      <c r="E6570" s="43" t="s">
        <v>3072</v>
      </c>
      <c r="F6570" s="43" t="s">
        <v>4522</v>
      </c>
      <c r="G6570" s="43" t="s">
        <v>4654</v>
      </c>
      <c r="H6570" s="76">
        <v>465</v>
      </c>
      <c r="I6570" s="229">
        <v>6.236559139784946E-2</v>
      </c>
      <c r="J6570" s="73">
        <f t="shared" si="306"/>
        <v>1.2400201076193506E-3</v>
      </c>
      <c r="K6570" s="73">
        <f t="shared" si="307"/>
        <v>29.576609350042997</v>
      </c>
      <c r="L6570" s="3" t="e">
        <f t="shared" si="308"/>
        <v>#N/A</v>
      </c>
    </row>
    <row r="6571" spans="1:12" x14ac:dyDescent="0.25">
      <c r="A6571" s="43" t="s">
        <v>48</v>
      </c>
      <c r="B6571" s="43" t="s">
        <v>51</v>
      </c>
      <c r="C6571" s="43" t="s">
        <v>739</v>
      </c>
      <c r="D6571" s="43" t="s">
        <v>371</v>
      </c>
      <c r="E6571" s="43" t="s">
        <v>3072</v>
      </c>
      <c r="F6571" s="43" t="s">
        <v>4522</v>
      </c>
      <c r="G6571" s="43" t="s">
        <v>4654</v>
      </c>
      <c r="H6571" s="76">
        <v>1885</v>
      </c>
      <c r="I6571" s="229">
        <v>6.2371352785145884E-2</v>
      </c>
      <c r="J6571" s="73">
        <f t="shared" si="306"/>
        <v>1.240134661749845E-3</v>
      </c>
      <c r="K6571" s="73">
        <f t="shared" si="307"/>
        <v>119.90765383739844</v>
      </c>
      <c r="L6571" s="3" t="e">
        <f t="shared" si="308"/>
        <v>#N/A</v>
      </c>
    </row>
    <row r="6572" spans="1:12" x14ac:dyDescent="0.25">
      <c r="A6572" s="43" t="s">
        <v>48</v>
      </c>
      <c r="B6572" s="43" t="s">
        <v>51</v>
      </c>
      <c r="C6572" s="43" t="s">
        <v>739</v>
      </c>
      <c r="D6572" s="43" t="s">
        <v>371</v>
      </c>
      <c r="E6572" s="43" t="s">
        <v>3072</v>
      </c>
      <c r="F6572" s="43" t="s">
        <v>4522</v>
      </c>
      <c r="G6572" s="43" t="s">
        <v>4654</v>
      </c>
      <c r="H6572" s="76">
        <v>3310</v>
      </c>
      <c r="I6572" s="229">
        <v>6.2368580060422958E-2</v>
      </c>
      <c r="J6572" s="73">
        <f t="shared" si="306"/>
        <v>1.2400795314394886E-3</v>
      </c>
      <c r="K6572" s="73">
        <f t="shared" si="307"/>
        <v>210.54466324906468</v>
      </c>
      <c r="L6572" s="3" t="e">
        <f t="shared" si="308"/>
        <v>#N/A</v>
      </c>
    </row>
    <row r="6573" spans="1:12" x14ac:dyDescent="0.25">
      <c r="A6573" s="43" t="s">
        <v>48</v>
      </c>
      <c r="B6573" s="43" t="s">
        <v>51</v>
      </c>
      <c r="C6573" s="43" t="s">
        <v>739</v>
      </c>
      <c r="D6573" s="43" t="s">
        <v>371</v>
      </c>
      <c r="E6573" s="43" t="s">
        <v>3072</v>
      </c>
      <c r="F6573" s="43" t="s">
        <v>4522</v>
      </c>
      <c r="G6573" s="43" t="s">
        <v>4654</v>
      </c>
      <c r="H6573" s="76">
        <v>5912</v>
      </c>
      <c r="I6573" s="229">
        <v>6.2369756427604874E-2</v>
      </c>
      <c r="J6573" s="73">
        <f t="shared" si="306"/>
        <v>1.2401029212434948E-3</v>
      </c>
      <c r="K6573" s="73">
        <f t="shared" si="307"/>
        <v>376.06148847039157</v>
      </c>
      <c r="L6573" s="3" t="e">
        <f t="shared" si="308"/>
        <v>#N/A</v>
      </c>
    </row>
    <row r="6574" spans="1:12" x14ac:dyDescent="0.25">
      <c r="A6574" s="43" t="s">
        <v>48</v>
      </c>
      <c r="B6574" s="43" t="s">
        <v>51</v>
      </c>
      <c r="C6574" s="43" t="s">
        <v>739</v>
      </c>
      <c r="D6574" s="43" t="s">
        <v>371</v>
      </c>
      <c r="E6574" s="43" t="s">
        <v>3072</v>
      </c>
      <c r="F6574" s="43" t="s">
        <v>4522</v>
      </c>
      <c r="G6574" s="43" t="s">
        <v>4654</v>
      </c>
      <c r="H6574" s="76">
        <v>220</v>
      </c>
      <c r="I6574" s="229">
        <v>6.2363636363636364E-2</v>
      </c>
      <c r="J6574" s="73">
        <f t="shared" si="306"/>
        <v>1.2399812355156634E-3</v>
      </c>
      <c r="K6574" s="73">
        <f t="shared" si="307"/>
        <v>13.992795871813444</v>
      </c>
      <c r="L6574" s="3" t="e">
        <f t="shared" si="308"/>
        <v>#N/A</v>
      </c>
    </row>
    <row r="6575" spans="1:12" x14ac:dyDescent="0.25">
      <c r="A6575" s="43" t="s">
        <v>48</v>
      </c>
      <c r="B6575" s="43" t="s">
        <v>51</v>
      </c>
      <c r="C6575" s="43" t="s">
        <v>739</v>
      </c>
      <c r="D6575" s="43" t="s">
        <v>371</v>
      </c>
      <c r="E6575" s="43" t="s">
        <v>3072</v>
      </c>
      <c r="F6575" s="43" t="s">
        <v>4522</v>
      </c>
      <c r="G6575" s="43" t="s">
        <v>4654</v>
      </c>
      <c r="H6575" s="76">
        <v>9998</v>
      </c>
      <c r="I6575" s="229">
        <v>6.2369473894778961E-2</v>
      </c>
      <c r="J6575" s="73">
        <f t="shared" si="306"/>
        <v>1.2400973036204217E-3</v>
      </c>
      <c r="K6575" s="73">
        <f t="shared" si="307"/>
        <v>635.96849284159703</v>
      </c>
      <c r="L6575" s="3" t="e">
        <f t="shared" si="308"/>
        <v>#N/A</v>
      </c>
    </row>
    <row r="6576" spans="1:12" x14ac:dyDescent="0.25">
      <c r="A6576" s="43" t="s">
        <v>48</v>
      </c>
      <c r="B6576" s="43" t="s">
        <v>51</v>
      </c>
      <c r="C6576" s="43" t="s">
        <v>739</v>
      </c>
      <c r="D6576" s="43" t="s">
        <v>371</v>
      </c>
      <c r="E6576" s="43" t="s">
        <v>3072</v>
      </c>
      <c r="F6576" s="43" t="s">
        <v>4522</v>
      </c>
      <c r="G6576" s="43" t="s">
        <v>4654</v>
      </c>
      <c r="H6576" s="76">
        <v>2424</v>
      </c>
      <c r="I6576" s="229">
        <v>6.2367986798679872E-2</v>
      </c>
      <c r="J6576" s="73">
        <f t="shared" si="306"/>
        <v>1.2400677355681752E-3</v>
      </c>
      <c r="K6576" s="73">
        <f t="shared" si="307"/>
        <v>154.18592419101725</v>
      </c>
      <c r="L6576" s="3" t="e">
        <f t="shared" si="308"/>
        <v>#N/A</v>
      </c>
    </row>
    <row r="6577" spans="1:12" x14ac:dyDescent="0.25">
      <c r="A6577" s="43" t="s">
        <v>48</v>
      </c>
      <c r="B6577" s="43" t="s">
        <v>51</v>
      </c>
      <c r="C6577" s="43" t="s">
        <v>739</v>
      </c>
      <c r="D6577" s="43" t="s">
        <v>371</v>
      </c>
      <c r="E6577" s="43" t="s">
        <v>3072</v>
      </c>
      <c r="F6577" s="43" t="s">
        <v>4522</v>
      </c>
      <c r="G6577" s="43" t="s">
        <v>4654</v>
      </c>
      <c r="H6577" s="76">
        <v>171</v>
      </c>
      <c r="I6577" s="229">
        <v>6.2397660818713452E-2</v>
      </c>
      <c r="J6577" s="73">
        <f t="shared" si="306"/>
        <v>1.2406577465131658E-3</v>
      </c>
      <c r="K6577" s="73">
        <f t="shared" si="307"/>
        <v>10.882152474653751</v>
      </c>
      <c r="L6577" s="3" t="e">
        <f t="shared" si="308"/>
        <v>#N/A</v>
      </c>
    </row>
    <row r="6578" spans="1:12" x14ac:dyDescent="0.25">
      <c r="A6578" s="43" t="s">
        <v>48</v>
      </c>
      <c r="B6578" s="43" t="s">
        <v>51</v>
      </c>
      <c r="C6578" s="43" t="s">
        <v>739</v>
      </c>
      <c r="D6578" s="43" t="s">
        <v>371</v>
      </c>
      <c r="E6578" s="43" t="s">
        <v>3072</v>
      </c>
      <c r="F6578" s="43" t="s">
        <v>4522</v>
      </c>
      <c r="G6578" s="43" t="s">
        <v>4654</v>
      </c>
      <c r="H6578" s="76">
        <v>16959</v>
      </c>
      <c r="I6578" s="229">
        <v>6.2369833126953239E-2</v>
      </c>
      <c r="J6578" s="73">
        <f t="shared" si="306"/>
        <v>1.2401044462628536E-3</v>
      </c>
      <c r="K6578" s="73">
        <f t="shared" si="307"/>
        <v>1078.7609313041717</v>
      </c>
      <c r="L6578" s="3" t="e">
        <f t="shared" si="308"/>
        <v>#N/A</v>
      </c>
    </row>
    <row r="6579" spans="1:12" x14ac:dyDescent="0.25">
      <c r="A6579" s="43" t="s">
        <v>48</v>
      </c>
      <c r="B6579" s="43" t="s">
        <v>51</v>
      </c>
      <c r="C6579" s="43" t="s">
        <v>739</v>
      </c>
      <c r="D6579" s="43" t="s">
        <v>371</v>
      </c>
      <c r="E6579" s="43" t="s">
        <v>3072</v>
      </c>
      <c r="F6579" s="43" t="s">
        <v>4522</v>
      </c>
      <c r="G6579" s="43" t="s">
        <v>4654</v>
      </c>
      <c r="H6579" s="76">
        <v>441</v>
      </c>
      <c r="I6579" s="229">
        <v>6.2380952380952384E-2</v>
      </c>
      <c r="J6579" s="73">
        <f t="shared" si="306"/>
        <v>1.2403255312911782E-3</v>
      </c>
      <c r="K6579" s="73">
        <f t="shared" si="307"/>
        <v>28.056983559299411</v>
      </c>
      <c r="L6579" s="3" t="e">
        <f t="shared" si="308"/>
        <v>#N/A</v>
      </c>
    </row>
    <row r="6580" spans="1:12" x14ac:dyDescent="0.25">
      <c r="A6580" s="43" t="s">
        <v>48</v>
      </c>
      <c r="B6580" s="43" t="s">
        <v>51</v>
      </c>
      <c r="C6580" s="43" t="s">
        <v>739</v>
      </c>
      <c r="D6580" s="43" t="s">
        <v>371</v>
      </c>
      <c r="E6580" s="43" t="s">
        <v>3072</v>
      </c>
      <c r="F6580" s="43" t="s">
        <v>4522</v>
      </c>
      <c r="G6580" s="43" t="s">
        <v>4654</v>
      </c>
      <c r="H6580" s="76">
        <v>6701</v>
      </c>
      <c r="I6580" s="229">
        <v>6.2369795552902549E-2</v>
      </c>
      <c r="J6580" s="73">
        <f t="shared" si="306"/>
        <v>1.2401036991749588E-3</v>
      </c>
      <c r="K6580" s="73">
        <f t="shared" si="307"/>
        <v>426.24993488817137</v>
      </c>
      <c r="L6580" s="3" t="e">
        <f t="shared" si="308"/>
        <v>#N/A</v>
      </c>
    </row>
    <row r="6581" spans="1:12" x14ac:dyDescent="0.25">
      <c r="A6581" s="43" t="s">
        <v>48</v>
      </c>
      <c r="B6581" s="43" t="s">
        <v>51</v>
      </c>
      <c r="C6581" s="43" t="s">
        <v>739</v>
      </c>
      <c r="D6581" s="43" t="s">
        <v>371</v>
      </c>
      <c r="E6581" s="43" t="s">
        <v>3072</v>
      </c>
      <c r="F6581" s="43" t="s">
        <v>4522</v>
      </c>
      <c r="G6581" s="43" t="s">
        <v>4654</v>
      </c>
      <c r="H6581" s="76">
        <v>49</v>
      </c>
      <c r="I6581" s="229">
        <v>6.2448979591836734E-2</v>
      </c>
      <c r="J6581" s="73">
        <f t="shared" si="306"/>
        <v>1.2416781218378423E-3</v>
      </c>
      <c r="K6581" s="73">
        <f t="shared" si="307"/>
        <v>3.1208422279700541</v>
      </c>
      <c r="L6581" s="3" t="e">
        <f t="shared" si="308"/>
        <v>#N/A</v>
      </c>
    </row>
    <row r="6582" spans="1:12" x14ac:dyDescent="0.25">
      <c r="A6582" s="43" t="s">
        <v>48</v>
      </c>
      <c r="B6582" s="43" t="s">
        <v>51</v>
      </c>
      <c r="C6582" s="43" t="s">
        <v>739</v>
      </c>
      <c r="D6582" s="43" t="s">
        <v>371</v>
      </c>
      <c r="E6582" s="43" t="s">
        <v>3072</v>
      </c>
      <c r="F6582" s="43" t="s">
        <v>4522</v>
      </c>
      <c r="G6582" s="43" t="s">
        <v>4654</v>
      </c>
      <c r="H6582" s="76">
        <v>9091</v>
      </c>
      <c r="I6582" s="229">
        <v>6.2369376306236936E-2</v>
      </c>
      <c r="J6582" s="73">
        <f t="shared" si="306"/>
        <v>1.2400953632595326E-3</v>
      </c>
      <c r="K6582" s="73">
        <f t="shared" si="307"/>
        <v>578.27370694739238</v>
      </c>
      <c r="L6582" s="3" t="e">
        <f t="shared" si="308"/>
        <v>#N/A</v>
      </c>
    </row>
    <row r="6583" spans="1:12" x14ac:dyDescent="0.25">
      <c r="A6583" s="43" t="s">
        <v>48</v>
      </c>
      <c r="B6583" s="43" t="s">
        <v>51</v>
      </c>
      <c r="C6583" s="43" t="s">
        <v>739</v>
      </c>
      <c r="D6583" s="43" t="s">
        <v>371</v>
      </c>
      <c r="E6583" s="43" t="s">
        <v>3072</v>
      </c>
      <c r="F6583" s="43" t="s">
        <v>4522</v>
      </c>
      <c r="G6583" s="43" t="s">
        <v>4654</v>
      </c>
      <c r="H6583" s="76">
        <v>7520</v>
      </c>
      <c r="I6583" s="229">
        <v>6.2369680851063827E-2</v>
      </c>
      <c r="J6583" s="73">
        <f t="shared" si="306"/>
        <v>1.2401014185490047E-3</v>
      </c>
      <c r="K6583" s="73">
        <f t="shared" si="307"/>
        <v>478.34556266748854</v>
      </c>
      <c r="L6583" s="3" t="e">
        <f t="shared" si="308"/>
        <v>#N/A</v>
      </c>
    </row>
    <row r="6584" spans="1:12" x14ac:dyDescent="0.25">
      <c r="A6584" s="43" t="s">
        <v>48</v>
      </c>
      <c r="B6584" s="43" t="s">
        <v>51</v>
      </c>
      <c r="C6584" s="43" t="s">
        <v>739</v>
      </c>
      <c r="D6584" s="43" t="s">
        <v>371</v>
      </c>
      <c r="E6584" s="43" t="s">
        <v>3072</v>
      </c>
      <c r="F6584" s="43" t="s">
        <v>4522</v>
      </c>
      <c r="G6584" s="43" t="s">
        <v>4654</v>
      </c>
      <c r="H6584" s="76">
        <v>48</v>
      </c>
      <c r="I6584" s="229">
        <v>6.2291666666666669E-2</v>
      </c>
      <c r="J6584" s="73">
        <f t="shared" si="306"/>
        <v>1.2385502561986811E-3</v>
      </c>
      <c r="K6584" s="73">
        <f t="shared" si="307"/>
        <v>3.0494504122975368</v>
      </c>
      <c r="L6584" s="3" t="e">
        <f t="shared" si="308"/>
        <v>#N/A</v>
      </c>
    </row>
    <row r="6585" spans="1:12" x14ac:dyDescent="0.25">
      <c r="A6585" s="43" t="s">
        <v>48</v>
      </c>
      <c r="B6585" s="43" t="s">
        <v>51</v>
      </c>
      <c r="C6585" s="43" t="s">
        <v>739</v>
      </c>
      <c r="D6585" s="43" t="s">
        <v>371</v>
      </c>
      <c r="E6585" s="43" t="s">
        <v>3072</v>
      </c>
      <c r="F6585" s="43" t="s">
        <v>4522</v>
      </c>
      <c r="G6585" s="43" t="s">
        <v>4654</v>
      </c>
      <c r="H6585" s="76">
        <v>49</v>
      </c>
      <c r="I6585" s="229">
        <v>6.2448979591836734E-2</v>
      </c>
      <c r="J6585" s="73">
        <f t="shared" si="306"/>
        <v>1.2416781218378423E-3</v>
      </c>
      <c r="K6585" s="73">
        <f t="shared" si="307"/>
        <v>3.1208422279700541</v>
      </c>
      <c r="L6585" s="3" t="e">
        <f t="shared" si="308"/>
        <v>#N/A</v>
      </c>
    </row>
    <row r="6586" spans="1:12" x14ac:dyDescent="0.25">
      <c r="A6586" s="43" t="s">
        <v>48</v>
      </c>
      <c r="B6586" s="43" t="s">
        <v>51</v>
      </c>
      <c r="C6586" s="43" t="s">
        <v>739</v>
      </c>
      <c r="D6586" s="43" t="s">
        <v>371</v>
      </c>
      <c r="E6586" s="43" t="s">
        <v>3072</v>
      </c>
      <c r="F6586" s="43" t="s">
        <v>4522</v>
      </c>
      <c r="G6586" s="43" t="s">
        <v>4654</v>
      </c>
      <c r="H6586" s="76">
        <v>3319</v>
      </c>
      <c r="I6586" s="229">
        <v>6.2368183187707142E-2</v>
      </c>
      <c r="J6586" s="73">
        <f t="shared" si="306"/>
        <v>1.2400716403871191E-3</v>
      </c>
      <c r="K6586" s="73">
        <f t="shared" si="307"/>
        <v>211.11579777444487</v>
      </c>
      <c r="L6586" s="3" t="e">
        <f t="shared" si="308"/>
        <v>#N/A</v>
      </c>
    </row>
    <row r="6587" spans="1:12" x14ac:dyDescent="0.25">
      <c r="A6587" s="43" t="s">
        <v>48</v>
      </c>
      <c r="B6587" s="43" t="s">
        <v>51</v>
      </c>
      <c r="C6587" s="43" t="s">
        <v>739</v>
      </c>
      <c r="D6587" s="43" t="s">
        <v>371</v>
      </c>
      <c r="E6587" s="43" t="s">
        <v>3072</v>
      </c>
      <c r="F6587" s="43" t="s">
        <v>4522</v>
      </c>
      <c r="G6587" s="43" t="s">
        <v>4654</v>
      </c>
      <c r="H6587" s="76">
        <v>24</v>
      </c>
      <c r="I6587" s="229">
        <v>6.25E-2</v>
      </c>
      <c r="J6587" s="73">
        <f t="shared" si="306"/>
        <v>1.2426925647478406E-3</v>
      </c>
      <c r="K6587" s="73">
        <f t="shared" si="307"/>
        <v>1.5298246215539479</v>
      </c>
      <c r="L6587" s="3" t="e">
        <f t="shared" si="308"/>
        <v>#N/A</v>
      </c>
    </row>
    <row r="6588" spans="1:12" x14ac:dyDescent="0.25">
      <c r="A6588" s="43" t="s">
        <v>48</v>
      </c>
      <c r="B6588" s="43" t="s">
        <v>51</v>
      </c>
      <c r="C6588" s="43" t="s">
        <v>739</v>
      </c>
      <c r="D6588" s="43" t="s">
        <v>371</v>
      </c>
      <c r="E6588" s="43" t="s">
        <v>3072</v>
      </c>
      <c r="F6588" s="43" t="s">
        <v>4522</v>
      </c>
      <c r="G6588" s="43" t="s">
        <v>4654</v>
      </c>
      <c r="H6588" s="76">
        <v>1909</v>
      </c>
      <c r="I6588" s="229">
        <v>6.2367731796752229E-2</v>
      </c>
      <c r="J6588" s="73">
        <f t="shared" si="306"/>
        <v>1.2400626653441837E-3</v>
      </c>
      <c r="K6588" s="73">
        <f t="shared" si="307"/>
        <v>121.42727962814205</v>
      </c>
      <c r="L6588" s="3" t="e">
        <f t="shared" si="308"/>
        <v>#N/A</v>
      </c>
    </row>
    <row r="6589" spans="1:12" x14ac:dyDescent="0.25">
      <c r="A6589" s="43" t="s">
        <v>48</v>
      </c>
      <c r="B6589" s="43" t="s">
        <v>51</v>
      </c>
      <c r="C6589" s="43" t="s">
        <v>739</v>
      </c>
      <c r="D6589" s="43" t="s">
        <v>371</v>
      </c>
      <c r="E6589" s="43" t="s">
        <v>3072</v>
      </c>
      <c r="F6589" s="43" t="s">
        <v>4522</v>
      </c>
      <c r="G6589" s="43" t="s">
        <v>4654</v>
      </c>
      <c r="H6589" s="76">
        <v>6835</v>
      </c>
      <c r="I6589" s="229">
        <v>6.2370153621068035E-2</v>
      </c>
      <c r="J6589" s="73">
        <f t="shared" si="306"/>
        <v>1.2401108186733097E-3</v>
      </c>
      <c r="K6589" s="73">
        <f t="shared" si="307"/>
        <v>434.77615744563207</v>
      </c>
      <c r="L6589" s="3" t="e">
        <f t="shared" si="308"/>
        <v>#N/A</v>
      </c>
    </row>
    <row r="6590" spans="1:12" x14ac:dyDescent="0.25">
      <c r="A6590" s="43" t="s">
        <v>48</v>
      </c>
      <c r="B6590" s="43" t="s">
        <v>51</v>
      </c>
      <c r="C6590" s="43" t="s">
        <v>739</v>
      </c>
      <c r="D6590" s="43" t="s">
        <v>371</v>
      </c>
      <c r="E6590" s="43" t="s">
        <v>3073</v>
      </c>
      <c r="F6590" s="43" t="s">
        <v>4523</v>
      </c>
      <c r="G6590" s="43" t="s">
        <v>4654</v>
      </c>
      <c r="H6590" s="76">
        <v>28</v>
      </c>
      <c r="I6590" s="229">
        <v>6.25E-2</v>
      </c>
      <c r="J6590" s="73">
        <f t="shared" si="306"/>
        <v>1.2426925647478406E-3</v>
      </c>
      <c r="K6590" s="73">
        <f t="shared" si="307"/>
        <v>1.7847953918129393</v>
      </c>
      <c r="L6590" s="3" t="e">
        <f t="shared" si="308"/>
        <v>#N/A</v>
      </c>
    </row>
    <row r="6591" spans="1:12" x14ac:dyDescent="0.25">
      <c r="A6591" s="43" t="s">
        <v>48</v>
      </c>
      <c r="B6591" s="43" t="s">
        <v>51</v>
      </c>
      <c r="C6591" s="43" t="s">
        <v>739</v>
      </c>
      <c r="D6591" s="43" t="s">
        <v>371</v>
      </c>
      <c r="E6591" s="43" t="s">
        <v>3073</v>
      </c>
      <c r="F6591" s="43" t="s">
        <v>4523</v>
      </c>
      <c r="G6591" s="43" t="s">
        <v>4654</v>
      </c>
      <c r="H6591" s="76">
        <v>40</v>
      </c>
      <c r="I6591" s="229">
        <v>6.2250000000000007E-2</v>
      </c>
      <c r="J6591" s="73">
        <f t="shared" si="306"/>
        <v>1.2377217944888493E-3</v>
      </c>
      <c r="K6591" s="73">
        <f t="shared" si="307"/>
        <v>2.5395088717795544</v>
      </c>
      <c r="L6591" s="3" t="e">
        <f t="shared" si="308"/>
        <v>#N/A</v>
      </c>
    </row>
    <row r="6592" spans="1:12" x14ac:dyDescent="0.25">
      <c r="A6592" s="43" t="s">
        <v>48</v>
      </c>
      <c r="B6592" s="43" t="s">
        <v>51</v>
      </c>
      <c r="C6592" s="43" t="s">
        <v>739</v>
      </c>
      <c r="D6592" s="43" t="s">
        <v>371</v>
      </c>
      <c r="E6592" s="43" t="s">
        <v>3073</v>
      </c>
      <c r="F6592" s="43" t="s">
        <v>4523</v>
      </c>
      <c r="G6592" s="43" t="s">
        <v>4654</v>
      </c>
      <c r="H6592" s="76">
        <v>40</v>
      </c>
      <c r="I6592" s="229">
        <v>6.2250000000000007E-2</v>
      </c>
      <c r="J6592" s="73">
        <f t="shared" si="306"/>
        <v>1.2377217944888493E-3</v>
      </c>
      <c r="K6592" s="73">
        <f t="shared" si="307"/>
        <v>2.5395088717795544</v>
      </c>
      <c r="L6592" s="3" t="e">
        <f t="shared" si="308"/>
        <v>#N/A</v>
      </c>
    </row>
    <row r="6593" spans="1:12" x14ac:dyDescent="0.25">
      <c r="A6593" s="43" t="s">
        <v>48</v>
      </c>
      <c r="B6593" s="43" t="s">
        <v>51</v>
      </c>
      <c r="C6593" s="43" t="s">
        <v>739</v>
      </c>
      <c r="D6593" s="43" t="s">
        <v>371</v>
      </c>
      <c r="E6593" s="43" t="s">
        <v>3073</v>
      </c>
      <c r="F6593" s="43" t="s">
        <v>4523</v>
      </c>
      <c r="G6593" s="43" t="s">
        <v>4654</v>
      </c>
      <c r="H6593" s="76">
        <v>128</v>
      </c>
      <c r="I6593" s="229">
        <v>6.2343750000000003E-2</v>
      </c>
      <c r="J6593" s="73">
        <f t="shared" si="306"/>
        <v>1.2395858333359711E-3</v>
      </c>
      <c r="K6593" s="73">
        <f t="shared" si="307"/>
        <v>8.1386669866670047</v>
      </c>
      <c r="L6593" s="3" t="e">
        <f t="shared" si="308"/>
        <v>#N/A</v>
      </c>
    </row>
    <row r="6594" spans="1:12" x14ac:dyDescent="0.25">
      <c r="A6594" s="43" t="s">
        <v>48</v>
      </c>
      <c r="B6594" s="43" t="s">
        <v>51</v>
      </c>
      <c r="C6594" s="43" t="s">
        <v>739</v>
      </c>
      <c r="D6594" s="43" t="s">
        <v>371</v>
      </c>
      <c r="E6594" s="43" t="s">
        <v>3073</v>
      </c>
      <c r="F6594" s="43" t="s">
        <v>4523</v>
      </c>
      <c r="G6594" s="43" t="s">
        <v>4654</v>
      </c>
      <c r="H6594" s="76">
        <v>600</v>
      </c>
      <c r="I6594" s="229">
        <v>6.2366666666666667E-2</v>
      </c>
      <c r="J6594" s="73">
        <f t="shared" si="306"/>
        <v>1.2400414872763786E-3</v>
      </c>
      <c r="K6594" s="73">
        <f t="shared" si="307"/>
        <v>38.164024892365831</v>
      </c>
      <c r="L6594" s="3" t="e">
        <f t="shared" si="308"/>
        <v>#N/A</v>
      </c>
    </row>
    <row r="6595" spans="1:12" x14ac:dyDescent="0.25">
      <c r="A6595" s="43" t="s">
        <v>48</v>
      </c>
      <c r="B6595" s="43" t="s">
        <v>51</v>
      </c>
      <c r="C6595" s="43" t="s">
        <v>739</v>
      </c>
      <c r="D6595" s="43" t="s">
        <v>371</v>
      </c>
      <c r="E6595" s="43" t="s">
        <v>3073</v>
      </c>
      <c r="F6595" s="43" t="s">
        <v>4523</v>
      </c>
      <c r="G6595" s="43" t="s">
        <v>4654</v>
      </c>
      <c r="H6595" s="76">
        <v>710</v>
      </c>
      <c r="I6595" s="229">
        <v>6.236619718309859E-2</v>
      </c>
      <c r="J6595" s="73">
        <f t="shared" si="306"/>
        <v>1.2400321524965495E-3</v>
      </c>
      <c r="K6595" s="73">
        <f t="shared" si="307"/>
        <v>45.160422828272544</v>
      </c>
      <c r="L6595" s="3" t="e">
        <f t="shared" si="308"/>
        <v>#N/A</v>
      </c>
    </row>
    <row r="6596" spans="1:12" x14ac:dyDescent="0.25">
      <c r="A6596" s="43" t="s">
        <v>48</v>
      </c>
      <c r="B6596" s="43" t="s">
        <v>51</v>
      </c>
      <c r="C6596" s="43" t="s">
        <v>739</v>
      </c>
      <c r="D6596" s="43" t="s">
        <v>371</v>
      </c>
      <c r="E6596" s="43" t="s">
        <v>3073</v>
      </c>
      <c r="F6596" s="43" t="s">
        <v>4523</v>
      </c>
      <c r="G6596" s="43" t="s">
        <v>4654</v>
      </c>
      <c r="H6596" s="76">
        <v>455</v>
      </c>
      <c r="I6596" s="229">
        <v>6.2373626373626374E-2</v>
      </c>
      <c r="J6596" s="73">
        <f t="shared" si="306"/>
        <v>1.2401798676938451E-3</v>
      </c>
      <c r="K6596" s="73">
        <f t="shared" si="307"/>
        <v>28.944281839800702</v>
      </c>
      <c r="L6596" s="3" t="e">
        <f t="shared" si="308"/>
        <v>#N/A</v>
      </c>
    </row>
    <row r="6597" spans="1:12" x14ac:dyDescent="0.25">
      <c r="A6597" s="43" t="s">
        <v>48</v>
      </c>
      <c r="B6597" s="43" t="s">
        <v>51</v>
      </c>
      <c r="C6597" s="43" t="s">
        <v>763</v>
      </c>
      <c r="D6597" s="43" t="s">
        <v>371</v>
      </c>
      <c r="E6597" s="43" t="s">
        <v>3074</v>
      </c>
      <c r="F6597" s="43" t="s">
        <v>4524</v>
      </c>
      <c r="G6597" s="43" t="s">
        <v>4654</v>
      </c>
      <c r="H6597" s="76">
        <v>171</v>
      </c>
      <c r="I6597" s="229">
        <v>6.2397660818713452E-2</v>
      </c>
      <c r="J6597" s="73">
        <f t="shared" si="306"/>
        <v>1.2406577465131658E-3</v>
      </c>
      <c r="K6597" s="73">
        <f t="shared" si="307"/>
        <v>10.882152474653751</v>
      </c>
      <c r="L6597" s="3" t="e">
        <f t="shared" si="308"/>
        <v>#N/A</v>
      </c>
    </row>
    <row r="6598" spans="1:12" x14ac:dyDescent="0.25">
      <c r="A6598" s="43" t="s">
        <v>48</v>
      </c>
      <c r="B6598" s="43" t="s">
        <v>51</v>
      </c>
      <c r="C6598" s="43" t="s">
        <v>763</v>
      </c>
      <c r="D6598" s="43" t="s">
        <v>371</v>
      </c>
      <c r="E6598" s="43" t="s">
        <v>3074</v>
      </c>
      <c r="F6598" s="43" t="s">
        <v>4524</v>
      </c>
      <c r="G6598" s="43" t="s">
        <v>4654</v>
      </c>
      <c r="H6598" s="76">
        <v>24</v>
      </c>
      <c r="I6598" s="229">
        <v>6.25E-2</v>
      </c>
      <c r="J6598" s="73">
        <f t="shared" si="306"/>
        <v>1.2426925647478406E-3</v>
      </c>
      <c r="K6598" s="73">
        <f t="shared" si="307"/>
        <v>1.5298246215539479</v>
      </c>
      <c r="L6598" s="3" t="e">
        <f t="shared" si="308"/>
        <v>#N/A</v>
      </c>
    </row>
    <row r="6599" spans="1:12" x14ac:dyDescent="0.25">
      <c r="A6599" s="43" t="s">
        <v>48</v>
      </c>
      <c r="B6599" s="43" t="s">
        <v>51</v>
      </c>
      <c r="C6599" s="43" t="s">
        <v>763</v>
      </c>
      <c r="D6599" s="43" t="s">
        <v>371</v>
      </c>
      <c r="E6599" s="43" t="s">
        <v>3074</v>
      </c>
      <c r="F6599" s="43" t="s">
        <v>4524</v>
      </c>
      <c r="G6599" s="43" t="s">
        <v>4654</v>
      </c>
      <c r="H6599" s="76">
        <v>49</v>
      </c>
      <c r="I6599" s="229">
        <v>6.2448979591836734E-2</v>
      </c>
      <c r="J6599" s="73">
        <f t="shared" ref="J6599:J6662" si="309">I6599*$J$5</f>
        <v>1.2416781218378423E-3</v>
      </c>
      <c r="K6599" s="73">
        <f t="shared" ref="K6599:K6662" si="310">(I6599+J6599)*H6599</f>
        <v>3.1208422279700541</v>
      </c>
      <c r="L6599" s="3" t="e">
        <f t="shared" ref="L6599:L6662" si="311">MATCH(C6599,$C$7237:$C$7264,0)</f>
        <v>#N/A</v>
      </c>
    </row>
    <row r="6600" spans="1:12" x14ac:dyDescent="0.25">
      <c r="A6600" s="43" t="s">
        <v>48</v>
      </c>
      <c r="B6600" s="43" t="s">
        <v>51</v>
      </c>
      <c r="C6600" s="43" t="s">
        <v>763</v>
      </c>
      <c r="D6600" s="43" t="s">
        <v>371</v>
      </c>
      <c r="E6600" s="43" t="s">
        <v>3074</v>
      </c>
      <c r="F6600" s="43" t="s">
        <v>4524</v>
      </c>
      <c r="G6600" s="43" t="s">
        <v>4654</v>
      </c>
      <c r="H6600" s="76">
        <v>73</v>
      </c>
      <c r="I6600" s="229">
        <v>6.2328767123287672E-2</v>
      </c>
      <c r="J6600" s="73">
        <f t="shared" si="309"/>
        <v>1.2392879275841479E-3</v>
      </c>
      <c r="K6600" s="73">
        <f t="shared" si="310"/>
        <v>4.6404680187136425</v>
      </c>
      <c r="L6600" s="3" t="e">
        <f t="shared" si="311"/>
        <v>#N/A</v>
      </c>
    </row>
    <row r="6601" spans="1:12" x14ac:dyDescent="0.25">
      <c r="A6601" s="43" t="s">
        <v>48</v>
      </c>
      <c r="B6601" s="43" t="s">
        <v>51</v>
      </c>
      <c r="C6601" s="43" t="s">
        <v>763</v>
      </c>
      <c r="D6601" s="43" t="s">
        <v>371</v>
      </c>
      <c r="E6601" s="43" t="s">
        <v>3074</v>
      </c>
      <c r="F6601" s="43" t="s">
        <v>4524</v>
      </c>
      <c r="G6601" s="43" t="s">
        <v>4654</v>
      </c>
      <c r="H6601" s="76">
        <v>1876</v>
      </c>
      <c r="I6601" s="229">
        <v>6.2372068230277189E-2</v>
      </c>
      <c r="J6601" s="73">
        <f t="shared" si="309"/>
        <v>1.2401488870033674E-3</v>
      </c>
      <c r="K6601" s="73">
        <f t="shared" si="310"/>
        <v>119.33651931201832</v>
      </c>
      <c r="L6601" s="3" t="e">
        <f t="shared" si="311"/>
        <v>#N/A</v>
      </c>
    </row>
    <row r="6602" spans="1:12" x14ac:dyDescent="0.25">
      <c r="A6602" s="43" t="s">
        <v>48</v>
      </c>
      <c r="B6602" s="43" t="s">
        <v>51</v>
      </c>
      <c r="C6602" s="43" t="s">
        <v>763</v>
      </c>
      <c r="D6602" s="43" t="s">
        <v>371</v>
      </c>
      <c r="E6602" s="43" t="s">
        <v>3074</v>
      </c>
      <c r="F6602" s="43" t="s">
        <v>4524</v>
      </c>
      <c r="G6602" s="43" t="s">
        <v>4654</v>
      </c>
      <c r="H6602" s="76">
        <v>188</v>
      </c>
      <c r="I6602" s="229">
        <v>6.2393617021276597E-2</v>
      </c>
      <c r="J6602" s="73">
        <f t="shared" si="309"/>
        <v>1.2405773433610359E-3</v>
      </c>
      <c r="K6602" s="73">
        <f t="shared" si="310"/>
        <v>11.963228540551874</v>
      </c>
      <c r="L6602" s="3" t="e">
        <f t="shared" si="311"/>
        <v>#N/A</v>
      </c>
    </row>
    <row r="6603" spans="1:12" x14ac:dyDescent="0.25">
      <c r="A6603" s="43" t="s">
        <v>48</v>
      </c>
      <c r="B6603" s="43" t="s">
        <v>51</v>
      </c>
      <c r="C6603" s="43" t="s">
        <v>763</v>
      </c>
      <c r="D6603" s="43" t="s">
        <v>371</v>
      </c>
      <c r="E6603" s="43" t="s">
        <v>3074</v>
      </c>
      <c r="F6603" s="43" t="s">
        <v>4524</v>
      </c>
      <c r="G6603" s="43" t="s">
        <v>4654</v>
      </c>
      <c r="H6603" s="76">
        <v>93</v>
      </c>
      <c r="I6603" s="229">
        <v>6.236559139784946E-2</v>
      </c>
      <c r="J6603" s="73">
        <f t="shared" si="309"/>
        <v>1.2400201076193506E-3</v>
      </c>
      <c r="K6603" s="73">
        <f t="shared" si="310"/>
        <v>5.9153218700085999</v>
      </c>
      <c r="L6603" s="3" t="e">
        <f t="shared" si="311"/>
        <v>#N/A</v>
      </c>
    </row>
    <row r="6604" spans="1:12" x14ac:dyDescent="0.25">
      <c r="A6604" s="43" t="s">
        <v>48</v>
      </c>
      <c r="B6604" s="43" t="s">
        <v>51</v>
      </c>
      <c r="C6604" s="43" t="s">
        <v>763</v>
      </c>
      <c r="D6604" s="43" t="s">
        <v>371</v>
      </c>
      <c r="E6604" s="43" t="s">
        <v>3074</v>
      </c>
      <c r="F6604" s="43" t="s">
        <v>4524</v>
      </c>
      <c r="G6604" s="43" t="s">
        <v>4654</v>
      </c>
      <c r="H6604" s="76">
        <v>122</v>
      </c>
      <c r="I6604" s="229">
        <v>6.2377049180327875E-2</v>
      </c>
      <c r="J6604" s="73">
        <f t="shared" si="309"/>
        <v>1.2402479236368613E-3</v>
      </c>
      <c r="K6604" s="73">
        <f t="shared" si="310"/>
        <v>7.7613102466836983</v>
      </c>
      <c r="L6604" s="3" t="e">
        <f t="shared" si="311"/>
        <v>#N/A</v>
      </c>
    </row>
    <row r="6605" spans="1:12" x14ac:dyDescent="0.25">
      <c r="A6605" s="43" t="s">
        <v>48</v>
      </c>
      <c r="B6605" s="43" t="s">
        <v>51</v>
      </c>
      <c r="C6605" s="43" t="s">
        <v>763</v>
      </c>
      <c r="D6605" s="43" t="s">
        <v>371</v>
      </c>
      <c r="E6605" s="43" t="s">
        <v>3074</v>
      </c>
      <c r="F6605" s="43" t="s">
        <v>4524</v>
      </c>
      <c r="G6605" s="43" t="s">
        <v>4654</v>
      </c>
      <c r="H6605" s="76">
        <v>122</v>
      </c>
      <c r="I6605" s="229">
        <v>6.2377049180327875E-2</v>
      </c>
      <c r="J6605" s="73">
        <f t="shared" si="309"/>
        <v>1.2402479236368613E-3</v>
      </c>
      <c r="K6605" s="73">
        <f t="shared" si="310"/>
        <v>7.7613102466836983</v>
      </c>
      <c r="L6605" s="3" t="e">
        <f t="shared" si="311"/>
        <v>#N/A</v>
      </c>
    </row>
    <row r="6606" spans="1:12" x14ac:dyDescent="0.25">
      <c r="A6606" s="43" t="s">
        <v>48</v>
      </c>
      <c r="B6606" s="43" t="s">
        <v>51</v>
      </c>
      <c r="C6606" s="43" t="s">
        <v>763</v>
      </c>
      <c r="D6606" s="43" t="s">
        <v>371</v>
      </c>
      <c r="E6606" s="43" t="s">
        <v>3074</v>
      </c>
      <c r="F6606" s="43" t="s">
        <v>4524</v>
      </c>
      <c r="G6606" s="43" t="s">
        <v>4654</v>
      </c>
      <c r="H6606" s="76">
        <v>165</v>
      </c>
      <c r="I6606" s="229">
        <v>6.2363636363636357E-2</v>
      </c>
      <c r="J6606" s="73">
        <f t="shared" si="309"/>
        <v>1.2399812355156634E-3</v>
      </c>
      <c r="K6606" s="73">
        <f t="shared" si="310"/>
        <v>10.494596903860083</v>
      </c>
      <c r="L6606" s="3" t="e">
        <f t="shared" si="311"/>
        <v>#N/A</v>
      </c>
    </row>
    <row r="6607" spans="1:12" x14ac:dyDescent="0.25">
      <c r="A6607" s="43" t="s">
        <v>48</v>
      </c>
      <c r="B6607" s="43" t="s">
        <v>51</v>
      </c>
      <c r="C6607" s="43" t="s">
        <v>763</v>
      </c>
      <c r="D6607" s="43" t="s">
        <v>371</v>
      </c>
      <c r="E6607" s="43" t="s">
        <v>3074</v>
      </c>
      <c r="F6607" s="43" t="s">
        <v>4524</v>
      </c>
      <c r="G6607" s="43" t="s">
        <v>4654</v>
      </c>
      <c r="H6607" s="76">
        <v>1739</v>
      </c>
      <c r="I6607" s="229">
        <v>6.2369177688326623E-2</v>
      </c>
      <c r="J6607" s="73">
        <f t="shared" si="309"/>
        <v>1.2400914141235265E-3</v>
      </c>
      <c r="K6607" s="73">
        <f t="shared" si="310"/>
        <v>110.61651896916082</v>
      </c>
      <c r="L6607" s="3" t="e">
        <f t="shared" si="311"/>
        <v>#N/A</v>
      </c>
    </row>
    <row r="6608" spans="1:12" x14ac:dyDescent="0.25">
      <c r="A6608" s="43" t="s">
        <v>48</v>
      </c>
      <c r="B6608" s="43" t="s">
        <v>51</v>
      </c>
      <c r="C6608" s="43" t="s">
        <v>763</v>
      </c>
      <c r="D6608" s="43" t="s">
        <v>371</v>
      </c>
      <c r="E6608" s="43" t="s">
        <v>3074</v>
      </c>
      <c r="F6608" s="43" t="s">
        <v>4524</v>
      </c>
      <c r="G6608" s="43" t="s">
        <v>4654</v>
      </c>
      <c r="H6608" s="76">
        <v>410</v>
      </c>
      <c r="I6608" s="229">
        <v>6.2365853658536585E-2</v>
      </c>
      <c r="J6608" s="73">
        <f t="shared" si="309"/>
        <v>1.2400253221698453E-3</v>
      </c>
      <c r="K6608" s="73">
        <f t="shared" si="310"/>
        <v>26.07841038208964</v>
      </c>
      <c r="L6608" s="3" t="e">
        <f t="shared" si="311"/>
        <v>#N/A</v>
      </c>
    </row>
    <row r="6609" spans="1:12" x14ac:dyDescent="0.25">
      <c r="A6609" s="43" t="s">
        <v>48</v>
      </c>
      <c r="B6609" s="43" t="s">
        <v>51</v>
      </c>
      <c r="C6609" s="43" t="s">
        <v>763</v>
      </c>
      <c r="D6609" s="43" t="s">
        <v>371</v>
      </c>
      <c r="E6609" s="43" t="s">
        <v>3074</v>
      </c>
      <c r="F6609" s="43" t="s">
        <v>4524</v>
      </c>
      <c r="G6609" s="43" t="s">
        <v>4654</v>
      </c>
      <c r="H6609" s="76">
        <v>2592</v>
      </c>
      <c r="I6609" s="229">
        <v>6.2368827160493828E-2</v>
      </c>
      <c r="J6609" s="73">
        <f t="shared" si="309"/>
        <v>1.2400844445502217E-3</v>
      </c>
      <c r="K6609" s="73">
        <f t="shared" si="310"/>
        <v>164.87429888027418</v>
      </c>
      <c r="L6609" s="3" t="e">
        <f t="shared" si="311"/>
        <v>#N/A</v>
      </c>
    </row>
    <row r="6610" spans="1:12" x14ac:dyDescent="0.25">
      <c r="A6610" s="43" t="s">
        <v>48</v>
      </c>
      <c r="B6610" s="43" t="s">
        <v>51</v>
      </c>
      <c r="C6610" s="43" t="s">
        <v>763</v>
      </c>
      <c r="D6610" s="43" t="s">
        <v>371</v>
      </c>
      <c r="E6610" s="43" t="s">
        <v>3074</v>
      </c>
      <c r="F6610" s="43" t="s">
        <v>4524</v>
      </c>
      <c r="G6610" s="43" t="s">
        <v>4654</v>
      </c>
      <c r="H6610" s="76">
        <v>196</v>
      </c>
      <c r="I6610" s="229">
        <v>6.2346938775510209E-2</v>
      </c>
      <c r="J6610" s="73">
        <f t="shared" si="309"/>
        <v>1.2396492360178459E-3</v>
      </c>
      <c r="K6610" s="73">
        <f t="shared" si="310"/>
        <v>12.4629712502595</v>
      </c>
      <c r="L6610" s="3" t="e">
        <f t="shared" si="311"/>
        <v>#N/A</v>
      </c>
    </row>
    <row r="6611" spans="1:12" x14ac:dyDescent="0.25">
      <c r="A6611" s="43" t="s">
        <v>48</v>
      </c>
      <c r="B6611" s="43" t="s">
        <v>51</v>
      </c>
      <c r="C6611" s="43" t="s">
        <v>763</v>
      </c>
      <c r="D6611" s="43" t="s">
        <v>371</v>
      </c>
      <c r="E6611" s="43" t="s">
        <v>3074</v>
      </c>
      <c r="F6611" s="43" t="s">
        <v>4524</v>
      </c>
      <c r="G6611" s="43" t="s">
        <v>4654</v>
      </c>
      <c r="H6611" s="76">
        <v>1923</v>
      </c>
      <c r="I6611" s="229">
        <v>6.2371294851794074E-2</v>
      </c>
      <c r="J6611" s="73">
        <f t="shared" si="309"/>
        <v>1.2401335098563163E-3</v>
      </c>
      <c r="K6611" s="73">
        <f t="shared" si="310"/>
        <v>122.3247767394537</v>
      </c>
      <c r="L6611" s="3" t="e">
        <f t="shared" si="311"/>
        <v>#N/A</v>
      </c>
    </row>
    <row r="6612" spans="1:12" x14ac:dyDescent="0.25">
      <c r="A6612" s="43" t="s">
        <v>48</v>
      </c>
      <c r="B6612" s="43" t="s">
        <v>51</v>
      </c>
      <c r="C6612" s="43" t="s">
        <v>763</v>
      </c>
      <c r="D6612" s="43" t="s">
        <v>371</v>
      </c>
      <c r="E6612" s="43" t="s">
        <v>3074</v>
      </c>
      <c r="F6612" s="43" t="s">
        <v>4524</v>
      </c>
      <c r="G6612" s="43" t="s">
        <v>4654</v>
      </c>
      <c r="H6612" s="76">
        <v>49</v>
      </c>
      <c r="I6612" s="229">
        <v>6.2448979591836734E-2</v>
      </c>
      <c r="J6612" s="73">
        <f t="shared" si="309"/>
        <v>1.2416781218378423E-3</v>
      </c>
      <c r="K6612" s="73">
        <f t="shared" si="310"/>
        <v>3.1208422279700541</v>
      </c>
      <c r="L6612" s="3" t="e">
        <f t="shared" si="311"/>
        <v>#N/A</v>
      </c>
    </row>
    <row r="6613" spans="1:12" x14ac:dyDescent="0.25">
      <c r="A6613" s="43" t="s">
        <v>48</v>
      </c>
      <c r="B6613" s="43" t="s">
        <v>51</v>
      </c>
      <c r="C6613" s="43" t="s">
        <v>763</v>
      </c>
      <c r="D6613" s="43" t="s">
        <v>371</v>
      </c>
      <c r="E6613" s="43" t="s">
        <v>3074</v>
      </c>
      <c r="F6613" s="43" t="s">
        <v>4524</v>
      </c>
      <c r="G6613" s="43" t="s">
        <v>4654</v>
      </c>
      <c r="H6613" s="76">
        <v>1260</v>
      </c>
      <c r="I6613" s="229">
        <v>6.2373015873015879E-2</v>
      </c>
      <c r="J6613" s="73">
        <f t="shared" si="309"/>
        <v>1.240167729060734E-3</v>
      </c>
      <c r="K6613" s="73">
        <f t="shared" si="310"/>
        <v>80.152611338616538</v>
      </c>
      <c r="L6613" s="3" t="e">
        <f t="shared" si="311"/>
        <v>#N/A</v>
      </c>
    </row>
    <row r="6614" spans="1:12" x14ac:dyDescent="0.25">
      <c r="A6614" s="43" t="s">
        <v>48</v>
      </c>
      <c r="B6614" s="43" t="s">
        <v>51</v>
      </c>
      <c r="C6614" s="43" t="s">
        <v>763</v>
      </c>
      <c r="D6614" s="43" t="s">
        <v>371</v>
      </c>
      <c r="E6614" s="43" t="s">
        <v>3074</v>
      </c>
      <c r="F6614" s="43" t="s">
        <v>4524</v>
      </c>
      <c r="G6614" s="43" t="s">
        <v>4654</v>
      </c>
      <c r="H6614" s="76">
        <v>49</v>
      </c>
      <c r="I6614" s="229">
        <v>6.2448979591836734E-2</v>
      </c>
      <c r="J6614" s="73">
        <f t="shared" si="309"/>
        <v>1.2416781218378423E-3</v>
      </c>
      <c r="K6614" s="73">
        <f t="shared" si="310"/>
        <v>3.1208422279700541</v>
      </c>
      <c r="L6614" s="3" t="e">
        <f t="shared" si="311"/>
        <v>#N/A</v>
      </c>
    </row>
    <row r="6615" spans="1:12" x14ac:dyDescent="0.25">
      <c r="A6615" s="43" t="s">
        <v>48</v>
      </c>
      <c r="B6615" s="43" t="s">
        <v>51</v>
      </c>
      <c r="C6615" s="43" t="s">
        <v>763</v>
      </c>
      <c r="D6615" s="43" t="s">
        <v>371</v>
      </c>
      <c r="E6615" s="43" t="s">
        <v>3074</v>
      </c>
      <c r="F6615" s="43" t="s">
        <v>4524</v>
      </c>
      <c r="G6615" s="43" t="s">
        <v>4654</v>
      </c>
      <c r="H6615" s="76">
        <v>5400</v>
      </c>
      <c r="I6615" s="229">
        <v>6.2370370370370375E-2</v>
      </c>
      <c r="J6615" s="73">
        <f t="shared" si="309"/>
        <v>1.2401151283172526E-3</v>
      </c>
      <c r="K6615" s="73">
        <f t="shared" si="310"/>
        <v>343.49662169291321</v>
      </c>
      <c r="L6615" s="3" t="e">
        <f t="shared" si="311"/>
        <v>#N/A</v>
      </c>
    </row>
    <row r="6616" spans="1:12" x14ac:dyDescent="0.25">
      <c r="A6616" s="43" t="s">
        <v>48</v>
      </c>
      <c r="B6616" s="43" t="s">
        <v>51</v>
      </c>
      <c r="C6616" s="43" t="s">
        <v>763</v>
      </c>
      <c r="D6616" s="43" t="s">
        <v>371</v>
      </c>
      <c r="E6616" s="43" t="s">
        <v>3074</v>
      </c>
      <c r="F6616" s="43" t="s">
        <v>4524</v>
      </c>
      <c r="G6616" s="43" t="s">
        <v>4654</v>
      </c>
      <c r="H6616" s="76">
        <v>86</v>
      </c>
      <c r="I6616" s="229">
        <v>6.244186046511617E-2</v>
      </c>
      <c r="J6616" s="73">
        <f t="shared" si="309"/>
        <v>1.241536571664352E-3</v>
      </c>
      <c r="K6616" s="73">
        <f t="shared" si="310"/>
        <v>5.4767721451631255</v>
      </c>
      <c r="L6616" s="3" t="e">
        <f t="shared" si="311"/>
        <v>#N/A</v>
      </c>
    </row>
    <row r="6617" spans="1:12" x14ac:dyDescent="0.25">
      <c r="A6617" s="43" t="s">
        <v>48</v>
      </c>
      <c r="B6617" s="43" t="s">
        <v>51</v>
      </c>
      <c r="C6617" s="43" t="s">
        <v>763</v>
      </c>
      <c r="D6617" s="43" t="s">
        <v>371</v>
      </c>
      <c r="E6617" s="43" t="s">
        <v>3075</v>
      </c>
      <c r="F6617" s="43" t="s">
        <v>4525</v>
      </c>
      <c r="G6617" s="43" t="s">
        <v>4654</v>
      </c>
      <c r="H6617" s="76">
        <v>601</v>
      </c>
      <c r="I6617" s="229">
        <v>6.2196339434276209E-2</v>
      </c>
      <c r="J6617" s="73">
        <f t="shared" si="309"/>
        <v>1.2366548571121274E-3</v>
      </c>
      <c r="K6617" s="73">
        <f t="shared" si="310"/>
        <v>38.123229569124391</v>
      </c>
      <c r="L6617" s="3" t="e">
        <f t="shared" si="311"/>
        <v>#N/A</v>
      </c>
    </row>
    <row r="6618" spans="1:12" x14ac:dyDescent="0.25">
      <c r="A6618" s="43" t="s">
        <v>48</v>
      </c>
      <c r="B6618" s="43" t="s">
        <v>51</v>
      </c>
      <c r="C6618" s="43" t="s">
        <v>763</v>
      </c>
      <c r="D6618" s="43" t="s">
        <v>371</v>
      </c>
      <c r="E6618" s="43" t="s">
        <v>3075</v>
      </c>
      <c r="F6618" s="43" t="s">
        <v>4525</v>
      </c>
      <c r="G6618" s="43" t="s">
        <v>4654</v>
      </c>
      <c r="H6618" s="76">
        <v>1467</v>
      </c>
      <c r="I6618" s="229">
        <v>6.2201772324471709E-2</v>
      </c>
      <c r="J6618" s="73">
        <f t="shared" si="309"/>
        <v>1.236762879708144E-3</v>
      </c>
      <c r="K6618" s="73">
        <f t="shared" si="310"/>
        <v>93.064331144531849</v>
      </c>
      <c r="L6618" s="3" t="e">
        <f t="shared" si="311"/>
        <v>#N/A</v>
      </c>
    </row>
    <row r="6619" spans="1:12" x14ac:dyDescent="0.25">
      <c r="A6619" s="43" t="s">
        <v>48</v>
      </c>
      <c r="B6619" s="43" t="s">
        <v>51</v>
      </c>
      <c r="C6619" s="43" t="s">
        <v>763</v>
      </c>
      <c r="D6619" s="43" t="s">
        <v>371</v>
      </c>
      <c r="E6619" s="43" t="s">
        <v>3075</v>
      </c>
      <c r="F6619" s="43" t="s">
        <v>4525</v>
      </c>
      <c r="G6619" s="43" t="s">
        <v>4654</v>
      </c>
      <c r="H6619" s="76">
        <v>51</v>
      </c>
      <c r="I6619" s="229">
        <v>6.2156862745098039E-2</v>
      </c>
      <c r="J6619" s="73">
        <f t="shared" si="309"/>
        <v>1.2358699389021662E-3</v>
      </c>
      <c r="K6619" s="73">
        <f t="shared" si="310"/>
        <v>3.2330293668840109</v>
      </c>
      <c r="L6619" s="3" t="e">
        <f t="shared" si="311"/>
        <v>#N/A</v>
      </c>
    </row>
    <row r="6620" spans="1:12" x14ac:dyDescent="0.25">
      <c r="A6620" s="43" t="s">
        <v>48</v>
      </c>
      <c r="B6620" s="43" t="s">
        <v>51</v>
      </c>
      <c r="C6620" s="43" t="s">
        <v>763</v>
      </c>
      <c r="D6620" s="43" t="s">
        <v>371</v>
      </c>
      <c r="E6620" s="43" t="s">
        <v>3075</v>
      </c>
      <c r="F6620" s="43" t="s">
        <v>4525</v>
      </c>
      <c r="G6620" s="43" t="s">
        <v>4654</v>
      </c>
      <c r="H6620" s="76">
        <v>51</v>
      </c>
      <c r="I6620" s="229">
        <v>6.2156862745098039E-2</v>
      </c>
      <c r="J6620" s="73">
        <f t="shared" si="309"/>
        <v>1.2358699389021662E-3</v>
      </c>
      <c r="K6620" s="73">
        <f t="shared" si="310"/>
        <v>3.2330293668840109</v>
      </c>
      <c r="L6620" s="3" t="e">
        <f t="shared" si="311"/>
        <v>#N/A</v>
      </c>
    </row>
    <row r="6621" spans="1:12" x14ac:dyDescent="0.25">
      <c r="A6621" s="43" t="s">
        <v>48</v>
      </c>
      <c r="B6621" s="43" t="s">
        <v>51</v>
      </c>
      <c r="C6621" s="43" t="s">
        <v>763</v>
      </c>
      <c r="D6621" s="43" t="s">
        <v>371</v>
      </c>
      <c r="E6621" s="43" t="s">
        <v>3075</v>
      </c>
      <c r="F6621" s="43" t="s">
        <v>4525</v>
      </c>
      <c r="G6621" s="43" t="s">
        <v>4654</v>
      </c>
      <c r="H6621" s="76">
        <v>2941</v>
      </c>
      <c r="I6621" s="229">
        <v>6.2199931995919756E-2</v>
      </c>
      <c r="J6621" s="73">
        <f t="shared" si="309"/>
        <v>1.2367262883064127E-3</v>
      </c>
      <c r="K6621" s="73">
        <f t="shared" si="310"/>
        <v>186.56721201390914</v>
      </c>
      <c r="L6621" s="3" t="e">
        <f t="shared" si="311"/>
        <v>#N/A</v>
      </c>
    </row>
    <row r="6622" spans="1:12" x14ac:dyDescent="0.25">
      <c r="A6622" s="43" t="s">
        <v>48</v>
      </c>
      <c r="B6622" s="43" t="s">
        <v>51</v>
      </c>
      <c r="C6622" s="43" t="s">
        <v>763</v>
      </c>
      <c r="D6622" s="43" t="s">
        <v>371</v>
      </c>
      <c r="E6622" s="43" t="s">
        <v>3075</v>
      </c>
      <c r="F6622" s="43" t="s">
        <v>4525</v>
      </c>
      <c r="G6622" s="43" t="s">
        <v>4654</v>
      </c>
      <c r="H6622" s="76">
        <v>2146</v>
      </c>
      <c r="I6622" s="229">
        <v>6.2199440820130472E-2</v>
      </c>
      <c r="J6622" s="73">
        <f t="shared" si="309"/>
        <v>1.2367165222183915E-3</v>
      </c>
      <c r="K6622" s="73">
        <f t="shared" si="310"/>
        <v>136.13399365668067</v>
      </c>
      <c r="L6622" s="3" t="e">
        <f t="shared" si="311"/>
        <v>#N/A</v>
      </c>
    </row>
    <row r="6623" spans="1:12" x14ac:dyDescent="0.25">
      <c r="A6623" s="43" t="s">
        <v>48</v>
      </c>
      <c r="B6623" s="43" t="s">
        <v>51</v>
      </c>
      <c r="C6623" s="43" t="s">
        <v>763</v>
      </c>
      <c r="D6623" s="43" t="s">
        <v>371</v>
      </c>
      <c r="E6623" s="43" t="s">
        <v>3075</v>
      </c>
      <c r="F6623" s="43" t="s">
        <v>4525</v>
      </c>
      <c r="G6623" s="43" t="s">
        <v>4654</v>
      </c>
      <c r="H6623" s="76">
        <v>51</v>
      </c>
      <c r="I6623" s="229">
        <v>6.2156862745098039E-2</v>
      </c>
      <c r="J6623" s="73">
        <f t="shared" si="309"/>
        <v>1.2358699389021662E-3</v>
      </c>
      <c r="K6623" s="73">
        <f t="shared" si="310"/>
        <v>3.2330293668840109</v>
      </c>
      <c r="L6623" s="3" t="e">
        <f t="shared" si="311"/>
        <v>#N/A</v>
      </c>
    </row>
    <row r="6624" spans="1:12" x14ac:dyDescent="0.25">
      <c r="A6624" s="43" t="s">
        <v>48</v>
      </c>
      <c r="B6624" s="43" t="s">
        <v>51</v>
      </c>
      <c r="C6624" s="43" t="s">
        <v>763</v>
      </c>
      <c r="D6624" s="43" t="s">
        <v>371</v>
      </c>
      <c r="E6624" s="43" t="s">
        <v>3076</v>
      </c>
      <c r="F6624" s="43" t="s">
        <v>4526</v>
      </c>
      <c r="G6624" s="43" t="s">
        <v>4654</v>
      </c>
      <c r="H6624" s="76">
        <v>49</v>
      </c>
      <c r="I6624" s="229">
        <v>6.2448979591836734E-2</v>
      </c>
      <c r="J6624" s="73">
        <f t="shared" si="309"/>
        <v>1.2416781218378423E-3</v>
      </c>
      <c r="K6624" s="73">
        <f t="shared" si="310"/>
        <v>3.1208422279700541</v>
      </c>
      <c r="L6624" s="3" t="e">
        <f t="shared" si="311"/>
        <v>#N/A</v>
      </c>
    </row>
    <row r="6625" spans="1:12" x14ac:dyDescent="0.25">
      <c r="A6625" s="43" t="s">
        <v>48</v>
      </c>
      <c r="B6625" s="43" t="s">
        <v>51</v>
      </c>
      <c r="C6625" s="43" t="s">
        <v>763</v>
      </c>
      <c r="D6625" s="43" t="s">
        <v>371</v>
      </c>
      <c r="E6625" s="43" t="s">
        <v>3076</v>
      </c>
      <c r="F6625" s="43" t="s">
        <v>4526</v>
      </c>
      <c r="G6625" s="43" t="s">
        <v>4654</v>
      </c>
      <c r="H6625" s="76">
        <v>49</v>
      </c>
      <c r="I6625" s="229">
        <v>6.2448979591836734E-2</v>
      </c>
      <c r="J6625" s="73">
        <f t="shared" si="309"/>
        <v>1.2416781218378423E-3</v>
      </c>
      <c r="K6625" s="73">
        <f t="shared" si="310"/>
        <v>3.1208422279700541</v>
      </c>
      <c r="L6625" s="3" t="e">
        <f t="shared" si="311"/>
        <v>#N/A</v>
      </c>
    </row>
    <row r="6626" spans="1:12" x14ac:dyDescent="0.25">
      <c r="A6626" s="43" t="s">
        <v>48</v>
      </c>
      <c r="B6626" s="43" t="s">
        <v>51</v>
      </c>
      <c r="C6626" s="43" t="s">
        <v>763</v>
      </c>
      <c r="D6626" s="43" t="s">
        <v>371</v>
      </c>
      <c r="E6626" s="43" t="s">
        <v>3076</v>
      </c>
      <c r="F6626" s="43" t="s">
        <v>4526</v>
      </c>
      <c r="G6626" s="43" t="s">
        <v>4654</v>
      </c>
      <c r="H6626" s="76">
        <v>738</v>
      </c>
      <c r="I6626" s="229">
        <v>6.2371273712737131E-2</v>
      </c>
      <c r="J6626" s="73">
        <f t="shared" si="309"/>
        <v>1.240133089546734E-3</v>
      </c>
      <c r="K6626" s="73">
        <f t="shared" si="310"/>
        <v>46.945218220085486</v>
      </c>
      <c r="L6626" s="3" t="e">
        <f t="shared" si="311"/>
        <v>#N/A</v>
      </c>
    </row>
    <row r="6627" spans="1:12" x14ac:dyDescent="0.25">
      <c r="A6627" s="43" t="s">
        <v>48</v>
      </c>
      <c r="B6627" s="43" t="s">
        <v>51</v>
      </c>
      <c r="C6627" s="43" t="s">
        <v>763</v>
      </c>
      <c r="D6627" s="43" t="s">
        <v>371</v>
      </c>
      <c r="E6627" s="43" t="s">
        <v>3076</v>
      </c>
      <c r="F6627" s="43" t="s">
        <v>4526</v>
      </c>
      <c r="G6627" s="43" t="s">
        <v>4654</v>
      </c>
      <c r="H6627" s="76">
        <v>73</v>
      </c>
      <c r="I6627" s="229">
        <v>6.2328767123287672E-2</v>
      </c>
      <c r="J6627" s="73">
        <f t="shared" si="309"/>
        <v>1.2392879275841479E-3</v>
      </c>
      <c r="K6627" s="73">
        <f t="shared" si="310"/>
        <v>4.6404680187136425</v>
      </c>
      <c r="L6627" s="3" t="e">
        <f t="shared" si="311"/>
        <v>#N/A</v>
      </c>
    </row>
    <row r="6628" spans="1:12" x14ac:dyDescent="0.25">
      <c r="A6628" s="43" t="s">
        <v>48</v>
      </c>
      <c r="B6628" s="43" t="s">
        <v>51</v>
      </c>
      <c r="C6628" s="43" t="s">
        <v>763</v>
      </c>
      <c r="D6628" s="43" t="s">
        <v>371</v>
      </c>
      <c r="E6628" s="43" t="s">
        <v>3076</v>
      </c>
      <c r="F6628" s="43" t="s">
        <v>4526</v>
      </c>
      <c r="G6628" s="43" t="s">
        <v>4654</v>
      </c>
      <c r="H6628" s="76">
        <v>52</v>
      </c>
      <c r="I6628" s="229">
        <v>6.2307692307692314E-2</v>
      </c>
      <c r="J6628" s="73">
        <f t="shared" si="309"/>
        <v>1.2388688953178474E-3</v>
      </c>
      <c r="K6628" s="73">
        <f t="shared" si="310"/>
        <v>3.3044211825565286</v>
      </c>
      <c r="L6628" s="3" t="e">
        <f t="shared" si="311"/>
        <v>#N/A</v>
      </c>
    </row>
    <row r="6629" spans="1:12" x14ac:dyDescent="0.25">
      <c r="A6629" s="43" t="s">
        <v>48</v>
      </c>
      <c r="B6629" s="43" t="s">
        <v>51</v>
      </c>
      <c r="C6629" s="43" t="s">
        <v>763</v>
      </c>
      <c r="D6629" s="43" t="s">
        <v>371</v>
      </c>
      <c r="E6629" s="43" t="s">
        <v>3076</v>
      </c>
      <c r="F6629" s="43" t="s">
        <v>4526</v>
      </c>
      <c r="G6629" s="43" t="s">
        <v>4654</v>
      </c>
      <c r="H6629" s="76">
        <v>459</v>
      </c>
      <c r="I6629" s="229">
        <v>6.237472766884531E-2</v>
      </c>
      <c r="J6629" s="73">
        <f t="shared" si="309"/>
        <v>1.2402017648359277E-3</v>
      </c>
      <c r="K6629" s="73">
        <f t="shared" si="310"/>
        <v>29.199252610059691</v>
      </c>
      <c r="L6629" s="3" t="e">
        <f t="shared" si="311"/>
        <v>#N/A</v>
      </c>
    </row>
    <row r="6630" spans="1:12" x14ac:dyDescent="0.25">
      <c r="A6630" s="43" t="s">
        <v>48</v>
      </c>
      <c r="B6630" s="43" t="s">
        <v>51</v>
      </c>
      <c r="C6630" s="43" t="s">
        <v>763</v>
      </c>
      <c r="D6630" s="43" t="s">
        <v>371</v>
      </c>
      <c r="E6630" s="43" t="s">
        <v>3076</v>
      </c>
      <c r="F6630" s="43" t="s">
        <v>4526</v>
      </c>
      <c r="G6630" s="43" t="s">
        <v>4654</v>
      </c>
      <c r="H6630" s="76">
        <v>73</v>
      </c>
      <c r="I6630" s="229">
        <v>6.2328767123287672E-2</v>
      </c>
      <c r="J6630" s="73">
        <f t="shared" si="309"/>
        <v>1.2392879275841479E-3</v>
      </c>
      <c r="K6630" s="73">
        <f t="shared" si="310"/>
        <v>4.6404680187136425</v>
      </c>
      <c r="L6630" s="3" t="e">
        <f t="shared" si="311"/>
        <v>#N/A</v>
      </c>
    </row>
    <row r="6631" spans="1:12" x14ac:dyDescent="0.25">
      <c r="A6631" s="43" t="s">
        <v>48</v>
      </c>
      <c r="B6631" s="43" t="s">
        <v>51</v>
      </c>
      <c r="C6631" s="43" t="s">
        <v>763</v>
      </c>
      <c r="D6631" s="43" t="s">
        <v>371</v>
      </c>
      <c r="E6631" s="43" t="s">
        <v>3076</v>
      </c>
      <c r="F6631" s="43" t="s">
        <v>4526</v>
      </c>
      <c r="G6631" s="43" t="s">
        <v>4654</v>
      </c>
      <c r="H6631" s="76">
        <v>944</v>
      </c>
      <c r="I6631" s="229">
        <v>6.2372881355932205E-2</v>
      </c>
      <c r="J6631" s="73">
        <f t="shared" si="309"/>
        <v>1.2401650544466587E-3</v>
      </c>
      <c r="K6631" s="73">
        <f t="shared" si="310"/>
        <v>60.050715811397644</v>
      </c>
      <c r="L6631" s="3" t="e">
        <f t="shared" si="311"/>
        <v>#N/A</v>
      </c>
    </row>
    <row r="6632" spans="1:12" x14ac:dyDescent="0.25">
      <c r="A6632" s="43" t="s">
        <v>48</v>
      </c>
      <c r="B6632" s="43" t="s">
        <v>51</v>
      </c>
      <c r="C6632" s="43" t="s">
        <v>763</v>
      </c>
      <c r="D6632" s="43" t="s">
        <v>371</v>
      </c>
      <c r="E6632" s="43" t="s">
        <v>3076</v>
      </c>
      <c r="F6632" s="43" t="s">
        <v>4526</v>
      </c>
      <c r="G6632" s="43" t="s">
        <v>4654</v>
      </c>
      <c r="H6632" s="76">
        <v>49</v>
      </c>
      <c r="I6632" s="229">
        <v>6.2448979591836734E-2</v>
      </c>
      <c r="J6632" s="73">
        <f t="shared" si="309"/>
        <v>1.2416781218378423E-3</v>
      </c>
      <c r="K6632" s="73">
        <f t="shared" si="310"/>
        <v>3.1208422279700541</v>
      </c>
      <c r="L6632" s="3" t="e">
        <f t="shared" si="311"/>
        <v>#N/A</v>
      </c>
    </row>
    <row r="6633" spans="1:12" x14ac:dyDescent="0.25">
      <c r="A6633" s="43" t="s">
        <v>48</v>
      </c>
      <c r="B6633" s="43" t="s">
        <v>51</v>
      </c>
      <c r="C6633" s="43" t="s">
        <v>763</v>
      </c>
      <c r="D6633" s="43" t="s">
        <v>371</v>
      </c>
      <c r="E6633" s="43" t="s">
        <v>3076</v>
      </c>
      <c r="F6633" s="43" t="s">
        <v>4526</v>
      </c>
      <c r="G6633" s="43" t="s">
        <v>4654</v>
      </c>
      <c r="H6633" s="76">
        <v>49</v>
      </c>
      <c r="I6633" s="229">
        <v>6.2448979591836734E-2</v>
      </c>
      <c r="J6633" s="73">
        <f t="shared" si="309"/>
        <v>1.2416781218378423E-3</v>
      </c>
      <c r="K6633" s="73">
        <f t="shared" si="310"/>
        <v>3.1208422279700541</v>
      </c>
      <c r="L6633" s="3" t="e">
        <f t="shared" si="311"/>
        <v>#N/A</v>
      </c>
    </row>
    <row r="6634" spans="1:12" x14ac:dyDescent="0.25">
      <c r="A6634" s="43" t="s">
        <v>48</v>
      </c>
      <c r="B6634" s="43" t="s">
        <v>51</v>
      </c>
      <c r="C6634" s="43" t="s">
        <v>763</v>
      </c>
      <c r="D6634" s="43" t="s">
        <v>371</v>
      </c>
      <c r="E6634" s="43" t="s">
        <v>3076</v>
      </c>
      <c r="F6634" s="43" t="s">
        <v>4526</v>
      </c>
      <c r="G6634" s="43" t="s">
        <v>4654</v>
      </c>
      <c r="H6634" s="76">
        <v>221</v>
      </c>
      <c r="I6634" s="229">
        <v>6.2352941176470583E-2</v>
      </c>
      <c r="J6634" s="73">
        <f t="shared" si="309"/>
        <v>1.2397685822425515E-3</v>
      </c>
      <c r="K6634" s="73">
        <f t="shared" si="310"/>
        <v>14.053988856675602</v>
      </c>
      <c r="L6634" s="3" t="e">
        <f t="shared" si="311"/>
        <v>#N/A</v>
      </c>
    </row>
    <row r="6635" spans="1:12" x14ac:dyDescent="0.25">
      <c r="A6635" s="43" t="s">
        <v>48</v>
      </c>
      <c r="B6635" s="43" t="s">
        <v>51</v>
      </c>
      <c r="C6635" s="43" t="s">
        <v>763</v>
      </c>
      <c r="D6635" s="43" t="s">
        <v>371</v>
      </c>
      <c r="E6635" s="43" t="s">
        <v>3076</v>
      </c>
      <c r="F6635" s="43" t="s">
        <v>4526</v>
      </c>
      <c r="G6635" s="43" t="s">
        <v>4654</v>
      </c>
      <c r="H6635" s="76">
        <v>49</v>
      </c>
      <c r="I6635" s="229">
        <v>6.2448979591836734E-2</v>
      </c>
      <c r="J6635" s="73">
        <f t="shared" si="309"/>
        <v>1.2416781218378423E-3</v>
      </c>
      <c r="K6635" s="73">
        <f t="shared" si="310"/>
        <v>3.1208422279700541</v>
      </c>
      <c r="L6635" s="3" t="e">
        <f t="shared" si="311"/>
        <v>#N/A</v>
      </c>
    </row>
    <row r="6636" spans="1:12" x14ac:dyDescent="0.25">
      <c r="A6636" s="43" t="s">
        <v>48</v>
      </c>
      <c r="B6636" s="43" t="s">
        <v>51</v>
      </c>
      <c r="C6636" s="43" t="s">
        <v>763</v>
      </c>
      <c r="D6636" s="43" t="s">
        <v>371</v>
      </c>
      <c r="E6636" s="43" t="s">
        <v>3077</v>
      </c>
      <c r="F6636" s="43" t="s">
        <v>4527</v>
      </c>
      <c r="G6636" s="43" t="s">
        <v>4654</v>
      </c>
      <c r="H6636" s="76">
        <v>514</v>
      </c>
      <c r="I6636" s="229">
        <v>6.2373540856031133E-2</v>
      </c>
      <c r="J6636" s="73">
        <f t="shared" si="309"/>
        <v>1.2401781673405689E-3</v>
      </c>
      <c r="K6636" s="73">
        <f t="shared" si="310"/>
        <v>32.697451578013059</v>
      </c>
      <c r="L6636" s="3" t="e">
        <f t="shared" si="311"/>
        <v>#N/A</v>
      </c>
    </row>
    <row r="6637" spans="1:12" x14ac:dyDescent="0.25">
      <c r="A6637" s="43" t="s">
        <v>48</v>
      </c>
      <c r="B6637" s="43" t="s">
        <v>51</v>
      </c>
      <c r="C6637" s="43" t="s">
        <v>763</v>
      </c>
      <c r="D6637" s="43" t="s">
        <v>371</v>
      </c>
      <c r="E6637" s="43" t="s">
        <v>3077</v>
      </c>
      <c r="F6637" s="43" t="s">
        <v>4527</v>
      </c>
      <c r="G6637" s="43" t="s">
        <v>4654</v>
      </c>
      <c r="H6637" s="76">
        <v>159</v>
      </c>
      <c r="I6637" s="229">
        <v>6.2389937106918238E-2</v>
      </c>
      <c r="J6637" s="73">
        <f t="shared" si="309"/>
        <v>1.240504175325643E-3</v>
      </c>
      <c r="K6637" s="73">
        <f t="shared" si="310"/>
        <v>10.117240163876776</v>
      </c>
      <c r="L6637" s="3" t="e">
        <f t="shared" si="311"/>
        <v>#N/A</v>
      </c>
    </row>
    <row r="6638" spans="1:12" x14ac:dyDescent="0.25">
      <c r="A6638" s="43" t="s">
        <v>48</v>
      </c>
      <c r="B6638" s="43" t="s">
        <v>51</v>
      </c>
      <c r="C6638" s="43" t="s">
        <v>763</v>
      </c>
      <c r="D6638" s="43" t="s">
        <v>371</v>
      </c>
      <c r="E6638" s="43" t="s">
        <v>3077</v>
      </c>
      <c r="F6638" s="43" t="s">
        <v>4527</v>
      </c>
      <c r="G6638" s="43" t="s">
        <v>4654</v>
      </c>
      <c r="H6638" s="76">
        <v>1383</v>
      </c>
      <c r="I6638" s="229">
        <v>6.2371655820679689E-2</v>
      </c>
      <c r="J6638" s="73">
        <f t="shared" si="309"/>
        <v>1.2401406870299204E-3</v>
      </c>
      <c r="K6638" s="73">
        <f t="shared" si="310"/>
        <v>87.97511457016239</v>
      </c>
      <c r="L6638" s="3" t="e">
        <f t="shared" si="311"/>
        <v>#N/A</v>
      </c>
    </row>
    <row r="6639" spans="1:12" x14ac:dyDescent="0.25">
      <c r="A6639" s="43" t="s">
        <v>48</v>
      </c>
      <c r="B6639" s="43" t="s">
        <v>51</v>
      </c>
      <c r="C6639" s="43" t="s">
        <v>763</v>
      </c>
      <c r="D6639" s="43" t="s">
        <v>371</v>
      </c>
      <c r="E6639" s="43" t="s">
        <v>3077</v>
      </c>
      <c r="F6639" s="43" t="s">
        <v>4527</v>
      </c>
      <c r="G6639" s="43" t="s">
        <v>4654</v>
      </c>
      <c r="H6639" s="76">
        <v>51</v>
      </c>
      <c r="I6639" s="229">
        <v>6.235294117647059E-2</v>
      </c>
      <c r="J6639" s="73">
        <f t="shared" si="309"/>
        <v>1.2397685822425515E-3</v>
      </c>
      <c r="K6639" s="73">
        <f t="shared" si="310"/>
        <v>3.2432281976943704</v>
      </c>
      <c r="L6639" s="3" t="e">
        <f t="shared" si="311"/>
        <v>#N/A</v>
      </c>
    </row>
    <row r="6640" spans="1:12" x14ac:dyDescent="0.25">
      <c r="A6640" s="43" t="s">
        <v>48</v>
      </c>
      <c r="B6640" s="43" t="s">
        <v>51</v>
      </c>
      <c r="C6640" s="43" t="s">
        <v>763</v>
      </c>
      <c r="D6640" s="43" t="s">
        <v>371</v>
      </c>
      <c r="E6640" s="43" t="s">
        <v>3077</v>
      </c>
      <c r="F6640" s="43" t="s">
        <v>4527</v>
      </c>
      <c r="G6640" s="43" t="s">
        <v>4654</v>
      </c>
      <c r="H6640" s="76">
        <v>17</v>
      </c>
      <c r="I6640" s="229">
        <v>6.235294117647059E-2</v>
      </c>
      <c r="J6640" s="73">
        <f t="shared" si="309"/>
        <v>1.2397685822425515E-3</v>
      </c>
      <c r="K6640" s="73">
        <f t="shared" si="310"/>
        <v>1.0810760658981236</v>
      </c>
      <c r="L6640" s="3" t="e">
        <f t="shared" si="311"/>
        <v>#N/A</v>
      </c>
    </row>
    <row r="6641" spans="1:12" x14ac:dyDescent="0.25">
      <c r="A6641" s="43" t="s">
        <v>48</v>
      </c>
      <c r="B6641" s="43" t="s">
        <v>51</v>
      </c>
      <c r="C6641" s="43" t="s">
        <v>763</v>
      </c>
      <c r="D6641" s="43" t="s">
        <v>371</v>
      </c>
      <c r="E6641" s="43" t="s">
        <v>3077</v>
      </c>
      <c r="F6641" s="43" t="s">
        <v>4527</v>
      </c>
      <c r="G6641" s="43" t="s">
        <v>4654</v>
      </c>
      <c r="H6641" s="76">
        <v>1298</v>
      </c>
      <c r="I6641" s="229">
        <v>6.2372881355932198E-2</v>
      </c>
      <c r="J6641" s="73">
        <f t="shared" si="309"/>
        <v>1.2401650544466584E-3</v>
      </c>
      <c r="K6641" s="73">
        <f t="shared" si="310"/>
        <v>82.569734240671764</v>
      </c>
      <c r="L6641" s="3" t="e">
        <f t="shared" si="311"/>
        <v>#N/A</v>
      </c>
    </row>
    <row r="6642" spans="1:12" x14ac:dyDescent="0.25">
      <c r="A6642" s="43" t="s">
        <v>48</v>
      </c>
      <c r="B6642" s="43" t="s">
        <v>51</v>
      </c>
      <c r="C6642" s="43" t="s">
        <v>763</v>
      </c>
      <c r="D6642" s="43" t="s">
        <v>371</v>
      </c>
      <c r="E6642" s="43" t="s">
        <v>3077</v>
      </c>
      <c r="F6642" s="43" t="s">
        <v>4527</v>
      </c>
      <c r="G6642" s="43" t="s">
        <v>4654</v>
      </c>
      <c r="H6642" s="76">
        <v>17</v>
      </c>
      <c r="I6642" s="229">
        <v>6.235294117647059E-2</v>
      </c>
      <c r="J6642" s="73">
        <f t="shared" si="309"/>
        <v>1.2397685822425515E-3</v>
      </c>
      <c r="K6642" s="73">
        <f t="shared" si="310"/>
        <v>1.0810760658981236</v>
      </c>
      <c r="L6642" s="3" t="e">
        <f t="shared" si="311"/>
        <v>#N/A</v>
      </c>
    </row>
    <row r="6643" spans="1:12" x14ac:dyDescent="0.25">
      <c r="A6643" s="43" t="s">
        <v>48</v>
      </c>
      <c r="B6643" s="43" t="s">
        <v>51</v>
      </c>
      <c r="C6643" s="43" t="s">
        <v>763</v>
      </c>
      <c r="D6643" s="43" t="s">
        <v>371</v>
      </c>
      <c r="E6643" s="43" t="s">
        <v>3077</v>
      </c>
      <c r="F6643" s="43" t="s">
        <v>4527</v>
      </c>
      <c r="G6643" s="43" t="s">
        <v>4654</v>
      </c>
      <c r="H6643" s="76">
        <v>491</v>
      </c>
      <c r="I6643" s="229">
        <v>6.2362525458248476E-2</v>
      </c>
      <c r="J6643" s="73">
        <f t="shared" si="309"/>
        <v>1.2399591472938129E-3</v>
      </c>
      <c r="K6643" s="73">
        <f t="shared" si="310"/>
        <v>31.228819941321262</v>
      </c>
      <c r="L6643" s="3" t="e">
        <f t="shared" si="311"/>
        <v>#N/A</v>
      </c>
    </row>
    <row r="6644" spans="1:12" x14ac:dyDescent="0.25">
      <c r="A6644" s="43" t="s">
        <v>48</v>
      </c>
      <c r="B6644" s="43" t="s">
        <v>51</v>
      </c>
      <c r="C6644" s="43" t="s">
        <v>763</v>
      </c>
      <c r="D6644" s="43" t="s">
        <v>371</v>
      </c>
      <c r="E6644" s="43" t="s">
        <v>3077</v>
      </c>
      <c r="F6644" s="43" t="s">
        <v>4527</v>
      </c>
      <c r="G6644" s="43" t="s">
        <v>4654</v>
      </c>
      <c r="H6644" s="76">
        <v>27</v>
      </c>
      <c r="I6644" s="229">
        <v>6.222222222222222E-2</v>
      </c>
      <c r="J6644" s="73">
        <f t="shared" si="309"/>
        <v>1.2371694866822947E-3</v>
      </c>
      <c r="K6644" s="73">
        <f t="shared" si="310"/>
        <v>1.7134035761404218</v>
      </c>
      <c r="L6644" s="3" t="e">
        <f t="shared" si="311"/>
        <v>#N/A</v>
      </c>
    </row>
    <row r="6645" spans="1:12" x14ac:dyDescent="0.25">
      <c r="A6645" s="43" t="s">
        <v>48</v>
      </c>
      <c r="B6645" s="43" t="s">
        <v>51</v>
      </c>
      <c r="C6645" s="43" t="s">
        <v>763</v>
      </c>
      <c r="D6645" s="43" t="s">
        <v>371</v>
      </c>
      <c r="E6645" s="43" t="s">
        <v>3077</v>
      </c>
      <c r="F6645" s="43" t="s">
        <v>4527</v>
      </c>
      <c r="G6645" s="43" t="s">
        <v>4654</v>
      </c>
      <c r="H6645" s="76">
        <v>40</v>
      </c>
      <c r="I6645" s="229">
        <v>6.2250000000000007E-2</v>
      </c>
      <c r="J6645" s="73">
        <f t="shared" si="309"/>
        <v>1.2377217944888493E-3</v>
      </c>
      <c r="K6645" s="73">
        <f t="shared" si="310"/>
        <v>2.5395088717795544</v>
      </c>
      <c r="L6645" s="3" t="e">
        <f t="shared" si="311"/>
        <v>#N/A</v>
      </c>
    </row>
    <row r="6646" spans="1:12" x14ac:dyDescent="0.25">
      <c r="A6646" s="43" t="s">
        <v>48</v>
      </c>
      <c r="B6646" s="43" t="s">
        <v>51</v>
      </c>
      <c r="C6646" s="43" t="s">
        <v>763</v>
      </c>
      <c r="D6646" s="43" t="s">
        <v>371</v>
      </c>
      <c r="E6646" s="43" t="s">
        <v>3077</v>
      </c>
      <c r="F6646" s="43" t="s">
        <v>4527</v>
      </c>
      <c r="G6646" s="43" t="s">
        <v>4654</v>
      </c>
      <c r="H6646" s="76">
        <v>624</v>
      </c>
      <c r="I6646" s="229">
        <v>6.2371794871794874E-2</v>
      </c>
      <c r="J6646" s="73">
        <f t="shared" si="309"/>
        <v>1.2401434517945117E-3</v>
      </c>
      <c r="K6646" s="73">
        <f t="shared" si="310"/>
        <v>39.693849513919773</v>
      </c>
      <c r="L6646" s="3" t="e">
        <f t="shared" si="311"/>
        <v>#N/A</v>
      </c>
    </row>
    <row r="6647" spans="1:12" x14ac:dyDescent="0.25">
      <c r="A6647" s="43" t="s">
        <v>48</v>
      </c>
      <c r="B6647" s="43" t="s">
        <v>51</v>
      </c>
      <c r="C6647" s="43" t="s">
        <v>763</v>
      </c>
      <c r="D6647" s="43" t="s">
        <v>371</v>
      </c>
      <c r="E6647" s="43" t="s">
        <v>3077</v>
      </c>
      <c r="F6647" s="43" t="s">
        <v>4527</v>
      </c>
      <c r="G6647" s="43" t="s">
        <v>4654</v>
      </c>
      <c r="H6647" s="76">
        <v>39</v>
      </c>
      <c r="I6647" s="229">
        <v>6.2307692307692314E-2</v>
      </c>
      <c r="J6647" s="73">
        <f t="shared" si="309"/>
        <v>1.2388688953178474E-3</v>
      </c>
      <c r="K6647" s="73">
        <f t="shared" si="310"/>
        <v>2.4783158869173967</v>
      </c>
      <c r="L6647" s="3" t="e">
        <f t="shared" si="311"/>
        <v>#N/A</v>
      </c>
    </row>
    <row r="6648" spans="1:12" x14ac:dyDescent="0.25">
      <c r="A6648" s="43" t="s">
        <v>48</v>
      </c>
      <c r="B6648" s="43" t="s">
        <v>51</v>
      </c>
      <c r="C6648" s="43" t="s">
        <v>763</v>
      </c>
      <c r="D6648" s="43" t="s">
        <v>371</v>
      </c>
      <c r="E6648" s="43" t="s">
        <v>3077</v>
      </c>
      <c r="F6648" s="43" t="s">
        <v>4527</v>
      </c>
      <c r="G6648" s="43" t="s">
        <v>4654</v>
      </c>
      <c r="H6648" s="76">
        <v>698</v>
      </c>
      <c r="I6648" s="229">
        <v>6.2363896848137534E-2</v>
      </c>
      <c r="J6648" s="73">
        <f t="shared" si="309"/>
        <v>1.2399864147501088E-3</v>
      </c>
      <c r="K6648" s="73">
        <f t="shared" si="310"/>
        <v>44.395510517495573</v>
      </c>
      <c r="L6648" s="3" t="e">
        <f t="shared" si="311"/>
        <v>#N/A</v>
      </c>
    </row>
    <row r="6649" spans="1:12" x14ac:dyDescent="0.25">
      <c r="A6649" s="43" t="s">
        <v>48</v>
      </c>
      <c r="B6649" s="43" t="s">
        <v>51</v>
      </c>
      <c r="C6649" s="43" t="s">
        <v>763</v>
      </c>
      <c r="D6649" s="43" t="s">
        <v>371</v>
      </c>
      <c r="E6649" s="43" t="s">
        <v>3077</v>
      </c>
      <c r="F6649" s="43" t="s">
        <v>4527</v>
      </c>
      <c r="G6649" s="43" t="s">
        <v>4654</v>
      </c>
      <c r="H6649" s="76">
        <v>29</v>
      </c>
      <c r="I6649" s="229">
        <v>6.241379310344828E-2</v>
      </c>
      <c r="J6649" s="73">
        <f t="shared" si="309"/>
        <v>1.2409785060378436E-3</v>
      </c>
      <c r="K6649" s="73">
        <f t="shared" si="310"/>
        <v>1.8459883766750977</v>
      </c>
      <c r="L6649" s="3" t="e">
        <f t="shared" si="311"/>
        <v>#N/A</v>
      </c>
    </row>
    <row r="6650" spans="1:12" x14ac:dyDescent="0.25">
      <c r="A6650" s="43" t="s">
        <v>48</v>
      </c>
      <c r="B6650" s="43" t="s">
        <v>51</v>
      </c>
      <c r="C6650" s="43" t="s">
        <v>763</v>
      </c>
      <c r="D6650" s="43" t="s">
        <v>371</v>
      </c>
      <c r="E6650" s="43" t="s">
        <v>3077</v>
      </c>
      <c r="F6650" s="43" t="s">
        <v>4527</v>
      </c>
      <c r="G6650" s="43" t="s">
        <v>4654</v>
      </c>
      <c r="H6650" s="76">
        <v>39</v>
      </c>
      <c r="I6650" s="229">
        <v>6.2307692307692314E-2</v>
      </c>
      <c r="J6650" s="73">
        <f t="shared" si="309"/>
        <v>1.2388688953178474E-3</v>
      </c>
      <c r="K6650" s="73">
        <f t="shared" si="310"/>
        <v>2.4783158869173967</v>
      </c>
      <c r="L6650" s="3" t="e">
        <f t="shared" si="311"/>
        <v>#N/A</v>
      </c>
    </row>
    <row r="6651" spans="1:12" x14ac:dyDescent="0.25">
      <c r="A6651" s="43" t="s">
        <v>48</v>
      </c>
      <c r="B6651" s="43" t="s">
        <v>51</v>
      </c>
      <c r="C6651" s="43" t="s">
        <v>763</v>
      </c>
      <c r="D6651" s="43" t="s">
        <v>371</v>
      </c>
      <c r="E6651" s="43" t="s">
        <v>3077</v>
      </c>
      <c r="F6651" s="43" t="s">
        <v>4527</v>
      </c>
      <c r="G6651" s="43" t="s">
        <v>4654</v>
      </c>
      <c r="H6651" s="76">
        <v>17</v>
      </c>
      <c r="I6651" s="229">
        <v>6.235294117647059E-2</v>
      </c>
      <c r="J6651" s="73">
        <f t="shared" si="309"/>
        <v>1.2397685822425515E-3</v>
      </c>
      <c r="K6651" s="73">
        <f t="shared" si="310"/>
        <v>1.0810760658981236</v>
      </c>
      <c r="L6651" s="3" t="e">
        <f t="shared" si="311"/>
        <v>#N/A</v>
      </c>
    </row>
    <row r="6652" spans="1:12" x14ac:dyDescent="0.25">
      <c r="A6652" s="43" t="s">
        <v>48</v>
      </c>
      <c r="B6652" s="43" t="s">
        <v>51</v>
      </c>
      <c r="C6652" s="43" t="s">
        <v>763</v>
      </c>
      <c r="D6652" s="43" t="s">
        <v>371</v>
      </c>
      <c r="E6652" s="43" t="s">
        <v>3077</v>
      </c>
      <c r="F6652" s="43" t="s">
        <v>4527</v>
      </c>
      <c r="G6652" s="43" t="s">
        <v>4654</v>
      </c>
      <c r="H6652" s="76">
        <v>282</v>
      </c>
      <c r="I6652" s="229">
        <v>6.2375886524822698E-2</v>
      </c>
      <c r="J6652" s="73">
        <f t="shared" si="309"/>
        <v>1.240224806463235E-3</v>
      </c>
      <c r="K6652" s="73">
        <f t="shared" si="310"/>
        <v>17.939743395422632</v>
      </c>
      <c r="L6652" s="3" t="e">
        <f t="shared" si="311"/>
        <v>#N/A</v>
      </c>
    </row>
    <row r="6653" spans="1:12" x14ac:dyDescent="0.25">
      <c r="A6653" s="43" t="s">
        <v>48</v>
      </c>
      <c r="B6653" s="43" t="s">
        <v>51</v>
      </c>
      <c r="C6653" s="43" t="s">
        <v>766</v>
      </c>
      <c r="D6653" s="43" t="s">
        <v>371</v>
      </c>
      <c r="E6653" s="43" t="s">
        <v>3078</v>
      </c>
      <c r="F6653" s="43" t="s">
        <v>4522</v>
      </c>
      <c r="G6653" s="43" t="s">
        <v>4654</v>
      </c>
      <c r="H6653" s="76">
        <v>202</v>
      </c>
      <c r="I6653" s="229">
        <v>6.2376237623762376E-2</v>
      </c>
      <c r="J6653" s="73">
        <f t="shared" si="309"/>
        <v>1.2402317873919043E-3</v>
      </c>
      <c r="K6653" s="73">
        <f t="shared" si="310"/>
        <v>12.850526821053165</v>
      </c>
      <c r="L6653" s="3" t="e">
        <f t="shared" si="311"/>
        <v>#N/A</v>
      </c>
    </row>
    <row r="6654" spans="1:12" x14ac:dyDescent="0.25">
      <c r="A6654" s="43" t="s">
        <v>48</v>
      </c>
      <c r="B6654" s="43" t="s">
        <v>51</v>
      </c>
      <c r="C6654" s="43" t="s">
        <v>766</v>
      </c>
      <c r="D6654" s="43" t="s">
        <v>371</v>
      </c>
      <c r="E6654" s="43" t="s">
        <v>3078</v>
      </c>
      <c r="F6654" s="43" t="s">
        <v>4522</v>
      </c>
      <c r="G6654" s="43" t="s">
        <v>4654</v>
      </c>
      <c r="H6654" s="76">
        <v>101</v>
      </c>
      <c r="I6654" s="229">
        <v>6.2376237623762376E-2</v>
      </c>
      <c r="J6654" s="73">
        <f t="shared" si="309"/>
        <v>1.2402317873919043E-3</v>
      </c>
      <c r="K6654" s="73">
        <f t="shared" si="310"/>
        <v>6.4252634105265827</v>
      </c>
      <c r="L6654" s="3" t="e">
        <f t="shared" si="311"/>
        <v>#N/A</v>
      </c>
    </row>
    <row r="6655" spans="1:12" x14ac:dyDescent="0.25">
      <c r="A6655" s="43" t="s">
        <v>48</v>
      </c>
      <c r="B6655" s="43" t="s">
        <v>51</v>
      </c>
      <c r="C6655" s="43" t="s">
        <v>766</v>
      </c>
      <c r="D6655" s="43" t="s">
        <v>371</v>
      </c>
      <c r="E6655" s="43" t="s">
        <v>3078</v>
      </c>
      <c r="F6655" s="43" t="s">
        <v>4522</v>
      </c>
      <c r="G6655" s="43" t="s">
        <v>4654</v>
      </c>
      <c r="H6655" s="76">
        <v>202</v>
      </c>
      <c r="I6655" s="229">
        <v>6.2376237623762376E-2</v>
      </c>
      <c r="J6655" s="73">
        <f t="shared" si="309"/>
        <v>1.2402317873919043E-3</v>
      </c>
      <c r="K6655" s="73">
        <f t="shared" si="310"/>
        <v>12.850526821053165</v>
      </c>
      <c r="L6655" s="3" t="e">
        <f t="shared" si="311"/>
        <v>#N/A</v>
      </c>
    </row>
    <row r="6656" spans="1:12" x14ac:dyDescent="0.25">
      <c r="A6656" s="43" t="s">
        <v>48</v>
      </c>
      <c r="B6656" s="43" t="s">
        <v>51</v>
      </c>
      <c r="C6656" s="43" t="s">
        <v>766</v>
      </c>
      <c r="D6656" s="43" t="s">
        <v>371</v>
      </c>
      <c r="E6656" s="43" t="s">
        <v>3078</v>
      </c>
      <c r="F6656" s="43" t="s">
        <v>4522</v>
      </c>
      <c r="G6656" s="43" t="s">
        <v>4654</v>
      </c>
      <c r="H6656" s="76">
        <v>101</v>
      </c>
      <c r="I6656" s="229">
        <v>6.2376237623762376E-2</v>
      </c>
      <c r="J6656" s="73">
        <f t="shared" si="309"/>
        <v>1.2402317873919043E-3</v>
      </c>
      <c r="K6656" s="73">
        <f t="shared" si="310"/>
        <v>6.4252634105265827</v>
      </c>
      <c r="L6656" s="3" t="e">
        <f t="shared" si="311"/>
        <v>#N/A</v>
      </c>
    </row>
    <row r="6657" spans="1:12" x14ac:dyDescent="0.25">
      <c r="A6657" s="43" t="s">
        <v>48</v>
      </c>
      <c r="B6657" s="43" t="s">
        <v>51</v>
      </c>
      <c r="C6657" s="43" t="s">
        <v>766</v>
      </c>
      <c r="D6657" s="43" t="s">
        <v>371</v>
      </c>
      <c r="E6657" s="43" t="s">
        <v>3078</v>
      </c>
      <c r="F6657" s="43" t="s">
        <v>4522</v>
      </c>
      <c r="G6657" s="43" t="s">
        <v>4654</v>
      </c>
      <c r="H6657" s="76">
        <v>1658</v>
      </c>
      <c r="I6657" s="229">
        <v>6.2370325693606753E-2</v>
      </c>
      <c r="J6657" s="73">
        <f t="shared" si="309"/>
        <v>1.2401142400055411E-3</v>
      </c>
      <c r="K6657" s="73">
        <f t="shared" si="310"/>
        <v>105.46610940992917</v>
      </c>
      <c r="L6657" s="3" t="e">
        <f t="shared" si="311"/>
        <v>#N/A</v>
      </c>
    </row>
    <row r="6658" spans="1:12" x14ac:dyDescent="0.25">
      <c r="A6658" s="43" t="s">
        <v>48</v>
      </c>
      <c r="B6658" s="43" t="s">
        <v>51</v>
      </c>
      <c r="C6658" s="43" t="s">
        <v>766</v>
      </c>
      <c r="D6658" s="43" t="s">
        <v>371</v>
      </c>
      <c r="E6658" s="43" t="s">
        <v>3078</v>
      </c>
      <c r="F6658" s="43" t="s">
        <v>4522</v>
      </c>
      <c r="G6658" s="43" t="s">
        <v>4654</v>
      </c>
      <c r="H6658" s="76">
        <v>3700</v>
      </c>
      <c r="I6658" s="229">
        <v>6.237027027027027E-2</v>
      </c>
      <c r="J6658" s="73">
        <f t="shared" si="309"/>
        <v>1.2401131380188504E-3</v>
      </c>
      <c r="K6658" s="73">
        <f t="shared" si="310"/>
        <v>235.35841861066973</v>
      </c>
      <c r="L6658" s="3" t="e">
        <f t="shared" si="311"/>
        <v>#N/A</v>
      </c>
    </row>
    <row r="6659" spans="1:12" x14ac:dyDescent="0.25">
      <c r="A6659" s="43" t="s">
        <v>48</v>
      </c>
      <c r="B6659" s="43" t="s">
        <v>51</v>
      </c>
      <c r="C6659" s="43" t="s">
        <v>766</v>
      </c>
      <c r="D6659" s="43" t="s">
        <v>371</v>
      </c>
      <c r="E6659" s="43" t="s">
        <v>3078</v>
      </c>
      <c r="F6659" s="43" t="s">
        <v>4522</v>
      </c>
      <c r="G6659" s="43" t="s">
        <v>4654</v>
      </c>
      <c r="H6659" s="76">
        <v>1006</v>
      </c>
      <c r="I6659" s="229">
        <v>6.2365805168986085E-2</v>
      </c>
      <c r="J6659" s="73">
        <f t="shared" si="309"/>
        <v>1.2400243580481833E-3</v>
      </c>
      <c r="K6659" s="73">
        <f t="shared" si="310"/>
        <v>63.987464504196474</v>
      </c>
      <c r="L6659" s="3" t="e">
        <f t="shared" si="311"/>
        <v>#N/A</v>
      </c>
    </row>
    <row r="6660" spans="1:12" x14ac:dyDescent="0.25">
      <c r="A6660" s="43" t="s">
        <v>48</v>
      </c>
      <c r="B6660" s="43" t="s">
        <v>51</v>
      </c>
      <c r="C6660" s="43" t="s">
        <v>766</v>
      </c>
      <c r="D6660" s="43" t="s">
        <v>371</v>
      </c>
      <c r="E6660" s="43" t="s">
        <v>3078</v>
      </c>
      <c r="F6660" s="43" t="s">
        <v>4522</v>
      </c>
      <c r="G6660" s="43" t="s">
        <v>4654</v>
      </c>
      <c r="H6660" s="76">
        <v>1053</v>
      </c>
      <c r="I6660" s="229">
        <v>6.2374169040835717E-2</v>
      </c>
      <c r="J6660" s="73">
        <f t="shared" si="309"/>
        <v>1.2401906575899438E-3</v>
      </c>
      <c r="K6660" s="73">
        <f t="shared" si="310"/>
        <v>66.98592076244222</v>
      </c>
      <c r="L6660" s="3" t="e">
        <f t="shared" si="311"/>
        <v>#N/A</v>
      </c>
    </row>
    <row r="6661" spans="1:12" x14ac:dyDescent="0.25">
      <c r="A6661" s="43" t="s">
        <v>48</v>
      </c>
      <c r="B6661" s="43" t="s">
        <v>51</v>
      </c>
      <c r="C6661" s="43" t="s">
        <v>766</v>
      </c>
      <c r="D6661" s="43" t="s">
        <v>371</v>
      </c>
      <c r="E6661" s="43" t="s">
        <v>3078</v>
      </c>
      <c r="F6661" s="43" t="s">
        <v>4522</v>
      </c>
      <c r="G6661" s="43" t="s">
        <v>4654</v>
      </c>
      <c r="H6661" s="76">
        <v>1391</v>
      </c>
      <c r="I6661" s="229">
        <v>6.237239396117901E-2</v>
      </c>
      <c r="J6661" s="73">
        <f t="shared" si="309"/>
        <v>1.2401553635372842E-3</v>
      </c>
      <c r="K6661" s="73">
        <f t="shared" si="310"/>
        <v>88.485056110680375</v>
      </c>
      <c r="L6661" s="3" t="e">
        <f t="shared" si="311"/>
        <v>#N/A</v>
      </c>
    </row>
    <row r="6662" spans="1:12" x14ac:dyDescent="0.25">
      <c r="A6662" s="43" t="s">
        <v>48</v>
      </c>
      <c r="B6662" s="43" t="s">
        <v>51</v>
      </c>
      <c r="C6662" s="43" t="s">
        <v>766</v>
      </c>
      <c r="D6662" s="43" t="s">
        <v>371</v>
      </c>
      <c r="E6662" s="43" t="s">
        <v>3078</v>
      </c>
      <c r="F6662" s="43" t="s">
        <v>4522</v>
      </c>
      <c r="G6662" s="43" t="s">
        <v>4654</v>
      </c>
      <c r="H6662" s="76">
        <v>634</v>
      </c>
      <c r="I6662" s="229">
        <v>6.2365930599369082E-2</v>
      </c>
      <c r="J6662" s="73">
        <f t="shared" si="309"/>
        <v>1.2400268519906527E-3</v>
      </c>
      <c r="K6662" s="73">
        <f t="shared" si="310"/>
        <v>40.326177024162071</v>
      </c>
      <c r="L6662" s="3" t="e">
        <f t="shared" si="311"/>
        <v>#N/A</v>
      </c>
    </row>
    <row r="6663" spans="1:12" x14ac:dyDescent="0.25">
      <c r="A6663" s="43" t="s">
        <v>48</v>
      </c>
      <c r="B6663" s="43" t="s">
        <v>51</v>
      </c>
      <c r="C6663" s="43" t="s">
        <v>766</v>
      </c>
      <c r="D6663" s="43" t="s">
        <v>371</v>
      </c>
      <c r="E6663" s="43" t="s">
        <v>3078</v>
      </c>
      <c r="F6663" s="43" t="s">
        <v>4522</v>
      </c>
      <c r="G6663" s="43" t="s">
        <v>4654</v>
      </c>
      <c r="H6663" s="76">
        <v>1955</v>
      </c>
      <c r="I6663" s="229">
        <v>6.2368286445012792E-2</v>
      </c>
      <c r="J6663" s="73">
        <f t="shared" ref="J6663:J6726" si="312">I6663*$J$5</f>
        <v>1.2400736934604949E-3</v>
      </c>
      <c r="K6663" s="73">
        <f t="shared" ref="K6663:K6726" si="313">(I6663+J6663)*H6663</f>
        <v>124.35434407071529</v>
      </c>
      <c r="L6663" s="3" t="e">
        <f t="shared" ref="L6663:L6726" si="314">MATCH(C6663,$C$7237:$C$7264,0)</f>
        <v>#N/A</v>
      </c>
    </row>
    <row r="6664" spans="1:12" x14ac:dyDescent="0.25">
      <c r="A6664" s="43" t="s">
        <v>48</v>
      </c>
      <c r="B6664" s="43" t="s">
        <v>51</v>
      </c>
      <c r="C6664" s="43" t="s">
        <v>766</v>
      </c>
      <c r="D6664" s="43" t="s">
        <v>371</v>
      </c>
      <c r="E6664" s="43" t="s">
        <v>3078</v>
      </c>
      <c r="F6664" s="43" t="s">
        <v>4522</v>
      </c>
      <c r="G6664" s="43" t="s">
        <v>4654</v>
      </c>
      <c r="H6664" s="76">
        <v>2940</v>
      </c>
      <c r="I6664" s="229">
        <v>6.2370748299319732E-2</v>
      </c>
      <c r="J6664" s="73">
        <f t="shared" si="312"/>
        <v>1.2401226427091786E-3</v>
      </c>
      <c r="K6664" s="73">
        <f t="shared" si="313"/>
        <v>187.01596056956501</v>
      </c>
      <c r="L6664" s="3" t="e">
        <f t="shared" si="314"/>
        <v>#N/A</v>
      </c>
    </row>
    <row r="6665" spans="1:12" x14ac:dyDescent="0.25">
      <c r="A6665" s="43" t="s">
        <v>48</v>
      </c>
      <c r="B6665" s="43" t="s">
        <v>51</v>
      </c>
      <c r="C6665" s="43" t="s">
        <v>766</v>
      </c>
      <c r="D6665" s="43" t="s">
        <v>371</v>
      </c>
      <c r="E6665" s="43" t="s">
        <v>3078</v>
      </c>
      <c r="F6665" s="43" t="s">
        <v>4522</v>
      </c>
      <c r="G6665" s="43" t="s">
        <v>4654</v>
      </c>
      <c r="H6665" s="76">
        <v>1481</v>
      </c>
      <c r="I6665" s="229">
        <v>6.2370020256583392E-2</v>
      </c>
      <c r="J6665" s="73">
        <f t="shared" si="312"/>
        <v>1.2401081669764541E-3</v>
      </c>
      <c r="K6665" s="73">
        <f t="shared" si="313"/>
        <v>94.206600195292125</v>
      </c>
      <c r="L6665" s="3" t="e">
        <f t="shared" si="314"/>
        <v>#N/A</v>
      </c>
    </row>
    <row r="6666" spans="1:12" x14ac:dyDescent="0.25">
      <c r="A6666" s="43" t="s">
        <v>48</v>
      </c>
      <c r="B6666" s="43" t="s">
        <v>51</v>
      </c>
      <c r="C6666" s="43" t="s">
        <v>766</v>
      </c>
      <c r="D6666" s="43" t="s">
        <v>371</v>
      </c>
      <c r="E6666" s="43" t="s">
        <v>3078</v>
      </c>
      <c r="F6666" s="43" t="s">
        <v>4522</v>
      </c>
      <c r="G6666" s="43" t="s">
        <v>4654</v>
      </c>
      <c r="H6666" s="76">
        <v>1074</v>
      </c>
      <c r="I6666" s="229">
        <v>6.2374301675977649E-2</v>
      </c>
      <c r="J6666" s="73">
        <f t="shared" si="312"/>
        <v>1.2401932947852191E-3</v>
      </c>
      <c r="K6666" s="73">
        <f t="shared" si="313"/>
        <v>68.321967598599315</v>
      </c>
      <c r="L6666" s="3" t="e">
        <f t="shared" si="314"/>
        <v>#N/A</v>
      </c>
    </row>
    <row r="6667" spans="1:12" x14ac:dyDescent="0.25">
      <c r="A6667" s="43" t="s">
        <v>48</v>
      </c>
      <c r="B6667" s="43" t="s">
        <v>51</v>
      </c>
      <c r="C6667" s="43" t="s">
        <v>766</v>
      </c>
      <c r="D6667" s="43" t="s">
        <v>371</v>
      </c>
      <c r="E6667" s="43" t="s">
        <v>3078</v>
      </c>
      <c r="F6667" s="43" t="s">
        <v>4522</v>
      </c>
      <c r="G6667" s="43" t="s">
        <v>4654</v>
      </c>
      <c r="H6667" s="76">
        <v>1527</v>
      </c>
      <c r="I6667" s="229">
        <v>6.2370661427635886E-2</v>
      </c>
      <c r="J6667" s="73">
        <f t="shared" si="312"/>
        <v>1.2401209154324487E-3</v>
      </c>
      <c r="K6667" s="73">
        <f t="shared" si="313"/>
        <v>97.133664637865337</v>
      </c>
      <c r="L6667" s="3" t="e">
        <f t="shared" si="314"/>
        <v>#N/A</v>
      </c>
    </row>
    <row r="6668" spans="1:12" x14ac:dyDescent="0.25">
      <c r="A6668" s="43" t="s">
        <v>48</v>
      </c>
      <c r="B6668" s="43" t="s">
        <v>51</v>
      </c>
      <c r="C6668" s="43" t="s">
        <v>766</v>
      </c>
      <c r="D6668" s="43" t="s">
        <v>371</v>
      </c>
      <c r="E6668" s="43" t="s">
        <v>3078</v>
      </c>
      <c r="F6668" s="43" t="s">
        <v>4522</v>
      </c>
      <c r="G6668" s="43" t="s">
        <v>4654</v>
      </c>
      <c r="H6668" s="76">
        <v>4485</v>
      </c>
      <c r="I6668" s="229">
        <v>6.2370122630992203E-2</v>
      </c>
      <c r="J6668" s="73">
        <f t="shared" si="312"/>
        <v>1.2401102024951205E-3</v>
      </c>
      <c r="K6668" s="73">
        <f t="shared" si="313"/>
        <v>285.29189425819067</v>
      </c>
      <c r="L6668" s="3" t="e">
        <f t="shared" si="314"/>
        <v>#N/A</v>
      </c>
    </row>
    <row r="6669" spans="1:12" x14ac:dyDescent="0.25">
      <c r="A6669" s="43" t="s">
        <v>48</v>
      </c>
      <c r="B6669" s="43" t="s">
        <v>51</v>
      </c>
      <c r="C6669" s="43" t="s">
        <v>766</v>
      </c>
      <c r="D6669" s="43" t="s">
        <v>371</v>
      </c>
      <c r="E6669" s="43" t="s">
        <v>3079</v>
      </c>
      <c r="F6669" s="43" t="s">
        <v>4528</v>
      </c>
      <c r="G6669" s="43" t="s">
        <v>4654</v>
      </c>
      <c r="H6669" s="76">
        <v>196</v>
      </c>
      <c r="I6669" s="229">
        <v>6.2346938775510209E-2</v>
      </c>
      <c r="J6669" s="73">
        <f t="shared" si="312"/>
        <v>1.2396492360178459E-3</v>
      </c>
      <c r="K6669" s="73">
        <f t="shared" si="313"/>
        <v>12.4629712502595</v>
      </c>
      <c r="L6669" s="3" t="e">
        <f t="shared" si="314"/>
        <v>#N/A</v>
      </c>
    </row>
    <row r="6670" spans="1:12" x14ac:dyDescent="0.25">
      <c r="A6670" s="43" t="s">
        <v>48</v>
      </c>
      <c r="B6670" s="43" t="s">
        <v>51</v>
      </c>
      <c r="C6670" s="43" t="s">
        <v>766</v>
      </c>
      <c r="D6670" s="43" t="s">
        <v>371</v>
      </c>
      <c r="E6670" s="43" t="s">
        <v>3079</v>
      </c>
      <c r="F6670" s="43" t="s">
        <v>4528</v>
      </c>
      <c r="G6670" s="43" t="s">
        <v>4654</v>
      </c>
      <c r="H6670" s="76">
        <v>61</v>
      </c>
      <c r="I6670" s="229">
        <v>6.229508196721311E-2</v>
      </c>
      <c r="J6670" s="73">
        <f t="shared" si="312"/>
        <v>1.2386181628962082E-3</v>
      </c>
      <c r="K6670" s="73">
        <f t="shared" si="313"/>
        <v>3.8755557079366687</v>
      </c>
      <c r="L6670" s="3" t="e">
        <f t="shared" si="314"/>
        <v>#N/A</v>
      </c>
    </row>
    <row r="6671" spans="1:12" x14ac:dyDescent="0.25">
      <c r="A6671" s="43" t="s">
        <v>48</v>
      </c>
      <c r="B6671" s="43" t="s">
        <v>51</v>
      </c>
      <c r="C6671" s="43" t="s">
        <v>766</v>
      </c>
      <c r="D6671" s="43" t="s">
        <v>371</v>
      </c>
      <c r="E6671" s="43" t="s">
        <v>3079</v>
      </c>
      <c r="F6671" s="43" t="s">
        <v>4528</v>
      </c>
      <c r="G6671" s="43" t="s">
        <v>4654</v>
      </c>
      <c r="H6671" s="76">
        <v>73</v>
      </c>
      <c r="I6671" s="229">
        <v>6.2328767123287672E-2</v>
      </c>
      <c r="J6671" s="73">
        <f t="shared" si="312"/>
        <v>1.2392879275841479E-3</v>
      </c>
      <c r="K6671" s="73">
        <f t="shared" si="313"/>
        <v>4.6404680187136425</v>
      </c>
      <c r="L6671" s="3" t="e">
        <f t="shared" si="314"/>
        <v>#N/A</v>
      </c>
    </row>
    <row r="6672" spans="1:12" x14ac:dyDescent="0.25">
      <c r="A6672" s="43" t="s">
        <v>48</v>
      </c>
      <c r="B6672" s="43" t="s">
        <v>51</v>
      </c>
      <c r="C6672" s="43" t="s">
        <v>766</v>
      </c>
      <c r="D6672" s="43" t="s">
        <v>371</v>
      </c>
      <c r="E6672" s="43" t="s">
        <v>3079</v>
      </c>
      <c r="F6672" s="43" t="s">
        <v>4528</v>
      </c>
      <c r="G6672" s="43" t="s">
        <v>4654</v>
      </c>
      <c r="H6672" s="76">
        <v>110</v>
      </c>
      <c r="I6672" s="229">
        <v>6.2363636363636364E-2</v>
      </c>
      <c r="J6672" s="73">
        <f t="shared" si="312"/>
        <v>1.2399812355156634E-3</v>
      </c>
      <c r="K6672" s="73">
        <f t="shared" si="313"/>
        <v>6.9963979359067219</v>
      </c>
      <c r="L6672" s="3" t="e">
        <f t="shared" si="314"/>
        <v>#N/A</v>
      </c>
    </row>
    <row r="6673" spans="1:12" x14ac:dyDescent="0.25">
      <c r="A6673" s="43" t="s">
        <v>48</v>
      </c>
      <c r="B6673" s="43" t="s">
        <v>51</v>
      </c>
      <c r="C6673" s="43" t="s">
        <v>766</v>
      </c>
      <c r="D6673" s="43" t="s">
        <v>371</v>
      </c>
      <c r="E6673" s="43" t="s">
        <v>3079</v>
      </c>
      <c r="F6673" s="43" t="s">
        <v>4528</v>
      </c>
      <c r="G6673" s="43" t="s">
        <v>4654</v>
      </c>
      <c r="H6673" s="76">
        <v>86</v>
      </c>
      <c r="I6673" s="229">
        <v>6.2325581395348842E-2</v>
      </c>
      <c r="J6673" s="73">
        <f t="shared" si="312"/>
        <v>1.2392245854973816E-3</v>
      </c>
      <c r="K6673" s="73">
        <f t="shared" si="313"/>
        <v>5.4665733143527753</v>
      </c>
      <c r="L6673" s="3" t="e">
        <f t="shared" si="314"/>
        <v>#N/A</v>
      </c>
    </row>
    <row r="6674" spans="1:12" x14ac:dyDescent="0.25">
      <c r="A6674" s="43" t="s">
        <v>48</v>
      </c>
      <c r="B6674" s="43" t="s">
        <v>51</v>
      </c>
      <c r="C6674" s="43" t="s">
        <v>766</v>
      </c>
      <c r="D6674" s="43" t="s">
        <v>371</v>
      </c>
      <c r="E6674" s="43" t="s">
        <v>3079</v>
      </c>
      <c r="F6674" s="43" t="s">
        <v>4528</v>
      </c>
      <c r="G6674" s="43" t="s">
        <v>4654</v>
      </c>
      <c r="H6674" s="76">
        <v>110</v>
      </c>
      <c r="I6674" s="229">
        <v>6.2363636363636364E-2</v>
      </c>
      <c r="J6674" s="73">
        <f t="shared" si="312"/>
        <v>1.2399812355156634E-3</v>
      </c>
      <c r="K6674" s="73">
        <f t="shared" si="313"/>
        <v>6.9963979359067219</v>
      </c>
      <c r="L6674" s="3" t="e">
        <f t="shared" si="314"/>
        <v>#N/A</v>
      </c>
    </row>
    <row r="6675" spans="1:12" x14ac:dyDescent="0.25">
      <c r="A6675" s="43" t="s">
        <v>48</v>
      </c>
      <c r="B6675" s="43" t="s">
        <v>51</v>
      </c>
      <c r="C6675" s="43" t="s">
        <v>766</v>
      </c>
      <c r="D6675" s="43" t="s">
        <v>371</v>
      </c>
      <c r="E6675" s="43" t="s">
        <v>3079</v>
      </c>
      <c r="F6675" s="43" t="s">
        <v>4528</v>
      </c>
      <c r="G6675" s="43" t="s">
        <v>4654</v>
      </c>
      <c r="H6675" s="76">
        <v>122</v>
      </c>
      <c r="I6675" s="229">
        <v>6.2377049180327875E-2</v>
      </c>
      <c r="J6675" s="73">
        <f t="shared" si="312"/>
        <v>1.2402479236368613E-3</v>
      </c>
      <c r="K6675" s="73">
        <f t="shared" si="313"/>
        <v>7.7613102466836983</v>
      </c>
      <c r="L6675" s="3" t="e">
        <f t="shared" si="314"/>
        <v>#N/A</v>
      </c>
    </row>
    <row r="6676" spans="1:12" x14ac:dyDescent="0.25">
      <c r="A6676" s="43" t="s">
        <v>48</v>
      </c>
      <c r="B6676" s="43" t="s">
        <v>51</v>
      </c>
      <c r="C6676" s="43" t="s">
        <v>766</v>
      </c>
      <c r="D6676" s="43" t="s">
        <v>371</v>
      </c>
      <c r="E6676" s="43" t="s">
        <v>3079</v>
      </c>
      <c r="F6676" s="43" t="s">
        <v>4528</v>
      </c>
      <c r="G6676" s="43" t="s">
        <v>4654</v>
      </c>
      <c r="H6676" s="76">
        <v>24</v>
      </c>
      <c r="I6676" s="229">
        <v>6.25E-2</v>
      </c>
      <c r="J6676" s="73">
        <f t="shared" si="312"/>
        <v>1.2426925647478406E-3</v>
      </c>
      <c r="K6676" s="73">
        <f t="shared" si="313"/>
        <v>1.5298246215539479</v>
      </c>
      <c r="L6676" s="3" t="e">
        <f t="shared" si="314"/>
        <v>#N/A</v>
      </c>
    </row>
    <row r="6677" spans="1:12" x14ac:dyDescent="0.25">
      <c r="A6677" s="43" t="s">
        <v>48</v>
      </c>
      <c r="B6677" s="43" t="s">
        <v>51</v>
      </c>
      <c r="C6677" s="43" t="s">
        <v>766</v>
      </c>
      <c r="D6677" s="43" t="s">
        <v>371</v>
      </c>
      <c r="E6677" s="43" t="s">
        <v>3079</v>
      </c>
      <c r="F6677" s="43" t="s">
        <v>4528</v>
      </c>
      <c r="G6677" s="43" t="s">
        <v>4654</v>
      </c>
      <c r="H6677" s="76">
        <v>73</v>
      </c>
      <c r="I6677" s="229">
        <v>6.2328767123287672E-2</v>
      </c>
      <c r="J6677" s="73">
        <f t="shared" si="312"/>
        <v>1.2392879275841479E-3</v>
      </c>
      <c r="K6677" s="73">
        <f t="shared" si="313"/>
        <v>4.6404680187136425</v>
      </c>
      <c r="L6677" s="3" t="e">
        <f t="shared" si="314"/>
        <v>#N/A</v>
      </c>
    </row>
    <row r="6678" spans="1:12" x14ac:dyDescent="0.25">
      <c r="A6678" s="43" t="s">
        <v>48</v>
      </c>
      <c r="B6678" s="43" t="s">
        <v>51</v>
      </c>
      <c r="C6678" s="43" t="s">
        <v>766</v>
      </c>
      <c r="D6678" s="43" t="s">
        <v>371</v>
      </c>
      <c r="E6678" s="43" t="s">
        <v>3079</v>
      </c>
      <c r="F6678" s="43" t="s">
        <v>4528</v>
      </c>
      <c r="G6678" s="43" t="s">
        <v>4654</v>
      </c>
      <c r="H6678" s="76">
        <v>37</v>
      </c>
      <c r="I6678" s="229">
        <v>6.2432432432432433E-2</v>
      </c>
      <c r="J6678" s="73">
        <f t="shared" si="312"/>
        <v>1.2413491133264915E-3</v>
      </c>
      <c r="K6678" s="73">
        <f t="shared" si="313"/>
        <v>2.3559299171930803</v>
      </c>
      <c r="L6678" s="3" t="e">
        <f t="shared" si="314"/>
        <v>#N/A</v>
      </c>
    </row>
    <row r="6679" spans="1:12" x14ac:dyDescent="0.25">
      <c r="A6679" s="43" t="s">
        <v>48</v>
      </c>
      <c r="B6679" s="43" t="s">
        <v>51</v>
      </c>
      <c r="C6679" s="43" t="s">
        <v>766</v>
      </c>
      <c r="D6679" s="43" t="s">
        <v>371</v>
      </c>
      <c r="E6679" s="43" t="s">
        <v>3079</v>
      </c>
      <c r="F6679" s="43" t="s">
        <v>4528</v>
      </c>
      <c r="G6679" s="43" t="s">
        <v>4654</v>
      </c>
      <c r="H6679" s="76">
        <v>98</v>
      </c>
      <c r="I6679" s="229">
        <v>6.2346938775510209E-2</v>
      </c>
      <c r="J6679" s="73">
        <f t="shared" si="312"/>
        <v>1.2396492360178459E-3</v>
      </c>
      <c r="K6679" s="73">
        <f t="shared" si="313"/>
        <v>6.2314856251297499</v>
      </c>
      <c r="L6679" s="3" t="e">
        <f t="shared" si="314"/>
        <v>#N/A</v>
      </c>
    </row>
    <row r="6680" spans="1:12" x14ac:dyDescent="0.25">
      <c r="A6680" s="43" t="s">
        <v>48</v>
      </c>
      <c r="B6680" s="43" t="s">
        <v>51</v>
      </c>
      <c r="C6680" s="43" t="s">
        <v>766</v>
      </c>
      <c r="D6680" s="43" t="s">
        <v>371</v>
      </c>
      <c r="E6680" s="43" t="s">
        <v>3079</v>
      </c>
      <c r="F6680" s="43" t="s">
        <v>4528</v>
      </c>
      <c r="G6680" s="43" t="s">
        <v>4654</v>
      </c>
      <c r="H6680" s="76">
        <v>49</v>
      </c>
      <c r="I6680" s="229">
        <v>6.2448979591836734E-2</v>
      </c>
      <c r="J6680" s="73">
        <f t="shared" si="312"/>
        <v>1.2416781218378423E-3</v>
      </c>
      <c r="K6680" s="73">
        <f t="shared" si="313"/>
        <v>3.1208422279700541</v>
      </c>
      <c r="L6680" s="3" t="e">
        <f t="shared" si="314"/>
        <v>#N/A</v>
      </c>
    </row>
    <row r="6681" spans="1:12" x14ac:dyDescent="0.25">
      <c r="A6681" s="43" t="s">
        <v>48</v>
      </c>
      <c r="B6681" s="43" t="s">
        <v>51</v>
      </c>
      <c r="C6681" s="43" t="s">
        <v>768</v>
      </c>
      <c r="D6681" s="43" t="s">
        <v>371</v>
      </c>
      <c r="E6681" s="43" t="s">
        <v>3080</v>
      </c>
      <c r="F6681" s="43" t="s">
        <v>4529</v>
      </c>
      <c r="G6681" s="43" t="s">
        <v>4654</v>
      </c>
      <c r="H6681" s="76">
        <v>24</v>
      </c>
      <c r="I6681" s="229">
        <v>6.2083333333333331E-2</v>
      </c>
      <c r="J6681" s="73">
        <f t="shared" si="312"/>
        <v>1.2344079476495217E-3</v>
      </c>
      <c r="K6681" s="73">
        <f t="shared" si="313"/>
        <v>1.5196257907435886</v>
      </c>
      <c r="L6681" s="3">
        <f t="shared" si="314"/>
        <v>1</v>
      </c>
    </row>
    <row r="6682" spans="1:12" x14ac:dyDescent="0.25">
      <c r="A6682" s="43" t="s">
        <v>48</v>
      </c>
      <c r="B6682" s="43" t="s">
        <v>51</v>
      </c>
      <c r="C6682" s="43" t="s">
        <v>768</v>
      </c>
      <c r="D6682" s="43" t="s">
        <v>371</v>
      </c>
      <c r="E6682" s="43" t="s">
        <v>3080</v>
      </c>
      <c r="F6682" s="43" t="s">
        <v>4529</v>
      </c>
      <c r="G6682" s="43" t="s">
        <v>4654</v>
      </c>
      <c r="H6682" s="76">
        <v>490</v>
      </c>
      <c r="I6682" s="229">
        <v>6.2204081632653063E-2</v>
      </c>
      <c r="J6682" s="73">
        <f t="shared" si="312"/>
        <v>1.236808795869851E-3</v>
      </c>
      <c r="K6682" s="73">
        <f t="shared" si="313"/>
        <v>31.086036309976226</v>
      </c>
      <c r="L6682" s="3">
        <f t="shared" si="314"/>
        <v>1</v>
      </c>
    </row>
    <row r="6683" spans="1:12" x14ac:dyDescent="0.25">
      <c r="A6683" s="43" t="s">
        <v>48</v>
      </c>
      <c r="B6683" s="43" t="s">
        <v>51</v>
      </c>
      <c r="C6683" s="43" t="s">
        <v>768</v>
      </c>
      <c r="D6683" s="43" t="s">
        <v>371</v>
      </c>
      <c r="E6683" s="43" t="s">
        <v>3080</v>
      </c>
      <c r="F6683" s="43" t="s">
        <v>4529</v>
      </c>
      <c r="G6683" s="43" t="s">
        <v>4654</v>
      </c>
      <c r="H6683" s="76">
        <v>24</v>
      </c>
      <c r="I6683" s="229">
        <v>6.2083333333333331E-2</v>
      </c>
      <c r="J6683" s="73">
        <f t="shared" si="312"/>
        <v>1.2344079476495217E-3</v>
      </c>
      <c r="K6683" s="73">
        <f t="shared" si="313"/>
        <v>1.5196257907435886</v>
      </c>
      <c r="L6683" s="3">
        <f t="shared" si="314"/>
        <v>1</v>
      </c>
    </row>
    <row r="6684" spans="1:12" x14ac:dyDescent="0.25">
      <c r="A6684" s="43" t="s">
        <v>48</v>
      </c>
      <c r="B6684" s="43" t="s">
        <v>51</v>
      </c>
      <c r="C6684" s="43" t="s">
        <v>768</v>
      </c>
      <c r="D6684" s="43" t="s">
        <v>371</v>
      </c>
      <c r="E6684" s="43" t="s">
        <v>3080</v>
      </c>
      <c r="F6684" s="43" t="s">
        <v>4529</v>
      </c>
      <c r="G6684" s="43" t="s">
        <v>4654</v>
      </c>
      <c r="H6684" s="76">
        <v>881</v>
      </c>
      <c r="I6684" s="229">
        <v>6.2202043132803628E-2</v>
      </c>
      <c r="J6684" s="73">
        <f t="shared" si="312"/>
        <v>1.2367682642121527E-3</v>
      </c>
      <c r="K6684" s="73">
        <f t="shared" si="313"/>
        <v>55.889592840770902</v>
      </c>
      <c r="L6684" s="3">
        <f t="shared" si="314"/>
        <v>1</v>
      </c>
    </row>
    <row r="6685" spans="1:12" x14ac:dyDescent="0.25">
      <c r="A6685" s="43" t="s">
        <v>48</v>
      </c>
      <c r="B6685" s="43" t="s">
        <v>51</v>
      </c>
      <c r="C6685" s="43" t="s">
        <v>768</v>
      </c>
      <c r="D6685" s="43" t="s">
        <v>371</v>
      </c>
      <c r="E6685" s="43" t="s">
        <v>3080</v>
      </c>
      <c r="F6685" s="43" t="s">
        <v>4529</v>
      </c>
      <c r="G6685" s="43" t="s">
        <v>4654</v>
      </c>
      <c r="H6685" s="76">
        <v>171</v>
      </c>
      <c r="I6685" s="229">
        <v>6.2222222222222227E-2</v>
      </c>
      <c r="J6685" s="73">
        <f t="shared" si="312"/>
        <v>1.2371694866822947E-3</v>
      </c>
      <c r="K6685" s="73">
        <f t="shared" si="313"/>
        <v>10.851555982222674</v>
      </c>
      <c r="L6685" s="3">
        <f t="shared" si="314"/>
        <v>1</v>
      </c>
    </row>
    <row r="6686" spans="1:12" x14ac:dyDescent="0.25">
      <c r="A6686" s="43" t="s">
        <v>48</v>
      </c>
      <c r="B6686" s="43" t="s">
        <v>51</v>
      </c>
      <c r="C6686" s="43" t="s">
        <v>768</v>
      </c>
      <c r="D6686" s="43" t="s">
        <v>371</v>
      </c>
      <c r="E6686" s="43" t="s">
        <v>3080</v>
      </c>
      <c r="F6686" s="43" t="s">
        <v>4529</v>
      </c>
      <c r="G6686" s="43" t="s">
        <v>4654</v>
      </c>
      <c r="H6686" s="76">
        <v>539</v>
      </c>
      <c r="I6686" s="229">
        <v>6.2207792207792212E-2</v>
      </c>
      <c r="J6686" s="73">
        <f t="shared" si="312"/>
        <v>1.2368825735360326E-3</v>
      </c>
      <c r="K6686" s="73">
        <f t="shared" si="313"/>
        <v>34.196679707135921</v>
      </c>
      <c r="L6686" s="3">
        <f t="shared" si="314"/>
        <v>1</v>
      </c>
    </row>
    <row r="6687" spans="1:12" x14ac:dyDescent="0.25">
      <c r="A6687" s="43" t="s">
        <v>48</v>
      </c>
      <c r="B6687" s="43" t="s">
        <v>51</v>
      </c>
      <c r="C6687" s="43" t="s">
        <v>769</v>
      </c>
      <c r="D6687" s="43" t="s">
        <v>371</v>
      </c>
      <c r="E6687" s="43" t="s">
        <v>3081</v>
      </c>
      <c r="F6687" s="43" t="s">
        <v>4524</v>
      </c>
      <c r="G6687" s="43" t="s">
        <v>4654</v>
      </c>
      <c r="H6687" s="76">
        <v>2628</v>
      </c>
      <c r="I6687" s="229"/>
      <c r="J6687" s="73">
        <f t="shared" si="312"/>
        <v>0</v>
      </c>
      <c r="K6687" s="73">
        <f t="shared" si="313"/>
        <v>0</v>
      </c>
      <c r="L6687" s="3" t="e">
        <f t="shared" si="314"/>
        <v>#N/A</v>
      </c>
    </row>
    <row r="6688" spans="1:12" x14ac:dyDescent="0.25">
      <c r="A6688" s="43" t="s">
        <v>48</v>
      </c>
      <c r="B6688" s="43" t="s">
        <v>51</v>
      </c>
      <c r="C6688" s="43" t="s">
        <v>769</v>
      </c>
      <c r="D6688" s="43" t="s">
        <v>371</v>
      </c>
      <c r="E6688" s="43" t="s">
        <v>3081</v>
      </c>
      <c r="F6688" s="43" t="s">
        <v>4524</v>
      </c>
      <c r="G6688" s="43" t="s">
        <v>4654</v>
      </c>
      <c r="H6688" s="76">
        <v>767</v>
      </c>
      <c r="I6688" s="229"/>
      <c r="J6688" s="73">
        <f t="shared" si="312"/>
        <v>0</v>
      </c>
      <c r="K6688" s="73">
        <f t="shared" si="313"/>
        <v>0</v>
      </c>
      <c r="L6688" s="3" t="e">
        <f t="shared" si="314"/>
        <v>#N/A</v>
      </c>
    </row>
    <row r="6689" spans="1:12" x14ac:dyDescent="0.25">
      <c r="A6689" s="43" t="s">
        <v>48</v>
      </c>
      <c r="B6689" s="43" t="s">
        <v>51</v>
      </c>
      <c r="C6689" s="43" t="s">
        <v>769</v>
      </c>
      <c r="D6689" s="43" t="s">
        <v>371</v>
      </c>
      <c r="E6689" s="43" t="s">
        <v>3081</v>
      </c>
      <c r="F6689" s="43" t="s">
        <v>4524</v>
      </c>
      <c r="G6689" s="43" t="s">
        <v>4654</v>
      </c>
      <c r="H6689" s="76">
        <v>144</v>
      </c>
      <c r="I6689" s="229"/>
      <c r="J6689" s="73">
        <f t="shared" si="312"/>
        <v>0</v>
      </c>
      <c r="K6689" s="73">
        <f t="shared" si="313"/>
        <v>0</v>
      </c>
      <c r="L6689" s="3" t="e">
        <f t="shared" si="314"/>
        <v>#N/A</v>
      </c>
    </row>
    <row r="6690" spans="1:12" x14ac:dyDescent="0.25">
      <c r="A6690" s="43" t="s">
        <v>48</v>
      </c>
      <c r="B6690" s="43" t="s">
        <v>51</v>
      </c>
      <c r="C6690" s="43" t="s">
        <v>769</v>
      </c>
      <c r="D6690" s="43" t="s">
        <v>371</v>
      </c>
      <c r="E6690" s="43" t="s">
        <v>3081</v>
      </c>
      <c r="F6690" s="43" t="s">
        <v>4524</v>
      </c>
      <c r="G6690" s="43" t="s">
        <v>4654</v>
      </c>
      <c r="H6690" s="76">
        <v>1169</v>
      </c>
      <c r="I6690" s="229"/>
      <c r="J6690" s="73">
        <f t="shared" si="312"/>
        <v>0</v>
      </c>
      <c r="K6690" s="73">
        <f t="shared" si="313"/>
        <v>0</v>
      </c>
      <c r="L6690" s="3" t="e">
        <f t="shared" si="314"/>
        <v>#N/A</v>
      </c>
    </row>
    <row r="6691" spans="1:12" x14ac:dyDescent="0.25">
      <c r="A6691" s="43" t="s">
        <v>48</v>
      </c>
      <c r="B6691" s="43" t="s">
        <v>51</v>
      </c>
      <c r="C6691" s="43" t="s">
        <v>769</v>
      </c>
      <c r="D6691" s="43" t="s">
        <v>371</v>
      </c>
      <c r="E6691" s="43" t="s">
        <v>3081</v>
      </c>
      <c r="F6691" s="43" t="s">
        <v>4524</v>
      </c>
      <c r="G6691" s="43" t="s">
        <v>4654</v>
      </c>
      <c r="H6691" s="76">
        <v>257</v>
      </c>
      <c r="I6691" s="229"/>
      <c r="J6691" s="73">
        <f t="shared" si="312"/>
        <v>0</v>
      </c>
      <c r="K6691" s="73">
        <f t="shared" si="313"/>
        <v>0</v>
      </c>
      <c r="L6691" s="3" t="e">
        <f t="shared" si="314"/>
        <v>#N/A</v>
      </c>
    </row>
    <row r="6692" spans="1:12" x14ac:dyDescent="0.25">
      <c r="A6692" s="43" t="s">
        <v>48</v>
      </c>
      <c r="B6692" s="43" t="s">
        <v>51</v>
      </c>
      <c r="C6692" s="43" t="s">
        <v>769</v>
      </c>
      <c r="D6692" s="43" t="s">
        <v>371</v>
      </c>
      <c r="E6692" s="43" t="s">
        <v>3081</v>
      </c>
      <c r="F6692" s="43" t="s">
        <v>4524</v>
      </c>
      <c r="G6692" s="43" t="s">
        <v>4654</v>
      </c>
      <c r="H6692" s="76">
        <v>1208</v>
      </c>
      <c r="I6692" s="229"/>
      <c r="J6692" s="73">
        <f t="shared" si="312"/>
        <v>0</v>
      </c>
      <c r="K6692" s="73">
        <f t="shared" si="313"/>
        <v>0</v>
      </c>
      <c r="L6692" s="3" t="e">
        <f t="shared" si="314"/>
        <v>#N/A</v>
      </c>
    </row>
    <row r="6693" spans="1:12" x14ac:dyDescent="0.25">
      <c r="A6693" s="43" t="s">
        <v>48</v>
      </c>
      <c r="B6693" s="43" t="s">
        <v>51</v>
      </c>
      <c r="C6693" s="43" t="s">
        <v>769</v>
      </c>
      <c r="D6693" s="43" t="s">
        <v>371</v>
      </c>
      <c r="E6693" s="43" t="s">
        <v>3081</v>
      </c>
      <c r="F6693" s="43" t="s">
        <v>4524</v>
      </c>
      <c r="G6693" s="43" t="s">
        <v>4654</v>
      </c>
      <c r="H6693" s="76">
        <v>633</v>
      </c>
      <c r="I6693" s="229"/>
      <c r="J6693" s="73">
        <f t="shared" si="312"/>
        <v>0</v>
      </c>
      <c r="K6693" s="73">
        <f t="shared" si="313"/>
        <v>0</v>
      </c>
      <c r="L6693" s="3" t="e">
        <f t="shared" si="314"/>
        <v>#N/A</v>
      </c>
    </row>
    <row r="6694" spans="1:12" x14ac:dyDescent="0.25">
      <c r="A6694" s="43" t="s">
        <v>48</v>
      </c>
      <c r="B6694" s="43" t="s">
        <v>51</v>
      </c>
      <c r="C6694" s="43" t="s">
        <v>769</v>
      </c>
      <c r="D6694" s="43" t="s">
        <v>371</v>
      </c>
      <c r="E6694" s="43" t="s">
        <v>3081</v>
      </c>
      <c r="F6694" s="43" t="s">
        <v>4524</v>
      </c>
      <c r="G6694" s="43" t="s">
        <v>4654</v>
      </c>
      <c r="H6694" s="76">
        <v>1611</v>
      </c>
      <c r="I6694" s="229"/>
      <c r="J6694" s="73">
        <f t="shared" si="312"/>
        <v>0</v>
      </c>
      <c r="K6694" s="73">
        <f t="shared" si="313"/>
        <v>0</v>
      </c>
      <c r="L6694" s="3" t="e">
        <f t="shared" si="314"/>
        <v>#N/A</v>
      </c>
    </row>
    <row r="6695" spans="1:12" x14ac:dyDescent="0.25">
      <c r="A6695" s="43" t="s">
        <v>48</v>
      </c>
      <c r="B6695" s="43" t="s">
        <v>51</v>
      </c>
      <c r="C6695" s="43" t="s">
        <v>769</v>
      </c>
      <c r="D6695" s="43" t="s">
        <v>371</v>
      </c>
      <c r="E6695" s="43" t="s">
        <v>3081</v>
      </c>
      <c r="F6695" s="43" t="s">
        <v>4524</v>
      </c>
      <c r="G6695" s="43" t="s">
        <v>4654</v>
      </c>
      <c r="H6695" s="76">
        <v>3238</v>
      </c>
      <c r="I6695" s="229"/>
      <c r="J6695" s="73">
        <f t="shared" si="312"/>
        <v>0</v>
      </c>
      <c r="K6695" s="73">
        <f t="shared" si="313"/>
        <v>0</v>
      </c>
      <c r="L6695" s="3" t="e">
        <f t="shared" si="314"/>
        <v>#N/A</v>
      </c>
    </row>
    <row r="6696" spans="1:12" x14ac:dyDescent="0.25">
      <c r="A6696" s="43" t="s">
        <v>48</v>
      </c>
      <c r="B6696" s="43" t="s">
        <v>51</v>
      </c>
      <c r="C6696" s="43" t="s">
        <v>769</v>
      </c>
      <c r="D6696" s="43" t="s">
        <v>371</v>
      </c>
      <c r="E6696" s="43" t="s">
        <v>3081</v>
      </c>
      <c r="F6696" s="43" t="s">
        <v>4524</v>
      </c>
      <c r="G6696" s="43" t="s">
        <v>4654</v>
      </c>
      <c r="H6696" s="76">
        <v>968</v>
      </c>
      <c r="I6696" s="229"/>
      <c r="J6696" s="73">
        <f t="shared" si="312"/>
        <v>0</v>
      </c>
      <c r="K6696" s="73">
        <f t="shared" si="313"/>
        <v>0</v>
      </c>
      <c r="L6696" s="3" t="e">
        <f t="shared" si="314"/>
        <v>#N/A</v>
      </c>
    </row>
    <row r="6697" spans="1:12" x14ac:dyDescent="0.25">
      <c r="A6697" s="43" t="s">
        <v>48</v>
      </c>
      <c r="B6697" s="43" t="s">
        <v>51</v>
      </c>
      <c r="C6697" s="43" t="s">
        <v>769</v>
      </c>
      <c r="D6697" s="43" t="s">
        <v>371</v>
      </c>
      <c r="E6697" s="43" t="s">
        <v>3081</v>
      </c>
      <c r="F6697" s="43" t="s">
        <v>4524</v>
      </c>
      <c r="G6697" s="43" t="s">
        <v>4654</v>
      </c>
      <c r="H6697" s="76">
        <v>418</v>
      </c>
      <c r="I6697" s="229"/>
      <c r="J6697" s="73">
        <f t="shared" si="312"/>
        <v>0</v>
      </c>
      <c r="K6697" s="73">
        <f t="shared" si="313"/>
        <v>0</v>
      </c>
      <c r="L6697" s="3" t="e">
        <f t="shared" si="314"/>
        <v>#N/A</v>
      </c>
    </row>
    <row r="6698" spans="1:12" x14ac:dyDescent="0.25">
      <c r="A6698" s="43" t="s">
        <v>48</v>
      </c>
      <c r="B6698" s="43" t="s">
        <v>51</v>
      </c>
      <c r="C6698" s="43" t="s">
        <v>769</v>
      </c>
      <c r="D6698" s="43" t="s">
        <v>371</v>
      </c>
      <c r="E6698" s="43" t="s">
        <v>3081</v>
      </c>
      <c r="F6698" s="43" t="s">
        <v>4524</v>
      </c>
      <c r="G6698" s="43" t="s">
        <v>4654</v>
      </c>
      <c r="H6698" s="76">
        <v>670</v>
      </c>
      <c r="I6698" s="229"/>
      <c r="J6698" s="73">
        <f t="shared" si="312"/>
        <v>0</v>
      </c>
      <c r="K6698" s="73">
        <f t="shared" si="313"/>
        <v>0</v>
      </c>
      <c r="L6698" s="3" t="e">
        <f t="shared" si="314"/>
        <v>#N/A</v>
      </c>
    </row>
    <row r="6699" spans="1:12" x14ac:dyDescent="0.25">
      <c r="A6699" s="43" t="s">
        <v>48</v>
      </c>
      <c r="B6699" s="43" t="s">
        <v>51</v>
      </c>
      <c r="C6699" s="43" t="s">
        <v>770</v>
      </c>
      <c r="D6699" s="43" t="s">
        <v>371</v>
      </c>
      <c r="E6699" s="43" t="s">
        <v>3082</v>
      </c>
      <c r="F6699" s="43" t="s">
        <v>4530</v>
      </c>
      <c r="G6699" s="43" t="s">
        <v>4654</v>
      </c>
      <c r="H6699" s="76">
        <v>20</v>
      </c>
      <c r="I6699" s="229">
        <v>6.25E-2</v>
      </c>
      <c r="J6699" s="73">
        <f t="shared" si="312"/>
        <v>1.2426925647478406E-3</v>
      </c>
      <c r="K6699" s="73">
        <f t="shared" si="313"/>
        <v>1.2748538512949568</v>
      </c>
      <c r="L6699" s="3" t="e">
        <f t="shared" si="314"/>
        <v>#N/A</v>
      </c>
    </row>
    <row r="6700" spans="1:12" x14ac:dyDescent="0.25">
      <c r="A6700" s="43" t="s">
        <v>48</v>
      </c>
      <c r="B6700" s="43" t="s">
        <v>51</v>
      </c>
      <c r="C6700" s="43" t="s">
        <v>770</v>
      </c>
      <c r="D6700" s="43" t="s">
        <v>371</v>
      </c>
      <c r="E6700" s="43" t="s">
        <v>3082</v>
      </c>
      <c r="F6700" s="43" t="s">
        <v>4530</v>
      </c>
      <c r="G6700" s="43" t="s">
        <v>4654</v>
      </c>
      <c r="H6700" s="76">
        <v>3454</v>
      </c>
      <c r="I6700" s="229">
        <v>6.2368268674001165E-2</v>
      </c>
      <c r="J6700" s="73">
        <f t="shared" si="312"/>
        <v>1.2400733401180305E-3</v>
      </c>
      <c r="K6700" s="73">
        <f t="shared" si="313"/>
        <v>219.70321331676769</v>
      </c>
      <c r="L6700" s="3" t="e">
        <f t="shared" si="314"/>
        <v>#N/A</v>
      </c>
    </row>
    <row r="6701" spans="1:12" x14ac:dyDescent="0.25">
      <c r="A6701" s="43" t="s">
        <v>48</v>
      </c>
      <c r="B6701" s="43" t="s">
        <v>51</v>
      </c>
      <c r="C6701" s="43" t="s">
        <v>770</v>
      </c>
      <c r="D6701" s="43" t="s">
        <v>371</v>
      </c>
      <c r="E6701" s="43" t="s">
        <v>3082</v>
      </c>
      <c r="F6701" s="43" t="s">
        <v>4530</v>
      </c>
      <c r="G6701" s="43" t="s">
        <v>4654</v>
      </c>
      <c r="H6701" s="76">
        <v>1232</v>
      </c>
      <c r="I6701" s="229">
        <v>6.2370129870129881E-2</v>
      </c>
      <c r="J6701" s="73">
        <f t="shared" si="312"/>
        <v>1.2401103464314816E-3</v>
      </c>
      <c r="K6701" s="73">
        <f t="shared" si="313"/>
        <v>78.367815946803603</v>
      </c>
      <c r="L6701" s="3" t="e">
        <f t="shared" si="314"/>
        <v>#N/A</v>
      </c>
    </row>
    <row r="6702" spans="1:12" x14ac:dyDescent="0.25">
      <c r="A6702" s="43" t="s">
        <v>48</v>
      </c>
      <c r="B6702" s="43" t="s">
        <v>51</v>
      </c>
      <c r="C6702" s="43" t="s">
        <v>770</v>
      </c>
      <c r="D6702" s="43" t="s">
        <v>371</v>
      </c>
      <c r="E6702" s="43" t="s">
        <v>3082</v>
      </c>
      <c r="F6702" s="43" t="s">
        <v>4530</v>
      </c>
      <c r="G6702" s="43" t="s">
        <v>4654</v>
      </c>
      <c r="H6702" s="76">
        <v>541</v>
      </c>
      <c r="I6702" s="229">
        <v>6.2365988909426975E-2</v>
      </c>
      <c r="J6702" s="73">
        <f t="shared" si="312"/>
        <v>1.240028011374259E-3</v>
      </c>
      <c r="K6702" s="73">
        <f t="shared" si="313"/>
        <v>34.410855154153467</v>
      </c>
      <c r="L6702" s="3" t="e">
        <f t="shared" si="314"/>
        <v>#N/A</v>
      </c>
    </row>
    <row r="6703" spans="1:12" x14ac:dyDescent="0.25">
      <c r="A6703" s="43" t="s">
        <v>48</v>
      </c>
      <c r="B6703" s="43" t="s">
        <v>51</v>
      </c>
      <c r="C6703" s="43" t="s">
        <v>770</v>
      </c>
      <c r="D6703" s="43" t="s">
        <v>371</v>
      </c>
      <c r="E6703" s="43" t="s">
        <v>3082</v>
      </c>
      <c r="F6703" s="43" t="s">
        <v>4530</v>
      </c>
      <c r="G6703" s="43" t="s">
        <v>4654</v>
      </c>
      <c r="H6703" s="76">
        <v>20</v>
      </c>
      <c r="I6703" s="229">
        <v>6.25E-2</v>
      </c>
      <c r="J6703" s="73">
        <f t="shared" si="312"/>
        <v>1.2426925647478406E-3</v>
      </c>
      <c r="K6703" s="73">
        <f t="shared" si="313"/>
        <v>1.2748538512949568</v>
      </c>
      <c r="L6703" s="3" t="e">
        <f t="shared" si="314"/>
        <v>#N/A</v>
      </c>
    </row>
    <row r="6704" spans="1:12" x14ac:dyDescent="0.25">
      <c r="A6704" s="43" t="s">
        <v>48</v>
      </c>
      <c r="B6704" s="43" t="s">
        <v>51</v>
      </c>
      <c r="C6704" s="43" t="s">
        <v>770</v>
      </c>
      <c r="D6704" s="43" t="s">
        <v>371</v>
      </c>
      <c r="E6704" s="43" t="s">
        <v>3082</v>
      </c>
      <c r="F6704" s="43" t="s">
        <v>4530</v>
      </c>
      <c r="G6704" s="43" t="s">
        <v>4654</v>
      </c>
      <c r="H6704" s="76">
        <v>20</v>
      </c>
      <c r="I6704" s="229">
        <v>6.25E-2</v>
      </c>
      <c r="J6704" s="73">
        <f t="shared" si="312"/>
        <v>1.2426925647478406E-3</v>
      </c>
      <c r="K6704" s="73">
        <f t="shared" si="313"/>
        <v>1.2748538512949568</v>
      </c>
      <c r="L6704" s="3" t="e">
        <f t="shared" si="314"/>
        <v>#N/A</v>
      </c>
    </row>
    <row r="6705" spans="1:12" x14ac:dyDescent="0.25">
      <c r="A6705" s="43" t="s">
        <v>48</v>
      </c>
      <c r="B6705" s="43" t="s">
        <v>51</v>
      </c>
      <c r="C6705" s="43" t="s">
        <v>770</v>
      </c>
      <c r="D6705" s="43" t="s">
        <v>371</v>
      </c>
      <c r="E6705" s="43" t="s">
        <v>3082</v>
      </c>
      <c r="F6705" s="43" t="s">
        <v>4530</v>
      </c>
      <c r="G6705" s="43" t="s">
        <v>4654</v>
      </c>
      <c r="H6705" s="76">
        <v>2642</v>
      </c>
      <c r="I6705" s="229">
        <v>6.2369417108251328E-2</v>
      </c>
      <c r="J6705" s="73">
        <f t="shared" si="312"/>
        <v>1.240096174529291E-3</v>
      </c>
      <c r="K6705" s="73">
        <f t="shared" si="313"/>
        <v>168.05633409310641</v>
      </c>
      <c r="L6705" s="3" t="e">
        <f t="shared" si="314"/>
        <v>#N/A</v>
      </c>
    </row>
    <row r="6706" spans="1:12" x14ac:dyDescent="0.25">
      <c r="A6706" s="43" t="s">
        <v>48</v>
      </c>
      <c r="B6706" s="43" t="s">
        <v>51</v>
      </c>
      <c r="C6706" s="43" t="s">
        <v>770</v>
      </c>
      <c r="D6706" s="43" t="s">
        <v>371</v>
      </c>
      <c r="E6706" s="43" t="s">
        <v>3082</v>
      </c>
      <c r="F6706" s="43" t="s">
        <v>4530</v>
      </c>
      <c r="G6706" s="43" t="s">
        <v>4654</v>
      </c>
      <c r="H6706" s="76">
        <v>6718</v>
      </c>
      <c r="I6706" s="229">
        <v>6.2371241440905029E-2</v>
      </c>
      <c r="J6706" s="73">
        <f t="shared" si="312"/>
        <v>1.2401324478832812E-3</v>
      </c>
      <c r="K6706" s="73">
        <f t="shared" si="313"/>
        <v>427.34120978487982</v>
      </c>
      <c r="L6706" s="3" t="e">
        <f t="shared" si="314"/>
        <v>#N/A</v>
      </c>
    </row>
    <row r="6707" spans="1:12" x14ac:dyDescent="0.25">
      <c r="A6707" s="43" t="s">
        <v>48</v>
      </c>
      <c r="B6707" s="43" t="s">
        <v>51</v>
      </c>
      <c r="C6707" s="43" t="s">
        <v>770</v>
      </c>
      <c r="D6707" s="43" t="s">
        <v>371</v>
      </c>
      <c r="E6707" s="43" t="s">
        <v>3082</v>
      </c>
      <c r="F6707" s="43" t="s">
        <v>4530</v>
      </c>
      <c r="G6707" s="43" t="s">
        <v>4654</v>
      </c>
      <c r="H6707" s="76">
        <v>794</v>
      </c>
      <c r="I6707" s="229">
        <v>6.2380352644836289E-2</v>
      </c>
      <c r="J6707" s="73">
        <f t="shared" si="312"/>
        <v>1.2403136066893815E-3</v>
      </c>
      <c r="K6707" s="73">
        <f t="shared" si="313"/>
        <v>50.514809003711377</v>
      </c>
      <c r="L6707" s="3" t="e">
        <f t="shared" si="314"/>
        <v>#N/A</v>
      </c>
    </row>
    <row r="6708" spans="1:12" x14ac:dyDescent="0.25">
      <c r="A6708" s="43" t="s">
        <v>48</v>
      </c>
      <c r="B6708" s="43" t="s">
        <v>51</v>
      </c>
      <c r="C6708" s="43" t="s">
        <v>770</v>
      </c>
      <c r="D6708" s="43" t="s">
        <v>371</v>
      </c>
      <c r="E6708" s="43" t="s">
        <v>3082</v>
      </c>
      <c r="F6708" s="43" t="s">
        <v>4530</v>
      </c>
      <c r="G6708" s="43" t="s">
        <v>4654</v>
      </c>
      <c r="H6708" s="76">
        <v>482</v>
      </c>
      <c r="I6708" s="229">
        <v>6.2365145228215756E-2</v>
      </c>
      <c r="J6708" s="73">
        <f t="shared" si="312"/>
        <v>1.2400112363923678E-3</v>
      </c>
      <c r="K6708" s="73">
        <f t="shared" si="313"/>
        <v>30.657685415941117</v>
      </c>
      <c r="L6708" s="3" t="e">
        <f t="shared" si="314"/>
        <v>#N/A</v>
      </c>
    </row>
    <row r="6709" spans="1:12" x14ac:dyDescent="0.25">
      <c r="A6709" s="43" t="s">
        <v>48</v>
      </c>
      <c r="B6709" s="43" t="s">
        <v>51</v>
      </c>
      <c r="C6709" s="43" t="s">
        <v>770</v>
      </c>
      <c r="D6709" s="43" t="s">
        <v>371</v>
      </c>
      <c r="E6709" s="43" t="s">
        <v>3082</v>
      </c>
      <c r="F6709" s="43" t="s">
        <v>4530</v>
      </c>
      <c r="G6709" s="43" t="s">
        <v>4654</v>
      </c>
      <c r="H6709" s="76">
        <v>30</v>
      </c>
      <c r="I6709" s="229">
        <v>6.2333333333333338E-2</v>
      </c>
      <c r="J6709" s="73">
        <f t="shared" si="312"/>
        <v>1.2393787179085132E-3</v>
      </c>
      <c r="K6709" s="73">
        <f t="shared" si="313"/>
        <v>1.9071813615372555</v>
      </c>
      <c r="L6709" s="3" t="e">
        <f t="shared" si="314"/>
        <v>#N/A</v>
      </c>
    </row>
    <row r="6710" spans="1:12" x14ac:dyDescent="0.25">
      <c r="A6710" s="43" t="s">
        <v>48</v>
      </c>
      <c r="B6710" s="43" t="s">
        <v>51</v>
      </c>
      <c r="C6710" s="43" t="s">
        <v>770</v>
      </c>
      <c r="D6710" s="43" t="s">
        <v>371</v>
      </c>
      <c r="E6710" s="43" t="s">
        <v>3082</v>
      </c>
      <c r="F6710" s="43" t="s">
        <v>4530</v>
      </c>
      <c r="G6710" s="43" t="s">
        <v>4654</v>
      </c>
      <c r="H6710" s="76">
        <v>66</v>
      </c>
      <c r="I6710" s="229">
        <v>6.2272727272727209E-2</v>
      </c>
      <c r="J6710" s="73">
        <f t="shared" si="312"/>
        <v>1.2381736826942108E-3</v>
      </c>
      <c r="K6710" s="73">
        <f t="shared" si="313"/>
        <v>4.1917194630578134</v>
      </c>
      <c r="L6710" s="3" t="e">
        <f t="shared" si="314"/>
        <v>#N/A</v>
      </c>
    </row>
    <row r="6711" spans="1:12" x14ac:dyDescent="0.25">
      <c r="A6711" s="43" t="s">
        <v>48</v>
      </c>
      <c r="B6711" s="43" t="s">
        <v>51</v>
      </c>
      <c r="C6711" s="43" t="s">
        <v>770</v>
      </c>
      <c r="D6711" s="43" t="s">
        <v>371</v>
      </c>
      <c r="E6711" s="43" t="s">
        <v>3082</v>
      </c>
      <c r="F6711" s="43" t="s">
        <v>4530</v>
      </c>
      <c r="G6711" s="43" t="s">
        <v>4654</v>
      </c>
      <c r="H6711" s="76">
        <v>30</v>
      </c>
      <c r="I6711" s="229">
        <v>6.2333333333333338E-2</v>
      </c>
      <c r="J6711" s="73">
        <f t="shared" si="312"/>
        <v>1.2393787179085132E-3</v>
      </c>
      <c r="K6711" s="73">
        <f t="shared" si="313"/>
        <v>1.9071813615372555</v>
      </c>
      <c r="L6711" s="3" t="e">
        <f t="shared" si="314"/>
        <v>#N/A</v>
      </c>
    </row>
    <row r="6712" spans="1:12" x14ac:dyDescent="0.25">
      <c r="A6712" s="43" t="s">
        <v>48</v>
      </c>
      <c r="B6712" s="43" t="s">
        <v>51</v>
      </c>
      <c r="C6712" s="43" t="s">
        <v>770</v>
      </c>
      <c r="D6712" s="43" t="s">
        <v>371</v>
      </c>
      <c r="E6712" s="43" t="s">
        <v>3082</v>
      </c>
      <c r="F6712" s="43" t="s">
        <v>4530</v>
      </c>
      <c r="G6712" s="43" t="s">
        <v>4654</v>
      </c>
      <c r="H6712" s="76">
        <v>1840</v>
      </c>
      <c r="I6712" s="229">
        <v>6.2369565217391308E-2</v>
      </c>
      <c r="J6712" s="73">
        <f t="shared" si="312"/>
        <v>1.2400991193953234E-3</v>
      </c>
      <c r="K6712" s="73">
        <f t="shared" si="313"/>
        <v>117.0417823796874</v>
      </c>
      <c r="L6712" s="3" t="e">
        <f t="shared" si="314"/>
        <v>#N/A</v>
      </c>
    </row>
    <row r="6713" spans="1:12" x14ac:dyDescent="0.25">
      <c r="A6713" s="43" t="s">
        <v>48</v>
      </c>
      <c r="B6713" s="43" t="s">
        <v>51</v>
      </c>
      <c r="C6713" s="43" t="s">
        <v>770</v>
      </c>
      <c r="D6713" s="43" t="s">
        <v>371</v>
      </c>
      <c r="E6713" s="43" t="s">
        <v>3082</v>
      </c>
      <c r="F6713" s="43" t="s">
        <v>4530</v>
      </c>
      <c r="G6713" s="43" t="s">
        <v>4654</v>
      </c>
      <c r="H6713" s="76">
        <v>1732</v>
      </c>
      <c r="I6713" s="229">
        <v>6.2372979214780598E-2</v>
      </c>
      <c r="J6713" s="73">
        <f t="shared" si="312"/>
        <v>1.2401670001820713E-3</v>
      </c>
      <c r="K6713" s="73">
        <f t="shared" si="313"/>
        <v>110.17796924431534</v>
      </c>
      <c r="L6713" s="3" t="e">
        <f t="shared" si="314"/>
        <v>#N/A</v>
      </c>
    </row>
    <row r="6714" spans="1:12" x14ac:dyDescent="0.25">
      <c r="A6714" s="43" t="s">
        <v>48</v>
      </c>
      <c r="B6714" s="43" t="s">
        <v>51</v>
      </c>
      <c r="C6714" s="43" t="s">
        <v>770</v>
      </c>
      <c r="D6714" s="43" t="s">
        <v>371</v>
      </c>
      <c r="E6714" s="43" t="s">
        <v>3082</v>
      </c>
      <c r="F6714" s="43" t="s">
        <v>4530</v>
      </c>
      <c r="G6714" s="43" t="s">
        <v>4654</v>
      </c>
      <c r="H6714" s="76">
        <v>2990</v>
      </c>
      <c r="I6714" s="229">
        <v>6.2371237458193972E-2</v>
      </c>
      <c r="J6714" s="73">
        <f t="shared" si="312"/>
        <v>1.2401323686947144E-3</v>
      </c>
      <c r="K6714" s="73">
        <f t="shared" si="313"/>
        <v>190.19799578239716</v>
      </c>
      <c r="L6714" s="3" t="e">
        <f t="shared" si="314"/>
        <v>#N/A</v>
      </c>
    </row>
    <row r="6715" spans="1:12" x14ac:dyDescent="0.25">
      <c r="A6715" s="43" t="s">
        <v>48</v>
      </c>
      <c r="B6715" s="43" t="s">
        <v>51</v>
      </c>
      <c r="C6715" s="43" t="s">
        <v>770</v>
      </c>
      <c r="D6715" s="43" t="s">
        <v>371</v>
      </c>
      <c r="E6715" s="43" t="s">
        <v>3082</v>
      </c>
      <c r="F6715" s="43" t="s">
        <v>4530</v>
      </c>
      <c r="G6715" s="43" t="s">
        <v>4654</v>
      </c>
      <c r="H6715" s="76">
        <v>4102</v>
      </c>
      <c r="I6715" s="229">
        <v>6.2369575816674787E-2</v>
      </c>
      <c r="J6715" s="73">
        <f t="shared" si="312"/>
        <v>1.2400993301417357E-3</v>
      </c>
      <c r="K6715" s="73">
        <f t="shared" si="313"/>
        <v>260.92688745224137</v>
      </c>
      <c r="L6715" s="3" t="e">
        <f t="shared" si="314"/>
        <v>#N/A</v>
      </c>
    </row>
    <row r="6716" spans="1:12" x14ac:dyDescent="0.25">
      <c r="A6716" s="43" t="s">
        <v>48</v>
      </c>
      <c r="B6716" s="43" t="s">
        <v>51</v>
      </c>
      <c r="C6716" s="43" t="s">
        <v>773</v>
      </c>
      <c r="D6716" s="43" t="s">
        <v>371</v>
      </c>
      <c r="E6716" s="43" t="s">
        <v>3083</v>
      </c>
      <c r="F6716" s="43" t="s">
        <v>4531</v>
      </c>
      <c r="G6716" s="43" t="s">
        <v>4654</v>
      </c>
      <c r="H6716" s="76">
        <v>52</v>
      </c>
      <c r="I6716" s="229">
        <v>6.1923076923076928E-2</v>
      </c>
      <c r="J6716" s="73">
        <f t="shared" si="312"/>
        <v>1.2312215564578607E-3</v>
      </c>
      <c r="K6716" s="73">
        <f t="shared" si="313"/>
        <v>3.2840235209358086</v>
      </c>
      <c r="L6716" s="3" t="e">
        <f t="shared" si="314"/>
        <v>#N/A</v>
      </c>
    </row>
    <row r="6717" spans="1:12" x14ac:dyDescent="0.25">
      <c r="A6717" s="43" t="s">
        <v>48</v>
      </c>
      <c r="B6717" s="43" t="s">
        <v>51</v>
      </c>
      <c r="C6717" s="43" t="s">
        <v>773</v>
      </c>
      <c r="D6717" s="43" t="s">
        <v>371</v>
      </c>
      <c r="E6717" s="43" t="s">
        <v>3083</v>
      </c>
      <c r="F6717" s="43" t="s">
        <v>4531</v>
      </c>
      <c r="G6717" s="43" t="s">
        <v>4654</v>
      </c>
      <c r="H6717" s="76">
        <v>6145</v>
      </c>
      <c r="I6717" s="229">
        <v>6.1879576891781939E-2</v>
      </c>
      <c r="J6717" s="73">
        <f t="shared" si="312"/>
        <v>1.2303566418105554E-3</v>
      </c>
      <c r="K6717" s="73">
        <f t="shared" si="313"/>
        <v>387.81054156392588</v>
      </c>
      <c r="L6717" s="3" t="e">
        <f t="shared" si="314"/>
        <v>#N/A</v>
      </c>
    </row>
    <row r="6718" spans="1:12" x14ac:dyDescent="0.25">
      <c r="A6718" s="43" t="s">
        <v>48</v>
      </c>
      <c r="B6718" s="43" t="s">
        <v>51</v>
      </c>
      <c r="C6718" s="43" t="s">
        <v>773</v>
      </c>
      <c r="D6718" s="43" t="s">
        <v>371</v>
      </c>
      <c r="E6718" s="43" t="s">
        <v>3083</v>
      </c>
      <c r="F6718" s="43" t="s">
        <v>4531</v>
      </c>
      <c r="G6718" s="43" t="s">
        <v>4654</v>
      </c>
      <c r="H6718" s="76">
        <v>76</v>
      </c>
      <c r="I6718" s="229">
        <v>6.18421052631579E-2</v>
      </c>
      <c r="J6718" s="73">
        <f t="shared" si="312"/>
        <v>1.229611590382074E-3</v>
      </c>
      <c r="K6718" s="73">
        <f t="shared" si="313"/>
        <v>4.7934504808690379</v>
      </c>
      <c r="L6718" s="3" t="e">
        <f t="shared" si="314"/>
        <v>#N/A</v>
      </c>
    </row>
    <row r="6719" spans="1:12" x14ac:dyDescent="0.25">
      <c r="A6719" s="43" t="s">
        <v>48</v>
      </c>
      <c r="B6719" s="43" t="s">
        <v>51</v>
      </c>
      <c r="C6719" s="43" t="s">
        <v>773</v>
      </c>
      <c r="D6719" s="43" t="s">
        <v>371</v>
      </c>
      <c r="E6719" s="43" t="s">
        <v>3083</v>
      </c>
      <c r="F6719" s="43" t="s">
        <v>4531</v>
      </c>
      <c r="G6719" s="43" t="s">
        <v>4654</v>
      </c>
      <c r="H6719" s="76">
        <v>9621</v>
      </c>
      <c r="I6719" s="229">
        <v>6.1880261927034615E-2</v>
      </c>
      <c r="J6719" s="73">
        <f t="shared" si="312"/>
        <v>1.2303702624219968E-3</v>
      </c>
      <c r="K6719" s="73">
        <f t="shared" si="313"/>
        <v>607.18739229476216</v>
      </c>
      <c r="L6719" s="3" t="e">
        <f t="shared" si="314"/>
        <v>#N/A</v>
      </c>
    </row>
    <row r="6720" spans="1:12" x14ac:dyDescent="0.25">
      <c r="A6720" s="43" t="s">
        <v>48</v>
      </c>
      <c r="B6720" s="43" t="s">
        <v>51</v>
      </c>
      <c r="C6720" s="43" t="s">
        <v>773</v>
      </c>
      <c r="D6720" s="43" t="s">
        <v>371</v>
      </c>
      <c r="E6720" s="43" t="s">
        <v>3083</v>
      </c>
      <c r="F6720" s="43" t="s">
        <v>4531</v>
      </c>
      <c r="G6720" s="43" t="s">
        <v>4654</v>
      </c>
      <c r="H6720" s="76">
        <v>7540</v>
      </c>
      <c r="I6720" s="229">
        <v>6.1880636604774532E-2</v>
      </c>
      <c r="J6720" s="73">
        <f t="shared" si="312"/>
        <v>1.2303777121698619E-3</v>
      </c>
      <c r="K6720" s="73">
        <f t="shared" si="313"/>
        <v>475.85704794976073</v>
      </c>
      <c r="L6720" s="3" t="e">
        <f t="shared" si="314"/>
        <v>#N/A</v>
      </c>
    </row>
    <row r="6721" spans="1:12" x14ac:dyDescent="0.25">
      <c r="A6721" s="43" t="s">
        <v>48</v>
      </c>
      <c r="B6721" s="43" t="s">
        <v>51</v>
      </c>
      <c r="C6721" s="43" t="s">
        <v>773</v>
      </c>
      <c r="D6721" s="43" t="s">
        <v>371</v>
      </c>
      <c r="E6721" s="43" t="s">
        <v>3083</v>
      </c>
      <c r="F6721" s="43" t="s">
        <v>4531</v>
      </c>
      <c r="G6721" s="43" t="s">
        <v>4654</v>
      </c>
      <c r="H6721" s="76">
        <v>10111</v>
      </c>
      <c r="I6721" s="229">
        <v>6.1880130550885169E-2</v>
      </c>
      <c r="J6721" s="73">
        <f t="shared" si="312"/>
        <v>1.2303676502593711E-3</v>
      </c>
      <c r="K6721" s="73">
        <f t="shared" si="313"/>
        <v>638.11024731177247</v>
      </c>
      <c r="L6721" s="3" t="e">
        <f t="shared" si="314"/>
        <v>#N/A</v>
      </c>
    </row>
    <row r="6722" spans="1:12" x14ac:dyDescent="0.25">
      <c r="A6722" s="43" t="s">
        <v>48</v>
      </c>
      <c r="B6722" s="43" t="s">
        <v>51</v>
      </c>
      <c r="C6722" s="43" t="s">
        <v>773</v>
      </c>
      <c r="D6722" s="43" t="s">
        <v>371</v>
      </c>
      <c r="E6722" s="43" t="s">
        <v>3083</v>
      </c>
      <c r="F6722" s="43" t="s">
        <v>4531</v>
      </c>
      <c r="G6722" s="43" t="s">
        <v>4654</v>
      </c>
      <c r="H6722" s="76">
        <v>12901</v>
      </c>
      <c r="I6722" s="229">
        <v>6.1879699248120298E-2</v>
      </c>
      <c r="J6722" s="73">
        <f t="shared" si="312"/>
        <v>1.2303590746315463E-3</v>
      </c>
      <c r="K6722" s="73">
        <f t="shared" si="313"/>
        <v>814.1828624218216</v>
      </c>
      <c r="L6722" s="3" t="e">
        <f t="shared" si="314"/>
        <v>#N/A</v>
      </c>
    </row>
    <row r="6723" spans="1:12" x14ac:dyDescent="0.25">
      <c r="A6723" s="43" t="s">
        <v>48</v>
      </c>
      <c r="B6723" s="43" t="s">
        <v>51</v>
      </c>
      <c r="C6723" s="43" t="s">
        <v>773</v>
      </c>
      <c r="D6723" s="43" t="s">
        <v>371</v>
      </c>
      <c r="E6723" s="43" t="s">
        <v>3083</v>
      </c>
      <c r="F6723" s="43" t="s">
        <v>4531</v>
      </c>
      <c r="G6723" s="43" t="s">
        <v>4654</v>
      </c>
      <c r="H6723" s="76">
        <v>220</v>
      </c>
      <c r="I6723" s="229">
        <v>6.1863636363636364E-2</v>
      </c>
      <c r="J6723" s="73">
        <f t="shared" si="312"/>
        <v>1.2300396949976808E-3</v>
      </c>
      <c r="K6723" s="73">
        <f t="shared" si="313"/>
        <v>13.880608732899489</v>
      </c>
      <c r="L6723" s="3" t="e">
        <f t="shared" si="314"/>
        <v>#N/A</v>
      </c>
    </row>
    <row r="6724" spans="1:12" x14ac:dyDescent="0.25">
      <c r="A6724" s="43" t="s">
        <v>48</v>
      </c>
      <c r="B6724" s="43" t="s">
        <v>51</v>
      </c>
      <c r="C6724" s="43" t="s">
        <v>773</v>
      </c>
      <c r="D6724" s="43" t="s">
        <v>371</v>
      </c>
      <c r="E6724" s="43" t="s">
        <v>3083</v>
      </c>
      <c r="F6724" s="43" t="s">
        <v>4531</v>
      </c>
      <c r="G6724" s="43" t="s">
        <v>4654</v>
      </c>
      <c r="H6724" s="76">
        <v>5777</v>
      </c>
      <c r="I6724" s="229">
        <v>6.1879868443828978E-2</v>
      </c>
      <c r="J6724" s="73">
        <f t="shared" si="312"/>
        <v>1.2303624387635329E-3</v>
      </c>
      <c r="K6724" s="73">
        <f t="shared" si="313"/>
        <v>364.58780380873696</v>
      </c>
      <c r="L6724" s="3" t="e">
        <f t="shared" si="314"/>
        <v>#N/A</v>
      </c>
    </row>
    <row r="6725" spans="1:12" x14ac:dyDescent="0.25">
      <c r="A6725" s="43" t="s">
        <v>48</v>
      </c>
      <c r="B6725" s="43" t="s">
        <v>51</v>
      </c>
      <c r="C6725" s="43" t="s">
        <v>773</v>
      </c>
      <c r="D6725" s="43" t="s">
        <v>371</v>
      </c>
      <c r="E6725" s="43" t="s">
        <v>3083</v>
      </c>
      <c r="F6725" s="43" t="s">
        <v>4531</v>
      </c>
      <c r="G6725" s="43" t="s">
        <v>4654</v>
      </c>
      <c r="H6725" s="76">
        <v>65</v>
      </c>
      <c r="I6725" s="229">
        <v>6.1846153846153842E-2</v>
      </c>
      <c r="J6725" s="73">
        <f t="shared" si="312"/>
        <v>1.229692088685863E-3</v>
      </c>
      <c r="K6725" s="73">
        <f t="shared" si="313"/>
        <v>4.0999299857645815</v>
      </c>
      <c r="L6725" s="3" t="e">
        <f t="shared" si="314"/>
        <v>#N/A</v>
      </c>
    </row>
    <row r="6726" spans="1:12" x14ac:dyDescent="0.25">
      <c r="A6726" s="43" t="s">
        <v>48</v>
      </c>
      <c r="B6726" s="43" t="s">
        <v>51</v>
      </c>
      <c r="C6726" s="43" t="s">
        <v>773</v>
      </c>
      <c r="D6726" s="43" t="s">
        <v>371</v>
      </c>
      <c r="E6726" s="43" t="s">
        <v>3083</v>
      </c>
      <c r="F6726" s="43" t="s">
        <v>4531</v>
      </c>
      <c r="G6726" s="43" t="s">
        <v>4654</v>
      </c>
      <c r="H6726" s="76">
        <v>147</v>
      </c>
      <c r="I6726" s="229">
        <v>6.19047619047619E-2</v>
      </c>
      <c r="J6726" s="73">
        <f t="shared" si="312"/>
        <v>1.2308573974645278E-3</v>
      </c>
      <c r="K6726" s="73">
        <f t="shared" si="313"/>
        <v>9.2809360374272849</v>
      </c>
      <c r="L6726" s="3" t="e">
        <f t="shared" si="314"/>
        <v>#N/A</v>
      </c>
    </row>
    <row r="6727" spans="1:12" x14ac:dyDescent="0.25">
      <c r="A6727" s="43" t="s">
        <v>48</v>
      </c>
      <c r="B6727" s="43" t="s">
        <v>51</v>
      </c>
      <c r="C6727" s="43" t="s">
        <v>773</v>
      </c>
      <c r="D6727" s="43" t="s">
        <v>371</v>
      </c>
      <c r="E6727" s="43" t="s">
        <v>3083</v>
      </c>
      <c r="F6727" s="43" t="s">
        <v>4531</v>
      </c>
      <c r="G6727" s="43" t="s">
        <v>4654</v>
      </c>
      <c r="H6727" s="76">
        <v>8617</v>
      </c>
      <c r="I6727" s="229">
        <v>6.1880004641986772E-2</v>
      </c>
      <c r="J6727" s="73">
        <f t="shared" ref="J6727:J6790" si="315">I6727*$J$5</f>
        <v>1.2303651468025412E-3</v>
      </c>
      <c r="K6727" s="73">
        <f t="shared" ref="K6727:K6790" si="316">(I6727+J6727)*H6727</f>
        <v>543.82205646999751</v>
      </c>
      <c r="L6727" s="3" t="e">
        <f t="shared" ref="L6727:L6790" si="317">MATCH(C6727,$C$7237:$C$7264,0)</f>
        <v>#N/A</v>
      </c>
    </row>
    <row r="6728" spans="1:12" x14ac:dyDescent="0.25">
      <c r="A6728" s="43" t="s">
        <v>48</v>
      </c>
      <c r="B6728" s="43" t="s">
        <v>51</v>
      </c>
      <c r="C6728" s="43" t="s">
        <v>773</v>
      </c>
      <c r="D6728" s="43" t="s">
        <v>371</v>
      </c>
      <c r="E6728" s="43" t="s">
        <v>3083</v>
      </c>
      <c r="F6728" s="43" t="s">
        <v>4531</v>
      </c>
      <c r="G6728" s="43" t="s">
        <v>4654</v>
      </c>
      <c r="H6728" s="76">
        <v>9964</v>
      </c>
      <c r="I6728" s="229">
        <v>6.1879767161782423E-2</v>
      </c>
      <c r="J6728" s="73">
        <f t="shared" si="315"/>
        <v>1.2303604249643938E-3</v>
      </c>
      <c r="K6728" s="73">
        <f t="shared" si="316"/>
        <v>628.82931127434529</v>
      </c>
      <c r="L6728" s="3" t="e">
        <f t="shared" si="317"/>
        <v>#N/A</v>
      </c>
    </row>
    <row r="6729" spans="1:12" x14ac:dyDescent="0.25">
      <c r="A6729" s="43" t="s">
        <v>48</v>
      </c>
      <c r="B6729" s="43" t="s">
        <v>51</v>
      </c>
      <c r="C6729" s="43" t="s">
        <v>773</v>
      </c>
      <c r="D6729" s="43" t="s">
        <v>371</v>
      </c>
      <c r="E6729" s="43" t="s">
        <v>3083</v>
      </c>
      <c r="F6729" s="43" t="s">
        <v>4531</v>
      </c>
      <c r="G6729" s="43" t="s">
        <v>4654</v>
      </c>
      <c r="H6729" s="76">
        <v>7050</v>
      </c>
      <c r="I6729" s="229">
        <v>6.1879432624113474E-2</v>
      </c>
      <c r="J6729" s="73">
        <f t="shared" si="315"/>
        <v>1.2303537733248124E-3</v>
      </c>
      <c r="K6729" s="73">
        <f t="shared" si="316"/>
        <v>444.92399410193997</v>
      </c>
      <c r="L6729" s="3" t="e">
        <f t="shared" si="317"/>
        <v>#N/A</v>
      </c>
    </row>
    <row r="6730" spans="1:12" x14ac:dyDescent="0.25">
      <c r="A6730" s="43" t="s">
        <v>48</v>
      </c>
      <c r="B6730" s="43" t="s">
        <v>51</v>
      </c>
      <c r="C6730" s="43" t="s">
        <v>773</v>
      </c>
      <c r="D6730" s="43" t="s">
        <v>371</v>
      </c>
      <c r="E6730" s="43" t="s">
        <v>3083</v>
      </c>
      <c r="F6730" s="43" t="s">
        <v>4531</v>
      </c>
      <c r="G6730" s="43" t="s">
        <v>4654</v>
      </c>
      <c r="H6730" s="76">
        <v>12020</v>
      </c>
      <c r="I6730" s="229">
        <v>6.1880199667221296E-2</v>
      </c>
      <c r="J6730" s="73">
        <f t="shared" si="315"/>
        <v>1.2303690245050833E-3</v>
      </c>
      <c r="K6730" s="73">
        <f t="shared" si="316"/>
        <v>758.58903567455104</v>
      </c>
      <c r="L6730" s="3" t="e">
        <f t="shared" si="317"/>
        <v>#N/A</v>
      </c>
    </row>
    <row r="6731" spans="1:12" x14ac:dyDescent="0.25">
      <c r="A6731" s="43" t="s">
        <v>48</v>
      </c>
      <c r="B6731" s="43" t="s">
        <v>51</v>
      </c>
      <c r="C6731" s="43" t="s">
        <v>773</v>
      </c>
      <c r="D6731" s="43" t="s">
        <v>371</v>
      </c>
      <c r="E6731" s="43" t="s">
        <v>3083</v>
      </c>
      <c r="F6731" s="43" t="s">
        <v>4531</v>
      </c>
      <c r="G6731" s="43" t="s">
        <v>4654</v>
      </c>
      <c r="H6731" s="76">
        <v>13415</v>
      </c>
      <c r="I6731" s="229">
        <v>6.187998509131569E-2</v>
      </c>
      <c r="J6731" s="73">
        <f t="shared" si="315"/>
        <v>1.2303647580749638E-3</v>
      </c>
      <c r="K6731" s="73">
        <f t="shared" si="316"/>
        <v>846.62534322957561</v>
      </c>
      <c r="L6731" s="3" t="e">
        <f t="shared" si="317"/>
        <v>#N/A</v>
      </c>
    </row>
    <row r="6732" spans="1:12" x14ac:dyDescent="0.25">
      <c r="A6732" s="43" t="s">
        <v>48</v>
      </c>
      <c r="B6732" s="43" t="s">
        <v>51</v>
      </c>
      <c r="C6732" s="43" t="s">
        <v>773</v>
      </c>
      <c r="D6732" s="43" t="s">
        <v>371</v>
      </c>
      <c r="E6732" s="43" t="s">
        <v>3083</v>
      </c>
      <c r="F6732" s="43" t="s">
        <v>4531</v>
      </c>
      <c r="G6732" s="43" t="s">
        <v>4654</v>
      </c>
      <c r="H6732" s="76">
        <v>10551</v>
      </c>
      <c r="I6732" s="229">
        <v>6.1880390484314284E-2</v>
      </c>
      <c r="J6732" s="73">
        <f t="shared" si="315"/>
        <v>1.2303728185368062E-3</v>
      </c>
      <c r="K6732" s="73">
        <f t="shared" si="316"/>
        <v>665.88166360838181</v>
      </c>
      <c r="L6732" s="3" t="e">
        <f t="shared" si="317"/>
        <v>#N/A</v>
      </c>
    </row>
    <row r="6733" spans="1:12" x14ac:dyDescent="0.25">
      <c r="A6733" s="43" t="s">
        <v>48</v>
      </c>
      <c r="B6733" s="43" t="s">
        <v>51</v>
      </c>
      <c r="C6733" s="43" t="s">
        <v>773</v>
      </c>
      <c r="D6733" s="43" t="s">
        <v>371</v>
      </c>
      <c r="E6733" s="43" t="s">
        <v>3083</v>
      </c>
      <c r="F6733" s="43" t="s">
        <v>4531</v>
      </c>
      <c r="G6733" s="43" t="s">
        <v>4654</v>
      </c>
      <c r="H6733" s="76">
        <v>171</v>
      </c>
      <c r="I6733" s="229">
        <v>6.1871345029239765E-2</v>
      </c>
      <c r="J6733" s="73">
        <f t="shared" si="315"/>
        <v>1.2301929670205524E-3</v>
      </c>
      <c r="K6733" s="73">
        <f t="shared" si="316"/>
        <v>10.790362997360516</v>
      </c>
      <c r="L6733" s="3" t="e">
        <f t="shared" si="317"/>
        <v>#N/A</v>
      </c>
    </row>
    <row r="6734" spans="1:12" x14ac:dyDescent="0.25">
      <c r="A6734" s="43" t="s">
        <v>48</v>
      </c>
      <c r="B6734" s="43" t="s">
        <v>51</v>
      </c>
      <c r="C6734" s="43" t="s">
        <v>773</v>
      </c>
      <c r="D6734" s="43" t="s">
        <v>371</v>
      </c>
      <c r="E6734" s="43" t="s">
        <v>3083</v>
      </c>
      <c r="F6734" s="43" t="s">
        <v>4531</v>
      </c>
      <c r="G6734" s="43" t="s">
        <v>4654</v>
      </c>
      <c r="H6734" s="76">
        <v>4455</v>
      </c>
      <c r="I6734" s="229">
        <v>6.1881032547699215E-2</v>
      </c>
      <c r="J6734" s="73">
        <f t="shared" si="315"/>
        <v>1.2303855847351191E-3</v>
      </c>
      <c r="K6734" s="73">
        <f t="shared" si="316"/>
        <v>281.16136777999492</v>
      </c>
      <c r="L6734" s="3" t="e">
        <f t="shared" si="317"/>
        <v>#N/A</v>
      </c>
    </row>
    <row r="6735" spans="1:12" x14ac:dyDescent="0.25">
      <c r="A6735" s="43" t="s">
        <v>48</v>
      </c>
      <c r="B6735" s="43" t="s">
        <v>51</v>
      </c>
      <c r="C6735" s="43" t="s">
        <v>773</v>
      </c>
      <c r="D6735" s="43" t="s">
        <v>371</v>
      </c>
      <c r="E6735" s="43" t="s">
        <v>3083</v>
      </c>
      <c r="F6735" s="43" t="s">
        <v>4531</v>
      </c>
      <c r="G6735" s="43" t="s">
        <v>4654</v>
      </c>
      <c r="H6735" s="76">
        <v>77</v>
      </c>
      <c r="I6735" s="229">
        <v>6.1818181818181814E-2</v>
      </c>
      <c r="J6735" s="73">
        <f t="shared" si="315"/>
        <v>1.2291359185869549E-3</v>
      </c>
      <c r="K6735" s="73">
        <f t="shared" si="316"/>
        <v>4.8546434657311943</v>
      </c>
      <c r="L6735" s="3" t="e">
        <f t="shared" si="317"/>
        <v>#N/A</v>
      </c>
    </row>
    <row r="6736" spans="1:12" x14ac:dyDescent="0.25">
      <c r="A6736" s="43" t="s">
        <v>48</v>
      </c>
      <c r="B6736" s="43" t="s">
        <v>51</v>
      </c>
      <c r="C6736" s="43" t="s">
        <v>773</v>
      </c>
      <c r="D6736" s="43" t="s">
        <v>371</v>
      </c>
      <c r="E6736" s="43" t="s">
        <v>3083</v>
      </c>
      <c r="F6736" s="43" t="s">
        <v>4531</v>
      </c>
      <c r="G6736" s="43" t="s">
        <v>4654</v>
      </c>
      <c r="H6736" s="76">
        <v>173</v>
      </c>
      <c r="I6736" s="229">
        <v>6.1907514450867056E-2</v>
      </c>
      <c r="J6736" s="73">
        <f t="shared" si="315"/>
        <v>1.2309121265617919E-3</v>
      </c>
      <c r="K6736" s="73">
        <f t="shared" si="316"/>
        <v>10.922947797895191</v>
      </c>
      <c r="L6736" s="3" t="e">
        <f t="shared" si="317"/>
        <v>#N/A</v>
      </c>
    </row>
    <row r="6737" spans="1:12" x14ac:dyDescent="0.25">
      <c r="A6737" s="43" t="s">
        <v>48</v>
      </c>
      <c r="B6737" s="43" t="s">
        <v>51</v>
      </c>
      <c r="C6737" s="43" t="s">
        <v>773</v>
      </c>
      <c r="D6737" s="43" t="s">
        <v>371</v>
      </c>
      <c r="E6737" s="43" t="s">
        <v>3083</v>
      </c>
      <c r="F6737" s="43" t="s">
        <v>4531</v>
      </c>
      <c r="G6737" s="43" t="s">
        <v>4654</v>
      </c>
      <c r="H6737" s="76">
        <v>101</v>
      </c>
      <c r="I6737" s="229">
        <v>6.1881188118811881E-2</v>
      </c>
      <c r="J6737" s="73">
        <f t="shared" si="315"/>
        <v>1.2303886779681591E-3</v>
      </c>
      <c r="K6737" s="73">
        <f t="shared" si="316"/>
        <v>6.3742692564747836</v>
      </c>
      <c r="L6737" s="3" t="e">
        <f t="shared" si="317"/>
        <v>#N/A</v>
      </c>
    </row>
    <row r="6738" spans="1:12" x14ac:dyDescent="0.25">
      <c r="A6738" s="43" t="s">
        <v>48</v>
      </c>
      <c r="B6738" s="43" t="s">
        <v>51</v>
      </c>
      <c r="C6738" s="43" t="s">
        <v>773</v>
      </c>
      <c r="D6738" s="43" t="s">
        <v>371</v>
      </c>
      <c r="E6738" s="43" t="s">
        <v>3083</v>
      </c>
      <c r="F6738" s="43" t="s">
        <v>4531</v>
      </c>
      <c r="G6738" s="43" t="s">
        <v>4654</v>
      </c>
      <c r="H6738" s="76">
        <v>4626</v>
      </c>
      <c r="I6738" s="229">
        <v>6.1880674448767832E-2</v>
      </c>
      <c r="J6738" s="73">
        <f t="shared" si="315"/>
        <v>1.2303784646250475E-3</v>
      </c>
      <c r="K6738" s="73">
        <f t="shared" si="316"/>
        <v>291.95173077735546</v>
      </c>
      <c r="L6738" s="3" t="e">
        <f t="shared" si="317"/>
        <v>#N/A</v>
      </c>
    </row>
    <row r="6739" spans="1:12" x14ac:dyDescent="0.25">
      <c r="A6739" s="43" t="s">
        <v>48</v>
      </c>
      <c r="B6739" s="43" t="s">
        <v>51</v>
      </c>
      <c r="C6739" s="43" t="s">
        <v>773</v>
      </c>
      <c r="D6739" s="43" t="s">
        <v>371</v>
      </c>
      <c r="E6739" s="43" t="s">
        <v>3083</v>
      </c>
      <c r="F6739" s="43" t="s">
        <v>4531</v>
      </c>
      <c r="G6739" s="43" t="s">
        <v>4654</v>
      </c>
      <c r="H6739" s="76">
        <v>101</v>
      </c>
      <c r="I6739" s="229">
        <v>6.1881188118811881E-2</v>
      </c>
      <c r="J6739" s="73">
        <f t="shared" si="315"/>
        <v>1.2303886779681591E-3</v>
      </c>
      <c r="K6739" s="73">
        <f t="shared" si="316"/>
        <v>6.3742692564747836</v>
      </c>
      <c r="L6739" s="3" t="e">
        <f t="shared" si="317"/>
        <v>#N/A</v>
      </c>
    </row>
    <row r="6740" spans="1:12" x14ac:dyDescent="0.25">
      <c r="A6740" s="43" t="s">
        <v>48</v>
      </c>
      <c r="B6740" s="43" t="s">
        <v>51</v>
      </c>
      <c r="C6740" s="43" t="s">
        <v>773</v>
      </c>
      <c r="D6740" s="43" t="s">
        <v>371</v>
      </c>
      <c r="E6740" s="43" t="s">
        <v>3083</v>
      </c>
      <c r="F6740" s="43" t="s">
        <v>4531</v>
      </c>
      <c r="G6740" s="43" t="s">
        <v>4654</v>
      </c>
      <c r="H6740" s="76">
        <v>11775</v>
      </c>
      <c r="I6740" s="229">
        <v>6.1880254777070064E-2</v>
      </c>
      <c r="J6740" s="73">
        <f t="shared" si="315"/>
        <v>1.2303701202586721E-3</v>
      </c>
      <c r="K6740" s="73">
        <f t="shared" si="316"/>
        <v>743.12760816604577</v>
      </c>
      <c r="L6740" s="3" t="e">
        <f t="shared" si="317"/>
        <v>#N/A</v>
      </c>
    </row>
    <row r="6741" spans="1:12" x14ac:dyDescent="0.25">
      <c r="A6741" s="43" t="s">
        <v>48</v>
      </c>
      <c r="B6741" s="43" t="s">
        <v>51</v>
      </c>
      <c r="C6741" s="43" t="s">
        <v>773</v>
      </c>
      <c r="D6741" s="43" t="s">
        <v>371</v>
      </c>
      <c r="E6741" s="43" t="s">
        <v>3083</v>
      </c>
      <c r="F6741" s="43" t="s">
        <v>4531</v>
      </c>
      <c r="G6741" s="43" t="s">
        <v>4654</v>
      </c>
      <c r="H6741" s="76">
        <v>101</v>
      </c>
      <c r="I6741" s="229">
        <v>6.1881188118811881E-2</v>
      </c>
      <c r="J6741" s="73">
        <f t="shared" si="315"/>
        <v>1.2303886779681591E-3</v>
      </c>
      <c r="K6741" s="73">
        <f t="shared" si="316"/>
        <v>6.3742692564747836</v>
      </c>
      <c r="L6741" s="3" t="e">
        <f t="shared" si="317"/>
        <v>#N/A</v>
      </c>
    </row>
    <row r="6742" spans="1:12" x14ac:dyDescent="0.25">
      <c r="A6742" s="43" t="s">
        <v>48</v>
      </c>
      <c r="B6742" s="43" t="s">
        <v>51</v>
      </c>
      <c r="C6742" s="43" t="s">
        <v>773</v>
      </c>
      <c r="D6742" s="43" t="s">
        <v>371</v>
      </c>
      <c r="E6742" s="43" t="s">
        <v>3083</v>
      </c>
      <c r="F6742" s="43" t="s">
        <v>4531</v>
      </c>
      <c r="G6742" s="43" t="s">
        <v>4654</v>
      </c>
      <c r="H6742" s="76">
        <v>12730</v>
      </c>
      <c r="I6742" s="229">
        <v>6.1879811468970938E-2</v>
      </c>
      <c r="J6742" s="73">
        <f t="shared" si="315"/>
        <v>1.2303613059278134E-3</v>
      </c>
      <c r="K6742" s="73">
        <f t="shared" si="316"/>
        <v>803.39249942446111</v>
      </c>
      <c r="L6742" s="3" t="e">
        <f t="shared" si="317"/>
        <v>#N/A</v>
      </c>
    </row>
    <row r="6743" spans="1:12" x14ac:dyDescent="0.25">
      <c r="A6743" s="43" t="s">
        <v>48</v>
      </c>
      <c r="B6743" s="43" t="s">
        <v>51</v>
      </c>
      <c r="C6743" s="43" t="s">
        <v>773</v>
      </c>
      <c r="D6743" s="43" t="s">
        <v>371</v>
      </c>
      <c r="E6743" s="43" t="s">
        <v>3083</v>
      </c>
      <c r="F6743" s="43" t="s">
        <v>4531</v>
      </c>
      <c r="G6743" s="43" t="s">
        <v>4654</v>
      </c>
      <c r="H6743" s="76">
        <v>220</v>
      </c>
      <c r="I6743" s="229">
        <v>6.1863636363636364E-2</v>
      </c>
      <c r="J6743" s="73">
        <f t="shared" si="315"/>
        <v>1.2300396949976808E-3</v>
      </c>
      <c r="K6743" s="73">
        <f t="shared" si="316"/>
        <v>13.880608732899489</v>
      </c>
      <c r="L6743" s="3" t="e">
        <f t="shared" si="317"/>
        <v>#N/A</v>
      </c>
    </row>
    <row r="6744" spans="1:12" x14ac:dyDescent="0.25">
      <c r="A6744" s="43" t="s">
        <v>48</v>
      </c>
      <c r="B6744" s="43" t="s">
        <v>51</v>
      </c>
      <c r="C6744" s="43" t="s">
        <v>773</v>
      </c>
      <c r="D6744" s="43" t="s">
        <v>371</v>
      </c>
      <c r="E6744" s="43" t="s">
        <v>3083</v>
      </c>
      <c r="F6744" s="43" t="s">
        <v>4531</v>
      </c>
      <c r="G6744" s="43" t="s">
        <v>4654</v>
      </c>
      <c r="H6744" s="76">
        <v>98</v>
      </c>
      <c r="I6744" s="229">
        <v>6.183673469387755E-2</v>
      </c>
      <c r="J6744" s="73">
        <f t="shared" si="315"/>
        <v>1.2295048069178634E-3</v>
      </c>
      <c r="K6744" s="73">
        <f t="shared" si="316"/>
        <v>6.1804914710779508</v>
      </c>
      <c r="L6744" s="3" t="e">
        <f t="shared" si="317"/>
        <v>#N/A</v>
      </c>
    </row>
    <row r="6745" spans="1:12" x14ac:dyDescent="0.25">
      <c r="A6745" s="43" t="s">
        <v>48</v>
      </c>
      <c r="B6745" s="43" t="s">
        <v>51</v>
      </c>
      <c r="C6745" s="43" t="s">
        <v>773</v>
      </c>
      <c r="D6745" s="43" t="s">
        <v>371</v>
      </c>
      <c r="E6745" s="43" t="s">
        <v>3083</v>
      </c>
      <c r="F6745" s="43" t="s">
        <v>4531</v>
      </c>
      <c r="G6745" s="43" t="s">
        <v>4654</v>
      </c>
      <c r="H6745" s="76">
        <v>196</v>
      </c>
      <c r="I6745" s="229">
        <v>6.1887755102040823E-2</v>
      </c>
      <c r="J6745" s="73">
        <f t="shared" si="315"/>
        <v>1.230519249827862E-3</v>
      </c>
      <c r="K6745" s="73">
        <f t="shared" si="316"/>
        <v>12.371181772966263</v>
      </c>
      <c r="L6745" s="3" t="e">
        <f t="shared" si="317"/>
        <v>#N/A</v>
      </c>
    </row>
    <row r="6746" spans="1:12" x14ac:dyDescent="0.25">
      <c r="A6746" s="43" t="s">
        <v>48</v>
      </c>
      <c r="B6746" s="43" t="s">
        <v>51</v>
      </c>
      <c r="C6746" s="43" t="s">
        <v>773</v>
      </c>
      <c r="D6746" s="43" t="s">
        <v>371</v>
      </c>
      <c r="E6746" s="43" t="s">
        <v>3083</v>
      </c>
      <c r="F6746" s="43" t="s">
        <v>4531</v>
      </c>
      <c r="G6746" s="43" t="s">
        <v>4654</v>
      </c>
      <c r="H6746" s="76">
        <v>269</v>
      </c>
      <c r="I6746" s="229">
        <v>6.1895910780669139E-2</v>
      </c>
      <c r="J6746" s="73">
        <f t="shared" si="315"/>
        <v>1.230681409846932E-3</v>
      </c>
      <c r="K6746" s="73">
        <f t="shared" si="316"/>
        <v>16.981053299248824</v>
      </c>
      <c r="L6746" s="3" t="e">
        <f t="shared" si="317"/>
        <v>#N/A</v>
      </c>
    </row>
    <row r="6747" spans="1:12" x14ac:dyDescent="0.25">
      <c r="A6747" s="43" t="s">
        <v>48</v>
      </c>
      <c r="B6747" s="43" t="s">
        <v>51</v>
      </c>
      <c r="C6747" s="43" t="s">
        <v>773</v>
      </c>
      <c r="D6747" s="43" t="s">
        <v>371</v>
      </c>
      <c r="E6747" s="43" t="s">
        <v>3083</v>
      </c>
      <c r="F6747" s="43" t="s">
        <v>4531</v>
      </c>
      <c r="G6747" s="43" t="s">
        <v>4654</v>
      </c>
      <c r="H6747" s="76">
        <v>9597</v>
      </c>
      <c r="I6747" s="229">
        <v>6.1879754089819737E-2</v>
      </c>
      <c r="J6747" s="73">
        <f t="shared" si="315"/>
        <v>1.2303601650535004E-3</v>
      </c>
      <c r="K6747" s="73">
        <f t="shared" si="316"/>
        <v>605.66776650401846</v>
      </c>
      <c r="L6747" s="3" t="e">
        <f t="shared" si="317"/>
        <v>#N/A</v>
      </c>
    </row>
    <row r="6748" spans="1:12" x14ac:dyDescent="0.25">
      <c r="A6748" s="43" t="s">
        <v>48</v>
      </c>
      <c r="B6748" s="43" t="s">
        <v>51</v>
      </c>
      <c r="C6748" s="43" t="s">
        <v>773</v>
      </c>
      <c r="D6748" s="43" t="s">
        <v>371</v>
      </c>
      <c r="E6748" s="43" t="s">
        <v>3083</v>
      </c>
      <c r="F6748" s="43" t="s">
        <v>4531</v>
      </c>
      <c r="G6748" s="43" t="s">
        <v>4654</v>
      </c>
      <c r="H6748" s="76">
        <v>4970</v>
      </c>
      <c r="I6748" s="229">
        <v>6.1879275653923545E-2</v>
      </c>
      <c r="J6748" s="73">
        <f t="shared" si="315"/>
        <v>1.2303506522738058E-3</v>
      </c>
      <c r="K6748" s="73">
        <f t="shared" si="316"/>
        <v>313.65484274180079</v>
      </c>
      <c r="L6748" s="3" t="e">
        <f t="shared" si="317"/>
        <v>#N/A</v>
      </c>
    </row>
    <row r="6749" spans="1:12" x14ac:dyDescent="0.25">
      <c r="A6749" s="43" t="s">
        <v>48</v>
      </c>
      <c r="B6749" s="43" t="s">
        <v>51</v>
      </c>
      <c r="C6749" s="43" t="s">
        <v>773</v>
      </c>
      <c r="D6749" s="43" t="s">
        <v>371</v>
      </c>
      <c r="E6749" s="43" t="s">
        <v>3083</v>
      </c>
      <c r="F6749" s="43" t="s">
        <v>4531</v>
      </c>
      <c r="G6749" s="43" t="s">
        <v>4654</v>
      </c>
      <c r="H6749" s="76">
        <v>171</v>
      </c>
      <c r="I6749" s="229">
        <v>6.1871345029239765E-2</v>
      </c>
      <c r="J6749" s="73">
        <f t="shared" si="315"/>
        <v>1.2301929670205524E-3</v>
      </c>
      <c r="K6749" s="73">
        <f t="shared" si="316"/>
        <v>10.790362997360516</v>
      </c>
      <c r="L6749" s="3" t="e">
        <f t="shared" si="317"/>
        <v>#N/A</v>
      </c>
    </row>
    <row r="6750" spans="1:12" x14ac:dyDescent="0.25">
      <c r="A6750" s="43" t="s">
        <v>48</v>
      </c>
      <c r="B6750" s="43" t="s">
        <v>51</v>
      </c>
      <c r="C6750" s="43" t="s">
        <v>773</v>
      </c>
      <c r="D6750" s="43" t="s">
        <v>371</v>
      </c>
      <c r="E6750" s="43" t="s">
        <v>3083</v>
      </c>
      <c r="F6750" s="43" t="s">
        <v>4531</v>
      </c>
      <c r="G6750" s="43" t="s">
        <v>4654</v>
      </c>
      <c r="H6750" s="76">
        <v>11897</v>
      </c>
      <c r="I6750" s="229">
        <v>6.1880305959485592E-2</v>
      </c>
      <c r="J6750" s="73">
        <f t="shared" si="315"/>
        <v>1.2303711379227878E-3</v>
      </c>
      <c r="K6750" s="73">
        <f t="shared" si="316"/>
        <v>750.82772542786745</v>
      </c>
      <c r="L6750" s="3" t="e">
        <f t="shared" si="317"/>
        <v>#N/A</v>
      </c>
    </row>
    <row r="6751" spans="1:12" x14ac:dyDescent="0.25">
      <c r="A6751" s="43" t="s">
        <v>48</v>
      </c>
      <c r="B6751" s="43" t="s">
        <v>51</v>
      </c>
      <c r="C6751" s="43" t="s">
        <v>773</v>
      </c>
      <c r="D6751" s="43" t="s">
        <v>371</v>
      </c>
      <c r="E6751" s="43" t="s">
        <v>3083</v>
      </c>
      <c r="F6751" s="43" t="s">
        <v>4531</v>
      </c>
      <c r="G6751" s="43" t="s">
        <v>4654</v>
      </c>
      <c r="H6751" s="76">
        <v>8445</v>
      </c>
      <c r="I6751" s="229">
        <v>6.1880402605091776E-2</v>
      </c>
      <c r="J6751" s="73">
        <f t="shared" si="315"/>
        <v>1.2303730595352074E-3</v>
      </c>
      <c r="K6751" s="73">
        <f t="shared" si="316"/>
        <v>532.97050048777487</v>
      </c>
      <c r="L6751" s="3" t="e">
        <f t="shared" si="317"/>
        <v>#N/A</v>
      </c>
    </row>
    <row r="6752" spans="1:12" x14ac:dyDescent="0.25">
      <c r="A6752" s="43" t="s">
        <v>48</v>
      </c>
      <c r="B6752" s="43" t="s">
        <v>51</v>
      </c>
      <c r="C6752" s="43" t="s">
        <v>773</v>
      </c>
      <c r="D6752" s="43" t="s">
        <v>371</v>
      </c>
      <c r="E6752" s="43" t="s">
        <v>3083</v>
      </c>
      <c r="F6752" s="43" t="s">
        <v>4531</v>
      </c>
      <c r="G6752" s="43" t="s">
        <v>4654</v>
      </c>
      <c r="H6752" s="76">
        <v>171</v>
      </c>
      <c r="I6752" s="229">
        <v>6.1871345029239765E-2</v>
      </c>
      <c r="J6752" s="73">
        <f t="shared" si="315"/>
        <v>1.2301929670205524E-3</v>
      </c>
      <c r="K6752" s="73">
        <f t="shared" si="316"/>
        <v>10.790362997360516</v>
      </c>
      <c r="L6752" s="3" t="e">
        <f t="shared" si="317"/>
        <v>#N/A</v>
      </c>
    </row>
    <row r="6753" spans="1:12" x14ac:dyDescent="0.25">
      <c r="A6753" s="43" t="s">
        <v>48</v>
      </c>
      <c r="B6753" s="43" t="s">
        <v>51</v>
      </c>
      <c r="C6753" s="43" t="s">
        <v>773</v>
      </c>
      <c r="D6753" s="43" t="s">
        <v>371</v>
      </c>
      <c r="E6753" s="43" t="s">
        <v>3083</v>
      </c>
      <c r="F6753" s="43" t="s">
        <v>4531</v>
      </c>
      <c r="G6753" s="43" t="s">
        <v>4654</v>
      </c>
      <c r="H6753" s="76">
        <v>147</v>
      </c>
      <c r="I6753" s="229">
        <v>6.19047619047619E-2</v>
      </c>
      <c r="J6753" s="73">
        <f t="shared" si="315"/>
        <v>1.2308573974645278E-3</v>
      </c>
      <c r="K6753" s="73">
        <f t="shared" si="316"/>
        <v>9.2809360374272849</v>
      </c>
      <c r="L6753" s="3" t="e">
        <f t="shared" si="317"/>
        <v>#N/A</v>
      </c>
    </row>
    <row r="6754" spans="1:12" x14ac:dyDescent="0.25">
      <c r="A6754" s="43" t="s">
        <v>48</v>
      </c>
      <c r="B6754" s="43" t="s">
        <v>51</v>
      </c>
      <c r="C6754" s="43" t="s">
        <v>773</v>
      </c>
      <c r="D6754" s="43" t="s">
        <v>371</v>
      </c>
      <c r="E6754" s="43" t="s">
        <v>3083</v>
      </c>
      <c r="F6754" s="43" t="s">
        <v>4531</v>
      </c>
      <c r="G6754" s="43" t="s">
        <v>4654</v>
      </c>
      <c r="H6754" s="76">
        <v>4577</v>
      </c>
      <c r="I6754" s="229">
        <v>6.1878960017478703E-2</v>
      </c>
      <c r="J6754" s="73">
        <f t="shared" si="315"/>
        <v>1.2303443764487951E-3</v>
      </c>
      <c r="K6754" s="73">
        <f t="shared" si="316"/>
        <v>288.85128621100614</v>
      </c>
      <c r="L6754" s="3" t="e">
        <f t="shared" si="317"/>
        <v>#N/A</v>
      </c>
    </row>
    <row r="6755" spans="1:12" x14ac:dyDescent="0.25">
      <c r="A6755" s="43" t="s">
        <v>48</v>
      </c>
      <c r="B6755" s="43" t="s">
        <v>51</v>
      </c>
      <c r="C6755" s="43" t="s">
        <v>773</v>
      </c>
      <c r="D6755" s="43" t="s">
        <v>371</v>
      </c>
      <c r="E6755" s="43" t="s">
        <v>3083</v>
      </c>
      <c r="F6755" s="43" t="s">
        <v>4531</v>
      </c>
      <c r="G6755" s="43" t="s">
        <v>4654</v>
      </c>
      <c r="H6755" s="76">
        <v>57</v>
      </c>
      <c r="I6755" s="229">
        <v>6.1929824561403508E-2</v>
      </c>
      <c r="J6755" s="73">
        <f t="shared" si="315"/>
        <v>1.2313557202975095E-3</v>
      </c>
      <c r="K6755" s="73">
        <f t="shared" si="316"/>
        <v>3.6001872760569582</v>
      </c>
      <c r="L6755" s="3" t="e">
        <f t="shared" si="317"/>
        <v>#N/A</v>
      </c>
    </row>
    <row r="6756" spans="1:12" x14ac:dyDescent="0.25">
      <c r="A6756" s="43" t="s">
        <v>48</v>
      </c>
      <c r="B6756" s="43" t="s">
        <v>51</v>
      </c>
      <c r="C6756" s="43" t="s">
        <v>773</v>
      </c>
      <c r="D6756" s="43" t="s">
        <v>371</v>
      </c>
      <c r="E6756" s="43" t="s">
        <v>3083</v>
      </c>
      <c r="F6756" s="43" t="s">
        <v>4531</v>
      </c>
      <c r="G6756" s="43" t="s">
        <v>4654</v>
      </c>
      <c r="H6756" s="76">
        <v>52</v>
      </c>
      <c r="I6756" s="229">
        <v>6.1923076923076928E-2</v>
      </c>
      <c r="J6756" s="73">
        <f t="shared" si="315"/>
        <v>1.2312215564578607E-3</v>
      </c>
      <c r="K6756" s="73">
        <f t="shared" si="316"/>
        <v>3.2840235209358086</v>
      </c>
      <c r="L6756" s="3" t="e">
        <f t="shared" si="317"/>
        <v>#N/A</v>
      </c>
    </row>
    <row r="6757" spans="1:12" x14ac:dyDescent="0.25">
      <c r="A6757" s="43" t="s">
        <v>48</v>
      </c>
      <c r="B6757" s="43" t="s">
        <v>51</v>
      </c>
      <c r="C6757" s="43" t="s">
        <v>773</v>
      </c>
      <c r="D6757" s="43" t="s">
        <v>371</v>
      </c>
      <c r="E6757" s="43" t="s">
        <v>3083</v>
      </c>
      <c r="F6757" s="43" t="s">
        <v>4531</v>
      </c>
      <c r="G6757" s="43" t="s">
        <v>4654</v>
      </c>
      <c r="H6757" s="76">
        <v>122</v>
      </c>
      <c r="I6757" s="229">
        <v>6.1885245901639345E-2</v>
      </c>
      <c r="J6757" s="73">
        <f t="shared" si="315"/>
        <v>1.2304693591929439E-3</v>
      </c>
      <c r="K6757" s="73">
        <f t="shared" si="316"/>
        <v>7.7001172618215392</v>
      </c>
      <c r="L6757" s="3" t="e">
        <f t="shared" si="317"/>
        <v>#N/A</v>
      </c>
    </row>
    <row r="6758" spans="1:12" x14ac:dyDescent="0.25">
      <c r="A6758" s="43" t="s">
        <v>48</v>
      </c>
      <c r="B6758" s="43" t="s">
        <v>51</v>
      </c>
      <c r="C6758" s="43" t="s">
        <v>774</v>
      </c>
      <c r="D6758" s="43" t="s">
        <v>371</v>
      </c>
      <c r="E6758" s="43" t="s">
        <v>3084</v>
      </c>
      <c r="F6758" s="43" t="s">
        <v>4518</v>
      </c>
      <c r="G6758" s="43" t="s">
        <v>4654</v>
      </c>
      <c r="H6758" s="76">
        <v>22</v>
      </c>
      <c r="I6758" s="229">
        <v>6.2272727272727479E-2</v>
      </c>
      <c r="J6758" s="73">
        <f t="shared" si="315"/>
        <v>1.2381736826942162E-3</v>
      </c>
      <c r="K6758" s="73">
        <f t="shared" si="316"/>
        <v>1.3972398210192774</v>
      </c>
      <c r="L6758" s="3" t="e">
        <f t="shared" si="317"/>
        <v>#N/A</v>
      </c>
    </row>
    <row r="6759" spans="1:12" x14ac:dyDescent="0.25">
      <c r="A6759" s="43" t="s">
        <v>48</v>
      </c>
      <c r="B6759" s="43" t="s">
        <v>51</v>
      </c>
      <c r="C6759" s="43" t="s">
        <v>774</v>
      </c>
      <c r="D6759" s="43" t="s">
        <v>371</v>
      </c>
      <c r="E6759" s="43" t="s">
        <v>3084</v>
      </c>
      <c r="F6759" s="43" t="s">
        <v>4518</v>
      </c>
      <c r="G6759" s="43" t="s">
        <v>4654</v>
      </c>
      <c r="H6759" s="76">
        <v>21</v>
      </c>
      <c r="I6759" s="229">
        <v>6.2380952380952488E-2</v>
      </c>
      <c r="J6759" s="73">
        <f t="shared" si="315"/>
        <v>1.2403255312911801E-3</v>
      </c>
      <c r="K6759" s="73">
        <f t="shared" si="316"/>
        <v>1.3360468361571172</v>
      </c>
      <c r="L6759" s="3" t="e">
        <f t="shared" si="317"/>
        <v>#N/A</v>
      </c>
    </row>
    <row r="6760" spans="1:12" x14ac:dyDescent="0.25">
      <c r="A6760" s="43" t="s">
        <v>48</v>
      </c>
      <c r="B6760" s="43" t="s">
        <v>51</v>
      </c>
      <c r="C6760" s="43" t="s">
        <v>774</v>
      </c>
      <c r="D6760" s="43" t="s">
        <v>371</v>
      </c>
      <c r="E6760" s="43" t="s">
        <v>3085</v>
      </c>
      <c r="F6760" s="43" t="s">
        <v>4532</v>
      </c>
      <c r="G6760" s="43" t="s">
        <v>4654</v>
      </c>
      <c r="H6760" s="76">
        <v>32</v>
      </c>
      <c r="I6760" s="229">
        <v>6.25E-2</v>
      </c>
      <c r="J6760" s="73">
        <f t="shared" si="315"/>
        <v>1.2426925647478406E-3</v>
      </c>
      <c r="K6760" s="73">
        <f t="shared" si="316"/>
        <v>2.0397661620719307</v>
      </c>
      <c r="L6760" s="3" t="e">
        <f t="shared" si="317"/>
        <v>#N/A</v>
      </c>
    </row>
    <row r="6761" spans="1:12" x14ac:dyDescent="0.25">
      <c r="A6761" s="43" t="s">
        <v>48</v>
      </c>
      <c r="B6761" s="43" t="s">
        <v>51</v>
      </c>
      <c r="C6761" s="43" t="s">
        <v>774</v>
      </c>
      <c r="D6761" s="43" t="s">
        <v>371</v>
      </c>
      <c r="E6761" s="43" t="s">
        <v>3085</v>
      </c>
      <c r="F6761" s="43" t="s">
        <v>4532</v>
      </c>
      <c r="G6761" s="43" t="s">
        <v>4654</v>
      </c>
      <c r="H6761" s="76">
        <v>76</v>
      </c>
      <c r="I6761" s="229">
        <v>6.236842105263158E-2</v>
      </c>
      <c r="J6761" s="73">
        <f t="shared" si="315"/>
        <v>1.2400763698746872E-3</v>
      </c>
      <c r="K6761" s="73">
        <f t="shared" si="316"/>
        <v>4.8342458041104761</v>
      </c>
      <c r="L6761" s="3" t="e">
        <f t="shared" si="317"/>
        <v>#N/A</v>
      </c>
    </row>
    <row r="6762" spans="1:12" x14ac:dyDescent="0.25">
      <c r="A6762" s="43" t="s">
        <v>48</v>
      </c>
      <c r="B6762" s="43" t="s">
        <v>51</v>
      </c>
      <c r="C6762" s="43" t="s">
        <v>774</v>
      </c>
      <c r="D6762" s="43" t="s">
        <v>371</v>
      </c>
      <c r="E6762" s="43" t="s">
        <v>3085</v>
      </c>
      <c r="F6762" s="43" t="s">
        <v>4532</v>
      </c>
      <c r="G6762" s="43" t="s">
        <v>4654</v>
      </c>
      <c r="H6762" s="76">
        <v>141</v>
      </c>
      <c r="I6762" s="229">
        <v>6.2340425531914885E-2</v>
      </c>
      <c r="J6762" s="73">
        <f t="shared" si="315"/>
        <v>1.2395197326676333E-3</v>
      </c>
      <c r="K6762" s="73">
        <f t="shared" si="316"/>
        <v>8.9647722823061358</v>
      </c>
      <c r="L6762" s="3" t="e">
        <f t="shared" si="317"/>
        <v>#N/A</v>
      </c>
    </row>
    <row r="6763" spans="1:12" x14ac:dyDescent="0.25">
      <c r="A6763" s="43" t="s">
        <v>48</v>
      </c>
      <c r="B6763" s="43" t="s">
        <v>51</v>
      </c>
      <c r="C6763" s="43" t="s">
        <v>774</v>
      </c>
      <c r="D6763" s="43" t="s">
        <v>371</v>
      </c>
      <c r="E6763" s="43" t="s">
        <v>3085</v>
      </c>
      <c r="F6763" s="43" t="s">
        <v>4532</v>
      </c>
      <c r="G6763" s="43" t="s">
        <v>4654</v>
      </c>
      <c r="H6763" s="76">
        <v>26</v>
      </c>
      <c r="I6763" s="229">
        <v>6.2307692307692314E-2</v>
      </c>
      <c r="J6763" s="73">
        <f t="shared" si="315"/>
        <v>1.2388688953178474E-3</v>
      </c>
      <c r="K6763" s="73">
        <f t="shared" si="316"/>
        <v>1.6522105912782643</v>
      </c>
      <c r="L6763" s="3" t="e">
        <f t="shared" si="317"/>
        <v>#N/A</v>
      </c>
    </row>
    <row r="6764" spans="1:12" x14ac:dyDescent="0.25">
      <c r="A6764" s="43" t="s">
        <v>48</v>
      </c>
      <c r="B6764" s="43" t="s">
        <v>51</v>
      </c>
      <c r="C6764" s="43" t="s">
        <v>774</v>
      </c>
      <c r="D6764" s="43" t="s">
        <v>371</v>
      </c>
      <c r="E6764" s="43" t="s">
        <v>3085</v>
      </c>
      <c r="F6764" s="43" t="s">
        <v>4532</v>
      </c>
      <c r="G6764" s="43" t="s">
        <v>4654</v>
      </c>
      <c r="H6764" s="76">
        <v>227</v>
      </c>
      <c r="I6764" s="229">
        <v>6.2378854625550664E-2</v>
      </c>
      <c r="J6764" s="73">
        <f t="shared" si="315"/>
        <v>1.2402838214505322E-3</v>
      </c>
      <c r="K6764" s="73">
        <f t="shared" si="316"/>
        <v>14.441544427469271</v>
      </c>
      <c r="L6764" s="3" t="e">
        <f t="shared" si="317"/>
        <v>#N/A</v>
      </c>
    </row>
    <row r="6765" spans="1:12" x14ac:dyDescent="0.25">
      <c r="A6765" s="43" t="s">
        <v>48</v>
      </c>
      <c r="B6765" s="43" t="s">
        <v>51</v>
      </c>
      <c r="C6765" s="43" t="s">
        <v>774</v>
      </c>
      <c r="D6765" s="43" t="s">
        <v>371</v>
      </c>
      <c r="E6765" s="43" t="s">
        <v>3085</v>
      </c>
      <c r="F6765" s="43" t="s">
        <v>4532</v>
      </c>
      <c r="G6765" s="43" t="s">
        <v>4654</v>
      </c>
      <c r="H6765" s="76">
        <v>260</v>
      </c>
      <c r="I6765" s="229">
        <v>6.2384615384615379E-2</v>
      </c>
      <c r="J6765" s="73">
        <f t="shared" si="315"/>
        <v>1.2403983630898444E-3</v>
      </c>
      <c r="K6765" s="73">
        <f t="shared" si="316"/>
        <v>16.542503574403359</v>
      </c>
      <c r="L6765" s="3" t="e">
        <f t="shared" si="317"/>
        <v>#N/A</v>
      </c>
    </row>
    <row r="6766" spans="1:12" x14ac:dyDescent="0.25">
      <c r="A6766" s="43" t="s">
        <v>48</v>
      </c>
      <c r="B6766" s="43" t="s">
        <v>51</v>
      </c>
      <c r="C6766" s="43" t="s">
        <v>774</v>
      </c>
      <c r="D6766" s="43" t="s">
        <v>371</v>
      </c>
      <c r="E6766" s="43" t="s">
        <v>3085</v>
      </c>
      <c r="F6766" s="43" t="s">
        <v>4532</v>
      </c>
      <c r="G6766" s="43" t="s">
        <v>4654</v>
      </c>
      <c r="H6766" s="76">
        <v>202</v>
      </c>
      <c r="I6766" s="229">
        <v>6.2376237623762376E-2</v>
      </c>
      <c r="J6766" s="73">
        <f t="shared" si="315"/>
        <v>1.2402317873919043E-3</v>
      </c>
      <c r="K6766" s="73">
        <f t="shared" si="316"/>
        <v>12.850526821053165</v>
      </c>
      <c r="L6766" s="3" t="e">
        <f t="shared" si="317"/>
        <v>#N/A</v>
      </c>
    </row>
    <row r="6767" spans="1:12" x14ac:dyDescent="0.25">
      <c r="A6767" s="43" t="s">
        <v>48</v>
      </c>
      <c r="B6767" s="43" t="s">
        <v>51</v>
      </c>
      <c r="C6767" s="43" t="s">
        <v>774</v>
      </c>
      <c r="D6767" s="43" t="s">
        <v>371</v>
      </c>
      <c r="E6767" s="43" t="s">
        <v>3085</v>
      </c>
      <c r="F6767" s="43" t="s">
        <v>4532</v>
      </c>
      <c r="G6767" s="43" t="s">
        <v>4654</v>
      </c>
      <c r="H6767" s="76">
        <v>141</v>
      </c>
      <c r="I6767" s="229">
        <v>6.2340425531914885E-2</v>
      </c>
      <c r="J6767" s="73">
        <f t="shared" si="315"/>
        <v>1.2395197326676333E-3</v>
      </c>
      <c r="K6767" s="73">
        <f t="shared" si="316"/>
        <v>8.9647722823061358</v>
      </c>
      <c r="L6767" s="3" t="e">
        <f t="shared" si="317"/>
        <v>#N/A</v>
      </c>
    </row>
    <row r="6768" spans="1:12" x14ac:dyDescent="0.25">
      <c r="A6768" s="43" t="s">
        <v>48</v>
      </c>
      <c r="B6768" s="43" t="s">
        <v>51</v>
      </c>
      <c r="C6768" s="43" t="s">
        <v>774</v>
      </c>
      <c r="D6768" s="43" t="s">
        <v>371</v>
      </c>
      <c r="E6768" s="43" t="s">
        <v>3085</v>
      </c>
      <c r="F6768" s="43" t="s">
        <v>4532</v>
      </c>
      <c r="G6768" s="43" t="s">
        <v>4654</v>
      </c>
      <c r="H6768" s="76">
        <v>32</v>
      </c>
      <c r="I6768" s="229">
        <v>6.25E-2</v>
      </c>
      <c r="J6768" s="73">
        <f t="shared" si="315"/>
        <v>1.2426925647478406E-3</v>
      </c>
      <c r="K6768" s="73">
        <f t="shared" si="316"/>
        <v>2.0397661620719307</v>
      </c>
      <c r="L6768" s="3" t="e">
        <f t="shared" si="317"/>
        <v>#N/A</v>
      </c>
    </row>
    <row r="6769" spans="1:12" x14ac:dyDescent="0.25">
      <c r="A6769" s="43" t="s">
        <v>48</v>
      </c>
      <c r="B6769" s="43" t="s">
        <v>51</v>
      </c>
      <c r="C6769" s="43" t="s">
        <v>774</v>
      </c>
      <c r="D6769" s="43" t="s">
        <v>371</v>
      </c>
      <c r="E6769" s="43" t="s">
        <v>3085</v>
      </c>
      <c r="F6769" s="43" t="s">
        <v>4532</v>
      </c>
      <c r="G6769" s="43" t="s">
        <v>4654</v>
      </c>
      <c r="H6769" s="76">
        <v>590</v>
      </c>
      <c r="I6769" s="229">
        <v>6.2372881355932198E-2</v>
      </c>
      <c r="J6769" s="73">
        <f t="shared" si="315"/>
        <v>1.2401650544466584E-3</v>
      </c>
      <c r="K6769" s="73">
        <f t="shared" si="316"/>
        <v>37.531697382123532</v>
      </c>
      <c r="L6769" s="3" t="e">
        <f t="shared" si="317"/>
        <v>#N/A</v>
      </c>
    </row>
    <row r="6770" spans="1:12" x14ac:dyDescent="0.25">
      <c r="A6770" s="43" t="s">
        <v>48</v>
      </c>
      <c r="B6770" s="43" t="s">
        <v>51</v>
      </c>
      <c r="C6770" s="43" t="s">
        <v>774</v>
      </c>
      <c r="D6770" s="43" t="s">
        <v>371</v>
      </c>
      <c r="E6770" s="43" t="s">
        <v>3085</v>
      </c>
      <c r="F6770" s="43" t="s">
        <v>4532</v>
      </c>
      <c r="G6770" s="43" t="s">
        <v>4654</v>
      </c>
      <c r="H6770" s="76">
        <v>75</v>
      </c>
      <c r="I6770" s="229">
        <v>6.2399999999999997E-2</v>
      </c>
      <c r="J6770" s="73">
        <f t="shared" si="315"/>
        <v>1.2407042566442441E-3</v>
      </c>
      <c r="K6770" s="73">
        <f t="shared" si="316"/>
        <v>4.7730528192483179</v>
      </c>
      <c r="L6770" s="3" t="e">
        <f t="shared" si="317"/>
        <v>#N/A</v>
      </c>
    </row>
    <row r="6771" spans="1:12" x14ac:dyDescent="0.25">
      <c r="A6771" s="43" t="s">
        <v>48</v>
      </c>
      <c r="B6771" s="43" t="s">
        <v>51</v>
      </c>
      <c r="C6771" s="43" t="s">
        <v>774</v>
      </c>
      <c r="D6771" s="43" t="s">
        <v>371</v>
      </c>
      <c r="E6771" s="43" t="s">
        <v>3085</v>
      </c>
      <c r="F6771" s="43" t="s">
        <v>4532</v>
      </c>
      <c r="G6771" s="43" t="s">
        <v>4654</v>
      </c>
      <c r="H6771" s="76">
        <v>89</v>
      </c>
      <c r="I6771" s="229">
        <v>6.2359550561797761E-2</v>
      </c>
      <c r="J6771" s="73">
        <f t="shared" si="315"/>
        <v>1.2398999971866096E-3</v>
      </c>
      <c r="K6771" s="73">
        <f t="shared" si="316"/>
        <v>5.6603510997496089</v>
      </c>
      <c r="L6771" s="3" t="e">
        <f t="shared" si="317"/>
        <v>#N/A</v>
      </c>
    </row>
    <row r="6772" spans="1:12" x14ac:dyDescent="0.25">
      <c r="A6772" s="43" t="s">
        <v>48</v>
      </c>
      <c r="B6772" s="43" t="s">
        <v>51</v>
      </c>
      <c r="C6772" s="43" t="s">
        <v>774</v>
      </c>
      <c r="D6772" s="43" t="s">
        <v>371</v>
      </c>
      <c r="E6772" s="43" t="s">
        <v>3085</v>
      </c>
      <c r="F6772" s="43" t="s">
        <v>4532</v>
      </c>
      <c r="G6772" s="43" t="s">
        <v>4654</v>
      </c>
      <c r="H6772" s="76">
        <v>75</v>
      </c>
      <c r="I6772" s="229">
        <v>6.2399999999999997E-2</v>
      </c>
      <c r="J6772" s="73">
        <f t="shared" si="315"/>
        <v>1.2407042566442441E-3</v>
      </c>
      <c r="K6772" s="73">
        <f t="shared" si="316"/>
        <v>4.7730528192483179</v>
      </c>
      <c r="L6772" s="3" t="e">
        <f t="shared" si="317"/>
        <v>#N/A</v>
      </c>
    </row>
    <row r="6773" spans="1:12" x14ac:dyDescent="0.25">
      <c r="A6773" s="43" t="s">
        <v>48</v>
      </c>
      <c r="B6773" s="43" t="s">
        <v>51</v>
      </c>
      <c r="C6773" s="43" t="s">
        <v>774</v>
      </c>
      <c r="D6773" s="43" t="s">
        <v>371</v>
      </c>
      <c r="E6773" s="43" t="s">
        <v>3085</v>
      </c>
      <c r="F6773" s="43" t="s">
        <v>4532</v>
      </c>
      <c r="G6773" s="43" t="s">
        <v>4654</v>
      </c>
      <c r="H6773" s="76">
        <v>614</v>
      </c>
      <c r="I6773" s="229">
        <v>6.2377850162866448E-2</v>
      </c>
      <c r="J6773" s="73">
        <f t="shared" si="315"/>
        <v>1.2402638496375842E-3</v>
      </c>
      <c r="K6773" s="73">
        <f t="shared" si="316"/>
        <v>39.061522003677474</v>
      </c>
      <c r="L6773" s="3" t="e">
        <f t="shared" si="317"/>
        <v>#N/A</v>
      </c>
    </row>
    <row r="6774" spans="1:12" x14ac:dyDescent="0.25">
      <c r="A6774" s="43" t="s">
        <v>48</v>
      </c>
      <c r="B6774" s="43" t="s">
        <v>51</v>
      </c>
      <c r="C6774" s="43" t="s">
        <v>774</v>
      </c>
      <c r="D6774" s="43" t="s">
        <v>371</v>
      </c>
      <c r="E6774" s="43" t="s">
        <v>3085</v>
      </c>
      <c r="F6774" s="43" t="s">
        <v>4532</v>
      </c>
      <c r="G6774" s="43" t="s">
        <v>4654</v>
      </c>
      <c r="H6774" s="76">
        <v>82</v>
      </c>
      <c r="I6774" s="229">
        <v>6.2317073170731714E-2</v>
      </c>
      <c r="J6774" s="73">
        <f t="shared" si="315"/>
        <v>1.239055415777847E-3</v>
      </c>
      <c r="K6774" s="73">
        <f t="shared" si="316"/>
        <v>5.2116025440937843</v>
      </c>
      <c r="L6774" s="3" t="e">
        <f t="shared" si="317"/>
        <v>#N/A</v>
      </c>
    </row>
    <row r="6775" spans="1:12" x14ac:dyDescent="0.25">
      <c r="A6775" s="43" t="s">
        <v>48</v>
      </c>
      <c r="B6775" s="43" t="s">
        <v>51</v>
      </c>
      <c r="C6775" s="43" t="s">
        <v>774</v>
      </c>
      <c r="D6775" s="43" t="s">
        <v>371</v>
      </c>
      <c r="E6775" s="43" t="s">
        <v>3085</v>
      </c>
      <c r="F6775" s="43" t="s">
        <v>4532</v>
      </c>
      <c r="G6775" s="43" t="s">
        <v>4654</v>
      </c>
      <c r="H6775" s="76">
        <v>122</v>
      </c>
      <c r="I6775" s="229">
        <v>6.2377049180327875E-2</v>
      </c>
      <c r="J6775" s="73">
        <f t="shared" si="315"/>
        <v>1.2402479236368613E-3</v>
      </c>
      <c r="K6775" s="73">
        <f t="shared" si="316"/>
        <v>7.7613102466836983</v>
      </c>
      <c r="L6775" s="3" t="e">
        <f t="shared" si="317"/>
        <v>#N/A</v>
      </c>
    </row>
    <row r="6776" spans="1:12" x14ac:dyDescent="0.25">
      <c r="A6776" s="43" t="s">
        <v>48</v>
      </c>
      <c r="B6776" s="43" t="s">
        <v>51</v>
      </c>
      <c r="C6776" s="43" t="s">
        <v>774</v>
      </c>
      <c r="D6776" s="43" t="s">
        <v>371</v>
      </c>
      <c r="E6776" s="43" t="s">
        <v>3085</v>
      </c>
      <c r="F6776" s="43" t="s">
        <v>4532</v>
      </c>
      <c r="G6776" s="43" t="s">
        <v>4654</v>
      </c>
      <c r="H6776" s="76">
        <v>89</v>
      </c>
      <c r="I6776" s="229">
        <v>6.2359550561797761E-2</v>
      </c>
      <c r="J6776" s="73">
        <f t="shared" si="315"/>
        <v>1.2398999971866096E-3</v>
      </c>
      <c r="K6776" s="73">
        <f t="shared" si="316"/>
        <v>5.6603510997496089</v>
      </c>
      <c r="L6776" s="3" t="e">
        <f t="shared" si="317"/>
        <v>#N/A</v>
      </c>
    </row>
    <row r="6777" spans="1:12" x14ac:dyDescent="0.25">
      <c r="A6777" s="43" t="s">
        <v>48</v>
      </c>
      <c r="B6777" s="43" t="s">
        <v>51</v>
      </c>
      <c r="C6777" s="43" t="s">
        <v>774</v>
      </c>
      <c r="D6777" s="43" t="s">
        <v>371</v>
      </c>
      <c r="E6777" s="43" t="s">
        <v>3085</v>
      </c>
      <c r="F6777" s="43" t="s">
        <v>4532</v>
      </c>
      <c r="G6777" s="43" t="s">
        <v>4654</v>
      </c>
      <c r="H6777" s="76">
        <v>22</v>
      </c>
      <c r="I6777" s="229">
        <v>6.2272727272727278E-2</v>
      </c>
      <c r="J6777" s="73">
        <f t="shared" si="315"/>
        <v>1.2381736826942121E-3</v>
      </c>
      <c r="K6777" s="73">
        <f t="shared" si="316"/>
        <v>1.3972398210192727</v>
      </c>
      <c r="L6777" s="3" t="e">
        <f t="shared" si="317"/>
        <v>#N/A</v>
      </c>
    </row>
    <row r="6778" spans="1:12" x14ac:dyDescent="0.25">
      <c r="A6778" s="43" t="s">
        <v>48</v>
      </c>
      <c r="B6778" s="43" t="s">
        <v>51</v>
      </c>
      <c r="C6778" s="43" t="s">
        <v>774</v>
      </c>
      <c r="D6778" s="43" t="s">
        <v>371</v>
      </c>
      <c r="E6778" s="43" t="s">
        <v>3085</v>
      </c>
      <c r="F6778" s="43" t="s">
        <v>4532</v>
      </c>
      <c r="G6778" s="43" t="s">
        <v>4654</v>
      </c>
      <c r="H6778" s="76">
        <v>97</v>
      </c>
      <c r="I6778" s="229">
        <v>6.2371134020618557E-2</v>
      </c>
      <c r="J6778" s="73">
        <f t="shared" si="315"/>
        <v>1.2401303120370202E-3</v>
      </c>
      <c r="K6778" s="73">
        <f t="shared" si="316"/>
        <v>6.1702926402675899</v>
      </c>
      <c r="L6778" s="3" t="e">
        <f t="shared" si="317"/>
        <v>#N/A</v>
      </c>
    </row>
    <row r="6779" spans="1:12" x14ac:dyDescent="0.25">
      <c r="A6779" s="43" t="s">
        <v>48</v>
      </c>
      <c r="B6779" s="43" t="s">
        <v>51</v>
      </c>
      <c r="C6779" s="43" t="s">
        <v>774</v>
      </c>
      <c r="D6779" s="43" t="s">
        <v>371</v>
      </c>
      <c r="E6779" s="43" t="s">
        <v>3085</v>
      </c>
      <c r="F6779" s="43" t="s">
        <v>4532</v>
      </c>
      <c r="G6779" s="43" t="s">
        <v>4654</v>
      </c>
      <c r="H6779" s="76">
        <v>1013</v>
      </c>
      <c r="I6779" s="229">
        <v>6.2369200394866729E-2</v>
      </c>
      <c r="J6779" s="73">
        <f t="shared" si="315"/>
        <v>1.2400918655995036E-3</v>
      </c>
      <c r="K6779" s="73">
        <f t="shared" si="316"/>
        <v>64.436213059852292</v>
      </c>
      <c r="L6779" s="3" t="e">
        <f t="shared" si="317"/>
        <v>#N/A</v>
      </c>
    </row>
    <row r="6780" spans="1:12" x14ac:dyDescent="0.25">
      <c r="A6780" s="43" t="s">
        <v>48</v>
      </c>
      <c r="B6780" s="43" t="s">
        <v>51</v>
      </c>
      <c r="C6780" s="43" t="s">
        <v>774</v>
      </c>
      <c r="D6780" s="43" t="s">
        <v>371</v>
      </c>
      <c r="E6780" s="43" t="s">
        <v>3085</v>
      </c>
      <c r="F6780" s="43" t="s">
        <v>4532</v>
      </c>
      <c r="G6780" s="43" t="s">
        <v>4654</v>
      </c>
      <c r="H6780" s="76">
        <v>460</v>
      </c>
      <c r="I6780" s="229">
        <v>6.2369565217391308E-2</v>
      </c>
      <c r="J6780" s="73">
        <f t="shared" si="315"/>
        <v>1.2400991193953234E-3</v>
      </c>
      <c r="K6780" s="73">
        <f t="shared" si="316"/>
        <v>29.260445594921851</v>
      </c>
      <c r="L6780" s="3" t="e">
        <f t="shared" si="317"/>
        <v>#N/A</v>
      </c>
    </row>
    <row r="6781" spans="1:12" x14ac:dyDescent="0.25">
      <c r="A6781" s="43" t="s">
        <v>48</v>
      </c>
      <c r="B6781" s="43" t="s">
        <v>51</v>
      </c>
      <c r="C6781" s="43" t="s">
        <v>774</v>
      </c>
      <c r="D6781" s="43" t="s">
        <v>371</v>
      </c>
      <c r="E6781" s="43" t="s">
        <v>3085</v>
      </c>
      <c r="F6781" s="43" t="s">
        <v>4532</v>
      </c>
      <c r="G6781" s="43" t="s">
        <v>4654</v>
      </c>
      <c r="H6781" s="76">
        <v>22</v>
      </c>
      <c r="I6781" s="229">
        <v>6.2272727272727278E-2</v>
      </c>
      <c r="J6781" s="73">
        <f t="shared" si="315"/>
        <v>1.2381736826942121E-3</v>
      </c>
      <c r="K6781" s="73">
        <f t="shared" si="316"/>
        <v>1.3972398210192727</v>
      </c>
      <c r="L6781" s="3" t="e">
        <f t="shared" si="317"/>
        <v>#N/A</v>
      </c>
    </row>
    <row r="6782" spans="1:12" x14ac:dyDescent="0.25">
      <c r="A6782" s="43" t="s">
        <v>48</v>
      </c>
      <c r="B6782" s="43" t="s">
        <v>51</v>
      </c>
      <c r="C6782" s="43" t="s">
        <v>774</v>
      </c>
      <c r="D6782" s="43" t="s">
        <v>371</v>
      </c>
      <c r="E6782" s="43" t="s">
        <v>3085</v>
      </c>
      <c r="F6782" s="43" t="s">
        <v>4532</v>
      </c>
      <c r="G6782" s="43" t="s">
        <v>4654</v>
      </c>
      <c r="H6782" s="76">
        <v>521</v>
      </c>
      <c r="I6782" s="229">
        <v>6.2360844529750485E-2</v>
      </c>
      <c r="J6782" s="73">
        <f t="shared" si="315"/>
        <v>1.2399257252562717E-3</v>
      </c>
      <c r="K6782" s="73">
        <f t="shared" si="316"/>
        <v>33.136001302858517</v>
      </c>
      <c r="L6782" s="3" t="e">
        <f t="shared" si="317"/>
        <v>#N/A</v>
      </c>
    </row>
    <row r="6783" spans="1:12" x14ac:dyDescent="0.25">
      <c r="A6783" s="43" t="s">
        <v>48</v>
      </c>
      <c r="B6783" s="43" t="s">
        <v>51</v>
      </c>
      <c r="C6783" s="43" t="s">
        <v>774</v>
      </c>
      <c r="D6783" s="43" t="s">
        <v>371</v>
      </c>
      <c r="E6783" s="43" t="s">
        <v>3085</v>
      </c>
      <c r="F6783" s="43" t="s">
        <v>4532</v>
      </c>
      <c r="G6783" s="43" t="s">
        <v>4654</v>
      </c>
      <c r="H6783" s="76">
        <v>22</v>
      </c>
      <c r="I6783" s="229">
        <v>6.2272727272727278E-2</v>
      </c>
      <c r="J6783" s="73">
        <f t="shared" si="315"/>
        <v>1.2381736826942121E-3</v>
      </c>
      <c r="K6783" s="73">
        <f t="shared" si="316"/>
        <v>1.3972398210192727</v>
      </c>
      <c r="L6783" s="3" t="e">
        <f t="shared" si="317"/>
        <v>#N/A</v>
      </c>
    </row>
    <row r="6784" spans="1:12" x14ac:dyDescent="0.25">
      <c r="A6784" s="43" t="s">
        <v>48</v>
      </c>
      <c r="B6784" s="43" t="s">
        <v>51</v>
      </c>
      <c r="C6784" s="43" t="s">
        <v>774</v>
      </c>
      <c r="D6784" s="43" t="s">
        <v>371</v>
      </c>
      <c r="E6784" s="43" t="s">
        <v>3085</v>
      </c>
      <c r="F6784" s="43" t="s">
        <v>4532</v>
      </c>
      <c r="G6784" s="43" t="s">
        <v>4654</v>
      </c>
      <c r="H6784" s="76">
        <v>40</v>
      </c>
      <c r="I6784" s="229">
        <v>6.2250000000000007E-2</v>
      </c>
      <c r="J6784" s="73">
        <f t="shared" si="315"/>
        <v>1.2377217944888493E-3</v>
      </c>
      <c r="K6784" s="73">
        <f t="shared" si="316"/>
        <v>2.5395088717795544</v>
      </c>
      <c r="L6784" s="3" t="e">
        <f t="shared" si="317"/>
        <v>#N/A</v>
      </c>
    </row>
    <row r="6785" spans="1:12" x14ac:dyDescent="0.25">
      <c r="A6785" s="43" t="s">
        <v>48</v>
      </c>
      <c r="B6785" s="43" t="s">
        <v>51</v>
      </c>
      <c r="C6785" s="43" t="s">
        <v>774</v>
      </c>
      <c r="D6785" s="43" t="s">
        <v>371</v>
      </c>
      <c r="E6785" s="43" t="s">
        <v>3085</v>
      </c>
      <c r="F6785" s="43" t="s">
        <v>4532</v>
      </c>
      <c r="G6785" s="43" t="s">
        <v>4654</v>
      </c>
      <c r="H6785" s="76">
        <v>371</v>
      </c>
      <c r="I6785" s="229">
        <v>6.2371967654986524E-2</v>
      </c>
      <c r="J6785" s="73">
        <f t="shared" si="315"/>
        <v>1.2401468872567129E-3</v>
      </c>
      <c r="K6785" s="73">
        <f t="shared" si="316"/>
        <v>23.60009449517224</v>
      </c>
      <c r="L6785" s="3" t="e">
        <f t="shared" si="317"/>
        <v>#N/A</v>
      </c>
    </row>
    <row r="6786" spans="1:12" x14ac:dyDescent="0.25">
      <c r="A6786" s="43" t="s">
        <v>48</v>
      </c>
      <c r="B6786" s="43" t="s">
        <v>51</v>
      </c>
      <c r="C6786" s="43" t="s">
        <v>774</v>
      </c>
      <c r="D6786" s="43" t="s">
        <v>371</v>
      </c>
      <c r="E6786" s="43" t="s">
        <v>3085</v>
      </c>
      <c r="F6786" s="43" t="s">
        <v>4532</v>
      </c>
      <c r="G6786" s="43" t="s">
        <v>4654</v>
      </c>
      <c r="H6786" s="76">
        <v>878</v>
      </c>
      <c r="I6786" s="229">
        <v>6.2369020501138947E-2</v>
      </c>
      <c r="J6786" s="73">
        <f t="shared" si="315"/>
        <v>1.240088288757936E-3</v>
      </c>
      <c r="K6786" s="73">
        <f t="shared" si="316"/>
        <v>55.848797517529462</v>
      </c>
      <c r="L6786" s="3" t="e">
        <f t="shared" si="317"/>
        <v>#N/A</v>
      </c>
    </row>
    <row r="6787" spans="1:12" x14ac:dyDescent="0.25">
      <c r="A6787" s="43" t="s">
        <v>48</v>
      </c>
      <c r="B6787" s="43" t="s">
        <v>51</v>
      </c>
      <c r="C6787" s="43" t="s">
        <v>778</v>
      </c>
      <c r="D6787" s="43" t="s">
        <v>371</v>
      </c>
      <c r="E6787" s="43" t="s">
        <v>3086</v>
      </c>
      <c r="F6787" s="43" t="s">
        <v>4532</v>
      </c>
      <c r="G6787" s="43" t="s">
        <v>4654</v>
      </c>
      <c r="H6787" s="76">
        <v>4690</v>
      </c>
      <c r="I6787" s="229">
        <v>6.2371002132196159E-2</v>
      </c>
      <c r="J6787" s="73">
        <f t="shared" si="315"/>
        <v>1.2401276896888301E-3</v>
      </c>
      <c r="K6787" s="73">
        <f t="shared" si="316"/>
        <v>298.33619886464061</v>
      </c>
      <c r="L6787" s="3" t="e">
        <f t="shared" si="317"/>
        <v>#N/A</v>
      </c>
    </row>
    <row r="6788" spans="1:12" x14ac:dyDescent="0.25">
      <c r="A6788" s="43" t="s">
        <v>48</v>
      </c>
      <c r="B6788" s="43" t="s">
        <v>51</v>
      </c>
      <c r="C6788" s="43" t="s">
        <v>778</v>
      </c>
      <c r="D6788" s="43" t="s">
        <v>371</v>
      </c>
      <c r="E6788" s="43" t="s">
        <v>3086</v>
      </c>
      <c r="F6788" s="43" t="s">
        <v>4532</v>
      </c>
      <c r="G6788" s="43" t="s">
        <v>4654</v>
      </c>
      <c r="H6788" s="76">
        <v>2726</v>
      </c>
      <c r="I6788" s="229">
        <v>6.2369772560528239E-2</v>
      </c>
      <c r="J6788" s="73">
        <f t="shared" si="315"/>
        <v>1.2401032420157174E-3</v>
      </c>
      <c r="K6788" s="73">
        <f t="shared" si="316"/>
        <v>173.40052143773482</v>
      </c>
      <c r="L6788" s="3" t="e">
        <f t="shared" si="317"/>
        <v>#N/A</v>
      </c>
    </row>
    <row r="6789" spans="1:12" x14ac:dyDescent="0.25">
      <c r="A6789" s="43" t="s">
        <v>48</v>
      </c>
      <c r="B6789" s="43" t="s">
        <v>51</v>
      </c>
      <c r="C6789" s="43" t="s">
        <v>778</v>
      </c>
      <c r="D6789" s="43" t="s">
        <v>371</v>
      </c>
      <c r="E6789" s="43" t="s">
        <v>3086</v>
      </c>
      <c r="F6789" s="43" t="s">
        <v>4532</v>
      </c>
      <c r="G6789" s="43" t="s">
        <v>4654</v>
      </c>
      <c r="H6789" s="76">
        <v>6584</v>
      </c>
      <c r="I6789" s="229">
        <v>6.2370899149453214E-2</v>
      </c>
      <c r="J6789" s="73">
        <f t="shared" si="315"/>
        <v>1.2401256420746067E-3</v>
      </c>
      <c r="K6789" s="73">
        <f t="shared" si="316"/>
        <v>418.81498722741912</v>
      </c>
      <c r="L6789" s="3" t="e">
        <f t="shared" si="317"/>
        <v>#N/A</v>
      </c>
    </row>
    <row r="6790" spans="1:12" x14ac:dyDescent="0.25">
      <c r="A6790" s="43" t="s">
        <v>48</v>
      </c>
      <c r="B6790" s="43" t="s">
        <v>51</v>
      </c>
      <c r="C6790" s="43" t="s">
        <v>778</v>
      </c>
      <c r="D6790" s="43" t="s">
        <v>371</v>
      </c>
      <c r="E6790" s="43" t="s">
        <v>3086</v>
      </c>
      <c r="F6790" s="43" t="s">
        <v>4532</v>
      </c>
      <c r="G6790" s="43" t="s">
        <v>4654</v>
      </c>
      <c r="H6790" s="76">
        <v>38</v>
      </c>
      <c r="I6790" s="229">
        <v>5.3421052631578946E-2</v>
      </c>
      <c r="J6790" s="73">
        <f t="shared" si="315"/>
        <v>1.0621751185002596E-3</v>
      </c>
      <c r="K6790" s="73">
        <f t="shared" si="316"/>
        <v>2.0703626545030098</v>
      </c>
      <c r="L6790" s="3" t="e">
        <f t="shared" si="317"/>
        <v>#N/A</v>
      </c>
    </row>
    <row r="6791" spans="1:12" x14ac:dyDescent="0.25">
      <c r="A6791" s="43" t="s">
        <v>48</v>
      </c>
      <c r="B6791" s="43" t="s">
        <v>51</v>
      </c>
      <c r="C6791" s="43" t="s">
        <v>778</v>
      </c>
      <c r="D6791" s="43" t="s">
        <v>371</v>
      </c>
      <c r="E6791" s="43" t="s">
        <v>3086</v>
      </c>
      <c r="F6791" s="43" t="s">
        <v>4532</v>
      </c>
      <c r="G6791" s="43" t="s">
        <v>4654</v>
      </c>
      <c r="H6791" s="76">
        <v>53</v>
      </c>
      <c r="I6791" s="229">
        <v>6.2452830188679247E-2</v>
      </c>
      <c r="J6791" s="73">
        <f t="shared" ref="J6791:J6854" si="318">I6791*$J$5</f>
        <v>1.2417546835668989E-3</v>
      </c>
      <c r="K6791" s="73">
        <f t="shared" ref="K6791:K6854" si="319">(I6791+J6791)*H6791</f>
        <v>3.3758129982290459</v>
      </c>
      <c r="L6791" s="3" t="e">
        <f t="shared" ref="L6791:L6854" si="320">MATCH(C6791,$C$7237:$C$7264,0)</f>
        <v>#N/A</v>
      </c>
    </row>
    <row r="6792" spans="1:12" x14ac:dyDescent="0.25">
      <c r="A6792" s="43" t="s">
        <v>48</v>
      </c>
      <c r="B6792" s="43" t="s">
        <v>51</v>
      </c>
      <c r="C6792" s="43" t="s">
        <v>778</v>
      </c>
      <c r="D6792" s="43" t="s">
        <v>371</v>
      </c>
      <c r="E6792" s="43" t="s">
        <v>3086</v>
      </c>
      <c r="F6792" s="43" t="s">
        <v>4532</v>
      </c>
      <c r="G6792" s="43" t="s">
        <v>4654</v>
      </c>
      <c r="H6792" s="76">
        <v>2873</v>
      </c>
      <c r="I6792" s="229">
        <v>6.2370344587539157E-2</v>
      </c>
      <c r="J6792" s="73">
        <f t="shared" si="318"/>
        <v>1.2401146156751301E-3</v>
      </c>
      <c r="K6792" s="73">
        <f t="shared" si="319"/>
        <v>182.75284929083463</v>
      </c>
      <c r="L6792" s="3" t="e">
        <f t="shared" si="320"/>
        <v>#N/A</v>
      </c>
    </row>
    <row r="6793" spans="1:12" x14ac:dyDescent="0.25">
      <c r="A6793" s="43" t="s">
        <v>48</v>
      </c>
      <c r="B6793" s="43" t="s">
        <v>51</v>
      </c>
      <c r="C6793" s="43" t="s">
        <v>778</v>
      </c>
      <c r="D6793" s="43" t="s">
        <v>371</v>
      </c>
      <c r="E6793" s="43" t="s">
        <v>3086</v>
      </c>
      <c r="F6793" s="43" t="s">
        <v>4532</v>
      </c>
      <c r="G6793" s="43" t="s">
        <v>4654</v>
      </c>
      <c r="H6793" s="76">
        <v>113</v>
      </c>
      <c r="I6793" s="229">
        <v>6.2389380530973447E-2</v>
      </c>
      <c r="J6793" s="73">
        <f t="shared" si="318"/>
        <v>1.2404931088810301E-3</v>
      </c>
      <c r="K6793" s="73">
        <f t="shared" si="319"/>
        <v>7.1901757213035564</v>
      </c>
      <c r="L6793" s="3" t="e">
        <f t="shared" si="320"/>
        <v>#N/A</v>
      </c>
    </row>
    <row r="6794" spans="1:12" x14ac:dyDescent="0.25">
      <c r="A6794" s="43" t="s">
        <v>48</v>
      </c>
      <c r="B6794" s="43" t="s">
        <v>51</v>
      </c>
      <c r="C6794" s="43" t="s">
        <v>778</v>
      </c>
      <c r="D6794" s="43" t="s">
        <v>371</v>
      </c>
      <c r="E6794" s="43" t="s">
        <v>3086</v>
      </c>
      <c r="F6794" s="43" t="s">
        <v>4532</v>
      </c>
      <c r="G6794" s="43" t="s">
        <v>4654</v>
      </c>
      <c r="H6794" s="76">
        <v>55</v>
      </c>
      <c r="I6794" s="229">
        <v>6.2363636363636364E-2</v>
      </c>
      <c r="J6794" s="73">
        <f t="shared" si="318"/>
        <v>1.2399812355156634E-3</v>
      </c>
      <c r="K6794" s="73">
        <f t="shared" si="319"/>
        <v>3.4981989679533609</v>
      </c>
      <c r="L6794" s="3" t="e">
        <f t="shared" si="320"/>
        <v>#N/A</v>
      </c>
    </row>
    <row r="6795" spans="1:12" x14ac:dyDescent="0.25">
      <c r="A6795" s="43" t="s">
        <v>48</v>
      </c>
      <c r="B6795" s="43" t="s">
        <v>51</v>
      </c>
      <c r="C6795" s="43" t="s">
        <v>778</v>
      </c>
      <c r="D6795" s="43" t="s">
        <v>371</v>
      </c>
      <c r="E6795" s="43" t="s">
        <v>3086</v>
      </c>
      <c r="F6795" s="43" t="s">
        <v>4532</v>
      </c>
      <c r="G6795" s="43" t="s">
        <v>4654</v>
      </c>
      <c r="H6795" s="76">
        <v>4996</v>
      </c>
      <c r="I6795" s="229">
        <v>6.2369895916733378E-2</v>
      </c>
      <c r="J6795" s="73">
        <f t="shared" si="318"/>
        <v>1.2401056947171404E-3</v>
      </c>
      <c r="K6795" s="73">
        <f t="shared" si="319"/>
        <v>317.79556805080676</v>
      </c>
      <c r="L6795" s="3" t="e">
        <f t="shared" si="320"/>
        <v>#N/A</v>
      </c>
    </row>
    <row r="6796" spans="1:12" x14ac:dyDescent="0.25">
      <c r="A6796" s="43" t="s">
        <v>48</v>
      </c>
      <c r="B6796" s="43" t="s">
        <v>51</v>
      </c>
      <c r="C6796" s="43" t="s">
        <v>778</v>
      </c>
      <c r="D6796" s="43" t="s">
        <v>371</v>
      </c>
      <c r="E6796" s="43" t="s">
        <v>3086</v>
      </c>
      <c r="F6796" s="43" t="s">
        <v>4532</v>
      </c>
      <c r="G6796" s="43" t="s">
        <v>4654</v>
      </c>
      <c r="H6796" s="76">
        <v>67</v>
      </c>
      <c r="I6796" s="229">
        <v>6.2388059701492533E-2</v>
      </c>
      <c r="J6796" s="73">
        <f t="shared" si="318"/>
        <v>1.2404668467214264E-3</v>
      </c>
      <c r="K6796" s="73">
        <f t="shared" si="319"/>
        <v>4.263111278730336</v>
      </c>
      <c r="L6796" s="3" t="e">
        <f t="shared" si="320"/>
        <v>#N/A</v>
      </c>
    </row>
    <row r="6797" spans="1:12" x14ac:dyDescent="0.25">
      <c r="A6797" s="43" t="s">
        <v>48</v>
      </c>
      <c r="B6797" s="43" t="s">
        <v>51</v>
      </c>
      <c r="C6797" s="43" t="s">
        <v>778</v>
      </c>
      <c r="D6797" s="43" t="s">
        <v>371</v>
      </c>
      <c r="E6797" s="43" t="s">
        <v>3086</v>
      </c>
      <c r="F6797" s="43" t="s">
        <v>4532</v>
      </c>
      <c r="G6797" s="43" t="s">
        <v>4654</v>
      </c>
      <c r="H6797" s="76">
        <v>20</v>
      </c>
      <c r="I6797" s="229">
        <v>6.25E-2</v>
      </c>
      <c r="J6797" s="73">
        <f t="shared" si="318"/>
        <v>1.2426925647478406E-3</v>
      </c>
      <c r="K6797" s="73">
        <f t="shared" si="319"/>
        <v>1.2748538512949568</v>
      </c>
      <c r="L6797" s="3" t="e">
        <f t="shared" si="320"/>
        <v>#N/A</v>
      </c>
    </row>
    <row r="6798" spans="1:12" x14ac:dyDescent="0.25">
      <c r="A6798" s="43" t="s">
        <v>48</v>
      </c>
      <c r="B6798" s="43" t="s">
        <v>51</v>
      </c>
      <c r="C6798" s="43" t="s">
        <v>778</v>
      </c>
      <c r="D6798" s="43" t="s">
        <v>371</v>
      </c>
      <c r="E6798" s="43" t="s">
        <v>3086</v>
      </c>
      <c r="F6798" s="43" t="s">
        <v>4532</v>
      </c>
      <c r="G6798" s="43" t="s">
        <v>4654</v>
      </c>
      <c r="H6798" s="76">
        <v>1980</v>
      </c>
      <c r="I6798" s="229">
        <v>6.2368686868686858E-2</v>
      </c>
      <c r="J6798" s="73">
        <f t="shared" si="318"/>
        <v>1.2400816551168549E-3</v>
      </c>
      <c r="K6798" s="73">
        <f t="shared" si="319"/>
        <v>125.94536167713136</v>
      </c>
      <c r="L6798" s="3" t="e">
        <f t="shared" si="320"/>
        <v>#N/A</v>
      </c>
    </row>
    <row r="6799" spans="1:12" x14ac:dyDescent="0.25">
      <c r="A6799" s="43" t="s">
        <v>48</v>
      </c>
      <c r="B6799" s="43" t="s">
        <v>51</v>
      </c>
      <c r="C6799" s="43" t="s">
        <v>778</v>
      </c>
      <c r="D6799" s="43" t="s">
        <v>371</v>
      </c>
      <c r="E6799" s="43" t="s">
        <v>3086</v>
      </c>
      <c r="F6799" s="43" t="s">
        <v>4532</v>
      </c>
      <c r="G6799" s="43" t="s">
        <v>4654</v>
      </c>
      <c r="H6799" s="76">
        <v>34</v>
      </c>
      <c r="I6799" s="229">
        <v>6.235294117647059E-2</v>
      </c>
      <c r="J6799" s="73">
        <f t="shared" si="318"/>
        <v>1.2397685822425515E-3</v>
      </c>
      <c r="K6799" s="73">
        <f t="shared" si="319"/>
        <v>2.1621521317962471</v>
      </c>
      <c r="L6799" s="3" t="e">
        <f t="shared" si="320"/>
        <v>#N/A</v>
      </c>
    </row>
    <row r="6800" spans="1:12" x14ac:dyDescent="0.25">
      <c r="A6800" s="43" t="s">
        <v>48</v>
      </c>
      <c r="B6800" s="43" t="s">
        <v>51</v>
      </c>
      <c r="C6800" s="43" t="s">
        <v>778</v>
      </c>
      <c r="D6800" s="43" t="s">
        <v>371</v>
      </c>
      <c r="E6800" s="43" t="s">
        <v>3086</v>
      </c>
      <c r="F6800" s="43" t="s">
        <v>4532</v>
      </c>
      <c r="G6800" s="43" t="s">
        <v>4654</v>
      </c>
      <c r="H6800" s="76">
        <v>86</v>
      </c>
      <c r="I6800" s="229">
        <v>6.2325581395348842E-2</v>
      </c>
      <c r="J6800" s="73">
        <f t="shared" si="318"/>
        <v>1.2392245854973816E-3</v>
      </c>
      <c r="K6800" s="73">
        <f t="shared" si="319"/>
        <v>5.4665733143527753</v>
      </c>
      <c r="L6800" s="3" t="e">
        <f t="shared" si="320"/>
        <v>#N/A</v>
      </c>
    </row>
    <row r="6801" spans="1:12" x14ac:dyDescent="0.25">
      <c r="A6801" s="43" t="s">
        <v>48</v>
      </c>
      <c r="B6801" s="43" t="s">
        <v>51</v>
      </c>
      <c r="C6801" s="43" t="s">
        <v>778</v>
      </c>
      <c r="D6801" s="43" t="s">
        <v>371</v>
      </c>
      <c r="E6801" s="43" t="s">
        <v>3086</v>
      </c>
      <c r="F6801" s="43" t="s">
        <v>4532</v>
      </c>
      <c r="G6801" s="43" t="s">
        <v>4654</v>
      </c>
      <c r="H6801" s="76">
        <v>4701</v>
      </c>
      <c r="I6801" s="229">
        <v>6.2371835779621354E-2</v>
      </c>
      <c r="J6801" s="73">
        <f t="shared" si="318"/>
        <v>1.2401442651681406E-3</v>
      </c>
      <c r="K6801" s="73">
        <f t="shared" si="319"/>
        <v>299.0399181905554</v>
      </c>
      <c r="L6801" s="3" t="e">
        <f t="shared" si="320"/>
        <v>#N/A</v>
      </c>
    </row>
    <row r="6802" spans="1:12" x14ac:dyDescent="0.25">
      <c r="A6802" s="43" t="s">
        <v>48</v>
      </c>
      <c r="B6802" s="43" t="s">
        <v>51</v>
      </c>
      <c r="C6802" s="43" t="s">
        <v>778</v>
      </c>
      <c r="D6802" s="43" t="s">
        <v>371</v>
      </c>
      <c r="E6802" s="43" t="s">
        <v>3086</v>
      </c>
      <c r="F6802" s="43" t="s">
        <v>4532</v>
      </c>
      <c r="G6802" s="43" t="s">
        <v>4654</v>
      </c>
      <c r="H6802" s="76">
        <v>3405</v>
      </c>
      <c r="I6802" s="229">
        <v>6.2370044052863435E-2</v>
      </c>
      <c r="J6802" s="73">
        <f t="shared" si="318"/>
        <v>1.2401086401198187E-3</v>
      </c>
      <c r="K6802" s="73">
        <f t="shared" si="319"/>
        <v>216.592569919608</v>
      </c>
      <c r="L6802" s="3" t="e">
        <f t="shared" si="320"/>
        <v>#N/A</v>
      </c>
    </row>
    <row r="6803" spans="1:12" x14ac:dyDescent="0.25">
      <c r="A6803" s="43" t="s">
        <v>48</v>
      </c>
      <c r="B6803" s="43" t="s">
        <v>51</v>
      </c>
      <c r="C6803" s="43" t="s">
        <v>778</v>
      </c>
      <c r="D6803" s="43" t="s">
        <v>371</v>
      </c>
      <c r="E6803" s="43" t="s">
        <v>3086</v>
      </c>
      <c r="F6803" s="43" t="s">
        <v>4532</v>
      </c>
      <c r="G6803" s="43" t="s">
        <v>4654</v>
      </c>
      <c r="H6803" s="76">
        <v>3501</v>
      </c>
      <c r="I6803" s="229">
        <v>6.2370751213938876E-2</v>
      </c>
      <c r="J6803" s="73">
        <f t="shared" si="318"/>
        <v>1.2401227006607872E-3</v>
      </c>
      <c r="K6803" s="73">
        <f t="shared" si="319"/>
        <v>222.7016695750134</v>
      </c>
      <c r="L6803" s="3" t="e">
        <f t="shared" si="320"/>
        <v>#N/A</v>
      </c>
    </row>
    <row r="6804" spans="1:12" x14ac:dyDescent="0.25">
      <c r="A6804" s="43" t="s">
        <v>48</v>
      </c>
      <c r="B6804" s="43" t="s">
        <v>51</v>
      </c>
      <c r="C6804" s="43" t="s">
        <v>778</v>
      </c>
      <c r="D6804" s="43" t="s">
        <v>371</v>
      </c>
      <c r="E6804" s="43" t="s">
        <v>3086</v>
      </c>
      <c r="F6804" s="43" t="s">
        <v>4532</v>
      </c>
      <c r="G6804" s="43" t="s">
        <v>4654</v>
      </c>
      <c r="H6804" s="76">
        <v>69</v>
      </c>
      <c r="I6804" s="229">
        <v>6.2318840579710141E-2</v>
      </c>
      <c r="J6804" s="73">
        <f t="shared" si="318"/>
        <v>1.2390905573137889E-3</v>
      </c>
      <c r="K6804" s="73">
        <f t="shared" si="319"/>
        <v>4.3854972484546515</v>
      </c>
      <c r="L6804" s="3" t="e">
        <f t="shared" si="320"/>
        <v>#N/A</v>
      </c>
    </row>
    <row r="6805" spans="1:12" x14ac:dyDescent="0.25">
      <c r="A6805" s="43" t="s">
        <v>48</v>
      </c>
      <c r="B6805" s="43" t="s">
        <v>51</v>
      </c>
      <c r="C6805" s="43" t="s">
        <v>778</v>
      </c>
      <c r="D6805" s="43" t="s">
        <v>371</v>
      </c>
      <c r="E6805" s="43" t="s">
        <v>3086</v>
      </c>
      <c r="F6805" s="43" t="s">
        <v>4532</v>
      </c>
      <c r="G6805" s="43" t="s">
        <v>4654</v>
      </c>
      <c r="H6805" s="76">
        <v>1233</v>
      </c>
      <c r="I6805" s="229">
        <v>6.2376317923763178E-2</v>
      </c>
      <c r="J6805" s="73">
        <f t="shared" si="318"/>
        <v>1.2402333840033275E-3</v>
      </c>
      <c r="K6805" s="73">
        <f t="shared" si="319"/>
        <v>78.439207762476101</v>
      </c>
      <c r="L6805" s="3" t="e">
        <f t="shared" si="320"/>
        <v>#N/A</v>
      </c>
    </row>
    <row r="6806" spans="1:12" x14ac:dyDescent="0.25">
      <c r="A6806" s="43" t="s">
        <v>48</v>
      </c>
      <c r="B6806" s="43" t="s">
        <v>51</v>
      </c>
      <c r="C6806" s="43" t="s">
        <v>778</v>
      </c>
      <c r="D6806" s="43" t="s">
        <v>371</v>
      </c>
      <c r="E6806" s="43" t="s">
        <v>3086</v>
      </c>
      <c r="F6806" s="43" t="s">
        <v>4532</v>
      </c>
      <c r="G6806" s="43" t="s">
        <v>4654</v>
      </c>
      <c r="H6806" s="76">
        <v>1742</v>
      </c>
      <c r="I6806" s="229">
        <v>6.2370838117106767E-2</v>
      </c>
      <c r="J6806" s="73">
        <f t="shared" si="318"/>
        <v>1.2401244285635165E-3</v>
      </c>
      <c r="K6806" s="73">
        <f t="shared" si="319"/>
        <v>110.81029675455763</v>
      </c>
      <c r="L6806" s="3" t="e">
        <f t="shared" si="320"/>
        <v>#N/A</v>
      </c>
    </row>
    <row r="6807" spans="1:12" x14ac:dyDescent="0.25">
      <c r="A6807" s="43" t="s">
        <v>48</v>
      </c>
      <c r="B6807" s="43" t="s">
        <v>51</v>
      </c>
      <c r="C6807" s="43" t="s">
        <v>778</v>
      </c>
      <c r="D6807" s="43" t="s">
        <v>371</v>
      </c>
      <c r="E6807" s="43" t="s">
        <v>3086</v>
      </c>
      <c r="F6807" s="43" t="s">
        <v>4532</v>
      </c>
      <c r="G6807" s="43" t="s">
        <v>4654</v>
      </c>
      <c r="H6807" s="76">
        <v>43</v>
      </c>
      <c r="I6807" s="229">
        <v>6.2325581395348842E-2</v>
      </c>
      <c r="J6807" s="73">
        <f t="shared" si="318"/>
        <v>1.2392245854973816E-3</v>
      </c>
      <c r="K6807" s="73">
        <f t="shared" si="319"/>
        <v>2.7332866571763876</v>
      </c>
      <c r="L6807" s="3" t="e">
        <f t="shared" si="320"/>
        <v>#N/A</v>
      </c>
    </row>
    <row r="6808" spans="1:12" x14ac:dyDescent="0.25">
      <c r="A6808" s="43" t="s">
        <v>48</v>
      </c>
      <c r="B6808" s="43" t="s">
        <v>51</v>
      </c>
      <c r="C6808" s="43" t="s">
        <v>778</v>
      </c>
      <c r="D6808" s="43" t="s">
        <v>371</v>
      </c>
      <c r="E6808" s="43" t="s">
        <v>3086</v>
      </c>
      <c r="F6808" s="43" t="s">
        <v>4532</v>
      </c>
      <c r="G6808" s="43" t="s">
        <v>4654</v>
      </c>
      <c r="H6808" s="76">
        <v>6229</v>
      </c>
      <c r="I6808" s="229">
        <v>6.2369561727404078E-2</v>
      </c>
      <c r="J6808" s="73">
        <f t="shared" si="318"/>
        <v>1.2400990500036247E-3</v>
      </c>
      <c r="K6808" s="73">
        <f t="shared" si="319"/>
        <v>396.22457698247263</v>
      </c>
      <c r="L6808" s="3" t="e">
        <f t="shared" si="320"/>
        <v>#N/A</v>
      </c>
    </row>
    <row r="6809" spans="1:12" x14ac:dyDescent="0.25">
      <c r="A6809" s="43" t="s">
        <v>48</v>
      </c>
      <c r="B6809" s="43" t="s">
        <v>51</v>
      </c>
      <c r="C6809" s="43" t="s">
        <v>778</v>
      </c>
      <c r="D6809" s="43" t="s">
        <v>371</v>
      </c>
      <c r="E6809" s="43" t="s">
        <v>3086</v>
      </c>
      <c r="F6809" s="43" t="s">
        <v>4532</v>
      </c>
      <c r="G6809" s="43" t="s">
        <v>4654</v>
      </c>
      <c r="H6809" s="76">
        <v>97</v>
      </c>
      <c r="I6809" s="229">
        <v>6.2371134020618557E-2</v>
      </c>
      <c r="J6809" s="73">
        <f t="shared" si="318"/>
        <v>1.2401303120370202E-3</v>
      </c>
      <c r="K6809" s="73">
        <f t="shared" si="319"/>
        <v>6.1702926402675899</v>
      </c>
      <c r="L6809" s="3" t="e">
        <f t="shared" si="320"/>
        <v>#N/A</v>
      </c>
    </row>
    <row r="6810" spans="1:12" x14ac:dyDescent="0.25">
      <c r="A6810" s="43" t="s">
        <v>48</v>
      </c>
      <c r="B6810" s="43" t="s">
        <v>51</v>
      </c>
      <c r="C6810" s="43" t="s">
        <v>778</v>
      </c>
      <c r="D6810" s="43" t="s">
        <v>371</v>
      </c>
      <c r="E6810" s="43" t="s">
        <v>3086</v>
      </c>
      <c r="F6810" s="43" t="s">
        <v>4532</v>
      </c>
      <c r="G6810" s="43" t="s">
        <v>4654</v>
      </c>
      <c r="H6810" s="76">
        <v>31</v>
      </c>
      <c r="I6810" s="229">
        <v>6.225806451612903E-2</v>
      </c>
      <c r="J6810" s="73">
        <f t="shared" si="318"/>
        <v>1.2378821419165586E-3</v>
      </c>
      <c r="K6810" s="73">
        <f t="shared" si="319"/>
        <v>1.9683743463994132</v>
      </c>
      <c r="L6810" s="3" t="e">
        <f t="shared" si="320"/>
        <v>#N/A</v>
      </c>
    </row>
    <row r="6811" spans="1:12" x14ac:dyDescent="0.25">
      <c r="A6811" s="43" t="s">
        <v>48</v>
      </c>
      <c r="B6811" s="43" t="s">
        <v>51</v>
      </c>
      <c r="C6811" s="43" t="s">
        <v>779</v>
      </c>
      <c r="D6811" s="43" t="s">
        <v>371</v>
      </c>
      <c r="E6811" s="43" t="s">
        <v>3087</v>
      </c>
      <c r="F6811" s="43" t="s">
        <v>4532</v>
      </c>
      <c r="G6811" s="43" t="s">
        <v>4654</v>
      </c>
      <c r="H6811" s="76">
        <v>282</v>
      </c>
      <c r="I6811" s="229">
        <v>6.2340425531914885E-2</v>
      </c>
      <c r="J6811" s="73">
        <f t="shared" si="318"/>
        <v>1.2395197326676333E-3</v>
      </c>
      <c r="K6811" s="73">
        <f t="shared" si="319"/>
        <v>17.929544564612272</v>
      </c>
      <c r="L6811" s="3" t="e">
        <f t="shared" si="320"/>
        <v>#N/A</v>
      </c>
    </row>
    <row r="6812" spans="1:12" x14ac:dyDescent="0.25">
      <c r="A6812" s="43" t="s">
        <v>48</v>
      </c>
      <c r="B6812" s="43" t="s">
        <v>51</v>
      </c>
      <c r="C6812" s="43" t="s">
        <v>779</v>
      </c>
      <c r="D6812" s="43" t="s">
        <v>371</v>
      </c>
      <c r="E6812" s="43" t="s">
        <v>3087</v>
      </c>
      <c r="F6812" s="43" t="s">
        <v>4532</v>
      </c>
      <c r="G6812" s="43" t="s">
        <v>4654</v>
      </c>
      <c r="H6812" s="76">
        <v>24</v>
      </c>
      <c r="I6812" s="229">
        <v>6.25E-2</v>
      </c>
      <c r="J6812" s="73">
        <f t="shared" si="318"/>
        <v>1.2426925647478406E-3</v>
      </c>
      <c r="K6812" s="73">
        <f t="shared" si="319"/>
        <v>1.5298246215539479</v>
      </c>
      <c r="L6812" s="3" t="e">
        <f t="shared" si="320"/>
        <v>#N/A</v>
      </c>
    </row>
    <row r="6813" spans="1:12" x14ac:dyDescent="0.25">
      <c r="A6813" s="43" t="s">
        <v>48</v>
      </c>
      <c r="B6813" s="43" t="s">
        <v>51</v>
      </c>
      <c r="C6813" s="43" t="s">
        <v>779</v>
      </c>
      <c r="D6813" s="43" t="s">
        <v>371</v>
      </c>
      <c r="E6813" s="43" t="s">
        <v>3087</v>
      </c>
      <c r="F6813" s="43" t="s">
        <v>4532</v>
      </c>
      <c r="G6813" s="43" t="s">
        <v>4654</v>
      </c>
      <c r="H6813" s="76">
        <v>58</v>
      </c>
      <c r="I6813" s="229">
        <v>6.2241379310345062E-2</v>
      </c>
      <c r="J6813" s="73">
        <f t="shared" si="318"/>
        <v>1.2375503886178543E-3</v>
      </c>
      <c r="K6813" s="73">
        <f t="shared" si="319"/>
        <v>3.6817779225398493</v>
      </c>
      <c r="L6813" s="3" t="e">
        <f t="shared" si="320"/>
        <v>#N/A</v>
      </c>
    </row>
    <row r="6814" spans="1:12" x14ac:dyDescent="0.25">
      <c r="A6814" s="43" t="s">
        <v>48</v>
      </c>
      <c r="B6814" s="43" t="s">
        <v>51</v>
      </c>
      <c r="C6814" s="43" t="s">
        <v>779</v>
      </c>
      <c r="D6814" s="43" t="s">
        <v>371</v>
      </c>
      <c r="E6814" s="43" t="s">
        <v>3087</v>
      </c>
      <c r="F6814" s="43" t="s">
        <v>4532</v>
      </c>
      <c r="G6814" s="43" t="s">
        <v>4654</v>
      </c>
      <c r="H6814" s="76">
        <v>228</v>
      </c>
      <c r="I6814" s="229">
        <v>6.2324561403508762E-2</v>
      </c>
      <c r="J6814" s="73">
        <f t="shared" si="318"/>
        <v>1.2392043049169693E-3</v>
      </c>
      <c r="K6814" s="73">
        <f t="shared" si="319"/>
        <v>14.492538581521066</v>
      </c>
      <c r="L6814" s="3" t="e">
        <f t="shared" si="320"/>
        <v>#N/A</v>
      </c>
    </row>
    <row r="6815" spans="1:12" x14ac:dyDescent="0.25">
      <c r="A6815" s="43" t="s">
        <v>48</v>
      </c>
      <c r="B6815" s="43" t="s">
        <v>51</v>
      </c>
      <c r="C6815" s="43" t="s">
        <v>779</v>
      </c>
      <c r="D6815" s="43" t="s">
        <v>371</v>
      </c>
      <c r="E6815" s="43" t="s">
        <v>3087</v>
      </c>
      <c r="F6815" s="43" t="s">
        <v>4532</v>
      </c>
      <c r="G6815" s="43" t="s">
        <v>4654</v>
      </c>
      <c r="H6815" s="76">
        <v>73</v>
      </c>
      <c r="I6815" s="229">
        <v>6.2328767123287672E-2</v>
      </c>
      <c r="J6815" s="73">
        <f t="shared" si="318"/>
        <v>1.2392879275841479E-3</v>
      </c>
      <c r="K6815" s="73">
        <f t="shared" si="319"/>
        <v>4.6404680187136425</v>
      </c>
      <c r="L6815" s="3" t="e">
        <f t="shared" si="320"/>
        <v>#N/A</v>
      </c>
    </row>
    <row r="6816" spans="1:12" x14ac:dyDescent="0.25">
      <c r="A6816" s="43" t="s">
        <v>48</v>
      </c>
      <c r="B6816" s="43" t="s">
        <v>51</v>
      </c>
      <c r="C6816" s="43" t="s">
        <v>779</v>
      </c>
      <c r="D6816" s="43" t="s">
        <v>371</v>
      </c>
      <c r="E6816" s="43" t="s">
        <v>3087</v>
      </c>
      <c r="F6816" s="43" t="s">
        <v>4532</v>
      </c>
      <c r="G6816" s="43" t="s">
        <v>4654</v>
      </c>
      <c r="H6816" s="76">
        <v>35</v>
      </c>
      <c r="I6816" s="229">
        <v>6.2285714285714479E-2</v>
      </c>
      <c r="J6816" s="73">
        <f t="shared" si="318"/>
        <v>1.2384319045258519E-3</v>
      </c>
      <c r="K6816" s="73">
        <f t="shared" si="319"/>
        <v>2.2233451166584115</v>
      </c>
      <c r="L6816" s="3" t="e">
        <f t="shared" si="320"/>
        <v>#N/A</v>
      </c>
    </row>
    <row r="6817" spans="1:12" x14ac:dyDescent="0.25">
      <c r="A6817" s="43" t="s">
        <v>48</v>
      </c>
      <c r="B6817" s="43" t="s">
        <v>51</v>
      </c>
      <c r="C6817" s="43" t="s">
        <v>779</v>
      </c>
      <c r="D6817" s="43" t="s">
        <v>371</v>
      </c>
      <c r="E6817" s="43" t="s">
        <v>3087</v>
      </c>
      <c r="F6817" s="43" t="s">
        <v>4532</v>
      </c>
      <c r="G6817" s="43" t="s">
        <v>4654</v>
      </c>
      <c r="H6817" s="76">
        <v>16</v>
      </c>
      <c r="I6817" s="229">
        <v>6.25E-2</v>
      </c>
      <c r="J6817" s="73">
        <f t="shared" si="318"/>
        <v>1.2426925647478406E-3</v>
      </c>
      <c r="K6817" s="73">
        <f t="shared" si="319"/>
        <v>1.0198830810359654</v>
      </c>
      <c r="L6817" s="3" t="e">
        <f t="shared" si="320"/>
        <v>#N/A</v>
      </c>
    </row>
    <row r="6818" spans="1:12" x14ac:dyDescent="0.25">
      <c r="A6818" s="43" t="s">
        <v>48</v>
      </c>
      <c r="B6818" s="43" t="s">
        <v>51</v>
      </c>
      <c r="C6818" s="43" t="s">
        <v>779</v>
      </c>
      <c r="D6818" s="43" t="s">
        <v>371</v>
      </c>
      <c r="E6818" s="43" t="s">
        <v>3087</v>
      </c>
      <c r="F6818" s="43" t="s">
        <v>4532</v>
      </c>
      <c r="G6818" s="43" t="s">
        <v>4654</v>
      </c>
      <c r="H6818" s="76">
        <v>76</v>
      </c>
      <c r="I6818" s="229">
        <v>6.2368421052631698E-2</v>
      </c>
      <c r="J6818" s="73">
        <f t="shared" si="318"/>
        <v>1.2400763698746896E-3</v>
      </c>
      <c r="K6818" s="73">
        <f t="shared" si="319"/>
        <v>4.8342458041104859</v>
      </c>
      <c r="L6818" s="3" t="e">
        <f t="shared" si="320"/>
        <v>#N/A</v>
      </c>
    </row>
    <row r="6819" spans="1:12" x14ac:dyDescent="0.25">
      <c r="A6819" s="43" t="s">
        <v>48</v>
      </c>
      <c r="B6819" s="43" t="s">
        <v>51</v>
      </c>
      <c r="C6819" s="43" t="s">
        <v>779</v>
      </c>
      <c r="D6819" s="43" t="s">
        <v>371</v>
      </c>
      <c r="E6819" s="43" t="s">
        <v>3087</v>
      </c>
      <c r="F6819" s="43" t="s">
        <v>4532</v>
      </c>
      <c r="G6819" s="43" t="s">
        <v>4654</v>
      </c>
      <c r="H6819" s="76">
        <v>16</v>
      </c>
      <c r="I6819" s="229">
        <v>6.25E-2</v>
      </c>
      <c r="J6819" s="73">
        <f t="shared" si="318"/>
        <v>1.2426925647478406E-3</v>
      </c>
      <c r="K6819" s="73">
        <f t="shared" si="319"/>
        <v>1.0198830810359654</v>
      </c>
      <c r="L6819" s="3" t="e">
        <f t="shared" si="320"/>
        <v>#N/A</v>
      </c>
    </row>
    <row r="6820" spans="1:12" x14ac:dyDescent="0.25">
      <c r="A6820" s="43" t="s">
        <v>48</v>
      </c>
      <c r="B6820" s="43" t="s">
        <v>51</v>
      </c>
      <c r="C6820" s="43" t="s">
        <v>779</v>
      </c>
      <c r="D6820" s="43" t="s">
        <v>371</v>
      </c>
      <c r="E6820" s="43" t="s">
        <v>3087</v>
      </c>
      <c r="F6820" s="43" t="s">
        <v>4532</v>
      </c>
      <c r="G6820" s="43" t="s">
        <v>4654</v>
      </c>
      <c r="H6820" s="76">
        <v>104</v>
      </c>
      <c r="I6820" s="229">
        <v>6.2307692307692349E-2</v>
      </c>
      <c r="J6820" s="73">
        <f t="shared" si="318"/>
        <v>1.238868895317848E-3</v>
      </c>
      <c r="K6820" s="73">
        <f t="shared" si="319"/>
        <v>6.6088423651130599</v>
      </c>
      <c r="L6820" s="3" t="e">
        <f t="shared" si="320"/>
        <v>#N/A</v>
      </c>
    </row>
    <row r="6821" spans="1:12" x14ac:dyDescent="0.25">
      <c r="A6821" s="43" t="s">
        <v>48</v>
      </c>
      <c r="B6821" s="43" t="s">
        <v>51</v>
      </c>
      <c r="C6821" s="43" t="s">
        <v>779</v>
      </c>
      <c r="D6821" s="43" t="s">
        <v>371</v>
      </c>
      <c r="E6821" s="43" t="s">
        <v>3087</v>
      </c>
      <c r="F6821" s="43" t="s">
        <v>4532</v>
      </c>
      <c r="G6821" s="43" t="s">
        <v>4654</v>
      </c>
      <c r="H6821" s="76">
        <v>93</v>
      </c>
      <c r="I6821" s="229">
        <v>6.2365591397849585E-2</v>
      </c>
      <c r="J6821" s="73">
        <f t="shared" si="318"/>
        <v>1.240020107619353E-3</v>
      </c>
      <c r="K6821" s="73">
        <f t="shared" si="319"/>
        <v>5.9153218700086114</v>
      </c>
      <c r="L6821" s="3" t="e">
        <f t="shared" si="320"/>
        <v>#N/A</v>
      </c>
    </row>
    <row r="6822" spans="1:12" x14ac:dyDescent="0.25">
      <c r="A6822" s="43" t="s">
        <v>48</v>
      </c>
      <c r="B6822" s="43" t="s">
        <v>51</v>
      </c>
      <c r="C6822" s="43" t="s">
        <v>779</v>
      </c>
      <c r="D6822" s="43" t="s">
        <v>371</v>
      </c>
      <c r="E6822" s="43" t="s">
        <v>3087</v>
      </c>
      <c r="F6822" s="43" t="s">
        <v>4532</v>
      </c>
      <c r="G6822" s="43" t="s">
        <v>4654</v>
      </c>
      <c r="H6822" s="76">
        <v>357</v>
      </c>
      <c r="I6822" s="229">
        <v>6.2352941176470562E-2</v>
      </c>
      <c r="J6822" s="73">
        <f t="shared" si="318"/>
        <v>1.2397685822425511E-3</v>
      </c>
      <c r="K6822" s="73">
        <f t="shared" si="319"/>
        <v>22.702597383860581</v>
      </c>
      <c r="L6822" s="3" t="e">
        <f t="shared" si="320"/>
        <v>#N/A</v>
      </c>
    </row>
    <row r="6823" spans="1:12" x14ac:dyDescent="0.25">
      <c r="A6823" s="43" t="s">
        <v>48</v>
      </c>
      <c r="B6823" s="43" t="s">
        <v>51</v>
      </c>
      <c r="C6823" s="43" t="s">
        <v>779</v>
      </c>
      <c r="D6823" s="43" t="s">
        <v>371</v>
      </c>
      <c r="E6823" s="43" t="s">
        <v>3087</v>
      </c>
      <c r="F6823" s="43" t="s">
        <v>4532</v>
      </c>
      <c r="G6823" s="43" t="s">
        <v>4654</v>
      </c>
      <c r="H6823" s="76">
        <v>258</v>
      </c>
      <c r="I6823" s="229">
        <v>6.2364341085271328E-2</v>
      </c>
      <c r="J6823" s="73">
        <f t="shared" si="318"/>
        <v>1.2399952475530393E-3</v>
      </c>
      <c r="K6823" s="73">
        <f t="shared" si="319"/>
        <v>16.409918773868686</v>
      </c>
      <c r="L6823" s="3" t="e">
        <f t="shared" si="320"/>
        <v>#N/A</v>
      </c>
    </row>
    <row r="6824" spans="1:12" x14ac:dyDescent="0.25">
      <c r="A6824" s="43" t="s">
        <v>48</v>
      </c>
      <c r="B6824" s="43" t="s">
        <v>51</v>
      </c>
      <c r="C6824" s="43" t="s">
        <v>779</v>
      </c>
      <c r="D6824" s="43" t="s">
        <v>371</v>
      </c>
      <c r="E6824" s="43" t="s">
        <v>3087</v>
      </c>
      <c r="F6824" s="43" t="s">
        <v>4532</v>
      </c>
      <c r="G6824" s="43" t="s">
        <v>4654</v>
      </c>
      <c r="H6824" s="76">
        <v>294</v>
      </c>
      <c r="I6824" s="229">
        <v>6.2380952380952488E-2</v>
      </c>
      <c r="J6824" s="73">
        <f t="shared" si="318"/>
        <v>1.2403255312911801E-3</v>
      </c>
      <c r="K6824" s="73">
        <f t="shared" si="319"/>
        <v>18.704655706199642</v>
      </c>
      <c r="L6824" s="3" t="e">
        <f t="shared" si="320"/>
        <v>#N/A</v>
      </c>
    </row>
    <row r="6825" spans="1:12" x14ac:dyDescent="0.25">
      <c r="A6825" s="43" t="s">
        <v>48</v>
      </c>
      <c r="B6825" s="43" t="s">
        <v>51</v>
      </c>
      <c r="C6825" s="43" t="s">
        <v>779</v>
      </c>
      <c r="D6825" s="43" t="s">
        <v>371</v>
      </c>
      <c r="E6825" s="43" t="s">
        <v>3087</v>
      </c>
      <c r="F6825" s="43" t="s">
        <v>4532</v>
      </c>
      <c r="G6825" s="43" t="s">
        <v>4654</v>
      </c>
      <c r="H6825" s="76">
        <v>288</v>
      </c>
      <c r="I6825" s="229">
        <v>6.2361111111111235E-2</v>
      </c>
      <c r="J6825" s="73">
        <f t="shared" si="318"/>
        <v>1.2399310257150702E-3</v>
      </c>
      <c r="K6825" s="73">
        <f t="shared" si="319"/>
        <v>18.317100135405976</v>
      </c>
      <c r="L6825" s="3" t="e">
        <f t="shared" si="320"/>
        <v>#N/A</v>
      </c>
    </row>
    <row r="6826" spans="1:12" x14ac:dyDescent="0.25">
      <c r="A6826" s="43" t="s">
        <v>48</v>
      </c>
      <c r="B6826" s="43" t="s">
        <v>51</v>
      </c>
      <c r="C6826" s="43" t="s">
        <v>779</v>
      </c>
      <c r="D6826" s="43" t="s">
        <v>371</v>
      </c>
      <c r="E6826" s="43" t="s">
        <v>3087</v>
      </c>
      <c r="F6826" s="43" t="s">
        <v>4532</v>
      </c>
      <c r="G6826" s="43" t="s">
        <v>4654</v>
      </c>
      <c r="H6826" s="76">
        <v>33</v>
      </c>
      <c r="I6826" s="229">
        <v>6.2424242424242493E-2</v>
      </c>
      <c r="J6826" s="73">
        <f t="shared" si="318"/>
        <v>1.2411862707299658E-3</v>
      </c>
      <c r="K6826" s="73">
        <f t="shared" si="319"/>
        <v>2.1009591469340911</v>
      </c>
      <c r="L6826" s="3" t="e">
        <f t="shared" si="320"/>
        <v>#N/A</v>
      </c>
    </row>
    <row r="6827" spans="1:12" x14ac:dyDescent="0.25">
      <c r="A6827" s="43" t="s">
        <v>48</v>
      </c>
      <c r="B6827" s="43" t="s">
        <v>51</v>
      </c>
      <c r="C6827" s="43" t="s">
        <v>779</v>
      </c>
      <c r="D6827" s="43" t="s">
        <v>371</v>
      </c>
      <c r="E6827" s="43" t="s">
        <v>3087</v>
      </c>
      <c r="F6827" s="43" t="s">
        <v>4532</v>
      </c>
      <c r="G6827" s="43" t="s">
        <v>4654</v>
      </c>
      <c r="H6827" s="76">
        <v>73</v>
      </c>
      <c r="I6827" s="229">
        <v>6.2328767123287672E-2</v>
      </c>
      <c r="J6827" s="73">
        <f t="shared" si="318"/>
        <v>1.2392879275841479E-3</v>
      </c>
      <c r="K6827" s="73">
        <f t="shared" si="319"/>
        <v>4.6404680187136425</v>
      </c>
      <c r="L6827" s="3" t="e">
        <f t="shared" si="320"/>
        <v>#N/A</v>
      </c>
    </row>
    <row r="6828" spans="1:12" x14ac:dyDescent="0.25">
      <c r="A6828" s="43" t="s">
        <v>48</v>
      </c>
      <c r="B6828" s="43" t="s">
        <v>51</v>
      </c>
      <c r="C6828" s="43" t="s">
        <v>779</v>
      </c>
      <c r="D6828" s="43" t="s">
        <v>371</v>
      </c>
      <c r="E6828" s="43" t="s">
        <v>3087</v>
      </c>
      <c r="F6828" s="43" t="s">
        <v>4532</v>
      </c>
      <c r="G6828" s="43" t="s">
        <v>4654</v>
      </c>
      <c r="H6828" s="76">
        <v>157</v>
      </c>
      <c r="I6828" s="229">
        <v>6.2356687898089166E-2</v>
      </c>
      <c r="J6828" s="73">
        <f t="shared" si="318"/>
        <v>1.2398430786121129E-3</v>
      </c>
      <c r="K6828" s="73">
        <f t="shared" si="319"/>
        <v>9.9846553633420996</v>
      </c>
      <c r="L6828" s="3" t="e">
        <f t="shared" si="320"/>
        <v>#N/A</v>
      </c>
    </row>
    <row r="6829" spans="1:12" x14ac:dyDescent="0.25">
      <c r="A6829" s="43" t="s">
        <v>48</v>
      </c>
      <c r="B6829" s="43" t="s">
        <v>51</v>
      </c>
      <c r="C6829" s="43" t="s">
        <v>779</v>
      </c>
      <c r="D6829" s="43" t="s">
        <v>371</v>
      </c>
      <c r="E6829" s="43" t="s">
        <v>3087</v>
      </c>
      <c r="F6829" s="43" t="s">
        <v>4532</v>
      </c>
      <c r="G6829" s="43" t="s">
        <v>4654</v>
      </c>
      <c r="H6829" s="76">
        <v>149</v>
      </c>
      <c r="I6829" s="229">
        <v>6.234899328859074E-2</v>
      </c>
      <c r="J6829" s="73">
        <f t="shared" si="318"/>
        <v>1.2396900860679157E-3</v>
      </c>
      <c r="K6829" s="73">
        <f t="shared" si="319"/>
        <v>9.4747138228241408</v>
      </c>
      <c r="L6829" s="3" t="e">
        <f t="shared" si="320"/>
        <v>#N/A</v>
      </c>
    </row>
    <row r="6830" spans="1:12" x14ac:dyDescent="0.25">
      <c r="A6830" s="43" t="s">
        <v>48</v>
      </c>
      <c r="B6830" s="43" t="s">
        <v>51</v>
      </c>
      <c r="C6830" s="43" t="s">
        <v>786</v>
      </c>
      <c r="D6830" s="43" t="s">
        <v>371</v>
      </c>
      <c r="E6830" s="43" t="s">
        <v>3088</v>
      </c>
      <c r="F6830" s="43" t="s">
        <v>4530</v>
      </c>
      <c r="G6830" s="43" t="s">
        <v>4654</v>
      </c>
      <c r="H6830" s="76">
        <v>636</v>
      </c>
      <c r="I6830" s="229">
        <v>6.2374213836477989E-2</v>
      </c>
      <c r="J6830" s="73">
        <f t="shared" si="318"/>
        <v>1.2401915482653293E-3</v>
      </c>
      <c r="K6830" s="73">
        <f t="shared" si="319"/>
        <v>40.458761824696751</v>
      </c>
      <c r="L6830" s="3" t="e">
        <f t="shared" si="320"/>
        <v>#N/A</v>
      </c>
    </row>
    <row r="6831" spans="1:12" x14ac:dyDescent="0.25">
      <c r="A6831" s="43" t="s">
        <v>48</v>
      </c>
      <c r="B6831" s="43" t="s">
        <v>51</v>
      </c>
      <c r="C6831" s="43" t="s">
        <v>786</v>
      </c>
      <c r="D6831" s="43" t="s">
        <v>371</v>
      </c>
      <c r="E6831" s="43" t="s">
        <v>3088</v>
      </c>
      <c r="F6831" s="43" t="s">
        <v>4530</v>
      </c>
      <c r="G6831" s="43" t="s">
        <v>4654</v>
      </c>
      <c r="H6831" s="76">
        <v>604</v>
      </c>
      <c r="I6831" s="229">
        <v>6.2367549668874173E-2</v>
      </c>
      <c r="J6831" s="73">
        <f t="shared" si="318"/>
        <v>1.2400590440808253E-3</v>
      </c>
      <c r="K6831" s="73">
        <f t="shared" si="319"/>
        <v>38.418995662624816</v>
      </c>
      <c r="L6831" s="3" t="e">
        <f t="shared" si="320"/>
        <v>#N/A</v>
      </c>
    </row>
    <row r="6832" spans="1:12" x14ac:dyDescent="0.25">
      <c r="A6832" s="43" t="s">
        <v>48</v>
      </c>
      <c r="B6832" s="43" t="s">
        <v>51</v>
      </c>
      <c r="C6832" s="43" t="s">
        <v>786</v>
      </c>
      <c r="D6832" s="43" t="s">
        <v>371</v>
      </c>
      <c r="E6832" s="43" t="s">
        <v>3088</v>
      </c>
      <c r="F6832" s="43" t="s">
        <v>4530</v>
      </c>
      <c r="G6832" s="43" t="s">
        <v>4654</v>
      </c>
      <c r="H6832" s="76">
        <v>2747</v>
      </c>
      <c r="I6832" s="229">
        <v>6.2369858026938473E-2</v>
      </c>
      <c r="J6832" s="73">
        <f t="shared" si="318"/>
        <v>1.2401049413512779E-3</v>
      </c>
      <c r="K6832" s="73">
        <f t="shared" si="319"/>
        <v>174.73656827389192</v>
      </c>
      <c r="L6832" s="3" t="e">
        <f t="shared" si="320"/>
        <v>#N/A</v>
      </c>
    </row>
    <row r="6833" spans="1:12" x14ac:dyDescent="0.25">
      <c r="A6833" s="43" t="s">
        <v>48</v>
      </c>
      <c r="B6833" s="43" t="s">
        <v>51</v>
      </c>
      <c r="C6833" s="43" t="s">
        <v>786</v>
      </c>
      <c r="D6833" s="43" t="s">
        <v>371</v>
      </c>
      <c r="E6833" s="43" t="s">
        <v>3088</v>
      </c>
      <c r="F6833" s="43" t="s">
        <v>4530</v>
      </c>
      <c r="G6833" s="43" t="s">
        <v>4654</v>
      </c>
      <c r="H6833" s="76">
        <v>6771</v>
      </c>
      <c r="I6833" s="229">
        <v>6.2370403190075321E-2</v>
      </c>
      <c r="J6833" s="73">
        <f t="shared" si="318"/>
        <v>1.2401157808741056E-3</v>
      </c>
      <c r="K6833" s="73">
        <f t="shared" si="319"/>
        <v>430.70682395229852</v>
      </c>
      <c r="L6833" s="3" t="e">
        <f t="shared" si="320"/>
        <v>#N/A</v>
      </c>
    </row>
    <row r="6834" spans="1:12" x14ac:dyDescent="0.25">
      <c r="A6834" s="43" t="s">
        <v>48</v>
      </c>
      <c r="B6834" s="43" t="s">
        <v>51</v>
      </c>
      <c r="C6834" s="43" t="s">
        <v>786</v>
      </c>
      <c r="D6834" s="43" t="s">
        <v>371</v>
      </c>
      <c r="E6834" s="43" t="s">
        <v>3088</v>
      </c>
      <c r="F6834" s="43" t="s">
        <v>4530</v>
      </c>
      <c r="G6834" s="43" t="s">
        <v>4654</v>
      </c>
      <c r="H6834" s="76">
        <v>6061</v>
      </c>
      <c r="I6834" s="229">
        <v>6.2370895891767031E-2</v>
      </c>
      <c r="J6834" s="73">
        <f t="shared" si="318"/>
        <v>1.2401255773017684E-3</v>
      </c>
      <c r="K6834" s="73">
        <f t="shared" si="319"/>
        <v>385.54640112402603</v>
      </c>
      <c r="L6834" s="3" t="e">
        <f t="shared" si="320"/>
        <v>#N/A</v>
      </c>
    </row>
    <row r="6835" spans="1:12" x14ac:dyDescent="0.25">
      <c r="A6835" s="43" t="s">
        <v>48</v>
      </c>
      <c r="B6835" s="43" t="s">
        <v>51</v>
      </c>
      <c r="C6835" s="43" t="s">
        <v>786</v>
      </c>
      <c r="D6835" s="43" t="s">
        <v>371</v>
      </c>
      <c r="E6835" s="43" t="s">
        <v>3088</v>
      </c>
      <c r="F6835" s="43" t="s">
        <v>4530</v>
      </c>
      <c r="G6835" s="43" t="s">
        <v>4654</v>
      </c>
      <c r="H6835" s="76">
        <v>4956</v>
      </c>
      <c r="I6835" s="229">
        <v>6.2370863599677147E-2</v>
      </c>
      <c r="J6835" s="73">
        <f t="shared" si="318"/>
        <v>1.2401249352355283E-3</v>
      </c>
      <c r="K6835" s="73">
        <f t="shared" si="319"/>
        <v>315.2560591790272</v>
      </c>
      <c r="L6835" s="3" t="e">
        <f t="shared" si="320"/>
        <v>#N/A</v>
      </c>
    </row>
    <row r="6836" spans="1:12" x14ac:dyDescent="0.25">
      <c r="A6836" s="43" t="s">
        <v>48</v>
      </c>
      <c r="B6836" s="43" t="s">
        <v>51</v>
      </c>
      <c r="C6836" s="43" t="s">
        <v>786</v>
      </c>
      <c r="D6836" s="43" t="s">
        <v>371</v>
      </c>
      <c r="E6836" s="43" t="s">
        <v>3088</v>
      </c>
      <c r="F6836" s="43" t="s">
        <v>4530</v>
      </c>
      <c r="G6836" s="43" t="s">
        <v>4654</v>
      </c>
      <c r="H6836" s="76">
        <v>742</v>
      </c>
      <c r="I6836" s="229">
        <v>6.2371967654986524E-2</v>
      </c>
      <c r="J6836" s="73">
        <f t="shared" si="318"/>
        <v>1.2401468872567129E-3</v>
      </c>
      <c r="K6836" s="73">
        <f t="shared" si="319"/>
        <v>47.200188990344479</v>
      </c>
      <c r="L6836" s="3" t="e">
        <f t="shared" si="320"/>
        <v>#N/A</v>
      </c>
    </row>
    <row r="6837" spans="1:12" x14ac:dyDescent="0.25">
      <c r="A6837" s="43" t="s">
        <v>48</v>
      </c>
      <c r="B6837" s="43" t="s">
        <v>51</v>
      </c>
      <c r="C6837" s="43" t="s">
        <v>786</v>
      </c>
      <c r="D6837" s="43" t="s">
        <v>371</v>
      </c>
      <c r="E6837" s="43" t="s">
        <v>3088</v>
      </c>
      <c r="F6837" s="43" t="s">
        <v>4530</v>
      </c>
      <c r="G6837" s="43" t="s">
        <v>4654</v>
      </c>
      <c r="H6837" s="76">
        <v>227</v>
      </c>
      <c r="I6837" s="229">
        <v>6.2378854625550643E-2</v>
      </c>
      <c r="J6837" s="73">
        <f t="shared" si="318"/>
        <v>1.2402838214505317E-3</v>
      </c>
      <c r="K6837" s="73">
        <f t="shared" si="319"/>
        <v>14.441544427469267</v>
      </c>
      <c r="L6837" s="3" t="e">
        <f t="shared" si="320"/>
        <v>#N/A</v>
      </c>
    </row>
    <row r="6838" spans="1:12" x14ac:dyDescent="0.25">
      <c r="A6838" s="43" t="s">
        <v>48</v>
      </c>
      <c r="B6838" s="43" t="s">
        <v>51</v>
      </c>
      <c r="C6838" s="43" t="s">
        <v>786</v>
      </c>
      <c r="D6838" s="43" t="s">
        <v>371</v>
      </c>
      <c r="E6838" s="43" t="s">
        <v>3088</v>
      </c>
      <c r="F6838" s="43" t="s">
        <v>4530</v>
      </c>
      <c r="G6838" s="43" t="s">
        <v>4654</v>
      </c>
      <c r="H6838" s="76">
        <v>645</v>
      </c>
      <c r="I6838" s="229">
        <v>6.2372093023255797E-2</v>
      </c>
      <c r="J6838" s="73">
        <f t="shared" si="318"/>
        <v>1.2401493799641702E-3</v>
      </c>
      <c r="K6838" s="73">
        <f t="shared" si="319"/>
        <v>41.029896350076882</v>
      </c>
      <c r="L6838" s="3" t="e">
        <f t="shared" si="320"/>
        <v>#N/A</v>
      </c>
    </row>
    <row r="6839" spans="1:12" x14ac:dyDescent="0.25">
      <c r="A6839" s="43" t="s">
        <v>48</v>
      </c>
      <c r="B6839" s="43" t="s">
        <v>51</v>
      </c>
      <c r="C6839" s="43" t="s">
        <v>786</v>
      </c>
      <c r="D6839" s="43" t="s">
        <v>371</v>
      </c>
      <c r="E6839" s="43" t="s">
        <v>3088</v>
      </c>
      <c r="F6839" s="43" t="s">
        <v>4530</v>
      </c>
      <c r="G6839" s="43" t="s">
        <v>4654</v>
      </c>
      <c r="H6839" s="76">
        <v>1261</v>
      </c>
      <c r="I6839" s="229">
        <v>6.2371134020618536E-2</v>
      </c>
      <c r="J6839" s="73">
        <f t="shared" si="318"/>
        <v>1.24013031203702E-3</v>
      </c>
      <c r="K6839" s="73">
        <f t="shared" si="319"/>
        <v>80.213804323478655</v>
      </c>
      <c r="L6839" s="3" t="e">
        <f t="shared" si="320"/>
        <v>#N/A</v>
      </c>
    </row>
    <row r="6840" spans="1:12" x14ac:dyDescent="0.25">
      <c r="A6840" s="43" t="s">
        <v>48</v>
      </c>
      <c r="B6840" s="43" t="s">
        <v>51</v>
      </c>
      <c r="C6840" s="43" t="s">
        <v>786</v>
      </c>
      <c r="D6840" s="43" t="s">
        <v>371</v>
      </c>
      <c r="E6840" s="43" t="s">
        <v>3088</v>
      </c>
      <c r="F6840" s="43" t="s">
        <v>4530</v>
      </c>
      <c r="G6840" s="43" t="s">
        <v>4654</v>
      </c>
      <c r="H6840" s="76">
        <v>1156</v>
      </c>
      <c r="I6840" s="229">
        <v>6.2378892733563999E-2</v>
      </c>
      <c r="J6840" s="73">
        <f t="shared" si="318"/>
        <v>1.2402845791552493E-3</v>
      </c>
      <c r="K6840" s="73">
        <f t="shared" si="319"/>
        <v>73.543768973503461</v>
      </c>
      <c r="L6840" s="3" t="e">
        <f t="shared" si="320"/>
        <v>#N/A</v>
      </c>
    </row>
    <row r="6841" spans="1:12" x14ac:dyDescent="0.25">
      <c r="A6841" s="43" t="s">
        <v>48</v>
      </c>
      <c r="B6841" s="43" t="s">
        <v>51</v>
      </c>
      <c r="C6841" s="43" t="s">
        <v>787</v>
      </c>
      <c r="D6841" s="43" t="s">
        <v>371</v>
      </c>
      <c r="E6841" s="43" t="s">
        <v>3089</v>
      </c>
      <c r="F6841" s="43" t="s">
        <v>4531</v>
      </c>
      <c r="G6841" s="43" t="s">
        <v>4654</v>
      </c>
      <c r="H6841" s="76">
        <v>72</v>
      </c>
      <c r="I6841" s="229">
        <v>6.1805555555555558E-2</v>
      </c>
      <c r="J6841" s="73">
        <f t="shared" si="318"/>
        <v>1.2288848695839758E-3</v>
      </c>
      <c r="K6841" s="73">
        <f t="shared" si="319"/>
        <v>4.5384797106100461</v>
      </c>
      <c r="L6841" s="3" t="e">
        <f t="shared" si="320"/>
        <v>#N/A</v>
      </c>
    </row>
    <row r="6842" spans="1:12" x14ac:dyDescent="0.25">
      <c r="A6842" s="43" t="s">
        <v>48</v>
      </c>
      <c r="B6842" s="43" t="s">
        <v>51</v>
      </c>
      <c r="C6842" s="43" t="s">
        <v>787</v>
      </c>
      <c r="D6842" s="43" t="s">
        <v>371</v>
      </c>
      <c r="E6842" s="43" t="s">
        <v>3089</v>
      </c>
      <c r="F6842" s="43" t="s">
        <v>4531</v>
      </c>
      <c r="G6842" s="43" t="s">
        <v>4654</v>
      </c>
      <c r="H6842" s="76">
        <v>494</v>
      </c>
      <c r="I6842" s="229">
        <v>6.1882591093117417E-2</v>
      </c>
      <c r="J6842" s="73">
        <f t="shared" si="318"/>
        <v>1.2304165734199673E-3</v>
      </c>
      <c r="K6842" s="73">
        <f t="shared" si="319"/>
        <v>31.177825787269466</v>
      </c>
      <c r="L6842" s="3" t="e">
        <f t="shared" si="320"/>
        <v>#N/A</v>
      </c>
    </row>
    <row r="6843" spans="1:12" x14ac:dyDescent="0.25">
      <c r="A6843" s="43" t="s">
        <v>48</v>
      </c>
      <c r="B6843" s="43" t="s">
        <v>51</v>
      </c>
      <c r="C6843" s="43" t="s">
        <v>787</v>
      </c>
      <c r="D6843" s="43" t="s">
        <v>371</v>
      </c>
      <c r="E6843" s="43" t="s">
        <v>3089</v>
      </c>
      <c r="F6843" s="43" t="s">
        <v>4531</v>
      </c>
      <c r="G6843" s="43" t="s">
        <v>4654</v>
      </c>
      <c r="H6843" s="76">
        <v>5254</v>
      </c>
      <c r="I6843" s="229">
        <v>6.1878568709554604E-2</v>
      </c>
      <c r="J6843" s="73">
        <f t="shared" si="318"/>
        <v>1.2303365960416302E-3</v>
      </c>
      <c r="K6843" s="73">
        <f t="shared" si="319"/>
        <v>331.57418847560263</v>
      </c>
      <c r="L6843" s="3" t="e">
        <f t="shared" si="320"/>
        <v>#N/A</v>
      </c>
    </row>
    <row r="6844" spans="1:12" x14ac:dyDescent="0.25">
      <c r="A6844" s="43" t="s">
        <v>48</v>
      </c>
      <c r="B6844" s="43" t="s">
        <v>51</v>
      </c>
      <c r="C6844" s="43" t="s">
        <v>787</v>
      </c>
      <c r="D6844" s="43" t="s">
        <v>371</v>
      </c>
      <c r="E6844" s="43" t="s">
        <v>3089</v>
      </c>
      <c r="F6844" s="43" t="s">
        <v>4531</v>
      </c>
      <c r="G6844" s="43" t="s">
        <v>4654</v>
      </c>
      <c r="H6844" s="76">
        <v>2659</v>
      </c>
      <c r="I6844" s="229">
        <v>6.1880406167732237E-2</v>
      </c>
      <c r="J6844" s="73">
        <f t="shared" si="318"/>
        <v>1.2303731303714763E-3</v>
      </c>
      <c r="K6844" s="73">
        <f t="shared" si="319"/>
        <v>167.81156215365777</v>
      </c>
      <c r="L6844" s="3" t="e">
        <f t="shared" si="320"/>
        <v>#N/A</v>
      </c>
    </row>
    <row r="6845" spans="1:12" x14ac:dyDescent="0.25">
      <c r="A6845" s="43" t="s">
        <v>48</v>
      </c>
      <c r="B6845" s="43" t="s">
        <v>51</v>
      </c>
      <c r="C6845" s="43" t="s">
        <v>787</v>
      </c>
      <c r="D6845" s="43" t="s">
        <v>371</v>
      </c>
      <c r="E6845" s="43" t="s">
        <v>3089</v>
      </c>
      <c r="F6845" s="43" t="s">
        <v>4531</v>
      </c>
      <c r="G6845" s="43" t="s">
        <v>4654</v>
      </c>
      <c r="H6845" s="76">
        <v>513</v>
      </c>
      <c r="I6845" s="229">
        <v>6.1871345029239758E-2</v>
      </c>
      <c r="J6845" s="73">
        <f t="shared" si="318"/>
        <v>1.2301929670205521E-3</v>
      </c>
      <c r="K6845" s="73">
        <f t="shared" si="319"/>
        <v>32.371088992081539</v>
      </c>
      <c r="L6845" s="3" t="e">
        <f t="shared" si="320"/>
        <v>#N/A</v>
      </c>
    </row>
    <row r="6846" spans="1:12" x14ac:dyDescent="0.25">
      <c r="A6846" s="43" t="s">
        <v>48</v>
      </c>
      <c r="B6846" s="43" t="s">
        <v>51</v>
      </c>
      <c r="C6846" s="43" t="s">
        <v>787</v>
      </c>
      <c r="D6846" s="43" t="s">
        <v>371</v>
      </c>
      <c r="E6846" s="43" t="s">
        <v>3089</v>
      </c>
      <c r="F6846" s="43" t="s">
        <v>4531</v>
      </c>
      <c r="G6846" s="43" t="s">
        <v>4654</v>
      </c>
      <c r="H6846" s="76">
        <v>661</v>
      </c>
      <c r="I6846" s="229">
        <v>6.1875945537065054E-2</v>
      </c>
      <c r="J6846" s="73">
        <f t="shared" si="318"/>
        <v>1.2302844392904492E-3</v>
      </c>
      <c r="K6846" s="73">
        <f t="shared" si="319"/>
        <v>41.71321801437098</v>
      </c>
      <c r="L6846" s="3" t="e">
        <f t="shared" si="320"/>
        <v>#N/A</v>
      </c>
    </row>
    <row r="6847" spans="1:12" x14ac:dyDescent="0.25">
      <c r="A6847" s="43" t="s">
        <v>48</v>
      </c>
      <c r="B6847" s="43" t="s">
        <v>51</v>
      </c>
      <c r="C6847" s="43" t="s">
        <v>787</v>
      </c>
      <c r="D6847" s="43" t="s">
        <v>371</v>
      </c>
      <c r="E6847" s="43" t="s">
        <v>3089</v>
      </c>
      <c r="F6847" s="43" t="s">
        <v>4531</v>
      </c>
      <c r="G6847" s="43" t="s">
        <v>4654</v>
      </c>
      <c r="H6847" s="76">
        <v>5927</v>
      </c>
      <c r="I6847" s="229">
        <v>6.1879534334401867E-2</v>
      </c>
      <c r="J6847" s="73">
        <f t="shared" si="318"/>
        <v>1.2303557956387188E-3</v>
      </c>
      <c r="K6847" s="73">
        <f t="shared" si="319"/>
        <v>374.05231880075058</v>
      </c>
      <c r="L6847" s="3" t="e">
        <f t="shared" si="320"/>
        <v>#N/A</v>
      </c>
    </row>
    <row r="6848" spans="1:12" x14ac:dyDescent="0.25">
      <c r="A6848" s="43" t="s">
        <v>48</v>
      </c>
      <c r="B6848" s="43" t="s">
        <v>51</v>
      </c>
      <c r="C6848" s="43" t="s">
        <v>787</v>
      </c>
      <c r="D6848" s="43" t="s">
        <v>371</v>
      </c>
      <c r="E6848" s="43" t="s">
        <v>3089</v>
      </c>
      <c r="F6848" s="43" t="s">
        <v>4531</v>
      </c>
      <c r="G6848" s="43" t="s">
        <v>4654</v>
      </c>
      <c r="H6848" s="76">
        <v>276</v>
      </c>
      <c r="I6848" s="229">
        <v>6.1920289855072461E-2</v>
      </c>
      <c r="J6848" s="73">
        <f t="shared" si="318"/>
        <v>1.2311661409588751E-3</v>
      </c>
      <c r="K6848" s="73">
        <f t="shared" si="319"/>
        <v>17.42980185490465</v>
      </c>
      <c r="L6848" s="3" t="e">
        <f t="shared" si="320"/>
        <v>#N/A</v>
      </c>
    </row>
    <row r="6849" spans="1:12" x14ac:dyDescent="0.25">
      <c r="A6849" s="43" t="s">
        <v>48</v>
      </c>
      <c r="B6849" s="43" t="s">
        <v>51</v>
      </c>
      <c r="C6849" s="43" t="s">
        <v>787</v>
      </c>
      <c r="D6849" s="43" t="s">
        <v>371</v>
      </c>
      <c r="E6849" s="43" t="s">
        <v>3089</v>
      </c>
      <c r="F6849" s="43" t="s">
        <v>4531</v>
      </c>
      <c r="G6849" s="43" t="s">
        <v>4654</v>
      </c>
      <c r="H6849" s="76">
        <v>335</v>
      </c>
      <c r="I6849" s="229">
        <v>6.1880597014925383E-2</v>
      </c>
      <c r="J6849" s="73">
        <f t="shared" si="318"/>
        <v>1.2303769250016831E-3</v>
      </c>
      <c r="K6849" s="73">
        <f t="shared" si="319"/>
        <v>21.142176269875566</v>
      </c>
      <c r="L6849" s="3" t="e">
        <f t="shared" si="320"/>
        <v>#N/A</v>
      </c>
    </row>
    <row r="6850" spans="1:12" x14ac:dyDescent="0.25">
      <c r="A6850" s="43" t="s">
        <v>48</v>
      </c>
      <c r="B6850" s="43" t="s">
        <v>51</v>
      </c>
      <c r="C6850" s="43" t="s">
        <v>787</v>
      </c>
      <c r="D6850" s="43" t="s">
        <v>371</v>
      </c>
      <c r="E6850" s="43" t="s">
        <v>3089</v>
      </c>
      <c r="F6850" s="43" t="s">
        <v>4531</v>
      </c>
      <c r="G6850" s="43" t="s">
        <v>4654</v>
      </c>
      <c r="H6850" s="76">
        <v>6356</v>
      </c>
      <c r="I6850" s="229">
        <v>6.1880113278791685E-2</v>
      </c>
      <c r="J6850" s="73">
        <f t="shared" si="318"/>
        <v>1.2303673068369367E-3</v>
      </c>
      <c r="K6850" s="73">
        <f t="shared" si="319"/>
        <v>401.13021460225553</v>
      </c>
      <c r="L6850" s="3" t="e">
        <f t="shared" si="320"/>
        <v>#N/A</v>
      </c>
    </row>
    <row r="6851" spans="1:12" x14ac:dyDescent="0.25">
      <c r="A6851" s="43" t="s">
        <v>48</v>
      </c>
      <c r="B6851" s="43" t="s">
        <v>51</v>
      </c>
      <c r="C6851" s="43" t="s">
        <v>787</v>
      </c>
      <c r="D6851" s="43" t="s">
        <v>371</v>
      </c>
      <c r="E6851" s="43" t="s">
        <v>3089</v>
      </c>
      <c r="F6851" s="43" t="s">
        <v>4531</v>
      </c>
      <c r="G6851" s="43" t="s">
        <v>4654</v>
      </c>
      <c r="H6851" s="76">
        <v>123</v>
      </c>
      <c r="I6851" s="229">
        <v>6.1951219512195128E-2</v>
      </c>
      <c r="J6851" s="73">
        <f t="shared" si="318"/>
        <v>1.2317811178378596E-3</v>
      </c>
      <c r="K6851" s="73">
        <f t="shared" si="319"/>
        <v>7.7715090774940574</v>
      </c>
      <c r="L6851" s="3" t="e">
        <f t="shared" si="320"/>
        <v>#N/A</v>
      </c>
    </row>
    <row r="6852" spans="1:12" x14ac:dyDescent="0.25">
      <c r="A6852" s="43" t="s">
        <v>48</v>
      </c>
      <c r="B6852" s="43" t="s">
        <v>51</v>
      </c>
      <c r="C6852" s="43" t="s">
        <v>787</v>
      </c>
      <c r="D6852" s="43" t="s">
        <v>371</v>
      </c>
      <c r="E6852" s="43" t="s">
        <v>3089</v>
      </c>
      <c r="F6852" s="43" t="s">
        <v>4531</v>
      </c>
      <c r="G6852" s="43" t="s">
        <v>4654</v>
      </c>
      <c r="H6852" s="76">
        <v>283</v>
      </c>
      <c r="I6852" s="229">
        <v>6.1908127208480566E-2</v>
      </c>
      <c r="J6852" s="73">
        <f t="shared" si="318"/>
        <v>1.2309243100710767E-3</v>
      </c>
      <c r="K6852" s="73">
        <f t="shared" si="319"/>
        <v>17.868351579750115</v>
      </c>
      <c r="L6852" s="3" t="e">
        <f t="shared" si="320"/>
        <v>#N/A</v>
      </c>
    </row>
    <row r="6853" spans="1:12" x14ac:dyDescent="0.25">
      <c r="A6853" s="43" t="s">
        <v>48</v>
      </c>
      <c r="B6853" s="43" t="s">
        <v>51</v>
      </c>
      <c r="C6853" s="43" t="s">
        <v>787</v>
      </c>
      <c r="D6853" s="43" t="s">
        <v>371</v>
      </c>
      <c r="E6853" s="43" t="s">
        <v>3089</v>
      </c>
      <c r="F6853" s="43" t="s">
        <v>4531</v>
      </c>
      <c r="G6853" s="43" t="s">
        <v>4654</v>
      </c>
      <c r="H6853" s="76">
        <v>4102</v>
      </c>
      <c r="I6853" s="229">
        <v>6.1879570941004401E-2</v>
      </c>
      <c r="J6853" s="73">
        <f t="shared" si="318"/>
        <v>1.2303565234907633E-3</v>
      </c>
      <c r="K6853" s="73">
        <f t="shared" si="319"/>
        <v>258.87692245935915</v>
      </c>
      <c r="L6853" s="3" t="e">
        <f t="shared" si="320"/>
        <v>#N/A</v>
      </c>
    </row>
    <row r="6854" spans="1:12" x14ac:dyDescent="0.25">
      <c r="A6854" s="43" t="s">
        <v>48</v>
      </c>
      <c r="B6854" s="43" t="s">
        <v>51</v>
      </c>
      <c r="C6854" s="43" t="s">
        <v>787</v>
      </c>
      <c r="D6854" s="43" t="s">
        <v>371</v>
      </c>
      <c r="E6854" s="43" t="s">
        <v>3089</v>
      </c>
      <c r="F6854" s="43" t="s">
        <v>4531</v>
      </c>
      <c r="G6854" s="43" t="s">
        <v>4654</v>
      </c>
      <c r="H6854" s="76">
        <v>3815</v>
      </c>
      <c r="I6854" s="229">
        <v>6.1882044560943657E-2</v>
      </c>
      <c r="J6854" s="73">
        <f t="shared" si="318"/>
        <v>1.2304057066764677E-3</v>
      </c>
      <c r="K6854" s="73">
        <f t="shared" si="319"/>
        <v>240.77399777097077</v>
      </c>
      <c r="L6854" s="3" t="e">
        <f t="shared" si="320"/>
        <v>#N/A</v>
      </c>
    </row>
    <row r="6855" spans="1:12" x14ac:dyDescent="0.25">
      <c r="A6855" s="43" t="s">
        <v>48</v>
      </c>
      <c r="B6855" s="43" t="s">
        <v>51</v>
      </c>
      <c r="C6855" s="43" t="s">
        <v>787</v>
      </c>
      <c r="D6855" s="43" t="s">
        <v>371</v>
      </c>
      <c r="E6855" s="43" t="s">
        <v>3089</v>
      </c>
      <c r="F6855" s="43" t="s">
        <v>4531</v>
      </c>
      <c r="G6855" s="43" t="s">
        <v>4654</v>
      </c>
      <c r="H6855" s="76">
        <v>1696</v>
      </c>
      <c r="I6855" s="229">
        <v>6.1880896226415086E-2</v>
      </c>
      <c r="J6855" s="73">
        <f t="shared" ref="J6855:J6918" si="321">I6855*$J$5</f>
        <v>1.2303828742479797E-3</v>
      </c>
      <c r="K6855" s="73">
        <f t="shared" ref="K6855:K6918" si="322">(I6855+J6855)*H6855</f>
        <v>107.03672935472456</v>
      </c>
      <c r="L6855" s="3" t="e">
        <f t="shared" ref="L6855:L6918" si="323">MATCH(C6855,$C$7237:$C$7264,0)</f>
        <v>#N/A</v>
      </c>
    </row>
    <row r="6856" spans="1:12" x14ac:dyDescent="0.25">
      <c r="A6856" s="43" t="s">
        <v>48</v>
      </c>
      <c r="B6856" s="43" t="s">
        <v>51</v>
      </c>
      <c r="C6856" s="43" t="s">
        <v>787</v>
      </c>
      <c r="D6856" s="43" t="s">
        <v>371</v>
      </c>
      <c r="E6856" s="43" t="s">
        <v>3089</v>
      </c>
      <c r="F6856" s="43" t="s">
        <v>4531</v>
      </c>
      <c r="G6856" s="43" t="s">
        <v>4654</v>
      </c>
      <c r="H6856" s="76">
        <v>6190</v>
      </c>
      <c r="I6856" s="229">
        <v>6.1878836833602582E-2</v>
      </c>
      <c r="J6856" s="73">
        <f t="shared" si="321"/>
        <v>1.2303419271738039E-3</v>
      </c>
      <c r="K6856" s="73">
        <f t="shared" si="322"/>
        <v>390.64581652920583</v>
      </c>
      <c r="L6856" s="3" t="e">
        <f t="shared" si="323"/>
        <v>#N/A</v>
      </c>
    </row>
    <row r="6857" spans="1:12" x14ac:dyDescent="0.25">
      <c r="A6857" s="43" t="s">
        <v>48</v>
      </c>
      <c r="B6857" s="43" t="s">
        <v>51</v>
      </c>
      <c r="C6857" s="43" t="s">
        <v>787</v>
      </c>
      <c r="D6857" s="43" t="s">
        <v>371</v>
      </c>
      <c r="E6857" s="43" t="s">
        <v>3089</v>
      </c>
      <c r="F6857" s="43" t="s">
        <v>4531</v>
      </c>
      <c r="G6857" s="43" t="s">
        <v>4654</v>
      </c>
      <c r="H6857" s="76">
        <v>115</v>
      </c>
      <c r="I6857" s="229">
        <v>6.1913043478260876E-2</v>
      </c>
      <c r="J6857" s="73">
        <f t="shared" si="321"/>
        <v>1.2310220606615132E-3</v>
      </c>
      <c r="K6857" s="73">
        <f t="shared" si="322"/>
        <v>7.2615675369760755</v>
      </c>
      <c r="L6857" s="3" t="e">
        <f t="shared" si="323"/>
        <v>#N/A</v>
      </c>
    </row>
    <row r="6858" spans="1:12" x14ac:dyDescent="0.25">
      <c r="A6858" s="43" t="s">
        <v>48</v>
      </c>
      <c r="B6858" s="43" t="s">
        <v>51</v>
      </c>
      <c r="C6858" s="43" t="s">
        <v>787</v>
      </c>
      <c r="D6858" s="43" t="s">
        <v>371</v>
      </c>
      <c r="E6858" s="43" t="s">
        <v>3089</v>
      </c>
      <c r="F6858" s="43" t="s">
        <v>4531</v>
      </c>
      <c r="G6858" s="43" t="s">
        <v>4654</v>
      </c>
      <c r="H6858" s="76">
        <v>110</v>
      </c>
      <c r="I6858" s="229">
        <v>6.1909090909090914E-2</v>
      </c>
      <c r="J6858" s="73">
        <f t="shared" si="321"/>
        <v>1.2309434714084066E-3</v>
      </c>
      <c r="K6858" s="73">
        <f t="shared" si="322"/>
        <v>6.9454037818549255</v>
      </c>
      <c r="L6858" s="3" t="e">
        <f t="shared" si="323"/>
        <v>#N/A</v>
      </c>
    </row>
    <row r="6859" spans="1:12" x14ac:dyDescent="0.25">
      <c r="A6859" s="43" t="s">
        <v>48</v>
      </c>
      <c r="B6859" s="43" t="s">
        <v>51</v>
      </c>
      <c r="C6859" s="43" t="s">
        <v>787</v>
      </c>
      <c r="D6859" s="43" t="s">
        <v>371</v>
      </c>
      <c r="E6859" s="43" t="s">
        <v>3089</v>
      </c>
      <c r="F6859" s="43" t="s">
        <v>4531</v>
      </c>
      <c r="G6859" s="43" t="s">
        <v>4654</v>
      </c>
      <c r="H6859" s="76">
        <v>465</v>
      </c>
      <c r="I6859" s="229">
        <v>6.1870967741935477E-2</v>
      </c>
      <c r="J6859" s="73">
        <f t="shared" si="321"/>
        <v>1.2301854653865073E-3</v>
      </c>
      <c r="K6859" s="73">
        <f t="shared" si="322"/>
        <v>29.342036241404724</v>
      </c>
      <c r="L6859" s="3" t="e">
        <f t="shared" si="323"/>
        <v>#N/A</v>
      </c>
    </row>
    <row r="6860" spans="1:12" x14ac:dyDescent="0.25">
      <c r="A6860" s="43" t="s">
        <v>48</v>
      </c>
      <c r="B6860" s="43" t="s">
        <v>51</v>
      </c>
      <c r="C6860" s="43" t="s">
        <v>787</v>
      </c>
      <c r="D6860" s="43" t="s">
        <v>371</v>
      </c>
      <c r="E6860" s="43" t="s">
        <v>3089</v>
      </c>
      <c r="F6860" s="43" t="s">
        <v>4531</v>
      </c>
      <c r="G6860" s="43" t="s">
        <v>4654</v>
      </c>
      <c r="H6860" s="76">
        <v>4005</v>
      </c>
      <c r="I6860" s="229">
        <v>6.1880149812734077E-2</v>
      </c>
      <c r="J6860" s="73">
        <f t="shared" si="321"/>
        <v>1.230368033244274E-3</v>
      </c>
      <c r="K6860" s="73">
        <f t="shared" si="322"/>
        <v>252.7576239731433</v>
      </c>
      <c r="L6860" s="3" t="e">
        <f t="shared" si="323"/>
        <v>#N/A</v>
      </c>
    </row>
    <row r="6861" spans="1:12" x14ac:dyDescent="0.25">
      <c r="A6861" s="43" t="s">
        <v>48</v>
      </c>
      <c r="B6861" s="43" t="s">
        <v>51</v>
      </c>
      <c r="C6861" s="43" t="s">
        <v>787</v>
      </c>
      <c r="D6861" s="43" t="s">
        <v>371</v>
      </c>
      <c r="E6861" s="43" t="s">
        <v>3089</v>
      </c>
      <c r="F6861" s="43" t="s">
        <v>4531</v>
      </c>
      <c r="G6861" s="43" t="s">
        <v>4654</v>
      </c>
      <c r="H6861" s="76">
        <v>3711</v>
      </c>
      <c r="I6861" s="229">
        <v>6.188089463756398E-2</v>
      </c>
      <c r="J6861" s="73">
        <f t="shared" si="321"/>
        <v>1.2303828426567245E-3</v>
      </c>
      <c r="K6861" s="73">
        <f t="shared" si="322"/>
        <v>234.20595072909904</v>
      </c>
      <c r="L6861" s="3" t="e">
        <f t="shared" si="323"/>
        <v>#N/A</v>
      </c>
    </row>
    <row r="6862" spans="1:12" x14ac:dyDescent="0.25">
      <c r="A6862" s="43" t="s">
        <v>48</v>
      </c>
      <c r="B6862" s="43" t="s">
        <v>51</v>
      </c>
      <c r="C6862" s="43" t="s">
        <v>787</v>
      </c>
      <c r="D6862" s="43" t="s">
        <v>371</v>
      </c>
      <c r="E6862" s="43" t="s">
        <v>3089</v>
      </c>
      <c r="F6862" s="43" t="s">
        <v>4531</v>
      </c>
      <c r="G6862" s="43" t="s">
        <v>4654</v>
      </c>
      <c r="H6862" s="76">
        <v>3207</v>
      </c>
      <c r="I6862" s="229">
        <v>6.1880261927034594E-2</v>
      </c>
      <c r="J6862" s="73">
        <f t="shared" si="321"/>
        <v>1.2303702624219964E-3</v>
      </c>
      <c r="K6862" s="73">
        <f t="shared" si="322"/>
        <v>202.39579743158728</v>
      </c>
      <c r="L6862" s="3" t="e">
        <f t="shared" si="323"/>
        <v>#N/A</v>
      </c>
    </row>
    <row r="6863" spans="1:12" x14ac:dyDescent="0.25">
      <c r="A6863" s="43" t="s">
        <v>48</v>
      </c>
      <c r="B6863" s="43" t="s">
        <v>51</v>
      </c>
      <c r="C6863" s="43" t="s">
        <v>787</v>
      </c>
      <c r="D6863" s="43" t="s">
        <v>371</v>
      </c>
      <c r="E6863" s="43" t="s">
        <v>3089</v>
      </c>
      <c r="F6863" s="43" t="s">
        <v>4531</v>
      </c>
      <c r="G6863" s="43" t="s">
        <v>4654</v>
      </c>
      <c r="H6863" s="76">
        <v>768</v>
      </c>
      <c r="I6863" s="229">
        <v>6.1875000000000006E-2</v>
      </c>
      <c r="J6863" s="73">
        <f t="shared" si="321"/>
        <v>1.2302656391003624E-3</v>
      </c>
      <c r="K6863" s="73">
        <f t="shared" si="322"/>
        <v>48.464844010829083</v>
      </c>
      <c r="L6863" s="3" t="e">
        <f t="shared" si="323"/>
        <v>#N/A</v>
      </c>
    </row>
    <row r="6864" spans="1:12" x14ac:dyDescent="0.25">
      <c r="A6864" s="43" t="s">
        <v>48</v>
      </c>
      <c r="B6864" s="43" t="s">
        <v>51</v>
      </c>
      <c r="C6864" s="43" t="s">
        <v>787</v>
      </c>
      <c r="D6864" s="43" t="s">
        <v>371</v>
      </c>
      <c r="E6864" s="43" t="s">
        <v>3089</v>
      </c>
      <c r="F6864" s="43" t="s">
        <v>4531</v>
      </c>
      <c r="G6864" s="43" t="s">
        <v>4654</v>
      </c>
      <c r="H6864" s="76">
        <v>1555</v>
      </c>
      <c r="I6864" s="229">
        <v>6.1884244372990331E-2</v>
      </c>
      <c r="J6864" s="73">
        <f t="shared" si="321"/>
        <v>1.2304494457176557E-3</v>
      </c>
      <c r="K6864" s="73">
        <f t="shared" si="322"/>
        <v>98.143348888090927</v>
      </c>
      <c r="L6864" s="3" t="e">
        <f t="shared" si="323"/>
        <v>#N/A</v>
      </c>
    </row>
    <row r="6865" spans="1:12" x14ac:dyDescent="0.25">
      <c r="A6865" s="43" t="s">
        <v>48</v>
      </c>
      <c r="B6865" s="43" t="s">
        <v>51</v>
      </c>
      <c r="C6865" s="43" t="s">
        <v>787</v>
      </c>
      <c r="D6865" s="43" t="s">
        <v>371</v>
      </c>
      <c r="E6865" s="43" t="s">
        <v>3089</v>
      </c>
      <c r="F6865" s="43" t="s">
        <v>4531</v>
      </c>
      <c r="G6865" s="43" t="s">
        <v>4654</v>
      </c>
      <c r="H6865" s="76">
        <v>6960</v>
      </c>
      <c r="I6865" s="229">
        <v>6.1879310344827597E-2</v>
      </c>
      <c r="J6865" s="73">
        <f t="shared" si="321"/>
        <v>1.2303513420358623E-3</v>
      </c>
      <c r="K6865" s="73">
        <f t="shared" si="322"/>
        <v>439.24324534056962</v>
      </c>
      <c r="L6865" s="3" t="e">
        <f t="shared" si="323"/>
        <v>#N/A</v>
      </c>
    </row>
    <row r="6866" spans="1:12" x14ac:dyDescent="0.25">
      <c r="A6866" s="43" t="s">
        <v>48</v>
      </c>
      <c r="B6866" s="43" t="s">
        <v>51</v>
      </c>
      <c r="C6866" s="43" t="s">
        <v>787</v>
      </c>
      <c r="D6866" s="43" t="s">
        <v>371</v>
      </c>
      <c r="E6866" s="43" t="s">
        <v>3089</v>
      </c>
      <c r="F6866" s="43" t="s">
        <v>4531</v>
      </c>
      <c r="G6866" s="43" t="s">
        <v>4654</v>
      </c>
      <c r="H6866" s="76">
        <v>77</v>
      </c>
      <c r="I6866" s="229">
        <v>6.1818181818181814E-2</v>
      </c>
      <c r="J6866" s="73">
        <f t="shared" si="321"/>
        <v>1.2291359185869549E-3</v>
      </c>
      <c r="K6866" s="73">
        <f t="shared" si="322"/>
        <v>4.8546434657311943</v>
      </c>
      <c r="L6866" s="3" t="e">
        <f t="shared" si="323"/>
        <v>#N/A</v>
      </c>
    </row>
    <row r="6867" spans="1:12" x14ac:dyDescent="0.25">
      <c r="A6867" s="43" t="s">
        <v>48</v>
      </c>
      <c r="B6867" s="43" t="s">
        <v>51</v>
      </c>
      <c r="C6867" s="43" t="s">
        <v>787</v>
      </c>
      <c r="D6867" s="43" t="s">
        <v>371</v>
      </c>
      <c r="E6867" s="43" t="s">
        <v>3089</v>
      </c>
      <c r="F6867" s="43" t="s">
        <v>4531</v>
      </c>
      <c r="G6867" s="43" t="s">
        <v>4654</v>
      </c>
      <c r="H6867" s="76">
        <v>1691</v>
      </c>
      <c r="I6867" s="229">
        <v>6.1880544056771132E-2</v>
      </c>
      <c r="J6867" s="73">
        <f t="shared" si="321"/>
        <v>1.2303758720304107E-3</v>
      </c>
      <c r="K6867" s="73">
        <f t="shared" si="322"/>
        <v>106.7205655996034</v>
      </c>
      <c r="L6867" s="3" t="e">
        <f t="shared" si="323"/>
        <v>#N/A</v>
      </c>
    </row>
    <row r="6868" spans="1:12" x14ac:dyDescent="0.25">
      <c r="A6868" s="43" t="s">
        <v>48</v>
      </c>
      <c r="B6868" s="43" t="s">
        <v>51</v>
      </c>
      <c r="C6868" s="43" t="s">
        <v>787</v>
      </c>
      <c r="D6868" s="43" t="s">
        <v>371</v>
      </c>
      <c r="E6868" s="43" t="s">
        <v>3089</v>
      </c>
      <c r="F6868" s="43" t="s">
        <v>4531</v>
      </c>
      <c r="G6868" s="43" t="s">
        <v>4654</v>
      </c>
      <c r="H6868" s="76">
        <v>6058</v>
      </c>
      <c r="I6868" s="229">
        <v>6.1878507758336088E-2</v>
      </c>
      <c r="J6868" s="73">
        <f t="shared" si="321"/>
        <v>1.2303353841436131E-3</v>
      </c>
      <c r="K6868" s="73">
        <f t="shared" si="322"/>
        <v>382.31337175714208</v>
      </c>
      <c r="L6868" s="3" t="e">
        <f t="shared" si="323"/>
        <v>#N/A</v>
      </c>
    </row>
    <row r="6869" spans="1:12" x14ac:dyDescent="0.25">
      <c r="A6869" s="43" t="s">
        <v>48</v>
      </c>
      <c r="B6869" s="43" t="s">
        <v>51</v>
      </c>
      <c r="C6869" s="43" t="s">
        <v>787</v>
      </c>
      <c r="D6869" s="43" t="s">
        <v>371</v>
      </c>
      <c r="E6869" s="43" t="s">
        <v>3089</v>
      </c>
      <c r="F6869" s="43" t="s">
        <v>4531</v>
      </c>
      <c r="G6869" s="43" t="s">
        <v>4654</v>
      </c>
      <c r="H6869" s="76">
        <v>88</v>
      </c>
      <c r="I6869" s="229">
        <v>6.1931818181818192E-2</v>
      </c>
      <c r="J6869" s="73">
        <f t="shared" si="321"/>
        <v>1.2313953596137695E-3</v>
      </c>
      <c r="K6869" s="73">
        <f t="shared" si="322"/>
        <v>5.5583627916460125</v>
      </c>
      <c r="L6869" s="3" t="e">
        <f t="shared" si="323"/>
        <v>#N/A</v>
      </c>
    </row>
    <row r="6870" spans="1:12" x14ac:dyDescent="0.25">
      <c r="A6870" s="43" t="s">
        <v>48</v>
      </c>
      <c r="B6870" s="43" t="s">
        <v>51</v>
      </c>
      <c r="C6870" s="43" t="s">
        <v>787</v>
      </c>
      <c r="D6870" s="43" t="s">
        <v>371</v>
      </c>
      <c r="E6870" s="43" t="s">
        <v>3089</v>
      </c>
      <c r="F6870" s="43" t="s">
        <v>4531</v>
      </c>
      <c r="G6870" s="43" t="s">
        <v>4654</v>
      </c>
      <c r="H6870" s="76">
        <v>857</v>
      </c>
      <c r="I6870" s="229">
        <v>6.1878646441073507E-2</v>
      </c>
      <c r="J6870" s="73">
        <f t="shared" si="321"/>
        <v>1.2303381415837197E-3</v>
      </c>
      <c r="K6870" s="73">
        <f t="shared" si="322"/>
        <v>54.08439978733724</v>
      </c>
      <c r="L6870" s="3" t="e">
        <f t="shared" si="323"/>
        <v>#N/A</v>
      </c>
    </row>
    <row r="6871" spans="1:12" x14ac:dyDescent="0.25">
      <c r="A6871" s="43" t="s">
        <v>48</v>
      </c>
      <c r="B6871" s="43" t="s">
        <v>51</v>
      </c>
      <c r="C6871" s="43" t="s">
        <v>787</v>
      </c>
      <c r="D6871" s="43" t="s">
        <v>371</v>
      </c>
      <c r="E6871" s="43" t="s">
        <v>3089</v>
      </c>
      <c r="F6871" s="43" t="s">
        <v>4531</v>
      </c>
      <c r="G6871" s="43" t="s">
        <v>4654</v>
      </c>
      <c r="H6871" s="76">
        <v>676</v>
      </c>
      <c r="I6871" s="229">
        <v>6.1893491124260361E-2</v>
      </c>
      <c r="J6871" s="73">
        <f t="shared" si="321"/>
        <v>1.2306332996224771E-3</v>
      </c>
      <c r="K6871" s="73">
        <f t="shared" si="322"/>
        <v>42.671908110544798</v>
      </c>
      <c r="L6871" s="3" t="e">
        <f t="shared" si="323"/>
        <v>#N/A</v>
      </c>
    </row>
    <row r="6872" spans="1:12" x14ac:dyDescent="0.25">
      <c r="A6872" s="43" t="s">
        <v>48</v>
      </c>
      <c r="B6872" s="43" t="s">
        <v>51</v>
      </c>
      <c r="C6872" s="43" t="s">
        <v>787</v>
      </c>
      <c r="D6872" s="43" t="s">
        <v>371</v>
      </c>
      <c r="E6872" s="43" t="s">
        <v>3089</v>
      </c>
      <c r="F6872" s="43" t="s">
        <v>4531</v>
      </c>
      <c r="G6872" s="43" t="s">
        <v>4654</v>
      </c>
      <c r="H6872" s="76">
        <v>48</v>
      </c>
      <c r="I6872" s="229">
        <v>6.1875000000000006E-2</v>
      </c>
      <c r="J6872" s="73">
        <f t="shared" si="321"/>
        <v>1.2302656391003624E-3</v>
      </c>
      <c r="K6872" s="73">
        <f t="shared" si="322"/>
        <v>3.0290527506768177</v>
      </c>
      <c r="L6872" s="3" t="e">
        <f t="shared" si="323"/>
        <v>#N/A</v>
      </c>
    </row>
    <row r="6873" spans="1:12" x14ac:dyDescent="0.25">
      <c r="A6873" s="43" t="s">
        <v>48</v>
      </c>
      <c r="B6873" s="43" t="s">
        <v>51</v>
      </c>
      <c r="C6873" s="43" t="s">
        <v>787</v>
      </c>
      <c r="D6873" s="43" t="s">
        <v>371</v>
      </c>
      <c r="E6873" s="43" t="s">
        <v>3089</v>
      </c>
      <c r="F6873" s="43" t="s">
        <v>4531</v>
      </c>
      <c r="G6873" s="43" t="s">
        <v>4654</v>
      </c>
      <c r="H6873" s="76">
        <v>5106</v>
      </c>
      <c r="I6873" s="229">
        <v>6.1880141010575776E-2</v>
      </c>
      <c r="J6873" s="73">
        <f t="shared" si="321"/>
        <v>1.2303678582302471E-3</v>
      </c>
      <c r="K6873" s="73">
        <f t="shared" si="322"/>
        <v>322.24225828412358</v>
      </c>
      <c r="L6873" s="3" t="e">
        <f t="shared" si="323"/>
        <v>#N/A</v>
      </c>
    </row>
    <row r="6874" spans="1:12" x14ac:dyDescent="0.25">
      <c r="A6874" s="43" t="s">
        <v>48</v>
      </c>
      <c r="B6874" s="43" t="s">
        <v>51</v>
      </c>
      <c r="C6874" s="43" t="s">
        <v>787</v>
      </c>
      <c r="D6874" s="43" t="s">
        <v>371</v>
      </c>
      <c r="E6874" s="43" t="s">
        <v>3089</v>
      </c>
      <c r="F6874" s="43" t="s">
        <v>4531</v>
      </c>
      <c r="G6874" s="43" t="s">
        <v>4654</v>
      </c>
      <c r="H6874" s="76">
        <v>2708</v>
      </c>
      <c r="I6874" s="229">
        <v>6.1879615952732642E-2</v>
      </c>
      <c r="J6874" s="73">
        <f t="shared" si="321"/>
        <v>1.2303574184626036E-3</v>
      </c>
      <c r="K6874" s="73">
        <f t="shared" si="322"/>
        <v>170.9018078891967</v>
      </c>
      <c r="L6874" s="3" t="e">
        <f t="shared" si="323"/>
        <v>#N/A</v>
      </c>
    </row>
    <row r="6875" spans="1:12" x14ac:dyDescent="0.25">
      <c r="A6875" s="43" t="s">
        <v>48</v>
      </c>
      <c r="B6875" s="43" t="s">
        <v>51</v>
      </c>
      <c r="C6875" s="43" t="s">
        <v>787</v>
      </c>
      <c r="D6875" s="43" t="s">
        <v>371</v>
      </c>
      <c r="E6875" s="43" t="s">
        <v>3089</v>
      </c>
      <c r="F6875" s="43" t="s">
        <v>4531</v>
      </c>
      <c r="G6875" s="43" t="s">
        <v>4654</v>
      </c>
      <c r="H6875" s="76">
        <v>553</v>
      </c>
      <c r="I6875" s="229">
        <v>6.1880650994575043E-2</v>
      </c>
      <c r="J6875" s="73">
        <f t="shared" si="321"/>
        <v>1.2303779982834316E-3</v>
      </c>
      <c r="K6875" s="73">
        <f t="shared" si="322"/>
        <v>34.900399033050739</v>
      </c>
      <c r="L6875" s="3" t="e">
        <f t="shared" si="323"/>
        <v>#N/A</v>
      </c>
    </row>
    <row r="6876" spans="1:12" x14ac:dyDescent="0.25">
      <c r="A6876" s="43" t="s">
        <v>48</v>
      </c>
      <c r="B6876" s="43" t="s">
        <v>51</v>
      </c>
      <c r="C6876" s="43" t="s">
        <v>787</v>
      </c>
      <c r="D6876" s="43" t="s">
        <v>371</v>
      </c>
      <c r="E6876" s="43" t="s">
        <v>3089</v>
      </c>
      <c r="F6876" s="43" t="s">
        <v>4531</v>
      </c>
      <c r="G6876" s="43" t="s">
        <v>4654</v>
      </c>
      <c r="H6876" s="76">
        <v>2651</v>
      </c>
      <c r="I6876" s="229">
        <v>6.1878536401357973E-2</v>
      </c>
      <c r="J6876" s="73">
        <f t="shared" si="321"/>
        <v>1.2303359536551385E-3</v>
      </c>
      <c r="K6876" s="73">
        <f t="shared" si="322"/>
        <v>167.30162061313976</v>
      </c>
      <c r="L6876" s="3" t="e">
        <f t="shared" si="323"/>
        <v>#N/A</v>
      </c>
    </row>
    <row r="6877" spans="1:12" x14ac:dyDescent="0.25">
      <c r="A6877" s="43" t="s">
        <v>48</v>
      </c>
      <c r="B6877" s="43" t="s">
        <v>51</v>
      </c>
      <c r="C6877" s="43" t="s">
        <v>787</v>
      </c>
      <c r="D6877" s="43" t="s">
        <v>371</v>
      </c>
      <c r="E6877" s="43" t="s">
        <v>3089</v>
      </c>
      <c r="F6877" s="43" t="s">
        <v>4531</v>
      </c>
      <c r="G6877" s="43" t="s">
        <v>4654</v>
      </c>
      <c r="H6877" s="76">
        <v>72</v>
      </c>
      <c r="I6877" s="229">
        <v>6.1805555555555558E-2</v>
      </c>
      <c r="J6877" s="73">
        <f t="shared" si="321"/>
        <v>1.2288848695839758E-3</v>
      </c>
      <c r="K6877" s="73">
        <f t="shared" si="322"/>
        <v>4.5384797106100461</v>
      </c>
      <c r="L6877" s="3" t="e">
        <f t="shared" si="323"/>
        <v>#N/A</v>
      </c>
    </row>
    <row r="6878" spans="1:12" x14ac:dyDescent="0.25">
      <c r="A6878" s="43" t="s">
        <v>48</v>
      </c>
      <c r="B6878" s="43" t="s">
        <v>51</v>
      </c>
      <c r="C6878" s="43" t="s">
        <v>787</v>
      </c>
      <c r="D6878" s="43" t="s">
        <v>371</v>
      </c>
      <c r="E6878" s="43" t="s">
        <v>3089</v>
      </c>
      <c r="F6878" s="43" t="s">
        <v>4531</v>
      </c>
      <c r="G6878" s="43" t="s">
        <v>4654</v>
      </c>
      <c r="H6878" s="76">
        <v>2604</v>
      </c>
      <c r="I6878" s="229">
        <v>6.1877880184331796E-2</v>
      </c>
      <c r="J6878" s="73">
        <f t="shared" si="321"/>
        <v>1.2303229060388297E-3</v>
      </c>
      <c r="K6878" s="73">
        <f t="shared" si="322"/>
        <v>164.33376084732512</v>
      </c>
      <c r="L6878" s="3" t="e">
        <f t="shared" si="323"/>
        <v>#N/A</v>
      </c>
    </row>
    <row r="6879" spans="1:12" x14ac:dyDescent="0.25">
      <c r="A6879" s="43" t="s">
        <v>48</v>
      </c>
      <c r="B6879" s="43" t="s">
        <v>51</v>
      </c>
      <c r="C6879" s="43" t="s">
        <v>787</v>
      </c>
      <c r="D6879" s="43" t="s">
        <v>371</v>
      </c>
      <c r="E6879" s="43" t="s">
        <v>3089</v>
      </c>
      <c r="F6879" s="43" t="s">
        <v>4531</v>
      </c>
      <c r="G6879" s="43" t="s">
        <v>4654</v>
      </c>
      <c r="H6879" s="76">
        <v>269</v>
      </c>
      <c r="I6879" s="229">
        <v>6.1895910780669139E-2</v>
      </c>
      <c r="J6879" s="73">
        <f t="shared" si="321"/>
        <v>1.230681409846932E-3</v>
      </c>
      <c r="K6879" s="73">
        <f t="shared" si="322"/>
        <v>16.981053299248824</v>
      </c>
      <c r="L6879" s="3" t="e">
        <f t="shared" si="323"/>
        <v>#N/A</v>
      </c>
    </row>
    <row r="6880" spans="1:12" x14ac:dyDescent="0.25">
      <c r="A6880" s="43" t="s">
        <v>48</v>
      </c>
      <c r="B6880" s="43" t="s">
        <v>51</v>
      </c>
      <c r="C6880" s="43" t="s">
        <v>787</v>
      </c>
      <c r="D6880" s="43" t="s">
        <v>371</v>
      </c>
      <c r="E6880" s="43" t="s">
        <v>3089</v>
      </c>
      <c r="F6880" s="43" t="s">
        <v>4531</v>
      </c>
      <c r="G6880" s="43" t="s">
        <v>4654</v>
      </c>
      <c r="H6880" s="76">
        <v>1740</v>
      </c>
      <c r="I6880" s="229">
        <v>6.1879310344827562E-2</v>
      </c>
      <c r="J6880" s="73">
        <f t="shared" si="321"/>
        <v>1.2303513420358616E-3</v>
      </c>
      <c r="K6880" s="73">
        <f t="shared" si="322"/>
        <v>109.81081133514236</v>
      </c>
      <c r="L6880" s="3" t="e">
        <f t="shared" si="323"/>
        <v>#N/A</v>
      </c>
    </row>
    <row r="6881" spans="1:12" x14ac:dyDescent="0.25">
      <c r="A6881" s="43" t="s">
        <v>48</v>
      </c>
      <c r="B6881" s="43" t="s">
        <v>51</v>
      </c>
      <c r="C6881" s="43" t="s">
        <v>787</v>
      </c>
      <c r="D6881" s="43" t="s">
        <v>371</v>
      </c>
      <c r="E6881" s="43" t="s">
        <v>3089</v>
      </c>
      <c r="F6881" s="43" t="s">
        <v>4531</v>
      </c>
      <c r="G6881" s="43" t="s">
        <v>4654</v>
      </c>
      <c r="H6881" s="76">
        <v>4046</v>
      </c>
      <c r="I6881" s="229">
        <v>6.1880869995056834E-2</v>
      </c>
      <c r="J6881" s="73">
        <f t="shared" si="321"/>
        <v>1.230382352687758E-3</v>
      </c>
      <c r="K6881" s="73">
        <f t="shared" si="322"/>
        <v>255.34812699897461</v>
      </c>
      <c r="L6881" s="3" t="e">
        <f t="shared" si="323"/>
        <v>#N/A</v>
      </c>
    </row>
    <row r="6882" spans="1:12" x14ac:dyDescent="0.25">
      <c r="A6882" s="43" t="s">
        <v>48</v>
      </c>
      <c r="B6882" s="43" t="s">
        <v>51</v>
      </c>
      <c r="C6882" s="43" t="s">
        <v>787</v>
      </c>
      <c r="D6882" s="43" t="s">
        <v>371</v>
      </c>
      <c r="E6882" s="43" t="s">
        <v>3089</v>
      </c>
      <c r="F6882" s="43" t="s">
        <v>4531</v>
      </c>
      <c r="G6882" s="43" t="s">
        <v>4654</v>
      </c>
      <c r="H6882" s="76">
        <v>853</v>
      </c>
      <c r="I6882" s="229">
        <v>6.1887456037514658E-2</v>
      </c>
      <c r="J6882" s="73">
        <f t="shared" si="321"/>
        <v>1.2305133035036531E-3</v>
      </c>
      <c r="K6882" s="73">
        <f t="shared" si="322"/>
        <v>53.839627847888615</v>
      </c>
      <c r="L6882" s="3" t="e">
        <f t="shared" si="323"/>
        <v>#N/A</v>
      </c>
    </row>
    <row r="6883" spans="1:12" x14ac:dyDescent="0.25">
      <c r="A6883" s="43" t="s">
        <v>48</v>
      </c>
      <c r="B6883" s="43" t="s">
        <v>51</v>
      </c>
      <c r="C6883" s="43" t="s">
        <v>749</v>
      </c>
      <c r="D6883" s="43" t="s">
        <v>55</v>
      </c>
      <c r="E6883" s="43" t="s">
        <v>3090</v>
      </c>
      <c r="F6883" s="43" t="s">
        <v>51</v>
      </c>
      <c r="G6883" s="43" t="s">
        <v>4654</v>
      </c>
      <c r="H6883" s="76">
        <v>190</v>
      </c>
      <c r="I6883" s="229">
        <v>8.2473684210526699E-2</v>
      </c>
      <c r="J6883" s="73">
        <f t="shared" si="321"/>
        <v>1.6398309464925266E-3</v>
      </c>
      <c r="K6883" s="73">
        <f t="shared" si="322"/>
        <v>15.981567879833653</v>
      </c>
      <c r="L6883" s="3" t="e">
        <f t="shared" si="323"/>
        <v>#N/A</v>
      </c>
    </row>
    <row r="6884" spans="1:12" x14ac:dyDescent="0.25">
      <c r="A6884" s="43" t="s">
        <v>48</v>
      </c>
      <c r="B6884" s="43" t="s">
        <v>51</v>
      </c>
      <c r="C6884" s="43" t="s">
        <v>751</v>
      </c>
      <c r="D6884" s="43" t="s">
        <v>55</v>
      </c>
      <c r="E6884" s="43" t="s">
        <v>3091</v>
      </c>
      <c r="F6884" s="43" t="s">
        <v>51</v>
      </c>
      <c r="G6884" s="43" t="s">
        <v>4654</v>
      </c>
      <c r="H6884" s="76">
        <v>2162</v>
      </c>
      <c r="I6884" s="229"/>
      <c r="J6884" s="73">
        <f t="shared" si="321"/>
        <v>0</v>
      </c>
      <c r="K6884" s="73">
        <f t="shared" si="322"/>
        <v>0</v>
      </c>
      <c r="L6884" s="3" t="e">
        <f t="shared" si="323"/>
        <v>#N/A</v>
      </c>
    </row>
    <row r="6885" spans="1:12" x14ac:dyDescent="0.25">
      <c r="A6885" s="43" t="s">
        <v>48</v>
      </c>
      <c r="B6885" s="43" t="s">
        <v>51</v>
      </c>
      <c r="C6885" s="43" t="s">
        <v>751</v>
      </c>
      <c r="D6885" s="43" t="s">
        <v>55</v>
      </c>
      <c r="E6885" s="43" t="s">
        <v>3092</v>
      </c>
      <c r="F6885" s="43" t="s">
        <v>4533</v>
      </c>
      <c r="G6885" s="43" t="s">
        <v>4654</v>
      </c>
      <c r="H6885" s="76">
        <v>31399</v>
      </c>
      <c r="I6885" s="229"/>
      <c r="J6885" s="73">
        <f t="shared" si="321"/>
        <v>0</v>
      </c>
      <c r="K6885" s="73">
        <f t="shared" si="322"/>
        <v>0</v>
      </c>
      <c r="L6885" s="3" t="e">
        <f t="shared" si="323"/>
        <v>#N/A</v>
      </c>
    </row>
    <row r="6886" spans="1:12" x14ac:dyDescent="0.25">
      <c r="A6886" s="43" t="s">
        <v>48</v>
      </c>
      <c r="B6886" s="43" t="s">
        <v>51</v>
      </c>
      <c r="C6886" s="43" t="s">
        <v>751</v>
      </c>
      <c r="D6886" s="43" t="s">
        <v>55</v>
      </c>
      <c r="E6886" s="43" t="s">
        <v>3093</v>
      </c>
      <c r="F6886" s="43" t="s">
        <v>4534</v>
      </c>
      <c r="G6886" s="43" t="s">
        <v>4654</v>
      </c>
      <c r="H6886" s="76">
        <v>32909</v>
      </c>
      <c r="I6886" s="229"/>
      <c r="J6886" s="73">
        <f t="shared" si="321"/>
        <v>0</v>
      </c>
      <c r="K6886" s="73">
        <f t="shared" si="322"/>
        <v>0</v>
      </c>
      <c r="L6886" s="3" t="e">
        <f t="shared" si="323"/>
        <v>#N/A</v>
      </c>
    </row>
    <row r="6887" spans="1:12" x14ac:dyDescent="0.25">
      <c r="A6887" s="43" t="s">
        <v>48</v>
      </c>
      <c r="B6887" s="43" t="s">
        <v>51</v>
      </c>
      <c r="C6887" s="43" t="s">
        <v>757</v>
      </c>
      <c r="D6887" s="43" t="s">
        <v>55</v>
      </c>
      <c r="E6887" s="43" t="s">
        <v>3094</v>
      </c>
      <c r="F6887" s="43" t="s">
        <v>4534</v>
      </c>
      <c r="G6887" s="43" t="s">
        <v>4654</v>
      </c>
      <c r="H6887" s="76">
        <v>25244</v>
      </c>
      <c r="I6887" s="229">
        <v>8.2500000000000004E-2</v>
      </c>
      <c r="J6887" s="73">
        <f t="shared" si="321"/>
        <v>1.6403541854671498E-3</v>
      </c>
      <c r="K6887" s="73">
        <f t="shared" si="322"/>
        <v>2124.0391010579328</v>
      </c>
      <c r="L6887" s="3" t="e">
        <f t="shared" si="323"/>
        <v>#N/A</v>
      </c>
    </row>
    <row r="6888" spans="1:12" x14ac:dyDescent="0.25">
      <c r="A6888" s="43" t="s">
        <v>48</v>
      </c>
      <c r="B6888" s="43" t="s">
        <v>51</v>
      </c>
      <c r="C6888" s="43" t="s">
        <v>757</v>
      </c>
      <c r="D6888" s="43" t="s">
        <v>55</v>
      </c>
      <c r="E6888" s="43" t="s">
        <v>3095</v>
      </c>
      <c r="F6888" s="43" t="s">
        <v>4535</v>
      </c>
      <c r="G6888" s="43" t="s">
        <v>4654</v>
      </c>
      <c r="H6888" s="76">
        <v>934</v>
      </c>
      <c r="I6888" s="229">
        <v>2.096359743040685E-2</v>
      </c>
      <c r="J6888" s="73">
        <f t="shared" si="321"/>
        <v>4.1682090651413647E-4</v>
      </c>
      <c r="K6888" s="73">
        <f t="shared" si="322"/>
        <v>19.969310726684199</v>
      </c>
      <c r="L6888" s="3" t="e">
        <f t="shared" si="323"/>
        <v>#N/A</v>
      </c>
    </row>
    <row r="6889" spans="1:12" x14ac:dyDescent="0.25">
      <c r="A6889" s="43" t="s">
        <v>48</v>
      </c>
      <c r="B6889" s="43" t="s">
        <v>51</v>
      </c>
      <c r="C6889" s="43" t="s">
        <v>757</v>
      </c>
      <c r="D6889" s="43" t="s">
        <v>55</v>
      </c>
      <c r="E6889" s="43" t="s">
        <v>3096</v>
      </c>
      <c r="F6889" s="43" t="s">
        <v>51</v>
      </c>
      <c r="G6889" s="43" t="s">
        <v>4654</v>
      </c>
      <c r="H6889" s="76">
        <v>29802</v>
      </c>
      <c r="I6889" s="229">
        <v>8.250016777397487E-2</v>
      </c>
      <c r="J6889" s="73">
        <f t="shared" si="321"/>
        <v>1.6403575213306877E-3</v>
      </c>
      <c r="K6889" s="73">
        <f t="shared" si="322"/>
        <v>2507.5559348506958</v>
      </c>
      <c r="L6889" s="3" t="e">
        <f t="shared" si="323"/>
        <v>#N/A</v>
      </c>
    </row>
    <row r="6890" spans="1:12" x14ac:dyDescent="0.25">
      <c r="A6890" s="43" t="s">
        <v>48</v>
      </c>
      <c r="B6890" s="43" t="s">
        <v>51</v>
      </c>
      <c r="C6890" s="43" t="s">
        <v>757</v>
      </c>
      <c r="D6890" s="43" t="s">
        <v>55</v>
      </c>
      <c r="E6890" s="43" t="s">
        <v>3097</v>
      </c>
      <c r="F6890" s="43" t="s">
        <v>4536</v>
      </c>
      <c r="G6890" s="43" t="s">
        <v>4654</v>
      </c>
      <c r="H6890" s="76">
        <v>302</v>
      </c>
      <c r="I6890" s="229">
        <v>1.8013245033112583E-2</v>
      </c>
      <c r="J6890" s="73">
        <f t="shared" si="321"/>
        <v>3.581588107140796E-4</v>
      </c>
      <c r="K6890" s="73">
        <f t="shared" si="322"/>
        <v>5.5481639608356526</v>
      </c>
      <c r="L6890" s="3" t="e">
        <f t="shared" si="323"/>
        <v>#N/A</v>
      </c>
    </row>
    <row r="6891" spans="1:12" x14ac:dyDescent="0.25">
      <c r="A6891" s="43" t="s">
        <v>48</v>
      </c>
      <c r="B6891" s="43" t="s">
        <v>51</v>
      </c>
      <c r="C6891" s="43" t="s">
        <v>759</v>
      </c>
      <c r="D6891" s="43" t="s">
        <v>55</v>
      </c>
      <c r="E6891" s="43" t="s">
        <v>3098</v>
      </c>
      <c r="F6891" s="43" t="s">
        <v>51</v>
      </c>
      <c r="G6891" s="43" t="s">
        <v>4654</v>
      </c>
      <c r="H6891" s="76">
        <v>44221</v>
      </c>
      <c r="I6891" s="229">
        <v>8.3321951109201514E-2</v>
      </c>
      <c r="J6891" s="73">
        <f t="shared" si="321"/>
        <v>1.656697105979005E-3</v>
      </c>
      <c r="K6891" s="73">
        <f t="shared" si="322"/>
        <v>3757.8408027234977</v>
      </c>
      <c r="L6891" s="3" t="e">
        <f t="shared" si="323"/>
        <v>#N/A</v>
      </c>
    </row>
    <row r="6892" spans="1:12" x14ac:dyDescent="0.25">
      <c r="A6892" s="43" t="s">
        <v>48</v>
      </c>
      <c r="B6892" s="43" t="s">
        <v>51</v>
      </c>
      <c r="C6892" s="43" t="s">
        <v>759</v>
      </c>
      <c r="D6892" s="43" t="s">
        <v>55</v>
      </c>
      <c r="E6892" s="43" t="s">
        <v>3099</v>
      </c>
      <c r="F6892" s="43" t="s">
        <v>4535</v>
      </c>
      <c r="G6892" s="43" t="s">
        <v>4654</v>
      </c>
      <c r="H6892" s="76">
        <v>1611</v>
      </c>
      <c r="I6892" s="229">
        <v>2.0328988206083178E-2</v>
      </c>
      <c r="J6892" s="73">
        <f t="shared" si="321"/>
        <v>4.0420291988073771E-4</v>
      </c>
      <c r="K6892" s="73">
        <f t="shared" si="322"/>
        <v>33.401170903927863</v>
      </c>
      <c r="L6892" s="3" t="e">
        <f t="shared" si="323"/>
        <v>#N/A</v>
      </c>
    </row>
    <row r="6893" spans="1:12" x14ac:dyDescent="0.25">
      <c r="A6893" s="43" t="s">
        <v>48</v>
      </c>
      <c r="B6893" s="43" t="s">
        <v>51</v>
      </c>
      <c r="C6893" s="43" t="s">
        <v>760</v>
      </c>
      <c r="D6893" s="43" t="s">
        <v>55</v>
      </c>
      <c r="E6893" s="43" t="s">
        <v>3100</v>
      </c>
      <c r="F6893" s="43" t="s">
        <v>51</v>
      </c>
      <c r="G6893" s="43" t="s">
        <v>4654</v>
      </c>
      <c r="H6893" s="76">
        <v>645</v>
      </c>
      <c r="I6893" s="229">
        <v>8.2496124031007811E-2</v>
      </c>
      <c r="J6893" s="73">
        <f t="shared" si="321"/>
        <v>1.6402771192615851E-3</v>
      </c>
      <c r="K6893" s="73">
        <f t="shared" si="322"/>
        <v>54.267978741923756</v>
      </c>
      <c r="L6893" s="3" t="e">
        <f t="shared" si="323"/>
        <v>#N/A</v>
      </c>
    </row>
    <row r="6894" spans="1:12" x14ac:dyDescent="0.25">
      <c r="A6894" s="43" t="s">
        <v>48</v>
      </c>
      <c r="B6894" s="43" t="s">
        <v>51</v>
      </c>
      <c r="C6894" s="43" t="s">
        <v>760</v>
      </c>
      <c r="D6894" s="43" t="s">
        <v>55</v>
      </c>
      <c r="E6894" s="43" t="s">
        <v>3101</v>
      </c>
      <c r="F6894" s="43" t="s">
        <v>51</v>
      </c>
      <c r="G6894" s="43" t="s">
        <v>4654</v>
      </c>
      <c r="H6894" s="76">
        <v>537</v>
      </c>
      <c r="I6894" s="229">
        <v>8.2513966480447246E-2</v>
      </c>
      <c r="J6894" s="73">
        <f t="shared" si="321"/>
        <v>1.6406318821296695E-3</v>
      </c>
      <c r="K6894" s="73">
        <f t="shared" si="322"/>
        <v>45.191019320703802</v>
      </c>
      <c r="L6894" s="3" t="e">
        <f t="shared" si="323"/>
        <v>#N/A</v>
      </c>
    </row>
    <row r="6895" spans="1:12" x14ac:dyDescent="0.25">
      <c r="A6895" s="43" t="s">
        <v>48</v>
      </c>
      <c r="B6895" s="43" t="s">
        <v>51</v>
      </c>
      <c r="C6895" s="43" t="s">
        <v>760</v>
      </c>
      <c r="D6895" s="43" t="s">
        <v>55</v>
      </c>
      <c r="E6895" s="43" t="s">
        <v>3102</v>
      </c>
      <c r="F6895" s="43" t="s">
        <v>4536</v>
      </c>
      <c r="G6895" s="43" t="s">
        <v>4654</v>
      </c>
      <c r="H6895" s="76">
        <v>839</v>
      </c>
      <c r="I6895" s="229">
        <v>2.0584028605482731E-2</v>
      </c>
      <c r="J6895" s="73">
        <f t="shared" si="321"/>
        <v>4.0927390880944402E-4</v>
      </c>
      <c r="K6895" s="73">
        <f t="shared" si="322"/>
        <v>17.613380809491133</v>
      </c>
      <c r="L6895" s="3" t="e">
        <f t="shared" si="323"/>
        <v>#N/A</v>
      </c>
    </row>
    <row r="6896" spans="1:12" x14ac:dyDescent="0.25">
      <c r="A6896" s="43" t="s">
        <v>48</v>
      </c>
      <c r="B6896" s="43" t="s">
        <v>51</v>
      </c>
      <c r="C6896" s="43" t="s">
        <v>761</v>
      </c>
      <c r="D6896" s="43" t="s">
        <v>55</v>
      </c>
      <c r="E6896" s="43" t="s">
        <v>3103</v>
      </c>
      <c r="F6896" s="43" t="s">
        <v>51</v>
      </c>
      <c r="G6896" s="43" t="s">
        <v>4654</v>
      </c>
      <c r="H6896" s="76">
        <v>121102</v>
      </c>
      <c r="I6896" s="229">
        <v>8.2497564036927526E-2</v>
      </c>
      <c r="J6896" s="73">
        <f t="shared" si="321"/>
        <v>1.6403057510159789E-3</v>
      </c>
      <c r="K6896" s="73">
        <f t="shared" si="322"/>
        <v>10189.264307059535</v>
      </c>
      <c r="L6896" s="3" t="e">
        <f t="shared" si="323"/>
        <v>#N/A</v>
      </c>
    </row>
    <row r="6897" spans="1:12" x14ac:dyDescent="0.25">
      <c r="A6897" s="43" t="s">
        <v>48</v>
      </c>
      <c r="B6897" s="43" t="s">
        <v>51</v>
      </c>
      <c r="C6897" s="43" t="s">
        <v>761</v>
      </c>
      <c r="D6897" s="43" t="s">
        <v>55</v>
      </c>
      <c r="E6897" s="43" t="s">
        <v>3104</v>
      </c>
      <c r="F6897" s="43" t="s">
        <v>4536</v>
      </c>
      <c r="G6897" s="43" t="s">
        <v>4654</v>
      </c>
      <c r="H6897" s="76">
        <v>45945</v>
      </c>
      <c r="I6897" s="229">
        <v>1.8610730220916315E-2</v>
      </c>
      <c r="J6897" s="73">
        <f t="shared" si="321"/>
        <v>3.7003865712097026E-4</v>
      </c>
      <c r="K6897" s="73">
        <f t="shared" si="322"/>
        <v>872.07142610142319</v>
      </c>
      <c r="L6897" s="3" t="e">
        <f t="shared" si="323"/>
        <v>#N/A</v>
      </c>
    </row>
    <row r="6898" spans="1:12" x14ac:dyDescent="0.25">
      <c r="A6898" s="43" t="s">
        <v>48</v>
      </c>
      <c r="B6898" s="43" t="s">
        <v>51</v>
      </c>
      <c r="C6898" s="43" t="s">
        <v>762</v>
      </c>
      <c r="D6898" s="43" t="s">
        <v>55</v>
      </c>
      <c r="E6898" s="43" t="s">
        <v>3105</v>
      </c>
      <c r="F6898" s="43" t="s">
        <v>4537</v>
      </c>
      <c r="G6898" s="43" t="s">
        <v>4654</v>
      </c>
      <c r="H6898" s="76">
        <v>29274</v>
      </c>
      <c r="I6898" s="229">
        <v>7.6899979503996727E-2</v>
      </c>
      <c r="J6898" s="73">
        <f t="shared" si="321"/>
        <v>1.5290085241420491E-3</v>
      </c>
      <c r="K6898" s="73">
        <f t="shared" si="322"/>
        <v>2295.9301955357346</v>
      </c>
      <c r="L6898" s="3" t="e">
        <f t="shared" si="323"/>
        <v>#N/A</v>
      </c>
    </row>
    <row r="6899" spans="1:12" x14ac:dyDescent="0.25">
      <c r="A6899" s="43" t="s">
        <v>48</v>
      </c>
      <c r="B6899" s="43" t="s">
        <v>51</v>
      </c>
      <c r="C6899" s="43" t="s">
        <v>762</v>
      </c>
      <c r="D6899" s="43" t="s">
        <v>55</v>
      </c>
      <c r="E6899" s="43" t="s">
        <v>3106</v>
      </c>
      <c r="F6899" s="43" t="s">
        <v>4535</v>
      </c>
      <c r="G6899" s="43" t="s">
        <v>4654</v>
      </c>
      <c r="H6899" s="76">
        <v>2636</v>
      </c>
      <c r="I6899" s="229">
        <v>1.8000758725341428E-2</v>
      </c>
      <c r="J6899" s="73">
        <f t="shared" si="321"/>
        <v>3.5791054444482572E-4</v>
      </c>
      <c r="K6899" s="73">
        <f t="shared" si="322"/>
        <v>48.393452195156563</v>
      </c>
      <c r="L6899" s="3" t="e">
        <f t="shared" si="323"/>
        <v>#N/A</v>
      </c>
    </row>
    <row r="6900" spans="1:12" x14ac:dyDescent="0.25">
      <c r="A6900" s="43" t="s">
        <v>48</v>
      </c>
      <c r="B6900" s="43" t="s">
        <v>51</v>
      </c>
      <c r="C6900" s="43" t="s">
        <v>379</v>
      </c>
      <c r="D6900" s="43" t="s">
        <v>55</v>
      </c>
      <c r="E6900" s="43" t="s">
        <v>3107</v>
      </c>
      <c r="F6900" s="43" t="s">
        <v>51</v>
      </c>
      <c r="G6900" s="43" t="s">
        <v>4654</v>
      </c>
      <c r="H6900" s="76">
        <v>2679</v>
      </c>
      <c r="I6900" s="229"/>
      <c r="J6900" s="73">
        <f t="shared" si="321"/>
        <v>0</v>
      </c>
      <c r="K6900" s="73">
        <f t="shared" si="322"/>
        <v>0</v>
      </c>
      <c r="L6900" s="3" t="e">
        <f t="shared" si="323"/>
        <v>#N/A</v>
      </c>
    </row>
    <row r="6901" spans="1:12" x14ac:dyDescent="0.25">
      <c r="A6901" s="43" t="s">
        <v>48</v>
      </c>
      <c r="B6901" s="43" t="s">
        <v>51</v>
      </c>
      <c r="C6901" s="43" t="s">
        <v>769</v>
      </c>
      <c r="D6901" s="43" t="s">
        <v>371</v>
      </c>
      <c r="E6901" s="43" t="s">
        <v>3108</v>
      </c>
      <c r="F6901" s="43" t="s">
        <v>51</v>
      </c>
      <c r="G6901" s="43" t="s">
        <v>4654</v>
      </c>
      <c r="H6901" s="76">
        <v>12121</v>
      </c>
      <c r="I6901" s="229"/>
      <c r="J6901" s="73">
        <f t="shared" si="321"/>
        <v>0</v>
      </c>
      <c r="K6901" s="73">
        <f t="shared" si="322"/>
        <v>0</v>
      </c>
      <c r="L6901" s="3" t="e">
        <f t="shared" si="323"/>
        <v>#N/A</v>
      </c>
    </row>
    <row r="6902" spans="1:12" x14ac:dyDescent="0.25">
      <c r="A6902" s="43" t="s">
        <v>48</v>
      </c>
      <c r="B6902" s="43" t="s">
        <v>51</v>
      </c>
      <c r="C6902" s="43" t="s">
        <v>770</v>
      </c>
      <c r="D6902" s="43" t="s">
        <v>371</v>
      </c>
      <c r="E6902" s="43" t="s">
        <v>3109</v>
      </c>
      <c r="F6902" s="43" t="s">
        <v>4526</v>
      </c>
      <c r="G6902" s="43" t="s">
        <v>4654</v>
      </c>
      <c r="H6902" s="76">
        <v>428</v>
      </c>
      <c r="I6902" s="229">
        <v>6.2359813084112155E-2</v>
      </c>
      <c r="J6902" s="73">
        <f t="shared" si="321"/>
        <v>1.2399052169390606E-3</v>
      </c>
      <c r="K6902" s="73">
        <f t="shared" si="322"/>
        <v>27.22067943284992</v>
      </c>
      <c r="L6902" s="3" t="e">
        <f t="shared" si="323"/>
        <v>#N/A</v>
      </c>
    </row>
    <row r="6903" spans="1:12" x14ac:dyDescent="0.25">
      <c r="A6903" s="43" t="s">
        <v>48</v>
      </c>
      <c r="B6903" s="43" t="s">
        <v>51</v>
      </c>
      <c r="C6903" s="43" t="s">
        <v>770</v>
      </c>
      <c r="D6903" s="43" t="s">
        <v>371</v>
      </c>
      <c r="E6903" s="43" t="s">
        <v>3109</v>
      </c>
      <c r="F6903" s="43" t="s">
        <v>4526</v>
      </c>
      <c r="G6903" s="43" t="s">
        <v>4654</v>
      </c>
      <c r="H6903" s="76">
        <v>37</v>
      </c>
      <c r="I6903" s="229">
        <v>6.2432432432432433E-2</v>
      </c>
      <c r="J6903" s="73">
        <f t="shared" si="321"/>
        <v>1.2413491133264915E-3</v>
      </c>
      <c r="K6903" s="73">
        <f t="shared" si="322"/>
        <v>2.3559299171930803</v>
      </c>
      <c r="L6903" s="3" t="e">
        <f t="shared" si="323"/>
        <v>#N/A</v>
      </c>
    </row>
    <row r="6904" spans="1:12" x14ac:dyDescent="0.25">
      <c r="A6904" s="43" t="s">
        <v>48</v>
      </c>
      <c r="B6904" s="43" t="s">
        <v>51</v>
      </c>
      <c r="C6904" s="43" t="s">
        <v>770</v>
      </c>
      <c r="D6904" s="43" t="s">
        <v>371</v>
      </c>
      <c r="E6904" s="43" t="s">
        <v>3109</v>
      </c>
      <c r="F6904" s="43" t="s">
        <v>4526</v>
      </c>
      <c r="G6904" s="43" t="s">
        <v>4654</v>
      </c>
      <c r="H6904" s="76">
        <v>98</v>
      </c>
      <c r="I6904" s="229">
        <v>6.2346938775510209E-2</v>
      </c>
      <c r="J6904" s="73">
        <f t="shared" si="321"/>
        <v>1.2396492360178459E-3</v>
      </c>
      <c r="K6904" s="73">
        <f t="shared" si="322"/>
        <v>6.2314856251297499</v>
      </c>
      <c r="L6904" s="3" t="e">
        <f t="shared" si="323"/>
        <v>#N/A</v>
      </c>
    </row>
    <row r="6905" spans="1:12" x14ac:dyDescent="0.25">
      <c r="A6905" s="43" t="s">
        <v>48</v>
      </c>
      <c r="B6905" s="43" t="s">
        <v>51</v>
      </c>
      <c r="C6905" s="43" t="s">
        <v>770</v>
      </c>
      <c r="D6905" s="43" t="s">
        <v>371</v>
      </c>
      <c r="E6905" s="43" t="s">
        <v>3109</v>
      </c>
      <c r="F6905" s="43" t="s">
        <v>4526</v>
      </c>
      <c r="G6905" s="43" t="s">
        <v>4654</v>
      </c>
      <c r="H6905" s="76">
        <v>306</v>
      </c>
      <c r="I6905" s="229">
        <v>6.2385620915032677E-2</v>
      </c>
      <c r="J6905" s="73">
        <f t="shared" si="321"/>
        <v>1.2404183561326157E-3</v>
      </c>
      <c r="K6905" s="73">
        <f t="shared" si="322"/>
        <v>19.469568016976581</v>
      </c>
      <c r="L6905" s="3" t="e">
        <f t="shared" si="323"/>
        <v>#N/A</v>
      </c>
    </row>
    <row r="6906" spans="1:12" x14ac:dyDescent="0.25">
      <c r="A6906" s="43" t="s">
        <v>48</v>
      </c>
      <c r="B6906" s="43" t="s">
        <v>51</v>
      </c>
      <c r="C6906" s="43" t="s">
        <v>770</v>
      </c>
      <c r="D6906" s="43" t="s">
        <v>371</v>
      </c>
      <c r="E6906" s="43" t="s">
        <v>3109</v>
      </c>
      <c r="F6906" s="43" t="s">
        <v>4526</v>
      </c>
      <c r="G6906" s="43" t="s">
        <v>4654</v>
      </c>
      <c r="H6906" s="76">
        <v>110</v>
      </c>
      <c r="I6906" s="229">
        <v>6.2363636363636364E-2</v>
      </c>
      <c r="J6906" s="73">
        <f t="shared" si="321"/>
        <v>1.2399812355156634E-3</v>
      </c>
      <c r="K6906" s="73">
        <f t="shared" si="322"/>
        <v>6.9963979359067219</v>
      </c>
      <c r="L6906" s="3" t="e">
        <f t="shared" si="323"/>
        <v>#N/A</v>
      </c>
    </row>
    <row r="6907" spans="1:12" x14ac:dyDescent="0.25">
      <c r="A6907" s="43" t="s">
        <v>48</v>
      </c>
      <c r="B6907" s="43" t="s">
        <v>51</v>
      </c>
      <c r="C6907" s="43" t="s">
        <v>770</v>
      </c>
      <c r="D6907" s="43" t="s">
        <v>371</v>
      </c>
      <c r="E6907" s="43" t="s">
        <v>3109</v>
      </c>
      <c r="F6907" s="43" t="s">
        <v>4526</v>
      </c>
      <c r="G6907" s="43" t="s">
        <v>4654</v>
      </c>
      <c r="H6907" s="76">
        <v>147</v>
      </c>
      <c r="I6907" s="229">
        <v>6.2380952380952377E-2</v>
      </c>
      <c r="J6907" s="73">
        <f t="shared" si="321"/>
        <v>1.240325531291178E-3</v>
      </c>
      <c r="K6907" s="73">
        <f t="shared" si="322"/>
        <v>9.3523278530998013</v>
      </c>
      <c r="L6907" s="3" t="e">
        <f t="shared" si="323"/>
        <v>#N/A</v>
      </c>
    </row>
    <row r="6908" spans="1:12" x14ac:dyDescent="0.25">
      <c r="A6908" s="43" t="s">
        <v>48</v>
      </c>
      <c r="B6908" s="43" t="s">
        <v>51</v>
      </c>
      <c r="C6908" s="43" t="s">
        <v>770</v>
      </c>
      <c r="D6908" s="43" t="s">
        <v>371</v>
      </c>
      <c r="E6908" s="43" t="s">
        <v>3109</v>
      </c>
      <c r="F6908" s="43" t="s">
        <v>4526</v>
      </c>
      <c r="G6908" s="43" t="s">
        <v>4654</v>
      </c>
      <c r="H6908" s="76">
        <v>196</v>
      </c>
      <c r="I6908" s="229">
        <v>6.2346938775510209E-2</v>
      </c>
      <c r="J6908" s="73">
        <f t="shared" si="321"/>
        <v>1.2396492360178459E-3</v>
      </c>
      <c r="K6908" s="73">
        <f t="shared" si="322"/>
        <v>12.4629712502595</v>
      </c>
      <c r="L6908" s="3" t="e">
        <f t="shared" si="323"/>
        <v>#N/A</v>
      </c>
    </row>
    <row r="6909" spans="1:12" x14ac:dyDescent="0.25">
      <c r="A6909" s="43" t="s">
        <v>48</v>
      </c>
      <c r="B6909" s="43" t="s">
        <v>51</v>
      </c>
      <c r="C6909" s="43" t="s">
        <v>770</v>
      </c>
      <c r="D6909" s="43" t="s">
        <v>371</v>
      </c>
      <c r="E6909" s="43" t="s">
        <v>3109</v>
      </c>
      <c r="F6909" s="43" t="s">
        <v>4526</v>
      </c>
      <c r="G6909" s="43" t="s">
        <v>4654</v>
      </c>
      <c r="H6909" s="76">
        <v>184</v>
      </c>
      <c r="I6909" s="229">
        <v>6.2391304347826089E-2</v>
      </c>
      <c r="J6909" s="73">
        <f t="shared" si="321"/>
        <v>1.2405313602874097E-3</v>
      </c>
      <c r="K6909" s="73">
        <f t="shared" si="322"/>
        <v>11.708257770292883</v>
      </c>
      <c r="L6909" s="3" t="e">
        <f t="shared" si="323"/>
        <v>#N/A</v>
      </c>
    </row>
    <row r="6910" spans="1:12" x14ac:dyDescent="0.25">
      <c r="A6910" s="43" t="s">
        <v>48</v>
      </c>
      <c r="B6910" s="43" t="s">
        <v>51</v>
      </c>
      <c r="C6910" s="43" t="s">
        <v>770</v>
      </c>
      <c r="D6910" s="43" t="s">
        <v>371</v>
      </c>
      <c r="E6910" s="43" t="s">
        <v>3109</v>
      </c>
      <c r="F6910" s="43" t="s">
        <v>4526</v>
      </c>
      <c r="G6910" s="43" t="s">
        <v>4654</v>
      </c>
      <c r="H6910" s="76">
        <v>98</v>
      </c>
      <c r="I6910" s="229">
        <v>6.2346938775510209E-2</v>
      </c>
      <c r="J6910" s="73">
        <f t="shared" si="321"/>
        <v>1.2396492360178459E-3</v>
      </c>
      <c r="K6910" s="73">
        <f t="shared" si="322"/>
        <v>6.2314856251297499</v>
      </c>
      <c r="L6910" s="3" t="e">
        <f t="shared" si="323"/>
        <v>#N/A</v>
      </c>
    </row>
    <row r="6911" spans="1:12" x14ac:dyDescent="0.25">
      <c r="A6911" s="43" t="s">
        <v>48</v>
      </c>
      <c r="B6911" s="43" t="s">
        <v>51</v>
      </c>
      <c r="C6911" s="43" t="s">
        <v>770</v>
      </c>
      <c r="D6911" s="43" t="s">
        <v>371</v>
      </c>
      <c r="E6911" s="43" t="s">
        <v>3109</v>
      </c>
      <c r="F6911" s="43" t="s">
        <v>4526</v>
      </c>
      <c r="G6911" s="43" t="s">
        <v>4654</v>
      </c>
      <c r="H6911" s="76">
        <v>220</v>
      </c>
      <c r="I6911" s="229">
        <v>6.2363636363636364E-2</v>
      </c>
      <c r="J6911" s="73">
        <f t="shared" si="321"/>
        <v>1.2399812355156634E-3</v>
      </c>
      <c r="K6911" s="73">
        <f t="shared" si="322"/>
        <v>13.992795871813444</v>
      </c>
      <c r="L6911" s="3" t="e">
        <f t="shared" si="323"/>
        <v>#N/A</v>
      </c>
    </row>
    <row r="6912" spans="1:12" x14ac:dyDescent="0.25">
      <c r="A6912" s="43" t="s">
        <v>48</v>
      </c>
      <c r="B6912" s="43" t="s">
        <v>51</v>
      </c>
      <c r="C6912" s="43" t="s">
        <v>770</v>
      </c>
      <c r="D6912" s="43" t="s">
        <v>371</v>
      </c>
      <c r="E6912" s="43" t="s">
        <v>3109</v>
      </c>
      <c r="F6912" s="43" t="s">
        <v>4526</v>
      </c>
      <c r="G6912" s="43" t="s">
        <v>4654</v>
      </c>
      <c r="H6912" s="76">
        <v>135</v>
      </c>
      <c r="I6912" s="229">
        <v>6.2370370370370368E-2</v>
      </c>
      <c r="J6912" s="73">
        <f t="shared" si="321"/>
        <v>1.2401151283172524E-3</v>
      </c>
      <c r="K6912" s="73">
        <f t="shared" si="322"/>
        <v>8.5874155423228284</v>
      </c>
      <c r="L6912" s="3" t="e">
        <f t="shared" si="323"/>
        <v>#N/A</v>
      </c>
    </row>
    <row r="6913" spans="1:12" x14ac:dyDescent="0.25">
      <c r="A6913" s="43" t="s">
        <v>48</v>
      </c>
      <c r="B6913" s="43" t="s">
        <v>51</v>
      </c>
      <c r="C6913" s="43" t="s">
        <v>770</v>
      </c>
      <c r="D6913" s="43" t="s">
        <v>371</v>
      </c>
      <c r="E6913" s="43" t="s">
        <v>3109</v>
      </c>
      <c r="F6913" s="43" t="s">
        <v>4526</v>
      </c>
      <c r="G6913" s="43" t="s">
        <v>4654</v>
      </c>
      <c r="H6913" s="76">
        <v>49</v>
      </c>
      <c r="I6913" s="229">
        <v>6.2448979591836734E-2</v>
      </c>
      <c r="J6913" s="73">
        <f t="shared" si="321"/>
        <v>1.2416781218378423E-3</v>
      </c>
      <c r="K6913" s="73">
        <f t="shared" si="322"/>
        <v>3.1208422279700541</v>
      </c>
      <c r="L6913" s="3" t="e">
        <f t="shared" si="323"/>
        <v>#N/A</v>
      </c>
    </row>
    <row r="6914" spans="1:12" x14ac:dyDescent="0.25">
      <c r="A6914" s="43" t="s">
        <v>48</v>
      </c>
      <c r="B6914" s="43" t="s">
        <v>51</v>
      </c>
      <c r="C6914" s="43" t="s">
        <v>770</v>
      </c>
      <c r="D6914" s="43" t="s">
        <v>371</v>
      </c>
      <c r="E6914" s="43" t="s">
        <v>3110</v>
      </c>
      <c r="F6914" s="43" t="s">
        <v>4524</v>
      </c>
      <c r="G6914" s="43" t="s">
        <v>4654</v>
      </c>
      <c r="H6914" s="76">
        <v>752</v>
      </c>
      <c r="I6914" s="229">
        <v>6.2367021276595741E-2</v>
      </c>
      <c r="J6914" s="73">
        <f t="shared" si="321"/>
        <v>1.2400485380143346E-3</v>
      </c>
      <c r="K6914" s="73">
        <f t="shared" si="322"/>
        <v>47.832516500586777</v>
      </c>
      <c r="L6914" s="3" t="e">
        <f t="shared" si="323"/>
        <v>#N/A</v>
      </c>
    </row>
    <row r="6915" spans="1:12" x14ac:dyDescent="0.25">
      <c r="A6915" s="43" t="s">
        <v>48</v>
      </c>
      <c r="B6915" s="43" t="s">
        <v>51</v>
      </c>
      <c r="C6915" s="43" t="s">
        <v>770</v>
      </c>
      <c r="D6915" s="43" t="s">
        <v>371</v>
      </c>
      <c r="E6915" s="43" t="s">
        <v>3110</v>
      </c>
      <c r="F6915" s="43" t="s">
        <v>4524</v>
      </c>
      <c r="G6915" s="43" t="s">
        <v>4654</v>
      </c>
      <c r="H6915" s="76">
        <v>171</v>
      </c>
      <c r="I6915" s="229">
        <v>6.2339181286549729E-2</v>
      </c>
      <c r="J6915" s="73">
        <f t="shared" si="321"/>
        <v>1.2394949932362093E-3</v>
      </c>
      <c r="K6915" s="73">
        <f t="shared" si="322"/>
        <v>10.871953643843396</v>
      </c>
      <c r="L6915" s="3" t="e">
        <f t="shared" si="323"/>
        <v>#N/A</v>
      </c>
    </row>
    <row r="6916" spans="1:12" x14ac:dyDescent="0.25">
      <c r="A6916" s="43" t="s">
        <v>48</v>
      </c>
      <c r="B6916" s="43" t="s">
        <v>51</v>
      </c>
      <c r="C6916" s="43" t="s">
        <v>770</v>
      </c>
      <c r="D6916" s="43" t="s">
        <v>371</v>
      </c>
      <c r="E6916" s="43" t="s">
        <v>3110</v>
      </c>
      <c r="F6916" s="43" t="s">
        <v>4524</v>
      </c>
      <c r="G6916" s="43" t="s">
        <v>4654</v>
      </c>
      <c r="H6916" s="76">
        <v>610</v>
      </c>
      <c r="I6916" s="229">
        <v>6.2377049180327875E-2</v>
      </c>
      <c r="J6916" s="73">
        <f t="shared" si="321"/>
        <v>1.2402479236368613E-3</v>
      </c>
      <c r="K6916" s="73">
        <f t="shared" si="322"/>
        <v>38.806551233418496</v>
      </c>
      <c r="L6916" s="3" t="e">
        <f t="shared" si="323"/>
        <v>#N/A</v>
      </c>
    </row>
    <row r="6917" spans="1:12" x14ac:dyDescent="0.25">
      <c r="A6917" s="43" t="s">
        <v>48</v>
      </c>
      <c r="B6917" s="43" t="s">
        <v>51</v>
      </c>
      <c r="C6917" s="43" t="s">
        <v>770</v>
      </c>
      <c r="D6917" s="43" t="s">
        <v>371</v>
      </c>
      <c r="E6917" s="43" t="s">
        <v>3110</v>
      </c>
      <c r="F6917" s="43" t="s">
        <v>4524</v>
      </c>
      <c r="G6917" s="43" t="s">
        <v>4654</v>
      </c>
      <c r="H6917" s="76">
        <v>184</v>
      </c>
      <c r="I6917" s="229">
        <v>6.2391304347826089E-2</v>
      </c>
      <c r="J6917" s="73">
        <f t="shared" si="321"/>
        <v>1.2405313602874097E-3</v>
      </c>
      <c r="K6917" s="73">
        <f t="shared" si="322"/>
        <v>11.708257770292883</v>
      </c>
      <c r="L6917" s="3" t="e">
        <f t="shared" si="323"/>
        <v>#N/A</v>
      </c>
    </row>
    <row r="6918" spans="1:12" x14ac:dyDescent="0.25">
      <c r="A6918" s="43" t="s">
        <v>48</v>
      </c>
      <c r="B6918" s="43" t="s">
        <v>51</v>
      </c>
      <c r="C6918" s="43" t="s">
        <v>770</v>
      </c>
      <c r="D6918" s="43" t="s">
        <v>371</v>
      </c>
      <c r="E6918" s="43" t="s">
        <v>3110</v>
      </c>
      <c r="F6918" s="43" t="s">
        <v>4524</v>
      </c>
      <c r="G6918" s="43" t="s">
        <v>4654</v>
      </c>
      <c r="H6918" s="76">
        <v>76</v>
      </c>
      <c r="I6918" s="229">
        <v>6.236842105263158E-2</v>
      </c>
      <c r="J6918" s="73">
        <f t="shared" si="321"/>
        <v>1.2400763698746872E-3</v>
      </c>
      <c r="K6918" s="73">
        <f t="shared" si="322"/>
        <v>4.8342458041104761</v>
      </c>
      <c r="L6918" s="3" t="e">
        <f t="shared" si="323"/>
        <v>#N/A</v>
      </c>
    </row>
    <row r="6919" spans="1:12" x14ac:dyDescent="0.25">
      <c r="A6919" s="43" t="s">
        <v>48</v>
      </c>
      <c r="B6919" s="43" t="s">
        <v>51</v>
      </c>
      <c r="C6919" s="43" t="s">
        <v>770</v>
      </c>
      <c r="D6919" s="43" t="s">
        <v>371</v>
      </c>
      <c r="E6919" s="43" t="s">
        <v>3110</v>
      </c>
      <c r="F6919" s="43" t="s">
        <v>4524</v>
      </c>
      <c r="G6919" s="43" t="s">
        <v>4654</v>
      </c>
      <c r="H6919" s="76">
        <v>292</v>
      </c>
      <c r="I6919" s="229">
        <v>6.2397260273972598E-2</v>
      </c>
      <c r="J6919" s="73">
        <f t="shared" ref="J6919:J6982" si="324">I6919*$J$5</f>
        <v>1.240649782449625E-3</v>
      </c>
      <c r="K6919" s="73">
        <f t="shared" ref="K6919:K6982" si="325">(I6919+J6919)*H6919</f>
        <v>18.58226973647529</v>
      </c>
      <c r="L6919" s="3" t="e">
        <f t="shared" ref="L6919:L6982" si="326">MATCH(C6919,$C$7237:$C$7264,0)</f>
        <v>#N/A</v>
      </c>
    </row>
    <row r="6920" spans="1:12" x14ac:dyDescent="0.25">
      <c r="A6920" s="43" t="s">
        <v>48</v>
      </c>
      <c r="B6920" s="43" t="s">
        <v>51</v>
      </c>
      <c r="C6920" s="43" t="s">
        <v>770</v>
      </c>
      <c r="D6920" s="43" t="s">
        <v>371</v>
      </c>
      <c r="E6920" s="43" t="s">
        <v>3110</v>
      </c>
      <c r="F6920" s="43" t="s">
        <v>4524</v>
      </c>
      <c r="G6920" s="43" t="s">
        <v>4654</v>
      </c>
      <c r="H6920" s="76">
        <v>183</v>
      </c>
      <c r="I6920" s="229">
        <v>6.2349726775956286E-2</v>
      </c>
      <c r="J6920" s="73">
        <f t="shared" si="324"/>
        <v>1.2397046700566437E-3</v>
      </c>
      <c r="K6920" s="73">
        <f t="shared" si="325"/>
        <v>11.636865954620367</v>
      </c>
      <c r="L6920" s="3" t="e">
        <f t="shared" si="326"/>
        <v>#N/A</v>
      </c>
    </row>
    <row r="6921" spans="1:12" x14ac:dyDescent="0.25">
      <c r="A6921" s="43" t="s">
        <v>48</v>
      </c>
      <c r="B6921" s="43" t="s">
        <v>51</v>
      </c>
      <c r="C6921" s="43" t="s">
        <v>770</v>
      </c>
      <c r="D6921" s="43" t="s">
        <v>371</v>
      </c>
      <c r="E6921" s="43" t="s">
        <v>3110</v>
      </c>
      <c r="F6921" s="43" t="s">
        <v>4524</v>
      </c>
      <c r="G6921" s="43" t="s">
        <v>4654</v>
      </c>
      <c r="H6921" s="76">
        <v>419</v>
      </c>
      <c r="I6921" s="229">
        <v>6.2386634844868734E-2</v>
      </c>
      <c r="J6921" s="73">
        <f t="shared" si="324"/>
        <v>1.2404385161817108E-3</v>
      </c>
      <c r="K6921" s="73">
        <f t="shared" si="325"/>
        <v>26.659743738280138</v>
      </c>
      <c r="L6921" s="3" t="e">
        <f t="shared" si="326"/>
        <v>#N/A</v>
      </c>
    </row>
    <row r="6922" spans="1:12" x14ac:dyDescent="0.25">
      <c r="A6922" s="43" t="s">
        <v>48</v>
      </c>
      <c r="B6922" s="43" t="s">
        <v>51</v>
      </c>
      <c r="C6922" s="43" t="s">
        <v>770</v>
      </c>
      <c r="D6922" s="43" t="s">
        <v>371</v>
      </c>
      <c r="E6922" s="43" t="s">
        <v>3110</v>
      </c>
      <c r="F6922" s="43" t="s">
        <v>4524</v>
      </c>
      <c r="G6922" s="43" t="s">
        <v>4654</v>
      </c>
      <c r="H6922" s="76">
        <v>357</v>
      </c>
      <c r="I6922" s="229">
        <v>6.238095238095237E-2</v>
      </c>
      <c r="J6922" s="73">
        <f t="shared" si="324"/>
        <v>1.2403255312911777E-3</v>
      </c>
      <c r="K6922" s="73">
        <f t="shared" si="325"/>
        <v>22.712796214670949</v>
      </c>
      <c r="L6922" s="3" t="e">
        <f t="shared" si="326"/>
        <v>#N/A</v>
      </c>
    </row>
    <row r="6923" spans="1:12" x14ac:dyDescent="0.25">
      <c r="A6923" s="43" t="s">
        <v>48</v>
      </c>
      <c r="B6923" s="43" t="s">
        <v>51</v>
      </c>
      <c r="C6923" s="43" t="s">
        <v>770</v>
      </c>
      <c r="D6923" s="43" t="s">
        <v>371</v>
      </c>
      <c r="E6923" s="43" t="s">
        <v>3110</v>
      </c>
      <c r="F6923" s="43" t="s">
        <v>4524</v>
      </c>
      <c r="G6923" s="43" t="s">
        <v>4654</v>
      </c>
      <c r="H6923" s="76">
        <v>352</v>
      </c>
      <c r="I6923" s="229">
        <v>6.2357954545454543E-2</v>
      </c>
      <c r="J6923" s="73">
        <f t="shared" si="324"/>
        <v>1.2398682634643227E-3</v>
      </c>
      <c r="K6923" s="73">
        <f t="shared" si="325"/>
        <v>22.386433628739439</v>
      </c>
      <c r="L6923" s="3" t="e">
        <f t="shared" si="326"/>
        <v>#N/A</v>
      </c>
    </row>
    <row r="6924" spans="1:12" x14ac:dyDescent="0.25">
      <c r="A6924" s="43" t="s">
        <v>48</v>
      </c>
      <c r="B6924" s="43" t="s">
        <v>51</v>
      </c>
      <c r="C6924" s="43" t="s">
        <v>770</v>
      </c>
      <c r="D6924" s="43" t="s">
        <v>371</v>
      </c>
      <c r="E6924" s="43" t="s">
        <v>3110</v>
      </c>
      <c r="F6924" s="43" t="s">
        <v>4524</v>
      </c>
      <c r="G6924" s="43" t="s">
        <v>4654</v>
      </c>
      <c r="H6924" s="76">
        <v>313</v>
      </c>
      <c r="I6924" s="229">
        <v>6.2364217252396173E-2</v>
      </c>
      <c r="J6924" s="73">
        <f t="shared" si="324"/>
        <v>1.2399927853739476E-3</v>
      </c>
      <c r="K6924" s="73">
        <f t="shared" si="325"/>
        <v>19.908117741822046</v>
      </c>
      <c r="L6924" s="3" t="e">
        <f t="shared" si="326"/>
        <v>#N/A</v>
      </c>
    </row>
    <row r="6925" spans="1:12" x14ac:dyDescent="0.25">
      <c r="A6925" s="43" t="s">
        <v>48</v>
      </c>
      <c r="B6925" s="43" t="s">
        <v>51</v>
      </c>
      <c r="C6925" s="43" t="s">
        <v>770</v>
      </c>
      <c r="D6925" s="43" t="s">
        <v>371</v>
      </c>
      <c r="E6925" s="43" t="s">
        <v>3110</v>
      </c>
      <c r="F6925" s="43" t="s">
        <v>4524</v>
      </c>
      <c r="G6925" s="43" t="s">
        <v>4654</v>
      </c>
      <c r="H6925" s="76">
        <v>781</v>
      </c>
      <c r="I6925" s="229">
        <v>6.2368758002560809E-2</v>
      </c>
      <c r="J6925" s="73">
        <f t="shared" si="324"/>
        <v>1.2400830694774352E-3</v>
      </c>
      <c r="K6925" s="73">
        <f t="shared" si="325"/>
        <v>49.678504877261872</v>
      </c>
      <c r="L6925" s="3" t="e">
        <f t="shared" si="326"/>
        <v>#N/A</v>
      </c>
    </row>
    <row r="6926" spans="1:12" x14ac:dyDescent="0.25">
      <c r="A6926" s="43" t="s">
        <v>48</v>
      </c>
      <c r="B6926" s="43" t="s">
        <v>51</v>
      </c>
      <c r="C6926" s="43" t="s">
        <v>770</v>
      </c>
      <c r="D6926" s="43" t="s">
        <v>371</v>
      </c>
      <c r="E6926" s="43" t="s">
        <v>3111</v>
      </c>
      <c r="F6926" s="43" t="s">
        <v>4538</v>
      </c>
      <c r="G6926" s="43" t="s">
        <v>4654</v>
      </c>
      <c r="H6926" s="76">
        <v>1467</v>
      </c>
      <c r="I6926" s="229">
        <v>6.2344921608725297E-2</v>
      </c>
      <c r="J6926" s="73">
        <f t="shared" si="324"/>
        <v>1.2396091285271985E-3</v>
      </c>
      <c r="K6926" s="73">
        <f t="shared" si="325"/>
        <v>93.278506591549416</v>
      </c>
      <c r="L6926" s="3" t="e">
        <f t="shared" si="326"/>
        <v>#N/A</v>
      </c>
    </row>
    <row r="6927" spans="1:12" x14ac:dyDescent="0.25">
      <c r="A6927" s="43" t="s">
        <v>48</v>
      </c>
      <c r="B6927" s="43" t="s">
        <v>51</v>
      </c>
      <c r="C6927" s="43" t="s">
        <v>770</v>
      </c>
      <c r="D6927" s="43" t="s">
        <v>371</v>
      </c>
      <c r="E6927" s="43" t="s">
        <v>3111</v>
      </c>
      <c r="F6927" s="43" t="s">
        <v>4538</v>
      </c>
      <c r="G6927" s="43" t="s">
        <v>4654</v>
      </c>
      <c r="H6927" s="76">
        <v>1196</v>
      </c>
      <c r="I6927" s="229">
        <v>6.2332775919732436E-2</v>
      </c>
      <c r="J6927" s="73">
        <f t="shared" si="324"/>
        <v>1.2393676348087159E-3</v>
      </c>
      <c r="K6927" s="73">
        <f t="shared" si="325"/>
        <v>76.032283691231214</v>
      </c>
      <c r="L6927" s="3" t="e">
        <f t="shared" si="326"/>
        <v>#N/A</v>
      </c>
    </row>
    <row r="6928" spans="1:12" x14ac:dyDescent="0.25">
      <c r="A6928" s="43" t="s">
        <v>48</v>
      </c>
      <c r="B6928" s="43" t="s">
        <v>51</v>
      </c>
      <c r="C6928" s="43" t="s">
        <v>770</v>
      </c>
      <c r="D6928" s="43" t="s">
        <v>371</v>
      </c>
      <c r="E6928" s="43" t="s">
        <v>3111</v>
      </c>
      <c r="F6928" s="43" t="s">
        <v>4538</v>
      </c>
      <c r="G6928" s="43" t="s">
        <v>4654</v>
      </c>
      <c r="H6928" s="76">
        <v>42</v>
      </c>
      <c r="I6928" s="229">
        <v>6.1666666666666661E-2</v>
      </c>
      <c r="J6928" s="73">
        <f t="shared" si="324"/>
        <v>1.2261233305512027E-3</v>
      </c>
      <c r="K6928" s="73">
        <f t="shared" si="325"/>
        <v>2.6414971798831504</v>
      </c>
      <c r="L6928" s="3" t="e">
        <f t="shared" si="326"/>
        <v>#N/A</v>
      </c>
    </row>
    <row r="6929" spans="1:12" x14ac:dyDescent="0.25">
      <c r="A6929" s="43" t="s">
        <v>48</v>
      </c>
      <c r="B6929" s="43" t="s">
        <v>51</v>
      </c>
      <c r="C6929" s="43" t="s">
        <v>770</v>
      </c>
      <c r="D6929" s="43" t="s">
        <v>371</v>
      </c>
      <c r="E6929" s="43" t="s">
        <v>3111</v>
      </c>
      <c r="F6929" s="43" t="s">
        <v>4538</v>
      </c>
      <c r="G6929" s="43" t="s">
        <v>4654</v>
      </c>
      <c r="H6929" s="76">
        <v>27</v>
      </c>
      <c r="I6929" s="229">
        <v>6.222222222222222E-2</v>
      </c>
      <c r="J6929" s="73">
        <f t="shared" si="324"/>
        <v>1.2371694866822947E-3</v>
      </c>
      <c r="K6929" s="73">
        <f t="shared" si="325"/>
        <v>1.7134035761404218</v>
      </c>
      <c r="L6929" s="3" t="e">
        <f t="shared" si="326"/>
        <v>#N/A</v>
      </c>
    </row>
    <row r="6930" spans="1:12" x14ac:dyDescent="0.25">
      <c r="A6930" s="43" t="s">
        <v>48</v>
      </c>
      <c r="B6930" s="43" t="s">
        <v>51</v>
      </c>
      <c r="C6930" s="43" t="s">
        <v>770</v>
      </c>
      <c r="D6930" s="43" t="s">
        <v>371</v>
      </c>
      <c r="E6930" s="43" t="s">
        <v>3111</v>
      </c>
      <c r="F6930" s="43" t="s">
        <v>4538</v>
      </c>
      <c r="G6930" s="43" t="s">
        <v>4654</v>
      </c>
      <c r="H6930" s="76">
        <v>27</v>
      </c>
      <c r="I6930" s="229">
        <v>6.222222222222222E-2</v>
      </c>
      <c r="J6930" s="73">
        <f t="shared" si="324"/>
        <v>1.2371694866822947E-3</v>
      </c>
      <c r="K6930" s="73">
        <f t="shared" si="325"/>
        <v>1.7134035761404218</v>
      </c>
      <c r="L6930" s="3" t="e">
        <f t="shared" si="326"/>
        <v>#N/A</v>
      </c>
    </row>
    <row r="6931" spans="1:12" x14ac:dyDescent="0.25">
      <c r="A6931" s="43" t="s">
        <v>48</v>
      </c>
      <c r="B6931" s="43" t="s">
        <v>51</v>
      </c>
      <c r="C6931" s="43" t="s">
        <v>770</v>
      </c>
      <c r="D6931" s="43" t="s">
        <v>371</v>
      </c>
      <c r="E6931" s="43" t="s">
        <v>3111</v>
      </c>
      <c r="F6931" s="43" t="s">
        <v>4538</v>
      </c>
      <c r="G6931" s="43" t="s">
        <v>4654</v>
      </c>
      <c r="H6931" s="76">
        <v>342</v>
      </c>
      <c r="I6931" s="229">
        <v>6.2280701754385957E-2</v>
      </c>
      <c r="J6931" s="73">
        <f t="shared" si="324"/>
        <v>1.2383322399592514E-3</v>
      </c>
      <c r="K6931" s="73">
        <f t="shared" si="325"/>
        <v>21.723509626066061</v>
      </c>
      <c r="L6931" s="3" t="e">
        <f t="shared" si="326"/>
        <v>#N/A</v>
      </c>
    </row>
    <row r="6932" spans="1:12" x14ac:dyDescent="0.25">
      <c r="A6932" s="43" t="s">
        <v>48</v>
      </c>
      <c r="B6932" s="43" t="s">
        <v>51</v>
      </c>
      <c r="C6932" s="43" t="s">
        <v>770</v>
      </c>
      <c r="D6932" s="43" t="s">
        <v>371</v>
      </c>
      <c r="E6932" s="43" t="s">
        <v>3111</v>
      </c>
      <c r="F6932" s="43" t="s">
        <v>4538</v>
      </c>
      <c r="G6932" s="43" t="s">
        <v>4654</v>
      </c>
      <c r="H6932" s="76">
        <v>20</v>
      </c>
      <c r="I6932" s="229">
        <v>6.1499999999999999E-2</v>
      </c>
      <c r="J6932" s="73">
        <f t="shared" si="324"/>
        <v>1.2228094837118751E-3</v>
      </c>
      <c r="K6932" s="73">
        <f t="shared" si="325"/>
        <v>1.2544561896742377</v>
      </c>
      <c r="L6932" s="3" t="e">
        <f t="shared" si="326"/>
        <v>#N/A</v>
      </c>
    </row>
    <row r="6933" spans="1:12" x14ac:dyDescent="0.25">
      <c r="A6933" s="43" t="s">
        <v>48</v>
      </c>
      <c r="B6933" s="43" t="s">
        <v>51</v>
      </c>
      <c r="C6933" s="43" t="s">
        <v>770</v>
      </c>
      <c r="D6933" s="43" t="s">
        <v>371</v>
      </c>
      <c r="E6933" s="43" t="s">
        <v>3111</v>
      </c>
      <c r="F6933" s="43" t="s">
        <v>4538</v>
      </c>
      <c r="G6933" s="43" t="s">
        <v>4654</v>
      </c>
      <c r="H6933" s="76">
        <v>1</v>
      </c>
      <c r="I6933" s="229">
        <v>10</v>
      </c>
      <c r="J6933" s="73">
        <f t="shared" si="324"/>
        <v>0.1988308103596545</v>
      </c>
      <c r="K6933" s="73">
        <f t="shared" si="325"/>
        <v>10.198830810359654</v>
      </c>
      <c r="L6933" s="3" t="e">
        <f t="shared" si="326"/>
        <v>#N/A</v>
      </c>
    </row>
    <row r="6934" spans="1:12" x14ac:dyDescent="0.25">
      <c r="A6934" s="43" t="s">
        <v>48</v>
      </c>
      <c r="B6934" s="43" t="s">
        <v>51</v>
      </c>
      <c r="C6934" s="43" t="s">
        <v>770</v>
      </c>
      <c r="D6934" s="43" t="s">
        <v>371</v>
      </c>
      <c r="E6934" s="43" t="s">
        <v>3111</v>
      </c>
      <c r="F6934" s="43" t="s">
        <v>4538</v>
      </c>
      <c r="G6934" s="43" t="s">
        <v>4654</v>
      </c>
      <c r="H6934" s="76">
        <v>381</v>
      </c>
      <c r="I6934" s="229">
        <v>6.2309711286089246E-2</v>
      </c>
      <c r="J6934" s="73">
        <f t="shared" si="324"/>
        <v>1.2389090388289234E-3</v>
      </c>
      <c r="K6934" s="73">
        <f t="shared" si="325"/>
        <v>24.212024343793825</v>
      </c>
      <c r="L6934" s="3" t="e">
        <f t="shared" si="326"/>
        <v>#N/A</v>
      </c>
    </row>
    <row r="6935" spans="1:12" x14ac:dyDescent="0.25">
      <c r="A6935" s="43" t="s">
        <v>48</v>
      </c>
      <c r="B6935" s="43" t="s">
        <v>51</v>
      </c>
      <c r="C6935" s="43" t="s">
        <v>770</v>
      </c>
      <c r="D6935" s="43" t="s">
        <v>371</v>
      </c>
      <c r="E6935" s="43" t="s">
        <v>3111</v>
      </c>
      <c r="F6935" s="43" t="s">
        <v>4538</v>
      </c>
      <c r="G6935" s="43" t="s">
        <v>4654</v>
      </c>
      <c r="H6935" s="76">
        <v>185</v>
      </c>
      <c r="I6935" s="229">
        <v>6.2270270270270267E-2</v>
      </c>
      <c r="J6935" s="73">
        <f t="shared" si="324"/>
        <v>1.2381248299152539E-3</v>
      </c>
      <c r="K6935" s="73">
        <f t="shared" si="325"/>
        <v>11.749053093534322</v>
      </c>
      <c r="L6935" s="3" t="e">
        <f t="shared" si="326"/>
        <v>#N/A</v>
      </c>
    </row>
    <row r="6936" spans="1:12" x14ac:dyDescent="0.25">
      <c r="A6936" s="43" t="s">
        <v>48</v>
      </c>
      <c r="B6936" s="43" t="s">
        <v>51</v>
      </c>
      <c r="C6936" s="43" t="s">
        <v>770</v>
      </c>
      <c r="D6936" s="43" t="s">
        <v>371</v>
      </c>
      <c r="E6936" s="43" t="s">
        <v>3111</v>
      </c>
      <c r="F6936" s="43" t="s">
        <v>4538</v>
      </c>
      <c r="G6936" s="43" t="s">
        <v>4654</v>
      </c>
      <c r="H6936" s="76">
        <v>531</v>
      </c>
      <c r="I6936" s="229">
        <v>6.2316384180790968E-2</v>
      </c>
      <c r="J6936" s="73">
        <f t="shared" si="324"/>
        <v>1.2390417165350223E-3</v>
      </c>
      <c r="K6936" s="73">
        <f t="shared" si="325"/>
        <v>33.747931151480103</v>
      </c>
      <c r="L6936" s="3" t="e">
        <f t="shared" si="326"/>
        <v>#N/A</v>
      </c>
    </row>
    <row r="6937" spans="1:12" x14ac:dyDescent="0.25">
      <c r="A6937" s="43" t="s">
        <v>48</v>
      </c>
      <c r="B6937" s="43" t="s">
        <v>51</v>
      </c>
      <c r="C6937" s="43" t="s">
        <v>770</v>
      </c>
      <c r="D6937" s="43" t="s">
        <v>371</v>
      </c>
      <c r="E6937" s="43" t="s">
        <v>3111</v>
      </c>
      <c r="F6937" s="43" t="s">
        <v>4538</v>
      </c>
      <c r="G6937" s="43" t="s">
        <v>4654</v>
      </c>
      <c r="H6937" s="76">
        <v>49</v>
      </c>
      <c r="I6937" s="229">
        <v>6.1632653061224493E-2</v>
      </c>
      <c r="J6937" s="73">
        <f t="shared" si="324"/>
        <v>1.2254470352778706E-3</v>
      </c>
      <c r="K6937" s="73">
        <f t="shared" si="325"/>
        <v>3.0800469047286159</v>
      </c>
      <c r="L6937" s="3" t="e">
        <f t="shared" si="326"/>
        <v>#N/A</v>
      </c>
    </row>
    <row r="6938" spans="1:12" x14ac:dyDescent="0.25">
      <c r="A6938" s="43" t="s">
        <v>48</v>
      </c>
      <c r="B6938" s="43" t="s">
        <v>51</v>
      </c>
      <c r="C6938" s="43" t="s">
        <v>770</v>
      </c>
      <c r="D6938" s="43" t="s">
        <v>371</v>
      </c>
      <c r="E6938" s="43" t="s">
        <v>3111</v>
      </c>
      <c r="F6938" s="43" t="s">
        <v>4538</v>
      </c>
      <c r="G6938" s="43" t="s">
        <v>4654</v>
      </c>
      <c r="H6938" s="76">
        <v>27</v>
      </c>
      <c r="I6938" s="229">
        <v>6.222222222222222E-2</v>
      </c>
      <c r="J6938" s="73">
        <f t="shared" si="324"/>
        <v>1.2371694866822947E-3</v>
      </c>
      <c r="K6938" s="73">
        <f t="shared" si="325"/>
        <v>1.7134035761404218</v>
      </c>
      <c r="L6938" s="3" t="e">
        <f t="shared" si="326"/>
        <v>#N/A</v>
      </c>
    </row>
    <row r="6939" spans="1:12" x14ac:dyDescent="0.25">
      <c r="A6939" s="43" t="s">
        <v>48</v>
      </c>
      <c r="B6939" s="43" t="s">
        <v>51</v>
      </c>
      <c r="C6939" s="43" t="s">
        <v>770</v>
      </c>
      <c r="D6939" s="43" t="s">
        <v>371</v>
      </c>
      <c r="E6939" s="43" t="s">
        <v>3111</v>
      </c>
      <c r="F6939" s="43" t="s">
        <v>4538</v>
      </c>
      <c r="G6939" s="43" t="s">
        <v>4654</v>
      </c>
      <c r="H6939" s="76">
        <v>632</v>
      </c>
      <c r="I6939" s="229">
        <v>6.2341772151898733E-2</v>
      </c>
      <c r="J6939" s="73">
        <f t="shared" si="324"/>
        <v>1.2395465076218968E-3</v>
      </c>
      <c r="K6939" s="73">
        <f t="shared" si="325"/>
        <v>40.183393392817038</v>
      </c>
      <c r="L6939" s="3" t="e">
        <f t="shared" si="326"/>
        <v>#N/A</v>
      </c>
    </row>
    <row r="6940" spans="1:12" x14ac:dyDescent="0.25">
      <c r="A6940" s="43" t="s">
        <v>48</v>
      </c>
      <c r="B6940" s="43" t="s">
        <v>51</v>
      </c>
      <c r="C6940" s="43" t="s">
        <v>770</v>
      </c>
      <c r="D6940" s="43" t="s">
        <v>371</v>
      </c>
      <c r="E6940" s="43" t="s">
        <v>3111</v>
      </c>
      <c r="F6940" s="43" t="s">
        <v>4538</v>
      </c>
      <c r="G6940" s="43" t="s">
        <v>4654</v>
      </c>
      <c r="H6940" s="76">
        <v>635</v>
      </c>
      <c r="I6940" s="229">
        <v>6.2314960629921264E-2</v>
      </c>
      <c r="J6940" s="73">
        <f t="shared" si="324"/>
        <v>1.2390134119577212E-3</v>
      </c>
      <c r="K6940" s="73">
        <f t="shared" si="325"/>
        <v>40.356773516593158</v>
      </c>
      <c r="L6940" s="3" t="e">
        <f t="shared" si="326"/>
        <v>#N/A</v>
      </c>
    </row>
    <row r="6941" spans="1:12" x14ac:dyDescent="0.25">
      <c r="A6941" s="43" t="s">
        <v>48</v>
      </c>
      <c r="B6941" s="43" t="s">
        <v>51</v>
      </c>
      <c r="C6941" s="43" t="s">
        <v>770</v>
      </c>
      <c r="D6941" s="43" t="s">
        <v>371</v>
      </c>
      <c r="E6941" s="43" t="s">
        <v>3111</v>
      </c>
      <c r="F6941" s="43" t="s">
        <v>4538</v>
      </c>
      <c r="G6941" s="43" t="s">
        <v>4654</v>
      </c>
      <c r="H6941" s="76">
        <v>43</v>
      </c>
      <c r="I6941" s="229">
        <v>6.1627906976744182E-2</v>
      </c>
      <c r="J6941" s="73">
        <f t="shared" si="324"/>
        <v>1.225352668495545E-3</v>
      </c>
      <c r="K6941" s="73">
        <f t="shared" si="325"/>
        <v>2.7026901647453085</v>
      </c>
      <c r="L6941" s="3" t="e">
        <f t="shared" si="326"/>
        <v>#N/A</v>
      </c>
    </row>
    <row r="6942" spans="1:12" x14ac:dyDescent="0.25">
      <c r="A6942" s="43" t="s">
        <v>48</v>
      </c>
      <c r="B6942" s="43" t="s">
        <v>51</v>
      </c>
      <c r="C6942" s="43" t="s">
        <v>772</v>
      </c>
      <c r="D6942" s="43" t="s">
        <v>55</v>
      </c>
      <c r="E6942" s="43" t="s">
        <v>3112</v>
      </c>
      <c r="F6942" s="43" t="s">
        <v>51</v>
      </c>
      <c r="G6942" s="43" t="s">
        <v>4654</v>
      </c>
      <c r="H6942" s="76">
        <v>39270</v>
      </c>
      <c r="I6942" s="229">
        <v>8.2501400560224092E-2</v>
      </c>
      <c r="J6942" s="73">
        <f t="shared" si="324"/>
        <v>1.640382032919581E-3</v>
      </c>
      <c r="K6942" s="73">
        <f t="shared" si="325"/>
        <v>3304.247802432752</v>
      </c>
      <c r="L6942" s="3" t="e">
        <f t="shared" si="326"/>
        <v>#N/A</v>
      </c>
    </row>
    <row r="6943" spans="1:12" x14ac:dyDescent="0.25">
      <c r="A6943" s="43" t="s">
        <v>48</v>
      </c>
      <c r="B6943" s="43" t="s">
        <v>51</v>
      </c>
      <c r="C6943" s="43" t="s">
        <v>772</v>
      </c>
      <c r="D6943" s="43" t="s">
        <v>55</v>
      </c>
      <c r="E6943" s="43" t="s">
        <v>3113</v>
      </c>
      <c r="F6943" s="43" t="s">
        <v>4539</v>
      </c>
      <c r="G6943" s="43" t="s">
        <v>4654</v>
      </c>
      <c r="H6943" s="76">
        <v>7596</v>
      </c>
      <c r="I6943" s="229">
        <v>1.8000263296471825E-2</v>
      </c>
      <c r="J6943" s="73">
        <f t="shared" si="324"/>
        <v>3.5790069379246388E-4</v>
      </c>
      <c r="K6943" s="73">
        <f t="shared" si="325"/>
        <v>139.44861367004754</v>
      </c>
      <c r="L6943" s="3" t="e">
        <f t="shared" si="326"/>
        <v>#N/A</v>
      </c>
    </row>
    <row r="6944" spans="1:12" x14ac:dyDescent="0.25">
      <c r="A6944" s="43" t="s">
        <v>48</v>
      </c>
      <c r="B6944" s="43" t="s">
        <v>51</v>
      </c>
      <c r="C6944" s="43" t="s">
        <v>772</v>
      </c>
      <c r="D6944" s="43" t="s">
        <v>55</v>
      </c>
      <c r="E6944" s="43" t="s">
        <v>3114</v>
      </c>
      <c r="F6944" s="43" t="s">
        <v>4535</v>
      </c>
      <c r="G6944" s="43" t="s">
        <v>4654</v>
      </c>
      <c r="H6944" s="76">
        <v>37153</v>
      </c>
      <c r="I6944" s="229">
        <v>1.8027884693026134E-2</v>
      </c>
      <c r="J6944" s="73">
        <f t="shared" si="324"/>
        <v>3.5844989225847972E-4</v>
      </c>
      <c r="K6944" s="73">
        <f t="shared" si="325"/>
        <v>683.10748884707925</v>
      </c>
      <c r="L6944" s="3" t="e">
        <f t="shared" si="326"/>
        <v>#N/A</v>
      </c>
    </row>
    <row r="6945" spans="1:12" x14ac:dyDescent="0.25">
      <c r="A6945" s="43" t="s">
        <v>48</v>
      </c>
      <c r="B6945" s="43" t="s">
        <v>51</v>
      </c>
      <c r="C6945" s="43" t="s">
        <v>775</v>
      </c>
      <c r="D6945" s="43" t="s">
        <v>55</v>
      </c>
      <c r="E6945" s="43" t="s">
        <v>3115</v>
      </c>
      <c r="F6945" s="43" t="s">
        <v>51</v>
      </c>
      <c r="G6945" s="43" t="s">
        <v>4654</v>
      </c>
      <c r="H6945" s="76">
        <v>70119</v>
      </c>
      <c r="I6945" s="229">
        <v>8.2500000000000004E-2</v>
      </c>
      <c r="J6945" s="73">
        <f t="shared" si="324"/>
        <v>1.6403541854671498E-3</v>
      </c>
      <c r="K6945" s="73">
        <f t="shared" si="325"/>
        <v>5899.8374951307715</v>
      </c>
      <c r="L6945" s="3" t="e">
        <f t="shared" si="326"/>
        <v>#N/A</v>
      </c>
    </row>
    <row r="6946" spans="1:12" x14ac:dyDescent="0.25">
      <c r="A6946" s="43" t="s">
        <v>48</v>
      </c>
      <c r="B6946" s="43" t="s">
        <v>51</v>
      </c>
      <c r="C6946" s="43" t="s">
        <v>803</v>
      </c>
      <c r="D6946" s="43" t="s">
        <v>55</v>
      </c>
      <c r="E6946" s="43" t="s">
        <v>3116</v>
      </c>
      <c r="F6946" s="43" t="s">
        <v>51</v>
      </c>
      <c r="G6946" s="43" t="s">
        <v>4654</v>
      </c>
      <c r="H6946" s="76">
        <v>16366</v>
      </c>
      <c r="I6946" s="229">
        <v>8.2508248808505436E-2</v>
      </c>
      <c r="J6946" s="73">
        <f t="shared" si="324"/>
        <v>1.6405181971951134E-3</v>
      </c>
      <c r="K6946" s="73">
        <f t="shared" si="325"/>
        <v>1377.1787208152953</v>
      </c>
      <c r="L6946" s="3" t="e">
        <f t="shared" si="326"/>
        <v>#N/A</v>
      </c>
    </row>
    <row r="6947" spans="1:12" x14ac:dyDescent="0.25">
      <c r="A6947" s="43" t="s">
        <v>48</v>
      </c>
      <c r="B6947" s="43" t="s">
        <v>51</v>
      </c>
      <c r="C6947" s="43" t="s">
        <v>803</v>
      </c>
      <c r="D6947" s="43" t="s">
        <v>55</v>
      </c>
      <c r="E6947" s="43" t="s">
        <v>3117</v>
      </c>
      <c r="F6947" s="43" t="s">
        <v>4539</v>
      </c>
      <c r="G6947" s="43" t="s">
        <v>4654</v>
      </c>
      <c r="H6947" s="76">
        <v>13689</v>
      </c>
      <c r="I6947" s="229">
        <v>1.7999853897289794E-2</v>
      </c>
      <c r="J6947" s="73">
        <f t="shared" si="324"/>
        <v>3.5789255367535151E-4</v>
      </c>
      <c r="K6947" s="73">
        <f t="shared" si="325"/>
        <v>251.29919116726188</v>
      </c>
      <c r="L6947" s="3" t="e">
        <f t="shared" si="326"/>
        <v>#N/A</v>
      </c>
    </row>
    <row r="6948" spans="1:12" x14ac:dyDescent="0.25">
      <c r="A6948" s="43" t="s">
        <v>48</v>
      </c>
      <c r="B6948" s="43" t="s">
        <v>51</v>
      </c>
      <c r="C6948" s="43" t="s">
        <v>777</v>
      </c>
      <c r="D6948" s="43" t="s">
        <v>55</v>
      </c>
      <c r="E6948" s="43" t="s">
        <v>3118</v>
      </c>
      <c r="F6948" s="43" t="s">
        <v>51</v>
      </c>
      <c r="G6948" s="43" t="s">
        <v>4654</v>
      </c>
      <c r="H6948" s="76">
        <v>53784</v>
      </c>
      <c r="I6948" s="229">
        <v>8.2500000000000004E-2</v>
      </c>
      <c r="J6948" s="73">
        <f t="shared" si="324"/>
        <v>1.6403541854671498E-3</v>
      </c>
      <c r="K6948" s="73">
        <f t="shared" si="325"/>
        <v>4525.4048095111657</v>
      </c>
      <c r="L6948" s="3" t="e">
        <f t="shared" si="326"/>
        <v>#N/A</v>
      </c>
    </row>
    <row r="6949" spans="1:12" x14ac:dyDescent="0.25">
      <c r="A6949" s="43" t="s">
        <v>48</v>
      </c>
      <c r="B6949" s="43" t="s">
        <v>51</v>
      </c>
      <c r="C6949" s="43" t="s">
        <v>807</v>
      </c>
      <c r="D6949" s="43" t="s">
        <v>55</v>
      </c>
      <c r="E6949" s="43" t="s">
        <v>3119</v>
      </c>
      <c r="F6949" s="43" t="s">
        <v>51</v>
      </c>
      <c r="G6949" s="43" t="s">
        <v>4654</v>
      </c>
      <c r="H6949" s="76">
        <v>94260</v>
      </c>
      <c r="I6949" s="229">
        <v>8.2500000000000004E-2</v>
      </c>
      <c r="J6949" s="73">
        <f t="shared" si="324"/>
        <v>1.6403541854671498E-3</v>
      </c>
      <c r="K6949" s="73">
        <f t="shared" si="325"/>
        <v>7931.0697855221342</v>
      </c>
      <c r="L6949" s="3" t="e">
        <f t="shared" si="326"/>
        <v>#N/A</v>
      </c>
    </row>
    <row r="6950" spans="1:12" x14ac:dyDescent="0.25">
      <c r="A6950" s="43" t="s">
        <v>48</v>
      </c>
      <c r="B6950" s="43" t="s">
        <v>51</v>
      </c>
      <c r="C6950" s="43" t="s">
        <v>807</v>
      </c>
      <c r="D6950" s="43" t="s">
        <v>55</v>
      </c>
      <c r="E6950" s="43" t="s">
        <v>3120</v>
      </c>
      <c r="F6950" s="43" t="s">
        <v>4539</v>
      </c>
      <c r="G6950" s="43" t="s">
        <v>4654</v>
      </c>
      <c r="H6950" s="76">
        <v>1142</v>
      </c>
      <c r="I6950" s="229">
        <v>1.8003502626970227E-2</v>
      </c>
      <c r="J6950" s="73">
        <f t="shared" si="324"/>
        <v>3.5796510166326588E-4</v>
      </c>
      <c r="K6950" s="73">
        <f t="shared" si="325"/>
        <v>20.96879614609945</v>
      </c>
      <c r="L6950" s="3" t="e">
        <f t="shared" si="326"/>
        <v>#N/A</v>
      </c>
    </row>
    <row r="6951" spans="1:12" x14ac:dyDescent="0.25">
      <c r="A6951" s="43" t="s">
        <v>48</v>
      </c>
      <c r="B6951" s="43" t="s">
        <v>51</v>
      </c>
      <c r="C6951" s="43" t="s">
        <v>778</v>
      </c>
      <c r="D6951" s="43" t="s">
        <v>371</v>
      </c>
      <c r="E6951" s="43" t="s">
        <v>3121</v>
      </c>
      <c r="F6951" s="43" t="s">
        <v>51</v>
      </c>
      <c r="G6951" s="43" t="s">
        <v>4654</v>
      </c>
      <c r="H6951" s="76">
        <v>392</v>
      </c>
      <c r="I6951" s="229">
        <v>6.2372448979591835E-2</v>
      </c>
      <c r="J6951" s="73">
        <f t="shared" si="324"/>
        <v>1.240156457472845E-3</v>
      </c>
      <c r="K6951" s="73">
        <f t="shared" si="325"/>
        <v>24.936141331329353</v>
      </c>
      <c r="L6951" s="3" t="e">
        <f t="shared" si="326"/>
        <v>#N/A</v>
      </c>
    </row>
    <row r="6952" spans="1:12" x14ac:dyDescent="0.25">
      <c r="A6952" s="43" t="s">
        <v>48</v>
      </c>
      <c r="B6952" s="43" t="s">
        <v>51</v>
      </c>
      <c r="C6952" s="43" t="s">
        <v>809</v>
      </c>
      <c r="D6952" s="43" t="s">
        <v>55</v>
      </c>
      <c r="E6952" s="43" t="s">
        <v>3122</v>
      </c>
      <c r="F6952" s="43" t="s">
        <v>51</v>
      </c>
      <c r="G6952" s="43" t="s">
        <v>4654</v>
      </c>
      <c r="H6952" s="76">
        <v>9778</v>
      </c>
      <c r="I6952" s="229">
        <v>8.2500511352014735E-2</v>
      </c>
      <c r="J6952" s="73">
        <f t="shared" si="324"/>
        <v>1.6403643527206965E-3</v>
      </c>
      <c r="K6952" s="73">
        <f t="shared" si="325"/>
        <v>822.72948264090303</v>
      </c>
      <c r="L6952" s="3" t="e">
        <f t="shared" si="326"/>
        <v>#N/A</v>
      </c>
    </row>
    <row r="6953" spans="1:12" x14ac:dyDescent="0.25">
      <c r="A6953" s="43" t="s">
        <v>48</v>
      </c>
      <c r="B6953" s="43" t="s">
        <v>51</v>
      </c>
      <c r="C6953" s="43" t="s">
        <v>804</v>
      </c>
      <c r="D6953" s="43" t="s">
        <v>55</v>
      </c>
      <c r="E6953" s="43" t="s">
        <v>3123</v>
      </c>
      <c r="F6953" s="43" t="s">
        <v>51</v>
      </c>
      <c r="G6953" s="43" t="s">
        <v>4654</v>
      </c>
      <c r="H6953" s="76">
        <v>21111</v>
      </c>
      <c r="I6953" s="229">
        <v>8.2500118421675914E-2</v>
      </c>
      <c r="J6953" s="73">
        <f t="shared" si="324"/>
        <v>1.6403565400549282E-3</v>
      </c>
      <c r="K6953" s="73">
        <f t="shared" si="325"/>
        <v>1776.2895669170998</v>
      </c>
      <c r="L6953" s="3" t="e">
        <f t="shared" si="326"/>
        <v>#N/A</v>
      </c>
    </row>
    <row r="6954" spans="1:12" x14ac:dyDescent="0.25">
      <c r="A6954" s="43" t="s">
        <v>48</v>
      </c>
      <c r="B6954" s="43" t="s">
        <v>51</v>
      </c>
      <c r="C6954" s="43" t="s">
        <v>804</v>
      </c>
      <c r="D6954" s="43" t="s">
        <v>55</v>
      </c>
      <c r="E6954" s="43" t="s">
        <v>3124</v>
      </c>
      <c r="F6954" s="43" t="s">
        <v>4536</v>
      </c>
      <c r="G6954" s="43" t="s">
        <v>4654</v>
      </c>
      <c r="H6954" s="76">
        <v>8221</v>
      </c>
      <c r="I6954" s="229">
        <v>1.8000243279406396E-2</v>
      </c>
      <c r="J6954" s="73">
        <f t="shared" si="324"/>
        <v>3.5790029579152986E-4</v>
      </c>
      <c r="K6954" s="73">
        <f t="shared" si="325"/>
        <v>150.92229833170217</v>
      </c>
      <c r="L6954" s="3" t="e">
        <f t="shared" si="326"/>
        <v>#N/A</v>
      </c>
    </row>
    <row r="6955" spans="1:12" x14ac:dyDescent="0.25">
      <c r="A6955" s="43" t="s">
        <v>48</v>
      </c>
      <c r="B6955" s="43" t="s">
        <v>51</v>
      </c>
      <c r="C6955" s="43" t="s">
        <v>785</v>
      </c>
      <c r="D6955" s="43" t="s">
        <v>55</v>
      </c>
      <c r="E6955" s="43" t="s">
        <v>3125</v>
      </c>
      <c r="F6955" s="43" t="s">
        <v>51</v>
      </c>
      <c r="G6955" s="43" t="s">
        <v>4654</v>
      </c>
      <c r="H6955" s="76">
        <v>24331</v>
      </c>
      <c r="I6955" s="229">
        <v>8.2499691751263829E-2</v>
      </c>
      <c r="J6955" s="73">
        <f t="shared" si="324"/>
        <v>1.6403480565325491E-3</v>
      </c>
      <c r="K6955" s="73">
        <f t="shared" si="325"/>
        <v>2047.2113085634935</v>
      </c>
      <c r="L6955" s="3" t="e">
        <f t="shared" si="326"/>
        <v>#N/A</v>
      </c>
    </row>
    <row r="6956" spans="1:12" x14ac:dyDescent="0.25">
      <c r="A6956" s="43" t="s">
        <v>48</v>
      </c>
      <c r="B6956" s="43" t="s">
        <v>51</v>
      </c>
      <c r="C6956" s="43" t="s">
        <v>786</v>
      </c>
      <c r="D6956" s="43" t="s">
        <v>371</v>
      </c>
      <c r="E6956" s="43" t="s">
        <v>3126</v>
      </c>
      <c r="F6956" s="43" t="s">
        <v>4524</v>
      </c>
      <c r="G6956" s="43" t="s">
        <v>4654</v>
      </c>
      <c r="H6956" s="76">
        <v>59</v>
      </c>
      <c r="I6956" s="229">
        <v>6.2372881355932316E-2</v>
      </c>
      <c r="J6956" s="73">
        <f t="shared" si="324"/>
        <v>1.2401650544466608E-3</v>
      </c>
      <c r="K6956" s="73">
        <f t="shared" si="325"/>
        <v>3.7531697382123594</v>
      </c>
      <c r="L6956" s="3" t="e">
        <f t="shared" si="326"/>
        <v>#N/A</v>
      </c>
    </row>
    <row r="6957" spans="1:12" x14ac:dyDescent="0.25">
      <c r="A6957" s="43" t="s">
        <v>48</v>
      </c>
      <c r="B6957" s="43" t="s">
        <v>51</v>
      </c>
      <c r="C6957" s="43" t="s">
        <v>786</v>
      </c>
      <c r="D6957" s="43" t="s">
        <v>371</v>
      </c>
      <c r="E6957" s="43" t="s">
        <v>3126</v>
      </c>
      <c r="F6957" s="43" t="s">
        <v>4524</v>
      </c>
      <c r="G6957" s="43" t="s">
        <v>4654</v>
      </c>
      <c r="H6957" s="76">
        <v>2143</v>
      </c>
      <c r="I6957" s="229">
        <v>6.2370508632757803E-2</v>
      </c>
      <c r="J6957" s="73">
        <f t="shared" si="324"/>
        <v>1.2401178773995061E-3</v>
      </c>
      <c r="K6957" s="73">
        <f t="shared" si="325"/>
        <v>136.31757261126711</v>
      </c>
      <c r="L6957" s="3" t="e">
        <f t="shared" si="326"/>
        <v>#N/A</v>
      </c>
    </row>
    <row r="6958" spans="1:12" x14ac:dyDescent="0.25">
      <c r="A6958" s="43" t="s">
        <v>48</v>
      </c>
      <c r="B6958" s="43" t="s">
        <v>51</v>
      </c>
      <c r="C6958" s="43" t="s">
        <v>786</v>
      </c>
      <c r="D6958" s="43" t="s">
        <v>371</v>
      </c>
      <c r="E6958" s="43" t="s">
        <v>3126</v>
      </c>
      <c r="F6958" s="43" t="s">
        <v>4524</v>
      </c>
      <c r="G6958" s="43" t="s">
        <v>4654</v>
      </c>
      <c r="H6958" s="76">
        <v>746</v>
      </c>
      <c r="I6958" s="229">
        <v>6.2372654155495977E-2</v>
      </c>
      <c r="J6958" s="73">
        <f t="shared" si="324"/>
        <v>1.2401605370019736E-3</v>
      </c>
      <c r="K6958" s="73">
        <f t="shared" si="325"/>
        <v>47.455159760603472</v>
      </c>
      <c r="L6958" s="3" t="e">
        <f t="shared" si="326"/>
        <v>#N/A</v>
      </c>
    </row>
    <row r="6959" spans="1:12" x14ac:dyDescent="0.25">
      <c r="A6959" s="43" t="s">
        <v>48</v>
      </c>
      <c r="B6959" s="43" t="s">
        <v>51</v>
      </c>
      <c r="C6959" s="43" t="s">
        <v>786</v>
      </c>
      <c r="D6959" s="43" t="s">
        <v>371</v>
      </c>
      <c r="E6959" s="43" t="s">
        <v>3126</v>
      </c>
      <c r="F6959" s="43" t="s">
        <v>4524</v>
      </c>
      <c r="G6959" s="43" t="s">
        <v>4654</v>
      </c>
      <c r="H6959" s="76">
        <v>897</v>
      </c>
      <c r="I6959" s="229">
        <v>6.2363433667781493E-2</v>
      </c>
      <c r="J6959" s="73">
        <f t="shared" si="324"/>
        <v>1.2399772052975554E-3</v>
      </c>
      <c r="K6959" s="73">
        <f t="shared" si="325"/>
        <v>57.052259553151913</v>
      </c>
      <c r="L6959" s="3" t="e">
        <f t="shared" si="326"/>
        <v>#N/A</v>
      </c>
    </row>
    <row r="6960" spans="1:12" x14ac:dyDescent="0.25">
      <c r="A6960" s="43" t="s">
        <v>48</v>
      </c>
      <c r="B6960" s="43" t="s">
        <v>51</v>
      </c>
      <c r="C6960" s="43" t="s">
        <v>786</v>
      </c>
      <c r="D6960" s="43" t="s">
        <v>371</v>
      </c>
      <c r="E6960" s="43" t="s">
        <v>3126</v>
      </c>
      <c r="F6960" s="43" t="s">
        <v>4524</v>
      </c>
      <c r="G6960" s="43" t="s">
        <v>4654</v>
      </c>
      <c r="H6960" s="76">
        <v>98</v>
      </c>
      <c r="I6960" s="229">
        <v>6.2448979591836734E-2</v>
      </c>
      <c r="J6960" s="73">
        <f t="shared" si="324"/>
        <v>1.2416781218378423E-3</v>
      </c>
      <c r="K6960" s="73">
        <f t="shared" si="325"/>
        <v>6.2416844559401081</v>
      </c>
      <c r="L6960" s="3" t="e">
        <f t="shared" si="326"/>
        <v>#N/A</v>
      </c>
    </row>
    <row r="6961" spans="1:12" x14ac:dyDescent="0.25">
      <c r="A6961" s="43" t="s">
        <v>48</v>
      </c>
      <c r="B6961" s="43" t="s">
        <v>51</v>
      </c>
      <c r="C6961" s="43" t="s">
        <v>786</v>
      </c>
      <c r="D6961" s="43" t="s">
        <v>371</v>
      </c>
      <c r="E6961" s="43" t="s">
        <v>3126</v>
      </c>
      <c r="F6961" s="43" t="s">
        <v>4524</v>
      </c>
      <c r="G6961" s="43" t="s">
        <v>4654</v>
      </c>
      <c r="H6961" s="76">
        <v>636</v>
      </c>
      <c r="I6961" s="229">
        <v>6.2358490566037733E-2</v>
      </c>
      <c r="J6961" s="73">
        <f t="shared" si="324"/>
        <v>1.2398789212050153E-3</v>
      </c>
      <c r="K6961" s="73">
        <f t="shared" si="325"/>
        <v>40.448562993886391</v>
      </c>
      <c r="L6961" s="3" t="e">
        <f t="shared" si="326"/>
        <v>#N/A</v>
      </c>
    </row>
    <row r="6962" spans="1:12" x14ac:dyDescent="0.25">
      <c r="A6962" s="43" t="s">
        <v>48</v>
      </c>
      <c r="B6962" s="43" t="s">
        <v>51</v>
      </c>
      <c r="C6962" s="43" t="s">
        <v>786</v>
      </c>
      <c r="D6962" s="43" t="s">
        <v>371</v>
      </c>
      <c r="E6962" s="43" t="s">
        <v>3126</v>
      </c>
      <c r="F6962" s="43" t="s">
        <v>4524</v>
      </c>
      <c r="G6962" s="43" t="s">
        <v>4654</v>
      </c>
      <c r="H6962" s="76">
        <v>102</v>
      </c>
      <c r="I6962" s="229">
        <v>6.2352941176470583E-2</v>
      </c>
      <c r="J6962" s="73">
        <f t="shared" si="324"/>
        <v>1.2397685822425515E-3</v>
      </c>
      <c r="K6962" s="73">
        <f t="shared" si="325"/>
        <v>6.4864563953887391</v>
      </c>
      <c r="L6962" s="3" t="e">
        <f t="shared" si="326"/>
        <v>#N/A</v>
      </c>
    </row>
    <row r="6963" spans="1:12" x14ac:dyDescent="0.25">
      <c r="A6963" s="43" t="s">
        <v>48</v>
      </c>
      <c r="B6963" s="43" t="s">
        <v>51</v>
      </c>
      <c r="C6963" s="43" t="s">
        <v>786</v>
      </c>
      <c r="D6963" s="43" t="s">
        <v>371</v>
      </c>
      <c r="E6963" s="43" t="s">
        <v>3126</v>
      </c>
      <c r="F6963" s="43" t="s">
        <v>4524</v>
      </c>
      <c r="G6963" s="43" t="s">
        <v>4654</v>
      </c>
      <c r="H6963" s="76">
        <v>2200</v>
      </c>
      <c r="I6963" s="229">
        <v>6.2368181818181836E-2</v>
      </c>
      <c r="J6963" s="73">
        <f t="shared" si="324"/>
        <v>1.2400716131567365E-3</v>
      </c>
      <c r="K6963" s="73">
        <f t="shared" si="325"/>
        <v>139.93815754894487</v>
      </c>
      <c r="L6963" s="3" t="e">
        <f t="shared" si="326"/>
        <v>#N/A</v>
      </c>
    </row>
    <row r="6964" spans="1:12" x14ac:dyDescent="0.25">
      <c r="A6964" s="43" t="s">
        <v>48</v>
      </c>
      <c r="B6964" s="43" t="s">
        <v>51</v>
      </c>
      <c r="C6964" s="43" t="s">
        <v>786</v>
      </c>
      <c r="D6964" s="43" t="s">
        <v>371</v>
      </c>
      <c r="E6964" s="43" t="s">
        <v>3126</v>
      </c>
      <c r="F6964" s="43" t="s">
        <v>4524</v>
      </c>
      <c r="G6964" s="43" t="s">
        <v>4654</v>
      </c>
      <c r="H6964" s="76">
        <v>392</v>
      </c>
      <c r="I6964" s="229">
        <v>6.2372448979591842E-2</v>
      </c>
      <c r="J6964" s="73">
        <f t="shared" si="324"/>
        <v>1.240156457472845E-3</v>
      </c>
      <c r="K6964" s="73">
        <f t="shared" si="325"/>
        <v>24.93614133132936</v>
      </c>
      <c r="L6964" s="3" t="e">
        <f t="shared" si="326"/>
        <v>#N/A</v>
      </c>
    </row>
    <row r="6965" spans="1:12" x14ac:dyDescent="0.25">
      <c r="A6965" s="43" t="s">
        <v>48</v>
      </c>
      <c r="B6965" s="43" t="s">
        <v>51</v>
      </c>
      <c r="C6965" s="43" t="s">
        <v>786</v>
      </c>
      <c r="D6965" s="43" t="s">
        <v>371</v>
      </c>
      <c r="E6965" s="43" t="s">
        <v>3126</v>
      </c>
      <c r="F6965" s="43" t="s">
        <v>4524</v>
      </c>
      <c r="G6965" s="43" t="s">
        <v>4654</v>
      </c>
      <c r="H6965" s="76">
        <v>404</v>
      </c>
      <c r="I6965" s="229">
        <v>6.2376237623762362E-2</v>
      </c>
      <c r="J6965" s="73">
        <f t="shared" si="324"/>
        <v>1.2402317873919039E-3</v>
      </c>
      <c r="K6965" s="73">
        <f t="shared" si="325"/>
        <v>25.701053642106327</v>
      </c>
      <c r="L6965" s="3" t="e">
        <f t="shared" si="326"/>
        <v>#N/A</v>
      </c>
    </row>
    <row r="6966" spans="1:12" x14ac:dyDescent="0.25">
      <c r="A6966" s="43" t="s">
        <v>48</v>
      </c>
      <c r="B6966" s="43" t="s">
        <v>51</v>
      </c>
      <c r="C6966" s="43" t="s">
        <v>786</v>
      </c>
      <c r="D6966" s="43" t="s">
        <v>371</v>
      </c>
      <c r="E6966" s="43" t="s">
        <v>3126</v>
      </c>
      <c r="F6966" s="43" t="s">
        <v>4524</v>
      </c>
      <c r="G6966" s="43" t="s">
        <v>4654</v>
      </c>
      <c r="H6966" s="76">
        <v>600</v>
      </c>
      <c r="I6966" s="229">
        <v>6.2383333333333346E-2</v>
      </c>
      <c r="J6966" s="73">
        <f t="shared" si="324"/>
        <v>1.2403728719603115E-3</v>
      </c>
      <c r="K6966" s="73">
        <f t="shared" si="325"/>
        <v>38.174223723176198</v>
      </c>
      <c r="L6966" s="3" t="e">
        <f t="shared" si="326"/>
        <v>#N/A</v>
      </c>
    </row>
    <row r="6967" spans="1:12" x14ac:dyDescent="0.25">
      <c r="A6967" s="43" t="s">
        <v>48</v>
      </c>
      <c r="B6967" s="43" t="s">
        <v>51</v>
      </c>
      <c r="C6967" s="43" t="s">
        <v>786</v>
      </c>
      <c r="D6967" s="43" t="s">
        <v>371</v>
      </c>
      <c r="E6967" s="43" t="s">
        <v>3126</v>
      </c>
      <c r="F6967" s="43" t="s">
        <v>4524</v>
      </c>
      <c r="G6967" s="43" t="s">
        <v>4654</v>
      </c>
      <c r="H6967" s="76">
        <v>25</v>
      </c>
      <c r="I6967" s="229">
        <v>6.2400000000000094E-2</v>
      </c>
      <c r="J6967" s="73">
        <f t="shared" si="324"/>
        <v>1.240704256644246E-3</v>
      </c>
      <c r="K6967" s="73">
        <f t="shared" si="325"/>
        <v>1.5910176064161083</v>
      </c>
      <c r="L6967" s="3" t="e">
        <f t="shared" si="326"/>
        <v>#N/A</v>
      </c>
    </row>
    <row r="6968" spans="1:12" x14ac:dyDescent="0.25">
      <c r="A6968" s="43" t="s">
        <v>48</v>
      </c>
      <c r="B6968" s="43" t="s">
        <v>51</v>
      </c>
      <c r="C6968" s="43" t="s">
        <v>786</v>
      </c>
      <c r="D6968" s="43" t="s">
        <v>371</v>
      </c>
      <c r="E6968" s="43" t="s">
        <v>3126</v>
      </c>
      <c r="F6968" s="43" t="s">
        <v>4524</v>
      </c>
      <c r="G6968" s="43" t="s">
        <v>4654</v>
      </c>
      <c r="H6968" s="76">
        <v>2428</v>
      </c>
      <c r="I6968" s="229">
        <v>6.2372322899505755E-2</v>
      </c>
      <c r="J6968" s="73">
        <f t="shared" si="324"/>
        <v>1.2401539506122765E-3</v>
      </c>
      <c r="K6968" s="73">
        <f t="shared" si="325"/>
        <v>154.4510937920866</v>
      </c>
      <c r="L6968" s="3" t="e">
        <f t="shared" si="326"/>
        <v>#N/A</v>
      </c>
    </row>
    <row r="6969" spans="1:12" x14ac:dyDescent="0.25">
      <c r="A6969" s="43" t="s">
        <v>48</v>
      </c>
      <c r="B6969" s="43" t="s">
        <v>51</v>
      </c>
      <c r="C6969" s="43" t="s">
        <v>786</v>
      </c>
      <c r="D6969" s="43" t="s">
        <v>371</v>
      </c>
      <c r="E6969" s="43" t="s">
        <v>3126</v>
      </c>
      <c r="F6969" s="43" t="s">
        <v>4524</v>
      </c>
      <c r="G6969" s="43" t="s">
        <v>4654</v>
      </c>
      <c r="H6969" s="76">
        <v>1161</v>
      </c>
      <c r="I6969" s="229">
        <v>6.2368647717484897E-2</v>
      </c>
      <c r="J6969" s="73">
        <f t="shared" si="324"/>
        <v>1.2400808766703337E-3</v>
      </c>
      <c r="K6969" s="73">
        <f t="shared" si="325"/>
        <v>73.849733897814218</v>
      </c>
      <c r="L6969" s="3" t="e">
        <f t="shared" si="326"/>
        <v>#N/A</v>
      </c>
    </row>
    <row r="6970" spans="1:12" x14ac:dyDescent="0.25">
      <c r="A6970" s="43" t="s">
        <v>48</v>
      </c>
      <c r="B6970" s="43" t="s">
        <v>51</v>
      </c>
      <c r="C6970" s="43" t="s">
        <v>786</v>
      </c>
      <c r="D6970" s="43" t="s">
        <v>371</v>
      </c>
      <c r="E6970" s="43" t="s">
        <v>3126</v>
      </c>
      <c r="F6970" s="43" t="s">
        <v>4524</v>
      </c>
      <c r="G6970" s="43" t="s">
        <v>4654</v>
      </c>
      <c r="H6970" s="76">
        <v>135</v>
      </c>
      <c r="I6970" s="229">
        <v>6.2370370370370486E-2</v>
      </c>
      <c r="J6970" s="73">
        <f t="shared" si="324"/>
        <v>1.2401151283172548E-3</v>
      </c>
      <c r="K6970" s="73">
        <f t="shared" si="325"/>
        <v>8.5874155423228444</v>
      </c>
      <c r="L6970" s="3" t="e">
        <f t="shared" si="326"/>
        <v>#N/A</v>
      </c>
    </row>
    <row r="6971" spans="1:12" x14ac:dyDescent="0.25">
      <c r="A6971" s="43" t="s">
        <v>48</v>
      </c>
      <c r="B6971" s="43" t="s">
        <v>51</v>
      </c>
      <c r="C6971" s="43" t="s">
        <v>786</v>
      </c>
      <c r="D6971" s="43" t="s">
        <v>371</v>
      </c>
      <c r="E6971" s="43" t="s">
        <v>3126</v>
      </c>
      <c r="F6971" s="43" t="s">
        <v>4524</v>
      </c>
      <c r="G6971" s="43" t="s">
        <v>4654</v>
      </c>
      <c r="H6971" s="76">
        <v>343</v>
      </c>
      <c r="I6971" s="229">
        <v>6.2361516034985423E-2</v>
      </c>
      <c r="J6971" s="73">
        <f t="shared" si="324"/>
        <v>1.2399390768492739E-3</v>
      </c>
      <c r="K6971" s="73">
        <f t="shared" si="325"/>
        <v>21.815299103359301</v>
      </c>
      <c r="L6971" s="3" t="e">
        <f t="shared" si="326"/>
        <v>#N/A</v>
      </c>
    </row>
    <row r="6972" spans="1:12" x14ac:dyDescent="0.25">
      <c r="A6972" s="43" t="s">
        <v>48</v>
      </c>
      <c r="B6972" s="43" t="s">
        <v>51</v>
      </c>
      <c r="C6972" s="43" t="s">
        <v>786</v>
      </c>
      <c r="D6972" s="43" t="s">
        <v>371</v>
      </c>
      <c r="E6972" s="43" t="s">
        <v>3126</v>
      </c>
      <c r="F6972" s="43" t="s">
        <v>4524</v>
      </c>
      <c r="G6972" s="43" t="s">
        <v>4654</v>
      </c>
      <c r="H6972" s="76">
        <v>171</v>
      </c>
      <c r="I6972" s="229">
        <v>6.2397660818713459E-2</v>
      </c>
      <c r="J6972" s="73">
        <f t="shared" si="324"/>
        <v>1.240657746513166E-3</v>
      </c>
      <c r="K6972" s="73">
        <f t="shared" si="325"/>
        <v>10.882152474653754</v>
      </c>
      <c r="L6972" s="3" t="e">
        <f t="shared" si="326"/>
        <v>#N/A</v>
      </c>
    </row>
    <row r="6973" spans="1:12" x14ac:dyDescent="0.25">
      <c r="A6973" s="43" t="s">
        <v>48</v>
      </c>
      <c r="B6973" s="43" t="s">
        <v>51</v>
      </c>
      <c r="C6973" s="43" t="s">
        <v>787</v>
      </c>
      <c r="D6973" s="43" t="s">
        <v>371</v>
      </c>
      <c r="E6973" s="43" t="s">
        <v>3127</v>
      </c>
      <c r="F6973" s="43" t="s">
        <v>51</v>
      </c>
      <c r="G6973" s="43" t="s">
        <v>4654</v>
      </c>
      <c r="H6973" s="76">
        <v>3902</v>
      </c>
      <c r="I6973" s="229">
        <v>6.2370579190158891E-2</v>
      </c>
      <c r="J6973" s="73">
        <f t="shared" si="324"/>
        <v>1.2401192802980296E-3</v>
      </c>
      <c r="K6973" s="73">
        <f t="shared" si="325"/>
        <v>248.2089454317229</v>
      </c>
      <c r="L6973" s="3" t="e">
        <f t="shared" si="326"/>
        <v>#N/A</v>
      </c>
    </row>
    <row r="6974" spans="1:12" x14ac:dyDescent="0.25">
      <c r="A6974" s="43" t="s">
        <v>48</v>
      </c>
      <c r="B6974" s="43" t="s">
        <v>51</v>
      </c>
      <c r="C6974" s="43" t="s">
        <v>788</v>
      </c>
      <c r="D6974" s="43" t="s">
        <v>55</v>
      </c>
      <c r="E6974" s="43" t="s">
        <v>3128</v>
      </c>
      <c r="F6974" s="43" t="s">
        <v>51</v>
      </c>
      <c r="G6974" s="43" t="s">
        <v>4654</v>
      </c>
      <c r="H6974" s="76">
        <v>10181</v>
      </c>
      <c r="I6974" s="229">
        <v>3.2672625478833116E-2</v>
      </c>
      <c r="J6974" s="73">
        <f t="shared" si="324"/>
        <v>6.4963246005338832E-4</v>
      </c>
      <c r="K6974" s="73">
        <f t="shared" si="325"/>
        <v>339.25390807580351</v>
      </c>
      <c r="L6974" s="3" t="e">
        <f t="shared" si="326"/>
        <v>#N/A</v>
      </c>
    </row>
    <row r="6975" spans="1:12" x14ac:dyDescent="0.25">
      <c r="A6975" s="43" t="s">
        <v>48</v>
      </c>
      <c r="B6975" s="43" t="s">
        <v>51</v>
      </c>
      <c r="C6975" s="43" t="s">
        <v>788</v>
      </c>
      <c r="D6975" s="43" t="s">
        <v>55</v>
      </c>
      <c r="E6975" s="43" t="s">
        <v>3129</v>
      </c>
      <c r="F6975" s="43" t="s">
        <v>4535</v>
      </c>
      <c r="G6975" s="43" t="s">
        <v>4654</v>
      </c>
      <c r="H6975" s="76">
        <v>729</v>
      </c>
      <c r="I6975" s="229">
        <v>1.7983539094650204E-2</v>
      </c>
      <c r="J6975" s="73">
        <f t="shared" si="324"/>
        <v>3.5756816513238276E-4</v>
      </c>
      <c r="K6975" s="73">
        <f t="shared" si="325"/>
        <v>13.370667192381505</v>
      </c>
      <c r="L6975" s="3" t="e">
        <f t="shared" si="326"/>
        <v>#N/A</v>
      </c>
    </row>
    <row r="6976" spans="1:12" x14ac:dyDescent="0.25">
      <c r="A6976" s="43" t="s">
        <v>48</v>
      </c>
      <c r="B6976" s="43" t="s">
        <v>51</v>
      </c>
      <c r="C6976" s="43" t="s">
        <v>789</v>
      </c>
      <c r="D6976" s="43" t="s">
        <v>55</v>
      </c>
      <c r="E6976" s="43" t="s">
        <v>3130</v>
      </c>
      <c r="F6976" s="43" t="s">
        <v>4539</v>
      </c>
      <c r="G6976" s="43" t="s">
        <v>4654</v>
      </c>
      <c r="H6976" s="76">
        <v>3817</v>
      </c>
      <c r="I6976" s="229"/>
      <c r="J6976" s="73">
        <f t="shared" si="324"/>
        <v>0</v>
      </c>
      <c r="K6976" s="73">
        <f t="shared" si="325"/>
        <v>0</v>
      </c>
      <c r="L6976" s="3" t="e">
        <f t="shared" si="326"/>
        <v>#N/A</v>
      </c>
    </row>
    <row r="6977" spans="1:12" x14ac:dyDescent="0.25">
      <c r="A6977" s="43" t="s">
        <v>48</v>
      </c>
      <c r="B6977" s="43" t="s">
        <v>51</v>
      </c>
      <c r="C6977" s="43" t="s">
        <v>790</v>
      </c>
      <c r="D6977" s="43" t="s">
        <v>55</v>
      </c>
      <c r="E6977" s="43" t="s">
        <v>3131</v>
      </c>
      <c r="F6977" s="43" t="s">
        <v>4540</v>
      </c>
      <c r="G6977" s="43" t="s">
        <v>4654</v>
      </c>
      <c r="H6977" s="76">
        <v>2839</v>
      </c>
      <c r="I6977" s="229">
        <v>7.1951391334977105E-2</v>
      </c>
      <c r="J6977" s="73">
        <f t="shared" si="324"/>
        <v>1.430615344563812E-3</v>
      </c>
      <c r="K6977" s="73">
        <f t="shared" si="325"/>
        <v>208.33151696321667</v>
      </c>
      <c r="L6977" s="3" t="e">
        <f t="shared" si="326"/>
        <v>#N/A</v>
      </c>
    </row>
    <row r="6978" spans="1:12" x14ac:dyDescent="0.25">
      <c r="A6978" s="43" t="s">
        <v>48</v>
      </c>
      <c r="B6978" s="43" t="s">
        <v>51</v>
      </c>
      <c r="C6978" s="43" t="s">
        <v>790</v>
      </c>
      <c r="D6978" s="43" t="s">
        <v>55</v>
      </c>
      <c r="E6978" s="43" t="s">
        <v>3132</v>
      </c>
      <c r="F6978" s="43" t="s">
        <v>4541</v>
      </c>
      <c r="G6978" s="43" t="s">
        <v>4654</v>
      </c>
      <c r="H6978" s="76">
        <v>179</v>
      </c>
      <c r="I6978" s="229">
        <v>2.189944134078221E-2</v>
      </c>
      <c r="J6978" s="73">
        <f t="shared" si="324"/>
        <v>4.3542836682114455E-4</v>
      </c>
      <c r="K6978" s="73">
        <f t="shared" si="325"/>
        <v>3.9979416776610006</v>
      </c>
      <c r="L6978" s="3" t="e">
        <f t="shared" si="326"/>
        <v>#N/A</v>
      </c>
    </row>
    <row r="6979" spans="1:12" x14ac:dyDescent="0.25">
      <c r="A6979" s="43" t="s">
        <v>48</v>
      </c>
      <c r="B6979" s="43" t="s">
        <v>51</v>
      </c>
      <c r="C6979" s="43" t="s">
        <v>792</v>
      </c>
      <c r="D6979" s="43" t="s">
        <v>55</v>
      </c>
      <c r="E6979" s="43" t="s">
        <v>3133</v>
      </c>
      <c r="F6979" s="43" t="s">
        <v>4542</v>
      </c>
      <c r="G6979" s="43" t="s">
        <v>4654</v>
      </c>
      <c r="H6979" s="76">
        <v>46909</v>
      </c>
      <c r="I6979" s="229">
        <v>8.2980238333795212E-2</v>
      </c>
      <c r="J6979" s="73">
        <f t="shared" si="324"/>
        <v>1.6499028031745767E-3</v>
      </c>
      <c r="K6979" s="73">
        <f t="shared" si="325"/>
        <v>3969.915290594116</v>
      </c>
      <c r="L6979" s="3" t="e">
        <f t="shared" si="326"/>
        <v>#N/A</v>
      </c>
    </row>
    <row r="6980" spans="1:12" x14ac:dyDescent="0.25">
      <c r="A6980" s="43" t="s">
        <v>48</v>
      </c>
      <c r="B6980" s="43" t="s">
        <v>51</v>
      </c>
      <c r="C6980" s="43" t="s">
        <v>792</v>
      </c>
      <c r="D6980" s="43" t="s">
        <v>55</v>
      </c>
      <c r="E6980" s="43" t="s">
        <v>3134</v>
      </c>
      <c r="F6980" s="43" t="s">
        <v>51</v>
      </c>
      <c r="G6980" s="43" t="s">
        <v>4654</v>
      </c>
      <c r="H6980" s="76">
        <v>42584</v>
      </c>
      <c r="I6980" s="229">
        <v>2.3880095810633099E-2</v>
      </c>
      <c r="J6980" s="73">
        <f t="shared" si="324"/>
        <v>4.7480988014943698E-4</v>
      </c>
      <c r="K6980" s="73">
        <f t="shared" si="325"/>
        <v>1037.1293039362836</v>
      </c>
      <c r="L6980" s="3" t="e">
        <f t="shared" si="326"/>
        <v>#N/A</v>
      </c>
    </row>
    <row r="6981" spans="1:12" x14ac:dyDescent="0.25">
      <c r="A6981" s="43" t="s">
        <v>48</v>
      </c>
      <c r="B6981" s="43" t="s">
        <v>51</v>
      </c>
      <c r="C6981" s="43" t="s">
        <v>793</v>
      </c>
      <c r="D6981" s="43" t="s">
        <v>55</v>
      </c>
      <c r="E6981" s="43" t="s">
        <v>3135</v>
      </c>
      <c r="F6981" s="43" t="s">
        <v>51</v>
      </c>
      <c r="G6981" s="43" t="s">
        <v>4654</v>
      </c>
      <c r="H6981" s="76">
        <v>32847</v>
      </c>
      <c r="I6981" s="229">
        <v>8.2500076110451487E-2</v>
      </c>
      <c r="J6981" s="73">
        <f t="shared" si="324"/>
        <v>1.6403556987774242E-3</v>
      </c>
      <c r="K6981" s="73">
        <f t="shared" si="325"/>
        <v>2763.760763637742</v>
      </c>
      <c r="L6981" s="3" t="e">
        <f t="shared" si="326"/>
        <v>#N/A</v>
      </c>
    </row>
    <row r="6982" spans="1:12" x14ac:dyDescent="0.25">
      <c r="A6982" s="43" t="s">
        <v>48</v>
      </c>
      <c r="B6982" s="43" t="s">
        <v>51</v>
      </c>
      <c r="C6982" s="43" t="s">
        <v>793</v>
      </c>
      <c r="D6982" s="43" t="s">
        <v>55</v>
      </c>
      <c r="E6982" s="43" t="s">
        <v>3136</v>
      </c>
      <c r="F6982" s="43" t="s">
        <v>4539</v>
      </c>
      <c r="G6982" s="43" t="s">
        <v>4654</v>
      </c>
      <c r="H6982" s="76">
        <v>401</v>
      </c>
      <c r="I6982" s="229">
        <v>1.8004987531172068E-2</v>
      </c>
      <c r="J6982" s="73">
        <f t="shared" si="324"/>
        <v>3.5799462613384176E-4</v>
      </c>
      <c r="K6982" s="73">
        <f t="shared" si="325"/>
        <v>7.3635558450796701</v>
      </c>
      <c r="L6982" s="3" t="e">
        <f t="shared" si="326"/>
        <v>#N/A</v>
      </c>
    </row>
    <row r="6983" spans="1:12" x14ac:dyDescent="0.25">
      <c r="A6983" s="43" t="s">
        <v>48</v>
      </c>
      <c r="B6983" s="43" t="s">
        <v>51</v>
      </c>
      <c r="C6983" s="43" t="s">
        <v>762</v>
      </c>
      <c r="D6983" s="43" t="s">
        <v>55</v>
      </c>
      <c r="E6983" s="43" t="s">
        <v>3137</v>
      </c>
      <c r="F6983" s="43" t="s">
        <v>51</v>
      </c>
      <c r="G6983" s="43" t="s">
        <v>4654</v>
      </c>
      <c r="H6983" s="76">
        <v>16984</v>
      </c>
      <c r="I6983" s="229">
        <v>8.2500000000000004E-2</v>
      </c>
      <c r="J6983" s="73">
        <f t="shared" ref="J6983:J7046" si="327">I6983*$J$5</f>
        <v>1.6403541854671498E-3</v>
      </c>
      <c r="K6983" s="73">
        <f t="shared" ref="K6983:K7046" si="328">(I6983+J6983)*H6983</f>
        <v>1429.0397754859741</v>
      </c>
      <c r="L6983" s="3" t="e">
        <f t="shared" ref="L6983:L7046" si="329">MATCH(C6983,$C$7237:$C$7264,0)</f>
        <v>#N/A</v>
      </c>
    </row>
    <row r="6984" spans="1:12" x14ac:dyDescent="0.25">
      <c r="A6984" s="43" t="s">
        <v>48</v>
      </c>
      <c r="B6984" s="43" t="s">
        <v>51</v>
      </c>
      <c r="C6984" s="43" t="s">
        <v>762</v>
      </c>
      <c r="D6984" s="43" t="s">
        <v>55</v>
      </c>
      <c r="E6984" s="43" t="s">
        <v>3138</v>
      </c>
      <c r="F6984" s="243" t="s">
        <v>4533</v>
      </c>
      <c r="G6984" s="43" t="s">
        <v>4654</v>
      </c>
      <c r="H6984" s="76">
        <v>2250</v>
      </c>
      <c r="I6984" s="229">
        <v>1.7999999999999999E-2</v>
      </c>
      <c r="J6984" s="73">
        <f t="shared" si="327"/>
        <v>3.5789545864737805E-4</v>
      </c>
      <c r="K6984" s="73">
        <f t="shared" si="328"/>
        <v>41.305264781956595</v>
      </c>
      <c r="L6984" s="3" t="e">
        <f t="shared" si="329"/>
        <v>#N/A</v>
      </c>
    </row>
    <row r="6985" spans="1:12" x14ac:dyDescent="0.25">
      <c r="A6985" s="43" t="s">
        <v>48</v>
      </c>
      <c r="B6985" s="43" t="s">
        <v>403</v>
      </c>
      <c r="C6985" s="43" t="s">
        <v>372</v>
      </c>
      <c r="D6985" s="43" t="s">
        <v>55</v>
      </c>
      <c r="E6985" s="43" t="s">
        <v>406</v>
      </c>
      <c r="F6985" s="245" t="s">
        <v>4543</v>
      </c>
      <c r="G6985" s="43" t="s">
        <v>4654</v>
      </c>
      <c r="H6985" s="76">
        <v>4400</v>
      </c>
      <c r="I6985" s="229">
        <v>3.3500000000000002E-2</v>
      </c>
      <c r="J6985" s="73">
        <f t="shared" si="327"/>
        <v>6.6608321470484259E-4</v>
      </c>
      <c r="K6985" s="73">
        <f t="shared" si="328"/>
        <v>150.3307661447013</v>
      </c>
      <c r="L6985" s="3">
        <f t="shared" si="329"/>
        <v>7</v>
      </c>
    </row>
    <row r="6986" spans="1:12" x14ac:dyDescent="0.25">
      <c r="A6986" s="43" t="s">
        <v>48</v>
      </c>
      <c r="B6986" s="43" t="s">
        <v>403</v>
      </c>
      <c r="C6986" s="43" t="s">
        <v>369</v>
      </c>
      <c r="D6986" s="43" t="s">
        <v>55</v>
      </c>
      <c r="E6986" s="43" t="s">
        <v>405</v>
      </c>
      <c r="F6986" s="244" t="s">
        <v>4544</v>
      </c>
      <c r="G6986" s="43" t="s">
        <v>4654</v>
      </c>
      <c r="H6986" s="76">
        <v>9500</v>
      </c>
      <c r="I6986" s="229">
        <v>3.3500000000000002E-2</v>
      </c>
      <c r="J6986" s="73">
        <f t="shared" si="327"/>
        <v>6.6608321470484259E-4</v>
      </c>
      <c r="K6986" s="73">
        <f t="shared" si="328"/>
        <v>324.57779053969603</v>
      </c>
      <c r="L6986" s="3" t="e">
        <f t="shared" si="329"/>
        <v>#N/A</v>
      </c>
    </row>
    <row r="6987" spans="1:12" x14ac:dyDescent="0.25">
      <c r="A6987" s="43" t="s">
        <v>48</v>
      </c>
      <c r="B6987" s="43" t="s">
        <v>403</v>
      </c>
      <c r="C6987" s="43" t="s">
        <v>369</v>
      </c>
      <c r="D6987" s="43" t="s">
        <v>55</v>
      </c>
      <c r="E6987" s="43" t="s">
        <v>404</v>
      </c>
      <c r="F6987" s="43" t="s">
        <v>4545</v>
      </c>
      <c r="G6987" s="43" t="s">
        <v>4654</v>
      </c>
      <c r="H6987" s="76">
        <v>500</v>
      </c>
      <c r="I6987" s="229">
        <v>3.3500000000000002E-2</v>
      </c>
      <c r="J6987" s="73">
        <f t="shared" si="327"/>
        <v>6.6608321470484259E-4</v>
      </c>
      <c r="K6987" s="73">
        <f t="shared" si="328"/>
        <v>17.08304160735242</v>
      </c>
      <c r="L6987" s="3" t="e">
        <f t="shared" si="329"/>
        <v>#N/A</v>
      </c>
    </row>
    <row r="6988" spans="1:12" x14ac:dyDescent="0.25">
      <c r="A6988" s="43" t="s">
        <v>48</v>
      </c>
      <c r="B6988" s="43" t="s">
        <v>403</v>
      </c>
      <c r="C6988" s="43" t="s">
        <v>732</v>
      </c>
      <c r="D6988" s="43" t="s">
        <v>55</v>
      </c>
      <c r="E6988" s="43" t="s">
        <v>3139</v>
      </c>
      <c r="F6988" s="43" t="s">
        <v>4546</v>
      </c>
      <c r="G6988" s="43" t="s">
        <v>4654</v>
      </c>
      <c r="H6988" s="76">
        <v>150</v>
      </c>
      <c r="I6988" s="229"/>
      <c r="J6988" s="73">
        <f t="shared" si="327"/>
        <v>0</v>
      </c>
      <c r="K6988" s="73">
        <f t="shared" si="328"/>
        <v>0</v>
      </c>
      <c r="L6988" s="3" t="e">
        <f t="shared" si="329"/>
        <v>#N/A</v>
      </c>
    </row>
    <row r="6989" spans="1:12" x14ac:dyDescent="0.25">
      <c r="A6989" s="43" t="s">
        <v>48</v>
      </c>
      <c r="B6989" s="43" t="s">
        <v>403</v>
      </c>
      <c r="C6989" s="43" t="s">
        <v>732</v>
      </c>
      <c r="D6989" s="43" t="s">
        <v>55</v>
      </c>
      <c r="E6989" s="43" t="s">
        <v>3140</v>
      </c>
      <c r="F6989" s="43" t="s">
        <v>4545</v>
      </c>
      <c r="G6989" s="43" t="s">
        <v>4654</v>
      </c>
      <c r="H6989" s="76">
        <v>11601</v>
      </c>
      <c r="I6989" s="229"/>
      <c r="J6989" s="73">
        <f t="shared" si="327"/>
        <v>0</v>
      </c>
      <c r="K6989" s="73">
        <f t="shared" si="328"/>
        <v>0</v>
      </c>
      <c r="L6989" s="3" t="e">
        <f t="shared" si="329"/>
        <v>#N/A</v>
      </c>
    </row>
    <row r="6990" spans="1:12" x14ac:dyDescent="0.25">
      <c r="A6990" s="43" t="s">
        <v>48</v>
      </c>
      <c r="B6990" s="43" t="s">
        <v>403</v>
      </c>
      <c r="C6990" s="43" t="s">
        <v>735</v>
      </c>
      <c r="D6990" s="43" t="s">
        <v>55</v>
      </c>
      <c r="E6990" s="43" t="s">
        <v>3141</v>
      </c>
      <c r="F6990" s="43" t="s">
        <v>4547</v>
      </c>
      <c r="G6990" s="43" t="s">
        <v>4654</v>
      </c>
      <c r="H6990" s="76">
        <v>128</v>
      </c>
      <c r="I6990" s="229"/>
      <c r="J6990" s="73">
        <f t="shared" si="327"/>
        <v>0</v>
      </c>
      <c r="K6990" s="73">
        <f t="shared" si="328"/>
        <v>0</v>
      </c>
      <c r="L6990" s="3" t="e">
        <f t="shared" si="329"/>
        <v>#N/A</v>
      </c>
    </row>
    <row r="6991" spans="1:12" x14ac:dyDescent="0.25">
      <c r="A6991" s="43" t="s">
        <v>48</v>
      </c>
      <c r="B6991" s="43" t="s">
        <v>403</v>
      </c>
      <c r="C6991" s="43" t="s">
        <v>736</v>
      </c>
      <c r="D6991" s="43" t="s">
        <v>55</v>
      </c>
      <c r="E6991" s="43" t="s">
        <v>3142</v>
      </c>
      <c r="F6991" s="43" t="s">
        <v>4548</v>
      </c>
      <c r="G6991" s="43" t="s">
        <v>4654</v>
      </c>
      <c r="H6991" s="76">
        <v>3057</v>
      </c>
      <c r="I6991" s="229"/>
      <c r="J6991" s="73">
        <f t="shared" si="327"/>
        <v>0</v>
      </c>
      <c r="K6991" s="73">
        <f t="shared" si="328"/>
        <v>0</v>
      </c>
      <c r="L6991" s="3" t="e">
        <f t="shared" si="329"/>
        <v>#N/A</v>
      </c>
    </row>
    <row r="6992" spans="1:12" x14ac:dyDescent="0.25">
      <c r="A6992" s="43" t="s">
        <v>48</v>
      </c>
      <c r="B6992" s="43" t="s">
        <v>403</v>
      </c>
      <c r="C6992" s="43" t="s">
        <v>736</v>
      </c>
      <c r="D6992" s="43" t="s">
        <v>55</v>
      </c>
      <c r="E6992" s="43" t="s">
        <v>3143</v>
      </c>
      <c r="F6992" s="43" t="s">
        <v>4549</v>
      </c>
      <c r="G6992" s="43" t="s">
        <v>4654</v>
      </c>
      <c r="H6992" s="76">
        <v>2191</v>
      </c>
      <c r="I6992" s="229"/>
      <c r="J6992" s="73">
        <f t="shared" si="327"/>
        <v>0</v>
      </c>
      <c r="K6992" s="73">
        <f t="shared" si="328"/>
        <v>0</v>
      </c>
      <c r="L6992" s="3" t="e">
        <f t="shared" si="329"/>
        <v>#N/A</v>
      </c>
    </row>
    <row r="6993" spans="1:12" x14ac:dyDescent="0.25">
      <c r="A6993" s="43" t="s">
        <v>48</v>
      </c>
      <c r="B6993" s="43" t="s">
        <v>403</v>
      </c>
      <c r="C6993" s="43" t="s">
        <v>746</v>
      </c>
      <c r="D6993" s="43" t="s">
        <v>55</v>
      </c>
      <c r="E6993" s="43" t="s">
        <v>3144</v>
      </c>
      <c r="F6993" s="43" t="s">
        <v>4550</v>
      </c>
      <c r="G6993" s="43" t="s">
        <v>4654</v>
      </c>
      <c r="H6993" s="76">
        <v>2738</v>
      </c>
      <c r="I6993" s="229">
        <v>2.5500365230094958E-2</v>
      </c>
      <c r="J6993" s="73">
        <f t="shared" si="327"/>
        <v>5.070258283166938E-4</v>
      </c>
      <c r="K6993" s="73">
        <f t="shared" si="328"/>
        <v>71.208236717931101</v>
      </c>
      <c r="L6993" s="3" t="e">
        <f t="shared" si="329"/>
        <v>#N/A</v>
      </c>
    </row>
    <row r="6994" spans="1:12" x14ac:dyDescent="0.25">
      <c r="A6994" s="43" t="s">
        <v>48</v>
      </c>
      <c r="B6994" s="43" t="s">
        <v>403</v>
      </c>
      <c r="C6994" s="43" t="s">
        <v>746</v>
      </c>
      <c r="D6994" s="43" t="s">
        <v>55</v>
      </c>
      <c r="E6994" s="43" t="s">
        <v>3145</v>
      </c>
      <c r="F6994" s="43" t="s">
        <v>4551</v>
      </c>
      <c r="G6994" s="43" t="s">
        <v>4654</v>
      </c>
      <c r="H6994" s="76">
        <v>65</v>
      </c>
      <c r="I6994" s="229">
        <v>2.3076923076923078E-2</v>
      </c>
      <c r="J6994" s="73">
        <f t="shared" si="327"/>
        <v>4.588403315992027E-4</v>
      </c>
      <c r="K6994" s="73">
        <f t="shared" si="328"/>
        <v>1.5298246215539482</v>
      </c>
      <c r="L6994" s="3" t="e">
        <f t="shared" si="329"/>
        <v>#N/A</v>
      </c>
    </row>
    <row r="6995" spans="1:12" x14ac:dyDescent="0.25">
      <c r="A6995" s="43" t="s">
        <v>48</v>
      </c>
      <c r="B6995" s="43" t="s">
        <v>403</v>
      </c>
      <c r="C6995" s="43" t="s">
        <v>746</v>
      </c>
      <c r="D6995" s="43" t="s">
        <v>55</v>
      </c>
      <c r="E6995" s="43" t="s">
        <v>3146</v>
      </c>
      <c r="F6995" s="43" t="s">
        <v>4552</v>
      </c>
      <c r="G6995" s="43" t="s">
        <v>4654</v>
      </c>
      <c r="H6995" s="76">
        <v>9747</v>
      </c>
      <c r="I6995" s="229">
        <v>2.4248486713860675E-2</v>
      </c>
      <c r="J6995" s="73">
        <f t="shared" si="327"/>
        <v>4.8213462633122338E-4</v>
      </c>
      <c r="K6995" s="73">
        <f t="shared" si="328"/>
        <v>241.04936620285042</v>
      </c>
      <c r="L6995" s="3" t="e">
        <f t="shared" si="329"/>
        <v>#N/A</v>
      </c>
    </row>
    <row r="6996" spans="1:12" x14ac:dyDescent="0.25">
      <c r="A6996" s="43" t="s">
        <v>48</v>
      </c>
      <c r="B6996" s="43" t="s">
        <v>403</v>
      </c>
      <c r="C6996" s="43" t="s">
        <v>747</v>
      </c>
      <c r="D6996" s="43" t="s">
        <v>55</v>
      </c>
      <c r="E6996" s="43" t="s">
        <v>3147</v>
      </c>
      <c r="F6996" s="43" t="s">
        <v>4553</v>
      </c>
      <c r="G6996" s="43" t="s">
        <v>4654</v>
      </c>
      <c r="H6996" s="76">
        <v>1625</v>
      </c>
      <c r="I6996" s="229"/>
      <c r="J6996" s="73">
        <f t="shared" si="327"/>
        <v>0</v>
      </c>
      <c r="K6996" s="73">
        <f t="shared" si="328"/>
        <v>0</v>
      </c>
      <c r="L6996" s="3" t="e">
        <f t="shared" si="329"/>
        <v>#N/A</v>
      </c>
    </row>
    <row r="6997" spans="1:12" x14ac:dyDescent="0.25">
      <c r="A6997" s="43" t="s">
        <v>48</v>
      </c>
      <c r="B6997" s="43" t="s">
        <v>403</v>
      </c>
      <c r="C6997" s="43" t="s">
        <v>747</v>
      </c>
      <c r="D6997" s="43" t="s">
        <v>55</v>
      </c>
      <c r="E6997" s="43" t="s">
        <v>3148</v>
      </c>
      <c r="F6997" s="43" t="s">
        <v>4554</v>
      </c>
      <c r="G6997" s="43" t="s">
        <v>4654</v>
      </c>
      <c r="H6997" s="76">
        <v>90</v>
      </c>
      <c r="I6997" s="229"/>
      <c r="J6997" s="73">
        <f t="shared" si="327"/>
        <v>0</v>
      </c>
      <c r="K6997" s="73">
        <f t="shared" si="328"/>
        <v>0</v>
      </c>
      <c r="L6997" s="3" t="e">
        <f t="shared" si="329"/>
        <v>#N/A</v>
      </c>
    </row>
    <row r="6998" spans="1:12" x14ac:dyDescent="0.25">
      <c r="A6998" s="43" t="s">
        <v>48</v>
      </c>
      <c r="B6998" s="43" t="s">
        <v>403</v>
      </c>
      <c r="C6998" s="43" t="s">
        <v>749</v>
      </c>
      <c r="D6998" s="43" t="s">
        <v>55</v>
      </c>
      <c r="E6998" s="43" t="s">
        <v>3149</v>
      </c>
      <c r="F6998" s="43" t="s">
        <v>4548</v>
      </c>
      <c r="G6998" s="43" t="s">
        <v>4654</v>
      </c>
      <c r="H6998" s="76">
        <v>830</v>
      </c>
      <c r="I6998" s="229">
        <v>2.4506024096385529E-2</v>
      </c>
      <c r="J6998" s="73">
        <f t="shared" si="327"/>
        <v>4.8725526297775548E-4</v>
      </c>
      <c r="K6998" s="73">
        <f t="shared" si="328"/>
        <v>20.744421868271527</v>
      </c>
      <c r="L6998" s="3" t="e">
        <f t="shared" si="329"/>
        <v>#N/A</v>
      </c>
    </row>
    <row r="6999" spans="1:12" x14ac:dyDescent="0.25">
      <c r="A6999" s="43" t="s">
        <v>48</v>
      </c>
      <c r="B6999" s="43" t="s">
        <v>403</v>
      </c>
      <c r="C6999" s="43" t="s">
        <v>749</v>
      </c>
      <c r="D6999" s="43" t="s">
        <v>55</v>
      </c>
      <c r="E6999" s="43" t="s">
        <v>3150</v>
      </c>
      <c r="F6999" s="43" t="s">
        <v>4549</v>
      </c>
      <c r="G6999" s="43" t="s">
        <v>4654</v>
      </c>
      <c r="H6999" s="76">
        <v>274</v>
      </c>
      <c r="I6999" s="229">
        <v>2.4489051094890489E-2</v>
      </c>
      <c r="J6999" s="73">
        <f t="shared" si="327"/>
        <v>4.8691778741360601E-4</v>
      </c>
      <c r="K6999" s="73">
        <f t="shared" si="328"/>
        <v>6.843415473751322</v>
      </c>
      <c r="L6999" s="3" t="e">
        <f t="shared" si="329"/>
        <v>#N/A</v>
      </c>
    </row>
    <row r="7000" spans="1:12" x14ac:dyDescent="0.25">
      <c r="A7000" s="43" t="s">
        <v>48</v>
      </c>
      <c r="B7000" s="43" t="s">
        <v>403</v>
      </c>
      <c r="C7000" s="43" t="s">
        <v>750</v>
      </c>
      <c r="D7000" s="43" t="s">
        <v>55</v>
      </c>
      <c r="E7000" s="43" t="s">
        <v>3151</v>
      </c>
      <c r="F7000" s="43" t="s">
        <v>4555</v>
      </c>
      <c r="G7000" s="43" t="s">
        <v>4654</v>
      </c>
      <c r="H7000" s="76">
        <v>19213</v>
      </c>
      <c r="I7000" s="229">
        <v>2.5056472180294595E-2</v>
      </c>
      <c r="J7000" s="73">
        <f t="shared" si="327"/>
        <v>4.9819986683621138E-4</v>
      </c>
      <c r="K7000" s="73">
        <f t="shared" si="328"/>
        <v>490.98191404152419</v>
      </c>
      <c r="L7000" s="3" t="e">
        <f t="shared" si="329"/>
        <v>#N/A</v>
      </c>
    </row>
    <row r="7001" spans="1:12" x14ac:dyDescent="0.25">
      <c r="A7001" s="43" t="s">
        <v>48</v>
      </c>
      <c r="B7001" s="43" t="s">
        <v>403</v>
      </c>
      <c r="C7001" s="43" t="s">
        <v>750</v>
      </c>
      <c r="D7001" s="43" t="s">
        <v>55</v>
      </c>
      <c r="E7001" s="43" t="s">
        <v>3152</v>
      </c>
      <c r="F7001" s="43" t="s">
        <v>4546</v>
      </c>
      <c r="G7001" s="43" t="s">
        <v>4654</v>
      </c>
      <c r="H7001" s="76">
        <v>2190</v>
      </c>
      <c r="I7001" s="229">
        <v>2.5502283105022831E-2</v>
      </c>
      <c r="J7001" s="73">
        <f t="shared" si="327"/>
        <v>5.0706396157930152E-4</v>
      </c>
      <c r="K7001" s="73">
        <f t="shared" si="328"/>
        <v>56.960470075858666</v>
      </c>
      <c r="L7001" s="3" t="e">
        <f t="shared" si="329"/>
        <v>#N/A</v>
      </c>
    </row>
    <row r="7002" spans="1:12" x14ac:dyDescent="0.25">
      <c r="A7002" s="43" t="s">
        <v>48</v>
      </c>
      <c r="B7002" s="43" t="s">
        <v>403</v>
      </c>
      <c r="C7002" s="43" t="s">
        <v>750</v>
      </c>
      <c r="D7002" s="43" t="s">
        <v>55</v>
      </c>
      <c r="E7002" s="43" t="s">
        <v>3153</v>
      </c>
      <c r="F7002" s="43" t="s">
        <v>4556</v>
      </c>
      <c r="G7002" s="43" t="s">
        <v>4654</v>
      </c>
      <c r="H7002" s="76">
        <v>1474</v>
      </c>
      <c r="I7002" s="229">
        <v>2.5502035278154683E-2</v>
      </c>
      <c r="J7002" s="73">
        <f t="shared" si="327"/>
        <v>5.070590340175992E-4</v>
      </c>
      <c r="K7002" s="73">
        <f t="shared" si="328"/>
        <v>38.337405016141943</v>
      </c>
      <c r="L7002" s="3" t="e">
        <f t="shared" si="329"/>
        <v>#N/A</v>
      </c>
    </row>
    <row r="7003" spans="1:12" x14ac:dyDescent="0.25">
      <c r="A7003" s="43" t="s">
        <v>48</v>
      </c>
      <c r="B7003" s="43" t="s">
        <v>403</v>
      </c>
      <c r="C7003" s="43" t="s">
        <v>750</v>
      </c>
      <c r="D7003" s="43" t="s">
        <v>55</v>
      </c>
      <c r="E7003" s="43" t="s">
        <v>3154</v>
      </c>
      <c r="F7003" s="43" t="s">
        <v>4557</v>
      </c>
      <c r="G7003" s="43" t="s">
        <v>4654</v>
      </c>
      <c r="H7003" s="76">
        <v>8000</v>
      </c>
      <c r="I7003" s="229">
        <v>2.5499999999999998E-2</v>
      </c>
      <c r="J7003" s="73">
        <f t="shared" si="327"/>
        <v>5.0701856641711897E-4</v>
      </c>
      <c r="K7003" s="73">
        <f t="shared" si="328"/>
        <v>208.05614853133693</v>
      </c>
      <c r="L7003" s="3" t="e">
        <f t="shared" si="329"/>
        <v>#N/A</v>
      </c>
    </row>
    <row r="7004" spans="1:12" x14ac:dyDescent="0.25">
      <c r="A7004" s="43" t="s">
        <v>48</v>
      </c>
      <c r="B7004" s="43" t="s">
        <v>403</v>
      </c>
      <c r="C7004" s="43" t="s">
        <v>756</v>
      </c>
      <c r="D7004" s="43" t="s">
        <v>55</v>
      </c>
      <c r="E7004" s="43" t="s">
        <v>3155</v>
      </c>
      <c r="F7004" s="43" t="s">
        <v>4558</v>
      </c>
      <c r="G7004" s="43" t="s">
        <v>4654</v>
      </c>
      <c r="H7004" s="76">
        <v>2594</v>
      </c>
      <c r="I7004" s="229">
        <v>2.1499614494988436E-2</v>
      </c>
      <c r="J7004" s="73">
        <f t="shared" si="327"/>
        <v>4.2747857724587248E-4</v>
      </c>
      <c r="K7004" s="73">
        <f t="shared" si="328"/>
        <v>56.878879429375793</v>
      </c>
      <c r="L7004" s="3" t="e">
        <f t="shared" si="329"/>
        <v>#N/A</v>
      </c>
    </row>
    <row r="7005" spans="1:12" x14ac:dyDescent="0.25">
      <c r="A7005" s="43" t="s">
        <v>48</v>
      </c>
      <c r="B7005" s="43" t="s">
        <v>403</v>
      </c>
      <c r="C7005" s="43" t="s">
        <v>756</v>
      </c>
      <c r="D7005" s="43" t="s">
        <v>55</v>
      </c>
      <c r="E7005" s="43" t="s">
        <v>3156</v>
      </c>
      <c r="F7005" s="43" t="s">
        <v>4559</v>
      </c>
      <c r="G7005" s="43" t="s">
        <v>4654</v>
      </c>
      <c r="H7005" s="76">
        <v>3529</v>
      </c>
      <c r="I7005" s="229">
        <v>2.4480022669311419E-2</v>
      </c>
      <c r="J7005" s="73">
        <f t="shared" si="327"/>
        <v>4.8673827449619017E-4</v>
      </c>
      <c r="K7005" s="73">
        <f t="shared" si="328"/>
        <v>88.107699370697048</v>
      </c>
      <c r="L7005" s="3" t="e">
        <f t="shared" si="329"/>
        <v>#N/A</v>
      </c>
    </row>
    <row r="7006" spans="1:12" x14ac:dyDescent="0.25">
      <c r="A7006" s="43" t="s">
        <v>48</v>
      </c>
      <c r="B7006" s="43" t="s">
        <v>403</v>
      </c>
      <c r="C7006" s="43" t="s">
        <v>798</v>
      </c>
      <c r="D7006" s="43" t="s">
        <v>55</v>
      </c>
      <c r="E7006" s="43" t="s">
        <v>3157</v>
      </c>
      <c r="F7006" s="43" t="s">
        <v>4560</v>
      </c>
      <c r="G7006" s="43" t="s">
        <v>4654</v>
      </c>
      <c r="H7006" s="76">
        <v>44725</v>
      </c>
      <c r="I7006" s="229">
        <v>2.6340078256008943E-2</v>
      </c>
      <c r="J7006" s="73">
        <f t="shared" si="327"/>
        <v>5.2372191045789733E-4</v>
      </c>
      <c r="K7006" s="73">
        <f t="shared" si="328"/>
        <v>1201.4834624452294</v>
      </c>
      <c r="L7006" s="3" t="e">
        <f t="shared" si="329"/>
        <v>#N/A</v>
      </c>
    </row>
    <row r="7007" spans="1:12" x14ac:dyDescent="0.25">
      <c r="A7007" s="43" t="s">
        <v>48</v>
      </c>
      <c r="B7007" s="43" t="s">
        <v>403</v>
      </c>
      <c r="C7007" s="43" t="s">
        <v>798</v>
      </c>
      <c r="D7007" s="43" t="s">
        <v>55</v>
      </c>
      <c r="E7007" s="43" t="s">
        <v>3158</v>
      </c>
      <c r="F7007" s="43" t="s">
        <v>4561</v>
      </c>
      <c r="G7007" s="43" t="s">
        <v>4654</v>
      </c>
      <c r="H7007" s="76">
        <v>4600</v>
      </c>
      <c r="I7007" s="229">
        <v>2.6339130434782608E-2</v>
      </c>
      <c r="J7007" s="73">
        <f t="shared" si="327"/>
        <v>5.2370306485164644E-4</v>
      </c>
      <c r="K7007" s="73">
        <f t="shared" si="328"/>
        <v>123.56903409831756</v>
      </c>
      <c r="L7007" s="3" t="e">
        <f t="shared" si="329"/>
        <v>#N/A</v>
      </c>
    </row>
    <row r="7008" spans="1:12" x14ac:dyDescent="0.25">
      <c r="A7008" s="43" t="s">
        <v>48</v>
      </c>
      <c r="B7008" s="43" t="s">
        <v>403</v>
      </c>
      <c r="C7008" s="43" t="s">
        <v>757</v>
      </c>
      <c r="D7008" s="43" t="s">
        <v>55</v>
      </c>
      <c r="E7008" s="43" t="s">
        <v>3159</v>
      </c>
      <c r="F7008" s="43" t="s">
        <v>4562</v>
      </c>
      <c r="G7008" s="43" t="s">
        <v>4654</v>
      </c>
      <c r="H7008" s="76">
        <v>1614</v>
      </c>
      <c r="I7008" s="229">
        <v>2.4504337050805455E-2</v>
      </c>
      <c r="J7008" s="73">
        <f t="shared" si="327"/>
        <v>4.8722171931377546E-4</v>
      </c>
      <c r="K7008" s="73">
        <f t="shared" si="328"/>
        <v>40.336375854972438</v>
      </c>
      <c r="L7008" s="3" t="e">
        <f t="shared" si="329"/>
        <v>#N/A</v>
      </c>
    </row>
    <row r="7009" spans="1:12" x14ac:dyDescent="0.25">
      <c r="A7009" s="43" t="s">
        <v>48</v>
      </c>
      <c r="B7009" s="43" t="s">
        <v>403</v>
      </c>
      <c r="C7009" s="43" t="s">
        <v>757</v>
      </c>
      <c r="D7009" s="43" t="s">
        <v>55</v>
      </c>
      <c r="E7009" s="43" t="s">
        <v>3160</v>
      </c>
      <c r="F7009" s="43" t="s">
        <v>4563</v>
      </c>
      <c r="G7009" s="43" t="s">
        <v>4654</v>
      </c>
      <c r="H7009" s="76">
        <v>9408</v>
      </c>
      <c r="I7009" s="229">
        <v>2.4500425170068028E-2</v>
      </c>
      <c r="J7009" s="73">
        <f t="shared" si="327"/>
        <v>4.8714393907207021E-4</v>
      </c>
      <c r="K7009" s="73">
        <f t="shared" si="328"/>
        <v>235.08305017879005</v>
      </c>
      <c r="L7009" s="3" t="e">
        <f t="shared" si="329"/>
        <v>#N/A</v>
      </c>
    </row>
    <row r="7010" spans="1:12" x14ac:dyDescent="0.25">
      <c r="A7010" s="43" t="s">
        <v>48</v>
      </c>
      <c r="B7010" s="43" t="s">
        <v>403</v>
      </c>
      <c r="C7010" s="43" t="s">
        <v>757</v>
      </c>
      <c r="D7010" s="43" t="s">
        <v>55</v>
      </c>
      <c r="E7010" s="43" t="s">
        <v>3161</v>
      </c>
      <c r="F7010" s="43" t="s">
        <v>4564</v>
      </c>
      <c r="G7010" s="43" t="s">
        <v>4654</v>
      </c>
      <c r="H7010" s="76">
        <v>1200</v>
      </c>
      <c r="I7010" s="229">
        <v>2.4499999999999997E-2</v>
      </c>
      <c r="J7010" s="73">
        <f t="shared" si="327"/>
        <v>4.8713548538115349E-4</v>
      </c>
      <c r="K7010" s="73">
        <f t="shared" si="328"/>
        <v>29.984562582457382</v>
      </c>
      <c r="L7010" s="3" t="e">
        <f t="shared" si="329"/>
        <v>#N/A</v>
      </c>
    </row>
    <row r="7011" spans="1:12" x14ac:dyDescent="0.25">
      <c r="A7011" s="43" t="s">
        <v>48</v>
      </c>
      <c r="B7011" s="43" t="s">
        <v>403</v>
      </c>
      <c r="C7011" s="43" t="s">
        <v>758</v>
      </c>
      <c r="D7011" s="43" t="s">
        <v>55</v>
      </c>
      <c r="E7011" s="43" t="s">
        <v>3162</v>
      </c>
      <c r="F7011" s="43" t="s">
        <v>4565</v>
      </c>
      <c r="G7011" s="43" t="s">
        <v>4654</v>
      </c>
      <c r="H7011" s="76">
        <v>1675</v>
      </c>
      <c r="I7011" s="229">
        <v>2.7408955223880604E-2</v>
      </c>
      <c r="J7011" s="73">
        <f t="shared" si="327"/>
        <v>5.4497447782756662E-4</v>
      </c>
      <c r="K7011" s="73">
        <f t="shared" si="328"/>
        <v>46.822832250361181</v>
      </c>
      <c r="L7011" s="3" t="e">
        <f t="shared" si="329"/>
        <v>#N/A</v>
      </c>
    </row>
    <row r="7012" spans="1:12" x14ac:dyDescent="0.25">
      <c r="A7012" s="43" t="s">
        <v>48</v>
      </c>
      <c r="B7012" s="43" t="s">
        <v>403</v>
      </c>
      <c r="C7012" s="43" t="s">
        <v>758</v>
      </c>
      <c r="D7012" s="43" t="s">
        <v>55</v>
      </c>
      <c r="E7012" s="43" t="s">
        <v>3163</v>
      </c>
      <c r="F7012" s="43" t="s">
        <v>4566</v>
      </c>
      <c r="G7012" s="43" t="s">
        <v>4654</v>
      </c>
      <c r="H7012" s="76">
        <v>118384</v>
      </c>
      <c r="I7012" s="229">
        <v>2.7000270306798215E-2</v>
      </c>
      <c r="J7012" s="73">
        <f t="shared" si="327"/>
        <v>5.368485625030406E-4</v>
      </c>
      <c r="K7012" s="73">
        <f t="shared" si="328"/>
        <v>3259.95428022336</v>
      </c>
      <c r="L7012" s="3" t="e">
        <f t="shared" si="329"/>
        <v>#N/A</v>
      </c>
    </row>
    <row r="7013" spans="1:12" x14ac:dyDescent="0.25">
      <c r="A7013" s="43" t="s">
        <v>48</v>
      </c>
      <c r="B7013" s="43" t="s">
        <v>403</v>
      </c>
      <c r="C7013" s="43" t="s">
        <v>758</v>
      </c>
      <c r="D7013" s="43" t="s">
        <v>55</v>
      </c>
      <c r="E7013" s="43" t="s">
        <v>3164</v>
      </c>
      <c r="F7013" s="43" t="s">
        <v>4567</v>
      </c>
      <c r="G7013" s="43" t="s">
        <v>4654</v>
      </c>
      <c r="H7013" s="76">
        <v>1706</v>
      </c>
      <c r="I7013" s="229">
        <v>2.6998827667057447E-2</v>
      </c>
      <c r="J7013" s="73">
        <f t="shared" si="327"/>
        <v>5.3681987838016918E-4</v>
      </c>
      <c r="K7013" s="73">
        <f t="shared" si="328"/>
        <v>46.975814712516573</v>
      </c>
      <c r="L7013" s="3" t="e">
        <f t="shared" si="329"/>
        <v>#N/A</v>
      </c>
    </row>
    <row r="7014" spans="1:12" x14ac:dyDescent="0.25">
      <c r="A7014" s="43" t="s">
        <v>48</v>
      </c>
      <c r="B7014" s="43" t="s">
        <v>403</v>
      </c>
      <c r="C7014" s="43" t="s">
        <v>758</v>
      </c>
      <c r="D7014" s="43" t="s">
        <v>55</v>
      </c>
      <c r="E7014" s="43" t="s">
        <v>3165</v>
      </c>
      <c r="F7014" s="43" t="s">
        <v>4568</v>
      </c>
      <c r="G7014" s="43" t="s">
        <v>4654</v>
      </c>
      <c r="H7014" s="76">
        <v>21362</v>
      </c>
      <c r="I7014" s="229">
        <v>2.6999812751615015E-2</v>
      </c>
      <c r="J7014" s="73">
        <f t="shared" si="327"/>
        <v>5.3683946489625463E-4</v>
      </c>
      <c r="K7014" s="73">
        <f t="shared" si="328"/>
        <v>588.23796464911368</v>
      </c>
      <c r="L7014" s="3" t="e">
        <f t="shared" si="329"/>
        <v>#N/A</v>
      </c>
    </row>
    <row r="7015" spans="1:12" x14ac:dyDescent="0.25">
      <c r="A7015" s="43" t="s">
        <v>48</v>
      </c>
      <c r="B7015" s="43" t="s">
        <v>403</v>
      </c>
      <c r="C7015" s="43" t="s">
        <v>759</v>
      </c>
      <c r="D7015" s="43" t="s">
        <v>55</v>
      </c>
      <c r="E7015" s="43" t="s">
        <v>3166</v>
      </c>
      <c r="F7015" s="43" t="s">
        <v>4569</v>
      </c>
      <c r="G7015" s="43" t="s">
        <v>4654</v>
      </c>
      <c r="H7015" s="76">
        <v>101221</v>
      </c>
      <c r="I7015" s="229">
        <v>1.5121170508096145E-2</v>
      </c>
      <c r="J7015" s="73">
        <f t="shared" si="327"/>
        <v>3.0065545857112648E-4</v>
      </c>
      <c r="K7015" s="73">
        <f t="shared" si="328"/>
        <v>1561.0126461720279</v>
      </c>
      <c r="L7015" s="3" t="e">
        <f t="shared" si="329"/>
        <v>#N/A</v>
      </c>
    </row>
    <row r="7016" spans="1:12" x14ac:dyDescent="0.25">
      <c r="A7016" s="43" t="s">
        <v>48</v>
      </c>
      <c r="B7016" s="43" t="s">
        <v>403</v>
      </c>
      <c r="C7016" s="43" t="s">
        <v>759</v>
      </c>
      <c r="D7016" s="43" t="s">
        <v>55</v>
      </c>
      <c r="E7016" s="43" t="s">
        <v>3167</v>
      </c>
      <c r="F7016" s="43" t="s">
        <v>4570</v>
      </c>
      <c r="G7016" s="43" t="s">
        <v>4654</v>
      </c>
      <c r="H7016" s="76">
        <v>57441</v>
      </c>
      <c r="I7016" s="229">
        <v>1.3318535540815793E-2</v>
      </c>
      <c r="J7016" s="73">
        <f t="shared" si="327"/>
        <v>2.6481352143842632E-4</v>
      </c>
      <c r="K7016" s="73">
        <f t="shared" si="328"/>
        <v>780.24115348494456</v>
      </c>
      <c r="L7016" s="3" t="e">
        <f t="shared" si="329"/>
        <v>#N/A</v>
      </c>
    </row>
    <row r="7017" spans="1:12" x14ac:dyDescent="0.25">
      <c r="A7017" s="43" t="s">
        <v>48</v>
      </c>
      <c r="B7017" s="43" t="s">
        <v>403</v>
      </c>
      <c r="C7017" s="43" t="s">
        <v>759</v>
      </c>
      <c r="D7017" s="43" t="s">
        <v>55</v>
      </c>
      <c r="E7017" s="43" t="s">
        <v>3168</v>
      </c>
      <c r="F7017" s="43" t="s">
        <v>4571</v>
      </c>
      <c r="G7017" s="43" t="s">
        <v>4654</v>
      </c>
      <c r="H7017" s="76">
        <v>39630</v>
      </c>
      <c r="I7017" s="229">
        <v>2.7E-2</v>
      </c>
      <c r="J7017" s="73">
        <f t="shared" si="327"/>
        <v>5.3684318797106716E-4</v>
      </c>
      <c r="K7017" s="73">
        <f t="shared" si="328"/>
        <v>1091.2850955392935</v>
      </c>
      <c r="L7017" s="3" t="e">
        <f t="shared" si="329"/>
        <v>#N/A</v>
      </c>
    </row>
    <row r="7018" spans="1:12" x14ac:dyDescent="0.25">
      <c r="A7018" s="43" t="s">
        <v>48</v>
      </c>
      <c r="B7018" s="43" t="s">
        <v>403</v>
      </c>
      <c r="C7018" s="43" t="s">
        <v>759</v>
      </c>
      <c r="D7018" s="43" t="s">
        <v>55</v>
      </c>
      <c r="E7018" s="43" t="s">
        <v>3169</v>
      </c>
      <c r="F7018" s="43" t="s">
        <v>4572</v>
      </c>
      <c r="G7018" s="43" t="s">
        <v>4654</v>
      </c>
      <c r="H7018" s="76">
        <v>11430</v>
      </c>
      <c r="I7018" s="229">
        <v>2.7E-2</v>
      </c>
      <c r="J7018" s="73">
        <f t="shared" si="327"/>
        <v>5.3684318797106716E-4</v>
      </c>
      <c r="K7018" s="73">
        <f t="shared" si="328"/>
        <v>314.7461176385093</v>
      </c>
      <c r="L7018" s="3" t="e">
        <f t="shared" si="329"/>
        <v>#N/A</v>
      </c>
    </row>
    <row r="7019" spans="1:12" x14ac:dyDescent="0.25">
      <c r="A7019" s="43" t="s">
        <v>48</v>
      </c>
      <c r="B7019" s="43" t="s">
        <v>403</v>
      </c>
      <c r="C7019" s="43" t="s">
        <v>759</v>
      </c>
      <c r="D7019" s="43" t="s">
        <v>55</v>
      </c>
      <c r="E7019" s="43" t="s">
        <v>3170</v>
      </c>
      <c r="F7019" s="43" t="s">
        <v>4573</v>
      </c>
      <c r="G7019" s="43" t="s">
        <v>4654</v>
      </c>
      <c r="H7019" s="76">
        <v>17469</v>
      </c>
      <c r="I7019" s="229">
        <v>2.6999828267216214E-2</v>
      </c>
      <c r="J7019" s="73">
        <f t="shared" si="327"/>
        <v>5.3683977339421065E-4</v>
      </c>
      <c r="K7019" s="73">
        <f t="shared" si="328"/>
        <v>481.03805400142352</v>
      </c>
      <c r="L7019" s="3" t="e">
        <f t="shared" si="329"/>
        <v>#N/A</v>
      </c>
    </row>
    <row r="7020" spans="1:12" x14ac:dyDescent="0.25">
      <c r="A7020" s="43" t="s">
        <v>48</v>
      </c>
      <c r="B7020" s="43" t="s">
        <v>403</v>
      </c>
      <c r="C7020" s="43" t="s">
        <v>759</v>
      </c>
      <c r="D7020" s="43" t="s">
        <v>55</v>
      </c>
      <c r="E7020" s="43" t="s">
        <v>3171</v>
      </c>
      <c r="F7020" s="43" t="s">
        <v>4574</v>
      </c>
      <c r="G7020" s="43" t="s">
        <v>4654</v>
      </c>
      <c r="H7020" s="76">
        <v>5765</v>
      </c>
      <c r="I7020" s="229">
        <v>2.7000867302688639E-2</v>
      </c>
      <c r="J7020" s="73">
        <f t="shared" si="327"/>
        <v>5.3686043262070804E-4</v>
      </c>
      <c r="K7020" s="73">
        <f t="shared" si="328"/>
        <v>158.75500039405838</v>
      </c>
      <c r="L7020" s="3" t="e">
        <f t="shared" si="329"/>
        <v>#N/A</v>
      </c>
    </row>
    <row r="7021" spans="1:12" x14ac:dyDescent="0.25">
      <c r="A7021" s="43" t="s">
        <v>48</v>
      </c>
      <c r="B7021" s="43" t="s">
        <v>403</v>
      </c>
      <c r="C7021" s="43" t="s">
        <v>759</v>
      </c>
      <c r="D7021" s="43" t="s">
        <v>55</v>
      </c>
      <c r="E7021" s="43" t="s">
        <v>3172</v>
      </c>
      <c r="F7021" s="43" t="s">
        <v>4575</v>
      </c>
      <c r="G7021" s="43" t="s">
        <v>4654</v>
      </c>
      <c r="H7021" s="76">
        <v>7414</v>
      </c>
      <c r="I7021" s="229">
        <v>2.7000269759913677E-2</v>
      </c>
      <c r="J7021" s="73">
        <f t="shared" si="327"/>
        <v>5.36848551629291E-4</v>
      </c>
      <c r="K7021" s="73">
        <f t="shared" si="328"/>
        <v>204.16019516177957</v>
      </c>
      <c r="L7021" s="3" t="e">
        <f t="shared" si="329"/>
        <v>#N/A</v>
      </c>
    </row>
    <row r="7022" spans="1:12" x14ac:dyDescent="0.25">
      <c r="A7022" s="43" t="s">
        <v>48</v>
      </c>
      <c r="B7022" s="43" t="s">
        <v>403</v>
      </c>
      <c r="C7022" s="43" t="s">
        <v>760</v>
      </c>
      <c r="D7022" s="43" t="s">
        <v>55</v>
      </c>
      <c r="E7022" s="43" t="s">
        <v>3173</v>
      </c>
      <c r="F7022" s="43" t="s">
        <v>4576</v>
      </c>
      <c r="G7022" s="43" t="s">
        <v>4654</v>
      </c>
      <c r="H7022" s="76">
        <v>35186</v>
      </c>
      <c r="I7022" s="229">
        <v>2.4000170522366852E-2</v>
      </c>
      <c r="J7022" s="73">
        <f t="shared" si="327"/>
        <v>4.7719733537320935E-4</v>
      </c>
      <c r="K7022" s="73">
        <f t="shared" si="328"/>
        <v>861.2606654424419</v>
      </c>
      <c r="L7022" s="3" t="e">
        <f t="shared" si="329"/>
        <v>#N/A</v>
      </c>
    </row>
    <row r="7023" spans="1:12" x14ac:dyDescent="0.25">
      <c r="A7023" s="43" t="s">
        <v>48</v>
      </c>
      <c r="B7023" s="43" t="s">
        <v>403</v>
      </c>
      <c r="C7023" s="43" t="s">
        <v>760</v>
      </c>
      <c r="D7023" s="43" t="s">
        <v>55</v>
      </c>
      <c r="E7023" s="43" t="s">
        <v>3174</v>
      </c>
      <c r="F7023" s="43" t="s">
        <v>4577</v>
      </c>
      <c r="G7023" s="43" t="s">
        <v>4654</v>
      </c>
      <c r="H7023" s="76">
        <v>6280</v>
      </c>
      <c r="I7023" s="229">
        <v>2.5799363057324842E-2</v>
      </c>
      <c r="J7023" s="73">
        <f t="shared" si="327"/>
        <v>5.1297082634508314E-4</v>
      </c>
      <c r="K7023" s="73">
        <f t="shared" si="328"/>
        <v>165.24145678944714</v>
      </c>
      <c r="L7023" s="3" t="e">
        <f t="shared" si="329"/>
        <v>#N/A</v>
      </c>
    </row>
    <row r="7024" spans="1:12" x14ac:dyDescent="0.25">
      <c r="A7024" s="43" t="s">
        <v>48</v>
      </c>
      <c r="B7024" s="43" t="s">
        <v>403</v>
      </c>
      <c r="C7024" s="43" t="s">
        <v>760</v>
      </c>
      <c r="D7024" s="43" t="s">
        <v>55</v>
      </c>
      <c r="E7024" s="43" t="s">
        <v>3175</v>
      </c>
      <c r="F7024" s="43" t="s">
        <v>4578</v>
      </c>
      <c r="G7024" s="43" t="s">
        <v>4654</v>
      </c>
      <c r="H7024" s="76">
        <v>17145</v>
      </c>
      <c r="I7024" s="229">
        <v>2.5799941673957421E-2</v>
      </c>
      <c r="J7024" s="73">
        <f t="shared" si="327"/>
        <v>5.1298233102647754E-4</v>
      </c>
      <c r="K7024" s="73">
        <f t="shared" si="328"/>
        <v>451.13508206544896</v>
      </c>
      <c r="L7024" s="3" t="e">
        <f t="shared" si="329"/>
        <v>#N/A</v>
      </c>
    </row>
    <row r="7025" spans="1:12" x14ac:dyDescent="0.25">
      <c r="A7025" s="43" t="s">
        <v>48</v>
      </c>
      <c r="B7025" s="43" t="s">
        <v>403</v>
      </c>
      <c r="C7025" s="43" t="s">
        <v>761</v>
      </c>
      <c r="D7025" s="43" t="s">
        <v>55</v>
      </c>
      <c r="E7025" s="43" t="s">
        <v>3176</v>
      </c>
      <c r="F7025" s="43" t="s">
        <v>4579</v>
      </c>
      <c r="G7025" s="43" t="s">
        <v>4654</v>
      </c>
      <c r="H7025" s="76">
        <v>3317</v>
      </c>
      <c r="I7025" s="229">
        <v>2.3002713295146214E-2</v>
      </c>
      <c r="J7025" s="73">
        <f t="shared" si="327"/>
        <v>4.5736481249447202E-4</v>
      </c>
      <c r="K7025" s="73">
        <f t="shared" si="328"/>
        <v>77.817079083044163</v>
      </c>
      <c r="L7025" s="3" t="e">
        <f t="shared" si="329"/>
        <v>#N/A</v>
      </c>
    </row>
    <row r="7026" spans="1:12" x14ac:dyDescent="0.25">
      <c r="A7026" s="43" t="s">
        <v>48</v>
      </c>
      <c r="B7026" s="43" t="s">
        <v>403</v>
      </c>
      <c r="C7026" s="43" t="s">
        <v>761</v>
      </c>
      <c r="D7026" s="43" t="s">
        <v>55</v>
      </c>
      <c r="E7026" s="43" t="s">
        <v>3177</v>
      </c>
      <c r="F7026" s="43" t="s">
        <v>4580</v>
      </c>
      <c r="G7026" s="43" t="s">
        <v>4654</v>
      </c>
      <c r="H7026" s="76">
        <v>47701</v>
      </c>
      <c r="I7026" s="229">
        <v>2.5500094337644916E-2</v>
      </c>
      <c r="J7026" s="73">
        <f t="shared" si="327"/>
        <v>5.0702044214015756E-4</v>
      </c>
      <c r="K7026" s="73">
        <f t="shared" si="328"/>
        <v>1240.5653821105279</v>
      </c>
      <c r="L7026" s="3" t="e">
        <f t="shared" si="329"/>
        <v>#N/A</v>
      </c>
    </row>
    <row r="7027" spans="1:12" x14ac:dyDescent="0.25">
      <c r="A7027" s="43" t="s">
        <v>48</v>
      </c>
      <c r="B7027" s="43" t="s">
        <v>403</v>
      </c>
      <c r="C7027" s="43" t="s">
        <v>761</v>
      </c>
      <c r="D7027" s="43" t="s">
        <v>55</v>
      </c>
      <c r="E7027" s="43" t="s">
        <v>3178</v>
      </c>
      <c r="F7027" s="43" t="s">
        <v>4557</v>
      </c>
      <c r="G7027" s="43" t="s">
        <v>4654</v>
      </c>
      <c r="H7027" s="76">
        <v>14760</v>
      </c>
      <c r="I7027" s="229">
        <v>2.5499999999999998E-2</v>
      </c>
      <c r="J7027" s="73">
        <f t="shared" si="327"/>
        <v>5.0701856641711897E-4</v>
      </c>
      <c r="K7027" s="73">
        <f t="shared" si="328"/>
        <v>383.86359404031668</v>
      </c>
      <c r="L7027" s="3" t="e">
        <f t="shared" si="329"/>
        <v>#N/A</v>
      </c>
    </row>
    <row r="7028" spans="1:12" x14ac:dyDescent="0.25">
      <c r="A7028" s="43" t="s">
        <v>48</v>
      </c>
      <c r="B7028" s="43" t="s">
        <v>403</v>
      </c>
      <c r="C7028" s="43" t="s">
        <v>761</v>
      </c>
      <c r="D7028" s="43" t="s">
        <v>55</v>
      </c>
      <c r="E7028" s="43" t="s">
        <v>3179</v>
      </c>
      <c r="F7028" s="43" t="s">
        <v>4581</v>
      </c>
      <c r="G7028" s="43" t="s">
        <v>4654</v>
      </c>
      <c r="H7028" s="76">
        <v>19906</v>
      </c>
      <c r="I7028" s="229">
        <v>2.5499849291670856E-2</v>
      </c>
      <c r="J7028" s="73">
        <f t="shared" si="327"/>
        <v>5.0701556987119785E-4</v>
      </c>
      <c r="K7028" s="73">
        <f t="shared" si="328"/>
        <v>517.69265193385615</v>
      </c>
      <c r="L7028" s="3" t="e">
        <f t="shared" si="329"/>
        <v>#N/A</v>
      </c>
    </row>
    <row r="7029" spans="1:12" x14ac:dyDescent="0.25">
      <c r="A7029" s="43" t="s">
        <v>48</v>
      </c>
      <c r="B7029" s="43" t="s">
        <v>403</v>
      </c>
      <c r="C7029" s="43" t="s">
        <v>761</v>
      </c>
      <c r="D7029" s="43" t="s">
        <v>55</v>
      </c>
      <c r="E7029" s="43" t="s">
        <v>3180</v>
      </c>
      <c r="F7029" s="43" t="s">
        <v>4582</v>
      </c>
      <c r="G7029" s="43" t="s">
        <v>4654</v>
      </c>
      <c r="H7029" s="76">
        <v>10484</v>
      </c>
      <c r="I7029" s="229">
        <v>2.550076306753148E-2</v>
      </c>
      <c r="J7029" s="73">
        <f t="shared" si="327"/>
        <v>5.0703373855068333E-4</v>
      </c>
      <c r="K7029" s="73">
        <f t="shared" si="328"/>
        <v>272.66574171496541</v>
      </c>
      <c r="L7029" s="3" t="e">
        <f t="shared" si="329"/>
        <v>#N/A</v>
      </c>
    </row>
    <row r="7030" spans="1:12" x14ac:dyDescent="0.25">
      <c r="A7030" s="43" t="s">
        <v>48</v>
      </c>
      <c r="B7030" s="43" t="s">
        <v>403</v>
      </c>
      <c r="C7030" s="43" t="s">
        <v>761</v>
      </c>
      <c r="D7030" s="43" t="s">
        <v>55</v>
      </c>
      <c r="E7030" s="43" t="s">
        <v>3181</v>
      </c>
      <c r="F7030" s="43" t="s">
        <v>4583</v>
      </c>
      <c r="G7030" s="43" t="s">
        <v>4654</v>
      </c>
      <c r="H7030" s="76">
        <v>1656</v>
      </c>
      <c r="I7030" s="229">
        <v>2.5501207729468602E-2</v>
      </c>
      <c r="J7030" s="73">
        <f t="shared" si="327"/>
        <v>5.0704257980001266E-4</v>
      </c>
      <c r="K7030" s="73">
        <f t="shared" si="328"/>
        <v>43.069662512148824</v>
      </c>
      <c r="L7030" s="3" t="e">
        <f t="shared" si="329"/>
        <v>#N/A</v>
      </c>
    </row>
    <row r="7031" spans="1:12" x14ac:dyDescent="0.25">
      <c r="A7031" s="43" t="s">
        <v>48</v>
      </c>
      <c r="B7031" s="43" t="s">
        <v>403</v>
      </c>
      <c r="C7031" s="43" t="s">
        <v>761</v>
      </c>
      <c r="D7031" s="43" t="s">
        <v>55</v>
      </c>
      <c r="E7031" s="43" t="s">
        <v>3182</v>
      </c>
      <c r="F7031" s="43" t="s">
        <v>4584</v>
      </c>
      <c r="G7031" s="43" t="s">
        <v>4654</v>
      </c>
      <c r="H7031" s="76">
        <v>6068</v>
      </c>
      <c r="I7031" s="229">
        <v>2.755108767303889E-2</v>
      </c>
      <c r="J7031" s="73">
        <f t="shared" si="327"/>
        <v>5.4780050883202099E-4</v>
      </c>
      <c r="K7031" s="73">
        <f t="shared" si="328"/>
        <v>170.50405348759267</v>
      </c>
      <c r="L7031" s="3" t="e">
        <f t="shared" si="329"/>
        <v>#N/A</v>
      </c>
    </row>
    <row r="7032" spans="1:12" x14ac:dyDescent="0.25">
      <c r="A7032" s="43" t="s">
        <v>48</v>
      </c>
      <c r="B7032" s="43" t="s">
        <v>403</v>
      </c>
      <c r="C7032" s="43" t="s">
        <v>761</v>
      </c>
      <c r="D7032" s="43" t="s">
        <v>55</v>
      </c>
      <c r="E7032" s="43" t="s">
        <v>3183</v>
      </c>
      <c r="F7032" s="43" t="s">
        <v>4585</v>
      </c>
      <c r="G7032" s="43" t="s">
        <v>4654</v>
      </c>
      <c r="H7032" s="76">
        <v>12015</v>
      </c>
      <c r="I7032" s="229">
        <v>2.5499791926758223E-2</v>
      </c>
      <c r="J7032" s="73">
        <f t="shared" si="327"/>
        <v>5.070144292799913E-4</v>
      </c>
      <c r="K7032" s="73">
        <f t="shared" si="328"/>
        <v>312.47177836779912</v>
      </c>
      <c r="L7032" s="3" t="e">
        <f t="shared" si="329"/>
        <v>#N/A</v>
      </c>
    </row>
    <row r="7033" spans="1:12" x14ac:dyDescent="0.25">
      <c r="A7033" s="43" t="s">
        <v>48</v>
      </c>
      <c r="B7033" s="43" t="s">
        <v>403</v>
      </c>
      <c r="C7033" s="43" t="s">
        <v>762</v>
      </c>
      <c r="D7033" s="43" t="s">
        <v>55</v>
      </c>
      <c r="E7033" s="43" t="s">
        <v>3184</v>
      </c>
      <c r="F7033" s="43" t="s">
        <v>4586</v>
      </c>
      <c r="G7033" s="43" t="s">
        <v>4654</v>
      </c>
      <c r="H7033" s="76">
        <v>20979</v>
      </c>
      <c r="I7033" s="229">
        <v>2.0500977167643836E-2</v>
      </c>
      <c r="J7033" s="73">
        <f t="shared" si="327"/>
        <v>4.0762259034073984E-4</v>
      </c>
      <c r="K7033" s="73">
        <f t="shared" si="328"/>
        <v>438.64151432275844</v>
      </c>
      <c r="L7033" s="3" t="e">
        <f t="shared" si="329"/>
        <v>#N/A</v>
      </c>
    </row>
    <row r="7034" spans="1:12" x14ac:dyDescent="0.25">
      <c r="A7034" s="43" t="s">
        <v>48</v>
      </c>
      <c r="B7034" s="43" t="s">
        <v>403</v>
      </c>
      <c r="C7034" s="43" t="s">
        <v>379</v>
      </c>
      <c r="D7034" s="43" t="s">
        <v>55</v>
      </c>
      <c r="E7034" s="43" t="s">
        <v>3185</v>
      </c>
      <c r="F7034" s="43" t="s">
        <v>4587</v>
      </c>
      <c r="G7034" s="43" t="s">
        <v>4654</v>
      </c>
      <c r="H7034" s="76">
        <v>85</v>
      </c>
      <c r="I7034" s="229"/>
      <c r="J7034" s="73">
        <f t="shared" si="327"/>
        <v>0</v>
      </c>
      <c r="K7034" s="73">
        <f t="shared" si="328"/>
        <v>0</v>
      </c>
      <c r="L7034" s="3" t="e">
        <f t="shared" si="329"/>
        <v>#N/A</v>
      </c>
    </row>
    <row r="7035" spans="1:12" x14ac:dyDescent="0.25">
      <c r="A7035" s="43" t="s">
        <v>48</v>
      </c>
      <c r="B7035" s="43" t="s">
        <v>403</v>
      </c>
      <c r="C7035" s="43" t="s">
        <v>767</v>
      </c>
      <c r="D7035" s="43" t="s">
        <v>55</v>
      </c>
      <c r="E7035" s="43" t="s">
        <v>3186</v>
      </c>
      <c r="F7035" s="43" t="s">
        <v>4552</v>
      </c>
      <c r="G7035" s="43" t="s">
        <v>4654</v>
      </c>
      <c r="H7035" s="76">
        <v>2470</v>
      </c>
      <c r="I7035" s="229"/>
      <c r="J7035" s="73">
        <f t="shared" si="327"/>
        <v>0</v>
      </c>
      <c r="K7035" s="73">
        <f t="shared" si="328"/>
        <v>0</v>
      </c>
      <c r="L7035" s="3" t="e">
        <f t="shared" si="329"/>
        <v>#N/A</v>
      </c>
    </row>
    <row r="7036" spans="1:12" x14ac:dyDescent="0.25">
      <c r="A7036" s="43" t="s">
        <v>48</v>
      </c>
      <c r="B7036" s="43" t="s">
        <v>403</v>
      </c>
      <c r="C7036" s="43" t="s">
        <v>808</v>
      </c>
      <c r="D7036" s="43" t="s">
        <v>55</v>
      </c>
      <c r="E7036" s="43" t="s">
        <v>3187</v>
      </c>
      <c r="F7036" s="43" t="s">
        <v>4588</v>
      </c>
      <c r="G7036" s="43" t="s">
        <v>4654</v>
      </c>
      <c r="H7036" s="76">
        <v>136</v>
      </c>
      <c r="I7036" s="229">
        <v>2.6397058823529437E-2</v>
      </c>
      <c r="J7036" s="73">
        <f t="shared" si="327"/>
        <v>5.2485485969938259E-4</v>
      </c>
      <c r="K7036" s="73">
        <f t="shared" si="328"/>
        <v>3.6613802609191195</v>
      </c>
      <c r="L7036" s="3" t="e">
        <f t="shared" si="329"/>
        <v>#N/A</v>
      </c>
    </row>
    <row r="7037" spans="1:12" x14ac:dyDescent="0.25">
      <c r="A7037" s="43" t="s">
        <v>48</v>
      </c>
      <c r="B7037" s="43" t="s">
        <v>403</v>
      </c>
      <c r="C7037" s="43" t="s">
        <v>808</v>
      </c>
      <c r="D7037" s="43" t="s">
        <v>55</v>
      </c>
      <c r="E7037" s="43" t="s">
        <v>3188</v>
      </c>
      <c r="F7037" s="43" t="s">
        <v>4589</v>
      </c>
      <c r="G7037" s="43" t="s">
        <v>4654</v>
      </c>
      <c r="H7037" s="76">
        <v>130</v>
      </c>
      <c r="I7037" s="229">
        <v>2.7000000000000038E-2</v>
      </c>
      <c r="J7037" s="73">
        <f t="shared" si="327"/>
        <v>5.3684318797106792E-4</v>
      </c>
      <c r="K7037" s="73">
        <f t="shared" si="328"/>
        <v>3.5797896144362435</v>
      </c>
      <c r="L7037" s="3" t="e">
        <f t="shared" si="329"/>
        <v>#N/A</v>
      </c>
    </row>
    <row r="7038" spans="1:12" x14ac:dyDescent="0.25">
      <c r="A7038" s="43" t="s">
        <v>48</v>
      </c>
      <c r="B7038" s="43" t="s">
        <v>403</v>
      </c>
      <c r="C7038" s="43" t="s">
        <v>772</v>
      </c>
      <c r="D7038" s="43" t="s">
        <v>55</v>
      </c>
      <c r="E7038" s="43" t="s">
        <v>3189</v>
      </c>
      <c r="F7038" s="43" t="s">
        <v>4557</v>
      </c>
      <c r="G7038" s="43" t="s">
        <v>4654</v>
      </c>
      <c r="H7038" s="76">
        <v>14560</v>
      </c>
      <c r="I7038" s="229">
        <v>2.5499999999999998E-2</v>
      </c>
      <c r="J7038" s="73">
        <f t="shared" si="327"/>
        <v>5.0701856641711897E-4</v>
      </c>
      <c r="K7038" s="73">
        <f t="shared" si="328"/>
        <v>378.66219032703322</v>
      </c>
      <c r="L7038" s="3" t="e">
        <f t="shared" si="329"/>
        <v>#N/A</v>
      </c>
    </row>
    <row r="7039" spans="1:12" x14ac:dyDescent="0.25">
      <c r="A7039" s="43" t="s">
        <v>48</v>
      </c>
      <c r="B7039" s="43" t="s">
        <v>403</v>
      </c>
      <c r="C7039" s="43" t="s">
        <v>772</v>
      </c>
      <c r="D7039" s="43" t="s">
        <v>55</v>
      </c>
      <c r="E7039" s="43" t="s">
        <v>3190</v>
      </c>
      <c r="F7039" s="43" t="s">
        <v>4581</v>
      </c>
      <c r="G7039" s="43" t="s">
        <v>4654</v>
      </c>
      <c r="H7039" s="76">
        <v>25995</v>
      </c>
      <c r="I7039" s="229">
        <v>2.5500288517022508E-2</v>
      </c>
      <c r="J7039" s="73">
        <f t="shared" si="327"/>
        <v>5.0702430302445776E-4</v>
      </c>
      <c r="K7039" s="73">
        <f t="shared" si="328"/>
        <v>676.06009675712085</v>
      </c>
      <c r="L7039" s="3" t="e">
        <f t="shared" si="329"/>
        <v>#N/A</v>
      </c>
    </row>
    <row r="7040" spans="1:12" x14ac:dyDescent="0.25">
      <c r="A7040" s="43" t="s">
        <v>48</v>
      </c>
      <c r="B7040" s="43" t="s">
        <v>403</v>
      </c>
      <c r="C7040" s="43" t="s">
        <v>772</v>
      </c>
      <c r="D7040" s="43" t="s">
        <v>55</v>
      </c>
      <c r="E7040" s="43" t="s">
        <v>3191</v>
      </c>
      <c r="F7040" s="43" t="s">
        <v>4582</v>
      </c>
      <c r="G7040" s="43" t="s">
        <v>4654</v>
      </c>
      <c r="H7040" s="76">
        <v>5506</v>
      </c>
      <c r="I7040" s="229">
        <v>2.549945513984744E-2</v>
      </c>
      <c r="J7040" s="73">
        <f t="shared" si="327"/>
        <v>5.0700773291855231E-4</v>
      </c>
      <c r="K7040" s="73">
        <f t="shared" si="328"/>
        <v>143.19158457744956</v>
      </c>
      <c r="L7040" s="3" t="e">
        <f t="shared" si="329"/>
        <v>#N/A</v>
      </c>
    </row>
    <row r="7041" spans="1:12" x14ac:dyDescent="0.25">
      <c r="A7041" s="43" t="s">
        <v>48</v>
      </c>
      <c r="B7041" s="43" t="s">
        <v>403</v>
      </c>
      <c r="C7041" s="43" t="s">
        <v>772</v>
      </c>
      <c r="D7041" s="43" t="s">
        <v>55</v>
      </c>
      <c r="E7041" s="43" t="s">
        <v>3192</v>
      </c>
      <c r="F7041" s="43" t="s">
        <v>4579</v>
      </c>
      <c r="G7041" s="43" t="s">
        <v>4654</v>
      </c>
      <c r="H7041" s="76">
        <v>11685</v>
      </c>
      <c r="I7041" s="229">
        <v>2.3000427899015831E-2</v>
      </c>
      <c r="J7041" s="73">
        <f t="shared" si="327"/>
        <v>4.5731937177801232E-4</v>
      </c>
      <c r="K7041" s="73">
        <f t="shared" si="328"/>
        <v>274.10377685922606</v>
      </c>
      <c r="L7041" s="3" t="e">
        <f t="shared" si="329"/>
        <v>#N/A</v>
      </c>
    </row>
    <row r="7042" spans="1:12" x14ac:dyDescent="0.25">
      <c r="A7042" s="43" t="s">
        <v>48</v>
      </c>
      <c r="B7042" s="43" t="s">
        <v>403</v>
      </c>
      <c r="C7042" s="43" t="s">
        <v>772</v>
      </c>
      <c r="D7042" s="43" t="s">
        <v>55</v>
      </c>
      <c r="E7042" s="43" t="s">
        <v>3193</v>
      </c>
      <c r="F7042" s="43" t="s">
        <v>4583</v>
      </c>
      <c r="G7042" s="43" t="s">
        <v>4654</v>
      </c>
      <c r="H7042" s="76">
        <v>1600</v>
      </c>
      <c r="I7042" s="229">
        <v>2.5499999999999998E-2</v>
      </c>
      <c r="J7042" s="73">
        <f t="shared" si="327"/>
        <v>5.0701856641711897E-4</v>
      </c>
      <c r="K7042" s="73">
        <f t="shared" si="328"/>
        <v>41.611229706267387</v>
      </c>
      <c r="L7042" s="3" t="e">
        <f t="shared" si="329"/>
        <v>#N/A</v>
      </c>
    </row>
    <row r="7043" spans="1:12" x14ac:dyDescent="0.25">
      <c r="A7043" s="43" t="s">
        <v>48</v>
      </c>
      <c r="B7043" s="43" t="s">
        <v>403</v>
      </c>
      <c r="C7043" s="43" t="s">
        <v>772</v>
      </c>
      <c r="D7043" s="43" t="s">
        <v>55</v>
      </c>
      <c r="E7043" s="43" t="s">
        <v>3194</v>
      </c>
      <c r="F7043" s="43" t="s">
        <v>4584</v>
      </c>
      <c r="G7043" s="43" t="s">
        <v>4654</v>
      </c>
      <c r="H7043" s="76">
        <v>10099</v>
      </c>
      <c r="I7043" s="229">
        <v>2.7550252500247552E-2</v>
      </c>
      <c r="J7043" s="73">
        <f t="shared" si="327"/>
        <v>5.4778390302373178E-4</v>
      </c>
      <c r="K7043" s="73">
        <f t="shared" si="328"/>
        <v>283.76206963663668</v>
      </c>
      <c r="L7043" s="3" t="e">
        <f t="shared" si="329"/>
        <v>#N/A</v>
      </c>
    </row>
    <row r="7044" spans="1:12" x14ac:dyDescent="0.25">
      <c r="A7044" s="43" t="s">
        <v>48</v>
      </c>
      <c r="B7044" s="43" t="s">
        <v>403</v>
      </c>
      <c r="C7044" s="43" t="s">
        <v>772</v>
      </c>
      <c r="D7044" s="43" t="s">
        <v>55</v>
      </c>
      <c r="E7044" s="43" t="s">
        <v>3195</v>
      </c>
      <c r="F7044" s="43" t="s">
        <v>4585</v>
      </c>
      <c r="G7044" s="43" t="s">
        <v>4654</v>
      </c>
      <c r="H7044" s="76">
        <v>33251</v>
      </c>
      <c r="I7044" s="229">
        <v>2.5499984962858258E-2</v>
      </c>
      <c r="J7044" s="73">
        <f t="shared" si="327"/>
        <v>5.0701826743241121E-4</v>
      </c>
      <c r="K7044" s="73">
        <f t="shared" si="328"/>
        <v>864.75886441039506</v>
      </c>
      <c r="L7044" s="3" t="e">
        <f t="shared" si="329"/>
        <v>#N/A</v>
      </c>
    </row>
    <row r="7045" spans="1:12" x14ac:dyDescent="0.25">
      <c r="A7045" s="43" t="s">
        <v>48</v>
      </c>
      <c r="B7045" s="43" t="s">
        <v>403</v>
      </c>
      <c r="C7045" s="43" t="s">
        <v>772</v>
      </c>
      <c r="D7045" s="43" t="s">
        <v>55</v>
      </c>
      <c r="E7045" s="43" t="s">
        <v>3196</v>
      </c>
      <c r="F7045" s="43" t="s">
        <v>4590</v>
      </c>
      <c r="G7045" s="43" t="s">
        <v>4654</v>
      </c>
      <c r="H7045" s="76">
        <v>600</v>
      </c>
      <c r="I7045" s="229">
        <v>2.7416666666666666E-2</v>
      </c>
      <c r="J7045" s="73">
        <f t="shared" si="327"/>
        <v>5.4512780506938601E-4</v>
      </c>
      <c r="K7045" s="73">
        <f t="shared" si="328"/>
        <v>16.777076683041631</v>
      </c>
      <c r="L7045" s="3" t="e">
        <f t="shared" si="329"/>
        <v>#N/A</v>
      </c>
    </row>
    <row r="7046" spans="1:12" x14ac:dyDescent="0.25">
      <c r="A7046" s="43" t="s">
        <v>48</v>
      </c>
      <c r="B7046" s="43" t="s">
        <v>403</v>
      </c>
      <c r="C7046" s="43" t="s">
        <v>772</v>
      </c>
      <c r="D7046" s="43" t="s">
        <v>55</v>
      </c>
      <c r="E7046" s="43" t="s">
        <v>3197</v>
      </c>
      <c r="F7046" s="43" t="s">
        <v>4580</v>
      </c>
      <c r="G7046" s="43" t="s">
        <v>4654</v>
      </c>
      <c r="H7046" s="76">
        <v>60056</v>
      </c>
      <c r="I7046" s="229">
        <v>2.5500033302251229E-2</v>
      </c>
      <c r="J7046" s="73">
        <f t="shared" si="327"/>
        <v>5.0701922856847886E-4</v>
      </c>
      <c r="K7046" s="73">
        <f t="shared" si="328"/>
        <v>1561.8795467909083</v>
      </c>
      <c r="L7046" s="3" t="e">
        <f t="shared" si="329"/>
        <v>#N/A</v>
      </c>
    </row>
    <row r="7047" spans="1:12" x14ac:dyDescent="0.25">
      <c r="A7047" s="43" t="s">
        <v>48</v>
      </c>
      <c r="B7047" s="43" t="s">
        <v>403</v>
      </c>
      <c r="C7047" s="43" t="s">
        <v>775</v>
      </c>
      <c r="D7047" s="43" t="s">
        <v>55</v>
      </c>
      <c r="E7047" s="43" t="s">
        <v>3198</v>
      </c>
      <c r="F7047" s="43" t="s">
        <v>4591</v>
      </c>
      <c r="G7047" s="43" t="s">
        <v>4654</v>
      </c>
      <c r="H7047" s="76">
        <v>583</v>
      </c>
      <c r="I7047" s="229">
        <v>2.7307032590051582E-2</v>
      </c>
      <c r="J7047" s="73">
        <f t="shared" ref="J7047:J7110" si="330">I7047*$J$5</f>
        <v>5.4294794183974509E-4</v>
      </c>
      <c r="K7047" s="73">
        <f t="shared" ref="K7047:K7110" si="331">(I7047+J7047)*H7047</f>
        <v>16.236538650092644</v>
      </c>
      <c r="L7047" s="3" t="e">
        <f t="shared" ref="L7047:L7110" si="332">MATCH(C7047,$C$7237:$C$7264,0)</f>
        <v>#N/A</v>
      </c>
    </row>
    <row r="7048" spans="1:12" x14ac:dyDescent="0.25">
      <c r="A7048" s="43" t="s">
        <v>48</v>
      </c>
      <c r="B7048" s="43" t="s">
        <v>403</v>
      </c>
      <c r="C7048" s="43" t="s">
        <v>775</v>
      </c>
      <c r="D7048" s="43" t="s">
        <v>55</v>
      </c>
      <c r="E7048" s="43" t="s">
        <v>3199</v>
      </c>
      <c r="F7048" s="43" t="s">
        <v>4592</v>
      </c>
      <c r="G7048" s="43" t="s">
        <v>4654</v>
      </c>
      <c r="H7048" s="76">
        <v>28673</v>
      </c>
      <c r="I7048" s="229">
        <v>2.7299898859554288E-2</v>
      </c>
      <c r="J7048" s="73">
        <f t="shared" si="330"/>
        <v>5.4280610129817867E-4</v>
      </c>
      <c r="K7048" s="73">
        <f t="shared" si="331"/>
        <v>798.33387934252278</v>
      </c>
      <c r="L7048" s="3" t="e">
        <f t="shared" si="332"/>
        <v>#N/A</v>
      </c>
    </row>
    <row r="7049" spans="1:12" x14ac:dyDescent="0.25">
      <c r="A7049" s="43" t="s">
        <v>48</v>
      </c>
      <c r="B7049" s="43" t="s">
        <v>403</v>
      </c>
      <c r="C7049" s="43" t="s">
        <v>775</v>
      </c>
      <c r="D7049" s="43" t="s">
        <v>55</v>
      </c>
      <c r="E7049" s="43" t="s">
        <v>3200</v>
      </c>
      <c r="F7049" s="43" t="s">
        <v>4593</v>
      </c>
      <c r="G7049" s="43" t="s">
        <v>4654</v>
      </c>
      <c r="H7049" s="76">
        <v>38367</v>
      </c>
      <c r="I7049" s="229">
        <v>2.7300023457658928E-2</v>
      </c>
      <c r="J7049" s="73">
        <f t="shared" si="330"/>
        <v>5.4280857869239011E-4</v>
      </c>
      <c r="K7049" s="73">
        <f t="shared" si="331"/>
        <v>1068.2459367386912</v>
      </c>
      <c r="L7049" s="3" t="e">
        <f t="shared" si="332"/>
        <v>#N/A</v>
      </c>
    </row>
    <row r="7050" spans="1:12" x14ac:dyDescent="0.25">
      <c r="A7050" s="43" t="s">
        <v>48</v>
      </c>
      <c r="B7050" s="43" t="s">
        <v>403</v>
      </c>
      <c r="C7050" s="43" t="s">
        <v>776</v>
      </c>
      <c r="D7050" s="43" t="s">
        <v>55</v>
      </c>
      <c r="E7050" s="43" t="s">
        <v>3201</v>
      </c>
      <c r="F7050" s="43" t="s">
        <v>4580</v>
      </c>
      <c r="G7050" s="43" t="s">
        <v>4654</v>
      </c>
      <c r="H7050" s="76">
        <v>6507</v>
      </c>
      <c r="I7050" s="229">
        <v>2.5500230520977409E-2</v>
      </c>
      <c r="J7050" s="73">
        <f t="shared" si="330"/>
        <v>5.0702314988439331E-4</v>
      </c>
      <c r="K7050" s="73">
        <f t="shared" si="331"/>
        <v>169.22919963629775</v>
      </c>
      <c r="L7050" s="3" t="e">
        <f t="shared" si="332"/>
        <v>#N/A</v>
      </c>
    </row>
    <row r="7051" spans="1:12" x14ac:dyDescent="0.25">
      <c r="A7051" s="43" t="s">
        <v>48</v>
      </c>
      <c r="B7051" s="43" t="s">
        <v>403</v>
      </c>
      <c r="C7051" s="43" t="s">
        <v>776</v>
      </c>
      <c r="D7051" s="43" t="s">
        <v>55</v>
      </c>
      <c r="E7051" s="43" t="s">
        <v>3202</v>
      </c>
      <c r="F7051" s="43" t="s">
        <v>4557</v>
      </c>
      <c r="G7051" s="43" t="s">
        <v>4654</v>
      </c>
      <c r="H7051" s="76">
        <v>2572</v>
      </c>
      <c r="I7051" s="229">
        <v>2.5501555209953345E-2</v>
      </c>
      <c r="J7051" s="73">
        <f t="shared" si="330"/>
        <v>5.0704948878264931E-4</v>
      </c>
      <c r="K7051" s="73">
        <f t="shared" si="331"/>
        <v>66.894131285148973</v>
      </c>
      <c r="L7051" s="3" t="e">
        <f t="shared" si="332"/>
        <v>#N/A</v>
      </c>
    </row>
    <row r="7052" spans="1:12" x14ac:dyDescent="0.25">
      <c r="A7052" s="43" t="s">
        <v>48</v>
      </c>
      <c r="B7052" s="43" t="s">
        <v>403</v>
      </c>
      <c r="C7052" s="43" t="s">
        <v>776</v>
      </c>
      <c r="D7052" s="43" t="s">
        <v>55</v>
      </c>
      <c r="E7052" s="43" t="s">
        <v>3203</v>
      </c>
      <c r="F7052" s="43" t="s">
        <v>4581</v>
      </c>
      <c r="G7052" s="43" t="s">
        <v>4654</v>
      </c>
      <c r="H7052" s="76">
        <v>2702</v>
      </c>
      <c r="I7052" s="229">
        <v>2.5499629903774985E-2</v>
      </c>
      <c r="J7052" s="73">
        <f t="shared" si="330"/>
        <v>5.0701120776388588E-4</v>
      </c>
      <c r="K7052" s="73">
        <f t="shared" si="331"/>
        <v>70.269944283378038</v>
      </c>
      <c r="L7052" s="3" t="e">
        <f t="shared" si="332"/>
        <v>#N/A</v>
      </c>
    </row>
    <row r="7053" spans="1:12" x14ac:dyDescent="0.25">
      <c r="A7053" s="43" t="s">
        <v>48</v>
      </c>
      <c r="B7053" s="43" t="s">
        <v>403</v>
      </c>
      <c r="C7053" s="43" t="s">
        <v>811</v>
      </c>
      <c r="D7053" s="43" t="s">
        <v>55</v>
      </c>
      <c r="E7053" s="43" t="s">
        <v>3204</v>
      </c>
      <c r="F7053" s="43" t="s">
        <v>4594</v>
      </c>
      <c r="G7053" s="43" t="s">
        <v>4654</v>
      </c>
      <c r="H7053" s="76">
        <v>27704</v>
      </c>
      <c r="I7053" s="229">
        <v>2.4500072191741266E-2</v>
      </c>
      <c r="J7053" s="73">
        <f t="shared" si="330"/>
        <v>4.8713692077539527E-4</v>
      </c>
      <c r="K7053" s="73">
        <f t="shared" si="331"/>
        <v>692.24564125316158</v>
      </c>
      <c r="L7053" s="3" t="e">
        <f t="shared" si="332"/>
        <v>#N/A</v>
      </c>
    </row>
    <row r="7054" spans="1:12" x14ac:dyDescent="0.25">
      <c r="A7054" s="43" t="s">
        <v>48</v>
      </c>
      <c r="B7054" s="43" t="s">
        <v>403</v>
      </c>
      <c r="C7054" s="43" t="s">
        <v>811</v>
      </c>
      <c r="D7054" s="43" t="s">
        <v>55</v>
      </c>
      <c r="E7054" s="43" t="s">
        <v>3205</v>
      </c>
      <c r="F7054" s="43" t="s">
        <v>4595</v>
      </c>
      <c r="G7054" s="43" t="s">
        <v>4654</v>
      </c>
      <c r="H7054" s="76">
        <v>12670</v>
      </c>
      <c r="I7054" s="229">
        <v>2.5400157853196527E-2</v>
      </c>
      <c r="J7054" s="73">
        <f t="shared" si="330"/>
        <v>5.0503339692142075E-4</v>
      </c>
      <c r="K7054" s="73">
        <f t="shared" si="331"/>
        <v>328.21877313899438</v>
      </c>
      <c r="L7054" s="3" t="e">
        <f t="shared" si="332"/>
        <v>#N/A</v>
      </c>
    </row>
    <row r="7055" spans="1:12" x14ac:dyDescent="0.25">
      <c r="A7055" s="43" t="s">
        <v>48</v>
      </c>
      <c r="B7055" s="43" t="s">
        <v>403</v>
      </c>
      <c r="C7055" s="43" t="s">
        <v>811</v>
      </c>
      <c r="D7055" s="43" t="s">
        <v>55</v>
      </c>
      <c r="E7055" s="43" t="s">
        <v>3206</v>
      </c>
      <c r="F7055" s="43" t="s">
        <v>4596</v>
      </c>
      <c r="G7055" s="43" t="s">
        <v>4654</v>
      </c>
      <c r="H7055" s="76">
        <v>7583</v>
      </c>
      <c r="I7055" s="229">
        <v>2.4499538441250166E-2</v>
      </c>
      <c r="J7055" s="73">
        <f t="shared" si="330"/>
        <v>4.8712630817112772E-4</v>
      </c>
      <c r="K7055" s="73">
        <f t="shared" si="331"/>
        <v>189.47387879486169</v>
      </c>
      <c r="L7055" s="3" t="e">
        <f t="shared" si="332"/>
        <v>#N/A</v>
      </c>
    </row>
    <row r="7056" spans="1:12" x14ac:dyDescent="0.25">
      <c r="A7056" s="43" t="s">
        <v>48</v>
      </c>
      <c r="B7056" s="43" t="s">
        <v>403</v>
      </c>
      <c r="C7056" s="43" t="s">
        <v>811</v>
      </c>
      <c r="D7056" s="43" t="s">
        <v>55</v>
      </c>
      <c r="E7056" s="43" t="s">
        <v>3207</v>
      </c>
      <c r="F7056" s="43" t="s">
        <v>4558</v>
      </c>
      <c r="G7056" s="43" t="s">
        <v>4654</v>
      </c>
      <c r="H7056" s="76">
        <v>2263</v>
      </c>
      <c r="I7056" s="229">
        <v>2.4498453380468403E-2</v>
      </c>
      <c r="J7056" s="73">
        <f t="shared" si="330"/>
        <v>4.8710473381967498E-4</v>
      </c>
      <c r="K7056" s="73">
        <f t="shared" si="331"/>
        <v>56.54231801263392</v>
      </c>
      <c r="L7056" s="3" t="e">
        <f t="shared" si="332"/>
        <v>#N/A</v>
      </c>
    </row>
    <row r="7057" spans="1:12" x14ac:dyDescent="0.25">
      <c r="A7057" s="43" t="s">
        <v>48</v>
      </c>
      <c r="B7057" s="43" t="s">
        <v>403</v>
      </c>
      <c r="C7057" s="43" t="s">
        <v>811</v>
      </c>
      <c r="D7057" s="43" t="s">
        <v>55</v>
      </c>
      <c r="E7057" s="43" t="s">
        <v>3208</v>
      </c>
      <c r="F7057" s="43" t="s">
        <v>4563</v>
      </c>
      <c r="G7057" s="43" t="s">
        <v>4654</v>
      </c>
      <c r="H7057" s="76">
        <v>7310</v>
      </c>
      <c r="I7057" s="229">
        <v>2.4500683994528042E-2</v>
      </c>
      <c r="J7057" s="73">
        <f t="shared" si="330"/>
        <v>4.8714908529978273E-4</v>
      </c>
      <c r="K7057" s="73">
        <f t="shared" si="331"/>
        <v>182.66105981354141</v>
      </c>
      <c r="L7057" s="3" t="e">
        <f t="shared" si="332"/>
        <v>#N/A</v>
      </c>
    </row>
    <row r="7058" spans="1:12" x14ac:dyDescent="0.25">
      <c r="A7058" s="43" t="s">
        <v>48</v>
      </c>
      <c r="B7058" s="43" t="s">
        <v>403</v>
      </c>
      <c r="C7058" s="43" t="s">
        <v>811</v>
      </c>
      <c r="D7058" s="43" t="s">
        <v>55</v>
      </c>
      <c r="E7058" s="43" t="s">
        <v>3209</v>
      </c>
      <c r="F7058" s="43" t="s">
        <v>4597</v>
      </c>
      <c r="G7058" s="43" t="s">
        <v>4654</v>
      </c>
      <c r="H7058" s="76">
        <v>9576</v>
      </c>
      <c r="I7058" s="229">
        <v>2.4499791144527987E-2</v>
      </c>
      <c r="J7058" s="73">
        <f t="shared" si="330"/>
        <v>4.8713133269087867E-4</v>
      </c>
      <c r="K7058" s="73">
        <f t="shared" si="331"/>
        <v>239.27476964184788</v>
      </c>
      <c r="L7058" s="3" t="e">
        <f t="shared" si="332"/>
        <v>#N/A</v>
      </c>
    </row>
    <row r="7059" spans="1:12" x14ac:dyDescent="0.25">
      <c r="A7059" s="43" t="s">
        <v>48</v>
      </c>
      <c r="B7059" s="43" t="s">
        <v>403</v>
      </c>
      <c r="C7059" s="43" t="s">
        <v>811</v>
      </c>
      <c r="D7059" s="43" t="s">
        <v>55</v>
      </c>
      <c r="E7059" s="43" t="s">
        <v>3210</v>
      </c>
      <c r="F7059" s="43" t="s">
        <v>4559</v>
      </c>
      <c r="G7059" s="43" t="s">
        <v>4654</v>
      </c>
      <c r="H7059" s="76">
        <v>4735</v>
      </c>
      <c r="I7059" s="229">
        <v>2.4500527983104543E-2</v>
      </c>
      <c r="J7059" s="73">
        <f t="shared" si="330"/>
        <v>4.8714598331200677E-4</v>
      </c>
      <c r="K7059" s="73">
        <f t="shared" si="331"/>
        <v>118.31663623098237</v>
      </c>
      <c r="L7059" s="3" t="e">
        <f t="shared" si="332"/>
        <v>#N/A</v>
      </c>
    </row>
    <row r="7060" spans="1:12" x14ac:dyDescent="0.25">
      <c r="A7060" s="43" t="s">
        <v>48</v>
      </c>
      <c r="B7060" s="43" t="s">
        <v>403</v>
      </c>
      <c r="C7060" s="43" t="s">
        <v>802</v>
      </c>
      <c r="D7060" s="43" t="s">
        <v>55</v>
      </c>
      <c r="E7060" s="43" t="s">
        <v>3211</v>
      </c>
      <c r="F7060" s="43" t="s">
        <v>4557</v>
      </c>
      <c r="G7060" s="43" t="s">
        <v>4654</v>
      </c>
      <c r="H7060" s="76">
        <v>22936</v>
      </c>
      <c r="I7060" s="229">
        <v>2.5500087199162889E-2</v>
      </c>
      <c r="J7060" s="73">
        <f t="shared" si="330"/>
        <v>5.0702030020514097E-4</v>
      </c>
      <c r="K7060" s="73">
        <f t="shared" si="331"/>
        <v>596.49901760550517</v>
      </c>
      <c r="L7060" s="3" t="e">
        <f t="shared" si="332"/>
        <v>#N/A</v>
      </c>
    </row>
    <row r="7061" spans="1:12" x14ac:dyDescent="0.25">
      <c r="A7061" s="43" t="s">
        <v>48</v>
      </c>
      <c r="B7061" s="43" t="s">
        <v>403</v>
      </c>
      <c r="C7061" s="43" t="s">
        <v>802</v>
      </c>
      <c r="D7061" s="43" t="s">
        <v>55</v>
      </c>
      <c r="E7061" s="43" t="s">
        <v>3212</v>
      </c>
      <c r="F7061" s="43" t="s">
        <v>4581</v>
      </c>
      <c r="G7061" s="43" t="s">
        <v>4654</v>
      </c>
      <c r="H7061" s="76">
        <v>31000</v>
      </c>
      <c r="I7061" s="229">
        <v>2.5499999999999998E-2</v>
      </c>
      <c r="J7061" s="73">
        <f t="shared" si="330"/>
        <v>5.0701856641711897E-4</v>
      </c>
      <c r="K7061" s="73">
        <f t="shared" si="331"/>
        <v>806.21757555893066</v>
      </c>
      <c r="L7061" s="3" t="e">
        <f t="shared" si="332"/>
        <v>#N/A</v>
      </c>
    </row>
    <row r="7062" spans="1:12" x14ac:dyDescent="0.25">
      <c r="A7062" s="43" t="s">
        <v>48</v>
      </c>
      <c r="B7062" s="43" t="s">
        <v>403</v>
      </c>
      <c r="C7062" s="43" t="s">
        <v>802</v>
      </c>
      <c r="D7062" s="43" t="s">
        <v>55</v>
      </c>
      <c r="E7062" s="43" t="s">
        <v>3213</v>
      </c>
      <c r="F7062" s="43" t="s">
        <v>4582</v>
      </c>
      <c r="G7062" s="43" t="s">
        <v>4654</v>
      </c>
      <c r="H7062" s="76">
        <v>11281</v>
      </c>
      <c r="I7062" s="229">
        <v>2.5500398900806666E-2</v>
      </c>
      <c r="J7062" s="73">
        <f t="shared" si="330"/>
        <v>5.070264977941832E-4</v>
      </c>
      <c r="K7062" s="73">
        <f t="shared" si="331"/>
        <v>293.38976592161617</v>
      </c>
      <c r="L7062" s="3" t="e">
        <f t="shared" si="332"/>
        <v>#N/A</v>
      </c>
    </row>
    <row r="7063" spans="1:12" x14ac:dyDescent="0.25">
      <c r="A7063" s="43" t="s">
        <v>48</v>
      </c>
      <c r="B7063" s="43" t="s">
        <v>403</v>
      </c>
      <c r="C7063" s="43" t="s">
        <v>802</v>
      </c>
      <c r="D7063" s="43" t="s">
        <v>55</v>
      </c>
      <c r="E7063" s="43" t="s">
        <v>3214</v>
      </c>
      <c r="F7063" s="43" t="s">
        <v>4583</v>
      </c>
      <c r="G7063" s="43" t="s">
        <v>4654</v>
      </c>
      <c r="H7063" s="76">
        <v>5250</v>
      </c>
      <c r="I7063" s="229">
        <v>2.5500952380952381E-2</v>
      </c>
      <c r="J7063" s="73">
        <f t="shared" si="330"/>
        <v>5.0703750268477228E-4</v>
      </c>
      <c r="K7063" s="73">
        <f t="shared" si="331"/>
        <v>136.54194688909504</v>
      </c>
      <c r="L7063" s="3" t="e">
        <f t="shared" si="332"/>
        <v>#N/A</v>
      </c>
    </row>
    <row r="7064" spans="1:12" x14ac:dyDescent="0.25">
      <c r="A7064" s="43" t="s">
        <v>48</v>
      </c>
      <c r="B7064" s="43" t="s">
        <v>403</v>
      </c>
      <c r="C7064" s="43" t="s">
        <v>802</v>
      </c>
      <c r="D7064" s="43" t="s">
        <v>55</v>
      </c>
      <c r="E7064" s="43" t="s">
        <v>3215</v>
      </c>
      <c r="F7064" s="43" t="s">
        <v>4580</v>
      </c>
      <c r="G7064" s="43" t="s">
        <v>4654</v>
      </c>
      <c r="H7064" s="76">
        <v>34605</v>
      </c>
      <c r="I7064" s="229">
        <v>2.5500072243895389E-2</v>
      </c>
      <c r="J7064" s="73">
        <f t="shared" si="330"/>
        <v>5.0702000284834532E-4</v>
      </c>
      <c r="K7064" s="73">
        <f t="shared" si="331"/>
        <v>899.97542719856699</v>
      </c>
      <c r="L7064" s="3" t="e">
        <f t="shared" si="332"/>
        <v>#N/A</v>
      </c>
    </row>
    <row r="7065" spans="1:12" x14ac:dyDescent="0.25">
      <c r="A7065" s="43" t="s">
        <v>48</v>
      </c>
      <c r="B7065" s="43" t="s">
        <v>403</v>
      </c>
      <c r="C7065" s="43" t="s">
        <v>803</v>
      </c>
      <c r="D7065" s="43" t="s">
        <v>55</v>
      </c>
      <c r="E7065" s="43" t="s">
        <v>3216</v>
      </c>
      <c r="F7065" s="43" t="s">
        <v>4557</v>
      </c>
      <c r="G7065" s="43" t="s">
        <v>4654</v>
      </c>
      <c r="H7065" s="76">
        <v>25500</v>
      </c>
      <c r="I7065" s="229">
        <v>2.5499999999999998E-2</v>
      </c>
      <c r="J7065" s="73">
        <f t="shared" si="330"/>
        <v>5.0701856641711897E-4</v>
      </c>
      <c r="K7065" s="73">
        <f t="shared" si="331"/>
        <v>663.17897344363655</v>
      </c>
      <c r="L7065" s="3" t="e">
        <f t="shared" si="332"/>
        <v>#N/A</v>
      </c>
    </row>
    <row r="7066" spans="1:12" x14ac:dyDescent="0.25">
      <c r="A7066" s="43" t="s">
        <v>48</v>
      </c>
      <c r="B7066" s="43" t="s">
        <v>403</v>
      </c>
      <c r="C7066" s="43" t="s">
        <v>803</v>
      </c>
      <c r="D7066" s="43" t="s">
        <v>55</v>
      </c>
      <c r="E7066" s="43" t="s">
        <v>3217</v>
      </c>
      <c r="F7066" s="43" t="s">
        <v>4581</v>
      </c>
      <c r="G7066" s="43" t="s">
        <v>4654</v>
      </c>
      <c r="H7066" s="76">
        <v>49400</v>
      </c>
      <c r="I7066" s="229">
        <v>2.5500000000000002E-2</v>
      </c>
      <c r="J7066" s="73">
        <f t="shared" si="330"/>
        <v>5.0701856641711897E-4</v>
      </c>
      <c r="K7066" s="73">
        <f t="shared" si="331"/>
        <v>1284.7467171810058</v>
      </c>
      <c r="L7066" s="3" t="e">
        <f t="shared" si="332"/>
        <v>#N/A</v>
      </c>
    </row>
    <row r="7067" spans="1:12" x14ac:dyDescent="0.25">
      <c r="A7067" s="43" t="s">
        <v>48</v>
      </c>
      <c r="B7067" s="43" t="s">
        <v>403</v>
      </c>
      <c r="C7067" s="43" t="s">
        <v>803</v>
      </c>
      <c r="D7067" s="43" t="s">
        <v>55</v>
      </c>
      <c r="E7067" s="43" t="s">
        <v>3218</v>
      </c>
      <c r="F7067" s="43" t="s">
        <v>4582</v>
      </c>
      <c r="G7067" s="43" t="s">
        <v>4654</v>
      </c>
      <c r="H7067" s="76">
        <v>11332</v>
      </c>
      <c r="I7067" s="229">
        <v>2.5500352982703849E-2</v>
      </c>
      <c r="J7067" s="73">
        <f t="shared" si="330"/>
        <v>5.070255848008239E-4</v>
      </c>
      <c r="K7067" s="73">
        <f t="shared" si="331"/>
        <v>294.71561392696293</v>
      </c>
      <c r="L7067" s="3" t="e">
        <f t="shared" si="332"/>
        <v>#N/A</v>
      </c>
    </row>
    <row r="7068" spans="1:12" x14ac:dyDescent="0.25">
      <c r="A7068" s="43" t="s">
        <v>48</v>
      </c>
      <c r="B7068" s="43" t="s">
        <v>403</v>
      </c>
      <c r="C7068" s="43" t="s">
        <v>803</v>
      </c>
      <c r="D7068" s="43" t="s">
        <v>55</v>
      </c>
      <c r="E7068" s="43" t="s">
        <v>3219</v>
      </c>
      <c r="F7068" s="43" t="s">
        <v>4579</v>
      </c>
      <c r="G7068" s="43" t="s">
        <v>4654</v>
      </c>
      <c r="H7068" s="76">
        <v>4100</v>
      </c>
      <c r="I7068" s="229">
        <v>2.3E-2</v>
      </c>
      <c r="J7068" s="73">
        <f t="shared" si="330"/>
        <v>4.5731086382720535E-4</v>
      </c>
      <c r="K7068" s="73">
        <f t="shared" si="331"/>
        <v>96.17497454169154</v>
      </c>
      <c r="L7068" s="3" t="e">
        <f t="shared" si="332"/>
        <v>#N/A</v>
      </c>
    </row>
    <row r="7069" spans="1:12" x14ac:dyDescent="0.25">
      <c r="A7069" s="43" t="s">
        <v>48</v>
      </c>
      <c r="B7069" s="43" t="s">
        <v>403</v>
      </c>
      <c r="C7069" s="43" t="s">
        <v>803</v>
      </c>
      <c r="D7069" s="43" t="s">
        <v>55</v>
      </c>
      <c r="E7069" s="43" t="s">
        <v>3220</v>
      </c>
      <c r="F7069" s="43" t="s">
        <v>4583</v>
      </c>
      <c r="G7069" s="43" t="s">
        <v>4654</v>
      </c>
      <c r="H7069" s="76">
        <v>16100</v>
      </c>
      <c r="I7069" s="229">
        <v>2.5500000000000002E-2</v>
      </c>
      <c r="J7069" s="73">
        <f t="shared" si="330"/>
        <v>5.0701856641711897E-4</v>
      </c>
      <c r="K7069" s="73">
        <f t="shared" si="331"/>
        <v>418.71299891931568</v>
      </c>
      <c r="L7069" s="3" t="e">
        <f t="shared" si="332"/>
        <v>#N/A</v>
      </c>
    </row>
    <row r="7070" spans="1:12" x14ac:dyDescent="0.25">
      <c r="A7070" s="43" t="s">
        <v>48</v>
      </c>
      <c r="B7070" s="43" t="s">
        <v>403</v>
      </c>
      <c r="C7070" s="43" t="s">
        <v>803</v>
      </c>
      <c r="D7070" s="43" t="s">
        <v>55</v>
      </c>
      <c r="E7070" s="43" t="s">
        <v>3221</v>
      </c>
      <c r="F7070" s="43" t="s">
        <v>4584</v>
      </c>
      <c r="G7070" s="43" t="s">
        <v>4654</v>
      </c>
      <c r="H7070" s="76">
        <v>3190</v>
      </c>
      <c r="I7070" s="229">
        <v>2.7548589341692787E-2</v>
      </c>
      <c r="J7070" s="73">
        <f t="shared" si="330"/>
        <v>5.4775083430741174E-4</v>
      </c>
      <c r="K7070" s="73">
        <f t="shared" si="331"/>
        <v>89.627325161440638</v>
      </c>
      <c r="L7070" s="3" t="e">
        <f t="shared" si="332"/>
        <v>#N/A</v>
      </c>
    </row>
    <row r="7071" spans="1:12" x14ac:dyDescent="0.25">
      <c r="A7071" s="43" t="s">
        <v>48</v>
      </c>
      <c r="B7071" s="43" t="s">
        <v>403</v>
      </c>
      <c r="C7071" s="43" t="s">
        <v>803</v>
      </c>
      <c r="D7071" s="43" t="s">
        <v>55</v>
      </c>
      <c r="E7071" s="43" t="s">
        <v>3222</v>
      </c>
      <c r="F7071" s="43" t="s">
        <v>4585</v>
      </c>
      <c r="G7071" s="43" t="s">
        <v>4654</v>
      </c>
      <c r="H7071" s="76">
        <v>13486</v>
      </c>
      <c r="I7071" s="229">
        <v>2.5499777547085867E-2</v>
      </c>
      <c r="J7071" s="73">
        <f t="shared" si="330"/>
        <v>5.0701414336780056E-4</v>
      </c>
      <c r="K7071" s="73">
        <f t="shared" si="331"/>
        <v>350.72759273745817</v>
      </c>
      <c r="L7071" s="3" t="e">
        <f t="shared" si="332"/>
        <v>#N/A</v>
      </c>
    </row>
    <row r="7072" spans="1:12" x14ac:dyDescent="0.25">
      <c r="A7072" s="43" t="s">
        <v>48</v>
      </c>
      <c r="B7072" s="43" t="s">
        <v>403</v>
      </c>
      <c r="C7072" s="43" t="s">
        <v>803</v>
      </c>
      <c r="D7072" s="43" t="s">
        <v>55</v>
      </c>
      <c r="E7072" s="43" t="s">
        <v>3223</v>
      </c>
      <c r="F7072" s="43" t="s">
        <v>4580</v>
      </c>
      <c r="G7072" s="43" t="s">
        <v>4654</v>
      </c>
      <c r="H7072" s="76">
        <v>54700</v>
      </c>
      <c r="I7072" s="229">
        <v>2.5499999999999998E-2</v>
      </c>
      <c r="J7072" s="73">
        <f t="shared" si="330"/>
        <v>5.0701856641711897E-4</v>
      </c>
      <c r="K7072" s="73">
        <f t="shared" si="331"/>
        <v>1422.5839155830163</v>
      </c>
      <c r="L7072" s="3" t="e">
        <f t="shared" si="332"/>
        <v>#N/A</v>
      </c>
    </row>
    <row r="7073" spans="1:12" x14ac:dyDescent="0.25">
      <c r="A7073" s="43" t="s">
        <v>48</v>
      </c>
      <c r="B7073" s="43" t="s">
        <v>403</v>
      </c>
      <c r="C7073" s="43" t="s">
        <v>777</v>
      </c>
      <c r="D7073" s="43" t="s">
        <v>55</v>
      </c>
      <c r="E7073" s="43" t="s">
        <v>3224</v>
      </c>
      <c r="F7073" s="43" t="s">
        <v>4598</v>
      </c>
      <c r="G7073" s="43" t="s">
        <v>4654</v>
      </c>
      <c r="H7073" s="76">
        <v>22700</v>
      </c>
      <c r="I7073" s="229">
        <v>2.3999999999999997E-2</v>
      </c>
      <c r="J7073" s="73">
        <f t="shared" si="330"/>
        <v>4.7719394486317072E-4</v>
      </c>
      <c r="K7073" s="73">
        <f t="shared" si="331"/>
        <v>555.63230254839391</v>
      </c>
      <c r="L7073" s="3" t="e">
        <f t="shared" si="332"/>
        <v>#N/A</v>
      </c>
    </row>
    <row r="7074" spans="1:12" x14ac:dyDescent="0.25">
      <c r="A7074" s="43" t="s">
        <v>48</v>
      </c>
      <c r="B7074" s="43" t="s">
        <v>403</v>
      </c>
      <c r="C7074" s="43" t="s">
        <v>777</v>
      </c>
      <c r="D7074" s="43" t="s">
        <v>55</v>
      </c>
      <c r="E7074" s="43" t="s">
        <v>3225</v>
      </c>
      <c r="F7074" s="43" t="s">
        <v>4599</v>
      </c>
      <c r="G7074" s="43" t="s">
        <v>4654</v>
      </c>
      <c r="H7074" s="76">
        <v>12700</v>
      </c>
      <c r="I7074" s="229">
        <v>2.5800000000000003E-2</v>
      </c>
      <c r="J7074" s="73">
        <f t="shared" si="330"/>
        <v>5.1298349072790867E-4</v>
      </c>
      <c r="K7074" s="73">
        <f t="shared" si="331"/>
        <v>334.1748903322445</v>
      </c>
      <c r="L7074" s="3" t="e">
        <f t="shared" si="332"/>
        <v>#N/A</v>
      </c>
    </row>
    <row r="7075" spans="1:12" x14ac:dyDescent="0.25">
      <c r="A7075" s="43" t="s">
        <v>48</v>
      </c>
      <c r="B7075" s="43" t="s">
        <v>403</v>
      </c>
      <c r="C7075" s="43" t="s">
        <v>807</v>
      </c>
      <c r="D7075" s="43" t="s">
        <v>55</v>
      </c>
      <c r="E7075" s="43" t="s">
        <v>3226</v>
      </c>
      <c r="F7075" s="43" t="s">
        <v>4591</v>
      </c>
      <c r="G7075" s="43" t="s">
        <v>4654</v>
      </c>
      <c r="H7075" s="76">
        <v>32800</v>
      </c>
      <c r="I7075" s="229">
        <v>2.7300000000000001E-2</v>
      </c>
      <c r="J7075" s="73">
        <f t="shared" si="330"/>
        <v>5.4280811228185676E-4</v>
      </c>
      <c r="K7075" s="73">
        <f t="shared" si="331"/>
        <v>913.24410608284495</v>
      </c>
      <c r="L7075" s="3" t="e">
        <f t="shared" si="332"/>
        <v>#N/A</v>
      </c>
    </row>
    <row r="7076" spans="1:12" x14ac:dyDescent="0.25">
      <c r="A7076" s="43" t="s">
        <v>48</v>
      </c>
      <c r="B7076" s="43" t="s">
        <v>403</v>
      </c>
      <c r="C7076" s="43" t="s">
        <v>807</v>
      </c>
      <c r="D7076" s="43" t="s">
        <v>55</v>
      </c>
      <c r="E7076" s="43" t="s">
        <v>3227</v>
      </c>
      <c r="F7076" s="43" t="s">
        <v>4592</v>
      </c>
      <c r="G7076" s="43" t="s">
        <v>4654</v>
      </c>
      <c r="H7076" s="76">
        <v>30984</v>
      </c>
      <c r="I7076" s="229">
        <v>2.72998967208882E-2</v>
      </c>
      <c r="J7076" s="73">
        <f t="shared" si="330"/>
        <v>5.4280605877490753E-4</v>
      </c>
      <c r="K7076" s="73">
        <f t="shared" si="331"/>
        <v>862.67830292508177</v>
      </c>
      <c r="L7076" s="3" t="e">
        <f t="shared" si="332"/>
        <v>#N/A</v>
      </c>
    </row>
    <row r="7077" spans="1:12" x14ac:dyDescent="0.25">
      <c r="A7077" s="43" t="s">
        <v>48</v>
      </c>
      <c r="B7077" s="43" t="s">
        <v>403</v>
      </c>
      <c r="C7077" s="43" t="s">
        <v>807</v>
      </c>
      <c r="D7077" s="43" t="s">
        <v>55</v>
      </c>
      <c r="E7077" s="43" t="s">
        <v>3228</v>
      </c>
      <c r="F7077" s="43" t="s">
        <v>4593</v>
      </c>
      <c r="G7077" s="43" t="s">
        <v>4654</v>
      </c>
      <c r="H7077" s="76">
        <v>27350</v>
      </c>
      <c r="I7077" s="229">
        <v>2.730018281535649E-2</v>
      </c>
      <c r="J7077" s="73">
        <f t="shared" si="330"/>
        <v>5.4281174721440453E-4</v>
      </c>
      <c r="K7077" s="73">
        <f t="shared" si="331"/>
        <v>761.50590128631404</v>
      </c>
      <c r="L7077" s="3" t="e">
        <f t="shared" si="332"/>
        <v>#N/A</v>
      </c>
    </row>
    <row r="7078" spans="1:12" ht="20" x14ac:dyDescent="0.25">
      <c r="A7078" s="43" t="s">
        <v>48</v>
      </c>
      <c r="B7078" s="43" t="s">
        <v>403</v>
      </c>
      <c r="C7078" s="43" t="s">
        <v>727</v>
      </c>
      <c r="D7078" s="43" t="s">
        <v>728</v>
      </c>
      <c r="E7078" s="43" t="s">
        <v>3229</v>
      </c>
      <c r="F7078" s="43" t="s">
        <v>4600</v>
      </c>
      <c r="G7078" s="43" t="s">
        <v>4654</v>
      </c>
      <c r="H7078" s="76">
        <v>7230</v>
      </c>
      <c r="I7078" s="229">
        <v>0.10989903181189489</v>
      </c>
      <c r="J7078" s="73">
        <f t="shared" si="330"/>
        <v>2.1851313552900512E-3</v>
      </c>
      <c r="K7078" s="73">
        <f t="shared" si="331"/>
        <v>810.3684996987472</v>
      </c>
      <c r="L7078" s="3" t="e">
        <f t="shared" si="332"/>
        <v>#N/A</v>
      </c>
    </row>
    <row r="7079" spans="1:12" ht="20" x14ac:dyDescent="0.25">
      <c r="A7079" s="43" t="s">
        <v>48</v>
      </c>
      <c r="B7079" s="43" t="s">
        <v>403</v>
      </c>
      <c r="C7079" s="43" t="s">
        <v>727</v>
      </c>
      <c r="D7079" s="43" t="s">
        <v>728</v>
      </c>
      <c r="E7079" s="43" t="s">
        <v>3230</v>
      </c>
      <c r="F7079" s="43" t="s">
        <v>4601</v>
      </c>
      <c r="G7079" s="43" t="s">
        <v>4654</v>
      </c>
      <c r="H7079" s="76">
        <v>8520</v>
      </c>
      <c r="I7079" s="229">
        <v>0.10989906103286386</v>
      </c>
      <c r="J7079" s="73">
        <f t="shared" si="330"/>
        <v>2.185131936292945E-3</v>
      </c>
      <c r="K7079" s="73">
        <f t="shared" si="331"/>
        <v>954.95732409721586</v>
      </c>
      <c r="L7079" s="3" t="e">
        <f t="shared" si="332"/>
        <v>#N/A</v>
      </c>
    </row>
    <row r="7080" spans="1:12" ht="20" x14ac:dyDescent="0.25">
      <c r="A7080" s="43" t="s">
        <v>48</v>
      </c>
      <c r="B7080" s="43" t="s">
        <v>403</v>
      </c>
      <c r="C7080" s="43" t="s">
        <v>727</v>
      </c>
      <c r="D7080" s="43" t="s">
        <v>728</v>
      </c>
      <c r="E7080" s="43" t="s">
        <v>3231</v>
      </c>
      <c r="F7080" s="43" t="s">
        <v>4602</v>
      </c>
      <c r="G7080" s="43" t="s">
        <v>4654</v>
      </c>
      <c r="H7080" s="76">
        <v>10590</v>
      </c>
      <c r="I7080" s="229">
        <v>0.10989990557129367</v>
      </c>
      <c r="J7080" s="73">
        <f t="shared" si="330"/>
        <v>2.1851487283189829E-3</v>
      </c>
      <c r="K7080" s="73">
        <f t="shared" si="331"/>
        <v>1186.9807250328981</v>
      </c>
      <c r="L7080" s="3" t="e">
        <f t="shared" si="332"/>
        <v>#N/A</v>
      </c>
    </row>
    <row r="7081" spans="1:12" x14ac:dyDescent="0.25">
      <c r="A7081" s="43" t="s">
        <v>48</v>
      </c>
      <c r="B7081" s="43" t="s">
        <v>403</v>
      </c>
      <c r="C7081" s="43" t="s">
        <v>809</v>
      </c>
      <c r="D7081" s="43" t="s">
        <v>55</v>
      </c>
      <c r="E7081" s="43" t="s">
        <v>3232</v>
      </c>
      <c r="F7081" s="43" t="s">
        <v>4598</v>
      </c>
      <c r="G7081" s="43" t="s">
        <v>4654</v>
      </c>
      <c r="H7081" s="76">
        <v>10896</v>
      </c>
      <c r="I7081" s="229">
        <v>2.3999632892804698E-2</v>
      </c>
      <c r="J7081" s="73">
        <f t="shared" si="330"/>
        <v>4.771866456410577E-4</v>
      </c>
      <c r="K7081" s="73">
        <f t="shared" si="331"/>
        <v>266.69942569090495</v>
      </c>
      <c r="L7081" s="3" t="e">
        <f t="shared" si="332"/>
        <v>#N/A</v>
      </c>
    </row>
    <row r="7082" spans="1:12" x14ac:dyDescent="0.25">
      <c r="A7082" s="43" t="s">
        <v>48</v>
      </c>
      <c r="B7082" s="43" t="s">
        <v>403</v>
      </c>
      <c r="C7082" s="43" t="s">
        <v>809</v>
      </c>
      <c r="D7082" s="43" t="s">
        <v>55</v>
      </c>
      <c r="E7082" s="43" t="s">
        <v>3233</v>
      </c>
      <c r="F7082" s="43" t="s">
        <v>4603</v>
      </c>
      <c r="G7082" s="43" t="s">
        <v>4654</v>
      </c>
      <c r="H7082" s="76">
        <v>520</v>
      </c>
      <c r="I7082" s="229">
        <v>2.5807692307692309E-2</v>
      </c>
      <c r="J7082" s="73">
        <f t="shared" si="330"/>
        <v>5.131364375051084E-4</v>
      </c>
      <c r="K7082" s="73">
        <f t="shared" si="331"/>
        <v>13.686830947502658</v>
      </c>
      <c r="L7082" s="3" t="e">
        <f t="shared" si="332"/>
        <v>#N/A</v>
      </c>
    </row>
    <row r="7083" spans="1:12" x14ac:dyDescent="0.25">
      <c r="A7083" s="43" t="s">
        <v>48</v>
      </c>
      <c r="B7083" s="43" t="s">
        <v>403</v>
      </c>
      <c r="C7083" s="43" t="s">
        <v>804</v>
      </c>
      <c r="D7083" s="43" t="s">
        <v>55</v>
      </c>
      <c r="E7083" s="43" t="s">
        <v>3234</v>
      </c>
      <c r="F7083" s="43" t="s">
        <v>4581</v>
      </c>
      <c r="G7083" s="43" t="s">
        <v>4654</v>
      </c>
      <c r="H7083" s="76">
        <v>7500</v>
      </c>
      <c r="I7083" s="229">
        <v>2.5499999999999998E-2</v>
      </c>
      <c r="J7083" s="73">
        <f t="shared" si="330"/>
        <v>5.0701856641711897E-4</v>
      </c>
      <c r="K7083" s="73">
        <f t="shared" si="331"/>
        <v>195.05263924812837</v>
      </c>
      <c r="L7083" s="3" t="e">
        <f t="shared" si="332"/>
        <v>#N/A</v>
      </c>
    </row>
    <row r="7084" spans="1:12" x14ac:dyDescent="0.25">
      <c r="A7084" s="43" t="s">
        <v>48</v>
      </c>
      <c r="B7084" s="43" t="s">
        <v>403</v>
      </c>
      <c r="C7084" s="43" t="s">
        <v>804</v>
      </c>
      <c r="D7084" s="43" t="s">
        <v>55</v>
      </c>
      <c r="E7084" s="43" t="s">
        <v>3235</v>
      </c>
      <c r="F7084" s="43" t="s">
        <v>4585</v>
      </c>
      <c r="G7084" s="43" t="s">
        <v>4654</v>
      </c>
      <c r="H7084" s="76">
        <v>6150</v>
      </c>
      <c r="I7084" s="229">
        <v>2.5500813008130084E-2</v>
      </c>
      <c r="J7084" s="73">
        <f t="shared" si="330"/>
        <v>5.0703473152365237E-4</v>
      </c>
      <c r="K7084" s="73">
        <f t="shared" si="331"/>
        <v>159.94826359887045</v>
      </c>
      <c r="L7084" s="3" t="e">
        <f t="shared" si="332"/>
        <v>#N/A</v>
      </c>
    </row>
    <row r="7085" spans="1:12" x14ac:dyDescent="0.25">
      <c r="A7085" s="43" t="s">
        <v>48</v>
      </c>
      <c r="B7085" s="43" t="s">
        <v>403</v>
      </c>
      <c r="C7085" s="43" t="s">
        <v>804</v>
      </c>
      <c r="D7085" s="43" t="s">
        <v>55</v>
      </c>
      <c r="E7085" s="43" t="s">
        <v>3236</v>
      </c>
      <c r="F7085" s="43" t="s">
        <v>4580</v>
      </c>
      <c r="G7085" s="43" t="s">
        <v>4654</v>
      </c>
      <c r="H7085" s="76">
        <v>9000</v>
      </c>
      <c r="I7085" s="229">
        <v>2.5499999999999998E-2</v>
      </c>
      <c r="J7085" s="73">
        <f t="shared" si="330"/>
        <v>5.0701856641711897E-4</v>
      </c>
      <c r="K7085" s="73">
        <f t="shared" si="331"/>
        <v>234.06316709775408</v>
      </c>
      <c r="L7085" s="3" t="e">
        <f t="shared" si="332"/>
        <v>#N/A</v>
      </c>
    </row>
    <row r="7086" spans="1:12" x14ac:dyDescent="0.25">
      <c r="A7086" s="43" t="s">
        <v>48</v>
      </c>
      <c r="B7086" s="43" t="s">
        <v>403</v>
      </c>
      <c r="C7086" s="43" t="s">
        <v>804</v>
      </c>
      <c r="D7086" s="43" t="s">
        <v>55</v>
      </c>
      <c r="E7086" s="43" t="s">
        <v>3237</v>
      </c>
      <c r="F7086" s="43" t="s">
        <v>4557</v>
      </c>
      <c r="G7086" s="43" t="s">
        <v>4654</v>
      </c>
      <c r="H7086" s="76">
        <v>800</v>
      </c>
      <c r="I7086" s="229">
        <v>2.5499999999999998E-2</v>
      </c>
      <c r="J7086" s="73">
        <f t="shared" si="330"/>
        <v>5.0701856641711897E-4</v>
      </c>
      <c r="K7086" s="73">
        <f t="shared" si="331"/>
        <v>20.805614853133694</v>
      </c>
      <c r="L7086" s="3" t="e">
        <f t="shared" si="332"/>
        <v>#N/A</v>
      </c>
    </row>
    <row r="7087" spans="1:12" x14ac:dyDescent="0.25">
      <c r="A7087" s="43" t="s">
        <v>48</v>
      </c>
      <c r="B7087" s="43" t="s">
        <v>403</v>
      </c>
      <c r="C7087" s="43" t="s">
        <v>780</v>
      </c>
      <c r="D7087" s="43" t="s">
        <v>55</v>
      </c>
      <c r="E7087" s="43" t="s">
        <v>3238</v>
      </c>
      <c r="F7087" s="43" t="s">
        <v>4598</v>
      </c>
      <c r="G7087" s="43" t="s">
        <v>4654</v>
      </c>
      <c r="H7087" s="76">
        <v>2675</v>
      </c>
      <c r="I7087" s="229">
        <v>2.4E-2</v>
      </c>
      <c r="J7087" s="73">
        <f t="shared" si="330"/>
        <v>4.7719394486317083E-4</v>
      </c>
      <c r="K7087" s="73">
        <f t="shared" si="331"/>
        <v>65.476493802508983</v>
      </c>
      <c r="L7087" s="3">
        <f t="shared" si="332"/>
        <v>3</v>
      </c>
    </row>
    <row r="7088" spans="1:12" x14ac:dyDescent="0.25">
      <c r="A7088" s="43" t="s">
        <v>48</v>
      </c>
      <c r="B7088" s="43" t="s">
        <v>403</v>
      </c>
      <c r="C7088" s="43" t="s">
        <v>780</v>
      </c>
      <c r="D7088" s="43" t="s">
        <v>55</v>
      </c>
      <c r="E7088" s="43" t="s">
        <v>3239</v>
      </c>
      <c r="F7088" s="43" t="s">
        <v>4599</v>
      </c>
      <c r="G7088" s="43" t="s">
        <v>4654</v>
      </c>
      <c r="H7088" s="76">
        <v>3733</v>
      </c>
      <c r="I7088" s="229">
        <v>2.5799624966514868E-2</v>
      </c>
      <c r="J7088" s="73">
        <f t="shared" si="330"/>
        <v>5.1297603390673251E-4</v>
      </c>
      <c r="K7088" s="73">
        <f t="shared" si="331"/>
        <v>98.224939534573835</v>
      </c>
      <c r="L7088" s="3">
        <f t="shared" si="332"/>
        <v>3</v>
      </c>
    </row>
    <row r="7089" spans="1:12" ht="20" x14ac:dyDescent="0.25">
      <c r="A7089" s="43" t="s">
        <v>48</v>
      </c>
      <c r="B7089" s="43" t="s">
        <v>403</v>
      </c>
      <c r="C7089" s="43" t="s">
        <v>729</v>
      </c>
      <c r="D7089" s="43" t="s">
        <v>728</v>
      </c>
      <c r="E7089" s="43" t="s">
        <v>3240</v>
      </c>
      <c r="F7089" s="43" t="s">
        <v>4600</v>
      </c>
      <c r="G7089" s="43" t="s">
        <v>4654</v>
      </c>
      <c r="H7089" s="76">
        <v>30</v>
      </c>
      <c r="I7089" s="229">
        <v>8.1333333333333327E-2</v>
      </c>
      <c r="J7089" s="73">
        <f t="shared" si="330"/>
        <v>1.6171572575918564E-3</v>
      </c>
      <c r="K7089" s="73">
        <f t="shared" si="331"/>
        <v>2.4885147177277558</v>
      </c>
      <c r="L7089" s="3" t="e">
        <f t="shared" si="332"/>
        <v>#N/A</v>
      </c>
    </row>
    <row r="7090" spans="1:12" x14ac:dyDescent="0.25">
      <c r="A7090" s="43" t="s">
        <v>48</v>
      </c>
      <c r="B7090" s="43" t="s">
        <v>403</v>
      </c>
      <c r="C7090" s="43" t="s">
        <v>812</v>
      </c>
      <c r="D7090" s="43" t="s">
        <v>55</v>
      </c>
      <c r="E7090" s="43" t="s">
        <v>3241</v>
      </c>
      <c r="F7090" s="43" t="s">
        <v>4563</v>
      </c>
      <c r="G7090" s="43" t="s">
        <v>4654</v>
      </c>
      <c r="H7090" s="76">
        <v>7457</v>
      </c>
      <c r="I7090" s="229">
        <v>6.3872871127799383E-3</v>
      </c>
      <c r="J7090" s="73">
        <f t="shared" si="330"/>
        <v>1.2699894726338131E-4</v>
      </c>
      <c r="K7090" s="73">
        <f t="shared" si="331"/>
        <v>48.577031149743036</v>
      </c>
      <c r="L7090" s="3" t="e">
        <f t="shared" si="332"/>
        <v>#N/A</v>
      </c>
    </row>
    <row r="7091" spans="1:12" x14ac:dyDescent="0.25">
      <c r="A7091" s="43" t="s">
        <v>48</v>
      </c>
      <c r="B7091" s="43" t="s">
        <v>403</v>
      </c>
      <c r="C7091" s="43" t="s">
        <v>812</v>
      </c>
      <c r="D7091" s="43" t="s">
        <v>55</v>
      </c>
      <c r="E7091" s="43" t="s">
        <v>3242</v>
      </c>
      <c r="F7091" s="43" t="s">
        <v>4596</v>
      </c>
      <c r="G7091" s="43" t="s">
        <v>4654</v>
      </c>
      <c r="H7091" s="76">
        <v>8600</v>
      </c>
      <c r="I7091" s="229">
        <v>2.4441860465116278E-2</v>
      </c>
      <c r="J7091" s="73">
        <f t="shared" si="330"/>
        <v>4.8597949229766714E-4</v>
      </c>
      <c r="K7091" s="73">
        <f t="shared" si="331"/>
        <v>214.37942363375996</v>
      </c>
      <c r="L7091" s="3" t="e">
        <f t="shared" si="332"/>
        <v>#N/A</v>
      </c>
    </row>
    <row r="7092" spans="1:12" x14ac:dyDescent="0.25">
      <c r="A7092" s="43" t="s">
        <v>48</v>
      </c>
      <c r="B7092" s="43" t="s">
        <v>403</v>
      </c>
      <c r="C7092" s="43" t="s">
        <v>812</v>
      </c>
      <c r="D7092" s="43" t="s">
        <v>55</v>
      </c>
      <c r="E7092" s="43" t="s">
        <v>3243</v>
      </c>
      <c r="F7092" s="43" t="s">
        <v>4595</v>
      </c>
      <c r="G7092" s="43" t="s">
        <v>4654</v>
      </c>
      <c r="H7092" s="76">
        <v>17141</v>
      </c>
      <c r="I7092" s="229">
        <v>2.3140423545884137E-2</v>
      </c>
      <c r="J7092" s="73">
        <f t="shared" si="330"/>
        <v>4.6010291656937725E-4</v>
      </c>
      <c r="K7092" s="73">
        <f t="shared" si="331"/>
        <v>404.53662409291564</v>
      </c>
      <c r="L7092" s="3" t="e">
        <f t="shared" si="332"/>
        <v>#N/A</v>
      </c>
    </row>
    <row r="7093" spans="1:12" x14ac:dyDescent="0.25">
      <c r="A7093" s="43" t="s">
        <v>48</v>
      </c>
      <c r="B7093" s="43" t="s">
        <v>403</v>
      </c>
      <c r="C7093" s="43" t="s">
        <v>812</v>
      </c>
      <c r="D7093" s="43" t="s">
        <v>55</v>
      </c>
      <c r="E7093" s="43" t="s">
        <v>3244</v>
      </c>
      <c r="F7093" s="43" t="s">
        <v>4594</v>
      </c>
      <c r="G7093" s="43" t="s">
        <v>4654</v>
      </c>
      <c r="H7093" s="76">
        <v>2500</v>
      </c>
      <c r="I7093" s="229">
        <v>2.4500000000000001E-2</v>
      </c>
      <c r="J7093" s="73">
        <f t="shared" si="330"/>
        <v>4.8713548538115354E-4</v>
      </c>
      <c r="K7093" s="73">
        <f t="shared" si="331"/>
        <v>62.467838713452892</v>
      </c>
      <c r="L7093" s="3" t="e">
        <f t="shared" si="332"/>
        <v>#N/A</v>
      </c>
    </row>
    <row r="7094" spans="1:12" x14ac:dyDescent="0.25">
      <c r="A7094" s="43" t="s">
        <v>48</v>
      </c>
      <c r="B7094" s="43" t="s">
        <v>403</v>
      </c>
      <c r="C7094" s="43" t="s">
        <v>812</v>
      </c>
      <c r="D7094" s="43" t="s">
        <v>55</v>
      </c>
      <c r="E7094" s="43" t="s">
        <v>3245</v>
      </c>
      <c r="F7094" s="43" t="s">
        <v>4604</v>
      </c>
      <c r="G7094" s="43" t="s">
        <v>4654</v>
      </c>
      <c r="H7094" s="76">
        <v>28975</v>
      </c>
      <c r="I7094" s="229">
        <v>2.4500086281276961E-2</v>
      </c>
      <c r="J7094" s="73">
        <f t="shared" si="330"/>
        <v>4.8713720091877522E-4</v>
      </c>
      <c r="K7094" s="73">
        <f t="shared" si="331"/>
        <v>724.00480039662148</v>
      </c>
      <c r="L7094" s="3" t="e">
        <f t="shared" si="332"/>
        <v>#N/A</v>
      </c>
    </row>
    <row r="7095" spans="1:12" x14ac:dyDescent="0.25">
      <c r="A7095" s="43" t="s">
        <v>48</v>
      </c>
      <c r="B7095" s="43" t="s">
        <v>403</v>
      </c>
      <c r="C7095" s="43" t="s">
        <v>812</v>
      </c>
      <c r="D7095" s="43" t="s">
        <v>55</v>
      </c>
      <c r="E7095" s="43" t="s">
        <v>3246</v>
      </c>
      <c r="F7095" s="43" t="s">
        <v>4597</v>
      </c>
      <c r="G7095" s="43" t="s">
        <v>4654</v>
      </c>
      <c r="H7095" s="76">
        <v>7295</v>
      </c>
      <c r="I7095" s="229">
        <v>2.449623029472241E-2</v>
      </c>
      <c r="J7095" s="73">
        <f t="shared" si="330"/>
        <v>4.8706053202563751E-4</v>
      </c>
      <c r="K7095" s="73">
        <f t="shared" si="331"/>
        <v>182.25310658112701</v>
      </c>
      <c r="L7095" s="3" t="e">
        <f t="shared" si="332"/>
        <v>#N/A</v>
      </c>
    </row>
    <row r="7096" spans="1:12" x14ac:dyDescent="0.25">
      <c r="A7096" s="43" t="s">
        <v>48</v>
      </c>
      <c r="B7096" s="43" t="s">
        <v>403</v>
      </c>
      <c r="C7096" s="43" t="s">
        <v>782</v>
      </c>
      <c r="D7096" s="43" t="s">
        <v>55</v>
      </c>
      <c r="E7096" s="43" t="s">
        <v>3247</v>
      </c>
      <c r="F7096" s="43" t="s">
        <v>4599</v>
      </c>
      <c r="G7096" s="43" t="s">
        <v>4654</v>
      </c>
      <c r="H7096" s="76">
        <v>19370</v>
      </c>
      <c r="I7096" s="229">
        <v>2.5700051626226125E-2</v>
      </c>
      <c r="J7096" s="73">
        <f t="shared" si="330"/>
        <v>5.1099620911274968E-4</v>
      </c>
      <c r="K7096" s="73">
        <f t="shared" si="331"/>
        <v>507.70799657051401</v>
      </c>
      <c r="L7096" s="3" t="e">
        <f t="shared" si="332"/>
        <v>#N/A</v>
      </c>
    </row>
    <row r="7097" spans="1:12" x14ac:dyDescent="0.25">
      <c r="A7097" s="43" t="s">
        <v>48</v>
      </c>
      <c r="B7097" s="43" t="s">
        <v>403</v>
      </c>
      <c r="C7097" s="43" t="s">
        <v>782</v>
      </c>
      <c r="D7097" s="43" t="s">
        <v>55</v>
      </c>
      <c r="E7097" s="43" t="s">
        <v>3248</v>
      </c>
      <c r="F7097" s="43" t="s">
        <v>4598</v>
      </c>
      <c r="G7097" s="43" t="s">
        <v>4654</v>
      </c>
      <c r="H7097" s="76">
        <v>33330</v>
      </c>
      <c r="I7097" s="229">
        <v>2.4E-2</v>
      </c>
      <c r="J7097" s="73">
        <f t="shared" si="330"/>
        <v>4.7719394486317083E-4</v>
      </c>
      <c r="K7097" s="73">
        <f t="shared" si="331"/>
        <v>815.82487418228948</v>
      </c>
      <c r="L7097" s="3" t="e">
        <f t="shared" si="332"/>
        <v>#N/A</v>
      </c>
    </row>
    <row r="7098" spans="1:12" x14ac:dyDescent="0.25">
      <c r="A7098" s="43" t="s">
        <v>48</v>
      </c>
      <c r="B7098" s="43" t="s">
        <v>403</v>
      </c>
      <c r="C7098" s="43" t="s">
        <v>782</v>
      </c>
      <c r="D7098" s="43" t="s">
        <v>55</v>
      </c>
      <c r="E7098" s="43" t="s">
        <v>3249</v>
      </c>
      <c r="F7098" s="43" t="s">
        <v>4605</v>
      </c>
      <c r="G7098" s="43" t="s">
        <v>4654</v>
      </c>
      <c r="H7098" s="76">
        <v>4370</v>
      </c>
      <c r="I7098" s="229">
        <v>2.5700228832951946E-2</v>
      </c>
      <c r="J7098" s="73">
        <f t="shared" si="330"/>
        <v>5.1099973252843932E-4</v>
      </c>
      <c r="K7098" s="73">
        <f t="shared" si="331"/>
        <v>114.54306883114928</v>
      </c>
      <c r="L7098" s="3" t="e">
        <f t="shared" si="332"/>
        <v>#N/A</v>
      </c>
    </row>
    <row r="7099" spans="1:12" x14ac:dyDescent="0.25">
      <c r="A7099" s="43" t="s">
        <v>48</v>
      </c>
      <c r="B7099" s="43" t="s">
        <v>403</v>
      </c>
      <c r="C7099" s="43" t="s">
        <v>814</v>
      </c>
      <c r="D7099" s="43" t="s">
        <v>55</v>
      </c>
      <c r="E7099" s="43" t="s">
        <v>3250</v>
      </c>
      <c r="F7099" s="43" t="s">
        <v>4606</v>
      </c>
      <c r="G7099" s="43" t="s">
        <v>4654</v>
      </c>
      <c r="H7099" s="76">
        <v>9988</v>
      </c>
      <c r="I7099" s="229">
        <v>2.7000400480576694E-2</v>
      </c>
      <c r="J7099" s="73">
        <f t="shared" si="330"/>
        <v>5.3685115075882684E-4</v>
      </c>
      <c r="K7099" s="73">
        <f t="shared" si="331"/>
        <v>275.04206929377921</v>
      </c>
      <c r="L7099" s="3" t="e">
        <f t="shared" si="332"/>
        <v>#N/A</v>
      </c>
    </row>
    <row r="7100" spans="1:12" x14ac:dyDescent="0.25">
      <c r="A7100" s="43" t="s">
        <v>48</v>
      </c>
      <c r="B7100" s="43" t="s">
        <v>403</v>
      </c>
      <c r="C7100" s="43" t="s">
        <v>814</v>
      </c>
      <c r="D7100" s="43" t="s">
        <v>55</v>
      </c>
      <c r="E7100" s="43" t="s">
        <v>3251</v>
      </c>
      <c r="F7100" s="43" t="s">
        <v>4607</v>
      </c>
      <c r="G7100" s="43" t="s">
        <v>4654</v>
      </c>
      <c r="H7100" s="76">
        <v>40319</v>
      </c>
      <c r="I7100" s="229">
        <v>2.699992559339269E-2</v>
      </c>
      <c r="J7100" s="73">
        <f t="shared" si="330"/>
        <v>5.3684170853846437E-4</v>
      </c>
      <c r="K7100" s="73">
        <f t="shared" si="331"/>
        <v>1110.2549208465623</v>
      </c>
      <c r="L7100" s="3" t="e">
        <f t="shared" si="332"/>
        <v>#N/A</v>
      </c>
    </row>
    <row r="7101" spans="1:12" x14ac:dyDescent="0.25">
      <c r="A7101" s="43" t="s">
        <v>48</v>
      </c>
      <c r="B7101" s="43" t="s">
        <v>403</v>
      </c>
      <c r="C7101" s="43" t="s">
        <v>814</v>
      </c>
      <c r="D7101" s="43" t="s">
        <v>55</v>
      </c>
      <c r="E7101" s="43" t="s">
        <v>3252</v>
      </c>
      <c r="F7101" s="43" t="s">
        <v>4608</v>
      </c>
      <c r="G7101" s="43" t="s">
        <v>4654</v>
      </c>
      <c r="H7101" s="76">
        <v>15065</v>
      </c>
      <c r="I7101" s="229">
        <v>1.6802522402920676E-2</v>
      </c>
      <c r="J7101" s="73">
        <f t="shared" si="330"/>
        <v>3.3408591454589672E-4</v>
      </c>
      <c r="K7101" s="73">
        <f t="shared" si="331"/>
        <v>258.16300430263391</v>
      </c>
      <c r="L7101" s="3" t="e">
        <f t="shared" si="332"/>
        <v>#N/A</v>
      </c>
    </row>
    <row r="7102" spans="1:12" x14ac:dyDescent="0.25">
      <c r="A7102" s="43" t="s">
        <v>48</v>
      </c>
      <c r="B7102" s="43" t="s">
        <v>403</v>
      </c>
      <c r="C7102" s="43" t="s">
        <v>814</v>
      </c>
      <c r="D7102" s="43" t="s">
        <v>55</v>
      </c>
      <c r="E7102" s="43" t="s">
        <v>3253</v>
      </c>
      <c r="F7102" s="43" t="s">
        <v>4609</v>
      </c>
      <c r="G7102" s="43" t="s">
        <v>4654</v>
      </c>
      <c r="H7102" s="76">
        <v>21566</v>
      </c>
      <c r="I7102" s="229">
        <v>2.3000092738569969E-2</v>
      </c>
      <c r="J7102" s="73">
        <f t="shared" si="330"/>
        <v>4.5731270775570721E-4</v>
      </c>
      <c r="K7102" s="73">
        <f t="shared" si="331"/>
        <v>505.88240585545952</v>
      </c>
      <c r="L7102" s="3" t="e">
        <f t="shared" si="332"/>
        <v>#N/A</v>
      </c>
    </row>
    <row r="7103" spans="1:12" x14ac:dyDescent="0.25">
      <c r="A7103" s="43" t="s">
        <v>48</v>
      </c>
      <c r="B7103" s="43" t="s">
        <v>403</v>
      </c>
      <c r="C7103" s="43" t="s">
        <v>815</v>
      </c>
      <c r="D7103" s="43" t="s">
        <v>55</v>
      </c>
      <c r="E7103" s="43" t="s">
        <v>3254</v>
      </c>
      <c r="F7103" s="43" t="s">
        <v>4544</v>
      </c>
      <c r="G7103" s="43" t="s">
        <v>4654</v>
      </c>
      <c r="H7103" s="76">
        <v>1476</v>
      </c>
      <c r="I7103" s="229">
        <v>2.573848238482385E-2</v>
      </c>
      <c r="J7103" s="73">
        <f t="shared" si="330"/>
        <v>5.1176033100022191E-4</v>
      </c>
      <c r="K7103" s="73">
        <f t="shared" si="331"/>
        <v>38.745358248556329</v>
      </c>
      <c r="L7103" s="3" t="e">
        <f t="shared" si="332"/>
        <v>#N/A</v>
      </c>
    </row>
    <row r="7104" spans="1:12" x14ac:dyDescent="0.25">
      <c r="A7104" s="43" t="s">
        <v>48</v>
      </c>
      <c r="B7104" s="43" t="s">
        <v>403</v>
      </c>
      <c r="C7104" s="43" t="s">
        <v>815</v>
      </c>
      <c r="D7104" s="43" t="s">
        <v>55</v>
      </c>
      <c r="E7104" s="43" t="s">
        <v>3255</v>
      </c>
      <c r="F7104" s="43" t="s">
        <v>4555</v>
      </c>
      <c r="G7104" s="43" t="s">
        <v>4654</v>
      </c>
      <c r="H7104" s="76">
        <v>5000</v>
      </c>
      <c r="I7104" s="229">
        <v>2.5056000000000002E-2</v>
      </c>
      <c r="J7104" s="73">
        <f t="shared" si="330"/>
        <v>4.9819047843715038E-4</v>
      </c>
      <c r="K7104" s="73">
        <f t="shared" si="331"/>
        <v>127.77095239218576</v>
      </c>
      <c r="L7104" s="3" t="e">
        <f t="shared" si="332"/>
        <v>#N/A</v>
      </c>
    </row>
    <row r="7105" spans="1:12" x14ac:dyDescent="0.25">
      <c r="A7105" s="43" t="s">
        <v>48</v>
      </c>
      <c r="B7105" s="43" t="s">
        <v>403</v>
      </c>
      <c r="C7105" s="43" t="s">
        <v>815</v>
      </c>
      <c r="D7105" s="43" t="s">
        <v>55</v>
      </c>
      <c r="E7105" s="43" t="s">
        <v>3256</v>
      </c>
      <c r="F7105" s="43" t="s">
        <v>4610</v>
      </c>
      <c r="G7105" s="43" t="s">
        <v>4654</v>
      </c>
      <c r="H7105" s="76">
        <v>518</v>
      </c>
      <c r="I7105" s="229">
        <v>2.2992277992277991E-2</v>
      </c>
      <c r="J7105" s="73">
        <f t="shared" si="330"/>
        <v>4.5715732652190828E-4</v>
      </c>
      <c r="K7105" s="73">
        <f t="shared" si="331"/>
        <v>12.146807495138349</v>
      </c>
      <c r="L7105" s="3" t="e">
        <f t="shared" si="332"/>
        <v>#N/A</v>
      </c>
    </row>
    <row r="7106" spans="1:12" x14ac:dyDescent="0.25">
      <c r="A7106" s="43" t="s">
        <v>48</v>
      </c>
      <c r="B7106" s="43" t="s">
        <v>403</v>
      </c>
      <c r="C7106" s="43" t="s">
        <v>815</v>
      </c>
      <c r="D7106" s="43" t="s">
        <v>55</v>
      </c>
      <c r="E7106" s="43" t="s">
        <v>3257</v>
      </c>
      <c r="F7106" s="43" t="s">
        <v>4611</v>
      </c>
      <c r="G7106" s="43" t="s">
        <v>4654</v>
      </c>
      <c r="H7106" s="76">
        <v>3770</v>
      </c>
      <c r="I7106" s="229">
        <v>2.5501326259946951E-2</v>
      </c>
      <c r="J7106" s="73">
        <f t="shared" si="330"/>
        <v>5.0704493655111889E-4</v>
      </c>
      <c r="K7106" s="73">
        <f t="shared" si="331"/>
        <v>98.051559410797722</v>
      </c>
      <c r="L7106" s="3" t="e">
        <f t="shared" si="332"/>
        <v>#N/A</v>
      </c>
    </row>
    <row r="7107" spans="1:12" x14ac:dyDescent="0.25">
      <c r="A7107" s="43" t="s">
        <v>48</v>
      </c>
      <c r="B7107" s="43" t="s">
        <v>403</v>
      </c>
      <c r="C7107" s="43" t="s">
        <v>785</v>
      </c>
      <c r="D7107" s="43" t="s">
        <v>55</v>
      </c>
      <c r="E7107" s="43" t="s">
        <v>3258</v>
      </c>
      <c r="F7107" s="43" t="s">
        <v>4612</v>
      </c>
      <c r="G7107" s="43" t="s">
        <v>4654</v>
      </c>
      <c r="H7107" s="76">
        <v>29276</v>
      </c>
      <c r="I7107" s="229">
        <v>2.4499931684656369E-2</v>
      </c>
      <c r="J7107" s="73">
        <f t="shared" si="330"/>
        <v>4.8713412706164009E-4</v>
      </c>
      <c r="K7107" s="73">
        <f t="shared" si="331"/>
        <v>731.52133870385637</v>
      </c>
      <c r="L7107" s="3" t="e">
        <f t="shared" si="332"/>
        <v>#N/A</v>
      </c>
    </row>
    <row r="7108" spans="1:12" x14ac:dyDescent="0.25">
      <c r="A7108" s="43" t="s">
        <v>48</v>
      </c>
      <c r="B7108" s="43" t="s">
        <v>403</v>
      </c>
      <c r="C7108" s="43" t="s">
        <v>785</v>
      </c>
      <c r="D7108" s="43" t="s">
        <v>55</v>
      </c>
      <c r="E7108" s="43" t="s">
        <v>3259</v>
      </c>
      <c r="F7108" s="43" t="s">
        <v>4613</v>
      </c>
      <c r="G7108" s="43" t="s">
        <v>4654</v>
      </c>
      <c r="H7108" s="76">
        <v>30416</v>
      </c>
      <c r="I7108" s="229">
        <v>2.4500263019463443E-2</v>
      </c>
      <c r="J7108" s="73">
        <f t="shared" si="330"/>
        <v>4.8714071501845921E-4</v>
      </c>
      <c r="K7108" s="73">
        <f t="shared" si="331"/>
        <v>760.01687198800153</v>
      </c>
      <c r="L7108" s="3" t="e">
        <f t="shared" si="332"/>
        <v>#N/A</v>
      </c>
    </row>
    <row r="7109" spans="1:12" x14ac:dyDescent="0.25">
      <c r="A7109" s="43" t="s">
        <v>48</v>
      </c>
      <c r="B7109" s="43" t="s">
        <v>403</v>
      </c>
      <c r="C7109" s="43" t="s">
        <v>788</v>
      </c>
      <c r="D7109" s="43" t="s">
        <v>55</v>
      </c>
      <c r="E7109" s="43" t="s">
        <v>3260</v>
      </c>
      <c r="F7109" s="43" t="s">
        <v>4614</v>
      </c>
      <c r="G7109" s="43" t="s">
        <v>4654</v>
      </c>
      <c r="H7109" s="76">
        <v>8988</v>
      </c>
      <c r="I7109" s="229">
        <v>2.5799955496217181E-2</v>
      </c>
      <c r="J7109" s="73">
        <f t="shared" si="330"/>
        <v>5.129826058555884E-4</v>
      </c>
      <c r="K7109" s="73">
        <f t="shared" si="331"/>
        <v>236.50068766143008</v>
      </c>
      <c r="L7109" s="3" t="e">
        <f t="shared" si="332"/>
        <v>#N/A</v>
      </c>
    </row>
    <row r="7110" spans="1:12" x14ac:dyDescent="0.25">
      <c r="A7110" s="43" t="s">
        <v>48</v>
      </c>
      <c r="B7110" s="43" t="s">
        <v>403</v>
      </c>
      <c r="C7110" s="43" t="s">
        <v>788</v>
      </c>
      <c r="D7110" s="43" t="s">
        <v>55</v>
      </c>
      <c r="E7110" s="43" t="s">
        <v>3261</v>
      </c>
      <c r="F7110" s="43" t="s">
        <v>4615</v>
      </c>
      <c r="G7110" s="43" t="s">
        <v>4654</v>
      </c>
      <c r="H7110" s="76">
        <v>4900</v>
      </c>
      <c r="I7110" s="229">
        <v>2.58E-2</v>
      </c>
      <c r="J7110" s="73">
        <f t="shared" si="330"/>
        <v>5.1298349072790856E-4</v>
      </c>
      <c r="K7110" s="73">
        <f t="shared" si="331"/>
        <v>128.93361910456676</v>
      </c>
      <c r="L7110" s="3" t="e">
        <f t="shared" si="332"/>
        <v>#N/A</v>
      </c>
    </row>
    <row r="7111" spans="1:12" x14ac:dyDescent="0.25">
      <c r="A7111" s="43" t="s">
        <v>48</v>
      </c>
      <c r="B7111" s="43" t="s">
        <v>403</v>
      </c>
      <c r="C7111" s="43" t="s">
        <v>789</v>
      </c>
      <c r="D7111" s="43" t="s">
        <v>55</v>
      </c>
      <c r="E7111" s="43" t="s">
        <v>3262</v>
      </c>
      <c r="F7111" s="43" t="s">
        <v>4570</v>
      </c>
      <c r="G7111" s="43" t="s">
        <v>4654</v>
      </c>
      <c r="H7111" s="76">
        <v>2818</v>
      </c>
      <c r="I7111" s="229"/>
      <c r="J7111" s="73">
        <f t="shared" ref="J7111:J7174" si="333">I7111*$J$5</f>
        <v>0</v>
      </c>
      <c r="K7111" s="73">
        <f t="shared" ref="K7111:K7174" si="334">(I7111+J7111)*H7111</f>
        <v>0</v>
      </c>
      <c r="L7111" s="3" t="e">
        <f t="shared" ref="L7111:L7174" si="335">MATCH(C7111,$C$7237:$C$7264,0)</f>
        <v>#N/A</v>
      </c>
    </row>
    <row r="7112" spans="1:12" x14ac:dyDescent="0.25">
      <c r="A7112" s="43" t="s">
        <v>48</v>
      </c>
      <c r="B7112" s="43" t="s">
        <v>403</v>
      </c>
      <c r="C7112" s="43" t="s">
        <v>789</v>
      </c>
      <c r="D7112" s="43" t="s">
        <v>55</v>
      </c>
      <c r="E7112" s="43" t="s">
        <v>3263</v>
      </c>
      <c r="F7112" s="43" t="s">
        <v>4485</v>
      </c>
      <c r="G7112" s="43" t="s">
        <v>4654</v>
      </c>
      <c r="H7112" s="76">
        <v>5765</v>
      </c>
      <c r="I7112" s="229"/>
      <c r="J7112" s="73">
        <f t="shared" si="333"/>
        <v>0</v>
      </c>
      <c r="K7112" s="73">
        <f t="shared" si="334"/>
        <v>0</v>
      </c>
      <c r="L7112" s="3" t="e">
        <f t="shared" si="335"/>
        <v>#N/A</v>
      </c>
    </row>
    <row r="7113" spans="1:12" x14ac:dyDescent="0.25">
      <c r="A7113" s="43" t="s">
        <v>48</v>
      </c>
      <c r="B7113" s="43" t="s">
        <v>403</v>
      </c>
      <c r="C7113" s="43" t="s">
        <v>789</v>
      </c>
      <c r="D7113" s="43" t="s">
        <v>55</v>
      </c>
      <c r="E7113" s="43" t="s">
        <v>3264</v>
      </c>
      <c r="F7113" s="43" t="s">
        <v>4616</v>
      </c>
      <c r="G7113" s="43" t="s">
        <v>4654</v>
      </c>
      <c r="H7113" s="76">
        <v>11424</v>
      </c>
      <c r="I7113" s="229"/>
      <c r="J7113" s="73">
        <f t="shared" si="333"/>
        <v>0</v>
      </c>
      <c r="K7113" s="73">
        <f t="shared" si="334"/>
        <v>0</v>
      </c>
      <c r="L7113" s="3" t="e">
        <f t="shared" si="335"/>
        <v>#N/A</v>
      </c>
    </row>
    <row r="7114" spans="1:12" x14ac:dyDescent="0.25">
      <c r="A7114" s="43" t="s">
        <v>48</v>
      </c>
      <c r="B7114" s="43" t="s">
        <v>403</v>
      </c>
      <c r="C7114" s="43" t="s">
        <v>806</v>
      </c>
      <c r="D7114" s="43" t="s">
        <v>55</v>
      </c>
      <c r="E7114" s="43" t="s">
        <v>3265</v>
      </c>
      <c r="F7114" s="43" t="s">
        <v>4617</v>
      </c>
      <c r="G7114" s="43" t="s">
        <v>4654</v>
      </c>
      <c r="H7114" s="76">
        <v>101</v>
      </c>
      <c r="I7114" s="229">
        <v>2.6336633663366374E-2</v>
      </c>
      <c r="J7114" s="73">
        <f t="shared" si="333"/>
        <v>5.2365342134324925E-4</v>
      </c>
      <c r="K7114" s="73">
        <f t="shared" si="334"/>
        <v>2.7128889955556721</v>
      </c>
      <c r="L7114" s="3" t="e">
        <f t="shared" si="335"/>
        <v>#N/A</v>
      </c>
    </row>
    <row r="7115" spans="1:12" x14ac:dyDescent="0.25">
      <c r="A7115" s="43" t="s">
        <v>48</v>
      </c>
      <c r="B7115" s="43" t="s">
        <v>403</v>
      </c>
      <c r="C7115" s="43" t="s">
        <v>806</v>
      </c>
      <c r="D7115" s="43" t="s">
        <v>55</v>
      </c>
      <c r="E7115" s="43" t="s">
        <v>3266</v>
      </c>
      <c r="F7115" s="43" t="s">
        <v>4588</v>
      </c>
      <c r="G7115" s="43" t="s">
        <v>4654</v>
      </c>
      <c r="H7115" s="76">
        <v>1537</v>
      </c>
      <c r="I7115" s="229">
        <v>2.6337020169160702E-2</v>
      </c>
      <c r="J7115" s="73">
        <f t="shared" si="333"/>
        <v>5.2366110626927867E-4</v>
      </c>
      <c r="K7115" s="73">
        <f t="shared" si="334"/>
        <v>41.284867120335882</v>
      </c>
      <c r="L7115" s="3" t="e">
        <f t="shared" si="335"/>
        <v>#N/A</v>
      </c>
    </row>
    <row r="7116" spans="1:12" x14ac:dyDescent="0.25">
      <c r="A7116" s="43" t="s">
        <v>48</v>
      </c>
      <c r="B7116" s="43" t="s">
        <v>403</v>
      </c>
      <c r="C7116" s="43" t="s">
        <v>792</v>
      </c>
      <c r="D7116" s="43" t="s">
        <v>55</v>
      </c>
      <c r="E7116" s="43" t="s">
        <v>3267</v>
      </c>
      <c r="F7116" s="43" t="s">
        <v>4618</v>
      </c>
      <c r="G7116" s="43" t="s">
        <v>4654</v>
      </c>
      <c r="H7116" s="76">
        <v>11573</v>
      </c>
      <c r="I7116" s="229">
        <v>2.9029637950401796E-2</v>
      </c>
      <c r="J7116" s="73">
        <f t="shared" si="333"/>
        <v>5.7719864381257683E-4</v>
      </c>
      <c r="K7116" s="73">
        <f t="shared" si="334"/>
        <v>342.63991990484294</v>
      </c>
      <c r="L7116" s="3" t="e">
        <f t="shared" si="335"/>
        <v>#N/A</v>
      </c>
    </row>
    <row r="7117" spans="1:12" x14ac:dyDescent="0.25">
      <c r="A7117" s="43" t="s">
        <v>48</v>
      </c>
      <c r="B7117" s="43" t="s">
        <v>403</v>
      </c>
      <c r="C7117" s="43" t="s">
        <v>792</v>
      </c>
      <c r="D7117" s="43" t="s">
        <v>55</v>
      </c>
      <c r="E7117" s="43" t="s">
        <v>3268</v>
      </c>
      <c r="F7117" s="43" t="s">
        <v>4571</v>
      </c>
      <c r="G7117" s="43" t="s">
        <v>4654</v>
      </c>
      <c r="H7117" s="76">
        <v>6896</v>
      </c>
      <c r="I7117" s="229">
        <v>2.6999709976798153E-2</v>
      </c>
      <c r="J7117" s="73">
        <f t="shared" si="333"/>
        <v>5.3683742141624247E-4</v>
      </c>
      <c r="K7117" s="73">
        <f t="shared" si="334"/>
        <v>189.89203085808649</v>
      </c>
      <c r="L7117" s="3" t="e">
        <f t="shared" si="335"/>
        <v>#N/A</v>
      </c>
    </row>
    <row r="7118" spans="1:12" x14ac:dyDescent="0.25">
      <c r="A7118" s="43" t="s">
        <v>48</v>
      </c>
      <c r="B7118" s="43" t="s">
        <v>403</v>
      </c>
      <c r="C7118" s="43" t="s">
        <v>792</v>
      </c>
      <c r="D7118" s="43" t="s">
        <v>55</v>
      </c>
      <c r="E7118" s="43" t="s">
        <v>3269</v>
      </c>
      <c r="F7118" s="43" t="s">
        <v>4619</v>
      </c>
      <c r="G7118" s="43" t="s">
        <v>4654</v>
      </c>
      <c r="H7118" s="76">
        <v>49517</v>
      </c>
      <c r="I7118" s="229">
        <v>2.7000020195084518E-2</v>
      </c>
      <c r="J7118" s="73">
        <f t="shared" si="333"/>
        <v>5.3684358951156918E-4</v>
      </c>
      <c r="K7118" s="73">
        <f t="shared" si="334"/>
        <v>1363.5428840218444</v>
      </c>
      <c r="L7118" s="3" t="e">
        <f t="shared" si="335"/>
        <v>#N/A</v>
      </c>
    </row>
    <row r="7119" spans="1:12" x14ac:dyDescent="0.25">
      <c r="A7119" s="43" t="s">
        <v>48</v>
      </c>
      <c r="B7119" s="43" t="s">
        <v>403</v>
      </c>
      <c r="C7119" s="43" t="s">
        <v>792</v>
      </c>
      <c r="D7119" s="43" t="s">
        <v>55</v>
      </c>
      <c r="E7119" s="43" t="s">
        <v>3270</v>
      </c>
      <c r="F7119" s="43" t="s">
        <v>4574</v>
      </c>
      <c r="G7119" s="43" t="s">
        <v>4654</v>
      </c>
      <c r="H7119" s="76">
        <v>2293</v>
      </c>
      <c r="I7119" s="229">
        <v>2.6999563890100303E-2</v>
      </c>
      <c r="J7119" s="73">
        <f t="shared" si="333"/>
        <v>5.3683451676259087E-4</v>
      </c>
      <c r="K7119" s="73">
        <f t="shared" si="334"/>
        <v>63.140961546936616</v>
      </c>
      <c r="L7119" s="3" t="e">
        <f t="shared" si="335"/>
        <v>#N/A</v>
      </c>
    </row>
    <row r="7120" spans="1:12" x14ac:dyDescent="0.25">
      <c r="A7120" s="43" t="s">
        <v>48</v>
      </c>
      <c r="B7120" s="43" t="s">
        <v>403</v>
      </c>
      <c r="C7120" s="43" t="s">
        <v>792</v>
      </c>
      <c r="D7120" s="43" t="s">
        <v>55</v>
      </c>
      <c r="E7120" s="43" t="s">
        <v>3271</v>
      </c>
      <c r="F7120" s="43" t="s">
        <v>4575</v>
      </c>
      <c r="G7120" s="43" t="s">
        <v>4654</v>
      </c>
      <c r="H7120" s="76">
        <v>157</v>
      </c>
      <c r="I7120" s="229">
        <v>2.700636942675165E-2</v>
      </c>
      <c r="J7120" s="73">
        <f t="shared" si="333"/>
        <v>5.3696983179932288E-4</v>
      </c>
      <c r="K7120" s="73">
        <f t="shared" si="334"/>
        <v>4.3243042635925031</v>
      </c>
      <c r="L7120" s="3" t="e">
        <f t="shared" si="335"/>
        <v>#N/A</v>
      </c>
    </row>
    <row r="7121" spans="1:12" x14ac:dyDescent="0.25">
      <c r="A7121" s="43" t="s">
        <v>48</v>
      </c>
      <c r="B7121" s="43" t="s">
        <v>403</v>
      </c>
      <c r="C7121" s="43" t="s">
        <v>792</v>
      </c>
      <c r="D7121" s="43" t="s">
        <v>55</v>
      </c>
      <c r="E7121" s="43" t="s">
        <v>3272</v>
      </c>
      <c r="F7121" s="43" t="s">
        <v>4620</v>
      </c>
      <c r="G7121" s="43" t="s">
        <v>4654</v>
      </c>
      <c r="H7121" s="76">
        <v>20885</v>
      </c>
      <c r="I7121" s="229">
        <v>2.2999760593727558E-2</v>
      </c>
      <c r="J7121" s="73">
        <f t="shared" si="333"/>
        <v>4.5730610369288988E-4</v>
      </c>
      <c r="K7121" s="73">
        <f t="shared" si="334"/>
        <v>489.90083797562602</v>
      </c>
      <c r="L7121" s="3" t="e">
        <f t="shared" si="335"/>
        <v>#N/A</v>
      </c>
    </row>
    <row r="7122" spans="1:12" x14ac:dyDescent="0.25">
      <c r="A7122" s="43" t="s">
        <v>48</v>
      </c>
      <c r="B7122" s="43" t="s">
        <v>403</v>
      </c>
      <c r="C7122" s="43" t="s">
        <v>793</v>
      </c>
      <c r="D7122" s="43" t="s">
        <v>55</v>
      </c>
      <c r="E7122" s="43" t="s">
        <v>3273</v>
      </c>
      <c r="F7122" s="43" t="s">
        <v>4594</v>
      </c>
      <c r="G7122" s="43" t="s">
        <v>4654</v>
      </c>
      <c r="H7122" s="76">
        <v>27925</v>
      </c>
      <c r="I7122" s="229">
        <v>2.4499910474485229E-2</v>
      </c>
      <c r="J7122" s="73">
        <f t="shared" si="333"/>
        <v>4.8713370533808855E-4</v>
      </c>
      <c r="K7122" s="73">
        <f t="shared" si="334"/>
        <v>697.76320872156612</v>
      </c>
      <c r="L7122" s="3" t="e">
        <f t="shared" si="335"/>
        <v>#N/A</v>
      </c>
    </row>
    <row r="7123" spans="1:12" x14ac:dyDescent="0.25">
      <c r="A7123" s="43" t="s">
        <v>48</v>
      </c>
      <c r="B7123" s="43" t="s">
        <v>403</v>
      </c>
      <c r="C7123" s="43" t="s">
        <v>793</v>
      </c>
      <c r="D7123" s="43" t="s">
        <v>55</v>
      </c>
      <c r="E7123" s="43" t="s">
        <v>3274</v>
      </c>
      <c r="F7123" s="43" t="s">
        <v>4595</v>
      </c>
      <c r="G7123" s="43" t="s">
        <v>4654</v>
      </c>
      <c r="H7123" s="76">
        <v>72247</v>
      </c>
      <c r="I7123" s="229">
        <v>2.5399947402660317E-2</v>
      </c>
      <c r="J7123" s="73">
        <f t="shared" si="333"/>
        <v>5.0502921251635525E-4</v>
      </c>
      <c r="K7123" s="73">
        <f t="shared" si="334"/>
        <v>1871.556845516669</v>
      </c>
      <c r="L7123" s="3" t="e">
        <f t="shared" si="335"/>
        <v>#N/A</v>
      </c>
    </row>
    <row r="7124" spans="1:12" x14ac:dyDescent="0.25">
      <c r="A7124" s="43" t="s">
        <v>48</v>
      </c>
      <c r="B7124" s="43" t="s">
        <v>403</v>
      </c>
      <c r="C7124" s="43" t="s">
        <v>793</v>
      </c>
      <c r="D7124" s="43" t="s">
        <v>55</v>
      </c>
      <c r="E7124" s="43" t="s">
        <v>3275</v>
      </c>
      <c r="F7124" s="43" t="s">
        <v>4596</v>
      </c>
      <c r="G7124" s="43" t="s">
        <v>4654</v>
      </c>
      <c r="H7124" s="76">
        <v>60690</v>
      </c>
      <c r="I7124" s="229">
        <v>2.4500082385895537E-2</v>
      </c>
      <c r="J7124" s="73">
        <f t="shared" si="333"/>
        <v>4.8713712346659069E-4</v>
      </c>
      <c r="K7124" s="73">
        <f t="shared" si="334"/>
        <v>1516.4743520231875</v>
      </c>
      <c r="L7124" s="3" t="e">
        <f t="shared" si="335"/>
        <v>#N/A</v>
      </c>
    </row>
    <row r="7125" spans="1:12" x14ac:dyDescent="0.25">
      <c r="A7125" s="43" t="s">
        <v>48</v>
      </c>
      <c r="B7125" s="43" t="s">
        <v>403</v>
      </c>
      <c r="C7125" s="43" t="s">
        <v>793</v>
      </c>
      <c r="D7125" s="43" t="s">
        <v>55</v>
      </c>
      <c r="E7125" s="43" t="s">
        <v>3276</v>
      </c>
      <c r="F7125" s="43" t="s">
        <v>4558</v>
      </c>
      <c r="G7125" s="43" t="s">
        <v>4654</v>
      </c>
      <c r="H7125" s="76">
        <v>5250</v>
      </c>
      <c r="I7125" s="229">
        <v>2.450095238095238E-2</v>
      </c>
      <c r="J7125" s="73">
        <f t="shared" si="333"/>
        <v>4.871544216488068E-4</v>
      </c>
      <c r="K7125" s="73">
        <f t="shared" si="334"/>
        <v>131.18756071365624</v>
      </c>
      <c r="L7125" s="3" t="e">
        <f t="shared" si="335"/>
        <v>#N/A</v>
      </c>
    </row>
    <row r="7126" spans="1:12" x14ac:dyDescent="0.25">
      <c r="A7126" s="43" t="s">
        <v>48</v>
      </c>
      <c r="B7126" s="43" t="s">
        <v>403</v>
      </c>
      <c r="C7126" s="43" t="s">
        <v>793</v>
      </c>
      <c r="D7126" s="43" t="s">
        <v>55</v>
      </c>
      <c r="E7126" s="43" t="s">
        <v>3277</v>
      </c>
      <c r="F7126" s="43" t="s">
        <v>4563</v>
      </c>
      <c r="G7126" s="43" t="s">
        <v>4654</v>
      </c>
      <c r="H7126" s="76">
        <v>8340</v>
      </c>
      <c r="I7126" s="229">
        <v>2.4500000000000001E-2</v>
      </c>
      <c r="J7126" s="73">
        <f t="shared" si="333"/>
        <v>4.8713548538115354E-4</v>
      </c>
      <c r="K7126" s="73">
        <f t="shared" si="334"/>
        <v>208.39270994807885</v>
      </c>
      <c r="L7126" s="3" t="e">
        <f t="shared" si="335"/>
        <v>#N/A</v>
      </c>
    </row>
    <row r="7127" spans="1:12" x14ac:dyDescent="0.25">
      <c r="A7127" s="43" t="s">
        <v>48</v>
      </c>
      <c r="B7127" s="43" t="s">
        <v>403</v>
      </c>
      <c r="C7127" s="43" t="s">
        <v>793</v>
      </c>
      <c r="D7127" s="43" t="s">
        <v>55</v>
      </c>
      <c r="E7127" s="43" t="s">
        <v>3278</v>
      </c>
      <c r="F7127" s="43" t="s">
        <v>4597</v>
      </c>
      <c r="G7127" s="43" t="s">
        <v>4654</v>
      </c>
      <c r="H7127" s="76">
        <v>13696</v>
      </c>
      <c r="I7127" s="229">
        <v>2.4499853971962617E-2</v>
      </c>
      <c r="J7127" s="73">
        <f t="shared" si="333"/>
        <v>4.8713258189385269E-4</v>
      </c>
      <c r="K7127" s="73">
        <f t="shared" si="334"/>
        <v>342.2217678416182</v>
      </c>
      <c r="L7127" s="3" t="e">
        <f t="shared" si="335"/>
        <v>#N/A</v>
      </c>
    </row>
    <row r="7128" spans="1:12" x14ac:dyDescent="0.25">
      <c r="A7128" s="43" t="s">
        <v>48</v>
      </c>
      <c r="B7128" s="43" t="s">
        <v>403</v>
      </c>
      <c r="C7128" s="43" t="s">
        <v>793</v>
      </c>
      <c r="D7128" s="43" t="s">
        <v>55</v>
      </c>
      <c r="E7128" s="43" t="s">
        <v>3279</v>
      </c>
      <c r="F7128" s="43" t="s">
        <v>4559</v>
      </c>
      <c r="G7128" s="43" t="s">
        <v>4654</v>
      </c>
      <c r="H7128" s="76">
        <v>11694</v>
      </c>
      <c r="I7128" s="229">
        <v>2.4499743458183683E-2</v>
      </c>
      <c r="J7128" s="73">
        <f t="shared" si="333"/>
        <v>4.8713038453943058E-4</v>
      </c>
      <c r="K7128" s="73">
        <f t="shared" si="334"/>
        <v>292.1965027168041</v>
      </c>
      <c r="L7128" s="3" t="e">
        <f t="shared" si="335"/>
        <v>#N/A</v>
      </c>
    </row>
    <row r="7129" spans="1:12" x14ac:dyDescent="0.25">
      <c r="A7129" s="43" t="s">
        <v>48</v>
      </c>
      <c r="B7129" s="43" t="s">
        <v>403</v>
      </c>
      <c r="C7129" s="43" t="s">
        <v>793</v>
      </c>
      <c r="D7129" s="43" t="s">
        <v>55</v>
      </c>
      <c r="E7129" s="43" t="s">
        <v>3280</v>
      </c>
      <c r="F7129" s="43" t="s">
        <v>4621</v>
      </c>
      <c r="G7129" s="43" t="s">
        <v>4654</v>
      </c>
      <c r="H7129" s="76">
        <v>23725</v>
      </c>
      <c r="I7129" s="229">
        <v>2.2040042149631189E-2</v>
      </c>
      <c r="J7129" s="73">
        <f t="shared" si="333"/>
        <v>4.3822394409721106E-4</v>
      </c>
      <c r="K7129" s="73">
        <f t="shared" si="334"/>
        <v>533.29686307370628</v>
      </c>
      <c r="L7129" s="3" t="e">
        <f t="shared" si="335"/>
        <v>#N/A</v>
      </c>
    </row>
    <row r="7130" spans="1:12" x14ac:dyDescent="0.25">
      <c r="A7130" s="43" t="s">
        <v>48</v>
      </c>
      <c r="B7130" s="43" t="s">
        <v>403</v>
      </c>
      <c r="C7130" s="43" t="s">
        <v>793</v>
      </c>
      <c r="D7130" s="43" t="s">
        <v>55</v>
      </c>
      <c r="E7130" s="43" t="s">
        <v>3281</v>
      </c>
      <c r="F7130" s="43" t="s">
        <v>4561</v>
      </c>
      <c r="G7130" s="43" t="s">
        <v>4654</v>
      </c>
      <c r="H7130" s="76">
        <v>23725</v>
      </c>
      <c r="I7130" s="229">
        <v>2.6340147523709164E-2</v>
      </c>
      <c r="J7130" s="73">
        <f t="shared" si="333"/>
        <v>5.2372328771319401E-4</v>
      </c>
      <c r="K7130" s="73">
        <f t="shared" si="334"/>
        <v>637.34533500099542</v>
      </c>
      <c r="L7130" s="3" t="e">
        <f t="shared" si="335"/>
        <v>#N/A</v>
      </c>
    </row>
    <row r="7131" spans="1:12" x14ac:dyDescent="0.25">
      <c r="A7131" s="43" t="s">
        <v>48</v>
      </c>
      <c r="B7131" s="43" t="s">
        <v>724</v>
      </c>
      <c r="C7131" s="43" t="s">
        <v>729</v>
      </c>
      <c r="D7131" s="43" t="s">
        <v>728</v>
      </c>
      <c r="E7131" s="43" t="s">
        <v>3282</v>
      </c>
      <c r="F7131" s="43" t="s">
        <v>4622</v>
      </c>
      <c r="G7131" s="43" t="s">
        <v>4654</v>
      </c>
      <c r="H7131" s="76">
        <v>60</v>
      </c>
      <c r="I7131" s="229">
        <v>8.6999999999999994E-2</v>
      </c>
      <c r="J7131" s="73">
        <f t="shared" si="333"/>
        <v>1.7298280501289939E-3</v>
      </c>
      <c r="K7131" s="73">
        <f t="shared" si="334"/>
        <v>5.3237896830077398</v>
      </c>
      <c r="L7131" s="3" t="e">
        <f t="shared" si="335"/>
        <v>#N/A</v>
      </c>
    </row>
    <row r="7132" spans="1:12" ht="20" x14ac:dyDescent="0.25">
      <c r="A7132" s="43" t="s">
        <v>48</v>
      </c>
      <c r="B7132" s="43" t="s">
        <v>724</v>
      </c>
      <c r="C7132" s="43" t="s">
        <v>729</v>
      </c>
      <c r="D7132" s="43" t="s">
        <v>728</v>
      </c>
      <c r="E7132" s="43" t="s">
        <v>3283</v>
      </c>
      <c r="F7132" s="43" t="s">
        <v>4623</v>
      </c>
      <c r="G7132" s="43" t="s">
        <v>4654</v>
      </c>
      <c r="H7132" s="76">
        <v>30</v>
      </c>
      <c r="I7132" s="229">
        <v>8.6999999999999994E-2</v>
      </c>
      <c r="J7132" s="73">
        <f t="shared" si="333"/>
        <v>1.7298280501289939E-3</v>
      </c>
      <c r="K7132" s="73">
        <f t="shared" si="334"/>
        <v>2.6618948415038699</v>
      </c>
      <c r="L7132" s="3" t="e">
        <f t="shared" si="335"/>
        <v>#N/A</v>
      </c>
    </row>
    <row r="7133" spans="1:12" ht="20" x14ac:dyDescent="0.25">
      <c r="A7133" s="43" t="s">
        <v>48</v>
      </c>
      <c r="B7133" s="43" t="s">
        <v>724</v>
      </c>
      <c r="C7133" s="43" t="s">
        <v>729</v>
      </c>
      <c r="D7133" s="43" t="s">
        <v>728</v>
      </c>
      <c r="E7133" s="43" t="s">
        <v>3284</v>
      </c>
      <c r="F7133" s="43" t="s">
        <v>4624</v>
      </c>
      <c r="G7133" s="43" t="s">
        <v>4654</v>
      </c>
      <c r="H7133" s="76">
        <v>30</v>
      </c>
      <c r="I7133" s="229">
        <v>8.6999999999999994E-2</v>
      </c>
      <c r="J7133" s="73">
        <f t="shared" si="333"/>
        <v>1.7298280501289939E-3</v>
      </c>
      <c r="K7133" s="73">
        <f t="shared" si="334"/>
        <v>2.6618948415038699</v>
      </c>
      <c r="L7133" s="3" t="e">
        <f t="shared" si="335"/>
        <v>#N/A</v>
      </c>
    </row>
    <row r="7134" spans="1:12" x14ac:dyDescent="0.25">
      <c r="A7134" s="43" t="s">
        <v>48</v>
      </c>
      <c r="B7134" s="43" t="s">
        <v>725</v>
      </c>
      <c r="C7134" s="43" t="s">
        <v>727</v>
      </c>
      <c r="D7134" s="43" t="s">
        <v>728</v>
      </c>
      <c r="E7134" s="43" t="s">
        <v>3285</v>
      </c>
      <c r="F7134" s="43" t="s">
        <v>4625</v>
      </c>
      <c r="G7134" s="43" t="s">
        <v>4654</v>
      </c>
      <c r="H7134" s="76">
        <v>40620</v>
      </c>
      <c r="I7134" s="229">
        <v>0.15173535204332841</v>
      </c>
      <c r="J7134" s="73">
        <f t="shared" si="333"/>
        <v>3.0169663006982443E-3</v>
      </c>
      <c r="K7134" s="73">
        <f t="shared" si="334"/>
        <v>6286.0391711343636</v>
      </c>
      <c r="L7134" s="3" t="e">
        <f t="shared" si="335"/>
        <v>#N/A</v>
      </c>
    </row>
    <row r="7135" spans="1:12" x14ac:dyDescent="0.25">
      <c r="A7135" s="43" t="s">
        <v>48</v>
      </c>
      <c r="B7135" s="43" t="s">
        <v>725</v>
      </c>
      <c r="C7135" s="43" t="s">
        <v>730</v>
      </c>
      <c r="D7135" s="43" t="s">
        <v>728</v>
      </c>
      <c r="E7135" s="43" t="s">
        <v>3286</v>
      </c>
      <c r="F7135" s="43" t="s">
        <v>4625</v>
      </c>
      <c r="G7135" s="43" t="s">
        <v>4654</v>
      </c>
      <c r="H7135" s="76">
        <v>30</v>
      </c>
      <c r="I7135" s="229">
        <v>5.7000000000000002E-2</v>
      </c>
      <c r="J7135" s="73">
        <f t="shared" si="333"/>
        <v>1.1333356190500307E-3</v>
      </c>
      <c r="K7135" s="73">
        <f t="shared" si="334"/>
        <v>1.7440000685715011</v>
      </c>
      <c r="L7135" s="3" t="e">
        <f t="shared" si="335"/>
        <v>#N/A</v>
      </c>
    </row>
    <row r="7136" spans="1:12" x14ac:dyDescent="0.25">
      <c r="A7136" s="43" t="s">
        <v>48</v>
      </c>
      <c r="B7136" s="43" t="s">
        <v>725</v>
      </c>
      <c r="C7136" s="43" t="s">
        <v>727</v>
      </c>
      <c r="D7136" s="43" t="s">
        <v>728</v>
      </c>
      <c r="E7136" s="43" t="s">
        <v>3287</v>
      </c>
      <c r="F7136" s="43" t="s">
        <v>4626</v>
      </c>
      <c r="G7136" s="43" t="s">
        <v>4654</v>
      </c>
      <c r="H7136" s="76">
        <v>74873</v>
      </c>
      <c r="I7136" s="229">
        <v>7.9000040067848221E-2</v>
      </c>
      <c r="J7136" s="73">
        <f t="shared" si="333"/>
        <v>1.5707641985135436E-3</v>
      </c>
      <c r="K7136" s="73">
        <f t="shared" si="334"/>
        <v>6032.5778278353046</v>
      </c>
      <c r="L7136" s="3" t="e">
        <f t="shared" si="335"/>
        <v>#N/A</v>
      </c>
    </row>
    <row r="7137" spans="1:12" ht="20" x14ac:dyDescent="0.25">
      <c r="A7137" s="43" t="s">
        <v>48</v>
      </c>
      <c r="B7137" s="43" t="s">
        <v>726</v>
      </c>
      <c r="C7137" s="43" t="s">
        <v>727</v>
      </c>
      <c r="D7137" s="43" t="s">
        <v>728</v>
      </c>
      <c r="E7137" s="43" t="s">
        <v>3288</v>
      </c>
      <c r="F7137" s="43" t="s">
        <v>4627</v>
      </c>
      <c r="G7137" s="43" t="s">
        <v>4654</v>
      </c>
      <c r="H7137" s="76">
        <v>63600</v>
      </c>
      <c r="I7137" s="229">
        <v>5.2600000000000001E-2</v>
      </c>
      <c r="J7137" s="73">
        <f t="shared" si="333"/>
        <v>1.0458500624917827E-3</v>
      </c>
      <c r="K7137" s="73">
        <f t="shared" si="334"/>
        <v>3411.8760639744773</v>
      </c>
      <c r="L7137" s="3" t="e">
        <f t="shared" si="335"/>
        <v>#N/A</v>
      </c>
    </row>
    <row r="7138" spans="1:12" ht="20" x14ac:dyDescent="0.25">
      <c r="A7138" s="43" t="s">
        <v>48</v>
      </c>
      <c r="B7138" s="43" t="s">
        <v>726</v>
      </c>
      <c r="C7138" s="43" t="s">
        <v>727</v>
      </c>
      <c r="D7138" s="43" t="s">
        <v>728</v>
      </c>
      <c r="E7138" s="43" t="s">
        <v>3289</v>
      </c>
      <c r="F7138" s="43" t="s">
        <v>4624</v>
      </c>
      <c r="G7138" s="43" t="s">
        <v>4654</v>
      </c>
      <c r="H7138" s="76">
        <v>12000</v>
      </c>
      <c r="I7138" s="229">
        <v>5.2600000000000001E-2</v>
      </c>
      <c r="J7138" s="73">
        <f t="shared" si="333"/>
        <v>1.0458500624917827E-3</v>
      </c>
      <c r="K7138" s="73">
        <f t="shared" si="334"/>
        <v>643.75020074990141</v>
      </c>
      <c r="L7138" s="3" t="e">
        <f t="shared" si="335"/>
        <v>#N/A</v>
      </c>
    </row>
    <row r="7139" spans="1:12" ht="20" x14ac:dyDescent="0.25">
      <c r="A7139" s="43" t="s">
        <v>48</v>
      </c>
      <c r="B7139" s="43" t="s">
        <v>726</v>
      </c>
      <c r="C7139" s="43" t="s">
        <v>727</v>
      </c>
      <c r="D7139" s="43" t="s">
        <v>728</v>
      </c>
      <c r="E7139" s="43" t="s">
        <v>3290</v>
      </c>
      <c r="F7139" s="43" t="s">
        <v>4628</v>
      </c>
      <c r="G7139" s="43" t="s">
        <v>4654</v>
      </c>
      <c r="H7139" s="76">
        <v>330</v>
      </c>
      <c r="I7139" s="229">
        <v>5.2606060606060608E-2</v>
      </c>
      <c r="J7139" s="73">
        <f t="shared" si="333"/>
        <v>1.0459705660132129E-3</v>
      </c>
      <c r="K7139" s="73">
        <f t="shared" si="334"/>
        <v>17.705170286784362</v>
      </c>
      <c r="L7139" s="3" t="e">
        <f t="shared" si="335"/>
        <v>#N/A</v>
      </c>
    </row>
    <row r="7140" spans="1:12" ht="20" x14ac:dyDescent="0.25">
      <c r="A7140" s="43" t="s">
        <v>48</v>
      </c>
      <c r="B7140" s="43" t="s">
        <v>726</v>
      </c>
      <c r="C7140" s="43" t="s">
        <v>727</v>
      </c>
      <c r="D7140" s="43" t="s">
        <v>728</v>
      </c>
      <c r="E7140" s="43" t="s">
        <v>3290</v>
      </c>
      <c r="F7140" s="43" t="s">
        <v>4628</v>
      </c>
      <c r="G7140" s="43" t="s">
        <v>4654</v>
      </c>
      <c r="H7140" s="76">
        <v>480</v>
      </c>
      <c r="I7140" s="229">
        <v>5.2604166666666667E-2</v>
      </c>
      <c r="J7140" s="73">
        <f t="shared" si="333"/>
        <v>1.0459329086627658E-3</v>
      </c>
      <c r="K7140" s="73">
        <f t="shared" si="334"/>
        <v>25.752047796158127</v>
      </c>
      <c r="L7140" s="3" t="e">
        <f t="shared" si="335"/>
        <v>#N/A</v>
      </c>
    </row>
    <row r="7141" spans="1:12" ht="20" x14ac:dyDescent="0.25">
      <c r="A7141" s="43" t="s">
        <v>48</v>
      </c>
      <c r="B7141" s="43" t="s">
        <v>726</v>
      </c>
      <c r="C7141" s="43" t="s">
        <v>727</v>
      </c>
      <c r="D7141" s="43" t="s">
        <v>728</v>
      </c>
      <c r="E7141" s="43" t="s">
        <v>3290</v>
      </c>
      <c r="F7141" s="43" t="s">
        <v>4628</v>
      </c>
      <c r="G7141" s="43" t="s">
        <v>4654</v>
      </c>
      <c r="H7141" s="76">
        <v>240</v>
      </c>
      <c r="I7141" s="229">
        <v>5.2583333333333329E-2</v>
      </c>
      <c r="J7141" s="73">
        <f t="shared" si="333"/>
        <v>1.0455186778078498E-3</v>
      </c>
      <c r="K7141" s="73">
        <f t="shared" si="334"/>
        <v>12.870924482673882</v>
      </c>
      <c r="L7141" s="3" t="e">
        <f t="shared" si="335"/>
        <v>#N/A</v>
      </c>
    </row>
    <row r="7142" spans="1:12" ht="20" x14ac:dyDescent="0.25">
      <c r="A7142" s="43" t="s">
        <v>48</v>
      </c>
      <c r="B7142" s="43" t="s">
        <v>726</v>
      </c>
      <c r="C7142" s="43" t="s">
        <v>727</v>
      </c>
      <c r="D7142" s="43" t="s">
        <v>728</v>
      </c>
      <c r="E7142" s="43" t="s">
        <v>3290</v>
      </c>
      <c r="F7142" s="43" t="s">
        <v>4628</v>
      </c>
      <c r="G7142" s="43" t="s">
        <v>4654</v>
      </c>
      <c r="H7142" s="76">
        <v>360</v>
      </c>
      <c r="I7142" s="229">
        <v>5.2611111111111115E-2</v>
      </c>
      <c r="J7142" s="73">
        <f t="shared" si="333"/>
        <v>1.0460709856144046E-3</v>
      </c>
      <c r="K7142" s="73">
        <f t="shared" si="334"/>
        <v>19.316585554821188</v>
      </c>
      <c r="L7142" s="3" t="e">
        <f t="shared" si="335"/>
        <v>#N/A</v>
      </c>
    </row>
    <row r="7143" spans="1:12" ht="20" x14ac:dyDescent="0.25">
      <c r="A7143" s="43" t="s">
        <v>48</v>
      </c>
      <c r="B7143" s="43" t="s">
        <v>726</v>
      </c>
      <c r="C7143" s="43" t="s">
        <v>727</v>
      </c>
      <c r="D7143" s="43" t="s">
        <v>728</v>
      </c>
      <c r="E7143" s="43" t="s">
        <v>3290</v>
      </c>
      <c r="F7143" s="43" t="s">
        <v>4628</v>
      </c>
      <c r="G7143" s="43" t="s">
        <v>4654</v>
      </c>
      <c r="H7143" s="76">
        <v>570</v>
      </c>
      <c r="I7143" s="229">
        <v>5.2596491228070176E-2</v>
      </c>
      <c r="J7143" s="73">
        <f t="shared" si="333"/>
        <v>1.0457802972951653E-3</v>
      </c>
      <c r="K7143" s="73">
        <f t="shared" si="334"/>
        <v>30.576094769458244</v>
      </c>
      <c r="L7143" s="3" t="e">
        <f t="shared" si="335"/>
        <v>#N/A</v>
      </c>
    </row>
    <row r="7144" spans="1:12" ht="20" x14ac:dyDescent="0.25">
      <c r="A7144" s="43" t="s">
        <v>48</v>
      </c>
      <c r="B7144" s="43" t="s">
        <v>726</v>
      </c>
      <c r="C7144" s="43" t="s">
        <v>727</v>
      </c>
      <c r="D7144" s="43" t="s">
        <v>728</v>
      </c>
      <c r="E7144" s="43" t="s">
        <v>3290</v>
      </c>
      <c r="F7144" s="43" t="s">
        <v>4628</v>
      </c>
      <c r="G7144" s="43" t="s">
        <v>4654</v>
      </c>
      <c r="H7144" s="76">
        <v>330</v>
      </c>
      <c r="I7144" s="229">
        <v>5.2606060606060608E-2</v>
      </c>
      <c r="J7144" s="73">
        <f t="shared" si="333"/>
        <v>1.0459705660132129E-3</v>
      </c>
      <c r="K7144" s="73">
        <f t="shared" si="334"/>
        <v>17.705170286784362</v>
      </c>
      <c r="L7144" s="3" t="e">
        <f t="shared" si="335"/>
        <v>#N/A</v>
      </c>
    </row>
    <row r="7145" spans="1:12" ht="20" x14ac:dyDescent="0.25">
      <c r="A7145" s="43" t="s">
        <v>48</v>
      </c>
      <c r="B7145" s="43" t="s">
        <v>726</v>
      </c>
      <c r="C7145" s="43" t="s">
        <v>727</v>
      </c>
      <c r="D7145" s="43" t="s">
        <v>728</v>
      </c>
      <c r="E7145" s="43" t="s">
        <v>3291</v>
      </c>
      <c r="F7145" s="43" t="s">
        <v>4629</v>
      </c>
      <c r="G7145" s="43" t="s">
        <v>4654</v>
      </c>
      <c r="H7145" s="76">
        <v>4890</v>
      </c>
      <c r="I7145" s="229">
        <v>5.2599182004089973E-2</v>
      </c>
      <c r="J7145" s="73">
        <f t="shared" si="333"/>
        <v>1.0458337982128165E-3</v>
      </c>
      <c r="K7145" s="73">
        <f t="shared" si="334"/>
        <v>262.32412727326067</v>
      </c>
      <c r="L7145" s="3" t="e">
        <f t="shared" si="335"/>
        <v>#N/A</v>
      </c>
    </row>
    <row r="7146" spans="1:12" ht="20" x14ac:dyDescent="0.25">
      <c r="A7146" s="43" t="s">
        <v>48</v>
      </c>
      <c r="B7146" s="43" t="s">
        <v>726</v>
      </c>
      <c r="C7146" s="43" t="s">
        <v>727</v>
      </c>
      <c r="D7146" s="43" t="s">
        <v>728</v>
      </c>
      <c r="E7146" s="43" t="s">
        <v>3292</v>
      </c>
      <c r="F7146" s="43" t="s">
        <v>4623</v>
      </c>
      <c r="G7146" s="43" t="s">
        <v>4654</v>
      </c>
      <c r="H7146" s="76">
        <v>7770</v>
      </c>
      <c r="I7146" s="229">
        <v>5.2599742599742601E-2</v>
      </c>
      <c r="J7146" s="73">
        <f t="shared" si="333"/>
        <v>1.0458449445816061E-3</v>
      </c>
      <c r="K7146" s="73">
        <f t="shared" si="334"/>
        <v>416.8262152193991</v>
      </c>
      <c r="L7146" s="3" t="e">
        <f t="shared" si="335"/>
        <v>#N/A</v>
      </c>
    </row>
    <row r="7147" spans="1:12" ht="20" x14ac:dyDescent="0.25">
      <c r="A7147" s="43" t="s">
        <v>48</v>
      </c>
      <c r="B7147" s="43" t="s">
        <v>726</v>
      </c>
      <c r="C7147" s="43" t="s">
        <v>727</v>
      </c>
      <c r="D7147" s="43" t="s">
        <v>728</v>
      </c>
      <c r="E7147" s="43" t="s">
        <v>3293</v>
      </c>
      <c r="F7147" s="43" t="s">
        <v>4630</v>
      </c>
      <c r="G7147" s="43" t="s">
        <v>4654</v>
      </c>
      <c r="H7147" s="76">
        <v>9000</v>
      </c>
      <c r="I7147" s="229">
        <v>5.2600000000000001E-2</v>
      </c>
      <c r="J7147" s="73">
        <f t="shared" si="333"/>
        <v>1.0458500624917827E-3</v>
      </c>
      <c r="K7147" s="73">
        <f t="shared" si="334"/>
        <v>482.81265056242609</v>
      </c>
      <c r="L7147" s="3" t="e">
        <f t="shared" si="335"/>
        <v>#N/A</v>
      </c>
    </row>
    <row r="7148" spans="1:12" ht="20" x14ac:dyDescent="0.25">
      <c r="A7148" s="43" t="s">
        <v>48</v>
      </c>
      <c r="B7148" s="43" t="s">
        <v>726</v>
      </c>
      <c r="C7148" s="43" t="s">
        <v>727</v>
      </c>
      <c r="D7148" s="43" t="s">
        <v>728</v>
      </c>
      <c r="E7148" s="43" t="s">
        <v>3294</v>
      </c>
      <c r="F7148" s="43" t="s">
        <v>4631</v>
      </c>
      <c r="G7148" s="43" t="s">
        <v>4654</v>
      </c>
      <c r="H7148" s="76">
        <v>11010</v>
      </c>
      <c r="I7148" s="229">
        <v>5.2600363306085376E-2</v>
      </c>
      <c r="J7148" s="73">
        <f t="shared" si="333"/>
        <v>1.045857286136119E-3</v>
      </c>
      <c r="K7148" s="73">
        <f t="shared" si="334"/>
        <v>590.64488872035872</v>
      </c>
      <c r="L7148" s="3" t="e">
        <f t="shared" si="335"/>
        <v>#N/A</v>
      </c>
    </row>
    <row r="7149" spans="1:12" ht="20" x14ac:dyDescent="0.25">
      <c r="A7149" s="43" t="s">
        <v>48</v>
      </c>
      <c r="B7149" s="43" t="s">
        <v>726</v>
      </c>
      <c r="C7149" s="43" t="s">
        <v>730</v>
      </c>
      <c r="D7149" s="43" t="s">
        <v>728</v>
      </c>
      <c r="E7149" s="43" t="s">
        <v>3295</v>
      </c>
      <c r="F7149" s="43" t="s">
        <v>4632</v>
      </c>
      <c r="G7149" s="43" t="s">
        <v>4654</v>
      </c>
      <c r="H7149" s="76">
        <v>30</v>
      </c>
      <c r="I7149" s="229">
        <v>4.7333333333333331E-2</v>
      </c>
      <c r="J7149" s="73">
        <f t="shared" si="333"/>
        <v>9.4113250236903126E-4</v>
      </c>
      <c r="K7149" s="73">
        <f t="shared" si="334"/>
        <v>1.4482339750710709</v>
      </c>
      <c r="L7149" s="3" t="e">
        <f t="shared" si="335"/>
        <v>#N/A</v>
      </c>
    </row>
    <row r="7150" spans="1:12" x14ac:dyDescent="0.25">
      <c r="A7150" s="43" t="s">
        <v>48</v>
      </c>
      <c r="B7150" s="43" t="s">
        <v>24</v>
      </c>
      <c r="C7150" s="43" t="s">
        <v>773</v>
      </c>
      <c r="D7150" s="43" t="s">
        <v>371</v>
      </c>
      <c r="E7150" s="43" t="s">
        <v>3296</v>
      </c>
      <c r="F7150" s="43" t="s">
        <v>4633</v>
      </c>
      <c r="G7150" s="43" t="s">
        <v>4654</v>
      </c>
      <c r="H7150" s="76">
        <v>35078</v>
      </c>
      <c r="I7150" s="229">
        <v>5.6199897371571932E-2</v>
      </c>
      <c r="J7150" s="73">
        <f t="shared" si="333"/>
        <v>1.1174271136519063E-3</v>
      </c>
      <c r="K7150" s="73">
        <f t="shared" si="334"/>
        <v>2010.5771082926817</v>
      </c>
      <c r="L7150" s="3" t="e">
        <f t="shared" si="335"/>
        <v>#N/A</v>
      </c>
    </row>
    <row r="7151" spans="1:12" x14ac:dyDescent="0.25">
      <c r="A7151" s="43" t="s">
        <v>48</v>
      </c>
      <c r="B7151" s="43" t="s">
        <v>24</v>
      </c>
      <c r="C7151" s="43" t="s">
        <v>773</v>
      </c>
      <c r="D7151" s="43" t="s">
        <v>371</v>
      </c>
      <c r="E7151" s="43" t="s">
        <v>3296</v>
      </c>
      <c r="F7151" s="43" t="s">
        <v>4633</v>
      </c>
      <c r="G7151" s="43" t="s">
        <v>4654</v>
      </c>
      <c r="H7151" s="76">
        <v>23045</v>
      </c>
      <c r="I7151" s="229">
        <v>5.6200043393360821E-2</v>
      </c>
      <c r="J7151" s="73">
        <f t="shared" si="333"/>
        <v>1.117430017014968E-3</v>
      </c>
      <c r="K7151" s="73">
        <f t="shared" si="334"/>
        <v>1320.88117474211</v>
      </c>
      <c r="L7151" s="3" t="e">
        <f t="shared" si="335"/>
        <v>#N/A</v>
      </c>
    </row>
    <row r="7152" spans="1:12" x14ac:dyDescent="0.25">
      <c r="A7152" s="43" t="s">
        <v>48</v>
      </c>
      <c r="B7152" s="43" t="s">
        <v>24</v>
      </c>
      <c r="C7152" s="43" t="s">
        <v>773</v>
      </c>
      <c r="D7152" s="43" t="s">
        <v>371</v>
      </c>
      <c r="E7152" s="43" t="s">
        <v>3296</v>
      </c>
      <c r="F7152" s="43" t="s">
        <v>4633</v>
      </c>
      <c r="G7152" s="43" t="s">
        <v>4654</v>
      </c>
      <c r="H7152" s="76">
        <v>29914</v>
      </c>
      <c r="I7152" s="229">
        <v>5.6200106973323533E-2</v>
      </c>
      <c r="J7152" s="73">
        <f t="shared" si="333"/>
        <v>1.1174312811805189E-3</v>
      </c>
      <c r="K7152" s="73">
        <f t="shared" si="334"/>
        <v>1714.5968393452342</v>
      </c>
      <c r="L7152" s="3" t="e">
        <f t="shared" si="335"/>
        <v>#N/A</v>
      </c>
    </row>
    <row r="7153" spans="1:12" x14ac:dyDescent="0.25">
      <c r="A7153" s="43" t="s">
        <v>48</v>
      </c>
      <c r="B7153" s="43" t="s">
        <v>24</v>
      </c>
      <c r="C7153" s="43" t="s">
        <v>773</v>
      </c>
      <c r="D7153" s="43" t="s">
        <v>371</v>
      </c>
      <c r="E7153" s="43" t="s">
        <v>3296</v>
      </c>
      <c r="F7153" s="43" t="s">
        <v>4633</v>
      </c>
      <c r="G7153" s="43" t="s">
        <v>4654</v>
      </c>
      <c r="H7153" s="76">
        <v>609</v>
      </c>
      <c r="I7153" s="229">
        <v>5.6206896551724131E-2</v>
      </c>
      <c r="J7153" s="73">
        <f t="shared" si="333"/>
        <v>1.1175662789180579E-3</v>
      </c>
      <c r="K7153" s="73">
        <f t="shared" si="334"/>
        <v>34.910597863861092</v>
      </c>
      <c r="L7153" s="3" t="e">
        <f t="shared" si="335"/>
        <v>#N/A</v>
      </c>
    </row>
    <row r="7154" spans="1:12" x14ac:dyDescent="0.25">
      <c r="A7154" s="43" t="s">
        <v>48</v>
      </c>
      <c r="B7154" s="43" t="s">
        <v>24</v>
      </c>
      <c r="C7154" s="43" t="s">
        <v>773</v>
      </c>
      <c r="D7154" s="43" t="s">
        <v>371</v>
      </c>
      <c r="E7154" s="43" t="s">
        <v>3296</v>
      </c>
      <c r="F7154" s="43" t="s">
        <v>4633</v>
      </c>
      <c r="G7154" s="43" t="s">
        <v>4654</v>
      </c>
      <c r="H7154" s="76">
        <v>35566</v>
      </c>
      <c r="I7154" s="229">
        <v>5.6200022493392565E-2</v>
      </c>
      <c r="J7154" s="73">
        <f t="shared" si="333"/>
        <v>1.1174296014592054E-3</v>
      </c>
      <c r="K7154" s="73">
        <f t="shared" si="334"/>
        <v>2038.5525012054979</v>
      </c>
      <c r="L7154" s="3" t="e">
        <f t="shared" si="335"/>
        <v>#N/A</v>
      </c>
    </row>
    <row r="7155" spans="1:12" x14ac:dyDescent="0.25">
      <c r="A7155" s="43" t="s">
        <v>48</v>
      </c>
      <c r="B7155" s="43" t="s">
        <v>24</v>
      </c>
      <c r="C7155" s="43" t="s">
        <v>773</v>
      </c>
      <c r="D7155" s="43" t="s">
        <v>371</v>
      </c>
      <c r="E7155" s="43" t="s">
        <v>3296</v>
      </c>
      <c r="F7155" s="43" t="s">
        <v>4633</v>
      </c>
      <c r="G7155" s="43" t="s">
        <v>4654</v>
      </c>
      <c r="H7155" s="76">
        <v>463</v>
      </c>
      <c r="I7155" s="229">
        <v>5.6198704103671705E-2</v>
      </c>
      <c r="J7155" s="73">
        <f t="shared" si="333"/>
        <v>1.1174033878095487E-3</v>
      </c>
      <c r="K7155" s="73">
        <f t="shared" si="334"/>
        <v>26.537357768555822</v>
      </c>
      <c r="L7155" s="3" t="e">
        <f t="shared" si="335"/>
        <v>#N/A</v>
      </c>
    </row>
    <row r="7156" spans="1:12" x14ac:dyDescent="0.25">
      <c r="A7156" s="43" t="s">
        <v>48</v>
      </c>
      <c r="B7156" s="43" t="s">
        <v>24</v>
      </c>
      <c r="C7156" s="43" t="s">
        <v>773</v>
      </c>
      <c r="D7156" s="43" t="s">
        <v>371</v>
      </c>
      <c r="E7156" s="43" t="s">
        <v>3296</v>
      </c>
      <c r="F7156" s="43" t="s">
        <v>4633</v>
      </c>
      <c r="G7156" s="43" t="s">
        <v>4654</v>
      </c>
      <c r="H7156" s="76">
        <v>158</v>
      </c>
      <c r="I7156" s="229">
        <v>5.6202531645569626E-2</v>
      </c>
      <c r="J7156" s="73">
        <f t="shared" si="333"/>
        <v>1.1174794911352735E-3</v>
      </c>
      <c r="K7156" s="73">
        <f t="shared" si="334"/>
        <v>9.0565617595993739</v>
      </c>
      <c r="L7156" s="3" t="e">
        <f t="shared" si="335"/>
        <v>#N/A</v>
      </c>
    </row>
    <row r="7157" spans="1:12" x14ac:dyDescent="0.25">
      <c r="A7157" s="43" t="s">
        <v>48</v>
      </c>
      <c r="B7157" s="43" t="s">
        <v>24</v>
      </c>
      <c r="C7157" s="43" t="s">
        <v>773</v>
      </c>
      <c r="D7157" s="43" t="s">
        <v>371</v>
      </c>
      <c r="E7157" s="43" t="s">
        <v>3296</v>
      </c>
      <c r="F7157" s="43" t="s">
        <v>4633</v>
      </c>
      <c r="G7157" s="43" t="s">
        <v>4654</v>
      </c>
      <c r="H7157" s="76">
        <v>634</v>
      </c>
      <c r="I7157" s="229">
        <v>5.6198738170347005E-2</v>
      </c>
      <c r="J7157" s="73">
        <f t="shared" si="333"/>
        <v>1.1174040651600141E-3</v>
      </c>
      <c r="K7157" s="73">
        <f t="shared" si="334"/>
        <v>36.338434177311449</v>
      </c>
      <c r="L7157" s="3" t="e">
        <f t="shared" si="335"/>
        <v>#N/A</v>
      </c>
    </row>
    <row r="7158" spans="1:12" x14ac:dyDescent="0.25">
      <c r="A7158" s="43" t="s">
        <v>48</v>
      </c>
      <c r="B7158" s="43" t="s">
        <v>24</v>
      </c>
      <c r="C7158" s="43" t="s">
        <v>773</v>
      </c>
      <c r="D7158" s="43" t="s">
        <v>371</v>
      </c>
      <c r="E7158" s="43" t="s">
        <v>3296</v>
      </c>
      <c r="F7158" s="43" t="s">
        <v>4633</v>
      </c>
      <c r="G7158" s="43" t="s">
        <v>4654</v>
      </c>
      <c r="H7158" s="76">
        <v>219</v>
      </c>
      <c r="I7158" s="229">
        <v>5.6210045662100458E-2</v>
      </c>
      <c r="J7158" s="73">
        <f t="shared" si="333"/>
        <v>1.1176288929348615E-3</v>
      </c>
      <c r="K7158" s="73">
        <f t="shared" si="334"/>
        <v>12.554760727552734</v>
      </c>
      <c r="L7158" s="3" t="e">
        <f t="shared" si="335"/>
        <v>#N/A</v>
      </c>
    </row>
    <row r="7159" spans="1:12" x14ac:dyDescent="0.25">
      <c r="A7159" s="43" t="s">
        <v>48</v>
      </c>
      <c r="B7159" s="43" t="s">
        <v>24</v>
      </c>
      <c r="C7159" s="43" t="s">
        <v>773</v>
      </c>
      <c r="D7159" s="43" t="s">
        <v>371</v>
      </c>
      <c r="E7159" s="43" t="s">
        <v>3296</v>
      </c>
      <c r="F7159" s="43" t="s">
        <v>4633</v>
      </c>
      <c r="G7159" s="43" t="s">
        <v>4654</v>
      </c>
      <c r="H7159" s="76">
        <v>268</v>
      </c>
      <c r="I7159" s="229">
        <v>5.6194029850746272E-2</v>
      </c>
      <c r="J7159" s="73">
        <f t="shared" si="333"/>
        <v>1.1173104492598496E-3</v>
      </c>
      <c r="K7159" s="73">
        <f t="shared" si="334"/>
        <v>15.35943920040164</v>
      </c>
      <c r="L7159" s="3" t="e">
        <f t="shared" si="335"/>
        <v>#N/A</v>
      </c>
    </row>
    <row r="7160" spans="1:12" x14ac:dyDescent="0.25">
      <c r="A7160" s="43" t="s">
        <v>48</v>
      </c>
      <c r="B7160" s="43" t="s">
        <v>24</v>
      </c>
      <c r="C7160" s="43" t="s">
        <v>773</v>
      </c>
      <c r="D7160" s="43" t="s">
        <v>371</v>
      </c>
      <c r="E7160" s="43" t="s">
        <v>3296</v>
      </c>
      <c r="F7160" s="43" t="s">
        <v>4633</v>
      </c>
      <c r="G7160" s="43" t="s">
        <v>4654</v>
      </c>
      <c r="H7160" s="76">
        <v>14786</v>
      </c>
      <c r="I7160" s="229">
        <v>5.6199783579061274E-2</v>
      </c>
      <c r="J7160" s="73">
        <f t="shared" si="333"/>
        <v>1.1174248511061956E-3</v>
      </c>
      <c r="K7160" s="73">
        <f t="shared" si="334"/>
        <v>847.49224384845627</v>
      </c>
      <c r="L7160" s="3" t="e">
        <f t="shared" si="335"/>
        <v>#N/A</v>
      </c>
    </row>
    <row r="7161" spans="1:12" x14ac:dyDescent="0.25">
      <c r="A7161" s="43" t="s">
        <v>48</v>
      </c>
      <c r="B7161" s="43" t="s">
        <v>24</v>
      </c>
      <c r="C7161" s="43" t="s">
        <v>773</v>
      </c>
      <c r="D7161" s="43" t="s">
        <v>371</v>
      </c>
      <c r="E7161" s="43" t="s">
        <v>3296</v>
      </c>
      <c r="F7161" s="43" t="s">
        <v>4633</v>
      </c>
      <c r="G7161" s="43" t="s">
        <v>4654</v>
      </c>
      <c r="H7161" s="76">
        <v>30474</v>
      </c>
      <c r="I7161" s="229">
        <v>5.6200039377830288E-2</v>
      </c>
      <c r="J7161" s="73">
        <f t="shared" si="333"/>
        <v>1.117429937173849E-3</v>
      </c>
      <c r="K7161" s="73">
        <f t="shared" si="334"/>
        <v>1746.6925599054362</v>
      </c>
      <c r="L7161" s="3" t="e">
        <f t="shared" si="335"/>
        <v>#N/A</v>
      </c>
    </row>
    <row r="7162" spans="1:12" x14ac:dyDescent="0.25">
      <c r="A7162" s="43" t="s">
        <v>48</v>
      </c>
      <c r="B7162" s="43" t="s">
        <v>24</v>
      </c>
      <c r="C7162" s="43" t="s">
        <v>773</v>
      </c>
      <c r="D7162" s="43" t="s">
        <v>371</v>
      </c>
      <c r="E7162" s="43" t="s">
        <v>3296</v>
      </c>
      <c r="F7162" s="43" t="s">
        <v>4633</v>
      </c>
      <c r="G7162" s="43" t="s">
        <v>4654</v>
      </c>
      <c r="H7162" s="76">
        <v>17003</v>
      </c>
      <c r="I7162" s="229">
        <v>5.6200082338410874E-2</v>
      </c>
      <c r="J7162" s="73">
        <f t="shared" si="333"/>
        <v>1.117430791362554E-3</v>
      </c>
      <c r="K7162" s="73">
        <f t="shared" si="334"/>
        <v>974.56967574553755</v>
      </c>
      <c r="L7162" s="3" t="e">
        <f t="shared" si="335"/>
        <v>#N/A</v>
      </c>
    </row>
    <row r="7163" spans="1:12" x14ac:dyDescent="0.25">
      <c r="A7163" s="43" t="s">
        <v>48</v>
      </c>
      <c r="B7163" s="43" t="s">
        <v>24</v>
      </c>
      <c r="C7163" s="43" t="s">
        <v>773</v>
      </c>
      <c r="D7163" s="43" t="s">
        <v>371</v>
      </c>
      <c r="E7163" s="43" t="s">
        <v>3296</v>
      </c>
      <c r="F7163" s="43" t="s">
        <v>4633</v>
      </c>
      <c r="G7163" s="43" t="s">
        <v>4654</v>
      </c>
      <c r="H7163" s="76">
        <v>390</v>
      </c>
      <c r="I7163" s="229">
        <v>5.6205128205128206E-2</v>
      </c>
      <c r="J7163" s="73">
        <f t="shared" si="333"/>
        <v>1.1175311187393915E-3</v>
      </c>
      <c r="K7163" s="73">
        <f t="shared" si="334"/>
        <v>22.355837136308363</v>
      </c>
      <c r="L7163" s="3" t="e">
        <f t="shared" si="335"/>
        <v>#N/A</v>
      </c>
    </row>
    <row r="7164" spans="1:12" x14ac:dyDescent="0.25">
      <c r="A7164" s="43" t="s">
        <v>48</v>
      </c>
      <c r="B7164" s="43" t="s">
        <v>24</v>
      </c>
      <c r="C7164" s="43" t="s">
        <v>727</v>
      </c>
      <c r="D7164" s="43" t="s">
        <v>728</v>
      </c>
      <c r="E7164" s="43" t="s">
        <v>3297</v>
      </c>
      <c r="F7164" s="43" t="s">
        <v>4634</v>
      </c>
      <c r="G7164" s="43" t="s">
        <v>4654</v>
      </c>
      <c r="H7164" s="76">
        <v>33810</v>
      </c>
      <c r="I7164" s="229">
        <v>3.9648624667258207E-2</v>
      </c>
      <c r="J7164" s="73">
        <f t="shared" si="333"/>
        <v>7.8833681722367366E-4</v>
      </c>
      <c r="K7164" s="73">
        <f t="shared" si="334"/>
        <v>1367.1736677903323</v>
      </c>
      <c r="L7164" s="3" t="e">
        <f t="shared" si="335"/>
        <v>#N/A</v>
      </c>
    </row>
    <row r="7165" spans="1:12" x14ac:dyDescent="0.25">
      <c r="A7165" s="43" t="s">
        <v>48</v>
      </c>
      <c r="B7165" s="43" t="s">
        <v>24</v>
      </c>
      <c r="C7165" s="43" t="s">
        <v>729</v>
      </c>
      <c r="D7165" s="43" t="s">
        <v>728</v>
      </c>
      <c r="E7165" s="43" t="s">
        <v>3298</v>
      </c>
      <c r="F7165" s="43" t="s">
        <v>4634</v>
      </c>
      <c r="G7165" s="43" t="s">
        <v>4654</v>
      </c>
      <c r="H7165" s="76">
        <v>60</v>
      </c>
      <c r="I7165" s="229">
        <v>3.2833333333333332E-2</v>
      </c>
      <c r="J7165" s="73">
        <f t="shared" si="333"/>
        <v>6.528278273475322E-4</v>
      </c>
      <c r="K7165" s="73">
        <f t="shared" si="334"/>
        <v>2.0091696696408521</v>
      </c>
      <c r="L7165" s="3" t="e">
        <f t="shared" si="335"/>
        <v>#N/A</v>
      </c>
    </row>
    <row r="7166" spans="1:12" x14ac:dyDescent="0.25">
      <c r="A7166" s="43" t="s">
        <v>48</v>
      </c>
      <c r="B7166" s="43" t="s">
        <v>24</v>
      </c>
      <c r="C7166" s="43" t="s">
        <v>730</v>
      </c>
      <c r="D7166" s="43" t="s">
        <v>728</v>
      </c>
      <c r="E7166" s="43" t="s">
        <v>3299</v>
      </c>
      <c r="F7166" s="43" t="s">
        <v>4635</v>
      </c>
      <c r="G7166" s="43" t="s">
        <v>4654</v>
      </c>
      <c r="H7166" s="76">
        <v>30</v>
      </c>
      <c r="I7166" s="229">
        <v>3.833333333333333E-2</v>
      </c>
      <c r="J7166" s="73">
        <f t="shared" si="333"/>
        <v>7.6218477304534221E-4</v>
      </c>
      <c r="K7166" s="73">
        <f t="shared" si="334"/>
        <v>1.1728655431913602</v>
      </c>
      <c r="L7166" s="3" t="e">
        <f t="shared" si="335"/>
        <v>#N/A</v>
      </c>
    </row>
    <row r="7167" spans="1:12" x14ac:dyDescent="0.25">
      <c r="A7167" s="43" t="s">
        <v>48</v>
      </c>
      <c r="B7167" s="43" t="s">
        <v>24</v>
      </c>
      <c r="C7167" s="43" t="s">
        <v>787</v>
      </c>
      <c r="D7167" s="43" t="s">
        <v>371</v>
      </c>
      <c r="E7167" s="43" t="s">
        <v>3300</v>
      </c>
      <c r="F7167" s="43" t="s">
        <v>4633</v>
      </c>
      <c r="G7167" s="43" t="s">
        <v>4654</v>
      </c>
      <c r="H7167" s="76">
        <v>9574</v>
      </c>
      <c r="I7167" s="229">
        <v>5.9000417798203454E-2</v>
      </c>
      <c r="J7167" s="73">
        <f t="shared" si="333"/>
        <v>1.1731100882374976E-3</v>
      </c>
      <c r="K7167" s="73">
        <f t="shared" si="334"/>
        <v>576.10135598478564</v>
      </c>
      <c r="L7167" s="3" t="e">
        <f t="shared" si="335"/>
        <v>#N/A</v>
      </c>
    </row>
    <row r="7168" spans="1:12" x14ac:dyDescent="0.25">
      <c r="A7168" s="43" t="s">
        <v>48</v>
      </c>
      <c r="B7168" s="43" t="s">
        <v>24</v>
      </c>
      <c r="C7168" s="43" t="s">
        <v>787</v>
      </c>
      <c r="D7168" s="43" t="s">
        <v>371</v>
      </c>
      <c r="E7168" s="43" t="s">
        <v>3300</v>
      </c>
      <c r="F7168" s="43" t="s">
        <v>4633</v>
      </c>
      <c r="G7168" s="43" t="s">
        <v>4654</v>
      </c>
      <c r="H7168" s="76">
        <v>15672</v>
      </c>
      <c r="I7168" s="229">
        <v>5.9000127616130688E-2</v>
      </c>
      <c r="J7168" s="73">
        <f t="shared" si="333"/>
        <v>1.1731043185238294E-3</v>
      </c>
      <c r="K7168" s="73">
        <f t="shared" si="334"/>
        <v>943.03489087990556</v>
      </c>
      <c r="L7168" s="3" t="e">
        <f t="shared" si="335"/>
        <v>#N/A</v>
      </c>
    </row>
    <row r="7169" spans="1:12" x14ac:dyDescent="0.25">
      <c r="A7169" s="43" t="s">
        <v>48</v>
      </c>
      <c r="B7169" s="43" t="s">
        <v>24</v>
      </c>
      <c r="C7169" s="43" t="s">
        <v>787</v>
      </c>
      <c r="D7169" s="43" t="s">
        <v>371</v>
      </c>
      <c r="E7169" s="43" t="s">
        <v>3300</v>
      </c>
      <c r="F7169" s="43" t="s">
        <v>4633</v>
      </c>
      <c r="G7169" s="43" t="s">
        <v>4654</v>
      </c>
      <c r="H7169" s="76">
        <v>332</v>
      </c>
      <c r="I7169" s="229">
        <v>5.900602409638555E-2</v>
      </c>
      <c r="J7169" s="73">
        <f t="shared" si="333"/>
        <v>1.1732215587185639E-3</v>
      </c>
      <c r="K7169" s="73">
        <f t="shared" si="334"/>
        <v>19.979509557494566</v>
      </c>
      <c r="L7169" s="3" t="e">
        <f t="shared" si="335"/>
        <v>#N/A</v>
      </c>
    </row>
    <row r="7170" spans="1:12" x14ac:dyDescent="0.25">
      <c r="A7170" s="43" t="s">
        <v>48</v>
      </c>
      <c r="B7170" s="43" t="s">
        <v>24</v>
      </c>
      <c r="C7170" s="43" t="s">
        <v>787</v>
      </c>
      <c r="D7170" s="43" t="s">
        <v>371</v>
      </c>
      <c r="E7170" s="43" t="s">
        <v>3300</v>
      </c>
      <c r="F7170" s="43" t="s">
        <v>4633</v>
      </c>
      <c r="G7170" s="43" t="s">
        <v>4654</v>
      </c>
      <c r="H7170" s="76">
        <v>69</v>
      </c>
      <c r="I7170" s="229">
        <v>5.8985507246376814E-2</v>
      </c>
      <c r="J7170" s="73">
        <f t="shared" si="333"/>
        <v>1.1728136205272374E-3</v>
      </c>
      <c r="K7170" s="73">
        <f t="shared" si="334"/>
        <v>4.1509241398163796</v>
      </c>
      <c r="L7170" s="3" t="e">
        <f t="shared" si="335"/>
        <v>#N/A</v>
      </c>
    </row>
    <row r="7171" spans="1:12" x14ac:dyDescent="0.25">
      <c r="A7171" s="43" t="s">
        <v>48</v>
      </c>
      <c r="B7171" s="43" t="s">
        <v>24</v>
      </c>
      <c r="C7171" s="43" t="s">
        <v>787</v>
      </c>
      <c r="D7171" s="43" t="s">
        <v>371</v>
      </c>
      <c r="E7171" s="43" t="s">
        <v>3300</v>
      </c>
      <c r="F7171" s="43" t="s">
        <v>4633</v>
      </c>
      <c r="G7171" s="43" t="s">
        <v>4654</v>
      </c>
      <c r="H7171" s="76">
        <v>31</v>
      </c>
      <c r="I7171" s="229">
        <v>5.9032258064516077E-2</v>
      </c>
      <c r="J7171" s="73">
        <f t="shared" si="333"/>
        <v>1.1737431708327981E-3</v>
      </c>
      <c r="K7171" s="73">
        <f t="shared" si="334"/>
        <v>1.8663860382958151</v>
      </c>
      <c r="L7171" s="3" t="e">
        <f t="shared" si="335"/>
        <v>#N/A</v>
      </c>
    </row>
    <row r="7172" spans="1:12" x14ac:dyDescent="0.25">
      <c r="A7172" s="43" t="s">
        <v>48</v>
      </c>
      <c r="B7172" s="43" t="s">
        <v>24</v>
      </c>
      <c r="C7172" s="43" t="s">
        <v>787</v>
      </c>
      <c r="D7172" s="43" t="s">
        <v>371</v>
      </c>
      <c r="E7172" s="43" t="s">
        <v>3300</v>
      </c>
      <c r="F7172" s="43" t="s">
        <v>4633</v>
      </c>
      <c r="G7172" s="43" t="s">
        <v>4654</v>
      </c>
      <c r="H7172" s="76">
        <v>19177</v>
      </c>
      <c r="I7172" s="229">
        <v>5.8999843562601038E-2</v>
      </c>
      <c r="J7172" s="73">
        <f t="shared" si="333"/>
        <v>1.173098670664481E-3</v>
      </c>
      <c r="K7172" s="73">
        <f t="shared" si="334"/>
        <v>1153.9365132073328</v>
      </c>
      <c r="L7172" s="3" t="e">
        <f t="shared" si="335"/>
        <v>#N/A</v>
      </c>
    </row>
    <row r="7173" spans="1:12" x14ac:dyDescent="0.25">
      <c r="A7173" s="43" t="s">
        <v>48</v>
      </c>
      <c r="B7173" s="43" t="s">
        <v>24</v>
      </c>
      <c r="C7173" s="43" t="s">
        <v>787</v>
      </c>
      <c r="D7173" s="43" t="s">
        <v>371</v>
      </c>
      <c r="E7173" s="43" t="s">
        <v>3300</v>
      </c>
      <c r="F7173" s="43" t="s">
        <v>4633</v>
      </c>
      <c r="G7173" s="43" t="s">
        <v>4654</v>
      </c>
      <c r="H7173" s="76">
        <v>1607</v>
      </c>
      <c r="I7173" s="229">
        <v>5.8998133167392657E-2</v>
      </c>
      <c r="J7173" s="73">
        <f t="shared" si="333"/>
        <v>1.1730646627379491E-3</v>
      </c>
      <c r="K7173" s="73">
        <f t="shared" si="334"/>
        <v>96.695114913019879</v>
      </c>
      <c r="L7173" s="3" t="e">
        <f t="shared" si="335"/>
        <v>#N/A</v>
      </c>
    </row>
    <row r="7174" spans="1:12" x14ac:dyDescent="0.25">
      <c r="A7174" s="43" t="s">
        <v>48</v>
      </c>
      <c r="B7174" s="43" t="s">
        <v>24</v>
      </c>
      <c r="C7174" s="43" t="s">
        <v>787</v>
      </c>
      <c r="D7174" s="43" t="s">
        <v>371</v>
      </c>
      <c r="E7174" s="43" t="s">
        <v>3300</v>
      </c>
      <c r="F7174" s="43" t="s">
        <v>4633</v>
      </c>
      <c r="G7174" s="43" t="s">
        <v>4654</v>
      </c>
      <c r="H7174" s="76">
        <v>19031</v>
      </c>
      <c r="I7174" s="229">
        <v>5.9000052545846247E-2</v>
      </c>
      <c r="J7174" s="73">
        <f t="shared" si="333"/>
        <v>1.1731028258952806E-3</v>
      </c>
      <c r="K7174" s="73">
        <f t="shared" si="334"/>
        <v>1145.155319879613</v>
      </c>
      <c r="L7174" s="3" t="e">
        <f t="shared" si="335"/>
        <v>#N/A</v>
      </c>
    </row>
    <row r="7175" spans="1:12" x14ac:dyDescent="0.25">
      <c r="A7175" s="43" t="s">
        <v>48</v>
      </c>
      <c r="B7175" s="43" t="s">
        <v>24</v>
      </c>
      <c r="C7175" s="43" t="s">
        <v>787</v>
      </c>
      <c r="D7175" s="43" t="s">
        <v>371</v>
      </c>
      <c r="E7175" s="43" t="s">
        <v>3300</v>
      </c>
      <c r="F7175" s="43" t="s">
        <v>4633</v>
      </c>
      <c r="G7175" s="43" t="s">
        <v>4654</v>
      </c>
      <c r="H7175" s="76">
        <v>6524</v>
      </c>
      <c r="I7175" s="229">
        <v>5.9000613120784806E-2</v>
      </c>
      <c r="J7175" s="73">
        <f t="shared" ref="J7175:J7233" si="336">I7175*$J$5</f>
        <v>1.1731139718522106E-3</v>
      </c>
      <c r="K7175" s="73">
        <f t="shared" ref="K7175:K7233" si="337">(I7175+J7175)*H7175</f>
        <v>392.57339555236393</v>
      </c>
      <c r="L7175" s="3" t="e">
        <f t="shared" ref="L7175:L7233" si="338">MATCH(C7175,$C$7237:$C$7264,0)</f>
        <v>#N/A</v>
      </c>
    </row>
    <row r="7176" spans="1:12" x14ac:dyDescent="0.25">
      <c r="A7176" s="43" t="s">
        <v>48</v>
      </c>
      <c r="B7176" s="43" t="s">
        <v>24</v>
      </c>
      <c r="C7176" s="43" t="s">
        <v>787</v>
      </c>
      <c r="D7176" s="43" t="s">
        <v>371</v>
      </c>
      <c r="E7176" s="43" t="s">
        <v>3300</v>
      </c>
      <c r="F7176" s="43" t="s">
        <v>4633</v>
      </c>
      <c r="G7176" s="43" t="s">
        <v>4654</v>
      </c>
      <c r="H7176" s="76">
        <v>10006</v>
      </c>
      <c r="I7176" s="229">
        <v>5.8999600239856079E-2</v>
      </c>
      <c r="J7176" s="73">
        <f t="shared" si="336"/>
        <v>1.173093832658625E-3</v>
      </c>
      <c r="K7176" s="73">
        <f t="shared" si="337"/>
        <v>602.08797688958214</v>
      </c>
      <c r="L7176" s="3" t="e">
        <f t="shared" si="338"/>
        <v>#N/A</v>
      </c>
    </row>
    <row r="7177" spans="1:12" x14ac:dyDescent="0.25">
      <c r="A7177" s="43" t="s">
        <v>48</v>
      </c>
      <c r="B7177" s="43" t="s">
        <v>24</v>
      </c>
      <c r="C7177" s="43" t="s">
        <v>787</v>
      </c>
      <c r="D7177" s="43" t="s">
        <v>371</v>
      </c>
      <c r="E7177" s="43" t="s">
        <v>3300</v>
      </c>
      <c r="F7177" s="43" t="s">
        <v>4633</v>
      </c>
      <c r="G7177" s="43" t="s">
        <v>4654</v>
      </c>
      <c r="H7177" s="76">
        <v>280</v>
      </c>
      <c r="I7177" s="229">
        <v>5.9000000000000039E-2</v>
      </c>
      <c r="J7177" s="73">
        <f t="shared" si="336"/>
        <v>1.1731017811219622E-3</v>
      </c>
      <c r="K7177" s="73">
        <f t="shared" si="337"/>
        <v>16.848468498714158</v>
      </c>
      <c r="L7177" s="3" t="e">
        <f t="shared" si="338"/>
        <v>#N/A</v>
      </c>
    </row>
    <row r="7178" spans="1:12" x14ac:dyDescent="0.25">
      <c r="A7178" s="43" t="s">
        <v>48</v>
      </c>
      <c r="B7178" s="43" t="s">
        <v>24</v>
      </c>
      <c r="C7178" s="43" t="s">
        <v>787</v>
      </c>
      <c r="D7178" s="43" t="s">
        <v>371</v>
      </c>
      <c r="E7178" s="43" t="s">
        <v>3300</v>
      </c>
      <c r="F7178" s="43" t="s">
        <v>4633</v>
      </c>
      <c r="G7178" s="43" t="s">
        <v>4654</v>
      </c>
      <c r="H7178" s="76">
        <v>31</v>
      </c>
      <c r="I7178" s="229">
        <v>5.9032258064516077E-2</v>
      </c>
      <c r="J7178" s="73">
        <f t="shared" si="336"/>
        <v>1.1737431708327981E-3</v>
      </c>
      <c r="K7178" s="73">
        <f t="shared" si="337"/>
        <v>1.8663860382958151</v>
      </c>
      <c r="L7178" s="3" t="e">
        <f t="shared" si="338"/>
        <v>#N/A</v>
      </c>
    </row>
    <row r="7179" spans="1:12" x14ac:dyDescent="0.25">
      <c r="A7179" s="43" t="s">
        <v>48</v>
      </c>
      <c r="B7179" s="43" t="s">
        <v>24</v>
      </c>
      <c r="C7179" s="43" t="s">
        <v>787</v>
      </c>
      <c r="D7179" s="43" t="s">
        <v>371</v>
      </c>
      <c r="E7179" s="43" t="s">
        <v>3300</v>
      </c>
      <c r="F7179" s="43" t="s">
        <v>4633</v>
      </c>
      <c r="G7179" s="43" t="s">
        <v>4654</v>
      </c>
      <c r="H7179" s="76">
        <v>14258</v>
      </c>
      <c r="I7179" s="229">
        <v>5.8999859727872077E-2</v>
      </c>
      <c r="J7179" s="73">
        <f t="shared" si="336"/>
        <v>1.1730989920798749E-3</v>
      </c>
      <c r="K7179" s="73">
        <f t="shared" si="337"/>
        <v>857.94604542907496</v>
      </c>
      <c r="L7179" s="3" t="e">
        <f t="shared" si="338"/>
        <v>#N/A</v>
      </c>
    </row>
    <row r="7180" spans="1:12" x14ac:dyDescent="0.25">
      <c r="A7180" s="43" t="s">
        <v>48</v>
      </c>
      <c r="B7180" s="43" t="s">
        <v>24</v>
      </c>
      <c r="C7180" s="43" t="s">
        <v>787</v>
      </c>
      <c r="D7180" s="43" t="s">
        <v>371</v>
      </c>
      <c r="E7180" s="43" t="s">
        <v>3300</v>
      </c>
      <c r="F7180" s="43" t="s">
        <v>4633</v>
      </c>
      <c r="G7180" s="43" t="s">
        <v>4654</v>
      </c>
      <c r="H7180" s="76">
        <v>145</v>
      </c>
      <c r="I7180" s="229">
        <v>5.9034482758620707E-2</v>
      </c>
      <c r="J7180" s="73">
        <f t="shared" si="336"/>
        <v>1.1737874046059606E-3</v>
      </c>
      <c r="K7180" s="73">
        <f t="shared" si="337"/>
        <v>8.7301991736678666</v>
      </c>
      <c r="L7180" s="3" t="e">
        <f t="shared" si="338"/>
        <v>#N/A</v>
      </c>
    </row>
    <row r="7181" spans="1:12" x14ac:dyDescent="0.25">
      <c r="A7181" s="43" t="s">
        <v>48</v>
      </c>
      <c r="B7181" s="43" t="s">
        <v>24</v>
      </c>
      <c r="C7181" s="43" t="s">
        <v>787</v>
      </c>
      <c r="D7181" s="43" t="s">
        <v>371</v>
      </c>
      <c r="E7181" s="43" t="s">
        <v>3301</v>
      </c>
      <c r="F7181" s="43" t="s">
        <v>4636</v>
      </c>
      <c r="G7181" s="43" t="s">
        <v>4654</v>
      </c>
      <c r="H7181" s="76">
        <v>110</v>
      </c>
      <c r="I7181" s="229">
        <v>6.4090909090909101E-2</v>
      </c>
      <c r="J7181" s="73">
        <f t="shared" si="336"/>
        <v>1.2743247391232403E-3</v>
      </c>
      <c r="K7181" s="73">
        <f t="shared" si="337"/>
        <v>7.1901757213035573</v>
      </c>
      <c r="L7181" s="3" t="e">
        <f t="shared" si="338"/>
        <v>#N/A</v>
      </c>
    </row>
    <row r="7182" spans="1:12" x14ac:dyDescent="0.25">
      <c r="A7182" s="43" t="s">
        <v>48</v>
      </c>
      <c r="B7182" s="43" t="s">
        <v>24</v>
      </c>
      <c r="C7182" s="43" t="s">
        <v>787</v>
      </c>
      <c r="D7182" s="43" t="s">
        <v>371</v>
      </c>
      <c r="E7182" s="43" t="s">
        <v>3301</v>
      </c>
      <c r="F7182" s="43" t="s">
        <v>4636</v>
      </c>
      <c r="G7182" s="43" t="s">
        <v>4654</v>
      </c>
      <c r="H7182" s="76">
        <v>134</v>
      </c>
      <c r="I7182" s="229">
        <v>6.5373134328358215E-2</v>
      </c>
      <c r="J7182" s="73">
        <f t="shared" si="336"/>
        <v>1.2998193274258011E-3</v>
      </c>
      <c r="K7182" s="73">
        <f t="shared" si="337"/>
        <v>8.9341757898750576</v>
      </c>
      <c r="L7182" s="3" t="e">
        <f t="shared" si="338"/>
        <v>#N/A</v>
      </c>
    </row>
    <row r="7183" spans="1:12" x14ac:dyDescent="0.25">
      <c r="A7183" s="43" t="s">
        <v>48</v>
      </c>
      <c r="B7183" s="43" t="s">
        <v>24</v>
      </c>
      <c r="C7183" s="43" t="s">
        <v>787</v>
      </c>
      <c r="D7183" s="43" t="s">
        <v>371</v>
      </c>
      <c r="E7183" s="43" t="s">
        <v>3301</v>
      </c>
      <c r="F7183" s="43" t="s">
        <v>4636</v>
      </c>
      <c r="G7183" s="43" t="s">
        <v>4654</v>
      </c>
      <c r="H7183" s="76">
        <v>97</v>
      </c>
      <c r="I7183" s="229">
        <v>6.3814432989690723E-2</v>
      </c>
      <c r="J7183" s="73">
        <f t="shared" si="336"/>
        <v>1.2688275423982077E-3</v>
      </c>
      <c r="K7183" s="73">
        <f t="shared" si="337"/>
        <v>6.3130762716126263</v>
      </c>
      <c r="L7183" s="3" t="e">
        <f t="shared" si="338"/>
        <v>#N/A</v>
      </c>
    </row>
    <row r="7184" spans="1:12" x14ac:dyDescent="0.25">
      <c r="A7184" s="43" t="s">
        <v>48</v>
      </c>
      <c r="B7184" s="43" t="s">
        <v>24</v>
      </c>
      <c r="C7184" s="43" t="s">
        <v>787</v>
      </c>
      <c r="D7184" s="43" t="s">
        <v>371</v>
      </c>
      <c r="E7184" s="43" t="s">
        <v>3301</v>
      </c>
      <c r="F7184" s="43" t="s">
        <v>4636</v>
      </c>
      <c r="G7184" s="43" t="s">
        <v>4654</v>
      </c>
      <c r="H7184" s="76">
        <v>171</v>
      </c>
      <c r="I7184" s="229">
        <v>6.4795321637426906E-2</v>
      </c>
      <c r="J7184" s="73">
        <f t="shared" si="336"/>
        <v>1.2883306308684047E-3</v>
      </c>
      <c r="K7184" s="73">
        <f t="shared" si="337"/>
        <v>11.300304537878498</v>
      </c>
      <c r="L7184" s="3" t="e">
        <f t="shared" si="338"/>
        <v>#N/A</v>
      </c>
    </row>
    <row r="7185" spans="1:12" x14ac:dyDescent="0.25">
      <c r="A7185" s="43" t="s">
        <v>48</v>
      </c>
      <c r="B7185" s="43" t="s">
        <v>24</v>
      </c>
      <c r="C7185" s="43" t="s">
        <v>787</v>
      </c>
      <c r="D7185" s="43" t="s">
        <v>371</v>
      </c>
      <c r="E7185" s="43" t="s">
        <v>3301</v>
      </c>
      <c r="F7185" s="43" t="s">
        <v>4636</v>
      </c>
      <c r="G7185" s="43" t="s">
        <v>4654</v>
      </c>
      <c r="H7185" s="76">
        <v>61</v>
      </c>
      <c r="I7185" s="229">
        <v>6.3770491803278678E-2</v>
      </c>
      <c r="J7185" s="73">
        <f t="shared" si="336"/>
        <v>1.2679538562279605E-3</v>
      </c>
      <c r="K7185" s="73">
        <f t="shared" si="337"/>
        <v>3.9673451852299051</v>
      </c>
      <c r="L7185" s="3" t="e">
        <f t="shared" si="338"/>
        <v>#N/A</v>
      </c>
    </row>
    <row r="7186" spans="1:12" x14ac:dyDescent="0.25">
      <c r="A7186" s="43" t="s">
        <v>48</v>
      </c>
      <c r="B7186" s="43" t="s">
        <v>24</v>
      </c>
      <c r="C7186" s="43" t="s">
        <v>787</v>
      </c>
      <c r="D7186" s="43" t="s">
        <v>371</v>
      </c>
      <c r="E7186" s="43" t="s">
        <v>3301</v>
      </c>
      <c r="F7186" s="43" t="s">
        <v>4636</v>
      </c>
      <c r="G7186" s="43" t="s">
        <v>4654</v>
      </c>
      <c r="H7186" s="76">
        <v>49</v>
      </c>
      <c r="I7186" s="229">
        <v>6.2244897959183691E-2</v>
      </c>
      <c r="J7186" s="73">
        <f t="shared" si="336"/>
        <v>1.2376203501978497E-3</v>
      </c>
      <c r="K7186" s="73">
        <f t="shared" si="337"/>
        <v>3.1106433971596954</v>
      </c>
      <c r="L7186" s="3" t="e">
        <f t="shared" si="338"/>
        <v>#N/A</v>
      </c>
    </row>
    <row r="7187" spans="1:12" x14ac:dyDescent="0.25">
      <c r="A7187" s="43" t="s">
        <v>48</v>
      </c>
      <c r="B7187" s="43" t="s">
        <v>24</v>
      </c>
      <c r="C7187" s="43" t="s">
        <v>787</v>
      </c>
      <c r="D7187" s="43" t="s">
        <v>371</v>
      </c>
      <c r="E7187" s="43" t="s">
        <v>3301</v>
      </c>
      <c r="F7187" s="43" t="s">
        <v>4636</v>
      </c>
      <c r="G7187" s="43" t="s">
        <v>4654</v>
      </c>
      <c r="H7187" s="76">
        <v>110</v>
      </c>
      <c r="I7187" s="229">
        <v>6.4545454545454545E-2</v>
      </c>
      <c r="J7187" s="73">
        <f t="shared" si="336"/>
        <v>1.2833625032304971E-3</v>
      </c>
      <c r="K7187" s="73">
        <f t="shared" si="337"/>
        <v>7.2411698753553546</v>
      </c>
      <c r="L7187" s="3" t="e">
        <f t="shared" si="338"/>
        <v>#N/A</v>
      </c>
    </row>
    <row r="7188" spans="1:12" x14ac:dyDescent="0.25">
      <c r="A7188" s="43" t="s">
        <v>48</v>
      </c>
      <c r="B7188" s="43" t="s">
        <v>24</v>
      </c>
      <c r="C7188" s="43" t="s">
        <v>749</v>
      </c>
      <c r="D7188" s="43" t="s">
        <v>55</v>
      </c>
      <c r="E7188" s="43" t="s">
        <v>3302</v>
      </c>
      <c r="F7188" s="43" t="s">
        <v>4637</v>
      </c>
      <c r="G7188" s="43" t="s">
        <v>4654</v>
      </c>
      <c r="H7188" s="76">
        <v>30798361</v>
      </c>
      <c r="I7188" s="229">
        <v>2.299992522329354E-5</v>
      </c>
      <c r="J7188" s="73">
        <f t="shared" si="336"/>
        <v>4.5730937703589119E-7</v>
      </c>
      <c r="K7188" s="73">
        <f t="shared" si="337"/>
        <v>722.44437928263653</v>
      </c>
      <c r="L7188" s="3" t="e">
        <f t="shared" si="338"/>
        <v>#N/A</v>
      </c>
    </row>
    <row r="7189" spans="1:12" x14ac:dyDescent="0.25">
      <c r="A7189" s="43" t="s">
        <v>48</v>
      </c>
      <c r="B7189" s="43" t="s">
        <v>24</v>
      </c>
      <c r="C7189" s="43" t="s">
        <v>750</v>
      </c>
      <c r="D7189" s="43" t="s">
        <v>55</v>
      </c>
      <c r="E7189" s="43" t="s">
        <v>3303</v>
      </c>
      <c r="F7189" s="43" t="s">
        <v>4638</v>
      </c>
      <c r="G7189" s="43" t="s">
        <v>4654</v>
      </c>
      <c r="H7189" s="76">
        <v>23265203</v>
      </c>
      <c r="I7189" s="229">
        <v>2.4334625406019454E-5</v>
      </c>
      <c r="J7189" s="73">
        <f t="shared" si="336"/>
        <v>4.8384732892774839E-7</v>
      </c>
      <c r="K7189" s="73">
        <f t="shared" si="337"/>
        <v>577.40680632851183</v>
      </c>
      <c r="L7189" s="3" t="e">
        <f t="shared" si="338"/>
        <v>#N/A</v>
      </c>
    </row>
    <row r="7190" spans="1:12" x14ac:dyDescent="0.25">
      <c r="A7190" s="43" t="s">
        <v>48</v>
      </c>
      <c r="B7190" s="43" t="s">
        <v>24</v>
      </c>
      <c r="C7190" s="43" t="s">
        <v>750</v>
      </c>
      <c r="D7190" s="43" t="s">
        <v>55</v>
      </c>
      <c r="E7190" s="43" t="s">
        <v>3304</v>
      </c>
      <c r="F7190" s="43" t="s">
        <v>4639</v>
      </c>
      <c r="G7190" s="43" t="s">
        <v>4654</v>
      </c>
      <c r="H7190" s="76">
        <v>2598000</v>
      </c>
      <c r="I7190" s="229">
        <v>1.2428791377983063E-5</v>
      </c>
      <c r="J7190" s="73">
        <f t="shared" si="336"/>
        <v>2.4712266614754593E-7</v>
      </c>
      <c r="K7190" s="73">
        <f t="shared" si="337"/>
        <v>32.932024686651324</v>
      </c>
      <c r="L7190" s="3" t="e">
        <f t="shared" si="338"/>
        <v>#N/A</v>
      </c>
    </row>
    <row r="7191" spans="1:12" x14ac:dyDescent="0.25">
      <c r="A7191" s="43" t="s">
        <v>48</v>
      </c>
      <c r="B7191" s="43" t="s">
        <v>24</v>
      </c>
      <c r="C7191" s="43" t="s">
        <v>750</v>
      </c>
      <c r="D7191" s="43" t="s">
        <v>55</v>
      </c>
      <c r="E7191" s="43" t="s">
        <v>3305</v>
      </c>
      <c r="F7191" s="43" t="s">
        <v>4640</v>
      </c>
      <c r="G7191" s="43" t="s">
        <v>4654</v>
      </c>
      <c r="H7191" s="76">
        <v>1118000</v>
      </c>
      <c r="I7191" s="229">
        <v>8.2692307692307695E-5</v>
      </c>
      <c r="J7191" s="73">
        <f t="shared" si="336"/>
        <v>1.644177854897143E-6</v>
      </c>
      <c r="K7191" s="73">
        <f t="shared" si="337"/>
        <v>94.288190841775005</v>
      </c>
      <c r="L7191" s="3" t="e">
        <f t="shared" si="338"/>
        <v>#N/A</v>
      </c>
    </row>
    <row r="7192" spans="1:12" x14ac:dyDescent="0.25">
      <c r="A7192" s="43" t="s">
        <v>48</v>
      </c>
      <c r="B7192" s="43" t="s">
        <v>24</v>
      </c>
      <c r="C7192" s="43" t="s">
        <v>750</v>
      </c>
      <c r="D7192" s="43" t="s">
        <v>55</v>
      </c>
      <c r="E7192" s="43" t="s">
        <v>3306</v>
      </c>
      <c r="F7192" s="43" t="s">
        <v>4641</v>
      </c>
      <c r="G7192" s="43" t="s">
        <v>4654</v>
      </c>
      <c r="H7192" s="76">
        <v>3828610</v>
      </c>
      <c r="I7192" s="229">
        <v>2.3065812396666154E-5</v>
      </c>
      <c r="J7192" s="73">
        <f t="shared" si="336"/>
        <v>4.5861941704328959E-7</v>
      </c>
      <c r="K7192" s="73">
        <f t="shared" si="337"/>
        <v>90.06587488628611</v>
      </c>
      <c r="L7192" s="3" t="e">
        <f t="shared" si="338"/>
        <v>#N/A</v>
      </c>
    </row>
    <row r="7193" spans="1:12" x14ac:dyDescent="0.25">
      <c r="A7193" s="43" t="s">
        <v>48</v>
      </c>
      <c r="B7193" s="43" t="s">
        <v>24</v>
      </c>
      <c r="C7193" s="43" t="s">
        <v>750</v>
      </c>
      <c r="D7193" s="43" t="s">
        <v>55</v>
      </c>
      <c r="E7193" s="43" t="s">
        <v>3307</v>
      </c>
      <c r="F7193" s="43" t="s">
        <v>4642</v>
      </c>
      <c r="G7193" s="43" t="s">
        <v>4654</v>
      </c>
      <c r="H7193" s="76">
        <v>1641464</v>
      </c>
      <c r="I7193" s="229">
        <v>2.2997762972565952E-5</v>
      </c>
      <c r="J7193" s="73">
        <f t="shared" si="336"/>
        <v>4.572663848294545E-7</v>
      </c>
      <c r="K7193" s="73">
        <f t="shared" si="337"/>
        <v>38.500586309107689</v>
      </c>
      <c r="L7193" s="3" t="e">
        <f t="shared" si="338"/>
        <v>#N/A</v>
      </c>
    </row>
    <row r="7194" spans="1:12" x14ac:dyDescent="0.25">
      <c r="A7194" s="43" t="s">
        <v>48</v>
      </c>
      <c r="B7194" s="43" t="s">
        <v>24</v>
      </c>
      <c r="C7194" s="43" t="s">
        <v>750</v>
      </c>
      <c r="D7194" s="43" t="s">
        <v>55</v>
      </c>
      <c r="E7194" s="43" t="s">
        <v>3308</v>
      </c>
      <c r="F7194" s="43" t="s">
        <v>4637</v>
      </c>
      <c r="G7194" s="43" t="s">
        <v>4654</v>
      </c>
      <c r="H7194" s="76">
        <v>304990404</v>
      </c>
      <c r="I7194" s="229">
        <v>2.683684434871597E-5</v>
      </c>
      <c r="J7194" s="73">
        <f t="shared" si="336"/>
        <v>5.3359915093511109E-7</v>
      </c>
      <c r="K7194" s="73">
        <f t="shared" si="337"/>
        <v>8347.7226206177565</v>
      </c>
      <c r="L7194" s="3" t="e">
        <f t="shared" si="338"/>
        <v>#N/A</v>
      </c>
    </row>
    <row r="7195" spans="1:12" x14ac:dyDescent="0.25">
      <c r="A7195" s="43" t="s">
        <v>48</v>
      </c>
      <c r="B7195" s="43" t="s">
        <v>24</v>
      </c>
      <c r="C7195" s="43" t="s">
        <v>751</v>
      </c>
      <c r="D7195" s="43" t="s">
        <v>55</v>
      </c>
      <c r="E7195" s="43" t="s">
        <v>3309</v>
      </c>
      <c r="F7195" s="43" t="s">
        <v>4637</v>
      </c>
      <c r="G7195" s="43" t="s">
        <v>4654</v>
      </c>
      <c r="H7195" s="76">
        <v>19183000</v>
      </c>
      <c r="I7195" s="229"/>
      <c r="J7195" s="73">
        <f t="shared" si="336"/>
        <v>0</v>
      </c>
      <c r="K7195" s="73">
        <f t="shared" si="337"/>
        <v>0</v>
      </c>
      <c r="L7195" s="3" t="e">
        <f t="shared" si="338"/>
        <v>#N/A</v>
      </c>
    </row>
    <row r="7196" spans="1:12" x14ac:dyDescent="0.25">
      <c r="A7196" s="43" t="s">
        <v>48</v>
      </c>
      <c r="B7196" s="43" t="s">
        <v>24</v>
      </c>
      <c r="C7196" s="43" t="s">
        <v>756</v>
      </c>
      <c r="D7196" s="43" t="s">
        <v>55</v>
      </c>
      <c r="E7196" s="43" t="s">
        <v>3310</v>
      </c>
      <c r="F7196" s="43" t="s">
        <v>4637</v>
      </c>
      <c r="G7196" s="43" t="s">
        <v>4654</v>
      </c>
      <c r="H7196" s="76">
        <v>122076181</v>
      </c>
      <c r="I7196" s="229">
        <v>2.3055439455465926E-5</v>
      </c>
      <c r="J7196" s="73">
        <f t="shared" si="336"/>
        <v>4.5841317101282413E-7</v>
      </c>
      <c r="K7196" s="73">
        <f t="shared" si="337"/>
        <v>2870.4813292373451</v>
      </c>
      <c r="L7196" s="3" t="e">
        <f t="shared" si="338"/>
        <v>#N/A</v>
      </c>
    </row>
    <row r="7197" spans="1:12" x14ac:dyDescent="0.25">
      <c r="A7197" s="43" t="s">
        <v>48</v>
      </c>
      <c r="B7197" s="43" t="s">
        <v>24</v>
      </c>
      <c r="C7197" s="43" t="s">
        <v>757</v>
      </c>
      <c r="D7197" s="43" t="s">
        <v>55</v>
      </c>
      <c r="E7197" s="43" t="s">
        <v>3311</v>
      </c>
      <c r="F7197" s="43" t="s">
        <v>4637</v>
      </c>
      <c r="G7197" s="43" t="s">
        <v>4654</v>
      </c>
      <c r="H7197" s="76">
        <v>121347704</v>
      </c>
      <c r="I7197" s="229">
        <v>2.3005956503305574E-5</v>
      </c>
      <c r="J7197" s="73">
        <f t="shared" si="336"/>
        <v>4.5742929746512107E-7</v>
      </c>
      <c r="K7197" s="73">
        <f t="shared" si="337"/>
        <v>2847.2279949897256</v>
      </c>
      <c r="L7197" s="3" t="e">
        <f t="shared" si="338"/>
        <v>#N/A</v>
      </c>
    </row>
    <row r="7198" spans="1:12" x14ac:dyDescent="0.25">
      <c r="A7198" s="43" t="s">
        <v>48</v>
      </c>
      <c r="B7198" s="43" t="s">
        <v>24</v>
      </c>
      <c r="C7198" s="43" t="s">
        <v>758</v>
      </c>
      <c r="D7198" s="43" t="s">
        <v>55</v>
      </c>
      <c r="E7198" s="43" t="s">
        <v>3312</v>
      </c>
      <c r="F7198" s="43" t="s">
        <v>4637</v>
      </c>
      <c r="G7198" s="43" t="s">
        <v>4654</v>
      </c>
      <c r="H7198" s="76">
        <v>1709537</v>
      </c>
      <c r="I7198" s="229">
        <v>2.300037963495379E-5</v>
      </c>
      <c r="J7198" s="73">
        <f t="shared" si="336"/>
        <v>4.5731841213975565E-7</v>
      </c>
      <c r="K7198" s="73">
        <f t="shared" si="337"/>
        <v>40.101802746334158</v>
      </c>
      <c r="L7198" s="3" t="e">
        <f t="shared" si="338"/>
        <v>#N/A</v>
      </c>
    </row>
    <row r="7199" spans="1:12" x14ac:dyDescent="0.25">
      <c r="A7199" s="43" t="s">
        <v>48</v>
      </c>
      <c r="B7199" s="43" t="s">
        <v>24</v>
      </c>
      <c r="C7199" s="43" t="s">
        <v>759</v>
      </c>
      <c r="D7199" s="43" t="s">
        <v>55</v>
      </c>
      <c r="E7199" s="43" t="s">
        <v>3313</v>
      </c>
      <c r="F7199" s="43" t="s">
        <v>4637</v>
      </c>
      <c r="G7199" s="43" t="s">
        <v>4654</v>
      </c>
      <c r="H7199" s="76">
        <v>50574000</v>
      </c>
      <c r="I7199" s="229">
        <v>2.5312018032981376E-5</v>
      </c>
      <c r="J7199" s="73">
        <f t="shared" si="336"/>
        <v>5.0328090573358749E-7</v>
      </c>
      <c r="K7199" s="73">
        <f t="shared" si="337"/>
        <v>1305.5829285265706</v>
      </c>
      <c r="L7199" s="3" t="e">
        <f t="shared" si="338"/>
        <v>#N/A</v>
      </c>
    </row>
    <row r="7200" spans="1:12" x14ac:dyDescent="0.25">
      <c r="A7200" s="43" t="s">
        <v>48</v>
      </c>
      <c r="B7200" s="43" t="s">
        <v>24</v>
      </c>
      <c r="C7200" s="43" t="s">
        <v>761</v>
      </c>
      <c r="D7200" s="43" t="s">
        <v>55</v>
      </c>
      <c r="E7200" s="43" t="s">
        <v>3314</v>
      </c>
      <c r="F7200" s="43" t="s">
        <v>4643</v>
      </c>
      <c r="G7200" s="43" t="s">
        <v>4654</v>
      </c>
      <c r="H7200" s="76">
        <v>10078000</v>
      </c>
      <c r="I7200" s="229">
        <v>2.299960309585235E-5</v>
      </c>
      <c r="J7200" s="73">
        <f t="shared" si="336"/>
        <v>4.573029721498741E-7</v>
      </c>
      <c r="K7200" s="73">
        <f t="shared" si="337"/>
        <v>236.39869935332641</v>
      </c>
      <c r="L7200" s="3" t="e">
        <f t="shared" si="338"/>
        <v>#N/A</v>
      </c>
    </row>
    <row r="7201" spans="1:12" x14ac:dyDescent="0.25">
      <c r="A7201" s="43" t="s">
        <v>48</v>
      </c>
      <c r="B7201" s="43" t="s">
        <v>24</v>
      </c>
      <c r="C7201" s="43" t="s">
        <v>761</v>
      </c>
      <c r="D7201" s="43" t="s">
        <v>55</v>
      </c>
      <c r="E7201" s="43" t="s">
        <v>3315</v>
      </c>
      <c r="F7201" s="43" t="s">
        <v>4637</v>
      </c>
      <c r="G7201" s="43" t="s">
        <v>4654</v>
      </c>
      <c r="H7201" s="76">
        <v>252697106</v>
      </c>
      <c r="I7201" s="229">
        <v>2.3034968987733483E-5</v>
      </c>
      <c r="J7201" s="73">
        <f t="shared" si="336"/>
        <v>4.5800615504405586E-7</v>
      </c>
      <c r="K7201" s="73">
        <f t="shared" si="337"/>
        <v>5936.6068299098206</v>
      </c>
      <c r="L7201" s="3" t="e">
        <f t="shared" si="338"/>
        <v>#N/A</v>
      </c>
    </row>
    <row r="7202" spans="1:12" x14ac:dyDescent="0.25">
      <c r="A7202" s="43" t="s">
        <v>48</v>
      </c>
      <c r="B7202" s="43" t="s">
        <v>24</v>
      </c>
      <c r="C7202" s="43" t="s">
        <v>762</v>
      </c>
      <c r="D7202" s="43" t="s">
        <v>55</v>
      </c>
      <c r="E7202" s="43" t="s">
        <v>3316</v>
      </c>
      <c r="F7202" s="43" t="s">
        <v>4637</v>
      </c>
      <c r="G7202" s="43" t="s">
        <v>4654</v>
      </c>
      <c r="H7202" s="76">
        <v>1366972</v>
      </c>
      <c r="I7202" s="229">
        <v>2.2999739570378911E-5</v>
      </c>
      <c r="J7202" s="73">
        <f t="shared" si="336"/>
        <v>4.5730568568394509E-7</v>
      </c>
      <c r="K7202" s="73">
        <f t="shared" si="337"/>
        <v>32.065124067770753</v>
      </c>
      <c r="L7202" s="3" t="e">
        <f t="shared" si="338"/>
        <v>#N/A</v>
      </c>
    </row>
    <row r="7203" spans="1:12" x14ac:dyDescent="0.25">
      <c r="A7203" s="43" t="s">
        <v>48</v>
      </c>
      <c r="B7203" s="43" t="s">
        <v>24</v>
      </c>
      <c r="C7203" s="43" t="s">
        <v>379</v>
      </c>
      <c r="D7203" s="43" t="s">
        <v>55</v>
      </c>
      <c r="E7203" s="43" t="s">
        <v>3317</v>
      </c>
      <c r="F7203" s="43" t="s">
        <v>4643</v>
      </c>
      <c r="G7203" s="43" t="s">
        <v>4654</v>
      </c>
      <c r="H7203" s="76">
        <v>22363000</v>
      </c>
      <c r="I7203" s="229"/>
      <c r="J7203" s="73">
        <f t="shared" si="336"/>
        <v>0</v>
      </c>
      <c r="K7203" s="73">
        <f t="shared" si="337"/>
        <v>0</v>
      </c>
      <c r="L7203" s="3" t="e">
        <f t="shared" si="338"/>
        <v>#N/A</v>
      </c>
    </row>
    <row r="7204" spans="1:12" x14ac:dyDescent="0.25">
      <c r="A7204" s="43" t="s">
        <v>48</v>
      </c>
      <c r="B7204" s="43" t="s">
        <v>24</v>
      </c>
      <c r="C7204" s="43" t="s">
        <v>808</v>
      </c>
      <c r="D7204" s="43" t="s">
        <v>55</v>
      </c>
      <c r="E7204" s="43" t="s">
        <v>3318</v>
      </c>
      <c r="F7204" s="43" t="s">
        <v>4637</v>
      </c>
      <c r="G7204" s="43" t="s">
        <v>4654</v>
      </c>
      <c r="H7204" s="76">
        <v>1701858</v>
      </c>
      <c r="I7204" s="229">
        <v>2.2998393520493483E-5</v>
      </c>
      <c r="J7204" s="73">
        <f t="shared" si="336"/>
        <v>4.5727892206499467E-7</v>
      </c>
      <c r="K7204" s="73">
        <f t="shared" si="337"/>
        <v>39.918223791747685</v>
      </c>
      <c r="L7204" s="3" t="e">
        <f t="shared" si="338"/>
        <v>#N/A</v>
      </c>
    </row>
    <row r="7205" spans="1:12" x14ac:dyDescent="0.25">
      <c r="A7205" s="43" t="s">
        <v>48</v>
      </c>
      <c r="B7205" s="43" t="s">
        <v>24</v>
      </c>
      <c r="C7205" s="43" t="s">
        <v>772</v>
      </c>
      <c r="D7205" s="43" t="s">
        <v>55</v>
      </c>
      <c r="E7205" s="43" t="s">
        <v>3319</v>
      </c>
      <c r="F7205" s="43" t="s">
        <v>4637</v>
      </c>
      <c r="G7205" s="43" t="s">
        <v>4654</v>
      </c>
      <c r="H7205" s="76">
        <v>113297047</v>
      </c>
      <c r="I7205" s="229">
        <v>2.4552802333850767E-5</v>
      </c>
      <c r="J7205" s="73">
        <f t="shared" si="336"/>
        <v>4.8818535846399647E-7</v>
      </c>
      <c r="K7205" s="73">
        <f t="shared" si="337"/>
        <v>2837.0699595026072</v>
      </c>
      <c r="L7205" s="3" t="e">
        <f t="shared" si="338"/>
        <v>#N/A</v>
      </c>
    </row>
    <row r="7206" spans="1:12" x14ac:dyDescent="0.25">
      <c r="A7206" s="43" t="s">
        <v>48</v>
      </c>
      <c r="B7206" s="43" t="s">
        <v>24</v>
      </c>
      <c r="C7206" s="43" t="s">
        <v>775</v>
      </c>
      <c r="D7206" s="43" t="s">
        <v>55</v>
      </c>
      <c r="E7206" s="43" t="s">
        <v>3320</v>
      </c>
      <c r="F7206" s="43" t="s">
        <v>4637</v>
      </c>
      <c r="G7206" s="43" t="s">
        <v>4654</v>
      </c>
      <c r="H7206" s="76">
        <v>116125947</v>
      </c>
      <c r="I7206" s="229">
        <v>2.3000027719903114E-5</v>
      </c>
      <c r="J7206" s="73">
        <f t="shared" si="336"/>
        <v>4.5731141498428527E-7</v>
      </c>
      <c r="K7206" s="73">
        <f t="shared" si="337"/>
        <v>2724.0057211389599</v>
      </c>
      <c r="L7206" s="3" t="e">
        <f t="shared" si="338"/>
        <v>#N/A</v>
      </c>
    </row>
    <row r="7207" spans="1:12" x14ac:dyDescent="0.25">
      <c r="A7207" s="43" t="s">
        <v>48</v>
      </c>
      <c r="B7207" s="43" t="s">
        <v>24</v>
      </c>
      <c r="C7207" s="43" t="s">
        <v>803</v>
      </c>
      <c r="D7207" s="43" t="s">
        <v>55</v>
      </c>
      <c r="E7207" s="43" t="s">
        <v>3321</v>
      </c>
      <c r="F7207" s="43" t="s">
        <v>4637</v>
      </c>
      <c r="G7207" s="43" t="s">
        <v>4654</v>
      </c>
      <c r="H7207" s="76">
        <v>30055000</v>
      </c>
      <c r="I7207" s="229">
        <v>2.3050074862751623E-5</v>
      </c>
      <c r="J7207" s="73">
        <f t="shared" si="336"/>
        <v>4.5830650638116071E-7</v>
      </c>
      <c r="K7207" s="73">
        <f t="shared" si="337"/>
        <v>706.54440204928574</v>
      </c>
      <c r="L7207" s="3" t="e">
        <f t="shared" si="338"/>
        <v>#N/A</v>
      </c>
    </row>
    <row r="7208" spans="1:12" x14ac:dyDescent="0.25">
      <c r="A7208" s="43" t="s">
        <v>48</v>
      </c>
      <c r="B7208" s="43" t="s">
        <v>24</v>
      </c>
      <c r="C7208" s="43" t="s">
        <v>777</v>
      </c>
      <c r="D7208" s="43" t="s">
        <v>55</v>
      </c>
      <c r="E7208" s="43" t="s">
        <v>3322</v>
      </c>
      <c r="F7208" s="43" t="s">
        <v>4637</v>
      </c>
      <c r="G7208" s="43" t="s">
        <v>4654</v>
      </c>
      <c r="H7208" s="76">
        <v>43317000</v>
      </c>
      <c r="I7208" s="229">
        <v>2.6879977837800401E-5</v>
      </c>
      <c r="J7208" s="73">
        <f t="shared" si="336"/>
        <v>5.3445677759394071E-7</v>
      </c>
      <c r="K7208" s="73">
        <f t="shared" si="337"/>
        <v>1187.5110642350367</v>
      </c>
      <c r="L7208" s="3" t="e">
        <f t="shared" si="338"/>
        <v>#N/A</v>
      </c>
    </row>
    <row r="7209" spans="1:12" x14ac:dyDescent="0.25">
      <c r="A7209" s="43" t="s">
        <v>48</v>
      </c>
      <c r="B7209" s="43" t="s">
        <v>24</v>
      </c>
      <c r="C7209" s="43" t="s">
        <v>807</v>
      </c>
      <c r="D7209" s="43" t="s">
        <v>55</v>
      </c>
      <c r="E7209" s="43" t="s">
        <v>3323</v>
      </c>
      <c r="F7209" s="43" t="s">
        <v>4637</v>
      </c>
      <c r="G7209" s="43" t="s">
        <v>4654</v>
      </c>
      <c r="H7209" s="76">
        <v>94260000</v>
      </c>
      <c r="I7209" s="229">
        <v>2.3570761722894121E-5</v>
      </c>
      <c r="J7209" s="73">
        <f t="shared" si="336"/>
        <v>4.6865936541573641E-7</v>
      </c>
      <c r="K7209" s="73">
        <f t="shared" si="337"/>
        <v>2265.955831784087</v>
      </c>
      <c r="L7209" s="3" t="e">
        <f t="shared" si="338"/>
        <v>#N/A</v>
      </c>
    </row>
    <row r="7210" spans="1:12" x14ac:dyDescent="0.25">
      <c r="A7210" s="43" t="s">
        <v>48</v>
      </c>
      <c r="B7210" s="43" t="s">
        <v>24</v>
      </c>
      <c r="C7210" s="43" t="s">
        <v>809</v>
      </c>
      <c r="D7210" s="43" t="s">
        <v>55</v>
      </c>
      <c r="E7210" s="43" t="s">
        <v>3324</v>
      </c>
      <c r="F7210" s="43" t="s">
        <v>4637</v>
      </c>
      <c r="G7210" s="43" t="s">
        <v>4654</v>
      </c>
      <c r="H7210" s="76">
        <v>9778000</v>
      </c>
      <c r="I7210" s="229">
        <v>2.6879730006136223E-5</v>
      </c>
      <c r="J7210" s="73">
        <f t="shared" si="336"/>
        <v>5.3445184993687864E-7</v>
      </c>
      <c r="K7210" s="73">
        <f t="shared" si="337"/>
        <v>268.05587018868283</v>
      </c>
      <c r="L7210" s="3" t="e">
        <f t="shared" si="338"/>
        <v>#N/A</v>
      </c>
    </row>
    <row r="7211" spans="1:12" x14ac:dyDescent="0.25">
      <c r="A7211" s="43" t="s">
        <v>48</v>
      </c>
      <c r="B7211" s="43" t="s">
        <v>24</v>
      </c>
      <c r="C7211" s="43" t="s">
        <v>804</v>
      </c>
      <c r="D7211" s="43" t="s">
        <v>55</v>
      </c>
      <c r="E7211" s="43" t="s">
        <v>3325</v>
      </c>
      <c r="F7211" s="43" t="s">
        <v>4637</v>
      </c>
      <c r="G7211" s="43" t="s">
        <v>4654</v>
      </c>
      <c r="H7211" s="76">
        <v>21396000</v>
      </c>
      <c r="I7211" s="229">
        <v>2.4169938306225461E-5</v>
      </c>
      <c r="J7211" s="73">
        <f t="shared" si="336"/>
        <v>4.8057284197696638E-7</v>
      </c>
      <c r="K7211" s="73">
        <f t="shared" si="337"/>
        <v>527.42233652693915</v>
      </c>
      <c r="L7211" s="3" t="e">
        <f t="shared" si="338"/>
        <v>#N/A</v>
      </c>
    </row>
    <row r="7212" spans="1:12" x14ac:dyDescent="0.25">
      <c r="A7212" s="43" t="s">
        <v>48</v>
      </c>
      <c r="B7212" s="43" t="s">
        <v>24</v>
      </c>
      <c r="C7212" s="43" t="s">
        <v>785</v>
      </c>
      <c r="D7212" s="43" t="s">
        <v>55</v>
      </c>
      <c r="E7212" s="43" t="s">
        <v>3326</v>
      </c>
      <c r="F7212" s="43" t="s">
        <v>4637</v>
      </c>
      <c r="G7212" s="43" t="s">
        <v>4654</v>
      </c>
      <c r="H7212" s="76">
        <v>49555750</v>
      </c>
      <c r="I7212" s="229">
        <v>2.5323398394737238E-5</v>
      </c>
      <c r="J7212" s="73">
        <f t="shared" si="336"/>
        <v>5.0350718238859789E-7</v>
      </c>
      <c r="K7212" s="73">
        <f t="shared" si="337"/>
        <v>1279.8716760536536</v>
      </c>
      <c r="L7212" s="3" t="e">
        <f t="shared" si="338"/>
        <v>#N/A</v>
      </c>
    </row>
    <row r="7213" spans="1:12" x14ac:dyDescent="0.25">
      <c r="A7213" s="43" t="s">
        <v>48</v>
      </c>
      <c r="B7213" s="43" t="s">
        <v>24</v>
      </c>
      <c r="C7213" s="43" t="s">
        <v>788</v>
      </c>
      <c r="D7213" s="43" t="s">
        <v>55</v>
      </c>
      <c r="E7213" s="43" t="s">
        <v>3327</v>
      </c>
      <c r="F7213" s="43" t="s">
        <v>4637</v>
      </c>
      <c r="G7213" s="43" t="s">
        <v>4654</v>
      </c>
      <c r="H7213" s="76">
        <v>8594000</v>
      </c>
      <c r="I7213" s="229">
        <v>2.3000930882010703E-5</v>
      </c>
      <c r="J7213" s="73">
        <f t="shared" si="336"/>
        <v>4.5732937262965907E-7</v>
      </c>
      <c r="K7213" s="73">
        <f t="shared" si="337"/>
        <v>201.60028862837927</v>
      </c>
      <c r="L7213" s="3" t="e">
        <f t="shared" si="338"/>
        <v>#N/A</v>
      </c>
    </row>
    <row r="7214" spans="1:12" x14ac:dyDescent="0.25">
      <c r="A7214" s="43" t="s">
        <v>48</v>
      </c>
      <c r="B7214" s="43" t="s">
        <v>24</v>
      </c>
      <c r="C7214" s="43" t="s">
        <v>792</v>
      </c>
      <c r="D7214" s="43" t="s">
        <v>55</v>
      </c>
      <c r="E7214" s="43" t="s">
        <v>3328</v>
      </c>
      <c r="F7214" s="43" t="s">
        <v>4637</v>
      </c>
      <c r="G7214" s="43" t="s">
        <v>4654</v>
      </c>
      <c r="H7214" s="76">
        <v>150003803</v>
      </c>
      <c r="I7214" s="229">
        <v>4.1507547645308701E-5</v>
      </c>
      <c r="J7214" s="73">
        <f t="shared" si="336"/>
        <v>8.2529793343586979E-7</v>
      </c>
      <c r="K7214" s="73">
        <f t="shared" si="337"/>
        <v>6350.087828623422</v>
      </c>
      <c r="L7214" s="3" t="e">
        <f t="shared" si="338"/>
        <v>#N/A</v>
      </c>
    </row>
    <row r="7215" spans="1:12" x14ac:dyDescent="0.25">
      <c r="A7215" s="43" t="s">
        <v>48</v>
      </c>
      <c r="B7215" s="43" t="s">
        <v>24</v>
      </c>
      <c r="C7215" s="43" t="s">
        <v>793</v>
      </c>
      <c r="D7215" s="43" t="s">
        <v>55</v>
      </c>
      <c r="E7215" s="43" t="s">
        <v>3329</v>
      </c>
      <c r="F7215" s="43" t="s">
        <v>4637</v>
      </c>
      <c r="G7215" s="43" t="s">
        <v>4654</v>
      </c>
      <c r="H7215" s="76">
        <v>33248000</v>
      </c>
      <c r="I7215" s="229">
        <v>2.6840110683349375E-5</v>
      </c>
      <c r="J7215" s="73">
        <f t="shared" si="336"/>
        <v>5.3366409573131761E-7</v>
      </c>
      <c r="K7215" s="73">
        <f t="shared" si="337"/>
        <v>910.12326385487484</v>
      </c>
      <c r="L7215" s="3" t="e">
        <f t="shared" si="338"/>
        <v>#N/A</v>
      </c>
    </row>
    <row r="7216" spans="1:12" x14ac:dyDescent="0.25">
      <c r="A7216" s="43" t="s">
        <v>48</v>
      </c>
      <c r="B7216" s="43" t="s">
        <v>24</v>
      </c>
      <c r="C7216" s="43" t="s">
        <v>748</v>
      </c>
      <c r="D7216" s="43" t="s">
        <v>55</v>
      </c>
      <c r="E7216" s="43" t="s">
        <v>3330</v>
      </c>
      <c r="F7216" s="43" t="s">
        <v>4644</v>
      </c>
      <c r="G7216" s="43" t="s">
        <v>4654</v>
      </c>
      <c r="H7216" s="76">
        <v>5467</v>
      </c>
      <c r="I7216" s="229">
        <v>2.3532101701115787E-2</v>
      </c>
      <c r="J7216" s="73">
        <f t="shared" si="336"/>
        <v>4.6789068506986558E-4</v>
      </c>
      <c r="K7216" s="73">
        <f t="shared" si="337"/>
        <v>131.20795837527695</v>
      </c>
      <c r="L7216" s="3" t="e">
        <f t="shared" si="338"/>
        <v>#N/A</v>
      </c>
    </row>
    <row r="7217" spans="1:12" x14ac:dyDescent="0.25">
      <c r="A7217" s="43" t="s">
        <v>48</v>
      </c>
      <c r="B7217" s="43" t="s">
        <v>24</v>
      </c>
      <c r="C7217" s="43" t="s">
        <v>750</v>
      </c>
      <c r="D7217" s="43" t="s">
        <v>55</v>
      </c>
      <c r="E7217" s="43" t="s">
        <v>3331</v>
      </c>
      <c r="F7217" s="43" t="s">
        <v>4644</v>
      </c>
      <c r="G7217" s="43" t="s">
        <v>4654</v>
      </c>
      <c r="H7217" s="76">
        <v>532</v>
      </c>
      <c r="I7217" s="229">
        <v>2.3007518796992497E-2</v>
      </c>
      <c r="J7217" s="73">
        <f t="shared" si="336"/>
        <v>4.5746036067710014E-4</v>
      </c>
      <c r="K7217" s="73">
        <f t="shared" si="337"/>
        <v>12.483368911880225</v>
      </c>
      <c r="L7217" s="3" t="e">
        <f t="shared" si="338"/>
        <v>#N/A</v>
      </c>
    </row>
    <row r="7218" spans="1:12" x14ac:dyDescent="0.25">
      <c r="A7218" s="43" t="s">
        <v>48</v>
      </c>
      <c r="B7218" s="43" t="s">
        <v>24</v>
      </c>
      <c r="C7218" s="43" t="s">
        <v>751</v>
      </c>
      <c r="D7218" s="43" t="s">
        <v>55</v>
      </c>
      <c r="E7218" s="43" t="s">
        <v>3332</v>
      </c>
      <c r="F7218" s="43" t="s">
        <v>4644</v>
      </c>
      <c r="G7218" s="43" t="s">
        <v>4654</v>
      </c>
      <c r="H7218" s="76">
        <v>52430</v>
      </c>
      <c r="I7218" s="229"/>
      <c r="J7218" s="73">
        <f t="shared" si="336"/>
        <v>0</v>
      </c>
      <c r="K7218" s="73">
        <f t="shared" si="337"/>
        <v>0</v>
      </c>
      <c r="L7218" s="3" t="e">
        <f t="shared" si="338"/>
        <v>#N/A</v>
      </c>
    </row>
    <row r="7219" spans="1:12" x14ac:dyDescent="0.25">
      <c r="A7219" s="43" t="s">
        <v>48</v>
      </c>
      <c r="B7219" s="43" t="s">
        <v>24</v>
      </c>
      <c r="C7219" s="43" t="s">
        <v>760</v>
      </c>
      <c r="D7219" s="43" t="s">
        <v>55</v>
      </c>
      <c r="E7219" s="43" t="s">
        <v>3333</v>
      </c>
      <c r="F7219" s="43" t="s">
        <v>4644</v>
      </c>
      <c r="G7219" s="43" t="s">
        <v>4654</v>
      </c>
      <c r="H7219" s="76">
        <v>46022</v>
      </c>
      <c r="I7219" s="229">
        <v>2.3258876189648427E-2</v>
      </c>
      <c r="J7219" s="73">
        <f t="shared" si="336"/>
        <v>4.6245812008426698E-4</v>
      </c>
      <c r="K7219" s="73">
        <f t="shared" si="337"/>
        <v>1091.7032476025181</v>
      </c>
      <c r="L7219" s="3" t="e">
        <f t="shared" si="338"/>
        <v>#N/A</v>
      </c>
    </row>
    <row r="7220" spans="1:12" x14ac:dyDescent="0.25">
      <c r="A7220" s="43" t="s">
        <v>48</v>
      </c>
      <c r="B7220" s="43" t="s">
        <v>24</v>
      </c>
      <c r="C7220" s="43" t="s">
        <v>762</v>
      </c>
      <c r="D7220" s="43" t="s">
        <v>55</v>
      </c>
      <c r="E7220" s="43" t="s">
        <v>3334</v>
      </c>
      <c r="F7220" s="43" t="s">
        <v>4637</v>
      </c>
      <c r="G7220" s="43" t="s">
        <v>4654</v>
      </c>
      <c r="H7220" s="76">
        <v>13798</v>
      </c>
      <c r="I7220" s="229">
        <v>2.3501956805334109E-2</v>
      </c>
      <c r="J7220" s="73">
        <f t="shared" si="336"/>
        <v>4.6729131166421776E-4</v>
      </c>
      <c r="K7220" s="73">
        <f t="shared" si="337"/>
        <v>330.72768551834292</v>
      </c>
      <c r="L7220" s="3" t="e">
        <f t="shared" si="338"/>
        <v>#N/A</v>
      </c>
    </row>
    <row r="7221" spans="1:12" x14ac:dyDescent="0.25">
      <c r="A7221" s="43" t="s">
        <v>48</v>
      </c>
      <c r="B7221" s="43" t="s">
        <v>24</v>
      </c>
      <c r="C7221" s="43" t="s">
        <v>789</v>
      </c>
      <c r="D7221" s="43" t="s">
        <v>55</v>
      </c>
      <c r="E7221" s="43" t="s">
        <v>3335</v>
      </c>
      <c r="F7221" s="43" t="s">
        <v>4644</v>
      </c>
      <c r="G7221" s="43" t="s">
        <v>4654</v>
      </c>
      <c r="H7221" s="76">
        <v>1628</v>
      </c>
      <c r="I7221" s="229"/>
      <c r="J7221" s="73">
        <f t="shared" si="336"/>
        <v>0</v>
      </c>
      <c r="K7221" s="73">
        <f t="shared" si="337"/>
        <v>0</v>
      </c>
      <c r="L7221" s="3" t="e">
        <f t="shared" si="338"/>
        <v>#N/A</v>
      </c>
    </row>
    <row r="7222" spans="1:12" x14ac:dyDescent="0.25">
      <c r="A7222" s="43" t="s">
        <v>48</v>
      </c>
      <c r="B7222" s="43" t="s">
        <v>52</v>
      </c>
      <c r="C7222" s="43" t="s">
        <v>727</v>
      </c>
      <c r="D7222" s="43" t="s">
        <v>728</v>
      </c>
      <c r="E7222" s="43" t="s">
        <v>3336</v>
      </c>
      <c r="F7222" s="43" t="s">
        <v>4645</v>
      </c>
      <c r="G7222" s="43" t="s">
        <v>4654</v>
      </c>
      <c r="H7222" s="76">
        <v>114680</v>
      </c>
      <c r="I7222" s="229">
        <v>1.1299965120334845E-2</v>
      </c>
      <c r="J7222" s="73">
        <f t="shared" si="336"/>
        <v>2.2467812219120081E-4</v>
      </c>
      <c r="K7222" s="73">
        <f t="shared" si="337"/>
        <v>1321.646087052887</v>
      </c>
      <c r="L7222" s="3" t="e">
        <f t="shared" si="338"/>
        <v>#N/A</v>
      </c>
    </row>
    <row r="7223" spans="1:12" x14ac:dyDescent="0.25">
      <c r="A7223" s="43" t="s">
        <v>48</v>
      </c>
      <c r="B7223" s="43" t="s">
        <v>52</v>
      </c>
      <c r="C7223" s="43" t="s">
        <v>761</v>
      </c>
      <c r="D7223" s="43" t="s">
        <v>55</v>
      </c>
      <c r="E7223" s="43" t="s">
        <v>3337</v>
      </c>
      <c r="F7223" s="43" t="s">
        <v>4646</v>
      </c>
      <c r="G7223" s="43" t="s">
        <v>4654</v>
      </c>
      <c r="H7223" s="76">
        <v>21741</v>
      </c>
      <c r="I7223" s="229">
        <v>8.5400855526424728E-3</v>
      </c>
      <c r="J7223" s="73">
        <f t="shared" si="336"/>
        <v>1.6980321309726808E-4</v>
      </c>
      <c r="K7223" s="73">
        <f t="shared" si="337"/>
        <v>189.36169165594771</v>
      </c>
      <c r="L7223" s="3" t="e">
        <f t="shared" si="338"/>
        <v>#N/A</v>
      </c>
    </row>
    <row r="7224" spans="1:12" x14ac:dyDescent="0.25">
      <c r="A7224" s="43" t="s">
        <v>48</v>
      </c>
      <c r="B7224" s="43" t="s">
        <v>52</v>
      </c>
      <c r="C7224" s="43" t="s">
        <v>750</v>
      </c>
      <c r="D7224" s="43" t="s">
        <v>55</v>
      </c>
      <c r="E7224" s="43" t="s">
        <v>3338</v>
      </c>
      <c r="F7224" s="43" t="s">
        <v>4647</v>
      </c>
      <c r="G7224" s="43" t="s">
        <v>4654</v>
      </c>
      <c r="H7224" s="76">
        <v>6864</v>
      </c>
      <c r="I7224" s="229">
        <v>5.3902972027972028E-2</v>
      </c>
      <c r="J7224" s="73">
        <f t="shared" si="336"/>
        <v>1.0717571609115467E-3</v>
      </c>
      <c r="K7224" s="73">
        <f t="shared" si="337"/>
        <v>377.34654115249685</v>
      </c>
      <c r="L7224" s="3" t="e">
        <f t="shared" si="338"/>
        <v>#N/A</v>
      </c>
    </row>
    <row r="7225" spans="1:12" x14ac:dyDescent="0.25">
      <c r="A7225" s="43" t="s">
        <v>48</v>
      </c>
      <c r="B7225" s="43" t="s">
        <v>52</v>
      </c>
      <c r="C7225" s="43" t="s">
        <v>760</v>
      </c>
      <c r="D7225" s="43" t="s">
        <v>55</v>
      </c>
      <c r="E7225" s="43" t="s">
        <v>3339</v>
      </c>
      <c r="F7225" s="43" t="s">
        <v>4648</v>
      </c>
      <c r="G7225" s="43" t="s">
        <v>4654</v>
      </c>
      <c r="H7225" s="76">
        <v>574</v>
      </c>
      <c r="I7225" s="229">
        <v>8.5017421602787448E-3</v>
      </c>
      <c r="J7225" s="73">
        <f t="shared" si="336"/>
        <v>1.6904082831970625E-4</v>
      </c>
      <c r="K7225" s="73">
        <f t="shared" si="337"/>
        <v>4.9770294354555116</v>
      </c>
      <c r="L7225" s="3" t="e">
        <f t="shared" si="338"/>
        <v>#N/A</v>
      </c>
    </row>
    <row r="7226" spans="1:12" x14ac:dyDescent="0.25">
      <c r="A7226" s="43" t="s">
        <v>48</v>
      </c>
      <c r="B7226" s="43" t="s">
        <v>52</v>
      </c>
      <c r="C7226" s="43" t="s">
        <v>761</v>
      </c>
      <c r="D7226" s="43" t="s">
        <v>55</v>
      </c>
      <c r="E7226" s="43" t="s">
        <v>3340</v>
      </c>
      <c r="F7226" s="43" t="s">
        <v>4649</v>
      </c>
      <c r="G7226" s="43" t="s">
        <v>4654</v>
      </c>
      <c r="H7226" s="76">
        <v>980</v>
      </c>
      <c r="I7226" s="229">
        <v>8.5000000000000006E-3</v>
      </c>
      <c r="J7226" s="73">
        <f t="shared" si="336"/>
        <v>1.6900618880570634E-4</v>
      </c>
      <c r="K7226" s="73">
        <f t="shared" si="337"/>
        <v>8.4956260650295938</v>
      </c>
      <c r="L7226" s="3" t="e">
        <f t="shared" si="338"/>
        <v>#N/A</v>
      </c>
    </row>
    <row r="7227" spans="1:12" x14ac:dyDescent="0.25">
      <c r="A7227" s="43" t="s">
        <v>48</v>
      </c>
      <c r="B7227" s="43" t="s">
        <v>25</v>
      </c>
      <c r="C7227" s="43" t="s">
        <v>768</v>
      </c>
      <c r="D7227" s="43" t="s">
        <v>371</v>
      </c>
      <c r="E7227" s="43" t="s">
        <v>3341</v>
      </c>
      <c r="F7227" s="43" t="s">
        <v>25</v>
      </c>
      <c r="G7227" s="43" t="s">
        <v>4654</v>
      </c>
      <c r="H7227" s="76">
        <v>6743</v>
      </c>
      <c r="I7227" s="229">
        <v>1.7900044490582827E-3</v>
      </c>
      <c r="J7227" s="73">
        <f t="shared" si="336"/>
        <v>3.5590803515364525E-5</v>
      </c>
      <c r="K7227" s="73">
        <f t="shared" si="337"/>
        <v>12.309988788104103</v>
      </c>
      <c r="L7227" s="3">
        <f t="shared" si="338"/>
        <v>1</v>
      </c>
    </row>
    <row r="7228" spans="1:12" x14ac:dyDescent="0.25">
      <c r="A7228" s="43" t="s">
        <v>48</v>
      </c>
      <c r="B7228" s="43" t="s">
        <v>25</v>
      </c>
      <c r="C7228" s="43" t="s">
        <v>773</v>
      </c>
      <c r="D7228" s="43" t="s">
        <v>371</v>
      </c>
      <c r="E7228" s="43" t="s">
        <v>3342</v>
      </c>
      <c r="F7228" s="43" t="s">
        <v>25</v>
      </c>
      <c r="G7228" s="43" t="s">
        <v>4654</v>
      </c>
      <c r="H7228" s="76">
        <v>210170</v>
      </c>
      <c r="I7228" s="229">
        <v>1.7899795403720797E-3</v>
      </c>
      <c r="J7228" s="73">
        <f t="shared" si="336"/>
        <v>3.5590308253938247E-5</v>
      </c>
      <c r="K7228" s="73">
        <f t="shared" si="337"/>
        <v>383.68001508573019</v>
      </c>
      <c r="L7228" s="3" t="e">
        <f t="shared" si="338"/>
        <v>#N/A</v>
      </c>
    </row>
    <row r="7229" spans="1:12" x14ac:dyDescent="0.25">
      <c r="A7229" s="43" t="s">
        <v>48</v>
      </c>
      <c r="B7229" s="43" t="s">
        <v>25</v>
      </c>
      <c r="C7229" s="43" t="s">
        <v>778</v>
      </c>
      <c r="D7229" s="43" t="s">
        <v>371</v>
      </c>
      <c r="E7229" s="43" t="s">
        <v>3343</v>
      </c>
      <c r="F7229" s="43" t="s">
        <v>25</v>
      </c>
      <c r="G7229" s="43" t="s">
        <v>4654</v>
      </c>
      <c r="H7229" s="76">
        <v>8309</v>
      </c>
      <c r="I7229" s="229">
        <v>1.7896257070646258E-3</v>
      </c>
      <c r="J7229" s="73">
        <f t="shared" si="336"/>
        <v>3.5583272957612921E-5</v>
      </c>
      <c r="K7229" s="73">
        <f t="shared" si="337"/>
        <v>15.165661415004783</v>
      </c>
      <c r="L7229" s="3" t="e">
        <f t="shared" si="338"/>
        <v>#N/A</v>
      </c>
    </row>
    <row r="7230" spans="1:12" x14ac:dyDescent="0.25">
      <c r="A7230" s="43" t="s">
        <v>48</v>
      </c>
      <c r="B7230" s="43" t="s">
        <v>401</v>
      </c>
      <c r="C7230" s="43" t="s">
        <v>746</v>
      </c>
      <c r="D7230" s="43" t="s">
        <v>55</v>
      </c>
      <c r="E7230" s="43" t="s">
        <v>3344</v>
      </c>
      <c r="F7230" s="43" t="s">
        <v>4650</v>
      </c>
      <c r="G7230" s="43" t="s">
        <v>4654</v>
      </c>
      <c r="H7230" s="76">
        <v>269320</v>
      </c>
      <c r="I7230" s="229">
        <v>5.9266671617406808E-3</v>
      </c>
      <c r="J7230" s="73">
        <f t="shared" si="336"/>
        <v>1.1784040345008531E-4</v>
      </c>
      <c r="K7230" s="73">
        <f t="shared" si="337"/>
        <v>1627.906777457177</v>
      </c>
      <c r="L7230" s="3" t="e">
        <f t="shared" si="338"/>
        <v>#N/A</v>
      </c>
    </row>
    <row r="7231" spans="1:12" x14ac:dyDescent="0.25">
      <c r="A7231" s="43" t="s">
        <v>48</v>
      </c>
      <c r="B7231" s="43" t="s">
        <v>401</v>
      </c>
      <c r="C7231" s="43" t="s">
        <v>746</v>
      </c>
      <c r="D7231" s="43" t="s">
        <v>55</v>
      </c>
      <c r="E7231" s="43" t="s">
        <v>3345</v>
      </c>
      <c r="F7231" s="43" t="s">
        <v>4651</v>
      </c>
      <c r="G7231" s="43" t="s">
        <v>4654</v>
      </c>
      <c r="H7231" s="76">
        <v>300</v>
      </c>
      <c r="I7231" s="229">
        <v>5.4999999999999997E-3</v>
      </c>
      <c r="J7231" s="73">
        <f t="shared" si="336"/>
        <v>1.0935694569780997E-4</v>
      </c>
      <c r="K7231" s="73">
        <f t="shared" si="337"/>
        <v>1.6828070837093427</v>
      </c>
      <c r="L7231" s="3" t="e">
        <f t="shared" si="338"/>
        <v>#N/A</v>
      </c>
    </row>
    <row r="7232" spans="1:12" x14ac:dyDescent="0.25">
      <c r="A7232" s="43" t="s">
        <v>48</v>
      </c>
      <c r="B7232" s="43" t="s">
        <v>401</v>
      </c>
      <c r="C7232" s="43" t="s">
        <v>377</v>
      </c>
      <c r="D7232" s="43" t="s">
        <v>55</v>
      </c>
      <c r="E7232" s="43" t="s">
        <v>402</v>
      </c>
      <c r="F7232" s="43" t="s">
        <v>4652</v>
      </c>
      <c r="G7232" s="43" t="s">
        <v>4654</v>
      </c>
      <c r="H7232" s="76">
        <v>20085</v>
      </c>
      <c r="I7232" s="229">
        <v>2.1000746825989543E-3</v>
      </c>
      <c r="J7232" s="73">
        <f t="shared" si="336"/>
        <v>4.175595509569443E-5</v>
      </c>
      <c r="K7232" s="73">
        <f t="shared" si="337"/>
        <v>43.018668358097024</v>
      </c>
      <c r="L7232" s="3" t="e">
        <f t="shared" si="338"/>
        <v>#N/A</v>
      </c>
    </row>
    <row r="7233" spans="1:12" x14ac:dyDescent="0.25">
      <c r="A7233" s="43" t="s">
        <v>48</v>
      </c>
      <c r="B7233" s="43" t="s">
        <v>401</v>
      </c>
      <c r="C7233" s="43" t="s">
        <v>767</v>
      </c>
      <c r="D7233" s="43" t="s">
        <v>55</v>
      </c>
      <c r="E7233" s="43" t="s">
        <v>3346</v>
      </c>
      <c r="F7233" s="43" t="s">
        <v>4650</v>
      </c>
      <c r="G7233" s="43" t="s">
        <v>4654</v>
      </c>
      <c r="H7233" s="76">
        <v>130200</v>
      </c>
      <c r="I7233" s="229"/>
      <c r="J7233" s="73">
        <f t="shared" si="336"/>
        <v>0</v>
      </c>
      <c r="K7233" s="73">
        <f t="shared" si="337"/>
        <v>0</v>
      </c>
      <c r="L7233" s="3" t="e">
        <f t="shared" si="338"/>
        <v>#N/A</v>
      </c>
    </row>
    <row r="7234" spans="1:12" x14ac:dyDescent="0.25">
      <c r="A7234"/>
      <c r="B7234"/>
    </row>
    <row r="7235" spans="1:12" x14ac:dyDescent="0.25">
      <c r="A7235" s="133"/>
      <c r="B7235" s="133"/>
      <c r="C7235" s="134"/>
      <c r="D7235" s="134"/>
      <c r="E7235" s="134"/>
      <c r="F7235" s="134"/>
      <c r="G7235" s="134"/>
      <c r="H7235" s="135">
        <f>SUM(H6:H7234)</f>
        <v>2879678565.8800001</v>
      </c>
      <c r="I7235" s="231"/>
      <c r="J7235" s="134"/>
      <c r="K7235" s="135">
        <f>SUM(K6:K7234)</f>
        <v>8760139.0273797102</v>
      </c>
    </row>
    <row r="7236" spans="1:12" x14ac:dyDescent="0.25">
      <c r="A7236"/>
      <c r="B7236"/>
    </row>
    <row r="7237" spans="1:12" x14ac:dyDescent="0.25">
      <c r="A7237"/>
      <c r="B7237"/>
      <c r="C7237" s="43" t="s">
        <v>768</v>
      </c>
    </row>
    <row r="7238" spans="1:12" x14ac:dyDescent="0.25">
      <c r="A7238"/>
      <c r="B7238"/>
      <c r="C7238" s="43" t="s">
        <v>768</v>
      </c>
      <c r="K7238" s="152"/>
    </row>
    <row r="7239" spans="1:12" x14ac:dyDescent="0.25">
      <c r="A7239"/>
      <c r="B7239"/>
      <c r="C7239" s="43" t="s">
        <v>780</v>
      </c>
      <c r="H7239" s="153"/>
      <c r="K7239" s="153"/>
    </row>
    <row r="7240" spans="1:12" x14ac:dyDescent="0.25">
      <c r="A7240"/>
      <c r="B7240"/>
      <c r="C7240" s="43" t="s">
        <v>768</v>
      </c>
    </row>
    <row r="7241" spans="1:12" x14ac:dyDescent="0.25">
      <c r="A7241"/>
      <c r="B7241"/>
      <c r="C7241" s="43" t="s">
        <v>768</v>
      </c>
    </row>
    <row r="7242" spans="1:12" x14ac:dyDescent="0.25">
      <c r="A7242"/>
      <c r="B7242"/>
      <c r="C7242" s="43" t="s">
        <v>780</v>
      </c>
    </row>
    <row r="7243" spans="1:12" x14ac:dyDescent="0.25">
      <c r="A7243"/>
      <c r="B7243"/>
      <c r="C7243" s="43" t="s">
        <v>372</v>
      </c>
    </row>
    <row r="7244" spans="1:12" x14ac:dyDescent="0.25">
      <c r="A7244"/>
      <c r="B7244"/>
      <c r="C7244" s="43" t="s">
        <v>372</v>
      </c>
    </row>
    <row r="7245" spans="1:12" x14ac:dyDescent="0.25">
      <c r="A7245"/>
      <c r="B7245"/>
      <c r="C7245" s="43" t="s">
        <v>372</v>
      </c>
    </row>
    <row r="7246" spans="1:12" x14ac:dyDescent="0.25">
      <c r="A7246"/>
      <c r="B7246"/>
      <c r="C7246" s="43" t="s">
        <v>372</v>
      </c>
    </row>
    <row r="7247" spans="1:12" x14ac:dyDescent="0.25">
      <c r="A7247"/>
      <c r="B7247"/>
      <c r="C7247" s="43" t="s">
        <v>372</v>
      </c>
    </row>
    <row r="7248" spans="1:12" x14ac:dyDescent="0.25">
      <c r="A7248"/>
      <c r="B7248"/>
      <c r="C7248" s="43" t="s">
        <v>372</v>
      </c>
    </row>
    <row r="7249" spans="1:3" x14ac:dyDescent="0.25">
      <c r="A7249"/>
      <c r="B7249"/>
      <c r="C7249" s="43" t="s">
        <v>372</v>
      </c>
    </row>
    <row r="7250" spans="1:3" x14ac:dyDescent="0.25">
      <c r="A7250"/>
      <c r="B7250"/>
      <c r="C7250" s="43" t="s">
        <v>372</v>
      </c>
    </row>
    <row r="7251" spans="1:3" x14ac:dyDescent="0.25">
      <c r="A7251"/>
      <c r="B7251"/>
      <c r="C7251" s="43" t="s">
        <v>372</v>
      </c>
    </row>
    <row r="7252" spans="1:3" x14ac:dyDescent="0.25">
      <c r="A7252"/>
      <c r="B7252"/>
      <c r="C7252" s="43" t="s">
        <v>372</v>
      </c>
    </row>
    <row r="7253" spans="1:3" x14ac:dyDescent="0.25">
      <c r="A7253"/>
      <c r="B7253"/>
      <c r="C7253" s="43" t="s">
        <v>372</v>
      </c>
    </row>
    <row r="7254" spans="1:3" x14ac:dyDescent="0.25">
      <c r="A7254"/>
      <c r="B7254"/>
      <c r="C7254" s="43" t="s">
        <v>741</v>
      </c>
    </row>
    <row r="7255" spans="1:3" x14ac:dyDescent="0.25">
      <c r="A7255"/>
      <c r="B7255"/>
      <c r="C7255" s="43" t="s">
        <v>741</v>
      </c>
    </row>
    <row r="7256" spans="1:3" x14ac:dyDescent="0.25">
      <c r="A7256"/>
      <c r="B7256"/>
      <c r="C7256" s="43" t="s">
        <v>741</v>
      </c>
    </row>
    <row r="7257" spans="1:3" x14ac:dyDescent="0.25">
      <c r="A7257"/>
      <c r="B7257"/>
      <c r="C7257" s="43" t="s">
        <v>741</v>
      </c>
    </row>
    <row r="7258" spans="1:3" x14ac:dyDescent="0.25">
      <c r="A7258"/>
      <c r="B7258"/>
      <c r="C7258" s="43" t="s">
        <v>741</v>
      </c>
    </row>
    <row r="7259" spans="1:3" x14ac:dyDescent="0.25">
      <c r="A7259"/>
      <c r="B7259"/>
      <c r="C7259" s="43" t="s">
        <v>741</v>
      </c>
    </row>
    <row r="7260" spans="1:3" x14ac:dyDescent="0.25">
      <c r="A7260"/>
      <c r="B7260"/>
      <c r="C7260" s="43" t="s">
        <v>741</v>
      </c>
    </row>
    <row r="7261" spans="1:3" x14ac:dyDescent="0.25">
      <c r="A7261"/>
      <c r="B7261"/>
      <c r="C7261" s="43" t="s">
        <v>741</v>
      </c>
    </row>
    <row r="7262" spans="1:3" x14ac:dyDescent="0.25">
      <c r="A7262"/>
      <c r="B7262"/>
      <c r="C7262" s="43" t="s">
        <v>741</v>
      </c>
    </row>
    <row r="7263" spans="1:3" x14ac:dyDescent="0.25">
      <c r="A7263"/>
      <c r="B7263"/>
      <c r="C7263" s="43" t="s">
        <v>741</v>
      </c>
    </row>
    <row r="7264" spans="1:3" x14ac:dyDescent="0.25">
      <c r="A7264"/>
      <c r="B7264"/>
      <c r="C7264" s="43" t="s">
        <v>741</v>
      </c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</sheetData>
  <mergeCells count="4">
    <mergeCell ref="A2:K2"/>
    <mergeCell ref="A3:K3"/>
    <mergeCell ref="A1:K1"/>
    <mergeCell ref="C4:K4"/>
  </mergeCells>
  <phoneticPr fontId="0" type="noConversion"/>
  <printOptions horizontalCentered="1"/>
  <pageMargins left="0.19685039370078741" right="0.19685039370078741" top="0.19685039370078741" bottom="0.78740157480314965" header="0.51181102362204722" footer="0.51181102362204722"/>
  <pageSetup paperSize="9" scale="78" fitToHeight="0" orientation="landscape" r:id="rId1"/>
  <headerFooter alignWithMargins="0">
    <oddFooter>&amp;R&amp;"Times New Roman,Regular"&amp;6Page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70D1-1814-4A1B-9460-94F99ED9A5DA}">
  <dimension ref="A1:D75"/>
  <sheetViews>
    <sheetView workbookViewId="0">
      <selection activeCell="H24" sqref="H24"/>
    </sheetView>
  </sheetViews>
  <sheetFormatPr defaultRowHeight="12.5" x14ac:dyDescent="0.25"/>
  <cols>
    <col min="1" max="1" width="7.81640625" bestFit="1" customWidth="1"/>
  </cols>
  <sheetData>
    <row r="1" spans="1:4" x14ac:dyDescent="0.25">
      <c r="A1" s="237">
        <v>1.9132653061224492E-4</v>
      </c>
      <c r="B1" t="str">
        <f>LEFT(A1,7)</f>
        <v>0.00019</v>
      </c>
      <c r="D1" t="s">
        <v>29135</v>
      </c>
    </row>
    <row r="2" spans="1:4" x14ac:dyDescent="0.25">
      <c r="A2" s="237">
        <v>1.9137822254561534E-4</v>
      </c>
      <c r="B2" t="str">
        <f t="shared" ref="B2:B65" si="0">LEFT(A2,7)</f>
        <v>0.00019</v>
      </c>
      <c r="D2" t="s">
        <v>29135</v>
      </c>
    </row>
    <row r="3" spans="1:4" x14ac:dyDescent="0.25">
      <c r="A3" s="237">
        <v>1.9750000000000003E-4</v>
      </c>
      <c r="B3" t="str">
        <f t="shared" si="0"/>
        <v>0.00019</v>
      </c>
      <c r="D3" t="s">
        <v>29135</v>
      </c>
    </row>
    <row r="4" spans="1:4" x14ac:dyDescent="0.25">
      <c r="A4" s="237">
        <v>2.6245633388490534E-4</v>
      </c>
      <c r="B4" t="str">
        <f t="shared" si="0"/>
        <v>0.00026</v>
      </c>
      <c r="D4" t="s">
        <v>29136</v>
      </c>
    </row>
    <row r="5" spans="1:4" x14ac:dyDescent="0.25">
      <c r="A5" s="237">
        <v>2.6279069767441856E-4</v>
      </c>
      <c r="B5" t="str">
        <f t="shared" si="0"/>
        <v>0.00026</v>
      </c>
      <c r="D5" t="s">
        <v>29136</v>
      </c>
    </row>
    <row r="6" spans="1:4" x14ac:dyDescent="0.25">
      <c r="A6" s="237">
        <v>3.6000000000000002E-4</v>
      </c>
      <c r="B6" t="str">
        <f t="shared" si="0"/>
        <v>0.00036</v>
      </c>
      <c r="D6" t="s">
        <v>29137</v>
      </c>
    </row>
    <row r="7" spans="1:4" x14ac:dyDescent="0.25">
      <c r="A7" s="237">
        <v>4.3799999999999997E-4</v>
      </c>
      <c r="B7" t="str">
        <f t="shared" si="0"/>
        <v>0.00043</v>
      </c>
      <c r="D7" t="s">
        <v>29138</v>
      </c>
    </row>
    <row r="8" spans="1:4" x14ac:dyDescent="0.25">
      <c r="A8" s="237">
        <v>4.3800000000000002E-4</v>
      </c>
      <c r="B8" t="str">
        <f t="shared" si="0"/>
        <v>0.00043</v>
      </c>
      <c r="D8" t="s">
        <v>29138</v>
      </c>
    </row>
    <row r="9" spans="1:4" x14ac:dyDescent="0.25">
      <c r="A9" s="237">
        <v>6.2799999999999998E-4</v>
      </c>
      <c r="B9" t="str">
        <f t="shared" si="0"/>
        <v>0.00062</v>
      </c>
      <c r="D9" t="s">
        <v>29139</v>
      </c>
    </row>
    <row r="10" spans="1:4" x14ac:dyDescent="0.25">
      <c r="A10" s="237">
        <v>1.1666666666666668E-3</v>
      </c>
      <c r="B10" t="str">
        <f t="shared" si="0"/>
        <v>0.00116</v>
      </c>
      <c r="D10" t="s">
        <v>29140</v>
      </c>
    </row>
    <row r="11" spans="1:4" x14ac:dyDescent="0.25">
      <c r="A11" s="237">
        <v>1.17E-3</v>
      </c>
      <c r="B11" t="str">
        <f t="shared" si="0"/>
        <v>0.00117</v>
      </c>
      <c r="D11" t="s">
        <v>29141</v>
      </c>
    </row>
    <row r="12" spans="1:4" x14ac:dyDescent="0.25">
      <c r="A12" s="237">
        <v>1.7900044490582827E-3</v>
      </c>
      <c r="B12" t="str">
        <f t="shared" si="0"/>
        <v>0.00179</v>
      </c>
      <c r="D12" t="s">
        <v>29142</v>
      </c>
    </row>
    <row r="13" spans="1:4" x14ac:dyDescent="0.25">
      <c r="A13" s="237">
        <v>1.1689178452248528E-2</v>
      </c>
      <c r="B13" t="str">
        <f t="shared" si="0"/>
        <v>0.01168</v>
      </c>
      <c r="D13" t="s">
        <v>29143</v>
      </c>
    </row>
    <row r="14" spans="1:4" x14ac:dyDescent="0.25">
      <c r="A14" s="237">
        <v>1.2539329413634196E-2</v>
      </c>
      <c r="B14" t="str">
        <f t="shared" si="0"/>
        <v>0.01253</v>
      </c>
      <c r="D14" t="s">
        <v>29144</v>
      </c>
    </row>
    <row r="15" spans="1:4" x14ac:dyDescent="0.25">
      <c r="A15" s="237">
        <v>1.4400000000000001E-2</v>
      </c>
      <c r="B15" t="str">
        <f t="shared" si="0"/>
        <v>0.0144</v>
      </c>
      <c r="D15" t="s">
        <v>29145</v>
      </c>
    </row>
    <row r="16" spans="1:4" x14ac:dyDescent="0.25">
      <c r="A16" s="237">
        <v>1.4630577907827357E-2</v>
      </c>
      <c r="B16" t="str">
        <f t="shared" si="0"/>
        <v>0.01463</v>
      </c>
      <c r="D16" t="s">
        <v>29146</v>
      </c>
    </row>
    <row r="17" spans="1:4" x14ac:dyDescent="0.25">
      <c r="A17" s="237">
        <v>1.5950413223140496E-2</v>
      </c>
      <c r="B17" t="str">
        <f t="shared" si="0"/>
        <v>0.01595</v>
      </c>
      <c r="D17" t="s">
        <v>29147</v>
      </c>
    </row>
    <row r="18" spans="1:4" x14ac:dyDescent="0.25">
      <c r="A18" s="237">
        <v>1.6E-2</v>
      </c>
      <c r="B18" t="str">
        <f t="shared" si="0"/>
        <v>0.016</v>
      </c>
      <c r="D18" t="s">
        <v>29148</v>
      </c>
    </row>
    <row r="19" spans="1:4" x14ac:dyDescent="0.25">
      <c r="A19" s="237">
        <v>1.7650475184794085E-2</v>
      </c>
      <c r="B19" t="str">
        <f t="shared" si="0"/>
        <v>0.01765</v>
      </c>
      <c r="D19" t="s">
        <v>29149</v>
      </c>
    </row>
    <row r="20" spans="1:4" x14ac:dyDescent="0.25">
      <c r="A20" s="237">
        <v>1.7651376146788991E-2</v>
      </c>
      <c r="B20" t="str">
        <f t="shared" si="0"/>
        <v>0.01765</v>
      </c>
      <c r="D20" t="s">
        <v>29149</v>
      </c>
    </row>
    <row r="21" spans="1:4" x14ac:dyDescent="0.25">
      <c r="A21" s="237">
        <v>1.9929830032745989E-2</v>
      </c>
      <c r="B21" t="str">
        <f t="shared" si="0"/>
        <v>0.01992</v>
      </c>
      <c r="D21" t="s">
        <v>29150</v>
      </c>
    </row>
    <row r="22" spans="1:4" x14ac:dyDescent="0.25">
      <c r="A22" s="237">
        <v>2.1149228130360204E-2</v>
      </c>
      <c r="B22" t="str">
        <f t="shared" si="0"/>
        <v>0.02114</v>
      </c>
      <c r="D22" t="s">
        <v>29151</v>
      </c>
    </row>
    <row r="23" spans="1:4" x14ac:dyDescent="0.25">
      <c r="A23" s="237">
        <v>2.4E-2</v>
      </c>
      <c r="B23" t="str">
        <f t="shared" si="0"/>
        <v>0.024</v>
      </c>
      <c r="D23" t="s">
        <v>29152</v>
      </c>
    </row>
    <row r="24" spans="1:4" x14ac:dyDescent="0.25">
      <c r="A24" s="237">
        <v>2.5799624966514868E-2</v>
      </c>
      <c r="B24" t="str">
        <f t="shared" si="0"/>
        <v>0.02579</v>
      </c>
      <c r="D24" t="s">
        <v>29153</v>
      </c>
    </row>
    <row r="25" spans="1:4" x14ac:dyDescent="0.25">
      <c r="A25" s="237">
        <v>2.6145833333333333E-2</v>
      </c>
      <c r="B25" t="str">
        <f t="shared" si="0"/>
        <v>0.02614</v>
      </c>
      <c r="D25" t="s">
        <v>29154</v>
      </c>
    </row>
    <row r="26" spans="1:4" x14ac:dyDescent="0.25">
      <c r="A26" s="237">
        <v>2.8000000000000001E-2</v>
      </c>
      <c r="B26" t="str">
        <f t="shared" si="0"/>
        <v>0.028</v>
      </c>
      <c r="D26" t="s">
        <v>29155</v>
      </c>
    </row>
    <row r="27" spans="1:4" x14ac:dyDescent="0.25">
      <c r="A27" s="237">
        <v>2.8217934165720771E-2</v>
      </c>
      <c r="B27" t="str">
        <f t="shared" si="0"/>
        <v>0.02821</v>
      </c>
      <c r="D27" t="s">
        <v>29156</v>
      </c>
    </row>
    <row r="28" spans="1:4" x14ac:dyDescent="0.25">
      <c r="A28" s="237">
        <v>2.8218923933209648E-2</v>
      </c>
      <c r="B28" t="str">
        <f t="shared" si="0"/>
        <v>0.02821</v>
      </c>
      <c r="D28" t="s">
        <v>29156</v>
      </c>
    </row>
    <row r="29" spans="1:4" x14ac:dyDescent="0.25">
      <c r="A29" s="237">
        <v>2.8224489795918368E-2</v>
      </c>
      <c r="B29" t="str">
        <f t="shared" si="0"/>
        <v>0.02822</v>
      </c>
      <c r="D29" t="s">
        <v>29157</v>
      </c>
    </row>
    <row r="30" spans="1:4" x14ac:dyDescent="0.25">
      <c r="A30" s="237">
        <v>2.824561403508772E-2</v>
      </c>
      <c r="B30" t="str">
        <f t="shared" si="0"/>
        <v>0.02824</v>
      </c>
      <c r="D30" t="s">
        <v>29158</v>
      </c>
    </row>
    <row r="31" spans="1:4" x14ac:dyDescent="0.25">
      <c r="A31" s="237">
        <v>3.0559800405426475E-2</v>
      </c>
      <c r="B31" t="str">
        <f t="shared" si="0"/>
        <v>0.03055</v>
      </c>
      <c r="D31" t="s">
        <v>29159</v>
      </c>
    </row>
    <row r="32" spans="1:4" x14ac:dyDescent="0.25">
      <c r="A32" s="237">
        <v>3.3500000000000002E-2</v>
      </c>
      <c r="B32" t="str">
        <f t="shared" si="0"/>
        <v>0.0335</v>
      </c>
      <c r="D32" t="s">
        <v>29160</v>
      </c>
    </row>
    <row r="33" spans="1:4" x14ac:dyDescent="0.25">
      <c r="A33" s="237">
        <v>4.2104499274310599E-2</v>
      </c>
      <c r="B33" t="str">
        <f t="shared" si="0"/>
        <v>0.04210</v>
      </c>
      <c r="D33" t="s">
        <v>29161</v>
      </c>
    </row>
    <row r="34" spans="1:4" x14ac:dyDescent="0.25">
      <c r="A34" s="237">
        <v>5.4999999999999993E-2</v>
      </c>
      <c r="B34" t="str">
        <f t="shared" si="0"/>
        <v>0.055</v>
      </c>
      <c r="D34" t="s">
        <v>29162</v>
      </c>
    </row>
    <row r="35" spans="1:4" x14ac:dyDescent="0.25">
      <c r="A35" s="237">
        <v>5.5E-2</v>
      </c>
      <c r="B35" t="str">
        <f t="shared" si="0"/>
        <v>0.055</v>
      </c>
      <c r="D35" t="s">
        <v>29162</v>
      </c>
    </row>
    <row r="36" spans="1:4" x14ac:dyDescent="0.25">
      <c r="A36" s="237">
        <v>5.8891625615763547E-2</v>
      </c>
      <c r="B36" t="str">
        <f t="shared" si="0"/>
        <v>0.05889</v>
      </c>
      <c r="D36" t="s">
        <v>29163</v>
      </c>
    </row>
    <row r="37" spans="1:4" x14ac:dyDescent="0.25">
      <c r="A37" s="237">
        <v>5.8921568627450981E-2</v>
      </c>
      <c r="B37" t="str">
        <f t="shared" si="0"/>
        <v>0.05892</v>
      </c>
      <c r="D37" t="s">
        <v>29164</v>
      </c>
    </row>
    <row r="38" spans="1:4" x14ac:dyDescent="0.25">
      <c r="A38" s="237">
        <v>5.9488636363636369E-2</v>
      </c>
      <c r="B38" t="str">
        <f t="shared" si="0"/>
        <v>0.05948</v>
      </c>
      <c r="D38" t="s">
        <v>29165</v>
      </c>
    </row>
    <row r="39" spans="1:4" x14ac:dyDescent="0.25">
      <c r="A39" s="237">
        <v>5.951289398280802E-2</v>
      </c>
      <c r="B39" t="str">
        <f t="shared" si="0"/>
        <v>0.05951</v>
      </c>
      <c r="D39" t="s">
        <v>29166</v>
      </c>
    </row>
    <row r="40" spans="1:4" x14ac:dyDescent="0.25">
      <c r="A40" s="237">
        <v>6.1494607087827419E-2</v>
      </c>
      <c r="B40" t="str">
        <f t="shared" si="0"/>
        <v>0.06149</v>
      </c>
      <c r="D40" t="s">
        <v>29167</v>
      </c>
    </row>
    <row r="41" spans="1:4" x14ac:dyDescent="0.25">
      <c r="A41" s="237">
        <v>6.1499999999999999E-2</v>
      </c>
      <c r="B41" t="str">
        <f t="shared" si="0"/>
        <v>0.0615</v>
      </c>
      <c r="D41" t="s">
        <v>29168</v>
      </c>
    </row>
    <row r="42" spans="1:4" x14ac:dyDescent="0.25">
      <c r="A42" s="237">
        <v>6.2083333333333331E-2</v>
      </c>
      <c r="B42" t="str">
        <f t="shared" si="0"/>
        <v>0.06208</v>
      </c>
      <c r="D42" t="s">
        <v>29169</v>
      </c>
    </row>
    <row r="43" spans="1:4" x14ac:dyDescent="0.25">
      <c r="A43" s="237">
        <v>6.2202043132803628E-2</v>
      </c>
      <c r="B43" t="str">
        <f t="shared" si="0"/>
        <v>0.06220</v>
      </c>
      <c r="D43" t="s">
        <v>29170</v>
      </c>
    </row>
    <row r="44" spans="1:4" x14ac:dyDescent="0.25">
      <c r="A44" s="237">
        <v>6.2204081632653063E-2</v>
      </c>
      <c r="B44" t="str">
        <f t="shared" si="0"/>
        <v>0.06220</v>
      </c>
      <c r="D44" t="s">
        <v>29170</v>
      </c>
    </row>
    <row r="45" spans="1:4" x14ac:dyDescent="0.25">
      <c r="A45" s="237">
        <v>6.2207792207792212E-2</v>
      </c>
      <c r="B45" t="str">
        <f t="shared" si="0"/>
        <v>0.06220</v>
      </c>
      <c r="D45" t="s">
        <v>29170</v>
      </c>
    </row>
    <row r="46" spans="1:4" x14ac:dyDescent="0.25">
      <c r="A46" s="237">
        <v>6.2222222222222227E-2</v>
      </c>
      <c r="B46" t="str">
        <f t="shared" si="0"/>
        <v>0.06222</v>
      </c>
      <c r="D46" t="s">
        <v>29171</v>
      </c>
    </row>
    <row r="47" spans="1:4" x14ac:dyDescent="0.25">
      <c r="A47" s="237">
        <v>6.4100169779286925E-2</v>
      </c>
      <c r="B47" t="str">
        <f t="shared" si="0"/>
        <v>0.06410</v>
      </c>
      <c r="D47" t="s">
        <v>29172</v>
      </c>
    </row>
    <row r="48" spans="1:4" x14ac:dyDescent="0.25">
      <c r="A48" s="237">
        <v>6.4112903225806442E-2</v>
      </c>
      <c r="B48" t="str">
        <f t="shared" si="0"/>
        <v>0.06411</v>
      </c>
      <c r="D48" t="s">
        <v>29173</v>
      </c>
    </row>
    <row r="49" spans="1:4" x14ac:dyDescent="0.25">
      <c r="A49" s="237">
        <v>6.669749009247028E-2</v>
      </c>
      <c r="B49" t="str">
        <f t="shared" si="0"/>
        <v>0.06669</v>
      </c>
      <c r="D49" t="s">
        <v>29174</v>
      </c>
    </row>
    <row r="50" spans="1:4" x14ac:dyDescent="0.25">
      <c r="A50" s="237">
        <v>7.1084175084175111E-2</v>
      </c>
      <c r="B50" t="str">
        <f t="shared" si="0"/>
        <v>0.07108</v>
      </c>
      <c r="D50" t="s">
        <v>29175</v>
      </c>
    </row>
    <row r="51" spans="1:4" x14ac:dyDescent="0.25">
      <c r="A51" s="237">
        <v>7.1086494945915166E-2</v>
      </c>
      <c r="B51" t="str">
        <f t="shared" si="0"/>
        <v>0.07108</v>
      </c>
      <c r="D51" t="s">
        <v>29175</v>
      </c>
    </row>
    <row r="52" spans="1:4" x14ac:dyDescent="0.25">
      <c r="A52" s="237">
        <v>0.10209859154929576</v>
      </c>
      <c r="B52" t="str">
        <f t="shared" si="0"/>
        <v>0.10209</v>
      </c>
      <c r="D52" t="s">
        <v>29176</v>
      </c>
    </row>
    <row r="53" spans="1:4" x14ac:dyDescent="0.25">
      <c r="A53" s="237">
        <v>0.12</v>
      </c>
      <c r="B53" t="str">
        <f t="shared" si="0"/>
        <v>0.12</v>
      </c>
      <c r="D53" t="s">
        <v>29177</v>
      </c>
    </row>
    <row r="54" spans="1:4" x14ac:dyDescent="0.25">
      <c r="A54" s="237">
        <v>0.1666</v>
      </c>
      <c r="B54" t="str">
        <f t="shared" si="0"/>
        <v>0.1666</v>
      </c>
      <c r="D54" t="s">
        <v>29178</v>
      </c>
    </row>
    <row r="55" spans="1:4" x14ac:dyDescent="0.25">
      <c r="A55" s="237">
        <v>0.16668507677013145</v>
      </c>
      <c r="B55" t="str">
        <f t="shared" si="0"/>
        <v>0.16668</v>
      </c>
      <c r="D55" t="s">
        <v>29179</v>
      </c>
    </row>
    <row r="56" spans="1:4" x14ac:dyDescent="0.25">
      <c r="A56" s="237">
        <v>0.23720008568980291</v>
      </c>
      <c r="B56" t="str">
        <f t="shared" si="0"/>
        <v>0.23720</v>
      </c>
      <c r="D56" t="s">
        <v>29180</v>
      </c>
    </row>
    <row r="57" spans="1:4" x14ac:dyDescent="0.25">
      <c r="A57" s="237">
        <v>0.25</v>
      </c>
      <c r="B57" t="str">
        <f t="shared" si="0"/>
        <v>0.25</v>
      </c>
      <c r="D57" t="s">
        <v>29181</v>
      </c>
    </row>
    <row r="58" spans="1:4" x14ac:dyDescent="0.25">
      <c r="A58" s="237">
        <v>0.28630010020040081</v>
      </c>
      <c r="B58" t="str">
        <f t="shared" si="0"/>
        <v>0.28630</v>
      </c>
      <c r="D58" t="s">
        <v>29182</v>
      </c>
    </row>
    <row r="59" spans="1:4" x14ac:dyDescent="0.25">
      <c r="A59" s="237">
        <v>0.28999999999999998</v>
      </c>
      <c r="B59" t="str">
        <f t="shared" si="0"/>
        <v>0.29</v>
      </c>
      <c r="D59" t="s">
        <v>29183</v>
      </c>
    </row>
    <row r="60" spans="1:4" x14ac:dyDescent="0.25">
      <c r="A60" s="237">
        <v>0.35136363636363638</v>
      </c>
      <c r="B60" t="str">
        <f t="shared" si="0"/>
        <v>0.35136</v>
      </c>
      <c r="D60" t="s">
        <v>29184</v>
      </c>
    </row>
    <row r="61" spans="1:4" x14ac:dyDescent="0.25">
      <c r="A61" s="237">
        <v>0.35157894736842105</v>
      </c>
      <c r="B61" t="str">
        <f t="shared" si="0"/>
        <v>0.35157</v>
      </c>
      <c r="D61" t="s">
        <v>29185</v>
      </c>
    </row>
    <row r="62" spans="1:4" x14ac:dyDescent="0.25">
      <c r="A62" s="237">
        <v>0.35192307692307695</v>
      </c>
      <c r="B62" t="str">
        <f t="shared" si="0"/>
        <v>0.35192</v>
      </c>
      <c r="D62" t="s">
        <v>29186</v>
      </c>
    </row>
    <row r="63" spans="1:4" x14ac:dyDescent="0.25">
      <c r="A63" s="237">
        <v>0.35657894736842105</v>
      </c>
      <c r="B63" t="str">
        <f t="shared" si="0"/>
        <v>0.35657</v>
      </c>
      <c r="D63" t="s">
        <v>29187</v>
      </c>
    </row>
    <row r="64" spans="1:4" x14ac:dyDescent="0.25">
      <c r="A64" s="237">
        <v>0.35666666666666669</v>
      </c>
      <c r="B64" t="str">
        <f t="shared" si="0"/>
        <v>0.35666</v>
      </c>
      <c r="D64" t="s">
        <v>29188</v>
      </c>
    </row>
    <row r="65" spans="1:4" x14ac:dyDescent="0.25">
      <c r="A65" s="237">
        <v>0.35736196319018404</v>
      </c>
      <c r="B65" t="str">
        <f t="shared" si="0"/>
        <v>0.35736</v>
      </c>
      <c r="D65" t="s">
        <v>29189</v>
      </c>
    </row>
    <row r="66" spans="1:4" x14ac:dyDescent="0.25">
      <c r="A66" s="237">
        <v>0.35856250000000001</v>
      </c>
      <c r="B66" t="str">
        <f t="shared" ref="B66:B75" si="1">LEFT(A66,7)</f>
        <v>0.35856</v>
      </c>
      <c r="D66" t="s">
        <v>29190</v>
      </c>
    </row>
    <row r="67" spans="1:4" x14ac:dyDescent="0.25">
      <c r="A67" s="237">
        <v>0.35859384808537353</v>
      </c>
      <c r="B67" t="str">
        <f t="shared" si="1"/>
        <v>0.35859</v>
      </c>
      <c r="D67" t="s">
        <v>29191</v>
      </c>
    </row>
    <row r="68" spans="1:4" x14ac:dyDescent="0.25">
      <c r="A68" s="237">
        <v>0.9</v>
      </c>
      <c r="B68" t="str">
        <f t="shared" si="1"/>
        <v>0.9</v>
      </c>
      <c r="D68" t="s">
        <v>29192</v>
      </c>
    </row>
    <row r="69" spans="1:4" x14ac:dyDescent="0.25">
      <c r="A69" s="237">
        <v>1.44</v>
      </c>
      <c r="B69" t="str">
        <f t="shared" si="1"/>
        <v>1.44</v>
      </c>
      <c r="D69" t="s">
        <v>29193</v>
      </c>
    </row>
    <row r="70" spans="1:4" x14ac:dyDescent="0.25">
      <c r="A70" s="237">
        <v>1.5</v>
      </c>
      <c r="B70" t="str">
        <f t="shared" si="1"/>
        <v>1.5</v>
      </c>
      <c r="D70" t="s">
        <v>29194</v>
      </c>
    </row>
    <row r="71" spans="1:4" x14ac:dyDescent="0.25">
      <c r="A71" s="237">
        <v>1.9000000000000001</v>
      </c>
      <c r="B71" t="str">
        <f t="shared" si="1"/>
        <v>1.9</v>
      </c>
      <c r="D71" t="s">
        <v>29195</v>
      </c>
    </row>
    <row r="72" spans="1:4" x14ac:dyDescent="0.25">
      <c r="A72" s="237">
        <v>4.4200001118261767</v>
      </c>
      <c r="B72" t="str">
        <f t="shared" si="1"/>
        <v>4.42000</v>
      </c>
      <c r="D72" t="s">
        <v>29196</v>
      </c>
    </row>
    <row r="73" spans="1:4" x14ac:dyDescent="0.25">
      <c r="A73" s="237">
        <v>4.493838862559242</v>
      </c>
      <c r="B73" t="str">
        <f t="shared" si="1"/>
        <v>4.49383</v>
      </c>
      <c r="D73" t="s">
        <v>29197</v>
      </c>
    </row>
    <row r="74" spans="1:4" x14ac:dyDescent="0.25">
      <c r="A74" s="237">
        <v>4.6172153614901701</v>
      </c>
      <c r="B74" t="str">
        <f t="shared" si="1"/>
        <v>4.61721</v>
      </c>
      <c r="D74" t="s">
        <v>29198</v>
      </c>
    </row>
    <row r="75" spans="1:4" x14ac:dyDescent="0.25">
      <c r="A75" s="237">
        <v>4.6937071374142754</v>
      </c>
      <c r="B75" t="str">
        <f t="shared" si="1"/>
        <v>4.69370</v>
      </c>
      <c r="D75" t="s">
        <v>29199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18F47-0769-42FE-BBE8-5841F19539EA}">
  <dimension ref="A1:I88"/>
  <sheetViews>
    <sheetView workbookViewId="0">
      <selection sqref="A1:I88"/>
    </sheetView>
  </sheetViews>
  <sheetFormatPr defaultRowHeight="12.5" x14ac:dyDescent="0.25"/>
  <sheetData>
    <row r="1" spans="1:9" ht="20" x14ac:dyDescent="0.25">
      <c r="A1" s="1" t="s">
        <v>366</v>
      </c>
      <c r="B1" s="1" t="s">
        <v>1</v>
      </c>
      <c r="C1" s="1" t="s">
        <v>367</v>
      </c>
      <c r="D1" s="1" t="s">
        <v>307</v>
      </c>
      <c r="E1" s="1" t="s">
        <v>368</v>
      </c>
      <c r="F1" s="1" t="s">
        <v>2</v>
      </c>
      <c r="G1" s="228" t="s">
        <v>3</v>
      </c>
      <c r="H1" s="61">
        <v>1.988308103596545E-2</v>
      </c>
      <c r="I1" s="1" t="s">
        <v>285</v>
      </c>
    </row>
    <row r="2" spans="1:9" ht="120" x14ac:dyDescent="0.25">
      <c r="A2" s="43" t="s">
        <v>768</v>
      </c>
      <c r="B2" s="43" t="s">
        <v>371</v>
      </c>
      <c r="C2" s="43" t="s">
        <v>867</v>
      </c>
      <c r="D2" s="43" t="s">
        <v>3377</v>
      </c>
      <c r="E2" s="43" t="s">
        <v>5</v>
      </c>
      <c r="F2" s="76">
        <v>678.58</v>
      </c>
      <c r="G2" s="229">
        <v>4.6172153614901701</v>
      </c>
      <c r="H2" s="73">
        <v>9.1804467193013564E-2</v>
      </c>
      <c r="I2" s="73">
        <v>3195.446675347835</v>
      </c>
    </row>
    <row r="3" spans="1:9" ht="120" x14ac:dyDescent="0.25">
      <c r="A3" s="43" t="s">
        <v>768</v>
      </c>
      <c r="B3" s="43" t="s">
        <v>371</v>
      </c>
      <c r="C3" s="43" t="s">
        <v>867</v>
      </c>
      <c r="D3" s="43" t="s">
        <v>3377</v>
      </c>
      <c r="E3" s="43" t="s">
        <v>5</v>
      </c>
      <c r="F3" s="76">
        <v>314.95999999999992</v>
      </c>
      <c r="G3" s="229">
        <v>4.6937071374142754</v>
      </c>
      <c r="H3" s="73">
        <v>9.3325359372297453E-2</v>
      </c>
      <c r="I3" s="73">
        <v>1507.7237551878986</v>
      </c>
    </row>
    <row r="4" spans="1:9" ht="160" x14ac:dyDescent="0.25">
      <c r="A4" s="43" t="s">
        <v>780</v>
      </c>
      <c r="B4" s="43" t="s">
        <v>55</v>
      </c>
      <c r="C4" s="43" t="s">
        <v>879</v>
      </c>
      <c r="D4" s="43" t="s">
        <v>3366</v>
      </c>
      <c r="E4" s="43" t="s">
        <v>5</v>
      </c>
      <c r="F4" s="76">
        <v>8942.4500000000007</v>
      </c>
      <c r="G4" s="229">
        <v>4.4200001118261767</v>
      </c>
      <c r="H4" s="73">
        <v>8.7883220402416223E-2</v>
      </c>
      <c r="I4" s="73">
        <v>40311.521304287584</v>
      </c>
    </row>
    <row r="5" spans="1:9" ht="80" x14ac:dyDescent="0.25">
      <c r="A5" s="43" t="s">
        <v>768</v>
      </c>
      <c r="B5" s="43" t="s">
        <v>371</v>
      </c>
      <c r="C5" s="43" t="s">
        <v>926</v>
      </c>
      <c r="D5" s="43" t="s">
        <v>3414</v>
      </c>
      <c r="E5" s="43" t="s">
        <v>5</v>
      </c>
      <c r="F5" s="76">
        <v>1079</v>
      </c>
      <c r="G5" s="229">
        <v>1.44</v>
      </c>
      <c r="H5" s="73">
        <v>2.8631636691790245E-2</v>
      </c>
      <c r="I5" s="73">
        <v>1584.6535359904417</v>
      </c>
    </row>
    <row r="6" spans="1:9" ht="80" x14ac:dyDescent="0.25">
      <c r="A6" s="43" t="s">
        <v>768</v>
      </c>
      <c r="B6" s="43" t="s">
        <v>371</v>
      </c>
      <c r="C6" s="43" t="s">
        <v>926</v>
      </c>
      <c r="D6" s="43" t="s">
        <v>3414</v>
      </c>
      <c r="E6" s="43" t="s">
        <v>5</v>
      </c>
      <c r="F6" s="76">
        <v>211</v>
      </c>
      <c r="G6" s="229">
        <v>4.493838862559242</v>
      </c>
      <c r="H6" s="73">
        <v>8.935136226683621E-2</v>
      </c>
      <c r="I6" s="73">
        <v>967.05313743830243</v>
      </c>
    </row>
    <row r="7" spans="1:9" ht="130" x14ac:dyDescent="0.25">
      <c r="A7" s="43" t="s">
        <v>780</v>
      </c>
      <c r="B7" s="43" t="s">
        <v>55</v>
      </c>
      <c r="C7" s="43" t="s">
        <v>998</v>
      </c>
      <c r="D7" s="43" t="s">
        <v>3449</v>
      </c>
      <c r="E7" s="43" t="s">
        <v>5</v>
      </c>
      <c r="F7" s="76">
        <v>4103.5</v>
      </c>
      <c r="G7" s="229">
        <v>0.9</v>
      </c>
      <c r="H7" s="73">
        <v>1.7894772932368904E-2</v>
      </c>
      <c r="I7" s="73">
        <v>3766.5812007279756</v>
      </c>
    </row>
    <row r="8" spans="1:9" ht="60" x14ac:dyDescent="0.25">
      <c r="A8" s="43" t="s">
        <v>780</v>
      </c>
      <c r="B8" s="43" t="s">
        <v>55</v>
      </c>
      <c r="C8" s="43" t="s">
        <v>1072</v>
      </c>
      <c r="D8" s="43" t="s">
        <v>3487</v>
      </c>
      <c r="E8" s="43" t="s">
        <v>5</v>
      </c>
      <c r="F8" s="76">
        <v>100</v>
      </c>
      <c r="G8" s="229">
        <v>0.12</v>
      </c>
      <c r="H8" s="73">
        <v>2.3859697243158538E-3</v>
      </c>
      <c r="I8" s="73">
        <v>12.238596972431585</v>
      </c>
    </row>
    <row r="9" spans="1:9" ht="60" x14ac:dyDescent="0.25">
      <c r="A9" s="43" t="s">
        <v>780</v>
      </c>
      <c r="B9" s="43" t="s">
        <v>55</v>
      </c>
      <c r="C9" s="43" t="s">
        <v>1073</v>
      </c>
      <c r="D9" s="43" t="s">
        <v>3483</v>
      </c>
      <c r="E9" s="43" t="s">
        <v>5</v>
      </c>
      <c r="F9" s="76">
        <v>8100</v>
      </c>
      <c r="G9" s="229">
        <v>0.12</v>
      </c>
      <c r="H9" s="73">
        <v>2.3859697243158538E-3</v>
      </c>
      <c r="I9" s="73">
        <v>991.32635476695839</v>
      </c>
    </row>
    <row r="10" spans="1:9" ht="40" x14ac:dyDescent="0.25">
      <c r="A10" s="43" t="s">
        <v>768</v>
      </c>
      <c r="B10" s="43" t="s">
        <v>371</v>
      </c>
      <c r="C10" s="43" t="s">
        <v>1099</v>
      </c>
      <c r="D10" s="43" t="s">
        <v>3502</v>
      </c>
      <c r="E10" s="43" t="s">
        <v>4654</v>
      </c>
      <c r="F10" s="76">
        <v>7745</v>
      </c>
      <c r="G10" s="229">
        <v>1.6E-2</v>
      </c>
      <c r="H10" s="73">
        <v>3.181292965754472E-4</v>
      </c>
      <c r="I10" s="73">
        <v>126.38391140197685</v>
      </c>
    </row>
    <row r="11" spans="1:9" ht="20" x14ac:dyDescent="0.25">
      <c r="A11" s="43" t="s">
        <v>780</v>
      </c>
      <c r="B11" s="43" t="s">
        <v>55</v>
      </c>
      <c r="C11" s="43" t="s">
        <v>1204</v>
      </c>
      <c r="D11" s="43" t="s">
        <v>3559</v>
      </c>
      <c r="E11" s="43" t="s">
        <v>4654</v>
      </c>
      <c r="F11" s="76">
        <v>689</v>
      </c>
      <c r="G11" s="229">
        <v>4.2104499274310599E-2</v>
      </c>
      <c r="H11" s="73">
        <v>8.371671710498661E-4</v>
      </c>
      <c r="I11" s="73">
        <v>29.58680818085336</v>
      </c>
    </row>
    <row r="12" spans="1:9" ht="40" x14ac:dyDescent="0.25">
      <c r="A12" s="43" t="s">
        <v>768</v>
      </c>
      <c r="B12" s="43" t="s">
        <v>371</v>
      </c>
      <c r="C12" s="43" t="s">
        <v>1217</v>
      </c>
      <c r="D12" s="43" t="s">
        <v>3566</v>
      </c>
      <c r="E12" s="43" t="s">
        <v>5</v>
      </c>
      <c r="F12" s="76">
        <v>23</v>
      </c>
      <c r="G12" s="229">
        <v>1.9000000000000001</v>
      </c>
      <c r="H12" s="73">
        <v>3.7777853968334357E-2</v>
      </c>
      <c r="I12" s="73">
        <v>44.568890641271693</v>
      </c>
    </row>
    <row r="13" spans="1:9" ht="50" x14ac:dyDescent="0.25">
      <c r="A13" s="43" t="s">
        <v>768</v>
      </c>
      <c r="B13" s="43" t="s">
        <v>371</v>
      </c>
      <c r="C13" s="43" t="s">
        <v>1227</v>
      </c>
      <c r="D13" s="43" t="s">
        <v>3570</v>
      </c>
      <c r="E13" s="43" t="s">
        <v>5</v>
      </c>
      <c r="F13" s="76">
        <v>2515.2800000000002</v>
      </c>
      <c r="G13" s="229">
        <v>1.4630577907827357E-2</v>
      </c>
      <c r="H13" s="73">
        <v>2.9090096614433719E-4</v>
      </c>
      <c r="I13" s="73">
        <v>37.531697382123525</v>
      </c>
    </row>
    <row r="14" spans="1:9" ht="20" x14ac:dyDescent="0.25">
      <c r="A14" s="43" t="s">
        <v>768</v>
      </c>
      <c r="B14" s="43" t="s">
        <v>371</v>
      </c>
      <c r="C14" s="43" t="s">
        <v>1270</v>
      </c>
      <c r="D14" s="43" t="s">
        <v>3592</v>
      </c>
      <c r="E14" s="43" t="s">
        <v>4653</v>
      </c>
      <c r="F14" s="76">
        <v>3188.51</v>
      </c>
      <c r="G14" s="229">
        <v>7.1086494945915166E-2</v>
      </c>
      <c r="H14" s="73">
        <v>1.4134185395723797E-3</v>
      </c>
      <c r="I14" s="73">
        <v>231.16669914761192</v>
      </c>
    </row>
    <row r="15" spans="1:9" ht="20" x14ac:dyDescent="0.25">
      <c r="A15" s="43" t="s">
        <v>768</v>
      </c>
      <c r="B15" s="43" t="s">
        <v>371</v>
      </c>
      <c r="C15" s="43" t="s">
        <v>1270</v>
      </c>
      <c r="D15" s="43" t="s">
        <v>3592</v>
      </c>
      <c r="E15" s="43" t="s">
        <v>4653</v>
      </c>
      <c r="F15" s="76">
        <v>371.24999999999989</v>
      </c>
      <c r="G15" s="229">
        <v>7.1084175084175111E-2</v>
      </c>
      <c r="H15" s="73">
        <v>1.4133724135734099E-3</v>
      </c>
      <c r="I15" s="73">
        <v>26.914714508539131</v>
      </c>
    </row>
    <row r="16" spans="1:9" ht="20" x14ac:dyDescent="0.25">
      <c r="A16" s="43" t="s">
        <v>768</v>
      </c>
      <c r="B16" s="43" t="s">
        <v>371</v>
      </c>
      <c r="C16" s="43" t="s">
        <v>1323</v>
      </c>
      <c r="D16" s="43" t="s">
        <v>3606</v>
      </c>
      <c r="E16" s="43" t="s">
        <v>5</v>
      </c>
      <c r="F16" s="76">
        <v>447</v>
      </c>
      <c r="G16" s="229">
        <v>0.28999999999999998</v>
      </c>
      <c r="H16" s="73">
        <v>5.7660935004299804E-3</v>
      </c>
      <c r="I16" s="73">
        <v>132.20744379469221</v>
      </c>
    </row>
    <row r="17" spans="1:9" ht="70" x14ac:dyDescent="0.25">
      <c r="A17" s="43" t="s">
        <v>780</v>
      </c>
      <c r="B17" s="43" t="s">
        <v>55</v>
      </c>
      <c r="C17" s="43" t="s">
        <v>1332</v>
      </c>
      <c r="D17" s="43" t="s">
        <v>3600</v>
      </c>
      <c r="E17" s="43" t="s">
        <v>5</v>
      </c>
      <c r="F17" s="76">
        <v>7984</v>
      </c>
      <c r="G17" s="229">
        <v>0.28630010020040081</v>
      </c>
      <c r="H17" s="73">
        <v>5.6925280928895976E-3</v>
      </c>
      <c r="I17" s="73">
        <v>2331.2691442936307</v>
      </c>
    </row>
    <row r="18" spans="1:9" ht="40" x14ac:dyDescent="0.25">
      <c r="A18" s="43" t="s">
        <v>780</v>
      </c>
      <c r="B18" s="43" t="s">
        <v>55</v>
      </c>
      <c r="C18" s="43" t="s">
        <v>1509</v>
      </c>
      <c r="D18" s="43" t="s">
        <v>3657</v>
      </c>
      <c r="E18" s="43" t="s">
        <v>4653</v>
      </c>
      <c r="F18" s="76">
        <v>640.08000000000004</v>
      </c>
      <c r="G18" s="229">
        <v>0.25</v>
      </c>
      <c r="H18" s="73">
        <v>4.9707702589913624E-3</v>
      </c>
      <c r="I18" s="73">
        <v>163.2016906273752</v>
      </c>
    </row>
    <row r="19" spans="1:9" ht="50" x14ac:dyDescent="0.25">
      <c r="A19" s="43" t="s">
        <v>780</v>
      </c>
      <c r="B19" s="43" t="s">
        <v>55</v>
      </c>
      <c r="C19" s="43" t="s">
        <v>1510</v>
      </c>
      <c r="D19" s="43" t="s">
        <v>3637</v>
      </c>
      <c r="E19" s="43" t="s">
        <v>4653</v>
      </c>
      <c r="F19" s="76">
        <v>90.53</v>
      </c>
      <c r="G19" s="229">
        <v>0.16668507677013145</v>
      </c>
      <c r="H19" s="73">
        <v>3.3142128889066457E-3</v>
      </c>
      <c r="I19" s="73">
        <v>15.39003569283272</v>
      </c>
    </row>
    <row r="20" spans="1:9" ht="40" x14ac:dyDescent="0.25">
      <c r="A20" s="43" t="s">
        <v>780</v>
      </c>
      <c r="B20" s="43" t="s">
        <v>55</v>
      </c>
      <c r="C20" s="43" t="s">
        <v>1511</v>
      </c>
      <c r="D20" s="43" t="s">
        <v>3656</v>
      </c>
      <c r="E20" s="43" t="s">
        <v>4653</v>
      </c>
      <c r="F20" s="76">
        <v>182.88</v>
      </c>
      <c r="G20" s="229">
        <v>0.25</v>
      </c>
      <c r="H20" s="73">
        <v>4.9707702589913624E-3</v>
      </c>
      <c r="I20" s="73">
        <v>46.629054464964334</v>
      </c>
    </row>
    <row r="21" spans="1:9" ht="160" x14ac:dyDescent="0.25">
      <c r="A21" s="43" t="s">
        <v>780</v>
      </c>
      <c r="B21" s="43" t="s">
        <v>55</v>
      </c>
      <c r="C21" s="43" t="s">
        <v>1512</v>
      </c>
      <c r="D21" s="43" t="s">
        <v>3632</v>
      </c>
      <c r="E21" s="43" t="s">
        <v>4653</v>
      </c>
      <c r="F21" s="76">
        <v>100</v>
      </c>
      <c r="G21" s="229">
        <v>0.1666</v>
      </c>
      <c r="H21" s="73">
        <v>3.3125213005918441E-3</v>
      </c>
      <c r="I21" s="73">
        <v>16.991252130059184</v>
      </c>
    </row>
    <row r="22" spans="1:9" ht="70" x14ac:dyDescent="0.25">
      <c r="A22" s="43" t="s">
        <v>768</v>
      </c>
      <c r="B22" s="43" t="s">
        <v>371</v>
      </c>
      <c r="C22" s="43" t="s">
        <v>1546</v>
      </c>
      <c r="D22" s="43" t="s">
        <v>3695</v>
      </c>
      <c r="E22" s="43" t="s">
        <v>4653</v>
      </c>
      <c r="F22" s="76">
        <v>530</v>
      </c>
      <c r="G22" s="229">
        <v>1.5</v>
      </c>
      <c r="H22" s="73">
        <v>2.9824621553948175E-2</v>
      </c>
      <c r="I22" s="73">
        <v>810.8070494235925</v>
      </c>
    </row>
    <row r="23" spans="1:9" ht="50" x14ac:dyDescent="0.25">
      <c r="A23" s="43" t="s">
        <v>780</v>
      </c>
      <c r="B23" s="43" t="s">
        <v>55</v>
      </c>
      <c r="C23" s="43" t="s">
        <v>1679</v>
      </c>
      <c r="D23" s="43" t="s">
        <v>3766</v>
      </c>
      <c r="E23" s="43" t="s">
        <v>4653</v>
      </c>
      <c r="F23" s="76">
        <v>432000</v>
      </c>
      <c r="G23" s="229">
        <v>1.9750000000000003E-4</v>
      </c>
      <c r="H23" s="73">
        <v>3.9269085046031772E-6</v>
      </c>
      <c r="I23" s="73">
        <v>87.016424473988593</v>
      </c>
    </row>
    <row r="24" spans="1:9" ht="60" x14ac:dyDescent="0.25">
      <c r="A24" s="43" t="s">
        <v>780</v>
      </c>
      <c r="B24" s="43" t="s">
        <v>55</v>
      </c>
      <c r="C24" s="43" t="s">
        <v>1795</v>
      </c>
      <c r="D24" s="43" t="s">
        <v>3793</v>
      </c>
      <c r="E24" s="43" t="s">
        <v>4653</v>
      </c>
      <c r="F24" s="76">
        <v>1385000</v>
      </c>
      <c r="G24" s="229">
        <v>4.3800000000000002E-4</v>
      </c>
      <c r="H24" s="73">
        <v>8.7087894937528677E-6</v>
      </c>
      <c r="I24" s="73">
        <v>618.69167344884772</v>
      </c>
    </row>
    <row r="25" spans="1:9" ht="50" x14ac:dyDescent="0.25">
      <c r="A25" s="43" t="s">
        <v>780</v>
      </c>
      <c r="B25" s="43" t="s">
        <v>55</v>
      </c>
      <c r="C25" s="43" t="s">
        <v>1796</v>
      </c>
      <c r="D25" s="43" t="s">
        <v>3799</v>
      </c>
      <c r="E25" s="43" t="s">
        <v>4653</v>
      </c>
      <c r="F25" s="76">
        <v>115000</v>
      </c>
      <c r="G25" s="229">
        <v>4.3799999999999997E-4</v>
      </c>
      <c r="H25" s="73">
        <v>8.708789493752866E-6</v>
      </c>
      <c r="I25" s="73">
        <v>51.371510791781574</v>
      </c>
    </row>
    <row r="26" spans="1:9" ht="40" x14ac:dyDescent="0.25">
      <c r="A26" s="43" t="s">
        <v>780</v>
      </c>
      <c r="B26" s="43" t="s">
        <v>55</v>
      </c>
      <c r="C26" s="43" t="s">
        <v>1850</v>
      </c>
      <c r="D26" s="43" t="s">
        <v>3814</v>
      </c>
      <c r="E26" s="43" t="s">
        <v>4653</v>
      </c>
      <c r="F26" s="76">
        <v>160000</v>
      </c>
      <c r="G26" s="229">
        <v>6.2799999999999998E-4</v>
      </c>
      <c r="H26" s="73">
        <v>1.2486574890586301E-5</v>
      </c>
      <c r="I26" s="73">
        <v>102.47785198249382</v>
      </c>
    </row>
    <row r="27" spans="1:9" ht="50" x14ac:dyDescent="0.25">
      <c r="A27" s="43" t="s">
        <v>780</v>
      </c>
      <c r="B27" s="43" t="s">
        <v>55</v>
      </c>
      <c r="C27" s="43" t="s">
        <v>1851</v>
      </c>
      <c r="D27" s="43" t="s">
        <v>3821</v>
      </c>
      <c r="E27" s="43" t="s">
        <v>4653</v>
      </c>
      <c r="F27" s="76">
        <v>70000</v>
      </c>
      <c r="G27" s="229">
        <v>6.2799999999999998E-4</v>
      </c>
      <c r="H27" s="73">
        <v>1.2486574890586301E-5</v>
      </c>
      <c r="I27" s="73">
        <v>44.834060242341039</v>
      </c>
    </row>
    <row r="28" spans="1:9" ht="50" x14ac:dyDescent="0.25">
      <c r="A28" s="43" t="s">
        <v>780</v>
      </c>
      <c r="B28" s="43" t="s">
        <v>55</v>
      </c>
      <c r="C28" s="43" t="s">
        <v>1852</v>
      </c>
      <c r="D28" s="43" t="s">
        <v>3825</v>
      </c>
      <c r="E28" s="43" t="s">
        <v>4653</v>
      </c>
      <c r="F28" s="76">
        <v>120000</v>
      </c>
      <c r="G28" s="229">
        <v>6.2799999999999998E-4</v>
      </c>
      <c r="H28" s="73">
        <v>1.2486574890586301E-5</v>
      </c>
      <c r="I28" s="73">
        <v>76.858388986870352</v>
      </c>
    </row>
    <row r="29" spans="1:9" ht="170" x14ac:dyDescent="0.25">
      <c r="A29" s="43" t="s">
        <v>768</v>
      </c>
      <c r="B29" s="43" t="s">
        <v>371</v>
      </c>
      <c r="C29" s="43" t="s">
        <v>1880</v>
      </c>
      <c r="D29" s="43" t="s">
        <v>3845</v>
      </c>
      <c r="E29" s="43" t="s">
        <v>4653</v>
      </c>
      <c r="F29" s="76">
        <v>198000</v>
      </c>
      <c r="G29" s="229">
        <v>1.1666666666666668E-3</v>
      </c>
      <c r="H29" s="73">
        <v>2.3196927875293028E-5</v>
      </c>
      <c r="I29" s="73">
        <v>235.59299171930803</v>
      </c>
    </row>
    <row r="30" spans="1:9" ht="170" x14ac:dyDescent="0.25">
      <c r="A30" s="43" t="s">
        <v>768</v>
      </c>
      <c r="B30" s="43" t="s">
        <v>371</v>
      </c>
      <c r="C30" s="43" t="s">
        <v>1880</v>
      </c>
      <c r="D30" s="43" t="s">
        <v>3845</v>
      </c>
      <c r="E30" s="43" t="s">
        <v>4653</v>
      </c>
      <c r="F30" s="76">
        <v>1000</v>
      </c>
      <c r="G30" s="229">
        <v>1.17E-3</v>
      </c>
      <c r="H30" s="73">
        <v>2.3263204812079576E-5</v>
      </c>
      <c r="I30" s="73">
        <v>1.1932632048120795</v>
      </c>
    </row>
    <row r="31" spans="1:9" ht="60" x14ac:dyDescent="0.25">
      <c r="A31" s="43" t="s">
        <v>768</v>
      </c>
      <c r="B31" s="43" t="s">
        <v>371</v>
      </c>
      <c r="C31" s="43" t="s">
        <v>1921</v>
      </c>
      <c r="D31" s="43" t="s">
        <v>3872</v>
      </c>
      <c r="E31" s="43" t="s">
        <v>4653</v>
      </c>
      <c r="F31" s="76">
        <v>75000</v>
      </c>
      <c r="G31" s="229">
        <v>3.6000000000000002E-4</v>
      </c>
      <c r="H31" s="73">
        <v>7.1579091729475626E-6</v>
      </c>
      <c r="I31" s="73">
        <v>27.536843187971069</v>
      </c>
    </row>
    <row r="32" spans="1:9" ht="60" x14ac:dyDescent="0.25">
      <c r="A32" s="43" t="s">
        <v>768</v>
      </c>
      <c r="B32" s="43" t="s">
        <v>371</v>
      </c>
      <c r="C32" s="43" t="s">
        <v>1921</v>
      </c>
      <c r="D32" s="43" t="s">
        <v>3872</v>
      </c>
      <c r="E32" s="43" t="s">
        <v>4653</v>
      </c>
      <c r="F32" s="76">
        <v>190000</v>
      </c>
      <c r="G32" s="229">
        <v>3.6000000000000002E-4</v>
      </c>
      <c r="H32" s="73">
        <v>7.1579091729475626E-6</v>
      </c>
      <c r="I32" s="73">
        <v>69.760002742860038</v>
      </c>
    </row>
    <row r="33" spans="1:9" ht="60" x14ac:dyDescent="0.25">
      <c r="A33" s="43" t="s">
        <v>768</v>
      </c>
      <c r="B33" s="43" t="s">
        <v>371</v>
      </c>
      <c r="C33" s="43" t="s">
        <v>1946</v>
      </c>
      <c r="D33" s="43" t="s">
        <v>3892</v>
      </c>
      <c r="E33" s="43" t="s">
        <v>4653</v>
      </c>
      <c r="F33" s="76">
        <v>694854.4</v>
      </c>
      <c r="G33" s="229">
        <v>1.9137822254561534E-4</v>
      </c>
      <c r="H33" s="73">
        <v>3.8051887073935E-6</v>
      </c>
      <c r="I33" s="73">
        <v>135.62405211616272</v>
      </c>
    </row>
    <row r="34" spans="1:9" ht="60" x14ac:dyDescent="0.25">
      <c r="A34" s="43" t="s">
        <v>768</v>
      </c>
      <c r="B34" s="43" t="s">
        <v>371</v>
      </c>
      <c r="C34" s="43" t="s">
        <v>1946</v>
      </c>
      <c r="D34" s="43" t="s">
        <v>3892</v>
      </c>
      <c r="E34" s="43" t="s">
        <v>4653</v>
      </c>
      <c r="F34" s="76">
        <v>6899.2</v>
      </c>
      <c r="G34" s="229">
        <v>1.9132653061224492E-4</v>
      </c>
      <c r="H34" s="73">
        <v>3.8041609124933899E-6</v>
      </c>
      <c r="I34" s="73">
        <v>1.3462456669674745</v>
      </c>
    </row>
    <row r="35" spans="1:9" ht="50" x14ac:dyDescent="0.25">
      <c r="A35" s="43" t="s">
        <v>768</v>
      </c>
      <c r="B35" s="43" t="s">
        <v>371</v>
      </c>
      <c r="C35" s="43" t="s">
        <v>1947</v>
      </c>
      <c r="D35" s="43" t="s">
        <v>3893</v>
      </c>
      <c r="E35" s="43" t="s">
        <v>4653</v>
      </c>
      <c r="F35" s="76">
        <v>4300</v>
      </c>
      <c r="G35" s="229">
        <v>2.6279069767441856E-4</v>
      </c>
      <c r="H35" s="73">
        <v>5.2250887373583613E-6</v>
      </c>
      <c r="I35" s="73">
        <v>1.1524678815706408</v>
      </c>
    </row>
    <row r="36" spans="1:9" ht="50" x14ac:dyDescent="0.25">
      <c r="A36" s="43" t="s">
        <v>768</v>
      </c>
      <c r="B36" s="43" t="s">
        <v>371</v>
      </c>
      <c r="C36" s="43" t="s">
        <v>1947</v>
      </c>
      <c r="D36" s="43" t="s">
        <v>3893</v>
      </c>
      <c r="E36" s="43" t="s">
        <v>4653</v>
      </c>
      <c r="F36" s="76">
        <v>87024</v>
      </c>
      <c r="G36" s="229">
        <v>2.6245633388490534E-4</v>
      </c>
      <c r="H36" s="73">
        <v>5.2184405550359774E-6</v>
      </c>
      <c r="I36" s="73">
        <v>23.29412957086145</v>
      </c>
    </row>
    <row r="37" spans="1:9" ht="20" x14ac:dyDescent="0.25">
      <c r="A37" s="43" t="s">
        <v>780</v>
      </c>
      <c r="B37" s="43" t="s">
        <v>55</v>
      </c>
      <c r="C37" s="43" t="s">
        <v>2060</v>
      </c>
      <c r="D37" s="43" t="s">
        <v>3914</v>
      </c>
      <c r="E37" s="43" t="s">
        <v>4654</v>
      </c>
      <c r="F37" s="76">
        <v>6413</v>
      </c>
      <c r="G37" s="229">
        <v>3.0559800405426475E-2</v>
      </c>
      <c r="H37" s="73">
        <v>6.0762298790402436E-4</v>
      </c>
      <c r="I37" s="73">
        <v>199.87668622142849</v>
      </c>
    </row>
    <row r="38" spans="1:9" ht="20" x14ac:dyDescent="0.25">
      <c r="A38" s="43" t="s">
        <v>372</v>
      </c>
      <c r="B38" s="43" t="s">
        <v>55</v>
      </c>
      <c r="C38" s="43" t="s">
        <v>373</v>
      </c>
      <c r="D38" s="43" t="s">
        <v>3967</v>
      </c>
      <c r="E38" s="43" t="s">
        <v>4654</v>
      </c>
      <c r="F38" s="76">
        <v>2400</v>
      </c>
      <c r="G38" s="229">
        <v>1.4400000000000001E-2</v>
      </c>
      <c r="H38" s="73">
        <v>2.8631636691790253E-4</v>
      </c>
      <c r="I38" s="73">
        <v>35.247159280602972</v>
      </c>
    </row>
    <row r="39" spans="1:9" ht="20" x14ac:dyDescent="0.25">
      <c r="A39" s="43" t="s">
        <v>372</v>
      </c>
      <c r="B39" s="43" t="s">
        <v>55</v>
      </c>
      <c r="C39" s="43" t="s">
        <v>376</v>
      </c>
      <c r="D39" s="43" t="s">
        <v>3968</v>
      </c>
      <c r="E39" s="43" t="s">
        <v>4654</v>
      </c>
      <c r="F39" s="76">
        <v>2400</v>
      </c>
      <c r="G39" s="229">
        <v>2.6145833333333333E-2</v>
      </c>
      <c r="H39" s="73">
        <v>5.1985972291951333E-4</v>
      </c>
      <c r="I39" s="73">
        <v>63.997663335006834</v>
      </c>
    </row>
    <row r="40" spans="1:9" ht="20" x14ac:dyDescent="0.25">
      <c r="A40" s="43" t="s">
        <v>780</v>
      </c>
      <c r="B40" s="43" t="s">
        <v>55</v>
      </c>
      <c r="C40" s="43" t="s">
        <v>2223</v>
      </c>
      <c r="D40" s="43" t="s">
        <v>4043</v>
      </c>
      <c r="E40" s="43" t="s">
        <v>4654</v>
      </c>
      <c r="F40" s="76">
        <v>6293</v>
      </c>
      <c r="G40" s="229">
        <v>1.1689178452248528E-2</v>
      </c>
      <c r="H40" s="73">
        <v>2.3241688240991867E-4</v>
      </c>
      <c r="I40" s="73">
        <v>75.02259944100561</v>
      </c>
    </row>
    <row r="41" spans="1:9" ht="20" x14ac:dyDescent="0.25">
      <c r="A41" s="43" t="s">
        <v>780</v>
      </c>
      <c r="B41" s="43" t="s">
        <v>55</v>
      </c>
      <c r="C41" s="43" t="s">
        <v>2224</v>
      </c>
      <c r="D41" s="43" t="s">
        <v>4044</v>
      </c>
      <c r="E41" s="43" t="s">
        <v>4654</v>
      </c>
      <c r="F41" s="76">
        <v>6293</v>
      </c>
      <c r="G41" s="229">
        <v>1.2539329413634196E-2</v>
      </c>
      <c r="H41" s="73">
        <v>2.4932050286795385E-4</v>
      </c>
      <c r="I41" s="73">
        <v>80.478973924548043</v>
      </c>
    </row>
    <row r="42" spans="1:9" ht="40" x14ac:dyDescent="0.25">
      <c r="A42" s="43" t="s">
        <v>780</v>
      </c>
      <c r="B42" s="43" t="s">
        <v>55</v>
      </c>
      <c r="C42" s="43" t="s">
        <v>2225</v>
      </c>
      <c r="D42" s="43" t="s">
        <v>4045</v>
      </c>
      <c r="E42" s="43" t="s">
        <v>4654</v>
      </c>
      <c r="F42" s="76">
        <v>6413</v>
      </c>
      <c r="G42" s="229">
        <v>1.5950413223140496E-2</v>
      </c>
      <c r="H42" s="73">
        <v>3.1714335867283734E-4</v>
      </c>
      <c r="I42" s="73">
        <v>104.3238403591689</v>
      </c>
    </row>
    <row r="43" spans="1:9" ht="30" x14ac:dyDescent="0.25">
      <c r="A43" s="43" t="s">
        <v>768</v>
      </c>
      <c r="B43" s="43" t="s">
        <v>371</v>
      </c>
      <c r="C43" s="43" t="s">
        <v>2274</v>
      </c>
      <c r="D43" s="43" t="s">
        <v>4074</v>
      </c>
      <c r="E43" s="43" t="s">
        <v>4654</v>
      </c>
      <c r="F43" s="76">
        <v>490</v>
      </c>
      <c r="G43" s="229">
        <v>2.8224489795918368E-2</v>
      </c>
      <c r="H43" s="73">
        <v>5.6118981781102487E-4</v>
      </c>
      <c r="I43" s="73">
        <v>14.104983010727402</v>
      </c>
    </row>
    <row r="44" spans="1:9" ht="30" x14ac:dyDescent="0.25">
      <c r="A44" s="43" t="s">
        <v>768</v>
      </c>
      <c r="B44" s="43" t="s">
        <v>371</v>
      </c>
      <c r="C44" s="43" t="s">
        <v>2274</v>
      </c>
      <c r="D44" s="43" t="s">
        <v>4074</v>
      </c>
      <c r="E44" s="43" t="s">
        <v>4654</v>
      </c>
      <c r="F44" s="76">
        <v>171</v>
      </c>
      <c r="G44" s="229">
        <v>2.824561403508772E-2</v>
      </c>
      <c r="H44" s="73">
        <v>5.6160983277025219E-4</v>
      </c>
      <c r="I44" s="73">
        <v>4.9260352814037134</v>
      </c>
    </row>
    <row r="45" spans="1:9" ht="30" x14ac:dyDescent="0.25">
      <c r="A45" s="43" t="s">
        <v>768</v>
      </c>
      <c r="B45" s="43" t="s">
        <v>371</v>
      </c>
      <c r="C45" s="43" t="s">
        <v>2274</v>
      </c>
      <c r="D45" s="43" t="s">
        <v>4074</v>
      </c>
      <c r="E45" s="43" t="s">
        <v>4654</v>
      </c>
      <c r="F45" s="76">
        <v>539</v>
      </c>
      <c r="G45" s="229">
        <v>2.8218923933209648E-2</v>
      </c>
      <c r="H45" s="73">
        <v>5.6107915131175233E-4</v>
      </c>
      <c r="I45" s="73">
        <v>15.512421662557037</v>
      </c>
    </row>
    <row r="46" spans="1:9" ht="30" x14ac:dyDescent="0.25">
      <c r="A46" s="43" t="s">
        <v>768</v>
      </c>
      <c r="B46" s="43" t="s">
        <v>371</v>
      </c>
      <c r="C46" s="43" t="s">
        <v>2274</v>
      </c>
      <c r="D46" s="43" t="s">
        <v>4074</v>
      </c>
      <c r="E46" s="43" t="s">
        <v>4654</v>
      </c>
      <c r="F46" s="76">
        <v>881</v>
      </c>
      <c r="G46" s="229">
        <v>2.8217934165720771E-2</v>
      </c>
      <c r="H46" s="73">
        <v>5.6105947168456417E-4</v>
      </c>
      <c r="I46" s="73">
        <v>25.354293394554102</v>
      </c>
    </row>
    <row r="47" spans="1:9" ht="20" x14ac:dyDescent="0.25">
      <c r="A47" s="43" t="s">
        <v>780</v>
      </c>
      <c r="B47" s="43" t="s">
        <v>55</v>
      </c>
      <c r="C47" s="43" t="s">
        <v>2428</v>
      </c>
      <c r="D47" s="43" t="s">
        <v>4113</v>
      </c>
      <c r="E47" s="43" t="s">
        <v>4654</v>
      </c>
      <c r="F47" s="76">
        <v>2725</v>
      </c>
      <c r="G47" s="229">
        <v>1.7651376146788991E-2</v>
      </c>
      <c r="H47" s="73">
        <v>3.5096374232291308E-4</v>
      </c>
      <c r="I47" s="73">
        <v>49.056376197829941</v>
      </c>
    </row>
    <row r="48" spans="1:9" ht="30" x14ac:dyDescent="0.25">
      <c r="A48" s="43" t="s">
        <v>780</v>
      </c>
      <c r="B48" s="43" t="s">
        <v>55</v>
      </c>
      <c r="C48" s="43" t="s">
        <v>2429</v>
      </c>
      <c r="D48" s="43" t="s">
        <v>4150</v>
      </c>
      <c r="E48" s="43" t="s">
        <v>4654</v>
      </c>
      <c r="F48" s="76">
        <v>6413</v>
      </c>
      <c r="G48" s="229">
        <v>2.1149228130360204E-2</v>
      </c>
      <c r="H48" s="73">
        <v>4.20511816764072E-4</v>
      </c>
      <c r="I48" s="73">
        <v>138.32674228090798</v>
      </c>
    </row>
    <row r="49" spans="1:9" ht="20" x14ac:dyDescent="0.25">
      <c r="A49" s="43" t="s">
        <v>780</v>
      </c>
      <c r="B49" s="43" t="s">
        <v>55</v>
      </c>
      <c r="C49" s="43" t="s">
        <v>2430</v>
      </c>
      <c r="D49" s="43" t="s">
        <v>4125</v>
      </c>
      <c r="E49" s="43" t="s">
        <v>4654</v>
      </c>
      <c r="F49" s="76">
        <v>6413</v>
      </c>
      <c r="G49" s="229">
        <v>1.9929830032745989E-2</v>
      </c>
      <c r="H49" s="73">
        <v>3.9626642557410644E-4</v>
      </c>
      <c r="I49" s="73">
        <v>130.35125658720676</v>
      </c>
    </row>
    <row r="50" spans="1:9" ht="20" x14ac:dyDescent="0.25">
      <c r="A50" s="43" t="s">
        <v>780</v>
      </c>
      <c r="B50" s="43" t="s">
        <v>55</v>
      </c>
      <c r="C50" s="43" t="s">
        <v>2431</v>
      </c>
      <c r="D50" s="43" t="s">
        <v>4118</v>
      </c>
      <c r="E50" s="43" t="s">
        <v>4654</v>
      </c>
      <c r="F50" s="76">
        <v>3788</v>
      </c>
      <c r="G50" s="229">
        <v>1.7650475184794085E-2</v>
      </c>
      <c r="H50" s="73">
        <v>3.5094582842255806E-4</v>
      </c>
      <c r="I50" s="73">
        <v>68.189382798064642</v>
      </c>
    </row>
    <row r="51" spans="1:9" ht="20" x14ac:dyDescent="0.25">
      <c r="A51" s="43" t="s">
        <v>780</v>
      </c>
      <c r="B51" s="43" t="s">
        <v>55</v>
      </c>
      <c r="C51" s="43" t="s">
        <v>2558</v>
      </c>
      <c r="D51" s="43" t="s">
        <v>395</v>
      </c>
      <c r="E51" s="43" t="s">
        <v>4654</v>
      </c>
      <c r="F51" s="76">
        <v>102</v>
      </c>
      <c r="G51" s="229">
        <v>5.8921568627450981E-2</v>
      </c>
      <c r="H51" s="73">
        <v>1.1715423237858074E-3</v>
      </c>
      <c r="I51" s="73">
        <v>6.1294973170261526</v>
      </c>
    </row>
    <row r="52" spans="1:9" ht="20" x14ac:dyDescent="0.25">
      <c r="A52" s="43" t="s">
        <v>780</v>
      </c>
      <c r="B52" s="43" t="s">
        <v>55</v>
      </c>
      <c r="C52" s="43" t="s">
        <v>2558</v>
      </c>
      <c r="D52" s="43" t="s">
        <v>395</v>
      </c>
      <c r="E52" s="43" t="s">
        <v>4654</v>
      </c>
      <c r="F52" s="76">
        <v>406</v>
      </c>
      <c r="G52" s="229">
        <v>5.8891625615763547E-2</v>
      </c>
      <c r="H52" s="73">
        <v>1.1709469644579653E-3</v>
      </c>
      <c r="I52" s="73">
        <v>24.385404467569934</v>
      </c>
    </row>
    <row r="53" spans="1:9" ht="20" x14ac:dyDescent="0.25">
      <c r="A53" s="43" t="s">
        <v>780</v>
      </c>
      <c r="B53" s="43" t="s">
        <v>55</v>
      </c>
      <c r="C53" s="43" t="s">
        <v>2558</v>
      </c>
      <c r="D53" s="43" t="s">
        <v>395</v>
      </c>
      <c r="E53" s="43" t="s">
        <v>4654</v>
      </c>
      <c r="F53" s="76">
        <v>496</v>
      </c>
      <c r="G53" s="229">
        <v>6.4112903225806442E-2</v>
      </c>
      <c r="H53" s="73">
        <v>1.2747620502897201E-3</v>
      </c>
      <c r="I53" s="73">
        <v>32.432281976943692</v>
      </c>
    </row>
    <row r="54" spans="1:9" ht="20" x14ac:dyDescent="0.25">
      <c r="A54" s="43" t="s">
        <v>780</v>
      </c>
      <c r="B54" s="43" t="s">
        <v>55</v>
      </c>
      <c r="C54" s="43" t="s">
        <v>2558</v>
      </c>
      <c r="D54" s="43" t="s">
        <v>395</v>
      </c>
      <c r="E54" s="43" t="s">
        <v>4654</v>
      </c>
      <c r="F54" s="76">
        <v>1080</v>
      </c>
      <c r="G54" s="229">
        <v>6.1499999999999999E-2</v>
      </c>
      <c r="H54" s="73">
        <v>1.2228094837118751E-3</v>
      </c>
      <c r="I54" s="73">
        <v>67.740634242408831</v>
      </c>
    </row>
    <row r="55" spans="1:9" ht="20" x14ac:dyDescent="0.25">
      <c r="A55" s="43" t="s">
        <v>780</v>
      </c>
      <c r="B55" s="43" t="s">
        <v>55</v>
      </c>
      <c r="C55" s="43" t="s">
        <v>2558</v>
      </c>
      <c r="D55" s="43" t="s">
        <v>395</v>
      </c>
      <c r="E55" s="43" t="s">
        <v>4654</v>
      </c>
      <c r="F55" s="76">
        <v>757</v>
      </c>
      <c r="G55" s="229">
        <v>6.669749009247028E-2</v>
      </c>
      <c r="H55" s="73">
        <v>1.3261516004040893E-3</v>
      </c>
      <c r="I55" s="73">
        <v>51.493896761505894</v>
      </c>
    </row>
    <row r="56" spans="1:9" ht="20" x14ac:dyDescent="0.25">
      <c r="A56" s="43" t="s">
        <v>780</v>
      </c>
      <c r="B56" s="43" t="s">
        <v>55</v>
      </c>
      <c r="C56" s="43" t="s">
        <v>2558</v>
      </c>
      <c r="D56" s="43" t="s">
        <v>395</v>
      </c>
      <c r="E56" s="43" t="s">
        <v>4654</v>
      </c>
      <c r="F56" s="76">
        <v>1178</v>
      </c>
      <c r="G56" s="229">
        <v>6.4100169779286925E-2</v>
      </c>
      <c r="H56" s="73">
        <v>1.2745088701407055E-3</v>
      </c>
      <c r="I56" s="73">
        <v>77.011371449025745</v>
      </c>
    </row>
    <row r="57" spans="1:9" ht="20" x14ac:dyDescent="0.25">
      <c r="A57" s="43" t="s">
        <v>780</v>
      </c>
      <c r="B57" s="43" t="s">
        <v>55</v>
      </c>
      <c r="C57" s="43" t="s">
        <v>2558</v>
      </c>
      <c r="D57" s="43" t="s">
        <v>395</v>
      </c>
      <c r="E57" s="43" t="s">
        <v>4654</v>
      </c>
      <c r="F57" s="76">
        <v>649</v>
      </c>
      <c r="G57" s="229">
        <v>6.1494607087827419E-2</v>
      </c>
      <c r="H57" s="73">
        <v>1.2227022560021279E-3</v>
      </c>
      <c r="I57" s="73">
        <v>40.703533764145376</v>
      </c>
    </row>
    <row r="58" spans="1:9" ht="30" x14ac:dyDescent="0.25">
      <c r="A58" s="43" t="s">
        <v>372</v>
      </c>
      <c r="B58" s="43" t="s">
        <v>55</v>
      </c>
      <c r="C58" s="43" t="s">
        <v>397</v>
      </c>
      <c r="D58" s="43" t="s">
        <v>4246</v>
      </c>
      <c r="E58" s="43" t="s">
        <v>4654</v>
      </c>
      <c r="F58" s="76">
        <v>710</v>
      </c>
      <c r="G58" s="229">
        <v>0.10209859154929576</v>
      </c>
      <c r="H58" s="73">
        <v>2.0300345694325849E-3</v>
      </c>
      <c r="I58" s="73">
        <v>73.931324544297127</v>
      </c>
    </row>
    <row r="59" spans="1:9" ht="30" x14ac:dyDescent="0.25">
      <c r="A59" s="43" t="s">
        <v>372</v>
      </c>
      <c r="B59" s="43" t="s">
        <v>55</v>
      </c>
      <c r="C59" s="43" t="s">
        <v>397</v>
      </c>
      <c r="D59" s="43" t="s">
        <v>4246</v>
      </c>
      <c r="E59" s="43" t="s">
        <v>4654</v>
      </c>
      <c r="F59" s="76">
        <v>710</v>
      </c>
      <c r="G59" s="229">
        <v>0.10209859154929576</v>
      </c>
      <c r="H59" s="73">
        <v>2.0300345694325849E-3</v>
      </c>
      <c r="I59" s="73">
        <v>73.931324544297127</v>
      </c>
    </row>
    <row r="60" spans="1:9" ht="30" x14ac:dyDescent="0.25">
      <c r="A60" s="43" t="s">
        <v>372</v>
      </c>
      <c r="B60" s="43" t="s">
        <v>55</v>
      </c>
      <c r="C60" s="43" t="s">
        <v>397</v>
      </c>
      <c r="D60" s="43" t="s">
        <v>4246</v>
      </c>
      <c r="E60" s="43" t="s">
        <v>4654</v>
      </c>
      <c r="F60" s="76">
        <v>710</v>
      </c>
      <c r="G60" s="229">
        <v>0.10209859154929576</v>
      </c>
      <c r="H60" s="73">
        <v>2.0300345694325849E-3</v>
      </c>
      <c r="I60" s="73">
        <v>73.931324544297127</v>
      </c>
    </row>
    <row r="61" spans="1:9" ht="30" x14ac:dyDescent="0.25">
      <c r="A61" s="43" t="s">
        <v>372</v>
      </c>
      <c r="B61" s="43" t="s">
        <v>55</v>
      </c>
      <c r="C61" s="43" t="s">
        <v>398</v>
      </c>
      <c r="D61" s="43" t="s">
        <v>4247</v>
      </c>
      <c r="E61" s="43" t="s">
        <v>4654</v>
      </c>
      <c r="F61" s="76">
        <v>352</v>
      </c>
      <c r="G61" s="229">
        <v>5.9488636363636369E-2</v>
      </c>
      <c r="H61" s="73">
        <v>1.182817377537263E-3</v>
      </c>
      <c r="I61" s="73">
        <v>21.356351716893119</v>
      </c>
    </row>
    <row r="62" spans="1:9" ht="30" x14ac:dyDescent="0.25">
      <c r="A62" s="43" t="s">
        <v>372</v>
      </c>
      <c r="B62" s="43" t="s">
        <v>55</v>
      </c>
      <c r="C62" s="43" t="s">
        <v>398</v>
      </c>
      <c r="D62" s="43" t="s">
        <v>4247</v>
      </c>
      <c r="E62" s="43" t="s">
        <v>4654</v>
      </c>
      <c r="F62" s="76">
        <v>352</v>
      </c>
      <c r="G62" s="229">
        <v>5.9488636363636369E-2</v>
      </c>
      <c r="H62" s="73">
        <v>1.182817377537263E-3</v>
      </c>
      <c r="I62" s="73">
        <v>21.356351716893119</v>
      </c>
    </row>
    <row r="63" spans="1:9" ht="30" x14ac:dyDescent="0.25">
      <c r="A63" s="43" t="s">
        <v>372</v>
      </c>
      <c r="B63" s="43" t="s">
        <v>55</v>
      </c>
      <c r="C63" s="43" t="s">
        <v>398</v>
      </c>
      <c r="D63" s="43" t="s">
        <v>4247</v>
      </c>
      <c r="E63" s="43" t="s">
        <v>4654</v>
      </c>
      <c r="F63" s="76">
        <v>349</v>
      </c>
      <c r="G63" s="229">
        <v>5.951289398280802E-2</v>
      </c>
      <c r="H63" s="73">
        <v>1.1832996937449925E-3</v>
      </c>
      <c r="I63" s="73">
        <v>21.182971593116999</v>
      </c>
    </row>
    <row r="64" spans="1:9" ht="30" x14ac:dyDescent="0.25">
      <c r="A64" s="43" t="s">
        <v>372</v>
      </c>
      <c r="B64" s="43" t="s">
        <v>55</v>
      </c>
      <c r="C64" s="43" t="s">
        <v>398</v>
      </c>
      <c r="D64" s="43" t="s">
        <v>4247</v>
      </c>
      <c r="E64" s="43" t="s">
        <v>4654</v>
      </c>
      <c r="F64" s="76">
        <v>349</v>
      </c>
      <c r="G64" s="229">
        <v>5.951289398280802E-2</v>
      </c>
      <c r="H64" s="73">
        <v>1.1832996937449925E-3</v>
      </c>
      <c r="I64" s="73">
        <v>21.182971593116999</v>
      </c>
    </row>
    <row r="65" spans="1:9" ht="30" x14ac:dyDescent="0.25">
      <c r="A65" s="43" t="s">
        <v>372</v>
      </c>
      <c r="B65" s="43" t="s">
        <v>55</v>
      </c>
      <c r="C65" s="43" t="s">
        <v>398</v>
      </c>
      <c r="D65" s="43" t="s">
        <v>4247</v>
      </c>
      <c r="E65" s="43" t="s">
        <v>4654</v>
      </c>
      <c r="F65" s="76">
        <v>352</v>
      </c>
      <c r="G65" s="229">
        <v>5.9488636363636369E-2</v>
      </c>
      <c r="H65" s="73">
        <v>1.182817377537263E-3</v>
      </c>
      <c r="I65" s="73">
        <v>21.356351716893119</v>
      </c>
    </row>
    <row r="66" spans="1:9" ht="30" x14ac:dyDescent="0.25">
      <c r="A66" s="43" t="s">
        <v>372</v>
      </c>
      <c r="B66" s="43" t="s">
        <v>55</v>
      </c>
      <c r="C66" s="43" t="s">
        <v>398</v>
      </c>
      <c r="D66" s="43" t="s">
        <v>4247</v>
      </c>
      <c r="E66" s="43" t="s">
        <v>4654</v>
      </c>
      <c r="F66" s="76">
        <v>349</v>
      </c>
      <c r="G66" s="229">
        <v>5.951289398280802E-2</v>
      </c>
      <c r="H66" s="73">
        <v>1.1832996937449925E-3</v>
      </c>
      <c r="I66" s="73">
        <v>21.182971593116999</v>
      </c>
    </row>
    <row r="67" spans="1:9" ht="30" x14ac:dyDescent="0.25">
      <c r="A67" s="43" t="s">
        <v>768</v>
      </c>
      <c r="B67" s="43" t="s">
        <v>371</v>
      </c>
      <c r="C67" s="43" t="s">
        <v>2600</v>
      </c>
      <c r="D67" s="43" t="s">
        <v>4260</v>
      </c>
      <c r="E67" s="43" t="s">
        <v>4654</v>
      </c>
      <c r="F67" s="76">
        <v>326</v>
      </c>
      <c r="G67" s="229">
        <v>0.35736196319018404</v>
      </c>
      <c r="H67" s="73">
        <v>7.1054568732821311E-3</v>
      </c>
      <c r="I67" s="73">
        <v>118.81637894068997</v>
      </c>
    </row>
    <row r="68" spans="1:9" ht="30" x14ac:dyDescent="0.25">
      <c r="A68" s="43" t="s">
        <v>768</v>
      </c>
      <c r="B68" s="43" t="s">
        <v>371</v>
      </c>
      <c r="C68" s="43" t="s">
        <v>2600</v>
      </c>
      <c r="D68" s="43" t="s">
        <v>4260</v>
      </c>
      <c r="E68" s="43" t="s">
        <v>4654</v>
      </c>
      <c r="F68" s="76">
        <v>1593</v>
      </c>
      <c r="G68" s="229">
        <v>0.35859384808537353</v>
      </c>
      <c r="H68" s="73">
        <v>7.1299505404801662E-3</v>
      </c>
      <c r="I68" s="73">
        <v>582.59801121098496</v>
      </c>
    </row>
    <row r="69" spans="1:9" ht="30" x14ac:dyDescent="0.25">
      <c r="A69" s="43" t="s">
        <v>768</v>
      </c>
      <c r="B69" s="43" t="s">
        <v>371</v>
      </c>
      <c r="C69" s="43" t="s">
        <v>2600</v>
      </c>
      <c r="D69" s="43" t="s">
        <v>4260</v>
      </c>
      <c r="E69" s="43" t="s">
        <v>4654</v>
      </c>
      <c r="F69" s="76">
        <v>45</v>
      </c>
      <c r="G69" s="229">
        <v>0.35666666666666669</v>
      </c>
      <c r="H69" s="73">
        <v>7.0916322361610105E-3</v>
      </c>
      <c r="I69" s="73">
        <v>16.369123450627246</v>
      </c>
    </row>
    <row r="70" spans="1:9" ht="30" x14ac:dyDescent="0.25">
      <c r="A70" s="43" t="s">
        <v>768</v>
      </c>
      <c r="B70" s="43" t="s">
        <v>371</v>
      </c>
      <c r="C70" s="43" t="s">
        <v>2600</v>
      </c>
      <c r="D70" s="43" t="s">
        <v>4260</v>
      </c>
      <c r="E70" s="43" t="s">
        <v>4654</v>
      </c>
      <c r="F70" s="76">
        <v>76</v>
      </c>
      <c r="G70" s="229">
        <v>0.35657894736842105</v>
      </c>
      <c r="H70" s="73">
        <v>7.0898881062455748E-3</v>
      </c>
      <c r="I70" s="73">
        <v>27.638831496074662</v>
      </c>
    </row>
    <row r="71" spans="1:9" ht="30" x14ac:dyDescent="0.25">
      <c r="A71" s="43" t="s">
        <v>768</v>
      </c>
      <c r="B71" s="43" t="s">
        <v>371</v>
      </c>
      <c r="C71" s="43" t="s">
        <v>2600</v>
      </c>
      <c r="D71" s="43" t="s">
        <v>4260</v>
      </c>
      <c r="E71" s="43" t="s">
        <v>4654</v>
      </c>
      <c r="F71" s="76">
        <v>26</v>
      </c>
      <c r="G71" s="229">
        <v>0.35192307692307695</v>
      </c>
      <c r="H71" s="73">
        <v>6.9973150568878413E-3</v>
      </c>
      <c r="I71" s="73">
        <v>9.3319301914790849</v>
      </c>
    </row>
    <row r="72" spans="1:9" ht="30" x14ac:dyDescent="0.25">
      <c r="A72" s="43" t="s">
        <v>768</v>
      </c>
      <c r="B72" s="43" t="s">
        <v>371</v>
      </c>
      <c r="C72" s="43" t="s">
        <v>2600</v>
      </c>
      <c r="D72" s="43" t="s">
        <v>4260</v>
      </c>
      <c r="E72" s="43" t="s">
        <v>4654</v>
      </c>
      <c r="F72" s="76">
        <v>640</v>
      </c>
      <c r="G72" s="229">
        <v>0.35856250000000001</v>
      </c>
      <c r="H72" s="73">
        <v>7.1293272439583617E-3</v>
      </c>
      <c r="I72" s="73">
        <v>234.04276943613337</v>
      </c>
    </row>
    <row r="73" spans="1:9" ht="30" x14ac:dyDescent="0.25">
      <c r="A73" s="43" t="s">
        <v>768</v>
      </c>
      <c r="B73" s="43" t="s">
        <v>371</v>
      </c>
      <c r="C73" s="43" t="s">
        <v>2600</v>
      </c>
      <c r="D73" s="43" t="s">
        <v>4260</v>
      </c>
      <c r="E73" s="43" t="s">
        <v>4654</v>
      </c>
      <c r="F73" s="76">
        <v>19</v>
      </c>
      <c r="G73" s="229">
        <v>0.35157894736842105</v>
      </c>
      <c r="H73" s="73">
        <v>6.9904727010657473E-3</v>
      </c>
      <c r="I73" s="73">
        <v>6.8128189813202491</v>
      </c>
    </row>
    <row r="74" spans="1:9" ht="30" x14ac:dyDescent="0.25">
      <c r="A74" s="43" t="s">
        <v>768</v>
      </c>
      <c r="B74" s="43" t="s">
        <v>371</v>
      </c>
      <c r="C74" s="43" t="s">
        <v>2600</v>
      </c>
      <c r="D74" s="43" t="s">
        <v>4260</v>
      </c>
      <c r="E74" s="43" t="s">
        <v>4654</v>
      </c>
      <c r="F74" s="76">
        <v>22</v>
      </c>
      <c r="G74" s="229">
        <v>0.35136363636363638</v>
      </c>
      <c r="H74" s="73">
        <v>6.9861916549096787E-3</v>
      </c>
      <c r="I74" s="73">
        <v>7.8836962164080129</v>
      </c>
    </row>
    <row r="75" spans="1:9" ht="20" x14ac:dyDescent="0.25">
      <c r="A75" s="43" t="s">
        <v>780</v>
      </c>
      <c r="B75" s="43" t="s">
        <v>55</v>
      </c>
      <c r="C75" s="43" t="s">
        <v>2612</v>
      </c>
      <c r="D75" s="43" t="s">
        <v>310</v>
      </c>
      <c r="E75" s="43" t="s">
        <v>4654</v>
      </c>
      <c r="F75" s="76">
        <v>4668</v>
      </c>
      <c r="G75" s="229">
        <v>0.23720008568980291</v>
      </c>
      <c r="H75" s="73">
        <v>4.7162685255083001E-3</v>
      </c>
      <c r="I75" s="73">
        <v>1129.2655414770727</v>
      </c>
    </row>
    <row r="76" spans="1:9" ht="40" x14ac:dyDescent="0.25">
      <c r="A76" s="43" t="s">
        <v>768</v>
      </c>
      <c r="B76" s="43" t="s">
        <v>371</v>
      </c>
      <c r="C76" s="43" t="s">
        <v>2680</v>
      </c>
      <c r="D76" s="43" t="s">
        <v>4306</v>
      </c>
      <c r="E76" s="43" t="s">
        <v>4654</v>
      </c>
      <c r="F76" s="76">
        <v>9470</v>
      </c>
      <c r="G76" s="229">
        <v>5.4999999999999993E-2</v>
      </c>
      <c r="H76" s="73">
        <v>1.0935694569780996E-3</v>
      </c>
      <c r="I76" s="73">
        <v>531.20610275758247</v>
      </c>
    </row>
    <row r="77" spans="1:9" ht="40" x14ac:dyDescent="0.25">
      <c r="A77" s="43" t="s">
        <v>768</v>
      </c>
      <c r="B77" s="43" t="s">
        <v>371</v>
      </c>
      <c r="C77" s="43" t="s">
        <v>2680</v>
      </c>
      <c r="D77" s="43" t="s">
        <v>4306</v>
      </c>
      <c r="E77" s="43" t="s">
        <v>4654</v>
      </c>
      <c r="F77" s="76">
        <v>748</v>
      </c>
      <c r="G77" s="229">
        <v>5.5E-2</v>
      </c>
      <c r="H77" s="73">
        <v>1.0935694569780996E-3</v>
      </c>
      <c r="I77" s="73">
        <v>41.95798995381962</v>
      </c>
    </row>
    <row r="78" spans="1:9" ht="20" x14ac:dyDescent="0.25">
      <c r="A78" s="43" t="s">
        <v>372</v>
      </c>
      <c r="B78" s="43" t="s">
        <v>55</v>
      </c>
      <c r="C78" s="43" t="s">
        <v>381</v>
      </c>
      <c r="D78" s="43" t="s">
        <v>4445</v>
      </c>
      <c r="E78" s="43" t="s">
        <v>4654</v>
      </c>
      <c r="F78" s="76">
        <v>2400</v>
      </c>
      <c r="G78" s="229">
        <v>2.8000000000000001E-2</v>
      </c>
      <c r="H78" s="73">
        <v>5.5672626900703259E-4</v>
      </c>
      <c r="I78" s="73">
        <v>68.536143045616882</v>
      </c>
    </row>
    <row r="79" spans="1:9" ht="20" x14ac:dyDescent="0.25">
      <c r="A79" s="43" t="s">
        <v>768</v>
      </c>
      <c r="B79" s="43" t="s">
        <v>371</v>
      </c>
      <c r="C79" s="43" t="s">
        <v>3080</v>
      </c>
      <c r="D79" s="43" t="s">
        <v>4529</v>
      </c>
      <c r="E79" s="43" t="s">
        <v>4654</v>
      </c>
      <c r="F79" s="76">
        <v>24</v>
      </c>
      <c r="G79" s="229">
        <v>6.2083333333333331E-2</v>
      </c>
      <c r="H79" s="73">
        <v>1.2344079476495217E-3</v>
      </c>
      <c r="I79" s="73">
        <v>1.5196257907435886</v>
      </c>
    </row>
    <row r="80" spans="1:9" ht="20" x14ac:dyDescent="0.25">
      <c r="A80" s="43" t="s">
        <v>768</v>
      </c>
      <c r="B80" s="43" t="s">
        <v>371</v>
      </c>
      <c r="C80" s="43" t="s">
        <v>3080</v>
      </c>
      <c r="D80" s="43" t="s">
        <v>4529</v>
      </c>
      <c r="E80" s="43" t="s">
        <v>4654</v>
      </c>
      <c r="F80" s="76">
        <v>490</v>
      </c>
      <c r="G80" s="229">
        <v>6.2204081632653063E-2</v>
      </c>
      <c r="H80" s="73">
        <v>1.236808795869851E-3</v>
      </c>
      <c r="I80" s="73">
        <v>31.086036309976226</v>
      </c>
    </row>
    <row r="81" spans="1:9" ht="20" x14ac:dyDescent="0.25">
      <c r="A81" s="43" t="s">
        <v>768</v>
      </c>
      <c r="B81" s="43" t="s">
        <v>371</v>
      </c>
      <c r="C81" s="43" t="s">
        <v>3080</v>
      </c>
      <c r="D81" s="43" t="s">
        <v>4529</v>
      </c>
      <c r="E81" s="43" t="s">
        <v>4654</v>
      </c>
      <c r="F81" s="76">
        <v>24</v>
      </c>
      <c r="G81" s="229">
        <v>6.2083333333333331E-2</v>
      </c>
      <c r="H81" s="73">
        <v>1.2344079476495217E-3</v>
      </c>
      <c r="I81" s="73">
        <v>1.5196257907435886</v>
      </c>
    </row>
    <row r="82" spans="1:9" ht="20" x14ac:dyDescent="0.25">
      <c r="A82" s="43" t="s">
        <v>768</v>
      </c>
      <c r="B82" s="43" t="s">
        <v>371</v>
      </c>
      <c r="C82" s="43" t="s">
        <v>3080</v>
      </c>
      <c r="D82" s="43" t="s">
        <v>4529</v>
      </c>
      <c r="E82" s="43" t="s">
        <v>4654</v>
      </c>
      <c r="F82" s="76">
        <v>881</v>
      </c>
      <c r="G82" s="229">
        <v>6.2202043132803628E-2</v>
      </c>
      <c r="H82" s="73">
        <v>1.2367682642121527E-3</v>
      </c>
      <c r="I82" s="73">
        <v>55.889592840770902</v>
      </c>
    </row>
    <row r="83" spans="1:9" ht="20" x14ac:dyDescent="0.25">
      <c r="A83" s="43" t="s">
        <v>768</v>
      </c>
      <c r="B83" s="43" t="s">
        <v>371</v>
      </c>
      <c r="C83" s="43" t="s">
        <v>3080</v>
      </c>
      <c r="D83" s="43" t="s">
        <v>4529</v>
      </c>
      <c r="E83" s="43" t="s">
        <v>4654</v>
      </c>
      <c r="F83" s="76">
        <v>171</v>
      </c>
      <c r="G83" s="229">
        <v>6.2222222222222227E-2</v>
      </c>
      <c r="H83" s="73">
        <v>1.2371694866822947E-3</v>
      </c>
      <c r="I83" s="73">
        <v>10.851555982222674</v>
      </c>
    </row>
    <row r="84" spans="1:9" ht="20" x14ac:dyDescent="0.25">
      <c r="A84" s="43" t="s">
        <v>768</v>
      </c>
      <c r="B84" s="43" t="s">
        <v>371</v>
      </c>
      <c r="C84" s="43" t="s">
        <v>3080</v>
      </c>
      <c r="D84" s="43" t="s">
        <v>4529</v>
      </c>
      <c r="E84" s="43" t="s">
        <v>4654</v>
      </c>
      <c r="F84" s="76">
        <v>539</v>
      </c>
      <c r="G84" s="229">
        <v>6.2207792207792212E-2</v>
      </c>
      <c r="H84" s="73">
        <v>1.2368825735360326E-3</v>
      </c>
      <c r="I84" s="73">
        <v>34.196679707135921</v>
      </c>
    </row>
    <row r="85" spans="1:9" ht="30" x14ac:dyDescent="0.25">
      <c r="A85" s="43" t="s">
        <v>372</v>
      </c>
      <c r="B85" s="43" t="s">
        <v>55</v>
      </c>
      <c r="C85" s="43" t="s">
        <v>406</v>
      </c>
      <c r="D85" s="43" t="s">
        <v>4543</v>
      </c>
      <c r="E85" s="43" t="s">
        <v>4654</v>
      </c>
      <c r="F85" s="76">
        <v>4400</v>
      </c>
      <c r="G85" s="229">
        <v>3.3500000000000002E-2</v>
      </c>
      <c r="H85" s="73">
        <v>6.6608321470484259E-4</v>
      </c>
      <c r="I85" s="73">
        <v>150.3307661447013</v>
      </c>
    </row>
    <row r="86" spans="1:9" ht="30" x14ac:dyDescent="0.25">
      <c r="A86" s="43" t="s">
        <v>780</v>
      </c>
      <c r="B86" s="43" t="s">
        <v>55</v>
      </c>
      <c r="C86" s="43" t="s">
        <v>3238</v>
      </c>
      <c r="D86" s="43" t="s">
        <v>4598</v>
      </c>
      <c r="E86" s="43" t="s">
        <v>4654</v>
      </c>
      <c r="F86" s="76">
        <v>2675</v>
      </c>
      <c r="G86" s="229">
        <v>2.4E-2</v>
      </c>
      <c r="H86" s="73">
        <v>4.7719394486317083E-4</v>
      </c>
      <c r="I86" s="73">
        <v>65.476493802508983</v>
      </c>
    </row>
    <row r="87" spans="1:9" ht="30" x14ac:dyDescent="0.25">
      <c r="A87" s="43" t="s">
        <v>780</v>
      </c>
      <c r="B87" s="43" t="s">
        <v>55</v>
      </c>
      <c r="C87" s="43" t="s">
        <v>3239</v>
      </c>
      <c r="D87" s="43" t="s">
        <v>4599</v>
      </c>
      <c r="E87" s="43" t="s">
        <v>4654</v>
      </c>
      <c r="F87" s="76">
        <v>3733</v>
      </c>
      <c r="G87" s="229">
        <v>2.5799624966514868E-2</v>
      </c>
      <c r="H87" s="73">
        <v>5.1297603390673251E-4</v>
      </c>
      <c r="I87" s="73">
        <v>98.224939534573835</v>
      </c>
    </row>
    <row r="88" spans="1:9" ht="20" x14ac:dyDescent="0.25">
      <c r="A88" s="43" t="s">
        <v>768</v>
      </c>
      <c r="B88" s="43" t="s">
        <v>371</v>
      </c>
      <c r="C88" s="43" t="s">
        <v>3341</v>
      </c>
      <c r="D88" s="43" t="s">
        <v>25</v>
      </c>
      <c r="E88" s="43" t="s">
        <v>4654</v>
      </c>
      <c r="F88" s="76">
        <v>6743</v>
      </c>
      <c r="G88" s="229">
        <v>1.7900044490582827E-3</v>
      </c>
      <c r="H88" s="73">
        <v>3.5590803515364525E-5</v>
      </c>
      <c r="I88" s="73">
        <v>12.309988788104103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M99"/>
  <sheetViews>
    <sheetView tabSelected="1" topLeftCell="A19" zoomScale="137" workbookViewId="0">
      <selection activeCell="H34" sqref="H34"/>
    </sheetView>
  </sheetViews>
  <sheetFormatPr defaultRowHeight="12.5" x14ac:dyDescent="0.25"/>
  <cols>
    <col min="2" max="2" width="11.36328125" style="27" customWidth="1"/>
    <col min="3" max="3" width="14.90625" bestFit="1" customWidth="1"/>
    <col min="4" max="4" width="12.6328125" customWidth="1"/>
    <col min="6" max="6" width="10.6328125" customWidth="1"/>
    <col min="7" max="7" width="13" bestFit="1" customWidth="1"/>
    <col min="8" max="8" width="12.6328125" customWidth="1"/>
    <col min="11" max="11" width="11.6328125" customWidth="1"/>
  </cols>
  <sheetData>
    <row r="1" spans="2:10" ht="17.5" x14ac:dyDescent="0.35">
      <c r="B1" s="12" t="str">
        <f>Summary!B2</f>
        <v>Cosmopolitan Industries Pvt. Ltd.</v>
      </c>
    </row>
    <row r="2" spans="2:10" ht="15" x14ac:dyDescent="0.3">
      <c r="B2" s="26" t="s">
        <v>41</v>
      </c>
    </row>
    <row r="3" spans="2:10" ht="15" x14ac:dyDescent="0.3">
      <c r="B3" s="26" t="s">
        <v>4655</v>
      </c>
    </row>
    <row r="5" spans="2:10" ht="25" x14ac:dyDescent="0.25">
      <c r="B5" s="28" t="s">
        <v>0</v>
      </c>
      <c r="C5" s="29" t="s">
        <v>1</v>
      </c>
      <c r="D5" s="30" t="s">
        <v>42</v>
      </c>
      <c r="E5" s="29" t="s">
        <v>43</v>
      </c>
      <c r="F5" s="30" t="s">
        <v>44</v>
      </c>
      <c r="G5" s="30" t="s">
        <v>45</v>
      </c>
      <c r="H5" s="31" t="s">
        <v>46</v>
      </c>
    </row>
    <row r="6" spans="2:10" x14ac:dyDescent="0.25">
      <c r="B6" s="74" t="s">
        <v>750</v>
      </c>
      <c r="C6" s="33" t="s">
        <v>55</v>
      </c>
      <c r="D6" s="34">
        <v>13</v>
      </c>
      <c r="E6" s="35">
        <v>7.3841999999999999</v>
      </c>
      <c r="F6" s="35">
        <v>0.96124999999999994</v>
      </c>
      <c r="G6" s="35">
        <f>E6+F6</f>
        <v>8.3454499999999996</v>
      </c>
      <c r="H6" s="36">
        <f>D6*G6</f>
        <v>108.49084999999999</v>
      </c>
      <c r="J6" s="140"/>
    </row>
    <row r="7" spans="2:10" x14ac:dyDescent="0.25">
      <c r="B7" s="32" t="s">
        <v>739</v>
      </c>
      <c r="C7" s="33" t="s">
        <v>371</v>
      </c>
      <c r="D7" s="34">
        <v>77</v>
      </c>
      <c r="E7" s="35">
        <v>7.8029000000000002</v>
      </c>
      <c r="F7" s="35">
        <v>1.0895999999999999</v>
      </c>
      <c r="G7" s="35">
        <f t="shared" ref="G7:G21" si="0">E7+F7</f>
        <v>8.8925000000000001</v>
      </c>
      <c r="H7" s="36">
        <f t="shared" ref="H7:H21" si="1">D7*G7</f>
        <v>684.72249999999997</v>
      </c>
      <c r="J7" s="140"/>
    </row>
    <row r="8" spans="2:10" x14ac:dyDescent="0.25">
      <c r="B8" s="32" t="s">
        <v>757</v>
      </c>
      <c r="C8" s="33" t="s">
        <v>55</v>
      </c>
      <c r="D8" s="34">
        <v>16646</v>
      </c>
      <c r="E8" s="35">
        <v>6.3921000000000001</v>
      </c>
      <c r="F8" s="35">
        <v>0.95184999999999997</v>
      </c>
      <c r="G8" s="35">
        <f t="shared" si="0"/>
        <v>7.3439500000000004</v>
      </c>
      <c r="H8" s="36">
        <f t="shared" si="1"/>
        <v>122247.39170000001</v>
      </c>
      <c r="J8" s="140"/>
    </row>
    <row r="9" spans="2:10" x14ac:dyDescent="0.25">
      <c r="B9" s="32" t="s">
        <v>760</v>
      </c>
      <c r="C9" s="33" t="s">
        <v>55</v>
      </c>
      <c r="D9" s="34">
        <v>6542</v>
      </c>
      <c r="E9" s="35">
        <v>8.4035000000000011</v>
      </c>
      <c r="F9" s="35">
        <v>1.08795</v>
      </c>
      <c r="G9" s="35">
        <f t="shared" si="0"/>
        <v>9.4914500000000004</v>
      </c>
      <c r="H9" s="36">
        <f t="shared" si="1"/>
        <v>62093.065900000001</v>
      </c>
      <c r="J9" s="140"/>
    </row>
    <row r="10" spans="2:10" x14ac:dyDescent="0.25">
      <c r="B10" s="32" t="s">
        <v>758</v>
      </c>
      <c r="C10" s="33" t="s">
        <v>55</v>
      </c>
      <c r="D10" s="34">
        <v>11074</v>
      </c>
      <c r="E10" s="35">
        <v>8.4055</v>
      </c>
      <c r="F10" s="35">
        <v>0.77249999999999996</v>
      </c>
      <c r="G10" s="35">
        <f t="shared" si="0"/>
        <v>9.1780000000000008</v>
      </c>
      <c r="H10" s="36">
        <f t="shared" si="1"/>
        <v>101637.17200000001</v>
      </c>
      <c r="J10" s="140"/>
    </row>
    <row r="11" spans="2:10" x14ac:dyDescent="0.25">
      <c r="B11" s="46" t="s">
        <v>761</v>
      </c>
      <c r="C11" s="47" t="s">
        <v>55</v>
      </c>
      <c r="D11" s="48">
        <v>8286</v>
      </c>
      <c r="E11" s="35">
        <v>7.3336000000000006</v>
      </c>
      <c r="F11" s="35">
        <v>0.96114999999999995</v>
      </c>
      <c r="G11" s="35">
        <f t="shared" si="0"/>
        <v>8.2947500000000005</v>
      </c>
      <c r="H11" s="36">
        <f t="shared" si="1"/>
        <v>68730.298500000004</v>
      </c>
      <c r="J11" s="140"/>
    </row>
    <row r="12" spans="2:10" x14ac:dyDescent="0.25">
      <c r="B12" s="46" t="s">
        <v>762</v>
      </c>
      <c r="C12" s="47" t="s">
        <v>55</v>
      </c>
      <c r="D12" s="48">
        <v>8043</v>
      </c>
      <c r="E12" s="35">
        <v>9.2114000000000011</v>
      </c>
      <c r="F12" s="35">
        <v>1.0143</v>
      </c>
      <c r="G12" s="35">
        <f t="shared" si="0"/>
        <v>10.225700000000002</v>
      </c>
      <c r="H12" s="36">
        <f t="shared" si="1"/>
        <v>82245.305100000012</v>
      </c>
      <c r="J12" s="140"/>
    </row>
    <row r="13" spans="2:10" x14ac:dyDescent="0.25">
      <c r="B13" s="46" t="s">
        <v>754</v>
      </c>
      <c r="C13" s="47" t="s">
        <v>374</v>
      </c>
      <c r="D13" s="48">
        <v>4419</v>
      </c>
      <c r="E13" s="35">
        <v>4.8114999999999997</v>
      </c>
      <c r="F13" s="35">
        <v>0.87639999999999996</v>
      </c>
      <c r="G13" s="35">
        <f t="shared" si="0"/>
        <v>5.6879</v>
      </c>
      <c r="H13" s="36">
        <f t="shared" si="1"/>
        <v>25134.830099999999</v>
      </c>
      <c r="J13" s="140"/>
    </row>
    <row r="14" spans="2:10" x14ac:dyDescent="0.25">
      <c r="B14" s="46" t="s">
        <v>791</v>
      </c>
      <c r="C14" s="47" t="s">
        <v>55</v>
      </c>
      <c r="D14" s="48">
        <v>13</v>
      </c>
      <c r="E14" s="35">
        <v>7.5379000000000005</v>
      </c>
      <c r="F14" s="35">
        <v>1.1411500000000001</v>
      </c>
      <c r="G14" s="35">
        <f t="shared" si="0"/>
        <v>8.6790500000000002</v>
      </c>
      <c r="H14" s="36">
        <f t="shared" si="1"/>
        <v>112.82765000000001</v>
      </c>
      <c r="J14" s="140"/>
    </row>
    <row r="15" spans="2:10" x14ac:dyDescent="0.25">
      <c r="B15" s="46" t="s">
        <v>785</v>
      </c>
      <c r="C15" s="47" t="s">
        <v>55</v>
      </c>
      <c r="D15" s="48">
        <v>5525</v>
      </c>
      <c r="E15" s="35">
        <v>7.0011000000000001</v>
      </c>
      <c r="F15" s="35">
        <v>1.2637499999999999</v>
      </c>
      <c r="G15" s="35">
        <f t="shared" si="0"/>
        <v>8.2648499999999991</v>
      </c>
      <c r="H15" s="36">
        <f t="shared" si="1"/>
        <v>45663.296249999992</v>
      </c>
      <c r="J15" s="140"/>
    </row>
    <row r="16" spans="2:10" x14ac:dyDescent="0.25">
      <c r="B16" s="46" t="s">
        <v>792</v>
      </c>
      <c r="C16" s="47" t="s">
        <v>55</v>
      </c>
      <c r="D16" s="48">
        <v>16177</v>
      </c>
      <c r="E16" s="35">
        <v>5.3163999999999998</v>
      </c>
      <c r="F16" s="35">
        <v>0.82300000000000006</v>
      </c>
      <c r="G16" s="35">
        <f t="shared" si="0"/>
        <v>6.1394000000000002</v>
      </c>
      <c r="H16" s="36">
        <f t="shared" si="1"/>
        <v>99317.073799999998</v>
      </c>
      <c r="J16" s="140"/>
    </row>
    <row r="17" spans="2:13" x14ac:dyDescent="0.25">
      <c r="B17" s="46" t="s">
        <v>788</v>
      </c>
      <c r="C17" s="47" t="s">
        <v>55</v>
      </c>
      <c r="D17" s="48">
        <v>3860</v>
      </c>
      <c r="E17" s="35">
        <v>8.2481000000000009</v>
      </c>
      <c r="F17" s="35">
        <v>1.1360000000000001</v>
      </c>
      <c r="G17" s="35">
        <f t="shared" si="0"/>
        <v>9.3841000000000001</v>
      </c>
      <c r="H17" s="36">
        <f t="shared" si="1"/>
        <v>36222.626000000004</v>
      </c>
      <c r="J17" s="140"/>
    </row>
    <row r="18" spans="2:13" x14ac:dyDescent="0.25">
      <c r="B18" s="46" t="s">
        <v>775</v>
      </c>
      <c r="C18" s="47" t="s">
        <v>55</v>
      </c>
      <c r="D18" s="48">
        <v>27577</v>
      </c>
      <c r="E18" s="35">
        <v>7.1225000000000005</v>
      </c>
      <c r="F18" s="35">
        <v>0.89044999999999996</v>
      </c>
      <c r="G18" s="35">
        <f t="shared" si="0"/>
        <v>8.01295</v>
      </c>
      <c r="H18" s="36">
        <f t="shared" si="1"/>
        <v>220973.12215000001</v>
      </c>
      <c r="J18" s="140"/>
    </row>
    <row r="19" spans="2:13" x14ac:dyDescent="0.25">
      <c r="B19" s="46" t="s">
        <v>808</v>
      </c>
      <c r="C19" s="47" t="s">
        <v>55</v>
      </c>
      <c r="D19" s="48">
        <v>18</v>
      </c>
      <c r="E19" s="35">
        <v>9.0562000000000005</v>
      </c>
      <c r="F19" s="35">
        <v>0.77100000000000002</v>
      </c>
      <c r="G19" s="35">
        <f>E19+F19</f>
        <v>9.8272000000000013</v>
      </c>
      <c r="H19" s="36">
        <f t="shared" si="1"/>
        <v>176.88960000000003</v>
      </c>
      <c r="J19" s="140"/>
      <c r="L19" s="139"/>
      <c r="M19" s="140"/>
    </row>
    <row r="20" spans="2:13" x14ac:dyDescent="0.25">
      <c r="B20" s="46" t="s">
        <v>772</v>
      </c>
      <c r="C20" s="47" t="s">
        <v>55</v>
      </c>
      <c r="D20" s="48">
        <v>9324</v>
      </c>
      <c r="E20" s="35">
        <v>7.3805999999999994</v>
      </c>
      <c r="F20" s="35">
        <v>0.96189999999999998</v>
      </c>
      <c r="G20" s="35">
        <f t="shared" si="0"/>
        <v>8.3424999999999994</v>
      </c>
      <c r="H20" s="36">
        <f t="shared" si="1"/>
        <v>77785.47</v>
      </c>
      <c r="J20" s="140"/>
    </row>
    <row r="21" spans="2:13" x14ac:dyDescent="0.25">
      <c r="B21" s="46" t="s">
        <v>763</v>
      </c>
      <c r="C21" s="47" t="s">
        <v>371</v>
      </c>
      <c r="D21" s="48">
        <v>383</v>
      </c>
      <c r="E21" s="35">
        <v>6.9910999999999994</v>
      </c>
      <c r="F21" s="35">
        <v>1.056</v>
      </c>
      <c r="G21" s="35">
        <f t="shared" si="0"/>
        <v>8.0471000000000004</v>
      </c>
      <c r="H21" s="36">
        <f t="shared" si="1"/>
        <v>3082.0393000000004</v>
      </c>
      <c r="J21" s="140"/>
    </row>
    <row r="22" spans="2:13" x14ac:dyDescent="0.25">
      <c r="B22" s="46" t="s">
        <v>786</v>
      </c>
      <c r="C22" s="47" t="s">
        <v>371</v>
      </c>
      <c r="D22" s="48">
        <v>4682</v>
      </c>
      <c r="E22" s="35">
        <v>8.5879999999999992</v>
      </c>
      <c r="F22" s="35">
        <v>1.1733499999999999</v>
      </c>
      <c r="G22" s="35">
        <f t="shared" ref="G22:G33" si="2">E22+F22</f>
        <v>9.7613499999999984</v>
      </c>
      <c r="H22" s="36">
        <f t="shared" ref="H22:H33" si="3">D22*G22</f>
        <v>45702.640699999989</v>
      </c>
      <c r="J22" s="140"/>
    </row>
    <row r="23" spans="2:13" x14ac:dyDescent="0.25">
      <c r="B23" s="46" t="s">
        <v>768</v>
      </c>
      <c r="C23" s="47" t="s">
        <v>371</v>
      </c>
      <c r="D23" s="48">
        <v>413</v>
      </c>
      <c r="E23" s="35">
        <v>11.101799999999999</v>
      </c>
      <c r="F23" s="35">
        <v>1.6457999999999999</v>
      </c>
      <c r="G23" s="35">
        <f t="shared" si="2"/>
        <v>12.747599999999998</v>
      </c>
      <c r="H23" s="36">
        <f t="shared" si="3"/>
        <v>5264.7587999999996</v>
      </c>
      <c r="J23" s="140"/>
    </row>
    <row r="24" spans="2:13" x14ac:dyDescent="0.25">
      <c r="B24" s="46" t="s">
        <v>787</v>
      </c>
      <c r="C24" s="47" t="s">
        <v>371</v>
      </c>
      <c r="D24" s="48">
        <v>85651</v>
      </c>
      <c r="E24" s="35">
        <v>10.091000000000001</v>
      </c>
      <c r="F24" s="35">
        <v>1.0863</v>
      </c>
      <c r="G24" s="35">
        <f t="shared" si="2"/>
        <v>11.177300000000001</v>
      </c>
      <c r="H24" s="36">
        <f t="shared" si="3"/>
        <v>957346.92230000009</v>
      </c>
      <c r="J24" s="140"/>
    </row>
    <row r="25" spans="2:13" x14ac:dyDescent="0.25">
      <c r="B25" s="46" t="s">
        <v>766</v>
      </c>
      <c r="C25" s="47" t="s">
        <v>371</v>
      </c>
      <c r="D25" s="48">
        <v>901</v>
      </c>
      <c r="E25" s="35">
        <v>8.4785000000000004</v>
      </c>
      <c r="F25" s="35">
        <v>1.08195</v>
      </c>
      <c r="G25" s="35">
        <f t="shared" si="2"/>
        <v>9.5604499999999994</v>
      </c>
      <c r="H25" s="36">
        <f t="shared" si="3"/>
        <v>8613.9654499999997</v>
      </c>
      <c r="J25" s="140"/>
    </row>
    <row r="26" spans="2:13" x14ac:dyDescent="0.25">
      <c r="B26" s="46" t="s">
        <v>770</v>
      </c>
      <c r="C26" s="47" t="s">
        <v>371</v>
      </c>
      <c r="D26" s="48">
        <v>5304</v>
      </c>
      <c r="E26" s="35">
        <v>6.9843999999999991</v>
      </c>
      <c r="F26" s="35">
        <v>1.056</v>
      </c>
      <c r="G26" s="35">
        <f t="shared" si="2"/>
        <v>8.0403999999999982</v>
      </c>
      <c r="H26" s="36">
        <f t="shared" si="3"/>
        <v>42646.281599999988</v>
      </c>
      <c r="J26" s="140"/>
    </row>
    <row r="27" spans="2:13" x14ac:dyDescent="0.25">
      <c r="B27" s="46" t="s">
        <v>771</v>
      </c>
      <c r="C27" s="47" t="s">
        <v>371</v>
      </c>
      <c r="D27" s="48">
        <v>1005</v>
      </c>
      <c r="E27" s="35">
        <v>8.6320999999999994</v>
      </c>
      <c r="F27" s="35">
        <v>1.1726000000000001</v>
      </c>
      <c r="G27" s="35">
        <f t="shared" si="2"/>
        <v>9.8047000000000004</v>
      </c>
      <c r="H27" s="36">
        <f t="shared" si="3"/>
        <v>9853.7235000000001</v>
      </c>
      <c r="J27" s="140"/>
    </row>
    <row r="28" spans="2:13" x14ac:dyDescent="0.25">
      <c r="B28" s="46" t="s">
        <v>774</v>
      </c>
      <c r="C28" s="47" t="s">
        <v>371</v>
      </c>
      <c r="D28" s="48">
        <v>5284</v>
      </c>
      <c r="E28" s="35">
        <v>8.4649999999999999</v>
      </c>
      <c r="F28" s="35">
        <v>1.08195</v>
      </c>
      <c r="G28" s="35">
        <f t="shared" si="2"/>
        <v>9.5469499999999989</v>
      </c>
      <c r="H28" s="36">
        <f t="shared" si="3"/>
        <v>50446.083799999993</v>
      </c>
      <c r="J28" s="140"/>
    </row>
    <row r="29" spans="2:13" x14ac:dyDescent="0.25">
      <c r="B29" s="46" t="s">
        <v>727</v>
      </c>
      <c r="C29" s="47" t="s">
        <v>728</v>
      </c>
      <c r="D29" s="48">
        <v>17569</v>
      </c>
      <c r="E29" s="35">
        <v>4.9497999999999998</v>
      </c>
      <c r="F29" s="35">
        <v>0.81579999999999997</v>
      </c>
      <c r="G29" s="35">
        <f t="shared" si="2"/>
        <v>5.7656000000000001</v>
      </c>
      <c r="H29" s="36">
        <f t="shared" si="3"/>
        <v>101295.82640000001</v>
      </c>
      <c r="J29" s="140"/>
    </row>
    <row r="30" spans="2:13" x14ac:dyDescent="0.25">
      <c r="B30" s="46" t="s">
        <v>778</v>
      </c>
      <c r="C30" s="47" t="s">
        <v>371</v>
      </c>
      <c r="D30" s="48">
        <v>13438</v>
      </c>
      <c r="E30" s="35">
        <v>6.9546999999999999</v>
      </c>
      <c r="F30" s="35">
        <v>1.056</v>
      </c>
      <c r="G30" s="35">
        <f t="shared" si="2"/>
        <v>8.0106999999999999</v>
      </c>
      <c r="H30" s="36">
        <f t="shared" si="3"/>
        <v>107647.78659999999</v>
      </c>
      <c r="J30" s="140"/>
    </row>
    <row r="31" spans="2:13" x14ac:dyDescent="0.25">
      <c r="B31" s="46" t="s">
        <v>779</v>
      </c>
      <c r="C31" s="47" t="s">
        <v>371</v>
      </c>
      <c r="D31" s="48">
        <v>5092</v>
      </c>
      <c r="E31" s="35">
        <v>8.6433</v>
      </c>
      <c r="F31" s="35">
        <v>1.1726000000000001</v>
      </c>
      <c r="G31" s="35">
        <f t="shared" si="2"/>
        <v>9.8158999999999992</v>
      </c>
      <c r="H31" s="36">
        <f t="shared" si="3"/>
        <v>49982.562799999992</v>
      </c>
      <c r="J31" s="140"/>
    </row>
    <row r="32" spans="2:13" x14ac:dyDescent="0.25">
      <c r="B32" s="46" t="s">
        <v>795</v>
      </c>
      <c r="C32" s="47" t="s">
        <v>371</v>
      </c>
      <c r="D32" s="48">
        <v>665</v>
      </c>
      <c r="E32" s="35">
        <v>8.452</v>
      </c>
      <c r="F32" s="35">
        <v>1.08195</v>
      </c>
      <c r="G32" s="35">
        <f t="shared" si="2"/>
        <v>9.5339500000000008</v>
      </c>
      <c r="H32" s="36">
        <f t="shared" si="3"/>
        <v>6340.0767500000002</v>
      </c>
      <c r="J32" s="140"/>
    </row>
    <row r="33" spans="2:10" x14ac:dyDescent="0.25">
      <c r="B33" s="246" t="s">
        <v>796</v>
      </c>
      <c r="C33" s="47" t="s">
        <v>371</v>
      </c>
      <c r="D33" s="48">
        <v>5079</v>
      </c>
      <c r="E33" s="35">
        <v>6.2572000000000001</v>
      </c>
      <c r="F33" s="35">
        <v>1.0895999999999999</v>
      </c>
      <c r="G33" s="35">
        <f t="shared" si="2"/>
        <v>7.3468</v>
      </c>
      <c r="H33" s="36">
        <f t="shared" si="3"/>
        <v>37314.397199999999</v>
      </c>
      <c r="J33" s="140"/>
    </row>
    <row r="34" spans="2:10" ht="18.75" customHeight="1" x14ac:dyDescent="0.25">
      <c r="B34" s="37"/>
      <c r="C34" s="38"/>
      <c r="D34" s="39">
        <f>SUM(D6:D33)</f>
        <v>263060</v>
      </c>
      <c r="E34" s="40"/>
      <c r="F34" s="40"/>
      <c r="G34" s="40"/>
      <c r="H34" s="41">
        <f>SUM(H6:H33)</f>
        <v>2368669.6473000003</v>
      </c>
    </row>
    <row r="36" spans="2:10" ht="16.5" customHeight="1" x14ac:dyDescent="0.25"/>
    <row r="37" spans="2:10" ht="18.75" customHeight="1" x14ac:dyDescent="0.25"/>
    <row r="38" spans="2:10" ht="15" customHeight="1" x14ac:dyDescent="0.25">
      <c r="H38" s="69"/>
    </row>
    <row r="39" spans="2:10" ht="15" customHeight="1" x14ac:dyDescent="0.25"/>
    <row r="40" spans="2:10" ht="15" customHeight="1" x14ac:dyDescent="0.25">
      <c r="D40" s="142"/>
    </row>
    <row r="41" spans="2:10" ht="15" customHeight="1" x14ac:dyDescent="0.25"/>
    <row r="42" spans="2:10" ht="15" customHeight="1" x14ac:dyDescent="0.25"/>
    <row r="43" spans="2:10" ht="15" customHeight="1" x14ac:dyDescent="0.25"/>
    <row r="44" spans="2:10" ht="15" customHeight="1" x14ac:dyDescent="0.25"/>
    <row r="45" spans="2:10" ht="15" customHeight="1" x14ac:dyDescent="0.25"/>
    <row r="46" spans="2:10" ht="15" customHeight="1" x14ac:dyDescent="0.25"/>
    <row r="47" spans="2:10" ht="15" customHeight="1" x14ac:dyDescent="0.25"/>
    <row r="48" spans="2:10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spans="2:2" ht="15" customHeight="1" x14ac:dyDescent="0.25"/>
    <row r="82" spans="2:2" ht="15" customHeight="1" x14ac:dyDescent="0.25"/>
    <row r="83" spans="2:2" ht="15" customHeight="1" x14ac:dyDescent="0.25"/>
    <row r="84" spans="2:2" ht="15" customHeight="1" x14ac:dyDescent="0.25"/>
    <row r="85" spans="2:2" ht="15" customHeight="1" x14ac:dyDescent="0.25"/>
    <row r="86" spans="2:2" ht="15" customHeight="1" x14ac:dyDescent="0.25"/>
    <row r="87" spans="2:2" ht="15" customHeight="1" x14ac:dyDescent="0.25"/>
    <row r="88" spans="2:2" ht="15" customHeight="1" x14ac:dyDescent="0.25"/>
    <row r="89" spans="2:2" ht="15" customHeight="1" x14ac:dyDescent="0.25"/>
    <row r="90" spans="2:2" ht="15" customHeight="1" x14ac:dyDescent="0.25"/>
    <row r="91" spans="2:2" ht="15" customHeight="1" x14ac:dyDescent="0.25"/>
    <row r="92" spans="2:2" ht="15" customHeight="1" x14ac:dyDescent="0.25"/>
    <row r="93" spans="2:2" ht="15" customHeight="1" x14ac:dyDescent="0.25"/>
    <row r="94" spans="2:2" ht="15" customHeight="1" x14ac:dyDescent="0.25"/>
    <row r="95" spans="2:2" s="68" customFormat="1" ht="15" customHeight="1" x14ac:dyDescent="0.25">
      <c r="B95" s="67"/>
    </row>
    <row r="99" ht="17.25" customHeight="1" x14ac:dyDescent="0.25"/>
  </sheetData>
  <autoFilter ref="B5:H34" xr:uid="{00000000-0001-0000-0500-000000000000}"/>
  <conditionalFormatting sqref="B1:B1048576">
    <cfRule type="duplicateValues" dxfId="2" priority="4" stopIfTrue="1"/>
  </conditionalFormatting>
  <pageMargins left="0.7" right="0.7" top="0.75" bottom="0.75" header="0.3" footer="0.3"/>
  <pageSetup paperSize="9" scale="45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G253"/>
  <sheetViews>
    <sheetView workbookViewId="0">
      <selection activeCell="B13" sqref="B13"/>
    </sheetView>
  </sheetViews>
  <sheetFormatPr defaultColWidth="9.08984375" defaultRowHeight="12.5" x14ac:dyDescent="0.25"/>
  <cols>
    <col min="1" max="1" width="9.08984375" style="4"/>
    <col min="2" max="2" width="17.90625" style="4" customWidth="1"/>
    <col min="3" max="3" width="12.6328125" style="4" customWidth="1"/>
    <col min="4" max="4" width="13.54296875" style="4" bestFit="1" customWidth="1"/>
    <col min="5" max="5" width="10.6328125" style="4" customWidth="1"/>
    <col min="6" max="6" width="14.6328125" style="4" customWidth="1"/>
    <col min="7" max="7" width="24.26953125" style="4" bestFit="1" customWidth="1"/>
    <col min="8" max="16384" width="9.08984375" style="4"/>
  </cols>
  <sheetData>
    <row r="1" spans="2:7" ht="17.5" x14ac:dyDescent="0.25">
      <c r="B1" s="44" t="str">
        <f>WIP!B1</f>
        <v>Cosmopolitan Industries Pvt. Ltd.</v>
      </c>
      <c r="C1" s="14"/>
      <c r="D1" s="14"/>
      <c r="E1" s="14"/>
      <c r="F1" s="14"/>
    </row>
    <row r="2" spans="2:7" ht="14.25" customHeight="1" x14ac:dyDescent="0.25">
      <c r="B2" s="15" t="s">
        <v>37</v>
      </c>
      <c r="C2" s="14"/>
      <c r="D2" s="14"/>
      <c r="E2" s="14"/>
      <c r="F2" s="14"/>
    </row>
    <row r="3" spans="2:7" ht="14.25" customHeight="1" x14ac:dyDescent="0.25">
      <c r="B3" s="15" t="s">
        <v>4655</v>
      </c>
      <c r="C3" s="14"/>
      <c r="D3" s="14"/>
      <c r="E3" s="14"/>
      <c r="F3" s="14"/>
    </row>
    <row r="4" spans="2:7" ht="35.15" customHeight="1" x14ac:dyDescent="0.25">
      <c r="B4" s="16" t="s">
        <v>38</v>
      </c>
      <c r="C4" s="17" t="s">
        <v>1</v>
      </c>
      <c r="D4" s="17" t="s">
        <v>2</v>
      </c>
      <c r="E4" s="17" t="s">
        <v>39</v>
      </c>
      <c r="F4" s="18" t="s">
        <v>40</v>
      </c>
      <c r="G4" s="249" t="s">
        <v>29201</v>
      </c>
    </row>
    <row r="5" spans="2:7" ht="12.9" customHeight="1" x14ac:dyDescent="0.25">
      <c r="B5" s="248" t="s">
        <v>731</v>
      </c>
      <c r="C5" s="78" t="s">
        <v>55</v>
      </c>
      <c r="D5" s="79">
        <v>624</v>
      </c>
      <c r="E5" s="80">
        <v>14.405551923076922</v>
      </c>
      <c r="F5" s="85">
        <f>D5*E5*95%</f>
        <v>8539.6111799999981</v>
      </c>
    </row>
    <row r="6" spans="2:7" ht="12.9" customHeight="1" x14ac:dyDescent="0.25">
      <c r="B6" s="248" t="s">
        <v>756</v>
      </c>
      <c r="C6" s="78" t="s">
        <v>55</v>
      </c>
      <c r="D6" s="79">
        <v>98</v>
      </c>
      <c r="E6" s="80">
        <v>7.8166755102040808</v>
      </c>
      <c r="F6" s="85">
        <f t="shared" ref="F6:F34" si="0">D6*E6*95%</f>
        <v>727.73248999999987</v>
      </c>
    </row>
    <row r="7" spans="2:7" ht="12.9" customHeight="1" x14ac:dyDescent="0.25">
      <c r="B7" s="248" t="s">
        <v>800</v>
      </c>
      <c r="C7" s="78" t="s">
        <v>55</v>
      </c>
      <c r="D7" s="79">
        <v>8931</v>
      </c>
      <c r="E7" s="80">
        <v>13.4543</v>
      </c>
      <c r="F7" s="85">
        <f t="shared" si="0"/>
        <v>114152.335635</v>
      </c>
    </row>
    <row r="8" spans="2:7" ht="12.9" customHeight="1" x14ac:dyDescent="0.25">
      <c r="B8" s="77" t="s">
        <v>750</v>
      </c>
      <c r="C8" s="78" t="s">
        <v>55</v>
      </c>
      <c r="D8" s="79">
        <v>20</v>
      </c>
      <c r="E8" s="80">
        <v>10.0548</v>
      </c>
      <c r="F8" s="85">
        <f t="shared" si="0"/>
        <v>191.0412</v>
      </c>
    </row>
    <row r="9" spans="2:7" ht="12.9" customHeight="1" x14ac:dyDescent="0.25">
      <c r="B9" s="77" t="s">
        <v>757</v>
      </c>
      <c r="C9" s="78" t="s">
        <v>55</v>
      </c>
      <c r="D9" s="79">
        <v>32582</v>
      </c>
      <c r="E9" s="80">
        <v>8.4117511202504449</v>
      </c>
      <c r="F9" s="85">
        <f t="shared" si="0"/>
        <v>260368.09124999997</v>
      </c>
    </row>
    <row r="10" spans="2:7" ht="12.9" customHeight="1" x14ac:dyDescent="0.25">
      <c r="B10" s="77" t="s">
        <v>760</v>
      </c>
      <c r="C10" s="78" t="s">
        <v>55</v>
      </c>
      <c r="D10" s="79">
        <v>7205</v>
      </c>
      <c r="E10" s="80">
        <v>10.488931020124912</v>
      </c>
      <c r="F10" s="85">
        <f t="shared" si="0"/>
        <v>71794.110599999985</v>
      </c>
    </row>
    <row r="11" spans="2:7" ht="12.9" customHeight="1" x14ac:dyDescent="0.25">
      <c r="B11" s="77" t="s">
        <v>758</v>
      </c>
      <c r="C11" s="78" t="s">
        <v>55</v>
      </c>
      <c r="D11" s="79">
        <v>17210</v>
      </c>
      <c r="E11" s="80">
        <v>9.9802</v>
      </c>
      <c r="F11" s="85">
        <f t="shared" si="0"/>
        <v>163171.27989999999</v>
      </c>
    </row>
    <row r="12" spans="2:7" ht="12.9" customHeight="1" x14ac:dyDescent="0.25">
      <c r="B12" s="77" t="s">
        <v>761</v>
      </c>
      <c r="C12" s="78" t="s">
        <v>55</v>
      </c>
      <c r="D12" s="79">
        <v>49485</v>
      </c>
      <c r="E12" s="80">
        <v>9.465923118116601</v>
      </c>
      <c r="F12" s="85">
        <f t="shared" si="0"/>
        <v>445000.14522499999</v>
      </c>
    </row>
    <row r="13" spans="2:7" ht="12.9" customHeight="1" x14ac:dyDescent="0.25">
      <c r="B13" s="77" t="s">
        <v>762</v>
      </c>
      <c r="C13" s="78" t="s">
        <v>55</v>
      </c>
      <c r="D13" s="79">
        <v>7630</v>
      </c>
      <c r="E13" s="80">
        <v>11.320267234600262</v>
      </c>
      <c r="F13" s="85">
        <f t="shared" si="0"/>
        <v>82054.957049999997</v>
      </c>
    </row>
    <row r="14" spans="2:7" ht="12.9" customHeight="1" x14ac:dyDescent="0.25">
      <c r="B14" s="248" t="s">
        <v>784</v>
      </c>
      <c r="C14" s="78" t="s">
        <v>55</v>
      </c>
      <c r="D14" s="79">
        <v>42</v>
      </c>
      <c r="E14" s="80">
        <v>7.9782000000000002</v>
      </c>
      <c r="F14" s="85">
        <f t="shared" si="0"/>
        <v>318.33017999999998</v>
      </c>
    </row>
    <row r="15" spans="2:7" ht="12.9" customHeight="1" x14ac:dyDescent="0.25">
      <c r="B15" s="248" t="s">
        <v>754</v>
      </c>
      <c r="C15" s="78" t="s">
        <v>374</v>
      </c>
      <c r="D15" s="79">
        <v>49443</v>
      </c>
      <c r="E15" s="80">
        <v>6.6231874319923953</v>
      </c>
      <c r="F15" s="85">
        <f t="shared" si="0"/>
        <v>311096.74338999996</v>
      </c>
    </row>
    <row r="16" spans="2:7" ht="12.9" customHeight="1" x14ac:dyDescent="0.25">
      <c r="B16" s="248" t="s">
        <v>806</v>
      </c>
      <c r="C16" s="78" t="s">
        <v>55</v>
      </c>
      <c r="D16" s="79">
        <v>672</v>
      </c>
      <c r="E16" s="80">
        <v>8.4512</v>
      </c>
      <c r="F16" s="85">
        <f t="shared" si="0"/>
        <v>5395.2460799999999</v>
      </c>
    </row>
    <row r="17" spans="2:7" ht="12.9" customHeight="1" x14ac:dyDescent="0.25">
      <c r="B17" s="77" t="s">
        <v>791</v>
      </c>
      <c r="C17" s="78" t="s">
        <v>55</v>
      </c>
      <c r="D17" s="79">
        <v>642</v>
      </c>
      <c r="E17" s="80">
        <v>10.002599999999999</v>
      </c>
      <c r="F17" s="85">
        <f t="shared" si="0"/>
        <v>6100.5857399999995</v>
      </c>
    </row>
    <row r="18" spans="2:7" ht="12.9" customHeight="1" x14ac:dyDescent="0.25">
      <c r="B18" s="77" t="s">
        <v>785</v>
      </c>
      <c r="C18" s="78" t="s">
        <v>55</v>
      </c>
      <c r="D18" s="79">
        <v>1500</v>
      </c>
      <c r="E18" s="80">
        <v>9.4930000000000003</v>
      </c>
      <c r="F18" s="85">
        <f t="shared" si="0"/>
        <v>13527.525</v>
      </c>
    </row>
    <row r="19" spans="2:7" ht="12.9" customHeight="1" x14ac:dyDescent="0.25">
      <c r="B19" s="77" t="s">
        <v>792</v>
      </c>
      <c r="C19" s="78" t="s">
        <v>55</v>
      </c>
      <c r="D19" s="79">
        <v>79735</v>
      </c>
      <c r="E19" s="80">
        <v>7.0742534432808704</v>
      </c>
      <c r="F19" s="85">
        <f t="shared" si="0"/>
        <v>535862.31838500011</v>
      </c>
    </row>
    <row r="20" spans="2:7" ht="12.9" customHeight="1" x14ac:dyDescent="0.25">
      <c r="B20" s="248" t="s">
        <v>788</v>
      </c>
      <c r="C20" s="78" t="s">
        <v>55</v>
      </c>
      <c r="D20" s="79">
        <v>1234</v>
      </c>
      <c r="E20" s="80">
        <v>10.648099999999998</v>
      </c>
      <c r="F20" s="85">
        <f t="shared" si="0"/>
        <v>12482.767629999997</v>
      </c>
    </row>
    <row r="21" spans="2:7" ht="12.9" customHeight="1" x14ac:dyDescent="0.25">
      <c r="B21" s="77" t="s">
        <v>775</v>
      </c>
      <c r="C21" s="78" t="s">
        <v>55</v>
      </c>
      <c r="D21" s="79">
        <v>15600</v>
      </c>
      <c r="E21" s="80">
        <v>9.144954807692308</v>
      </c>
      <c r="F21" s="85">
        <f t="shared" si="0"/>
        <v>135528.23024999999</v>
      </c>
    </row>
    <row r="22" spans="2:7" ht="12.9" customHeight="1" x14ac:dyDescent="0.25">
      <c r="B22" s="77" t="s">
        <v>808</v>
      </c>
      <c r="C22" s="78" t="s">
        <v>55</v>
      </c>
      <c r="D22" s="79">
        <v>4560</v>
      </c>
      <c r="E22" s="80">
        <v>11.263912280701755</v>
      </c>
      <c r="F22" s="85">
        <f t="shared" si="0"/>
        <v>48795.267999999996</v>
      </c>
    </row>
    <row r="23" spans="2:7" ht="12.9" customHeight="1" x14ac:dyDescent="0.25">
      <c r="B23" s="77" t="s">
        <v>772</v>
      </c>
      <c r="C23" s="78" t="s">
        <v>55</v>
      </c>
      <c r="D23" s="79">
        <v>16450</v>
      </c>
      <c r="E23" s="80">
        <v>9.806696352583586</v>
      </c>
      <c r="F23" s="85">
        <f t="shared" si="0"/>
        <v>153254.14724999998</v>
      </c>
    </row>
    <row r="24" spans="2:7" ht="12.9" customHeight="1" x14ac:dyDescent="0.25">
      <c r="B24" s="248" t="s">
        <v>763</v>
      </c>
      <c r="C24" s="78" t="s">
        <v>371</v>
      </c>
      <c r="D24" s="79">
        <v>13140</v>
      </c>
      <c r="E24" s="80">
        <v>9.3851903196347042</v>
      </c>
      <c r="F24" s="85">
        <f t="shared" si="0"/>
        <v>117155.33076000001</v>
      </c>
    </row>
    <row r="25" spans="2:7" ht="12.9" customHeight="1" x14ac:dyDescent="0.25">
      <c r="B25" s="248" t="s">
        <v>786</v>
      </c>
      <c r="C25" s="78" t="s">
        <v>371</v>
      </c>
      <c r="D25" s="79">
        <v>36168</v>
      </c>
      <c r="E25" s="80">
        <v>11.4598899800929</v>
      </c>
      <c r="F25" s="85">
        <f t="shared" si="0"/>
        <v>393757.23575999995</v>
      </c>
    </row>
    <row r="26" spans="2:7" ht="12.9" customHeight="1" x14ac:dyDescent="0.25">
      <c r="B26" s="77" t="s">
        <v>768</v>
      </c>
      <c r="C26" s="78" t="s">
        <v>371</v>
      </c>
      <c r="D26" s="79">
        <v>36</v>
      </c>
      <c r="E26" s="80">
        <v>13.8903</v>
      </c>
      <c r="F26" s="85">
        <f t="shared" si="0"/>
        <v>475.04825999999997</v>
      </c>
    </row>
    <row r="27" spans="2:7" ht="12.9" customHeight="1" x14ac:dyDescent="0.35">
      <c r="B27" s="248" t="s">
        <v>787</v>
      </c>
      <c r="C27" s="78" t="s">
        <v>371</v>
      </c>
      <c r="D27" s="79">
        <v>101064</v>
      </c>
      <c r="E27" s="80">
        <v>12.238104298266446</v>
      </c>
      <c r="F27" s="85">
        <f t="shared" si="0"/>
        <v>1174990.1841600002</v>
      </c>
      <c r="G27" s="250">
        <v>115788</v>
      </c>
    </row>
    <row r="28" spans="2:7" ht="12.9" customHeight="1" x14ac:dyDescent="0.25">
      <c r="B28" s="77" t="s">
        <v>766</v>
      </c>
      <c r="C28" s="78" t="s">
        <v>371</v>
      </c>
      <c r="D28" s="79">
        <v>6594</v>
      </c>
      <c r="E28" s="80">
        <v>10.6647</v>
      </c>
      <c r="F28" s="85">
        <f t="shared" si="0"/>
        <v>66806.880209999988</v>
      </c>
    </row>
    <row r="29" spans="2:7" ht="12.9" customHeight="1" x14ac:dyDescent="0.25">
      <c r="B29" s="248" t="s">
        <v>770</v>
      </c>
      <c r="C29" s="78" t="s">
        <v>371</v>
      </c>
      <c r="D29" s="79">
        <v>456</v>
      </c>
      <c r="E29" s="80">
        <v>9.1821999999999999</v>
      </c>
      <c r="F29" s="85">
        <f t="shared" si="0"/>
        <v>3977.7290399999997</v>
      </c>
    </row>
    <row r="30" spans="2:7" ht="12.9" customHeight="1" x14ac:dyDescent="0.25">
      <c r="B30" s="77" t="s">
        <v>771</v>
      </c>
      <c r="C30" s="78" t="s">
        <v>371</v>
      </c>
      <c r="D30" s="79">
        <v>17496</v>
      </c>
      <c r="E30" s="80">
        <v>11.063799999999999</v>
      </c>
      <c r="F30" s="85">
        <f t="shared" si="0"/>
        <v>183893.63255999997</v>
      </c>
    </row>
    <row r="31" spans="2:7" ht="12.9" customHeight="1" x14ac:dyDescent="0.25">
      <c r="B31" s="77" t="s">
        <v>774</v>
      </c>
      <c r="C31" s="78" t="s">
        <v>371</v>
      </c>
      <c r="D31" s="79">
        <v>732</v>
      </c>
      <c r="E31" s="80">
        <v>10.694699999999999</v>
      </c>
      <c r="F31" s="85">
        <f t="shared" si="0"/>
        <v>7437.0943799999995</v>
      </c>
    </row>
    <row r="32" spans="2:7" ht="12.9" customHeight="1" x14ac:dyDescent="0.25">
      <c r="B32" s="77" t="s">
        <v>727</v>
      </c>
      <c r="C32" s="78" t="s">
        <v>728</v>
      </c>
      <c r="D32" s="79">
        <v>74380</v>
      </c>
      <c r="E32" s="80">
        <v>6.3268129335842973</v>
      </c>
      <c r="F32" s="85">
        <f t="shared" si="0"/>
        <v>447058.92869999999</v>
      </c>
    </row>
    <row r="33" spans="2:6" ht="12.9" customHeight="1" x14ac:dyDescent="0.25">
      <c r="B33" s="77" t="s">
        <v>778</v>
      </c>
      <c r="C33" s="78" t="s">
        <v>371</v>
      </c>
      <c r="D33" s="79">
        <v>2100</v>
      </c>
      <c r="E33" s="80">
        <v>8.9829000000000008</v>
      </c>
      <c r="F33" s="85">
        <f t="shared" si="0"/>
        <v>17920.8855</v>
      </c>
    </row>
    <row r="34" spans="2:6" ht="12.9" customHeight="1" x14ac:dyDescent="0.25">
      <c r="B34" s="248" t="s">
        <v>779</v>
      </c>
      <c r="C34" s="78" t="s">
        <v>371</v>
      </c>
      <c r="D34" s="79">
        <v>2976</v>
      </c>
      <c r="E34" s="80">
        <v>11.074999999999999</v>
      </c>
      <c r="F34" s="85">
        <f t="shared" si="0"/>
        <v>31311.239999999994</v>
      </c>
    </row>
    <row r="35" spans="2:6" ht="12.9" customHeight="1" x14ac:dyDescent="0.25">
      <c r="B35" s="19"/>
      <c r="C35" s="20"/>
      <c r="D35" s="21">
        <f>SUM(D5:D34)</f>
        <v>548805</v>
      </c>
      <c r="E35" s="22"/>
      <c r="F35" s="23">
        <f>SUM(F5:F34)</f>
        <v>4813144.6557649998</v>
      </c>
    </row>
    <row r="36" spans="2:6" ht="14.5" x14ac:dyDescent="0.35">
      <c r="D36" s="250"/>
      <c r="F36" s="24"/>
    </row>
    <row r="37" spans="2:6" ht="14.5" x14ac:dyDescent="0.35">
      <c r="B37" s="66"/>
      <c r="C37" s="64"/>
      <c r="D37" s="250"/>
      <c r="E37" s="65"/>
    </row>
    <row r="38" spans="2:6" ht="14.5" x14ac:dyDescent="0.35">
      <c r="B38" s="66"/>
      <c r="C38" s="64"/>
      <c r="D38" s="250"/>
      <c r="E38" s="65"/>
      <c r="F38" s="70"/>
    </row>
    <row r="39" spans="2:6" ht="14.5" x14ac:dyDescent="0.35">
      <c r="B39" s="66"/>
      <c r="C39" s="64"/>
      <c r="D39" s="250"/>
      <c r="E39" s="65"/>
    </row>
    <row r="40" spans="2:6" ht="14.5" x14ac:dyDescent="0.35">
      <c r="B40" s="66"/>
      <c r="C40" s="64"/>
      <c r="D40" s="250"/>
      <c r="E40" s="65"/>
    </row>
    <row r="41" spans="2:6" ht="14.5" x14ac:dyDescent="0.35">
      <c r="B41" s="247"/>
      <c r="C41" s="64"/>
      <c r="D41" s="250"/>
      <c r="E41" s="65"/>
    </row>
    <row r="42" spans="2:6" ht="14.5" x14ac:dyDescent="0.35">
      <c r="B42" s="247"/>
      <c r="C42" s="64"/>
      <c r="D42" s="250"/>
      <c r="E42" s="65"/>
    </row>
    <row r="43" spans="2:6" ht="14.5" x14ac:dyDescent="0.35">
      <c r="B43" s="247"/>
      <c r="C43" s="64"/>
      <c r="D43" s="250"/>
      <c r="E43" s="65"/>
    </row>
    <row r="44" spans="2:6" ht="14.5" x14ac:dyDescent="0.35">
      <c r="B44" s="247"/>
      <c r="C44" s="64"/>
      <c r="D44" s="250"/>
      <c r="E44" s="65"/>
    </row>
    <row r="45" spans="2:6" ht="14.5" x14ac:dyDescent="0.35">
      <c r="B45" s="247"/>
      <c r="C45" s="64"/>
      <c r="D45" s="250"/>
      <c r="E45" s="65"/>
    </row>
    <row r="46" spans="2:6" ht="14.5" x14ac:dyDescent="0.35">
      <c r="B46" s="247"/>
      <c r="C46" s="64"/>
      <c r="D46" s="250"/>
      <c r="E46" s="65"/>
    </row>
    <row r="47" spans="2:6" ht="14.5" x14ac:dyDescent="0.35">
      <c r="B47" s="247"/>
      <c r="C47" s="64"/>
      <c r="D47" s="250"/>
      <c r="E47" s="65"/>
    </row>
    <row r="48" spans="2:6" ht="14" x14ac:dyDescent="0.25">
      <c r="B48" s="247"/>
      <c r="C48" s="64"/>
      <c r="E48" s="65"/>
    </row>
    <row r="49" spans="2:5" ht="14" x14ac:dyDescent="0.25">
      <c r="B49" s="247"/>
      <c r="C49" s="64"/>
      <c r="E49" s="65"/>
    </row>
    <row r="50" spans="2:5" ht="14" x14ac:dyDescent="0.25">
      <c r="B50" s="247"/>
      <c r="C50" s="64"/>
      <c r="E50" s="65"/>
    </row>
    <row r="51" spans="2:5" ht="14" x14ac:dyDescent="0.25">
      <c r="B51" s="247"/>
      <c r="C51" s="64"/>
      <c r="E51" s="65"/>
    </row>
    <row r="52" spans="2:5" ht="14" x14ac:dyDescent="0.25">
      <c r="B52" s="247"/>
      <c r="C52" s="64"/>
      <c r="E52" s="65"/>
    </row>
    <row r="53" spans="2:5" x14ac:dyDescent="0.25">
      <c r="B53"/>
      <c r="C53" s="64"/>
      <c r="E53" s="65"/>
    </row>
    <row r="54" spans="2:5" x14ac:dyDescent="0.25">
      <c r="B54"/>
      <c r="C54" s="64"/>
      <c r="E54" s="65"/>
    </row>
    <row r="55" spans="2:5" x14ac:dyDescent="0.25">
      <c r="B55"/>
      <c r="C55" s="64"/>
      <c r="E55" s="65"/>
    </row>
    <row r="56" spans="2:5" x14ac:dyDescent="0.25">
      <c r="B56"/>
      <c r="C56" s="64"/>
      <c r="E56" s="65"/>
    </row>
    <row r="57" spans="2:5" x14ac:dyDescent="0.25">
      <c r="B57"/>
      <c r="C57" s="64"/>
      <c r="E57" s="65"/>
    </row>
    <row r="58" spans="2:5" x14ac:dyDescent="0.25">
      <c r="B58"/>
      <c r="C58" s="64"/>
      <c r="E58" s="65"/>
    </row>
    <row r="59" spans="2:5" x14ac:dyDescent="0.25">
      <c r="B59"/>
      <c r="C59" s="64"/>
      <c r="E59" s="65"/>
    </row>
    <row r="60" spans="2:5" x14ac:dyDescent="0.25">
      <c r="B60"/>
      <c r="C60" s="64"/>
      <c r="E60" s="65"/>
    </row>
    <row r="61" spans="2:5" x14ac:dyDescent="0.25">
      <c r="B61"/>
      <c r="C61" s="64"/>
      <c r="E61" s="65"/>
    </row>
    <row r="62" spans="2:5" x14ac:dyDescent="0.25">
      <c r="B62"/>
      <c r="C62" s="64"/>
      <c r="E62" s="65"/>
    </row>
    <row r="63" spans="2:5" x14ac:dyDescent="0.25">
      <c r="B63"/>
      <c r="C63" s="64"/>
      <c r="E63" s="65"/>
    </row>
    <row r="64" spans="2:5" x14ac:dyDescent="0.25">
      <c r="B64"/>
      <c r="C64" s="64"/>
      <c r="E64" s="65"/>
    </row>
    <row r="65" spans="2:5" x14ac:dyDescent="0.25">
      <c r="B65"/>
      <c r="C65" s="64"/>
      <c r="E65" s="65"/>
    </row>
    <row r="66" spans="2:5" x14ac:dyDescent="0.25">
      <c r="C66" s="64"/>
      <c r="E66" s="65"/>
    </row>
    <row r="67" spans="2:5" x14ac:dyDescent="0.25">
      <c r="C67" s="64"/>
      <c r="E67" s="65"/>
    </row>
    <row r="68" spans="2:5" x14ac:dyDescent="0.25">
      <c r="B68"/>
      <c r="C68" s="64"/>
      <c r="E68" s="65"/>
    </row>
    <row r="69" spans="2:5" x14ac:dyDescent="0.25">
      <c r="B69"/>
      <c r="C69" s="64"/>
      <c r="E69" s="65"/>
    </row>
    <row r="70" spans="2:5" x14ac:dyDescent="0.25">
      <c r="B70"/>
      <c r="C70" s="64"/>
      <c r="E70" s="65"/>
    </row>
    <row r="71" spans="2:5" x14ac:dyDescent="0.25">
      <c r="B71"/>
      <c r="C71" s="64"/>
      <c r="E71" s="65"/>
    </row>
    <row r="72" spans="2:5" x14ac:dyDescent="0.25">
      <c r="B72"/>
      <c r="C72" s="64"/>
      <c r="E72" s="65"/>
    </row>
    <row r="73" spans="2:5" x14ac:dyDescent="0.25">
      <c r="B73"/>
      <c r="C73" s="64"/>
      <c r="E73" s="65"/>
    </row>
    <row r="74" spans="2:5" x14ac:dyDescent="0.25">
      <c r="B74"/>
      <c r="C74" s="64"/>
      <c r="E74" s="65"/>
    </row>
    <row r="75" spans="2:5" x14ac:dyDescent="0.25">
      <c r="B75"/>
      <c r="C75" s="64"/>
      <c r="E75" s="65"/>
    </row>
    <row r="76" spans="2:5" x14ac:dyDescent="0.25">
      <c r="B76"/>
      <c r="C76" s="64"/>
      <c r="E76" s="65"/>
    </row>
    <row r="77" spans="2:5" x14ac:dyDescent="0.25">
      <c r="B77"/>
      <c r="C77" s="64"/>
      <c r="E77" s="65"/>
    </row>
    <row r="78" spans="2:5" x14ac:dyDescent="0.25">
      <c r="B78"/>
      <c r="C78" s="64"/>
      <c r="E78" s="65"/>
    </row>
    <row r="79" spans="2:5" x14ac:dyDescent="0.25">
      <c r="B79"/>
      <c r="C79" s="64"/>
      <c r="E79" s="65"/>
    </row>
    <row r="80" spans="2:5" x14ac:dyDescent="0.25">
      <c r="B80"/>
      <c r="C80" s="64"/>
      <c r="E80" s="65"/>
    </row>
    <row r="81" spans="2:5" x14ac:dyDescent="0.25">
      <c r="B81"/>
      <c r="C81" s="64"/>
      <c r="E81" s="65"/>
    </row>
    <row r="82" spans="2:5" x14ac:dyDescent="0.25">
      <c r="B82"/>
      <c r="C82" s="64"/>
      <c r="E82" s="65"/>
    </row>
    <row r="83" spans="2:5" x14ac:dyDescent="0.25">
      <c r="B83"/>
      <c r="C83" s="65">
        <f>SUM(C37:C82)</f>
        <v>0</v>
      </c>
      <c r="D83" s="65">
        <f>SUM(D37:D82)</f>
        <v>0</v>
      </c>
    </row>
    <row r="84" spans="2:5" x14ac:dyDescent="0.25">
      <c r="B84"/>
    </row>
    <row r="85" spans="2:5" x14ac:dyDescent="0.25">
      <c r="B85"/>
    </row>
    <row r="86" spans="2:5" x14ac:dyDescent="0.25">
      <c r="B86"/>
    </row>
    <row r="87" spans="2:5" x14ac:dyDescent="0.25">
      <c r="B87"/>
    </row>
    <row r="88" spans="2:5" x14ac:dyDescent="0.25">
      <c r="B88"/>
    </row>
    <row r="89" spans="2:5" x14ac:dyDescent="0.25">
      <c r="B89"/>
    </row>
    <row r="90" spans="2:5" x14ac:dyDescent="0.25">
      <c r="B90"/>
    </row>
    <row r="91" spans="2:5" x14ac:dyDescent="0.25">
      <c r="B91"/>
    </row>
    <row r="92" spans="2:5" x14ac:dyDescent="0.25">
      <c r="B92"/>
    </row>
    <row r="93" spans="2:5" x14ac:dyDescent="0.25">
      <c r="B93"/>
    </row>
    <row r="94" spans="2:5" x14ac:dyDescent="0.25">
      <c r="B94"/>
    </row>
    <row r="95" spans="2:5" x14ac:dyDescent="0.25">
      <c r="B95"/>
    </row>
    <row r="96" spans="2:5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</sheetData>
  <conditionalFormatting sqref="D1:D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G31"/>
  <sheetViews>
    <sheetView workbookViewId="0">
      <selection activeCell="K25" sqref="K25"/>
    </sheetView>
  </sheetViews>
  <sheetFormatPr defaultColWidth="9.08984375" defaultRowHeight="12.5" x14ac:dyDescent="0.25"/>
  <cols>
    <col min="1" max="1" width="9.08984375" style="4"/>
    <col min="2" max="2" width="13.6328125" style="4" customWidth="1"/>
    <col min="3" max="3" width="12.6328125" style="4" customWidth="1"/>
    <col min="4" max="4" width="13.54296875" style="4" bestFit="1" customWidth="1"/>
    <col min="5" max="5" width="10.6328125" style="4" customWidth="1"/>
    <col min="6" max="6" width="14.6328125" style="4" customWidth="1"/>
    <col min="7" max="16384" width="9.08984375" style="4"/>
  </cols>
  <sheetData>
    <row r="1" spans="2:6" ht="17.5" x14ac:dyDescent="0.25">
      <c r="B1" s="44" t="str">
        <f>FG!B1</f>
        <v>Cosmopolitan Industries Pvt. Ltd.</v>
      </c>
      <c r="C1" s="14"/>
      <c r="D1" s="14"/>
      <c r="E1" s="14"/>
      <c r="F1" s="14"/>
    </row>
    <row r="2" spans="2:6" ht="14.25" customHeight="1" x14ac:dyDescent="0.25">
      <c r="B2" s="15" t="s">
        <v>54</v>
      </c>
      <c r="C2" s="14"/>
      <c r="D2" s="14"/>
      <c r="E2" s="14"/>
      <c r="F2" s="14"/>
    </row>
    <row r="3" spans="2:6" ht="14.25" customHeight="1" x14ac:dyDescent="0.25">
      <c r="B3" s="15" t="s">
        <v>4655</v>
      </c>
      <c r="C3" s="14"/>
      <c r="D3" s="14"/>
      <c r="E3" s="14"/>
      <c r="F3" s="14"/>
    </row>
    <row r="4" spans="2:6" ht="35.15" customHeight="1" x14ac:dyDescent="0.25">
      <c r="B4" s="16" t="s">
        <v>38</v>
      </c>
      <c r="C4" s="17" t="s">
        <v>1</v>
      </c>
      <c r="D4" s="17" t="s">
        <v>2</v>
      </c>
      <c r="E4" s="17" t="s">
        <v>39</v>
      </c>
      <c r="F4" s="18" t="s">
        <v>40</v>
      </c>
    </row>
    <row r="5" spans="2:6" ht="12.9" customHeight="1" x14ac:dyDescent="0.25">
      <c r="B5" s="77" t="s">
        <v>750</v>
      </c>
      <c r="C5" s="78" t="s">
        <v>55</v>
      </c>
      <c r="D5" s="79">
        <v>15176</v>
      </c>
      <c r="E5" s="80">
        <v>9.9361318924617841</v>
      </c>
      <c r="F5" s="85">
        <f>D5*E5*95%</f>
        <v>143251.20072000002</v>
      </c>
    </row>
    <row r="6" spans="2:6" ht="12.9" customHeight="1" x14ac:dyDescent="0.25">
      <c r="B6" s="81" t="s">
        <v>756</v>
      </c>
      <c r="C6" s="82" t="s">
        <v>55</v>
      </c>
      <c r="D6" s="83">
        <v>3574</v>
      </c>
      <c r="E6" s="84">
        <v>8.0095900671516507</v>
      </c>
      <c r="F6" s="85">
        <f t="shared" ref="F6:F24" si="0">D6*E6*95%</f>
        <v>27194.961155000001</v>
      </c>
    </row>
    <row r="7" spans="2:6" ht="12.9" customHeight="1" x14ac:dyDescent="0.25">
      <c r="B7" s="81" t="s">
        <v>767</v>
      </c>
      <c r="C7" s="82" t="s">
        <v>55</v>
      </c>
      <c r="D7" s="83">
        <v>1527</v>
      </c>
      <c r="E7" s="84">
        <v>7.9452999999999996</v>
      </c>
      <c r="F7" s="85">
        <f t="shared" si="0"/>
        <v>11525.849444999998</v>
      </c>
    </row>
    <row r="8" spans="2:6" ht="12.9" customHeight="1" x14ac:dyDescent="0.25">
      <c r="B8" s="81" t="s">
        <v>747</v>
      </c>
      <c r="C8" s="82" t="s">
        <v>55</v>
      </c>
      <c r="D8" s="83">
        <v>31853</v>
      </c>
      <c r="E8" s="84">
        <v>10.413235849056603</v>
      </c>
      <c r="F8" s="85">
        <f t="shared" si="0"/>
        <v>315108.161425</v>
      </c>
    </row>
    <row r="9" spans="2:6" ht="12.9" customHeight="1" x14ac:dyDescent="0.25">
      <c r="B9" s="81" t="s">
        <v>790</v>
      </c>
      <c r="C9" s="82" t="s">
        <v>55</v>
      </c>
      <c r="D9" s="83">
        <v>3828</v>
      </c>
      <c r="E9" s="84">
        <v>13.005320820271683</v>
      </c>
      <c r="F9" s="85">
        <f t="shared" si="0"/>
        <v>47295.149695</v>
      </c>
    </row>
    <row r="10" spans="2:6" ht="12.9" customHeight="1" x14ac:dyDescent="0.25">
      <c r="B10" s="81" t="s">
        <v>760</v>
      </c>
      <c r="C10" s="82" t="s">
        <v>55</v>
      </c>
      <c r="D10" s="83">
        <v>12594</v>
      </c>
      <c r="E10" s="84">
        <v>10.319500015880578</v>
      </c>
      <c r="F10" s="85">
        <f t="shared" si="0"/>
        <v>123465.59404</v>
      </c>
    </row>
    <row r="11" spans="2:6" ht="12.9" customHeight="1" x14ac:dyDescent="0.25">
      <c r="B11" s="81" t="s">
        <v>757</v>
      </c>
      <c r="C11" s="82" t="s">
        <v>55</v>
      </c>
      <c r="D11" s="83">
        <v>30139</v>
      </c>
      <c r="E11" s="84">
        <v>8.4712731178871223</v>
      </c>
      <c r="F11" s="85">
        <f t="shared" si="0"/>
        <v>242549.91547499996</v>
      </c>
    </row>
    <row r="12" spans="2:6" ht="12.9" customHeight="1" x14ac:dyDescent="0.25">
      <c r="B12" s="81" t="s">
        <v>761</v>
      </c>
      <c r="C12" s="82" t="s">
        <v>55</v>
      </c>
      <c r="D12" s="83">
        <v>24579</v>
      </c>
      <c r="E12" s="84">
        <v>9.7128523251556196</v>
      </c>
      <c r="F12" s="85">
        <f t="shared" si="0"/>
        <v>226795.58743499996</v>
      </c>
    </row>
    <row r="13" spans="2:6" ht="12.9" customHeight="1" x14ac:dyDescent="0.25">
      <c r="B13" s="81" t="s">
        <v>758</v>
      </c>
      <c r="C13" s="82" t="s">
        <v>55</v>
      </c>
      <c r="D13" s="83">
        <v>4559</v>
      </c>
      <c r="E13" s="84">
        <v>9.8177620311471809</v>
      </c>
      <c r="F13" s="85">
        <f t="shared" si="0"/>
        <v>42521.218244999996</v>
      </c>
    </row>
    <row r="14" spans="2:6" ht="12.9" customHeight="1" x14ac:dyDescent="0.25">
      <c r="B14" s="81" t="s">
        <v>785</v>
      </c>
      <c r="C14" s="82" t="s">
        <v>55</v>
      </c>
      <c r="D14" s="83">
        <v>12282</v>
      </c>
      <c r="E14" s="84">
        <v>9.5859991043803934</v>
      </c>
      <c r="F14" s="85">
        <f t="shared" si="0"/>
        <v>111848.47894999999</v>
      </c>
    </row>
    <row r="15" spans="2:6" ht="12.9" customHeight="1" x14ac:dyDescent="0.25">
      <c r="B15" s="81" t="s">
        <v>762</v>
      </c>
      <c r="C15" s="82" t="s">
        <v>55</v>
      </c>
      <c r="D15" s="83">
        <v>1490</v>
      </c>
      <c r="E15" s="84">
        <v>11.425385906040267</v>
      </c>
      <c r="F15" s="85">
        <f t="shared" si="0"/>
        <v>16172.633749999997</v>
      </c>
    </row>
    <row r="16" spans="2:6" ht="12.9" customHeight="1" x14ac:dyDescent="0.25">
      <c r="B16" s="81" t="s">
        <v>770</v>
      </c>
      <c r="C16" s="82" t="s">
        <v>371</v>
      </c>
      <c r="D16" s="83">
        <v>10248</v>
      </c>
      <c r="E16" s="84">
        <v>9.1549288056206084</v>
      </c>
      <c r="F16" s="85">
        <f t="shared" si="0"/>
        <v>89128.724879999994</v>
      </c>
    </row>
    <row r="17" spans="2:7" ht="12.9" customHeight="1" x14ac:dyDescent="0.25">
      <c r="B17" s="81" t="s">
        <v>766</v>
      </c>
      <c r="C17" s="82" t="s">
        <v>371</v>
      </c>
      <c r="D17" s="83">
        <v>792</v>
      </c>
      <c r="E17" s="84">
        <v>10.8024</v>
      </c>
      <c r="F17" s="85">
        <f t="shared" si="0"/>
        <v>8127.7257599999994</v>
      </c>
    </row>
    <row r="18" spans="2:7" ht="12.9" customHeight="1" x14ac:dyDescent="0.25">
      <c r="B18" s="81" t="s">
        <v>771</v>
      </c>
      <c r="C18" s="82" t="s">
        <v>371</v>
      </c>
      <c r="D18" s="83">
        <v>15420</v>
      </c>
      <c r="E18" s="84">
        <v>11.141391439688716</v>
      </c>
      <c r="F18" s="85">
        <f t="shared" si="0"/>
        <v>163210.2432</v>
      </c>
    </row>
    <row r="19" spans="2:7" ht="12.9" customHeight="1" x14ac:dyDescent="0.25">
      <c r="B19" s="81" t="s">
        <v>786</v>
      </c>
      <c r="C19" s="82" t="s">
        <v>371</v>
      </c>
      <c r="D19" s="83">
        <v>6096</v>
      </c>
      <c r="E19" s="84">
        <v>11.511240944881889</v>
      </c>
      <c r="F19" s="85">
        <f t="shared" si="0"/>
        <v>66663.898560000001</v>
      </c>
    </row>
    <row r="20" spans="2:7" ht="12.9" customHeight="1" x14ac:dyDescent="0.25">
      <c r="B20" s="81" t="s">
        <v>795</v>
      </c>
      <c r="C20" s="82" t="s">
        <v>371</v>
      </c>
      <c r="D20" s="83">
        <v>14820</v>
      </c>
      <c r="E20" s="84">
        <v>10.694699999999997</v>
      </c>
      <c r="F20" s="85">
        <f t="shared" si="0"/>
        <v>150570.68129999997</v>
      </c>
    </row>
    <row r="21" spans="2:7" ht="12.9" customHeight="1" x14ac:dyDescent="0.25">
      <c r="B21" s="81" t="s">
        <v>749</v>
      </c>
      <c r="C21" s="82" t="s">
        <v>55</v>
      </c>
      <c r="D21" s="83">
        <v>1806</v>
      </c>
      <c r="E21" s="84">
        <v>10.3108</v>
      </c>
      <c r="F21" s="85">
        <f t="shared" si="0"/>
        <v>17690.239560000002</v>
      </c>
    </row>
    <row r="22" spans="2:7" ht="12.9" customHeight="1" x14ac:dyDescent="0.25">
      <c r="B22" s="81" t="s">
        <v>791</v>
      </c>
      <c r="C22" s="82" t="s">
        <v>55</v>
      </c>
      <c r="D22" s="83">
        <v>3081</v>
      </c>
      <c r="E22" s="84">
        <v>9.8983089581304764</v>
      </c>
      <c r="F22" s="85">
        <f t="shared" si="0"/>
        <v>28971.855404999995</v>
      </c>
    </row>
    <row r="23" spans="2:7" ht="12.9" customHeight="1" x14ac:dyDescent="0.25">
      <c r="B23" s="81" t="s">
        <v>753</v>
      </c>
      <c r="C23" s="82" t="s">
        <v>374</v>
      </c>
      <c r="D23" s="83">
        <v>820</v>
      </c>
      <c r="E23" s="84">
        <v>5.5990000000000002</v>
      </c>
      <c r="F23" s="85">
        <f t="shared" si="0"/>
        <v>4361.6210000000001</v>
      </c>
    </row>
    <row r="24" spans="2:7" ht="12.9" customHeight="1" x14ac:dyDescent="0.25">
      <c r="B24" s="81" t="s">
        <v>754</v>
      </c>
      <c r="C24" s="82" t="s">
        <v>374</v>
      </c>
      <c r="D24" s="83">
        <v>2598</v>
      </c>
      <c r="E24" s="84">
        <v>6.5448998460354115</v>
      </c>
      <c r="F24" s="85">
        <f t="shared" si="0"/>
        <v>16153.467309999998</v>
      </c>
    </row>
    <row r="25" spans="2:7" ht="12.9" customHeight="1" x14ac:dyDescent="0.25">
      <c r="B25" s="19"/>
      <c r="C25" s="20"/>
      <c r="D25" s="21">
        <f>SUM(D5:D24)</f>
        <v>197282</v>
      </c>
      <c r="E25" s="22"/>
      <c r="F25" s="21">
        <f>SUM(F5:F24)</f>
        <v>1852607.20731</v>
      </c>
    </row>
    <row r="26" spans="2:7" x14ac:dyDescent="0.25">
      <c r="F26" s="24"/>
    </row>
    <row r="27" spans="2:7" x14ac:dyDescent="0.25">
      <c r="F27" s="24"/>
    </row>
    <row r="28" spans="2:7" x14ac:dyDescent="0.25">
      <c r="F28" s="24"/>
    </row>
    <row r="29" spans="2:7" x14ac:dyDescent="0.25">
      <c r="F29" s="25"/>
      <c r="G29" s="25"/>
    </row>
    <row r="31" spans="2:7" x14ac:dyDescent="0.25">
      <c r="D31" s="25"/>
      <c r="E31" s="25"/>
    </row>
  </sheetData>
  <pageMargins left="0.7" right="0.7" top="0.75" bottom="0.75" header="0.3" footer="0.3"/>
  <pageSetup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8702"/>
  <sheetViews>
    <sheetView workbookViewId="0">
      <pane xSplit="1" ySplit="1" topLeftCell="H8651" activePane="bottomRight" state="frozen"/>
      <selection pane="topRight" activeCell="B1" sqref="B1"/>
      <selection pane="bottomLeft" activeCell="A2" sqref="A2"/>
      <selection pane="bottomRight" activeCell="M8662" sqref="M8662"/>
    </sheetView>
  </sheetViews>
  <sheetFormatPr defaultRowHeight="12.5" x14ac:dyDescent="0.25"/>
  <cols>
    <col min="1" max="1" width="9.90625" customWidth="1"/>
    <col min="2" max="2" width="14.6328125" bestFit="1" customWidth="1"/>
    <col min="3" max="3" width="14.6328125" customWidth="1"/>
    <col min="4" max="4" width="12.08984375" style="87" bestFit="1" customWidth="1"/>
    <col min="5" max="5" width="12.08984375" style="88" customWidth="1"/>
    <col min="6" max="6" width="14.08984375" style="88" customWidth="1"/>
    <col min="7" max="7" width="16.1796875" customWidth="1"/>
    <col min="8" max="8" width="17.36328125" customWidth="1"/>
    <col min="9" max="9" width="18.90625" customWidth="1"/>
    <col min="10" max="10" width="52.453125" bestFit="1" customWidth="1"/>
    <col min="11" max="11" width="14.36328125" customWidth="1"/>
    <col min="12" max="12" width="34.90625" bestFit="1" customWidth="1"/>
    <col min="13" max="13" width="9.08984375" customWidth="1"/>
    <col min="21" max="21" width="14.08984375" bestFit="1" customWidth="1"/>
  </cols>
  <sheetData>
    <row r="1" spans="1:23" s="86" customFormat="1" ht="25" x14ac:dyDescent="0.25">
      <c r="A1" s="53" t="s">
        <v>314</v>
      </c>
      <c r="B1" s="53" t="s">
        <v>418</v>
      </c>
      <c r="C1" s="136" t="s">
        <v>258</v>
      </c>
      <c r="D1" s="53" t="s">
        <v>419</v>
      </c>
      <c r="E1" s="53" t="s">
        <v>257</v>
      </c>
      <c r="F1" s="53" t="s">
        <v>259</v>
      </c>
      <c r="G1" s="53" t="s">
        <v>265</v>
      </c>
      <c r="H1" s="136" t="s">
        <v>266</v>
      </c>
      <c r="I1" s="136" t="s">
        <v>288</v>
      </c>
      <c r="J1" s="53" t="s">
        <v>261</v>
      </c>
      <c r="K1" s="53" t="s">
        <v>315</v>
      </c>
      <c r="L1" s="53" t="s">
        <v>262</v>
      </c>
      <c r="M1" s="53" t="s">
        <v>316</v>
      </c>
      <c r="N1" s="53" t="s">
        <v>420</v>
      </c>
      <c r="O1" s="53" t="s">
        <v>421</v>
      </c>
      <c r="P1" s="53" t="s">
        <v>260</v>
      </c>
      <c r="Q1" s="53" t="s">
        <v>422</v>
      </c>
      <c r="R1" s="53" t="s">
        <v>423</v>
      </c>
      <c r="S1" s="53" t="s">
        <v>424</v>
      </c>
      <c r="T1" s="53" t="s">
        <v>425</v>
      </c>
      <c r="U1" s="53" t="s">
        <v>426</v>
      </c>
      <c r="V1" s="136" t="s">
        <v>427</v>
      </c>
      <c r="W1" s="86" t="s">
        <v>28479</v>
      </c>
    </row>
    <row r="2" spans="1:23" s="54" customFormat="1" ht="14.15" customHeight="1" x14ac:dyDescent="0.25">
      <c r="A2" s="54" t="s">
        <v>318</v>
      </c>
      <c r="B2" s="54" t="s">
        <v>428</v>
      </c>
      <c r="C2" s="54" t="s">
        <v>263</v>
      </c>
      <c r="D2" s="54" t="s">
        <v>429</v>
      </c>
      <c r="E2" s="54" t="s">
        <v>4656</v>
      </c>
      <c r="F2" s="71">
        <v>44378</v>
      </c>
      <c r="G2" s="72">
        <v>1316.75</v>
      </c>
      <c r="H2" s="72">
        <v>110541.16</v>
      </c>
      <c r="I2" s="54" t="s">
        <v>265</v>
      </c>
      <c r="J2" s="54" t="s">
        <v>587</v>
      </c>
      <c r="K2" s="54" t="s">
        <v>4657</v>
      </c>
      <c r="L2" s="54" t="s">
        <v>4658</v>
      </c>
      <c r="M2" s="54" t="s">
        <v>4656</v>
      </c>
      <c r="N2" s="54" t="s">
        <v>256</v>
      </c>
      <c r="O2" s="54" t="s">
        <v>256</v>
      </c>
      <c r="P2" s="54" t="s">
        <v>442</v>
      </c>
      <c r="Q2" s="54" t="s">
        <v>256</v>
      </c>
      <c r="R2" s="54" t="s">
        <v>431</v>
      </c>
      <c r="S2" s="71"/>
      <c r="T2" s="54" t="s">
        <v>256</v>
      </c>
      <c r="U2" s="71">
        <v>44378</v>
      </c>
      <c r="V2" s="54" t="s">
        <v>256</v>
      </c>
      <c r="W2" t="str">
        <f t="shared" ref="W2:W65" si="0">TEXT(F2,"MMM-YY")</f>
        <v>Jul-21</v>
      </c>
    </row>
    <row r="3" spans="1:23" s="54" customFormat="1" ht="14.15" customHeight="1" x14ac:dyDescent="0.25">
      <c r="A3" s="54" t="s">
        <v>318</v>
      </c>
      <c r="B3" s="54" t="s">
        <v>428</v>
      </c>
      <c r="C3" s="54" t="s">
        <v>263</v>
      </c>
      <c r="D3" s="54" t="s">
        <v>429</v>
      </c>
      <c r="E3" s="54" t="s">
        <v>4659</v>
      </c>
      <c r="F3" s="71">
        <v>44378</v>
      </c>
      <c r="G3" s="72">
        <v>23975.49</v>
      </c>
      <c r="H3" s="72">
        <v>2012742.39</v>
      </c>
      <c r="I3" s="54" t="s">
        <v>265</v>
      </c>
      <c r="J3" s="54" t="s">
        <v>603</v>
      </c>
      <c r="K3" s="54" t="s">
        <v>4660</v>
      </c>
      <c r="L3" s="54" t="s">
        <v>4661</v>
      </c>
      <c r="M3" s="54" t="s">
        <v>4659</v>
      </c>
      <c r="N3" s="54" t="s">
        <v>256</v>
      </c>
      <c r="O3" s="54" t="s">
        <v>256</v>
      </c>
      <c r="P3" s="54" t="s">
        <v>430</v>
      </c>
      <c r="Q3" s="54" t="s">
        <v>256</v>
      </c>
      <c r="R3" s="54" t="s">
        <v>431</v>
      </c>
      <c r="S3" s="71"/>
      <c r="T3" s="54" t="s">
        <v>256</v>
      </c>
      <c r="U3" s="71">
        <v>44378</v>
      </c>
      <c r="V3" s="54" t="s">
        <v>256</v>
      </c>
      <c r="W3" t="str">
        <f t="shared" si="0"/>
        <v>Jul-21</v>
      </c>
    </row>
    <row r="4" spans="1:23" x14ac:dyDescent="0.25">
      <c r="A4" s="54" t="s">
        <v>318</v>
      </c>
      <c r="B4" s="54" t="s">
        <v>428</v>
      </c>
      <c r="C4" s="54" t="s">
        <v>263</v>
      </c>
      <c r="D4" s="54" t="s">
        <v>429</v>
      </c>
      <c r="E4" s="54" t="s">
        <v>4662</v>
      </c>
      <c r="F4" s="71">
        <v>44378</v>
      </c>
      <c r="G4" s="72">
        <v>3194.53</v>
      </c>
      <c r="H4" s="72">
        <v>268180.78999999998</v>
      </c>
      <c r="I4" s="54" t="s">
        <v>265</v>
      </c>
      <c r="J4" s="54" t="s">
        <v>330</v>
      </c>
      <c r="K4" s="54" t="s">
        <v>4663</v>
      </c>
      <c r="L4" s="54" t="s">
        <v>4664</v>
      </c>
      <c r="M4" s="54" t="s">
        <v>4662</v>
      </c>
      <c r="N4" s="54" t="s">
        <v>256</v>
      </c>
      <c r="O4" s="54" t="s">
        <v>256</v>
      </c>
      <c r="P4" s="54" t="s">
        <v>281</v>
      </c>
      <c r="Q4" s="54" t="s">
        <v>256</v>
      </c>
      <c r="R4" s="54" t="s">
        <v>431</v>
      </c>
      <c r="S4" s="71"/>
      <c r="T4" s="54" t="s">
        <v>256</v>
      </c>
      <c r="U4" s="71">
        <v>44378</v>
      </c>
      <c r="V4" s="54" t="s">
        <v>256</v>
      </c>
      <c r="W4" t="str">
        <f t="shared" si="0"/>
        <v>Jul-21</v>
      </c>
    </row>
    <row r="5" spans="1:23" x14ac:dyDescent="0.25">
      <c r="A5" s="54" t="s">
        <v>317</v>
      </c>
      <c r="B5" s="54" t="s">
        <v>428</v>
      </c>
      <c r="C5" s="54" t="s">
        <v>263</v>
      </c>
      <c r="D5" s="54" t="s">
        <v>429</v>
      </c>
      <c r="E5" s="54" t="s">
        <v>4665</v>
      </c>
      <c r="F5" s="71">
        <v>44380</v>
      </c>
      <c r="G5" s="72">
        <v>503.3</v>
      </c>
      <c r="H5" s="72">
        <v>42252.04</v>
      </c>
      <c r="I5" s="54" t="s">
        <v>265</v>
      </c>
      <c r="J5" s="54" t="s">
        <v>469</v>
      </c>
      <c r="K5" s="54" t="s">
        <v>4666</v>
      </c>
      <c r="L5" s="54" t="s">
        <v>4667</v>
      </c>
      <c r="M5" s="54" t="s">
        <v>4665</v>
      </c>
      <c r="N5" s="54" t="s">
        <v>256</v>
      </c>
      <c r="O5" s="54" t="s">
        <v>256</v>
      </c>
      <c r="P5" s="54" t="s">
        <v>468</v>
      </c>
      <c r="Q5" s="54" t="s">
        <v>256</v>
      </c>
      <c r="R5" s="54" t="s">
        <v>431</v>
      </c>
      <c r="S5" s="71"/>
      <c r="T5" s="54" t="s">
        <v>256</v>
      </c>
      <c r="U5" s="71">
        <v>44380</v>
      </c>
      <c r="V5" s="54" t="s">
        <v>256</v>
      </c>
      <c r="W5" t="str">
        <f t="shared" si="0"/>
        <v>Jul-21</v>
      </c>
    </row>
    <row r="6" spans="1:23" x14ac:dyDescent="0.25">
      <c r="A6" s="54" t="s">
        <v>317</v>
      </c>
      <c r="B6" s="54" t="s">
        <v>428</v>
      </c>
      <c r="C6" s="54" t="s">
        <v>263</v>
      </c>
      <c r="D6" s="54" t="s">
        <v>429</v>
      </c>
      <c r="E6" s="54" t="s">
        <v>4668</v>
      </c>
      <c r="F6" s="71">
        <v>44380</v>
      </c>
      <c r="G6" s="72">
        <v>480</v>
      </c>
      <c r="H6" s="72">
        <v>40296</v>
      </c>
      <c r="I6" s="54" t="s">
        <v>265</v>
      </c>
      <c r="J6" s="54" t="s">
        <v>469</v>
      </c>
      <c r="K6" s="54" t="s">
        <v>4669</v>
      </c>
      <c r="L6" s="54" t="s">
        <v>4670</v>
      </c>
      <c r="M6" s="54" t="s">
        <v>4668</v>
      </c>
      <c r="N6" s="54" t="s">
        <v>256</v>
      </c>
      <c r="O6" s="54" t="s">
        <v>256</v>
      </c>
      <c r="P6" s="54" t="s">
        <v>468</v>
      </c>
      <c r="Q6" s="54" t="s">
        <v>256</v>
      </c>
      <c r="R6" s="54" t="s">
        <v>431</v>
      </c>
      <c r="S6" s="71"/>
      <c r="T6" s="54" t="s">
        <v>256</v>
      </c>
      <c r="U6" s="71">
        <v>44380</v>
      </c>
      <c r="V6" s="54" t="s">
        <v>256</v>
      </c>
      <c r="W6" t="str">
        <f t="shared" si="0"/>
        <v>Jul-21</v>
      </c>
    </row>
    <row r="7" spans="1:23" x14ac:dyDescent="0.25">
      <c r="A7" s="54" t="s">
        <v>317</v>
      </c>
      <c r="B7" s="54" t="s">
        <v>428</v>
      </c>
      <c r="C7" s="54" t="s">
        <v>263</v>
      </c>
      <c r="D7" s="54" t="s">
        <v>429</v>
      </c>
      <c r="E7" s="54" t="s">
        <v>4671</v>
      </c>
      <c r="F7" s="71">
        <v>44380</v>
      </c>
      <c r="G7" s="72">
        <v>561.89</v>
      </c>
      <c r="H7" s="72">
        <v>47170.67</v>
      </c>
      <c r="I7" s="54" t="s">
        <v>265</v>
      </c>
      <c r="J7" s="54" t="s">
        <v>469</v>
      </c>
      <c r="K7" s="54" t="s">
        <v>4672</v>
      </c>
      <c r="L7" s="54" t="s">
        <v>4673</v>
      </c>
      <c r="M7" s="54" t="s">
        <v>4671</v>
      </c>
      <c r="N7" s="54" t="s">
        <v>256</v>
      </c>
      <c r="O7" s="54" t="s">
        <v>256</v>
      </c>
      <c r="P7" s="54" t="s">
        <v>468</v>
      </c>
      <c r="Q7" s="54" t="s">
        <v>256</v>
      </c>
      <c r="R7" s="54" t="s">
        <v>431</v>
      </c>
      <c r="S7" s="71"/>
      <c r="T7" s="54" t="s">
        <v>256</v>
      </c>
      <c r="U7" s="71">
        <v>44380</v>
      </c>
      <c r="V7" s="54" t="s">
        <v>256</v>
      </c>
      <c r="W7" t="str">
        <f t="shared" si="0"/>
        <v>Jul-21</v>
      </c>
    </row>
    <row r="8" spans="1:23" x14ac:dyDescent="0.25">
      <c r="A8" s="54" t="s">
        <v>317</v>
      </c>
      <c r="B8" s="54" t="s">
        <v>428</v>
      </c>
      <c r="C8" s="54" t="s">
        <v>263</v>
      </c>
      <c r="D8" s="54" t="s">
        <v>429</v>
      </c>
      <c r="E8" s="54" t="s">
        <v>4674</v>
      </c>
      <c r="F8" s="71">
        <v>44380</v>
      </c>
      <c r="G8" s="72">
        <v>2615.09</v>
      </c>
      <c r="H8" s="72">
        <v>219536.81</v>
      </c>
      <c r="I8" s="54" t="s">
        <v>265</v>
      </c>
      <c r="J8" s="54" t="s">
        <v>469</v>
      </c>
      <c r="K8" s="54" t="s">
        <v>4675</v>
      </c>
      <c r="L8" s="54" t="s">
        <v>4676</v>
      </c>
      <c r="M8" s="54" t="s">
        <v>4674</v>
      </c>
      <c r="N8" s="54" t="s">
        <v>256</v>
      </c>
      <c r="O8" s="54" t="s">
        <v>256</v>
      </c>
      <c r="P8" s="54" t="s">
        <v>468</v>
      </c>
      <c r="Q8" s="54" t="s">
        <v>256</v>
      </c>
      <c r="R8" s="54" t="s">
        <v>431</v>
      </c>
      <c r="S8" s="71"/>
      <c r="T8" s="54" t="s">
        <v>256</v>
      </c>
      <c r="U8" s="71">
        <v>44380</v>
      </c>
      <c r="V8" s="54" t="s">
        <v>256</v>
      </c>
      <c r="W8" t="str">
        <f t="shared" si="0"/>
        <v>Jul-21</v>
      </c>
    </row>
    <row r="9" spans="1:23" x14ac:dyDescent="0.25">
      <c r="A9" s="54" t="s">
        <v>317</v>
      </c>
      <c r="B9" s="54" t="s">
        <v>428</v>
      </c>
      <c r="C9" s="54" t="s">
        <v>263</v>
      </c>
      <c r="D9" s="54" t="s">
        <v>429</v>
      </c>
      <c r="E9" s="54" t="s">
        <v>4677</v>
      </c>
      <c r="F9" s="71">
        <v>44380</v>
      </c>
      <c r="G9" s="72">
        <v>1080</v>
      </c>
      <c r="H9" s="72">
        <v>90666</v>
      </c>
      <c r="I9" s="54" t="s">
        <v>265</v>
      </c>
      <c r="J9" s="54" t="s">
        <v>469</v>
      </c>
      <c r="K9" s="54" t="s">
        <v>4678</v>
      </c>
      <c r="L9" s="54" t="s">
        <v>4679</v>
      </c>
      <c r="M9" s="54" t="s">
        <v>4677</v>
      </c>
      <c r="N9" s="54" t="s">
        <v>256</v>
      </c>
      <c r="O9" s="54" t="s">
        <v>256</v>
      </c>
      <c r="P9" s="54" t="s">
        <v>468</v>
      </c>
      <c r="Q9" s="54" t="s">
        <v>256</v>
      </c>
      <c r="R9" s="54" t="s">
        <v>431</v>
      </c>
      <c r="S9" s="71"/>
      <c r="T9" s="54" t="s">
        <v>256</v>
      </c>
      <c r="U9" s="71">
        <v>44380</v>
      </c>
      <c r="V9" s="54" t="s">
        <v>256</v>
      </c>
      <c r="W9" t="str">
        <f t="shared" si="0"/>
        <v>Jul-21</v>
      </c>
    </row>
    <row r="10" spans="1:23" x14ac:dyDescent="0.25">
      <c r="A10" s="54" t="s">
        <v>317</v>
      </c>
      <c r="B10" s="54" t="s">
        <v>428</v>
      </c>
      <c r="C10" s="54" t="s">
        <v>263</v>
      </c>
      <c r="D10" s="54" t="s">
        <v>429</v>
      </c>
      <c r="E10" s="54" t="s">
        <v>4680</v>
      </c>
      <c r="F10" s="71">
        <v>44380</v>
      </c>
      <c r="G10" s="72">
        <v>32988.69</v>
      </c>
      <c r="H10" s="72">
        <v>2769400.53</v>
      </c>
      <c r="I10" s="54" t="s">
        <v>265</v>
      </c>
      <c r="J10" s="54" t="s">
        <v>333</v>
      </c>
      <c r="K10" s="54" t="s">
        <v>492</v>
      </c>
      <c r="L10" s="54" t="s">
        <v>4681</v>
      </c>
      <c r="M10" s="54" t="s">
        <v>4680</v>
      </c>
      <c r="N10" s="54" t="s">
        <v>256</v>
      </c>
      <c r="O10" s="54" t="s">
        <v>256</v>
      </c>
      <c r="P10" s="54" t="s">
        <v>271</v>
      </c>
      <c r="Q10" s="54" t="s">
        <v>256</v>
      </c>
      <c r="R10" s="54" t="s">
        <v>431</v>
      </c>
      <c r="S10" s="71"/>
      <c r="T10" s="54" t="s">
        <v>256</v>
      </c>
      <c r="U10" s="71">
        <v>44380</v>
      </c>
      <c r="V10" s="54" t="s">
        <v>443</v>
      </c>
      <c r="W10" t="str">
        <f t="shared" si="0"/>
        <v>Jul-21</v>
      </c>
    </row>
    <row r="11" spans="1:23" x14ac:dyDescent="0.25">
      <c r="A11" s="54" t="s">
        <v>317</v>
      </c>
      <c r="B11" s="54" t="s">
        <v>428</v>
      </c>
      <c r="C11" s="54" t="s">
        <v>263</v>
      </c>
      <c r="D11" s="54" t="s">
        <v>429</v>
      </c>
      <c r="E11" s="54" t="s">
        <v>4682</v>
      </c>
      <c r="F11" s="71">
        <v>44380</v>
      </c>
      <c r="G11" s="72">
        <v>6854.7</v>
      </c>
      <c r="H11" s="72">
        <v>575452.06999999995</v>
      </c>
      <c r="I11" s="54" t="s">
        <v>265</v>
      </c>
      <c r="J11" s="54" t="s">
        <v>333</v>
      </c>
      <c r="K11" s="54" t="s">
        <v>492</v>
      </c>
      <c r="L11" s="54" t="s">
        <v>493</v>
      </c>
      <c r="M11" s="54" t="s">
        <v>4682</v>
      </c>
      <c r="N11" s="54" t="s">
        <v>256</v>
      </c>
      <c r="O11" s="54" t="s">
        <v>256</v>
      </c>
      <c r="P11" s="54" t="s">
        <v>271</v>
      </c>
      <c r="Q11" s="54" t="s">
        <v>256</v>
      </c>
      <c r="R11" s="54" t="s">
        <v>431</v>
      </c>
      <c r="S11" s="71"/>
      <c r="T11" s="54" t="s">
        <v>256</v>
      </c>
      <c r="U11" s="71">
        <v>44380</v>
      </c>
      <c r="V11" s="54" t="s">
        <v>443</v>
      </c>
      <c r="W11" t="str">
        <f t="shared" si="0"/>
        <v>Jul-21</v>
      </c>
    </row>
    <row r="12" spans="1:23" x14ac:dyDescent="0.25">
      <c r="A12" s="54" t="s">
        <v>317</v>
      </c>
      <c r="B12" s="54" t="s">
        <v>428</v>
      </c>
      <c r="C12" s="54" t="s">
        <v>263</v>
      </c>
      <c r="D12" s="54" t="s">
        <v>429</v>
      </c>
      <c r="E12" s="54" t="s">
        <v>4683</v>
      </c>
      <c r="F12" s="71">
        <v>44380</v>
      </c>
      <c r="G12" s="72">
        <v>2179.86</v>
      </c>
      <c r="H12" s="72">
        <v>182999.25</v>
      </c>
      <c r="I12" s="54" t="s">
        <v>265</v>
      </c>
      <c r="J12" s="54" t="s">
        <v>333</v>
      </c>
      <c r="K12" s="54" t="s">
        <v>492</v>
      </c>
      <c r="L12" s="54" t="s">
        <v>4684</v>
      </c>
      <c r="M12" s="54" t="s">
        <v>4683</v>
      </c>
      <c r="N12" s="54" t="s">
        <v>256</v>
      </c>
      <c r="O12" s="54" t="s">
        <v>256</v>
      </c>
      <c r="P12" s="54" t="s">
        <v>271</v>
      </c>
      <c r="Q12" s="54" t="s">
        <v>256</v>
      </c>
      <c r="R12" s="54" t="s">
        <v>431</v>
      </c>
      <c r="S12" s="71"/>
      <c r="T12" s="54" t="s">
        <v>256</v>
      </c>
      <c r="U12" s="71">
        <v>44380</v>
      </c>
      <c r="V12" s="54" t="s">
        <v>443</v>
      </c>
      <c r="W12" t="str">
        <f t="shared" si="0"/>
        <v>Jul-21</v>
      </c>
    </row>
    <row r="13" spans="1:23" x14ac:dyDescent="0.25">
      <c r="A13" s="54" t="s">
        <v>317</v>
      </c>
      <c r="B13" s="54" t="s">
        <v>428</v>
      </c>
      <c r="C13" s="54" t="s">
        <v>263</v>
      </c>
      <c r="D13" s="54" t="s">
        <v>429</v>
      </c>
      <c r="E13" s="54" t="s">
        <v>4685</v>
      </c>
      <c r="F13" s="71">
        <v>44380</v>
      </c>
      <c r="G13" s="72">
        <v>7893</v>
      </c>
      <c r="H13" s="72">
        <v>662617.35</v>
      </c>
      <c r="I13" s="54" t="s">
        <v>265</v>
      </c>
      <c r="J13" s="54" t="s">
        <v>333</v>
      </c>
      <c r="K13" s="54" t="s">
        <v>492</v>
      </c>
      <c r="L13" s="54" t="s">
        <v>4686</v>
      </c>
      <c r="M13" s="54" t="s">
        <v>4685</v>
      </c>
      <c r="N13" s="54" t="s">
        <v>256</v>
      </c>
      <c r="O13" s="54" t="s">
        <v>256</v>
      </c>
      <c r="P13" s="54" t="s">
        <v>271</v>
      </c>
      <c r="Q13" s="54" t="s">
        <v>256</v>
      </c>
      <c r="R13" s="54" t="s">
        <v>431</v>
      </c>
      <c r="S13" s="71"/>
      <c r="T13" s="54" t="s">
        <v>256</v>
      </c>
      <c r="U13" s="71">
        <v>44380</v>
      </c>
      <c r="V13" s="54" t="s">
        <v>443</v>
      </c>
      <c r="W13" t="str">
        <f t="shared" si="0"/>
        <v>Jul-21</v>
      </c>
    </row>
    <row r="14" spans="1:23" x14ac:dyDescent="0.25">
      <c r="A14" s="54" t="s">
        <v>317</v>
      </c>
      <c r="B14" s="54" t="s">
        <v>428</v>
      </c>
      <c r="C14" s="54" t="s">
        <v>263</v>
      </c>
      <c r="D14" s="54" t="s">
        <v>429</v>
      </c>
      <c r="E14" s="54" t="s">
        <v>4687</v>
      </c>
      <c r="F14" s="71">
        <v>44380</v>
      </c>
      <c r="G14" s="72">
        <v>1375</v>
      </c>
      <c r="H14" s="72">
        <v>115431.25</v>
      </c>
      <c r="I14" s="54" t="s">
        <v>265</v>
      </c>
      <c r="J14" s="54" t="s">
        <v>333</v>
      </c>
      <c r="K14" s="54" t="s">
        <v>492</v>
      </c>
      <c r="L14" s="54" t="s">
        <v>4688</v>
      </c>
      <c r="M14" s="54" t="s">
        <v>4687</v>
      </c>
      <c r="N14" s="54" t="s">
        <v>256</v>
      </c>
      <c r="O14" s="54" t="s">
        <v>256</v>
      </c>
      <c r="P14" s="54" t="s">
        <v>271</v>
      </c>
      <c r="Q14" s="54" t="s">
        <v>256</v>
      </c>
      <c r="R14" s="54" t="s">
        <v>431</v>
      </c>
      <c r="S14" s="71"/>
      <c r="T14" s="54" t="s">
        <v>256</v>
      </c>
      <c r="U14" s="71">
        <v>44380</v>
      </c>
      <c r="V14" s="54" t="s">
        <v>443</v>
      </c>
      <c r="W14" t="str">
        <f t="shared" si="0"/>
        <v>Jul-21</v>
      </c>
    </row>
    <row r="15" spans="1:23" x14ac:dyDescent="0.25">
      <c r="A15" s="54" t="s">
        <v>317</v>
      </c>
      <c r="B15" s="54" t="s">
        <v>428</v>
      </c>
      <c r="C15" s="54" t="s">
        <v>263</v>
      </c>
      <c r="D15" s="54" t="s">
        <v>429</v>
      </c>
      <c r="E15" s="54" t="s">
        <v>4689</v>
      </c>
      <c r="F15" s="71">
        <v>44380</v>
      </c>
      <c r="G15" s="72">
        <v>3068</v>
      </c>
      <c r="H15" s="72">
        <v>257558.6</v>
      </c>
      <c r="I15" s="54" t="s">
        <v>265</v>
      </c>
      <c r="J15" s="54" t="s">
        <v>333</v>
      </c>
      <c r="K15" s="54" t="s">
        <v>492</v>
      </c>
      <c r="L15" s="54" t="s">
        <v>4690</v>
      </c>
      <c r="M15" s="54" t="s">
        <v>4689</v>
      </c>
      <c r="N15" s="54" t="s">
        <v>256</v>
      </c>
      <c r="O15" s="54" t="s">
        <v>256</v>
      </c>
      <c r="P15" s="54" t="s">
        <v>271</v>
      </c>
      <c r="Q15" s="54" t="s">
        <v>256</v>
      </c>
      <c r="R15" s="54" t="s">
        <v>431</v>
      </c>
      <c r="S15" s="71"/>
      <c r="T15" s="54" t="s">
        <v>256</v>
      </c>
      <c r="U15" s="71">
        <v>44380</v>
      </c>
      <c r="V15" s="54" t="s">
        <v>443</v>
      </c>
      <c r="W15" t="str">
        <f t="shared" si="0"/>
        <v>Jul-21</v>
      </c>
    </row>
    <row r="16" spans="1:23" x14ac:dyDescent="0.25">
      <c r="A16" s="54" t="s">
        <v>317</v>
      </c>
      <c r="B16" s="54" t="s">
        <v>428</v>
      </c>
      <c r="C16" s="54" t="s">
        <v>263</v>
      </c>
      <c r="D16" s="54" t="s">
        <v>429</v>
      </c>
      <c r="E16" s="54" t="s">
        <v>4691</v>
      </c>
      <c r="F16" s="71">
        <v>44380</v>
      </c>
      <c r="G16" s="72">
        <v>279.58</v>
      </c>
      <c r="H16" s="72">
        <v>23470.74</v>
      </c>
      <c r="I16" s="54" t="s">
        <v>265</v>
      </c>
      <c r="J16" s="54" t="s">
        <v>333</v>
      </c>
      <c r="K16" s="54" t="s">
        <v>492</v>
      </c>
      <c r="L16" s="54" t="s">
        <v>4692</v>
      </c>
      <c r="M16" s="54" t="s">
        <v>4691</v>
      </c>
      <c r="N16" s="54" t="s">
        <v>256</v>
      </c>
      <c r="O16" s="54" t="s">
        <v>256</v>
      </c>
      <c r="P16" s="54" t="s">
        <v>271</v>
      </c>
      <c r="Q16" s="54" t="s">
        <v>256</v>
      </c>
      <c r="R16" s="54" t="s">
        <v>431</v>
      </c>
      <c r="S16" s="71"/>
      <c r="T16" s="54" t="s">
        <v>256</v>
      </c>
      <c r="U16" s="71">
        <v>44380</v>
      </c>
      <c r="V16" s="54" t="s">
        <v>443</v>
      </c>
      <c r="W16" t="str">
        <f t="shared" si="0"/>
        <v>Jul-21</v>
      </c>
    </row>
    <row r="17" spans="1:23" x14ac:dyDescent="0.25">
      <c r="A17" s="54" t="s">
        <v>317</v>
      </c>
      <c r="B17" s="54" t="s">
        <v>428</v>
      </c>
      <c r="C17" s="54" t="s">
        <v>263</v>
      </c>
      <c r="D17" s="54" t="s">
        <v>429</v>
      </c>
      <c r="E17" s="54" t="s">
        <v>4693</v>
      </c>
      <c r="F17" s="71">
        <v>44380</v>
      </c>
      <c r="G17" s="72">
        <v>3165.85</v>
      </c>
      <c r="H17" s="72">
        <v>265773.11</v>
      </c>
      <c r="I17" s="54" t="s">
        <v>265</v>
      </c>
      <c r="J17" s="54" t="s">
        <v>333</v>
      </c>
      <c r="K17" s="54" t="s">
        <v>492</v>
      </c>
      <c r="L17" s="54" t="s">
        <v>4694</v>
      </c>
      <c r="M17" s="54" t="s">
        <v>4693</v>
      </c>
      <c r="N17" s="54" t="s">
        <v>256</v>
      </c>
      <c r="O17" s="54" t="s">
        <v>256</v>
      </c>
      <c r="P17" s="54" t="s">
        <v>271</v>
      </c>
      <c r="Q17" s="54" t="s">
        <v>256</v>
      </c>
      <c r="R17" s="54" t="s">
        <v>431</v>
      </c>
      <c r="S17" s="71"/>
      <c r="T17" s="54" t="s">
        <v>256</v>
      </c>
      <c r="U17" s="71">
        <v>44380</v>
      </c>
      <c r="V17" s="54" t="s">
        <v>443</v>
      </c>
      <c r="W17" t="str">
        <f t="shared" si="0"/>
        <v>Jul-21</v>
      </c>
    </row>
    <row r="18" spans="1:23" x14ac:dyDescent="0.25">
      <c r="A18" s="54" t="s">
        <v>317</v>
      </c>
      <c r="B18" s="54" t="s">
        <v>428</v>
      </c>
      <c r="C18" s="54" t="s">
        <v>263</v>
      </c>
      <c r="D18" s="54" t="s">
        <v>429</v>
      </c>
      <c r="E18" s="54" t="s">
        <v>4695</v>
      </c>
      <c r="F18" s="71">
        <v>44380</v>
      </c>
      <c r="G18" s="72">
        <v>4776.8</v>
      </c>
      <c r="H18" s="72">
        <v>401012.36</v>
      </c>
      <c r="I18" s="54" t="s">
        <v>265</v>
      </c>
      <c r="J18" s="54" t="s">
        <v>333</v>
      </c>
      <c r="K18" s="54" t="s">
        <v>492</v>
      </c>
      <c r="L18" s="54" t="s">
        <v>4696</v>
      </c>
      <c r="M18" s="54" t="s">
        <v>4695</v>
      </c>
      <c r="N18" s="54" t="s">
        <v>256</v>
      </c>
      <c r="O18" s="54" t="s">
        <v>256</v>
      </c>
      <c r="P18" s="54" t="s">
        <v>271</v>
      </c>
      <c r="Q18" s="54" t="s">
        <v>256</v>
      </c>
      <c r="R18" s="54" t="s">
        <v>431</v>
      </c>
      <c r="S18" s="71"/>
      <c r="T18" s="54" t="s">
        <v>256</v>
      </c>
      <c r="U18" s="71">
        <v>44380</v>
      </c>
      <c r="V18" s="54" t="s">
        <v>443</v>
      </c>
      <c r="W18" t="str">
        <f t="shared" si="0"/>
        <v>Jul-21</v>
      </c>
    </row>
    <row r="19" spans="1:23" x14ac:dyDescent="0.25">
      <c r="A19" s="54" t="s">
        <v>317</v>
      </c>
      <c r="B19" s="54" t="s">
        <v>428</v>
      </c>
      <c r="C19" s="54" t="s">
        <v>263</v>
      </c>
      <c r="D19" s="54" t="s">
        <v>429</v>
      </c>
      <c r="E19" s="54" t="s">
        <v>4697</v>
      </c>
      <c r="F19" s="71">
        <v>44380</v>
      </c>
      <c r="G19" s="72">
        <v>13343.63</v>
      </c>
      <c r="H19" s="72">
        <v>1120197.74</v>
      </c>
      <c r="I19" s="54" t="s">
        <v>265</v>
      </c>
      <c r="J19" s="54" t="s">
        <v>333</v>
      </c>
      <c r="K19" s="54" t="s">
        <v>492</v>
      </c>
      <c r="L19" s="54" t="s">
        <v>4698</v>
      </c>
      <c r="M19" s="54" t="s">
        <v>4697</v>
      </c>
      <c r="N19" s="54" t="s">
        <v>256</v>
      </c>
      <c r="O19" s="54" t="s">
        <v>256</v>
      </c>
      <c r="P19" s="54" t="s">
        <v>271</v>
      </c>
      <c r="Q19" s="54" t="s">
        <v>256</v>
      </c>
      <c r="R19" s="54" t="s">
        <v>431</v>
      </c>
      <c r="S19" s="71"/>
      <c r="T19" s="54" t="s">
        <v>256</v>
      </c>
      <c r="U19" s="71">
        <v>44380</v>
      </c>
      <c r="V19" s="54" t="s">
        <v>443</v>
      </c>
      <c r="W19" t="str">
        <f t="shared" si="0"/>
        <v>Jul-21</v>
      </c>
    </row>
    <row r="20" spans="1:23" x14ac:dyDescent="0.25">
      <c r="A20" s="54" t="s">
        <v>317</v>
      </c>
      <c r="B20" s="54" t="s">
        <v>428</v>
      </c>
      <c r="C20" s="54" t="s">
        <v>263</v>
      </c>
      <c r="D20" s="54" t="s">
        <v>429</v>
      </c>
      <c r="E20" s="54" t="s">
        <v>4699</v>
      </c>
      <c r="F20" s="71">
        <v>44380</v>
      </c>
      <c r="G20" s="72">
        <v>384</v>
      </c>
      <c r="H20" s="72">
        <v>32236.799999999999</v>
      </c>
      <c r="I20" s="54" t="s">
        <v>265</v>
      </c>
      <c r="J20" s="54" t="s">
        <v>333</v>
      </c>
      <c r="K20" s="54" t="s">
        <v>4700</v>
      </c>
      <c r="L20" s="54" t="s">
        <v>4701</v>
      </c>
      <c r="M20" s="54" t="s">
        <v>4699</v>
      </c>
      <c r="N20" s="54" t="s">
        <v>256</v>
      </c>
      <c r="O20" s="54" t="s">
        <v>256</v>
      </c>
      <c r="P20" s="54" t="s">
        <v>271</v>
      </c>
      <c r="Q20" s="54" t="s">
        <v>256</v>
      </c>
      <c r="R20" s="54" t="s">
        <v>431</v>
      </c>
      <c r="S20" s="71"/>
      <c r="T20" s="54" t="s">
        <v>256</v>
      </c>
      <c r="U20" s="71">
        <v>44380</v>
      </c>
      <c r="V20" s="54" t="s">
        <v>443</v>
      </c>
      <c r="W20" t="str">
        <f t="shared" si="0"/>
        <v>Jul-21</v>
      </c>
    </row>
    <row r="21" spans="1:23" x14ac:dyDescent="0.25">
      <c r="A21" s="54" t="s">
        <v>317</v>
      </c>
      <c r="B21" s="54" t="s">
        <v>428</v>
      </c>
      <c r="C21" s="54" t="s">
        <v>263</v>
      </c>
      <c r="D21" s="54" t="s">
        <v>429</v>
      </c>
      <c r="E21" s="54" t="s">
        <v>4702</v>
      </c>
      <c r="F21" s="71">
        <v>44380</v>
      </c>
      <c r="G21" s="72">
        <v>4104.3599999999997</v>
      </c>
      <c r="H21" s="72">
        <v>344561.02</v>
      </c>
      <c r="I21" s="54" t="s">
        <v>265</v>
      </c>
      <c r="J21" s="54" t="s">
        <v>333</v>
      </c>
      <c r="K21" s="54" t="s">
        <v>4700</v>
      </c>
      <c r="L21" s="54" t="s">
        <v>4703</v>
      </c>
      <c r="M21" s="54" t="s">
        <v>4702</v>
      </c>
      <c r="N21" s="54" t="s">
        <v>256</v>
      </c>
      <c r="O21" s="54" t="s">
        <v>256</v>
      </c>
      <c r="P21" s="54" t="s">
        <v>271</v>
      </c>
      <c r="Q21" s="54" t="s">
        <v>256</v>
      </c>
      <c r="R21" s="54" t="s">
        <v>431</v>
      </c>
      <c r="S21" s="71"/>
      <c r="T21" s="54" t="s">
        <v>256</v>
      </c>
      <c r="U21" s="71">
        <v>44380</v>
      </c>
      <c r="V21" s="54" t="s">
        <v>443</v>
      </c>
      <c r="W21" t="str">
        <f t="shared" si="0"/>
        <v>Jul-21</v>
      </c>
    </row>
    <row r="22" spans="1:23" x14ac:dyDescent="0.25">
      <c r="A22" s="54" t="s">
        <v>317</v>
      </c>
      <c r="B22" s="54" t="s">
        <v>428</v>
      </c>
      <c r="C22" s="54" t="s">
        <v>263</v>
      </c>
      <c r="D22" s="54" t="s">
        <v>429</v>
      </c>
      <c r="E22" s="54" t="s">
        <v>4704</v>
      </c>
      <c r="F22" s="71">
        <v>44380</v>
      </c>
      <c r="G22" s="72">
        <v>249.16</v>
      </c>
      <c r="H22" s="72">
        <v>20916.98</v>
      </c>
      <c r="I22" s="54" t="s">
        <v>265</v>
      </c>
      <c r="J22" s="54" t="s">
        <v>333</v>
      </c>
      <c r="K22" s="54" t="s">
        <v>4700</v>
      </c>
      <c r="L22" s="54" t="s">
        <v>4705</v>
      </c>
      <c r="M22" s="54" t="s">
        <v>4704</v>
      </c>
      <c r="N22" s="54" t="s">
        <v>256</v>
      </c>
      <c r="O22" s="54" t="s">
        <v>256</v>
      </c>
      <c r="P22" s="54" t="s">
        <v>271</v>
      </c>
      <c r="Q22" s="54" t="s">
        <v>256</v>
      </c>
      <c r="R22" s="54" t="s">
        <v>431</v>
      </c>
      <c r="S22" s="71"/>
      <c r="T22" s="54" t="s">
        <v>256</v>
      </c>
      <c r="U22" s="71">
        <v>44380</v>
      </c>
      <c r="V22" s="54" t="s">
        <v>443</v>
      </c>
      <c r="W22" t="str">
        <f t="shared" si="0"/>
        <v>Jul-21</v>
      </c>
    </row>
    <row r="23" spans="1:23" x14ac:dyDescent="0.25">
      <c r="A23" s="54" t="s">
        <v>317</v>
      </c>
      <c r="B23" s="54" t="s">
        <v>428</v>
      </c>
      <c r="C23" s="54" t="s">
        <v>263</v>
      </c>
      <c r="D23" s="54" t="s">
        <v>429</v>
      </c>
      <c r="E23" s="54" t="s">
        <v>4706</v>
      </c>
      <c r="F23" s="71">
        <v>44380</v>
      </c>
      <c r="G23" s="72">
        <v>2165.12</v>
      </c>
      <c r="H23" s="72">
        <v>181761.82</v>
      </c>
      <c r="I23" s="54" t="s">
        <v>265</v>
      </c>
      <c r="J23" s="54" t="s">
        <v>333</v>
      </c>
      <c r="K23" s="54" t="s">
        <v>4700</v>
      </c>
      <c r="L23" s="54" t="s">
        <v>4707</v>
      </c>
      <c r="M23" s="54" t="s">
        <v>4706</v>
      </c>
      <c r="N23" s="54" t="s">
        <v>256</v>
      </c>
      <c r="O23" s="54" t="s">
        <v>256</v>
      </c>
      <c r="P23" s="54" t="s">
        <v>271</v>
      </c>
      <c r="Q23" s="54" t="s">
        <v>256</v>
      </c>
      <c r="R23" s="54" t="s">
        <v>431</v>
      </c>
      <c r="S23" s="71"/>
      <c r="T23" s="54" t="s">
        <v>256</v>
      </c>
      <c r="U23" s="71">
        <v>44380</v>
      </c>
      <c r="V23" s="54" t="s">
        <v>443</v>
      </c>
      <c r="W23" t="str">
        <f t="shared" si="0"/>
        <v>Jul-21</v>
      </c>
    </row>
    <row r="24" spans="1:23" x14ac:dyDescent="0.25">
      <c r="A24" s="54" t="s">
        <v>317</v>
      </c>
      <c r="B24" s="54" t="s">
        <v>428</v>
      </c>
      <c r="C24" s="54" t="s">
        <v>263</v>
      </c>
      <c r="D24" s="54" t="s">
        <v>429</v>
      </c>
      <c r="E24" s="54" t="s">
        <v>4708</v>
      </c>
      <c r="F24" s="71">
        <v>44380</v>
      </c>
      <c r="G24" s="72">
        <v>29675.71</v>
      </c>
      <c r="H24" s="72">
        <v>2491275.85</v>
      </c>
      <c r="I24" s="54" t="s">
        <v>265</v>
      </c>
      <c r="J24" s="54" t="s">
        <v>333</v>
      </c>
      <c r="K24" s="54" t="s">
        <v>4709</v>
      </c>
      <c r="L24" s="54" t="s">
        <v>4710</v>
      </c>
      <c r="M24" s="54" t="s">
        <v>4708</v>
      </c>
      <c r="N24" s="54" t="s">
        <v>256</v>
      </c>
      <c r="O24" s="54" t="s">
        <v>256</v>
      </c>
      <c r="P24" s="54" t="s">
        <v>271</v>
      </c>
      <c r="Q24" s="54" t="s">
        <v>256</v>
      </c>
      <c r="R24" s="54" t="s">
        <v>431</v>
      </c>
      <c r="S24" s="71"/>
      <c r="T24" s="54" t="s">
        <v>256</v>
      </c>
      <c r="U24" s="71">
        <v>44380</v>
      </c>
      <c r="V24" s="54" t="s">
        <v>443</v>
      </c>
      <c r="W24" t="str">
        <f t="shared" si="0"/>
        <v>Jul-21</v>
      </c>
    </row>
    <row r="25" spans="1:23" x14ac:dyDescent="0.25">
      <c r="A25" s="54" t="s">
        <v>317</v>
      </c>
      <c r="B25" s="54" t="s">
        <v>428</v>
      </c>
      <c r="C25" s="54" t="s">
        <v>263</v>
      </c>
      <c r="D25" s="54" t="s">
        <v>429</v>
      </c>
      <c r="E25" s="54" t="s">
        <v>4711</v>
      </c>
      <c r="F25" s="71">
        <v>44380</v>
      </c>
      <c r="G25" s="72">
        <v>5920.12</v>
      </c>
      <c r="H25" s="72">
        <v>496994.07</v>
      </c>
      <c r="I25" s="54" t="s">
        <v>265</v>
      </c>
      <c r="J25" s="54" t="s">
        <v>333</v>
      </c>
      <c r="K25" s="54" t="s">
        <v>4709</v>
      </c>
      <c r="L25" s="54" t="s">
        <v>4712</v>
      </c>
      <c r="M25" s="54" t="s">
        <v>4711</v>
      </c>
      <c r="N25" s="54" t="s">
        <v>256</v>
      </c>
      <c r="O25" s="54" t="s">
        <v>256</v>
      </c>
      <c r="P25" s="54" t="s">
        <v>271</v>
      </c>
      <c r="Q25" s="54" t="s">
        <v>256</v>
      </c>
      <c r="R25" s="54" t="s">
        <v>431</v>
      </c>
      <c r="S25" s="71"/>
      <c r="T25" s="54" t="s">
        <v>256</v>
      </c>
      <c r="U25" s="71">
        <v>44380</v>
      </c>
      <c r="V25" s="54" t="s">
        <v>443</v>
      </c>
      <c r="W25" t="str">
        <f t="shared" si="0"/>
        <v>Jul-21</v>
      </c>
    </row>
    <row r="26" spans="1:23" x14ac:dyDescent="0.25">
      <c r="A26" s="54" t="s">
        <v>317</v>
      </c>
      <c r="B26" s="54" t="s">
        <v>428</v>
      </c>
      <c r="C26" s="54" t="s">
        <v>263</v>
      </c>
      <c r="D26" s="54" t="s">
        <v>429</v>
      </c>
      <c r="E26" s="54" t="s">
        <v>4713</v>
      </c>
      <c r="F26" s="71">
        <v>44380</v>
      </c>
      <c r="G26" s="72">
        <v>4442.1000000000004</v>
      </c>
      <c r="H26" s="72">
        <v>372914.3</v>
      </c>
      <c r="I26" s="54" t="s">
        <v>265</v>
      </c>
      <c r="J26" s="54" t="s">
        <v>333</v>
      </c>
      <c r="K26" s="54" t="s">
        <v>4709</v>
      </c>
      <c r="L26" s="54" t="s">
        <v>4714</v>
      </c>
      <c r="M26" s="54" t="s">
        <v>4713</v>
      </c>
      <c r="N26" s="54" t="s">
        <v>256</v>
      </c>
      <c r="O26" s="54" t="s">
        <v>256</v>
      </c>
      <c r="P26" s="54" t="s">
        <v>271</v>
      </c>
      <c r="Q26" s="54" t="s">
        <v>256</v>
      </c>
      <c r="R26" s="54" t="s">
        <v>431</v>
      </c>
      <c r="S26" s="71"/>
      <c r="T26" s="54" t="s">
        <v>256</v>
      </c>
      <c r="U26" s="71">
        <v>44380</v>
      </c>
      <c r="V26" s="54" t="s">
        <v>443</v>
      </c>
      <c r="W26" t="str">
        <f t="shared" si="0"/>
        <v>Jul-21</v>
      </c>
    </row>
    <row r="27" spans="1:23" x14ac:dyDescent="0.25">
      <c r="A27" s="54" t="s">
        <v>317</v>
      </c>
      <c r="B27" s="54" t="s">
        <v>428</v>
      </c>
      <c r="C27" s="54" t="s">
        <v>263</v>
      </c>
      <c r="D27" s="54" t="s">
        <v>429</v>
      </c>
      <c r="E27" s="54" t="s">
        <v>4715</v>
      </c>
      <c r="F27" s="71">
        <v>44380</v>
      </c>
      <c r="G27" s="72">
        <v>649.64</v>
      </c>
      <c r="H27" s="72">
        <v>54537.279999999999</v>
      </c>
      <c r="I27" s="54" t="s">
        <v>265</v>
      </c>
      <c r="J27" s="54" t="s">
        <v>293</v>
      </c>
      <c r="K27" s="54" t="s">
        <v>4716</v>
      </c>
      <c r="L27" s="54" t="s">
        <v>4717</v>
      </c>
      <c r="M27" s="54" t="s">
        <v>4715</v>
      </c>
      <c r="N27" s="54" t="s">
        <v>256</v>
      </c>
      <c r="O27" s="54" t="s">
        <v>256</v>
      </c>
      <c r="P27" s="54" t="s">
        <v>275</v>
      </c>
      <c r="Q27" s="54" t="s">
        <v>256</v>
      </c>
      <c r="R27" s="54" t="s">
        <v>431</v>
      </c>
      <c r="S27" s="71"/>
      <c r="T27" s="54" t="s">
        <v>256</v>
      </c>
      <c r="U27" s="71">
        <v>44380</v>
      </c>
      <c r="V27" s="54" t="s">
        <v>256</v>
      </c>
      <c r="W27" t="str">
        <f t="shared" si="0"/>
        <v>Jul-21</v>
      </c>
    </row>
    <row r="28" spans="1:23" x14ac:dyDescent="0.25">
      <c r="A28" s="54" t="s">
        <v>317</v>
      </c>
      <c r="B28" s="54" t="s">
        <v>428</v>
      </c>
      <c r="C28" s="54" t="s">
        <v>263</v>
      </c>
      <c r="D28" s="54" t="s">
        <v>429</v>
      </c>
      <c r="E28" s="54" t="s">
        <v>4718</v>
      </c>
      <c r="F28" s="71">
        <v>44380</v>
      </c>
      <c r="G28" s="72">
        <v>375</v>
      </c>
      <c r="H28" s="72">
        <v>31481.25</v>
      </c>
      <c r="I28" s="54" t="s">
        <v>265</v>
      </c>
      <c r="J28" s="54" t="s">
        <v>293</v>
      </c>
      <c r="K28" s="54" t="s">
        <v>4719</v>
      </c>
      <c r="L28" s="54" t="s">
        <v>4720</v>
      </c>
      <c r="M28" s="54" t="s">
        <v>4718</v>
      </c>
      <c r="N28" s="54" t="s">
        <v>256</v>
      </c>
      <c r="O28" s="54" t="s">
        <v>256</v>
      </c>
      <c r="P28" s="54" t="s">
        <v>275</v>
      </c>
      <c r="Q28" s="54" t="s">
        <v>256</v>
      </c>
      <c r="R28" s="54" t="s">
        <v>431</v>
      </c>
      <c r="S28" s="71"/>
      <c r="T28" s="54" t="s">
        <v>256</v>
      </c>
      <c r="U28" s="71">
        <v>44380</v>
      </c>
      <c r="V28" s="54" t="s">
        <v>256</v>
      </c>
      <c r="W28" t="str">
        <f t="shared" si="0"/>
        <v>Jul-21</v>
      </c>
    </row>
    <row r="29" spans="1:23" x14ac:dyDescent="0.25">
      <c r="A29" s="54" t="s">
        <v>317</v>
      </c>
      <c r="B29" s="54" t="s">
        <v>428</v>
      </c>
      <c r="C29" s="54" t="s">
        <v>263</v>
      </c>
      <c r="D29" s="54" t="s">
        <v>429</v>
      </c>
      <c r="E29" s="54" t="s">
        <v>4721</v>
      </c>
      <c r="F29" s="71">
        <v>44380</v>
      </c>
      <c r="G29" s="72">
        <v>518.4</v>
      </c>
      <c r="H29" s="72">
        <v>43519.68</v>
      </c>
      <c r="I29" s="54" t="s">
        <v>265</v>
      </c>
      <c r="J29" s="54" t="s">
        <v>507</v>
      </c>
      <c r="K29" s="54" t="s">
        <v>4722</v>
      </c>
      <c r="L29" s="54" t="s">
        <v>4723</v>
      </c>
      <c r="M29" s="54" t="s">
        <v>4721</v>
      </c>
      <c r="N29" s="54" t="s">
        <v>256</v>
      </c>
      <c r="O29" s="54" t="s">
        <v>256</v>
      </c>
      <c r="P29" s="54" t="s">
        <v>508</v>
      </c>
      <c r="Q29" s="54" t="s">
        <v>256</v>
      </c>
      <c r="R29" s="54" t="s">
        <v>431</v>
      </c>
      <c r="S29" s="71"/>
      <c r="T29" s="54" t="s">
        <v>256</v>
      </c>
      <c r="U29" s="71">
        <v>44380</v>
      </c>
      <c r="V29" s="54" t="s">
        <v>256</v>
      </c>
      <c r="W29" t="str">
        <f t="shared" si="0"/>
        <v>Jul-21</v>
      </c>
    </row>
    <row r="30" spans="1:23" x14ac:dyDescent="0.25">
      <c r="A30" s="54" t="s">
        <v>317</v>
      </c>
      <c r="B30" s="54" t="s">
        <v>428</v>
      </c>
      <c r="C30" s="54" t="s">
        <v>263</v>
      </c>
      <c r="D30" s="54" t="s">
        <v>429</v>
      </c>
      <c r="E30" s="54" t="s">
        <v>4724</v>
      </c>
      <c r="F30" s="71">
        <v>44380</v>
      </c>
      <c r="G30" s="72">
        <v>21.6</v>
      </c>
      <c r="H30" s="72">
        <v>1813.32</v>
      </c>
      <c r="I30" s="54" t="s">
        <v>265</v>
      </c>
      <c r="J30" s="54" t="s">
        <v>521</v>
      </c>
      <c r="K30" s="54" t="s">
        <v>4725</v>
      </c>
      <c r="L30" s="54" t="s">
        <v>4726</v>
      </c>
      <c r="M30" s="54" t="s">
        <v>4724</v>
      </c>
      <c r="N30" s="54" t="s">
        <v>256</v>
      </c>
      <c r="O30" s="54" t="s">
        <v>256</v>
      </c>
      <c r="P30" s="54" t="s">
        <v>522</v>
      </c>
      <c r="Q30" s="54" t="s">
        <v>256</v>
      </c>
      <c r="R30" s="54" t="s">
        <v>431</v>
      </c>
      <c r="S30" s="71"/>
      <c r="T30" s="54" t="s">
        <v>256</v>
      </c>
      <c r="U30" s="71">
        <v>44380</v>
      </c>
      <c r="V30" s="54" t="s">
        <v>256</v>
      </c>
      <c r="W30" t="str">
        <f t="shared" si="0"/>
        <v>Jul-21</v>
      </c>
    </row>
    <row r="31" spans="1:23" x14ac:dyDescent="0.25">
      <c r="A31" s="54" t="s">
        <v>317</v>
      </c>
      <c r="B31" s="54" t="s">
        <v>428</v>
      </c>
      <c r="C31" s="54" t="s">
        <v>263</v>
      </c>
      <c r="D31" s="54" t="s">
        <v>429</v>
      </c>
      <c r="E31" s="54" t="s">
        <v>4727</v>
      </c>
      <c r="F31" s="71">
        <v>44380</v>
      </c>
      <c r="G31" s="72">
        <v>378</v>
      </c>
      <c r="H31" s="72">
        <v>31733.1</v>
      </c>
      <c r="I31" s="54" t="s">
        <v>265</v>
      </c>
      <c r="J31" s="54" t="s">
        <v>521</v>
      </c>
      <c r="K31" s="54" t="s">
        <v>4728</v>
      </c>
      <c r="L31" s="54" t="s">
        <v>4729</v>
      </c>
      <c r="M31" s="54" t="s">
        <v>4727</v>
      </c>
      <c r="N31" s="54" t="s">
        <v>256</v>
      </c>
      <c r="O31" s="54" t="s">
        <v>256</v>
      </c>
      <c r="P31" s="54" t="s">
        <v>522</v>
      </c>
      <c r="Q31" s="54" t="s">
        <v>256</v>
      </c>
      <c r="R31" s="54" t="s">
        <v>431</v>
      </c>
      <c r="S31" s="71"/>
      <c r="T31" s="54" t="s">
        <v>256</v>
      </c>
      <c r="U31" s="71">
        <v>44380</v>
      </c>
      <c r="V31" s="54" t="s">
        <v>256</v>
      </c>
      <c r="W31" t="str">
        <f t="shared" si="0"/>
        <v>Jul-21</v>
      </c>
    </row>
    <row r="32" spans="1:23" x14ac:dyDescent="0.25">
      <c r="A32" s="54" t="s">
        <v>317</v>
      </c>
      <c r="B32" s="54" t="s">
        <v>428</v>
      </c>
      <c r="C32" s="54" t="s">
        <v>263</v>
      </c>
      <c r="D32" s="54" t="s">
        <v>429</v>
      </c>
      <c r="E32" s="54" t="s">
        <v>4730</v>
      </c>
      <c r="F32" s="71">
        <v>44380</v>
      </c>
      <c r="G32" s="72">
        <v>270</v>
      </c>
      <c r="H32" s="72">
        <v>22666.5</v>
      </c>
      <c r="I32" s="54" t="s">
        <v>265</v>
      </c>
      <c r="J32" s="54" t="s">
        <v>521</v>
      </c>
      <c r="K32" s="54" t="s">
        <v>4731</v>
      </c>
      <c r="L32" s="54" t="s">
        <v>4732</v>
      </c>
      <c r="M32" s="54" t="s">
        <v>4730</v>
      </c>
      <c r="N32" s="54" t="s">
        <v>256</v>
      </c>
      <c r="O32" s="54" t="s">
        <v>256</v>
      </c>
      <c r="P32" s="54" t="s">
        <v>522</v>
      </c>
      <c r="Q32" s="54" t="s">
        <v>256</v>
      </c>
      <c r="R32" s="54" t="s">
        <v>431</v>
      </c>
      <c r="S32" s="71"/>
      <c r="T32" s="54" t="s">
        <v>256</v>
      </c>
      <c r="U32" s="71">
        <v>44380</v>
      </c>
      <c r="V32" s="54" t="s">
        <v>256</v>
      </c>
      <c r="W32" t="str">
        <f t="shared" si="0"/>
        <v>Jul-21</v>
      </c>
    </row>
    <row r="33" spans="1:23" x14ac:dyDescent="0.25">
      <c r="A33" s="54" t="s">
        <v>317</v>
      </c>
      <c r="B33" s="54" t="s">
        <v>428</v>
      </c>
      <c r="C33" s="54" t="s">
        <v>263</v>
      </c>
      <c r="D33" s="54" t="s">
        <v>429</v>
      </c>
      <c r="E33" s="54" t="s">
        <v>4733</v>
      </c>
      <c r="F33" s="71">
        <v>44380</v>
      </c>
      <c r="G33" s="72">
        <v>480</v>
      </c>
      <c r="H33" s="72">
        <v>40296</v>
      </c>
      <c r="I33" s="54" t="s">
        <v>265</v>
      </c>
      <c r="J33" s="54" t="s">
        <v>577</v>
      </c>
      <c r="K33" s="54" t="s">
        <v>528</v>
      </c>
      <c r="L33" s="54" t="s">
        <v>4734</v>
      </c>
      <c r="M33" s="54" t="s">
        <v>4733</v>
      </c>
      <c r="N33" s="54" t="s">
        <v>256</v>
      </c>
      <c r="O33" s="54" t="s">
        <v>256</v>
      </c>
      <c r="P33" s="54" t="s">
        <v>578</v>
      </c>
      <c r="Q33" s="54" t="s">
        <v>256</v>
      </c>
      <c r="R33" s="54" t="s">
        <v>431</v>
      </c>
      <c r="S33" s="71"/>
      <c r="T33" s="54" t="s">
        <v>256</v>
      </c>
      <c r="U33" s="71">
        <v>44380</v>
      </c>
      <c r="V33" s="54" t="s">
        <v>256</v>
      </c>
      <c r="W33" t="str">
        <f t="shared" si="0"/>
        <v>Jul-21</v>
      </c>
    </row>
    <row r="34" spans="1:23" x14ac:dyDescent="0.25">
      <c r="A34" s="54" t="s">
        <v>317</v>
      </c>
      <c r="B34" s="54" t="s">
        <v>428</v>
      </c>
      <c r="C34" s="54" t="s">
        <v>263</v>
      </c>
      <c r="D34" s="54" t="s">
        <v>429</v>
      </c>
      <c r="E34" s="54" t="s">
        <v>4735</v>
      </c>
      <c r="F34" s="71">
        <v>44380</v>
      </c>
      <c r="G34" s="72">
        <v>64</v>
      </c>
      <c r="H34" s="72">
        <v>5372.8</v>
      </c>
      <c r="I34" s="54" t="s">
        <v>265</v>
      </c>
      <c r="J34" s="54" t="s">
        <v>584</v>
      </c>
      <c r="K34" s="54" t="s">
        <v>4736</v>
      </c>
      <c r="L34" s="54" t="s">
        <v>4737</v>
      </c>
      <c r="M34" s="54" t="s">
        <v>4735</v>
      </c>
      <c r="N34" s="54" t="s">
        <v>256</v>
      </c>
      <c r="O34" s="54" t="s">
        <v>256</v>
      </c>
      <c r="P34" s="54" t="s">
        <v>455</v>
      </c>
      <c r="Q34" s="54" t="s">
        <v>256</v>
      </c>
      <c r="R34" s="54" t="s">
        <v>431</v>
      </c>
      <c r="S34" s="71"/>
      <c r="T34" s="54" t="s">
        <v>256</v>
      </c>
      <c r="U34" s="71">
        <v>44380</v>
      </c>
      <c r="V34" s="54" t="s">
        <v>256</v>
      </c>
      <c r="W34" t="str">
        <f t="shared" si="0"/>
        <v>Jul-21</v>
      </c>
    </row>
    <row r="35" spans="1:23" x14ac:dyDescent="0.25">
      <c r="A35" s="54" t="s">
        <v>317</v>
      </c>
      <c r="B35" s="54" t="s">
        <v>428</v>
      </c>
      <c r="C35" s="54" t="s">
        <v>263</v>
      </c>
      <c r="D35" s="54" t="s">
        <v>429</v>
      </c>
      <c r="E35" s="54" t="s">
        <v>4738</v>
      </c>
      <c r="F35" s="71">
        <v>44380</v>
      </c>
      <c r="G35" s="72">
        <v>696.23</v>
      </c>
      <c r="H35" s="72">
        <v>58448.51</v>
      </c>
      <c r="I35" s="54" t="s">
        <v>265</v>
      </c>
      <c r="J35" s="54" t="s">
        <v>584</v>
      </c>
      <c r="K35" s="54" t="s">
        <v>4739</v>
      </c>
      <c r="L35" s="54" t="s">
        <v>4740</v>
      </c>
      <c r="M35" s="54" t="s">
        <v>4738</v>
      </c>
      <c r="N35" s="54" t="s">
        <v>256</v>
      </c>
      <c r="O35" s="54" t="s">
        <v>256</v>
      </c>
      <c r="P35" s="54" t="s">
        <v>455</v>
      </c>
      <c r="Q35" s="54" t="s">
        <v>256</v>
      </c>
      <c r="R35" s="54" t="s">
        <v>431</v>
      </c>
      <c r="S35" s="71"/>
      <c r="T35" s="54" t="s">
        <v>256</v>
      </c>
      <c r="U35" s="71">
        <v>44380</v>
      </c>
      <c r="V35" s="54" t="s">
        <v>256</v>
      </c>
      <c r="W35" t="str">
        <f t="shared" si="0"/>
        <v>Jul-21</v>
      </c>
    </row>
    <row r="36" spans="1:23" x14ac:dyDescent="0.25">
      <c r="A36" s="54" t="s">
        <v>317</v>
      </c>
      <c r="B36" s="54" t="s">
        <v>428</v>
      </c>
      <c r="C36" s="54" t="s">
        <v>263</v>
      </c>
      <c r="D36" s="54" t="s">
        <v>429</v>
      </c>
      <c r="E36" s="54" t="s">
        <v>4741</v>
      </c>
      <c r="F36" s="71">
        <v>44380</v>
      </c>
      <c r="G36" s="72">
        <v>2717</v>
      </c>
      <c r="H36" s="72">
        <v>228092.15</v>
      </c>
      <c r="I36" s="54" t="s">
        <v>265</v>
      </c>
      <c r="J36" s="54" t="s">
        <v>584</v>
      </c>
      <c r="K36" s="54" t="s">
        <v>4736</v>
      </c>
      <c r="L36" s="54" t="s">
        <v>4742</v>
      </c>
      <c r="M36" s="54" t="s">
        <v>4741</v>
      </c>
      <c r="N36" s="54" t="s">
        <v>256</v>
      </c>
      <c r="O36" s="54" t="s">
        <v>256</v>
      </c>
      <c r="P36" s="54" t="s">
        <v>455</v>
      </c>
      <c r="Q36" s="54" t="s">
        <v>256</v>
      </c>
      <c r="R36" s="54" t="s">
        <v>431</v>
      </c>
      <c r="S36" s="71"/>
      <c r="T36" s="54" t="s">
        <v>256</v>
      </c>
      <c r="U36" s="71">
        <v>44380</v>
      </c>
      <c r="V36" s="54" t="s">
        <v>256</v>
      </c>
      <c r="W36" t="str">
        <f t="shared" si="0"/>
        <v>Jul-21</v>
      </c>
    </row>
    <row r="37" spans="1:23" x14ac:dyDescent="0.25">
      <c r="A37" s="54" t="s">
        <v>317</v>
      </c>
      <c r="B37" s="54" t="s">
        <v>428</v>
      </c>
      <c r="C37" s="54" t="s">
        <v>263</v>
      </c>
      <c r="D37" s="54" t="s">
        <v>429</v>
      </c>
      <c r="E37" s="54" t="s">
        <v>4743</v>
      </c>
      <c r="F37" s="71">
        <v>44380</v>
      </c>
      <c r="G37" s="72">
        <v>928.78</v>
      </c>
      <c r="H37" s="72">
        <v>77971.08</v>
      </c>
      <c r="I37" s="54" t="s">
        <v>265</v>
      </c>
      <c r="J37" s="54" t="s">
        <v>584</v>
      </c>
      <c r="K37" s="54" t="s">
        <v>4736</v>
      </c>
      <c r="L37" s="54" t="s">
        <v>4744</v>
      </c>
      <c r="M37" s="54" t="s">
        <v>4743</v>
      </c>
      <c r="N37" s="54" t="s">
        <v>256</v>
      </c>
      <c r="O37" s="54" t="s">
        <v>256</v>
      </c>
      <c r="P37" s="54" t="s">
        <v>455</v>
      </c>
      <c r="Q37" s="54" t="s">
        <v>256</v>
      </c>
      <c r="R37" s="54" t="s">
        <v>431</v>
      </c>
      <c r="S37" s="71"/>
      <c r="T37" s="54" t="s">
        <v>256</v>
      </c>
      <c r="U37" s="71">
        <v>44380</v>
      </c>
      <c r="V37" s="54" t="s">
        <v>256</v>
      </c>
      <c r="W37" t="str">
        <f t="shared" si="0"/>
        <v>Jul-21</v>
      </c>
    </row>
    <row r="38" spans="1:23" x14ac:dyDescent="0.25">
      <c r="A38" s="54" t="s">
        <v>317</v>
      </c>
      <c r="B38" s="54" t="s">
        <v>428</v>
      </c>
      <c r="C38" s="54" t="s">
        <v>263</v>
      </c>
      <c r="D38" s="54" t="s">
        <v>429</v>
      </c>
      <c r="E38" s="54" t="s">
        <v>4745</v>
      </c>
      <c r="F38" s="71">
        <v>44380</v>
      </c>
      <c r="G38" s="72">
        <v>1389.9</v>
      </c>
      <c r="H38" s="72">
        <v>116682.11</v>
      </c>
      <c r="I38" s="54" t="s">
        <v>265</v>
      </c>
      <c r="J38" s="54" t="s">
        <v>584</v>
      </c>
      <c r="K38" s="54" t="s">
        <v>4736</v>
      </c>
      <c r="L38" s="54" t="s">
        <v>4746</v>
      </c>
      <c r="M38" s="54" t="s">
        <v>4745</v>
      </c>
      <c r="N38" s="54" t="s">
        <v>256</v>
      </c>
      <c r="O38" s="54" t="s">
        <v>256</v>
      </c>
      <c r="P38" s="54" t="s">
        <v>455</v>
      </c>
      <c r="Q38" s="54" t="s">
        <v>256</v>
      </c>
      <c r="R38" s="54" t="s">
        <v>431</v>
      </c>
      <c r="S38" s="71"/>
      <c r="T38" s="54" t="s">
        <v>256</v>
      </c>
      <c r="U38" s="71">
        <v>44380</v>
      </c>
      <c r="V38" s="54" t="s">
        <v>256</v>
      </c>
      <c r="W38" t="str">
        <f t="shared" si="0"/>
        <v>Jul-21</v>
      </c>
    </row>
    <row r="39" spans="1:23" x14ac:dyDescent="0.25">
      <c r="A39" s="54" t="s">
        <v>317</v>
      </c>
      <c r="B39" s="54" t="s">
        <v>428</v>
      </c>
      <c r="C39" s="54" t="s">
        <v>263</v>
      </c>
      <c r="D39" s="54" t="s">
        <v>429</v>
      </c>
      <c r="E39" s="54" t="s">
        <v>4747</v>
      </c>
      <c r="F39" s="71">
        <v>44380</v>
      </c>
      <c r="G39" s="72">
        <v>279.51</v>
      </c>
      <c r="H39" s="72">
        <v>23464.86</v>
      </c>
      <c r="I39" s="54" t="s">
        <v>265</v>
      </c>
      <c r="J39" s="54" t="s">
        <v>584</v>
      </c>
      <c r="K39" s="54" t="s">
        <v>4739</v>
      </c>
      <c r="L39" s="54" t="s">
        <v>4748</v>
      </c>
      <c r="M39" s="54" t="s">
        <v>4747</v>
      </c>
      <c r="N39" s="54" t="s">
        <v>256</v>
      </c>
      <c r="O39" s="54" t="s">
        <v>256</v>
      </c>
      <c r="P39" s="54" t="s">
        <v>455</v>
      </c>
      <c r="Q39" s="54" t="s">
        <v>256</v>
      </c>
      <c r="R39" s="54" t="s">
        <v>431</v>
      </c>
      <c r="S39" s="71"/>
      <c r="T39" s="54" t="s">
        <v>256</v>
      </c>
      <c r="U39" s="71">
        <v>44380</v>
      </c>
      <c r="V39" s="54" t="s">
        <v>256</v>
      </c>
      <c r="W39" t="str">
        <f t="shared" si="0"/>
        <v>Jul-21</v>
      </c>
    </row>
    <row r="40" spans="1:23" x14ac:dyDescent="0.25">
      <c r="A40" s="54" t="s">
        <v>317</v>
      </c>
      <c r="B40" s="54" t="s">
        <v>428</v>
      </c>
      <c r="C40" s="54" t="s">
        <v>263</v>
      </c>
      <c r="D40" s="54" t="s">
        <v>429</v>
      </c>
      <c r="E40" s="54" t="s">
        <v>4749</v>
      </c>
      <c r="F40" s="71">
        <v>44380</v>
      </c>
      <c r="G40" s="72">
        <v>1700.53</v>
      </c>
      <c r="H40" s="72">
        <v>142759.49</v>
      </c>
      <c r="I40" s="54" t="s">
        <v>265</v>
      </c>
      <c r="J40" s="54" t="s">
        <v>588</v>
      </c>
      <c r="K40" s="54" t="s">
        <v>4750</v>
      </c>
      <c r="L40" s="54" t="s">
        <v>4751</v>
      </c>
      <c r="M40" s="54" t="s">
        <v>4749</v>
      </c>
      <c r="N40" s="54" t="s">
        <v>256</v>
      </c>
      <c r="O40" s="54" t="s">
        <v>256</v>
      </c>
      <c r="P40" s="54" t="s">
        <v>589</v>
      </c>
      <c r="Q40" s="54" t="s">
        <v>256</v>
      </c>
      <c r="R40" s="54" t="s">
        <v>431</v>
      </c>
      <c r="S40" s="71"/>
      <c r="T40" s="54" t="s">
        <v>256</v>
      </c>
      <c r="U40" s="71">
        <v>44380</v>
      </c>
      <c r="V40" s="54" t="s">
        <v>256</v>
      </c>
      <c r="W40" t="str">
        <f t="shared" si="0"/>
        <v>Jul-21</v>
      </c>
    </row>
    <row r="41" spans="1:23" x14ac:dyDescent="0.25">
      <c r="A41" s="54" t="s">
        <v>317</v>
      </c>
      <c r="B41" s="54" t="s">
        <v>428</v>
      </c>
      <c r="C41" s="54" t="s">
        <v>263</v>
      </c>
      <c r="D41" s="54" t="s">
        <v>429</v>
      </c>
      <c r="E41" s="54" t="s">
        <v>4752</v>
      </c>
      <c r="F41" s="71">
        <v>44380</v>
      </c>
      <c r="G41" s="72">
        <v>970.58</v>
      </c>
      <c r="H41" s="72">
        <v>81480.19</v>
      </c>
      <c r="I41" s="54" t="s">
        <v>265</v>
      </c>
      <c r="J41" s="54" t="s">
        <v>588</v>
      </c>
      <c r="K41" s="54" t="s">
        <v>4750</v>
      </c>
      <c r="L41" s="54" t="s">
        <v>4753</v>
      </c>
      <c r="M41" s="54" t="s">
        <v>4752</v>
      </c>
      <c r="N41" s="54" t="s">
        <v>256</v>
      </c>
      <c r="O41" s="54" t="s">
        <v>256</v>
      </c>
      <c r="P41" s="54" t="s">
        <v>589</v>
      </c>
      <c r="Q41" s="54" t="s">
        <v>256</v>
      </c>
      <c r="R41" s="54" t="s">
        <v>431</v>
      </c>
      <c r="S41" s="71"/>
      <c r="T41" s="54" t="s">
        <v>256</v>
      </c>
      <c r="U41" s="71">
        <v>44380</v>
      </c>
      <c r="V41" s="54" t="s">
        <v>256</v>
      </c>
      <c r="W41" t="str">
        <f t="shared" si="0"/>
        <v>Jul-21</v>
      </c>
    </row>
    <row r="42" spans="1:23" x14ac:dyDescent="0.25">
      <c r="A42" s="54" t="s">
        <v>317</v>
      </c>
      <c r="B42" s="54" t="s">
        <v>428</v>
      </c>
      <c r="C42" s="54" t="s">
        <v>263</v>
      </c>
      <c r="D42" s="54" t="s">
        <v>429</v>
      </c>
      <c r="E42" s="54" t="s">
        <v>4754</v>
      </c>
      <c r="F42" s="71">
        <v>44380</v>
      </c>
      <c r="G42" s="72">
        <v>904.71</v>
      </c>
      <c r="H42" s="72">
        <v>75950.399999999994</v>
      </c>
      <c r="I42" s="54" t="s">
        <v>265</v>
      </c>
      <c r="J42" s="54" t="s">
        <v>588</v>
      </c>
      <c r="K42" s="54" t="s">
        <v>4750</v>
      </c>
      <c r="L42" s="54" t="s">
        <v>4755</v>
      </c>
      <c r="M42" s="54" t="s">
        <v>4754</v>
      </c>
      <c r="N42" s="54" t="s">
        <v>256</v>
      </c>
      <c r="O42" s="54" t="s">
        <v>256</v>
      </c>
      <c r="P42" s="54" t="s">
        <v>589</v>
      </c>
      <c r="Q42" s="54" t="s">
        <v>256</v>
      </c>
      <c r="R42" s="54" t="s">
        <v>431</v>
      </c>
      <c r="S42" s="71"/>
      <c r="T42" s="54" t="s">
        <v>256</v>
      </c>
      <c r="U42" s="71">
        <v>44380</v>
      </c>
      <c r="V42" s="54" t="s">
        <v>256</v>
      </c>
      <c r="W42" t="str">
        <f t="shared" si="0"/>
        <v>Jul-21</v>
      </c>
    </row>
    <row r="43" spans="1:23" x14ac:dyDescent="0.25">
      <c r="A43" s="54" t="s">
        <v>317</v>
      </c>
      <c r="B43" s="54" t="s">
        <v>428</v>
      </c>
      <c r="C43" s="54" t="s">
        <v>263</v>
      </c>
      <c r="D43" s="54" t="s">
        <v>429</v>
      </c>
      <c r="E43" s="54" t="s">
        <v>4756</v>
      </c>
      <c r="F43" s="71">
        <v>44380</v>
      </c>
      <c r="G43" s="72">
        <v>2057.4</v>
      </c>
      <c r="H43" s="72">
        <v>172718.73</v>
      </c>
      <c r="I43" s="54" t="s">
        <v>265</v>
      </c>
      <c r="J43" s="54" t="s">
        <v>588</v>
      </c>
      <c r="K43" s="54" t="s">
        <v>4750</v>
      </c>
      <c r="L43" s="54" t="s">
        <v>4757</v>
      </c>
      <c r="M43" s="54" t="s">
        <v>4756</v>
      </c>
      <c r="N43" s="54" t="s">
        <v>256</v>
      </c>
      <c r="O43" s="54" t="s">
        <v>256</v>
      </c>
      <c r="P43" s="54" t="s">
        <v>589</v>
      </c>
      <c r="Q43" s="54" t="s">
        <v>256</v>
      </c>
      <c r="R43" s="54" t="s">
        <v>431</v>
      </c>
      <c r="S43" s="71"/>
      <c r="T43" s="54" t="s">
        <v>256</v>
      </c>
      <c r="U43" s="71">
        <v>44380</v>
      </c>
      <c r="V43" s="54" t="s">
        <v>256</v>
      </c>
      <c r="W43" t="str">
        <f t="shared" si="0"/>
        <v>Jul-21</v>
      </c>
    </row>
    <row r="44" spans="1:23" x14ac:dyDescent="0.25">
      <c r="A44" s="54" t="s">
        <v>317</v>
      </c>
      <c r="B44" s="54" t="s">
        <v>428</v>
      </c>
      <c r="C44" s="54" t="s">
        <v>263</v>
      </c>
      <c r="D44" s="54" t="s">
        <v>429</v>
      </c>
      <c r="E44" s="54" t="s">
        <v>4758</v>
      </c>
      <c r="F44" s="71">
        <v>44380</v>
      </c>
      <c r="G44" s="72">
        <v>360.85</v>
      </c>
      <c r="H44" s="72">
        <v>30293.360000000001</v>
      </c>
      <c r="I44" s="54" t="s">
        <v>265</v>
      </c>
      <c r="J44" s="54" t="s">
        <v>588</v>
      </c>
      <c r="K44" s="54" t="s">
        <v>4750</v>
      </c>
      <c r="L44" s="54" t="s">
        <v>4759</v>
      </c>
      <c r="M44" s="54" t="s">
        <v>4758</v>
      </c>
      <c r="N44" s="54" t="s">
        <v>256</v>
      </c>
      <c r="O44" s="54" t="s">
        <v>256</v>
      </c>
      <c r="P44" s="54" t="s">
        <v>589</v>
      </c>
      <c r="Q44" s="54" t="s">
        <v>256</v>
      </c>
      <c r="R44" s="54" t="s">
        <v>431</v>
      </c>
      <c r="S44" s="71"/>
      <c r="T44" s="54" t="s">
        <v>256</v>
      </c>
      <c r="U44" s="71">
        <v>44380</v>
      </c>
      <c r="V44" s="54" t="s">
        <v>256</v>
      </c>
      <c r="W44" t="str">
        <f t="shared" si="0"/>
        <v>Jul-21</v>
      </c>
    </row>
    <row r="45" spans="1:23" x14ac:dyDescent="0.25">
      <c r="A45" s="54" t="s">
        <v>317</v>
      </c>
      <c r="B45" s="54" t="s">
        <v>428</v>
      </c>
      <c r="C45" s="54" t="s">
        <v>263</v>
      </c>
      <c r="D45" s="54" t="s">
        <v>429</v>
      </c>
      <c r="E45" s="54" t="s">
        <v>4760</v>
      </c>
      <c r="F45" s="71">
        <v>44380</v>
      </c>
      <c r="G45" s="72">
        <v>893.75</v>
      </c>
      <c r="H45" s="72">
        <v>75030.31</v>
      </c>
      <c r="I45" s="54" t="s">
        <v>265</v>
      </c>
      <c r="J45" s="54" t="s">
        <v>297</v>
      </c>
      <c r="K45" s="54" t="s">
        <v>4761</v>
      </c>
      <c r="L45" s="54" t="s">
        <v>4762</v>
      </c>
      <c r="M45" s="54" t="s">
        <v>4760</v>
      </c>
      <c r="N45" s="54" t="s">
        <v>256</v>
      </c>
      <c r="O45" s="54" t="s">
        <v>256</v>
      </c>
      <c r="P45" s="54" t="s">
        <v>273</v>
      </c>
      <c r="Q45" s="54" t="s">
        <v>256</v>
      </c>
      <c r="R45" s="54" t="s">
        <v>431</v>
      </c>
      <c r="S45" s="71"/>
      <c r="T45" s="54" t="s">
        <v>256</v>
      </c>
      <c r="U45" s="71">
        <v>44380</v>
      </c>
      <c r="V45" s="54" t="s">
        <v>256</v>
      </c>
      <c r="W45" t="str">
        <f t="shared" si="0"/>
        <v>Jul-21</v>
      </c>
    </row>
    <row r="46" spans="1:23" x14ac:dyDescent="0.25">
      <c r="A46" s="54" t="s">
        <v>317</v>
      </c>
      <c r="B46" s="54" t="s">
        <v>428</v>
      </c>
      <c r="C46" s="54" t="s">
        <v>263</v>
      </c>
      <c r="D46" s="54" t="s">
        <v>429</v>
      </c>
      <c r="E46" s="54" t="s">
        <v>4763</v>
      </c>
      <c r="F46" s="71">
        <v>44380</v>
      </c>
      <c r="G46" s="72">
        <v>1193.4000000000001</v>
      </c>
      <c r="H46" s="72">
        <v>100185.93</v>
      </c>
      <c r="I46" s="54" t="s">
        <v>265</v>
      </c>
      <c r="J46" s="54" t="s">
        <v>297</v>
      </c>
      <c r="K46" s="54" t="s">
        <v>4764</v>
      </c>
      <c r="L46" s="54" t="s">
        <v>4765</v>
      </c>
      <c r="M46" s="54" t="s">
        <v>4763</v>
      </c>
      <c r="N46" s="54" t="s">
        <v>256</v>
      </c>
      <c r="O46" s="54" t="s">
        <v>256</v>
      </c>
      <c r="P46" s="54" t="s">
        <v>273</v>
      </c>
      <c r="Q46" s="54" t="s">
        <v>256</v>
      </c>
      <c r="R46" s="54" t="s">
        <v>431</v>
      </c>
      <c r="S46" s="71"/>
      <c r="T46" s="54" t="s">
        <v>256</v>
      </c>
      <c r="U46" s="71">
        <v>44380</v>
      </c>
      <c r="V46" s="54" t="s">
        <v>256</v>
      </c>
      <c r="W46" t="str">
        <f t="shared" si="0"/>
        <v>Jul-21</v>
      </c>
    </row>
    <row r="47" spans="1:23" x14ac:dyDescent="0.25">
      <c r="A47" s="54" t="s">
        <v>318</v>
      </c>
      <c r="B47" s="54" t="s">
        <v>428</v>
      </c>
      <c r="C47" s="54" t="s">
        <v>263</v>
      </c>
      <c r="D47" s="54" t="s">
        <v>429</v>
      </c>
      <c r="E47" s="54" t="s">
        <v>4766</v>
      </c>
      <c r="F47" s="71">
        <v>44380</v>
      </c>
      <c r="G47" s="72">
        <v>80666.02</v>
      </c>
      <c r="H47" s="72">
        <v>6771912.3799999999</v>
      </c>
      <c r="I47" s="54" t="s">
        <v>265</v>
      </c>
      <c r="J47" s="54" t="s">
        <v>330</v>
      </c>
      <c r="K47" s="54" t="s">
        <v>4767</v>
      </c>
      <c r="L47" s="54" t="s">
        <v>4768</v>
      </c>
      <c r="M47" s="54" t="s">
        <v>4766</v>
      </c>
      <c r="N47" s="54" t="s">
        <v>256</v>
      </c>
      <c r="O47" s="54" t="s">
        <v>256</v>
      </c>
      <c r="P47" s="54" t="s">
        <v>281</v>
      </c>
      <c r="Q47" s="54" t="s">
        <v>256</v>
      </c>
      <c r="R47" s="54" t="s">
        <v>431</v>
      </c>
      <c r="S47" s="71"/>
      <c r="T47" s="54" t="s">
        <v>256</v>
      </c>
      <c r="U47" s="71">
        <v>44380</v>
      </c>
      <c r="V47" s="54" t="s">
        <v>256</v>
      </c>
      <c r="W47" t="str">
        <f t="shared" si="0"/>
        <v>Jul-21</v>
      </c>
    </row>
    <row r="48" spans="1:23" x14ac:dyDescent="0.25">
      <c r="A48" s="54" t="s">
        <v>317</v>
      </c>
      <c r="B48" s="54" t="s">
        <v>428</v>
      </c>
      <c r="C48" s="54" t="s">
        <v>263</v>
      </c>
      <c r="D48" s="54" t="s">
        <v>429</v>
      </c>
      <c r="E48" s="54" t="s">
        <v>4769</v>
      </c>
      <c r="F48" s="71">
        <v>44380</v>
      </c>
      <c r="G48" s="72">
        <v>1137.45</v>
      </c>
      <c r="H48" s="72">
        <v>95488.93</v>
      </c>
      <c r="I48" s="54" t="s">
        <v>265</v>
      </c>
      <c r="J48" s="54" t="s">
        <v>331</v>
      </c>
      <c r="K48" s="54" t="s">
        <v>4770</v>
      </c>
      <c r="L48" s="54" t="s">
        <v>4771</v>
      </c>
      <c r="M48" s="54" t="s">
        <v>4769</v>
      </c>
      <c r="N48" s="54" t="s">
        <v>256</v>
      </c>
      <c r="O48" s="54" t="s">
        <v>256</v>
      </c>
      <c r="P48" s="54" t="s">
        <v>289</v>
      </c>
      <c r="Q48" s="54" t="s">
        <v>256</v>
      </c>
      <c r="R48" s="54" t="s">
        <v>431</v>
      </c>
      <c r="S48" s="71"/>
      <c r="T48" s="54" t="s">
        <v>256</v>
      </c>
      <c r="U48" s="71">
        <v>44380</v>
      </c>
      <c r="V48" s="54" t="s">
        <v>256</v>
      </c>
      <c r="W48" t="str">
        <f t="shared" si="0"/>
        <v>Jul-21</v>
      </c>
    </row>
    <row r="49" spans="1:23" x14ac:dyDescent="0.25">
      <c r="A49" s="54" t="s">
        <v>317</v>
      </c>
      <c r="B49" s="54" t="s">
        <v>428</v>
      </c>
      <c r="C49" s="54" t="s">
        <v>441</v>
      </c>
      <c r="D49" s="54" t="s">
        <v>436</v>
      </c>
      <c r="E49" s="54" t="s">
        <v>4772</v>
      </c>
      <c r="F49" s="71">
        <v>44381</v>
      </c>
      <c r="G49" s="72">
        <v>-30.62</v>
      </c>
      <c r="H49" s="72">
        <v>-2570.5500000000002</v>
      </c>
      <c r="I49" s="54" t="s">
        <v>265</v>
      </c>
      <c r="J49" s="54" t="s">
        <v>463</v>
      </c>
      <c r="K49" s="54" t="s">
        <v>4773</v>
      </c>
      <c r="L49" s="54" t="s">
        <v>4773</v>
      </c>
      <c r="M49" s="54" t="s">
        <v>4772</v>
      </c>
      <c r="N49" s="54" t="s">
        <v>256</v>
      </c>
      <c r="O49" s="54" t="s">
        <v>256</v>
      </c>
      <c r="P49" s="54" t="s">
        <v>578</v>
      </c>
      <c r="Q49" s="54" t="s">
        <v>256</v>
      </c>
      <c r="R49" s="54" t="s">
        <v>431</v>
      </c>
      <c r="S49" s="71"/>
      <c r="T49" s="54" t="s">
        <v>256</v>
      </c>
      <c r="U49" s="71">
        <v>44322</v>
      </c>
      <c r="V49" s="54" t="s">
        <v>256</v>
      </c>
      <c r="W49" t="str">
        <f t="shared" si="0"/>
        <v>Jul-21</v>
      </c>
    </row>
    <row r="50" spans="1:23" x14ac:dyDescent="0.25">
      <c r="A50" s="54" t="s">
        <v>317</v>
      </c>
      <c r="B50" s="54" t="s">
        <v>428</v>
      </c>
      <c r="C50" s="54" t="s">
        <v>263</v>
      </c>
      <c r="D50" s="54" t="s">
        <v>429</v>
      </c>
      <c r="E50" s="54" t="s">
        <v>4774</v>
      </c>
      <c r="F50" s="71">
        <v>44381</v>
      </c>
      <c r="G50" s="72">
        <v>800</v>
      </c>
      <c r="H50" s="72">
        <v>67160</v>
      </c>
      <c r="I50" s="54" t="s">
        <v>265</v>
      </c>
      <c r="J50" s="54" t="s">
        <v>469</v>
      </c>
      <c r="K50" s="54" t="s">
        <v>4775</v>
      </c>
      <c r="L50" s="54" t="s">
        <v>4776</v>
      </c>
      <c r="M50" s="54" t="s">
        <v>4774</v>
      </c>
      <c r="N50" s="54" t="s">
        <v>256</v>
      </c>
      <c r="O50" s="54" t="s">
        <v>256</v>
      </c>
      <c r="P50" s="54" t="s">
        <v>468</v>
      </c>
      <c r="Q50" s="54" t="s">
        <v>256</v>
      </c>
      <c r="R50" s="54" t="s">
        <v>431</v>
      </c>
      <c r="S50" s="71"/>
      <c r="T50" s="54" t="s">
        <v>256</v>
      </c>
      <c r="U50" s="71">
        <v>44381</v>
      </c>
      <c r="V50" s="54" t="s">
        <v>256</v>
      </c>
      <c r="W50" t="str">
        <f t="shared" si="0"/>
        <v>Jul-21</v>
      </c>
    </row>
    <row r="51" spans="1:23" x14ac:dyDescent="0.25">
      <c r="A51" s="54" t="s">
        <v>317</v>
      </c>
      <c r="B51" s="54" t="s">
        <v>428</v>
      </c>
      <c r="C51" s="54" t="s">
        <v>263</v>
      </c>
      <c r="D51" s="54" t="s">
        <v>429</v>
      </c>
      <c r="E51" s="54" t="s">
        <v>4777</v>
      </c>
      <c r="F51" s="71">
        <v>44381</v>
      </c>
      <c r="G51" s="72">
        <v>1637.47</v>
      </c>
      <c r="H51" s="72">
        <v>137465.60999999999</v>
      </c>
      <c r="I51" s="54" t="s">
        <v>265</v>
      </c>
      <c r="J51" s="54" t="s">
        <v>469</v>
      </c>
      <c r="K51" s="54" t="s">
        <v>4778</v>
      </c>
      <c r="L51" s="54" t="s">
        <v>4779</v>
      </c>
      <c r="M51" s="54" t="s">
        <v>4777</v>
      </c>
      <c r="N51" s="54" t="s">
        <v>256</v>
      </c>
      <c r="O51" s="54" t="s">
        <v>256</v>
      </c>
      <c r="P51" s="54" t="s">
        <v>468</v>
      </c>
      <c r="Q51" s="54" t="s">
        <v>256</v>
      </c>
      <c r="R51" s="54" t="s">
        <v>431</v>
      </c>
      <c r="S51" s="71"/>
      <c r="T51" s="54" t="s">
        <v>256</v>
      </c>
      <c r="U51" s="71">
        <v>44381</v>
      </c>
      <c r="V51" s="54" t="s">
        <v>256</v>
      </c>
      <c r="W51" t="str">
        <f t="shared" si="0"/>
        <v>Jul-21</v>
      </c>
    </row>
    <row r="52" spans="1:23" x14ac:dyDescent="0.25">
      <c r="A52" s="54" t="s">
        <v>317</v>
      </c>
      <c r="B52" s="54" t="s">
        <v>428</v>
      </c>
      <c r="C52" s="54" t="s">
        <v>263</v>
      </c>
      <c r="D52" s="54" t="s">
        <v>429</v>
      </c>
      <c r="E52" s="54" t="s">
        <v>4780</v>
      </c>
      <c r="F52" s="71">
        <v>44381</v>
      </c>
      <c r="G52" s="72">
        <v>256.7</v>
      </c>
      <c r="H52" s="72">
        <v>21549.97</v>
      </c>
      <c r="I52" s="54" t="s">
        <v>265</v>
      </c>
      <c r="J52" s="54" t="s">
        <v>293</v>
      </c>
      <c r="K52" s="54" t="s">
        <v>4781</v>
      </c>
      <c r="L52" s="54" t="s">
        <v>4782</v>
      </c>
      <c r="M52" s="54" t="s">
        <v>4780</v>
      </c>
      <c r="N52" s="54" t="s">
        <v>256</v>
      </c>
      <c r="O52" s="54" t="s">
        <v>256</v>
      </c>
      <c r="P52" s="54" t="s">
        <v>275</v>
      </c>
      <c r="Q52" s="54" t="s">
        <v>256</v>
      </c>
      <c r="R52" s="54" t="s">
        <v>431</v>
      </c>
      <c r="S52" s="71"/>
      <c r="T52" s="54" t="s">
        <v>256</v>
      </c>
      <c r="U52" s="71">
        <v>44381</v>
      </c>
      <c r="V52" s="54" t="s">
        <v>256</v>
      </c>
      <c r="W52" t="str">
        <f t="shared" si="0"/>
        <v>Jul-21</v>
      </c>
    </row>
    <row r="53" spans="1:23" x14ac:dyDescent="0.25">
      <c r="A53" s="54" t="s">
        <v>317</v>
      </c>
      <c r="B53" s="54" t="s">
        <v>428</v>
      </c>
      <c r="C53" s="54" t="s">
        <v>263</v>
      </c>
      <c r="D53" s="54" t="s">
        <v>429</v>
      </c>
      <c r="E53" s="54" t="s">
        <v>4783</v>
      </c>
      <c r="F53" s="71">
        <v>44381</v>
      </c>
      <c r="G53" s="72">
        <v>923.1</v>
      </c>
      <c r="H53" s="72">
        <v>77494.25</v>
      </c>
      <c r="I53" s="54" t="s">
        <v>265</v>
      </c>
      <c r="J53" s="54" t="s">
        <v>293</v>
      </c>
      <c r="K53" s="54" t="s">
        <v>4784</v>
      </c>
      <c r="L53" s="54" t="s">
        <v>4785</v>
      </c>
      <c r="M53" s="54" t="s">
        <v>4783</v>
      </c>
      <c r="N53" s="54" t="s">
        <v>256</v>
      </c>
      <c r="O53" s="54" t="s">
        <v>256</v>
      </c>
      <c r="P53" s="54" t="s">
        <v>275</v>
      </c>
      <c r="Q53" s="54" t="s">
        <v>256</v>
      </c>
      <c r="R53" s="54" t="s">
        <v>431</v>
      </c>
      <c r="S53" s="71"/>
      <c r="T53" s="54" t="s">
        <v>256</v>
      </c>
      <c r="U53" s="71">
        <v>44381</v>
      </c>
      <c r="V53" s="54" t="s">
        <v>256</v>
      </c>
      <c r="W53" t="str">
        <f t="shared" si="0"/>
        <v>Jul-21</v>
      </c>
    </row>
    <row r="54" spans="1:23" x14ac:dyDescent="0.25">
      <c r="A54" s="54" t="s">
        <v>317</v>
      </c>
      <c r="B54" s="54" t="s">
        <v>428</v>
      </c>
      <c r="C54" s="54" t="s">
        <v>263</v>
      </c>
      <c r="D54" s="54" t="s">
        <v>429</v>
      </c>
      <c r="E54" s="54" t="s">
        <v>4786</v>
      </c>
      <c r="F54" s="71">
        <v>44381</v>
      </c>
      <c r="G54" s="72">
        <v>503.25</v>
      </c>
      <c r="H54" s="72">
        <v>42247.839999999997</v>
      </c>
      <c r="I54" s="54" t="s">
        <v>265</v>
      </c>
      <c r="J54" s="54" t="s">
        <v>293</v>
      </c>
      <c r="K54" s="54" t="s">
        <v>4787</v>
      </c>
      <c r="L54" s="54" t="s">
        <v>4788</v>
      </c>
      <c r="M54" s="54" t="s">
        <v>4786</v>
      </c>
      <c r="N54" s="54" t="s">
        <v>256</v>
      </c>
      <c r="O54" s="54" t="s">
        <v>256</v>
      </c>
      <c r="P54" s="54" t="s">
        <v>275</v>
      </c>
      <c r="Q54" s="54" t="s">
        <v>256</v>
      </c>
      <c r="R54" s="54" t="s">
        <v>431</v>
      </c>
      <c r="S54" s="71"/>
      <c r="T54" s="54" t="s">
        <v>256</v>
      </c>
      <c r="U54" s="71">
        <v>44381</v>
      </c>
      <c r="V54" s="54" t="s">
        <v>256</v>
      </c>
      <c r="W54" t="str">
        <f t="shared" si="0"/>
        <v>Jul-21</v>
      </c>
    </row>
    <row r="55" spans="1:23" x14ac:dyDescent="0.25">
      <c r="A55" s="54" t="s">
        <v>318</v>
      </c>
      <c r="B55" s="54" t="s">
        <v>428</v>
      </c>
      <c r="C55" s="54" t="s">
        <v>263</v>
      </c>
      <c r="D55" s="54" t="s">
        <v>429</v>
      </c>
      <c r="E55" s="54" t="s">
        <v>4789</v>
      </c>
      <c r="F55" s="71">
        <v>44381</v>
      </c>
      <c r="G55" s="72">
        <v>84793.279999999999</v>
      </c>
      <c r="H55" s="72">
        <v>7118395.8600000003</v>
      </c>
      <c r="I55" s="54" t="s">
        <v>265</v>
      </c>
      <c r="J55" s="54" t="s">
        <v>319</v>
      </c>
      <c r="K55" s="54" t="s">
        <v>4790</v>
      </c>
      <c r="L55" s="54" t="s">
        <v>4791</v>
      </c>
      <c r="M55" s="54" t="s">
        <v>4789</v>
      </c>
      <c r="N55" s="54" t="s">
        <v>256</v>
      </c>
      <c r="O55" s="54" t="s">
        <v>256</v>
      </c>
      <c r="P55" s="54" t="s">
        <v>320</v>
      </c>
      <c r="Q55" s="54" t="s">
        <v>256</v>
      </c>
      <c r="R55" s="54" t="s">
        <v>431</v>
      </c>
      <c r="S55" s="71"/>
      <c r="T55" s="54" t="s">
        <v>256</v>
      </c>
      <c r="U55" s="71">
        <v>44381</v>
      </c>
      <c r="V55" s="54" t="s">
        <v>256</v>
      </c>
      <c r="W55" t="str">
        <f t="shared" si="0"/>
        <v>Jul-21</v>
      </c>
    </row>
    <row r="56" spans="1:23" x14ac:dyDescent="0.25">
      <c r="A56" s="54" t="s">
        <v>318</v>
      </c>
      <c r="B56" s="54" t="s">
        <v>428</v>
      </c>
      <c r="C56" s="54" t="s">
        <v>263</v>
      </c>
      <c r="D56" s="54" t="s">
        <v>429</v>
      </c>
      <c r="E56" s="54" t="s">
        <v>4792</v>
      </c>
      <c r="F56" s="71">
        <v>44381</v>
      </c>
      <c r="G56" s="72">
        <v>37195.160000000003</v>
      </c>
      <c r="H56" s="72">
        <v>3122533.68</v>
      </c>
      <c r="I56" s="54" t="s">
        <v>265</v>
      </c>
      <c r="J56" s="54" t="s">
        <v>319</v>
      </c>
      <c r="K56" s="54" t="s">
        <v>4793</v>
      </c>
      <c r="L56" s="54" t="s">
        <v>4794</v>
      </c>
      <c r="M56" s="54" t="s">
        <v>4792</v>
      </c>
      <c r="N56" s="54" t="s">
        <v>256</v>
      </c>
      <c r="O56" s="54" t="s">
        <v>256</v>
      </c>
      <c r="P56" s="54" t="s">
        <v>320</v>
      </c>
      <c r="Q56" s="54" t="s">
        <v>256</v>
      </c>
      <c r="R56" s="54" t="s">
        <v>431</v>
      </c>
      <c r="S56" s="71"/>
      <c r="T56" s="54" t="s">
        <v>256</v>
      </c>
      <c r="U56" s="71">
        <v>44381</v>
      </c>
      <c r="V56" s="54" t="s">
        <v>256</v>
      </c>
      <c r="W56" t="str">
        <f t="shared" si="0"/>
        <v>Jul-21</v>
      </c>
    </row>
    <row r="57" spans="1:23" x14ac:dyDescent="0.25">
      <c r="A57" s="54" t="s">
        <v>318</v>
      </c>
      <c r="B57" s="54" t="s">
        <v>428</v>
      </c>
      <c r="C57" s="54" t="s">
        <v>263</v>
      </c>
      <c r="D57" s="54" t="s">
        <v>429</v>
      </c>
      <c r="E57" s="54" t="s">
        <v>4795</v>
      </c>
      <c r="F57" s="71">
        <v>44381</v>
      </c>
      <c r="G57" s="72">
        <v>26077.5</v>
      </c>
      <c r="H57" s="72">
        <v>2189206.13</v>
      </c>
      <c r="I57" s="54" t="s">
        <v>265</v>
      </c>
      <c r="J57" s="54" t="s">
        <v>319</v>
      </c>
      <c r="K57" s="54" t="s">
        <v>4793</v>
      </c>
      <c r="L57" s="54" t="s">
        <v>4796</v>
      </c>
      <c r="M57" s="54" t="s">
        <v>4795</v>
      </c>
      <c r="N57" s="54" t="s">
        <v>256</v>
      </c>
      <c r="O57" s="54" t="s">
        <v>256</v>
      </c>
      <c r="P57" s="54" t="s">
        <v>320</v>
      </c>
      <c r="Q57" s="54" t="s">
        <v>256</v>
      </c>
      <c r="R57" s="54" t="s">
        <v>431</v>
      </c>
      <c r="S57" s="71"/>
      <c r="T57" s="54" t="s">
        <v>256</v>
      </c>
      <c r="U57" s="71">
        <v>44381</v>
      </c>
      <c r="V57" s="54" t="s">
        <v>256</v>
      </c>
      <c r="W57" t="str">
        <f t="shared" si="0"/>
        <v>Jul-21</v>
      </c>
    </row>
    <row r="58" spans="1:23" x14ac:dyDescent="0.25">
      <c r="A58" s="54" t="s">
        <v>317</v>
      </c>
      <c r="B58" s="54" t="s">
        <v>428</v>
      </c>
      <c r="C58" s="54" t="s">
        <v>263</v>
      </c>
      <c r="D58" s="54" t="s">
        <v>429</v>
      </c>
      <c r="E58" s="54" t="s">
        <v>4797</v>
      </c>
      <c r="F58" s="71">
        <v>44381</v>
      </c>
      <c r="G58" s="72">
        <v>989</v>
      </c>
      <c r="H58" s="72">
        <v>83026.55</v>
      </c>
      <c r="I58" s="54" t="s">
        <v>265</v>
      </c>
      <c r="J58" s="54" t="s">
        <v>295</v>
      </c>
      <c r="K58" s="54" t="s">
        <v>4798</v>
      </c>
      <c r="L58" s="54" t="s">
        <v>4799</v>
      </c>
      <c r="M58" s="54" t="s">
        <v>4797</v>
      </c>
      <c r="N58" s="54" t="s">
        <v>256</v>
      </c>
      <c r="O58" s="54" t="s">
        <v>256</v>
      </c>
      <c r="P58" s="54" t="s">
        <v>294</v>
      </c>
      <c r="Q58" s="54" t="s">
        <v>256</v>
      </c>
      <c r="R58" s="54" t="s">
        <v>431</v>
      </c>
      <c r="S58" s="71"/>
      <c r="T58" s="54" t="s">
        <v>256</v>
      </c>
      <c r="U58" s="71">
        <v>44381</v>
      </c>
      <c r="V58" s="54" t="s">
        <v>256</v>
      </c>
      <c r="W58" t="str">
        <f t="shared" si="0"/>
        <v>Jul-21</v>
      </c>
    </row>
    <row r="59" spans="1:23" x14ac:dyDescent="0.25">
      <c r="A59" s="54" t="s">
        <v>317</v>
      </c>
      <c r="B59" s="54" t="s">
        <v>428</v>
      </c>
      <c r="C59" s="54" t="s">
        <v>263</v>
      </c>
      <c r="D59" s="54" t="s">
        <v>429</v>
      </c>
      <c r="E59" s="54" t="s">
        <v>4800</v>
      </c>
      <c r="F59" s="71">
        <v>44382</v>
      </c>
      <c r="G59" s="72">
        <v>2745</v>
      </c>
      <c r="H59" s="72">
        <v>230442.75</v>
      </c>
      <c r="I59" s="54" t="s">
        <v>265</v>
      </c>
      <c r="J59" s="54" t="s">
        <v>333</v>
      </c>
      <c r="K59" s="54" t="s">
        <v>4801</v>
      </c>
      <c r="L59" s="54" t="s">
        <v>4802</v>
      </c>
      <c r="M59" s="54" t="s">
        <v>4800</v>
      </c>
      <c r="N59" s="54" t="s">
        <v>256</v>
      </c>
      <c r="O59" s="54" t="s">
        <v>256</v>
      </c>
      <c r="P59" s="54" t="s">
        <v>271</v>
      </c>
      <c r="Q59" s="54" t="s">
        <v>256</v>
      </c>
      <c r="R59" s="54" t="s">
        <v>431</v>
      </c>
      <c r="S59" s="71"/>
      <c r="T59" s="54" t="s">
        <v>256</v>
      </c>
      <c r="U59" s="71">
        <v>44382</v>
      </c>
      <c r="V59" s="54" t="s">
        <v>443</v>
      </c>
      <c r="W59" t="str">
        <f t="shared" si="0"/>
        <v>Jul-21</v>
      </c>
    </row>
    <row r="60" spans="1:23" x14ac:dyDescent="0.25">
      <c r="A60" s="54" t="s">
        <v>317</v>
      </c>
      <c r="B60" s="54" t="s">
        <v>428</v>
      </c>
      <c r="C60" s="54" t="s">
        <v>263</v>
      </c>
      <c r="D60" s="54" t="s">
        <v>429</v>
      </c>
      <c r="E60" s="54" t="s">
        <v>4803</v>
      </c>
      <c r="F60" s="71">
        <v>44382</v>
      </c>
      <c r="G60" s="72">
        <v>16407.75</v>
      </c>
      <c r="H60" s="72">
        <v>1377430.61</v>
      </c>
      <c r="I60" s="54" t="s">
        <v>265</v>
      </c>
      <c r="J60" s="54" t="s">
        <v>333</v>
      </c>
      <c r="K60" s="54" t="s">
        <v>4804</v>
      </c>
      <c r="L60" s="54" t="s">
        <v>4805</v>
      </c>
      <c r="M60" s="54" t="s">
        <v>4803</v>
      </c>
      <c r="N60" s="54" t="s">
        <v>256</v>
      </c>
      <c r="O60" s="54" t="s">
        <v>256</v>
      </c>
      <c r="P60" s="54" t="s">
        <v>271</v>
      </c>
      <c r="Q60" s="54" t="s">
        <v>256</v>
      </c>
      <c r="R60" s="54" t="s">
        <v>431</v>
      </c>
      <c r="S60" s="71"/>
      <c r="T60" s="54" t="s">
        <v>256</v>
      </c>
      <c r="U60" s="71">
        <v>44382</v>
      </c>
      <c r="V60" s="54" t="s">
        <v>443</v>
      </c>
      <c r="W60" t="str">
        <f t="shared" si="0"/>
        <v>Jul-21</v>
      </c>
    </row>
    <row r="61" spans="1:23" x14ac:dyDescent="0.25">
      <c r="A61" s="54" t="s">
        <v>317</v>
      </c>
      <c r="B61" s="54" t="s">
        <v>428</v>
      </c>
      <c r="C61" s="54" t="s">
        <v>263</v>
      </c>
      <c r="D61" s="54" t="s">
        <v>429</v>
      </c>
      <c r="E61" s="54" t="s">
        <v>4806</v>
      </c>
      <c r="F61" s="71">
        <v>44382</v>
      </c>
      <c r="G61" s="72">
        <v>534</v>
      </c>
      <c r="H61" s="72">
        <v>44829.3</v>
      </c>
      <c r="I61" s="54" t="s">
        <v>265</v>
      </c>
      <c r="J61" s="54" t="s">
        <v>333</v>
      </c>
      <c r="K61" s="54" t="s">
        <v>4807</v>
      </c>
      <c r="L61" s="54" t="s">
        <v>4808</v>
      </c>
      <c r="M61" s="54" t="s">
        <v>4806</v>
      </c>
      <c r="N61" s="54" t="s">
        <v>256</v>
      </c>
      <c r="O61" s="54" t="s">
        <v>256</v>
      </c>
      <c r="P61" s="54" t="s">
        <v>271</v>
      </c>
      <c r="Q61" s="54" t="s">
        <v>256</v>
      </c>
      <c r="R61" s="54" t="s">
        <v>431</v>
      </c>
      <c r="S61" s="71"/>
      <c r="T61" s="54" t="s">
        <v>256</v>
      </c>
      <c r="U61" s="71">
        <v>44382</v>
      </c>
      <c r="V61" s="54" t="s">
        <v>443</v>
      </c>
      <c r="W61" t="str">
        <f t="shared" si="0"/>
        <v>Jul-21</v>
      </c>
    </row>
    <row r="62" spans="1:23" x14ac:dyDescent="0.25">
      <c r="A62" s="54" t="s">
        <v>318</v>
      </c>
      <c r="B62" s="54" t="s">
        <v>428</v>
      </c>
      <c r="C62" s="54" t="s">
        <v>263</v>
      </c>
      <c r="D62" s="54" t="s">
        <v>429</v>
      </c>
      <c r="E62" s="54" t="s">
        <v>4809</v>
      </c>
      <c r="F62" s="71">
        <v>44382</v>
      </c>
      <c r="G62" s="72">
        <v>2361.25</v>
      </c>
      <c r="H62" s="72">
        <v>198226.94</v>
      </c>
      <c r="I62" s="54" t="s">
        <v>265</v>
      </c>
      <c r="J62" s="54" t="s">
        <v>523</v>
      </c>
      <c r="K62" s="54" t="s">
        <v>4810</v>
      </c>
      <c r="L62" s="54" t="s">
        <v>4811</v>
      </c>
      <c r="M62" s="54" t="s">
        <v>4809</v>
      </c>
      <c r="N62" s="54" t="s">
        <v>256</v>
      </c>
      <c r="O62" s="54" t="s">
        <v>256</v>
      </c>
      <c r="P62" s="54" t="s">
        <v>447</v>
      </c>
      <c r="Q62" s="54" t="s">
        <v>256</v>
      </c>
      <c r="R62" s="54" t="s">
        <v>431</v>
      </c>
      <c r="S62" s="71"/>
      <c r="T62" s="54" t="s">
        <v>256</v>
      </c>
      <c r="U62" s="71">
        <v>44382</v>
      </c>
      <c r="V62" s="54" t="s">
        <v>256</v>
      </c>
      <c r="W62" t="str">
        <f t="shared" si="0"/>
        <v>Jul-21</v>
      </c>
    </row>
    <row r="63" spans="1:23" x14ac:dyDescent="0.25">
      <c r="A63" s="54" t="s">
        <v>318</v>
      </c>
      <c r="B63" s="54" t="s">
        <v>428</v>
      </c>
      <c r="C63" s="54" t="s">
        <v>263</v>
      </c>
      <c r="D63" s="54" t="s">
        <v>429</v>
      </c>
      <c r="E63" s="54" t="s">
        <v>4812</v>
      </c>
      <c r="F63" s="71">
        <v>44382</v>
      </c>
      <c r="G63" s="72">
        <v>5290.5</v>
      </c>
      <c r="H63" s="72">
        <v>444137.48</v>
      </c>
      <c r="I63" s="54" t="s">
        <v>265</v>
      </c>
      <c r="J63" s="54" t="s">
        <v>523</v>
      </c>
      <c r="K63" s="54" t="s">
        <v>4813</v>
      </c>
      <c r="L63" s="54" t="s">
        <v>4814</v>
      </c>
      <c r="M63" s="54" t="s">
        <v>4812</v>
      </c>
      <c r="N63" s="54" t="s">
        <v>256</v>
      </c>
      <c r="O63" s="54" t="s">
        <v>256</v>
      </c>
      <c r="P63" s="54" t="s">
        <v>447</v>
      </c>
      <c r="Q63" s="54" t="s">
        <v>256</v>
      </c>
      <c r="R63" s="54" t="s">
        <v>431</v>
      </c>
      <c r="S63" s="71"/>
      <c r="T63" s="54" t="s">
        <v>256</v>
      </c>
      <c r="U63" s="71">
        <v>44382</v>
      </c>
      <c r="V63" s="54" t="s">
        <v>256</v>
      </c>
      <c r="W63" t="str">
        <f t="shared" si="0"/>
        <v>Jul-21</v>
      </c>
    </row>
    <row r="64" spans="1:23" x14ac:dyDescent="0.25">
      <c r="A64" s="54" t="s">
        <v>317</v>
      </c>
      <c r="B64" s="54" t="s">
        <v>428</v>
      </c>
      <c r="C64" s="54" t="s">
        <v>263</v>
      </c>
      <c r="D64" s="54" t="s">
        <v>429</v>
      </c>
      <c r="E64" s="54" t="s">
        <v>4815</v>
      </c>
      <c r="F64" s="71">
        <v>44382</v>
      </c>
      <c r="G64" s="72">
        <v>228.9</v>
      </c>
      <c r="H64" s="72">
        <v>19216.16</v>
      </c>
      <c r="I64" s="54" t="s">
        <v>265</v>
      </c>
      <c r="J64" s="54" t="s">
        <v>573</v>
      </c>
      <c r="K64" s="54" t="s">
        <v>4816</v>
      </c>
      <c r="L64" s="54" t="s">
        <v>4817</v>
      </c>
      <c r="M64" s="54" t="s">
        <v>4815</v>
      </c>
      <c r="N64" s="54" t="s">
        <v>256</v>
      </c>
      <c r="O64" s="54" t="s">
        <v>256</v>
      </c>
      <c r="P64" s="54" t="s">
        <v>445</v>
      </c>
      <c r="Q64" s="54" t="s">
        <v>256</v>
      </c>
      <c r="R64" s="54" t="s">
        <v>431</v>
      </c>
      <c r="S64" s="71"/>
      <c r="T64" s="54" t="s">
        <v>256</v>
      </c>
      <c r="U64" s="71">
        <v>44382</v>
      </c>
      <c r="V64" s="54" t="s">
        <v>256</v>
      </c>
      <c r="W64" t="str">
        <f t="shared" si="0"/>
        <v>Jul-21</v>
      </c>
    </row>
    <row r="65" spans="1:23" x14ac:dyDescent="0.25">
      <c r="A65" s="54" t="s">
        <v>317</v>
      </c>
      <c r="B65" s="54" t="s">
        <v>428</v>
      </c>
      <c r="C65" s="54" t="s">
        <v>263</v>
      </c>
      <c r="D65" s="54" t="s">
        <v>429</v>
      </c>
      <c r="E65" s="54" t="s">
        <v>4818</v>
      </c>
      <c r="F65" s="71">
        <v>44382</v>
      </c>
      <c r="G65" s="72">
        <v>4852.8599999999997</v>
      </c>
      <c r="H65" s="72">
        <v>407397.6</v>
      </c>
      <c r="I65" s="54" t="s">
        <v>265</v>
      </c>
      <c r="J65" s="54" t="s">
        <v>573</v>
      </c>
      <c r="K65" s="54" t="s">
        <v>574</v>
      </c>
      <c r="L65" s="54" t="s">
        <v>4819</v>
      </c>
      <c r="M65" s="54" t="s">
        <v>4818</v>
      </c>
      <c r="N65" s="54" t="s">
        <v>256</v>
      </c>
      <c r="O65" s="54" t="s">
        <v>256</v>
      </c>
      <c r="P65" s="54" t="s">
        <v>445</v>
      </c>
      <c r="Q65" s="54" t="s">
        <v>256</v>
      </c>
      <c r="R65" s="54" t="s">
        <v>431</v>
      </c>
      <c r="S65" s="71"/>
      <c r="T65" s="54" t="s">
        <v>256</v>
      </c>
      <c r="U65" s="71">
        <v>44382</v>
      </c>
      <c r="V65" s="54" t="s">
        <v>256</v>
      </c>
      <c r="W65" t="str">
        <f t="shared" si="0"/>
        <v>Jul-21</v>
      </c>
    </row>
    <row r="66" spans="1:23" x14ac:dyDescent="0.25">
      <c r="A66" s="54" t="s">
        <v>317</v>
      </c>
      <c r="B66" s="54" t="s">
        <v>428</v>
      </c>
      <c r="C66" s="54" t="s">
        <v>263</v>
      </c>
      <c r="D66" s="54" t="s">
        <v>429</v>
      </c>
      <c r="E66" s="54" t="s">
        <v>4820</v>
      </c>
      <c r="F66" s="71">
        <v>44382</v>
      </c>
      <c r="G66" s="72">
        <v>4912.25</v>
      </c>
      <c r="H66" s="72">
        <v>412383.39</v>
      </c>
      <c r="I66" s="54" t="s">
        <v>265</v>
      </c>
      <c r="J66" s="54" t="s">
        <v>573</v>
      </c>
      <c r="K66" s="54" t="s">
        <v>575</v>
      </c>
      <c r="L66" s="54" t="s">
        <v>4821</v>
      </c>
      <c r="M66" s="54" t="s">
        <v>4820</v>
      </c>
      <c r="N66" s="54" t="s">
        <v>256</v>
      </c>
      <c r="O66" s="54" t="s">
        <v>256</v>
      </c>
      <c r="P66" s="54" t="s">
        <v>445</v>
      </c>
      <c r="Q66" s="54" t="s">
        <v>256</v>
      </c>
      <c r="R66" s="54" t="s">
        <v>431</v>
      </c>
      <c r="S66" s="71"/>
      <c r="T66" s="54" t="s">
        <v>256</v>
      </c>
      <c r="U66" s="71">
        <v>44382</v>
      </c>
      <c r="V66" s="54" t="s">
        <v>256</v>
      </c>
      <c r="W66" t="str">
        <f t="shared" ref="W66:W129" si="1">TEXT(F66,"MMM-YY")</f>
        <v>Jul-21</v>
      </c>
    </row>
    <row r="67" spans="1:23" x14ac:dyDescent="0.25">
      <c r="A67" s="54" t="s">
        <v>317</v>
      </c>
      <c r="B67" s="54" t="s">
        <v>428</v>
      </c>
      <c r="C67" s="54" t="s">
        <v>263</v>
      </c>
      <c r="D67" s="54" t="s">
        <v>429</v>
      </c>
      <c r="E67" s="54" t="s">
        <v>4822</v>
      </c>
      <c r="F67" s="71">
        <v>44382</v>
      </c>
      <c r="G67" s="72">
        <v>474.65</v>
      </c>
      <c r="H67" s="72">
        <v>39846.870000000003</v>
      </c>
      <c r="I67" s="54" t="s">
        <v>265</v>
      </c>
      <c r="J67" s="54" t="s">
        <v>290</v>
      </c>
      <c r="K67" s="54" t="s">
        <v>591</v>
      </c>
      <c r="L67" s="54" t="s">
        <v>4823</v>
      </c>
      <c r="M67" s="54" t="s">
        <v>4822</v>
      </c>
      <c r="N67" s="54" t="s">
        <v>256</v>
      </c>
      <c r="O67" s="54" t="s">
        <v>256</v>
      </c>
      <c r="P67" s="54" t="s">
        <v>264</v>
      </c>
      <c r="Q67" s="54" t="s">
        <v>256</v>
      </c>
      <c r="R67" s="54" t="s">
        <v>431</v>
      </c>
      <c r="S67" s="71"/>
      <c r="T67" s="54" t="s">
        <v>256</v>
      </c>
      <c r="U67" s="71">
        <v>44382</v>
      </c>
      <c r="V67" s="54" t="s">
        <v>256</v>
      </c>
      <c r="W67" t="str">
        <f t="shared" si="1"/>
        <v>Jul-21</v>
      </c>
    </row>
    <row r="68" spans="1:23" x14ac:dyDescent="0.25">
      <c r="A68" s="54" t="s">
        <v>317</v>
      </c>
      <c r="B68" s="54" t="s">
        <v>428</v>
      </c>
      <c r="C68" s="54" t="s">
        <v>263</v>
      </c>
      <c r="D68" s="54" t="s">
        <v>429</v>
      </c>
      <c r="E68" s="54" t="s">
        <v>4824</v>
      </c>
      <c r="F68" s="71">
        <v>44382</v>
      </c>
      <c r="G68" s="72">
        <v>420.5</v>
      </c>
      <c r="H68" s="72">
        <v>35300.980000000003</v>
      </c>
      <c r="I68" s="54" t="s">
        <v>265</v>
      </c>
      <c r="J68" s="54" t="s">
        <v>290</v>
      </c>
      <c r="K68" s="54" t="s">
        <v>591</v>
      </c>
      <c r="L68" s="54" t="s">
        <v>4825</v>
      </c>
      <c r="M68" s="54" t="s">
        <v>4824</v>
      </c>
      <c r="N68" s="54" t="s">
        <v>256</v>
      </c>
      <c r="O68" s="54" t="s">
        <v>256</v>
      </c>
      <c r="P68" s="54" t="s">
        <v>264</v>
      </c>
      <c r="Q68" s="54" t="s">
        <v>256</v>
      </c>
      <c r="R68" s="54" t="s">
        <v>431</v>
      </c>
      <c r="S68" s="71"/>
      <c r="T68" s="54" t="s">
        <v>256</v>
      </c>
      <c r="U68" s="71">
        <v>44382</v>
      </c>
      <c r="V68" s="54" t="s">
        <v>256</v>
      </c>
      <c r="W68" t="str">
        <f t="shared" si="1"/>
        <v>Jul-21</v>
      </c>
    </row>
    <row r="69" spans="1:23" x14ac:dyDescent="0.25">
      <c r="A69" s="54" t="s">
        <v>318</v>
      </c>
      <c r="B69" s="54" t="s">
        <v>428</v>
      </c>
      <c r="C69" s="54" t="s">
        <v>263</v>
      </c>
      <c r="D69" s="54" t="s">
        <v>429</v>
      </c>
      <c r="E69" s="54" t="s">
        <v>4826</v>
      </c>
      <c r="F69" s="71">
        <v>44382</v>
      </c>
      <c r="G69" s="72">
        <v>49897.84</v>
      </c>
      <c r="H69" s="72">
        <v>4188923.67</v>
      </c>
      <c r="I69" s="54" t="s">
        <v>265</v>
      </c>
      <c r="J69" s="54" t="s">
        <v>606</v>
      </c>
      <c r="K69" s="54" t="s">
        <v>4827</v>
      </c>
      <c r="L69" s="54" t="s">
        <v>4828</v>
      </c>
      <c r="M69" s="54" t="s">
        <v>4826</v>
      </c>
      <c r="N69" s="54" t="s">
        <v>256</v>
      </c>
      <c r="O69" s="54" t="s">
        <v>256</v>
      </c>
      <c r="P69" s="54" t="s">
        <v>438</v>
      </c>
      <c r="Q69" s="54" t="s">
        <v>256</v>
      </c>
      <c r="R69" s="54" t="s">
        <v>431</v>
      </c>
      <c r="S69" s="71"/>
      <c r="T69" s="54" t="s">
        <v>256</v>
      </c>
      <c r="U69" s="71">
        <v>44382</v>
      </c>
      <c r="V69" s="54" t="s">
        <v>256</v>
      </c>
      <c r="W69" t="str">
        <f t="shared" si="1"/>
        <v>Jul-21</v>
      </c>
    </row>
    <row r="70" spans="1:23" x14ac:dyDescent="0.25">
      <c r="A70" s="54" t="s">
        <v>318</v>
      </c>
      <c r="B70" s="54" t="s">
        <v>428</v>
      </c>
      <c r="C70" s="54" t="s">
        <v>263</v>
      </c>
      <c r="D70" s="54" t="s">
        <v>429</v>
      </c>
      <c r="E70" s="54" t="s">
        <v>4829</v>
      </c>
      <c r="F70" s="71">
        <v>44382</v>
      </c>
      <c r="G70" s="72">
        <v>111348.15</v>
      </c>
      <c r="H70" s="72">
        <v>9347677.1899999995</v>
      </c>
      <c r="I70" s="54" t="s">
        <v>265</v>
      </c>
      <c r="J70" s="54" t="s">
        <v>606</v>
      </c>
      <c r="K70" s="54" t="s">
        <v>4827</v>
      </c>
      <c r="L70" s="54" t="s">
        <v>4830</v>
      </c>
      <c r="M70" s="54" t="s">
        <v>4829</v>
      </c>
      <c r="N70" s="54" t="s">
        <v>256</v>
      </c>
      <c r="O70" s="54" t="s">
        <v>256</v>
      </c>
      <c r="P70" s="54" t="s">
        <v>438</v>
      </c>
      <c r="Q70" s="54" t="s">
        <v>256</v>
      </c>
      <c r="R70" s="54" t="s">
        <v>431</v>
      </c>
      <c r="S70" s="71"/>
      <c r="T70" s="54" t="s">
        <v>256</v>
      </c>
      <c r="U70" s="71">
        <v>44382</v>
      </c>
      <c r="V70" s="54" t="s">
        <v>256</v>
      </c>
      <c r="W70" t="str">
        <f t="shared" si="1"/>
        <v>Jul-21</v>
      </c>
    </row>
    <row r="71" spans="1:23" x14ac:dyDescent="0.25">
      <c r="A71" s="54" t="s">
        <v>318</v>
      </c>
      <c r="B71" s="54" t="s">
        <v>428</v>
      </c>
      <c r="C71" s="54" t="s">
        <v>263</v>
      </c>
      <c r="D71" s="54" t="s">
        <v>429</v>
      </c>
      <c r="E71" s="54" t="s">
        <v>4831</v>
      </c>
      <c r="F71" s="71">
        <v>44382</v>
      </c>
      <c r="G71" s="72">
        <v>19293.96</v>
      </c>
      <c r="H71" s="72">
        <v>1619727.94</v>
      </c>
      <c r="I71" s="54" t="s">
        <v>265</v>
      </c>
      <c r="J71" s="54" t="s">
        <v>606</v>
      </c>
      <c r="K71" s="54" t="s">
        <v>4827</v>
      </c>
      <c r="L71" s="54" t="s">
        <v>4832</v>
      </c>
      <c r="M71" s="54" t="s">
        <v>4831</v>
      </c>
      <c r="N71" s="54" t="s">
        <v>256</v>
      </c>
      <c r="O71" s="54" t="s">
        <v>256</v>
      </c>
      <c r="P71" s="54" t="s">
        <v>438</v>
      </c>
      <c r="Q71" s="54" t="s">
        <v>256</v>
      </c>
      <c r="R71" s="54" t="s">
        <v>431</v>
      </c>
      <c r="S71" s="71"/>
      <c r="T71" s="54" t="s">
        <v>256</v>
      </c>
      <c r="U71" s="71">
        <v>44382</v>
      </c>
      <c r="V71" s="54" t="s">
        <v>256</v>
      </c>
      <c r="W71" t="str">
        <f t="shared" si="1"/>
        <v>Jul-21</v>
      </c>
    </row>
    <row r="72" spans="1:23" x14ac:dyDescent="0.25">
      <c r="A72" s="54" t="s">
        <v>318</v>
      </c>
      <c r="B72" s="54" t="s">
        <v>428</v>
      </c>
      <c r="C72" s="54" t="s">
        <v>263</v>
      </c>
      <c r="D72" s="54" t="s">
        <v>429</v>
      </c>
      <c r="E72" s="54" t="s">
        <v>4833</v>
      </c>
      <c r="F72" s="71">
        <v>44382</v>
      </c>
      <c r="G72" s="72">
        <v>134770.87</v>
      </c>
      <c r="H72" s="72">
        <v>11314014.539999999</v>
      </c>
      <c r="I72" s="54" t="s">
        <v>265</v>
      </c>
      <c r="J72" s="54" t="s">
        <v>606</v>
      </c>
      <c r="K72" s="54" t="s">
        <v>4827</v>
      </c>
      <c r="L72" s="54" t="s">
        <v>4834</v>
      </c>
      <c r="M72" s="54" t="s">
        <v>4833</v>
      </c>
      <c r="N72" s="54" t="s">
        <v>256</v>
      </c>
      <c r="O72" s="54" t="s">
        <v>256</v>
      </c>
      <c r="P72" s="54" t="s">
        <v>438</v>
      </c>
      <c r="Q72" s="54" t="s">
        <v>256</v>
      </c>
      <c r="R72" s="54" t="s">
        <v>431</v>
      </c>
      <c r="S72" s="71"/>
      <c r="T72" s="54" t="s">
        <v>256</v>
      </c>
      <c r="U72" s="71">
        <v>44382</v>
      </c>
      <c r="V72" s="54" t="s">
        <v>256</v>
      </c>
      <c r="W72" t="str">
        <f t="shared" si="1"/>
        <v>Jul-21</v>
      </c>
    </row>
    <row r="73" spans="1:23" x14ac:dyDescent="0.25">
      <c r="A73" s="54" t="s">
        <v>318</v>
      </c>
      <c r="B73" s="54" t="s">
        <v>428</v>
      </c>
      <c r="C73" s="54" t="s">
        <v>263</v>
      </c>
      <c r="D73" s="54" t="s">
        <v>429</v>
      </c>
      <c r="E73" s="54" t="s">
        <v>4835</v>
      </c>
      <c r="F73" s="71">
        <v>44382</v>
      </c>
      <c r="G73" s="72">
        <v>25886.99</v>
      </c>
      <c r="H73" s="72">
        <v>2173212.81</v>
      </c>
      <c r="I73" s="54" t="s">
        <v>265</v>
      </c>
      <c r="J73" s="54" t="s">
        <v>606</v>
      </c>
      <c r="K73" s="54" t="s">
        <v>4827</v>
      </c>
      <c r="L73" s="54" t="s">
        <v>4836</v>
      </c>
      <c r="M73" s="54" t="s">
        <v>4835</v>
      </c>
      <c r="N73" s="54" t="s">
        <v>256</v>
      </c>
      <c r="O73" s="54" t="s">
        <v>256</v>
      </c>
      <c r="P73" s="54" t="s">
        <v>438</v>
      </c>
      <c r="Q73" s="54" t="s">
        <v>256</v>
      </c>
      <c r="R73" s="54" t="s">
        <v>431</v>
      </c>
      <c r="S73" s="71"/>
      <c r="T73" s="54" t="s">
        <v>256</v>
      </c>
      <c r="U73" s="71">
        <v>44382</v>
      </c>
      <c r="V73" s="54" t="s">
        <v>256</v>
      </c>
      <c r="W73" t="str">
        <f t="shared" si="1"/>
        <v>Jul-21</v>
      </c>
    </row>
    <row r="74" spans="1:23" x14ac:dyDescent="0.25">
      <c r="A74" s="54" t="s">
        <v>318</v>
      </c>
      <c r="B74" s="54" t="s">
        <v>428</v>
      </c>
      <c r="C74" s="54" t="s">
        <v>263</v>
      </c>
      <c r="D74" s="54" t="s">
        <v>429</v>
      </c>
      <c r="E74" s="54" t="s">
        <v>4837</v>
      </c>
      <c r="F74" s="71">
        <v>44382</v>
      </c>
      <c r="G74" s="72">
        <v>28167.41</v>
      </c>
      <c r="H74" s="72">
        <v>2364654.0699999998</v>
      </c>
      <c r="I74" s="54" t="s">
        <v>265</v>
      </c>
      <c r="J74" s="54" t="s">
        <v>606</v>
      </c>
      <c r="K74" s="54" t="s">
        <v>4827</v>
      </c>
      <c r="L74" s="54" t="s">
        <v>4838</v>
      </c>
      <c r="M74" s="54" t="s">
        <v>4837</v>
      </c>
      <c r="N74" s="54" t="s">
        <v>256</v>
      </c>
      <c r="O74" s="54" t="s">
        <v>256</v>
      </c>
      <c r="P74" s="54" t="s">
        <v>438</v>
      </c>
      <c r="Q74" s="54" t="s">
        <v>256</v>
      </c>
      <c r="R74" s="54" t="s">
        <v>431</v>
      </c>
      <c r="S74" s="71"/>
      <c r="T74" s="54" t="s">
        <v>256</v>
      </c>
      <c r="U74" s="71">
        <v>44382</v>
      </c>
      <c r="V74" s="54" t="s">
        <v>256</v>
      </c>
      <c r="W74" t="str">
        <f t="shared" si="1"/>
        <v>Jul-21</v>
      </c>
    </row>
    <row r="75" spans="1:23" x14ac:dyDescent="0.25">
      <c r="A75" s="54" t="s">
        <v>317</v>
      </c>
      <c r="B75" s="54" t="s">
        <v>428</v>
      </c>
      <c r="C75" s="54" t="s">
        <v>263</v>
      </c>
      <c r="D75" s="54" t="s">
        <v>429</v>
      </c>
      <c r="E75" s="54" t="s">
        <v>4839</v>
      </c>
      <c r="F75" s="71">
        <v>44382</v>
      </c>
      <c r="G75" s="72">
        <v>554.26</v>
      </c>
      <c r="H75" s="72">
        <v>46530.13</v>
      </c>
      <c r="I75" s="54" t="s">
        <v>265</v>
      </c>
      <c r="J75" s="54" t="s">
        <v>331</v>
      </c>
      <c r="K75" s="54" t="s">
        <v>4840</v>
      </c>
      <c r="L75" s="54" t="s">
        <v>4841</v>
      </c>
      <c r="M75" s="54" t="s">
        <v>4839</v>
      </c>
      <c r="N75" s="54" t="s">
        <v>256</v>
      </c>
      <c r="O75" s="54" t="s">
        <v>256</v>
      </c>
      <c r="P75" s="54" t="s">
        <v>289</v>
      </c>
      <c r="Q75" s="54" t="s">
        <v>256</v>
      </c>
      <c r="R75" s="54" t="s">
        <v>431</v>
      </c>
      <c r="S75" s="71"/>
      <c r="T75" s="54" t="s">
        <v>256</v>
      </c>
      <c r="U75" s="71">
        <v>44382</v>
      </c>
      <c r="V75" s="54" t="s">
        <v>256</v>
      </c>
      <c r="W75" t="str">
        <f t="shared" si="1"/>
        <v>Jul-21</v>
      </c>
    </row>
    <row r="76" spans="1:23" x14ac:dyDescent="0.25">
      <c r="A76" s="54" t="s">
        <v>317</v>
      </c>
      <c r="B76" s="54" t="s">
        <v>428</v>
      </c>
      <c r="C76" s="54" t="s">
        <v>263</v>
      </c>
      <c r="D76" s="54" t="s">
        <v>429</v>
      </c>
      <c r="E76" s="54" t="s">
        <v>4842</v>
      </c>
      <c r="F76" s="71">
        <v>44382</v>
      </c>
      <c r="G76" s="72">
        <v>916.35</v>
      </c>
      <c r="H76" s="72">
        <v>76927.58</v>
      </c>
      <c r="I76" s="54" t="s">
        <v>265</v>
      </c>
      <c r="J76" s="54" t="s">
        <v>331</v>
      </c>
      <c r="K76" s="54" t="s">
        <v>4840</v>
      </c>
      <c r="L76" s="54" t="s">
        <v>4843</v>
      </c>
      <c r="M76" s="54" t="s">
        <v>4842</v>
      </c>
      <c r="N76" s="54" t="s">
        <v>256</v>
      </c>
      <c r="O76" s="54" t="s">
        <v>256</v>
      </c>
      <c r="P76" s="54" t="s">
        <v>289</v>
      </c>
      <c r="Q76" s="54" t="s">
        <v>256</v>
      </c>
      <c r="R76" s="54" t="s">
        <v>431</v>
      </c>
      <c r="S76" s="71"/>
      <c r="T76" s="54" t="s">
        <v>256</v>
      </c>
      <c r="U76" s="71">
        <v>44382</v>
      </c>
      <c r="V76" s="54" t="s">
        <v>256</v>
      </c>
      <c r="W76" t="str">
        <f t="shared" si="1"/>
        <v>Jul-21</v>
      </c>
    </row>
    <row r="77" spans="1:23" x14ac:dyDescent="0.25">
      <c r="A77" s="54" t="s">
        <v>317</v>
      </c>
      <c r="B77" s="54" t="s">
        <v>428</v>
      </c>
      <c r="C77" s="54" t="s">
        <v>263</v>
      </c>
      <c r="D77" s="54" t="s">
        <v>429</v>
      </c>
      <c r="E77" s="54" t="s">
        <v>4844</v>
      </c>
      <c r="F77" s="71">
        <v>44382</v>
      </c>
      <c r="G77" s="72">
        <v>1032.27</v>
      </c>
      <c r="H77" s="72">
        <v>86659.07</v>
      </c>
      <c r="I77" s="54" t="s">
        <v>265</v>
      </c>
      <c r="J77" s="54" t="s">
        <v>331</v>
      </c>
      <c r="K77" s="54" t="s">
        <v>4840</v>
      </c>
      <c r="L77" s="54" t="s">
        <v>4845</v>
      </c>
      <c r="M77" s="54" t="s">
        <v>4844</v>
      </c>
      <c r="N77" s="54" t="s">
        <v>256</v>
      </c>
      <c r="O77" s="54" t="s">
        <v>256</v>
      </c>
      <c r="P77" s="54" t="s">
        <v>289</v>
      </c>
      <c r="Q77" s="54" t="s">
        <v>256</v>
      </c>
      <c r="R77" s="54" t="s">
        <v>431</v>
      </c>
      <c r="S77" s="71"/>
      <c r="T77" s="54" t="s">
        <v>256</v>
      </c>
      <c r="U77" s="71">
        <v>44382</v>
      </c>
      <c r="V77" s="54" t="s">
        <v>256</v>
      </c>
      <c r="W77" t="str">
        <f t="shared" si="1"/>
        <v>Jul-21</v>
      </c>
    </row>
    <row r="78" spans="1:23" x14ac:dyDescent="0.25">
      <c r="A78" s="54" t="s">
        <v>317</v>
      </c>
      <c r="B78" s="54" t="s">
        <v>428</v>
      </c>
      <c r="C78" s="54" t="s">
        <v>263</v>
      </c>
      <c r="D78" s="54" t="s">
        <v>429</v>
      </c>
      <c r="E78" s="54" t="s">
        <v>4846</v>
      </c>
      <c r="F78" s="71">
        <v>44382</v>
      </c>
      <c r="G78" s="72">
        <v>6612.98</v>
      </c>
      <c r="H78" s="72">
        <v>555159.67000000004</v>
      </c>
      <c r="I78" s="54" t="s">
        <v>265</v>
      </c>
      <c r="J78" s="54" t="s">
        <v>331</v>
      </c>
      <c r="K78" s="54" t="s">
        <v>4840</v>
      </c>
      <c r="L78" s="54" t="s">
        <v>4847</v>
      </c>
      <c r="M78" s="54" t="s">
        <v>4846</v>
      </c>
      <c r="N78" s="54" t="s">
        <v>256</v>
      </c>
      <c r="O78" s="54" t="s">
        <v>256</v>
      </c>
      <c r="P78" s="54" t="s">
        <v>289</v>
      </c>
      <c r="Q78" s="54" t="s">
        <v>256</v>
      </c>
      <c r="R78" s="54" t="s">
        <v>431</v>
      </c>
      <c r="S78" s="71"/>
      <c r="T78" s="54" t="s">
        <v>256</v>
      </c>
      <c r="U78" s="71">
        <v>44382</v>
      </c>
      <c r="V78" s="54" t="s">
        <v>256</v>
      </c>
      <c r="W78" t="str">
        <f t="shared" si="1"/>
        <v>Jul-21</v>
      </c>
    </row>
    <row r="79" spans="1:23" x14ac:dyDescent="0.25">
      <c r="A79" s="54" t="s">
        <v>317</v>
      </c>
      <c r="B79" s="54" t="s">
        <v>428</v>
      </c>
      <c r="C79" s="54" t="s">
        <v>263</v>
      </c>
      <c r="D79" s="54" t="s">
        <v>429</v>
      </c>
      <c r="E79" s="54" t="s">
        <v>4848</v>
      </c>
      <c r="F79" s="71">
        <v>44383</v>
      </c>
      <c r="G79" s="72">
        <v>5977.02</v>
      </c>
      <c r="H79" s="72">
        <v>501770.83</v>
      </c>
      <c r="I79" s="54" t="s">
        <v>265</v>
      </c>
      <c r="J79" s="54" t="s">
        <v>333</v>
      </c>
      <c r="K79" s="54" t="s">
        <v>4849</v>
      </c>
      <c r="L79" s="54" t="s">
        <v>4850</v>
      </c>
      <c r="M79" s="54" t="s">
        <v>4848</v>
      </c>
      <c r="N79" s="54" t="s">
        <v>256</v>
      </c>
      <c r="O79" s="54" t="s">
        <v>256</v>
      </c>
      <c r="P79" s="54" t="s">
        <v>271</v>
      </c>
      <c r="Q79" s="54" t="s">
        <v>256</v>
      </c>
      <c r="R79" s="54" t="s">
        <v>431</v>
      </c>
      <c r="S79" s="71"/>
      <c r="T79" s="54" t="s">
        <v>256</v>
      </c>
      <c r="U79" s="71">
        <v>44383</v>
      </c>
      <c r="V79" s="54" t="s">
        <v>443</v>
      </c>
      <c r="W79" t="str">
        <f t="shared" si="1"/>
        <v>Jul-21</v>
      </c>
    </row>
    <row r="80" spans="1:23" x14ac:dyDescent="0.25">
      <c r="A80" s="54" t="s">
        <v>317</v>
      </c>
      <c r="B80" s="54" t="s">
        <v>428</v>
      </c>
      <c r="C80" s="54" t="s">
        <v>263</v>
      </c>
      <c r="D80" s="54" t="s">
        <v>429</v>
      </c>
      <c r="E80" s="54" t="s">
        <v>4851</v>
      </c>
      <c r="F80" s="71">
        <v>44383</v>
      </c>
      <c r="G80" s="72">
        <v>1060.6099999999999</v>
      </c>
      <c r="H80" s="72">
        <v>89038.21</v>
      </c>
      <c r="I80" s="54" t="s">
        <v>265</v>
      </c>
      <c r="J80" s="54" t="s">
        <v>333</v>
      </c>
      <c r="K80" s="54" t="s">
        <v>4849</v>
      </c>
      <c r="L80" s="54" t="s">
        <v>4852</v>
      </c>
      <c r="M80" s="54" t="s">
        <v>4851</v>
      </c>
      <c r="N80" s="54" t="s">
        <v>256</v>
      </c>
      <c r="O80" s="54" t="s">
        <v>256</v>
      </c>
      <c r="P80" s="54" t="s">
        <v>271</v>
      </c>
      <c r="Q80" s="54" t="s">
        <v>256</v>
      </c>
      <c r="R80" s="54" t="s">
        <v>431</v>
      </c>
      <c r="S80" s="71"/>
      <c r="T80" s="54" t="s">
        <v>256</v>
      </c>
      <c r="U80" s="71">
        <v>44383</v>
      </c>
      <c r="V80" s="54" t="s">
        <v>443</v>
      </c>
      <c r="W80" t="str">
        <f t="shared" si="1"/>
        <v>Jul-21</v>
      </c>
    </row>
    <row r="81" spans="1:23" x14ac:dyDescent="0.25">
      <c r="A81" s="54" t="s">
        <v>317</v>
      </c>
      <c r="B81" s="54" t="s">
        <v>428</v>
      </c>
      <c r="C81" s="54" t="s">
        <v>263</v>
      </c>
      <c r="D81" s="54" t="s">
        <v>429</v>
      </c>
      <c r="E81" s="54" t="s">
        <v>4853</v>
      </c>
      <c r="F81" s="71">
        <v>44383</v>
      </c>
      <c r="G81" s="72">
        <v>1160.92</v>
      </c>
      <c r="H81" s="72">
        <v>97459.23</v>
      </c>
      <c r="I81" s="54" t="s">
        <v>265</v>
      </c>
      <c r="J81" s="54" t="s">
        <v>333</v>
      </c>
      <c r="K81" s="54" t="s">
        <v>4849</v>
      </c>
      <c r="L81" s="54" t="s">
        <v>4854</v>
      </c>
      <c r="M81" s="54" t="s">
        <v>4853</v>
      </c>
      <c r="N81" s="54" t="s">
        <v>256</v>
      </c>
      <c r="O81" s="54" t="s">
        <v>256</v>
      </c>
      <c r="P81" s="54" t="s">
        <v>271</v>
      </c>
      <c r="Q81" s="54" t="s">
        <v>256</v>
      </c>
      <c r="R81" s="54" t="s">
        <v>431</v>
      </c>
      <c r="S81" s="71"/>
      <c r="T81" s="54" t="s">
        <v>256</v>
      </c>
      <c r="U81" s="71">
        <v>44383</v>
      </c>
      <c r="V81" s="54" t="s">
        <v>443</v>
      </c>
      <c r="W81" t="str">
        <f t="shared" si="1"/>
        <v>Jul-21</v>
      </c>
    </row>
    <row r="82" spans="1:23" x14ac:dyDescent="0.25">
      <c r="A82" s="54" t="s">
        <v>317</v>
      </c>
      <c r="B82" s="54" t="s">
        <v>428</v>
      </c>
      <c r="C82" s="54" t="s">
        <v>263</v>
      </c>
      <c r="D82" s="54" t="s">
        <v>429</v>
      </c>
      <c r="E82" s="54" t="s">
        <v>4855</v>
      </c>
      <c r="F82" s="71">
        <v>44383</v>
      </c>
      <c r="G82" s="72">
        <v>412.5</v>
      </c>
      <c r="H82" s="72">
        <v>34629.379999999997</v>
      </c>
      <c r="I82" s="54" t="s">
        <v>265</v>
      </c>
      <c r="J82" s="54" t="s">
        <v>321</v>
      </c>
      <c r="K82" s="54" t="s">
        <v>4856</v>
      </c>
      <c r="L82" s="54" t="s">
        <v>4857</v>
      </c>
      <c r="M82" s="54" t="s">
        <v>4855</v>
      </c>
      <c r="N82" s="54" t="s">
        <v>256</v>
      </c>
      <c r="O82" s="54" t="s">
        <v>256</v>
      </c>
      <c r="P82" s="54" t="s">
        <v>267</v>
      </c>
      <c r="Q82" s="54" t="s">
        <v>256</v>
      </c>
      <c r="R82" s="54" t="s">
        <v>431</v>
      </c>
      <c r="S82" s="71"/>
      <c r="T82" s="54" t="s">
        <v>256</v>
      </c>
      <c r="U82" s="71">
        <v>44383</v>
      </c>
      <c r="V82" s="54" t="s">
        <v>256</v>
      </c>
      <c r="W82" t="str">
        <f t="shared" si="1"/>
        <v>Jul-21</v>
      </c>
    </row>
    <row r="83" spans="1:23" x14ac:dyDescent="0.25">
      <c r="A83" s="54" t="s">
        <v>317</v>
      </c>
      <c r="B83" s="54" t="s">
        <v>428</v>
      </c>
      <c r="C83" s="54" t="s">
        <v>263</v>
      </c>
      <c r="D83" s="54" t="s">
        <v>429</v>
      </c>
      <c r="E83" s="54" t="s">
        <v>4858</v>
      </c>
      <c r="F83" s="71">
        <v>44383</v>
      </c>
      <c r="G83" s="72">
        <v>750</v>
      </c>
      <c r="H83" s="72">
        <v>62962.5</v>
      </c>
      <c r="I83" s="54" t="s">
        <v>265</v>
      </c>
      <c r="J83" s="54" t="s">
        <v>321</v>
      </c>
      <c r="K83" s="54" t="s">
        <v>4859</v>
      </c>
      <c r="L83" s="54" t="s">
        <v>4860</v>
      </c>
      <c r="M83" s="54" t="s">
        <v>4858</v>
      </c>
      <c r="N83" s="54" t="s">
        <v>256</v>
      </c>
      <c r="O83" s="54" t="s">
        <v>256</v>
      </c>
      <c r="P83" s="54" t="s">
        <v>267</v>
      </c>
      <c r="Q83" s="54" t="s">
        <v>256</v>
      </c>
      <c r="R83" s="54" t="s">
        <v>431</v>
      </c>
      <c r="S83" s="71"/>
      <c r="T83" s="54" t="s">
        <v>256</v>
      </c>
      <c r="U83" s="71">
        <v>44383</v>
      </c>
      <c r="V83" s="54" t="s">
        <v>256</v>
      </c>
      <c r="W83" t="str">
        <f t="shared" si="1"/>
        <v>Jul-21</v>
      </c>
    </row>
    <row r="84" spans="1:23" x14ac:dyDescent="0.25">
      <c r="A84" s="54" t="s">
        <v>317</v>
      </c>
      <c r="B84" s="54" t="s">
        <v>428</v>
      </c>
      <c r="C84" s="54" t="s">
        <v>263</v>
      </c>
      <c r="D84" s="54" t="s">
        <v>429</v>
      </c>
      <c r="E84" s="54" t="s">
        <v>4861</v>
      </c>
      <c r="F84" s="71">
        <v>44383</v>
      </c>
      <c r="G84" s="72">
        <v>1089.79</v>
      </c>
      <c r="H84" s="72">
        <v>91487.87</v>
      </c>
      <c r="I84" s="54" t="s">
        <v>265</v>
      </c>
      <c r="J84" s="54" t="s">
        <v>298</v>
      </c>
      <c r="K84" s="54" t="s">
        <v>4862</v>
      </c>
      <c r="L84" s="54" t="s">
        <v>4863</v>
      </c>
      <c r="M84" s="54" t="s">
        <v>4861</v>
      </c>
      <c r="N84" s="54" t="s">
        <v>256</v>
      </c>
      <c r="O84" s="54" t="s">
        <v>256</v>
      </c>
      <c r="P84" s="54" t="s">
        <v>268</v>
      </c>
      <c r="Q84" s="54" t="s">
        <v>256</v>
      </c>
      <c r="R84" s="54" t="s">
        <v>431</v>
      </c>
      <c r="S84" s="71"/>
      <c r="T84" s="54" t="s">
        <v>256</v>
      </c>
      <c r="U84" s="71">
        <v>44383</v>
      </c>
      <c r="V84" s="54" t="s">
        <v>256</v>
      </c>
      <c r="W84" t="str">
        <f t="shared" si="1"/>
        <v>Jul-21</v>
      </c>
    </row>
    <row r="85" spans="1:23" x14ac:dyDescent="0.25">
      <c r="A85" s="54" t="s">
        <v>317</v>
      </c>
      <c r="B85" s="54" t="s">
        <v>428</v>
      </c>
      <c r="C85" s="54" t="s">
        <v>263</v>
      </c>
      <c r="D85" s="54" t="s">
        <v>429</v>
      </c>
      <c r="E85" s="54" t="s">
        <v>4864</v>
      </c>
      <c r="F85" s="71">
        <v>44383</v>
      </c>
      <c r="G85" s="72">
        <v>5410</v>
      </c>
      <c r="H85" s="72">
        <v>454169.5</v>
      </c>
      <c r="I85" s="54" t="s">
        <v>265</v>
      </c>
      <c r="J85" s="54" t="s">
        <v>573</v>
      </c>
      <c r="K85" s="54" t="s">
        <v>4865</v>
      </c>
      <c r="L85" s="54" t="s">
        <v>4866</v>
      </c>
      <c r="M85" s="54" t="s">
        <v>4864</v>
      </c>
      <c r="N85" s="54" t="s">
        <v>256</v>
      </c>
      <c r="O85" s="54" t="s">
        <v>256</v>
      </c>
      <c r="P85" s="54" t="s">
        <v>445</v>
      </c>
      <c r="Q85" s="54" t="s">
        <v>256</v>
      </c>
      <c r="R85" s="54" t="s">
        <v>431</v>
      </c>
      <c r="S85" s="71"/>
      <c r="T85" s="54" t="s">
        <v>256</v>
      </c>
      <c r="U85" s="71">
        <v>44383</v>
      </c>
      <c r="V85" s="54" t="s">
        <v>256</v>
      </c>
      <c r="W85" t="str">
        <f t="shared" si="1"/>
        <v>Jul-21</v>
      </c>
    </row>
    <row r="86" spans="1:23" x14ac:dyDescent="0.25">
      <c r="A86" s="54" t="s">
        <v>317</v>
      </c>
      <c r="B86" s="54" t="s">
        <v>428</v>
      </c>
      <c r="C86" s="54" t="s">
        <v>263</v>
      </c>
      <c r="D86" s="54" t="s">
        <v>429</v>
      </c>
      <c r="E86" s="54" t="s">
        <v>4867</v>
      </c>
      <c r="F86" s="71">
        <v>44383</v>
      </c>
      <c r="G86" s="72">
        <v>140.91</v>
      </c>
      <c r="H86" s="72">
        <v>11829.39</v>
      </c>
      <c r="I86" s="54" t="s">
        <v>265</v>
      </c>
      <c r="J86" s="54" t="s">
        <v>290</v>
      </c>
      <c r="K86" s="54" t="s">
        <v>4868</v>
      </c>
      <c r="L86" s="54" t="s">
        <v>4869</v>
      </c>
      <c r="M86" s="54" t="s">
        <v>4867</v>
      </c>
      <c r="N86" s="54" t="s">
        <v>256</v>
      </c>
      <c r="O86" s="54" t="s">
        <v>256</v>
      </c>
      <c r="P86" s="54" t="s">
        <v>264</v>
      </c>
      <c r="Q86" s="54" t="s">
        <v>256</v>
      </c>
      <c r="R86" s="54" t="s">
        <v>431</v>
      </c>
      <c r="S86" s="71"/>
      <c r="T86" s="54" t="s">
        <v>256</v>
      </c>
      <c r="U86" s="71">
        <v>44383</v>
      </c>
      <c r="V86" s="54" t="s">
        <v>256</v>
      </c>
      <c r="W86" t="str">
        <f t="shared" si="1"/>
        <v>Jul-21</v>
      </c>
    </row>
    <row r="87" spans="1:23" x14ac:dyDescent="0.25">
      <c r="A87" s="54" t="s">
        <v>317</v>
      </c>
      <c r="B87" s="54" t="s">
        <v>428</v>
      </c>
      <c r="C87" s="54" t="s">
        <v>263</v>
      </c>
      <c r="D87" s="54" t="s">
        <v>429</v>
      </c>
      <c r="E87" s="54" t="s">
        <v>4870</v>
      </c>
      <c r="F87" s="71">
        <v>44383</v>
      </c>
      <c r="G87" s="72">
        <v>12.72</v>
      </c>
      <c r="H87" s="72">
        <v>1067.8399999999999</v>
      </c>
      <c r="I87" s="54" t="s">
        <v>265</v>
      </c>
      <c r="J87" s="54" t="s">
        <v>592</v>
      </c>
      <c r="K87" s="54" t="s">
        <v>4871</v>
      </c>
      <c r="L87" s="54" t="s">
        <v>4872</v>
      </c>
      <c r="M87" s="54" t="s">
        <v>4870</v>
      </c>
      <c r="N87" s="54" t="s">
        <v>256</v>
      </c>
      <c r="O87" s="54" t="s">
        <v>256</v>
      </c>
      <c r="P87" s="54" t="s">
        <v>454</v>
      </c>
      <c r="Q87" s="54" t="s">
        <v>256</v>
      </c>
      <c r="R87" s="54" t="s">
        <v>431</v>
      </c>
      <c r="S87" s="71"/>
      <c r="T87" s="54" t="s">
        <v>256</v>
      </c>
      <c r="U87" s="71">
        <v>44383</v>
      </c>
      <c r="V87" s="54" t="s">
        <v>256</v>
      </c>
      <c r="W87" t="str">
        <f t="shared" si="1"/>
        <v>Jul-21</v>
      </c>
    </row>
    <row r="88" spans="1:23" x14ac:dyDescent="0.25">
      <c r="A88" s="54" t="s">
        <v>318</v>
      </c>
      <c r="B88" s="54" t="s">
        <v>428</v>
      </c>
      <c r="C88" s="54" t="s">
        <v>263</v>
      </c>
      <c r="D88" s="54" t="s">
        <v>429</v>
      </c>
      <c r="E88" s="54" t="s">
        <v>4873</v>
      </c>
      <c r="F88" s="71">
        <v>44383</v>
      </c>
      <c r="G88" s="72">
        <v>33824.78</v>
      </c>
      <c r="H88" s="72">
        <v>2839590.28</v>
      </c>
      <c r="I88" s="54" t="s">
        <v>265</v>
      </c>
      <c r="J88" s="54" t="s">
        <v>602</v>
      </c>
      <c r="K88" s="54" t="s">
        <v>4874</v>
      </c>
      <c r="L88" s="54" t="s">
        <v>4875</v>
      </c>
      <c r="M88" s="54" t="s">
        <v>4873</v>
      </c>
      <c r="N88" s="54" t="s">
        <v>256</v>
      </c>
      <c r="O88" s="54" t="s">
        <v>256</v>
      </c>
      <c r="P88" s="54" t="s">
        <v>435</v>
      </c>
      <c r="Q88" s="54" t="s">
        <v>256</v>
      </c>
      <c r="R88" s="54" t="s">
        <v>431</v>
      </c>
      <c r="S88" s="71"/>
      <c r="T88" s="54" t="s">
        <v>256</v>
      </c>
      <c r="U88" s="71">
        <v>44383</v>
      </c>
      <c r="V88" s="54" t="s">
        <v>256</v>
      </c>
      <c r="W88" t="str">
        <f t="shared" si="1"/>
        <v>Jul-21</v>
      </c>
    </row>
    <row r="89" spans="1:23" x14ac:dyDescent="0.25">
      <c r="A89" s="54" t="s">
        <v>318</v>
      </c>
      <c r="B89" s="54" t="s">
        <v>428</v>
      </c>
      <c r="C89" s="54" t="s">
        <v>263</v>
      </c>
      <c r="D89" s="54" t="s">
        <v>429</v>
      </c>
      <c r="E89" s="54" t="s">
        <v>4876</v>
      </c>
      <c r="F89" s="71">
        <v>44383</v>
      </c>
      <c r="G89" s="72">
        <v>13477.97</v>
      </c>
      <c r="H89" s="72">
        <v>1131475.58</v>
      </c>
      <c r="I89" s="54" t="s">
        <v>265</v>
      </c>
      <c r="J89" s="54" t="s">
        <v>602</v>
      </c>
      <c r="K89" s="54" t="s">
        <v>4874</v>
      </c>
      <c r="L89" s="54" t="s">
        <v>4877</v>
      </c>
      <c r="M89" s="54" t="s">
        <v>4876</v>
      </c>
      <c r="N89" s="54" t="s">
        <v>256</v>
      </c>
      <c r="O89" s="54" t="s">
        <v>256</v>
      </c>
      <c r="P89" s="54" t="s">
        <v>435</v>
      </c>
      <c r="Q89" s="54" t="s">
        <v>256</v>
      </c>
      <c r="R89" s="54" t="s">
        <v>431</v>
      </c>
      <c r="S89" s="71"/>
      <c r="T89" s="54" t="s">
        <v>256</v>
      </c>
      <c r="U89" s="71">
        <v>44383</v>
      </c>
      <c r="V89" s="54" t="s">
        <v>256</v>
      </c>
      <c r="W89" t="str">
        <f t="shared" si="1"/>
        <v>Jul-21</v>
      </c>
    </row>
    <row r="90" spans="1:23" x14ac:dyDescent="0.25">
      <c r="A90" s="54" t="s">
        <v>318</v>
      </c>
      <c r="B90" s="54" t="s">
        <v>428</v>
      </c>
      <c r="C90" s="54" t="s">
        <v>263</v>
      </c>
      <c r="D90" s="54" t="s">
        <v>429</v>
      </c>
      <c r="E90" s="54" t="s">
        <v>4878</v>
      </c>
      <c r="F90" s="71">
        <v>44383</v>
      </c>
      <c r="G90" s="72">
        <v>5765.32</v>
      </c>
      <c r="H90" s="72">
        <v>483998.61</v>
      </c>
      <c r="I90" s="54" t="s">
        <v>265</v>
      </c>
      <c r="J90" s="54" t="s">
        <v>602</v>
      </c>
      <c r="K90" s="54" t="s">
        <v>4874</v>
      </c>
      <c r="L90" s="54" t="s">
        <v>4879</v>
      </c>
      <c r="M90" s="54" t="s">
        <v>4878</v>
      </c>
      <c r="N90" s="54" t="s">
        <v>256</v>
      </c>
      <c r="O90" s="54" t="s">
        <v>256</v>
      </c>
      <c r="P90" s="54" t="s">
        <v>435</v>
      </c>
      <c r="Q90" s="54" t="s">
        <v>256</v>
      </c>
      <c r="R90" s="54" t="s">
        <v>431</v>
      </c>
      <c r="S90" s="71"/>
      <c r="T90" s="54" t="s">
        <v>256</v>
      </c>
      <c r="U90" s="71">
        <v>44383</v>
      </c>
      <c r="V90" s="54" t="s">
        <v>256</v>
      </c>
      <c r="W90" t="str">
        <f t="shared" si="1"/>
        <v>Jul-21</v>
      </c>
    </row>
    <row r="91" spans="1:23" x14ac:dyDescent="0.25">
      <c r="A91" s="54" t="s">
        <v>318</v>
      </c>
      <c r="B91" s="54" t="s">
        <v>428</v>
      </c>
      <c r="C91" s="54" t="s">
        <v>263</v>
      </c>
      <c r="D91" s="54" t="s">
        <v>429</v>
      </c>
      <c r="E91" s="54" t="s">
        <v>4880</v>
      </c>
      <c r="F91" s="71">
        <v>44383</v>
      </c>
      <c r="G91" s="72">
        <v>1760.79</v>
      </c>
      <c r="H91" s="72">
        <v>147818.32</v>
      </c>
      <c r="I91" s="54" t="s">
        <v>265</v>
      </c>
      <c r="J91" s="54" t="s">
        <v>602</v>
      </c>
      <c r="K91" s="54" t="s">
        <v>4874</v>
      </c>
      <c r="L91" s="54" t="s">
        <v>4881</v>
      </c>
      <c r="M91" s="54" t="s">
        <v>4880</v>
      </c>
      <c r="N91" s="54" t="s">
        <v>256</v>
      </c>
      <c r="O91" s="54" t="s">
        <v>256</v>
      </c>
      <c r="P91" s="54" t="s">
        <v>435</v>
      </c>
      <c r="Q91" s="54" t="s">
        <v>256</v>
      </c>
      <c r="R91" s="54" t="s">
        <v>431</v>
      </c>
      <c r="S91" s="71"/>
      <c r="T91" s="54" t="s">
        <v>256</v>
      </c>
      <c r="U91" s="71">
        <v>44383</v>
      </c>
      <c r="V91" s="54" t="s">
        <v>256</v>
      </c>
      <c r="W91" t="str">
        <f t="shared" si="1"/>
        <v>Jul-21</v>
      </c>
    </row>
    <row r="92" spans="1:23" x14ac:dyDescent="0.25">
      <c r="A92" s="54" t="s">
        <v>318</v>
      </c>
      <c r="B92" s="54" t="s">
        <v>428</v>
      </c>
      <c r="C92" s="54" t="s">
        <v>263</v>
      </c>
      <c r="D92" s="54" t="s">
        <v>429</v>
      </c>
      <c r="E92" s="54" t="s">
        <v>4882</v>
      </c>
      <c r="F92" s="71">
        <v>44383</v>
      </c>
      <c r="G92" s="72">
        <v>16991.55</v>
      </c>
      <c r="H92" s="72">
        <v>1426440.62</v>
      </c>
      <c r="I92" s="54" t="s">
        <v>265</v>
      </c>
      <c r="J92" s="54" t="s">
        <v>602</v>
      </c>
      <c r="K92" s="54" t="s">
        <v>4874</v>
      </c>
      <c r="L92" s="54" t="s">
        <v>4883</v>
      </c>
      <c r="M92" s="54" t="s">
        <v>4882</v>
      </c>
      <c r="N92" s="54" t="s">
        <v>256</v>
      </c>
      <c r="O92" s="54" t="s">
        <v>256</v>
      </c>
      <c r="P92" s="54" t="s">
        <v>435</v>
      </c>
      <c r="Q92" s="54" t="s">
        <v>256</v>
      </c>
      <c r="R92" s="54" t="s">
        <v>431</v>
      </c>
      <c r="S92" s="71"/>
      <c r="T92" s="54" t="s">
        <v>256</v>
      </c>
      <c r="U92" s="71">
        <v>44383</v>
      </c>
      <c r="V92" s="54" t="s">
        <v>256</v>
      </c>
      <c r="W92" t="str">
        <f t="shared" si="1"/>
        <v>Jul-21</v>
      </c>
    </row>
    <row r="93" spans="1:23" x14ac:dyDescent="0.25">
      <c r="A93" s="54" t="s">
        <v>318</v>
      </c>
      <c r="B93" s="54" t="s">
        <v>428</v>
      </c>
      <c r="C93" s="54" t="s">
        <v>263</v>
      </c>
      <c r="D93" s="54" t="s">
        <v>429</v>
      </c>
      <c r="E93" s="54" t="s">
        <v>4884</v>
      </c>
      <c r="F93" s="71">
        <v>44383</v>
      </c>
      <c r="G93" s="72">
        <v>24097.95</v>
      </c>
      <c r="H93" s="72">
        <v>2023022.9</v>
      </c>
      <c r="I93" s="54" t="s">
        <v>265</v>
      </c>
      <c r="J93" s="54" t="s">
        <v>602</v>
      </c>
      <c r="K93" s="54" t="s">
        <v>4874</v>
      </c>
      <c r="L93" s="54" t="s">
        <v>4885</v>
      </c>
      <c r="M93" s="54" t="s">
        <v>4884</v>
      </c>
      <c r="N93" s="54" t="s">
        <v>256</v>
      </c>
      <c r="O93" s="54" t="s">
        <v>256</v>
      </c>
      <c r="P93" s="54" t="s">
        <v>435</v>
      </c>
      <c r="Q93" s="54" t="s">
        <v>256</v>
      </c>
      <c r="R93" s="54" t="s">
        <v>431</v>
      </c>
      <c r="S93" s="71"/>
      <c r="T93" s="54" t="s">
        <v>256</v>
      </c>
      <c r="U93" s="71">
        <v>44383</v>
      </c>
      <c r="V93" s="54" t="s">
        <v>256</v>
      </c>
      <c r="W93" t="str">
        <f t="shared" si="1"/>
        <v>Jul-21</v>
      </c>
    </row>
    <row r="94" spans="1:23" x14ac:dyDescent="0.25">
      <c r="A94" s="54" t="s">
        <v>317</v>
      </c>
      <c r="B94" s="54" t="s">
        <v>428</v>
      </c>
      <c r="C94" s="54" t="s">
        <v>263</v>
      </c>
      <c r="D94" s="54" t="s">
        <v>429</v>
      </c>
      <c r="E94" s="54" t="s">
        <v>4886</v>
      </c>
      <c r="F94" s="71">
        <v>44384</v>
      </c>
      <c r="G94" s="72">
        <v>1176.43</v>
      </c>
      <c r="H94" s="72">
        <v>98761.3</v>
      </c>
      <c r="I94" s="54" t="s">
        <v>265</v>
      </c>
      <c r="J94" s="54" t="s">
        <v>333</v>
      </c>
      <c r="K94" s="54" t="s">
        <v>4887</v>
      </c>
      <c r="L94" s="54" t="s">
        <v>4888</v>
      </c>
      <c r="M94" s="54" t="s">
        <v>4886</v>
      </c>
      <c r="N94" s="54" t="s">
        <v>256</v>
      </c>
      <c r="O94" s="54" t="s">
        <v>256</v>
      </c>
      <c r="P94" s="54" t="s">
        <v>271</v>
      </c>
      <c r="Q94" s="54" t="s">
        <v>256</v>
      </c>
      <c r="R94" s="54" t="s">
        <v>431</v>
      </c>
      <c r="S94" s="71"/>
      <c r="T94" s="54" t="s">
        <v>256</v>
      </c>
      <c r="U94" s="71">
        <v>44384</v>
      </c>
      <c r="V94" s="54" t="s">
        <v>443</v>
      </c>
      <c r="W94" t="str">
        <f t="shared" si="1"/>
        <v>Jul-21</v>
      </c>
    </row>
    <row r="95" spans="1:23" x14ac:dyDescent="0.25">
      <c r="A95" s="54" t="s">
        <v>317</v>
      </c>
      <c r="B95" s="54" t="s">
        <v>428</v>
      </c>
      <c r="C95" s="54" t="s">
        <v>263</v>
      </c>
      <c r="D95" s="54" t="s">
        <v>429</v>
      </c>
      <c r="E95" s="54" t="s">
        <v>4889</v>
      </c>
      <c r="F95" s="71">
        <v>44384</v>
      </c>
      <c r="G95" s="72">
        <v>1228.3900000000001</v>
      </c>
      <c r="H95" s="72">
        <v>103123.34</v>
      </c>
      <c r="I95" s="54" t="s">
        <v>265</v>
      </c>
      <c r="J95" s="54" t="s">
        <v>333</v>
      </c>
      <c r="K95" s="54" t="s">
        <v>4890</v>
      </c>
      <c r="L95" s="54" t="s">
        <v>4891</v>
      </c>
      <c r="M95" s="54" t="s">
        <v>4889</v>
      </c>
      <c r="N95" s="54" t="s">
        <v>256</v>
      </c>
      <c r="O95" s="54" t="s">
        <v>256</v>
      </c>
      <c r="P95" s="54" t="s">
        <v>267</v>
      </c>
      <c r="Q95" s="54" t="s">
        <v>256</v>
      </c>
      <c r="R95" s="54" t="s">
        <v>431</v>
      </c>
      <c r="S95" s="71"/>
      <c r="T95" s="54" t="s">
        <v>256</v>
      </c>
      <c r="U95" s="71">
        <v>44384</v>
      </c>
      <c r="V95" s="54" t="s">
        <v>256</v>
      </c>
      <c r="W95" t="str">
        <f t="shared" si="1"/>
        <v>Jul-21</v>
      </c>
    </row>
    <row r="96" spans="1:23" x14ac:dyDescent="0.25">
      <c r="A96" s="54" t="s">
        <v>317</v>
      </c>
      <c r="B96" s="54" t="s">
        <v>428</v>
      </c>
      <c r="C96" s="54" t="s">
        <v>263</v>
      </c>
      <c r="D96" s="54" t="s">
        <v>429</v>
      </c>
      <c r="E96" s="54" t="s">
        <v>4892</v>
      </c>
      <c r="F96" s="71">
        <v>44384</v>
      </c>
      <c r="G96" s="72">
        <v>57.44</v>
      </c>
      <c r="H96" s="72">
        <v>4822.09</v>
      </c>
      <c r="I96" s="54" t="s">
        <v>265</v>
      </c>
      <c r="J96" s="54" t="s">
        <v>298</v>
      </c>
      <c r="K96" s="54" t="s">
        <v>4893</v>
      </c>
      <c r="L96" s="54" t="s">
        <v>4894</v>
      </c>
      <c r="M96" s="54" t="s">
        <v>4892</v>
      </c>
      <c r="N96" s="54" t="s">
        <v>256</v>
      </c>
      <c r="O96" s="54" t="s">
        <v>256</v>
      </c>
      <c r="P96" s="54" t="s">
        <v>268</v>
      </c>
      <c r="Q96" s="54" t="s">
        <v>256</v>
      </c>
      <c r="R96" s="54" t="s">
        <v>431</v>
      </c>
      <c r="S96" s="71"/>
      <c r="T96" s="54" t="s">
        <v>256</v>
      </c>
      <c r="U96" s="71">
        <v>44384</v>
      </c>
      <c r="V96" s="54" t="s">
        <v>256</v>
      </c>
      <c r="W96" t="str">
        <f t="shared" si="1"/>
        <v>Jul-21</v>
      </c>
    </row>
    <row r="97" spans="1:23" x14ac:dyDescent="0.25">
      <c r="A97" s="54" t="s">
        <v>317</v>
      </c>
      <c r="B97" s="54" t="s">
        <v>428</v>
      </c>
      <c r="C97" s="54" t="s">
        <v>263</v>
      </c>
      <c r="D97" s="54" t="s">
        <v>429</v>
      </c>
      <c r="E97" s="54" t="s">
        <v>4895</v>
      </c>
      <c r="F97" s="71">
        <v>44384</v>
      </c>
      <c r="G97" s="72">
        <v>1.61</v>
      </c>
      <c r="H97" s="72">
        <v>135.16</v>
      </c>
      <c r="I97" s="54" t="s">
        <v>265</v>
      </c>
      <c r="J97" s="54" t="s">
        <v>592</v>
      </c>
      <c r="K97" s="54" t="s">
        <v>4896</v>
      </c>
      <c r="L97" s="54" t="s">
        <v>4897</v>
      </c>
      <c r="M97" s="54" t="s">
        <v>4895</v>
      </c>
      <c r="N97" s="54" t="s">
        <v>256</v>
      </c>
      <c r="O97" s="54" t="s">
        <v>256</v>
      </c>
      <c r="P97" s="54" t="s">
        <v>454</v>
      </c>
      <c r="Q97" s="54" t="s">
        <v>256</v>
      </c>
      <c r="R97" s="54" t="s">
        <v>431</v>
      </c>
      <c r="S97" s="71"/>
      <c r="T97" s="54" t="s">
        <v>256</v>
      </c>
      <c r="U97" s="71">
        <v>44384</v>
      </c>
      <c r="V97" s="54" t="s">
        <v>256</v>
      </c>
      <c r="W97" t="str">
        <f t="shared" si="1"/>
        <v>Jul-21</v>
      </c>
    </row>
    <row r="98" spans="1:23" x14ac:dyDescent="0.25">
      <c r="A98" s="54" t="s">
        <v>318</v>
      </c>
      <c r="B98" s="54" t="s">
        <v>428</v>
      </c>
      <c r="C98" s="54" t="s">
        <v>263</v>
      </c>
      <c r="D98" s="54" t="s">
        <v>429</v>
      </c>
      <c r="E98" s="54" t="s">
        <v>4898</v>
      </c>
      <c r="F98" s="71">
        <v>44384</v>
      </c>
      <c r="G98" s="72">
        <v>12442.5</v>
      </c>
      <c r="H98" s="72">
        <v>1044547.88</v>
      </c>
      <c r="I98" s="54" t="s">
        <v>265</v>
      </c>
      <c r="J98" s="54" t="s">
        <v>291</v>
      </c>
      <c r="K98" s="54" t="s">
        <v>4899</v>
      </c>
      <c r="L98" s="54" t="s">
        <v>4900</v>
      </c>
      <c r="M98" s="54" t="s">
        <v>4898</v>
      </c>
      <c r="N98" s="54" t="s">
        <v>256</v>
      </c>
      <c r="O98" s="54" t="s">
        <v>256</v>
      </c>
      <c r="P98" s="54" t="s">
        <v>277</v>
      </c>
      <c r="Q98" s="54" t="s">
        <v>256</v>
      </c>
      <c r="R98" s="54" t="s">
        <v>431</v>
      </c>
      <c r="S98" s="71"/>
      <c r="T98" s="54" t="s">
        <v>256</v>
      </c>
      <c r="U98" s="71">
        <v>44384</v>
      </c>
      <c r="V98" s="54" t="s">
        <v>256</v>
      </c>
      <c r="W98" t="str">
        <f t="shared" si="1"/>
        <v>Jul-21</v>
      </c>
    </row>
    <row r="99" spans="1:23" x14ac:dyDescent="0.25">
      <c r="A99" s="54" t="s">
        <v>318</v>
      </c>
      <c r="B99" s="54" t="s">
        <v>428</v>
      </c>
      <c r="C99" s="54" t="s">
        <v>263</v>
      </c>
      <c r="D99" s="54" t="s">
        <v>429</v>
      </c>
      <c r="E99" s="54" t="s">
        <v>4901</v>
      </c>
      <c r="F99" s="71">
        <v>44384</v>
      </c>
      <c r="G99" s="72">
        <v>1598.02</v>
      </c>
      <c r="H99" s="72">
        <v>134153.78</v>
      </c>
      <c r="I99" s="54" t="s">
        <v>265</v>
      </c>
      <c r="J99" s="54" t="s">
        <v>602</v>
      </c>
      <c r="K99" s="54" t="s">
        <v>4902</v>
      </c>
      <c r="L99" s="54" t="s">
        <v>4903</v>
      </c>
      <c r="M99" s="54" t="s">
        <v>4901</v>
      </c>
      <c r="N99" s="54" t="s">
        <v>256</v>
      </c>
      <c r="O99" s="54" t="s">
        <v>256</v>
      </c>
      <c r="P99" s="54" t="s">
        <v>435</v>
      </c>
      <c r="Q99" s="54" t="s">
        <v>256</v>
      </c>
      <c r="R99" s="54" t="s">
        <v>431</v>
      </c>
      <c r="S99" s="71"/>
      <c r="T99" s="54" t="s">
        <v>256</v>
      </c>
      <c r="U99" s="71">
        <v>44384</v>
      </c>
      <c r="V99" s="54" t="s">
        <v>256</v>
      </c>
      <c r="W99" t="str">
        <f t="shared" si="1"/>
        <v>Jul-21</v>
      </c>
    </row>
    <row r="100" spans="1:23" x14ac:dyDescent="0.25">
      <c r="A100" s="54" t="s">
        <v>318</v>
      </c>
      <c r="B100" s="54" t="s">
        <v>428</v>
      </c>
      <c r="C100" s="54" t="s">
        <v>263</v>
      </c>
      <c r="D100" s="54" t="s">
        <v>429</v>
      </c>
      <c r="E100" s="54" t="s">
        <v>4904</v>
      </c>
      <c r="F100" s="71">
        <v>44384</v>
      </c>
      <c r="G100" s="72">
        <v>46142.46</v>
      </c>
      <c r="H100" s="72">
        <v>3873659.52</v>
      </c>
      <c r="I100" s="54" t="s">
        <v>265</v>
      </c>
      <c r="J100" s="54" t="s">
        <v>602</v>
      </c>
      <c r="K100" s="54" t="s">
        <v>4902</v>
      </c>
      <c r="L100" s="54" t="s">
        <v>4905</v>
      </c>
      <c r="M100" s="54" t="s">
        <v>4904</v>
      </c>
      <c r="N100" s="54" t="s">
        <v>256</v>
      </c>
      <c r="O100" s="54" t="s">
        <v>256</v>
      </c>
      <c r="P100" s="54" t="s">
        <v>435</v>
      </c>
      <c r="Q100" s="54" t="s">
        <v>256</v>
      </c>
      <c r="R100" s="54" t="s">
        <v>431</v>
      </c>
      <c r="S100" s="71"/>
      <c r="T100" s="54" t="s">
        <v>256</v>
      </c>
      <c r="U100" s="71">
        <v>44384</v>
      </c>
      <c r="V100" s="54" t="s">
        <v>256</v>
      </c>
      <c r="W100" t="str">
        <f t="shared" si="1"/>
        <v>Jul-21</v>
      </c>
    </row>
    <row r="101" spans="1:23" x14ac:dyDescent="0.25">
      <c r="A101" s="54" t="s">
        <v>318</v>
      </c>
      <c r="B101" s="54" t="s">
        <v>428</v>
      </c>
      <c r="C101" s="54" t="s">
        <v>263</v>
      </c>
      <c r="D101" s="54" t="s">
        <v>429</v>
      </c>
      <c r="E101" s="54" t="s">
        <v>4906</v>
      </c>
      <c r="F101" s="71">
        <v>44384</v>
      </c>
      <c r="G101" s="72">
        <v>18136.73</v>
      </c>
      <c r="H101" s="72">
        <v>1522578.48</v>
      </c>
      <c r="I101" s="54" t="s">
        <v>265</v>
      </c>
      <c r="J101" s="54" t="s">
        <v>602</v>
      </c>
      <c r="K101" s="54" t="s">
        <v>4902</v>
      </c>
      <c r="L101" s="54" t="s">
        <v>4907</v>
      </c>
      <c r="M101" s="54" t="s">
        <v>4906</v>
      </c>
      <c r="N101" s="54" t="s">
        <v>256</v>
      </c>
      <c r="O101" s="54" t="s">
        <v>256</v>
      </c>
      <c r="P101" s="54" t="s">
        <v>435</v>
      </c>
      <c r="Q101" s="54" t="s">
        <v>256</v>
      </c>
      <c r="R101" s="54" t="s">
        <v>431</v>
      </c>
      <c r="S101" s="71"/>
      <c r="T101" s="54" t="s">
        <v>256</v>
      </c>
      <c r="U101" s="71">
        <v>44384</v>
      </c>
      <c r="V101" s="54" t="s">
        <v>256</v>
      </c>
      <c r="W101" t="str">
        <f t="shared" si="1"/>
        <v>Jul-21</v>
      </c>
    </row>
    <row r="102" spans="1:23" x14ac:dyDescent="0.25">
      <c r="A102" s="54" t="s">
        <v>318</v>
      </c>
      <c r="B102" s="54" t="s">
        <v>428</v>
      </c>
      <c r="C102" s="54" t="s">
        <v>263</v>
      </c>
      <c r="D102" s="54" t="s">
        <v>429</v>
      </c>
      <c r="E102" s="54" t="s">
        <v>4908</v>
      </c>
      <c r="F102" s="71">
        <v>44384</v>
      </c>
      <c r="G102" s="72">
        <v>59140.75</v>
      </c>
      <c r="H102" s="72">
        <v>4964865.96</v>
      </c>
      <c r="I102" s="54" t="s">
        <v>265</v>
      </c>
      <c r="J102" s="54" t="s">
        <v>602</v>
      </c>
      <c r="K102" s="54" t="s">
        <v>4902</v>
      </c>
      <c r="L102" s="54" t="s">
        <v>4909</v>
      </c>
      <c r="M102" s="54" t="s">
        <v>4908</v>
      </c>
      <c r="N102" s="54" t="s">
        <v>256</v>
      </c>
      <c r="O102" s="54" t="s">
        <v>256</v>
      </c>
      <c r="P102" s="54" t="s">
        <v>435</v>
      </c>
      <c r="Q102" s="54" t="s">
        <v>256</v>
      </c>
      <c r="R102" s="54" t="s">
        <v>431</v>
      </c>
      <c r="S102" s="71"/>
      <c r="T102" s="54" t="s">
        <v>256</v>
      </c>
      <c r="U102" s="71">
        <v>44384</v>
      </c>
      <c r="V102" s="54" t="s">
        <v>256</v>
      </c>
      <c r="W102" t="str">
        <f t="shared" si="1"/>
        <v>Jul-21</v>
      </c>
    </row>
    <row r="103" spans="1:23" x14ac:dyDescent="0.25">
      <c r="A103" s="54" t="s">
        <v>318</v>
      </c>
      <c r="B103" s="54" t="s">
        <v>428</v>
      </c>
      <c r="C103" s="54" t="s">
        <v>263</v>
      </c>
      <c r="D103" s="54" t="s">
        <v>429</v>
      </c>
      <c r="E103" s="54" t="s">
        <v>4910</v>
      </c>
      <c r="F103" s="71">
        <v>44384</v>
      </c>
      <c r="G103" s="72">
        <v>1217.01</v>
      </c>
      <c r="H103" s="72">
        <v>102167.99</v>
      </c>
      <c r="I103" s="54" t="s">
        <v>265</v>
      </c>
      <c r="J103" s="54" t="s">
        <v>602</v>
      </c>
      <c r="K103" s="54" t="s">
        <v>4902</v>
      </c>
      <c r="L103" s="54" t="s">
        <v>4911</v>
      </c>
      <c r="M103" s="54" t="s">
        <v>4910</v>
      </c>
      <c r="N103" s="54" t="s">
        <v>256</v>
      </c>
      <c r="O103" s="54" t="s">
        <v>256</v>
      </c>
      <c r="P103" s="54" t="s">
        <v>435</v>
      </c>
      <c r="Q103" s="54" t="s">
        <v>256</v>
      </c>
      <c r="R103" s="54" t="s">
        <v>431</v>
      </c>
      <c r="S103" s="71"/>
      <c r="T103" s="54" t="s">
        <v>256</v>
      </c>
      <c r="U103" s="71">
        <v>44384</v>
      </c>
      <c r="V103" s="54" t="s">
        <v>256</v>
      </c>
      <c r="W103" t="str">
        <f t="shared" si="1"/>
        <v>Jul-21</v>
      </c>
    </row>
    <row r="104" spans="1:23" x14ac:dyDescent="0.25">
      <c r="A104" s="54" t="s">
        <v>318</v>
      </c>
      <c r="B104" s="54" t="s">
        <v>428</v>
      </c>
      <c r="C104" s="54" t="s">
        <v>263</v>
      </c>
      <c r="D104" s="54" t="s">
        <v>429</v>
      </c>
      <c r="E104" s="54" t="s">
        <v>4912</v>
      </c>
      <c r="F104" s="71">
        <v>44384</v>
      </c>
      <c r="G104" s="72">
        <v>21933.95</v>
      </c>
      <c r="H104" s="72">
        <v>1841355.1</v>
      </c>
      <c r="I104" s="54" t="s">
        <v>265</v>
      </c>
      <c r="J104" s="54" t="s">
        <v>606</v>
      </c>
      <c r="K104" s="54" t="s">
        <v>4913</v>
      </c>
      <c r="L104" s="54" t="s">
        <v>4914</v>
      </c>
      <c r="M104" s="54" t="s">
        <v>4912</v>
      </c>
      <c r="N104" s="54" t="s">
        <v>256</v>
      </c>
      <c r="O104" s="54" t="s">
        <v>256</v>
      </c>
      <c r="P104" s="54" t="s">
        <v>438</v>
      </c>
      <c r="Q104" s="54" t="s">
        <v>256</v>
      </c>
      <c r="R104" s="54" t="s">
        <v>431</v>
      </c>
      <c r="S104" s="71"/>
      <c r="T104" s="54" t="s">
        <v>256</v>
      </c>
      <c r="U104" s="71">
        <v>44384</v>
      </c>
      <c r="V104" s="54" t="s">
        <v>256</v>
      </c>
      <c r="W104" t="str">
        <f t="shared" si="1"/>
        <v>Jul-21</v>
      </c>
    </row>
    <row r="105" spans="1:23" x14ac:dyDescent="0.25">
      <c r="A105" s="54" t="s">
        <v>317</v>
      </c>
      <c r="B105" s="54" t="s">
        <v>428</v>
      </c>
      <c r="C105" s="54" t="s">
        <v>263</v>
      </c>
      <c r="D105" s="54" t="s">
        <v>429</v>
      </c>
      <c r="E105" s="54" t="s">
        <v>4915</v>
      </c>
      <c r="F105" s="71">
        <v>44384</v>
      </c>
      <c r="G105" s="72">
        <v>97.92</v>
      </c>
      <c r="H105" s="72">
        <v>8220.3799999999992</v>
      </c>
      <c r="I105" s="54" t="s">
        <v>265</v>
      </c>
      <c r="J105" s="54" t="s">
        <v>607</v>
      </c>
      <c r="K105" s="54" t="s">
        <v>4916</v>
      </c>
      <c r="L105" s="54" t="s">
        <v>4917</v>
      </c>
      <c r="M105" s="54" t="s">
        <v>4915</v>
      </c>
      <c r="N105" s="54" t="s">
        <v>256</v>
      </c>
      <c r="O105" s="54" t="s">
        <v>256</v>
      </c>
      <c r="P105" s="54" t="s">
        <v>608</v>
      </c>
      <c r="Q105" s="54" t="s">
        <v>256</v>
      </c>
      <c r="R105" s="54" t="s">
        <v>431</v>
      </c>
      <c r="S105" s="71"/>
      <c r="T105" s="54" t="s">
        <v>256</v>
      </c>
      <c r="U105" s="71">
        <v>44384</v>
      </c>
      <c r="V105" s="54" t="s">
        <v>256</v>
      </c>
      <c r="W105" t="str">
        <f t="shared" si="1"/>
        <v>Jul-21</v>
      </c>
    </row>
    <row r="106" spans="1:23" x14ac:dyDescent="0.25">
      <c r="A106" s="54" t="s">
        <v>317</v>
      </c>
      <c r="B106" s="54" t="s">
        <v>428</v>
      </c>
      <c r="C106" s="54" t="s">
        <v>263</v>
      </c>
      <c r="D106" s="54" t="s">
        <v>429</v>
      </c>
      <c r="E106" s="54" t="s">
        <v>4918</v>
      </c>
      <c r="F106" s="71">
        <v>44384</v>
      </c>
      <c r="G106" s="72">
        <v>296</v>
      </c>
      <c r="H106" s="72">
        <v>24849.200000000001</v>
      </c>
      <c r="I106" s="54" t="s">
        <v>265</v>
      </c>
      <c r="J106" s="54" t="s">
        <v>607</v>
      </c>
      <c r="K106" s="54" t="s">
        <v>4919</v>
      </c>
      <c r="L106" s="54" t="s">
        <v>4920</v>
      </c>
      <c r="M106" s="54" t="s">
        <v>4918</v>
      </c>
      <c r="N106" s="54" t="s">
        <v>256</v>
      </c>
      <c r="O106" s="54" t="s">
        <v>256</v>
      </c>
      <c r="P106" s="54" t="s">
        <v>608</v>
      </c>
      <c r="Q106" s="54" t="s">
        <v>256</v>
      </c>
      <c r="R106" s="54" t="s">
        <v>431</v>
      </c>
      <c r="S106" s="71"/>
      <c r="T106" s="54" t="s">
        <v>256</v>
      </c>
      <c r="U106" s="71">
        <v>44384</v>
      </c>
      <c r="V106" s="54" t="s">
        <v>256</v>
      </c>
      <c r="W106" t="str">
        <f t="shared" si="1"/>
        <v>Jul-21</v>
      </c>
    </row>
    <row r="107" spans="1:23" x14ac:dyDescent="0.25">
      <c r="A107" s="54" t="s">
        <v>317</v>
      </c>
      <c r="B107" s="54" t="s">
        <v>428</v>
      </c>
      <c r="C107" s="54" t="s">
        <v>263</v>
      </c>
      <c r="D107" s="54" t="s">
        <v>429</v>
      </c>
      <c r="E107" s="54" t="s">
        <v>4921</v>
      </c>
      <c r="F107" s="71">
        <v>44384</v>
      </c>
      <c r="G107" s="72">
        <v>961.2</v>
      </c>
      <c r="H107" s="72">
        <v>80692.740000000005</v>
      </c>
      <c r="I107" s="54" t="s">
        <v>265</v>
      </c>
      <c r="J107" s="54" t="s">
        <v>607</v>
      </c>
      <c r="K107" s="54" t="s">
        <v>4922</v>
      </c>
      <c r="L107" s="54" t="s">
        <v>4923</v>
      </c>
      <c r="M107" s="54" t="s">
        <v>4921</v>
      </c>
      <c r="N107" s="54" t="s">
        <v>256</v>
      </c>
      <c r="O107" s="54" t="s">
        <v>256</v>
      </c>
      <c r="P107" s="54" t="s">
        <v>608</v>
      </c>
      <c r="Q107" s="54" t="s">
        <v>256</v>
      </c>
      <c r="R107" s="54" t="s">
        <v>431</v>
      </c>
      <c r="S107" s="71"/>
      <c r="T107" s="54" t="s">
        <v>256</v>
      </c>
      <c r="U107" s="71">
        <v>44384</v>
      </c>
      <c r="V107" s="54" t="s">
        <v>256</v>
      </c>
      <c r="W107" t="str">
        <f t="shared" si="1"/>
        <v>Jul-21</v>
      </c>
    </row>
    <row r="108" spans="1:23" x14ac:dyDescent="0.25">
      <c r="A108" s="54" t="s">
        <v>318</v>
      </c>
      <c r="B108" s="54" t="s">
        <v>428</v>
      </c>
      <c r="C108" s="54" t="s">
        <v>279</v>
      </c>
      <c r="D108" s="54" t="s">
        <v>436</v>
      </c>
      <c r="E108" s="54" t="s">
        <v>4924</v>
      </c>
      <c r="F108" s="71">
        <v>44385</v>
      </c>
      <c r="G108" s="72">
        <v>-2.91</v>
      </c>
      <c r="H108" s="72">
        <v>-244.3</v>
      </c>
      <c r="I108" s="54" t="s">
        <v>265</v>
      </c>
      <c r="J108" s="54" t="s">
        <v>4925</v>
      </c>
      <c r="K108" s="54" t="s">
        <v>4660</v>
      </c>
      <c r="L108" s="54" t="s">
        <v>4660</v>
      </c>
      <c r="M108" s="54" t="s">
        <v>4924</v>
      </c>
      <c r="N108" s="54" t="s">
        <v>256</v>
      </c>
      <c r="O108" s="54" t="s">
        <v>256</v>
      </c>
      <c r="P108" s="54" t="s">
        <v>430</v>
      </c>
      <c r="Q108" s="54" t="s">
        <v>256</v>
      </c>
      <c r="R108" s="54" t="s">
        <v>431</v>
      </c>
      <c r="S108" s="71"/>
      <c r="T108" s="54" t="s">
        <v>256</v>
      </c>
      <c r="U108" s="71">
        <v>44385</v>
      </c>
      <c r="V108" s="54" t="s">
        <v>256</v>
      </c>
      <c r="W108" t="str">
        <f t="shared" si="1"/>
        <v>Jul-21</v>
      </c>
    </row>
    <row r="109" spans="1:23" x14ac:dyDescent="0.25">
      <c r="A109" s="54" t="s">
        <v>317</v>
      </c>
      <c r="B109" s="54" t="s">
        <v>428</v>
      </c>
      <c r="C109" s="54" t="s">
        <v>263</v>
      </c>
      <c r="D109" s="54" t="s">
        <v>429</v>
      </c>
      <c r="E109" s="54" t="s">
        <v>4926</v>
      </c>
      <c r="F109" s="71">
        <v>44385</v>
      </c>
      <c r="G109" s="72">
        <v>3738.38</v>
      </c>
      <c r="H109" s="72">
        <v>313837</v>
      </c>
      <c r="I109" s="54" t="s">
        <v>265</v>
      </c>
      <c r="J109" s="54" t="s">
        <v>333</v>
      </c>
      <c r="K109" s="54" t="s">
        <v>4927</v>
      </c>
      <c r="L109" s="54" t="s">
        <v>4928</v>
      </c>
      <c r="M109" s="54" t="s">
        <v>4926</v>
      </c>
      <c r="N109" s="54" t="s">
        <v>256</v>
      </c>
      <c r="O109" s="54" t="s">
        <v>256</v>
      </c>
      <c r="P109" s="54" t="s">
        <v>271</v>
      </c>
      <c r="Q109" s="54" t="s">
        <v>256</v>
      </c>
      <c r="R109" s="54" t="s">
        <v>431</v>
      </c>
      <c r="S109" s="71"/>
      <c r="T109" s="54" t="s">
        <v>256</v>
      </c>
      <c r="U109" s="71">
        <v>44385</v>
      </c>
      <c r="V109" s="54" t="s">
        <v>443</v>
      </c>
      <c r="W109" t="str">
        <f t="shared" si="1"/>
        <v>Jul-21</v>
      </c>
    </row>
    <row r="110" spans="1:23" x14ac:dyDescent="0.25">
      <c r="A110" s="54" t="s">
        <v>317</v>
      </c>
      <c r="B110" s="54" t="s">
        <v>428</v>
      </c>
      <c r="C110" s="54" t="s">
        <v>263</v>
      </c>
      <c r="D110" s="54" t="s">
        <v>429</v>
      </c>
      <c r="E110" s="54" t="s">
        <v>4929</v>
      </c>
      <c r="F110" s="71">
        <v>44385</v>
      </c>
      <c r="G110" s="72">
        <v>1917.17</v>
      </c>
      <c r="H110" s="72">
        <v>160946.42000000001</v>
      </c>
      <c r="I110" s="54" t="s">
        <v>265</v>
      </c>
      <c r="J110" s="54" t="s">
        <v>333</v>
      </c>
      <c r="K110" s="54" t="s">
        <v>4927</v>
      </c>
      <c r="L110" s="54" t="s">
        <v>4930</v>
      </c>
      <c r="M110" s="54" t="s">
        <v>4929</v>
      </c>
      <c r="N110" s="54" t="s">
        <v>256</v>
      </c>
      <c r="O110" s="54" t="s">
        <v>256</v>
      </c>
      <c r="P110" s="54" t="s">
        <v>271</v>
      </c>
      <c r="Q110" s="54" t="s">
        <v>256</v>
      </c>
      <c r="R110" s="54" t="s">
        <v>431</v>
      </c>
      <c r="S110" s="71"/>
      <c r="T110" s="54" t="s">
        <v>256</v>
      </c>
      <c r="U110" s="71">
        <v>44385</v>
      </c>
      <c r="V110" s="54" t="s">
        <v>443</v>
      </c>
      <c r="W110" t="str">
        <f t="shared" si="1"/>
        <v>Jul-21</v>
      </c>
    </row>
    <row r="111" spans="1:23" x14ac:dyDescent="0.25">
      <c r="A111" s="54" t="s">
        <v>317</v>
      </c>
      <c r="B111" s="54" t="s">
        <v>428</v>
      </c>
      <c r="C111" s="54" t="s">
        <v>263</v>
      </c>
      <c r="D111" s="54" t="s">
        <v>429</v>
      </c>
      <c r="E111" s="54" t="s">
        <v>4931</v>
      </c>
      <c r="F111" s="71">
        <v>44385</v>
      </c>
      <c r="G111" s="72">
        <v>894.3</v>
      </c>
      <c r="H111" s="72">
        <v>75076.490000000005</v>
      </c>
      <c r="I111" s="54" t="s">
        <v>265</v>
      </c>
      <c r="J111" s="54" t="s">
        <v>521</v>
      </c>
      <c r="K111" s="54" t="s">
        <v>4932</v>
      </c>
      <c r="L111" s="54" t="s">
        <v>4933</v>
      </c>
      <c r="M111" s="54" t="s">
        <v>4931</v>
      </c>
      <c r="N111" s="54" t="s">
        <v>256</v>
      </c>
      <c r="O111" s="54" t="s">
        <v>256</v>
      </c>
      <c r="P111" s="54" t="s">
        <v>522</v>
      </c>
      <c r="Q111" s="54" t="s">
        <v>256</v>
      </c>
      <c r="R111" s="54" t="s">
        <v>431</v>
      </c>
      <c r="S111" s="71"/>
      <c r="T111" s="54" t="s">
        <v>256</v>
      </c>
      <c r="U111" s="71">
        <v>44385</v>
      </c>
      <c r="V111" s="54" t="s">
        <v>256</v>
      </c>
      <c r="W111" t="str">
        <f t="shared" si="1"/>
        <v>Jul-21</v>
      </c>
    </row>
    <row r="112" spans="1:23" x14ac:dyDescent="0.25">
      <c r="A112" s="54" t="s">
        <v>317</v>
      </c>
      <c r="B112" s="54" t="s">
        <v>428</v>
      </c>
      <c r="C112" s="54" t="s">
        <v>263</v>
      </c>
      <c r="D112" s="54" t="s">
        <v>429</v>
      </c>
      <c r="E112" s="54" t="s">
        <v>4934</v>
      </c>
      <c r="F112" s="71">
        <v>44385</v>
      </c>
      <c r="G112" s="72">
        <v>604.79999999999995</v>
      </c>
      <c r="H112" s="72">
        <v>50772.959999999999</v>
      </c>
      <c r="I112" s="54" t="s">
        <v>265</v>
      </c>
      <c r="J112" s="54" t="s">
        <v>521</v>
      </c>
      <c r="K112" s="54" t="s">
        <v>4935</v>
      </c>
      <c r="L112" s="54" t="s">
        <v>4936</v>
      </c>
      <c r="M112" s="54" t="s">
        <v>4934</v>
      </c>
      <c r="N112" s="54" t="s">
        <v>256</v>
      </c>
      <c r="O112" s="54" t="s">
        <v>256</v>
      </c>
      <c r="P112" s="54" t="s">
        <v>522</v>
      </c>
      <c r="Q112" s="54" t="s">
        <v>256</v>
      </c>
      <c r="R112" s="54" t="s">
        <v>431</v>
      </c>
      <c r="S112" s="71"/>
      <c r="T112" s="54" t="s">
        <v>256</v>
      </c>
      <c r="U112" s="71">
        <v>44385</v>
      </c>
      <c r="V112" s="54" t="s">
        <v>256</v>
      </c>
      <c r="W112" t="str">
        <f t="shared" si="1"/>
        <v>Jul-21</v>
      </c>
    </row>
    <row r="113" spans="1:23" x14ac:dyDescent="0.25">
      <c r="A113" s="54" t="s">
        <v>317</v>
      </c>
      <c r="B113" s="54" t="s">
        <v>428</v>
      </c>
      <c r="C113" s="54" t="s">
        <v>263</v>
      </c>
      <c r="D113" s="54" t="s">
        <v>429</v>
      </c>
      <c r="E113" s="54" t="s">
        <v>4937</v>
      </c>
      <c r="F113" s="71">
        <v>44385</v>
      </c>
      <c r="G113" s="72">
        <v>4013.5</v>
      </c>
      <c r="H113" s="72">
        <v>336933.33</v>
      </c>
      <c r="I113" s="54" t="s">
        <v>265</v>
      </c>
      <c r="J113" s="54" t="s">
        <v>521</v>
      </c>
      <c r="K113" s="54" t="s">
        <v>4938</v>
      </c>
      <c r="L113" s="54" t="s">
        <v>4939</v>
      </c>
      <c r="M113" s="54" t="s">
        <v>4937</v>
      </c>
      <c r="N113" s="54" t="s">
        <v>256</v>
      </c>
      <c r="O113" s="54" t="s">
        <v>256</v>
      </c>
      <c r="P113" s="54" t="s">
        <v>522</v>
      </c>
      <c r="Q113" s="54" t="s">
        <v>256</v>
      </c>
      <c r="R113" s="54" t="s">
        <v>431</v>
      </c>
      <c r="S113" s="71"/>
      <c r="T113" s="54" t="s">
        <v>256</v>
      </c>
      <c r="U113" s="71">
        <v>44385</v>
      </c>
      <c r="V113" s="54" t="s">
        <v>256</v>
      </c>
      <c r="W113" t="str">
        <f t="shared" si="1"/>
        <v>Jul-21</v>
      </c>
    </row>
    <row r="114" spans="1:23" x14ac:dyDescent="0.25">
      <c r="A114" s="54" t="s">
        <v>317</v>
      </c>
      <c r="B114" s="54" t="s">
        <v>428</v>
      </c>
      <c r="C114" s="54" t="s">
        <v>263</v>
      </c>
      <c r="D114" s="54" t="s">
        <v>429</v>
      </c>
      <c r="E114" s="54" t="s">
        <v>4940</v>
      </c>
      <c r="F114" s="71">
        <v>44385</v>
      </c>
      <c r="G114" s="72">
        <v>1157.0999999999999</v>
      </c>
      <c r="H114" s="72">
        <v>97138.55</v>
      </c>
      <c r="I114" s="54" t="s">
        <v>265</v>
      </c>
      <c r="J114" s="54" t="s">
        <v>521</v>
      </c>
      <c r="K114" s="54" t="s">
        <v>4941</v>
      </c>
      <c r="L114" s="54" t="s">
        <v>4942</v>
      </c>
      <c r="M114" s="54" t="s">
        <v>4940</v>
      </c>
      <c r="N114" s="54" t="s">
        <v>256</v>
      </c>
      <c r="O114" s="54" t="s">
        <v>256</v>
      </c>
      <c r="P114" s="54" t="s">
        <v>522</v>
      </c>
      <c r="Q114" s="54" t="s">
        <v>256</v>
      </c>
      <c r="R114" s="54" t="s">
        <v>431</v>
      </c>
      <c r="S114" s="71"/>
      <c r="T114" s="54" t="s">
        <v>256</v>
      </c>
      <c r="U114" s="71">
        <v>44385</v>
      </c>
      <c r="V114" s="54" t="s">
        <v>256</v>
      </c>
      <c r="W114" t="str">
        <f t="shared" si="1"/>
        <v>Jul-21</v>
      </c>
    </row>
    <row r="115" spans="1:23" x14ac:dyDescent="0.25">
      <c r="A115" s="54" t="s">
        <v>317</v>
      </c>
      <c r="B115" s="54" t="s">
        <v>428</v>
      </c>
      <c r="C115" s="54" t="s">
        <v>263</v>
      </c>
      <c r="D115" s="54" t="s">
        <v>429</v>
      </c>
      <c r="E115" s="54" t="s">
        <v>4943</v>
      </c>
      <c r="F115" s="71">
        <v>44385</v>
      </c>
      <c r="G115" s="72">
        <v>1193.0999999999999</v>
      </c>
      <c r="H115" s="72">
        <v>100160.75</v>
      </c>
      <c r="I115" s="54" t="s">
        <v>265</v>
      </c>
      <c r="J115" s="54" t="s">
        <v>521</v>
      </c>
      <c r="K115" s="54" t="s">
        <v>4944</v>
      </c>
      <c r="L115" s="54" t="s">
        <v>4945</v>
      </c>
      <c r="M115" s="54" t="s">
        <v>4943</v>
      </c>
      <c r="N115" s="54" t="s">
        <v>256</v>
      </c>
      <c r="O115" s="54" t="s">
        <v>256</v>
      </c>
      <c r="P115" s="54" t="s">
        <v>522</v>
      </c>
      <c r="Q115" s="54" t="s">
        <v>256</v>
      </c>
      <c r="R115" s="54" t="s">
        <v>431</v>
      </c>
      <c r="S115" s="71"/>
      <c r="T115" s="54" t="s">
        <v>256</v>
      </c>
      <c r="U115" s="71">
        <v>44385</v>
      </c>
      <c r="V115" s="54" t="s">
        <v>256</v>
      </c>
      <c r="W115" t="str">
        <f t="shared" si="1"/>
        <v>Jul-21</v>
      </c>
    </row>
    <row r="116" spans="1:23" x14ac:dyDescent="0.25">
      <c r="A116" s="54" t="s">
        <v>317</v>
      </c>
      <c r="B116" s="54" t="s">
        <v>428</v>
      </c>
      <c r="C116" s="54" t="s">
        <v>263</v>
      </c>
      <c r="D116" s="54" t="s">
        <v>429</v>
      </c>
      <c r="E116" s="54" t="s">
        <v>4946</v>
      </c>
      <c r="F116" s="71">
        <v>44385</v>
      </c>
      <c r="G116" s="72">
        <v>1083.5999999999999</v>
      </c>
      <c r="H116" s="72">
        <v>90968.22</v>
      </c>
      <c r="I116" s="54" t="s">
        <v>265</v>
      </c>
      <c r="J116" s="54" t="s">
        <v>521</v>
      </c>
      <c r="K116" s="54" t="s">
        <v>4947</v>
      </c>
      <c r="L116" s="54" t="s">
        <v>4948</v>
      </c>
      <c r="M116" s="54" t="s">
        <v>4946</v>
      </c>
      <c r="N116" s="54" t="s">
        <v>256</v>
      </c>
      <c r="O116" s="54" t="s">
        <v>256</v>
      </c>
      <c r="P116" s="54" t="s">
        <v>522</v>
      </c>
      <c r="Q116" s="54" t="s">
        <v>256</v>
      </c>
      <c r="R116" s="54" t="s">
        <v>431</v>
      </c>
      <c r="S116" s="71"/>
      <c r="T116" s="54" t="s">
        <v>256</v>
      </c>
      <c r="U116" s="71">
        <v>44385</v>
      </c>
      <c r="V116" s="54" t="s">
        <v>256</v>
      </c>
      <c r="W116" t="str">
        <f t="shared" si="1"/>
        <v>Jul-21</v>
      </c>
    </row>
    <row r="117" spans="1:23" x14ac:dyDescent="0.25">
      <c r="A117" s="54" t="s">
        <v>317</v>
      </c>
      <c r="B117" s="54" t="s">
        <v>428</v>
      </c>
      <c r="C117" s="54" t="s">
        <v>263</v>
      </c>
      <c r="D117" s="54" t="s">
        <v>429</v>
      </c>
      <c r="E117" s="54" t="s">
        <v>4949</v>
      </c>
      <c r="F117" s="71">
        <v>44385</v>
      </c>
      <c r="G117" s="72">
        <v>279.60000000000002</v>
      </c>
      <c r="H117" s="72">
        <v>23472.42</v>
      </c>
      <c r="I117" s="54" t="s">
        <v>265</v>
      </c>
      <c r="J117" s="54" t="s">
        <v>521</v>
      </c>
      <c r="K117" s="54" t="s">
        <v>4950</v>
      </c>
      <c r="L117" s="54" t="s">
        <v>4951</v>
      </c>
      <c r="M117" s="54" t="s">
        <v>4949</v>
      </c>
      <c r="N117" s="54" t="s">
        <v>256</v>
      </c>
      <c r="O117" s="54" t="s">
        <v>256</v>
      </c>
      <c r="P117" s="54" t="s">
        <v>522</v>
      </c>
      <c r="Q117" s="54" t="s">
        <v>256</v>
      </c>
      <c r="R117" s="54" t="s">
        <v>431</v>
      </c>
      <c r="S117" s="71"/>
      <c r="T117" s="54" t="s">
        <v>256</v>
      </c>
      <c r="U117" s="71">
        <v>44385</v>
      </c>
      <c r="V117" s="54" t="s">
        <v>256</v>
      </c>
      <c r="W117" t="str">
        <f t="shared" si="1"/>
        <v>Jul-21</v>
      </c>
    </row>
    <row r="118" spans="1:23" x14ac:dyDescent="0.25">
      <c r="A118" s="54" t="s">
        <v>317</v>
      </c>
      <c r="B118" s="54" t="s">
        <v>428</v>
      </c>
      <c r="C118" s="54" t="s">
        <v>263</v>
      </c>
      <c r="D118" s="54" t="s">
        <v>429</v>
      </c>
      <c r="E118" s="54" t="s">
        <v>4952</v>
      </c>
      <c r="F118" s="71">
        <v>44385</v>
      </c>
      <c r="G118" s="72">
        <v>66</v>
      </c>
      <c r="H118" s="72">
        <v>5540.7</v>
      </c>
      <c r="I118" s="54" t="s">
        <v>265</v>
      </c>
      <c r="J118" s="54" t="s">
        <v>521</v>
      </c>
      <c r="K118" s="54" t="s">
        <v>4953</v>
      </c>
      <c r="L118" s="54" t="s">
        <v>4954</v>
      </c>
      <c r="M118" s="54" t="s">
        <v>4952</v>
      </c>
      <c r="N118" s="54" t="s">
        <v>256</v>
      </c>
      <c r="O118" s="54" t="s">
        <v>256</v>
      </c>
      <c r="P118" s="54" t="s">
        <v>522</v>
      </c>
      <c r="Q118" s="54" t="s">
        <v>256</v>
      </c>
      <c r="R118" s="54" t="s">
        <v>431</v>
      </c>
      <c r="S118" s="71"/>
      <c r="T118" s="54" t="s">
        <v>256</v>
      </c>
      <c r="U118" s="71">
        <v>44385</v>
      </c>
      <c r="V118" s="54" t="s">
        <v>256</v>
      </c>
      <c r="W118" t="str">
        <f t="shared" si="1"/>
        <v>Jul-21</v>
      </c>
    </row>
    <row r="119" spans="1:23" x14ac:dyDescent="0.25">
      <c r="A119" s="54" t="s">
        <v>317</v>
      </c>
      <c r="B119" s="54" t="s">
        <v>428</v>
      </c>
      <c r="C119" s="54" t="s">
        <v>263</v>
      </c>
      <c r="D119" s="54" t="s">
        <v>429</v>
      </c>
      <c r="E119" s="54" t="s">
        <v>4955</v>
      </c>
      <c r="F119" s="71">
        <v>44385</v>
      </c>
      <c r="G119" s="72">
        <v>1541.7</v>
      </c>
      <c r="H119" s="72">
        <v>129425.72</v>
      </c>
      <c r="I119" s="54" t="s">
        <v>265</v>
      </c>
      <c r="J119" s="54" t="s">
        <v>521</v>
      </c>
      <c r="K119" s="54" t="s">
        <v>4956</v>
      </c>
      <c r="L119" s="54" t="s">
        <v>4957</v>
      </c>
      <c r="M119" s="54" t="s">
        <v>4955</v>
      </c>
      <c r="N119" s="54" t="s">
        <v>256</v>
      </c>
      <c r="O119" s="54" t="s">
        <v>256</v>
      </c>
      <c r="P119" s="54" t="s">
        <v>522</v>
      </c>
      <c r="Q119" s="54" t="s">
        <v>256</v>
      </c>
      <c r="R119" s="54" t="s">
        <v>431</v>
      </c>
      <c r="S119" s="71"/>
      <c r="T119" s="54" t="s">
        <v>256</v>
      </c>
      <c r="U119" s="71">
        <v>44385</v>
      </c>
      <c r="V119" s="54" t="s">
        <v>256</v>
      </c>
      <c r="W119" t="str">
        <f t="shared" si="1"/>
        <v>Jul-21</v>
      </c>
    </row>
    <row r="120" spans="1:23" x14ac:dyDescent="0.25">
      <c r="A120" s="54" t="s">
        <v>317</v>
      </c>
      <c r="B120" s="54" t="s">
        <v>428</v>
      </c>
      <c r="C120" s="54" t="s">
        <v>263</v>
      </c>
      <c r="D120" s="54" t="s">
        <v>429</v>
      </c>
      <c r="E120" s="54" t="s">
        <v>4958</v>
      </c>
      <c r="F120" s="71">
        <v>44385</v>
      </c>
      <c r="G120" s="72">
        <v>273.89999999999998</v>
      </c>
      <c r="H120" s="72">
        <v>22993.91</v>
      </c>
      <c r="I120" s="54" t="s">
        <v>265</v>
      </c>
      <c r="J120" s="54" t="s">
        <v>521</v>
      </c>
      <c r="K120" s="54" t="s">
        <v>4959</v>
      </c>
      <c r="L120" s="54" t="s">
        <v>4960</v>
      </c>
      <c r="M120" s="54" t="s">
        <v>4958</v>
      </c>
      <c r="N120" s="54" t="s">
        <v>256</v>
      </c>
      <c r="O120" s="54" t="s">
        <v>256</v>
      </c>
      <c r="P120" s="54" t="s">
        <v>522</v>
      </c>
      <c r="Q120" s="54" t="s">
        <v>256</v>
      </c>
      <c r="R120" s="54" t="s">
        <v>431</v>
      </c>
      <c r="S120" s="71"/>
      <c r="T120" s="54" t="s">
        <v>256</v>
      </c>
      <c r="U120" s="71">
        <v>44385</v>
      </c>
      <c r="V120" s="54" t="s">
        <v>256</v>
      </c>
      <c r="W120" t="str">
        <f t="shared" si="1"/>
        <v>Jul-21</v>
      </c>
    </row>
    <row r="121" spans="1:23" x14ac:dyDescent="0.25">
      <c r="A121" s="54" t="s">
        <v>317</v>
      </c>
      <c r="B121" s="54" t="s">
        <v>428</v>
      </c>
      <c r="C121" s="54" t="s">
        <v>263</v>
      </c>
      <c r="D121" s="54" t="s">
        <v>429</v>
      </c>
      <c r="E121" s="54" t="s">
        <v>4961</v>
      </c>
      <c r="F121" s="71">
        <v>44385</v>
      </c>
      <c r="G121" s="72">
        <v>366.3</v>
      </c>
      <c r="H121" s="72">
        <v>30750.89</v>
      </c>
      <c r="I121" s="54" t="s">
        <v>265</v>
      </c>
      <c r="J121" s="54" t="s">
        <v>521</v>
      </c>
      <c r="K121" s="54" t="s">
        <v>4962</v>
      </c>
      <c r="L121" s="54" t="s">
        <v>4963</v>
      </c>
      <c r="M121" s="54" t="s">
        <v>4961</v>
      </c>
      <c r="N121" s="54" t="s">
        <v>256</v>
      </c>
      <c r="O121" s="54" t="s">
        <v>256</v>
      </c>
      <c r="P121" s="54" t="s">
        <v>522</v>
      </c>
      <c r="Q121" s="54" t="s">
        <v>256</v>
      </c>
      <c r="R121" s="54" t="s">
        <v>431</v>
      </c>
      <c r="S121" s="71"/>
      <c r="T121" s="54" t="s">
        <v>256</v>
      </c>
      <c r="U121" s="71">
        <v>44385</v>
      </c>
      <c r="V121" s="54" t="s">
        <v>256</v>
      </c>
      <c r="W121" t="str">
        <f t="shared" si="1"/>
        <v>Jul-21</v>
      </c>
    </row>
    <row r="122" spans="1:23" x14ac:dyDescent="0.25">
      <c r="A122" s="54" t="s">
        <v>318</v>
      </c>
      <c r="B122" s="54" t="s">
        <v>428</v>
      </c>
      <c r="C122" s="54" t="s">
        <v>263</v>
      </c>
      <c r="D122" s="54" t="s">
        <v>429</v>
      </c>
      <c r="E122" s="54" t="s">
        <v>4964</v>
      </c>
      <c r="F122" s="71">
        <v>44385</v>
      </c>
      <c r="G122" s="72">
        <v>175</v>
      </c>
      <c r="H122" s="72">
        <v>14691.25</v>
      </c>
      <c r="I122" s="54" t="s">
        <v>265</v>
      </c>
      <c r="J122" s="54" t="s">
        <v>523</v>
      </c>
      <c r="K122" s="54" t="s">
        <v>4965</v>
      </c>
      <c r="L122" s="54" t="s">
        <v>4966</v>
      </c>
      <c r="M122" s="54" t="s">
        <v>4964</v>
      </c>
      <c r="N122" s="54" t="s">
        <v>256</v>
      </c>
      <c r="O122" s="54" t="s">
        <v>256</v>
      </c>
      <c r="P122" s="54" t="s">
        <v>447</v>
      </c>
      <c r="Q122" s="54" t="s">
        <v>256</v>
      </c>
      <c r="R122" s="54" t="s">
        <v>431</v>
      </c>
      <c r="S122" s="71"/>
      <c r="T122" s="54" t="s">
        <v>256</v>
      </c>
      <c r="U122" s="71">
        <v>44385</v>
      </c>
      <c r="V122" s="54" t="s">
        <v>256</v>
      </c>
      <c r="W122" t="str">
        <f t="shared" si="1"/>
        <v>Jul-21</v>
      </c>
    </row>
    <row r="123" spans="1:23" x14ac:dyDescent="0.25">
      <c r="A123" s="54" t="s">
        <v>318</v>
      </c>
      <c r="B123" s="54" t="s">
        <v>428</v>
      </c>
      <c r="C123" s="54" t="s">
        <v>263</v>
      </c>
      <c r="D123" s="54" t="s">
        <v>429</v>
      </c>
      <c r="E123" s="54" t="s">
        <v>4967</v>
      </c>
      <c r="F123" s="71">
        <v>44385</v>
      </c>
      <c r="G123" s="72">
        <v>252.5</v>
      </c>
      <c r="H123" s="72">
        <v>21197.38</v>
      </c>
      <c r="I123" s="54" t="s">
        <v>265</v>
      </c>
      <c r="J123" s="54" t="s">
        <v>523</v>
      </c>
      <c r="K123" s="54" t="s">
        <v>4968</v>
      </c>
      <c r="L123" s="54" t="s">
        <v>4969</v>
      </c>
      <c r="M123" s="54" t="s">
        <v>4967</v>
      </c>
      <c r="N123" s="54" t="s">
        <v>256</v>
      </c>
      <c r="O123" s="54" t="s">
        <v>256</v>
      </c>
      <c r="P123" s="54" t="s">
        <v>447</v>
      </c>
      <c r="Q123" s="54" t="s">
        <v>256</v>
      </c>
      <c r="R123" s="54" t="s">
        <v>431</v>
      </c>
      <c r="S123" s="71"/>
      <c r="T123" s="54" t="s">
        <v>256</v>
      </c>
      <c r="U123" s="71">
        <v>44385</v>
      </c>
      <c r="V123" s="54" t="s">
        <v>256</v>
      </c>
      <c r="W123" t="str">
        <f t="shared" si="1"/>
        <v>Jul-21</v>
      </c>
    </row>
    <row r="124" spans="1:23" x14ac:dyDescent="0.25">
      <c r="A124" s="54" t="s">
        <v>318</v>
      </c>
      <c r="B124" s="54" t="s">
        <v>428</v>
      </c>
      <c r="C124" s="54" t="s">
        <v>263</v>
      </c>
      <c r="D124" s="54" t="s">
        <v>429</v>
      </c>
      <c r="E124" s="54" t="s">
        <v>4970</v>
      </c>
      <c r="F124" s="71">
        <v>44385</v>
      </c>
      <c r="G124" s="72">
        <v>2037.5</v>
      </c>
      <c r="H124" s="72">
        <v>171048.13</v>
      </c>
      <c r="I124" s="54" t="s">
        <v>265</v>
      </c>
      <c r="J124" s="54" t="s">
        <v>523</v>
      </c>
      <c r="K124" s="54" t="s">
        <v>4971</v>
      </c>
      <c r="L124" s="54" t="s">
        <v>4972</v>
      </c>
      <c r="M124" s="54" t="s">
        <v>4970</v>
      </c>
      <c r="N124" s="54" t="s">
        <v>256</v>
      </c>
      <c r="O124" s="54" t="s">
        <v>256</v>
      </c>
      <c r="P124" s="54" t="s">
        <v>447</v>
      </c>
      <c r="Q124" s="54" t="s">
        <v>256</v>
      </c>
      <c r="R124" s="54" t="s">
        <v>431</v>
      </c>
      <c r="S124" s="71"/>
      <c r="T124" s="54" t="s">
        <v>256</v>
      </c>
      <c r="U124" s="71">
        <v>44385</v>
      </c>
      <c r="V124" s="54" t="s">
        <v>256</v>
      </c>
      <c r="W124" t="str">
        <f t="shared" si="1"/>
        <v>Jul-21</v>
      </c>
    </row>
    <row r="125" spans="1:23" x14ac:dyDescent="0.25">
      <c r="A125" s="54" t="s">
        <v>318</v>
      </c>
      <c r="B125" s="54" t="s">
        <v>428</v>
      </c>
      <c r="C125" s="54" t="s">
        <v>263</v>
      </c>
      <c r="D125" s="54" t="s">
        <v>429</v>
      </c>
      <c r="E125" s="54" t="s">
        <v>4973</v>
      </c>
      <c r="F125" s="71">
        <v>44385</v>
      </c>
      <c r="G125" s="72">
        <v>625</v>
      </c>
      <c r="H125" s="72">
        <v>52468.75</v>
      </c>
      <c r="I125" s="54" t="s">
        <v>265</v>
      </c>
      <c r="J125" s="54" t="s">
        <v>523</v>
      </c>
      <c r="K125" s="54" t="s">
        <v>4974</v>
      </c>
      <c r="L125" s="54" t="s">
        <v>4975</v>
      </c>
      <c r="M125" s="54" t="s">
        <v>4973</v>
      </c>
      <c r="N125" s="54" t="s">
        <v>256</v>
      </c>
      <c r="O125" s="54" t="s">
        <v>256</v>
      </c>
      <c r="P125" s="54" t="s">
        <v>447</v>
      </c>
      <c r="Q125" s="54" t="s">
        <v>256</v>
      </c>
      <c r="R125" s="54" t="s">
        <v>431</v>
      </c>
      <c r="S125" s="71"/>
      <c r="T125" s="54" t="s">
        <v>256</v>
      </c>
      <c r="U125" s="71">
        <v>44385</v>
      </c>
      <c r="V125" s="54" t="s">
        <v>256</v>
      </c>
      <c r="W125" t="str">
        <f t="shared" si="1"/>
        <v>Jul-21</v>
      </c>
    </row>
    <row r="126" spans="1:23" x14ac:dyDescent="0.25">
      <c r="A126" s="54" t="s">
        <v>318</v>
      </c>
      <c r="B126" s="54" t="s">
        <v>428</v>
      </c>
      <c r="C126" s="54" t="s">
        <v>263</v>
      </c>
      <c r="D126" s="54" t="s">
        <v>429</v>
      </c>
      <c r="E126" s="54" t="s">
        <v>4976</v>
      </c>
      <c r="F126" s="71">
        <v>44385</v>
      </c>
      <c r="G126" s="72">
        <v>1062.05</v>
      </c>
      <c r="H126" s="72">
        <v>89159.1</v>
      </c>
      <c r="I126" s="54" t="s">
        <v>265</v>
      </c>
      <c r="J126" s="54" t="s">
        <v>617</v>
      </c>
      <c r="K126" s="54" t="s">
        <v>4977</v>
      </c>
      <c r="L126" s="54" t="s">
        <v>4978</v>
      </c>
      <c r="M126" s="54" t="s">
        <v>4976</v>
      </c>
      <c r="N126" s="54" t="s">
        <v>256</v>
      </c>
      <c r="O126" s="54" t="s">
        <v>256</v>
      </c>
      <c r="P126" s="54" t="s">
        <v>437</v>
      </c>
      <c r="Q126" s="54" t="s">
        <v>256</v>
      </c>
      <c r="R126" s="54" t="s">
        <v>431</v>
      </c>
      <c r="S126" s="71"/>
      <c r="T126" s="54" t="s">
        <v>256</v>
      </c>
      <c r="U126" s="71">
        <v>44385</v>
      </c>
      <c r="V126" s="54" t="s">
        <v>256</v>
      </c>
      <c r="W126" t="str">
        <f t="shared" si="1"/>
        <v>Jul-21</v>
      </c>
    </row>
    <row r="127" spans="1:23" x14ac:dyDescent="0.25">
      <c r="A127" s="54" t="s">
        <v>318</v>
      </c>
      <c r="B127" s="54" t="s">
        <v>428</v>
      </c>
      <c r="C127" s="54" t="s">
        <v>263</v>
      </c>
      <c r="D127" s="54" t="s">
        <v>429</v>
      </c>
      <c r="E127" s="54" t="s">
        <v>4979</v>
      </c>
      <c r="F127" s="71">
        <v>44385</v>
      </c>
      <c r="G127" s="72">
        <v>10148.51</v>
      </c>
      <c r="H127" s="72">
        <v>851967.41</v>
      </c>
      <c r="I127" s="54" t="s">
        <v>265</v>
      </c>
      <c r="J127" s="54" t="s">
        <v>617</v>
      </c>
      <c r="K127" s="54" t="s">
        <v>4977</v>
      </c>
      <c r="L127" s="54" t="s">
        <v>4980</v>
      </c>
      <c r="M127" s="54" t="s">
        <v>4979</v>
      </c>
      <c r="N127" s="54" t="s">
        <v>256</v>
      </c>
      <c r="O127" s="54" t="s">
        <v>256</v>
      </c>
      <c r="P127" s="54" t="s">
        <v>437</v>
      </c>
      <c r="Q127" s="54" t="s">
        <v>256</v>
      </c>
      <c r="R127" s="54" t="s">
        <v>431</v>
      </c>
      <c r="S127" s="71"/>
      <c r="T127" s="54" t="s">
        <v>256</v>
      </c>
      <c r="U127" s="71">
        <v>44385</v>
      </c>
      <c r="V127" s="54" t="s">
        <v>256</v>
      </c>
      <c r="W127" t="str">
        <f t="shared" si="1"/>
        <v>Jul-21</v>
      </c>
    </row>
    <row r="128" spans="1:23" x14ac:dyDescent="0.25">
      <c r="A128" s="54" t="s">
        <v>318</v>
      </c>
      <c r="B128" s="54" t="s">
        <v>428</v>
      </c>
      <c r="C128" s="54" t="s">
        <v>263</v>
      </c>
      <c r="D128" s="54" t="s">
        <v>429</v>
      </c>
      <c r="E128" s="54" t="s">
        <v>4981</v>
      </c>
      <c r="F128" s="71">
        <v>44385</v>
      </c>
      <c r="G128" s="72">
        <v>6707.06</v>
      </c>
      <c r="H128" s="72">
        <v>563057.68999999994</v>
      </c>
      <c r="I128" s="54" t="s">
        <v>265</v>
      </c>
      <c r="J128" s="54" t="s">
        <v>617</v>
      </c>
      <c r="K128" s="54" t="s">
        <v>4977</v>
      </c>
      <c r="L128" s="54" t="s">
        <v>4982</v>
      </c>
      <c r="M128" s="54" t="s">
        <v>4981</v>
      </c>
      <c r="N128" s="54" t="s">
        <v>256</v>
      </c>
      <c r="O128" s="54" t="s">
        <v>256</v>
      </c>
      <c r="P128" s="54" t="s">
        <v>437</v>
      </c>
      <c r="Q128" s="54" t="s">
        <v>256</v>
      </c>
      <c r="R128" s="54" t="s">
        <v>431</v>
      </c>
      <c r="S128" s="71"/>
      <c r="T128" s="54" t="s">
        <v>256</v>
      </c>
      <c r="U128" s="71">
        <v>44385</v>
      </c>
      <c r="V128" s="54" t="s">
        <v>256</v>
      </c>
      <c r="W128" t="str">
        <f t="shared" si="1"/>
        <v>Jul-21</v>
      </c>
    </row>
    <row r="129" spans="1:23" x14ac:dyDescent="0.25">
      <c r="A129" s="54" t="s">
        <v>318</v>
      </c>
      <c r="B129" s="54" t="s">
        <v>428</v>
      </c>
      <c r="C129" s="54" t="s">
        <v>263</v>
      </c>
      <c r="D129" s="54" t="s">
        <v>429</v>
      </c>
      <c r="E129" s="54" t="s">
        <v>4983</v>
      </c>
      <c r="F129" s="71">
        <v>44385</v>
      </c>
      <c r="G129" s="72">
        <v>9407.3799999999992</v>
      </c>
      <c r="H129" s="72">
        <v>789749.55</v>
      </c>
      <c r="I129" s="54" t="s">
        <v>265</v>
      </c>
      <c r="J129" s="54" t="s">
        <v>618</v>
      </c>
      <c r="K129" s="54" t="s">
        <v>4984</v>
      </c>
      <c r="L129" s="54" t="s">
        <v>4985</v>
      </c>
      <c r="M129" s="54" t="s">
        <v>4983</v>
      </c>
      <c r="N129" s="54" t="s">
        <v>256</v>
      </c>
      <c r="O129" s="54" t="s">
        <v>256</v>
      </c>
      <c r="P129" s="54" t="s">
        <v>439</v>
      </c>
      <c r="Q129" s="54" t="s">
        <v>256</v>
      </c>
      <c r="R129" s="54" t="s">
        <v>431</v>
      </c>
      <c r="S129" s="71"/>
      <c r="T129" s="54" t="s">
        <v>256</v>
      </c>
      <c r="U129" s="71">
        <v>44385</v>
      </c>
      <c r="V129" s="54" t="s">
        <v>256</v>
      </c>
      <c r="W129" t="str">
        <f t="shared" si="1"/>
        <v>Jul-21</v>
      </c>
    </row>
    <row r="130" spans="1:23" x14ac:dyDescent="0.25">
      <c r="A130" s="54" t="s">
        <v>318</v>
      </c>
      <c r="B130" s="54" t="s">
        <v>428</v>
      </c>
      <c r="C130" s="54" t="s">
        <v>279</v>
      </c>
      <c r="D130" s="54" t="s">
        <v>436</v>
      </c>
      <c r="E130" s="54" t="s">
        <v>4986</v>
      </c>
      <c r="F130" s="71">
        <v>44387</v>
      </c>
      <c r="G130" s="72">
        <v>-135.91999999999999</v>
      </c>
      <c r="H130" s="72">
        <v>-11410.48</v>
      </c>
      <c r="I130" s="54" t="s">
        <v>265</v>
      </c>
      <c r="J130" s="54" t="s">
        <v>4925</v>
      </c>
      <c r="K130" s="54" t="s">
        <v>620</v>
      </c>
      <c r="L130" s="54" t="s">
        <v>614</v>
      </c>
      <c r="M130" s="54" t="s">
        <v>4986</v>
      </c>
      <c r="N130" s="54" t="s">
        <v>256</v>
      </c>
      <c r="O130" s="54" t="s">
        <v>256</v>
      </c>
      <c r="P130" s="54" t="s">
        <v>281</v>
      </c>
      <c r="Q130" s="54" t="s">
        <v>256</v>
      </c>
      <c r="R130" s="54" t="s">
        <v>431</v>
      </c>
      <c r="S130" s="71"/>
      <c r="T130" s="54" t="s">
        <v>256</v>
      </c>
      <c r="U130" s="71">
        <v>44387</v>
      </c>
      <c r="V130" s="54" t="s">
        <v>256</v>
      </c>
      <c r="W130" t="str">
        <f t="shared" ref="W130:W193" si="2">TEXT(F130,"MMM-YY")</f>
        <v>Jul-21</v>
      </c>
    </row>
    <row r="131" spans="1:23" x14ac:dyDescent="0.25">
      <c r="A131" s="54" t="s">
        <v>318</v>
      </c>
      <c r="B131" s="54" t="s">
        <v>428</v>
      </c>
      <c r="C131" s="54" t="s">
        <v>279</v>
      </c>
      <c r="D131" s="54" t="s">
        <v>436</v>
      </c>
      <c r="E131" s="54" t="s">
        <v>4987</v>
      </c>
      <c r="F131" s="71">
        <v>44387</v>
      </c>
      <c r="G131" s="72">
        <v>-141.72</v>
      </c>
      <c r="H131" s="72">
        <v>-11897.39</v>
      </c>
      <c r="I131" s="54" t="s">
        <v>265</v>
      </c>
      <c r="J131" s="54" t="s">
        <v>4925</v>
      </c>
      <c r="K131" s="54" t="s">
        <v>620</v>
      </c>
      <c r="L131" s="54" t="s">
        <v>615</v>
      </c>
      <c r="M131" s="54" t="s">
        <v>4987</v>
      </c>
      <c r="N131" s="54" t="s">
        <v>256</v>
      </c>
      <c r="O131" s="54" t="s">
        <v>256</v>
      </c>
      <c r="P131" s="54" t="s">
        <v>281</v>
      </c>
      <c r="Q131" s="54" t="s">
        <v>256</v>
      </c>
      <c r="R131" s="54" t="s">
        <v>431</v>
      </c>
      <c r="S131" s="71"/>
      <c r="T131" s="54" t="s">
        <v>256</v>
      </c>
      <c r="U131" s="71">
        <v>44387</v>
      </c>
      <c r="V131" s="54" t="s">
        <v>256</v>
      </c>
      <c r="W131" t="str">
        <f t="shared" si="2"/>
        <v>Jul-21</v>
      </c>
    </row>
    <row r="132" spans="1:23" x14ac:dyDescent="0.25">
      <c r="A132" s="54" t="s">
        <v>317</v>
      </c>
      <c r="B132" s="54" t="s">
        <v>428</v>
      </c>
      <c r="C132" s="54" t="s">
        <v>263</v>
      </c>
      <c r="D132" s="54" t="s">
        <v>429</v>
      </c>
      <c r="E132" s="54" t="s">
        <v>4988</v>
      </c>
      <c r="F132" s="71">
        <v>44387</v>
      </c>
      <c r="G132" s="72">
        <v>1280.77</v>
      </c>
      <c r="H132" s="72">
        <v>107520.64</v>
      </c>
      <c r="I132" s="54" t="s">
        <v>265</v>
      </c>
      <c r="J132" s="54" t="s">
        <v>469</v>
      </c>
      <c r="K132" s="54" t="s">
        <v>4989</v>
      </c>
      <c r="L132" s="54" t="s">
        <v>4990</v>
      </c>
      <c r="M132" s="54" t="s">
        <v>4988</v>
      </c>
      <c r="N132" s="54" t="s">
        <v>256</v>
      </c>
      <c r="O132" s="54" t="s">
        <v>256</v>
      </c>
      <c r="P132" s="54" t="s">
        <v>468</v>
      </c>
      <c r="Q132" s="54" t="s">
        <v>256</v>
      </c>
      <c r="R132" s="54" t="s">
        <v>431</v>
      </c>
      <c r="S132" s="71"/>
      <c r="T132" s="54" t="s">
        <v>256</v>
      </c>
      <c r="U132" s="71">
        <v>44387</v>
      </c>
      <c r="V132" s="54" t="s">
        <v>256</v>
      </c>
      <c r="W132" t="str">
        <f t="shared" si="2"/>
        <v>Jul-21</v>
      </c>
    </row>
    <row r="133" spans="1:23" x14ac:dyDescent="0.25">
      <c r="A133" s="54" t="s">
        <v>317</v>
      </c>
      <c r="B133" s="54" t="s">
        <v>428</v>
      </c>
      <c r="C133" s="54" t="s">
        <v>263</v>
      </c>
      <c r="D133" s="54" t="s">
        <v>429</v>
      </c>
      <c r="E133" s="54" t="s">
        <v>4991</v>
      </c>
      <c r="F133" s="71">
        <v>44387</v>
      </c>
      <c r="G133" s="72">
        <v>1280.79</v>
      </c>
      <c r="H133" s="72">
        <v>107522.32</v>
      </c>
      <c r="I133" s="54" t="s">
        <v>265</v>
      </c>
      <c r="J133" s="54" t="s">
        <v>469</v>
      </c>
      <c r="K133" s="54" t="s">
        <v>545</v>
      </c>
      <c r="L133" s="54" t="s">
        <v>4992</v>
      </c>
      <c r="M133" s="54" t="s">
        <v>4991</v>
      </c>
      <c r="N133" s="54" t="s">
        <v>256</v>
      </c>
      <c r="O133" s="54" t="s">
        <v>256</v>
      </c>
      <c r="P133" s="54" t="s">
        <v>468</v>
      </c>
      <c r="Q133" s="54" t="s">
        <v>256</v>
      </c>
      <c r="R133" s="54" t="s">
        <v>431</v>
      </c>
      <c r="S133" s="71"/>
      <c r="T133" s="54" t="s">
        <v>256</v>
      </c>
      <c r="U133" s="71">
        <v>44387</v>
      </c>
      <c r="V133" s="54" t="s">
        <v>256</v>
      </c>
      <c r="W133" t="str">
        <f t="shared" si="2"/>
        <v>Jul-21</v>
      </c>
    </row>
    <row r="134" spans="1:23" x14ac:dyDescent="0.25">
      <c r="A134" s="54" t="s">
        <v>317</v>
      </c>
      <c r="B134" s="54" t="s">
        <v>428</v>
      </c>
      <c r="C134" s="54" t="s">
        <v>263</v>
      </c>
      <c r="D134" s="54" t="s">
        <v>429</v>
      </c>
      <c r="E134" s="54" t="s">
        <v>4993</v>
      </c>
      <c r="F134" s="71">
        <v>44387</v>
      </c>
      <c r="G134" s="72">
        <v>64694.02</v>
      </c>
      <c r="H134" s="72">
        <v>5431062.9800000004</v>
      </c>
      <c r="I134" s="54" t="s">
        <v>265</v>
      </c>
      <c r="J134" s="54" t="s">
        <v>333</v>
      </c>
      <c r="K134" s="54" t="s">
        <v>4994</v>
      </c>
      <c r="L134" s="54" t="s">
        <v>4995</v>
      </c>
      <c r="M134" s="54" t="s">
        <v>4993</v>
      </c>
      <c r="N134" s="54" t="s">
        <v>256</v>
      </c>
      <c r="O134" s="54" t="s">
        <v>256</v>
      </c>
      <c r="P134" s="54" t="s">
        <v>271</v>
      </c>
      <c r="Q134" s="54" t="s">
        <v>256</v>
      </c>
      <c r="R134" s="54" t="s">
        <v>431</v>
      </c>
      <c r="S134" s="71"/>
      <c r="T134" s="54" t="s">
        <v>256</v>
      </c>
      <c r="U134" s="71">
        <v>44387</v>
      </c>
      <c r="V134" s="54" t="s">
        <v>443</v>
      </c>
      <c r="W134" t="str">
        <f t="shared" si="2"/>
        <v>Jul-21</v>
      </c>
    </row>
    <row r="135" spans="1:23" x14ac:dyDescent="0.25">
      <c r="A135" s="54" t="s">
        <v>317</v>
      </c>
      <c r="B135" s="54" t="s">
        <v>428</v>
      </c>
      <c r="C135" s="54" t="s">
        <v>263</v>
      </c>
      <c r="D135" s="54" t="s">
        <v>429</v>
      </c>
      <c r="E135" s="54" t="s">
        <v>4996</v>
      </c>
      <c r="F135" s="71">
        <v>44387</v>
      </c>
      <c r="G135" s="72">
        <v>12946.19</v>
      </c>
      <c r="H135" s="72">
        <v>1086832.6499999999</v>
      </c>
      <c r="I135" s="54" t="s">
        <v>265</v>
      </c>
      <c r="J135" s="54" t="s">
        <v>333</v>
      </c>
      <c r="K135" s="54" t="s">
        <v>4994</v>
      </c>
      <c r="L135" s="54" t="s">
        <v>4997</v>
      </c>
      <c r="M135" s="54" t="s">
        <v>4996</v>
      </c>
      <c r="N135" s="54" t="s">
        <v>256</v>
      </c>
      <c r="O135" s="54" t="s">
        <v>256</v>
      </c>
      <c r="P135" s="54" t="s">
        <v>271</v>
      </c>
      <c r="Q135" s="54" t="s">
        <v>256</v>
      </c>
      <c r="R135" s="54" t="s">
        <v>431</v>
      </c>
      <c r="S135" s="71"/>
      <c r="T135" s="54" t="s">
        <v>256</v>
      </c>
      <c r="U135" s="71">
        <v>44387</v>
      </c>
      <c r="V135" s="54" t="s">
        <v>443</v>
      </c>
      <c r="W135" t="str">
        <f t="shared" si="2"/>
        <v>Jul-21</v>
      </c>
    </row>
    <row r="136" spans="1:23" x14ac:dyDescent="0.25">
      <c r="A136" s="54" t="s">
        <v>317</v>
      </c>
      <c r="B136" s="54" t="s">
        <v>428</v>
      </c>
      <c r="C136" s="54" t="s">
        <v>263</v>
      </c>
      <c r="D136" s="54" t="s">
        <v>429</v>
      </c>
      <c r="E136" s="54" t="s">
        <v>4998</v>
      </c>
      <c r="F136" s="71">
        <v>44387</v>
      </c>
      <c r="G136" s="72">
        <v>9659.9500000000007</v>
      </c>
      <c r="H136" s="72">
        <v>810952.8</v>
      </c>
      <c r="I136" s="54" t="s">
        <v>265</v>
      </c>
      <c r="J136" s="54" t="s">
        <v>333</v>
      </c>
      <c r="K136" s="54" t="s">
        <v>4994</v>
      </c>
      <c r="L136" s="54" t="s">
        <v>4999</v>
      </c>
      <c r="M136" s="54" t="s">
        <v>4998</v>
      </c>
      <c r="N136" s="54" t="s">
        <v>256</v>
      </c>
      <c r="O136" s="54" t="s">
        <v>256</v>
      </c>
      <c r="P136" s="54" t="s">
        <v>271</v>
      </c>
      <c r="Q136" s="54" t="s">
        <v>256</v>
      </c>
      <c r="R136" s="54" t="s">
        <v>431</v>
      </c>
      <c r="S136" s="71"/>
      <c r="T136" s="54" t="s">
        <v>256</v>
      </c>
      <c r="U136" s="71">
        <v>44387</v>
      </c>
      <c r="V136" s="54" t="s">
        <v>443</v>
      </c>
      <c r="W136" t="str">
        <f t="shared" si="2"/>
        <v>Jul-21</v>
      </c>
    </row>
    <row r="137" spans="1:23" x14ac:dyDescent="0.25">
      <c r="A137" s="54" t="s">
        <v>317</v>
      </c>
      <c r="B137" s="54" t="s">
        <v>428</v>
      </c>
      <c r="C137" s="54" t="s">
        <v>263</v>
      </c>
      <c r="D137" s="54" t="s">
        <v>429</v>
      </c>
      <c r="E137" s="54" t="s">
        <v>5000</v>
      </c>
      <c r="F137" s="71">
        <v>44387</v>
      </c>
      <c r="G137" s="72">
        <v>304.14999999999998</v>
      </c>
      <c r="H137" s="72">
        <v>25533.39</v>
      </c>
      <c r="I137" s="54" t="s">
        <v>265</v>
      </c>
      <c r="J137" s="54" t="s">
        <v>592</v>
      </c>
      <c r="K137" s="54" t="s">
        <v>5001</v>
      </c>
      <c r="L137" s="54" t="s">
        <v>5002</v>
      </c>
      <c r="M137" s="54" t="s">
        <v>5000</v>
      </c>
      <c r="N137" s="54" t="s">
        <v>256</v>
      </c>
      <c r="O137" s="54" t="s">
        <v>256</v>
      </c>
      <c r="P137" s="54" t="s">
        <v>454</v>
      </c>
      <c r="Q137" s="54" t="s">
        <v>256</v>
      </c>
      <c r="R137" s="54" t="s">
        <v>431</v>
      </c>
      <c r="S137" s="71"/>
      <c r="T137" s="54" t="s">
        <v>256</v>
      </c>
      <c r="U137" s="71">
        <v>44387</v>
      </c>
      <c r="V137" s="54" t="s">
        <v>256</v>
      </c>
      <c r="W137" t="str">
        <f t="shared" si="2"/>
        <v>Jul-21</v>
      </c>
    </row>
    <row r="138" spans="1:23" x14ac:dyDescent="0.25">
      <c r="A138" s="54" t="s">
        <v>317</v>
      </c>
      <c r="B138" s="54" t="s">
        <v>428</v>
      </c>
      <c r="C138" s="54" t="s">
        <v>263</v>
      </c>
      <c r="D138" s="54" t="s">
        <v>429</v>
      </c>
      <c r="E138" s="54" t="s">
        <v>5003</v>
      </c>
      <c r="F138" s="71">
        <v>44387</v>
      </c>
      <c r="G138" s="72">
        <v>4.32</v>
      </c>
      <c r="H138" s="72">
        <v>362.66</v>
      </c>
      <c r="I138" s="54" t="s">
        <v>265</v>
      </c>
      <c r="J138" s="54" t="s">
        <v>592</v>
      </c>
      <c r="K138" s="54" t="s">
        <v>5004</v>
      </c>
      <c r="L138" s="54" t="s">
        <v>5005</v>
      </c>
      <c r="M138" s="54" t="s">
        <v>5003</v>
      </c>
      <c r="N138" s="54" t="s">
        <v>256</v>
      </c>
      <c r="O138" s="54" t="s">
        <v>256</v>
      </c>
      <c r="P138" s="54" t="s">
        <v>454</v>
      </c>
      <c r="Q138" s="54" t="s">
        <v>256</v>
      </c>
      <c r="R138" s="54" t="s">
        <v>431</v>
      </c>
      <c r="S138" s="71"/>
      <c r="T138" s="54" t="s">
        <v>256</v>
      </c>
      <c r="U138" s="71">
        <v>44387</v>
      </c>
      <c r="V138" s="54" t="s">
        <v>256</v>
      </c>
      <c r="W138" t="str">
        <f t="shared" si="2"/>
        <v>Jul-21</v>
      </c>
    </row>
    <row r="139" spans="1:23" x14ac:dyDescent="0.25">
      <c r="A139" s="54" t="s">
        <v>317</v>
      </c>
      <c r="B139" s="54" t="s">
        <v>428</v>
      </c>
      <c r="C139" s="54" t="s">
        <v>263</v>
      </c>
      <c r="D139" s="54" t="s">
        <v>429</v>
      </c>
      <c r="E139" s="54" t="s">
        <v>5006</v>
      </c>
      <c r="F139" s="71">
        <v>44387</v>
      </c>
      <c r="G139" s="72">
        <v>0.25</v>
      </c>
      <c r="H139" s="72">
        <v>20.99</v>
      </c>
      <c r="I139" s="54" t="s">
        <v>265</v>
      </c>
      <c r="J139" s="54" t="s">
        <v>592</v>
      </c>
      <c r="K139" s="54" t="s">
        <v>5007</v>
      </c>
      <c r="L139" s="54" t="s">
        <v>5008</v>
      </c>
      <c r="M139" s="54" t="s">
        <v>5006</v>
      </c>
      <c r="N139" s="54" t="s">
        <v>256</v>
      </c>
      <c r="O139" s="54" t="s">
        <v>256</v>
      </c>
      <c r="P139" s="54" t="s">
        <v>454</v>
      </c>
      <c r="Q139" s="54" t="s">
        <v>256</v>
      </c>
      <c r="R139" s="54" t="s">
        <v>431</v>
      </c>
      <c r="S139" s="71"/>
      <c r="T139" s="54" t="s">
        <v>256</v>
      </c>
      <c r="U139" s="71">
        <v>44387</v>
      </c>
      <c r="V139" s="54" t="s">
        <v>256</v>
      </c>
      <c r="W139" t="str">
        <f t="shared" si="2"/>
        <v>Jul-21</v>
      </c>
    </row>
    <row r="140" spans="1:23" x14ac:dyDescent="0.25">
      <c r="A140" s="54" t="s">
        <v>317</v>
      </c>
      <c r="B140" s="54" t="s">
        <v>428</v>
      </c>
      <c r="C140" s="54" t="s">
        <v>263</v>
      </c>
      <c r="D140" s="54" t="s">
        <v>429</v>
      </c>
      <c r="E140" s="54" t="s">
        <v>5009</v>
      </c>
      <c r="F140" s="71">
        <v>44387</v>
      </c>
      <c r="G140" s="72">
        <v>2405.94</v>
      </c>
      <c r="H140" s="72">
        <v>201978.66</v>
      </c>
      <c r="I140" s="54" t="s">
        <v>265</v>
      </c>
      <c r="J140" s="54" t="s">
        <v>592</v>
      </c>
      <c r="K140" s="54" t="s">
        <v>5010</v>
      </c>
      <c r="L140" s="54" t="s">
        <v>5011</v>
      </c>
      <c r="M140" s="54" t="s">
        <v>5009</v>
      </c>
      <c r="N140" s="54" t="s">
        <v>256</v>
      </c>
      <c r="O140" s="54" t="s">
        <v>256</v>
      </c>
      <c r="P140" s="54" t="s">
        <v>454</v>
      </c>
      <c r="Q140" s="54" t="s">
        <v>256</v>
      </c>
      <c r="R140" s="54" t="s">
        <v>431</v>
      </c>
      <c r="S140" s="71"/>
      <c r="T140" s="54" t="s">
        <v>256</v>
      </c>
      <c r="U140" s="71">
        <v>44387</v>
      </c>
      <c r="V140" s="54" t="s">
        <v>256</v>
      </c>
      <c r="W140" t="str">
        <f t="shared" si="2"/>
        <v>Jul-21</v>
      </c>
    </row>
    <row r="141" spans="1:23" x14ac:dyDescent="0.25">
      <c r="A141" s="54" t="s">
        <v>317</v>
      </c>
      <c r="B141" s="54" t="s">
        <v>428</v>
      </c>
      <c r="C141" s="54" t="s">
        <v>263</v>
      </c>
      <c r="D141" s="54" t="s">
        <v>429</v>
      </c>
      <c r="E141" s="54" t="s">
        <v>5012</v>
      </c>
      <c r="F141" s="71">
        <v>44387</v>
      </c>
      <c r="G141" s="72">
        <v>294.45999999999998</v>
      </c>
      <c r="H141" s="72">
        <v>24719.919999999998</v>
      </c>
      <c r="I141" s="54" t="s">
        <v>265</v>
      </c>
      <c r="J141" s="54" t="s">
        <v>592</v>
      </c>
      <c r="K141" s="54" t="s">
        <v>5013</v>
      </c>
      <c r="L141" s="54" t="s">
        <v>5014</v>
      </c>
      <c r="M141" s="54" t="s">
        <v>5012</v>
      </c>
      <c r="N141" s="54" t="s">
        <v>256</v>
      </c>
      <c r="O141" s="54" t="s">
        <v>256</v>
      </c>
      <c r="P141" s="54" t="s">
        <v>454</v>
      </c>
      <c r="Q141" s="54" t="s">
        <v>256</v>
      </c>
      <c r="R141" s="54" t="s">
        <v>431</v>
      </c>
      <c r="S141" s="71"/>
      <c r="T141" s="54" t="s">
        <v>256</v>
      </c>
      <c r="U141" s="71">
        <v>44387</v>
      </c>
      <c r="V141" s="54" t="s">
        <v>256</v>
      </c>
      <c r="W141" t="str">
        <f t="shared" si="2"/>
        <v>Jul-21</v>
      </c>
    </row>
    <row r="142" spans="1:23" x14ac:dyDescent="0.25">
      <c r="A142" s="54" t="s">
        <v>317</v>
      </c>
      <c r="B142" s="54" t="s">
        <v>428</v>
      </c>
      <c r="C142" s="54" t="s">
        <v>263</v>
      </c>
      <c r="D142" s="54" t="s">
        <v>429</v>
      </c>
      <c r="E142" s="54" t="s">
        <v>5015</v>
      </c>
      <c r="F142" s="71">
        <v>44387</v>
      </c>
      <c r="G142" s="72">
        <v>328.03</v>
      </c>
      <c r="H142" s="72">
        <v>27538.12</v>
      </c>
      <c r="I142" s="54" t="s">
        <v>265</v>
      </c>
      <c r="J142" s="54" t="s">
        <v>592</v>
      </c>
      <c r="K142" s="54" t="s">
        <v>5016</v>
      </c>
      <c r="L142" s="54" t="s">
        <v>5017</v>
      </c>
      <c r="M142" s="54" t="s">
        <v>5015</v>
      </c>
      <c r="N142" s="54" t="s">
        <v>256</v>
      </c>
      <c r="O142" s="54" t="s">
        <v>256</v>
      </c>
      <c r="P142" s="54" t="s">
        <v>454</v>
      </c>
      <c r="Q142" s="54" t="s">
        <v>256</v>
      </c>
      <c r="R142" s="54" t="s">
        <v>431</v>
      </c>
      <c r="S142" s="71"/>
      <c r="T142" s="54" t="s">
        <v>256</v>
      </c>
      <c r="U142" s="71">
        <v>44387</v>
      </c>
      <c r="V142" s="54" t="s">
        <v>256</v>
      </c>
      <c r="W142" t="str">
        <f t="shared" si="2"/>
        <v>Jul-21</v>
      </c>
    </row>
    <row r="143" spans="1:23" x14ac:dyDescent="0.25">
      <c r="A143" s="54" t="s">
        <v>318</v>
      </c>
      <c r="B143" s="54" t="s">
        <v>428</v>
      </c>
      <c r="C143" s="54" t="s">
        <v>263</v>
      </c>
      <c r="D143" s="54" t="s">
        <v>429</v>
      </c>
      <c r="E143" s="54" t="s">
        <v>5018</v>
      </c>
      <c r="F143" s="71">
        <v>44387</v>
      </c>
      <c r="G143" s="72">
        <v>5871.45</v>
      </c>
      <c r="H143" s="72">
        <v>492908.23</v>
      </c>
      <c r="I143" s="54" t="s">
        <v>265</v>
      </c>
      <c r="J143" s="54" t="s">
        <v>602</v>
      </c>
      <c r="K143" s="54" t="s">
        <v>5019</v>
      </c>
      <c r="L143" s="54" t="s">
        <v>5020</v>
      </c>
      <c r="M143" s="54" t="s">
        <v>5018</v>
      </c>
      <c r="N143" s="54" t="s">
        <v>256</v>
      </c>
      <c r="O143" s="54" t="s">
        <v>256</v>
      </c>
      <c r="P143" s="54" t="s">
        <v>435</v>
      </c>
      <c r="Q143" s="54" t="s">
        <v>256</v>
      </c>
      <c r="R143" s="54" t="s">
        <v>431</v>
      </c>
      <c r="S143" s="71"/>
      <c r="T143" s="54" t="s">
        <v>256</v>
      </c>
      <c r="U143" s="71">
        <v>44387</v>
      </c>
      <c r="V143" s="54" t="s">
        <v>256</v>
      </c>
      <c r="W143" t="str">
        <f t="shared" si="2"/>
        <v>Jul-21</v>
      </c>
    </row>
    <row r="144" spans="1:23" x14ac:dyDescent="0.25">
      <c r="A144" s="54" t="s">
        <v>318</v>
      </c>
      <c r="B144" s="54" t="s">
        <v>428</v>
      </c>
      <c r="C144" s="54" t="s">
        <v>263</v>
      </c>
      <c r="D144" s="54" t="s">
        <v>429</v>
      </c>
      <c r="E144" s="54" t="s">
        <v>5021</v>
      </c>
      <c r="F144" s="71">
        <v>44387</v>
      </c>
      <c r="G144" s="72">
        <v>26429.759999999998</v>
      </c>
      <c r="H144" s="72">
        <v>2218778.35</v>
      </c>
      <c r="I144" s="54" t="s">
        <v>265</v>
      </c>
      <c r="J144" s="54" t="s">
        <v>602</v>
      </c>
      <c r="K144" s="54" t="s">
        <v>5019</v>
      </c>
      <c r="L144" s="54" t="s">
        <v>5022</v>
      </c>
      <c r="M144" s="54" t="s">
        <v>5021</v>
      </c>
      <c r="N144" s="54" t="s">
        <v>256</v>
      </c>
      <c r="O144" s="54" t="s">
        <v>256</v>
      </c>
      <c r="P144" s="54" t="s">
        <v>435</v>
      </c>
      <c r="Q144" s="54" t="s">
        <v>256</v>
      </c>
      <c r="R144" s="54" t="s">
        <v>431</v>
      </c>
      <c r="S144" s="71"/>
      <c r="T144" s="54" t="s">
        <v>256</v>
      </c>
      <c r="U144" s="71">
        <v>44387</v>
      </c>
      <c r="V144" s="54" t="s">
        <v>256</v>
      </c>
      <c r="W144" t="str">
        <f t="shared" si="2"/>
        <v>Jul-21</v>
      </c>
    </row>
    <row r="145" spans="1:23" x14ac:dyDescent="0.25">
      <c r="A145" s="54" t="s">
        <v>318</v>
      </c>
      <c r="B145" s="54" t="s">
        <v>428</v>
      </c>
      <c r="C145" s="54" t="s">
        <v>263</v>
      </c>
      <c r="D145" s="54" t="s">
        <v>429</v>
      </c>
      <c r="E145" s="54" t="s">
        <v>5023</v>
      </c>
      <c r="F145" s="71">
        <v>44387</v>
      </c>
      <c r="G145" s="72">
        <v>21961.200000000001</v>
      </c>
      <c r="H145" s="72">
        <v>1843642.74</v>
      </c>
      <c r="I145" s="54" t="s">
        <v>265</v>
      </c>
      <c r="J145" s="54" t="s">
        <v>602</v>
      </c>
      <c r="K145" s="54" t="s">
        <v>5019</v>
      </c>
      <c r="L145" s="54" t="s">
        <v>5024</v>
      </c>
      <c r="M145" s="54" t="s">
        <v>5023</v>
      </c>
      <c r="N145" s="54" t="s">
        <v>256</v>
      </c>
      <c r="O145" s="54" t="s">
        <v>256</v>
      </c>
      <c r="P145" s="54" t="s">
        <v>435</v>
      </c>
      <c r="Q145" s="54" t="s">
        <v>256</v>
      </c>
      <c r="R145" s="54" t="s">
        <v>431</v>
      </c>
      <c r="S145" s="71"/>
      <c r="T145" s="54" t="s">
        <v>256</v>
      </c>
      <c r="U145" s="71">
        <v>44387</v>
      </c>
      <c r="V145" s="54" t="s">
        <v>256</v>
      </c>
      <c r="W145" t="str">
        <f t="shared" si="2"/>
        <v>Jul-21</v>
      </c>
    </row>
    <row r="146" spans="1:23" x14ac:dyDescent="0.25">
      <c r="A146" s="54" t="s">
        <v>318</v>
      </c>
      <c r="B146" s="54" t="s">
        <v>428</v>
      </c>
      <c r="C146" s="54" t="s">
        <v>263</v>
      </c>
      <c r="D146" s="54" t="s">
        <v>429</v>
      </c>
      <c r="E146" s="54" t="s">
        <v>5025</v>
      </c>
      <c r="F146" s="71">
        <v>44387</v>
      </c>
      <c r="G146" s="72">
        <v>39000.379999999997</v>
      </c>
      <c r="H146" s="72">
        <v>3274081.9</v>
      </c>
      <c r="I146" s="54" t="s">
        <v>265</v>
      </c>
      <c r="J146" s="54" t="s">
        <v>602</v>
      </c>
      <c r="K146" s="54" t="s">
        <v>5019</v>
      </c>
      <c r="L146" s="54" t="s">
        <v>5026</v>
      </c>
      <c r="M146" s="54" t="s">
        <v>5025</v>
      </c>
      <c r="N146" s="54" t="s">
        <v>256</v>
      </c>
      <c r="O146" s="54" t="s">
        <v>256</v>
      </c>
      <c r="P146" s="54" t="s">
        <v>435</v>
      </c>
      <c r="Q146" s="54" t="s">
        <v>256</v>
      </c>
      <c r="R146" s="54" t="s">
        <v>431</v>
      </c>
      <c r="S146" s="71"/>
      <c r="T146" s="54" t="s">
        <v>256</v>
      </c>
      <c r="U146" s="71">
        <v>44387</v>
      </c>
      <c r="V146" s="54" t="s">
        <v>256</v>
      </c>
      <c r="W146" t="str">
        <f t="shared" si="2"/>
        <v>Jul-21</v>
      </c>
    </row>
    <row r="147" spans="1:23" x14ac:dyDescent="0.25">
      <c r="A147" s="54" t="s">
        <v>318</v>
      </c>
      <c r="B147" s="54" t="s">
        <v>428</v>
      </c>
      <c r="C147" s="54" t="s">
        <v>263</v>
      </c>
      <c r="D147" s="54" t="s">
        <v>429</v>
      </c>
      <c r="E147" s="54" t="s">
        <v>5027</v>
      </c>
      <c r="F147" s="71">
        <v>44387</v>
      </c>
      <c r="G147" s="72">
        <v>19509</v>
      </c>
      <c r="H147" s="72">
        <v>1637780.55</v>
      </c>
      <c r="I147" s="54" t="s">
        <v>265</v>
      </c>
      <c r="J147" s="54" t="s">
        <v>602</v>
      </c>
      <c r="K147" s="54" t="s">
        <v>5019</v>
      </c>
      <c r="L147" s="54" t="s">
        <v>5028</v>
      </c>
      <c r="M147" s="54" t="s">
        <v>5027</v>
      </c>
      <c r="N147" s="54" t="s">
        <v>256</v>
      </c>
      <c r="O147" s="54" t="s">
        <v>256</v>
      </c>
      <c r="P147" s="54" t="s">
        <v>435</v>
      </c>
      <c r="Q147" s="54" t="s">
        <v>256</v>
      </c>
      <c r="R147" s="54" t="s">
        <v>431</v>
      </c>
      <c r="S147" s="71"/>
      <c r="T147" s="54" t="s">
        <v>256</v>
      </c>
      <c r="U147" s="71">
        <v>44387</v>
      </c>
      <c r="V147" s="54" t="s">
        <v>256</v>
      </c>
      <c r="W147" t="str">
        <f t="shared" si="2"/>
        <v>Jul-21</v>
      </c>
    </row>
    <row r="148" spans="1:23" x14ac:dyDescent="0.25">
      <c r="A148" s="54" t="s">
        <v>318</v>
      </c>
      <c r="B148" s="54" t="s">
        <v>428</v>
      </c>
      <c r="C148" s="54" t="s">
        <v>263</v>
      </c>
      <c r="D148" s="54" t="s">
        <v>429</v>
      </c>
      <c r="E148" s="54" t="s">
        <v>5029</v>
      </c>
      <c r="F148" s="71">
        <v>44387</v>
      </c>
      <c r="G148" s="72">
        <v>1107.44</v>
      </c>
      <c r="H148" s="72">
        <v>92969.59</v>
      </c>
      <c r="I148" s="54" t="s">
        <v>265</v>
      </c>
      <c r="J148" s="54" t="s">
        <v>602</v>
      </c>
      <c r="K148" s="54" t="s">
        <v>5019</v>
      </c>
      <c r="L148" s="54" t="s">
        <v>5030</v>
      </c>
      <c r="M148" s="54" t="s">
        <v>5029</v>
      </c>
      <c r="N148" s="54" t="s">
        <v>256</v>
      </c>
      <c r="O148" s="54" t="s">
        <v>256</v>
      </c>
      <c r="P148" s="54" t="s">
        <v>435</v>
      </c>
      <c r="Q148" s="54" t="s">
        <v>256</v>
      </c>
      <c r="R148" s="54" t="s">
        <v>431</v>
      </c>
      <c r="S148" s="71"/>
      <c r="T148" s="54" t="s">
        <v>256</v>
      </c>
      <c r="U148" s="71">
        <v>44387</v>
      </c>
      <c r="V148" s="54" t="s">
        <v>256</v>
      </c>
      <c r="W148" t="str">
        <f t="shared" si="2"/>
        <v>Jul-21</v>
      </c>
    </row>
    <row r="149" spans="1:23" x14ac:dyDescent="0.25">
      <c r="A149" s="54" t="s">
        <v>318</v>
      </c>
      <c r="B149" s="54" t="s">
        <v>428</v>
      </c>
      <c r="C149" s="54" t="s">
        <v>263</v>
      </c>
      <c r="D149" s="54" t="s">
        <v>429</v>
      </c>
      <c r="E149" s="54" t="s">
        <v>5031</v>
      </c>
      <c r="F149" s="71">
        <v>44387</v>
      </c>
      <c r="G149" s="72">
        <v>24.75</v>
      </c>
      <c r="H149" s="72">
        <v>2077.7600000000002</v>
      </c>
      <c r="I149" s="54" t="s">
        <v>265</v>
      </c>
      <c r="J149" s="54" t="s">
        <v>606</v>
      </c>
      <c r="K149" s="54" t="s">
        <v>4827</v>
      </c>
      <c r="L149" s="54" t="s">
        <v>5032</v>
      </c>
      <c r="M149" s="54" t="s">
        <v>5031</v>
      </c>
      <c r="N149" s="54" t="s">
        <v>256</v>
      </c>
      <c r="O149" s="54" t="s">
        <v>256</v>
      </c>
      <c r="P149" s="54" t="s">
        <v>438</v>
      </c>
      <c r="Q149" s="54" t="s">
        <v>256</v>
      </c>
      <c r="R149" s="54" t="s">
        <v>431</v>
      </c>
      <c r="S149" s="71"/>
      <c r="T149" s="54" t="s">
        <v>256</v>
      </c>
      <c r="U149" s="71">
        <v>44387</v>
      </c>
      <c r="V149" s="54" t="s">
        <v>256</v>
      </c>
      <c r="W149" t="str">
        <f t="shared" si="2"/>
        <v>Jul-21</v>
      </c>
    </row>
    <row r="150" spans="1:23" x14ac:dyDescent="0.25">
      <c r="A150" s="54" t="s">
        <v>317</v>
      </c>
      <c r="B150" s="54" t="s">
        <v>428</v>
      </c>
      <c r="C150" s="54" t="s">
        <v>263</v>
      </c>
      <c r="D150" s="54" t="s">
        <v>429</v>
      </c>
      <c r="E150" s="54" t="s">
        <v>5033</v>
      </c>
      <c r="F150" s="71">
        <v>44387</v>
      </c>
      <c r="G150" s="72">
        <v>194.95</v>
      </c>
      <c r="H150" s="72">
        <v>16366.05</v>
      </c>
      <c r="I150" s="54" t="s">
        <v>265</v>
      </c>
      <c r="J150" s="54" t="s">
        <v>331</v>
      </c>
      <c r="K150" s="54" t="s">
        <v>5034</v>
      </c>
      <c r="L150" s="54" t="s">
        <v>5035</v>
      </c>
      <c r="M150" s="54" t="s">
        <v>5033</v>
      </c>
      <c r="N150" s="54" t="s">
        <v>256</v>
      </c>
      <c r="O150" s="54" t="s">
        <v>256</v>
      </c>
      <c r="P150" s="54" t="s">
        <v>289</v>
      </c>
      <c r="Q150" s="54" t="s">
        <v>256</v>
      </c>
      <c r="R150" s="54" t="s">
        <v>431</v>
      </c>
      <c r="S150" s="71"/>
      <c r="T150" s="54" t="s">
        <v>256</v>
      </c>
      <c r="U150" s="71">
        <v>44387</v>
      </c>
      <c r="V150" s="54" t="s">
        <v>256</v>
      </c>
      <c r="W150" t="str">
        <f t="shared" si="2"/>
        <v>Jul-21</v>
      </c>
    </row>
    <row r="151" spans="1:23" x14ac:dyDescent="0.25">
      <c r="A151" s="54" t="s">
        <v>317</v>
      </c>
      <c r="B151" s="54" t="s">
        <v>428</v>
      </c>
      <c r="C151" s="54" t="s">
        <v>263</v>
      </c>
      <c r="D151" s="54" t="s">
        <v>429</v>
      </c>
      <c r="E151" s="54" t="s">
        <v>5036</v>
      </c>
      <c r="F151" s="71">
        <v>44387</v>
      </c>
      <c r="G151" s="72">
        <v>3604.55</v>
      </c>
      <c r="H151" s="72">
        <v>302601.96999999997</v>
      </c>
      <c r="I151" s="54" t="s">
        <v>265</v>
      </c>
      <c r="J151" s="54" t="s">
        <v>331</v>
      </c>
      <c r="K151" s="54" t="s">
        <v>5037</v>
      </c>
      <c r="L151" s="54" t="s">
        <v>5038</v>
      </c>
      <c r="M151" s="54" t="s">
        <v>5036</v>
      </c>
      <c r="N151" s="54" t="s">
        <v>256</v>
      </c>
      <c r="O151" s="54" t="s">
        <v>256</v>
      </c>
      <c r="P151" s="54" t="s">
        <v>289</v>
      </c>
      <c r="Q151" s="54" t="s">
        <v>256</v>
      </c>
      <c r="R151" s="54" t="s">
        <v>431</v>
      </c>
      <c r="S151" s="71"/>
      <c r="T151" s="54" t="s">
        <v>256</v>
      </c>
      <c r="U151" s="71">
        <v>44387</v>
      </c>
      <c r="V151" s="54" t="s">
        <v>256</v>
      </c>
      <c r="W151" t="str">
        <f t="shared" si="2"/>
        <v>Jul-21</v>
      </c>
    </row>
    <row r="152" spans="1:23" x14ac:dyDescent="0.25">
      <c r="A152" s="54" t="s">
        <v>317</v>
      </c>
      <c r="B152" s="54" t="s">
        <v>428</v>
      </c>
      <c r="C152" s="54" t="s">
        <v>263</v>
      </c>
      <c r="D152" s="54" t="s">
        <v>429</v>
      </c>
      <c r="E152" s="54" t="s">
        <v>5039</v>
      </c>
      <c r="F152" s="71">
        <v>44387</v>
      </c>
      <c r="G152" s="72">
        <v>229.33</v>
      </c>
      <c r="H152" s="72">
        <v>19252.25</v>
      </c>
      <c r="I152" s="54" t="s">
        <v>265</v>
      </c>
      <c r="J152" s="54" t="s">
        <v>331</v>
      </c>
      <c r="K152" s="54" t="s">
        <v>5037</v>
      </c>
      <c r="L152" s="54" t="s">
        <v>5040</v>
      </c>
      <c r="M152" s="54" t="s">
        <v>5039</v>
      </c>
      <c r="N152" s="54" t="s">
        <v>256</v>
      </c>
      <c r="O152" s="54" t="s">
        <v>256</v>
      </c>
      <c r="P152" s="54" t="s">
        <v>289</v>
      </c>
      <c r="Q152" s="54" t="s">
        <v>256</v>
      </c>
      <c r="R152" s="54" t="s">
        <v>431</v>
      </c>
      <c r="S152" s="71"/>
      <c r="T152" s="54" t="s">
        <v>256</v>
      </c>
      <c r="U152" s="71">
        <v>44387</v>
      </c>
      <c r="V152" s="54" t="s">
        <v>256</v>
      </c>
      <c r="W152" t="str">
        <f t="shared" si="2"/>
        <v>Jul-21</v>
      </c>
    </row>
    <row r="153" spans="1:23" x14ac:dyDescent="0.25">
      <c r="A153" s="54" t="s">
        <v>317</v>
      </c>
      <c r="B153" s="54" t="s">
        <v>428</v>
      </c>
      <c r="C153" s="54" t="s">
        <v>263</v>
      </c>
      <c r="D153" s="54" t="s">
        <v>429</v>
      </c>
      <c r="E153" s="54" t="s">
        <v>5041</v>
      </c>
      <c r="F153" s="71">
        <v>44387</v>
      </c>
      <c r="G153" s="72">
        <v>4190.47</v>
      </c>
      <c r="H153" s="72">
        <v>351789.96</v>
      </c>
      <c r="I153" s="54" t="s">
        <v>265</v>
      </c>
      <c r="J153" s="54" t="s">
        <v>331</v>
      </c>
      <c r="K153" s="54" t="s">
        <v>5037</v>
      </c>
      <c r="L153" s="54" t="s">
        <v>5042</v>
      </c>
      <c r="M153" s="54" t="s">
        <v>5041</v>
      </c>
      <c r="N153" s="54" t="s">
        <v>256</v>
      </c>
      <c r="O153" s="54" t="s">
        <v>256</v>
      </c>
      <c r="P153" s="54" t="s">
        <v>289</v>
      </c>
      <c r="Q153" s="54" t="s">
        <v>256</v>
      </c>
      <c r="R153" s="54" t="s">
        <v>431</v>
      </c>
      <c r="S153" s="71"/>
      <c r="T153" s="54" t="s">
        <v>256</v>
      </c>
      <c r="U153" s="71">
        <v>44387</v>
      </c>
      <c r="V153" s="54" t="s">
        <v>256</v>
      </c>
      <c r="W153" t="str">
        <f t="shared" si="2"/>
        <v>Jul-21</v>
      </c>
    </row>
    <row r="154" spans="1:23" x14ac:dyDescent="0.25">
      <c r="A154" s="54" t="s">
        <v>317</v>
      </c>
      <c r="B154" s="54" t="s">
        <v>428</v>
      </c>
      <c r="C154" s="54" t="s">
        <v>441</v>
      </c>
      <c r="D154" s="54" t="s">
        <v>436</v>
      </c>
      <c r="E154" s="54" t="s">
        <v>5043</v>
      </c>
      <c r="F154" s="71">
        <v>44388</v>
      </c>
      <c r="G154" s="72">
        <v>-12.74</v>
      </c>
      <c r="H154" s="72">
        <v>-1069.55</v>
      </c>
      <c r="I154" s="54" t="s">
        <v>265</v>
      </c>
      <c r="J154" s="54" t="s">
        <v>5044</v>
      </c>
      <c r="K154" s="54" t="s">
        <v>5045</v>
      </c>
      <c r="L154" s="54" t="s">
        <v>5045</v>
      </c>
      <c r="M154" s="54" t="s">
        <v>5043</v>
      </c>
      <c r="N154" s="54" t="s">
        <v>256</v>
      </c>
      <c r="O154" s="54" t="s">
        <v>256</v>
      </c>
      <c r="P154" s="54" t="s">
        <v>5046</v>
      </c>
      <c r="Q154" s="54" t="s">
        <v>256</v>
      </c>
      <c r="R154" s="54" t="s">
        <v>431</v>
      </c>
      <c r="S154" s="71"/>
      <c r="T154" s="54" t="s">
        <v>256</v>
      </c>
      <c r="U154" s="71">
        <v>44357</v>
      </c>
      <c r="V154" s="54" t="s">
        <v>256</v>
      </c>
      <c r="W154" t="str">
        <f t="shared" si="2"/>
        <v>Jul-21</v>
      </c>
    </row>
    <row r="155" spans="1:23" x14ac:dyDescent="0.25">
      <c r="A155" s="54" t="s">
        <v>318</v>
      </c>
      <c r="B155" s="54" t="s">
        <v>428</v>
      </c>
      <c r="C155" s="54" t="s">
        <v>263</v>
      </c>
      <c r="D155" s="54" t="s">
        <v>429</v>
      </c>
      <c r="E155" s="54" t="s">
        <v>5047</v>
      </c>
      <c r="F155" s="71">
        <v>44388</v>
      </c>
      <c r="G155" s="72">
        <v>27930.52</v>
      </c>
      <c r="H155" s="72">
        <v>2344767.15</v>
      </c>
      <c r="I155" s="54" t="s">
        <v>265</v>
      </c>
      <c r="J155" s="54" t="s">
        <v>292</v>
      </c>
      <c r="K155" s="54" t="s">
        <v>5048</v>
      </c>
      <c r="L155" s="54" t="s">
        <v>5049</v>
      </c>
      <c r="M155" s="54" t="s">
        <v>5047</v>
      </c>
      <c r="N155" s="54" t="s">
        <v>256</v>
      </c>
      <c r="O155" s="54" t="s">
        <v>256</v>
      </c>
      <c r="P155" s="54" t="s">
        <v>272</v>
      </c>
      <c r="Q155" s="54" t="s">
        <v>256</v>
      </c>
      <c r="R155" s="54" t="s">
        <v>431</v>
      </c>
      <c r="S155" s="71"/>
      <c r="T155" s="54" t="s">
        <v>256</v>
      </c>
      <c r="U155" s="71">
        <v>44388</v>
      </c>
      <c r="V155" s="54" t="s">
        <v>256</v>
      </c>
      <c r="W155" t="str">
        <f t="shared" si="2"/>
        <v>Jul-21</v>
      </c>
    </row>
    <row r="156" spans="1:23" x14ac:dyDescent="0.25">
      <c r="A156" s="54" t="s">
        <v>317</v>
      </c>
      <c r="B156" s="54" t="s">
        <v>428</v>
      </c>
      <c r="C156" s="54" t="s">
        <v>278</v>
      </c>
      <c r="D156" s="54" t="s">
        <v>436</v>
      </c>
      <c r="E156" s="54" t="s">
        <v>5050</v>
      </c>
      <c r="F156" s="71">
        <v>44388</v>
      </c>
      <c r="G156" s="72">
        <v>-27930.52</v>
      </c>
      <c r="H156" s="72">
        <v>-2344767.15</v>
      </c>
      <c r="I156" s="54" t="s">
        <v>265</v>
      </c>
      <c r="J156" s="54" t="s">
        <v>292</v>
      </c>
      <c r="K156" s="54" t="s">
        <v>5048</v>
      </c>
      <c r="L156" s="54" t="s">
        <v>5049</v>
      </c>
      <c r="M156" s="54" t="s">
        <v>5050</v>
      </c>
      <c r="N156" s="54" t="s">
        <v>256</v>
      </c>
      <c r="O156" s="54" t="s">
        <v>256</v>
      </c>
      <c r="P156" s="54" t="s">
        <v>272</v>
      </c>
      <c r="Q156" s="54" t="s">
        <v>256</v>
      </c>
      <c r="R156" s="54" t="s">
        <v>431</v>
      </c>
      <c r="S156" s="71"/>
      <c r="T156" s="54" t="s">
        <v>256</v>
      </c>
      <c r="U156" s="71">
        <v>44388</v>
      </c>
      <c r="V156" s="54" t="s">
        <v>256</v>
      </c>
      <c r="W156" t="str">
        <f t="shared" si="2"/>
        <v>Jul-21</v>
      </c>
    </row>
    <row r="157" spans="1:23" x14ac:dyDescent="0.25">
      <c r="A157" s="54" t="s">
        <v>317</v>
      </c>
      <c r="B157" s="54" t="s">
        <v>428</v>
      </c>
      <c r="C157" s="54" t="s">
        <v>263</v>
      </c>
      <c r="D157" s="54" t="s">
        <v>429</v>
      </c>
      <c r="E157" s="54" t="s">
        <v>5051</v>
      </c>
      <c r="F157" s="71">
        <v>44388</v>
      </c>
      <c r="G157" s="72">
        <v>27930.52</v>
      </c>
      <c r="H157" s="72">
        <v>2344767.15</v>
      </c>
      <c r="I157" s="54" t="s">
        <v>265</v>
      </c>
      <c r="J157" s="54" t="s">
        <v>292</v>
      </c>
      <c r="K157" s="54" t="s">
        <v>5048</v>
      </c>
      <c r="L157" s="54" t="s">
        <v>5049</v>
      </c>
      <c r="M157" s="54" t="s">
        <v>5051</v>
      </c>
      <c r="N157" s="54" t="s">
        <v>256</v>
      </c>
      <c r="O157" s="54" t="s">
        <v>256</v>
      </c>
      <c r="P157" s="54" t="s">
        <v>272</v>
      </c>
      <c r="Q157" s="54" t="s">
        <v>256</v>
      </c>
      <c r="R157" s="54" t="s">
        <v>431</v>
      </c>
      <c r="S157" s="71"/>
      <c r="T157" s="54" t="s">
        <v>256</v>
      </c>
      <c r="U157" s="71">
        <v>44388</v>
      </c>
      <c r="V157" s="54" t="s">
        <v>256</v>
      </c>
      <c r="W157" t="str">
        <f t="shared" si="2"/>
        <v>Jul-21</v>
      </c>
    </row>
    <row r="158" spans="1:23" x14ac:dyDescent="0.25">
      <c r="A158" s="54" t="s">
        <v>317</v>
      </c>
      <c r="B158" s="54" t="s">
        <v>428</v>
      </c>
      <c r="C158" s="54" t="s">
        <v>263</v>
      </c>
      <c r="D158" s="54" t="s">
        <v>429</v>
      </c>
      <c r="E158" s="54" t="s">
        <v>5052</v>
      </c>
      <c r="F158" s="71">
        <v>44388</v>
      </c>
      <c r="G158" s="72">
        <v>840</v>
      </c>
      <c r="H158" s="72">
        <v>70518</v>
      </c>
      <c r="I158" s="54" t="s">
        <v>265</v>
      </c>
      <c r="J158" s="54" t="s">
        <v>584</v>
      </c>
      <c r="K158" s="54" t="s">
        <v>4736</v>
      </c>
      <c r="L158" s="54" t="s">
        <v>5053</v>
      </c>
      <c r="M158" s="54" t="s">
        <v>5052</v>
      </c>
      <c r="N158" s="54" t="s">
        <v>256</v>
      </c>
      <c r="O158" s="54" t="s">
        <v>256</v>
      </c>
      <c r="P158" s="54" t="s">
        <v>455</v>
      </c>
      <c r="Q158" s="54" t="s">
        <v>256</v>
      </c>
      <c r="R158" s="54" t="s">
        <v>431</v>
      </c>
      <c r="S158" s="71"/>
      <c r="T158" s="54" t="s">
        <v>256</v>
      </c>
      <c r="U158" s="71">
        <v>44388</v>
      </c>
      <c r="V158" s="54" t="s">
        <v>256</v>
      </c>
      <c r="W158" t="str">
        <f t="shared" si="2"/>
        <v>Jul-21</v>
      </c>
    </row>
    <row r="159" spans="1:23" x14ac:dyDescent="0.25">
      <c r="A159" s="54" t="s">
        <v>317</v>
      </c>
      <c r="B159" s="54" t="s">
        <v>428</v>
      </c>
      <c r="C159" s="54" t="s">
        <v>263</v>
      </c>
      <c r="D159" s="54" t="s">
        <v>429</v>
      </c>
      <c r="E159" s="54" t="s">
        <v>5054</v>
      </c>
      <c r="F159" s="71">
        <v>44388</v>
      </c>
      <c r="G159" s="72">
        <v>420</v>
      </c>
      <c r="H159" s="72">
        <v>35259</v>
      </c>
      <c r="I159" s="54" t="s">
        <v>265</v>
      </c>
      <c r="J159" s="54" t="s">
        <v>584</v>
      </c>
      <c r="K159" s="54" t="s">
        <v>4736</v>
      </c>
      <c r="L159" s="54" t="s">
        <v>5055</v>
      </c>
      <c r="M159" s="54" t="s">
        <v>5054</v>
      </c>
      <c r="N159" s="54" t="s">
        <v>256</v>
      </c>
      <c r="O159" s="54" t="s">
        <v>256</v>
      </c>
      <c r="P159" s="54" t="s">
        <v>455</v>
      </c>
      <c r="Q159" s="54" t="s">
        <v>256</v>
      </c>
      <c r="R159" s="54" t="s">
        <v>431</v>
      </c>
      <c r="S159" s="71"/>
      <c r="T159" s="54" t="s">
        <v>256</v>
      </c>
      <c r="U159" s="71">
        <v>44388</v>
      </c>
      <c r="V159" s="54" t="s">
        <v>256</v>
      </c>
      <c r="W159" t="str">
        <f t="shared" si="2"/>
        <v>Jul-21</v>
      </c>
    </row>
    <row r="160" spans="1:23" x14ac:dyDescent="0.25">
      <c r="A160" s="54" t="s">
        <v>317</v>
      </c>
      <c r="B160" s="54" t="s">
        <v>428</v>
      </c>
      <c r="C160" s="54" t="s">
        <v>263</v>
      </c>
      <c r="D160" s="54" t="s">
        <v>429</v>
      </c>
      <c r="E160" s="54" t="s">
        <v>5056</v>
      </c>
      <c r="F160" s="71">
        <v>44388</v>
      </c>
      <c r="G160" s="72">
        <v>40.68</v>
      </c>
      <c r="H160" s="72">
        <v>3415.09</v>
      </c>
      <c r="I160" s="54" t="s">
        <v>265</v>
      </c>
      <c r="J160" s="54" t="s">
        <v>584</v>
      </c>
      <c r="K160" s="54" t="s">
        <v>4739</v>
      </c>
      <c r="L160" s="54" t="s">
        <v>5057</v>
      </c>
      <c r="M160" s="54" t="s">
        <v>5056</v>
      </c>
      <c r="N160" s="54" t="s">
        <v>256</v>
      </c>
      <c r="O160" s="54" t="s">
        <v>256</v>
      </c>
      <c r="P160" s="54" t="s">
        <v>455</v>
      </c>
      <c r="Q160" s="54" t="s">
        <v>256</v>
      </c>
      <c r="R160" s="54" t="s">
        <v>431</v>
      </c>
      <c r="S160" s="71"/>
      <c r="T160" s="54" t="s">
        <v>256</v>
      </c>
      <c r="U160" s="71">
        <v>44388</v>
      </c>
      <c r="V160" s="54" t="s">
        <v>256</v>
      </c>
      <c r="W160" t="str">
        <f t="shared" si="2"/>
        <v>Jul-21</v>
      </c>
    </row>
    <row r="161" spans="1:23" x14ac:dyDescent="0.25">
      <c r="A161" s="54" t="s">
        <v>318</v>
      </c>
      <c r="B161" s="54" t="s">
        <v>428</v>
      </c>
      <c r="C161" s="54" t="s">
        <v>263</v>
      </c>
      <c r="D161" s="54" t="s">
        <v>429</v>
      </c>
      <c r="E161" s="54" t="s">
        <v>5058</v>
      </c>
      <c r="F161" s="71">
        <v>44388</v>
      </c>
      <c r="G161" s="72">
        <v>2058.75</v>
      </c>
      <c r="H161" s="72">
        <v>172832.06</v>
      </c>
      <c r="I161" s="54" t="s">
        <v>265</v>
      </c>
      <c r="J161" s="54" t="s">
        <v>587</v>
      </c>
      <c r="K161" s="54" t="s">
        <v>5059</v>
      </c>
      <c r="L161" s="54" t="s">
        <v>5060</v>
      </c>
      <c r="M161" s="54" t="s">
        <v>5058</v>
      </c>
      <c r="N161" s="54" t="s">
        <v>256</v>
      </c>
      <c r="O161" s="54" t="s">
        <v>256</v>
      </c>
      <c r="P161" s="54" t="s">
        <v>442</v>
      </c>
      <c r="Q161" s="54" t="s">
        <v>256</v>
      </c>
      <c r="R161" s="54" t="s">
        <v>431</v>
      </c>
      <c r="S161" s="71"/>
      <c r="T161" s="54" t="s">
        <v>256</v>
      </c>
      <c r="U161" s="71">
        <v>44388</v>
      </c>
      <c r="V161" s="54" t="s">
        <v>256</v>
      </c>
      <c r="W161" t="str">
        <f t="shared" si="2"/>
        <v>Jul-21</v>
      </c>
    </row>
    <row r="162" spans="1:23" x14ac:dyDescent="0.25">
      <c r="A162" s="54" t="s">
        <v>317</v>
      </c>
      <c r="B162" s="54" t="s">
        <v>428</v>
      </c>
      <c r="C162" s="54" t="s">
        <v>263</v>
      </c>
      <c r="D162" s="54" t="s">
        <v>429</v>
      </c>
      <c r="E162" s="54" t="s">
        <v>5061</v>
      </c>
      <c r="F162" s="71">
        <v>44388</v>
      </c>
      <c r="G162" s="72">
        <v>611.71</v>
      </c>
      <c r="H162" s="72">
        <v>51353.05</v>
      </c>
      <c r="I162" s="54" t="s">
        <v>265</v>
      </c>
      <c r="J162" s="54" t="s">
        <v>595</v>
      </c>
      <c r="K162" s="54" t="s">
        <v>5062</v>
      </c>
      <c r="L162" s="54" t="s">
        <v>5063</v>
      </c>
      <c r="M162" s="54" t="s">
        <v>5061</v>
      </c>
      <c r="N162" s="54" t="s">
        <v>256</v>
      </c>
      <c r="O162" s="54" t="s">
        <v>256</v>
      </c>
      <c r="P162" s="54" t="s">
        <v>444</v>
      </c>
      <c r="Q162" s="54" t="s">
        <v>256</v>
      </c>
      <c r="R162" s="54" t="s">
        <v>431</v>
      </c>
      <c r="S162" s="71"/>
      <c r="T162" s="54" t="s">
        <v>256</v>
      </c>
      <c r="U162" s="71">
        <v>44388</v>
      </c>
      <c r="V162" s="54" t="s">
        <v>256</v>
      </c>
      <c r="W162" t="str">
        <f t="shared" si="2"/>
        <v>Jul-21</v>
      </c>
    </row>
    <row r="163" spans="1:23" x14ac:dyDescent="0.25">
      <c r="A163" s="54" t="s">
        <v>317</v>
      </c>
      <c r="B163" s="54" t="s">
        <v>428</v>
      </c>
      <c r="C163" s="54" t="s">
        <v>263</v>
      </c>
      <c r="D163" s="54" t="s">
        <v>429</v>
      </c>
      <c r="E163" s="54" t="s">
        <v>5064</v>
      </c>
      <c r="F163" s="71">
        <v>44388</v>
      </c>
      <c r="G163" s="72">
        <v>1324.13</v>
      </c>
      <c r="H163" s="72">
        <v>111160.71</v>
      </c>
      <c r="I163" s="54" t="s">
        <v>265</v>
      </c>
      <c r="J163" s="54" t="s">
        <v>595</v>
      </c>
      <c r="K163" s="54" t="s">
        <v>5062</v>
      </c>
      <c r="L163" s="54" t="s">
        <v>5065</v>
      </c>
      <c r="M163" s="54" t="s">
        <v>5064</v>
      </c>
      <c r="N163" s="54" t="s">
        <v>256</v>
      </c>
      <c r="O163" s="54" t="s">
        <v>256</v>
      </c>
      <c r="P163" s="54" t="s">
        <v>444</v>
      </c>
      <c r="Q163" s="54" t="s">
        <v>256</v>
      </c>
      <c r="R163" s="54" t="s">
        <v>431</v>
      </c>
      <c r="S163" s="71"/>
      <c r="T163" s="54" t="s">
        <v>256</v>
      </c>
      <c r="U163" s="71">
        <v>44388</v>
      </c>
      <c r="V163" s="54" t="s">
        <v>256</v>
      </c>
      <c r="W163" t="str">
        <f t="shared" si="2"/>
        <v>Jul-21</v>
      </c>
    </row>
    <row r="164" spans="1:23" x14ac:dyDescent="0.25">
      <c r="A164" s="54" t="s">
        <v>317</v>
      </c>
      <c r="B164" s="54" t="s">
        <v>428</v>
      </c>
      <c r="C164" s="54" t="s">
        <v>263</v>
      </c>
      <c r="D164" s="54" t="s">
        <v>429</v>
      </c>
      <c r="E164" s="54" t="s">
        <v>5066</v>
      </c>
      <c r="F164" s="71">
        <v>44388</v>
      </c>
      <c r="G164" s="72">
        <v>954.56</v>
      </c>
      <c r="H164" s="72">
        <v>80135.31</v>
      </c>
      <c r="I164" s="54" t="s">
        <v>265</v>
      </c>
      <c r="J164" s="54" t="s">
        <v>595</v>
      </c>
      <c r="K164" s="54" t="s">
        <v>5062</v>
      </c>
      <c r="L164" s="54" t="s">
        <v>5067</v>
      </c>
      <c r="M164" s="54" t="s">
        <v>5066</v>
      </c>
      <c r="N164" s="54" t="s">
        <v>256</v>
      </c>
      <c r="O164" s="54" t="s">
        <v>256</v>
      </c>
      <c r="P164" s="54" t="s">
        <v>444</v>
      </c>
      <c r="Q164" s="54" t="s">
        <v>256</v>
      </c>
      <c r="R164" s="54" t="s">
        <v>431</v>
      </c>
      <c r="S164" s="71"/>
      <c r="T164" s="54" t="s">
        <v>256</v>
      </c>
      <c r="U164" s="71">
        <v>44388</v>
      </c>
      <c r="V164" s="54" t="s">
        <v>256</v>
      </c>
      <c r="W164" t="str">
        <f t="shared" si="2"/>
        <v>Jul-21</v>
      </c>
    </row>
    <row r="165" spans="1:23" x14ac:dyDescent="0.25">
      <c r="A165" s="54" t="s">
        <v>317</v>
      </c>
      <c r="B165" s="54" t="s">
        <v>428</v>
      </c>
      <c r="C165" s="54" t="s">
        <v>263</v>
      </c>
      <c r="D165" s="54" t="s">
        <v>429</v>
      </c>
      <c r="E165" s="54" t="s">
        <v>5068</v>
      </c>
      <c r="F165" s="71">
        <v>44388</v>
      </c>
      <c r="G165" s="72">
        <v>898.09</v>
      </c>
      <c r="H165" s="72">
        <v>75394.66</v>
      </c>
      <c r="I165" s="54" t="s">
        <v>265</v>
      </c>
      <c r="J165" s="54" t="s">
        <v>595</v>
      </c>
      <c r="K165" s="54" t="s">
        <v>5062</v>
      </c>
      <c r="L165" s="54" t="s">
        <v>5069</v>
      </c>
      <c r="M165" s="54" t="s">
        <v>5068</v>
      </c>
      <c r="N165" s="54" t="s">
        <v>256</v>
      </c>
      <c r="O165" s="54" t="s">
        <v>256</v>
      </c>
      <c r="P165" s="54" t="s">
        <v>444</v>
      </c>
      <c r="Q165" s="54" t="s">
        <v>256</v>
      </c>
      <c r="R165" s="54" t="s">
        <v>431</v>
      </c>
      <c r="S165" s="71"/>
      <c r="T165" s="54" t="s">
        <v>256</v>
      </c>
      <c r="U165" s="71">
        <v>44388</v>
      </c>
      <c r="V165" s="54" t="s">
        <v>256</v>
      </c>
      <c r="W165" t="str">
        <f t="shared" si="2"/>
        <v>Jul-21</v>
      </c>
    </row>
    <row r="166" spans="1:23" x14ac:dyDescent="0.25">
      <c r="A166" s="54" t="s">
        <v>317</v>
      </c>
      <c r="B166" s="54" t="s">
        <v>428</v>
      </c>
      <c r="C166" s="54" t="s">
        <v>263</v>
      </c>
      <c r="D166" s="54" t="s">
        <v>429</v>
      </c>
      <c r="E166" s="54" t="s">
        <v>5070</v>
      </c>
      <c r="F166" s="71">
        <v>44388</v>
      </c>
      <c r="G166" s="72">
        <v>2225.4</v>
      </c>
      <c r="H166" s="72">
        <v>186822.33</v>
      </c>
      <c r="I166" s="54" t="s">
        <v>265</v>
      </c>
      <c r="J166" s="54" t="s">
        <v>295</v>
      </c>
      <c r="K166" s="54" t="s">
        <v>5071</v>
      </c>
      <c r="L166" s="54" t="s">
        <v>5072</v>
      </c>
      <c r="M166" s="54" t="s">
        <v>5070</v>
      </c>
      <c r="N166" s="54" t="s">
        <v>256</v>
      </c>
      <c r="O166" s="54" t="s">
        <v>256</v>
      </c>
      <c r="P166" s="54" t="s">
        <v>294</v>
      </c>
      <c r="Q166" s="54" t="s">
        <v>256</v>
      </c>
      <c r="R166" s="54" t="s">
        <v>431</v>
      </c>
      <c r="S166" s="71"/>
      <c r="T166" s="54" t="s">
        <v>256</v>
      </c>
      <c r="U166" s="71">
        <v>44388</v>
      </c>
      <c r="V166" s="54" t="s">
        <v>256</v>
      </c>
      <c r="W166" t="str">
        <f t="shared" si="2"/>
        <v>Jul-21</v>
      </c>
    </row>
    <row r="167" spans="1:23" x14ac:dyDescent="0.25">
      <c r="A167" s="54" t="s">
        <v>317</v>
      </c>
      <c r="B167" s="54" t="s">
        <v>428</v>
      </c>
      <c r="C167" s="54" t="s">
        <v>263</v>
      </c>
      <c r="D167" s="54" t="s">
        <v>429</v>
      </c>
      <c r="E167" s="54" t="s">
        <v>5073</v>
      </c>
      <c r="F167" s="71">
        <v>44388</v>
      </c>
      <c r="G167" s="72">
        <v>6</v>
      </c>
      <c r="H167" s="72">
        <v>503.7</v>
      </c>
      <c r="I167" s="54" t="s">
        <v>265</v>
      </c>
      <c r="J167" s="54" t="s">
        <v>295</v>
      </c>
      <c r="K167" s="54" t="s">
        <v>5074</v>
      </c>
      <c r="L167" s="54" t="s">
        <v>5075</v>
      </c>
      <c r="M167" s="54" t="s">
        <v>5073</v>
      </c>
      <c r="N167" s="54" t="s">
        <v>256</v>
      </c>
      <c r="O167" s="54" t="s">
        <v>256</v>
      </c>
      <c r="P167" s="54" t="s">
        <v>294</v>
      </c>
      <c r="Q167" s="54" t="s">
        <v>256</v>
      </c>
      <c r="R167" s="54" t="s">
        <v>431</v>
      </c>
      <c r="S167" s="71"/>
      <c r="T167" s="54" t="s">
        <v>256</v>
      </c>
      <c r="U167" s="71">
        <v>44388</v>
      </c>
      <c r="V167" s="54" t="s">
        <v>256</v>
      </c>
      <c r="W167" t="str">
        <f t="shared" si="2"/>
        <v>Jul-21</v>
      </c>
    </row>
    <row r="168" spans="1:23" x14ac:dyDescent="0.25">
      <c r="A168" s="54" t="s">
        <v>318</v>
      </c>
      <c r="B168" s="54" t="s">
        <v>428</v>
      </c>
      <c r="C168" s="54" t="s">
        <v>263</v>
      </c>
      <c r="D168" s="54" t="s">
        <v>429</v>
      </c>
      <c r="E168" s="54" t="s">
        <v>5076</v>
      </c>
      <c r="F168" s="71">
        <v>44388</v>
      </c>
      <c r="G168" s="72">
        <v>15228.36</v>
      </c>
      <c r="H168" s="72">
        <v>1278420.82</v>
      </c>
      <c r="I168" s="54" t="s">
        <v>265</v>
      </c>
      <c r="J168" s="54" t="s">
        <v>330</v>
      </c>
      <c r="K168" s="54" t="s">
        <v>5077</v>
      </c>
      <c r="L168" s="54" t="s">
        <v>5078</v>
      </c>
      <c r="M168" s="54" t="s">
        <v>5076</v>
      </c>
      <c r="N168" s="54" t="s">
        <v>256</v>
      </c>
      <c r="O168" s="54" t="s">
        <v>256</v>
      </c>
      <c r="P168" s="54" t="s">
        <v>281</v>
      </c>
      <c r="Q168" s="54" t="s">
        <v>256</v>
      </c>
      <c r="R168" s="54" t="s">
        <v>431</v>
      </c>
      <c r="S168" s="71"/>
      <c r="T168" s="54" t="s">
        <v>256</v>
      </c>
      <c r="U168" s="71">
        <v>44388</v>
      </c>
      <c r="V168" s="54" t="s">
        <v>256</v>
      </c>
      <c r="W168" t="str">
        <f t="shared" si="2"/>
        <v>Jul-21</v>
      </c>
    </row>
    <row r="169" spans="1:23" x14ac:dyDescent="0.25">
      <c r="A169" s="54" t="s">
        <v>317</v>
      </c>
      <c r="B169" s="54" t="s">
        <v>428</v>
      </c>
      <c r="C169" s="54" t="s">
        <v>263</v>
      </c>
      <c r="D169" s="54" t="s">
        <v>429</v>
      </c>
      <c r="E169" s="54" t="s">
        <v>5079</v>
      </c>
      <c r="F169" s="71">
        <v>44388</v>
      </c>
      <c r="G169" s="72">
        <v>215.04</v>
      </c>
      <c r="H169" s="72">
        <v>18052.61</v>
      </c>
      <c r="I169" s="54" t="s">
        <v>265</v>
      </c>
      <c r="J169" s="54" t="s">
        <v>331</v>
      </c>
      <c r="K169" s="54" t="s">
        <v>5037</v>
      </c>
      <c r="L169" s="54" t="s">
        <v>5080</v>
      </c>
      <c r="M169" s="54" t="s">
        <v>5079</v>
      </c>
      <c r="N169" s="54" t="s">
        <v>256</v>
      </c>
      <c r="O169" s="54" t="s">
        <v>256</v>
      </c>
      <c r="P169" s="54" t="s">
        <v>289</v>
      </c>
      <c r="Q169" s="54" t="s">
        <v>256</v>
      </c>
      <c r="R169" s="54" t="s">
        <v>431</v>
      </c>
      <c r="S169" s="71"/>
      <c r="T169" s="54" t="s">
        <v>256</v>
      </c>
      <c r="U169" s="71">
        <v>44388</v>
      </c>
      <c r="V169" s="54" t="s">
        <v>256</v>
      </c>
      <c r="W169" t="str">
        <f t="shared" si="2"/>
        <v>Jul-21</v>
      </c>
    </row>
    <row r="170" spans="1:23" x14ac:dyDescent="0.25">
      <c r="A170" s="54" t="s">
        <v>317</v>
      </c>
      <c r="B170" s="54" t="s">
        <v>428</v>
      </c>
      <c r="C170" s="54" t="s">
        <v>263</v>
      </c>
      <c r="D170" s="54" t="s">
        <v>429</v>
      </c>
      <c r="E170" s="54" t="s">
        <v>5081</v>
      </c>
      <c r="F170" s="71">
        <v>44389</v>
      </c>
      <c r="G170" s="72">
        <v>2540.1999999999998</v>
      </c>
      <c r="H170" s="72">
        <v>213249.79</v>
      </c>
      <c r="I170" s="54" t="s">
        <v>265</v>
      </c>
      <c r="J170" s="54" t="s">
        <v>333</v>
      </c>
      <c r="K170" s="54" t="s">
        <v>5082</v>
      </c>
      <c r="L170" s="54" t="s">
        <v>5083</v>
      </c>
      <c r="M170" s="54" t="s">
        <v>5081</v>
      </c>
      <c r="N170" s="54" t="s">
        <v>256</v>
      </c>
      <c r="O170" s="54" t="s">
        <v>256</v>
      </c>
      <c r="P170" s="54" t="s">
        <v>271</v>
      </c>
      <c r="Q170" s="54" t="s">
        <v>256</v>
      </c>
      <c r="R170" s="54" t="s">
        <v>431</v>
      </c>
      <c r="S170" s="71"/>
      <c r="T170" s="54" t="s">
        <v>256</v>
      </c>
      <c r="U170" s="71">
        <v>44389</v>
      </c>
      <c r="V170" s="54" t="s">
        <v>443</v>
      </c>
      <c r="W170" t="str">
        <f t="shared" si="2"/>
        <v>Jul-21</v>
      </c>
    </row>
    <row r="171" spans="1:23" x14ac:dyDescent="0.25">
      <c r="A171" s="54" t="s">
        <v>317</v>
      </c>
      <c r="B171" s="54" t="s">
        <v>428</v>
      </c>
      <c r="C171" s="54" t="s">
        <v>263</v>
      </c>
      <c r="D171" s="54" t="s">
        <v>429</v>
      </c>
      <c r="E171" s="54" t="s">
        <v>5084</v>
      </c>
      <c r="F171" s="71">
        <v>44389</v>
      </c>
      <c r="G171" s="72">
        <v>2562.64</v>
      </c>
      <c r="H171" s="72">
        <v>215133.63</v>
      </c>
      <c r="I171" s="54" t="s">
        <v>265</v>
      </c>
      <c r="J171" s="54" t="s">
        <v>333</v>
      </c>
      <c r="K171" s="54" t="s">
        <v>5085</v>
      </c>
      <c r="L171" s="54" t="s">
        <v>5086</v>
      </c>
      <c r="M171" s="54" t="s">
        <v>5084</v>
      </c>
      <c r="N171" s="54" t="s">
        <v>256</v>
      </c>
      <c r="O171" s="54" t="s">
        <v>256</v>
      </c>
      <c r="P171" s="54" t="s">
        <v>271</v>
      </c>
      <c r="Q171" s="54" t="s">
        <v>256</v>
      </c>
      <c r="R171" s="54" t="s">
        <v>431</v>
      </c>
      <c r="S171" s="71"/>
      <c r="T171" s="54" t="s">
        <v>256</v>
      </c>
      <c r="U171" s="71">
        <v>44389</v>
      </c>
      <c r="V171" s="54" t="s">
        <v>443</v>
      </c>
      <c r="W171" t="str">
        <f t="shared" si="2"/>
        <v>Jul-21</v>
      </c>
    </row>
    <row r="172" spans="1:23" x14ac:dyDescent="0.25">
      <c r="A172" s="54" t="s">
        <v>317</v>
      </c>
      <c r="B172" s="54" t="s">
        <v>428</v>
      </c>
      <c r="C172" s="54" t="s">
        <v>263</v>
      </c>
      <c r="D172" s="54" t="s">
        <v>429</v>
      </c>
      <c r="E172" s="54" t="s">
        <v>5087</v>
      </c>
      <c r="F172" s="71">
        <v>44389</v>
      </c>
      <c r="G172" s="72">
        <v>217.56</v>
      </c>
      <c r="H172" s="72">
        <v>18264.16</v>
      </c>
      <c r="I172" s="54" t="s">
        <v>265</v>
      </c>
      <c r="J172" s="54" t="s">
        <v>584</v>
      </c>
      <c r="K172" s="54" t="s">
        <v>586</v>
      </c>
      <c r="L172" s="54" t="s">
        <v>5088</v>
      </c>
      <c r="M172" s="54" t="s">
        <v>5087</v>
      </c>
      <c r="N172" s="54" t="s">
        <v>256</v>
      </c>
      <c r="O172" s="54" t="s">
        <v>256</v>
      </c>
      <c r="P172" s="54" t="s">
        <v>455</v>
      </c>
      <c r="Q172" s="54" t="s">
        <v>256</v>
      </c>
      <c r="R172" s="54" t="s">
        <v>431</v>
      </c>
      <c r="S172" s="71"/>
      <c r="T172" s="54" t="s">
        <v>256</v>
      </c>
      <c r="U172" s="71">
        <v>44389</v>
      </c>
      <c r="V172" s="54" t="s">
        <v>256</v>
      </c>
      <c r="W172" t="str">
        <f t="shared" si="2"/>
        <v>Jul-21</v>
      </c>
    </row>
    <row r="173" spans="1:23" x14ac:dyDescent="0.25">
      <c r="A173" s="54" t="s">
        <v>317</v>
      </c>
      <c r="B173" s="54" t="s">
        <v>428</v>
      </c>
      <c r="C173" s="54" t="s">
        <v>263</v>
      </c>
      <c r="D173" s="54" t="s">
        <v>429</v>
      </c>
      <c r="E173" s="54" t="s">
        <v>5089</v>
      </c>
      <c r="F173" s="71">
        <v>44389</v>
      </c>
      <c r="G173" s="72">
        <v>262.5</v>
      </c>
      <c r="H173" s="72">
        <v>22036.880000000001</v>
      </c>
      <c r="I173" s="54" t="s">
        <v>265</v>
      </c>
      <c r="J173" s="54" t="s">
        <v>584</v>
      </c>
      <c r="K173" s="54" t="s">
        <v>4736</v>
      </c>
      <c r="L173" s="54" t="s">
        <v>5090</v>
      </c>
      <c r="M173" s="54" t="s">
        <v>5089</v>
      </c>
      <c r="N173" s="54" t="s">
        <v>256</v>
      </c>
      <c r="O173" s="54" t="s">
        <v>256</v>
      </c>
      <c r="P173" s="54" t="s">
        <v>455</v>
      </c>
      <c r="Q173" s="54" t="s">
        <v>256</v>
      </c>
      <c r="R173" s="54" t="s">
        <v>431</v>
      </c>
      <c r="S173" s="71"/>
      <c r="T173" s="54" t="s">
        <v>256</v>
      </c>
      <c r="U173" s="71">
        <v>44389</v>
      </c>
      <c r="V173" s="54" t="s">
        <v>256</v>
      </c>
      <c r="W173" t="str">
        <f t="shared" si="2"/>
        <v>Jul-21</v>
      </c>
    </row>
    <row r="174" spans="1:23" x14ac:dyDescent="0.25">
      <c r="A174" s="54" t="s">
        <v>317</v>
      </c>
      <c r="B174" s="54" t="s">
        <v>428</v>
      </c>
      <c r="C174" s="54" t="s">
        <v>263</v>
      </c>
      <c r="D174" s="54" t="s">
        <v>429</v>
      </c>
      <c r="E174" s="54" t="s">
        <v>5091</v>
      </c>
      <c r="F174" s="71">
        <v>44389</v>
      </c>
      <c r="G174" s="72">
        <v>220</v>
      </c>
      <c r="H174" s="72">
        <v>18469</v>
      </c>
      <c r="I174" s="54" t="s">
        <v>265</v>
      </c>
      <c r="J174" s="54" t="s">
        <v>584</v>
      </c>
      <c r="K174" s="54" t="s">
        <v>4736</v>
      </c>
      <c r="L174" s="54" t="s">
        <v>5092</v>
      </c>
      <c r="M174" s="54" t="s">
        <v>5091</v>
      </c>
      <c r="N174" s="54" t="s">
        <v>256</v>
      </c>
      <c r="O174" s="54" t="s">
        <v>256</v>
      </c>
      <c r="P174" s="54" t="s">
        <v>455</v>
      </c>
      <c r="Q174" s="54" t="s">
        <v>256</v>
      </c>
      <c r="R174" s="54" t="s">
        <v>431</v>
      </c>
      <c r="S174" s="71"/>
      <c r="T174" s="54" t="s">
        <v>256</v>
      </c>
      <c r="U174" s="71">
        <v>44389</v>
      </c>
      <c r="V174" s="54" t="s">
        <v>256</v>
      </c>
      <c r="W174" t="str">
        <f t="shared" si="2"/>
        <v>Jul-21</v>
      </c>
    </row>
    <row r="175" spans="1:23" x14ac:dyDescent="0.25">
      <c r="A175" s="54" t="s">
        <v>317</v>
      </c>
      <c r="B175" s="54" t="s">
        <v>428</v>
      </c>
      <c r="C175" s="54" t="s">
        <v>263</v>
      </c>
      <c r="D175" s="54" t="s">
        <v>429</v>
      </c>
      <c r="E175" s="54" t="s">
        <v>5093</v>
      </c>
      <c r="F175" s="71">
        <v>44389</v>
      </c>
      <c r="G175" s="72">
        <v>243</v>
      </c>
      <c r="H175" s="72">
        <v>20399.849999999999</v>
      </c>
      <c r="I175" s="54" t="s">
        <v>265</v>
      </c>
      <c r="J175" s="54" t="s">
        <v>584</v>
      </c>
      <c r="K175" s="54" t="s">
        <v>585</v>
      </c>
      <c r="L175" s="54" t="s">
        <v>5094</v>
      </c>
      <c r="M175" s="54" t="s">
        <v>5093</v>
      </c>
      <c r="N175" s="54" t="s">
        <v>256</v>
      </c>
      <c r="O175" s="54" t="s">
        <v>256</v>
      </c>
      <c r="P175" s="54" t="s">
        <v>455</v>
      </c>
      <c r="Q175" s="54" t="s">
        <v>256</v>
      </c>
      <c r="R175" s="54" t="s">
        <v>431</v>
      </c>
      <c r="S175" s="71"/>
      <c r="T175" s="54" t="s">
        <v>256</v>
      </c>
      <c r="U175" s="71">
        <v>44389</v>
      </c>
      <c r="V175" s="54" t="s">
        <v>256</v>
      </c>
      <c r="W175" t="str">
        <f t="shared" si="2"/>
        <v>Jul-21</v>
      </c>
    </row>
    <row r="176" spans="1:23" x14ac:dyDescent="0.25">
      <c r="A176" s="54" t="s">
        <v>318</v>
      </c>
      <c r="B176" s="54" t="s">
        <v>428</v>
      </c>
      <c r="C176" s="54" t="s">
        <v>263</v>
      </c>
      <c r="D176" s="54" t="s">
        <v>429</v>
      </c>
      <c r="E176" s="54" t="s">
        <v>5095</v>
      </c>
      <c r="F176" s="71">
        <v>44389</v>
      </c>
      <c r="G176" s="72">
        <v>41802.660000000003</v>
      </c>
      <c r="H176" s="72">
        <v>3509333.31</v>
      </c>
      <c r="I176" s="54" t="s">
        <v>265</v>
      </c>
      <c r="J176" s="54" t="s">
        <v>618</v>
      </c>
      <c r="K176" s="54" t="s">
        <v>5096</v>
      </c>
      <c r="L176" s="54" t="s">
        <v>5097</v>
      </c>
      <c r="M176" s="54" t="s">
        <v>5095</v>
      </c>
      <c r="N176" s="54" t="s">
        <v>256</v>
      </c>
      <c r="O176" s="54" t="s">
        <v>256</v>
      </c>
      <c r="P176" s="54" t="s">
        <v>439</v>
      </c>
      <c r="Q176" s="54" t="s">
        <v>256</v>
      </c>
      <c r="R176" s="54" t="s">
        <v>431</v>
      </c>
      <c r="S176" s="71"/>
      <c r="T176" s="54" t="s">
        <v>256</v>
      </c>
      <c r="U176" s="71">
        <v>44389</v>
      </c>
      <c r="V176" s="54" t="s">
        <v>256</v>
      </c>
      <c r="W176" t="str">
        <f t="shared" si="2"/>
        <v>Jul-21</v>
      </c>
    </row>
    <row r="177" spans="1:23" x14ac:dyDescent="0.25">
      <c r="A177" s="54" t="s">
        <v>318</v>
      </c>
      <c r="B177" s="54" t="s">
        <v>428</v>
      </c>
      <c r="C177" s="54" t="s">
        <v>263</v>
      </c>
      <c r="D177" s="54" t="s">
        <v>429</v>
      </c>
      <c r="E177" s="54" t="s">
        <v>5098</v>
      </c>
      <c r="F177" s="71">
        <v>44389</v>
      </c>
      <c r="G177" s="72">
        <v>129099.52</v>
      </c>
      <c r="H177" s="72">
        <v>10837904.699999999</v>
      </c>
      <c r="I177" s="54" t="s">
        <v>265</v>
      </c>
      <c r="J177" s="54" t="s">
        <v>618</v>
      </c>
      <c r="K177" s="54" t="s">
        <v>5099</v>
      </c>
      <c r="L177" s="54" t="s">
        <v>5100</v>
      </c>
      <c r="M177" s="54" t="s">
        <v>5098</v>
      </c>
      <c r="N177" s="54" t="s">
        <v>256</v>
      </c>
      <c r="O177" s="54" t="s">
        <v>256</v>
      </c>
      <c r="P177" s="54" t="s">
        <v>439</v>
      </c>
      <c r="Q177" s="54" t="s">
        <v>256</v>
      </c>
      <c r="R177" s="54" t="s">
        <v>431</v>
      </c>
      <c r="S177" s="71"/>
      <c r="T177" s="54" t="s">
        <v>256</v>
      </c>
      <c r="U177" s="71">
        <v>44389</v>
      </c>
      <c r="V177" s="54" t="s">
        <v>256</v>
      </c>
      <c r="W177" t="str">
        <f t="shared" si="2"/>
        <v>Jul-21</v>
      </c>
    </row>
    <row r="178" spans="1:23" x14ac:dyDescent="0.25">
      <c r="A178" s="54" t="s">
        <v>318</v>
      </c>
      <c r="B178" s="54" t="s">
        <v>428</v>
      </c>
      <c r="C178" s="54" t="s">
        <v>263</v>
      </c>
      <c r="D178" s="54" t="s">
        <v>429</v>
      </c>
      <c r="E178" s="54" t="s">
        <v>5101</v>
      </c>
      <c r="F178" s="71">
        <v>44389</v>
      </c>
      <c r="G178" s="72">
        <v>47540.4</v>
      </c>
      <c r="H178" s="72">
        <v>3991016.58</v>
      </c>
      <c r="I178" s="54" t="s">
        <v>265</v>
      </c>
      <c r="J178" s="54" t="s">
        <v>618</v>
      </c>
      <c r="K178" s="54" t="s">
        <v>5099</v>
      </c>
      <c r="L178" s="54" t="s">
        <v>5102</v>
      </c>
      <c r="M178" s="54" t="s">
        <v>5101</v>
      </c>
      <c r="N178" s="54" t="s">
        <v>256</v>
      </c>
      <c r="O178" s="54" t="s">
        <v>256</v>
      </c>
      <c r="P178" s="54" t="s">
        <v>439</v>
      </c>
      <c r="Q178" s="54" t="s">
        <v>256</v>
      </c>
      <c r="R178" s="54" t="s">
        <v>431</v>
      </c>
      <c r="S178" s="71"/>
      <c r="T178" s="54" t="s">
        <v>256</v>
      </c>
      <c r="U178" s="71">
        <v>44389</v>
      </c>
      <c r="V178" s="54" t="s">
        <v>256</v>
      </c>
      <c r="W178" t="str">
        <f t="shared" si="2"/>
        <v>Jul-21</v>
      </c>
    </row>
    <row r="179" spans="1:23" x14ac:dyDescent="0.25">
      <c r="A179" s="54" t="s">
        <v>317</v>
      </c>
      <c r="B179" s="54" t="s">
        <v>428</v>
      </c>
      <c r="C179" s="54" t="s">
        <v>263</v>
      </c>
      <c r="D179" s="54" t="s">
        <v>429</v>
      </c>
      <c r="E179" s="54" t="s">
        <v>5103</v>
      </c>
      <c r="F179" s="71">
        <v>44390</v>
      </c>
      <c r="G179" s="72">
        <v>600.36</v>
      </c>
      <c r="H179" s="72">
        <v>50400.22</v>
      </c>
      <c r="I179" s="54" t="s">
        <v>265</v>
      </c>
      <c r="J179" s="54" t="s">
        <v>469</v>
      </c>
      <c r="K179" s="54" t="s">
        <v>5104</v>
      </c>
      <c r="L179" s="54" t="s">
        <v>5105</v>
      </c>
      <c r="M179" s="54" t="s">
        <v>5103</v>
      </c>
      <c r="N179" s="54" t="s">
        <v>256</v>
      </c>
      <c r="O179" s="54" t="s">
        <v>256</v>
      </c>
      <c r="P179" s="54" t="s">
        <v>468</v>
      </c>
      <c r="Q179" s="54" t="s">
        <v>256</v>
      </c>
      <c r="R179" s="54" t="s">
        <v>431</v>
      </c>
      <c r="S179" s="71"/>
      <c r="T179" s="54" t="s">
        <v>256</v>
      </c>
      <c r="U179" s="71">
        <v>44390</v>
      </c>
      <c r="V179" s="54" t="s">
        <v>256</v>
      </c>
      <c r="W179" t="str">
        <f t="shared" si="2"/>
        <v>Jul-21</v>
      </c>
    </row>
    <row r="180" spans="1:23" x14ac:dyDescent="0.25">
      <c r="A180" s="54" t="s">
        <v>317</v>
      </c>
      <c r="B180" s="54" t="s">
        <v>428</v>
      </c>
      <c r="C180" s="54" t="s">
        <v>263</v>
      </c>
      <c r="D180" s="54" t="s">
        <v>429</v>
      </c>
      <c r="E180" s="54" t="s">
        <v>5106</v>
      </c>
      <c r="F180" s="71">
        <v>44390</v>
      </c>
      <c r="G180" s="72">
        <v>54</v>
      </c>
      <c r="H180" s="72">
        <v>4533.3</v>
      </c>
      <c r="I180" s="54" t="s">
        <v>265</v>
      </c>
      <c r="J180" s="54" t="s">
        <v>521</v>
      </c>
      <c r="K180" s="54" t="s">
        <v>5107</v>
      </c>
      <c r="L180" s="54" t="s">
        <v>5108</v>
      </c>
      <c r="M180" s="54" t="s">
        <v>5106</v>
      </c>
      <c r="N180" s="54" t="s">
        <v>256</v>
      </c>
      <c r="O180" s="54" t="s">
        <v>256</v>
      </c>
      <c r="P180" s="54" t="s">
        <v>522</v>
      </c>
      <c r="Q180" s="54" t="s">
        <v>256</v>
      </c>
      <c r="R180" s="54" t="s">
        <v>431</v>
      </c>
      <c r="S180" s="71"/>
      <c r="T180" s="54" t="s">
        <v>256</v>
      </c>
      <c r="U180" s="71">
        <v>44390</v>
      </c>
      <c r="V180" s="54" t="s">
        <v>256</v>
      </c>
      <c r="W180" t="str">
        <f t="shared" si="2"/>
        <v>Jul-21</v>
      </c>
    </row>
    <row r="181" spans="1:23" x14ac:dyDescent="0.25">
      <c r="A181" s="54" t="s">
        <v>317</v>
      </c>
      <c r="B181" s="54" t="s">
        <v>428</v>
      </c>
      <c r="C181" s="54" t="s">
        <v>263</v>
      </c>
      <c r="D181" s="54" t="s">
        <v>429</v>
      </c>
      <c r="E181" s="54" t="s">
        <v>5109</v>
      </c>
      <c r="F181" s="71">
        <v>44390</v>
      </c>
      <c r="G181" s="72">
        <v>282</v>
      </c>
      <c r="H181" s="72">
        <v>23673.9</v>
      </c>
      <c r="I181" s="54" t="s">
        <v>265</v>
      </c>
      <c r="J181" s="54" t="s">
        <v>521</v>
      </c>
      <c r="K181" s="54" t="s">
        <v>5110</v>
      </c>
      <c r="L181" s="54" t="s">
        <v>5111</v>
      </c>
      <c r="M181" s="54" t="s">
        <v>5109</v>
      </c>
      <c r="N181" s="54" t="s">
        <v>256</v>
      </c>
      <c r="O181" s="54" t="s">
        <v>256</v>
      </c>
      <c r="P181" s="54" t="s">
        <v>522</v>
      </c>
      <c r="Q181" s="54" t="s">
        <v>256</v>
      </c>
      <c r="R181" s="54" t="s">
        <v>431</v>
      </c>
      <c r="S181" s="71"/>
      <c r="T181" s="54" t="s">
        <v>256</v>
      </c>
      <c r="U181" s="71">
        <v>44390</v>
      </c>
      <c r="V181" s="54" t="s">
        <v>256</v>
      </c>
      <c r="W181" t="str">
        <f t="shared" si="2"/>
        <v>Jul-21</v>
      </c>
    </row>
    <row r="182" spans="1:23" x14ac:dyDescent="0.25">
      <c r="A182" s="54" t="s">
        <v>317</v>
      </c>
      <c r="B182" s="54" t="s">
        <v>428</v>
      </c>
      <c r="C182" s="54" t="s">
        <v>263</v>
      </c>
      <c r="D182" s="54" t="s">
        <v>429</v>
      </c>
      <c r="E182" s="54" t="s">
        <v>5112</v>
      </c>
      <c r="F182" s="71">
        <v>44390</v>
      </c>
      <c r="G182" s="72">
        <v>726.3</v>
      </c>
      <c r="H182" s="72">
        <v>60972.89</v>
      </c>
      <c r="I182" s="54" t="s">
        <v>265</v>
      </c>
      <c r="J182" s="54" t="s">
        <v>521</v>
      </c>
      <c r="K182" s="54" t="s">
        <v>5113</v>
      </c>
      <c r="L182" s="54" t="s">
        <v>5114</v>
      </c>
      <c r="M182" s="54" t="s">
        <v>5112</v>
      </c>
      <c r="N182" s="54" t="s">
        <v>256</v>
      </c>
      <c r="O182" s="54" t="s">
        <v>256</v>
      </c>
      <c r="P182" s="54" t="s">
        <v>522</v>
      </c>
      <c r="Q182" s="54" t="s">
        <v>256</v>
      </c>
      <c r="R182" s="54" t="s">
        <v>431</v>
      </c>
      <c r="S182" s="71"/>
      <c r="T182" s="54" t="s">
        <v>256</v>
      </c>
      <c r="U182" s="71">
        <v>44390</v>
      </c>
      <c r="V182" s="54" t="s">
        <v>256</v>
      </c>
      <c r="W182" t="str">
        <f t="shared" si="2"/>
        <v>Jul-21</v>
      </c>
    </row>
    <row r="183" spans="1:23" x14ac:dyDescent="0.25">
      <c r="A183" s="54" t="s">
        <v>317</v>
      </c>
      <c r="B183" s="54" t="s">
        <v>428</v>
      </c>
      <c r="C183" s="54" t="s">
        <v>263</v>
      </c>
      <c r="D183" s="54" t="s">
        <v>429</v>
      </c>
      <c r="E183" s="54" t="s">
        <v>5115</v>
      </c>
      <c r="F183" s="71">
        <v>44390</v>
      </c>
      <c r="G183" s="72">
        <v>118.8</v>
      </c>
      <c r="H183" s="72">
        <v>9973.26</v>
      </c>
      <c r="I183" s="54" t="s">
        <v>265</v>
      </c>
      <c r="J183" s="54" t="s">
        <v>521</v>
      </c>
      <c r="K183" s="54" t="s">
        <v>5116</v>
      </c>
      <c r="L183" s="54" t="s">
        <v>5117</v>
      </c>
      <c r="M183" s="54" t="s">
        <v>5115</v>
      </c>
      <c r="N183" s="54" t="s">
        <v>256</v>
      </c>
      <c r="O183" s="54" t="s">
        <v>256</v>
      </c>
      <c r="P183" s="54" t="s">
        <v>522</v>
      </c>
      <c r="Q183" s="54" t="s">
        <v>256</v>
      </c>
      <c r="R183" s="54" t="s">
        <v>431</v>
      </c>
      <c r="S183" s="71"/>
      <c r="T183" s="54" t="s">
        <v>256</v>
      </c>
      <c r="U183" s="71">
        <v>44390</v>
      </c>
      <c r="V183" s="54" t="s">
        <v>256</v>
      </c>
      <c r="W183" t="str">
        <f t="shared" si="2"/>
        <v>Jul-21</v>
      </c>
    </row>
    <row r="184" spans="1:23" x14ac:dyDescent="0.25">
      <c r="A184" s="54" t="s">
        <v>317</v>
      </c>
      <c r="B184" s="54" t="s">
        <v>428</v>
      </c>
      <c r="C184" s="54" t="s">
        <v>263</v>
      </c>
      <c r="D184" s="54" t="s">
        <v>429</v>
      </c>
      <c r="E184" s="54" t="s">
        <v>5118</v>
      </c>
      <c r="F184" s="71">
        <v>44390</v>
      </c>
      <c r="G184" s="72">
        <v>194.7</v>
      </c>
      <c r="H184" s="72">
        <v>16345.07</v>
      </c>
      <c r="I184" s="54" t="s">
        <v>265</v>
      </c>
      <c r="J184" s="54" t="s">
        <v>521</v>
      </c>
      <c r="K184" s="54" t="s">
        <v>5119</v>
      </c>
      <c r="L184" s="54" t="s">
        <v>5120</v>
      </c>
      <c r="M184" s="54" t="s">
        <v>5118</v>
      </c>
      <c r="N184" s="54" t="s">
        <v>256</v>
      </c>
      <c r="O184" s="54" t="s">
        <v>256</v>
      </c>
      <c r="P184" s="54" t="s">
        <v>522</v>
      </c>
      <c r="Q184" s="54" t="s">
        <v>256</v>
      </c>
      <c r="R184" s="54" t="s">
        <v>431</v>
      </c>
      <c r="S184" s="71"/>
      <c r="T184" s="54" t="s">
        <v>256</v>
      </c>
      <c r="U184" s="71">
        <v>44390</v>
      </c>
      <c r="V184" s="54" t="s">
        <v>256</v>
      </c>
      <c r="W184" t="str">
        <f t="shared" si="2"/>
        <v>Jul-21</v>
      </c>
    </row>
    <row r="185" spans="1:23" x14ac:dyDescent="0.25">
      <c r="A185" s="54" t="s">
        <v>317</v>
      </c>
      <c r="B185" s="54" t="s">
        <v>428</v>
      </c>
      <c r="C185" s="54" t="s">
        <v>263</v>
      </c>
      <c r="D185" s="54" t="s">
        <v>429</v>
      </c>
      <c r="E185" s="54" t="s">
        <v>5121</v>
      </c>
      <c r="F185" s="71">
        <v>44390</v>
      </c>
      <c r="G185" s="72">
        <v>224.4</v>
      </c>
      <c r="H185" s="72">
        <v>18838.38</v>
      </c>
      <c r="I185" s="54" t="s">
        <v>265</v>
      </c>
      <c r="J185" s="54" t="s">
        <v>521</v>
      </c>
      <c r="K185" s="54" t="s">
        <v>5122</v>
      </c>
      <c r="L185" s="54" t="s">
        <v>5123</v>
      </c>
      <c r="M185" s="54" t="s">
        <v>5121</v>
      </c>
      <c r="N185" s="54" t="s">
        <v>256</v>
      </c>
      <c r="O185" s="54" t="s">
        <v>256</v>
      </c>
      <c r="P185" s="54" t="s">
        <v>522</v>
      </c>
      <c r="Q185" s="54" t="s">
        <v>256</v>
      </c>
      <c r="R185" s="54" t="s">
        <v>431</v>
      </c>
      <c r="S185" s="71"/>
      <c r="T185" s="54" t="s">
        <v>256</v>
      </c>
      <c r="U185" s="71">
        <v>44390</v>
      </c>
      <c r="V185" s="54" t="s">
        <v>256</v>
      </c>
      <c r="W185" t="str">
        <f t="shared" si="2"/>
        <v>Jul-21</v>
      </c>
    </row>
    <row r="186" spans="1:23" x14ac:dyDescent="0.25">
      <c r="A186" s="54" t="s">
        <v>317</v>
      </c>
      <c r="B186" s="54" t="s">
        <v>428</v>
      </c>
      <c r="C186" s="54" t="s">
        <v>263</v>
      </c>
      <c r="D186" s="54" t="s">
        <v>429</v>
      </c>
      <c r="E186" s="54" t="s">
        <v>5124</v>
      </c>
      <c r="F186" s="71">
        <v>44390</v>
      </c>
      <c r="G186" s="72">
        <v>115.5</v>
      </c>
      <c r="H186" s="72">
        <v>9696.23</v>
      </c>
      <c r="I186" s="54" t="s">
        <v>265</v>
      </c>
      <c r="J186" s="54" t="s">
        <v>521</v>
      </c>
      <c r="K186" s="54" t="s">
        <v>5125</v>
      </c>
      <c r="L186" s="54" t="s">
        <v>5126</v>
      </c>
      <c r="M186" s="54" t="s">
        <v>5124</v>
      </c>
      <c r="N186" s="54" t="s">
        <v>256</v>
      </c>
      <c r="O186" s="54" t="s">
        <v>256</v>
      </c>
      <c r="P186" s="54" t="s">
        <v>522</v>
      </c>
      <c r="Q186" s="54" t="s">
        <v>256</v>
      </c>
      <c r="R186" s="54" t="s">
        <v>431</v>
      </c>
      <c r="S186" s="71"/>
      <c r="T186" s="54" t="s">
        <v>256</v>
      </c>
      <c r="U186" s="71">
        <v>44390</v>
      </c>
      <c r="V186" s="54" t="s">
        <v>256</v>
      </c>
      <c r="W186" t="str">
        <f t="shared" si="2"/>
        <v>Jul-21</v>
      </c>
    </row>
    <row r="187" spans="1:23" x14ac:dyDescent="0.25">
      <c r="A187" s="54" t="s">
        <v>317</v>
      </c>
      <c r="B187" s="54" t="s">
        <v>428</v>
      </c>
      <c r="C187" s="54" t="s">
        <v>263</v>
      </c>
      <c r="D187" s="54" t="s">
        <v>429</v>
      </c>
      <c r="E187" s="54" t="s">
        <v>5127</v>
      </c>
      <c r="F187" s="71">
        <v>44390</v>
      </c>
      <c r="G187" s="72">
        <v>284.39999999999998</v>
      </c>
      <c r="H187" s="72">
        <v>23875.38</v>
      </c>
      <c r="I187" s="54" t="s">
        <v>265</v>
      </c>
      <c r="J187" s="54" t="s">
        <v>521</v>
      </c>
      <c r="K187" s="54" t="s">
        <v>5128</v>
      </c>
      <c r="L187" s="54" t="s">
        <v>5129</v>
      </c>
      <c r="M187" s="54" t="s">
        <v>5127</v>
      </c>
      <c r="N187" s="54" t="s">
        <v>256</v>
      </c>
      <c r="O187" s="54" t="s">
        <v>256</v>
      </c>
      <c r="P187" s="54" t="s">
        <v>522</v>
      </c>
      <c r="Q187" s="54" t="s">
        <v>256</v>
      </c>
      <c r="R187" s="54" t="s">
        <v>431</v>
      </c>
      <c r="S187" s="71"/>
      <c r="T187" s="54" t="s">
        <v>256</v>
      </c>
      <c r="U187" s="71">
        <v>44390</v>
      </c>
      <c r="V187" s="54" t="s">
        <v>256</v>
      </c>
      <c r="W187" t="str">
        <f t="shared" si="2"/>
        <v>Jul-21</v>
      </c>
    </row>
    <row r="188" spans="1:23" x14ac:dyDescent="0.25">
      <c r="A188" s="54" t="s">
        <v>317</v>
      </c>
      <c r="B188" s="54" t="s">
        <v>428</v>
      </c>
      <c r="C188" s="54" t="s">
        <v>263</v>
      </c>
      <c r="D188" s="54" t="s">
        <v>429</v>
      </c>
      <c r="E188" s="54" t="s">
        <v>5130</v>
      </c>
      <c r="F188" s="71">
        <v>44390</v>
      </c>
      <c r="G188" s="72">
        <v>640.20000000000005</v>
      </c>
      <c r="H188" s="72">
        <v>53744.79</v>
      </c>
      <c r="I188" s="54" t="s">
        <v>265</v>
      </c>
      <c r="J188" s="54" t="s">
        <v>521</v>
      </c>
      <c r="K188" s="54" t="s">
        <v>5131</v>
      </c>
      <c r="L188" s="54" t="s">
        <v>5132</v>
      </c>
      <c r="M188" s="54" t="s">
        <v>5130</v>
      </c>
      <c r="N188" s="54" t="s">
        <v>256</v>
      </c>
      <c r="O188" s="54" t="s">
        <v>256</v>
      </c>
      <c r="P188" s="54" t="s">
        <v>522</v>
      </c>
      <c r="Q188" s="54" t="s">
        <v>256</v>
      </c>
      <c r="R188" s="54" t="s">
        <v>431</v>
      </c>
      <c r="S188" s="71"/>
      <c r="T188" s="54" t="s">
        <v>256</v>
      </c>
      <c r="U188" s="71">
        <v>44390</v>
      </c>
      <c r="V188" s="54" t="s">
        <v>256</v>
      </c>
      <c r="W188" t="str">
        <f t="shared" si="2"/>
        <v>Jul-21</v>
      </c>
    </row>
    <row r="189" spans="1:23" x14ac:dyDescent="0.25">
      <c r="A189" s="54" t="s">
        <v>317</v>
      </c>
      <c r="B189" s="54" t="s">
        <v>428</v>
      </c>
      <c r="C189" s="54" t="s">
        <v>263</v>
      </c>
      <c r="D189" s="54" t="s">
        <v>429</v>
      </c>
      <c r="E189" s="54" t="s">
        <v>5133</v>
      </c>
      <c r="F189" s="71">
        <v>44390</v>
      </c>
      <c r="G189" s="72">
        <v>607.20000000000005</v>
      </c>
      <c r="H189" s="72">
        <v>50974.44</v>
      </c>
      <c r="I189" s="54" t="s">
        <v>265</v>
      </c>
      <c r="J189" s="54" t="s">
        <v>521</v>
      </c>
      <c r="K189" s="54" t="s">
        <v>5134</v>
      </c>
      <c r="L189" s="54" t="s">
        <v>5135</v>
      </c>
      <c r="M189" s="54" t="s">
        <v>5133</v>
      </c>
      <c r="N189" s="54" t="s">
        <v>256</v>
      </c>
      <c r="O189" s="54" t="s">
        <v>256</v>
      </c>
      <c r="P189" s="54" t="s">
        <v>522</v>
      </c>
      <c r="Q189" s="54" t="s">
        <v>256</v>
      </c>
      <c r="R189" s="54" t="s">
        <v>431</v>
      </c>
      <c r="S189" s="71"/>
      <c r="T189" s="54" t="s">
        <v>256</v>
      </c>
      <c r="U189" s="71">
        <v>44390</v>
      </c>
      <c r="V189" s="54" t="s">
        <v>256</v>
      </c>
      <c r="W189" t="str">
        <f t="shared" si="2"/>
        <v>Jul-21</v>
      </c>
    </row>
    <row r="190" spans="1:23" x14ac:dyDescent="0.25">
      <c r="A190" s="54" t="s">
        <v>317</v>
      </c>
      <c r="B190" s="54" t="s">
        <v>428</v>
      </c>
      <c r="C190" s="54" t="s">
        <v>263</v>
      </c>
      <c r="D190" s="54" t="s">
        <v>429</v>
      </c>
      <c r="E190" s="54" t="s">
        <v>5136</v>
      </c>
      <c r="F190" s="71">
        <v>44390</v>
      </c>
      <c r="G190" s="72">
        <v>28.42</v>
      </c>
      <c r="H190" s="72">
        <v>2385.86</v>
      </c>
      <c r="I190" s="54" t="s">
        <v>265</v>
      </c>
      <c r="J190" s="54" t="s">
        <v>569</v>
      </c>
      <c r="K190" s="54" t="s">
        <v>5137</v>
      </c>
      <c r="L190" s="54" t="s">
        <v>5138</v>
      </c>
      <c r="M190" s="54" t="s">
        <v>5136</v>
      </c>
      <c r="N190" s="54" t="s">
        <v>256</v>
      </c>
      <c r="O190" s="54" t="s">
        <v>256</v>
      </c>
      <c r="P190" s="54" t="s">
        <v>571</v>
      </c>
      <c r="Q190" s="54" t="s">
        <v>256</v>
      </c>
      <c r="R190" s="54" t="s">
        <v>431</v>
      </c>
      <c r="S190" s="71"/>
      <c r="T190" s="54" t="s">
        <v>256</v>
      </c>
      <c r="U190" s="71">
        <v>44390</v>
      </c>
      <c r="V190" s="54" t="s">
        <v>256</v>
      </c>
      <c r="W190" t="str">
        <f t="shared" si="2"/>
        <v>Jul-21</v>
      </c>
    </row>
    <row r="191" spans="1:23" x14ac:dyDescent="0.25">
      <c r="A191" s="54" t="s">
        <v>317</v>
      </c>
      <c r="B191" s="54" t="s">
        <v>428</v>
      </c>
      <c r="C191" s="54" t="s">
        <v>263</v>
      </c>
      <c r="D191" s="54" t="s">
        <v>429</v>
      </c>
      <c r="E191" s="54" t="s">
        <v>5139</v>
      </c>
      <c r="F191" s="71">
        <v>44390</v>
      </c>
      <c r="G191" s="72">
        <v>153.77000000000001</v>
      </c>
      <c r="H191" s="72">
        <v>12908.99</v>
      </c>
      <c r="I191" s="54" t="s">
        <v>265</v>
      </c>
      <c r="J191" s="54" t="s">
        <v>595</v>
      </c>
      <c r="K191" s="54" t="s">
        <v>5140</v>
      </c>
      <c r="L191" s="54" t="s">
        <v>5141</v>
      </c>
      <c r="M191" s="54" t="s">
        <v>5139</v>
      </c>
      <c r="N191" s="54" t="s">
        <v>256</v>
      </c>
      <c r="O191" s="54" t="s">
        <v>256</v>
      </c>
      <c r="P191" s="54" t="s">
        <v>444</v>
      </c>
      <c r="Q191" s="54" t="s">
        <v>256</v>
      </c>
      <c r="R191" s="54" t="s">
        <v>431</v>
      </c>
      <c r="S191" s="71"/>
      <c r="T191" s="54" t="s">
        <v>256</v>
      </c>
      <c r="U191" s="71">
        <v>44390</v>
      </c>
      <c r="V191" s="54" t="s">
        <v>256</v>
      </c>
      <c r="W191" t="str">
        <f t="shared" si="2"/>
        <v>Jul-21</v>
      </c>
    </row>
    <row r="192" spans="1:23" x14ac:dyDescent="0.25">
      <c r="A192" s="54" t="s">
        <v>317</v>
      </c>
      <c r="B192" s="54" t="s">
        <v>428</v>
      </c>
      <c r="C192" s="54" t="s">
        <v>263</v>
      </c>
      <c r="D192" s="54" t="s">
        <v>429</v>
      </c>
      <c r="E192" s="54" t="s">
        <v>5142</v>
      </c>
      <c r="F192" s="71">
        <v>44390</v>
      </c>
      <c r="G192" s="72">
        <v>1941.69</v>
      </c>
      <c r="H192" s="72">
        <v>163004.88</v>
      </c>
      <c r="I192" s="54" t="s">
        <v>265</v>
      </c>
      <c r="J192" s="54" t="s">
        <v>595</v>
      </c>
      <c r="K192" s="54" t="s">
        <v>5140</v>
      </c>
      <c r="L192" s="54" t="s">
        <v>5143</v>
      </c>
      <c r="M192" s="54" t="s">
        <v>5142</v>
      </c>
      <c r="N192" s="54" t="s">
        <v>256</v>
      </c>
      <c r="O192" s="54" t="s">
        <v>256</v>
      </c>
      <c r="P192" s="54" t="s">
        <v>444</v>
      </c>
      <c r="Q192" s="54" t="s">
        <v>256</v>
      </c>
      <c r="R192" s="54" t="s">
        <v>431</v>
      </c>
      <c r="S192" s="71"/>
      <c r="T192" s="54" t="s">
        <v>256</v>
      </c>
      <c r="U192" s="71">
        <v>44390</v>
      </c>
      <c r="V192" s="54" t="s">
        <v>256</v>
      </c>
      <c r="W192" t="str">
        <f t="shared" si="2"/>
        <v>Jul-21</v>
      </c>
    </row>
    <row r="193" spans="1:23" x14ac:dyDescent="0.25">
      <c r="A193" s="54" t="s">
        <v>317</v>
      </c>
      <c r="B193" s="54" t="s">
        <v>428</v>
      </c>
      <c r="C193" s="54" t="s">
        <v>263</v>
      </c>
      <c r="D193" s="54" t="s">
        <v>429</v>
      </c>
      <c r="E193" s="54" t="s">
        <v>5144</v>
      </c>
      <c r="F193" s="71">
        <v>44390</v>
      </c>
      <c r="G193" s="72">
        <v>372</v>
      </c>
      <c r="H193" s="72">
        <v>31229.4</v>
      </c>
      <c r="I193" s="54" t="s">
        <v>265</v>
      </c>
      <c r="J193" s="54" t="s">
        <v>595</v>
      </c>
      <c r="K193" s="54" t="s">
        <v>5140</v>
      </c>
      <c r="L193" s="54" t="s">
        <v>5145</v>
      </c>
      <c r="M193" s="54" t="s">
        <v>5144</v>
      </c>
      <c r="N193" s="54" t="s">
        <v>256</v>
      </c>
      <c r="O193" s="54" t="s">
        <v>256</v>
      </c>
      <c r="P193" s="54" t="s">
        <v>444</v>
      </c>
      <c r="Q193" s="54" t="s">
        <v>256</v>
      </c>
      <c r="R193" s="54" t="s">
        <v>431</v>
      </c>
      <c r="S193" s="71"/>
      <c r="T193" s="54" t="s">
        <v>256</v>
      </c>
      <c r="U193" s="71">
        <v>44390</v>
      </c>
      <c r="V193" s="54" t="s">
        <v>256</v>
      </c>
      <c r="W193" t="str">
        <f t="shared" si="2"/>
        <v>Jul-21</v>
      </c>
    </row>
    <row r="194" spans="1:23" x14ac:dyDescent="0.25">
      <c r="A194" s="54" t="s">
        <v>317</v>
      </c>
      <c r="B194" s="54" t="s">
        <v>428</v>
      </c>
      <c r="C194" s="54" t="s">
        <v>263</v>
      </c>
      <c r="D194" s="54" t="s">
        <v>429</v>
      </c>
      <c r="E194" s="54" t="s">
        <v>5146</v>
      </c>
      <c r="F194" s="71">
        <v>44390</v>
      </c>
      <c r="G194" s="72">
        <v>360</v>
      </c>
      <c r="H194" s="72">
        <v>30222</v>
      </c>
      <c r="I194" s="54" t="s">
        <v>265</v>
      </c>
      <c r="J194" s="54" t="s">
        <v>595</v>
      </c>
      <c r="K194" s="54" t="s">
        <v>5140</v>
      </c>
      <c r="L194" s="54" t="s">
        <v>5147</v>
      </c>
      <c r="M194" s="54" t="s">
        <v>5146</v>
      </c>
      <c r="N194" s="54" t="s">
        <v>256</v>
      </c>
      <c r="O194" s="54" t="s">
        <v>256</v>
      </c>
      <c r="P194" s="54" t="s">
        <v>444</v>
      </c>
      <c r="Q194" s="54" t="s">
        <v>256</v>
      </c>
      <c r="R194" s="54" t="s">
        <v>431</v>
      </c>
      <c r="S194" s="71"/>
      <c r="T194" s="54" t="s">
        <v>256</v>
      </c>
      <c r="U194" s="71">
        <v>44390</v>
      </c>
      <c r="V194" s="54" t="s">
        <v>256</v>
      </c>
      <c r="W194" t="str">
        <f t="shared" ref="W194:W257" si="3">TEXT(F194,"MMM-YY")</f>
        <v>Jul-21</v>
      </c>
    </row>
    <row r="195" spans="1:23" x14ac:dyDescent="0.25">
      <c r="A195" s="54" t="s">
        <v>317</v>
      </c>
      <c r="B195" s="54" t="s">
        <v>428</v>
      </c>
      <c r="C195" s="54" t="s">
        <v>263</v>
      </c>
      <c r="D195" s="54" t="s">
        <v>429</v>
      </c>
      <c r="E195" s="54" t="s">
        <v>5148</v>
      </c>
      <c r="F195" s="71">
        <v>44390</v>
      </c>
      <c r="G195" s="72">
        <v>291.38</v>
      </c>
      <c r="H195" s="72">
        <v>24461.35</v>
      </c>
      <c r="I195" s="54" t="s">
        <v>265</v>
      </c>
      <c r="J195" s="54" t="s">
        <v>595</v>
      </c>
      <c r="K195" s="54" t="s">
        <v>5140</v>
      </c>
      <c r="L195" s="54" t="s">
        <v>5149</v>
      </c>
      <c r="M195" s="54" t="s">
        <v>5148</v>
      </c>
      <c r="N195" s="54" t="s">
        <v>256</v>
      </c>
      <c r="O195" s="54" t="s">
        <v>256</v>
      </c>
      <c r="P195" s="54" t="s">
        <v>444</v>
      </c>
      <c r="Q195" s="54" t="s">
        <v>256</v>
      </c>
      <c r="R195" s="54" t="s">
        <v>431</v>
      </c>
      <c r="S195" s="71"/>
      <c r="T195" s="54" t="s">
        <v>256</v>
      </c>
      <c r="U195" s="71">
        <v>44390</v>
      </c>
      <c r="V195" s="54" t="s">
        <v>256</v>
      </c>
      <c r="W195" t="str">
        <f t="shared" si="3"/>
        <v>Jul-21</v>
      </c>
    </row>
    <row r="196" spans="1:23" x14ac:dyDescent="0.25">
      <c r="A196" s="54" t="s">
        <v>317</v>
      </c>
      <c r="B196" s="54" t="s">
        <v>428</v>
      </c>
      <c r="C196" s="54" t="s">
        <v>263</v>
      </c>
      <c r="D196" s="54" t="s">
        <v>429</v>
      </c>
      <c r="E196" s="54" t="s">
        <v>5150</v>
      </c>
      <c r="F196" s="71">
        <v>44390</v>
      </c>
      <c r="G196" s="72">
        <v>1037.81</v>
      </c>
      <c r="H196" s="72">
        <v>87124.15</v>
      </c>
      <c r="I196" s="54" t="s">
        <v>265</v>
      </c>
      <c r="J196" s="54" t="s">
        <v>595</v>
      </c>
      <c r="K196" s="54" t="s">
        <v>5140</v>
      </c>
      <c r="L196" s="54" t="s">
        <v>5151</v>
      </c>
      <c r="M196" s="54" t="s">
        <v>5150</v>
      </c>
      <c r="N196" s="54" t="s">
        <v>256</v>
      </c>
      <c r="O196" s="54" t="s">
        <v>256</v>
      </c>
      <c r="P196" s="54" t="s">
        <v>444</v>
      </c>
      <c r="Q196" s="54" t="s">
        <v>256</v>
      </c>
      <c r="R196" s="54" t="s">
        <v>431</v>
      </c>
      <c r="S196" s="71"/>
      <c r="T196" s="54" t="s">
        <v>256</v>
      </c>
      <c r="U196" s="71">
        <v>44390</v>
      </c>
      <c r="V196" s="54" t="s">
        <v>256</v>
      </c>
      <c r="W196" t="str">
        <f t="shared" si="3"/>
        <v>Jul-21</v>
      </c>
    </row>
    <row r="197" spans="1:23" x14ac:dyDescent="0.25">
      <c r="A197" s="54" t="s">
        <v>317</v>
      </c>
      <c r="B197" s="54" t="s">
        <v>428</v>
      </c>
      <c r="C197" s="54" t="s">
        <v>263</v>
      </c>
      <c r="D197" s="54" t="s">
        <v>429</v>
      </c>
      <c r="E197" s="54" t="s">
        <v>5152</v>
      </c>
      <c r="F197" s="71">
        <v>44390</v>
      </c>
      <c r="G197" s="72">
        <v>8632.32</v>
      </c>
      <c r="H197" s="72">
        <v>724683.26</v>
      </c>
      <c r="I197" s="54" t="s">
        <v>265</v>
      </c>
      <c r="J197" s="54" t="s">
        <v>595</v>
      </c>
      <c r="K197" s="54" t="s">
        <v>5140</v>
      </c>
      <c r="L197" s="54" t="s">
        <v>5153</v>
      </c>
      <c r="M197" s="54" t="s">
        <v>5152</v>
      </c>
      <c r="N197" s="54" t="s">
        <v>256</v>
      </c>
      <c r="O197" s="54" t="s">
        <v>256</v>
      </c>
      <c r="P197" s="54" t="s">
        <v>444</v>
      </c>
      <c r="Q197" s="54" t="s">
        <v>256</v>
      </c>
      <c r="R197" s="54" t="s">
        <v>431</v>
      </c>
      <c r="S197" s="71"/>
      <c r="T197" s="54" t="s">
        <v>256</v>
      </c>
      <c r="U197" s="71">
        <v>44390</v>
      </c>
      <c r="V197" s="54" t="s">
        <v>256</v>
      </c>
      <c r="W197" t="str">
        <f t="shared" si="3"/>
        <v>Jul-21</v>
      </c>
    </row>
    <row r="198" spans="1:23" x14ac:dyDescent="0.25">
      <c r="A198" s="54" t="s">
        <v>317</v>
      </c>
      <c r="B198" s="54" t="s">
        <v>428</v>
      </c>
      <c r="C198" s="54" t="s">
        <v>263</v>
      </c>
      <c r="D198" s="54" t="s">
        <v>429</v>
      </c>
      <c r="E198" s="54" t="s">
        <v>5154</v>
      </c>
      <c r="F198" s="71">
        <v>44390</v>
      </c>
      <c r="G198" s="72">
        <v>28636.47</v>
      </c>
      <c r="H198" s="72">
        <v>2404031.66</v>
      </c>
      <c r="I198" s="54" t="s">
        <v>265</v>
      </c>
      <c r="J198" s="54" t="s">
        <v>595</v>
      </c>
      <c r="K198" s="54" t="s">
        <v>5155</v>
      </c>
      <c r="L198" s="54" t="s">
        <v>5156</v>
      </c>
      <c r="M198" s="54" t="s">
        <v>5154</v>
      </c>
      <c r="N198" s="54" t="s">
        <v>256</v>
      </c>
      <c r="O198" s="54" t="s">
        <v>256</v>
      </c>
      <c r="P198" s="54" t="s">
        <v>444</v>
      </c>
      <c r="Q198" s="54" t="s">
        <v>256</v>
      </c>
      <c r="R198" s="54" t="s">
        <v>431</v>
      </c>
      <c r="S198" s="71"/>
      <c r="T198" s="54" t="s">
        <v>256</v>
      </c>
      <c r="U198" s="71">
        <v>44390</v>
      </c>
      <c r="V198" s="54" t="s">
        <v>256</v>
      </c>
      <c r="W198" t="str">
        <f t="shared" si="3"/>
        <v>Jul-21</v>
      </c>
    </row>
    <row r="199" spans="1:23" x14ac:dyDescent="0.25">
      <c r="A199" s="54" t="s">
        <v>317</v>
      </c>
      <c r="B199" s="54" t="s">
        <v>428</v>
      </c>
      <c r="C199" s="54" t="s">
        <v>263</v>
      </c>
      <c r="D199" s="54" t="s">
        <v>429</v>
      </c>
      <c r="E199" s="54" t="s">
        <v>5157</v>
      </c>
      <c r="F199" s="71">
        <v>44390</v>
      </c>
      <c r="G199" s="72">
        <v>15216.06</v>
      </c>
      <c r="H199" s="72">
        <v>1277388.24</v>
      </c>
      <c r="I199" s="54" t="s">
        <v>265</v>
      </c>
      <c r="J199" s="54" t="s">
        <v>595</v>
      </c>
      <c r="K199" s="54" t="s">
        <v>5155</v>
      </c>
      <c r="L199" s="54" t="s">
        <v>5158</v>
      </c>
      <c r="M199" s="54" t="s">
        <v>5157</v>
      </c>
      <c r="N199" s="54" t="s">
        <v>256</v>
      </c>
      <c r="O199" s="54" t="s">
        <v>256</v>
      </c>
      <c r="P199" s="54" t="s">
        <v>444</v>
      </c>
      <c r="Q199" s="54" t="s">
        <v>256</v>
      </c>
      <c r="R199" s="54" t="s">
        <v>431</v>
      </c>
      <c r="S199" s="71"/>
      <c r="T199" s="54" t="s">
        <v>256</v>
      </c>
      <c r="U199" s="71">
        <v>44390</v>
      </c>
      <c r="V199" s="54" t="s">
        <v>256</v>
      </c>
      <c r="W199" t="str">
        <f t="shared" si="3"/>
        <v>Jul-21</v>
      </c>
    </row>
    <row r="200" spans="1:23" x14ac:dyDescent="0.25">
      <c r="A200" s="54" t="s">
        <v>317</v>
      </c>
      <c r="B200" s="54" t="s">
        <v>428</v>
      </c>
      <c r="C200" s="54" t="s">
        <v>263</v>
      </c>
      <c r="D200" s="54" t="s">
        <v>429</v>
      </c>
      <c r="E200" s="54" t="s">
        <v>5159</v>
      </c>
      <c r="F200" s="71">
        <v>44390</v>
      </c>
      <c r="G200" s="72">
        <v>321.60000000000002</v>
      </c>
      <c r="H200" s="72">
        <v>26998.32</v>
      </c>
      <c r="I200" s="54" t="s">
        <v>265</v>
      </c>
      <c r="J200" s="54" t="s">
        <v>595</v>
      </c>
      <c r="K200" s="54" t="s">
        <v>5155</v>
      </c>
      <c r="L200" s="54" t="s">
        <v>5160</v>
      </c>
      <c r="M200" s="54" t="s">
        <v>5159</v>
      </c>
      <c r="N200" s="54" t="s">
        <v>256</v>
      </c>
      <c r="O200" s="54" t="s">
        <v>256</v>
      </c>
      <c r="P200" s="54" t="s">
        <v>444</v>
      </c>
      <c r="Q200" s="54" t="s">
        <v>256</v>
      </c>
      <c r="R200" s="54" t="s">
        <v>431</v>
      </c>
      <c r="S200" s="71"/>
      <c r="T200" s="54" t="s">
        <v>256</v>
      </c>
      <c r="U200" s="71">
        <v>44390</v>
      </c>
      <c r="V200" s="54" t="s">
        <v>256</v>
      </c>
      <c r="W200" t="str">
        <f t="shared" si="3"/>
        <v>Jul-21</v>
      </c>
    </row>
    <row r="201" spans="1:23" x14ac:dyDescent="0.25">
      <c r="A201" s="54" t="s">
        <v>317</v>
      </c>
      <c r="B201" s="54" t="s">
        <v>428</v>
      </c>
      <c r="C201" s="54" t="s">
        <v>263</v>
      </c>
      <c r="D201" s="54" t="s">
        <v>429</v>
      </c>
      <c r="E201" s="54" t="s">
        <v>5161</v>
      </c>
      <c r="F201" s="71">
        <v>44390</v>
      </c>
      <c r="G201" s="72">
        <v>2087.04</v>
      </c>
      <c r="H201" s="72">
        <v>175207.01</v>
      </c>
      <c r="I201" s="54" t="s">
        <v>265</v>
      </c>
      <c r="J201" s="54" t="s">
        <v>595</v>
      </c>
      <c r="K201" s="54" t="s">
        <v>5155</v>
      </c>
      <c r="L201" s="54" t="s">
        <v>5162</v>
      </c>
      <c r="M201" s="54" t="s">
        <v>5161</v>
      </c>
      <c r="N201" s="54" t="s">
        <v>256</v>
      </c>
      <c r="O201" s="54" t="s">
        <v>256</v>
      </c>
      <c r="P201" s="54" t="s">
        <v>444</v>
      </c>
      <c r="Q201" s="54" t="s">
        <v>256</v>
      </c>
      <c r="R201" s="54" t="s">
        <v>431</v>
      </c>
      <c r="S201" s="71"/>
      <c r="T201" s="54" t="s">
        <v>256</v>
      </c>
      <c r="U201" s="71">
        <v>44390</v>
      </c>
      <c r="V201" s="54" t="s">
        <v>256</v>
      </c>
      <c r="W201" t="str">
        <f t="shared" si="3"/>
        <v>Jul-21</v>
      </c>
    </row>
    <row r="202" spans="1:23" x14ac:dyDescent="0.25">
      <c r="A202" s="54" t="s">
        <v>317</v>
      </c>
      <c r="B202" s="54" t="s">
        <v>428</v>
      </c>
      <c r="C202" s="54" t="s">
        <v>263</v>
      </c>
      <c r="D202" s="54" t="s">
        <v>429</v>
      </c>
      <c r="E202" s="54" t="s">
        <v>5163</v>
      </c>
      <c r="F202" s="71">
        <v>44390</v>
      </c>
      <c r="G202" s="72">
        <v>2097.54</v>
      </c>
      <c r="H202" s="72">
        <v>176088.48</v>
      </c>
      <c r="I202" s="54" t="s">
        <v>265</v>
      </c>
      <c r="J202" s="54" t="s">
        <v>595</v>
      </c>
      <c r="K202" s="54" t="s">
        <v>5155</v>
      </c>
      <c r="L202" s="54" t="s">
        <v>5164</v>
      </c>
      <c r="M202" s="54" t="s">
        <v>5163</v>
      </c>
      <c r="N202" s="54" t="s">
        <v>256</v>
      </c>
      <c r="O202" s="54" t="s">
        <v>256</v>
      </c>
      <c r="P202" s="54" t="s">
        <v>444</v>
      </c>
      <c r="Q202" s="54" t="s">
        <v>256</v>
      </c>
      <c r="R202" s="54" t="s">
        <v>431</v>
      </c>
      <c r="S202" s="71"/>
      <c r="T202" s="54" t="s">
        <v>256</v>
      </c>
      <c r="U202" s="71">
        <v>44390</v>
      </c>
      <c r="V202" s="54" t="s">
        <v>256</v>
      </c>
      <c r="W202" t="str">
        <f t="shared" si="3"/>
        <v>Jul-21</v>
      </c>
    </row>
    <row r="203" spans="1:23" x14ac:dyDescent="0.25">
      <c r="A203" s="54" t="s">
        <v>318</v>
      </c>
      <c r="B203" s="54" t="s">
        <v>428</v>
      </c>
      <c r="C203" s="54" t="s">
        <v>263</v>
      </c>
      <c r="D203" s="54" t="s">
        <v>429</v>
      </c>
      <c r="E203" s="54" t="s">
        <v>5165</v>
      </c>
      <c r="F203" s="71">
        <v>44390</v>
      </c>
      <c r="G203" s="72">
        <v>12319.26</v>
      </c>
      <c r="H203" s="72">
        <v>1034201.88</v>
      </c>
      <c r="I203" s="54" t="s">
        <v>265</v>
      </c>
      <c r="J203" s="54" t="s">
        <v>330</v>
      </c>
      <c r="K203" s="54" t="s">
        <v>5166</v>
      </c>
      <c r="L203" s="54" t="s">
        <v>5167</v>
      </c>
      <c r="M203" s="54" t="s">
        <v>5165</v>
      </c>
      <c r="N203" s="54" t="s">
        <v>256</v>
      </c>
      <c r="O203" s="54" t="s">
        <v>256</v>
      </c>
      <c r="P203" s="54" t="s">
        <v>281</v>
      </c>
      <c r="Q203" s="54" t="s">
        <v>256</v>
      </c>
      <c r="R203" s="54" t="s">
        <v>431</v>
      </c>
      <c r="S203" s="71"/>
      <c r="T203" s="54" t="s">
        <v>256</v>
      </c>
      <c r="U203" s="71">
        <v>44390</v>
      </c>
      <c r="V203" s="54" t="s">
        <v>256</v>
      </c>
      <c r="W203" t="str">
        <f t="shared" si="3"/>
        <v>Jul-21</v>
      </c>
    </row>
    <row r="204" spans="1:23" x14ac:dyDescent="0.25">
      <c r="A204" s="54" t="s">
        <v>317</v>
      </c>
      <c r="B204" s="54" t="s">
        <v>428</v>
      </c>
      <c r="C204" s="54" t="s">
        <v>263</v>
      </c>
      <c r="D204" s="54" t="s">
        <v>429</v>
      </c>
      <c r="E204" s="54" t="s">
        <v>5168</v>
      </c>
      <c r="F204" s="71">
        <v>44391</v>
      </c>
      <c r="G204" s="72">
        <v>8756.48</v>
      </c>
      <c r="H204" s="72">
        <v>735106.5</v>
      </c>
      <c r="I204" s="54" t="s">
        <v>265</v>
      </c>
      <c r="J204" s="54" t="s">
        <v>333</v>
      </c>
      <c r="K204" s="54" t="s">
        <v>5169</v>
      </c>
      <c r="L204" s="54" t="s">
        <v>5170</v>
      </c>
      <c r="M204" s="54" t="s">
        <v>5168</v>
      </c>
      <c r="N204" s="54" t="s">
        <v>256</v>
      </c>
      <c r="O204" s="54" t="s">
        <v>256</v>
      </c>
      <c r="P204" s="54" t="s">
        <v>271</v>
      </c>
      <c r="Q204" s="54" t="s">
        <v>256</v>
      </c>
      <c r="R204" s="54" t="s">
        <v>431</v>
      </c>
      <c r="S204" s="71"/>
      <c r="T204" s="54" t="s">
        <v>256</v>
      </c>
      <c r="U204" s="71">
        <v>44391</v>
      </c>
      <c r="V204" s="54" t="s">
        <v>443</v>
      </c>
      <c r="W204" t="str">
        <f t="shared" si="3"/>
        <v>Jul-21</v>
      </c>
    </row>
    <row r="205" spans="1:23" x14ac:dyDescent="0.25">
      <c r="A205" s="54" t="s">
        <v>317</v>
      </c>
      <c r="B205" s="54" t="s">
        <v>428</v>
      </c>
      <c r="C205" s="54" t="s">
        <v>263</v>
      </c>
      <c r="D205" s="54" t="s">
        <v>429</v>
      </c>
      <c r="E205" s="54" t="s">
        <v>5171</v>
      </c>
      <c r="F205" s="71">
        <v>44391</v>
      </c>
      <c r="G205" s="72">
        <v>2250.7800000000002</v>
      </c>
      <c r="H205" s="72">
        <v>188952.98</v>
      </c>
      <c r="I205" s="54" t="s">
        <v>265</v>
      </c>
      <c r="J205" s="54" t="s">
        <v>333</v>
      </c>
      <c r="K205" s="54" t="s">
        <v>5169</v>
      </c>
      <c r="L205" s="54" t="s">
        <v>5172</v>
      </c>
      <c r="M205" s="54" t="s">
        <v>5171</v>
      </c>
      <c r="N205" s="54" t="s">
        <v>256</v>
      </c>
      <c r="O205" s="54" t="s">
        <v>256</v>
      </c>
      <c r="P205" s="54" t="s">
        <v>271</v>
      </c>
      <c r="Q205" s="54" t="s">
        <v>256</v>
      </c>
      <c r="R205" s="54" t="s">
        <v>431</v>
      </c>
      <c r="S205" s="71"/>
      <c r="T205" s="54" t="s">
        <v>256</v>
      </c>
      <c r="U205" s="71">
        <v>44391</v>
      </c>
      <c r="V205" s="54" t="s">
        <v>443</v>
      </c>
      <c r="W205" t="str">
        <f t="shared" si="3"/>
        <v>Jul-21</v>
      </c>
    </row>
    <row r="206" spans="1:23" x14ac:dyDescent="0.25">
      <c r="A206" s="54" t="s">
        <v>317</v>
      </c>
      <c r="B206" s="54" t="s">
        <v>428</v>
      </c>
      <c r="C206" s="54" t="s">
        <v>263</v>
      </c>
      <c r="D206" s="54" t="s">
        <v>429</v>
      </c>
      <c r="E206" s="54" t="s">
        <v>5173</v>
      </c>
      <c r="F206" s="71">
        <v>44391</v>
      </c>
      <c r="G206" s="72">
        <v>1302.92</v>
      </c>
      <c r="H206" s="72">
        <v>109380.13</v>
      </c>
      <c r="I206" s="54" t="s">
        <v>265</v>
      </c>
      <c r="J206" s="54" t="s">
        <v>333</v>
      </c>
      <c r="K206" s="54" t="s">
        <v>5174</v>
      </c>
      <c r="L206" s="54" t="s">
        <v>5175</v>
      </c>
      <c r="M206" s="54" t="s">
        <v>5173</v>
      </c>
      <c r="N206" s="54" t="s">
        <v>256</v>
      </c>
      <c r="O206" s="54" t="s">
        <v>256</v>
      </c>
      <c r="P206" s="54" t="s">
        <v>271</v>
      </c>
      <c r="Q206" s="54" t="s">
        <v>256</v>
      </c>
      <c r="R206" s="54" t="s">
        <v>431</v>
      </c>
      <c r="S206" s="71"/>
      <c r="T206" s="54" t="s">
        <v>256</v>
      </c>
      <c r="U206" s="71">
        <v>44391</v>
      </c>
      <c r="V206" s="54" t="s">
        <v>443</v>
      </c>
      <c r="W206" t="str">
        <f t="shared" si="3"/>
        <v>Jul-21</v>
      </c>
    </row>
    <row r="207" spans="1:23" x14ac:dyDescent="0.25">
      <c r="A207" s="54" t="s">
        <v>317</v>
      </c>
      <c r="B207" s="54" t="s">
        <v>428</v>
      </c>
      <c r="C207" s="54" t="s">
        <v>263</v>
      </c>
      <c r="D207" s="54" t="s">
        <v>429</v>
      </c>
      <c r="E207" s="54" t="s">
        <v>5176</v>
      </c>
      <c r="F207" s="71">
        <v>44391</v>
      </c>
      <c r="G207" s="72">
        <v>5130.8500000000004</v>
      </c>
      <c r="H207" s="72">
        <v>430734.86</v>
      </c>
      <c r="I207" s="54" t="s">
        <v>265</v>
      </c>
      <c r="J207" s="54" t="s">
        <v>333</v>
      </c>
      <c r="K207" s="54" t="s">
        <v>5174</v>
      </c>
      <c r="L207" s="54" t="s">
        <v>5177</v>
      </c>
      <c r="M207" s="54" t="s">
        <v>5176</v>
      </c>
      <c r="N207" s="54" t="s">
        <v>256</v>
      </c>
      <c r="O207" s="54" t="s">
        <v>256</v>
      </c>
      <c r="P207" s="54" t="s">
        <v>271</v>
      </c>
      <c r="Q207" s="54" t="s">
        <v>256</v>
      </c>
      <c r="R207" s="54" t="s">
        <v>431</v>
      </c>
      <c r="S207" s="71"/>
      <c r="T207" s="54" t="s">
        <v>256</v>
      </c>
      <c r="U207" s="71">
        <v>44391</v>
      </c>
      <c r="V207" s="54" t="s">
        <v>443</v>
      </c>
      <c r="W207" t="str">
        <f t="shared" si="3"/>
        <v>Jul-21</v>
      </c>
    </row>
    <row r="208" spans="1:23" x14ac:dyDescent="0.25">
      <c r="A208" s="54" t="s">
        <v>317</v>
      </c>
      <c r="B208" s="54" t="s">
        <v>428</v>
      </c>
      <c r="C208" s="54" t="s">
        <v>263</v>
      </c>
      <c r="D208" s="54" t="s">
        <v>429</v>
      </c>
      <c r="E208" s="54" t="s">
        <v>5178</v>
      </c>
      <c r="F208" s="71">
        <v>44391</v>
      </c>
      <c r="G208" s="72">
        <v>13943.28</v>
      </c>
      <c r="H208" s="72">
        <v>1170538.3600000001</v>
      </c>
      <c r="I208" s="54" t="s">
        <v>265</v>
      </c>
      <c r="J208" s="54" t="s">
        <v>333</v>
      </c>
      <c r="K208" s="54" t="s">
        <v>5174</v>
      </c>
      <c r="L208" s="54" t="s">
        <v>5179</v>
      </c>
      <c r="M208" s="54" t="s">
        <v>5178</v>
      </c>
      <c r="N208" s="54" t="s">
        <v>256</v>
      </c>
      <c r="O208" s="54" t="s">
        <v>256</v>
      </c>
      <c r="P208" s="54" t="s">
        <v>271</v>
      </c>
      <c r="Q208" s="54" t="s">
        <v>256</v>
      </c>
      <c r="R208" s="54" t="s">
        <v>431</v>
      </c>
      <c r="S208" s="71"/>
      <c r="T208" s="54" t="s">
        <v>256</v>
      </c>
      <c r="U208" s="71">
        <v>44391</v>
      </c>
      <c r="V208" s="54" t="s">
        <v>443</v>
      </c>
      <c r="W208" t="str">
        <f t="shared" si="3"/>
        <v>Jul-21</v>
      </c>
    </row>
    <row r="209" spans="1:23" x14ac:dyDescent="0.25">
      <c r="A209" s="54" t="s">
        <v>317</v>
      </c>
      <c r="B209" s="54" t="s">
        <v>428</v>
      </c>
      <c r="C209" s="54" t="s">
        <v>263</v>
      </c>
      <c r="D209" s="54" t="s">
        <v>429</v>
      </c>
      <c r="E209" s="54" t="s">
        <v>5180</v>
      </c>
      <c r="F209" s="71">
        <v>44391</v>
      </c>
      <c r="G209" s="72">
        <v>531</v>
      </c>
      <c r="H209" s="72">
        <v>44577.45</v>
      </c>
      <c r="I209" s="54" t="s">
        <v>265</v>
      </c>
      <c r="J209" s="54" t="s">
        <v>333</v>
      </c>
      <c r="K209" s="54" t="s">
        <v>5181</v>
      </c>
      <c r="L209" s="54" t="s">
        <v>5182</v>
      </c>
      <c r="M209" s="54" t="s">
        <v>5180</v>
      </c>
      <c r="N209" s="54" t="s">
        <v>256</v>
      </c>
      <c r="O209" s="54" t="s">
        <v>256</v>
      </c>
      <c r="P209" s="54" t="s">
        <v>271</v>
      </c>
      <c r="Q209" s="54" t="s">
        <v>256</v>
      </c>
      <c r="R209" s="54" t="s">
        <v>431</v>
      </c>
      <c r="S209" s="71"/>
      <c r="T209" s="54" t="s">
        <v>256</v>
      </c>
      <c r="U209" s="71">
        <v>44391</v>
      </c>
      <c r="V209" s="54" t="s">
        <v>443</v>
      </c>
      <c r="W209" t="str">
        <f t="shared" si="3"/>
        <v>Jul-21</v>
      </c>
    </row>
    <row r="210" spans="1:23" x14ac:dyDescent="0.25">
      <c r="A210" s="54" t="s">
        <v>317</v>
      </c>
      <c r="B210" s="54" t="s">
        <v>428</v>
      </c>
      <c r="C210" s="54" t="s">
        <v>263</v>
      </c>
      <c r="D210" s="54" t="s">
        <v>429</v>
      </c>
      <c r="E210" s="54" t="s">
        <v>5183</v>
      </c>
      <c r="F210" s="71">
        <v>44391</v>
      </c>
      <c r="G210" s="72">
        <v>1904.58</v>
      </c>
      <c r="H210" s="72">
        <v>159889.49</v>
      </c>
      <c r="I210" s="54" t="s">
        <v>265</v>
      </c>
      <c r="J210" s="54" t="s">
        <v>333</v>
      </c>
      <c r="K210" s="54" t="s">
        <v>5181</v>
      </c>
      <c r="L210" s="54" t="s">
        <v>5184</v>
      </c>
      <c r="M210" s="54" t="s">
        <v>5183</v>
      </c>
      <c r="N210" s="54" t="s">
        <v>256</v>
      </c>
      <c r="O210" s="54" t="s">
        <v>256</v>
      </c>
      <c r="P210" s="54" t="s">
        <v>271</v>
      </c>
      <c r="Q210" s="54" t="s">
        <v>256</v>
      </c>
      <c r="R210" s="54" t="s">
        <v>431</v>
      </c>
      <c r="S210" s="71"/>
      <c r="T210" s="54" t="s">
        <v>256</v>
      </c>
      <c r="U210" s="71">
        <v>44391</v>
      </c>
      <c r="V210" s="54" t="s">
        <v>443</v>
      </c>
      <c r="W210" t="str">
        <f t="shared" si="3"/>
        <v>Jul-21</v>
      </c>
    </row>
    <row r="211" spans="1:23" x14ac:dyDescent="0.25">
      <c r="A211" s="54" t="s">
        <v>317</v>
      </c>
      <c r="B211" s="54" t="s">
        <v>428</v>
      </c>
      <c r="C211" s="54" t="s">
        <v>263</v>
      </c>
      <c r="D211" s="54" t="s">
        <v>429</v>
      </c>
      <c r="E211" s="54" t="s">
        <v>5185</v>
      </c>
      <c r="F211" s="71">
        <v>44391</v>
      </c>
      <c r="G211" s="72">
        <v>5565.19</v>
      </c>
      <c r="H211" s="72">
        <v>467197.7</v>
      </c>
      <c r="I211" s="54" t="s">
        <v>265</v>
      </c>
      <c r="J211" s="54" t="s">
        <v>333</v>
      </c>
      <c r="K211" s="54" t="s">
        <v>5181</v>
      </c>
      <c r="L211" s="54" t="s">
        <v>5186</v>
      </c>
      <c r="M211" s="54" t="s">
        <v>5185</v>
      </c>
      <c r="N211" s="54" t="s">
        <v>256</v>
      </c>
      <c r="O211" s="54" t="s">
        <v>256</v>
      </c>
      <c r="P211" s="54" t="s">
        <v>271</v>
      </c>
      <c r="Q211" s="54" t="s">
        <v>256</v>
      </c>
      <c r="R211" s="54" t="s">
        <v>431</v>
      </c>
      <c r="S211" s="71"/>
      <c r="T211" s="54" t="s">
        <v>256</v>
      </c>
      <c r="U211" s="71">
        <v>44391</v>
      </c>
      <c r="V211" s="54" t="s">
        <v>443</v>
      </c>
      <c r="W211" t="str">
        <f t="shared" si="3"/>
        <v>Jul-21</v>
      </c>
    </row>
    <row r="212" spans="1:23" x14ac:dyDescent="0.25">
      <c r="A212" s="54" t="s">
        <v>317</v>
      </c>
      <c r="B212" s="54" t="s">
        <v>428</v>
      </c>
      <c r="C212" s="54" t="s">
        <v>263</v>
      </c>
      <c r="D212" s="54" t="s">
        <v>429</v>
      </c>
      <c r="E212" s="54" t="s">
        <v>5187</v>
      </c>
      <c r="F212" s="71">
        <v>44391</v>
      </c>
      <c r="G212" s="72">
        <v>1188.6300000000001</v>
      </c>
      <c r="H212" s="72">
        <v>99785.49</v>
      </c>
      <c r="I212" s="54" t="s">
        <v>265</v>
      </c>
      <c r="J212" s="54" t="s">
        <v>321</v>
      </c>
      <c r="K212" s="54" t="s">
        <v>5188</v>
      </c>
      <c r="L212" s="54" t="s">
        <v>5189</v>
      </c>
      <c r="M212" s="54" t="s">
        <v>5187</v>
      </c>
      <c r="N212" s="54" t="s">
        <v>256</v>
      </c>
      <c r="O212" s="54" t="s">
        <v>256</v>
      </c>
      <c r="P212" s="54" t="s">
        <v>267</v>
      </c>
      <c r="Q212" s="54" t="s">
        <v>256</v>
      </c>
      <c r="R212" s="54" t="s">
        <v>431</v>
      </c>
      <c r="S212" s="71"/>
      <c r="T212" s="54" t="s">
        <v>256</v>
      </c>
      <c r="U212" s="71">
        <v>44391</v>
      </c>
      <c r="V212" s="54" t="s">
        <v>256</v>
      </c>
      <c r="W212" t="str">
        <f t="shared" si="3"/>
        <v>Jul-21</v>
      </c>
    </row>
    <row r="213" spans="1:23" x14ac:dyDescent="0.25">
      <c r="A213" s="54" t="s">
        <v>317</v>
      </c>
      <c r="B213" s="54" t="s">
        <v>428</v>
      </c>
      <c r="C213" s="54" t="s">
        <v>263</v>
      </c>
      <c r="D213" s="54" t="s">
        <v>429</v>
      </c>
      <c r="E213" s="54" t="s">
        <v>5190</v>
      </c>
      <c r="F213" s="71">
        <v>44391</v>
      </c>
      <c r="G213" s="72">
        <v>24.08</v>
      </c>
      <c r="H213" s="72">
        <v>2021.52</v>
      </c>
      <c r="I213" s="54" t="s">
        <v>265</v>
      </c>
      <c r="J213" s="54" t="s">
        <v>321</v>
      </c>
      <c r="K213" s="54" t="s">
        <v>5191</v>
      </c>
      <c r="L213" s="54" t="s">
        <v>5192</v>
      </c>
      <c r="M213" s="54" t="s">
        <v>5190</v>
      </c>
      <c r="N213" s="54" t="s">
        <v>256</v>
      </c>
      <c r="O213" s="54" t="s">
        <v>256</v>
      </c>
      <c r="P213" s="54" t="s">
        <v>267</v>
      </c>
      <c r="Q213" s="54" t="s">
        <v>256</v>
      </c>
      <c r="R213" s="54" t="s">
        <v>431</v>
      </c>
      <c r="S213" s="71"/>
      <c r="T213" s="54" t="s">
        <v>256</v>
      </c>
      <c r="U213" s="71">
        <v>44391</v>
      </c>
      <c r="V213" s="54" t="s">
        <v>256</v>
      </c>
      <c r="W213" t="str">
        <f t="shared" si="3"/>
        <v>Jul-21</v>
      </c>
    </row>
    <row r="214" spans="1:23" x14ac:dyDescent="0.25">
      <c r="A214" s="54" t="s">
        <v>317</v>
      </c>
      <c r="B214" s="54" t="s">
        <v>428</v>
      </c>
      <c r="C214" s="54" t="s">
        <v>263</v>
      </c>
      <c r="D214" s="54" t="s">
        <v>429</v>
      </c>
      <c r="E214" s="54" t="s">
        <v>5193</v>
      </c>
      <c r="F214" s="71">
        <v>44391</v>
      </c>
      <c r="G214" s="72">
        <v>1054.93</v>
      </c>
      <c r="H214" s="72">
        <v>88561.37</v>
      </c>
      <c r="I214" s="54" t="s">
        <v>265</v>
      </c>
      <c r="J214" s="54" t="s">
        <v>321</v>
      </c>
      <c r="K214" s="54" t="s">
        <v>5194</v>
      </c>
      <c r="L214" s="54" t="s">
        <v>5195</v>
      </c>
      <c r="M214" s="54" t="s">
        <v>5193</v>
      </c>
      <c r="N214" s="54" t="s">
        <v>256</v>
      </c>
      <c r="O214" s="54" t="s">
        <v>256</v>
      </c>
      <c r="P214" s="54" t="s">
        <v>267</v>
      </c>
      <c r="Q214" s="54" t="s">
        <v>256</v>
      </c>
      <c r="R214" s="54" t="s">
        <v>431</v>
      </c>
      <c r="S214" s="71"/>
      <c r="T214" s="54" t="s">
        <v>256</v>
      </c>
      <c r="U214" s="71">
        <v>44391</v>
      </c>
      <c r="V214" s="54" t="s">
        <v>256</v>
      </c>
      <c r="W214" t="str">
        <f t="shared" si="3"/>
        <v>Jul-21</v>
      </c>
    </row>
    <row r="215" spans="1:23" x14ac:dyDescent="0.25">
      <c r="A215" s="54" t="s">
        <v>317</v>
      </c>
      <c r="B215" s="54" t="s">
        <v>428</v>
      </c>
      <c r="C215" s="54" t="s">
        <v>263</v>
      </c>
      <c r="D215" s="54" t="s">
        <v>429</v>
      </c>
      <c r="E215" s="54" t="s">
        <v>5196</v>
      </c>
      <c r="F215" s="71">
        <v>44391</v>
      </c>
      <c r="G215" s="72">
        <v>97.8</v>
      </c>
      <c r="H215" s="72">
        <v>8210.31</v>
      </c>
      <c r="I215" s="54" t="s">
        <v>265</v>
      </c>
      <c r="J215" s="54" t="s">
        <v>321</v>
      </c>
      <c r="K215" s="54" t="s">
        <v>5197</v>
      </c>
      <c r="L215" s="54" t="s">
        <v>5198</v>
      </c>
      <c r="M215" s="54" t="s">
        <v>5196</v>
      </c>
      <c r="N215" s="54" t="s">
        <v>256</v>
      </c>
      <c r="O215" s="54" t="s">
        <v>256</v>
      </c>
      <c r="P215" s="54" t="s">
        <v>267</v>
      </c>
      <c r="Q215" s="54" t="s">
        <v>256</v>
      </c>
      <c r="R215" s="54" t="s">
        <v>431</v>
      </c>
      <c r="S215" s="71"/>
      <c r="T215" s="54" t="s">
        <v>256</v>
      </c>
      <c r="U215" s="71">
        <v>44391</v>
      </c>
      <c r="V215" s="54" t="s">
        <v>256</v>
      </c>
      <c r="W215" t="str">
        <f t="shared" si="3"/>
        <v>Jul-21</v>
      </c>
    </row>
    <row r="216" spans="1:23" x14ac:dyDescent="0.25">
      <c r="A216" s="54" t="s">
        <v>317</v>
      </c>
      <c r="B216" s="54" t="s">
        <v>428</v>
      </c>
      <c r="C216" s="54" t="s">
        <v>263</v>
      </c>
      <c r="D216" s="54" t="s">
        <v>429</v>
      </c>
      <c r="E216" s="54" t="s">
        <v>5199</v>
      </c>
      <c r="F216" s="71">
        <v>44391</v>
      </c>
      <c r="G216" s="72">
        <v>1826.26</v>
      </c>
      <c r="H216" s="72">
        <v>153314.53</v>
      </c>
      <c r="I216" s="54" t="s">
        <v>265</v>
      </c>
      <c r="J216" s="54" t="s">
        <v>321</v>
      </c>
      <c r="K216" s="54" t="s">
        <v>5200</v>
      </c>
      <c r="L216" s="54" t="s">
        <v>5201</v>
      </c>
      <c r="M216" s="54" t="s">
        <v>5199</v>
      </c>
      <c r="N216" s="54" t="s">
        <v>256</v>
      </c>
      <c r="O216" s="54" t="s">
        <v>256</v>
      </c>
      <c r="P216" s="54" t="s">
        <v>267</v>
      </c>
      <c r="Q216" s="54" t="s">
        <v>256</v>
      </c>
      <c r="R216" s="54" t="s">
        <v>431</v>
      </c>
      <c r="S216" s="71"/>
      <c r="T216" s="54" t="s">
        <v>256</v>
      </c>
      <c r="U216" s="71">
        <v>44391</v>
      </c>
      <c r="V216" s="54" t="s">
        <v>256</v>
      </c>
      <c r="W216" t="str">
        <f t="shared" si="3"/>
        <v>Jul-21</v>
      </c>
    </row>
    <row r="217" spans="1:23" x14ac:dyDescent="0.25">
      <c r="A217" s="54" t="s">
        <v>317</v>
      </c>
      <c r="B217" s="54" t="s">
        <v>428</v>
      </c>
      <c r="C217" s="54" t="s">
        <v>263</v>
      </c>
      <c r="D217" s="54" t="s">
        <v>429</v>
      </c>
      <c r="E217" s="54" t="s">
        <v>5202</v>
      </c>
      <c r="F217" s="71">
        <v>44391</v>
      </c>
      <c r="G217" s="72">
        <v>61</v>
      </c>
      <c r="H217" s="72">
        <v>5120.95</v>
      </c>
      <c r="I217" s="54" t="s">
        <v>265</v>
      </c>
      <c r="J217" s="54" t="s">
        <v>496</v>
      </c>
      <c r="K217" s="54" t="s">
        <v>5203</v>
      </c>
      <c r="L217" s="54" t="s">
        <v>5204</v>
      </c>
      <c r="M217" s="54" t="s">
        <v>5202</v>
      </c>
      <c r="N217" s="54" t="s">
        <v>256</v>
      </c>
      <c r="O217" s="54" t="s">
        <v>256</v>
      </c>
      <c r="P217" s="54" t="s">
        <v>495</v>
      </c>
      <c r="Q217" s="54" t="s">
        <v>256</v>
      </c>
      <c r="R217" s="54" t="s">
        <v>431</v>
      </c>
      <c r="S217" s="71"/>
      <c r="T217" s="54" t="s">
        <v>256</v>
      </c>
      <c r="U217" s="71">
        <v>44391</v>
      </c>
      <c r="V217" s="54" t="s">
        <v>256</v>
      </c>
      <c r="W217" t="str">
        <f t="shared" si="3"/>
        <v>Jul-21</v>
      </c>
    </row>
    <row r="218" spans="1:23" x14ac:dyDescent="0.25">
      <c r="A218" s="54" t="s">
        <v>317</v>
      </c>
      <c r="B218" s="54" t="s">
        <v>428</v>
      </c>
      <c r="C218" s="54" t="s">
        <v>263</v>
      </c>
      <c r="D218" s="54" t="s">
        <v>429</v>
      </c>
      <c r="E218" s="54" t="s">
        <v>5205</v>
      </c>
      <c r="F218" s="71">
        <v>44391</v>
      </c>
      <c r="G218" s="72">
        <v>739.7</v>
      </c>
      <c r="H218" s="72">
        <v>62097.82</v>
      </c>
      <c r="I218" s="54" t="s">
        <v>265</v>
      </c>
      <c r="J218" s="54" t="s">
        <v>496</v>
      </c>
      <c r="K218" s="54" t="s">
        <v>5206</v>
      </c>
      <c r="L218" s="54" t="s">
        <v>5207</v>
      </c>
      <c r="M218" s="54" t="s">
        <v>5205</v>
      </c>
      <c r="N218" s="54" t="s">
        <v>256</v>
      </c>
      <c r="O218" s="54" t="s">
        <v>256</v>
      </c>
      <c r="P218" s="54" t="s">
        <v>495</v>
      </c>
      <c r="Q218" s="54" t="s">
        <v>256</v>
      </c>
      <c r="R218" s="54" t="s">
        <v>431</v>
      </c>
      <c r="S218" s="71"/>
      <c r="T218" s="54" t="s">
        <v>256</v>
      </c>
      <c r="U218" s="71">
        <v>44391</v>
      </c>
      <c r="V218" s="54" t="s">
        <v>256</v>
      </c>
      <c r="W218" t="str">
        <f t="shared" si="3"/>
        <v>Jul-21</v>
      </c>
    </row>
    <row r="219" spans="1:23" x14ac:dyDescent="0.25">
      <c r="A219" s="54" t="s">
        <v>317</v>
      </c>
      <c r="B219" s="54" t="s">
        <v>428</v>
      </c>
      <c r="C219" s="54" t="s">
        <v>263</v>
      </c>
      <c r="D219" s="54" t="s">
        <v>429</v>
      </c>
      <c r="E219" s="54" t="s">
        <v>5208</v>
      </c>
      <c r="F219" s="71">
        <v>44391</v>
      </c>
      <c r="G219" s="72">
        <v>517.20000000000005</v>
      </c>
      <c r="H219" s="72">
        <v>43418.94</v>
      </c>
      <c r="I219" s="54" t="s">
        <v>265</v>
      </c>
      <c r="J219" s="54" t="s">
        <v>290</v>
      </c>
      <c r="K219" s="54" t="s">
        <v>5209</v>
      </c>
      <c r="L219" s="54" t="s">
        <v>5210</v>
      </c>
      <c r="M219" s="54" t="s">
        <v>5208</v>
      </c>
      <c r="N219" s="54" t="s">
        <v>256</v>
      </c>
      <c r="O219" s="54" t="s">
        <v>256</v>
      </c>
      <c r="P219" s="54" t="s">
        <v>264</v>
      </c>
      <c r="Q219" s="54" t="s">
        <v>256</v>
      </c>
      <c r="R219" s="54" t="s">
        <v>431</v>
      </c>
      <c r="S219" s="71"/>
      <c r="T219" s="54" t="s">
        <v>256</v>
      </c>
      <c r="U219" s="71">
        <v>44391</v>
      </c>
      <c r="V219" s="54" t="s">
        <v>256</v>
      </c>
      <c r="W219" t="str">
        <f t="shared" si="3"/>
        <v>Jul-21</v>
      </c>
    </row>
    <row r="220" spans="1:23" x14ac:dyDescent="0.25">
      <c r="A220" s="54" t="s">
        <v>317</v>
      </c>
      <c r="B220" s="54" t="s">
        <v>428</v>
      </c>
      <c r="C220" s="54" t="s">
        <v>263</v>
      </c>
      <c r="D220" s="54" t="s">
        <v>429</v>
      </c>
      <c r="E220" s="54" t="s">
        <v>5211</v>
      </c>
      <c r="F220" s="71">
        <v>44391</v>
      </c>
      <c r="G220" s="72">
        <v>946.4</v>
      </c>
      <c r="H220" s="72">
        <v>79450.28</v>
      </c>
      <c r="I220" s="54" t="s">
        <v>265</v>
      </c>
      <c r="J220" s="54" t="s">
        <v>290</v>
      </c>
      <c r="K220" s="54" t="s">
        <v>5209</v>
      </c>
      <c r="L220" s="54" t="s">
        <v>5212</v>
      </c>
      <c r="M220" s="54" t="s">
        <v>5211</v>
      </c>
      <c r="N220" s="54" t="s">
        <v>256</v>
      </c>
      <c r="O220" s="54" t="s">
        <v>256</v>
      </c>
      <c r="P220" s="54" t="s">
        <v>264</v>
      </c>
      <c r="Q220" s="54" t="s">
        <v>256</v>
      </c>
      <c r="R220" s="54" t="s">
        <v>431</v>
      </c>
      <c r="S220" s="71"/>
      <c r="T220" s="54" t="s">
        <v>256</v>
      </c>
      <c r="U220" s="71">
        <v>44391</v>
      </c>
      <c r="V220" s="54" t="s">
        <v>256</v>
      </c>
      <c r="W220" t="str">
        <f t="shared" si="3"/>
        <v>Jul-21</v>
      </c>
    </row>
    <row r="221" spans="1:23" x14ac:dyDescent="0.25">
      <c r="A221" s="54" t="s">
        <v>317</v>
      </c>
      <c r="B221" s="54" t="s">
        <v>428</v>
      </c>
      <c r="C221" s="54" t="s">
        <v>263</v>
      </c>
      <c r="D221" s="54" t="s">
        <v>429</v>
      </c>
      <c r="E221" s="54" t="s">
        <v>5213</v>
      </c>
      <c r="F221" s="71">
        <v>44391</v>
      </c>
      <c r="G221" s="72">
        <v>5720.17</v>
      </c>
      <c r="H221" s="72">
        <v>480208.27</v>
      </c>
      <c r="I221" s="54" t="s">
        <v>265</v>
      </c>
      <c r="J221" s="54" t="s">
        <v>290</v>
      </c>
      <c r="K221" s="54" t="s">
        <v>5209</v>
      </c>
      <c r="L221" s="54" t="s">
        <v>5214</v>
      </c>
      <c r="M221" s="54" t="s">
        <v>5213</v>
      </c>
      <c r="N221" s="54" t="s">
        <v>256</v>
      </c>
      <c r="O221" s="54" t="s">
        <v>256</v>
      </c>
      <c r="P221" s="54" t="s">
        <v>264</v>
      </c>
      <c r="Q221" s="54" t="s">
        <v>256</v>
      </c>
      <c r="R221" s="54" t="s">
        <v>431</v>
      </c>
      <c r="S221" s="71"/>
      <c r="T221" s="54" t="s">
        <v>256</v>
      </c>
      <c r="U221" s="71">
        <v>44391</v>
      </c>
      <c r="V221" s="54" t="s">
        <v>256</v>
      </c>
      <c r="W221" t="str">
        <f t="shared" si="3"/>
        <v>Jul-21</v>
      </c>
    </row>
    <row r="222" spans="1:23" x14ac:dyDescent="0.25">
      <c r="A222" s="54" t="s">
        <v>317</v>
      </c>
      <c r="B222" s="54" t="s">
        <v>428</v>
      </c>
      <c r="C222" s="54" t="s">
        <v>263</v>
      </c>
      <c r="D222" s="54" t="s">
        <v>429</v>
      </c>
      <c r="E222" s="54" t="s">
        <v>5215</v>
      </c>
      <c r="F222" s="71">
        <v>44391</v>
      </c>
      <c r="G222" s="72">
        <v>76</v>
      </c>
      <c r="H222" s="72">
        <v>6380.2</v>
      </c>
      <c r="I222" s="54" t="s">
        <v>265</v>
      </c>
      <c r="J222" s="54" t="s">
        <v>290</v>
      </c>
      <c r="K222" s="54" t="s">
        <v>5209</v>
      </c>
      <c r="L222" s="54" t="s">
        <v>5216</v>
      </c>
      <c r="M222" s="54" t="s">
        <v>5215</v>
      </c>
      <c r="N222" s="54" t="s">
        <v>256</v>
      </c>
      <c r="O222" s="54" t="s">
        <v>256</v>
      </c>
      <c r="P222" s="54" t="s">
        <v>264</v>
      </c>
      <c r="Q222" s="54" t="s">
        <v>256</v>
      </c>
      <c r="R222" s="54" t="s">
        <v>431</v>
      </c>
      <c r="S222" s="71"/>
      <c r="T222" s="54" t="s">
        <v>256</v>
      </c>
      <c r="U222" s="71">
        <v>44391</v>
      </c>
      <c r="V222" s="54" t="s">
        <v>256</v>
      </c>
      <c r="W222" t="str">
        <f t="shared" si="3"/>
        <v>Jul-21</v>
      </c>
    </row>
    <row r="223" spans="1:23" x14ac:dyDescent="0.25">
      <c r="A223" s="54" t="s">
        <v>317</v>
      </c>
      <c r="B223" s="54" t="s">
        <v>428</v>
      </c>
      <c r="C223" s="54" t="s">
        <v>263</v>
      </c>
      <c r="D223" s="54" t="s">
        <v>429</v>
      </c>
      <c r="E223" s="54" t="s">
        <v>5217</v>
      </c>
      <c r="F223" s="71">
        <v>44391</v>
      </c>
      <c r="G223" s="72">
        <v>2351.3000000000002</v>
      </c>
      <c r="H223" s="72">
        <v>197391.64</v>
      </c>
      <c r="I223" s="54" t="s">
        <v>265</v>
      </c>
      <c r="J223" s="54" t="s">
        <v>290</v>
      </c>
      <c r="K223" s="54" t="s">
        <v>5209</v>
      </c>
      <c r="L223" s="54" t="s">
        <v>5218</v>
      </c>
      <c r="M223" s="54" t="s">
        <v>5217</v>
      </c>
      <c r="N223" s="54" t="s">
        <v>256</v>
      </c>
      <c r="O223" s="54" t="s">
        <v>256</v>
      </c>
      <c r="P223" s="54" t="s">
        <v>264</v>
      </c>
      <c r="Q223" s="54" t="s">
        <v>256</v>
      </c>
      <c r="R223" s="54" t="s">
        <v>431</v>
      </c>
      <c r="S223" s="71"/>
      <c r="T223" s="54" t="s">
        <v>256</v>
      </c>
      <c r="U223" s="71">
        <v>44391</v>
      </c>
      <c r="V223" s="54" t="s">
        <v>256</v>
      </c>
      <c r="W223" t="str">
        <f t="shared" si="3"/>
        <v>Jul-21</v>
      </c>
    </row>
    <row r="224" spans="1:23" x14ac:dyDescent="0.25">
      <c r="A224" s="54" t="s">
        <v>317</v>
      </c>
      <c r="B224" s="54" t="s">
        <v>428</v>
      </c>
      <c r="C224" s="54" t="s">
        <v>263</v>
      </c>
      <c r="D224" s="54" t="s">
        <v>429</v>
      </c>
      <c r="E224" s="54" t="s">
        <v>5219</v>
      </c>
      <c r="F224" s="71">
        <v>44391</v>
      </c>
      <c r="G224" s="72">
        <v>6.5</v>
      </c>
      <c r="H224" s="72">
        <v>545.67999999999995</v>
      </c>
      <c r="I224" s="54" t="s">
        <v>265</v>
      </c>
      <c r="J224" s="54" t="s">
        <v>592</v>
      </c>
      <c r="K224" s="54" t="s">
        <v>5220</v>
      </c>
      <c r="L224" s="54" t="s">
        <v>5221</v>
      </c>
      <c r="M224" s="54" t="s">
        <v>5219</v>
      </c>
      <c r="N224" s="54" t="s">
        <v>256</v>
      </c>
      <c r="O224" s="54" t="s">
        <v>256</v>
      </c>
      <c r="P224" s="54" t="s">
        <v>454</v>
      </c>
      <c r="Q224" s="54" t="s">
        <v>256</v>
      </c>
      <c r="R224" s="54" t="s">
        <v>431</v>
      </c>
      <c r="S224" s="71"/>
      <c r="T224" s="54" t="s">
        <v>256</v>
      </c>
      <c r="U224" s="71">
        <v>44391</v>
      </c>
      <c r="V224" s="54" t="s">
        <v>256</v>
      </c>
      <c r="W224" t="str">
        <f t="shared" si="3"/>
        <v>Jul-21</v>
      </c>
    </row>
    <row r="225" spans="1:23" x14ac:dyDescent="0.25">
      <c r="A225" s="54" t="s">
        <v>317</v>
      </c>
      <c r="B225" s="54" t="s">
        <v>428</v>
      </c>
      <c r="C225" s="54" t="s">
        <v>278</v>
      </c>
      <c r="D225" s="54" t="s">
        <v>436</v>
      </c>
      <c r="E225" s="54" t="s">
        <v>5222</v>
      </c>
      <c r="F225" s="71">
        <v>44391</v>
      </c>
      <c r="G225" s="72">
        <v>-76</v>
      </c>
      <c r="H225" s="72">
        <v>-6380.2</v>
      </c>
      <c r="I225" s="54" t="s">
        <v>265</v>
      </c>
      <c r="J225" s="54" t="s">
        <v>595</v>
      </c>
      <c r="K225" s="54" t="s">
        <v>5209</v>
      </c>
      <c r="L225" s="54" t="s">
        <v>5216</v>
      </c>
      <c r="M225" s="54" t="s">
        <v>5222</v>
      </c>
      <c r="N225" s="54" t="s">
        <v>256</v>
      </c>
      <c r="O225" s="54" t="s">
        <v>256</v>
      </c>
      <c r="P225" s="54" t="s">
        <v>444</v>
      </c>
      <c r="Q225" s="54" t="s">
        <v>256</v>
      </c>
      <c r="R225" s="54" t="s">
        <v>431</v>
      </c>
      <c r="S225" s="71"/>
      <c r="T225" s="54" t="s">
        <v>256</v>
      </c>
      <c r="U225" s="71">
        <v>44391</v>
      </c>
      <c r="V225" s="54" t="s">
        <v>256</v>
      </c>
      <c r="W225" t="str">
        <f t="shared" si="3"/>
        <v>Jul-21</v>
      </c>
    </row>
    <row r="226" spans="1:23" x14ac:dyDescent="0.25">
      <c r="A226" s="54" t="s">
        <v>317</v>
      </c>
      <c r="B226" s="54" t="s">
        <v>428</v>
      </c>
      <c r="C226" s="54" t="s">
        <v>278</v>
      </c>
      <c r="D226" s="54" t="s">
        <v>436</v>
      </c>
      <c r="E226" s="54" t="s">
        <v>5223</v>
      </c>
      <c r="F226" s="71">
        <v>44391</v>
      </c>
      <c r="G226" s="72">
        <v>-2351.3000000000002</v>
      </c>
      <c r="H226" s="72">
        <v>-197391.64</v>
      </c>
      <c r="I226" s="54" t="s">
        <v>265</v>
      </c>
      <c r="J226" s="54" t="s">
        <v>595</v>
      </c>
      <c r="K226" s="54" t="s">
        <v>5209</v>
      </c>
      <c r="L226" s="54" t="s">
        <v>5218</v>
      </c>
      <c r="M226" s="54" t="s">
        <v>5223</v>
      </c>
      <c r="N226" s="54" t="s">
        <v>256</v>
      </c>
      <c r="O226" s="54" t="s">
        <v>256</v>
      </c>
      <c r="P226" s="54" t="s">
        <v>444</v>
      </c>
      <c r="Q226" s="54" t="s">
        <v>256</v>
      </c>
      <c r="R226" s="54" t="s">
        <v>431</v>
      </c>
      <c r="S226" s="71"/>
      <c r="T226" s="54" t="s">
        <v>256</v>
      </c>
      <c r="U226" s="71">
        <v>44391</v>
      </c>
      <c r="V226" s="54" t="s">
        <v>256</v>
      </c>
      <c r="W226" t="str">
        <f t="shared" si="3"/>
        <v>Jul-21</v>
      </c>
    </row>
    <row r="227" spans="1:23" x14ac:dyDescent="0.25">
      <c r="A227" s="54" t="s">
        <v>317</v>
      </c>
      <c r="B227" s="54" t="s">
        <v>428</v>
      </c>
      <c r="C227" s="54" t="s">
        <v>263</v>
      </c>
      <c r="D227" s="54" t="s">
        <v>429</v>
      </c>
      <c r="E227" s="54" t="s">
        <v>5224</v>
      </c>
      <c r="F227" s="71">
        <v>44391</v>
      </c>
      <c r="G227" s="72">
        <v>76</v>
      </c>
      <c r="H227" s="72">
        <v>6380.2</v>
      </c>
      <c r="I227" s="54" t="s">
        <v>265</v>
      </c>
      <c r="J227" s="54" t="s">
        <v>595</v>
      </c>
      <c r="K227" s="54" t="s">
        <v>5209</v>
      </c>
      <c r="L227" s="54" t="s">
        <v>5216</v>
      </c>
      <c r="M227" s="54" t="s">
        <v>5224</v>
      </c>
      <c r="N227" s="54" t="s">
        <v>256</v>
      </c>
      <c r="O227" s="54" t="s">
        <v>256</v>
      </c>
      <c r="P227" s="54" t="s">
        <v>444</v>
      </c>
      <c r="Q227" s="54" t="s">
        <v>256</v>
      </c>
      <c r="R227" s="54" t="s">
        <v>431</v>
      </c>
      <c r="S227" s="71"/>
      <c r="T227" s="54" t="s">
        <v>256</v>
      </c>
      <c r="U227" s="71">
        <v>44391</v>
      </c>
      <c r="V227" s="54" t="s">
        <v>256</v>
      </c>
      <c r="W227" t="str">
        <f t="shared" si="3"/>
        <v>Jul-21</v>
      </c>
    </row>
    <row r="228" spans="1:23" x14ac:dyDescent="0.25">
      <c r="A228" s="54" t="s">
        <v>317</v>
      </c>
      <c r="B228" s="54" t="s">
        <v>428</v>
      </c>
      <c r="C228" s="54" t="s">
        <v>263</v>
      </c>
      <c r="D228" s="54" t="s">
        <v>429</v>
      </c>
      <c r="E228" s="54" t="s">
        <v>5225</v>
      </c>
      <c r="F228" s="71">
        <v>44391</v>
      </c>
      <c r="G228" s="72">
        <v>2351.3000000000002</v>
      </c>
      <c r="H228" s="72">
        <v>197391.64</v>
      </c>
      <c r="I228" s="54" t="s">
        <v>265</v>
      </c>
      <c r="J228" s="54" t="s">
        <v>595</v>
      </c>
      <c r="K228" s="54" t="s">
        <v>5209</v>
      </c>
      <c r="L228" s="54" t="s">
        <v>5218</v>
      </c>
      <c r="M228" s="54" t="s">
        <v>5225</v>
      </c>
      <c r="N228" s="54" t="s">
        <v>256</v>
      </c>
      <c r="O228" s="54" t="s">
        <v>256</v>
      </c>
      <c r="P228" s="54" t="s">
        <v>444</v>
      </c>
      <c r="Q228" s="54" t="s">
        <v>256</v>
      </c>
      <c r="R228" s="54" t="s">
        <v>431</v>
      </c>
      <c r="S228" s="71"/>
      <c r="T228" s="54" t="s">
        <v>256</v>
      </c>
      <c r="U228" s="71">
        <v>44391</v>
      </c>
      <c r="V228" s="54" t="s">
        <v>256</v>
      </c>
      <c r="W228" t="str">
        <f t="shared" si="3"/>
        <v>Jul-21</v>
      </c>
    </row>
    <row r="229" spans="1:23" x14ac:dyDescent="0.25">
      <c r="A229" s="54" t="s">
        <v>317</v>
      </c>
      <c r="B229" s="54" t="s">
        <v>428</v>
      </c>
      <c r="C229" s="54" t="s">
        <v>263</v>
      </c>
      <c r="D229" s="54" t="s">
        <v>429</v>
      </c>
      <c r="E229" s="54" t="s">
        <v>5226</v>
      </c>
      <c r="F229" s="71">
        <v>44391</v>
      </c>
      <c r="G229" s="72">
        <v>4461</v>
      </c>
      <c r="H229" s="72">
        <v>374500.95</v>
      </c>
      <c r="I229" s="54" t="s">
        <v>265</v>
      </c>
      <c r="J229" s="54" t="s">
        <v>598</v>
      </c>
      <c r="K229" s="54" t="s">
        <v>5227</v>
      </c>
      <c r="L229" s="54" t="s">
        <v>5228</v>
      </c>
      <c r="M229" s="54" t="s">
        <v>5226</v>
      </c>
      <c r="N229" s="54" t="s">
        <v>256</v>
      </c>
      <c r="O229" s="54" t="s">
        <v>256</v>
      </c>
      <c r="P229" s="54" t="s">
        <v>599</v>
      </c>
      <c r="Q229" s="54" t="s">
        <v>256</v>
      </c>
      <c r="R229" s="54" t="s">
        <v>431</v>
      </c>
      <c r="S229" s="71"/>
      <c r="T229" s="54" t="s">
        <v>256</v>
      </c>
      <c r="U229" s="71">
        <v>44391</v>
      </c>
      <c r="V229" s="54" t="s">
        <v>256</v>
      </c>
      <c r="W229" t="str">
        <f t="shared" si="3"/>
        <v>Jul-21</v>
      </c>
    </row>
    <row r="230" spans="1:23" x14ac:dyDescent="0.25">
      <c r="A230" s="54" t="s">
        <v>317</v>
      </c>
      <c r="B230" s="54" t="s">
        <v>428</v>
      </c>
      <c r="C230" s="54" t="s">
        <v>263</v>
      </c>
      <c r="D230" s="54" t="s">
        <v>429</v>
      </c>
      <c r="E230" s="54" t="s">
        <v>5229</v>
      </c>
      <c r="F230" s="71">
        <v>44391</v>
      </c>
      <c r="G230" s="72">
        <v>3568.8</v>
      </c>
      <c r="H230" s="72">
        <v>299600.76</v>
      </c>
      <c r="I230" s="54" t="s">
        <v>265</v>
      </c>
      <c r="J230" s="54" t="s">
        <v>598</v>
      </c>
      <c r="K230" s="54" t="s">
        <v>5227</v>
      </c>
      <c r="L230" s="54" t="s">
        <v>5230</v>
      </c>
      <c r="M230" s="54" t="s">
        <v>5229</v>
      </c>
      <c r="N230" s="54" t="s">
        <v>256</v>
      </c>
      <c r="O230" s="54" t="s">
        <v>256</v>
      </c>
      <c r="P230" s="54" t="s">
        <v>599</v>
      </c>
      <c r="Q230" s="54" t="s">
        <v>256</v>
      </c>
      <c r="R230" s="54" t="s">
        <v>431</v>
      </c>
      <c r="S230" s="71"/>
      <c r="T230" s="54" t="s">
        <v>256</v>
      </c>
      <c r="U230" s="71">
        <v>44391</v>
      </c>
      <c r="V230" s="54" t="s">
        <v>256</v>
      </c>
      <c r="W230" t="str">
        <f t="shared" si="3"/>
        <v>Jul-21</v>
      </c>
    </row>
    <row r="231" spans="1:23" x14ac:dyDescent="0.25">
      <c r="A231" s="54" t="s">
        <v>317</v>
      </c>
      <c r="B231" s="54" t="s">
        <v>428</v>
      </c>
      <c r="C231" s="54" t="s">
        <v>263</v>
      </c>
      <c r="D231" s="54" t="s">
        <v>429</v>
      </c>
      <c r="E231" s="54" t="s">
        <v>5231</v>
      </c>
      <c r="F231" s="71">
        <v>44391</v>
      </c>
      <c r="G231" s="72">
        <v>801.68</v>
      </c>
      <c r="H231" s="72">
        <v>67301.039999999994</v>
      </c>
      <c r="I231" s="54" t="s">
        <v>265</v>
      </c>
      <c r="J231" s="54" t="s">
        <v>607</v>
      </c>
      <c r="K231" s="54" t="s">
        <v>5232</v>
      </c>
      <c r="L231" s="54" t="s">
        <v>5233</v>
      </c>
      <c r="M231" s="54" t="s">
        <v>5231</v>
      </c>
      <c r="N231" s="54" t="s">
        <v>256</v>
      </c>
      <c r="O231" s="54" t="s">
        <v>256</v>
      </c>
      <c r="P231" s="54" t="s">
        <v>608</v>
      </c>
      <c r="Q231" s="54" t="s">
        <v>256</v>
      </c>
      <c r="R231" s="54" t="s">
        <v>431</v>
      </c>
      <c r="S231" s="71"/>
      <c r="T231" s="54" t="s">
        <v>256</v>
      </c>
      <c r="U231" s="71">
        <v>44391</v>
      </c>
      <c r="V231" s="54" t="s">
        <v>256</v>
      </c>
      <c r="W231" t="str">
        <f t="shared" si="3"/>
        <v>Jul-21</v>
      </c>
    </row>
    <row r="232" spans="1:23" x14ac:dyDescent="0.25">
      <c r="A232" s="54" t="s">
        <v>317</v>
      </c>
      <c r="B232" s="54" t="s">
        <v>428</v>
      </c>
      <c r="C232" s="54" t="s">
        <v>263</v>
      </c>
      <c r="D232" s="54" t="s">
        <v>429</v>
      </c>
      <c r="E232" s="54" t="s">
        <v>5234</v>
      </c>
      <c r="F232" s="71">
        <v>44391</v>
      </c>
      <c r="G232" s="72">
        <v>120.96</v>
      </c>
      <c r="H232" s="72">
        <v>10154.59</v>
      </c>
      <c r="I232" s="54" t="s">
        <v>265</v>
      </c>
      <c r="J232" s="54" t="s">
        <v>607</v>
      </c>
      <c r="K232" s="54" t="s">
        <v>5235</v>
      </c>
      <c r="L232" s="54" t="s">
        <v>5236</v>
      </c>
      <c r="M232" s="54" t="s">
        <v>5234</v>
      </c>
      <c r="N232" s="54" t="s">
        <v>256</v>
      </c>
      <c r="O232" s="54" t="s">
        <v>256</v>
      </c>
      <c r="P232" s="54" t="s">
        <v>608</v>
      </c>
      <c r="Q232" s="54" t="s">
        <v>256</v>
      </c>
      <c r="R232" s="54" t="s">
        <v>431</v>
      </c>
      <c r="S232" s="71"/>
      <c r="T232" s="54" t="s">
        <v>256</v>
      </c>
      <c r="U232" s="71">
        <v>44391</v>
      </c>
      <c r="V232" s="54" t="s">
        <v>256</v>
      </c>
      <c r="W232" t="str">
        <f t="shared" si="3"/>
        <v>Jul-21</v>
      </c>
    </row>
    <row r="233" spans="1:23" x14ac:dyDescent="0.25">
      <c r="A233" s="54" t="s">
        <v>318</v>
      </c>
      <c r="B233" s="54" t="s">
        <v>428</v>
      </c>
      <c r="C233" s="54" t="s">
        <v>263</v>
      </c>
      <c r="D233" s="54" t="s">
        <v>429</v>
      </c>
      <c r="E233" s="54" t="s">
        <v>5237</v>
      </c>
      <c r="F233" s="71">
        <v>44391</v>
      </c>
      <c r="G233" s="72">
        <v>80452.509999999995</v>
      </c>
      <c r="H233" s="72">
        <v>6753988.21</v>
      </c>
      <c r="I233" s="54" t="s">
        <v>265</v>
      </c>
      <c r="J233" s="54" t="s">
        <v>330</v>
      </c>
      <c r="K233" s="54" t="s">
        <v>5238</v>
      </c>
      <c r="L233" s="54" t="s">
        <v>5239</v>
      </c>
      <c r="M233" s="54" t="s">
        <v>5237</v>
      </c>
      <c r="N233" s="54" t="s">
        <v>256</v>
      </c>
      <c r="O233" s="54" t="s">
        <v>256</v>
      </c>
      <c r="P233" s="54" t="s">
        <v>281</v>
      </c>
      <c r="Q233" s="54" t="s">
        <v>256</v>
      </c>
      <c r="R233" s="54" t="s">
        <v>431</v>
      </c>
      <c r="S233" s="71"/>
      <c r="T233" s="54" t="s">
        <v>256</v>
      </c>
      <c r="U233" s="71">
        <v>44391</v>
      </c>
      <c r="V233" s="54" t="s">
        <v>256</v>
      </c>
      <c r="W233" t="str">
        <f t="shared" si="3"/>
        <v>Jul-21</v>
      </c>
    </row>
    <row r="234" spans="1:23" x14ac:dyDescent="0.25">
      <c r="A234" s="54" t="s">
        <v>318</v>
      </c>
      <c r="B234" s="54" t="s">
        <v>428</v>
      </c>
      <c r="C234" s="54" t="s">
        <v>263</v>
      </c>
      <c r="D234" s="54" t="s">
        <v>429</v>
      </c>
      <c r="E234" s="54" t="s">
        <v>5240</v>
      </c>
      <c r="F234" s="71">
        <v>44391</v>
      </c>
      <c r="G234" s="72">
        <v>103353.54</v>
      </c>
      <c r="H234" s="72">
        <v>8676529.6799999997</v>
      </c>
      <c r="I234" s="54" t="s">
        <v>265</v>
      </c>
      <c r="J234" s="54" t="s">
        <v>618</v>
      </c>
      <c r="K234" s="54" t="s">
        <v>5241</v>
      </c>
      <c r="L234" s="54" t="s">
        <v>5242</v>
      </c>
      <c r="M234" s="54" t="s">
        <v>5240</v>
      </c>
      <c r="N234" s="54" t="s">
        <v>256</v>
      </c>
      <c r="O234" s="54" t="s">
        <v>256</v>
      </c>
      <c r="P234" s="54" t="s">
        <v>439</v>
      </c>
      <c r="Q234" s="54" t="s">
        <v>256</v>
      </c>
      <c r="R234" s="54" t="s">
        <v>431</v>
      </c>
      <c r="S234" s="71"/>
      <c r="T234" s="54" t="s">
        <v>256</v>
      </c>
      <c r="U234" s="71">
        <v>44391</v>
      </c>
      <c r="V234" s="54" t="s">
        <v>256</v>
      </c>
      <c r="W234" t="str">
        <f t="shared" si="3"/>
        <v>Jul-21</v>
      </c>
    </row>
    <row r="235" spans="1:23" x14ac:dyDescent="0.25">
      <c r="A235" s="54" t="s">
        <v>317</v>
      </c>
      <c r="B235" s="54" t="s">
        <v>428</v>
      </c>
      <c r="C235" s="54" t="s">
        <v>263</v>
      </c>
      <c r="D235" s="54" t="s">
        <v>429</v>
      </c>
      <c r="E235" s="54" t="s">
        <v>5243</v>
      </c>
      <c r="F235" s="71">
        <v>44392</v>
      </c>
      <c r="G235" s="72">
        <v>2927.98</v>
      </c>
      <c r="H235" s="72">
        <v>245803.92</v>
      </c>
      <c r="I235" s="54" t="s">
        <v>265</v>
      </c>
      <c r="J235" s="54" t="s">
        <v>469</v>
      </c>
      <c r="K235" s="54" t="s">
        <v>5244</v>
      </c>
      <c r="L235" s="54" t="s">
        <v>5245</v>
      </c>
      <c r="M235" s="54" t="s">
        <v>5243</v>
      </c>
      <c r="N235" s="54" t="s">
        <v>256</v>
      </c>
      <c r="O235" s="54" t="s">
        <v>256</v>
      </c>
      <c r="P235" s="54" t="s">
        <v>468</v>
      </c>
      <c r="Q235" s="54" t="s">
        <v>256</v>
      </c>
      <c r="R235" s="54" t="s">
        <v>431</v>
      </c>
      <c r="S235" s="71"/>
      <c r="T235" s="54" t="s">
        <v>256</v>
      </c>
      <c r="U235" s="71">
        <v>44392</v>
      </c>
      <c r="V235" s="54" t="s">
        <v>256</v>
      </c>
      <c r="W235" t="str">
        <f t="shared" si="3"/>
        <v>Jul-21</v>
      </c>
    </row>
    <row r="236" spans="1:23" x14ac:dyDescent="0.25">
      <c r="A236" s="54" t="s">
        <v>317</v>
      </c>
      <c r="B236" s="54" t="s">
        <v>428</v>
      </c>
      <c r="C236" s="54" t="s">
        <v>263</v>
      </c>
      <c r="D236" s="54" t="s">
        <v>429</v>
      </c>
      <c r="E236" s="54" t="s">
        <v>5246</v>
      </c>
      <c r="F236" s="71">
        <v>44392</v>
      </c>
      <c r="G236" s="72">
        <v>1013.13</v>
      </c>
      <c r="H236" s="72">
        <v>85052.26</v>
      </c>
      <c r="I236" s="54" t="s">
        <v>265</v>
      </c>
      <c r="J236" s="54" t="s">
        <v>469</v>
      </c>
      <c r="K236" s="54" t="s">
        <v>5247</v>
      </c>
      <c r="L236" s="54" t="s">
        <v>5248</v>
      </c>
      <c r="M236" s="54" t="s">
        <v>5246</v>
      </c>
      <c r="N236" s="54" t="s">
        <v>256</v>
      </c>
      <c r="O236" s="54" t="s">
        <v>256</v>
      </c>
      <c r="P236" s="54" t="s">
        <v>468</v>
      </c>
      <c r="Q236" s="54" t="s">
        <v>256</v>
      </c>
      <c r="R236" s="54" t="s">
        <v>431</v>
      </c>
      <c r="S236" s="71"/>
      <c r="T236" s="54" t="s">
        <v>256</v>
      </c>
      <c r="U236" s="71">
        <v>44392</v>
      </c>
      <c r="V236" s="54" t="s">
        <v>256</v>
      </c>
      <c r="W236" t="str">
        <f t="shared" si="3"/>
        <v>Jul-21</v>
      </c>
    </row>
    <row r="237" spans="1:23" x14ac:dyDescent="0.25">
      <c r="A237" s="54" t="s">
        <v>317</v>
      </c>
      <c r="B237" s="54" t="s">
        <v>428</v>
      </c>
      <c r="C237" s="54" t="s">
        <v>263</v>
      </c>
      <c r="D237" s="54" t="s">
        <v>429</v>
      </c>
      <c r="E237" s="54" t="s">
        <v>5249</v>
      </c>
      <c r="F237" s="71">
        <v>44392</v>
      </c>
      <c r="G237" s="72">
        <v>412.75</v>
      </c>
      <c r="H237" s="72">
        <v>34650.36</v>
      </c>
      <c r="I237" s="54" t="s">
        <v>265</v>
      </c>
      <c r="J237" s="54" t="s">
        <v>469</v>
      </c>
      <c r="K237" s="54" t="s">
        <v>5250</v>
      </c>
      <c r="L237" s="54" t="s">
        <v>5251</v>
      </c>
      <c r="M237" s="54" t="s">
        <v>5249</v>
      </c>
      <c r="N237" s="54" t="s">
        <v>256</v>
      </c>
      <c r="O237" s="54" t="s">
        <v>256</v>
      </c>
      <c r="P237" s="54" t="s">
        <v>468</v>
      </c>
      <c r="Q237" s="54" t="s">
        <v>256</v>
      </c>
      <c r="R237" s="54" t="s">
        <v>431</v>
      </c>
      <c r="S237" s="71"/>
      <c r="T237" s="54" t="s">
        <v>256</v>
      </c>
      <c r="U237" s="71">
        <v>44392</v>
      </c>
      <c r="V237" s="54" t="s">
        <v>256</v>
      </c>
      <c r="W237" t="str">
        <f t="shared" si="3"/>
        <v>Jul-21</v>
      </c>
    </row>
    <row r="238" spans="1:23" x14ac:dyDescent="0.25">
      <c r="A238" s="54" t="s">
        <v>317</v>
      </c>
      <c r="B238" s="54" t="s">
        <v>428</v>
      </c>
      <c r="C238" s="54" t="s">
        <v>263</v>
      </c>
      <c r="D238" s="54" t="s">
        <v>429</v>
      </c>
      <c r="E238" s="54" t="s">
        <v>5252</v>
      </c>
      <c r="F238" s="71">
        <v>44392</v>
      </c>
      <c r="G238" s="72">
        <v>5506.19</v>
      </c>
      <c r="H238" s="72">
        <v>462244.65</v>
      </c>
      <c r="I238" s="54" t="s">
        <v>265</v>
      </c>
      <c r="J238" s="54" t="s">
        <v>469</v>
      </c>
      <c r="K238" s="54" t="s">
        <v>5253</v>
      </c>
      <c r="L238" s="54" t="s">
        <v>5254</v>
      </c>
      <c r="M238" s="54" t="s">
        <v>5252</v>
      </c>
      <c r="N238" s="54" t="s">
        <v>256</v>
      </c>
      <c r="O238" s="54" t="s">
        <v>256</v>
      </c>
      <c r="P238" s="54" t="s">
        <v>468</v>
      </c>
      <c r="Q238" s="54" t="s">
        <v>256</v>
      </c>
      <c r="R238" s="54" t="s">
        <v>431</v>
      </c>
      <c r="S238" s="71"/>
      <c r="T238" s="54" t="s">
        <v>256</v>
      </c>
      <c r="U238" s="71">
        <v>44392</v>
      </c>
      <c r="V238" s="54" t="s">
        <v>256</v>
      </c>
      <c r="W238" t="str">
        <f t="shared" si="3"/>
        <v>Jul-21</v>
      </c>
    </row>
    <row r="239" spans="1:23" x14ac:dyDescent="0.25">
      <c r="A239" s="54" t="s">
        <v>317</v>
      </c>
      <c r="B239" s="54" t="s">
        <v>428</v>
      </c>
      <c r="C239" s="54" t="s">
        <v>278</v>
      </c>
      <c r="D239" s="54" t="s">
        <v>436</v>
      </c>
      <c r="E239" s="54" t="s">
        <v>5255</v>
      </c>
      <c r="F239" s="71">
        <v>44392</v>
      </c>
      <c r="G239" s="72">
        <v>-698.49</v>
      </c>
      <c r="H239" s="72">
        <v>-58638.239999999998</v>
      </c>
      <c r="I239" s="54" t="s">
        <v>265</v>
      </c>
      <c r="J239" s="54" t="s">
        <v>321</v>
      </c>
      <c r="K239" s="54" t="s">
        <v>5256</v>
      </c>
      <c r="L239" s="54" t="s">
        <v>5257</v>
      </c>
      <c r="M239" s="54" t="s">
        <v>5255</v>
      </c>
      <c r="N239" s="54" t="s">
        <v>256</v>
      </c>
      <c r="O239" s="54" t="s">
        <v>256</v>
      </c>
      <c r="P239" s="54" t="s">
        <v>267</v>
      </c>
      <c r="Q239" s="54" t="s">
        <v>256</v>
      </c>
      <c r="R239" s="54" t="s">
        <v>431</v>
      </c>
      <c r="S239" s="71"/>
      <c r="T239" s="54" t="s">
        <v>256</v>
      </c>
      <c r="U239" s="71">
        <v>44392</v>
      </c>
      <c r="V239" s="54" t="s">
        <v>256</v>
      </c>
      <c r="W239" t="str">
        <f t="shared" si="3"/>
        <v>Jul-21</v>
      </c>
    </row>
    <row r="240" spans="1:23" x14ac:dyDescent="0.25">
      <c r="A240" s="54" t="s">
        <v>317</v>
      </c>
      <c r="B240" s="54" t="s">
        <v>428</v>
      </c>
      <c r="C240" s="54" t="s">
        <v>263</v>
      </c>
      <c r="D240" s="54" t="s">
        <v>429</v>
      </c>
      <c r="E240" s="54" t="s">
        <v>5258</v>
      </c>
      <c r="F240" s="71">
        <v>44392</v>
      </c>
      <c r="G240" s="72">
        <v>698.49</v>
      </c>
      <c r="H240" s="72">
        <v>58638.239999999998</v>
      </c>
      <c r="I240" s="54" t="s">
        <v>265</v>
      </c>
      <c r="J240" s="54" t="s">
        <v>321</v>
      </c>
      <c r="K240" s="54" t="s">
        <v>5256</v>
      </c>
      <c r="L240" s="54" t="s">
        <v>5257</v>
      </c>
      <c r="M240" s="54" t="s">
        <v>5258</v>
      </c>
      <c r="N240" s="54" t="s">
        <v>256</v>
      </c>
      <c r="O240" s="54" t="s">
        <v>256</v>
      </c>
      <c r="P240" s="54" t="s">
        <v>267</v>
      </c>
      <c r="Q240" s="54" t="s">
        <v>256</v>
      </c>
      <c r="R240" s="54" t="s">
        <v>431</v>
      </c>
      <c r="S240" s="71"/>
      <c r="T240" s="54" t="s">
        <v>256</v>
      </c>
      <c r="U240" s="71">
        <v>44392</v>
      </c>
      <c r="V240" s="54" t="s">
        <v>256</v>
      </c>
      <c r="W240" t="str">
        <f t="shared" si="3"/>
        <v>Jul-21</v>
      </c>
    </row>
    <row r="241" spans="1:23" x14ac:dyDescent="0.25">
      <c r="A241" s="54" t="s">
        <v>317</v>
      </c>
      <c r="B241" s="54" t="s">
        <v>428</v>
      </c>
      <c r="C241" s="54" t="s">
        <v>263</v>
      </c>
      <c r="D241" s="54" t="s">
        <v>429</v>
      </c>
      <c r="E241" s="54" t="s">
        <v>5259</v>
      </c>
      <c r="F241" s="71">
        <v>44392</v>
      </c>
      <c r="G241" s="72">
        <v>680.59</v>
      </c>
      <c r="H241" s="72">
        <v>57135.53</v>
      </c>
      <c r="I241" s="54" t="s">
        <v>265</v>
      </c>
      <c r="J241" s="54" t="s">
        <v>321</v>
      </c>
      <c r="K241" s="54" t="s">
        <v>5256</v>
      </c>
      <c r="L241" s="54" t="s">
        <v>5257</v>
      </c>
      <c r="M241" s="54" t="s">
        <v>5259</v>
      </c>
      <c r="N241" s="54" t="s">
        <v>256</v>
      </c>
      <c r="O241" s="54" t="s">
        <v>256</v>
      </c>
      <c r="P241" s="54" t="s">
        <v>267</v>
      </c>
      <c r="Q241" s="54" t="s">
        <v>256</v>
      </c>
      <c r="R241" s="54" t="s">
        <v>431</v>
      </c>
      <c r="S241" s="71"/>
      <c r="T241" s="54" t="s">
        <v>256</v>
      </c>
      <c r="U241" s="71">
        <v>44392</v>
      </c>
      <c r="V241" s="54" t="s">
        <v>256</v>
      </c>
      <c r="W241" t="str">
        <f t="shared" si="3"/>
        <v>Jul-21</v>
      </c>
    </row>
    <row r="242" spans="1:23" x14ac:dyDescent="0.25">
      <c r="A242" s="54" t="s">
        <v>317</v>
      </c>
      <c r="B242" s="54" t="s">
        <v>428</v>
      </c>
      <c r="C242" s="54" t="s">
        <v>263</v>
      </c>
      <c r="D242" s="54" t="s">
        <v>429</v>
      </c>
      <c r="E242" s="54" t="s">
        <v>5260</v>
      </c>
      <c r="F242" s="71">
        <v>44392</v>
      </c>
      <c r="G242" s="72">
        <v>2000</v>
      </c>
      <c r="H242" s="72">
        <v>167900</v>
      </c>
      <c r="I242" s="54" t="s">
        <v>265</v>
      </c>
      <c r="J242" s="54" t="s">
        <v>321</v>
      </c>
      <c r="K242" s="54" t="s">
        <v>5261</v>
      </c>
      <c r="L242" s="54" t="s">
        <v>5262</v>
      </c>
      <c r="M242" s="54" t="s">
        <v>5260</v>
      </c>
      <c r="N242" s="54" t="s">
        <v>256</v>
      </c>
      <c r="O242" s="54" t="s">
        <v>256</v>
      </c>
      <c r="P242" s="54" t="s">
        <v>267</v>
      </c>
      <c r="Q242" s="54" t="s">
        <v>256</v>
      </c>
      <c r="R242" s="54" t="s">
        <v>431</v>
      </c>
      <c r="S242" s="71"/>
      <c r="T242" s="54" t="s">
        <v>256</v>
      </c>
      <c r="U242" s="71">
        <v>44392</v>
      </c>
      <c r="V242" s="54" t="s">
        <v>256</v>
      </c>
      <c r="W242" t="str">
        <f t="shared" si="3"/>
        <v>Jul-21</v>
      </c>
    </row>
    <row r="243" spans="1:23" x14ac:dyDescent="0.25">
      <c r="A243" s="54" t="s">
        <v>317</v>
      </c>
      <c r="B243" s="54" t="s">
        <v>428</v>
      </c>
      <c r="C243" s="54" t="s">
        <v>263</v>
      </c>
      <c r="D243" s="54" t="s">
        <v>429</v>
      </c>
      <c r="E243" s="54" t="s">
        <v>5263</v>
      </c>
      <c r="F243" s="71">
        <v>44392</v>
      </c>
      <c r="G243" s="72">
        <v>1239.04</v>
      </c>
      <c r="H243" s="72">
        <v>104017.41</v>
      </c>
      <c r="I243" s="54" t="s">
        <v>265</v>
      </c>
      <c r="J243" s="54" t="s">
        <v>293</v>
      </c>
      <c r="K243" s="54" t="s">
        <v>5264</v>
      </c>
      <c r="L243" s="54" t="s">
        <v>5265</v>
      </c>
      <c r="M243" s="54" t="s">
        <v>5263</v>
      </c>
      <c r="N243" s="54" t="s">
        <v>256</v>
      </c>
      <c r="O243" s="54" t="s">
        <v>256</v>
      </c>
      <c r="P243" s="54" t="s">
        <v>275</v>
      </c>
      <c r="Q243" s="54" t="s">
        <v>256</v>
      </c>
      <c r="R243" s="54" t="s">
        <v>431</v>
      </c>
      <c r="S243" s="71"/>
      <c r="T243" s="54" t="s">
        <v>256</v>
      </c>
      <c r="U243" s="71">
        <v>44392</v>
      </c>
      <c r="V243" s="54" t="s">
        <v>256</v>
      </c>
      <c r="W243" t="str">
        <f t="shared" si="3"/>
        <v>Jul-21</v>
      </c>
    </row>
    <row r="244" spans="1:23" x14ac:dyDescent="0.25">
      <c r="A244" s="54" t="s">
        <v>317</v>
      </c>
      <c r="B244" s="54" t="s">
        <v>428</v>
      </c>
      <c r="C244" s="54" t="s">
        <v>263</v>
      </c>
      <c r="D244" s="54" t="s">
        <v>429</v>
      </c>
      <c r="E244" s="54" t="s">
        <v>5266</v>
      </c>
      <c r="F244" s="71">
        <v>44392</v>
      </c>
      <c r="G244" s="72">
        <v>189</v>
      </c>
      <c r="H244" s="72">
        <v>15866.55</v>
      </c>
      <c r="I244" s="54" t="s">
        <v>265</v>
      </c>
      <c r="J244" s="54" t="s">
        <v>293</v>
      </c>
      <c r="K244" s="54" t="s">
        <v>5267</v>
      </c>
      <c r="L244" s="54" t="s">
        <v>5268</v>
      </c>
      <c r="M244" s="54" t="s">
        <v>5266</v>
      </c>
      <c r="N244" s="54" t="s">
        <v>256</v>
      </c>
      <c r="O244" s="54" t="s">
        <v>256</v>
      </c>
      <c r="P244" s="54" t="s">
        <v>275</v>
      </c>
      <c r="Q244" s="54" t="s">
        <v>256</v>
      </c>
      <c r="R244" s="54" t="s">
        <v>431</v>
      </c>
      <c r="S244" s="71"/>
      <c r="T244" s="54" t="s">
        <v>256</v>
      </c>
      <c r="U244" s="71">
        <v>44392</v>
      </c>
      <c r="V244" s="54" t="s">
        <v>256</v>
      </c>
      <c r="W244" t="str">
        <f t="shared" si="3"/>
        <v>Jul-21</v>
      </c>
    </row>
    <row r="245" spans="1:23" x14ac:dyDescent="0.25">
      <c r="A245" s="54" t="s">
        <v>317</v>
      </c>
      <c r="B245" s="54" t="s">
        <v>428</v>
      </c>
      <c r="C245" s="54" t="s">
        <v>263</v>
      </c>
      <c r="D245" s="54" t="s">
        <v>429</v>
      </c>
      <c r="E245" s="54" t="s">
        <v>5269</v>
      </c>
      <c r="F245" s="71">
        <v>44392</v>
      </c>
      <c r="G245" s="72">
        <v>69.900000000000006</v>
      </c>
      <c r="H245" s="72">
        <v>5868.11</v>
      </c>
      <c r="I245" s="54" t="s">
        <v>265</v>
      </c>
      <c r="J245" s="54" t="s">
        <v>293</v>
      </c>
      <c r="K245" s="54" t="s">
        <v>5267</v>
      </c>
      <c r="L245" s="54" t="s">
        <v>5270</v>
      </c>
      <c r="M245" s="54" t="s">
        <v>5269</v>
      </c>
      <c r="N245" s="54" t="s">
        <v>256</v>
      </c>
      <c r="O245" s="54" t="s">
        <v>256</v>
      </c>
      <c r="P245" s="54" t="s">
        <v>275</v>
      </c>
      <c r="Q245" s="54" t="s">
        <v>256</v>
      </c>
      <c r="R245" s="54" t="s">
        <v>431</v>
      </c>
      <c r="S245" s="71"/>
      <c r="T245" s="54" t="s">
        <v>256</v>
      </c>
      <c r="U245" s="71">
        <v>44392</v>
      </c>
      <c r="V245" s="54" t="s">
        <v>256</v>
      </c>
      <c r="W245" t="str">
        <f t="shared" si="3"/>
        <v>Jul-21</v>
      </c>
    </row>
    <row r="246" spans="1:23" x14ac:dyDescent="0.25">
      <c r="A246" s="54" t="s">
        <v>318</v>
      </c>
      <c r="B246" s="54" t="s">
        <v>428</v>
      </c>
      <c r="C246" s="54" t="s">
        <v>263</v>
      </c>
      <c r="D246" s="54" t="s">
        <v>429</v>
      </c>
      <c r="E246" s="54" t="s">
        <v>5271</v>
      </c>
      <c r="F246" s="71">
        <v>44392</v>
      </c>
      <c r="G246" s="72">
        <v>300</v>
      </c>
      <c r="H246" s="72">
        <v>25185</v>
      </c>
      <c r="I246" s="54" t="s">
        <v>265</v>
      </c>
      <c r="J246" s="54" t="s">
        <v>523</v>
      </c>
      <c r="K246" s="54" t="s">
        <v>539</v>
      </c>
      <c r="L246" s="54" t="s">
        <v>5272</v>
      </c>
      <c r="M246" s="54" t="s">
        <v>5271</v>
      </c>
      <c r="N246" s="54" t="s">
        <v>256</v>
      </c>
      <c r="O246" s="54" t="s">
        <v>256</v>
      </c>
      <c r="P246" s="54" t="s">
        <v>447</v>
      </c>
      <c r="Q246" s="54" t="s">
        <v>256</v>
      </c>
      <c r="R246" s="54" t="s">
        <v>431</v>
      </c>
      <c r="S246" s="71"/>
      <c r="T246" s="54" t="s">
        <v>256</v>
      </c>
      <c r="U246" s="71">
        <v>44392</v>
      </c>
      <c r="V246" s="54" t="s">
        <v>256</v>
      </c>
      <c r="W246" t="str">
        <f t="shared" si="3"/>
        <v>Jul-21</v>
      </c>
    </row>
    <row r="247" spans="1:23" x14ac:dyDescent="0.25">
      <c r="A247" s="54" t="s">
        <v>318</v>
      </c>
      <c r="B247" s="54" t="s">
        <v>428</v>
      </c>
      <c r="C247" s="54" t="s">
        <v>263</v>
      </c>
      <c r="D247" s="54" t="s">
        <v>429</v>
      </c>
      <c r="E247" s="54" t="s">
        <v>5273</v>
      </c>
      <c r="F247" s="71">
        <v>44392</v>
      </c>
      <c r="G247" s="72">
        <v>300</v>
      </c>
      <c r="H247" s="72">
        <v>25185</v>
      </c>
      <c r="I247" s="54" t="s">
        <v>265</v>
      </c>
      <c r="J247" s="54" t="s">
        <v>523</v>
      </c>
      <c r="K247" s="54" t="s">
        <v>5274</v>
      </c>
      <c r="L247" s="54" t="s">
        <v>5275</v>
      </c>
      <c r="M247" s="54" t="s">
        <v>5273</v>
      </c>
      <c r="N247" s="54" t="s">
        <v>256</v>
      </c>
      <c r="O247" s="54" t="s">
        <v>256</v>
      </c>
      <c r="P247" s="54" t="s">
        <v>447</v>
      </c>
      <c r="Q247" s="54" t="s">
        <v>256</v>
      </c>
      <c r="R247" s="54" t="s">
        <v>431</v>
      </c>
      <c r="S247" s="71"/>
      <c r="T247" s="54" t="s">
        <v>256</v>
      </c>
      <c r="U247" s="71">
        <v>44392</v>
      </c>
      <c r="V247" s="54" t="s">
        <v>256</v>
      </c>
      <c r="W247" t="str">
        <f t="shared" si="3"/>
        <v>Jul-21</v>
      </c>
    </row>
    <row r="248" spans="1:23" x14ac:dyDescent="0.25">
      <c r="A248" s="54" t="s">
        <v>318</v>
      </c>
      <c r="B248" s="54" t="s">
        <v>428</v>
      </c>
      <c r="C248" s="54" t="s">
        <v>263</v>
      </c>
      <c r="D248" s="54" t="s">
        <v>429</v>
      </c>
      <c r="E248" s="54" t="s">
        <v>5276</v>
      </c>
      <c r="F248" s="71">
        <v>44392</v>
      </c>
      <c r="G248" s="72">
        <v>1526.25</v>
      </c>
      <c r="H248" s="72">
        <v>128128.69</v>
      </c>
      <c r="I248" s="54" t="s">
        <v>265</v>
      </c>
      <c r="J248" s="54" t="s">
        <v>523</v>
      </c>
      <c r="K248" s="54" t="s">
        <v>5277</v>
      </c>
      <c r="L248" s="54" t="s">
        <v>5278</v>
      </c>
      <c r="M248" s="54" t="s">
        <v>5276</v>
      </c>
      <c r="N248" s="54" t="s">
        <v>256</v>
      </c>
      <c r="O248" s="54" t="s">
        <v>256</v>
      </c>
      <c r="P248" s="54" t="s">
        <v>447</v>
      </c>
      <c r="Q248" s="54" t="s">
        <v>256</v>
      </c>
      <c r="R248" s="54" t="s">
        <v>431</v>
      </c>
      <c r="S248" s="71"/>
      <c r="T248" s="54" t="s">
        <v>256</v>
      </c>
      <c r="U248" s="71">
        <v>44392</v>
      </c>
      <c r="V248" s="54" t="s">
        <v>256</v>
      </c>
      <c r="W248" t="str">
        <f t="shared" si="3"/>
        <v>Jul-21</v>
      </c>
    </row>
    <row r="249" spans="1:23" x14ac:dyDescent="0.25">
      <c r="A249" s="54" t="s">
        <v>318</v>
      </c>
      <c r="B249" s="54" t="s">
        <v>428</v>
      </c>
      <c r="C249" s="54" t="s">
        <v>263</v>
      </c>
      <c r="D249" s="54" t="s">
        <v>429</v>
      </c>
      <c r="E249" s="54" t="s">
        <v>5279</v>
      </c>
      <c r="F249" s="71">
        <v>44392</v>
      </c>
      <c r="G249" s="72">
        <v>1168.75</v>
      </c>
      <c r="H249" s="72">
        <v>98116.56</v>
      </c>
      <c r="I249" s="54" t="s">
        <v>265</v>
      </c>
      <c r="J249" s="54" t="s">
        <v>523</v>
      </c>
      <c r="K249" s="54" t="s">
        <v>5280</v>
      </c>
      <c r="L249" s="54" t="s">
        <v>5281</v>
      </c>
      <c r="M249" s="54" t="s">
        <v>5279</v>
      </c>
      <c r="N249" s="54" t="s">
        <v>256</v>
      </c>
      <c r="O249" s="54" t="s">
        <v>256</v>
      </c>
      <c r="P249" s="54" t="s">
        <v>447</v>
      </c>
      <c r="Q249" s="54" t="s">
        <v>256</v>
      </c>
      <c r="R249" s="54" t="s">
        <v>431</v>
      </c>
      <c r="S249" s="71"/>
      <c r="T249" s="54" t="s">
        <v>256</v>
      </c>
      <c r="U249" s="71">
        <v>44392</v>
      </c>
      <c r="V249" s="54" t="s">
        <v>256</v>
      </c>
      <c r="W249" t="str">
        <f t="shared" si="3"/>
        <v>Jul-21</v>
      </c>
    </row>
    <row r="250" spans="1:23" x14ac:dyDescent="0.25">
      <c r="A250" s="54" t="s">
        <v>318</v>
      </c>
      <c r="B250" s="54" t="s">
        <v>428</v>
      </c>
      <c r="C250" s="54" t="s">
        <v>263</v>
      </c>
      <c r="D250" s="54" t="s">
        <v>429</v>
      </c>
      <c r="E250" s="54" t="s">
        <v>5282</v>
      </c>
      <c r="F250" s="71">
        <v>44392</v>
      </c>
      <c r="G250" s="72">
        <v>53258.1</v>
      </c>
      <c r="H250" s="72">
        <v>4471017.5</v>
      </c>
      <c r="I250" s="54" t="s">
        <v>265</v>
      </c>
      <c r="J250" s="54" t="s">
        <v>576</v>
      </c>
      <c r="K250" s="54" t="s">
        <v>5283</v>
      </c>
      <c r="L250" s="54" t="s">
        <v>5284</v>
      </c>
      <c r="M250" s="54" t="s">
        <v>5282</v>
      </c>
      <c r="N250" s="54" t="s">
        <v>256</v>
      </c>
      <c r="O250" s="54" t="s">
        <v>256</v>
      </c>
      <c r="P250" s="54" t="s">
        <v>434</v>
      </c>
      <c r="Q250" s="54" t="s">
        <v>256</v>
      </c>
      <c r="R250" s="54" t="s">
        <v>431</v>
      </c>
      <c r="S250" s="71"/>
      <c r="T250" s="54" t="s">
        <v>256</v>
      </c>
      <c r="U250" s="71">
        <v>44392</v>
      </c>
      <c r="V250" s="54" t="s">
        <v>256</v>
      </c>
      <c r="W250" t="str">
        <f t="shared" si="3"/>
        <v>Jul-21</v>
      </c>
    </row>
    <row r="251" spans="1:23" x14ac:dyDescent="0.25">
      <c r="A251" s="54" t="s">
        <v>317</v>
      </c>
      <c r="B251" s="54" t="s">
        <v>428</v>
      </c>
      <c r="C251" s="54" t="s">
        <v>263</v>
      </c>
      <c r="D251" s="54" t="s">
        <v>429</v>
      </c>
      <c r="E251" s="54" t="s">
        <v>5285</v>
      </c>
      <c r="F251" s="71">
        <v>44392</v>
      </c>
      <c r="G251" s="72">
        <v>451.38</v>
      </c>
      <c r="H251" s="72">
        <v>37893.35</v>
      </c>
      <c r="I251" s="54" t="s">
        <v>265</v>
      </c>
      <c r="J251" s="54" t="s">
        <v>592</v>
      </c>
      <c r="K251" s="54" t="s">
        <v>5286</v>
      </c>
      <c r="L251" s="54" t="s">
        <v>5287</v>
      </c>
      <c r="M251" s="54" t="s">
        <v>5285</v>
      </c>
      <c r="N251" s="54" t="s">
        <v>256</v>
      </c>
      <c r="O251" s="54" t="s">
        <v>256</v>
      </c>
      <c r="P251" s="54" t="s">
        <v>454</v>
      </c>
      <c r="Q251" s="54" t="s">
        <v>256</v>
      </c>
      <c r="R251" s="54" t="s">
        <v>431</v>
      </c>
      <c r="S251" s="71"/>
      <c r="T251" s="54" t="s">
        <v>256</v>
      </c>
      <c r="U251" s="71">
        <v>44392</v>
      </c>
      <c r="V251" s="54" t="s">
        <v>256</v>
      </c>
      <c r="W251" t="str">
        <f t="shared" si="3"/>
        <v>Jul-21</v>
      </c>
    </row>
    <row r="252" spans="1:23" x14ac:dyDescent="0.25">
      <c r="A252" s="54" t="s">
        <v>317</v>
      </c>
      <c r="B252" s="54" t="s">
        <v>428</v>
      </c>
      <c r="C252" s="54" t="s">
        <v>263</v>
      </c>
      <c r="D252" s="54" t="s">
        <v>429</v>
      </c>
      <c r="E252" s="54" t="s">
        <v>5288</v>
      </c>
      <c r="F252" s="71">
        <v>44392</v>
      </c>
      <c r="G252" s="72">
        <v>53.82</v>
      </c>
      <c r="H252" s="72">
        <v>4518.1899999999996</v>
      </c>
      <c r="I252" s="54" t="s">
        <v>265</v>
      </c>
      <c r="J252" s="54" t="s">
        <v>592</v>
      </c>
      <c r="K252" s="54" t="s">
        <v>5289</v>
      </c>
      <c r="L252" s="54" t="s">
        <v>5290</v>
      </c>
      <c r="M252" s="54" t="s">
        <v>5288</v>
      </c>
      <c r="N252" s="54" t="s">
        <v>256</v>
      </c>
      <c r="O252" s="54" t="s">
        <v>256</v>
      </c>
      <c r="P252" s="54" t="s">
        <v>454</v>
      </c>
      <c r="Q252" s="54" t="s">
        <v>256</v>
      </c>
      <c r="R252" s="54" t="s">
        <v>431</v>
      </c>
      <c r="S252" s="71"/>
      <c r="T252" s="54" t="s">
        <v>256</v>
      </c>
      <c r="U252" s="71">
        <v>44392</v>
      </c>
      <c r="V252" s="54" t="s">
        <v>256</v>
      </c>
      <c r="W252" t="str">
        <f t="shared" si="3"/>
        <v>Jul-21</v>
      </c>
    </row>
    <row r="253" spans="1:23" x14ac:dyDescent="0.25">
      <c r="A253" s="54" t="s">
        <v>317</v>
      </c>
      <c r="B253" s="54" t="s">
        <v>428</v>
      </c>
      <c r="C253" s="54" t="s">
        <v>263</v>
      </c>
      <c r="D253" s="54" t="s">
        <v>429</v>
      </c>
      <c r="E253" s="54" t="s">
        <v>5291</v>
      </c>
      <c r="F253" s="71">
        <v>44392</v>
      </c>
      <c r="G253" s="72">
        <v>147.22999999999999</v>
      </c>
      <c r="H253" s="72">
        <v>12359.96</v>
      </c>
      <c r="I253" s="54" t="s">
        <v>265</v>
      </c>
      <c r="J253" s="54" t="s">
        <v>592</v>
      </c>
      <c r="K253" s="54" t="s">
        <v>5292</v>
      </c>
      <c r="L253" s="54" t="s">
        <v>5293</v>
      </c>
      <c r="M253" s="54" t="s">
        <v>5291</v>
      </c>
      <c r="N253" s="54" t="s">
        <v>256</v>
      </c>
      <c r="O253" s="54" t="s">
        <v>256</v>
      </c>
      <c r="P253" s="54" t="s">
        <v>454</v>
      </c>
      <c r="Q253" s="54" t="s">
        <v>256</v>
      </c>
      <c r="R253" s="54" t="s">
        <v>431</v>
      </c>
      <c r="S253" s="71"/>
      <c r="T253" s="54" t="s">
        <v>256</v>
      </c>
      <c r="U253" s="71">
        <v>44392</v>
      </c>
      <c r="V253" s="54" t="s">
        <v>256</v>
      </c>
      <c r="W253" t="str">
        <f t="shared" si="3"/>
        <v>Jul-21</v>
      </c>
    </row>
    <row r="254" spans="1:23" x14ac:dyDescent="0.25">
      <c r="A254" s="54" t="s">
        <v>318</v>
      </c>
      <c r="B254" s="54" t="s">
        <v>428</v>
      </c>
      <c r="C254" s="54" t="s">
        <v>263</v>
      </c>
      <c r="D254" s="54" t="s">
        <v>429</v>
      </c>
      <c r="E254" s="54" t="s">
        <v>5294</v>
      </c>
      <c r="F254" s="71">
        <v>44392</v>
      </c>
      <c r="G254" s="72">
        <v>54301.39</v>
      </c>
      <c r="H254" s="72">
        <v>4558601.6900000004</v>
      </c>
      <c r="I254" s="54" t="s">
        <v>265</v>
      </c>
      <c r="J254" s="54" t="s">
        <v>319</v>
      </c>
      <c r="K254" s="54" t="s">
        <v>5295</v>
      </c>
      <c r="L254" s="54" t="s">
        <v>5296</v>
      </c>
      <c r="M254" s="54" t="s">
        <v>5294</v>
      </c>
      <c r="N254" s="54" t="s">
        <v>256</v>
      </c>
      <c r="O254" s="54" t="s">
        <v>256</v>
      </c>
      <c r="P254" s="54" t="s">
        <v>320</v>
      </c>
      <c r="Q254" s="54" t="s">
        <v>256</v>
      </c>
      <c r="R254" s="54" t="s">
        <v>431</v>
      </c>
      <c r="S254" s="71"/>
      <c r="T254" s="54" t="s">
        <v>256</v>
      </c>
      <c r="U254" s="71">
        <v>44392</v>
      </c>
      <c r="V254" s="54" t="s">
        <v>256</v>
      </c>
      <c r="W254" t="str">
        <f t="shared" si="3"/>
        <v>Jul-21</v>
      </c>
    </row>
    <row r="255" spans="1:23" x14ac:dyDescent="0.25">
      <c r="A255" s="54" t="s">
        <v>318</v>
      </c>
      <c r="B255" s="54" t="s">
        <v>428</v>
      </c>
      <c r="C255" s="54" t="s">
        <v>263</v>
      </c>
      <c r="D255" s="54" t="s">
        <v>429</v>
      </c>
      <c r="E255" s="54" t="s">
        <v>5297</v>
      </c>
      <c r="F255" s="71">
        <v>44392</v>
      </c>
      <c r="G255" s="72">
        <v>17094.05</v>
      </c>
      <c r="H255" s="72">
        <v>1435045.5</v>
      </c>
      <c r="I255" s="54" t="s">
        <v>265</v>
      </c>
      <c r="J255" s="54" t="s">
        <v>602</v>
      </c>
      <c r="K255" s="54" t="s">
        <v>5298</v>
      </c>
      <c r="L255" s="54" t="s">
        <v>5299</v>
      </c>
      <c r="M255" s="54" t="s">
        <v>5297</v>
      </c>
      <c r="N255" s="54" t="s">
        <v>256</v>
      </c>
      <c r="O255" s="54" t="s">
        <v>256</v>
      </c>
      <c r="P255" s="54" t="s">
        <v>435</v>
      </c>
      <c r="Q255" s="54" t="s">
        <v>256</v>
      </c>
      <c r="R255" s="54" t="s">
        <v>431</v>
      </c>
      <c r="S255" s="71"/>
      <c r="T255" s="54" t="s">
        <v>256</v>
      </c>
      <c r="U255" s="71">
        <v>44392</v>
      </c>
      <c r="V255" s="54" t="s">
        <v>256</v>
      </c>
      <c r="W255" t="str">
        <f t="shared" si="3"/>
        <v>Jul-21</v>
      </c>
    </row>
    <row r="256" spans="1:23" x14ac:dyDescent="0.25">
      <c r="A256" s="54" t="s">
        <v>318</v>
      </c>
      <c r="B256" s="54" t="s">
        <v>428</v>
      </c>
      <c r="C256" s="54" t="s">
        <v>263</v>
      </c>
      <c r="D256" s="54" t="s">
        <v>429</v>
      </c>
      <c r="E256" s="54" t="s">
        <v>5300</v>
      </c>
      <c r="F256" s="71">
        <v>44392</v>
      </c>
      <c r="G256" s="72">
        <v>16448.740000000002</v>
      </c>
      <c r="H256" s="72">
        <v>1380871.72</v>
      </c>
      <c r="I256" s="54" t="s">
        <v>265</v>
      </c>
      <c r="J256" s="54" t="s">
        <v>602</v>
      </c>
      <c r="K256" s="54" t="s">
        <v>5298</v>
      </c>
      <c r="L256" s="54" t="s">
        <v>5301</v>
      </c>
      <c r="M256" s="54" t="s">
        <v>5300</v>
      </c>
      <c r="N256" s="54" t="s">
        <v>256</v>
      </c>
      <c r="O256" s="54" t="s">
        <v>256</v>
      </c>
      <c r="P256" s="54" t="s">
        <v>435</v>
      </c>
      <c r="Q256" s="54" t="s">
        <v>256</v>
      </c>
      <c r="R256" s="54" t="s">
        <v>431</v>
      </c>
      <c r="S256" s="71"/>
      <c r="T256" s="54" t="s">
        <v>256</v>
      </c>
      <c r="U256" s="71">
        <v>44392</v>
      </c>
      <c r="V256" s="54" t="s">
        <v>256</v>
      </c>
      <c r="W256" t="str">
        <f t="shared" si="3"/>
        <v>Jul-21</v>
      </c>
    </row>
    <row r="257" spans="1:23" x14ac:dyDescent="0.25">
      <c r="A257" s="54" t="s">
        <v>318</v>
      </c>
      <c r="B257" s="54" t="s">
        <v>428</v>
      </c>
      <c r="C257" s="54" t="s">
        <v>263</v>
      </c>
      <c r="D257" s="54" t="s">
        <v>429</v>
      </c>
      <c r="E257" s="54" t="s">
        <v>5302</v>
      </c>
      <c r="F257" s="71">
        <v>44392</v>
      </c>
      <c r="G257" s="72">
        <v>9565.39</v>
      </c>
      <c r="H257" s="72">
        <v>803014.49</v>
      </c>
      <c r="I257" s="54" t="s">
        <v>265</v>
      </c>
      <c r="J257" s="54" t="s">
        <v>602</v>
      </c>
      <c r="K257" s="54" t="s">
        <v>5298</v>
      </c>
      <c r="L257" s="54" t="s">
        <v>5303</v>
      </c>
      <c r="M257" s="54" t="s">
        <v>5302</v>
      </c>
      <c r="N257" s="54" t="s">
        <v>256</v>
      </c>
      <c r="O257" s="54" t="s">
        <v>256</v>
      </c>
      <c r="P257" s="54" t="s">
        <v>435</v>
      </c>
      <c r="Q257" s="54" t="s">
        <v>256</v>
      </c>
      <c r="R257" s="54" t="s">
        <v>431</v>
      </c>
      <c r="S257" s="71"/>
      <c r="T257" s="54" t="s">
        <v>256</v>
      </c>
      <c r="U257" s="71">
        <v>44392</v>
      </c>
      <c r="V257" s="54" t="s">
        <v>256</v>
      </c>
      <c r="W257" t="str">
        <f t="shared" si="3"/>
        <v>Jul-21</v>
      </c>
    </row>
    <row r="258" spans="1:23" x14ac:dyDescent="0.25">
      <c r="A258" s="54" t="s">
        <v>318</v>
      </c>
      <c r="B258" s="54" t="s">
        <v>428</v>
      </c>
      <c r="C258" s="54" t="s">
        <v>263</v>
      </c>
      <c r="D258" s="54" t="s">
        <v>429</v>
      </c>
      <c r="E258" s="54" t="s">
        <v>5304</v>
      </c>
      <c r="F258" s="71">
        <v>44392</v>
      </c>
      <c r="G258" s="72">
        <v>846.22</v>
      </c>
      <c r="H258" s="72">
        <v>71040.17</v>
      </c>
      <c r="I258" s="54" t="s">
        <v>265</v>
      </c>
      <c r="J258" s="54" t="s">
        <v>602</v>
      </c>
      <c r="K258" s="54" t="s">
        <v>5298</v>
      </c>
      <c r="L258" s="54" t="s">
        <v>5305</v>
      </c>
      <c r="M258" s="54" t="s">
        <v>5304</v>
      </c>
      <c r="N258" s="54" t="s">
        <v>256</v>
      </c>
      <c r="O258" s="54" t="s">
        <v>256</v>
      </c>
      <c r="P258" s="54" t="s">
        <v>435</v>
      </c>
      <c r="Q258" s="54" t="s">
        <v>256</v>
      </c>
      <c r="R258" s="54" t="s">
        <v>431</v>
      </c>
      <c r="S258" s="71"/>
      <c r="T258" s="54" t="s">
        <v>256</v>
      </c>
      <c r="U258" s="71">
        <v>44392</v>
      </c>
      <c r="V258" s="54" t="s">
        <v>256</v>
      </c>
      <c r="W258" t="str">
        <f t="shared" ref="W258:W321" si="4">TEXT(F258,"MMM-YY")</f>
        <v>Jul-21</v>
      </c>
    </row>
    <row r="259" spans="1:23" x14ac:dyDescent="0.25">
      <c r="A259" s="54" t="s">
        <v>317</v>
      </c>
      <c r="B259" s="54" t="s">
        <v>428</v>
      </c>
      <c r="C259" s="54" t="s">
        <v>263</v>
      </c>
      <c r="D259" s="54" t="s">
        <v>429</v>
      </c>
      <c r="E259" s="54" t="s">
        <v>5306</v>
      </c>
      <c r="F259" s="71">
        <v>44392</v>
      </c>
      <c r="G259" s="72">
        <v>1639.5</v>
      </c>
      <c r="H259" s="72">
        <v>137636.03</v>
      </c>
      <c r="I259" s="54" t="s">
        <v>265</v>
      </c>
      <c r="J259" s="54" t="s">
        <v>295</v>
      </c>
      <c r="K259" s="54" t="s">
        <v>5307</v>
      </c>
      <c r="L259" s="54" t="s">
        <v>5308</v>
      </c>
      <c r="M259" s="54" t="s">
        <v>5306</v>
      </c>
      <c r="N259" s="54" t="s">
        <v>256</v>
      </c>
      <c r="O259" s="54" t="s">
        <v>256</v>
      </c>
      <c r="P259" s="54" t="s">
        <v>294</v>
      </c>
      <c r="Q259" s="54" t="s">
        <v>256</v>
      </c>
      <c r="R259" s="54" t="s">
        <v>431</v>
      </c>
      <c r="S259" s="71"/>
      <c r="T259" s="54" t="s">
        <v>256</v>
      </c>
      <c r="U259" s="71">
        <v>44392</v>
      </c>
      <c r="V259" s="54" t="s">
        <v>256</v>
      </c>
      <c r="W259" t="str">
        <f t="shared" si="4"/>
        <v>Jul-21</v>
      </c>
    </row>
    <row r="260" spans="1:23" x14ac:dyDescent="0.25">
      <c r="A260" s="54" t="s">
        <v>317</v>
      </c>
      <c r="B260" s="54" t="s">
        <v>428</v>
      </c>
      <c r="C260" s="54" t="s">
        <v>263</v>
      </c>
      <c r="D260" s="54" t="s">
        <v>429</v>
      </c>
      <c r="E260" s="54" t="s">
        <v>5309</v>
      </c>
      <c r="F260" s="71">
        <v>44394</v>
      </c>
      <c r="G260" s="72">
        <v>6485.4</v>
      </c>
      <c r="H260" s="72">
        <v>544449.32999999996</v>
      </c>
      <c r="I260" s="54" t="s">
        <v>265</v>
      </c>
      <c r="J260" s="54" t="s">
        <v>333</v>
      </c>
      <c r="K260" s="54" t="s">
        <v>5310</v>
      </c>
      <c r="L260" s="54" t="s">
        <v>5311</v>
      </c>
      <c r="M260" s="54" t="s">
        <v>5309</v>
      </c>
      <c r="N260" s="54" t="s">
        <v>256</v>
      </c>
      <c r="O260" s="54" t="s">
        <v>256</v>
      </c>
      <c r="P260" s="54" t="s">
        <v>271</v>
      </c>
      <c r="Q260" s="54" t="s">
        <v>256</v>
      </c>
      <c r="R260" s="54" t="s">
        <v>431</v>
      </c>
      <c r="S260" s="71"/>
      <c r="T260" s="54" t="s">
        <v>256</v>
      </c>
      <c r="U260" s="71">
        <v>44394</v>
      </c>
      <c r="V260" s="54" t="s">
        <v>443</v>
      </c>
      <c r="W260" t="str">
        <f t="shared" si="4"/>
        <v>Jul-21</v>
      </c>
    </row>
    <row r="261" spans="1:23" x14ac:dyDescent="0.25">
      <c r="A261" s="54" t="s">
        <v>317</v>
      </c>
      <c r="B261" s="54" t="s">
        <v>428</v>
      </c>
      <c r="C261" s="54" t="s">
        <v>263</v>
      </c>
      <c r="D261" s="54" t="s">
        <v>429</v>
      </c>
      <c r="E261" s="54" t="s">
        <v>5312</v>
      </c>
      <c r="F261" s="71">
        <v>44394</v>
      </c>
      <c r="G261" s="72">
        <v>9508.7999999999993</v>
      </c>
      <c r="H261" s="72">
        <v>798263.76</v>
      </c>
      <c r="I261" s="54" t="s">
        <v>265</v>
      </c>
      <c r="J261" s="54" t="s">
        <v>333</v>
      </c>
      <c r="K261" s="54" t="s">
        <v>5313</v>
      </c>
      <c r="L261" s="54" t="s">
        <v>5314</v>
      </c>
      <c r="M261" s="54" t="s">
        <v>5312</v>
      </c>
      <c r="N261" s="54" t="s">
        <v>256</v>
      </c>
      <c r="O261" s="54" t="s">
        <v>256</v>
      </c>
      <c r="P261" s="54" t="s">
        <v>271</v>
      </c>
      <c r="Q261" s="54" t="s">
        <v>256</v>
      </c>
      <c r="R261" s="54" t="s">
        <v>431</v>
      </c>
      <c r="S261" s="71"/>
      <c r="T261" s="54" t="s">
        <v>256</v>
      </c>
      <c r="U261" s="71">
        <v>44394</v>
      </c>
      <c r="V261" s="54" t="s">
        <v>443</v>
      </c>
      <c r="W261" t="str">
        <f t="shared" si="4"/>
        <v>Jul-21</v>
      </c>
    </row>
    <row r="262" spans="1:23" x14ac:dyDescent="0.25">
      <c r="A262" s="54" t="s">
        <v>317</v>
      </c>
      <c r="B262" s="54" t="s">
        <v>428</v>
      </c>
      <c r="C262" s="54" t="s">
        <v>263</v>
      </c>
      <c r="D262" s="54" t="s">
        <v>429</v>
      </c>
      <c r="E262" s="54" t="s">
        <v>5315</v>
      </c>
      <c r="F262" s="71">
        <v>44394</v>
      </c>
      <c r="G262" s="72">
        <v>151.62</v>
      </c>
      <c r="H262" s="72">
        <v>12728.5</v>
      </c>
      <c r="I262" s="54" t="s">
        <v>265</v>
      </c>
      <c r="J262" s="54" t="s">
        <v>333</v>
      </c>
      <c r="K262" s="54" t="s">
        <v>5316</v>
      </c>
      <c r="L262" s="54" t="s">
        <v>5317</v>
      </c>
      <c r="M262" s="54" t="s">
        <v>5315</v>
      </c>
      <c r="N262" s="54" t="s">
        <v>256</v>
      </c>
      <c r="O262" s="54" t="s">
        <v>256</v>
      </c>
      <c r="P262" s="54" t="s">
        <v>271</v>
      </c>
      <c r="Q262" s="54" t="s">
        <v>256</v>
      </c>
      <c r="R262" s="54" t="s">
        <v>431</v>
      </c>
      <c r="S262" s="71"/>
      <c r="T262" s="54" t="s">
        <v>256</v>
      </c>
      <c r="U262" s="71">
        <v>44394</v>
      </c>
      <c r="V262" s="54" t="s">
        <v>443</v>
      </c>
      <c r="W262" t="str">
        <f t="shared" si="4"/>
        <v>Jul-21</v>
      </c>
    </row>
    <row r="263" spans="1:23" x14ac:dyDescent="0.25">
      <c r="A263" s="54" t="s">
        <v>317</v>
      </c>
      <c r="B263" s="54" t="s">
        <v>428</v>
      </c>
      <c r="C263" s="54" t="s">
        <v>263</v>
      </c>
      <c r="D263" s="54" t="s">
        <v>429</v>
      </c>
      <c r="E263" s="54" t="s">
        <v>5318</v>
      </c>
      <c r="F263" s="71">
        <v>44394</v>
      </c>
      <c r="G263" s="72">
        <v>213.42</v>
      </c>
      <c r="H263" s="72">
        <v>17916.61</v>
      </c>
      <c r="I263" s="54" t="s">
        <v>265</v>
      </c>
      <c r="J263" s="54" t="s">
        <v>333</v>
      </c>
      <c r="K263" s="54" t="s">
        <v>5316</v>
      </c>
      <c r="L263" s="54" t="s">
        <v>5319</v>
      </c>
      <c r="M263" s="54" t="s">
        <v>5318</v>
      </c>
      <c r="N263" s="54" t="s">
        <v>256</v>
      </c>
      <c r="O263" s="54" t="s">
        <v>256</v>
      </c>
      <c r="P263" s="54" t="s">
        <v>271</v>
      </c>
      <c r="Q263" s="54" t="s">
        <v>256</v>
      </c>
      <c r="R263" s="54" t="s">
        <v>431</v>
      </c>
      <c r="S263" s="71"/>
      <c r="T263" s="54" t="s">
        <v>256</v>
      </c>
      <c r="U263" s="71">
        <v>44394</v>
      </c>
      <c r="V263" s="54" t="s">
        <v>443</v>
      </c>
      <c r="W263" t="str">
        <f t="shared" si="4"/>
        <v>Jul-21</v>
      </c>
    </row>
    <row r="264" spans="1:23" x14ac:dyDescent="0.25">
      <c r="A264" s="54" t="s">
        <v>317</v>
      </c>
      <c r="B264" s="54" t="s">
        <v>428</v>
      </c>
      <c r="C264" s="54" t="s">
        <v>263</v>
      </c>
      <c r="D264" s="54" t="s">
        <v>429</v>
      </c>
      <c r="E264" s="54" t="s">
        <v>5320</v>
      </c>
      <c r="F264" s="71">
        <v>44394</v>
      </c>
      <c r="G264" s="72">
        <v>3180.89</v>
      </c>
      <c r="H264" s="72">
        <v>267035.71999999997</v>
      </c>
      <c r="I264" s="54" t="s">
        <v>265</v>
      </c>
      <c r="J264" s="54" t="s">
        <v>333</v>
      </c>
      <c r="K264" s="54" t="s">
        <v>5316</v>
      </c>
      <c r="L264" s="54" t="s">
        <v>5321</v>
      </c>
      <c r="M264" s="54" t="s">
        <v>5320</v>
      </c>
      <c r="N264" s="54" t="s">
        <v>256</v>
      </c>
      <c r="O264" s="54" t="s">
        <v>256</v>
      </c>
      <c r="P264" s="54" t="s">
        <v>271</v>
      </c>
      <c r="Q264" s="54" t="s">
        <v>256</v>
      </c>
      <c r="R264" s="54" t="s">
        <v>431</v>
      </c>
      <c r="S264" s="71"/>
      <c r="T264" s="54" t="s">
        <v>256</v>
      </c>
      <c r="U264" s="71">
        <v>44394</v>
      </c>
      <c r="V264" s="54" t="s">
        <v>443</v>
      </c>
      <c r="W264" t="str">
        <f t="shared" si="4"/>
        <v>Jul-21</v>
      </c>
    </row>
    <row r="265" spans="1:23" x14ac:dyDescent="0.25">
      <c r="A265" s="54" t="s">
        <v>317</v>
      </c>
      <c r="B265" s="54" t="s">
        <v>428</v>
      </c>
      <c r="C265" s="54" t="s">
        <v>263</v>
      </c>
      <c r="D265" s="54" t="s">
        <v>429</v>
      </c>
      <c r="E265" s="54" t="s">
        <v>5322</v>
      </c>
      <c r="F265" s="71">
        <v>44394</v>
      </c>
      <c r="G265" s="72">
        <v>249.6</v>
      </c>
      <c r="H265" s="72">
        <v>20953.919999999998</v>
      </c>
      <c r="I265" s="54" t="s">
        <v>265</v>
      </c>
      <c r="J265" s="54" t="s">
        <v>333</v>
      </c>
      <c r="K265" s="54" t="s">
        <v>5323</v>
      </c>
      <c r="L265" s="54" t="s">
        <v>5324</v>
      </c>
      <c r="M265" s="54" t="s">
        <v>5322</v>
      </c>
      <c r="N265" s="54" t="s">
        <v>256</v>
      </c>
      <c r="O265" s="54" t="s">
        <v>256</v>
      </c>
      <c r="P265" s="54" t="s">
        <v>271</v>
      </c>
      <c r="Q265" s="54" t="s">
        <v>256</v>
      </c>
      <c r="R265" s="54" t="s">
        <v>431</v>
      </c>
      <c r="S265" s="71"/>
      <c r="T265" s="54" t="s">
        <v>256</v>
      </c>
      <c r="U265" s="71">
        <v>44394</v>
      </c>
      <c r="V265" s="54" t="s">
        <v>443</v>
      </c>
      <c r="W265" t="str">
        <f t="shared" si="4"/>
        <v>Jul-21</v>
      </c>
    </row>
    <row r="266" spans="1:23" x14ac:dyDescent="0.25">
      <c r="A266" s="54" t="s">
        <v>317</v>
      </c>
      <c r="B266" s="54" t="s">
        <v>428</v>
      </c>
      <c r="C266" s="54" t="s">
        <v>263</v>
      </c>
      <c r="D266" s="54" t="s">
        <v>429</v>
      </c>
      <c r="E266" s="54" t="s">
        <v>5325</v>
      </c>
      <c r="F266" s="71">
        <v>44394</v>
      </c>
      <c r="G266" s="72">
        <v>2190.81</v>
      </c>
      <c r="H266" s="72">
        <v>183918.5</v>
      </c>
      <c r="I266" s="54" t="s">
        <v>265</v>
      </c>
      <c r="J266" s="54" t="s">
        <v>333</v>
      </c>
      <c r="K266" s="54" t="s">
        <v>5326</v>
      </c>
      <c r="L266" s="54" t="s">
        <v>5327</v>
      </c>
      <c r="M266" s="54" t="s">
        <v>5325</v>
      </c>
      <c r="N266" s="54" t="s">
        <v>256</v>
      </c>
      <c r="O266" s="54" t="s">
        <v>256</v>
      </c>
      <c r="P266" s="54" t="s">
        <v>271</v>
      </c>
      <c r="Q266" s="54" t="s">
        <v>256</v>
      </c>
      <c r="R266" s="54" t="s">
        <v>431</v>
      </c>
      <c r="S266" s="71"/>
      <c r="T266" s="54" t="s">
        <v>256</v>
      </c>
      <c r="U266" s="71">
        <v>44394</v>
      </c>
      <c r="V266" s="54" t="s">
        <v>443</v>
      </c>
      <c r="W266" t="str">
        <f t="shared" si="4"/>
        <v>Jul-21</v>
      </c>
    </row>
    <row r="267" spans="1:23" x14ac:dyDescent="0.25">
      <c r="A267" s="54" t="s">
        <v>317</v>
      </c>
      <c r="B267" s="54" t="s">
        <v>428</v>
      </c>
      <c r="C267" s="54" t="s">
        <v>263</v>
      </c>
      <c r="D267" s="54" t="s">
        <v>429</v>
      </c>
      <c r="E267" s="54" t="s">
        <v>5328</v>
      </c>
      <c r="F267" s="71">
        <v>44394</v>
      </c>
      <c r="G267" s="72">
        <v>3339.26</v>
      </c>
      <c r="H267" s="72">
        <v>280330.88</v>
      </c>
      <c r="I267" s="54" t="s">
        <v>265</v>
      </c>
      <c r="J267" s="54" t="s">
        <v>333</v>
      </c>
      <c r="K267" s="54" t="s">
        <v>5326</v>
      </c>
      <c r="L267" s="54" t="s">
        <v>5329</v>
      </c>
      <c r="M267" s="54" t="s">
        <v>5328</v>
      </c>
      <c r="N267" s="54" t="s">
        <v>256</v>
      </c>
      <c r="O267" s="54" t="s">
        <v>256</v>
      </c>
      <c r="P267" s="54" t="s">
        <v>271</v>
      </c>
      <c r="Q267" s="54" t="s">
        <v>256</v>
      </c>
      <c r="R267" s="54" t="s">
        <v>431</v>
      </c>
      <c r="S267" s="71"/>
      <c r="T267" s="54" t="s">
        <v>256</v>
      </c>
      <c r="U267" s="71">
        <v>44394</v>
      </c>
      <c r="V267" s="54" t="s">
        <v>443</v>
      </c>
      <c r="W267" t="str">
        <f t="shared" si="4"/>
        <v>Jul-21</v>
      </c>
    </row>
    <row r="268" spans="1:23" x14ac:dyDescent="0.25">
      <c r="A268" s="54" t="s">
        <v>317</v>
      </c>
      <c r="B268" s="54" t="s">
        <v>428</v>
      </c>
      <c r="C268" s="54" t="s">
        <v>263</v>
      </c>
      <c r="D268" s="54" t="s">
        <v>429</v>
      </c>
      <c r="E268" s="54" t="s">
        <v>5330</v>
      </c>
      <c r="F268" s="71">
        <v>44394</v>
      </c>
      <c r="G268" s="72">
        <v>21392.799999999999</v>
      </c>
      <c r="H268" s="72">
        <v>1795925.56</v>
      </c>
      <c r="I268" s="54" t="s">
        <v>265</v>
      </c>
      <c r="J268" s="54" t="s">
        <v>333</v>
      </c>
      <c r="K268" s="54" t="s">
        <v>5326</v>
      </c>
      <c r="L268" s="54" t="s">
        <v>5331</v>
      </c>
      <c r="M268" s="54" t="s">
        <v>5330</v>
      </c>
      <c r="N268" s="54" t="s">
        <v>256</v>
      </c>
      <c r="O268" s="54" t="s">
        <v>256</v>
      </c>
      <c r="P268" s="54" t="s">
        <v>271</v>
      </c>
      <c r="Q268" s="54" t="s">
        <v>256</v>
      </c>
      <c r="R268" s="54" t="s">
        <v>431</v>
      </c>
      <c r="S268" s="71"/>
      <c r="T268" s="54" t="s">
        <v>256</v>
      </c>
      <c r="U268" s="71">
        <v>44394</v>
      </c>
      <c r="V268" s="54" t="s">
        <v>443</v>
      </c>
      <c r="W268" t="str">
        <f t="shared" si="4"/>
        <v>Jul-21</v>
      </c>
    </row>
    <row r="269" spans="1:23" x14ac:dyDescent="0.25">
      <c r="A269" s="54" t="s">
        <v>317</v>
      </c>
      <c r="B269" s="54" t="s">
        <v>428</v>
      </c>
      <c r="C269" s="54" t="s">
        <v>263</v>
      </c>
      <c r="D269" s="54" t="s">
        <v>429</v>
      </c>
      <c r="E269" s="54" t="s">
        <v>5332</v>
      </c>
      <c r="F269" s="71">
        <v>44394</v>
      </c>
      <c r="G269" s="72">
        <v>27929.91</v>
      </c>
      <c r="H269" s="72">
        <v>2344715.94</v>
      </c>
      <c r="I269" s="54" t="s">
        <v>265</v>
      </c>
      <c r="J269" s="54" t="s">
        <v>321</v>
      </c>
      <c r="K269" s="54" t="s">
        <v>5333</v>
      </c>
      <c r="L269" s="54" t="s">
        <v>5334</v>
      </c>
      <c r="M269" s="54" t="s">
        <v>5332</v>
      </c>
      <c r="N269" s="54" t="s">
        <v>256</v>
      </c>
      <c r="O269" s="54" t="s">
        <v>256</v>
      </c>
      <c r="P269" s="54" t="s">
        <v>267</v>
      </c>
      <c r="Q269" s="54" t="s">
        <v>256</v>
      </c>
      <c r="R269" s="54" t="s">
        <v>431</v>
      </c>
      <c r="S269" s="71"/>
      <c r="T269" s="54" t="s">
        <v>256</v>
      </c>
      <c r="U269" s="71">
        <v>44394</v>
      </c>
      <c r="V269" s="54" t="s">
        <v>256</v>
      </c>
      <c r="W269" t="str">
        <f t="shared" si="4"/>
        <v>Jul-21</v>
      </c>
    </row>
    <row r="270" spans="1:23" x14ac:dyDescent="0.25">
      <c r="A270" s="54" t="s">
        <v>317</v>
      </c>
      <c r="B270" s="54" t="s">
        <v>428</v>
      </c>
      <c r="C270" s="54" t="s">
        <v>263</v>
      </c>
      <c r="D270" s="54" t="s">
        <v>429</v>
      </c>
      <c r="E270" s="54" t="s">
        <v>5335</v>
      </c>
      <c r="F270" s="71">
        <v>44394</v>
      </c>
      <c r="G270" s="72">
        <v>8934.16</v>
      </c>
      <c r="H270" s="72">
        <v>750022.73</v>
      </c>
      <c r="I270" s="54" t="s">
        <v>265</v>
      </c>
      <c r="J270" s="54" t="s">
        <v>501</v>
      </c>
      <c r="K270" s="54" t="s">
        <v>5336</v>
      </c>
      <c r="L270" s="54" t="s">
        <v>5337</v>
      </c>
      <c r="M270" s="54" t="s">
        <v>5335</v>
      </c>
      <c r="N270" s="54" t="s">
        <v>256</v>
      </c>
      <c r="O270" s="54" t="s">
        <v>256</v>
      </c>
      <c r="P270" s="54" t="s">
        <v>453</v>
      </c>
      <c r="Q270" s="54" t="s">
        <v>256</v>
      </c>
      <c r="R270" s="54" t="s">
        <v>431</v>
      </c>
      <c r="S270" s="71"/>
      <c r="T270" s="54" t="s">
        <v>256</v>
      </c>
      <c r="U270" s="71">
        <v>44394</v>
      </c>
      <c r="V270" s="54" t="s">
        <v>256</v>
      </c>
      <c r="W270" t="str">
        <f t="shared" si="4"/>
        <v>Jul-21</v>
      </c>
    </row>
    <row r="271" spans="1:23" x14ac:dyDescent="0.25">
      <c r="A271" s="54" t="s">
        <v>317</v>
      </c>
      <c r="B271" s="54" t="s">
        <v>428</v>
      </c>
      <c r="C271" s="54" t="s">
        <v>263</v>
      </c>
      <c r="D271" s="54" t="s">
        <v>429</v>
      </c>
      <c r="E271" s="54" t="s">
        <v>5338</v>
      </c>
      <c r="F271" s="71">
        <v>44394</v>
      </c>
      <c r="G271" s="72">
        <v>6725</v>
      </c>
      <c r="H271" s="72">
        <v>564563.75</v>
      </c>
      <c r="I271" s="54" t="s">
        <v>265</v>
      </c>
      <c r="J271" s="54" t="s">
        <v>503</v>
      </c>
      <c r="K271" s="54" t="s">
        <v>5339</v>
      </c>
      <c r="L271" s="54" t="s">
        <v>5340</v>
      </c>
      <c r="M271" s="54" t="s">
        <v>5338</v>
      </c>
      <c r="N271" s="54" t="s">
        <v>256</v>
      </c>
      <c r="O271" s="54" t="s">
        <v>256</v>
      </c>
      <c r="P271" s="54" t="s">
        <v>504</v>
      </c>
      <c r="Q271" s="54" t="s">
        <v>256</v>
      </c>
      <c r="R271" s="54" t="s">
        <v>431</v>
      </c>
      <c r="S271" s="71"/>
      <c r="T271" s="54" t="s">
        <v>256</v>
      </c>
      <c r="U271" s="71">
        <v>44394</v>
      </c>
      <c r="V271" s="54" t="s">
        <v>256</v>
      </c>
      <c r="W271" t="str">
        <f t="shared" si="4"/>
        <v>Jul-21</v>
      </c>
    </row>
    <row r="272" spans="1:23" x14ac:dyDescent="0.25">
      <c r="A272" s="54" t="s">
        <v>317</v>
      </c>
      <c r="B272" s="54" t="s">
        <v>428</v>
      </c>
      <c r="C272" s="54" t="s">
        <v>263</v>
      </c>
      <c r="D272" s="54" t="s">
        <v>429</v>
      </c>
      <c r="E272" s="54" t="s">
        <v>5341</v>
      </c>
      <c r="F272" s="71">
        <v>44394</v>
      </c>
      <c r="G272" s="72">
        <v>3800</v>
      </c>
      <c r="H272" s="72">
        <v>319010</v>
      </c>
      <c r="I272" s="54" t="s">
        <v>265</v>
      </c>
      <c r="J272" s="54" t="s">
        <v>503</v>
      </c>
      <c r="K272" s="54" t="s">
        <v>5342</v>
      </c>
      <c r="L272" s="54" t="s">
        <v>5343</v>
      </c>
      <c r="M272" s="54" t="s">
        <v>5341</v>
      </c>
      <c r="N272" s="54" t="s">
        <v>256</v>
      </c>
      <c r="O272" s="54" t="s">
        <v>256</v>
      </c>
      <c r="P272" s="54" t="s">
        <v>504</v>
      </c>
      <c r="Q272" s="54" t="s">
        <v>256</v>
      </c>
      <c r="R272" s="54" t="s">
        <v>431</v>
      </c>
      <c r="S272" s="71"/>
      <c r="T272" s="54" t="s">
        <v>256</v>
      </c>
      <c r="U272" s="71">
        <v>44394</v>
      </c>
      <c r="V272" s="54" t="s">
        <v>256</v>
      </c>
      <c r="W272" t="str">
        <f t="shared" si="4"/>
        <v>Jul-21</v>
      </c>
    </row>
    <row r="273" spans="1:23" x14ac:dyDescent="0.25">
      <c r="A273" s="54" t="s">
        <v>317</v>
      </c>
      <c r="B273" s="54" t="s">
        <v>428</v>
      </c>
      <c r="C273" s="54" t="s">
        <v>263</v>
      </c>
      <c r="D273" s="54" t="s">
        <v>429</v>
      </c>
      <c r="E273" s="54" t="s">
        <v>5344</v>
      </c>
      <c r="F273" s="71">
        <v>44394</v>
      </c>
      <c r="G273" s="72">
        <v>117</v>
      </c>
      <c r="H273" s="72">
        <v>9822.15</v>
      </c>
      <c r="I273" s="54" t="s">
        <v>265</v>
      </c>
      <c r="J273" s="54" t="s">
        <v>293</v>
      </c>
      <c r="K273" s="54" t="s">
        <v>5345</v>
      </c>
      <c r="L273" s="54" t="s">
        <v>5346</v>
      </c>
      <c r="M273" s="54" t="s">
        <v>5344</v>
      </c>
      <c r="N273" s="54" t="s">
        <v>256</v>
      </c>
      <c r="O273" s="54" t="s">
        <v>256</v>
      </c>
      <c r="P273" s="54" t="s">
        <v>275</v>
      </c>
      <c r="Q273" s="54" t="s">
        <v>256</v>
      </c>
      <c r="R273" s="54" t="s">
        <v>431</v>
      </c>
      <c r="S273" s="71"/>
      <c r="T273" s="54" t="s">
        <v>256</v>
      </c>
      <c r="U273" s="71">
        <v>44394</v>
      </c>
      <c r="V273" s="54" t="s">
        <v>256</v>
      </c>
      <c r="W273" t="str">
        <f t="shared" si="4"/>
        <v>Jul-21</v>
      </c>
    </row>
    <row r="274" spans="1:23" x14ac:dyDescent="0.25">
      <c r="A274" s="54" t="s">
        <v>317</v>
      </c>
      <c r="B274" s="54" t="s">
        <v>428</v>
      </c>
      <c r="C274" s="54" t="s">
        <v>263</v>
      </c>
      <c r="D274" s="54" t="s">
        <v>429</v>
      </c>
      <c r="E274" s="54" t="s">
        <v>5347</v>
      </c>
      <c r="F274" s="71">
        <v>44394</v>
      </c>
      <c r="G274" s="72">
        <v>2392.81</v>
      </c>
      <c r="H274" s="72">
        <v>200876.4</v>
      </c>
      <c r="I274" s="54" t="s">
        <v>265</v>
      </c>
      <c r="J274" s="54" t="s">
        <v>293</v>
      </c>
      <c r="K274" s="54" t="s">
        <v>5348</v>
      </c>
      <c r="L274" s="54" t="s">
        <v>5349</v>
      </c>
      <c r="M274" s="54" t="s">
        <v>5347</v>
      </c>
      <c r="N274" s="54" t="s">
        <v>256</v>
      </c>
      <c r="O274" s="54" t="s">
        <v>256</v>
      </c>
      <c r="P274" s="54" t="s">
        <v>275</v>
      </c>
      <c r="Q274" s="54" t="s">
        <v>256</v>
      </c>
      <c r="R274" s="54" t="s">
        <v>431</v>
      </c>
      <c r="S274" s="71"/>
      <c r="T274" s="54" t="s">
        <v>256</v>
      </c>
      <c r="U274" s="71">
        <v>44394</v>
      </c>
      <c r="V274" s="54" t="s">
        <v>256</v>
      </c>
      <c r="W274" t="str">
        <f t="shared" si="4"/>
        <v>Jul-21</v>
      </c>
    </row>
    <row r="275" spans="1:23" x14ac:dyDescent="0.25">
      <c r="A275" s="54" t="s">
        <v>317</v>
      </c>
      <c r="B275" s="54" t="s">
        <v>428</v>
      </c>
      <c r="C275" s="54" t="s">
        <v>263</v>
      </c>
      <c r="D275" s="54" t="s">
        <v>429</v>
      </c>
      <c r="E275" s="54" t="s">
        <v>5350</v>
      </c>
      <c r="F275" s="71">
        <v>44394</v>
      </c>
      <c r="G275" s="72">
        <v>235.65</v>
      </c>
      <c r="H275" s="72">
        <v>19782.82</v>
      </c>
      <c r="I275" s="54" t="s">
        <v>265</v>
      </c>
      <c r="J275" s="54" t="s">
        <v>293</v>
      </c>
      <c r="K275" s="54" t="s">
        <v>5351</v>
      </c>
      <c r="L275" s="54" t="s">
        <v>5352</v>
      </c>
      <c r="M275" s="54" t="s">
        <v>5350</v>
      </c>
      <c r="N275" s="54" t="s">
        <v>256</v>
      </c>
      <c r="O275" s="54" t="s">
        <v>256</v>
      </c>
      <c r="P275" s="54" t="s">
        <v>275</v>
      </c>
      <c r="Q275" s="54" t="s">
        <v>256</v>
      </c>
      <c r="R275" s="54" t="s">
        <v>431</v>
      </c>
      <c r="S275" s="71"/>
      <c r="T275" s="54" t="s">
        <v>256</v>
      </c>
      <c r="U275" s="71">
        <v>44394</v>
      </c>
      <c r="V275" s="54" t="s">
        <v>256</v>
      </c>
      <c r="W275" t="str">
        <f t="shared" si="4"/>
        <v>Jul-21</v>
      </c>
    </row>
    <row r="276" spans="1:23" x14ac:dyDescent="0.25">
      <c r="A276" s="54" t="s">
        <v>317</v>
      </c>
      <c r="B276" s="54" t="s">
        <v>428</v>
      </c>
      <c r="C276" s="54" t="s">
        <v>263</v>
      </c>
      <c r="D276" s="54" t="s">
        <v>429</v>
      </c>
      <c r="E276" s="54" t="s">
        <v>5353</v>
      </c>
      <c r="F276" s="71">
        <v>44394</v>
      </c>
      <c r="G276" s="72">
        <v>1796.51</v>
      </c>
      <c r="H276" s="72">
        <v>150817.01</v>
      </c>
      <c r="I276" s="54" t="s">
        <v>265</v>
      </c>
      <c r="J276" s="54" t="s">
        <v>507</v>
      </c>
      <c r="K276" s="54" t="s">
        <v>5354</v>
      </c>
      <c r="L276" s="54" t="s">
        <v>5355</v>
      </c>
      <c r="M276" s="54" t="s">
        <v>5353</v>
      </c>
      <c r="N276" s="54" t="s">
        <v>256</v>
      </c>
      <c r="O276" s="54" t="s">
        <v>256</v>
      </c>
      <c r="P276" s="54" t="s">
        <v>508</v>
      </c>
      <c r="Q276" s="54" t="s">
        <v>256</v>
      </c>
      <c r="R276" s="54" t="s">
        <v>431</v>
      </c>
      <c r="S276" s="71"/>
      <c r="T276" s="54" t="s">
        <v>256</v>
      </c>
      <c r="U276" s="71">
        <v>44394</v>
      </c>
      <c r="V276" s="54" t="s">
        <v>256</v>
      </c>
      <c r="W276" t="str">
        <f t="shared" si="4"/>
        <v>Jul-21</v>
      </c>
    </row>
    <row r="277" spans="1:23" x14ac:dyDescent="0.25">
      <c r="A277" s="54" t="s">
        <v>317</v>
      </c>
      <c r="B277" s="54" t="s">
        <v>428</v>
      </c>
      <c r="C277" s="54" t="s">
        <v>263</v>
      </c>
      <c r="D277" s="54" t="s">
        <v>429</v>
      </c>
      <c r="E277" s="54" t="s">
        <v>5356</v>
      </c>
      <c r="F277" s="71">
        <v>44394</v>
      </c>
      <c r="G277" s="72">
        <v>1754.69</v>
      </c>
      <c r="H277" s="72">
        <v>147306.23000000001</v>
      </c>
      <c r="I277" s="54" t="s">
        <v>265</v>
      </c>
      <c r="J277" s="54" t="s">
        <v>573</v>
      </c>
      <c r="K277" s="54" t="s">
        <v>5357</v>
      </c>
      <c r="L277" s="54" t="s">
        <v>5358</v>
      </c>
      <c r="M277" s="54" t="s">
        <v>5356</v>
      </c>
      <c r="N277" s="54" t="s">
        <v>256</v>
      </c>
      <c r="O277" s="54" t="s">
        <v>256</v>
      </c>
      <c r="P277" s="54" t="s">
        <v>445</v>
      </c>
      <c r="Q277" s="54" t="s">
        <v>256</v>
      </c>
      <c r="R277" s="54" t="s">
        <v>431</v>
      </c>
      <c r="S277" s="71"/>
      <c r="T277" s="54" t="s">
        <v>256</v>
      </c>
      <c r="U277" s="71">
        <v>44394</v>
      </c>
      <c r="V277" s="54" t="s">
        <v>256</v>
      </c>
      <c r="W277" t="str">
        <f t="shared" si="4"/>
        <v>Jul-21</v>
      </c>
    </row>
    <row r="278" spans="1:23" x14ac:dyDescent="0.25">
      <c r="A278" s="54" t="s">
        <v>317</v>
      </c>
      <c r="B278" s="54" t="s">
        <v>428</v>
      </c>
      <c r="C278" s="54" t="s">
        <v>263</v>
      </c>
      <c r="D278" s="54" t="s">
        <v>429</v>
      </c>
      <c r="E278" s="54" t="s">
        <v>5359</v>
      </c>
      <c r="F278" s="71">
        <v>44394</v>
      </c>
      <c r="G278" s="72">
        <v>433.79</v>
      </c>
      <c r="H278" s="72">
        <v>36416.67</v>
      </c>
      <c r="I278" s="54" t="s">
        <v>265</v>
      </c>
      <c r="J278" s="54" t="s">
        <v>573</v>
      </c>
      <c r="K278" s="54" t="s">
        <v>5360</v>
      </c>
      <c r="L278" s="54" t="s">
        <v>5361</v>
      </c>
      <c r="M278" s="54" t="s">
        <v>5359</v>
      </c>
      <c r="N278" s="54" t="s">
        <v>256</v>
      </c>
      <c r="O278" s="54" t="s">
        <v>256</v>
      </c>
      <c r="P278" s="54" t="s">
        <v>445</v>
      </c>
      <c r="Q278" s="54" t="s">
        <v>256</v>
      </c>
      <c r="R278" s="54" t="s">
        <v>431</v>
      </c>
      <c r="S278" s="71"/>
      <c r="T278" s="54" t="s">
        <v>256</v>
      </c>
      <c r="U278" s="71">
        <v>44394</v>
      </c>
      <c r="V278" s="54" t="s">
        <v>256</v>
      </c>
      <c r="W278" t="str">
        <f t="shared" si="4"/>
        <v>Jul-21</v>
      </c>
    </row>
    <row r="279" spans="1:23" x14ac:dyDescent="0.25">
      <c r="A279" s="54" t="s">
        <v>318</v>
      </c>
      <c r="B279" s="54" t="s">
        <v>428</v>
      </c>
      <c r="C279" s="54" t="s">
        <v>263</v>
      </c>
      <c r="D279" s="54" t="s">
        <v>429</v>
      </c>
      <c r="E279" s="54" t="s">
        <v>5362</v>
      </c>
      <c r="F279" s="71">
        <v>44394</v>
      </c>
      <c r="G279" s="72">
        <v>815.9</v>
      </c>
      <c r="H279" s="72">
        <v>68494.81</v>
      </c>
      <c r="I279" s="54" t="s">
        <v>265</v>
      </c>
      <c r="J279" s="54" t="s">
        <v>576</v>
      </c>
      <c r="K279" s="54" t="s">
        <v>5363</v>
      </c>
      <c r="L279" s="54" t="s">
        <v>5364</v>
      </c>
      <c r="M279" s="54" t="s">
        <v>5362</v>
      </c>
      <c r="N279" s="54" t="s">
        <v>256</v>
      </c>
      <c r="O279" s="54" t="s">
        <v>256</v>
      </c>
      <c r="P279" s="54" t="s">
        <v>434</v>
      </c>
      <c r="Q279" s="54" t="s">
        <v>256</v>
      </c>
      <c r="R279" s="54" t="s">
        <v>431</v>
      </c>
      <c r="S279" s="71"/>
      <c r="T279" s="54" t="s">
        <v>256</v>
      </c>
      <c r="U279" s="71">
        <v>44394</v>
      </c>
      <c r="V279" s="54" t="s">
        <v>256</v>
      </c>
      <c r="W279" t="str">
        <f t="shared" si="4"/>
        <v>Jul-21</v>
      </c>
    </row>
    <row r="280" spans="1:23" x14ac:dyDescent="0.25">
      <c r="A280" s="54" t="s">
        <v>318</v>
      </c>
      <c r="B280" s="54" t="s">
        <v>428</v>
      </c>
      <c r="C280" s="54" t="s">
        <v>263</v>
      </c>
      <c r="D280" s="54" t="s">
        <v>429</v>
      </c>
      <c r="E280" s="54" t="s">
        <v>5365</v>
      </c>
      <c r="F280" s="71">
        <v>44394</v>
      </c>
      <c r="G280" s="72">
        <v>1148.96</v>
      </c>
      <c r="H280" s="72">
        <v>96455.19</v>
      </c>
      <c r="I280" s="54" t="s">
        <v>265</v>
      </c>
      <c r="J280" s="54" t="s">
        <v>576</v>
      </c>
      <c r="K280" s="54" t="s">
        <v>5363</v>
      </c>
      <c r="L280" s="54" t="s">
        <v>5366</v>
      </c>
      <c r="M280" s="54" t="s">
        <v>5365</v>
      </c>
      <c r="N280" s="54" t="s">
        <v>256</v>
      </c>
      <c r="O280" s="54" t="s">
        <v>256</v>
      </c>
      <c r="P280" s="54" t="s">
        <v>434</v>
      </c>
      <c r="Q280" s="54" t="s">
        <v>256</v>
      </c>
      <c r="R280" s="54" t="s">
        <v>431</v>
      </c>
      <c r="S280" s="71"/>
      <c r="T280" s="54" t="s">
        <v>256</v>
      </c>
      <c r="U280" s="71">
        <v>44394</v>
      </c>
      <c r="V280" s="54" t="s">
        <v>256</v>
      </c>
      <c r="W280" t="str">
        <f t="shared" si="4"/>
        <v>Jul-21</v>
      </c>
    </row>
    <row r="281" spans="1:23" x14ac:dyDescent="0.25">
      <c r="A281" s="54" t="s">
        <v>318</v>
      </c>
      <c r="B281" s="54" t="s">
        <v>428</v>
      </c>
      <c r="C281" s="54" t="s">
        <v>263</v>
      </c>
      <c r="D281" s="54" t="s">
        <v>429</v>
      </c>
      <c r="E281" s="54" t="s">
        <v>5367</v>
      </c>
      <c r="F281" s="71">
        <v>44394</v>
      </c>
      <c r="G281" s="72">
        <v>6136.96</v>
      </c>
      <c r="H281" s="72">
        <v>515197.79</v>
      </c>
      <c r="I281" s="54" t="s">
        <v>265</v>
      </c>
      <c r="J281" s="54" t="s">
        <v>576</v>
      </c>
      <c r="K281" s="54" t="s">
        <v>5363</v>
      </c>
      <c r="L281" s="54" t="s">
        <v>5368</v>
      </c>
      <c r="M281" s="54" t="s">
        <v>5367</v>
      </c>
      <c r="N281" s="54" t="s">
        <v>256</v>
      </c>
      <c r="O281" s="54" t="s">
        <v>256</v>
      </c>
      <c r="P281" s="54" t="s">
        <v>434</v>
      </c>
      <c r="Q281" s="54" t="s">
        <v>256</v>
      </c>
      <c r="R281" s="54" t="s">
        <v>431</v>
      </c>
      <c r="S281" s="71"/>
      <c r="T281" s="54" t="s">
        <v>256</v>
      </c>
      <c r="U281" s="71">
        <v>44394</v>
      </c>
      <c r="V281" s="54" t="s">
        <v>256</v>
      </c>
      <c r="W281" t="str">
        <f t="shared" si="4"/>
        <v>Jul-21</v>
      </c>
    </row>
    <row r="282" spans="1:23" x14ac:dyDescent="0.25">
      <c r="A282" s="54" t="s">
        <v>317</v>
      </c>
      <c r="B282" s="54" t="s">
        <v>428</v>
      </c>
      <c r="C282" s="54" t="s">
        <v>263</v>
      </c>
      <c r="D282" s="54" t="s">
        <v>429</v>
      </c>
      <c r="E282" s="54" t="s">
        <v>5369</v>
      </c>
      <c r="F282" s="71">
        <v>44394</v>
      </c>
      <c r="G282" s="72">
        <v>2.81</v>
      </c>
      <c r="H282" s="72">
        <v>235.9</v>
      </c>
      <c r="I282" s="54" t="s">
        <v>265</v>
      </c>
      <c r="J282" s="54" t="s">
        <v>592</v>
      </c>
      <c r="K282" s="54" t="s">
        <v>5370</v>
      </c>
      <c r="L282" s="54" t="s">
        <v>5371</v>
      </c>
      <c r="M282" s="54" t="s">
        <v>5369</v>
      </c>
      <c r="N282" s="54" t="s">
        <v>256</v>
      </c>
      <c r="O282" s="54" t="s">
        <v>256</v>
      </c>
      <c r="P282" s="54" t="s">
        <v>454</v>
      </c>
      <c r="Q282" s="54" t="s">
        <v>256</v>
      </c>
      <c r="R282" s="54" t="s">
        <v>431</v>
      </c>
      <c r="S282" s="71"/>
      <c r="T282" s="54" t="s">
        <v>256</v>
      </c>
      <c r="U282" s="71">
        <v>44394</v>
      </c>
      <c r="V282" s="54" t="s">
        <v>256</v>
      </c>
      <c r="W282" t="str">
        <f t="shared" si="4"/>
        <v>Jul-21</v>
      </c>
    </row>
    <row r="283" spans="1:23" x14ac:dyDescent="0.25">
      <c r="A283" s="54" t="s">
        <v>317</v>
      </c>
      <c r="B283" s="54" t="s">
        <v>428</v>
      </c>
      <c r="C283" s="54" t="s">
        <v>263</v>
      </c>
      <c r="D283" s="54" t="s">
        <v>429</v>
      </c>
      <c r="E283" s="54" t="s">
        <v>5372</v>
      </c>
      <c r="F283" s="71">
        <v>44394</v>
      </c>
      <c r="G283" s="72">
        <v>66.290000000000006</v>
      </c>
      <c r="H283" s="72">
        <v>5565.05</v>
      </c>
      <c r="I283" s="54" t="s">
        <v>265</v>
      </c>
      <c r="J283" s="54" t="s">
        <v>592</v>
      </c>
      <c r="K283" s="54" t="s">
        <v>5373</v>
      </c>
      <c r="L283" s="54" t="s">
        <v>5374</v>
      </c>
      <c r="M283" s="54" t="s">
        <v>5372</v>
      </c>
      <c r="N283" s="54" t="s">
        <v>256</v>
      </c>
      <c r="O283" s="54" t="s">
        <v>256</v>
      </c>
      <c r="P283" s="54" t="s">
        <v>454</v>
      </c>
      <c r="Q283" s="54" t="s">
        <v>256</v>
      </c>
      <c r="R283" s="54" t="s">
        <v>431</v>
      </c>
      <c r="S283" s="71"/>
      <c r="T283" s="54" t="s">
        <v>256</v>
      </c>
      <c r="U283" s="71">
        <v>44394</v>
      </c>
      <c r="V283" s="54" t="s">
        <v>256</v>
      </c>
      <c r="W283" t="str">
        <f t="shared" si="4"/>
        <v>Jul-21</v>
      </c>
    </row>
    <row r="284" spans="1:23" x14ac:dyDescent="0.25">
      <c r="A284" s="54" t="s">
        <v>317</v>
      </c>
      <c r="B284" s="54" t="s">
        <v>428</v>
      </c>
      <c r="C284" s="54" t="s">
        <v>263</v>
      </c>
      <c r="D284" s="54" t="s">
        <v>429</v>
      </c>
      <c r="E284" s="54" t="s">
        <v>5375</v>
      </c>
      <c r="F284" s="71">
        <v>44394</v>
      </c>
      <c r="G284" s="72">
        <v>55.98</v>
      </c>
      <c r="H284" s="72">
        <v>4699.5200000000004</v>
      </c>
      <c r="I284" s="54" t="s">
        <v>265</v>
      </c>
      <c r="J284" s="54" t="s">
        <v>592</v>
      </c>
      <c r="K284" s="54" t="s">
        <v>5376</v>
      </c>
      <c r="L284" s="54" t="s">
        <v>5377</v>
      </c>
      <c r="M284" s="54" t="s">
        <v>5375</v>
      </c>
      <c r="N284" s="54" t="s">
        <v>256</v>
      </c>
      <c r="O284" s="54" t="s">
        <v>256</v>
      </c>
      <c r="P284" s="54" t="s">
        <v>454</v>
      </c>
      <c r="Q284" s="54" t="s">
        <v>256</v>
      </c>
      <c r="R284" s="54" t="s">
        <v>431</v>
      </c>
      <c r="S284" s="71"/>
      <c r="T284" s="54" t="s">
        <v>256</v>
      </c>
      <c r="U284" s="71">
        <v>44394</v>
      </c>
      <c r="V284" s="54" t="s">
        <v>256</v>
      </c>
      <c r="W284" t="str">
        <f t="shared" si="4"/>
        <v>Jul-21</v>
      </c>
    </row>
    <row r="285" spans="1:23" x14ac:dyDescent="0.25">
      <c r="A285" s="54" t="s">
        <v>317</v>
      </c>
      <c r="B285" s="54" t="s">
        <v>428</v>
      </c>
      <c r="C285" s="54" t="s">
        <v>263</v>
      </c>
      <c r="D285" s="54" t="s">
        <v>429</v>
      </c>
      <c r="E285" s="54" t="s">
        <v>5378</v>
      </c>
      <c r="F285" s="71">
        <v>44394</v>
      </c>
      <c r="G285" s="72">
        <v>141.21</v>
      </c>
      <c r="H285" s="72">
        <v>11854.58</v>
      </c>
      <c r="I285" s="54" t="s">
        <v>265</v>
      </c>
      <c r="J285" s="54" t="s">
        <v>592</v>
      </c>
      <c r="K285" s="54" t="s">
        <v>5379</v>
      </c>
      <c r="L285" s="54" t="s">
        <v>5380</v>
      </c>
      <c r="M285" s="54" t="s">
        <v>5378</v>
      </c>
      <c r="N285" s="54" t="s">
        <v>256</v>
      </c>
      <c r="O285" s="54" t="s">
        <v>256</v>
      </c>
      <c r="P285" s="54" t="s">
        <v>454</v>
      </c>
      <c r="Q285" s="54" t="s">
        <v>256</v>
      </c>
      <c r="R285" s="54" t="s">
        <v>431</v>
      </c>
      <c r="S285" s="71"/>
      <c r="T285" s="54" t="s">
        <v>256</v>
      </c>
      <c r="U285" s="71">
        <v>44394</v>
      </c>
      <c r="V285" s="54" t="s">
        <v>256</v>
      </c>
      <c r="W285" t="str">
        <f t="shared" si="4"/>
        <v>Jul-21</v>
      </c>
    </row>
    <row r="286" spans="1:23" x14ac:dyDescent="0.25">
      <c r="A286" s="54" t="s">
        <v>317</v>
      </c>
      <c r="B286" s="54" t="s">
        <v>428</v>
      </c>
      <c r="C286" s="54" t="s">
        <v>263</v>
      </c>
      <c r="D286" s="54" t="s">
        <v>429</v>
      </c>
      <c r="E286" s="54" t="s">
        <v>5381</v>
      </c>
      <c r="F286" s="71">
        <v>44394</v>
      </c>
      <c r="G286" s="72">
        <v>220.02</v>
      </c>
      <c r="H286" s="72">
        <v>18470.68</v>
      </c>
      <c r="I286" s="54" t="s">
        <v>265</v>
      </c>
      <c r="J286" s="54" t="s">
        <v>592</v>
      </c>
      <c r="K286" s="54" t="s">
        <v>5382</v>
      </c>
      <c r="L286" s="54" t="s">
        <v>5383</v>
      </c>
      <c r="M286" s="54" t="s">
        <v>5381</v>
      </c>
      <c r="N286" s="54" t="s">
        <v>256</v>
      </c>
      <c r="O286" s="54" t="s">
        <v>256</v>
      </c>
      <c r="P286" s="54" t="s">
        <v>454</v>
      </c>
      <c r="Q286" s="54" t="s">
        <v>256</v>
      </c>
      <c r="R286" s="54" t="s">
        <v>431</v>
      </c>
      <c r="S286" s="71"/>
      <c r="T286" s="54" t="s">
        <v>256</v>
      </c>
      <c r="U286" s="71">
        <v>44394</v>
      </c>
      <c r="V286" s="54" t="s">
        <v>256</v>
      </c>
      <c r="W286" t="str">
        <f t="shared" si="4"/>
        <v>Jul-21</v>
      </c>
    </row>
    <row r="287" spans="1:23" x14ac:dyDescent="0.25">
      <c r="A287" s="54" t="s">
        <v>317</v>
      </c>
      <c r="B287" s="54" t="s">
        <v>428</v>
      </c>
      <c r="C287" s="54" t="s">
        <v>263</v>
      </c>
      <c r="D287" s="54" t="s">
        <v>429</v>
      </c>
      <c r="E287" s="54" t="s">
        <v>5384</v>
      </c>
      <c r="F287" s="71">
        <v>44394</v>
      </c>
      <c r="G287" s="72">
        <v>961.07</v>
      </c>
      <c r="H287" s="72">
        <v>80681.83</v>
      </c>
      <c r="I287" s="54" t="s">
        <v>265</v>
      </c>
      <c r="J287" s="54" t="s">
        <v>595</v>
      </c>
      <c r="K287" s="54" t="s">
        <v>5385</v>
      </c>
      <c r="L287" s="54" t="s">
        <v>5386</v>
      </c>
      <c r="M287" s="54" t="s">
        <v>5384</v>
      </c>
      <c r="N287" s="54" t="s">
        <v>256</v>
      </c>
      <c r="O287" s="54" t="s">
        <v>256</v>
      </c>
      <c r="P287" s="54" t="s">
        <v>444</v>
      </c>
      <c r="Q287" s="54" t="s">
        <v>256</v>
      </c>
      <c r="R287" s="54" t="s">
        <v>431</v>
      </c>
      <c r="S287" s="71"/>
      <c r="T287" s="54" t="s">
        <v>256</v>
      </c>
      <c r="U287" s="71">
        <v>44394</v>
      </c>
      <c r="V287" s="54" t="s">
        <v>256</v>
      </c>
      <c r="W287" t="str">
        <f t="shared" si="4"/>
        <v>Jul-21</v>
      </c>
    </row>
    <row r="288" spans="1:23" x14ac:dyDescent="0.25">
      <c r="A288" s="54" t="s">
        <v>318</v>
      </c>
      <c r="B288" s="54" t="s">
        <v>428</v>
      </c>
      <c r="C288" s="54" t="s">
        <v>263</v>
      </c>
      <c r="D288" s="54" t="s">
        <v>429</v>
      </c>
      <c r="E288" s="54" t="s">
        <v>5387</v>
      </c>
      <c r="F288" s="71">
        <v>44394</v>
      </c>
      <c r="G288" s="72">
        <v>148628.15</v>
      </c>
      <c r="H288" s="72">
        <v>12477333.189999999</v>
      </c>
      <c r="I288" s="54" t="s">
        <v>265</v>
      </c>
      <c r="J288" s="54" t="s">
        <v>618</v>
      </c>
      <c r="K288" s="54" t="s">
        <v>5388</v>
      </c>
      <c r="L288" s="54" t="s">
        <v>5389</v>
      </c>
      <c r="M288" s="54" t="s">
        <v>5387</v>
      </c>
      <c r="N288" s="54" t="s">
        <v>256</v>
      </c>
      <c r="O288" s="54" t="s">
        <v>256</v>
      </c>
      <c r="P288" s="54" t="s">
        <v>439</v>
      </c>
      <c r="Q288" s="54" t="s">
        <v>256</v>
      </c>
      <c r="R288" s="54" t="s">
        <v>431</v>
      </c>
      <c r="S288" s="71"/>
      <c r="T288" s="54" t="s">
        <v>256</v>
      </c>
      <c r="U288" s="71">
        <v>44394</v>
      </c>
      <c r="V288" s="54" t="s">
        <v>256</v>
      </c>
      <c r="W288" t="str">
        <f t="shared" si="4"/>
        <v>Jul-21</v>
      </c>
    </row>
    <row r="289" spans="1:23" x14ac:dyDescent="0.25">
      <c r="A289" s="54" t="s">
        <v>318</v>
      </c>
      <c r="B289" s="54" t="s">
        <v>428</v>
      </c>
      <c r="C289" s="54" t="s">
        <v>263</v>
      </c>
      <c r="D289" s="54" t="s">
        <v>429</v>
      </c>
      <c r="E289" s="54" t="s">
        <v>5390</v>
      </c>
      <c r="F289" s="71">
        <v>44394</v>
      </c>
      <c r="G289" s="72">
        <v>42161.83</v>
      </c>
      <c r="H289" s="72">
        <v>3539485.63</v>
      </c>
      <c r="I289" s="54" t="s">
        <v>265</v>
      </c>
      <c r="J289" s="54" t="s">
        <v>618</v>
      </c>
      <c r="K289" s="54" t="s">
        <v>5388</v>
      </c>
      <c r="L289" s="54" t="s">
        <v>5391</v>
      </c>
      <c r="M289" s="54" t="s">
        <v>5390</v>
      </c>
      <c r="N289" s="54" t="s">
        <v>256</v>
      </c>
      <c r="O289" s="54" t="s">
        <v>256</v>
      </c>
      <c r="P289" s="54" t="s">
        <v>439</v>
      </c>
      <c r="Q289" s="54" t="s">
        <v>256</v>
      </c>
      <c r="R289" s="54" t="s">
        <v>431</v>
      </c>
      <c r="S289" s="71"/>
      <c r="T289" s="54" t="s">
        <v>256</v>
      </c>
      <c r="U289" s="71">
        <v>44394</v>
      </c>
      <c r="V289" s="54" t="s">
        <v>256</v>
      </c>
      <c r="W289" t="str">
        <f t="shared" si="4"/>
        <v>Jul-21</v>
      </c>
    </row>
    <row r="290" spans="1:23" x14ac:dyDescent="0.25">
      <c r="A290" s="54" t="s">
        <v>317</v>
      </c>
      <c r="B290" s="54" t="s">
        <v>428</v>
      </c>
      <c r="C290" s="54" t="s">
        <v>263</v>
      </c>
      <c r="D290" s="54" t="s">
        <v>429</v>
      </c>
      <c r="E290" s="54" t="s">
        <v>5392</v>
      </c>
      <c r="F290" s="71">
        <v>44394</v>
      </c>
      <c r="G290" s="72">
        <v>4594.97</v>
      </c>
      <c r="H290" s="72">
        <v>385747.73</v>
      </c>
      <c r="I290" s="54" t="s">
        <v>265</v>
      </c>
      <c r="J290" s="54" t="s">
        <v>331</v>
      </c>
      <c r="K290" s="54" t="s">
        <v>5037</v>
      </c>
      <c r="L290" s="54" t="s">
        <v>5393</v>
      </c>
      <c r="M290" s="54" t="s">
        <v>5392</v>
      </c>
      <c r="N290" s="54" t="s">
        <v>256</v>
      </c>
      <c r="O290" s="54" t="s">
        <v>256</v>
      </c>
      <c r="P290" s="54" t="s">
        <v>289</v>
      </c>
      <c r="Q290" s="54" t="s">
        <v>256</v>
      </c>
      <c r="R290" s="54" t="s">
        <v>431</v>
      </c>
      <c r="S290" s="71"/>
      <c r="T290" s="54" t="s">
        <v>256</v>
      </c>
      <c r="U290" s="71">
        <v>44394</v>
      </c>
      <c r="V290" s="54" t="s">
        <v>256</v>
      </c>
      <c r="W290" t="str">
        <f t="shared" si="4"/>
        <v>Jul-21</v>
      </c>
    </row>
    <row r="291" spans="1:23" x14ac:dyDescent="0.25">
      <c r="A291" s="54" t="s">
        <v>318</v>
      </c>
      <c r="B291" s="54" t="s">
        <v>428</v>
      </c>
      <c r="C291" s="54" t="s">
        <v>263</v>
      </c>
      <c r="D291" s="54" t="s">
        <v>429</v>
      </c>
      <c r="E291" s="54" t="s">
        <v>5394</v>
      </c>
      <c r="F291" s="71">
        <v>44394</v>
      </c>
      <c r="G291" s="72">
        <v>17079.39</v>
      </c>
      <c r="H291" s="72">
        <v>1433814.79</v>
      </c>
      <c r="I291" s="54" t="s">
        <v>265</v>
      </c>
      <c r="J291" s="54" t="s">
        <v>619</v>
      </c>
      <c r="K291" s="54" t="s">
        <v>5395</v>
      </c>
      <c r="L291" s="54" t="s">
        <v>5396</v>
      </c>
      <c r="M291" s="54" t="s">
        <v>5394</v>
      </c>
      <c r="N291" s="54" t="s">
        <v>256</v>
      </c>
      <c r="O291" s="54" t="s">
        <v>256</v>
      </c>
      <c r="P291" s="54" t="s">
        <v>440</v>
      </c>
      <c r="Q291" s="54" t="s">
        <v>256</v>
      </c>
      <c r="R291" s="54" t="s">
        <v>431</v>
      </c>
      <c r="S291" s="71"/>
      <c r="T291" s="54" t="s">
        <v>256</v>
      </c>
      <c r="U291" s="71">
        <v>44394</v>
      </c>
      <c r="V291" s="54" t="s">
        <v>256</v>
      </c>
      <c r="W291" t="str">
        <f t="shared" si="4"/>
        <v>Jul-21</v>
      </c>
    </row>
    <row r="292" spans="1:23" x14ac:dyDescent="0.25">
      <c r="A292" s="54" t="s">
        <v>317</v>
      </c>
      <c r="B292" s="54" t="s">
        <v>428</v>
      </c>
      <c r="C292" s="54" t="s">
        <v>263</v>
      </c>
      <c r="D292" s="54" t="s">
        <v>429</v>
      </c>
      <c r="E292" s="54" t="s">
        <v>5397</v>
      </c>
      <c r="F292" s="71">
        <v>44395</v>
      </c>
      <c r="G292" s="72">
        <v>4178.01</v>
      </c>
      <c r="H292" s="72">
        <v>350743.94</v>
      </c>
      <c r="I292" s="54" t="s">
        <v>265</v>
      </c>
      <c r="J292" s="54" t="s">
        <v>333</v>
      </c>
      <c r="K292" s="54" t="s">
        <v>5398</v>
      </c>
      <c r="L292" s="54" t="s">
        <v>5399</v>
      </c>
      <c r="M292" s="54" t="s">
        <v>5397</v>
      </c>
      <c r="N292" s="54" t="s">
        <v>256</v>
      </c>
      <c r="O292" s="54" t="s">
        <v>256</v>
      </c>
      <c r="P292" s="54" t="s">
        <v>271</v>
      </c>
      <c r="Q292" s="54" t="s">
        <v>256</v>
      </c>
      <c r="R292" s="54" t="s">
        <v>431</v>
      </c>
      <c r="S292" s="71"/>
      <c r="T292" s="54" t="s">
        <v>256</v>
      </c>
      <c r="U292" s="71">
        <v>44395</v>
      </c>
      <c r="V292" s="54" t="s">
        <v>443</v>
      </c>
      <c r="W292" t="str">
        <f t="shared" si="4"/>
        <v>Jul-21</v>
      </c>
    </row>
    <row r="293" spans="1:23" x14ac:dyDescent="0.25">
      <c r="A293" s="54" t="s">
        <v>317</v>
      </c>
      <c r="B293" s="54" t="s">
        <v>428</v>
      </c>
      <c r="C293" s="54" t="s">
        <v>263</v>
      </c>
      <c r="D293" s="54" t="s">
        <v>429</v>
      </c>
      <c r="E293" s="54" t="s">
        <v>5400</v>
      </c>
      <c r="F293" s="71">
        <v>44395</v>
      </c>
      <c r="G293" s="72">
        <v>1010.65</v>
      </c>
      <c r="H293" s="72">
        <v>84844.07</v>
      </c>
      <c r="I293" s="54" t="s">
        <v>265</v>
      </c>
      <c r="J293" s="54" t="s">
        <v>333</v>
      </c>
      <c r="K293" s="54" t="s">
        <v>5401</v>
      </c>
      <c r="L293" s="54" t="s">
        <v>5402</v>
      </c>
      <c r="M293" s="54" t="s">
        <v>5400</v>
      </c>
      <c r="N293" s="54" t="s">
        <v>256</v>
      </c>
      <c r="O293" s="54" t="s">
        <v>256</v>
      </c>
      <c r="P293" s="54" t="s">
        <v>271</v>
      </c>
      <c r="Q293" s="54" t="s">
        <v>256</v>
      </c>
      <c r="R293" s="54" t="s">
        <v>431</v>
      </c>
      <c r="S293" s="71"/>
      <c r="T293" s="54" t="s">
        <v>256</v>
      </c>
      <c r="U293" s="71">
        <v>44395</v>
      </c>
      <c r="V293" s="54" t="s">
        <v>443</v>
      </c>
      <c r="W293" t="str">
        <f t="shared" si="4"/>
        <v>Jul-21</v>
      </c>
    </row>
    <row r="294" spans="1:23" x14ac:dyDescent="0.25">
      <c r="A294" s="54" t="s">
        <v>317</v>
      </c>
      <c r="B294" s="54" t="s">
        <v>428</v>
      </c>
      <c r="C294" s="54" t="s">
        <v>263</v>
      </c>
      <c r="D294" s="54" t="s">
        <v>429</v>
      </c>
      <c r="E294" s="54" t="s">
        <v>5403</v>
      </c>
      <c r="F294" s="71">
        <v>44395</v>
      </c>
      <c r="G294" s="72">
        <v>145.96</v>
      </c>
      <c r="H294" s="72">
        <v>12253.34</v>
      </c>
      <c r="I294" s="54" t="s">
        <v>265</v>
      </c>
      <c r="J294" s="54" t="s">
        <v>333</v>
      </c>
      <c r="K294" s="54" t="s">
        <v>5401</v>
      </c>
      <c r="L294" s="54" t="s">
        <v>5404</v>
      </c>
      <c r="M294" s="54" t="s">
        <v>5403</v>
      </c>
      <c r="N294" s="54" t="s">
        <v>256</v>
      </c>
      <c r="O294" s="54" t="s">
        <v>256</v>
      </c>
      <c r="P294" s="54" t="s">
        <v>271</v>
      </c>
      <c r="Q294" s="54" t="s">
        <v>256</v>
      </c>
      <c r="R294" s="54" t="s">
        <v>431</v>
      </c>
      <c r="S294" s="71"/>
      <c r="T294" s="54" t="s">
        <v>256</v>
      </c>
      <c r="U294" s="71">
        <v>44395</v>
      </c>
      <c r="V294" s="54" t="s">
        <v>443</v>
      </c>
      <c r="W294" t="str">
        <f t="shared" si="4"/>
        <v>Jul-21</v>
      </c>
    </row>
    <row r="295" spans="1:23" x14ac:dyDescent="0.25">
      <c r="A295" s="54" t="s">
        <v>317</v>
      </c>
      <c r="B295" s="54" t="s">
        <v>428</v>
      </c>
      <c r="C295" s="54" t="s">
        <v>263</v>
      </c>
      <c r="D295" s="54" t="s">
        <v>429</v>
      </c>
      <c r="E295" s="54" t="s">
        <v>5405</v>
      </c>
      <c r="F295" s="71">
        <v>44395</v>
      </c>
      <c r="G295" s="72">
        <v>928.24</v>
      </c>
      <c r="H295" s="72">
        <v>77925.75</v>
      </c>
      <c r="I295" s="54" t="s">
        <v>265</v>
      </c>
      <c r="J295" s="54" t="s">
        <v>333</v>
      </c>
      <c r="K295" s="54" t="s">
        <v>5401</v>
      </c>
      <c r="L295" s="54" t="s">
        <v>5406</v>
      </c>
      <c r="M295" s="54" t="s">
        <v>5405</v>
      </c>
      <c r="N295" s="54" t="s">
        <v>256</v>
      </c>
      <c r="O295" s="54" t="s">
        <v>256</v>
      </c>
      <c r="P295" s="54" t="s">
        <v>271</v>
      </c>
      <c r="Q295" s="54" t="s">
        <v>256</v>
      </c>
      <c r="R295" s="54" t="s">
        <v>431</v>
      </c>
      <c r="S295" s="71"/>
      <c r="T295" s="54" t="s">
        <v>256</v>
      </c>
      <c r="U295" s="71">
        <v>44395</v>
      </c>
      <c r="V295" s="54" t="s">
        <v>443</v>
      </c>
      <c r="W295" t="str">
        <f t="shared" si="4"/>
        <v>Jul-21</v>
      </c>
    </row>
    <row r="296" spans="1:23" x14ac:dyDescent="0.25">
      <c r="A296" s="54" t="s">
        <v>317</v>
      </c>
      <c r="B296" s="54" t="s">
        <v>428</v>
      </c>
      <c r="C296" s="54" t="s">
        <v>263</v>
      </c>
      <c r="D296" s="54" t="s">
        <v>429</v>
      </c>
      <c r="E296" s="54" t="s">
        <v>5407</v>
      </c>
      <c r="F296" s="71">
        <v>44395</v>
      </c>
      <c r="G296" s="72">
        <v>1207.1300000000001</v>
      </c>
      <c r="H296" s="72">
        <v>101338.56</v>
      </c>
      <c r="I296" s="54" t="s">
        <v>265</v>
      </c>
      <c r="J296" s="54" t="s">
        <v>333</v>
      </c>
      <c r="K296" s="54" t="s">
        <v>5408</v>
      </c>
      <c r="L296" s="54" t="s">
        <v>5409</v>
      </c>
      <c r="M296" s="54" t="s">
        <v>5407</v>
      </c>
      <c r="N296" s="54" t="s">
        <v>256</v>
      </c>
      <c r="O296" s="54" t="s">
        <v>256</v>
      </c>
      <c r="P296" s="54" t="s">
        <v>271</v>
      </c>
      <c r="Q296" s="54" t="s">
        <v>256</v>
      </c>
      <c r="R296" s="54" t="s">
        <v>431</v>
      </c>
      <c r="S296" s="71"/>
      <c r="T296" s="54" t="s">
        <v>256</v>
      </c>
      <c r="U296" s="71">
        <v>44395</v>
      </c>
      <c r="V296" s="54" t="s">
        <v>443</v>
      </c>
      <c r="W296" t="str">
        <f t="shared" si="4"/>
        <v>Jul-21</v>
      </c>
    </row>
    <row r="297" spans="1:23" x14ac:dyDescent="0.25">
      <c r="A297" s="54" t="s">
        <v>317</v>
      </c>
      <c r="B297" s="54" t="s">
        <v>428</v>
      </c>
      <c r="C297" s="54" t="s">
        <v>263</v>
      </c>
      <c r="D297" s="54" t="s">
        <v>429</v>
      </c>
      <c r="E297" s="54" t="s">
        <v>5410</v>
      </c>
      <c r="F297" s="71">
        <v>44395</v>
      </c>
      <c r="G297" s="72">
        <v>9362.76</v>
      </c>
      <c r="H297" s="72">
        <v>786003.7</v>
      </c>
      <c r="I297" s="54" t="s">
        <v>265</v>
      </c>
      <c r="J297" s="54" t="s">
        <v>333</v>
      </c>
      <c r="K297" s="54" t="s">
        <v>5408</v>
      </c>
      <c r="L297" s="54" t="s">
        <v>5411</v>
      </c>
      <c r="M297" s="54" t="s">
        <v>5410</v>
      </c>
      <c r="N297" s="54" t="s">
        <v>256</v>
      </c>
      <c r="O297" s="54" t="s">
        <v>256</v>
      </c>
      <c r="P297" s="54" t="s">
        <v>271</v>
      </c>
      <c r="Q297" s="54" t="s">
        <v>256</v>
      </c>
      <c r="R297" s="54" t="s">
        <v>431</v>
      </c>
      <c r="S297" s="71"/>
      <c r="T297" s="54" t="s">
        <v>256</v>
      </c>
      <c r="U297" s="71">
        <v>44395</v>
      </c>
      <c r="V297" s="54" t="s">
        <v>443</v>
      </c>
      <c r="W297" t="str">
        <f t="shared" si="4"/>
        <v>Jul-21</v>
      </c>
    </row>
    <row r="298" spans="1:23" x14ac:dyDescent="0.25">
      <c r="A298" s="54" t="s">
        <v>317</v>
      </c>
      <c r="B298" s="54" t="s">
        <v>428</v>
      </c>
      <c r="C298" s="54" t="s">
        <v>263</v>
      </c>
      <c r="D298" s="54" t="s">
        <v>429</v>
      </c>
      <c r="E298" s="54" t="s">
        <v>5412</v>
      </c>
      <c r="F298" s="71">
        <v>44395</v>
      </c>
      <c r="G298" s="72">
        <v>2884.9</v>
      </c>
      <c r="H298" s="72">
        <v>242187.36</v>
      </c>
      <c r="I298" s="54" t="s">
        <v>265</v>
      </c>
      <c r="J298" s="54" t="s">
        <v>333</v>
      </c>
      <c r="K298" s="54" t="s">
        <v>5408</v>
      </c>
      <c r="L298" s="54" t="s">
        <v>5413</v>
      </c>
      <c r="M298" s="54" t="s">
        <v>5412</v>
      </c>
      <c r="N298" s="54" t="s">
        <v>256</v>
      </c>
      <c r="O298" s="54" t="s">
        <v>256</v>
      </c>
      <c r="P298" s="54" t="s">
        <v>271</v>
      </c>
      <c r="Q298" s="54" t="s">
        <v>256</v>
      </c>
      <c r="R298" s="54" t="s">
        <v>431</v>
      </c>
      <c r="S298" s="71"/>
      <c r="T298" s="54" t="s">
        <v>256</v>
      </c>
      <c r="U298" s="71">
        <v>44395</v>
      </c>
      <c r="V298" s="54" t="s">
        <v>443</v>
      </c>
      <c r="W298" t="str">
        <f t="shared" si="4"/>
        <v>Jul-21</v>
      </c>
    </row>
    <row r="299" spans="1:23" x14ac:dyDescent="0.25">
      <c r="A299" s="54" t="s">
        <v>317</v>
      </c>
      <c r="B299" s="54" t="s">
        <v>428</v>
      </c>
      <c r="C299" s="54" t="s">
        <v>263</v>
      </c>
      <c r="D299" s="54" t="s">
        <v>429</v>
      </c>
      <c r="E299" s="54" t="s">
        <v>5414</v>
      </c>
      <c r="F299" s="71">
        <v>44395</v>
      </c>
      <c r="G299" s="72">
        <v>1966.5</v>
      </c>
      <c r="H299" s="72">
        <v>165087.67999999999</v>
      </c>
      <c r="I299" s="54" t="s">
        <v>265</v>
      </c>
      <c r="J299" s="54" t="s">
        <v>333</v>
      </c>
      <c r="K299" s="54" t="s">
        <v>5408</v>
      </c>
      <c r="L299" s="54" t="s">
        <v>5415</v>
      </c>
      <c r="M299" s="54" t="s">
        <v>5414</v>
      </c>
      <c r="N299" s="54" t="s">
        <v>256</v>
      </c>
      <c r="O299" s="54" t="s">
        <v>256</v>
      </c>
      <c r="P299" s="54" t="s">
        <v>271</v>
      </c>
      <c r="Q299" s="54" t="s">
        <v>256</v>
      </c>
      <c r="R299" s="54" t="s">
        <v>431</v>
      </c>
      <c r="S299" s="71"/>
      <c r="T299" s="54" t="s">
        <v>256</v>
      </c>
      <c r="U299" s="71">
        <v>44395</v>
      </c>
      <c r="V299" s="54" t="s">
        <v>443</v>
      </c>
      <c r="W299" t="str">
        <f t="shared" si="4"/>
        <v>Jul-21</v>
      </c>
    </row>
    <row r="300" spans="1:23" x14ac:dyDescent="0.25">
      <c r="A300" s="54" t="s">
        <v>317</v>
      </c>
      <c r="B300" s="54" t="s">
        <v>428</v>
      </c>
      <c r="C300" s="54" t="s">
        <v>263</v>
      </c>
      <c r="D300" s="54" t="s">
        <v>429</v>
      </c>
      <c r="E300" s="54" t="s">
        <v>5416</v>
      </c>
      <c r="F300" s="71">
        <v>44395</v>
      </c>
      <c r="G300" s="72">
        <v>2349.7199999999998</v>
      </c>
      <c r="H300" s="72">
        <v>197258.99</v>
      </c>
      <c r="I300" s="54" t="s">
        <v>265</v>
      </c>
      <c r="J300" s="54" t="s">
        <v>333</v>
      </c>
      <c r="K300" s="54" t="s">
        <v>5408</v>
      </c>
      <c r="L300" s="54" t="s">
        <v>5417</v>
      </c>
      <c r="M300" s="54" t="s">
        <v>5416</v>
      </c>
      <c r="N300" s="54" t="s">
        <v>256</v>
      </c>
      <c r="O300" s="54" t="s">
        <v>256</v>
      </c>
      <c r="P300" s="54" t="s">
        <v>271</v>
      </c>
      <c r="Q300" s="54" t="s">
        <v>256</v>
      </c>
      <c r="R300" s="54" t="s">
        <v>431</v>
      </c>
      <c r="S300" s="71"/>
      <c r="T300" s="54" t="s">
        <v>256</v>
      </c>
      <c r="U300" s="71">
        <v>44395</v>
      </c>
      <c r="V300" s="54" t="s">
        <v>443</v>
      </c>
      <c r="W300" t="str">
        <f t="shared" si="4"/>
        <v>Jul-21</v>
      </c>
    </row>
    <row r="301" spans="1:23" x14ac:dyDescent="0.25">
      <c r="A301" s="54" t="s">
        <v>317</v>
      </c>
      <c r="B301" s="54" t="s">
        <v>428</v>
      </c>
      <c r="C301" s="54" t="s">
        <v>263</v>
      </c>
      <c r="D301" s="54" t="s">
        <v>429</v>
      </c>
      <c r="E301" s="54" t="s">
        <v>5418</v>
      </c>
      <c r="F301" s="71">
        <v>44395</v>
      </c>
      <c r="G301" s="72">
        <v>746.81</v>
      </c>
      <c r="H301" s="72">
        <v>62694.7</v>
      </c>
      <c r="I301" s="54" t="s">
        <v>265</v>
      </c>
      <c r="J301" s="54" t="s">
        <v>496</v>
      </c>
      <c r="K301" s="54" t="s">
        <v>5419</v>
      </c>
      <c r="L301" s="54" t="s">
        <v>5420</v>
      </c>
      <c r="M301" s="54" t="s">
        <v>5418</v>
      </c>
      <c r="N301" s="54" t="s">
        <v>256</v>
      </c>
      <c r="O301" s="54" t="s">
        <v>256</v>
      </c>
      <c r="P301" s="54" t="s">
        <v>495</v>
      </c>
      <c r="Q301" s="54" t="s">
        <v>256</v>
      </c>
      <c r="R301" s="54" t="s">
        <v>431</v>
      </c>
      <c r="S301" s="71"/>
      <c r="T301" s="54" t="s">
        <v>256</v>
      </c>
      <c r="U301" s="71">
        <v>44395</v>
      </c>
      <c r="V301" s="54" t="s">
        <v>256</v>
      </c>
      <c r="W301" t="str">
        <f t="shared" si="4"/>
        <v>Jul-21</v>
      </c>
    </row>
    <row r="302" spans="1:23" x14ac:dyDescent="0.25">
      <c r="A302" s="54" t="s">
        <v>317</v>
      </c>
      <c r="B302" s="54" t="s">
        <v>428</v>
      </c>
      <c r="C302" s="54" t="s">
        <v>278</v>
      </c>
      <c r="D302" s="54" t="s">
        <v>436</v>
      </c>
      <c r="E302" s="54" t="s">
        <v>5421</v>
      </c>
      <c r="F302" s="71">
        <v>44395</v>
      </c>
      <c r="G302" s="72">
        <v>-11922.32</v>
      </c>
      <c r="H302" s="72">
        <v>-1000878.76</v>
      </c>
      <c r="I302" s="54" t="s">
        <v>265</v>
      </c>
      <c r="J302" s="54" t="s">
        <v>501</v>
      </c>
      <c r="K302" s="54" t="s">
        <v>5422</v>
      </c>
      <c r="L302" s="54" t="s">
        <v>5423</v>
      </c>
      <c r="M302" s="54" t="s">
        <v>5421</v>
      </c>
      <c r="N302" s="54" t="s">
        <v>256</v>
      </c>
      <c r="O302" s="54" t="s">
        <v>256</v>
      </c>
      <c r="P302" s="54" t="s">
        <v>453</v>
      </c>
      <c r="Q302" s="54" t="s">
        <v>256</v>
      </c>
      <c r="R302" s="54" t="s">
        <v>431</v>
      </c>
      <c r="S302" s="71"/>
      <c r="T302" s="54" t="s">
        <v>256</v>
      </c>
      <c r="U302" s="71">
        <v>44395</v>
      </c>
      <c r="V302" s="54" t="s">
        <v>256</v>
      </c>
      <c r="W302" t="str">
        <f t="shared" si="4"/>
        <v>Jul-21</v>
      </c>
    </row>
    <row r="303" spans="1:23" x14ac:dyDescent="0.25">
      <c r="A303" s="54" t="s">
        <v>317</v>
      </c>
      <c r="B303" s="54" t="s">
        <v>428</v>
      </c>
      <c r="C303" s="54" t="s">
        <v>263</v>
      </c>
      <c r="D303" s="54" t="s">
        <v>429</v>
      </c>
      <c r="E303" s="54" t="s">
        <v>5424</v>
      </c>
      <c r="F303" s="71">
        <v>44395</v>
      </c>
      <c r="G303" s="72">
        <v>11922.32</v>
      </c>
      <c r="H303" s="72">
        <v>1000878.76</v>
      </c>
      <c r="I303" s="54" t="s">
        <v>265</v>
      </c>
      <c r="J303" s="54" t="s">
        <v>501</v>
      </c>
      <c r="K303" s="54" t="s">
        <v>5422</v>
      </c>
      <c r="L303" s="54" t="s">
        <v>5423</v>
      </c>
      <c r="M303" s="54" t="s">
        <v>5424</v>
      </c>
      <c r="N303" s="54" t="s">
        <v>256</v>
      </c>
      <c r="O303" s="54" t="s">
        <v>256</v>
      </c>
      <c r="P303" s="54" t="s">
        <v>453</v>
      </c>
      <c r="Q303" s="54" t="s">
        <v>256</v>
      </c>
      <c r="R303" s="54" t="s">
        <v>431</v>
      </c>
      <c r="S303" s="71"/>
      <c r="T303" s="54" t="s">
        <v>256</v>
      </c>
      <c r="U303" s="71">
        <v>44395</v>
      </c>
      <c r="V303" s="54" t="s">
        <v>256</v>
      </c>
      <c r="W303" t="str">
        <f t="shared" si="4"/>
        <v>Jul-21</v>
      </c>
    </row>
    <row r="304" spans="1:23" x14ac:dyDescent="0.25">
      <c r="A304" s="54" t="s">
        <v>317</v>
      </c>
      <c r="B304" s="54" t="s">
        <v>428</v>
      </c>
      <c r="C304" s="54" t="s">
        <v>263</v>
      </c>
      <c r="D304" s="54" t="s">
        <v>429</v>
      </c>
      <c r="E304" s="54" t="s">
        <v>5425</v>
      </c>
      <c r="F304" s="71">
        <v>44395</v>
      </c>
      <c r="G304" s="72">
        <v>11922.32</v>
      </c>
      <c r="H304" s="72">
        <v>1000878.76</v>
      </c>
      <c r="I304" s="54" t="s">
        <v>265</v>
      </c>
      <c r="J304" s="54" t="s">
        <v>501</v>
      </c>
      <c r="K304" s="54" t="s">
        <v>5422</v>
      </c>
      <c r="L304" s="54" t="s">
        <v>5423</v>
      </c>
      <c r="M304" s="54" t="s">
        <v>5425</v>
      </c>
      <c r="N304" s="54" t="s">
        <v>256</v>
      </c>
      <c r="O304" s="54" t="s">
        <v>256</v>
      </c>
      <c r="P304" s="54" t="s">
        <v>453</v>
      </c>
      <c r="Q304" s="54" t="s">
        <v>256</v>
      </c>
      <c r="R304" s="54" t="s">
        <v>431</v>
      </c>
      <c r="S304" s="71"/>
      <c r="T304" s="54" t="s">
        <v>256</v>
      </c>
      <c r="U304" s="71">
        <v>44395</v>
      </c>
      <c r="V304" s="54" t="s">
        <v>256</v>
      </c>
      <c r="W304" t="str">
        <f t="shared" si="4"/>
        <v>Jul-21</v>
      </c>
    </row>
    <row r="305" spans="1:23" x14ac:dyDescent="0.25">
      <c r="A305" s="54" t="s">
        <v>317</v>
      </c>
      <c r="B305" s="54" t="s">
        <v>428</v>
      </c>
      <c r="C305" s="54" t="s">
        <v>263</v>
      </c>
      <c r="D305" s="54" t="s">
        <v>429</v>
      </c>
      <c r="E305" s="54" t="s">
        <v>5426</v>
      </c>
      <c r="F305" s="71">
        <v>44395</v>
      </c>
      <c r="G305" s="72">
        <v>9783.76</v>
      </c>
      <c r="H305" s="72">
        <v>821346.65</v>
      </c>
      <c r="I305" s="54" t="s">
        <v>265</v>
      </c>
      <c r="J305" s="54" t="s">
        <v>501</v>
      </c>
      <c r="K305" s="54" t="s">
        <v>5427</v>
      </c>
      <c r="L305" s="54" t="s">
        <v>5428</v>
      </c>
      <c r="M305" s="54" t="s">
        <v>5426</v>
      </c>
      <c r="N305" s="54" t="s">
        <v>256</v>
      </c>
      <c r="O305" s="54" t="s">
        <v>256</v>
      </c>
      <c r="P305" s="54" t="s">
        <v>453</v>
      </c>
      <c r="Q305" s="54" t="s">
        <v>256</v>
      </c>
      <c r="R305" s="54" t="s">
        <v>431</v>
      </c>
      <c r="S305" s="71"/>
      <c r="T305" s="54" t="s">
        <v>256</v>
      </c>
      <c r="U305" s="71">
        <v>44395</v>
      </c>
      <c r="V305" s="54" t="s">
        <v>256</v>
      </c>
      <c r="W305" t="str">
        <f t="shared" si="4"/>
        <v>Jul-21</v>
      </c>
    </row>
    <row r="306" spans="1:23" x14ac:dyDescent="0.25">
      <c r="A306" s="54" t="s">
        <v>317</v>
      </c>
      <c r="B306" s="54" t="s">
        <v>428</v>
      </c>
      <c r="C306" s="54" t="s">
        <v>263</v>
      </c>
      <c r="D306" s="54" t="s">
        <v>429</v>
      </c>
      <c r="E306" s="54" t="s">
        <v>5429</v>
      </c>
      <c r="F306" s="71">
        <v>44395</v>
      </c>
      <c r="G306" s="72">
        <v>13429.64</v>
      </c>
      <c r="H306" s="72">
        <v>1127418.28</v>
      </c>
      <c r="I306" s="54" t="s">
        <v>265</v>
      </c>
      <c r="J306" s="54" t="s">
        <v>501</v>
      </c>
      <c r="K306" s="54" t="s">
        <v>5430</v>
      </c>
      <c r="L306" s="54" t="s">
        <v>5431</v>
      </c>
      <c r="M306" s="54" t="s">
        <v>5429</v>
      </c>
      <c r="N306" s="54" t="s">
        <v>256</v>
      </c>
      <c r="O306" s="54" t="s">
        <v>256</v>
      </c>
      <c r="P306" s="54" t="s">
        <v>453</v>
      </c>
      <c r="Q306" s="54" t="s">
        <v>256</v>
      </c>
      <c r="R306" s="54" t="s">
        <v>431</v>
      </c>
      <c r="S306" s="71"/>
      <c r="T306" s="54" t="s">
        <v>256</v>
      </c>
      <c r="U306" s="71">
        <v>44395</v>
      </c>
      <c r="V306" s="54" t="s">
        <v>256</v>
      </c>
      <c r="W306" t="str">
        <f t="shared" si="4"/>
        <v>Jul-21</v>
      </c>
    </row>
    <row r="307" spans="1:23" x14ac:dyDescent="0.25">
      <c r="A307" s="54" t="s">
        <v>317</v>
      </c>
      <c r="B307" s="54" t="s">
        <v>428</v>
      </c>
      <c r="C307" s="54" t="s">
        <v>263</v>
      </c>
      <c r="D307" s="54" t="s">
        <v>429</v>
      </c>
      <c r="E307" s="54" t="s">
        <v>5432</v>
      </c>
      <c r="F307" s="71">
        <v>44395</v>
      </c>
      <c r="G307" s="72">
        <v>47.52</v>
      </c>
      <c r="H307" s="72">
        <v>3989.3</v>
      </c>
      <c r="I307" s="54" t="s">
        <v>265</v>
      </c>
      <c r="J307" s="54" t="s">
        <v>293</v>
      </c>
      <c r="K307" s="54" t="s">
        <v>5433</v>
      </c>
      <c r="L307" s="54" t="s">
        <v>5434</v>
      </c>
      <c r="M307" s="54" t="s">
        <v>5432</v>
      </c>
      <c r="N307" s="54" t="s">
        <v>256</v>
      </c>
      <c r="O307" s="54" t="s">
        <v>256</v>
      </c>
      <c r="P307" s="54" t="s">
        <v>275</v>
      </c>
      <c r="Q307" s="54" t="s">
        <v>256</v>
      </c>
      <c r="R307" s="54" t="s">
        <v>431</v>
      </c>
      <c r="S307" s="71"/>
      <c r="T307" s="54" t="s">
        <v>256</v>
      </c>
      <c r="U307" s="71">
        <v>44395</v>
      </c>
      <c r="V307" s="54" t="s">
        <v>256</v>
      </c>
      <c r="W307" t="str">
        <f t="shared" si="4"/>
        <v>Jul-21</v>
      </c>
    </row>
    <row r="308" spans="1:23" x14ac:dyDescent="0.25">
      <c r="A308" s="54" t="s">
        <v>317</v>
      </c>
      <c r="B308" s="54" t="s">
        <v>428</v>
      </c>
      <c r="C308" s="54" t="s">
        <v>263</v>
      </c>
      <c r="D308" s="54" t="s">
        <v>429</v>
      </c>
      <c r="E308" s="54" t="s">
        <v>5435</v>
      </c>
      <c r="F308" s="71">
        <v>44395</v>
      </c>
      <c r="G308" s="72">
        <v>235.75</v>
      </c>
      <c r="H308" s="72">
        <v>19791.21</v>
      </c>
      <c r="I308" s="54" t="s">
        <v>265</v>
      </c>
      <c r="J308" s="54" t="s">
        <v>293</v>
      </c>
      <c r="K308" s="54" t="s">
        <v>5436</v>
      </c>
      <c r="L308" s="54" t="s">
        <v>5437</v>
      </c>
      <c r="M308" s="54" t="s">
        <v>5435</v>
      </c>
      <c r="N308" s="54" t="s">
        <v>256</v>
      </c>
      <c r="O308" s="54" t="s">
        <v>256</v>
      </c>
      <c r="P308" s="54" t="s">
        <v>275</v>
      </c>
      <c r="Q308" s="54" t="s">
        <v>256</v>
      </c>
      <c r="R308" s="54" t="s">
        <v>431</v>
      </c>
      <c r="S308" s="71"/>
      <c r="T308" s="54" t="s">
        <v>256</v>
      </c>
      <c r="U308" s="71">
        <v>44395</v>
      </c>
      <c r="V308" s="54" t="s">
        <v>256</v>
      </c>
      <c r="W308" t="str">
        <f t="shared" si="4"/>
        <v>Jul-21</v>
      </c>
    </row>
    <row r="309" spans="1:23" x14ac:dyDescent="0.25">
      <c r="A309" s="54" t="s">
        <v>317</v>
      </c>
      <c r="B309" s="54" t="s">
        <v>428</v>
      </c>
      <c r="C309" s="54" t="s">
        <v>263</v>
      </c>
      <c r="D309" s="54" t="s">
        <v>429</v>
      </c>
      <c r="E309" s="54" t="s">
        <v>5438</v>
      </c>
      <c r="F309" s="71">
        <v>44395</v>
      </c>
      <c r="G309" s="72">
        <v>505.23</v>
      </c>
      <c r="H309" s="72">
        <v>42414.06</v>
      </c>
      <c r="I309" s="54" t="s">
        <v>265</v>
      </c>
      <c r="J309" s="54" t="s">
        <v>293</v>
      </c>
      <c r="K309" s="54" t="s">
        <v>5439</v>
      </c>
      <c r="L309" s="54" t="s">
        <v>5440</v>
      </c>
      <c r="M309" s="54" t="s">
        <v>5438</v>
      </c>
      <c r="N309" s="54" t="s">
        <v>256</v>
      </c>
      <c r="O309" s="54" t="s">
        <v>256</v>
      </c>
      <c r="P309" s="54" t="s">
        <v>275</v>
      </c>
      <c r="Q309" s="54" t="s">
        <v>256</v>
      </c>
      <c r="R309" s="54" t="s">
        <v>431</v>
      </c>
      <c r="S309" s="71"/>
      <c r="T309" s="54" t="s">
        <v>256</v>
      </c>
      <c r="U309" s="71">
        <v>44395</v>
      </c>
      <c r="V309" s="54" t="s">
        <v>256</v>
      </c>
      <c r="W309" t="str">
        <f t="shared" si="4"/>
        <v>Jul-21</v>
      </c>
    </row>
    <row r="310" spans="1:23" x14ac:dyDescent="0.25">
      <c r="A310" s="54" t="s">
        <v>318</v>
      </c>
      <c r="B310" s="54" t="s">
        <v>428</v>
      </c>
      <c r="C310" s="54" t="s">
        <v>263</v>
      </c>
      <c r="D310" s="54" t="s">
        <v>429</v>
      </c>
      <c r="E310" s="54" t="s">
        <v>5441</v>
      </c>
      <c r="F310" s="71">
        <v>44395</v>
      </c>
      <c r="G310" s="72">
        <v>3225</v>
      </c>
      <c r="H310" s="72">
        <v>270738.75</v>
      </c>
      <c r="I310" s="54" t="s">
        <v>265</v>
      </c>
      <c r="J310" s="54" t="s">
        <v>523</v>
      </c>
      <c r="K310" s="54" t="s">
        <v>5442</v>
      </c>
      <c r="L310" s="54" t="s">
        <v>5443</v>
      </c>
      <c r="M310" s="54" t="s">
        <v>5441</v>
      </c>
      <c r="N310" s="54" t="s">
        <v>256</v>
      </c>
      <c r="O310" s="54" t="s">
        <v>256</v>
      </c>
      <c r="P310" s="54" t="s">
        <v>447</v>
      </c>
      <c r="Q310" s="54" t="s">
        <v>256</v>
      </c>
      <c r="R310" s="54" t="s">
        <v>431</v>
      </c>
      <c r="S310" s="71"/>
      <c r="T310" s="54" t="s">
        <v>256</v>
      </c>
      <c r="U310" s="71">
        <v>44395</v>
      </c>
      <c r="V310" s="54" t="s">
        <v>256</v>
      </c>
      <c r="W310" t="str">
        <f t="shared" si="4"/>
        <v>Jul-21</v>
      </c>
    </row>
    <row r="311" spans="1:23" x14ac:dyDescent="0.25">
      <c r="A311" s="54" t="s">
        <v>318</v>
      </c>
      <c r="B311" s="54" t="s">
        <v>428</v>
      </c>
      <c r="C311" s="54" t="s">
        <v>263</v>
      </c>
      <c r="D311" s="54" t="s">
        <v>429</v>
      </c>
      <c r="E311" s="54" t="s">
        <v>5444</v>
      </c>
      <c r="F311" s="71">
        <v>44395</v>
      </c>
      <c r="G311" s="72">
        <v>2821.25</v>
      </c>
      <c r="H311" s="72">
        <v>236843.94</v>
      </c>
      <c r="I311" s="54" t="s">
        <v>265</v>
      </c>
      <c r="J311" s="54" t="s">
        <v>523</v>
      </c>
      <c r="K311" s="54" t="s">
        <v>5445</v>
      </c>
      <c r="L311" s="54" t="s">
        <v>5446</v>
      </c>
      <c r="M311" s="54" t="s">
        <v>5444</v>
      </c>
      <c r="N311" s="54" t="s">
        <v>256</v>
      </c>
      <c r="O311" s="54" t="s">
        <v>256</v>
      </c>
      <c r="P311" s="54" t="s">
        <v>447</v>
      </c>
      <c r="Q311" s="54" t="s">
        <v>256</v>
      </c>
      <c r="R311" s="54" t="s">
        <v>431</v>
      </c>
      <c r="S311" s="71"/>
      <c r="T311" s="54" t="s">
        <v>256</v>
      </c>
      <c r="U311" s="71">
        <v>44395</v>
      </c>
      <c r="V311" s="54" t="s">
        <v>256</v>
      </c>
      <c r="W311" t="str">
        <f t="shared" si="4"/>
        <v>Jul-21</v>
      </c>
    </row>
    <row r="312" spans="1:23" x14ac:dyDescent="0.25">
      <c r="A312" s="54" t="s">
        <v>318</v>
      </c>
      <c r="B312" s="54" t="s">
        <v>428</v>
      </c>
      <c r="C312" s="54" t="s">
        <v>263</v>
      </c>
      <c r="D312" s="54" t="s">
        <v>429</v>
      </c>
      <c r="E312" s="54" t="s">
        <v>5447</v>
      </c>
      <c r="F312" s="71">
        <v>44395</v>
      </c>
      <c r="G312" s="72">
        <v>11890</v>
      </c>
      <c r="H312" s="72">
        <v>998165.5</v>
      </c>
      <c r="I312" s="54" t="s">
        <v>265</v>
      </c>
      <c r="J312" s="54" t="s">
        <v>523</v>
      </c>
      <c r="K312" s="54" t="s">
        <v>5448</v>
      </c>
      <c r="L312" s="54" t="s">
        <v>5449</v>
      </c>
      <c r="M312" s="54" t="s">
        <v>5447</v>
      </c>
      <c r="N312" s="54" t="s">
        <v>256</v>
      </c>
      <c r="O312" s="54" t="s">
        <v>256</v>
      </c>
      <c r="P312" s="54" t="s">
        <v>447</v>
      </c>
      <c r="Q312" s="54" t="s">
        <v>256</v>
      </c>
      <c r="R312" s="54" t="s">
        <v>431</v>
      </c>
      <c r="S312" s="71"/>
      <c r="T312" s="54" t="s">
        <v>256</v>
      </c>
      <c r="U312" s="71">
        <v>44395</v>
      </c>
      <c r="V312" s="54" t="s">
        <v>256</v>
      </c>
      <c r="W312" t="str">
        <f t="shared" si="4"/>
        <v>Jul-21</v>
      </c>
    </row>
    <row r="313" spans="1:23" x14ac:dyDescent="0.25">
      <c r="A313" s="54" t="s">
        <v>317</v>
      </c>
      <c r="B313" s="54" t="s">
        <v>428</v>
      </c>
      <c r="C313" s="54" t="s">
        <v>263</v>
      </c>
      <c r="D313" s="54" t="s">
        <v>429</v>
      </c>
      <c r="E313" s="54" t="s">
        <v>5450</v>
      </c>
      <c r="F313" s="71">
        <v>44395</v>
      </c>
      <c r="G313" s="72">
        <v>5170.1400000000003</v>
      </c>
      <c r="H313" s="72">
        <v>434033.25</v>
      </c>
      <c r="I313" s="54" t="s">
        <v>265</v>
      </c>
      <c r="J313" s="54" t="s">
        <v>592</v>
      </c>
      <c r="K313" s="54" t="s">
        <v>5451</v>
      </c>
      <c r="L313" s="54" t="s">
        <v>5452</v>
      </c>
      <c r="M313" s="54" t="s">
        <v>5450</v>
      </c>
      <c r="N313" s="54" t="s">
        <v>256</v>
      </c>
      <c r="O313" s="54" t="s">
        <v>256</v>
      </c>
      <c r="P313" s="54" t="s">
        <v>454</v>
      </c>
      <c r="Q313" s="54" t="s">
        <v>256</v>
      </c>
      <c r="R313" s="54" t="s">
        <v>431</v>
      </c>
      <c r="S313" s="71"/>
      <c r="T313" s="54" t="s">
        <v>256</v>
      </c>
      <c r="U313" s="71">
        <v>44395</v>
      </c>
      <c r="V313" s="54" t="s">
        <v>256</v>
      </c>
      <c r="W313" t="str">
        <f t="shared" si="4"/>
        <v>Jul-21</v>
      </c>
    </row>
    <row r="314" spans="1:23" x14ac:dyDescent="0.25">
      <c r="A314" s="54" t="s">
        <v>317</v>
      </c>
      <c r="B314" s="54" t="s">
        <v>428</v>
      </c>
      <c r="C314" s="54" t="s">
        <v>263</v>
      </c>
      <c r="D314" s="54" t="s">
        <v>429</v>
      </c>
      <c r="E314" s="54" t="s">
        <v>5453</v>
      </c>
      <c r="F314" s="71">
        <v>44395</v>
      </c>
      <c r="G314" s="72">
        <v>660.38</v>
      </c>
      <c r="H314" s="72">
        <v>55438.9</v>
      </c>
      <c r="I314" s="54" t="s">
        <v>265</v>
      </c>
      <c r="J314" s="54" t="s">
        <v>592</v>
      </c>
      <c r="K314" s="54" t="s">
        <v>5454</v>
      </c>
      <c r="L314" s="54" t="s">
        <v>5455</v>
      </c>
      <c r="M314" s="54" t="s">
        <v>5453</v>
      </c>
      <c r="N314" s="54" t="s">
        <v>256</v>
      </c>
      <c r="O314" s="54" t="s">
        <v>256</v>
      </c>
      <c r="P314" s="54" t="s">
        <v>454</v>
      </c>
      <c r="Q314" s="54" t="s">
        <v>256</v>
      </c>
      <c r="R314" s="54" t="s">
        <v>431</v>
      </c>
      <c r="S314" s="71"/>
      <c r="T314" s="54" t="s">
        <v>256</v>
      </c>
      <c r="U314" s="71">
        <v>44395</v>
      </c>
      <c r="V314" s="54" t="s">
        <v>256</v>
      </c>
      <c r="W314" t="str">
        <f t="shared" si="4"/>
        <v>Jul-21</v>
      </c>
    </row>
    <row r="315" spans="1:23" x14ac:dyDescent="0.25">
      <c r="A315" s="54" t="s">
        <v>317</v>
      </c>
      <c r="B315" s="54" t="s">
        <v>428</v>
      </c>
      <c r="C315" s="54" t="s">
        <v>263</v>
      </c>
      <c r="D315" s="54" t="s">
        <v>429</v>
      </c>
      <c r="E315" s="54" t="s">
        <v>5456</v>
      </c>
      <c r="F315" s="71">
        <v>44395</v>
      </c>
      <c r="G315" s="72">
        <v>9.5399999999999991</v>
      </c>
      <c r="H315" s="72">
        <v>800.88</v>
      </c>
      <c r="I315" s="54" t="s">
        <v>265</v>
      </c>
      <c r="J315" s="54" t="s">
        <v>592</v>
      </c>
      <c r="K315" s="54" t="s">
        <v>5457</v>
      </c>
      <c r="L315" s="54" t="s">
        <v>5458</v>
      </c>
      <c r="M315" s="54" t="s">
        <v>5456</v>
      </c>
      <c r="N315" s="54" t="s">
        <v>256</v>
      </c>
      <c r="O315" s="54" t="s">
        <v>256</v>
      </c>
      <c r="P315" s="54" t="s">
        <v>454</v>
      </c>
      <c r="Q315" s="54" t="s">
        <v>256</v>
      </c>
      <c r="R315" s="54" t="s">
        <v>431</v>
      </c>
      <c r="S315" s="71"/>
      <c r="T315" s="54" t="s">
        <v>256</v>
      </c>
      <c r="U315" s="71">
        <v>44395</v>
      </c>
      <c r="V315" s="54" t="s">
        <v>256</v>
      </c>
      <c r="W315" t="str">
        <f t="shared" si="4"/>
        <v>Jul-21</v>
      </c>
    </row>
    <row r="316" spans="1:23" x14ac:dyDescent="0.25">
      <c r="A316" s="54" t="s">
        <v>317</v>
      </c>
      <c r="B316" s="54" t="s">
        <v>428</v>
      </c>
      <c r="C316" s="54" t="s">
        <v>263</v>
      </c>
      <c r="D316" s="54" t="s">
        <v>429</v>
      </c>
      <c r="E316" s="54" t="s">
        <v>5459</v>
      </c>
      <c r="F316" s="71">
        <v>44395</v>
      </c>
      <c r="G316" s="72">
        <v>7.01</v>
      </c>
      <c r="H316" s="72">
        <v>588.49</v>
      </c>
      <c r="I316" s="54" t="s">
        <v>265</v>
      </c>
      <c r="J316" s="54" t="s">
        <v>592</v>
      </c>
      <c r="K316" s="54" t="s">
        <v>5460</v>
      </c>
      <c r="L316" s="54" t="s">
        <v>5461</v>
      </c>
      <c r="M316" s="54" t="s">
        <v>5459</v>
      </c>
      <c r="N316" s="54" t="s">
        <v>256</v>
      </c>
      <c r="O316" s="54" t="s">
        <v>256</v>
      </c>
      <c r="P316" s="54" t="s">
        <v>454</v>
      </c>
      <c r="Q316" s="54" t="s">
        <v>256</v>
      </c>
      <c r="R316" s="54" t="s">
        <v>431</v>
      </c>
      <c r="S316" s="71"/>
      <c r="T316" s="54" t="s">
        <v>256</v>
      </c>
      <c r="U316" s="71">
        <v>44395</v>
      </c>
      <c r="V316" s="54" t="s">
        <v>256</v>
      </c>
      <c r="W316" t="str">
        <f t="shared" si="4"/>
        <v>Jul-21</v>
      </c>
    </row>
    <row r="317" spans="1:23" x14ac:dyDescent="0.25">
      <c r="A317" s="54" t="s">
        <v>318</v>
      </c>
      <c r="B317" s="54" t="s">
        <v>428</v>
      </c>
      <c r="C317" s="54" t="s">
        <v>263</v>
      </c>
      <c r="D317" s="54" t="s">
        <v>429</v>
      </c>
      <c r="E317" s="54" t="s">
        <v>5462</v>
      </c>
      <c r="F317" s="71">
        <v>44395</v>
      </c>
      <c r="G317" s="72">
        <v>10409.700000000001</v>
      </c>
      <c r="H317" s="72">
        <v>873894.32</v>
      </c>
      <c r="I317" s="54" t="s">
        <v>265</v>
      </c>
      <c r="J317" s="54" t="s">
        <v>606</v>
      </c>
      <c r="K317" s="54" t="s">
        <v>5463</v>
      </c>
      <c r="L317" s="54" t="s">
        <v>5464</v>
      </c>
      <c r="M317" s="54" t="s">
        <v>5462</v>
      </c>
      <c r="N317" s="54" t="s">
        <v>256</v>
      </c>
      <c r="O317" s="54" t="s">
        <v>256</v>
      </c>
      <c r="P317" s="54" t="s">
        <v>438</v>
      </c>
      <c r="Q317" s="54" t="s">
        <v>256</v>
      </c>
      <c r="R317" s="54" t="s">
        <v>431</v>
      </c>
      <c r="S317" s="71"/>
      <c r="T317" s="54" t="s">
        <v>256</v>
      </c>
      <c r="U317" s="71">
        <v>44395</v>
      </c>
      <c r="V317" s="54" t="s">
        <v>256</v>
      </c>
      <c r="W317" t="str">
        <f t="shared" si="4"/>
        <v>Jul-21</v>
      </c>
    </row>
    <row r="318" spans="1:23" x14ac:dyDescent="0.25">
      <c r="A318" s="54" t="s">
        <v>318</v>
      </c>
      <c r="B318" s="54" t="s">
        <v>428</v>
      </c>
      <c r="C318" s="54" t="s">
        <v>263</v>
      </c>
      <c r="D318" s="54" t="s">
        <v>429</v>
      </c>
      <c r="E318" s="54" t="s">
        <v>5465</v>
      </c>
      <c r="F318" s="71">
        <v>44395</v>
      </c>
      <c r="G318" s="72">
        <v>70958.759999999995</v>
      </c>
      <c r="H318" s="72">
        <v>5956987.9000000004</v>
      </c>
      <c r="I318" s="54" t="s">
        <v>265</v>
      </c>
      <c r="J318" s="54" t="s">
        <v>606</v>
      </c>
      <c r="K318" s="54" t="s">
        <v>5463</v>
      </c>
      <c r="L318" s="54" t="s">
        <v>5466</v>
      </c>
      <c r="M318" s="54" t="s">
        <v>5465</v>
      </c>
      <c r="N318" s="54" t="s">
        <v>256</v>
      </c>
      <c r="O318" s="54" t="s">
        <v>256</v>
      </c>
      <c r="P318" s="54" t="s">
        <v>438</v>
      </c>
      <c r="Q318" s="54" t="s">
        <v>256</v>
      </c>
      <c r="R318" s="54" t="s">
        <v>431</v>
      </c>
      <c r="S318" s="71"/>
      <c r="T318" s="54" t="s">
        <v>256</v>
      </c>
      <c r="U318" s="71">
        <v>44395</v>
      </c>
      <c r="V318" s="54" t="s">
        <v>256</v>
      </c>
      <c r="W318" t="str">
        <f t="shared" si="4"/>
        <v>Jul-21</v>
      </c>
    </row>
    <row r="319" spans="1:23" x14ac:dyDescent="0.25">
      <c r="A319" s="54" t="s">
        <v>317</v>
      </c>
      <c r="B319" s="54" t="s">
        <v>428</v>
      </c>
      <c r="C319" s="54" t="s">
        <v>263</v>
      </c>
      <c r="D319" s="54" t="s">
        <v>429</v>
      </c>
      <c r="E319" s="54" t="s">
        <v>5467</v>
      </c>
      <c r="F319" s="71">
        <v>44396</v>
      </c>
      <c r="G319" s="72">
        <v>9156.99</v>
      </c>
      <c r="H319" s="72">
        <v>768729.31</v>
      </c>
      <c r="I319" s="54" t="s">
        <v>265</v>
      </c>
      <c r="J319" s="54" t="s">
        <v>333</v>
      </c>
      <c r="K319" s="54" t="s">
        <v>5468</v>
      </c>
      <c r="L319" s="54" t="s">
        <v>5469</v>
      </c>
      <c r="M319" s="54" t="s">
        <v>5467</v>
      </c>
      <c r="N319" s="54" t="s">
        <v>256</v>
      </c>
      <c r="O319" s="54" t="s">
        <v>256</v>
      </c>
      <c r="P319" s="54" t="s">
        <v>271</v>
      </c>
      <c r="Q319" s="54" t="s">
        <v>256</v>
      </c>
      <c r="R319" s="54" t="s">
        <v>431</v>
      </c>
      <c r="S319" s="71"/>
      <c r="T319" s="54" t="s">
        <v>256</v>
      </c>
      <c r="U319" s="71">
        <v>40743</v>
      </c>
      <c r="V319" s="54" t="s">
        <v>443</v>
      </c>
      <c r="W319" t="str">
        <f t="shared" si="4"/>
        <v>Jul-21</v>
      </c>
    </row>
    <row r="320" spans="1:23" x14ac:dyDescent="0.25">
      <c r="A320" s="54" t="s">
        <v>317</v>
      </c>
      <c r="B320" s="54" t="s">
        <v>428</v>
      </c>
      <c r="C320" s="54" t="s">
        <v>263</v>
      </c>
      <c r="D320" s="54" t="s">
        <v>429</v>
      </c>
      <c r="E320" s="54" t="s">
        <v>5470</v>
      </c>
      <c r="F320" s="71">
        <v>44396</v>
      </c>
      <c r="G320" s="72">
        <v>495.05</v>
      </c>
      <c r="H320" s="72">
        <v>41559.449999999997</v>
      </c>
      <c r="I320" s="54" t="s">
        <v>265</v>
      </c>
      <c r="J320" s="54" t="s">
        <v>293</v>
      </c>
      <c r="K320" s="54" t="s">
        <v>5471</v>
      </c>
      <c r="L320" s="54" t="s">
        <v>5472</v>
      </c>
      <c r="M320" s="54" t="s">
        <v>5470</v>
      </c>
      <c r="N320" s="54" t="s">
        <v>256</v>
      </c>
      <c r="O320" s="54" t="s">
        <v>256</v>
      </c>
      <c r="P320" s="54" t="s">
        <v>275</v>
      </c>
      <c r="Q320" s="54" t="s">
        <v>256</v>
      </c>
      <c r="R320" s="54" t="s">
        <v>431</v>
      </c>
      <c r="S320" s="71"/>
      <c r="T320" s="54" t="s">
        <v>256</v>
      </c>
      <c r="U320" s="71">
        <v>40743</v>
      </c>
      <c r="V320" s="54" t="s">
        <v>256</v>
      </c>
      <c r="W320" t="str">
        <f t="shared" si="4"/>
        <v>Jul-21</v>
      </c>
    </row>
    <row r="321" spans="1:23" x14ac:dyDescent="0.25">
      <c r="A321" s="54" t="s">
        <v>317</v>
      </c>
      <c r="B321" s="54" t="s">
        <v>428</v>
      </c>
      <c r="C321" s="54" t="s">
        <v>263</v>
      </c>
      <c r="D321" s="54" t="s">
        <v>429</v>
      </c>
      <c r="E321" s="54" t="s">
        <v>5473</v>
      </c>
      <c r="F321" s="71">
        <v>44396</v>
      </c>
      <c r="G321" s="72">
        <v>3737.43</v>
      </c>
      <c r="H321" s="72">
        <v>313757.25</v>
      </c>
      <c r="I321" s="54" t="s">
        <v>265</v>
      </c>
      <c r="J321" s="54" t="s">
        <v>293</v>
      </c>
      <c r="K321" s="54" t="s">
        <v>5474</v>
      </c>
      <c r="L321" s="54" t="s">
        <v>5475</v>
      </c>
      <c r="M321" s="54" t="s">
        <v>5473</v>
      </c>
      <c r="N321" s="54" t="s">
        <v>256</v>
      </c>
      <c r="O321" s="54" t="s">
        <v>256</v>
      </c>
      <c r="P321" s="54" t="s">
        <v>275</v>
      </c>
      <c r="Q321" s="54" t="s">
        <v>256</v>
      </c>
      <c r="R321" s="54" t="s">
        <v>431</v>
      </c>
      <c r="S321" s="71"/>
      <c r="T321" s="54" t="s">
        <v>256</v>
      </c>
      <c r="U321" s="71">
        <v>40743</v>
      </c>
      <c r="V321" s="54" t="s">
        <v>256</v>
      </c>
      <c r="W321" t="str">
        <f t="shared" si="4"/>
        <v>Jul-21</v>
      </c>
    </row>
    <row r="322" spans="1:23" x14ac:dyDescent="0.25">
      <c r="A322" s="54" t="s">
        <v>317</v>
      </c>
      <c r="B322" s="54" t="s">
        <v>428</v>
      </c>
      <c r="C322" s="54" t="s">
        <v>263</v>
      </c>
      <c r="D322" s="54" t="s">
        <v>429</v>
      </c>
      <c r="E322" s="54" t="s">
        <v>5476</v>
      </c>
      <c r="F322" s="71">
        <v>44396</v>
      </c>
      <c r="G322" s="72">
        <v>1450</v>
      </c>
      <c r="H322" s="72">
        <v>121727.5</v>
      </c>
      <c r="I322" s="54" t="s">
        <v>265</v>
      </c>
      <c r="J322" s="54" t="s">
        <v>325</v>
      </c>
      <c r="K322" s="54" t="s">
        <v>5477</v>
      </c>
      <c r="L322" s="54" t="s">
        <v>5478</v>
      </c>
      <c r="M322" s="54" t="s">
        <v>5476</v>
      </c>
      <c r="N322" s="54" t="s">
        <v>256</v>
      </c>
      <c r="O322" s="54" t="s">
        <v>256</v>
      </c>
      <c r="P322" s="54" t="s">
        <v>270</v>
      </c>
      <c r="Q322" s="54" t="s">
        <v>256</v>
      </c>
      <c r="R322" s="54" t="s">
        <v>431</v>
      </c>
      <c r="S322" s="71"/>
      <c r="T322" s="54" t="s">
        <v>256</v>
      </c>
      <c r="U322" s="71">
        <v>44396</v>
      </c>
      <c r="V322" s="54" t="s">
        <v>256</v>
      </c>
      <c r="W322" t="str">
        <f t="shared" ref="W322:W385" si="5">TEXT(F322,"MMM-YY")</f>
        <v>Jul-21</v>
      </c>
    </row>
    <row r="323" spans="1:23" x14ac:dyDescent="0.25">
      <c r="A323" s="54" t="s">
        <v>317</v>
      </c>
      <c r="B323" s="54" t="s">
        <v>428</v>
      </c>
      <c r="C323" s="54" t="s">
        <v>263</v>
      </c>
      <c r="D323" s="54" t="s">
        <v>429</v>
      </c>
      <c r="E323" s="54" t="s">
        <v>5479</v>
      </c>
      <c r="F323" s="71">
        <v>44396</v>
      </c>
      <c r="G323" s="72">
        <v>6122.18</v>
      </c>
      <c r="H323" s="72">
        <v>513957.01</v>
      </c>
      <c r="I323" s="54" t="s">
        <v>265</v>
      </c>
      <c r="J323" s="54" t="s">
        <v>573</v>
      </c>
      <c r="K323" s="54" t="s">
        <v>5480</v>
      </c>
      <c r="L323" s="54" t="s">
        <v>5481</v>
      </c>
      <c r="M323" s="54" t="s">
        <v>5479</v>
      </c>
      <c r="N323" s="54" t="s">
        <v>256</v>
      </c>
      <c r="O323" s="54" t="s">
        <v>256</v>
      </c>
      <c r="P323" s="54" t="s">
        <v>445</v>
      </c>
      <c r="Q323" s="54" t="s">
        <v>256</v>
      </c>
      <c r="R323" s="54" t="s">
        <v>431</v>
      </c>
      <c r="S323" s="71"/>
      <c r="T323" s="54" t="s">
        <v>256</v>
      </c>
      <c r="U323" s="71">
        <v>44396</v>
      </c>
      <c r="V323" s="54" t="s">
        <v>256</v>
      </c>
      <c r="W323" t="str">
        <f t="shared" si="5"/>
        <v>Jul-21</v>
      </c>
    </row>
    <row r="324" spans="1:23" x14ac:dyDescent="0.25">
      <c r="A324" s="54" t="s">
        <v>317</v>
      </c>
      <c r="B324" s="54" t="s">
        <v>428</v>
      </c>
      <c r="C324" s="54" t="s">
        <v>263</v>
      </c>
      <c r="D324" s="54" t="s">
        <v>429</v>
      </c>
      <c r="E324" s="54" t="s">
        <v>5482</v>
      </c>
      <c r="F324" s="71">
        <v>44396</v>
      </c>
      <c r="G324" s="72">
        <v>439.57</v>
      </c>
      <c r="H324" s="72">
        <v>36901.9</v>
      </c>
      <c r="I324" s="54" t="s">
        <v>265</v>
      </c>
      <c r="J324" s="54" t="s">
        <v>290</v>
      </c>
      <c r="K324" s="54" t="s">
        <v>5483</v>
      </c>
      <c r="L324" s="54" t="s">
        <v>5484</v>
      </c>
      <c r="M324" s="54" t="s">
        <v>5482</v>
      </c>
      <c r="N324" s="54" t="s">
        <v>256</v>
      </c>
      <c r="O324" s="54" t="s">
        <v>256</v>
      </c>
      <c r="P324" s="54" t="s">
        <v>264</v>
      </c>
      <c r="Q324" s="54" t="s">
        <v>256</v>
      </c>
      <c r="R324" s="54" t="s">
        <v>431</v>
      </c>
      <c r="S324" s="71"/>
      <c r="T324" s="54" t="s">
        <v>256</v>
      </c>
      <c r="U324" s="71">
        <v>40743</v>
      </c>
      <c r="V324" s="54" t="s">
        <v>256</v>
      </c>
      <c r="W324" t="str">
        <f t="shared" si="5"/>
        <v>Jul-21</v>
      </c>
    </row>
    <row r="325" spans="1:23" x14ac:dyDescent="0.25">
      <c r="A325" s="54" t="s">
        <v>317</v>
      </c>
      <c r="B325" s="54" t="s">
        <v>428</v>
      </c>
      <c r="C325" s="54" t="s">
        <v>263</v>
      </c>
      <c r="D325" s="54" t="s">
        <v>429</v>
      </c>
      <c r="E325" s="54" t="s">
        <v>5485</v>
      </c>
      <c r="F325" s="71">
        <v>44396</v>
      </c>
      <c r="G325" s="72">
        <v>54.29</v>
      </c>
      <c r="H325" s="72">
        <v>4557.6499999999996</v>
      </c>
      <c r="I325" s="54" t="s">
        <v>265</v>
      </c>
      <c r="J325" s="54" t="s">
        <v>290</v>
      </c>
      <c r="K325" s="54" t="s">
        <v>5483</v>
      </c>
      <c r="L325" s="54" t="s">
        <v>5486</v>
      </c>
      <c r="M325" s="54" t="s">
        <v>5485</v>
      </c>
      <c r="N325" s="54" t="s">
        <v>256</v>
      </c>
      <c r="O325" s="54" t="s">
        <v>256</v>
      </c>
      <c r="P325" s="54" t="s">
        <v>264</v>
      </c>
      <c r="Q325" s="54" t="s">
        <v>256</v>
      </c>
      <c r="R325" s="54" t="s">
        <v>431</v>
      </c>
      <c r="S325" s="71"/>
      <c r="T325" s="54" t="s">
        <v>256</v>
      </c>
      <c r="U325" s="71">
        <v>40743</v>
      </c>
      <c r="V325" s="54" t="s">
        <v>256</v>
      </c>
      <c r="W325" t="str">
        <f t="shared" si="5"/>
        <v>Jul-21</v>
      </c>
    </row>
    <row r="326" spans="1:23" x14ac:dyDescent="0.25">
      <c r="A326" s="54" t="s">
        <v>317</v>
      </c>
      <c r="B326" s="54" t="s">
        <v>428</v>
      </c>
      <c r="C326" s="54" t="s">
        <v>263</v>
      </c>
      <c r="D326" s="54" t="s">
        <v>429</v>
      </c>
      <c r="E326" s="54" t="s">
        <v>5487</v>
      </c>
      <c r="F326" s="71">
        <v>44396</v>
      </c>
      <c r="G326" s="72">
        <v>414.73</v>
      </c>
      <c r="H326" s="72">
        <v>34816.58</v>
      </c>
      <c r="I326" s="54" t="s">
        <v>265</v>
      </c>
      <c r="J326" s="54" t="s">
        <v>595</v>
      </c>
      <c r="K326" s="54" t="s">
        <v>5140</v>
      </c>
      <c r="L326" s="54" t="s">
        <v>5488</v>
      </c>
      <c r="M326" s="54" t="s">
        <v>5487</v>
      </c>
      <c r="N326" s="54" t="s">
        <v>256</v>
      </c>
      <c r="O326" s="54" t="s">
        <v>256</v>
      </c>
      <c r="P326" s="54" t="s">
        <v>444</v>
      </c>
      <c r="Q326" s="54" t="s">
        <v>256</v>
      </c>
      <c r="R326" s="54" t="s">
        <v>431</v>
      </c>
      <c r="S326" s="71"/>
      <c r="T326" s="54" t="s">
        <v>256</v>
      </c>
      <c r="U326" s="71">
        <v>44396</v>
      </c>
      <c r="V326" s="54" t="s">
        <v>256</v>
      </c>
      <c r="W326" t="str">
        <f t="shared" si="5"/>
        <v>Jul-21</v>
      </c>
    </row>
    <row r="327" spans="1:23" x14ac:dyDescent="0.25">
      <c r="A327" s="54" t="s">
        <v>317</v>
      </c>
      <c r="B327" s="54" t="s">
        <v>428</v>
      </c>
      <c r="C327" s="54" t="s">
        <v>263</v>
      </c>
      <c r="D327" s="54" t="s">
        <v>429</v>
      </c>
      <c r="E327" s="54" t="s">
        <v>5489</v>
      </c>
      <c r="F327" s="71">
        <v>44396</v>
      </c>
      <c r="G327" s="72">
        <v>439.23</v>
      </c>
      <c r="H327" s="72">
        <v>36873.360000000001</v>
      </c>
      <c r="I327" s="54" t="s">
        <v>265</v>
      </c>
      <c r="J327" s="54" t="s">
        <v>595</v>
      </c>
      <c r="K327" s="54" t="s">
        <v>5140</v>
      </c>
      <c r="L327" s="54" t="s">
        <v>5490</v>
      </c>
      <c r="M327" s="54" t="s">
        <v>5489</v>
      </c>
      <c r="N327" s="54" t="s">
        <v>256</v>
      </c>
      <c r="O327" s="54" t="s">
        <v>256</v>
      </c>
      <c r="P327" s="54" t="s">
        <v>444</v>
      </c>
      <c r="Q327" s="54" t="s">
        <v>256</v>
      </c>
      <c r="R327" s="54" t="s">
        <v>431</v>
      </c>
      <c r="S327" s="71"/>
      <c r="T327" s="54" t="s">
        <v>256</v>
      </c>
      <c r="U327" s="71">
        <v>44396</v>
      </c>
      <c r="V327" s="54" t="s">
        <v>256</v>
      </c>
      <c r="W327" t="str">
        <f t="shared" si="5"/>
        <v>Jul-21</v>
      </c>
    </row>
    <row r="328" spans="1:23" x14ac:dyDescent="0.25">
      <c r="A328" s="54" t="s">
        <v>317</v>
      </c>
      <c r="B328" s="54" t="s">
        <v>428</v>
      </c>
      <c r="C328" s="54" t="s">
        <v>263</v>
      </c>
      <c r="D328" s="54" t="s">
        <v>429</v>
      </c>
      <c r="E328" s="54" t="s">
        <v>5491</v>
      </c>
      <c r="F328" s="71">
        <v>44396</v>
      </c>
      <c r="G328" s="72">
        <v>1364.22</v>
      </c>
      <c r="H328" s="72">
        <v>114526.27</v>
      </c>
      <c r="I328" s="54" t="s">
        <v>265</v>
      </c>
      <c r="J328" s="54" t="s">
        <v>595</v>
      </c>
      <c r="K328" s="54" t="s">
        <v>5140</v>
      </c>
      <c r="L328" s="54" t="s">
        <v>5492</v>
      </c>
      <c r="M328" s="54" t="s">
        <v>5491</v>
      </c>
      <c r="N328" s="54" t="s">
        <v>256</v>
      </c>
      <c r="O328" s="54" t="s">
        <v>256</v>
      </c>
      <c r="P328" s="54" t="s">
        <v>444</v>
      </c>
      <c r="Q328" s="54" t="s">
        <v>256</v>
      </c>
      <c r="R328" s="54" t="s">
        <v>431</v>
      </c>
      <c r="S328" s="71"/>
      <c r="T328" s="54" t="s">
        <v>256</v>
      </c>
      <c r="U328" s="71">
        <v>44396</v>
      </c>
      <c r="V328" s="54" t="s">
        <v>256</v>
      </c>
      <c r="W328" t="str">
        <f t="shared" si="5"/>
        <v>Jul-21</v>
      </c>
    </row>
    <row r="329" spans="1:23" x14ac:dyDescent="0.25">
      <c r="A329" s="54" t="s">
        <v>317</v>
      </c>
      <c r="B329" s="54" t="s">
        <v>428</v>
      </c>
      <c r="C329" s="54" t="s">
        <v>263</v>
      </c>
      <c r="D329" s="54" t="s">
        <v>429</v>
      </c>
      <c r="E329" s="54" t="s">
        <v>5493</v>
      </c>
      <c r="F329" s="71">
        <v>44396</v>
      </c>
      <c r="G329" s="72">
        <v>920.54</v>
      </c>
      <c r="H329" s="72">
        <v>77279.33</v>
      </c>
      <c r="I329" s="54" t="s">
        <v>265</v>
      </c>
      <c r="J329" s="54" t="s">
        <v>331</v>
      </c>
      <c r="K329" s="54" t="s">
        <v>5494</v>
      </c>
      <c r="L329" s="54" t="s">
        <v>5495</v>
      </c>
      <c r="M329" s="54" t="s">
        <v>5493</v>
      </c>
      <c r="N329" s="54" t="s">
        <v>256</v>
      </c>
      <c r="O329" s="54" t="s">
        <v>256</v>
      </c>
      <c r="P329" s="54" t="s">
        <v>289</v>
      </c>
      <c r="Q329" s="54" t="s">
        <v>256</v>
      </c>
      <c r="R329" s="54" t="s">
        <v>431</v>
      </c>
      <c r="S329" s="71"/>
      <c r="T329" s="54" t="s">
        <v>256</v>
      </c>
      <c r="U329" s="71">
        <v>40743</v>
      </c>
      <c r="V329" s="54" t="s">
        <v>256</v>
      </c>
      <c r="W329" t="str">
        <f t="shared" si="5"/>
        <v>Jul-21</v>
      </c>
    </row>
    <row r="330" spans="1:23" x14ac:dyDescent="0.25">
      <c r="A330" s="54" t="s">
        <v>318</v>
      </c>
      <c r="B330" s="54" t="s">
        <v>428</v>
      </c>
      <c r="C330" s="54" t="s">
        <v>441</v>
      </c>
      <c r="D330" s="54" t="s">
        <v>429</v>
      </c>
      <c r="E330" s="54" t="s">
        <v>5496</v>
      </c>
      <c r="F330" s="71">
        <v>44415</v>
      </c>
      <c r="G330" s="72">
        <v>6.35</v>
      </c>
      <c r="H330" s="72">
        <v>533.08000000000004</v>
      </c>
      <c r="I330" s="54" t="s">
        <v>265</v>
      </c>
      <c r="J330" s="54" t="s">
        <v>256</v>
      </c>
      <c r="K330" s="54" t="s">
        <v>5497</v>
      </c>
      <c r="L330" s="54" t="s">
        <v>5498</v>
      </c>
      <c r="M330" s="54" t="s">
        <v>5496</v>
      </c>
      <c r="N330" s="54" t="s">
        <v>256</v>
      </c>
      <c r="O330" s="54" t="s">
        <v>256</v>
      </c>
      <c r="P330" s="54" t="s">
        <v>442</v>
      </c>
      <c r="Q330" s="54" t="s">
        <v>256</v>
      </c>
      <c r="R330" s="54" t="s">
        <v>431</v>
      </c>
      <c r="S330" s="71"/>
      <c r="T330" s="54" t="s">
        <v>256</v>
      </c>
      <c r="U330" s="71">
        <v>44266</v>
      </c>
      <c r="V330" s="54" t="s">
        <v>256</v>
      </c>
      <c r="W330" t="str">
        <f t="shared" si="5"/>
        <v>Aug-21</v>
      </c>
    </row>
    <row r="331" spans="1:23" x14ac:dyDescent="0.25">
      <c r="A331" s="54" t="s">
        <v>318</v>
      </c>
      <c r="B331" s="54" t="s">
        <v>428</v>
      </c>
      <c r="C331" s="54" t="s">
        <v>441</v>
      </c>
      <c r="D331" s="54" t="s">
        <v>436</v>
      </c>
      <c r="E331" s="54" t="s">
        <v>5499</v>
      </c>
      <c r="F331" s="71">
        <v>44415</v>
      </c>
      <c r="G331" s="72">
        <v>-6.35</v>
      </c>
      <c r="H331" s="72">
        <v>-533.08000000000004</v>
      </c>
      <c r="I331" s="54" t="s">
        <v>265</v>
      </c>
      <c r="J331" s="54" t="s">
        <v>256</v>
      </c>
      <c r="K331" s="54" t="s">
        <v>5497</v>
      </c>
      <c r="L331" s="54" t="s">
        <v>5498</v>
      </c>
      <c r="M331" s="54" t="s">
        <v>5499</v>
      </c>
      <c r="N331" s="54" t="s">
        <v>256</v>
      </c>
      <c r="O331" s="54" t="s">
        <v>256</v>
      </c>
      <c r="P331" s="54" t="s">
        <v>442</v>
      </c>
      <c r="Q331" s="54" t="s">
        <v>256</v>
      </c>
      <c r="R331" s="54" t="s">
        <v>431</v>
      </c>
      <c r="S331" s="71"/>
      <c r="T331" s="54" t="s">
        <v>256</v>
      </c>
      <c r="U331" s="71">
        <v>44266</v>
      </c>
      <c r="V331" s="54" t="s">
        <v>256</v>
      </c>
      <c r="W331" t="str">
        <f t="shared" si="5"/>
        <v>Aug-21</v>
      </c>
    </row>
    <row r="332" spans="1:23" x14ac:dyDescent="0.25">
      <c r="A332" s="54" t="s">
        <v>317</v>
      </c>
      <c r="B332" s="54" t="s">
        <v>428</v>
      </c>
      <c r="C332" s="54" t="s">
        <v>441</v>
      </c>
      <c r="D332" s="54" t="s">
        <v>436</v>
      </c>
      <c r="E332" s="54" t="s">
        <v>5500</v>
      </c>
      <c r="F332" s="71">
        <v>44410</v>
      </c>
      <c r="G332" s="72">
        <v>-1.25</v>
      </c>
      <c r="H332" s="72">
        <v>-104.94</v>
      </c>
      <c r="I332" s="54" t="s">
        <v>265</v>
      </c>
      <c r="J332" s="54" t="s">
        <v>256</v>
      </c>
      <c r="K332" s="54" t="s">
        <v>5501</v>
      </c>
      <c r="L332" s="54" t="s">
        <v>5502</v>
      </c>
      <c r="M332" s="54" t="s">
        <v>5500</v>
      </c>
      <c r="N332" s="54" t="s">
        <v>256</v>
      </c>
      <c r="O332" s="54" t="s">
        <v>256</v>
      </c>
      <c r="P332" s="54" t="s">
        <v>289</v>
      </c>
      <c r="Q332" s="54" t="s">
        <v>256</v>
      </c>
      <c r="R332" s="54" t="s">
        <v>431</v>
      </c>
      <c r="S332" s="71"/>
      <c r="T332" s="54" t="s">
        <v>256</v>
      </c>
      <c r="U332" s="71">
        <v>44410</v>
      </c>
      <c r="V332" s="54" t="s">
        <v>256</v>
      </c>
      <c r="W332" t="str">
        <f t="shared" si="5"/>
        <v>Aug-21</v>
      </c>
    </row>
    <row r="333" spans="1:23" x14ac:dyDescent="0.25">
      <c r="A333" s="54" t="s">
        <v>318</v>
      </c>
      <c r="B333" s="54" t="s">
        <v>428</v>
      </c>
      <c r="C333" s="54" t="s">
        <v>441</v>
      </c>
      <c r="D333" s="54" t="s">
        <v>429</v>
      </c>
      <c r="E333" s="54" t="s">
        <v>5503</v>
      </c>
      <c r="F333" s="71">
        <v>44422</v>
      </c>
      <c r="G333" s="72">
        <v>6.35</v>
      </c>
      <c r="H333" s="72">
        <v>533.09</v>
      </c>
      <c r="I333" s="54" t="s">
        <v>265</v>
      </c>
      <c r="J333" s="54" t="s">
        <v>5504</v>
      </c>
      <c r="K333" s="54" t="s">
        <v>5505</v>
      </c>
      <c r="L333" s="54" t="s">
        <v>5506</v>
      </c>
      <c r="M333" s="54" t="s">
        <v>5503</v>
      </c>
      <c r="N333" s="54" t="s">
        <v>256</v>
      </c>
      <c r="O333" s="54" t="s">
        <v>256</v>
      </c>
      <c r="P333" s="54" t="s">
        <v>442</v>
      </c>
      <c r="Q333" s="54" t="s">
        <v>256</v>
      </c>
      <c r="R333" s="54" t="s">
        <v>431</v>
      </c>
      <c r="S333" s="71"/>
      <c r="T333" s="54" t="s">
        <v>256</v>
      </c>
      <c r="U333" s="71">
        <v>44266</v>
      </c>
      <c r="V333" s="54" t="s">
        <v>256</v>
      </c>
      <c r="W333" t="str">
        <f t="shared" si="5"/>
        <v>Aug-21</v>
      </c>
    </row>
    <row r="334" spans="1:23" x14ac:dyDescent="0.25">
      <c r="A334" s="54" t="s">
        <v>317</v>
      </c>
      <c r="B334" s="54" t="s">
        <v>428</v>
      </c>
      <c r="C334" s="54" t="s">
        <v>441</v>
      </c>
      <c r="D334" s="54" t="s">
        <v>436</v>
      </c>
      <c r="E334" s="54" t="s">
        <v>5507</v>
      </c>
      <c r="F334" s="71">
        <v>44424</v>
      </c>
      <c r="G334" s="72">
        <v>-5.98</v>
      </c>
      <c r="H334" s="72">
        <v>-502.02</v>
      </c>
      <c r="I334" s="54" t="s">
        <v>265</v>
      </c>
      <c r="J334" s="54" t="s">
        <v>5508</v>
      </c>
      <c r="K334" s="54" t="s">
        <v>5509</v>
      </c>
      <c r="L334" s="54" t="s">
        <v>5509</v>
      </c>
      <c r="M334" s="54" t="s">
        <v>5507</v>
      </c>
      <c r="N334" s="54" t="s">
        <v>256</v>
      </c>
      <c r="O334" s="54" t="s">
        <v>256</v>
      </c>
      <c r="P334" s="54" t="s">
        <v>267</v>
      </c>
      <c r="Q334" s="54" t="s">
        <v>256</v>
      </c>
      <c r="R334" s="54" t="s">
        <v>431</v>
      </c>
      <c r="S334" s="71"/>
      <c r="T334" s="54" t="s">
        <v>256</v>
      </c>
      <c r="U334" s="71">
        <v>44418</v>
      </c>
      <c r="V334" s="54" t="s">
        <v>256</v>
      </c>
      <c r="W334" t="str">
        <f t="shared" si="5"/>
        <v>Aug-21</v>
      </c>
    </row>
    <row r="335" spans="1:23" x14ac:dyDescent="0.25">
      <c r="A335" s="54" t="s">
        <v>317</v>
      </c>
      <c r="B335" s="54" t="s">
        <v>428</v>
      </c>
      <c r="C335" s="54" t="s">
        <v>441</v>
      </c>
      <c r="D335" s="54" t="s">
        <v>429</v>
      </c>
      <c r="E335" s="54" t="s">
        <v>5510</v>
      </c>
      <c r="F335" s="71">
        <v>44418</v>
      </c>
      <c r="G335" s="72">
        <v>11.38</v>
      </c>
      <c r="H335" s="72">
        <v>955.35</v>
      </c>
      <c r="I335" s="54" t="s">
        <v>265</v>
      </c>
      <c r="J335" s="54" t="s">
        <v>5511</v>
      </c>
      <c r="K335" s="54" t="s">
        <v>5512</v>
      </c>
      <c r="L335" s="54" t="s">
        <v>5513</v>
      </c>
      <c r="M335" s="54" t="s">
        <v>5510</v>
      </c>
      <c r="N335" s="54" t="s">
        <v>256</v>
      </c>
      <c r="O335" s="54" t="s">
        <v>256</v>
      </c>
      <c r="P335" s="54" t="s">
        <v>445</v>
      </c>
      <c r="Q335" s="54" t="s">
        <v>256</v>
      </c>
      <c r="R335" s="54" t="s">
        <v>431</v>
      </c>
      <c r="S335" s="71"/>
      <c r="T335" s="54" t="s">
        <v>256</v>
      </c>
      <c r="U335" s="71">
        <v>44418</v>
      </c>
      <c r="V335" s="54" t="s">
        <v>256</v>
      </c>
      <c r="W335" t="str">
        <f t="shared" si="5"/>
        <v>Aug-21</v>
      </c>
    </row>
    <row r="336" spans="1:23" x14ac:dyDescent="0.25">
      <c r="A336" s="54" t="s">
        <v>317</v>
      </c>
      <c r="B336" s="54" t="s">
        <v>428</v>
      </c>
      <c r="C336" s="54" t="s">
        <v>441</v>
      </c>
      <c r="D336" s="54" t="s">
        <v>429</v>
      </c>
      <c r="E336" s="54" t="s">
        <v>5514</v>
      </c>
      <c r="F336" s="71">
        <v>44432</v>
      </c>
      <c r="G336" s="72">
        <v>2.2000000000000002</v>
      </c>
      <c r="H336" s="72">
        <v>184.69</v>
      </c>
      <c r="I336" s="54" t="s">
        <v>265</v>
      </c>
      <c r="J336" s="54" t="s">
        <v>5515</v>
      </c>
      <c r="K336" s="54" t="s">
        <v>5516</v>
      </c>
      <c r="L336" s="54" t="s">
        <v>5516</v>
      </c>
      <c r="M336" s="54" t="s">
        <v>5514</v>
      </c>
      <c r="N336" s="54" t="s">
        <v>256</v>
      </c>
      <c r="O336" s="54" t="s">
        <v>256</v>
      </c>
      <c r="P336" s="54" t="s">
        <v>275</v>
      </c>
      <c r="Q336" s="54" t="s">
        <v>256</v>
      </c>
      <c r="R336" s="54" t="s">
        <v>431</v>
      </c>
      <c r="S336" s="71"/>
      <c r="T336" s="54" t="s">
        <v>256</v>
      </c>
      <c r="U336" s="71">
        <v>44419</v>
      </c>
      <c r="V336" s="54" t="s">
        <v>256</v>
      </c>
      <c r="W336" t="str">
        <f t="shared" si="5"/>
        <v>Aug-21</v>
      </c>
    </row>
    <row r="337" spans="1:23" x14ac:dyDescent="0.25">
      <c r="A337" s="54" t="s">
        <v>317</v>
      </c>
      <c r="B337" s="54" t="s">
        <v>428</v>
      </c>
      <c r="C337" s="54" t="s">
        <v>441</v>
      </c>
      <c r="D337" s="54" t="s">
        <v>436</v>
      </c>
      <c r="E337" s="54" t="s">
        <v>5517</v>
      </c>
      <c r="F337" s="71">
        <v>44432</v>
      </c>
      <c r="G337" s="72">
        <v>-3.15</v>
      </c>
      <c r="H337" s="72">
        <v>-264.44</v>
      </c>
      <c r="I337" s="54" t="s">
        <v>265</v>
      </c>
      <c r="J337" s="54" t="s">
        <v>5515</v>
      </c>
      <c r="K337" s="54" t="s">
        <v>5518</v>
      </c>
      <c r="L337" s="54" t="s">
        <v>5518</v>
      </c>
      <c r="M337" s="54" t="s">
        <v>5517</v>
      </c>
      <c r="N337" s="54" t="s">
        <v>256</v>
      </c>
      <c r="O337" s="54" t="s">
        <v>256</v>
      </c>
      <c r="P337" s="54" t="s">
        <v>275</v>
      </c>
      <c r="Q337" s="54" t="s">
        <v>256</v>
      </c>
      <c r="R337" s="54" t="s">
        <v>431</v>
      </c>
      <c r="S337" s="71"/>
      <c r="T337" s="54" t="s">
        <v>256</v>
      </c>
      <c r="U337" s="71">
        <v>44420</v>
      </c>
      <c r="V337" s="54" t="s">
        <v>256</v>
      </c>
      <c r="W337" t="str">
        <f t="shared" si="5"/>
        <v>Aug-21</v>
      </c>
    </row>
    <row r="338" spans="1:23" x14ac:dyDescent="0.25">
      <c r="A338" s="54" t="s">
        <v>318</v>
      </c>
      <c r="B338" s="54" t="s">
        <v>428</v>
      </c>
      <c r="C338" s="54" t="s">
        <v>263</v>
      </c>
      <c r="D338" s="54" t="s">
        <v>429</v>
      </c>
      <c r="E338" s="54" t="s">
        <v>5519</v>
      </c>
      <c r="F338" s="71">
        <v>44418</v>
      </c>
      <c r="G338" s="72">
        <v>461.54</v>
      </c>
      <c r="H338" s="72">
        <v>38746.28</v>
      </c>
      <c r="I338" s="54" t="s">
        <v>265</v>
      </c>
      <c r="J338" s="54" t="s">
        <v>5520</v>
      </c>
      <c r="K338" s="54" t="s">
        <v>5521</v>
      </c>
      <c r="L338" s="54" t="s">
        <v>5522</v>
      </c>
      <c r="M338" s="54" t="s">
        <v>5519</v>
      </c>
      <c r="N338" s="54" t="s">
        <v>256</v>
      </c>
      <c r="O338" s="54" t="s">
        <v>256</v>
      </c>
      <c r="P338" s="54" t="s">
        <v>271</v>
      </c>
      <c r="Q338" s="54" t="s">
        <v>256</v>
      </c>
      <c r="R338" s="54" t="s">
        <v>431</v>
      </c>
      <c r="S338" s="71"/>
      <c r="T338" s="54" t="s">
        <v>256</v>
      </c>
      <c r="U338" s="71">
        <v>44418</v>
      </c>
      <c r="V338" s="54" t="s">
        <v>443</v>
      </c>
      <c r="W338" t="str">
        <f t="shared" si="5"/>
        <v>Aug-21</v>
      </c>
    </row>
    <row r="339" spans="1:23" x14ac:dyDescent="0.25">
      <c r="A339" s="54" t="s">
        <v>318</v>
      </c>
      <c r="B339" s="54" t="s">
        <v>428</v>
      </c>
      <c r="C339" s="54" t="s">
        <v>263</v>
      </c>
      <c r="D339" s="54" t="s">
        <v>429</v>
      </c>
      <c r="E339" s="54" t="s">
        <v>5523</v>
      </c>
      <c r="F339" s="71">
        <v>44418</v>
      </c>
      <c r="G339" s="72">
        <v>4909.04</v>
      </c>
      <c r="H339" s="72">
        <v>412113.91</v>
      </c>
      <c r="I339" s="54" t="s">
        <v>265</v>
      </c>
      <c r="J339" s="54" t="s">
        <v>5520</v>
      </c>
      <c r="K339" s="54" t="s">
        <v>5521</v>
      </c>
      <c r="L339" s="54" t="s">
        <v>5524</v>
      </c>
      <c r="M339" s="54" t="s">
        <v>5523</v>
      </c>
      <c r="N339" s="54" t="s">
        <v>256</v>
      </c>
      <c r="O339" s="54" t="s">
        <v>256</v>
      </c>
      <c r="P339" s="54" t="s">
        <v>271</v>
      </c>
      <c r="Q339" s="54" t="s">
        <v>256</v>
      </c>
      <c r="R339" s="54" t="s">
        <v>431</v>
      </c>
      <c r="S339" s="71"/>
      <c r="T339" s="54" t="s">
        <v>256</v>
      </c>
      <c r="U339" s="71">
        <v>44418</v>
      </c>
      <c r="V339" s="54" t="s">
        <v>443</v>
      </c>
      <c r="W339" t="str">
        <f t="shared" si="5"/>
        <v>Aug-21</v>
      </c>
    </row>
    <row r="340" spans="1:23" x14ac:dyDescent="0.25">
      <c r="A340" s="54" t="s">
        <v>318</v>
      </c>
      <c r="B340" s="54" t="s">
        <v>256</v>
      </c>
      <c r="C340" s="54" t="s">
        <v>280</v>
      </c>
      <c r="D340" s="54" t="s">
        <v>436</v>
      </c>
      <c r="E340" s="54" t="s">
        <v>5525</v>
      </c>
      <c r="F340" s="71">
        <v>44431</v>
      </c>
      <c r="G340" s="72">
        <v>-7622.3</v>
      </c>
      <c r="H340" s="72">
        <v>-647514</v>
      </c>
      <c r="I340" s="54" t="s">
        <v>266</v>
      </c>
      <c r="J340" s="54" t="s">
        <v>5526</v>
      </c>
      <c r="K340" s="54" t="s">
        <v>332</v>
      </c>
      <c r="L340" s="54" t="s">
        <v>282</v>
      </c>
      <c r="M340" s="54" t="s">
        <v>5525</v>
      </c>
      <c r="N340" s="54" t="s">
        <v>256</v>
      </c>
      <c r="O340" s="54" t="s">
        <v>256</v>
      </c>
      <c r="P340" s="54" t="s">
        <v>256</v>
      </c>
      <c r="Q340" s="54" t="s">
        <v>256</v>
      </c>
      <c r="R340" s="54" t="s">
        <v>256</v>
      </c>
      <c r="S340" s="71"/>
      <c r="T340" s="54" t="s">
        <v>256</v>
      </c>
      <c r="U340" s="71">
        <v>44431</v>
      </c>
      <c r="V340" s="54" t="s">
        <v>256</v>
      </c>
      <c r="W340" t="str">
        <f t="shared" si="5"/>
        <v>Aug-21</v>
      </c>
    </row>
    <row r="341" spans="1:23" x14ac:dyDescent="0.25">
      <c r="A341" s="54" t="s">
        <v>317</v>
      </c>
      <c r="B341" s="54" t="s">
        <v>428</v>
      </c>
      <c r="C341" s="54" t="s">
        <v>263</v>
      </c>
      <c r="D341" s="54" t="s">
        <v>429</v>
      </c>
      <c r="E341" s="54" t="s">
        <v>5527</v>
      </c>
      <c r="F341" s="71">
        <v>44420</v>
      </c>
      <c r="G341" s="72">
        <v>2513.87</v>
      </c>
      <c r="H341" s="72">
        <v>211039.39</v>
      </c>
      <c r="I341" s="54" t="s">
        <v>265</v>
      </c>
      <c r="J341" s="54" t="s">
        <v>469</v>
      </c>
      <c r="K341" s="54" t="s">
        <v>546</v>
      </c>
      <c r="L341" s="54" t="s">
        <v>5528</v>
      </c>
      <c r="M341" s="54" t="s">
        <v>5527</v>
      </c>
      <c r="N341" s="54" t="s">
        <v>256</v>
      </c>
      <c r="O341" s="54" t="s">
        <v>256</v>
      </c>
      <c r="P341" s="54" t="s">
        <v>468</v>
      </c>
      <c r="Q341" s="54" t="s">
        <v>256</v>
      </c>
      <c r="R341" s="54" t="s">
        <v>431</v>
      </c>
      <c r="S341" s="71"/>
      <c r="T341" s="54" t="s">
        <v>256</v>
      </c>
      <c r="U341" s="71">
        <v>44420</v>
      </c>
      <c r="V341" s="54" t="s">
        <v>256</v>
      </c>
      <c r="W341" t="str">
        <f t="shared" si="5"/>
        <v>Aug-21</v>
      </c>
    </row>
    <row r="342" spans="1:23" x14ac:dyDescent="0.25">
      <c r="A342" s="54" t="s">
        <v>317</v>
      </c>
      <c r="B342" s="54" t="s">
        <v>428</v>
      </c>
      <c r="C342" s="54" t="s">
        <v>263</v>
      </c>
      <c r="D342" s="54" t="s">
        <v>429</v>
      </c>
      <c r="E342" s="54" t="s">
        <v>5529</v>
      </c>
      <c r="F342" s="71">
        <v>44420</v>
      </c>
      <c r="G342" s="72">
        <v>1887.99</v>
      </c>
      <c r="H342" s="72">
        <v>158496.76</v>
      </c>
      <c r="I342" s="54" t="s">
        <v>265</v>
      </c>
      <c r="J342" s="54" t="s">
        <v>469</v>
      </c>
      <c r="K342" s="54" t="s">
        <v>5530</v>
      </c>
      <c r="L342" s="54" t="s">
        <v>5531</v>
      </c>
      <c r="M342" s="54" t="s">
        <v>5529</v>
      </c>
      <c r="N342" s="54" t="s">
        <v>256</v>
      </c>
      <c r="O342" s="54" t="s">
        <v>256</v>
      </c>
      <c r="P342" s="54" t="s">
        <v>468</v>
      </c>
      <c r="Q342" s="54" t="s">
        <v>256</v>
      </c>
      <c r="R342" s="54" t="s">
        <v>431</v>
      </c>
      <c r="S342" s="71"/>
      <c r="T342" s="54" t="s">
        <v>256</v>
      </c>
      <c r="U342" s="71">
        <v>44420</v>
      </c>
      <c r="V342" s="54" t="s">
        <v>256</v>
      </c>
      <c r="W342" t="str">
        <f t="shared" si="5"/>
        <v>Aug-21</v>
      </c>
    </row>
    <row r="343" spans="1:23" x14ac:dyDescent="0.25">
      <c r="A343" s="54" t="s">
        <v>317</v>
      </c>
      <c r="B343" s="54" t="s">
        <v>428</v>
      </c>
      <c r="C343" s="54" t="s">
        <v>263</v>
      </c>
      <c r="D343" s="54" t="s">
        <v>429</v>
      </c>
      <c r="E343" s="54" t="s">
        <v>5532</v>
      </c>
      <c r="F343" s="71">
        <v>44420</v>
      </c>
      <c r="G343" s="72">
        <v>3270.58</v>
      </c>
      <c r="H343" s="72">
        <v>274565.19</v>
      </c>
      <c r="I343" s="54" t="s">
        <v>265</v>
      </c>
      <c r="J343" s="54" t="s">
        <v>469</v>
      </c>
      <c r="K343" s="54" t="s">
        <v>5533</v>
      </c>
      <c r="L343" s="54" t="s">
        <v>5534</v>
      </c>
      <c r="M343" s="54" t="s">
        <v>5532</v>
      </c>
      <c r="N343" s="54" t="s">
        <v>256</v>
      </c>
      <c r="O343" s="54" t="s">
        <v>256</v>
      </c>
      <c r="P343" s="54" t="s">
        <v>468</v>
      </c>
      <c r="Q343" s="54" t="s">
        <v>256</v>
      </c>
      <c r="R343" s="54" t="s">
        <v>431</v>
      </c>
      <c r="S343" s="71"/>
      <c r="T343" s="54" t="s">
        <v>256</v>
      </c>
      <c r="U343" s="71">
        <v>44420</v>
      </c>
      <c r="V343" s="54" t="s">
        <v>256</v>
      </c>
      <c r="W343" t="str">
        <f t="shared" si="5"/>
        <v>Aug-21</v>
      </c>
    </row>
    <row r="344" spans="1:23" x14ac:dyDescent="0.25">
      <c r="A344" s="54" t="s">
        <v>317</v>
      </c>
      <c r="B344" s="54" t="s">
        <v>428</v>
      </c>
      <c r="C344" s="54" t="s">
        <v>263</v>
      </c>
      <c r="D344" s="54" t="s">
        <v>429</v>
      </c>
      <c r="E344" s="54" t="s">
        <v>5535</v>
      </c>
      <c r="F344" s="71">
        <v>44420</v>
      </c>
      <c r="G344" s="72">
        <v>2776.98</v>
      </c>
      <c r="H344" s="72">
        <v>233127.47</v>
      </c>
      <c r="I344" s="54" t="s">
        <v>265</v>
      </c>
      <c r="J344" s="54" t="s">
        <v>469</v>
      </c>
      <c r="K344" s="54" t="s">
        <v>5536</v>
      </c>
      <c r="L344" s="54" t="s">
        <v>5537</v>
      </c>
      <c r="M344" s="54" t="s">
        <v>5535</v>
      </c>
      <c r="N344" s="54" t="s">
        <v>256</v>
      </c>
      <c r="O344" s="54" t="s">
        <v>256</v>
      </c>
      <c r="P344" s="54" t="s">
        <v>468</v>
      </c>
      <c r="Q344" s="54" t="s">
        <v>256</v>
      </c>
      <c r="R344" s="54" t="s">
        <v>431</v>
      </c>
      <c r="S344" s="71"/>
      <c r="T344" s="54" t="s">
        <v>256</v>
      </c>
      <c r="U344" s="71">
        <v>44420</v>
      </c>
      <c r="V344" s="54" t="s">
        <v>256</v>
      </c>
      <c r="W344" t="str">
        <f t="shared" si="5"/>
        <v>Aug-21</v>
      </c>
    </row>
    <row r="345" spans="1:23" x14ac:dyDescent="0.25">
      <c r="A345" s="54" t="s">
        <v>317</v>
      </c>
      <c r="B345" s="54" t="s">
        <v>428</v>
      </c>
      <c r="C345" s="54" t="s">
        <v>263</v>
      </c>
      <c r="D345" s="54" t="s">
        <v>429</v>
      </c>
      <c r="E345" s="54" t="s">
        <v>5538</v>
      </c>
      <c r="F345" s="71">
        <v>44420</v>
      </c>
      <c r="G345" s="72">
        <v>1395.02</v>
      </c>
      <c r="H345" s="72">
        <v>117111.93</v>
      </c>
      <c r="I345" s="54" t="s">
        <v>265</v>
      </c>
      <c r="J345" s="54" t="s">
        <v>469</v>
      </c>
      <c r="K345" s="54" t="s">
        <v>5539</v>
      </c>
      <c r="L345" s="54" t="s">
        <v>5540</v>
      </c>
      <c r="M345" s="54" t="s">
        <v>5538</v>
      </c>
      <c r="N345" s="54" t="s">
        <v>256</v>
      </c>
      <c r="O345" s="54" t="s">
        <v>256</v>
      </c>
      <c r="P345" s="54" t="s">
        <v>468</v>
      </c>
      <c r="Q345" s="54" t="s">
        <v>256</v>
      </c>
      <c r="R345" s="54" t="s">
        <v>431</v>
      </c>
      <c r="S345" s="71"/>
      <c r="T345" s="54" t="s">
        <v>256</v>
      </c>
      <c r="U345" s="71">
        <v>44420</v>
      </c>
      <c r="V345" s="54" t="s">
        <v>256</v>
      </c>
      <c r="W345" t="str">
        <f t="shared" si="5"/>
        <v>Aug-21</v>
      </c>
    </row>
    <row r="346" spans="1:23" x14ac:dyDescent="0.25">
      <c r="A346" s="54" t="s">
        <v>317</v>
      </c>
      <c r="B346" s="54" t="s">
        <v>428</v>
      </c>
      <c r="C346" s="54" t="s">
        <v>263</v>
      </c>
      <c r="D346" s="54" t="s">
        <v>429</v>
      </c>
      <c r="E346" s="54" t="s">
        <v>5541</v>
      </c>
      <c r="F346" s="71">
        <v>44422</v>
      </c>
      <c r="G346" s="72">
        <v>366.59</v>
      </c>
      <c r="H346" s="72">
        <v>30775.23</v>
      </c>
      <c r="I346" s="54" t="s">
        <v>265</v>
      </c>
      <c r="J346" s="54" t="s">
        <v>469</v>
      </c>
      <c r="K346" s="54" t="s">
        <v>5542</v>
      </c>
      <c r="L346" s="54" t="s">
        <v>5543</v>
      </c>
      <c r="M346" s="54" t="s">
        <v>5541</v>
      </c>
      <c r="N346" s="54" t="s">
        <v>256</v>
      </c>
      <c r="O346" s="54" t="s">
        <v>256</v>
      </c>
      <c r="P346" s="54" t="s">
        <v>468</v>
      </c>
      <c r="Q346" s="54" t="s">
        <v>256</v>
      </c>
      <c r="R346" s="54" t="s">
        <v>431</v>
      </c>
      <c r="S346" s="71"/>
      <c r="T346" s="54" t="s">
        <v>256</v>
      </c>
      <c r="U346" s="71">
        <v>44422</v>
      </c>
      <c r="V346" s="54" t="s">
        <v>256</v>
      </c>
      <c r="W346" t="str">
        <f t="shared" si="5"/>
        <v>Aug-21</v>
      </c>
    </row>
    <row r="347" spans="1:23" x14ac:dyDescent="0.25">
      <c r="A347" s="54" t="s">
        <v>317</v>
      </c>
      <c r="B347" s="54" t="s">
        <v>428</v>
      </c>
      <c r="C347" s="54" t="s">
        <v>263</v>
      </c>
      <c r="D347" s="54" t="s">
        <v>429</v>
      </c>
      <c r="E347" s="54" t="s">
        <v>5544</v>
      </c>
      <c r="F347" s="71">
        <v>44424</v>
      </c>
      <c r="G347" s="72">
        <v>1362.5</v>
      </c>
      <c r="H347" s="72">
        <v>114381.88</v>
      </c>
      <c r="I347" s="54" t="s">
        <v>265</v>
      </c>
      <c r="J347" s="54" t="s">
        <v>469</v>
      </c>
      <c r="K347" s="54" t="s">
        <v>5545</v>
      </c>
      <c r="L347" s="54" t="s">
        <v>5546</v>
      </c>
      <c r="M347" s="54" t="s">
        <v>5544</v>
      </c>
      <c r="N347" s="54" t="s">
        <v>256</v>
      </c>
      <c r="O347" s="54" t="s">
        <v>256</v>
      </c>
      <c r="P347" s="54" t="s">
        <v>468</v>
      </c>
      <c r="Q347" s="54" t="s">
        <v>256</v>
      </c>
      <c r="R347" s="54" t="s">
        <v>431</v>
      </c>
      <c r="S347" s="71"/>
      <c r="T347" s="54" t="s">
        <v>256</v>
      </c>
      <c r="U347" s="71">
        <v>44424</v>
      </c>
      <c r="V347" s="54" t="s">
        <v>256</v>
      </c>
      <c r="W347" t="str">
        <f t="shared" si="5"/>
        <v>Aug-21</v>
      </c>
    </row>
    <row r="348" spans="1:23" x14ac:dyDescent="0.25">
      <c r="A348" s="54" t="s">
        <v>317</v>
      </c>
      <c r="B348" s="54" t="s">
        <v>428</v>
      </c>
      <c r="C348" s="54" t="s">
        <v>263</v>
      </c>
      <c r="D348" s="54" t="s">
        <v>429</v>
      </c>
      <c r="E348" s="54" t="s">
        <v>5547</v>
      </c>
      <c r="F348" s="71">
        <v>44429</v>
      </c>
      <c r="G348" s="72">
        <v>3477.96</v>
      </c>
      <c r="H348" s="72">
        <v>291974.74</v>
      </c>
      <c r="I348" s="54" t="s">
        <v>265</v>
      </c>
      <c r="J348" s="54" t="s">
        <v>469</v>
      </c>
      <c r="K348" s="54" t="s">
        <v>5548</v>
      </c>
      <c r="L348" s="54" t="s">
        <v>5549</v>
      </c>
      <c r="M348" s="54" t="s">
        <v>5547</v>
      </c>
      <c r="N348" s="54" t="s">
        <v>256</v>
      </c>
      <c r="O348" s="54" t="s">
        <v>256</v>
      </c>
      <c r="P348" s="54" t="s">
        <v>468</v>
      </c>
      <c r="Q348" s="54" t="s">
        <v>256</v>
      </c>
      <c r="R348" s="54" t="s">
        <v>431</v>
      </c>
      <c r="S348" s="71"/>
      <c r="T348" s="54" t="s">
        <v>256</v>
      </c>
      <c r="U348" s="71">
        <v>44429</v>
      </c>
      <c r="V348" s="54" t="s">
        <v>256</v>
      </c>
      <c r="W348" t="str">
        <f t="shared" si="5"/>
        <v>Aug-21</v>
      </c>
    </row>
    <row r="349" spans="1:23" x14ac:dyDescent="0.25">
      <c r="A349" s="54" t="s">
        <v>317</v>
      </c>
      <c r="B349" s="54" t="s">
        <v>428</v>
      </c>
      <c r="C349" s="54" t="s">
        <v>263</v>
      </c>
      <c r="D349" s="54" t="s">
        <v>429</v>
      </c>
      <c r="E349" s="54" t="s">
        <v>5550</v>
      </c>
      <c r="F349" s="71">
        <v>44422</v>
      </c>
      <c r="G349" s="72">
        <v>1897.49</v>
      </c>
      <c r="H349" s="72">
        <v>159294.29</v>
      </c>
      <c r="I349" s="54" t="s">
        <v>265</v>
      </c>
      <c r="J349" s="54" t="s">
        <v>469</v>
      </c>
      <c r="K349" s="54" t="s">
        <v>5551</v>
      </c>
      <c r="L349" s="54" t="s">
        <v>5552</v>
      </c>
      <c r="M349" s="54" t="s">
        <v>5550</v>
      </c>
      <c r="N349" s="54" t="s">
        <v>256</v>
      </c>
      <c r="O349" s="54" t="s">
        <v>256</v>
      </c>
      <c r="P349" s="54" t="s">
        <v>468</v>
      </c>
      <c r="Q349" s="54" t="s">
        <v>256</v>
      </c>
      <c r="R349" s="54" t="s">
        <v>431</v>
      </c>
      <c r="S349" s="71"/>
      <c r="T349" s="54" t="s">
        <v>256</v>
      </c>
      <c r="U349" s="71">
        <v>44422</v>
      </c>
      <c r="V349" s="54" t="s">
        <v>256</v>
      </c>
      <c r="W349" t="str">
        <f t="shared" si="5"/>
        <v>Aug-21</v>
      </c>
    </row>
    <row r="350" spans="1:23" x14ac:dyDescent="0.25">
      <c r="A350" s="54" t="s">
        <v>317</v>
      </c>
      <c r="B350" s="54" t="s">
        <v>428</v>
      </c>
      <c r="C350" s="54" t="s">
        <v>263</v>
      </c>
      <c r="D350" s="54" t="s">
        <v>429</v>
      </c>
      <c r="E350" s="54" t="s">
        <v>5553</v>
      </c>
      <c r="F350" s="71">
        <v>44424</v>
      </c>
      <c r="G350" s="72">
        <v>2161</v>
      </c>
      <c r="H350" s="72">
        <v>181415.95</v>
      </c>
      <c r="I350" s="54" t="s">
        <v>265</v>
      </c>
      <c r="J350" s="54" t="s">
        <v>469</v>
      </c>
      <c r="K350" s="54" t="s">
        <v>497</v>
      </c>
      <c r="L350" s="54" t="s">
        <v>5554</v>
      </c>
      <c r="M350" s="54" t="s">
        <v>5553</v>
      </c>
      <c r="N350" s="54" t="s">
        <v>256</v>
      </c>
      <c r="O350" s="54" t="s">
        <v>256</v>
      </c>
      <c r="P350" s="54" t="s">
        <v>468</v>
      </c>
      <c r="Q350" s="54" t="s">
        <v>256</v>
      </c>
      <c r="R350" s="54" t="s">
        <v>431</v>
      </c>
      <c r="S350" s="71"/>
      <c r="T350" s="54" t="s">
        <v>256</v>
      </c>
      <c r="U350" s="71">
        <v>44424</v>
      </c>
      <c r="V350" s="54" t="s">
        <v>256</v>
      </c>
      <c r="W350" t="str">
        <f t="shared" si="5"/>
        <v>Aug-21</v>
      </c>
    </row>
    <row r="351" spans="1:23" x14ac:dyDescent="0.25">
      <c r="A351" s="54" t="s">
        <v>317</v>
      </c>
      <c r="B351" s="54" t="s">
        <v>428</v>
      </c>
      <c r="C351" s="54" t="s">
        <v>263</v>
      </c>
      <c r="D351" s="54" t="s">
        <v>429</v>
      </c>
      <c r="E351" s="54" t="s">
        <v>5555</v>
      </c>
      <c r="F351" s="71">
        <v>44422</v>
      </c>
      <c r="G351" s="72">
        <v>800</v>
      </c>
      <c r="H351" s="72">
        <v>67160</v>
      </c>
      <c r="I351" s="54" t="s">
        <v>265</v>
      </c>
      <c r="J351" s="54" t="s">
        <v>469</v>
      </c>
      <c r="K351" s="54" t="s">
        <v>5556</v>
      </c>
      <c r="L351" s="54" t="s">
        <v>5557</v>
      </c>
      <c r="M351" s="54" t="s">
        <v>5555</v>
      </c>
      <c r="N351" s="54" t="s">
        <v>256</v>
      </c>
      <c r="O351" s="54" t="s">
        <v>256</v>
      </c>
      <c r="P351" s="54" t="s">
        <v>468</v>
      </c>
      <c r="Q351" s="54" t="s">
        <v>256</v>
      </c>
      <c r="R351" s="54" t="s">
        <v>431</v>
      </c>
      <c r="S351" s="71"/>
      <c r="T351" s="54" t="s">
        <v>256</v>
      </c>
      <c r="U351" s="71">
        <v>44422</v>
      </c>
      <c r="V351" s="54" t="s">
        <v>256</v>
      </c>
      <c r="W351" t="str">
        <f t="shared" si="5"/>
        <v>Aug-21</v>
      </c>
    </row>
    <row r="352" spans="1:23" x14ac:dyDescent="0.25">
      <c r="A352" s="54" t="s">
        <v>317</v>
      </c>
      <c r="B352" s="54" t="s">
        <v>428</v>
      </c>
      <c r="C352" s="54" t="s">
        <v>263</v>
      </c>
      <c r="D352" s="54" t="s">
        <v>429</v>
      </c>
      <c r="E352" s="54" t="s">
        <v>5558</v>
      </c>
      <c r="F352" s="71">
        <v>44427</v>
      </c>
      <c r="G352" s="72">
        <v>781.85</v>
      </c>
      <c r="H352" s="72">
        <v>65636.31</v>
      </c>
      <c r="I352" s="54" t="s">
        <v>265</v>
      </c>
      <c r="J352" s="54" t="s">
        <v>469</v>
      </c>
      <c r="K352" s="54" t="s">
        <v>5559</v>
      </c>
      <c r="L352" s="54" t="s">
        <v>5560</v>
      </c>
      <c r="M352" s="54" t="s">
        <v>5558</v>
      </c>
      <c r="N352" s="54" t="s">
        <v>256</v>
      </c>
      <c r="O352" s="54" t="s">
        <v>256</v>
      </c>
      <c r="P352" s="54" t="s">
        <v>468</v>
      </c>
      <c r="Q352" s="54" t="s">
        <v>256</v>
      </c>
      <c r="R352" s="54" t="s">
        <v>431</v>
      </c>
      <c r="S352" s="71"/>
      <c r="T352" s="54" t="s">
        <v>256</v>
      </c>
      <c r="U352" s="71">
        <v>44427</v>
      </c>
      <c r="V352" s="54" t="s">
        <v>256</v>
      </c>
      <c r="W352" t="str">
        <f t="shared" si="5"/>
        <v>Aug-21</v>
      </c>
    </row>
    <row r="353" spans="1:23" x14ac:dyDescent="0.25">
      <c r="A353" s="54" t="s">
        <v>317</v>
      </c>
      <c r="B353" s="54" t="s">
        <v>428</v>
      </c>
      <c r="C353" s="54" t="s">
        <v>263</v>
      </c>
      <c r="D353" s="54" t="s">
        <v>429</v>
      </c>
      <c r="E353" s="54" t="s">
        <v>5561</v>
      </c>
      <c r="F353" s="71">
        <v>44432</v>
      </c>
      <c r="G353" s="72">
        <v>3032.58</v>
      </c>
      <c r="H353" s="72">
        <v>254585.09</v>
      </c>
      <c r="I353" s="54" t="s">
        <v>265</v>
      </c>
      <c r="J353" s="54" t="s">
        <v>469</v>
      </c>
      <c r="K353" s="54" t="s">
        <v>5562</v>
      </c>
      <c r="L353" s="54" t="s">
        <v>5563</v>
      </c>
      <c r="M353" s="54" t="s">
        <v>5561</v>
      </c>
      <c r="N353" s="54" t="s">
        <v>256</v>
      </c>
      <c r="O353" s="54" t="s">
        <v>256</v>
      </c>
      <c r="P353" s="54" t="s">
        <v>468</v>
      </c>
      <c r="Q353" s="54" t="s">
        <v>256</v>
      </c>
      <c r="R353" s="54" t="s">
        <v>431</v>
      </c>
      <c r="S353" s="71"/>
      <c r="T353" s="54" t="s">
        <v>256</v>
      </c>
      <c r="U353" s="71">
        <v>44432</v>
      </c>
      <c r="V353" s="54" t="s">
        <v>256</v>
      </c>
      <c r="W353" t="str">
        <f t="shared" si="5"/>
        <v>Aug-21</v>
      </c>
    </row>
    <row r="354" spans="1:23" x14ac:dyDescent="0.25">
      <c r="A354" s="54" t="s">
        <v>317</v>
      </c>
      <c r="B354" s="54" t="s">
        <v>428</v>
      </c>
      <c r="C354" s="54" t="s">
        <v>263</v>
      </c>
      <c r="D354" s="54" t="s">
        <v>429</v>
      </c>
      <c r="E354" s="54" t="s">
        <v>5564</v>
      </c>
      <c r="F354" s="71">
        <v>44437</v>
      </c>
      <c r="G354" s="72">
        <v>3006.66</v>
      </c>
      <c r="H354" s="72">
        <v>252409.11</v>
      </c>
      <c r="I354" s="54" t="s">
        <v>265</v>
      </c>
      <c r="J354" s="54" t="s">
        <v>469</v>
      </c>
      <c r="K354" s="54" t="s">
        <v>5565</v>
      </c>
      <c r="L354" s="54" t="s">
        <v>5566</v>
      </c>
      <c r="M354" s="54" t="s">
        <v>5564</v>
      </c>
      <c r="N354" s="54" t="s">
        <v>256</v>
      </c>
      <c r="O354" s="54" t="s">
        <v>256</v>
      </c>
      <c r="P354" s="54" t="s">
        <v>468</v>
      </c>
      <c r="Q354" s="54" t="s">
        <v>256</v>
      </c>
      <c r="R354" s="54" t="s">
        <v>431</v>
      </c>
      <c r="S354" s="71"/>
      <c r="T354" s="54" t="s">
        <v>256</v>
      </c>
      <c r="U354" s="71">
        <v>44437</v>
      </c>
      <c r="V354" s="54" t="s">
        <v>256</v>
      </c>
      <c r="W354" t="str">
        <f t="shared" si="5"/>
        <v>Aug-21</v>
      </c>
    </row>
    <row r="355" spans="1:23" x14ac:dyDescent="0.25">
      <c r="A355" s="54" t="s">
        <v>317</v>
      </c>
      <c r="B355" s="54" t="s">
        <v>428</v>
      </c>
      <c r="C355" s="54" t="s">
        <v>263</v>
      </c>
      <c r="D355" s="54" t="s">
        <v>429</v>
      </c>
      <c r="E355" s="54" t="s">
        <v>5567</v>
      </c>
      <c r="F355" s="71">
        <v>44437</v>
      </c>
      <c r="G355" s="72">
        <v>1779</v>
      </c>
      <c r="H355" s="72">
        <v>149347.04999999999</v>
      </c>
      <c r="I355" s="54" t="s">
        <v>265</v>
      </c>
      <c r="J355" s="54" t="s">
        <v>469</v>
      </c>
      <c r="K355" s="54" t="s">
        <v>547</v>
      </c>
      <c r="L355" s="54" t="s">
        <v>5568</v>
      </c>
      <c r="M355" s="54" t="s">
        <v>5567</v>
      </c>
      <c r="N355" s="54" t="s">
        <v>256</v>
      </c>
      <c r="O355" s="54" t="s">
        <v>256</v>
      </c>
      <c r="P355" s="54" t="s">
        <v>468</v>
      </c>
      <c r="Q355" s="54" t="s">
        <v>256</v>
      </c>
      <c r="R355" s="54" t="s">
        <v>431</v>
      </c>
      <c r="S355" s="71"/>
      <c r="T355" s="54" t="s">
        <v>256</v>
      </c>
      <c r="U355" s="71">
        <v>44437</v>
      </c>
      <c r="V355" s="54" t="s">
        <v>256</v>
      </c>
      <c r="W355" t="str">
        <f t="shared" si="5"/>
        <v>Aug-21</v>
      </c>
    </row>
    <row r="356" spans="1:23" x14ac:dyDescent="0.25">
      <c r="A356" s="54" t="s">
        <v>317</v>
      </c>
      <c r="B356" s="54" t="s">
        <v>428</v>
      </c>
      <c r="C356" s="54" t="s">
        <v>263</v>
      </c>
      <c r="D356" s="54" t="s">
        <v>429</v>
      </c>
      <c r="E356" s="54" t="s">
        <v>5569</v>
      </c>
      <c r="F356" s="71">
        <v>44437</v>
      </c>
      <c r="G356" s="72">
        <v>844</v>
      </c>
      <c r="H356" s="72">
        <v>70853.8</v>
      </c>
      <c r="I356" s="54" t="s">
        <v>265</v>
      </c>
      <c r="J356" s="54" t="s">
        <v>469</v>
      </c>
      <c r="K356" s="54" t="s">
        <v>5570</v>
      </c>
      <c r="L356" s="54" t="s">
        <v>5571</v>
      </c>
      <c r="M356" s="54" t="s">
        <v>5569</v>
      </c>
      <c r="N356" s="54" t="s">
        <v>256</v>
      </c>
      <c r="O356" s="54" t="s">
        <v>256</v>
      </c>
      <c r="P356" s="54" t="s">
        <v>468</v>
      </c>
      <c r="Q356" s="54" t="s">
        <v>256</v>
      </c>
      <c r="R356" s="54" t="s">
        <v>431</v>
      </c>
      <c r="S356" s="71"/>
      <c r="T356" s="54" t="s">
        <v>256</v>
      </c>
      <c r="U356" s="71">
        <v>44437</v>
      </c>
      <c r="V356" s="54" t="s">
        <v>256</v>
      </c>
      <c r="W356" t="str">
        <f t="shared" si="5"/>
        <v>Aug-21</v>
      </c>
    </row>
    <row r="357" spans="1:23" x14ac:dyDescent="0.25">
      <c r="A357" s="54" t="s">
        <v>317</v>
      </c>
      <c r="B357" s="54" t="s">
        <v>428</v>
      </c>
      <c r="C357" s="54" t="s">
        <v>263</v>
      </c>
      <c r="D357" s="54" t="s">
        <v>429</v>
      </c>
      <c r="E357" s="54" t="s">
        <v>5572</v>
      </c>
      <c r="F357" s="71">
        <v>44437</v>
      </c>
      <c r="G357" s="72">
        <v>1233.3800000000001</v>
      </c>
      <c r="H357" s="72">
        <v>103542.25</v>
      </c>
      <c r="I357" s="54" t="s">
        <v>265</v>
      </c>
      <c r="J357" s="54" t="s">
        <v>469</v>
      </c>
      <c r="K357" s="54" t="s">
        <v>513</v>
      </c>
      <c r="L357" s="54" t="s">
        <v>5573</v>
      </c>
      <c r="M357" s="54" t="s">
        <v>5572</v>
      </c>
      <c r="N357" s="54" t="s">
        <v>256</v>
      </c>
      <c r="O357" s="54" t="s">
        <v>256</v>
      </c>
      <c r="P357" s="54" t="s">
        <v>468</v>
      </c>
      <c r="Q357" s="54" t="s">
        <v>256</v>
      </c>
      <c r="R357" s="54" t="s">
        <v>431</v>
      </c>
      <c r="S357" s="71"/>
      <c r="T357" s="54" t="s">
        <v>256</v>
      </c>
      <c r="U357" s="71">
        <v>44437</v>
      </c>
      <c r="V357" s="54" t="s">
        <v>256</v>
      </c>
      <c r="W357" t="str">
        <f t="shared" si="5"/>
        <v>Aug-21</v>
      </c>
    </row>
    <row r="358" spans="1:23" x14ac:dyDescent="0.25">
      <c r="A358" s="54" t="s">
        <v>317</v>
      </c>
      <c r="B358" s="54" t="s">
        <v>428</v>
      </c>
      <c r="C358" s="54" t="s">
        <v>279</v>
      </c>
      <c r="D358" s="54" t="s">
        <v>436</v>
      </c>
      <c r="E358" s="54" t="s">
        <v>5574</v>
      </c>
      <c r="F358" s="71">
        <v>44436</v>
      </c>
      <c r="G358" s="72">
        <v>-1296.71</v>
      </c>
      <c r="H358" s="72">
        <v>-108858.8</v>
      </c>
      <c r="I358" s="54" t="s">
        <v>265</v>
      </c>
      <c r="J358" s="54" t="s">
        <v>333</v>
      </c>
      <c r="K358" s="54" t="s">
        <v>5575</v>
      </c>
      <c r="L358" s="54" t="s">
        <v>5576</v>
      </c>
      <c r="M358" s="54" t="s">
        <v>5574</v>
      </c>
      <c r="N358" s="54" t="s">
        <v>256</v>
      </c>
      <c r="O358" s="54" t="s">
        <v>256</v>
      </c>
      <c r="P358" s="54" t="s">
        <v>271</v>
      </c>
      <c r="Q358" s="54" t="s">
        <v>256</v>
      </c>
      <c r="R358" s="54" t="s">
        <v>431</v>
      </c>
      <c r="S358" s="71"/>
      <c r="T358" s="54" t="s">
        <v>256</v>
      </c>
      <c r="U358" s="71">
        <v>44436</v>
      </c>
      <c r="V358" s="54" t="s">
        <v>443</v>
      </c>
      <c r="W358" t="str">
        <f t="shared" si="5"/>
        <v>Aug-21</v>
      </c>
    </row>
    <row r="359" spans="1:23" x14ac:dyDescent="0.25">
      <c r="A359" s="54" t="s">
        <v>317</v>
      </c>
      <c r="B359" s="54" t="s">
        <v>428</v>
      </c>
      <c r="C359" s="54" t="s">
        <v>263</v>
      </c>
      <c r="D359" s="54" t="s">
        <v>429</v>
      </c>
      <c r="E359" s="54" t="s">
        <v>5577</v>
      </c>
      <c r="F359" s="71">
        <v>44409</v>
      </c>
      <c r="G359" s="72">
        <v>109.26</v>
      </c>
      <c r="H359" s="72">
        <v>9172.3799999999992</v>
      </c>
      <c r="I359" s="54" t="s">
        <v>265</v>
      </c>
      <c r="J359" s="54" t="s">
        <v>333</v>
      </c>
      <c r="K359" s="54" t="s">
        <v>5578</v>
      </c>
      <c r="L359" s="54" t="s">
        <v>5579</v>
      </c>
      <c r="M359" s="54" t="s">
        <v>5577</v>
      </c>
      <c r="N359" s="54" t="s">
        <v>256</v>
      </c>
      <c r="O359" s="54" t="s">
        <v>256</v>
      </c>
      <c r="P359" s="54" t="s">
        <v>271</v>
      </c>
      <c r="Q359" s="54" t="s">
        <v>256</v>
      </c>
      <c r="R359" s="54" t="s">
        <v>431</v>
      </c>
      <c r="S359" s="71"/>
      <c r="T359" s="54" t="s">
        <v>256</v>
      </c>
      <c r="U359" s="71">
        <v>44409</v>
      </c>
      <c r="V359" s="54" t="s">
        <v>443</v>
      </c>
      <c r="W359" t="str">
        <f t="shared" si="5"/>
        <v>Aug-21</v>
      </c>
    </row>
    <row r="360" spans="1:23" x14ac:dyDescent="0.25">
      <c r="A360" s="54" t="s">
        <v>317</v>
      </c>
      <c r="B360" s="54" t="s">
        <v>428</v>
      </c>
      <c r="C360" s="54" t="s">
        <v>263</v>
      </c>
      <c r="D360" s="54" t="s">
        <v>429</v>
      </c>
      <c r="E360" s="54" t="s">
        <v>5580</v>
      </c>
      <c r="F360" s="71">
        <v>44409</v>
      </c>
      <c r="G360" s="72">
        <v>19.98</v>
      </c>
      <c r="H360" s="72">
        <v>1677.32</v>
      </c>
      <c r="I360" s="54" t="s">
        <v>265</v>
      </c>
      <c r="J360" s="54" t="s">
        <v>333</v>
      </c>
      <c r="K360" s="54" t="s">
        <v>5578</v>
      </c>
      <c r="L360" s="54" t="s">
        <v>5581</v>
      </c>
      <c r="M360" s="54" t="s">
        <v>5580</v>
      </c>
      <c r="N360" s="54" t="s">
        <v>256</v>
      </c>
      <c r="O360" s="54" t="s">
        <v>256</v>
      </c>
      <c r="P360" s="54" t="s">
        <v>271</v>
      </c>
      <c r="Q360" s="54" t="s">
        <v>256</v>
      </c>
      <c r="R360" s="54" t="s">
        <v>431</v>
      </c>
      <c r="S360" s="71"/>
      <c r="T360" s="54" t="s">
        <v>256</v>
      </c>
      <c r="U360" s="71">
        <v>44409</v>
      </c>
      <c r="V360" s="54" t="s">
        <v>443</v>
      </c>
      <c r="W360" t="str">
        <f t="shared" si="5"/>
        <v>Aug-21</v>
      </c>
    </row>
    <row r="361" spans="1:23" x14ac:dyDescent="0.25">
      <c r="A361" s="54" t="s">
        <v>317</v>
      </c>
      <c r="B361" s="54" t="s">
        <v>428</v>
      </c>
      <c r="C361" s="54" t="s">
        <v>263</v>
      </c>
      <c r="D361" s="54" t="s">
        <v>429</v>
      </c>
      <c r="E361" s="54" t="s">
        <v>5582</v>
      </c>
      <c r="F361" s="71">
        <v>44409</v>
      </c>
      <c r="G361" s="72">
        <v>11.42</v>
      </c>
      <c r="H361" s="72">
        <v>958.71</v>
      </c>
      <c r="I361" s="54" t="s">
        <v>265</v>
      </c>
      <c r="J361" s="54" t="s">
        <v>333</v>
      </c>
      <c r="K361" s="54" t="s">
        <v>5578</v>
      </c>
      <c r="L361" s="54" t="s">
        <v>5583</v>
      </c>
      <c r="M361" s="54" t="s">
        <v>5582</v>
      </c>
      <c r="N361" s="54" t="s">
        <v>256</v>
      </c>
      <c r="O361" s="54" t="s">
        <v>256</v>
      </c>
      <c r="P361" s="54" t="s">
        <v>271</v>
      </c>
      <c r="Q361" s="54" t="s">
        <v>256</v>
      </c>
      <c r="R361" s="54" t="s">
        <v>431</v>
      </c>
      <c r="S361" s="71"/>
      <c r="T361" s="54" t="s">
        <v>256</v>
      </c>
      <c r="U361" s="71">
        <v>44409</v>
      </c>
      <c r="V361" s="54" t="s">
        <v>443</v>
      </c>
      <c r="W361" t="str">
        <f t="shared" si="5"/>
        <v>Aug-21</v>
      </c>
    </row>
    <row r="362" spans="1:23" x14ac:dyDescent="0.25">
      <c r="A362" s="54" t="s">
        <v>317</v>
      </c>
      <c r="B362" s="54" t="s">
        <v>428</v>
      </c>
      <c r="C362" s="54" t="s">
        <v>263</v>
      </c>
      <c r="D362" s="54" t="s">
        <v>429</v>
      </c>
      <c r="E362" s="54" t="s">
        <v>5584</v>
      </c>
      <c r="F362" s="71">
        <v>44409</v>
      </c>
      <c r="G362" s="72">
        <v>6402.32</v>
      </c>
      <c r="H362" s="72">
        <v>537474.76</v>
      </c>
      <c r="I362" s="54" t="s">
        <v>265</v>
      </c>
      <c r="J362" s="54" t="s">
        <v>333</v>
      </c>
      <c r="K362" s="54" t="s">
        <v>5585</v>
      </c>
      <c r="L362" s="54" t="s">
        <v>5586</v>
      </c>
      <c r="M362" s="54" t="s">
        <v>5584</v>
      </c>
      <c r="N362" s="54" t="s">
        <v>256</v>
      </c>
      <c r="O362" s="54" t="s">
        <v>256</v>
      </c>
      <c r="P362" s="54" t="s">
        <v>271</v>
      </c>
      <c r="Q362" s="54" t="s">
        <v>256</v>
      </c>
      <c r="R362" s="54" t="s">
        <v>431</v>
      </c>
      <c r="S362" s="71"/>
      <c r="T362" s="54" t="s">
        <v>256</v>
      </c>
      <c r="U362" s="71">
        <v>44409</v>
      </c>
      <c r="V362" s="54" t="s">
        <v>443</v>
      </c>
      <c r="W362" t="str">
        <f t="shared" si="5"/>
        <v>Aug-21</v>
      </c>
    </row>
    <row r="363" spans="1:23" x14ac:dyDescent="0.25">
      <c r="A363" s="54" t="s">
        <v>317</v>
      </c>
      <c r="B363" s="54" t="s">
        <v>428</v>
      </c>
      <c r="C363" s="54" t="s">
        <v>263</v>
      </c>
      <c r="D363" s="54" t="s">
        <v>429</v>
      </c>
      <c r="E363" s="54" t="s">
        <v>5587</v>
      </c>
      <c r="F363" s="71">
        <v>44409</v>
      </c>
      <c r="G363" s="72">
        <v>2826.25</v>
      </c>
      <c r="H363" s="72">
        <v>237263.69</v>
      </c>
      <c r="I363" s="54" t="s">
        <v>265</v>
      </c>
      <c r="J363" s="54" t="s">
        <v>333</v>
      </c>
      <c r="K363" s="54" t="s">
        <v>5588</v>
      </c>
      <c r="L363" s="54" t="s">
        <v>5589</v>
      </c>
      <c r="M363" s="54" t="s">
        <v>5587</v>
      </c>
      <c r="N363" s="54" t="s">
        <v>256</v>
      </c>
      <c r="O363" s="54" t="s">
        <v>256</v>
      </c>
      <c r="P363" s="54" t="s">
        <v>271</v>
      </c>
      <c r="Q363" s="54" t="s">
        <v>256</v>
      </c>
      <c r="R363" s="54" t="s">
        <v>431</v>
      </c>
      <c r="S363" s="71"/>
      <c r="T363" s="54" t="s">
        <v>256</v>
      </c>
      <c r="U363" s="71">
        <v>44409</v>
      </c>
      <c r="V363" s="54" t="s">
        <v>443</v>
      </c>
      <c r="W363" t="str">
        <f t="shared" si="5"/>
        <v>Aug-21</v>
      </c>
    </row>
    <row r="364" spans="1:23" x14ac:dyDescent="0.25">
      <c r="A364" s="54" t="s">
        <v>317</v>
      </c>
      <c r="B364" s="54" t="s">
        <v>428</v>
      </c>
      <c r="C364" s="54" t="s">
        <v>263</v>
      </c>
      <c r="D364" s="54" t="s">
        <v>429</v>
      </c>
      <c r="E364" s="54" t="s">
        <v>5590</v>
      </c>
      <c r="F364" s="71">
        <v>44410</v>
      </c>
      <c r="G364" s="72">
        <v>572</v>
      </c>
      <c r="H364" s="72">
        <v>48019.4</v>
      </c>
      <c r="I364" s="54" t="s">
        <v>265</v>
      </c>
      <c r="J364" s="54" t="s">
        <v>333</v>
      </c>
      <c r="K364" s="54" t="s">
        <v>5591</v>
      </c>
      <c r="L364" s="54" t="s">
        <v>5592</v>
      </c>
      <c r="M364" s="54" t="s">
        <v>5590</v>
      </c>
      <c r="N364" s="54" t="s">
        <v>256</v>
      </c>
      <c r="O364" s="54" t="s">
        <v>256</v>
      </c>
      <c r="P364" s="54" t="s">
        <v>271</v>
      </c>
      <c r="Q364" s="54" t="s">
        <v>256</v>
      </c>
      <c r="R364" s="54" t="s">
        <v>431</v>
      </c>
      <c r="S364" s="71"/>
      <c r="T364" s="54" t="s">
        <v>256</v>
      </c>
      <c r="U364" s="71">
        <v>44410</v>
      </c>
      <c r="V364" s="54" t="s">
        <v>443</v>
      </c>
      <c r="W364" t="str">
        <f t="shared" si="5"/>
        <v>Aug-21</v>
      </c>
    </row>
    <row r="365" spans="1:23" x14ac:dyDescent="0.25">
      <c r="A365" s="54" t="s">
        <v>317</v>
      </c>
      <c r="B365" s="54" t="s">
        <v>428</v>
      </c>
      <c r="C365" s="54" t="s">
        <v>263</v>
      </c>
      <c r="D365" s="54" t="s">
        <v>429</v>
      </c>
      <c r="E365" s="54" t="s">
        <v>5593</v>
      </c>
      <c r="F365" s="71">
        <v>44410</v>
      </c>
      <c r="G365" s="72">
        <v>231</v>
      </c>
      <c r="H365" s="72">
        <v>19392.45</v>
      </c>
      <c r="I365" s="54" t="s">
        <v>265</v>
      </c>
      <c r="J365" s="54" t="s">
        <v>333</v>
      </c>
      <c r="K365" s="54" t="s">
        <v>5591</v>
      </c>
      <c r="L365" s="54" t="s">
        <v>5594</v>
      </c>
      <c r="M365" s="54" t="s">
        <v>5593</v>
      </c>
      <c r="N365" s="54" t="s">
        <v>256</v>
      </c>
      <c r="O365" s="54" t="s">
        <v>256</v>
      </c>
      <c r="P365" s="54" t="s">
        <v>271</v>
      </c>
      <c r="Q365" s="54" t="s">
        <v>256</v>
      </c>
      <c r="R365" s="54" t="s">
        <v>431</v>
      </c>
      <c r="S365" s="71"/>
      <c r="T365" s="54" t="s">
        <v>256</v>
      </c>
      <c r="U365" s="71">
        <v>44410</v>
      </c>
      <c r="V365" s="54" t="s">
        <v>443</v>
      </c>
      <c r="W365" t="str">
        <f t="shared" si="5"/>
        <v>Aug-21</v>
      </c>
    </row>
    <row r="366" spans="1:23" x14ac:dyDescent="0.25">
      <c r="A366" s="54" t="s">
        <v>317</v>
      </c>
      <c r="B366" s="54" t="s">
        <v>428</v>
      </c>
      <c r="C366" s="54" t="s">
        <v>263</v>
      </c>
      <c r="D366" s="54" t="s">
        <v>429</v>
      </c>
      <c r="E366" s="54" t="s">
        <v>5595</v>
      </c>
      <c r="F366" s="71">
        <v>44410</v>
      </c>
      <c r="G366" s="72">
        <v>408</v>
      </c>
      <c r="H366" s="72">
        <v>34251.599999999999</v>
      </c>
      <c r="I366" s="54" t="s">
        <v>265</v>
      </c>
      <c r="J366" s="54" t="s">
        <v>333</v>
      </c>
      <c r="K366" s="54" t="s">
        <v>5591</v>
      </c>
      <c r="L366" s="54" t="s">
        <v>5596</v>
      </c>
      <c r="M366" s="54" t="s">
        <v>5595</v>
      </c>
      <c r="N366" s="54" t="s">
        <v>256</v>
      </c>
      <c r="O366" s="54" t="s">
        <v>256</v>
      </c>
      <c r="P366" s="54" t="s">
        <v>271</v>
      </c>
      <c r="Q366" s="54" t="s">
        <v>256</v>
      </c>
      <c r="R366" s="54" t="s">
        <v>431</v>
      </c>
      <c r="S366" s="71"/>
      <c r="T366" s="54" t="s">
        <v>256</v>
      </c>
      <c r="U366" s="71">
        <v>44410</v>
      </c>
      <c r="V366" s="54" t="s">
        <v>443</v>
      </c>
      <c r="W366" t="str">
        <f t="shared" si="5"/>
        <v>Aug-21</v>
      </c>
    </row>
    <row r="367" spans="1:23" x14ac:dyDescent="0.25">
      <c r="A367" s="54" t="s">
        <v>317</v>
      </c>
      <c r="B367" s="54" t="s">
        <v>428</v>
      </c>
      <c r="C367" s="54" t="s">
        <v>263</v>
      </c>
      <c r="D367" s="54" t="s">
        <v>429</v>
      </c>
      <c r="E367" s="54" t="s">
        <v>5597</v>
      </c>
      <c r="F367" s="71">
        <v>44410</v>
      </c>
      <c r="G367" s="72">
        <v>336</v>
      </c>
      <c r="H367" s="72">
        <v>28207.200000000001</v>
      </c>
      <c r="I367" s="54" t="s">
        <v>265</v>
      </c>
      <c r="J367" s="54" t="s">
        <v>333</v>
      </c>
      <c r="K367" s="54" t="s">
        <v>5591</v>
      </c>
      <c r="L367" s="54" t="s">
        <v>5598</v>
      </c>
      <c r="M367" s="54" t="s">
        <v>5597</v>
      </c>
      <c r="N367" s="54" t="s">
        <v>256</v>
      </c>
      <c r="O367" s="54" t="s">
        <v>256</v>
      </c>
      <c r="P367" s="54" t="s">
        <v>271</v>
      </c>
      <c r="Q367" s="54" t="s">
        <v>256</v>
      </c>
      <c r="R367" s="54" t="s">
        <v>431</v>
      </c>
      <c r="S367" s="71"/>
      <c r="T367" s="54" t="s">
        <v>256</v>
      </c>
      <c r="U367" s="71">
        <v>44410</v>
      </c>
      <c r="V367" s="54" t="s">
        <v>443</v>
      </c>
      <c r="W367" t="str">
        <f t="shared" si="5"/>
        <v>Aug-21</v>
      </c>
    </row>
    <row r="368" spans="1:23" x14ac:dyDescent="0.25">
      <c r="A368" s="54" t="s">
        <v>317</v>
      </c>
      <c r="B368" s="54" t="s">
        <v>428</v>
      </c>
      <c r="C368" s="54" t="s">
        <v>263</v>
      </c>
      <c r="D368" s="54" t="s">
        <v>429</v>
      </c>
      <c r="E368" s="54" t="s">
        <v>5599</v>
      </c>
      <c r="F368" s="71">
        <v>44410</v>
      </c>
      <c r="G368" s="72">
        <v>1749</v>
      </c>
      <c r="H368" s="72">
        <v>146828.54999999999</v>
      </c>
      <c r="I368" s="54" t="s">
        <v>265</v>
      </c>
      <c r="J368" s="54" t="s">
        <v>333</v>
      </c>
      <c r="K368" s="54" t="s">
        <v>5591</v>
      </c>
      <c r="L368" s="54" t="s">
        <v>5600</v>
      </c>
      <c r="M368" s="54" t="s">
        <v>5599</v>
      </c>
      <c r="N368" s="54" t="s">
        <v>256</v>
      </c>
      <c r="O368" s="54" t="s">
        <v>256</v>
      </c>
      <c r="P368" s="54" t="s">
        <v>271</v>
      </c>
      <c r="Q368" s="54" t="s">
        <v>256</v>
      </c>
      <c r="R368" s="54" t="s">
        <v>431</v>
      </c>
      <c r="S368" s="71"/>
      <c r="T368" s="54" t="s">
        <v>256</v>
      </c>
      <c r="U368" s="71">
        <v>44410</v>
      </c>
      <c r="V368" s="54" t="s">
        <v>443</v>
      </c>
      <c r="W368" t="str">
        <f t="shared" si="5"/>
        <v>Aug-21</v>
      </c>
    </row>
    <row r="369" spans="1:23" x14ac:dyDescent="0.25">
      <c r="A369" s="54" t="s">
        <v>317</v>
      </c>
      <c r="B369" s="54" t="s">
        <v>428</v>
      </c>
      <c r="C369" s="54" t="s">
        <v>263</v>
      </c>
      <c r="D369" s="54" t="s">
        <v>429</v>
      </c>
      <c r="E369" s="54" t="s">
        <v>5601</v>
      </c>
      <c r="F369" s="71">
        <v>44410</v>
      </c>
      <c r="G369" s="72">
        <v>1127.27</v>
      </c>
      <c r="H369" s="72">
        <v>94634.32</v>
      </c>
      <c r="I369" s="54" t="s">
        <v>265</v>
      </c>
      <c r="J369" s="54" t="s">
        <v>333</v>
      </c>
      <c r="K369" s="54" t="s">
        <v>5591</v>
      </c>
      <c r="L369" s="54" t="s">
        <v>5602</v>
      </c>
      <c r="M369" s="54" t="s">
        <v>5601</v>
      </c>
      <c r="N369" s="54" t="s">
        <v>256</v>
      </c>
      <c r="O369" s="54" t="s">
        <v>256</v>
      </c>
      <c r="P369" s="54" t="s">
        <v>271</v>
      </c>
      <c r="Q369" s="54" t="s">
        <v>256</v>
      </c>
      <c r="R369" s="54" t="s">
        <v>431</v>
      </c>
      <c r="S369" s="71"/>
      <c r="T369" s="54" t="s">
        <v>256</v>
      </c>
      <c r="U369" s="71">
        <v>44410</v>
      </c>
      <c r="V369" s="54" t="s">
        <v>443</v>
      </c>
      <c r="W369" t="str">
        <f t="shared" si="5"/>
        <v>Aug-21</v>
      </c>
    </row>
    <row r="370" spans="1:23" x14ac:dyDescent="0.25">
      <c r="A370" s="54" t="s">
        <v>317</v>
      </c>
      <c r="B370" s="54" t="s">
        <v>428</v>
      </c>
      <c r="C370" s="54" t="s">
        <v>263</v>
      </c>
      <c r="D370" s="54" t="s">
        <v>429</v>
      </c>
      <c r="E370" s="54" t="s">
        <v>5603</v>
      </c>
      <c r="F370" s="71">
        <v>44411</v>
      </c>
      <c r="G370" s="72">
        <v>921.56</v>
      </c>
      <c r="H370" s="72">
        <v>77364.960000000006</v>
      </c>
      <c r="I370" s="54" t="s">
        <v>265</v>
      </c>
      <c r="J370" s="54" t="s">
        <v>333</v>
      </c>
      <c r="K370" s="54" t="s">
        <v>5591</v>
      </c>
      <c r="L370" s="54" t="s">
        <v>5604</v>
      </c>
      <c r="M370" s="54" t="s">
        <v>5603</v>
      </c>
      <c r="N370" s="54" t="s">
        <v>256</v>
      </c>
      <c r="O370" s="54" t="s">
        <v>256</v>
      </c>
      <c r="P370" s="54" t="s">
        <v>271</v>
      </c>
      <c r="Q370" s="54" t="s">
        <v>256</v>
      </c>
      <c r="R370" s="54" t="s">
        <v>431</v>
      </c>
      <c r="S370" s="71"/>
      <c r="T370" s="54" t="s">
        <v>256</v>
      </c>
      <c r="U370" s="71">
        <v>44411</v>
      </c>
      <c r="V370" s="54" t="s">
        <v>443</v>
      </c>
      <c r="W370" t="str">
        <f t="shared" si="5"/>
        <v>Aug-21</v>
      </c>
    </row>
    <row r="371" spans="1:23" x14ac:dyDescent="0.25">
      <c r="A371" s="54" t="s">
        <v>317</v>
      </c>
      <c r="B371" s="54" t="s">
        <v>428</v>
      </c>
      <c r="C371" s="54" t="s">
        <v>263</v>
      </c>
      <c r="D371" s="54" t="s">
        <v>429</v>
      </c>
      <c r="E371" s="54" t="s">
        <v>5605</v>
      </c>
      <c r="F371" s="71">
        <v>44410</v>
      </c>
      <c r="G371" s="72">
        <v>4800.3900000000003</v>
      </c>
      <c r="H371" s="72">
        <v>402992.74</v>
      </c>
      <c r="I371" s="54" t="s">
        <v>265</v>
      </c>
      <c r="J371" s="54" t="s">
        <v>333</v>
      </c>
      <c r="K371" s="54" t="s">
        <v>5606</v>
      </c>
      <c r="L371" s="54" t="s">
        <v>5607</v>
      </c>
      <c r="M371" s="54" t="s">
        <v>5605</v>
      </c>
      <c r="N371" s="54" t="s">
        <v>256</v>
      </c>
      <c r="O371" s="54" t="s">
        <v>256</v>
      </c>
      <c r="P371" s="54" t="s">
        <v>271</v>
      </c>
      <c r="Q371" s="54" t="s">
        <v>256</v>
      </c>
      <c r="R371" s="54" t="s">
        <v>431</v>
      </c>
      <c r="S371" s="71"/>
      <c r="T371" s="54" t="s">
        <v>256</v>
      </c>
      <c r="U371" s="71">
        <v>44410</v>
      </c>
      <c r="V371" s="54" t="s">
        <v>443</v>
      </c>
      <c r="W371" t="str">
        <f t="shared" si="5"/>
        <v>Aug-21</v>
      </c>
    </row>
    <row r="372" spans="1:23" x14ac:dyDescent="0.25">
      <c r="A372" s="54" t="s">
        <v>317</v>
      </c>
      <c r="B372" s="54" t="s">
        <v>428</v>
      </c>
      <c r="C372" s="54" t="s">
        <v>263</v>
      </c>
      <c r="D372" s="54" t="s">
        <v>429</v>
      </c>
      <c r="E372" s="54" t="s">
        <v>5608</v>
      </c>
      <c r="F372" s="71">
        <v>44410</v>
      </c>
      <c r="G372" s="72">
        <v>894.15</v>
      </c>
      <c r="H372" s="72">
        <v>75063.89</v>
      </c>
      <c r="I372" s="54" t="s">
        <v>265</v>
      </c>
      <c r="J372" s="54" t="s">
        <v>333</v>
      </c>
      <c r="K372" s="54" t="s">
        <v>5606</v>
      </c>
      <c r="L372" s="54" t="s">
        <v>5609</v>
      </c>
      <c r="M372" s="54" t="s">
        <v>5608</v>
      </c>
      <c r="N372" s="54" t="s">
        <v>256</v>
      </c>
      <c r="O372" s="54" t="s">
        <v>256</v>
      </c>
      <c r="P372" s="54" t="s">
        <v>271</v>
      </c>
      <c r="Q372" s="54" t="s">
        <v>256</v>
      </c>
      <c r="R372" s="54" t="s">
        <v>431</v>
      </c>
      <c r="S372" s="71"/>
      <c r="T372" s="54" t="s">
        <v>256</v>
      </c>
      <c r="U372" s="71">
        <v>44410</v>
      </c>
      <c r="V372" s="54" t="s">
        <v>443</v>
      </c>
      <c r="W372" t="str">
        <f t="shared" si="5"/>
        <v>Aug-21</v>
      </c>
    </row>
    <row r="373" spans="1:23" x14ac:dyDescent="0.25">
      <c r="A373" s="54" t="s">
        <v>317</v>
      </c>
      <c r="B373" s="54" t="s">
        <v>428</v>
      </c>
      <c r="C373" s="54" t="s">
        <v>263</v>
      </c>
      <c r="D373" s="54" t="s">
        <v>429</v>
      </c>
      <c r="E373" s="54" t="s">
        <v>5610</v>
      </c>
      <c r="F373" s="71">
        <v>44410</v>
      </c>
      <c r="G373" s="72">
        <v>449.33</v>
      </c>
      <c r="H373" s="72">
        <v>37721.25</v>
      </c>
      <c r="I373" s="54" t="s">
        <v>265</v>
      </c>
      <c r="J373" s="54" t="s">
        <v>333</v>
      </c>
      <c r="K373" s="54" t="s">
        <v>5606</v>
      </c>
      <c r="L373" s="54" t="s">
        <v>5611</v>
      </c>
      <c r="M373" s="54" t="s">
        <v>5610</v>
      </c>
      <c r="N373" s="54" t="s">
        <v>256</v>
      </c>
      <c r="O373" s="54" t="s">
        <v>256</v>
      </c>
      <c r="P373" s="54" t="s">
        <v>271</v>
      </c>
      <c r="Q373" s="54" t="s">
        <v>256</v>
      </c>
      <c r="R373" s="54" t="s">
        <v>431</v>
      </c>
      <c r="S373" s="71"/>
      <c r="T373" s="54" t="s">
        <v>256</v>
      </c>
      <c r="U373" s="71">
        <v>44410</v>
      </c>
      <c r="V373" s="54" t="s">
        <v>443</v>
      </c>
      <c r="W373" t="str">
        <f t="shared" si="5"/>
        <v>Aug-21</v>
      </c>
    </row>
    <row r="374" spans="1:23" x14ac:dyDescent="0.25">
      <c r="A374" s="54" t="s">
        <v>317</v>
      </c>
      <c r="B374" s="54" t="s">
        <v>428</v>
      </c>
      <c r="C374" s="54" t="s">
        <v>263</v>
      </c>
      <c r="D374" s="54" t="s">
        <v>429</v>
      </c>
      <c r="E374" s="54" t="s">
        <v>5612</v>
      </c>
      <c r="F374" s="71">
        <v>44410</v>
      </c>
      <c r="G374" s="72">
        <v>2453</v>
      </c>
      <c r="H374" s="72">
        <v>205929.35</v>
      </c>
      <c r="I374" s="54" t="s">
        <v>265</v>
      </c>
      <c r="J374" s="54" t="s">
        <v>333</v>
      </c>
      <c r="K374" s="54" t="s">
        <v>5613</v>
      </c>
      <c r="L374" s="54" t="s">
        <v>5614</v>
      </c>
      <c r="M374" s="54" t="s">
        <v>5612</v>
      </c>
      <c r="N374" s="54" t="s">
        <v>256</v>
      </c>
      <c r="O374" s="54" t="s">
        <v>256</v>
      </c>
      <c r="P374" s="54" t="s">
        <v>271</v>
      </c>
      <c r="Q374" s="54" t="s">
        <v>256</v>
      </c>
      <c r="R374" s="54" t="s">
        <v>431</v>
      </c>
      <c r="S374" s="71"/>
      <c r="T374" s="54" t="s">
        <v>256</v>
      </c>
      <c r="U374" s="71">
        <v>44410</v>
      </c>
      <c r="V374" s="54" t="s">
        <v>443</v>
      </c>
      <c r="W374" t="str">
        <f t="shared" si="5"/>
        <v>Aug-21</v>
      </c>
    </row>
    <row r="375" spans="1:23" x14ac:dyDescent="0.25">
      <c r="A375" s="54" t="s">
        <v>317</v>
      </c>
      <c r="B375" s="54" t="s">
        <v>428</v>
      </c>
      <c r="C375" s="54" t="s">
        <v>263</v>
      </c>
      <c r="D375" s="54" t="s">
        <v>429</v>
      </c>
      <c r="E375" s="54" t="s">
        <v>5615</v>
      </c>
      <c r="F375" s="71">
        <v>44411</v>
      </c>
      <c r="G375" s="72">
        <v>8832</v>
      </c>
      <c r="H375" s="72">
        <v>741446.4</v>
      </c>
      <c r="I375" s="54" t="s">
        <v>265</v>
      </c>
      <c r="J375" s="54" t="s">
        <v>333</v>
      </c>
      <c r="K375" s="54" t="s">
        <v>5613</v>
      </c>
      <c r="L375" s="54" t="s">
        <v>5616</v>
      </c>
      <c r="M375" s="54" t="s">
        <v>5615</v>
      </c>
      <c r="N375" s="54" t="s">
        <v>256</v>
      </c>
      <c r="O375" s="54" t="s">
        <v>256</v>
      </c>
      <c r="P375" s="54" t="s">
        <v>271</v>
      </c>
      <c r="Q375" s="54" t="s">
        <v>256</v>
      </c>
      <c r="R375" s="54" t="s">
        <v>431</v>
      </c>
      <c r="S375" s="71"/>
      <c r="T375" s="54" t="s">
        <v>256</v>
      </c>
      <c r="U375" s="71">
        <v>44411</v>
      </c>
      <c r="V375" s="54" t="s">
        <v>443</v>
      </c>
      <c r="W375" t="str">
        <f t="shared" si="5"/>
        <v>Aug-21</v>
      </c>
    </row>
    <row r="376" spans="1:23" x14ac:dyDescent="0.25">
      <c r="A376" s="54" t="s">
        <v>317</v>
      </c>
      <c r="B376" s="54" t="s">
        <v>428</v>
      </c>
      <c r="C376" s="54" t="s">
        <v>263</v>
      </c>
      <c r="D376" s="54" t="s">
        <v>429</v>
      </c>
      <c r="E376" s="54" t="s">
        <v>5617</v>
      </c>
      <c r="F376" s="71">
        <v>44411</v>
      </c>
      <c r="G376" s="72">
        <v>66462.22</v>
      </c>
      <c r="H376" s="72">
        <v>5579503.3700000001</v>
      </c>
      <c r="I376" s="54" t="s">
        <v>265</v>
      </c>
      <c r="J376" s="54" t="s">
        <v>333</v>
      </c>
      <c r="K376" s="54" t="s">
        <v>5613</v>
      </c>
      <c r="L376" s="54" t="s">
        <v>5618</v>
      </c>
      <c r="M376" s="54" t="s">
        <v>5617</v>
      </c>
      <c r="N376" s="54" t="s">
        <v>256</v>
      </c>
      <c r="O376" s="54" t="s">
        <v>256</v>
      </c>
      <c r="P376" s="54" t="s">
        <v>271</v>
      </c>
      <c r="Q376" s="54" t="s">
        <v>256</v>
      </c>
      <c r="R376" s="54" t="s">
        <v>431</v>
      </c>
      <c r="S376" s="71"/>
      <c r="T376" s="54" t="s">
        <v>256</v>
      </c>
      <c r="U376" s="71">
        <v>44411</v>
      </c>
      <c r="V376" s="54" t="s">
        <v>443</v>
      </c>
      <c r="W376" t="str">
        <f t="shared" si="5"/>
        <v>Aug-21</v>
      </c>
    </row>
    <row r="377" spans="1:23" x14ac:dyDescent="0.25">
      <c r="A377" s="54" t="s">
        <v>317</v>
      </c>
      <c r="B377" s="54" t="s">
        <v>428</v>
      </c>
      <c r="C377" s="54" t="s">
        <v>263</v>
      </c>
      <c r="D377" s="54" t="s">
        <v>429</v>
      </c>
      <c r="E377" s="54" t="s">
        <v>5619</v>
      </c>
      <c r="F377" s="71">
        <v>44411</v>
      </c>
      <c r="G377" s="72">
        <v>3919.83</v>
      </c>
      <c r="H377" s="72">
        <v>329069.73</v>
      </c>
      <c r="I377" s="54" t="s">
        <v>265</v>
      </c>
      <c r="J377" s="54" t="s">
        <v>333</v>
      </c>
      <c r="K377" s="54" t="s">
        <v>5613</v>
      </c>
      <c r="L377" s="54" t="s">
        <v>5620</v>
      </c>
      <c r="M377" s="54" t="s">
        <v>5619</v>
      </c>
      <c r="N377" s="54" t="s">
        <v>256</v>
      </c>
      <c r="O377" s="54" t="s">
        <v>256</v>
      </c>
      <c r="P377" s="54" t="s">
        <v>271</v>
      </c>
      <c r="Q377" s="54" t="s">
        <v>256</v>
      </c>
      <c r="R377" s="54" t="s">
        <v>431</v>
      </c>
      <c r="S377" s="71"/>
      <c r="T377" s="54" t="s">
        <v>256</v>
      </c>
      <c r="U377" s="71">
        <v>44411</v>
      </c>
      <c r="V377" s="54" t="s">
        <v>443</v>
      </c>
      <c r="W377" t="str">
        <f t="shared" si="5"/>
        <v>Aug-21</v>
      </c>
    </row>
    <row r="378" spans="1:23" x14ac:dyDescent="0.25">
      <c r="A378" s="54" t="s">
        <v>317</v>
      </c>
      <c r="B378" s="54" t="s">
        <v>428</v>
      </c>
      <c r="C378" s="54" t="s">
        <v>263</v>
      </c>
      <c r="D378" s="54" t="s">
        <v>429</v>
      </c>
      <c r="E378" s="54" t="s">
        <v>5621</v>
      </c>
      <c r="F378" s="71">
        <v>44411</v>
      </c>
      <c r="G378" s="72">
        <v>4942.29</v>
      </c>
      <c r="H378" s="72">
        <v>414905.25</v>
      </c>
      <c r="I378" s="54" t="s">
        <v>265</v>
      </c>
      <c r="J378" s="54" t="s">
        <v>333</v>
      </c>
      <c r="K378" s="54" t="s">
        <v>5613</v>
      </c>
      <c r="L378" s="54" t="s">
        <v>5622</v>
      </c>
      <c r="M378" s="54" t="s">
        <v>5621</v>
      </c>
      <c r="N378" s="54" t="s">
        <v>256</v>
      </c>
      <c r="O378" s="54" t="s">
        <v>256</v>
      </c>
      <c r="P378" s="54" t="s">
        <v>271</v>
      </c>
      <c r="Q378" s="54" t="s">
        <v>256</v>
      </c>
      <c r="R378" s="54" t="s">
        <v>431</v>
      </c>
      <c r="S378" s="71"/>
      <c r="T378" s="54" t="s">
        <v>256</v>
      </c>
      <c r="U378" s="71">
        <v>44411</v>
      </c>
      <c r="V378" s="54" t="s">
        <v>443</v>
      </c>
      <c r="W378" t="str">
        <f t="shared" si="5"/>
        <v>Aug-21</v>
      </c>
    </row>
    <row r="379" spans="1:23" x14ac:dyDescent="0.25">
      <c r="A379" s="54" t="s">
        <v>317</v>
      </c>
      <c r="B379" s="54" t="s">
        <v>428</v>
      </c>
      <c r="C379" s="54" t="s">
        <v>263</v>
      </c>
      <c r="D379" s="54" t="s">
        <v>429</v>
      </c>
      <c r="E379" s="54" t="s">
        <v>5623</v>
      </c>
      <c r="F379" s="71">
        <v>44411</v>
      </c>
      <c r="G379" s="72">
        <v>12793.36</v>
      </c>
      <c r="H379" s="72">
        <v>1074002.57</v>
      </c>
      <c r="I379" s="54" t="s">
        <v>265</v>
      </c>
      <c r="J379" s="54" t="s">
        <v>333</v>
      </c>
      <c r="K379" s="54" t="s">
        <v>5613</v>
      </c>
      <c r="L379" s="54" t="s">
        <v>5624</v>
      </c>
      <c r="M379" s="54" t="s">
        <v>5623</v>
      </c>
      <c r="N379" s="54" t="s">
        <v>256</v>
      </c>
      <c r="O379" s="54" t="s">
        <v>256</v>
      </c>
      <c r="P379" s="54" t="s">
        <v>271</v>
      </c>
      <c r="Q379" s="54" t="s">
        <v>256</v>
      </c>
      <c r="R379" s="54" t="s">
        <v>431</v>
      </c>
      <c r="S379" s="71"/>
      <c r="T379" s="54" t="s">
        <v>256</v>
      </c>
      <c r="U379" s="71">
        <v>44411</v>
      </c>
      <c r="V379" s="54" t="s">
        <v>443</v>
      </c>
      <c r="W379" t="str">
        <f t="shared" si="5"/>
        <v>Aug-21</v>
      </c>
    </row>
    <row r="380" spans="1:23" x14ac:dyDescent="0.25">
      <c r="A380" s="54" t="s">
        <v>317</v>
      </c>
      <c r="B380" s="54" t="s">
        <v>428</v>
      </c>
      <c r="C380" s="54" t="s">
        <v>263</v>
      </c>
      <c r="D380" s="54" t="s">
        <v>429</v>
      </c>
      <c r="E380" s="54" t="s">
        <v>5625</v>
      </c>
      <c r="F380" s="71">
        <v>44410</v>
      </c>
      <c r="G380" s="72">
        <v>862.43</v>
      </c>
      <c r="H380" s="72">
        <v>72401</v>
      </c>
      <c r="I380" s="54" t="s">
        <v>265</v>
      </c>
      <c r="J380" s="54" t="s">
        <v>333</v>
      </c>
      <c r="K380" s="54" t="s">
        <v>5626</v>
      </c>
      <c r="L380" s="54" t="s">
        <v>5627</v>
      </c>
      <c r="M380" s="54" t="s">
        <v>5625</v>
      </c>
      <c r="N380" s="54" t="s">
        <v>256</v>
      </c>
      <c r="O380" s="54" t="s">
        <v>256</v>
      </c>
      <c r="P380" s="54" t="s">
        <v>271</v>
      </c>
      <c r="Q380" s="54" t="s">
        <v>256</v>
      </c>
      <c r="R380" s="54" t="s">
        <v>431</v>
      </c>
      <c r="S380" s="71"/>
      <c r="T380" s="54" t="s">
        <v>256</v>
      </c>
      <c r="U380" s="71">
        <v>44410</v>
      </c>
      <c r="V380" s="54" t="s">
        <v>443</v>
      </c>
      <c r="W380" t="str">
        <f t="shared" si="5"/>
        <v>Aug-21</v>
      </c>
    </row>
    <row r="381" spans="1:23" x14ac:dyDescent="0.25">
      <c r="A381" s="54" t="s">
        <v>317</v>
      </c>
      <c r="B381" s="54" t="s">
        <v>428</v>
      </c>
      <c r="C381" s="54" t="s">
        <v>263</v>
      </c>
      <c r="D381" s="54" t="s">
        <v>429</v>
      </c>
      <c r="E381" s="54" t="s">
        <v>5628</v>
      </c>
      <c r="F381" s="71">
        <v>44410</v>
      </c>
      <c r="G381" s="72">
        <v>774.52</v>
      </c>
      <c r="H381" s="72">
        <v>65020.95</v>
      </c>
      <c r="I381" s="54" t="s">
        <v>265</v>
      </c>
      <c r="J381" s="54" t="s">
        <v>333</v>
      </c>
      <c r="K381" s="54" t="s">
        <v>5629</v>
      </c>
      <c r="L381" s="54" t="s">
        <v>5630</v>
      </c>
      <c r="M381" s="54" t="s">
        <v>5628</v>
      </c>
      <c r="N381" s="54" t="s">
        <v>256</v>
      </c>
      <c r="O381" s="54" t="s">
        <v>256</v>
      </c>
      <c r="P381" s="54" t="s">
        <v>271</v>
      </c>
      <c r="Q381" s="54" t="s">
        <v>256</v>
      </c>
      <c r="R381" s="54" t="s">
        <v>431</v>
      </c>
      <c r="S381" s="71"/>
      <c r="T381" s="54" t="s">
        <v>256</v>
      </c>
      <c r="U381" s="71">
        <v>44410</v>
      </c>
      <c r="V381" s="54" t="s">
        <v>443</v>
      </c>
      <c r="W381" t="str">
        <f t="shared" si="5"/>
        <v>Aug-21</v>
      </c>
    </row>
    <row r="382" spans="1:23" x14ac:dyDescent="0.25">
      <c r="A382" s="54" t="s">
        <v>317</v>
      </c>
      <c r="B382" s="54" t="s">
        <v>428</v>
      </c>
      <c r="C382" s="54" t="s">
        <v>263</v>
      </c>
      <c r="D382" s="54" t="s">
        <v>429</v>
      </c>
      <c r="E382" s="54" t="s">
        <v>5631</v>
      </c>
      <c r="F382" s="71">
        <v>44410</v>
      </c>
      <c r="G382" s="72">
        <v>589.35</v>
      </c>
      <c r="H382" s="72">
        <v>49475.93</v>
      </c>
      <c r="I382" s="54" t="s">
        <v>265</v>
      </c>
      <c r="J382" s="54" t="s">
        <v>333</v>
      </c>
      <c r="K382" s="54" t="s">
        <v>5629</v>
      </c>
      <c r="L382" s="54" t="s">
        <v>5632</v>
      </c>
      <c r="M382" s="54" t="s">
        <v>5631</v>
      </c>
      <c r="N382" s="54" t="s">
        <v>256</v>
      </c>
      <c r="O382" s="54" t="s">
        <v>256</v>
      </c>
      <c r="P382" s="54" t="s">
        <v>271</v>
      </c>
      <c r="Q382" s="54" t="s">
        <v>256</v>
      </c>
      <c r="R382" s="54" t="s">
        <v>431</v>
      </c>
      <c r="S382" s="71"/>
      <c r="T382" s="54" t="s">
        <v>256</v>
      </c>
      <c r="U382" s="71">
        <v>44410</v>
      </c>
      <c r="V382" s="54" t="s">
        <v>443</v>
      </c>
      <c r="W382" t="str">
        <f t="shared" si="5"/>
        <v>Aug-21</v>
      </c>
    </row>
    <row r="383" spans="1:23" x14ac:dyDescent="0.25">
      <c r="A383" s="54" t="s">
        <v>317</v>
      </c>
      <c r="B383" s="54" t="s">
        <v>428</v>
      </c>
      <c r="C383" s="54" t="s">
        <v>263</v>
      </c>
      <c r="D383" s="54" t="s">
        <v>429</v>
      </c>
      <c r="E383" s="54" t="s">
        <v>5633</v>
      </c>
      <c r="F383" s="71">
        <v>44410</v>
      </c>
      <c r="G383" s="72">
        <v>1404.45</v>
      </c>
      <c r="H383" s="72">
        <v>117903.58</v>
      </c>
      <c r="I383" s="54" t="s">
        <v>265</v>
      </c>
      <c r="J383" s="54" t="s">
        <v>333</v>
      </c>
      <c r="K383" s="54" t="s">
        <v>5629</v>
      </c>
      <c r="L383" s="54" t="s">
        <v>5634</v>
      </c>
      <c r="M383" s="54" t="s">
        <v>5633</v>
      </c>
      <c r="N383" s="54" t="s">
        <v>256</v>
      </c>
      <c r="O383" s="54" t="s">
        <v>256</v>
      </c>
      <c r="P383" s="54" t="s">
        <v>271</v>
      </c>
      <c r="Q383" s="54" t="s">
        <v>256</v>
      </c>
      <c r="R383" s="54" t="s">
        <v>431</v>
      </c>
      <c r="S383" s="71"/>
      <c r="T383" s="54" t="s">
        <v>256</v>
      </c>
      <c r="U383" s="71">
        <v>44410</v>
      </c>
      <c r="V383" s="54" t="s">
        <v>443</v>
      </c>
      <c r="W383" t="str">
        <f t="shared" si="5"/>
        <v>Aug-21</v>
      </c>
    </row>
    <row r="384" spans="1:23" x14ac:dyDescent="0.25">
      <c r="A384" s="54" t="s">
        <v>317</v>
      </c>
      <c r="B384" s="54" t="s">
        <v>428</v>
      </c>
      <c r="C384" s="54" t="s">
        <v>263</v>
      </c>
      <c r="D384" s="54" t="s">
        <v>429</v>
      </c>
      <c r="E384" s="54" t="s">
        <v>5635</v>
      </c>
      <c r="F384" s="71">
        <v>44410</v>
      </c>
      <c r="G384" s="72">
        <v>816</v>
      </c>
      <c r="H384" s="72">
        <v>68503.199999999997</v>
      </c>
      <c r="I384" s="54" t="s">
        <v>265</v>
      </c>
      <c r="J384" s="54" t="s">
        <v>333</v>
      </c>
      <c r="K384" s="54" t="s">
        <v>5636</v>
      </c>
      <c r="L384" s="54" t="s">
        <v>5637</v>
      </c>
      <c r="M384" s="54" t="s">
        <v>5635</v>
      </c>
      <c r="N384" s="54" t="s">
        <v>256</v>
      </c>
      <c r="O384" s="54" t="s">
        <v>256</v>
      </c>
      <c r="P384" s="54" t="s">
        <v>271</v>
      </c>
      <c r="Q384" s="54" t="s">
        <v>256</v>
      </c>
      <c r="R384" s="54" t="s">
        <v>431</v>
      </c>
      <c r="S384" s="71"/>
      <c r="T384" s="54" t="s">
        <v>256</v>
      </c>
      <c r="U384" s="71">
        <v>44410</v>
      </c>
      <c r="V384" s="54" t="s">
        <v>443</v>
      </c>
      <c r="W384" t="str">
        <f t="shared" si="5"/>
        <v>Aug-21</v>
      </c>
    </row>
    <row r="385" spans="1:23" x14ac:dyDescent="0.25">
      <c r="A385" s="54" t="s">
        <v>317</v>
      </c>
      <c r="B385" s="54" t="s">
        <v>428</v>
      </c>
      <c r="C385" s="54" t="s">
        <v>263</v>
      </c>
      <c r="D385" s="54" t="s">
        <v>429</v>
      </c>
      <c r="E385" s="54" t="s">
        <v>5638</v>
      </c>
      <c r="F385" s="71">
        <v>44410</v>
      </c>
      <c r="G385" s="72">
        <v>3609.49</v>
      </c>
      <c r="H385" s="72">
        <v>303016.69</v>
      </c>
      <c r="I385" s="54" t="s">
        <v>265</v>
      </c>
      <c r="J385" s="54" t="s">
        <v>333</v>
      </c>
      <c r="K385" s="54" t="s">
        <v>5636</v>
      </c>
      <c r="L385" s="54" t="s">
        <v>5639</v>
      </c>
      <c r="M385" s="54" t="s">
        <v>5638</v>
      </c>
      <c r="N385" s="54" t="s">
        <v>256</v>
      </c>
      <c r="O385" s="54" t="s">
        <v>256</v>
      </c>
      <c r="P385" s="54" t="s">
        <v>271</v>
      </c>
      <c r="Q385" s="54" t="s">
        <v>256</v>
      </c>
      <c r="R385" s="54" t="s">
        <v>431</v>
      </c>
      <c r="S385" s="71"/>
      <c r="T385" s="54" t="s">
        <v>256</v>
      </c>
      <c r="U385" s="71">
        <v>44410</v>
      </c>
      <c r="V385" s="54" t="s">
        <v>443</v>
      </c>
      <c r="W385" t="str">
        <f t="shared" si="5"/>
        <v>Aug-21</v>
      </c>
    </row>
    <row r="386" spans="1:23" x14ac:dyDescent="0.25">
      <c r="A386" s="54" t="s">
        <v>317</v>
      </c>
      <c r="B386" s="54" t="s">
        <v>428</v>
      </c>
      <c r="C386" s="54" t="s">
        <v>263</v>
      </c>
      <c r="D386" s="54" t="s">
        <v>429</v>
      </c>
      <c r="E386" s="54" t="s">
        <v>5640</v>
      </c>
      <c r="F386" s="71">
        <v>44410</v>
      </c>
      <c r="G386" s="72">
        <v>38271.82</v>
      </c>
      <c r="H386" s="72">
        <v>3212919.29</v>
      </c>
      <c r="I386" s="54" t="s">
        <v>265</v>
      </c>
      <c r="J386" s="54" t="s">
        <v>333</v>
      </c>
      <c r="K386" s="54" t="s">
        <v>5636</v>
      </c>
      <c r="L386" s="54" t="s">
        <v>5641</v>
      </c>
      <c r="M386" s="54" t="s">
        <v>5640</v>
      </c>
      <c r="N386" s="54" t="s">
        <v>256</v>
      </c>
      <c r="O386" s="54" t="s">
        <v>256</v>
      </c>
      <c r="P386" s="54" t="s">
        <v>271</v>
      </c>
      <c r="Q386" s="54" t="s">
        <v>256</v>
      </c>
      <c r="R386" s="54" t="s">
        <v>431</v>
      </c>
      <c r="S386" s="71"/>
      <c r="T386" s="54" t="s">
        <v>256</v>
      </c>
      <c r="U386" s="71">
        <v>44410</v>
      </c>
      <c r="V386" s="54" t="s">
        <v>443</v>
      </c>
      <c r="W386" t="str">
        <f t="shared" ref="W386:W449" si="6">TEXT(F386,"MMM-YY")</f>
        <v>Aug-21</v>
      </c>
    </row>
    <row r="387" spans="1:23" x14ac:dyDescent="0.25">
      <c r="A387" s="54" t="s">
        <v>317</v>
      </c>
      <c r="B387" s="54" t="s">
        <v>428</v>
      </c>
      <c r="C387" s="54" t="s">
        <v>263</v>
      </c>
      <c r="D387" s="54" t="s">
        <v>429</v>
      </c>
      <c r="E387" s="54" t="s">
        <v>5642</v>
      </c>
      <c r="F387" s="71">
        <v>44411</v>
      </c>
      <c r="G387" s="72">
        <v>2119.73</v>
      </c>
      <c r="H387" s="72">
        <v>177951.33</v>
      </c>
      <c r="I387" s="54" t="s">
        <v>265</v>
      </c>
      <c r="J387" s="54" t="s">
        <v>333</v>
      </c>
      <c r="K387" s="54" t="s">
        <v>5636</v>
      </c>
      <c r="L387" s="54" t="s">
        <v>5643</v>
      </c>
      <c r="M387" s="54" t="s">
        <v>5642</v>
      </c>
      <c r="N387" s="54" t="s">
        <v>256</v>
      </c>
      <c r="O387" s="54" t="s">
        <v>256</v>
      </c>
      <c r="P387" s="54" t="s">
        <v>271</v>
      </c>
      <c r="Q387" s="54" t="s">
        <v>256</v>
      </c>
      <c r="R387" s="54" t="s">
        <v>431</v>
      </c>
      <c r="S387" s="71"/>
      <c r="T387" s="54" t="s">
        <v>256</v>
      </c>
      <c r="U387" s="71">
        <v>44411</v>
      </c>
      <c r="V387" s="54" t="s">
        <v>443</v>
      </c>
      <c r="W387" t="str">
        <f t="shared" si="6"/>
        <v>Aug-21</v>
      </c>
    </row>
    <row r="388" spans="1:23" x14ac:dyDescent="0.25">
      <c r="A388" s="54" t="s">
        <v>317</v>
      </c>
      <c r="B388" s="54" t="s">
        <v>428</v>
      </c>
      <c r="C388" s="54" t="s">
        <v>263</v>
      </c>
      <c r="D388" s="54" t="s">
        <v>429</v>
      </c>
      <c r="E388" s="54" t="s">
        <v>5644</v>
      </c>
      <c r="F388" s="71">
        <v>44412</v>
      </c>
      <c r="G388" s="72">
        <v>12580.84</v>
      </c>
      <c r="H388" s="72">
        <v>1056161.52</v>
      </c>
      <c r="I388" s="54" t="s">
        <v>265</v>
      </c>
      <c r="J388" s="54" t="s">
        <v>333</v>
      </c>
      <c r="K388" s="54" t="s">
        <v>5591</v>
      </c>
      <c r="L388" s="54" t="s">
        <v>5645</v>
      </c>
      <c r="M388" s="54" t="s">
        <v>5644</v>
      </c>
      <c r="N388" s="54" t="s">
        <v>256</v>
      </c>
      <c r="O388" s="54" t="s">
        <v>256</v>
      </c>
      <c r="P388" s="54" t="s">
        <v>271</v>
      </c>
      <c r="Q388" s="54" t="s">
        <v>256</v>
      </c>
      <c r="R388" s="54" t="s">
        <v>431</v>
      </c>
      <c r="S388" s="71"/>
      <c r="T388" s="54" t="s">
        <v>256</v>
      </c>
      <c r="U388" s="71">
        <v>44412</v>
      </c>
      <c r="V388" s="54" t="s">
        <v>443</v>
      </c>
      <c r="W388" t="str">
        <f t="shared" si="6"/>
        <v>Aug-21</v>
      </c>
    </row>
    <row r="389" spans="1:23" x14ac:dyDescent="0.25">
      <c r="A389" s="54" t="s">
        <v>317</v>
      </c>
      <c r="B389" s="54" t="s">
        <v>428</v>
      </c>
      <c r="C389" s="54" t="s">
        <v>263</v>
      </c>
      <c r="D389" s="54" t="s">
        <v>429</v>
      </c>
      <c r="E389" s="54" t="s">
        <v>5646</v>
      </c>
      <c r="F389" s="71">
        <v>44412</v>
      </c>
      <c r="G389" s="72">
        <v>3336.45</v>
      </c>
      <c r="H389" s="72">
        <v>280094.98</v>
      </c>
      <c r="I389" s="54" t="s">
        <v>265</v>
      </c>
      <c r="J389" s="54" t="s">
        <v>333</v>
      </c>
      <c r="K389" s="54" t="s">
        <v>5591</v>
      </c>
      <c r="L389" s="54" t="s">
        <v>5647</v>
      </c>
      <c r="M389" s="54" t="s">
        <v>5646</v>
      </c>
      <c r="N389" s="54" t="s">
        <v>256</v>
      </c>
      <c r="O389" s="54" t="s">
        <v>256</v>
      </c>
      <c r="P389" s="54" t="s">
        <v>271</v>
      </c>
      <c r="Q389" s="54" t="s">
        <v>256</v>
      </c>
      <c r="R389" s="54" t="s">
        <v>431</v>
      </c>
      <c r="S389" s="71"/>
      <c r="T389" s="54" t="s">
        <v>256</v>
      </c>
      <c r="U389" s="71">
        <v>44412</v>
      </c>
      <c r="V389" s="54" t="s">
        <v>443</v>
      </c>
      <c r="W389" t="str">
        <f t="shared" si="6"/>
        <v>Aug-21</v>
      </c>
    </row>
    <row r="390" spans="1:23" x14ac:dyDescent="0.25">
      <c r="A390" s="54" t="s">
        <v>317</v>
      </c>
      <c r="B390" s="54" t="s">
        <v>428</v>
      </c>
      <c r="C390" s="54" t="s">
        <v>263</v>
      </c>
      <c r="D390" s="54" t="s">
        <v>429</v>
      </c>
      <c r="E390" s="54" t="s">
        <v>5648</v>
      </c>
      <c r="F390" s="71">
        <v>44412</v>
      </c>
      <c r="G390" s="72">
        <v>4866.9399999999996</v>
      </c>
      <c r="H390" s="72">
        <v>408579.61</v>
      </c>
      <c r="I390" s="54" t="s">
        <v>265</v>
      </c>
      <c r="J390" s="54" t="s">
        <v>333</v>
      </c>
      <c r="K390" s="54" t="s">
        <v>5591</v>
      </c>
      <c r="L390" s="54" t="s">
        <v>5649</v>
      </c>
      <c r="M390" s="54" t="s">
        <v>5648</v>
      </c>
      <c r="N390" s="54" t="s">
        <v>256</v>
      </c>
      <c r="O390" s="54" t="s">
        <v>256</v>
      </c>
      <c r="P390" s="54" t="s">
        <v>271</v>
      </c>
      <c r="Q390" s="54" t="s">
        <v>256</v>
      </c>
      <c r="R390" s="54" t="s">
        <v>431</v>
      </c>
      <c r="S390" s="71"/>
      <c r="T390" s="54" t="s">
        <v>256</v>
      </c>
      <c r="U390" s="71">
        <v>44412</v>
      </c>
      <c r="V390" s="54" t="s">
        <v>443</v>
      </c>
      <c r="W390" t="str">
        <f t="shared" si="6"/>
        <v>Aug-21</v>
      </c>
    </row>
    <row r="391" spans="1:23" x14ac:dyDescent="0.25">
      <c r="A391" s="54" t="s">
        <v>317</v>
      </c>
      <c r="B391" s="54" t="s">
        <v>428</v>
      </c>
      <c r="C391" s="54" t="s">
        <v>263</v>
      </c>
      <c r="D391" s="54" t="s">
        <v>429</v>
      </c>
      <c r="E391" s="54" t="s">
        <v>5650</v>
      </c>
      <c r="F391" s="71">
        <v>44411</v>
      </c>
      <c r="G391" s="72">
        <v>3043.94</v>
      </c>
      <c r="H391" s="72">
        <v>255538.76</v>
      </c>
      <c r="I391" s="54" t="s">
        <v>265</v>
      </c>
      <c r="J391" s="54" t="s">
        <v>333</v>
      </c>
      <c r="K391" s="54" t="s">
        <v>5613</v>
      </c>
      <c r="L391" s="54" t="s">
        <v>5651</v>
      </c>
      <c r="M391" s="54" t="s">
        <v>5650</v>
      </c>
      <c r="N391" s="54" t="s">
        <v>256</v>
      </c>
      <c r="O391" s="54" t="s">
        <v>256</v>
      </c>
      <c r="P391" s="54" t="s">
        <v>271</v>
      </c>
      <c r="Q391" s="54" t="s">
        <v>256</v>
      </c>
      <c r="R391" s="54" t="s">
        <v>431</v>
      </c>
      <c r="S391" s="71"/>
      <c r="T391" s="54" t="s">
        <v>256</v>
      </c>
      <c r="U391" s="71">
        <v>44411</v>
      </c>
      <c r="V391" s="54" t="s">
        <v>443</v>
      </c>
      <c r="W391" t="str">
        <f t="shared" si="6"/>
        <v>Aug-21</v>
      </c>
    </row>
    <row r="392" spans="1:23" x14ac:dyDescent="0.25">
      <c r="A392" s="54" t="s">
        <v>317</v>
      </c>
      <c r="B392" s="54" t="s">
        <v>428</v>
      </c>
      <c r="C392" s="54" t="s">
        <v>263</v>
      </c>
      <c r="D392" s="54" t="s">
        <v>429</v>
      </c>
      <c r="E392" s="54" t="s">
        <v>5652</v>
      </c>
      <c r="F392" s="71">
        <v>44411</v>
      </c>
      <c r="G392" s="72">
        <v>27339.62</v>
      </c>
      <c r="H392" s="72">
        <v>2295161.1</v>
      </c>
      <c r="I392" s="54" t="s">
        <v>265</v>
      </c>
      <c r="J392" s="54" t="s">
        <v>333</v>
      </c>
      <c r="K392" s="54" t="s">
        <v>5613</v>
      </c>
      <c r="L392" s="54" t="s">
        <v>5653</v>
      </c>
      <c r="M392" s="54" t="s">
        <v>5652</v>
      </c>
      <c r="N392" s="54" t="s">
        <v>256</v>
      </c>
      <c r="O392" s="54" t="s">
        <v>256</v>
      </c>
      <c r="P392" s="54" t="s">
        <v>271</v>
      </c>
      <c r="Q392" s="54" t="s">
        <v>256</v>
      </c>
      <c r="R392" s="54" t="s">
        <v>431</v>
      </c>
      <c r="S392" s="71"/>
      <c r="T392" s="54" t="s">
        <v>256</v>
      </c>
      <c r="U392" s="71">
        <v>44411</v>
      </c>
      <c r="V392" s="54" t="s">
        <v>443</v>
      </c>
      <c r="W392" t="str">
        <f t="shared" si="6"/>
        <v>Aug-21</v>
      </c>
    </row>
    <row r="393" spans="1:23" x14ac:dyDescent="0.25">
      <c r="A393" s="54" t="s">
        <v>317</v>
      </c>
      <c r="B393" s="54" t="s">
        <v>428</v>
      </c>
      <c r="C393" s="54" t="s">
        <v>263</v>
      </c>
      <c r="D393" s="54" t="s">
        <v>429</v>
      </c>
      <c r="E393" s="54" t="s">
        <v>5654</v>
      </c>
      <c r="F393" s="71">
        <v>44412</v>
      </c>
      <c r="G393" s="72">
        <v>7438.13</v>
      </c>
      <c r="H393" s="72">
        <v>624431.01</v>
      </c>
      <c r="I393" s="54" t="s">
        <v>265</v>
      </c>
      <c r="J393" s="54" t="s">
        <v>333</v>
      </c>
      <c r="K393" s="54" t="s">
        <v>5613</v>
      </c>
      <c r="L393" s="54" t="s">
        <v>5655</v>
      </c>
      <c r="M393" s="54" t="s">
        <v>5654</v>
      </c>
      <c r="N393" s="54" t="s">
        <v>256</v>
      </c>
      <c r="O393" s="54" t="s">
        <v>256</v>
      </c>
      <c r="P393" s="54" t="s">
        <v>271</v>
      </c>
      <c r="Q393" s="54" t="s">
        <v>256</v>
      </c>
      <c r="R393" s="54" t="s">
        <v>431</v>
      </c>
      <c r="S393" s="71"/>
      <c r="T393" s="54" t="s">
        <v>256</v>
      </c>
      <c r="U393" s="71">
        <v>44412</v>
      </c>
      <c r="V393" s="54" t="s">
        <v>443</v>
      </c>
      <c r="W393" t="str">
        <f t="shared" si="6"/>
        <v>Aug-21</v>
      </c>
    </row>
    <row r="394" spans="1:23" x14ac:dyDescent="0.25">
      <c r="A394" s="54" t="s">
        <v>317</v>
      </c>
      <c r="B394" s="54" t="s">
        <v>428</v>
      </c>
      <c r="C394" s="54" t="s">
        <v>263</v>
      </c>
      <c r="D394" s="54" t="s">
        <v>429</v>
      </c>
      <c r="E394" s="54" t="s">
        <v>5656</v>
      </c>
      <c r="F394" s="71">
        <v>44412</v>
      </c>
      <c r="G394" s="72">
        <v>884</v>
      </c>
      <c r="H394" s="72">
        <v>74211.8</v>
      </c>
      <c r="I394" s="54" t="s">
        <v>265</v>
      </c>
      <c r="J394" s="54" t="s">
        <v>333</v>
      </c>
      <c r="K394" s="54" t="s">
        <v>5613</v>
      </c>
      <c r="L394" s="54" t="s">
        <v>5657</v>
      </c>
      <c r="M394" s="54" t="s">
        <v>5656</v>
      </c>
      <c r="N394" s="54" t="s">
        <v>256</v>
      </c>
      <c r="O394" s="54" t="s">
        <v>256</v>
      </c>
      <c r="P394" s="54" t="s">
        <v>271</v>
      </c>
      <c r="Q394" s="54" t="s">
        <v>256</v>
      </c>
      <c r="R394" s="54" t="s">
        <v>431</v>
      </c>
      <c r="S394" s="71"/>
      <c r="T394" s="54" t="s">
        <v>256</v>
      </c>
      <c r="U394" s="71">
        <v>44412</v>
      </c>
      <c r="V394" s="54" t="s">
        <v>443</v>
      </c>
      <c r="W394" t="str">
        <f t="shared" si="6"/>
        <v>Aug-21</v>
      </c>
    </row>
    <row r="395" spans="1:23" x14ac:dyDescent="0.25">
      <c r="A395" s="54" t="s">
        <v>317</v>
      </c>
      <c r="B395" s="54" t="s">
        <v>428</v>
      </c>
      <c r="C395" s="54" t="s">
        <v>263</v>
      </c>
      <c r="D395" s="54" t="s">
        <v>429</v>
      </c>
      <c r="E395" s="54" t="s">
        <v>5658</v>
      </c>
      <c r="F395" s="71">
        <v>44413</v>
      </c>
      <c r="G395" s="72">
        <v>16836.349999999999</v>
      </c>
      <c r="H395" s="72">
        <v>1413411.58</v>
      </c>
      <c r="I395" s="54" t="s">
        <v>265</v>
      </c>
      <c r="J395" s="54" t="s">
        <v>333</v>
      </c>
      <c r="K395" s="54" t="s">
        <v>5659</v>
      </c>
      <c r="L395" s="54" t="s">
        <v>5660</v>
      </c>
      <c r="M395" s="54" t="s">
        <v>5658</v>
      </c>
      <c r="N395" s="54" t="s">
        <v>256</v>
      </c>
      <c r="O395" s="54" t="s">
        <v>256</v>
      </c>
      <c r="P395" s="54" t="s">
        <v>271</v>
      </c>
      <c r="Q395" s="54" t="s">
        <v>256</v>
      </c>
      <c r="R395" s="54" t="s">
        <v>431</v>
      </c>
      <c r="S395" s="71"/>
      <c r="T395" s="54" t="s">
        <v>256</v>
      </c>
      <c r="U395" s="71">
        <v>44413</v>
      </c>
      <c r="V395" s="54" t="s">
        <v>443</v>
      </c>
      <c r="W395" t="str">
        <f t="shared" si="6"/>
        <v>Aug-21</v>
      </c>
    </row>
    <row r="396" spans="1:23" x14ac:dyDescent="0.25">
      <c r="A396" s="54" t="s">
        <v>317</v>
      </c>
      <c r="B396" s="54" t="s">
        <v>428</v>
      </c>
      <c r="C396" s="54" t="s">
        <v>263</v>
      </c>
      <c r="D396" s="54" t="s">
        <v>429</v>
      </c>
      <c r="E396" s="54" t="s">
        <v>5661</v>
      </c>
      <c r="F396" s="71">
        <v>44413</v>
      </c>
      <c r="G396" s="72">
        <v>3231.51</v>
      </c>
      <c r="H396" s="72">
        <v>271285.26</v>
      </c>
      <c r="I396" s="54" t="s">
        <v>265</v>
      </c>
      <c r="J396" s="54" t="s">
        <v>333</v>
      </c>
      <c r="K396" s="54" t="s">
        <v>5659</v>
      </c>
      <c r="L396" s="54" t="s">
        <v>5662</v>
      </c>
      <c r="M396" s="54" t="s">
        <v>5661</v>
      </c>
      <c r="N396" s="54" t="s">
        <v>256</v>
      </c>
      <c r="O396" s="54" t="s">
        <v>256</v>
      </c>
      <c r="P396" s="54" t="s">
        <v>271</v>
      </c>
      <c r="Q396" s="54" t="s">
        <v>256</v>
      </c>
      <c r="R396" s="54" t="s">
        <v>431</v>
      </c>
      <c r="S396" s="71"/>
      <c r="T396" s="54" t="s">
        <v>256</v>
      </c>
      <c r="U396" s="71">
        <v>44413</v>
      </c>
      <c r="V396" s="54" t="s">
        <v>443</v>
      </c>
      <c r="W396" t="str">
        <f t="shared" si="6"/>
        <v>Aug-21</v>
      </c>
    </row>
    <row r="397" spans="1:23" x14ac:dyDescent="0.25">
      <c r="A397" s="54" t="s">
        <v>317</v>
      </c>
      <c r="B397" s="54" t="s">
        <v>428</v>
      </c>
      <c r="C397" s="54" t="s">
        <v>263</v>
      </c>
      <c r="D397" s="54" t="s">
        <v>429</v>
      </c>
      <c r="E397" s="54" t="s">
        <v>5663</v>
      </c>
      <c r="F397" s="71">
        <v>44413</v>
      </c>
      <c r="G397" s="72">
        <v>4974.51</v>
      </c>
      <c r="H397" s="72">
        <v>417610.11</v>
      </c>
      <c r="I397" s="54" t="s">
        <v>265</v>
      </c>
      <c r="J397" s="54" t="s">
        <v>333</v>
      </c>
      <c r="K397" s="54" t="s">
        <v>5659</v>
      </c>
      <c r="L397" s="54" t="s">
        <v>5664</v>
      </c>
      <c r="M397" s="54" t="s">
        <v>5663</v>
      </c>
      <c r="N397" s="54" t="s">
        <v>256</v>
      </c>
      <c r="O397" s="54" t="s">
        <v>256</v>
      </c>
      <c r="P397" s="54" t="s">
        <v>271</v>
      </c>
      <c r="Q397" s="54" t="s">
        <v>256</v>
      </c>
      <c r="R397" s="54" t="s">
        <v>431</v>
      </c>
      <c r="S397" s="71"/>
      <c r="T397" s="54" t="s">
        <v>256</v>
      </c>
      <c r="U397" s="71">
        <v>44413</v>
      </c>
      <c r="V397" s="54" t="s">
        <v>443</v>
      </c>
      <c r="W397" t="str">
        <f t="shared" si="6"/>
        <v>Aug-21</v>
      </c>
    </row>
    <row r="398" spans="1:23" x14ac:dyDescent="0.25">
      <c r="A398" s="54" t="s">
        <v>317</v>
      </c>
      <c r="B398" s="54" t="s">
        <v>428</v>
      </c>
      <c r="C398" s="54" t="s">
        <v>263</v>
      </c>
      <c r="D398" s="54" t="s">
        <v>429</v>
      </c>
      <c r="E398" s="54" t="s">
        <v>5665</v>
      </c>
      <c r="F398" s="71">
        <v>44413</v>
      </c>
      <c r="G398" s="72">
        <v>7722.25</v>
      </c>
      <c r="H398" s="72">
        <v>648282.89</v>
      </c>
      <c r="I398" s="54" t="s">
        <v>265</v>
      </c>
      <c r="J398" s="54" t="s">
        <v>333</v>
      </c>
      <c r="K398" s="54" t="s">
        <v>5666</v>
      </c>
      <c r="L398" s="54" t="s">
        <v>5667</v>
      </c>
      <c r="M398" s="54" t="s">
        <v>5665</v>
      </c>
      <c r="N398" s="54" t="s">
        <v>256</v>
      </c>
      <c r="O398" s="54" t="s">
        <v>256</v>
      </c>
      <c r="P398" s="54" t="s">
        <v>271</v>
      </c>
      <c r="Q398" s="54" t="s">
        <v>256</v>
      </c>
      <c r="R398" s="54" t="s">
        <v>431</v>
      </c>
      <c r="S398" s="71"/>
      <c r="T398" s="54" t="s">
        <v>256</v>
      </c>
      <c r="U398" s="71">
        <v>44413</v>
      </c>
      <c r="V398" s="54" t="s">
        <v>443</v>
      </c>
      <c r="W398" t="str">
        <f t="shared" si="6"/>
        <v>Aug-21</v>
      </c>
    </row>
    <row r="399" spans="1:23" x14ac:dyDescent="0.25">
      <c r="A399" s="54" t="s">
        <v>317</v>
      </c>
      <c r="B399" s="54" t="s">
        <v>428</v>
      </c>
      <c r="C399" s="54" t="s">
        <v>263</v>
      </c>
      <c r="D399" s="54" t="s">
        <v>429</v>
      </c>
      <c r="E399" s="54" t="s">
        <v>5668</v>
      </c>
      <c r="F399" s="71">
        <v>44413</v>
      </c>
      <c r="G399" s="72">
        <v>1499.12</v>
      </c>
      <c r="H399" s="72">
        <v>125851.12</v>
      </c>
      <c r="I399" s="54" t="s">
        <v>265</v>
      </c>
      <c r="J399" s="54" t="s">
        <v>333</v>
      </c>
      <c r="K399" s="54" t="s">
        <v>5666</v>
      </c>
      <c r="L399" s="54" t="s">
        <v>5669</v>
      </c>
      <c r="M399" s="54" t="s">
        <v>5668</v>
      </c>
      <c r="N399" s="54" t="s">
        <v>256</v>
      </c>
      <c r="O399" s="54" t="s">
        <v>256</v>
      </c>
      <c r="P399" s="54" t="s">
        <v>271</v>
      </c>
      <c r="Q399" s="54" t="s">
        <v>256</v>
      </c>
      <c r="R399" s="54" t="s">
        <v>431</v>
      </c>
      <c r="S399" s="71"/>
      <c r="T399" s="54" t="s">
        <v>256</v>
      </c>
      <c r="U399" s="71">
        <v>44413</v>
      </c>
      <c r="V399" s="54" t="s">
        <v>443</v>
      </c>
      <c r="W399" t="str">
        <f t="shared" si="6"/>
        <v>Aug-21</v>
      </c>
    </row>
    <row r="400" spans="1:23" x14ac:dyDescent="0.25">
      <c r="A400" s="54" t="s">
        <v>317</v>
      </c>
      <c r="B400" s="54" t="s">
        <v>428</v>
      </c>
      <c r="C400" s="54" t="s">
        <v>263</v>
      </c>
      <c r="D400" s="54" t="s">
        <v>429</v>
      </c>
      <c r="E400" s="54" t="s">
        <v>5670</v>
      </c>
      <c r="F400" s="71">
        <v>44413</v>
      </c>
      <c r="G400" s="72">
        <v>2302.9</v>
      </c>
      <c r="H400" s="72">
        <v>193328.46</v>
      </c>
      <c r="I400" s="54" t="s">
        <v>265</v>
      </c>
      <c r="J400" s="54" t="s">
        <v>333</v>
      </c>
      <c r="K400" s="54" t="s">
        <v>5666</v>
      </c>
      <c r="L400" s="54" t="s">
        <v>5671</v>
      </c>
      <c r="M400" s="54" t="s">
        <v>5670</v>
      </c>
      <c r="N400" s="54" t="s">
        <v>256</v>
      </c>
      <c r="O400" s="54" t="s">
        <v>256</v>
      </c>
      <c r="P400" s="54" t="s">
        <v>271</v>
      </c>
      <c r="Q400" s="54" t="s">
        <v>256</v>
      </c>
      <c r="R400" s="54" t="s">
        <v>431</v>
      </c>
      <c r="S400" s="71"/>
      <c r="T400" s="54" t="s">
        <v>256</v>
      </c>
      <c r="U400" s="71">
        <v>44413</v>
      </c>
      <c r="V400" s="54" t="s">
        <v>443</v>
      </c>
      <c r="W400" t="str">
        <f t="shared" si="6"/>
        <v>Aug-21</v>
      </c>
    </row>
    <row r="401" spans="1:23" x14ac:dyDescent="0.25">
      <c r="A401" s="54" t="s">
        <v>317</v>
      </c>
      <c r="B401" s="54" t="s">
        <v>428</v>
      </c>
      <c r="C401" s="54" t="s">
        <v>263</v>
      </c>
      <c r="D401" s="54" t="s">
        <v>429</v>
      </c>
      <c r="E401" s="54" t="s">
        <v>5672</v>
      </c>
      <c r="F401" s="71">
        <v>44419</v>
      </c>
      <c r="G401" s="72">
        <v>8071.08</v>
      </c>
      <c r="H401" s="72">
        <v>677567.17</v>
      </c>
      <c r="I401" s="54" t="s">
        <v>265</v>
      </c>
      <c r="J401" s="54" t="s">
        <v>333</v>
      </c>
      <c r="K401" s="54" t="s">
        <v>5673</v>
      </c>
      <c r="L401" s="54" t="s">
        <v>5674</v>
      </c>
      <c r="M401" s="54" t="s">
        <v>5672</v>
      </c>
      <c r="N401" s="54" t="s">
        <v>256</v>
      </c>
      <c r="O401" s="54" t="s">
        <v>256</v>
      </c>
      <c r="P401" s="54" t="s">
        <v>271</v>
      </c>
      <c r="Q401" s="54" t="s">
        <v>256</v>
      </c>
      <c r="R401" s="54" t="s">
        <v>431</v>
      </c>
      <c r="S401" s="71"/>
      <c r="T401" s="54" t="s">
        <v>256</v>
      </c>
      <c r="U401" s="71">
        <v>44419</v>
      </c>
      <c r="V401" s="54" t="s">
        <v>443</v>
      </c>
      <c r="W401" t="str">
        <f t="shared" si="6"/>
        <v>Aug-21</v>
      </c>
    </row>
    <row r="402" spans="1:23" x14ac:dyDescent="0.25">
      <c r="A402" s="54" t="s">
        <v>317</v>
      </c>
      <c r="B402" s="54" t="s">
        <v>428</v>
      </c>
      <c r="C402" s="54" t="s">
        <v>263</v>
      </c>
      <c r="D402" s="54" t="s">
        <v>429</v>
      </c>
      <c r="E402" s="54" t="s">
        <v>5675</v>
      </c>
      <c r="F402" s="71">
        <v>44419</v>
      </c>
      <c r="G402" s="72">
        <v>905.25</v>
      </c>
      <c r="H402" s="72">
        <v>75995.740000000005</v>
      </c>
      <c r="I402" s="54" t="s">
        <v>265</v>
      </c>
      <c r="J402" s="54" t="s">
        <v>333</v>
      </c>
      <c r="K402" s="54" t="s">
        <v>5676</v>
      </c>
      <c r="L402" s="54" t="s">
        <v>5677</v>
      </c>
      <c r="M402" s="54" t="s">
        <v>5675</v>
      </c>
      <c r="N402" s="54" t="s">
        <v>256</v>
      </c>
      <c r="O402" s="54" t="s">
        <v>256</v>
      </c>
      <c r="P402" s="54" t="s">
        <v>271</v>
      </c>
      <c r="Q402" s="54" t="s">
        <v>256</v>
      </c>
      <c r="R402" s="54" t="s">
        <v>431</v>
      </c>
      <c r="S402" s="71"/>
      <c r="T402" s="54" t="s">
        <v>256</v>
      </c>
      <c r="U402" s="71">
        <v>44419</v>
      </c>
      <c r="V402" s="54" t="s">
        <v>443</v>
      </c>
      <c r="W402" t="str">
        <f t="shared" si="6"/>
        <v>Aug-21</v>
      </c>
    </row>
    <row r="403" spans="1:23" x14ac:dyDescent="0.25">
      <c r="A403" s="54" t="s">
        <v>317</v>
      </c>
      <c r="B403" s="54" t="s">
        <v>428</v>
      </c>
      <c r="C403" s="54" t="s">
        <v>263</v>
      </c>
      <c r="D403" s="54" t="s">
        <v>429</v>
      </c>
      <c r="E403" s="54" t="s">
        <v>5678</v>
      </c>
      <c r="F403" s="71">
        <v>44419</v>
      </c>
      <c r="G403" s="72">
        <v>6534.46</v>
      </c>
      <c r="H403" s="72">
        <v>548567.92000000004</v>
      </c>
      <c r="I403" s="54" t="s">
        <v>265</v>
      </c>
      <c r="J403" s="54" t="s">
        <v>333</v>
      </c>
      <c r="K403" s="54" t="s">
        <v>5679</v>
      </c>
      <c r="L403" s="54" t="s">
        <v>5680</v>
      </c>
      <c r="M403" s="54" t="s">
        <v>5678</v>
      </c>
      <c r="N403" s="54" t="s">
        <v>256</v>
      </c>
      <c r="O403" s="54" t="s">
        <v>256</v>
      </c>
      <c r="P403" s="54" t="s">
        <v>271</v>
      </c>
      <c r="Q403" s="54" t="s">
        <v>256</v>
      </c>
      <c r="R403" s="54" t="s">
        <v>431</v>
      </c>
      <c r="S403" s="71"/>
      <c r="T403" s="54" t="s">
        <v>256</v>
      </c>
      <c r="U403" s="71">
        <v>44419</v>
      </c>
      <c r="V403" s="54" t="s">
        <v>443</v>
      </c>
      <c r="W403" t="str">
        <f t="shared" si="6"/>
        <v>Aug-21</v>
      </c>
    </row>
    <row r="404" spans="1:23" x14ac:dyDescent="0.25">
      <c r="A404" s="54" t="s">
        <v>317</v>
      </c>
      <c r="B404" s="54" t="s">
        <v>428</v>
      </c>
      <c r="C404" s="54" t="s">
        <v>263</v>
      </c>
      <c r="D404" s="54" t="s">
        <v>429</v>
      </c>
      <c r="E404" s="54" t="s">
        <v>5681</v>
      </c>
      <c r="F404" s="71">
        <v>44419</v>
      </c>
      <c r="G404" s="72">
        <v>7589.04</v>
      </c>
      <c r="H404" s="72">
        <v>637099.91</v>
      </c>
      <c r="I404" s="54" t="s">
        <v>265</v>
      </c>
      <c r="J404" s="54" t="s">
        <v>333</v>
      </c>
      <c r="K404" s="54" t="s">
        <v>5682</v>
      </c>
      <c r="L404" s="54" t="s">
        <v>5683</v>
      </c>
      <c r="M404" s="54" t="s">
        <v>5681</v>
      </c>
      <c r="N404" s="54" t="s">
        <v>256</v>
      </c>
      <c r="O404" s="54" t="s">
        <v>256</v>
      </c>
      <c r="P404" s="54" t="s">
        <v>271</v>
      </c>
      <c r="Q404" s="54" t="s">
        <v>256</v>
      </c>
      <c r="R404" s="54" t="s">
        <v>431</v>
      </c>
      <c r="S404" s="71"/>
      <c r="T404" s="54" t="s">
        <v>256</v>
      </c>
      <c r="U404" s="71">
        <v>44419</v>
      </c>
      <c r="V404" s="54" t="s">
        <v>443</v>
      </c>
      <c r="W404" t="str">
        <f t="shared" si="6"/>
        <v>Aug-21</v>
      </c>
    </row>
    <row r="405" spans="1:23" x14ac:dyDescent="0.25">
      <c r="A405" s="54" t="s">
        <v>317</v>
      </c>
      <c r="B405" s="54" t="s">
        <v>428</v>
      </c>
      <c r="C405" s="54" t="s">
        <v>263</v>
      </c>
      <c r="D405" s="54" t="s">
        <v>429</v>
      </c>
      <c r="E405" s="54" t="s">
        <v>5684</v>
      </c>
      <c r="F405" s="71">
        <v>44420</v>
      </c>
      <c r="G405" s="72">
        <v>7176</v>
      </c>
      <c r="H405" s="72">
        <v>602425.19999999995</v>
      </c>
      <c r="I405" s="54" t="s">
        <v>265</v>
      </c>
      <c r="J405" s="54" t="s">
        <v>333</v>
      </c>
      <c r="K405" s="54" t="s">
        <v>5682</v>
      </c>
      <c r="L405" s="54" t="s">
        <v>5685</v>
      </c>
      <c r="M405" s="54" t="s">
        <v>5684</v>
      </c>
      <c r="N405" s="54" t="s">
        <v>256</v>
      </c>
      <c r="O405" s="54" t="s">
        <v>256</v>
      </c>
      <c r="P405" s="54" t="s">
        <v>271</v>
      </c>
      <c r="Q405" s="54" t="s">
        <v>256</v>
      </c>
      <c r="R405" s="54" t="s">
        <v>431</v>
      </c>
      <c r="S405" s="71"/>
      <c r="T405" s="54" t="s">
        <v>256</v>
      </c>
      <c r="U405" s="71">
        <v>44420</v>
      </c>
      <c r="V405" s="54" t="s">
        <v>443</v>
      </c>
      <c r="W405" t="str">
        <f t="shared" si="6"/>
        <v>Aug-21</v>
      </c>
    </row>
    <row r="406" spans="1:23" x14ac:dyDescent="0.25">
      <c r="A406" s="54" t="s">
        <v>317</v>
      </c>
      <c r="B406" s="54" t="s">
        <v>428</v>
      </c>
      <c r="C406" s="54" t="s">
        <v>263</v>
      </c>
      <c r="D406" s="54" t="s">
        <v>429</v>
      </c>
      <c r="E406" s="54" t="s">
        <v>5686</v>
      </c>
      <c r="F406" s="71">
        <v>44420</v>
      </c>
      <c r="G406" s="72">
        <v>6058</v>
      </c>
      <c r="H406" s="72">
        <v>508569.1</v>
      </c>
      <c r="I406" s="54" t="s">
        <v>265</v>
      </c>
      <c r="J406" s="54" t="s">
        <v>333</v>
      </c>
      <c r="K406" s="54" t="s">
        <v>5682</v>
      </c>
      <c r="L406" s="54" t="s">
        <v>5687</v>
      </c>
      <c r="M406" s="54" t="s">
        <v>5686</v>
      </c>
      <c r="N406" s="54" t="s">
        <v>256</v>
      </c>
      <c r="O406" s="54" t="s">
        <v>256</v>
      </c>
      <c r="P406" s="54" t="s">
        <v>271</v>
      </c>
      <c r="Q406" s="54" t="s">
        <v>256</v>
      </c>
      <c r="R406" s="54" t="s">
        <v>431</v>
      </c>
      <c r="S406" s="71"/>
      <c r="T406" s="54" t="s">
        <v>256</v>
      </c>
      <c r="U406" s="71">
        <v>44420</v>
      </c>
      <c r="V406" s="54" t="s">
        <v>443</v>
      </c>
      <c r="W406" t="str">
        <f t="shared" si="6"/>
        <v>Aug-21</v>
      </c>
    </row>
    <row r="407" spans="1:23" x14ac:dyDescent="0.25">
      <c r="A407" s="54" t="s">
        <v>317</v>
      </c>
      <c r="B407" s="54" t="s">
        <v>428</v>
      </c>
      <c r="C407" s="54" t="s">
        <v>263</v>
      </c>
      <c r="D407" s="54" t="s">
        <v>429</v>
      </c>
      <c r="E407" s="54" t="s">
        <v>5688</v>
      </c>
      <c r="F407" s="71">
        <v>44420</v>
      </c>
      <c r="G407" s="72">
        <v>792</v>
      </c>
      <c r="H407" s="72">
        <v>66488.399999999994</v>
      </c>
      <c r="I407" s="54" t="s">
        <v>265</v>
      </c>
      <c r="J407" s="54" t="s">
        <v>333</v>
      </c>
      <c r="K407" s="54" t="s">
        <v>5682</v>
      </c>
      <c r="L407" s="54" t="s">
        <v>5689</v>
      </c>
      <c r="M407" s="54" t="s">
        <v>5688</v>
      </c>
      <c r="N407" s="54" t="s">
        <v>256</v>
      </c>
      <c r="O407" s="54" t="s">
        <v>256</v>
      </c>
      <c r="P407" s="54" t="s">
        <v>271</v>
      </c>
      <c r="Q407" s="54" t="s">
        <v>256</v>
      </c>
      <c r="R407" s="54" t="s">
        <v>431</v>
      </c>
      <c r="S407" s="71"/>
      <c r="T407" s="54" t="s">
        <v>256</v>
      </c>
      <c r="U407" s="71">
        <v>44420</v>
      </c>
      <c r="V407" s="54" t="s">
        <v>443</v>
      </c>
      <c r="W407" t="str">
        <f t="shared" si="6"/>
        <v>Aug-21</v>
      </c>
    </row>
    <row r="408" spans="1:23" x14ac:dyDescent="0.25">
      <c r="A408" s="54" t="s">
        <v>317</v>
      </c>
      <c r="B408" s="54" t="s">
        <v>428</v>
      </c>
      <c r="C408" s="54" t="s">
        <v>263</v>
      </c>
      <c r="D408" s="54" t="s">
        <v>429</v>
      </c>
      <c r="E408" s="54" t="s">
        <v>5690</v>
      </c>
      <c r="F408" s="71">
        <v>44418</v>
      </c>
      <c r="G408" s="72">
        <v>986.81</v>
      </c>
      <c r="H408" s="72">
        <v>82842.7</v>
      </c>
      <c r="I408" s="54" t="s">
        <v>265</v>
      </c>
      <c r="J408" s="54" t="s">
        <v>333</v>
      </c>
      <c r="K408" s="54" t="s">
        <v>5691</v>
      </c>
      <c r="L408" s="54" t="s">
        <v>5692</v>
      </c>
      <c r="M408" s="54" t="s">
        <v>5690</v>
      </c>
      <c r="N408" s="54" t="s">
        <v>256</v>
      </c>
      <c r="O408" s="54" t="s">
        <v>256</v>
      </c>
      <c r="P408" s="54" t="s">
        <v>271</v>
      </c>
      <c r="Q408" s="54" t="s">
        <v>256</v>
      </c>
      <c r="R408" s="54" t="s">
        <v>431</v>
      </c>
      <c r="S408" s="71"/>
      <c r="T408" s="54" t="s">
        <v>256</v>
      </c>
      <c r="U408" s="71">
        <v>44418</v>
      </c>
      <c r="V408" s="54" t="s">
        <v>443</v>
      </c>
      <c r="W408" t="str">
        <f t="shared" si="6"/>
        <v>Aug-21</v>
      </c>
    </row>
    <row r="409" spans="1:23" x14ac:dyDescent="0.25">
      <c r="A409" s="54" t="s">
        <v>317</v>
      </c>
      <c r="B409" s="54" t="s">
        <v>428</v>
      </c>
      <c r="C409" s="54" t="s">
        <v>263</v>
      </c>
      <c r="D409" s="54" t="s">
        <v>429</v>
      </c>
      <c r="E409" s="54" t="s">
        <v>5693</v>
      </c>
      <c r="F409" s="71">
        <v>44418</v>
      </c>
      <c r="G409" s="72">
        <v>102.95</v>
      </c>
      <c r="H409" s="72">
        <v>8642.65</v>
      </c>
      <c r="I409" s="54" t="s">
        <v>265</v>
      </c>
      <c r="J409" s="54" t="s">
        <v>333</v>
      </c>
      <c r="K409" s="54" t="s">
        <v>5691</v>
      </c>
      <c r="L409" s="54" t="s">
        <v>5694</v>
      </c>
      <c r="M409" s="54" t="s">
        <v>5693</v>
      </c>
      <c r="N409" s="54" t="s">
        <v>256</v>
      </c>
      <c r="O409" s="54" t="s">
        <v>256</v>
      </c>
      <c r="P409" s="54" t="s">
        <v>271</v>
      </c>
      <c r="Q409" s="54" t="s">
        <v>256</v>
      </c>
      <c r="R409" s="54" t="s">
        <v>431</v>
      </c>
      <c r="S409" s="71"/>
      <c r="T409" s="54" t="s">
        <v>256</v>
      </c>
      <c r="U409" s="71">
        <v>44418</v>
      </c>
      <c r="V409" s="54" t="s">
        <v>443</v>
      </c>
      <c r="W409" t="str">
        <f t="shared" si="6"/>
        <v>Aug-21</v>
      </c>
    </row>
    <row r="410" spans="1:23" x14ac:dyDescent="0.25">
      <c r="A410" s="54" t="s">
        <v>317</v>
      </c>
      <c r="B410" s="54" t="s">
        <v>428</v>
      </c>
      <c r="C410" s="54" t="s">
        <v>263</v>
      </c>
      <c r="D410" s="54" t="s">
        <v>429</v>
      </c>
      <c r="E410" s="54" t="s">
        <v>5695</v>
      </c>
      <c r="F410" s="71">
        <v>44419</v>
      </c>
      <c r="G410" s="72">
        <v>8.59</v>
      </c>
      <c r="H410" s="72">
        <v>721.13</v>
      </c>
      <c r="I410" s="54" t="s">
        <v>265</v>
      </c>
      <c r="J410" s="54" t="s">
        <v>333</v>
      </c>
      <c r="K410" s="54" t="s">
        <v>5696</v>
      </c>
      <c r="L410" s="54" t="s">
        <v>5697</v>
      </c>
      <c r="M410" s="54" t="s">
        <v>5695</v>
      </c>
      <c r="N410" s="54" t="s">
        <v>256</v>
      </c>
      <c r="O410" s="54" t="s">
        <v>256</v>
      </c>
      <c r="P410" s="54" t="s">
        <v>271</v>
      </c>
      <c r="Q410" s="54" t="s">
        <v>256</v>
      </c>
      <c r="R410" s="54" t="s">
        <v>431</v>
      </c>
      <c r="S410" s="71"/>
      <c r="T410" s="54" t="s">
        <v>256</v>
      </c>
      <c r="U410" s="71">
        <v>44419</v>
      </c>
      <c r="V410" s="54" t="s">
        <v>443</v>
      </c>
      <c r="W410" t="str">
        <f t="shared" si="6"/>
        <v>Aug-21</v>
      </c>
    </row>
    <row r="411" spans="1:23" x14ac:dyDescent="0.25">
      <c r="A411" s="54" t="s">
        <v>317</v>
      </c>
      <c r="B411" s="54" t="s">
        <v>428</v>
      </c>
      <c r="C411" s="54" t="s">
        <v>263</v>
      </c>
      <c r="D411" s="54" t="s">
        <v>429</v>
      </c>
      <c r="E411" s="54" t="s">
        <v>5698</v>
      </c>
      <c r="F411" s="71">
        <v>44419</v>
      </c>
      <c r="G411" s="72">
        <v>829.04</v>
      </c>
      <c r="H411" s="72">
        <v>69597.91</v>
      </c>
      <c r="I411" s="54" t="s">
        <v>265</v>
      </c>
      <c r="J411" s="54" t="s">
        <v>333</v>
      </c>
      <c r="K411" s="54" t="s">
        <v>5696</v>
      </c>
      <c r="L411" s="54" t="s">
        <v>5699</v>
      </c>
      <c r="M411" s="54" t="s">
        <v>5698</v>
      </c>
      <c r="N411" s="54" t="s">
        <v>256</v>
      </c>
      <c r="O411" s="54" t="s">
        <v>256</v>
      </c>
      <c r="P411" s="54" t="s">
        <v>271</v>
      </c>
      <c r="Q411" s="54" t="s">
        <v>256</v>
      </c>
      <c r="R411" s="54" t="s">
        <v>431</v>
      </c>
      <c r="S411" s="71"/>
      <c r="T411" s="54" t="s">
        <v>256</v>
      </c>
      <c r="U411" s="71">
        <v>44419</v>
      </c>
      <c r="V411" s="54" t="s">
        <v>443</v>
      </c>
      <c r="W411" t="str">
        <f t="shared" si="6"/>
        <v>Aug-21</v>
      </c>
    </row>
    <row r="412" spans="1:23" x14ac:dyDescent="0.25">
      <c r="A412" s="54" t="s">
        <v>317</v>
      </c>
      <c r="B412" s="54" t="s">
        <v>428</v>
      </c>
      <c r="C412" s="54" t="s">
        <v>263</v>
      </c>
      <c r="D412" s="54" t="s">
        <v>429</v>
      </c>
      <c r="E412" s="54" t="s">
        <v>5700</v>
      </c>
      <c r="F412" s="71">
        <v>44417</v>
      </c>
      <c r="G412" s="72">
        <v>16114.19</v>
      </c>
      <c r="H412" s="72">
        <v>1352786.25</v>
      </c>
      <c r="I412" s="54" t="s">
        <v>265</v>
      </c>
      <c r="J412" s="54" t="s">
        <v>333</v>
      </c>
      <c r="K412" s="54" t="s">
        <v>5701</v>
      </c>
      <c r="L412" s="54" t="s">
        <v>5702</v>
      </c>
      <c r="M412" s="54" t="s">
        <v>5700</v>
      </c>
      <c r="N412" s="54" t="s">
        <v>256</v>
      </c>
      <c r="O412" s="54" t="s">
        <v>256</v>
      </c>
      <c r="P412" s="54" t="s">
        <v>271</v>
      </c>
      <c r="Q412" s="54" t="s">
        <v>256</v>
      </c>
      <c r="R412" s="54" t="s">
        <v>431</v>
      </c>
      <c r="S412" s="71"/>
      <c r="T412" s="54" t="s">
        <v>256</v>
      </c>
      <c r="U412" s="71">
        <v>44417</v>
      </c>
      <c r="V412" s="54" t="s">
        <v>443</v>
      </c>
      <c r="W412" t="str">
        <f t="shared" si="6"/>
        <v>Aug-21</v>
      </c>
    </row>
    <row r="413" spans="1:23" x14ac:dyDescent="0.25">
      <c r="A413" s="54" t="s">
        <v>317</v>
      </c>
      <c r="B413" s="54" t="s">
        <v>428</v>
      </c>
      <c r="C413" s="54" t="s">
        <v>263</v>
      </c>
      <c r="D413" s="54" t="s">
        <v>429</v>
      </c>
      <c r="E413" s="54" t="s">
        <v>5703</v>
      </c>
      <c r="F413" s="71">
        <v>44420</v>
      </c>
      <c r="G413" s="72">
        <v>403.3</v>
      </c>
      <c r="H413" s="72">
        <v>33857.040000000001</v>
      </c>
      <c r="I413" s="54" t="s">
        <v>265</v>
      </c>
      <c r="J413" s="54" t="s">
        <v>333</v>
      </c>
      <c r="K413" s="54" t="s">
        <v>5704</v>
      </c>
      <c r="L413" s="54" t="s">
        <v>5705</v>
      </c>
      <c r="M413" s="54" t="s">
        <v>5703</v>
      </c>
      <c r="N413" s="54" t="s">
        <v>256</v>
      </c>
      <c r="O413" s="54" t="s">
        <v>256</v>
      </c>
      <c r="P413" s="54" t="s">
        <v>271</v>
      </c>
      <c r="Q413" s="54" t="s">
        <v>256</v>
      </c>
      <c r="R413" s="54" t="s">
        <v>431</v>
      </c>
      <c r="S413" s="71"/>
      <c r="T413" s="54" t="s">
        <v>256</v>
      </c>
      <c r="U413" s="71">
        <v>44420</v>
      </c>
      <c r="V413" s="54" t="s">
        <v>443</v>
      </c>
      <c r="W413" t="str">
        <f t="shared" si="6"/>
        <v>Aug-21</v>
      </c>
    </row>
    <row r="414" spans="1:23" x14ac:dyDescent="0.25">
      <c r="A414" s="54" t="s">
        <v>317</v>
      </c>
      <c r="B414" s="54" t="s">
        <v>428</v>
      </c>
      <c r="C414" s="54" t="s">
        <v>263</v>
      </c>
      <c r="D414" s="54" t="s">
        <v>429</v>
      </c>
      <c r="E414" s="54" t="s">
        <v>5706</v>
      </c>
      <c r="F414" s="71">
        <v>44420</v>
      </c>
      <c r="G414" s="72">
        <v>1365.32</v>
      </c>
      <c r="H414" s="72">
        <v>114618.61</v>
      </c>
      <c r="I414" s="54" t="s">
        <v>265</v>
      </c>
      <c r="J414" s="54" t="s">
        <v>333</v>
      </c>
      <c r="K414" s="54" t="s">
        <v>5704</v>
      </c>
      <c r="L414" s="54" t="s">
        <v>5707</v>
      </c>
      <c r="M414" s="54" t="s">
        <v>5706</v>
      </c>
      <c r="N414" s="54" t="s">
        <v>256</v>
      </c>
      <c r="O414" s="54" t="s">
        <v>256</v>
      </c>
      <c r="P414" s="54" t="s">
        <v>271</v>
      </c>
      <c r="Q414" s="54" t="s">
        <v>256</v>
      </c>
      <c r="R414" s="54" t="s">
        <v>431</v>
      </c>
      <c r="S414" s="71"/>
      <c r="T414" s="54" t="s">
        <v>256</v>
      </c>
      <c r="U414" s="71">
        <v>44420</v>
      </c>
      <c r="V414" s="54" t="s">
        <v>443</v>
      </c>
      <c r="W414" t="str">
        <f t="shared" si="6"/>
        <v>Aug-21</v>
      </c>
    </row>
    <row r="415" spans="1:23" x14ac:dyDescent="0.25">
      <c r="A415" s="54" t="s">
        <v>317</v>
      </c>
      <c r="B415" s="54" t="s">
        <v>428</v>
      </c>
      <c r="C415" s="54" t="s">
        <v>263</v>
      </c>
      <c r="D415" s="54" t="s">
        <v>429</v>
      </c>
      <c r="E415" s="54" t="s">
        <v>5708</v>
      </c>
      <c r="F415" s="71">
        <v>44420</v>
      </c>
      <c r="G415" s="72">
        <v>769.58</v>
      </c>
      <c r="H415" s="72">
        <v>64606.239999999998</v>
      </c>
      <c r="I415" s="54" t="s">
        <v>265</v>
      </c>
      <c r="J415" s="54" t="s">
        <v>333</v>
      </c>
      <c r="K415" s="54" t="s">
        <v>5704</v>
      </c>
      <c r="L415" s="54" t="s">
        <v>5709</v>
      </c>
      <c r="M415" s="54" t="s">
        <v>5708</v>
      </c>
      <c r="N415" s="54" t="s">
        <v>256</v>
      </c>
      <c r="O415" s="54" t="s">
        <v>256</v>
      </c>
      <c r="P415" s="54" t="s">
        <v>271</v>
      </c>
      <c r="Q415" s="54" t="s">
        <v>256</v>
      </c>
      <c r="R415" s="54" t="s">
        <v>431</v>
      </c>
      <c r="S415" s="71"/>
      <c r="T415" s="54" t="s">
        <v>256</v>
      </c>
      <c r="U415" s="71">
        <v>44420</v>
      </c>
      <c r="V415" s="54" t="s">
        <v>443</v>
      </c>
      <c r="W415" t="str">
        <f t="shared" si="6"/>
        <v>Aug-21</v>
      </c>
    </row>
    <row r="416" spans="1:23" x14ac:dyDescent="0.25">
      <c r="A416" s="54" t="s">
        <v>317</v>
      </c>
      <c r="B416" s="54" t="s">
        <v>428</v>
      </c>
      <c r="C416" s="54" t="s">
        <v>263</v>
      </c>
      <c r="D416" s="54" t="s">
        <v>429</v>
      </c>
      <c r="E416" s="54" t="s">
        <v>5710</v>
      </c>
      <c r="F416" s="71">
        <v>44420</v>
      </c>
      <c r="G416" s="72">
        <v>3325.14</v>
      </c>
      <c r="H416" s="72">
        <v>279145.5</v>
      </c>
      <c r="I416" s="54" t="s">
        <v>265</v>
      </c>
      <c r="J416" s="54" t="s">
        <v>333</v>
      </c>
      <c r="K416" s="54" t="s">
        <v>5711</v>
      </c>
      <c r="L416" s="54" t="s">
        <v>5712</v>
      </c>
      <c r="M416" s="54" t="s">
        <v>5710</v>
      </c>
      <c r="N416" s="54" t="s">
        <v>256</v>
      </c>
      <c r="O416" s="54" t="s">
        <v>256</v>
      </c>
      <c r="P416" s="54" t="s">
        <v>271</v>
      </c>
      <c r="Q416" s="54" t="s">
        <v>256</v>
      </c>
      <c r="R416" s="54" t="s">
        <v>431</v>
      </c>
      <c r="S416" s="71"/>
      <c r="T416" s="54" t="s">
        <v>256</v>
      </c>
      <c r="U416" s="71">
        <v>44420</v>
      </c>
      <c r="V416" s="54" t="s">
        <v>443</v>
      </c>
      <c r="W416" t="str">
        <f t="shared" si="6"/>
        <v>Aug-21</v>
      </c>
    </row>
    <row r="417" spans="1:23" x14ac:dyDescent="0.25">
      <c r="A417" s="54" t="s">
        <v>317</v>
      </c>
      <c r="B417" s="54" t="s">
        <v>428</v>
      </c>
      <c r="C417" s="54" t="s">
        <v>263</v>
      </c>
      <c r="D417" s="54" t="s">
        <v>429</v>
      </c>
      <c r="E417" s="54" t="s">
        <v>5713</v>
      </c>
      <c r="F417" s="71">
        <v>44417</v>
      </c>
      <c r="G417" s="72">
        <v>15498.37</v>
      </c>
      <c r="H417" s="72">
        <v>1301088.1599999999</v>
      </c>
      <c r="I417" s="54" t="s">
        <v>265</v>
      </c>
      <c r="J417" s="54" t="s">
        <v>333</v>
      </c>
      <c r="K417" s="54" t="s">
        <v>5714</v>
      </c>
      <c r="L417" s="54" t="s">
        <v>5715</v>
      </c>
      <c r="M417" s="54" t="s">
        <v>5713</v>
      </c>
      <c r="N417" s="54" t="s">
        <v>256</v>
      </c>
      <c r="O417" s="54" t="s">
        <v>256</v>
      </c>
      <c r="P417" s="54" t="s">
        <v>271</v>
      </c>
      <c r="Q417" s="54" t="s">
        <v>256</v>
      </c>
      <c r="R417" s="54" t="s">
        <v>431</v>
      </c>
      <c r="S417" s="71"/>
      <c r="T417" s="54" t="s">
        <v>256</v>
      </c>
      <c r="U417" s="71">
        <v>44417</v>
      </c>
      <c r="V417" s="54" t="s">
        <v>443</v>
      </c>
      <c r="W417" t="str">
        <f t="shared" si="6"/>
        <v>Aug-21</v>
      </c>
    </row>
    <row r="418" spans="1:23" x14ac:dyDescent="0.25">
      <c r="A418" s="54" t="s">
        <v>317</v>
      </c>
      <c r="B418" s="54" t="s">
        <v>428</v>
      </c>
      <c r="C418" s="54" t="s">
        <v>263</v>
      </c>
      <c r="D418" s="54" t="s">
        <v>429</v>
      </c>
      <c r="E418" s="54" t="s">
        <v>5716</v>
      </c>
      <c r="F418" s="71">
        <v>44416</v>
      </c>
      <c r="G418" s="72">
        <v>3780</v>
      </c>
      <c r="H418" s="72">
        <v>317331</v>
      </c>
      <c r="I418" s="54" t="s">
        <v>265</v>
      </c>
      <c r="J418" s="54" t="s">
        <v>333</v>
      </c>
      <c r="K418" s="54" t="s">
        <v>5717</v>
      </c>
      <c r="L418" s="54" t="s">
        <v>5718</v>
      </c>
      <c r="M418" s="54" t="s">
        <v>5716</v>
      </c>
      <c r="N418" s="54" t="s">
        <v>256</v>
      </c>
      <c r="O418" s="54" t="s">
        <v>256</v>
      </c>
      <c r="P418" s="54" t="s">
        <v>271</v>
      </c>
      <c r="Q418" s="54" t="s">
        <v>256</v>
      </c>
      <c r="R418" s="54" t="s">
        <v>431</v>
      </c>
      <c r="S418" s="71"/>
      <c r="T418" s="54" t="s">
        <v>256</v>
      </c>
      <c r="U418" s="71">
        <v>44416</v>
      </c>
      <c r="V418" s="54" t="s">
        <v>443</v>
      </c>
      <c r="W418" t="str">
        <f t="shared" si="6"/>
        <v>Aug-21</v>
      </c>
    </row>
    <row r="419" spans="1:23" x14ac:dyDescent="0.25">
      <c r="A419" s="54" t="s">
        <v>317</v>
      </c>
      <c r="B419" s="54" t="s">
        <v>428</v>
      </c>
      <c r="C419" s="54" t="s">
        <v>263</v>
      </c>
      <c r="D419" s="54" t="s">
        <v>429</v>
      </c>
      <c r="E419" s="54" t="s">
        <v>5719</v>
      </c>
      <c r="F419" s="71">
        <v>44422</v>
      </c>
      <c r="G419" s="72">
        <v>3488.62</v>
      </c>
      <c r="H419" s="72">
        <v>292869.65000000002</v>
      </c>
      <c r="I419" s="54" t="s">
        <v>265</v>
      </c>
      <c r="J419" s="54" t="s">
        <v>333</v>
      </c>
      <c r="K419" s="54" t="s">
        <v>5673</v>
      </c>
      <c r="L419" s="54" t="s">
        <v>5720</v>
      </c>
      <c r="M419" s="54" t="s">
        <v>5719</v>
      </c>
      <c r="N419" s="54" t="s">
        <v>256</v>
      </c>
      <c r="O419" s="54" t="s">
        <v>256</v>
      </c>
      <c r="P419" s="54" t="s">
        <v>271</v>
      </c>
      <c r="Q419" s="54" t="s">
        <v>256</v>
      </c>
      <c r="R419" s="54" t="s">
        <v>431</v>
      </c>
      <c r="S419" s="71"/>
      <c r="T419" s="54" t="s">
        <v>256</v>
      </c>
      <c r="U419" s="71">
        <v>44422</v>
      </c>
      <c r="V419" s="54" t="s">
        <v>443</v>
      </c>
      <c r="W419" t="str">
        <f t="shared" si="6"/>
        <v>Aug-21</v>
      </c>
    </row>
    <row r="420" spans="1:23" x14ac:dyDescent="0.25">
      <c r="A420" s="54" t="s">
        <v>317</v>
      </c>
      <c r="B420" s="54" t="s">
        <v>428</v>
      </c>
      <c r="C420" s="54" t="s">
        <v>263</v>
      </c>
      <c r="D420" s="54" t="s">
        <v>429</v>
      </c>
      <c r="E420" s="54" t="s">
        <v>5721</v>
      </c>
      <c r="F420" s="71">
        <v>44422</v>
      </c>
      <c r="G420" s="72">
        <v>9165.49</v>
      </c>
      <c r="H420" s="72">
        <v>769442.89</v>
      </c>
      <c r="I420" s="54" t="s">
        <v>265</v>
      </c>
      <c r="J420" s="54" t="s">
        <v>333</v>
      </c>
      <c r="K420" s="54" t="s">
        <v>5722</v>
      </c>
      <c r="L420" s="54" t="s">
        <v>5723</v>
      </c>
      <c r="M420" s="54" t="s">
        <v>5721</v>
      </c>
      <c r="N420" s="54" t="s">
        <v>256</v>
      </c>
      <c r="O420" s="54" t="s">
        <v>256</v>
      </c>
      <c r="P420" s="54" t="s">
        <v>271</v>
      </c>
      <c r="Q420" s="54" t="s">
        <v>256</v>
      </c>
      <c r="R420" s="54" t="s">
        <v>431</v>
      </c>
      <c r="S420" s="71"/>
      <c r="T420" s="54" t="s">
        <v>256</v>
      </c>
      <c r="U420" s="71">
        <v>44422</v>
      </c>
      <c r="V420" s="54" t="s">
        <v>443</v>
      </c>
      <c r="W420" t="str">
        <f t="shared" si="6"/>
        <v>Aug-21</v>
      </c>
    </row>
    <row r="421" spans="1:23" x14ac:dyDescent="0.25">
      <c r="A421" s="54" t="s">
        <v>317</v>
      </c>
      <c r="B421" s="54" t="s">
        <v>428</v>
      </c>
      <c r="C421" s="54" t="s">
        <v>263</v>
      </c>
      <c r="D421" s="54" t="s">
        <v>429</v>
      </c>
      <c r="E421" s="54" t="s">
        <v>5724</v>
      </c>
      <c r="F421" s="71">
        <v>44424</v>
      </c>
      <c r="G421" s="72">
        <v>2725</v>
      </c>
      <c r="H421" s="72">
        <v>228763.75</v>
      </c>
      <c r="I421" s="54" t="s">
        <v>265</v>
      </c>
      <c r="J421" s="54" t="s">
        <v>333</v>
      </c>
      <c r="K421" s="54" t="s">
        <v>5679</v>
      </c>
      <c r="L421" s="54" t="s">
        <v>5725</v>
      </c>
      <c r="M421" s="54" t="s">
        <v>5724</v>
      </c>
      <c r="N421" s="54" t="s">
        <v>256</v>
      </c>
      <c r="O421" s="54" t="s">
        <v>256</v>
      </c>
      <c r="P421" s="54" t="s">
        <v>271</v>
      </c>
      <c r="Q421" s="54" t="s">
        <v>256</v>
      </c>
      <c r="R421" s="54" t="s">
        <v>431</v>
      </c>
      <c r="S421" s="71"/>
      <c r="T421" s="54" t="s">
        <v>256</v>
      </c>
      <c r="U421" s="71">
        <v>44424</v>
      </c>
      <c r="V421" s="54" t="s">
        <v>443</v>
      </c>
      <c r="W421" t="str">
        <f t="shared" si="6"/>
        <v>Aug-21</v>
      </c>
    </row>
    <row r="422" spans="1:23" x14ac:dyDescent="0.25">
      <c r="A422" s="54" t="s">
        <v>317</v>
      </c>
      <c r="B422" s="54" t="s">
        <v>428</v>
      </c>
      <c r="C422" s="54" t="s">
        <v>263</v>
      </c>
      <c r="D422" s="54" t="s">
        <v>429</v>
      </c>
      <c r="E422" s="54" t="s">
        <v>5726</v>
      </c>
      <c r="F422" s="71">
        <v>44424</v>
      </c>
      <c r="G422" s="72">
        <v>381.72</v>
      </c>
      <c r="H422" s="72">
        <v>32045.39</v>
      </c>
      <c r="I422" s="54" t="s">
        <v>265</v>
      </c>
      <c r="J422" s="54" t="s">
        <v>333</v>
      </c>
      <c r="K422" s="54" t="s">
        <v>5727</v>
      </c>
      <c r="L422" s="54" t="s">
        <v>5728</v>
      </c>
      <c r="M422" s="54" t="s">
        <v>5726</v>
      </c>
      <c r="N422" s="54" t="s">
        <v>256</v>
      </c>
      <c r="O422" s="54" t="s">
        <v>256</v>
      </c>
      <c r="P422" s="54" t="s">
        <v>271</v>
      </c>
      <c r="Q422" s="54" t="s">
        <v>256</v>
      </c>
      <c r="R422" s="54" t="s">
        <v>431</v>
      </c>
      <c r="S422" s="71"/>
      <c r="T422" s="54" t="s">
        <v>256</v>
      </c>
      <c r="U422" s="71">
        <v>44424</v>
      </c>
      <c r="V422" s="54" t="s">
        <v>443</v>
      </c>
      <c r="W422" t="str">
        <f t="shared" si="6"/>
        <v>Aug-21</v>
      </c>
    </row>
    <row r="423" spans="1:23" x14ac:dyDescent="0.25">
      <c r="A423" s="54" t="s">
        <v>317</v>
      </c>
      <c r="B423" s="54" t="s">
        <v>428</v>
      </c>
      <c r="C423" s="54" t="s">
        <v>263</v>
      </c>
      <c r="D423" s="54" t="s">
        <v>429</v>
      </c>
      <c r="E423" s="54" t="s">
        <v>5729</v>
      </c>
      <c r="F423" s="71">
        <v>44424</v>
      </c>
      <c r="G423" s="72">
        <v>668.13</v>
      </c>
      <c r="H423" s="72">
        <v>56089.51</v>
      </c>
      <c r="I423" s="54" t="s">
        <v>265</v>
      </c>
      <c r="J423" s="54" t="s">
        <v>333</v>
      </c>
      <c r="K423" s="54" t="s">
        <v>5727</v>
      </c>
      <c r="L423" s="54" t="s">
        <v>5730</v>
      </c>
      <c r="M423" s="54" t="s">
        <v>5729</v>
      </c>
      <c r="N423" s="54" t="s">
        <v>256</v>
      </c>
      <c r="O423" s="54" t="s">
        <v>256</v>
      </c>
      <c r="P423" s="54" t="s">
        <v>271</v>
      </c>
      <c r="Q423" s="54" t="s">
        <v>256</v>
      </c>
      <c r="R423" s="54" t="s">
        <v>431</v>
      </c>
      <c r="S423" s="71"/>
      <c r="T423" s="54" t="s">
        <v>256</v>
      </c>
      <c r="U423" s="71">
        <v>44424</v>
      </c>
      <c r="V423" s="54" t="s">
        <v>443</v>
      </c>
      <c r="W423" t="str">
        <f t="shared" si="6"/>
        <v>Aug-21</v>
      </c>
    </row>
    <row r="424" spans="1:23" x14ac:dyDescent="0.25">
      <c r="A424" s="54" t="s">
        <v>317</v>
      </c>
      <c r="B424" s="54" t="s">
        <v>428</v>
      </c>
      <c r="C424" s="54" t="s">
        <v>263</v>
      </c>
      <c r="D424" s="54" t="s">
        <v>429</v>
      </c>
      <c r="E424" s="54" t="s">
        <v>5731</v>
      </c>
      <c r="F424" s="71">
        <v>44424</v>
      </c>
      <c r="G424" s="72">
        <v>3642.37</v>
      </c>
      <c r="H424" s="72">
        <v>305776.96000000002</v>
      </c>
      <c r="I424" s="54" t="s">
        <v>265</v>
      </c>
      <c r="J424" s="54" t="s">
        <v>333</v>
      </c>
      <c r="K424" s="54" t="s">
        <v>5727</v>
      </c>
      <c r="L424" s="54" t="s">
        <v>5732</v>
      </c>
      <c r="M424" s="54" t="s">
        <v>5731</v>
      </c>
      <c r="N424" s="54" t="s">
        <v>256</v>
      </c>
      <c r="O424" s="54" t="s">
        <v>256</v>
      </c>
      <c r="P424" s="54" t="s">
        <v>271</v>
      </c>
      <c r="Q424" s="54" t="s">
        <v>256</v>
      </c>
      <c r="R424" s="54" t="s">
        <v>431</v>
      </c>
      <c r="S424" s="71"/>
      <c r="T424" s="54" t="s">
        <v>256</v>
      </c>
      <c r="U424" s="71">
        <v>44424</v>
      </c>
      <c r="V424" s="54" t="s">
        <v>443</v>
      </c>
      <c r="W424" t="str">
        <f t="shared" si="6"/>
        <v>Aug-21</v>
      </c>
    </row>
    <row r="425" spans="1:23" x14ac:dyDescent="0.25">
      <c r="A425" s="54" t="s">
        <v>317</v>
      </c>
      <c r="B425" s="54" t="s">
        <v>428</v>
      </c>
      <c r="C425" s="54" t="s">
        <v>263</v>
      </c>
      <c r="D425" s="54" t="s">
        <v>429</v>
      </c>
      <c r="E425" s="54" t="s">
        <v>5733</v>
      </c>
      <c r="F425" s="71">
        <v>44420</v>
      </c>
      <c r="G425" s="72">
        <v>2065.2600000000002</v>
      </c>
      <c r="H425" s="72">
        <v>173378.58</v>
      </c>
      <c r="I425" s="54" t="s">
        <v>265</v>
      </c>
      <c r="J425" s="54" t="s">
        <v>333</v>
      </c>
      <c r="K425" s="54" t="s">
        <v>5682</v>
      </c>
      <c r="L425" s="54" t="s">
        <v>5734</v>
      </c>
      <c r="M425" s="54" t="s">
        <v>5733</v>
      </c>
      <c r="N425" s="54" t="s">
        <v>256</v>
      </c>
      <c r="O425" s="54" t="s">
        <v>256</v>
      </c>
      <c r="P425" s="54" t="s">
        <v>271</v>
      </c>
      <c r="Q425" s="54" t="s">
        <v>256</v>
      </c>
      <c r="R425" s="54" t="s">
        <v>431</v>
      </c>
      <c r="S425" s="71"/>
      <c r="T425" s="54" t="s">
        <v>256</v>
      </c>
      <c r="U425" s="71">
        <v>44420</v>
      </c>
      <c r="V425" s="54" t="s">
        <v>443</v>
      </c>
      <c r="W425" t="str">
        <f t="shared" si="6"/>
        <v>Aug-21</v>
      </c>
    </row>
    <row r="426" spans="1:23" x14ac:dyDescent="0.25">
      <c r="A426" s="54" t="s">
        <v>317</v>
      </c>
      <c r="B426" s="54" t="s">
        <v>428</v>
      </c>
      <c r="C426" s="54" t="s">
        <v>263</v>
      </c>
      <c r="D426" s="54" t="s">
        <v>429</v>
      </c>
      <c r="E426" s="54" t="s">
        <v>5735</v>
      </c>
      <c r="F426" s="71">
        <v>44420</v>
      </c>
      <c r="G426" s="72">
        <v>5389.13</v>
      </c>
      <c r="H426" s="72">
        <v>452417.46</v>
      </c>
      <c r="I426" s="54" t="s">
        <v>265</v>
      </c>
      <c r="J426" s="54" t="s">
        <v>333</v>
      </c>
      <c r="K426" s="54" t="s">
        <v>5682</v>
      </c>
      <c r="L426" s="54" t="s">
        <v>5736</v>
      </c>
      <c r="M426" s="54" t="s">
        <v>5735</v>
      </c>
      <c r="N426" s="54" t="s">
        <v>256</v>
      </c>
      <c r="O426" s="54" t="s">
        <v>256</v>
      </c>
      <c r="P426" s="54" t="s">
        <v>271</v>
      </c>
      <c r="Q426" s="54" t="s">
        <v>256</v>
      </c>
      <c r="R426" s="54" t="s">
        <v>431</v>
      </c>
      <c r="S426" s="71"/>
      <c r="T426" s="54" t="s">
        <v>256</v>
      </c>
      <c r="U426" s="71">
        <v>44420</v>
      </c>
      <c r="V426" s="54" t="s">
        <v>443</v>
      </c>
      <c r="W426" t="str">
        <f t="shared" si="6"/>
        <v>Aug-21</v>
      </c>
    </row>
    <row r="427" spans="1:23" x14ac:dyDescent="0.25">
      <c r="A427" s="54" t="s">
        <v>317</v>
      </c>
      <c r="B427" s="54" t="s">
        <v>428</v>
      </c>
      <c r="C427" s="54" t="s">
        <v>263</v>
      </c>
      <c r="D427" s="54" t="s">
        <v>429</v>
      </c>
      <c r="E427" s="54" t="s">
        <v>5737</v>
      </c>
      <c r="F427" s="71">
        <v>44420</v>
      </c>
      <c r="G427" s="72">
        <v>1369.98</v>
      </c>
      <c r="H427" s="72">
        <v>115009.82</v>
      </c>
      <c r="I427" s="54" t="s">
        <v>265</v>
      </c>
      <c r="J427" s="54" t="s">
        <v>333</v>
      </c>
      <c r="K427" s="54" t="s">
        <v>5682</v>
      </c>
      <c r="L427" s="54" t="s">
        <v>5738</v>
      </c>
      <c r="M427" s="54" t="s">
        <v>5737</v>
      </c>
      <c r="N427" s="54" t="s">
        <v>256</v>
      </c>
      <c r="O427" s="54" t="s">
        <v>256</v>
      </c>
      <c r="P427" s="54" t="s">
        <v>271</v>
      </c>
      <c r="Q427" s="54" t="s">
        <v>256</v>
      </c>
      <c r="R427" s="54" t="s">
        <v>431</v>
      </c>
      <c r="S427" s="71"/>
      <c r="T427" s="54" t="s">
        <v>256</v>
      </c>
      <c r="U427" s="71">
        <v>44420</v>
      </c>
      <c r="V427" s="54" t="s">
        <v>443</v>
      </c>
      <c r="W427" t="str">
        <f t="shared" si="6"/>
        <v>Aug-21</v>
      </c>
    </row>
    <row r="428" spans="1:23" x14ac:dyDescent="0.25">
      <c r="A428" s="54" t="s">
        <v>317</v>
      </c>
      <c r="B428" s="54" t="s">
        <v>428</v>
      </c>
      <c r="C428" s="54" t="s">
        <v>263</v>
      </c>
      <c r="D428" s="54" t="s">
        <v>429</v>
      </c>
      <c r="E428" s="54" t="s">
        <v>5739</v>
      </c>
      <c r="F428" s="71">
        <v>44430</v>
      </c>
      <c r="G428" s="72">
        <v>2244.92</v>
      </c>
      <c r="H428" s="72">
        <v>188461.03</v>
      </c>
      <c r="I428" s="54" t="s">
        <v>265</v>
      </c>
      <c r="J428" s="54" t="s">
        <v>333</v>
      </c>
      <c r="K428" s="54" t="s">
        <v>5682</v>
      </c>
      <c r="L428" s="54" t="s">
        <v>5740</v>
      </c>
      <c r="M428" s="54" t="s">
        <v>5739</v>
      </c>
      <c r="N428" s="54" t="s">
        <v>256</v>
      </c>
      <c r="O428" s="54" t="s">
        <v>256</v>
      </c>
      <c r="P428" s="54" t="s">
        <v>271</v>
      </c>
      <c r="Q428" s="54" t="s">
        <v>256</v>
      </c>
      <c r="R428" s="54" t="s">
        <v>431</v>
      </c>
      <c r="S428" s="71"/>
      <c r="T428" s="54" t="s">
        <v>256</v>
      </c>
      <c r="U428" s="71">
        <v>44430</v>
      </c>
      <c r="V428" s="54" t="s">
        <v>443</v>
      </c>
      <c r="W428" t="str">
        <f t="shared" si="6"/>
        <v>Aug-21</v>
      </c>
    </row>
    <row r="429" spans="1:23" x14ac:dyDescent="0.25">
      <c r="A429" s="54" t="s">
        <v>317</v>
      </c>
      <c r="B429" s="54" t="s">
        <v>428</v>
      </c>
      <c r="C429" s="54" t="s">
        <v>263</v>
      </c>
      <c r="D429" s="54" t="s">
        <v>429</v>
      </c>
      <c r="E429" s="54" t="s">
        <v>5741</v>
      </c>
      <c r="F429" s="71">
        <v>44429</v>
      </c>
      <c r="G429" s="72">
        <v>4420</v>
      </c>
      <c r="H429" s="72">
        <v>371059</v>
      </c>
      <c r="I429" s="54" t="s">
        <v>265</v>
      </c>
      <c r="J429" s="54" t="s">
        <v>333</v>
      </c>
      <c r="K429" s="54" t="s">
        <v>5742</v>
      </c>
      <c r="L429" s="54" t="s">
        <v>5743</v>
      </c>
      <c r="M429" s="54" t="s">
        <v>5741</v>
      </c>
      <c r="N429" s="54" t="s">
        <v>256</v>
      </c>
      <c r="O429" s="54" t="s">
        <v>256</v>
      </c>
      <c r="P429" s="54" t="s">
        <v>271</v>
      </c>
      <c r="Q429" s="54" t="s">
        <v>256</v>
      </c>
      <c r="R429" s="54" t="s">
        <v>431</v>
      </c>
      <c r="S429" s="71"/>
      <c r="T429" s="54" t="s">
        <v>256</v>
      </c>
      <c r="U429" s="71">
        <v>44429</v>
      </c>
      <c r="V429" s="54" t="s">
        <v>443</v>
      </c>
      <c r="W429" t="str">
        <f t="shared" si="6"/>
        <v>Aug-21</v>
      </c>
    </row>
    <row r="430" spans="1:23" x14ac:dyDescent="0.25">
      <c r="A430" s="54" t="s">
        <v>317</v>
      </c>
      <c r="B430" s="54" t="s">
        <v>428</v>
      </c>
      <c r="C430" s="54" t="s">
        <v>263</v>
      </c>
      <c r="D430" s="54" t="s">
        <v>429</v>
      </c>
      <c r="E430" s="54" t="s">
        <v>5744</v>
      </c>
      <c r="F430" s="71">
        <v>44429</v>
      </c>
      <c r="G430" s="72">
        <v>682</v>
      </c>
      <c r="H430" s="72">
        <v>57253.9</v>
      </c>
      <c r="I430" s="54" t="s">
        <v>265</v>
      </c>
      <c r="J430" s="54" t="s">
        <v>333</v>
      </c>
      <c r="K430" s="54" t="s">
        <v>5742</v>
      </c>
      <c r="L430" s="54" t="s">
        <v>5745</v>
      </c>
      <c r="M430" s="54" t="s">
        <v>5744</v>
      </c>
      <c r="N430" s="54" t="s">
        <v>256</v>
      </c>
      <c r="O430" s="54" t="s">
        <v>256</v>
      </c>
      <c r="P430" s="54" t="s">
        <v>271</v>
      </c>
      <c r="Q430" s="54" t="s">
        <v>256</v>
      </c>
      <c r="R430" s="54" t="s">
        <v>431</v>
      </c>
      <c r="S430" s="71"/>
      <c r="T430" s="54" t="s">
        <v>256</v>
      </c>
      <c r="U430" s="71">
        <v>44429</v>
      </c>
      <c r="V430" s="54" t="s">
        <v>443</v>
      </c>
      <c r="W430" t="str">
        <f t="shared" si="6"/>
        <v>Aug-21</v>
      </c>
    </row>
    <row r="431" spans="1:23" x14ac:dyDescent="0.25">
      <c r="A431" s="54" t="s">
        <v>317</v>
      </c>
      <c r="B431" s="54" t="s">
        <v>428</v>
      </c>
      <c r="C431" s="54" t="s">
        <v>263</v>
      </c>
      <c r="D431" s="54" t="s">
        <v>429</v>
      </c>
      <c r="E431" s="54" t="s">
        <v>5746</v>
      </c>
      <c r="F431" s="71">
        <v>44429</v>
      </c>
      <c r="G431" s="72">
        <v>2737.69</v>
      </c>
      <c r="H431" s="72">
        <v>229829.08</v>
      </c>
      <c r="I431" s="54" t="s">
        <v>265</v>
      </c>
      <c r="J431" s="54" t="s">
        <v>333</v>
      </c>
      <c r="K431" s="54" t="s">
        <v>5747</v>
      </c>
      <c r="L431" s="54" t="s">
        <v>5748</v>
      </c>
      <c r="M431" s="54" t="s">
        <v>5746</v>
      </c>
      <c r="N431" s="54" t="s">
        <v>256</v>
      </c>
      <c r="O431" s="54" t="s">
        <v>256</v>
      </c>
      <c r="P431" s="54" t="s">
        <v>271</v>
      </c>
      <c r="Q431" s="54" t="s">
        <v>256</v>
      </c>
      <c r="R431" s="54" t="s">
        <v>431</v>
      </c>
      <c r="S431" s="71"/>
      <c r="T431" s="54" t="s">
        <v>256</v>
      </c>
      <c r="U431" s="71">
        <v>44429</v>
      </c>
      <c r="V431" s="54" t="s">
        <v>443</v>
      </c>
      <c r="W431" t="str">
        <f t="shared" si="6"/>
        <v>Aug-21</v>
      </c>
    </row>
    <row r="432" spans="1:23" x14ac:dyDescent="0.25">
      <c r="A432" s="54" t="s">
        <v>317</v>
      </c>
      <c r="B432" s="54" t="s">
        <v>428</v>
      </c>
      <c r="C432" s="54" t="s">
        <v>263</v>
      </c>
      <c r="D432" s="54" t="s">
        <v>429</v>
      </c>
      <c r="E432" s="54" t="s">
        <v>5749</v>
      </c>
      <c r="F432" s="71">
        <v>44429</v>
      </c>
      <c r="G432" s="72">
        <v>1805.19</v>
      </c>
      <c r="H432" s="72">
        <v>151545.70000000001</v>
      </c>
      <c r="I432" s="54" t="s">
        <v>265</v>
      </c>
      <c r="J432" s="54" t="s">
        <v>333</v>
      </c>
      <c r="K432" s="54" t="s">
        <v>5747</v>
      </c>
      <c r="L432" s="54" t="s">
        <v>5750</v>
      </c>
      <c r="M432" s="54" t="s">
        <v>5749</v>
      </c>
      <c r="N432" s="54" t="s">
        <v>256</v>
      </c>
      <c r="O432" s="54" t="s">
        <v>256</v>
      </c>
      <c r="P432" s="54" t="s">
        <v>271</v>
      </c>
      <c r="Q432" s="54" t="s">
        <v>256</v>
      </c>
      <c r="R432" s="54" t="s">
        <v>431</v>
      </c>
      <c r="S432" s="71"/>
      <c r="T432" s="54" t="s">
        <v>256</v>
      </c>
      <c r="U432" s="71">
        <v>44429</v>
      </c>
      <c r="V432" s="54" t="s">
        <v>443</v>
      </c>
      <c r="W432" t="str">
        <f t="shared" si="6"/>
        <v>Aug-21</v>
      </c>
    </row>
    <row r="433" spans="1:23" x14ac:dyDescent="0.25">
      <c r="A433" s="54" t="s">
        <v>317</v>
      </c>
      <c r="B433" s="54" t="s">
        <v>428</v>
      </c>
      <c r="C433" s="54" t="s">
        <v>263</v>
      </c>
      <c r="D433" s="54" t="s">
        <v>429</v>
      </c>
      <c r="E433" s="54" t="s">
        <v>5751</v>
      </c>
      <c r="F433" s="71">
        <v>44429</v>
      </c>
      <c r="G433" s="72">
        <v>1168.01</v>
      </c>
      <c r="H433" s="72">
        <v>98054.44</v>
      </c>
      <c r="I433" s="54" t="s">
        <v>265</v>
      </c>
      <c r="J433" s="54" t="s">
        <v>333</v>
      </c>
      <c r="K433" s="54" t="s">
        <v>5752</v>
      </c>
      <c r="L433" s="54" t="s">
        <v>5753</v>
      </c>
      <c r="M433" s="54" t="s">
        <v>5751</v>
      </c>
      <c r="N433" s="54" t="s">
        <v>256</v>
      </c>
      <c r="O433" s="54" t="s">
        <v>256</v>
      </c>
      <c r="P433" s="54" t="s">
        <v>271</v>
      </c>
      <c r="Q433" s="54" t="s">
        <v>256</v>
      </c>
      <c r="R433" s="54" t="s">
        <v>431</v>
      </c>
      <c r="S433" s="71"/>
      <c r="T433" s="54" t="s">
        <v>256</v>
      </c>
      <c r="U433" s="71">
        <v>44429</v>
      </c>
      <c r="V433" s="54" t="s">
        <v>443</v>
      </c>
      <c r="W433" t="str">
        <f t="shared" si="6"/>
        <v>Aug-21</v>
      </c>
    </row>
    <row r="434" spans="1:23" x14ac:dyDescent="0.25">
      <c r="A434" s="54" t="s">
        <v>317</v>
      </c>
      <c r="B434" s="54" t="s">
        <v>428</v>
      </c>
      <c r="C434" s="54" t="s">
        <v>263</v>
      </c>
      <c r="D434" s="54" t="s">
        <v>429</v>
      </c>
      <c r="E434" s="54" t="s">
        <v>5754</v>
      </c>
      <c r="F434" s="71">
        <v>44429</v>
      </c>
      <c r="G434" s="72">
        <v>14124</v>
      </c>
      <c r="H434" s="72">
        <v>1185709.8</v>
      </c>
      <c r="I434" s="54" t="s">
        <v>265</v>
      </c>
      <c r="J434" s="54" t="s">
        <v>333</v>
      </c>
      <c r="K434" s="54" t="s">
        <v>5752</v>
      </c>
      <c r="L434" s="54" t="s">
        <v>5755</v>
      </c>
      <c r="M434" s="54" t="s">
        <v>5754</v>
      </c>
      <c r="N434" s="54" t="s">
        <v>256</v>
      </c>
      <c r="O434" s="54" t="s">
        <v>256</v>
      </c>
      <c r="P434" s="54" t="s">
        <v>271</v>
      </c>
      <c r="Q434" s="54" t="s">
        <v>256</v>
      </c>
      <c r="R434" s="54" t="s">
        <v>431</v>
      </c>
      <c r="S434" s="71"/>
      <c r="T434" s="54" t="s">
        <v>256</v>
      </c>
      <c r="U434" s="71">
        <v>44429</v>
      </c>
      <c r="V434" s="54" t="s">
        <v>443</v>
      </c>
      <c r="W434" t="str">
        <f t="shared" si="6"/>
        <v>Aug-21</v>
      </c>
    </row>
    <row r="435" spans="1:23" x14ac:dyDescent="0.25">
      <c r="A435" s="54" t="s">
        <v>317</v>
      </c>
      <c r="B435" s="54" t="s">
        <v>428</v>
      </c>
      <c r="C435" s="54" t="s">
        <v>263</v>
      </c>
      <c r="D435" s="54" t="s">
        <v>429</v>
      </c>
      <c r="E435" s="54" t="s">
        <v>5756</v>
      </c>
      <c r="F435" s="71">
        <v>44429</v>
      </c>
      <c r="G435" s="72">
        <v>18688.32</v>
      </c>
      <c r="H435" s="72">
        <v>1568884.46</v>
      </c>
      <c r="I435" s="54" t="s">
        <v>265</v>
      </c>
      <c r="J435" s="54" t="s">
        <v>333</v>
      </c>
      <c r="K435" s="54" t="s">
        <v>5757</v>
      </c>
      <c r="L435" s="54" t="s">
        <v>5758</v>
      </c>
      <c r="M435" s="54" t="s">
        <v>5756</v>
      </c>
      <c r="N435" s="54" t="s">
        <v>256</v>
      </c>
      <c r="O435" s="54" t="s">
        <v>256</v>
      </c>
      <c r="P435" s="54" t="s">
        <v>271</v>
      </c>
      <c r="Q435" s="54" t="s">
        <v>256</v>
      </c>
      <c r="R435" s="54" t="s">
        <v>431</v>
      </c>
      <c r="S435" s="71"/>
      <c r="T435" s="54" t="s">
        <v>256</v>
      </c>
      <c r="U435" s="71">
        <v>44429</v>
      </c>
      <c r="V435" s="54" t="s">
        <v>443</v>
      </c>
      <c r="W435" t="str">
        <f t="shared" si="6"/>
        <v>Aug-21</v>
      </c>
    </row>
    <row r="436" spans="1:23" x14ac:dyDescent="0.25">
      <c r="A436" s="54" t="s">
        <v>317</v>
      </c>
      <c r="B436" s="54" t="s">
        <v>428</v>
      </c>
      <c r="C436" s="54" t="s">
        <v>263</v>
      </c>
      <c r="D436" s="54" t="s">
        <v>429</v>
      </c>
      <c r="E436" s="54" t="s">
        <v>5759</v>
      </c>
      <c r="F436" s="71">
        <v>44429</v>
      </c>
      <c r="G436" s="72">
        <v>573.33000000000004</v>
      </c>
      <c r="H436" s="72">
        <v>48131.05</v>
      </c>
      <c r="I436" s="54" t="s">
        <v>265</v>
      </c>
      <c r="J436" s="54" t="s">
        <v>333</v>
      </c>
      <c r="K436" s="54" t="s">
        <v>5760</v>
      </c>
      <c r="L436" s="54" t="s">
        <v>5761</v>
      </c>
      <c r="M436" s="54" t="s">
        <v>5759</v>
      </c>
      <c r="N436" s="54" t="s">
        <v>256</v>
      </c>
      <c r="O436" s="54" t="s">
        <v>256</v>
      </c>
      <c r="P436" s="54" t="s">
        <v>271</v>
      </c>
      <c r="Q436" s="54" t="s">
        <v>256</v>
      </c>
      <c r="R436" s="54" t="s">
        <v>431</v>
      </c>
      <c r="S436" s="71"/>
      <c r="T436" s="54" t="s">
        <v>256</v>
      </c>
      <c r="U436" s="71">
        <v>44429</v>
      </c>
      <c r="V436" s="54" t="s">
        <v>443</v>
      </c>
      <c r="W436" t="str">
        <f t="shared" si="6"/>
        <v>Aug-21</v>
      </c>
    </row>
    <row r="437" spans="1:23" x14ac:dyDescent="0.25">
      <c r="A437" s="54" t="s">
        <v>317</v>
      </c>
      <c r="B437" s="54" t="s">
        <v>428</v>
      </c>
      <c r="C437" s="54" t="s">
        <v>263</v>
      </c>
      <c r="D437" s="54" t="s">
        <v>429</v>
      </c>
      <c r="E437" s="54" t="s">
        <v>5762</v>
      </c>
      <c r="F437" s="71">
        <v>44429</v>
      </c>
      <c r="G437" s="72">
        <v>2433.3000000000002</v>
      </c>
      <c r="H437" s="72">
        <v>204275.54</v>
      </c>
      <c r="I437" s="54" t="s">
        <v>265</v>
      </c>
      <c r="J437" s="54" t="s">
        <v>333</v>
      </c>
      <c r="K437" s="54" t="s">
        <v>5760</v>
      </c>
      <c r="L437" s="54" t="s">
        <v>5763</v>
      </c>
      <c r="M437" s="54" t="s">
        <v>5762</v>
      </c>
      <c r="N437" s="54" t="s">
        <v>256</v>
      </c>
      <c r="O437" s="54" t="s">
        <v>256</v>
      </c>
      <c r="P437" s="54" t="s">
        <v>271</v>
      </c>
      <c r="Q437" s="54" t="s">
        <v>256</v>
      </c>
      <c r="R437" s="54" t="s">
        <v>431</v>
      </c>
      <c r="S437" s="71"/>
      <c r="T437" s="54" t="s">
        <v>256</v>
      </c>
      <c r="U437" s="71">
        <v>44429</v>
      </c>
      <c r="V437" s="54" t="s">
        <v>443</v>
      </c>
      <c r="W437" t="str">
        <f t="shared" si="6"/>
        <v>Aug-21</v>
      </c>
    </row>
    <row r="438" spans="1:23" x14ac:dyDescent="0.25">
      <c r="A438" s="54" t="s">
        <v>317</v>
      </c>
      <c r="B438" s="54" t="s">
        <v>428</v>
      </c>
      <c r="C438" s="54" t="s">
        <v>263</v>
      </c>
      <c r="D438" s="54" t="s">
        <v>429</v>
      </c>
      <c r="E438" s="54" t="s">
        <v>5764</v>
      </c>
      <c r="F438" s="71">
        <v>44431</v>
      </c>
      <c r="G438" s="72">
        <v>4201.58</v>
      </c>
      <c r="H438" s="72">
        <v>352722.64</v>
      </c>
      <c r="I438" s="54" t="s">
        <v>265</v>
      </c>
      <c r="J438" s="54" t="s">
        <v>333</v>
      </c>
      <c r="K438" s="54" t="s">
        <v>5765</v>
      </c>
      <c r="L438" s="54" t="s">
        <v>5766</v>
      </c>
      <c r="M438" s="54" t="s">
        <v>5764</v>
      </c>
      <c r="N438" s="54" t="s">
        <v>256</v>
      </c>
      <c r="O438" s="54" t="s">
        <v>256</v>
      </c>
      <c r="P438" s="54" t="s">
        <v>271</v>
      </c>
      <c r="Q438" s="54" t="s">
        <v>256</v>
      </c>
      <c r="R438" s="54" t="s">
        <v>431</v>
      </c>
      <c r="S438" s="71"/>
      <c r="T438" s="54" t="s">
        <v>256</v>
      </c>
      <c r="U438" s="71">
        <v>44431</v>
      </c>
      <c r="V438" s="54" t="s">
        <v>443</v>
      </c>
      <c r="W438" t="str">
        <f t="shared" si="6"/>
        <v>Aug-21</v>
      </c>
    </row>
    <row r="439" spans="1:23" x14ac:dyDescent="0.25">
      <c r="A439" s="54" t="s">
        <v>317</v>
      </c>
      <c r="B439" s="54" t="s">
        <v>428</v>
      </c>
      <c r="C439" s="54" t="s">
        <v>263</v>
      </c>
      <c r="D439" s="54" t="s">
        <v>429</v>
      </c>
      <c r="E439" s="54" t="s">
        <v>5767</v>
      </c>
      <c r="F439" s="71">
        <v>44429</v>
      </c>
      <c r="G439" s="72">
        <v>12523.68</v>
      </c>
      <c r="H439" s="72">
        <v>1051362.94</v>
      </c>
      <c r="I439" s="54" t="s">
        <v>265</v>
      </c>
      <c r="J439" s="54" t="s">
        <v>333</v>
      </c>
      <c r="K439" s="54" t="s">
        <v>5768</v>
      </c>
      <c r="L439" s="54" t="s">
        <v>5769</v>
      </c>
      <c r="M439" s="54" t="s">
        <v>5767</v>
      </c>
      <c r="N439" s="54" t="s">
        <v>256</v>
      </c>
      <c r="O439" s="54" t="s">
        <v>256</v>
      </c>
      <c r="P439" s="54" t="s">
        <v>271</v>
      </c>
      <c r="Q439" s="54" t="s">
        <v>256</v>
      </c>
      <c r="R439" s="54" t="s">
        <v>431</v>
      </c>
      <c r="S439" s="71"/>
      <c r="T439" s="54" t="s">
        <v>256</v>
      </c>
      <c r="U439" s="71">
        <v>44429</v>
      </c>
      <c r="V439" s="54" t="s">
        <v>443</v>
      </c>
      <c r="W439" t="str">
        <f t="shared" si="6"/>
        <v>Aug-21</v>
      </c>
    </row>
    <row r="440" spans="1:23" x14ac:dyDescent="0.25">
      <c r="A440" s="54" t="s">
        <v>317</v>
      </c>
      <c r="B440" s="54" t="s">
        <v>428</v>
      </c>
      <c r="C440" s="54" t="s">
        <v>263</v>
      </c>
      <c r="D440" s="54" t="s">
        <v>429</v>
      </c>
      <c r="E440" s="54" t="s">
        <v>5770</v>
      </c>
      <c r="F440" s="71">
        <v>44420</v>
      </c>
      <c r="G440" s="72">
        <v>445.54</v>
      </c>
      <c r="H440" s="72">
        <v>37403.08</v>
      </c>
      <c r="I440" s="54" t="s">
        <v>265</v>
      </c>
      <c r="J440" s="54" t="s">
        <v>333</v>
      </c>
      <c r="K440" s="54" t="s">
        <v>5696</v>
      </c>
      <c r="L440" s="54" t="s">
        <v>5771</v>
      </c>
      <c r="M440" s="54" t="s">
        <v>5770</v>
      </c>
      <c r="N440" s="54" t="s">
        <v>256</v>
      </c>
      <c r="O440" s="54" t="s">
        <v>256</v>
      </c>
      <c r="P440" s="54" t="s">
        <v>271</v>
      </c>
      <c r="Q440" s="54" t="s">
        <v>256</v>
      </c>
      <c r="R440" s="54" t="s">
        <v>431</v>
      </c>
      <c r="S440" s="71"/>
      <c r="T440" s="54" t="s">
        <v>256</v>
      </c>
      <c r="U440" s="71">
        <v>44420</v>
      </c>
      <c r="V440" s="54" t="s">
        <v>443</v>
      </c>
      <c r="W440" t="str">
        <f t="shared" si="6"/>
        <v>Aug-21</v>
      </c>
    </row>
    <row r="441" spans="1:23" x14ac:dyDescent="0.25">
      <c r="A441" s="54" t="s">
        <v>317</v>
      </c>
      <c r="B441" s="54" t="s">
        <v>428</v>
      </c>
      <c r="C441" s="54" t="s">
        <v>263</v>
      </c>
      <c r="D441" s="54" t="s">
        <v>429</v>
      </c>
      <c r="E441" s="54" t="s">
        <v>5772</v>
      </c>
      <c r="F441" s="71">
        <v>44422</v>
      </c>
      <c r="G441" s="72">
        <v>266.11</v>
      </c>
      <c r="H441" s="72">
        <v>22339.93</v>
      </c>
      <c r="I441" s="54" t="s">
        <v>265</v>
      </c>
      <c r="J441" s="54" t="s">
        <v>333</v>
      </c>
      <c r="K441" s="54" t="s">
        <v>5696</v>
      </c>
      <c r="L441" s="54" t="s">
        <v>5773</v>
      </c>
      <c r="M441" s="54" t="s">
        <v>5772</v>
      </c>
      <c r="N441" s="54" t="s">
        <v>256</v>
      </c>
      <c r="O441" s="54" t="s">
        <v>256</v>
      </c>
      <c r="P441" s="54" t="s">
        <v>271</v>
      </c>
      <c r="Q441" s="54" t="s">
        <v>256</v>
      </c>
      <c r="R441" s="54" t="s">
        <v>431</v>
      </c>
      <c r="S441" s="71"/>
      <c r="T441" s="54" t="s">
        <v>256</v>
      </c>
      <c r="U441" s="71">
        <v>44422</v>
      </c>
      <c r="V441" s="54" t="s">
        <v>443</v>
      </c>
      <c r="W441" t="str">
        <f t="shared" si="6"/>
        <v>Aug-21</v>
      </c>
    </row>
    <row r="442" spans="1:23" x14ac:dyDescent="0.25">
      <c r="A442" s="54" t="s">
        <v>317</v>
      </c>
      <c r="B442" s="54" t="s">
        <v>428</v>
      </c>
      <c r="C442" s="54" t="s">
        <v>263</v>
      </c>
      <c r="D442" s="54" t="s">
        <v>429</v>
      </c>
      <c r="E442" s="54" t="s">
        <v>5774</v>
      </c>
      <c r="F442" s="71">
        <v>44422</v>
      </c>
      <c r="G442" s="72">
        <v>1186.8599999999999</v>
      </c>
      <c r="H442" s="72">
        <v>99636.9</v>
      </c>
      <c r="I442" s="54" t="s">
        <v>265</v>
      </c>
      <c r="J442" s="54" t="s">
        <v>333</v>
      </c>
      <c r="K442" s="54" t="s">
        <v>5696</v>
      </c>
      <c r="L442" s="54" t="s">
        <v>5775</v>
      </c>
      <c r="M442" s="54" t="s">
        <v>5774</v>
      </c>
      <c r="N442" s="54" t="s">
        <v>256</v>
      </c>
      <c r="O442" s="54" t="s">
        <v>256</v>
      </c>
      <c r="P442" s="54" t="s">
        <v>271</v>
      </c>
      <c r="Q442" s="54" t="s">
        <v>256</v>
      </c>
      <c r="R442" s="54" t="s">
        <v>431</v>
      </c>
      <c r="S442" s="71"/>
      <c r="T442" s="54" t="s">
        <v>256</v>
      </c>
      <c r="U442" s="71">
        <v>44422</v>
      </c>
      <c r="V442" s="54" t="s">
        <v>443</v>
      </c>
      <c r="W442" t="str">
        <f t="shared" si="6"/>
        <v>Aug-21</v>
      </c>
    </row>
    <row r="443" spans="1:23" x14ac:dyDescent="0.25">
      <c r="A443" s="54" t="s">
        <v>317</v>
      </c>
      <c r="B443" s="54" t="s">
        <v>428</v>
      </c>
      <c r="C443" s="54" t="s">
        <v>263</v>
      </c>
      <c r="D443" s="54" t="s">
        <v>429</v>
      </c>
      <c r="E443" s="54" t="s">
        <v>5776</v>
      </c>
      <c r="F443" s="71">
        <v>44422</v>
      </c>
      <c r="G443" s="72">
        <v>368.7</v>
      </c>
      <c r="H443" s="72">
        <v>30952.37</v>
      </c>
      <c r="I443" s="54" t="s">
        <v>265</v>
      </c>
      <c r="J443" s="54" t="s">
        <v>333</v>
      </c>
      <c r="K443" s="54" t="s">
        <v>5696</v>
      </c>
      <c r="L443" s="54" t="s">
        <v>5777</v>
      </c>
      <c r="M443" s="54" t="s">
        <v>5776</v>
      </c>
      <c r="N443" s="54" t="s">
        <v>256</v>
      </c>
      <c r="O443" s="54" t="s">
        <v>256</v>
      </c>
      <c r="P443" s="54" t="s">
        <v>271</v>
      </c>
      <c r="Q443" s="54" t="s">
        <v>256</v>
      </c>
      <c r="R443" s="54" t="s">
        <v>431</v>
      </c>
      <c r="S443" s="71"/>
      <c r="T443" s="54" t="s">
        <v>256</v>
      </c>
      <c r="U443" s="71">
        <v>44422</v>
      </c>
      <c r="V443" s="54" t="s">
        <v>443</v>
      </c>
      <c r="W443" t="str">
        <f t="shared" si="6"/>
        <v>Aug-21</v>
      </c>
    </row>
    <row r="444" spans="1:23" x14ac:dyDescent="0.25">
      <c r="A444" s="54" t="s">
        <v>317</v>
      </c>
      <c r="B444" s="54" t="s">
        <v>428</v>
      </c>
      <c r="C444" s="54" t="s">
        <v>263</v>
      </c>
      <c r="D444" s="54" t="s">
        <v>429</v>
      </c>
      <c r="E444" s="54" t="s">
        <v>5778</v>
      </c>
      <c r="F444" s="71">
        <v>44422</v>
      </c>
      <c r="G444" s="72">
        <v>1468.56</v>
      </c>
      <c r="H444" s="72">
        <v>123285.61</v>
      </c>
      <c r="I444" s="54" t="s">
        <v>265</v>
      </c>
      <c r="J444" s="54" t="s">
        <v>333</v>
      </c>
      <c r="K444" s="54" t="s">
        <v>5779</v>
      </c>
      <c r="L444" s="54" t="s">
        <v>5780</v>
      </c>
      <c r="M444" s="54" t="s">
        <v>5778</v>
      </c>
      <c r="N444" s="54" t="s">
        <v>256</v>
      </c>
      <c r="O444" s="54" t="s">
        <v>256</v>
      </c>
      <c r="P444" s="54" t="s">
        <v>271</v>
      </c>
      <c r="Q444" s="54" t="s">
        <v>256</v>
      </c>
      <c r="R444" s="54" t="s">
        <v>431</v>
      </c>
      <c r="S444" s="71"/>
      <c r="T444" s="54" t="s">
        <v>256</v>
      </c>
      <c r="U444" s="71">
        <v>44422</v>
      </c>
      <c r="V444" s="54" t="s">
        <v>443</v>
      </c>
      <c r="W444" t="str">
        <f t="shared" si="6"/>
        <v>Aug-21</v>
      </c>
    </row>
    <row r="445" spans="1:23" x14ac:dyDescent="0.25">
      <c r="A445" s="54" t="s">
        <v>317</v>
      </c>
      <c r="B445" s="54" t="s">
        <v>428</v>
      </c>
      <c r="C445" s="54" t="s">
        <v>263</v>
      </c>
      <c r="D445" s="54" t="s">
        <v>429</v>
      </c>
      <c r="E445" s="54" t="s">
        <v>5781</v>
      </c>
      <c r="F445" s="71">
        <v>44425</v>
      </c>
      <c r="G445" s="72">
        <v>448.92</v>
      </c>
      <c r="H445" s="72">
        <v>37686.83</v>
      </c>
      <c r="I445" s="54" t="s">
        <v>265</v>
      </c>
      <c r="J445" s="54" t="s">
        <v>333</v>
      </c>
      <c r="K445" s="54" t="s">
        <v>5782</v>
      </c>
      <c r="L445" s="54" t="s">
        <v>5783</v>
      </c>
      <c r="M445" s="54" t="s">
        <v>5781</v>
      </c>
      <c r="N445" s="54" t="s">
        <v>256</v>
      </c>
      <c r="O445" s="54" t="s">
        <v>256</v>
      </c>
      <c r="P445" s="54" t="s">
        <v>271</v>
      </c>
      <c r="Q445" s="54" t="s">
        <v>256</v>
      </c>
      <c r="R445" s="54" t="s">
        <v>431</v>
      </c>
      <c r="S445" s="71"/>
      <c r="T445" s="54" t="s">
        <v>256</v>
      </c>
      <c r="U445" s="71">
        <v>44425</v>
      </c>
      <c r="V445" s="54" t="s">
        <v>443</v>
      </c>
      <c r="W445" t="str">
        <f t="shared" si="6"/>
        <v>Aug-21</v>
      </c>
    </row>
    <row r="446" spans="1:23" x14ac:dyDescent="0.25">
      <c r="A446" s="54" t="s">
        <v>317</v>
      </c>
      <c r="B446" s="54" t="s">
        <v>428</v>
      </c>
      <c r="C446" s="54" t="s">
        <v>263</v>
      </c>
      <c r="D446" s="54" t="s">
        <v>429</v>
      </c>
      <c r="E446" s="54" t="s">
        <v>5784</v>
      </c>
      <c r="F446" s="71">
        <v>44422</v>
      </c>
      <c r="G446" s="72">
        <v>2295.27</v>
      </c>
      <c r="H446" s="72">
        <v>192687.92</v>
      </c>
      <c r="I446" s="54" t="s">
        <v>265</v>
      </c>
      <c r="J446" s="54" t="s">
        <v>333</v>
      </c>
      <c r="K446" s="54" t="s">
        <v>5785</v>
      </c>
      <c r="L446" s="54" t="s">
        <v>5786</v>
      </c>
      <c r="M446" s="54" t="s">
        <v>5784</v>
      </c>
      <c r="N446" s="54" t="s">
        <v>256</v>
      </c>
      <c r="O446" s="54" t="s">
        <v>256</v>
      </c>
      <c r="P446" s="54" t="s">
        <v>271</v>
      </c>
      <c r="Q446" s="54" t="s">
        <v>256</v>
      </c>
      <c r="R446" s="54" t="s">
        <v>431</v>
      </c>
      <c r="S446" s="71"/>
      <c r="T446" s="54" t="s">
        <v>256</v>
      </c>
      <c r="U446" s="71">
        <v>44422</v>
      </c>
      <c r="V446" s="54" t="s">
        <v>443</v>
      </c>
      <c r="W446" t="str">
        <f t="shared" si="6"/>
        <v>Aug-21</v>
      </c>
    </row>
    <row r="447" spans="1:23" x14ac:dyDescent="0.25">
      <c r="A447" s="54" t="s">
        <v>317</v>
      </c>
      <c r="B447" s="54" t="s">
        <v>428</v>
      </c>
      <c r="C447" s="54" t="s">
        <v>263</v>
      </c>
      <c r="D447" s="54" t="s">
        <v>429</v>
      </c>
      <c r="E447" s="54" t="s">
        <v>5787</v>
      </c>
      <c r="F447" s="71">
        <v>44422</v>
      </c>
      <c r="G447" s="72">
        <v>1644.75</v>
      </c>
      <c r="H447" s="72">
        <v>138076.76</v>
      </c>
      <c r="I447" s="54" t="s">
        <v>265</v>
      </c>
      <c r="J447" s="54" t="s">
        <v>333</v>
      </c>
      <c r="K447" s="54" t="s">
        <v>5788</v>
      </c>
      <c r="L447" s="54" t="s">
        <v>5789</v>
      </c>
      <c r="M447" s="54" t="s">
        <v>5787</v>
      </c>
      <c r="N447" s="54" t="s">
        <v>256</v>
      </c>
      <c r="O447" s="54" t="s">
        <v>256</v>
      </c>
      <c r="P447" s="54" t="s">
        <v>271</v>
      </c>
      <c r="Q447" s="54" t="s">
        <v>256</v>
      </c>
      <c r="R447" s="54" t="s">
        <v>431</v>
      </c>
      <c r="S447" s="71"/>
      <c r="T447" s="54" t="s">
        <v>256</v>
      </c>
      <c r="U447" s="71">
        <v>44422</v>
      </c>
      <c r="V447" s="54" t="s">
        <v>443</v>
      </c>
      <c r="W447" t="str">
        <f t="shared" si="6"/>
        <v>Aug-21</v>
      </c>
    </row>
    <row r="448" spans="1:23" x14ac:dyDescent="0.25">
      <c r="A448" s="54" t="s">
        <v>317</v>
      </c>
      <c r="B448" s="54" t="s">
        <v>428</v>
      </c>
      <c r="C448" s="54" t="s">
        <v>263</v>
      </c>
      <c r="D448" s="54" t="s">
        <v>429</v>
      </c>
      <c r="E448" s="54" t="s">
        <v>5790</v>
      </c>
      <c r="F448" s="71">
        <v>44425</v>
      </c>
      <c r="G448" s="72">
        <v>1355.63</v>
      </c>
      <c r="H448" s="72">
        <v>113805.14</v>
      </c>
      <c r="I448" s="54" t="s">
        <v>265</v>
      </c>
      <c r="J448" s="54" t="s">
        <v>333</v>
      </c>
      <c r="K448" s="54" t="s">
        <v>5788</v>
      </c>
      <c r="L448" s="54" t="s">
        <v>5791</v>
      </c>
      <c r="M448" s="54" t="s">
        <v>5790</v>
      </c>
      <c r="N448" s="54" t="s">
        <v>256</v>
      </c>
      <c r="O448" s="54" t="s">
        <v>256</v>
      </c>
      <c r="P448" s="54" t="s">
        <v>271</v>
      </c>
      <c r="Q448" s="54" t="s">
        <v>256</v>
      </c>
      <c r="R448" s="54" t="s">
        <v>431</v>
      </c>
      <c r="S448" s="71"/>
      <c r="T448" s="54" t="s">
        <v>256</v>
      </c>
      <c r="U448" s="71">
        <v>44425</v>
      </c>
      <c r="V448" s="54" t="s">
        <v>443</v>
      </c>
      <c r="W448" t="str">
        <f t="shared" si="6"/>
        <v>Aug-21</v>
      </c>
    </row>
    <row r="449" spans="1:23" x14ac:dyDescent="0.25">
      <c r="A449" s="54" t="s">
        <v>317</v>
      </c>
      <c r="B449" s="54" t="s">
        <v>428</v>
      </c>
      <c r="C449" s="54" t="s">
        <v>263</v>
      </c>
      <c r="D449" s="54" t="s">
        <v>429</v>
      </c>
      <c r="E449" s="54" t="s">
        <v>5792</v>
      </c>
      <c r="F449" s="71">
        <v>44424</v>
      </c>
      <c r="G449" s="72">
        <v>2842</v>
      </c>
      <c r="H449" s="72">
        <v>238585.9</v>
      </c>
      <c r="I449" s="54" t="s">
        <v>265</v>
      </c>
      <c r="J449" s="54" t="s">
        <v>333</v>
      </c>
      <c r="K449" s="54" t="s">
        <v>5793</v>
      </c>
      <c r="L449" s="54" t="s">
        <v>5794</v>
      </c>
      <c r="M449" s="54" t="s">
        <v>5792</v>
      </c>
      <c r="N449" s="54" t="s">
        <v>256</v>
      </c>
      <c r="O449" s="54" t="s">
        <v>256</v>
      </c>
      <c r="P449" s="54" t="s">
        <v>271</v>
      </c>
      <c r="Q449" s="54" t="s">
        <v>256</v>
      </c>
      <c r="R449" s="54" t="s">
        <v>431</v>
      </c>
      <c r="S449" s="71"/>
      <c r="T449" s="54" t="s">
        <v>256</v>
      </c>
      <c r="U449" s="71">
        <v>44424</v>
      </c>
      <c r="V449" s="54" t="s">
        <v>443</v>
      </c>
      <c r="W449" t="str">
        <f t="shared" si="6"/>
        <v>Aug-21</v>
      </c>
    </row>
    <row r="450" spans="1:23" x14ac:dyDescent="0.25">
      <c r="A450" s="54" t="s">
        <v>317</v>
      </c>
      <c r="B450" s="54" t="s">
        <v>428</v>
      </c>
      <c r="C450" s="54" t="s">
        <v>263</v>
      </c>
      <c r="D450" s="54" t="s">
        <v>429</v>
      </c>
      <c r="E450" s="54" t="s">
        <v>5795</v>
      </c>
      <c r="F450" s="71">
        <v>44429</v>
      </c>
      <c r="G450" s="72">
        <v>8.66</v>
      </c>
      <c r="H450" s="72">
        <v>727.01</v>
      </c>
      <c r="I450" s="54" t="s">
        <v>265</v>
      </c>
      <c r="J450" s="54" t="s">
        <v>333</v>
      </c>
      <c r="K450" s="54" t="s">
        <v>5796</v>
      </c>
      <c r="L450" s="54" t="s">
        <v>5797</v>
      </c>
      <c r="M450" s="54" t="s">
        <v>5795</v>
      </c>
      <c r="N450" s="54" t="s">
        <v>256</v>
      </c>
      <c r="O450" s="54" t="s">
        <v>256</v>
      </c>
      <c r="P450" s="54" t="s">
        <v>271</v>
      </c>
      <c r="Q450" s="54" t="s">
        <v>256</v>
      </c>
      <c r="R450" s="54" t="s">
        <v>431</v>
      </c>
      <c r="S450" s="71"/>
      <c r="T450" s="54" t="s">
        <v>256</v>
      </c>
      <c r="U450" s="71">
        <v>44429</v>
      </c>
      <c r="V450" s="54" t="s">
        <v>443</v>
      </c>
      <c r="W450" t="str">
        <f t="shared" ref="W450:W513" si="7">TEXT(F450,"MMM-YY")</f>
        <v>Aug-21</v>
      </c>
    </row>
    <row r="451" spans="1:23" x14ac:dyDescent="0.25">
      <c r="A451" s="54" t="s">
        <v>317</v>
      </c>
      <c r="B451" s="54" t="s">
        <v>428</v>
      </c>
      <c r="C451" s="54" t="s">
        <v>263</v>
      </c>
      <c r="D451" s="54" t="s">
        <v>429</v>
      </c>
      <c r="E451" s="54" t="s">
        <v>5798</v>
      </c>
      <c r="F451" s="71">
        <v>44429</v>
      </c>
      <c r="G451" s="72">
        <v>1442.16</v>
      </c>
      <c r="H451" s="72">
        <v>121069.33</v>
      </c>
      <c r="I451" s="54" t="s">
        <v>265</v>
      </c>
      <c r="J451" s="54" t="s">
        <v>333</v>
      </c>
      <c r="K451" s="54" t="s">
        <v>5796</v>
      </c>
      <c r="L451" s="54" t="s">
        <v>5799</v>
      </c>
      <c r="M451" s="54" t="s">
        <v>5798</v>
      </c>
      <c r="N451" s="54" t="s">
        <v>256</v>
      </c>
      <c r="O451" s="54" t="s">
        <v>256</v>
      </c>
      <c r="P451" s="54" t="s">
        <v>271</v>
      </c>
      <c r="Q451" s="54" t="s">
        <v>256</v>
      </c>
      <c r="R451" s="54" t="s">
        <v>431</v>
      </c>
      <c r="S451" s="71"/>
      <c r="T451" s="54" t="s">
        <v>256</v>
      </c>
      <c r="U451" s="71">
        <v>44429</v>
      </c>
      <c r="V451" s="54" t="s">
        <v>443</v>
      </c>
      <c r="W451" t="str">
        <f t="shared" si="7"/>
        <v>Aug-21</v>
      </c>
    </row>
    <row r="452" spans="1:23" x14ac:dyDescent="0.25">
      <c r="A452" s="54" t="s">
        <v>317</v>
      </c>
      <c r="B452" s="54" t="s">
        <v>428</v>
      </c>
      <c r="C452" s="54" t="s">
        <v>263</v>
      </c>
      <c r="D452" s="54" t="s">
        <v>429</v>
      </c>
      <c r="E452" s="54" t="s">
        <v>5800</v>
      </c>
      <c r="F452" s="71">
        <v>44429</v>
      </c>
      <c r="G452" s="72">
        <v>38.42</v>
      </c>
      <c r="H452" s="72">
        <v>3225.36</v>
      </c>
      <c r="I452" s="54" t="s">
        <v>265</v>
      </c>
      <c r="J452" s="54" t="s">
        <v>333</v>
      </c>
      <c r="K452" s="54" t="s">
        <v>5796</v>
      </c>
      <c r="L452" s="54" t="s">
        <v>5801</v>
      </c>
      <c r="M452" s="54" t="s">
        <v>5800</v>
      </c>
      <c r="N452" s="54" t="s">
        <v>256</v>
      </c>
      <c r="O452" s="54" t="s">
        <v>256</v>
      </c>
      <c r="P452" s="54" t="s">
        <v>271</v>
      </c>
      <c r="Q452" s="54" t="s">
        <v>256</v>
      </c>
      <c r="R452" s="54" t="s">
        <v>431</v>
      </c>
      <c r="S452" s="71"/>
      <c r="T452" s="54" t="s">
        <v>256</v>
      </c>
      <c r="U452" s="71">
        <v>44429</v>
      </c>
      <c r="V452" s="54" t="s">
        <v>443</v>
      </c>
      <c r="W452" t="str">
        <f t="shared" si="7"/>
        <v>Aug-21</v>
      </c>
    </row>
    <row r="453" spans="1:23" x14ac:dyDescent="0.25">
      <c r="A453" s="54" t="s">
        <v>317</v>
      </c>
      <c r="B453" s="54" t="s">
        <v>428</v>
      </c>
      <c r="C453" s="54" t="s">
        <v>263</v>
      </c>
      <c r="D453" s="54" t="s">
        <v>429</v>
      </c>
      <c r="E453" s="54" t="s">
        <v>5802</v>
      </c>
      <c r="F453" s="71">
        <v>44429</v>
      </c>
      <c r="G453" s="72">
        <v>3987</v>
      </c>
      <c r="H453" s="72">
        <v>334708.65000000002</v>
      </c>
      <c r="I453" s="54" t="s">
        <v>265</v>
      </c>
      <c r="J453" s="54" t="s">
        <v>333</v>
      </c>
      <c r="K453" s="54" t="s">
        <v>5803</v>
      </c>
      <c r="L453" s="54" t="s">
        <v>5804</v>
      </c>
      <c r="M453" s="54" t="s">
        <v>5802</v>
      </c>
      <c r="N453" s="54" t="s">
        <v>256</v>
      </c>
      <c r="O453" s="54" t="s">
        <v>256</v>
      </c>
      <c r="P453" s="54" t="s">
        <v>271</v>
      </c>
      <c r="Q453" s="54" t="s">
        <v>256</v>
      </c>
      <c r="R453" s="54" t="s">
        <v>431</v>
      </c>
      <c r="S453" s="71"/>
      <c r="T453" s="54" t="s">
        <v>256</v>
      </c>
      <c r="U453" s="71">
        <v>44429</v>
      </c>
      <c r="V453" s="54" t="s">
        <v>443</v>
      </c>
      <c r="W453" t="str">
        <f t="shared" si="7"/>
        <v>Aug-21</v>
      </c>
    </row>
    <row r="454" spans="1:23" x14ac:dyDescent="0.25">
      <c r="A454" s="54" t="s">
        <v>317</v>
      </c>
      <c r="B454" s="54" t="s">
        <v>428</v>
      </c>
      <c r="C454" s="54" t="s">
        <v>263</v>
      </c>
      <c r="D454" s="54" t="s">
        <v>429</v>
      </c>
      <c r="E454" s="54" t="s">
        <v>5805</v>
      </c>
      <c r="F454" s="71">
        <v>44429</v>
      </c>
      <c r="G454" s="72">
        <v>4338.3599999999997</v>
      </c>
      <c r="H454" s="72">
        <v>364205.32</v>
      </c>
      <c r="I454" s="54" t="s">
        <v>265</v>
      </c>
      <c r="J454" s="54" t="s">
        <v>333</v>
      </c>
      <c r="K454" s="54" t="s">
        <v>5806</v>
      </c>
      <c r="L454" s="54" t="s">
        <v>5807</v>
      </c>
      <c r="M454" s="54" t="s">
        <v>5805</v>
      </c>
      <c r="N454" s="54" t="s">
        <v>256</v>
      </c>
      <c r="O454" s="54" t="s">
        <v>256</v>
      </c>
      <c r="P454" s="54" t="s">
        <v>271</v>
      </c>
      <c r="Q454" s="54" t="s">
        <v>256</v>
      </c>
      <c r="R454" s="54" t="s">
        <v>431</v>
      </c>
      <c r="S454" s="71"/>
      <c r="T454" s="54" t="s">
        <v>256</v>
      </c>
      <c r="U454" s="71">
        <v>44429</v>
      </c>
      <c r="V454" s="54" t="s">
        <v>443</v>
      </c>
      <c r="W454" t="str">
        <f t="shared" si="7"/>
        <v>Aug-21</v>
      </c>
    </row>
    <row r="455" spans="1:23" x14ac:dyDescent="0.25">
      <c r="A455" s="54" t="s">
        <v>317</v>
      </c>
      <c r="B455" s="54" t="s">
        <v>428</v>
      </c>
      <c r="C455" s="54" t="s">
        <v>263</v>
      </c>
      <c r="D455" s="54" t="s">
        <v>429</v>
      </c>
      <c r="E455" s="54" t="s">
        <v>5808</v>
      </c>
      <c r="F455" s="71">
        <v>44430</v>
      </c>
      <c r="G455" s="72">
        <v>1657.32</v>
      </c>
      <c r="H455" s="72">
        <v>139132.01</v>
      </c>
      <c r="I455" s="54" t="s">
        <v>265</v>
      </c>
      <c r="J455" s="54" t="s">
        <v>333</v>
      </c>
      <c r="K455" s="54" t="s">
        <v>5809</v>
      </c>
      <c r="L455" s="54" t="s">
        <v>5810</v>
      </c>
      <c r="M455" s="54" t="s">
        <v>5808</v>
      </c>
      <c r="N455" s="54" t="s">
        <v>256</v>
      </c>
      <c r="O455" s="54" t="s">
        <v>256</v>
      </c>
      <c r="P455" s="54" t="s">
        <v>271</v>
      </c>
      <c r="Q455" s="54" t="s">
        <v>256</v>
      </c>
      <c r="R455" s="54" t="s">
        <v>431</v>
      </c>
      <c r="S455" s="71"/>
      <c r="T455" s="54" t="s">
        <v>256</v>
      </c>
      <c r="U455" s="71">
        <v>44430</v>
      </c>
      <c r="V455" s="54" t="s">
        <v>443</v>
      </c>
      <c r="W455" t="str">
        <f t="shared" si="7"/>
        <v>Aug-21</v>
      </c>
    </row>
    <row r="456" spans="1:23" x14ac:dyDescent="0.25">
      <c r="A456" s="54" t="s">
        <v>317</v>
      </c>
      <c r="B456" s="54" t="s">
        <v>428</v>
      </c>
      <c r="C456" s="54" t="s">
        <v>263</v>
      </c>
      <c r="D456" s="54" t="s">
        <v>429</v>
      </c>
      <c r="E456" s="54" t="s">
        <v>5811</v>
      </c>
      <c r="F456" s="71">
        <v>44436</v>
      </c>
      <c r="G456" s="72">
        <v>2638.23</v>
      </c>
      <c r="H456" s="72">
        <v>221479.41</v>
      </c>
      <c r="I456" s="54" t="s">
        <v>265</v>
      </c>
      <c r="J456" s="54" t="s">
        <v>333</v>
      </c>
      <c r="K456" s="54" t="s">
        <v>5812</v>
      </c>
      <c r="L456" s="54" t="s">
        <v>5813</v>
      </c>
      <c r="M456" s="54" t="s">
        <v>5811</v>
      </c>
      <c r="N456" s="54" t="s">
        <v>256</v>
      </c>
      <c r="O456" s="54" t="s">
        <v>256</v>
      </c>
      <c r="P456" s="54" t="s">
        <v>271</v>
      </c>
      <c r="Q456" s="54" t="s">
        <v>256</v>
      </c>
      <c r="R456" s="54" t="s">
        <v>431</v>
      </c>
      <c r="S456" s="71"/>
      <c r="T456" s="54" t="s">
        <v>256</v>
      </c>
      <c r="U456" s="71">
        <v>44436</v>
      </c>
      <c r="V456" s="54" t="s">
        <v>443</v>
      </c>
      <c r="W456" t="str">
        <f t="shared" si="7"/>
        <v>Aug-21</v>
      </c>
    </row>
    <row r="457" spans="1:23" x14ac:dyDescent="0.25">
      <c r="A457" s="54" t="s">
        <v>317</v>
      </c>
      <c r="B457" s="54" t="s">
        <v>428</v>
      </c>
      <c r="C457" s="54" t="s">
        <v>263</v>
      </c>
      <c r="D457" s="54" t="s">
        <v>429</v>
      </c>
      <c r="E457" s="54" t="s">
        <v>5814</v>
      </c>
      <c r="F457" s="71">
        <v>44438</v>
      </c>
      <c r="G457" s="72">
        <v>3236.4</v>
      </c>
      <c r="H457" s="72">
        <v>271695.78000000003</v>
      </c>
      <c r="I457" s="54" t="s">
        <v>265</v>
      </c>
      <c r="J457" s="54" t="s">
        <v>333</v>
      </c>
      <c r="K457" s="54" t="s">
        <v>5815</v>
      </c>
      <c r="L457" s="54" t="s">
        <v>5816</v>
      </c>
      <c r="M457" s="54" t="s">
        <v>5814</v>
      </c>
      <c r="N457" s="54" t="s">
        <v>256</v>
      </c>
      <c r="O457" s="54" t="s">
        <v>256</v>
      </c>
      <c r="P457" s="54" t="s">
        <v>271</v>
      </c>
      <c r="Q457" s="54" t="s">
        <v>256</v>
      </c>
      <c r="R457" s="54" t="s">
        <v>431</v>
      </c>
      <c r="S457" s="71"/>
      <c r="T457" s="54" t="s">
        <v>256</v>
      </c>
      <c r="U457" s="71">
        <v>44438</v>
      </c>
      <c r="V457" s="54" t="s">
        <v>443</v>
      </c>
      <c r="W457" t="str">
        <f t="shared" si="7"/>
        <v>Aug-21</v>
      </c>
    </row>
    <row r="458" spans="1:23" x14ac:dyDescent="0.25">
      <c r="A458" s="54" t="s">
        <v>317</v>
      </c>
      <c r="B458" s="54" t="s">
        <v>428</v>
      </c>
      <c r="C458" s="54" t="s">
        <v>263</v>
      </c>
      <c r="D458" s="54" t="s">
        <v>429</v>
      </c>
      <c r="E458" s="54" t="s">
        <v>5817</v>
      </c>
      <c r="F458" s="71">
        <v>44432</v>
      </c>
      <c r="G458" s="72">
        <v>8774.5300000000007</v>
      </c>
      <c r="H458" s="72">
        <v>736621.79</v>
      </c>
      <c r="I458" s="54" t="s">
        <v>265</v>
      </c>
      <c r="J458" s="54" t="s">
        <v>333</v>
      </c>
      <c r="K458" s="54" t="s">
        <v>5818</v>
      </c>
      <c r="L458" s="54" t="s">
        <v>5819</v>
      </c>
      <c r="M458" s="54" t="s">
        <v>5817</v>
      </c>
      <c r="N458" s="54" t="s">
        <v>256</v>
      </c>
      <c r="O458" s="54" t="s">
        <v>256</v>
      </c>
      <c r="P458" s="54" t="s">
        <v>271</v>
      </c>
      <c r="Q458" s="54" t="s">
        <v>256</v>
      </c>
      <c r="R458" s="54" t="s">
        <v>431</v>
      </c>
      <c r="S458" s="71"/>
      <c r="T458" s="54" t="s">
        <v>256</v>
      </c>
      <c r="U458" s="71">
        <v>44432</v>
      </c>
      <c r="V458" s="54" t="s">
        <v>443</v>
      </c>
      <c r="W458" t="str">
        <f t="shared" si="7"/>
        <v>Aug-21</v>
      </c>
    </row>
    <row r="459" spans="1:23" x14ac:dyDescent="0.25">
      <c r="A459" s="54" t="s">
        <v>317</v>
      </c>
      <c r="B459" s="54" t="s">
        <v>428</v>
      </c>
      <c r="C459" s="54" t="s">
        <v>263</v>
      </c>
      <c r="D459" s="54" t="s">
        <v>429</v>
      </c>
      <c r="E459" s="54" t="s">
        <v>5820</v>
      </c>
      <c r="F459" s="71">
        <v>44432</v>
      </c>
      <c r="G459" s="72">
        <v>14264.04</v>
      </c>
      <c r="H459" s="72">
        <v>1197466.1599999999</v>
      </c>
      <c r="I459" s="54" t="s">
        <v>265</v>
      </c>
      <c r="J459" s="54" t="s">
        <v>333</v>
      </c>
      <c r="K459" s="54" t="s">
        <v>5818</v>
      </c>
      <c r="L459" s="54" t="s">
        <v>5821</v>
      </c>
      <c r="M459" s="54" t="s">
        <v>5820</v>
      </c>
      <c r="N459" s="54" t="s">
        <v>256</v>
      </c>
      <c r="O459" s="54" t="s">
        <v>256</v>
      </c>
      <c r="P459" s="54" t="s">
        <v>271</v>
      </c>
      <c r="Q459" s="54" t="s">
        <v>256</v>
      </c>
      <c r="R459" s="54" t="s">
        <v>431</v>
      </c>
      <c r="S459" s="71"/>
      <c r="T459" s="54" t="s">
        <v>256</v>
      </c>
      <c r="U459" s="71">
        <v>44432</v>
      </c>
      <c r="V459" s="54" t="s">
        <v>443</v>
      </c>
      <c r="W459" t="str">
        <f t="shared" si="7"/>
        <v>Aug-21</v>
      </c>
    </row>
    <row r="460" spans="1:23" x14ac:dyDescent="0.25">
      <c r="A460" s="54" t="s">
        <v>317</v>
      </c>
      <c r="B460" s="54" t="s">
        <v>428</v>
      </c>
      <c r="C460" s="54" t="s">
        <v>263</v>
      </c>
      <c r="D460" s="54" t="s">
        <v>429</v>
      </c>
      <c r="E460" s="54" t="s">
        <v>5822</v>
      </c>
      <c r="F460" s="71">
        <v>44433</v>
      </c>
      <c r="G460" s="72">
        <v>4256.22</v>
      </c>
      <c r="H460" s="72">
        <v>357309.67</v>
      </c>
      <c r="I460" s="54" t="s">
        <v>265</v>
      </c>
      <c r="J460" s="54" t="s">
        <v>333</v>
      </c>
      <c r="K460" s="54" t="s">
        <v>5818</v>
      </c>
      <c r="L460" s="54" t="s">
        <v>5823</v>
      </c>
      <c r="M460" s="54" t="s">
        <v>5822</v>
      </c>
      <c r="N460" s="54" t="s">
        <v>256</v>
      </c>
      <c r="O460" s="54" t="s">
        <v>256</v>
      </c>
      <c r="P460" s="54" t="s">
        <v>271</v>
      </c>
      <c r="Q460" s="54" t="s">
        <v>256</v>
      </c>
      <c r="R460" s="54" t="s">
        <v>431</v>
      </c>
      <c r="S460" s="71"/>
      <c r="T460" s="54" t="s">
        <v>256</v>
      </c>
      <c r="U460" s="71">
        <v>44433</v>
      </c>
      <c r="V460" s="54" t="s">
        <v>443</v>
      </c>
      <c r="W460" t="str">
        <f t="shared" si="7"/>
        <v>Aug-21</v>
      </c>
    </row>
    <row r="461" spans="1:23" x14ac:dyDescent="0.25">
      <c r="A461" s="54" t="s">
        <v>317</v>
      </c>
      <c r="B461" s="54" t="s">
        <v>428</v>
      </c>
      <c r="C461" s="54" t="s">
        <v>263</v>
      </c>
      <c r="D461" s="54" t="s">
        <v>429</v>
      </c>
      <c r="E461" s="54" t="s">
        <v>5824</v>
      </c>
      <c r="F461" s="71">
        <v>44433</v>
      </c>
      <c r="G461" s="72">
        <v>744</v>
      </c>
      <c r="H461" s="72">
        <v>62458.8</v>
      </c>
      <c r="I461" s="54" t="s">
        <v>265</v>
      </c>
      <c r="J461" s="54" t="s">
        <v>333</v>
      </c>
      <c r="K461" s="54" t="s">
        <v>5818</v>
      </c>
      <c r="L461" s="54" t="s">
        <v>5825</v>
      </c>
      <c r="M461" s="54" t="s">
        <v>5824</v>
      </c>
      <c r="N461" s="54" t="s">
        <v>256</v>
      </c>
      <c r="O461" s="54" t="s">
        <v>256</v>
      </c>
      <c r="P461" s="54" t="s">
        <v>271</v>
      </c>
      <c r="Q461" s="54" t="s">
        <v>256</v>
      </c>
      <c r="R461" s="54" t="s">
        <v>431</v>
      </c>
      <c r="S461" s="71"/>
      <c r="T461" s="54" t="s">
        <v>256</v>
      </c>
      <c r="U461" s="71">
        <v>44433</v>
      </c>
      <c r="V461" s="54" t="s">
        <v>443</v>
      </c>
      <c r="W461" t="str">
        <f t="shared" si="7"/>
        <v>Aug-21</v>
      </c>
    </row>
    <row r="462" spans="1:23" x14ac:dyDescent="0.25">
      <c r="A462" s="54" t="s">
        <v>317</v>
      </c>
      <c r="B462" s="54" t="s">
        <v>428</v>
      </c>
      <c r="C462" s="54" t="s">
        <v>263</v>
      </c>
      <c r="D462" s="54" t="s">
        <v>429</v>
      </c>
      <c r="E462" s="54" t="s">
        <v>5826</v>
      </c>
      <c r="F462" s="71">
        <v>44433</v>
      </c>
      <c r="G462" s="72">
        <v>4399.7700000000004</v>
      </c>
      <c r="H462" s="72">
        <v>369360.69</v>
      </c>
      <c r="I462" s="54" t="s">
        <v>265</v>
      </c>
      <c r="J462" s="54" t="s">
        <v>333</v>
      </c>
      <c r="K462" s="54" t="s">
        <v>5818</v>
      </c>
      <c r="L462" s="54" t="s">
        <v>5827</v>
      </c>
      <c r="M462" s="54" t="s">
        <v>5826</v>
      </c>
      <c r="N462" s="54" t="s">
        <v>256</v>
      </c>
      <c r="O462" s="54" t="s">
        <v>256</v>
      </c>
      <c r="P462" s="54" t="s">
        <v>271</v>
      </c>
      <c r="Q462" s="54" t="s">
        <v>256</v>
      </c>
      <c r="R462" s="54" t="s">
        <v>431</v>
      </c>
      <c r="S462" s="71"/>
      <c r="T462" s="54" t="s">
        <v>256</v>
      </c>
      <c r="U462" s="71">
        <v>44433</v>
      </c>
      <c r="V462" s="54" t="s">
        <v>443</v>
      </c>
      <c r="W462" t="str">
        <f t="shared" si="7"/>
        <v>Aug-21</v>
      </c>
    </row>
    <row r="463" spans="1:23" x14ac:dyDescent="0.25">
      <c r="A463" s="54" t="s">
        <v>317</v>
      </c>
      <c r="B463" s="54" t="s">
        <v>428</v>
      </c>
      <c r="C463" s="54" t="s">
        <v>263</v>
      </c>
      <c r="D463" s="54" t="s">
        <v>429</v>
      </c>
      <c r="E463" s="54" t="s">
        <v>5828</v>
      </c>
      <c r="F463" s="71">
        <v>44433</v>
      </c>
      <c r="G463" s="72">
        <v>18308.62</v>
      </c>
      <c r="H463" s="72">
        <v>1537008.65</v>
      </c>
      <c r="I463" s="54" t="s">
        <v>265</v>
      </c>
      <c r="J463" s="54" t="s">
        <v>333</v>
      </c>
      <c r="K463" s="54" t="s">
        <v>5818</v>
      </c>
      <c r="L463" s="54" t="s">
        <v>5829</v>
      </c>
      <c r="M463" s="54" t="s">
        <v>5828</v>
      </c>
      <c r="N463" s="54" t="s">
        <v>256</v>
      </c>
      <c r="O463" s="54" t="s">
        <v>256</v>
      </c>
      <c r="P463" s="54" t="s">
        <v>271</v>
      </c>
      <c r="Q463" s="54" t="s">
        <v>256</v>
      </c>
      <c r="R463" s="54" t="s">
        <v>431</v>
      </c>
      <c r="S463" s="71"/>
      <c r="T463" s="54" t="s">
        <v>256</v>
      </c>
      <c r="U463" s="71">
        <v>44433</v>
      </c>
      <c r="V463" s="54" t="s">
        <v>443</v>
      </c>
      <c r="W463" t="str">
        <f t="shared" si="7"/>
        <v>Aug-21</v>
      </c>
    </row>
    <row r="464" spans="1:23" x14ac:dyDescent="0.25">
      <c r="A464" s="54" t="s">
        <v>317</v>
      </c>
      <c r="B464" s="54" t="s">
        <v>428</v>
      </c>
      <c r="C464" s="54" t="s">
        <v>263</v>
      </c>
      <c r="D464" s="54" t="s">
        <v>429</v>
      </c>
      <c r="E464" s="54" t="s">
        <v>5830</v>
      </c>
      <c r="F464" s="71">
        <v>44434</v>
      </c>
      <c r="G464" s="72">
        <v>62111.05</v>
      </c>
      <c r="H464" s="72">
        <v>5214222.6500000004</v>
      </c>
      <c r="I464" s="54" t="s">
        <v>265</v>
      </c>
      <c r="J464" s="54" t="s">
        <v>333</v>
      </c>
      <c r="K464" s="54" t="s">
        <v>5818</v>
      </c>
      <c r="L464" s="54" t="s">
        <v>5831</v>
      </c>
      <c r="M464" s="54" t="s">
        <v>5830</v>
      </c>
      <c r="N464" s="54" t="s">
        <v>256</v>
      </c>
      <c r="O464" s="54" t="s">
        <v>256</v>
      </c>
      <c r="P464" s="54" t="s">
        <v>271</v>
      </c>
      <c r="Q464" s="54" t="s">
        <v>256</v>
      </c>
      <c r="R464" s="54" t="s">
        <v>431</v>
      </c>
      <c r="S464" s="71"/>
      <c r="T464" s="54" t="s">
        <v>256</v>
      </c>
      <c r="U464" s="71">
        <v>44434</v>
      </c>
      <c r="V464" s="54" t="s">
        <v>443</v>
      </c>
      <c r="W464" t="str">
        <f t="shared" si="7"/>
        <v>Aug-21</v>
      </c>
    </row>
    <row r="465" spans="1:23" x14ac:dyDescent="0.25">
      <c r="A465" s="54" t="s">
        <v>317</v>
      </c>
      <c r="B465" s="54" t="s">
        <v>428</v>
      </c>
      <c r="C465" s="54" t="s">
        <v>263</v>
      </c>
      <c r="D465" s="54" t="s">
        <v>429</v>
      </c>
      <c r="E465" s="54" t="s">
        <v>5832</v>
      </c>
      <c r="F465" s="71">
        <v>44434</v>
      </c>
      <c r="G465" s="72">
        <v>2745.22</v>
      </c>
      <c r="H465" s="72">
        <v>230461.22</v>
      </c>
      <c r="I465" s="54" t="s">
        <v>265</v>
      </c>
      <c r="J465" s="54" t="s">
        <v>333</v>
      </c>
      <c r="K465" s="54" t="s">
        <v>5818</v>
      </c>
      <c r="L465" s="54" t="s">
        <v>5833</v>
      </c>
      <c r="M465" s="54" t="s">
        <v>5832</v>
      </c>
      <c r="N465" s="54" t="s">
        <v>256</v>
      </c>
      <c r="O465" s="54" t="s">
        <v>256</v>
      </c>
      <c r="P465" s="54" t="s">
        <v>271</v>
      </c>
      <c r="Q465" s="54" t="s">
        <v>256</v>
      </c>
      <c r="R465" s="54" t="s">
        <v>431</v>
      </c>
      <c r="S465" s="71"/>
      <c r="T465" s="54" t="s">
        <v>256</v>
      </c>
      <c r="U465" s="71">
        <v>44434</v>
      </c>
      <c r="V465" s="54" t="s">
        <v>443</v>
      </c>
      <c r="W465" t="str">
        <f t="shared" si="7"/>
        <v>Aug-21</v>
      </c>
    </row>
    <row r="466" spans="1:23" x14ac:dyDescent="0.25">
      <c r="A466" s="54" t="s">
        <v>317</v>
      </c>
      <c r="B466" s="54" t="s">
        <v>428</v>
      </c>
      <c r="C466" s="54" t="s">
        <v>263</v>
      </c>
      <c r="D466" s="54" t="s">
        <v>429</v>
      </c>
      <c r="E466" s="54" t="s">
        <v>5834</v>
      </c>
      <c r="F466" s="71">
        <v>44436</v>
      </c>
      <c r="G466" s="72">
        <v>1296.71</v>
      </c>
      <c r="H466" s="72">
        <v>108858.8</v>
      </c>
      <c r="I466" s="54" t="s">
        <v>265</v>
      </c>
      <c r="J466" s="54" t="s">
        <v>333</v>
      </c>
      <c r="K466" s="54" t="s">
        <v>5575</v>
      </c>
      <c r="L466" s="54" t="s">
        <v>5576</v>
      </c>
      <c r="M466" s="54" t="s">
        <v>5834</v>
      </c>
      <c r="N466" s="54" t="s">
        <v>256</v>
      </c>
      <c r="O466" s="54" t="s">
        <v>256</v>
      </c>
      <c r="P466" s="54" t="s">
        <v>271</v>
      </c>
      <c r="Q466" s="54" t="s">
        <v>256</v>
      </c>
      <c r="R466" s="54" t="s">
        <v>431</v>
      </c>
      <c r="S466" s="71"/>
      <c r="T466" s="54" t="s">
        <v>256</v>
      </c>
      <c r="U466" s="71">
        <v>44436</v>
      </c>
      <c r="V466" s="54" t="s">
        <v>443</v>
      </c>
      <c r="W466" t="str">
        <f t="shared" si="7"/>
        <v>Aug-21</v>
      </c>
    </row>
    <row r="467" spans="1:23" x14ac:dyDescent="0.25">
      <c r="A467" s="54" t="s">
        <v>317</v>
      </c>
      <c r="B467" s="54" t="s">
        <v>428</v>
      </c>
      <c r="C467" s="54" t="s">
        <v>263</v>
      </c>
      <c r="D467" s="54" t="s">
        <v>429</v>
      </c>
      <c r="E467" s="54" t="s">
        <v>5835</v>
      </c>
      <c r="F467" s="71">
        <v>44439</v>
      </c>
      <c r="G467" s="72">
        <v>3012.49</v>
      </c>
      <c r="H467" s="72">
        <v>253802.28</v>
      </c>
      <c r="I467" s="54" t="s">
        <v>265</v>
      </c>
      <c r="J467" s="54" t="s">
        <v>333</v>
      </c>
      <c r="K467" s="54" t="s">
        <v>5836</v>
      </c>
      <c r="L467" s="54" t="s">
        <v>5837</v>
      </c>
      <c r="M467" s="54" t="s">
        <v>5835</v>
      </c>
      <c r="N467" s="54" t="s">
        <v>256</v>
      </c>
      <c r="O467" s="54" t="s">
        <v>256</v>
      </c>
      <c r="P467" s="54" t="s">
        <v>271</v>
      </c>
      <c r="Q467" s="54" t="s">
        <v>256</v>
      </c>
      <c r="R467" s="54" t="s">
        <v>431</v>
      </c>
      <c r="S467" s="71"/>
      <c r="T467" s="54" t="s">
        <v>256</v>
      </c>
      <c r="U467" s="71">
        <v>44439</v>
      </c>
      <c r="V467" s="54" t="s">
        <v>443</v>
      </c>
      <c r="W467" t="str">
        <f t="shared" si="7"/>
        <v>Aug-21</v>
      </c>
    </row>
    <row r="468" spans="1:23" x14ac:dyDescent="0.25">
      <c r="A468" s="54" t="s">
        <v>317</v>
      </c>
      <c r="B468" s="54" t="s">
        <v>428</v>
      </c>
      <c r="C468" s="54" t="s">
        <v>263</v>
      </c>
      <c r="D468" s="54" t="s">
        <v>429</v>
      </c>
      <c r="E468" s="54" t="s">
        <v>5838</v>
      </c>
      <c r="F468" s="71">
        <v>44439</v>
      </c>
      <c r="G468" s="72">
        <v>567.9</v>
      </c>
      <c r="H468" s="72">
        <v>47845.58</v>
      </c>
      <c r="I468" s="54" t="s">
        <v>265</v>
      </c>
      <c r="J468" s="54" t="s">
        <v>333</v>
      </c>
      <c r="K468" s="54" t="s">
        <v>5836</v>
      </c>
      <c r="L468" s="54" t="s">
        <v>5839</v>
      </c>
      <c r="M468" s="54" t="s">
        <v>5838</v>
      </c>
      <c r="N468" s="54" t="s">
        <v>256</v>
      </c>
      <c r="O468" s="54" t="s">
        <v>256</v>
      </c>
      <c r="P468" s="54" t="s">
        <v>271</v>
      </c>
      <c r="Q468" s="54" t="s">
        <v>256</v>
      </c>
      <c r="R468" s="54" t="s">
        <v>431</v>
      </c>
      <c r="S468" s="71"/>
      <c r="T468" s="54" t="s">
        <v>256</v>
      </c>
      <c r="U468" s="71">
        <v>44439</v>
      </c>
      <c r="V468" s="54" t="s">
        <v>443</v>
      </c>
      <c r="W468" t="str">
        <f t="shared" si="7"/>
        <v>Aug-21</v>
      </c>
    </row>
    <row r="469" spans="1:23" x14ac:dyDescent="0.25">
      <c r="A469" s="54" t="s">
        <v>317</v>
      </c>
      <c r="B469" s="54" t="s">
        <v>428</v>
      </c>
      <c r="C469" s="54" t="s">
        <v>263</v>
      </c>
      <c r="D469" s="54" t="s">
        <v>429</v>
      </c>
      <c r="E469" s="54" t="s">
        <v>5840</v>
      </c>
      <c r="F469" s="71">
        <v>44439</v>
      </c>
      <c r="G469" s="72">
        <v>787.32</v>
      </c>
      <c r="H469" s="72">
        <v>66331.710000000006</v>
      </c>
      <c r="I469" s="54" t="s">
        <v>265</v>
      </c>
      <c r="J469" s="54" t="s">
        <v>333</v>
      </c>
      <c r="K469" s="54" t="s">
        <v>5836</v>
      </c>
      <c r="L469" s="54" t="s">
        <v>5841</v>
      </c>
      <c r="M469" s="54" t="s">
        <v>5840</v>
      </c>
      <c r="N469" s="54" t="s">
        <v>256</v>
      </c>
      <c r="O469" s="54" t="s">
        <v>256</v>
      </c>
      <c r="P469" s="54" t="s">
        <v>271</v>
      </c>
      <c r="Q469" s="54" t="s">
        <v>256</v>
      </c>
      <c r="R469" s="54" t="s">
        <v>431</v>
      </c>
      <c r="S469" s="71"/>
      <c r="T469" s="54" t="s">
        <v>256</v>
      </c>
      <c r="U469" s="71">
        <v>44439</v>
      </c>
      <c r="V469" s="54" t="s">
        <v>443</v>
      </c>
      <c r="W469" t="str">
        <f t="shared" si="7"/>
        <v>Aug-21</v>
      </c>
    </row>
    <row r="470" spans="1:23" x14ac:dyDescent="0.25">
      <c r="A470" s="54" t="s">
        <v>317</v>
      </c>
      <c r="B470" s="54" t="s">
        <v>428</v>
      </c>
      <c r="C470" s="54" t="s">
        <v>263</v>
      </c>
      <c r="D470" s="54" t="s">
        <v>429</v>
      </c>
      <c r="E470" s="54" t="s">
        <v>5842</v>
      </c>
      <c r="F470" s="71">
        <v>44439</v>
      </c>
      <c r="G470" s="72">
        <v>1552</v>
      </c>
      <c r="H470" s="72">
        <v>130756</v>
      </c>
      <c r="I470" s="54" t="s">
        <v>265</v>
      </c>
      <c r="J470" s="54" t="s">
        <v>333</v>
      </c>
      <c r="K470" s="54" t="s">
        <v>5836</v>
      </c>
      <c r="L470" s="54" t="s">
        <v>5843</v>
      </c>
      <c r="M470" s="54" t="s">
        <v>5842</v>
      </c>
      <c r="N470" s="54" t="s">
        <v>256</v>
      </c>
      <c r="O470" s="54" t="s">
        <v>256</v>
      </c>
      <c r="P470" s="54" t="s">
        <v>271</v>
      </c>
      <c r="Q470" s="54" t="s">
        <v>256</v>
      </c>
      <c r="R470" s="54" t="s">
        <v>431</v>
      </c>
      <c r="S470" s="71"/>
      <c r="T470" s="54" t="s">
        <v>256</v>
      </c>
      <c r="U470" s="71">
        <v>44439</v>
      </c>
      <c r="V470" s="54" t="s">
        <v>443</v>
      </c>
      <c r="W470" t="str">
        <f t="shared" si="7"/>
        <v>Aug-21</v>
      </c>
    </row>
    <row r="471" spans="1:23" x14ac:dyDescent="0.25">
      <c r="A471" s="54" t="s">
        <v>317</v>
      </c>
      <c r="B471" s="54" t="s">
        <v>428</v>
      </c>
      <c r="C471" s="54" t="s">
        <v>263</v>
      </c>
      <c r="D471" s="54" t="s">
        <v>429</v>
      </c>
      <c r="E471" s="54" t="s">
        <v>5844</v>
      </c>
      <c r="F471" s="71">
        <v>44439</v>
      </c>
      <c r="G471" s="72">
        <v>2186.79</v>
      </c>
      <c r="H471" s="72">
        <v>184237.06</v>
      </c>
      <c r="I471" s="54" t="s">
        <v>265</v>
      </c>
      <c r="J471" s="54" t="s">
        <v>333</v>
      </c>
      <c r="K471" s="54" t="s">
        <v>5836</v>
      </c>
      <c r="L471" s="54" t="s">
        <v>5845</v>
      </c>
      <c r="M471" s="54" t="s">
        <v>5844</v>
      </c>
      <c r="N471" s="54" t="s">
        <v>256</v>
      </c>
      <c r="O471" s="54" t="s">
        <v>256</v>
      </c>
      <c r="P471" s="54" t="s">
        <v>271</v>
      </c>
      <c r="Q471" s="54" t="s">
        <v>256</v>
      </c>
      <c r="R471" s="54" t="s">
        <v>431</v>
      </c>
      <c r="S471" s="71"/>
      <c r="T471" s="54" t="s">
        <v>256</v>
      </c>
      <c r="U471" s="71">
        <v>44439</v>
      </c>
      <c r="V471" s="54" t="s">
        <v>443</v>
      </c>
      <c r="W471" t="str">
        <f t="shared" si="7"/>
        <v>Aug-21</v>
      </c>
    </row>
    <row r="472" spans="1:23" x14ac:dyDescent="0.25">
      <c r="A472" s="54" t="s">
        <v>317</v>
      </c>
      <c r="B472" s="54" t="s">
        <v>428</v>
      </c>
      <c r="C472" s="54" t="s">
        <v>263</v>
      </c>
      <c r="D472" s="54" t="s">
        <v>429</v>
      </c>
      <c r="E472" s="54" t="s">
        <v>5846</v>
      </c>
      <c r="F472" s="71">
        <v>44439</v>
      </c>
      <c r="G472" s="72">
        <v>1355.94</v>
      </c>
      <c r="H472" s="72">
        <v>114237.95</v>
      </c>
      <c r="I472" s="54" t="s">
        <v>265</v>
      </c>
      <c r="J472" s="54" t="s">
        <v>333</v>
      </c>
      <c r="K472" s="54" t="s">
        <v>5836</v>
      </c>
      <c r="L472" s="54" t="s">
        <v>5847</v>
      </c>
      <c r="M472" s="54" t="s">
        <v>5846</v>
      </c>
      <c r="N472" s="54" t="s">
        <v>256</v>
      </c>
      <c r="O472" s="54" t="s">
        <v>256</v>
      </c>
      <c r="P472" s="54" t="s">
        <v>271</v>
      </c>
      <c r="Q472" s="54" t="s">
        <v>256</v>
      </c>
      <c r="R472" s="54" t="s">
        <v>431</v>
      </c>
      <c r="S472" s="71"/>
      <c r="T472" s="54" t="s">
        <v>256</v>
      </c>
      <c r="U472" s="71">
        <v>44439</v>
      </c>
      <c r="V472" s="54" t="s">
        <v>443</v>
      </c>
      <c r="W472" t="str">
        <f t="shared" si="7"/>
        <v>Aug-21</v>
      </c>
    </row>
    <row r="473" spans="1:23" x14ac:dyDescent="0.25">
      <c r="A473" s="54" t="s">
        <v>317</v>
      </c>
      <c r="B473" s="54" t="s">
        <v>428</v>
      </c>
      <c r="C473" s="54" t="s">
        <v>263</v>
      </c>
      <c r="D473" s="54" t="s">
        <v>429</v>
      </c>
      <c r="E473" s="54" t="s">
        <v>5848</v>
      </c>
      <c r="F473" s="71">
        <v>44432</v>
      </c>
      <c r="G473" s="72">
        <v>597.71</v>
      </c>
      <c r="H473" s="72">
        <v>50177.75</v>
      </c>
      <c r="I473" s="54" t="s">
        <v>265</v>
      </c>
      <c r="J473" s="54" t="s">
        <v>333</v>
      </c>
      <c r="K473" s="54" t="s">
        <v>5849</v>
      </c>
      <c r="L473" s="54" t="s">
        <v>5850</v>
      </c>
      <c r="M473" s="54" t="s">
        <v>5848</v>
      </c>
      <c r="N473" s="54" t="s">
        <v>256</v>
      </c>
      <c r="O473" s="54" t="s">
        <v>256</v>
      </c>
      <c r="P473" s="54" t="s">
        <v>271</v>
      </c>
      <c r="Q473" s="54" t="s">
        <v>256</v>
      </c>
      <c r="R473" s="54" t="s">
        <v>431</v>
      </c>
      <c r="S473" s="71"/>
      <c r="T473" s="54" t="s">
        <v>256</v>
      </c>
      <c r="U473" s="71">
        <v>44432</v>
      </c>
      <c r="V473" s="54" t="s">
        <v>443</v>
      </c>
      <c r="W473" t="str">
        <f t="shared" si="7"/>
        <v>Aug-21</v>
      </c>
    </row>
    <row r="474" spans="1:23" x14ac:dyDescent="0.25">
      <c r="A474" s="54" t="s">
        <v>317</v>
      </c>
      <c r="B474" s="54" t="s">
        <v>428</v>
      </c>
      <c r="C474" s="54" t="s">
        <v>263</v>
      </c>
      <c r="D474" s="54" t="s">
        <v>429</v>
      </c>
      <c r="E474" s="54" t="s">
        <v>5851</v>
      </c>
      <c r="F474" s="71">
        <v>44437</v>
      </c>
      <c r="G474" s="72">
        <v>2005.11</v>
      </c>
      <c r="H474" s="72">
        <v>168328.98</v>
      </c>
      <c r="I474" s="54" t="s">
        <v>265</v>
      </c>
      <c r="J474" s="54" t="s">
        <v>333</v>
      </c>
      <c r="K474" s="54" t="s">
        <v>5852</v>
      </c>
      <c r="L474" s="54" t="s">
        <v>5853</v>
      </c>
      <c r="M474" s="54" t="s">
        <v>5851</v>
      </c>
      <c r="N474" s="54" t="s">
        <v>256</v>
      </c>
      <c r="O474" s="54" t="s">
        <v>256</v>
      </c>
      <c r="P474" s="54" t="s">
        <v>271</v>
      </c>
      <c r="Q474" s="54" t="s">
        <v>256</v>
      </c>
      <c r="R474" s="54" t="s">
        <v>431</v>
      </c>
      <c r="S474" s="71"/>
      <c r="T474" s="54" t="s">
        <v>256</v>
      </c>
      <c r="U474" s="71">
        <v>44437</v>
      </c>
      <c r="V474" s="54" t="s">
        <v>443</v>
      </c>
      <c r="W474" t="str">
        <f t="shared" si="7"/>
        <v>Aug-21</v>
      </c>
    </row>
    <row r="475" spans="1:23" x14ac:dyDescent="0.25">
      <c r="A475" s="54" t="s">
        <v>317</v>
      </c>
      <c r="B475" s="54" t="s">
        <v>428</v>
      </c>
      <c r="C475" s="54" t="s">
        <v>263</v>
      </c>
      <c r="D475" s="54" t="s">
        <v>429</v>
      </c>
      <c r="E475" s="54" t="s">
        <v>5854</v>
      </c>
      <c r="F475" s="71">
        <v>44436</v>
      </c>
      <c r="G475" s="72">
        <v>622.49</v>
      </c>
      <c r="H475" s="72">
        <v>52258.04</v>
      </c>
      <c r="I475" s="54" t="s">
        <v>265</v>
      </c>
      <c r="J475" s="54" t="s">
        <v>333</v>
      </c>
      <c r="K475" s="54" t="s">
        <v>5855</v>
      </c>
      <c r="L475" s="54" t="s">
        <v>5856</v>
      </c>
      <c r="M475" s="54" t="s">
        <v>5854</v>
      </c>
      <c r="N475" s="54" t="s">
        <v>256</v>
      </c>
      <c r="O475" s="54" t="s">
        <v>256</v>
      </c>
      <c r="P475" s="54" t="s">
        <v>271</v>
      </c>
      <c r="Q475" s="54" t="s">
        <v>256</v>
      </c>
      <c r="R475" s="54" t="s">
        <v>431</v>
      </c>
      <c r="S475" s="71"/>
      <c r="T475" s="54" t="s">
        <v>256</v>
      </c>
      <c r="U475" s="71">
        <v>44436</v>
      </c>
      <c r="V475" s="54" t="s">
        <v>443</v>
      </c>
      <c r="W475" t="str">
        <f t="shared" si="7"/>
        <v>Aug-21</v>
      </c>
    </row>
    <row r="476" spans="1:23" x14ac:dyDescent="0.25">
      <c r="A476" s="54" t="s">
        <v>317</v>
      </c>
      <c r="B476" s="54" t="s">
        <v>428</v>
      </c>
      <c r="C476" s="54" t="s">
        <v>263</v>
      </c>
      <c r="D476" s="54" t="s">
        <v>429</v>
      </c>
      <c r="E476" s="54" t="s">
        <v>5857</v>
      </c>
      <c r="F476" s="71">
        <v>44436</v>
      </c>
      <c r="G476" s="72">
        <v>98.21</v>
      </c>
      <c r="H476" s="72">
        <v>8244.73</v>
      </c>
      <c r="I476" s="54" t="s">
        <v>265</v>
      </c>
      <c r="J476" s="54" t="s">
        <v>333</v>
      </c>
      <c r="K476" s="54" t="s">
        <v>5855</v>
      </c>
      <c r="L476" s="54" t="s">
        <v>5858</v>
      </c>
      <c r="M476" s="54" t="s">
        <v>5857</v>
      </c>
      <c r="N476" s="54" t="s">
        <v>256</v>
      </c>
      <c r="O476" s="54" t="s">
        <v>256</v>
      </c>
      <c r="P476" s="54" t="s">
        <v>271</v>
      </c>
      <c r="Q476" s="54" t="s">
        <v>256</v>
      </c>
      <c r="R476" s="54" t="s">
        <v>431</v>
      </c>
      <c r="S476" s="71"/>
      <c r="T476" s="54" t="s">
        <v>256</v>
      </c>
      <c r="U476" s="71">
        <v>44436</v>
      </c>
      <c r="V476" s="54" t="s">
        <v>443</v>
      </c>
      <c r="W476" t="str">
        <f t="shared" si="7"/>
        <v>Aug-21</v>
      </c>
    </row>
    <row r="477" spans="1:23" x14ac:dyDescent="0.25">
      <c r="A477" s="54" t="s">
        <v>317</v>
      </c>
      <c r="B477" s="54" t="s">
        <v>428</v>
      </c>
      <c r="C477" s="54" t="s">
        <v>263</v>
      </c>
      <c r="D477" s="54" t="s">
        <v>429</v>
      </c>
      <c r="E477" s="54" t="s">
        <v>5859</v>
      </c>
      <c r="F477" s="71">
        <v>44410</v>
      </c>
      <c r="G477" s="72">
        <v>1981.09</v>
      </c>
      <c r="H477" s="72">
        <v>166312.51</v>
      </c>
      <c r="I477" s="54" t="s">
        <v>265</v>
      </c>
      <c r="J477" s="54" t="s">
        <v>321</v>
      </c>
      <c r="K477" s="54" t="s">
        <v>5860</v>
      </c>
      <c r="L477" s="54" t="s">
        <v>5861</v>
      </c>
      <c r="M477" s="54" t="s">
        <v>5859</v>
      </c>
      <c r="N477" s="54" t="s">
        <v>256</v>
      </c>
      <c r="O477" s="54" t="s">
        <v>256</v>
      </c>
      <c r="P477" s="54" t="s">
        <v>267</v>
      </c>
      <c r="Q477" s="54" t="s">
        <v>256</v>
      </c>
      <c r="R477" s="54" t="s">
        <v>431</v>
      </c>
      <c r="S477" s="71"/>
      <c r="T477" s="54" t="s">
        <v>256</v>
      </c>
      <c r="U477" s="71">
        <v>44410</v>
      </c>
      <c r="V477" s="54" t="s">
        <v>256</v>
      </c>
      <c r="W477" t="str">
        <f t="shared" si="7"/>
        <v>Aug-21</v>
      </c>
    </row>
    <row r="478" spans="1:23" x14ac:dyDescent="0.25">
      <c r="A478" s="54" t="s">
        <v>317</v>
      </c>
      <c r="B478" s="54" t="s">
        <v>428</v>
      </c>
      <c r="C478" s="54" t="s">
        <v>263</v>
      </c>
      <c r="D478" s="54" t="s">
        <v>429</v>
      </c>
      <c r="E478" s="54" t="s">
        <v>5862</v>
      </c>
      <c r="F478" s="71">
        <v>44410</v>
      </c>
      <c r="G478" s="72">
        <v>3641.89</v>
      </c>
      <c r="H478" s="72">
        <v>305736.67</v>
      </c>
      <c r="I478" s="54" t="s">
        <v>265</v>
      </c>
      <c r="J478" s="54" t="s">
        <v>321</v>
      </c>
      <c r="K478" s="54" t="s">
        <v>5863</v>
      </c>
      <c r="L478" s="54" t="s">
        <v>5864</v>
      </c>
      <c r="M478" s="54" t="s">
        <v>5862</v>
      </c>
      <c r="N478" s="54" t="s">
        <v>256</v>
      </c>
      <c r="O478" s="54" t="s">
        <v>256</v>
      </c>
      <c r="P478" s="54" t="s">
        <v>267</v>
      </c>
      <c r="Q478" s="54" t="s">
        <v>256</v>
      </c>
      <c r="R478" s="54" t="s">
        <v>431</v>
      </c>
      <c r="S478" s="71"/>
      <c r="T478" s="54" t="s">
        <v>256</v>
      </c>
      <c r="U478" s="71">
        <v>44410</v>
      </c>
      <c r="V478" s="54" t="s">
        <v>256</v>
      </c>
      <c r="W478" t="str">
        <f t="shared" si="7"/>
        <v>Aug-21</v>
      </c>
    </row>
    <row r="479" spans="1:23" x14ac:dyDescent="0.25">
      <c r="A479" s="54" t="s">
        <v>317</v>
      </c>
      <c r="B479" s="54" t="s">
        <v>428</v>
      </c>
      <c r="C479" s="54" t="s">
        <v>263</v>
      </c>
      <c r="D479" s="54" t="s">
        <v>429</v>
      </c>
      <c r="E479" s="54" t="s">
        <v>5865</v>
      </c>
      <c r="F479" s="71">
        <v>44410</v>
      </c>
      <c r="G479" s="72">
        <v>3130.8</v>
      </c>
      <c r="H479" s="72">
        <v>262830.65999999997</v>
      </c>
      <c r="I479" s="54" t="s">
        <v>265</v>
      </c>
      <c r="J479" s="54" t="s">
        <v>321</v>
      </c>
      <c r="K479" s="54" t="s">
        <v>5866</v>
      </c>
      <c r="L479" s="54" t="s">
        <v>5867</v>
      </c>
      <c r="M479" s="54" t="s">
        <v>5865</v>
      </c>
      <c r="N479" s="54" t="s">
        <v>256</v>
      </c>
      <c r="O479" s="54" t="s">
        <v>256</v>
      </c>
      <c r="P479" s="54" t="s">
        <v>267</v>
      </c>
      <c r="Q479" s="54" t="s">
        <v>256</v>
      </c>
      <c r="R479" s="54" t="s">
        <v>431</v>
      </c>
      <c r="S479" s="71"/>
      <c r="T479" s="54" t="s">
        <v>256</v>
      </c>
      <c r="U479" s="71">
        <v>44410</v>
      </c>
      <c r="V479" s="54" t="s">
        <v>256</v>
      </c>
      <c r="W479" t="str">
        <f t="shared" si="7"/>
        <v>Aug-21</v>
      </c>
    </row>
    <row r="480" spans="1:23" x14ac:dyDescent="0.25">
      <c r="A480" s="54" t="s">
        <v>317</v>
      </c>
      <c r="B480" s="54" t="s">
        <v>428</v>
      </c>
      <c r="C480" s="54" t="s">
        <v>263</v>
      </c>
      <c r="D480" s="54" t="s">
        <v>429</v>
      </c>
      <c r="E480" s="54" t="s">
        <v>5868</v>
      </c>
      <c r="F480" s="71">
        <v>44410</v>
      </c>
      <c r="G480" s="72">
        <v>401.28</v>
      </c>
      <c r="H480" s="72">
        <v>33687.46</v>
      </c>
      <c r="I480" s="54" t="s">
        <v>265</v>
      </c>
      <c r="J480" s="54" t="s">
        <v>321</v>
      </c>
      <c r="K480" s="54" t="s">
        <v>5869</v>
      </c>
      <c r="L480" s="54" t="s">
        <v>5870</v>
      </c>
      <c r="M480" s="54" t="s">
        <v>5868</v>
      </c>
      <c r="N480" s="54" t="s">
        <v>256</v>
      </c>
      <c r="O480" s="54" t="s">
        <v>256</v>
      </c>
      <c r="P480" s="54" t="s">
        <v>267</v>
      </c>
      <c r="Q480" s="54" t="s">
        <v>256</v>
      </c>
      <c r="R480" s="54" t="s">
        <v>431</v>
      </c>
      <c r="S480" s="71"/>
      <c r="T480" s="54" t="s">
        <v>256</v>
      </c>
      <c r="U480" s="71">
        <v>44410</v>
      </c>
      <c r="V480" s="54" t="s">
        <v>256</v>
      </c>
      <c r="W480" t="str">
        <f t="shared" si="7"/>
        <v>Aug-21</v>
      </c>
    </row>
    <row r="481" spans="1:23" x14ac:dyDescent="0.25">
      <c r="A481" s="54" t="s">
        <v>317</v>
      </c>
      <c r="B481" s="54" t="s">
        <v>428</v>
      </c>
      <c r="C481" s="54" t="s">
        <v>263</v>
      </c>
      <c r="D481" s="54" t="s">
        <v>429</v>
      </c>
      <c r="E481" s="54" t="s">
        <v>5871</v>
      </c>
      <c r="F481" s="71">
        <v>44410</v>
      </c>
      <c r="G481" s="72">
        <v>280.17</v>
      </c>
      <c r="H481" s="72">
        <v>23520.27</v>
      </c>
      <c r="I481" s="54" t="s">
        <v>265</v>
      </c>
      <c r="J481" s="54" t="s">
        <v>321</v>
      </c>
      <c r="K481" s="54" t="s">
        <v>5872</v>
      </c>
      <c r="L481" s="54" t="s">
        <v>5873</v>
      </c>
      <c r="M481" s="54" t="s">
        <v>5871</v>
      </c>
      <c r="N481" s="54" t="s">
        <v>256</v>
      </c>
      <c r="O481" s="54" t="s">
        <v>256</v>
      </c>
      <c r="P481" s="54" t="s">
        <v>267</v>
      </c>
      <c r="Q481" s="54" t="s">
        <v>256</v>
      </c>
      <c r="R481" s="54" t="s">
        <v>431</v>
      </c>
      <c r="S481" s="71"/>
      <c r="T481" s="54" t="s">
        <v>256</v>
      </c>
      <c r="U481" s="71">
        <v>44410</v>
      </c>
      <c r="V481" s="54" t="s">
        <v>256</v>
      </c>
      <c r="W481" t="str">
        <f t="shared" si="7"/>
        <v>Aug-21</v>
      </c>
    </row>
    <row r="482" spans="1:23" x14ac:dyDescent="0.25">
      <c r="A482" s="54" t="s">
        <v>317</v>
      </c>
      <c r="B482" s="54" t="s">
        <v>428</v>
      </c>
      <c r="C482" s="54" t="s">
        <v>263</v>
      </c>
      <c r="D482" s="54" t="s">
        <v>429</v>
      </c>
      <c r="E482" s="54" t="s">
        <v>5874</v>
      </c>
      <c r="F482" s="71">
        <v>44410</v>
      </c>
      <c r="G482" s="72">
        <v>236.17</v>
      </c>
      <c r="H482" s="72">
        <v>19826.47</v>
      </c>
      <c r="I482" s="54" t="s">
        <v>265</v>
      </c>
      <c r="J482" s="54" t="s">
        <v>321</v>
      </c>
      <c r="K482" s="54" t="s">
        <v>5875</v>
      </c>
      <c r="L482" s="54" t="s">
        <v>5876</v>
      </c>
      <c r="M482" s="54" t="s">
        <v>5874</v>
      </c>
      <c r="N482" s="54" t="s">
        <v>256</v>
      </c>
      <c r="O482" s="54" t="s">
        <v>256</v>
      </c>
      <c r="P482" s="54" t="s">
        <v>267</v>
      </c>
      <c r="Q482" s="54" t="s">
        <v>256</v>
      </c>
      <c r="R482" s="54" t="s">
        <v>431</v>
      </c>
      <c r="S482" s="71"/>
      <c r="T482" s="54" t="s">
        <v>256</v>
      </c>
      <c r="U482" s="71">
        <v>44410</v>
      </c>
      <c r="V482" s="54" t="s">
        <v>256</v>
      </c>
      <c r="W482" t="str">
        <f t="shared" si="7"/>
        <v>Aug-21</v>
      </c>
    </row>
    <row r="483" spans="1:23" x14ac:dyDescent="0.25">
      <c r="A483" s="54" t="s">
        <v>317</v>
      </c>
      <c r="B483" s="54" t="s">
        <v>428</v>
      </c>
      <c r="C483" s="54" t="s">
        <v>263</v>
      </c>
      <c r="D483" s="54" t="s">
        <v>429</v>
      </c>
      <c r="E483" s="54" t="s">
        <v>5877</v>
      </c>
      <c r="F483" s="71">
        <v>44410</v>
      </c>
      <c r="G483" s="72">
        <v>283.62</v>
      </c>
      <c r="H483" s="72">
        <v>23809.9</v>
      </c>
      <c r="I483" s="54" t="s">
        <v>265</v>
      </c>
      <c r="J483" s="54" t="s">
        <v>321</v>
      </c>
      <c r="K483" s="54" t="s">
        <v>5878</v>
      </c>
      <c r="L483" s="54" t="s">
        <v>5879</v>
      </c>
      <c r="M483" s="54" t="s">
        <v>5877</v>
      </c>
      <c r="N483" s="54" t="s">
        <v>256</v>
      </c>
      <c r="O483" s="54" t="s">
        <v>256</v>
      </c>
      <c r="P483" s="54" t="s">
        <v>267</v>
      </c>
      <c r="Q483" s="54" t="s">
        <v>256</v>
      </c>
      <c r="R483" s="54" t="s">
        <v>431</v>
      </c>
      <c r="S483" s="71"/>
      <c r="T483" s="54" t="s">
        <v>256</v>
      </c>
      <c r="U483" s="71">
        <v>44410</v>
      </c>
      <c r="V483" s="54" t="s">
        <v>256</v>
      </c>
      <c r="W483" t="str">
        <f t="shared" si="7"/>
        <v>Aug-21</v>
      </c>
    </row>
    <row r="484" spans="1:23" x14ac:dyDescent="0.25">
      <c r="A484" s="54" t="s">
        <v>317</v>
      </c>
      <c r="B484" s="54" t="s">
        <v>428</v>
      </c>
      <c r="C484" s="54" t="s">
        <v>263</v>
      </c>
      <c r="D484" s="54" t="s">
        <v>429</v>
      </c>
      <c r="E484" s="54" t="s">
        <v>5880</v>
      </c>
      <c r="F484" s="71">
        <v>44410</v>
      </c>
      <c r="G484" s="72">
        <v>641.63</v>
      </c>
      <c r="H484" s="72">
        <v>53864.84</v>
      </c>
      <c r="I484" s="54" t="s">
        <v>265</v>
      </c>
      <c r="J484" s="54" t="s">
        <v>321</v>
      </c>
      <c r="K484" s="54" t="s">
        <v>5881</v>
      </c>
      <c r="L484" s="54" t="s">
        <v>5882</v>
      </c>
      <c r="M484" s="54" t="s">
        <v>5880</v>
      </c>
      <c r="N484" s="54" t="s">
        <v>256</v>
      </c>
      <c r="O484" s="54" t="s">
        <v>256</v>
      </c>
      <c r="P484" s="54" t="s">
        <v>267</v>
      </c>
      <c r="Q484" s="54" t="s">
        <v>256</v>
      </c>
      <c r="R484" s="54" t="s">
        <v>431</v>
      </c>
      <c r="S484" s="71"/>
      <c r="T484" s="54" t="s">
        <v>256</v>
      </c>
      <c r="U484" s="71">
        <v>44410</v>
      </c>
      <c r="V484" s="54" t="s">
        <v>256</v>
      </c>
      <c r="W484" t="str">
        <f t="shared" si="7"/>
        <v>Aug-21</v>
      </c>
    </row>
    <row r="485" spans="1:23" x14ac:dyDescent="0.25">
      <c r="A485" s="54" t="s">
        <v>317</v>
      </c>
      <c r="B485" s="54" t="s">
        <v>428</v>
      </c>
      <c r="C485" s="54" t="s">
        <v>263</v>
      </c>
      <c r="D485" s="54" t="s">
        <v>429</v>
      </c>
      <c r="E485" s="54" t="s">
        <v>5883</v>
      </c>
      <c r="F485" s="71">
        <v>44411</v>
      </c>
      <c r="G485" s="72">
        <v>398.76</v>
      </c>
      <c r="H485" s="72">
        <v>33475.9</v>
      </c>
      <c r="I485" s="54" t="s">
        <v>265</v>
      </c>
      <c r="J485" s="54" t="s">
        <v>321</v>
      </c>
      <c r="K485" s="54" t="s">
        <v>5884</v>
      </c>
      <c r="L485" s="54" t="s">
        <v>5885</v>
      </c>
      <c r="M485" s="54" t="s">
        <v>5883</v>
      </c>
      <c r="N485" s="54" t="s">
        <v>256</v>
      </c>
      <c r="O485" s="54" t="s">
        <v>256</v>
      </c>
      <c r="P485" s="54" t="s">
        <v>267</v>
      </c>
      <c r="Q485" s="54" t="s">
        <v>256</v>
      </c>
      <c r="R485" s="54" t="s">
        <v>431</v>
      </c>
      <c r="S485" s="71"/>
      <c r="T485" s="54" t="s">
        <v>256</v>
      </c>
      <c r="U485" s="71">
        <v>44411</v>
      </c>
      <c r="V485" s="54" t="s">
        <v>256</v>
      </c>
      <c r="W485" t="str">
        <f t="shared" si="7"/>
        <v>Aug-21</v>
      </c>
    </row>
    <row r="486" spans="1:23" x14ac:dyDescent="0.25">
      <c r="A486" s="54" t="s">
        <v>317</v>
      </c>
      <c r="B486" s="54" t="s">
        <v>428</v>
      </c>
      <c r="C486" s="54" t="s">
        <v>263</v>
      </c>
      <c r="D486" s="54" t="s">
        <v>429</v>
      </c>
      <c r="E486" s="54" t="s">
        <v>5886</v>
      </c>
      <c r="F486" s="71">
        <v>44411</v>
      </c>
      <c r="G486" s="72">
        <v>16149.52</v>
      </c>
      <c r="H486" s="72">
        <v>1355752.2</v>
      </c>
      <c r="I486" s="54" t="s">
        <v>265</v>
      </c>
      <c r="J486" s="54" t="s">
        <v>321</v>
      </c>
      <c r="K486" s="54" t="s">
        <v>5887</v>
      </c>
      <c r="L486" s="54" t="s">
        <v>5888</v>
      </c>
      <c r="M486" s="54" t="s">
        <v>5886</v>
      </c>
      <c r="N486" s="54" t="s">
        <v>256</v>
      </c>
      <c r="O486" s="54" t="s">
        <v>256</v>
      </c>
      <c r="P486" s="54" t="s">
        <v>267</v>
      </c>
      <c r="Q486" s="54" t="s">
        <v>256</v>
      </c>
      <c r="R486" s="54" t="s">
        <v>431</v>
      </c>
      <c r="S486" s="71"/>
      <c r="T486" s="54" t="s">
        <v>256</v>
      </c>
      <c r="U486" s="71">
        <v>44411</v>
      </c>
      <c r="V486" s="54" t="s">
        <v>256</v>
      </c>
      <c r="W486" t="str">
        <f t="shared" si="7"/>
        <v>Aug-21</v>
      </c>
    </row>
    <row r="487" spans="1:23" x14ac:dyDescent="0.25">
      <c r="A487" s="54" t="s">
        <v>317</v>
      </c>
      <c r="B487" s="54" t="s">
        <v>428</v>
      </c>
      <c r="C487" s="54" t="s">
        <v>263</v>
      </c>
      <c r="D487" s="54" t="s">
        <v>429</v>
      </c>
      <c r="E487" s="54" t="s">
        <v>5889</v>
      </c>
      <c r="F487" s="71">
        <v>44411</v>
      </c>
      <c r="G487" s="72">
        <v>45.56</v>
      </c>
      <c r="H487" s="72">
        <v>3824.76</v>
      </c>
      <c r="I487" s="54" t="s">
        <v>265</v>
      </c>
      <c r="J487" s="54" t="s">
        <v>321</v>
      </c>
      <c r="K487" s="54" t="s">
        <v>5890</v>
      </c>
      <c r="L487" s="54" t="s">
        <v>5891</v>
      </c>
      <c r="M487" s="54" t="s">
        <v>5889</v>
      </c>
      <c r="N487" s="54" t="s">
        <v>256</v>
      </c>
      <c r="O487" s="54" t="s">
        <v>256</v>
      </c>
      <c r="P487" s="54" t="s">
        <v>267</v>
      </c>
      <c r="Q487" s="54" t="s">
        <v>256</v>
      </c>
      <c r="R487" s="54" t="s">
        <v>431</v>
      </c>
      <c r="S487" s="71"/>
      <c r="T487" s="54" t="s">
        <v>256</v>
      </c>
      <c r="U487" s="71">
        <v>44411</v>
      </c>
      <c r="V487" s="54" t="s">
        <v>256</v>
      </c>
      <c r="W487" t="str">
        <f t="shared" si="7"/>
        <v>Aug-21</v>
      </c>
    </row>
    <row r="488" spans="1:23" x14ac:dyDescent="0.25">
      <c r="A488" s="54" t="s">
        <v>317</v>
      </c>
      <c r="B488" s="54" t="s">
        <v>428</v>
      </c>
      <c r="C488" s="54" t="s">
        <v>263</v>
      </c>
      <c r="D488" s="54" t="s">
        <v>429</v>
      </c>
      <c r="E488" s="54" t="s">
        <v>5892</v>
      </c>
      <c r="F488" s="71">
        <v>44413</v>
      </c>
      <c r="G488" s="72">
        <v>617.76</v>
      </c>
      <c r="H488" s="72">
        <v>51860.95</v>
      </c>
      <c r="I488" s="54" t="s">
        <v>265</v>
      </c>
      <c r="J488" s="54" t="s">
        <v>321</v>
      </c>
      <c r="K488" s="54" t="s">
        <v>5893</v>
      </c>
      <c r="L488" s="54" t="s">
        <v>5894</v>
      </c>
      <c r="M488" s="54" t="s">
        <v>5892</v>
      </c>
      <c r="N488" s="54" t="s">
        <v>256</v>
      </c>
      <c r="O488" s="54" t="s">
        <v>256</v>
      </c>
      <c r="P488" s="54" t="s">
        <v>267</v>
      </c>
      <c r="Q488" s="54" t="s">
        <v>256</v>
      </c>
      <c r="R488" s="54" t="s">
        <v>431</v>
      </c>
      <c r="S488" s="71"/>
      <c r="T488" s="54" t="s">
        <v>256</v>
      </c>
      <c r="U488" s="71">
        <v>44413</v>
      </c>
      <c r="V488" s="54" t="s">
        <v>256</v>
      </c>
      <c r="W488" t="str">
        <f t="shared" si="7"/>
        <v>Aug-21</v>
      </c>
    </row>
    <row r="489" spans="1:23" x14ac:dyDescent="0.25">
      <c r="A489" s="54" t="s">
        <v>317</v>
      </c>
      <c r="B489" s="54" t="s">
        <v>428</v>
      </c>
      <c r="C489" s="54" t="s">
        <v>263</v>
      </c>
      <c r="D489" s="54" t="s">
        <v>429</v>
      </c>
      <c r="E489" s="54" t="s">
        <v>5895</v>
      </c>
      <c r="F489" s="71">
        <v>44413</v>
      </c>
      <c r="G489" s="72">
        <v>418</v>
      </c>
      <c r="H489" s="72">
        <v>35091.1</v>
      </c>
      <c r="I489" s="54" t="s">
        <v>265</v>
      </c>
      <c r="J489" s="54" t="s">
        <v>321</v>
      </c>
      <c r="K489" s="54" t="s">
        <v>5896</v>
      </c>
      <c r="L489" s="54" t="s">
        <v>5897</v>
      </c>
      <c r="M489" s="54" t="s">
        <v>5895</v>
      </c>
      <c r="N489" s="54" t="s">
        <v>256</v>
      </c>
      <c r="O489" s="54" t="s">
        <v>256</v>
      </c>
      <c r="P489" s="54" t="s">
        <v>267</v>
      </c>
      <c r="Q489" s="54" t="s">
        <v>256</v>
      </c>
      <c r="R489" s="54" t="s">
        <v>431</v>
      </c>
      <c r="S489" s="71"/>
      <c r="T489" s="54" t="s">
        <v>256</v>
      </c>
      <c r="U489" s="71">
        <v>44413</v>
      </c>
      <c r="V489" s="54" t="s">
        <v>256</v>
      </c>
      <c r="W489" t="str">
        <f t="shared" si="7"/>
        <v>Aug-21</v>
      </c>
    </row>
    <row r="490" spans="1:23" x14ac:dyDescent="0.25">
      <c r="A490" s="54" t="s">
        <v>317</v>
      </c>
      <c r="B490" s="54" t="s">
        <v>428</v>
      </c>
      <c r="C490" s="54" t="s">
        <v>263</v>
      </c>
      <c r="D490" s="54" t="s">
        <v>429</v>
      </c>
      <c r="E490" s="54" t="s">
        <v>5898</v>
      </c>
      <c r="F490" s="71">
        <v>44413</v>
      </c>
      <c r="G490" s="72">
        <v>987.56</v>
      </c>
      <c r="H490" s="72">
        <v>82905.66</v>
      </c>
      <c r="I490" s="54" t="s">
        <v>265</v>
      </c>
      <c r="J490" s="54" t="s">
        <v>321</v>
      </c>
      <c r="K490" s="54" t="s">
        <v>5899</v>
      </c>
      <c r="L490" s="54" t="s">
        <v>5900</v>
      </c>
      <c r="M490" s="54" t="s">
        <v>5898</v>
      </c>
      <c r="N490" s="54" t="s">
        <v>256</v>
      </c>
      <c r="O490" s="54" t="s">
        <v>256</v>
      </c>
      <c r="P490" s="54" t="s">
        <v>267</v>
      </c>
      <c r="Q490" s="54" t="s">
        <v>256</v>
      </c>
      <c r="R490" s="54" t="s">
        <v>431</v>
      </c>
      <c r="S490" s="71"/>
      <c r="T490" s="54" t="s">
        <v>256</v>
      </c>
      <c r="U490" s="71">
        <v>44413</v>
      </c>
      <c r="V490" s="54" t="s">
        <v>256</v>
      </c>
      <c r="W490" t="str">
        <f t="shared" si="7"/>
        <v>Aug-21</v>
      </c>
    </row>
    <row r="491" spans="1:23" x14ac:dyDescent="0.25">
      <c r="A491" s="54" t="s">
        <v>317</v>
      </c>
      <c r="B491" s="54" t="s">
        <v>428</v>
      </c>
      <c r="C491" s="54" t="s">
        <v>263</v>
      </c>
      <c r="D491" s="54" t="s">
        <v>429</v>
      </c>
      <c r="E491" s="54" t="s">
        <v>5901</v>
      </c>
      <c r="F491" s="71">
        <v>44418</v>
      </c>
      <c r="G491" s="72">
        <v>175.44</v>
      </c>
      <c r="H491" s="72">
        <v>14728.19</v>
      </c>
      <c r="I491" s="54" t="s">
        <v>265</v>
      </c>
      <c r="J491" s="54" t="s">
        <v>321</v>
      </c>
      <c r="K491" s="54" t="s">
        <v>5902</v>
      </c>
      <c r="L491" s="54" t="s">
        <v>5903</v>
      </c>
      <c r="M491" s="54" t="s">
        <v>5901</v>
      </c>
      <c r="N491" s="54" t="s">
        <v>256</v>
      </c>
      <c r="O491" s="54" t="s">
        <v>256</v>
      </c>
      <c r="P491" s="54" t="s">
        <v>267</v>
      </c>
      <c r="Q491" s="54" t="s">
        <v>256</v>
      </c>
      <c r="R491" s="54" t="s">
        <v>431</v>
      </c>
      <c r="S491" s="71"/>
      <c r="T491" s="54" t="s">
        <v>256</v>
      </c>
      <c r="U491" s="71">
        <v>44418</v>
      </c>
      <c r="V491" s="54" t="s">
        <v>256</v>
      </c>
      <c r="W491" t="str">
        <f t="shared" si="7"/>
        <v>Aug-21</v>
      </c>
    </row>
    <row r="492" spans="1:23" x14ac:dyDescent="0.25">
      <c r="A492" s="54" t="s">
        <v>317</v>
      </c>
      <c r="B492" s="54" t="s">
        <v>428</v>
      </c>
      <c r="C492" s="54" t="s">
        <v>263</v>
      </c>
      <c r="D492" s="54" t="s">
        <v>429</v>
      </c>
      <c r="E492" s="54" t="s">
        <v>5904</v>
      </c>
      <c r="F492" s="71">
        <v>44418</v>
      </c>
      <c r="G492" s="72">
        <v>284.58</v>
      </c>
      <c r="H492" s="72">
        <v>23890.49</v>
      </c>
      <c r="I492" s="54" t="s">
        <v>265</v>
      </c>
      <c r="J492" s="54" t="s">
        <v>321</v>
      </c>
      <c r="K492" s="54" t="s">
        <v>5905</v>
      </c>
      <c r="L492" s="54" t="s">
        <v>5906</v>
      </c>
      <c r="M492" s="54" t="s">
        <v>5904</v>
      </c>
      <c r="N492" s="54" t="s">
        <v>256</v>
      </c>
      <c r="O492" s="54" t="s">
        <v>256</v>
      </c>
      <c r="P492" s="54" t="s">
        <v>267</v>
      </c>
      <c r="Q492" s="54" t="s">
        <v>256</v>
      </c>
      <c r="R492" s="54" t="s">
        <v>431</v>
      </c>
      <c r="S492" s="71"/>
      <c r="T492" s="54" t="s">
        <v>256</v>
      </c>
      <c r="U492" s="71">
        <v>44418</v>
      </c>
      <c r="V492" s="54" t="s">
        <v>256</v>
      </c>
      <c r="W492" t="str">
        <f t="shared" si="7"/>
        <v>Aug-21</v>
      </c>
    </row>
    <row r="493" spans="1:23" x14ac:dyDescent="0.25">
      <c r="A493" s="54" t="s">
        <v>317</v>
      </c>
      <c r="B493" s="54" t="s">
        <v>428</v>
      </c>
      <c r="C493" s="54" t="s">
        <v>263</v>
      </c>
      <c r="D493" s="54" t="s">
        <v>429</v>
      </c>
      <c r="E493" s="54" t="s">
        <v>5907</v>
      </c>
      <c r="F493" s="71">
        <v>44418</v>
      </c>
      <c r="G493" s="72">
        <v>156.75</v>
      </c>
      <c r="H493" s="72">
        <v>13159.16</v>
      </c>
      <c r="I493" s="54" t="s">
        <v>265</v>
      </c>
      <c r="J493" s="54" t="s">
        <v>321</v>
      </c>
      <c r="K493" s="54" t="s">
        <v>5908</v>
      </c>
      <c r="L493" s="54" t="s">
        <v>5909</v>
      </c>
      <c r="M493" s="54" t="s">
        <v>5907</v>
      </c>
      <c r="N493" s="54" t="s">
        <v>256</v>
      </c>
      <c r="O493" s="54" t="s">
        <v>256</v>
      </c>
      <c r="P493" s="54" t="s">
        <v>267</v>
      </c>
      <c r="Q493" s="54" t="s">
        <v>256</v>
      </c>
      <c r="R493" s="54" t="s">
        <v>431</v>
      </c>
      <c r="S493" s="71"/>
      <c r="T493" s="54" t="s">
        <v>256</v>
      </c>
      <c r="U493" s="71">
        <v>44418</v>
      </c>
      <c r="V493" s="54" t="s">
        <v>256</v>
      </c>
      <c r="W493" t="str">
        <f t="shared" si="7"/>
        <v>Aug-21</v>
      </c>
    </row>
    <row r="494" spans="1:23" x14ac:dyDescent="0.25">
      <c r="A494" s="54" t="s">
        <v>317</v>
      </c>
      <c r="B494" s="54" t="s">
        <v>428</v>
      </c>
      <c r="C494" s="54" t="s">
        <v>263</v>
      </c>
      <c r="D494" s="54" t="s">
        <v>429</v>
      </c>
      <c r="E494" s="54" t="s">
        <v>5910</v>
      </c>
      <c r="F494" s="71">
        <v>44418</v>
      </c>
      <c r="G494" s="72">
        <v>604.21</v>
      </c>
      <c r="H494" s="72">
        <v>50723.43</v>
      </c>
      <c r="I494" s="54" t="s">
        <v>265</v>
      </c>
      <c r="J494" s="54" t="s">
        <v>321</v>
      </c>
      <c r="K494" s="54" t="s">
        <v>5911</v>
      </c>
      <c r="L494" s="54" t="s">
        <v>5912</v>
      </c>
      <c r="M494" s="54" t="s">
        <v>5910</v>
      </c>
      <c r="N494" s="54" t="s">
        <v>256</v>
      </c>
      <c r="O494" s="54" t="s">
        <v>256</v>
      </c>
      <c r="P494" s="54" t="s">
        <v>267</v>
      </c>
      <c r="Q494" s="54" t="s">
        <v>256</v>
      </c>
      <c r="R494" s="54" t="s">
        <v>431</v>
      </c>
      <c r="S494" s="71"/>
      <c r="T494" s="54" t="s">
        <v>256</v>
      </c>
      <c r="U494" s="71">
        <v>44418</v>
      </c>
      <c r="V494" s="54" t="s">
        <v>256</v>
      </c>
      <c r="W494" t="str">
        <f t="shared" si="7"/>
        <v>Aug-21</v>
      </c>
    </row>
    <row r="495" spans="1:23" x14ac:dyDescent="0.25">
      <c r="A495" s="54" t="s">
        <v>317</v>
      </c>
      <c r="B495" s="54" t="s">
        <v>428</v>
      </c>
      <c r="C495" s="54" t="s">
        <v>263</v>
      </c>
      <c r="D495" s="54" t="s">
        <v>429</v>
      </c>
      <c r="E495" s="54" t="s">
        <v>5913</v>
      </c>
      <c r="F495" s="71">
        <v>44418</v>
      </c>
      <c r="G495" s="72">
        <v>146.22</v>
      </c>
      <c r="H495" s="72">
        <v>12275.17</v>
      </c>
      <c r="I495" s="54" t="s">
        <v>265</v>
      </c>
      <c r="J495" s="54" t="s">
        <v>321</v>
      </c>
      <c r="K495" s="54" t="s">
        <v>5914</v>
      </c>
      <c r="L495" s="54" t="s">
        <v>5915</v>
      </c>
      <c r="M495" s="54" t="s">
        <v>5913</v>
      </c>
      <c r="N495" s="54" t="s">
        <v>256</v>
      </c>
      <c r="O495" s="54" t="s">
        <v>256</v>
      </c>
      <c r="P495" s="54" t="s">
        <v>267</v>
      </c>
      <c r="Q495" s="54" t="s">
        <v>256</v>
      </c>
      <c r="R495" s="54" t="s">
        <v>431</v>
      </c>
      <c r="S495" s="71"/>
      <c r="T495" s="54" t="s">
        <v>256</v>
      </c>
      <c r="U495" s="71">
        <v>44418</v>
      </c>
      <c r="V495" s="54" t="s">
        <v>256</v>
      </c>
      <c r="W495" t="str">
        <f t="shared" si="7"/>
        <v>Aug-21</v>
      </c>
    </row>
    <row r="496" spans="1:23" x14ac:dyDescent="0.25">
      <c r="A496" s="54" t="s">
        <v>317</v>
      </c>
      <c r="B496" s="54" t="s">
        <v>428</v>
      </c>
      <c r="C496" s="54" t="s">
        <v>263</v>
      </c>
      <c r="D496" s="54" t="s">
        <v>429</v>
      </c>
      <c r="E496" s="54" t="s">
        <v>5916</v>
      </c>
      <c r="F496" s="71">
        <v>44418</v>
      </c>
      <c r="G496" s="72">
        <v>4.18</v>
      </c>
      <c r="H496" s="72">
        <v>350.91</v>
      </c>
      <c r="I496" s="54" t="s">
        <v>265</v>
      </c>
      <c r="J496" s="54" t="s">
        <v>321</v>
      </c>
      <c r="K496" s="54" t="s">
        <v>5917</v>
      </c>
      <c r="L496" s="54" t="s">
        <v>5918</v>
      </c>
      <c r="M496" s="54" t="s">
        <v>5916</v>
      </c>
      <c r="N496" s="54" t="s">
        <v>256</v>
      </c>
      <c r="O496" s="54" t="s">
        <v>256</v>
      </c>
      <c r="P496" s="54" t="s">
        <v>267</v>
      </c>
      <c r="Q496" s="54" t="s">
        <v>256</v>
      </c>
      <c r="R496" s="54" t="s">
        <v>431</v>
      </c>
      <c r="S496" s="71"/>
      <c r="T496" s="54" t="s">
        <v>256</v>
      </c>
      <c r="U496" s="71">
        <v>44418</v>
      </c>
      <c r="V496" s="54" t="s">
        <v>256</v>
      </c>
      <c r="W496" t="str">
        <f t="shared" si="7"/>
        <v>Aug-21</v>
      </c>
    </row>
    <row r="497" spans="1:23" x14ac:dyDescent="0.25">
      <c r="A497" s="54" t="s">
        <v>317</v>
      </c>
      <c r="B497" s="54" t="s">
        <v>428</v>
      </c>
      <c r="C497" s="54" t="s">
        <v>263</v>
      </c>
      <c r="D497" s="54" t="s">
        <v>429</v>
      </c>
      <c r="E497" s="54" t="s">
        <v>5919</v>
      </c>
      <c r="F497" s="71">
        <v>44418</v>
      </c>
      <c r="G497" s="72">
        <v>930.26</v>
      </c>
      <c r="H497" s="72">
        <v>78095.33</v>
      </c>
      <c r="I497" s="54" t="s">
        <v>265</v>
      </c>
      <c r="J497" s="54" t="s">
        <v>321</v>
      </c>
      <c r="K497" s="54" t="s">
        <v>5920</v>
      </c>
      <c r="L497" s="54" t="s">
        <v>5921</v>
      </c>
      <c r="M497" s="54" t="s">
        <v>5919</v>
      </c>
      <c r="N497" s="54" t="s">
        <v>256</v>
      </c>
      <c r="O497" s="54" t="s">
        <v>256</v>
      </c>
      <c r="P497" s="54" t="s">
        <v>267</v>
      </c>
      <c r="Q497" s="54" t="s">
        <v>256</v>
      </c>
      <c r="R497" s="54" t="s">
        <v>431</v>
      </c>
      <c r="S497" s="71"/>
      <c r="T497" s="54" t="s">
        <v>256</v>
      </c>
      <c r="U497" s="71">
        <v>44418</v>
      </c>
      <c r="V497" s="54" t="s">
        <v>256</v>
      </c>
      <c r="W497" t="str">
        <f t="shared" si="7"/>
        <v>Aug-21</v>
      </c>
    </row>
    <row r="498" spans="1:23" x14ac:dyDescent="0.25">
      <c r="A498" s="54" t="s">
        <v>317</v>
      </c>
      <c r="B498" s="54" t="s">
        <v>428</v>
      </c>
      <c r="C498" s="54" t="s">
        <v>263</v>
      </c>
      <c r="D498" s="54" t="s">
        <v>429</v>
      </c>
      <c r="E498" s="54" t="s">
        <v>5922</v>
      </c>
      <c r="F498" s="71">
        <v>44418</v>
      </c>
      <c r="G498" s="72">
        <v>400.95</v>
      </c>
      <c r="H498" s="72">
        <v>33659.75</v>
      </c>
      <c r="I498" s="54" t="s">
        <v>265</v>
      </c>
      <c r="J498" s="54" t="s">
        <v>321</v>
      </c>
      <c r="K498" s="54" t="s">
        <v>5923</v>
      </c>
      <c r="L498" s="54" t="s">
        <v>5924</v>
      </c>
      <c r="M498" s="54" t="s">
        <v>5922</v>
      </c>
      <c r="N498" s="54" t="s">
        <v>256</v>
      </c>
      <c r="O498" s="54" t="s">
        <v>256</v>
      </c>
      <c r="P498" s="54" t="s">
        <v>267</v>
      </c>
      <c r="Q498" s="54" t="s">
        <v>256</v>
      </c>
      <c r="R498" s="54" t="s">
        <v>431</v>
      </c>
      <c r="S498" s="71"/>
      <c r="T498" s="54" t="s">
        <v>256</v>
      </c>
      <c r="U498" s="71">
        <v>44418</v>
      </c>
      <c r="V498" s="54" t="s">
        <v>256</v>
      </c>
      <c r="W498" t="str">
        <f t="shared" si="7"/>
        <v>Aug-21</v>
      </c>
    </row>
    <row r="499" spans="1:23" x14ac:dyDescent="0.25">
      <c r="A499" s="54" t="s">
        <v>317</v>
      </c>
      <c r="B499" s="54" t="s">
        <v>428</v>
      </c>
      <c r="C499" s="54" t="s">
        <v>263</v>
      </c>
      <c r="D499" s="54" t="s">
        <v>429</v>
      </c>
      <c r="E499" s="54" t="s">
        <v>5925</v>
      </c>
      <c r="F499" s="71">
        <v>44418</v>
      </c>
      <c r="G499" s="72">
        <v>1387.89</v>
      </c>
      <c r="H499" s="72">
        <v>116513.37</v>
      </c>
      <c r="I499" s="54" t="s">
        <v>265</v>
      </c>
      <c r="J499" s="54" t="s">
        <v>321</v>
      </c>
      <c r="K499" s="54" t="s">
        <v>5926</v>
      </c>
      <c r="L499" s="54" t="s">
        <v>5927</v>
      </c>
      <c r="M499" s="54" t="s">
        <v>5925</v>
      </c>
      <c r="N499" s="54" t="s">
        <v>256</v>
      </c>
      <c r="O499" s="54" t="s">
        <v>256</v>
      </c>
      <c r="P499" s="54" t="s">
        <v>267</v>
      </c>
      <c r="Q499" s="54" t="s">
        <v>256</v>
      </c>
      <c r="R499" s="54" t="s">
        <v>431</v>
      </c>
      <c r="S499" s="71"/>
      <c r="T499" s="54" t="s">
        <v>256</v>
      </c>
      <c r="U499" s="71">
        <v>44418</v>
      </c>
      <c r="V499" s="54" t="s">
        <v>256</v>
      </c>
      <c r="W499" t="str">
        <f t="shared" si="7"/>
        <v>Aug-21</v>
      </c>
    </row>
    <row r="500" spans="1:23" x14ac:dyDescent="0.25">
      <c r="A500" s="54" t="s">
        <v>317</v>
      </c>
      <c r="B500" s="54" t="s">
        <v>428</v>
      </c>
      <c r="C500" s="54" t="s">
        <v>263</v>
      </c>
      <c r="D500" s="54" t="s">
        <v>429</v>
      </c>
      <c r="E500" s="54" t="s">
        <v>5928</v>
      </c>
      <c r="F500" s="71">
        <v>44425</v>
      </c>
      <c r="G500" s="72">
        <v>600</v>
      </c>
      <c r="H500" s="72">
        <v>50370</v>
      </c>
      <c r="I500" s="54" t="s">
        <v>265</v>
      </c>
      <c r="J500" s="54" t="s">
        <v>321</v>
      </c>
      <c r="K500" s="54" t="s">
        <v>5929</v>
      </c>
      <c r="L500" s="54" t="s">
        <v>5930</v>
      </c>
      <c r="M500" s="54" t="s">
        <v>5928</v>
      </c>
      <c r="N500" s="54" t="s">
        <v>256</v>
      </c>
      <c r="O500" s="54" t="s">
        <v>256</v>
      </c>
      <c r="P500" s="54" t="s">
        <v>267</v>
      </c>
      <c r="Q500" s="54" t="s">
        <v>256</v>
      </c>
      <c r="R500" s="54" t="s">
        <v>431</v>
      </c>
      <c r="S500" s="71"/>
      <c r="T500" s="54" t="s">
        <v>256</v>
      </c>
      <c r="U500" s="71">
        <v>44425</v>
      </c>
      <c r="V500" s="54" t="s">
        <v>256</v>
      </c>
      <c r="W500" t="str">
        <f t="shared" si="7"/>
        <v>Aug-21</v>
      </c>
    </row>
    <row r="501" spans="1:23" x14ac:dyDescent="0.25">
      <c r="A501" s="54" t="s">
        <v>317</v>
      </c>
      <c r="B501" s="54" t="s">
        <v>428</v>
      </c>
      <c r="C501" s="54" t="s">
        <v>263</v>
      </c>
      <c r="D501" s="54" t="s">
        <v>429</v>
      </c>
      <c r="E501" s="54" t="s">
        <v>5931</v>
      </c>
      <c r="F501" s="71">
        <v>44425</v>
      </c>
      <c r="G501" s="72">
        <v>900</v>
      </c>
      <c r="H501" s="72">
        <v>75555</v>
      </c>
      <c r="I501" s="54" t="s">
        <v>265</v>
      </c>
      <c r="J501" s="54" t="s">
        <v>321</v>
      </c>
      <c r="K501" s="54" t="s">
        <v>5932</v>
      </c>
      <c r="L501" s="54" t="s">
        <v>5933</v>
      </c>
      <c r="M501" s="54" t="s">
        <v>5931</v>
      </c>
      <c r="N501" s="54" t="s">
        <v>256</v>
      </c>
      <c r="O501" s="54" t="s">
        <v>256</v>
      </c>
      <c r="P501" s="54" t="s">
        <v>267</v>
      </c>
      <c r="Q501" s="54" t="s">
        <v>256</v>
      </c>
      <c r="R501" s="54" t="s">
        <v>431</v>
      </c>
      <c r="S501" s="71"/>
      <c r="T501" s="54" t="s">
        <v>256</v>
      </c>
      <c r="U501" s="71">
        <v>44425</v>
      </c>
      <c r="V501" s="54" t="s">
        <v>256</v>
      </c>
      <c r="W501" t="str">
        <f t="shared" si="7"/>
        <v>Aug-21</v>
      </c>
    </row>
    <row r="502" spans="1:23" x14ac:dyDescent="0.25">
      <c r="A502" s="54" t="s">
        <v>317</v>
      </c>
      <c r="B502" s="54" t="s">
        <v>428</v>
      </c>
      <c r="C502" s="54" t="s">
        <v>263</v>
      </c>
      <c r="D502" s="54" t="s">
        <v>429</v>
      </c>
      <c r="E502" s="54" t="s">
        <v>5934</v>
      </c>
      <c r="F502" s="71">
        <v>44425</v>
      </c>
      <c r="G502" s="72">
        <v>2000</v>
      </c>
      <c r="H502" s="72">
        <v>167900</v>
      </c>
      <c r="I502" s="54" t="s">
        <v>265</v>
      </c>
      <c r="J502" s="54" t="s">
        <v>321</v>
      </c>
      <c r="K502" s="54" t="s">
        <v>5935</v>
      </c>
      <c r="L502" s="54" t="s">
        <v>5936</v>
      </c>
      <c r="M502" s="54" t="s">
        <v>5934</v>
      </c>
      <c r="N502" s="54" t="s">
        <v>256</v>
      </c>
      <c r="O502" s="54" t="s">
        <v>256</v>
      </c>
      <c r="P502" s="54" t="s">
        <v>267</v>
      </c>
      <c r="Q502" s="54" t="s">
        <v>256</v>
      </c>
      <c r="R502" s="54" t="s">
        <v>431</v>
      </c>
      <c r="S502" s="71"/>
      <c r="T502" s="54" t="s">
        <v>256</v>
      </c>
      <c r="U502" s="71">
        <v>44425</v>
      </c>
      <c r="V502" s="54" t="s">
        <v>256</v>
      </c>
      <c r="W502" t="str">
        <f t="shared" si="7"/>
        <v>Aug-21</v>
      </c>
    </row>
    <row r="503" spans="1:23" x14ac:dyDescent="0.25">
      <c r="A503" s="54" t="s">
        <v>317</v>
      </c>
      <c r="B503" s="54" t="s">
        <v>428</v>
      </c>
      <c r="C503" s="54" t="s">
        <v>263</v>
      </c>
      <c r="D503" s="54" t="s">
        <v>429</v>
      </c>
      <c r="E503" s="54" t="s">
        <v>5937</v>
      </c>
      <c r="F503" s="71">
        <v>44425</v>
      </c>
      <c r="G503" s="72">
        <v>5107.78</v>
      </c>
      <c r="H503" s="72">
        <v>428798.13</v>
      </c>
      <c r="I503" s="54" t="s">
        <v>265</v>
      </c>
      <c r="J503" s="54" t="s">
        <v>321</v>
      </c>
      <c r="K503" s="54" t="s">
        <v>5938</v>
      </c>
      <c r="L503" s="54" t="s">
        <v>5939</v>
      </c>
      <c r="M503" s="54" t="s">
        <v>5937</v>
      </c>
      <c r="N503" s="54" t="s">
        <v>256</v>
      </c>
      <c r="O503" s="54" t="s">
        <v>256</v>
      </c>
      <c r="P503" s="54" t="s">
        <v>267</v>
      </c>
      <c r="Q503" s="54" t="s">
        <v>256</v>
      </c>
      <c r="R503" s="54" t="s">
        <v>431</v>
      </c>
      <c r="S503" s="71"/>
      <c r="T503" s="54" t="s">
        <v>256</v>
      </c>
      <c r="U503" s="71">
        <v>44425</v>
      </c>
      <c r="V503" s="54" t="s">
        <v>256</v>
      </c>
      <c r="W503" t="str">
        <f t="shared" si="7"/>
        <v>Aug-21</v>
      </c>
    </row>
    <row r="504" spans="1:23" x14ac:dyDescent="0.25">
      <c r="A504" s="54" t="s">
        <v>317</v>
      </c>
      <c r="B504" s="54" t="s">
        <v>428</v>
      </c>
      <c r="C504" s="54" t="s">
        <v>263</v>
      </c>
      <c r="D504" s="54" t="s">
        <v>429</v>
      </c>
      <c r="E504" s="54" t="s">
        <v>5940</v>
      </c>
      <c r="F504" s="71">
        <v>44425</v>
      </c>
      <c r="G504" s="72">
        <v>1873.45</v>
      </c>
      <c r="H504" s="72">
        <v>157276.13</v>
      </c>
      <c r="I504" s="54" t="s">
        <v>265</v>
      </c>
      <c r="J504" s="54" t="s">
        <v>321</v>
      </c>
      <c r="K504" s="54" t="s">
        <v>5941</v>
      </c>
      <c r="L504" s="54" t="s">
        <v>5942</v>
      </c>
      <c r="M504" s="54" t="s">
        <v>5940</v>
      </c>
      <c r="N504" s="54" t="s">
        <v>256</v>
      </c>
      <c r="O504" s="54" t="s">
        <v>256</v>
      </c>
      <c r="P504" s="54" t="s">
        <v>267</v>
      </c>
      <c r="Q504" s="54" t="s">
        <v>256</v>
      </c>
      <c r="R504" s="54" t="s">
        <v>431</v>
      </c>
      <c r="S504" s="71"/>
      <c r="T504" s="54" t="s">
        <v>256</v>
      </c>
      <c r="U504" s="71">
        <v>44425</v>
      </c>
      <c r="V504" s="54" t="s">
        <v>256</v>
      </c>
      <c r="W504" t="str">
        <f t="shared" si="7"/>
        <v>Aug-21</v>
      </c>
    </row>
    <row r="505" spans="1:23" x14ac:dyDescent="0.25">
      <c r="A505" s="54" t="s">
        <v>317</v>
      </c>
      <c r="B505" s="54" t="s">
        <v>428</v>
      </c>
      <c r="C505" s="54" t="s">
        <v>263</v>
      </c>
      <c r="D505" s="54" t="s">
        <v>429</v>
      </c>
      <c r="E505" s="54" t="s">
        <v>5943</v>
      </c>
      <c r="F505" s="71">
        <v>44425</v>
      </c>
      <c r="G505" s="72">
        <v>2480.96</v>
      </c>
      <c r="H505" s="72">
        <v>208276.59</v>
      </c>
      <c r="I505" s="54" t="s">
        <v>265</v>
      </c>
      <c r="J505" s="54" t="s">
        <v>321</v>
      </c>
      <c r="K505" s="54" t="s">
        <v>5944</v>
      </c>
      <c r="L505" s="54" t="s">
        <v>5945</v>
      </c>
      <c r="M505" s="54" t="s">
        <v>5943</v>
      </c>
      <c r="N505" s="54" t="s">
        <v>256</v>
      </c>
      <c r="O505" s="54" t="s">
        <v>256</v>
      </c>
      <c r="P505" s="54" t="s">
        <v>267</v>
      </c>
      <c r="Q505" s="54" t="s">
        <v>256</v>
      </c>
      <c r="R505" s="54" t="s">
        <v>431</v>
      </c>
      <c r="S505" s="71"/>
      <c r="T505" s="54" t="s">
        <v>256</v>
      </c>
      <c r="U505" s="71">
        <v>44425</v>
      </c>
      <c r="V505" s="54" t="s">
        <v>256</v>
      </c>
      <c r="W505" t="str">
        <f t="shared" si="7"/>
        <v>Aug-21</v>
      </c>
    </row>
    <row r="506" spans="1:23" x14ac:dyDescent="0.25">
      <c r="A506" s="54" t="s">
        <v>317</v>
      </c>
      <c r="B506" s="54" t="s">
        <v>428</v>
      </c>
      <c r="C506" s="54" t="s">
        <v>263</v>
      </c>
      <c r="D506" s="54" t="s">
        <v>429</v>
      </c>
      <c r="E506" s="54" t="s">
        <v>5946</v>
      </c>
      <c r="F506" s="71">
        <v>44425</v>
      </c>
      <c r="G506" s="72">
        <v>250.17</v>
      </c>
      <c r="H506" s="72">
        <v>21001.77</v>
      </c>
      <c r="I506" s="54" t="s">
        <v>265</v>
      </c>
      <c r="J506" s="54" t="s">
        <v>321</v>
      </c>
      <c r="K506" s="54" t="s">
        <v>5947</v>
      </c>
      <c r="L506" s="54" t="s">
        <v>5948</v>
      </c>
      <c r="M506" s="54" t="s">
        <v>5946</v>
      </c>
      <c r="N506" s="54" t="s">
        <v>256</v>
      </c>
      <c r="O506" s="54" t="s">
        <v>256</v>
      </c>
      <c r="P506" s="54" t="s">
        <v>267</v>
      </c>
      <c r="Q506" s="54" t="s">
        <v>256</v>
      </c>
      <c r="R506" s="54" t="s">
        <v>431</v>
      </c>
      <c r="S506" s="71"/>
      <c r="T506" s="54" t="s">
        <v>256</v>
      </c>
      <c r="U506" s="71">
        <v>44425</v>
      </c>
      <c r="V506" s="54" t="s">
        <v>256</v>
      </c>
      <c r="W506" t="str">
        <f t="shared" si="7"/>
        <v>Aug-21</v>
      </c>
    </row>
    <row r="507" spans="1:23" x14ac:dyDescent="0.25">
      <c r="A507" s="54" t="s">
        <v>317</v>
      </c>
      <c r="B507" s="54" t="s">
        <v>428</v>
      </c>
      <c r="C507" s="54" t="s">
        <v>263</v>
      </c>
      <c r="D507" s="54" t="s">
        <v>429</v>
      </c>
      <c r="E507" s="54" t="s">
        <v>5949</v>
      </c>
      <c r="F507" s="71">
        <v>44427</v>
      </c>
      <c r="G507" s="72">
        <v>102.05</v>
      </c>
      <c r="H507" s="72">
        <v>8567.1</v>
      </c>
      <c r="I507" s="54" t="s">
        <v>265</v>
      </c>
      <c r="J507" s="54" t="s">
        <v>321</v>
      </c>
      <c r="K507" s="54" t="s">
        <v>5950</v>
      </c>
      <c r="L507" s="54" t="s">
        <v>5951</v>
      </c>
      <c r="M507" s="54" t="s">
        <v>5949</v>
      </c>
      <c r="N507" s="54" t="s">
        <v>256</v>
      </c>
      <c r="O507" s="54" t="s">
        <v>256</v>
      </c>
      <c r="P507" s="54" t="s">
        <v>267</v>
      </c>
      <c r="Q507" s="54" t="s">
        <v>256</v>
      </c>
      <c r="R507" s="54" t="s">
        <v>431</v>
      </c>
      <c r="S507" s="71"/>
      <c r="T507" s="54" t="s">
        <v>256</v>
      </c>
      <c r="U507" s="71">
        <v>44427</v>
      </c>
      <c r="V507" s="54" t="s">
        <v>256</v>
      </c>
      <c r="W507" t="str">
        <f t="shared" si="7"/>
        <v>Aug-21</v>
      </c>
    </row>
    <row r="508" spans="1:23" x14ac:dyDescent="0.25">
      <c r="A508" s="54" t="s">
        <v>317</v>
      </c>
      <c r="B508" s="54" t="s">
        <v>428</v>
      </c>
      <c r="C508" s="54" t="s">
        <v>263</v>
      </c>
      <c r="D508" s="54" t="s">
        <v>429</v>
      </c>
      <c r="E508" s="54" t="s">
        <v>5952</v>
      </c>
      <c r="F508" s="71">
        <v>44427</v>
      </c>
      <c r="G508" s="72">
        <v>5088.5</v>
      </c>
      <c r="H508" s="72">
        <v>427179.58</v>
      </c>
      <c r="I508" s="54" t="s">
        <v>265</v>
      </c>
      <c r="J508" s="54" t="s">
        <v>321</v>
      </c>
      <c r="K508" s="54" t="s">
        <v>5953</v>
      </c>
      <c r="L508" s="54" t="s">
        <v>5954</v>
      </c>
      <c r="M508" s="54" t="s">
        <v>5952</v>
      </c>
      <c r="N508" s="54" t="s">
        <v>256</v>
      </c>
      <c r="O508" s="54" t="s">
        <v>256</v>
      </c>
      <c r="P508" s="54" t="s">
        <v>267</v>
      </c>
      <c r="Q508" s="54" t="s">
        <v>256</v>
      </c>
      <c r="R508" s="54" t="s">
        <v>431</v>
      </c>
      <c r="S508" s="71"/>
      <c r="T508" s="54" t="s">
        <v>256</v>
      </c>
      <c r="U508" s="71">
        <v>44427</v>
      </c>
      <c r="V508" s="54" t="s">
        <v>256</v>
      </c>
      <c r="W508" t="str">
        <f t="shared" si="7"/>
        <v>Aug-21</v>
      </c>
    </row>
    <row r="509" spans="1:23" x14ac:dyDescent="0.25">
      <c r="A509" s="54" t="s">
        <v>317</v>
      </c>
      <c r="B509" s="54" t="s">
        <v>428</v>
      </c>
      <c r="C509" s="54" t="s">
        <v>263</v>
      </c>
      <c r="D509" s="54" t="s">
        <v>429</v>
      </c>
      <c r="E509" s="54" t="s">
        <v>5955</v>
      </c>
      <c r="F509" s="71">
        <v>44431</v>
      </c>
      <c r="G509" s="72">
        <v>108.68</v>
      </c>
      <c r="H509" s="72">
        <v>9123.69</v>
      </c>
      <c r="I509" s="54" t="s">
        <v>265</v>
      </c>
      <c r="J509" s="54" t="s">
        <v>321</v>
      </c>
      <c r="K509" s="54" t="s">
        <v>5956</v>
      </c>
      <c r="L509" s="54" t="s">
        <v>5957</v>
      </c>
      <c r="M509" s="54" t="s">
        <v>5955</v>
      </c>
      <c r="N509" s="54" t="s">
        <v>256</v>
      </c>
      <c r="O509" s="54" t="s">
        <v>256</v>
      </c>
      <c r="P509" s="54" t="s">
        <v>267</v>
      </c>
      <c r="Q509" s="54" t="s">
        <v>256</v>
      </c>
      <c r="R509" s="54" t="s">
        <v>431</v>
      </c>
      <c r="S509" s="71"/>
      <c r="T509" s="54" t="s">
        <v>256</v>
      </c>
      <c r="U509" s="71">
        <v>44431</v>
      </c>
      <c r="V509" s="54" t="s">
        <v>256</v>
      </c>
      <c r="W509" t="str">
        <f t="shared" si="7"/>
        <v>Aug-21</v>
      </c>
    </row>
    <row r="510" spans="1:23" x14ac:dyDescent="0.25">
      <c r="A510" s="54" t="s">
        <v>317</v>
      </c>
      <c r="B510" s="54" t="s">
        <v>428</v>
      </c>
      <c r="C510" s="54" t="s">
        <v>263</v>
      </c>
      <c r="D510" s="54" t="s">
        <v>429</v>
      </c>
      <c r="E510" s="54" t="s">
        <v>5958</v>
      </c>
      <c r="F510" s="71">
        <v>44422</v>
      </c>
      <c r="G510" s="72">
        <v>764.94</v>
      </c>
      <c r="H510" s="72">
        <v>64216.71</v>
      </c>
      <c r="I510" s="54" t="s">
        <v>265</v>
      </c>
      <c r="J510" s="54" t="s">
        <v>321</v>
      </c>
      <c r="K510" s="54" t="s">
        <v>5959</v>
      </c>
      <c r="L510" s="54" t="s">
        <v>5960</v>
      </c>
      <c r="M510" s="54" t="s">
        <v>5958</v>
      </c>
      <c r="N510" s="54" t="s">
        <v>256</v>
      </c>
      <c r="O510" s="54" t="s">
        <v>256</v>
      </c>
      <c r="P510" s="54" t="s">
        <v>267</v>
      </c>
      <c r="Q510" s="54" t="s">
        <v>256</v>
      </c>
      <c r="R510" s="54" t="s">
        <v>431</v>
      </c>
      <c r="S510" s="71"/>
      <c r="T510" s="54" t="s">
        <v>256</v>
      </c>
      <c r="U510" s="71">
        <v>44422</v>
      </c>
      <c r="V510" s="54" t="s">
        <v>256</v>
      </c>
      <c r="W510" t="str">
        <f t="shared" si="7"/>
        <v>Aug-21</v>
      </c>
    </row>
    <row r="511" spans="1:23" x14ac:dyDescent="0.25">
      <c r="A511" s="54" t="s">
        <v>317</v>
      </c>
      <c r="B511" s="54" t="s">
        <v>428</v>
      </c>
      <c r="C511" s="54" t="s">
        <v>263</v>
      </c>
      <c r="D511" s="54" t="s">
        <v>429</v>
      </c>
      <c r="E511" s="54" t="s">
        <v>5961</v>
      </c>
      <c r="F511" s="71">
        <v>44422</v>
      </c>
      <c r="G511" s="72">
        <v>947.85</v>
      </c>
      <c r="H511" s="72">
        <v>79572.009999999995</v>
      </c>
      <c r="I511" s="54" t="s">
        <v>265</v>
      </c>
      <c r="J511" s="54" t="s">
        <v>321</v>
      </c>
      <c r="K511" s="54" t="s">
        <v>5962</v>
      </c>
      <c r="L511" s="54" t="s">
        <v>5963</v>
      </c>
      <c r="M511" s="54" t="s">
        <v>5961</v>
      </c>
      <c r="N511" s="54" t="s">
        <v>256</v>
      </c>
      <c r="O511" s="54" t="s">
        <v>256</v>
      </c>
      <c r="P511" s="54" t="s">
        <v>267</v>
      </c>
      <c r="Q511" s="54" t="s">
        <v>256</v>
      </c>
      <c r="R511" s="54" t="s">
        <v>431</v>
      </c>
      <c r="S511" s="71"/>
      <c r="T511" s="54" t="s">
        <v>256</v>
      </c>
      <c r="U511" s="71">
        <v>44422</v>
      </c>
      <c r="V511" s="54" t="s">
        <v>256</v>
      </c>
      <c r="W511" t="str">
        <f t="shared" si="7"/>
        <v>Aug-21</v>
      </c>
    </row>
    <row r="512" spans="1:23" x14ac:dyDescent="0.25">
      <c r="A512" s="54" t="s">
        <v>317</v>
      </c>
      <c r="B512" s="54" t="s">
        <v>428</v>
      </c>
      <c r="C512" s="54" t="s">
        <v>263</v>
      </c>
      <c r="D512" s="54" t="s">
        <v>429</v>
      </c>
      <c r="E512" s="54" t="s">
        <v>5964</v>
      </c>
      <c r="F512" s="71">
        <v>44422</v>
      </c>
      <c r="G512" s="72">
        <v>2142.12</v>
      </c>
      <c r="H512" s="72">
        <v>179830.97</v>
      </c>
      <c r="I512" s="54" t="s">
        <v>265</v>
      </c>
      <c r="J512" s="54" t="s">
        <v>321</v>
      </c>
      <c r="K512" s="54" t="s">
        <v>5965</v>
      </c>
      <c r="L512" s="54" t="s">
        <v>5966</v>
      </c>
      <c r="M512" s="54" t="s">
        <v>5964</v>
      </c>
      <c r="N512" s="54" t="s">
        <v>256</v>
      </c>
      <c r="O512" s="54" t="s">
        <v>256</v>
      </c>
      <c r="P512" s="54" t="s">
        <v>267</v>
      </c>
      <c r="Q512" s="54" t="s">
        <v>256</v>
      </c>
      <c r="R512" s="54" t="s">
        <v>431</v>
      </c>
      <c r="S512" s="71"/>
      <c r="T512" s="54" t="s">
        <v>256</v>
      </c>
      <c r="U512" s="71">
        <v>44422</v>
      </c>
      <c r="V512" s="54" t="s">
        <v>256</v>
      </c>
      <c r="W512" t="str">
        <f t="shared" si="7"/>
        <v>Aug-21</v>
      </c>
    </row>
    <row r="513" spans="1:23" x14ac:dyDescent="0.25">
      <c r="A513" s="54" t="s">
        <v>317</v>
      </c>
      <c r="B513" s="54" t="s">
        <v>428</v>
      </c>
      <c r="C513" s="54" t="s">
        <v>263</v>
      </c>
      <c r="D513" s="54" t="s">
        <v>429</v>
      </c>
      <c r="E513" s="54" t="s">
        <v>5967</v>
      </c>
      <c r="F513" s="71">
        <v>44422</v>
      </c>
      <c r="G513" s="72">
        <v>2048</v>
      </c>
      <c r="H513" s="72">
        <v>171929.60000000001</v>
      </c>
      <c r="I513" s="54" t="s">
        <v>265</v>
      </c>
      <c r="J513" s="54" t="s">
        <v>321</v>
      </c>
      <c r="K513" s="54" t="s">
        <v>5968</v>
      </c>
      <c r="L513" s="54" t="s">
        <v>5969</v>
      </c>
      <c r="M513" s="54" t="s">
        <v>5967</v>
      </c>
      <c r="N513" s="54" t="s">
        <v>256</v>
      </c>
      <c r="O513" s="54" t="s">
        <v>256</v>
      </c>
      <c r="P513" s="54" t="s">
        <v>267</v>
      </c>
      <c r="Q513" s="54" t="s">
        <v>256</v>
      </c>
      <c r="R513" s="54" t="s">
        <v>431</v>
      </c>
      <c r="S513" s="71"/>
      <c r="T513" s="54" t="s">
        <v>256</v>
      </c>
      <c r="U513" s="71">
        <v>44422</v>
      </c>
      <c r="V513" s="54" t="s">
        <v>256</v>
      </c>
      <c r="W513" t="str">
        <f t="shared" si="7"/>
        <v>Aug-21</v>
      </c>
    </row>
    <row r="514" spans="1:23" x14ac:dyDescent="0.25">
      <c r="A514" s="54" t="s">
        <v>317</v>
      </c>
      <c r="B514" s="54" t="s">
        <v>428</v>
      </c>
      <c r="C514" s="54" t="s">
        <v>263</v>
      </c>
      <c r="D514" s="54" t="s">
        <v>429</v>
      </c>
      <c r="E514" s="54" t="s">
        <v>5970</v>
      </c>
      <c r="F514" s="71">
        <v>44425</v>
      </c>
      <c r="G514" s="72">
        <v>11.41</v>
      </c>
      <c r="H514" s="72">
        <v>957.87</v>
      </c>
      <c r="I514" s="54" t="s">
        <v>265</v>
      </c>
      <c r="J514" s="54" t="s">
        <v>321</v>
      </c>
      <c r="K514" s="54" t="s">
        <v>5971</v>
      </c>
      <c r="L514" s="54" t="s">
        <v>5972</v>
      </c>
      <c r="M514" s="54" t="s">
        <v>5970</v>
      </c>
      <c r="N514" s="54" t="s">
        <v>256</v>
      </c>
      <c r="O514" s="54" t="s">
        <v>256</v>
      </c>
      <c r="P514" s="54" t="s">
        <v>267</v>
      </c>
      <c r="Q514" s="54" t="s">
        <v>256</v>
      </c>
      <c r="R514" s="54" t="s">
        <v>431</v>
      </c>
      <c r="S514" s="71"/>
      <c r="T514" s="54" t="s">
        <v>256</v>
      </c>
      <c r="U514" s="71">
        <v>44425</v>
      </c>
      <c r="V514" s="54" t="s">
        <v>256</v>
      </c>
      <c r="W514" t="str">
        <f t="shared" ref="W514:W577" si="8">TEXT(F514,"MMM-YY")</f>
        <v>Aug-21</v>
      </c>
    </row>
    <row r="515" spans="1:23" x14ac:dyDescent="0.25">
      <c r="A515" s="54" t="s">
        <v>317</v>
      </c>
      <c r="B515" s="54" t="s">
        <v>428</v>
      </c>
      <c r="C515" s="54" t="s">
        <v>263</v>
      </c>
      <c r="D515" s="54" t="s">
        <v>429</v>
      </c>
      <c r="E515" s="54" t="s">
        <v>5973</v>
      </c>
      <c r="F515" s="71">
        <v>44425</v>
      </c>
      <c r="G515" s="72">
        <v>373.81</v>
      </c>
      <c r="H515" s="72">
        <v>31381.35</v>
      </c>
      <c r="I515" s="54" t="s">
        <v>265</v>
      </c>
      <c r="J515" s="54" t="s">
        <v>321</v>
      </c>
      <c r="K515" s="54" t="s">
        <v>5974</v>
      </c>
      <c r="L515" s="54" t="s">
        <v>5975</v>
      </c>
      <c r="M515" s="54" t="s">
        <v>5973</v>
      </c>
      <c r="N515" s="54" t="s">
        <v>256</v>
      </c>
      <c r="O515" s="54" t="s">
        <v>256</v>
      </c>
      <c r="P515" s="54" t="s">
        <v>267</v>
      </c>
      <c r="Q515" s="54" t="s">
        <v>256</v>
      </c>
      <c r="R515" s="54" t="s">
        <v>431</v>
      </c>
      <c r="S515" s="71"/>
      <c r="T515" s="54" t="s">
        <v>256</v>
      </c>
      <c r="U515" s="71">
        <v>44425</v>
      </c>
      <c r="V515" s="54" t="s">
        <v>256</v>
      </c>
      <c r="W515" t="str">
        <f t="shared" si="8"/>
        <v>Aug-21</v>
      </c>
    </row>
    <row r="516" spans="1:23" x14ac:dyDescent="0.25">
      <c r="A516" s="54" t="s">
        <v>317</v>
      </c>
      <c r="B516" s="54" t="s">
        <v>428</v>
      </c>
      <c r="C516" s="54" t="s">
        <v>263</v>
      </c>
      <c r="D516" s="54" t="s">
        <v>429</v>
      </c>
      <c r="E516" s="54" t="s">
        <v>5976</v>
      </c>
      <c r="F516" s="71">
        <v>44425</v>
      </c>
      <c r="G516" s="72">
        <v>729.41</v>
      </c>
      <c r="H516" s="72">
        <v>61233.97</v>
      </c>
      <c r="I516" s="54" t="s">
        <v>265</v>
      </c>
      <c r="J516" s="54" t="s">
        <v>321</v>
      </c>
      <c r="K516" s="54" t="s">
        <v>5977</v>
      </c>
      <c r="L516" s="54" t="s">
        <v>5978</v>
      </c>
      <c r="M516" s="54" t="s">
        <v>5976</v>
      </c>
      <c r="N516" s="54" t="s">
        <v>256</v>
      </c>
      <c r="O516" s="54" t="s">
        <v>256</v>
      </c>
      <c r="P516" s="54" t="s">
        <v>267</v>
      </c>
      <c r="Q516" s="54" t="s">
        <v>256</v>
      </c>
      <c r="R516" s="54" t="s">
        <v>431</v>
      </c>
      <c r="S516" s="71"/>
      <c r="T516" s="54" t="s">
        <v>256</v>
      </c>
      <c r="U516" s="71">
        <v>44425</v>
      </c>
      <c r="V516" s="54" t="s">
        <v>256</v>
      </c>
      <c r="W516" t="str">
        <f t="shared" si="8"/>
        <v>Aug-21</v>
      </c>
    </row>
    <row r="517" spans="1:23" x14ac:dyDescent="0.25">
      <c r="A517" s="54" t="s">
        <v>317</v>
      </c>
      <c r="B517" s="54" t="s">
        <v>428</v>
      </c>
      <c r="C517" s="54" t="s">
        <v>263</v>
      </c>
      <c r="D517" s="54" t="s">
        <v>429</v>
      </c>
      <c r="E517" s="54" t="s">
        <v>5979</v>
      </c>
      <c r="F517" s="71">
        <v>44432</v>
      </c>
      <c r="G517" s="72">
        <v>125.4</v>
      </c>
      <c r="H517" s="72">
        <v>10527.33</v>
      </c>
      <c r="I517" s="54" t="s">
        <v>265</v>
      </c>
      <c r="J517" s="54" t="s">
        <v>321</v>
      </c>
      <c r="K517" s="54" t="s">
        <v>5980</v>
      </c>
      <c r="L517" s="54" t="s">
        <v>5981</v>
      </c>
      <c r="M517" s="54" t="s">
        <v>5979</v>
      </c>
      <c r="N517" s="54" t="s">
        <v>256</v>
      </c>
      <c r="O517" s="54" t="s">
        <v>256</v>
      </c>
      <c r="P517" s="54" t="s">
        <v>267</v>
      </c>
      <c r="Q517" s="54" t="s">
        <v>256</v>
      </c>
      <c r="R517" s="54" t="s">
        <v>431</v>
      </c>
      <c r="S517" s="71"/>
      <c r="T517" s="54" t="s">
        <v>256</v>
      </c>
      <c r="U517" s="71">
        <v>44432</v>
      </c>
      <c r="V517" s="54" t="s">
        <v>256</v>
      </c>
      <c r="W517" t="str">
        <f t="shared" si="8"/>
        <v>Aug-21</v>
      </c>
    </row>
    <row r="518" spans="1:23" x14ac:dyDescent="0.25">
      <c r="A518" s="54" t="s">
        <v>317</v>
      </c>
      <c r="B518" s="54" t="s">
        <v>428</v>
      </c>
      <c r="C518" s="54" t="s">
        <v>263</v>
      </c>
      <c r="D518" s="54" t="s">
        <v>429</v>
      </c>
      <c r="E518" s="54" t="s">
        <v>5982</v>
      </c>
      <c r="F518" s="71">
        <v>44432</v>
      </c>
      <c r="G518" s="72">
        <v>85</v>
      </c>
      <c r="H518" s="72">
        <v>7135.75</v>
      </c>
      <c r="I518" s="54" t="s">
        <v>265</v>
      </c>
      <c r="J518" s="54" t="s">
        <v>321</v>
      </c>
      <c r="K518" s="54" t="s">
        <v>5983</v>
      </c>
      <c r="L518" s="54" t="s">
        <v>5984</v>
      </c>
      <c r="M518" s="54" t="s">
        <v>5982</v>
      </c>
      <c r="N518" s="54" t="s">
        <v>256</v>
      </c>
      <c r="O518" s="54" t="s">
        <v>256</v>
      </c>
      <c r="P518" s="54" t="s">
        <v>267</v>
      </c>
      <c r="Q518" s="54" t="s">
        <v>256</v>
      </c>
      <c r="R518" s="54" t="s">
        <v>431</v>
      </c>
      <c r="S518" s="71"/>
      <c r="T518" s="54" t="s">
        <v>256</v>
      </c>
      <c r="U518" s="71">
        <v>44432</v>
      </c>
      <c r="V518" s="54" t="s">
        <v>256</v>
      </c>
      <c r="W518" t="str">
        <f t="shared" si="8"/>
        <v>Aug-21</v>
      </c>
    </row>
    <row r="519" spans="1:23" x14ac:dyDescent="0.25">
      <c r="A519" s="54" t="s">
        <v>317</v>
      </c>
      <c r="B519" s="54" t="s">
        <v>428</v>
      </c>
      <c r="C519" s="54" t="s">
        <v>263</v>
      </c>
      <c r="D519" s="54" t="s">
        <v>429</v>
      </c>
      <c r="E519" s="54" t="s">
        <v>5985</v>
      </c>
      <c r="F519" s="71">
        <v>44427</v>
      </c>
      <c r="G519" s="72">
        <v>1095.0999999999999</v>
      </c>
      <c r="H519" s="72">
        <v>91933.65</v>
      </c>
      <c r="I519" s="54" t="s">
        <v>265</v>
      </c>
      <c r="J519" s="54" t="s">
        <v>321</v>
      </c>
      <c r="K519" s="54" t="s">
        <v>5986</v>
      </c>
      <c r="L519" s="54" t="s">
        <v>5987</v>
      </c>
      <c r="M519" s="54" t="s">
        <v>5985</v>
      </c>
      <c r="N519" s="54" t="s">
        <v>256</v>
      </c>
      <c r="O519" s="54" t="s">
        <v>256</v>
      </c>
      <c r="P519" s="54" t="s">
        <v>267</v>
      </c>
      <c r="Q519" s="54" t="s">
        <v>256</v>
      </c>
      <c r="R519" s="54" t="s">
        <v>431</v>
      </c>
      <c r="S519" s="71"/>
      <c r="T519" s="54" t="s">
        <v>256</v>
      </c>
      <c r="U519" s="71">
        <v>44427</v>
      </c>
      <c r="V519" s="54" t="s">
        <v>256</v>
      </c>
      <c r="W519" t="str">
        <f t="shared" si="8"/>
        <v>Aug-21</v>
      </c>
    </row>
    <row r="520" spans="1:23" x14ac:dyDescent="0.25">
      <c r="A520" s="54" t="s">
        <v>317</v>
      </c>
      <c r="B520" s="54" t="s">
        <v>428</v>
      </c>
      <c r="C520" s="54" t="s">
        <v>263</v>
      </c>
      <c r="D520" s="54" t="s">
        <v>429</v>
      </c>
      <c r="E520" s="54" t="s">
        <v>5988</v>
      </c>
      <c r="F520" s="71">
        <v>44427</v>
      </c>
      <c r="G520" s="72">
        <v>209</v>
      </c>
      <c r="H520" s="72">
        <v>17545.55</v>
      </c>
      <c r="I520" s="54" t="s">
        <v>265</v>
      </c>
      <c r="J520" s="54" t="s">
        <v>321</v>
      </c>
      <c r="K520" s="54" t="s">
        <v>5989</v>
      </c>
      <c r="L520" s="54" t="s">
        <v>5990</v>
      </c>
      <c r="M520" s="54" t="s">
        <v>5988</v>
      </c>
      <c r="N520" s="54" t="s">
        <v>256</v>
      </c>
      <c r="O520" s="54" t="s">
        <v>256</v>
      </c>
      <c r="P520" s="54" t="s">
        <v>267</v>
      </c>
      <c r="Q520" s="54" t="s">
        <v>256</v>
      </c>
      <c r="R520" s="54" t="s">
        <v>431</v>
      </c>
      <c r="S520" s="71"/>
      <c r="T520" s="54" t="s">
        <v>256</v>
      </c>
      <c r="U520" s="71">
        <v>44427</v>
      </c>
      <c r="V520" s="54" t="s">
        <v>256</v>
      </c>
      <c r="W520" t="str">
        <f t="shared" si="8"/>
        <v>Aug-21</v>
      </c>
    </row>
    <row r="521" spans="1:23" x14ac:dyDescent="0.25">
      <c r="A521" s="54" t="s">
        <v>317</v>
      </c>
      <c r="B521" s="54" t="s">
        <v>428</v>
      </c>
      <c r="C521" s="54" t="s">
        <v>263</v>
      </c>
      <c r="D521" s="54" t="s">
        <v>429</v>
      </c>
      <c r="E521" s="54" t="s">
        <v>5991</v>
      </c>
      <c r="F521" s="71">
        <v>44427</v>
      </c>
      <c r="G521" s="72">
        <v>1296.21</v>
      </c>
      <c r="H521" s="72">
        <v>108816.83</v>
      </c>
      <c r="I521" s="54" t="s">
        <v>265</v>
      </c>
      <c r="J521" s="54" t="s">
        <v>321</v>
      </c>
      <c r="K521" s="54" t="s">
        <v>5992</v>
      </c>
      <c r="L521" s="54" t="s">
        <v>5993</v>
      </c>
      <c r="M521" s="54" t="s">
        <v>5991</v>
      </c>
      <c r="N521" s="54" t="s">
        <v>256</v>
      </c>
      <c r="O521" s="54" t="s">
        <v>256</v>
      </c>
      <c r="P521" s="54" t="s">
        <v>267</v>
      </c>
      <c r="Q521" s="54" t="s">
        <v>256</v>
      </c>
      <c r="R521" s="54" t="s">
        <v>431</v>
      </c>
      <c r="S521" s="71"/>
      <c r="T521" s="54" t="s">
        <v>256</v>
      </c>
      <c r="U521" s="71">
        <v>44427</v>
      </c>
      <c r="V521" s="54" t="s">
        <v>256</v>
      </c>
      <c r="W521" t="str">
        <f t="shared" si="8"/>
        <v>Aug-21</v>
      </c>
    </row>
    <row r="522" spans="1:23" x14ac:dyDescent="0.25">
      <c r="A522" s="54" t="s">
        <v>317</v>
      </c>
      <c r="B522" s="54" t="s">
        <v>428</v>
      </c>
      <c r="C522" s="54" t="s">
        <v>263</v>
      </c>
      <c r="D522" s="54" t="s">
        <v>429</v>
      </c>
      <c r="E522" s="54" t="s">
        <v>5994</v>
      </c>
      <c r="F522" s="71">
        <v>44427</v>
      </c>
      <c r="G522" s="72">
        <v>6285.29</v>
      </c>
      <c r="H522" s="72">
        <v>527650.1</v>
      </c>
      <c r="I522" s="54" t="s">
        <v>265</v>
      </c>
      <c r="J522" s="54" t="s">
        <v>321</v>
      </c>
      <c r="K522" s="54" t="s">
        <v>5995</v>
      </c>
      <c r="L522" s="54" t="s">
        <v>5996</v>
      </c>
      <c r="M522" s="54" t="s">
        <v>5994</v>
      </c>
      <c r="N522" s="54" t="s">
        <v>256</v>
      </c>
      <c r="O522" s="54" t="s">
        <v>256</v>
      </c>
      <c r="P522" s="54" t="s">
        <v>267</v>
      </c>
      <c r="Q522" s="54" t="s">
        <v>256</v>
      </c>
      <c r="R522" s="54" t="s">
        <v>431</v>
      </c>
      <c r="S522" s="71"/>
      <c r="T522" s="54" t="s">
        <v>256</v>
      </c>
      <c r="U522" s="71">
        <v>44427</v>
      </c>
      <c r="V522" s="54" t="s">
        <v>256</v>
      </c>
      <c r="W522" t="str">
        <f t="shared" si="8"/>
        <v>Aug-21</v>
      </c>
    </row>
    <row r="523" spans="1:23" x14ac:dyDescent="0.25">
      <c r="A523" s="54" t="s">
        <v>317</v>
      </c>
      <c r="B523" s="54" t="s">
        <v>428</v>
      </c>
      <c r="C523" s="54" t="s">
        <v>263</v>
      </c>
      <c r="D523" s="54" t="s">
        <v>429</v>
      </c>
      <c r="E523" s="54" t="s">
        <v>5997</v>
      </c>
      <c r="F523" s="71">
        <v>44427</v>
      </c>
      <c r="G523" s="72">
        <v>3348.56</v>
      </c>
      <c r="H523" s="72">
        <v>281111.61</v>
      </c>
      <c r="I523" s="54" t="s">
        <v>265</v>
      </c>
      <c r="J523" s="54" t="s">
        <v>321</v>
      </c>
      <c r="K523" s="54" t="s">
        <v>5998</v>
      </c>
      <c r="L523" s="54" t="s">
        <v>5999</v>
      </c>
      <c r="M523" s="54" t="s">
        <v>5997</v>
      </c>
      <c r="N523" s="54" t="s">
        <v>256</v>
      </c>
      <c r="O523" s="54" t="s">
        <v>256</v>
      </c>
      <c r="P523" s="54" t="s">
        <v>267</v>
      </c>
      <c r="Q523" s="54" t="s">
        <v>256</v>
      </c>
      <c r="R523" s="54" t="s">
        <v>431</v>
      </c>
      <c r="S523" s="71"/>
      <c r="T523" s="54" t="s">
        <v>256</v>
      </c>
      <c r="U523" s="71">
        <v>44427</v>
      </c>
      <c r="V523" s="54" t="s">
        <v>256</v>
      </c>
      <c r="W523" t="str">
        <f t="shared" si="8"/>
        <v>Aug-21</v>
      </c>
    </row>
    <row r="524" spans="1:23" x14ac:dyDescent="0.25">
      <c r="A524" s="54" t="s">
        <v>317</v>
      </c>
      <c r="B524" s="54" t="s">
        <v>428</v>
      </c>
      <c r="C524" s="54" t="s">
        <v>263</v>
      </c>
      <c r="D524" s="54" t="s">
        <v>429</v>
      </c>
      <c r="E524" s="54" t="s">
        <v>6000</v>
      </c>
      <c r="F524" s="71">
        <v>44431</v>
      </c>
      <c r="G524" s="72">
        <v>3776.77</v>
      </c>
      <c r="H524" s="72">
        <v>317059.84000000003</v>
      </c>
      <c r="I524" s="54" t="s">
        <v>265</v>
      </c>
      <c r="J524" s="54" t="s">
        <v>321</v>
      </c>
      <c r="K524" s="54" t="s">
        <v>6001</v>
      </c>
      <c r="L524" s="54" t="s">
        <v>6002</v>
      </c>
      <c r="M524" s="54" t="s">
        <v>6000</v>
      </c>
      <c r="N524" s="54" t="s">
        <v>256</v>
      </c>
      <c r="O524" s="54" t="s">
        <v>256</v>
      </c>
      <c r="P524" s="54" t="s">
        <v>267</v>
      </c>
      <c r="Q524" s="54" t="s">
        <v>256</v>
      </c>
      <c r="R524" s="54" t="s">
        <v>431</v>
      </c>
      <c r="S524" s="71"/>
      <c r="T524" s="54" t="s">
        <v>256</v>
      </c>
      <c r="U524" s="71">
        <v>44431</v>
      </c>
      <c r="V524" s="54" t="s">
        <v>256</v>
      </c>
      <c r="W524" t="str">
        <f t="shared" si="8"/>
        <v>Aug-21</v>
      </c>
    </row>
    <row r="525" spans="1:23" x14ac:dyDescent="0.25">
      <c r="A525" s="54" t="s">
        <v>317</v>
      </c>
      <c r="B525" s="54" t="s">
        <v>428</v>
      </c>
      <c r="C525" s="54" t="s">
        <v>263</v>
      </c>
      <c r="D525" s="54" t="s">
        <v>429</v>
      </c>
      <c r="E525" s="54" t="s">
        <v>6003</v>
      </c>
      <c r="F525" s="71">
        <v>44431</v>
      </c>
      <c r="G525" s="72">
        <v>3290.21</v>
      </c>
      <c r="H525" s="72">
        <v>276213.13</v>
      </c>
      <c r="I525" s="54" t="s">
        <v>265</v>
      </c>
      <c r="J525" s="54" t="s">
        <v>321</v>
      </c>
      <c r="K525" s="54" t="s">
        <v>6004</v>
      </c>
      <c r="L525" s="54" t="s">
        <v>6005</v>
      </c>
      <c r="M525" s="54" t="s">
        <v>6003</v>
      </c>
      <c r="N525" s="54" t="s">
        <v>256</v>
      </c>
      <c r="O525" s="54" t="s">
        <v>256</v>
      </c>
      <c r="P525" s="54" t="s">
        <v>267</v>
      </c>
      <c r="Q525" s="54" t="s">
        <v>256</v>
      </c>
      <c r="R525" s="54" t="s">
        <v>431</v>
      </c>
      <c r="S525" s="71"/>
      <c r="T525" s="54" t="s">
        <v>256</v>
      </c>
      <c r="U525" s="71">
        <v>44431</v>
      </c>
      <c r="V525" s="54" t="s">
        <v>256</v>
      </c>
      <c r="W525" t="str">
        <f t="shared" si="8"/>
        <v>Aug-21</v>
      </c>
    </row>
    <row r="526" spans="1:23" x14ac:dyDescent="0.25">
      <c r="A526" s="54" t="s">
        <v>317</v>
      </c>
      <c r="B526" s="54" t="s">
        <v>428</v>
      </c>
      <c r="C526" s="54" t="s">
        <v>263</v>
      </c>
      <c r="D526" s="54" t="s">
        <v>429</v>
      </c>
      <c r="E526" s="54" t="s">
        <v>6006</v>
      </c>
      <c r="F526" s="71">
        <v>44431</v>
      </c>
      <c r="G526" s="72">
        <v>693.1</v>
      </c>
      <c r="H526" s="72">
        <v>58185.75</v>
      </c>
      <c r="I526" s="54" t="s">
        <v>265</v>
      </c>
      <c r="J526" s="54" t="s">
        <v>321</v>
      </c>
      <c r="K526" s="54" t="s">
        <v>6007</v>
      </c>
      <c r="L526" s="54" t="s">
        <v>6008</v>
      </c>
      <c r="M526" s="54" t="s">
        <v>6006</v>
      </c>
      <c r="N526" s="54" t="s">
        <v>256</v>
      </c>
      <c r="O526" s="54" t="s">
        <v>256</v>
      </c>
      <c r="P526" s="54" t="s">
        <v>267</v>
      </c>
      <c r="Q526" s="54" t="s">
        <v>256</v>
      </c>
      <c r="R526" s="54" t="s">
        <v>431</v>
      </c>
      <c r="S526" s="71"/>
      <c r="T526" s="54" t="s">
        <v>256</v>
      </c>
      <c r="U526" s="71">
        <v>44431</v>
      </c>
      <c r="V526" s="54" t="s">
        <v>256</v>
      </c>
      <c r="W526" t="str">
        <f t="shared" si="8"/>
        <v>Aug-21</v>
      </c>
    </row>
    <row r="527" spans="1:23" x14ac:dyDescent="0.25">
      <c r="A527" s="54" t="s">
        <v>317</v>
      </c>
      <c r="B527" s="54" t="s">
        <v>428</v>
      </c>
      <c r="C527" s="54" t="s">
        <v>263</v>
      </c>
      <c r="D527" s="54" t="s">
        <v>429</v>
      </c>
      <c r="E527" s="54" t="s">
        <v>6009</v>
      </c>
      <c r="F527" s="71">
        <v>44431</v>
      </c>
      <c r="G527" s="72">
        <v>457.96</v>
      </c>
      <c r="H527" s="72">
        <v>38445.74</v>
      </c>
      <c r="I527" s="54" t="s">
        <v>265</v>
      </c>
      <c r="J527" s="54" t="s">
        <v>321</v>
      </c>
      <c r="K527" s="54" t="s">
        <v>6010</v>
      </c>
      <c r="L527" s="54" t="s">
        <v>6011</v>
      </c>
      <c r="M527" s="54" t="s">
        <v>6009</v>
      </c>
      <c r="N527" s="54" t="s">
        <v>256</v>
      </c>
      <c r="O527" s="54" t="s">
        <v>256</v>
      </c>
      <c r="P527" s="54" t="s">
        <v>267</v>
      </c>
      <c r="Q527" s="54" t="s">
        <v>256</v>
      </c>
      <c r="R527" s="54" t="s">
        <v>431</v>
      </c>
      <c r="S527" s="71"/>
      <c r="T527" s="54" t="s">
        <v>256</v>
      </c>
      <c r="U527" s="71">
        <v>44431</v>
      </c>
      <c r="V527" s="54" t="s">
        <v>256</v>
      </c>
      <c r="W527" t="str">
        <f t="shared" si="8"/>
        <v>Aug-21</v>
      </c>
    </row>
    <row r="528" spans="1:23" x14ac:dyDescent="0.25">
      <c r="A528" s="54" t="s">
        <v>317</v>
      </c>
      <c r="B528" s="54" t="s">
        <v>428</v>
      </c>
      <c r="C528" s="54" t="s">
        <v>263</v>
      </c>
      <c r="D528" s="54" t="s">
        <v>429</v>
      </c>
      <c r="E528" s="54" t="s">
        <v>6012</v>
      </c>
      <c r="F528" s="71">
        <v>44431</v>
      </c>
      <c r="G528" s="72">
        <v>1839.31</v>
      </c>
      <c r="H528" s="72">
        <v>154410.07</v>
      </c>
      <c r="I528" s="54" t="s">
        <v>265</v>
      </c>
      <c r="J528" s="54" t="s">
        <v>321</v>
      </c>
      <c r="K528" s="54" t="s">
        <v>6013</v>
      </c>
      <c r="L528" s="54" t="s">
        <v>6014</v>
      </c>
      <c r="M528" s="54" t="s">
        <v>6012</v>
      </c>
      <c r="N528" s="54" t="s">
        <v>256</v>
      </c>
      <c r="O528" s="54" t="s">
        <v>256</v>
      </c>
      <c r="P528" s="54" t="s">
        <v>267</v>
      </c>
      <c r="Q528" s="54" t="s">
        <v>256</v>
      </c>
      <c r="R528" s="54" t="s">
        <v>431</v>
      </c>
      <c r="S528" s="71"/>
      <c r="T528" s="54" t="s">
        <v>256</v>
      </c>
      <c r="U528" s="71">
        <v>44431</v>
      </c>
      <c r="V528" s="54" t="s">
        <v>256</v>
      </c>
      <c r="W528" t="str">
        <f t="shared" si="8"/>
        <v>Aug-21</v>
      </c>
    </row>
    <row r="529" spans="1:23" x14ac:dyDescent="0.25">
      <c r="A529" s="54" t="s">
        <v>317</v>
      </c>
      <c r="B529" s="54" t="s">
        <v>428</v>
      </c>
      <c r="C529" s="54" t="s">
        <v>263</v>
      </c>
      <c r="D529" s="54" t="s">
        <v>429</v>
      </c>
      <c r="E529" s="54" t="s">
        <v>6015</v>
      </c>
      <c r="F529" s="71">
        <v>44431</v>
      </c>
      <c r="G529" s="72">
        <v>832.08</v>
      </c>
      <c r="H529" s="72">
        <v>69853.119999999995</v>
      </c>
      <c r="I529" s="54" t="s">
        <v>265</v>
      </c>
      <c r="J529" s="54" t="s">
        <v>321</v>
      </c>
      <c r="K529" s="54" t="s">
        <v>6016</v>
      </c>
      <c r="L529" s="54" t="s">
        <v>6017</v>
      </c>
      <c r="M529" s="54" t="s">
        <v>6015</v>
      </c>
      <c r="N529" s="54" t="s">
        <v>256</v>
      </c>
      <c r="O529" s="54" t="s">
        <v>256</v>
      </c>
      <c r="P529" s="54" t="s">
        <v>267</v>
      </c>
      <c r="Q529" s="54" t="s">
        <v>256</v>
      </c>
      <c r="R529" s="54" t="s">
        <v>431</v>
      </c>
      <c r="S529" s="71"/>
      <c r="T529" s="54" t="s">
        <v>256</v>
      </c>
      <c r="U529" s="71">
        <v>44431</v>
      </c>
      <c r="V529" s="54" t="s">
        <v>256</v>
      </c>
      <c r="W529" t="str">
        <f t="shared" si="8"/>
        <v>Aug-21</v>
      </c>
    </row>
    <row r="530" spans="1:23" x14ac:dyDescent="0.25">
      <c r="A530" s="54" t="s">
        <v>317</v>
      </c>
      <c r="B530" s="54" t="s">
        <v>428</v>
      </c>
      <c r="C530" s="54" t="s">
        <v>263</v>
      </c>
      <c r="D530" s="54" t="s">
        <v>429</v>
      </c>
      <c r="E530" s="54" t="s">
        <v>6018</v>
      </c>
      <c r="F530" s="71">
        <v>44431</v>
      </c>
      <c r="G530" s="72">
        <v>211.12</v>
      </c>
      <c r="H530" s="72">
        <v>17723.52</v>
      </c>
      <c r="I530" s="54" t="s">
        <v>265</v>
      </c>
      <c r="J530" s="54" t="s">
        <v>321</v>
      </c>
      <c r="K530" s="54" t="s">
        <v>6019</v>
      </c>
      <c r="L530" s="54" t="s">
        <v>6020</v>
      </c>
      <c r="M530" s="54" t="s">
        <v>6018</v>
      </c>
      <c r="N530" s="54" t="s">
        <v>256</v>
      </c>
      <c r="O530" s="54" t="s">
        <v>256</v>
      </c>
      <c r="P530" s="54" t="s">
        <v>267</v>
      </c>
      <c r="Q530" s="54" t="s">
        <v>256</v>
      </c>
      <c r="R530" s="54" t="s">
        <v>431</v>
      </c>
      <c r="S530" s="71"/>
      <c r="T530" s="54" t="s">
        <v>256</v>
      </c>
      <c r="U530" s="71">
        <v>44431</v>
      </c>
      <c r="V530" s="54" t="s">
        <v>256</v>
      </c>
      <c r="W530" t="str">
        <f t="shared" si="8"/>
        <v>Aug-21</v>
      </c>
    </row>
    <row r="531" spans="1:23" x14ac:dyDescent="0.25">
      <c r="A531" s="54" t="s">
        <v>317</v>
      </c>
      <c r="B531" s="54" t="s">
        <v>428</v>
      </c>
      <c r="C531" s="54" t="s">
        <v>263</v>
      </c>
      <c r="D531" s="54" t="s">
        <v>429</v>
      </c>
      <c r="E531" s="54" t="s">
        <v>6021</v>
      </c>
      <c r="F531" s="71">
        <v>44427</v>
      </c>
      <c r="G531" s="72">
        <v>3258.02</v>
      </c>
      <c r="H531" s="72">
        <v>273510.78000000003</v>
      </c>
      <c r="I531" s="54" t="s">
        <v>265</v>
      </c>
      <c r="J531" s="54" t="s">
        <v>321</v>
      </c>
      <c r="K531" s="54" t="s">
        <v>6022</v>
      </c>
      <c r="L531" s="54" t="s">
        <v>6023</v>
      </c>
      <c r="M531" s="54" t="s">
        <v>6021</v>
      </c>
      <c r="N531" s="54" t="s">
        <v>256</v>
      </c>
      <c r="O531" s="54" t="s">
        <v>256</v>
      </c>
      <c r="P531" s="54" t="s">
        <v>267</v>
      </c>
      <c r="Q531" s="54" t="s">
        <v>256</v>
      </c>
      <c r="R531" s="54" t="s">
        <v>431</v>
      </c>
      <c r="S531" s="71"/>
      <c r="T531" s="54" t="s">
        <v>256</v>
      </c>
      <c r="U531" s="71">
        <v>44427</v>
      </c>
      <c r="V531" s="54" t="s">
        <v>256</v>
      </c>
      <c r="W531" t="str">
        <f t="shared" si="8"/>
        <v>Aug-21</v>
      </c>
    </row>
    <row r="532" spans="1:23" x14ac:dyDescent="0.25">
      <c r="A532" s="54" t="s">
        <v>317</v>
      </c>
      <c r="B532" s="54" t="s">
        <v>428</v>
      </c>
      <c r="C532" s="54" t="s">
        <v>263</v>
      </c>
      <c r="D532" s="54" t="s">
        <v>429</v>
      </c>
      <c r="E532" s="54" t="s">
        <v>6024</v>
      </c>
      <c r="F532" s="71">
        <v>44431</v>
      </c>
      <c r="G532" s="72">
        <v>1755.6</v>
      </c>
      <c r="H532" s="72">
        <v>147382.62</v>
      </c>
      <c r="I532" s="54" t="s">
        <v>265</v>
      </c>
      <c r="J532" s="54" t="s">
        <v>321</v>
      </c>
      <c r="K532" s="54" t="s">
        <v>6025</v>
      </c>
      <c r="L532" s="54" t="s">
        <v>6026</v>
      </c>
      <c r="M532" s="54" t="s">
        <v>6024</v>
      </c>
      <c r="N532" s="54" t="s">
        <v>256</v>
      </c>
      <c r="O532" s="54" t="s">
        <v>256</v>
      </c>
      <c r="P532" s="54" t="s">
        <v>267</v>
      </c>
      <c r="Q532" s="54" t="s">
        <v>256</v>
      </c>
      <c r="R532" s="54" t="s">
        <v>431</v>
      </c>
      <c r="S532" s="71"/>
      <c r="T532" s="54" t="s">
        <v>256</v>
      </c>
      <c r="U532" s="71">
        <v>44431</v>
      </c>
      <c r="V532" s="54" t="s">
        <v>256</v>
      </c>
      <c r="W532" t="str">
        <f t="shared" si="8"/>
        <v>Aug-21</v>
      </c>
    </row>
    <row r="533" spans="1:23" x14ac:dyDescent="0.25">
      <c r="A533" s="54" t="s">
        <v>317</v>
      </c>
      <c r="B533" s="54" t="s">
        <v>428</v>
      </c>
      <c r="C533" s="54" t="s">
        <v>263</v>
      </c>
      <c r="D533" s="54" t="s">
        <v>429</v>
      </c>
      <c r="E533" s="54" t="s">
        <v>6027</v>
      </c>
      <c r="F533" s="71">
        <v>44433</v>
      </c>
      <c r="G533" s="72">
        <v>2168.9299999999998</v>
      </c>
      <c r="H533" s="72">
        <v>182081.67</v>
      </c>
      <c r="I533" s="54" t="s">
        <v>265</v>
      </c>
      <c r="J533" s="54" t="s">
        <v>321</v>
      </c>
      <c r="K533" s="54" t="s">
        <v>6028</v>
      </c>
      <c r="L533" s="54" t="s">
        <v>6029</v>
      </c>
      <c r="M533" s="54" t="s">
        <v>6027</v>
      </c>
      <c r="N533" s="54" t="s">
        <v>256</v>
      </c>
      <c r="O533" s="54" t="s">
        <v>256</v>
      </c>
      <c r="P533" s="54" t="s">
        <v>267</v>
      </c>
      <c r="Q533" s="54" t="s">
        <v>256</v>
      </c>
      <c r="R533" s="54" t="s">
        <v>431</v>
      </c>
      <c r="S533" s="71"/>
      <c r="T533" s="54" t="s">
        <v>256</v>
      </c>
      <c r="U533" s="71">
        <v>44433</v>
      </c>
      <c r="V533" s="54" t="s">
        <v>256</v>
      </c>
      <c r="W533" t="str">
        <f t="shared" si="8"/>
        <v>Aug-21</v>
      </c>
    </row>
    <row r="534" spans="1:23" x14ac:dyDescent="0.25">
      <c r="A534" s="54" t="s">
        <v>317</v>
      </c>
      <c r="B534" s="54" t="s">
        <v>428</v>
      </c>
      <c r="C534" s="54" t="s">
        <v>263</v>
      </c>
      <c r="D534" s="54" t="s">
        <v>429</v>
      </c>
      <c r="E534" s="54" t="s">
        <v>6030</v>
      </c>
      <c r="F534" s="71">
        <v>44433</v>
      </c>
      <c r="G534" s="72">
        <v>1933.45</v>
      </c>
      <c r="H534" s="72">
        <v>162313.13</v>
      </c>
      <c r="I534" s="54" t="s">
        <v>265</v>
      </c>
      <c r="J534" s="54" t="s">
        <v>321</v>
      </c>
      <c r="K534" s="54" t="s">
        <v>6031</v>
      </c>
      <c r="L534" s="54" t="s">
        <v>6032</v>
      </c>
      <c r="M534" s="54" t="s">
        <v>6030</v>
      </c>
      <c r="N534" s="54" t="s">
        <v>256</v>
      </c>
      <c r="O534" s="54" t="s">
        <v>256</v>
      </c>
      <c r="P534" s="54" t="s">
        <v>267</v>
      </c>
      <c r="Q534" s="54" t="s">
        <v>256</v>
      </c>
      <c r="R534" s="54" t="s">
        <v>431</v>
      </c>
      <c r="S534" s="71"/>
      <c r="T534" s="54" t="s">
        <v>256</v>
      </c>
      <c r="U534" s="71">
        <v>44433</v>
      </c>
      <c r="V534" s="54" t="s">
        <v>256</v>
      </c>
      <c r="W534" t="str">
        <f t="shared" si="8"/>
        <v>Aug-21</v>
      </c>
    </row>
    <row r="535" spans="1:23" x14ac:dyDescent="0.25">
      <c r="A535" s="54" t="s">
        <v>317</v>
      </c>
      <c r="B535" s="54" t="s">
        <v>428</v>
      </c>
      <c r="C535" s="54" t="s">
        <v>263</v>
      </c>
      <c r="D535" s="54" t="s">
        <v>429</v>
      </c>
      <c r="E535" s="54" t="s">
        <v>6033</v>
      </c>
      <c r="F535" s="71">
        <v>44433</v>
      </c>
      <c r="G535" s="72">
        <v>443.08</v>
      </c>
      <c r="H535" s="72">
        <v>37196.57</v>
      </c>
      <c r="I535" s="54" t="s">
        <v>265</v>
      </c>
      <c r="J535" s="54" t="s">
        <v>321</v>
      </c>
      <c r="K535" s="54" t="s">
        <v>6034</v>
      </c>
      <c r="L535" s="54" t="s">
        <v>6035</v>
      </c>
      <c r="M535" s="54" t="s">
        <v>6033</v>
      </c>
      <c r="N535" s="54" t="s">
        <v>256</v>
      </c>
      <c r="O535" s="54" t="s">
        <v>256</v>
      </c>
      <c r="P535" s="54" t="s">
        <v>267</v>
      </c>
      <c r="Q535" s="54" t="s">
        <v>256</v>
      </c>
      <c r="R535" s="54" t="s">
        <v>431</v>
      </c>
      <c r="S535" s="71"/>
      <c r="T535" s="54" t="s">
        <v>256</v>
      </c>
      <c r="U535" s="71">
        <v>44433</v>
      </c>
      <c r="V535" s="54" t="s">
        <v>256</v>
      </c>
      <c r="W535" t="str">
        <f t="shared" si="8"/>
        <v>Aug-21</v>
      </c>
    </row>
    <row r="536" spans="1:23" x14ac:dyDescent="0.25">
      <c r="A536" s="54" t="s">
        <v>317</v>
      </c>
      <c r="B536" s="54" t="s">
        <v>428</v>
      </c>
      <c r="C536" s="54" t="s">
        <v>263</v>
      </c>
      <c r="D536" s="54" t="s">
        <v>429</v>
      </c>
      <c r="E536" s="54" t="s">
        <v>6036</v>
      </c>
      <c r="F536" s="71">
        <v>44434</v>
      </c>
      <c r="G536" s="72">
        <v>14.4</v>
      </c>
      <c r="H536" s="72">
        <v>1208.8800000000001</v>
      </c>
      <c r="I536" s="54" t="s">
        <v>265</v>
      </c>
      <c r="J536" s="54" t="s">
        <v>321</v>
      </c>
      <c r="K536" s="54" t="s">
        <v>6037</v>
      </c>
      <c r="L536" s="54" t="s">
        <v>6038</v>
      </c>
      <c r="M536" s="54" t="s">
        <v>6036</v>
      </c>
      <c r="N536" s="54" t="s">
        <v>256</v>
      </c>
      <c r="O536" s="54" t="s">
        <v>256</v>
      </c>
      <c r="P536" s="54" t="s">
        <v>267</v>
      </c>
      <c r="Q536" s="54" t="s">
        <v>256</v>
      </c>
      <c r="R536" s="54" t="s">
        <v>431</v>
      </c>
      <c r="S536" s="71"/>
      <c r="T536" s="54" t="s">
        <v>256</v>
      </c>
      <c r="U536" s="71">
        <v>44434</v>
      </c>
      <c r="V536" s="54" t="s">
        <v>256</v>
      </c>
      <c r="W536" t="str">
        <f t="shared" si="8"/>
        <v>Aug-21</v>
      </c>
    </row>
    <row r="537" spans="1:23" x14ac:dyDescent="0.25">
      <c r="A537" s="54" t="s">
        <v>317</v>
      </c>
      <c r="B537" s="54" t="s">
        <v>428</v>
      </c>
      <c r="C537" s="54" t="s">
        <v>263</v>
      </c>
      <c r="D537" s="54" t="s">
        <v>429</v>
      </c>
      <c r="E537" s="54" t="s">
        <v>6039</v>
      </c>
      <c r="F537" s="71">
        <v>44437</v>
      </c>
      <c r="G537" s="72">
        <v>41.8</v>
      </c>
      <c r="H537" s="72">
        <v>3509.11</v>
      </c>
      <c r="I537" s="54" t="s">
        <v>265</v>
      </c>
      <c r="J537" s="54" t="s">
        <v>321</v>
      </c>
      <c r="K537" s="54" t="s">
        <v>6040</v>
      </c>
      <c r="L537" s="54" t="s">
        <v>6041</v>
      </c>
      <c r="M537" s="54" t="s">
        <v>6039</v>
      </c>
      <c r="N537" s="54" t="s">
        <v>256</v>
      </c>
      <c r="O537" s="54" t="s">
        <v>256</v>
      </c>
      <c r="P537" s="54" t="s">
        <v>267</v>
      </c>
      <c r="Q537" s="54" t="s">
        <v>256</v>
      </c>
      <c r="R537" s="54" t="s">
        <v>431</v>
      </c>
      <c r="S537" s="71"/>
      <c r="T537" s="54" t="s">
        <v>256</v>
      </c>
      <c r="U537" s="71">
        <v>44437</v>
      </c>
      <c r="V537" s="54" t="s">
        <v>256</v>
      </c>
      <c r="W537" t="str">
        <f t="shared" si="8"/>
        <v>Aug-21</v>
      </c>
    </row>
    <row r="538" spans="1:23" x14ac:dyDescent="0.25">
      <c r="A538" s="54" t="s">
        <v>317</v>
      </c>
      <c r="B538" s="54" t="s">
        <v>428</v>
      </c>
      <c r="C538" s="54" t="s">
        <v>263</v>
      </c>
      <c r="D538" s="54" t="s">
        <v>429</v>
      </c>
      <c r="E538" s="54" t="s">
        <v>6042</v>
      </c>
      <c r="F538" s="71">
        <v>44434</v>
      </c>
      <c r="G538" s="72">
        <v>2262.42</v>
      </c>
      <c r="H538" s="72">
        <v>189930.16</v>
      </c>
      <c r="I538" s="54" t="s">
        <v>265</v>
      </c>
      <c r="J538" s="54" t="s">
        <v>321</v>
      </c>
      <c r="K538" s="54" t="s">
        <v>6043</v>
      </c>
      <c r="L538" s="54" t="s">
        <v>6044</v>
      </c>
      <c r="M538" s="54" t="s">
        <v>6042</v>
      </c>
      <c r="N538" s="54" t="s">
        <v>256</v>
      </c>
      <c r="O538" s="54" t="s">
        <v>256</v>
      </c>
      <c r="P538" s="54" t="s">
        <v>267</v>
      </c>
      <c r="Q538" s="54" t="s">
        <v>256</v>
      </c>
      <c r="R538" s="54" t="s">
        <v>431</v>
      </c>
      <c r="S538" s="71"/>
      <c r="T538" s="54" t="s">
        <v>256</v>
      </c>
      <c r="U538" s="71">
        <v>44434</v>
      </c>
      <c r="V538" s="54" t="s">
        <v>256</v>
      </c>
      <c r="W538" t="str">
        <f t="shared" si="8"/>
        <v>Aug-21</v>
      </c>
    </row>
    <row r="539" spans="1:23" x14ac:dyDescent="0.25">
      <c r="A539" s="54" t="s">
        <v>317</v>
      </c>
      <c r="B539" s="54" t="s">
        <v>428</v>
      </c>
      <c r="C539" s="54" t="s">
        <v>263</v>
      </c>
      <c r="D539" s="54" t="s">
        <v>429</v>
      </c>
      <c r="E539" s="54" t="s">
        <v>6045</v>
      </c>
      <c r="F539" s="71">
        <v>44434</v>
      </c>
      <c r="G539" s="72">
        <v>163.02000000000001</v>
      </c>
      <c r="H539" s="72">
        <v>13685.53</v>
      </c>
      <c r="I539" s="54" t="s">
        <v>265</v>
      </c>
      <c r="J539" s="54" t="s">
        <v>321</v>
      </c>
      <c r="K539" s="54" t="s">
        <v>6046</v>
      </c>
      <c r="L539" s="54" t="s">
        <v>6047</v>
      </c>
      <c r="M539" s="54" t="s">
        <v>6045</v>
      </c>
      <c r="N539" s="54" t="s">
        <v>256</v>
      </c>
      <c r="O539" s="54" t="s">
        <v>256</v>
      </c>
      <c r="P539" s="54" t="s">
        <v>267</v>
      </c>
      <c r="Q539" s="54" t="s">
        <v>256</v>
      </c>
      <c r="R539" s="54" t="s">
        <v>431</v>
      </c>
      <c r="S539" s="71"/>
      <c r="T539" s="54" t="s">
        <v>256</v>
      </c>
      <c r="U539" s="71">
        <v>44434</v>
      </c>
      <c r="V539" s="54" t="s">
        <v>256</v>
      </c>
      <c r="W539" t="str">
        <f t="shared" si="8"/>
        <v>Aug-21</v>
      </c>
    </row>
    <row r="540" spans="1:23" x14ac:dyDescent="0.25">
      <c r="A540" s="54" t="s">
        <v>317</v>
      </c>
      <c r="B540" s="54" t="s">
        <v>428</v>
      </c>
      <c r="C540" s="54" t="s">
        <v>263</v>
      </c>
      <c r="D540" s="54" t="s">
        <v>429</v>
      </c>
      <c r="E540" s="54" t="s">
        <v>6048</v>
      </c>
      <c r="F540" s="71">
        <v>44434</v>
      </c>
      <c r="G540" s="72">
        <v>1756.71</v>
      </c>
      <c r="H540" s="72">
        <v>147475.79999999999</v>
      </c>
      <c r="I540" s="54" t="s">
        <v>265</v>
      </c>
      <c r="J540" s="54" t="s">
        <v>321</v>
      </c>
      <c r="K540" s="54" t="s">
        <v>6049</v>
      </c>
      <c r="L540" s="54" t="s">
        <v>6050</v>
      </c>
      <c r="M540" s="54" t="s">
        <v>6048</v>
      </c>
      <c r="N540" s="54" t="s">
        <v>256</v>
      </c>
      <c r="O540" s="54" t="s">
        <v>256</v>
      </c>
      <c r="P540" s="54" t="s">
        <v>267</v>
      </c>
      <c r="Q540" s="54" t="s">
        <v>256</v>
      </c>
      <c r="R540" s="54" t="s">
        <v>431</v>
      </c>
      <c r="S540" s="71"/>
      <c r="T540" s="54" t="s">
        <v>256</v>
      </c>
      <c r="U540" s="71">
        <v>44434</v>
      </c>
      <c r="V540" s="54" t="s">
        <v>256</v>
      </c>
      <c r="W540" t="str">
        <f t="shared" si="8"/>
        <v>Aug-21</v>
      </c>
    </row>
    <row r="541" spans="1:23" x14ac:dyDescent="0.25">
      <c r="A541" s="54" t="s">
        <v>317</v>
      </c>
      <c r="B541" s="54" t="s">
        <v>428</v>
      </c>
      <c r="C541" s="54" t="s">
        <v>263</v>
      </c>
      <c r="D541" s="54" t="s">
        <v>429</v>
      </c>
      <c r="E541" s="54" t="s">
        <v>6051</v>
      </c>
      <c r="F541" s="71">
        <v>44434</v>
      </c>
      <c r="G541" s="72">
        <v>2.09</v>
      </c>
      <c r="H541" s="72">
        <v>175.46</v>
      </c>
      <c r="I541" s="54" t="s">
        <v>265</v>
      </c>
      <c r="J541" s="54" t="s">
        <v>321</v>
      </c>
      <c r="K541" s="54" t="s">
        <v>6052</v>
      </c>
      <c r="L541" s="54" t="s">
        <v>6053</v>
      </c>
      <c r="M541" s="54" t="s">
        <v>6051</v>
      </c>
      <c r="N541" s="54" t="s">
        <v>256</v>
      </c>
      <c r="O541" s="54" t="s">
        <v>256</v>
      </c>
      <c r="P541" s="54" t="s">
        <v>267</v>
      </c>
      <c r="Q541" s="54" t="s">
        <v>256</v>
      </c>
      <c r="R541" s="54" t="s">
        <v>431</v>
      </c>
      <c r="S541" s="71"/>
      <c r="T541" s="54" t="s">
        <v>256</v>
      </c>
      <c r="U541" s="71">
        <v>44434</v>
      </c>
      <c r="V541" s="54" t="s">
        <v>256</v>
      </c>
      <c r="W541" t="str">
        <f t="shared" si="8"/>
        <v>Aug-21</v>
      </c>
    </row>
    <row r="542" spans="1:23" x14ac:dyDescent="0.25">
      <c r="A542" s="54" t="s">
        <v>317</v>
      </c>
      <c r="B542" s="54" t="s">
        <v>428</v>
      </c>
      <c r="C542" s="54" t="s">
        <v>263</v>
      </c>
      <c r="D542" s="54" t="s">
        <v>429</v>
      </c>
      <c r="E542" s="54" t="s">
        <v>6054</v>
      </c>
      <c r="F542" s="71">
        <v>44434</v>
      </c>
      <c r="G542" s="72">
        <v>296.77999999999997</v>
      </c>
      <c r="H542" s="72">
        <v>24914.68</v>
      </c>
      <c r="I542" s="54" t="s">
        <v>265</v>
      </c>
      <c r="J542" s="54" t="s">
        <v>321</v>
      </c>
      <c r="K542" s="54" t="s">
        <v>6055</v>
      </c>
      <c r="L542" s="54" t="s">
        <v>6056</v>
      </c>
      <c r="M542" s="54" t="s">
        <v>6054</v>
      </c>
      <c r="N542" s="54" t="s">
        <v>256</v>
      </c>
      <c r="O542" s="54" t="s">
        <v>256</v>
      </c>
      <c r="P542" s="54" t="s">
        <v>267</v>
      </c>
      <c r="Q542" s="54" t="s">
        <v>256</v>
      </c>
      <c r="R542" s="54" t="s">
        <v>431</v>
      </c>
      <c r="S542" s="71"/>
      <c r="T542" s="54" t="s">
        <v>256</v>
      </c>
      <c r="U542" s="71">
        <v>44434</v>
      </c>
      <c r="V542" s="54" t="s">
        <v>256</v>
      </c>
      <c r="W542" t="str">
        <f t="shared" si="8"/>
        <v>Aug-21</v>
      </c>
    </row>
    <row r="543" spans="1:23" x14ac:dyDescent="0.25">
      <c r="A543" s="54" t="s">
        <v>317</v>
      </c>
      <c r="B543" s="54" t="s">
        <v>428</v>
      </c>
      <c r="C543" s="54" t="s">
        <v>263</v>
      </c>
      <c r="D543" s="54" t="s">
        <v>429</v>
      </c>
      <c r="E543" s="54" t="s">
        <v>6057</v>
      </c>
      <c r="F543" s="71">
        <v>44434</v>
      </c>
      <c r="G543" s="72">
        <v>1391.68</v>
      </c>
      <c r="H543" s="72">
        <v>116831.54</v>
      </c>
      <c r="I543" s="54" t="s">
        <v>265</v>
      </c>
      <c r="J543" s="54" t="s">
        <v>321</v>
      </c>
      <c r="K543" s="54" t="s">
        <v>6058</v>
      </c>
      <c r="L543" s="54" t="s">
        <v>6059</v>
      </c>
      <c r="M543" s="54" t="s">
        <v>6057</v>
      </c>
      <c r="N543" s="54" t="s">
        <v>256</v>
      </c>
      <c r="O543" s="54" t="s">
        <v>256</v>
      </c>
      <c r="P543" s="54" t="s">
        <v>267</v>
      </c>
      <c r="Q543" s="54" t="s">
        <v>256</v>
      </c>
      <c r="R543" s="54" t="s">
        <v>431</v>
      </c>
      <c r="S543" s="71"/>
      <c r="T543" s="54" t="s">
        <v>256</v>
      </c>
      <c r="U543" s="71">
        <v>44434</v>
      </c>
      <c r="V543" s="54" t="s">
        <v>256</v>
      </c>
      <c r="W543" t="str">
        <f t="shared" si="8"/>
        <v>Aug-21</v>
      </c>
    </row>
    <row r="544" spans="1:23" x14ac:dyDescent="0.25">
      <c r="A544" s="54" t="s">
        <v>317</v>
      </c>
      <c r="B544" s="54" t="s">
        <v>428</v>
      </c>
      <c r="C544" s="54" t="s">
        <v>263</v>
      </c>
      <c r="D544" s="54" t="s">
        <v>429</v>
      </c>
      <c r="E544" s="54" t="s">
        <v>6060</v>
      </c>
      <c r="F544" s="71">
        <v>44438</v>
      </c>
      <c r="G544" s="72">
        <v>41.8</v>
      </c>
      <c r="H544" s="72">
        <v>3509.11</v>
      </c>
      <c r="I544" s="54" t="s">
        <v>265</v>
      </c>
      <c r="J544" s="54" t="s">
        <v>321</v>
      </c>
      <c r="K544" s="54" t="s">
        <v>6061</v>
      </c>
      <c r="L544" s="54" t="s">
        <v>6062</v>
      </c>
      <c r="M544" s="54" t="s">
        <v>6060</v>
      </c>
      <c r="N544" s="54" t="s">
        <v>256</v>
      </c>
      <c r="O544" s="54" t="s">
        <v>256</v>
      </c>
      <c r="P544" s="54" t="s">
        <v>267</v>
      </c>
      <c r="Q544" s="54" t="s">
        <v>256</v>
      </c>
      <c r="R544" s="54" t="s">
        <v>431</v>
      </c>
      <c r="S544" s="71"/>
      <c r="T544" s="54" t="s">
        <v>256</v>
      </c>
      <c r="U544" s="71">
        <v>44438</v>
      </c>
      <c r="V544" s="54" t="s">
        <v>256</v>
      </c>
      <c r="W544" t="str">
        <f t="shared" si="8"/>
        <v>Aug-21</v>
      </c>
    </row>
    <row r="545" spans="1:23" x14ac:dyDescent="0.25">
      <c r="A545" s="54" t="s">
        <v>317</v>
      </c>
      <c r="B545" s="54" t="s">
        <v>428</v>
      </c>
      <c r="C545" s="54" t="s">
        <v>263</v>
      </c>
      <c r="D545" s="54" t="s">
        <v>429</v>
      </c>
      <c r="E545" s="54" t="s">
        <v>6063</v>
      </c>
      <c r="F545" s="71">
        <v>44439</v>
      </c>
      <c r="G545" s="72">
        <v>2134.52</v>
      </c>
      <c r="H545" s="72">
        <v>179833.31</v>
      </c>
      <c r="I545" s="54" t="s">
        <v>265</v>
      </c>
      <c r="J545" s="54" t="s">
        <v>321</v>
      </c>
      <c r="K545" s="54" t="s">
        <v>6064</v>
      </c>
      <c r="L545" s="54" t="s">
        <v>6065</v>
      </c>
      <c r="M545" s="54" t="s">
        <v>6063</v>
      </c>
      <c r="N545" s="54" t="s">
        <v>256</v>
      </c>
      <c r="O545" s="54" t="s">
        <v>256</v>
      </c>
      <c r="P545" s="54" t="s">
        <v>267</v>
      </c>
      <c r="Q545" s="54" t="s">
        <v>256</v>
      </c>
      <c r="R545" s="54" t="s">
        <v>431</v>
      </c>
      <c r="S545" s="71"/>
      <c r="T545" s="54" t="s">
        <v>256</v>
      </c>
      <c r="U545" s="71">
        <v>44439</v>
      </c>
      <c r="V545" s="54" t="s">
        <v>256</v>
      </c>
      <c r="W545" t="str">
        <f t="shared" si="8"/>
        <v>Aug-21</v>
      </c>
    </row>
    <row r="546" spans="1:23" x14ac:dyDescent="0.25">
      <c r="A546" s="54" t="s">
        <v>317</v>
      </c>
      <c r="B546" s="54" t="s">
        <v>428</v>
      </c>
      <c r="C546" s="54" t="s">
        <v>263</v>
      </c>
      <c r="D546" s="54" t="s">
        <v>429</v>
      </c>
      <c r="E546" s="54" t="s">
        <v>6066</v>
      </c>
      <c r="F546" s="71">
        <v>44437</v>
      </c>
      <c r="G546" s="72">
        <v>8077.79</v>
      </c>
      <c r="H546" s="72">
        <v>678130.47</v>
      </c>
      <c r="I546" s="54" t="s">
        <v>265</v>
      </c>
      <c r="J546" s="54" t="s">
        <v>321</v>
      </c>
      <c r="K546" s="54" t="s">
        <v>6067</v>
      </c>
      <c r="L546" s="54" t="s">
        <v>6068</v>
      </c>
      <c r="M546" s="54" t="s">
        <v>6066</v>
      </c>
      <c r="N546" s="54" t="s">
        <v>256</v>
      </c>
      <c r="O546" s="54" t="s">
        <v>256</v>
      </c>
      <c r="P546" s="54" t="s">
        <v>267</v>
      </c>
      <c r="Q546" s="54" t="s">
        <v>256</v>
      </c>
      <c r="R546" s="54" t="s">
        <v>431</v>
      </c>
      <c r="S546" s="71"/>
      <c r="T546" s="54" t="s">
        <v>256</v>
      </c>
      <c r="U546" s="71">
        <v>44437</v>
      </c>
      <c r="V546" s="54" t="s">
        <v>256</v>
      </c>
      <c r="W546" t="str">
        <f t="shared" si="8"/>
        <v>Aug-21</v>
      </c>
    </row>
    <row r="547" spans="1:23" x14ac:dyDescent="0.25">
      <c r="A547" s="54" t="s">
        <v>317</v>
      </c>
      <c r="B547" s="54" t="s">
        <v>428</v>
      </c>
      <c r="C547" s="54" t="s">
        <v>263</v>
      </c>
      <c r="D547" s="54" t="s">
        <v>429</v>
      </c>
      <c r="E547" s="54" t="s">
        <v>6069</v>
      </c>
      <c r="F547" s="71">
        <v>44437</v>
      </c>
      <c r="G547" s="72">
        <v>12562.98</v>
      </c>
      <c r="H547" s="72">
        <v>1054662.17</v>
      </c>
      <c r="I547" s="54" t="s">
        <v>265</v>
      </c>
      <c r="J547" s="54" t="s">
        <v>321</v>
      </c>
      <c r="K547" s="54" t="s">
        <v>6070</v>
      </c>
      <c r="L547" s="54" t="s">
        <v>6071</v>
      </c>
      <c r="M547" s="54" t="s">
        <v>6069</v>
      </c>
      <c r="N547" s="54" t="s">
        <v>256</v>
      </c>
      <c r="O547" s="54" t="s">
        <v>256</v>
      </c>
      <c r="P547" s="54" t="s">
        <v>267</v>
      </c>
      <c r="Q547" s="54" t="s">
        <v>256</v>
      </c>
      <c r="R547" s="54" t="s">
        <v>431</v>
      </c>
      <c r="S547" s="71"/>
      <c r="T547" s="54" t="s">
        <v>256</v>
      </c>
      <c r="U547" s="71">
        <v>44437</v>
      </c>
      <c r="V547" s="54" t="s">
        <v>256</v>
      </c>
      <c r="W547" t="str">
        <f t="shared" si="8"/>
        <v>Aug-21</v>
      </c>
    </row>
    <row r="548" spans="1:23" x14ac:dyDescent="0.25">
      <c r="A548" s="54" t="s">
        <v>317</v>
      </c>
      <c r="B548" s="54" t="s">
        <v>428</v>
      </c>
      <c r="C548" s="54" t="s">
        <v>263</v>
      </c>
      <c r="D548" s="54" t="s">
        <v>429</v>
      </c>
      <c r="E548" s="54" t="s">
        <v>6072</v>
      </c>
      <c r="F548" s="71">
        <v>44438</v>
      </c>
      <c r="G548" s="72">
        <v>223.63</v>
      </c>
      <c r="H548" s="72">
        <v>18773.740000000002</v>
      </c>
      <c r="I548" s="54" t="s">
        <v>265</v>
      </c>
      <c r="J548" s="54" t="s">
        <v>321</v>
      </c>
      <c r="K548" s="54" t="s">
        <v>6073</v>
      </c>
      <c r="L548" s="54" t="s">
        <v>6074</v>
      </c>
      <c r="M548" s="54" t="s">
        <v>6072</v>
      </c>
      <c r="N548" s="54" t="s">
        <v>256</v>
      </c>
      <c r="O548" s="54" t="s">
        <v>256</v>
      </c>
      <c r="P548" s="54" t="s">
        <v>267</v>
      </c>
      <c r="Q548" s="54" t="s">
        <v>256</v>
      </c>
      <c r="R548" s="54" t="s">
        <v>431</v>
      </c>
      <c r="S548" s="71"/>
      <c r="T548" s="54" t="s">
        <v>256</v>
      </c>
      <c r="U548" s="71">
        <v>44438</v>
      </c>
      <c r="V548" s="54" t="s">
        <v>256</v>
      </c>
      <c r="W548" t="str">
        <f t="shared" si="8"/>
        <v>Aug-21</v>
      </c>
    </row>
    <row r="549" spans="1:23" x14ac:dyDescent="0.25">
      <c r="A549" s="54" t="s">
        <v>317</v>
      </c>
      <c r="B549" s="54" t="s">
        <v>428</v>
      </c>
      <c r="C549" s="54" t="s">
        <v>263</v>
      </c>
      <c r="D549" s="54" t="s">
        <v>429</v>
      </c>
      <c r="E549" s="54" t="s">
        <v>6075</v>
      </c>
      <c r="F549" s="71">
        <v>44438</v>
      </c>
      <c r="G549" s="72">
        <v>2065.7199999999998</v>
      </c>
      <c r="H549" s="72">
        <v>173417.19</v>
      </c>
      <c r="I549" s="54" t="s">
        <v>265</v>
      </c>
      <c r="J549" s="54" t="s">
        <v>321</v>
      </c>
      <c r="K549" s="54" t="s">
        <v>6076</v>
      </c>
      <c r="L549" s="54" t="s">
        <v>6077</v>
      </c>
      <c r="M549" s="54" t="s">
        <v>6075</v>
      </c>
      <c r="N549" s="54" t="s">
        <v>256</v>
      </c>
      <c r="O549" s="54" t="s">
        <v>256</v>
      </c>
      <c r="P549" s="54" t="s">
        <v>267</v>
      </c>
      <c r="Q549" s="54" t="s">
        <v>256</v>
      </c>
      <c r="R549" s="54" t="s">
        <v>431</v>
      </c>
      <c r="S549" s="71"/>
      <c r="T549" s="54" t="s">
        <v>256</v>
      </c>
      <c r="U549" s="71">
        <v>44438</v>
      </c>
      <c r="V549" s="54" t="s">
        <v>256</v>
      </c>
      <c r="W549" t="str">
        <f t="shared" si="8"/>
        <v>Aug-21</v>
      </c>
    </row>
    <row r="550" spans="1:23" x14ac:dyDescent="0.25">
      <c r="A550" s="54" t="s">
        <v>317</v>
      </c>
      <c r="B550" s="54" t="s">
        <v>428</v>
      </c>
      <c r="C550" s="54" t="s">
        <v>263</v>
      </c>
      <c r="D550" s="54" t="s">
        <v>429</v>
      </c>
      <c r="E550" s="54" t="s">
        <v>6078</v>
      </c>
      <c r="F550" s="71">
        <v>44438</v>
      </c>
      <c r="G550" s="72">
        <v>666.42</v>
      </c>
      <c r="H550" s="72">
        <v>55945.96</v>
      </c>
      <c r="I550" s="54" t="s">
        <v>265</v>
      </c>
      <c r="J550" s="54" t="s">
        <v>321</v>
      </c>
      <c r="K550" s="54" t="s">
        <v>6079</v>
      </c>
      <c r="L550" s="54" t="s">
        <v>6080</v>
      </c>
      <c r="M550" s="54" t="s">
        <v>6078</v>
      </c>
      <c r="N550" s="54" t="s">
        <v>256</v>
      </c>
      <c r="O550" s="54" t="s">
        <v>256</v>
      </c>
      <c r="P550" s="54" t="s">
        <v>267</v>
      </c>
      <c r="Q550" s="54" t="s">
        <v>256</v>
      </c>
      <c r="R550" s="54" t="s">
        <v>431</v>
      </c>
      <c r="S550" s="71"/>
      <c r="T550" s="54" t="s">
        <v>256</v>
      </c>
      <c r="U550" s="71">
        <v>44438</v>
      </c>
      <c r="V550" s="54" t="s">
        <v>256</v>
      </c>
      <c r="W550" t="str">
        <f t="shared" si="8"/>
        <v>Aug-21</v>
      </c>
    </row>
    <row r="551" spans="1:23" x14ac:dyDescent="0.25">
      <c r="A551" s="54" t="s">
        <v>317</v>
      </c>
      <c r="B551" s="54" t="s">
        <v>428</v>
      </c>
      <c r="C551" s="54" t="s">
        <v>263</v>
      </c>
      <c r="D551" s="54" t="s">
        <v>429</v>
      </c>
      <c r="E551" s="54" t="s">
        <v>6081</v>
      </c>
      <c r="F551" s="71">
        <v>44437</v>
      </c>
      <c r="G551" s="72">
        <v>4309.62</v>
      </c>
      <c r="H551" s="72">
        <v>361792.6</v>
      </c>
      <c r="I551" s="54" t="s">
        <v>265</v>
      </c>
      <c r="J551" s="54" t="s">
        <v>321</v>
      </c>
      <c r="K551" s="54" t="s">
        <v>6082</v>
      </c>
      <c r="L551" s="54" t="s">
        <v>6083</v>
      </c>
      <c r="M551" s="54" t="s">
        <v>6081</v>
      </c>
      <c r="N551" s="54" t="s">
        <v>256</v>
      </c>
      <c r="O551" s="54" t="s">
        <v>256</v>
      </c>
      <c r="P551" s="54" t="s">
        <v>267</v>
      </c>
      <c r="Q551" s="54" t="s">
        <v>256</v>
      </c>
      <c r="R551" s="54" t="s">
        <v>431</v>
      </c>
      <c r="S551" s="71"/>
      <c r="T551" s="54" t="s">
        <v>256</v>
      </c>
      <c r="U551" s="71">
        <v>44437</v>
      </c>
      <c r="V551" s="54" t="s">
        <v>256</v>
      </c>
      <c r="W551" t="str">
        <f t="shared" si="8"/>
        <v>Aug-21</v>
      </c>
    </row>
    <row r="552" spans="1:23" x14ac:dyDescent="0.25">
      <c r="A552" s="54" t="s">
        <v>317</v>
      </c>
      <c r="B552" s="54" t="s">
        <v>428</v>
      </c>
      <c r="C552" s="54" t="s">
        <v>263</v>
      </c>
      <c r="D552" s="54" t="s">
        <v>429</v>
      </c>
      <c r="E552" s="54" t="s">
        <v>6084</v>
      </c>
      <c r="F552" s="71">
        <v>44438</v>
      </c>
      <c r="G552" s="72">
        <v>618.84</v>
      </c>
      <c r="H552" s="72">
        <v>51951.62</v>
      </c>
      <c r="I552" s="54" t="s">
        <v>265</v>
      </c>
      <c r="J552" s="54" t="s">
        <v>321</v>
      </c>
      <c r="K552" s="54" t="s">
        <v>6085</v>
      </c>
      <c r="L552" s="54" t="s">
        <v>6086</v>
      </c>
      <c r="M552" s="54" t="s">
        <v>6084</v>
      </c>
      <c r="N552" s="54" t="s">
        <v>256</v>
      </c>
      <c r="O552" s="54" t="s">
        <v>256</v>
      </c>
      <c r="P552" s="54" t="s">
        <v>267</v>
      </c>
      <c r="Q552" s="54" t="s">
        <v>256</v>
      </c>
      <c r="R552" s="54" t="s">
        <v>431</v>
      </c>
      <c r="S552" s="71"/>
      <c r="T552" s="54" t="s">
        <v>256</v>
      </c>
      <c r="U552" s="71">
        <v>44438</v>
      </c>
      <c r="V552" s="54" t="s">
        <v>256</v>
      </c>
      <c r="W552" t="str">
        <f t="shared" si="8"/>
        <v>Aug-21</v>
      </c>
    </row>
    <row r="553" spans="1:23" x14ac:dyDescent="0.25">
      <c r="A553" s="54" t="s">
        <v>317</v>
      </c>
      <c r="B553" s="54" t="s">
        <v>428</v>
      </c>
      <c r="C553" s="54" t="s">
        <v>263</v>
      </c>
      <c r="D553" s="54" t="s">
        <v>429</v>
      </c>
      <c r="E553" s="54" t="s">
        <v>6087</v>
      </c>
      <c r="F553" s="71">
        <v>44438</v>
      </c>
      <c r="G553" s="72">
        <v>969.06</v>
      </c>
      <c r="H553" s="72">
        <v>81352.59</v>
      </c>
      <c r="I553" s="54" t="s">
        <v>265</v>
      </c>
      <c r="J553" s="54" t="s">
        <v>321</v>
      </c>
      <c r="K553" s="54" t="s">
        <v>6088</v>
      </c>
      <c r="L553" s="54" t="s">
        <v>6089</v>
      </c>
      <c r="M553" s="54" t="s">
        <v>6087</v>
      </c>
      <c r="N553" s="54" t="s">
        <v>256</v>
      </c>
      <c r="O553" s="54" t="s">
        <v>256</v>
      </c>
      <c r="P553" s="54" t="s">
        <v>267</v>
      </c>
      <c r="Q553" s="54" t="s">
        <v>256</v>
      </c>
      <c r="R553" s="54" t="s">
        <v>431</v>
      </c>
      <c r="S553" s="71"/>
      <c r="T553" s="54" t="s">
        <v>256</v>
      </c>
      <c r="U553" s="71">
        <v>44438</v>
      </c>
      <c r="V553" s="54" t="s">
        <v>256</v>
      </c>
      <c r="W553" t="str">
        <f t="shared" si="8"/>
        <v>Aug-21</v>
      </c>
    </row>
    <row r="554" spans="1:23" x14ac:dyDescent="0.25">
      <c r="A554" s="54" t="s">
        <v>317</v>
      </c>
      <c r="B554" s="54" t="s">
        <v>428</v>
      </c>
      <c r="C554" s="54" t="s">
        <v>263</v>
      </c>
      <c r="D554" s="54" t="s">
        <v>429</v>
      </c>
      <c r="E554" s="54" t="s">
        <v>6090</v>
      </c>
      <c r="F554" s="71">
        <v>44438</v>
      </c>
      <c r="G554" s="72">
        <v>4970.2</v>
      </c>
      <c r="H554" s="72">
        <v>417248.29</v>
      </c>
      <c r="I554" s="54" t="s">
        <v>265</v>
      </c>
      <c r="J554" s="54" t="s">
        <v>321</v>
      </c>
      <c r="K554" s="54" t="s">
        <v>6091</v>
      </c>
      <c r="L554" s="54" t="s">
        <v>6092</v>
      </c>
      <c r="M554" s="54" t="s">
        <v>6090</v>
      </c>
      <c r="N554" s="54" t="s">
        <v>256</v>
      </c>
      <c r="O554" s="54" t="s">
        <v>256</v>
      </c>
      <c r="P554" s="54" t="s">
        <v>267</v>
      </c>
      <c r="Q554" s="54" t="s">
        <v>256</v>
      </c>
      <c r="R554" s="54" t="s">
        <v>431</v>
      </c>
      <c r="S554" s="71"/>
      <c r="T554" s="54" t="s">
        <v>256</v>
      </c>
      <c r="U554" s="71">
        <v>44438</v>
      </c>
      <c r="V554" s="54" t="s">
        <v>256</v>
      </c>
      <c r="W554" t="str">
        <f t="shared" si="8"/>
        <v>Aug-21</v>
      </c>
    </row>
    <row r="555" spans="1:23" x14ac:dyDescent="0.25">
      <c r="A555" s="54" t="s">
        <v>317</v>
      </c>
      <c r="B555" s="54" t="s">
        <v>428</v>
      </c>
      <c r="C555" s="54" t="s">
        <v>263</v>
      </c>
      <c r="D555" s="54" t="s">
        <v>429</v>
      </c>
      <c r="E555" s="54" t="s">
        <v>6093</v>
      </c>
      <c r="F555" s="71">
        <v>44438</v>
      </c>
      <c r="G555" s="72">
        <v>319.8</v>
      </c>
      <c r="H555" s="72">
        <v>26847.21</v>
      </c>
      <c r="I555" s="54" t="s">
        <v>265</v>
      </c>
      <c r="J555" s="54" t="s">
        <v>321</v>
      </c>
      <c r="K555" s="54" t="s">
        <v>6094</v>
      </c>
      <c r="L555" s="54" t="s">
        <v>6095</v>
      </c>
      <c r="M555" s="54" t="s">
        <v>6093</v>
      </c>
      <c r="N555" s="54" t="s">
        <v>256</v>
      </c>
      <c r="O555" s="54" t="s">
        <v>256</v>
      </c>
      <c r="P555" s="54" t="s">
        <v>267</v>
      </c>
      <c r="Q555" s="54" t="s">
        <v>256</v>
      </c>
      <c r="R555" s="54" t="s">
        <v>431</v>
      </c>
      <c r="S555" s="71"/>
      <c r="T555" s="54" t="s">
        <v>256</v>
      </c>
      <c r="U555" s="71">
        <v>44438</v>
      </c>
      <c r="V555" s="54" t="s">
        <v>256</v>
      </c>
      <c r="W555" t="str">
        <f t="shared" si="8"/>
        <v>Aug-21</v>
      </c>
    </row>
    <row r="556" spans="1:23" x14ac:dyDescent="0.25">
      <c r="A556" s="54" t="s">
        <v>317</v>
      </c>
      <c r="B556" s="54" t="s">
        <v>428</v>
      </c>
      <c r="C556" s="54" t="s">
        <v>263</v>
      </c>
      <c r="D556" s="54" t="s">
        <v>429</v>
      </c>
      <c r="E556" s="54" t="s">
        <v>6096</v>
      </c>
      <c r="F556" s="71">
        <v>44438</v>
      </c>
      <c r="G556" s="72">
        <v>624.25</v>
      </c>
      <c r="H556" s="72">
        <v>52405.79</v>
      </c>
      <c r="I556" s="54" t="s">
        <v>265</v>
      </c>
      <c r="J556" s="54" t="s">
        <v>321</v>
      </c>
      <c r="K556" s="54" t="s">
        <v>6097</v>
      </c>
      <c r="L556" s="54" t="s">
        <v>6098</v>
      </c>
      <c r="M556" s="54" t="s">
        <v>6096</v>
      </c>
      <c r="N556" s="54" t="s">
        <v>256</v>
      </c>
      <c r="O556" s="54" t="s">
        <v>256</v>
      </c>
      <c r="P556" s="54" t="s">
        <v>267</v>
      </c>
      <c r="Q556" s="54" t="s">
        <v>256</v>
      </c>
      <c r="R556" s="54" t="s">
        <v>431</v>
      </c>
      <c r="S556" s="71"/>
      <c r="T556" s="54" t="s">
        <v>256</v>
      </c>
      <c r="U556" s="71">
        <v>44438</v>
      </c>
      <c r="V556" s="54" t="s">
        <v>256</v>
      </c>
      <c r="W556" t="str">
        <f t="shared" si="8"/>
        <v>Aug-21</v>
      </c>
    </row>
    <row r="557" spans="1:23" x14ac:dyDescent="0.25">
      <c r="A557" s="54" t="s">
        <v>317</v>
      </c>
      <c r="B557" s="54" t="s">
        <v>428</v>
      </c>
      <c r="C557" s="54" t="s">
        <v>263</v>
      </c>
      <c r="D557" s="54" t="s">
        <v>429</v>
      </c>
      <c r="E557" s="54" t="s">
        <v>6099</v>
      </c>
      <c r="F557" s="71">
        <v>44438</v>
      </c>
      <c r="G557" s="72">
        <v>121.5</v>
      </c>
      <c r="H557" s="72">
        <v>10199.93</v>
      </c>
      <c r="I557" s="54" t="s">
        <v>265</v>
      </c>
      <c r="J557" s="54" t="s">
        <v>321</v>
      </c>
      <c r="K557" s="54" t="s">
        <v>6100</v>
      </c>
      <c r="L557" s="54" t="s">
        <v>6101</v>
      </c>
      <c r="M557" s="54" t="s">
        <v>6099</v>
      </c>
      <c r="N557" s="54" t="s">
        <v>256</v>
      </c>
      <c r="O557" s="54" t="s">
        <v>256</v>
      </c>
      <c r="P557" s="54" t="s">
        <v>267</v>
      </c>
      <c r="Q557" s="54" t="s">
        <v>256</v>
      </c>
      <c r="R557" s="54" t="s">
        <v>431</v>
      </c>
      <c r="S557" s="71"/>
      <c r="T557" s="54" t="s">
        <v>256</v>
      </c>
      <c r="U557" s="71">
        <v>44438</v>
      </c>
      <c r="V557" s="54" t="s">
        <v>256</v>
      </c>
      <c r="W557" t="str">
        <f t="shared" si="8"/>
        <v>Aug-21</v>
      </c>
    </row>
    <row r="558" spans="1:23" x14ac:dyDescent="0.25">
      <c r="A558" s="54" t="s">
        <v>317</v>
      </c>
      <c r="B558" s="54" t="s">
        <v>428</v>
      </c>
      <c r="C558" s="54" t="s">
        <v>263</v>
      </c>
      <c r="D558" s="54" t="s">
        <v>429</v>
      </c>
      <c r="E558" s="54" t="s">
        <v>6102</v>
      </c>
      <c r="F558" s="71">
        <v>44438</v>
      </c>
      <c r="G558" s="72">
        <v>2141.8200000000002</v>
      </c>
      <c r="H558" s="72">
        <v>179805.79</v>
      </c>
      <c r="I558" s="54" t="s">
        <v>265</v>
      </c>
      <c r="J558" s="54" t="s">
        <v>321</v>
      </c>
      <c r="K558" s="54" t="s">
        <v>6103</v>
      </c>
      <c r="L558" s="54" t="s">
        <v>6104</v>
      </c>
      <c r="M558" s="54" t="s">
        <v>6102</v>
      </c>
      <c r="N558" s="54" t="s">
        <v>256</v>
      </c>
      <c r="O558" s="54" t="s">
        <v>256</v>
      </c>
      <c r="P558" s="54" t="s">
        <v>267</v>
      </c>
      <c r="Q558" s="54" t="s">
        <v>256</v>
      </c>
      <c r="R558" s="54" t="s">
        <v>431</v>
      </c>
      <c r="S558" s="71"/>
      <c r="T558" s="54" t="s">
        <v>256</v>
      </c>
      <c r="U558" s="71">
        <v>44438</v>
      </c>
      <c r="V558" s="54" t="s">
        <v>256</v>
      </c>
      <c r="W558" t="str">
        <f t="shared" si="8"/>
        <v>Aug-21</v>
      </c>
    </row>
    <row r="559" spans="1:23" x14ac:dyDescent="0.25">
      <c r="A559" s="54" t="s">
        <v>317</v>
      </c>
      <c r="B559" s="54" t="s">
        <v>428</v>
      </c>
      <c r="C559" s="54" t="s">
        <v>263</v>
      </c>
      <c r="D559" s="54" t="s">
        <v>429</v>
      </c>
      <c r="E559" s="54" t="s">
        <v>6105</v>
      </c>
      <c r="F559" s="71">
        <v>44438</v>
      </c>
      <c r="G559" s="72">
        <v>1222.6500000000001</v>
      </c>
      <c r="H559" s="72">
        <v>102641.47</v>
      </c>
      <c r="I559" s="54" t="s">
        <v>265</v>
      </c>
      <c r="J559" s="54" t="s">
        <v>321</v>
      </c>
      <c r="K559" s="54" t="s">
        <v>6106</v>
      </c>
      <c r="L559" s="54" t="s">
        <v>6107</v>
      </c>
      <c r="M559" s="54" t="s">
        <v>6105</v>
      </c>
      <c r="N559" s="54" t="s">
        <v>256</v>
      </c>
      <c r="O559" s="54" t="s">
        <v>256</v>
      </c>
      <c r="P559" s="54" t="s">
        <v>267</v>
      </c>
      <c r="Q559" s="54" t="s">
        <v>256</v>
      </c>
      <c r="R559" s="54" t="s">
        <v>431</v>
      </c>
      <c r="S559" s="71"/>
      <c r="T559" s="54" t="s">
        <v>256</v>
      </c>
      <c r="U559" s="71">
        <v>44438</v>
      </c>
      <c r="V559" s="54" t="s">
        <v>256</v>
      </c>
      <c r="W559" t="str">
        <f t="shared" si="8"/>
        <v>Aug-21</v>
      </c>
    </row>
    <row r="560" spans="1:23" x14ac:dyDescent="0.25">
      <c r="A560" s="54" t="s">
        <v>317</v>
      </c>
      <c r="B560" s="54" t="s">
        <v>428</v>
      </c>
      <c r="C560" s="54" t="s">
        <v>263</v>
      </c>
      <c r="D560" s="54" t="s">
        <v>429</v>
      </c>
      <c r="E560" s="54" t="s">
        <v>6108</v>
      </c>
      <c r="F560" s="71">
        <v>44438</v>
      </c>
      <c r="G560" s="72">
        <v>579.39</v>
      </c>
      <c r="H560" s="72">
        <v>48639.79</v>
      </c>
      <c r="I560" s="54" t="s">
        <v>265</v>
      </c>
      <c r="J560" s="54" t="s">
        <v>321</v>
      </c>
      <c r="K560" s="54" t="s">
        <v>6109</v>
      </c>
      <c r="L560" s="54" t="s">
        <v>6110</v>
      </c>
      <c r="M560" s="54" t="s">
        <v>6108</v>
      </c>
      <c r="N560" s="54" t="s">
        <v>256</v>
      </c>
      <c r="O560" s="54" t="s">
        <v>256</v>
      </c>
      <c r="P560" s="54" t="s">
        <v>267</v>
      </c>
      <c r="Q560" s="54" t="s">
        <v>256</v>
      </c>
      <c r="R560" s="54" t="s">
        <v>431</v>
      </c>
      <c r="S560" s="71"/>
      <c r="T560" s="54" t="s">
        <v>256</v>
      </c>
      <c r="U560" s="71">
        <v>44438</v>
      </c>
      <c r="V560" s="54" t="s">
        <v>256</v>
      </c>
      <c r="W560" t="str">
        <f t="shared" si="8"/>
        <v>Aug-21</v>
      </c>
    </row>
    <row r="561" spans="1:23" x14ac:dyDescent="0.25">
      <c r="A561" s="54" t="s">
        <v>317</v>
      </c>
      <c r="B561" s="54" t="s">
        <v>428</v>
      </c>
      <c r="C561" s="54" t="s">
        <v>263</v>
      </c>
      <c r="D561" s="54" t="s">
        <v>429</v>
      </c>
      <c r="E561" s="54" t="s">
        <v>6111</v>
      </c>
      <c r="F561" s="71">
        <v>44439</v>
      </c>
      <c r="G561" s="72">
        <v>856.46</v>
      </c>
      <c r="H561" s="72">
        <v>72156.759999999995</v>
      </c>
      <c r="I561" s="54" t="s">
        <v>265</v>
      </c>
      <c r="J561" s="54" t="s">
        <v>321</v>
      </c>
      <c r="K561" s="54" t="s">
        <v>6112</v>
      </c>
      <c r="L561" s="54" t="s">
        <v>6113</v>
      </c>
      <c r="M561" s="54" t="s">
        <v>6111</v>
      </c>
      <c r="N561" s="54" t="s">
        <v>256</v>
      </c>
      <c r="O561" s="54" t="s">
        <v>256</v>
      </c>
      <c r="P561" s="54" t="s">
        <v>267</v>
      </c>
      <c r="Q561" s="54" t="s">
        <v>256</v>
      </c>
      <c r="R561" s="54" t="s">
        <v>431</v>
      </c>
      <c r="S561" s="71"/>
      <c r="T561" s="54" t="s">
        <v>256</v>
      </c>
      <c r="U561" s="71">
        <v>44439</v>
      </c>
      <c r="V561" s="54" t="s">
        <v>256</v>
      </c>
      <c r="W561" t="str">
        <f t="shared" si="8"/>
        <v>Aug-21</v>
      </c>
    </row>
    <row r="562" spans="1:23" x14ac:dyDescent="0.25">
      <c r="A562" s="54" t="s">
        <v>317</v>
      </c>
      <c r="B562" s="54" t="s">
        <v>428</v>
      </c>
      <c r="C562" s="54" t="s">
        <v>263</v>
      </c>
      <c r="D562" s="54" t="s">
        <v>429</v>
      </c>
      <c r="E562" s="54" t="s">
        <v>6114</v>
      </c>
      <c r="F562" s="71">
        <v>44438</v>
      </c>
      <c r="G562" s="72">
        <v>566.79999999999995</v>
      </c>
      <c r="H562" s="72">
        <v>47582.86</v>
      </c>
      <c r="I562" s="54" t="s">
        <v>265</v>
      </c>
      <c r="J562" s="54" t="s">
        <v>321</v>
      </c>
      <c r="K562" s="54" t="s">
        <v>6115</v>
      </c>
      <c r="L562" s="54" t="s">
        <v>6116</v>
      </c>
      <c r="M562" s="54" t="s">
        <v>6114</v>
      </c>
      <c r="N562" s="54" t="s">
        <v>256</v>
      </c>
      <c r="O562" s="54" t="s">
        <v>256</v>
      </c>
      <c r="P562" s="54" t="s">
        <v>267</v>
      </c>
      <c r="Q562" s="54" t="s">
        <v>256</v>
      </c>
      <c r="R562" s="54" t="s">
        <v>431</v>
      </c>
      <c r="S562" s="71"/>
      <c r="T562" s="54" t="s">
        <v>256</v>
      </c>
      <c r="U562" s="71">
        <v>44438</v>
      </c>
      <c r="V562" s="54" t="s">
        <v>256</v>
      </c>
      <c r="W562" t="str">
        <f t="shared" si="8"/>
        <v>Aug-21</v>
      </c>
    </row>
    <row r="563" spans="1:23" x14ac:dyDescent="0.25">
      <c r="A563" s="54" t="s">
        <v>317</v>
      </c>
      <c r="B563" s="54" t="s">
        <v>428</v>
      </c>
      <c r="C563" s="54" t="s">
        <v>263</v>
      </c>
      <c r="D563" s="54" t="s">
        <v>429</v>
      </c>
      <c r="E563" s="54" t="s">
        <v>6117</v>
      </c>
      <c r="F563" s="71">
        <v>44438</v>
      </c>
      <c r="G563" s="72">
        <v>1249.4000000000001</v>
      </c>
      <c r="H563" s="72">
        <v>104887.13</v>
      </c>
      <c r="I563" s="54" t="s">
        <v>265</v>
      </c>
      <c r="J563" s="54" t="s">
        <v>321</v>
      </c>
      <c r="K563" s="54" t="s">
        <v>6118</v>
      </c>
      <c r="L563" s="54" t="s">
        <v>6119</v>
      </c>
      <c r="M563" s="54" t="s">
        <v>6117</v>
      </c>
      <c r="N563" s="54" t="s">
        <v>256</v>
      </c>
      <c r="O563" s="54" t="s">
        <v>256</v>
      </c>
      <c r="P563" s="54" t="s">
        <v>267</v>
      </c>
      <c r="Q563" s="54" t="s">
        <v>256</v>
      </c>
      <c r="R563" s="54" t="s">
        <v>431</v>
      </c>
      <c r="S563" s="71"/>
      <c r="T563" s="54" t="s">
        <v>256</v>
      </c>
      <c r="U563" s="71">
        <v>44438</v>
      </c>
      <c r="V563" s="54" t="s">
        <v>256</v>
      </c>
      <c r="W563" t="str">
        <f t="shared" si="8"/>
        <v>Aug-21</v>
      </c>
    </row>
    <row r="564" spans="1:23" x14ac:dyDescent="0.25">
      <c r="A564" s="54" t="s">
        <v>317</v>
      </c>
      <c r="B564" s="54" t="s">
        <v>428</v>
      </c>
      <c r="C564" s="54" t="s">
        <v>263</v>
      </c>
      <c r="D564" s="54" t="s">
        <v>429</v>
      </c>
      <c r="E564" s="54" t="s">
        <v>6120</v>
      </c>
      <c r="F564" s="71">
        <v>44438</v>
      </c>
      <c r="G564" s="72">
        <v>1495.87</v>
      </c>
      <c r="H564" s="72">
        <v>125578.29</v>
      </c>
      <c r="I564" s="54" t="s">
        <v>265</v>
      </c>
      <c r="J564" s="54" t="s">
        <v>321</v>
      </c>
      <c r="K564" s="54" t="s">
        <v>6121</v>
      </c>
      <c r="L564" s="54" t="s">
        <v>6122</v>
      </c>
      <c r="M564" s="54" t="s">
        <v>6120</v>
      </c>
      <c r="N564" s="54" t="s">
        <v>256</v>
      </c>
      <c r="O564" s="54" t="s">
        <v>256</v>
      </c>
      <c r="P564" s="54" t="s">
        <v>267</v>
      </c>
      <c r="Q564" s="54" t="s">
        <v>256</v>
      </c>
      <c r="R564" s="54" t="s">
        <v>431</v>
      </c>
      <c r="S564" s="71"/>
      <c r="T564" s="54" t="s">
        <v>256</v>
      </c>
      <c r="U564" s="71">
        <v>44438</v>
      </c>
      <c r="V564" s="54" t="s">
        <v>256</v>
      </c>
      <c r="W564" t="str">
        <f t="shared" si="8"/>
        <v>Aug-21</v>
      </c>
    </row>
    <row r="565" spans="1:23" x14ac:dyDescent="0.25">
      <c r="A565" s="54" t="s">
        <v>317</v>
      </c>
      <c r="B565" s="54" t="s">
        <v>428</v>
      </c>
      <c r="C565" s="54" t="s">
        <v>263</v>
      </c>
      <c r="D565" s="54" t="s">
        <v>429</v>
      </c>
      <c r="E565" s="54" t="s">
        <v>6123</v>
      </c>
      <c r="F565" s="71">
        <v>44439</v>
      </c>
      <c r="G565" s="72">
        <v>893.85</v>
      </c>
      <c r="H565" s="72">
        <v>75306.86</v>
      </c>
      <c r="I565" s="54" t="s">
        <v>265</v>
      </c>
      <c r="J565" s="54" t="s">
        <v>321</v>
      </c>
      <c r="K565" s="54" t="s">
        <v>6124</v>
      </c>
      <c r="L565" s="54" t="s">
        <v>6125</v>
      </c>
      <c r="M565" s="54" t="s">
        <v>6123</v>
      </c>
      <c r="N565" s="54" t="s">
        <v>256</v>
      </c>
      <c r="O565" s="54" t="s">
        <v>256</v>
      </c>
      <c r="P565" s="54" t="s">
        <v>267</v>
      </c>
      <c r="Q565" s="54" t="s">
        <v>256</v>
      </c>
      <c r="R565" s="54" t="s">
        <v>431</v>
      </c>
      <c r="S565" s="71"/>
      <c r="T565" s="54" t="s">
        <v>256</v>
      </c>
      <c r="U565" s="71">
        <v>44439</v>
      </c>
      <c r="V565" s="54" t="s">
        <v>256</v>
      </c>
      <c r="W565" t="str">
        <f t="shared" si="8"/>
        <v>Aug-21</v>
      </c>
    </row>
    <row r="566" spans="1:23" x14ac:dyDescent="0.25">
      <c r="A566" s="54" t="s">
        <v>317</v>
      </c>
      <c r="B566" s="54" t="s">
        <v>428</v>
      </c>
      <c r="C566" s="54" t="s">
        <v>263</v>
      </c>
      <c r="D566" s="54" t="s">
        <v>429</v>
      </c>
      <c r="E566" s="54" t="s">
        <v>6126</v>
      </c>
      <c r="F566" s="71">
        <v>44439</v>
      </c>
      <c r="G566" s="72">
        <v>1055.9100000000001</v>
      </c>
      <c r="H566" s="72">
        <v>88960.42</v>
      </c>
      <c r="I566" s="54" t="s">
        <v>265</v>
      </c>
      <c r="J566" s="54" t="s">
        <v>321</v>
      </c>
      <c r="K566" s="54" t="s">
        <v>6127</v>
      </c>
      <c r="L566" s="54" t="s">
        <v>6128</v>
      </c>
      <c r="M566" s="54" t="s">
        <v>6126</v>
      </c>
      <c r="N566" s="54" t="s">
        <v>256</v>
      </c>
      <c r="O566" s="54" t="s">
        <v>256</v>
      </c>
      <c r="P566" s="54" t="s">
        <v>267</v>
      </c>
      <c r="Q566" s="54" t="s">
        <v>256</v>
      </c>
      <c r="R566" s="54" t="s">
        <v>431</v>
      </c>
      <c r="S566" s="71"/>
      <c r="T566" s="54" t="s">
        <v>256</v>
      </c>
      <c r="U566" s="71">
        <v>44439</v>
      </c>
      <c r="V566" s="54" t="s">
        <v>256</v>
      </c>
      <c r="W566" t="str">
        <f t="shared" si="8"/>
        <v>Aug-21</v>
      </c>
    </row>
    <row r="567" spans="1:23" x14ac:dyDescent="0.25">
      <c r="A567" s="54" t="s">
        <v>317</v>
      </c>
      <c r="B567" s="54" t="s">
        <v>428</v>
      </c>
      <c r="C567" s="54" t="s">
        <v>263</v>
      </c>
      <c r="D567" s="54" t="s">
        <v>429</v>
      </c>
      <c r="E567" s="54" t="s">
        <v>6129</v>
      </c>
      <c r="F567" s="71">
        <v>44439</v>
      </c>
      <c r="G567" s="72">
        <v>796.29</v>
      </c>
      <c r="H567" s="72">
        <v>67087.429999999993</v>
      </c>
      <c r="I567" s="54" t="s">
        <v>265</v>
      </c>
      <c r="J567" s="54" t="s">
        <v>321</v>
      </c>
      <c r="K567" s="54" t="s">
        <v>6130</v>
      </c>
      <c r="L567" s="54" t="s">
        <v>6131</v>
      </c>
      <c r="M567" s="54" t="s">
        <v>6129</v>
      </c>
      <c r="N567" s="54" t="s">
        <v>256</v>
      </c>
      <c r="O567" s="54" t="s">
        <v>256</v>
      </c>
      <c r="P567" s="54" t="s">
        <v>267</v>
      </c>
      <c r="Q567" s="54" t="s">
        <v>256</v>
      </c>
      <c r="R567" s="54" t="s">
        <v>431</v>
      </c>
      <c r="S567" s="71"/>
      <c r="T567" s="54" t="s">
        <v>256</v>
      </c>
      <c r="U567" s="71">
        <v>44439</v>
      </c>
      <c r="V567" s="54" t="s">
        <v>256</v>
      </c>
      <c r="W567" t="str">
        <f t="shared" si="8"/>
        <v>Aug-21</v>
      </c>
    </row>
    <row r="568" spans="1:23" x14ac:dyDescent="0.25">
      <c r="A568" s="54" t="s">
        <v>317</v>
      </c>
      <c r="B568" s="54" t="s">
        <v>428</v>
      </c>
      <c r="C568" s="54" t="s">
        <v>263</v>
      </c>
      <c r="D568" s="54" t="s">
        <v>429</v>
      </c>
      <c r="E568" s="54" t="s">
        <v>6132</v>
      </c>
      <c r="F568" s="71">
        <v>44439</v>
      </c>
      <c r="G568" s="72">
        <v>448.5</v>
      </c>
      <c r="H568" s="72">
        <v>37786.129999999997</v>
      </c>
      <c r="I568" s="54" t="s">
        <v>265</v>
      </c>
      <c r="J568" s="54" t="s">
        <v>321</v>
      </c>
      <c r="K568" s="54" t="s">
        <v>6133</v>
      </c>
      <c r="L568" s="54" t="s">
        <v>6134</v>
      </c>
      <c r="M568" s="54" t="s">
        <v>6132</v>
      </c>
      <c r="N568" s="54" t="s">
        <v>256</v>
      </c>
      <c r="O568" s="54" t="s">
        <v>256</v>
      </c>
      <c r="P568" s="54" t="s">
        <v>267</v>
      </c>
      <c r="Q568" s="54" t="s">
        <v>256</v>
      </c>
      <c r="R568" s="54" t="s">
        <v>431</v>
      </c>
      <c r="S568" s="71"/>
      <c r="T568" s="54" t="s">
        <v>256</v>
      </c>
      <c r="U568" s="71">
        <v>44439</v>
      </c>
      <c r="V568" s="54" t="s">
        <v>256</v>
      </c>
      <c r="W568" t="str">
        <f t="shared" si="8"/>
        <v>Aug-21</v>
      </c>
    </row>
    <row r="569" spans="1:23" x14ac:dyDescent="0.25">
      <c r="A569" s="54" t="s">
        <v>317</v>
      </c>
      <c r="B569" s="54" t="s">
        <v>428</v>
      </c>
      <c r="C569" s="54" t="s">
        <v>263</v>
      </c>
      <c r="D569" s="54" t="s">
        <v>429</v>
      </c>
      <c r="E569" s="54" t="s">
        <v>6135</v>
      </c>
      <c r="F569" s="71">
        <v>44439</v>
      </c>
      <c r="G569" s="72">
        <v>1814.12</v>
      </c>
      <c r="H569" s="72">
        <v>152839.60999999999</v>
      </c>
      <c r="I569" s="54" t="s">
        <v>265</v>
      </c>
      <c r="J569" s="54" t="s">
        <v>321</v>
      </c>
      <c r="K569" s="54" t="s">
        <v>6136</v>
      </c>
      <c r="L569" s="54" t="s">
        <v>6137</v>
      </c>
      <c r="M569" s="54" t="s">
        <v>6135</v>
      </c>
      <c r="N569" s="54" t="s">
        <v>256</v>
      </c>
      <c r="O569" s="54" t="s">
        <v>256</v>
      </c>
      <c r="P569" s="54" t="s">
        <v>267</v>
      </c>
      <c r="Q569" s="54" t="s">
        <v>256</v>
      </c>
      <c r="R569" s="54" t="s">
        <v>431</v>
      </c>
      <c r="S569" s="71"/>
      <c r="T569" s="54" t="s">
        <v>256</v>
      </c>
      <c r="U569" s="71">
        <v>44439</v>
      </c>
      <c r="V569" s="54" t="s">
        <v>256</v>
      </c>
      <c r="W569" t="str">
        <f t="shared" si="8"/>
        <v>Aug-21</v>
      </c>
    </row>
    <row r="570" spans="1:23" x14ac:dyDescent="0.25">
      <c r="A570" s="54" t="s">
        <v>317</v>
      </c>
      <c r="B570" s="54" t="s">
        <v>428</v>
      </c>
      <c r="C570" s="54" t="s">
        <v>263</v>
      </c>
      <c r="D570" s="54" t="s">
        <v>429</v>
      </c>
      <c r="E570" s="54" t="s">
        <v>6138</v>
      </c>
      <c r="F570" s="71">
        <v>44439</v>
      </c>
      <c r="G570" s="72">
        <v>340</v>
      </c>
      <c r="H570" s="72">
        <v>28645</v>
      </c>
      <c r="I570" s="54" t="s">
        <v>265</v>
      </c>
      <c r="J570" s="54" t="s">
        <v>321</v>
      </c>
      <c r="K570" s="54" t="s">
        <v>6139</v>
      </c>
      <c r="L570" s="54" t="s">
        <v>6140</v>
      </c>
      <c r="M570" s="54" t="s">
        <v>6138</v>
      </c>
      <c r="N570" s="54" t="s">
        <v>256</v>
      </c>
      <c r="O570" s="54" t="s">
        <v>256</v>
      </c>
      <c r="P570" s="54" t="s">
        <v>267</v>
      </c>
      <c r="Q570" s="54" t="s">
        <v>256</v>
      </c>
      <c r="R570" s="54" t="s">
        <v>431</v>
      </c>
      <c r="S570" s="71"/>
      <c r="T570" s="54" t="s">
        <v>256</v>
      </c>
      <c r="U570" s="71">
        <v>44439</v>
      </c>
      <c r="V570" s="54" t="s">
        <v>256</v>
      </c>
      <c r="W570" t="str">
        <f t="shared" si="8"/>
        <v>Aug-21</v>
      </c>
    </row>
    <row r="571" spans="1:23" x14ac:dyDescent="0.25">
      <c r="A571" s="54" t="s">
        <v>317</v>
      </c>
      <c r="B571" s="54" t="s">
        <v>428</v>
      </c>
      <c r="C571" s="54" t="s">
        <v>263</v>
      </c>
      <c r="D571" s="54" t="s">
        <v>429</v>
      </c>
      <c r="E571" s="54" t="s">
        <v>6141</v>
      </c>
      <c r="F571" s="71">
        <v>44439</v>
      </c>
      <c r="G571" s="72">
        <v>798.56</v>
      </c>
      <c r="H571" s="72">
        <v>67278.679999999993</v>
      </c>
      <c r="I571" s="54" t="s">
        <v>265</v>
      </c>
      <c r="J571" s="54" t="s">
        <v>321</v>
      </c>
      <c r="K571" s="54" t="s">
        <v>6142</v>
      </c>
      <c r="L571" s="54" t="s">
        <v>6143</v>
      </c>
      <c r="M571" s="54" t="s">
        <v>6141</v>
      </c>
      <c r="N571" s="54" t="s">
        <v>256</v>
      </c>
      <c r="O571" s="54" t="s">
        <v>256</v>
      </c>
      <c r="P571" s="54" t="s">
        <v>267</v>
      </c>
      <c r="Q571" s="54" t="s">
        <v>256</v>
      </c>
      <c r="R571" s="54" t="s">
        <v>431</v>
      </c>
      <c r="S571" s="71"/>
      <c r="T571" s="54" t="s">
        <v>256</v>
      </c>
      <c r="U571" s="71">
        <v>44439</v>
      </c>
      <c r="V571" s="54" t="s">
        <v>256</v>
      </c>
      <c r="W571" t="str">
        <f t="shared" si="8"/>
        <v>Aug-21</v>
      </c>
    </row>
    <row r="572" spans="1:23" x14ac:dyDescent="0.25">
      <c r="A572" s="54" t="s">
        <v>317</v>
      </c>
      <c r="B572" s="54" t="s">
        <v>428</v>
      </c>
      <c r="C572" s="54" t="s">
        <v>263</v>
      </c>
      <c r="D572" s="54" t="s">
        <v>429</v>
      </c>
      <c r="E572" s="54" t="s">
        <v>6144</v>
      </c>
      <c r="F572" s="71">
        <v>44439</v>
      </c>
      <c r="G572" s="72">
        <v>643.94000000000005</v>
      </c>
      <c r="H572" s="72">
        <v>54251.95</v>
      </c>
      <c r="I572" s="54" t="s">
        <v>265</v>
      </c>
      <c r="J572" s="54" t="s">
        <v>321</v>
      </c>
      <c r="K572" s="54" t="s">
        <v>6145</v>
      </c>
      <c r="L572" s="54" t="s">
        <v>6146</v>
      </c>
      <c r="M572" s="54" t="s">
        <v>6144</v>
      </c>
      <c r="N572" s="54" t="s">
        <v>256</v>
      </c>
      <c r="O572" s="54" t="s">
        <v>256</v>
      </c>
      <c r="P572" s="54" t="s">
        <v>267</v>
      </c>
      <c r="Q572" s="54" t="s">
        <v>256</v>
      </c>
      <c r="R572" s="54" t="s">
        <v>431</v>
      </c>
      <c r="S572" s="71"/>
      <c r="T572" s="54" t="s">
        <v>256</v>
      </c>
      <c r="U572" s="71">
        <v>44439</v>
      </c>
      <c r="V572" s="54" t="s">
        <v>256</v>
      </c>
      <c r="W572" t="str">
        <f t="shared" si="8"/>
        <v>Aug-21</v>
      </c>
    </row>
    <row r="573" spans="1:23" x14ac:dyDescent="0.25">
      <c r="A573" s="54" t="s">
        <v>317</v>
      </c>
      <c r="B573" s="54" t="s">
        <v>428</v>
      </c>
      <c r="C573" s="54" t="s">
        <v>263</v>
      </c>
      <c r="D573" s="54" t="s">
        <v>429</v>
      </c>
      <c r="E573" s="54" t="s">
        <v>6147</v>
      </c>
      <c r="F573" s="71">
        <v>44439</v>
      </c>
      <c r="G573" s="72">
        <v>2000</v>
      </c>
      <c r="H573" s="72">
        <v>168500</v>
      </c>
      <c r="I573" s="54" t="s">
        <v>265</v>
      </c>
      <c r="J573" s="54" t="s">
        <v>321</v>
      </c>
      <c r="K573" s="54" t="s">
        <v>6148</v>
      </c>
      <c r="L573" s="54" t="s">
        <v>6149</v>
      </c>
      <c r="M573" s="54" t="s">
        <v>6147</v>
      </c>
      <c r="N573" s="54" t="s">
        <v>256</v>
      </c>
      <c r="O573" s="54" t="s">
        <v>256</v>
      </c>
      <c r="P573" s="54" t="s">
        <v>267</v>
      </c>
      <c r="Q573" s="54" t="s">
        <v>256</v>
      </c>
      <c r="R573" s="54" t="s">
        <v>431</v>
      </c>
      <c r="S573" s="71"/>
      <c r="T573" s="54" t="s">
        <v>256</v>
      </c>
      <c r="U573" s="71">
        <v>44439</v>
      </c>
      <c r="V573" s="54" t="s">
        <v>256</v>
      </c>
      <c r="W573" t="str">
        <f t="shared" si="8"/>
        <v>Aug-21</v>
      </c>
    </row>
    <row r="574" spans="1:23" x14ac:dyDescent="0.25">
      <c r="A574" s="54" t="s">
        <v>317</v>
      </c>
      <c r="B574" s="54" t="s">
        <v>428</v>
      </c>
      <c r="C574" s="54" t="s">
        <v>263</v>
      </c>
      <c r="D574" s="54" t="s">
        <v>429</v>
      </c>
      <c r="E574" s="54" t="s">
        <v>6150</v>
      </c>
      <c r="F574" s="71">
        <v>44412</v>
      </c>
      <c r="G574" s="72">
        <v>592.5</v>
      </c>
      <c r="H574" s="72">
        <v>49740.38</v>
      </c>
      <c r="I574" s="54" t="s">
        <v>265</v>
      </c>
      <c r="J574" s="54" t="s">
        <v>496</v>
      </c>
      <c r="K574" s="54" t="s">
        <v>6151</v>
      </c>
      <c r="L574" s="54" t="s">
        <v>6152</v>
      </c>
      <c r="M574" s="54" t="s">
        <v>6150</v>
      </c>
      <c r="N574" s="54" t="s">
        <v>256</v>
      </c>
      <c r="O574" s="54" t="s">
        <v>256</v>
      </c>
      <c r="P574" s="54" t="s">
        <v>495</v>
      </c>
      <c r="Q574" s="54" t="s">
        <v>256</v>
      </c>
      <c r="R574" s="54" t="s">
        <v>431</v>
      </c>
      <c r="S574" s="71"/>
      <c r="T574" s="54" t="s">
        <v>256</v>
      </c>
      <c r="U574" s="71">
        <v>44412</v>
      </c>
      <c r="V574" s="54" t="s">
        <v>256</v>
      </c>
      <c r="W574" t="str">
        <f t="shared" si="8"/>
        <v>Aug-21</v>
      </c>
    </row>
    <row r="575" spans="1:23" x14ac:dyDescent="0.25">
      <c r="A575" s="54" t="s">
        <v>317</v>
      </c>
      <c r="B575" s="54" t="s">
        <v>428</v>
      </c>
      <c r="C575" s="54" t="s">
        <v>263</v>
      </c>
      <c r="D575" s="54" t="s">
        <v>429</v>
      </c>
      <c r="E575" s="54" t="s">
        <v>6153</v>
      </c>
      <c r="F575" s="71">
        <v>44424</v>
      </c>
      <c r="G575" s="72">
        <v>3064.25</v>
      </c>
      <c r="H575" s="72">
        <v>257243.79</v>
      </c>
      <c r="I575" s="54" t="s">
        <v>265</v>
      </c>
      <c r="J575" s="54" t="s">
        <v>496</v>
      </c>
      <c r="K575" s="54" t="s">
        <v>6154</v>
      </c>
      <c r="L575" s="54" t="s">
        <v>6155</v>
      </c>
      <c r="M575" s="54" t="s">
        <v>6153</v>
      </c>
      <c r="N575" s="54" t="s">
        <v>256</v>
      </c>
      <c r="O575" s="54" t="s">
        <v>256</v>
      </c>
      <c r="P575" s="54" t="s">
        <v>495</v>
      </c>
      <c r="Q575" s="54" t="s">
        <v>256</v>
      </c>
      <c r="R575" s="54" t="s">
        <v>431</v>
      </c>
      <c r="S575" s="71"/>
      <c r="T575" s="54" t="s">
        <v>256</v>
      </c>
      <c r="U575" s="71">
        <v>44424</v>
      </c>
      <c r="V575" s="54" t="s">
        <v>256</v>
      </c>
      <c r="W575" t="str">
        <f t="shared" si="8"/>
        <v>Aug-21</v>
      </c>
    </row>
    <row r="576" spans="1:23" x14ac:dyDescent="0.25">
      <c r="A576" s="54" t="s">
        <v>317</v>
      </c>
      <c r="B576" s="54" t="s">
        <v>428</v>
      </c>
      <c r="C576" s="54" t="s">
        <v>263</v>
      </c>
      <c r="D576" s="54" t="s">
        <v>429</v>
      </c>
      <c r="E576" s="54" t="s">
        <v>6156</v>
      </c>
      <c r="F576" s="71">
        <v>44437</v>
      </c>
      <c r="G576" s="72">
        <v>4143.6899999999996</v>
      </c>
      <c r="H576" s="72">
        <v>347862.78</v>
      </c>
      <c r="I576" s="54" t="s">
        <v>265</v>
      </c>
      <c r="J576" s="54" t="s">
        <v>496</v>
      </c>
      <c r="K576" s="54" t="s">
        <v>6157</v>
      </c>
      <c r="L576" s="54" t="s">
        <v>6158</v>
      </c>
      <c r="M576" s="54" t="s">
        <v>6156</v>
      </c>
      <c r="N576" s="54" t="s">
        <v>256</v>
      </c>
      <c r="O576" s="54" t="s">
        <v>256</v>
      </c>
      <c r="P576" s="54" t="s">
        <v>495</v>
      </c>
      <c r="Q576" s="54" t="s">
        <v>256</v>
      </c>
      <c r="R576" s="54" t="s">
        <v>431</v>
      </c>
      <c r="S576" s="71"/>
      <c r="T576" s="54" t="s">
        <v>256</v>
      </c>
      <c r="U576" s="71">
        <v>44437</v>
      </c>
      <c r="V576" s="54" t="s">
        <v>256</v>
      </c>
      <c r="W576" t="str">
        <f t="shared" si="8"/>
        <v>Aug-21</v>
      </c>
    </row>
    <row r="577" spans="1:23" x14ac:dyDescent="0.25">
      <c r="A577" s="54" t="s">
        <v>317</v>
      </c>
      <c r="B577" s="54" t="s">
        <v>428</v>
      </c>
      <c r="C577" s="54" t="s">
        <v>263</v>
      </c>
      <c r="D577" s="54" t="s">
        <v>429</v>
      </c>
      <c r="E577" s="54" t="s">
        <v>6159</v>
      </c>
      <c r="F577" s="71">
        <v>44437</v>
      </c>
      <c r="G577" s="72">
        <v>156.22999999999999</v>
      </c>
      <c r="H577" s="72">
        <v>13115.51</v>
      </c>
      <c r="I577" s="54" t="s">
        <v>265</v>
      </c>
      <c r="J577" s="54" t="s">
        <v>496</v>
      </c>
      <c r="K577" s="54" t="s">
        <v>6160</v>
      </c>
      <c r="L577" s="54" t="s">
        <v>6161</v>
      </c>
      <c r="M577" s="54" t="s">
        <v>6159</v>
      </c>
      <c r="N577" s="54" t="s">
        <v>256</v>
      </c>
      <c r="O577" s="54" t="s">
        <v>256</v>
      </c>
      <c r="P577" s="54" t="s">
        <v>495</v>
      </c>
      <c r="Q577" s="54" t="s">
        <v>256</v>
      </c>
      <c r="R577" s="54" t="s">
        <v>431</v>
      </c>
      <c r="S577" s="71"/>
      <c r="T577" s="54" t="s">
        <v>256</v>
      </c>
      <c r="U577" s="71">
        <v>44437</v>
      </c>
      <c r="V577" s="54" t="s">
        <v>256</v>
      </c>
      <c r="W577" t="str">
        <f t="shared" si="8"/>
        <v>Aug-21</v>
      </c>
    </row>
    <row r="578" spans="1:23" x14ac:dyDescent="0.25">
      <c r="A578" s="54" t="s">
        <v>317</v>
      </c>
      <c r="B578" s="54" t="s">
        <v>428</v>
      </c>
      <c r="C578" s="54" t="s">
        <v>263</v>
      </c>
      <c r="D578" s="54" t="s">
        <v>429</v>
      </c>
      <c r="E578" s="54" t="s">
        <v>6162</v>
      </c>
      <c r="F578" s="71">
        <v>44437</v>
      </c>
      <c r="G578" s="72">
        <v>216.3</v>
      </c>
      <c r="H578" s="72">
        <v>18158.39</v>
      </c>
      <c r="I578" s="54" t="s">
        <v>265</v>
      </c>
      <c r="J578" s="54" t="s">
        <v>496</v>
      </c>
      <c r="K578" s="54" t="s">
        <v>510</v>
      </c>
      <c r="L578" s="54" t="s">
        <v>6163</v>
      </c>
      <c r="M578" s="54" t="s">
        <v>6162</v>
      </c>
      <c r="N578" s="54" t="s">
        <v>256</v>
      </c>
      <c r="O578" s="54" t="s">
        <v>256</v>
      </c>
      <c r="P578" s="54" t="s">
        <v>495</v>
      </c>
      <c r="Q578" s="54" t="s">
        <v>256</v>
      </c>
      <c r="R578" s="54" t="s">
        <v>431</v>
      </c>
      <c r="S578" s="71"/>
      <c r="T578" s="54" t="s">
        <v>256</v>
      </c>
      <c r="U578" s="71">
        <v>44437</v>
      </c>
      <c r="V578" s="54" t="s">
        <v>256</v>
      </c>
      <c r="W578" t="str">
        <f t="shared" ref="W578:W641" si="9">TEXT(F578,"MMM-YY")</f>
        <v>Aug-21</v>
      </c>
    </row>
    <row r="579" spans="1:23" x14ac:dyDescent="0.25">
      <c r="A579" s="54" t="s">
        <v>317</v>
      </c>
      <c r="B579" s="54" t="s">
        <v>428</v>
      </c>
      <c r="C579" s="54" t="s">
        <v>263</v>
      </c>
      <c r="D579" s="54" t="s">
        <v>429</v>
      </c>
      <c r="E579" s="54" t="s">
        <v>6164</v>
      </c>
      <c r="F579" s="71">
        <v>44409</v>
      </c>
      <c r="G579" s="72">
        <v>1898.39</v>
      </c>
      <c r="H579" s="72">
        <v>159369.84</v>
      </c>
      <c r="I579" s="54" t="s">
        <v>265</v>
      </c>
      <c r="J579" s="54" t="s">
        <v>501</v>
      </c>
      <c r="K579" s="54" t="s">
        <v>6165</v>
      </c>
      <c r="L579" s="54" t="s">
        <v>6166</v>
      </c>
      <c r="M579" s="54" t="s">
        <v>6164</v>
      </c>
      <c r="N579" s="54" t="s">
        <v>256</v>
      </c>
      <c r="O579" s="54" t="s">
        <v>256</v>
      </c>
      <c r="P579" s="54" t="s">
        <v>453</v>
      </c>
      <c r="Q579" s="54" t="s">
        <v>256</v>
      </c>
      <c r="R579" s="54" t="s">
        <v>431</v>
      </c>
      <c r="S579" s="71"/>
      <c r="T579" s="54" t="s">
        <v>256</v>
      </c>
      <c r="U579" s="71">
        <v>44409</v>
      </c>
      <c r="V579" s="54" t="s">
        <v>256</v>
      </c>
      <c r="W579" t="str">
        <f t="shared" si="9"/>
        <v>Aug-21</v>
      </c>
    </row>
    <row r="580" spans="1:23" x14ac:dyDescent="0.25">
      <c r="A580" s="54" t="s">
        <v>317</v>
      </c>
      <c r="B580" s="54" t="s">
        <v>428</v>
      </c>
      <c r="C580" s="54" t="s">
        <v>263</v>
      </c>
      <c r="D580" s="54" t="s">
        <v>429</v>
      </c>
      <c r="E580" s="54" t="s">
        <v>6167</v>
      </c>
      <c r="F580" s="71">
        <v>44409</v>
      </c>
      <c r="G580" s="72">
        <v>8257.5</v>
      </c>
      <c r="H580" s="72">
        <v>693217.13</v>
      </c>
      <c r="I580" s="54" t="s">
        <v>265</v>
      </c>
      <c r="J580" s="54" t="s">
        <v>501</v>
      </c>
      <c r="K580" s="54" t="s">
        <v>6165</v>
      </c>
      <c r="L580" s="54" t="s">
        <v>6168</v>
      </c>
      <c r="M580" s="54" t="s">
        <v>6167</v>
      </c>
      <c r="N580" s="54" t="s">
        <v>256</v>
      </c>
      <c r="O580" s="54" t="s">
        <v>256</v>
      </c>
      <c r="P580" s="54" t="s">
        <v>453</v>
      </c>
      <c r="Q580" s="54" t="s">
        <v>256</v>
      </c>
      <c r="R580" s="54" t="s">
        <v>431</v>
      </c>
      <c r="S580" s="71"/>
      <c r="T580" s="54" t="s">
        <v>256</v>
      </c>
      <c r="U580" s="71">
        <v>44409</v>
      </c>
      <c r="V580" s="54" t="s">
        <v>256</v>
      </c>
      <c r="W580" t="str">
        <f t="shared" si="9"/>
        <v>Aug-21</v>
      </c>
    </row>
    <row r="581" spans="1:23" x14ac:dyDescent="0.25">
      <c r="A581" s="54" t="s">
        <v>317</v>
      </c>
      <c r="B581" s="54" t="s">
        <v>428</v>
      </c>
      <c r="C581" s="54" t="s">
        <v>263</v>
      </c>
      <c r="D581" s="54" t="s">
        <v>429</v>
      </c>
      <c r="E581" s="54" t="s">
        <v>6169</v>
      </c>
      <c r="F581" s="71">
        <v>44409</v>
      </c>
      <c r="G581" s="72">
        <v>16792.61</v>
      </c>
      <c r="H581" s="72">
        <v>1409739.61</v>
      </c>
      <c r="I581" s="54" t="s">
        <v>265</v>
      </c>
      <c r="J581" s="54" t="s">
        <v>501</v>
      </c>
      <c r="K581" s="54" t="s">
        <v>6165</v>
      </c>
      <c r="L581" s="54" t="s">
        <v>6170</v>
      </c>
      <c r="M581" s="54" t="s">
        <v>6169</v>
      </c>
      <c r="N581" s="54" t="s">
        <v>256</v>
      </c>
      <c r="O581" s="54" t="s">
        <v>256</v>
      </c>
      <c r="P581" s="54" t="s">
        <v>453</v>
      </c>
      <c r="Q581" s="54" t="s">
        <v>256</v>
      </c>
      <c r="R581" s="54" t="s">
        <v>431</v>
      </c>
      <c r="S581" s="71"/>
      <c r="T581" s="54" t="s">
        <v>256</v>
      </c>
      <c r="U581" s="71">
        <v>44409</v>
      </c>
      <c r="V581" s="54" t="s">
        <v>256</v>
      </c>
      <c r="W581" t="str">
        <f t="shared" si="9"/>
        <v>Aug-21</v>
      </c>
    </row>
    <row r="582" spans="1:23" x14ac:dyDescent="0.25">
      <c r="A582" s="54" t="s">
        <v>317</v>
      </c>
      <c r="B582" s="54" t="s">
        <v>428</v>
      </c>
      <c r="C582" s="54" t="s">
        <v>263</v>
      </c>
      <c r="D582" s="54" t="s">
        <v>429</v>
      </c>
      <c r="E582" s="54" t="s">
        <v>6171</v>
      </c>
      <c r="F582" s="71">
        <v>44413</v>
      </c>
      <c r="G582" s="72">
        <v>13346.32</v>
      </c>
      <c r="H582" s="72">
        <v>1120423.56</v>
      </c>
      <c r="I582" s="54" t="s">
        <v>265</v>
      </c>
      <c r="J582" s="54" t="s">
        <v>501</v>
      </c>
      <c r="K582" s="54" t="s">
        <v>6172</v>
      </c>
      <c r="L582" s="54" t="s">
        <v>6173</v>
      </c>
      <c r="M582" s="54" t="s">
        <v>6171</v>
      </c>
      <c r="N582" s="54" t="s">
        <v>256</v>
      </c>
      <c r="O582" s="54" t="s">
        <v>256</v>
      </c>
      <c r="P582" s="54" t="s">
        <v>453</v>
      </c>
      <c r="Q582" s="54" t="s">
        <v>256</v>
      </c>
      <c r="R582" s="54" t="s">
        <v>431</v>
      </c>
      <c r="S582" s="71"/>
      <c r="T582" s="54" t="s">
        <v>256</v>
      </c>
      <c r="U582" s="71">
        <v>44413</v>
      </c>
      <c r="V582" s="54" t="s">
        <v>256</v>
      </c>
      <c r="W582" t="str">
        <f t="shared" si="9"/>
        <v>Aug-21</v>
      </c>
    </row>
    <row r="583" spans="1:23" x14ac:dyDescent="0.25">
      <c r="A583" s="54" t="s">
        <v>317</v>
      </c>
      <c r="B583" s="54" t="s">
        <v>428</v>
      </c>
      <c r="C583" s="54" t="s">
        <v>263</v>
      </c>
      <c r="D583" s="54" t="s">
        <v>429</v>
      </c>
      <c r="E583" s="54" t="s">
        <v>6174</v>
      </c>
      <c r="F583" s="71">
        <v>44419</v>
      </c>
      <c r="G583" s="72">
        <v>75366.02</v>
      </c>
      <c r="H583" s="72">
        <v>6326977.3799999999</v>
      </c>
      <c r="I583" s="54" t="s">
        <v>265</v>
      </c>
      <c r="J583" s="54" t="s">
        <v>501</v>
      </c>
      <c r="K583" s="54" t="s">
        <v>6175</v>
      </c>
      <c r="L583" s="54" t="s">
        <v>6176</v>
      </c>
      <c r="M583" s="54" t="s">
        <v>6174</v>
      </c>
      <c r="N583" s="54" t="s">
        <v>256</v>
      </c>
      <c r="O583" s="54" t="s">
        <v>256</v>
      </c>
      <c r="P583" s="54" t="s">
        <v>453</v>
      </c>
      <c r="Q583" s="54" t="s">
        <v>256</v>
      </c>
      <c r="R583" s="54" t="s">
        <v>431</v>
      </c>
      <c r="S583" s="71"/>
      <c r="T583" s="54" t="s">
        <v>256</v>
      </c>
      <c r="U583" s="71">
        <v>44419</v>
      </c>
      <c r="V583" s="54" t="s">
        <v>256</v>
      </c>
      <c r="W583" t="str">
        <f t="shared" si="9"/>
        <v>Aug-21</v>
      </c>
    </row>
    <row r="584" spans="1:23" x14ac:dyDescent="0.25">
      <c r="A584" s="54" t="s">
        <v>317</v>
      </c>
      <c r="B584" s="54" t="s">
        <v>428</v>
      </c>
      <c r="C584" s="54" t="s">
        <v>263</v>
      </c>
      <c r="D584" s="54" t="s">
        <v>429</v>
      </c>
      <c r="E584" s="54" t="s">
        <v>6177</v>
      </c>
      <c r="F584" s="71">
        <v>44420</v>
      </c>
      <c r="G584" s="72">
        <v>11086.8</v>
      </c>
      <c r="H584" s="72">
        <v>930736.86</v>
      </c>
      <c r="I584" s="54" t="s">
        <v>265</v>
      </c>
      <c r="J584" s="54" t="s">
        <v>501</v>
      </c>
      <c r="K584" s="54" t="s">
        <v>6178</v>
      </c>
      <c r="L584" s="54" t="s">
        <v>6179</v>
      </c>
      <c r="M584" s="54" t="s">
        <v>6177</v>
      </c>
      <c r="N584" s="54" t="s">
        <v>256</v>
      </c>
      <c r="O584" s="54" t="s">
        <v>256</v>
      </c>
      <c r="P584" s="54" t="s">
        <v>453</v>
      </c>
      <c r="Q584" s="54" t="s">
        <v>256</v>
      </c>
      <c r="R584" s="54" t="s">
        <v>431</v>
      </c>
      <c r="S584" s="71"/>
      <c r="T584" s="54" t="s">
        <v>256</v>
      </c>
      <c r="U584" s="71">
        <v>44420</v>
      </c>
      <c r="V584" s="54" t="s">
        <v>256</v>
      </c>
      <c r="W584" t="str">
        <f t="shared" si="9"/>
        <v>Aug-21</v>
      </c>
    </row>
    <row r="585" spans="1:23" x14ac:dyDescent="0.25">
      <c r="A585" s="54" t="s">
        <v>317</v>
      </c>
      <c r="B585" s="54" t="s">
        <v>428</v>
      </c>
      <c r="C585" s="54" t="s">
        <v>263</v>
      </c>
      <c r="D585" s="54" t="s">
        <v>429</v>
      </c>
      <c r="E585" s="54" t="s">
        <v>6180</v>
      </c>
      <c r="F585" s="71">
        <v>44429</v>
      </c>
      <c r="G585" s="72">
        <v>10770.24</v>
      </c>
      <c r="H585" s="72">
        <v>904161.65</v>
      </c>
      <c r="I585" s="54" t="s">
        <v>265</v>
      </c>
      <c r="J585" s="54" t="s">
        <v>501</v>
      </c>
      <c r="K585" s="54" t="s">
        <v>6181</v>
      </c>
      <c r="L585" s="54" t="s">
        <v>6182</v>
      </c>
      <c r="M585" s="54" t="s">
        <v>6180</v>
      </c>
      <c r="N585" s="54" t="s">
        <v>256</v>
      </c>
      <c r="O585" s="54" t="s">
        <v>256</v>
      </c>
      <c r="P585" s="54" t="s">
        <v>453</v>
      </c>
      <c r="Q585" s="54" t="s">
        <v>256</v>
      </c>
      <c r="R585" s="54" t="s">
        <v>431</v>
      </c>
      <c r="S585" s="71"/>
      <c r="T585" s="54" t="s">
        <v>256</v>
      </c>
      <c r="U585" s="71">
        <v>44429</v>
      </c>
      <c r="V585" s="54" t="s">
        <v>256</v>
      </c>
      <c r="W585" t="str">
        <f t="shared" si="9"/>
        <v>Aug-21</v>
      </c>
    </row>
    <row r="586" spans="1:23" x14ac:dyDescent="0.25">
      <c r="A586" s="54" t="s">
        <v>317</v>
      </c>
      <c r="B586" s="54" t="s">
        <v>428</v>
      </c>
      <c r="C586" s="54" t="s">
        <v>263</v>
      </c>
      <c r="D586" s="54" t="s">
        <v>429</v>
      </c>
      <c r="E586" s="54" t="s">
        <v>6183</v>
      </c>
      <c r="F586" s="71">
        <v>44429</v>
      </c>
      <c r="G586" s="72">
        <v>16512.72</v>
      </c>
      <c r="H586" s="72">
        <v>1386242.84</v>
      </c>
      <c r="I586" s="54" t="s">
        <v>265</v>
      </c>
      <c r="J586" s="54" t="s">
        <v>501</v>
      </c>
      <c r="K586" s="54" t="s">
        <v>6181</v>
      </c>
      <c r="L586" s="54" t="s">
        <v>6184</v>
      </c>
      <c r="M586" s="54" t="s">
        <v>6183</v>
      </c>
      <c r="N586" s="54" t="s">
        <v>256</v>
      </c>
      <c r="O586" s="54" t="s">
        <v>256</v>
      </c>
      <c r="P586" s="54" t="s">
        <v>453</v>
      </c>
      <c r="Q586" s="54" t="s">
        <v>256</v>
      </c>
      <c r="R586" s="54" t="s">
        <v>431</v>
      </c>
      <c r="S586" s="71"/>
      <c r="T586" s="54" t="s">
        <v>256</v>
      </c>
      <c r="U586" s="71">
        <v>44429</v>
      </c>
      <c r="V586" s="54" t="s">
        <v>256</v>
      </c>
      <c r="W586" t="str">
        <f t="shared" si="9"/>
        <v>Aug-21</v>
      </c>
    </row>
    <row r="587" spans="1:23" x14ac:dyDescent="0.25">
      <c r="A587" s="54" t="s">
        <v>317</v>
      </c>
      <c r="B587" s="54" t="s">
        <v>428</v>
      </c>
      <c r="C587" s="54" t="s">
        <v>263</v>
      </c>
      <c r="D587" s="54" t="s">
        <v>429</v>
      </c>
      <c r="E587" s="54" t="s">
        <v>6185</v>
      </c>
      <c r="F587" s="71">
        <v>44430</v>
      </c>
      <c r="G587" s="72">
        <v>34885.360000000001</v>
      </c>
      <c r="H587" s="72">
        <v>2928625.97</v>
      </c>
      <c r="I587" s="54" t="s">
        <v>265</v>
      </c>
      <c r="J587" s="54" t="s">
        <v>501</v>
      </c>
      <c r="K587" s="54" t="s">
        <v>6186</v>
      </c>
      <c r="L587" s="54" t="s">
        <v>6187</v>
      </c>
      <c r="M587" s="54" t="s">
        <v>6185</v>
      </c>
      <c r="N587" s="54" t="s">
        <v>256</v>
      </c>
      <c r="O587" s="54" t="s">
        <v>256</v>
      </c>
      <c r="P587" s="54" t="s">
        <v>453</v>
      </c>
      <c r="Q587" s="54" t="s">
        <v>256</v>
      </c>
      <c r="R587" s="54" t="s">
        <v>431</v>
      </c>
      <c r="S587" s="71"/>
      <c r="T587" s="54" t="s">
        <v>256</v>
      </c>
      <c r="U587" s="71">
        <v>44430</v>
      </c>
      <c r="V587" s="54" t="s">
        <v>256</v>
      </c>
      <c r="W587" t="str">
        <f t="shared" si="9"/>
        <v>Aug-21</v>
      </c>
    </row>
    <row r="588" spans="1:23" x14ac:dyDescent="0.25">
      <c r="A588" s="54" t="s">
        <v>317</v>
      </c>
      <c r="B588" s="54" t="s">
        <v>428</v>
      </c>
      <c r="C588" s="54" t="s">
        <v>263</v>
      </c>
      <c r="D588" s="54" t="s">
        <v>429</v>
      </c>
      <c r="E588" s="54" t="s">
        <v>6188</v>
      </c>
      <c r="F588" s="71">
        <v>44430</v>
      </c>
      <c r="G588" s="72">
        <v>11036.33</v>
      </c>
      <c r="H588" s="72">
        <v>926499.9</v>
      </c>
      <c r="I588" s="54" t="s">
        <v>265</v>
      </c>
      <c r="J588" s="54" t="s">
        <v>501</v>
      </c>
      <c r="K588" s="54" t="s">
        <v>6186</v>
      </c>
      <c r="L588" s="54" t="s">
        <v>6189</v>
      </c>
      <c r="M588" s="54" t="s">
        <v>6188</v>
      </c>
      <c r="N588" s="54" t="s">
        <v>256</v>
      </c>
      <c r="O588" s="54" t="s">
        <v>256</v>
      </c>
      <c r="P588" s="54" t="s">
        <v>453</v>
      </c>
      <c r="Q588" s="54" t="s">
        <v>256</v>
      </c>
      <c r="R588" s="54" t="s">
        <v>431</v>
      </c>
      <c r="S588" s="71"/>
      <c r="T588" s="54" t="s">
        <v>256</v>
      </c>
      <c r="U588" s="71">
        <v>44430</v>
      </c>
      <c r="V588" s="54" t="s">
        <v>256</v>
      </c>
      <c r="W588" t="str">
        <f t="shared" si="9"/>
        <v>Aug-21</v>
      </c>
    </row>
    <row r="589" spans="1:23" x14ac:dyDescent="0.25">
      <c r="A589" s="54" t="s">
        <v>317</v>
      </c>
      <c r="B589" s="54" t="s">
        <v>428</v>
      </c>
      <c r="C589" s="54" t="s">
        <v>263</v>
      </c>
      <c r="D589" s="54" t="s">
        <v>429</v>
      </c>
      <c r="E589" s="54" t="s">
        <v>6190</v>
      </c>
      <c r="F589" s="71">
        <v>44429</v>
      </c>
      <c r="G589" s="72">
        <v>11719.4</v>
      </c>
      <c r="H589" s="72">
        <v>983843.63</v>
      </c>
      <c r="I589" s="54" t="s">
        <v>265</v>
      </c>
      <c r="J589" s="54" t="s">
        <v>501</v>
      </c>
      <c r="K589" s="54" t="s">
        <v>6191</v>
      </c>
      <c r="L589" s="54" t="s">
        <v>6192</v>
      </c>
      <c r="M589" s="54" t="s">
        <v>6190</v>
      </c>
      <c r="N589" s="54" t="s">
        <v>256</v>
      </c>
      <c r="O589" s="54" t="s">
        <v>256</v>
      </c>
      <c r="P589" s="54" t="s">
        <v>453</v>
      </c>
      <c r="Q589" s="54" t="s">
        <v>256</v>
      </c>
      <c r="R589" s="54" t="s">
        <v>431</v>
      </c>
      <c r="S589" s="71"/>
      <c r="T589" s="54" t="s">
        <v>256</v>
      </c>
      <c r="U589" s="71">
        <v>44429</v>
      </c>
      <c r="V589" s="54" t="s">
        <v>256</v>
      </c>
      <c r="W589" t="str">
        <f t="shared" si="9"/>
        <v>Aug-21</v>
      </c>
    </row>
    <row r="590" spans="1:23" x14ac:dyDescent="0.25">
      <c r="A590" s="54" t="s">
        <v>317</v>
      </c>
      <c r="B590" s="54" t="s">
        <v>428</v>
      </c>
      <c r="C590" s="54" t="s">
        <v>263</v>
      </c>
      <c r="D590" s="54" t="s">
        <v>429</v>
      </c>
      <c r="E590" s="54" t="s">
        <v>6193</v>
      </c>
      <c r="F590" s="71">
        <v>44430</v>
      </c>
      <c r="G590" s="72">
        <v>4704.78</v>
      </c>
      <c r="H590" s="72">
        <v>394966.28</v>
      </c>
      <c r="I590" s="54" t="s">
        <v>265</v>
      </c>
      <c r="J590" s="54" t="s">
        <v>501</v>
      </c>
      <c r="K590" s="54" t="s">
        <v>6194</v>
      </c>
      <c r="L590" s="54" t="s">
        <v>6195</v>
      </c>
      <c r="M590" s="54" t="s">
        <v>6193</v>
      </c>
      <c r="N590" s="54" t="s">
        <v>256</v>
      </c>
      <c r="O590" s="54" t="s">
        <v>256</v>
      </c>
      <c r="P590" s="54" t="s">
        <v>453</v>
      </c>
      <c r="Q590" s="54" t="s">
        <v>256</v>
      </c>
      <c r="R590" s="54" t="s">
        <v>431</v>
      </c>
      <c r="S590" s="71"/>
      <c r="T590" s="54" t="s">
        <v>256</v>
      </c>
      <c r="U590" s="71">
        <v>44430</v>
      </c>
      <c r="V590" s="54" t="s">
        <v>256</v>
      </c>
      <c r="W590" t="str">
        <f t="shared" si="9"/>
        <v>Aug-21</v>
      </c>
    </row>
    <row r="591" spans="1:23" x14ac:dyDescent="0.25">
      <c r="A591" s="54" t="s">
        <v>317</v>
      </c>
      <c r="B591" s="54" t="s">
        <v>428</v>
      </c>
      <c r="C591" s="54" t="s">
        <v>263</v>
      </c>
      <c r="D591" s="54" t="s">
        <v>429</v>
      </c>
      <c r="E591" s="54" t="s">
        <v>6196</v>
      </c>
      <c r="F591" s="71">
        <v>44430</v>
      </c>
      <c r="G591" s="72">
        <v>20394.150000000001</v>
      </c>
      <c r="H591" s="72">
        <v>1712088.89</v>
      </c>
      <c r="I591" s="54" t="s">
        <v>265</v>
      </c>
      <c r="J591" s="54" t="s">
        <v>501</v>
      </c>
      <c r="K591" s="54" t="s">
        <v>6194</v>
      </c>
      <c r="L591" s="54" t="s">
        <v>6197</v>
      </c>
      <c r="M591" s="54" t="s">
        <v>6196</v>
      </c>
      <c r="N591" s="54" t="s">
        <v>256</v>
      </c>
      <c r="O591" s="54" t="s">
        <v>256</v>
      </c>
      <c r="P591" s="54" t="s">
        <v>453</v>
      </c>
      <c r="Q591" s="54" t="s">
        <v>256</v>
      </c>
      <c r="R591" s="54" t="s">
        <v>431</v>
      </c>
      <c r="S591" s="71"/>
      <c r="T591" s="54" t="s">
        <v>256</v>
      </c>
      <c r="U591" s="71">
        <v>44430</v>
      </c>
      <c r="V591" s="54" t="s">
        <v>256</v>
      </c>
      <c r="W591" t="str">
        <f t="shared" si="9"/>
        <v>Aug-21</v>
      </c>
    </row>
    <row r="592" spans="1:23" x14ac:dyDescent="0.25">
      <c r="A592" s="54" t="s">
        <v>317</v>
      </c>
      <c r="B592" s="54" t="s">
        <v>428</v>
      </c>
      <c r="C592" s="54" t="s">
        <v>263</v>
      </c>
      <c r="D592" s="54" t="s">
        <v>429</v>
      </c>
      <c r="E592" s="54" t="s">
        <v>6198</v>
      </c>
      <c r="F592" s="71">
        <v>44439</v>
      </c>
      <c r="G592" s="72">
        <v>6336</v>
      </c>
      <c r="H592" s="72">
        <v>533808</v>
      </c>
      <c r="I592" s="54" t="s">
        <v>265</v>
      </c>
      <c r="J592" s="54" t="s">
        <v>501</v>
      </c>
      <c r="K592" s="54" t="s">
        <v>6199</v>
      </c>
      <c r="L592" s="54" t="s">
        <v>6200</v>
      </c>
      <c r="M592" s="54" t="s">
        <v>6198</v>
      </c>
      <c r="N592" s="54" t="s">
        <v>256</v>
      </c>
      <c r="O592" s="54" t="s">
        <v>256</v>
      </c>
      <c r="P592" s="54" t="s">
        <v>453</v>
      </c>
      <c r="Q592" s="54" t="s">
        <v>256</v>
      </c>
      <c r="R592" s="54" t="s">
        <v>431</v>
      </c>
      <c r="S592" s="71"/>
      <c r="T592" s="54" t="s">
        <v>256</v>
      </c>
      <c r="U592" s="71">
        <v>44439</v>
      </c>
      <c r="V592" s="54" t="s">
        <v>256</v>
      </c>
      <c r="W592" t="str">
        <f t="shared" si="9"/>
        <v>Aug-21</v>
      </c>
    </row>
    <row r="593" spans="1:23" x14ac:dyDescent="0.25">
      <c r="A593" s="54" t="s">
        <v>317</v>
      </c>
      <c r="B593" s="54" t="s">
        <v>428</v>
      </c>
      <c r="C593" s="54" t="s">
        <v>263</v>
      </c>
      <c r="D593" s="54" t="s">
        <v>429</v>
      </c>
      <c r="E593" s="54" t="s">
        <v>6201</v>
      </c>
      <c r="F593" s="71">
        <v>44424</v>
      </c>
      <c r="G593" s="72">
        <v>2341.6</v>
      </c>
      <c r="H593" s="72">
        <v>196577.32</v>
      </c>
      <c r="I593" s="54" t="s">
        <v>265</v>
      </c>
      <c r="J593" s="54" t="s">
        <v>503</v>
      </c>
      <c r="K593" s="54" t="s">
        <v>633</v>
      </c>
      <c r="L593" s="54" t="s">
        <v>6202</v>
      </c>
      <c r="M593" s="54" t="s">
        <v>6201</v>
      </c>
      <c r="N593" s="54" t="s">
        <v>256</v>
      </c>
      <c r="O593" s="54" t="s">
        <v>256</v>
      </c>
      <c r="P593" s="54" t="s">
        <v>504</v>
      </c>
      <c r="Q593" s="54" t="s">
        <v>256</v>
      </c>
      <c r="R593" s="54" t="s">
        <v>431</v>
      </c>
      <c r="S593" s="71"/>
      <c r="T593" s="54" t="s">
        <v>256</v>
      </c>
      <c r="U593" s="71">
        <v>44424</v>
      </c>
      <c r="V593" s="54" t="s">
        <v>256</v>
      </c>
      <c r="W593" t="str">
        <f t="shared" si="9"/>
        <v>Aug-21</v>
      </c>
    </row>
    <row r="594" spans="1:23" x14ac:dyDescent="0.25">
      <c r="A594" s="54" t="s">
        <v>317</v>
      </c>
      <c r="B594" s="54" t="s">
        <v>428</v>
      </c>
      <c r="C594" s="54" t="s">
        <v>263</v>
      </c>
      <c r="D594" s="54" t="s">
        <v>429</v>
      </c>
      <c r="E594" s="54" t="s">
        <v>6203</v>
      </c>
      <c r="F594" s="71">
        <v>44410</v>
      </c>
      <c r="G594" s="72">
        <v>156.75</v>
      </c>
      <c r="H594" s="72">
        <v>13159.16</v>
      </c>
      <c r="I594" s="54" t="s">
        <v>265</v>
      </c>
      <c r="J594" s="54" t="s">
        <v>293</v>
      </c>
      <c r="K594" s="54" t="s">
        <v>6204</v>
      </c>
      <c r="L594" s="54" t="s">
        <v>6205</v>
      </c>
      <c r="M594" s="54" t="s">
        <v>6203</v>
      </c>
      <c r="N594" s="54" t="s">
        <v>256</v>
      </c>
      <c r="O594" s="54" t="s">
        <v>256</v>
      </c>
      <c r="P594" s="54" t="s">
        <v>275</v>
      </c>
      <c r="Q594" s="54" t="s">
        <v>256</v>
      </c>
      <c r="R594" s="54" t="s">
        <v>431</v>
      </c>
      <c r="S594" s="71"/>
      <c r="T594" s="54" t="s">
        <v>256</v>
      </c>
      <c r="U594" s="71">
        <v>44410</v>
      </c>
      <c r="V594" s="54" t="s">
        <v>256</v>
      </c>
      <c r="W594" t="str">
        <f t="shared" si="9"/>
        <v>Aug-21</v>
      </c>
    </row>
    <row r="595" spans="1:23" x14ac:dyDescent="0.25">
      <c r="A595" s="54" t="s">
        <v>317</v>
      </c>
      <c r="B595" s="54" t="s">
        <v>428</v>
      </c>
      <c r="C595" s="54" t="s">
        <v>263</v>
      </c>
      <c r="D595" s="54" t="s">
        <v>429</v>
      </c>
      <c r="E595" s="54" t="s">
        <v>6206</v>
      </c>
      <c r="F595" s="71">
        <v>44420</v>
      </c>
      <c r="G595" s="72">
        <v>461.12</v>
      </c>
      <c r="H595" s="72">
        <v>38711.019999999997</v>
      </c>
      <c r="I595" s="54" t="s">
        <v>265</v>
      </c>
      <c r="J595" s="54" t="s">
        <v>293</v>
      </c>
      <c r="K595" s="54" t="s">
        <v>6207</v>
      </c>
      <c r="L595" s="54" t="s">
        <v>6208</v>
      </c>
      <c r="M595" s="54" t="s">
        <v>6206</v>
      </c>
      <c r="N595" s="54" t="s">
        <v>256</v>
      </c>
      <c r="O595" s="54" t="s">
        <v>256</v>
      </c>
      <c r="P595" s="54" t="s">
        <v>275</v>
      </c>
      <c r="Q595" s="54" t="s">
        <v>256</v>
      </c>
      <c r="R595" s="54" t="s">
        <v>431</v>
      </c>
      <c r="S595" s="71"/>
      <c r="T595" s="54" t="s">
        <v>256</v>
      </c>
      <c r="U595" s="71">
        <v>44420</v>
      </c>
      <c r="V595" s="54" t="s">
        <v>256</v>
      </c>
      <c r="W595" t="str">
        <f t="shared" si="9"/>
        <v>Aug-21</v>
      </c>
    </row>
    <row r="596" spans="1:23" x14ac:dyDescent="0.25">
      <c r="A596" s="54" t="s">
        <v>317</v>
      </c>
      <c r="B596" s="54" t="s">
        <v>428</v>
      </c>
      <c r="C596" s="54" t="s">
        <v>263</v>
      </c>
      <c r="D596" s="54" t="s">
        <v>429</v>
      </c>
      <c r="E596" s="54" t="s">
        <v>6209</v>
      </c>
      <c r="F596" s="71">
        <v>44424</v>
      </c>
      <c r="G596" s="72">
        <v>1037.4000000000001</v>
      </c>
      <c r="H596" s="72">
        <v>87089.73</v>
      </c>
      <c r="I596" s="54" t="s">
        <v>265</v>
      </c>
      <c r="J596" s="54" t="s">
        <v>293</v>
      </c>
      <c r="K596" s="54" t="s">
        <v>6210</v>
      </c>
      <c r="L596" s="54" t="s">
        <v>6211</v>
      </c>
      <c r="M596" s="54" t="s">
        <v>6209</v>
      </c>
      <c r="N596" s="54" t="s">
        <v>256</v>
      </c>
      <c r="O596" s="54" t="s">
        <v>256</v>
      </c>
      <c r="P596" s="54" t="s">
        <v>275</v>
      </c>
      <c r="Q596" s="54" t="s">
        <v>256</v>
      </c>
      <c r="R596" s="54" t="s">
        <v>431</v>
      </c>
      <c r="S596" s="71"/>
      <c r="T596" s="54" t="s">
        <v>256</v>
      </c>
      <c r="U596" s="71">
        <v>44424</v>
      </c>
      <c r="V596" s="54" t="s">
        <v>256</v>
      </c>
      <c r="W596" t="str">
        <f t="shared" si="9"/>
        <v>Aug-21</v>
      </c>
    </row>
    <row r="597" spans="1:23" x14ac:dyDescent="0.25">
      <c r="A597" s="54" t="s">
        <v>317</v>
      </c>
      <c r="B597" s="54" t="s">
        <v>428</v>
      </c>
      <c r="C597" s="54" t="s">
        <v>263</v>
      </c>
      <c r="D597" s="54" t="s">
        <v>429</v>
      </c>
      <c r="E597" s="54" t="s">
        <v>6212</v>
      </c>
      <c r="F597" s="71">
        <v>44422</v>
      </c>
      <c r="G597" s="72">
        <v>159.30000000000001</v>
      </c>
      <c r="H597" s="72">
        <v>13373.24</v>
      </c>
      <c r="I597" s="54" t="s">
        <v>265</v>
      </c>
      <c r="J597" s="54" t="s">
        <v>293</v>
      </c>
      <c r="K597" s="54" t="s">
        <v>6213</v>
      </c>
      <c r="L597" s="54" t="s">
        <v>6214</v>
      </c>
      <c r="M597" s="54" t="s">
        <v>6212</v>
      </c>
      <c r="N597" s="54" t="s">
        <v>256</v>
      </c>
      <c r="O597" s="54" t="s">
        <v>256</v>
      </c>
      <c r="P597" s="54" t="s">
        <v>275</v>
      </c>
      <c r="Q597" s="54" t="s">
        <v>256</v>
      </c>
      <c r="R597" s="54" t="s">
        <v>431</v>
      </c>
      <c r="S597" s="71"/>
      <c r="T597" s="54" t="s">
        <v>256</v>
      </c>
      <c r="U597" s="71">
        <v>44422</v>
      </c>
      <c r="V597" s="54" t="s">
        <v>256</v>
      </c>
      <c r="W597" t="str">
        <f t="shared" si="9"/>
        <v>Aug-21</v>
      </c>
    </row>
    <row r="598" spans="1:23" x14ac:dyDescent="0.25">
      <c r="A598" s="54" t="s">
        <v>317</v>
      </c>
      <c r="B598" s="54" t="s">
        <v>428</v>
      </c>
      <c r="C598" s="54" t="s">
        <v>263</v>
      </c>
      <c r="D598" s="54" t="s">
        <v>429</v>
      </c>
      <c r="E598" s="54" t="s">
        <v>6215</v>
      </c>
      <c r="F598" s="71">
        <v>44429</v>
      </c>
      <c r="G598" s="72">
        <v>254.1</v>
      </c>
      <c r="H598" s="72">
        <v>21331.7</v>
      </c>
      <c r="I598" s="54" t="s">
        <v>265</v>
      </c>
      <c r="J598" s="54" t="s">
        <v>293</v>
      </c>
      <c r="K598" s="54" t="s">
        <v>6216</v>
      </c>
      <c r="L598" s="54" t="s">
        <v>6217</v>
      </c>
      <c r="M598" s="54" t="s">
        <v>6215</v>
      </c>
      <c r="N598" s="54" t="s">
        <v>256</v>
      </c>
      <c r="O598" s="54" t="s">
        <v>256</v>
      </c>
      <c r="P598" s="54" t="s">
        <v>275</v>
      </c>
      <c r="Q598" s="54" t="s">
        <v>256</v>
      </c>
      <c r="R598" s="54" t="s">
        <v>431</v>
      </c>
      <c r="S598" s="71"/>
      <c r="T598" s="54" t="s">
        <v>256</v>
      </c>
      <c r="U598" s="71">
        <v>44429</v>
      </c>
      <c r="V598" s="54" t="s">
        <v>256</v>
      </c>
      <c r="W598" t="str">
        <f t="shared" si="9"/>
        <v>Aug-21</v>
      </c>
    </row>
    <row r="599" spans="1:23" x14ac:dyDescent="0.25">
      <c r="A599" s="54" t="s">
        <v>317</v>
      </c>
      <c r="B599" s="54" t="s">
        <v>428</v>
      </c>
      <c r="C599" s="54" t="s">
        <v>263</v>
      </c>
      <c r="D599" s="54" t="s">
        <v>429</v>
      </c>
      <c r="E599" s="54" t="s">
        <v>6218</v>
      </c>
      <c r="F599" s="71">
        <v>44427</v>
      </c>
      <c r="G599" s="72">
        <v>928.29</v>
      </c>
      <c r="H599" s="72">
        <v>77929.95</v>
      </c>
      <c r="I599" s="54" t="s">
        <v>265</v>
      </c>
      <c r="J599" s="54" t="s">
        <v>293</v>
      </c>
      <c r="K599" s="54" t="s">
        <v>6219</v>
      </c>
      <c r="L599" s="54" t="s">
        <v>6220</v>
      </c>
      <c r="M599" s="54" t="s">
        <v>6218</v>
      </c>
      <c r="N599" s="54" t="s">
        <v>256</v>
      </c>
      <c r="O599" s="54" t="s">
        <v>256</v>
      </c>
      <c r="P599" s="54" t="s">
        <v>275</v>
      </c>
      <c r="Q599" s="54" t="s">
        <v>256</v>
      </c>
      <c r="R599" s="54" t="s">
        <v>431</v>
      </c>
      <c r="S599" s="71"/>
      <c r="T599" s="54" t="s">
        <v>256</v>
      </c>
      <c r="U599" s="71">
        <v>44427</v>
      </c>
      <c r="V599" s="54" t="s">
        <v>256</v>
      </c>
      <c r="W599" t="str">
        <f t="shared" si="9"/>
        <v>Aug-21</v>
      </c>
    </row>
    <row r="600" spans="1:23" x14ac:dyDescent="0.25">
      <c r="A600" s="54" t="s">
        <v>317</v>
      </c>
      <c r="B600" s="54" t="s">
        <v>428</v>
      </c>
      <c r="C600" s="54" t="s">
        <v>263</v>
      </c>
      <c r="D600" s="54" t="s">
        <v>429</v>
      </c>
      <c r="E600" s="54" t="s">
        <v>6221</v>
      </c>
      <c r="F600" s="71">
        <v>44422</v>
      </c>
      <c r="G600" s="72">
        <v>779.1</v>
      </c>
      <c r="H600" s="72">
        <v>65405.45</v>
      </c>
      <c r="I600" s="54" t="s">
        <v>265</v>
      </c>
      <c r="J600" s="54" t="s">
        <v>293</v>
      </c>
      <c r="K600" s="54" t="s">
        <v>6222</v>
      </c>
      <c r="L600" s="54" t="s">
        <v>6223</v>
      </c>
      <c r="M600" s="54" t="s">
        <v>6221</v>
      </c>
      <c r="N600" s="54" t="s">
        <v>256</v>
      </c>
      <c r="O600" s="54" t="s">
        <v>256</v>
      </c>
      <c r="P600" s="54" t="s">
        <v>275</v>
      </c>
      <c r="Q600" s="54" t="s">
        <v>256</v>
      </c>
      <c r="R600" s="54" t="s">
        <v>431</v>
      </c>
      <c r="S600" s="71"/>
      <c r="T600" s="54" t="s">
        <v>256</v>
      </c>
      <c r="U600" s="71">
        <v>44422</v>
      </c>
      <c r="V600" s="54" t="s">
        <v>256</v>
      </c>
      <c r="W600" t="str">
        <f t="shared" si="9"/>
        <v>Aug-21</v>
      </c>
    </row>
    <row r="601" spans="1:23" x14ac:dyDescent="0.25">
      <c r="A601" s="54" t="s">
        <v>317</v>
      </c>
      <c r="B601" s="54" t="s">
        <v>428</v>
      </c>
      <c r="C601" s="54" t="s">
        <v>263</v>
      </c>
      <c r="D601" s="54" t="s">
        <v>429</v>
      </c>
      <c r="E601" s="54" t="s">
        <v>6224</v>
      </c>
      <c r="F601" s="71">
        <v>44422</v>
      </c>
      <c r="G601" s="72">
        <v>145.25</v>
      </c>
      <c r="H601" s="72">
        <v>12193.74</v>
      </c>
      <c r="I601" s="54" t="s">
        <v>265</v>
      </c>
      <c r="J601" s="54" t="s">
        <v>293</v>
      </c>
      <c r="K601" s="54" t="s">
        <v>6225</v>
      </c>
      <c r="L601" s="54" t="s">
        <v>6226</v>
      </c>
      <c r="M601" s="54" t="s">
        <v>6224</v>
      </c>
      <c r="N601" s="54" t="s">
        <v>256</v>
      </c>
      <c r="O601" s="54" t="s">
        <v>256</v>
      </c>
      <c r="P601" s="54" t="s">
        <v>275</v>
      </c>
      <c r="Q601" s="54" t="s">
        <v>256</v>
      </c>
      <c r="R601" s="54" t="s">
        <v>431</v>
      </c>
      <c r="S601" s="71"/>
      <c r="T601" s="54" t="s">
        <v>256</v>
      </c>
      <c r="U601" s="71">
        <v>44422</v>
      </c>
      <c r="V601" s="54" t="s">
        <v>256</v>
      </c>
      <c r="W601" t="str">
        <f t="shared" si="9"/>
        <v>Aug-21</v>
      </c>
    </row>
    <row r="602" spans="1:23" x14ac:dyDescent="0.25">
      <c r="A602" s="54" t="s">
        <v>317</v>
      </c>
      <c r="B602" s="54" t="s">
        <v>428</v>
      </c>
      <c r="C602" s="54" t="s">
        <v>263</v>
      </c>
      <c r="D602" s="54" t="s">
        <v>429</v>
      </c>
      <c r="E602" s="54" t="s">
        <v>6227</v>
      </c>
      <c r="F602" s="71">
        <v>44422</v>
      </c>
      <c r="G602" s="72">
        <v>4505.7</v>
      </c>
      <c r="H602" s="72">
        <v>378253.52</v>
      </c>
      <c r="I602" s="54" t="s">
        <v>265</v>
      </c>
      <c r="J602" s="54" t="s">
        <v>293</v>
      </c>
      <c r="K602" s="54" t="s">
        <v>6228</v>
      </c>
      <c r="L602" s="54" t="s">
        <v>6229</v>
      </c>
      <c r="M602" s="54" t="s">
        <v>6227</v>
      </c>
      <c r="N602" s="54" t="s">
        <v>256</v>
      </c>
      <c r="O602" s="54" t="s">
        <v>256</v>
      </c>
      <c r="P602" s="54" t="s">
        <v>275</v>
      </c>
      <c r="Q602" s="54" t="s">
        <v>256</v>
      </c>
      <c r="R602" s="54" t="s">
        <v>431</v>
      </c>
      <c r="S602" s="71"/>
      <c r="T602" s="54" t="s">
        <v>256</v>
      </c>
      <c r="U602" s="71">
        <v>44422</v>
      </c>
      <c r="V602" s="54" t="s">
        <v>256</v>
      </c>
      <c r="W602" t="str">
        <f t="shared" si="9"/>
        <v>Aug-21</v>
      </c>
    </row>
    <row r="603" spans="1:23" x14ac:dyDescent="0.25">
      <c r="A603" s="54" t="s">
        <v>317</v>
      </c>
      <c r="B603" s="54" t="s">
        <v>428</v>
      </c>
      <c r="C603" s="54" t="s">
        <v>263</v>
      </c>
      <c r="D603" s="54" t="s">
        <v>429</v>
      </c>
      <c r="E603" s="54" t="s">
        <v>6230</v>
      </c>
      <c r="F603" s="71">
        <v>44424</v>
      </c>
      <c r="G603" s="72">
        <v>4373.78</v>
      </c>
      <c r="H603" s="72">
        <v>367178.83</v>
      </c>
      <c r="I603" s="54" t="s">
        <v>265</v>
      </c>
      <c r="J603" s="54" t="s">
        <v>293</v>
      </c>
      <c r="K603" s="54" t="s">
        <v>6231</v>
      </c>
      <c r="L603" s="54" t="s">
        <v>6232</v>
      </c>
      <c r="M603" s="54" t="s">
        <v>6230</v>
      </c>
      <c r="N603" s="54" t="s">
        <v>256</v>
      </c>
      <c r="O603" s="54" t="s">
        <v>256</v>
      </c>
      <c r="P603" s="54" t="s">
        <v>275</v>
      </c>
      <c r="Q603" s="54" t="s">
        <v>256</v>
      </c>
      <c r="R603" s="54" t="s">
        <v>431</v>
      </c>
      <c r="S603" s="71"/>
      <c r="T603" s="54" t="s">
        <v>256</v>
      </c>
      <c r="U603" s="71">
        <v>44424</v>
      </c>
      <c r="V603" s="54" t="s">
        <v>256</v>
      </c>
      <c r="W603" t="str">
        <f t="shared" si="9"/>
        <v>Aug-21</v>
      </c>
    </row>
    <row r="604" spans="1:23" x14ac:dyDescent="0.25">
      <c r="A604" s="54" t="s">
        <v>317</v>
      </c>
      <c r="B604" s="54" t="s">
        <v>428</v>
      </c>
      <c r="C604" s="54" t="s">
        <v>263</v>
      </c>
      <c r="D604" s="54" t="s">
        <v>429</v>
      </c>
      <c r="E604" s="54" t="s">
        <v>6233</v>
      </c>
      <c r="F604" s="71">
        <v>44424</v>
      </c>
      <c r="G604" s="72">
        <v>20.399999999999999</v>
      </c>
      <c r="H604" s="72">
        <v>1712.58</v>
      </c>
      <c r="I604" s="54" t="s">
        <v>265</v>
      </c>
      <c r="J604" s="54" t="s">
        <v>293</v>
      </c>
      <c r="K604" s="54" t="s">
        <v>6234</v>
      </c>
      <c r="L604" s="54" t="s">
        <v>6235</v>
      </c>
      <c r="M604" s="54" t="s">
        <v>6233</v>
      </c>
      <c r="N604" s="54" t="s">
        <v>256</v>
      </c>
      <c r="O604" s="54" t="s">
        <v>256</v>
      </c>
      <c r="P604" s="54" t="s">
        <v>275</v>
      </c>
      <c r="Q604" s="54" t="s">
        <v>256</v>
      </c>
      <c r="R604" s="54" t="s">
        <v>431</v>
      </c>
      <c r="S604" s="71"/>
      <c r="T604" s="54" t="s">
        <v>256</v>
      </c>
      <c r="U604" s="71">
        <v>44424</v>
      </c>
      <c r="V604" s="54" t="s">
        <v>256</v>
      </c>
      <c r="W604" t="str">
        <f t="shared" si="9"/>
        <v>Aug-21</v>
      </c>
    </row>
    <row r="605" spans="1:23" x14ac:dyDescent="0.25">
      <c r="A605" s="54" t="s">
        <v>317</v>
      </c>
      <c r="B605" s="54" t="s">
        <v>428</v>
      </c>
      <c r="C605" s="54" t="s">
        <v>263</v>
      </c>
      <c r="D605" s="54" t="s">
        <v>429</v>
      </c>
      <c r="E605" s="54" t="s">
        <v>6236</v>
      </c>
      <c r="F605" s="71">
        <v>44424</v>
      </c>
      <c r="G605" s="72">
        <v>671.64</v>
      </c>
      <c r="H605" s="72">
        <v>56384.18</v>
      </c>
      <c r="I605" s="54" t="s">
        <v>265</v>
      </c>
      <c r="J605" s="54" t="s">
        <v>293</v>
      </c>
      <c r="K605" s="54" t="s">
        <v>6237</v>
      </c>
      <c r="L605" s="54" t="s">
        <v>6238</v>
      </c>
      <c r="M605" s="54" t="s">
        <v>6236</v>
      </c>
      <c r="N605" s="54" t="s">
        <v>256</v>
      </c>
      <c r="O605" s="54" t="s">
        <v>256</v>
      </c>
      <c r="P605" s="54" t="s">
        <v>275</v>
      </c>
      <c r="Q605" s="54" t="s">
        <v>256</v>
      </c>
      <c r="R605" s="54" t="s">
        <v>431</v>
      </c>
      <c r="S605" s="71"/>
      <c r="T605" s="54" t="s">
        <v>256</v>
      </c>
      <c r="U605" s="71">
        <v>44424</v>
      </c>
      <c r="V605" s="54" t="s">
        <v>256</v>
      </c>
      <c r="W605" t="str">
        <f t="shared" si="9"/>
        <v>Aug-21</v>
      </c>
    </row>
    <row r="606" spans="1:23" x14ac:dyDescent="0.25">
      <c r="A606" s="54" t="s">
        <v>317</v>
      </c>
      <c r="B606" s="54" t="s">
        <v>428</v>
      </c>
      <c r="C606" s="54" t="s">
        <v>263</v>
      </c>
      <c r="D606" s="54" t="s">
        <v>429</v>
      </c>
      <c r="E606" s="54" t="s">
        <v>6239</v>
      </c>
      <c r="F606" s="71">
        <v>44425</v>
      </c>
      <c r="G606" s="72">
        <v>913.5</v>
      </c>
      <c r="H606" s="72">
        <v>76688.33</v>
      </c>
      <c r="I606" s="54" t="s">
        <v>265</v>
      </c>
      <c r="J606" s="54" t="s">
        <v>293</v>
      </c>
      <c r="K606" s="54" t="s">
        <v>6240</v>
      </c>
      <c r="L606" s="54" t="s">
        <v>6241</v>
      </c>
      <c r="M606" s="54" t="s">
        <v>6239</v>
      </c>
      <c r="N606" s="54" t="s">
        <v>256</v>
      </c>
      <c r="O606" s="54" t="s">
        <v>256</v>
      </c>
      <c r="P606" s="54" t="s">
        <v>275</v>
      </c>
      <c r="Q606" s="54" t="s">
        <v>256</v>
      </c>
      <c r="R606" s="54" t="s">
        <v>431</v>
      </c>
      <c r="S606" s="71"/>
      <c r="T606" s="54" t="s">
        <v>256</v>
      </c>
      <c r="U606" s="71">
        <v>44425</v>
      </c>
      <c r="V606" s="54" t="s">
        <v>256</v>
      </c>
      <c r="W606" t="str">
        <f t="shared" si="9"/>
        <v>Aug-21</v>
      </c>
    </row>
    <row r="607" spans="1:23" x14ac:dyDescent="0.25">
      <c r="A607" s="54" t="s">
        <v>317</v>
      </c>
      <c r="B607" s="54" t="s">
        <v>428</v>
      </c>
      <c r="C607" s="54" t="s">
        <v>263</v>
      </c>
      <c r="D607" s="54" t="s">
        <v>429</v>
      </c>
      <c r="E607" s="54" t="s">
        <v>6242</v>
      </c>
      <c r="F607" s="71">
        <v>44434</v>
      </c>
      <c r="G607" s="72">
        <v>106.6</v>
      </c>
      <c r="H607" s="72">
        <v>8949.07</v>
      </c>
      <c r="I607" s="54" t="s">
        <v>265</v>
      </c>
      <c r="J607" s="54" t="s">
        <v>293</v>
      </c>
      <c r="K607" s="54" t="s">
        <v>6243</v>
      </c>
      <c r="L607" s="54" t="s">
        <v>6244</v>
      </c>
      <c r="M607" s="54" t="s">
        <v>6242</v>
      </c>
      <c r="N607" s="54" t="s">
        <v>256</v>
      </c>
      <c r="O607" s="54" t="s">
        <v>256</v>
      </c>
      <c r="P607" s="54" t="s">
        <v>275</v>
      </c>
      <c r="Q607" s="54" t="s">
        <v>256</v>
      </c>
      <c r="R607" s="54" t="s">
        <v>431</v>
      </c>
      <c r="S607" s="71"/>
      <c r="T607" s="54" t="s">
        <v>256</v>
      </c>
      <c r="U607" s="71">
        <v>44434</v>
      </c>
      <c r="V607" s="54" t="s">
        <v>256</v>
      </c>
      <c r="W607" t="str">
        <f t="shared" si="9"/>
        <v>Aug-21</v>
      </c>
    </row>
    <row r="608" spans="1:23" x14ac:dyDescent="0.25">
      <c r="A608" s="54" t="s">
        <v>317</v>
      </c>
      <c r="B608" s="54" t="s">
        <v>428</v>
      </c>
      <c r="C608" s="54" t="s">
        <v>263</v>
      </c>
      <c r="D608" s="54" t="s">
        <v>429</v>
      </c>
      <c r="E608" s="54" t="s">
        <v>6245</v>
      </c>
      <c r="F608" s="71">
        <v>44434</v>
      </c>
      <c r="G608" s="72">
        <v>186.2</v>
      </c>
      <c r="H608" s="72">
        <v>15631.49</v>
      </c>
      <c r="I608" s="54" t="s">
        <v>265</v>
      </c>
      <c r="J608" s="54" t="s">
        <v>293</v>
      </c>
      <c r="K608" s="54" t="s">
        <v>6246</v>
      </c>
      <c r="L608" s="54" t="s">
        <v>6247</v>
      </c>
      <c r="M608" s="54" t="s">
        <v>6245</v>
      </c>
      <c r="N608" s="54" t="s">
        <v>256</v>
      </c>
      <c r="O608" s="54" t="s">
        <v>256</v>
      </c>
      <c r="P608" s="54" t="s">
        <v>275</v>
      </c>
      <c r="Q608" s="54" t="s">
        <v>256</v>
      </c>
      <c r="R608" s="54" t="s">
        <v>431</v>
      </c>
      <c r="S608" s="71"/>
      <c r="T608" s="54" t="s">
        <v>256</v>
      </c>
      <c r="U608" s="71">
        <v>44434</v>
      </c>
      <c r="V608" s="54" t="s">
        <v>256</v>
      </c>
      <c r="W608" t="str">
        <f t="shared" si="9"/>
        <v>Aug-21</v>
      </c>
    </row>
    <row r="609" spans="1:23" x14ac:dyDescent="0.25">
      <c r="A609" s="54" t="s">
        <v>317</v>
      </c>
      <c r="B609" s="54" t="s">
        <v>428</v>
      </c>
      <c r="C609" s="54" t="s">
        <v>263</v>
      </c>
      <c r="D609" s="54" t="s">
        <v>429</v>
      </c>
      <c r="E609" s="54" t="s">
        <v>6248</v>
      </c>
      <c r="F609" s="71">
        <v>44434</v>
      </c>
      <c r="G609" s="72">
        <v>355.4</v>
      </c>
      <c r="H609" s="72">
        <v>29835.83</v>
      </c>
      <c r="I609" s="54" t="s">
        <v>265</v>
      </c>
      <c r="J609" s="54" t="s">
        <v>293</v>
      </c>
      <c r="K609" s="54" t="s">
        <v>6249</v>
      </c>
      <c r="L609" s="54" t="s">
        <v>6250</v>
      </c>
      <c r="M609" s="54" t="s">
        <v>6248</v>
      </c>
      <c r="N609" s="54" t="s">
        <v>256</v>
      </c>
      <c r="O609" s="54" t="s">
        <v>256</v>
      </c>
      <c r="P609" s="54" t="s">
        <v>275</v>
      </c>
      <c r="Q609" s="54" t="s">
        <v>256</v>
      </c>
      <c r="R609" s="54" t="s">
        <v>431</v>
      </c>
      <c r="S609" s="71"/>
      <c r="T609" s="54" t="s">
        <v>256</v>
      </c>
      <c r="U609" s="71">
        <v>44434</v>
      </c>
      <c r="V609" s="54" t="s">
        <v>256</v>
      </c>
      <c r="W609" t="str">
        <f t="shared" si="9"/>
        <v>Aug-21</v>
      </c>
    </row>
    <row r="610" spans="1:23" x14ac:dyDescent="0.25">
      <c r="A610" s="54" t="s">
        <v>317</v>
      </c>
      <c r="B610" s="54" t="s">
        <v>428</v>
      </c>
      <c r="C610" s="54" t="s">
        <v>263</v>
      </c>
      <c r="D610" s="54" t="s">
        <v>429</v>
      </c>
      <c r="E610" s="54" t="s">
        <v>6251</v>
      </c>
      <c r="F610" s="71">
        <v>44439</v>
      </c>
      <c r="G610" s="72">
        <v>306</v>
      </c>
      <c r="H610" s="72">
        <v>25780.5</v>
      </c>
      <c r="I610" s="54" t="s">
        <v>265</v>
      </c>
      <c r="J610" s="54" t="s">
        <v>293</v>
      </c>
      <c r="K610" s="54" t="s">
        <v>6252</v>
      </c>
      <c r="L610" s="54" t="s">
        <v>6253</v>
      </c>
      <c r="M610" s="54" t="s">
        <v>6251</v>
      </c>
      <c r="N610" s="54" t="s">
        <v>256</v>
      </c>
      <c r="O610" s="54" t="s">
        <v>256</v>
      </c>
      <c r="P610" s="54" t="s">
        <v>275</v>
      </c>
      <c r="Q610" s="54" t="s">
        <v>256</v>
      </c>
      <c r="R610" s="54" t="s">
        <v>431</v>
      </c>
      <c r="S610" s="71"/>
      <c r="T610" s="54" t="s">
        <v>256</v>
      </c>
      <c r="U610" s="71">
        <v>44439</v>
      </c>
      <c r="V610" s="54" t="s">
        <v>256</v>
      </c>
      <c r="W610" t="str">
        <f t="shared" si="9"/>
        <v>Aug-21</v>
      </c>
    </row>
    <row r="611" spans="1:23" x14ac:dyDescent="0.25">
      <c r="A611" s="54" t="s">
        <v>317</v>
      </c>
      <c r="B611" s="54" t="s">
        <v>428</v>
      </c>
      <c r="C611" s="54" t="s">
        <v>263</v>
      </c>
      <c r="D611" s="54" t="s">
        <v>429</v>
      </c>
      <c r="E611" s="54" t="s">
        <v>6254</v>
      </c>
      <c r="F611" s="71">
        <v>44439</v>
      </c>
      <c r="G611" s="72">
        <v>224</v>
      </c>
      <c r="H611" s="72">
        <v>18872</v>
      </c>
      <c r="I611" s="54" t="s">
        <v>265</v>
      </c>
      <c r="J611" s="54" t="s">
        <v>293</v>
      </c>
      <c r="K611" s="54" t="s">
        <v>6255</v>
      </c>
      <c r="L611" s="54" t="s">
        <v>6256</v>
      </c>
      <c r="M611" s="54" t="s">
        <v>6254</v>
      </c>
      <c r="N611" s="54" t="s">
        <v>256</v>
      </c>
      <c r="O611" s="54" t="s">
        <v>256</v>
      </c>
      <c r="P611" s="54" t="s">
        <v>275</v>
      </c>
      <c r="Q611" s="54" t="s">
        <v>256</v>
      </c>
      <c r="R611" s="54" t="s">
        <v>431</v>
      </c>
      <c r="S611" s="71"/>
      <c r="T611" s="54" t="s">
        <v>256</v>
      </c>
      <c r="U611" s="71">
        <v>44439</v>
      </c>
      <c r="V611" s="54" t="s">
        <v>256</v>
      </c>
      <c r="W611" t="str">
        <f t="shared" si="9"/>
        <v>Aug-21</v>
      </c>
    </row>
    <row r="612" spans="1:23" x14ac:dyDescent="0.25">
      <c r="A612" s="54" t="s">
        <v>317</v>
      </c>
      <c r="B612" s="54" t="s">
        <v>428</v>
      </c>
      <c r="C612" s="54" t="s">
        <v>263</v>
      </c>
      <c r="D612" s="54" t="s">
        <v>429</v>
      </c>
      <c r="E612" s="54" t="s">
        <v>6257</v>
      </c>
      <c r="F612" s="71">
        <v>44424</v>
      </c>
      <c r="G612" s="72">
        <v>192.82</v>
      </c>
      <c r="H612" s="72">
        <v>16187.24</v>
      </c>
      <c r="I612" s="54" t="s">
        <v>265</v>
      </c>
      <c r="J612" s="54" t="s">
        <v>322</v>
      </c>
      <c r="K612" s="54" t="s">
        <v>6258</v>
      </c>
      <c r="L612" s="54" t="s">
        <v>6259</v>
      </c>
      <c r="M612" s="54" t="s">
        <v>6257</v>
      </c>
      <c r="N612" s="54" t="s">
        <v>256</v>
      </c>
      <c r="O612" s="54" t="s">
        <v>256</v>
      </c>
      <c r="P612" s="54" t="s">
        <v>323</v>
      </c>
      <c r="Q612" s="54" t="s">
        <v>256</v>
      </c>
      <c r="R612" s="54" t="s">
        <v>431</v>
      </c>
      <c r="S612" s="71"/>
      <c r="T612" s="54" t="s">
        <v>256</v>
      </c>
      <c r="U612" s="71">
        <v>44424</v>
      </c>
      <c r="V612" s="54" t="s">
        <v>256</v>
      </c>
      <c r="W612" t="str">
        <f t="shared" si="9"/>
        <v>Aug-21</v>
      </c>
    </row>
    <row r="613" spans="1:23" x14ac:dyDescent="0.25">
      <c r="A613" s="54" t="s">
        <v>317</v>
      </c>
      <c r="B613" s="54" t="s">
        <v>428</v>
      </c>
      <c r="C613" s="54" t="s">
        <v>263</v>
      </c>
      <c r="D613" s="54" t="s">
        <v>429</v>
      </c>
      <c r="E613" s="54" t="s">
        <v>6260</v>
      </c>
      <c r="F613" s="71">
        <v>44424</v>
      </c>
      <c r="G613" s="72">
        <v>642.72</v>
      </c>
      <c r="H613" s="72">
        <v>53956.34</v>
      </c>
      <c r="I613" s="54" t="s">
        <v>265</v>
      </c>
      <c r="J613" s="54" t="s">
        <v>322</v>
      </c>
      <c r="K613" s="54" t="s">
        <v>6261</v>
      </c>
      <c r="L613" s="54" t="s">
        <v>6262</v>
      </c>
      <c r="M613" s="54" t="s">
        <v>6260</v>
      </c>
      <c r="N613" s="54" t="s">
        <v>256</v>
      </c>
      <c r="O613" s="54" t="s">
        <v>256</v>
      </c>
      <c r="P613" s="54" t="s">
        <v>323</v>
      </c>
      <c r="Q613" s="54" t="s">
        <v>256</v>
      </c>
      <c r="R613" s="54" t="s">
        <v>431</v>
      </c>
      <c r="S613" s="71"/>
      <c r="T613" s="54" t="s">
        <v>256</v>
      </c>
      <c r="U613" s="71">
        <v>44424</v>
      </c>
      <c r="V613" s="54" t="s">
        <v>256</v>
      </c>
      <c r="W613" t="str">
        <f t="shared" si="9"/>
        <v>Aug-21</v>
      </c>
    </row>
    <row r="614" spans="1:23" x14ac:dyDescent="0.25">
      <c r="A614" s="54" t="s">
        <v>317</v>
      </c>
      <c r="B614" s="54" t="s">
        <v>428</v>
      </c>
      <c r="C614" s="54" t="s">
        <v>263</v>
      </c>
      <c r="D614" s="54" t="s">
        <v>429</v>
      </c>
      <c r="E614" s="54" t="s">
        <v>6263</v>
      </c>
      <c r="F614" s="71">
        <v>44420</v>
      </c>
      <c r="G614" s="72">
        <v>694.44</v>
      </c>
      <c r="H614" s="72">
        <v>58298.239999999998</v>
      </c>
      <c r="I614" s="54" t="s">
        <v>265</v>
      </c>
      <c r="J614" s="54" t="s">
        <v>507</v>
      </c>
      <c r="K614" s="54" t="s">
        <v>6264</v>
      </c>
      <c r="L614" s="54" t="s">
        <v>6265</v>
      </c>
      <c r="M614" s="54" t="s">
        <v>6263</v>
      </c>
      <c r="N614" s="54" t="s">
        <v>256</v>
      </c>
      <c r="O614" s="54" t="s">
        <v>256</v>
      </c>
      <c r="P614" s="54" t="s">
        <v>508</v>
      </c>
      <c r="Q614" s="54" t="s">
        <v>256</v>
      </c>
      <c r="R614" s="54" t="s">
        <v>431</v>
      </c>
      <c r="S614" s="71"/>
      <c r="T614" s="54" t="s">
        <v>256</v>
      </c>
      <c r="U614" s="71">
        <v>44420</v>
      </c>
      <c r="V614" s="54" t="s">
        <v>256</v>
      </c>
      <c r="W614" t="str">
        <f t="shared" si="9"/>
        <v>Aug-21</v>
      </c>
    </row>
    <row r="615" spans="1:23" x14ac:dyDescent="0.25">
      <c r="A615" s="54" t="s">
        <v>317</v>
      </c>
      <c r="B615" s="54" t="s">
        <v>428</v>
      </c>
      <c r="C615" s="54" t="s">
        <v>263</v>
      </c>
      <c r="D615" s="54" t="s">
        <v>429</v>
      </c>
      <c r="E615" s="54" t="s">
        <v>6266</v>
      </c>
      <c r="F615" s="71">
        <v>44420</v>
      </c>
      <c r="G615" s="72">
        <v>171.12</v>
      </c>
      <c r="H615" s="72">
        <v>14365.52</v>
      </c>
      <c r="I615" s="54" t="s">
        <v>265</v>
      </c>
      <c r="J615" s="54" t="s">
        <v>507</v>
      </c>
      <c r="K615" s="54" t="s">
        <v>535</v>
      </c>
      <c r="L615" s="54" t="s">
        <v>6267</v>
      </c>
      <c r="M615" s="54" t="s">
        <v>6266</v>
      </c>
      <c r="N615" s="54" t="s">
        <v>256</v>
      </c>
      <c r="O615" s="54" t="s">
        <v>256</v>
      </c>
      <c r="P615" s="54" t="s">
        <v>508</v>
      </c>
      <c r="Q615" s="54" t="s">
        <v>256</v>
      </c>
      <c r="R615" s="54" t="s">
        <v>431</v>
      </c>
      <c r="S615" s="71"/>
      <c r="T615" s="54" t="s">
        <v>256</v>
      </c>
      <c r="U615" s="71">
        <v>44420</v>
      </c>
      <c r="V615" s="54" t="s">
        <v>256</v>
      </c>
      <c r="W615" t="str">
        <f t="shared" si="9"/>
        <v>Aug-21</v>
      </c>
    </row>
    <row r="616" spans="1:23" x14ac:dyDescent="0.25">
      <c r="A616" s="54" t="s">
        <v>317</v>
      </c>
      <c r="B616" s="54" t="s">
        <v>428</v>
      </c>
      <c r="C616" s="54" t="s">
        <v>263</v>
      </c>
      <c r="D616" s="54" t="s">
        <v>429</v>
      </c>
      <c r="E616" s="54" t="s">
        <v>6268</v>
      </c>
      <c r="F616" s="71">
        <v>44420</v>
      </c>
      <c r="G616" s="72">
        <v>1313.64</v>
      </c>
      <c r="H616" s="72">
        <v>110280.08</v>
      </c>
      <c r="I616" s="54" t="s">
        <v>265</v>
      </c>
      <c r="J616" s="54" t="s">
        <v>507</v>
      </c>
      <c r="K616" s="54" t="s">
        <v>6269</v>
      </c>
      <c r="L616" s="54" t="s">
        <v>6270</v>
      </c>
      <c r="M616" s="54" t="s">
        <v>6268</v>
      </c>
      <c r="N616" s="54" t="s">
        <v>256</v>
      </c>
      <c r="O616" s="54" t="s">
        <v>256</v>
      </c>
      <c r="P616" s="54" t="s">
        <v>508</v>
      </c>
      <c r="Q616" s="54" t="s">
        <v>256</v>
      </c>
      <c r="R616" s="54" t="s">
        <v>431</v>
      </c>
      <c r="S616" s="71"/>
      <c r="T616" s="54" t="s">
        <v>256</v>
      </c>
      <c r="U616" s="71">
        <v>44420</v>
      </c>
      <c r="V616" s="54" t="s">
        <v>256</v>
      </c>
      <c r="W616" t="str">
        <f t="shared" si="9"/>
        <v>Aug-21</v>
      </c>
    </row>
    <row r="617" spans="1:23" x14ac:dyDescent="0.25">
      <c r="A617" s="54" t="s">
        <v>317</v>
      </c>
      <c r="B617" s="54" t="s">
        <v>428</v>
      </c>
      <c r="C617" s="54" t="s">
        <v>263</v>
      </c>
      <c r="D617" s="54" t="s">
        <v>429</v>
      </c>
      <c r="E617" s="54" t="s">
        <v>6271</v>
      </c>
      <c r="F617" s="71">
        <v>44415</v>
      </c>
      <c r="G617" s="72">
        <v>928.8</v>
      </c>
      <c r="H617" s="72">
        <v>77972.759999999995</v>
      </c>
      <c r="I617" s="54" t="s">
        <v>265</v>
      </c>
      <c r="J617" s="54" t="s">
        <v>521</v>
      </c>
      <c r="K617" s="54" t="s">
        <v>6272</v>
      </c>
      <c r="L617" s="54" t="s">
        <v>6273</v>
      </c>
      <c r="M617" s="54" t="s">
        <v>6271</v>
      </c>
      <c r="N617" s="54" t="s">
        <v>256</v>
      </c>
      <c r="O617" s="54" t="s">
        <v>256</v>
      </c>
      <c r="P617" s="54" t="s">
        <v>522</v>
      </c>
      <c r="Q617" s="54" t="s">
        <v>256</v>
      </c>
      <c r="R617" s="54" t="s">
        <v>431</v>
      </c>
      <c r="S617" s="71"/>
      <c r="T617" s="54" t="s">
        <v>256</v>
      </c>
      <c r="U617" s="71">
        <v>44415</v>
      </c>
      <c r="V617" s="54" t="s">
        <v>256</v>
      </c>
      <c r="W617" t="str">
        <f t="shared" si="9"/>
        <v>Aug-21</v>
      </c>
    </row>
    <row r="618" spans="1:23" x14ac:dyDescent="0.25">
      <c r="A618" s="54" t="s">
        <v>317</v>
      </c>
      <c r="B618" s="54" t="s">
        <v>428</v>
      </c>
      <c r="C618" s="54" t="s">
        <v>263</v>
      </c>
      <c r="D618" s="54" t="s">
        <v>429</v>
      </c>
      <c r="E618" s="54" t="s">
        <v>6274</v>
      </c>
      <c r="F618" s="71">
        <v>44415</v>
      </c>
      <c r="G618" s="72">
        <v>56.1</v>
      </c>
      <c r="H618" s="72">
        <v>4709.6000000000004</v>
      </c>
      <c r="I618" s="54" t="s">
        <v>265</v>
      </c>
      <c r="J618" s="54" t="s">
        <v>521</v>
      </c>
      <c r="K618" s="54" t="s">
        <v>6275</v>
      </c>
      <c r="L618" s="54" t="s">
        <v>6276</v>
      </c>
      <c r="M618" s="54" t="s">
        <v>6274</v>
      </c>
      <c r="N618" s="54" t="s">
        <v>256</v>
      </c>
      <c r="O618" s="54" t="s">
        <v>256</v>
      </c>
      <c r="P618" s="54" t="s">
        <v>522</v>
      </c>
      <c r="Q618" s="54" t="s">
        <v>256</v>
      </c>
      <c r="R618" s="54" t="s">
        <v>431</v>
      </c>
      <c r="S618" s="71"/>
      <c r="T618" s="54" t="s">
        <v>256</v>
      </c>
      <c r="U618" s="71">
        <v>44415</v>
      </c>
      <c r="V618" s="54" t="s">
        <v>256</v>
      </c>
      <c r="W618" t="str">
        <f t="shared" si="9"/>
        <v>Aug-21</v>
      </c>
    </row>
    <row r="619" spans="1:23" x14ac:dyDescent="0.25">
      <c r="A619" s="54" t="s">
        <v>317</v>
      </c>
      <c r="B619" s="54" t="s">
        <v>428</v>
      </c>
      <c r="C619" s="54" t="s">
        <v>263</v>
      </c>
      <c r="D619" s="54" t="s">
        <v>429</v>
      </c>
      <c r="E619" s="54" t="s">
        <v>6277</v>
      </c>
      <c r="F619" s="71">
        <v>44415</v>
      </c>
      <c r="G619" s="72">
        <v>181.5</v>
      </c>
      <c r="H619" s="72">
        <v>15236.93</v>
      </c>
      <c r="I619" s="54" t="s">
        <v>265</v>
      </c>
      <c r="J619" s="54" t="s">
        <v>521</v>
      </c>
      <c r="K619" s="54" t="s">
        <v>6278</v>
      </c>
      <c r="L619" s="54" t="s">
        <v>6279</v>
      </c>
      <c r="M619" s="54" t="s">
        <v>6277</v>
      </c>
      <c r="N619" s="54" t="s">
        <v>256</v>
      </c>
      <c r="O619" s="54" t="s">
        <v>256</v>
      </c>
      <c r="P619" s="54" t="s">
        <v>522</v>
      </c>
      <c r="Q619" s="54" t="s">
        <v>256</v>
      </c>
      <c r="R619" s="54" t="s">
        <v>431</v>
      </c>
      <c r="S619" s="71"/>
      <c r="T619" s="54" t="s">
        <v>256</v>
      </c>
      <c r="U619" s="71">
        <v>44415</v>
      </c>
      <c r="V619" s="54" t="s">
        <v>256</v>
      </c>
      <c r="W619" t="str">
        <f t="shared" si="9"/>
        <v>Aug-21</v>
      </c>
    </row>
    <row r="620" spans="1:23" x14ac:dyDescent="0.25">
      <c r="A620" s="54" t="s">
        <v>317</v>
      </c>
      <c r="B620" s="54" t="s">
        <v>428</v>
      </c>
      <c r="C620" s="54" t="s">
        <v>263</v>
      </c>
      <c r="D620" s="54" t="s">
        <v>429</v>
      </c>
      <c r="E620" s="54" t="s">
        <v>6280</v>
      </c>
      <c r="F620" s="71">
        <v>44415</v>
      </c>
      <c r="G620" s="72">
        <v>115.5</v>
      </c>
      <c r="H620" s="72">
        <v>9696.23</v>
      </c>
      <c r="I620" s="54" t="s">
        <v>265</v>
      </c>
      <c r="J620" s="54" t="s">
        <v>521</v>
      </c>
      <c r="K620" s="54" t="s">
        <v>6281</v>
      </c>
      <c r="L620" s="54" t="s">
        <v>6282</v>
      </c>
      <c r="M620" s="54" t="s">
        <v>6280</v>
      </c>
      <c r="N620" s="54" t="s">
        <v>256</v>
      </c>
      <c r="O620" s="54" t="s">
        <v>256</v>
      </c>
      <c r="P620" s="54" t="s">
        <v>522</v>
      </c>
      <c r="Q620" s="54" t="s">
        <v>256</v>
      </c>
      <c r="R620" s="54" t="s">
        <v>431</v>
      </c>
      <c r="S620" s="71"/>
      <c r="T620" s="54" t="s">
        <v>256</v>
      </c>
      <c r="U620" s="71">
        <v>44415</v>
      </c>
      <c r="V620" s="54" t="s">
        <v>256</v>
      </c>
      <c r="W620" t="str">
        <f t="shared" si="9"/>
        <v>Aug-21</v>
      </c>
    </row>
    <row r="621" spans="1:23" x14ac:dyDescent="0.25">
      <c r="A621" s="54" t="s">
        <v>317</v>
      </c>
      <c r="B621" s="54" t="s">
        <v>428</v>
      </c>
      <c r="C621" s="54" t="s">
        <v>263</v>
      </c>
      <c r="D621" s="54" t="s">
        <v>429</v>
      </c>
      <c r="E621" s="54" t="s">
        <v>6283</v>
      </c>
      <c r="F621" s="71">
        <v>44415</v>
      </c>
      <c r="G621" s="72">
        <v>640.20000000000005</v>
      </c>
      <c r="H621" s="72">
        <v>53744.79</v>
      </c>
      <c r="I621" s="54" t="s">
        <v>265</v>
      </c>
      <c r="J621" s="54" t="s">
        <v>521</v>
      </c>
      <c r="K621" s="54" t="s">
        <v>6284</v>
      </c>
      <c r="L621" s="54" t="s">
        <v>6285</v>
      </c>
      <c r="M621" s="54" t="s">
        <v>6283</v>
      </c>
      <c r="N621" s="54" t="s">
        <v>256</v>
      </c>
      <c r="O621" s="54" t="s">
        <v>256</v>
      </c>
      <c r="P621" s="54" t="s">
        <v>522</v>
      </c>
      <c r="Q621" s="54" t="s">
        <v>256</v>
      </c>
      <c r="R621" s="54" t="s">
        <v>431</v>
      </c>
      <c r="S621" s="71"/>
      <c r="T621" s="54" t="s">
        <v>256</v>
      </c>
      <c r="U621" s="71">
        <v>44415</v>
      </c>
      <c r="V621" s="54" t="s">
        <v>256</v>
      </c>
      <c r="W621" t="str">
        <f t="shared" si="9"/>
        <v>Aug-21</v>
      </c>
    </row>
    <row r="622" spans="1:23" x14ac:dyDescent="0.25">
      <c r="A622" s="54" t="s">
        <v>317</v>
      </c>
      <c r="B622" s="54" t="s">
        <v>428</v>
      </c>
      <c r="C622" s="54" t="s">
        <v>263</v>
      </c>
      <c r="D622" s="54" t="s">
        <v>429</v>
      </c>
      <c r="E622" s="54" t="s">
        <v>6286</v>
      </c>
      <c r="F622" s="71">
        <v>44415</v>
      </c>
      <c r="G622" s="72">
        <v>376.2</v>
      </c>
      <c r="H622" s="72">
        <v>31581.99</v>
      </c>
      <c r="I622" s="54" t="s">
        <v>265</v>
      </c>
      <c r="J622" s="54" t="s">
        <v>521</v>
      </c>
      <c r="K622" s="54" t="s">
        <v>6287</v>
      </c>
      <c r="L622" s="54" t="s">
        <v>6288</v>
      </c>
      <c r="M622" s="54" t="s">
        <v>6286</v>
      </c>
      <c r="N622" s="54" t="s">
        <v>256</v>
      </c>
      <c r="O622" s="54" t="s">
        <v>256</v>
      </c>
      <c r="P622" s="54" t="s">
        <v>522</v>
      </c>
      <c r="Q622" s="54" t="s">
        <v>256</v>
      </c>
      <c r="R622" s="54" t="s">
        <v>431</v>
      </c>
      <c r="S622" s="71"/>
      <c r="T622" s="54" t="s">
        <v>256</v>
      </c>
      <c r="U622" s="71">
        <v>44415</v>
      </c>
      <c r="V622" s="54" t="s">
        <v>256</v>
      </c>
      <c r="W622" t="str">
        <f t="shared" si="9"/>
        <v>Aug-21</v>
      </c>
    </row>
    <row r="623" spans="1:23" x14ac:dyDescent="0.25">
      <c r="A623" s="54" t="s">
        <v>317</v>
      </c>
      <c r="B623" s="54" t="s">
        <v>428</v>
      </c>
      <c r="C623" s="54" t="s">
        <v>263</v>
      </c>
      <c r="D623" s="54" t="s">
        <v>429</v>
      </c>
      <c r="E623" s="54" t="s">
        <v>6289</v>
      </c>
      <c r="F623" s="71">
        <v>44415</v>
      </c>
      <c r="G623" s="72">
        <v>250.8</v>
      </c>
      <c r="H623" s="72">
        <v>21054.66</v>
      </c>
      <c r="I623" s="54" t="s">
        <v>265</v>
      </c>
      <c r="J623" s="54" t="s">
        <v>521</v>
      </c>
      <c r="K623" s="54" t="s">
        <v>6290</v>
      </c>
      <c r="L623" s="54" t="s">
        <v>6291</v>
      </c>
      <c r="M623" s="54" t="s">
        <v>6289</v>
      </c>
      <c r="N623" s="54" t="s">
        <v>256</v>
      </c>
      <c r="O623" s="54" t="s">
        <v>256</v>
      </c>
      <c r="P623" s="54" t="s">
        <v>522</v>
      </c>
      <c r="Q623" s="54" t="s">
        <v>256</v>
      </c>
      <c r="R623" s="54" t="s">
        <v>431</v>
      </c>
      <c r="S623" s="71"/>
      <c r="T623" s="54" t="s">
        <v>256</v>
      </c>
      <c r="U623" s="71">
        <v>44415</v>
      </c>
      <c r="V623" s="54" t="s">
        <v>256</v>
      </c>
      <c r="W623" t="str">
        <f t="shared" si="9"/>
        <v>Aug-21</v>
      </c>
    </row>
    <row r="624" spans="1:23" x14ac:dyDescent="0.25">
      <c r="A624" s="54" t="s">
        <v>317</v>
      </c>
      <c r="B624" s="54" t="s">
        <v>428</v>
      </c>
      <c r="C624" s="54" t="s">
        <v>263</v>
      </c>
      <c r="D624" s="54" t="s">
        <v>429</v>
      </c>
      <c r="E624" s="54" t="s">
        <v>6292</v>
      </c>
      <c r="F624" s="71">
        <v>44415</v>
      </c>
      <c r="G624" s="72">
        <v>558.20000000000005</v>
      </c>
      <c r="H624" s="72">
        <v>46860.89</v>
      </c>
      <c r="I624" s="54" t="s">
        <v>265</v>
      </c>
      <c r="J624" s="54" t="s">
        <v>521</v>
      </c>
      <c r="K624" s="54" t="s">
        <v>6293</v>
      </c>
      <c r="L624" s="54" t="s">
        <v>6294</v>
      </c>
      <c r="M624" s="54" t="s">
        <v>6292</v>
      </c>
      <c r="N624" s="54" t="s">
        <v>256</v>
      </c>
      <c r="O624" s="54" t="s">
        <v>256</v>
      </c>
      <c r="P624" s="54" t="s">
        <v>522</v>
      </c>
      <c r="Q624" s="54" t="s">
        <v>256</v>
      </c>
      <c r="R624" s="54" t="s">
        <v>431</v>
      </c>
      <c r="S624" s="71"/>
      <c r="T624" s="54" t="s">
        <v>256</v>
      </c>
      <c r="U624" s="71">
        <v>44415</v>
      </c>
      <c r="V624" s="54" t="s">
        <v>256</v>
      </c>
      <c r="W624" t="str">
        <f t="shared" si="9"/>
        <v>Aug-21</v>
      </c>
    </row>
    <row r="625" spans="1:23" x14ac:dyDescent="0.25">
      <c r="A625" s="54" t="s">
        <v>317</v>
      </c>
      <c r="B625" s="54" t="s">
        <v>428</v>
      </c>
      <c r="C625" s="54" t="s">
        <v>263</v>
      </c>
      <c r="D625" s="54" t="s">
        <v>429</v>
      </c>
      <c r="E625" s="54" t="s">
        <v>6295</v>
      </c>
      <c r="F625" s="71">
        <v>44415</v>
      </c>
      <c r="G625" s="72">
        <v>254.1</v>
      </c>
      <c r="H625" s="72">
        <v>21331.7</v>
      </c>
      <c r="I625" s="54" t="s">
        <v>265</v>
      </c>
      <c r="J625" s="54" t="s">
        <v>521</v>
      </c>
      <c r="K625" s="54" t="s">
        <v>6296</v>
      </c>
      <c r="L625" s="54" t="s">
        <v>6297</v>
      </c>
      <c r="M625" s="54" t="s">
        <v>6295</v>
      </c>
      <c r="N625" s="54" t="s">
        <v>256</v>
      </c>
      <c r="O625" s="54" t="s">
        <v>256</v>
      </c>
      <c r="P625" s="54" t="s">
        <v>522</v>
      </c>
      <c r="Q625" s="54" t="s">
        <v>256</v>
      </c>
      <c r="R625" s="54" t="s">
        <v>431</v>
      </c>
      <c r="S625" s="71"/>
      <c r="T625" s="54" t="s">
        <v>256</v>
      </c>
      <c r="U625" s="71">
        <v>44415</v>
      </c>
      <c r="V625" s="54" t="s">
        <v>256</v>
      </c>
      <c r="W625" t="str">
        <f t="shared" si="9"/>
        <v>Aug-21</v>
      </c>
    </row>
    <row r="626" spans="1:23" x14ac:dyDescent="0.25">
      <c r="A626" s="54" t="s">
        <v>317</v>
      </c>
      <c r="B626" s="54" t="s">
        <v>428</v>
      </c>
      <c r="C626" s="54" t="s">
        <v>263</v>
      </c>
      <c r="D626" s="54" t="s">
        <v>429</v>
      </c>
      <c r="E626" s="54" t="s">
        <v>6298</v>
      </c>
      <c r="F626" s="71">
        <v>44415</v>
      </c>
      <c r="G626" s="72">
        <v>137.69999999999999</v>
      </c>
      <c r="H626" s="72">
        <v>11559.92</v>
      </c>
      <c r="I626" s="54" t="s">
        <v>265</v>
      </c>
      <c r="J626" s="54" t="s">
        <v>521</v>
      </c>
      <c r="K626" s="54" t="s">
        <v>6299</v>
      </c>
      <c r="L626" s="54" t="s">
        <v>6300</v>
      </c>
      <c r="M626" s="54" t="s">
        <v>6298</v>
      </c>
      <c r="N626" s="54" t="s">
        <v>256</v>
      </c>
      <c r="O626" s="54" t="s">
        <v>256</v>
      </c>
      <c r="P626" s="54" t="s">
        <v>522</v>
      </c>
      <c r="Q626" s="54" t="s">
        <v>256</v>
      </c>
      <c r="R626" s="54" t="s">
        <v>431</v>
      </c>
      <c r="S626" s="71"/>
      <c r="T626" s="54" t="s">
        <v>256</v>
      </c>
      <c r="U626" s="71">
        <v>44415</v>
      </c>
      <c r="V626" s="54" t="s">
        <v>256</v>
      </c>
      <c r="W626" t="str">
        <f t="shared" si="9"/>
        <v>Aug-21</v>
      </c>
    </row>
    <row r="627" spans="1:23" x14ac:dyDescent="0.25">
      <c r="A627" s="54" t="s">
        <v>317</v>
      </c>
      <c r="B627" s="54" t="s">
        <v>428</v>
      </c>
      <c r="C627" s="54" t="s">
        <v>263</v>
      </c>
      <c r="D627" s="54" t="s">
        <v>429</v>
      </c>
      <c r="E627" s="54" t="s">
        <v>6301</v>
      </c>
      <c r="F627" s="71">
        <v>44415</v>
      </c>
      <c r="G627" s="72">
        <v>438.9</v>
      </c>
      <c r="H627" s="72">
        <v>36845.660000000003</v>
      </c>
      <c r="I627" s="54" t="s">
        <v>265</v>
      </c>
      <c r="J627" s="54" t="s">
        <v>521</v>
      </c>
      <c r="K627" s="54" t="s">
        <v>6302</v>
      </c>
      <c r="L627" s="54" t="s">
        <v>6303</v>
      </c>
      <c r="M627" s="54" t="s">
        <v>6301</v>
      </c>
      <c r="N627" s="54" t="s">
        <v>256</v>
      </c>
      <c r="O627" s="54" t="s">
        <v>256</v>
      </c>
      <c r="P627" s="54" t="s">
        <v>522</v>
      </c>
      <c r="Q627" s="54" t="s">
        <v>256</v>
      </c>
      <c r="R627" s="54" t="s">
        <v>431</v>
      </c>
      <c r="S627" s="71"/>
      <c r="T627" s="54" t="s">
        <v>256</v>
      </c>
      <c r="U627" s="71">
        <v>44415</v>
      </c>
      <c r="V627" s="54" t="s">
        <v>256</v>
      </c>
      <c r="W627" t="str">
        <f t="shared" si="9"/>
        <v>Aug-21</v>
      </c>
    </row>
    <row r="628" spans="1:23" x14ac:dyDescent="0.25">
      <c r="A628" s="54" t="s">
        <v>317</v>
      </c>
      <c r="B628" s="54" t="s">
        <v>428</v>
      </c>
      <c r="C628" s="54" t="s">
        <v>263</v>
      </c>
      <c r="D628" s="54" t="s">
        <v>429</v>
      </c>
      <c r="E628" s="54" t="s">
        <v>6304</v>
      </c>
      <c r="F628" s="71">
        <v>44419</v>
      </c>
      <c r="G628" s="72">
        <v>196</v>
      </c>
      <c r="H628" s="72">
        <v>16454.2</v>
      </c>
      <c r="I628" s="54" t="s">
        <v>265</v>
      </c>
      <c r="J628" s="54" t="s">
        <v>521</v>
      </c>
      <c r="K628" s="54" t="s">
        <v>6305</v>
      </c>
      <c r="L628" s="54" t="s">
        <v>6306</v>
      </c>
      <c r="M628" s="54" t="s">
        <v>6304</v>
      </c>
      <c r="N628" s="54" t="s">
        <v>256</v>
      </c>
      <c r="O628" s="54" t="s">
        <v>256</v>
      </c>
      <c r="P628" s="54" t="s">
        <v>522</v>
      </c>
      <c r="Q628" s="54" t="s">
        <v>256</v>
      </c>
      <c r="R628" s="54" t="s">
        <v>431</v>
      </c>
      <c r="S628" s="71"/>
      <c r="T628" s="54" t="s">
        <v>256</v>
      </c>
      <c r="U628" s="71">
        <v>44419</v>
      </c>
      <c r="V628" s="54" t="s">
        <v>256</v>
      </c>
      <c r="W628" t="str">
        <f t="shared" si="9"/>
        <v>Aug-21</v>
      </c>
    </row>
    <row r="629" spans="1:23" x14ac:dyDescent="0.25">
      <c r="A629" s="54" t="s">
        <v>317</v>
      </c>
      <c r="B629" s="54" t="s">
        <v>428</v>
      </c>
      <c r="C629" s="54" t="s">
        <v>263</v>
      </c>
      <c r="D629" s="54" t="s">
        <v>429</v>
      </c>
      <c r="E629" s="54" t="s">
        <v>6307</v>
      </c>
      <c r="F629" s="71">
        <v>44429</v>
      </c>
      <c r="G629" s="72">
        <v>729</v>
      </c>
      <c r="H629" s="72">
        <v>61199.55</v>
      </c>
      <c r="I629" s="54" t="s">
        <v>265</v>
      </c>
      <c r="J629" s="54" t="s">
        <v>521</v>
      </c>
      <c r="K629" s="54" t="s">
        <v>6308</v>
      </c>
      <c r="L629" s="54" t="s">
        <v>6309</v>
      </c>
      <c r="M629" s="54" t="s">
        <v>6307</v>
      </c>
      <c r="N629" s="54" t="s">
        <v>256</v>
      </c>
      <c r="O629" s="54" t="s">
        <v>256</v>
      </c>
      <c r="P629" s="54" t="s">
        <v>522</v>
      </c>
      <c r="Q629" s="54" t="s">
        <v>256</v>
      </c>
      <c r="R629" s="54" t="s">
        <v>431</v>
      </c>
      <c r="S629" s="71"/>
      <c r="T629" s="54" t="s">
        <v>256</v>
      </c>
      <c r="U629" s="71">
        <v>44429</v>
      </c>
      <c r="V629" s="54" t="s">
        <v>256</v>
      </c>
      <c r="W629" t="str">
        <f t="shared" si="9"/>
        <v>Aug-21</v>
      </c>
    </row>
    <row r="630" spans="1:23" x14ac:dyDescent="0.25">
      <c r="A630" s="54" t="s">
        <v>317</v>
      </c>
      <c r="B630" s="54" t="s">
        <v>428</v>
      </c>
      <c r="C630" s="54" t="s">
        <v>263</v>
      </c>
      <c r="D630" s="54" t="s">
        <v>429</v>
      </c>
      <c r="E630" s="54" t="s">
        <v>6310</v>
      </c>
      <c r="F630" s="71">
        <v>44422</v>
      </c>
      <c r="G630" s="72">
        <v>196</v>
      </c>
      <c r="H630" s="72">
        <v>16454.2</v>
      </c>
      <c r="I630" s="54" t="s">
        <v>265</v>
      </c>
      <c r="J630" s="54" t="s">
        <v>521</v>
      </c>
      <c r="K630" s="54" t="s">
        <v>6311</v>
      </c>
      <c r="L630" s="54" t="s">
        <v>6312</v>
      </c>
      <c r="M630" s="54" t="s">
        <v>6310</v>
      </c>
      <c r="N630" s="54" t="s">
        <v>256</v>
      </c>
      <c r="O630" s="54" t="s">
        <v>256</v>
      </c>
      <c r="P630" s="54" t="s">
        <v>522</v>
      </c>
      <c r="Q630" s="54" t="s">
        <v>256</v>
      </c>
      <c r="R630" s="54" t="s">
        <v>431</v>
      </c>
      <c r="S630" s="71"/>
      <c r="T630" s="54" t="s">
        <v>256</v>
      </c>
      <c r="U630" s="71">
        <v>44422</v>
      </c>
      <c r="V630" s="54" t="s">
        <v>256</v>
      </c>
      <c r="W630" t="str">
        <f t="shared" si="9"/>
        <v>Aug-21</v>
      </c>
    </row>
    <row r="631" spans="1:23" x14ac:dyDescent="0.25">
      <c r="A631" s="54" t="s">
        <v>317</v>
      </c>
      <c r="B631" s="54" t="s">
        <v>428</v>
      </c>
      <c r="C631" s="54" t="s">
        <v>263</v>
      </c>
      <c r="D631" s="54" t="s">
        <v>429</v>
      </c>
      <c r="E631" s="54" t="s">
        <v>6313</v>
      </c>
      <c r="F631" s="71">
        <v>44424</v>
      </c>
      <c r="G631" s="72">
        <v>16.5</v>
      </c>
      <c r="H631" s="72">
        <v>1385.18</v>
      </c>
      <c r="I631" s="54" t="s">
        <v>265</v>
      </c>
      <c r="J631" s="54" t="s">
        <v>521</v>
      </c>
      <c r="K631" s="54" t="s">
        <v>6314</v>
      </c>
      <c r="L631" s="54" t="s">
        <v>6315</v>
      </c>
      <c r="M631" s="54" t="s">
        <v>6313</v>
      </c>
      <c r="N631" s="54" t="s">
        <v>256</v>
      </c>
      <c r="O631" s="54" t="s">
        <v>256</v>
      </c>
      <c r="P631" s="54" t="s">
        <v>522</v>
      </c>
      <c r="Q631" s="54" t="s">
        <v>256</v>
      </c>
      <c r="R631" s="54" t="s">
        <v>431</v>
      </c>
      <c r="S631" s="71"/>
      <c r="T631" s="54" t="s">
        <v>256</v>
      </c>
      <c r="U631" s="71">
        <v>44424</v>
      </c>
      <c r="V631" s="54" t="s">
        <v>256</v>
      </c>
      <c r="W631" t="str">
        <f t="shared" si="9"/>
        <v>Aug-21</v>
      </c>
    </row>
    <row r="632" spans="1:23" x14ac:dyDescent="0.25">
      <c r="A632" s="54" t="s">
        <v>317</v>
      </c>
      <c r="B632" s="54" t="s">
        <v>428</v>
      </c>
      <c r="C632" s="54" t="s">
        <v>263</v>
      </c>
      <c r="D632" s="54" t="s">
        <v>429</v>
      </c>
      <c r="E632" s="54" t="s">
        <v>6316</v>
      </c>
      <c r="F632" s="71">
        <v>44424</v>
      </c>
      <c r="G632" s="72">
        <v>13.2</v>
      </c>
      <c r="H632" s="72">
        <v>1108.1400000000001</v>
      </c>
      <c r="I632" s="54" t="s">
        <v>265</v>
      </c>
      <c r="J632" s="54" t="s">
        <v>521</v>
      </c>
      <c r="K632" s="54" t="s">
        <v>6317</v>
      </c>
      <c r="L632" s="54" t="s">
        <v>6318</v>
      </c>
      <c r="M632" s="54" t="s">
        <v>6316</v>
      </c>
      <c r="N632" s="54" t="s">
        <v>256</v>
      </c>
      <c r="O632" s="54" t="s">
        <v>256</v>
      </c>
      <c r="P632" s="54" t="s">
        <v>522</v>
      </c>
      <c r="Q632" s="54" t="s">
        <v>256</v>
      </c>
      <c r="R632" s="54" t="s">
        <v>431</v>
      </c>
      <c r="S632" s="71"/>
      <c r="T632" s="54" t="s">
        <v>256</v>
      </c>
      <c r="U632" s="71">
        <v>44424</v>
      </c>
      <c r="V632" s="54" t="s">
        <v>256</v>
      </c>
      <c r="W632" t="str">
        <f t="shared" si="9"/>
        <v>Aug-21</v>
      </c>
    </row>
    <row r="633" spans="1:23" x14ac:dyDescent="0.25">
      <c r="A633" s="54" t="s">
        <v>317</v>
      </c>
      <c r="B633" s="54" t="s">
        <v>428</v>
      </c>
      <c r="C633" s="54" t="s">
        <v>263</v>
      </c>
      <c r="D633" s="54" t="s">
        <v>429</v>
      </c>
      <c r="E633" s="54" t="s">
        <v>6319</v>
      </c>
      <c r="F633" s="71">
        <v>44424</v>
      </c>
      <c r="G633" s="72">
        <v>568.20000000000005</v>
      </c>
      <c r="H633" s="72">
        <v>47700.39</v>
      </c>
      <c r="I633" s="54" t="s">
        <v>265</v>
      </c>
      <c r="J633" s="54" t="s">
        <v>521</v>
      </c>
      <c r="K633" s="54" t="s">
        <v>6320</v>
      </c>
      <c r="L633" s="54" t="s">
        <v>6321</v>
      </c>
      <c r="M633" s="54" t="s">
        <v>6319</v>
      </c>
      <c r="N633" s="54" t="s">
        <v>256</v>
      </c>
      <c r="O633" s="54" t="s">
        <v>256</v>
      </c>
      <c r="P633" s="54" t="s">
        <v>522</v>
      </c>
      <c r="Q633" s="54" t="s">
        <v>256</v>
      </c>
      <c r="R633" s="54" t="s">
        <v>431</v>
      </c>
      <c r="S633" s="71"/>
      <c r="T633" s="54" t="s">
        <v>256</v>
      </c>
      <c r="U633" s="71">
        <v>44424</v>
      </c>
      <c r="V633" s="54" t="s">
        <v>256</v>
      </c>
      <c r="W633" t="str">
        <f t="shared" si="9"/>
        <v>Aug-21</v>
      </c>
    </row>
    <row r="634" spans="1:23" x14ac:dyDescent="0.25">
      <c r="A634" s="54" t="s">
        <v>317</v>
      </c>
      <c r="B634" s="54" t="s">
        <v>428</v>
      </c>
      <c r="C634" s="54" t="s">
        <v>263</v>
      </c>
      <c r="D634" s="54" t="s">
        <v>429</v>
      </c>
      <c r="E634" s="54" t="s">
        <v>6322</v>
      </c>
      <c r="F634" s="71">
        <v>44424</v>
      </c>
      <c r="G634" s="72">
        <v>448</v>
      </c>
      <c r="H634" s="72">
        <v>37609.599999999999</v>
      </c>
      <c r="I634" s="54" t="s">
        <v>265</v>
      </c>
      <c r="J634" s="54" t="s">
        <v>521</v>
      </c>
      <c r="K634" s="54" t="s">
        <v>6323</v>
      </c>
      <c r="L634" s="54" t="s">
        <v>6324</v>
      </c>
      <c r="M634" s="54" t="s">
        <v>6322</v>
      </c>
      <c r="N634" s="54" t="s">
        <v>256</v>
      </c>
      <c r="O634" s="54" t="s">
        <v>256</v>
      </c>
      <c r="P634" s="54" t="s">
        <v>522</v>
      </c>
      <c r="Q634" s="54" t="s">
        <v>256</v>
      </c>
      <c r="R634" s="54" t="s">
        <v>431</v>
      </c>
      <c r="S634" s="71"/>
      <c r="T634" s="54" t="s">
        <v>256</v>
      </c>
      <c r="U634" s="71">
        <v>44424</v>
      </c>
      <c r="V634" s="54" t="s">
        <v>256</v>
      </c>
      <c r="W634" t="str">
        <f t="shared" si="9"/>
        <v>Aug-21</v>
      </c>
    </row>
    <row r="635" spans="1:23" x14ac:dyDescent="0.25">
      <c r="A635" s="54" t="s">
        <v>317</v>
      </c>
      <c r="B635" s="54" t="s">
        <v>428</v>
      </c>
      <c r="C635" s="54" t="s">
        <v>263</v>
      </c>
      <c r="D635" s="54" t="s">
        <v>429</v>
      </c>
      <c r="E635" s="54" t="s">
        <v>6325</v>
      </c>
      <c r="F635" s="71">
        <v>44424</v>
      </c>
      <c r="G635" s="72">
        <v>303.60000000000002</v>
      </c>
      <c r="H635" s="72">
        <v>25487.22</v>
      </c>
      <c r="I635" s="54" t="s">
        <v>265</v>
      </c>
      <c r="J635" s="54" t="s">
        <v>521</v>
      </c>
      <c r="K635" s="54" t="s">
        <v>6326</v>
      </c>
      <c r="L635" s="54" t="s">
        <v>6327</v>
      </c>
      <c r="M635" s="54" t="s">
        <v>6325</v>
      </c>
      <c r="N635" s="54" t="s">
        <v>256</v>
      </c>
      <c r="O635" s="54" t="s">
        <v>256</v>
      </c>
      <c r="P635" s="54" t="s">
        <v>522</v>
      </c>
      <c r="Q635" s="54" t="s">
        <v>256</v>
      </c>
      <c r="R635" s="54" t="s">
        <v>431</v>
      </c>
      <c r="S635" s="71"/>
      <c r="T635" s="54" t="s">
        <v>256</v>
      </c>
      <c r="U635" s="71">
        <v>44424</v>
      </c>
      <c r="V635" s="54" t="s">
        <v>256</v>
      </c>
      <c r="W635" t="str">
        <f t="shared" si="9"/>
        <v>Aug-21</v>
      </c>
    </row>
    <row r="636" spans="1:23" x14ac:dyDescent="0.25">
      <c r="A636" s="54" t="s">
        <v>317</v>
      </c>
      <c r="B636" s="54" t="s">
        <v>428</v>
      </c>
      <c r="C636" s="54" t="s">
        <v>263</v>
      </c>
      <c r="D636" s="54" t="s">
        <v>429</v>
      </c>
      <c r="E636" s="54" t="s">
        <v>6328</v>
      </c>
      <c r="F636" s="71">
        <v>44426</v>
      </c>
      <c r="G636" s="72">
        <v>826.1</v>
      </c>
      <c r="H636" s="72">
        <v>69351.100000000006</v>
      </c>
      <c r="I636" s="54" t="s">
        <v>265</v>
      </c>
      <c r="J636" s="54" t="s">
        <v>521</v>
      </c>
      <c r="K636" s="54" t="s">
        <v>6329</v>
      </c>
      <c r="L636" s="54" t="s">
        <v>6330</v>
      </c>
      <c r="M636" s="54" t="s">
        <v>6328</v>
      </c>
      <c r="N636" s="54" t="s">
        <v>256</v>
      </c>
      <c r="O636" s="54" t="s">
        <v>256</v>
      </c>
      <c r="P636" s="54" t="s">
        <v>522</v>
      </c>
      <c r="Q636" s="54" t="s">
        <v>256</v>
      </c>
      <c r="R636" s="54" t="s">
        <v>431</v>
      </c>
      <c r="S636" s="71"/>
      <c r="T636" s="54" t="s">
        <v>256</v>
      </c>
      <c r="U636" s="71">
        <v>44426</v>
      </c>
      <c r="V636" s="54" t="s">
        <v>256</v>
      </c>
      <c r="W636" t="str">
        <f t="shared" si="9"/>
        <v>Aug-21</v>
      </c>
    </row>
    <row r="637" spans="1:23" x14ac:dyDescent="0.25">
      <c r="A637" s="54" t="s">
        <v>317</v>
      </c>
      <c r="B637" s="54" t="s">
        <v>428</v>
      </c>
      <c r="C637" s="54" t="s">
        <v>263</v>
      </c>
      <c r="D637" s="54" t="s">
        <v>429</v>
      </c>
      <c r="E637" s="54" t="s">
        <v>6331</v>
      </c>
      <c r="F637" s="71">
        <v>44424</v>
      </c>
      <c r="G637" s="72">
        <v>19.8</v>
      </c>
      <c r="H637" s="72">
        <v>1662.21</v>
      </c>
      <c r="I637" s="54" t="s">
        <v>265</v>
      </c>
      <c r="J637" s="54" t="s">
        <v>521</v>
      </c>
      <c r="K637" s="54" t="s">
        <v>6332</v>
      </c>
      <c r="L637" s="54" t="s">
        <v>6333</v>
      </c>
      <c r="M637" s="54" t="s">
        <v>6331</v>
      </c>
      <c r="N637" s="54" t="s">
        <v>256</v>
      </c>
      <c r="O637" s="54" t="s">
        <v>256</v>
      </c>
      <c r="P637" s="54" t="s">
        <v>522</v>
      </c>
      <c r="Q637" s="54" t="s">
        <v>256</v>
      </c>
      <c r="R637" s="54" t="s">
        <v>431</v>
      </c>
      <c r="S637" s="71"/>
      <c r="T637" s="54" t="s">
        <v>256</v>
      </c>
      <c r="U637" s="71">
        <v>44424</v>
      </c>
      <c r="V637" s="54" t="s">
        <v>256</v>
      </c>
      <c r="W637" t="str">
        <f t="shared" si="9"/>
        <v>Aug-21</v>
      </c>
    </row>
    <row r="638" spans="1:23" x14ac:dyDescent="0.25">
      <c r="A638" s="54" t="s">
        <v>317</v>
      </c>
      <c r="B638" s="54" t="s">
        <v>428</v>
      </c>
      <c r="C638" s="54" t="s">
        <v>263</v>
      </c>
      <c r="D638" s="54" t="s">
        <v>429</v>
      </c>
      <c r="E638" s="54" t="s">
        <v>6334</v>
      </c>
      <c r="F638" s="71">
        <v>44424</v>
      </c>
      <c r="G638" s="72">
        <v>184.8</v>
      </c>
      <c r="H638" s="72">
        <v>15513.96</v>
      </c>
      <c r="I638" s="54" t="s">
        <v>265</v>
      </c>
      <c r="J638" s="54" t="s">
        <v>521</v>
      </c>
      <c r="K638" s="54" t="s">
        <v>6335</v>
      </c>
      <c r="L638" s="54" t="s">
        <v>6336</v>
      </c>
      <c r="M638" s="54" t="s">
        <v>6334</v>
      </c>
      <c r="N638" s="54" t="s">
        <v>256</v>
      </c>
      <c r="O638" s="54" t="s">
        <v>256</v>
      </c>
      <c r="P638" s="54" t="s">
        <v>522</v>
      </c>
      <c r="Q638" s="54" t="s">
        <v>256</v>
      </c>
      <c r="R638" s="54" t="s">
        <v>431</v>
      </c>
      <c r="S638" s="71"/>
      <c r="T638" s="54" t="s">
        <v>256</v>
      </c>
      <c r="U638" s="71">
        <v>44424</v>
      </c>
      <c r="V638" s="54" t="s">
        <v>256</v>
      </c>
      <c r="W638" t="str">
        <f t="shared" si="9"/>
        <v>Aug-21</v>
      </c>
    </row>
    <row r="639" spans="1:23" x14ac:dyDescent="0.25">
      <c r="A639" s="54" t="s">
        <v>317</v>
      </c>
      <c r="B639" s="54" t="s">
        <v>428</v>
      </c>
      <c r="C639" s="54" t="s">
        <v>263</v>
      </c>
      <c r="D639" s="54" t="s">
        <v>429</v>
      </c>
      <c r="E639" s="54" t="s">
        <v>6337</v>
      </c>
      <c r="F639" s="71">
        <v>44429</v>
      </c>
      <c r="G639" s="72">
        <v>633.6</v>
      </c>
      <c r="H639" s="72">
        <v>53190.720000000001</v>
      </c>
      <c r="I639" s="54" t="s">
        <v>265</v>
      </c>
      <c r="J639" s="54" t="s">
        <v>521</v>
      </c>
      <c r="K639" s="54" t="s">
        <v>6338</v>
      </c>
      <c r="L639" s="54" t="s">
        <v>6339</v>
      </c>
      <c r="M639" s="54" t="s">
        <v>6337</v>
      </c>
      <c r="N639" s="54" t="s">
        <v>256</v>
      </c>
      <c r="O639" s="54" t="s">
        <v>256</v>
      </c>
      <c r="P639" s="54" t="s">
        <v>522</v>
      </c>
      <c r="Q639" s="54" t="s">
        <v>256</v>
      </c>
      <c r="R639" s="54" t="s">
        <v>431</v>
      </c>
      <c r="S639" s="71"/>
      <c r="T639" s="54" t="s">
        <v>256</v>
      </c>
      <c r="U639" s="71">
        <v>44429</v>
      </c>
      <c r="V639" s="54" t="s">
        <v>256</v>
      </c>
      <c r="W639" t="str">
        <f t="shared" si="9"/>
        <v>Aug-21</v>
      </c>
    </row>
    <row r="640" spans="1:23" x14ac:dyDescent="0.25">
      <c r="A640" s="54" t="s">
        <v>317</v>
      </c>
      <c r="B640" s="54" t="s">
        <v>428</v>
      </c>
      <c r="C640" s="54" t="s">
        <v>263</v>
      </c>
      <c r="D640" s="54" t="s">
        <v>429</v>
      </c>
      <c r="E640" s="54" t="s">
        <v>6340</v>
      </c>
      <c r="F640" s="71">
        <v>44429</v>
      </c>
      <c r="G640" s="72">
        <v>39.6</v>
      </c>
      <c r="H640" s="72">
        <v>3324.42</v>
      </c>
      <c r="I640" s="54" t="s">
        <v>265</v>
      </c>
      <c r="J640" s="54" t="s">
        <v>521</v>
      </c>
      <c r="K640" s="54" t="s">
        <v>6341</v>
      </c>
      <c r="L640" s="54" t="s">
        <v>6342</v>
      </c>
      <c r="M640" s="54" t="s">
        <v>6340</v>
      </c>
      <c r="N640" s="54" t="s">
        <v>256</v>
      </c>
      <c r="O640" s="54" t="s">
        <v>256</v>
      </c>
      <c r="P640" s="54" t="s">
        <v>522</v>
      </c>
      <c r="Q640" s="54" t="s">
        <v>256</v>
      </c>
      <c r="R640" s="54" t="s">
        <v>431</v>
      </c>
      <c r="S640" s="71"/>
      <c r="T640" s="54" t="s">
        <v>256</v>
      </c>
      <c r="U640" s="71">
        <v>44429</v>
      </c>
      <c r="V640" s="54" t="s">
        <v>256</v>
      </c>
      <c r="W640" t="str">
        <f t="shared" si="9"/>
        <v>Aug-21</v>
      </c>
    </row>
    <row r="641" spans="1:23" x14ac:dyDescent="0.25">
      <c r="A641" s="54" t="s">
        <v>317</v>
      </c>
      <c r="B641" s="54" t="s">
        <v>428</v>
      </c>
      <c r="C641" s="54" t="s">
        <v>263</v>
      </c>
      <c r="D641" s="54" t="s">
        <v>429</v>
      </c>
      <c r="E641" s="54" t="s">
        <v>6343</v>
      </c>
      <c r="F641" s="71">
        <v>44429</v>
      </c>
      <c r="G641" s="72">
        <v>531.29999999999995</v>
      </c>
      <c r="H641" s="72">
        <v>44602.64</v>
      </c>
      <c r="I641" s="54" t="s">
        <v>265</v>
      </c>
      <c r="J641" s="54" t="s">
        <v>521</v>
      </c>
      <c r="K641" s="54" t="s">
        <v>6344</v>
      </c>
      <c r="L641" s="54" t="s">
        <v>6345</v>
      </c>
      <c r="M641" s="54" t="s">
        <v>6343</v>
      </c>
      <c r="N641" s="54" t="s">
        <v>256</v>
      </c>
      <c r="O641" s="54" t="s">
        <v>256</v>
      </c>
      <c r="P641" s="54" t="s">
        <v>522</v>
      </c>
      <c r="Q641" s="54" t="s">
        <v>256</v>
      </c>
      <c r="R641" s="54" t="s">
        <v>431</v>
      </c>
      <c r="S641" s="71"/>
      <c r="T641" s="54" t="s">
        <v>256</v>
      </c>
      <c r="U641" s="71">
        <v>44429</v>
      </c>
      <c r="V641" s="54" t="s">
        <v>256</v>
      </c>
      <c r="W641" t="str">
        <f t="shared" si="9"/>
        <v>Aug-21</v>
      </c>
    </row>
    <row r="642" spans="1:23" x14ac:dyDescent="0.25">
      <c r="A642" s="54" t="s">
        <v>317</v>
      </c>
      <c r="B642" s="54" t="s">
        <v>428</v>
      </c>
      <c r="C642" s="54" t="s">
        <v>263</v>
      </c>
      <c r="D642" s="54" t="s">
        <v>429</v>
      </c>
      <c r="E642" s="54" t="s">
        <v>6346</v>
      </c>
      <c r="F642" s="71">
        <v>44429</v>
      </c>
      <c r="G642" s="72">
        <v>988</v>
      </c>
      <c r="H642" s="72">
        <v>82942.600000000006</v>
      </c>
      <c r="I642" s="54" t="s">
        <v>265</v>
      </c>
      <c r="J642" s="54" t="s">
        <v>521</v>
      </c>
      <c r="K642" s="54" t="s">
        <v>6347</v>
      </c>
      <c r="L642" s="54" t="s">
        <v>6348</v>
      </c>
      <c r="M642" s="54" t="s">
        <v>6346</v>
      </c>
      <c r="N642" s="54" t="s">
        <v>256</v>
      </c>
      <c r="O642" s="54" t="s">
        <v>256</v>
      </c>
      <c r="P642" s="54" t="s">
        <v>522</v>
      </c>
      <c r="Q642" s="54" t="s">
        <v>256</v>
      </c>
      <c r="R642" s="54" t="s">
        <v>431</v>
      </c>
      <c r="S642" s="71"/>
      <c r="T642" s="54" t="s">
        <v>256</v>
      </c>
      <c r="U642" s="71">
        <v>44429</v>
      </c>
      <c r="V642" s="54" t="s">
        <v>256</v>
      </c>
      <c r="W642" t="str">
        <f t="shared" ref="W642:W705" si="10">TEXT(F642,"MMM-YY")</f>
        <v>Aug-21</v>
      </c>
    </row>
    <row r="643" spans="1:23" x14ac:dyDescent="0.25">
      <c r="A643" s="54" t="s">
        <v>317</v>
      </c>
      <c r="B643" s="54" t="s">
        <v>428</v>
      </c>
      <c r="C643" s="54" t="s">
        <v>263</v>
      </c>
      <c r="D643" s="54" t="s">
        <v>429</v>
      </c>
      <c r="E643" s="54" t="s">
        <v>6349</v>
      </c>
      <c r="F643" s="71">
        <v>44429</v>
      </c>
      <c r="G643" s="72">
        <v>2936</v>
      </c>
      <c r="H643" s="72">
        <v>246477.2</v>
      </c>
      <c r="I643" s="54" t="s">
        <v>265</v>
      </c>
      <c r="J643" s="54" t="s">
        <v>521</v>
      </c>
      <c r="K643" s="54" t="s">
        <v>6350</v>
      </c>
      <c r="L643" s="54" t="s">
        <v>6351</v>
      </c>
      <c r="M643" s="54" t="s">
        <v>6349</v>
      </c>
      <c r="N643" s="54" t="s">
        <v>256</v>
      </c>
      <c r="O643" s="54" t="s">
        <v>256</v>
      </c>
      <c r="P643" s="54" t="s">
        <v>522</v>
      </c>
      <c r="Q643" s="54" t="s">
        <v>256</v>
      </c>
      <c r="R643" s="54" t="s">
        <v>431</v>
      </c>
      <c r="S643" s="71"/>
      <c r="T643" s="54" t="s">
        <v>256</v>
      </c>
      <c r="U643" s="71">
        <v>44429</v>
      </c>
      <c r="V643" s="54" t="s">
        <v>256</v>
      </c>
      <c r="W643" t="str">
        <f t="shared" si="10"/>
        <v>Aug-21</v>
      </c>
    </row>
    <row r="644" spans="1:23" x14ac:dyDescent="0.25">
      <c r="A644" s="54" t="s">
        <v>317</v>
      </c>
      <c r="B644" s="54" t="s">
        <v>428</v>
      </c>
      <c r="C644" s="54" t="s">
        <v>263</v>
      </c>
      <c r="D644" s="54" t="s">
        <v>429</v>
      </c>
      <c r="E644" s="54" t="s">
        <v>6352</v>
      </c>
      <c r="F644" s="71">
        <v>44431</v>
      </c>
      <c r="G644" s="72">
        <v>1287</v>
      </c>
      <c r="H644" s="72">
        <v>108043.65</v>
      </c>
      <c r="I644" s="54" t="s">
        <v>265</v>
      </c>
      <c r="J644" s="54" t="s">
        <v>521</v>
      </c>
      <c r="K644" s="54" t="s">
        <v>6353</v>
      </c>
      <c r="L644" s="54" t="s">
        <v>6354</v>
      </c>
      <c r="M644" s="54" t="s">
        <v>6352</v>
      </c>
      <c r="N644" s="54" t="s">
        <v>256</v>
      </c>
      <c r="O644" s="54" t="s">
        <v>256</v>
      </c>
      <c r="P644" s="54" t="s">
        <v>522</v>
      </c>
      <c r="Q644" s="54" t="s">
        <v>256</v>
      </c>
      <c r="R644" s="54" t="s">
        <v>431</v>
      </c>
      <c r="S644" s="71"/>
      <c r="T644" s="54" t="s">
        <v>256</v>
      </c>
      <c r="U644" s="71">
        <v>44431</v>
      </c>
      <c r="V644" s="54" t="s">
        <v>256</v>
      </c>
      <c r="W644" t="str">
        <f t="shared" si="10"/>
        <v>Aug-21</v>
      </c>
    </row>
    <row r="645" spans="1:23" x14ac:dyDescent="0.25">
      <c r="A645" s="54" t="s">
        <v>317</v>
      </c>
      <c r="B645" s="54" t="s">
        <v>428</v>
      </c>
      <c r="C645" s="54" t="s">
        <v>263</v>
      </c>
      <c r="D645" s="54" t="s">
        <v>429</v>
      </c>
      <c r="E645" s="54" t="s">
        <v>6355</v>
      </c>
      <c r="F645" s="71">
        <v>44431</v>
      </c>
      <c r="G645" s="72">
        <v>56.1</v>
      </c>
      <c r="H645" s="72">
        <v>4709.6000000000004</v>
      </c>
      <c r="I645" s="54" t="s">
        <v>265</v>
      </c>
      <c r="J645" s="54" t="s">
        <v>521</v>
      </c>
      <c r="K645" s="54" t="s">
        <v>6356</v>
      </c>
      <c r="L645" s="54" t="s">
        <v>6357</v>
      </c>
      <c r="M645" s="54" t="s">
        <v>6355</v>
      </c>
      <c r="N645" s="54" t="s">
        <v>256</v>
      </c>
      <c r="O645" s="54" t="s">
        <v>256</v>
      </c>
      <c r="P645" s="54" t="s">
        <v>522</v>
      </c>
      <c r="Q645" s="54" t="s">
        <v>256</v>
      </c>
      <c r="R645" s="54" t="s">
        <v>431</v>
      </c>
      <c r="S645" s="71"/>
      <c r="T645" s="54" t="s">
        <v>256</v>
      </c>
      <c r="U645" s="71">
        <v>44431</v>
      </c>
      <c r="V645" s="54" t="s">
        <v>256</v>
      </c>
      <c r="W645" t="str">
        <f t="shared" si="10"/>
        <v>Aug-21</v>
      </c>
    </row>
    <row r="646" spans="1:23" x14ac:dyDescent="0.25">
      <c r="A646" s="54" t="s">
        <v>317</v>
      </c>
      <c r="B646" s="54" t="s">
        <v>428</v>
      </c>
      <c r="C646" s="54" t="s">
        <v>263</v>
      </c>
      <c r="D646" s="54" t="s">
        <v>429</v>
      </c>
      <c r="E646" s="54" t="s">
        <v>6358</v>
      </c>
      <c r="F646" s="71">
        <v>44431</v>
      </c>
      <c r="G646" s="72">
        <v>850.5</v>
      </c>
      <c r="H646" s="72">
        <v>71399.48</v>
      </c>
      <c r="I646" s="54" t="s">
        <v>265</v>
      </c>
      <c r="J646" s="54" t="s">
        <v>521</v>
      </c>
      <c r="K646" s="54" t="s">
        <v>6359</v>
      </c>
      <c r="L646" s="54" t="s">
        <v>6360</v>
      </c>
      <c r="M646" s="54" t="s">
        <v>6358</v>
      </c>
      <c r="N646" s="54" t="s">
        <v>256</v>
      </c>
      <c r="O646" s="54" t="s">
        <v>256</v>
      </c>
      <c r="P646" s="54" t="s">
        <v>522</v>
      </c>
      <c r="Q646" s="54" t="s">
        <v>256</v>
      </c>
      <c r="R646" s="54" t="s">
        <v>431</v>
      </c>
      <c r="S646" s="71"/>
      <c r="T646" s="54" t="s">
        <v>256</v>
      </c>
      <c r="U646" s="71">
        <v>44431</v>
      </c>
      <c r="V646" s="54" t="s">
        <v>256</v>
      </c>
      <c r="W646" t="str">
        <f t="shared" si="10"/>
        <v>Aug-21</v>
      </c>
    </row>
    <row r="647" spans="1:23" x14ac:dyDescent="0.25">
      <c r="A647" s="54" t="s">
        <v>317</v>
      </c>
      <c r="B647" s="54" t="s">
        <v>428</v>
      </c>
      <c r="C647" s="54" t="s">
        <v>263</v>
      </c>
      <c r="D647" s="54" t="s">
        <v>429</v>
      </c>
      <c r="E647" s="54" t="s">
        <v>6361</v>
      </c>
      <c r="F647" s="71">
        <v>44431</v>
      </c>
      <c r="G647" s="72">
        <v>1431.3</v>
      </c>
      <c r="H647" s="72">
        <v>120157.64</v>
      </c>
      <c r="I647" s="54" t="s">
        <v>265</v>
      </c>
      <c r="J647" s="54" t="s">
        <v>521</v>
      </c>
      <c r="K647" s="54" t="s">
        <v>6362</v>
      </c>
      <c r="L647" s="54" t="s">
        <v>6363</v>
      </c>
      <c r="M647" s="54" t="s">
        <v>6361</v>
      </c>
      <c r="N647" s="54" t="s">
        <v>256</v>
      </c>
      <c r="O647" s="54" t="s">
        <v>256</v>
      </c>
      <c r="P647" s="54" t="s">
        <v>522</v>
      </c>
      <c r="Q647" s="54" t="s">
        <v>256</v>
      </c>
      <c r="R647" s="54" t="s">
        <v>431</v>
      </c>
      <c r="S647" s="71"/>
      <c r="T647" s="54" t="s">
        <v>256</v>
      </c>
      <c r="U647" s="71">
        <v>44431</v>
      </c>
      <c r="V647" s="54" t="s">
        <v>256</v>
      </c>
      <c r="W647" t="str">
        <f t="shared" si="10"/>
        <v>Aug-21</v>
      </c>
    </row>
    <row r="648" spans="1:23" x14ac:dyDescent="0.25">
      <c r="A648" s="54" t="s">
        <v>317</v>
      </c>
      <c r="B648" s="54" t="s">
        <v>428</v>
      </c>
      <c r="C648" s="54" t="s">
        <v>263</v>
      </c>
      <c r="D648" s="54" t="s">
        <v>429</v>
      </c>
      <c r="E648" s="54" t="s">
        <v>6364</v>
      </c>
      <c r="F648" s="71">
        <v>44433</v>
      </c>
      <c r="G648" s="72">
        <v>504.9</v>
      </c>
      <c r="H648" s="72">
        <v>42386.36</v>
      </c>
      <c r="I648" s="54" t="s">
        <v>265</v>
      </c>
      <c r="J648" s="54" t="s">
        <v>521</v>
      </c>
      <c r="K648" s="54" t="s">
        <v>6365</v>
      </c>
      <c r="L648" s="54" t="s">
        <v>6366</v>
      </c>
      <c r="M648" s="54" t="s">
        <v>6364</v>
      </c>
      <c r="N648" s="54" t="s">
        <v>256</v>
      </c>
      <c r="O648" s="54" t="s">
        <v>256</v>
      </c>
      <c r="P648" s="54" t="s">
        <v>522</v>
      </c>
      <c r="Q648" s="54" t="s">
        <v>256</v>
      </c>
      <c r="R648" s="54" t="s">
        <v>431</v>
      </c>
      <c r="S648" s="71"/>
      <c r="T648" s="54" t="s">
        <v>256</v>
      </c>
      <c r="U648" s="71">
        <v>44433</v>
      </c>
      <c r="V648" s="54" t="s">
        <v>256</v>
      </c>
      <c r="W648" t="str">
        <f t="shared" si="10"/>
        <v>Aug-21</v>
      </c>
    </row>
    <row r="649" spans="1:23" x14ac:dyDescent="0.25">
      <c r="A649" s="54" t="s">
        <v>317</v>
      </c>
      <c r="B649" s="54" t="s">
        <v>428</v>
      </c>
      <c r="C649" s="54" t="s">
        <v>263</v>
      </c>
      <c r="D649" s="54" t="s">
        <v>429</v>
      </c>
      <c r="E649" s="54" t="s">
        <v>6367</v>
      </c>
      <c r="F649" s="71">
        <v>44433</v>
      </c>
      <c r="G649" s="72">
        <v>194.7</v>
      </c>
      <c r="H649" s="72">
        <v>16345.07</v>
      </c>
      <c r="I649" s="54" t="s">
        <v>265</v>
      </c>
      <c r="J649" s="54" t="s">
        <v>521</v>
      </c>
      <c r="K649" s="54" t="s">
        <v>6368</v>
      </c>
      <c r="L649" s="54" t="s">
        <v>6369</v>
      </c>
      <c r="M649" s="54" t="s">
        <v>6367</v>
      </c>
      <c r="N649" s="54" t="s">
        <v>256</v>
      </c>
      <c r="O649" s="54" t="s">
        <v>256</v>
      </c>
      <c r="P649" s="54" t="s">
        <v>522</v>
      </c>
      <c r="Q649" s="54" t="s">
        <v>256</v>
      </c>
      <c r="R649" s="54" t="s">
        <v>431</v>
      </c>
      <c r="S649" s="71"/>
      <c r="T649" s="54" t="s">
        <v>256</v>
      </c>
      <c r="U649" s="71">
        <v>44433</v>
      </c>
      <c r="V649" s="54" t="s">
        <v>256</v>
      </c>
      <c r="W649" t="str">
        <f t="shared" si="10"/>
        <v>Aug-21</v>
      </c>
    </row>
    <row r="650" spans="1:23" x14ac:dyDescent="0.25">
      <c r="A650" s="54" t="s">
        <v>317</v>
      </c>
      <c r="B650" s="54" t="s">
        <v>428</v>
      </c>
      <c r="C650" s="54" t="s">
        <v>263</v>
      </c>
      <c r="D650" s="54" t="s">
        <v>429</v>
      </c>
      <c r="E650" s="54" t="s">
        <v>6370</v>
      </c>
      <c r="F650" s="71">
        <v>44433</v>
      </c>
      <c r="G650" s="72">
        <v>1163.7</v>
      </c>
      <c r="H650" s="72">
        <v>97692.62</v>
      </c>
      <c r="I650" s="54" t="s">
        <v>265</v>
      </c>
      <c r="J650" s="54" t="s">
        <v>521</v>
      </c>
      <c r="K650" s="54" t="s">
        <v>6371</v>
      </c>
      <c r="L650" s="54" t="s">
        <v>6372</v>
      </c>
      <c r="M650" s="54" t="s">
        <v>6370</v>
      </c>
      <c r="N650" s="54" t="s">
        <v>256</v>
      </c>
      <c r="O650" s="54" t="s">
        <v>256</v>
      </c>
      <c r="P650" s="54" t="s">
        <v>522</v>
      </c>
      <c r="Q650" s="54" t="s">
        <v>256</v>
      </c>
      <c r="R650" s="54" t="s">
        <v>431</v>
      </c>
      <c r="S650" s="71"/>
      <c r="T650" s="54" t="s">
        <v>256</v>
      </c>
      <c r="U650" s="71">
        <v>44433</v>
      </c>
      <c r="V650" s="54" t="s">
        <v>256</v>
      </c>
      <c r="W650" t="str">
        <f t="shared" si="10"/>
        <v>Aug-21</v>
      </c>
    </row>
    <row r="651" spans="1:23" x14ac:dyDescent="0.25">
      <c r="A651" s="54" t="s">
        <v>317</v>
      </c>
      <c r="B651" s="54" t="s">
        <v>428</v>
      </c>
      <c r="C651" s="54" t="s">
        <v>263</v>
      </c>
      <c r="D651" s="54" t="s">
        <v>429</v>
      </c>
      <c r="E651" s="54" t="s">
        <v>6373</v>
      </c>
      <c r="F651" s="71">
        <v>44433</v>
      </c>
      <c r="G651" s="72">
        <v>23.1</v>
      </c>
      <c r="H651" s="72">
        <v>1939.25</v>
      </c>
      <c r="I651" s="54" t="s">
        <v>265</v>
      </c>
      <c r="J651" s="54" t="s">
        <v>521</v>
      </c>
      <c r="K651" s="54" t="s">
        <v>6374</v>
      </c>
      <c r="L651" s="54" t="s">
        <v>6375</v>
      </c>
      <c r="M651" s="54" t="s">
        <v>6373</v>
      </c>
      <c r="N651" s="54" t="s">
        <v>256</v>
      </c>
      <c r="O651" s="54" t="s">
        <v>256</v>
      </c>
      <c r="P651" s="54" t="s">
        <v>522</v>
      </c>
      <c r="Q651" s="54" t="s">
        <v>256</v>
      </c>
      <c r="R651" s="54" t="s">
        <v>431</v>
      </c>
      <c r="S651" s="71"/>
      <c r="T651" s="54" t="s">
        <v>256</v>
      </c>
      <c r="U651" s="71">
        <v>44433</v>
      </c>
      <c r="V651" s="54" t="s">
        <v>256</v>
      </c>
      <c r="W651" t="str">
        <f t="shared" si="10"/>
        <v>Aug-21</v>
      </c>
    </row>
    <row r="652" spans="1:23" x14ac:dyDescent="0.25">
      <c r="A652" s="54" t="s">
        <v>317</v>
      </c>
      <c r="B652" s="54" t="s">
        <v>428</v>
      </c>
      <c r="C652" s="54" t="s">
        <v>263</v>
      </c>
      <c r="D652" s="54" t="s">
        <v>429</v>
      </c>
      <c r="E652" s="54" t="s">
        <v>6376</v>
      </c>
      <c r="F652" s="71">
        <v>44437</v>
      </c>
      <c r="G652" s="72">
        <v>119.5</v>
      </c>
      <c r="H652" s="72">
        <v>10032.030000000001</v>
      </c>
      <c r="I652" s="54" t="s">
        <v>265</v>
      </c>
      <c r="J652" s="54" t="s">
        <v>521</v>
      </c>
      <c r="K652" s="54" t="s">
        <v>6377</v>
      </c>
      <c r="L652" s="54" t="s">
        <v>6378</v>
      </c>
      <c r="M652" s="54" t="s">
        <v>6376</v>
      </c>
      <c r="N652" s="54" t="s">
        <v>256</v>
      </c>
      <c r="O652" s="54" t="s">
        <v>256</v>
      </c>
      <c r="P652" s="54" t="s">
        <v>522</v>
      </c>
      <c r="Q652" s="54" t="s">
        <v>256</v>
      </c>
      <c r="R652" s="54" t="s">
        <v>431</v>
      </c>
      <c r="S652" s="71"/>
      <c r="T652" s="54" t="s">
        <v>256</v>
      </c>
      <c r="U652" s="71">
        <v>44437</v>
      </c>
      <c r="V652" s="54" t="s">
        <v>256</v>
      </c>
      <c r="W652" t="str">
        <f t="shared" si="10"/>
        <v>Aug-21</v>
      </c>
    </row>
    <row r="653" spans="1:23" x14ac:dyDescent="0.25">
      <c r="A653" s="54" t="s">
        <v>317</v>
      </c>
      <c r="B653" s="54" t="s">
        <v>428</v>
      </c>
      <c r="C653" s="54" t="s">
        <v>263</v>
      </c>
      <c r="D653" s="54" t="s">
        <v>429</v>
      </c>
      <c r="E653" s="54" t="s">
        <v>6379</v>
      </c>
      <c r="F653" s="71">
        <v>44437</v>
      </c>
      <c r="G653" s="72">
        <v>91</v>
      </c>
      <c r="H653" s="72">
        <v>7639.45</v>
      </c>
      <c r="I653" s="54" t="s">
        <v>265</v>
      </c>
      <c r="J653" s="54" t="s">
        <v>521</v>
      </c>
      <c r="K653" s="54" t="s">
        <v>6380</v>
      </c>
      <c r="L653" s="54" t="s">
        <v>6381</v>
      </c>
      <c r="M653" s="54" t="s">
        <v>6379</v>
      </c>
      <c r="N653" s="54" t="s">
        <v>256</v>
      </c>
      <c r="O653" s="54" t="s">
        <v>256</v>
      </c>
      <c r="P653" s="54" t="s">
        <v>522</v>
      </c>
      <c r="Q653" s="54" t="s">
        <v>256</v>
      </c>
      <c r="R653" s="54" t="s">
        <v>431</v>
      </c>
      <c r="S653" s="71"/>
      <c r="T653" s="54" t="s">
        <v>256</v>
      </c>
      <c r="U653" s="71">
        <v>44437</v>
      </c>
      <c r="V653" s="54" t="s">
        <v>256</v>
      </c>
      <c r="W653" t="str">
        <f t="shared" si="10"/>
        <v>Aug-21</v>
      </c>
    </row>
    <row r="654" spans="1:23" x14ac:dyDescent="0.25">
      <c r="A654" s="54" t="s">
        <v>317</v>
      </c>
      <c r="B654" s="54" t="s">
        <v>428</v>
      </c>
      <c r="C654" s="54" t="s">
        <v>263</v>
      </c>
      <c r="D654" s="54" t="s">
        <v>429</v>
      </c>
      <c r="E654" s="54" t="s">
        <v>6382</v>
      </c>
      <c r="F654" s="71">
        <v>44437</v>
      </c>
      <c r="G654" s="72">
        <v>59.5</v>
      </c>
      <c r="H654" s="72">
        <v>4995.03</v>
      </c>
      <c r="I654" s="54" t="s">
        <v>265</v>
      </c>
      <c r="J654" s="54" t="s">
        <v>521</v>
      </c>
      <c r="K654" s="54" t="s">
        <v>6383</v>
      </c>
      <c r="L654" s="54" t="s">
        <v>6384</v>
      </c>
      <c r="M654" s="54" t="s">
        <v>6382</v>
      </c>
      <c r="N654" s="54" t="s">
        <v>256</v>
      </c>
      <c r="O654" s="54" t="s">
        <v>256</v>
      </c>
      <c r="P654" s="54" t="s">
        <v>522</v>
      </c>
      <c r="Q654" s="54" t="s">
        <v>256</v>
      </c>
      <c r="R654" s="54" t="s">
        <v>431</v>
      </c>
      <c r="S654" s="71"/>
      <c r="T654" s="54" t="s">
        <v>256</v>
      </c>
      <c r="U654" s="71">
        <v>44437</v>
      </c>
      <c r="V654" s="54" t="s">
        <v>256</v>
      </c>
      <c r="W654" t="str">
        <f t="shared" si="10"/>
        <v>Aug-21</v>
      </c>
    </row>
    <row r="655" spans="1:23" x14ac:dyDescent="0.25">
      <c r="A655" s="54" t="s">
        <v>318</v>
      </c>
      <c r="B655" s="54" t="s">
        <v>428</v>
      </c>
      <c r="C655" s="54" t="s">
        <v>263</v>
      </c>
      <c r="D655" s="54" t="s">
        <v>429</v>
      </c>
      <c r="E655" s="54" t="s">
        <v>6385</v>
      </c>
      <c r="F655" s="71">
        <v>44411</v>
      </c>
      <c r="G655" s="72">
        <v>2811.38</v>
      </c>
      <c r="H655" s="72">
        <v>236015.35</v>
      </c>
      <c r="I655" s="54" t="s">
        <v>265</v>
      </c>
      <c r="J655" s="54" t="s">
        <v>523</v>
      </c>
      <c r="K655" s="54" t="s">
        <v>6386</v>
      </c>
      <c r="L655" s="54" t="s">
        <v>6387</v>
      </c>
      <c r="M655" s="54" t="s">
        <v>6385</v>
      </c>
      <c r="N655" s="54" t="s">
        <v>256</v>
      </c>
      <c r="O655" s="54" t="s">
        <v>256</v>
      </c>
      <c r="P655" s="54" t="s">
        <v>447</v>
      </c>
      <c r="Q655" s="54" t="s">
        <v>256</v>
      </c>
      <c r="R655" s="54" t="s">
        <v>431</v>
      </c>
      <c r="S655" s="71"/>
      <c r="T655" s="54" t="s">
        <v>256</v>
      </c>
      <c r="U655" s="71">
        <v>44411</v>
      </c>
      <c r="V655" s="54" t="s">
        <v>256</v>
      </c>
      <c r="W655" t="str">
        <f t="shared" si="10"/>
        <v>Aug-21</v>
      </c>
    </row>
    <row r="656" spans="1:23" x14ac:dyDescent="0.25">
      <c r="A656" s="54" t="s">
        <v>318</v>
      </c>
      <c r="B656" s="54" t="s">
        <v>428</v>
      </c>
      <c r="C656" s="54" t="s">
        <v>263</v>
      </c>
      <c r="D656" s="54" t="s">
        <v>429</v>
      </c>
      <c r="E656" s="54" t="s">
        <v>6388</v>
      </c>
      <c r="F656" s="71">
        <v>44420</v>
      </c>
      <c r="G656" s="72">
        <v>1341.25</v>
      </c>
      <c r="H656" s="72">
        <v>112597.94</v>
      </c>
      <c r="I656" s="54" t="s">
        <v>265</v>
      </c>
      <c r="J656" s="54" t="s">
        <v>523</v>
      </c>
      <c r="K656" s="54" t="s">
        <v>6389</v>
      </c>
      <c r="L656" s="54" t="s">
        <v>6390</v>
      </c>
      <c r="M656" s="54" t="s">
        <v>6388</v>
      </c>
      <c r="N656" s="54" t="s">
        <v>256</v>
      </c>
      <c r="O656" s="54" t="s">
        <v>256</v>
      </c>
      <c r="P656" s="54" t="s">
        <v>447</v>
      </c>
      <c r="Q656" s="54" t="s">
        <v>256</v>
      </c>
      <c r="R656" s="54" t="s">
        <v>431</v>
      </c>
      <c r="S656" s="71"/>
      <c r="T656" s="54" t="s">
        <v>256</v>
      </c>
      <c r="U656" s="71">
        <v>44420</v>
      </c>
      <c r="V656" s="54" t="s">
        <v>256</v>
      </c>
      <c r="W656" t="str">
        <f t="shared" si="10"/>
        <v>Aug-21</v>
      </c>
    </row>
    <row r="657" spans="1:23" x14ac:dyDescent="0.25">
      <c r="A657" s="54" t="s">
        <v>318</v>
      </c>
      <c r="B657" s="54" t="s">
        <v>428</v>
      </c>
      <c r="C657" s="54" t="s">
        <v>263</v>
      </c>
      <c r="D657" s="54" t="s">
        <v>429</v>
      </c>
      <c r="E657" s="54" t="s">
        <v>6391</v>
      </c>
      <c r="F657" s="71">
        <v>44413</v>
      </c>
      <c r="G657" s="72">
        <v>7641.25</v>
      </c>
      <c r="H657" s="72">
        <v>641482.93999999994</v>
      </c>
      <c r="I657" s="54" t="s">
        <v>265</v>
      </c>
      <c r="J657" s="54" t="s">
        <v>523</v>
      </c>
      <c r="K657" s="54" t="s">
        <v>6392</v>
      </c>
      <c r="L657" s="54" t="s">
        <v>6393</v>
      </c>
      <c r="M657" s="54" t="s">
        <v>6391</v>
      </c>
      <c r="N657" s="54" t="s">
        <v>256</v>
      </c>
      <c r="O657" s="54" t="s">
        <v>256</v>
      </c>
      <c r="P657" s="54" t="s">
        <v>447</v>
      </c>
      <c r="Q657" s="54" t="s">
        <v>256</v>
      </c>
      <c r="R657" s="54" t="s">
        <v>431</v>
      </c>
      <c r="S657" s="71"/>
      <c r="T657" s="54" t="s">
        <v>256</v>
      </c>
      <c r="U657" s="71">
        <v>44413</v>
      </c>
      <c r="V657" s="54" t="s">
        <v>256</v>
      </c>
      <c r="W657" t="str">
        <f t="shared" si="10"/>
        <v>Aug-21</v>
      </c>
    </row>
    <row r="658" spans="1:23" x14ac:dyDescent="0.25">
      <c r="A658" s="54" t="s">
        <v>318</v>
      </c>
      <c r="B658" s="54" t="s">
        <v>428</v>
      </c>
      <c r="C658" s="54" t="s">
        <v>263</v>
      </c>
      <c r="D658" s="54" t="s">
        <v>429</v>
      </c>
      <c r="E658" s="54" t="s">
        <v>6394</v>
      </c>
      <c r="F658" s="71">
        <v>44417</v>
      </c>
      <c r="G658" s="72">
        <v>2127.5</v>
      </c>
      <c r="H658" s="72">
        <v>178603.63</v>
      </c>
      <c r="I658" s="54" t="s">
        <v>265</v>
      </c>
      <c r="J658" s="54" t="s">
        <v>523</v>
      </c>
      <c r="K658" s="54" t="s">
        <v>6395</v>
      </c>
      <c r="L658" s="54" t="s">
        <v>6396</v>
      </c>
      <c r="M658" s="54" t="s">
        <v>6394</v>
      </c>
      <c r="N658" s="54" t="s">
        <v>256</v>
      </c>
      <c r="O658" s="54" t="s">
        <v>256</v>
      </c>
      <c r="P658" s="54" t="s">
        <v>447</v>
      </c>
      <c r="Q658" s="54" t="s">
        <v>256</v>
      </c>
      <c r="R658" s="54" t="s">
        <v>431</v>
      </c>
      <c r="S658" s="71"/>
      <c r="T658" s="54" t="s">
        <v>256</v>
      </c>
      <c r="U658" s="71">
        <v>44417</v>
      </c>
      <c r="V658" s="54" t="s">
        <v>256</v>
      </c>
      <c r="W658" t="str">
        <f t="shared" si="10"/>
        <v>Aug-21</v>
      </c>
    </row>
    <row r="659" spans="1:23" x14ac:dyDescent="0.25">
      <c r="A659" s="54" t="s">
        <v>318</v>
      </c>
      <c r="B659" s="54" t="s">
        <v>428</v>
      </c>
      <c r="C659" s="54" t="s">
        <v>263</v>
      </c>
      <c r="D659" s="54" t="s">
        <v>429</v>
      </c>
      <c r="E659" s="54" t="s">
        <v>6397</v>
      </c>
      <c r="F659" s="71">
        <v>44420</v>
      </c>
      <c r="G659" s="72">
        <v>12715.56</v>
      </c>
      <c r="H659" s="72">
        <v>1067471.26</v>
      </c>
      <c r="I659" s="54" t="s">
        <v>265</v>
      </c>
      <c r="J659" s="54" t="s">
        <v>523</v>
      </c>
      <c r="K659" s="54" t="s">
        <v>6398</v>
      </c>
      <c r="L659" s="54" t="s">
        <v>6399</v>
      </c>
      <c r="M659" s="54" t="s">
        <v>6397</v>
      </c>
      <c r="N659" s="54" t="s">
        <v>256</v>
      </c>
      <c r="O659" s="54" t="s">
        <v>256</v>
      </c>
      <c r="P659" s="54" t="s">
        <v>447</v>
      </c>
      <c r="Q659" s="54" t="s">
        <v>256</v>
      </c>
      <c r="R659" s="54" t="s">
        <v>431</v>
      </c>
      <c r="S659" s="71"/>
      <c r="T659" s="54" t="s">
        <v>256</v>
      </c>
      <c r="U659" s="71">
        <v>44420</v>
      </c>
      <c r="V659" s="54" t="s">
        <v>256</v>
      </c>
      <c r="W659" t="str">
        <f t="shared" si="10"/>
        <v>Aug-21</v>
      </c>
    </row>
    <row r="660" spans="1:23" x14ac:dyDescent="0.25">
      <c r="A660" s="54" t="s">
        <v>318</v>
      </c>
      <c r="B660" s="54" t="s">
        <v>428</v>
      </c>
      <c r="C660" s="54" t="s">
        <v>263</v>
      </c>
      <c r="D660" s="54" t="s">
        <v>429</v>
      </c>
      <c r="E660" s="54" t="s">
        <v>6400</v>
      </c>
      <c r="F660" s="71">
        <v>44424</v>
      </c>
      <c r="G660" s="72">
        <v>29621.02</v>
      </c>
      <c r="H660" s="72">
        <v>2486684.63</v>
      </c>
      <c r="I660" s="54" t="s">
        <v>265</v>
      </c>
      <c r="J660" s="54" t="s">
        <v>523</v>
      </c>
      <c r="K660" s="54" t="s">
        <v>6401</v>
      </c>
      <c r="L660" s="54" t="s">
        <v>6402</v>
      </c>
      <c r="M660" s="54" t="s">
        <v>6400</v>
      </c>
      <c r="N660" s="54" t="s">
        <v>256</v>
      </c>
      <c r="O660" s="54" t="s">
        <v>256</v>
      </c>
      <c r="P660" s="54" t="s">
        <v>447</v>
      </c>
      <c r="Q660" s="54" t="s">
        <v>256</v>
      </c>
      <c r="R660" s="54" t="s">
        <v>431</v>
      </c>
      <c r="S660" s="71"/>
      <c r="T660" s="54" t="s">
        <v>256</v>
      </c>
      <c r="U660" s="71">
        <v>44424</v>
      </c>
      <c r="V660" s="54" t="s">
        <v>256</v>
      </c>
      <c r="W660" t="str">
        <f t="shared" si="10"/>
        <v>Aug-21</v>
      </c>
    </row>
    <row r="661" spans="1:23" x14ac:dyDescent="0.25">
      <c r="A661" s="54" t="s">
        <v>318</v>
      </c>
      <c r="B661" s="54" t="s">
        <v>428</v>
      </c>
      <c r="C661" s="54" t="s">
        <v>263</v>
      </c>
      <c r="D661" s="54" t="s">
        <v>429</v>
      </c>
      <c r="E661" s="54" t="s">
        <v>6403</v>
      </c>
      <c r="F661" s="71">
        <v>44424</v>
      </c>
      <c r="G661" s="72">
        <v>13739.44</v>
      </c>
      <c r="H661" s="72">
        <v>1153425.99</v>
      </c>
      <c r="I661" s="54" t="s">
        <v>265</v>
      </c>
      <c r="J661" s="54" t="s">
        <v>523</v>
      </c>
      <c r="K661" s="54" t="s">
        <v>6404</v>
      </c>
      <c r="L661" s="54" t="s">
        <v>6405</v>
      </c>
      <c r="M661" s="54" t="s">
        <v>6403</v>
      </c>
      <c r="N661" s="54" t="s">
        <v>256</v>
      </c>
      <c r="O661" s="54" t="s">
        <v>256</v>
      </c>
      <c r="P661" s="54" t="s">
        <v>447</v>
      </c>
      <c r="Q661" s="54" t="s">
        <v>256</v>
      </c>
      <c r="R661" s="54" t="s">
        <v>431</v>
      </c>
      <c r="S661" s="71"/>
      <c r="T661" s="54" t="s">
        <v>256</v>
      </c>
      <c r="U661" s="71">
        <v>44424</v>
      </c>
      <c r="V661" s="54" t="s">
        <v>256</v>
      </c>
      <c r="W661" t="str">
        <f t="shared" si="10"/>
        <v>Aug-21</v>
      </c>
    </row>
    <row r="662" spans="1:23" x14ac:dyDescent="0.25">
      <c r="A662" s="54" t="s">
        <v>318</v>
      </c>
      <c r="B662" s="54" t="s">
        <v>428</v>
      </c>
      <c r="C662" s="54" t="s">
        <v>263</v>
      </c>
      <c r="D662" s="54" t="s">
        <v>429</v>
      </c>
      <c r="E662" s="54" t="s">
        <v>6406</v>
      </c>
      <c r="F662" s="71">
        <v>44424</v>
      </c>
      <c r="G662" s="72">
        <v>3615.04</v>
      </c>
      <c r="H662" s="72">
        <v>303482.61</v>
      </c>
      <c r="I662" s="54" t="s">
        <v>265</v>
      </c>
      <c r="J662" s="54" t="s">
        <v>523</v>
      </c>
      <c r="K662" s="54" t="s">
        <v>6407</v>
      </c>
      <c r="L662" s="54" t="s">
        <v>6408</v>
      </c>
      <c r="M662" s="54" t="s">
        <v>6406</v>
      </c>
      <c r="N662" s="54" t="s">
        <v>256</v>
      </c>
      <c r="O662" s="54" t="s">
        <v>256</v>
      </c>
      <c r="P662" s="54" t="s">
        <v>447</v>
      </c>
      <c r="Q662" s="54" t="s">
        <v>256</v>
      </c>
      <c r="R662" s="54" t="s">
        <v>431</v>
      </c>
      <c r="S662" s="71"/>
      <c r="T662" s="54" t="s">
        <v>256</v>
      </c>
      <c r="U662" s="71">
        <v>44424</v>
      </c>
      <c r="V662" s="54" t="s">
        <v>256</v>
      </c>
      <c r="W662" t="str">
        <f t="shared" si="10"/>
        <v>Aug-21</v>
      </c>
    </row>
    <row r="663" spans="1:23" x14ac:dyDescent="0.25">
      <c r="A663" s="54" t="s">
        <v>318</v>
      </c>
      <c r="B663" s="54" t="s">
        <v>428</v>
      </c>
      <c r="C663" s="54" t="s">
        <v>263</v>
      </c>
      <c r="D663" s="54" t="s">
        <v>429</v>
      </c>
      <c r="E663" s="54" t="s">
        <v>6409</v>
      </c>
      <c r="F663" s="71">
        <v>44424</v>
      </c>
      <c r="G663" s="72">
        <v>2145</v>
      </c>
      <c r="H663" s="72">
        <v>180072.75</v>
      </c>
      <c r="I663" s="54" t="s">
        <v>265</v>
      </c>
      <c r="J663" s="54" t="s">
        <v>523</v>
      </c>
      <c r="K663" s="54" t="s">
        <v>6410</v>
      </c>
      <c r="L663" s="54" t="s">
        <v>6411</v>
      </c>
      <c r="M663" s="54" t="s">
        <v>6409</v>
      </c>
      <c r="N663" s="54" t="s">
        <v>256</v>
      </c>
      <c r="O663" s="54" t="s">
        <v>256</v>
      </c>
      <c r="P663" s="54" t="s">
        <v>447</v>
      </c>
      <c r="Q663" s="54" t="s">
        <v>256</v>
      </c>
      <c r="R663" s="54" t="s">
        <v>431</v>
      </c>
      <c r="S663" s="71"/>
      <c r="T663" s="54" t="s">
        <v>256</v>
      </c>
      <c r="U663" s="71">
        <v>44424</v>
      </c>
      <c r="V663" s="54" t="s">
        <v>256</v>
      </c>
      <c r="W663" t="str">
        <f t="shared" si="10"/>
        <v>Aug-21</v>
      </c>
    </row>
    <row r="664" spans="1:23" x14ac:dyDescent="0.25">
      <c r="A664" s="54" t="s">
        <v>318</v>
      </c>
      <c r="B664" s="54" t="s">
        <v>428</v>
      </c>
      <c r="C664" s="54" t="s">
        <v>263</v>
      </c>
      <c r="D664" s="54" t="s">
        <v>429</v>
      </c>
      <c r="E664" s="54" t="s">
        <v>6412</v>
      </c>
      <c r="F664" s="71">
        <v>44425</v>
      </c>
      <c r="G664" s="72">
        <v>1454.31</v>
      </c>
      <c r="H664" s="72">
        <v>122089.32</v>
      </c>
      <c r="I664" s="54" t="s">
        <v>265</v>
      </c>
      <c r="J664" s="54" t="s">
        <v>523</v>
      </c>
      <c r="K664" s="54" t="s">
        <v>6413</v>
      </c>
      <c r="L664" s="54" t="s">
        <v>6414</v>
      </c>
      <c r="M664" s="54" t="s">
        <v>6412</v>
      </c>
      <c r="N664" s="54" t="s">
        <v>256</v>
      </c>
      <c r="O664" s="54" t="s">
        <v>256</v>
      </c>
      <c r="P664" s="54" t="s">
        <v>447</v>
      </c>
      <c r="Q664" s="54" t="s">
        <v>256</v>
      </c>
      <c r="R664" s="54" t="s">
        <v>431</v>
      </c>
      <c r="S664" s="71"/>
      <c r="T664" s="54" t="s">
        <v>256</v>
      </c>
      <c r="U664" s="71">
        <v>44425</v>
      </c>
      <c r="V664" s="54" t="s">
        <v>256</v>
      </c>
      <c r="W664" t="str">
        <f t="shared" si="10"/>
        <v>Aug-21</v>
      </c>
    </row>
    <row r="665" spans="1:23" x14ac:dyDescent="0.25">
      <c r="A665" s="54" t="s">
        <v>318</v>
      </c>
      <c r="B665" s="54" t="s">
        <v>428</v>
      </c>
      <c r="C665" s="54" t="s">
        <v>263</v>
      </c>
      <c r="D665" s="54" t="s">
        <v>429</v>
      </c>
      <c r="E665" s="54" t="s">
        <v>6415</v>
      </c>
      <c r="F665" s="71">
        <v>44424</v>
      </c>
      <c r="G665" s="72">
        <v>1265.55</v>
      </c>
      <c r="H665" s="72">
        <v>106242.92</v>
      </c>
      <c r="I665" s="54" t="s">
        <v>265</v>
      </c>
      <c r="J665" s="54" t="s">
        <v>523</v>
      </c>
      <c r="K665" s="54" t="s">
        <v>6416</v>
      </c>
      <c r="L665" s="54" t="s">
        <v>6417</v>
      </c>
      <c r="M665" s="54" t="s">
        <v>6415</v>
      </c>
      <c r="N665" s="54" t="s">
        <v>256</v>
      </c>
      <c r="O665" s="54" t="s">
        <v>256</v>
      </c>
      <c r="P665" s="54" t="s">
        <v>447</v>
      </c>
      <c r="Q665" s="54" t="s">
        <v>256</v>
      </c>
      <c r="R665" s="54" t="s">
        <v>431</v>
      </c>
      <c r="S665" s="71"/>
      <c r="T665" s="54" t="s">
        <v>256</v>
      </c>
      <c r="U665" s="71">
        <v>44424</v>
      </c>
      <c r="V665" s="54" t="s">
        <v>256</v>
      </c>
      <c r="W665" t="str">
        <f t="shared" si="10"/>
        <v>Aug-21</v>
      </c>
    </row>
    <row r="666" spans="1:23" x14ac:dyDescent="0.25">
      <c r="A666" s="54" t="s">
        <v>318</v>
      </c>
      <c r="B666" s="54" t="s">
        <v>428</v>
      </c>
      <c r="C666" s="54" t="s">
        <v>263</v>
      </c>
      <c r="D666" s="54" t="s">
        <v>429</v>
      </c>
      <c r="E666" s="54" t="s">
        <v>6418</v>
      </c>
      <c r="F666" s="71">
        <v>44424</v>
      </c>
      <c r="G666" s="72">
        <v>3036</v>
      </c>
      <c r="H666" s="72">
        <v>254872.2</v>
      </c>
      <c r="I666" s="54" t="s">
        <v>265</v>
      </c>
      <c r="J666" s="54" t="s">
        <v>523</v>
      </c>
      <c r="K666" s="54" t="s">
        <v>6419</v>
      </c>
      <c r="L666" s="54" t="s">
        <v>6420</v>
      </c>
      <c r="M666" s="54" t="s">
        <v>6418</v>
      </c>
      <c r="N666" s="54" t="s">
        <v>256</v>
      </c>
      <c r="O666" s="54" t="s">
        <v>256</v>
      </c>
      <c r="P666" s="54" t="s">
        <v>447</v>
      </c>
      <c r="Q666" s="54" t="s">
        <v>256</v>
      </c>
      <c r="R666" s="54" t="s">
        <v>431</v>
      </c>
      <c r="S666" s="71"/>
      <c r="T666" s="54" t="s">
        <v>256</v>
      </c>
      <c r="U666" s="71">
        <v>44424</v>
      </c>
      <c r="V666" s="54" t="s">
        <v>256</v>
      </c>
      <c r="W666" t="str">
        <f t="shared" si="10"/>
        <v>Aug-21</v>
      </c>
    </row>
    <row r="667" spans="1:23" x14ac:dyDescent="0.25">
      <c r="A667" s="54" t="s">
        <v>318</v>
      </c>
      <c r="B667" s="54" t="s">
        <v>428</v>
      </c>
      <c r="C667" s="54" t="s">
        <v>263</v>
      </c>
      <c r="D667" s="54" t="s">
        <v>429</v>
      </c>
      <c r="E667" s="54" t="s">
        <v>6421</v>
      </c>
      <c r="F667" s="71">
        <v>44426</v>
      </c>
      <c r="G667" s="72">
        <v>23922.47</v>
      </c>
      <c r="H667" s="72">
        <v>2008291.36</v>
      </c>
      <c r="I667" s="54" t="s">
        <v>265</v>
      </c>
      <c r="J667" s="54" t="s">
        <v>523</v>
      </c>
      <c r="K667" s="54" t="s">
        <v>6422</v>
      </c>
      <c r="L667" s="54" t="s">
        <v>6423</v>
      </c>
      <c r="M667" s="54" t="s">
        <v>6421</v>
      </c>
      <c r="N667" s="54" t="s">
        <v>256</v>
      </c>
      <c r="O667" s="54" t="s">
        <v>256</v>
      </c>
      <c r="P667" s="54" t="s">
        <v>447</v>
      </c>
      <c r="Q667" s="54" t="s">
        <v>256</v>
      </c>
      <c r="R667" s="54" t="s">
        <v>431</v>
      </c>
      <c r="S667" s="71"/>
      <c r="T667" s="54" t="s">
        <v>256</v>
      </c>
      <c r="U667" s="71">
        <v>44426</v>
      </c>
      <c r="V667" s="54" t="s">
        <v>256</v>
      </c>
      <c r="W667" t="str">
        <f t="shared" si="10"/>
        <v>Aug-21</v>
      </c>
    </row>
    <row r="668" spans="1:23" x14ac:dyDescent="0.25">
      <c r="A668" s="54" t="s">
        <v>318</v>
      </c>
      <c r="B668" s="54" t="s">
        <v>428</v>
      </c>
      <c r="C668" s="54" t="s">
        <v>263</v>
      </c>
      <c r="D668" s="54" t="s">
        <v>429</v>
      </c>
      <c r="E668" s="54" t="s">
        <v>6424</v>
      </c>
      <c r="F668" s="71">
        <v>44426</v>
      </c>
      <c r="G668" s="72">
        <v>2842.84</v>
      </c>
      <c r="H668" s="72">
        <v>238656.42</v>
      </c>
      <c r="I668" s="54" t="s">
        <v>265</v>
      </c>
      <c r="J668" s="54" t="s">
        <v>523</v>
      </c>
      <c r="K668" s="54" t="s">
        <v>6425</v>
      </c>
      <c r="L668" s="54" t="s">
        <v>6426</v>
      </c>
      <c r="M668" s="54" t="s">
        <v>6424</v>
      </c>
      <c r="N668" s="54" t="s">
        <v>256</v>
      </c>
      <c r="O668" s="54" t="s">
        <v>256</v>
      </c>
      <c r="P668" s="54" t="s">
        <v>447</v>
      </c>
      <c r="Q668" s="54" t="s">
        <v>256</v>
      </c>
      <c r="R668" s="54" t="s">
        <v>431</v>
      </c>
      <c r="S668" s="71"/>
      <c r="T668" s="54" t="s">
        <v>256</v>
      </c>
      <c r="U668" s="71">
        <v>44426</v>
      </c>
      <c r="V668" s="54" t="s">
        <v>256</v>
      </c>
      <c r="W668" t="str">
        <f t="shared" si="10"/>
        <v>Aug-21</v>
      </c>
    </row>
    <row r="669" spans="1:23" x14ac:dyDescent="0.25">
      <c r="A669" s="54" t="s">
        <v>318</v>
      </c>
      <c r="B669" s="54" t="s">
        <v>428</v>
      </c>
      <c r="C669" s="54" t="s">
        <v>263</v>
      </c>
      <c r="D669" s="54" t="s">
        <v>429</v>
      </c>
      <c r="E669" s="54" t="s">
        <v>6427</v>
      </c>
      <c r="F669" s="71">
        <v>44429</v>
      </c>
      <c r="G669" s="72">
        <v>2159.3000000000002</v>
      </c>
      <c r="H669" s="72">
        <v>181273.24</v>
      </c>
      <c r="I669" s="54" t="s">
        <v>265</v>
      </c>
      <c r="J669" s="54" t="s">
        <v>523</v>
      </c>
      <c r="K669" s="54" t="s">
        <v>6428</v>
      </c>
      <c r="L669" s="54" t="s">
        <v>6429</v>
      </c>
      <c r="M669" s="54" t="s">
        <v>6427</v>
      </c>
      <c r="N669" s="54" t="s">
        <v>256</v>
      </c>
      <c r="O669" s="54" t="s">
        <v>256</v>
      </c>
      <c r="P669" s="54" t="s">
        <v>447</v>
      </c>
      <c r="Q669" s="54" t="s">
        <v>256</v>
      </c>
      <c r="R669" s="54" t="s">
        <v>431</v>
      </c>
      <c r="S669" s="71"/>
      <c r="T669" s="54" t="s">
        <v>256</v>
      </c>
      <c r="U669" s="71">
        <v>44429</v>
      </c>
      <c r="V669" s="54" t="s">
        <v>256</v>
      </c>
      <c r="W669" t="str">
        <f t="shared" si="10"/>
        <v>Aug-21</v>
      </c>
    </row>
    <row r="670" spans="1:23" x14ac:dyDescent="0.25">
      <c r="A670" s="54" t="s">
        <v>318</v>
      </c>
      <c r="B670" s="54" t="s">
        <v>428</v>
      </c>
      <c r="C670" s="54" t="s">
        <v>263</v>
      </c>
      <c r="D670" s="54" t="s">
        <v>429</v>
      </c>
      <c r="E670" s="54" t="s">
        <v>6430</v>
      </c>
      <c r="F670" s="71">
        <v>44429</v>
      </c>
      <c r="G670" s="72">
        <v>1232.6600000000001</v>
      </c>
      <c r="H670" s="72">
        <v>103481.81</v>
      </c>
      <c r="I670" s="54" t="s">
        <v>265</v>
      </c>
      <c r="J670" s="54" t="s">
        <v>523</v>
      </c>
      <c r="K670" s="54" t="s">
        <v>6431</v>
      </c>
      <c r="L670" s="54" t="s">
        <v>6432</v>
      </c>
      <c r="M670" s="54" t="s">
        <v>6430</v>
      </c>
      <c r="N670" s="54" t="s">
        <v>256</v>
      </c>
      <c r="O670" s="54" t="s">
        <v>256</v>
      </c>
      <c r="P670" s="54" t="s">
        <v>447</v>
      </c>
      <c r="Q670" s="54" t="s">
        <v>256</v>
      </c>
      <c r="R670" s="54" t="s">
        <v>431</v>
      </c>
      <c r="S670" s="71"/>
      <c r="T670" s="54" t="s">
        <v>256</v>
      </c>
      <c r="U670" s="71">
        <v>44429</v>
      </c>
      <c r="V670" s="54" t="s">
        <v>256</v>
      </c>
      <c r="W670" t="str">
        <f t="shared" si="10"/>
        <v>Aug-21</v>
      </c>
    </row>
    <row r="671" spans="1:23" x14ac:dyDescent="0.25">
      <c r="A671" s="54" t="s">
        <v>318</v>
      </c>
      <c r="B671" s="54" t="s">
        <v>428</v>
      </c>
      <c r="C671" s="54" t="s">
        <v>263</v>
      </c>
      <c r="D671" s="54" t="s">
        <v>429</v>
      </c>
      <c r="E671" s="54" t="s">
        <v>6433</v>
      </c>
      <c r="F671" s="71">
        <v>44429</v>
      </c>
      <c r="G671" s="72">
        <v>7807.8</v>
      </c>
      <c r="H671" s="72">
        <v>655464.81000000006</v>
      </c>
      <c r="I671" s="54" t="s">
        <v>265</v>
      </c>
      <c r="J671" s="54" t="s">
        <v>523</v>
      </c>
      <c r="K671" s="54" t="s">
        <v>6434</v>
      </c>
      <c r="L671" s="54" t="s">
        <v>6435</v>
      </c>
      <c r="M671" s="54" t="s">
        <v>6433</v>
      </c>
      <c r="N671" s="54" t="s">
        <v>256</v>
      </c>
      <c r="O671" s="54" t="s">
        <v>256</v>
      </c>
      <c r="P671" s="54" t="s">
        <v>447</v>
      </c>
      <c r="Q671" s="54" t="s">
        <v>256</v>
      </c>
      <c r="R671" s="54" t="s">
        <v>431</v>
      </c>
      <c r="S671" s="71"/>
      <c r="T671" s="54" t="s">
        <v>256</v>
      </c>
      <c r="U671" s="71">
        <v>44429</v>
      </c>
      <c r="V671" s="54" t="s">
        <v>256</v>
      </c>
      <c r="W671" t="str">
        <f t="shared" si="10"/>
        <v>Aug-21</v>
      </c>
    </row>
    <row r="672" spans="1:23" x14ac:dyDescent="0.25">
      <c r="A672" s="54" t="s">
        <v>318</v>
      </c>
      <c r="B672" s="54" t="s">
        <v>428</v>
      </c>
      <c r="C672" s="54" t="s">
        <v>263</v>
      </c>
      <c r="D672" s="54" t="s">
        <v>429</v>
      </c>
      <c r="E672" s="54" t="s">
        <v>6436</v>
      </c>
      <c r="F672" s="71">
        <v>44429</v>
      </c>
      <c r="G672" s="72">
        <v>8871.7199999999993</v>
      </c>
      <c r="H672" s="72">
        <v>744780.89</v>
      </c>
      <c r="I672" s="54" t="s">
        <v>265</v>
      </c>
      <c r="J672" s="54" t="s">
        <v>523</v>
      </c>
      <c r="K672" s="54" t="s">
        <v>6437</v>
      </c>
      <c r="L672" s="54" t="s">
        <v>6438</v>
      </c>
      <c r="M672" s="54" t="s">
        <v>6436</v>
      </c>
      <c r="N672" s="54" t="s">
        <v>256</v>
      </c>
      <c r="O672" s="54" t="s">
        <v>256</v>
      </c>
      <c r="P672" s="54" t="s">
        <v>447</v>
      </c>
      <c r="Q672" s="54" t="s">
        <v>256</v>
      </c>
      <c r="R672" s="54" t="s">
        <v>431</v>
      </c>
      <c r="S672" s="71"/>
      <c r="T672" s="54" t="s">
        <v>256</v>
      </c>
      <c r="U672" s="71">
        <v>44429</v>
      </c>
      <c r="V672" s="54" t="s">
        <v>256</v>
      </c>
      <c r="W672" t="str">
        <f t="shared" si="10"/>
        <v>Aug-21</v>
      </c>
    </row>
    <row r="673" spans="1:23" x14ac:dyDescent="0.25">
      <c r="A673" s="54" t="s">
        <v>318</v>
      </c>
      <c r="B673" s="54" t="s">
        <v>428</v>
      </c>
      <c r="C673" s="54" t="s">
        <v>263</v>
      </c>
      <c r="D673" s="54" t="s">
        <v>429</v>
      </c>
      <c r="E673" s="54" t="s">
        <v>6439</v>
      </c>
      <c r="F673" s="71">
        <v>44429</v>
      </c>
      <c r="G673" s="72">
        <v>4019.73</v>
      </c>
      <c r="H673" s="72">
        <v>337456.33</v>
      </c>
      <c r="I673" s="54" t="s">
        <v>265</v>
      </c>
      <c r="J673" s="54" t="s">
        <v>523</v>
      </c>
      <c r="K673" s="54" t="s">
        <v>6440</v>
      </c>
      <c r="L673" s="54" t="s">
        <v>6441</v>
      </c>
      <c r="M673" s="54" t="s">
        <v>6439</v>
      </c>
      <c r="N673" s="54" t="s">
        <v>256</v>
      </c>
      <c r="O673" s="54" t="s">
        <v>256</v>
      </c>
      <c r="P673" s="54" t="s">
        <v>447</v>
      </c>
      <c r="Q673" s="54" t="s">
        <v>256</v>
      </c>
      <c r="R673" s="54" t="s">
        <v>431</v>
      </c>
      <c r="S673" s="71"/>
      <c r="T673" s="54" t="s">
        <v>256</v>
      </c>
      <c r="U673" s="71">
        <v>44429</v>
      </c>
      <c r="V673" s="54" t="s">
        <v>256</v>
      </c>
      <c r="W673" t="str">
        <f t="shared" si="10"/>
        <v>Aug-21</v>
      </c>
    </row>
    <row r="674" spans="1:23" x14ac:dyDescent="0.25">
      <c r="A674" s="54" t="s">
        <v>318</v>
      </c>
      <c r="B674" s="54" t="s">
        <v>428</v>
      </c>
      <c r="C674" s="54" t="s">
        <v>263</v>
      </c>
      <c r="D674" s="54" t="s">
        <v>429</v>
      </c>
      <c r="E674" s="54" t="s">
        <v>6442</v>
      </c>
      <c r="F674" s="71">
        <v>44432</v>
      </c>
      <c r="G674" s="72">
        <v>3646.5</v>
      </c>
      <c r="H674" s="72">
        <v>306123.68</v>
      </c>
      <c r="I674" s="54" t="s">
        <v>265</v>
      </c>
      <c r="J674" s="54" t="s">
        <v>523</v>
      </c>
      <c r="K674" s="54" t="s">
        <v>612</v>
      </c>
      <c r="L674" s="54" t="s">
        <v>6443</v>
      </c>
      <c r="M674" s="54" t="s">
        <v>6442</v>
      </c>
      <c r="N674" s="54" t="s">
        <v>256</v>
      </c>
      <c r="O674" s="54" t="s">
        <v>256</v>
      </c>
      <c r="P674" s="54" t="s">
        <v>447</v>
      </c>
      <c r="Q674" s="54" t="s">
        <v>256</v>
      </c>
      <c r="R674" s="54" t="s">
        <v>431</v>
      </c>
      <c r="S674" s="71"/>
      <c r="T674" s="54" t="s">
        <v>256</v>
      </c>
      <c r="U674" s="71">
        <v>44432</v>
      </c>
      <c r="V674" s="54" t="s">
        <v>256</v>
      </c>
      <c r="W674" t="str">
        <f t="shared" si="10"/>
        <v>Aug-21</v>
      </c>
    </row>
    <row r="675" spans="1:23" x14ac:dyDescent="0.25">
      <c r="A675" s="54" t="s">
        <v>318</v>
      </c>
      <c r="B675" s="54" t="s">
        <v>428</v>
      </c>
      <c r="C675" s="54" t="s">
        <v>263</v>
      </c>
      <c r="D675" s="54" t="s">
        <v>429</v>
      </c>
      <c r="E675" s="54" t="s">
        <v>6444</v>
      </c>
      <c r="F675" s="71">
        <v>44432</v>
      </c>
      <c r="G675" s="72">
        <v>1032.46</v>
      </c>
      <c r="H675" s="72">
        <v>86675.02</v>
      </c>
      <c r="I675" s="54" t="s">
        <v>265</v>
      </c>
      <c r="J675" s="54" t="s">
        <v>523</v>
      </c>
      <c r="K675" s="54" t="s">
        <v>613</v>
      </c>
      <c r="L675" s="54" t="s">
        <v>6445</v>
      </c>
      <c r="M675" s="54" t="s">
        <v>6444</v>
      </c>
      <c r="N675" s="54" t="s">
        <v>256</v>
      </c>
      <c r="O675" s="54" t="s">
        <v>256</v>
      </c>
      <c r="P675" s="54" t="s">
        <v>447</v>
      </c>
      <c r="Q675" s="54" t="s">
        <v>256</v>
      </c>
      <c r="R675" s="54" t="s">
        <v>431</v>
      </c>
      <c r="S675" s="71"/>
      <c r="T675" s="54" t="s">
        <v>256</v>
      </c>
      <c r="U675" s="71">
        <v>44432</v>
      </c>
      <c r="V675" s="54" t="s">
        <v>256</v>
      </c>
      <c r="W675" t="str">
        <f t="shared" si="10"/>
        <v>Aug-21</v>
      </c>
    </row>
    <row r="676" spans="1:23" x14ac:dyDescent="0.25">
      <c r="A676" s="54" t="s">
        <v>318</v>
      </c>
      <c r="B676" s="54" t="s">
        <v>428</v>
      </c>
      <c r="C676" s="54" t="s">
        <v>263</v>
      </c>
      <c r="D676" s="54" t="s">
        <v>429</v>
      </c>
      <c r="E676" s="54" t="s">
        <v>6446</v>
      </c>
      <c r="F676" s="71">
        <v>44432</v>
      </c>
      <c r="G676" s="72">
        <v>1462.89</v>
      </c>
      <c r="H676" s="72">
        <v>122809.62</v>
      </c>
      <c r="I676" s="54" t="s">
        <v>265</v>
      </c>
      <c r="J676" s="54" t="s">
        <v>523</v>
      </c>
      <c r="K676" s="54" t="s">
        <v>6447</v>
      </c>
      <c r="L676" s="54" t="s">
        <v>6448</v>
      </c>
      <c r="M676" s="54" t="s">
        <v>6446</v>
      </c>
      <c r="N676" s="54" t="s">
        <v>256</v>
      </c>
      <c r="O676" s="54" t="s">
        <v>256</v>
      </c>
      <c r="P676" s="54" t="s">
        <v>447</v>
      </c>
      <c r="Q676" s="54" t="s">
        <v>256</v>
      </c>
      <c r="R676" s="54" t="s">
        <v>431</v>
      </c>
      <c r="S676" s="71"/>
      <c r="T676" s="54" t="s">
        <v>256</v>
      </c>
      <c r="U676" s="71">
        <v>44432</v>
      </c>
      <c r="V676" s="54" t="s">
        <v>256</v>
      </c>
      <c r="W676" t="str">
        <f t="shared" si="10"/>
        <v>Aug-21</v>
      </c>
    </row>
    <row r="677" spans="1:23" x14ac:dyDescent="0.25">
      <c r="A677" s="54" t="s">
        <v>318</v>
      </c>
      <c r="B677" s="54" t="s">
        <v>428</v>
      </c>
      <c r="C677" s="54" t="s">
        <v>263</v>
      </c>
      <c r="D677" s="54" t="s">
        <v>429</v>
      </c>
      <c r="E677" s="54" t="s">
        <v>6449</v>
      </c>
      <c r="F677" s="71">
        <v>44432</v>
      </c>
      <c r="G677" s="72">
        <v>756.24</v>
      </c>
      <c r="H677" s="72">
        <v>63486.35</v>
      </c>
      <c r="I677" s="54" t="s">
        <v>265</v>
      </c>
      <c r="J677" s="54" t="s">
        <v>523</v>
      </c>
      <c r="K677" s="54" t="s">
        <v>6450</v>
      </c>
      <c r="L677" s="54" t="s">
        <v>6451</v>
      </c>
      <c r="M677" s="54" t="s">
        <v>6449</v>
      </c>
      <c r="N677" s="54" t="s">
        <v>256</v>
      </c>
      <c r="O677" s="54" t="s">
        <v>256</v>
      </c>
      <c r="P677" s="54" t="s">
        <v>447</v>
      </c>
      <c r="Q677" s="54" t="s">
        <v>256</v>
      </c>
      <c r="R677" s="54" t="s">
        <v>431</v>
      </c>
      <c r="S677" s="71"/>
      <c r="T677" s="54" t="s">
        <v>256</v>
      </c>
      <c r="U677" s="71">
        <v>44432</v>
      </c>
      <c r="V677" s="54" t="s">
        <v>256</v>
      </c>
      <c r="W677" t="str">
        <f t="shared" si="10"/>
        <v>Aug-21</v>
      </c>
    </row>
    <row r="678" spans="1:23" x14ac:dyDescent="0.25">
      <c r="A678" s="54" t="s">
        <v>318</v>
      </c>
      <c r="B678" s="54" t="s">
        <v>428</v>
      </c>
      <c r="C678" s="54" t="s">
        <v>263</v>
      </c>
      <c r="D678" s="54" t="s">
        <v>429</v>
      </c>
      <c r="E678" s="54" t="s">
        <v>6452</v>
      </c>
      <c r="F678" s="71">
        <v>44434</v>
      </c>
      <c r="G678" s="72">
        <v>43343.3</v>
      </c>
      <c r="H678" s="72">
        <v>3638670.04</v>
      </c>
      <c r="I678" s="54" t="s">
        <v>265</v>
      </c>
      <c r="J678" s="54" t="s">
        <v>523</v>
      </c>
      <c r="K678" s="54" t="s">
        <v>6453</v>
      </c>
      <c r="L678" s="54" t="s">
        <v>6454</v>
      </c>
      <c r="M678" s="54" t="s">
        <v>6452</v>
      </c>
      <c r="N678" s="54" t="s">
        <v>256</v>
      </c>
      <c r="O678" s="54" t="s">
        <v>256</v>
      </c>
      <c r="P678" s="54" t="s">
        <v>447</v>
      </c>
      <c r="Q678" s="54" t="s">
        <v>256</v>
      </c>
      <c r="R678" s="54" t="s">
        <v>431</v>
      </c>
      <c r="S678" s="71"/>
      <c r="T678" s="54" t="s">
        <v>256</v>
      </c>
      <c r="U678" s="71">
        <v>44434</v>
      </c>
      <c r="V678" s="54" t="s">
        <v>256</v>
      </c>
      <c r="W678" t="str">
        <f t="shared" si="10"/>
        <v>Aug-21</v>
      </c>
    </row>
    <row r="679" spans="1:23" x14ac:dyDescent="0.25">
      <c r="A679" s="54" t="s">
        <v>318</v>
      </c>
      <c r="B679" s="54" t="s">
        <v>428</v>
      </c>
      <c r="C679" s="54" t="s">
        <v>263</v>
      </c>
      <c r="D679" s="54" t="s">
        <v>429</v>
      </c>
      <c r="E679" s="54" t="s">
        <v>6455</v>
      </c>
      <c r="F679" s="71">
        <v>44437</v>
      </c>
      <c r="G679" s="72">
        <v>5232.37</v>
      </c>
      <c r="H679" s="72">
        <v>439257.46</v>
      </c>
      <c r="I679" s="54" t="s">
        <v>265</v>
      </c>
      <c r="J679" s="54" t="s">
        <v>523</v>
      </c>
      <c r="K679" s="54" t="s">
        <v>6456</v>
      </c>
      <c r="L679" s="54" t="s">
        <v>6457</v>
      </c>
      <c r="M679" s="54" t="s">
        <v>6455</v>
      </c>
      <c r="N679" s="54" t="s">
        <v>256</v>
      </c>
      <c r="O679" s="54" t="s">
        <v>256</v>
      </c>
      <c r="P679" s="54" t="s">
        <v>447</v>
      </c>
      <c r="Q679" s="54" t="s">
        <v>256</v>
      </c>
      <c r="R679" s="54" t="s">
        <v>431</v>
      </c>
      <c r="S679" s="71"/>
      <c r="T679" s="54" t="s">
        <v>256</v>
      </c>
      <c r="U679" s="71">
        <v>44437</v>
      </c>
      <c r="V679" s="54" t="s">
        <v>256</v>
      </c>
      <c r="W679" t="str">
        <f t="shared" si="10"/>
        <v>Aug-21</v>
      </c>
    </row>
    <row r="680" spans="1:23" x14ac:dyDescent="0.25">
      <c r="A680" s="54" t="s">
        <v>318</v>
      </c>
      <c r="B680" s="54" t="s">
        <v>428</v>
      </c>
      <c r="C680" s="54" t="s">
        <v>263</v>
      </c>
      <c r="D680" s="54" t="s">
        <v>429</v>
      </c>
      <c r="E680" s="54" t="s">
        <v>6458</v>
      </c>
      <c r="F680" s="71">
        <v>44437</v>
      </c>
      <c r="G680" s="72">
        <v>5292.43</v>
      </c>
      <c r="H680" s="72">
        <v>444299.5</v>
      </c>
      <c r="I680" s="54" t="s">
        <v>265</v>
      </c>
      <c r="J680" s="54" t="s">
        <v>523</v>
      </c>
      <c r="K680" s="54" t="s">
        <v>6459</v>
      </c>
      <c r="L680" s="54" t="s">
        <v>6460</v>
      </c>
      <c r="M680" s="54" t="s">
        <v>6458</v>
      </c>
      <c r="N680" s="54" t="s">
        <v>256</v>
      </c>
      <c r="O680" s="54" t="s">
        <v>256</v>
      </c>
      <c r="P680" s="54" t="s">
        <v>447</v>
      </c>
      <c r="Q680" s="54" t="s">
        <v>256</v>
      </c>
      <c r="R680" s="54" t="s">
        <v>431</v>
      </c>
      <c r="S680" s="71"/>
      <c r="T680" s="54" t="s">
        <v>256</v>
      </c>
      <c r="U680" s="71">
        <v>44437</v>
      </c>
      <c r="V680" s="54" t="s">
        <v>256</v>
      </c>
      <c r="W680" t="str">
        <f t="shared" si="10"/>
        <v>Aug-21</v>
      </c>
    </row>
    <row r="681" spans="1:23" x14ac:dyDescent="0.25">
      <c r="A681" s="54" t="s">
        <v>317</v>
      </c>
      <c r="B681" s="54" t="s">
        <v>428</v>
      </c>
      <c r="C681" s="54" t="s">
        <v>263</v>
      </c>
      <c r="D681" s="54" t="s">
        <v>429</v>
      </c>
      <c r="E681" s="54" t="s">
        <v>6461</v>
      </c>
      <c r="F681" s="71">
        <v>44429</v>
      </c>
      <c r="G681" s="72">
        <v>647.04</v>
      </c>
      <c r="H681" s="72">
        <v>54319.01</v>
      </c>
      <c r="I681" s="54" t="s">
        <v>265</v>
      </c>
      <c r="J681" s="54" t="s">
        <v>564</v>
      </c>
      <c r="K681" s="54" t="s">
        <v>6462</v>
      </c>
      <c r="L681" s="54" t="s">
        <v>6463</v>
      </c>
      <c r="M681" s="54" t="s">
        <v>6461</v>
      </c>
      <c r="N681" s="54" t="s">
        <v>256</v>
      </c>
      <c r="O681" s="54" t="s">
        <v>256</v>
      </c>
      <c r="P681" s="54" t="s">
        <v>565</v>
      </c>
      <c r="Q681" s="54" t="s">
        <v>256</v>
      </c>
      <c r="R681" s="54" t="s">
        <v>431</v>
      </c>
      <c r="S681" s="71"/>
      <c r="T681" s="54" t="s">
        <v>256</v>
      </c>
      <c r="U681" s="71">
        <v>44429</v>
      </c>
      <c r="V681" s="54" t="s">
        <v>256</v>
      </c>
      <c r="W681" t="str">
        <f t="shared" si="10"/>
        <v>Aug-21</v>
      </c>
    </row>
    <row r="682" spans="1:23" x14ac:dyDescent="0.25">
      <c r="A682" s="54" t="s">
        <v>317</v>
      </c>
      <c r="B682" s="54" t="s">
        <v>428</v>
      </c>
      <c r="C682" s="54" t="s">
        <v>263</v>
      </c>
      <c r="D682" s="54" t="s">
        <v>429</v>
      </c>
      <c r="E682" s="54" t="s">
        <v>6464</v>
      </c>
      <c r="F682" s="71">
        <v>44429</v>
      </c>
      <c r="G682" s="72">
        <v>166.38</v>
      </c>
      <c r="H682" s="72">
        <v>13967.6</v>
      </c>
      <c r="I682" s="54" t="s">
        <v>265</v>
      </c>
      <c r="J682" s="54" t="s">
        <v>564</v>
      </c>
      <c r="K682" s="54" t="s">
        <v>6462</v>
      </c>
      <c r="L682" s="54" t="s">
        <v>6465</v>
      </c>
      <c r="M682" s="54" t="s">
        <v>6464</v>
      </c>
      <c r="N682" s="54" t="s">
        <v>256</v>
      </c>
      <c r="O682" s="54" t="s">
        <v>256</v>
      </c>
      <c r="P682" s="54" t="s">
        <v>565</v>
      </c>
      <c r="Q682" s="54" t="s">
        <v>256</v>
      </c>
      <c r="R682" s="54" t="s">
        <v>431</v>
      </c>
      <c r="S682" s="71"/>
      <c r="T682" s="54" t="s">
        <v>256</v>
      </c>
      <c r="U682" s="71">
        <v>44429</v>
      </c>
      <c r="V682" s="54" t="s">
        <v>256</v>
      </c>
      <c r="W682" t="str">
        <f t="shared" si="10"/>
        <v>Aug-21</v>
      </c>
    </row>
    <row r="683" spans="1:23" x14ac:dyDescent="0.25">
      <c r="A683" s="54" t="s">
        <v>318</v>
      </c>
      <c r="B683" s="54" t="s">
        <v>428</v>
      </c>
      <c r="C683" s="54" t="s">
        <v>263</v>
      </c>
      <c r="D683" s="54" t="s">
        <v>429</v>
      </c>
      <c r="E683" s="54" t="s">
        <v>6466</v>
      </c>
      <c r="F683" s="71">
        <v>44415</v>
      </c>
      <c r="G683" s="72">
        <v>2143.66</v>
      </c>
      <c r="H683" s="72">
        <v>179960.26</v>
      </c>
      <c r="I683" s="54" t="s">
        <v>265</v>
      </c>
      <c r="J683" s="54" t="s">
        <v>567</v>
      </c>
      <c r="K683" s="54" t="s">
        <v>6467</v>
      </c>
      <c r="L683" s="54" t="s">
        <v>6468</v>
      </c>
      <c r="M683" s="54" t="s">
        <v>6466</v>
      </c>
      <c r="N683" s="54" t="s">
        <v>256</v>
      </c>
      <c r="O683" s="54" t="s">
        <v>256</v>
      </c>
      <c r="P683" s="54" t="s">
        <v>433</v>
      </c>
      <c r="Q683" s="54" t="s">
        <v>256</v>
      </c>
      <c r="R683" s="54" t="s">
        <v>431</v>
      </c>
      <c r="S683" s="71"/>
      <c r="T683" s="54" t="s">
        <v>256</v>
      </c>
      <c r="U683" s="71">
        <v>44415</v>
      </c>
      <c r="V683" s="54" t="s">
        <v>256</v>
      </c>
      <c r="W683" t="str">
        <f t="shared" si="10"/>
        <v>Aug-21</v>
      </c>
    </row>
    <row r="684" spans="1:23" x14ac:dyDescent="0.25">
      <c r="A684" s="54" t="s">
        <v>318</v>
      </c>
      <c r="B684" s="54" t="s">
        <v>428</v>
      </c>
      <c r="C684" s="54" t="s">
        <v>263</v>
      </c>
      <c r="D684" s="54" t="s">
        <v>429</v>
      </c>
      <c r="E684" s="54" t="s">
        <v>6469</v>
      </c>
      <c r="F684" s="71">
        <v>44422</v>
      </c>
      <c r="G684" s="72">
        <v>113911.78</v>
      </c>
      <c r="H684" s="72">
        <v>9562893.9299999997</v>
      </c>
      <c r="I684" s="54" t="s">
        <v>265</v>
      </c>
      <c r="J684" s="54" t="s">
        <v>567</v>
      </c>
      <c r="K684" s="54" t="s">
        <v>6470</v>
      </c>
      <c r="L684" s="54" t="s">
        <v>6471</v>
      </c>
      <c r="M684" s="54" t="s">
        <v>6469</v>
      </c>
      <c r="N684" s="54" t="s">
        <v>256</v>
      </c>
      <c r="O684" s="54" t="s">
        <v>256</v>
      </c>
      <c r="P684" s="54" t="s">
        <v>433</v>
      </c>
      <c r="Q684" s="54" t="s">
        <v>256</v>
      </c>
      <c r="R684" s="54" t="s">
        <v>431</v>
      </c>
      <c r="S684" s="71"/>
      <c r="T684" s="54" t="s">
        <v>256</v>
      </c>
      <c r="U684" s="71">
        <v>44422</v>
      </c>
      <c r="V684" s="54" t="s">
        <v>256</v>
      </c>
      <c r="W684" t="str">
        <f t="shared" si="10"/>
        <v>Aug-21</v>
      </c>
    </row>
    <row r="685" spans="1:23" x14ac:dyDescent="0.25">
      <c r="A685" s="54" t="s">
        <v>318</v>
      </c>
      <c r="B685" s="54" t="s">
        <v>428</v>
      </c>
      <c r="C685" s="54" t="s">
        <v>263</v>
      </c>
      <c r="D685" s="54" t="s">
        <v>429</v>
      </c>
      <c r="E685" s="54" t="s">
        <v>6472</v>
      </c>
      <c r="F685" s="71">
        <v>44419</v>
      </c>
      <c r="G685" s="72">
        <v>87899.7</v>
      </c>
      <c r="H685" s="72">
        <v>7379179.8200000003</v>
      </c>
      <c r="I685" s="54" t="s">
        <v>265</v>
      </c>
      <c r="J685" s="54" t="s">
        <v>567</v>
      </c>
      <c r="K685" s="54" t="s">
        <v>6473</v>
      </c>
      <c r="L685" s="54" t="s">
        <v>6474</v>
      </c>
      <c r="M685" s="54" t="s">
        <v>6472</v>
      </c>
      <c r="N685" s="54" t="s">
        <v>256</v>
      </c>
      <c r="O685" s="54" t="s">
        <v>256</v>
      </c>
      <c r="P685" s="54" t="s">
        <v>433</v>
      </c>
      <c r="Q685" s="54" t="s">
        <v>256</v>
      </c>
      <c r="R685" s="54" t="s">
        <v>431</v>
      </c>
      <c r="S685" s="71"/>
      <c r="T685" s="54" t="s">
        <v>256</v>
      </c>
      <c r="U685" s="71">
        <v>44419</v>
      </c>
      <c r="V685" s="54" t="s">
        <v>256</v>
      </c>
      <c r="W685" t="str">
        <f t="shared" si="10"/>
        <v>Aug-21</v>
      </c>
    </row>
    <row r="686" spans="1:23" x14ac:dyDescent="0.25">
      <c r="A686" s="54" t="s">
        <v>318</v>
      </c>
      <c r="B686" s="54" t="s">
        <v>428</v>
      </c>
      <c r="C686" s="54" t="s">
        <v>263</v>
      </c>
      <c r="D686" s="54" t="s">
        <v>429</v>
      </c>
      <c r="E686" s="54" t="s">
        <v>6475</v>
      </c>
      <c r="F686" s="71">
        <v>44426</v>
      </c>
      <c r="G686" s="72">
        <v>164137.20000000001</v>
      </c>
      <c r="H686" s="72">
        <v>13779317.939999999</v>
      </c>
      <c r="I686" s="54" t="s">
        <v>265</v>
      </c>
      <c r="J686" s="54" t="s">
        <v>567</v>
      </c>
      <c r="K686" s="54" t="s">
        <v>6476</v>
      </c>
      <c r="L686" s="54" t="s">
        <v>6477</v>
      </c>
      <c r="M686" s="54" t="s">
        <v>6475</v>
      </c>
      <c r="N686" s="54" t="s">
        <v>256</v>
      </c>
      <c r="O686" s="54" t="s">
        <v>256</v>
      </c>
      <c r="P686" s="54" t="s">
        <v>433</v>
      </c>
      <c r="Q686" s="54" t="s">
        <v>256</v>
      </c>
      <c r="R686" s="54" t="s">
        <v>431</v>
      </c>
      <c r="S686" s="71"/>
      <c r="T686" s="54" t="s">
        <v>256</v>
      </c>
      <c r="U686" s="71">
        <v>44426</v>
      </c>
      <c r="V686" s="54" t="s">
        <v>256</v>
      </c>
      <c r="W686" t="str">
        <f t="shared" si="10"/>
        <v>Aug-21</v>
      </c>
    </row>
    <row r="687" spans="1:23" x14ac:dyDescent="0.25">
      <c r="A687" s="54" t="s">
        <v>318</v>
      </c>
      <c r="B687" s="54" t="s">
        <v>428</v>
      </c>
      <c r="C687" s="54" t="s">
        <v>263</v>
      </c>
      <c r="D687" s="54" t="s">
        <v>429</v>
      </c>
      <c r="E687" s="54" t="s">
        <v>6478</v>
      </c>
      <c r="F687" s="71">
        <v>44426</v>
      </c>
      <c r="G687" s="72">
        <v>6480.9</v>
      </c>
      <c r="H687" s="72">
        <v>544071.56000000006</v>
      </c>
      <c r="I687" s="54" t="s">
        <v>265</v>
      </c>
      <c r="J687" s="54" t="s">
        <v>567</v>
      </c>
      <c r="K687" s="54" t="s">
        <v>6476</v>
      </c>
      <c r="L687" s="54" t="s">
        <v>6479</v>
      </c>
      <c r="M687" s="54" t="s">
        <v>6478</v>
      </c>
      <c r="N687" s="54" t="s">
        <v>256</v>
      </c>
      <c r="O687" s="54" t="s">
        <v>256</v>
      </c>
      <c r="P687" s="54" t="s">
        <v>433</v>
      </c>
      <c r="Q687" s="54" t="s">
        <v>256</v>
      </c>
      <c r="R687" s="54" t="s">
        <v>431</v>
      </c>
      <c r="S687" s="71"/>
      <c r="T687" s="54" t="s">
        <v>256</v>
      </c>
      <c r="U687" s="71">
        <v>44426</v>
      </c>
      <c r="V687" s="54" t="s">
        <v>256</v>
      </c>
      <c r="W687" t="str">
        <f t="shared" si="10"/>
        <v>Aug-21</v>
      </c>
    </row>
    <row r="688" spans="1:23" x14ac:dyDescent="0.25">
      <c r="A688" s="54" t="s">
        <v>318</v>
      </c>
      <c r="B688" s="54" t="s">
        <v>428</v>
      </c>
      <c r="C688" s="54" t="s">
        <v>263</v>
      </c>
      <c r="D688" s="54" t="s">
        <v>429</v>
      </c>
      <c r="E688" s="54" t="s">
        <v>6480</v>
      </c>
      <c r="F688" s="71">
        <v>44425</v>
      </c>
      <c r="G688" s="72">
        <v>17399.25</v>
      </c>
      <c r="H688" s="72">
        <v>1460667.04</v>
      </c>
      <c r="I688" s="54" t="s">
        <v>265</v>
      </c>
      <c r="J688" s="54" t="s">
        <v>567</v>
      </c>
      <c r="K688" s="54" t="s">
        <v>6481</v>
      </c>
      <c r="L688" s="54" t="s">
        <v>6482</v>
      </c>
      <c r="M688" s="54" t="s">
        <v>6480</v>
      </c>
      <c r="N688" s="54" t="s">
        <v>256</v>
      </c>
      <c r="O688" s="54" t="s">
        <v>256</v>
      </c>
      <c r="P688" s="54" t="s">
        <v>433</v>
      </c>
      <c r="Q688" s="54" t="s">
        <v>256</v>
      </c>
      <c r="R688" s="54" t="s">
        <v>431</v>
      </c>
      <c r="S688" s="71"/>
      <c r="T688" s="54" t="s">
        <v>256</v>
      </c>
      <c r="U688" s="71">
        <v>44425</v>
      </c>
      <c r="V688" s="54" t="s">
        <v>256</v>
      </c>
      <c r="W688" t="str">
        <f t="shared" si="10"/>
        <v>Aug-21</v>
      </c>
    </row>
    <row r="689" spans="1:23" x14ac:dyDescent="0.25">
      <c r="A689" s="54" t="s">
        <v>318</v>
      </c>
      <c r="B689" s="54" t="s">
        <v>428</v>
      </c>
      <c r="C689" s="54" t="s">
        <v>263</v>
      </c>
      <c r="D689" s="54" t="s">
        <v>429</v>
      </c>
      <c r="E689" s="54" t="s">
        <v>6483</v>
      </c>
      <c r="F689" s="71">
        <v>44425</v>
      </c>
      <c r="G689" s="72">
        <v>57934.8</v>
      </c>
      <c r="H689" s="72">
        <v>4863626.46</v>
      </c>
      <c r="I689" s="54" t="s">
        <v>265</v>
      </c>
      <c r="J689" s="54" t="s">
        <v>567</v>
      </c>
      <c r="K689" s="54" t="s">
        <v>6481</v>
      </c>
      <c r="L689" s="54" t="s">
        <v>6484</v>
      </c>
      <c r="M689" s="54" t="s">
        <v>6483</v>
      </c>
      <c r="N689" s="54" t="s">
        <v>256</v>
      </c>
      <c r="O689" s="54" t="s">
        <v>256</v>
      </c>
      <c r="P689" s="54" t="s">
        <v>433</v>
      </c>
      <c r="Q689" s="54" t="s">
        <v>256</v>
      </c>
      <c r="R689" s="54" t="s">
        <v>431</v>
      </c>
      <c r="S689" s="71"/>
      <c r="T689" s="54" t="s">
        <v>256</v>
      </c>
      <c r="U689" s="71">
        <v>44425</v>
      </c>
      <c r="V689" s="54" t="s">
        <v>256</v>
      </c>
      <c r="W689" t="str">
        <f t="shared" si="10"/>
        <v>Aug-21</v>
      </c>
    </row>
    <row r="690" spans="1:23" x14ac:dyDescent="0.25">
      <c r="A690" s="54" t="s">
        <v>318</v>
      </c>
      <c r="B690" s="54" t="s">
        <v>428</v>
      </c>
      <c r="C690" s="54" t="s">
        <v>263</v>
      </c>
      <c r="D690" s="54" t="s">
        <v>429</v>
      </c>
      <c r="E690" s="54" t="s">
        <v>6485</v>
      </c>
      <c r="F690" s="71">
        <v>44425</v>
      </c>
      <c r="G690" s="72">
        <v>7344.48</v>
      </c>
      <c r="H690" s="72">
        <v>616569.1</v>
      </c>
      <c r="I690" s="54" t="s">
        <v>265</v>
      </c>
      <c r="J690" s="54" t="s">
        <v>567</v>
      </c>
      <c r="K690" s="54" t="s">
        <v>6486</v>
      </c>
      <c r="L690" s="54" t="s">
        <v>6487</v>
      </c>
      <c r="M690" s="54" t="s">
        <v>6485</v>
      </c>
      <c r="N690" s="54" t="s">
        <v>256</v>
      </c>
      <c r="O690" s="54" t="s">
        <v>256</v>
      </c>
      <c r="P690" s="54" t="s">
        <v>433</v>
      </c>
      <c r="Q690" s="54" t="s">
        <v>256</v>
      </c>
      <c r="R690" s="54" t="s">
        <v>431</v>
      </c>
      <c r="S690" s="71"/>
      <c r="T690" s="54" t="s">
        <v>256</v>
      </c>
      <c r="U690" s="71">
        <v>44425</v>
      </c>
      <c r="V690" s="54" t="s">
        <v>256</v>
      </c>
      <c r="W690" t="str">
        <f t="shared" si="10"/>
        <v>Aug-21</v>
      </c>
    </row>
    <row r="691" spans="1:23" x14ac:dyDescent="0.25">
      <c r="A691" s="54" t="s">
        <v>318</v>
      </c>
      <c r="B691" s="54" t="s">
        <v>428</v>
      </c>
      <c r="C691" s="54" t="s">
        <v>263</v>
      </c>
      <c r="D691" s="54" t="s">
        <v>429</v>
      </c>
      <c r="E691" s="54" t="s">
        <v>6488</v>
      </c>
      <c r="F691" s="71">
        <v>44427</v>
      </c>
      <c r="G691" s="72">
        <v>57729.599999999999</v>
      </c>
      <c r="H691" s="72">
        <v>4846399.92</v>
      </c>
      <c r="I691" s="54" t="s">
        <v>265</v>
      </c>
      <c r="J691" s="54" t="s">
        <v>567</v>
      </c>
      <c r="K691" s="54" t="s">
        <v>6489</v>
      </c>
      <c r="L691" s="54" t="s">
        <v>6490</v>
      </c>
      <c r="M691" s="54" t="s">
        <v>6488</v>
      </c>
      <c r="N691" s="54" t="s">
        <v>256</v>
      </c>
      <c r="O691" s="54" t="s">
        <v>256</v>
      </c>
      <c r="P691" s="54" t="s">
        <v>433</v>
      </c>
      <c r="Q691" s="54" t="s">
        <v>256</v>
      </c>
      <c r="R691" s="54" t="s">
        <v>431</v>
      </c>
      <c r="S691" s="71"/>
      <c r="T691" s="54" t="s">
        <v>256</v>
      </c>
      <c r="U691" s="71">
        <v>44427</v>
      </c>
      <c r="V691" s="54" t="s">
        <v>256</v>
      </c>
      <c r="W691" t="str">
        <f t="shared" si="10"/>
        <v>Aug-21</v>
      </c>
    </row>
    <row r="692" spans="1:23" x14ac:dyDescent="0.25">
      <c r="A692" s="54" t="s">
        <v>318</v>
      </c>
      <c r="B692" s="54" t="s">
        <v>428</v>
      </c>
      <c r="C692" s="54" t="s">
        <v>263</v>
      </c>
      <c r="D692" s="54" t="s">
        <v>429</v>
      </c>
      <c r="E692" s="54" t="s">
        <v>6491</v>
      </c>
      <c r="F692" s="71">
        <v>44437</v>
      </c>
      <c r="G692" s="72">
        <v>28297.8</v>
      </c>
      <c r="H692" s="72">
        <v>2375600.31</v>
      </c>
      <c r="I692" s="54" t="s">
        <v>265</v>
      </c>
      <c r="J692" s="54" t="s">
        <v>567</v>
      </c>
      <c r="K692" s="54" t="s">
        <v>6492</v>
      </c>
      <c r="L692" s="54" t="s">
        <v>6493</v>
      </c>
      <c r="M692" s="54" t="s">
        <v>6491</v>
      </c>
      <c r="N692" s="54" t="s">
        <v>256</v>
      </c>
      <c r="O692" s="54" t="s">
        <v>256</v>
      </c>
      <c r="P692" s="54" t="s">
        <v>433</v>
      </c>
      <c r="Q692" s="54" t="s">
        <v>256</v>
      </c>
      <c r="R692" s="54" t="s">
        <v>431</v>
      </c>
      <c r="S692" s="71"/>
      <c r="T692" s="54" t="s">
        <v>256</v>
      </c>
      <c r="U692" s="71">
        <v>44437</v>
      </c>
      <c r="V692" s="54" t="s">
        <v>256</v>
      </c>
      <c r="W692" t="str">
        <f t="shared" si="10"/>
        <v>Aug-21</v>
      </c>
    </row>
    <row r="693" spans="1:23" x14ac:dyDescent="0.25">
      <c r="A693" s="54" t="s">
        <v>318</v>
      </c>
      <c r="B693" s="54" t="s">
        <v>428</v>
      </c>
      <c r="C693" s="54" t="s">
        <v>263</v>
      </c>
      <c r="D693" s="54" t="s">
        <v>429</v>
      </c>
      <c r="E693" s="54" t="s">
        <v>6494</v>
      </c>
      <c r="F693" s="71">
        <v>44438</v>
      </c>
      <c r="G693" s="72">
        <v>162812.68</v>
      </c>
      <c r="H693" s="72">
        <v>13668124.49</v>
      </c>
      <c r="I693" s="54" t="s">
        <v>265</v>
      </c>
      <c r="J693" s="54" t="s">
        <v>567</v>
      </c>
      <c r="K693" s="54" t="s">
        <v>6492</v>
      </c>
      <c r="L693" s="54" t="s">
        <v>6495</v>
      </c>
      <c r="M693" s="54" t="s">
        <v>6494</v>
      </c>
      <c r="N693" s="54" t="s">
        <v>256</v>
      </c>
      <c r="O693" s="54" t="s">
        <v>256</v>
      </c>
      <c r="P693" s="54" t="s">
        <v>433</v>
      </c>
      <c r="Q693" s="54" t="s">
        <v>256</v>
      </c>
      <c r="R693" s="54" t="s">
        <v>431</v>
      </c>
      <c r="S693" s="71"/>
      <c r="T693" s="54" t="s">
        <v>256</v>
      </c>
      <c r="U693" s="71">
        <v>44438</v>
      </c>
      <c r="V693" s="54" t="s">
        <v>256</v>
      </c>
      <c r="W693" t="str">
        <f t="shared" si="10"/>
        <v>Aug-21</v>
      </c>
    </row>
    <row r="694" spans="1:23" x14ac:dyDescent="0.25">
      <c r="A694" s="54" t="s">
        <v>318</v>
      </c>
      <c r="B694" s="54" t="s">
        <v>428</v>
      </c>
      <c r="C694" s="54" t="s">
        <v>263</v>
      </c>
      <c r="D694" s="54" t="s">
        <v>429</v>
      </c>
      <c r="E694" s="54" t="s">
        <v>6496</v>
      </c>
      <c r="F694" s="71">
        <v>44439</v>
      </c>
      <c r="G694" s="72">
        <v>11521.36</v>
      </c>
      <c r="H694" s="72">
        <v>970674.58</v>
      </c>
      <c r="I694" s="54" t="s">
        <v>265</v>
      </c>
      <c r="J694" s="54" t="s">
        <v>567</v>
      </c>
      <c r="K694" s="54" t="s">
        <v>6492</v>
      </c>
      <c r="L694" s="54" t="s">
        <v>6497</v>
      </c>
      <c r="M694" s="54" t="s">
        <v>6496</v>
      </c>
      <c r="N694" s="54" t="s">
        <v>256</v>
      </c>
      <c r="O694" s="54" t="s">
        <v>256</v>
      </c>
      <c r="P694" s="54" t="s">
        <v>433</v>
      </c>
      <c r="Q694" s="54" t="s">
        <v>256</v>
      </c>
      <c r="R694" s="54" t="s">
        <v>431</v>
      </c>
      <c r="S694" s="71"/>
      <c r="T694" s="54" t="s">
        <v>256</v>
      </c>
      <c r="U694" s="71">
        <v>44439</v>
      </c>
      <c r="V694" s="54" t="s">
        <v>256</v>
      </c>
      <c r="W694" t="str">
        <f t="shared" si="10"/>
        <v>Aug-21</v>
      </c>
    </row>
    <row r="695" spans="1:23" x14ac:dyDescent="0.25">
      <c r="A695" s="54" t="s">
        <v>317</v>
      </c>
      <c r="B695" s="54" t="s">
        <v>428</v>
      </c>
      <c r="C695" s="54" t="s">
        <v>263</v>
      </c>
      <c r="D695" s="54" t="s">
        <v>429</v>
      </c>
      <c r="E695" s="54" t="s">
        <v>6498</v>
      </c>
      <c r="F695" s="71">
        <v>44427</v>
      </c>
      <c r="G695" s="72">
        <v>1020</v>
      </c>
      <c r="H695" s="72">
        <v>85629</v>
      </c>
      <c r="I695" s="54" t="s">
        <v>265</v>
      </c>
      <c r="J695" s="54" t="s">
        <v>325</v>
      </c>
      <c r="K695" s="54" t="s">
        <v>6499</v>
      </c>
      <c r="L695" s="54" t="s">
        <v>6500</v>
      </c>
      <c r="M695" s="54" t="s">
        <v>6498</v>
      </c>
      <c r="N695" s="54" t="s">
        <v>256</v>
      </c>
      <c r="O695" s="54" t="s">
        <v>256</v>
      </c>
      <c r="P695" s="54" t="s">
        <v>270</v>
      </c>
      <c r="Q695" s="54" t="s">
        <v>256</v>
      </c>
      <c r="R695" s="54" t="s">
        <v>431</v>
      </c>
      <c r="S695" s="71"/>
      <c r="T695" s="54" t="s">
        <v>256</v>
      </c>
      <c r="U695" s="71">
        <v>44427</v>
      </c>
      <c r="V695" s="54" t="s">
        <v>256</v>
      </c>
      <c r="W695" t="str">
        <f t="shared" si="10"/>
        <v>Aug-21</v>
      </c>
    </row>
    <row r="696" spans="1:23" x14ac:dyDescent="0.25">
      <c r="A696" s="54" t="s">
        <v>318</v>
      </c>
      <c r="B696" s="54" t="s">
        <v>428</v>
      </c>
      <c r="C696" s="54" t="s">
        <v>263</v>
      </c>
      <c r="D696" s="54" t="s">
        <v>429</v>
      </c>
      <c r="E696" s="54" t="s">
        <v>6501</v>
      </c>
      <c r="F696" s="71">
        <v>44432</v>
      </c>
      <c r="G696" s="72">
        <v>98967.039999999994</v>
      </c>
      <c r="H696" s="72">
        <v>8308283.0099999998</v>
      </c>
      <c r="I696" s="54" t="s">
        <v>265</v>
      </c>
      <c r="J696" s="54" t="s">
        <v>568</v>
      </c>
      <c r="K696" s="54" t="s">
        <v>6502</v>
      </c>
      <c r="L696" s="54" t="s">
        <v>6503</v>
      </c>
      <c r="M696" s="54" t="s">
        <v>6501</v>
      </c>
      <c r="N696" s="54" t="s">
        <v>256</v>
      </c>
      <c r="O696" s="54" t="s">
        <v>256</v>
      </c>
      <c r="P696" s="54" t="s">
        <v>457</v>
      </c>
      <c r="Q696" s="54" t="s">
        <v>256</v>
      </c>
      <c r="R696" s="54" t="s">
        <v>431</v>
      </c>
      <c r="S696" s="71"/>
      <c r="T696" s="54" t="s">
        <v>256</v>
      </c>
      <c r="U696" s="71">
        <v>44432</v>
      </c>
      <c r="V696" s="54" t="s">
        <v>256</v>
      </c>
      <c r="W696" t="str">
        <f t="shared" si="10"/>
        <v>Aug-21</v>
      </c>
    </row>
    <row r="697" spans="1:23" x14ac:dyDescent="0.25">
      <c r="A697" s="54" t="s">
        <v>318</v>
      </c>
      <c r="B697" s="54" t="s">
        <v>428</v>
      </c>
      <c r="C697" s="54" t="s">
        <v>263</v>
      </c>
      <c r="D697" s="54" t="s">
        <v>429</v>
      </c>
      <c r="E697" s="54" t="s">
        <v>6504</v>
      </c>
      <c r="F697" s="71">
        <v>44432</v>
      </c>
      <c r="G697" s="72">
        <v>35962.92</v>
      </c>
      <c r="H697" s="72">
        <v>3019087.13</v>
      </c>
      <c r="I697" s="54" t="s">
        <v>265</v>
      </c>
      <c r="J697" s="54" t="s">
        <v>568</v>
      </c>
      <c r="K697" s="54" t="s">
        <v>6505</v>
      </c>
      <c r="L697" s="54" t="s">
        <v>6506</v>
      </c>
      <c r="M697" s="54" t="s">
        <v>6504</v>
      </c>
      <c r="N697" s="54" t="s">
        <v>256</v>
      </c>
      <c r="O697" s="54" t="s">
        <v>256</v>
      </c>
      <c r="P697" s="54" t="s">
        <v>457</v>
      </c>
      <c r="Q697" s="54" t="s">
        <v>256</v>
      </c>
      <c r="R697" s="54" t="s">
        <v>431</v>
      </c>
      <c r="S697" s="71"/>
      <c r="T697" s="54" t="s">
        <v>256</v>
      </c>
      <c r="U697" s="71">
        <v>44432</v>
      </c>
      <c r="V697" s="54" t="s">
        <v>256</v>
      </c>
      <c r="W697" t="str">
        <f t="shared" si="10"/>
        <v>Aug-21</v>
      </c>
    </row>
    <row r="698" spans="1:23" x14ac:dyDescent="0.25">
      <c r="A698" s="54" t="s">
        <v>317</v>
      </c>
      <c r="B698" s="54" t="s">
        <v>428</v>
      </c>
      <c r="C698" s="54" t="s">
        <v>263</v>
      </c>
      <c r="D698" s="54" t="s">
        <v>429</v>
      </c>
      <c r="E698" s="54" t="s">
        <v>6507</v>
      </c>
      <c r="F698" s="71">
        <v>44409</v>
      </c>
      <c r="G698" s="72">
        <v>150.86000000000001</v>
      </c>
      <c r="H698" s="72">
        <v>12664.7</v>
      </c>
      <c r="I698" s="54" t="s">
        <v>265</v>
      </c>
      <c r="J698" s="54" t="s">
        <v>298</v>
      </c>
      <c r="K698" s="54" t="s">
        <v>6508</v>
      </c>
      <c r="L698" s="54" t="s">
        <v>6509</v>
      </c>
      <c r="M698" s="54" t="s">
        <v>6507</v>
      </c>
      <c r="N698" s="54" t="s">
        <v>256</v>
      </c>
      <c r="O698" s="54" t="s">
        <v>256</v>
      </c>
      <c r="P698" s="54" t="s">
        <v>268</v>
      </c>
      <c r="Q698" s="54" t="s">
        <v>256</v>
      </c>
      <c r="R698" s="54" t="s">
        <v>431</v>
      </c>
      <c r="S698" s="71"/>
      <c r="T698" s="54" t="s">
        <v>256</v>
      </c>
      <c r="U698" s="71">
        <v>44409</v>
      </c>
      <c r="V698" s="54" t="s">
        <v>256</v>
      </c>
      <c r="W698" t="str">
        <f t="shared" si="10"/>
        <v>Aug-21</v>
      </c>
    </row>
    <row r="699" spans="1:23" x14ac:dyDescent="0.25">
      <c r="A699" s="54" t="s">
        <v>317</v>
      </c>
      <c r="B699" s="54" t="s">
        <v>428</v>
      </c>
      <c r="C699" s="54" t="s">
        <v>263</v>
      </c>
      <c r="D699" s="54" t="s">
        <v>429</v>
      </c>
      <c r="E699" s="54" t="s">
        <v>6510</v>
      </c>
      <c r="F699" s="71">
        <v>44409</v>
      </c>
      <c r="G699" s="72">
        <v>431.38</v>
      </c>
      <c r="H699" s="72">
        <v>36214.35</v>
      </c>
      <c r="I699" s="54" t="s">
        <v>265</v>
      </c>
      <c r="J699" s="54" t="s">
        <v>298</v>
      </c>
      <c r="K699" s="54" t="s">
        <v>6511</v>
      </c>
      <c r="L699" s="54" t="s">
        <v>6512</v>
      </c>
      <c r="M699" s="54" t="s">
        <v>6510</v>
      </c>
      <c r="N699" s="54" t="s">
        <v>256</v>
      </c>
      <c r="O699" s="54" t="s">
        <v>256</v>
      </c>
      <c r="P699" s="54" t="s">
        <v>268</v>
      </c>
      <c r="Q699" s="54" t="s">
        <v>256</v>
      </c>
      <c r="R699" s="54" t="s">
        <v>431</v>
      </c>
      <c r="S699" s="71"/>
      <c r="T699" s="54" t="s">
        <v>256</v>
      </c>
      <c r="U699" s="71">
        <v>44409</v>
      </c>
      <c r="V699" s="54" t="s">
        <v>256</v>
      </c>
      <c r="W699" t="str">
        <f t="shared" si="10"/>
        <v>Aug-21</v>
      </c>
    </row>
    <row r="700" spans="1:23" x14ac:dyDescent="0.25">
      <c r="A700" s="54" t="s">
        <v>317</v>
      </c>
      <c r="B700" s="54" t="s">
        <v>428</v>
      </c>
      <c r="C700" s="54" t="s">
        <v>263</v>
      </c>
      <c r="D700" s="54" t="s">
        <v>429</v>
      </c>
      <c r="E700" s="54" t="s">
        <v>6513</v>
      </c>
      <c r="F700" s="71">
        <v>44409</v>
      </c>
      <c r="G700" s="72">
        <v>722.05</v>
      </c>
      <c r="H700" s="72">
        <v>60616.1</v>
      </c>
      <c r="I700" s="54" t="s">
        <v>265</v>
      </c>
      <c r="J700" s="54" t="s">
        <v>298</v>
      </c>
      <c r="K700" s="54" t="s">
        <v>6514</v>
      </c>
      <c r="L700" s="54" t="s">
        <v>6515</v>
      </c>
      <c r="M700" s="54" t="s">
        <v>6513</v>
      </c>
      <c r="N700" s="54" t="s">
        <v>256</v>
      </c>
      <c r="O700" s="54" t="s">
        <v>256</v>
      </c>
      <c r="P700" s="54" t="s">
        <v>268</v>
      </c>
      <c r="Q700" s="54" t="s">
        <v>256</v>
      </c>
      <c r="R700" s="54" t="s">
        <v>431</v>
      </c>
      <c r="S700" s="71"/>
      <c r="T700" s="54" t="s">
        <v>256</v>
      </c>
      <c r="U700" s="71">
        <v>44409</v>
      </c>
      <c r="V700" s="54" t="s">
        <v>256</v>
      </c>
      <c r="W700" t="str">
        <f t="shared" si="10"/>
        <v>Aug-21</v>
      </c>
    </row>
    <row r="701" spans="1:23" x14ac:dyDescent="0.25">
      <c r="A701" s="54" t="s">
        <v>317</v>
      </c>
      <c r="B701" s="54" t="s">
        <v>428</v>
      </c>
      <c r="C701" s="54" t="s">
        <v>263</v>
      </c>
      <c r="D701" s="54" t="s">
        <v>429</v>
      </c>
      <c r="E701" s="54" t="s">
        <v>6516</v>
      </c>
      <c r="F701" s="71">
        <v>44409</v>
      </c>
      <c r="G701" s="72">
        <v>253.2</v>
      </c>
      <c r="H701" s="72">
        <v>21256.14</v>
      </c>
      <c r="I701" s="54" t="s">
        <v>265</v>
      </c>
      <c r="J701" s="54" t="s">
        <v>298</v>
      </c>
      <c r="K701" s="54" t="s">
        <v>6517</v>
      </c>
      <c r="L701" s="54" t="s">
        <v>6518</v>
      </c>
      <c r="M701" s="54" t="s">
        <v>6516</v>
      </c>
      <c r="N701" s="54" t="s">
        <v>256</v>
      </c>
      <c r="O701" s="54" t="s">
        <v>256</v>
      </c>
      <c r="P701" s="54" t="s">
        <v>268</v>
      </c>
      <c r="Q701" s="54" t="s">
        <v>256</v>
      </c>
      <c r="R701" s="54" t="s">
        <v>431</v>
      </c>
      <c r="S701" s="71"/>
      <c r="T701" s="54" t="s">
        <v>256</v>
      </c>
      <c r="U701" s="71">
        <v>44409</v>
      </c>
      <c r="V701" s="54" t="s">
        <v>256</v>
      </c>
      <c r="W701" t="str">
        <f t="shared" si="10"/>
        <v>Aug-21</v>
      </c>
    </row>
    <row r="702" spans="1:23" x14ac:dyDescent="0.25">
      <c r="A702" s="54" t="s">
        <v>317</v>
      </c>
      <c r="B702" s="54" t="s">
        <v>428</v>
      </c>
      <c r="C702" s="54" t="s">
        <v>263</v>
      </c>
      <c r="D702" s="54" t="s">
        <v>429</v>
      </c>
      <c r="E702" s="54" t="s">
        <v>6519</v>
      </c>
      <c r="F702" s="71">
        <v>44409</v>
      </c>
      <c r="G702" s="72">
        <v>3540.68</v>
      </c>
      <c r="H702" s="72">
        <v>297240.09000000003</v>
      </c>
      <c r="I702" s="54" t="s">
        <v>265</v>
      </c>
      <c r="J702" s="54" t="s">
        <v>298</v>
      </c>
      <c r="K702" s="54" t="s">
        <v>6520</v>
      </c>
      <c r="L702" s="54" t="s">
        <v>6521</v>
      </c>
      <c r="M702" s="54" t="s">
        <v>6519</v>
      </c>
      <c r="N702" s="54" t="s">
        <v>256</v>
      </c>
      <c r="O702" s="54" t="s">
        <v>256</v>
      </c>
      <c r="P702" s="54" t="s">
        <v>268</v>
      </c>
      <c r="Q702" s="54" t="s">
        <v>256</v>
      </c>
      <c r="R702" s="54" t="s">
        <v>431</v>
      </c>
      <c r="S702" s="71"/>
      <c r="T702" s="54" t="s">
        <v>256</v>
      </c>
      <c r="U702" s="71">
        <v>44409</v>
      </c>
      <c r="V702" s="54" t="s">
        <v>256</v>
      </c>
      <c r="W702" t="str">
        <f t="shared" si="10"/>
        <v>Aug-21</v>
      </c>
    </row>
    <row r="703" spans="1:23" x14ac:dyDescent="0.25">
      <c r="A703" s="54" t="s">
        <v>317</v>
      </c>
      <c r="B703" s="54" t="s">
        <v>428</v>
      </c>
      <c r="C703" s="54" t="s">
        <v>263</v>
      </c>
      <c r="D703" s="54" t="s">
        <v>429</v>
      </c>
      <c r="E703" s="54" t="s">
        <v>6522</v>
      </c>
      <c r="F703" s="71">
        <v>44409</v>
      </c>
      <c r="G703" s="72">
        <v>182.39</v>
      </c>
      <c r="H703" s="72">
        <v>15311.64</v>
      </c>
      <c r="I703" s="54" t="s">
        <v>265</v>
      </c>
      <c r="J703" s="54" t="s">
        <v>298</v>
      </c>
      <c r="K703" s="54" t="s">
        <v>6523</v>
      </c>
      <c r="L703" s="54" t="s">
        <v>6524</v>
      </c>
      <c r="M703" s="54" t="s">
        <v>6522</v>
      </c>
      <c r="N703" s="54" t="s">
        <v>256</v>
      </c>
      <c r="O703" s="54" t="s">
        <v>256</v>
      </c>
      <c r="P703" s="54" t="s">
        <v>268</v>
      </c>
      <c r="Q703" s="54" t="s">
        <v>256</v>
      </c>
      <c r="R703" s="54" t="s">
        <v>431</v>
      </c>
      <c r="S703" s="71"/>
      <c r="T703" s="54" t="s">
        <v>256</v>
      </c>
      <c r="U703" s="71">
        <v>44409</v>
      </c>
      <c r="V703" s="54" t="s">
        <v>256</v>
      </c>
      <c r="W703" t="str">
        <f t="shared" si="10"/>
        <v>Aug-21</v>
      </c>
    </row>
    <row r="704" spans="1:23" x14ac:dyDescent="0.25">
      <c r="A704" s="54" t="s">
        <v>317</v>
      </c>
      <c r="B704" s="54" t="s">
        <v>428</v>
      </c>
      <c r="C704" s="54" t="s">
        <v>263</v>
      </c>
      <c r="D704" s="54" t="s">
        <v>429</v>
      </c>
      <c r="E704" s="54" t="s">
        <v>6525</v>
      </c>
      <c r="F704" s="71">
        <v>44409</v>
      </c>
      <c r="G704" s="72">
        <v>306.83999999999997</v>
      </c>
      <c r="H704" s="72">
        <v>25759.22</v>
      </c>
      <c r="I704" s="54" t="s">
        <v>265</v>
      </c>
      <c r="J704" s="54" t="s">
        <v>298</v>
      </c>
      <c r="K704" s="54" t="s">
        <v>6526</v>
      </c>
      <c r="L704" s="54" t="s">
        <v>6527</v>
      </c>
      <c r="M704" s="54" t="s">
        <v>6525</v>
      </c>
      <c r="N704" s="54" t="s">
        <v>256</v>
      </c>
      <c r="O704" s="54" t="s">
        <v>256</v>
      </c>
      <c r="P704" s="54" t="s">
        <v>268</v>
      </c>
      <c r="Q704" s="54" t="s">
        <v>256</v>
      </c>
      <c r="R704" s="54" t="s">
        <v>431</v>
      </c>
      <c r="S704" s="71"/>
      <c r="T704" s="54" t="s">
        <v>256</v>
      </c>
      <c r="U704" s="71">
        <v>44409</v>
      </c>
      <c r="V704" s="54" t="s">
        <v>256</v>
      </c>
      <c r="W704" t="str">
        <f t="shared" si="10"/>
        <v>Aug-21</v>
      </c>
    </row>
    <row r="705" spans="1:23" x14ac:dyDescent="0.25">
      <c r="A705" s="54" t="s">
        <v>317</v>
      </c>
      <c r="B705" s="54" t="s">
        <v>428</v>
      </c>
      <c r="C705" s="54" t="s">
        <v>263</v>
      </c>
      <c r="D705" s="54" t="s">
        <v>429</v>
      </c>
      <c r="E705" s="54" t="s">
        <v>6528</v>
      </c>
      <c r="F705" s="71">
        <v>44409</v>
      </c>
      <c r="G705" s="72">
        <v>582.26</v>
      </c>
      <c r="H705" s="72">
        <v>48880.73</v>
      </c>
      <c r="I705" s="54" t="s">
        <v>265</v>
      </c>
      <c r="J705" s="54" t="s">
        <v>298</v>
      </c>
      <c r="K705" s="54" t="s">
        <v>6529</v>
      </c>
      <c r="L705" s="54" t="s">
        <v>6530</v>
      </c>
      <c r="M705" s="54" t="s">
        <v>6528</v>
      </c>
      <c r="N705" s="54" t="s">
        <v>256</v>
      </c>
      <c r="O705" s="54" t="s">
        <v>256</v>
      </c>
      <c r="P705" s="54" t="s">
        <v>268</v>
      </c>
      <c r="Q705" s="54" t="s">
        <v>256</v>
      </c>
      <c r="R705" s="54" t="s">
        <v>431</v>
      </c>
      <c r="S705" s="71"/>
      <c r="T705" s="54" t="s">
        <v>256</v>
      </c>
      <c r="U705" s="71">
        <v>44409</v>
      </c>
      <c r="V705" s="54" t="s">
        <v>256</v>
      </c>
      <c r="W705" t="str">
        <f t="shared" si="10"/>
        <v>Aug-21</v>
      </c>
    </row>
    <row r="706" spans="1:23" x14ac:dyDescent="0.25">
      <c r="A706" s="54" t="s">
        <v>317</v>
      </c>
      <c r="B706" s="54" t="s">
        <v>428</v>
      </c>
      <c r="C706" s="54" t="s">
        <v>263</v>
      </c>
      <c r="D706" s="54" t="s">
        <v>429</v>
      </c>
      <c r="E706" s="54" t="s">
        <v>6531</v>
      </c>
      <c r="F706" s="71">
        <v>44409</v>
      </c>
      <c r="G706" s="72">
        <v>48.3</v>
      </c>
      <c r="H706" s="72">
        <v>4054.79</v>
      </c>
      <c r="I706" s="54" t="s">
        <v>265</v>
      </c>
      <c r="J706" s="54" t="s">
        <v>298</v>
      </c>
      <c r="K706" s="54" t="s">
        <v>6532</v>
      </c>
      <c r="L706" s="54" t="s">
        <v>6533</v>
      </c>
      <c r="M706" s="54" t="s">
        <v>6531</v>
      </c>
      <c r="N706" s="54" t="s">
        <v>256</v>
      </c>
      <c r="O706" s="54" t="s">
        <v>256</v>
      </c>
      <c r="P706" s="54" t="s">
        <v>268</v>
      </c>
      <c r="Q706" s="54" t="s">
        <v>256</v>
      </c>
      <c r="R706" s="54" t="s">
        <v>431</v>
      </c>
      <c r="S706" s="71"/>
      <c r="T706" s="54" t="s">
        <v>256</v>
      </c>
      <c r="U706" s="71">
        <v>44409</v>
      </c>
      <c r="V706" s="54" t="s">
        <v>256</v>
      </c>
      <c r="W706" t="str">
        <f t="shared" ref="W706:W769" si="11">TEXT(F706,"MMM-YY")</f>
        <v>Aug-21</v>
      </c>
    </row>
    <row r="707" spans="1:23" x14ac:dyDescent="0.25">
      <c r="A707" s="54" t="s">
        <v>317</v>
      </c>
      <c r="B707" s="54" t="s">
        <v>428</v>
      </c>
      <c r="C707" s="54" t="s">
        <v>263</v>
      </c>
      <c r="D707" s="54" t="s">
        <v>429</v>
      </c>
      <c r="E707" s="54" t="s">
        <v>6534</v>
      </c>
      <c r="F707" s="71">
        <v>44412</v>
      </c>
      <c r="G707" s="72">
        <v>184.44</v>
      </c>
      <c r="H707" s="72">
        <v>15483.74</v>
      </c>
      <c r="I707" s="54" t="s">
        <v>265</v>
      </c>
      <c r="J707" s="54" t="s">
        <v>298</v>
      </c>
      <c r="K707" s="54" t="s">
        <v>6535</v>
      </c>
      <c r="L707" s="54" t="s">
        <v>6536</v>
      </c>
      <c r="M707" s="54" t="s">
        <v>6534</v>
      </c>
      <c r="N707" s="54" t="s">
        <v>256</v>
      </c>
      <c r="O707" s="54" t="s">
        <v>256</v>
      </c>
      <c r="P707" s="54" t="s">
        <v>268</v>
      </c>
      <c r="Q707" s="54" t="s">
        <v>256</v>
      </c>
      <c r="R707" s="54" t="s">
        <v>431</v>
      </c>
      <c r="S707" s="71"/>
      <c r="T707" s="54" t="s">
        <v>256</v>
      </c>
      <c r="U707" s="71">
        <v>44412</v>
      </c>
      <c r="V707" s="54" t="s">
        <v>256</v>
      </c>
      <c r="W707" t="str">
        <f t="shared" si="11"/>
        <v>Aug-21</v>
      </c>
    </row>
    <row r="708" spans="1:23" x14ac:dyDescent="0.25">
      <c r="A708" s="54" t="s">
        <v>317</v>
      </c>
      <c r="B708" s="54" t="s">
        <v>428</v>
      </c>
      <c r="C708" s="54" t="s">
        <v>263</v>
      </c>
      <c r="D708" s="54" t="s">
        <v>429</v>
      </c>
      <c r="E708" s="54" t="s">
        <v>6537</v>
      </c>
      <c r="F708" s="71">
        <v>44412</v>
      </c>
      <c r="G708" s="72">
        <v>33.700000000000003</v>
      </c>
      <c r="H708" s="72">
        <v>2829.12</v>
      </c>
      <c r="I708" s="54" t="s">
        <v>265</v>
      </c>
      <c r="J708" s="54" t="s">
        <v>298</v>
      </c>
      <c r="K708" s="54" t="s">
        <v>6538</v>
      </c>
      <c r="L708" s="54" t="s">
        <v>6539</v>
      </c>
      <c r="M708" s="54" t="s">
        <v>6537</v>
      </c>
      <c r="N708" s="54" t="s">
        <v>256</v>
      </c>
      <c r="O708" s="54" t="s">
        <v>256</v>
      </c>
      <c r="P708" s="54" t="s">
        <v>268</v>
      </c>
      <c r="Q708" s="54" t="s">
        <v>256</v>
      </c>
      <c r="R708" s="54" t="s">
        <v>431</v>
      </c>
      <c r="S708" s="71"/>
      <c r="T708" s="54" t="s">
        <v>256</v>
      </c>
      <c r="U708" s="71">
        <v>44412</v>
      </c>
      <c r="V708" s="54" t="s">
        <v>256</v>
      </c>
      <c r="W708" t="str">
        <f t="shared" si="11"/>
        <v>Aug-21</v>
      </c>
    </row>
    <row r="709" spans="1:23" x14ac:dyDescent="0.25">
      <c r="A709" s="54" t="s">
        <v>317</v>
      </c>
      <c r="B709" s="54" t="s">
        <v>428</v>
      </c>
      <c r="C709" s="54" t="s">
        <v>263</v>
      </c>
      <c r="D709" s="54" t="s">
        <v>429</v>
      </c>
      <c r="E709" s="54" t="s">
        <v>6540</v>
      </c>
      <c r="F709" s="71">
        <v>44412</v>
      </c>
      <c r="G709" s="72">
        <v>19.09</v>
      </c>
      <c r="H709" s="72">
        <v>1602.61</v>
      </c>
      <c r="I709" s="54" t="s">
        <v>265</v>
      </c>
      <c r="J709" s="54" t="s">
        <v>298</v>
      </c>
      <c r="K709" s="54" t="s">
        <v>6541</v>
      </c>
      <c r="L709" s="54" t="s">
        <v>6542</v>
      </c>
      <c r="M709" s="54" t="s">
        <v>6540</v>
      </c>
      <c r="N709" s="54" t="s">
        <v>256</v>
      </c>
      <c r="O709" s="54" t="s">
        <v>256</v>
      </c>
      <c r="P709" s="54" t="s">
        <v>268</v>
      </c>
      <c r="Q709" s="54" t="s">
        <v>256</v>
      </c>
      <c r="R709" s="54" t="s">
        <v>431</v>
      </c>
      <c r="S709" s="71"/>
      <c r="T709" s="54" t="s">
        <v>256</v>
      </c>
      <c r="U709" s="71">
        <v>44412</v>
      </c>
      <c r="V709" s="54" t="s">
        <v>256</v>
      </c>
      <c r="W709" t="str">
        <f t="shared" si="11"/>
        <v>Aug-21</v>
      </c>
    </row>
    <row r="710" spans="1:23" x14ac:dyDescent="0.25">
      <c r="A710" s="54" t="s">
        <v>317</v>
      </c>
      <c r="B710" s="54" t="s">
        <v>428</v>
      </c>
      <c r="C710" s="54" t="s">
        <v>263</v>
      </c>
      <c r="D710" s="54" t="s">
        <v>429</v>
      </c>
      <c r="E710" s="54" t="s">
        <v>6543</v>
      </c>
      <c r="F710" s="71">
        <v>44412</v>
      </c>
      <c r="G710" s="72">
        <v>551.29999999999995</v>
      </c>
      <c r="H710" s="72">
        <v>46281.64</v>
      </c>
      <c r="I710" s="54" t="s">
        <v>265</v>
      </c>
      <c r="J710" s="54" t="s">
        <v>298</v>
      </c>
      <c r="K710" s="54" t="s">
        <v>6544</v>
      </c>
      <c r="L710" s="54" t="s">
        <v>6545</v>
      </c>
      <c r="M710" s="54" t="s">
        <v>6543</v>
      </c>
      <c r="N710" s="54" t="s">
        <v>256</v>
      </c>
      <c r="O710" s="54" t="s">
        <v>256</v>
      </c>
      <c r="P710" s="54" t="s">
        <v>268</v>
      </c>
      <c r="Q710" s="54" t="s">
        <v>256</v>
      </c>
      <c r="R710" s="54" t="s">
        <v>431</v>
      </c>
      <c r="S710" s="71"/>
      <c r="T710" s="54" t="s">
        <v>256</v>
      </c>
      <c r="U710" s="71">
        <v>44412</v>
      </c>
      <c r="V710" s="54" t="s">
        <v>256</v>
      </c>
      <c r="W710" t="str">
        <f t="shared" si="11"/>
        <v>Aug-21</v>
      </c>
    </row>
    <row r="711" spans="1:23" x14ac:dyDescent="0.25">
      <c r="A711" s="54" t="s">
        <v>317</v>
      </c>
      <c r="B711" s="54" t="s">
        <v>428</v>
      </c>
      <c r="C711" s="54" t="s">
        <v>263</v>
      </c>
      <c r="D711" s="54" t="s">
        <v>429</v>
      </c>
      <c r="E711" s="54" t="s">
        <v>6546</v>
      </c>
      <c r="F711" s="71">
        <v>44412</v>
      </c>
      <c r="G711" s="72">
        <v>144.09</v>
      </c>
      <c r="H711" s="72">
        <v>12096.36</v>
      </c>
      <c r="I711" s="54" t="s">
        <v>265</v>
      </c>
      <c r="J711" s="54" t="s">
        <v>298</v>
      </c>
      <c r="K711" s="54" t="s">
        <v>6547</v>
      </c>
      <c r="L711" s="54" t="s">
        <v>6548</v>
      </c>
      <c r="M711" s="54" t="s">
        <v>6546</v>
      </c>
      <c r="N711" s="54" t="s">
        <v>256</v>
      </c>
      <c r="O711" s="54" t="s">
        <v>256</v>
      </c>
      <c r="P711" s="54" t="s">
        <v>268</v>
      </c>
      <c r="Q711" s="54" t="s">
        <v>256</v>
      </c>
      <c r="R711" s="54" t="s">
        <v>431</v>
      </c>
      <c r="S711" s="71"/>
      <c r="T711" s="54" t="s">
        <v>256</v>
      </c>
      <c r="U711" s="71">
        <v>44412</v>
      </c>
      <c r="V711" s="54" t="s">
        <v>256</v>
      </c>
      <c r="W711" t="str">
        <f t="shared" si="11"/>
        <v>Aug-21</v>
      </c>
    </row>
    <row r="712" spans="1:23" x14ac:dyDescent="0.25">
      <c r="A712" s="54" t="s">
        <v>317</v>
      </c>
      <c r="B712" s="54" t="s">
        <v>428</v>
      </c>
      <c r="C712" s="54" t="s">
        <v>263</v>
      </c>
      <c r="D712" s="54" t="s">
        <v>429</v>
      </c>
      <c r="E712" s="54" t="s">
        <v>6549</v>
      </c>
      <c r="F712" s="71">
        <v>44412</v>
      </c>
      <c r="G712" s="72">
        <v>1576.4</v>
      </c>
      <c r="H712" s="72">
        <v>132338.78</v>
      </c>
      <c r="I712" s="54" t="s">
        <v>265</v>
      </c>
      <c r="J712" s="54" t="s">
        <v>298</v>
      </c>
      <c r="K712" s="54" t="s">
        <v>6550</v>
      </c>
      <c r="L712" s="54" t="s">
        <v>6551</v>
      </c>
      <c r="M712" s="54" t="s">
        <v>6549</v>
      </c>
      <c r="N712" s="54" t="s">
        <v>256</v>
      </c>
      <c r="O712" s="54" t="s">
        <v>256</v>
      </c>
      <c r="P712" s="54" t="s">
        <v>268</v>
      </c>
      <c r="Q712" s="54" t="s">
        <v>256</v>
      </c>
      <c r="R712" s="54" t="s">
        <v>431</v>
      </c>
      <c r="S712" s="71"/>
      <c r="T712" s="54" t="s">
        <v>256</v>
      </c>
      <c r="U712" s="71">
        <v>44412</v>
      </c>
      <c r="V712" s="54" t="s">
        <v>256</v>
      </c>
      <c r="W712" t="str">
        <f t="shared" si="11"/>
        <v>Aug-21</v>
      </c>
    </row>
    <row r="713" spans="1:23" x14ac:dyDescent="0.25">
      <c r="A713" s="54" t="s">
        <v>317</v>
      </c>
      <c r="B713" s="54" t="s">
        <v>428</v>
      </c>
      <c r="C713" s="54" t="s">
        <v>263</v>
      </c>
      <c r="D713" s="54" t="s">
        <v>429</v>
      </c>
      <c r="E713" s="54" t="s">
        <v>6552</v>
      </c>
      <c r="F713" s="71">
        <v>44412</v>
      </c>
      <c r="G713" s="72">
        <v>17.309999999999999</v>
      </c>
      <c r="H713" s="72">
        <v>1453.17</v>
      </c>
      <c r="I713" s="54" t="s">
        <v>265</v>
      </c>
      <c r="J713" s="54" t="s">
        <v>298</v>
      </c>
      <c r="K713" s="54" t="s">
        <v>6553</v>
      </c>
      <c r="L713" s="54" t="s">
        <v>6554</v>
      </c>
      <c r="M713" s="54" t="s">
        <v>6552</v>
      </c>
      <c r="N713" s="54" t="s">
        <v>256</v>
      </c>
      <c r="O713" s="54" t="s">
        <v>256</v>
      </c>
      <c r="P713" s="54" t="s">
        <v>268</v>
      </c>
      <c r="Q713" s="54" t="s">
        <v>256</v>
      </c>
      <c r="R713" s="54" t="s">
        <v>431</v>
      </c>
      <c r="S713" s="71"/>
      <c r="T713" s="54" t="s">
        <v>256</v>
      </c>
      <c r="U713" s="71">
        <v>44412</v>
      </c>
      <c r="V713" s="54" t="s">
        <v>256</v>
      </c>
      <c r="W713" t="str">
        <f t="shared" si="11"/>
        <v>Aug-21</v>
      </c>
    </row>
    <row r="714" spans="1:23" x14ac:dyDescent="0.25">
      <c r="A714" s="54" t="s">
        <v>317</v>
      </c>
      <c r="B714" s="54" t="s">
        <v>428</v>
      </c>
      <c r="C714" s="54" t="s">
        <v>263</v>
      </c>
      <c r="D714" s="54" t="s">
        <v>429</v>
      </c>
      <c r="E714" s="54" t="s">
        <v>6555</v>
      </c>
      <c r="F714" s="71">
        <v>44413</v>
      </c>
      <c r="G714" s="72">
        <v>42.64</v>
      </c>
      <c r="H714" s="72">
        <v>3579.63</v>
      </c>
      <c r="I714" s="54" t="s">
        <v>265</v>
      </c>
      <c r="J714" s="54" t="s">
        <v>298</v>
      </c>
      <c r="K714" s="54" t="s">
        <v>6556</v>
      </c>
      <c r="L714" s="54" t="s">
        <v>6557</v>
      </c>
      <c r="M714" s="54" t="s">
        <v>6555</v>
      </c>
      <c r="N714" s="54" t="s">
        <v>256</v>
      </c>
      <c r="O714" s="54" t="s">
        <v>256</v>
      </c>
      <c r="P714" s="54" t="s">
        <v>268</v>
      </c>
      <c r="Q714" s="54" t="s">
        <v>256</v>
      </c>
      <c r="R714" s="54" t="s">
        <v>431</v>
      </c>
      <c r="S714" s="71"/>
      <c r="T714" s="54" t="s">
        <v>256</v>
      </c>
      <c r="U714" s="71">
        <v>44413</v>
      </c>
      <c r="V714" s="54" t="s">
        <v>256</v>
      </c>
      <c r="W714" t="str">
        <f t="shared" si="11"/>
        <v>Aug-21</v>
      </c>
    </row>
    <row r="715" spans="1:23" x14ac:dyDescent="0.25">
      <c r="A715" s="54" t="s">
        <v>317</v>
      </c>
      <c r="B715" s="54" t="s">
        <v>428</v>
      </c>
      <c r="C715" s="54" t="s">
        <v>263</v>
      </c>
      <c r="D715" s="54" t="s">
        <v>429</v>
      </c>
      <c r="E715" s="54" t="s">
        <v>6558</v>
      </c>
      <c r="F715" s="71">
        <v>44413</v>
      </c>
      <c r="G715" s="72">
        <v>986.5</v>
      </c>
      <c r="H715" s="72">
        <v>82816.679999999993</v>
      </c>
      <c r="I715" s="54" t="s">
        <v>265</v>
      </c>
      <c r="J715" s="54" t="s">
        <v>298</v>
      </c>
      <c r="K715" s="54" t="s">
        <v>6559</v>
      </c>
      <c r="L715" s="54" t="s">
        <v>6560</v>
      </c>
      <c r="M715" s="54" t="s">
        <v>6558</v>
      </c>
      <c r="N715" s="54" t="s">
        <v>256</v>
      </c>
      <c r="O715" s="54" t="s">
        <v>256</v>
      </c>
      <c r="P715" s="54" t="s">
        <v>268</v>
      </c>
      <c r="Q715" s="54" t="s">
        <v>256</v>
      </c>
      <c r="R715" s="54" t="s">
        <v>431</v>
      </c>
      <c r="S715" s="71"/>
      <c r="T715" s="54" t="s">
        <v>256</v>
      </c>
      <c r="U715" s="71">
        <v>44413</v>
      </c>
      <c r="V715" s="54" t="s">
        <v>256</v>
      </c>
      <c r="W715" t="str">
        <f t="shared" si="11"/>
        <v>Aug-21</v>
      </c>
    </row>
    <row r="716" spans="1:23" x14ac:dyDescent="0.25">
      <c r="A716" s="54" t="s">
        <v>317</v>
      </c>
      <c r="B716" s="54" t="s">
        <v>428</v>
      </c>
      <c r="C716" s="54" t="s">
        <v>263</v>
      </c>
      <c r="D716" s="54" t="s">
        <v>429</v>
      </c>
      <c r="E716" s="54" t="s">
        <v>6561</v>
      </c>
      <c r="F716" s="71">
        <v>44413</v>
      </c>
      <c r="G716" s="72">
        <v>784.76</v>
      </c>
      <c r="H716" s="72">
        <v>65880.600000000006</v>
      </c>
      <c r="I716" s="54" t="s">
        <v>265</v>
      </c>
      <c r="J716" s="54" t="s">
        <v>298</v>
      </c>
      <c r="K716" s="54" t="s">
        <v>6562</v>
      </c>
      <c r="L716" s="54" t="s">
        <v>6563</v>
      </c>
      <c r="M716" s="54" t="s">
        <v>6561</v>
      </c>
      <c r="N716" s="54" t="s">
        <v>256</v>
      </c>
      <c r="O716" s="54" t="s">
        <v>256</v>
      </c>
      <c r="P716" s="54" t="s">
        <v>268</v>
      </c>
      <c r="Q716" s="54" t="s">
        <v>256</v>
      </c>
      <c r="R716" s="54" t="s">
        <v>431</v>
      </c>
      <c r="S716" s="71"/>
      <c r="T716" s="54" t="s">
        <v>256</v>
      </c>
      <c r="U716" s="71">
        <v>44413</v>
      </c>
      <c r="V716" s="54" t="s">
        <v>256</v>
      </c>
      <c r="W716" t="str">
        <f t="shared" si="11"/>
        <v>Aug-21</v>
      </c>
    </row>
    <row r="717" spans="1:23" x14ac:dyDescent="0.25">
      <c r="A717" s="54" t="s">
        <v>317</v>
      </c>
      <c r="B717" s="54" t="s">
        <v>428</v>
      </c>
      <c r="C717" s="54" t="s">
        <v>263</v>
      </c>
      <c r="D717" s="54" t="s">
        <v>429</v>
      </c>
      <c r="E717" s="54" t="s">
        <v>6564</v>
      </c>
      <c r="F717" s="71">
        <v>44415</v>
      </c>
      <c r="G717" s="72">
        <v>742.43</v>
      </c>
      <c r="H717" s="72">
        <v>62327</v>
      </c>
      <c r="I717" s="54" t="s">
        <v>265</v>
      </c>
      <c r="J717" s="54" t="s">
        <v>298</v>
      </c>
      <c r="K717" s="54" t="s">
        <v>6565</v>
      </c>
      <c r="L717" s="54" t="s">
        <v>6566</v>
      </c>
      <c r="M717" s="54" t="s">
        <v>6564</v>
      </c>
      <c r="N717" s="54" t="s">
        <v>256</v>
      </c>
      <c r="O717" s="54" t="s">
        <v>256</v>
      </c>
      <c r="P717" s="54" t="s">
        <v>268</v>
      </c>
      <c r="Q717" s="54" t="s">
        <v>256</v>
      </c>
      <c r="R717" s="54" t="s">
        <v>431</v>
      </c>
      <c r="S717" s="71"/>
      <c r="T717" s="54" t="s">
        <v>256</v>
      </c>
      <c r="U717" s="71">
        <v>44415</v>
      </c>
      <c r="V717" s="54" t="s">
        <v>256</v>
      </c>
      <c r="W717" t="str">
        <f t="shared" si="11"/>
        <v>Aug-21</v>
      </c>
    </row>
    <row r="718" spans="1:23" x14ac:dyDescent="0.25">
      <c r="A718" s="54" t="s">
        <v>317</v>
      </c>
      <c r="B718" s="54" t="s">
        <v>428</v>
      </c>
      <c r="C718" s="54" t="s">
        <v>263</v>
      </c>
      <c r="D718" s="54" t="s">
        <v>429</v>
      </c>
      <c r="E718" s="54" t="s">
        <v>6567</v>
      </c>
      <c r="F718" s="71">
        <v>44415</v>
      </c>
      <c r="G718" s="72">
        <v>14.92</v>
      </c>
      <c r="H718" s="72">
        <v>1252.53</v>
      </c>
      <c r="I718" s="54" t="s">
        <v>265</v>
      </c>
      <c r="J718" s="54" t="s">
        <v>298</v>
      </c>
      <c r="K718" s="54" t="s">
        <v>6568</v>
      </c>
      <c r="L718" s="54" t="s">
        <v>6569</v>
      </c>
      <c r="M718" s="54" t="s">
        <v>6567</v>
      </c>
      <c r="N718" s="54" t="s">
        <v>256</v>
      </c>
      <c r="O718" s="54" t="s">
        <v>256</v>
      </c>
      <c r="P718" s="54" t="s">
        <v>268</v>
      </c>
      <c r="Q718" s="54" t="s">
        <v>256</v>
      </c>
      <c r="R718" s="54" t="s">
        <v>431</v>
      </c>
      <c r="S718" s="71"/>
      <c r="T718" s="54" t="s">
        <v>256</v>
      </c>
      <c r="U718" s="71">
        <v>44415</v>
      </c>
      <c r="V718" s="54" t="s">
        <v>256</v>
      </c>
      <c r="W718" t="str">
        <f t="shared" si="11"/>
        <v>Aug-21</v>
      </c>
    </row>
    <row r="719" spans="1:23" x14ac:dyDescent="0.25">
      <c r="A719" s="54" t="s">
        <v>317</v>
      </c>
      <c r="B719" s="54" t="s">
        <v>428</v>
      </c>
      <c r="C719" s="54" t="s">
        <v>263</v>
      </c>
      <c r="D719" s="54" t="s">
        <v>429</v>
      </c>
      <c r="E719" s="54" t="s">
        <v>6570</v>
      </c>
      <c r="F719" s="71">
        <v>44411</v>
      </c>
      <c r="G719" s="72">
        <v>1720.03</v>
      </c>
      <c r="H719" s="72">
        <v>144396.51999999999</v>
      </c>
      <c r="I719" s="54" t="s">
        <v>265</v>
      </c>
      <c r="J719" s="54" t="s">
        <v>298</v>
      </c>
      <c r="K719" s="54" t="s">
        <v>6571</v>
      </c>
      <c r="L719" s="54" t="s">
        <v>6572</v>
      </c>
      <c r="M719" s="54" t="s">
        <v>6570</v>
      </c>
      <c r="N719" s="54" t="s">
        <v>256</v>
      </c>
      <c r="O719" s="54" t="s">
        <v>256</v>
      </c>
      <c r="P719" s="54" t="s">
        <v>268</v>
      </c>
      <c r="Q719" s="54" t="s">
        <v>256</v>
      </c>
      <c r="R719" s="54" t="s">
        <v>431</v>
      </c>
      <c r="S719" s="71"/>
      <c r="T719" s="54" t="s">
        <v>256</v>
      </c>
      <c r="U719" s="71">
        <v>44411</v>
      </c>
      <c r="V719" s="54" t="s">
        <v>256</v>
      </c>
      <c r="W719" t="str">
        <f t="shared" si="11"/>
        <v>Aug-21</v>
      </c>
    </row>
    <row r="720" spans="1:23" x14ac:dyDescent="0.25">
      <c r="A720" s="54" t="s">
        <v>317</v>
      </c>
      <c r="B720" s="54" t="s">
        <v>428</v>
      </c>
      <c r="C720" s="54" t="s">
        <v>263</v>
      </c>
      <c r="D720" s="54" t="s">
        <v>429</v>
      </c>
      <c r="E720" s="54" t="s">
        <v>6573</v>
      </c>
      <c r="F720" s="71">
        <v>44412</v>
      </c>
      <c r="G720" s="72">
        <v>179.87</v>
      </c>
      <c r="H720" s="72">
        <v>15100.09</v>
      </c>
      <c r="I720" s="54" t="s">
        <v>265</v>
      </c>
      <c r="J720" s="54" t="s">
        <v>298</v>
      </c>
      <c r="K720" s="54" t="s">
        <v>6574</v>
      </c>
      <c r="L720" s="54" t="s">
        <v>6575</v>
      </c>
      <c r="M720" s="54" t="s">
        <v>6573</v>
      </c>
      <c r="N720" s="54" t="s">
        <v>256</v>
      </c>
      <c r="O720" s="54" t="s">
        <v>256</v>
      </c>
      <c r="P720" s="54" t="s">
        <v>268</v>
      </c>
      <c r="Q720" s="54" t="s">
        <v>256</v>
      </c>
      <c r="R720" s="54" t="s">
        <v>431</v>
      </c>
      <c r="S720" s="71"/>
      <c r="T720" s="54" t="s">
        <v>256</v>
      </c>
      <c r="U720" s="71">
        <v>44412</v>
      </c>
      <c r="V720" s="54" t="s">
        <v>256</v>
      </c>
      <c r="W720" t="str">
        <f t="shared" si="11"/>
        <v>Aug-21</v>
      </c>
    </row>
    <row r="721" spans="1:23" x14ac:dyDescent="0.25">
      <c r="A721" s="54" t="s">
        <v>317</v>
      </c>
      <c r="B721" s="54" t="s">
        <v>428</v>
      </c>
      <c r="C721" s="54" t="s">
        <v>263</v>
      </c>
      <c r="D721" s="54" t="s">
        <v>429</v>
      </c>
      <c r="E721" s="54" t="s">
        <v>6576</v>
      </c>
      <c r="F721" s="71">
        <v>44412</v>
      </c>
      <c r="G721" s="72">
        <v>27.75</v>
      </c>
      <c r="H721" s="72">
        <v>2329.61</v>
      </c>
      <c r="I721" s="54" t="s">
        <v>265</v>
      </c>
      <c r="J721" s="54" t="s">
        <v>298</v>
      </c>
      <c r="K721" s="54" t="s">
        <v>6577</v>
      </c>
      <c r="L721" s="54" t="s">
        <v>6578</v>
      </c>
      <c r="M721" s="54" t="s">
        <v>6576</v>
      </c>
      <c r="N721" s="54" t="s">
        <v>256</v>
      </c>
      <c r="O721" s="54" t="s">
        <v>256</v>
      </c>
      <c r="P721" s="54" t="s">
        <v>268</v>
      </c>
      <c r="Q721" s="54" t="s">
        <v>256</v>
      </c>
      <c r="R721" s="54" t="s">
        <v>431</v>
      </c>
      <c r="S721" s="71"/>
      <c r="T721" s="54" t="s">
        <v>256</v>
      </c>
      <c r="U721" s="71">
        <v>44412</v>
      </c>
      <c r="V721" s="54" t="s">
        <v>256</v>
      </c>
      <c r="W721" t="str">
        <f t="shared" si="11"/>
        <v>Aug-21</v>
      </c>
    </row>
    <row r="722" spans="1:23" x14ac:dyDescent="0.25">
      <c r="A722" s="54" t="s">
        <v>317</v>
      </c>
      <c r="B722" s="54" t="s">
        <v>428</v>
      </c>
      <c r="C722" s="54" t="s">
        <v>263</v>
      </c>
      <c r="D722" s="54" t="s">
        <v>429</v>
      </c>
      <c r="E722" s="54" t="s">
        <v>6579</v>
      </c>
      <c r="F722" s="71">
        <v>44412</v>
      </c>
      <c r="G722" s="72">
        <v>17.23</v>
      </c>
      <c r="H722" s="72">
        <v>1446.46</v>
      </c>
      <c r="I722" s="54" t="s">
        <v>265</v>
      </c>
      <c r="J722" s="54" t="s">
        <v>298</v>
      </c>
      <c r="K722" s="54" t="s">
        <v>6580</v>
      </c>
      <c r="L722" s="54" t="s">
        <v>6581</v>
      </c>
      <c r="M722" s="54" t="s">
        <v>6579</v>
      </c>
      <c r="N722" s="54" t="s">
        <v>256</v>
      </c>
      <c r="O722" s="54" t="s">
        <v>256</v>
      </c>
      <c r="P722" s="54" t="s">
        <v>268</v>
      </c>
      <c r="Q722" s="54" t="s">
        <v>256</v>
      </c>
      <c r="R722" s="54" t="s">
        <v>431</v>
      </c>
      <c r="S722" s="71"/>
      <c r="T722" s="54" t="s">
        <v>256</v>
      </c>
      <c r="U722" s="71">
        <v>44412</v>
      </c>
      <c r="V722" s="54" t="s">
        <v>256</v>
      </c>
      <c r="W722" t="str">
        <f t="shared" si="11"/>
        <v>Aug-21</v>
      </c>
    </row>
    <row r="723" spans="1:23" x14ac:dyDescent="0.25">
      <c r="A723" s="54" t="s">
        <v>317</v>
      </c>
      <c r="B723" s="54" t="s">
        <v>428</v>
      </c>
      <c r="C723" s="54" t="s">
        <v>263</v>
      </c>
      <c r="D723" s="54" t="s">
        <v>429</v>
      </c>
      <c r="E723" s="54" t="s">
        <v>6582</v>
      </c>
      <c r="F723" s="71">
        <v>44415</v>
      </c>
      <c r="G723" s="72">
        <v>45.3</v>
      </c>
      <c r="H723" s="72">
        <v>3802.94</v>
      </c>
      <c r="I723" s="54" t="s">
        <v>265</v>
      </c>
      <c r="J723" s="54" t="s">
        <v>298</v>
      </c>
      <c r="K723" s="54" t="s">
        <v>6583</v>
      </c>
      <c r="L723" s="54" t="s">
        <v>6584</v>
      </c>
      <c r="M723" s="54" t="s">
        <v>6582</v>
      </c>
      <c r="N723" s="54" t="s">
        <v>256</v>
      </c>
      <c r="O723" s="54" t="s">
        <v>256</v>
      </c>
      <c r="P723" s="54" t="s">
        <v>268</v>
      </c>
      <c r="Q723" s="54" t="s">
        <v>256</v>
      </c>
      <c r="R723" s="54" t="s">
        <v>431</v>
      </c>
      <c r="S723" s="71"/>
      <c r="T723" s="54" t="s">
        <v>256</v>
      </c>
      <c r="U723" s="71">
        <v>44415</v>
      </c>
      <c r="V723" s="54" t="s">
        <v>256</v>
      </c>
      <c r="W723" t="str">
        <f t="shared" si="11"/>
        <v>Aug-21</v>
      </c>
    </row>
    <row r="724" spans="1:23" x14ac:dyDescent="0.25">
      <c r="A724" s="54" t="s">
        <v>317</v>
      </c>
      <c r="B724" s="54" t="s">
        <v>428</v>
      </c>
      <c r="C724" s="54" t="s">
        <v>263</v>
      </c>
      <c r="D724" s="54" t="s">
        <v>429</v>
      </c>
      <c r="E724" s="54" t="s">
        <v>6585</v>
      </c>
      <c r="F724" s="71">
        <v>44415</v>
      </c>
      <c r="G724" s="72">
        <v>2325.83</v>
      </c>
      <c r="H724" s="72">
        <v>195253.43</v>
      </c>
      <c r="I724" s="54" t="s">
        <v>265</v>
      </c>
      <c r="J724" s="54" t="s">
        <v>298</v>
      </c>
      <c r="K724" s="54" t="s">
        <v>6586</v>
      </c>
      <c r="L724" s="54" t="s">
        <v>6587</v>
      </c>
      <c r="M724" s="54" t="s">
        <v>6585</v>
      </c>
      <c r="N724" s="54" t="s">
        <v>256</v>
      </c>
      <c r="O724" s="54" t="s">
        <v>256</v>
      </c>
      <c r="P724" s="54" t="s">
        <v>268</v>
      </c>
      <c r="Q724" s="54" t="s">
        <v>256</v>
      </c>
      <c r="R724" s="54" t="s">
        <v>431</v>
      </c>
      <c r="S724" s="71"/>
      <c r="T724" s="54" t="s">
        <v>256</v>
      </c>
      <c r="U724" s="71">
        <v>44415</v>
      </c>
      <c r="V724" s="54" t="s">
        <v>256</v>
      </c>
      <c r="W724" t="str">
        <f t="shared" si="11"/>
        <v>Aug-21</v>
      </c>
    </row>
    <row r="725" spans="1:23" x14ac:dyDescent="0.25">
      <c r="A725" s="54" t="s">
        <v>317</v>
      </c>
      <c r="B725" s="54" t="s">
        <v>428</v>
      </c>
      <c r="C725" s="54" t="s">
        <v>263</v>
      </c>
      <c r="D725" s="54" t="s">
        <v>429</v>
      </c>
      <c r="E725" s="54" t="s">
        <v>6588</v>
      </c>
      <c r="F725" s="71">
        <v>44415</v>
      </c>
      <c r="G725" s="72">
        <v>25.26</v>
      </c>
      <c r="H725" s="72">
        <v>2120.58</v>
      </c>
      <c r="I725" s="54" t="s">
        <v>265</v>
      </c>
      <c r="J725" s="54" t="s">
        <v>298</v>
      </c>
      <c r="K725" s="54" t="s">
        <v>6589</v>
      </c>
      <c r="L725" s="54" t="s">
        <v>6590</v>
      </c>
      <c r="M725" s="54" t="s">
        <v>6588</v>
      </c>
      <c r="N725" s="54" t="s">
        <v>256</v>
      </c>
      <c r="O725" s="54" t="s">
        <v>256</v>
      </c>
      <c r="P725" s="54" t="s">
        <v>268</v>
      </c>
      <c r="Q725" s="54" t="s">
        <v>256</v>
      </c>
      <c r="R725" s="54" t="s">
        <v>431</v>
      </c>
      <c r="S725" s="71"/>
      <c r="T725" s="54" t="s">
        <v>256</v>
      </c>
      <c r="U725" s="71">
        <v>44415</v>
      </c>
      <c r="V725" s="54" t="s">
        <v>256</v>
      </c>
      <c r="W725" t="str">
        <f t="shared" si="11"/>
        <v>Aug-21</v>
      </c>
    </row>
    <row r="726" spans="1:23" x14ac:dyDescent="0.25">
      <c r="A726" s="54" t="s">
        <v>317</v>
      </c>
      <c r="B726" s="54" t="s">
        <v>428</v>
      </c>
      <c r="C726" s="54" t="s">
        <v>263</v>
      </c>
      <c r="D726" s="54" t="s">
        <v>429</v>
      </c>
      <c r="E726" s="54" t="s">
        <v>6591</v>
      </c>
      <c r="F726" s="71">
        <v>44415</v>
      </c>
      <c r="G726" s="72">
        <v>62.27</v>
      </c>
      <c r="H726" s="72">
        <v>5227.57</v>
      </c>
      <c r="I726" s="54" t="s">
        <v>265</v>
      </c>
      <c r="J726" s="54" t="s">
        <v>298</v>
      </c>
      <c r="K726" s="54" t="s">
        <v>6592</v>
      </c>
      <c r="L726" s="54" t="s">
        <v>6593</v>
      </c>
      <c r="M726" s="54" t="s">
        <v>6591</v>
      </c>
      <c r="N726" s="54" t="s">
        <v>256</v>
      </c>
      <c r="O726" s="54" t="s">
        <v>256</v>
      </c>
      <c r="P726" s="54" t="s">
        <v>268</v>
      </c>
      <c r="Q726" s="54" t="s">
        <v>256</v>
      </c>
      <c r="R726" s="54" t="s">
        <v>431</v>
      </c>
      <c r="S726" s="71"/>
      <c r="T726" s="54" t="s">
        <v>256</v>
      </c>
      <c r="U726" s="71">
        <v>44415</v>
      </c>
      <c r="V726" s="54" t="s">
        <v>256</v>
      </c>
      <c r="W726" t="str">
        <f t="shared" si="11"/>
        <v>Aug-21</v>
      </c>
    </row>
    <row r="727" spans="1:23" x14ac:dyDescent="0.25">
      <c r="A727" s="54" t="s">
        <v>317</v>
      </c>
      <c r="B727" s="54" t="s">
        <v>428</v>
      </c>
      <c r="C727" s="54" t="s">
        <v>263</v>
      </c>
      <c r="D727" s="54" t="s">
        <v>429</v>
      </c>
      <c r="E727" s="54" t="s">
        <v>6594</v>
      </c>
      <c r="F727" s="71">
        <v>44417</v>
      </c>
      <c r="G727" s="72">
        <v>303.94</v>
      </c>
      <c r="H727" s="72">
        <v>25515.759999999998</v>
      </c>
      <c r="I727" s="54" t="s">
        <v>265</v>
      </c>
      <c r="J727" s="54" t="s">
        <v>298</v>
      </c>
      <c r="K727" s="54" t="s">
        <v>6595</v>
      </c>
      <c r="L727" s="54" t="s">
        <v>6596</v>
      </c>
      <c r="M727" s="54" t="s">
        <v>6594</v>
      </c>
      <c r="N727" s="54" t="s">
        <v>256</v>
      </c>
      <c r="O727" s="54" t="s">
        <v>256</v>
      </c>
      <c r="P727" s="54" t="s">
        <v>268</v>
      </c>
      <c r="Q727" s="54" t="s">
        <v>256</v>
      </c>
      <c r="R727" s="54" t="s">
        <v>431</v>
      </c>
      <c r="S727" s="71"/>
      <c r="T727" s="54" t="s">
        <v>256</v>
      </c>
      <c r="U727" s="71">
        <v>44417</v>
      </c>
      <c r="V727" s="54" t="s">
        <v>256</v>
      </c>
      <c r="W727" t="str">
        <f t="shared" si="11"/>
        <v>Aug-21</v>
      </c>
    </row>
    <row r="728" spans="1:23" x14ac:dyDescent="0.25">
      <c r="A728" s="54" t="s">
        <v>317</v>
      </c>
      <c r="B728" s="54" t="s">
        <v>428</v>
      </c>
      <c r="C728" s="54" t="s">
        <v>263</v>
      </c>
      <c r="D728" s="54" t="s">
        <v>429</v>
      </c>
      <c r="E728" s="54" t="s">
        <v>6597</v>
      </c>
      <c r="F728" s="71">
        <v>44417</v>
      </c>
      <c r="G728" s="72">
        <v>803.05</v>
      </c>
      <c r="H728" s="72">
        <v>67416.05</v>
      </c>
      <c r="I728" s="54" t="s">
        <v>265</v>
      </c>
      <c r="J728" s="54" t="s">
        <v>298</v>
      </c>
      <c r="K728" s="54" t="s">
        <v>6598</v>
      </c>
      <c r="L728" s="54" t="s">
        <v>6599</v>
      </c>
      <c r="M728" s="54" t="s">
        <v>6597</v>
      </c>
      <c r="N728" s="54" t="s">
        <v>256</v>
      </c>
      <c r="O728" s="54" t="s">
        <v>256</v>
      </c>
      <c r="P728" s="54" t="s">
        <v>268</v>
      </c>
      <c r="Q728" s="54" t="s">
        <v>256</v>
      </c>
      <c r="R728" s="54" t="s">
        <v>431</v>
      </c>
      <c r="S728" s="71"/>
      <c r="T728" s="54" t="s">
        <v>256</v>
      </c>
      <c r="U728" s="71">
        <v>44417</v>
      </c>
      <c r="V728" s="54" t="s">
        <v>256</v>
      </c>
      <c r="W728" t="str">
        <f t="shared" si="11"/>
        <v>Aug-21</v>
      </c>
    </row>
    <row r="729" spans="1:23" x14ac:dyDescent="0.25">
      <c r="A729" s="54" t="s">
        <v>317</v>
      </c>
      <c r="B729" s="54" t="s">
        <v>428</v>
      </c>
      <c r="C729" s="54" t="s">
        <v>263</v>
      </c>
      <c r="D729" s="54" t="s">
        <v>429</v>
      </c>
      <c r="E729" s="54" t="s">
        <v>6600</v>
      </c>
      <c r="F729" s="71">
        <v>44417</v>
      </c>
      <c r="G729" s="72">
        <v>39.72</v>
      </c>
      <c r="H729" s="72">
        <v>3334.49</v>
      </c>
      <c r="I729" s="54" t="s">
        <v>265</v>
      </c>
      <c r="J729" s="54" t="s">
        <v>298</v>
      </c>
      <c r="K729" s="54" t="s">
        <v>6601</v>
      </c>
      <c r="L729" s="54" t="s">
        <v>6602</v>
      </c>
      <c r="M729" s="54" t="s">
        <v>6600</v>
      </c>
      <c r="N729" s="54" t="s">
        <v>256</v>
      </c>
      <c r="O729" s="54" t="s">
        <v>256</v>
      </c>
      <c r="P729" s="54" t="s">
        <v>268</v>
      </c>
      <c r="Q729" s="54" t="s">
        <v>256</v>
      </c>
      <c r="R729" s="54" t="s">
        <v>431</v>
      </c>
      <c r="S729" s="71"/>
      <c r="T729" s="54" t="s">
        <v>256</v>
      </c>
      <c r="U729" s="71">
        <v>44417</v>
      </c>
      <c r="V729" s="54" t="s">
        <v>256</v>
      </c>
      <c r="W729" t="str">
        <f t="shared" si="11"/>
        <v>Aug-21</v>
      </c>
    </row>
    <row r="730" spans="1:23" x14ac:dyDescent="0.25">
      <c r="A730" s="54" t="s">
        <v>317</v>
      </c>
      <c r="B730" s="54" t="s">
        <v>428</v>
      </c>
      <c r="C730" s="54" t="s">
        <v>263</v>
      </c>
      <c r="D730" s="54" t="s">
        <v>429</v>
      </c>
      <c r="E730" s="54" t="s">
        <v>6603</v>
      </c>
      <c r="F730" s="71">
        <v>44417</v>
      </c>
      <c r="G730" s="72">
        <v>457</v>
      </c>
      <c r="H730" s="72">
        <v>38365.15</v>
      </c>
      <c r="I730" s="54" t="s">
        <v>265</v>
      </c>
      <c r="J730" s="54" t="s">
        <v>298</v>
      </c>
      <c r="K730" s="54" t="s">
        <v>6604</v>
      </c>
      <c r="L730" s="54" t="s">
        <v>6605</v>
      </c>
      <c r="M730" s="54" t="s">
        <v>6603</v>
      </c>
      <c r="N730" s="54" t="s">
        <v>256</v>
      </c>
      <c r="O730" s="54" t="s">
        <v>256</v>
      </c>
      <c r="P730" s="54" t="s">
        <v>268</v>
      </c>
      <c r="Q730" s="54" t="s">
        <v>256</v>
      </c>
      <c r="R730" s="54" t="s">
        <v>431</v>
      </c>
      <c r="S730" s="71"/>
      <c r="T730" s="54" t="s">
        <v>256</v>
      </c>
      <c r="U730" s="71">
        <v>44417</v>
      </c>
      <c r="V730" s="54" t="s">
        <v>256</v>
      </c>
      <c r="W730" t="str">
        <f t="shared" si="11"/>
        <v>Aug-21</v>
      </c>
    </row>
    <row r="731" spans="1:23" x14ac:dyDescent="0.25">
      <c r="A731" s="54" t="s">
        <v>317</v>
      </c>
      <c r="B731" s="54" t="s">
        <v>428</v>
      </c>
      <c r="C731" s="54" t="s">
        <v>263</v>
      </c>
      <c r="D731" s="54" t="s">
        <v>429</v>
      </c>
      <c r="E731" s="54" t="s">
        <v>6606</v>
      </c>
      <c r="F731" s="71">
        <v>44417</v>
      </c>
      <c r="G731" s="72">
        <v>2.34</v>
      </c>
      <c r="H731" s="72">
        <v>196.44</v>
      </c>
      <c r="I731" s="54" t="s">
        <v>265</v>
      </c>
      <c r="J731" s="54" t="s">
        <v>298</v>
      </c>
      <c r="K731" s="54" t="s">
        <v>6607</v>
      </c>
      <c r="L731" s="54" t="s">
        <v>6608</v>
      </c>
      <c r="M731" s="54" t="s">
        <v>6606</v>
      </c>
      <c r="N731" s="54" t="s">
        <v>256</v>
      </c>
      <c r="O731" s="54" t="s">
        <v>256</v>
      </c>
      <c r="P731" s="54" t="s">
        <v>268</v>
      </c>
      <c r="Q731" s="54" t="s">
        <v>256</v>
      </c>
      <c r="R731" s="54" t="s">
        <v>431</v>
      </c>
      <c r="S731" s="71"/>
      <c r="T731" s="54" t="s">
        <v>256</v>
      </c>
      <c r="U731" s="71">
        <v>44417</v>
      </c>
      <c r="V731" s="54" t="s">
        <v>256</v>
      </c>
      <c r="W731" t="str">
        <f t="shared" si="11"/>
        <v>Aug-21</v>
      </c>
    </row>
    <row r="732" spans="1:23" x14ac:dyDescent="0.25">
      <c r="A732" s="54" t="s">
        <v>317</v>
      </c>
      <c r="B732" s="54" t="s">
        <v>428</v>
      </c>
      <c r="C732" s="54" t="s">
        <v>263</v>
      </c>
      <c r="D732" s="54" t="s">
        <v>429</v>
      </c>
      <c r="E732" s="54" t="s">
        <v>6609</v>
      </c>
      <c r="F732" s="71">
        <v>44417</v>
      </c>
      <c r="G732" s="72">
        <v>28.98</v>
      </c>
      <c r="H732" s="72">
        <v>2432.87</v>
      </c>
      <c r="I732" s="54" t="s">
        <v>265</v>
      </c>
      <c r="J732" s="54" t="s">
        <v>298</v>
      </c>
      <c r="K732" s="54" t="s">
        <v>6610</v>
      </c>
      <c r="L732" s="54" t="s">
        <v>6611</v>
      </c>
      <c r="M732" s="54" t="s">
        <v>6609</v>
      </c>
      <c r="N732" s="54" t="s">
        <v>256</v>
      </c>
      <c r="O732" s="54" t="s">
        <v>256</v>
      </c>
      <c r="P732" s="54" t="s">
        <v>268</v>
      </c>
      <c r="Q732" s="54" t="s">
        <v>256</v>
      </c>
      <c r="R732" s="54" t="s">
        <v>431</v>
      </c>
      <c r="S732" s="71"/>
      <c r="T732" s="54" t="s">
        <v>256</v>
      </c>
      <c r="U732" s="71">
        <v>44417</v>
      </c>
      <c r="V732" s="54" t="s">
        <v>256</v>
      </c>
      <c r="W732" t="str">
        <f t="shared" si="11"/>
        <v>Aug-21</v>
      </c>
    </row>
    <row r="733" spans="1:23" x14ac:dyDescent="0.25">
      <c r="A733" s="54" t="s">
        <v>317</v>
      </c>
      <c r="B733" s="54" t="s">
        <v>428</v>
      </c>
      <c r="C733" s="54" t="s">
        <v>263</v>
      </c>
      <c r="D733" s="54" t="s">
        <v>429</v>
      </c>
      <c r="E733" s="54" t="s">
        <v>6612</v>
      </c>
      <c r="F733" s="71">
        <v>44418</v>
      </c>
      <c r="G733" s="72">
        <v>3.36</v>
      </c>
      <c r="H733" s="72">
        <v>282.07</v>
      </c>
      <c r="I733" s="54" t="s">
        <v>265</v>
      </c>
      <c r="J733" s="54" t="s">
        <v>298</v>
      </c>
      <c r="K733" s="54" t="s">
        <v>6613</v>
      </c>
      <c r="L733" s="54" t="s">
        <v>6614</v>
      </c>
      <c r="M733" s="54" t="s">
        <v>6612</v>
      </c>
      <c r="N733" s="54" t="s">
        <v>256</v>
      </c>
      <c r="O733" s="54" t="s">
        <v>256</v>
      </c>
      <c r="P733" s="54" t="s">
        <v>268</v>
      </c>
      <c r="Q733" s="54" t="s">
        <v>256</v>
      </c>
      <c r="R733" s="54" t="s">
        <v>431</v>
      </c>
      <c r="S733" s="71"/>
      <c r="T733" s="54" t="s">
        <v>256</v>
      </c>
      <c r="U733" s="71">
        <v>44418</v>
      </c>
      <c r="V733" s="54" t="s">
        <v>256</v>
      </c>
      <c r="W733" t="str">
        <f t="shared" si="11"/>
        <v>Aug-21</v>
      </c>
    </row>
    <row r="734" spans="1:23" x14ac:dyDescent="0.25">
      <c r="A734" s="54" t="s">
        <v>317</v>
      </c>
      <c r="B734" s="54" t="s">
        <v>428</v>
      </c>
      <c r="C734" s="54" t="s">
        <v>263</v>
      </c>
      <c r="D734" s="54" t="s">
        <v>429</v>
      </c>
      <c r="E734" s="54" t="s">
        <v>6615</v>
      </c>
      <c r="F734" s="71">
        <v>44418</v>
      </c>
      <c r="G734" s="72">
        <v>41.79</v>
      </c>
      <c r="H734" s="72">
        <v>3508.27</v>
      </c>
      <c r="I734" s="54" t="s">
        <v>265</v>
      </c>
      <c r="J734" s="54" t="s">
        <v>298</v>
      </c>
      <c r="K734" s="54" t="s">
        <v>6616</v>
      </c>
      <c r="L734" s="54" t="s">
        <v>6617</v>
      </c>
      <c r="M734" s="54" t="s">
        <v>6615</v>
      </c>
      <c r="N734" s="54" t="s">
        <v>256</v>
      </c>
      <c r="O734" s="54" t="s">
        <v>256</v>
      </c>
      <c r="P734" s="54" t="s">
        <v>268</v>
      </c>
      <c r="Q734" s="54" t="s">
        <v>256</v>
      </c>
      <c r="R734" s="54" t="s">
        <v>431</v>
      </c>
      <c r="S734" s="71"/>
      <c r="T734" s="54" t="s">
        <v>256</v>
      </c>
      <c r="U734" s="71">
        <v>44418</v>
      </c>
      <c r="V734" s="54" t="s">
        <v>256</v>
      </c>
      <c r="W734" t="str">
        <f t="shared" si="11"/>
        <v>Aug-21</v>
      </c>
    </row>
    <row r="735" spans="1:23" x14ac:dyDescent="0.25">
      <c r="A735" s="54" t="s">
        <v>317</v>
      </c>
      <c r="B735" s="54" t="s">
        <v>428</v>
      </c>
      <c r="C735" s="54" t="s">
        <v>263</v>
      </c>
      <c r="D735" s="54" t="s">
        <v>429</v>
      </c>
      <c r="E735" s="54" t="s">
        <v>6618</v>
      </c>
      <c r="F735" s="71">
        <v>44420</v>
      </c>
      <c r="G735" s="72">
        <v>23.62</v>
      </c>
      <c r="H735" s="72">
        <v>1982.9</v>
      </c>
      <c r="I735" s="54" t="s">
        <v>265</v>
      </c>
      <c r="J735" s="54" t="s">
        <v>298</v>
      </c>
      <c r="K735" s="54" t="s">
        <v>6619</v>
      </c>
      <c r="L735" s="54" t="s">
        <v>6620</v>
      </c>
      <c r="M735" s="54" t="s">
        <v>6618</v>
      </c>
      <c r="N735" s="54" t="s">
        <v>256</v>
      </c>
      <c r="O735" s="54" t="s">
        <v>256</v>
      </c>
      <c r="P735" s="54" t="s">
        <v>268</v>
      </c>
      <c r="Q735" s="54" t="s">
        <v>256</v>
      </c>
      <c r="R735" s="54" t="s">
        <v>431</v>
      </c>
      <c r="S735" s="71"/>
      <c r="T735" s="54" t="s">
        <v>256</v>
      </c>
      <c r="U735" s="71">
        <v>44420</v>
      </c>
      <c r="V735" s="54" t="s">
        <v>256</v>
      </c>
      <c r="W735" t="str">
        <f t="shared" si="11"/>
        <v>Aug-21</v>
      </c>
    </row>
    <row r="736" spans="1:23" x14ac:dyDescent="0.25">
      <c r="A736" s="54" t="s">
        <v>317</v>
      </c>
      <c r="B736" s="54" t="s">
        <v>428</v>
      </c>
      <c r="C736" s="54" t="s">
        <v>263</v>
      </c>
      <c r="D736" s="54" t="s">
        <v>429</v>
      </c>
      <c r="E736" s="54" t="s">
        <v>6621</v>
      </c>
      <c r="F736" s="71">
        <v>44415</v>
      </c>
      <c r="G736" s="72">
        <v>51.48</v>
      </c>
      <c r="H736" s="72">
        <v>4321.75</v>
      </c>
      <c r="I736" s="54" t="s">
        <v>265</v>
      </c>
      <c r="J736" s="54" t="s">
        <v>298</v>
      </c>
      <c r="K736" s="54" t="s">
        <v>6622</v>
      </c>
      <c r="L736" s="54" t="s">
        <v>6623</v>
      </c>
      <c r="M736" s="54" t="s">
        <v>6621</v>
      </c>
      <c r="N736" s="54" t="s">
        <v>256</v>
      </c>
      <c r="O736" s="54" t="s">
        <v>256</v>
      </c>
      <c r="P736" s="54" t="s">
        <v>268</v>
      </c>
      <c r="Q736" s="54" t="s">
        <v>256</v>
      </c>
      <c r="R736" s="54" t="s">
        <v>431</v>
      </c>
      <c r="S736" s="71"/>
      <c r="T736" s="54" t="s">
        <v>256</v>
      </c>
      <c r="U736" s="71">
        <v>44415</v>
      </c>
      <c r="V736" s="54" t="s">
        <v>256</v>
      </c>
      <c r="W736" t="str">
        <f t="shared" si="11"/>
        <v>Aug-21</v>
      </c>
    </row>
    <row r="737" spans="1:23" x14ac:dyDescent="0.25">
      <c r="A737" s="54" t="s">
        <v>317</v>
      </c>
      <c r="B737" s="54" t="s">
        <v>428</v>
      </c>
      <c r="C737" s="54" t="s">
        <v>263</v>
      </c>
      <c r="D737" s="54" t="s">
        <v>429</v>
      </c>
      <c r="E737" s="54" t="s">
        <v>6624</v>
      </c>
      <c r="F737" s="71">
        <v>44415</v>
      </c>
      <c r="G737" s="72">
        <v>2407.7199999999998</v>
      </c>
      <c r="H737" s="72">
        <v>202128.09</v>
      </c>
      <c r="I737" s="54" t="s">
        <v>265</v>
      </c>
      <c r="J737" s="54" t="s">
        <v>298</v>
      </c>
      <c r="K737" s="54" t="s">
        <v>6625</v>
      </c>
      <c r="L737" s="54" t="s">
        <v>6626</v>
      </c>
      <c r="M737" s="54" t="s">
        <v>6624</v>
      </c>
      <c r="N737" s="54" t="s">
        <v>256</v>
      </c>
      <c r="O737" s="54" t="s">
        <v>256</v>
      </c>
      <c r="P737" s="54" t="s">
        <v>268</v>
      </c>
      <c r="Q737" s="54" t="s">
        <v>256</v>
      </c>
      <c r="R737" s="54" t="s">
        <v>431</v>
      </c>
      <c r="S737" s="71"/>
      <c r="T737" s="54" t="s">
        <v>256</v>
      </c>
      <c r="U737" s="71">
        <v>44415</v>
      </c>
      <c r="V737" s="54" t="s">
        <v>256</v>
      </c>
      <c r="W737" t="str">
        <f t="shared" si="11"/>
        <v>Aug-21</v>
      </c>
    </row>
    <row r="738" spans="1:23" x14ac:dyDescent="0.25">
      <c r="A738" s="54" t="s">
        <v>317</v>
      </c>
      <c r="B738" s="54" t="s">
        <v>428</v>
      </c>
      <c r="C738" s="54" t="s">
        <v>263</v>
      </c>
      <c r="D738" s="54" t="s">
        <v>429</v>
      </c>
      <c r="E738" s="54" t="s">
        <v>6627</v>
      </c>
      <c r="F738" s="71">
        <v>44420</v>
      </c>
      <c r="G738" s="72">
        <v>85.27</v>
      </c>
      <c r="H738" s="72">
        <v>7158.42</v>
      </c>
      <c r="I738" s="54" t="s">
        <v>265</v>
      </c>
      <c r="J738" s="54" t="s">
        <v>298</v>
      </c>
      <c r="K738" s="54" t="s">
        <v>6628</v>
      </c>
      <c r="L738" s="54" t="s">
        <v>6629</v>
      </c>
      <c r="M738" s="54" t="s">
        <v>6627</v>
      </c>
      <c r="N738" s="54" t="s">
        <v>256</v>
      </c>
      <c r="O738" s="54" t="s">
        <v>256</v>
      </c>
      <c r="P738" s="54" t="s">
        <v>268</v>
      </c>
      <c r="Q738" s="54" t="s">
        <v>256</v>
      </c>
      <c r="R738" s="54" t="s">
        <v>431</v>
      </c>
      <c r="S738" s="71"/>
      <c r="T738" s="54" t="s">
        <v>256</v>
      </c>
      <c r="U738" s="71">
        <v>44420</v>
      </c>
      <c r="V738" s="54" t="s">
        <v>256</v>
      </c>
      <c r="W738" t="str">
        <f t="shared" si="11"/>
        <v>Aug-21</v>
      </c>
    </row>
    <row r="739" spans="1:23" x14ac:dyDescent="0.25">
      <c r="A739" s="54" t="s">
        <v>317</v>
      </c>
      <c r="B739" s="54" t="s">
        <v>428</v>
      </c>
      <c r="C739" s="54" t="s">
        <v>263</v>
      </c>
      <c r="D739" s="54" t="s">
        <v>429</v>
      </c>
      <c r="E739" s="54" t="s">
        <v>6630</v>
      </c>
      <c r="F739" s="71">
        <v>44420</v>
      </c>
      <c r="G739" s="72">
        <v>21.32</v>
      </c>
      <c r="H739" s="72">
        <v>1789.81</v>
      </c>
      <c r="I739" s="54" t="s">
        <v>265</v>
      </c>
      <c r="J739" s="54" t="s">
        <v>298</v>
      </c>
      <c r="K739" s="54" t="s">
        <v>6631</v>
      </c>
      <c r="L739" s="54" t="s">
        <v>6632</v>
      </c>
      <c r="M739" s="54" t="s">
        <v>6630</v>
      </c>
      <c r="N739" s="54" t="s">
        <v>256</v>
      </c>
      <c r="O739" s="54" t="s">
        <v>256</v>
      </c>
      <c r="P739" s="54" t="s">
        <v>268</v>
      </c>
      <c r="Q739" s="54" t="s">
        <v>256</v>
      </c>
      <c r="R739" s="54" t="s">
        <v>431</v>
      </c>
      <c r="S739" s="71"/>
      <c r="T739" s="54" t="s">
        <v>256</v>
      </c>
      <c r="U739" s="71">
        <v>44420</v>
      </c>
      <c r="V739" s="54" t="s">
        <v>256</v>
      </c>
      <c r="W739" t="str">
        <f t="shared" si="11"/>
        <v>Aug-21</v>
      </c>
    </row>
    <row r="740" spans="1:23" x14ac:dyDescent="0.25">
      <c r="A740" s="54" t="s">
        <v>317</v>
      </c>
      <c r="B740" s="54" t="s">
        <v>428</v>
      </c>
      <c r="C740" s="54" t="s">
        <v>263</v>
      </c>
      <c r="D740" s="54" t="s">
        <v>429</v>
      </c>
      <c r="E740" s="54" t="s">
        <v>6633</v>
      </c>
      <c r="F740" s="71">
        <v>44420</v>
      </c>
      <c r="G740" s="72">
        <v>102.98</v>
      </c>
      <c r="H740" s="72">
        <v>8645.17</v>
      </c>
      <c r="I740" s="54" t="s">
        <v>265</v>
      </c>
      <c r="J740" s="54" t="s">
        <v>298</v>
      </c>
      <c r="K740" s="54" t="s">
        <v>6634</v>
      </c>
      <c r="L740" s="54" t="s">
        <v>6635</v>
      </c>
      <c r="M740" s="54" t="s">
        <v>6633</v>
      </c>
      <c r="N740" s="54" t="s">
        <v>256</v>
      </c>
      <c r="O740" s="54" t="s">
        <v>256</v>
      </c>
      <c r="P740" s="54" t="s">
        <v>268</v>
      </c>
      <c r="Q740" s="54" t="s">
        <v>256</v>
      </c>
      <c r="R740" s="54" t="s">
        <v>431</v>
      </c>
      <c r="S740" s="71"/>
      <c r="T740" s="54" t="s">
        <v>256</v>
      </c>
      <c r="U740" s="71">
        <v>44420</v>
      </c>
      <c r="V740" s="54" t="s">
        <v>256</v>
      </c>
      <c r="W740" t="str">
        <f t="shared" si="11"/>
        <v>Aug-21</v>
      </c>
    </row>
    <row r="741" spans="1:23" x14ac:dyDescent="0.25">
      <c r="A741" s="54" t="s">
        <v>317</v>
      </c>
      <c r="B741" s="54" t="s">
        <v>428</v>
      </c>
      <c r="C741" s="54" t="s">
        <v>263</v>
      </c>
      <c r="D741" s="54" t="s">
        <v>429</v>
      </c>
      <c r="E741" s="54" t="s">
        <v>6636</v>
      </c>
      <c r="F741" s="71">
        <v>44426</v>
      </c>
      <c r="G741" s="72">
        <v>196.9</v>
      </c>
      <c r="H741" s="72">
        <v>16529.759999999998</v>
      </c>
      <c r="I741" s="54" t="s">
        <v>265</v>
      </c>
      <c r="J741" s="54" t="s">
        <v>298</v>
      </c>
      <c r="K741" s="54" t="s">
        <v>6637</v>
      </c>
      <c r="L741" s="54" t="s">
        <v>6638</v>
      </c>
      <c r="M741" s="54" t="s">
        <v>6636</v>
      </c>
      <c r="N741" s="54" t="s">
        <v>256</v>
      </c>
      <c r="O741" s="54" t="s">
        <v>256</v>
      </c>
      <c r="P741" s="54" t="s">
        <v>268</v>
      </c>
      <c r="Q741" s="54" t="s">
        <v>256</v>
      </c>
      <c r="R741" s="54" t="s">
        <v>431</v>
      </c>
      <c r="S741" s="71"/>
      <c r="T741" s="54" t="s">
        <v>256</v>
      </c>
      <c r="U741" s="71">
        <v>44426</v>
      </c>
      <c r="V741" s="54" t="s">
        <v>256</v>
      </c>
      <c r="W741" t="str">
        <f t="shared" si="11"/>
        <v>Aug-21</v>
      </c>
    </row>
    <row r="742" spans="1:23" x14ac:dyDescent="0.25">
      <c r="A742" s="54" t="s">
        <v>317</v>
      </c>
      <c r="B742" s="54" t="s">
        <v>428</v>
      </c>
      <c r="C742" s="54" t="s">
        <v>263</v>
      </c>
      <c r="D742" s="54" t="s">
        <v>429</v>
      </c>
      <c r="E742" s="54" t="s">
        <v>6639</v>
      </c>
      <c r="F742" s="71">
        <v>44420</v>
      </c>
      <c r="G742" s="72">
        <v>100.32</v>
      </c>
      <c r="H742" s="72">
        <v>8421.86</v>
      </c>
      <c r="I742" s="54" t="s">
        <v>265</v>
      </c>
      <c r="J742" s="54" t="s">
        <v>298</v>
      </c>
      <c r="K742" s="54" t="s">
        <v>6640</v>
      </c>
      <c r="L742" s="54" t="s">
        <v>6641</v>
      </c>
      <c r="M742" s="54" t="s">
        <v>6639</v>
      </c>
      <c r="N742" s="54" t="s">
        <v>256</v>
      </c>
      <c r="O742" s="54" t="s">
        <v>256</v>
      </c>
      <c r="P742" s="54" t="s">
        <v>268</v>
      </c>
      <c r="Q742" s="54" t="s">
        <v>256</v>
      </c>
      <c r="R742" s="54" t="s">
        <v>431</v>
      </c>
      <c r="S742" s="71"/>
      <c r="T742" s="54" t="s">
        <v>256</v>
      </c>
      <c r="U742" s="71">
        <v>44420</v>
      </c>
      <c r="V742" s="54" t="s">
        <v>256</v>
      </c>
      <c r="W742" t="str">
        <f t="shared" si="11"/>
        <v>Aug-21</v>
      </c>
    </row>
    <row r="743" spans="1:23" x14ac:dyDescent="0.25">
      <c r="A743" s="54" t="s">
        <v>317</v>
      </c>
      <c r="B743" s="54" t="s">
        <v>428</v>
      </c>
      <c r="C743" s="54" t="s">
        <v>263</v>
      </c>
      <c r="D743" s="54" t="s">
        <v>429</v>
      </c>
      <c r="E743" s="54" t="s">
        <v>6642</v>
      </c>
      <c r="F743" s="71">
        <v>44420</v>
      </c>
      <c r="G743" s="72">
        <v>613.73</v>
      </c>
      <c r="H743" s="72">
        <v>51522.63</v>
      </c>
      <c r="I743" s="54" t="s">
        <v>265</v>
      </c>
      <c r="J743" s="54" t="s">
        <v>298</v>
      </c>
      <c r="K743" s="54" t="s">
        <v>6643</v>
      </c>
      <c r="L743" s="54" t="s">
        <v>6644</v>
      </c>
      <c r="M743" s="54" t="s">
        <v>6642</v>
      </c>
      <c r="N743" s="54" t="s">
        <v>256</v>
      </c>
      <c r="O743" s="54" t="s">
        <v>256</v>
      </c>
      <c r="P743" s="54" t="s">
        <v>268</v>
      </c>
      <c r="Q743" s="54" t="s">
        <v>256</v>
      </c>
      <c r="R743" s="54" t="s">
        <v>431</v>
      </c>
      <c r="S743" s="71"/>
      <c r="T743" s="54" t="s">
        <v>256</v>
      </c>
      <c r="U743" s="71">
        <v>44420</v>
      </c>
      <c r="V743" s="54" t="s">
        <v>256</v>
      </c>
      <c r="W743" t="str">
        <f t="shared" si="11"/>
        <v>Aug-21</v>
      </c>
    </row>
    <row r="744" spans="1:23" x14ac:dyDescent="0.25">
      <c r="A744" s="54" t="s">
        <v>317</v>
      </c>
      <c r="B744" s="54" t="s">
        <v>428</v>
      </c>
      <c r="C744" s="54" t="s">
        <v>263</v>
      </c>
      <c r="D744" s="54" t="s">
        <v>429</v>
      </c>
      <c r="E744" s="54" t="s">
        <v>6645</v>
      </c>
      <c r="F744" s="71">
        <v>44427</v>
      </c>
      <c r="G744" s="72">
        <v>93.52</v>
      </c>
      <c r="H744" s="72">
        <v>7851</v>
      </c>
      <c r="I744" s="54" t="s">
        <v>265</v>
      </c>
      <c r="J744" s="54" t="s">
        <v>298</v>
      </c>
      <c r="K744" s="54" t="s">
        <v>6646</v>
      </c>
      <c r="L744" s="54" t="s">
        <v>6647</v>
      </c>
      <c r="M744" s="54" t="s">
        <v>6645</v>
      </c>
      <c r="N744" s="54" t="s">
        <v>256</v>
      </c>
      <c r="O744" s="54" t="s">
        <v>256</v>
      </c>
      <c r="P744" s="54" t="s">
        <v>268</v>
      </c>
      <c r="Q744" s="54" t="s">
        <v>256</v>
      </c>
      <c r="R744" s="54" t="s">
        <v>431</v>
      </c>
      <c r="S744" s="71"/>
      <c r="T744" s="54" t="s">
        <v>256</v>
      </c>
      <c r="U744" s="71">
        <v>44427</v>
      </c>
      <c r="V744" s="54" t="s">
        <v>256</v>
      </c>
      <c r="W744" t="str">
        <f t="shared" si="11"/>
        <v>Aug-21</v>
      </c>
    </row>
    <row r="745" spans="1:23" x14ac:dyDescent="0.25">
      <c r="A745" s="54" t="s">
        <v>317</v>
      </c>
      <c r="B745" s="54" t="s">
        <v>428</v>
      </c>
      <c r="C745" s="54" t="s">
        <v>263</v>
      </c>
      <c r="D745" s="54" t="s">
        <v>429</v>
      </c>
      <c r="E745" s="54" t="s">
        <v>6648</v>
      </c>
      <c r="F745" s="71">
        <v>44427</v>
      </c>
      <c r="G745" s="72">
        <v>102.07</v>
      </c>
      <c r="H745" s="72">
        <v>8568.7800000000007</v>
      </c>
      <c r="I745" s="54" t="s">
        <v>265</v>
      </c>
      <c r="J745" s="54" t="s">
        <v>298</v>
      </c>
      <c r="K745" s="54" t="s">
        <v>6649</v>
      </c>
      <c r="L745" s="54" t="s">
        <v>6650</v>
      </c>
      <c r="M745" s="54" t="s">
        <v>6648</v>
      </c>
      <c r="N745" s="54" t="s">
        <v>256</v>
      </c>
      <c r="O745" s="54" t="s">
        <v>256</v>
      </c>
      <c r="P745" s="54" t="s">
        <v>268</v>
      </c>
      <c r="Q745" s="54" t="s">
        <v>256</v>
      </c>
      <c r="R745" s="54" t="s">
        <v>431</v>
      </c>
      <c r="S745" s="71"/>
      <c r="T745" s="54" t="s">
        <v>256</v>
      </c>
      <c r="U745" s="71">
        <v>44427</v>
      </c>
      <c r="V745" s="54" t="s">
        <v>256</v>
      </c>
      <c r="W745" t="str">
        <f t="shared" si="11"/>
        <v>Aug-21</v>
      </c>
    </row>
    <row r="746" spans="1:23" x14ac:dyDescent="0.25">
      <c r="A746" s="54" t="s">
        <v>317</v>
      </c>
      <c r="B746" s="54" t="s">
        <v>428</v>
      </c>
      <c r="C746" s="54" t="s">
        <v>263</v>
      </c>
      <c r="D746" s="54" t="s">
        <v>429</v>
      </c>
      <c r="E746" s="54" t="s">
        <v>6651</v>
      </c>
      <c r="F746" s="71">
        <v>44420</v>
      </c>
      <c r="G746" s="72">
        <v>1811.19</v>
      </c>
      <c r="H746" s="72">
        <v>152049.4</v>
      </c>
      <c r="I746" s="54" t="s">
        <v>265</v>
      </c>
      <c r="J746" s="54" t="s">
        <v>298</v>
      </c>
      <c r="K746" s="54" t="s">
        <v>6652</v>
      </c>
      <c r="L746" s="54" t="s">
        <v>6653</v>
      </c>
      <c r="M746" s="54" t="s">
        <v>6651</v>
      </c>
      <c r="N746" s="54" t="s">
        <v>256</v>
      </c>
      <c r="O746" s="54" t="s">
        <v>256</v>
      </c>
      <c r="P746" s="54" t="s">
        <v>268</v>
      </c>
      <c r="Q746" s="54" t="s">
        <v>256</v>
      </c>
      <c r="R746" s="54" t="s">
        <v>431</v>
      </c>
      <c r="S746" s="71"/>
      <c r="T746" s="54" t="s">
        <v>256</v>
      </c>
      <c r="U746" s="71">
        <v>44420</v>
      </c>
      <c r="V746" s="54" t="s">
        <v>256</v>
      </c>
      <c r="W746" t="str">
        <f t="shared" si="11"/>
        <v>Aug-21</v>
      </c>
    </row>
    <row r="747" spans="1:23" x14ac:dyDescent="0.25">
      <c r="A747" s="54" t="s">
        <v>317</v>
      </c>
      <c r="B747" s="54" t="s">
        <v>428</v>
      </c>
      <c r="C747" s="54" t="s">
        <v>263</v>
      </c>
      <c r="D747" s="54" t="s">
        <v>429</v>
      </c>
      <c r="E747" s="54" t="s">
        <v>6654</v>
      </c>
      <c r="F747" s="71">
        <v>44426</v>
      </c>
      <c r="G747" s="72">
        <v>4871.59</v>
      </c>
      <c r="H747" s="72">
        <v>408969.98</v>
      </c>
      <c r="I747" s="54" t="s">
        <v>265</v>
      </c>
      <c r="J747" s="54" t="s">
        <v>298</v>
      </c>
      <c r="K747" s="54" t="s">
        <v>6655</v>
      </c>
      <c r="L747" s="54" t="s">
        <v>6656</v>
      </c>
      <c r="M747" s="54" t="s">
        <v>6654</v>
      </c>
      <c r="N747" s="54" t="s">
        <v>256</v>
      </c>
      <c r="O747" s="54" t="s">
        <v>256</v>
      </c>
      <c r="P747" s="54" t="s">
        <v>268</v>
      </c>
      <c r="Q747" s="54" t="s">
        <v>256</v>
      </c>
      <c r="R747" s="54" t="s">
        <v>431</v>
      </c>
      <c r="S747" s="71"/>
      <c r="T747" s="54" t="s">
        <v>256</v>
      </c>
      <c r="U747" s="71">
        <v>44426</v>
      </c>
      <c r="V747" s="54" t="s">
        <v>256</v>
      </c>
      <c r="W747" t="str">
        <f t="shared" si="11"/>
        <v>Aug-21</v>
      </c>
    </row>
    <row r="748" spans="1:23" x14ac:dyDescent="0.25">
      <c r="A748" s="54" t="s">
        <v>317</v>
      </c>
      <c r="B748" s="54" t="s">
        <v>428</v>
      </c>
      <c r="C748" s="54" t="s">
        <v>263</v>
      </c>
      <c r="D748" s="54" t="s">
        <v>429</v>
      </c>
      <c r="E748" s="54" t="s">
        <v>6657</v>
      </c>
      <c r="F748" s="71">
        <v>44426</v>
      </c>
      <c r="G748" s="72">
        <v>799.98</v>
      </c>
      <c r="H748" s="72">
        <v>67158.320000000007</v>
      </c>
      <c r="I748" s="54" t="s">
        <v>265</v>
      </c>
      <c r="J748" s="54" t="s">
        <v>298</v>
      </c>
      <c r="K748" s="54" t="s">
        <v>6658</v>
      </c>
      <c r="L748" s="54" t="s">
        <v>6659</v>
      </c>
      <c r="M748" s="54" t="s">
        <v>6657</v>
      </c>
      <c r="N748" s="54" t="s">
        <v>256</v>
      </c>
      <c r="O748" s="54" t="s">
        <v>256</v>
      </c>
      <c r="P748" s="54" t="s">
        <v>268</v>
      </c>
      <c r="Q748" s="54" t="s">
        <v>256</v>
      </c>
      <c r="R748" s="54" t="s">
        <v>431</v>
      </c>
      <c r="S748" s="71"/>
      <c r="T748" s="54" t="s">
        <v>256</v>
      </c>
      <c r="U748" s="71">
        <v>44426</v>
      </c>
      <c r="V748" s="54" t="s">
        <v>256</v>
      </c>
      <c r="W748" t="str">
        <f t="shared" si="11"/>
        <v>Aug-21</v>
      </c>
    </row>
    <row r="749" spans="1:23" x14ac:dyDescent="0.25">
      <c r="A749" s="54" t="s">
        <v>317</v>
      </c>
      <c r="B749" s="54" t="s">
        <v>428</v>
      </c>
      <c r="C749" s="54" t="s">
        <v>263</v>
      </c>
      <c r="D749" s="54" t="s">
        <v>429</v>
      </c>
      <c r="E749" s="54" t="s">
        <v>6660</v>
      </c>
      <c r="F749" s="71">
        <v>44426</v>
      </c>
      <c r="G749" s="72">
        <v>333.17</v>
      </c>
      <c r="H749" s="72">
        <v>27969.62</v>
      </c>
      <c r="I749" s="54" t="s">
        <v>265</v>
      </c>
      <c r="J749" s="54" t="s">
        <v>298</v>
      </c>
      <c r="K749" s="54" t="s">
        <v>6661</v>
      </c>
      <c r="L749" s="54" t="s">
        <v>6662</v>
      </c>
      <c r="M749" s="54" t="s">
        <v>6660</v>
      </c>
      <c r="N749" s="54" t="s">
        <v>256</v>
      </c>
      <c r="O749" s="54" t="s">
        <v>256</v>
      </c>
      <c r="P749" s="54" t="s">
        <v>268</v>
      </c>
      <c r="Q749" s="54" t="s">
        <v>256</v>
      </c>
      <c r="R749" s="54" t="s">
        <v>431</v>
      </c>
      <c r="S749" s="71"/>
      <c r="T749" s="54" t="s">
        <v>256</v>
      </c>
      <c r="U749" s="71">
        <v>44426</v>
      </c>
      <c r="V749" s="54" t="s">
        <v>256</v>
      </c>
      <c r="W749" t="str">
        <f t="shared" si="11"/>
        <v>Aug-21</v>
      </c>
    </row>
    <row r="750" spans="1:23" x14ac:dyDescent="0.25">
      <c r="A750" s="54" t="s">
        <v>317</v>
      </c>
      <c r="B750" s="54" t="s">
        <v>428</v>
      </c>
      <c r="C750" s="54" t="s">
        <v>263</v>
      </c>
      <c r="D750" s="54" t="s">
        <v>429</v>
      </c>
      <c r="E750" s="54" t="s">
        <v>6663</v>
      </c>
      <c r="F750" s="71">
        <v>44426</v>
      </c>
      <c r="G750" s="72">
        <v>75.010000000000005</v>
      </c>
      <c r="H750" s="72">
        <v>6297.09</v>
      </c>
      <c r="I750" s="54" t="s">
        <v>265</v>
      </c>
      <c r="J750" s="54" t="s">
        <v>298</v>
      </c>
      <c r="K750" s="54" t="s">
        <v>6664</v>
      </c>
      <c r="L750" s="54" t="s">
        <v>6665</v>
      </c>
      <c r="M750" s="54" t="s">
        <v>6663</v>
      </c>
      <c r="N750" s="54" t="s">
        <v>256</v>
      </c>
      <c r="O750" s="54" t="s">
        <v>256</v>
      </c>
      <c r="P750" s="54" t="s">
        <v>268</v>
      </c>
      <c r="Q750" s="54" t="s">
        <v>256</v>
      </c>
      <c r="R750" s="54" t="s">
        <v>431</v>
      </c>
      <c r="S750" s="71"/>
      <c r="T750" s="54" t="s">
        <v>256</v>
      </c>
      <c r="U750" s="71">
        <v>44426</v>
      </c>
      <c r="V750" s="54" t="s">
        <v>256</v>
      </c>
      <c r="W750" t="str">
        <f t="shared" si="11"/>
        <v>Aug-21</v>
      </c>
    </row>
    <row r="751" spans="1:23" x14ac:dyDescent="0.25">
      <c r="A751" s="54" t="s">
        <v>317</v>
      </c>
      <c r="B751" s="54" t="s">
        <v>428</v>
      </c>
      <c r="C751" s="54" t="s">
        <v>263</v>
      </c>
      <c r="D751" s="54" t="s">
        <v>429</v>
      </c>
      <c r="E751" s="54" t="s">
        <v>6666</v>
      </c>
      <c r="F751" s="71">
        <v>44429</v>
      </c>
      <c r="G751" s="72">
        <v>6.1</v>
      </c>
      <c r="H751" s="72">
        <v>512.1</v>
      </c>
      <c r="I751" s="54" t="s">
        <v>265</v>
      </c>
      <c r="J751" s="54" t="s">
        <v>298</v>
      </c>
      <c r="K751" s="54" t="s">
        <v>6667</v>
      </c>
      <c r="L751" s="54" t="s">
        <v>6668</v>
      </c>
      <c r="M751" s="54" t="s">
        <v>6666</v>
      </c>
      <c r="N751" s="54" t="s">
        <v>256</v>
      </c>
      <c r="O751" s="54" t="s">
        <v>256</v>
      </c>
      <c r="P751" s="54" t="s">
        <v>268</v>
      </c>
      <c r="Q751" s="54" t="s">
        <v>256</v>
      </c>
      <c r="R751" s="54" t="s">
        <v>431</v>
      </c>
      <c r="S751" s="71"/>
      <c r="T751" s="54" t="s">
        <v>256</v>
      </c>
      <c r="U751" s="71">
        <v>44429</v>
      </c>
      <c r="V751" s="54" t="s">
        <v>256</v>
      </c>
      <c r="W751" t="str">
        <f t="shared" si="11"/>
        <v>Aug-21</v>
      </c>
    </row>
    <row r="752" spans="1:23" x14ac:dyDescent="0.25">
      <c r="A752" s="54" t="s">
        <v>317</v>
      </c>
      <c r="B752" s="54" t="s">
        <v>428</v>
      </c>
      <c r="C752" s="54" t="s">
        <v>263</v>
      </c>
      <c r="D752" s="54" t="s">
        <v>429</v>
      </c>
      <c r="E752" s="54" t="s">
        <v>6669</v>
      </c>
      <c r="F752" s="71">
        <v>44426</v>
      </c>
      <c r="G752" s="72">
        <v>85.85</v>
      </c>
      <c r="H752" s="72">
        <v>7207.11</v>
      </c>
      <c r="I752" s="54" t="s">
        <v>265</v>
      </c>
      <c r="J752" s="54" t="s">
        <v>298</v>
      </c>
      <c r="K752" s="54" t="s">
        <v>6670</v>
      </c>
      <c r="L752" s="54" t="s">
        <v>6671</v>
      </c>
      <c r="M752" s="54" t="s">
        <v>6669</v>
      </c>
      <c r="N752" s="54" t="s">
        <v>256</v>
      </c>
      <c r="O752" s="54" t="s">
        <v>256</v>
      </c>
      <c r="P752" s="54" t="s">
        <v>268</v>
      </c>
      <c r="Q752" s="54" t="s">
        <v>256</v>
      </c>
      <c r="R752" s="54" t="s">
        <v>431</v>
      </c>
      <c r="S752" s="71"/>
      <c r="T752" s="54" t="s">
        <v>256</v>
      </c>
      <c r="U752" s="71">
        <v>44426</v>
      </c>
      <c r="V752" s="54" t="s">
        <v>256</v>
      </c>
      <c r="W752" t="str">
        <f t="shared" si="11"/>
        <v>Aug-21</v>
      </c>
    </row>
    <row r="753" spans="1:23" x14ac:dyDescent="0.25">
      <c r="A753" s="54" t="s">
        <v>317</v>
      </c>
      <c r="B753" s="54" t="s">
        <v>428</v>
      </c>
      <c r="C753" s="54" t="s">
        <v>263</v>
      </c>
      <c r="D753" s="54" t="s">
        <v>429</v>
      </c>
      <c r="E753" s="54" t="s">
        <v>6672</v>
      </c>
      <c r="F753" s="71">
        <v>44422</v>
      </c>
      <c r="G753" s="72">
        <v>64.67</v>
      </c>
      <c r="H753" s="72">
        <v>5429.05</v>
      </c>
      <c r="I753" s="54" t="s">
        <v>265</v>
      </c>
      <c r="J753" s="54" t="s">
        <v>298</v>
      </c>
      <c r="K753" s="54" t="s">
        <v>6673</v>
      </c>
      <c r="L753" s="54" t="s">
        <v>6674</v>
      </c>
      <c r="M753" s="54" t="s">
        <v>6672</v>
      </c>
      <c r="N753" s="54" t="s">
        <v>256</v>
      </c>
      <c r="O753" s="54" t="s">
        <v>256</v>
      </c>
      <c r="P753" s="54" t="s">
        <v>268</v>
      </c>
      <c r="Q753" s="54" t="s">
        <v>256</v>
      </c>
      <c r="R753" s="54" t="s">
        <v>431</v>
      </c>
      <c r="S753" s="71"/>
      <c r="T753" s="54" t="s">
        <v>256</v>
      </c>
      <c r="U753" s="71">
        <v>44422</v>
      </c>
      <c r="V753" s="54" t="s">
        <v>256</v>
      </c>
      <c r="W753" t="str">
        <f t="shared" si="11"/>
        <v>Aug-21</v>
      </c>
    </row>
    <row r="754" spans="1:23" x14ac:dyDescent="0.25">
      <c r="A754" s="54" t="s">
        <v>317</v>
      </c>
      <c r="B754" s="54" t="s">
        <v>428</v>
      </c>
      <c r="C754" s="54" t="s">
        <v>263</v>
      </c>
      <c r="D754" s="54" t="s">
        <v>429</v>
      </c>
      <c r="E754" s="54" t="s">
        <v>6675</v>
      </c>
      <c r="F754" s="71">
        <v>44426</v>
      </c>
      <c r="G754" s="72">
        <v>48.42</v>
      </c>
      <c r="H754" s="72">
        <v>4064.86</v>
      </c>
      <c r="I754" s="54" t="s">
        <v>265</v>
      </c>
      <c r="J754" s="54" t="s">
        <v>298</v>
      </c>
      <c r="K754" s="54" t="s">
        <v>6676</v>
      </c>
      <c r="L754" s="54" t="s">
        <v>6677</v>
      </c>
      <c r="M754" s="54" t="s">
        <v>6675</v>
      </c>
      <c r="N754" s="54" t="s">
        <v>256</v>
      </c>
      <c r="O754" s="54" t="s">
        <v>256</v>
      </c>
      <c r="P754" s="54" t="s">
        <v>268</v>
      </c>
      <c r="Q754" s="54" t="s">
        <v>256</v>
      </c>
      <c r="R754" s="54" t="s">
        <v>431</v>
      </c>
      <c r="S754" s="71"/>
      <c r="T754" s="54" t="s">
        <v>256</v>
      </c>
      <c r="U754" s="71">
        <v>44426</v>
      </c>
      <c r="V754" s="54" t="s">
        <v>256</v>
      </c>
      <c r="W754" t="str">
        <f t="shared" si="11"/>
        <v>Aug-21</v>
      </c>
    </row>
    <row r="755" spans="1:23" x14ac:dyDescent="0.25">
      <c r="A755" s="54" t="s">
        <v>317</v>
      </c>
      <c r="B755" s="54" t="s">
        <v>428</v>
      </c>
      <c r="C755" s="54" t="s">
        <v>263</v>
      </c>
      <c r="D755" s="54" t="s">
        <v>429</v>
      </c>
      <c r="E755" s="54" t="s">
        <v>6678</v>
      </c>
      <c r="F755" s="71">
        <v>44425</v>
      </c>
      <c r="G755" s="72">
        <v>1584.98</v>
      </c>
      <c r="H755" s="72">
        <v>133059.07</v>
      </c>
      <c r="I755" s="54" t="s">
        <v>265</v>
      </c>
      <c r="J755" s="54" t="s">
        <v>298</v>
      </c>
      <c r="K755" s="54" t="s">
        <v>6679</v>
      </c>
      <c r="L755" s="54" t="s">
        <v>6680</v>
      </c>
      <c r="M755" s="54" t="s">
        <v>6678</v>
      </c>
      <c r="N755" s="54" t="s">
        <v>256</v>
      </c>
      <c r="O755" s="54" t="s">
        <v>256</v>
      </c>
      <c r="P755" s="54" t="s">
        <v>268</v>
      </c>
      <c r="Q755" s="54" t="s">
        <v>256</v>
      </c>
      <c r="R755" s="54" t="s">
        <v>431</v>
      </c>
      <c r="S755" s="71"/>
      <c r="T755" s="54" t="s">
        <v>256</v>
      </c>
      <c r="U755" s="71">
        <v>44425</v>
      </c>
      <c r="V755" s="54" t="s">
        <v>256</v>
      </c>
      <c r="W755" t="str">
        <f t="shared" si="11"/>
        <v>Aug-21</v>
      </c>
    </row>
    <row r="756" spans="1:23" x14ac:dyDescent="0.25">
      <c r="A756" s="54" t="s">
        <v>317</v>
      </c>
      <c r="B756" s="54" t="s">
        <v>428</v>
      </c>
      <c r="C756" s="54" t="s">
        <v>263</v>
      </c>
      <c r="D756" s="54" t="s">
        <v>429</v>
      </c>
      <c r="E756" s="54" t="s">
        <v>6681</v>
      </c>
      <c r="F756" s="71">
        <v>44429</v>
      </c>
      <c r="G756" s="72">
        <v>18.39</v>
      </c>
      <c r="H756" s="72">
        <v>1543.84</v>
      </c>
      <c r="I756" s="54" t="s">
        <v>265</v>
      </c>
      <c r="J756" s="54" t="s">
        <v>298</v>
      </c>
      <c r="K756" s="54" t="s">
        <v>6682</v>
      </c>
      <c r="L756" s="54" t="s">
        <v>6683</v>
      </c>
      <c r="M756" s="54" t="s">
        <v>6681</v>
      </c>
      <c r="N756" s="54" t="s">
        <v>256</v>
      </c>
      <c r="O756" s="54" t="s">
        <v>256</v>
      </c>
      <c r="P756" s="54" t="s">
        <v>268</v>
      </c>
      <c r="Q756" s="54" t="s">
        <v>256</v>
      </c>
      <c r="R756" s="54" t="s">
        <v>431</v>
      </c>
      <c r="S756" s="71"/>
      <c r="T756" s="54" t="s">
        <v>256</v>
      </c>
      <c r="U756" s="71">
        <v>44429</v>
      </c>
      <c r="V756" s="54" t="s">
        <v>256</v>
      </c>
      <c r="W756" t="str">
        <f t="shared" si="11"/>
        <v>Aug-21</v>
      </c>
    </row>
    <row r="757" spans="1:23" x14ac:dyDescent="0.25">
      <c r="A757" s="54" t="s">
        <v>317</v>
      </c>
      <c r="B757" s="54" t="s">
        <v>428</v>
      </c>
      <c r="C757" s="54" t="s">
        <v>263</v>
      </c>
      <c r="D757" s="54" t="s">
        <v>429</v>
      </c>
      <c r="E757" s="54" t="s">
        <v>6684</v>
      </c>
      <c r="F757" s="71">
        <v>44426</v>
      </c>
      <c r="G757" s="72">
        <v>724.68</v>
      </c>
      <c r="H757" s="72">
        <v>60836.89</v>
      </c>
      <c r="I757" s="54" t="s">
        <v>265</v>
      </c>
      <c r="J757" s="54" t="s">
        <v>298</v>
      </c>
      <c r="K757" s="54" t="s">
        <v>6685</v>
      </c>
      <c r="L757" s="54" t="s">
        <v>6686</v>
      </c>
      <c r="M757" s="54" t="s">
        <v>6684</v>
      </c>
      <c r="N757" s="54" t="s">
        <v>256</v>
      </c>
      <c r="O757" s="54" t="s">
        <v>256</v>
      </c>
      <c r="P757" s="54" t="s">
        <v>268</v>
      </c>
      <c r="Q757" s="54" t="s">
        <v>256</v>
      </c>
      <c r="R757" s="54" t="s">
        <v>431</v>
      </c>
      <c r="S757" s="71"/>
      <c r="T757" s="54" t="s">
        <v>256</v>
      </c>
      <c r="U757" s="71">
        <v>44426</v>
      </c>
      <c r="V757" s="54" t="s">
        <v>256</v>
      </c>
      <c r="W757" t="str">
        <f t="shared" si="11"/>
        <v>Aug-21</v>
      </c>
    </row>
    <row r="758" spans="1:23" x14ac:dyDescent="0.25">
      <c r="A758" s="54" t="s">
        <v>317</v>
      </c>
      <c r="B758" s="54" t="s">
        <v>428</v>
      </c>
      <c r="C758" s="54" t="s">
        <v>263</v>
      </c>
      <c r="D758" s="54" t="s">
        <v>429</v>
      </c>
      <c r="E758" s="54" t="s">
        <v>6687</v>
      </c>
      <c r="F758" s="71">
        <v>44426</v>
      </c>
      <c r="G758" s="72">
        <v>196.66</v>
      </c>
      <c r="H758" s="72">
        <v>16509.61</v>
      </c>
      <c r="I758" s="54" t="s">
        <v>265</v>
      </c>
      <c r="J758" s="54" t="s">
        <v>298</v>
      </c>
      <c r="K758" s="54" t="s">
        <v>6688</v>
      </c>
      <c r="L758" s="54" t="s">
        <v>6689</v>
      </c>
      <c r="M758" s="54" t="s">
        <v>6687</v>
      </c>
      <c r="N758" s="54" t="s">
        <v>256</v>
      </c>
      <c r="O758" s="54" t="s">
        <v>256</v>
      </c>
      <c r="P758" s="54" t="s">
        <v>268</v>
      </c>
      <c r="Q758" s="54" t="s">
        <v>256</v>
      </c>
      <c r="R758" s="54" t="s">
        <v>431</v>
      </c>
      <c r="S758" s="71"/>
      <c r="T758" s="54" t="s">
        <v>256</v>
      </c>
      <c r="U758" s="71">
        <v>44426</v>
      </c>
      <c r="V758" s="54" t="s">
        <v>256</v>
      </c>
      <c r="W758" t="str">
        <f t="shared" si="11"/>
        <v>Aug-21</v>
      </c>
    </row>
    <row r="759" spans="1:23" x14ac:dyDescent="0.25">
      <c r="A759" s="54" t="s">
        <v>317</v>
      </c>
      <c r="B759" s="54" t="s">
        <v>428</v>
      </c>
      <c r="C759" s="54" t="s">
        <v>263</v>
      </c>
      <c r="D759" s="54" t="s">
        <v>429</v>
      </c>
      <c r="E759" s="54" t="s">
        <v>6690</v>
      </c>
      <c r="F759" s="71">
        <v>44426</v>
      </c>
      <c r="G759" s="72">
        <v>474.49</v>
      </c>
      <c r="H759" s="72">
        <v>39833.440000000002</v>
      </c>
      <c r="I759" s="54" t="s">
        <v>265</v>
      </c>
      <c r="J759" s="54" t="s">
        <v>298</v>
      </c>
      <c r="K759" s="54" t="s">
        <v>6691</v>
      </c>
      <c r="L759" s="54" t="s">
        <v>6692</v>
      </c>
      <c r="M759" s="54" t="s">
        <v>6690</v>
      </c>
      <c r="N759" s="54" t="s">
        <v>256</v>
      </c>
      <c r="O759" s="54" t="s">
        <v>256</v>
      </c>
      <c r="P759" s="54" t="s">
        <v>268</v>
      </c>
      <c r="Q759" s="54" t="s">
        <v>256</v>
      </c>
      <c r="R759" s="54" t="s">
        <v>431</v>
      </c>
      <c r="S759" s="71"/>
      <c r="T759" s="54" t="s">
        <v>256</v>
      </c>
      <c r="U759" s="71">
        <v>44426</v>
      </c>
      <c r="V759" s="54" t="s">
        <v>256</v>
      </c>
      <c r="W759" t="str">
        <f t="shared" si="11"/>
        <v>Aug-21</v>
      </c>
    </row>
    <row r="760" spans="1:23" x14ac:dyDescent="0.25">
      <c r="A760" s="54" t="s">
        <v>317</v>
      </c>
      <c r="B760" s="54" t="s">
        <v>428</v>
      </c>
      <c r="C760" s="54" t="s">
        <v>263</v>
      </c>
      <c r="D760" s="54" t="s">
        <v>429</v>
      </c>
      <c r="E760" s="54" t="s">
        <v>6693</v>
      </c>
      <c r="F760" s="71">
        <v>44425</v>
      </c>
      <c r="G760" s="72">
        <v>576.89</v>
      </c>
      <c r="H760" s="72">
        <v>48429.919999999998</v>
      </c>
      <c r="I760" s="54" t="s">
        <v>265</v>
      </c>
      <c r="J760" s="54" t="s">
        <v>298</v>
      </c>
      <c r="K760" s="54" t="s">
        <v>6694</v>
      </c>
      <c r="L760" s="54" t="s">
        <v>6695</v>
      </c>
      <c r="M760" s="54" t="s">
        <v>6693</v>
      </c>
      <c r="N760" s="54" t="s">
        <v>256</v>
      </c>
      <c r="O760" s="54" t="s">
        <v>256</v>
      </c>
      <c r="P760" s="54" t="s">
        <v>268</v>
      </c>
      <c r="Q760" s="54" t="s">
        <v>256</v>
      </c>
      <c r="R760" s="54" t="s">
        <v>431</v>
      </c>
      <c r="S760" s="71"/>
      <c r="T760" s="54" t="s">
        <v>256</v>
      </c>
      <c r="U760" s="71">
        <v>44425</v>
      </c>
      <c r="V760" s="54" t="s">
        <v>256</v>
      </c>
      <c r="W760" t="str">
        <f t="shared" si="11"/>
        <v>Aug-21</v>
      </c>
    </row>
    <row r="761" spans="1:23" x14ac:dyDescent="0.25">
      <c r="A761" s="54" t="s">
        <v>317</v>
      </c>
      <c r="B761" s="54" t="s">
        <v>428</v>
      </c>
      <c r="C761" s="54" t="s">
        <v>263</v>
      </c>
      <c r="D761" s="54" t="s">
        <v>429</v>
      </c>
      <c r="E761" s="54" t="s">
        <v>6696</v>
      </c>
      <c r="F761" s="71">
        <v>44426</v>
      </c>
      <c r="G761" s="72">
        <v>349.01</v>
      </c>
      <c r="H761" s="72">
        <v>29299.39</v>
      </c>
      <c r="I761" s="54" t="s">
        <v>265</v>
      </c>
      <c r="J761" s="54" t="s">
        <v>298</v>
      </c>
      <c r="K761" s="54" t="s">
        <v>6697</v>
      </c>
      <c r="L761" s="54" t="s">
        <v>6698</v>
      </c>
      <c r="M761" s="54" t="s">
        <v>6696</v>
      </c>
      <c r="N761" s="54" t="s">
        <v>256</v>
      </c>
      <c r="O761" s="54" t="s">
        <v>256</v>
      </c>
      <c r="P761" s="54" t="s">
        <v>268</v>
      </c>
      <c r="Q761" s="54" t="s">
        <v>256</v>
      </c>
      <c r="R761" s="54" t="s">
        <v>431</v>
      </c>
      <c r="S761" s="71"/>
      <c r="T761" s="54" t="s">
        <v>256</v>
      </c>
      <c r="U761" s="71">
        <v>44426</v>
      </c>
      <c r="V761" s="54" t="s">
        <v>256</v>
      </c>
      <c r="W761" t="str">
        <f t="shared" si="11"/>
        <v>Aug-21</v>
      </c>
    </row>
    <row r="762" spans="1:23" x14ac:dyDescent="0.25">
      <c r="A762" s="54" t="s">
        <v>317</v>
      </c>
      <c r="B762" s="54" t="s">
        <v>428</v>
      </c>
      <c r="C762" s="54" t="s">
        <v>263</v>
      </c>
      <c r="D762" s="54" t="s">
        <v>429</v>
      </c>
      <c r="E762" s="54" t="s">
        <v>6699</v>
      </c>
      <c r="F762" s="71">
        <v>44426</v>
      </c>
      <c r="G762" s="72">
        <v>47.67</v>
      </c>
      <c r="H762" s="72">
        <v>4001.9</v>
      </c>
      <c r="I762" s="54" t="s">
        <v>265</v>
      </c>
      <c r="J762" s="54" t="s">
        <v>298</v>
      </c>
      <c r="K762" s="54" t="s">
        <v>6700</v>
      </c>
      <c r="L762" s="54" t="s">
        <v>6701</v>
      </c>
      <c r="M762" s="54" t="s">
        <v>6699</v>
      </c>
      <c r="N762" s="54" t="s">
        <v>256</v>
      </c>
      <c r="O762" s="54" t="s">
        <v>256</v>
      </c>
      <c r="P762" s="54" t="s">
        <v>268</v>
      </c>
      <c r="Q762" s="54" t="s">
        <v>256</v>
      </c>
      <c r="R762" s="54" t="s">
        <v>431</v>
      </c>
      <c r="S762" s="71"/>
      <c r="T762" s="54" t="s">
        <v>256</v>
      </c>
      <c r="U762" s="71">
        <v>44426</v>
      </c>
      <c r="V762" s="54" t="s">
        <v>256</v>
      </c>
      <c r="W762" t="str">
        <f t="shared" si="11"/>
        <v>Aug-21</v>
      </c>
    </row>
    <row r="763" spans="1:23" x14ac:dyDescent="0.25">
      <c r="A763" s="54" t="s">
        <v>317</v>
      </c>
      <c r="B763" s="54" t="s">
        <v>428</v>
      </c>
      <c r="C763" s="54" t="s">
        <v>263</v>
      </c>
      <c r="D763" s="54" t="s">
        <v>429</v>
      </c>
      <c r="E763" s="54" t="s">
        <v>6702</v>
      </c>
      <c r="F763" s="71">
        <v>44426</v>
      </c>
      <c r="G763" s="72">
        <v>456.82</v>
      </c>
      <c r="H763" s="72">
        <v>38350.04</v>
      </c>
      <c r="I763" s="54" t="s">
        <v>265</v>
      </c>
      <c r="J763" s="54" t="s">
        <v>298</v>
      </c>
      <c r="K763" s="54" t="s">
        <v>6703</v>
      </c>
      <c r="L763" s="54" t="s">
        <v>6704</v>
      </c>
      <c r="M763" s="54" t="s">
        <v>6702</v>
      </c>
      <c r="N763" s="54" t="s">
        <v>256</v>
      </c>
      <c r="O763" s="54" t="s">
        <v>256</v>
      </c>
      <c r="P763" s="54" t="s">
        <v>268</v>
      </c>
      <c r="Q763" s="54" t="s">
        <v>256</v>
      </c>
      <c r="R763" s="54" t="s">
        <v>431</v>
      </c>
      <c r="S763" s="71"/>
      <c r="T763" s="54" t="s">
        <v>256</v>
      </c>
      <c r="U763" s="71">
        <v>44426</v>
      </c>
      <c r="V763" s="54" t="s">
        <v>256</v>
      </c>
      <c r="W763" t="str">
        <f t="shared" si="11"/>
        <v>Aug-21</v>
      </c>
    </row>
    <row r="764" spans="1:23" x14ac:dyDescent="0.25">
      <c r="A764" s="54" t="s">
        <v>317</v>
      </c>
      <c r="B764" s="54" t="s">
        <v>428</v>
      </c>
      <c r="C764" s="54" t="s">
        <v>263</v>
      </c>
      <c r="D764" s="54" t="s">
        <v>429</v>
      </c>
      <c r="E764" s="54" t="s">
        <v>6705</v>
      </c>
      <c r="F764" s="71">
        <v>44426</v>
      </c>
      <c r="G764" s="72">
        <v>20.85</v>
      </c>
      <c r="H764" s="72">
        <v>1750.36</v>
      </c>
      <c r="I764" s="54" t="s">
        <v>265</v>
      </c>
      <c r="J764" s="54" t="s">
        <v>298</v>
      </c>
      <c r="K764" s="54" t="s">
        <v>6706</v>
      </c>
      <c r="L764" s="54" t="s">
        <v>6707</v>
      </c>
      <c r="M764" s="54" t="s">
        <v>6705</v>
      </c>
      <c r="N764" s="54" t="s">
        <v>256</v>
      </c>
      <c r="O764" s="54" t="s">
        <v>256</v>
      </c>
      <c r="P764" s="54" t="s">
        <v>268</v>
      </c>
      <c r="Q764" s="54" t="s">
        <v>256</v>
      </c>
      <c r="R764" s="54" t="s">
        <v>431</v>
      </c>
      <c r="S764" s="71"/>
      <c r="T764" s="54" t="s">
        <v>256</v>
      </c>
      <c r="U764" s="71">
        <v>44426</v>
      </c>
      <c r="V764" s="54" t="s">
        <v>256</v>
      </c>
      <c r="W764" t="str">
        <f t="shared" si="11"/>
        <v>Aug-21</v>
      </c>
    </row>
    <row r="765" spans="1:23" x14ac:dyDescent="0.25">
      <c r="A765" s="54" t="s">
        <v>317</v>
      </c>
      <c r="B765" s="54" t="s">
        <v>428</v>
      </c>
      <c r="C765" s="54" t="s">
        <v>263</v>
      </c>
      <c r="D765" s="54" t="s">
        <v>429</v>
      </c>
      <c r="E765" s="54" t="s">
        <v>6708</v>
      </c>
      <c r="F765" s="71">
        <v>44426</v>
      </c>
      <c r="G765" s="72">
        <v>18.809999999999999</v>
      </c>
      <c r="H765" s="72">
        <v>1579.1</v>
      </c>
      <c r="I765" s="54" t="s">
        <v>265</v>
      </c>
      <c r="J765" s="54" t="s">
        <v>298</v>
      </c>
      <c r="K765" s="54" t="s">
        <v>6709</v>
      </c>
      <c r="L765" s="54" t="s">
        <v>6710</v>
      </c>
      <c r="M765" s="54" t="s">
        <v>6708</v>
      </c>
      <c r="N765" s="54" t="s">
        <v>256</v>
      </c>
      <c r="O765" s="54" t="s">
        <v>256</v>
      </c>
      <c r="P765" s="54" t="s">
        <v>268</v>
      </c>
      <c r="Q765" s="54" t="s">
        <v>256</v>
      </c>
      <c r="R765" s="54" t="s">
        <v>431</v>
      </c>
      <c r="S765" s="71"/>
      <c r="T765" s="54" t="s">
        <v>256</v>
      </c>
      <c r="U765" s="71">
        <v>44426</v>
      </c>
      <c r="V765" s="54" t="s">
        <v>256</v>
      </c>
      <c r="W765" t="str">
        <f t="shared" si="11"/>
        <v>Aug-21</v>
      </c>
    </row>
    <row r="766" spans="1:23" x14ac:dyDescent="0.25">
      <c r="A766" s="54" t="s">
        <v>317</v>
      </c>
      <c r="B766" s="54" t="s">
        <v>428</v>
      </c>
      <c r="C766" s="54" t="s">
        <v>263</v>
      </c>
      <c r="D766" s="54" t="s">
        <v>429</v>
      </c>
      <c r="E766" s="54" t="s">
        <v>6711</v>
      </c>
      <c r="F766" s="71">
        <v>44426</v>
      </c>
      <c r="G766" s="72">
        <v>613.95000000000005</v>
      </c>
      <c r="H766" s="72">
        <v>51541.1</v>
      </c>
      <c r="I766" s="54" t="s">
        <v>265</v>
      </c>
      <c r="J766" s="54" t="s">
        <v>298</v>
      </c>
      <c r="K766" s="54" t="s">
        <v>6712</v>
      </c>
      <c r="L766" s="54" t="s">
        <v>6713</v>
      </c>
      <c r="M766" s="54" t="s">
        <v>6711</v>
      </c>
      <c r="N766" s="54" t="s">
        <v>256</v>
      </c>
      <c r="O766" s="54" t="s">
        <v>256</v>
      </c>
      <c r="P766" s="54" t="s">
        <v>268</v>
      </c>
      <c r="Q766" s="54" t="s">
        <v>256</v>
      </c>
      <c r="R766" s="54" t="s">
        <v>431</v>
      </c>
      <c r="S766" s="71"/>
      <c r="T766" s="54" t="s">
        <v>256</v>
      </c>
      <c r="U766" s="71">
        <v>44426</v>
      </c>
      <c r="V766" s="54" t="s">
        <v>256</v>
      </c>
      <c r="W766" t="str">
        <f t="shared" si="11"/>
        <v>Aug-21</v>
      </c>
    </row>
    <row r="767" spans="1:23" x14ac:dyDescent="0.25">
      <c r="A767" s="54" t="s">
        <v>317</v>
      </c>
      <c r="B767" s="54" t="s">
        <v>428</v>
      </c>
      <c r="C767" s="54" t="s">
        <v>263</v>
      </c>
      <c r="D767" s="54" t="s">
        <v>429</v>
      </c>
      <c r="E767" s="54" t="s">
        <v>6714</v>
      </c>
      <c r="F767" s="71">
        <v>44427</v>
      </c>
      <c r="G767" s="72">
        <v>138.72999999999999</v>
      </c>
      <c r="H767" s="72">
        <v>11646.38</v>
      </c>
      <c r="I767" s="54" t="s">
        <v>265</v>
      </c>
      <c r="J767" s="54" t="s">
        <v>298</v>
      </c>
      <c r="K767" s="54" t="s">
        <v>6715</v>
      </c>
      <c r="L767" s="54" t="s">
        <v>6716</v>
      </c>
      <c r="M767" s="54" t="s">
        <v>6714</v>
      </c>
      <c r="N767" s="54" t="s">
        <v>256</v>
      </c>
      <c r="O767" s="54" t="s">
        <v>256</v>
      </c>
      <c r="P767" s="54" t="s">
        <v>268</v>
      </c>
      <c r="Q767" s="54" t="s">
        <v>256</v>
      </c>
      <c r="R767" s="54" t="s">
        <v>431</v>
      </c>
      <c r="S767" s="71"/>
      <c r="T767" s="54" t="s">
        <v>256</v>
      </c>
      <c r="U767" s="71">
        <v>44427</v>
      </c>
      <c r="V767" s="54" t="s">
        <v>256</v>
      </c>
      <c r="W767" t="str">
        <f t="shared" si="11"/>
        <v>Aug-21</v>
      </c>
    </row>
    <row r="768" spans="1:23" x14ac:dyDescent="0.25">
      <c r="A768" s="54" t="s">
        <v>317</v>
      </c>
      <c r="B768" s="54" t="s">
        <v>428</v>
      </c>
      <c r="C768" s="54" t="s">
        <v>263</v>
      </c>
      <c r="D768" s="54" t="s">
        <v>429</v>
      </c>
      <c r="E768" s="54" t="s">
        <v>6717</v>
      </c>
      <c r="F768" s="71">
        <v>44429</v>
      </c>
      <c r="G768" s="72">
        <v>18.79</v>
      </c>
      <c r="H768" s="72">
        <v>1577.42</v>
      </c>
      <c r="I768" s="54" t="s">
        <v>265</v>
      </c>
      <c r="J768" s="54" t="s">
        <v>298</v>
      </c>
      <c r="K768" s="54" t="s">
        <v>6718</v>
      </c>
      <c r="L768" s="54" t="s">
        <v>6719</v>
      </c>
      <c r="M768" s="54" t="s">
        <v>6717</v>
      </c>
      <c r="N768" s="54" t="s">
        <v>256</v>
      </c>
      <c r="O768" s="54" t="s">
        <v>256</v>
      </c>
      <c r="P768" s="54" t="s">
        <v>268</v>
      </c>
      <c r="Q768" s="54" t="s">
        <v>256</v>
      </c>
      <c r="R768" s="54" t="s">
        <v>431</v>
      </c>
      <c r="S768" s="71"/>
      <c r="T768" s="54" t="s">
        <v>256</v>
      </c>
      <c r="U768" s="71">
        <v>44429</v>
      </c>
      <c r="V768" s="54" t="s">
        <v>256</v>
      </c>
      <c r="W768" t="str">
        <f t="shared" si="11"/>
        <v>Aug-21</v>
      </c>
    </row>
    <row r="769" spans="1:23" x14ac:dyDescent="0.25">
      <c r="A769" s="54" t="s">
        <v>317</v>
      </c>
      <c r="B769" s="54" t="s">
        <v>428</v>
      </c>
      <c r="C769" s="54" t="s">
        <v>263</v>
      </c>
      <c r="D769" s="54" t="s">
        <v>429</v>
      </c>
      <c r="E769" s="54" t="s">
        <v>6720</v>
      </c>
      <c r="F769" s="71">
        <v>44429</v>
      </c>
      <c r="G769" s="72">
        <v>17.91</v>
      </c>
      <c r="H769" s="72">
        <v>1503.54</v>
      </c>
      <c r="I769" s="54" t="s">
        <v>265</v>
      </c>
      <c r="J769" s="54" t="s">
        <v>298</v>
      </c>
      <c r="K769" s="54" t="s">
        <v>6721</v>
      </c>
      <c r="L769" s="54" t="s">
        <v>6722</v>
      </c>
      <c r="M769" s="54" t="s">
        <v>6720</v>
      </c>
      <c r="N769" s="54" t="s">
        <v>256</v>
      </c>
      <c r="O769" s="54" t="s">
        <v>256</v>
      </c>
      <c r="P769" s="54" t="s">
        <v>268</v>
      </c>
      <c r="Q769" s="54" t="s">
        <v>256</v>
      </c>
      <c r="R769" s="54" t="s">
        <v>431</v>
      </c>
      <c r="S769" s="71"/>
      <c r="T769" s="54" t="s">
        <v>256</v>
      </c>
      <c r="U769" s="71">
        <v>44429</v>
      </c>
      <c r="V769" s="54" t="s">
        <v>256</v>
      </c>
      <c r="W769" t="str">
        <f t="shared" si="11"/>
        <v>Aug-21</v>
      </c>
    </row>
    <row r="770" spans="1:23" x14ac:dyDescent="0.25">
      <c r="A770" s="54" t="s">
        <v>317</v>
      </c>
      <c r="B770" s="54" t="s">
        <v>428</v>
      </c>
      <c r="C770" s="54" t="s">
        <v>263</v>
      </c>
      <c r="D770" s="54" t="s">
        <v>429</v>
      </c>
      <c r="E770" s="54" t="s">
        <v>6723</v>
      </c>
      <c r="F770" s="71">
        <v>44426</v>
      </c>
      <c r="G770" s="72">
        <v>450.97</v>
      </c>
      <c r="H770" s="72">
        <v>37858.93</v>
      </c>
      <c r="I770" s="54" t="s">
        <v>265</v>
      </c>
      <c r="J770" s="54" t="s">
        <v>298</v>
      </c>
      <c r="K770" s="54" t="s">
        <v>6724</v>
      </c>
      <c r="L770" s="54" t="s">
        <v>6725</v>
      </c>
      <c r="M770" s="54" t="s">
        <v>6723</v>
      </c>
      <c r="N770" s="54" t="s">
        <v>256</v>
      </c>
      <c r="O770" s="54" t="s">
        <v>256</v>
      </c>
      <c r="P770" s="54" t="s">
        <v>268</v>
      </c>
      <c r="Q770" s="54" t="s">
        <v>256</v>
      </c>
      <c r="R770" s="54" t="s">
        <v>431</v>
      </c>
      <c r="S770" s="71"/>
      <c r="T770" s="54" t="s">
        <v>256</v>
      </c>
      <c r="U770" s="71">
        <v>44426</v>
      </c>
      <c r="V770" s="54" t="s">
        <v>256</v>
      </c>
      <c r="W770" t="str">
        <f t="shared" ref="W770:W833" si="12">TEXT(F770,"MMM-YY")</f>
        <v>Aug-21</v>
      </c>
    </row>
    <row r="771" spans="1:23" x14ac:dyDescent="0.25">
      <c r="A771" s="54" t="s">
        <v>317</v>
      </c>
      <c r="B771" s="54" t="s">
        <v>428</v>
      </c>
      <c r="C771" s="54" t="s">
        <v>263</v>
      </c>
      <c r="D771" s="54" t="s">
        <v>429</v>
      </c>
      <c r="E771" s="54" t="s">
        <v>6726</v>
      </c>
      <c r="F771" s="71">
        <v>44436</v>
      </c>
      <c r="G771" s="72">
        <v>890.66</v>
      </c>
      <c r="H771" s="72">
        <v>74770.91</v>
      </c>
      <c r="I771" s="54" t="s">
        <v>265</v>
      </c>
      <c r="J771" s="54" t="s">
        <v>298</v>
      </c>
      <c r="K771" s="54" t="s">
        <v>6727</v>
      </c>
      <c r="L771" s="54" t="s">
        <v>6728</v>
      </c>
      <c r="M771" s="54" t="s">
        <v>6726</v>
      </c>
      <c r="N771" s="54" t="s">
        <v>256</v>
      </c>
      <c r="O771" s="54" t="s">
        <v>256</v>
      </c>
      <c r="P771" s="54" t="s">
        <v>268</v>
      </c>
      <c r="Q771" s="54" t="s">
        <v>256</v>
      </c>
      <c r="R771" s="54" t="s">
        <v>431</v>
      </c>
      <c r="S771" s="71"/>
      <c r="T771" s="54" t="s">
        <v>256</v>
      </c>
      <c r="U771" s="71">
        <v>44436</v>
      </c>
      <c r="V771" s="54" t="s">
        <v>256</v>
      </c>
      <c r="W771" t="str">
        <f t="shared" si="12"/>
        <v>Aug-21</v>
      </c>
    </row>
    <row r="772" spans="1:23" x14ac:dyDescent="0.25">
      <c r="A772" s="54" t="s">
        <v>317</v>
      </c>
      <c r="B772" s="54" t="s">
        <v>428</v>
      </c>
      <c r="C772" s="54" t="s">
        <v>263</v>
      </c>
      <c r="D772" s="54" t="s">
        <v>429</v>
      </c>
      <c r="E772" s="54" t="s">
        <v>6729</v>
      </c>
      <c r="F772" s="71">
        <v>44433</v>
      </c>
      <c r="G772" s="72">
        <v>67.72</v>
      </c>
      <c r="H772" s="72">
        <v>5685.09</v>
      </c>
      <c r="I772" s="54" t="s">
        <v>265</v>
      </c>
      <c r="J772" s="54" t="s">
        <v>298</v>
      </c>
      <c r="K772" s="54" t="s">
        <v>6730</v>
      </c>
      <c r="L772" s="54" t="s">
        <v>6731</v>
      </c>
      <c r="M772" s="54" t="s">
        <v>6729</v>
      </c>
      <c r="N772" s="54" t="s">
        <v>256</v>
      </c>
      <c r="O772" s="54" t="s">
        <v>256</v>
      </c>
      <c r="P772" s="54" t="s">
        <v>268</v>
      </c>
      <c r="Q772" s="54" t="s">
        <v>256</v>
      </c>
      <c r="R772" s="54" t="s">
        <v>431</v>
      </c>
      <c r="S772" s="71"/>
      <c r="T772" s="54" t="s">
        <v>256</v>
      </c>
      <c r="U772" s="71">
        <v>44433</v>
      </c>
      <c r="V772" s="54" t="s">
        <v>256</v>
      </c>
      <c r="W772" t="str">
        <f t="shared" si="12"/>
        <v>Aug-21</v>
      </c>
    </row>
    <row r="773" spans="1:23" x14ac:dyDescent="0.25">
      <c r="A773" s="54" t="s">
        <v>317</v>
      </c>
      <c r="B773" s="54" t="s">
        <v>428</v>
      </c>
      <c r="C773" s="54" t="s">
        <v>263</v>
      </c>
      <c r="D773" s="54" t="s">
        <v>429</v>
      </c>
      <c r="E773" s="54" t="s">
        <v>6732</v>
      </c>
      <c r="F773" s="71">
        <v>44433</v>
      </c>
      <c r="G773" s="72">
        <v>811.71</v>
      </c>
      <c r="H773" s="72">
        <v>68143.05</v>
      </c>
      <c r="I773" s="54" t="s">
        <v>265</v>
      </c>
      <c r="J773" s="54" t="s">
        <v>298</v>
      </c>
      <c r="K773" s="54" t="s">
        <v>6733</v>
      </c>
      <c r="L773" s="54" t="s">
        <v>6734</v>
      </c>
      <c r="M773" s="54" t="s">
        <v>6732</v>
      </c>
      <c r="N773" s="54" t="s">
        <v>256</v>
      </c>
      <c r="O773" s="54" t="s">
        <v>256</v>
      </c>
      <c r="P773" s="54" t="s">
        <v>268</v>
      </c>
      <c r="Q773" s="54" t="s">
        <v>256</v>
      </c>
      <c r="R773" s="54" t="s">
        <v>431</v>
      </c>
      <c r="S773" s="71"/>
      <c r="T773" s="54" t="s">
        <v>256</v>
      </c>
      <c r="U773" s="71">
        <v>44433</v>
      </c>
      <c r="V773" s="54" t="s">
        <v>256</v>
      </c>
      <c r="W773" t="str">
        <f t="shared" si="12"/>
        <v>Aug-21</v>
      </c>
    </row>
    <row r="774" spans="1:23" x14ac:dyDescent="0.25">
      <c r="A774" s="54" t="s">
        <v>317</v>
      </c>
      <c r="B774" s="54" t="s">
        <v>428</v>
      </c>
      <c r="C774" s="54" t="s">
        <v>263</v>
      </c>
      <c r="D774" s="54" t="s">
        <v>429</v>
      </c>
      <c r="E774" s="54" t="s">
        <v>6735</v>
      </c>
      <c r="F774" s="71">
        <v>44433</v>
      </c>
      <c r="G774" s="72">
        <v>678.44</v>
      </c>
      <c r="H774" s="72">
        <v>56955.040000000001</v>
      </c>
      <c r="I774" s="54" t="s">
        <v>265</v>
      </c>
      <c r="J774" s="54" t="s">
        <v>298</v>
      </c>
      <c r="K774" s="54" t="s">
        <v>6736</v>
      </c>
      <c r="L774" s="54" t="s">
        <v>6737</v>
      </c>
      <c r="M774" s="54" t="s">
        <v>6735</v>
      </c>
      <c r="N774" s="54" t="s">
        <v>256</v>
      </c>
      <c r="O774" s="54" t="s">
        <v>256</v>
      </c>
      <c r="P774" s="54" t="s">
        <v>268</v>
      </c>
      <c r="Q774" s="54" t="s">
        <v>256</v>
      </c>
      <c r="R774" s="54" t="s">
        <v>431</v>
      </c>
      <c r="S774" s="71"/>
      <c r="T774" s="54" t="s">
        <v>256</v>
      </c>
      <c r="U774" s="71">
        <v>44433</v>
      </c>
      <c r="V774" s="54" t="s">
        <v>256</v>
      </c>
      <c r="W774" t="str">
        <f t="shared" si="12"/>
        <v>Aug-21</v>
      </c>
    </row>
    <row r="775" spans="1:23" x14ac:dyDescent="0.25">
      <c r="A775" s="54" t="s">
        <v>317</v>
      </c>
      <c r="B775" s="54" t="s">
        <v>428</v>
      </c>
      <c r="C775" s="54" t="s">
        <v>263</v>
      </c>
      <c r="D775" s="54" t="s">
        <v>429</v>
      </c>
      <c r="E775" s="54" t="s">
        <v>6738</v>
      </c>
      <c r="F775" s="71">
        <v>44436</v>
      </c>
      <c r="G775" s="72">
        <v>69.180000000000007</v>
      </c>
      <c r="H775" s="72">
        <v>5807.66</v>
      </c>
      <c r="I775" s="54" t="s">
        <v>265</v>
      </c>
      <c r="J775" s="54" t="s">
        <v>298</v>
      </c>
      <c r="K775" s="54" t="s">
        <v>6739</v>
      </c>
      <c r="L775" s="54" t="s">
        <v>6740</v>
      </c>
      <c r="M775" s="54" t="s">
        <v>6738</v>
      </c>
      <c r="N775" s="54" t="s">
        <v>256</v>
      </c>
      <c r="O775" s="54" t="s">
        <v>256</v>
      </c>
      <c r="P775" s="54" t="s">
        <v>268</v>
      </c>
      <c r="Q775" s="54" t="s">
        <v>256</v>
      </c>
      <c r="R775" s="54" t="s">
        <v>431</v>
      </c>
      <c r="S775" s="71"/>
      <c r="T775" s="54" t="s">
        <v>256</v>
      </c>
      <c r="U775" s="71">
        <v>44436</v>
      </c>
      <c r="V775" s="54" t="s">
        <v>256</v>
      </c>
      <c r="W775" t="str">
        <f t="shared" si="12"/>
        <v>Aug-21</v>
      </c>
    </row>
    <row r="776" spans="1:23" x14ac:dyDescent="0.25">
      <c r="A776" s="54" t="s">
        <v>317</v>
      </c>
      <c r="B776" s="54" t="s">
        <v>428</v>
      </c>
      <c r="C776" s="54" t="s">
        <v>263</v>
      </c>
      <c r="D776" s="54" t="s">
        <v>429</v>
      </c>
      <c r="E776" s="54" t="s">
        <v>6741</v>
      </c>
      <c r="F776" s="71">
        <v>44433</v>
      </c>
      <c r="G776" s="72">
        <v>57.57</v>
      </c>
      <c r="H776" s="72">
        <v>4833</v>
      </c>
      <c r="I776" s="54" t="s">
        <v>265</v>
      </c>
      <c r="J776" s="54" t="s">
        <v>298</v>
      </c>
      <c r="K776" s="54" t="s">
        <v>6742</v>
      </c>
      <c r="L776" s="54" t="s">
        <v>6743</v>
      </c>
      <c r="M776" s="54" t="s">
        <v>6741</v>
      </c>
      <c r="N776" s="54" t="s">
        <v>256</v>
      </c>
      <c r="O776" s="54" t="s">
        <v>256</v>
      </c>
      <c r="P776" s="54" t="s">
        <v>268</v>
      </c>
      <c r="Q776" s="54" t="s">
        <v>256</v>
      </c>
      <c r="R776" s="54" t="s">
        <v>431</v>
      </c>
      <c r="S776" s="71"/>
      <c r="T776" s="54" t="s">
        <v>256</v>
      </c>
      <c r="U776" s="71">
        <v>44433</v>
      </c>
      <c r="V776" s="54" t="s">
        <v>256</v>
      </c>
      <c r="W776" t="str">
        <f t="shared" si="12"/>
        <v>Aug-21</v>
      </c>
    </row>
    <row r="777" spans="1:23" x14ac:dyDescent="0.25">
      <c r="A777" s="54" t="s">
        <v>317</v>
      </c>
      <c r="B777" s="54" t="s">
        <v>428</v>
      </c>
      <c r="C777" s="54" t="s">
        <v>263</v>
      </c>
      <c r="D777" s="54" t="s">
        <v>429</v>
      </c>
      <c r="E777" s="54" t="s">
        <v>6744</v>
      </c>
      <c r="F777" s="71">
        <v>44436</v>
      </c>
      <c r="G777" s="72">
        <v>470.12</v>
      </c>
      <c r="H777" s="72">
        <v>39466.57</v>
      </c>
      <c r="I777" s="54" t="s">
        <v>265</v>
      </c>
      <c r="J777" s="54" t="s">
        <v>298</v>
      </c>
      <c r="K777" s="54" t="s">
        <v>6745</v>
      </c>
      <c r="L777" s="54" t="s">
        <v>6746</v>
      </c>
      <c r="M777" s="54" t="s">
        <v>6744</v>
      </c>
      <c r="N777" s="54" t="s">
        <v>256</v>
      </c>
      <c r="O777" s="54" t="s">
        <v>256</v>
      </c>
      <c r="P777" s="54" t="s">
        <v>268</v>
      </c>
      <c r="Q777" s="54" t="s">
        <v>256</v>
      </c>
      <c r="R777" s="54" t="s">
        <v>431</v>
      </c>
      <c r="S777" s="71"/>
      <c r="T777" s="54" t="s">
        <v>256</v>
      </c>
      <c r="U777" s="71">
        <v>44436</v>
      </c>
      <c r="V777" s="54" t="s">
        <v>256</v>
      </c>
      <c r="W777" t="str">
        <f t="shared" si="12"/>
        <v>Aug-21</v>
      </c>
    </row>
    <row r="778" spans="1:23" x14ac:dyDescent="0.25">
      <c r="A778" s="54" t="s">
        <v>317</v>
      </c>
      <c r="B778" s="54" t="s">
        <v>428</v>
      </c>
      <c r="C778" s="54" t="s">
        <v>263</v>
      </c>
      <c r="D778" s="54" t="s">
        <v>429</v>
      </c>
      <c r="E778" s="54" t="s">
        <v>6747</v>
      </c>
      <c r="F778" s="71">
        <v>44436</v>
      </c>
      <c r="G778" s="72">
        <v>153.24</v>
      </c>
      <c r="H778" s="72">
        <v>12864.5</v>
      </c>
      <c r="I778" s="54" t="s">
        <v>265</v>
      </c>
      <c r="J778" s="54" t="s">
        <v>298</v>
      </c>
      <c r="K778" s="54" t="s">
        <v>6748</v>
      </c>
      <c r="L778" s="54" t="s">
        <v>6749</v>
      </c>
      <c r="M778" s="54" t="s">
        <v>6747</v>
      </c>
      <c r="N778" s="54" t="s">
        <v>256</v>
      </c>
      <c r="O778" s="54" t="s">
        <v>256</v>
      </c>
      <c r="P778" s="54" t="s">
        <v>268</v>
      </c>
      <c r="Q778" s="54" t="s">
        <v>256</v>
      </c>
      <c r="R778" s="54" t="s">
        <v>431</v>
      </c>
      <c r="S778" s="71"/>
      <c r="T778" s="54" t="s">
        <v>256</v>
      </c>
      <c r="U778" s="71">
        <v>44436</v>
      </c>
      <c r="V778" s="54" t="s">
        <v>256</v>
      </c>
      <c r="W778" t="str">
        <f t="shared" si="12"/>
        <v>Aug-21</v>
      </c>
    </row>
    <row r="779" spans="1:23" x14ac:dyDescent="0.25">
      <c r="A779" s="54" t="s">
        <v>317</v>
      </c>
      <c r="B779" s="54" t="s">
        <v>428</v>
      </c>
      <c r="C779" s="54" t="s">
        <v>263</v>
      </c>
      <c r="D779" s="54" t="s">
        <v>429</v>
      </c>
      <c r="E779" s="54" t="s">
        <v>6750</v>
      </c>
      <c r="F779" s="71">
        <v>44436</v>
      </c>
      <c r="G779" s="72">
        <v>99.96</v>
      </c>
      <c r="H779" s="72">
        <v>8391.64</v>
      </c>
      <c r="I779" s="54" t="s">
        <v>265</v>
      </c>
      <c r="J779" s="54" t="s">
        <v>298</v>
      </c>
      <c r="K779" s="54" t="s">
        <v>6751</v>
      </c>
      <c r="L779" s="54" t="s">
        <v>6752</v>
      </c>
      <c r="M779" s="54" t="s">
        <v>6750</v>
      </c>
      <c r="N779" s="54" t="s">
        <v>256</v>
      </c>
      <c r="O779" s="54" t="s">
        <v>256</v>
      </c>
      <c r="P779" s="54" t="s">
        <v>268</v>
      </c>
      <c r="Q779" s="54" t="s">
        <v>256</v>
      </c>
      <c r="R779" s="54" t="s">
        <v>431</v>
      </c>
      <c r="S779" s="71"/>
      <c r="T779" s="54" t="s">
        <v>256</v>
      </c>
      <c r="U779" s="71">
        <v>44436</v>
      </c>
      <c r="V779" s="54" t="s">
        <v>256</v>
      </c>
      <c r="W779" t="str">
        <f t="shared" si="12"/>
        <v>Aug-21</v>
      </c>
    </row>
    <row r="780" spans="1:23" x14ac:dyDescent="0.25">
      <c r="A780" s="54" t="s">
        <v>317</v>
      </c>
      <c r="B780" s="54" t="s">
        <v>428</v>
      </c>
      <c r="C780" s="54" t="s">
        <v>263</v>
      </c>
      <c r="D780" s="54" t="s">
        <v>429</v>
      </c>
      <c r="E780" s="54" t="s">
        <v>6753</v>
      </c>
      <c r="F780" s="71">
        <v>44436</v>
      </c>
      <c r="G780" s="72">
        <v>1086.54</v>
      </c>
      <c r="H780" s="72">
        <v>91215.03</v>
      </c>
      <c r="I780" s="54" t="s">
        <v>265</v>
      </c>
      <c r="J780" s="54" t="s">
        <v>298</v>
      </c>
      <c r="K780" s="54" t="s">
        <v>6754</v>
      </c>
      <c r="L780" s="54" t="s">
        <v>6755</v>
      </c>
      <c r="M780" s="54" t="s">
        <v>6753</v>
      </c>
      <c r="N780" s="54" t="s">
        <v>256</v>
      </c>
      <c r="O780" s="54" t="s">
        <v>256</v>
      </c>
      <c r="P780" s="54" t="s">
        <v>268</v>
      </c>
      <c r="Q780" s="54" t="s">
        <v>256</v>
      </c>
      <c r="R780" s="54" t="s">
        <v>431</v>
      </c>
      <c r="S780" s="71"/>
      <c r="T780" s="54" t="s">
        <v>256</v>
      </c>
      <c r="U780" s="71">
        <v>44436</v>
      </c>
      <c r="V780" s="54" t="s">
        <v>256</v>
      </c>
      <c r="W780" t="str">
        <f t="shared" si="12"/>
        <v>Aug-21</v>
      </c>
    </row>
    <row r="781" spans="1:23" x14ac:dyDescent="0.25">
      <c r="A781" s="54" t="s">
        <v>317</v>
      </c>
      <c r="B781" s="54" t="s">
        <v>428</v>
      </c>
      <c r="C781" s="54" t="s">
        <v>263</v>
      </c>
      <c r="D781" s="54" t="s">
        <v>429</v>
      </c>
      <c r="E781" s="54" t="s">
        <v>6756</v>
      </c>
      <c r="F781" s="71">
        <v>44436</v>
      </c>
      <c r="G781" s="72">
        <v>276.64999999999998</v>
      </c>
      <c r="H781" s="72">
        <v>23224.77</v>
      </c>
      <c r="I781" s="54" t="s">
        <v>265</v>
      </c>
      <c r="J781" s="54" t="s">
        <v>298</v>
      </c>
      <c r="K781" s="54" t="s">
        <v>6757</v>
      </c>
      <c r="L781" s="54" t="s">
        <v>6758</v>
      </c>
      <c r="M781" s="54" t="s">
        <v>6756</v>
      </c>
      <c r="N781" s="54" t="s">
        <v>256</v>
      </c>
      <c r="O781" s="54" t="s">
        <v>256</v>
      </c>
      <c r="P781" s="54" t="s">
        <v>268</v>
      </c>
      <c r="Q781" s="54" t="s">
        <v>256</v>
      </c>
      <c r="R781" s="54" t="s">
        <v>431</v>
      </c>
      <c r="S781" s="71"/>
      <c r="T781" s="54" t="s">
        <v>256</v>
      </c>
      <c r="U781" s="71">
        <v>44436</v>
      </c>
      <c r="V781" s="54" t="s">
        <v>256</v>
      </c>
      <c r="W781" t="str">
        <f t="shared" si="12"/>
        <v>Aug-21</v>
      </c>
    </row>
    <row r="782" spans="1:23" x14ac:dyDescent="0.25">
      <c r="A782" s="54" t="s">
        <v>317</v>
      </c>
      <c r="B782" s="54" t="s">
        <v>428</v>
      </c>
      <c r="C782" s="54" t="s">
        <v>263</v>
      </c>
      <c r="D782" s="54" t="s">
        <v>429</v>
      </c>
      <c r="E782" s="54" t="s">
        <v>6759</v>
      </c>
      <c r="F782" s="71">
        <v>44436</v>
      </c>
      <c r="G782" s="72">
        <v>42.48</v>
      </c>
      <c r="H782" s="72">
        <v>3566.2</v>
      </c>
      <c r="I782" s="54" t="s">
        <v>265</v>
      </c>
      <c r="J782" s="54" t="s">
        <v>298</v>
      </c>
      <c r="K782" s="54" t="s">
        <v>6760</v>
      </c>
      <c r="L782" s="54" t="s">
        <v>6761</v>
      </c>
      <c r="M782" s="54" t="s">
        <v>6759</v>
      </c>
      <c r="N782" s="54" t="s">
        <v>256</v>
      </c>
      <c r="O782" s="54" t="s">
        <v>256</v>
      </c>
      <c r="P782" s="54" t="s">
        <v>268</v>
      </c>
      <c r="Q782" s="54" t="s">
        <v>256</v>
      </c>
      <c r="R782" s="54" t="s">
        <v>431</v>
      </c>
      <c r="S782" s="71"/>
      <c r="T782" s="54" t="s">
        <v>256</v>
      </c>
      <c r="U782" s="71">
        <v>44436</v>
      </c>
      <c r="V782" s="54" t="s">
        <v>256</v>
      </c>
      <c r="W782" t="str">
        <f t="shared" si="12"/>
        <v>Aug-21</v>
      </c>
    </row>
    <row r="783" spans="1:23" x14ac:dyDescent="0.25">
      <c r="A783" s="54" t="s">
        <v>317</v>
      </c>
      <c r="B783" s="54" t="s">
        <v>428</v>
      </c>
      <c r="C783" s="54" t="s">
        <v>263</v>
      </c>
      <c r="D783" s="54" t="s">
        <v>429</v>
      </c>
      <c r="E783" s="54" t="s">
        <v>6762</v>
      </c>
      <c r="F783" s="71">
        <v>44439</v>
      </c>
      <c r="G783" s="72">
        <v>15.96</v>
      </c>
      <c r="H783" s="72">
        <v>1344.63</v>
      </c>
      <c r="I783" s="54" t="s">
        <v>265</v>
      </c>
      <c r="J783" s="54" t="s">
        <v>298</v>
      </c>
      <c r="K783" s="54" t="s">
        <v>6763</v>
      </c>
      <c r="L783" s="54" t="s">
        <v>6764</v>
      </c>
      <c r="M783" s="54" t="s">
        <v>6762</v>
      </c>
      <c r="N783" s="54" t="s">
        <v>256</v>
      </c>
      <c r="O783" s="54" t="s">
        <v>256</v>
      </c>
      <c r="P783" s="54" t="s">
        <v>268</v>
      </c>
      <c r="Q783" s="54" t="s">
        <v>256</v>
      </c>
      <c r="R783" s="54" t="s">
        <v>431</v>
      </c>
      <c r="S783" s="71"/>
      <c r="T783" s="54" t="s">
        <v>256</v>
      </c>
      <c r="U783" s="71">
        <v>44439</v>
      </c>
      <c r="V783" s="54" t="s">
        <v>256</v>
      </c>
      <c r="W783" t="str">
        <f t="shared" si="12"/>
        <v>Aug-21</v>
      </c>
    </row>
    <row r="784" spans="1:23" x14ac:dyDescent="0.25">
      <c r="A784" s="54" t="s">
        <v>317</v>
      </c>
      <c r="B784" s="54" t="s">
        <v>428</v>
      </c>
      <c r="C784" s="54" t="s">
        <v>263</v>
      </c>
      <c r="D784" s="54" t="s">
        <v>429</v>
      </c>
      <c r="E784" s="54" t="s">
        <v>6765</v>
      </c>
      <c r="F784" s="71">
        <v>44439</v>
      </c>
      <c r="G784" s="72">
        <v>454.58</v>
      </c>
      <c r="H784" s="72">
        <v>38298.370000000003</v>
      </c>
      <c r="I784" s="54" t="s">
        <v>265</v>
      </c>
      <c r="J784" s="54" t="s">
        <v>298</v>
      </c>
      <c r="K784" s="54" t="s">
        <v>6766</v>
      </c>
      <c r="L784" s="54" t="s">
        <v>6767</v>
      </c>
      <c r="M784" s="54" t="s">
        <v>6765</v>
      </c>
      <c r="N784" s="54" t="s">
        <v>256</v>
      </c>
      <c r="O784" s="54" t="s">
        <v>256</v>
      </c>
      <c r="P784" s="54" t="s">
        <v>268</v>
      </c>
      <c r="Q784" s="54" t="s">
        <v>256</v>
      </c>
      <c r="R784" s="54" t="s">
        <v>431</v>
      </c>
      <c r="S784" s="71"/>
      <c r="T784" s="54" t="s">
        <v>256</v>
      </c>
      <c r="U784" s="71">
        <v>44439</v>
      </c>
      <c r="V784" s="54" t="s">
        <v>256</v>
      </c>
      <c r="W784" t="str">
        <f t="shared" si="12"/>
        <v>Aug-21</v>
      </c>
    </row>
    <row r="785" spans="1:23" x14ac:dyDescent="0.25">
      <c r="A785" s="54" t="s">
        <v>317</v>
      </c>
      <c r="B785" s="54" t="s">
        <v>428</v>
      </c>
      <c r="C785" s="54" t="s">
        <v>263</v>
      </c>
      <c r="D785" s="54" t="s">
        <v>429</v>
      </c>
      <c r="E785" s="54" t="s">
        <v>6768</v>
      </c>
      <c r="F785" s="71">
        <v>44436</v>
      </c>
      <c r="G785" s="72">
        <v>95.7</v>
      </c>
      <c r="H785" s="72">
        <v>8034.02</v>
      </c>
      <c r="I785" s="54" t="s">
        <v>265</v>
      </c>
      <c r="J785" s="54" t="s">
        <v>298</v>
      </c>
      <c r="K785" s="54" t="s">
        <v>6769</v>
      </c>
      <c r="L785" s="54" t="s">
        <v>6770</v>
      </c>
      <c r="M785" s="54" t="s">
        <v>6768</v>
      </c>
      <c r="N785" s="54" t="s">
        <v>256</v>
      </c>
      <c r="O785" s="54" t="s">
        <v>256</v>
      </c>
      <c r="P785" s="54" t="s">
        <v>268</v>
      </c>
      <c r="Q785" s="54" t="s">
        <v>256</v>
      </c>
      <c r="R785" s="54" t="s">
        <v>431</v>
      </c>
      <c r="S785" s="71"/>
      <c r="T785" s="54" t="s">
        <v>256</v>
      </c>
      <c r="U785" s="71">
        <v>44436</v>
      </c>
      <c r="V785" s="54" t="s">
        <v>256</v>
      </c>
      <c r="W785" t="str">
        <f t="shared" si="12"/>
        <v>Aug-21</v>
      </c>
    </row>
    <row r="786" spans="1:23" x14ac:dyDescent="0.25">
      <c r="A786" s="54" t="s">
        <v>317</v>
      </c>
      <c r="B786" s="54" t="s">
        <v>428</v>
      </c>
      <c r="C786" s="54" t="s">
        <v>263</v>
      </c>
      <c r="D786" s="54" t="s">
        <v>429</v>
      </c>
      <c r="E786" s="54" t="s">
        <v>6771</v>
      </c>
      <c r="F786" s="71">
        <v>44415</v>
      </c>
      <c r="G786" s="72">
        <v>8097.4</v>
      </c>
      <c r="H786" s="72">
        <v>679776.73</v>
      </c>
      <c r="I786" s="54" t="s">
        <v>265</v>
      </c>
      <c r="J786" s="54" t="s">
        <v>573</v>
      </c>
      <c r="K786" s="54" t="s">
        <v>6772</v>
      </c>
      <c r="L786" s="54" t="s">
        <v>6773</v>
      </c>
      <c r="M786" s="54" t="s">
        <v>6771</v>
      </c>
      <c r="N786" s="54" t="s">
        <v>256</v>
      </c>
      <c r="O786" s="54" t="s">
        <v>256</v>
      </c>
      <c r="P786" s="54" t="s">
        <v>445</v>
      </c>
      <c r="Q786" s="54" t="s">
        <v>256</v>
      </c>
      <c r="R786" s="54" t="s">
        <v>431</v>
      </c>
      <c r="S786" s="71"/>
      <c r="T786" s="54" t="s">
        <v>256</v>
      </c>
      <c r="U786" s="71">
        <v>44415</v>
      </c>
      <c r="V786" s="54" t="s">
        <v>256</v>
      </c>
      <c r="W786" t="str">
        <f t="shared" si="12"/>
        <v>Aug-21</v>
      </c>
    </row>
    <row r="787" spans="1:23" x14ac:dyDescent="0.25">
      <c r="A787" s="54" t="s">
        <v>317</v>
      </c>
      <c r="B787" s="54" t="s">
        <v>428</v>
      </c>
      <c r="C787" s="54" t="s">
        <v>263</v>
      </c>
      <c r="D787" s="54" t="s">
        <v>429</v>
      </c>
      <c r="E787" s="54" t="s">
        <v>6774</v>
      </c>
      <c r="F787" s="71">
        <v>44420</v>
      </c>
      <c r="G787" s="72">
        <v>2293.1999999999998</v>
      </c>
      <c r="H787" s="72">
        <v>192514.14</v>
      </c>
      <c r="I787" s="54" t="s">
        <v>265</v>
      </c>
      <c r="J787" s="54" t="s">
        <v>573</v>
      </c>
      <c r="K787" s="54" t="s">
        <v>6772</v>
      </c>
      <c r="L787" s="54" t="s">
        <v>6775</v>
      </c>
      <c r="M787" s="54" t="s">
        <v>6774</v>
      </c>
      <c r="N787" s="54" t="s">
        <v>256</v>
      </c>
      <c r="O787" s="54" t="s">
        <v>256</v>
      </c>
      <c r="P787" s="54" t="s">
        <v>445</v>
      </c>
      <c r="Q787" s="54" t="s">
        <v>256</v>
      </c>
      <c r="R787" s="54" t="s">
        <v>431</v>
      </c>
      <c r="S787" s="71"/>
      <c r="T787" s="54" t="s">
        <v>256</v>
      </c>
      <c r="U787" s="71">
        <v>44420</v>
      </c>
      <c r="V787" s="54" t="s">
        <v>256</v>
      </c>
      <c r="W787" t="str">
        <f t="shared" si="12"/>
        <v>Aug-21</v>
      </c>
    </row>
    <row r="788" spans="1:23" x14ac:dyDescent="0.25">
      <c r="A788" s="54" t="s">
        <v>317</v>
      </c>
      <c r="B788" s="54" t="s">
        <v>428</v>
      </c>
      <c r="C788" s="54" t="s">
        <v>263</v>
      </c>
      <c r="D788" s="54" t="s">
        <v>429</v>
      </c>
      <c r="E788" s="54" t="s">
        <v>6776</v>
      </c>
      <c r="F788" s="71">
        <v>44420</v>
      </c>
      <c r="G788" s="72">
        <v>23216.98</v>
      </c>
      <c r="H788" s="72">
        <v>1949065.47</v>
      </c>
      <c r="I788" s="54" t="s">
        <v>265</v>
      </c>
      <c r="J788" s="54" t="s">
        <v>573</v>
      </c>
      <c r="K788" s="54" t="s">
        <v>6777</v>
      </c>
      <c r="L788" s="54" t="s">
        <v>6778</v>
      </c>
      <c r="M788" s="54" t="s">
        <v>6776</v>
      </c>
      <c r="N788" s="54" t="s">
        <v>256</v>
      </c>
      <c r="O788" s="54" t="s">
        <v>256</v>
      </c>
      <c r="P788" s="54" t="s">
        <v>445</v>
      </c>
      <c r="Q788" s="54" t="s">
        <v>256</v>
      </c>
      <c r="R788" s="54" t="s">
        <v>431</v>
      </c>
      <c r="S788" s="71"/>
      <c r="T788" s="54" t="s">
        <v>256</v>
      </c>
      <c r="U788" s="71">
        <v>44420</v>
      </c>
      <c r="V788" s="54" t="s">
        <v>256</v>
      </c>
      <c r="W788" t="str">
        <f t="shared" si="12"/>
        <v>Aug-21</v>
      </c>
    </row>
    <row r="789" spans="1:23" x14ac:dyDescent="0.25">
      <c r="A789" s="54" t="s">
        <v>317</v>
      </c>
      <c r="B789" s="54" t="s">
        <v>428</v>
      </c>
      <c r="C789" s="54" t="s">
        <v>263</v>
      </c>
      <c r="D789" s="54" t="s">
        <v>429</v>
      </c>
      <c r="E789" s="54" t="s">
        <v>6779</v>
      </c>
      <c r="F789" s="71">
        <v>44420</v>
      </c>
      <c r="G789" s="72">
        <v>228.9</v>
      </c>
      <c r="H789" s="72">
        <v>19216.16</v>
      </c>
      <c r="I789" s="54" t="s">
        <v>265</v>
      </c>
      <c r="J789" s="54" t="s">
        <v>573</v>
      </c>
      <c r="K789" s="54" t="s">
        <v>6780</v>
      </c>
      <c r="L789" s="54" t="s">
        <v>6781</v>
      </c>
      <c r="M789" s="54" t="s">
        <v>6779</v>
      </c>
      <c r="N789" s="54" t="s">
        <v>256</v>
      </c>
      <c r="O789" s="54" t="s">
        <v>256</v>
      </c>
      <c r="P789" s="54" t="s">
        <v>445</v>
      </c>
      <c r="Q789" s="54" t="s">
        <v>256</v>
      </c>
      <c r="R789" s="54" t="s">
        <v>431</v>
      </c>
      <c r="S789" s="71"/>
      <c r="T789" s="54" t="s">
        <v>256</v>
      </c>
      <c r="U789" s="71">
        <v>44420</v>
      </c>
      <c r="V789" s="54" t="s">
        <v>256</v>
      </c>
      <c r="W789" t="str">
        <f t="shared" si="12"/>
        <v>Aug-21</v>
      </c>
    </row>
    <row r="790" spans="1:23" x14ac:dyDescent="0.25">
      <c r="A790" s="54" t="s">
        <v>317</v>
      </c>
      <c r="B790" s="54" t="s">
        <v>428</v>
      </c>
      <c r="C790" s="54" t="s">
        <v>263</v>
      </c>
      <c r="D790" s="54" t="s">
        <v>429</v>
      </c>
      <c r="E790" s="54" t="s">
        <v>6782</v>
      </c>
      <c r="F790" s="71">
        <v>44425</v>
      </c>
      <c r="G790" s="72">
        <v>121.94</v>
      </c>
      <c r="H790" s="72">
        <v>10236.86</v>
      </c>
      <c r="I790" s="54" t="s">
        <v>265</v>
      </c>
      <c r="J790" s="54" t="s">
        <v>573</v>
      </c>
      <c r="K790" s="54" t="s">
        <v>4816</v>
      </c>
      <c r="L790" s="54" t="s">
        <v>6783</v>
      </c>
      <c r="M790" s="54" t="s">
        <v>6782</v>
      </c>
      <c r="N790" s="54" t="s">
        <v>256</v>
      </c>
      <c r="O790" s="54" t="s">
        <v>256</v>
      </c>
      <c r="P790" s="54" t="s">
        <v>445</v>
      </c>
      <c r="Q790" s="54" t="s">
        <v>256</v>
      </c>
      <c r="R790" s="54" t="s">
        <v>431</v>
      </c>
      <c r="S790" s="71"/>
      <c r="T790" s="54" t="s">
        <v>256</v>
      </c>
      <c r="U790" s="71">
        <v>44425</v>
      </c>
      <c r="V790" s="54" t="s">
        <v>256</v>
      </c>
      <c r="W790" t="str">
        <f t="shared" si="12"/>
        <v>Aug-21</v>
      </c>
    </row>
    <row r="791" spans="1:23" x14ac:dyDescent="0.25">
      <c r="A791" s="54" t="s">
        <v>317</v>
      </c>
      <c r="B791" s="54" t="s">
        <v>428</v>
      </c>
      <c r="C791" s="54" t="s">
        <v>263</v>
      </c>
      <c r="D791" s="54" t="s">
        <v>429</v>
      </c>
      <c r="E791" s="54" t="s">
        <v>6784</v>
      </c>
      <c r="F791" s="71">
        <v>44425</v>
      </c>
      <c r="G791" s="72">
        <v>1747.41</v>
      </c>
      <c r="H791" s="72">
        <v>146695.07</v>
      </c>
      <c r="I791" s="54" t="s">
        <v>265</v>
      </c>
      <c r="J791" s="54" t="s">
        <v>573</v>
      </c>
      <c r="K791" s="54" t="s">
        <v>6785</v>
      </c>
      <c r="L791" s="54" t="s">
        <v>6786</v>
      </c>
      <c r="M791" s="54" t="s">
        <v>6784</v>
      </c>
      <c r="N791" s="54" t="s">
        <v>256</v>
      </c>
      <c r="O791" s="54" t="s">
        <v>256</v>
      </c>
      <c r="P791" s="54" t="s">
        <v>445</v>
      </c>
      <c r="Q791" s="54" t="s">
        <v>256</v>
      </c>
      <c r="R791" s="54" t="s">
        <v>431</v>
      </c>
      <c r="S791" s="71"/>
      <c r="T791" s="54" t="s">
        <v>256</v>
      </c>
      <c r="U791" s="71">
        <v>44425</v>
      </c>
      <c r="V791" s="54" t="s">
        <v>256</v>
      </c>
      <c r="W791" t="str">
        <f t="shared" si="12"/>
        <v>Aug-21</v>
      </c>
    </row>
    <row r="792" spans="1:23" x14ac:dyDescent="0.25">
      <c r="A792" s="54" t="s">
        <v>317</v>
      </c>
      <c r="B792" s="54" t="s">
        <v>428</v>
      </c>
      <c r="C792" s="54" t="s">
        <v>263</v>
      </c>
      <c r="D792" s="54" t="s">
        <v>429</v>
      </c>
      <c r="E792" s="54" t="s">
        <v>6787</v>
      </c>
      <c r="F792" s="71">
        <v>44425</v>
      </c>
      <c r="G792" s="72">
        <v>1293.05</v>
      </c>
      <c r="H792" s="72">
        <v>108551.55</v>
      </c>
      <c r="I792" s="54" t="s">
        <v>265</v>
      </c>
      <c r="J792" s="54" t="s">
        <v>573</v>
      </c>
      <c r="K792" s="54" t="s">
        <v>6772</v>
      </c>
      <c r="L792" s="54" t="s">
        <v>6788</v>
      </c>
      <c r="M792" s="54" t="s">
        <v>6787</v>
      </c>
      <c r="N792" s="54" t="s">
        <v>256</v>
      </c>
      <c r="O792" s="54" t="s">
        <v>256</v>
      </c>
      <c r="P792" s="54" t="s">
        <v>445</v>
      </c>
      <c r="Q792" s="54" t="s">
        <v>256</v>
      </c>
      <c r="R792" s="54" t="s">
        <v>431</v>
      </c>
      <c r="S792" s="71"/>
      <c r="T792" s="54" t="s">
        <v>256</v>
      </c>
      <c r="U792" s="71">
        <v>44425</v>
      </c>
      <c r="V792" s="54" t="s">
        <v>256</v>
      </c>
      <c r="W792" t="str">
        <f t="shared" si="12"/>
        <v>Aug-21</v>
      </c>
    </row>
    <row r="793" spans="1:23" x14ac:dyDescent="0.25">
      <c r="A793" s="54" t="s">
        <v>317</v>
      </c>
      <c r="B793" s="54" t="s">
        <v>428</v>
      </c>
      <c r="C793" s="54" t="s">
        <v>263</v>
      </c>
      <c r="D793" s="54" t="s">
        <v>429</v>
      </c>
      <c r="E793" s="54" t="s">
        <v>6789</v>
      </c>
      <c r="F793" s="71">
        <v>44425</v>
      </c>
      <c r="G793" s="72">
        <v>404.95</v>
      </c>
      <c r="H793" s="72">
        <v>33995.550000000003</v>
      </c>
      <c r="I793" s="54" t="s">
        <v>265</v>
      </c>
      <c r="J793" s="54" t="s">
        <v>573</v>
      </c>
      <c r="K793" s="54" t="s">
        <v>6790</v>
      </c>
      <c r="L793" s="54" t="s">
        <v>6791</v>
      </c>
      <c r="M793" s="54" t="s">
        <v>6789</v>
      </c>
      <c r="N793" s="54" t="s">
        <v>256</v>
      </c>
      <c r="O793" s="54" t="s">
        <v>256</v>
      </c>
      <c r="P793" s="54" t="s">
        <v>445</v>
      </c>
      <c r="Q793" s="54" t="s">
        <v>256</v>
      </c>
      <c r="R793" s="54" t="s">
        <v>431</v>
      </c>
      <c r="S793" s="71"/>
      <c r="T793" s="54" t="s">
        <v>256</v>
      </c>
      <c r="U793" s="71">
        <v>44425</v>
      </c>
      <c r="V793" s="54" t="s">
        <v>256</v>
      </c>
      <c r="W793" t="str">
        <f t="shared" si="12"/>
        <v>Aug-21</v>
      </c>
    </row>
    <row r="794" spans="1:23" x14ac:dyDescent="0.25">
      <c r="A794" s="54" t="s">
        <v>317</v>
      </c>
      <c r="B794" s="54" t="s">
        <v>428</v>
      </c>
      <c r="C794" s="54" t="s">
        <v>263</v>
      </c>
      <c r="D794" s="54" t="s">
        <v>429</v>
      </c>
      <c r="E794" s="54" t="s">
        <v>6792</v>
      </c>
      <c r="F794" s="71">
        <v>44425</v>
      </c>
      <c r="G794" s="72">
        <v>5462.73</v>
      </c>
      <c r="H794" s="72">
        <v>458596.18</v>
      </c>
      <c r="I794" s="54" t="s">
        <v>265</v>
      </c>
      <c r="J794" s="54" t="s">
        <v>573</v>
      </c>
      <c r="K794" s="54" t="s">
        <v>6777</v>
      </c>
      <c r="L794" s="54" t="s">
        <v>6793</v>
      </c>
      <c r="M794" s="54" t="s">
        <v>6792</v>
      </c>
      <c r="N794" s="54" t="s">
        <v>256</v>
      </c>
      <c r="O794" s="54" t="s">
        <v>256</v>
      </c>
      <c r="P794" s="54" t="s">
        <v>445</v>
      </c>
      <c r="Q794" s="54" t="s">
        <v>256</v>
      </c>
      <c r="R794" s="54" t="s">
        <v>431</v>
      </c>
      <c r="S794" s="71"/>
      <c r="T794" s="54" t="s">
        <v>256</v>
      </c>
      <c r="U794" s="71">
        <v>44425</v>
      </c>
      <c r="V794" s="54" t="s">
        <v>256</v>
      </c>
      <c r="W794" t="str">
        <f t="shared" si="12"/>
        <v>Aug-21</v>
      </c>
    </row>
    <row r="795" spans="1:23" x14ac:dyDescent="0.25">
      <c r="A795" s="54" t="s">
        <v>317</v>
      </c>
      <c r="B795" s="54" t="s">
        <v>428</v>
      </c>
      <c r="C795" s="54" t="s">
        <v>263</v>
      </c>
      <c r="D795" s="54" t="s">
        <v>429</v>
      </c>
      <c r="E795" s="54" t="s">
        <v>6794</v>
      </c>
      <c r="F795" s="71">
        <v>44439</v>
      </c>
      <c r="G795" s="72">
        <v>852.9</v>
      </c>
      <c r="H795" s="72">
        <v>71856.83</v>
      </c>
      <c r="I795" s="54" t="s">
        <v>265</v>
      </c>
      <c r="J795" s="54" t="s">
        <v>573</v>
      </c>
      <c r="K795" s="54" t="s">
        <v>6795</v>
      </c>
      <c r="L795" s="54" t="s">
        <v>6796</v>
      </c>
      <c r="M795" s="54" t="s">
        <v>6794</v>
      </c>
      <c r="N795" s="54" t="s">
        <v>256</v>
      </c>
      <c r="O795" s="54" t="s">
        <v>256</v>
      </c>
      <c r="P795" s="54" t="s">
        <v>445</v>
      </c>
      <c r="Q795" s="54" t="s">
        <v>256</v>
      </c>
      <c r="R795" s="54" t="s">
        <v>431</v>
      </c>
      <c r="S795" s="71"/>
      <c r="T795" s="54" t="s">
        <v>256</v>
      </c>
      <c r="U795" s="71">
        <v>44439</v>
      </c>
      <c r="V795" s="54" t="s">
        <v>256</v>
      </c>
      <c r="W795" t="str">
        <f t="shared" si="12"/>
        <v>Aug-21</v>
      </c>
    </row>
    <row r="796" spans="1:23" x14ac:dyDescent="0.25">
      <c r="A796" s="54" t="s">
        <v>317</v>
      </c>
      <c r="B796" s="54" t="s">
        <v>428</v>
      </c>
      <c r="C796" s="54" t="s">
        <v>263</v>
      </c>
      <c r="D796" s="54" t="s">
        <v>429</v>
      </c>
      <c r="E796" s="54" t="s">
        <v>6797</v>
      </c>
      <c r="F796" s="71">
        <v>44436</v>
      </c>
      <c r="G796" s="72">
        <v>409.8</v>
      </c>
      <c r="H796" s="72">
        <v>34402.71</v>
      </c>
      <c r="I796" s="54" t="s">
        <v>265</v>
      </c>
      <c r="J796" s="54" t="s">
        <v>573</v>
      </c>
      <c r="K796" s="54" t="s">
        <v>6798</v>
      </c>
      <c r="L796" s="54" t="s">
        <v>6799</v>
      </c>
      <c r="M796" s="54" t="s">
        <v>6797</v>
      </c>
      <c r="N796" s="54" t="s">
        <v>256</v>
      </c>
      <c r="O796" s="54" t="s">
        <v>256</v>
      </c>
      <c r="P796" s="54" t="s">
        <v>445</v>
      </c>
      <c r="Q796" s="54" t="s">
        <v>256</v>
      </c>
      <c r="R796" s="54" t="s">
        <v>431</v>
      </c>
      <c r="S796" s="71"/>
      <c r="T796" s="54" t="s">
        <v>256</v>
      </c>
      <c r="U796" s="71">
        <v>44436</v>
      </c>
      <c r="V796" s="54" t="s">
        <v>256</v>
      </c>
      <c r="W796" t="str">
        <f t="shared" si="12"/>
        <v>Aug-21</v>
      </c>
    </row>
    <row r="797" spans="1:23" x14ac:dyDescent="0.25">
      <c r="A797" s="54" t="s">
        <v>317</v>
      </c>
      <c r="B797" s="54" t="s">
        <v>428</v>
      </c>
      <c r="C797" s="54" t="s">
        <v>263</v>
      </c>
      <c r="D797" s="54" t="s">
        <v>429</v>
      </c>
      <c r="E797" s="54" t="s">
        <v>6800</v>
      </c>
      <c r="F797" s="71">
        <v>44438</v>
      </c>
      <c r="G797" s="72">
        <v>695.5</v>
      </c>
      <c r="H797" s="72">
        <v>58387.23</v>
      </c>
      <c r="I797" s="54" t="s">
        <v>265</v>
      </c>
      <c r="J797" s="54" t="s">
        <v>573</v>
      </c>
      <c r="K797" s="54" t="s">
        <v>6801</v>
      </c>
      <c r="L797" s="54" t="s">
        <v>6802</v>
      </c>
      <c r="M797" s="54" t="s">
        <v>6800</v>
      </c>
      <c r="N797" s="54" t="s">
        <v>256</v>
      </c>
      <c r="O797" s="54" t="s">
        <v>256</v>
      </c>
      <c r="P797" s="54" t="s">
        <v>445</v>
      </c>
      <c r="Q797" s="54" t="s">
        <v>256</v>
      </c>
      <c r="R797" s="54" t="s">
        <v>431</v>
      </c>
      <c r="S797" s="71"/>
      <c r="T797" s="54" t="s">
        <v>256</v>
      </c>
      <c r="U797" s="71">
        <v>44438</v>
      </c>
      <c r="V797" s="54" t="s">
        <v>256</v>
      </c>
      <c r="W797" t="str">
        <f t="shared" si="12"/>
        <v>Aug-21</v>
      </c>
    </row>
    <row r="798" spans="1:23" x14ac:dyDescent="0.25">
      <c r="A798" s="54" t="s">
        <v>317</v>
      </c>
      <c r="B798" s="54" t="s">
        <v>428</v>
      </c>
      <c r="C798" s="54" t="s">
        <v>263</v>
      </c>
      <c r="D798" s="54" t="s">
        <v>429</v>
      </c>
      <c r="E798" s="54" t="s">
        <v>6803</v>
      </c>
      <c r="F798" s="71">
        <v>44436</v>
      </c>
      <c r="G798" s="72">
        <v>991.9</v>
      </c>
      <c r="H798" s="72">
        <v>83270.009999999995</v>
      </c>
      <c r="I798" s="54" t="s">
        <v>265</v>
      </c>
      <c r="J798" s="54" t="s">
        <v>573</v>
      </c>
      <c r="K798" s="54" t="s">
        <v>6804</v>
      </c>
      <c r="L798" s="54" t="s">
        <v>6805</v>
      </c>
      <c r="M798" s="54" t="s">
        <v>6803</v>
      </c>
      <c r="N798" s="54" t="s">
        <v>256</v>
      </c>
      <c r="O798" s="54" t="s">
        <v>256</v>
      </c>
      <c r="P798" s="54" t="s">
        <v>445</v>
      </c>
      <c r="Q798" s="54" t="s">
        <v>256</v>
      </c>
      <c r="R798" s="54" t="s">
        <v>431</v>
      </c>
      <c r="S798" s="71"/>
      <c r="T798" s="54" t="s">
        <v>256</v>
      </c>
      <c r="U798" s="71">
        <v>44436</v>
      </c>
      <c r="V798" s="54" t="s">
        <v>256</v>
      </c>
      <c r="W798" t="str">
        <f t="shared" si="12"/>
        <v>Aug-21</v>
      </c>
    </row>
    <row r="799" spans="1:23" x14ac:dyDescent="0.25">
      <c r="A799" s="54" t="s">
        <v>317</v>
      </c>
      <c r="B799" s="54" t="s">
        <v>428</v>
      </c>
      <c r="C799" s="54" t="s">
        <v>263</v>
      </c>
      <c r="D799" s="54" t="s">
        <v>429</v>
      </c>
      <c r="E799" s="54" t="s">
        <v>6806</v>
      </c>
      <c r="F799" s="71">
        <v>44436</v>
      </c>
      <c r="G799" s="72">
        <v>2767.82</v>
      </c>
      <c r="H799" s="72">
        <v>232358.49</v>
      </c>
      <c r="I799" s="54" t="s">
        <v>265</v>
      </c>
      <c r="J799" s="54" t="s">
        <v>573</v>
      </c>
      <c r="K799" s="54" t="s">
        <v>6804</v>
      </c>
      <c r="L799" s="54" t="s">
        <v>6807</v>
      </c>
      <c r="M799" s="54" t="s">
        <v>6806</v>
      </c>
      <c r="N799" s="54" t="s">
        <v>256</v>
      </c>
      <c r="O799" s="54" t="s">
        <v>256</v>
      </c>
      <c r="P799" s="54" t="s">
        <v>445</v>
      </c>
      <c r="Q799" s="54" t="s">
        <v>256</v>
      </c>
      <c r="R799" s="54" t="s">
        <v>431</v>
      </c>
      <c r="S799" s="71"/>
      <c r="T799" s="54" t="s">
        <v>256</v>
      </c>
      <c r="U799" s="71">
        <v>44436</v>
      </c>
      <c r="V799" s="54" t="s">
        <v>256</v>
      </c>
      <c r="W799" t="str">
        <f t="shared" si="12"/>
        <v>Aug-21</v>
      </c>
    </row>
    <row r="800" spans="1:23" x14ac:dyDescent="0.25">
      <c r="A800" s="54" t="s">
        <v>317</v>
      </c>
      <c r="B800" s="54" t="s">
        <v>428</v>
      </c>
      <c r="C800" s="54" t="s">
        <v>263</v>
      </c>
      <c r="D800" s="54" t="s">
        <v>429</v>
      </c>
      <c r="E800" s="54" t="s">
        <v>6808</v>
      </c>
      <c r="F800" s="71">
        <v>44438</v>
      </c>
      <c r="G800" s="72">
        <v>770.24</v>
      </c>
      <c r="H800" s="72">
        <v>64661.65</v>
      </c>
      <c r="I800" s="54" t="s">
        <v>265</v>
      </c>
      <c r="J800" s="54" t="s">
        <v>573</v>
      </c>
      <c r="K800" s="54" t="s">
        <v>6804</v>
      </c>
      <c r="L800" s="54" t="s">
        <v>6809</v>
      </c>
      <c r="M800" s="54" t="s">
        <v>6808</v>
      </c>
      <c r="N800" s="54" t="s">
        <v>256</v>
      </c>
      <c r="O800" s="54" t="s">
        <v>256</v>
      </c>
      <c r="P800" s="54" t="s">
        <v>445</v>
      </c>
      <c r="Q800" s="54" t="s">
        <v>256</v>
      </c>
      <c r="R800" s="54" t="s">
        <v>431</v>
      </c>
      <c r="S800" s="71"/>
      <c r="T800" s="54" t="s">
        <v>256</v>
      </c>
      <c r="U800" s="71">
        <v>44438</v>
      </c>
      <c r="V800" s="54" t="s">
        <v>256</v>
      </c>
      <c r="W800" t="str">
        <f t="shared" si="12"/>
        <v>Aug-21</v>
      </c>
    </row>
    <row r="801" spans="1:23" x14ac:dyDescent="0.25">
      <c r="A801" s="54" t="s">
        <v>317</v>
      </c>
      <c r="B801" s="54" t="s">
        <v>428</v>
      </c>
      <c r="C801" s="54" t="s">
        <v>263</v>
      </c>
      <c r="D801" s="54" t="s">
        <v>429</v>
      </c>
      <c r="E801" s="54" t="s">
        <v>6810</v>
      </c>
      <c r="F801" s="71">
        <v>44436</v>
      </c>
      <c r="G801" s="72">
        <v>2895.07</v>
      </c>
      <c r="H801" s="72">
        <v>243041.13</v>
      </c>
      <c r="I801" s="54" t="s">
        <v>265</v>
      </c>
      <c r="J801" s="54" t="s">
        <v>573</v>
      </c>
      <c r="K801" s="54" t="s">
        <v>6811</v>
      </c>
      <c r="L801" s="54" t="s">
        <v>6812</v>
      </c>
      <c r="M801" s="54" t="s">
        <v>6810</v>
      </c>
      <c r="N801" s="54" t="s">
        <v>256</v>
      </c>
      <c r="O801" s="54" t="s">
        <v>256</v>
      </c>
      <c r="P801" s="54" t="s">
        <v>445</v>
      </c>
      <c r="Q801" s="54" t="s">
        <v>256</v>
      </c>
      <c r="R801" s="54" t="s">
        <v>431</v>
      </c>
      <c r="S801" s="71"/>
      <c r="T801" s="54" t="s">
        <v>256</v>
      </c>
      <c r="U801" s="71">
        <v>44436</v>
      </c>
      <c r="V801" s="54" t="s">
        <v>256</v>
      </c>
      <c r="W801" t="str">
        <f t="shared" si="12"/>
        <v>Aug-21</v>
      </c>
    </row>
    <row r="802" spans="1:23" x14ac:dyDescent="0.25">
      <c r="A802" s="54" t="s">
        <v>317</v>
      </c>
      <c r="B802" s="54" t="s">
        <v>428</v>
      </c>
      <c r="C802" s="54" t="s">
        <v>263</v>
      </c>
      <c r="D802" s="54" t="s">
        <v>429</v>
      </c>
      <c r="E802" s="54" t="s">
        <v>6813</v>
      </c>
      <c r="F802" s="71">
        <v>44436</v>
      </c>
      <c r="G802" s="72">
        <v>238.36</v>
      </c>
      <c r="H802" s="72">
        <v>20010.32</v>
      </c>
      <c r="I802" s="54" t="s">
        <v>265</v>
      </c>
      <c r="J802" s="54" t="s">
        <v>573</v>
      </c>
      <c r="K802" s="54" t="s">
        <v>6814</v>
      </c>
      <c r="L802" s="54" t="s">
        <v>6815</v>
      </c>
      <c r="M802" s="54" t="s">
        <v>6813</v>
      </c>
      <c r="N802" s="54" t="s">
        <v>256</v>
      </c>
      <c r="O802" s="54" t="s">
        <v>256</v>
      </c>
      <c r="P802" s="54" t="s">
        <v>445</v>
      </c>
      <c r="Q802" s="54" t="s">
        <v>256</v>
      </c>
      <c r="R802" s="54" t="s">
        <v>431</v>
      </c>
      <c r="S802" s="71"/>
      <c r="T802" s="54" t="s">
        <v>256</v>
      </c>
      <c r="U802" s="71">
        <v>44436</v>
      </c>
      <c r="V802" s="54" t="s">
        <v>256</v>
      </c>
      <c r="W802" t="str">
        <f t="shared" si="12"/>
        <v>Aug-21</v>
      </c>
    </row>
    <row r="803" spans="1:23" x14ac:dyDescent="0.25">
      <c r="A803" s="54" t="s">
        <v>317</v>
      </c>
      <c r="B803" s="54" t="s">
        <v>428</v>
      </c>
      <c r="C803" s="54" t="s">
        <v>263</v>
      </c>
      <c r="D803" s="54" t="s">
        <v>429</v>
      </c>
      <c r="E803" s="54" t="s">
        <v>6816</v>
      </c>
      <c r="F803" s="71">
        <v>44436</v>
      </c>
      <c r="G803" s="72">
        <v>595.86</v>
      </c>
      <c r="H803" s="72">
        <v>50022.45</v>
      </c>
      <c r="I803" s="54" t="s">
        <v>265</v>
      </c>
      <c r="J803" s="54" t="s">
        <v>573</v>
      </c>
      <c r="K803" s="54" t="s">
        <v>6814</v>
      </c>
      <c r="L803" s="54" t="s">
        <v>6817</v>
      </c>
      <c r="M803" s="54" t="s">
        <v>6816</v>
      </c>
      <c r="N803" s="54" t="s">
        <v>256</v>
      </c>
      <c r="O803" s="54" t="s">
        <v>256</v>
      </c>
      <c r="P803" s="54" t="s">
        <v>445</v>
      </c>
      <c r="Q803" s="54" t="s">
        <v>256</v>
      </c>
      <c r="R803" s="54" t="s">
        <v>431</v>
      </c>
      <c r="S803" s="71"/>
      <c r="T803" s="54" t="s">
        <v>256</v>
      </c>
      <c r="U803" s="71">
        <v>44436</v>
      </c>
      <c r="V803" s="54" t="s">
        <v>256</v>
      </c>
      <c r="W803" t="str">
        <f t="shared" si="12"/>
        <v>Aug-21</v>
      </c>
    </row>
    <row r="804" spans="1:23" x14ac:dyDescent="0.25">
      <c r="A804" s="54" t="s">
        <v>317</v>
      </c>
      <c r="B804" s="54" t="s">
        <v>428</v>
      </c>
      <c r="C804" s="54" t="s">
        <v>263</v>
      </c>
      <c r="D804" s="54" t="s">
        <v>429</v>
      </c>
      <c r="E804" s="54" t="s">
        <v>6818</v>
      </c>
      <c r="F804" s="71">
        <v>44438</v>
      </c>
      <c r="G804" s="72">
        <v>138.62</v>
      </c>
      <c r="H804" s="72">
        <v>11637.15</v>
      </c>
      <c r="I804" s="54" t="s">
        <v>265</v>
      </c>
      <c r="J804" s="54" t="s">
        <v>573</v>
      </c>
      <c r="K804" s="54" t="s">
        <v>6814</v>
      </c>
      <c r="L804" s="54" t="s">
        <v>6819</v>
      </c>
      <c r="M804" s="54" t="s">
        <v>6818</v>
      </c>
      <c r="N804" s="54" t="s">
        <v>256</v>
      </c>
      <c r="O804" s="54" t="s">
        <v>256</v>
      </c>
      <c r="P804" s="54" t="s">
        <v>445</v>
      </c>
      <c r="Q804" s="54" t="s">
        <v>256</v>
      </c>
      <c r="R804" s="54" t="s">
        <v>431</v>
      </c>
      <c r="S804" s="71"/>
      <c r="T804" s="54" t="s">
        <v>256</v>
      </c>
      <c r="U804" s="71">
        <v>44438</v>
      </c>
      <c r="V804" s="54" t="s">
        <v>256</v>
      </c>
      <c r="W804" t="str">
        <f t="shared" si="12"/>
        <v>Aug-21</v>
      </c>
    </row>
    <row r="805" spans="1:23" x14ac:dyDescent="0.25">
      <c r="A805" s="54" t="s">
        <v>317</v>
      </c>
      <c r="B805" s="54" t="s">
        <v>428</v>
      </c>
      <c r="C805" s="54" t="s">
        <v>263</v>
      </c>
      <c r="D805" s="54" t="s">
        <v>429</v>
      </c>
      <c r="E805" s="54" t="s">
        <v>6820</v>
      </c>
      <c r="F805" s="71">
        <v>44438</v>
      </c>
      <c r="G805" s="72">
        <v>79.17</v>
      </c>
      <c r="H805" s="72">
        <v>6646.32</v>
      </c>
      <c r="I805" s="54" t="s">
        <v>265</v>
      </c>
      <c r="J805" s="54" t="s">
        <v>573</v>
      </c>
      <c r="K805" s="54" t="s">
        <v>6814</v>
      </c>
      <c r="L805" s="54" t="s">
        <v>6821</v>
      </c>
      <c r="M805" s="54" t="s">
        <v>6820</v>
      </c>
      <c r="N805" s="54" t="s">
        <v>256</v>
      </c>
      <c r="O805" s="54" t="s">
        <v>256</v>
      </c>
      <c r="P805" s="54" t="s">
        <v>445</v>
      </c>
      <c r="Q805" s="54" t="s">
        <v>256</v>
      </c>
      <c r="R805" s="54" t="s">
        <v>431</v>
      </c>
      <c r="S805" s="71"/>
      <c r="T805" s="54" t="s">
        <v>256</v>
      </c>
      <c r="U805" s="71">
        <v>44438</v>
      </c>
      <c r="V805" s="54" t="s">
        <v>256</v>
      </c>
      <c r="W805" t="str">
        <f t="shared" si="12"/>
        <v>Aug-21</v>
      </c>
    </row>
    <row r="806" spans="1:23" x14ac:dyDescent="0.25">
      <c r="A806" s="54" t="s">
        <v>317</v>
      </c>
      <c r="B806" s="54" t="s">
        <v>428</v>
      </c>
      <c r="C806" s="54" t="s">
        <v>263</v>
      </c>
      <c r="D806" s="54" t="s">
        <v>429</v>
      </c>
      <c r="E806" s="54" t="s">
        <v>6822</v>
      </c>
      <c r="F806" s="71">
        <v>44436</v>
      </c>
      <c r="G806" s="72">
        <v>169.33</v>
      </c>
      <c r="H806" s="72">
        <v>14215.25</v>
      </c>
      <c r="I806" s="54" t="s">
        <v>265</v>
      </c>
      <c r="J806" s="54" t="s">
        <v>573</v>
      </c>
      <c r="K806" s="54" t="s">
        <v>6823</v>
      </c>
      <c r="L806" s="54" t="s">
        <v>6824</v>
      </c>
      <c r="M806" s="54" t="s">
        <v>6822</v>
      </c>
      <c r="N806" s="54" t="s">
        <v>256</v>
      </c>
      <c r="O806" s="54" t="s">
        <v>256</v>
      </c>
      <c r="P806" s="54" t="s">
        <v>445</v>
      </c>
      <c r="Q806" s="54" t="s">
        <v>256</v>
      </c>
      <c r="R806" s="54" t="s">
        <v>431</v>
      </c>
      <c r="S806" s="71"/>
      <c r="T806" s="54" t="s">
        <v>256</v>
      </c>
      <c r="U806" s="71">
        <v>44436</v>
      </c>
      <c r="V806" s="54" t="s">
        <v>256</v>
      </c>
      <c r="W806" t="str">
        <f t="shared" si="12"/>
        <v>Aug-21</v>
      </c>
    </row>
    <row r="807" spans="1:23" x14ac:dyDescent="0.25">
      <c r="A807" s="54" t="s">
        <v>317</v>
      </c>
      <c r="B807" s="54" t="s">
        <v>428</v>
      </c>
      <c r="C807" s="54" t="s">
        <v>263</v>
      </c>
      <c r="D807" s="54" t="s">
        <v>429</v>
      </c>
      <c r="E807" s="54" t="s">
        <v>6825</v>
      </c>
      <c r="F807" s="71">
        <v>44438</v>
      </c>
      <c r="G807" s="72">
        <v>932.1</v>
      </c>
      <c r="H807" s="72">
        <v>78249.8</v>
      </c>
      <c r="I807" s="54" t="s">
        <v>265</v>
      </c>
      <c r="J807" s="54" t="s">
        <v>573</v>
      </c>
      <c r="K807" s="54" t="s">
        <v>6826</v>
      </c>
      <c r="L807" s="54" t="s">
        <v>6827</v>
      </c>
      <c r="M807" s="54" t="s">
        <v>6825</v>
      </c>
      <c r="N807" s="54" t="s">
        <v>256</v>
      </c>
      <c r="O807" s="54" t="s">
        <v>256</v>
      </c>
      <c r="P807" s="54" t="s">
        <v>445</v>
      </c>
      <c r="Q807" s="54" t="s">
        <v>256</v>
      </c>
      <c r="R807" s="54" t="s">
        <v>431</v>
      </c>
      <c r="S807" s="71"/>
      <c r="T807" s="54" t="s">
        <v>256</v>
      </c>
      <c r="U807" s="71">
        <v>44438</v>
      </c>
      <c r="V807" s="54" t="s">
        <v>256</v>
      </c>
      <c r="W807" t="str">
        <f t="shared" si="12"/>
        <v>Aug-21</v>
      </c>
    </row>
    <row r="808" spans="1:23" x14ac:dyDescent="0.25">
      <c r="A808" s="54" t="s">
        <v>317</v>
      </c>
      <c r="B808" s="54" t="s">
        <v>428</v>
      </c>
      <c r="C808" s="54" t="s">
        <v>263</v>
      </c>
      <c r="D808" s="54" t="s">
        <v>429</v>
      </c>
      <c r="E808" s="54" t="s">
        <v>6828</v>
      </c>
      <c r="F808" s="71">
        <v>44437</v>
      </c>
      <c r="G808" s="72">
        <v>327.60000000000002</v>
      </c>
      <c r="H808" s="72">
        <v>27502.02</v>
      </c>
      <c r="I808" s="54" t="s">
        <v>265</v>
      </c>
      <c r="J808" s="54" t="s">
        <v>573</v>
      </c>
      <c r="K808" s="54" t="s">
        <v>6790</v>
      </c>
      <c r="L808" s="54" t="s">
        <v>6829</v>
      </c>
      <c r="M808" s="54" t="s">
        <v>6828</v>
      </c>
      <c r="N808" s="54" t="s">
        <v>256</v>
      </c>
      <c r="O808" s="54" t="s">
        <v>256</v>
      </c>
      <c r="P808" s="54" t="s">
        <v>445</v>
      </c>
      <c r="Q808" s="54" t="s">
        <v>256</v>
      </c>
      <c r="R808" s="54" t="s">
        <v>431</v>
      </c>
      <c r="S808" s="71"/>
      <c r="T808" s="54" t="s">
        <v>256</v>
      </c>
      <c r="U808" s="71">
        <v>44437</v>
      </c>
      <c r="V808" s="54" t="s">
        <v>256</v>
      </c>
      <c r="W808" t="str">
        <f t="shared" si="12"/>
        <v>Aug-21</v>
      </c>
    </row>
    <row r="809" spans="1:23" x14ac:dyDescent="0.25">
      <c r="A809" s="54" t="s">
        <v>317</v>
      </c>
      <c r="B809" s="54" t="s">
        <v>428</v>
      </c>
      <c r="C809" s="54" t="s">
        <v>263</v>
      </c>
      <c r="D809" s="54" t="s">
        <v>429</v>
      </c>
      <c r="E809" s="54" t="s">
        <v>6830</v>
      </c>
      <c r="F809" s="71">
        <v>44437</v>
      </c>
      <c r="G809" s="72">
        <v>116.81</v>
      </c>
      <c r="H809" s="72">
        <v>9806.2000000000007</v>
      </c>
      <c r="I809" s="54" t="s">
        <v>265</v>
      </c>
      <c r="J809" s="54" t="s">
        <v>573</v>
      </c>
      <c r="K809" s="54" t="s">
        <v>6831</v>
      </c>
      <c r="L809" s="54" t="s">
        <v>6832</v>
      </c>
      <c r="M809" s="54" t="s">
        <v>6830</v>
      </c>
      <c r="N809" s="54" t="s">
        <v>256</v>
      </c>
      <c r="O809" s="54" t="s">
        <v>256</v>
      </c>
      <c r="P809" s="54" t="s">
        <v>445</v>
      </c>
      <c r="Q809" s="54" t="s">
        <v>256</v>
      </c>
      <c r="R809" s="54" t="s">
        <v>431</v>
      </c>
      <c r="S809" s="71"/>
      <c r="T809" s="54" t="s">
        <v>256</v>
      </c>
      <c r="U809" s="71">
        <v>44437</v>
      </c>
      <c r="V809" s="54" t="s">
        <v>256</v>
      </c>
      <c r="W809" t="str">
        <f t="shared" si="12"/>
        <v>Aug-21</v>
      </c>
    </row>
    <row r="810" spans="1:23" x14ac:dyDescent="0.25">
      <c r="A810" s="54" t="s">
        <v>318</v>
      </c>
      <c r="B810" s="54" t="s">
        <v>428</v>
      </c>
      <c r="C810" s="54" t="s">
        <v>263</v>
      </c>
      <c r="D810" s="54" t="s">
        <v>429</v>
      </c>
      <c r="E810" s="54" t="s">
        <v>6833</v>
      </c>
      <c r="F810" s="71">
        <v>44413</v>
      </c>
      <c r="G810" s="72">
        <v>41175.03</v>
      </c>
      <c r="H810" s="72">
        <v>3456643.77</v>
      </c>
      <c r="I810" s="54" t="s">
        <v>265</v>
      </c>
      <c r="J810" s="54" t="s">
        <v>576</v>
      </c>
      <c r="K810" s="54" t="s">
        <v>6834</v>
      </c>
      <c r="L810" s="54" t="s">
        <v>6835</v>
      </c>
      <c r="M810" s="54" t="s">
        <v>6833</v>
      </c>
      <c r="N810" s="54" t="s">
        <v>256</v>
      </c>
      <c r="O810" s="54" t="s">
        <v>256</v>
      </c>
      <c r="P810" s="54" t="s">
        <v>434</v>
      </c>
      <c r="Q810" s="54" t="s">
        <v>256</v>
      </c>
      <c r="R810" s="54" t="s">
        <v>431</v>
      </c>
      <c r="S810" s="71"/>
      <c r="T810" s="54" t="s">
        <v>256</v>
      </c>
      <c r="U810" s="71">
        <v>44413</v>
      </c>
      <c r="V810" s="54" t="s">
        <v>256</v>
      </c>
      <c r="W810" t="str">
        <f t="shared" si="12"/>
        <v>Aug-21</v>
      </c>
    </row>
    <row r="811" spans="1:23" x14ac:dyDescent="0.25">
      <c r="A811" s="54" t="s">
        <v>318</v>
      </c>
      <c r="B811" s="54" t="s">
        <v>428</v>
      </c>
      <c r="C811" s="54" t="s">
        <v>263</v>
      </c>
      <c r="D811" s="54" t="s">
        <v>429</v>
      </c>
      <c r="E811" s="54" t="s">
        <v>6836</v>
      </c>
      <c r="F811" s="71">
        <v>44413</v>
      </c>
      <c r="G811" s="72">
        <v>122489.91</v>
      </c>
      <c r="H811" s="72">
        <v>10283027.939999999</v>
      </c>
      <c r="I811" s="54" t="s">
        <v>265</v>
      </c>
      <c r="J811" s="54" t="s">
        <v>576</v>
      </c>
      <c r="K811" s="54" t="s">
        <v>6837</v>
      </c>
      <c r="L811" s="54" t="s">
        <v>6838</v>
      </c>
      <c r="M811" s="54" t="s">
        <v>6836</v>
      </c>
      <c r="N811" s="54" t="s">
        <v>256</v>
      </c>
      <c r="O811" s="54" t="s">
        <v>256</v>
      </c>
      <c r="P811" s="54" t="s">
        <v>434</v>
      </c>
      <c r="Q811" s="54" t="s">
        <v>256</v>
      </c>
      <c r="R811" s="54" t="s">
        <v>431</v>
      </c>
      <c r="S811" s="71"/>
      <c r="T811" s="54" t="s">
        <v>256</v>
      </c>
      <c r="U811" s="71">
        <v>44413</v>
      </c>
      <c r="V811" s="54" t="s">
        <v>256</v>
      </c>
      <c r="W811" t="str">
        <f t="shared" si="12"/>
        <v>Aug-21</v>
      </c>
    </row>
    <row r="812" spans="1:23" x14ac:dyDescent="0.25">
      <c r="A812" s="54" t="s">
        <v>318</v>
      </c>
      <c r="B812" s="54" t="s">
        <v>428</v>
      </c>
      <c r="C812" s="54" t="s">
        <v>263</v>
      </c>
      <c r="D812" s="54" t="s">
        <v>429</v>
      </c>
      <c r="E812" s="54" t="s">
        <v>6839</v>
      </c>
      <c r="F812" s="71">
        <v>44413</v>
      </c>
      <c r="G812" s="72">
        <v>296.10000000000002</v>
      </c>
      <c r="H812" s="72">
        <v>24857.599999999999</v>
      </c>
      <c r="I812" s="54" t="s">
        <v>265</v>
      </c>
      <c r="J812" s="54" t="s">
        <v>576</v>
      </c>
      <c r="K812" s="54" t="s">
        <v>6837</v>
      </c>
      <c r="L812" s="54" t="s">
        <v>6840</v>
      </c>
      <c r="M812" s="54" t="s">
        <v>6839</v>
      </c>
      <c r="N812" s="54" t="s">
        <v>256</v>
      </c>
      <c r="O812" s="54" t="s">
        <v>256</v>
      </c>
      <c r="P812" s="54" t="s">
        <v>434</v>
      </c>
      <c r="Q812" s="54" t="s">
        <v>256</v>
      </c>
      <c r="R812" s="54" t="s">
        <v>431</v>
      </c>
      <c r="S812" s="71"/>
      <c r="T812" s="54" t="s">
        <v>256</v>
      </c>
      <c r="U812" s="71">
        <v>44413</v>
      </c>
      <c r="V812" s="54" t="s">
        <v>256</v>
      </c>
      <c r="W812" t="str">
        <f t="shared" si="12"/>
        <v>Aug-21</v>
      </c>
    </row>
    <row r="813" spans="1:23" x14ac:dyDescent="0.25">
      <c r="A813" s="54" t="s">
        <v>318</v>
      </c>
      <c r="B813" s="54" t="s">
        <v>428</v>
      </c>
      <c r="C813" s="54" t="s">
        <v>263</v>
      </c>
      <c r="D813" s="54" t="s">
        <v>429</v>
      </c>
      <c r="E813" s="54" t="s">
        <v>6841</v>
      </c>
      <c r="F813" s="71">
        <v>44433</v>
      </c>
      <c r="G813" s="72">
        <v>94239.6</v>
      </c>
      <c r="H813" s="72">
        <v>7911414.4199999999</v>
      </c>
      <c r="I813" s="54" t="s">
        <v>265</v>
      </c>
      <c r="J813" s="54" t="s">
        <v>576</v>
      </c>
      <c r="K813" s="54" t="s">
        <v>6842</v>
      </c>
      <c r="L813" s="54" t="s">
        <v>6843</v>
      </c>
      <c r="M813" s="54" t="s">
        <v>6841</v>
      </c>
      <c r="N813" s="54" t="s">
        <v>256</v>
      </c>
      <c r="O813" s="54" t="s">
        <v>256</v>
      </c>
      <c r="P813" s="54" t="s">
        <v>434</v>
      </c>
      <c r="Q813" s="54" t="s">
        <v>256</v>
      </c>
      <c r="R813" s="54" t="s">
        <v>431</v>
      </c>
      <c r="S813" s="71"/>
      <c r="T813" s="54" t="s">
        <v>256</v>
      </c>
      <c r="U813" s="71">
        <v>44433</v>
      </c>
      <c r="V813" s="54" t="s">
        <v>256</v>
      </c>
      <c r="W813" t="str">
        <f t="shared" si="12"/>
        <v>Aug-21</v>
      </c>
    </row>
    <row r="814" spans="1:23" x14ac:dyDescent="0.25">
      <c r="A814" s="54" t="s">
        <v>318</v>
      </c>
      <c r="B814" s="54" t="s">
        <v>428</v>
      </c>
      <c r="C814" s="54" t="s">
        <v>263</v>
      </c>
      <c r="D814" s="54" t="s">
        <v>429</v>
      </c>
      <c r="E814" s="54" t="s">
        <v>6844</v>
      </c>
      <c r="F814" s="71">
        <v>44438</v>
      </c>
      <c r="G814" s="72">
        <v>62594.7</v>
      </c>
      <c r="H814" s="72">
        <v>5254825.07</v>
      </c>
      <c r="I814" s="54" t="s">
        <v>265</v>
      </c>
      <c r="J814" s="54" t="s">
        <v>576</v>
      </c>
      <c r="K814" s="54" t="s">
        <v>6845</v>
      </c>
      <c r="L814" s="54" t="s">
        <v>6846</v>
      </c>
      <c r="M814" s="54" t="s">
        <v>6844</v>
      </c>
      <c r="N814" s="54" t="s">
        <v>256</v>
      </c>
      <c r="O814" s="54" t="s">
        <v>256</v>
      </c>
      <c r="P814" s="54" t="s">
        <v>434</v>
      </c>
      <c r="Q814" s="54" t="s">
        <v>256</v>
      </c>
      <c r="R814" s="54" t="s">
        <v>431</v>
      </c>
      <c r="S814" s="71"/>
      <c r="T814" s="54" t="s">
        <v>256</v>
      </c>
      <c r="U814" s="71">
        <v>44438</v>
      </c>
      <c r="V814" s="54" t="s">
        <v>256</v>
      </c>
      <c r="W814" t="str">
        <f t="shared" si="12"/>
        <v>Aug-21</v>
      </c>
    </row>
    <row r="815" spans="1:23" x14ac:dyDescent="0.25">
      <c r="A815" s="54" t="s">
        <v>318</v>
      </c>
      <c r="B815" s="54" t="s">
        <v>428</v>
      </c>
      <c r="C815" s="54" t="s">
        <v>263</v>
      </c>
      <c r="D815" s="54" t="s">
        <v>429</v>
      </c>
      <c r="E815" s="54" t="s">
        <v>6847</v>
      </c>
      <c r="F815" s="71">
        <v>44439</v>
      </c>
      <c r="G815" s="72">
        <v>30685.200000000001</v>
      </c>
      <c r="H815" s="72">
        <v>2585228.1</v>
      </c>
      <c r="I815" s="54" t="s">
        <v>265</v>
      </c>
      <c r="J815" s="54" t="s">
        <v>576</v>
      </c>
      <c r="K815" s="54" t="s">
        <v>6845</v>
      </c>
      <c r="L815" s="54" t="s">
        <v>6848</v>
      </c>
      <c r="M815" s="54" t="s">
        <v>6847</v>
      </c>
      <c r="N815" s="54" t="s">
        <v>256</v>
      </c>
      <c r="O815" s="54" t="s">
        <v>256</v>
      </c>
      <c r="P815" s="54" t="s">
        <v>434</v>
      </c>
      <c r="Q815" s="54" t="s">
        <v>256</v>
      </c>
      <c r="R815" s="54" t="s">
        <v>431</v>
      </c>
      <c r="S815" s="71"/>
      <c r="T815" s="54" t="s">
        <v>256</v>
      </c>
      <c r="U815" s="71">
        <v>44439</v>
      </c>
      <c r="V815" s="54" t="s">
        <v>256</v>
      </c>
      <c r="W815" t="str">
        <f t="shared" si="12"/>
        <v>Aug-21</v>
      </c>
    </row>
    <row r="816" spans="1:23" x14ac:dyDescent="0.25">
      <c r="A816" s="54" t="s">
        <v>317</v>
      </c>
      <c r="B816" s="54" t="s">
        <v>428</v>
      </c>
      <c r="C816" s="54" t="s">
        <v>263</v>
      </c>
      <c r="D816" s="54" t="s">
        <v>429</v>
      </c>
      <c r="E816" s="54" t="s">
        <v>6849</v>
      </c>
      <c r="F816" s="71">
        <v>44415</v>
      </c>
      <c r="G816" s="72">
        <v>1460</v>
      </c>
      <c r="H816" s="72">
        <v>122567</v>
      </c>
      <c r="I816" s="54" t="s">
        <v>265</v>
      </c>
      <c r="J816" s="54" t="s">
        <v>577</v>
      </c>
      <c r="K816" s="54" t="s">
        <v>6850</v>
      </c>
      <c r="L816" s="54" t="s">
        <v>6851</v>
      </c>
      <c r="M816" s="54" t="s">
        <v>6849</v>
      </c>
      <c r="N816" s="54" t="s">
        <v>256</v>
      </c>
      <c r="O816" s="54" t="s">
        <v>256</v>
      </c>
      <c r="P816" s="54" t="s">
        <v>578</v>
      </c>
      <c r="Q816" s="54" t="s">
        <v>256</v>
      </c>
      <c r="R816" s="54" t="s">
        <v>431</v>
      </c>
      <c r="S816" s="71"/>
      <c r="T816" s="54" t="s">
        <v>256</v>
      </c>
      <c r="U816" s="71">
        <v>44415</v>
      </c>
      <c r="V816" s="54" t="s">
        <v>256</v>
      </c>
      <c r="W816" t="str">
        <f t="shared" si="12"/>
        <v>Aug-21</v>
      </c>
    </row>
    <row r="817" spans="1:23" x14ac:dyDescent="0.25">
      <c r="A817" s="54" t="s">
        <v>317</v>
      </c>
      <c r="B817" s="54" t="s">
        <v>428</v>
      </c>
      <c r="C817" s="54" t="s">
        <v>263</v>
      </c>
      <c r="D817" s="54" t="s">
        <v>429</v>
      </c>
      <c r="E817" s="54" t="s">
        <v>6852</v>
      </c>
      <c r="F817" s="71">
        <v>44415</v>
      </c>
      <c r="G817" s="72">
        <v>514.5</v>
      </c>
      <c r="H817" s="72">
        <v>43192.28</v>
      </c>
      <c r="I817" s="54" t="s">
        <v>265</v>
      </c>
      <c r="J817" s="54" t="s">
        <v>577</v>
      </c>
      <c r="K817" s="54" t="s">
        <v>6853</v>
      </c>
      <c r="L817" s="54" t="s">
        <v>6854</v>
      </c>
      <c r="M817" s="54" t="s">
        <v>6852</v>
      </c>
      <c r="N817" s="54" t="s">
        <v>256</v>
      </c>
      <c r="O817" s="54" t="s">
        <v>256</v>
      </c>
      <c r="P817" s="54" t="s">
        <v>578</v>
      </c>
      <c r="Q817" s="54" t="s">
        <v>256</v>
      </c>
      <c r="R817" s="54" t="s">
        <v>431</v>
      </c>
      <c r="S817" s="71"/>
      <c r="T817" s="54" t="s">
        <v>256</v>
      </c>
      <c r="U817" s="71">
        <v>44415</v>
      </c>
      <c r="V817" s="54" t="s">
        <v>256</v>
      </c>
      <c r="W817" t="str">
        <f t="shared" si="12"/>
        <v>Aug-21</v>
      </c>
    </row>
    <row r="818" spans="1:23" x14ac:dyDescent="0.25">
      <c r="A818" s="54" t="s">
        <v>317</v>
      </c>
      <c r="B818" s="54" t="s">
        <v>428</v>
      </c>
      <c r="C818" s="54" t="s">
        <v>263</v>
      </c>
      <c r="D818" s="54" t="s">
        <v>429</v>
      </c>
      <c r="E818" s="54" t="s">
        <v>6855</v>
      </c>
      <c r="F818" s="71">
        <v>44417</v>
      </c>
      <c r="G818" s="72">
        <v>96</v>
      </c>
      <c r="H818" s="72">
        <v>8059.2</v>
      </c>
      <c r="I818" s="54" t="s">
        <v>265</v>
      </c>
      <c r="J818" s="54" t="s">
        <v>584</v>
      </c>
      <c r="K818" s="54" t="s">
        <v>4736</v>
      </c>
      <c r="L818" s="54" t="s">
        <v>6856</v>
      </c>
      <c r="M818" s="54" t="s">
        <v>6855</v>
      </c>
      <c r="N818" s="54" t="s">
        <v>256</v>
      </c>
      <c r="O818" s="54" t="s">
        <v>256</v>
      </c>
      <c r="P818" s="54" t="s">
        <v>455</v>
      </c>
      <c r="Q818" s="54" t="s">
        <v>256</v>
      </c>
      <c r="R818" s="54" t="s">
        <v>431</v>
      </c>
      <c r="S818" s="71"/>
      <c r="T818" s="54" t="s">
        <v>256</v>
      </c>
      <c r="U818" s="71">
        <v>44417</v>
      </c>
      <c r="V818" s="54" t="s">
        <v>256</v>
      </c>
      <c r="W818" t="str">
        <f t="shared" si="12"/>
        <v>Aug-21</v>
      </c>
    </row>
    <row r="819" spans="1:23" x14ac:dyDescent="0.25">
      <c r="A819" s="54" t="s">
        <v>317</v>
      </c>
      <c r="B819" s="54" t="s">
        <v>428</v>
      </c>
      <c r="C819" s="54" t="s">
        <v>263</v>
      </c>
      <c r="D819" s="54" t="s">
        <v>429</v>
      </c>
      <c r="E819" s="54" t="s">
        <v>6857</v>
      </c>
      <c r="F819" s="71">
        <v>44417</v>
      </c>
      <c r="G819" s="72">
        <v>3592.48</v>
      </c>
      <c r="H819" s="72">
        <v>301588.7</v>
      </c>
      <c r="I819" s="54" t="s">
        <v>265</v>
      </c>
      <c r="J819" s="54" t="s">
        <v>584</v>
      </c>
      <c r="K819" s="54" t="s">
        <v>6858</v>
      </c>
      <c r="L819" s="54" t="s">
        <v>6859</v>
      </c>
      <c r="M819" s="54" t="s">
        <v>6857</v>
      </c>
      <c r="N819" s="54" t="s">
        <v>256</v>
      </c>
      <c r="O819" s="54" t="s">
        <v>256</v>
      </c>
      <c r="P819" s="54" t="s">
        <v>455</v>
      </c>
      <c r="Q819" s="54" t="s">
        <v>256</v>
      </c>
      <c r="R819" s="54" t="s">
        <v>431</v>
      </c>
      <c r="S819" s="71"/>
      <c r="T819" s="54" t="s">
        <v>256</v>
      </c>
      <c r="U819" s="71">
        <v>44417</v>
      </c>
      <c r="V819" s="54" t="s">
        <v>256</v>
      </c>
      <c r="W819" t="str">
        <f t="shared" si="12"/>
        <v>Aug-21</v>
      </c>
    </row>
    <row r="820" spans="1:23" x14ac:dyDescent="0.25">
      <c r="A820" s="54" t="s">
        <v>317</v>
      </c>
      <c r="B820" s="54" t="s">
        <v>428</v>
      </c>
      <c r="C820" s="54" t="s">
        <v>263</v>
      </c>
      <c r="D820" s="54" t="s">
        <v>429</v>
      </c>
      <c r="E820" s="54" t="s">
        <v>6860</v>
      </c>
      <c r="F820" s="71">
        <v>44417</v>
      </c>
      <c r="G820" s="72">
        <v>389.28</v>
      </c>
      <c r="H820" s="72">
        <v>32680.06</v>
      </c>
      <c r="I820" s="54" t="s">
        <v>265</v>
      </c>
      <c r="J820" s="54" t="s">
        <v>584</v>
      </c>
      <c r="K820" s="54" t="s">
        <v>6858</v>
      </c>
      <c r="L820" s="54" t="s">
        <v>6861</v>
      </c>
      <c r="M820" s="54" t="s">
        <v>6860</v>
      </c>
      <c r="N820" s="54" t="s">
        <v>256</v>
      </c>
      <c r="O820" s="54" t="s">
        <v>256</v>
      </c>
      <c r="P820" s="54" t="s">
        <v>455</v>
      </c>
      <c r="Q820" s="54" t="s">
        <v>256</v>
      </c>
      <c r="R820" s="54" t="s">
        <v>431</v>
      </c>
      <c r="S820" s="71"/>
      <c r="T820" s="54" t="s">
        <v>256</v>
      </c>
      <c r="U820" s="71">
        <v>44417</v>
      </c>
      <c r="V820" s="54" t="s">
        <v>256</v>
      </c>
      <c r="W820" t="str">
        <f t="shared" si="12"/>
        <v>Aug-21</v>
      </c>
    </row>
    <row r="821" spans="1:23" x14ac:dyDescent="0.25">
      <c r="A821" s="54" t="s">
        <v>317</v>
      </c>
      <c r="B821" s="54" t="s">
        <v>428</v>
      </c>
      <c r="C821" s="54" t="s">
        <v>263</v>
      </c>
      <c r="D821" s="54" t="s">
        <v>429</v>
      </c>
      <c r="E821" s="54" t="s">
        <v>6862</v>
      </c>
      <c r="F821" s="71">
        <v>44417</v>
      </c>
      <c r="G821" s="72">
        <v>522.32000000000005</v>
      </c>
      <c r="H821" s="72">
        <v>43848.76</v>
      </c>
      <c r="I821" s="54" t="s">
        <v>265</v>
      </c>
      <c r="J821" s="54" t="s">
        <v>584</v>
      </c>
      <c r="K821" s="54" t="s">
        <v>6858</v>
      </c>
      <c r="L821" s="54" t="s">
        <v>6863</v>
      </c>
      <c r="M821" s="54" t="s">
        <v>6862</v>
      </c>
      <c r="N821" s="54" t="s">
        <v>256</v>
      </c>
      <c r="O821" s="54" t="s">
        <v>256</v>
      </c>
      <c r="P821" s="54" t="s">
        <v>455</v>
      </c>
      <c r="Q821" s="54" t="s">
        <v>256</v>
      </c>
      <c r="R821" s="54" t="s">
        <v>431</v>
      </c>
      <c r="S821" s="71"/>
      <c r="T821" s="54" t="s">
        <v>256</v>
      </c>
      <c r="U821" s="71">
        <v>44417</v>
      </c>
      <c r="V821" s="54" t="s">
        <v>256</v>
      </c>
      <c r="W821" t="str">
        <f t="shared" si="12"/>
        <v>Aug-21</v>
      </c>
    </row>
    <row r="822" spans="1:23" x14ac:dyDescent="0.25">
      <c r="A822" s="54" t="s">
        <v>317</v>
      </c>
      <c r="B822" s="54" t="s">
        <v>428</v>
      </c>
      <c r="C822" s="54" t="s">
        <v>263</v>
      </c>
      <c r="D822" s="54" t="s">
        <v>429</v>
      </c>
      <c r="E822" s="54" t="s">
        <v>6864</v>
      </c>
      <c r="F822" s="71">
        <v>44420</v>
      </c>
      <c r="G822" s="72">
        <v>919.68</v>
      </c>
      <c r="H822" s="72">
        <v>77207.14</v>
      </c>
      <c r="I822" s="54" t="s">
        <v>265</v>
      </c>
      <c r="J822" s="54" t="s">
        <v>584</v>
      </c>
      <c r="K822" s="54" t="s">
        <v>6858</v>
      </c>
      <c r="L822" s="54" t="s">
        <v>6865</v>
      </c>
      <c r="M822" s="54" t="s">
        <v>6864</v>
      </c>
      <c r="N822" s="54" t="s">
        <v>256</v>
      </c>
      <c r="O822" s="54" t="s">
        <v>256</v>
      </c>
      <c r="P822" s="54" t="s">
        <v>455</v>
      </c>
      <c r="Q822" s="54" t="s">
        <v>256</v>
      </c>
      <c r="R822" s="54" t="s">
        <v>431</v>
      </c>
      <c r="S822" s="71"/>
      <c r="T822" s="54" t="s">
        <v>256</v>
      </c>
      <c r="U822" s="71">
        <v>44420</v>
      </c>
      <c r="V822" s="54" t="s">
        <v>256</v>
      </c>
      <c r="W822" t="str">
        <f t="shared" si="12"/>
        <v>Aug-21</v>
      </c>
    </row>
    <row r="823" spans="1:23" x14ac:dyDescent="0.25">
      <c r="A823" s="54" t="s">
        <v>317</v>
      </c>
      <c r="B823" s="54" t="s">
        <v>428</v>
      </c>
      <c r="C823" s="54" t="s">
        <v>263</v>
      </c>
      <c r="D823" s="54" t="s">
        <v>429</v>
      </c>
      <c r="E823" s="54" t="s">
        <v>6866</v>
      </c>
      <c r="F823" s="71">
        <v>44427</v>
      </c>
      <c r="G823" s="72">
        <v>246.4</v>
      </c>
      <c r="H823" s="72">
        <v>20685.28</v>
      </c>
      <c r="I823" s="54" t="s">
        <v>265</v>
      </c>
      <c r="J823" s="54" t="s">
        <v>584</v>
      </c>
      <c r="K823" s="54" t="s">
        <v>6867</v>
      </c>
      <c r="L823" s="54" t="s">
        <v>6868</v>
      </c>
      <c r="M823" s="54" t="s">
        <v>6866</v>
      </c>
      <c r="N823" s="54" t="s">
        <v>256</v>
      </c>
      <c r="O823" s="54" t="s">
        <v>256</v>
      </c>
      <c r="P823" s="54" t="s">
        <v>455</v>
      </c>
      <c r="Q823" s="54" t="s">
        <v>256</v>
      </c>
      <c r="R823" s="54" t="s">
        <v>431</v>
      </c>
      <c r="S823" s="71"/>
      <c r="T823" s="54" t="s">
        <v>256</v>
      </c>
      <c r="U823" s="71">
        <v>44427</v>
      </c>
      <c r="V823" s="54" t="s">
        <v>256</v>
      </c>
      <c r="W823" t="str">
        <f t="shared" si="12"/>
        <v>Aug-21</v>
      </c>
    </row>
    <row r="824" spans="1:23" x14ac:dyDescent="0.25">
      <c r="A824" s="54" t="s">
        <v>317</v>
      </c>
      <c r="B824" s="54" t="s">
        <v>428</v>
      </c>
      <c r="C824" s="54" t="s">
        <v>263</v>
      </c>
      <c r="D824" s="54" t="s">
        <v>429</v>
      </c>
      <c r="E824" s="54" t="s">
        <v>6869</v>
      </c>
      <c r="F824" s="71">
        <v>44429</v>
      </c>
      <c r="G824" s="72">
        <v>1727.86</v>
      </c>
      <c r="H824" s="72">
        <v>145053.85</v>
      </c>
      <c r="I824" s="54" t="s">
        <v>265</v>
      </c>
      <c r="J824" s="54" t="s">
        <v>584</v>
      </c>
      <c r="K824" s="54" t="s">
        <v>6870</v>
      </c>
      <c r="L824" s="54" t="s">
        <v>6871</v>
      </c>
      <c r="M824" s="54" t="s">
        <v>6869</v>
      </c>
      <c r="N824" s="54" t="s">
        <v>256</v>
      </c>
      <c r="O824" s="54" t="s">
        <v>256</v>
      </c>
      <c r="P824" s="54" t="s">
        <v>455</v>
      </c>
      <c r="Q824" s="54" t="s">
        <v>256</v>
      </c>
      <c r="R824" s="54" t="s">
        <v>431</v>
      </c>
      <c r="S824" s="71"/>
      <c r="T824" s="54" t="s">
        <v>256</v>
      </c>
      <c r="U824" s="71">
        <v>44429</v>
      </c>
      <c r="V824" s="54" t="s">
        <v>256</v>
      </c>
      <c r="W824" t="str">
        <f t="shared" si="12"/>
        <v>Aug-21</v>
      </c>
    </row>
    <row r="825" spans="1:23" x14ac:dyDescent="0.25">
      <c r="A825" s="54" t="s">
        <v>317</v>
      </c>
      <c r="B825" s="54" t="s">
        <v>428</v>
      </c>
      <c r="C825" s="54" t="s">
        <v>263</v>
      </c>
      <c r="D825" s="54" t="s">
        <v>429</v>
      </c>
      <c r="E825" s="54" t="s">
        <v>6872</v>
      </c>
      <c r="F825" s="71">
        <v>44433</v>
      </c>
      <c r="G825" s="72">
        <v>492.2</v>
      </c>
      <c r="H825" s="72">
        <v>41320.19</v>
      </c>
      <c r="I825" s="54" t="s">
        <v>265</v>
      </c>
      <c r="J825" s="54" t="s">
        <v>584</v>
      </c>
      <c r="K825" s="54" t="s">
        <v>6873</v>
      </c>
      <c r="L825" s="54" t="s">
        <v>6874</v>
      </c>
      <c r="M825" s="54" t="s">
        <v>6872</v>
      </c>
      <c r="N825" s="54" t="s">
        <v>256</v>
      </c>
      <c r="O825" s="54" t="s">
        <v>256</v>
      </c>
      <c r="P825" s="54" t="s">
        <v>455</v>
      </c>
      <c r="Q825" s="54" t="s">
        <v>256</v>
      </c>
      <c r="R825" s="54" t="s">
        <v>431</v>
      </c>
      <c r="S825" s="71"/>
      <c r="T825" s="54" t="s">
        <v>256</v>
      </c>
      <c r="U825" s="71">
        <v>44433</v>
      </c>
      <c r="V825" s="54" t="s">
        <v>256</v>
      </c>
      <c r="W825" t="str">
        <f t="shared" si="12"/>
        <v>Aug-21</v>
      </c>
    </row>
    <row r="826" spans="1:23" x14ac:dyDescent="0.25">
      <c r="A826" s="54" t="s">
        <v>317</v>
      </c>
      <c r="B826" s="54" t="s">
        <v>428</v>
      </c>
      <c r="C826" s="54" t="s">
        <v>263</v>
      </c>
      <c r="D826" s="54" t="s">
        <v>429</v>
      </c>
      <c r="E826" s="54" t="s">
        <v>6875</v>
      </c>
      <c r="F826" s="71">
        <v>44433</v>
      </c>
      <c r="G826" s="72">
        <v>1492.34</v>
      </c>
      <c r="H826" s="72">
        <v>125281.94</v>
      </c>
      <c r="I826" s="54" t="s">
        <v>265</v>
      </c>
      <c r="J826" s="54" t="s">
        <v>584</v>
      </c>
      <c r="K826" s="54" t="s">
        <v>6876</v>
      </c>
      <c r="L826" s="54" t="s">
        <v>6877</v>
      </c>
      <c r="M826" s="54" t="s">
        <v>6875</v>
      </c>
      <c r="N826" s="54" t="s">
        <v>256</v>
      </c>
      <c r="O826" s="54" t="s">
        <v>256</v>
      </c>
      <c r="P826" s="54" t="s">
        <v>455</v>
      </c>
      <c r="Q826" s="54" t="s">
        <v>256</v>
      </c>
      <c r="R826" s="54" t="s">
        <v>431</v>
      </c>
      <c r="S826" s="71"/>
      <c r="T826" s="54" t="s">
        <v>256</v>
      </c>
      <c r="U826" s="71">
        <v>44433</v>
      </c>
      <c r="V826" s="54" t="s">
        <v>256</v>
      </c>
      <c r="W826" t="str">
        <f t="shared" si="12"/>
        <v>Aug-21</v>
      </c>
    </row>
    <row r="827" spans="1:23" x14ac:dyDescent="0.25">
      <c r="A827" s="54" t="s">
        <v>318</v>
      </c>
      <c r="B827" s="54" t="s">
        <v>428</v>
      </c>
      <c r="C827" s="54" t="s">
        <v>263</v>
      </c>
      <c r="D827" s="54" t="s">
        <v>429</v>
      </c>
      <c r="E827" s="54" t="s">
        <v>6878</v>
      </c>
      <c r="F827" s="71">
        <v>44417</v>
      </c>
      <c r="G827" s="72">
        <v>3145.5</v>
      </c>
      <c r="H827" s="72">
        <v>264064.73</v>
      </c>
      <c r="I827" s="54" t="s">
        <v>265</v>
      </c>
      <c r="J827" s="54" t="s">
        <v>587</v>
      </c>
      <c r="K827" s="54" t="s">
        <v>6879</v>
      </c>
      <c r="L827" s="54" t="s">
        <v>6880</v>
      </c>
      <c r="M827" s="54" t="s">
        <v>6878</v>
      </c>
      <c r="N827" s="54" t="s">
        <v>256</v>
      </c>
      <c r="O827" s="54" t="s">
        <v>256</v>
      </c>
      <c r="P827" s="54" t="s">
        <v>442</v>
      </c>
      <c r="Q827" s="54" t="s">
        <v>256</v>
      </c>
      <c r="R827" s="54" t="s">
        <v>431</v>
      </c>
      <c r="S827" s="71"/>
      <c r="T827" s="54" t="s">
        <v>256</v>
      </c>
      <c r="U827" s="71">
        <v>44417</v>
      </c>
      <c r="V827" s="54" t="s">
        <v>256</v>
      </c>
      <c r="W827" t="str">
        <f t="shared" si="12"/>
        <v>Aug-21</v>
      </c>
    </row>
    <row r="828" spans="1:23" x14ac:dyDescent="0.25">
      <c r="A828" s="54" t="s">
        <v>318</v>
      </c>
      <c r="B828" s="54" t="s">
        <v>428</v>
      </c>
      <c r="C828" s="54" t="s">
        <v>263</v>
      </c>
      <c r="D828" s="54" t="s">
        <v>429</v>
      </c>
      <c r="E828" s="54" t="s">
        <v>6881</v>
      </c>
      <c r="F828" s="71">
        <v>44417</v>
      </c>
      <c r="G828" s="72">
        <v>1235.25</v>
      </c>
      <c r="H828" s="72">
        <v>103699.24</v>
      </c>
      <c r="I828" s="54" t="s">
        <v>265</v>
      </c>
      <c r="J828" s="54" t="s">
        <v>587</v>
      </c>
      <c r="K828" s="54" t="s">
        <v>6879</v>
      </c>
      <c r="L828" s="54" t="s">
        <v>6882</v>
      </c>
      <c r="M828" s="54" t="s">
        <v>6881</v>
      </c>
      <c r="N828" s="54" t="s">
        <v>256</v>
      </c>
      <c r="O828" s="54" t="s">
        <v>256</v>
      </c>
      <c r="P828" s="54" t="s">
        <v>442</v>
      </c>
      <c r="Q828" s="54" t="s">
        <v>256</v>
      </c>
      <c r="R828" s="54" t="s">
        <v>431</v>
      </c>
      <c r="S828" s="71"/>
      <c r="T828" s="54" t="s">
        <v>256</v>
      </c>
      <c r="U828" s="71">
        <v>44417</v>
      </c>
      <c r="V828" s="54" t="s">
        <v>256</v>
      </c>
      <c r="W828" t="str">
        <f t="shared" si="12"/>
        <v>Aug-21</v>
      </c>
    </row>
    <row r="829" spans="1:23" x14ac:dyDescent="0.25">
      <c r="A829" s="54" t="s">
        <v>318</v>
      </c>
      <c r="B829" s="54" t="s">
        <v>428</v>
      </c>
      <c r="C829" s="54" t="s">
        <v>263</v>
      </c>
      <c r="D829" s="54" t="s">
        <v>429</v>
      </c>
      <c r="E829" s="54" t="s">
        <v>6883</v>
      </c>
      <c r="F829" s="71">
        <v>44417</v>
      </c>
      <c r="G829" s="72">
        <v>15883.13</v>
      </c>
      <c r="H829" s="72">
        <v>1333388.76</v>
      </c>
      <c r="I829" s="54" t="s">
        <v>265</v>
      </c>
      <c r="J829" s="54" t="s">
        <v>587</v>
      </c>
      <c r="K829" s="54" t="s">
        <v>6884</v>
      </c>
      <c r="L829" s="54" t="s">
        <v>6885</v>
      </c>
      <c r="M829" s="54" t="s">
        <v>6883</v>
      </c>
      <c r="N829" s="54" t="s">
        <v>256</v>
      </c>
      <c r="O829" s="54" t="s">
        <v>256</v>
      </c>
      <c r="P829" s="54" t="s">
        <v>442</v>
      </c>
      <c r="Q829" s="54" t="s">
        <v>256</v>
      </c>
      <c r="R829" s="54" t="s">
        <v>431</v>
      </c>
      <c r="S829" s="71"/>
      <c r="T829" s="54" t="s">
        <v>256</v>
      </c>
      <c r="U829" s="71">
        <v>44417</v>
      </c>
      <c r="V829" s="54" t="s">
        <v>256</v>
      </c>
      <c r="W829" t="str">
        <f t="shared" si="12"/>
        <v>Aug-21</v>
      </c>
    </row>
    <row r="830" spans="1:23" x14ac:dyDescent="0.25">
      <c r="A830" s="54" t="s">
        <v>318</v>
      </c>
      <c r="B830" s="54" t="s">
        <v>428</v>
      </c>
      <c r="C830" s="54" t="s">
        <v>263</v>
      </c>
      <c r="D830" s="54" t="s">
        <v>429</v>
      </c>
      <c r="E830" s="54" t="s">
        <v>6886</v>
      </c>
      <c r="F830" s="71">
        <v>44418</v>
      </c>
      <c r="G830" s="72">
        <v>4929.08</v>
      </c>
      <c r="H830" s="72">
        <v>413796.27</v>
      </c>
      <c r="I830" s="54" t="s">
        <v>265</v>
      </c>
      <c r="J830" s="54" t="s">
        <v>587</v>
      </c>
      <c r="K830" s="54" t="s">
        <v>6887</v>
      </c>
      <c r="L830" s="54" t="s">
        <v>6888</v>
      </c>
      <c r="M830" s="54" t="s">
        <v>6886</v>
      </c>
      <c r="N830" s="54" t="s">
        <v>256</v>
      </c>
      <c r="O830" s="54" t="s">
        <v>256</v>
      </c>
      <c r="P830" s="54" t="s">
        <v>442</v>
      </c>
      <c r="Q830" s="54" t="s">
        <v>256</v>
      </c>
      <c r="R830" s="54" t="s">
        <v>431</v>
      </c>
      <c r="S830" s="71"/>
      <c r="T830" s="54" t="s">
        <v>256</v>
      </c>
      <c r="U830" s="71">
        <v>44418</v>
      </c>
      <c r="V830" s="54" t="s">
        <v>256</v>
      </c>
      <c r="W830" t="str">
        <f t="shared" si="12"/>
        <v>Aug-21</v>
      </c>
    </row>
    <row r="831" spans="1:23" x14ac:dyDescent="0.25">
      <c r="A831" s="54" t="s">
        <v>318</v>
      </c>
      <c r="B831" s="54" t="s">
        <v>428</v>
      </c>
      <c r="C831" s="54" t="s">
        <v>263</v>
      </c>
      <c r="D831" s="54" t="s">
        <v>429</v>
      </c>
      <c r="E831" s="54" t="s">
        <v>6889</v>
      </c>
      <c r="F831" s="71">
        <v>44425</v>
      </c>
      <c r="G831" s="72">
        <v>11406.94</v>
      </c>
      <c r="H831" s="72">
        <v>957612.61</v>
      </c>
      <c r="I831" s="54" t="s">
        <v>265</v>
      </c>
      <c r="J831" s="54" t="s">
        <v>587</v>
      </c>
      <c r="K831" s="54" t="s">
        <v>6890</v>
      </c>
      <c r="L831" s="54" t="s">
        <v>6891</v>
      </c>
      <c r="M831" s="54" t="s">
        <v>6889</v>
      </c>
      <c r="N831" s="54" t="s">
        <v>256</v>
      </c>
      <c r="O831" s="54" t="s">
        <v>256</v>
      </c>
      <c r="P831" s="54" t="s">
        <v>442</v>
      </c>
      <c r="Q831" s="54" t="s">
        <v>256</v>
      </c>
      <c r="R831" s="54" t="s">
        <v>431</v>
      </c>
      <c r="S831" s="71"/>
      <c r="T831" s="54" t="s">
        <v>256</v>
      </c>
      <c r="U831" s="71">
        <v>44425</v>
      </c>
      <c r="V831" s="54" t="s">
        <v>256</v>
      </c>
      <c r="W831" t="str">
        <f t="shared" si="12"/>
        <v>Aug-21</v>
      </c>
    </row>
    <row r="832" spans="1:23" x14ac:dyDescent="0.25">
      <c r="A832" s="54" t="s">
        <v>318</v>
      </c>
      <c r="B832" s="54" t="s">
        <v>428</v>
      </c>
      <c r="C832" s="54" t="s">
        <v>263</v>
      </c>
      <c r="D832" s="54" t="s">
        <v>429</v>
      </c>
      <c r="E832" s="54" t="s">
        <v>6892</v>
      </c>
      <c r="F832" s="71">
        <v>44425</v>
      </c>
      <c r="G832" s="72">
        <v>1080.1400000000001</v>
      </c>
      <c r="H832" s="72">
        <v>90677.75</v>
      </c>
      <c r="I832" s="54" t="s">
        <v>265</v>
      </c>
      <c r="J832" s="54" t="s">
        <v>587</v>
      </c>
      <c r="K832" s="54" t="s">
        <v>6890</v>
      </c>
      <c r="L832" s="54" t="s">
        <v>6893</v>
      </c>
      <c r="M832" s="54" t="s">
        <v>6892</v>
      </c>
      <c r="N832" s="54" t="s">
        <v>256</v>
      </c>
      <c r="O832" s="54" t="s">
        <v>256</v>
      </c>
      <c r="P832" s="54" t="s">
        <v>442</v>
      </c>
      <c r="Q832" s="54" t="s">
        <v>256</v>
      </c>
      <c r="R832" s="54" t="s">
        <v>431</v>
      </c>
      <c r="S832" s="71"/>
      <c r="T832" s="54" t="s">
        <v>256</v>
      </c>
      <c r="U832" s="71">
        <v>44425</v>
      </c>
      <c r="V832" s="54" t="s">
        <v>256</v>
      </c>
      <c r="W832" t="str">
        <f t="shared" si="12"/>
        <v>Aug-21</v>
      </c>
    </row>
    <row r="833" spans="1:23" x14ac:dyDescent="0.25">
      <c r="A833" s="54" t="s">
        <v>318</v>
      </c>
      <c r="B833" s="54" t="s">
        <v>428</v>
      </c>
      <c r="C833" s="54" t="s">
        <v>263</v>
      </c>
      <c r="D833" s="54" t="s">
        <v>429</v>
      </c>
      <c r="E833" s="54" t="s">
        <v>6894</v>
      </c>
      <c r="F833" s="71">
        <v>44425</v>
      </c>
      <c r="G833" s="72">
        <v>2954.43</v>
      </c>
      <c r="H833" s="72">
        <v>248024.4</v>
      </c>
      <c r="I833" s="54" t="s">
        <v>265</v>
      </c>
      <c r="J833" s="54" t="s">
        <v>587</v>
      </c>
      <c r="K833" s="54" t="s">
        <v>6895</v>
      </c>
      <c r="L833" s="54" t="s">
        <v>6896</v>
      </c>
      <c r="M833" s="54" t="s">
        <v>6894</v>
      </c>
      <c r="N833" s="54" t="s">
        <v>256</v>
      </c>
      <c r="O833" s="54" t="s">
        <v>256</v>
      </c>
      <c r="P833" s="54" t="s">
        <v>442</v>
      </c>
      <c r="Q833" s="54" t="s">
        <v>256</v>
      </c>
      <c r="R833" s="54" t="s">
        <v>431</v>
      </c>
      <c r="S833" s="71"/>
      <c r="T833" s="54" t="s">
        <v>256</v>
      </c>
      <c r="U833" s="71">
        <v>44425</v>
      </c>
      <c r="V833" s="54" t="s">
        <v>256</v>
      </c>
      <c r="W833" t="str">
        <f t="shared" si="12"/>
        <v>Aug-21</v>
      </c>
    </row>
    <row r="834" spans="1:23" x14ac:dyDescent="0.25">
      <c r="A834" s="54" t="s">
        <v>318</v>
      </c>
      <c r="B834" s="54" t="s">
        <v>428</v>
      </c>
      <c r="C834" s="54" t="s">
        <v>263</v>
      </c>
      <c r="D834" s="54" t="s">
        <v>429</v>
      </c>
      <c r="E834" s="54" t="s">
        <v>6897</v>
      </c>
      <c r="F834" s="71">
        <v>44425</v>
      </c>
      <c r="G834" s="72">
        <v>16978.13</v>
      </c>
      <c r="H834" s="72">
        <v>1425314.01</v>
      </c>
      <c r="I834" s="54" t="s">
        <v>265</v>
      </c>
      <c r="J834" s="54" t="s">
        <v>587</v>
      </c>
      <c r="K834" s="54" t="s">
        <v>6898</v>
      </c>
      <c r="L834" s="54" t="s">
        <v>6899</v>
      </c>
      <c r="M834" s="54" t="s">
        <v>6897</v>
      </c>
      <c r="N834" s="54" t="s">
        <v>256</v>
      </c>
      <c r="O834" s="54" t="s">
        <v>256</v>
      </c>
      <c r="P834" s="54" t="s">
        <v>442</v>
      </c>
      <c r="Q834" s="54" t="s">
        <v>256</v>
      </c>
      <c r="R834" s="54" t="s">
        <v>431</v>
      </c>
      <c r="S834" s="71"/>
      <c r="T834" s="54" t="s">
        <v>256</v>
      </c>
      <c r="U834" s="71">
        <v>44425</v>
      </c>
      <c r="V834" s="54" t="s">
        <v>256</v>
      </c>
      <c r="W834" t="str">
        <f t="shared" ref="W834:W897" si="13">TEXT(F834,"MMM-YY")</f>
        <v>Aug-21</v>
      </c>
    </row>
    <row r="835" spans="1:23" x14ac:dyDescent="0.25">
      <c r="A835" s="54" t="s">
        <v>318</v>
      </c>
      <c r="B835" s="54" t="s">
        <v>428</v>
      </c>
      <c r="C835" s="54" t="s">
        <v>263</v>
      </c>
      <c r="D835" s="54" t="s">
        <v>429</v>
      </c>
      <c r="E835" s="54" t="s">
        <v>6900</v>
      </c>
      <c r="F835" s="71">
        <v>44425</v>
      </c>
      <c r="G835" s="72">
        <v>4209.4399999999996</v>
      </c>
      <c r="H835" s="72">
        <v>353382.49</v>
      </c>
      <c r="I835" s="54" t="s">
        <v>265</v>
      </c>
      <c r="J835" s="54" t="s">
        <v>587</v>
      </c>
      <c r="K835" s="54" t="s">
        <v>6901</v>
      </c>
      <c r="L835" s="54" t="s">
        <v>6902</v>
      </c>
      <c r="M835" s="54" t="s">
        <v>6900</v>
      </c>
      <c r="N835" s="54" t="s">
        <v>256</v>
      </c>
      <c r="O835" s="54" t="s">
        <v>256</v>
      </c>
      <c r="P835" s="54" t="s">
        <v>442</v>
      </c>
      <c r="Q835" s="54" t="s">
        <v>256</v>
      </c>
      <c r="R835" s="54" t="s">
        <v>431</v>
      </c>
      <c r="S835" s="71"/>
      <c r="T835" s="54" t="s">
        <v>256</v>
      </c>
      <c r="U835" s="71">
        <v>44425</v>
      </c>
      <c r="V835" s="54" t="s">
        <v>256</v>
      </c>
      <c r="W835" t="str">
        <f t="shared" si="13"/>
        <v>Aug-21</v>
      </c>
    </row>
    <row r="836" spans="1:23" x14ac:dyDescent="0.25">
      <c r="A836" s="54" t="s">
        <v>318</v>
      </c>
      <c r="B836" s="54" t="s">
        <v>428</v>
      </c>
      <c r="C836" s="54" t="s">
        <v>263</v>
      </c>
      <c r="D836" s="54" t="s">
        <v>429</v>
      </c>
      <c r="E836" s="54" t="s">
        <v>6903</v>
      </c>
      <c r="F836" s="71">
        <v>44425</v>
      </c>
      <c r="G836" s="72">
        <v>5672.25</v>
      </c>
      <c r="H836" s="72">
        <v>476185.39</v>
      </c>
      <c r="I836" s="54" t="s">
        <v>265</v>
      </c>
      <c r="J836" s="54" t="s">
        <v>587</v>
      </c>
      <c r="K836" s="54" t="s">
        <v>6904</v>
      </c>
      <c r="L836" s="54" t="s">
        <v>6905</v>
      </c>
      <c r="M836" s="54" t="s">
        <v>6903</v>
      </c>
      <c r="N836" s="54" t="s">
        <v>256</v>
      </c>
      <c r="O836" s="54" t="s">
        <v>256</v>
      </c>
      <c r="P836" s="54" t="s">
        <v>442</v>
      </c>
      <c r="Q836" s="54" t="s">
        <v>256</v>
      </c>
      <c r="R836" s="54" t="s">
        <v>431</v>
      </c>
      <c r="S836" s="71"/>
      <c r="T836" s="54" t="s">
        <v>256</v>
      </c>
      <c r="U836" s="71">
        <v>44425</v>
      </c>
      <c r="V836" s="54" t="s">
        <v>256</v>
      </c>
      <c r="W836" t="str">
        <f t="shared" si="13"/>
        <v>Aug-21</v>
      </c>
    </row>
    <row r="837" spans="1:23" x14ac:dyDescent="0.25">
      <c r="A837" s="54" t="s">
        <v>318</v>
      </c>
      <c r="B837" s="54" t="s">
        <v>428</v>
      </c>
      <c r="C837" s="54" t="s">
        <v>263</v>
      </c>
      <c r="D837" s="54" t="s">
        <v>429</v>
      </c>
      <c r="E837" s="54" t="s">
        <v>6906</v>
      </c>
      <c r="F837" s="71">
        <v>44426</v>
      </c>
      <c r="G837" s="72">
        <v>12536.93</v>
      </c>
      <c r="H837" s="72">
        <v>1052475.27</v>
      </c>
      <c r="I837" s="54" t="s">
        <v>265</v>
      </c>
      <c r="J837" s="54" t="s">
        <v>587</v>
      </c>
      <c r="K837" s="54" t="s">
        <v>6907</v>
      </c>
      <c r="L837" s="54" t="s">
        <v>6908</v>
      </c>
      <c r="M837" s="54" t="s">
        <v>6906</v>
      </c>
      <c r="N837" s="54" t="s">
        <v>256</v>
      </c>
      <c r="O837" s="54" t="s">
        <v>256</v>
      </c>
      <c r="P837" s="54" t="s">
        <v>442</v>
      </c>
      <c r="Q837" s="54" t="s">
        <v>256</v>
      </c>
      <c r="R837" s="54" t="s">
        <v>431</v>
      </c>
      <c r="S837" s="71"/>
      <c r="T837" s="54" t="s">
        <v>256</v>
      </c>
      <c r="U837" s="71">
        <v>44426</v>
      </c>
      <c r="V837" s="54" t="s">
        <v>256</v>
      </c>
      <c r="W837" t="str">
        <f t="shared" si="13"/>
        <v>Aug-21</v>
      </c>
    </row>
    <row r="838" spans="1:23" x14ac:dyDescent="0.25">
      <c r="A838" s="54" t="s">
        <v>318</v>
      </c>
      <c r="B838" s="54" t="s">
        <v>428</v>
      </c>
      <c r="C838" s="54" t="s">
        <v>263</v>
      </c>
      <c r="D838" s="54" t="s">
        <v>429</v>
      </c>
      <c r="E838" s="54" t="s">
        <v>6909</v>
      </c>
      <c r="F838" s="71">
        <v>44426</v>
      </c>
      <c r="G838" s="72">
        <v>5404.79</v>
      </c>
      <c r="H838" s="72">
        <v>453732.12</v>
      </c>
      <c r="I838" s="54" t="s">
        <v>265</v>
      </c>
      <c r="J838" s="54" t="s">
        <v>587</v>
      </c>
      <c r="K838" s="54" t="s">
        <v>6910</v>
      </c>
      <c r="L838" s="54" t="s">
        <v>6911</v>
      </c>
      <c r="M838" s="54" t="s">
        <v>6909</v>
      </c>
      <c r="N838" s="54" t="s">
        <v>256</v>
      </c>
      <c r="O838" s="54" t="s">
        <v>256</v>
      </c>
      <c r="P838" s="54" t="s">
        <v>442</v>
      </c>
      <c r="Q838" s="54" t="s">
        <v>256</v>
      </c>
      <c r="R838" s="54" t="s">
        <v>431</v>
      </c>
      <c r="S838" s="71"/>
      <c r="T838" s="54" t="s">
        <v>256</v>
      </c>
      <c r="U838" s="71">
        <v>44426</v>
      </c>
      <c r="V838" s="54" t="s">
        <v>256</v>
      </c>
      <c r="W838" t="str">
        <f t="shared" si="13"/>
        <v>Aug-21</v>
      </c>
    </row>
    <row r="839" spans="1:23" x14ac:dyDescent="0.25">
      <c r="A839" s="54" t="s">
        <v>318</v>
      </c>
      <c r="B839" s="54" t="s">
        <v>428</v>
      </c>
      <c r="C839" s="54" t="s">
        <v>263</v>
      </c>
      <c r="D839" s="54" t="s">
        <v>429</v>
      </c>
      <c r="E839" s="54" t="s">
        <v>6912</v>
      </c>
      <c r="F839" s="71">
        <v>44426</v>
      </c>
      <c r="G839" s="72">
        <v>1556.82</v>
      </c>
      <c r="H839" s="72">
        <v>130695.03999999999</v>
      </c>
      <c r="I839" s="54" t="s">
        <v>265</v>
      </c>
      <c r="J839" s="54" t="s">
        <v>587</v>
      </c>
      <c r="K839" s="54" t="s">
        <v>6913</v>
      </c>
      <c r="L839" s="54" t="s">
        <v>6914</v>
      </c>
      <c r="M839" s="54" t="s">
        <v>6912</v>
      </c>
      <c r="N839" s="54" t="s">
        <v>256</v>
      </c>
      <c r="O839" s="54" t="s">
        <v>256</v>
      </c>
      <c r="P839" s="54" t="s">
        <v>442</v>
      </c>
      <c r="Q839" s="54" t="s">
        <v>256</v>
      </c>
      <c r="R839" s="54" t="s">
        <v>431</v>
      </c>
      <c r="S839" s="71"/>
      <c r="T839" s="54" t="s">
        <v>256</v>
      </c>
      <c r="U839" s="71">
        <v>44426</v>
      </c>
      <c r="V839" s="54" t="s">
        <v>256</v>
      </c>
      <c r="W839" t="str">
        <f t="shared" si="13"/>
        <v>Aug-21</v>
      </c>
    </row>
    <row r="840" spans="1:23" x14ac:dyDescent="0.25">
      <c r="A840" s="54" t="s">
        <v>318</v>
      </c>
      <c r="B840" s="54" t="s">
        <v>428</v>
      </c>
      <c r="C840" s="54" t="s">
        <v>263</v>
      </c>
      <c r="D840" s="54" t="s">
        <v>429</v>
      </c>
      <c r="E840" s="54" t="s">
        <v>6915</v>
      </c>
      <c r="F840" s="71">
        <v>44426</v>
      </c>
      <c r="G840" s="72">
        <v>2072.84</v>
      </c>
      <c r="H840" s="72">
        <v>174014.92</v>
      </c>
      <c r="I840" s="54" t="s">
        <v>265</v>
      </c>
      <c r="J840" s="54" t="s">
        <v>587</v>
      </c>
      <c r="K840" s="54" t="s">
        <v>6916</v>
      </c>
      <c r="L840" s="54" t="s">
        <v>6917</v>
      </c>
      <c r="M840" s="54" t="s">
        <v>6915</v>
      </c>
      <c r="N840" s="54" t="s">
        <v>256</v>
      </c>
      <c r="O840" s="54" t="s">
        <v>256</v>
      </c>
      <c r="P840" s="54" t="s">
        <v>442</v>
      </c>
      <c r="Q840" s="54" t="s">
        <v>256</v>
      </c>
      <c r="R840" s="54" t="s">
        <v>431</v>
      </c>
      <c r="S840" s="71"/>
      <c r="T840" s="54" t="s">
        <v>256</v>
      </c>
      <c r="U840" s="71">
        <v>44426</v>
      </c>
      <c r="V840" s="54" t="s">
        <v>256</v>
      </c>
      <c r="W840" t="str">
        <f t="shared" si="13"/>
        <v>Aug-21</v>
      </c>
    </row>
    <row r="841" spans="1:23" x14ac:dyDescent="0.25">
      <c r="A841" s="54" t="s">
        <v>318</v>
      </c>
      <c r="B841" s="54" t="s">
        <v>428</v>
      </c>
      <c r="C841" s="54" t="s">
        <v>263</v>
      </c>
      <c r="D841" s="54" t="s">
        <v>429</v>
      </c>
      <c r="E841" s="54" t="s">
        <v>6918</v>
      </c>
      <c r="F841" s="71">
        <v>44427</v>
      </c>
      <c r="G841" s="72">
        <v>415.6</v>
      </c>
      <c r="H841" s="72">
        <v>34889.620000000003</v>
      </c>
      <c r="I841" s="54" t="s">
        <v>265</v>
      </c>
      <c r="J841" s="54" t="s">
        <v>587</v>
      </c>
      <c r="K841" s="54" t="s">
        <v>6919</v>
      </c>
      <c r="L841" s="54" t="s">
        <v>6920</v>
      </c>
      <c r="M841" s="54" t="s">
        <v>6918</v>
      </c>
      <c r="N841" s="54" t="s">
        <v>256</v>
      </c>
      <c r="O841" s="54" t="s">
        <v>256</v>
      </c>
      <c r="P841" s="54" t="s">
        <v>442</v>
      </c>
      <c r="Q841" s="54" t="s">
        <v>256</v>
      </c>
      <c r="R841" s="54" t="s">
        <v>431</v>
      </c>
      <c r="S841" s="71"/>
      <c r="T841" s="54" t="s">
        <v>256</v>
      </c>
      <c r="U841" s="71">
        <v>44427</v>
      </c>
      <c r="V841" s="54" t="s">
        <v>256</v>
      </c>
      <c r="W841" t="str">
        <f t="shared" si="13"/>
        <v>Aug-21</v>
      </c>
    </row>
    <row r="842" spans="1:23" x14ac:dyDescent="0.25">
      <c r="A842" s="54" t="s">
        <v>318</v>
      </c>
      <c r="B842" s="54" t="s">
        <v>428</v>
      </c>
      <c r="C842" s="54" t="s">
        <v>263</v>
      </c>
      <c r="D842" s="54" t="s">
        <v>429</v>
      </c>
      <c r="E842" s="54" t="s">
        <v>6921</v>
      </c>
      <c r="F842" s="71">
        <v>44430</v>
      </c>
      <c r="G842" s="72">
        <v>1250.69</v>
      </c>
      <c r="H842" s="72">
        <v>104995.43</v>
      </c>
      <c r="I842" s="54" t="s">
        <v>265</v>
      </c>
      <c r="J842" s="54" t="s">
        <v>587</v>
      </c>
      <c r="K842" s="54" t="s">
        <v>6922</v>
      </c>
      <c r="L842" s="54" t="s">
        <v>6923</v>
      </c>
      <c r="M842" s="54" t="s">
        <v>6921</v>
      </c>
      <c r="N842" s="54" t="s">
        <v>256</v>
      </c>
      <c r="O842" s="54" t="s">
        <v>256</v>
      </c>
      <c r="P842" s="54" t="s">
        <v>442</v>
      </c>
      <c r="Q842" s="54" t="s">
        <v>256</v>
      </c>
      <c r="R842" s="54" t="s">
        <v>431</v>
      </c>
      <c r="S842" s="71"/>
      <c r="T842" s="54" t="s">
        <v>256</v>
      </c>
      <c r="U842" s="71">
        <v>44430</v>
      </c>
      <c r="V842" s="54" t="s">
        <v>256</v>
      </c>
      <c r="W842" t="str">
        <f t="shared" si="13"/>
        <v>Aug-21</v>
      </c>
    </row>
    <row r="843" spans="1:23" x14ac:dyDescent="0.25">
      <c r="A843" s="54" t="s">
        <v>318</v>
      </c>
      <c r="B843" s="54" t="s">
        <v>428</v>
      </c>
      <c r="C843" s="54" t="s">
        <v>263</v>
      </c>
      <c r="D843" s="54" t="s">
        <v>429</v>
      </c>
      <c r="E843" s="54" t="s">
        <v>6924</v>
      </c>
      <c r="F843" s="71">
        <v>44431</v>
      </c>
      <c r="G843" s="72">
        <v>5759.31</v>
      </c>
      <c r="H843" s="72">
        <v>483494.07</v>
      </c>
      <c r="I843" s="54" t="s">
        <v>265</v>
      </c>
      <c r="J843" s="54" t="s">
        <v>587</v>
      </c>
      <c r="K843" s="54" t="s">
        <v>6925</v>
      </c>
      <c r="L843" s="54" t="s">
        <v>6926</v>
      </c>
      <c r="M843" s="54" t="s">
        <v>6924</v>
      </c>
      <c r="N843" s="54" t="s">
        <v>256</v>
      </c>
      <c r="O843" s="54" t="s">
        <v>256</v>
      </c>
      <c r="P843" s="54" t="s">
        <v>442</v>
      </c>
      <c r="Q843" s="54" t="s">
        <v>256</v>
      </c>
      <c r="R843" s="54" t="s">
        <v>431</v>
      </c>
      <c r="S843" s="71"/>
      <c r="T843" s="54" t="s">
        <v>256</v>
      </c>
      <c r="U843" s="71">
        <v>44431</v>
      </c>
      <c r="V843" s="54" t="s">
        <v>256</v>
      </c>
      <c r="W843" t="str">
        <f t="shared" si="13"/>
        <v>Aug-21</v>
      </c>
    </row>
    <row r="844" spans="1:23" x14ac:dyDescent="0.25">
      <c r="A844" s="54" t="s">
        <v>318</v>
      </c>
      <c r="B844" s="54" t="s">
        <v>428</v>
      </c>
      <c r="C844" s="54" t="s">
        <v>263</v>
      </c>
      <c r="D844" s="54" t="s">
        <v>429</v>
      </c>
      <c r="E844" s="54" t="s">
        <v>6927</v>
      </c>
      <c r="F844" s="71">
        <v>44433</v>
      </c>
      <c r="G844" s="72">
        <v>686.41</v>
      </c>
      <c r="H844" s="72">
        <v>57624.12</v>
      </c>
      <c r="I844" s="54" t="s">
        <v>265</v>
      </c>
      <c r="J844" s="54" t="s">
        <v>587</v>
      </c>
      <c r="K844" s="54" t="s">
        <v>6928</v>
      </c>
      <c r="L844" s="54" t="s">
        <v>6929</v>
      </c>
      <c r="M844" s="54" t="s">
        <v>6927</v>
      </c>
      <c r="N844" s="54" t="s">
        <v>256</v>
      </c>
      <c r="O844" s="54" t="s">
        <v>256</v>
      </c>
      <c r="P844" s="54" t="s">
        <v>442</v>
      </c>
      <c r="Q844" s="54" t="s">
        <v>256</v>
      </c>
      <c r="R844" s="54" t="s">
        <v>431</v>
      </c>
      <c r="S844" s="71"/>
      <c r="T844" s="54" t="s">
        <v>256</v>
      </c>
      <c r="U844" s="71">
        <v>44433</v>
      </c>
      <c r="V844" s="54" t="s">
        <v>256</v>
      </c>
      <c r="W844" t="str">
        <f t="shared" si="13"/>
        <v>Aug-21</v>
      </c>
    </row>
    <row r="845" spans="1:23" x14ac:dyDescent="0.25">
      <c r="A845" s="54" t="s">
        <v>318</v>
      </c>
      <c r="B845" s="54" t="s">
        <v>428</v>
      </c>
      <c r="C845" s="54" t="s">
        <v>263</v>
      </c>
      <c r="D845" s="54" t="s">
        <v>429</v>
      </c>
      <c r="E845" s="54" t="s">
        <v>6930</v>
      </c>
      <c r="F845" s="71">
        <v>44434</v>
      </c>
      <c r="G845" s="72">
        <v>1092.49</v>
      </c>
      <c r="H845" s="72">
        <v>91714.54</v>
      </c>
      <c r="I845" s="54" t="s">
        <v>265</v>
      </c>
      <c r="J845" s="54" t="s">
        <v>587</v>
      </c>
      <c r="K845" s="54" t="s">
        <v>6931</v>
      </c>
      <c r="L845" s="54" t="s">
        <v>6932</v>
      </c>
      <c r="M845" s="54" t="s">
        <v>6930</v>
      </c>
      <c r="N845" s="54" t="s">
        <v>256</v>
      </c>
      <c r="O845" s="54" t="s">
        <v>256</v>
      </c>
      <c r="P845" s="54" t="s">
        <v>442</v>
      </c>
      <c r="Q845" s="54" t="s">
        <v>256</v>
      </c>
      <c r="R845" s="54" t="s">
        <v>431</v>
      </c>
      <c r="S845" s="71"/>
      <c r="T845" s="54" t="s">
        <v>256</v>
      </c>
      <c r="U845" s="71">
        <v>44433</v>
      </c>
      <c r="V845" s="54" t="s">
        <v>256</v>
      </c>
      <c r="W845" t="str">
        <f t="shared" si="13"/>
        <v>Aug-21</v>
      </c>
    </row>
    <row r="846" spans="1:23" x14ac:dyDescent="0.25">
      <c r="A846" s="54" t="s">
        <v>318</v>
      </c>
      <c r="B846" s="54" t="s">
        <v>428</v>
      </c>
      <c r="C846" s="54" t="s">
        <v>263</v>
      </c>
      <c r="D846" s="54" t="s">
        <v>429</v>
      </c>
      <c r="E846" s="54" t="s">
        <v>6933</v>
      </c>
      <c r="F846" s="71">
        <v>44434</v>
      </c>
      <c r="G846" s="72">
        <v>4951.96</v>
      </c>
      <c r="H846" s="72">
        <v>415717.04</v>
      </c>
      <c r="I846" s="54" t="s">
        <v>265</v>
      </c>
      <c r="J846" s="54" t="s">
        <v>587</v>
      </c>
      <c r="K846" s="54" t="s">
        <v>6934</v>
      </c>
      <c r="L846" s="54" t="s">
        <v>6935</v>
      </c>
      <c r="M846" s="54" t="s">
        <v>6933</v>
      </c>
      <c r="N846" s="54" t="s">
        <v>256</v>
      </c>
      <c r="O846" s="54" t="s">
        <v>256</v>
      </c>
      <c r="P846" s="54" t="s">
        <v>442</v>
      </c>
      <c r="Q846" s="54" t="s">
        <v>256</v>
      </c>
      <c r="R846" s="54" t="s">
        <v>431</v>
      </c>
      <c r="S846" s="71"/>
      <c r="T846" s="54" t="s">
        <v>256</v>
      </c>
      <c r="U846" s="71">
        <v>44434</v>
      </c>
      <c r="V846" s="54" t="s">
        <v>256</v>
      </c>
      <c r="W846" t="str">
        <f t="shared" si="13"/>
        <v>Aug-21</v>
      </c>
    </row>
    <row r="847" spans="1:23" x14ac:dyDescent="0.25">
      <c r="A847" s="54" t="s">
        <v>318</v>
      </c>
      <c r="B847" s="54" t="s">
        <v>428</v>
      </c>
      <c r="C847" s="54" t="s">
        <v>263</v>
      </c>
      <c r="D847" s="54" t="s">
        <v>429</v>
      </c>
      <c r="E847" s="54" t="s">
        <v>6936</v>
      </c>
      <c r="F847" s="71">
        <v>44438</v>
      </c>
      <c r="G847" s="72">
        <v>2256.98</v>
      </c>
      <c r="H847" s="72">
        <v>189473.47</v>
      </c>
      <c r="I847" s="54" t="s">
        <v>265</v>
      </c>
      <c r="J847" s="54" t="s">
        <v>587</v>
      </c>
      <c r="K847" s="54" t="s">
        <v>6937</v>
      </c>
      <c r="L847" s="54" t="s">
        <v>6938</v>
      </c>
      <c r="M847" s="54" t="s">
        <v>6936</v>
      </c>
      <c r="N847" s="54" t="s">
        <v>256</v>
      </c>
      <c r="O847" s="54" t="s">
        <v>256</v>
      </c>
      <c r="P847" s="54" t="s">
        <v>442</v>
      </c>
      <c r="Q847" s="54" t="s">
        <v>256</v>
      </c>
      <c r="R847" s="54" t="s">
        <v>431</v>
      </c>
      <c r="S847" s="71"/>
      <c r="T847" s="54" t="s">
        <v>256</v>
      </c>
      <c r="U847" s="71">
        <v>44438</v>
      </c>
      <c r="V847" s="54" t="s">
        <v>256</v>
      </c>
      <c r="W847" t="str">
        <f t="shared" si="13"/>
        <v>Aug-21</v>
      </c>
    </row>
    <row r="848" spans="1:23" x14ac:dyDescent="0.25">
      <c r="A848" s="54" t="s">
        <v>317</v>
      </c>
      <c r="B848" s="54" t="s">
        <v>428</v>
      </c>
      <c r="C848" s="54" t="s">
        <v>263</v>
      </c>
      <c r="D848" s="54" t="s">
        <v>429</v>
      </c>
      <c r="E848" s="54" t="s">
        <v>6939</v>
      </c>
      <c r="F848" s="71">
        <v>44427</v>
      </c>
      <c r="G848" s="72">
        <v>1456.66</v>
      </c>
      <c r="H848" s="72">
        <v>122286.61</v>
      </c>
      <c r="I848" s="54" t="s">
        <v>265</v>
      </c>
      <c r="J848" s="54" t="s">
        <v>587</v>
      </c>
      <c r="K848" s="54" t="s">
        <v>6940</v>
      </c>
      <c r="L848" s="54" t="s">
        <v>6941</v>
      </c>
      <c r="M848" s="54" t="s">
        <v>6939</v>
      </c>
      <c r="N848" s="54" t="s">
        <v>256</v>
      </c>
      <c r="O848" s="54" t="s">
        <v>256</v>
      </c>
      <c r="P848" s="54" t="s">
        <v>264</v>
      </c>
      <c r="Q848" s="54" t="s">
        <v>256</v>
      </c>
      <c r="R848" s="54" t="s">
        <v>431</v>
      </c>
      <c r="S848" s="71"/>
      <c r="T848" s="54" t="s">
        <v>256</v>
      </c>
      <c r="U848" s="71">
        <v>44427</v>
      </c>
      <c r="V848" s="54" t="s">
        <v>256</v>
      </c>
      <c r="W848" t="str">
        <f t="shared" si="13"/>
        <v>Aug-21</v>
      </c>
    </row>
    <row r="849" spans="1:23" x14ac:dyDescent="0.25">
      <c r="A849" s="54" t="s">
        <v>317</v>
      </c>
      <c r="B849" s="54" t="s">
        <v>428</v>
      </c>
      <c r="C849" s="54" t="s">
        <v>263</v>
      </c>
      <c r="D849" s="54" t="s">
        <v>429</v>
      </c>
      <c r="E849" s="54" t="s">
        <v>6942</v>
      </c>
      <c r="F849" s="71">
        <v>44413</v>
      </c>
      <c r="G849" s="72">
        <v>310.43</v>
      </c>
      <c r="H849" s="72">
        <v>26060.6</v>
      </c>
      <c r="I849" s="54" t="s">
        <v>265</v>
      </c>
      <c r="J849" s="54" t="s">
        <v>290</v>
      </c>
      <c r="K849" s="54" t="s">
        <v>6943</v>
      </c>
      <c r="L849" s="54" t="s">
        <v>6944</v>
      </c>
      <c r="M849" s="54" t="s">
        <v>6942</v>
      </c>
      <c r="N849" s="54" t="s">
        <v>256</v>
      </c>
      <c r="O849" s="54" t="s">
        <v>256</v>
      </c>
      <c r="P849" s="54" t="s">
        <v>264</v>
      </c>
      <c r="Q849" s="54" t="s">
        <v>256</v>
      </c>
      <c r="R849" s="54" t="s">
        <v>431</v>
      </c>
      <c r="S849" s="71"/>
      <c r="T849" s="54" t="s">
        <v>256</v>
      </c>
      <c r="U849" s="71">
        <v>44413</v>
      </c>
      <c r="V849" s="54" t="s">
        <v>256</v>
      </c>
      <c r="W849" t="str">
        <f t="shared" si="13"/>
        <v>Aug-21</v>
      </c>
    </row>
    <row r="850" spans="1:23" x14ac:dyDescent="0.25">
      <c r="A850" s="54" t="s">
        <v>317</v>
      </c>
      <c r="B850" s="54" t="s">
        <v>428</v>
      </c>
      <c r="C850" s="54" t="s">
        <v>263</v>
      </c>
      <c r="D850" s="54" t="s">
        <v>429</v>
      </c>
      <c r="E850" s="54" t="s">
        <v>6945</v>
      </c>
      <c r="F850" s="71">
        <v>44413</v>
      </c>
      <c r="G850" s="72">
        <v>422.97</v>
      </c>
      <c r="H850" s="72">
        <v>35508.33</v>
      </c>
      <c r="I850" s="54" t="s">
        <v>265</v>
      </c>
      <c r="J850" s="54" t="s">
        <v>290</v>
      </c>
      <c r="K850" s="54" t="s">
        <v>6943</v>
      </c>
      <c r="L850" s="54" t="s">
        <v>6946</v>
      </c>
      <c r="M850" s="54" t="s">
        <v>6945</v>
      </c>
      <c r="N850" s="54" t="s">
        <v>256</v>
      </c>
      <c r="O850" s="54" t="s">
        <v>256</v>
      </c>
      <c r="P850" s="54" t="s">
        <v>264</v>
      </c>
      <c r="Q850" s="54" t="s">
        <v>256</v>
      </c>
      <c r="R850" s="54" t="s">
        <v>431</v>
      </c>
      <c r="S850" s="71"/>
      <c r="T850" s="54" t="s">
        <v>256</v>
      </c>
      <c r="U850" s="71">
        <v>44413</v>
      </c>
      <c r="V850" s="54" t="s">
        <v>256</v>
      </c>
      <c r="W850" t="str">
        <f t="shared" si="13"/>
        <v>Aug-21</v>
      </c>
    </row>
    <row r="851" spans="1:23" x14ac:dyDescent="0.25">
      <c r="A851" s="54" t="s">
        <v>317</v>
      </c>
      <c r="B851" s="54" t="s">
        <v>428</v>
      </c>
      <c r="C851" s="54" t="s">
        <v>263</v>
      </c>
      <c r="D851" s="54" t="s">
        <v>429</v>
      </c>
      <c r="E851" s="54" t="s">
        <v>6947</v>
      </c>
      <c r="F851" s="71">
        <v>44418</v>
      </c>
      <c r="G851" s="72">
        <v>7.44</v>
      </c>
      <c r="H851" s="72">
        <v>624.59</v>
      </c>
      <c r="I851" s="54" t="s">
        <v>265</v>
      </c>
      <c r="J851" s="54" t="s">
        <v>290</v>
      </c>
      <c r="K851" s="54" t="s">
        <v>6948</v>
      </c>
      <c r="L851" s="54" t="s">
        <v>6949</v>
      </c>
      <c r="M851" s="54" t="s">
        <v>6947</v>
      </c>
      <c r="N851" s="54" t="s">
        <v>256</v>
      </c>
      <c r="O851" s="54" t="s">
        <v>256</v>
      </c>
      <c r="P851" s="54" t="s">
        <v>264</v>
      </c>
      <c r="Q851" s="54" t="s">
        <v>256</v>
      </c>
      <c r="R851" s="54" t="s">
        <v>431</v>
      </c>
      <c r="S851" s="71"/>
      <c r="T851" s="54" t="s">
        <v>256</v>
      </c>
      <c r="U851" s="71">
        <v>44418</v>
      </c>
      <c r="V851" s="54" t="s">
        <v>256</v>
      </c>
      <c r="W851" t="str">
        <f t="shared" si="13"/>
        <v>Aug-21</v>
      </c>
    </row>
    <row r="852" spans="1:23" x14ac:dyDescent="0.25">
      <c r="A852" s="54" t="s">
        <v>317</v>
      </c>
      <c r="B852" s="54" t="s">
        <v>428</v>
      </c>
      <c r="C852" s="54" t="s">
        <v>263</v>
      </c>
      <c r="D852" s="54" t="s">
        <v>429</v>
      </c>
      <c r="E852" s="54" t="s">
        <v>6950</v>
      </c>
      <c r="F852" s="71">
        <v>44418</v>
      </c>
      <c r="G852" s="72">
        <v>131.21</v>
      </c>
      <c r="H852" s="72">
        <v>11015.08</v>
      </c>
      <c r="I852" s="54" t="s">
        <v>265</v>
      </c>
      <c r="J852" s="54" t="s">
        <v>290</v>
      </c>
      <c r="K852" s="54" t="s">
        <v>6948</v>
      </c>
      <c r="L852" s="54" t="s">
        <v>6951</v>
      </c>
      <c r="M852" s="54" t="s">
        <v>6950</v>
      </c>
      <c r="N852" s="54" t="s">
        <v>256</v>
      </c>
      <c r="O852" s="54" t="s">
        <v>256</v>
      </c>
      <c r="P852" s="54" t="s">
        <v>264</v>
      </c>
      <c r="Q852" s="54" t="s">
        <v>256</v>
      </c>
      <c r="R852" s="54" t="s">
        <v>431</v>
      </c>
      <c r="S852" s="71"/>
      <c r="T852" s="54" t="s">
        <v>256</v>
      </c>
      <c r="U852" s="71">
        <v>44418</v>
      </c>
      <c r="V852" s="54" t="s">
        <v>256</v>
      </c>
      <c r="W852" t="str">
        <f t="shared" si="13"/>
        <v>Aug-21</v>
      </c>
    </row>
    <row r="853" spans="1:23" x14ac:dyDescent="0.25">
      <c r="A853" s="54" t="s">
        <v>317</v>
      </c>
      <c r="B853" s="54" t="s">
        <v>428</v>
      </c>
      <c r="C853" s="54" t="s">
        <v>263</v>
      </c>
      <c r="D853" s="54" t="s">
        <v>429</v>
      </c>
      <c r="E853" s="54" t="s">
        <v>6952</v>
      </c>
      <c r="F853" s="71">
        <v>44418</v>
      </c>
      <c r="G853" s="72">
        <v>376.92</v>
      </c>
      <c r="H853" s="72">
        <v>31642.43</v>
      </c>
      <c r="I853" s="54" t="s">
        <v>265</v>
      </c>
      <c r="J853" s="54" t="s">
        <v>290</v>
      </c>
      <c r="K853" s="54" t="s">
        <v>6948</v>
      </c>
      <c r="L853" s="54" t="s">
        <v>6953</v>
      </c>
      <c r="M853" s="54" t="s">
        <v>6952</v>
      </c>
      <c r="N853" s="54" t="s">
        <v>256</v>
      </c>
      <c r="O853" s="54" t="s">
        <v>256</v>
      </c>
      <c r="P853" s="54" t="s">
        <v>264</v>
      </c>
      <c r="Q853" s="54" t="s">
        <v>256</v>
      </c>
      <c r="R853" s="54" t="s">
        <v>431</v>
      </c>
      <c r="S853" s="71"/>
      <c r="T853" s="54" t="s">
        <v>256</v>
      </c>
      <c r="U853" s="71">
        <v>44418</v>
      </c>
      <c r="V853" s="54" t="s">
        <v>256</v>
      </c>
      <c r="W853" t="str">
        <f t="shared" si="13"/>
        <v>Aug-21</v>
      </c>
    </row>
    <row r="854" spans="1:23" x14ac:dyDescent="0.25">
      <c r="A854" s="54" t="s">
        <v>317</v>
      </c>
      <c r="B854" s="54" t="s">
        <v>428</v>
      </c>
      <c r="C854" s="54" t="s">
        <v>263</v>
      </c>
      <c r="D854" s="54" t="s">
        <v>429</v>
      </c>
      <c r="E854" s="54" t="s">
        <v>6954</v>
      </c>
      <c r="F854" s="71">
        <v>44424</v>
      </c>
      <c r="G854" s="72">
        <v>626.47</v>
      </c>
      <c r="H854" s="72">
        <v>52592.160000000003</v>
      </c>
      <c r="I854" s="54" t="s">
        <v>265</v>
      </c>
      <c r="J854" s="54" t="s">
        <v>290</v>
      </c>
      <c r="K854" s="54" t="s">
        <v>6955</v>
      </c>
      <c r="L854" s="54" t="s">
        <v>6956</v>
      </c>
      <c r="M854" s="54" t="s">
        <v>6954</v>
      </c>
      <c r="N854" s="54" t="s">
        <v>256</v>
      </c>
      <c r="O854" s="54" t="s">
        <v>256</v>
      </c>
      <c r="P854" s="54" t="s">
        <v>264</v>
      </c>
      <c r="Q854" s="54" t="s">
        <v>256</v>
      </c>
      <c r="R854" s="54" t="s">
        <v>431</v>
      </c>
      <c r="S854" s="71"/>
      <c r="T854" s="54" t="s">
        <v>256</v>
      </c>
      <c r="U854" s="71">
        <v>44424</v>
      </c>
      <c r="V854" s="54" t="s">
        <v>256</v>
      </c>
      <c r="W854" t="str">
        <f t="shared" si="13"/>
        <v>Aug-21</v>
      </c>
    </row>
    <row r="855" spans="1:23" x14ac:dyDescent="0.25">
      <c r="A855" s="54" t="s">
        <v>317</v>
      </c>
      <c r="B855" s="54" t="s">
        <v>428</v>
      </c>
      <c r="C855" s="54" t="s">
        <v>263</v>
      </c>
      <c r="D855" s="54" t="s">
        <v>429</v>
      </c>
      <c r="E855" s="54" t="s">
        <v>6957</v>
      </c>
      <c r="F855" s="71">
        <v>44429</v>
      </c>
      <c r="G855" s="72">
        <v>115.84</v>
      </c>
      <c r="H855" s="72">
        <v>9724.77</v>
      </c>
      <c r="I855" s="54" t="s">
        <v>265</v>
      </c>
      <c r="J855" s="54" t="s">
        <v>290</v>
      </c>
      <c r="K855" s="54" t="s">
        <v>6958</v>
      </c>
      <c r="L855" s="54" t="s">
        <v>6959</v>
      </c>
      <c r="M855" s="54" t="s">
        <v>6957</v>
      </c>
      <c r="N855" s="54" t="s">
        <v>256</v>
      </c>
      <c r="O855" s="54" t="s">
        <v>256</v>
      </c>
      <c r="P855" s="54" t="s">
        <v>264</v>
      </c>
      <c r="Q855" s="54" t="s">
        <v>256</v>
      </c>
      <c r="R855" s="54" t="s">
        <v>431</v>
      </c>
      <c r="S855" s="71"/>
      <c r="T855" s="54" t="s">
        <v>256</v>
      </c>
      <c r="U855" s="71">
        <v>44429</v>
      </c>
      <c r="V855" s="54" t="s">
        <v>256</v>
      </c>
      <c r="W855" t="str">
        <f t="shared" si="13"/>
        <v>Aug-21</v>
      </c>
    </row>
    <row r="856" spans="1:23" x14ac:dyDescent="0.25">
      <c r="A856" s="54" t="s">
        <v>317</v>
      </c>
      <c r="B856" s="54" t="s">
        <v>428</v>
      </c>
      <c r="C856" s="54" t="s">
        <v>263</v>
      </c>
      <c r="D856" s="54" t="s">
        <v>429</v>
      </c>
      <c r="E856" s="54" t="s">
        <v>6960</v>
      </c>
      <c r="F856" s="71">
        <v>44429</v>
      </c>
      <c r="G856" s="72">
        <v>1267.3</v>
      </c>
      <c r="H856" s="72">
        <v>106389.84</v>
      </c>
      <c r="I856" s="54" t="s">
        <v>265</v>
      </c>
      <c r="J856" s="54" t="s">
        <v>290</v>
      </c>
      <c r="K856" s="54" t="s">
        <v>6958</v>
      </c>
      <c r="L856" s="54" t="s">
        <v>6961</v>
      </c>
      <c r="M856" s="54" t="s">
        <v>6960</v>
      </c>
      <c r="N856" s="54" t="s">
        <v>256</v>
      </c>
      <c r="O856" s="54" t="s">
        <v>256</v>
      </c>
      <c r="P856" s="54" t="s">
        <v>264</v>
      </c>
      <c r="Q856" s="54" t="s">
        <v>256</v>
      </c>
      <c r="R856" s="54" t="s">
        <v>431</v>
      </c>
      <c r="S856" s="71"/>
      <c r="T856" s="54" t="s">
        <v>256</v>
      </c>
      <c r="U856" s="71">
        <v>44429</v>
      </c>
      <c r="V856" s="54" t="s">
        <v>256</v>
      </c>
      <c r="W856" t="str">
        <f t="shared" si="13"/>
        <v>Aug-21</v>
      </c>
    </row>
    <row r="857" spans="1:23" x14ac:dyDescent="0.25">
      <c r="A857" s="54" t="s">
        <v>317</v>
      </c>
      <c r="B857" s="54" t="s">
        <v>428</v>
      </c>
      <c r="C857" s="54" t="s">
        <v>263</v>
      </c>
      <c r="D857" s="54" t="s">
        <v>429</v>
      </c>
      <c r="E857" s="54" t="s">
        <v>6962</v>
      </c>
      <c r="F857" s="71">
        <v>44429</v>
      </c>
      <c r="G857" s="72">
        <v>327.07</v>
      </c>
      <c r="H857" s="72">
        <v>27457.53</v>
      </c>
      <c r="I857" s="54" t="s">
        <v>265</v>
      </c>
      <c r="J857" s="54" t="s">
        <v>290</v>
      </c>
      <c r="K857" s="54" t="s">
        <v>6958</v>
      </c>
      <c r="L857" s="54" t="s">
        <v>6963</v>
      </c>
      <c r="M857" s="54" t="s">
        <v>6962</v>
      </c>
      <c r="N857" s="54" t="s">
        <v>256</v>
      </c>
      <c r="O857" s="54" t="s">
        <v>256</v>
      </c>
      <c r="P857" s="54" t="s">
        <v>264</v>
      </c>
      <c r="Q857" s="54" t="s">
        <v>256</v>
      </c>
      <c r="R857" s="54" t="s">
        <v>431</v>
      </c>
      <c r="S857" s="71"/>
      <c r="T857" s="54" t="s">
        <v>256</v>
      </c>
      <c r="U857" s="71">
        <v>44429</v>
      </c>
      <c r="V857" s="54" t="s">
        <v>256</v>
      </c>
      <c r="W857" t="str">
        <f t="shared" si="13"/>
        <v>Aug-21</v>
      </c>
    </row>
    <row r="858" spans="1:23" x14ac:dyDescent="0.25">
      <c r="A858" s="54" t="s">
        <v>317</v>
      </c>
      <c r="B858" s="54" t="s">
        <v>428</v>
      </c>
      <c r="C858" s="54" t="s">
        <v>263</v>
      </c>
      <c r="D858" s="54" t="s">
        <v>429</v>
      </c>
      <c r="E858" s="54" t="s">
        <v>6964</v>
      </c>
      <c r="F858" s="71">
        <v>44429</v>
      </c>
      <c r="G858" s="72">
        <v>732.11</v>
      </c>
      <c r="H858" s="72">
        <v>61460.63</v>
      </c>
      <c r="I858" s="54" t="s">
        <v>265</v>
      </c>
      <c r="J858" s="54" t="s">
        <v>290</v>
      </c>
      <c r="K858" s="54" t="s">
        <v>6958</v>
      </c>
      <c r="L858" s="54" t="s">
        <v>6965</v>
      </c>
      <c r="M858" s="54" t="s">
        <v>6964</v>
      </c>
      <c r="N858" s="54" t="s">
        <v>256</v>
      </c>
      <c r="O858" s="54" t="s">
        <v>256</v>
      </c>
      <c r="P858" s="54" t="s">
        <v>264</v>
      </c>
      <c r="Q858" s="54" t="s">
        <v>256</v>
      </c>
      <c r="R858" s="54" t="s">
        <v>431</v>
      </c>
      <c r="S858" s="71"/>
      <c r="T858" s="54" t="s">
        <v>256</v>
      </c>
      <c r="U858" s="71">
        <v>44429</v>
      </c>
      <c r="V858" s="54" t="s">
        <v>256</v>
      </c>
      <c r="W858" t="str">
        <f t="shared" si="13"/>
        <v>Aug-21</v>
      </c>
    </row>
    <row r="859" spans="1:23" x14ac:dyDescent="0.25">
      <c r="A859" s="54" t="s">
        <v>317</v>
      </c>
      <c r="B859" s="54" t="s">
        <v>428</v>
      </c>
      <c r="C859" s="54" t="s">
        <v>263</v>
      </c>
      <c r="D859" s="54" t="s">
        <v>429</v>
      </c>
      <c r="E859" s="54" t="s">
        <v>6966</v>
      </c>
      <c r="F859" s="71">
        <v>44429</v>
      </c>
      <c r="G859" s="72">
        <v>1332.16</v>
      </c>
      <c r="H859" s="72">
        <v>111834.83</v>
      </c>
      <c r="I859" s="54" t="s">
        <v>265</v>
      </c>
      <c r="J859" s="54" t="s">
        <v>290</v>
      </c>
      <c r="K859" s="54" t="s">
        <v>6958</v>
      </c>
      <c r="L859" s="54" t="s">
        <v>6967</v>
      </c>
      <c r="M859" s="54" t="s">
        <v>6966</v>
      </c>
      <c r="N859" s="54" t="s">
        <v>256</v>
      </c>
      <c r="O859" s="54" t="s">
        <v>256</v>
      </c>
      <c r="P859" s="54" t="s">
        <v>264</v>
      </c>
      <c r="Q859" s="54" t="s">
        <v>256</v>
      </c>
      <c r="R859" s="54" t="s">
        <v>431</v>
      </c>
      <c r="S859" s="71"/>
      <c r="T859" s="54" t="s">
        <v>256</v>
      </c>
      <c r="U859" s="71">
        <v>44429</v>
      </c>
      <c r="V859" s="54" t="s">
        <v>256</v>
      </c>
      <c r="W859" t="str">
        <f t="shared" si="13"/>
        <v>Aug-21</v>
      </c>
    </row>
    <row r="860" spans="1:23" x14ac:dyDescent="0.25">
      <c r="A860" s="54" t="s">
        <v>317</v>
      </c>
      <c r="B860" s="54" t="s">
        <v>428</v>
      </c>
      <c r="C860" s="54" t="s">
        <v>263</v>
      </c>
      <c r="D860" s="54" t="s">
        <v>429</v>
      </c>
      <c r="E860" s="54" t="s">
        <v>6968</v>
      </c>
      <c r="F860" s="71">
        <v>44429</v>
      </c>
      <c r="G860" s="72">
        <v>455.14</v>
      </c>
      <c r="H860" s="72">
        <v>38209</v>
      </c>
      <c r="I860" s="54" t="s">
        <v>265</v>
      </c>
      <c r="J860" s="54" t="s">
        <v>290</v>
      </c>
      <c r="K860" s="54" t="s">
        <v>6958</v>
      </c>
      <c r="L860" s="54" t="s">
        <v>6969</v>
      </c>
      <c r="M860" s="54" t="s">
        <v>6968</v>
      </c>
      <c r="N860" s="54" t="s">
        <v>256</v>
      </c>
      <c r="O860" s="54" t="s">
        <v>256</v>
      </c>
      <c r="P860" s="54" t="s">
        <v>264</v>
      </c>
      <c r="Q860" s="54" t="s">
        <v>256</v>
      </c>
      <c r="R860" s="54" t="s">
        <v>431</v>
      </c>
      <c r="S860" s="71"/>
      <c r="T860" s="54" t="s">
        <v>256</v>
      </c>
      <c r="U860" s="71">
        <v>44429</v>
      </c>
      <c r="V860" s="54" t="s">
        <v>256</v>
      </c>
      <c r="W860" t="str">
        <f t="shared" si="13"/>
        <v>Aug-21</v>
      </c>
    </row>
    <row r="861" spans="1:23" x14ac:dyDescent="0.25">
      <c r="A861" s="54" t="s">
        <v>317</v>
      </c>
      <c r="B861" s="54" t="s">
        <v>428</v>
      </c>
      <c r="C861" s="54" t="s">
        <v>263</v>
      </c>
      <c r="D861" s="54" t="s">
        <v>429</v>
      </c>
      <c r="E861" s="54" t="s">
        <v>6970</v>
      </c>
      <c r="F861" s="71">
        <v>44429</v>
      </c>
      <c r="G861" s="72">
        <v>259.70999999999998</v>
      </c>
      <c r="H861" s="72">
        <v>21802.65</v>
      </c>
      <c r="I861" s="54" t="s">
        <v>265</v>
      </c>
      <c r="J861" s="54" t="s">
        <v>290</v>
      </c>
      <c r="K861" s="54" t="s">
        <v>6958</v>
      </c>
      <c r="L861" s="54" t="s">
        <v>6971</v>
      </c>
      <c r="M861" s="54" t="s">
        <v>6970</v>
      </c>
      <c r="N861" s="54" t="s">
        <v>256</v>
      </c>
      <c r="O861" s="54" t="s">
        <v>256</v>
      </c>
      <c r="P861" s="54" t="s">
        <v>264</v>
      </c>
      <c r="Q861" s="54" t="s">
        <v>256</v>
      </c>
      <c r="R861" s="54" t="s">
        <v>431</v>
      </c>
      <c r="S861" s="71"/>
      <c r="T861" s="54" t="s">
        <v>256</v>
      </c>
      <c r="U861" s="71">
        <v>44429</v>
      </c>
      <c r="V861" s="54" t="s">
        <v>256</v>
      </c>
      <c r="W861" t="str">
        <f t="shared" si="13"/>
        <v>Aug-21</v>
      </c>
    </row>
    <row r="862" spans="1:23" x14ac:dyDescent="0.25">
      <c r="A862" s="54" t="s">
        <v>317</v>
      </c>
      <c r="B862" s="54" t="s">
        <v>428</v>
      </c>
      <c r="C862" s="54" t="s">
        <v>263</v>
      </c>
      <c r="D862" s="54" t="s">
        <v>429</v>
      </c>
      <c r="E862" s="54" t="s">
        <v>6972</v>
      </c>
      <c r="F862" s="71">
        <v>44429</v>
      </c>
      <c r="G862" s="72">
        <v>572.38</v>
      </c>
      <c r="H862" s="72">
        <v>48051.3</v>
      </c>
      <c r="I862" s="54" t="s">
        <v>265</v>
      </c>
      <c r="J862" s="54" t="s">
        <v>290</v>
      </c>
      <c r="K862" s="54" t="s">
        <v>6958</v>
      </c>
      <c r="L862" s="54" t="s">
        <v>6973</v>
      </c>
      <c r="M862" s="54" t="s">
        <v>6972</v>
      </c>
      <c r="N862" s="54" t="s">
        <v>256</v>
      </c>
      <c r="O862" s="54" t="s">
        <v>256</v>
      </c>
      <c r="P862" s="54" t="s">
        <v>264</v>
      </c>
      <c r="Q862" s="54" t="s">
        <v>256</v>
      </c>
      <c r="R862" s="54" t="s">
        <v>431</v>
      </c>
      <c r="S862" s="71"/>
      <c r="T862" s="54" t="s">
        <v>256</v>
      </c>
      <c r="U862" s="71">
        <v>44429</v>
      </c>
      <c r="V862" s="54" t="s">
        <v>256</v>
      </c>
      <c r="W862" t="str">
        <f t="shared" si="13"/>
        <v>Aug-21</v>
      </c>
    </row>
    <row r="863" spans="1:23" x14ac:dyDescent="0.25">
      <c r="A863" s="54" t="s">
        <v>317</v>
      </c>
      <c r="B863" s="54" t="s">
        <v>428</v>
      </c>
      <c r="C863" s="54" t="s">
        <v>263</v>
      </c>
      <c r="D863" s="54" t="s">
        <v>429</v>
      </c>
      <c r="E863" s="54" t="s">
        <v>6974</v>
      </c>
      <c r="F863" s="71">
        <v>44429</v>
      </c>
      <c r="G863" s="72">
        <v>2571.9499999999998</v>
      </c>
      <c r="H863" s="72">
        <v>215915.2</v>
      </c>
      <c r="I863" s="54" t="s">
        <v>265</v>
      </c>
      <c r="J863" s="54" t="s">
        <v>290</v>
      </c>
      <c r="K863" s="54" t="s">
        <v>6958</v>
      </c>
      <c r="L863" s="54" t="s">
        <v>6975</v>
      </c>
      <c r="M863" s="54" t="s">
        <v>6974</v>
      </c>
      <c r="N863" s="54" t="s">
        <v>256</v>
      </c>
      <c r="O863" s="54" t="s">
        <v>256</v>
      </c>
      <c r="P863" s="54" t="s">
        <v>264</v>
      </c>
      <c r="Q863" s="54" t="s">
        <v>256</v>
      </c>
      <c r="R863" s="54" t="s">
        <v>431</v>
      </c>
      <c r="S863" s="71"/>
      <c r="T863" s="54" t="s">
        <v>256</v>
      </c>
      <c r="U863" s="71">
        <v>44429</v>
      </c>
      <c r="V863" s="54" t="s">
        <v>256</v>
      </c>
      <c r="W863" t="str">
        <f t="shared" si="13"/>
        <v>Aug-21</v>
      </c>
    </row>
    <row r="864" spans="1:23" x14ac:dyDescent="0.25">
      <c r="A864" s="54" t="s">
        <v>317</v>
      </c>
      <c r="B864" s="54" t="s">
        <v>428</v>
      </c>
      <c r="C864" s="54" t="s">
        <v>263</v>
      </c>
      <c r="D864" s="54" t="s">
        <v>429</v>
      </c>
      <c r="E864" s="54" t="s">
        <v>6976</v>
      </c>
      <c r="F864" s="71">
        <v>44429</v>
      </c>
      <c r="G864" s="72">
        <v>377.76</v>
      </c>
      <c r="H864" s="72">
        <v>31712.95</v>
      </c>
      <c r="I864" s="54" t="s">
        <v>265</v>
      </c>
      <c r="J864" s="54" t="s">
        <v>290</v>
      </c>
      <c r="K864" s="54" t="s">
        <v>6958</v>
      </c>
      <c r="L864" s="54" t="s">
        <v>6977</v>
      </c>
      <c r="M864" s="54" t="s">
        <v>6976</v>
      </c>
      <c r="N864" s="54" t="s">
        <v>256</v>
      </c>
      <c r="O864" s="54" t="s">
        <v>256</v>
      </c>
      <c r="P864" s="54" t="s">
        <v>264</v>
      </c>
      <c r="Q864" s="54" t="s">
        <v>256</v>
      </c>
      <c r="R864" s="54" t="s">
        <v>431</v>
      </c>
      <c r="S864" s="71"/>
      <c r="T864" s="54" t="s">
        <v>256</v>
      </c>
      <c r="U864" s="71">
        <v>44429</v>
      </c>
      <c r="V864" s="54" t="s">
        <v>256</v>
      </c>
      <c r="W864" t="str">
        <f t="shared" si="13"/>
        <v>Aug-21</v>
      </c>
    </row>
    <row r="865" spans="1:23" x14ac:dyDescent="0.25">
      <c r="A865" s="54" t="s">
        <v>317</v>
      </c>
      <c r="B865" s="54" t="s">
        <v>428</v>
      </c>
      <c r="C865" s="54" t="s">
        <v>263</v>
      </c>
      <c r="D865" s="54" t="s">
        <v>429</v>
      </c>
      <c r="E865" s="54" t="s">
        <v>6978</v>
      </c>
      <c r="F865" s="71">
        <v>44429</v>
      </c>
      <c r="G865" s="72">
        <v>2248.58</v>
      </c>
      <c r="H865" s="72">
        <v>188768.29</v>
      </c>
      <c r="I865" s="54" t="s">
        <v>265</v>
      </c>
      <c r="J865" s="54" t="s">
        <v>290</v>
      </c>
      <c r="K865" s="54" t="s">
        <v>6958</v>
      </c>
      <c r="L865" s="54" t="s">
        <v>6979</v>
      </c>
      <c r="M865" s="54" t="s">
        <v>6978</v>
      </c>
      <c r="N865" s="54" t="s">
        <v>256</v>
      </c>
      <c r="O865" s="54" t="s">
        <v>256</v>
      </c>
      <c r="P865" s="54" t="s">
        <v>264</v>
      </c>
      <c r="Q865" s="54" t="s">
        <v>256</v>
      </c>
      <c r="R865" s="54" t="s">
        <v>431</v>
      </c>
      <c r="S865" s="71"/>
      <c r="T865" s="54" t="s">
        <v>256</v>
      </c>
      <c r="U865" s="71">
        <v>44429</v>
      </c>
      <c r="V865" s="54" t="s">
        <v>256</v>
      </c>
      <c r="W865" t="str">
        <f t="shared" si="13"/>
        <v>Aug-21</v>
      </c>
    </row>
    <row r="866" spans="1:23" x14ac:dyDescent="0.25">
      <c r="A866" s="54" t="s">
        <v>317</v>
      </c>
      <c r="B866" s="54" t="s">
        <v>428</v>
      </c>
      <c r="C866" s="54" t="s">
        <v>263</v>
      </c>
      <c r="D866" s="54" t="s">
        <v>429</v>
      </c>
      <c r="E866" s="54" t="s">
        <v>6980</v>
      </c>
      <c r="F866" s="71">
        <v>44429</v>
      </c>
      <c r="G866" s="72">
        <v>7102.15</v>
      </c>
      <c r="H866" s="72">
        <v>596225.49</v>
      </c>
      <c r="I866" s="54" t="s">
        <v>265</v>
      </c>
      <c r="J866" s="54" t="s">
        <v>290</v>
      </c>
      <c r="K866" s="54" t="s">
        <v>6958</v>
      </c>
      <c r="L866" s="54" t="s">
        <v>6981</v>
      </c>
      <c r="M866" s="54" t="s">
        <v>6980</v>
      </c>
      <c r="N866" s="54" t="s">
        <v>256</v>
      </c>
      <c r="O866" s="54" t="s">
        <v>256</v>
      </c>
      <c r="P866" s="54" t="s">
        <v>264</v>
      </c>
      <c r="Q866" s="54" t="s">
        <v>256</v>
      </c>
      <c r="R866" s="54" t="s">
        <v>431</v>
      </c>
      <c r="S866" s="71"/>
      <c r="T866" s="54" t="s">
        <v>256</v>
      </c>
      <c r="U866" s="71">
        <v>44429</v>
      </c>
      <c r="V866" s="54" t="s">
        <v>256</v>
      </c>
      <c r="W866" t="str">
        <f t="shared" si="13"/>
        <v>Aug-21</v>
      </c>
    </row>
    <row r="867" spans="1:23" x14ac:dyDescent="0.25">
      <c r="A867" s="54" t="s">
        <v>317</v>
      </c>
      <c r="B867" s="54" t="s">
        <v>428</v>
      </c>
      <c r="C867" s="54" t="s">
        <v>263</v>
      </c>
      <c r="D867" s="54" t="s">
        <v>429</v>
      </c>
      <c r="E867" s="54" t="s">
        <v>6982</v>
      </c>
      <c r="F867" s="71">
        <v>44436</v>
      </c>
      <c r="G867" s="72">
        <v>54.53</v>
      </c>
      <c r="H867" s="72">
        <v>4577.79</v>
      </c>
      <c r="I867" s="54" t="s">
        <v>265</v>
      </c>
      <c r="J867" s="54" t="s">
        <v>290</v>
      </c>
      <c r="K867" s="54" t="s">
        <v>6983</v>
      </c>
      <c r="L867" s="54" t="s">
        <v>6984</v>
      </c>
      <c r="M867" s="54" t="s">
        <v>6982</v>
      </c>
      <c r="N867" s="54" t="s">
        <v>256</v>
      </c>
      <c r="O867" s="54" t="s">
        <v>256</v>
      </c>
      <c r="P867" s="54" t="s">
        <v>264</v>
      </c>
      <c r="Q867" s="54" t="s">
        <v>256</v>
      </c>
      <c r="R867" s="54" t="s">
        <v>431</v>
      </c>
      <c r="S867" s="71"/>
      <c r="T867" s="54" t="s">
        <v>256</v>
      </c>
      <c r="U867" s="71">
        <v>44436</v>
      </c>
      <c r="V867" s="54" t="s">
        <v>256</v>
      </c>
      <c r="W867" t="str">
        <f t="shared" si="13"/>
        <v>Aug-21</v>
      </c>
    </row>
    <row r="868" spans="1:23" x14ac:dyDescent="0.25">
      <c r="A868" s="54" t="s">
        <v>317</v>
      </c>
      <c r="B868" s="54" t="s">
        <v>428</v>
      </c>
      <c r="C868" s="54" t="s">
        <v>263</v>
      </c>
      <c r="D868" s="54" t="s">
        <v>429</v>
      </c>
      <c r="E868" s="54" t="s">
        <v>6985</v>
      </c>
      <c r="F868" s="71">
        <v>44436</v>
      </c>
      <c r="G868" s="72">
        <v>8.24</v>
      </c>
      <c r="H868" s="72">
        <v>691.75</v>
      </c>
      <c r="I868" s="54" t="s">
        <v>265</v>
      </c>
      <c r="J868" s="54" t="s">
        <v>290</v>
      </c>
      <c r="K868" s="54" t="s">
        <v>6983</v>
      </c>
      <c r="L868" s="54" t="s">
        <v>6986</v>
      </c>
      <c r="M868" s="54" t="s">
        <v>6985</v>
      </c>
      <c r="N868" s="54" t="s">
        <v>256</v>
      </c>
      <c r="O868" s="54" t="s">
        <v>256</v>
      </c>
      <c r="P868" s="54" t="s">
        <v>264</v>
      </c>
      <c r="Q868" s="54" t="s">
        <v>256</v>
      </c>
      <c r="R868" s="54" t="s">
        <v>431</v>
      </c>
      <c r="S868" s="71"/>
      <c r="T868" s="54" t="s">
        <v>256</v>
      </c>
      <c r="U868" s="71">
        <v>44436</v>
      </c>
      <c r="V868" s="54" t="s">
        <v>256</v>
      </c>
      <c r="W868" t="str">
        <f t="shared" si="13"/>
        <v>Aug-21</v>
      </c>
    </row>
    <row r="869" spans="1:23" x14ac:dyDescent="0.25">
      <c r="A869" s="54" t="s">
        <v>317</v>
      </c>
      <c r="B869" s="54" t="s">
        <v>428</v>
      </c>
      <c r="C869" s="54" t="s">
        <v>263</v>
      </c>
      <c r="D869" s="54" t="s">
        <v>429</v>
      </c>
      <c r="E869" s="54" t="s">
        <v>6987</v>
      </c>
      <c r="F869" s="71">
        <v>44436</v>
      </c>
      <c r="G869" s="72">
        <v>17.75</v>
      </c>
      <c r="H869" s="72">
        <v>1490.11</v>
      </c>
      <c r="I869" s="54" t="s">
        <v>265</v>
      </c>
      <c r="J869" s="54" t="s">
        <v>290</v>
      </c>
      <c r="K869" s="54" t="s">
        <v>6983</v>
      </c>
      <c r="L869" s="54" t="s">
        <v>6988</v>
      </c>
      <c r="M869" s="54" t="s">
        <v>6987</v>
      </c>
      <c r="N869" s="54" t="s">
        <v>256</v>
      </c>
      <c r="O869" s="54" t="s">
        <v>256</v>
      </c>
      <c r="P869" s="54" t="s">
        <v>264</v>
      </c>
      <c r="Q869" s="54" t="s">
        <v>256</v>
      </c>
      <c r="R869" s="54" t="s">
        <v>431</v>
      </c>
      <c r="S869" s="71"/>
      <c r="T869" s="54" t="s">
        <v>256</v>
      </c>
      <c r="U869" s="71">
        <v>44436</v>
      </c>
      <c r="V869" s="54" t="s">
        <v>256</v>
      </c>
      <c r="W869" t="str">
        <f t="shared" si="13"/>
        <v>Aug-21</v>
      </c>
    </row>
    <row r="870" spans="1:23" x14ac:dyDescent="0.25">
      <c r="A870" s="54" t="s">
        <v>317</v>
      </c>
      <c r="B870" s="54" t="s">
        <v>428</v>
      </c>
      <c r="C870" s="54" t="s">
        <v>263</v>
      </c>
      <c r="D870" s="54" t="s">
        <v>429</v>
      </c>
      <c r="E870" s="54" t="s">
        <v>6989</v>
      </c>
      <c r="F870" s="71">
        <v>44436</v>
      </c>
      <c r="G870" s="72">
        <v>28.79</v>
      </c>
      <c r="H870" s="72">
        <v>2416.92</v>
      </c>
      <c r="I870" s="54" t="s">
        <v>265</v>
      </c>
      <c r="J870" s="54" t="s">
        <v>290</v>
      </c>
      <c r="K870" s="54" t="s">
        <v>6983</v>
      </c>
      <c r="L870" s="54" t="s">
        <v>6990</v>
      </c>
      <c r="M870" s="54" t="s">
        <v>6989</v>
      </c>
      <c r="N870" s="54" t="s">
        <v>256</v>
      </c>
      <c r="O870" s="54" t="s">
        <v>256</v>
      </c>
      <c r="P870" s="54" t="s">
        <v>264</v>
      </c>
      <c r="Q870" s="54" t="s">
        <v>256</v>
      </c>
      <c r="R870" s="54" t="s">
        <v>431</v>
      </c>
      <c r="S870" s="71"/>
      <c r="T870" s="54" t="s">
        <v>256</v>
      </c>
      <c r="U870" s="71">
        <v>44436</v>
      </c>
      <c r="V870" s="54" t="s">
        <v>256</v>
      </c>
      <c r="W870" t="str">
        <f t="shared" si="13"/>
        <v>Aug-21</v>
      </c>
    </row>
    <row r="871" spans="1:23" x14ac:dyDescent="0.25">
      <c r="A871" s="54" t="s">
        <v>317</v>
      </c>
      <c r="B871" s="54" t="s">
        <v>428</v>
      </c>
      <c r="C871" s="54" t="s">
        <v>263</v>
      </c>
      <c r="D871" s="54" t="s">
        <v>429</v>
      </c>
      <c r="E871" s="54" t="s">
        <v>6991</v>
      </c>
      <c r="F871" s="71">
        <v>44436</v>
      </c>
      <c r="G871" s="72">
        <v>39.35</v>
      </c>
      <c r="H871" s="72">
        <v>3303.43</v>
      </c>
      <c r="I871" s="54" t="s">
        <v>265</v>
      </c>
      <c r="J871" s="54" t="s">
        <v>290</v>
      </c>
      <c r="K871" s="54" t="s">
        <v>6983</v>
      </c>
      <c r="L871" s="54" t="s">
        <v>6992</v>
      </c>
      <c r="M871" s="54" t="s">
        <v>6991</v>
      </c>
      <c r="N871" s="54" t="s">
        <v>256</v>
      </c>
      <c r="O871" s="54" t="s">
        <v>256</v>
      </c>
      <c r="P871" s="54" t="s">
        <v>264</v>
      </c>
      <c r="Q871" s="54" t="s">
        <v>256</v>
      </c>
      <c r="R871" s="54" t="s">
        <v>431</v>
      </c>
      <c r="S871" s="71"/>
      <c r="T871" s="54" t="s">
        <v>256</v>
      </c>
      <c r="U871" s="71">
        <v>44436</v>
      </c>
      <c r="V871" s="54" t="s">
        <v>256</v>
      </c>
      <c r="W871" t="str">
        <f t="shared" si="13"/>
        <v>Aug-21</v>
      </c>
    </row>
    <row r="872" spans="1:23" x14ac:dyDescent="0.25">
      <c r="A872" s="54" t="s">
        <v>317</v>
      </c>
      <c r="B872" s="54" t="s">
        <v>428</v>
      </c>
      <c r="C872" s="54" t="s">
        <v>263</v>
      </c>
      <c r="D872" s="54" t="s">
        <v>429</v>
      </c>
      <c r="E872" s="54" t="s">
        <v>6993</v>
      </c>
      <c r="F872" s="71">
        <v>44436</v>
      </c>
      <c r="G872" s="72">
        <v>7.44</v>
      </c>
      <c r="H872" s="72">
        <v>624.59</v>
      </c>
      <c r="I872" s="54" t="s">
        <v>265</v>
      </c>
      <c r="J872" s="54" t="s">
        <v>290</v>
      </c>
      <c r="K872" s="54" t="s">
        <v>6994</v>
      </c>
      <c r="L872" s="54" t="s">
        <v>6995</v>
      </c>
      <c r="M872" s="54" t="s">
        <v>6993</v>
      </c>
      <c r="N872" s="54" t="s">
        <v>256</v>
      </c>
      <c r="O872" s="54" t="s">
        <v>256</v>
      </c>
      <c r="P872" s="54" t="s">
        <v>264</v>
      </c>
      <c r="Q872" s="54" t="s">
        <v>256</v>
      </c>
      <c r="R872" s="54" t="s">
        <v>431</v>
      </c>
      <c r="S872" s="71"/>
      <c r="T872" s="54" t="s">
        <v>256</v>
      </c>
      <c r="U872" s="71">
        <v>44436</v>
      </c>
      <c r="V872" s="54" t="s">
        <v>256</v>
      </c>
      <c r="W872" t="str">
        <f t="shared" si="13"/>
        <v>Aug-21</v>
      </c>
    </row>
    <row r="873" spans="1:23" x14ac:dyDescent="0.25">
      <c r="A873" s="54" t="s">
        <v>317</v>
      </c>
      <c r="B873" s="54" t="s">
        <v>428</v>
      </c>
      <c r="C873" s="54" t="s">
        <v>263</v>
      </c>
      <c r="D873" s="54" t="s">
        <v>429</v>
      </c>
      <c r="E873" s="54" t="s">
        <v>6996</v>
      </c>
      <c r="F873" s="71">
        <v>44436</v>
      </c>
      <c r="G873" s="72">
        <v>104.07</v>
      </c>
      <c r="H873" s="72">
        <v>8736.68</v>
      </c>
      <c r="I873" s="54" t="s">
        <v>265</v>
      </c>
      <c r="J873" s="54" t="s">
        <v>290</v>
      </c>
      <c r="K873" s="54" t="s">
        <v>6994</v>
      </c>
      <c r="L873" s="54" t="s">
        <v>6997</v>
      </c>
      <c r="M873" s="54" t="s">
        <v>6996</v>
      </c>
      <c r="N873" s="54" t="s">
        <v>256</v>
      </c>
      <c r="O873" s="54" t="s">
        <v>256</v>
      </c>
      <c r="P873" s="54" t="s">
        <v>264</v>
      </c>
      <c r="Q873" s="54" t="s">
        <v>256</v>
      </c>
      <c r="R873" s="54" t="s">
        <v>431</v>
      </c>
      <c r="S873" s="71"/>
      <c r="T873" s="54" t="s">
        <v>256</v>
      </c>
      <c r="U873" s="71">
        <v>44436</v>
      </c>
      <c r="V873" s="54" t="s">
        <v>256</v>
      </c>
      <c r="W873" t="str">
        <f t="shared" si="13"/>
        <v>Aug-21</v>
      </c>
    </row>
    <row r="874" spans="1:23" x14ac:dyDescent="0.25">
      <c r="A874" s="54" t="s">
        <v>317</v>
      </c>
      <c r="B874" s="54" t="s">
        <v>428</v>
      </c>
      <c r="C874" s="54" t="s">
        <v>263</v>
      </c>
      <c r="D874" s="54" t="s">
        <v>429</v>
      </c>
      <c r="E874" s="54" t="s">
        <v>6998</v>
      </c>
      <c r="F874" s="71">
        <v>44410</v>
      </c>
      <c r="G874" s="72">
        <v>123.55</v>
      </c>
      <c r="H874" s="72">
        <v>10372.02</v>
      </c>
      <c r="I874" s="54" t="s">
        <v>265</v>
      </c>
      <c r="J874" s="54" t="s">
        <v>592</v>
      </c>
      <c r="K874" s="54" t="s">
        <v>6999</v>
      </c>
      <c r="L874" s="54" t="s">
        <v>7000</v>
      </c>
      <c r="M874" s="54" t="s">
        <v>6998</v>
      </c>
      <c r="N874" s="54" t="s">
        <v>256</v>
      </c>
      <c r="O874" s="54" t="s">
        <v>256</v>
      </c>
      <c r="P874" s="54" t="s">
        <v>454</v>
      </c>
      <c r="Q874" s="54" t="s">
        <v>256</v>
      </c>
      <c r="R874" s="54" t="s">
        <v>431</v>
      </c>
      <c r="S874" s="71"/>
      <c r="T874" s="54" t="s">
        <v>256</v>
      </c>
      <c r="U874" s="71">
        <v>44410</v>
      </c>
      <c r="V874" s="54" t="s">
        <v>256</v>
      </c>
      <c r="W874" t="str">
        <f t="shared" si="13"/>
        <v>Aug-21</v>
      </c>
    </row>
    <row r="875" spans="1:23" x14ac:dyDescent="0.25">
      <c r="A875" s="54" t="s">
        <v>317</v>
      </c>
      <c r="B875" s="54" t="s">
        <v>428</v>
      </c>
      <c r="C875" s="54" t="s">
        <v>263</v>
      </c>
      <c r="D875" s="54" t="s">
        <v>429</v>
      </c>
      <c r="E875" s="54" t="s">
        <v>7001</v>
      </c>
      <c r="F875" s="71">
        <v>44410</v>
      </c>
      <c r="G875" s="72">
        <v>14.56</v>
      </c>
      <c r="H875" s="72">
        <v>1222.31</v>
      </c>
      <c r="I875" s="54" t="s">
        <v>265</v>
      </c>
      <c r="J875" s="54" t="s">
        <v>592</v>
      </c>
      <c r="K875" s="54" t="s">
        <v>7002</v>
      </c>
      <c r="L875" s="54" t="s">
        <v>7003</v>
      </c>
      <c r="M875" s="54" t="s">
        <v>7001</v>
      </c>
      <c r="N875" s="54" t="s">
        <v>256</v>
      </c>
      <c r="O875" s="54" t="s">
        <v>256</v>
      </c>
      <c r="P875" s="54" t="s">
        <v>454</v>
      </c>
      <c r="Q875" s="54" t="s">
        <v>256</v>
      </c>
      <c r="R875" s="54" t="s">
        <v>431</v>
      </c>
      <c r="S875" s="71"/>
      <c r="T875" s="54" t="s">
        <v>256</v>
      </c>
      <c r="U875" s="71">
        <v>44410</v>
      </c>
      <c r="V875" s="54" t="s">
        <v>256</v>
      </c>
      <c r="W875" t="str">
        <f t="shared" si="13"/>
        <v>Aug-21</v>
      </c>
    </row>
    <row r="876" spans="1:23" x14ac:dyDescent="0.25">
      <c r="A876" s="54" t="s">
        <v>317</v>
      </c>
      <c r="B876" s="54" t="s">
        <v>428</v>
      </c>
      <c r="C876" s="54" t="s">
        <v>263</v>
      </c>
      <c r="D876" s="54" t="s">
        <v>429</v>
      </c>
      <c r="E876" s="54" t="s">
        <v>7004</v>
      </c>
      <c r="F876" s="71">
        <v>44410</v>
      </c>
      <c r="G876" s="72">
        <v>46.39</v>
      </c>
      <c r="H876" s="72">
        <v>3894.44</v>
      </c>
      <c r="I876" s="54" t="s">
        <v>265</v>
      </c>
      <c r="J876" s="54" t="s">
        <v>592</v>
      </c>
      <c r="K876" s="54" t="s">
        <v>7005</v>
      </c>
      <c r="L876" s="54" t="s">
        <v>7006</v>
      </c>
      <c r="M876" s="54" t="s">
        <v>7004</v>
      </c>
      <c r="N876" s="54" t="s">
        <v>256</v>
      </c>
      <c r="O876" s="54" t="s">
        <v>256</v>
      </c>
      <c r="P876" s="54" t="s">
        <v>454</v>
      </c>
      <c r="Q876" s="54" t="s">
        <v>256</v>
      </c>
      <c r="R876" s="54" t="s">
        <v>431</v>
      </c>
      <c r="S876" s="71"/>
      <c r="T876" s="54" t="s">
        <v>256</v>
      </c>
      <c r="U876" s="71">
        <v>44410</v>
      </c>
      <c r="V876" s="54" t="s">
        <v>256</v>
      </c>
      <c r="W876" t="str">
        <f t="shared" si="13"/>
        <v>Aug-21</v>
      </c>
    </row>
    <row r="877" spans="1:23" x14ac:dyDescent="0.25">
      <c r="A877" s="54" t="s">
        <v>317</v>
      </c>
      <c r="B877" s="54" t="s">
        <v>428</v>
      </c>
      <c r="C877" s="54" t="s">
        <v>263</v>
      </c>
      <c r="D877" s="54" t="s">
        <v>429</v>
      </c>
      <c r="E877" s="54" t="s">
        <v>7007</v>
      </c>
      <c r="F877" s="71">
        <v>44410</v>
      </c>
      <c r="G877" s="72">
        <v>68.260000000000005</v>
      </c>
      <c r="H877" s="72">
        <v>5730.43</v>
      </c>
      <c r="I877" s="54" t="s">
        <v>265</v>
      </c>
      <c r="J877" s="54" t="s">
        <v>592</v>
      </c>
      <c r="K877" s="54" t="s">
        <v>7008</v>
      </c>
      <c r="L877" s="54" t="s">
        <v>7009</v>
      </c>
      <c r="M877" s="54" t="s">
        <v>7007</v>
      </c>
      <c r="N877" s="54" t="s">
        <v>256</v>
      </c>
      <c r="O877" s="54" t="s">
        <v>256</v>
      </c>
      <c r="P877" s="54" t="s">
        <v>454</v>
      </c>
      <c r="Q877" s="54" t="s">
        <v>256</v>
      </c>
      <c r="R877" s="54" t="s">
        <v>431</v>
      </c>
      <c r="S877" s="71"/>
      <c r="T877" s="54" t="s">
        <v>256</v>
      </c>
      <c r="U877" s="71">
        <v>44410</v>
      </c>
      <c r="V877" s="54" t="s">
        <v>256</v>
      </c>
      <c r="W877" t="str">
        <f t="shared" si="13"/>
        <v>Aug-21</v>
      </c>
    </row>
    <row r="878" spans="1:23" x14ac:dyDescent="0.25">
      <c r="A878" s="54" t="s">
        <v>317</v>
      </c>
      <c r="B878" s="54" t="s">
        <v>428</v>
      </c>
      <c r="C878" s="54" t="s">
        <v>263</v>
      </c>
      <c r="D878" s="54" t="s">
        <v>429</v>
      </c>
      <c r="E878" s="54" t="s">
        <v>7010</v>
      </c>
      <c r="F878" s="71">
        <v>44410</v>
      </c>
      <c r="G878" s="72">
        <v>375.9</v>
      </c>
      <c r="H878" s="72">
        <v>31556.81</v>
      </c>
      <c r="I878" s="54" t="s">
        <v>265</v>
      </c>
      <c r="J878" s="54" t="s">
        <v>592</v>
      </c>
      <c r="K878" s="54" t="s">
        <v>7011</v>
      </c>
      <c r="L878" s="54" t="s">
        <v>7012</v>
      </c>
      <c r="M878" s="54" t="s">
        <v>7010</v>
      </c>
      <c r="N878" s="54" t="s">
        <v>256</v>
      </c>
      <c r="O878" s="54" t="s">
        <v>256</v>
      </c>
      <c r="P878" s="54" t="s">
        <v>454</v>
      </c>
      <c r="Q878" s="54" t="s">
        <v>256</v>
      </c>
      <c r="R878" s="54" t="s">
        <v>431</v>
      </c>
      <c r="S878" s="71"/>
      <c r="T878" s="54" t="s">
        <v>256</v>
      </c>
      <c r="U878" s="71">
        <v>44410</v>
      </c>
      <c r="V878" s="54" t="s">
        <v>256</v>
      </c>
      <c r="W878" t="str">
        <f t="shared" si="13"/>
        <v>Aug-21</v>
      </c>
    </row>
    <row r="879" spans="1:23" x14ac:dyDescent="0.25">
      <c r="A879" s="54" t="s">
        <v>317</v>
      </c>
      <c r="B879" s="54" t="s">
        <v>428</v>
      </c>
      <c r="C879" s="54" t="s">
        <v>263</v>
      </c>
      <c r="D879" s="54" t="s">
        <v>429</v>
      </c>
      <c r="E879" s="54" t="s">
        <v>7013</v>
      </c>
      <c r="F879" s="71">
        <v>44410</v>
      </c>
      <c r="G879" s="72">
        <v>639.34</v>
      </c>
      <c r="H879" s="72">
        <v>53672.59</v>
      </c>
      <c r="I879" s="54" t="s">
        <v>265</v>
      </c>
      <c r="J879" s="54" t="s">
        <v>592</v>
      </c>
      <c r="K879" s="54" t="s">
        <v>7014</v>
      </c>
      <c r="L879" s="54" t="s">
        <v>7015</v>
      </c>
      <c r="M879" s="54" t="s">
        <v>7013</v>
      </c>
      <c r="N879" s="54" t="s">
        <v>256</v>
      </c>
      <c r="O879" s="54" t="s">
        <v>256</v>
      </c>
      <c r="P879" s="54" t="s">
        <v>454</v>
      </c>
      <c r="Q879" s="54" t="s">
        <v>256</v>
      </c>
      <c r="R879" s="54" t="s">
        <v>431</v>
      </c>
      <c r="S879" s="71"/>
      <c r="T879" s="54" t="s">
        <v>256</v>
      </c>
      <c r="U879" s="71">
        <v>44410</v>
      </c>
      <c r="V879" s="54" t="s">
        <v>256</v>
      </c>
      <c r="W879" t="str">
        <f t="shared" si="13"/>
        <v>Aug-21</v>
      </c>
    </row>
    <row r="880" spans="1:23" x14ac:dyDescent="0.25">
      <c r="A880" s="54" t="s">
        <v>317</v>
      </c>
      <c r="B880" s="54" t="s">
        <v>428</v>
      </c>
      <c r="C880" s="54" t="s">
        <v>263</v>
      </c>
      <c r="D880" s="54" t="s">
        <v>429</v>
      </c>
      <c r="E880" s="54" t="s">
        <v>7016</v>
      </c>
      <c r="F880" s="71">
        <v>44410</v>
      </c>
      <c r="G880" s="72">
        <v>53.71</v>
      </c>
      <c r="H880" s="72">
        <v>4508.95</v>
      </c>
      <c r="I880" s="54" t="s">
        <v>265</v>
      </c>
      <c r="J880" s="54" t="s">
        <v>592</v>
      </c>
      <c r="K880" s="54" t="s">
        <v>7017</v>
      </c>
      <c r="L880" s="54" t="s">
        <v>7018</v>
      </c>
      <c r="M880" s="54" t="s">
        <v>7016</v>
      </c>
      <c r="N880" s="54" t="s">
        <v>256</v>
      </c>
      <c r="O880" s="54" t="s">
        <v>256</v>
      </c>
      <c r="P880" s="54" t="s">
        <v>454</v>
      </c>
      <c r="Q880" s="54" t="s">
        <v>256</v>
      </c>
      <c r="R880" s="54" t="s">
        <v>431</v>
      </c>
      <c r="S880" s="71"/>
      <c r="T880" s="54" t="s">
        <v>256</v>
      </c>
      <c r="U880" s="71">
        <v>44410</v>
      </c>
      <c r="V880" s="54" t="s">
        <v>256</v>
      </c>
      <c r="W880" t="str">
        <f t="shared" si="13"/>
        <v>Aug-21</v>
      </c>
    </row>
    <row r="881" spans="1:23" x14ac:dyDescent="0.25">
      <c r="A881" s="54" t="s">
        <v>317</v>
      </c>
      <c r="B881" s="54" t="s">
        <v>428</v>
      </c>
      <c r="C881" s="54" t="s">
        <v>263</v>
      </c>
      <c r="D881" s="54" t="s">
        <v>429</v>
      </c>
      <c r="E881" s="54" t="s">
        <v>7019</v>
      </c>
      <c r="F881" s="71">
        <v>44410</v>
      </c>
      <c r="G881" s="72">
        <v>146.51</v>
      </c>
      <c r="H881" s="72">
        <v>12299.51</v>
      </c>
      <c r="I881" s="54" t="s">
        <v>265</v>
      </c>
      <c r="J881" s="54" t="s">
        <v>592</v>
      </c>
      <c r="K881" s="54" t="s">
        <v>7020</v>
      </c>
      <c r="L881" s="54" t="s">
        <v>7021</v>
      </c>
      <c r="M881" s="54" t="s">
        <v>7019</v>
      </c>
      <c r="N881" s="54" t="s">
        <v>256</v>
      </c>
      <c r="O881" s="54" t="s">
        <v>256</v>
      </c>
      <c r="P881" s="54" t="s">
        <v>454</v>
      </c>
      <c r="Q881" s="54" t="s">
        <v>256</v>
      </c>
      <c r="R881" s="54" t="s">
        <v>431</v>
      </c>
      <c r="S881" s="71"/>
      <c r="T881" s="54" t="s">
        <v>256</v>
      </c>
      <c r="U881" s="71">
        <v>44410</v>
      </c>
      <c r="V881" s="54" t="s">
        <v>256</v>
      </c>
      <c r="W881" t="str">
        <f t="shared" si="13"/>
        <v>Aug-21</v>
      </c>
    </row>
    <row r="882" spans="1:23" x14ac:dyDescent="0.25">
      <c r="A882" s="54" t="s">
        <v>317</v>
      </c>
      <c r="B882" s="54" t="s">
        <v>428</v>
      </c>
      <c r="C882" s="54" t="s">
        <v>263</v>
      </c>
      <c r="D882" s="54" t="s">
        <v>429</v>
      </c>
      <c r="E882" s="54" t="s">
        <v>7022</v>
      </c>
      <c r="F882" s="71">
        <v>44413</v>
      </c>
      <c r="G882" s="72">
        <v>12.66</v>
      </c>
      <c r="H882" s="72">
        <v>1062.81</v>
      </c>
      <c r="I882" s="54" t="s">
        <v>265</v>
      </c>
      <c r="J882" s="54" t="s">
        <v>592</v>
      </c>
      <c r="K882" s="54" t="s">
        <v>7023</v>
      </c>
      <c r="L882" s="54" t="s">
        <v>7024</v>
      </c>
      <c r="M882" s="54" t="s">
        <v>7022</v>
      </c>
      <c r="N882" s="54" t="s">
        <v>256</v>
      </c>
      <c r="O882" s="54" t="s">
        <v>256</v>
      </c>
      <c r="P882" s="54" t="s">
        <v>454</v>
      </c>
      <c r="Q882" s="54" t="s">
        <v>256</v>
      </c>
      <c r="R882" s="54" t="s">
        <v>431</v>
      </c>
      <c r="S882" s="71"/>
      <c r="T882" s="54" t="s">
        <v>256</v>
      </c>
      <c r="U882" s="71">
        <v>44413</v>
      </c>
      <c r="V882" s="54" t="s">
        <v>256</v>
      </c>
      <c r="W882" t="str">
        <f t="shared" si="13"/>
        <v>Aug-21</v>
      </c>
    </row>
    <row r="883" spans="1:23" x14ac:dyDescent="0.25">
      <c r="A883" s="54" t="s">
        <v>317</v>
      </c>
      <c r="B883" s="54" t="s">
        <v>428</v>
      </c>
      <c r="C883" s="54" t="s">
        <v>263</v>
      </c>
      <c r="D883" s="54" t="s">
        <v>429</v>
      </c>
      <c r="E883" s="54" t="s">
        <v>7025</v>
      </c>
      <c r="F883" s="71">
        <v>44412</v>
      </c>
      <c r="G883" s="72">
        <v>31.38</v>
      </c>
      <c r="H883" s="72">
        <v>2634.35</v>
      </c>
      <c r="I883" s="54" t="s">
        <v>265</v>
      </c>
      <c r="J883" s="54" t="s">
        <v>592</v>
      </c>
      <c r="K883" s="54" t="s">
        <v>7026</v>
      </c>
      <c r="L883" s="54" t="s">
        <v>7027</v>
      </c>
      <c r="M883" s="54" t="s">
        <v>7025</v>
      </c>
      <c r="N883" s="54" t="s">
        <v>256</v>
      </c>
      <c r="O883" s="54" t="s">
        <v>256</v>
      </c>
      <c r="P883" s="54" t="s">
        <v>454</v>
      </c>
      <c r="Q883" s="54" t="s">
        <v>256</v>
      </c>
      <c r="R883" s="54" t="s">
        <v>431</v>
      </c>
      <c r="S883" s="71"/>
      <c r="T883" s="54" t="s">
        <v>256</v>
      </c>
      <c r="U883" s="71">
        <v>44412</v>
      </c>
      <c r="V883" s="54" t="s">
        <v>256</v>
      </c>
      <c r="W883" t="str">
        <f t="shared" si="13"/>
        <v>Aug-21</v>
      </c>
    </row>
    <row r="884" spans="1:23" x14ac:dyDescent="0.25">
      <c r="A884" s="54" t="s">
        <v>317</v>
      </c>
      <c r="B884" s="54" t="s">
        <v>428</v>
      </c>
      <c r="C884" s="54" t="s">
        <v>263</v>
      </c>
      <c r="D884" s="54" t="s">
        <v>429</v>
      </c>
      <c r="E884" s="54" t="s">
        <v>7028</v>
      </c>
      <c r="F884" s="71">
        <v>44411</v>
      </c>
      <c r="G884" s="72">
        <v>27.61</v>
      </c>
      <c r="H884" s="72">
        <v>2317.86</v>
      </c>
      <c r="I884" s="54" t="s">
        <v>265</v>
      </c>
      <c r="J884" s="54" t="s">
        <v>592</v>
      </c>
      <c r="K884" s="54" t="s">
        <v>7029</v>
      </c>
      <c r="L884" s="54" t="s">
        <v>7030</v>
      </c>
      <c r="M884" s="54" t="s">
        <v>7028</v>
      </c>
      <c r="N884" s="54" t="s">
        <v>256</v>
      </c>
      <c r="O884" s="54" t="s">
        <v>256</v>
      </c>
      <c r="P884" s="54" t="s">
        <v>454</v>
      </c>
      <c r="Q884" s="54" t="s">
        <v>256</v>
      </c>
      <c r="R884" s="54" t="s">
        <v>431</v>
      </c>
      <c r="S884" s="71"/>
      <c r="T884" s="54" t="s">
        <v>256</v>
      </c>
      <c r="U884" s="71">
        <v>44411</v>
      </c>
      <c r="V884" s="54" t="s">
        <v>256</v>
      </c>
      <c r="W884" t="str">
        <f t="shared" si="13"/>
        <v>Aug-21</v>
      </c>
    </row>
    <row r="885" spans="1:23" x14ac:dyDescent="0.25">
      <c r="A885" s="54" t="s">
        <v>317</v>
      </c>
      <c r="B885" s="54" t="s">
        <v>428</v>
      </c>
      <c r="C885" s="54" t="s">
        <v>263</v>
      </c>
      <c r="D885" s="54" t="s">
        <v>429</v>
      </c>
      <c r="E885" s="54" t="s">
        <v>7031</v>
      </c>
      <c r="F885" s="71">
        <v>44412</v>
      </c>
      <c r="G885" s="72">
        <v>2570.33</v>
      </c>
      <c r="H885" s="72">
        <v>215779.20000000001</v>
      </c>
      <c r="I885" s="54" t="s">
        <v>265</v>
      </c>
      <c r="J885" s="54" t="s">
        <v>592</v>
      </c>
      <c r="K885" s="54" t="s">
        <v>7032</v>
      </c>
      <c r="L885" s="54" t="s">
        <v>7033</v>
      </c>
      <c r="M885" s="54" t="s">
        <v>7031</v>
      </c>
      <c r="N885" s="54" t="s">
        <v>256</v>
      </c>
      <c r="O885" s="54" t="s">
        <v>256</v>
      </c>
      <c r="P885" s="54" t="s">
        <v>454</v>
      </c>
      <c r="Q885" s="54" t="s">
        <v>256</v>
      </c>
      <c r="R885" s="54" t="s">
        <v>431</v>
      </c>
      <c r="S885" s="71"/>
      <c r="T885" s="54" t="s">
        <v>256</v>
      </c>
      <c r="U885" s="71">
        <v>44412</v>
      </c>
      <c r="V885" s="54" t="s">
        <v>256</v>
      </c>
      <c r="W885" t="str">
        <f t="shared" si="13"/>
        <v>Aug-21</v>
      </c>
    </row>
    <row r="886" spans="1:23" x14ac:dyDescent="0.25">
      <c r="A886" s="54" t="s">
        <v>317</v>
      </c>
      <c r="B886" s="54" t="s">
        <v>428</v>
      </c>
      <c r="C886" s="54" t="s">
        <v>263</v>
      </c>
      <c r="D886" s="54" t="s">
        <v>429</v>
      </c>
      <c r="E886" s="54" t="s">
        <v>7034</v>
      </c>
      <c r="F886" s="71">
        <v>44419</v>
      </c>
      <c r="G886" s="72">
        <v>78.48</v>
      </c>
      <c r="H886" s="72">
        <v>6588.4</v>
      </c>
      <c r="I886" s="54" t="s">
        <v>265</v>
      </c>
      <c r="J886" s="54" t="s">
        <v>592</v>
      </c>
      <c r="K886" s="54" t="s">
        <v>7035</v>
      </c>
      <c r="L886" s="54" t="s">
        <v>7036</v>
      </c>
      <c r="M886" s="54" t="s">
        <v>7034</v>
      </c>
      <c r="N886" s="54" t="s">
        <v>256</v>
      </c>
      <c r="O886" s="54" t="s">
        <v>256</v>
      </c>
      <c r="P886" s="54" t="s">
        <v>454</v>
      </c>
      <c r="Q886" s="54" t="s">
        <v>256</v>
      </c>
      <c r="R886" s="54" t="s">
        <v>431</v>
      </c>
      <c r="S886" s="71"/>
      <c r="T886" s="54" t="s">
        <v>256</v>
      </c>
      <c r="U886" s="71">
        <v>44419</v>
      </c>
      <c r="V886" s="54" t="s">
        <v>256</v>
      </c>
      <c r="W886" t="str">
        <f t="shared" si="13"/>
        <v>Aug-21</v>
      </c>
    </row>
    <row r="887" spans="1:23" x14ac:dyDescent="0.25">
      <c r="A887" s="54" t="s">
        <v>317</v>
      </c>
      <c r="B887" s="54" t="s">
        <v>428</v>
      </c>
      <c r="C887" s="54" t="s">
        <v>263</v>
      </c>
      <c r="D887" s="54" t="s">
        <v>429</v>
      </c>
      <c r="E887" s="54" t="s">
        <v>7037</v>
      </c>
      <c r="F887" s="71">
        <v>44415</v>
      </c>
      <c r="G887" s="72">
        <v>52.32</v>
      </c>
      <c r="H887" s="72">
        <v>4392.26</v>
      </c>
      <c r="I887" s="54" t="s">
        <v>265</v>
      </c>
      <c r="J887" s="54" t="s">
        <v>592</v>
      </c>
      <c r="K887" s="54" t="s">
        <v>7038</v>
      </c>
      <c r="L887" s="54" t="s">
        <v>7039</v>
      </c>
      <c r="M887" s="54" t="s">
        <v>7037</v>
      </c>
      <c r="N887" s="54" t="s">
        <v>256</v>
      </c>
      <c r="O887" s="54" t="s">
        <v>256</v>
      </c>
      <c r="P887" s="54" t="s">
        <v>454</v>
      </c>
      <c r="Q887" s="54" t="s">
        <v>256</v>
      </c>
      <c r="R887" s="54" t="s">
        <v>431</v>
      </c>
      <c r="S887" s="71"/>
      <c r="T887" s="54" t="s">
        <v>256</v>
      </c>
      <c r="U887" s="71">
        <v>44415</v>
      </c>
      <c r="V887" s="54" t="s">
        <v>256</v>
      </c>
      <c r="W887" t="str">
        <f t="shared" si="13"/>
        <v>Aug-21</v>
      </c>
    </row>
    <row r="888" spans="1:23" x14ac:dyDescent="0.25">
      <c r="A888" s="54" t="s">
        <v>317</v>
      </c>
      <c r="B888" s="54" t="s">
        <v>428</v>
      </c>
      <c r="C888" s="54" t="s">
        <v>263</v>
      </c>
      <c r="D888" s="54" t="s">
        <v>429</v>
      </c>
      <c r="E888" s="54" t="s">
        <v>7040</v>
      </c>
      <c r="F888" s="71">
        <v>44415</v>
      </c>
      <c r="G888" s="72">
        <v>58.25</v>
      </c>
      <c r="H888" s="72">
        <v>4890.09</v>
      </c>
      <c r="I888" s="54" t="s">
        <v>265</v>
      </c>
      <c r="J888" s="54" t="s">
        <v>592</v>
      </c>
      <c r="K888" s="54" t="s">
        <v>7041</v>
      </c>
      <c r="L888" s="54" t="s">
        <v>7042</v>
      </c>
      <c r="M888" s="54" t="s">
        <v>7040</v>
      </c>
      <c r="N888" s="54" t="s">
        <v>256</v>
      </c>
      <c r="O888" s="54" t="s">
        <v>256</v>
      </c>
      <c r="P888" s="54" t="s">
        <v>454</v>
      </c>
      <c r="Q888" s="54" t="s">
        <v>256</v>
      </c>
      <c r="R888" s="54" t="s">
        <v>431</v>
      </c>
      <c r="S888" s="71"/>
      <c r="T888" s="54" t="s">
        <v>256</v>
      </c>
      <c r="U888" s="71">
        <v>44415</v>
      </c>
      <c r="V888" s="54" t="s">
        <v>256</v>
      </c>
      <c r="W888" t="str">
        <f t="shared" si="13"/>
        <v>Aug-21</v>
      </c>
    </row>
    <row r="889" spans="1:23" x14ac:dyDescent="0.25">
      <c r="A889" s="54" t="s">
        <v>317</v>
      </c>
      <c r="B889" s="54" t="s">
        <v>428</v>
      </c>
      <c r="C889" s="54" t="s">
        <v>263</v>
      </c>
      <c r="D889" s="54" t="s">
        <v>429</v>
      </c>
      <c r="E889" s="54" t="s">
        <v>7043</v>
      </c>
      <c r="F889" s="71">
        <v>44415</v>
      </c>
      <c r="G889" s="72">
        <v>14.11</v>
      </c>
      <c r="H889" s="72">
        <v>1184.53</v>
      </c>
      <c r="I889" s="54" t="s">
        <v>265</v>
      </c>
      <c r="J889" s="54" t="s">
        <v>592</v>
      </c>
      <c r="K889" s="54" t="s">
        <v>7044</v>
      </c>
      <c r="L889" s="54" t="s">
        <v>7045</v>
      </c>
      <c r="M889" s="54" t="s">
        <v>7043</v>
      </c>
      <c r="N889" s="54" t="s">
        <v>256</v>
      </c>
      <c r="O889" s="54" t="s">
        <v>256</v>
      </c>
      <c r="P889" s="54" t="s">
        <v>454</v>
      </c>
      <c r="Q889" s="54" t="s">
        <v>256</v>
      </c>
      <c r="R889" s="54" t="s">
        <v>431</v>
      </c>
      <c r="S889" s="71"/>
      <c r="T889" s="54" t="s">
        <v>256</v>
      </c>
      <c r="U889" s="71">
        <v>44415</v>
      </c>
      <c r="V889" s="54" t="s">
        <v>256</v>
      </c>
      <c r="W889" t="str">
        <f t="shared" si="13"/>
        <v>Aug-21</v>
      </c>
    </row>
    <row r="890" spans="1:23" x14ac:dyDescent="0.25">
      <c r="A890" s="54" t="s">
        <v>317</v>
      </c>
      <c r="B890" s="54" t="s">
        <v>428</v>
      </c>
      <c r="C890" s="54" t="s">
        <v>263</v>
      </c>
      <c r="D890" s="54" t="s">
        <v>429</v>
      </c>
      <c r="E890" s="54" t="s">
        <v>7046</v>
      </c>
      <c r="F890" s="71">
        <v>44415</v>
      </c>
      <c r="G890" s="72">
        <v>319.67</v>
      </c>
      <c r="H890" s="72">
        <v>26836.3</v>
      </c>
      <c r="I890" s="54" t="s">
        <v>265</v>
      </c>
      <c r="J890" s="54" t="s">
        <v>592</v>
      </c>
      <c r="K890" s="54" t="s">
        <v>7047</v>
      </c>
      <c r="L890" s="54" t="s">
        <v>7048</v>
      </c>
      <c r="M890" s="54" t="s">
        <v>7046</v>
      </c>
      <c r="N890" s="54" t="s">
        <v>256</v>
      </c>
      <c r="O890" s="54" t="s">
        <v>256</v>
      </c>
      <c r="P890" s="54" t="s">
        <v>454</v>
      </c>
      <c r="Q890" s="54" t="s">
        <v>256</v>
      </c>
      <c r="R890" s="54" t="s">
        <v>431</v>
      </c>
      <c r="S890" s="71"/>
      <c r="T890" s="54" t="s">
        <v>256</v>
      </c>
      <c r="U890" s="71">
        <v>44415</v>
      </c>
      <c r="V890" s="54" t="s">
        <v>256</v>
      </c>
      <c r="W890" t="str">
        <f t="shared" si="13"/>
        <v>Aug-21</v>
      </c>
    </row>
    <row r="891" spans="1:23" x14ac:dyDescent="0.25">
      <c r="A891" s="54" t="s">
        <v>317</v>
      </c>
      <c r="B891" s="54" t="s">
        <v>428</v>
      </c>
      <c r="C891" s="54" t="s">
        <v>263</v>
      </c>
      <c r="D891" s="54" t="s">
        <v>429</v>
      </c>
      <c r="E891" s="54" t="s">
        <v>7049</v>
      </c>
      <c r="F891" s="71">
        <v>44415</v>
      </c>
      <c r="G891" s="72">
        <v>980.06</v>
      </c>
      <c r="H891" s="72">
        <v>82276.039999999994</v>
      </c>
      <c r="I891" s="54" t="s">
        <v>265</v>
      </c>
      <c r="J891" s="54" t="s">
        <v>592</v>
      </c>
      <c r="K891" s="54" t="s">
        <v>7050</v>
      </c>
      <c r="L891" s="54" t="s">
        <v>7051</v>
      </c>
      <c r="M891" s="54" t="s">
        <v>7049</v>
      </c>
      <c r="N891" s="54" t="s">
        <v>256</v>
      </c>
      <c r="O891" s="54" t="s">
        <v>256</v>
      </c>
      <c r="P891" s="54" t="s">
        <v>454</v>
      </c>
      <c r="Q891" s="54" t="s">
        <v>256</v>
      </c>
      <c r="R891" s="54" t="s">
        <v>431</v>
      </c>
      <c r="S891" s="71"/>
      <c r="T891" s="54" t="s">
        <v>256</v>
      </c>
      <c r="U891" s="71">
        <v>44415</v>
      </c>
      <c r="V891" s="54" t="s">
        <v>256</v>
      </c>
      <c r="W891" t="str">
        <f t="shared" si="13"/>
        <v>Aug-21</v>
      </c>
    </row>
    <row r="892" spans="1:23" x14ac:dyDescent="0.25">
      <c r="A892" s="54" t="s">
        <v>317</v>
      </c>
      <c r="B892" s="54" t="s">
        <v>428</v>
      </c>
      <c r="C892" s="54" t="s">
        <v>263</v>
      </c>
      <c r="D892" s="54" t="s">
        <v>429</v>
      </c>
      <c r="E892" s="54" t="s">
        <v>7052</v>
      </c>
      <c r="F892" s="71">
        <v>44415</v>
      </c>
      <c r="G892" s="72">
        <v>181.74</v>
      </c>
      <c r="H892" s="72">
        <v>15257.07</v>
      </c>
      <c r="I892" s="54" t="s">
        <v>265</v>
      </c>
      <c r="J892" s="54" t="s">
        <v>592</v>
      </c>
      <c r="K892" s="54" t="s">
        <v>7053</v>
      </c>
      <c r="L892" s="54" t="s">
        <v>7054</v>
      </c>
      <c r="M892" s="54" t="s">
        <v>7052</v>
      </c>
      <c r="N892" s="54" t="s">
        <v>256</v>
      </c>
      <c r="O892" s="54" t="s">
        <v>256</v>
      </c>
      <c r="P892" s="54" t="s">
        <v>454</v>
      </c>
      <c r="Q892" s="54" t="s">
        <v>256</v>
      </c>
      <c r="R892" s="54" t="s">
        <v>431</v>
      </c>
      <c r="S892" s="71"/>
      <c r="T892" s="54" t="s">
        <v>256</v>
      </c>
      <c r="U892" s="71">
        <v>44415</v>
      </c>
      <c r="V892" s="54" t="s">
        <v>256</v>
      </c>
      <c r="W892" t="str">
        <f t="shared" si="13"/>
        <v>Aug-21</v>
      </c>
    </row>
    <row r="893" spans="1:23" x14ac:dyDescent="0.25">
      <c r="A893" s="54" t="s">
        <v>317</v>
      </c>
      <c r="B893" s="54" t="s">
        <v>428</v>
      </c>
      <c r="C893" s="54" t="s">
        <v>263</v>
      </c>
      <c r="D893" s="54" t="s">
        <v>429</v>
      </c>
      <c r="E893" s="54" t="s">
        <v>7055</v>
      </c>
      <c r="F893" s="71">
        <v>44415</v>
      </c>
      <c r="G893" s="72">
        <v>46.39</v>
      </c>
      <c r="H893" s="72">
        <v>3894.44</v>
      </c>
      <c r="I893" s="54" t="s">
        <v>265</v>
      </c>
      <c r="J893" s="54" t="s">
        <v>592</v>
      </c>
      <c r="K893" s="54" t="s">
        <v>7056</v>
      </c>
      <c r="L893" s="54" t="s">
        <v>7057</v>
      </c>
      <c r="M893" s="54" t="s">
        <v>7055</v>
      </c>
      <c r="N893" s="54" t="s">
        <v>256</v>
      </c>
      <c r="O893" s="54" t="s">
        <v>256</v>
      </c>
      <c r="P893" s="54" t="s">
        <v>454</v>
      </c>
      <c r="Q893" s="54" t="s">
        <v>256</v>
      </c>
      <c r="R893" s="54" t="s">
        <v>431</v>
      </c>
      <c r="S893" s="71"/>
      <c r="T893" s="54" t="s">
        <v>256</v>
      </c>
      <c r="U893" s="71">
        <v>44415</v>
      </c>
      <c r="V893" s="54" t="s">
        <v>256</v>
      </c>
      <c r="W893" t="str">
        <f t="shared" si="13"/>
        <v>Aug-21</v>
      </c>
    </row>
    <row r="894" spans="1:23" x14ac:dyDescent="0.25">
      <c r="A894" s="54" t="s">
        <v>317</v>
      </c>
      <c r="B894" s="54" t="s">
        <v>428</v>
      </c>
      <c r="C894" s="54" t="s">
        <v>263</v>
      </c>
      <c r="D894" s="54" t="s">
        <v>429</v>
      </c>
      <c r="E894" s="54" t="s">
        <v>7058</v>
      </c>
      <c r="F894" s="71">
        <v>44415</v>
      </c>
      <c r="G894" s="72">
        <v>5595.62</v>
      </c>
      <c r="H894" s="72">
        <v>469752.3</v>
      </c>
      <c r="I894" s="54" t="s">
        <v>265</v>
      </c>
      <c r="J894" s="54" t="s">
        <v>592</v>
      </c>
      <c r="K894" s="54" t="s">
        <v>7059</v>
      </c>
      <c r="L894" s="54" t="s">
        <v>7060</v>
      </c>
      <c r="M894" s="54" t="s">
        <v>7058</v>
      </c>
      <c r="N894" s="54" t="s">
        <v>256</v>
      </c>
      <c r="O894" s="54" t="s">
        <v>256</v>
      </c>
      <c r="P894" s="54" t="s">
        <v>454</v>
      </c>
      <c r="Q894" s="54" t="s">
        <v>256</v>
      </c>
      <c r="R894" s="54" t="s">
        <v>431</v>
      </c>
      <c r="S894" s="71"/>
      <c r="T894" s="54" t="s">
        <v>256</v>
      </c>
      <c r="U894" s="71">
        <v>44415</v>
      </c>
      <c r="V894" s="54" t="s">
        <v>256</v>
      </c>
      <c r="W894" t="str">
        <f t="shared" si="13"/>
        <v>Aug-21</v>
      </c>
    </row>
    <row r="895" spans="1:23" x14ac:dyDescent="0.25">
      <c r="A895" s="54" t="s">
        <v>317</v>
      </c>
      <c r="B895" s="54" t="s">
        <v>428</v>
      </c>
      <c r="C895" s="54" t="s">
        <v>263</v>
      </c>
      <c r="D895" s="54" t="s">
        <v>429</v>
      </c>
      <c r="E895" s="54" t="s">
        <v>7061</v>
      </c>
      <c r="F895" s="71">
        <v>44415</v>
      </c>
      <c r="G895" s="72">
        <v>97.73</v>
      </c>
      <c r="H895" s="72">
        <v>8204.43</v>
      </c>
      <c r="I895" s="54" t="s">
        <v>265</v>
      </c>
      <c r="J895" s="54" t="s">
        <v>592</v>
      </c>
      <c r="K895" s="54" t="s">
        <v>7062</v>
      </c>
      <c r="L895" s="54" t="s">
        <v>7063</v>
      </c>
      <c r="M895" s="54" t="s">
        <v>7061</v>
      </c>
      <c r="N895" s="54" t="s">
        <v>256</v>
      </c>
      <c r="O895" s="54" t="s">
        <v>256</v>
      </c>
      <c r="P895" s="54" t="s">
        <v>454</v>
      </c>
      <c r="Q895" s="54" t="s">
        <v>256</v>
      </c>
      <c r="R895" s="54" t="s">
        <v>431</v>
      </c>
      <c r="S895" s="71"/>
      <c r="T895" s="54" t="s">
        <v>256</v>
      </c>
      <c r="U895" s="71">
        <v>44415</v>
      </c>
      <c r="V895" s="54" t="s">
        <v>256</v>
      </c>
      <c r="W895" t="str">
        <f t="shared" si="13"/>
        <v>Aug-21</v>
      </c>
    </row>
    <row r="896" spans="1:23" x14ac:dyDescent="0.25">
      <c r="A896" s="54" t="s">
        <v>317</v>
      </c>
      <c r="B896" s="54" t="s">
        <v>428</v>
      </c>
      <c r="C896" s="54" t="s">
        <v>263</v>
      </c>
      <c r="D896" s="54" t="s">
        <v>429</v>
      </c>
      <c r="E896" s="54" t="s">
        <v>7064</v>
      </c>
      <c r="F896" s="71">
        <v>44416</v>
      </c>
      <c r="G896" s="72">
        <v>273.06</v>
      </c>
      <c r="H896" s="72">
        <v>22923.39</v>
      </c>
      <c r="I896" s="54" t="s">
        <v>265</v>
      </c>
      <c r="J896" s="54" t="s">
        <v>592</v>
      </c>
      <c r="K896" s="54" t="s">
        <v>7065</v>
      </c>
      <c r="L896" s="54" t="s">
        <v>7066</v>
      </c>
      <c r="M896" s="54" t="s">
        <v>7064</v>
      </c>
      <c r="N896" s="54" t="s">
        <v>256</v>
      </c>
      <c r="O896" s="54" t="s">
        <v>256</v>
      </c>
      <c r="P896" s="54" t="s">
        <v>454</v>
      </c>
      <c r="Q896" s="54" t="s">
        <v>256</v>
      </c>
      <c r="R896" s="54" t="s">
        <v>431</v>
      </c>
      <c r="S896" s="71"/>
      <c r="T896" s="54" t="s">
        <v>256</v>
      </c>
      <c r="U896" s="71">
        <v>44416</v>
      </c>
      <c r="V896" s="54" t="s">
        <v>256</v>
      </c>
      <c r="W896" t="str">
        <f t="shared" si="13"/>
        <v>Aug-21</v>
      </c>
    </row>
    <row r="897" spans="1:23" x14ac:dyDescent="0.25">
      <c r="A897" s="54" t="s">
        <v>317</v>
      </c>
      <c r="B897" s="54" t="s">
        <v>428</v>
      </c>
      <c r="C897" s="54" t="s">
        <v>263</v>
      </c>
      <c r="D897" s="54" t="s">
        <v>429</v>
      </c>
      <c r="E897" s="54" t="s">
        <v>7067</v>
      </c>
      <c r="F897" s="71">
        <v>44416</v>
      </c>
      <c r="G897" s="72">
        <v>145.78</v>
      </c>
      <c r="H897" s="72">
        <v>12238.23</v>
      </c>
      <c r="I897" s="54" t="s">
        <v>265</v>
      </c>
      <c r="J897" s="54" t="s">
        <v>592</v>
      </c>
      <c r="K897" s="54" t="s">
        <v>7068</v>
      </c>
      <c r="L897" s="54" t="s">
        <v>7069</v>
      </c>
      <c r="M897" s="54" t="s">
        <v>7067</v>
      </c>
      <c r="N897" s="54" t="s">
        <v>256</v>
      </c>
      <c r="O897" s="54" t="s">
        <v>256</v>
      </c>
      <c r="P897" s="54" t="s">
        <v>454</v>
      </c>
      <c r="Q897" s="54" t="s">
        <v>256</v>
      </c>
      <c r="R897" s="54" t="s">
        <v>431</v>
      </c>
      <c r="S897" s="71"/>
      <c r="T897" s="54" t="s">
        <v>256</v>
      </c>
      <c r="U897" s="71">
        <v>44416</v>
      </c>
      <c r="V897" s="54" t="s">
        <v>256</v>
      </c>
      <c r="W897" t="str">
        <f t="shared" si="13"/>
        <v>Aug-21</v>
      </c>
    </row>
    <row r="898" spans="1:23" x14ac:dyDescent="0.25">
      <c r="A898" s="54" t="s">
        <v>317</v>
      </c>
      <c r="B898" s="54" t="s">
        <v>428</v>
      </c>
      <c r="C898" s="54" t="s">
        <v>263</v>
      </c>
      <c r="D898" s="54" t="s">
        <v>429</v>
      </c>
      <c r="E898" s="54" t="s">
        <v>7070</v>
      </c>
      <c r="F898" s="71">
        <v>44419</v>
      </c>
      <c r="G898" s="72">
        <v>102.54</v>
      </c>
      <c r="H898" s="72">
        <v>8608.23</v>
      </c>
      <c r="I898" s="54" t="s">
        <v>265</v>
      </c>
      <c r="J898" s="54" t="s">
        <v>592</v>
      </c>
      <c r="K898" s="54" t="s">
        <v>7071</v>
      </c>
      <c r="L898" s="54" t="s">
        <v>7072</v>
      </c>
      <c r="M898" s="54" t="s">
        <v>7070</v>
      </c>
      <c r="N898" s="54" t="s">
        <v>256</v>
      </c>
      <c r="O898" s="54" t="s">
        <v>256</v>
      </c>
      <c r="P898" s="54" t="s">
        <v>454</v>
      </c>
      <c r="Q898" s="54" t="s">
        <v>256</v>
      </c>
      <c r="R898" s="54" t="s">
        <v>431</v>
      </c>
      <c r="S898" s="71"/>
      <c r="T898" s="54" t="s">
        <v>256</v>
      </c>
      <c r="U898" s="71">
        <v>44419</v>
      </c>
      <c r="V898" s="54" t="s">
        <v>256</v>
      </c>
      <c r="W898" t="str">
        <f t="shared" ref="W898:W961" si="14">TEXT(F898,"MMM-YY")</f>
        <v>Aug-21</v>
      </c>
    </row>
    <row r="899" spans="1:23" x14ac:dyDescent="0.25">
      <c r="A899" s="54" t="s">
        <v>317</v>
      </c>
      <c r="B899" s="54" t="s">
        <v>428</v>
      </c>
      <c r="C899" s="54" t="s">
        <v>263</v>
      </c>
      <c r="D899" s="54" t="s">
        <v>429</v>
      </c>
      <c r="E899" s="54" t="s">
        <v>7073</v>
      </c>
      <c r="F899" s="71">
        <v>44419</v>
      </c>
      <c r="G899" s="72">
        <v>294.45999999999998</v>
      </c>
      <c r="H899" s="72">
        <v>24719.919999999998</v>
      </c>
      <c r="I899" s="54" t="s">
        <v>265</v>
      </c>
      <c r="J899" s="54" t="s">
        <v>592</v>
      </c>
      <c r="K899" s="54" t="s">
        <v>7074</v>
      </c>
      <c r="L899" s="54" t="s">
        <v>7075</v>
      </c>
      <c r="M899" s="54" t="s">
        <v>7073</v>
      </c>
      <c r="N899" s="54" t="s">
        <v>256</v>
      </c>
      <c r="O899" s="54" t="s">
        <v>256</v>
      </c>
      <c r="P899" s="54" t="s">
        <v>454</v>
      </c>
      <c r="Q899" s="54" t="s">
        <v>256</v>
      </c>
      <c r="R899" s="54" t="s">
        <v>431</v>
      </c>
      <c r="S899" s="71"/>
      <c r="T899" s="54" t="s">
        <v>256</v>
      </c>
      <c r="U899" s="71">
        <v>44419</v>
      </c>
      <c r="V899" s="54" t="s">
        <v>256</v>
      </c>
      <c r="W899" t="str">
        <f t="shared" si="14"/>
        <v>Aug-21</v>
      </c>
    </row>
    <row r="900" spans="1:23" x14ac:dyDescent="0.25">
      <c r="A900" s="54" t="s">
        <v>317</v>
      </c>
      <c r="B900" s="54" t="s">
        <v>428</v>
      </c>
      <c r="C900" s="54" t="s">
        <v>263</v>
      </c>
      <c r="D900" s="54" t="s">
        <v>429</v>
      </c>
      <c r="E900" s="54" t="s">
        <v>7076</v>
      </c>
      <c r="F900" s="71">
        <v>44419</v>
      </c>
      <c r="G900" s="72">
        <v>32.119999999999997</v>
      </c>
      <c r="H900" s="72">
        <v>2696.47</v>
      </c>
      <c r="I900" s="54" t="s">
        <v>265</v>
      </c>
      <c r="J900" s="54" t="s">
        <v>592</v>
      </c>
      <c r="K900" s="54" t="s">
        <v>7077</v>
      </c>
      <c r="L900" s="54" t="s">
        <v>7078</v>
      </c>
      <c r="M900" s="54" t="s">
        <v>7076</v>
      </c>
      <c r="N900" s="54" t="s">
        <v>256</v>
      </c>
      <c r="O900" s="54" t="s">
        <v>256</v>
      </c>
      <c r="P900" s="54" t="s">
        <v>454</v>
      </c>
      <c r="Q900" s="54" t="s">
        <v>256</v>
      </c>
      <c r="R900" s="54" t="s">
        <v>431</v>
      </c>
      <c r="S900" s="71"/>
      <c r="T900" s="54" t="s">
        <v>256</v>
      </c>
      <c r="U900" s="71">
        <v>44419</v>
      </c>
      <c r="V900" s="54" t="s">
        <v>256</v>
      </c>
      <c r="W900" t="str">
        <f t="shared" si="14"/>
        <v>Aug-21</v>
      </c>
    </row>
    <row r="901" spans="1:23" x14ac:dyDescent="0.25">
      <c r="A901" s="54" t="s">
        <v>317</v>
      </c>
      <c r="B901" s="54" t="s">
        <v>428</v>
      </c>
      <c r="C901" s="54" t="s">
        <v>263</v>
      </c>
      <c r="D901" s="54" t="s">
        <v>429</v>
      </c>
      <c r="E901" s="54" t="s">
        <v>7079</v>
      </c>
      <c r="F901" s="71">
        <v>44419</v>
      </c>
      <c r="G901" s="72">
        <v>19.27</v>
      </c>
      <c r="H901" s="72">
        <v>1617.72</v>
      </c>
      <c r="I901" s="54" t="s">
        <v>265</v>
      </c>
      <c r="J901" s="54" t="s">
        <v>592</v>
      </c>
      <c r="K901" s="54" t="s">
        <v>7080</v>
      </c>
      <c r="L901" s="54" t="s">
        <v>7081</v>
      </c>
      <c r="M901" s="54" t="s">
        <v>7079</v>
      </c>
      <c r="N901" s="54" t="s">
        <v>256</v>
      </c>
      <c r="O901" s="54" t="s">
        <v>256</v>
      </c>
      <c r="P901" s="54" t="s">
        <v>454</v>
      </c>
      <c r="Q901" s="54" t="s">
        <v>256</v>
      </c>
      <c r="R901" s="54" t="s">
        <v>431</v>
      </c>
      <c r="S901" s="71"/>
      <c r="T901" s="54" t="s">
        <v>256</v>
      </c>
      <c r="U901" s="71">
        <v>44419</v>
      </c>
      <c r="V901" s="54" t="s">
        <v>256</v>
      </c>
      <c r="W901" t="str">
        <f t="shared" si="14"/>
        <v>Aug-21</v>
      </c>
    </row>
    <row r="902" spans="1:23" x14ac:dyDescent="0.25">
      <c r="A902" s="54" t="s">
        <v>317</v>
      </c>
      <c r="B902" s="54" t="s">
        <v>428</v>
      </c>
      <c r="C902" s="54" t="s">
        <v>263</v>
      </c>
      <c r="D902" s="54" t="s">
        <v>429</v>
      </c>
      <c r="E902" s="54" t="s">
        <v>7082</v>
      </c>
      <c r="F902" s="71">
        <v>44419</v>
      </c>
      <c r="G902" s="72">
        <v>144.5</v>
      </c>
      <c r="H902" s="72">
        <v>12130.78</v>
      </c>
      <c r="I902" s="54" t="s">
        <v>265</v>
      </c>
      <c r="J902" s="54" t="s">
        <v>592</v>
      </c>
      <c r="K902" s="54" t="s">
        <v>7083</v>
      </c>
      <c r="L902" s="54" t="s">
        <v>7084</v>
      </c>
      <c r="M902" s="54" t="s">
        <v>7082</v>
      </c>
      <c r="N902" s="54" t="s">
        <v>256</v>
      </c>
      <c r="O902" s="54" t="s">
        <v>256</v>
      </c>
      <c r="P902" s="54" t="s">
        <v>454</v>
      </c>
      <c r="Q902" s="54" t="s">
        <v>256</v>
      </c>
      <c r="R902" s="54" t="s">
        <v>431</v>
      </c>
      <c r="S902" s="71"/>
      <c r="T902" s="54" t="s">
        <v>256</v>
      </c>
      <c r="U902" s="71">
        <v>44419</v>
      </c>
      <c r="V902" s="54" t="s">
        <v>256</v>
      </c>
      <c r="W902" t="str">
        <f t="shared" si="14"/>
        <v>Aug-21</v>
      </c>
    </row>
    <row r="903" spans="1:23" x14ac:dyDescent="0.25">
      <c r="A903" s="54" t="s">
        <v>317</v>
      </c>
      <c r="B903" s="54" t="s">
        <v>428</v>
      </c>
      <c r="C903" s="54" t="s">
        <v>263</v>
      </c>
      <c r="D903" s="54" t="s">
        <v>429</v>
      </c>
      <c r="E903" s="54" t="s">
        <v>7085</v>
      </c>
      <c r="F903" s="71">
        <v>44419</v>
      </c>
      <c r="G903" s="72">
        <v>87.91</v>
      </c>
      <c r="H903" s="72">
        <v>7380.04</v>
      </c>
      <c r="I903" s="54" t="s">
        <v>265</v>
      </c>
      <c r="J903" s="54" t="s">
        <v>592</v>
      </c>
      <c r="K903" s="54" t="s">
        <v>7086</v>
      </c>
      <c r="L903" s="54" t="s">
        <v>7087</v>
      </c>
      <c r="M903" s="54" t="s">
        <v>7085</v>
      </c>
      <c r="N903" s="54" t="s">
        <v>256</v>
      </c>
      <c r="O903" s="54" t="s">
        <v>256</v>
      </c>
      <c r="P903" s="54" t="s">
        <v>454</v>
      </c>
      <c r="Q903" s="54" t="s">
        <v>256</v>
      </c>
      <c r="R903" s="54" t="s">
        <v>431</v>
      </c>
      <c r="S903" s="71"/>
      <c r="T903" s="54" t="s">
        <v>256</v>
      </c>
      <c r="U903" s="71">
        <v>44419</v>
      </c>
      <c r="V903" s="54" t="s">
        <v>256</v>
      </c>
      <c r="W903" t="str">
        <f t="shared" si="14"/>
        <v>Aug-21</v>
      </c>
    </row>
    <row r="904" spans="1:23" x14ac:dyDescent="0.25">
      <c r="A904" s="54" t="s">
        <v>317</v>
      </c>
      <c r="B904" s="54" t="s">
        <v>428</v>
      </c>
      <c r="C904" s="54" t="s">
        <v>263</v>
      </c>
      <c r="D904" s="54" t="s">
        <v>429</v>
      </c>
      <c r="E904" s="54" t="s">
        <v>7088</v>
      </c>
      <c r="F904" s="71">
        <v>44419</v>
      </c>
      <c r="G904" s="72">
        <v>174.37</v>
      </c>
      <c r="H904" s="72">
        <v>14638.36</v>
      </c>
      <c r="I904" s="54" t="s">
        <v>265</v>
      </c>
      <c r="J904" s="54" t="s">
        <v>592</v>
      </c>
      <c r="K904" s="54" t="s">
        <v>7089</v>
      </c>
      <c r="L904" s="54" t="s">
        <v>7090</v>
      </c>
      <c r="M904" s="54" t="s">
        <v>7088</v>
      </c>
      <c r="N904" s="54" t="s">
        <v>256</v>
      </c>
      <c r="O904" s="54" t="s">
        <v>256</v>
      </c>
      <c r="P904" s="54" t="s">
        <v>454</v>
      </c>
      <c r="Q904" s="54" t="s">
        <v>256</v>
      </c>
      <c r="R904" s="54" t="s">
        <v>431</v>
      </c>
      <c r="S904" s="71"/>
      <c r="T904" s="54" t="s">
        <v>256</v>
      </c>
      <c r="U904" s="71">
        <v>44419</v>
      </c>
      <c r="V904" s="54" t="s">
        <v>256</v>
      </c>
      <c r="W904" t="str">
        <f t="shared" si="14"/>
        <v>Aug-21</v>
      </c>
    </row>
    <row r="905" spans="1:23" x14ac:dyDescent="0.25">
      <c r="A905" s="54" t="s">
        <v>317</v>
      </c>
      <c r="B905" s="54" t="s">
        <v>428</v>
      </c>
      <c r="C905" s="54" t="s">
        <v>263</v>
      </c>
      <c r="D905" s="54" t="s">
        <v>429</v>
      </c>
      <c r="E905" s="54" t="s">
        <v>7091</v>
      </c>
      <c r="F905" s="71">
        <v>44419</v>
      </c>
      <c r="G905" s="72">
        <v>262.05</v>
      </c>
      <c r="H905" s="72">
        <v>21999.1</v>
      </c>
      <c r="I905" s="54" t="s">
        <v>265</v>
      </c>
      <c r="J905" s="54" t="s">
        <v>592</v>
      </c>
      <c r="K905" s="54" t="s">
        <v>7092</v>
      </c>
      <c r="L905" s="54" t="s">
        <v>7093</v>
      </c>
      <c r="M905" s="54" t="s">
        <v>7091</v>
      </c>
      <c r="N905" s="54" t="s">
        <v>256</v>
      </c>
      <c r="O905" s="54" t="s">
        <v>256</v>
      </c>
      <c r="P905" s="54" t="s">
        <v>454</v>
      </c>
      <c r="Q905" s="54" t="s">
        <v>256</v>
      </c>
      <c r="R905" s="54" t="s">
        <v>431</v>
      </c>
      <c r="S905" s="71"/>
      <c r="T905" s="54" t="s">
        <v>256</v>
      </c>
      <c r="U905" s="71">
        <v>44419</v>
      </c>
      <c r="V905" s="54" t="s">
        <v>256</v>
      </c>
      <c r="W905" t="str">
        <f t="shared" si="14"/>
        <v>Aug-21</v>
      </c>
    </row>
    <row r="906" spans="1:23" x14ac:dyDescent="0.25">
      <c r="A906" s="54" t="s">
        <v>317</v>
      </c>
      <c r="B906" s="54" t="s">
        <v>428</v>
      </c>
      <c r="C906" s="54" t="s">
        <v>263</v>
      </c>
      <c r="D906" s="54" t="s">
        <v>429</v>
      </c>
      <c r="E906" s="54" t="s">
        <v>7094</v>
      </c>
      <c r="F906" s="71">
        <v>44419</v>
      </c>
      <c r="G906" s="72">
        <v>1399.62</v>
      </c>
      <c r="H906" s="72">
        <v>117498.1</v>
      </c>
      <c r="I906" s="54" t="s">
        <v>265</v>
      </c>
      <c r="J906" s="54" t="s">
        <v>592</v>
      </c>
      <c r="K906" s="54" t="s">
        <v>7095</v>
      </c>
      <c r="L906" s="54" t="s">
        <v>7096</v>
      </c>
      <c r="M906" s="54" t="s">
        <v>7094</v>
      </c>
      <c r="N906" s="54" t="s">
        <v>256</v>
      </c>
      <c r="O906" s="54" t="s">
        <v>256</v>
      </c>
      <c r="P906" s="54" t="s">
        <v>454</v>
      </c>
      <c r="Q906" s="54" t="s">
        <v>256</v>
      </c>
      <c r="R906" s="54" t="s">
        <v>431</v>
      </c>
      <c r="S906" s="71"/>
      <c r="T906" s="54" t="s">
        <v>256</v>
      </c>
      <c r="U906" s="71">
        <v>44419</v>
      </c>
      <c r="V906" s="54" t="s">
        <v>256</v>
      </c>
      <c r="W906" t="str">
        <f t="shared" si="14"/>
        <v>Aug-21</v>
      </c>
    </row>
    <row r="907" spans="1:23" x14ac:dyDescent="0.25">
      <c r="A907" s="54" t="s">
        <v>317</v>
      </c>
      <c r="B907" s="54" t="s">
        <v>428</v>
      </c>
      <c r="C907" s="54" t="s">
        <v>263</v>
      </c>
      <c r="D907" s="54" t="s">
        <v>429</v>
      </c>
      <c r="E907" s="54" t="s">
        <v>7097</v>
      </c>
      <c r="F907" s="71">
        <v>44418</v>
      </c>
      <c r="G907" s="72">
        <v>14.39</v>
      </c>
      <c r="H907" s="72">
        <v>1208.04</v>
      </c>
      <c r="I907" s="54" t="s">
        <v>265</v>
      </c>
      <c r="J907" s="54" t="s">
        <v>592</v>
      </c>
      <c r="K907" s="54" t="s">
        <v>7098</v>
      </c>
      <c r="L907" s="54" t="s">
        <v>7099</v>
      </c>
      <c r="M907" s="54" t="s">
        <v>7097</v>
      </c>
      <c r="N907" s="54" t="s">
        <v>256</v>
      </c>
      <c r="O907" s="54" t="s">
        <v>256</v>
      </c>
      <c r="P907" s="54" t="s">
        <v>454</v>
      </c>
      <c r="Q907" s="54" t="s">
        <v>256</v>
      </c>
      <c r="R907" s="54" t="s">
        <v>431</v>
      </c>
      <c r="S907" s="71"/>
      <c r="T907" s="54" t="s">
        <v>256</v>
      </c>
      <c r="U907" s="71">
        <v>44418</v>
      </c>
      <c r="V907" s="54" t="s">
        <v>256</v>
      </c>
      <c r="W907" t="str">
        <f t="shared" si="14"/>
        <v>Aug-21</v>
      </c>
    </row>
    <row r="908" spans="1:23" x14ac:dyDescent="0.25">
      <c r="A908" s="54" t="s">
        <v>317</v>
      </c>
      <c r="B908" s="54" t="s">
        <v>428</v>
      </c>
      <c r="C908" s="54" t="s">
        <v>263</v>
      </c>
      <c r="D908" s="54" t="s">
        <v>429</v>
      </c>
      <c r="E908" s="54" t="s">
        <v>7100</v>
      </c>
      <c r="F908" s="71">
        <v>44418</v>
      </c>
      <c r="G908" s="72">
        <v>10.16</v>
      </c>
      <c r="H908" s="72">
        <v>852.93</v>
      </c>
      <c r="I908" s="54" t="s">
        <v>265</v>
      </c>
      <c r="J908" s="54" t="s">
        <v>592</v>
      </c>
      <c r="K908" s="54" t="s">
        <v>7101</v>
      </c>
      <c r="L908" s="54" t="s">
        <v>7102</v>
      </c>
      <c r="M908" s="54" t="s">
        <v>7100</v>
      </c>
      <c r="N908" s="54" t="s">
        <v>256</v>
      </c>
      <c r="O908" s="54" t="s">
        <v>256</v>
      </c>
      <c r="P908" s="54" t="s">
        <v>454</v>
      </c>
      <c r="Q908" s="54" t="s">
        <v>256</v>
      </c>
      <c r="R908" s="54" t="s">
        <v>431</v>
      </c>
      <c r="S908" s="71"/>
      <c r="T908" s="54" t="s">
        <v>256</v>
      </c>
      <c r="U908" s="71">
        <v>44418</v>
      </c>
      <c r="V908" s="54" t="s">
        <v>256</v>
      </c>
      <c r="W908" t="str">
        <f t="shared" si="14"/>
        <v>Aug-21</v>
      </c>
    </row>
    <row r="909" spans="1:23" x14ac:dyDescent="0.25">
      <c r="A909" s="54" t="s">
        <v>317</v>
      </c>
      <c r="B909" s="54" t="s">
        <v>428</v>
      </c>
      <c r="C909" s="54" t="s">
        <v>263</v>
      </c>
      <c r="D909" s="54" t="s">
        <v>429</v>
      </c>
      <c r="E909" s="54" t="s">
        <v>7103</v>
      </c>
      <c r="F909" s="71">
        <v>44419</v>
      </c>
      <c r="G909" s="72">
        <v>327.02999999999997</v>
      </c>
      <c r="H909" s="72">
        <v>27454.17</v>
      </c>
      <c r="I909" s="54" t="s">
        <v>265</v>
      </c>
      <c r="J909" s="54" t="s">
        <v>592</v>
      </c>
      <c r="K909" s="54" t="s">
        <v>7104</v>
      </c>
      <c r="L909" s="54" t="s">
        <v>7105</v>
      </c>
      <c r="M909" s="54" t="s">
        <v>7103</v>
      </c>
      <c r="N909" s="54" t="s">
        <v>256</v>
      </c>
      <c r="O909" s="54" t="s">
        <v>256</v>
      </c>
      <c r="P909" s="54" t="s">
        <v>454</v>
      </c>
      <c r="Q909" s="54" t="s">
        <v>256</v>
      </c>
      <c r="R909" s="54" t="s">
        <v>431</v>
      </c>
      <c r="S909" s="71"/>
      <c r="T909" s="54" t="s">
        <v>256</v>
      </c>
      <c r="U909" s="71">
        <v>44419</v>
      </c>
      <c r="V909" s="54" t="s">
        <v>256</v>
      </c>
      <c r="W909" t="str">
        <f t="shared" si="14"/>
        <v>Aug-21</v>
      </c>
    </row>
    <row r="910" spans="1:23" x14ac:dyDescent="0.25">
      <c r="A910" s="54" t="s">
        <v>317</v>
      </c>
      <c r="B910" s="54" t="s">
        <v>428</v>
      </c>
      <c r="C910" s="54" t="s">
        <v>263</v>
      </c>
      <c r="D910" s="54" t="s">
        <v>429</v>
      </c>
      <c r="E910" s="54" t="s">
        <v>7106</v>
      </c>
      <c r="F910" s="71">
        <v>44420</v>
      </c>
      <c r="G910" s="72">
        <v>160.41999999999999</v>
      </c>
      <c r="H910" s="72">
        <v>13467.26</v>
      </c>
      <c r="I910" s="54" t="s">
        <v>265</v>
      </c>
      <c r="J910" s="54" t="s">
        <v>592</v>
      </c>
      <c r="K910" s="54" t="s">
        <v>7107</v>
      </c>
      <c r="L910" s="54" t="s">
        <v>7108</v>
      </c>
      <c r="M910" s="54" t="s">
        <v>7106</v>
      </c>
      <c r="N910" s="54" t="s">
        <v>256</v>
      </c>
      <c r="O910" s="54" t="s">
        <v>256</v>
      </c>
      <c r="P910" s="54" t="s">
        <v>454</v>
      </c>
      <c r="Q910" s="54" t="s">
        <v>256</v>
      </c>
      <c r="R910" s="54" t="s">
        <v>431</v>
      </c>
      <c r="S910" s="71"/>
      <c r="T910" s="54" t="s">
        <v>256</v>
      </c>
      <c r="U910" s="71">
        <v>44420</v>
      </c>
      <c r="V910" s="54" t="s">
        <v>256</v>
      </c>
      <c r="W910" t="str">
        <f t="shared" si="14"/>
        <v>Aug-21</v>
      </c>
    </row>
    <row r="911" spans="1:23" x14ac:dyDescent="0.25">
      <c r="A911" s="54" t="s">
        <v>317</v>
      </c>
      <c r="B911" s="54" t="s">
        <v>428</v>
      </c>
      <c r="C911" s="54" t="s">
        <v>263</v>
      </c>
      <c r="D911" s="54" t="s">
        <v>429</v>
      </c>
      <c r="E911" s="54" t="s">
        <v>7109</v>
      </c>
      <c r="F911" s="71">
        <v>44420</v>
      </c>
      <c r="G911" s="72">
        <v>63.86</v>
      </c>
      <c r="H911" s="72">
        <v>5361.05</v>
      </c>
      <c r="I911" s="54" t="s">
        <v>265</v>
      </c>
      <c r="J911" s="54" t="s">
        <v>592</v>
      </c>
      <c r="K911" s="54" t="s">
        <v>7110</v>
      </c>
      <c r="L911" s="54" t="s">
        <v>7111</v>
      </c>
      <c r="M911" s="54" t="s">
        <v>7109</v>
      </c>
      <c r="N911" s="54" t="s">
        <v>256</v>
      </c>
      <c r="O911" s="54" t="s">
        <v>256</v>
      </c>
      <c r="P911" s="54" t="s">
        <v>454</v>
      </c>
      <c r="Q911" s="54" t="s">
        <v>256</v>
      </c>
      <c r="R911" s="54" t="s">
        <v>431</v>
      </c>
      <c r="S911" s="71"/>
      <c r="T911" s="54" t="s">
        <v>256</v>
      </c>
      <c r="U911" s="71">
        <v>44420</v>
      </c>
      <c r="V911" s="54" t="s">
        <v>256</v>
      </c>
      <c r="W911" t="str">
        <f t="shared" si="14"/>
        <v>Aug-21</v>
      </c>
    </row>
    <row r="912" spans="1:23" x14ac:dyDescent="0.25">
      <c r="A912" s="54" t="s">
        <v>317</v>
      </c>
      <c r="B912" s="54" t="s">
        <v>428</v>
      </c>
      <c r="C912" s="54" t="s">
        <v>263</v>
      </c>
      <c r="D912" s="54" t="s">
        <v>429</v>
      </c>
      <c r="E912" s="54" t="s">
        <v>7112</v>
      </c>
      <c r="F912" s="71">
        <v>44420</v>
      </c>
      <c r="G912" s="72">
        <v>12.29</v>
      </c>
      <c r="H912" s="72">
        <v>1031.75</v>
      </c>
      <c r="I912" s="54" t="s">
        <v>265</v>
      </c>
      <c r="J912" s="54" t="s">
        <v>592</v>
      </c>
      <c r="K912" s="54" t="s">
        <v>7113</v>
      </c>
      <c r="L912" s="54" t="s">
        <v>7114</v>
      </c>
      <c r="M912" s="54" t="s">
        <v>7112</v>
      </c>
      <c r="N912" s="54" t="s">
        <v>256</v>
      </c>
      <c r="O912" s="54" t="s">
        <v>256</v>
      </c>
      <c r="P912" s="54" t="s">
        <v>454</v>
      </c>
      <c r="Q912" s="54" t="s">
        <v>256</v>
      </c>
      <c r="R912" s="54" t="s">
        <v>431</v>
      </c>
      <c r="S912" s="71"/>
      <c r="T912" s="54" t="s">
        <v>256</v>
      </c>
      <c r="U912" s="71">
        <v>44420</v>
      </c>
      <c r="V912" s="54" t="s">
        <v>256</v>
      </c>
      <c r="W912" t="str">
        <f t="shared" si="14"/>
        <v>Aug-21</v>
      </c>
    </row>
    <row r="913" spans="1:23" x14ac:dyDescent="0.25">
      <c r="A913" s="54" t="s">
        <v>317</v>
      </c>
      <c r="B913" s="54" t="s">
        <v>428</v>
      </c>
      <c r="C913" s="54" t="s">
        <v>263</v>
      </c>
      <c r="D913" s="54" t="s">
        <v>429</v>
      </c>
      <c r="E913" s="54" t="s">
        <v>7115</v>
      </c>
      <c r="F913" s="71">
        <v>44420</v>
      </c>
      <c r="G913" s="72">
        <v>23.14</v>
      </c>
      <c r="H913" s="72">
        <v>1942.6</v>
      </c>
      <c r="I913" s="54" t="s">
        <v>265</v>
      </c>
      <c r="J913" s="54" t="s">
        <v>592</v>
      </c>
      <c r="K913" s="54" t="s">
        <v>7116</v>
      </c>
      <c r="L913" s="54" t="s">
        <v>7117</v>
      </c>
      <c r="M913" s="54" t="s">
        <v>7115</v>
      </c>
      <c r="N913" s="54" t="s">
        <v>256</v>
      </c>
      <c r="O913" s="54" t="s">
        <v>256</v>
      </c>
      <c r="P913" s="54" t="s">
        <v>454</v>
      </c>
      <c r="Q913" s="54" t="s">
        <v>256</v>
      </c>
      <c r="R913" s="54" t="s">
        <v>431</v>
      </c>
      <c r="S913" s="71"/>
      <c r="T913" s="54" t="s">
        <v>256</v>
      </c>
      <c r="U913" s="71">
        <v>44420</v>
      </c>
      <c r="V913" s="54" t="s">
        <v>256</v>
      </c>
      <c r="W913" t="str">
        <f t="shared" si="14"/>
        <v>Aug-21</v>
      </c>
    </row>
    <row r="914" spans="1:23" x14ac:dyDescent="0.25">
      <c r="A914" s="54" t="s">
        <v>317</v>
      </c>
      <c r="B914" s="54" t="s">
        <v>428</v>
      </c>
      <c r="C914" s="54" t="s">
        <v>263</v>
      </c>
      <c r="D914" s="54" t="s">
        <v>429</v>
      </c>
      <c r="E914" s="54" t="s">
        <v>7118</v>
      </c>
      <c r="F914" s="71">
        <v>44420</v>
      </c>
      <c r="G914" s="72">
        <v>128.72999999999999</v>
      </c>
      <c r="H914" s="72">
        <v>10806.88</v>
      </c>
      <c r="I914" s="54" t="s">
        <v>265</v>
      </c>
      <c r="J914" s="54" t="s">
        <v>592</v>
      </c>
      <c r="K914" s="54" t="s">
        <v>7119</v>
      </c>
      <c r="L914" s="54" t="s">
        <v>7120</v>
      </c>
      <c r="M914" s="54" t="s">
        <v>7118</v>
      </c>
      <c r="N914" s="54" t="s">
        <v>256</v>
      </c>
      <c r="O914" s="54" t="s">
        <v>256</v>
      </c>
      <c r="P914" s="54" t="s">
        <v>454</v>
      </c>
      <c r="Q914" s="54" t="s">
        <v>256</v>
      </c>
      <c r="R914" s="54" t="s">
        <v>431</v>
      </c>
      <c r="S914" s="71"/>
      <c r="T914" s="54" t="s">
        <v>256</v>
      </c>
      <c r="U914" s="71">
        <v>44420</v>
      </c>
      <c r="V914" s="54" t="s">
        <v>256</v>
      </c>
      <c r="W914" t="str">
        <f t="shared" si="14"/>
        <v>Aug-21</v>
      </c>
    </row>
    <row r="915" spans="1:23" x14ac:dyDescent="0.25">
      <c r="A915" s="54" t="s">
        <v>317</v>
      </c>
      <c r="B915" s="54" t="s">
        <v>428</v>
      </c>
      <c r="C915" s="54" t="s">
        <v>263</v>
      </c>
      <c r="D915" s="54" t="s">
        <v>429</v>
      </c>
      <c r="E915" s="54" t="s">
        <v>7121</v>
      </c>
      <c r="F915" s="71">
        <v>44420</v>
      </c>
      <c r="G915" s="72">
        <v>23.08</v>
      </c>
      <c r="H915" s="72">
        <v>1937.57</v>
      </c>
      <c r="I915" s="54" t="s">
        <v>265</v>
      </c>
      <c r="J915" s="54" t="s">
        <v>592</v>
      </c>
      <c r="K915" s="54" t="s">
        <v>7122</v>
      </c>
      <c r="L915" s="54" t="s">
        <v>7123</v>
      </c>
      <c r="M915" s="54" t="s">
        <v>7121</v>
      </c>
      <c r="N915" s="54" t="s">
        <v>256</v>
      </c>
      <c r="O915" s="54" t="s">
        <v>256</v>
      </c>
      <c r="P915" s="54" t="s">
        <v>454</v>
      </c>
      <c r="Q915" s="54" t="s">
        <v>256</v>
      </c>
      <c r="R915" s="54" t="s">
        <v>431</v>
      </c>
      <c r="S915" s="71"/>
      <c r="T915" s="54" t="s">
        <v>256</v>
      </c>
      <c r="U915" s="71">
        <v>44420</v>
      </c>
      <c r="V915" s="54" t="s">
        <v>256</v>
      </c>
      <c r="W915" t="str">
        <f t="shared" si="14"/>
        <v>Aug-21</v>
      </c>
    </row>
    <row r="916" spans="1:23" x14ac:dyDescent="0.25">
      <c r="A916" s="54" t="s">
        <v>317</v>
      </c>
      <c r="B916" s="54" t="s">
        <v>428</v>
      </c>
      <c r="C916" s="54" t="s">
        <v>263</v>
      </c>
      <c r="D916" s="54" t="s">
        <v>429</v>
      </c>
      <c r="E916" s="54" t="s">
        <v>7124</v>
      </c>
      <c r="F916" s="71">
        <v>44420</v>
      </c>
      <c r="G916" s="72">
        <v>4.8</v>
      </c>
      <c r="H916" s="72">
        <v>402.96</v>
      </c>
      <c r="I916" s="54" t="s">
        <v>265</v>
      </c>
      <c r="J916" s="54" t="s">
        <v>592</v>
      </c>
      <c r="K916" s="54" t="s">
        <v>7125</v>
      </c>
      <c r="L916" s="54" t="s">
        <v>7126</v>
      </c>
      <c r="M916" s="54" t="s">
        <v>7124</v>
      </c>
      <c r="N916" s="54" t="s">
        <v>256</v>
      </c>
      <c r="O916" s="54" t="s">
        <v>256</v>
      </c>
      <c r="P916" s="54" t="s">
        <v>454</v>
      </c>
      <c r="Q916" s="54" t="s">
        <v>256</v>
      </c>
      <c r="R916" s="54" t="s">
        <v>431</v>
      </c>
      <c r="S916" s="71"/>
      <c r="T916" s="54" t="s">
        <v>256</v>
      </c>
      <c r="U916" s="71">
        <v>44420</v>
      </c>
      <c r="V916" s="54" t="s">
        <v>256</v>
      </c>
      <c r="W916" t="str">
        <f t="shared" si="14"/>
        <v>Aug-21</v>
      </c>
    </row>
    <row r="917" spans="1:23" x14ac:dyDescent="0.25">
      <c r="A917" s="54" t="s">
        <v>317</v>
      </c>
      <c r="B917" s="54" t="s">
        <v>428</v>
      </c>
      <c r="C917" s="54" t="s">
        <v>263</v>
      </c>
      <c r="D917" s="54" t="s">
        <v>429</v>
      </c>
      <c r="E917" s="54" t="s">
        <v>7127</v>
      </c>
      <c r="F917" s="71">
        <v>44419</v>
      </c>
      <c r="G917" s="72">
        <v>192.49</v>
      </c>
      <c r="H917" s="72">
        <v>16159.54</v>
      </c>
      <c r="I917" s="54" t="s">
        <v>265</v>
      </c>
      <c r="J917" s="54" t="s">
        <v>592</v>
      </c>
      <c r="K917" s="54" t="s">
        <v>7128</v>
      </c>
      <c r="L917" s="54" t="s">
        <v>7129</v>
      </c>
      <c r="M917" s="54" t="s">
        <v>7127</v>
      </c>
      <c r="N917" s="54" t="s">
        <v>256</v>
      </c>
      <c r="O917" s="54" t="s">
        <v>256</v>
      </c>
      <c r="P917" s="54" t="s">
        <v>454</v>
      </c>
      <c r="Q917" s="54" t="s">
        <v>256</v>
      </c>
      <c r="R917" s="54" t="s">
        <v>431</v>
      </c>
      <c r="S917" s="71"/>
      <c r="T917" s="54" t="s">
        <v>256</v>
      </c>
      <c r="U917" s="71">
        <v>44419</v>
      </c>
      <c r="V917" s="54" t="s">
        <v>256</v>
      </c>
      <c r="W917" t="str">
        <f t="shared" si="14"/>
        <v>Aug-21</v>
      </c>
    </row>
    <row r="918" spans="1:23" x14ac:dyDescent="0.25">
      <c r="A918" s="54" t="s">
        <v>317</v>
      </c>
      <c r="B918" s="54" t="s">
        <v>428</v>
      </c>
      <c r="C918" s="54" t="s">
        <v>263</v>
      </c>
      <c r="D918" s="54" t="s">
        <v>429</v>
      </c>
      <c r="E918" s="54" t="s">
        <v>7130</v>
      </c>
      <c r="F918" s="71">
        <v>44415</v>
      </c>
      <c r="G918" s="72">
        <v>118.94</v>
      </c>
      <c r="H918" s="72">
        <v>9985.01</v>
      </c>
      <c r="I918" s="54" t="s">
        <v>265</v>
      </c>
      <c r="J918" s="54" t="s">
        <v>592</v>
      </c>
      <c r="K918" s="54" t="s">
        <v>7131</v>
      </c>
      <c r="L918" s="54" t="s">
        <v>7132</v>
      </c>
      <c r="M918" s="54" t="s">
        <v>7130</v>
      </c>
      <c r="N918" s="54" t="s">
        <v>256</v>
      </c>
      <c r="O918" s="54" t="s">
        <v>256</v>
      </c>
      <c r="P918" s="54" t="s">
        <v>454</v>
      </c>
      <c r="Q918" s="54" t="s">
        <v>256</v>
      </c>
      <c r="R918" s="54" t="s">
        <v>431</v>
      </c>
      <c r="S918" s="71"/>
      <c r="T918" s="54" t="s">
        <v>256</v>
      </c>
      <c r="U918" s="71">
        <v>44415</v>
      </c>
      <c r="V918" s="54" t="s">
        <v>256</v>
      </c>
      <c r="W918" t="str">
        <f t="shared" si="14"/>
        <v>Aug-21</v>
      </c>
    </row>
    <row r="919" spans="1:23" x14ac:dyDescent="0.25">
      <c r="A919" s="54" t="s">
        <v>317</v>
      </c>
      <c r="B919" s="54" t="s">
        <v>428</v>
      </c>
      <c r="C919" s="54" t="s">
        <v>263</v>
      </c>
      <c r="D919" s="54" t="s">
        <v>429</v>
      </c>
      <c r="E919" s="54" t="s">
        <v>7133</v>
      </c>
      <c r="F919" s="71">
        <v>44430</v>
      </c>
      <c r="G919" s="72">
        <v>35.65</v>
      </c>
      <c r="H919" s="72">
        <v>2992.82</v>
      </c>
      <c r="I919" s="54" t="s">
        <v>265</v>
      </c>
      <c r="J919" s="54" t="s">
        <v>592</v>
      </c>
      <c r="K919" s="54" t="s">
        <v>7134</v>
      </c>
      <c r="L919" s="54" t="s">
        <v>7135</v>
      </c>
      <c r="M919" s="54" t="s">
        <v>7133</v>
      </c>
      <c r="N919" s="54" t="s">
        <v>256</v>
      </c>
      <c r="O919" s="54" t="s">
        <v>256</v>
      </c>
      <c r="P919" s="54" t="s">
        <v>454</v>
      </c>
      <c r="Q919" s="54" t="s">
        <v>256</v>
      </c>
      <c r="R919" s="54" t="s">
        <v>431</v>
      </c>
      <c r="S919" s="71"/>
      <c r="T919" s="54" t="s">
        <v>256</v>
      </c>
      <c r="U919" s="71">
        <v>44430</v>
      </c>
      <c r="V919" s="54" t="s">
        <v>256</v>
      </c>
      <c r="W919" t="str">
        <f t="shared" si="14"/>
        <v>Aug-21</v>
      </c>
    </row>
    <row r="920" spans="1:23" x14ac:dyDescent="0.25">
      <c r="A920" s="54" t="s">
        <v>317</v>
      </c>
      <c r="B920" s="54" t="s">
        <v>428</v>
      </c>
      <c r="C920" s="54" t="s">
        <v>263</v>
      </c>
      <c r="D920" s="54" t="s">
        <v>429</v>
      </c>
      <c r="E920" s="54" t="s">
        <v>7136</v>
      </c>
      <c r="F920" s="71">
        <v>44420</v>
      </c>
      <c r="G920" s="72">
        <v>639.34</v>
      </c>
      <c r="H920" s="72">
        <v>53672.59</v>
      </c>
      <c r="I920" s="54" t="s">
        <v>265</v>
      </c>
      <c r="J920" s="54" t="s">
        <v>592</v>
      </c>
      <c r="K920" s="54" t="s">
        <v>7137</v>
      </c>
      <c r="L920" s="54" t="s">
        <v>7138</v>
      </c>
      <c r="M920" s="54" t="s">
        <v>7136</v>
      </c>
      <c r="N920" s="54" t="s">
        <v>256</v>
      </c>
      <c r="O920" s="54" t="s">
        <v>256</v>
      </c>
      <c r="P920" s="54" t="s">
        <v>454</v>
      </c>
      <c r="Q920" s="54" t="s">
        <v>256</v>
      </c>
      <c r="R920" s="54" t="s">
        <v>431</v>
      </c>
      <c r="S920" s="71"/>
      <c r="T920" s="54" t="s">
        <v>256</v>
      </c>
      <c r="U920" s="71">
        <v>44420</v>
      </c>
      <c r="V920" s="54" t="s">
        <v>256</v>
      </c>
      <c r="W920" t="str">
        <f t="shared" si="14"/>
        <v>Aug-21</v>
      </c>
    </row>
    <row r="921" spans="1:23" x14ac:dyDescent="0.25">
      <c r="A921" s="54" t="s">
        <v>317</v>
      </c>
      <c r="B921" s="54" t="s">
        <v>428</v>
      </c>
      <c r="C921" s="54" t="s">
        <v>263</v>
      </c>
      <c r="D921" s="54" t="s">
        <v>429</v>
      </c>
      <c r="E921" s="54" t="s">
        <v>7139</v>
      </c>
      <c r="F921" s="71">
        <v>44420</v>
      </c>
      <c r="G921" s="72">
        <v>147.22999999999999</v>
      </c>
      <c r="H921" s="72">
        <v>12359.96</v>
      </c>
      <c r="I921" s="54" t="s">
        <v>265</v>
      </c>
      <c r="J921" s="54" t="s">
        <v>592</v>
      </c>
      <c r="K921" s="54" t="s">
        <v>7140</v>
      </c>
      <c r="L921" s="54" t="s">
        <v>7141</v>
      </c>
      <c r="M921" s="54" t="s">
        <v>7139</v>
      </c>
      <c r="N921" s="54" t="s">
        <v>256</v>
      </c>
      <c r="O921" s="54" t="s">
        <v>256</v>
      </c>
      <c r="P921" s="54" t="s">
        <v>454</v>
      </c>
      <c r="Q921" s="54" t="s">
        <v>256</v>
      </c>
      <c r="R921" s="54" t="s">
        <v>431</v>
      </c>
      <c r="S921" s="71"/>
      <c r="T921" s="54" t="s">
        <v>256</v>
      </c>
      <c r="U921" s="71">
        <v>44420</v>
      </c>
      <c r="V921" s="54" t="s">
        <v>256</v>
      </c>
      <c r="W921" t="str">
        <f t="shared" si="14"/>
        <v>Aug-21</v>
      </c>
    </row>
    <row r="922" spans="1:23" x14ac:dyDescent="0.25">
      <c r="A922" s="54" t="s">
        <v>317</v>
      </c>
      <c r="B922" s="54" t="s">
        <v>428</v>
      </c>
      <c r="C922" s="54" t="s">
        <v>263</v>
      </c>
      <c r="D922" s="54" t="s">
        <v>429</v>
      </c>
      <c r="E922" s="54" t="s">
        <v>7142</v>
      </c>
      <c r="F922" s="71">
        <v>44420</v>
      </c>
      <c r="G922" s="72">
        <v>97.11</v>
      </c>
      <c r="H922" s="72">
        <v>8152.38</v>
      </c>
      <c r="I922" s="54" t="s">
        <v>265</v>
      </c>
      <c r="J922" s="54" t="s">
        <v>592</v>
      </c>
      <c r="K922" s="54" t="s">
        <v>7140</v>
      </c>
      <c r="L922" s="54" t="s">
        <v>7143</v>
      </c>
      <c r="M922" s="54" t="s">
        <v>7142</v>
      </c>
      <c r="N922" s="54" t="s">
        <v>256</v>
      </c>
      <c r="O922" s="54" t="s">
        <v>256</v>
      </c>
      <c r="P922" s="54" t="s">
        <v>454</v>
      </c>
      <c r="Q922" s="54" t="s">
        <v>256</v>
      </c>
      <c r="R922" s="54" t="s">
        <v>431</v>
      </c>
      <c r="S922" s="71"/>
      <c r="T922" s="54" t="s">
        <v>256</v>
      </c>
      <c r="U922" s="71">
        <v>44420</v>
      </c>
      <c r="V922" s="54" t="s">
        <v>256</v>
      </c>
      <c r="W922" t="str">
        <f t="shared" si="14"/>
        <v>Aug-21</v>
      </c>
    </row>
    <row r="923" spans="1:23" x14ac:dyDescent="0.25">
      <c r="A923" s="54" t="s">
        <v>317</v>
      </c>
      <c r="B923" s="54" t="s">
        <v>428</v>
      </c>
      <c r="C923" s="54" t="s">
        <v>263</v>
      </c>
      <c r="D923" s="54" t="s">
        <v>429</v>
      </c>
      <c r="E923" s="54" t="s">
        <v>7144</v>
      </c>
      <c r="F923" s="71">
        <v>44426</v>
      </c>
      <c r="G923" s="72">
        <v>8.2100000000000009</v>
      </c>
      <c r="H923" s="72">
        <v>689.23</v>
      </c>
      <c r="I923" s="54" t="s">
        <v>265</v>
      </c>
      <c r="J923" s="54" t="s">
        <v>592</v>
      </c>
      <c r="K923" s="54" t="s">
        <v>7145</v>
      </c>
      <c r="L923" s="54" t="s">
        <v>7146</v>
      </c>
      <c r="M923" s="54" t="s">
        <v>7144</v>
      </c>
      <c r="N923" s="54" t="s">
        <v>256</v>
      </c>
      <c r="O923" s="54" t="s">
        <v>256</v>
      </c>
      <c r="P923" s="54" t="s">
        <v>454</v>
      </c>
      <c r="Q923" s="54" t="s">
        <v>256</v>
      </c>
      <c r="R923" s="54" t="s">
        <v>431</v>
      </c>
      <c r="S923" s="71"/>
      <c r="T923" s="54" t="s">
        <v>256</v>
      </c>
      <c r="U923" s="71">
        <v>44426</v>
      </c>
      <c r="V923" s="54" t="s">
        <v>256</v>
      </c>
      <c r="W923" t="str">
        <f t="shared" si="14"/>
        <v>Aug-21</v>
      </c>
    </row>
    <row r="924" spans="1:23" x14ac:dyDescent="0.25">
      <c r="A924" s="54" t="s">
        <v>317</v>
      </c>
      <c r="B924" s="54" t="s">
        <v>428</v>
      </c>
      <c r="C924" s="54" t="s">
        <v>263</v>
      </c>
      <c r="D924" s="54" t="s">
        <v>429</v>
      </c>
      <c r="E924" s="54" t="s">
        <v>7147</v>
      </c>
      <c r="F924" s="71">
        <v>44426</v>
      </c>
      <c r="G924" s="72">
        <v>22.76</v>
      </c>
      <c r="H924" s="72">
        <v>1910.7</v>
      </c>
      <c r="I924" s="54" t="s">
        <v>265</v>
      </c>
      <c r="J924" s="54" t="s">
        <v>592</v>
      </c>
      <c r="K924" s="54" t="s">
        <v>7148</v>
      </c>
      <c r="L924" s="54" t="s">
        <v>7149</v>
      </c>
      <c r="M924" s="54" t="s">
        <v>7147</v>
      </c>
      <c r="N924" s="54" t="s">
        <v>256</v>
      </c>
      <c r="O924" s="54" t="s">
        <v>256</v>
      </c>
      <c r="P924" s="54" t="s">
        <v>454</v>
      </c>
      <c r="Q924" s="54" t="s">
        <v>256</v>
      </c>
      <c r="R924" s="54" t="s">
        <v>431</v>
      </c>
      <c r="S924" s="71"/>
      <c r="T924" s="54" t="s">
        <v>256</v>
      </c>
      <c r="U924" s="71">
        <v>44426</v>
      </c>
      <c r="V924" s="54" t="s">
        <v>256</v>
      </c>
      <c r="W924" t="str">
        <f t="shared" si="14"/>
        <v>Aug-21</v>
      </c>
    </row>
    <row r="925" spans="1:23" x14ac:dyDescent="0.25">
      <c r="A925" s="54" t="s">
        <v>317</v>
      </c>
      <c r="B925" s="54" t="s">
        <v>428</v>
      </c>
      <c r="C925" s="54" t="s">
        <v>263</v>
      </c>
      <c r="D925" s="54" t="s">
        <v>429</v>
      </c>
      <c r="E925" s="54" t="s">
        <v>7150</v>
      </c>
      <c r="F925" s="71">
        <v>44426</v>
      </c>
      <c r="G925" s="72">
        <v>219.72</v>
      </c>
      <c r="H925" s="72">
        <v>18445.490000000002</v>
      </c>
      <c r="I925" s="54" t="s">
        <v>265</v>
      </c>
      <c r="J925" s="54" t="s">
        <v>592</v>
      </c>
      <c r="K925" s="54" t="s">
        <v>7151</v>
      </c>
      <c r="L925" s="54" t="s">
        <v>7152</v>
      </c>
      <c r="M925" s="54" t="s">
        <v>7150</v>
      </c>
      <c r="N925" s="54" t="s">
        <v>256</v>
      </c>
      <c r="O925" s="54" t="s">
        <v>256</v>
      </c>
      <c r="P925" s="54" t="s">
        <v>454</v>
      </c>
      <c r="Q925" s="54" t="s">
        <v>256</v>
      </c>
      <c r="R925" s="54" t="s">
        <v>431</v>
      </c>
      <c r="S925" s="71"/>
      <c r="T925" s="54" t="s">
        <v>256</v>
      </c>
      <c r="U925" s="71">
        <v>44426</v>
      </c>
      <c r="V925" s="54" t="s">
        <v>256</v>
      </c>
      <c r="W925" t="str">
        <f t="shared" si="14"/>
        <v>Aug-21</v>
      </c>
    </row>
    <row r="926" spans="1:23" x14ac:dyDescent="0.25">
      <c r="A926" s="54" t="s">
        <v>317</v>
      </c>
      <c r="B926" s="54" t="s">
        <v>428</v>
      </c>
      <c r="C926" s="54" t="s">
        <v>263</v>
      </c>
      <c r="D926" s="54" t="s">
        <v>429</v>
      </c>
      <c r="E926" s="54" t="s">
        <v>7153</v>
      </c>
      <c r="F926" s="71">
        <v>44426</v>
      </c>
      <c r="G926" s="72">
        <v>58.27</v>
      </c>
      <c r="H926" s="72">
        <v>4891.7700000000004</v>
      </c>
      <c r="I926" s="54" t="s">
        <v>265</v>
      </c>
      <c r="J926" s="54" t="s">
        <v>592</v>
      </c>
      <c r="K926" s="54" t="s">
        <v>7154</v>
      </c>
      <c r="L926" s="54" t="s">
        <v>7155</v>
      </c>
      <c r="M926" s="54" t="s">
        <v>7153</v>
      </c>
      <c r="N926" s="54" t="s">
        <v>256</v>
      </c>
      <c r="O926" s="54" t="s">
        <v>256</v>
      </c>
      <c r="P926" s="54" t="s">
        <v>454</v>
      </c>
      <c r="Q926" s="54" t="s">
        <v>256</v>
      </c>
      <c r="R926" s="54" t="s">
        <v>431</v>
      </c>
      <c r="S926" s="71"/>
      <c r="T926" s="54" t="s">
        <v>256</v>
      </c>
      <c r="U926" s="71">
        <v>44426</v>
      </c>
      <c r="V926" s="54" t="s">
        <v>256</v>
      </c>
      <c r="W926" t="str">
        <f t="shared" si="14"/>
        <v>Aug-21</v>
      </c>
    </row>
    <row r="927" spans="1:23" x14ac:dyDescent="0.25">
      <c r="A927" s="54" t="s">
        <v>317</v>
      </c>
      <c r="B927" s="54" t="s">
        <v>428</v>
      </c>
      <c r="C927" s="54" t="s">
        <v>263</v>
      </c>
      <c r="D927" s="54" t="s">
        <v>429</v>
      </c>
      <c r="E927" s="54" t="s">
        <v>7156</v>
      </c>
      <c r="F927" s="71">
        <v>44426</v>
      </c>
      <c r="G927" s="72">
        <v>19.89</v>
      </c>
      <c r="H927" s="72">
        <v>1669.77</v>
      </c>
      <c r="I927" s="54" t="s">
        <v>265</v>
      </c>
      <c r="J927" s="54" t="s">
        <v>592</v>
      </c>
      <c r="K927" s="54" t="s">
        <v>7157</v>
      </c>
      <c r="L927" s="54" t="s">
        <v>7158</v>
      </c>
      <c r="M927" s="54" t="s">
        <v>7156</v>
      </c>
      <c r="N927" s="54" t="s">
        <v>256</v>
      </c>
      <c r="O927" s="54" t="s">
        <v>256</v>
      </c>
      <c r="P927" s="54" t="s">
        <v>454</v>
      </c>
      <c r="Q927" s="54" t="s">
        <v>256</v>
      </c>
      <c r="R927" s="54" t="s">
        <v>431</v>
      </c>
      <c r="S927" s="71"/>
      <c r="T927" s="54" t="s">
        <v>256</v>
      </c>
      <c r="U927" s="71">
        <v>44426</v>
      </c>
      <c r="V927" s="54" t="s">
        <v>256</v>
      </c>
      <c r="W927" t="str">
        <f t="shared" si="14"/>
        <v>Aug-21</v>
      </c>
    </row>
    <row r="928" spans="1:23" x14ac:dyDescent="0.25">
      <c r="A928" s="54" t="s">
        <v>317</v>
      </c>
      <c r="B928" s="54" t="s">
        <v>428</v>
      </c>
      <c r="C928" s="54" t="s">
        <v>263</v>
      </c>
      <c r="D928" s="54" t="s">
        <v>429</v>
      </c>
      <c r="E928" s="54" t="s">
        <v>7159</v>
      </c>
      <c r="F928" s="71">
        <v>44420</v>
      </c>
      <c r="G928" s="72">
        <v>319.67</v>
      </c>
      <c r="H928" s="72">
        <v>26836.3</v>
      </c>
      <c r="I928" s="54" t="s">
        <v>265</v>
      </c>
      <c r="J928" s="54" t="s">
        <v>592</v>
      </c>
      <c r="K928" s="54" t="s">
        <v>7160</v>
      </c>
      <c r="L928" s="54" t="s">
        <v>7161</v>
      </c>
      <c r="M928" s="54" t="s">
        <v>7159</v>
      </c>
      <c r="N928" s="54" t="s">
        <v>256</v>
      </c>
      <c r="O928" s="54" t="s">
        <v>256</v>
      </c>
      <c r="P928" s="54" t="s">
        <v>454</v>
      </c>
      <c r="Q928" s="54" t="s">
        <v>256</v>
      </c>
      <c r="R928" s="54" t="s">
        <v>431</v>
      </c>
      <c r="S928" s="71"/>
      <c r="T928" s="54" t="s">
        <v>256</v>
      </c>
      <c r="U928" s="71">
        <v>44420</v>
      </c>
      <c r="V928" s="54" t="s">
        <v>256</v>
      </c>
      <c r="W928" t="str">
        <f t="shared" si="14"/>
        <v>Aug-21</v>
      </c>
    </row>
    <row r="929" spans="1:23" x14ac:dyDescent="0.25">
      <c r="A929" s="54" t="s">
        <v>317</v>
      </c>
      <c r="B929" s="54" t="s">
        <v>428</v>
      </c>
      <c r="C929" s="54" t="s">
        <v>263</v>
      </c>
      <c r="D929" s="54" t="s">
        <v>429</v>
      </c>
      <c r="E929" s="54" t="s">
        <v>7162</v>
      </c>
      <c r="F929" s="71">
        <v>44426</v>
      </c>
      <c r="G929" s="72">
        <v>12.11</v>
      </c>
      <c r="H929" s="72">
        <v>1016.63</v>
      </c>
      <c r="I929" s="54" t="s">
        <v>265</v>
      </c>
      <c r="J929" s="54" t="s">
        <v>592</v>
      </c>
      <c r="K929" s="54" t="s">
        <v>7163</v>
      </c>
      <c r="L929" s="54" t="s">
        <v>7164</v>
      </c>
      <c r="M929" s="54" t="s">
        <v>7162</v>
      </c>
      <c r="N929" s="54" t="s">
        <v>256</v>
      </c>
      <c r="O929" s="54" t="s">
        <v>256</v>
      </c>
      <c r="P929" s="54" t="s">
        <v>454</v>
      </c>
      <c r="Q929" s="54" t="s">
        <v>256</v>
      </c>
      <c r="R929" s="54" t="s">
        <v>431</v>
      </c>
      <c r="S929" s="71"/>
      <c r="T929" s="54" t="s">
        <v>256</v>
      </c>
      <c r="U929" s="71">
        <v>44426</v>
      </c>
      <c r="V929" s="54" t="s">
        <v>256</v>
      </c>
      <c r="W929" t="str">
        <f t="shared" si="14"/>
        <v>Aug-21</v>
      </c>
    </row>
    <row r="930" spans="1:23" x14ac:dyDescent="0.25">
      <c r="A930" s="54" t="s">
        <v>317</v>
      </c>
      <c r="B930" s="54" t="s">
        <v>428</v>
      </c>
      <c r="C930" s="54" t="s">
        <v>263</v>
      </c>
      <c r="D930" s="54" t="s">
        <v>429</v>
      </c>
      <c r="E930" s="54" t="s">
        <v>7165</v>
      </c>
      <c r="F930" s="71">
        <v>44426</v>
      </c>
      <c r="G930" s="72">
        <v>72.78</v>
      </c>
      <c r="H930" s="72">
        <v>6109.88</v>
      </c>
      <c r="I930" s="54" t="s">
        <v>265</v>
      </c>
      <c r="J930" s="54" t="s">
        <v>592</v>
      </c>
      <c r="K930" s="54" t="s">
        <v>7166</v>
      </c>
      <c r="L930" s="54" t="s">
        <v>7167</v>
      </c>
      <c r="M930" s="54" t="s">
        <v>7165</v>
      </c>
      <c r="N930" s="54" t="s">
        <v>256</v>
      </c>
      <c r="O930" s="54" t="s">
        <v>256</v>
      </c>
      <c r="P930" s="54" t="s">
        <v>454</v>
      </c>
      <c r="Q930" s="54" t="s">
        <v>256</v>
      </c>
      <c r="R930" s="54" t="s">
        <v>431</v>
      </c>
      <c r="S930" s="71"/>
      <c r="T930" s="54" t="s">
        <v>256</v>
      </c>
      <c r="U930" s="71">
        <v>44426</v>
      </c>
      <c r="V930" s="54" t="s">
        <v>256</v>
      </c>
      <c r="W930" t="str">
        <f t="shared" si="14"/>
        <v>Aug-21</v>
      </c>
    </row>
    <row r="931" spans="1:23" x14ac:dyDescent="0.25">
      <c r="A931" s="54" t="s">
        <v>317</v>
      </c>
      <c r="B931" s="54" t="s">
        <v>428</v>
      </c>
      <c r="C931" s="54" t="s">
        <v>263</v>
      </c>
      <c r="D931" s="54" t="s">
        <v>429</v>
      </c>
      <c r="E931" s="54" t="s">
        <v>7168</v>
      </c>
      <c r="F931" s="71">
        <v>44426</v>
      </c>
      <c r="G931" s="72">
        <v>12.39</v>
      </c>
      <c r="H931" s="72">
        <v>1040.1400000000001</v>
      </c>
      <c r="I931" s="54" t="s">
        <v>265</v>
      </c>
      <c r="J931" s="54" t="s">
        <v>592</v>
      </c>
      <c r="K931" s="54" t="s">
        <v>7169</v>
      </c>
      <c r="L931" s="54" t="s">
        <v>7170</v>
      </c>
      <c r="M931" s="54" t="s">
        <v>7168</v>
      </c>
      <c r="N931" s="54" t="s">
        <v>256</v>
      </c>
      <c r="O931" s="54" t="s">
        <v>256</v>
      </c>
      <c r="P931" s="54" t="s">
        <v>454</v>
      </c>
      <c r="Q931" s="54" t="s">
        <v>256</v>
      </c>
      <c r="R931" s="54" t="s">
        <v>431</v>
      </c>
      <c r="S931" s="71"/>
      <c r="T931" s="54" t="s">
        <v>256</v>
      </c>
      <c r="U931" s="71">
        <v>44426</v>
      </c>
      <c r="V931" s="54" t="s">
        <v>256</v>
      </c>
      <c r="W931" t="str">
        <f t="shared" si="14"/>
        <v>Aug-21</v>
      </c>
    </row>
    <row r="932" spans="1:23" x14ac:dyDescent="0.25">
      <c r="A932" s="54" t="s">
        <v>317</v>
      </c>
      <c r="B932" s="54" t="s">
        <v>428</v>
      </c>
      <c r="C932" s="54" t="s">
        <v>263</v>
      </c>
      <c r="D932" s="54" t="s">
        <v>429</v>
      </c>
      <c r="E932" s="54" t="s">
        <v>7171</v>
      </c>
      <c r="F932" s="71">
        <v>44420</v>
      </c>
      <c r="G932" s="72">
        <v>97.17</v>
      </c>
      <c r="H932" s="72">
        <v>8157.42</v>
      </c>
      <c r="I932" s="54" t="s">
        <v>265</v>
      </c>
      <c r="J932" s="54" t="s">
        <v>592</v>
      </c>
      <c r="K932" s="54" t="s">
        <v>7172</v>
      </c>
      <c r="L932" s="54" t="s">
        <v>7173</v>
      </c>
      <c r="M932" s="54" t="s">
        <v>7171</v>
      </c>
      <c r="N932" s="54" t="s">
        <v>256</v>
      </c>
      <c r="O932" s="54" t="s">
        <v>256</v>
      </c>
      <c r="P932" s="54" t="s">
        <v>454</v>
      </c>
      <c r="Q932" s="54" t="s">
        <v>256</v>
      </c>
      <c r="R932" s="54" t="s">
        <v>431</v>
      </c>
      <c r="S932" s="71"/>
      <c r="T932" s="54" t="s">
        <v>256</v>
      </c>
      <c r="U932" s="71">
        <v>44420</v>
      </c>
      <c r="V932" s="54" t="s">
        <v>256</v>
      </c>
      <c r="W932" t="str">
        <f t="shared" si="14"/>
        <v>Aug-21</v>
      </c>
    </row>
    <row r="933" spans="1:23" x14ac:dyDescent="0.25">
      <c r="A933" s="54" t="s">
        <v>317</v>
      </c>
      <c r="B933" s="54" t="s">
        <v>428</v>
      </c>
      <c r="C933" s="54" t="s">
        <v>263</v>
      </c>
      <c r="D933" s="54" t="s">
        <v>429</v>
      </c>
      <c r="E933" s="54" t="s">
        <v>7174</v>
      </c>
      <c r="F933" s="71">
        <v>44429</v>
      </c>
      <c r="G933" s="72">
        <v>96.36</v>
      </c>
      <c r="H933" s="72">
        <v>8089.42</v>
      </c>
      <c r="I933" s="54" t="s">
        <v>265</v>
      </c>
      <c r="J933" s="54" t="s">
        <v>592</v>
      </c>
      <c r="K933" s="54" t="s">
        <v>7175</v>
      </c>
      <c r="L933" s="54" t="s">
        <v>7176</v>
      </c>
      <c r="M933" s="54" t="s">
        <v>7174</v>
      </c>
      <c r="N933" s="54" t="s">
        <v>256</v>
      </c>
      <c r="O933" s="54" t="s">
        <v>256</v>
      </c>
      <c r="P933" s="54" t="s">
        <v>454</v>
      </c>
      <c r="Q933" s="54" t="s">
        <v>256</v>
      </c>
      <c r="R933" s="54" t="s">
        <v>431</v>
      </c>
      <c r="S933" s="71"/>
      <c r="T933" s="54" t="s">
        <v>256</v>
      </c>
      <c r="U933" s="71">
        <v>44429</v>
      </c>
      <c r="V933" s="54" t="s">
        <v>256</v>
      </c>
      <c r="W933" t="str">
        <f t="shared" si="14"/>
        <v>Aug-21</v>
      </c>
    </row>
    <row r="934" spans="1:23" x14ac:dyDescent="0.25">
      <c r="A934" s="54" t="s">
        <v>317</v>
      </c>
      <c r="B934" s="54" t="s">
        <v>428</v>
      </c>
      <c r="C934" s="54" t="s">
        <v>263</v>
      </c>
      <c r="D934" s="54" t="s">
        <v>429</v>
      </c>
      <c r="E934" s="54" t="s">
        <v>7177</v>
      </c>
      <c r="F934" s="71">
        <v>44429</v>
      </c>
      <c r="G934" s="72">
        <v>64.739999999999995</v>
      </c>
      <c r="H934" s="72">
        <v>5434.92</v>
      </c>
      <c r="I934" s="54" t="s">
        <v>265</v>
      </c>
      <c r="J934" s="54" t="s">
        <v>592</v>
      </c>
      <c r="K934" s="54" t="s">
        <v>7178</v>
      </c>
      <c r="L934" s="54" t="s">
        <v>7179</v>
      </c>
      <c r="M934" s="54" t="s">
        <v>7177</v>
      </c>
      <c r="N934" s="54" t="s">
        <v>256</v>
      </c>
      <c r="O934" s="54" t="s">
        <v>256</v>
      </c>
      <c r="P934" s="54" t="s">
        <v>454</v>
      </c>
      <c r="Q934" s="54" t="s">
        <v>256</v>
      </c>
      <c r="R934" s="54" t="s">
        <v>431</v>
      </c>
      <c r="S934" s="71"/>
      <c r="T934" s="54" t="s">
        <v>256</v>
      </c>
      <c r="U934" s="71">
        <v>44429</v>
      </c>
      <c r="V934" s="54" t="s">
        <v>256</v>
      </c>
      <c r="W934" t="str">
        <f t="shared" si="14"/>
        <v>Aug-21</v>
      </c>
    </row>
    <row r="935" spans="1:23" x14ac:dyDescent="0.25">
      <c r="A935" s="54" t="s">
        <v>317</v>
      </c>
      <c r="B935" s="54" t="s">
        <v>428</v>
      </c>
      <c r="C935" s="54" t="s">
        <v>263</v>
      </c>
      <c r="D935" s="54" t="s">
        <v>429</v>
      </c>
      <c r="E935" s="54" t="s">
        <v>7180</v>
      </c>
      <c r="F935" s="71">
        <v>44424</v>
      </c>
      <c r="G935" s="72">
        <v>13.91</v>
      </c>
      <c r="H935" s="72">
        <v>1167.74</v>
      </c>
      <c r="I935" s="54" t="s">
        <v>265</v>
      </c>
      <c r="J935" s="54" t="s">
        <v>592</v>
      </c>
      <c r="K935" s="54" t="s">
        <v>7181</v>
      </c>
      <c r="L935" s="54" t="s">
        <v>7182</v>
      </c>
      <c r="M935" s="54" t="s">
        <v>7180</v>
      </c>
      <c r="N935" s="54" t="s">
        <v>256</v>
      </c>
      <c r="O935" s="54" t="s">
        <v>256</v>
      </c>
      <c r="P935" s="54" t="s">
        <v>454</v>
      </c>
      <c r="Q935" s="54" t="s">
        <v>256</v>
      </c>
      <c r="R935" s="54" t="s">
        <v>431</v>
      </c>
      <c r="S935" s="71"/>
      <c r="T935" s="54" t="s">
        <v>256</v>
      </c>
      <c r="U935" s="71">
        <v>44424</v>
      </c>
      <c r="V935" s="54" t="s">
        <v>256</v>
      </c>
      <c r="W935" t="str">
        <f t="shared" si="14"/>
        <v>Aug-21</v>
      </c>
    </row>
    <row r="936" spans="1:23" x14ac:dyDescent="0.25">
      <c r="A936" s="54" t="s">
        <v>317</v>
      </c>
      <c r="B936" s="54" t="s">
        <v>428</v>
      </c>
      <c r="C936" s="54" t="s">
        <v>263</v>
      </c>
      <c r="D936" s="54" t="s">
        <v>429</v>
      </c>
      <c r="E936" s="54" t="s">
        <v>7183</v>
      </c>
      <c r="F936" s="71">
        <v>44431</v>
      </c>
      <c r="G936" s="72">
        <v>165.68</v>
      </c>
      <c r="H936" s="72">
        <v>13908.84</v>
      </c>
      <c r="I936" s="54" t="s">
        <v>265</v>
      </c>
      <c r="J936" s="54" t="s">
        <v>592</v>
      </c>
      <c r="K936" s="54" t="s">
        <v>7184</v>
      </c>
      <c r="L936" s="54" t="s">
        <v>7185</v>
      </c>
      <c r="M936" s="54" t="s">
        <v>7183</v>
      </c>
      <c r="N936" s="54" t="s">
        <v>256</v>
      </c>
      <c r="O936" s="54" t="s">
        <v>256</v>
      </c>
      <c r="P936" s="54" t="s">
        <v>454</v>
      </c>
      <c r="Q936" s="54" t="s">
        <v>256</v>
      </c>
      <c r="R936" s="54" t="s">
        <v>431</v>
      </c>
      <c r="S936" s="71"/>
      <c r="T936" s="54" t="s">
        <v>256</v>
      </c>
      <c r="U936" s="71">
        <v>44431</v>
      </c>
      <c r="V936" s="54" t="s">
        <v>256</v>
      </c>
      <c r="W936" t="str">
        <f t="shared" si="14"/>
        <v>Aug-21</v>
      </c>
    </row>
    <row r="937" spans="1:23" x14ac:dyDescent="0.25">
      <c r="A937" s="54" t="s">
        <v>317</v>
      </c>
      <c r="B937" s="54" t="s">
        <v>428</v>
      </c>
      <c r="C937" s="54" t="s">
        <v>263</v>
      </c>
      <c r="D937" s="54" t="s">
        <v>429</v>
      </c>
      <c r="E937" s="54" t="s">
        <v>7186</v>
      </c>
      <c r="F937" s="71">
        <v>44431</v>
      </c>
      <c r="G937" s="72">
        <v>102.18</v>
      </c>
      <c r="H937" s="72">
        <v>8578.01</v>
      </c>
      <c r="I937" s="54" t="s">
        <v>265</v>
      </c>
      <c r="J937" s="54" t="s">
        <v>592</v>
      </c>
      <c r="K937" s="54" t="s">
        <v>7187</v>
      </c>
      <c r="L937" s="54" t="s">
        <v>7188</v>
      </c>
      <c r="M937" s="54" t="s">
        <v>7186</v>
      </c>
      <c r="N937" s="54" t="s">
        <v>256</v>
      </c>
      <c r="O937" s="54" t="s">
        <v>256</v>
      </c>
      <c r="P937" s="54" t="s">
        <v>454</v>
      </c>
      <c r="Q937" s="54" t="s">
        <v>256</v>
      </c>
      <c r="R937" s="54" t="s">
        <v>431</v>
      </c>
      <c r="S937" s="71"/>
      <c r="T937" s="54" t="s">
        <v>256</v>
      </c>
      <c r="U937" s="71">
        <v>44431</v>
      </c>
      <c r="V937" s="54" t="s">
        <v>256</v>
      </c>
      <c r="W937" t="str">
        <f t="shared" si="14"/>
        <v>Aug-21</v>
      </c>
    </row>
    <row r="938" spans="1:23" x14ac:dyDescent="0.25">
      <c r="A938" s="54" t="s">
        <v>317</v>
      </c>
      <c r="B938" s="54" t="s">
        <v>428</v>
      </c>
      <c r="C938" s="54" t="s">
        <v>263</v>
      </c>
      <c r="D938" s="54" t="s">
        <v>429</v>
      </c>
      <c r="E938" s="54" t="s">
        <v>7189</v>
      </c>
      <c r="F938" s="71">
        <v>44431</v>
      </c>
      <c r="G938" s="72">
        <v>173.69</v>
      </c>
      <c r="H938" s="72">
        <v>14581.28</v>
      </c>
      <c r="I938" s="54" t="s">
        <v>265</v>
      </c>
      <c r="J938" s="54" t="s">
        <v>592</v>
      </c>
      <c r="K938" s="54" t="s">
        <v>7190</v>
      </c>
      <c r="L938" s="54" t="s">
        <v>7191</v>
      </c>
      <c r="M938" s="54" t="s">
        <v>7189</v>
      </c>
      <c r="N938" s="54" t="s">
        <v>256</v>
      </c>
      <c r="O938" s="54" t="s">
        <v>256</v>
      </c>
      <c r="P938" s="54" t="s">
        <v>454</v>
      </c>
      <c r="Q938" s="54" t="s">
        <v>256</v>
      </c>
      <c r="R938" s="54" t="s">
        <v>431</v>
      </c>
      <c r="S938" s="71"/>
      <c r="T938" s="54" t="s">
        <v>256</v>
      </c>
      <c r="U938" s="71">
        <v>44431</v>
      </c>
      <c r="V938" s="54" t="s">
        <v>256</v>
      </c>
      <c r="W938" t="str">
        <f t="shared" si="14"/>
        <v>Aug-21</v>
      </c>
    </row>
    <row r="939" spans="1:23" x14ac:dyDescent="0.25">
      <c r="A939" s="54" t="s">
        <v>317</v>
      </c>
      <c r="B939" s="54" t="s">
        <v>428</v>
      </c>
      <c r="C939" s="54" t="s">
        <v>263</v>
      </c>
      <c r="D939" s="54" t="s">
        <v>429</v>
      </c>
      <c r="E939" s="54" t="s">
        <v>7192</v>
      </c>
      <c r="F939" s="71">
        <v>44430</v>
      </c>
      <c r="G939" s="72">
        <v>485.61</v>
      </c>
      <c r="H939" s="72">
        <v>40766.959999999999</v>
      </c>
      <c r="I939" s="54" t="s">
        <v>265</v>
      </c>
      <c r="J939" s="54" t="s">
        <v>592</v>
      </c>
      <c r="K939" s="54" t="s">
        <v>7193</v>
      </c>
      <c r="L939" s="54" t="s">
        <v>7194</v>
      </c>
      <c r="M939" s="54" t="s">
        <v>7192</v>
      </c>
      <c r="N939" s="54" t="s">
        <v>256</v>
      </c>
      <c r="O939" s="54" t="s">
        <v>256</v>
      </c>
      <c r="P939" s="54" t="s">
        <v>454</v>
      </c>
      <c r="Q939" s="54" t="s">
        <v>256</v>
      </c>
      <c r="R939" s="54" t="s">
        <v>431</v>
      </c>
      <c r="S939" s="71"/>
      <c r="T939" s="54" t="s">
        <v>256</v>
      </c>
      <c r="U939" s="71">
        <v>44430</v>
      </c>
      <c r="V939" s="54" t="s">
        <v>256</v>
      </c>
      <c r="W939" t="str">
        <f t="shared" si="14"/>
        <v>Aug-21</v>
      </c>
    </row>
    <row r="940" spans="1:23" x14ac:dyDescent="0.25">
      <c r="A940" s="54" t="s">
        <v>317</v>
      </c>
      <c r="B940" s="54" t="s">
        <v>428</v>
      </c>
      <c r="C940" s="54" t="s">
        <v>263</v>
      </c>
      <c r="D940" s="54" t="s">
        <v>429</v>
      </c>
      <c r="E940" s="54" t="s">
        <v>7195</v>
      </c>
      <c r="F940" s="71">
        <v>44430</v>
      </c>
      <c r="G940" s="72">
        <v>352</v>
      </c>
      <c r="H940" s="72">
        <v>29550.400000000001</v>
      </c>
      <c r="I940" s="54" t="s">
        <v>265</v>
      </c>
      <c r="J940" s="54" t="s">
        <v>592</v>
      </c>
      <c r="K940" s="54" t="s">
        <v>7196</v>
      </c>
      <c r="L940" s="54" t="s">
        <v>7197</v>
      </c>
      <c r="M940" s="54" t="s">
        <v>7195</v>
      </c>
      <c r="N940" s="54" t="s">
        <v>256</v>
      </c>
      <c r="O940" s="54" t="s">
        <v>256</v>
      </c>
      <c r="P940" s="54" t="s">
        <v>454</v>
      </c>
      <c r="Q940" s="54" t="s">
        <v>256</v>
      </c>
      <c r="R940" s="54" t="s">
        <v>431</v>
      </c>
      <c r="S940" s="71"/>
      <c r="T940" s="54" t="s">
        <v>256</v>
      </c>
      <c r="U940" s="71">
        <v>44430</v>
      </c>
      <c r="V940" s="54" t="s">
        <v>256</v>
      </c>
      <c r="W940" t="str">
        <f t="shared" si="14"/>
        <v>Aug-21</v>
      </c>
    </row>
    <row r="941" spans="1:23" x14ac:dyDescent="0.25">
      <c r="A941" s="54" t="s">
        <v>317</v>
      </c>
      <c r="B941" s="54" t="s">
        <v>428</v>
      </c>
      <c r="C941" s="54" t="s">
        <v>263</v>
      </c>
      <c r="D941" s="54" t="s">
        <v>429</v>
      </c>
      <c r="E941" s="54" t="s">
        <v>7198</v>
      </c>
      <c r="F941" s="71">
        <v>44430</v>
      </c>
      <c r="G941" s="72">
        <v>128.79</v>
      </c>
      <c r="H941" s="72">
        <v>10811.92</v>
      </c>
      <c r="I941" s="54" t="s">
        <v>265</v>
      </c>
      <c r="J941" s="54" t="s">
        <v>592</v>
      </c>
      <c r="K941" s="54" t="s">
        <v>7199</v>
      </c>
      <c r="L941" s="54" t="s">
        <v>7200</v>
      </c>
      <c r="M941" s="54" t="s">
        <v>7198</v>
      </c>
      <c r="N941" s="54" t="s">
        <v>256</v>
      </c>
      <c r="O941" s="54" t="s">
        <v>256</v>
      </c>
      <c r="P941" s="54" t="s">
        <v>454</v>
      </c>
      <c r="Q941" s="54" t="s">
        <v>256</v>
      </c>
      <c r="R941" s="54" t="s">
        <v>431</v>
      </c>
      <c r="S941" s="71"/>
      <c r="T941" s="54" t="s">
        <v>256</v>
      </c>
      <c r="U941" s="71">
        <v>44430</v>
      </c>
      <c r="V941" s="54" t="s">
        <v>256</v>
      </c>
      <c r="W941" t="str">
        <f t="shared" si="14"/>
        <v>Aug-21</v>
      </c>
    </row>
    <row r="942" spans="1:23" x14ac:dyDescent="0.25">
      <c r="A942" s="54" t="s">
        <v>317</v>
      </c>
      <c r="B942" s="54" t="s">
        <v>428</v>
      </c>
      <c r="C942" s="54" t="s">
        <v>263</v>
      </c>
      <c r="D942" s="54" t="s">
        <v>429</v>
      </c>
      <c r="E942" s="54" t="s">
        <v>7201</v>
      </c>
      <c r="F942" s="71">
        <v>44430</v>
      </c>
      <c r="G942" s="72">
        <v>144.94999999999999</v>
      </c>
      <c r="H942" s="72">
        <v>12168.55</v>
      </c>
      <c r="I942" s="54" t="s">
        <v>265</v>
      </c>
      <c r="J942" s="54" t="s">
        <v>592</v>
      </c>
      <c r="K942" s="54" t="s">
        <v>7202</v>
      </c>
      <c r="L942" s="54" t="s">
        <v>7203</v>
      </c>
      <c r="M942" s="54" t="s">
        <v>7201</v>
      </c>
      <c r="N942" s="54" t="s">
        <v>256</v>
      </c>
      <c r="O942" s="54" t="s">
        <v>256</v>
      </c>
      <c r="P942" s="54" t="s">
        <v>454</v>
      </c>
      <c r="Q942" s="54" t="s">
        <v>256</v>
      </c>
      <c r="R942" s="54" t="s">
        <v>431</v>
      </c>
      <c r="S942" s="71"/>
      <c r="T942" s="54" t="s">
        <v>256</v>
      </c>
      <c r="U942" s="71">
        <v>44430</v>
      </c>
      <c r="V942" s="54" t="s">
        <v>256</v>
      </c>
      <c r="W942" t="str">
        <f t="shared" si="14"/>
        <v>Aug-21</v>
      </c>
    </row>
    <row r="943" spans="1:23" x14ac:dyDescent="0.25">
      <c r="A943" s="54" t="s">
        <v>317</v>
      </c>
      <c r="B943" s="54" t="s">
        <v>428</v>
      </c>
      <c r="C943" s="54" t="s">
        <v>263</v>
      </c>
      <c r="D943" s="54" t="s">
        <v>429</v>
      </c>
      <c r="E943" s="54" t="s">
        <v>7204</v>
      </c>
      <c r="F943" s="71">
        <v>44430</v>
      </c>
      <c r="G943" s="72">
        <v>27.42</v>
      </c>
      <c r="H943" s="72">
        <v>2301.91</v>
      </c>
      <c r="I943" s="54" t="s">
        <v>265</v>
      </c>
      <c r="J943" s="54" t="s">
        <v>592</v>
      </c>
      <c r="K943" s="54" t="s">
        <v>7205</v>
      </c>
      <c r="L943" s="54" t="s">
        <v>7206</v>
      </c>
      <c r="M943" s="54" t="s">
        <v>7204</v>
      </c>
      <c r="N943" s="54" t="s">
        <v>256</v>
      </c>
      <c r="O943" s="54" t="s">
        <v>256</v>
      </c>
      <c r="P943" s="54" t="s">
        <v>454</v>
      </c>
      <c r="Q943" s="54" t="s">
        <v>256</v>
      </c>
      <c r="R943" s="54" t="s">
        <v>431</v>
      </c>
      <c r="S943" s="71"/>
      <c r="T943" s="54" t="s">
        <v>256</v>
      </c>
      <c r="U943" s="71">
        <v>44430</v>
      </c>
      <c r="V943" s="54" t="s">
        <v>256</v>
      </c>
      <c r="W943" t="str">
        <f t="shared" si="14"/>
        <v>Aug-21</v>
      </c>
    </row>
    <row r="944" spans="1:23" x14ac:dyDescent="0.25">
      <c r="A944" s="54" t="s">
        <v>317</v>
      </c>
      <c r="B944" s="54" t="s">
        <v>428</v>
      </c>
      <c r="C944" s="54" t="s">
        <v>263</v>
      </c>
      <c r="D944" s="54" t="s">
        <v>429</v>
      </c>
      <c r="E944" s="54" t="s">
        <v>7207</v>
      </c>
      <c r="F944" s="71">
        <v>44430</v>
      </c>
      <c r="G944" s="72">
        <v>653.97</v>
      </c>
      <c r="H944" s="72">
        <v>54900.78</v>
      </c>
      <c r="I944" s="54" t="s">
        <v>265</v>
      </c>
      <c r="J944" s="54" t="s">
        <v>592</v>
      </c>
      <c r="K944" s="54" t="s">
        <v>7208</v>
      </c>
      <c r="L944" s="54" t="s">
        <v>7209</v>
      </c>
      <c r="M944" s="54" t="s">
        <v>7207</v>
      </c>
      <c r="N944" s="54" t="s">
        <v>256</v>
      </c>
      <c r="O944" s="54" t="s">
        <v>256</v>
      </c>
      <c r="P944" s="54" t="s">
        <v>454</v>
      </c>
      <c r="Q944" s="54" t="s">
        <v>256</v>
      </c>
      <c r="R944" s="54" t="s">
        <v>431</v>
      </c>
      <c r="S944" s="71"/>
      <c r="T944" s="54" t="s">
        <v>256</v>
      </c>
      <c r="U944" s="71">
        <v>44430</v>
      </c>
      <c r="V944" s="54" t="s">
        <v>256</v>
      </c>
      <c r="W944" t="str">
        <f t="shared" si="14"/>
        <v>Aug-21</v>
      </c>
    </row>
    <row r="945" spans="1:23" x14ac:dyDescent="0.25">
      <c r="A945" s="54" t="s">
        <v>317</v>
      </c>
      <c r="B945" s="54" t="s">
        <v>428</v>
      </c>
      <c r="C945" s="54" t="s">
        <v>263</v>
      </c>
      <c r="D945" s="54" t="s">
        <v>429</v>
      </c>
      <c r="E945" s="54" t="s">
        <v>7210</v>
      </c>
      <c r="F945" s="71">
        <v>44431</v>
      </c>
      <c r="G945" s="72">
        <v>212.87</v>
      </c>
      <c r="H945" s="72">
        <v>17870.439999999999</v>
      </c>
      <c r="I945" s="54" t="s">
        <v>265</v>
      </c>
      <c r="J945" s="54" t="s">
        <v>592</v>
      </c>
      <c r="K945" s="54" t="s">
        <v>7211</v>
      </c>
      <c r="L945" s="54" t="s">
        <v>7212</v>
      </c>
      <c r="M945" s="54" t="s">
        <v>7210</v>
      </c>
      <c r="N945" s="54" t="s">
        <v>256</v>
      </c>
      <c r="O945" s="54" t="s">
        <v>256</v>
      </c>
      <c r="P945" s="54" t="s">
        <v>454</v>
      </c>
      <c r="Q945" s="54" t="s">
        <v>256</v>
      </c>
      <c r="R945" s="54" t="s">
        <v>431</v>
      </c>
      <c r="S945" s="71"/>
      <c r="T945" s="54" t="s">
        <v>256</v>
      </c>
      <c r="U945" s="71">
        <v>44431</v>
      </c>
      <c r="V945" s="54" t="s">
        <v>256</v>
      </c>
      <c r="W945" t="str">
        <f t="shared" si="14"/>
        <v>Aug-21</v>
      </c>
    </row>
    <row r="946" spans="1:23" x14ac:dyDescent="0.25">
      <c r="A946" s="54" t="s">
        <v>317</v>
      </c>
      <c r="B946" s="54" t="s">
        <v>428</v>
      </c>
      <c r="C946" s="54" t="s">
        <v>263</v>
      </c>
      <c r="D946" s="54" t="s">
        <v>429</v>
      </c>
      <c r="E946" s="54" t="s">
        <v>7213</v>
      </c>
      <c r="F946" s="71">
        <v>44433</v>
      </c>
      <c r="G946" s="72">
        <v>93.43</v>
      </c>
      <c r="H946" s="72">
        <v>7843.45</v>
      </c>
      <c r="I946" s="54" t="s">
        <v>265</v>
      </c>
      <c r="J946" s="54" t="s">
        <v>592</v>
      </c>
      <c r="K946" s="54" t="s">
        <v>7214</v>
      </c>
      <c r="L946" s="54" t="s">
        <v>7215</v>
      </c>
      <c r="M946" s="54" t="s">
        <v>7213</v>
      </c>
      <c r="N946" s="54" t="s">
        <v>256</v>
      </c>
      <c r="O946" s="54" t="s">
        <v>256</v>
      </c>
      <c r="P946" s="54" t="s">
        <v>454</v>
      </c>
      <c r="Q946" s="54" t="s">
        <v>256</v>
      </c>
      <c r="R946" s="54" t="s">
        <v>431</v>
      </c>
      <c r="S946" s="71"/>
      <c r="T946" s="54" t="s">
        <v>256</v>
      </c>
      <c r="U946" s="71">
        <v>44433</v>
      </c>
      <c r="V946" s="54" t="s">
        <v>256</v>
      </c>
      <c r="W946" t="str">
        <f t="shared" si="14"/>
        <v>Aug-21</v>
      </c>
    </row>
    <row r="947" spans="1:23" x14ac:dyDescent="0.25">
      <c r="A947" s="54" t="s">
        <v>317</v>
      </c>
      <c r="B947" s="54" t="s">
        <v>428</v>
      </c>
      <c r="C947" s="54" t="s">
        <v>263</v>
      </c>
      <c r="D947" s="54" t="s">
        <v>429</v>
      </c>
      <c r="E947" s="54" t="s">
        <v>7216</v>
      </c>
      <c r="F947" s="71">
        <v>44433</v>
      </c>
      <c r="G947" s="72">
        <v>131.16999999999999</v>
      </c>
      <c r="H947" s="72">
        <v>11011.72</v>
      </c>
      <c r="I947" s="54" t="s">
        <v>265</v>
      </c>
      <c r="J947" s="54" t="s">
        <v>592</v>
      </c>
      <c r="K947" s="54" t="s">
        <v>7217</v>
      </c>
      <c r="L947" s="54" t="s">
        <v>7218</v>
      </c>
      <c r="M947" s="54" t="s">
        <v>7216</v>
      </c>
      <c r="N947" s="54" t="s">
        <v>256</v>
      </c>
      <c r="O947" s="54" t="s">
        <v>256</v>
      </c>
      <c r="P947" s="54" t="s">
        <v>454</v>
      </c>
      <c r="Q947" s="54" t="s">
        <v>256</v>
      </c>
      <c r="R947" s="54" t="s">
        <v>431</v>
      </c>
      <c r="S947" s="71"/>
      <c r="T947" s="54" t="s">
        <v>256</v>
      </c>
      <c r="U947" s="71">
        <v>44433</v>
      </c>
      <c r="V947" s="54" t="s">
        <v>256</v>
      </c>
      <c r="W947" t="str">
        <f t="shared" si="14"/>
        <v>Aug-21</v>
      </c>
    </row>
    <row r="948" spans="1:23" x14ac:dyDescent="0.25">
      <c r="A948" s="54" t="s">
        <v>317</v>
      </c>
      <c r="B948" s="54" t="s">
        <v>428</v>
      </c>
      <c r="C948" s="54" t="s">
        <v>263</v>
      </c>
      <c r="D948" s="54" t="s">
        <v>429</v>
      </c>
      <c r="E948" s="54" t="s">
        <v>7219</v>
      </c>
      <c r="F948" s="71">
        <v>44433</v>
      </c>
      <c r="G948" s="72">
        <v>27.94</v>
      </c>
      <c r="H948" s="72">
        <v>2345.56</v>
      </c>
      <c r="I948" s="54" t="s">
        <v>265</v>
      </c>
      <c r="J948" s="54" t="s">
        <v>592</v>
      </c>
      <c r="K948" s="54" t="s">
        <v>7220</v>
      </c>
      <c r="L948" s="54" t="s">
        <v>7221</v>
      </c>
      <c r="M948" s="54" t="s">
        <v>7219</v>
      </c>
      <c r="N948" s="54" t="s">
        <v>256</v>
      </c>
      <c r="O948" s="54" t="s">
        <v>256</v>
      </c>
      <c r="P948" s="54" t="s">
        <v>454</v>
      </c>
      <c r="Q948" s="54" t="s">
        <v>256</v>
      </c>
      <c r="R948" s="54" t="s">
        <v>431</v>
      </c>
      <c r="S948" s="71"/>
      <c r="T948" s="54" t="s">
        <v>256</v>
      </c>
      <c r="U948" s="71">
        <v>44433</v>
      </c>
      <c r="V948" s="54" t="s">
        <v>256</v>
      </c>
      <c r="W948" t="str">
        <f t="shared" si="14"/>
        <v>Aug-21</v>
      </c>
    </row>
    <row r="949" spans="1:23" x14ac:dyDescent="0.25">
      <c r="A949" s="54" t="s">
        <v>317</v>
      </c>
      <c r="B949" s="54" t="s">
        <v>428</v>
      </c>
      <c r="C949" s="54" t="s">
        <v>263</v>
      </c>
      <c r="D949" s="54" t="s">
        <v>429</v>
      </c>
      <c r="E949" s="54" t="s">
        <v>7222</v>
      </c>
      <c r="F949" s="71">
        <v>44433</v>
      </c>
      <c r="G949" s="72">
        <v>81.02</v>
      </c>
      <c r="H949" s="72">
        <v>6801.63</v>
      </c>
      <c r="I949" s="54" t="s">
        <v>265</v>
      </c>
      <c r="J949" s="54" t="s">
        <v>592</v>
      </c>
      <c r="K949" s="54" t="s">
        <v>7223</v>
      </c>
      <c r="L949" s="54" t="s">
        <v>7224</v>
      </c>
      <c r="M949" s="54" t="s">
        <v>7222</v>
      </c>
      <c r="N949" s="54" t="s">
        <v>256</v>
      </c>
      <c r="O949" s="54" t="s">
        <v>256</v>
      </c>
      <c r="P949" s="54" t="s">
        <v>454</v>
      </c>
      <c r="Q949" s="54" t="s">
        <v>256</v>
      </c>
      <c r="R949" s="54" t="s">
        <v>431</v>
      </c>
      <c r="S949" s="71"/>
      <c r="T949" s="54" t="s">
        <v>256</v>
      </c>
      <c r="U949" s="71">
        <v>44433</v>
      </c>
      <c r="V949" s="54" t="s">
        <v>256</v>
      </c>
      <c r="W949" t="str">
        <f t="shared" si="14"/>
        <v>Aug-21</v>
      </c>
    </row>
    <row r="950" spans="1:23" x14ac:dyDescent="0.25">
      <c r="A950" s="54" t="s">
        <v>317</v>
      </c>
      <c r="B950" s="54" t="s">
        <v>428</v>
      </c>
      <c r="C950" s="54" t="s">
        <v>263</v>
      </c>
      <c r="D950" s="54" t="s">
        <v>429</v>
      </c>
      <c r="E950" s="54" t="s">
        <v>7225</v>
      </c>
      <c r="F950" s="71">
        <v>44433</v>
      </c>
      <c r="G950" s="72">
        <v>183.09</v>
      </c>
      <c r="H950" s="72">
        <v>15370.41</v>
      </c>
      <c r="I950" s="54" t="s">
        <v>265</v>
      </c>
      <c r="J950" s="54" t="s">
        <v>592</v>
      </c>
      <c r="K950" s="54" t="s">
        <v>7226</v>
      </c>
      <c r="L950" s="54" t="s">
        <v>7227</v>
      </c>
      <c r="M950" s="54" t="s">
        <v>7225</v>
      </c>
      <c r="N950" s="54" t="s">
        <v>256</v>
      </c>
      <c r="O950" s="54" t="s">
        <v>256</v>
      </c>
      <c r="P950" s="54" t="s">
        <v>454</v>
      </c>
      <c r="Q950" s="54" t="s">
        <v>256</v>
      </c>
      <c r="R950" s="54" t="s">
        <v>431</v>
      </c>
      <c r="S950" s="71"/>
      <c r="T950" s="54" t="s">
        <v>256</v>
      </c>
      <c r="U950" s="71">
        <v>44433</v>
      </c>
      <c r="V950" s="54" t="s">
        <v>256</v>
      </c>
      <c r="W950" t="str">
        <f t="shared" si="14"/>
        <v>Aug-21</v>
      </c>
    </row>
    <row r="951" spans="1:23" x14ac:dyDescent="0.25">
      <c r="A951" s="54" t="s">
        <v>317</v>
      </c>
      <c r="B951" s="54" t="s">
        <v>428</v>
      </c>
      <c r="C951" s="54" t="s">
        <v>263</v>
      </c>
      <c r="D951" s="54" t="s">
        <v>429</v>
      </c>
      <c r="E951" s="54" t="s">
        <v>7228</v>
      </c>
      <c r="F951" s="71">
        <v>44433</v>
      </c>
      <c r="G951" s="72">
        <v>3.81</v>
      </c>
      <c r="H951" s="72">
        <v>319.85000000000002</v>
      </c>
      <c r="I951" s="54" t="s">
        <v>265</v>
      </c>
      <c r="J951" s="54" t="s">
        <v>592</v>
      </c>
      <c r="K951" s="54" t="s">
        <v>7229</v>
      </c>
      <c r="L951" s="54" t="s">
        <v>7230</v>
      </c>
      <c r="M951" s="54" t="s">
        <v>7228</v>
      </c>
      <c r="N951" s="54" t="s">
        <v>256</v>
      </c>
      <c r="O951" s="54" t="s">
        <v>256</v>
      </c>
      <c r="P951" s="54" t="s">
        <v>454</v>
      </c>
      <c r="Q951" s="54" t="s">
        <v>256</v>
      </c>
      <c r="R951" s="54" t="s">
        <v>431</v>
      </c>
      <c r="S951" s="71"/>
      <c r="T951" s="54" t="s">
        <v>256</v>
      </c>
      <c r="U951" s="71">
        <v>44433</v>
      </c>
      <c r="V951" s="54" t="s">
        <v>256</v>
      </c>
      <c r="W951" t="str">
        <f t="shared" si="14"/>
        <v>Aug-21</v>
      </c>
    </row>
    <row r="952" spans="1:23" x14ac:dyDescent="0.25">
      <c r="A952" s="54" t="s">
        <v>317</v>
      </c>
      <c r="B952" s="54" t="s">
        <v>428</v>
      </c>
      <c r="C952" s="54" t="s">
        <v>263</v>
      </c>
      <c r="D952" s="54" t="s">
        <v>429</v>
      </c>
      <c r="E952" s="54" t="s">
        <v>7231</v>
      </c>
      <c r="F952" s="71">
        <v>44433</v>
      </c>
      <c r="G952" s="72">
        <v>18.62</v>
      </c>
      <c r="H952" s="72">
        <v>1563.15</v>
      </c>
      <c r="I952" s="54" t="s">
        <v>265</v>
      </c>
      <c r="J952" s="54" t="s">
        <v>592</v>
      </c>
      <c r="K952" s="54" t="s">
        <v>7232</v>
      </c>
      <c r="L952" s="54" t="s">
        <v>7233</v>
      </c>
      <c r="M952" s="54" t="s">
        <v>7231</v>
      </c>
      <c r="N952" s="54" t="s">
        <v>256</v>
      </c>
      <c r="O952" s="54" t="s">
        <v>256</v>
      </c>
      <c r="P952" s="54" t="s">
        <v>454</v>
      </c>
      <c r="Q952" s="54" t="s">
        <v>256</v>
      </c>
      <c r="R952" s="54" t="s">
        <v>431</v>
      </c>
      <c r="S952" s="71"/>
      <c r="T952" s="54" t="s">
        <v>256</v>
      </c>
      <c r="U952" s="71">
        <v>44433</v>
      </c>
      <c r="V952" s="54" t="s">
        <v>256</v>
      </c>
      <c r="W952" t="str">
        <f t="shared" si="14"/>
        <v>Aug-21</v>
      </c>
    </row>
    <row r="953" spans="1:23" x14ac:dyDescent="0.25">
      <c r="A953" s="54" t="s">
        <v>317</v>
      </c>
      <c r="B953" s="54" t="s">
        <v>428</v>
      </c>
      <c r="C953" s="54" t="s">
        <v>263</v>
      </c>
      <c r="D953" s="54" t="s">
        <v>429</v>
      </c>
      <c r="E953" s="54" t="s">
        <v>7234</v>
      </c>
      <c r="F953" s="71">
        <v>44433</v>
      </c>
      <c r="G953" s="72">
        <v>289.89999999999998</v>
      </c>
      <c r="H953" s="72">
        <v>24337.11</v>
      </c>
      <c r="I953" s="54" t="s">
        <v>265</v>
      </c>
      <c r="J953" s="54" t="s">
        <v>592</v>
      </c>
      <c r="K953" s="54" t="s">
        <v>7235</v>
      </c>
      <c r="L953" s="54" t="s">
        <v>7236</v>
      </c>
      <c r="M953" s="54" t="s">
        <v>7234</v>
      </c>
      <c r="N953" s="54" t="s">
        <v>256</v>
      </c>
      <c r="O953" s="54" t="s">
        <v>256</v>
      </c>
      <c r="P953" s="54" t="s">
        <v>454</v>
      </c>
      <c r="Q953" s="54" t="s">
        <v>256</v>
      </c>
      <c r="R953" s="54" t="s">
        <v>431</v>
      </c>
      <c r="S953" s="71"/>
      <c r="T953" s="54" t="s">
        <v>256</v>
      </c>
      <c r="U953" s="71">
        <v>44433</v>
      </c>
      <c r="V953" s="54" t="s">
        <v>256</v>
      </c>
      <c r="W953" t="str">
        <f t="shared" si="14"/>
        <v>Aug-21</v>
      </c>
    </row>
    <row r="954" spans="1:23" x14ac:dyDescent="0.25">
      <c r="A954" s="54" t="s">
        <v>317</v>
      </c>
      <c r="B954" s="54" t="s">
        <v>428</v>
      </c>
      <c r="C954" s="54" t="s">
        <v>263</v>
      </c>
      <c r="D954" s="54" t="s">
        <v>429</v>
      </c>
      <c r="E954" s="54" t="s">
        <v>7237</v>
      </c>
      <c r="F954" s="71">
        <v>44433</v>
      </c>
      <c r="G954" s="72">
        <v>131.04</v>
      </c>
      <c r="H954" s="72">
        <v>11000.81</v>
      </c>
      <c r="I954" s="54" t="s">
        <v>265</v>
      </c>
      <c r="J954" s="54" t="s">
        <v>592</v>
      </c>
      <c r="K954" s="54" t="s">
        <v>7238</v>
      </c>
      <c r="L954" s="54" t="s">
        <v>7239</v>
      </c>
      <c r="M954" s="54" t="s">
        <v>7237</v>
      </c>
      <c r="N954" s="54" t="s">
        <v>256</v>
      </c>
      <c r="O954" s="54" t="s">
        <v>256</v>
      </c>
      <c r="P954" s="54" t="s">
        <v>454</v>
      </c>
      <c r="Q954" s="54" t="s">
        <v>256</v>
      </c>
      <c r="R954" s="54" t="s">
        <v>431</v>
      </c>
      <c r="S954" s="71"/>
      <c r="T954" s="54" t="s">
        <v>256</v>
      </c>
      <c r="U954" s="71">
        <v>44433</v>
      </c>
      <c r="V954" s="54" t="s">
        <v>256</v>
      </c>
      <c r="W954" t="str">
        <f t="shared" si="14"/>
        <v>Aug-21</v>
      </c>
    </row>
    <row r="955" spans="1:23" x14ac:dyDescent="0.25">
      <c r="A955" s="54" t="s">
        <v>317</v>
      </c>
      <c r="B955" s="54" t="s">
        <v>428</v>
      </c>
      <c r="C955" s="54" t="s">
        <v>263</v>
      </c>
      <c r="D955" s="54" t="s">
        <v>429</v>
      </c>
      <c r="E955" s="54" t="s">
        <v>7240</v>
      </c>
      <c r="F955" s="71">
        <v>44433</v>
      </c>
      <c r="G955" s="72">
        <v>484.13</v>
      </c>
      <c r="H955" s="72">
        <v>40642.71</v>
      </c>
      <c r="I955" s="54" t="s">
        <v>265</v>
      </c>
      <c r="J955" s="54" t="s">
        <v>592</v>
      </c>
      <c r="K955" s="54" t="s">
        <v>7241</v>
      </c>
      <c r="L955" s="54" t="s">
        <v>7242</v>
      </c>
      <c r="M955" s="54" t="s">
        <v>7240</v>
      </c>
      <c r="N955" s="54" t="s">
        <v>256</v>
      </c>
      <c r="O955" s="54" t="s">
        <v>256</v>
      </c>
      <c r="P955" s="54" t="s">
        <v>454</v>
      </c>
      <c r="Q955" s="54" t="s">
        <v>256</v>
      </c>
      <c r="R955" s="54" t="s">
        <v>431</v>
      </c>
      <c r="S955" s="71"/>
      <c r="T955" s="54" t="s">
        <v>256</v>
      </c>
      <c r="U955" s="71">
        <v>44433</v>
      </c>
      <c r="V955" s="54" t="s">
        <v>256</v>
      </c>
      <c r="W955" t="str">
        <f t="shared" si="14"/>
        <v>Aug-21</v>
      </c>
    </row>
    <row r="956" spans="1:23" x14ac:dyDescent="0.25">
      <c r="A956" s="54" t="s">
        <v>317</v>
      </c>
      <c r="B956" s="54" t="s">
        <v>428</v>
      </c>
      <c r="C956" s="54" t="s">
        <v>263</v>
      </c>
      <c r="D956" s="54" t="s">
        <v>429</v>
      </c>
      <c r="E956" s="54" t="s">
        <v>7243</v>
      </c>
      <c r="F956" s="71">
        <v>44433</v>
      </c>
      <c r="G956" s="72">
        <v>225.84</v>
      </c>
      <c r="H956" s="72">
        <v>18959.27</v>
      </c>
      <c r="I956" s="54" t="s">
        <v>265</v>
      </c>
      <c r="J956" s="54" t="s">
        <v>592</v>
      </c>
      <c r="K956" s="54" t="s">
        <v>7244</v>
      </c>
      <c r="L956" s="54" t="s">
        <v>7245</v>
      </c>
      <c r="M956" s="54" t="s">
        <v>7243</v>
      </c>
      <c r="N956" s="54" t="s">
        <v>256</v>
      </c>
      <c r="O956" s="54" t="s">
        <v>256</v>
      </c>
      <c r="P956" s="54" t="s">
        <v>454</v>
      </c>
      <c r="Q956" s="54" t="s">
        <v>256</v>
      </c>
      <c r="R956" s="54" t="s">
        <v>431</v>
      </c>
      <c r="S956" s="71"/>
      <c r="T956" s="54" t="s">
        <v>256</v>
      </c>
      <c r="U956" s="71">
        <v>44433</v>
      </c>
      <c r="V956" s="54" t="s">
        <v>256</v>
      </c>
      <c r="W956" t="str">
        <f t="shared" si="14"/>
        <v>Aug-21</v>
      </c>
    </row>
    <row r="957" spans="1:23" x14ac:dyDescent="0.25">
      <c r="A957" s="54" t="s">
        <v>317</v>
      </c>
      <c r="B957" s="54" t="s">
        <v>428</v>
      </c>
      <c r="C957" s="54" t="s">
        <v>263</v>
      </c>
      <c r="D957" s="54" t="s">
        <v>429</v>
      </c>
      <c r="E957" s="54" t="s">
        <v>7246</v>
      </c>
      <c r="F957" s="71">
        <v>44437</v>
      </c>
      <c r="G957" s="72">
        <v>404.66</v>
      </c>
      <c r="H957" s="72">
        <v>33971.21</v>
      </c>
      <c r="I957" s="54" t="s">
        <v>265</v>
      </c>
      <c r="J957" s="54" t="s">
        <v>592</v>
      </c>
      <c r="K957" s="54" t="s">
        <v>7247</v>
      </c>
      <c r="L957" s="54" t="s">
        <v>7248</v>
      </c>
      <c r="M957" s="54" t="s">
        <v>7246</v>
      </c>
      <c r="N957" s="54" t="s">
        <v>256</v>
      </c>
      <c r="O957" s="54" t="s">
        <v>256</v>
      </c>
      <c r="P957" s="54" t="s">
        <v>454</v>
      </c>
      <c r="Q957" s="54" t="s">
        <v>256</v>
      </c>
      <c r="R957" s="54" t="s">
        <v>431</v>
      </c>
      <c r="S957" s="71"/>
      <c r="T957" s="54" t="s">
        <v>256</v>
      </c>
      <c r="U957" s="71">
        <v>44437</v>
      </c>
      <c r="V957" s="54" t="s">
        <v>256</v>
      </c>
      <c r="W957" t="str">
        <f t="shared" si="14"/>
        <v>Aug-21</v>
      </c>
    </row>
    <row r="958" spans="1:23" x14ac:dyDescent="0.25">
      <c r="A958" s="54" t="s">
        <v>317</v>
      </c>
      <c r="B958" s="54" t="s">
        <v>428</v>
      </c>
      <c r="C958" s="54" t="s">
        <v>263</v>
      </c>
      <c r="D958" s="54" t="s">
        <v>429</v>
      </c>
      <c r="E958" s="54" t="s">
        <v>7249</v>
      </c>
      <c r="F958" s="71">
        <v>44437</v>
      </c>
      <c r="G958" s="72">
        <v>6.21</v>
      </c>
      <c r="H958" s="72">
        <v>521.33000000000004</v>
      </c>
      <c r="I958" s="54" t="s">
        <v>265</v>
      </c>
      <c r="J958" s="54" t="s">
        <v>592</v>
      </c>
      <c r="K958" s="54" t="s">
        <v>7250</v>
      </c>
      <c r="L958" s="54" t="s">
        <v>7251</v>
      </c>
      <c r="M958" s="54" t="s">
        <v>7249</v>
      </c>
      <c r="N958" s="54" t="s">
        <v>256</v>
      </c>
      <c r="O958" s="54" t="s">
        <v>256</v>
      </c>
      <c r="P958" s="54" t="s">
        <v>454</v>
      </c>
      <c r="Q958" s="54" t="s">
        <v>256</v>
      </c>
      <c r="R958" s="54" t="s">
        <v>431</v>
      </c>
      <c r="S958" s="71"/>
      <c r="T958" s="54" t="s">
        <v>256</v>
      </c>
      <c r="U958" s="71">
        <v>44437</v>
      </c>
      <c r="V958" s="54" t="s">
        <v>256</v>
      </c>
      <c r="W958" t="str">
        <f t="shared" si="14"/>
        <v>Aug-21</v>
      </c>
    </row>
    <row r="959" spans="1:23" x14ac:dyDescent="0.25">
      <c r="A959" s="54" t="s">
        <v>317</v>
      </c>
      <c r="B959" s="54" t="s">
        <v>428</v>
      </c>
      <c r="C959" s="54" t="s">
        <v>263</v>
      </c>
      <c r="D959" s="54" t="s">
        <v>429</v>
      </c>
      <c r="E959" s="54" t="s">
        <v>7252</v>
      </c>
      <c r="F959" s="71">
        <v>44437</v>
      </c>
      <c r="G959" s="72">
        <v>18</v>
      </c>
      <c r="H959" s="72">
        <v>1511.1</v>
      </c>
      <c r="I959" s="54" t="s">
        <v>265</v>
      </c>
      <c r="J959" s="54" t="s">
        <v>592</v>
      </c>
      <c r="K959" s="54" t="s">
        <v>7253</v>
      </c>
      <c r="L959" s="54" t="s">
        <v>7254</v>
      </c>
      <c r="M959" s="54" t="s">
        <v>7252</v>
      </c>
      <c r="N959" s="54" t="s">
        <v>256</v>
      </c>
      <c r="O959" s="54" t="s">
        <v>256</v>
      </c>
      <c r="P959" s="54" t="s">
        <v>454</v>
      </c>
      <c r="Q959" s="54" t="s">
        <v>256</v>
      </c>
      <c r="R959" s="54" t="s">
        <v>431</v>
      </c>
      <c r="S959" s="71"/>
      <c r="T959" s="54" t="s">
        <v>256</v>
      </c>
      <c r="U959" s="71">
        <v>44437</v>
      </c>
      <c r="V959" s="54" t="s">
        <v>256</v>
      </c>
      <c r="W959" t="str">
        <f t="shared" si="14"/>
        <v>Aug-21</v>
      </c>
    </row>
    <row r="960" spans="1:23" x14ac:dyDescent="0.25">
      <c r="A960" s="54" t="s">
        <v>317</v>
      </c>
      <c r="B960" s="54" t="s">
        <v>428</v>
      </c>
      <c r="C960" s="54" t="s">
        <v>263</v>
      </c>
      <c r="D960" s="54" t="s">
        <v>429</v>
      </c>
      <c r="E960" s="54" t="s">
        <v>7255</v>
      </c>
      <c r="F960" s="71">
        <v>44437</v>
      </c>
      <c r="G960" s="72">
        <v>8.42</v>
      </c>
      <c r="H960" s="72">
        <v>706.86</v>
      </c>
      <c r="I960" s="54" t="s">
        <v>265</v>
      </c>
      <c r="J960" s="54" t="s">
        <v>592</v>
      </c>
      <c r="K960" s="54" t="s">
        <v>7256</v>
      </c>
      <c r="L960" s="54" t="s">
        <v>7257</v>
      </c>
      <c r="M960" s="54" t="s">
        <v>7255</v>
      </c>
      <c r="N960" s="54" t="s">
        <v>256</v>
      </c>
      <c r="O960" s="54" t="s">
        <v>256</v>
      </c>
      <c r="P960" s="54" t="s">
        <v>454</v>
      </c>
      <c r="Q960" s="54" t="s">
        <v>256</v>
      </c>
      <c r="R960" s="54" t="s">
        <v>431</v>
      </c>
      <c r="S960" s="71"/>
      <c r="T960" s="54" t="s">
        <v>256</v>
      </c>
      <c r="U960" s="71">
        <v>44437</v>
      </c>
      <c r="V960" s="54" t="s">
        <v>256</v>
      </c>
      <c r="W960" t="str">
        <f t="shared" si="14"/>
        <v>Aug-21</v>
      </c>
    </row>
    <row r="961" spans="1:23" x14ac:dyDescent="0.25">
      <c r="A961" s="54" t="s">
        <v>317</v>
      </c>
      <c r="B961" s="54" t="s">
        <v>428</v>
      </c>
      <c r="C961" s="54" t="s">
        <v>263</v>
      </c>
      <c r="D961" s="54" t="s">
        <v>429</v>
      </c>
      <c r="E961" s="54" t="s">
        <v>7258</v>
      </c>
      <c r="F961" s="71">
        <v>44438</v>
      </c>
      <c r="G961" s="72">
        <v>216.33</v>
      </c>
      <c r="H961" s="72">
        <v>18160.900000000001</v>
      </c>
      <c r="I961" s="54" t="s">
        <v>265</v>
      </c>
      <c r="J961" s="54" t="s">
        <v>592</v>
      </c>
      <c r="K961" s="54" t="s">
        <v>7259</v>
      </c>
      <c r="L961" s="54" t="s">
        <v>7260</v>
      </c>
      <c r="M961" s="54" t="s">
        <v>7258</v>
      </c>
      <c r="N961" s="54" t="s">
        <v>256</v>
      </c>
      <c r="O961" s="54" t="s">
        <v>256</v>
      </c>
      <c r="P961" s="54" t="s">
        <v>454</v>
      </c>
      <c r="Q961" s="54" t="s">
        <v>256</v>
      </c>
      <c r="R961" s="54" t="s">
        <v>431</v>
      </c>
      <c r="S961" s="71"/>
      <c r="T961" s="54" t="s">
        <v>256</v>
      </c>
      <c r="U961" s="71">
        <v>44438</v>
      </c>
      <c r="V961" s="54" t="s">
        <v>256</v>
      </c>
      <c r="W961" t="str">
        <f t="shared" si="14"/>
        <v>Aug-21</v>
      </c>
    </row>
    <row r="962" spans="1:23" x14ac:dyDescent="0.25">
      <c r="A962" s="54" t="s">
        <v>317</v>
      </c>
      <c r="B962" s="54" t="s">
        <v>428</v>
      </c>
      <c r="C962" s="54" t="s">
        <v>263</v>
      </c>
      <c r="D962" s="54" t="s">
        <v>429</v>
      </c>
      <c r="E962" s="54" t="s">
        <v>7261</v>
      </c>
      <c r="F962" s="71">
        <v>44438</v>
      </c>
      <c r="G962" s="72">
        <v>67.63</v>
      </c>
      <c r="H962" s="72">
        <v>5677.54</v>
      </c>
      <c r="I962" s="54" t="s">
        <v>265</v>
      </c>
      <c r="J962" s="54" t="s">
        <v>592</v>
      </c>
      <c r="K962" s="54" t="s">
        <v>7262</v>
      </c>
      <c r="L962" s="54" t="s">
        <v>7263</v>
      </c>
      <c r="M962" s="54" t="s">
        <v>7261</v>
      </c>
      <c r="N962" s="54" t="s">
        <v>256</v>
      </c>
      <c r="O962" s="54" t="s">
        <v>256</v>
      </c>
      <c r="P962" s="54" t="s">
        <v>454</v>
      </c>
      <c r="Q962" s="54" t="s">
        <v>256</v>
      </c>
      <c r="R962" s="54" t="s">
        <v>431</v>
      </c>
      <c r="S962" s="71"/>
      <c r="T962" s="54" t="s">
        <v>256</v>
      </c>
      <c r="U962" s="71">
        <v>44438</v>
      </c>
      <c r="V962" s="54" t="s">
        <v>256</v>
      </c>
      <c r="W962" t="str">
        <f t="shared" ref="W962:W1025" si="15">TEXT(F962,"MMM-YY")</f>
        <v>Aug-21</v>
      </c>
    </row>
    <row r="963" spans="1:23" x14ac:dyDescent="0.25">
      <c r="A963" s="54" t="s">
        <v>317</v>
      </c>
      <c r="B963" s="54" t="s">
        <v>428</v>
      </c>
      <c r="C963" s="54" t="s">
        <v>263</v>
      </c>
      <c r="D963" s="54" t="s">
        <v>429</v>
      </c>
      <c r="E963" s="54" t="s">
        <v>7264</v>
      </c>
      <c r="F963" s="71">
        <v>44438</v>
      </c>
      <c r="G963" s="72">
        <v>124.39</v>
      </c>
      <c r="H963" s="72">
        <v>10442.540000000001</v>
      </c>
      <c r="I963" s="54" t="s">
        <v>265</v>
      </c>
      <c r="J963" s="54" t="s">
        <v>592</v>
      </c>
      <c r="K963" s="54" t="s">
        <v>7265</v>
      </c>
      <c r="L963" s="54" t="s">
        <v>7266</v>
      </c>
      <c r="M963" s="54" t="s">
        <v>7264</v>
      </c>
      <c r="N963" s="54" t="s">
        <v>256</v>
      </c>
      <c r="O963" s="54" t="s">
        <v>256</v>
      </c>
      <c r="P963" s="54" t="s">
        <v>454</v>
      </c>
      <c r="Q963" s="54" t="s">
        <v>256</v>
      </c>
      <c r="R963" s="54" t="s">
        <v>431</v>
      </c>
      <c r="S963" s="71"/>
      <c r="T963" s="54" t="s">
        <v>256</v>
      </c>
      <c r="U963" s="71">
        <v>44438</v>
      </c>
      <c r="V963" s="54" t="s">
        <v>256</v>
      </c>
      <c r="W963" t="str">
        <f t="shared" si="15"/>
        <v>Aug-21</v>
      </c>
    </row>
    <row r="964" spans="1:23" x14ac:dyDescent="0.25">
      <c r="A964" s="54" t="s">
        <v>317</v>
      </c>
      <c r="B964" s="54" t="s">
        <v>428</v>
      </c>
      <c r="C964" s="54" t="s">
        <v>263</v>
      </c>
      <c r="D964" s="54" t="s">
        <v>429</v>
      </c>
      <c r="E964" s="54" t="s">
        <v>7267</v>
      </c>
      <c r="F964" s="71">
        <v>44438</v>
      </c>
      <c r="G964" s="72">
        <v>263.27999999999997</v>
      </c>
      <c r="H964" s="72">
        <v>22102.36</v>
      </c>
      <c r="I964" s="54" t="s">
        <v>265</v>
      </c>
      <c r="J964" s="54" t="s">
        <v>592</v>
      </c>
      <c r="K964" s="54" t="s">
        <v>7268</v>
      </c>
      <c r="L964" s="54" t="s">
        <v>7269</v>
      </c>
      <c r="M964" s="54" t="s">
        <v>7267</v>
      </c>
      <c r="N964" s="54" t="s">
        <v>256</v>
      </c>
      <c r="O964" s="54" t="s">
        <v>256</v>
      </c>
      <c r="P964" s="54" t="s">
        <v>454</v>
      </c>
      <c r="Q964" s="54" t="s">
        <v>256</v>
      </c>
      <c r="R964" s="54" t="s">
        <v>431</v>
      </c>
      <c r="S964" s="71"/>
      <c r="T964" s="54" t="s">
        <v>256</v>
      </c>
      <c r="U964" s="71">
        <v>44438</v>
      </c>
      <c r="V964" s="54" t="s">
        <v>256</v>
      </c>
      <c r="W964" t="str">
        <f t="shared" si="15"/>
        <v>Aug-21</v>
      </c>
    </row>
    <row r="965" spans="1:23" x14ac:dyDescent="0.25">
      <c r="A965" s="54" t="s">
        <v>317</v>
      </c>
      <c r="B965" s="54" t="s">
        <v>428</v>
      </c>
      <c r="C965" s="54" t="s">
        <v>263</v>
      </c>
      <c r="D965" s="54" t="s">
        <v>429</v>
      </c>
      <c r="E965" s="54" t="s">
        <v>7270</v>
      </c>
      <c r="F965" s="71">
        <v>44433</v>
      </c>
      <c r="G965" s="72">
        <v>3.44</v>
      </c>
      <c r="H965" s="72">
        <v>288.79000000000002</v>
      </c>
      <c r="I965" s="54" t="s">
        <v>265</v>
      </c>
      <c r="J965" s="54" t="s">
        <v>592</v>
      </c>
      <c r="K965" s="54" t="s">
        <v>7271</v>
      </c>
      <c r="L965" s="54" t="s">
        <v>7272</v>
      </c>
      <c r="M965" s="54" t="s">
        <v>7270</v>
      </c>
      <c r="N965" s="54" t="s">
        <v>256</v>
      </c>
      <c r="O965" s="54" t="s">
        <v>256</v>
      </c>
      <c r="P965" s="54" t="s">
        <v>454</v>
      </c>
      <c r="Q965" s="54" t="s">
        <v>256</v>
      </c>
      <c r="R965" s="54" t="s">
        <v>431</v>
      </c>
      <c r="S965" s="71"/>
      <c r="T965" s="54" t="s">
        <v>256</v>
      </c>
      <c r="U965" s="71">
        <v>44433</v>
      </c>
      <c r="V965" s="54" t="s">
        <v>256</v>
      </c>
      <c r="W965" t="str">
        <f t="shared" si="15"/>
        <v>Aug-21</v>
      </c>
    </row>
    <row r="966" spans="1:23" x14ac:dyDescent="0.25">
      <c r="A966" s="54" t="s">
        <v>317</v>
      </c>
      <c r="B966" s="54" t="s">
        <v>428</v>
      </c>
      <c r="C966" s="54" t="s">
        <v>263</v>
      </c>
      <c r="D966" s="54" t="s">
        <v>429</v>
      </c>
      <c r="E966" s="54" t="s">
        <v>7273</v>
      </c>
      <c r="F966" s="71">
        <v>44437</v>
      </c>
      <c r="G966" s="72">
        <v>366.17</v>
      </c>
      <c r="H966" s="72">
        <v>30739.97</v>
      </c>
      <c r="I966" s="54" t="s">
        <v>265</v>
      </c>
      <c r="J966" s="54" t="s">
        <v>7274</v>
      </c>
      <c r="K966" s="54" t="s">
        <v>7275</v>
      </c>
      <c r="L966" s="54" t="s">
        <v>7276</v>
      </c>
      <c r="M966" s="54" t="s">
        <v>7273</v>
      </c>
      <c r="N966" s="54" t="s">
        <v>256</v>
      </c>
      <c r="O966" s="54" t="s">
        <v>256</v>
      </c>
      <c r="P966" s="54" t="s">
        <v>454</v>
      </c>
      <c r="Q966" s="54" t="s">
        <v>256</v>
      </c>
      <c r="R966" s="54" t="s">
        <v>431</v>
      </c>
      <c r="S966" s="71"/>
      <c r="T966" s="54" t="s">
        <v>256</v>
      </c>
      <c r="U966" s="71">
        <v>44437</v>
      </c>
      <c r="V966" s="54" t="s">
        <v>256</v>
      </c>
      <c r="W966" t="str">
        <f t="shared" si="15"/>
        <v>Aug-21</v>
      </c>
    </row>
    <row r="967" spans="1:23" x14ac:dyDescent="0.25">
      <c r="A967" s="54" t="s">
        <v>317</v>
      </c>
      <c r="B967" s="54" t="s">
        <v>428</v>
      </c>
      <c r="C967" s="54" t="s">
        <v>263</v>
      </c>
      <c r="D967" s="54" t="s">
        <v>429</v>
      </c>
      <c r="E967" s="54" t="s">
        <v>7277</v>
      </c>
      <c r="F967" s="71">
        <v>44437</v>
      </c>
      <c r="G967" s="72">
        <v>383.89</v>
      </c>
      <c r="H967" s="72">
        <v>32227.57</v>
      </c>
      <c r="I967" s="54" t="s">
        <v>265</v>
      </c>
      <c r="J967" s="54" t="s">
        <v>7274</v>
      </c>
      <c r="K967" s="54" t="s">
        <v>7278</v>
      </c>
      <c r="L967" s="54" t="s">
        <v>7279</v>
      </c>
      <c r="M967" s="54" t="s">
        <v>7277</v>
      </c>
      <c r="N967" s="54" t="s">
        <v>256</v>
      </c>
      <c r="O967" s="54" t="s">
        <v>256</v>
      </c>
      <c r="P967" s="54" t="s">
        <v>454</v>
      </c>
      <c r="Q967" s="54" t="s">
        <v>256</v>
      </c>
      <c r="R967" s="54" t="s">
        <v>431</v>
      </c>
      <c r="S967" s="71"/>
      <c r="T967" s="54" t="s">
        <v>256</v>
      </c>
      <c r="U967" s="71">
        <v>44437</v>
      </c>
      <c r="V967" s="54" t="s">
        <v>256</v>
      </c>
      <c r="W967" t="str">
        <f t="shared" si="15"/>
        <v>Aug-21</v>
      </c>
    </row>
    <row r="968" spans="1:23" x14ac:dyDescent="0.25">
      <c r="A968" s="54" t="s">
        <v>317</v>
      </c>
      <c r="B968" s="54" t="s">
        <v>428</v>
      </c>
      <c r="C968" s="54" t="s">
        <v>263</v>
      </c>
      <c r="D968" s="54" t="s">
        <v>429</v>
      </c>
      <c r="E968" s="54" t="s">
        <v>7280</v>
      </c>
      <c r="F968" s="71">
        <v>44437</v>
      </c>
      <c r="G968" s="72">
        <v>57.56</v>
      </c>
      <c r="H968" s="72">
        <v>4832.16</v>
      </c>
      <c r="I968" s="54" t="s">
        <v>265</v>
      </c>
      <c r="J968" s="54" t="s">
        <v>7274</v>
      </c>
      <c r="K968" s="54" t="s">
        <v>7281</v>
      </c>
      <c r="L968" s="54" t="s">
        <v>7282</v>
      </c>
      <c r="M968" s="54" t="s">
        <v>7280</v>
      </c>
      <c r="N968" s="54" t="s">
        <v>256</v>
      </c>
      <c r="O968" s="54" t="s">
        <v>256</v>
      </c>
      <c r="P968" s="54" t="s">
        <v>454</v>
      </c>
      <c r="Q968" s="54" t="s">
        <v>256</v>
      </c>
      <c r="R968" s="54" t="s">
        <v>431</v>
      </c>
      <c r="S968" s="71"/>
      <c r="T968" s="54" t="s">
        <v>256</v>
      </c>
      <c r="U968" s="71">
        <v>44437</v>
      </c>
      <c r="V968" s="54" t="s">
        <v>256</v>
      </c>
      <c r="W968" t="str">
        <f t="shared" si="15"/>
        <v>Aug-21</v>
      </c>
    </row>
    <row r="969" spans="1:23" x14ac:dyDescent="0.25">
      <c r="A969" s="54" t="s">
        <v>317</v>
      </c>
      <c r="B969" s="54" t="s">
        <v>428</v>
      </c>
      <c r="C969" s="54" t="s">
        <v>263</v>
      </c>
      <c r="D969" s="54" t="s">
        <v>429</v>
      </c>
      <c r="E969" s="54" t="s">
        <v>7283</v>
      </c>
      <c r="F969" s="71">
        <v>44437</v>
      </c>
      <c r="G969" s="72">
        <v>18.13</v>
      </c>
      <c r="H969" s="72">
        <v>1522.01</v>
      </c>
      <c r="I969" s="54" t="s">
        <v>265</v>
      </c>
      <c r="J969" s="54" t="s">
        <v>7274</v>
      </c>
      <c r="K969" s="54" t="s">
        <v>7284</v>
      </c>
      <c r="L969" s="54" t="s">
        <v>7285</v>
      </c>
      <c r="M969" s="54" t="s">
        <v>7283</v>
      </c>
      <c r="N969" s="54" t="s">
        <v>256</v>
      </c>
      <c r="O969" s="54" t="s">
        <v>256</v>
      </c>
      <c r="P969" s="54" t="s">
        <v>454</v>
      </c>
      <c r="Q969" s="54" t="s">
        <v>256</v>
      </c>
      <c r="R969" s="54" t="s">
        <v>431</v>
      </c>
      <c r="S969" s="71"/>
      <c r="T969" s="54" t="s">
        <v>256</v>
      </c>
      <c r="U969" s="71">
        <v>44437</v>
      </c>
      <c r="V969" s="54" t="s">
        <v>256</v>
      </c>
      <c r="W969" t="str">
        <f t="shared" si="15"/>
        <v>Aug-21</v>
      </c>
    </row>
    <row r="970" spans="1:23" x14ac:dyDescent="0.25">
      <c r="A970" s="54" t="s">
        <v>318</v>
      </c>
      <c r="B970" s="54" t="s">
        <v>428</v>
      </c>
      <c r="C970" s="54" t="s">
        <v>263</v>
      </c>
      <c r="D970" s="54" t="s">
        <v>429</v>
      </c>
      <c r="E970" s="54" t="s">
        <v>7286</v>
      </c>
      <c r="F970" s="71">
        <v>44411</v>
      </c>
      <c r="G970" s="72">
        <v>1927.5</v>
      </c>
      <c r="H970" s="72">
        <v>161813.63</v>
      </c>
      <c r="I970" s="54" t="s">
        <v>265</v>
      </c>
      <c r="J970" s="54" t="s">
        <v>319</v>
      </c>
      <c r="K970" s="54" t="s">
        <v>7287</v>
      </c>
      <c r="L970" s="54" t="s">
        <v>7288</v>
      </c>
      <c r="M970" s="54" t="s">
        <v>7286</v>
      </c>
      <c r="N970" s="54" t="s">
        <v>256</v>
      </c>
      <c r="O970" s="54" t="s">
        <v>256</v>
      </c>
      <c r="P970" s="54" t="s">
        <v>320</v>
      </c>
      <c r="Q970" s="54" t="s">
        <v>256</v>
      </c>
      <c r="R970" s="54" t="s">
        <v>431</v>
      </c>
      <c r="S970" s="71"/>
      <c r="T970" s="54" t="s">
        <v>256</v>
      </c>
      <c r="U970" s="71">
        <v>44411</v>
      </c>
      <c r="V970" s="54" t="s">
        <v>256</v>
      </c>
      <c r="W970" t="str">
        <f t="shared" si="15"/>
        <v>Aug-21</v>
      </c>
    </row>
    <row r="971" spans="1:23" x14ac:dyDescent="0.25">
      <c r="A971" s="54" t="s">
        <v>318</v>
      </c>
      <c r="B971" s="54" t="s">
        <v>428</v>
      </c>
      <c r="C971" s="54" t="s">
        <v>263</v>
      </c>
      <c r="D971" s="54" t="s">
        <v>429</v>
      </c>
      <c r="E971" s="54" t="s">
        <v>7289</v>
      </c>
      <c r="F971" s="71">
        <v>44411</v>
      </c>
      <c r="G971" s="72">
        <v>772.5</v>
      </c>
      <c r="H971" s="72">
        <v>64851.38</v>
      </c>
      <c r="I971" s="54" t="s">
        <v>265</v>
      </c>
      <c r="J971" s="54" t="s">
        <v>319</v>
      </c>
      <c r="K971" s="54" t="s">
        <v>7287</v>
      </c>
      <c r="L971" s="54" t="s">
        <v>7290</v>
      </c>
      <c r="M971" s="54" t="s">
        <v>7289</v>
      </c>
      <c r="N971" s="54" t="s">
        <v>256</v>
      </c>
      <c r="O971" s="54" t="s">
        <v>256</v>
      </c>
      <c r="P971" s="54" t="s">
        <v>320</v>
      </c>
      <c r="Q971" s="54" t="s">
        <v>256</v>
      </c>
      <c r="R971" s="54" t="s">
        <v>431</v>
      </c>
      <c r="S971" s="71"/>
      <c r="T971" s="54" t="s">
        <v>256</v>
      </c>
      <c r="U971" s="71">
        <v>44411</v>
      </c>
      <c r="V971" s="54" t="s">
        <v>256</v>
      </c>
      <c r="W971" t="str">
        <f t="shared" si="15"/>
        <v>Aug-21</v>
      </c>
    </row>
    <row r="972" spans="1:23" x14ac:dyDescent="0.25">
      <c r="A972" s="54" t="s">
        <v>318</v>
      </c>
      <c r="B972" s="54" t="s">
        <v>428</v>
      </c>
      <c r="C972" s="54" t="s">
        <v>263</v>
      </c>
      <c r="D972" s="54" t="s">
        <v>429</v>
      </c>
      <c r="E972" s="54" t="s">
        <v>7291</v>
      </c>
      <c r="F972" s="71">
        <v>44419</v>
      </c>
      <c r="G972" s="72">
        <v>62472.26</v>
      </c>
      <c r="H972" s="72">
        <v>5244546.2300000004</v>
      </c>
      <c r="I972" s="54" t="s">
        <v>265</v>
      </c>
      <c r="J972" s="54" t="s">
        <v>319</v>
      </c>
      <c r="K972" s="54" t="s">
        <v>7292</v>
      </c>
      <c r="L972" s="54" t="s">
        <v>7293</v>
      </c>
      <c r="M972" s="54" t="s">
        <v>7291</v>
      </c>
      <c r="N972" s="54" t="s">
        <v>256</v>
      </c>
      <c r="O972" s="54" t="s">
        <v>256</v>
      </c>
      <c r="P972" s="54" t="s">
        <v>320</v>
      </c>
      <c r="Q972" s="54" t="s">
        <v>256</v>
      </c>
      <c r="R972" s="54" t="s">
        <v>431</v>
      </c>
      <c r="S972" s="71"/>
      <c r="T972" s="54" t="s">
        <v>256</v>
      </c>
      <c r="U972" s="71">
        <v>44419</v>
      </c>
      <c r="V972" s="54" t="s">
        <v>256</v>
      </c>
      <c r="W972" t="str">
        <f t="shared" si="15"/>
        <v>Aug-21</v>
      </c>
    </row>
    <row r="973" spans="1:23" x14ac:dyDescent="0.25">
      <c r="A973" s="54" t="s">
        <v>318</v>
      </c>
      <c r="B973" s="54" t="s">
        <v>428</v>
      </c>
      <c r="C973" s="54" t="s">
        <v>263</v>
      </c>
      <c r="D973" s="54" t="s">
        <v>429</v>
      </c>
      <c r="E973" s="54" t="s">
        <v>7294</v>
      </c>
      <c r="F973" s="71">
        <v>44426</v>
      </c>
      <c r="G973" s="72">
        <v>43761.64</v>
      </c>
      <c r="H973" s="72">
        <v>3673789.68</v>
      </c>
      <c r="I973" s="54" t="s">
        <v>265</v>
      </c>
      <c r="J973" s="54" t="s">
        <v>319</v>
      </c>
      <c r="K973" s="54" t="s">
        <v>7295</v>
      </c>
      <c r="L973" s="54" t="s">
        <v>7296</v>
      </c>
      <c r="M973" s="54" t="s">
        <v>7294</v>
      </c>
      <c r="N973" s="54" t="s">
        <v>256</v>
      </c>
      <c r="O973" s="54" t="s">
        <v>256</v>
      </c>
      <c r="P973" s="54" t="s">
        <v>320</v>
      </c>
      <c r="Q973" s="54" t="s">
        <v>256</v>
      </c>
      <c r="R973" s="54" t="s">
        <v>431</v>
      </c>
      <c r="S973" s="71"/>
      <c r="T973" s="54" t="s">
        <v>256</v>
      </c>
      <c r="U973" s="71">
        <v>44426</v>
      </c>
      <c r="V973" s="54" t="s">
        <v>256</v>
      </c>
      <c r="W973" t="str">
        <f t="shared" si="15"/>
        <v>Aug-21</v>
      </c>
    </row>
    <row r="974" spans="1:23" x14ac:dyDescent="0.25">
      <c r="A974" s="54" t="s">
        <v>318</v>
      </c>
      <c r="B974" s="54" t="s">
        <v>428</v>
      </c>
      <c r="C974" s="54" t="s">
        <v>263</v>
      </c>
      <c r="D974" s="54" t="s">
        <v>429</v>
      </c>
      <c r="E974" s="54" t="s">
        <v>7297</v>
      </c>
      <c r="F974" s="71">
        <v>44426</v>
      </c>
      <c r="G974" s="72">
        <v>20565</v>
      </c>
      <c r="H974" s="72">
        <v>1726431.75</v>
      </c>
      <c r="I974" s="54" t="s">
        <v>265</v>
      </c>
      <c r="J974" s="54" t="s">
        <v>319</v>
      </c>
      <c r="K974" s="54" t="s">
        <v>7298</v>
      </c>
      <c r="L974" s="54" t="s">
        <v>7299</v>
      </c>
      <c r="M974" s="54" t="s">
        <v>7297</v>
      </c>
      <c r="N974" s="54" t="s">
        <v>256</v>
      </c>
      <c r="O974" s="54" t="s">
        <v>256</v>
      </c>
      <c r="P974" s="54" t="s">
        <v>320</v>
      </c>
      <c r="Q974" s="54" t="s">
        <v>256</v>
      </c>
      <c r="R974" s="54" t="s">
        <v>431</v>
      </c>
      <c r="S974" s="71"/>
      <c r="T974" s="54" t="s">
        <v>256</v>
      </c>
      <c r="U974" s="71">
        <v>44426</v>
      </c>
      <c r="V974" s="54" t="s">
        <v>256</v>
      </c>
      <c r="W974" t="str">
        <f t="shared" si="15"/>
        <v>Aug-21</v>
      </c>
    </row>
    <row r="975" spans="1:23" x14ac:dyDescent="0.25">
      <c r="A975" s="54" t="s">
        <v>318</v>
      </c>
      <c r="B975" s="54" t="s">
        <v>428</v>
      </c>
      <c r="C975" s="54" t="s">
        <v>263</v>
      </c>
      <c r="D975" s="54" t="s">
        <v>429</v>
      </c>
      <c r="E975" s="54" t="s">
        <v>7300</v>
      </c>
      <c r="F975" s="71">
        <v>44439</v>
      </c>
      <c r="G975" s="72">
        <v>354</v>
      </c>
      <c r="H975" s="72">
        <v>29824.5</v>
      </c>
      <c r="I975" s="54" t="s">
        <v>265</v>
      </c>
      <c r="J975" s="54" t="s">
        <v>7301</v>
      </c>
      <c r="K975" s="54" t="s">
        <v>7302</v>
      </c>
      <c r="L975" s="54" t="s">
        <v>7303</v>
      </c>
      <c r="M975" s="54" t="s">
        <v>7300</v>
      </c>
      <c r="N975" s="54" t="s">
        <v>256</v>
      </c>
      <c r="O975" s="54" t="s">
        <v>256</v>
      </c>
      <c r="P975" s="54" t="s">
        <v>7304</v>
      </c>
      <c r="Q975" s="54" t="s">
        <v>256</v>
      </c>
      <c r="R975" s="54" t="s">
        <v>431</v>
      </c>
      <c r="S975" s="71"/>
      <c r="T975" s="54" t="s">
        <v>256</v>
      </c>
      <c r="U975" s="71">
        <v>44439</v>
      </c>
      <c r="V975" s="54" t="s">
        <v>256</v>
      </c>
      <c r="W975" t="str">
        <f t="shared" si="15"/>
        <v>Aug-21</v>
      </c>
    </row>
    <row r="976" spans="1:23" x14ac:dyDescent="0.25">
      <c r="A976" s="54" t="s">
        <v>317</v>
      </c>
      <c r="B976" s="54" t="s">
        <v>428</v>
      </c>
      <c r="C976" s="54" t="s">
        <v>263</v>
      </c>
      <c r="D976" s="54" t="s">
        <v>429</v>
      </c>
      <c r="E976" s="54" t="s">
        <v>7305</v>
      </c>
      <c r="F976" s="71">
        <v>44412</v>
      </c>
      <c r="G976" s="72">
        <v>64.52</v>
      </c>
      <c r="H976" s="72">
        <v>5416.45</v>
      </c>
      <c r="I976" s="54" t="s">
        <v>265</v>
      </c>
      <c r="J976" s="54" t="s">
        <v>595</v>
      </c>
      <c r="K976" s="54" t="s">
        <v>7306</v>
      </c>
      <c r="L976" s="54" t="s">
        <v>7307</v>
      </c>
      <c r="M976" s="54" t="s">
        <v>7305</v>
      </c>
      <c r="N976" s="54" t="s">
        <v>256</v>
      </c>
      <c r="O976" s="54" t="s">
        <v>256</v>
      </c>
      <c r="P976" s="54" t="s">
        <v>444</v>
      </c>
      <c r="Q976" s="54" t="s">
        <v>256</v>
      </c>
      <c r="R976" s="54" t="s">
        <v>431</v>
      </c>
      <c r="S976" s="71"/>
      <c r="T976" s="54" t="s">
        <v>256</v>
      </c>
      <c r="U976" s="71">
        <v>44412</v>
      </c>
      <c r="V976" s="54" t="s">
        <v>256</v>
      </c>
      <c r="W976" t="str">
        <f t="shared" si="15"/>
        <v>Aug-21</v>
      </c>
    </row>
    <row r="977" spans="1:23" x14ac:dyDescent="0.25">
      <c r="A977" s="54" t="s">
        <v>317</v>
      </c>
      <c r="B977" s="54" t="s">
        <v>428</v>
      </c>
      <c r="C977" s="54" t="s">
        <v>263</v>
      </c>
      <c r="D977" s="54" t="s">
        <v>429</v>
      </c>
      <c r="E977" s="54" t="s">
        <v>7308</v>
      </c>
      <c r="F977" s="71">
        <v>44412</v>
      </c>
      <c r="G977" s="72">
        <v>6061.11</v>
      </c>
      <c r="H977" s="72">
        <v>508830.18</v>
      </c>
      <c r="I977" s="54" t="s">
        <v>265</v>
      </c>
      <c r="J977" s="54" t="s">
        <v>595</v>
      </c>
      <c r="K977" s="54" t="s">
        <v>7309</v>
      </c>
      <c r="L977" s="54" t="s">
        <v>7310</v>
      </c>
      <c r="M977" s="54" t="s">
        <v>7308</v>
      </c>
      <c r="N977" s="54" t="s">
        <v>256</v>
      </c>
      <c r="O977" s="54" t="s">
        <v>256</v>
      </c>
      <c r="P977" s="54" t="s">
        <v>444</v>
      </c>
      <c r="Q977" s="54" t="s">
        <v>256</v>
      </c>
      <c r="R977" s="54" t="s">
        <v>431</v>
      </c>
      <c r="S977" s="71"/>
      <c r="T977" s="54" t="s">
        <v>256</v>
      </c>
      <c r="U977" s="71">
        <v>44412</v>
      </c>
      <c r="V977" s="54" t="s">
        <v>256</v>
      </c>
      <c r="W977" t="str">
        <f t="shared" si="15"/>
        <v>Aug-21</v>
      </c>
    </row>
    <row r="978" spans="1:23" x14ac:dyDescent="0.25">
      <c r="A978" s="54" t="s">
        <v>317</v>
      </c>
      <c r="B978" s="54" t="s">
        <v>428</v>
      </c>
      <c r="C978" s="54" t="s">
        <v>263</v>
      </c>
      <c r="D978" s="54" t="s">
        <v>429</v>
      </c>
      <c r="E978" s="54" t="s">
        <v>7311</v>
      </c>
      <c r="F978" s="71">
        <v>44412</v>
      </c>
      <c r="G978" s="72">
        <v>597.4</v>
      </c>
      <c r="H978" s="72">
        <v>50151.73</v>
      </c>
      <c r="I978" s="54" t="s">
        <v>265</v>
      </c>
      <c r="J978" s="54" t="s">
        <v>595</v>
      </c>
      <c r="K978" s="54" t="s">
        <v>7309</v>
      </c>
      <c r="L978" s="54" t="s">
        <v>7312</v>
      </c>
      <c r="M978" s="54" t="s">
        <v>7311</v>
      </c>
      <c r="N978" s="54" t="s">
        <v>256</v>
      </c>
      <c r="O978" s="54" t="s">
        <v>256</v>
      </c>
      <c r="P978" s="54" t="s">
        <v>444</v>
      </c>
      <c r="Q978" s="54" t="s">
        <v>256</v>
      </c>
      <c r="R978" s="54" t="s">
        <v>431</v>
      </c>
      <c r="S978" s="71"/>
      <c r="T978" s="54" t="s">
        <v>256</v>
      </c>
      <c r="U978" s="71">
        <v>44412</v>
      </c>
      <c r="V978" s="54" t="s">
        <v>256</v>
      </c>
      <c r="W978" t="str">
        <f t="shared" si="15"/>
        <v>Aug-21</v>
      </c>
    </row>
    <row r="979" spans="1:23" x14ac:dyDescent="0.25">
      <c r="A979" s="54" t="s">
        <v>317</v>
      </c>
      <c r="B979" s="54" t="s">
        <v>428</v>
      </c>
      <c r="C979" s="54" t="s">
        <v>263</v>
      </c>
      <c r="D979" s="54" t="s">
        <v>429</v>
      </c>
      <c r="E979" s="54" t="s">
        <v>7313</v>
      </c>
      <c r="F979" s="71">
        <v>44412</v>
      </c>
      <c r="G979" s="72">
        <v>163.4</v>
      </c>
      <c r="H979" s="72">
        <v>13717.43</v>
      </c>
      <c r="I979" s="54" t="s">
        <v>265</v>
      </c>
      <c r="J979" s="54" t="s">
        <v>595</v>
      </c>
      <c r="K979" s="54" t="s">
        <v>7309</v>
      </c>
      <c r="L979" s="54" t="s">
        <v>7314</v>
      </c>
      <c r="M979" s="54" t="s">
        <v>7313</v>
      </c>
      <c r="N979" s="54" t="s">
        <v>256</v>
      </c>
      <c r="O979" s="54" t="s">
        <v>256</v>
      </c>
      <c r="P979" s="54" t="s">
        <v>444</v>
      </c>
      <c r="Q979" s="54" t="s">
        <v>256</v>
      </c>
      <c r="R979" s="54" t="s">
        <v>431</v>
      </c>
      <c r="S979" s="71"/>
      <c r="T979" s="54" t="s">
        <v>256</v>
      </c>
      <c r="U979" s="71">
        <v>44412</v>
      </c>
      <c r="V979" s="54" t="s">
        <v>256</v>
      </c>
      <c r="W979" t="str">
        <f t="shared" si="15"/>
        <v>Aug-21</v>
      </c>
    </row>
    <row r="980" spans="1:23" x14ac:dyDescent="0.25">
      <c r="A980" s="54" t="s">
        <v>317</v>
      </c>
      <c r="B980" s="54" t="s">
        <v>428</v>
      </c>
      <c r="C980" s="54" t="s">
        <v>263</v>
      </c>
      <c r="D980" s="54" t="s">
        <v>429</v>
      </c>
      <c r="E980" s="54" t="s">
        <v>7315</v>
      </c>
      <c r="F980" s="71">
        <v>44412</v>
      </c>
      <c r="G980" s="72">
        <v>1661.06</v>
      </c>
      <c r="H980" s="72">
        <v>139445.99</v>
      </c>
      <c r="I980" s="54" t="s">
        <v>265</v>
      </c>
      <c r="J980" s="54" t="s">
        <v>595</v>
      </c>
      <c r="K980" s="54" t="s">
        <v>7309</v>
      </c>
      <c r="L980" s="54" t="s">
        <v>7316</v>
      </c>
      <c r="M980" s="54" t="s">
        <v>7315</v>
      </c>
      <c r="N980" s="54" t="s">
        <v>256</v>
      </c>
      <c r="O980" s="54" t="s">
        <v>256</v>
      </c>
      <c r="P980" s="54" t="s">
        <v>444</v>
      </c>
      <c r="Q980" s="54" t="s">
        <v>256</v>
      </c>
      <c r="R980" s="54" t="s">
        <v>431</v>
      </c>
      <c r="S980" s="71"/>
      <c r="T980" s="54" t="s">
        <v>256</v>
      </c>
      <c r="U980" s="71">
        <v>44412</v>
      </c>
      <c r="V980" s="54" t="s">
        <v>256</v>
      </c>
      <c r="W980" t="str">
        <f t="shared" si="15"/>
        <v>Aug-21</v>
      </c>
    </row>
    <row r="981" spans="1:23" x14ac:dyDescent="0.25">
      <c r="A981" s="54" t="s">
        <v>317</v>
      </c>
      <c r="B981" s="54" t="s">
        <v>428</v>
      </c>
      <c r="C981" s="54" t="s">
        <v>263</v>
      </c>
      <c r="D981" s="54" t="s">
        <v>429</v>
      </c>
      <c r="E981" s="54" t="s">
        <v>7317</v>
      </c>
      <c r="F981" s="71">
        <v>44412</v>
      </c>
      <c r="G981" s="72">
        <v>1416.53</v>
      </c>
      <c r="H981" s="72">
        <v>118917.69</v>
      </c>
      <c r="I981" s="54" t="s">
        <v>265</v>
      </c>
      <c r="J981" s="54" t="s">
        <v>595</v>
      </c>
      <c r="K981" s="54" t="s">
        <v>7309</v>
      </c>
      <c r="L981" s="54" t="s">
        <v>7318</v>
      </c>
      <c r="M981" s="54" t="s">
        <v>7317</v>
      </c>
      <c r="N981" s="54" t="s">
        <v>256</v>
      </c>
      <c r="O981" s="54" t="s">
        <v>256</v>
      </c>
      <c r="P981" s="54" t="s">
        <v>444</v>
      </c>
      <c r="Q981" s="54" t="s">
        <v>256</v>
      </c>
      <c r="R981" s="54" t="s">
        <v>431</v>
      </c>
      <c r="S981" s="71"/>
      <c r="T981" s="54" t="s">
        <v>256</v>
      </c>
      <c r="U981" s="71">
        <v>44412</v>
      </c>
      <c r="V981" s="54" t="s">
        <v>256</v>
      </c>
      <c r="W981" t="str">
        <f t="shared" si="15"/>
        <v>Aug-21</v>
      </c>
    </row>
    <row r="982" spans="1:23" x14ac:dyDescent="0.25">
      <c r="A982" s="54" t="s">
        <v>317</v>
      </c>
      <c r="B982" s="54" t="s">
        <v>428</v>
      </c>
      <c r="C982" s="54" t="s">
        <v>263</v>
      </c>
      <c r="D982" s="54" t="s">
        <v>429</v>
      </c>
      <c r="E982" s="54" t="s">
        <v>7319</v>
      </c>
      <c r="F982" s="71">
        <v>44412</v>
      </c>
      <c r="G982" s="72">
        <v>1075.3800000000001</v>
      </c>
      <c r="H982" s="72">
        <v>90278.15</v>
      </c>
      <c r="I982" s="54" t="s">
        <v>265</v>
      </c>
      <c r="J982" s="54" t="s">
        <v>595</v>
      </c>
      <c r="K982" s="54" t="s">
        <v>7309</v>
      </c>
      <c r="L982" s="54" t="s">
        <v>7320</v>
      </c>
      <c r="M982" s="54" t="s">
        <v>7319</v>
      </c>
      <c r="N982" s="54" t="s">
        <v>256</v>
      </c>
      <c r="O982" s="54" t="s">
        <v>256</v>
      </c>
      <c r="P982" s="54" t="s">
        <v>444</v>
      </c>
      <c r="Q982" s="54" t="s">
        <v>256</v>
      </c>
      <c r="R982" s="54" t="s">
        <v>431</v>
      </c>
      <c r="S982" s="71"/>
      <c r="T982" s="54" t="s">
        <v>256</v>
      </c>
      <c r="U982" s="71">
        <v>44412</v>
      </c>
      <c r="V982" s="54" t="s">
        <v>256</v>
      </c>
      <c r="W982" t="str">
        <f t="shared" si="15"/>
        <v>Aug-21</v>
      </c>
    </row>
    <row r="983" spans="1:23" x14ac:dyDescent="0.25">
      <c r="A983" s="54" t="s">
        <v>317</v>
      </c>
      <c r="B983" s="54" t="s">
        <v>428</v>
      </c>
      <c r="C983" s="54" t="s">
        <v>263</v>
      </c>
      <c r="D983" s="54" t="s">
        <v>429</v>
      </c>
      <c r="E983" s="54" t="s">
        <v>7321</v>
      </c>
      <c r="F983" s="71">
        <v>44412</v>
      </c>
      <c r="G983" s="72">
        <v>1773.97</v>
      </c>
      <c r="H983" s="72">
        <v>148924.78</v>
      </c>
      <c r="I983" s="54" t="s">
        <v>265</v>
      </c>
      <c r="J983" s="54" t="s">
        <v>595</v>
      </c>
      <c r="K983" s="54" t="s">
        <v>7309</v>
      </c>
      <c r="L983" s="54" t="s">
        <v>7322</v>
      </c>
      <c r="M983" s="54" t="s">
        <v>7321</v>
      </c>
      <c r="N983" s="54" t="s">
        <v>256</v>
      </c>
      <c r="O983" s="54" t="s">
        <v>256</v>
      </c>
      <c r="P983" s="54" t="s">
        <v>444</v>
      </c>
      <c r="Q983" s="54" t="s">
        <v>256</v>
      </c>
      <c r="R983" s="54" t="s">
        <v>431</v>
      </c>
      <c r="S983" s="71"/>
      <c r="T983" s="54" t="s">
        <v>256</v>
      </c>
      <c r="U983" s="71">
        <v>44412</v>
      </c>
      <c r="V983" s="54" t="s">
        <v>256</v>
      </c>
      <c r="W983" t="str">
        <f t="shared" si="15"/>
        <v>Aug-21</v>
      </c>
    </row>
    <row r="984" spans="1:23" x14ac:dyDescent="0.25">
      <c r="A984" s="54" t="s">
        <v>317</v>
      </c>
      <c r="B984" s="54" t="s">
        <v>428</v>
      </c>
      <c r="C984" s="54" t="s">
        <v>263</v>
      </c>
      <c r="D984" s="54" t="s">
        <v>429</v>
      </c>
      <c r="E984" s="54" t="s">
        <v>7323</v>
      </c>
      <c r="F984" s="71">
        <v>44412</v>
      </c>
      <c r="G984" s="72">
        <v>10494.77</v>
      </c>
      <c r="H984" s="72">
        <v>881035.94</v>
      </c>
      <c r="I984" s="54" t="s">
        <v>265</v>
      </c>
      <c r="J984" s="54" t="s">
        <v>595</v>
      </c>
      <c r="K984" s="54" t="s">
        <v>7309</v>
      </c>
      <c r="L984" s="54" t="s">
        <v>7324</v>
      </c>
      <c r="M984" s="54" t="s">
        <v>7323</v>
      </c>
      <c r="N984" s="54" t="s">
        <v>256</v>
      </c>
      <c r="O984" s="54" t="s">
        <v>256</v>
      </c>
      <c r="P984" s="54" t="s">
        <v>444</v>
      </c>
      <c r="Q984" s="54" t="s">
        <v>256</v>
      </c>
      <c r="R984" s="54" t="s">
        <v>431</v>
      </c>
      <c r="S984" s="71"/>
      <c r="T984" s="54" t="s">
        <v>256</v>
      </c>
      <c r="U984" s="71">
        <v>44412</v>
      </c>
      <c r="V984" s="54" t="s">
        <v>256</v>
      </c>
      <c r="W984" t="str">
        <f t="shared" si="15"/>
        <v>Aug-21</v>
      </c>
    </row>
    <row r="985" spans="1:23" x14ac:dyDescent="0.25">
      <c r="A985" s="54" t="s">
        <v>317</v>
      </c>
      <c r="B985" s="54" t="s">
        <v>428</v>
      </c>
      <c r="C985" s="54" t="s">
        <v>263</v>
      </c>
      <c r="D985" s="54" t="s">
        <v>429</v>
      </c>
      <c r="E985" s="54" t="s">
        <v>7325</v>
      </c>
      <c r="F985" s="71">
        <v>44412</v>
      </c>
      <c r="G985" s="72">
        <v>1588.5</v>
      </c>
      <c r="H985" s="72">
        <v>133354.57999999999</v>
      </c>
      <c r="I985" s="54" t="s">
        <v>265</v>
      </c>
      <c r="J985" s="54" t="s">
        <v>595</v>
      </c>
      <c r="K985" s="54" t="s">
        <v>7309</v>
      </c>
      <c r="L985" s="54" t="s">
        <v>7326</v>
      </c>
      <c r="M985" s="54" t="s">
        <v>7325</v>
      </c>
      <c r="N985" s="54" t="s">
        <v>256</v>
      </c>
      <c r="O985" s="54" t="s">
        <v>256</v>
      </c>
      <c r="P985" s="54" t="s">
        <v>444</v>
      </c>
      <c r="Q985" s="54" t="s">
        <v>256</v>
      </c>
      <c r="R985" s="54" t="s">
        <v>431</v>
      </c>
      <c r="S985" s="71"/>
      <c r="T985" s="54" t="s">
        <v>256</v>
      </c>
      <c r="U985" s="71">
        <v>44412</v>
      </c>
      <c r="V985" s="54" t="s">
        <v>256</v>
      </c>
      <c r="W985" t="str">
        <f t="shared" si="15"/>
        <v>Aug-21</v>
      </c>
    </row>
    <row r="986" spans="1:23" x14ac:dyDescent="0.25">
      <c r="A986" s="54" t="s">
        <v>317</v>
      </c>
      <c r="B986" s="54" t="s">
        <v>428</v>
      </c>
      <c r="C986" s="54" t="s">
        <v>263</v>
      </c>
      <c r="D986" s="54" t="s">
        <v>429</v>
      </c>
      <c r="E986" s="54" t="s">
        <v>7327</v>
      </c>
      <c r="F986" s="71">
        <v>44412</v>
      </c>
      <c r="G986" s="72">
        <v>561.23</v>
      </c>
      <c r="H986" s="72">
        <v>47115.26</v>
      </c>
      <c r="I986" s="54" t="s">
        <v>265</v>
      </c>
      <c r="J986" s="54" t="s">
        <v>595</v>
      </c>
      <c r="K986" s="54" t="s">
        <v>7328</v>
      </c>
      <c r="L986" s="54" t="s">
        <v>7329</v>
      </c>
      <c r="M986" s="54" t="s">
        <v>7327</v>
      </c>
      <c r="N986" s="54" t="s">
        <v>256</v>
      </c>
      <c r="O986" s="54" t="s">
        <v>256</v>
      </c>
      <c r="P986" s="54" t="s">
        <v>444</v>
      </c>
      <c r="Q986" s="54" t="s">
        <v>256</v>
      </c>
      <c r="R986" s="54" t="s">
        <v>431</v>
      </c>
      <c r="S986" s="71"/>
      <c r="T986" s="54" t="s">
        <v>256</v>
      </c>
      <c r="U986" s="71">
        <v>44412</v>
      </c>
      <c r="V986" s="54" t="s">
        <v>256</v>
      </c>
      <c r="W986" t="str">
        <f t="shared" si="15"/>
        <v>Aug-21</v>
      </c>
    </row>
    <row r="987" spans="1:23" x14ac:dyDescent="0.25">
      <c r="A987" s="54" t="s">
        <v>317</v>
      </c>
      <c r="B987" s="54" t="s">
        <v>428</v>
      </c>
      <c r="C987" s="54" t="s">
        <v>263</v>
      </c>
      <c r="D987" s="54" t="s">
        <v>429</v>
      </c>
      <c r="E987" s="54" t="s">
        <v>7330</v>
      </c>
      <c r="F987" s="71">
        <v>44412</v>
      </c>
      <c r="G987" s="72">
        <v>394.91</v>
      </c>
      <c r="H987" s="72">
        <v>33152.69</v>
      </c>
      <c r="I987" s="54" t="s">
        <v>265</v>
      </c>
      <c r="J987" s="54" t="s">
        <v>595</v>
      </c>
      <c r="K987" s="54" t="s">
        <v>7331</v>
      </c>
      <c r="L987" s="54" t="s">
        <v>7332</v>
      </c>
      <c r="M987" s="54" t="s">
        <v>7330</v>
      </c>
      <c r="N987" s="54" t="s">
        <v>256</v>
      </c>
      <c r="O987" s="54" t="s">
        <v>256</v>
      </c>
      <c r="P987" s="54" t="s">
        <v>444</v>
      </c>
      <c r="Q987" s="54" t="s">
        <v>256</v>
      </c>
      <c r="R987" s="54" t="s">
        <v>431</v>
      </c>
      <c r="S987" s="71"/>
      <c r="T987" s="54" t="s">
        <v>256</v>
      </c>
      <c r="U987" s="71">
        <v>44412</v>
      </c>
      <c r="V987" s="54" t="s">
        <v>256</v>
      </c>
      <c r="W987" t="str">
        <f t="shared" si="15"/>
        <v>Aug-21</v>
      </c>
    </row>
    <row r="988" spans="1:23" x14ac:dyDescent="0.25">
      <c r="A988" s="54" t="s">
        <v>317</v>
      </c>
      <c r="B988" s="54" t="s">
        <v>428</v>
      </c>
      <c r="C988" s="54" t="s">
        <v>263</v>
      </c>
      <c r="D988" s="54" t="s">
        <v>429</v>
      </c>
      <c r="E988" s="54" t="s">
        <v>7333</v>
      </c>
      <c r="F988" s="71">
        <v>44412</v>
      </c>
      <c r="G988" s="72">
        <v>1959.71</v>
      </c>
      <c r="H988" s="72">
        <v>164517.65</v>
      </c>
      <c r="I988" s="54" t="s">
        <v>265</v>
      </c>
      <c r="J988" s="54" t="s">
        <v>595</v>
      </c>
      <c r="K988" s="54" t="s">
        <v>7331</v>
      </c>
      <c r="L988" s="54" t="s">
        <v>7334</v>
      </c>
      <c r="M988" s="54" t="s">
        <v>7333</v>
      </c>
      <c r="N988" s="54" t="s">
        <v>256</v>
      </c>
      <c r="O988" s="54" t="s">
        <v>256</v>
      </c>
      <c r="P988" s="54" t="s">
        <v>444</v>
      </c>
      <c r="Q988" s="54" t="s">
        <v>256</v>
      </c>
      <c r="R988" s="54" t="s">
        <v>431</v>
      </c>
      <c r="S988" s="71"/>
      <c r="T988" s="54" t="s">
        <v>256</v>
      </c>
      <c r="U988" s="71">
        <v>44412</v>
      </c>
      <c r="V988" s="54" t="s">
        <v>256</v>
      </c>
      <c r="W988" t="str">
        <f t="shared" si="15"/>
        <v>Aug-21</v>
      </c>
    </row>
    <row r="989" spans="1:23" x14ac:dyDescent="0.25">
      <c r="A989" s="54" t="s">
        <v>317</v>
      </c>
      <c r="B989" s="54" t="s">
        <v>428</v>
      </c>
      <c r="C989" s="54" t="s">
        <v>263</v>
      </c>
      <c r="D989" s="54" t="s">
        <v>429</v>
      </c>
      <c r="E989" s="54" t="s">
        <v>7335</v>
      </c>
      <c r="F989" s="71">
        <v>44418</v>
      </c>
      <c r="G989" s="72">
        <v>800</v>
      </c>
      <c r="H989" s="72">
        <v>67160</v>
      </c>
      <c r="I989" s="54" t="s">
        <v>265</v>
      </c>
      <c r="J989" s="54" t="s">
        <v>595</v>
      </c>
      <c r="K989" s="54" t="s">
        <v>7331</v>
      </c>
      <c r="L989" s="54" t="s">
        <v>7336</v>
      </c>
      <c r="M989" s="54" t="s">
        <v>7335</v>
      </c>
      <c r="N989" s="54" t="s">
        <v>256</v>
      </c>
      <c r="O989" s="54" t="s">
        <v>256</v>
      </c>
      <c r="P989" s="54" t="s">
        <v>444</v>
      </c>
      <c r="Q989" s="54" t="s">
        <v>256</v>
      </c>
      <c r="R989" s="54" t="s">
        <v>431</v>
      </c>
      <c r="S989" s="71"/>
      <c r="T989" s="54" t="s">
        <v>256</v>
      </c>
      <c r="U989" s="71">
        <v>44418</v>
      </c>
      <c r="V989" s="54" t="s">
        <v>256</v>
      </c>
      <c r="W989" t="str">
        <f t="shared" si="15"/>
        <v>Aug-21</v>
      </c>
    </row>
    <row r="990" spans="1:23" x14ac:dyDescent="0.25">
      <c r="A990" s="54" t="s">
        <v>317</v>
      </c>
      <c r="B990" s="54" t="s">
        <v>428</v>
      </c>
      <c r="C990" s="54" t="s">
        <v>263</v>
      </c>
      <c r="D990" s="54" t="s">
        <v>429</v>
      </c>
      <c r="E990" s="54" t="s">
        <v>7337</v>
      </c>
      <c r="F990" s="71">
        <v>44418</v>
      </c>
      <c r="G990" s="72">
        <v>171.93</v>
      </c>
      <c r="H990" s="72">
        <v>14433.52</v>
      </c>
      <c r="I990" s="54" t="s">
        <v>265</v>
      </c>
      <c r="J990" s="54" t="s">
        <v>595</v>
      </c>
      <c r="K990" s="54" t="s">
        <v>7331</v>
      </c>
      <c r="L990" s="54" t="s">
        <v>7338</v>
      </c>
      <c r="M990" s="54" t="s">
        <v>7337</v>
      </c>
      <c r="N990" s="54" t="s">
        <v>256</v>
      </c>
      <c r="O990" s="54" t="s">
        <v>256</v>
      </c>
      <c r="P990" s="54" t="s">
        <v>444</v>
      </c>
      <c r="Q990" s="54" t="s">
        <v>256</v>
      </c>
      <c r="R990" s="54" t="s">
        <v>431</v>
      </c>
      <c r="S990" s="71"/>
      <c r="T990" s="54" t="s">
        <v>256</v>
      </c>
      <c r="U990" s="71">
        <v>44418</v>
      </c>
      <c r="V990" s="54" t="s">
        <v>256</v>
      </c>
      <c r="W990" t="str">
        <f t="shared" si="15"/>
        <v>Aug-21</v>
      </c>
    </row>
    <row r="991" spans="1:23" x14ac:dyDescent="0.25">
      <c r="A991" s="54" t="s">
        <v>317</v>
      </c>
      <c r="B991" s="54" t="s">
        <v>428</v>
      </c>
      <c r="C991" s="54" t="s">
        <v>263</v>
      </c>
      <c r="D991" s="54" t="s">
        <v>429</v>
      </c>
      <c r="E991" s="54" t="s">
        <v>7339</v>
      </c>
      <c r="F991" s="71">
        <v>44418</v>
      </c>
      <c r="G991" s="72">
        <v>369.98</v>
      </c>
      <c r="H991" s="72">
        <v>31059.82</v>
      </c>
      <c r="I991" s="54" t="s">
        <v>265</v>
      </c>
      <c r="J991" s="54" t="s">
        <v>595</v>
      </c>
      <c r="K991" s="54" t="s">
        <v>7331</v>
      </c>
      <c r="L991" s="54" t="s">
        <v>7340</v>
      </c>
      <c r="M991" s="54" t="s">
        <v>7339</v>
      </c>
      <c r="N991" s="54" t="s">
        <v>256</v>
      </c>
      <c r="O991" s="54" t="s">
        <v>256</v>
      </c>
      <c r="P991" s="54" t="s">
        <v>444</v>
      </c>
      <c r="Q991" s="54" t="s">
        <v>256</v>
      </c>
      <c r="R991" s="54" t="s">
        <v>431</v>
      </c>
      <c r="S991" s="71"/>
      <c r="T991" s="54" t="s">
        <v>256</v>
      </c>
      <c r="U991" s="71">
        <v>44418</v>
      </c>
      <c r="V991" s="54" t="s">
        <v>256</v>
      </c>
      <c r="W991" t="str">
        <f t="shared" si="15"/>
        <v>Aug-21</v>
      </c>
    </row>
    <row r="992" spans="1:23" x14ac:dyDescent="0.25">
      <c r="A992" s="54" t="s">
        <v>317</v>
      </c>
      <c r="B992" s="54" t="s">
        <v>428</v>
      </c>
      <c r="C992" s="54" t="s">
        <v>263</v>
      </c>
      <c r="D992" s="54" t="s">
        <v>429</v>
      </c>
      <c r="E992" s="54" t="s">
        <v>7341</v>
      </c>
      <c r="F992" s="71">
        <v>44418</v>
      </c>
      <c r="G992" s="72">
        <v>938.31</v>
      </c>
      <c r="H992" s="72">
        <v>78771.12</v>
      </c>
      <c r="I992" s="54" t="s">
        <v>265</v>
      </c>
      <c r="J992" s="54" t="s">
        <v>595</v>
      </c>
      <c r="K992" s="54" t="s">
        <v>7331</v>
      </c>
      <c r="L992" s="54" t="s">
        <v>7342</v>
      </c>
      <c r="M992" s="54" t="s">
        <v>7341</v>
      </c>
      <c r="N992" s="54" t="s">
        <v>256</v>
      </c>
      <c r="O992" s="54" t="s">
        <v>256</v>
      </c>
      <c r="P992" s="54" t="s">
        <v>444</v>
      </c>
      <c r="Q992" s="54" t="s">
        <v>256</v>
      </c>
      <c r="R992" s="54" t="s">
        <v>431</v>
      </c>
      <c r="S992" s="71"/>
      <c r="T992" s="54" t="s">
        <v>256</v>
      </c>
      <c r="U992" s="71">
        <v>44418</v>
      </c>
      <c r="V992" s="54" t="s">
        <v>256</v>
      </c>
      <c r="W992" t="str">
        <f t="shared" si="15"/>
        <v>Aug-21</v>
      </c>
    </row>
    <row r="993" spans="1:23" x14ac:dyDescent="0.25">
      <c r="A993" s="54" t="s">
        <v>317</v>
      </c>
      <c r="B993" s="54" t="s">
        <v>428</v>
      </c>
      <c r="C993" s="54" t="s">
        <v>263</v>
      </c>
      <c r="D993" s="54" t="s">
        <v>429</v>
      </c>
      <c r="E993" s="54" t="s">
        <v>7343</v>
      </c>
      <c r="F993" s="71">
        <v>44431</v>
      </c>
      <c r="G993" s="72">
        <v>90.65</v>
      </c>
      <c r="H993" s="72">
        <v>7610.07</v>
      </c>
      <c r="I993" s="54" t="s">
        <v>265</v>
      </c>
      <c r="J993" s="54" t="s">
        <v>595</v>
      </c>
      <c r="K993" s="54" t="s">
        <v>7331</v>
      </c>
      <c r="L993" s="54" t="s">
        <v>7344</v>
      </c>
      <c r="M993" s="54" t="s">
        <v>7343</v>
      </c>
      <c r="N993" s="54" t="s">
        <v>256</v>
      </c>
      <c r="O993" s="54" t="s">
        <v>256</v>
      </c>
      <c r="P993" s="54" t="s">
        <v>444</v>
      </c>
      <c r="Q993" s="54" t="s">
        <v>256</v>
      </c>
      <c r="R993" s="54" t="s">
        <v>431</v>
      </c>
      <c r="S993" s="71"/>
      <c r="T993" s="54" t="s">
        <v>256</v>
      </c>
      <c r="U993" s="71">
        <v>44431</v>
      </c>
      <c r="V993" s="54" t="s">
        <v>256</v>
      </c>
      <c r="W993" t="str">
        <f t="shared" si="15"/>
        <v>Aug-21</v>
      </c>
    </row>
    <row r="994" spans="1:23" x14ac:dyDescent="0.25">
      <c r="A994" s="54" t="s">
        <v>317</v>
      </c>
      <c r="B994" s="54" t="s">
        <v>428</v>
      </c>
      <c r="C994" s="54" t="s">
        <v>263</v>
      </c>
      <c r="D994" s="54" t="s">
        <v>429</v>
      </c>
      <c r="E994" s="54" t="s">
        <v>7345</v>
      </c>
      <c r="F994" s="71">
        <v>44430</v>
      </c>
      <c r="G994" s="72">
        <v>1750.45</v>
      </c>
      <c r="H994" s="72">
        <v>146950.28</v>
      </c>
      <c r="I994" s="54" t="s">
        <v>265</v>
      </c>
      <c r="J994" s="54" t="s">
        <v>595</v>
      </c>
      <c r="K994" s="54" t="s">
        <v>7346</v>
      </c>
      <c r="L994" s="54" t="s">
        <v>7347</v>
      </c>
      <c r="M994" s="54" t="s">
        <v>7345</v>
      </c>
      <c r="N994" s="54" t="s">
        <v>256</v>
      </c>
      <c r="O994" s="54" t="s">
        <v>256</v>
      </c>
      <c r="P994" s="54" t="s">
        <v>444</v>
      </c>
      <c r="Q994" s="54" t="s">
        <v>256</v>
      </c>
      <c r="R994" s="54" t="s">
        <v>431</v>
      </c>
      <c r="S994" s="71"/>
      <c r="T994" s="54" t="s">
        <v>256</v>
      </c>
      <c r="U994" s="71">
        <v>44430</v>
      </c>
      <c r="V994" s="54" t="s">
        <v>256</v>
      </c>
      <c r="W994" t="str">
        <f t="shared" si="15"/>
        <v>Aug-21</v>
      </c>
    </row>
    <row r="995" spans="1:23" x14ac:dyDescent="0.25">
      <c r="A995" s="54" t="s">
        <v>317</v>
      </c>
      <c r="B995" s="54" t="s">
        <v>428</v>
      </c>
      <c r="C995" s="54" t="s">
        <v>263</v>
      </c>
      <c r="D995" s="54" t="s">
        <v>429</v>
      </c>
      <c r="E995" s="54" t="s">
        <v>7348</v>
      </c>
      <c r="F995" s="71">
        <v>44430</v>
      </c>
      <c r="G995" s="72">
        <v>303.94</v>
      </c>
      <c r="H995" s="72">
        <v>25515.759999999998</v>
      </c>
      <c r="I995" s="54" t="s">
        <v>265</v>
      </c>
      <c r="J995" s="54" t="s">
        <v>595</v>
      </c>
      <c r="K995" s="54" t="s">
        <v>7346</v>
      </c>
      <c r="L995" s="54" t="s">
        <v>7349</v>
      </c>
      <c r="M995" s="54" t="s">
        <v>7348</v>
      </c>
      <c r="N995" s="54" t="s">
        <v>256</v>
      </c>
      <c r="O995" s="54" t="s">
        <v>256</v>
      </c>
      <c r="P995" s="54" t="s">
        <v>444</v>
      </c>
      <c r="Q995" s="54" t="s">
        <v>256</v>
      </c>
      <c r="R995" s="54" t="s">
        <v>431</v>
      </c>
      <c r="S995" s="71"/>
      <c r="T995" s="54" t="s">
        <v>256</v>
      </c>
      <c r="U995" s="71">
        <v>44430</v>
      </c>
      <c r="V995" s="54" t="s">
        <v>256</v>
      </c>
      <c r="W995" t="str">
        <f t="shared" si="15"/>
        <v>Aug-21</v>
      </c>
    </row>
    <row r="996" spans="1:23" x14ac:dyDescent="0.25">
      <c r="A996" s="54" t="s">
        <v>317</v>
      </c>
      <c r="B996" s="54" t="s">
        <v>428</v>
      </c>
      <c r="C996" s="54" t="s">
        <v>263</v>
      </c>
      <c r="D996" s="54" t="s">
        <v>429</v>
      </c>
      <c r="E996" s="54" t="s">
        <v>7350</v>
      </c>
      <c r="F996" s="71">
        <v>44430</v>
      </c>
      <c r="G996" s="72">
        <v>176</v>
      </c>
      <c r="H996" s="72">
        <v>14775.2</v>
      </c>
      <c r="I996" s="54" t="s">
        <v>265</v>
      </c>
      <c r="J996" s="54" t="s">
        <v>595</v>
      </c>
      <c r="K996" s="54" t="s">
        <v>7346</v>
      </c>
      <c r="L996" s="54" t="s">
        <v>7351</v>
      </c>
      <c r="M996" s="54" t="s">
        <v>7350</v>
      </c>
      <c r="N996" s="54" t="s">
        <v>256</v>
      </c>
      <c r="O996" s="54" t="s">
        <v>256</v>
      </c>
      <c r="P996" s="54" t="s">
        <v>444</v>
      </c>
      <c r="Q996" s="54" t="s">
        <v>256</v>
      </c>
      <c r="R996" s="54" t="s">
        <v>431</v>
      </c>
      <c r="S996" s="71"/>
      <c r="T996" s="54" t="s">
        <v>256</v>
      </c>
      <c r="U996" s="71">
        <v>44430</v>
      </c>
      <c r="V996" s="54" t="s">
        <v>256</v>
      </c>
      <c r="W996" t="str">
        <f t="shared" si="15"/>
        <v>Aug-21</v>
      </c>
    </row>
    <row r="997" spans="1:23" x14ac:dyDescent="0.25">
      <c r="A997" s="54" t="s">
        <v>317</v>
      </c>
      <c r="B997" s="54" t="s">
        <v>428</v>
      </c>
      <c r="C997" s="54" t="s">
        <v>263</v>
      </c>
      <c r="D997" s="54" t="s">
        <v>429</v>
      </c>
      <c r="E997" s="54" t="s">
        <v>7352</v>
      </c>
      <c r="F997" s="71">
        <v>44430</v>
      </c>
      <c r="G997" s="72">
        <v>496.17</v>
      </c>
      <c r="H997" s="72">
        <v>41653.47</v>
      </c>
      <c r="I997" s="54" t="s">
        <v>265</v>
      </c>
      <c r="J997" s="54" t="s">
        <v>595</v>
      </c>
      <c r="K997" s="54" t="s">
        <v>7346</v>
      </c>
      <c r="L997" s="54" t="s">
        <v>7353</v>
      </c>
      <c r="M997" s="54" t="s">
        <v>7352</v>
      </c>
      <c r="N997" s="54" t="s">
        <v>256</v>
      </c>
      <c r="O997" s="54" t="s">
        <v>256</v>
      </c>
      <c r="P997" s="54" t="s">
        <v>444</v>
      </c>
      <c r="Q997" s="54" t="s">
        <v>256</v>
      </c>
      <c r="R997" s="54" t="s">
        <v>431</v>
      </c>
      <c r="S997" s="71"/>
      <c r="T997" s="54" t="s">
        <v>256</v>
      </c>
      <c r="U997" s="71">
        <v>44430</v>
      </c>
      <c r="V997" s="54" t="s">
        <v>256</v>
      </c>
      <c r="W997" t="str">
        <f t="shared" si="15"/>
        <v>Aug-21</v>
      </c>
    </row>
    <row r="998" spans="1:23" x14ac:dyDescent="0.25">
      <c r="A998" s="54" t="s">
        <v>317</v>
      </c>
      <c r="B998" s="54" t="s">
        <v>428</v>
      </c>
      <c r="C998" s="54" t="s">
        <v>263</v>
      </c>
      <c r="D998" s="54" t="s">
        <v>429</v>
      </c>
      <c r="E998" s="54" t="s">
        <v>7354</v>
      </c>
      <c r="F998" s="71">
        <v>44430</v>
      </c>
      <c r="G998" s="72">
        <v>196.56</v>
      </c>
      <c r="H998" s="72">
        <v>16501.21</v>
      </c>
      <c r="I998" s="54" t="s">
        <v>265</v>
      </c>
      <c r="J998" s="54" t="s">
        <v>595</v>
      </c>
      <c r="K998" s="54" t="s">
        <v>7346</v>
      </c>
      <c r="L998" s="54" t="s">
        <v>7355</v>
      </c>
      <c r="M998" s="54" t="s">
        <v>7354</v>
      </c>
      <c r="N998" s="54" t="s">
        <v>256</v>
      </c>
      <c r="O998" s="54" t="s">
        <v>256</v>
      </c>
      <c r="P998" s="54" t="s">
        <v>444</v>
      </c>
      <c r="Q998" s="54" t="s">
        <v>256</v>
      </c>
      <c r="R998" s="54" t="s">
        <v>431</v>
      </c>
      <c r="S998" s="71"/>
      <c r="T998" s="54" t="s">
        <v>256</v>
      </c>
      <c r="U998" s="71">
        <v>44430</v>
      </c>
      <c r="V998" s="54" t="s">
        <v>256</v>
      </c>
      <c r="W998" t="str">
        <f t="shared" si="15"/>
        <v>Aug-21</v>
      </c>
    </row>
    <row r="999" spans="1:23" x14ac:dyDescent="0.25">
      <c r="A999" s="54" t="s">
        <v>317</v>
      </c>
      <c r="B999" s="54" t="s">
        <v>428</v>
      </c>
      <c r="C999" s="54" t="s">
        <v>263</v>
      </c>
      <c r="D999" s="54" t="s">
        <v>429</v>
      </c>
      <c r="E999" s="54" t="s">
        <v>7356</v>
      </c>
      <c r="F999" s="71">
        <v>44430</v>
      </c>
      <c r="G999" s="72">
        <v>545.91999999999996</v>
      </c>
      <c r="H999" s="72">
        <v>45829.98</v>
      </c>
      <c r="I999" s="54" t="s">
        <v>265</v>
      </c>
      <c r="J999" s="54" t="s">
        <v>595</v>
      </c>
      <c r="K999" s="54" t="s">
        <v>7346</v>
      </c>
      <c r="L999" s="54" t="s">
        <v>7357</v>
      </c>
      <c r="M999" s="54" t="s">
        <v>7356</v>
      </c>
      <c r="N999" s="54" t="s">
        <v>256</v>
      </c>
      <c r="O999" s="54" t="s">
        <v>256</v>
      </c>
      <c r="P999" s="54" t="s">
        <v>444</v>
      </c>
      <c r="Q999" s="54" t="s">
        <v>256</v>
      </c>
      <c r="R999" s="54" t="s">
        <v>431</v>
      </c>
      <c r="S999" s="71"/>
      <c r="T999" s="54" t="s">
        <v>256</v>
      </c>
      <c r="U999" s="71">
        <v>44430</v>
      </c>
      <c r="V999" s="54" t="s">
        <v>256</v>
      </c>
      <c r="W999" t="str">
        <f t="shared" si="15"/>
        <v>Aug-21</v>
      </c>
    </row>
    <row r="1000" spans="1:23" x14ac:dyDescent="0.25">
      <c r="A1000" s="54" t="s">
        <v>317</v>
      </c>
      <c r="B1000" s="54" t="s">
        <v>428</v>
      </c>
      <c r="C1000" s="54" t="s">
        <v>263</v>
      </c>
      <c r="D1000" s="54" t="s">
        <v>429</v>
      </c>
      <c r="E1000" s="54" t="s">
        <v>7358</v>
      </c>
      <c r="F1000" s="71">
        <v>44430</v>
      </c>
      <c r="G1000" s="72">
        <v>931.7</v>
      </c>
      <c r="H1000" s="72">
        <v>78216.22</v>
      </c>
      <c r="I1000" s="54" t="s">
        <v>265</v>
      </c>
      <c r="J1000" s="54" t="s">
        <v>595</v>
      </c>
      <c r="K1000" s="54" t="s">
        <v>7346</v>
      </c>
      <c r="L1000" s="54" t="s">
        <v>7359</v>
      </c>
      <c r="M1000" s="54" t="s">
        <v>7358</v>
      </c>
      <c r="N1000" s="54" t="s">
        <v>256</v>
      </c>
      <c r="O1000" s="54" t="s">
        <v>256</v>
      </c>
      <c r="P1000" s="54" t="s">
        <v>444</v>
      </c>
      <c r="Q1000" s="54" t="s">
        <v>256</v>
      </c>
      <c r="R1000" s="54" t="s">
        <v>431</v>
      </c>
      <c r="S1000" s="71"/>
      <c r="T1000" s="54" t="s">
        <v>256</v>
      </c>
      <c r="U1000" s="71">
        <v>44430</v>
      </c>
      <c r="V1000" s="54" t="s">
        <v>256</v>
      </c>
      <c r="W1000" t="str">
        <f t="shared" si="15"/>
        <v>Aug-21</v>
      </c>
    </row>
    <row r="1001" spans="1:23" x14ac:dyDescent="0.25">
      <c r="A1001" s="54" t="s">
        <v>317</v>
      </c>
      <c r="B1001" s="54" t="s">
        <v>428</v>
      </c>
      <c r="C1001" s="54" t="s">
        <v>263</v>
      </c>
      <c r="D1001" s="54" t="s">
        <v>429</v>
      </c>
      <c r="E1001" s="54" t="s">
        <v>7360</v>
      </c>
      <c r="F1001" s="71">
        <v>44430</v>
      </c>
      <c r="G1001" s="72">
        <v>135.55000000000001</v>
      </c>
      <c r="H1001" s="72">
        <v>11379.42</v>
      </c>
      <c r="I1001" s="54" t="s">
        <v>265</v>
      </c>
      <c r="J1001" s="54" t="s">
        <v>595</v>
      </c>
      <c r="K1001" s="54" t="s">
        <v>7346</v>
      </c>
      <c r="L1001" s="54" t="s">
        <v>7361</v>
      </c>
      <c r="M1001" s="54" t="s">
        <v>7360</v>
      </c>
      <c r="N1001" s="54" t="s">
        <v>256</v>
      </c>
      <c r="O1001" s="54" t="s">
        <v>256</v>
      </c>
      <c r="P1001" s="54" t="s">
        <v>444</v>
      </c>
      <c r="Q1001" s="54" t="s">
        <v>256</v>
      </c>
      <c r="R1001" s="54" t="s">
        <v>431</v>
      </c>
      <c r="S1001" s="71"/>
      <c r="T1001" s="54" t="s">
        <v>256</v>
      </c>
      <c r="U1001" s="71">
        <v>44430</v>
      </c>
      <c r="V1001" s="54" t="s">
        <v>256</v>
      </c>
      <c r="W1001" t="str">
        <f t="shared" si="15"/>
        <v>Aug-21</v>
      </c>
    </row>
    <row r="1002" spans="1:23" x14ac:dyDescent="0.25">
      <c r="A1002" s="54" t="s">
        <v>317</v>
      </c>
      <c r="B1002" s="54" t="s">
        <v>428</v>
      </c>
      <c r="C1002" s="54" t="s">
        <v>263</v>
      </c>
      <c r="D1002" s="54" t="s">
        <v>429</v>
      </c>
      <c r="E1002" s="54" t="s">
        <v>7362</v>
      </c>
      <c r="F1002" s="71">
        <v>44430</v>
      </c>
      <c r="G1002" s="72">
        <v>685.41</v>
      </c>
      <c r="H1002" s="72">
        <v>57540.17</v>
      </c>
      <c r="I1002" s="54" t="s">
        <v>265</v>
      </c>
      <c r="J1002" s="54" t="s">
        <v>595</v>
      </c>
      <c r="K1002" s="54" t="s">
        <v>7346</v>
      </c>
      <c r="L1002" s="54" t="s">
        <v>7363</v>
      </c>
      <c r="M1002" s="54" t="s">
        <v>7362</v>
      </c>
      <c r="N1002" s="54" t="s">
        <v>256</v>
      </c>
      <c r="O1002" s="54" t="s">
        <v>256</v>
      </c>
      <c r="P1002" s="54" t="s">
        <v>444</v>
      </c>
      <c r="Q1002" s="54" t="s">
        <v>256</v>
      </c>
      <c r="R1002" s="54" t="s">
        <v>431</v>
      </c>
      <c r="S1002" s="71"/>
      <c r="T1002" s="54" t="s">
        <v>256</v>
      </c>
      <c r="U1002" s="71">
        <v>44430</v>
      </c>
      <c r="V1002" s="54" t="s">
        <v>256</v>
      </c>
      <c r="W1002" t="str">
        <f t="shared" si="15"/>
        <v>Aug-21</v>
      </c>
    </row>
    <row r="1003" spans="1:23" x14ac:dyDescent="0.25">
      <c r="A1003" s="54" t="s">
        <v>317</v>
      </c>
      <c r="B1003" s="54" t="s">
        <v>428</v>
      </c>
      <c r="C1003" s="54" t="s">
        <v>263</v>
      </c>
      <c r="D1003" s="54" t="s">
        <v>429</v>
      </c>
      <c r="E1003" s="54" t="s">
        <v>7364</v>
      </c>
      <c r="F1003" s="71">
        <v>44430</v>
      </c>
      <c r="G1003" s="72">
        <v>5318.78</v>
      </c>
      <c r="H1003" s="72">
        <v>446511.58</v>
      </c>
      <c r="I1003" s="54" t="s">
        <v>265</v>
      </c>
      <c r="J1003" s="54" t="s">
        <v>595</v>
      </c>
      <c r="K1003" s="54" t="s">
        <v>7346</v>
      </c>
      <c r="L1003" s="54" t="s">
        <v>7365</v>
      </c>
      <c r="M1003" s="54" t="s">
        <v>7364</v>
      </c>
      <c r="N1003" s="54" t="s">
        <v>256</v>
      </c>
      <c r="O1003" s="54" t="s">
        <v>256</v>
      </c>
      <c r="P1003" s="54" t="s">
        <v>444</v>
      </c>
      <c r="Q1003" s="54" t="s">
        <v>256</v>
      </c>
      <c r="R1003" s="54" t="s">
        <v>431</v>
      </c>
      <c r="S1003" s="71"/>
      <c r="T1003" s="54" t="s">
        <v>256</v>
      </c>
      <c r="U1003" s="71">
        <v>44430</v>
      </c>
      <c r="V1003" s="54" t="s">
        <v>256</v>
      </c>
      <c r="W1003" t="str">
        <f t="shared" si="15"/>
        <v>Aug-21</v>
      </c>
    </row>
    <row r="1004" spans="1:23" x14ac:dyDescent="0.25">
      <c r="A1004" s="54" t="s">
        <v>317</v>
      </c>
      <c r="B1004" s="54" t="s">
        <v>428</v>
      </c>
      <c r="C1004" s="54" t="s">
        <v>263</v>
      </c>
      <c r="D1004" s="54" t="s">
        <v>429</v>
      </c>
      <c r="E1004" s="54" t="s">
        <v>7366</v>
      </c>
      <c r="F1004" s="71">
        <v>44430</v>
      </c>
      <c r="G1004" s="72">
        <v>6754.13</v>
      </c>
      <c r="H1004" s="72">
        <v>567009.21</v>
      </c>
      <c r="I1004" s="54" t="s">
        <v>265</v>
      </c>
      <c r="J1004" s="54" t="s">
        <v>595</v>
      </c>
      <c r="K1004" s="54" t="s">
        <v>7346</v>
      </c>
      <c r="L1004" s="54" t="s">
        <v>7367</v>
      </c>
      <c r="M1004" s="54" t="s">
        <v>7366</v>
      </c>
      <c r="N1004" s="54" t="s">
        <v>256</v>
      </c>
      <c r="O1004" s="54" t="s">
        <v>256</v>
      </c>
      <c r="P1004" s="54" t="s">
        <v>444</v>
      </c>
      <c r="Q1004" s="54" t="s">
        <v>256</v>
      </c>
      <c r="R1004" s="54" t="s">
        <v>431</v>
      </c>
      <c r="S1004" s="71"/>
      <c r="T1004" s="54" t="s">
        <v>256</v>
      </c>
      <c r="U1004" s="71">
        <v>44430</v>
      </c>
      <c r="V1004" s="54" t="s">
        <v>256</v>
      </c>
      <c r="W1004" t="str">
        <f t="shared" si="15"/>
        <v>Aug-21</v>
      </c>
    </row>
    <row r="1005" spans="1:23" x14ac:dyDescent="0.25">
      <c r="A1005" s="54" t="s">
        <v>317</v>
      </c>
      <c r="B1005" s="54" t="s">
        <v>428</v>
      </c>
      <c r="C1005" s="54" t="s">
        <v>263</v>
      </c>
      <c r="D1005" s="54" t="s">
        <v>429</v>
      </c>
      <c r="E1005" s="54" t="s">
        <v>7368</v>
      </c>
      <c r="F1005" s="71">
        <v>44432</v>
      </c>
      <c r="G1005" s="72">
        <v>72.63</v>
      </c>
      <c r="H1005" s="72">
        <v>6097.29</v>
      </c>
      <c r="I1005" s="54" t="s">
        <v>265</v>
      </c>
      <c r="J1005" s="54" t="s">
        <v>595</v>
      </c>
      <c r="K1005" s="54" t="s">
        <v>7346</v>
      </c>
      <c r="L1005" s="54" t="s">
        <v>7369</v>
      </c>
      <c r="M1005" s="54" t="s">
        <v>7368</v>
      </c>
      <c r="N1005" s="54" t="s">
        <v>256</v>
      </c>
      <c r="O1005" s="54" t="s">
        <v>256</v>
      </c>
      <c r="P1005" s="54" t="s">
        <v>444</v>
      </c>
      <c r="Q1005" s="54" t="s">
        <v>256</v>
      </c>
      <c r="R1005" s="54" t="s">
        <v>431</v>
      </c>
      <c r="S1005" s="71"/>
      <c r="T1005" s="54" t="s">
        <v>256</v>
      </c>
      <c r="U1005" s="71">
        <v>44432</v>
      </c>
      <c r="V1005" s="54" t="s">
        <v>256</v>
      </c>
      <c r="W1005" t="str">
        <f t="shared" si="15"/>
        <v>Aug-21</v>
      </c>
    </row>
    <row r="1006" spans="1:23" x14ac:dyDescent="0.25">
      <c r="A1006" s="54" t="s">
        <v>317</v>
      </c>
      <c r="B1006" s="54" t="s">
        <v>428</v>
      </c>
      <c r="C1006" s="54" t="s">
        <v>263</v>
      </c>
      <c r="D1006" s="54" t="s">
        <v>429</v>
      </c>
      <c r="E1006" s="54" t="s">
        <v>7370</v>
      </c>
      <c r="F1006" s="71">
        <v>44432</v>
      </c>
      <c r="G1006" s="72">
        <v>1654.36</v>
      </c>
      <c r="H1006" s="72">
        <v>138883.51999999999</v>
      </c>
      <c r="I1006" s="54" t="s">
        <v>265</v>
      </c>
      <c r="J1006" s="54" t="s">
        <v>595</v>
      </c>
      <c r="K1006" s="54" t="s">
        <v>7346</v>
      </c>
      <c r="L1006" s="54" t="s">
        <v>7371</v>
      </c>
      <c r="M1006" s="54" t="s">
        <v>7370</v>
      </c>
      <c r="N1006" s="54" t="s">
        <v>256</v>
      </c>
      <c r="O1006" s="54" t="s">
        <v>256</v>
      </c>
      <c r="P1006" s="54" t="s">
        <v>444</v>
      </c>
      <c r="Q1006" s="54" t="s">
        <v>256</v>
      </c>
      <c r="R1006" s="54" t="s">
        <v>431</v>
      </c>
      <c r="S1006" s="71"/>
      <c r="T1006" s="54" t="s">
        <v>256</v>
      </c>
      <c r="U1006" s="71">
        <v>44432</v>
      </c>
      <c r="V1006" s="54" t="s">
        <v>256</v>
      </c>
      <c r="W1006" t="str">
        <f t="shared" si="15"/>
        <v>Aug-21</v>
      </c>
    </row>
    <row r="1007" spans="1:23" x14ac:dyDescent="0.25">
      <c r="A1007" s="54" t="s">
        <v>317</v>
      </c>
      <c r="B1007" s="54" t="s">
        <v>428</v>
      </c>
      <c r="C1007" s="54" t="s">
        <v>263</v>
      </c>
      <c r="D1007" s="54" t="s">
        <v>429</v>
      </c>
      <c r="E1007" s="54" t="s">
        <v>7372</v>
      </c>
      <c r="F1007" s="71">
        <v>44432</v>
      </c>
      <c r="G1007" s="72">
        <v>1864.29</v>
      </c>
      <c r="H1007" s="72">
        <v>156507.15</v>
      </c>
      <c r="I1007" s="54" t="s">
        <v>265</v>
      </c>
      <c r="J1007" s="54" t="s">
        <v>595</v>
      </c>
      <c r="K1007" s="54" t="s">
        <v>7373</v>
      </c>
      <c r="L1007" s="54" t="s">
        <v>7374</v>
      </c>
      <c r="M1007" s="54" t="s">
        <v>7372</v>
      </c>
      <c r="N1007" s="54" t="s">
        <v>256</v>
      </c>
      <c r="O1007" s="54" t="s">
        <v>256</v>
      </c>
      <c r="P1007" s="54" t="s">
        <v>444</v>
      </c>
      <c r="Q1007" s="54" t="s">
        <v>256</v>
      </c>
      <c r="R1007" s="54" t="s">
        <v>431</v>
      </c>
      <c r="S1007" s="71"/>
      <c r="T1007" s="54" t="s">
        <v>256</v>
      </c>
      <c r="U1007" s="71">
        <v>44432</v>
      </c>
      <c r="V1007" s="54" t="s">
        <v>256</v>
      </c>
      <c r="W1007" t="str">
        <f t="shared" si="15"/>
        <v>Aug-21</v>
      </c>
    </row>
    <row r="1008" spans="1:23" x14ac:dyDescent="0.25">
      <c r="A1008" s="54" t="s">
        <v>317</v>
      </c>
      <c r="B1008" s="54" t="s">
        <v>428</v>
      </c>
      <c r="C1008" s="54" t="s">
        <v>263</v>
      </c>
      <c r="D1008" s="54" t="s">
        <v>429</v>
      </c>
      <c r="E1008" s="54" t="s">
        <v>7375</v>
      </c>
      <c r="F1008" s="71">
        <v>44432</v>
      </c>
      <c r="G1008" s="72">
        <v>734.39</v>
      </c>
      <c r="H1008" s="72">
        <v>61652.04</v>
      </c>
      <c r="I1008" s="54" t="s">
        <v>265</v>
      </c>
      <c r="J1008" s="54" t="s">
        <v>595</v>
      </c>
      <c r="K1008" s="54" t="s">
        <v>7373</v>
      </c>
      <c r="L1008" s="54" t="s">
        <v>7376</v>
      </c>
      <c r="M1008" s="54" t="s">
        <v>7375</v>
      </c>
      <c r="N1008" s="54" t="s">
        <v>256</v>
      </c>
      <c r="O1008" s="54" t="s">
        <v>256</v>
      </c>
      <c r="P1008" s="54" t="s">
        <v>444</v>
      </c>
      <c r="Q1008" s="54" t="s">
        <v>256</v>
      </c>
      <c r="R1008" s="54" t="s">
        <v>431</v>
      </c>
      <c r="S1008" s="71"/>
      <c r="T1008" s="54" t="s">
        <v>256</v>
      </c>
      <c r="U1008" s="71">
        <v>44432</v>
      </c>
      <c r="V1008" s="54" t="s">
        <v>256</v>
      </c>
      <c r="W1008" t="str">
        <f t="shared" si="15"/>
        <v>Aug-21</v>
      </c>
    </row>
    <row r="1009" spans="1:23" x14ac:dyDescent="0.25">
      <c r="A1009" s="54" t="s">
        <v>317</v>
      </c>
      <c r="B1009" s="54" t="s">
        <v>428</v>
      </c>
      <c r="C1009" s="54" t="s">
        <v>263</v>
      </c>
      <c r="D1009" s="54" t="s">
        <v>429</v>
      </c>
      <c r="E1009" s="54" t="s">
        <v>7377</v>
      </c>
      <c r="F1009" s="71">
        <v>44430</v>
      </c>
      <c r="G1009" s="72">
        <v>5643.26</v>
      </c>
      <c r="H1009" s="72">
        <v>473751.68</v>
      </c>
      <c r="I1009" s="54" t="s">
        <v>265</v>
      </c>
      <c r="J1009" s="54" t="s">
        <v>595</v>
      </c>
      <c r="K1009" s="54" t="s">
        <v>7378</v>
      </c>
      <c r="L1009" s="54" t="s">
        <v>7379</v>
      </c>
      <c r="M1009" s="54" t="s">
        <v>7377</v>
      </c>
      <c r="N1009" s="54" t="s">
        <v>256</v>
      </c>
      <c r="O1009" s="54" t="s">
        <v>256</v>
      </c>
      <c r="P1009" s="54" t="s">
        <v>444</v>
      </c>
      <c r="Q1009" s="54" t="s">
        <v>256</v>
      </c>
      <c r="R1009" s="54" t="s">
        <v>431</v>
      </c>
      <c r="S1009" s="71"/>
      <c r="T1009" s="54" t="s">
        <v>256</v>
      </c>
      <c r="U1009" s="71">
        <v>44430</v>
      </c>
      <c r="V1009" s="54" t="s">
        <v>256</v>
      </c>
      <c r="W1009" t="str">
        <f t="shared" si="15"/>
        <v>Aug-21</v>
      </c>
    </row>
    <row r="1010" spans="1:23" x14ac:dyDescent="0.25">
      <c r="A1010" s="54" t="s">
        <v>317</v>
      </c>
      <c r="B1010" s="54" t="s">
        <v>428</v>
      </c>
      <c r="C1010" s="54" t="s">
        <v>263</v>
      </c>
      <c r="D1010" s="54" t="s">
        <v>429</v>
      </c>
      <c r="E1010" s="54" t="s">
        <v>7380</v>
      </c>
      <c r="F1010" s="71">
        <v>44425</v>
      </c>
      <c r="G1010" s="72">
        <v>275.99</v>
      </c>
      <c r="H1010" s="72">
        <v>23169.360000000001</v>
      </c>
      <c r="I1010" s="54" t="s">
        <v>265</v>
      </c>
      <c r="J1010" s="54" t="s">
        <v>595</v>
      </c>
      <c r="K1010" s="54" t="s">
        <v>7331</v>
      </c>
      <c r="L1010" s="54" t="s">
        <v>7381</v>
      </c>
      <c r="M1010" s="54" t="s">
        <v>7380</v>
      </c>
      <c r="N1010" s="54" t="s">
        <v>256</v>
      </c>
      <c r="O1010" s="54" t="s">
        <v>256</v>
      </c>
      <c r="P1010" s="54" t="s">
        <v>444</v>
      </c>
      <c r="Q1010" s="54" t="s">
        <v>256</v>
      </c>
      <c r="R1010" s="54" t="s">
        <v>431</v>
      </c>
      <c r="S1010" s="71"/>
      <c r="T1010" s="54" t="s">
        <v>256</v>
      </c>
      <c r="U1010" s="71">
        <v>44425</v>
      </c>
      <c r="V1010" s="54" t="s">
        <v>256</v>
      </c>
      <c r="W1010" t="str">
        <f t="shared" si="15"/>
        <v>Aug-21</v>
      </c>
    </row>
    <row r="1011" spans="1:23" x14ac:dyDescent="0.25">
      <c r="A1011" s="54" t="s">
        <v>317</v>
      </c>
      <c r="B1011" s="54" t="s">
        <v>428</v>
      </c>
      <c r="C1011" s="54" t="s">
        <v>263</v>
      </c>
      <c r="D1011" s="54" t="s">
        <v>429</v>
      </c>
      <c r="E1011" s="54" t="s">
        <v>7382</v>
      </c>
      <c r="F1011" s="71">
        <v>44425</v>
      </c>
      <c r="G1011" s="72">
        <v>21.94</v>
      </c>
      <c r="H1011" s="72">
        <v>1841.86</v>
      </c>
      <c r="I1011" s="54" t="s">
        <v>265</v>
      </c>
      <c r="J1011" s="54" t="s">
        <v>595</v>
      </c>
      <c r="K1011" s="54" t="s">
        <v>7331</v>
      </c>
      <c r="L1011" s="54" t="s">
        <v>7383</v>
      </c>
      <c r="M1011" s="54" t="s">
        <v>7382</v>
      </c>
      <c r="N1011" s="54" t="s">
        <v>256</v>
      </c>
      <c r="O1011" s="54" t="s">
        <v>256</v>
      </c>
      <c r="P1011" s="54" t="s">
        <v>444</v>
      </c>
      <c r="Q1011" s="54" t="s">
        <v>256</v>
      </c>
      <c r="R1011" s="54" t="s">
        <v>431</v>
      </c>
      <c r="S1011" s="71"/>
      <c r="T1011" s="54" t="s">
        <v>256</v>
      </c>
      <c r="U1011" s="71">
        <v>44425</v>
      </c>
      <c r="V1011" s="54" t="s">
        <v>256</v>
      </c>
      <c r="W1011" t="str">
        <f t="shared" si="15"/>
        <v>Aug-21</v>
      </c>
    </row>
    <row r="1012" spans="1:23" x14ac:dyDescent="0.25">
      <c r="A1012" s="54" t="s">
        <v>317</v>
      </c>
      <c r="B1012" s="54" t="s">
        <v>428</v>
      </c>
      <c r="C1012" s="54" t="s">
        <v>263</v>
      </c>
      <c r="D1012" s="54" t="s">
        <v>429</v>
      </c>
      <c r="E1012" s="54" t="s">
        <v>7384</v>
      </c>
      <c r="F1012" s="71">
        <v>44425</v>
      </c>
      <c r="G1012" s="72">
        <v>373.14</v>
      </c>
      <c r="H1012" s="72">
        <v>31325.1</v>
      </c>
      <c r="I1012" s="54" t="s">
        <v>265</v>
      </c>
      <c r="J1012" s="54" t="s">
        <v>595</v>
      </c>
      <c r="K1012" s="54" t="s">
        <v>7331</v>
      </c>
      <c r="L1012" s="54" t="s">
        <v>7385</v>
      </c>
      <c r="M1012" s="54" t="s">
        <v>7384</v>
      </c>
      <c r="N1012" s="54" t="s">
        <v>256</v>
      </c>
      <c r="O1012" s="54" t="s">
        <v>256</v>
      </c>
      <c r="P1012" s="54" t="s">
        <v>444</v>
      </c>
      <c r="Q1012" s="54" t="s">
        <v>256</v>
      </c>
      <c r="R1012" s="54" t="s">
        <v>431</v>
      </c>
      <c r="S1012" s="71"/>
      <c r="T1012" s="54" t="s">
        <v>256</v>
      </c>
      <c r="U1012" s="71">
        <v>44425</v>
      </c>
      <c r="V1012" s="54" t="s">
        <v>256</v>
      </c>
      <c r="W1012" t="str">
        <f t="shared" si="15"/>
        <v>Aug-21</v>
      </c>
    </row>
    <row r="1013" spans="1:23" x14ac:dyDescent="0.25">
      <c r="A1013" s="54" t="s">
        <v>317</v>
      </c>
      <c r="B1013" s="54" t="s">
        <v>428</v>
      </c>
      <c r="C1013" s="54" t="s">
        <v>263</v>
      </c>
      <c r="D1013" s="54" t="s">
        <v>429</v>
      </c>
      <c r="E1013" s="54" t="s">
        <v>7386</v>
      </c>
      <c r="F1013" s="71">
        <v>44425</v>
      </c>
      <c r="G1013" s="72">
        <v>209.35</v>
      </c>
      <c r="H1013" s="72">
        <v>17574.93</v>
      </c>
      <c r="I1013" s="54" t="s">
        <v>265</v>
      </c>
      <c r="J1013" s="54" t="s">
        <v>595</v>
      </c>
      <c r="K1013" s="54" t="s">
        <v>7331</v>
      </c>
      <c r="L1013" s="54" t="s">
        <v>7387</v>
      </c>
      <c r="M1013" s="54" t="s">
        <v>7386</v>
      </c>
      <c r="N1013" s="54" t="s">
        <v>256</v>
      </c>
      <c r="O1013" s="54" t="s">
        <v>256</v>
      </c>
      <c r="P1013" s="54" t="s">
        <v>444</v>
      </c>
      <c r="Q1013" s="54" t="s">
        <v>256</v>
      </c>
      <c r="R1013" s="54" t="s">
        <v>431</v>
      </c>
      <c r="S1013" s="71"/>
      <c r="T1013" s="54" t="s">
        <v>256</v>
      </c>
      <c r="U1013" s="71">
        <v>44425</v>
      </c>
      <c r="V1013" s="54" t="s">
        <v>256</v>
      </c>
      <c r="W1013" t="str">
        <f t="shared" si="15"/>
        <v>Aug-21</v>
      </c>
    </row>
    <row r="1014" spans="1:23" x14ac:dyDescent="0.25">
      <c r="A1014" s="54" t="s">
        <v>317</v>
      </c>
      <c r="B1014" s="54" t="s">
        <v>428</v>
      </c>
      <c r="C1014" s="54" t="s">
        <v>263</v>
      </c>
      <c r="D1014" s="54" t="s">
        <v>429</v>
      </c>
      <c r="E1014" s="54" t="s">
        <v>7388</v>
      </c>
      <c r="F1014" s="71">
        <v>44430</v>
      </c>
      <c r="G1014" s="72">
        <v>244.43</v>
      </c>
      <c r="H1014" s="72">
        <v>20519.900000000001</v>
      </c>
      <c r="I1014" s="54" t="s">
        <v>265</v>
      </c>
      <c r="J1014" s="54" t="s">
        <v>595</v>
      </c>
      <c r="K1014" s="54" t="s">
        <v>7389</v>
      </c>
      <c r="L1014" s="54" t="s">
        <v>7390</v>
      </c>
      <c r="M1014" s="54" t="s">
        <v>7388</v>
      </c>
      <c r="N1014" s="54" t="s">
        <v>256</v>
      </c>
      <c r="O1014" s="54" t="s">
        <v>256</v>
      </c>
      <c r="P1014" s="54" t="s">
        <v>444</v>
      </c>
      <c r="Q1014" s="54" t="s">
        <v>256</v>
      </c>
      <c r="R1014" s="54" t="s">
        <v>431</v>
      </c>
      <c r="S1014" s="71"/>
      <c r="T1014" s="54" t="s">
        <v>256</v>
      </c>
      <c r="U1014" s="71">
        <v>44430</v>
      </c>
      <c r="V1014" s="54" t="s">
        <v>256</v>
      </c>
      <c r="W1014" t="str">
        <f t="shared" si="15"/>
        <v>Aug-21</v>
      </c>
    </row>
    <row r="1015" spans="1:23" x14ac:dyDescent="0.25">
      <c r="A1015" s="54" t="s">
        <v>317</v>
      </c>
      <c r="B1015" s="54" t="s">
        <v>428</v>
      </c>
      <c r="C1015" s="54" t="s">
        <v>263</v>
      </c>
      <c r="D1015" s="54" t="s">
        <v>429</v>
      </c>
      <c r="E1015" s="54" t="s">
        <v>7391</v>
      </c>
      <c r="F1015" s="71">
        <v>44430</v>
      </c>
      <c r="G1015" s="72">
        <v>40.99</v>
      </c>
      <c r="H1015" s="72">
        <v>3441.11</v>
      </c>
      <c r="I1015" s="54" t="s">
        <v>265</v>
      </c>
      <c r="J1015" s="54" t="s">
        <v>595</v>
      </c>
      <c r="K1015" s="54" t="s">
        <v>7389</v>
      </c>
      <c r="L1015" s="54" t="s">
        <v>7392</v>
      </c>
      <c r="M1015" s="54" t="s">
        <v>7391</v>
      </c>
      <c r="N1015" s="54" t="s">
        <v>256</v>
      </c>
      <c r="O1015" s="54" t="s">
        <v>256</v>
      </c>
      <c r="P1015" s="54" t="s">
        <v>444</v>
      </c>
      <c r="Q1015" s="54" t="s">
        <v>256</v>
      </c>
      <c r="R1015" s="54" t="s">
        <v>431</v>
      </c>
      <c r="S1015" s="71"/>
      <c r="T1015" s="54" t="s">
        <v>256</v>
      </c>
      <c r="U1015" s="71">
        <v>44430</v>
      </c>
      <c r="V1015" s="54" t="s">
        <v>256</v>
      </c>
      <c r="W1015" t="str">
        <f t="shared" si="15"/>
        <v>Aug-21</v>
      </c>
    </row>
    <row r="1016" spans="1:23" x14ac:dyDescent="0.25">
      <c r="A1016" s="54" t="s">
        <v>317</v>
      </c>
      <c r="B1016" s="54" t="s">
        <v>428</v>
      </c>
      <c r="C1016" s="54" t="s">
        <v>263</v>
      </c>
      <c r="D1016" s="54" t="s">
        <v>429</v>
      </c>
      <c r="E1016" s="54" t="s">
        <v>7393</v>
      </c>
      <c r="F1016" s="71">
        <v>44430</v>
      </c>
      <c r="G1016" s="72">
        <v>1826.96</v>
      </c>
      <c r="H1016" s="72">
        <v>153373.29</v>
      </c>
      <c r="I1016" s="54" t="s">
        <v>265</v>
      </c>
      <c r="J1016" s="54" t="s">
        <v>595</v>
      </c>
      <c r="K1016" s="54" t="s">
        <v>7389</v>
      </c>
      <c r="L1016" s="54" t="s">
        <v>7394</v>
      </c>
      <c r="M1016" s="54" t="s">
        <v>7393</v>
      </c>
      <c r="N1016" s="54" t="s">
        <v>256</v>
      </c>
      <c r="O1016" s="54" t="s">
        <v>256</v>
      </c>
      <c r="P1016" s="54" t="s">
        <v>444</v>
      </c>
      <c r="Q1016" s="54" t="s">
        <v>256</v>
      </c>
      <c r="R1016" s="54" t="s">
        <v>431</v>
      </c>
      <c r="S1016" s="71"/>
      <c r="T1016" s="54" t="s">
        <v>256</v>
      </c>
      <c r="U1016" s="71">
        <v>44430</v>
      </c>
      <c r="V1016" s="54" t="s">
        <v>256</v>
      </c>
      <c r="W1016" t="str">
        <f t="shared" si="15"/>
        <v>Aug-21</v>
      </c>
    </row>
    <row r="1017" spans="1:23" x14ac:dyDescent="0.25">
      <c r="A1017" s="54" t="s">
        <v>317</v>
      </c>
      <c r="B1017" s="54" t="s">
        <v>428</v>
      </c>
      <c r="C1017" s="54" t="s">
        <v>263</v>
      </c>
      <c r="D1017" s="54" t="s">
        <v>429</v>
      </c>
      <c r="E1017" s="54" t="s">
        <v>7395</v>
      </c>
      <c r="F1017" s="71">
        <v>44431</v>
      </c>
      <c r="G1017" s="72">
        <v>31.3</v>
      </c>
      <c r="H1017" s="72">
        <v>2627.64</v>
      </c>
      <c r="I1017" s="54" t="s">
        <v>265</v>
      </c>
      <c r="J1017" s="54" t="s">
        <v>595</v>
      </c>
      <c r="K1017" s="54" t="s">
        <v>7396</v>
      </c>
      <c r="L1017" s="54" t="s">
        <v>7397</v>
      </c>
      <c r="M1017" s="54" t="s">
        <v>7395</v>
      </c>
      <c r="N1017" s="54" t="s">
        <v>256</v>
      </c>
      <c r="O1017" s="54" t="s">
        <v>256</v>
      </c>
      <c r="P1017" s="54" t="s">
        <v>444</v>
      </c>
      <c r="Q1017" s="54" t="s">
        <v>256</v>
      </c>
      <c r="R1017" s="54" t="s">
        <v>431</v>
      </c>
      <c r="S1017" s="71"/>
      <c r="T1017" s="54" t="s">
        <v>256</v>
      </c>
      <c r="U1017" s="71">
        <v>44431</v>
      </c>
      <c r="V1017" s="54" t="s">
        <v>256</v>
      </c>
      <c r="W1017" t="str">
        <f t="shared" si="15"/>
        <v>Aug-21</v>
      </c>
    </row>
    <row r="1018" spans="1:23" x14ac:dyDescent="0.25">
      <c r="A1018" s="54" t="s">
        <v>317</v>
      </c>
      <c r="B1018" s="54" t="s">
        <v>428</v>
      </c>
      <c r="C1018" s="54" t="s">
        <v>263</v>
      </c>
      <c r="D1018" s="54" t="s">
        <v>429</v>
      </c>
      <c r="E1018" s="54" t="s">
        <v>7398</v>
      </c>
      <c r="F1018" s="71">
        <v>44432</v>
      </c>
      <c r="G1018" s="72">
        <v>48.02</v>
      </c>
      <c r="H1018" s="72">
        <v>4031.28</v>
      </c>
      <c r="I1018" s="54" t="s">
        <v>265</v>
      </c>
      <c r="J1018" s="54" t="s">
        <v>595</v>
      </c>
      <c r="K1018" s="54" t="s">
        <v>7399</v>
      </c>
      <c r="L1018" s="54" t="s">
        <v>7400</v>
      </c>
      <c r="M1018" s="54" t="s">
        <v>7398</v>
      </c>
      <c r="N1018" s="54" t="s">
        <v>256</v>
      </c>
      <c r="O1018" s="54" t="s">
        <v>256</v>
      </c>
      <c r="P1018" s="54" t="s">
        <v>444</v>
      </c>
      <c r="Q1018" s="54" t="s">
        <v>256</v>
      </c>
      <c r="R1018" s="54" t="s">
        <v>431</v>
      </c>
      <c r="S1018" s="71"/>
      <c r="T1018" s="54" t="s">
        <v>256</v>
      </c>
      <c r="U1018" s="71">
        <v>44432</v>
      </c>
      <c r="V1018" s="54" t="s">
        <v>256</v>
      </c>
      <c r="W1018" t="str">
        <f t="shared" si="15"/>
        <v>Aug-21</v>
      </c>
    </row>
    <row r="1019" spans="1:23" x14ac:dyDescent="0.25">
      <c r="A1019" s="54" t="s">
        <v>317</v>
      </c>
      <c r="B1019" s="54" t="s">
        <v>428</v>
      </c>
      <c r="C1019" s="54" t="s">
        <v>263</v>
      </c>
      <c r="D1019" s="54" t="s">
        <v>429</v>
      </c>
      <c r="E1019" s="54" t="s">
        <v>7401</v>
      </c>
      <c r="F1019" s="71">
        <v>44437</v>
      </c>
      <c r="G1019" s="72">
        <v>656.12</v>
      </c>
      <c r="H1019" s="72">
        <v>55081.27</v>
      </c>
      <c r="I1019" s="54" t="s">
        <v>265</v>
      </c>
      <c r="J1019" s="54" t="s">
        <v>595</v>
      </c>
      <c r="K1019" s="54" t="s">
        <v>7402</v>
      </c>
      <c r="L1019" s="54" t="s">
        <v>7403</v>
      </c>
      <c r="M1019" s="54" t="s">
        <v>7401</v>
      </c>
      <c r="N1019" s="54" t="s">
        <v>256</v>
      </c>
      <c r="O1019" s="54" t="s">
        <v>256</v>
      </c>
      <c r="P1019" s="54" t="s">
        <v>444</v>
      </c>
      <c r="Q1019" s="54" t="s">
        <v>256</v>
      </c>
      <c r="R1019" s="54" t="s">
        <v>431</v>
      </c>
      <c r="S1019" s="71"/>
      <c r="T1019" s="54" t="s">
        <v>256</v>
      </c>
      <c r="U1019" s="71">
        <v>44437</v>
      </c>
      <c r="V1019" s="54" t="s">
        <v>256</v>
      </c>
      <c r="W1019" t="str">
        <f t="shared" si="15"/>
        <v>Aug-21</v>
      </c>
    </row>
    <row r="1020" spans="1:23" x14ac:dyDescent="0.25">
      <c r="A1020" s="54" t="s">
        <v>317</v>
      </c>
      <c r="B1020" s="54" t="s">
        <v>428</v>
      </c>
      <c r="C1020" s="54" t="s">
        <v>263</v>
      </c>
      <c r="D1020" s="54" t="s">
        <v>429</v>
      </c>
      <c r="E1020" s="54" t="s">
        <v>7404</v>
      </c>
      <c r="F1020" s="71">
        <v>44437</v>
      </c>
      <c r="G1020" s="72">
        <v>19.46</v>
      </c>
      <c r="H1020" s="72">
        <v>1633.67</v>
      </c>
      <c r="I1020" s="54" t="s">
        <v>265</v>
      </c>
      <c r="J1020" s="54" t="s">
        <v>595</v>
      </c>
      <c r="K1020" s="54" t="s">
        <v>7373</v>
      </c>
      <c r="L1020" s="54" t="s">
        <v>7405</v>
      </c>
      <c r="M1020" s="54" t="s">
        <v>7404</v>
      </c>
      <c r="N1020" s="54" t="s">
        <v>256</v>
      </c>
      <c r="O1020" s="54" t="s">
        <v>256</v>
      </c>
      <c r="P1020" s="54" t="s">
        <v>444</v>
      </c>
      <c r="Q1020" s="54" t="s">
        <v>256</v>
      </c>
      <c r="R1020" s="54" t="s">
        <v>431</v>
      </c>
      <c r="S1020" s="71"/>
      <c r="T1020" s="54" t="s">
        <v>256</v>
      </c>
      <c r="U1020" s="71">
        <v>44437</v>
      </c>
      <c r="V1020" s="54" t="s">
        <v>256</v>
      </c>
      <c r="W1020" t="str">
        <f t="shared" si="15"/>
        <v>Aug-21</v>
      </c>
    </row>
    <row r="1021" spans="1:23" x14ac:dyDescent="0.25">
      <c r="A1021" s="54" t="s">
        <v>317</v>
      </c>
      <c r="B1021" s="54" t="s">
        <v>428</v>
      </c>
      <c r="C1021" s="54" t="s">
        <v>263</v>
      </c>
      <c r="D1021" s="54" t="s">
        <v>429</v>
      </c>
      <c r="E1021" s="54" t="s">
        <v>7406</v>
      </c>
      <c r="F1021" s="71">
        <v>44437</v>
      </c>
      <c r="G1021" s="72">
        <v>138.74</v>
      </c>
      <c r="H1021" s="72">
        <v>11647.22</v>
      </c>
      <c r="I1021" s="54" t="s">
        <v>265</v>
      </c>
      <c r="J1021" s="54" t="s">
        <v>595</v>
      </c>
      <c r="K1021" s="54" t="s">
        <v>7373</v>
      </c>
      <c r="L1021" s="54" t="s">
        <v>7407</v>
      </c>
      <c r="M1021" s="54" t="s">
        <v>7406</v>
      </c>
      <c r="N1021" s="54" t="s">
        <v>256</v>
      </c>
      <c r="O1021" s="54" t="s">
        <v>256</v>
      </c>
      <c r="P1021" s="54" t="s">
        <v>444</v>
      </c>
      <c r="Q1021" s="54" t="s">
        <v>256</v>
      </c>
      <c r="R1021" s="54" t="s">
        <v>431</v>
      </c>
      <c r="S1021" s="71"/>
      <c r="T1021" s="54" t="s">
        <v>256</v>
      </c>
      <c r="U1021" s="71">
        <v>44437</v>
      </c>
      <c r="V1021" s="54" t="s">
        <v>256</v>
      </c>
      <c r="W1021" t="str">
        <f t="shared" si="15"/>
        <v>Aug-21</v>
      </c>
    </row>
    <row r="1022" spans="1:23" x14ac:dyDescent="0.25">
      <c r="A1022" s="54" t="s">
        <v>317</v>
      </c>
      <c r="B1022" s="54" t="s">
        <v>428</v>
      </c>
      <c r="C1022" s="54" t="s">
        <v>263</v>
      </c>
      <c r="D1022" s="54" t="s">
        <v>429</v>
      </c>
      <c r="E1022" s="54" t="s">
        <v>7408</v>
      </c>
      <c r="F1022" s="71">
        <v>44437</v>
      </c>
      <c r="G1022" s="72">
        <v>4.75</v>
      </c>
      <c r="H1022" s="72">
        <v>398.76</v>
      </c>
      <c r="I1022" s="54" t="s">
        <v>265</v>
      </c>
      <c r="J1022" s="54" t="s">
        <v>595</v>
      </c>
      <c r="K1022" s="54" t="s">
        <v>7373</v>
      </c>
      <c r="L1022" s="54" t="s">
        <v>7409</v>
      </c>
      <c r="M1022" s="54" t="s">
        <v>7408</v>
      </c>
      <c r="N1022" s="54" t="s">
        <v>256</v>
      </c>
      <c r="O1022" s="54" t="s">
        <v>256</v>
      </c>
      <c r="P1022" s="54" t="s">
        <v>444</v>
      </c>
      <c r="Q1022" s="54" t="s">
        <v>256</v>
      </c>
      <c r="R1022" s="54" t="s">
        <v>431</v>
      </c>
      <c r="S1022" s="71"/>
      <c r="T1022" s="54" t="s">
        <v>256</v>
      </c>
      <c r="U1022" s="71">
        <v>44437</v>
      </c>
      <c r="V1022" s="54" t="s">
        <v>256</v>
      </c>
      <c r="W1022" t="str">
        <f t="shared" si="15"/>
        <v>Aug-21</v>
      </c>
    </row>
    <row r="1023" spans="1:23" x14ac:dyDescent="0.25">
      <c r="A1023" s="54" t="s">
        <v>317</v>
      </c>
      <c r="B1023" s="54" t="s">
        <v>428</v>
      </c>
      <c r="C1023" s="54" t="s">
        <v>263</v>
      </c>
      <c r="D1023" s="54" t="s">
        <v>429</v>
      </c>
      <c r="E1023" s="54" t="s">
        <v>7410</v>
      </c>
      <c r="F1023" s="71">
        <v>44437</v>
      </c>
      <c r="G1023" s="72">
        <v>97.86</v>
      </c>
      <c r="H1023" s="72">
        <v>8215.35</v>
      </c>
      <c r="I1023" s="54" t="s">
        <v>265</v>
      </c>
      <c r="J1023" s="54" t="s">
        <v>595</v>
      </c>
      <c r="K1023" s="54" t="s">
        <v>7373</v>
      </c>
      <c r="L1023" s="54" t="s">
        <v>7411</v>
      </c>
      <c r="M1023" s="54" t="s">
        <v>7410</v>
      </c>
      <c r="N1023" s="54" t="s">
        <v>256</v>
      </c>
      <c r="O1023" s="54" t="s">
        <v>256</v>
      </c>
      <c r="P1023" s="54" t="s">
        <v>444</v>
      </c>
      <c r="Q1023" s="54" t="s">
        <v>256</v>
      </c>
      <c r="R1023" s="54" t="s">
        <v>431</v>
      </c>
      <c r="S1023" s="71"/>
      <c r="T1023" s="54" t="s">
        <v>256</v>
      </c>
      <c r="U1023" s="71">
        <v>44437</v>
      </c>
      <c r="V1023" s="54" t="s">
        <v>256</v>
      </c>
      <c r="W1023" t="str">
        <f t="shared" si="15"/>
        <v>Aug-21</v>
      </c>
    </row>
    <row r="1024" spans="1:23" x14ac:dyDescent="0.25">
      <c r="A1024" s="54" t="s">
        <v>317</v>
      </c>
      <c r="B1024" s="54" t="s">
        <v>428</v>
      </c>
      <c r="C1024" s="54" t="s">
        <v>263</v>
      </c>
      <c r="D1024" s="54" t="s">
        <v>429</v>
      </c>
      <c r="E1024" s="54" t="s">
        <v>7412</v>
      </c>
      <c r="F1024" s="71">
        <v>44437</v>
      </c>
      <c r="G1024" s="72">
        <v>813.5</v>
      </c>
      <c r="H1024" s="72">
        <v>68293.33</v>
      </c>
      <c r="I1024" s="54" t="s">
        <v>265</v>
      </c>
      <c r="J1024" s="54" t="s">
        <v>595</v>
      </c>
      <c r="K1024" s="54" t="s">
        <v>7373</v>
      </c>
      <c r="L1024" s="54" t="s">
        <v>7413</v>
      </c>
      <c r="M1024" s="54" t="s">
        <v>7412</v>
      </c>
      <c r="N1024" s="54" t="s">
        <v>256</v>
      </c>
      <c r="O1024" s="54" t="s">
        <v>256</v>
      </c>
      <c r="P1024" s="54" t="s">
        <v>444</v>
      </c>
      <c r="Q1024" s="54" t="s">
        <v>256</v>
      </c>
      <c r="R1024" s="54" t="s">
        <v>431</v>
      </c>
      <c r="S1024" s="71"/>
      <c r="T1024" s="54" t="s">
        <v>256</v>
      </c>
      <c r="U1024" s="71">
        <v>44437</v>
      </c>
      <c r="V1024" s="54" t="s">
        <v>256</v>
      </c>
      <c r="W1024" t="str">
        <f t="shared" si="15"/>
        <v>Aug-21</v>
      </c>
    </row>
    <row r="1025" spans="1:23" x14ac:dyDescent="0.25">
      <c r="A1025" s="54" t="s">
        <v>317</v>
      </c>
      <c r="B1025" s="54" t="s">
        <v>428</v>
      </c>
      <c r="C1025" s="54" t="s">
        <v>263</v>
      </c>
      <c r="D1025" s="54" t="s">
        <v>429</v>
      </c>
      <c r="E1025" s="54" t="s">
        <v>7414</v>
      </c>
      <c r="F1025" s="71">
        <v>44437</v>
      </c>
      <c r="G1025" s="72">
        <v>1163.6500000000001</v>
      </c>
      <c r="H1025" s="72">
        <v>97688.42</v>
      </c>
      <c r="I1025" s="54" t="s">
        <v>265</v>
      </c>
      <c r="J1025" s="54" t="s">
        <v>595</v>
      </c>
      <c r="K1025" s="54" t="s">
        <v>7373</v>
      </c>
      <c r="L1025" s="54" t="s">
        <v>7415</v>
      </c>
      <c r="M1025" s="54" t="s">
        <v>7414</v>
      </c>
      <c r="N1025" s="54" t="s">
        <v>256</v>
      </c>
      <c r="O1025" s="54" t="s">
        <v>256</v>
      </c>
      <c r="P1025" s="54" t="s">
        <v>444</v>
      </c>
      <c r="Q1025" s="54" t="s">
        <v>256</v>
      </c>
      <c r="R1025" s="54" t="s">
        <v>431</v>
      </c>
      <c r="S1025" s="71"/>
      <c r="T1025" s="54" t="s">
        <v>256</v>
      </c>
      <c r="U1025" s="71">
        <v>44437</v>
      </c>
      <c r="V1025" s="54" t="s">
        <v>256</v>
      </c>
      <c r="W1025" t="str">
        <f t="shared" si="15"/>
        <v>Aug-21</v>
      </c>
    </row>
    <row r="1026" spans="1:23" x14ac:dyDescent="0.25">
      <c r="A1026" s="54" t="s">
        <v>317</v>
      </c>
      <c r="B1026" s="54" t="s">
        <v>428</v>
      </c>
      <c r="C1026" s="54" t="s">
        <v>263</v>
      </c>
      <c r="D1026" s="54" t="s">
        <v>429</v>
      </c>
      <c r="E1026" s="54" t="s">
        <v>7416</v>
      </c>
      <c r="F1026" s="71">
        <v>44437</v>
      </c>
      <c r="G1026" s="72">
        <v>103.87</v>
      </c>
      <c r="H1026" s="72">
        <v>8719.89</v>
      </c>
      <c r="I1026" s="54" t="s">
        <v>265</v>
      </c>
      <c r="J1026" s="54" t="s">
        <v>595</v>
      </c>
      <c r="K1026" s="54" t="s">
        <v>7373</v>
      </c>
      <c r="L1026" s="54" t="s">
        <v>7417</v>
      </c>
      <c r="M1026" s="54" t="s">
        <v>7416</v>
      </c>
      <c r="N1026" s="54" t="s">
        <v>256</v>
      </c>
      <c r="O1026" s="54" t="s">
        <v>256</v>
      </c>
      <c r="P1026" s="54" t="s">
        <v>444</v>
      </c>
      <c r="Q1026" s="54" t="s">
        <v>256</v>
      </c>
      <c r="R1026" s="54" t="s">
        <v>431</v>
      </c>
      <c r="S1026" s="71"/>
      <c r="T1026" s="54" t="s">
        <v>256</v>
      </c>
      <c r="U1026" s="71">
        <v>44437</v>
      </c>
      <c r="V1026" s="54" t="s">
        <v>256</v>
      </c>
      <c r="W1026" t="str">
        <f t="shared" ref="W1026:W1089" si="16">TEXT(F1026,"MMM-YY")</f>
        <v>Aug-21</v>
      </c>
    </row>
    <row r="1027" spans="1:23" x14ac:dyDescent="0.25">
      <c r="A1027" s="54" t="s">
        <v>317</v>
      </c>
      <c r="B1027" s="54" t="s">
        <v>428</v>
      </c>
      <c r="C1027" s="54" t="s">
        <v>263</v>
      </c>
      <c r="D1027" s="54" t="s">
        <v>429</v>
      </c>
      <c r="E1027" s="54" t="s">
        <v>7418</v>
      </c>
      <c r="F1027" s="71">
        <v>44437</v>
      </c>
      <c r="G1027" s="72">
        <v>1031.83</v>
      </c>
      <c r="H1027" s="72">
        <v>86622.13</v>
      </c>
      <c r="I1027" s="54" t="s">
        <v>265</v>
      </c>
      <c r="J1027" s="54" t="s">
        <v>595</v>
      </c>
      <c r="K1027" s="54" t="s">
        <v>7373</v>
      </c>
      <c r="L1027" s="54" t="s">
        <v>7419</v>
      </c>
      <c r="M1027" s="54" t="s">
        <v>7418</v>
      </c>
      <c r="N1027" s="54" t="s">
        <v>256</v>
      </c>
      <c r="O1027" s="54" t="s">
        <v>256</v>
      </c>
      <c r="P1027" s="54" t="s">
        <v>444</v>
      </c>
      <c r="Q1027" s="54" t="s">
        <v>256</v>
      </c>
      <c r="R1027" s="54" t="s">
        <v>431</v>
      </c>
      <c r="S1027" s="71"/>
      <c r="T1027" s="54" t="s">
        <v>256</v>
      </c>
      <c r="U1027" s="71">
        <v>44437</v>
      </c>
      <c r="V1027" s="54" t="s">
        <v>256</v>
      </c>
      <c r="W1027" t="str">
        <f t="shared" si="16"/>
        <v>Aug-21</v>
      </c>
    </row>
    <row r="1028" spans="1:23" x14ac:dyDescent="0.25">
      <c r="A1028" s="54" t="s">
        <v>317</v>
      </c>
      <c r="B1028" s="54" t="s">
        <v>428</v>
      </c>
      <c r="C1028" s="54" t="s">
        <v>263</v>
      </c>
      <c r="D1028" s="54" t="s">
        <v>429</v>
      </c>
      <c r="E1028" s="54" t="s">
        <v>7420</v>
      </c>
      <c r="F1028" s="71">
        <v>44437</v>
      </c>
      <c r="G1028" s="72">
        <v>1854.14</v>
      </c>
      <c r="H1028" s="72">
        <v>155655.04999999999</v>
      </c>
      <c r="I1028" s="54" t="s">
        <v>265</v>
      </c>
      <c r="J1028" s="54" t="s">
        <v>595</v>
      </c>
      <c r="K1028" s="54" t="s">
        <v>7373</v>
      </c>
      <c r="L1028" s="54" t="s">
        <v>7421</v>
      </c>
      <c r="M1028" s="54" t="s">
        <v>7420</v>
      </c>
      <c r="N1028" s="54" t="s">
        <v>256</v>
      </c>
      <c r="O1028" s="54" t="s">
        <v>256</v>
      </c>
      <c r="P1028" s="54" t="s">
        <v>444</v>
      </c>
      <c r="Q1028" s="54" t="s">
        <v>256</v>
      </c>
      <c r="R1028" s="54" t="s">
        <v>431</v>
      </c>
      <c r="S1028" s="71"/>
      <c r="T1028" s="54" t="s">
        <v>256</v>
      </c>
      <c r="U1028" s="71">
        <v>44437</v>
      </c>
      <c r="V1028" s="54" t="s">
        <v>256</v>
      </c>
      <c r="W1028" t="str">
        <f t="shared" si="16"/>
        <v>Aug-21</v>
      </c>
    </row>
    <row r="1029" spans="1:23" x14ac:dyDescent="0.25">
      <c r="A1029" s="54" t="s">
        <v>317</v>
      </c>
      <c r="B1029" s="54" t="s">
        <v>428</v>
      </c>
      <c r="C1029" s="54" t="s">
        <v>263</v>
      </c>
      <c r="D1029" s="54" t="s">
        <v>429</v>
      </c>
      <c r="E1029" s="54" t="s">
        <v>7422</v>
      </c>
      <c r="F1029" s="71">
        <v>44437</v>
      </c>
      <c r="G1029" s="72">
        <v>1975.13</v>
      </c>
      <c r="H1029" s="72">
        <v>165812.16</v>
      </c>
      <c r="I1029" s="54" t="s">
        <v>265</v>
      </c>
      <c r="J1029" s="54" t="s">
        <v>595</v>
      </c>
      <c r="K1029" s="54" t="s">
        <v>7423</v>
      </c>
      <c r="L1029" s="54" t="s">
        <v>7424</v>
      </c>
      <c r="M1029" s="54" t="s">
        <v>7422</v>
      </c>
      <c r="N1029" s="54" t="s">
        <v>256</v>
      </c>
      <c r="O1029" s="54" t="s">
        <v>256</v>
      </c>
      <c r="P1029" s="54" t="s">
        <v>444</v>
      </c>
      <c r="Q1029" s="54" t="s">
        <v>256</v>
      </c>
      <c r="R1029" s="54" t="s">
        <v>431</v>
      </c>
      <c r="S1029" s="71"/>
      <c r="T1029" s="54" t="s">
        <v>256</v>
      </c>
      <c r="U1029" s="71">
        <v>44437</v>
      </c>
      <c r="V1029" s="54" t="s">
        <v>256</v>
      </c>
      <c r="W1029" t="str">
        <f t="shared" si="16"/>
        <v>Aug-21</v>
      </c>
    </row>
    <row r="1030" spans="1:23" x14ac:dyDescent="0.25">
      <c r="A1030" s="54" t="s">
        <v>317</v>
      </c>
      <c r="B1030" s="54" t="s">
        <v>428</v>
      </c>
      <c r="C1030" s="54" t="s">
        <v>263</v>
      </c>
      <c r="D1030" s="54" t="s">
        <v>429</v>
      </c>
      <c r="E1030" s="54" t="s">
        <v>7425</v>
      </c>
      <c r="F1030" s="71">
        <v>44434</v>
      </c>
      <c r="G1030" s="72">
        <v>258.64</v>
      </c>
      <c r="H1030" s="72">
        <v>21712.83</v>
      </c>
      <c r="I1030" s="54" t="s">
        <v>265</v>
      </c>
      <c r="J1030" s="54" t="s">
        <v>595</v>
      </c>
      <c r="K1030" s="54" t="s">
        <v>7396</v>
      </c>
      <c r="L1030" s="54" t="s">
        <v>7426</v>
      </c>
      <c r="M1030" s="54" t="s">
        <v>7425</v>
      </c>
      <c r="N1030" s="54" t="s">
        <v>256</v>
      </c>
      <c r="O1030" s="54" t="s">
        <v>256</v>
      </c>
      <c r="P1030" s="54" t="s">
        <v>444</v>
      </c>
      <c r="Q1030" s="54" t="s">
        <v>256</v>
      </c>
      <c r="R1030" s="54" t="s">
        <v>431</v>
      </c>
      <c r="S1030" s="71"/>
      <c r="T1030" s="54" t="s">
        <v>256</v>
      </c>
      <c r="U1030" s="71">
        <v>44434</v>
      </c>
      <c r="V1030" s="54" t="s">
        <v>256</v>
      </c>
      <c r="W1030" t="str">
        <f t="shared" si="16"/>
        <v>Aug-21</v>
      </c>
    </row>
    <row r="1031" spans="1:23" x14ac:dyDescent="0.25">
      <c r="A1031" s="54" t="s">
        <v>317</v>
      </c>
      <c r="B1031" s="54" t="s">
        <v>428</v>
      </c>
      <c r="C1031" s="54" t="s">
        <v>263</v>
      </c>
      <c r="D1031" s="54" t="s">
        <v>429</v>
      </c>
      <c r="E1031" s="54" t="s">
        <v>7427</v>
      </c>
      <c r="F1031" s="71">
        <v>44434</v>
      </c>
      <c r="G1031" s="72">
        <v>647.66999999999996</v>
      </c>
      <c r="H1031" s="72">
        <v>54371.9</v>
      </c>
      <c r="I1031" s="54" t="s">
        <v>265</v>
      </c>
      <c r="J1031" s="54" t="s">
        <v>595</v>
      </c>
      <c r="K1031" s="54" t="s">
        <v>7396</v>
      </c>
      <c r="L1031" s="54" t="s">
        <v>7428</v>
      </c>
      <c r="M1031" s="54" t="s">
        <v>7427</v>
      </c>
      <c r="N1031" s="54" t="s">
        <v>256</v>
      </c>
      <c r="O1031" s="54" t="s">
        <v>256</v>
      </c>
      <c r="P1031" s="54" t="s">
        <v>444</v>
      </c>
      <c r="Q1031" s="54" t="s">
        <v>256</v>
      </c>
      <c r="R1031" s="54" t="s">
        <v>431</v>
      </c>
      <c r="S1031" s="71"/>
      <c r="T1031" s="54" t="s">
        <v>256</v>
      </c>
      <c r="U1031" s="71">
        <v>44434</v>
      </c>
      <c r="V1031" s="54" t="s">
        <v>256</v>
      </c>
      <c r="W1031" t="str">
        <f t="shared" si="16"/>
        <v>Aug-21</v>
      </c>
    </row>
    <row r="1032" spans="1:23" x14ac:dyDescent="0.25">
      <c r="A1032" s="54" t="s">
        <v>317</v>
      </c>
      <c r="B1032" s="54" t="s">
        <v>428</v>
      </c>
      <c r="C1032" s="54" t="s">
        <v>263</v>
      </c>
      <c r="D1032" s="54" t="s">
        <v>429</v>
      </c>
      <c r="E1032" s="54" t="s">
        <v>7429</v>
      </c>
      <c r="F1032" s="71">
        <v>44434</v>
      </c>
      <c r="G1032" s="72">
        <v>253.5</v>
      </c>
      <c r="H1032" s="72">
        <v>21281.33</v>
      </c>
      <c r="I1032" s="54" t="s">
        <v>265</v>
      </c>
      <c r="J1032" s="54" t="s">
        <v>595</v>
      </c>
      <c r="K1032" s="54" t="s">
        <v>7396</v>
      </c>
      <c r="L1032" s="54" t="s">
        <v>7430</v>
      </c>
      <c r="M1032" s="54" t="s">
        <v>7429</v>
      </c>
      <c r="N1032" s="54" t="s">
        <v>256</v>
      </c>
      <c r="O1032" s="54" t="s">
        <v>256</v>
      </c>
      <c r="P1032" s="54" t="s">
        <v>444</v>
      </c>
      <c r="Q1032" s="54" t="s">
        <v>256</v>
      </c>
      <c r="R1032" s="54" t="s">
        <v>431</v>
      </c>
      <c r="S1032" s="71"/>
      <c r="T1032" s="54" t="s">
        <v>256</v>
      </c>
      <c r="U1032" s="71">
        <v>44434</v>
      </c>
      <c r="V1032" s="54" t="s">
        <v>256</v>
      </c>
      <c r="W1032" t="str">
        <f t="shared" si="16"/>
        <v>Aug-21</v>
      </c>
    </row>
    <row r="1033" spans="1:23" x14ac:dyDescent="0.25">
      <c r="A1033" s="54" t="s">
        <v>317</v>
      </c>
      <c r="B1033" s="54" t="s">
        <v>428</v>
      </c>
      <c r="C1033" s="54" t="s">
        <v>263</v>
      </c>
      <c r="D1033" s="54" t="s">
        <v>429</v>
      </c>
      <c r="E1033" s="54" t="s">
        <v>7431</v>
      </c>
      <c r="F1033" s="71">
        <v>44434</v>
      </c>
      <c r="G1033" s="72">
        <v>36.18</v>
      </c>
      <c r="H1033" s="72">
        <v>3037.31</v>
      </c>
      <c r="I1033" s="54" t="s">
        <v>265</v>
      </c>
      <c r="J1033" s="54" t="s">
        <v>595</v>
      </c>
      <c r="K1033" s="54" t="s">
        <v>7396</v>
      </c>
      <c r="L1033" s="54" t="s">
        <v>7432</v>
      </c>
      <c r="M1033" s="54" t="s">
        <v>7431</v>
      </c>
      <c r="N1033" s="54" t="s">
        <v>256</v>
      </c>
      <c r="O1033" s="54" t="s">
        <v>256</v>
      </c>
      <c r="P1033" s="54" t="s">
        <v>444</v>
      </c>
      <c r="Q1033" s="54" t="s">
        <v>256</v>
      </c>
      <c r="R1033" s="54" t="s">
        <v>431</v>
      </c>
      <c r="S1033" s="71"/>
      <c r="T1033" s="54" t="s">
        <v>256</v>
      </c>
      <c r="U1033" s="71">
        <v>44434</v>
      </c>
      <c r="V1033" s="54" t="s">
        <v>256</v>
      </c>
      <c r="W1033" t="str">
        <f t="shared" si="16"/>
        <v>Aug-21</v>
      </c>
    </row>
    <row r="1034" spans="1:23" x14ac:dyDescent="0.25">
      <c r="A1034" s="54" t="s">
        <v>317</v>
      </c>
      <c r="B1034" s="54" t="s">
        <v>428</v>
      </c>
      <c r="C1034" s="54" t="s">
        <v>263</v>
      </c>
      <c r="D1034" s="54" t="s">
        <v>429</v>
      </c>
      <c r="E1034" s="54" t="s">
        <v>7433</v>
      </c>
      <c r="F1034" s="71">
        <v>44434</v>
      </c>
      <c r="G1034" s="72">
        <v>38.4</v>
      </c>
      <c r="H1034" s="72">
        <v>3223.68</v>
      </c>
      <c r="I1034" s="54" t="s">
        <v>265</v>
      </c>
      <c r="J1034" s="54" t="s">
        <v>595</v>
      </c>
      <c r="K1034" s="54" t="s">
        <v>7396</v>
      </c>
      <c r="L1034" s="54" t="s">
        <v>7434</v>
      </c>
      <c r="M1034" s="54" t="s">
        <v>7433</v>
      </c>
      <c r="N1034" s="54" t="s">
        <v>256</v>
      </c>
      <c r="O1034" s="54" t="s">
        <v>256</v>
      </c>
      <c r="P1034" s="54" t="s">
        <v>444</v>
      </c>
      <c r="Q1034" s="54" t="s">
        <v>256</v>
      </c>
      <c r="R1034" s="54" t="s">
        <v>431</v>
      </c>
      <c r="S1034" s="71"/>
      <c r="T1034" s="54" t="s">
        <v>256</v>
      </c>
      <c r="U1034" s="71">
        <v>44434</v>
      </c>
      <c r="V1034" s="54" t="s">
        <v>256</v>
      </c>
      <c r="W1034" t="str">
        <f t="shared" si="16"/>
        <v>Aug-21</v>
      </c>
    </row>
    <row r="1035" spans="1:23" x14ac:dyDescent="0.25">
      <c r="A1035" s="54" t="s">
        <v>317</v>
      </c>
      <c r="B1035" s="54" t="s">
        <v>428</v>
      </c>
      <c r="C1035" s="54" t="s">
        <v>263</v>
      </c>
      <c r="D1035" s="54" t="s">
        <v>429</v>
      </c>
      <c r="E1035" s="54" t="s">
        <v>7435</v>
      </c>
      <c r="F1035" s="71">
        <v>44434</v>
      </c>
      <c r="G1035" s="72">
        <v>198</v>
      </c>
      <c r="H1035" s="72">
        <v>16622.099999999999</v>
      </c>
      <c r="I1035" s="54" t="s">
        <v>265</v>
      </c>
      <c r="J1035" s="54" t="s">
        <v>595</v>
      </c>
      <c r="K1035" s="54" t="s">
        <v>7396</v>
      </c>
      <c r="L1035" s="54" t="s">
        <v>7436</v>
      </c>
      <c r="M1035" s="54" t="s">
        <v>7435</v>
      </c>
      <c r="N1035" s="54" t="s">
        <v>256</v>
      </c>
      <c r="O1035" s="54" t="s">
        <v>256</v>
      </c>
      <c r="P1035" s="54" t="s">
        <v>444</v>
      </c>
      <c r="Q1035" s="54" t="s">
        <v>256</v>
      </c>
      <c r="R1035" s="54" t="s">
        <v>431</v>
      </c>
      <c r="S1035" s="71"/>
      <c r="T1035" s="54" t="s">
        <v>256</v>
      </c>
      <c r="U1035" s="71">
        <v>44434</v>
      </c>
      <c r="V1035" s="54" t="s">
        <v>256</v>
      </c>
      <c r="W1035" t="str">
        <f t="shared" si="16"/>
        <v>Aug-21</v>
      </c>
    </row>
    <row r="1036" spans="1:23" x14ac:dyDescent="0.25">
      <c r="A1036" s="54" t="s">
        <v>317</v>
      </c>
      <c r="B1036" s="54" t="s">
        <v>428</v>
      </c>
      <c r="C1036" s="54" t="s">
        <v>263</v>
      </c>
      <c r="D1036" s="54" t="s">
        <v>429</v>
      </c>
      <c r="E1036" s="54" t="s">
        <v>7437</v>
      </c>
      <c r="F1036" s="71">
        <v>44437</v>
      </c>
      <c r="G1036" s="72">
        <v>1707.41</v>
      </c>
      <c r="H1036" s="72">
        <v>143337.07</v>
      </c>
      <c r="I1036" s="54" t="s">
        <v>265</v>
      </c>
      <c r="J1036" s="54" t="s">
        <v>595</v>
      </c>
      <c r="K1036" s="54" t="s">
        <v>7396</v>
      </c>
      <c r="L1036" s="54" t="s">
        <v>7438</v>
      </c>
      <c r="M1036" s="54" t="s">
        <v>7437</v>
      </c>
      <c r="N1036" s="54" t="s">
        <v>256</v>
      </c>
      <c r="O1036" s="54" t="s">
        <v>256</v>
      </c>
      <c r="P1036" s="54" t="s">
        <v>444</v>
      </c>
      <c r="Q1036" s="54" t="s">
        <v>256</v>
      </c>
      <c r="R1036" s="54" t="s">
        <v>431</v>
      </c>
      <c r="S1036" s="71"/>
      <c r="T1036" s="54" t="s">
        <v>256</v>
      </c>
      <c r="U1036" s="71">
        <v>44437</v>
      </c>
      <c r="V1036" s="54" t="s">
        <v>256</v>
      </c>
      <c r="W1036" t="str">
        <f t="shared" si="16"/>
        <v>Aug-21</v>
      </c>
    </row>
    <row r="1037" spans="1:23" x14ac:dyDescent="0.25">
      <c r="A1037" s="54" t="s">
        <v>317</v>
      </c>
      <c r="B1037" s="54" t="s">
        <v>428</v>
      </c>
      <c r="C1037" s="54" t="s">
        <v>263</v>
      </c>
      <c r="D1037" s="54" t="s">
        <v>429</v>
      </c>
      <c r="E1037" s="54" t="s">
        <v>7439</v>
      </c>
      <c r="F1037" s="71">
        <v>44437</v>
      </c>
      <c r="G1037" s="72">
        <v>1134.29</v>
      </c>
      <c r="H1037" s="72">
        <v>95223.65</v>
      </c>
      <c r="I1037" s="54" t="s">
        <v>265</v>
      </c>
      <c r="J1037" s="54" t="s">
        <v>595</v>
      </c>
      <c r="K1037" s="54" t="s">
        <v>7396</v>
      </c>
      <c r="L1037" s="54" t="s">
        <v>7440</v>
      </c>
      <c r="M1037" s="54" t="s">
        <v>7439</v>
      </c>
      <c r="N1037" s="54" t="s">
        <v>256</v>
      </c>
      <c r="O1037" s="54" t="s">
        <v>256</v>
      </c>
      <c r="P1037" s="54" t="s">
        <v>444</v>
      </c>
      <c r="Q1037" s="54" t="s">
        <v>256</v>
      </c>
      <c r="R1037" s="54" t="s">
        <v>431</v>
      </c>
      <c r="S1037" s="71"/>
      <c r="T1037" s="54" t="s">
        <v>256</v>
      </c>
      <c r="U1037" s="71">
        <v>44437</v>
      </c>
      <c r="V1037" s="54" t="s">
        <v>256</v>
      </c>
      <c r="W1037" t="str">
        <f t="shared" si="16"/>
        <v>Aug-21</v>
      </c>
    </row>
    <row r="1038" spans="1:23" x14ac:dyDescent="0.25">
      <c r="A1038" s="54" t="s">
        <v>317</v>
      </c>
      <c r="B1038" s="54" t="s">
        <v>428</v>
      </c>
      <c r="C1038" s="54" t="s">
        <v>263</v>
      </c>
      <c r="D1038" s="54" t="s">
        <v>429</v>
      </c>
      <c r="E1038" s="54" t="s">
        <v>7441</v>
      </c>
      <c r="F1038" s="71">
        <v>44437</v>
      </c>
      <c r="G1038" s="72">
        <v>385.77</v>
      </c>
      <c r="H1038" s="72">
        <v>32385.39</v>
      </c>
      <c r="I1038" s="54" t="s">
        <v>265</v>
      </c>
      <c r="J1038" s="54" t="s">
        <v>595</v>
      </c>
      <c r="K1038" s="54" t="s">
        <v>7396</v>
      </c>
      <c r="L1038" s="54" t="s">
        <v>7442</v>
      </c>
      <c r="M1038" s="54" t="s">
        <v>7441</v>
      </c>
      <c r="N1038" s="54" t="s">
        <v>256</v>
      </c>
      <c r="O1038" s="54" t="s">
        <v>256</v>
      </c>
      <c r="P1038" s="54" t="s">
        <v>444</v>
      </c>
      <c r="Q1038" s="54" t="s">
        <v>256</v>
      </c>
      <c r="R1038" s="54" t="s">
        <v>431</v>
      </c>
      <c r="S1038" s="71"/>
      <c r="T1038" s="54" t="s">
        <v>256</v>
      </c>
      <c r="U1038" s="71">
        <v>44437</v>
      </c>
      <c r="V1038" s="54" t="s">
        <v>256</v>
      </c>
      <c r="W1038" t="str">
        <f t="shared" si="16"/>
        <v>Aug-21</v>
      </c>
    </row>
    <row r="1039" spans="1:23" x14ac:dyDescent="0.25">
      <c r="A1039" s="54" t="s">
        <v>317</v>
      </c>
      <c r="B1039" s="54" t="s">
        <v>428</v>
      </c>
      <c r="C1039" s="54" t="s">
        <v>263</v>
      </c>
      <c r="D1039" s="54" t="s">
        <v>429</v>
      </c>
      <c r="E1039" s="54" t="s">
        <v>7443</v>
      </c>
      <c r="F1039" s="71">
        <v>44436</v>
      </c>
      <c r="G1039" s="72">
        <v>1007.32</v>
      </c>
      <c r="H1039" s="72">
        <v>84564.51</v>
      </c>
      <c r="I1039" s="54" t="s">
        <v>265</v>
      </c>
      <c r="J1039" s="54" t="s">
        <v>595</v>
      </c>
      <c r="K1039" s="54" t="s">
        <v>7444</v>
      </c>
      <c r="L1039" s="54" t="s">
        <v>7445</v>
      </c>
      <c r="M1039" s="54" t="s">
        <v>7443</v>
      </c>
      <c r="N1039" s="54" t="s">
        <v>256</v>
      </c>
      <c r="O1039" s="54" t="s">
        <v>256</v>
      </c>
      <c r="P1039" s="54" t="s">
        <v>444</v>
      </c>
      <c r="Q1039" s="54" t="s">
        <v>256</v>
      </c>
      <c r="R1039" s="54" t="s">
        <v>431</v>
      </c>
      <c r="S1039" s="71"/>
      <c r="T1039" s="54" t="s">
        <v>256</v>
      </c>
      <c r="U1039" s="71">
        <v>44436</v>
      </c>
      <c r="V1039" s="54" t="s">
        <v>256</v>
      </c>
      <c r="W1039" t="str">
        <f t="shared" si="16"/>
        <v>Aug-21</v>
      </c>
    </row>
    <row r="1040" spans="1:23" x14ac:dyDescent="0.25">
      <c r="A1040" s="54" t="s">
        <v>317</v>
      </c>
      <c r="B1040" s="54" t="s">
        <v>428</v>
      </c>
      <c r="C1040" s="54" t="s">
        <v>263</v>
      </c>
      <c r="D1040" s="54" t="s">
        <v>429</v>
      </c>
      <c r="E1040" s="54" t="s">
        <v>7446</v>
      </c>
      <c r="F1040" s="71">
        <v>44436</v>
      </c>
      <c r="G1040" s="72">
        <v>2685.36</v>
      </c>
      <c r="H1040" s="72">
        <v>225435.97</v>
      </c>
      <c r="I1040" s="54" t="s">
        <v>265</v>
      </c>
      <c r="J1040" s="54" t="s">
        <v>595</v>
      </c>
      <c r="K1040" s="54" t="s">
        <v>7444</v>
      </c>
      <c r="L1040" s="54" t="s">
        <v>7447</v>
      </c>
      <c r="M1040" s="54" t="s">
        <v>7446</v>
      </c>
      <c r="N1040" s="54" t="s">
        <v>256</v>
      </c>
      <c r="O1040" s="54" t="s">
        <v>256</v>
      </c>
      <c r="P1040" s="54" t="s">
        <v>444</v>
      </c>
      <c r="Q1040" s="54" t="s">
        <v>256</v>
      </c>
      <c r="R1040" s="54" t="s">
        <v>431</v>
      </c>
      <c r="S1040" s="71"/>
      <c r="T1040" s="54" t="s">
        <v>256</v>
      </c>
      <c r="U1040" s="71">
        <v>44436</v>
      </c>
      <c r="V1040" s="54" t="s">
        <v>256</v>
      </c>
      <c r="W1040" t="str">
        <f t="shared" si="16"/>
        <v>Aug-21</v>
      </c>
    </row>
    <row r="1041" spans="1:23" x14ac:dyDescent="0.25">
      <c r="A1041" s="54" t="s">
        <v>317</v>
      </c>
      <c r="B1041" s="54" t="s">
        <v>428</v>
      </c>
      <c r="C1041" s="54" t="s">
        <v>263</v>
      </c>
      <c r="D1041" s="54" t="s">
        <v>429</v>
      </c>
      <c r="E1041" s="54" t="s">
        <v>7448</v>
      </c>
      <c r="F1041" s="71">
        <v>44436</v>
      </c>
      <c r="G1041" s="72">
        <v>107.5</v>
      </c>
      <c r="H1041" s="72">
        <v>9024.6299999999992</v>
      </c>
      <c r="I1041" s="54" t="s">
        <v>265</v>
      </c>
      <c r="J1041" s="54" t="s">
        <v>595</v>
      </c>
      <c r="K1041" s="54" t="s">
        <v>7444</v>
      </c>
      <c r="L1041" s="54" t="s">
        <v>7449</v>
      </c>
      <c r="M1041" s="54" t="s">
        <v>7448</v>
      </c>
      <c r="N1041" s="54" t="s">
        <v>256</v>
      </c>
      <c r="O1041" s="54" t="s">
        <v>256</v>
      </c>
      <c r="P1041" s="54" t="s">
        <v>444</v>
      </c>
      <c r="Q1041" s="54" t="s">
        <v>256</v>
      </c>
      <c r="R1041" s="54" t="s">
        <v>431</v>
      </c>
      <c r="S1041" s="71"/>
      <c r="T1041" s="54" t="s">
        <v>256</v>
      </c>
      <c r="U1041" s="71">
        <v>44436</v>
      </c>
      <c r="V1041" s="54" t="s">
        <v>256</v>
      </c>
      <c r="W1041" t="str">
        <f t="shared" si="16"/>
        <v>Aug-21</v>
      </c>
    </row>
    <row r="1042" spans="1:23" x14ac:dyDescent="0.25">
      <c r="A1042" s="54" t="s">
        <v>317</v>
      </c>
      <c r="B1042" s="54" t="s">
        <v>428</v>
      </c>
      <c r="C1042" s="54" t="s">
        <v>263</v>
      </c>
      <c r="D1042" s="54" t="s">
        <v>429</v>
      </c>
      <c r="E1042" s="54" t="s">
        <v>7450</v>
      </c>
      <c r="F1042" s="71">
        <v>44436</v>
      </c>
      <c r="G1042" s="72">
        <v>5894.05</v>
      </c>
      <c r="H1042" s="72">
        <v>494805.5</v>
      </c>
      <c r="I1042" s="54" t="s">
        <v>265</v>
      </c>
      <c r="J1042" s="54" t="s">
        <v>595</v>
      </c>
      <c r="K1042" s="54" t="s">
        <v>7444</v>
      </c>
      <c r="L1042" s="54" t="s">
        <v>7451</v>
      </c>
      <c r="M1042" s="54" t="s">
        <v>7450</v>
      </c>
      <c r="N1042" s="54" t="s">
        <v>256</v>
      </c>
      <c r="O1042" s="54" t="s">
        <v>256</v>
      </c>
      <c r="P1042" s="54" t="s">
        <v>444</v>
      </c>
      <c r="Q1042" s="54" t="s">
        <v>256</v>
      </c>
      <c r="R1042" s="54" t="s">
        <v>431</v>
      </c>
      <c r="S1042" s="71"/>
      <c r="T1042" s="54" t="s">
        <v>256</v>
      </c>
      <c r="U1042" s="71">
        <v>44436</v>
      </c>
      <c r="V1042" s="54" t="s">
        <v>256</v>
      </c>
      <c r="W1042" t="str">
        <f t="shared" si="16"/>
        <v>Aug-21</v>
      </c>
    </row>
    <row r="1043" spans="1:23" x14ac:dyDescent="0.25">
      <c r="A1043" s="54" t="s">
        <v>317</v>
      </c>
      <c r="B1043" s="54" t="s">
        <v>428</v>
      </c>
      <c r="C1043" s="54" t="s">
        <v>263</v>
      </c>
      <c r="D1043" s="54" t="s">
        <v>429</v>
      </c>
      <c r="E1043" s="54" t="s">
        <v>7452</v>
      </c>
      <c r="F1043" s="71">
        <v>44436</v>
      </c>
      <c r="G1043" s="72">
        <v>177.28</v>
      </c>
      <c r="H1043" s="72">
        <v>14882.66</v>
      </c>
      <c r="I1043" s="54" t="s">
        <v>265</v>
      </c>
      <c r="J1043" s="54" t="s">
        <v>595</v>
      </c>
      <c r="K1043" s="54" t="s">
        <v>7444</v>
      </c>
      <c r="L1043" s="54" t="s">
        <v>7453</v>
      </c>
      <c r="M1043" s="54" t="s">
        <v>7452</v>
      </c>
      <c r="N1043" s="54" t="s">
        <v>256</v>
      </c>
      <c r="O1043" s="54" t="s">
        <v>256</v>
      </c>
      <c r="P1043" s="54" t="s">
        <v>444</v>
      </c>
      <c r="Q1043" s="54" t="s">
        <v>256</v>
      </c>
      <c r="R1043" s="54" t="s">
        <v>431</v>
      </c>
      <c r="S1043" s="71"/>
      <c r="T1043" s="54" t="s">
        <v>256</v>
      </c>
      <c r="U1043" s="71">
        <v>44436</v>
      </c>
      <c r="V1043" s="54" t="s">
        <v>256</v>
      </c>
      <c r="W1043" t="str">
        <f t="shared" si="16"/>
        <v>Aug-21</v>
      </c>
    </row>
    <row r="1044" spans="1:23" x14ac:dyDescent="0.25">
      <c r="A1044" s="54" t="s">
        <v>317</v>
      </c>
      <c r="B1044" s="54" t="s">
        <v>428</v>
      </c>
      <c r="C1044" s="54" t="s">
        <v>263</v>
      </c>
      <c r="D1044" s="54" t="s">
        <v>429</v>
      </c>
      <c r="E1044" s="54" t="s">
        <v>7454</v>
      </c>
      <c r="F1044" s="71">
        <v>44436</v>
      </c>
      <c r="G1044" s="72">
        <v>232.97</v>
      </c>
      <c r="H1044" s="72">
        <v>19557.830000000002</v>
      </c>
      <c r="I1044" s="54" t="s">
        <v>265</v>
      </c>
      <c r="J1044" s="54" t="s">
        <v>595</v>
      </c>
      <c r="K1044" s="54" t="s">
        <v>7444</v>
      </c>
      <c r="L1044" s="54" t="s">
        <v>7455</v>
      </c>
      <c r="M1044" s="54" t="s">
        <v>7454</v>
      </c>
      <c r="N1044" s="54" t="s">
        <v>256</v>
      </c>
      <c r="O1044" s="54" t="s">
        <v>256</v>
      </c>
      <c r="P1044" s="54" t="s">
        <v>444</v>
      </c>
      <c r="Q1044" s="54" t="s">
        <v>256</v>
      </c>
      <c r="R1044" s="54" t="s">
        <v>431</v>
      </c>
      <c r="S1044" s="71"/>
      <c r="T1044" s="54" t="s">
        <v>256</v>
      </c>
      <c r="U1044" s="71">
        <v>44436</v>
      </c>
      <c r="V1044" s="54" t="s">
        <v>256</v>
      </c>
      <c r="W1044" t="str">
        <f t="shared" si="16"/>
        <v>Aug-21</v>
      </c>
    </row>
    <row r="1045" spans="1:23" x14ac:dyDescent="0.25">
      <c r="A1045" s="54" t="s">
        <v>317</v>
      </c>
      <c r="B1045" s="54" t="s">
        <v>428</v>
      </c>
      <c r="C1045" s="54" t="s">
        <v>263</v>
      </c>
      <c r="D1045" s="54" t="s">
        <v>429</v>
      </c>
      <c r="E1045" s="54" t="s">
        <v>7456</v>
      </c>
      <c r="F1045" s="71">
        <v>44436</v>
      </c>
      <c r="G1045" s="72">
        <v>126.25</v>
      </c>
      <c r="H1045" s="72">
        <v>10598.69</v>
      </c>
      <c r="I1045" s="54" t="s">
        <v>265</v>
      </c>
      <c r="J1045" s="54" t="s">
        <v>595</v>
      </c>
      <c r="K1045" s="54" t="s">
        <v>7444</v>
      </c>
      <c r="L1045" s="54" t="s">
        <v>7457</v>
      </c>
      <c r="M1045" s="54" t="s">
        <v>7456</v>
      </c>
      <c r="N1045" s="54" t="s">
        <v>256</v>
      </c>
      <c r="O1045" s="54" t="s">
        <v>256</v>
      </c>
      <c r="P1045" s="54" t="s">
        <v>444</v>
      </c>
      <c r="Q1045" s="54" t="s">
        <v>256</v>
      </c>
      <c r="R1045" s="54" t="s">
        <v>431</v>
      </c>
      <c r="S1045" s="71"/>
      <c r="T1045" s="54" t="s">
        <v>256</v>
      </c>
      <c r="U1045" s="71">
        <v>44436</v>
      </c>
      <c r="V1045" s="54" t="s">
        <v>256</v>
      </c>
      <c r="W1045" t="str">
        <f t="shared" si="16"/>
        <v>Aug-21</v>
      </c>
    </row>
    <row r="1046" spans="1:23" x14ac:dyDescent="0.25">
      <c r="A1046" s="54" t="s">
        <v>317</v>
      </c>
      <c r="B1046" s="54" t="s">
        <v>428</v>
      </c>
      <c r="C1046" s="54" t="s">
        <v>263</v>
      </c>
      <c r="D1046" s="54" t="s">
        <v>429</v>
      </c>
      <c r="E1046" s="54" t="s">
        <v>7458</v>
      </c>
      <c r="F1046" s="71">
        <v>44436</v>
      </c>
      <c r="G1046" s="72">
        <v>558.11</v>
      </c>
      <c r="H1046" s="72">
        <v>46853.33</v>
      </c>
      <c r="I1046" s="54" t="s">
        <v>265</v>
      </c>
      <c r="J1046" s="54" t="s">
        <v>595</v>
      </c>
      <c r="K1046" s="54" t="s">
        <v>7444</v>
      </c>
      <c r="L1046" s="54" t="s">
        <v>7459</v>
      </c>
      <c r="M1046" s="54" t="s">
        <v>7458</v>
      </c>
      <c r="N1046" s="54" t="s">
        <v>256</v>
      </c>
      <c r="O1046" s="54" t="s">
        <v>256</v>
      </c>
      <c r="P1046" s="54" t="s">
        <v>444</v>
      </c>
      <c r="Q1046" s="54" t="s">
        <v>256</v>
      </c>
      <c r="R1046" s="54" t="s">
        <v>431</v>
      </c>
      <c r="S1046" s="71"/>
      <c r="T1046" s="54" t="s">
        <v>256</v>
      </c>
      <c r="U1046" s="71">
        <v>44436</v>
      </c>
      <c r="V1046" s="54" t="s">
        <v>256</v>
      </c>
      <c r="W1046" t="str">
        <f t="shared" si="16"/>
        <v>Aug-21</v>
      </c>
    </row>
    <row r="1047" spans="1:23" x14ac:dyDescent="0.25">
      <c r="A1047" s="54" t="s">
        <v>317</v>
      </c>
      <c r="B1047" s="54" t="s">
        <v>428</v>
      </c>
      <c r="C1047" s="54" t="s">
        <v>263</v>
      </c>
      <c r="D1047" s="54" t="s">
        <v>429</v>
      </c>
      <c r="E1047" s="54" t="s">
        <v>7460</v>
      </c>
      <c r="F1047" s="71">
        <v>44436</v>
      </c>
      <c r="G1047" s="72">
        <v>327.27</v>
      </c>
      <c r="H1047" s="72">
        <v>27474.32</v>
      </c>
      <c r="I1047" s="54" t="s">
        <v>265</v>
      </c>
      <c r="J1047" s="54" t="s">
        <v>595</v>
      </c>
      <c r="K1047" s="54" t="s">
        <v>7444</v>
      </c>
      <c r="L1047" s="54" t="s">
        <v>7461</v>
      </c>
      <c r="M1047" s="54" t="s">
        <v>7460</v>
      </c>
      <c r="N1047" s="54" t="s">
        <v>256</v>
      </c>
      <c r="O1047" s="54" t="s">
        <v>256</v>
      </c>
      <c r="P1047" s="54" t="s">
        <v>444</v>
      </c>
      <c r="Q1047" s="54" t="s">
        <v>256</v>
      </c>
      <c r="R1047" s="54" t="s">
        <v>431</v>
      </c>
      <c r="S1047" s="71"/>
      <c r="T1047" s="54" t="s">
        <v>256</v>
      </c>
      <c r="U1047" s="71">
        <v>44436</v>
      </c>
      <c r="V1047" s="54" t="s">
        <v>256</v>
      </c>
      <c r="W1047" t="str">
        <f t="shared" si="16"/>
        <v>Aug-21</v>
      </c>
    </row>
    <row r="1048" spans="1:23" x14ac:dyDescent="0.25">
      <c r="A1048" s="54" t="s">
        <v>317</v>
      </c>
      <c r="B1048" s="54" t="s">
        <v>428</v>
      </c>
      <c r="C1048" s="54" t="s">
        <v>263</v>
      </c>
      <c r="D1048" s="54" t="s">
        <v>429</v>
      </c>
      <c r="E1048" s="54" t="s">
        <v>7462</v>
      </c>
      <c r="F1048" s="71">
        <v>44434</v>
      </c>
      <c r="G1048" s="72">
        <v>258.89</v>
      </c>
      <c r="H1048" s="72">
        <v>21733.82</v>
      </c>
      <c r="I1048" s="54" t="s">
        <v>265</v>
      </c>
      <c r="J1048" s="54" t="s">
        <v>595</v>
      </c>
      <c r="K1048" s="54" t="s">
        <v>7463</v>
      </c>
      <c r="L1048" s="54" t="s">
        <v>7464</v>
      </c>
      <c r="M1048" s="54" t="s">
        <v>7462</v>
      </c>
      <c r="N1048" s="54" t="s">
        <v>256</v>
      </c>
      <c r="O1048" s="54" t="s">
        <v>256</v>
      </c>
      <c r="P1048" s="54" t="s">
        <v>444</v>
      </c>
      <c r="Q1048" s="54" t="s">
        <v>256</v>
      </c>
      <c r="R1048" s="54" t="s">
        <v>431</v>
      </c>
      <c r="S1048" s="71"/>
      <c r="T1048" s="54" t="s">
        <v>256</v>
      </c>
      <c r="U1048" s="71">
        <v>44434</v>
      </c>
      <c r="V1048" s="54" t="s">
        <v>256</v>
      </c>
      <c r="W1048" t="str">
        <f t="shared" si="16"/>
        <v>Aug-21</v>
      </c>
    </row>
    <row r="1049" spans="1:23" x14ac:dyDescent="0.25">
      <c r="A1049" s="54" t="s">
        <v>317</v>
      </c>
      <c r="B1049" s="54" t="s">
        <v>428</v>
      </c>
      <c r="C1049" s="54" t="s">
        <v>263</v>
      </c>
      <c r="D1049" s="54" t="s">
        <v>429</v>
      </c>
      <c r="E1049" s="54" t="s">
        <v>7465</v>
      </c>
      <c r="F1049" s="71">
        <v>44436</v>
      </c>
      <c r="G1049" s="72">
        <v>520.95000000000005</v>
      </c>
      <c r="H1049" s="72">
        <v>43733.75</v>
      </c>
      <c r="I1049" s="54" t="s">
        <v>265</v>
      </c>
      <c r="J1049" s="54" t="s">
        <v>595</v>
      </c>
      <c r="K1049" s="54" t="s">
        <v>7463</v>
      </c>
      <c r="L1049" s="54" t="s">
        <v>7466</v>
      </c>
      <c r="M1049" s="54" t="s">
        <v>7465</v>
      </c>
      <c r="N1049" s="54" t="s">
        <v>256</v>
      </c>
      <c r="O1049" s="54" t="s">
        <v>256</v>
      </c>
      <c r="P1049" s="54" t="s">
        <v>444</v>
      </c>
      <c r="Q1049" s="54" t="s">
        <v>256</v>
      </c>
      <c r="R1049" s="54" t="s">
        <v>431</v>
      </c>
      <c r="S1049" s="71"/>
      <c r="T1049" s="54" t="s">
        <v>256</v>
      </c>
      <c r="U1049" s="71">
        <v>44436</v>
      </c>
      <c r="V1049" s="54" t="s">
        <v>256</v>
      </c>
      <c r="W1049" t="str">
        <f t="shared" si="16"/>
        <v>Aug-21</v>
      </c>
    </row>
    <row r="1050" spans="1:23" x14ac:dyDescent="0.25">
      <c r="A1050" s="54" t="s">
        <v>317</v>
      </c>
      <c r="B1050" s="54" t="s">
        <v>428</v>
      </c>
      <c r="C1050" s="54" t="s">
        <v>263</v>
      </c>
      <c r="D1050" s="54" t="s">
        <v>429</v>
      </c>
      <c r="E1050" s="54" t="s">
        <v>7467</v>
      </c>
      <c r="F1050" s="71">
        <v>44436</v>
      </c>
      <c r="G1050" s="72">
        <v>3416.74</v>
      </c>
      <c r="H1050" s="72">
        <v>286835.32</v>
      </c>
      <c r="I1050" s="54" t="s">
        <v>265</v>
      </c>
      <c r="J1050" s="54" t="s">
        <v>595</v>
      </c>
      <c r="K1050" s="54" t="s">
        <v>7463</v>
      </c>
      <c r="L1050" s="54" t="s">
        <v>7468</v>
      </c>
      <c r="M1050" s="54" t="s">
        <v>7467</v>
      </c>
      <c r="N1050" s="54" t="s">
        <v>256</v>
      </c>
      <c r="O1050" s="54" t="s">
        <v>256</v>
      </c>
      <c r="P1050" s="54" t="s">
        <v>444</v>
      </c>
      <c r="Q1050" s="54" t="s">
        <v>256</v>
      </c>
      <c r="R1050" s="54" t="s">
        <v>431</v>
      </c>
      <c r="S1050" s="71"/>
      <c r="T1050" s="54" t="s">
        <v>256</v>
      </c>
      <c r="U1050" s="71">
        <v>44436</v>
      </c>
      <c r="V1050" s="54" t="s">
        <v>256</v>
      </c>
      <c r="W1050" t="str">
        <f t="shared" si="16"/>
        <v>Aug-21</v>
      </c>
    </row>
    <row r="1051" spans="1:23" x14ac:dyDescent="0.25">
      <c r="A1051" s="54" t="s">
        <v>317</v>
      </c>
      <c r="B1051" s="54" t="s">
        <v>428</v>
      </c>
      <c r="C1051" s="54" t="s">
        <v>263</v>
      </c>
      <c r="D1051" s="54" t="s">
        <v>429</v>
      </c>
      <c r="E1051" s="54" t="s">
        <v>7469</v>
      </c>
      <c r="F1051" s="71">
        <v>44437</v>
      </c>
      <c r="G1051" s="72">
        <v>4.03</v>
      </c>
      <c r="H1051" s="72">
        <v>338.32</v>
      </c>
      <c r="I1051" s="54" t="s">
        <v>265</v>
      </c>
      <c r="J1051" s="54" t="s">
        <v>595</v>
      </c>
      <c r="K1051" s="54" t="s">
        <v>7470</v>
      </c>
      <c r="L1051" s="54" t="s">
        <v>7471</v>
      </c>
      <c r="M1051" s="54" t="s">
        <v>7469</v>
      </c>
      <c r="N1051" s="54" t="s">
        <v>256</v>
      </c>
      <c r="O1051" s="54" t="s">
        <v>256</v>
      </c>
      <c r="P1051" s="54" t="s">
        <v>444</v>
      </c>
      <c r="Q1051" s="54" t="s">
        <v>256</v>
      </c>
      <c r="R1051" s="54" t="s">
        <v>431</v>
      </c>
      <c r="S1051" s="71"/>
      <c r="T1051" s="54" t="s">
        <v>256</v>
      </c>
      <c r="U1051" s="71">
        <v>44437</v>
      </c>
      <c r="V1051" s="54" t="s">
        <v>256</v>
      </c>
      <c r="W1051" t="str">
        <f t="shared" si="16"/>
        <v>Aug-21</v>
      </c>
    </row>
    <row r="1052" spans="1:23" x14ac:dyDescent="0.25">
      <c r="A1052" s="54" t="s">
        <v>317</v>
      </c>
      <c r="B1052" s="54" t="s">
        <v>428</v>
      </c>
      <c r="C1052" s="54" t="s">
        <v>263</v>
      </c>
      <c r="D1052" s="54" t="s">
        <v>429</v>
      </c>
      <c r="E1052" s="54" t="s">
        <v>7472</v>
      </c>
      <c r="F1052" s="71">
        <v>44437</v>
      </c>
      <c r="G1052" s="72">
        <v>395.45</v>
      </c>
      <c r="H1052" s="72">
        <v>33198.03</v>
      </c>
      <c r="I1052" s="54" t="s">
        <v>265</v>
      </c>
      <c r="J1052" s="54" t="s">
        <v>595</v>
      </c>
      <c r="K1052" s="54" t="s">
        <v>7470</v>
      </c>
      <c r="L1052" s="54" t="s">
        <v>7473</v>
      </c>
      <c r="M1052" s="54" t="s">
        <v>7472</v>
      </c>
      <c r="N1052" s="54" t="s">
        <v>256</v>
      </c>
      <c r="O1052" s="54" t="s">
        <v>256</v>
      </c>
      <c r="P1052" s="54" t="s">
        <v>444</v>
      </c>
      <c r="Q1052" s="54" t="s">
        <v>256</v>
      </c>
      <c r="R1052" s="54" t="s">
        <v>431</v>
      </c>
      <c r="S1052" s="71"/>
      <c r="T1052" s="54" t="s">
        <v>256</v>
      </c>
      <c r="U1052" s="71">
        <v>44437</v>
      </c>
      <c r="V1052" s="54" t="s">
        <v>256</v>
      </c>
      <c r="W1052" t="str">
        <f t="shared" si="16"/>
        <v>Aug-21</v>
      </c>
    </row>
    <row r="1053" spans="1:23" x14ac:dyDescent="0.25">
      <c r="A1053" s="54" t="s">
        <v>317</v>
      </c>
      <c r="B1053" s="54" t="s">
        <v>428</v>
      </c>
      <c r="C1053" s="54" t="s">
        <v>263</v>
      </c>
      <c r="D1053" s="54" t="s">
        <v>429</v>
      </c>
      <c r="E1053" s="54" t="s">
        <v>7474</v>
      </c>
      <c r="F1053" s="71">
        <v>44410</v>
      </c>
      <c r="G1053" s="72">
        <v>1144.99</v>
      </c>
      <c r="H1053" s="72">
        <v>96121.91</v>
      </c>
      <c r="I1053" s="54" t="s">
        <v>265</v>
      </c>
      <c r="J1053" s="54" t="s">
        <v>598</v>
      </c>
      <c r="K1053" s="54" t="s">
        <v>7475</v>
      </c>
      <c r="L1053" s="54" t="s">
        <v>7476</v>
      </c>
      <c r="M1053" s="54" t="s">
        <v>7474</v>
      </c>
      <c r="N1053" s="54" t="s">
        <v>256</v>
      </c>
      <c r="O1053" s="54" t="s">
        <v>256</v>
      </c>
      <c r="P1053" s="54" t="s">
        <v>599</v>
      </c>
      <c r="Q1053" s="54" t="s">
        <v>256</v>
      </c>
      <c r="R1053" s="54" t="s">
        <v>431</v>
      </c>
      <c r="S1053" s="71"/>
      <c r="T1053" s="54" t="s">
        <v>256</v>
      </c>
      <c r="U1053" s="71">
        <v>44410</v>
      </c>
      <c r="V1053" s="54" t="s">
        <v>256</v>
      </c>
      <c r="W1053" t="str">
        <f t="shared" si="16"/>
        <v>Aug-21</v>
      </c>
    </row>
    <row r="1054" spans="1:23" x14ac:dyDescent="0.25">
      <c r="A1054" s="54" t="s">
        <v>317</v>
      </c>
      <c r="B1054" s="54" t="s">
        <v>428</v>
      </c>
      <c r="C1054" s="54" t="s">
        <v>263</v>
      </c>
      <c r="D1054" s="54" t="s">
        <v>429</v>
      </c>
      <c r="E1054" s="54" t="s">
        <v>7477</v>
      </c>
      <c r="F1054" s="71">
        <v>44410</v>
      </c>
      <c r="G1054" s="72">
        <v>1338.3</v>
      </c>
      <c r="H1054" s="72">
        <v>112350.29</v>
      </c>
      <c r="I1054" s="54" t="s">
        <v>265</v>
      </c>
      <c r="J1054" s="54" t="s">
        <v>598</v>
      </c>
      <c r="K1054" s="54" t="s">
        <v>7475</v>
      </c>
      <c r="L1054" s="54" t="s">
        <v>7478</v>
      </c>
      <c r="M1054" s="54" t="s">
        <v>7477</v>
      </c>
      <c r="N1054" s="54" t="s">
        <v>256</v>
      </c>
      <c r="O1054" s="54" t="s">
        <v>256</v>
      </c>
      <c r="P1054" s="54" t="s">
        <v>599</v>
      </c>
      <c r="Q1054" s="54" t="s">
        <v>256</v>
      </c>
      <c r="R1054" s="54" t="s">
        <v>431</v>
      </c>
      <c r="S1054" s="71"/>
      <c r="T1054" s="54" t="s">
        <v>256</v>
      </c>
      <c r="U1054" s="71">
        <v>44410</v>
      </c>
      <c r="V1054" s="54" t="s">
        <v>256</v>
      </c>
      <c r="W1054" t="str">
        <f t="shared" si="16"/>
        <v>Aug-21</v>
      </c>
    </row>
    <row r="1055" spans="1:23" x14ac:dyDescent="0.25">
      <c r="A1055" s="54" t="s">
        <v>317</v>
      </c>
      <c r="B1055" s="54" t="s">
        <v>428</v>
      </c>
      <c r="C1055" s="54" t="s">
        <v>263</v>
      </c>
      <c r="D1055" s="54" t="s">
        <v>429</v>
      </c>
      <c r="E1055" s="54" t="s">
        <v>7479</v>
      </c>
      <c r="F1055" s="71">
        <v>44410</v>
      </c>
      <c r="G1055" s="72">
        <v>5472.16</v>
      </c>
      <c r="H1055" s="72">
        <v>459387.83</v>
      </c>
      <c r="I1055" s="54" t="s">
        <v>265</v>
      </c>
      <c r="J1055" s="54" t="s">
        <v>598</v>
      </c>
      <c r="K1055" s="54" t="s">
        <v>7475</v>
      </c>
      <c r="L1055" s="54" t="s">
        <v>7480</v>
      </c>
      <c r="M1055" s="54" t="s">
        <v>7479</v>
      </c>
      <c r="N1055" s="54" t="s">
        <v>256</v>
      </c>
      <c r="O1055" s="54" t="s">
        <v>256</v>
      </c>
      <c r="P1055" s="54" t="s">
        <v>599</v>
      </c>
      <c r="Q1055" s="54" t="s">
        <v>256</v>
      </c>
      <c r="R1055" s="54" t="s">
        <v>431</v>
      </c>
      <c r="S1055" s="71"/>
      <c r="T1055" s="54" t="s">
        <v>256</v>
      </c>
      <c r="U1055" s="71">
        <v>44410</v>
      </c>
      <c r="V1055" s="54" t="s">
        <v>256</v>
      </c>
      <c r="W1055" t="str">
        <f t="shared" si="16"/>
        <v>Aug-21</v>
      </c>
    </row>
    <row r="1056" spans="1:23" x14ac:dyDescent="0.25">
      <c r="A1056" s="54" t="s">
        <v>317</v>
      </c>
      <c r="B1056" s="54" t="s">
        <v>428</v>
      </c>
      <c r="C1056" s="54" t="s">
        <v>263</v>
      </c>
      <c r="D1056" s="54" t="s">
        <v>429</v>
      </c>
      <c r="E1056" s="54" t="s">
        <v>7481</v>
      </c>
      <c r="F1056" s="71">
        <v>44431</v>
      </c>
      <c r="G1056" s="72">
        <v>8560.7999999999993</v>
      </c>
      <c r="H1056" s="72">
        <v>718679.16</v>
      </c>
      <c r="I1056" s="54" t="s">
        <v>265</v>
      </c>
      <c r="J1056" s="54" t="s">
        <v>598</v>
      </c>
      <c r="K1056" s="54" t="s">
        <v>7482</v>
      </c>
      <c r="L1056" s="54" t="s">
        <v>7483</v>
      </c>
      <c r="M1056" s="54" t="s">
        <v>7481</v>
      </c>
      <c r="N1056" s="54" t="s">
        <v>256</v>
      </c>
      <c r="O1056" s="54" t="s">
        <v>256</v>
      </c>
      <c r="P1056" s="54" t="s">
        <v>599</v>
      </c>
      <c r="Q1056" s="54" t="s">
        <v>256</v>
      </c>
      <c r="R1056" s="54" t="s">
        <v>431</v>
      </c>
      <c r="S1056" s="71"/>
      <c r="T1056" s="54" t="s">
        <v>256</v>
      </c>
      <c r="U1056" s="71">
        <v>44431</v>
      </c>
      <c r="V1056" s="54" t="s">
        <v>256</v>
      </c>
      <c r="W1056" t="str">
        <f t="shared" si="16"/>
        <v>Aug-21</v>
      </c>
    </row>
    <row r="1057" spans="1:23" x14ac:dyDescent="0.25">
      <c r="A1057" s="54" t="s">
        <v>317</v>
      </c>
      <c r="B1057" s="54" t="s">
        <v>428</v>
      </c>
      <c r="C1057" s="54" t="s">
        <v>263</v>
      </c>
      <c r="D1057" s="54" t="s">
        <v>429</v>
      </c>
      <c r="E1057" s="54" t="s">
        <v>7484</v>
      </c>
      <c r="F1057" s="71">
        <v>44431</v>
      </c>
      <c r="G1057" s="72">
        <v>5166</v>
      </c>
      <c r="H1057" s="72">
        <v>433685.7</v>
      </c>
      <c r="I1057" s="54" t="s">
        <v>265</v>
      </c>
      <c r="J1057" s="54" t="s">
        <v>598</v>
      </c>
      <c r="K1057" s="54" t="s">
        <v>7482</v>
      </c>
      <c r="L1057" s="54" t="s">
        <v>7485</v>
      </c>
      <c r="M1057" s="54" t="s">
        <v>7484</v>
      </c>
      <c r="N1057" s="54" t="s">
        <v>256</v>
      </c>
      <c r="O1057" s="54" t="s">
        <v>256</v>
      </c>
      <c r="P1057" s="54" t="s">
        <v>599</v>
      </c>
      <c r="Q1057" s="54" t="s">
        <v>256</v>
      </c>
      <c r="R1057" s="54" t="s">
        <v>431</v>
      </c>
      <c r="S1057" s="71"/>
      <c r="T1057" s="54" t="s">
        <v>256</v>
      </c>
      <c r="U1057" s="71">
        <v>44431</v>
      </c>
      <c r="V1057" s="54" t="s">
        <v>256</v>
      </c>
      <c r="W1057" t="str">
        <f t="shared" si="16"/>
        <v>Aug-21</v>
      </c>
    </row>
    <row r="1058" spans="1:23" x14ac:dyDescent="0.25">
      <c r="A1058" s="54" t="s">
        <v>317</v>
      </c>
      <c r="B1058" s="54" t="s">
        <v>428</v>
      </c>
      <c r="C1058" s="54" t="s">
        <v>263</v>
      </c>
      <c r="D1058" s="54" t="s">
        <v>429</v>
      </c>
      <c r="E1058" s="54" t="s">
        <v>7486</v>
      </c>
      <c r="F1058" s="71">
        <v>44417</v>
      </c>
      <c r="G1058" s="72">
        <v>243.6</v>
      </c>
      <c r="H1058" s="72">
        <v>20450.22</v>
      </c>
      <c r="I1058" s="54" t="s">
        <v>265</v>
      </c>
      <c r="J1058" s="54" t="s">
        <v>297</v>
      </c>
      <c r="K1058" s="54" t="s">
        <v>7487</v>
      </c>
      <c r="L1058" s="54" t="s">
        <v>7488</v>
      </c>
      <c r="M1058" s="54" t="s">
        <v>7486</v>
      </c>
      <c r="N1058" s="54" t="s">
        <v>256</v>
      </c>
      <c r="O1058" s="54" t="s">
        <v>256</v>
      </c>
      <c r="P1058" s="54" t="s">
        <v>273</v>
      </c>
      <c r="Q1058" s="54" t="s">
        <v>256</v>
      </c>
      <c r="R1058" s="54" t="s">
        <v>431</v>
      </c>
      <c r="S1058" s="71"/>
      <c r="T1058" s="54" t="s">
        <v>256</v>
      </c>
      <c r="U1058" s="71">
        <v>44417</v>
      </c>
      <c r="V1058" s="54" t="s">
        <v>256</v>
      </c>
      <c r="W1058" t="str">
        <f t="shared" si="16"/>
        <v>Aug-21</v>
      </c>
    </row>
    <row r="1059" spans="1:23" x14ac:dyDescent="0.25">
      <c r="A1059" s="54" t="s">
        <v>317</v>
      </c>
      <c r="B1059" s="54" t="s">
        <v>428</v>
      </c>
      <c r="C1059" s="54" t="s">
        <v>263</v>
      </c>
      <c r="D1059" s="54" t="s">
        <v>429</v>
      </c>
      <c r="E1059" s="54" t="s">
        <v>7489</v>
      </c>
      <c r="F1059" s="71">
        <v>44417</v>
      </c>
      <c r="G1059" s="72">
        <v>10.8</v>
      </c>
      <c r="H1059" s="72">
        <v>906.66</v>
      </c>
      <c r="I1059" s="54" t="s">
        <v>265</v>
      </c>
      <c r="J1059" s="54" t="s">
        <v>297</v>
      </c>
      <c r="K1059" s="54" t="s">
        <v>7490</v>
      </c>
      <c r="L1059" s="54" t="s">
        <v>7491</v>
      </c>
      <c r="M1059" s="54" t="s">
        <v>7489</v>
      </c>
      <c r="N1059" s="54" t="s">
        <v>256</v>
      </c>
      <c r="O1059" s="54" t="s">
        <v>256</v>
      </c>
      <c r="P1059" s="54" t="s">
        <v>273</v>
      </c>
      <c r="Q1059" s="54" t="s">
        <v>256</v>
      </c>
      <c r="R1059" s="54" t="s">
        <v>431</v>
      </c>
      <c r="S1059" s="71"/>
      <c r="T1059" s="54" t="s">
        <v>256</v>
      </c>
      <c r="U1059" s="71">
        <v>44417</v>
      </c>
      <c r="V1059" s="54" t="s">
        <v>256</v>
      </c>
      <c r="W1059" t="str">
        <f t="shared" si="16"/>
        <v>Aug-21</v>
      </c>
    </row>
    <row r="1060" spans="1:23" x14ac:dyDescent="0.25">
      <c r="A1060" s="54" t="s">
        <v>317</v>
      </c>
      <c r="B1060" s="54" t="s">
        <v>428</v>
      </c>
      <c r="C1060" s="54" t="s">
        <v>263</v>
      </c>
      <c r="D1060" s="54" t="s">
        <v>429</v>
      </c>
      <c r="E1060" s="54" t="s">
        <v>7492</v>
      </c>
      <c r="F1060" s="71">
        <v>44417</v>
      </c>
      <c r="G1060" s="72">
        <v>34.56</v>
      </c>
      <c r="H1060" s="72">
        <v>2901.31</v>
      </c>
      <c r="I1060" s="54" t="s">
        <v>265</v>
      </c>
      <c r="J1060" s="54" t="s">
        <v>297</v>
      </c>
      <c r="K1060" s="54" t="s">
        <v>7493</v>
      </c>
      <c r="L1060" s="54" t="s">
        <v>7494</v>
      </c>
      <c r="M1060" s="54" t="s">
        <v>7492</v>
      </c>
      <c r="N1060" s="54" t="s">
        <v>256</v>
      </c>
      <c r="O1060" s="54" t="s">
        <v>256</v>
      </c>
      <c r="P1060" s="54" t="s">
        <v>273</v>
      </c>
      <c r="Q1060" s="54" t="s">
        <v>256</v>
      </c>
      <c r="R1060" s="54" t="s">
        <v>431</v>
      </c>
      <c r="S1060" s="71"/>
      <c r="T1060" s="54" t="s">
        <v>256</v>
      </c>
      <c r="U1060" s="71">
        <v>44417</v>
      </c>
      <c r="V1060" s="54" t="s">
        <v>256</v>
      </c>
      <c r="W1060" t="str">
        <f t="shared" si="16"/>
        <v>Aug-21</v>
      </c>
    </row>
    <row r="1061" spans="1:23" x14ac:dyDescent="0.25">
      <c r="A1061" s="54" t="s">
        <v>317</v>
      </c>
      <c r="B1061" s="54" t="s">
        <v>428</v>
      </c>
      <c r="C1061" s="54" t="s">
        <v>263</v>
      </c>
      <c r="D1061" s="54" t="s">
        <v>429</v>
      </c>
      <c r="E1061" s="54" t="s">
        <v>7495</v>
      </c>
      <c r="F1061" s="71">
        <v>44417</v>
      </c>
      <c r="G1061" s="72">
        <v>5976.75</v>
      </c>
      <c r="H1061" s="72">
        <v>501748.16</v>
      </c>
      <c r="I1061" s="54" t="s">
        <v>265</v>
      </c>
      <c r="J1061" s="54" t="s">
        <v>297</v>
      </c>
      <c r="K1061" s="54" t="s">
        <v>7496</v>
      </c>
      <c r="L1061" s="54" t="s">
        <v>7497</v>
      </c>
      <c r="M1061" s="54" t="s">
        <v>7495</v>
      </c>
      <c r="N1061" s="54" t="s">
        <v>256</v>
      </c>
      <c r="O1061" s="54" t="s">
        <v>256</v>
      </c>
      <c r="P1061" s="54" t="s">
        <v>273</v>
      </c>
      <c r="Q1061" s="54" t="s">
        <v>256</v>
      </c>
      <c r="R1061" s="54" t="s">
        <v>431</v>
      </c>
      <c r="S1061" s="71"/>
      <c r="T1061" s="54" t="s">
        <v>256</v>
      </c>
      <c r="U1061" s="71">
        <v>44417</v>
      </c>
      <c r="V1061" s="54" t="s">
        <v>256</v>
      </c>
      <c r="W1061" t="str">
        <f t="shared" si="16"/>
        <v>Aug-21</v>
      </c>
    </row>
    <row r="1062" spans="1:23" x14ac:dyDescent="0.25">
      <c r="A1062" s="54" t="s">
        <v>317</v>
      </c>
      <c r="B1062" s="54" t="s">
        <v>428</v>
      </c>
      <c r="C1062" s="54" t="s">
        <v>263</v>
      </c>
      <c r="D1062" s="54" t="s">
        <v>429</v>
      </c>
      <c r="E1062" s="54" t="s">
        <v>7498</v>
      </c>
      <c r="F1062" s="71">
        <v>44417</v>
      </c>
      <c r="G1062" s="72">
        <v>550.54999999999995</v>
      </c>
      <c r="H1062" s="72">
        <v>46218.67</v>
      </c>
      <c r="I1062" s="54" t="s">
        <v>265</v>
      </c>
      <c r="J1062" s="54" t="s">
        <v>297</v>
      </c>
      <c r="K1062" s="54" t="s">
        <v>7499</v>
      </c>
      <c r="L1062" s="54" t="s">
        <v>7500</v>
      </c>
      <c r="M1062" s="54" t="s">
        <v>7498</v>
      </c>
      <c r="N1062" s="54" t="s">
        <v>256</v>
      </c>
      <c r="O1062" s="54" t="s">
        <v>256</v>
      </c>
      <c r="P1062" s="54" t="s">
        <v>273</v>
      </c>
      <c r="Q1062" s="54" t="s">
        <v>256</v>
      </c>
      <c r="R1062" s="54" t="s">
        <v>431</v>
      </c>
      <c r="S1062" s="71"/>
      <c r="T1062" s="54" t="s">
        <v>256</v>
      </c>
      <c r="U1062" s="71">
        <v>44417</v>
      </c>
      <c r="V1062" s="54" t="s">
        <v>256</v>
      </c>
      <c r="W1062" t="str">
        <f t="shared" si="16"/>
        <v>Aug-21</v>
      </c>
    </row>
    <row r="1063" spans="1:23" x14ac:dyDescent="0.25">
      <c r="A1063" s="54" t="s">
        <v>317</v>
      </c>
      <c r="B1063" s="54" t="s">
        <v>428</v>
      </c>
      <c r="C1063" s="54" t="s">
        <v>263</v>
      </c>
      <c r="D1063" s="54" t="s">
        <v>429</v>
      </c>
      <c r="E1063" s="54" t="s">
        <v>7501</v>
      </c>
      <c r="F1063" s="71">
        <v>44417</v>
      </c>
      <c r="G1063" s="72">
        <v>741.65</v>
      </c>
      <c r="H1063" s="72">
        <v>62261.52</v>
      </c>
      <c r="I1063" s="54" t="s">
        <v>265</v>
      </c>
      <c r="J1063" s="54" t="s">
        <v>297</v>
      </c>
      <c r="K1063" s="54" t="s">
        <v>7502</v>
      </c>
      <c r="L1063" s="54" t="s">
        <v>7503</v>
      </c>
      <c r="M1063" s="54" t="s">
        <v>7501</v>
      </c>
      <c r="N1063" s="54" t="s">
        <v>256</v>
      </c>
      <c r="O1063" s="54" t="s">
        <v>256</v>
      </c>
      <c r="P1063" s="54" t="s">
        <v>273</v>
      </c>
      <c r="Q1063" s="54" t="s">
        <v>256</v>
      </c>
      <c r="R1063" s="54" t="s">
        <v>431</v>
      </c>
      <c r="S1063" s="71"/>
      <c r="T1063" s="54" t="s">
        <v>256</v>
      </c>
      <c r="U1063" s="71">
        <v>44417</v>
      </c>
      <c r="V1063" s="54" t="s">
        <v>256</v>
      </c>
      <c r="W1063" t="str">
        <f t="shared" si="16"/>
        <v>Aug-21</v>
      </c>
    </row>
    <row r="1064" spans="1:23" x14ac:dyDescent="0.25">
      <c r="A1064" s="54" t="s">
        <v>317</v>
      </c>
      <c r="B1064" s="54" t="s">
        <v>428</v>
      </c>
      <c r="C1064" s="54" t="s">
        <v>263</v>
      </c>
      <c r="D1064" s="54" t="s">
        <v>429</v>
      </c>
      <c r="E1064" s="54" t="s">
        <v>7504</v>
      </c>
      <c r="F1064" s="71">
        <v>44437</v>
      </c>
      <c r="G1064" s="72">
        <v>690</v>
      </c>
      <c r="H1064" s="72">
        <v>57925.5</v>
      </c>
      <c r="I1064" s="54" t="s">
        <v>265</v>
      </c>
      <c r="J1064" s="54" t="s">
        <v>297</v>
      </c>
      <c r="K1064" s="54" t="s">
        <v>7505</v>
      </c>
      <c r="L1064" s="54" t="s">
        <v>7506</v>
      </c>
      <c r="M1064" s="54" t="s">
        <v>7504</v>
      </c>
      <c r="N1064" s="54" t="s">
        <v>256</v>
      </c>
      <c r="O1064" s="54" t="s">
        <v>256</v>
      </c>
      <c r="P1064" s="54" t="s">
        <v>273</v>
      </c>
      <c r="Q1064" s="54" t="s">
        <v>256</v>
      </c>
      <c r="R1064" s="54" t="s">
        <v>431</v>
      </c>
      <c r="S1064" s="71"/>
      <c r="T1064" s="54" t="s">
        <v>256</v>
      </c>
      <c r="U1064" s="71">
        <v>44437</v>
      </c>
      <c r="V1064" s="54" t="s">
        <v>256</v>
      </c>
      <c r="W1064" t="str">
        <f t="shared" si="16"/>
        <v>Aug-21</v>
      </c>
    </row>
    <row r="1065" spans="1:23" x14ac:dyDescent="0.25">
      <c r="A1065" s="54" t="s">
        <v>317</v>
      </c>
      <c r="B1065" s="54" t="s">
        <v>428</v>
      </c>
      <c r="C1065" s="54" t="s">
        <v>263</v>
      </c>
      <c r="D1065" s="54" t="s">
        <v>429</v>
      </c>
      <c r="E1065" s="54" t="s">
        <v>7507</v>
      </c>
      <c r="F1065" s="71">
        <v>44437</v>
      </c>
      <c r="G1065" s="72">
        <v>264</v>
      </c>
      <c r="H1065" s="72">
        <v>22162.799999999999</v>
      </c>
      <c r="I1065" s="54" t="s">
        <v>265</v>
      </c>
      <c r="J1065" s="54" t="s">
        <v>297</v>
      </c>
      <c r="K1065" s="54" t="s">
        <v>7508</v>
      </c>
      <c r="L1065" s="54" t="s">
        <v>7509</v>
      </c>
      <c r="M1065" s="54" t="s">
        <v>7507</v>
      </c>
      <c r="N1065" s="54" t="s">
        <v>256</v>
      </c>
      <c r="O1065" s="54" t="s">
        <v>256</v>
      </c>
      <c r="P1065" s="54" t="s">
        <v>273</v>
      </c>
      <c r="Q1065" s="54" t="s">
        <v>256</v>
      </c>
      <c r="R1065" s="54" t="s">
        <v>431</v>
      </c>
      <c r="S1065" s="71"/>
      <c r="T1065" s="54" t="s">
        <v>256</v>
      </c>
      <c r="U1065" s="71">
        <v>44437</v>
      </c>
      <c r="V1065" s="54" t="s">
        <v>256</v>
      </c>
      <c r="W1065" t="str">
        <f t="shared" si="16"/>
        <v>Aug-21</v>
      </c>
    </row>
    <row r="1066" spans="1:23" x14ac:dyDescent="0.25">
      <c r="A1066" s="54" t="s">
        <v>317</v>
      </c>
      <c r="B1066" s="54" t="s">
        <v>428</v>
      </c>
      <c r="C1066" s="54" t="s">
        <v>263</v>
      </c>
      <c r="D1066" s="54" t="s">
        <v>429</v>
      </c>
      <c r="E1066" s="54" t="s">
        <v>7510</v>
      </c>
      <c r="F1066" s="71">
        <v>44437</v>
      </c>
      <c r="G1066" s="72">
        <v>2290.6</v>
      </c>
      <c r="H1066" s="72">
        <v>192295.87</v>
      </c>
      <c r="I1066" s="54" t="s">
        <v>265</v>
      </c>
      <c r="J1066" s="54" t="s">
        <v>297</v>
      </c>
      <c r="K1066" s="54" t="s">
        <v>7511</v>
      </c>
      <c r="L1066" s="54" t="s">
        <v>7512</v>
      </c>
      <c r="M1066" s="54" t="s">
        <v>7510</v>
      </c>
      <c r="N1066" s="54" t="s">
        <v>256</v>
      </c>
      <c r="O1066" s="54" t="s">
        <v>256</v>
      </c>
      <c r="P1066" s="54" t="s">
        <v>273</v>
      </c>
      <c r="Q1066" s="54" t="s">
        <v>256</v>
      </c>
      <c r="R1066" s="54" t="s">
        <v>431</v>
      </c>
      <c r="S1066" s="71"/>
      <c r="T1066" s="54" t="s">
        <v>256</v>
      </c>
      <c r="U1066" s="71">
        <v>44437</v>
      </c>
      <c r="V1066" s="54" t="s">
        <v>256</v>
      </c>
      <c r="W1066" t="str">
        <f t="shared" si="16"/>
        <v>Aug-21</v>
      </c>
    </row>
    <row r="1067" spans="1:23" x14ac:dyDescent="0.25">
      <c r="A1067" s="54" t="s">
        <v>318</v>
      </c>
      <c r="B1067" s="54" t="s">
        <v>428</v>
      </c>
      <c r="C1067" s="54" t="s">
        <v>263</v>
      </c>
      <c r="D1067" s="54" t="s">
        <v>429</v>
      </c>
      <c r="E1067" s="54" t="s">
        <v>7513</v>
      </c>
      <c r="F1067" s="71">
        <v>44409</v>
      </c>
      <c r="G1067" s="72">
        <v>47913.87</v>
      </c>
      <c r="H1067" s="72">
        <v>4022369.39</v>
      </c>
      <c r="I1067" s="54" t="s">
        <v>265</v>
      </c>
      <c r="J1067" s="54" t="s">
        <v>602</v>
      </c>
      <c r="K1067" s="54" t="s">
        <v>7514</v>
      </c>
      <c r="L1067" s="54" t="s">
        <v>7515</v>
      </c>
      <c r="M1067" s="54" t="s">
        <v>7513</v>
      </c>
      <c r="N1067" s="54" t="s">
        <v>256</v>
      </c>
      <c r="O1067" s="54" t="s">
        <v>256</v>
      </c>
      <c r="P1067" s="54" t="s">
        <v>435</v>
      </c>
      <c r="Q1067" s="54" t="s">
        <v>256</v>
      </c>
      <c r="R1067" s="54" t="s">
        <v>431</v>
      </c>
      <c r="S1067" s="71"/>
      <c r="T1067" s="54" t="s">
        <v>256</v>
      </c>
      <c r="U1067" s="71">
        <v>44409</v>
      </c>
      <c r="V1067" s="54" t="s">
        <v>256</v>
      </c>
      <c r="W1067" t="str">
        <f t="shared" si="16"/>
        <v>Aug-21</v>
      </c>
    </row>
    <row r="1068" spans="1:23" x14ac:dyDescent="0.25">
      <c r="A1068" s="54" t="s">
        <v>318</v>
      </c>
      <c r="B1068" s="54" t="s">
        <v>428</v>
      </c>
      <c r="C1068" s="54" t="s">
        <v>263</v>
      </c>
      <c r="D1068" s="54" t="s">
        <v>429</v>
      </c>
      <c r="E1068" s="54" t="s">
        <v>7516</v>
      </c>
      <c r="F1068" s="71">
        <v>44409</v>
      </c>
      <c r="G1068" s="72">
        <v>5436.67</v>
      </c>
      <c r="H1068" s="72">
        <v>456408.45</v>
      </c>
      <c r="I1068" s="54" t="s">
        <v>265</v>
      </c>
      <c r="J1068" s="54" t="s">
        <v>602</v>
      </c>
      <c r="K1068" s="54" t="s">
        <v>7514</v>
      </c>
      <c r="L1068" s="54" t="s">
        <v>7517</v>
      </c>
      <c r="M1068" s="54" t="s">
        <v>7516</v>
      </c>
      <c r="N1068" s="54" t="s">
        <v>256</v>
      </c>
      <c r="O1068" s="54" t="s">
        <v>256</v>
      </c>
      <c r="P1068" s="54" t="s">
        <v>435</v>
      </c>
      <c r="Q1068" s="54" t="s">
        <v>256</v>
      </c>
      <c r="R1068" s="54" t="s">
        <v>431</v>
      </c>
      <c r="S1068" s="71"/>
      <c r="T1068" s="54" t="s">
        <v>256</v>
      </c>
      <c r="U1068" s="71">
        <v>44409</v>
      </c>
      <c r="V1068" s="54" t="s">
        <v>256</v>
      </c>
      <c r="W1068" t="str">
        <f t="shared" si="16"/>
        <v>Aug-21</v>
      </c>
    </row>
    <row r="1069" spans="1:23" x14ac:dyDescent="0.25">
      <c r="A1069" s="54" t="s">
        <v>318</v>
      </c>
      <c r="B1069" s="54" t="s">
        <v>428</v>
      </c>
      <c r="C1069" s="54" t="s">
        <v>263</v>
      </c>
      <c r="D1069" s="54" t="s">
        <v>429</v>
      </c>
      <c r="E1069" s="54" t="s">
        <v>7518</v>
      </c>
      <c r="F1069" s="71">
        <v>44409</v>
      </c>
      <c r="G1069" s="72">
        <v>43530.76</v>
      </c>
      <c r="H1069" s="72">
        <v>3654407.3</v>
      </c>
      <c r="I1069" s="54" t="s">
        <v>265</v>
      </c>
      <c r="J1069" s="54" t="s">
        <v>602</v>
      </c>
      <c r="K1069" s="54" t="s">
        <v>7514</v>
      </c>
      <c r="L1069" s="54" t="s">
        <v>7519</v>
      </c>
      <c r="M1069" s="54" t="s">
        <v>7518</v>
      </c>
      <c r="N1069" s="54" t="s">
        <v>256</v>
      </c>
      <c r="O1069" s="54" t="s">
        <v>256</v>
      </c>
      <c r="P1069" s="54" t="s">
        <v>435</v>
      </c>
      <c r="Q1069" s="54" t="s">
        <v>256</v>
      </c>
      <c r="R1069" s="54" t="s">
        <v>431</v>
      </c>
      <c r="S1069" s="71"/>
      <c r="T1069" s="54" t="s">
        <v>256</v>
      </c>
      <c r="U1069" s="71">
        <v>44409</v>
      </c>
      <c r="V1069" s="54" t="s">
        <v>256</v>
      </c>
      <c r="W1069" t="str">
        <f t="shared" si="16"/>
        <v>Aug-21</v>
      </c>
    </row>
    <row r="1070" spans="1:23" x14ac:dyDescent="0.25">
      <c r="A1070" s="54" t="s">
        <v>318</v>
      </c>
      <c r="B1070" s="54" t="s">
        <v>428</v>
      </c>
      <c r="C1070" s="54" t="s">
        <v>263</v>
      </c>
      <c r="D1070" s="54" t="s">
        <v>429</v>
      </c>
      <c r="E1070" s="54" t="s">
        <v>7520</v>
      </c>
      <c r="F1070" s="71">
        <v>44409</v>
      </c>
      <c r="G1070" s="72">
        <v>40238.120000000003</v>
      </c>
      <c r="H1070" s="72">
        <v>3377990.17</v>
      </c>
      <c r="I1070" s="54" t="s">
        <v>265</v>
      </c>
      <c r="J1070" s="54" t="s">
        <v>602</v>
      </c>
      <c r="K1070" s="54" t="s">
        <v>7514</v>
      </c>
      <c r="L1070" s="54" t="s">
        <v>7521</v>
      </c>
      <c r="M1070" s="54" t="s">
        <v>7520</v>
      </c>
      <c r="N1070" s="54" t="s">
        <v>256</v>
      </c>
      <c r="O1070" s="54" t="s">
        <v>256</v>
      </c>
      <c r="P1070" s="54" t="s">
        <v>435</v>
      </c>
      <c r="Q1070" s="54" t="s">
        <v>256</v>
      </c>
      <c r="R1070" s="54" t="s">
        <v>431</v>
      </c>
      <c r="S1070" s="71"/>
      <c r="T1070" s="54" t="s">
        <v>256</v>
      </c>
      <c r="U1070" s="71">
        <v>44409</v>
      </c>
      <c r="V1070" s="54" t="s">
        <v>256</v>
      </c>
      <c r="W1070" t="str">
        <f t="shared" si="16"/>
        <v>Aug-21</v>
      </c>
    </row>
    <row r="1071" spans="1:23" x14ac:dyDescent="0.25">
      <c r="A1071" s="54" t="s">
        <v>318</v>
      </c>
      <c r="B1071" s="54" t="s">
        <v>428</v>
      </c>
      <c r="C1071" s="54" t="s">
        <v>263</v>
      </c>
      <c r="D1071" s="54" t="s">
        <v>429</v>
      </c>
      <c r="E1071" s="54" t="s">
        <v>7522</v>
      </c>
      <c r="F1071" s="71">
        <v>44412</v>
      </c>
      <c r="G1071" s="72">
        <v>34532.22</v>
      </c>
      <c r="H1071" s="72">
        <v>2898979.87</v>
      </c>
      <c r="I1071" s="54" t="s">
        <v>265</v>
      </c>
      <c r="J1071" s="54" t="s">
        <v>602</v>
      </c>
      <c r="K1071" s="54" t="s">
        <v>7523</v>
      </c>
      <c r="L1071" s="54" t="s">
        <v>7524</v>
      </c>
      <c r="M1071" s="54" t="s">
        <v>7522</v>
      </c>
      <c r="N1071" s="54" t="s">
        <v>256</v>
      </c>
      <c r="O1071" s="54" t="s">
        <v>256</v>
      </c>
      <c r="P1071" s="54" t="s">
        <v>435</v>
      </c>
      <c r="Q1071" s="54" t="s">
        <v>256</v>
      </c>
      <c r="R1071" s="54" t="s">
        <v>431</v>
      </c>
      <c r="S1071" s="71"/>
      <c r="T1071" s="54" t="s">
        <v>256</v>
      </c>
      <c r="U1071" s="71">
        <v>44412</v>
      </c>
      <c r="V1071" s="54" t="s">
        <v>256</v>
      </c>
      <c r="W1071" t="str">
        <f t="shared" si="16"/>
        <v>Aug-21</v>
      </c>
    </row>
    <row r="1072" spans="1:23" x14ac:dyDescent="0.25">
      <c r="A1072" s="54" t="s">
        <v>318</v>
      </c>
      <c r="B1072" s="54" t="s">
        <v>428</v>
      </c>
      <c r="C1072" s="54" t="s">
        <v>263</v>
      </c>
      <c r="D1072" s="54" t="s">
        <v>429</v>
      </c>
      <c r="E1072" s="54" t="s">
        <v>7525</v>
      </c>
      <c r="F1072" s="71">
        <v>44412</v>
      </c>
      <c r="G1072" s="72">
        <v>25315.61</v>
      </c>
      <c r="H1072" s="72">
        <v>2125245.46</v>
      </c>
      <c r="I1072" s="54" t="s">
        <v>265</v>
      </c>
      <c r="J1072" s="54" t="s">
        <v>602</v>
      </c>
      <c r="K1072" s="54" t="s">
        <v>7526</v>
      </c>
      <c r="L1072" s="54" t="s">
        <v>7527</v>
      </c>
      <c r="M1072" s="54" t="s">
        <v>7525</v>
      </c>
      <c r="N1072" s="54" t="s">
        <v>256</v>
      </c>
      <c r="O1072" s="54" t="s">
        <v>256</v>
      </c>
      <c r="P1072" s="54" t="s">
        <v>435</v>
      </c>
      <c r="Q1072" s="54" t="s">
        <v>256</v>
      </c>
      <c r="R1072" s="54" t="s">
        <v>431</v>
      </c>
      <c r="S1072" s="71"/>
      <c r="T1072" s="54" t="s">
        <v>256</v>
      </c>
      <c r="U1072" s="71">
        <v>44412</v>
      </c>
      <c r="V1072" s="54" t="s">
        <v>256</v>
      </c>
      <c r="W1072" t="str">
        <f t="shared" si="16"/>
        <v>Aug-21</v>
      </c>
    </row>
    <row r="1073" spans="1:23" x14ac:dyDescent="0.25">
      <c r="A1073" s="54" t="s">
        <v>318</v>
      </c>
      <c r="B1073" s="54" t="s">
        <v>428</v>
      </c>
      <c r="C1073" s="54" t="s">
        <v>263</v>
      </c>
      <c r="D1073" s="54" t="s">
        <v>429</v>
      </c>
      <c r="E1073" s="54" t="s">
        <v>7528</v>
      </c>
      <c r="F1073" s="71">
        <v>44412</v>
      </c>
      <c r="G1073" s="72">
        <v>30694.22</v>
      </c>
      <c r="H1073" s="72">
        <v>2576779.77</v>
      </c>
      <c r="I1073" s="54" t="s">
        <v>265</v>
      </c>
      <c r="J1073" s="54" t="s">
        <v>602</v>
      </c>
      <c r="K1073" s="54" t="s">
        <v>7529</v>
      </c>
      <c r="L1073" s="54" t="s">
        <v>7530</v>
      </c>
      <c r="M1073" s="54" t="s">
        <v>7528</v>
      </c>
      <c r="N1073" s="54" t="s">
        <v>256</v>
      </c>
      <c r="O1073" s="54" t="s">
        <v>256</v>
      </c>
      <c r="P1073" s="54" t="s">
        <v>435</v>
      </c>
      <c r="Q1073" s="54" t="s">
        <v>256</v>
      </c>
      <c r="R1073" s="54" t="s">
        <v>431</v>
      </c>
      <c r="S1073" s="71"/>
      <c r="T1073" s="54" t="s">
        <v>256</v>
      </c>
      <c r="U1073" s="71">
        <v>44412</v>
      </c>
      <c r="V1073" s="54" t="s">
        <v>256</v>
      </c>
      <c r="W1073" t="str">
        <f t="shared" si="16"/>
        <v>Aug-21</v>
      </c>
    </row>
    <row r="1074" spans="1:23" x14ac:dyDescent="0.25">
      <c r="A1074" s="54" t="s">
        <v>318</v>
      </c>
      <c r="B1074" s="54" t="s">
        <v>428</v>
      </c>
      <c r="C1074" s="54" t="s">
        <v>263</v>
      </c>
      <c r="D1074" s="54" t="s">
        <v>429</v>
      </c>
      <c r="E1074" s="54" t="s">
        <v>7531</v>
      </c>
      <c r="F1074" s="71">
        <v>44412</v>
      </c>
      <c r="G1074" s="72">
        <v>31798.85</v>
      </c>
      <c r="H1074" s="72">
        <v>2669513.46</v>
      </c>
      <c r="I1074" s="54" t="s">
        <v>265</v>
      </c>
      <c r="J1074" s="54" t="s">
        <v>602</v>
      </c>
      <c r="K1074" s="54" t="s">
        <v>7529</v>
      </c>
      <c r="L1074" s="54" t="s">
        <v>7532</v>
      </c>
      <c r="M1074" s="54" t="s">
        <v>7531</v>
      </c>
      <c r="N1074" s="54" t="s">
        <v>256</v>
      </c>
      <c r="O1074" s="54" t="s">
        <v>256</v>
      </c>
      <c r="P1074" s="54" t="s">
        <v>435</v>
      </c>
      <c r="Q1074" s="54" t="s">
        <v>256</v>
      </c>
      <c r="R1074" s="54" t="s">
        <v>431</v>
      </c>
      <c r="S1074" s="71"/>
      <c r="T1074" s="54" t="s">
        <v>256</v>
      </c>
      <c r="U1074" s="71">
        <v>44412</v>
      </c>
      <c r="V1074" s="54" t="s">
        <v>256</v>
      </c>
      <c r="W1074" t="str">
        <f t="shared" si="16"/>
        <v>Aug-21</v>
      </c>
    </row>
    <row r="1075" spans="1:23" x14ac:dyDescent="0.25">
      <c r="A1075" s="54" t="s">
        <v>318</v>
      </c>
      <c r="B1075" s="54" t="s">
        <v>428</v>
      </c>
      <c r="C1075" s="54" t="s">
        <v>263</v>
      </c>
      <c r="D1075" s="54" t="s">
        <v>429</v>
      </c>
      <c r="E1075" s="54" t="s">
        <v>7533</v>
      </c>
      <c r="F1075" s="71">
        <v>44416</v>
      </c>
      <c r="G1075" s="72">
        <v>5620</v>
      </c>
      <c r="H1075" s="72">
        <v>471799</v>
      </c>
      <c r="I1075" s="54" t="s">
        <v>265</v>
      </c>
      <c r="J1075" s="54" t="s">
        <v>603</v>
      </c>
      <c r="K1075" s="54" t="s">
        <v>7534</v>
      </c>
      <c r="L1075" s="54" t="s">
        <v>7535</v>
      </c>
      <c r="M1075" s="54" t="s">
        <v>7533</v>
      </c>
      <c r="N1075" s="54" t="s">
        <v>256</v>
      </c>
      <c r="O1075" s="54" t="s">
        <v>256</v>
      </c>
      <c r="P1075" s="54" t="s">
        <v>430</v>
      </c>
      <c r="Q1075" s="54" t="s">
        <v>256</v>
      </c>
      <c r="R1075" s="54" t="s">
        <v>431</v>
      </c>
      <c r="S1075" s="71"/>
      <c r="T1075" s="54" t="s">
        <v>256</v>
      </c>
      <c r="U1075" s="71">
        <v>44416</v>
      </c>
      <c r="V1075" s="54" t="s">
        <v>256</v>
      </c>
      <c r="W1075" t="str">
        <f t="shared" si="16"/>
        <v>Aug-21</v>
      </c>
    </row>
    <row r="1076" spans="1:23" x14ac:dyDescent="0.25">
      <c r="A1076" s="54" t="s">
        <v>318</v>
      </c>
      <c r="B1076" s="54" t="s">
        <v>428</v>
      </c>
      <c r="C1076" s="54" t="s">
        <v>263</v>
      </c>
      <c r="D1076" s="54" t="s">
        <v>429</v>
      </c>
      <c r="E1076" s="54" t="s">
        <v>7536</v>
      </c>
      <c r="F1076" s="71">
        <v>44432</v>
      </c>
      <c r="G1076" s="72">
        <v>437</v>
      </c>
      <c r="H1076" s="72">
        <v>36686.15</v>
      </c>
      <c r="I1076" s="54" t="s">
        <v>265</v>
      </c>
      <c r="J1076" s="54" t="s">
        <v>326</v>
      </c>
      <c r="K1076" s="54" t="s">
        <v>7537</v>
      </c>
      <c r="L1076" s="54" t="s">
        <v>7538</v>
      </c>
      <c r="M1076" s="54" t="s">
        <v>7536</v>
      </c>
      <c r="N1076" s="54" t="s">
        <v>256</v>
      </c>
      <c r="O1076" s="54" t="s">
        <v>256</v>
      </c>
      <c r="P1076" s="54" t="s">
        <v>327</v>
      </c>
      <c r="Q1076" s="54" t="s">
        <v>256</v>
      </c>
      <c r="R1076" s="54" t="s">
        <v>431</v>
      </c>
      <c r="S1076" s="71"/>
      <c r="T1076" s="54" t="s">
        <v>256</v>
      </c>
      <c r="U1076" s="71">
        <v>44432</v>
      </c>
      <c r="V1076" s="54" t="s">
        <v>256</v>
      </c>
      <c r="W1076" t="str">
        <f t="shared" si="16"/>
        <v>Aug-21</v>
      </c>
    </row>
    <row r="1077" spans="1:23" x14ac:dyDescent="0.25">
      <c r="A1077" s="54" t="s">
        <v>318</v>
      </c>
      <c r="B1077" s="54" t="s">
        <v>428</v>
      </c>
      <c r="C1077" s="54" t="s">
        <v>263</v>
      </c>
      <c r="D1077" s="54" t="s">
        <v>429</v>
      </c>
      <c r="E1077" s="54" t="s">
        <v>7539</v>
      </c>
      <c r="F1077" s="71">
        <v>44412</v>
      </c>
      <c r="G1077" s="72">
        <v>81293.78</v>
      </c>
      <c r="H1077" s="72">
        <v>6824612.8300000001</v>
      </c>
      <c r="I1077" s="54" t="s">
        <v>265</v>
      </c>
      <c r="J1077" s="54" t="s">
        <v>606</v>
      </c>
      <c r="K1077" s="54" t="s">
        <v>7540</v>
      </c>
      <c r="L1077" s="54" t="s">
        <v>7541</v>
      </c>
      <c r="M1077" s="54" t="s">
        <v>7539</v>
      </c>
      <c r="N1077" s="54" t="s">
        <v>256</v>
      </c>
      <c r="O1077" s="54" t="s">
        <v>256</v>
      </c>
      <c r="P1077" s="54" t="s">
        <v>438</v>
      </c>
      <c r="Q1077" s="54" t="s">
        <v>256</v>
      </c>
      <c r="R1077" s="54" t="s">
        <v>431</v>
      </c>
      <c r="S1077" s="71"/>
      <c r="T1077" s="54" t="s">
        <v>256</v>
      </c>
      <c r="U1077" s="71">
        <v>44412</v>
      </c>
      <c r="V1077" s="54" t="s">
        <v>256</v>
      </c>
      <c r="W1077" t="str">
        <f t="shared" si="16"/>
        <v>Aug-21</v>
      </c>
    </row>
    <row r="1078" spans="1:23" x14ac:dyDescent="0.25">
      <c r="A1078" s="54" t="s">
        <v>318</v>
      </c>
      <c r="B1078" s="54" t="s">
        <v>428</v>
      </c>
      <c r="C1078" s="54" t="s">
        <v>263</v>
      </c>
      <c r="D1078" s="54" t="s">
        <v>429</v>
      </c>
      <c r="E1078" s="54" t="s">
        <v>7542</v>
      </c>
      <c r="F1078" s="71">
        <v>44412</v>
      </c>
      <c r="G1078" s="72">
        <v>74202.23</v>
      </c>
      <c r="H1078" s="72">
        <v>6229277.21</v>
      </c>
      <c r="I1078" s="54" t="s">
        <v>265</v>
      </c>
      <c r="J1078" s="54" t="s">
        <v>606</v>
      </c>
      <c r="K1078" s="54" t="s">
        <v>7543</v>
      </c>
      <c r="L1078" s="54" t="s">
        <v>7544</v>
      </c>
      <c r="M1078" s="54" t="s">
        <v>7542</v>
      </c>
      <c r="N1078" s="54" t="s">
        <v>256</v>
      </c>
      <c r="O1078" s="54" t="s">
        <v>256</v>
      </c>
      <c r="P1078" s="54" t="s">
        <v>438</v>
      </c>
      <c r="Q1078" s="54" t="s">
        <v>256</v>
      </c>
      <c r="R1078" s="54" t="s">
        <v>431</v>
      </c>
      <c r="S1078" s="71"/>
      <c r="T1078" s="54" t="s">
        <v>256</v>
      </c>
      <c r="U1078" s="71">
        <v>44412</v>
      </c>
      <c r="V1078" s="54" t="s">
        <v>256</v>
      </c>
      <c r="W1078" t="str">
        <f t="shared" si="16"/>
        <v>Aug-21</v>
      </c>
    </row>
    <row r="1079" spans="1:23" x14ac:dyDescent="0.25">
      <c r="A1079" s="54" t="s">
        <v>318</v>
      </c>
      <c r="B1079" s="54" t="s">
        <v>428</v>
      </c>
      <c r="C1079" s="54" t="s">
        <v>263</v>
      </c>
      <c r="D1079" s="54" t="s">
        <v>429</v>
      </c>
      <c r="E1079" s="54" t="s">
        <v>7545</v>
      </c>
      <c r="F1079" s="71">
        <v>44412</v>
      </c>
      <c r="G1079" s="72">
        <v>99581.95</v>
      </c>
      <c r="H1079" s="72">
        <v>8359904.7000000002</v>
      </c>
      <c r="I1079" s="54" t="s">
        <v>265</v>
      </c>
      <c r="J1079" s="54" t="s">
        <v>606</v>
      </c>
      <c r="K1079" s="54" t="s">
        <v>7543</v>
      </c>
      <c r="L1079" s="54" t="s">
        <v>7546</v>
      </c>
      <c r="M1079" s="54" t="s">
        <v>7545</v>
      </c>
      <c r="N1079" s="54" t="s">
        <v>256</v>
      </c>
      <c r="O1079" s="54" t="s">
        <v>256</v>
      </c>
      <c r="P1079" s="54" t="s">
        <v>438</v>
      </c>
      <c r="Q1079" s="54" t="s">
        <v>256</v>
      </c>
      <c r="R1079" s="54" t="s">
        <v>431</v>
      </c>
      <c r="S1079" s="71"/>
      <c r="T1079" s="54" t="s">
        <v>256</v>
      </c>
      <c r="U1079" s="71">
        <v>44412</v>
      </c>
      <c r="V1079" s="54" t="s">
        <v>256</v>
      </c>
      <c r="W1079" t="str">
        <f t="shared" si="16"/>
        <v>Aug-21</v>
      </c>
    </row>
    <row r="1080" spans="1:23" x14ac:dyDescent="0.25">
      <c r="A1080" s="54" t="s">
        <v>318</v>
      </c>
      <c r="B1080" s="54" t="s">
        <v>428</v>
      </c>
      <c r="C1080" s="54" t="s">
        <v>263</v>
      </c>
      <c r="D1080" s="54" t="s">
        <v>429</v>
      </c>
      <c r="E1080" s="54" t="s">
        <v>7547</v>
      </c>
      <c r="F1080" s="71">
        <v>44412</v>
      </c>
      <c r="G1080" s="72">
        <v>74254.25</v>
      </c>
      <c r="H1080" s="72">
        <v>6233644.29</v>
      </c>
      <c r="I1080" s="54" t="s">
        <v>265</v>
      </c>
      <c r="J1080" s="54" t="s">
        <v>606</v>
      </c>
      <c r="K1080" s="54" t="s">
        <v>7543</v>
      </c>
      <c r="L1080" s="54" t="s">
        <v>7548</v>
      </c>
      <c r="M1080" s="54" t="s">
        <v>7547</v>
      </c>
      <c r="N1080" s="54" t="s">
        <v>256</v>
      </c>
      <c r="O1080" s="54" t="s">
        <v>256</v>
      </c>
      <c r="P1080" s="54" t="s">
        <v>438</v>
      </c>
      <c r="Q1080" s="54" t="s">
        <v>256</v>
      </c>
      <c r="R1080" s="54" t="s">
        <v>431</v>
      </c>
      <c r="S1080" s="71"/>
      <c r="T1080" s="54" t="s">
        <v>256</v>
      </c>
      <c r="U1080" s="71">
        <v>44412</v>
      </c>
      <c r="V1080" s="54" t="s">
        <v>256</v>
      </c>
      <c r="W1080" t="str">
        <f t="shared" si="16"/>
        <v>Aug-21</v>
      </c>
    </row>
    <row r="1081" spans="1:23" x14ac:dyDescent="0.25">
      <c r="A1081" s="54" t="s">
        <v>318</v>
      </c>
      <c r="B1081" s="54" t="s">
        <v>428</v>
      </c>
      <c r="C1081" s="54" t="s">
        <v>263</v>
      </c>
      <c r="D1081" s="54" t="s">
        <v>429</v>
      </c>
      <c r="E1081" s="54" t="s">
        <v>7549</v>
      </c>
      <c r="F1081" s="71">
        <v>44416</v>
      </c>
      <c r="G1081" s="72">
        <v>81072.850000000006</v>
      </c>
      <c r="H1081" s="72">
        <v>6806065.7599999998</v>
      </c>
      <c r="I1081" s="54" t="s">
        <v>265</v>
      </c>
      <c r="J1081" s="54" t="s">
        <v>606</v>
      </c>
      <c r="K1081" s="54" t="s">
        <v>7550</v>
      </c>
      <c r="L1081" s="54" t="s">
        <v>7551</v>
      </c>
      <c r="M1081" s="54" t="s">
        <v>7549</v>
      </c>
      <c r="N1081" s="54" t="s">
        <v>256</v>
      </c>
      <c r="O1081" s="54" t="s">
        <v>256</v>
      </c>
      <c r="P1081" s="54" t="s">
        <v>438</v>
      </c>
      <c r="Q1081" s="54" t="s">
        <v>256</v>
      </c>
      <c r="R1081" s="54" t="s">
        <v>431</v>
      </c>
      <c r="S1081" s="71"/>
      <c r="T1081" s="54" t="s">
        <v>256</v>
      </c>
      <c r="U1081" s="71">
        <v>44416</v>
      </c>
      <c r="V1081" s="54" t="s">
        <v>256</v>
      </c>
      <c r="W1081" t="str">
        <f t="shared" si="16"/>
        <v>Aug-21</v>
      </c>
    </row>
    <row r="1082" spans="1:23" x14ac:dyDescent="0.25">
      <c r="A1082" s="54" t="s">
        <v>318</v>
      </c>
      <c r="B1082" s="54" t="s">
        <v>428</v>
      </c>
      <c r="C1082" s="54" t="s">
        <v>263</v>
      </c>
      <c r="D1082" s="54" t="s">
        <v>429</v>
      </c>
      <c r="E1082" s="54" t="s">
        <v>7552</v>
      </c>
      <c r="F1082" s="71">
        <v>44416</v>
      </c>
      <c r="G1082" s="72">
        <v>121590.47</v>
      </c>
      <c r="H1082" s="72">
        <v>10207519.960000001</v>
      </c>
      <c r="I1082" s="54" t="s">
        <v>265</v>
      </c>
      <c r="J1082" s="54" t="s">
        <v>606</v>
      </c>
      <c r="K1082" s="54" t="s">
        <v>7550</v>
      </c>
      <c r="L1082" s="54" t="s">
        <v>7553</v>
      </c>
      <c r="M1082" s="54" t="s">
        <v>7552</v>
      </c>
      <c r="N1082" s="54" t="s">
        <v>256</v>
      </c>
      <c r="O1082" s="54" t="s">
        <v>256</v>
      </c>
      <c r="P1082" s="54" t="s">
        <v>438</v>
      </c>
      <c r="Q1082" s="54" t="s">
        <v>256</v>
      </c>
      <c r="R1082" s="54" t="s">
        <v>431</v>
      </c>
      <c r="S1082" s="71"/>
      <c r="T1082" s="54" t="s">
        <v>256</v>
      </c>
      <c r="U1082" s="71">
        <v>44416</v>
      </c>
      <c r="V1082" s="54" t="s">
        <v>256</v>
      </c>
      <c r="W1082" t="str">
        <f t="shared" si="16"/>
        <v>Aug-21</v>
      </c>
    </row>
    <row r="1083" spans="1:23" x14ac:dyDescent="0.25">
      <c r="A1083" s="54" t="s">
        <v>318</v>
      </c>
      <c r="B1083" s="54" t="s">
        <v>428</v>
      </c>
      <c r="C1083" s="54" t="s">
        <v>263</v>
      </c>
      <c r="D1083" s="54" t="s">
        <v>429</v>
      </c>
      <c r="E1083" s="54" t="s">
        <v>7554</v>
      </c>
      <c r="F1083" s="71">
        <v>44416</v>
      </c>
      <c r="G1083" s="72">
        <v>99608.21</v>
      </c>
      <c r="H1083" s="72">
        <v>8362109.2300000004</v>
      </c>
      <c r="I1083" s="54" t="s">
        <v>265</v>
      </c>
      <c r="J1083" s="54" t="s">
        <v>606</v>
      </c>
      <c r="K1083" s="54" t="s">
        <v>7555</v>
      </c>
      <c r="L1083" s="54" t="s">
        <v>7556</v>
      </c>
      <c r="M1083" s="54" t="s">
        <v>7554</v>
      </c>
      <c r="N1083" s="54" t="s">
        <v>256</v>
      </c>
      <c r="O1083" s="54" t="s">
        <v>256</v>
      </c>
      <c r="P1083" s="54" t="s">
        <v>438</v>
      </c>
      <c r="Q1083" s="54" t="s">
        <v>256</v>
      </c>
      <c r="R1083" s="54" t="s">
        <v>431</v>
      </c>
      <c r="S1083" s="71"/>
      <c r="T1083" s="54" t="s">
        <v>256</v>
      </c>
      <c r="U1083" s="71">
        <v>44416</v>
      </c>
      <c r="V1083" s="54" t="s">
        <v>256</v>
      </c>
      <c r="W1083" t="str">
        <f t="shared" si="16"/>
        <v>Aug-21</v>
      </c>
    </row>
    <row r="1084" spans="1:23" x14ac:dyDescent="0.25">
      <c r="A1084" s="54" t="s">
        <v>318</v>
      </c>
      <c r="B1084" s="54" t="s">
        <v>428</v>
      </c>
      <c r="C1084" s="54" t="s">
        <v>263</v>
      </c>
      <c r="D1084" s="54" t="s">
        <v>429</v>
      </c>
      <c r="E1084" s="54" t="s">
        <v>7557</v>
      </c>
      <c r="F1084" s="71">
        <v>44416</v>
      </c>
      <c r="G1084" s="72">
        <v>74235.19</v>
      </c>
      <c r="H1084" s="72">
        <v>6232044.2000000002</v>
      </c>
      <c r="I1084" s="54" t="s">
        <v>265</v>
      </c>
      <c r="J1084" s="54" t="s">
        <v>606</v>
      </c>
      <c r="K1084" s="54" t="s">
        <v>7555</v>
      </c>
      <c r="L1084" s="54" t="s">
        <v>7558</v>
      </c>
      <c r="M1084" s="54" t="s">
        <v>7557</v>
      </c>
      <c r="N1084" s="54" t="s">
        <v>256</v>
      </c>
      <c r="O1084" s="54" t="s">
        <v>256</v>
      </c>
      <c r="P1084" s="54" t="s">
        <v>438</v>
      </c>
      <c r="Q1084" s="54" t="s">
        <v>256</v>
      </c>
      <c r="R1084" s="54" t="s">
        <v>431</v>
      </c>
      <c r="S1084" s="71"/>
      <c r="T1084" s="54" t="s">
        <v>256</v>
      </c>
      <c r="U1084" s="71">
        <v>44416</v>
      </c>
      <c r="V1084" s="54" t="s">
        <v>256</v>
      </c>
      <c r="W1084" t="str">
        <f t="shared" si="16"/>
        <v>Aug-21</v>
      </c>
    </row>
    <row r="1085" spans="1:23" x14ac:dyDescent="0.25">
      <c r="A1085" s="54" t="s">
        <v>318</v>
      </c>
      <c r="B1085" s="54" t="s">
        <v>428</v>
      </c>
      <c r="C1085" s="54" t="s">
        <v>263</v>
      </c>
      <c r="D1085" s="54" t="s">
        <v>429</v>
      </c>
      <c r="E1085" s="54" t="s">
        <v>7559</v>
      </c>
      <c r="F1085" s="71">
        <v>44416</v>
      </c>
      <c r="G1085" s="72">
        <v>74112.11</v>
      </c>
      <c r="H1085" s="72">
        <v>6221711.6299999999</v>
      </c>
      <c r="I1085" s="54" t="s">
        <v>265</v>
      </c>
      <c r="J1085" s="54" t="s">
        <v>606</v>
      </c>
      <c r="K1085" s="54" t="s">
        <v>7555</v>
      </c>
      <c r="L1085" s="54" t="s">
        <v>7560</v>
      </c>
      <c r="M1085" s="54" t="s">
        <v>7559</v>
      </c>
      <c r="N1085" s="54" t="s">
        <v>256</v>
      </c>
      <c r="O1085" s="54" t="s">
        <v>256</v>
      </c>
      <c r="P1085" s="54" t="s">
        <v>438</v>
      </c>
      <c r="Q1085" s="54" t="s">
        <v>256</v>
      </c>
      <c r="R1085" s="54" t="s">
        <v>431</v>
      </c>
      <c r="S1085" s="71"/>
      <c r="T1085" s="54" t="s">
        <v>256</v>
      </c>
      <c r="U1085" s="71">
        <v>44416</v>
      </c>
      <c r="V1085" s="54" t="s">
        <v>256</v>
      </c>
      <c r="W1085" t="str">
        <f t="shared" si="16"/>
        <v>Aug-21</v>
      </c>
    </row>
    <row r="1086" spans="1:23" x14ac:dyDescent="0.25">
      <c r="A1086" s="54" t="s">
        <v>317</v>
      </c>
      <c r="B1086" s="54" t="s">
        <v>428</v>
      </c>
      <c r="C1086" s="54" t="s">
        <v>263</v>
      </c>
      <c r="D1086" s="54" t="s">
        <v>429</v>
      </c>
      <c r="E1086" s="54" t="s">
        <v>7561</v>
      </c>
      <c r="F1086" s="71">
        <v>44412</v>
      </c>
      <c r="G1086" s="72">
        <v>126.64</v>
      </c>
      <c r="H1086" s="72">
        <v>10631.43</v>
      </c>
      <c r="I1086" s="54" t="s">
        <v>265</v>
      </c>
      <c r="J1086" s="54" t="s">
        <v>607</v>
      </c>
      <c r="K1086" s="54" t="s">
        <v>7562</v>
      </c>
      <c r="L1086" s="54" t="s">
        <v>7563</v>
      </c>
      <c r="M1086" s="54" t="s">
        <v>7561</v>
      </c>
      <c r="N1086" s="54" t="s">
        <v>256</v>
      </c>
      <c r="O1086" s="54" t="s">
        <v>256</v>
      </c>
      <c r="P1086" s="54" t="s">
        <v>608</v>
      </c>
      <c r="Q1086" s="54" t="s">
        <v>256</v>
      </c>
      <c r="R1086" s="54" t="s">
        <v>431</v>
      </c>
      <c r="S1086" s="71"/>
      <c r="T1086" s="54" t="s">
        <v>256</v>
      </c>
      <c r="U1086" s="71">
        <v>44412</v>
      </c>
      <c r="V1086" s="54" t="s">
        <v>256</v>
      </c>
      <c r="W1086" t="str">
        <f t="shared" si="16"/>
        <v>Aug-21</v>
      </c>
    </row>
    <row r="1087" spans="1:23" x14ac:dyDescent="0.25">
      <c r="A1087" s="54" t="s">
        <v>317</v>
      </c>
      <c r="B1087" s="54" t="s">
        <v>428</v>
      </c>
      <c r="C1087" s="54" t="s">
        <v>263</v>
      </c>
      <c r="D1087" s="54" t="s">
        <v>429</v>
      </c>
      <c r="E1087" s="54" t="s">
        <v>7564</v>
      </c>
      <c r="F1087" s="71">
        <v>44413</v>
      </c>
      <c r="G1087" s="72">
        <v>166.4</v>
      </c>
      <c r="H1087" s="72">
        <v>13969.28</v>
      </c>
      <c r="I1087" s="54" t="s">
        <v>265</v>
      </c>
      <c r="J1087" s="54" t="s">
        <v>607</v>
      </c>
      <c r="K1087" s="54" t="s">
        <v>7565</v>
      </c>
      <c r="L1087" s="54" t="s">
        <v>7566</v>
      </c>
      <c r="M1087" s="54" t="s">
        <v>7564</v>
      </c>
      <c r="N1087" s="54" t="s">
        <v>256</v>
      </c>
      <c r="O1087" s="54" t="s">
        <v>256</v>
      </c>
      <c r="P1087" s="54" t="s">
        <v>608</v>
      </c>
      <c r="Q1087" s="54" t="s">
        <v>256</v>
      </c>
      <c r="R1087" s="54" t="s">
        <v>431</v>
      </c>
      <c r="S1087" s="71"/>
      <c r="T1087" s="54" t="s">
        <v>256</v>
      </c>
      <c r="U1087" s="71">
        <v>44413</v>
      </c>
      <c r="V1087" s="54" t="s">
        <v>256</v>
      </c>
      <c r="W1087" t="str">
        <f t="shared" si="16"/>
        <v>Aug-21</v>
      </c>
    </row>
    <row r="1088" spans="1:23" x14ac:dyDescent="0.25">
      <c r="A1088" s="54" t="s">
        <v>317</v>
      </c>
      <c r="B1088" s="54" t="s">
        <v>428</v>
      </c>
      <c r="C1088" s="54" t="s">
        <v>263</v>
      </c>
      <c r="D1088" s="54" t="s">
        <v>429</v>
      </c>
      <c r="E1088" s="54" t="s">
        <v>7567</v>
      </c>
      <c r="F1088" s="71">
        <v>44416</v>
      </c>
      <c r="G1088" s="72">
        <v>806.56</v>
      </c>
      <c r="H1088" s="72">
        <v>67710.710000000006</v>
      </c>
      <c r="I1088" s="54" t="s">
        <v>265</v>
      </c>
      <c r="J1088" s="54" t="s">
        <v>607</v>
      </c>
      <c r="K1088" s="54" t="s">
        <v>7568</v>
      </c>
      <c r="L1088" s="54" t="s">
        <v>7569</v>
      </c>
      <c r="M1088" s="54" t="s">
        <v>7567</v>
      </c>
      <c r="N1088" s="54" t="s">
        <v>256</v>
      </c>
      <c r="O1088" s="54" t="s">
        <v>256</v>
      </c>
      <c r="P1088" s="54" t="s">
        <v>608</v>
      </c>
      <c r="Q1088" s="54" t="s">
        <v>256</v>
      </c>
      <c r="R1088" s="54" t="s">
        <v>431</v>
      </c>
      <c r="S1088" s="71"/>
      <c r="T1088" s="54" t="s">
        <v>256</v>
      </c>
      <c r="U1088" s="71">
        <v>44416</v>
      </c>
      <c r="V1088" s="54" t="s">
        <v>256</v>
      </c>
      <c r="W1088" t="str">
        <f t="shared" si="16"/>
        <v>Aug-21</v>
      </c>
    </row>
    <row r="1089" spans="1:23" x14ac:dyDescent="0.25">
      <c r="A1089" s="54" t="s">
        <v>317</v>
      </c>
      <c r="B1089" s="54" t="s">
        <v>428</v>
      </c>
      <c r="C1089" s="54" t="s">
        <v>263</v>
      </c>
      <c r="D1089" s="54" t="s">
        <v>429</v>
      </c>
      <c r="E1089" s="54" t="s">
        <v>7570</v>
      </c>
      <c r="F1089" s="71">
        <v>44420</v>
      </c>
      <c r="G1089" s="72">
        <v>315.60000000000002</v>
      </c>
      <c r="H1089" s="72">
        <v>26494.62</v>
      </c>
      <c r="I1089" s="54" t="s">
        <v>265</v>
      </c>
      <c r="J1089" s="54" t="s">
        <v>607</v>
      </c>
      <c r="K1089" s="54" t="s">
        <v>7571</v>
      </c>
      <c r="L1089" s="54" t="s">
        <v>7572</v>
      </c>
      <c r="M1089" s="54" t="s">
        <v>7570</v>
      </c>
      <c r="N1089" s="54" t="s">
        <v>256</v>
      </c>
      <c r="O1089" s="54" t="s">
        <v>256</v>
      </c>
      <c r="P1089" s="54" t="s">
        <v>608</v>
      </c>
      <c r="Q1089" s="54" t="s">
        <v>256</v>
      </c>
      <c r="R1089" s="54" t="s">
        <v>431</v>
      </c>
      <c r="S1089" s="71"/>
      <c r="T1089" s="54" t="s">
        <v>256</v>
      </c>
      <c r="U1089" s="71">
        <v>44420</v>
      </c>
      <c r="V1089" s="54" t="s">
        <v>256</v>
      </c>
      <c r="W1089" t="str">
        <f t="shared" si="16"/>
        <v>Aug-21</v>
      </c>
    </row>
    <row r="1090" spans="1:23" x14ac:dyDescent="0.25">
      <c r="A1090" s="54" t="s">
        <v>317</v>
      </c>
      <c r="B1090" s="54" t="s">
        <v>428</v>
      </c>
      <c r="C1090" s="54" t="s">
        <v>263</v>
      </c>
      <c r="D1090" s="54" t="s">
        <v>429</v>
      </c>
      <c r="E1090" s="54" t="s">
        <v>7573</v>
      </c>
      <c r="F1090" s="71">
        <v>44436</v>
      </c>
      <c r="G1090" s="72">
        <v>281.60000000000002</v>
      </c>
      <c r="H1090" s="72">
        <v>23640.32</v>
      </c>
      <c r="I1090" s="54" t="s">
        <v>265</v>
      </c>
      <c r="J1090" s="54" t="s">
        <v>607</v>
      </c>
      <c r="K1090" s="54" t="s">
        <v>7574</v>
      </c>
      <c r="L1090" s="54" t="s">
        <v>7575</v>
      </c>
      <c r="M1090" s="54" t="s">
        <v>7573</v>
      </c>
      <c r="N1090" s="54" t="s">
        <v>256</v>
      </c>
      <c r="O1090" s="54" t="s">
        <v>256</v>
      </c>
      <c r="P1090" s="54" t="s">
        <v>608</v>
      </c>
      <c r="Q1090" s="54" t="s">
        <v>256</v>
      </c>
      <c r="R1090" s="54" t="s">
        <v>431</v>
      </c>
      <c r="S1090" s="71"/>
      <c r="T1090" s="54" t="s">
        <v>256</v>
      </c>
      <c r="U1090" s="71">
        <v>44436</v>
      </c>
      <c r="V1090" s="54" t="s">
        <v>256</v>
      </c>
      <c r="W1090" t="str">
        <f t="shared" ref="W1090:W1153" si="17">TEXT(F1090,"MMM-YY")</f>
        <v>Aug-21</v>
      </c>
    </row>
    <row r="1091" spans="1:23" x14ac:dyDescent="0.25">
      <c r="A1091" s="54" t="s">
        <v>317</v>
      </c>
      <c r="B1091" s="54" t="s">
        <v>428</v>
      </c>
      <c r="C1091" s="54" t="s">
        <v>263</v>
      </c>
      <c r="D1091" s="54" t="s">
        <v>429</v>
      </c>
      <c r="E1091" s="54" t="s">
        <v>7576</v>
      </c>
      <c r="F1091" s="71">
        <v>44434</v>
      </c>
      <c r="G1091" s="72">
        <v>156.4</v>
      </c>
      <c r="H1091" s="72">
        <v>13129.78</v>
      </c>
      <c r="I1091" s="54" t="s">
        <v>265</v>
      </c>
      <c r="J1091" s="54" t="s">
        <v>607</v>
      </c>
      <c r="K1091" s="54" t="s">
        <v>7577</v>
      </c>
      <c r="L1091" s="54" t="s">
        <v>7578</v>
      </c>
      <c r="M1091" s="54" t="s">
        <v>7576</v>
      </c>
      <c r="N1091" s="54" t="s">
        <v>256</v>
      </c>
      <c r="O1091" s="54" t="s">
        <v>256</v>
      </c>
      <c r="P1091" s="54" t="s">
        <v>608</v>
      </c>
      <c r="Q1091" s="54" t="s">
        <v>256</v>
      </c>
      <c r="R1091" s="54" t="s">
        <v>431</v>
      </c>
      <c r="S1091" s="71"/>
      <c r="T1091" s="54" t="s">
        <v>256</v>
      </c>
      <c r="U1091" s="71">
        <v>44434</v>
      </c>
      <c r="V1091" s="54" t="s">
        <v>256</v>
      </c>
      <c r="W1091" t="str">
        <f t="shared" si="17"/>
        <v>Aug-21</v>
      </c>
    </row>
    <row r="1092" spans="1:23" x14ac:dyDescent="0.25">
      <c r="A1092" s="54" t="s">
        <v>317</v>
      </c>
      <c r="B1092" s="54" t="s">
        <v>428</v>
      </c>
      <c r="C1092" s="54" t="s">
        <v>263</v>
      </c>
      <c r="D1092" s="54" t="s">
        <v>429</v>
      </c>
      <c r="E1092" s="54" t="s">
        <v>7579</v>
      </c>
      <c r="F1092" s="71">
        <v>44434</v>
      </c>
      <c r="G1092" s="72">
        <v>175.76</v>
      </c>
      <c r="H1092" s="72">
        <v>14755.05</v>
      </c>
      <c r="I1092" s="54" t="s">
        <v>265</v>
      </c>
      <c r="J1092" s="54" t="s">
        <v>607</v>
      </c>
      <c r="K1092" s="54" t="s">
        <v>7580</v>
      </c>
      <c r="L1092" s="54" t="s">
        <v>7581</v>
      </c>
      <c r="M1092" s="54" t="s">
        <v>7579</v>
      </c>
      <c r="N1092" s="54" t="s">
        <v>256</v>
      </c>
      <c r="O1092" s="54" t="s">
        <v>256</v>
      </c>
      <c r="P1092" s="54" t="s">
        <v>608</v>
      </c>
      <c r="Q1092" s="54" t="s">
        <v>256</v>
      </c>
      <c r="R1092" s="54" t="s">
        <v>431</v>
      </c>
      <c r="S1092" s="71"/>
      <c r="T1092" s="54" t="s">
        <v>256</v>
      </c>
      <c r="U1092" s="71">
        <v>44434</v>
      </c>
      <c r="V1092" s="54" t="s">
        <v>256</v>
      </c>
      <c r="W1092" t="str">
        <f t="shared" si="17"/>
        <v>Aug-21</v>
      </c>
    </row>
    <row r="1093" spans="1:23" x14ac:dyDescent="0.25">
      <c r="A1093" s="54" t="s">
        <v>317</v>
      </c>
      <c r="B1093" s="54" t="s">
        <v>428</v>
      </c>
      <c r="C1093" s="54" t="s">
        <v>263</v>
      </c>
      <c r="D1093" s="54" t="s">
        <v>429</v>
      </c>
      <c r="E1093" s="54" t="s">
        <v>7582</v>
      </c>
      <c r="F1093" s="71">
        <v>44434</v>
      </c>
      <c r="G1093" s="72">
        <v>1189.76</v>
      </c>
      <c r="H1093" s="72">
        <v>99880.35</v>
      </c>
      <c r="I1093" s="54" t="s">
        <v>265</v>
      </c>
      <c r="J1093" s="54" t="s">
        <v>607</v>
      </c>
      <c r="K1093" s="54" t="s">
        <v>7583</v>
      </c>
      <c r="L1093" s="54" t="s">
        <v>7584</v>
      </c>
      <c r="M1093" s="54" t="s">
        <v>7582</v>
      </c>
      <c r="N1093" s="54" t="s">
        <v>256</v>
      </c>
      <c r="O1093" s="54" t="s">
        <v>256</v>
      </c>
      <c r="P1093" s="54" t="s">
        <v>608</v>
      </c>
      <c r="Q1093" s="54" t="s">
        <v>256</v>
      </c>
      <c r="R1093" s="54" t="s">
        <v>431</v>
      </c>
      <c r="S1093" s="71"/>
      <c r="T1093" s="54" t="s">
        <v>256</v>
      </c>
      <c r="U1093" s="71">
        <v>44434</v>
      </c>
      <c r="V1093" s="54" t="s">
        <v>256</v>
      </c>
      <c r="W1093" t="str">
        <f t="shared" si="17"/>
        <v>Aug-21</v>
      </c>
    </row>
    <row r="1094" spans="1:23" x14ac:dyDescent="0.25">
      <c r="A1094" s="54" t="s">
        <v>317</v>
      </c>
      <c r="B1094" s="54" t="s">
        <v>428</v>
      </c>
      <c r="C1094" s="54" t="s">
        <v>263</v>
      </c>
      <c r="D1094" s="54" t="s">
        <v>429</v>
      </c>
      <c r="E1094" s="54" t="s">
        <v>7585</v>
      </c>
      <c r="F1094" s="71">
        <v>44438</v>
      </c>
      <c r="G1094" s="72">
        <v>77.040000000000006</v>
      </c>
      <c r="H1094" s="72">
        <v>6467.51</v>
      </c>
      <c r="I1094" s="54" t="s">
        <v>265</v>
      </c>
      <c r="J1094" s="54" t="s">
        <v>607</v>
      </c>
      <c r="K1094" s="54" t="s">
        <v>7586</v>
      </c>
      <c r="L1094" s="54" t="s">
        <v>7587</v>
      </c>
      <c r="M1094" s="54" t="s">
        <v>7585</v>
      </c>
      <c r="N1094" s="54" t="s">
        <v>256</v>
      </c>
      <c r="O1094" s="54" t="s">
        <v>256</v>
      </c>
      <c r="P1094" s="54" t="s">
        <v>608</v>
      </c>
      <c r="Q1094" s="54" t="s">
        <v>256</v>
      </c>
      <c r="R1094" s="54" t="s">
        <v>431</v>
      </c>
      <c r="S1094" s="71"/>
      <c r="T1094" s="54" t="s">
        <v>256</v>
      </c>
      <c r="U1094" s="71">
        <v>44438</v>
      </c>
      <c r="V1094" s="54" t="s">
        <v>256</v>
      </c>
      <c r="W1094" t="str">
        <f t="shared" si="17"/>
        <v>Aug-21</v>
      </c>
    </row>
    <row r="1095" spans="1:23" x14ac:dyDescent="0.25">
      <c r="A1095" s="54" t="s">
        <v>317</v>
      </c>
      <c r="B1095" s="54" t="s">
        <v>428</v>
      </c>
      <c r="C1095" s="54" t="s">
        <v>263</v>
      </c>
      <c r="D1095" s="54" t="s">
        <v>429</v>
      </c>
      <c r="E1095" s="54" t="s">
        <v>7588</v>
      </c>
      <c r="F1095" s="71">
        <v>44426</v>
      </c>
      <c r="G1095" s="72">
        <v>2401</v>
      </c>
      <c r="H1095" s="72">
        <v>201563.95</v>
      </c>
      <c r="I1095" s="54" t="s">
        <v>265</v>
      </c>
      <c r="J1095" s="54" t="s">
        <v>295</v>
      </c>
      <c r="K1095" s="54" t="s">
        <v>7589</v>
      </c>
      <c r="L1095" s="54" t="s">
        <v>7590</v>
      </c>
      <c r="M1095" s="54" t="s">
        <v>7588</v>
      </c>
      <c r="N1095" s="54" t="s">
        <v>256</v>
      </c>
      <c r="O1095" s="54" t="s">
        <v>256</v>
      </c>
      <c r="P1095" s="54" t="s">
        <v>294</v>
      </c>
      <c r="Q1095" s="54" t="s">
        <v>256</v>
      </c>
      <c r="R1095" s="54" t="s">
        <v>431</v>
      </c>
      <c r="S1095" s="71"/>
      <c r="T1095" s="54" t="s">
        <v>256</v>
      </c>
      <c r="U1095" s="71">
        <v>44426</v>
      </c>
      <c r="V1095" s="54" t="s">
        <v>256</v>
      </c>
      <c r="W1095" t="str">
        <f t="shared" si="17"/>
        <v>Aug-21</v>
      </c>
    </row>
    <row r="1096" spans="1:23" x14ac:dyDescent="0.25">
      <c r="A1096" s="54" t="s">
        <v>317</v>
      </c>
      <c r="B1096" s="54" t="s">
        <v>428</v>
      </c>
      <c r="C1096" s="54" t="s">
        <v>263</v>
      </c>
      <c r="D1096" s="54" t="s">
        <v>429</v>
      </c>
      <c r="E1096" s="54" t="s">
        <v>7591</v>
      </c>
      <c r="F1096" s="71">
        <v>44434</v>
      </c>
      <c r="G1096" s="72">
        <v>1900.5</v>
      </c>
      <c r="H1096" s="72">
        <v>159546.98000000001</v>
      </c>
      <c r="I1096" s="54" t="s">
        <v>265</v>
      </c>
      <c r="J1096" s="54" t="s">
        <v>295</v>
      </c>
      <c r="K1096" s="54" t="s">
        <v>7592</v>
      </c>
      <c r="L1096" s="54" t="s">
        <v>7593</v>
      </c>
      <c r="M1096" s="54" t="s">
        <v>7591</v>
      </c>
      <c r="N1096" s="54" t="s">
        <v>256</v>
      </c>
      <c r="O1096" s="54" t="s">
        <v>256</v>
      </c>
      <c r="P1096" s="54" t="s">
        <v>294</v>
      </c>
      <c r="Q1096" s="54" t="s">
        <v>256</v>
      </c>
      <c r="R1096" s="54" t="s">
        <v>431</v>
      </c>
      <c r="S1096" s="71"/>
      <c r="T1096" s="54" t="s">
        <v>256</v>
      </c>
      <c r="U1096" s="71">
        <v>44434</v>
      </c>
      <c r="V1096" s="54" t="s">
        <v>256</v>
      </c>
      <c r="W1096" t="str">
        <f t="shared" si="17"/>
        <v>Aug-21</v>
      </c>
    </row>
    <row r="1097" spans="1:23" x14ac:dyDescent="0.25">
      <c r="A1097" s="54" t="s">
        <v>317</v>
      </c>
      <c r="B1097" s="54" t="s">
        <v>428</v>
      </c>
      <c r="C1097" s="54" t="s">
        <v>263</v>
      </c>
      <c r="D1097" s="54" t="s">
        <v>429</v>
      </c>
      <c r="E1097" s="54" t="s">
        <v>7594</v>
      </c>
      <c r="F1097" s="71">
        <v>44436</v>
      </c>
      <c r="G1097" s="72">
        <v>214.58</v>
      </c>
      <c r="H1097" s="72">
        <v>18013.990000000002</v>
      </c>
      <c r="I1097" s="54" t="s">
        <v>265</v>
      </c>
      <c r="J1097" s="54" t="s">
        <v>295</v>
      </c>
      <c r="K1097" s="54" t="s">
        <v>7595</v>
      </c>
      <c r="L1097" s="54" t="s">
        <v>7596</v>
      </c>
      <c r="M1097" s="54" t="s">
        <v>7594</v>
      </c>
      <c r="N1097" s="54" t="s">
        <v>256</v>
      </c>
      <c r="O1097" s="54" t="s">
        <v>256</v>
      </c>
      <c r="P1097" s="54" t="s">
        <v>294</v>
      </c>
      <c r="Q1097" s="54" t="s">
        <v>256</v>
      </c>
      <c r="R1097" s="54" t="s">
        <v>431</v>
      </c>
      <c r="S1097" s="71"/>
      <c r="T1097" s="54" t="s">
        <v>256</v>
      </c>
      <c r="U1097" s="71">
        <v>44436</v>
      </c>
      <c r="V1097" s="54" t="s">
        <v>256</v>
      </c>
      <c r="W1097" t="str">
        <f t="shared" si="17"/>
        <v>Aug-21</v>
      </c>
    </row>
    <row r="1098" spans="1:23" x14ac:dyDescent="0.25">
      <c r="A1098" s="54" t="s">
        <v>318</v>
      </c>
      <c r="B1098" s="54" t="s">
        <v>428</v>
      </c>
      <c r="C1098" s="54" t="s">
        <v>278</v>
      </c>
      <c r="D1098" s="54" t="s">
        <v>436</v>
      </c>
      <c r="E1098" s="54" t="s">
        <v>7597</v>
      </c>
      <c r="F1098" s="71">
        <v>44409</v>
      </c>
      <c r="G1098" s="72">
        <v>-12286.92</v>
      </c>
      <c r="H1098" s="72">
        <v>-1031486.93</v>
      </c>
      <c r="I1098" s="54" t="s">
        <v>265</v>
      </c>
      <c r="J1098" s="54" t="s">
        <v>330</v>
      </c>
      <c r="K1098" s="54" t="s">
        <v>7598</v>
      </c>
      <c r="L1098" s="54" t="s">
        <v>7599</v>
      </c>
      <c r="M1098" s="54" t="s">
        <v>7597</v>
      </c>
      <c r="N1098" s="54" t="s">
        <v>256</v>
      </c>
      <c r="O1098" s="54" t="s">
        <v>256</v>
      </c>
      <c r="P1098" s="54" t="s">
        <v>281</v>
      </c>
      <c r="Q1098" s="54" t="s">
        <v>256</v>
      </c>
      <c r="R1098" s="54" t="s">
        <v>431</v>
      </c>
      <c r="S1098" s="71"/>
      <c r="T1098" s="54" t="s">
        <v>256</v>
      </c>
      <c r="U1098" s="71">
        <v>44409</v>
      </c>
      <c r="V1098" s="54" t="s">
        <v>256</v>
      </c>
      <c r="W1098" t="str">
        <f t="shared" si="17"/>
        <v>Aug-21</v>
      </c>
    </row>
    <row r="1099" spans="1:23" x14ac:dyDescent="0.25">
      <c r="A1099" s="54" t="s">
        <v>318</v>
      </c>
      <c r="B1099" s="54" t="s">
        <v>428</v>
      </c>
      <c r="C1099" s="54" t="s">
        <v>263</v>
      </c>
      <c r="D1099" s="54" t="s">
        <v>429</v>
      </c>
      <c r="E1099" s="54" t="s">
        <v>7600</v>
      </c>
      <c r="F1099" s="71">
        <v>44409</v>
      </c>
      <c r="G1099" s="72">
        <v>2425.21</v>
      </c>
      <c r="H1099" s="72">
        <v>203596.38</v>
      </c>
      <c r="I1099" s="54" t="s">
        <v>265</v>
      </c>
      <c r="J1099" s="54" t="s">
        <v>330</v>
      </c>
      <c r="K1099" s="54" t="s">
        <v>7601</v>
      </c>
      <c r="L1099" s="54" t="s">
        <v>7602</v>
      </c>
      <c r="M1099" s="54" t="s">
        <v>7600</v>
      </c>
      <c r="N1099" s="54" t="s">
        <v>256</v>
      </c>
      <c r="O1099" s="54" t="s">
        <v>256</v>
      </c>
      <c r="P1099" s="54" t="s">
        <v>281</v>
      </c>
      <c r="Q1099" s="54" t="s">
        <v>256</v>
      </c>
      <c r="R1099" s="54" t="s">
        <v>431</v>
      </c>
      <c r="S1099" s="71"/>
      <c r="T1099" s="54" t="s">
        <v>256</v>
      </c>
      <c r="U1099" s="71">
        <v>44409</v>
      </c>
      <c r="V1099" s="54" t="s">
        <v>256</v>
      </c>
      <c r="W1099" t="str">
        <f t="shared" si="17"/>
        <v>Aug-21</v>
      </c>
    </row>
    <row r="1100" spans="1:23" x14ac:dyDescent="0.25">
      <c r="A1100" s="54" t="s">
        <v>318</v>
      </c>
      <c r="B1100" s="54" t="s">
        <v>428</v>
      </c>
      <c r="C1100" s="54" t="s">
        <v>263</v>
      </c>
      <c r="D1100" s="54" t="s">
        <v>429</v>
      </c>
      <c r="E1100" s="54" t="s">
        <v>7603</v>
      </c>
      <c r="F1100" s="71">
        <v>44409</v>
      </c>
      <c r="G1100" s="72">
        <v>14128.02</v>
      </c>
      <c r="H1100" s="72">
        <v>1186047.28</v>
      </c>
      <c r="I1100" s="54" t="s">
        <v>265</v>
      </c>
      <c r="J1100" s="54" t="s">
        <v>330</v>
      </c>
      <c r="K1100" s="54" t="s">
        <v>7604</v>
      </c>
      <c r="L1100" s="54" t="s">
        <v>7605</v>
      </c>
      <c r="M1100" s="54" t="s">
        <v>7603</v>
      </c>
      <c r="N1100" s="54" t="s">
        <v>256</v>
      </c>
      <c r="O1100" s="54" t="s">
        <v>256</v>
      </c>
      <c r="P1100" s="54" t="s">
        <v>281</v>
      </c>
      <c r="Q1100" s="54" t="s">
        <v>256</v>
      </c>
      <c r="R1100" s="54" t="s">
        <v>431</v>
      </c>
      <c r="S1100" s="71"/>
      <c r="T1100" s="54" t="s">
        <v>256</v>
      </c>
      <c r="U1100" s="71">
        <v>44409</v>
      </c>
      <c r="V1100" s="54" t="s">
        <v>256</v>
      </c>
      <c r="W1100" t="str">
        <f t="shared" si="17"/>
        <v>Aug-21</v>
      </c>
    </row>
    <row r="1101" spans="1:23" x14ac:dyDescent="0.25">
      <c r="A1101" s="54" t="s">
        <v>318</v>
      </c>
      <c r="B1101" s="54" t="s">
        <v>428</v>
      </c>
      <c r="C1101" s="54" t="s">
        <v>263</v>
      </c>
      <c r="D1101" s="54" t="s">
        <v>429</v>
      </c>
      <c r="E1101" s="54" t="s">
        <v>7606</v>
      </c>
      <c r="F1101" s="71">
        <v>44409</v>
      </c>
      <c r="G1101" s="72">
        <v>12286.92</v>
      </c>
      <c r="H1101" s="72">
        <v>1031486.93</v>
      </c>
      <c r="I1101" s="54" t="s">
        <v>265</v>
      </c>
      <c r="J1101" s="54" t="s">
        <v>330</v>
      </c>
      <c r="K1101" s="54" t="s">
        <v>7598</v>
      </c>
      <c r="L1101" s="54" t="s">
        <v>7599</v>
      </c>
      <c r="M1101" s="54" t="s">
        <v>7606</v>
      </c>
      <c r="N1101" s="54" t="s">
        <v>256</v>
      </c>
      <c r="O1101" s="54" t="s">
        <v>256</v>
      </c>
      <c r="P1101" s="54" t="s">
        <v>281</v>
      </c>
      <c r="Q1101" s="54" t="s">
        <v>256</v>
      </c>
      <c r="R1101" s="54" t="s">
        <v>431</v>
      </c>
      <c r="S1101" s="71"/>
      <c r="T1101" s="54" t="s">
        <v>256</v>
      </c>
      <c r="U1101" s="71">
        <v>44409</v>
      </c>
      <c r="V1101" s="54" t="s">
        <v>256</v>
      </c>
      <c r="W1101" t="str">
        <f t="shared" si="17"/>
        <v>Aug-21</v>
      </c>
    </row>
    <row r="1102" spans="1:23" x14ac:dyDescent="0.25">
      <c r="A1102" s="54" t="s">
        <v>318</v>
      </c>
      <c r="B1102" s="54" t="s">
        <v>428</v>
      </c>
      <c r="C1102" s="54" t="s">
        <v>263</v>
      </c>
      <c r="D1102" s="54" t="s">
        <v>429</v>
      </c>
      <c r="E1102" s="54" t="s">
        <v>7607</v>
      </c>
      <c r="F1102" s="71">
        <v>44409</v>
      </c>
      <c r="G1102" s="72">
        <v>16673.939999999999</v>
      </c>
      <c r="H1102" s="72">
        <v>1399777.26</v>
      </c>
      <c r="I1102" s="54" t="s">
        <v>265</v>
      </c>
      <c r="J1102" s="54" t="s">
        <v>330</v>
      </c>
      <c r="K1102" s="54" t="s">
        <v>7608</v>
      </c>
      <c r="L1102" s="54" t="s">
        <v>7609</v>
      </c>
      <c r="M1102" s="54" t="s">
        <v>7607</v>
      </c>
      <c r="N1102" s="54" t="s">
        <v>256</v>
      </c>
      <c r="O1102" s="54" t="s">
        <v>256</v>
      </c>
      <c r="P1102" s="54" t="s">
        <v>281</v>
      </c>
      <c r="Q1102" s="54" t="s">
        <v>256</v>
      </c>
      <c r="R1102" s="54" t="s">
        <v>431</v>
      </c>
      <c r="S1102" s="71"/>
      <c r="T1102" s="54" t="s">
        <v>256</v>
      </c>
      <c r="U1102" s="71">
        <v>44409</v>
      </c>
      <c r="V1102" s="54" t="s">
        <v>256</v>
      </c>
      <c r="W1102" t="str">
        <f t="shared" si="17"/>
        <v>Aug-21</v>
      </c>
    </row>
    <row r="1103" spans="1:23" x14ac:dyDescent="0.25">
      <c r="A1103" s="54" t="s">
        <v>318</v>
      </c>
      <c r="B1103" s="54" t="s">
        <v>428</v>
      </c>
      <c r="C1103" s="54" t="s">
        <v>263</v>
      </c>
      <c r="D1103" s="54" t="s">
        <v>429</v>
      </c>
      <c r="E1103" s="54" t="s">
        <v>7610</v>
      </c>
      <c r="F1103" s="71">
        <v>44417</v>
      </c>
      <c r="G1103" s="72">
        <v>7674.48</v>
      </c>
      <c r="H1103" s="72">
        <v>644272.6</v>
      </c>
      <c r="I1103" s="54" t="s">
        <v>265</v>
      </c>
      <c r="J1103" s="54" t="s">
        <v>330</v>
      </c>
      <c r="K1103" s="54" t="s">
        <v>7611</v>
      </c>
      <c r="L1103" s="54" t="s">
        <v>7612</v>
      </c>
      <c r="M1103" s="54" t="s">
        <v>7610</v>
      </c>
      <c r="N1103" s="54" t="s">
        <v>256</v>
      </c>
      <c r="O1103" s="54" t="s">
        <v>256</v>
      </c>
      <c r="P1103" s="54" t="s">
        <v>281</v>
      </c>
      <c r="Q1103" s="54" t="s">
        <v>256</v>
      </c>
      <c r="R1103" s="54" t="s">
        <v>431</v>
      </c>
      <c r="S1103" s="71"/>
      <c r="T1103" s="54" t="s">
        <v>256</v>
      </c>
      <c r="U1103" s="71">
        <v>44417</v>
      </c>
      <c r="V1103" s="54" t="s">
        <v>256</v>
      </c>
      <c r="W1103" t="str">
        <f t="shared" si="17"/>
        <v>Aug-21</v>
      </c>
    </row>
    <row r="1104" spans="1:23" x14ac:dyDescent="0.25">
      <c r="A1104" s="54" t="s">
        <v>318</v>
      </c>
      <c r="B1104" s="54" t="s">
        <v>428</v>
      </c>
      <c r="C1104" s="54" t="s">
        <v>263</v>
      </c>
      <c r="D1104" s="54" t="s">
        <v>429</v>
      </c>
      <c r="E1104" s="54" t="s">
        <v>7613</v>
      </c>
      <c r="F1104" s="71">
        <v>44415</v>
      </c>
      <c r="G1104" s="72">
        <v>8523.9699999999993</v>
      </c>
      <c r="H1104" s="72">
        <v>715587.28</v>
      </c>
      <c r="I1104" s="54" t="s">
        <v>265</v>
      </c>
      <c r="J1104" s="54" t="s">
        <v>330</v>
      </c>
      <c r="K1104" s="54" t="s">
        <v>7614</v>
      </c>
      <c r="L1104" s="54" t="s">
        <v>7615</v>
      </c>
      <c r="M1104" s="54" t="s">
        <v>7613</v>
      </c>
      <c r="N1104" s="54" t="s">
        <v>256</v>
      </c>
      <c r="O1104" s="54" t="s">
        <v>256</v>
      </c>
      <c r="P1104" s="54" t="s">
        <v>281</v>
      </c>
      <c r="Q1104" s="54" t="s">
        <v>256</v>
      </c>
      <c r="R1104" s="54" t="s">
        <v>431</v>
      </c>
      <c r="S1104" s="71"/>
      <c r="T1104" s="54" t="s">
        <v>256</v>
      </c>
      <c r="U1104" s="71">
        <v>44415</v>
      </c>
      <c r="V1104" s="54" t="s">
        <v>256</v>
      </c>
      <c r="W1104" t="str">
        <f t="shared" si="17"/>
        <v>Aug-21</v>
      </c>
    </row>
    <row r="1105" spans="1:23" x14ac:dyDescent="0.25">
      <c r="A1105" s="54" t="s">
        <v>318</v>
      </c>
      <c r="B1105" s="54" t="s">
        <v>428</v>
      </c>
      <c r="C1105" s="54" t="s">
        <v>263</v>
      </c>
      <c r="D1105" s="54" t="s">
        <v>429</v>
      </c>
      <c r="E1105" s="54" t="s">
        <v>7616</v>
      </c>
      <c r="F1105" s="71">
        <v>44418</v>
      </c>
      <c r="G1105" s="72">
        <v>15003.9</v>
      </c>
      <c r="H1105" s="72">
        <v>1259577.4099999999</v>
      </c>
      <c r="I1105" s="54" t="s">
        <v>265</v>
      </c>
      <c r="J1105" s="54" t="s">
        <v>330</v>
      </c>
      <c r="K1105" s="54" t="s">
        <v>7617</v>
      </c>
      <c r="L1105" s="54" t="s">
        <v>7618</v>
      </c>
      <c r="M1105" s="54" t="s">
        <v>7616</v>
      </c>
      <c r="N1105" s="54" t="s">
        <v>256</v>
      </c>
      <c r="O1105" s="54" t="s">
        <v>256</v>
      </c>
      <c r="P1105" s="54" t="s">
        <v>281</v>
      </c>
      <c r="Q1105" s="54" t="s">
        <v>256</v>
      </c>
      <c r="R1105" s="54" t="s">
        <v>431</v>
      </c>
      <c r="S1105" s="71"/>
      <c r="T1105" s="54" t="s">
        <v>256</v>
      </c>
      <c r="U1105" s="71">
        <v>44418</v>
      </c>
      <c r="V1105" s="54" t="s">
        <v>256</v>
      </c>
      <c r="W1105" t="str">
        <f t="shared" si="17"/>
        <v>Aug-21</v>
      </c>
    </row>
    <row r="1106" spans="1:23" x14ac:dyDescent="0.25">
      <c r="A1106" s="54" t="s">
        <v>318</v>
      </c>
      <c r="B1106" s="54" t="s">
        <v>428</v>
      </c>
      <c r="C1106" s="54" t="s">
        <v>263</v>
      </c>
      <c r="D1106" s="54" t="s">
        <v>429</v>
      </c>
      <c r="E1106" s="54" t="s">
        <v>7619</v>
      </c>
      <c r="F1106" s="71">
        <v>44409</v>
      </c>
      <c r="G1106" s="72">
        <v>11537.56</v>
      </c>
      <c r="H1106" s="72">
        <v>968578.16</v>
      </c>
      <c r="I1106" s="54" t="s">
        <v>265</v>
      </c>
      <c r="J1106" s="54" t="s">
        <v>330</v>
      </c>
      <c r="K1106" s="54" t="s">
        <v>7598</v>
      </c>
      <c r="L1106" s="54" t="s">
        <v>7599</v>
      </c>
      <c r="M1106" s="54" t="s">
        <v>7619</v>
      </c>
      <c r="N1106" s="54" t="s">
        <v>256</v>
      </c>
      <c r="O1106" s="54" t="s">
        <v>256</v>
      </c>
      <c r="P1106" s="54" t="s">
        <v>281</v>
      </c>
      <c r="Q1106" s="54" t="s">
        <v>256</v>
      </c>
      <c r="R1106" s="54" t="s">
        <v>431</v>
      </c>
      <c r="S1106" s="71"/>
      <c r="T1106" s="54" t="s">
        <v>256</v>
      </c>
      <c r="U1106" s="71">
        <v>44409</v>
      </c>
      <c r="V1106" s="54" t="s">
        <v>256</v>
      </c>
      <c r="W1106" t="str">
        <f t="shared" si="17"/>
        <v>Aug-21</v>
      </c>
    </row>
    <row r="1107" spans="1:23" x14ac:dyDescent="0.25">
      <c r="A1107" s="54" t="s">
        <v>318</v>
      </c>
      <c r="B1107" s="54" t="s">
        <v>428</v>
      </c>
      <c r="C1107" s="54" t="s">
        <v>263</v>
      </c>
      <c r="D1107" s="54" t="s">
        <v>429</v>
      </c>
      <c r="E1107" s="54" t="s">
        <v>7620</v>
      </c>
      <c r="F1107" s="71">
        <v>44424</v>
      </c>
      <c r="G1107" s="72">
        <v>16628.04</v>
      </c>
      <c r="H1107" s="72">
        <v>1395923.96</v>
      </c>
      <c r="I1107" s="54" t="s">
        <v>265</v>
      </c>
      <c r="J1107" s="54" t="s">
        <v>330</v>
      </c>
      <c r="K1107" s="54" t="s">
        <v>7621</v>
      </c>
      <c r="L1107" s="54" t="s">
        <v>7622</v>
      </c>
      <c r="M1107" s="54" t="s">
        <v>7620</v>
      </c>
      <c r="N1107" s="54" t="s">
        <v>256</v>
      </c>
      <c r="O1107" s="54" t="s">
        <v>256</v>
      </c>
      <c r="P1107" s="54" t="s">
        <v>281</v>
      </c>
      <c r="Q1107" s="54" t="s">
        <v>256</v>
      </c>
      <c r="R1107" s="54" t="s">
        <v>431</v>
      </c>
      <c r="S1107" s="71"/>
      <c r="T1107" s="54" t="s">
        <v>256</v>
      </c>
      <c r="U1107" s="71">
        <v>44424</v>
      </c>
      <c r="V1107" s="54" t="s">
        <v>256</v>
      </c>
      <c r="W1107" t="str">
        <f t="shared" si="17"/>
        <v>Aug-21</v>
      </c>
    </row>
    <row r="1108" spans="1:23" x14ac:dyDescent="0.25">
      <c r="A1108" s="54" t="s">
        <v>318</v>
      </c>
      <c r="B1108" s="54" t="s">
        <v>428</v>
      </c>
      <c r="C1108" s="54" t="s">
        <v>263</v>
      </c>
      <c r="D1108" s="54" t="s">
        <v>429</v>
      </c>
      <c r="E1108" s="54" t="s">
        <v>7623</v>
      </c>
      <c r="F1108" s="71">
        <v>44424</v>
      </c>
      <c r="G1108" s="72">
        <v>4429.95</v>
      </c>
      <c r="H1108" s="72">
        <v>371894.3</v>
      </c>
      <c r="I1108" s="54" t="s">
        <v>265</v>
      </c>
      <c r="J1108" s="54" t="s">
        <v>330</v>
      </c>
      <c r="K1108" s="54" t="s">
        <v>7621</v>
      </c>
      <c r="L1108" s="54" t="s">
        <v>7624</v>
      </c>
      <c r="M1108" s="54" t="s">
        <v>7623</v>
      </c>
      <c r="N1108" s="54" t="s">
        <v>256</v>
      </c>
      <c r="O1108" s="54" t="s">
        <v>256</v>
      </c>
      <c r="P1108" s="54" t="s">
        <v>281</v>
      </c>
      <c r="Q1108" s="54" t="s">
        <v>256</v>
      </c>
      <c r="R1108" s="54" t="s">
        <v>431</v>
      </c>
      <c r="S1108" s="71"/>
      <c r="T1108" s="54" t="s">
        <v>256</v>
      </c>
      <c r="U1108" s="71">
        <v>44424</v>
      </c>
      <c r="V1108" s="54" t="s">
        <v>256</v>
      </c>
      <c r="W1108" t="str">
        <f t="shared" si="17"/>
        <v>Aug-21</v>
      </c>
    </row>
    <row r="1109" spans="1:23" x14ac:dyDescent="0.25">
      <c r="A1109" s="54" t="s">
        <v>318</v>
      </c>
      <c r="B1109" s="54" t="s">
        <v>428</v>
      </c>
      <c r="C1109" s="54" t="s">
        <v>263</v>
      </c>
      <c r="D1109" s="54" t="s">
        <v>429</v>
      </c>
      <c r="E1109" s="54" t="s">
        <v>7625</v>
      </c>
      <c r="F1109" s="71">
        <v>44429</v>
      </c>
      <c r="G1109" s="72">
        <v>88592.26</v>
      </c>
      <c r="H1109" s="72">
        <v>7437320.2300000004</v>
      </c>
      <c r="I1109" s="54" t="s">
        <v>265</v>
      </c>
      <c r="J1109" s="54" t="s">
        <v>330</v>
      </c>
      <c r="K1109" s="54" t="s">
        <v>7626</v>
      </c>
      <c r="L1109" s="54" t="s">
        <v>7627</v>
      </c>
      <c r="M1109" s="54" t="s">
        <v>7625</v>
      </c>
      <c r="N1109" s="54" t="s">
        <v>256</v>
      </c>
      <c r="O1109" s="54" t="s">
        <v>256</v>
      </c>
      <c r="P1109" s="54" t="s">
        <v>281</v>
      </c>
      <c r="Q1109" s="54" t="s">
        <v>256</v>
      </c>
      <c r="R1109" s="54" t="s">
        <v>431</v>
      </c>
      <c r="S1109" s="71"/>
      <c r="T1109" s="54" t="s">
        <v>256</v>
      </c>
      <c r="U1109" s="71">
        <v>44429</v>
      </c>
      <c r="V1109" s="54" t="s">
        <v>256</v>
      </c>
      <c r="W1109" t="str">
        <f t="shared" si="17"/>
        <v>Aug-21</v>
      </c>
    </row>
    <row r="1110" spans="1:23" x14ac:dyDescent="0.25">
      <c r="A1110" s="54" t="s">
        <v>318</v>
      </c>
      <c r="B1110" s="54" t="s">
        <v>428</v>
      </c>
      <c r="C1110" s="54" t="s">
        <v>263</v>
      </c>
      <c r="D1110" s="54" t="s">
        <v>429</v>
      </c>
      <c r="E1110" s="54" t="s">
        <v>7628</v>
      </c>
      <c r="F1110" s="71">
        <v>44424</v>
      </c>
      <c r="G1110" s="72">
        <v>11188.72</v>
      </c>
      <c r="H1110" s="72">
        <v>939293.04</v>
      </c>
      <c r="I1110" s="54" t="s">
        <v>265</v>
      </c>
      <c r="J1110" s="54" t="s">
        <v>330</v>
      </c>
      <c r="K1110" s="54" t="s">
        <v>7629</v>
      </c>
      <c r="L1110" s="54" t="s">
        <v>7630</v>
      </c>
      <c r="M1110" s="54" t="s">
        <v>7628</v>
      </c>
      <c r="N1110" s="54" t="s">
        <v>256</v>
      </c>
      <c r="O1110" s="54" t="s">
        <v>256</v>
      </c>
      <c r="P1110" s="54" t="s">
        <v>281</v>
      </c>
      <c r="Q1110" s="54" t="s">
        <v>256</v>
      </c>
      <c r="R1110" s="54" t="s">
        <v>431</v>
      </c>
      <c r="S1110" s="71"/>
      <c r="T1110" s="54" t="s">
        <v>256</v>
      </c>
      <c r="U1110" s="71">
        <v>44424</v>
      </c>
      <c r="V1110" s="54" t="s">
        <v>256</v>
      </c>
      <c r="W1110" t="str">
        <f t="shared" si="17"/>
        <v>Aug-21</v>
      </c>
    </row>
    <row r="1111" spans="1:23" x14ac:dyDescent="0.25">
      <c r="A1111" s="54" t="s">
        <v>318</v>
      </c>
      <c r="B1111" s="54" t="s">
        <v>428</v>
      </c>
      <c r="C1111" s="54" t="s">
        <v>263</v>
      </c>
      <c r="D1111" s="54" t="s">
        <v>429</v>
      </c>
      <c r="E1111" s="54" t="s">
        <v>7631</v>
      </c>
      <c r="F1111" s="71">
        <v>44424</v>
      </c>
      <c r="G1111" s="72">
        <v>833.34</v>
      </c>
      <c r="H1111" s="72">
        <v>69958.89</v>
      </c>
      <c r="I1111" s="54" t="s">
        <v>265</v>
      </c>
      <c r="J1111" s="54" t="s">
        <v>330</v>
      </c>
      <c r="K1111" s="54" t="s">
        <v>7632</v>
      </c>
      <c r="L1111" s="54" t="s">
        <v>7633</v>
      </c>
      <c r="M1111" s="54" t="s">
        <v>7631</v>
      </c>
      <c r="N1111" s="54" t="s">
        <v>256</v>
      </c>
      <c r="O1111" s="54" t="s">
        <v>256</v>
      </c>
      <c r="P1111" s="54" t="s">
        <v>281</v>
      </c>
      <c r="Q1111" s="54" t="s">
        <v>256</v>
      </c>
      <c r="R1111" s="54" t="s">
        <v>431</v>
      </c>
      <c r="S1111" s="71"/>
      <c r="T1111" s="54" t="s">
        <v>256</v>
      </c>
      <c r="U1111" s="71">
        <v>44424</v>
      </c>
      <c r="V1111" s="54" t="s">
        <v>256</v>
      </c>
      <c r="W1111" t="str">
        <f t="shared" si="17"/>
        <v>Aug-21</v>
      </c>
    </row>
    <row r="1112" spans="1:23" x14ac:dyDescent="0.25">
      <c r="A1112" s="54" t="s">
        <v>318</v>
      </c>
      <c r="B1112" s="54" t="s">
        <v>428</v>
      </c>
      <c r="C1112" s="54" t="s">
        <v>263</v>
      </c>
      <c r="D1112" s="54" t="s">
        <v>429</v>
      </c>
      <c r="E1112" s="54" t="s">
        <v>7634</v>
      </c>
      <c r="F1112" s="71">
        <v>44424</v>
      </c>
      <c r="G1112" s="72">
        <v>184.11</v>
      </c>
      <c r="H1112" s="72">
        <v>15456.03</v>
      </c>
      <c r="I1112" s="54" t="s">
        <v>265</v>
      </c>
      <c r="J1112" s="54" t="s">
        <v>330</v>
      </c>
      <c r="K1112" s="54" t="s">
        <v>7632</v>
      </c>
      <c r="L1112" s="54" t="s">
        <v>7635</v>
      </c>
      <c r="M1112" s="54" t="s">
        <v>7634</v>
      </c>
      <c r="N1112" s="54" t="s">
        <v>256</v>
      </c>
      <c r="O1112" s="54" t="s">
        <v>256</v>
      </c>
      <c r="P1112" s="54" t="s">
        <v>281</v>
      </c>
      <c r="Q1112" s="54" t="s">
        <v>256</v>
      </c>
      <c r="R1112" s="54" t="s">
        <v>431</v>
      </c>
      <c r="S1112" s="71"/>
      <c r="T1112" s="54" t="s">
        <v>256</v>
      </c>
      <c r="U1112" s="71">
        <v>44424</v>
      </c>
      <c r="V1112" s="54" t="s">
        <v>256</v>
      </c>
      <c r="W1112" t="str">
        <f t="shared" si="17"/>
        <v>Aug-21</v>
      </c>
    </row>
    <row r="1113" spans="1:23" x14ac:dyDescent="0.25">
      <c r="A1113" s="54" t="s">
        <v>318</v>
      </c>
      <c r="B1113" s="54" t="s">
        <v>428</v>
      </c>
      <c r="C1113" s="54" t="s">
        <v>263</v>
      </c>
      <c r="D1113" s="54" t="s">
        <v>429</v>
      </c>
      <c r="E1113" s="54" t="s">
        <v>7636</v>
      </c>
      <c r="F1113" s="71">
        <v>44429</v>
      </c>
      <c r="G1113" s="72">
        <v>8066.92</v>
      </c>
      <c r="H1113" s="72">
        <v>677217.93</v>
      </c>
      <c r="I1113" s="54" t="s">
        <v>265</v>
      </c>
      <c r="J1113" s="54" t="s">
        <v>330</v>
      </c>
      <c r="K1113" s="54" t="s">
        <v>7637</v>
      </c>
      <c r="L1113" s="54" t="s">
        <v>7638</v>
      </c>
      <c r="M1113" s="54" t="s">
        <v>7636</v>
      </c>
      <c r="N1113" s="54" t="s">
        <v>256</v>
      </c>
      <c r="O1113" s="54" t="s">
        <v>256</v>
      </c>
      <c r="P1113" s="54" t="s">
        <v>281</v>
      </c>
      <c r="Q1113" s="54" t="s">
        <v>256</v>
      </c>
      <c r="R1113" s="54" t="s">
        <v>431</v>
      </c>
      <c r="S1113" s="71"/>
      <c r="T1113" s="54" t="s">
        <v>256</v>
      </c>
      <c r="U1113" s="71">
        <v>44429</v>
      </c>
      <c r="V1113" s="54" t="s">
        <v>256</v>
      </c>
      <c r="W1113" t="str">
        <f t="shared" si="17"/>
        <v>Aug-21</v>
      </c>
    </row>
    <row r="1114" spans="1:23" x14ac:dyDescent="0.25">
      <c r="A1114" s="54" t="s">
        <v>318</v>
      </c>
      <c r="B1114" s="54" t="s">
        <v>428</v>
      </c>
      <c r="C1114" s="54" t="s">
        <v>263</v>
      </c>
      <c r="D1114" s="54" t="s">
        <v>429</v>
      </c>
      <c r="E1114" s="54" t="s">
        <v>7639</v>
      </c>
      <c r="F1114" s="71">
        <v>44424</v>
      </c>
      <c r="G1114" s="72">
        <v>11182.26</v>
      </c>
      <c r="H1114" s="72">
        <v>938750.73</v>
      </c>
      <c r="I1114" s="54" t="s">
        <v>265</v>
      </c>
      <c r="J1114" s="54" t="s">
        <v>330</v>
      </c>
      <c r="K1114" s="54" t="s">
        <v>7640</v>
      </c>
      <c r="L1114" s="54" t="s">
        <v>7641</v>
      </c>
      <c r="M1114" s="54" t="s">
        <v>7639</v>
      </c>
      <c r="N1114" s="54" t="s">
        <v>256</v>
      </c>
      <c r="O1114" s="54" t="s">
        <v>256</v>
      </c>
      <c r="P1114" s="54" t="s">
        <v>281</v>
      </c>
      <c r="Q1114" s="54" t="s">
        <v>256</v>
      </c>
      <c r="R1114" s="54" t="s">
        <v>431</v>
      </c>
      <c r="S1114" s="71"/>
      <c r="T1114" s="54" t="s">
        <v>256</v>
      </c>
      <c r="U1114" s="71">
        <v>44424</v>
      </c>
      <c r="V1114" s="54" t="s">
        <v>256</v>
      </c>
      <c r="W1114" t="str">
        <f t="shared" si="17"/>
        <v>Aug-21</v>
      </c>
    </row>
    <row r="1115" spans="1:23" x14ac:dyDescent="0.25">
      <c r="A1115" s="54" t="s">
        <v>318</v>
      </c>
      <c r="B1115" s="54" t="s">
        <v>428</v>
      </c>
      <c r="C1115" s="54" t="s">
        <v>263</v>
      </c>
      <c r="D1115" s="54" t="s">
        <v>429</v>
      </c>
      <c r="E1115" s="54" t="s">
        <v>7642</v>
      </c>
      <c r="F1115" s="71">
        <v>44424</v>
      </c>
      <c r="G1115" s="72">
        <v>6834.68</v>
      </c>
      <c r="H1115" s="72">
        <v>573771.39</v>
      </c>
      <c r="I1115" s="54" t="s">
        <v>265</v>
      </c>
      <c r="J1115" s="54" t="s">
        <v>330</v>
      </c>
      <c r="K1115" s="54" t="s">
        <v>7640</v>
      </c>
      <c r="L1115" s="54" t="s">
        <v>7643</v>
      </c>
      <c r="M1115" s="54" t="s">
        <v>7642</v>
      </c>
      <c r="N1115" s="54" t="s">
        <v>256</v>
      </c>
      <c r="O1115" s="54" t="s">
        <v>256</v>
      </c>
      <c r="P1115" s="54" t="s">
        <v>281</v>
      </c>
      <c r="Q1115" s="54" t="s">
        <v>256</v>
      </c>
      <c r="R1115" s="54" t="s">
        <v>431</v>
      </c>
      <c r="S1115" s="71"/>
      <c r="T1115" s="54" t="s">
        <v>256</v>
      </c>
      <c r="U1115" s="71">
        <v>44424</v>
      </c>
      <c r="V1115" s="54" t="s">
        <v>256</v>
      </c>
      <c r="W1115" t="str">
        <f t="shared" si="17"/>
        <v>Aug-21</v>
      </c>
    </row>
    <row r="1116" spans="1:23" x14ac:dyDescent="0.25">
      <c r="A1116" s="54" t="s">
        <v>318</v>
      </c>
      <c r="B1116" s="54" t="s">
        <v>428</v>
      </c>
      <c r="C1116" s="54" t="s">
        <v>263</v>
      </c>
      <c r="D1116" s="54" t="s">
        <v>429</v>
      </c>
      <c r="E1116" s="54" t="s">
        <v>7644</v>
      </c>
      <c r="F1116" s="71">
        <v>44432</v>
      </c>
      <c r="G1116" s="72">
        <v>107550.93</v>
      </c>
      <c r="H1116" s="72">
        <v>9028900.5700000003</v>
      </c>
      <c r="I1116" s="54" t="s">
        <v>265</v>
      </c>
      <c r="J1116" s="54" t="s">
        <v>330</v>
      </c>
      <c r="K1116" s="54" t="s">
        <v>7645</v>
      </c>
      <c r="L1116" s="54" t="s">
        <v>7646</v>
      </c>
      <c r="M1116" s="54" t="s">
        <v>7644</v>
      </c>
      <c r="N1116" s="54" t="s">
        <v>256</v>
      </c>
      <c r="O1116" s="54" t="s">
        <v>256</v>
      </c>
      <c r="P1116" s="54" t="s">
        <v>281</v>
      </c>
      <c r="Q1116" s="54" t="s">
        <v>256</v>
      </c>
      <c r="R1116" s="54" t="s">
        <v>431</v>
      </c>
      <c r="S1116" s="71"/>
      <c r="T1116" s="54" t="s">
        <v>256</v>
      </c>
      <c r="U1116" s="71">
        <v>44432</v>
      </c>
      <c r="V1116" s="54" t="s">
        <v>256</v>
      </c>
      <c r="W1116" t="str">
        <f t="shared" si="17"/>
        <v>Aug-21</v>
      </c>
    </row>
    <row r="1117" spans="1:23" x14ac:dyDescent="0.25">
      <c r="A1117" s="54" t="s">
        <v>318</v>
      </c>
      <c r="B1117" s="54" t="s">
        <v>428</v>
      </c>
      <c r="C1117" s="54" t="s">
        <v>263</v>
      </c>
      <c r="D1117" s="54" t="s">
        <v>429</v>
      </c>
      <c r="E1117" s="54" t="s">
        <v>7647</v>
      </c>
      <c r="F1117" s="71">
        <v>44431</v>
      </c>
      <c r="G1117" s="72">
        <v>6685.02</v>
      </c>
      <c r="H1117" s="72">
        <v>561207.43000000005</v>
      </c>
      <c r="I1117" s="54" t="s">
        <v>265</v>
      </c>
      <c r="J1117" s="54" t="s">
        <v>330</v>
      </c>
      <c r="K1117" s="54" t="s">
        <v>7648</v>
      </c>
      <c r="L1117" s="54" t="s">
        <v>7649</v>
      </c>
      <c r="M1117" s="54" t="s">
        <v>7647</v>
      </c>
      <c r="N1117" s="54" t="s">
        <v>256</v>
      </c>
      <c r="O1117" s="54" t="s">
        <v>256</v>
      </c>
      <c r="P1117" s="54" t="s">
        <v>281</v>
      </c>
      <c r="Q1117" s="54" t="s">
        <v>256</v>
      </c>
      <c r="R1117" s="54" t="s">
        <v>431</v>
      </c>
      <c r="S1117" s="71"/>
      <c r="T1117" s="54" t="s">
        <v>256</v>
      </c>
      <c r="U1117" s="71">
        <v>44431</v>
      </c>
      <c r="V1117" s="54" t="s">
        <v>256</v>
      </c>
      <c r="W1117" t="str">
        <f t="shared" si="17"/>
        <v>Aug-21</v>
      </c>
    </row>
    <row r="1118" spans="1:23" x14ac:dyDescent="0.25">
      <c r="A1118" s="54" t="s">
        <v>317</v>
      </c>
      <c r="B1118" s="54" t="s">
        <v>428</v>
      </c>
      <c r="C1118" s="54" t="s">
        <v>263</v>
      </c>
      <c r="D1118" s="54" t="s">
        <v>429</v>
      </c>
      <c r="E1118" s="54" t="s">
        <v>7650</v>
      </c>
      <c r="F1118" s="71">
        <v>44413</v>
      </c>
      <c r="G1118" s="72">
        <v>937.5</v>
      </c>
      <c r="H1118" s="72">
        <v>78703.13</v>
      </c>
      <c r="I1118" s="54" t="s">
        <v>265</v>
      </c>
      <c r="J1118" s="54" t="s">
        <v>7651</v>
      </c>
      <c r="K1118" s="54" t="s">
        <v>7652</v>
      </c>
      <c r="L1118" s="54" t="s">
        <v>7653</v>
      </c>
      <c r="M1118" s="54" t="s">
        <v>7650</v>
      </c>
      <c r="N1118" s="54" t="s">
        <v>256</v>
      </c>
      <c r="O1118" s="54" t="s">
        <v>256</v>
      </c>
      <c r="P1118" s="54" t="s">
        <v>7654</v>
      </c>
      <c r="Q1118" s="54" t="s">
        <v>256</v>
      </c>
      <c r="R1118" s="54" t="s">
        <v>431</v>
      </c>
      <c r="S1118" s="71"/>
      <c r="T1118" s="54" t="s">
        <v>256</v>
      </c>
      <c r="U1118" s="71">
        <v>44413</v>
      </c>
      <c r="V1118" s="54" t="s">
        <v>256</v>
      </c>
      <c r="W1118" t="str">
        <f t="shared" si="17"/>
        <v>Aug-21</v>
      </c>
    </row>
    <row r="1119" spans="1:23" x14ac:dyDescent="0.25">
      <c r="A1119" s="54" t="s">
        <v>317</v>
      </c>
      <c r="B1119" s="54" t="s">
        <v>428</v>
      </c>
      <c r="C1119" s="54" t="s">
        <v>263</v>
      </c>
      <c r="D1119" s="54" t="s">
        <v>429</v>
      </c>
      <c r="E1119" s="54" t="s">
        <v>7655</v>
      </c>
      <c r="F1119" s="71">
        <v>44420</v>
      </c>
      <c r="G1119" s="72">
        <v>1308</v>
      </c>
      <c r="H1119" s="72">
        <v>109806.6</v>
      </c>
      <c r="I1119" s="54" t="s">
        <v>265</v>
      </c>
      <c r="J1119" s="54" t="s">
        <v>7651</v>
      </c>
      <c r="K1119" s="54" t="s">
        <v>7652</v>
      </c>
      <c r="L1119" s="54" t="s">
        <v>7656</v>
      </c>
      <c r="M1119" s="54" t="s">
        <v>7655</v>
      </c>
      <c r="N1119" s="54" t="s">
        <v>256</v>
      </c>
      <c r="O1119" s="54" t="s">
        <v>256</v>
      </c>
      <c r="P1119" s="54" t="s">
        <v>7654</v>
      </c>
      <c r="Q1119" s="54" t="s">
        <v>256</v>
      </c>
      <c r="R1119" s="54" t="s">
        <v>431</v>
      </c>
      <c r="S1119" s="71"/>
      <c r="T1119" s="54" t="s">
        <v>256</v>
      </c>
      <c r="U1119" s="71">
        <v>44420</v>
      </c>
      <c r="V1119" s="54" t="s">
        <v>256</v>
      </c>
      <c r="W1119" t="str">
        <f t="shared" si="17"/>
        <v>Aug-21</v>
      </c>
    </row>
    <row r="1120" spans="1:23" x14ac:dyDescent="0.25">
      <c r="A1120" s="54" t="s">
        <v>318</v>
      </c>
      <c r="B1120" s="54" t="s">
        <v>428</v>
      </c>
      <c r="C1120" s="54" t="s">
        <v>263</v>
      </c>
      <c r="D1120" s="54" t="s">
        <v>429</v>
      </c>
      <c r="E1120" s="54" t="s">
        <v>7657</v>
      </c>
      <c r="F1120" s="71">
        <v>44411</v>
      </c>
      <c r="G1120" s="72">
        <v>12672.53</v>
      </c>
      <c r="H1120" s="72">
        <v>1063858.8899999999</v>
      </c>
      <c r="I1120" s="54" t="s">
        <v>265</v>
      </c>
      <c r="J1120" s="54" t="s">
        <v>616</v>
      </c>
      <c r="K1120" s="54" t="s">
        <v>7658</v>
      </c>
      <c r="L1120" s="54" t="s">
        <v>7659</v>
      </c>
      <c r="M1120" s="54" t="s">
        <v>7657</v>
      </c>
      <c r="N1120" s="54" t="s">
        <v>256</v>
      </c>
      <c r="O1120" s="54" t="s">
        <v>256</v>
      </c>
      <c r="P1120" s="54" t="s">
        <v>452</v>
      </c>
      <c r="Q1120" s="54" t="s">
        <v>256</v>
      </c>
      <c r="R1120" s="54" t="s">
        <v>431</v>
      </c>
      <c r="S1120" s="71"/>
      <c r="T1120" s="54" t="s">
        <v>256</v>
      </c>
      <c r="U1120" s="71">
        <v>44411</v>
      </c>
      <c r="V1120" s="54" t="s">
        <v>256</v>
      </c>
      <c r="W1120" t="str">
        <f t="shared" si="17"/>
        <v>Aug-21</v>
      </c>
    </row>
    <row r="1121" spans="1:23" x14ac:dyDescent="0.25">
      <c r="A1121" s="54" t="s">
        <v>318</v>
      </c>
      <c r="B1121" s="54" t="s">
        <v>428</v>
      </c>
      <c r="C1121" s="54" t="s">
        <v>263</v>
      </c>
      <c r="D1121" s="54" t="s">
        <v>429</v>
      </c>
      <c r="E1121" s="54" t="s">
        <v>7660</v>
      </c>
      <c r="F1121" s="71">
        <v>44419</v>
      </c>
      <c r="G1121" s="72">
        <v>12592.12</v>
      </c>
      <c r="H1121" s="72">
        <v>1057108.47</v>
      </c>
      <c r="I1121" s="54" t="s">
        <v>265</v>
      </c>
      <c r="J1121" s="54" t="s">
        <v>616</v>
      </c>
      <c r="K1121" s="54" t="s">
        <v>7661</v>
      </c>
      <c r="L1121" s="54" t="s">
        <v>7662</v>
      </c>
      <c r="M1121" s="54" t="s">
        <v>7660</v>
      </c>
      <c r="N1121" s="54" t="s">
        <v>256</v>
      </c>
      <c r="O1121" s="54" t="s">
        <v>256</v>
      </c>
      <c r="P1121" s="54" t="s">
        <v>452</v>
      </c>
      <c r="Q1121" s="54" t="s">
        <v>256</v>
      </c>
      <c r="R1121" s="54" t="s">
        <v>431</v>
      </c>
      <c r="S1121" s="71"/>
      <c r="T1121" s="54" t="s">
        <v>256</v>
      </c>
      <c r="U1121" s="71">
        <v>44419</v>
      </c>
      <c r="V1121" s="54" t="s">
        <v>256</v>
      </c>
      <c r="W1121" t="str">
        <f t="shared" si="17"/>
        <v>Aug-21</v>
      </c>
    </row>
    <row r="1122" spans="1:23" x14ac:dyDescent="0.25">
      <c r="A1122" s="54" t="s">
        <v>318</v>
      </c>
      <c r="B1122" s="54" t="s">
        <v>428</v>
      </c>
      <c r="C1122" s="54" t="s">
        <v>263</v>
      </c>
      <c r="D1122" s="54" t="s">
        <v>429</v>
      </c>
      <c r="E1122" s="54" t="s">
        <v>7663</v>
      </c>
      <c r="F1122" s="71">
        <v>44410</v>
      </c>
      <c r="G1122" s="72">
        <v>52532.3</v>
      </c>
      <c r="H1122" s="72">
        <v>4410086.59</v>
      </c>
      <c r="I1122" s="54" t="s">
        <v>265</v>
      </c>
      <c r="J1122" s="54" t="s">
        <v>617</v>
      </c>
      <c r="K1122" s="54" t="s">
        <v>7664</v>
      </c>
      <c r="L1122" s="54" t="s">
        <v>7665</v>
      </c>
      <c r="M1122" s="54" t="s">
        <v>7663</v>
      </c>
      <c r="N1122" s="54" t="s">
        <v>256</v>
      </c>
      <c r="O1122" s="54" t="s">
        <v>256</v>
      </c>
      <c r="P1122" s="54" t="s">
        <v>437</v>
      </c>
      <c r="Q1122" s="54" t="s">
        <v>256</v>
      </c>
      <c r="R1122" s="54" t="s">
        <v>431</v>
      </c>
      <c r="S1122" s="71"/>
      <c r="T1122" s="54" t="s">
        <v>256</v>
      </c>
      <c r="U1122" s="71">
        <v>44410</v>
      </c>
      <c r="V1122" s="54" t="s">
        <v>256</v>
      </c>
      <c r="W1122" t="str">
        <f t="shared" si="17"/>
        <v>Aug-21</v>
      </c>
    </row>
    <row r="1123" spans="1:23" x14ac:dyDescent="0.25">
      <c r="A1123" s="54" t="s">
        <v>318</v>
      </c>
      <c r="B1123" s="54" t="s">
        <v>428</v>
      </c>
      <c r="C1123" s="54" t="s">
        <v>263</v>
      </c>
      <c r="D1123" s="54" t="s">
        <v>429</v>
      </c>
      <c r="E1123" s="54" t="s">
        <v>7666</v>
      </c>
      <c r="F1123" s="71">
        <v>44410</v>
      </c>
      <c r="G1123" s="72">
        <v>11520.47</v>
      </c>
      <c r="H1123" s="72">
        <v>967143.46</v>
      </c>
      <c r="I1123" s="54" t="s">
        <v>265</v>
      </c>
      <c r="J1123" s="54" t="s">
        <v>617</v>
      </c>
      <c r="K1123" s="54" t="s">
        <v>7664</v>
      </c>
      <c r="L1123" s="54" t="s">
        <v>7667</v>
      </c>
      <c r="M1123" s="54" t="s">
        <v>7666</v>
      </c>
      <c r="N1123" s="54" t="s">
        <v>256</v>
      </c>
      <c r="O1123" s="54" t="s">
        <v>256</v>
      </c>
      <c r="P1123" s="54" t="s">
        <v>437</v>
      </c>
      <c r="Q1123" s="54" t="s">
        <v>256</v>
      </c>
      <c r="R1123" s="54" t="s">
        <v>431</v>
      </c>
      <c r="S1123" s="71"/>
      <c r="T1123" s="54" t="s">
        <v>256</v>
      </c>
      <c r="U1123" s="71">
        <v>44410</v>
      </c>
      <c r="V1123" s="54" t="s">
        <v>256</v>
      </c>
      <c r="W1123" t="str">
        <f t="shared" si="17"/>
        <v>Aug-21</v>
      </c>
    </row>
    <row r="1124" spans="1:23" x14ac:dyDescent="0.25">
      <c r="A1124" s="54" t="s">
        <v>318</v>
      </c>
      <c r="B1124" s="54" t="s">
        <v>428</v>
      </c>
      <c r="C1124" s="54" t="s">
        <v>263</v>
      </c>
      <c r="D1124" s="54" t="s">
        <v>429</v>
      </c>
      <c r="E1124" s="54" t="s">
        <v>7668</v>
      </c>
      <c r="F1124" s="71">
        <v>44410</v>
      </c>
      <c r="G1124" s="72">
        <v>18.2</v>
      </c>
      <c r="H1124" s="72">
        <v>1527.89</v>
      </c>
      <c r="I1124" s="54" t="s">
        <v>265</v>
      </c>
      <c r="J1124" s="54" t="s">
        <v>617</v>
      </c>
      <c r="K1124" s="54" t="s">
        <v>7664</v>
      </c>
      <c r="L1124" s="54" t="s">
        <v>7669</v>
      </c>
      <c r="M1124" s="54" t="s">
        <v>7668</v>
      </c>
      <c r="N1124" s="54" t="s">
        <v>256</v>
      </c>
      <c r="O1124" s="54" t="s">
        <v>256</v>
      </c>
      <c r="P1124" s="54" t="s">
        <v>437</v>
      </c>
      <c r="Q1124" s="54" t="s">
        <v>256</v>
      </c>
      <c r="R1124" s="54" t="s">
        <v>431</v>
      </c>
      <c r="S1124" s="71"/>
      <c r="T1124" s="54" t="s">
        <v>256</v>
      </c>
      <c r="U1124" s="71">
        <v>44410</v>
      </c>
      <c r="V1124" s="54" t="s">
        <v>256</v>
      </c>
      <c r="W1124" t="str">
        <f t="shared" si="17"/>
        <v>Aug-21</v>
      </c>
    </row>
    <row r="1125" spans="1:23" x14ac:dyDescent="0.25">
      <c r="A1125" s="54" t="s">
        <v>318</v>
      </c>
      <c r="B1125" s="54" t="s">
        <v>428</v>
      </c>
      <c r="C1125" s="54" t="s">
        <v>263</v>
      </c>
      <c r="D1125" s="54" t="s">
        <v>429</v>
      </c>
      <c r="E1125" s="54" t="s">
        <v>7670</v>
      </c>
      <c r="F1125" s="71">
        <v>44410</v>
      </c>
      <c r="G1125" s="72">
        <v>45069.11</v>
      </c>
      <c r="H1125" s="72">
        <v>3783551.78</v>
      </c>
      <c r="I1125" s="54" t="s">
        <v>265</v>
      </c>
      <c r="J1125" s="54" t="s">
        <v>617</v>
      </c>
      <c r="K1125" s="54" t="s">
        <v>7671</v>
      </c>
      <c r="L1125" s="54" t="s">
        <v>7672</v>
      </c>
      <c r="M1125" s="54" t="s">
        <v>7670</v>
      </c>
      <c r="N1125" s="54" t="s">
        <v>256</v>
      </c>
      <c r="O1125" s="54" t="s">
        <v>256</v>
      </c>
      <c r="P1125" s="54" t="s">
        <v>437</v>
      </c>
      <c r="Q1125" s="54" t="s">
        <v>256</v>
      </c>
      <c r="R1125" s="54" t="s">
        <v>431</v>
      </c>
      <c r="S1125" s="71"/>
      <c r="T1125" s="54" t="s">
        <v>256</v>
      </c>
      <c r="U1125" s="71">
        <v>44410</v>
      </c>
      <c r="V1125" s="54" t="s">
        <v>256</v>
      </c>
      <c r="W1125" t="str">
        <f t="shared" si="17"/>
        <v>Aug-21</v>
      </c>
    </row>
    <row r="1126" spans="1:23" x14ac:dyDescent="0.25">
      <c r="A1126" s="54" t="s">
        <v>318</v>
      </c>
      <c r="B1126" s="54" t="s">
        <v>428</v>
      </c>
      <c r="C1126" s="54" t="s">
        <v>263</v>
      </c>
      <c r="D1126" s="54" t="s">
        <v>429</v>
      </c>
      <c r="E1126" s="54" t="s">
        <v>7673</v>
      </c>
      <c r="F1126" s="71">
        <v>44422</v>
      </c>
      <c r="G1126" s="72">
        <v>16960.8</v>
      </c>
      <c r="H1126" s="72">
        <v>1423859.16</v>
      </c>
      <c r="I1126" s="54" t="s">
        <v>265</v>
      </c>
      <c r="J1126" s="54" t="s">
        <v>617</v>
      </c>
      <c r="K1126" s="54" t="s">
        <v>7674</v>
      </c>
      <c r="L1126" s="54" t="s">
        <v>7675</v>
      </c>
      <c r="M1126" s="54" t="s">
        <v>7673</v>
      </c>
      <c r="N1126" s="54" t="s">
        <v>256</v>
      </c>
      <c r="O1126" s="54" t="s">
        <v>256</v>
      </c>
      <c r="P1126" s="54" t="s">
        <v>437</v>
      </c>
      <c r="Q1126" s="54" t="s">
        <v>256</v>
      </c>
      <c r="R1126" s="54" t="s">
        <v>431</v>
      </c>
      <c r="S1126" s="71"/>
      <c r="T1126" s="54" t="s">
        <v>256</v>
      </c>
      <c r="U1126" s="71">
        <v>44422</v>
      </c>
      <c r="V1126" s="54" t="s">
        <v>256</v>
      </c>
      <c r="W1126" t="str">
        <f t="shared" si="17"/>
        <v>Aug-21</v>
      </c>
    </row>
    <row r="1127" spans="1:23" x14ac:dyDescent="0.25">
      <c r="A1127" s="54" t="s">
        <v>318</v>
      </c>
      <c r="B1127" s="54" t="s">
        <v>428</v>
      </c>
      <c r="C1127" s="54" t="s">
        <v>263</v>
      </c>
      <c r="D1127" s="54" t="s">
        <v>429</v>
      </c>
      <c r="E1127" s="54" t="s">
        <v>7676</v>
      </c>
      <c r="F1127" s="71">
        <v>44422</v>
      </c>
      <c r="G1127" s="72">
        <v>39463.61</v>
      </c>
      <c r="H1127" s="72">
        <v>3312970.06</v>
      </c>
      <c r="I1127" s="54" t="s">
        <v>265</v>
      </c>
      <c r="J1127" s="54" t="s">
        <v>617</v>
      </c>
      <c r="K1127" s="54" t="s">
        <v>7677</v>
      </c>
      <c r="L1127" s="54" t="s">
        <v>7678</v>
      </c>
      <c r="M1127" s="54" t="s">
        <v>7676</v>
      </c>
      <c r="N1127" s="54" t="s">
        <v>256</v>
      </c>
      <c r="O1127" s="54" t="s">
        <v>256</v>
      </c>
      <c r="P1127" s="54" t="s">
        <v>437</v>
      </c>
      <c r="Q1127" s="54" t="s">
        <v>256</v>
      </c>
      <c r="R1127" s="54" t="s">
        <v>431</v>
      </c>
      <c r="S1127" s="71"/>
      <c r="T1127" s="54" t="s">
        <v>256</v>
      </c>
      <c r="U1127" s="71">
        <v>44422</v>
      </c>
      <c r="V1127" s="54" t="s">
        <v>256</v>
      </c>
      <c r="W1127" t="str">
        <f t="shared" si="17"/>
        <v>Aug-21</v>
      </c>
    </row>
    <row r="1128" spans="1:23" x14ac:dyDescent="0.25">
      <c r="A1128" s="54" t="s">
        <v>318</v>
      </c>
      <c r="B1128" s="54" t="s">
        <v>428</v>
      </c>
      <c r="C1128" s="54" t="s">
        <v>263</v>
      </c>
      <c r="D1128" s="54" t="s">
        <v>429</v>
      </c>
      <c r="E1128" s="54" t="s">
        <v>7679</v>
      </c>
      <c r="F1128" s="71">
        <v>44422</v>
      </c>
      <c r="G1128" s="72">
        <v>5907.42</v>
      </c>
      <c r="H1128" s="72">
        <v>495927.91</v>
      </c>
      <c r="I1128" s="54" t="s">
        <v>265</v>
      </c>
      <c r="J1128" s="54" t="s">
        <v>617</v>
      </c>
      <c r="K1128" s="54" t="s">
        <v>7674</v>
      </c>
      <c r="L1128" s="54" t="s">
        <v>7680</v>
      </c>
      <c r="M1128" s="54" t="s">
        <v>7679</v>
      </c>
      <c r="N1128" s="54" t="s">
        <v>256</v>
      </c>
      <c r="O1128" s="54" t="s">
        <v>256</v>
      </c>
      <c r="P1128" s="54" t="s">
        <v>437</v>
      </c>
      <c r="Q1128" s="54" t="s">
        <v>256</v>
      </c>
      <c r="R1128" s="54" t="s">
        <v>431</v>
      </c>
      <c r="S1128" s="71"/>
      <c r="T1128" s="54" t="s">
        <v>256</v>
      </c>
      <c r="U1128" s="71">
        <v>44422</v>
      </c>
      <c r="V1128" s="54" t="s">
        <v>256</v>
      </c>
      <c r="W1128" t="str">
        <f t="shared" si="17"/>
        <v>Aug-21</v>
      </c>
    </row>
    <row r="1129" spans="1:23" x14ac:dyDescent="0.25">
      <c r="A1129" s="54" t="s">
        <v>318</v>
      </c>
      <c r="B1129" s="54" t="s">
        <v>428</v>
      </c>
      <c r="C1129" s="54" t="s">
        <v>263</v>
      </c>
      <c r="D1129" s="54" t="s">
        <v>429</v>
      </c>
      <c r="E1129" s="54" t="s">
        <v>7681</v>
      </c>
      <c r="F1129" s="71">
        <v>44422</v>
      </c>
      <c r="G1129" s="72">
        <v>2160.06</v>
      </c>
      <c r="H1129" s="72">
        <v>181337.04</v>
      </c>
      <c r="I1129" s="54" t="s">
        <v>265</v>
      </c>
      <c r="J1129" s="54" t="s">
        <v>617</v>
      </c>
      <c r="K1129" s="54" t="s">
        <v>7674</v>
      </c>
      <c r="L1129" s="54" t="s">
        <v>7682</v>
      </c>
      <c r="M1129" s="54" t="s">
        <v>7681</v>
      </c>
      <c r="N1129" s="54" t="s">
        <v>256</v>
      </c>
      <c r="O1129" s="54" t="s">
        <v>256</v>
      </c>
      <c r="P1129" s="54" t="s">
        <v>437</v>
      </c>
      <c r="Q1129" s="54" t="s">
        <v>256</v>
      </c>
      <c r="R1129" s="54" t="s">
        <v>431</v>
      </c>
      <c r="S1129" s="71"/>
      <c r="T1129" s="54" t="s">
        <v>256</v>
      </c>
      <c r="U1129" s="71">
        <v>44422</v>
      </c>
      <c r="V1129" s="54" t="s">
        <v>256</v>
      </c>
      <c r="W1129" t="str">
        <f t="shared" si="17"/>
        <v>Aug-21</v>
      </c>
    </row>
    <row r="1130" spans="1:23" x14ac:dyDescent="0.25">
      <c r="A1130" s="54" t="s">
        <v>318</v>
      </c>
      <c r="B1130" s="54" t="s">
        <v>428</v>
      </c>
      <c r="C1130" s="54" t="s">
        <v>263</v>
      </c>
      <c r="D1130" s="54" t="s">
        <v>429</v>
      </c>
      <c r="E1130" s="54" t="s">
        <v>7683</v>
      </c>
      <c r="F1130" s="71">
        <v>44412</v>
      </c>
      <c r="G1130" s="72">
        <v>23564.33</v>
      </c>
      <c r="H1130" s="72">
        <v>1978225.5</v>
      </c>
      <c r="I1130" s="54" t="s">
        <v>265</v>
      </c>
      <c r="J1130" s="54" t="s">
        <v>618</v>
      </c>
      <c r="K1130" s="54" t="s">
        <v>7684</v>
      </c>
      <c r="L1130" s="54" t="s">
        <v>7685</v>
      </c>
      <c r="M1130" s="54" t="s">
        <v>7683</v>
      </c>
      <c r="N1130" s="54" t="s">
        <v>256</v>
      </c>
      <c r="O1130" s="54" t="s">
        <v>256</v>
      </c>
      <c r="P1130" s="54" t="s">
        <v>439</v>
      </c>
      <c r="Q1130" s="54" t="s">
        <v>256</v>
      </c>
      <c r="R1130" s="54" t="s">
        <v>431</v>
      </c>
      <c r="S1130" s="71"/>
      <c r="T1130" s="54" t="s">
        <v>256</v>
      </c>
      <c r="U1130" s="71">
        <v>44412</v>
      </c>
      <c r="V1130" s="54" t="s">
        <v>256</v>
      </c>
      <c r="W1130" t="str">
        <f t="shared" si="17"/>
        <v>Aug-21</v>
      </c>
    </row>
    <row r="1131" spans="1:23" x14ac:dyDescent="0.25">
      <c r="A1131" s="54" t="s">
        <v>318</v>
      </c>
      <c r="B1131" s="54" t="s">
        <v>428</v>
      </c>
      <c r="C1131" s="54" t="s">
        <v>263</v>
      </c>
      <c r="D1131" s="54" t="s">
        <v>429</v>
      </c>
      <c r="E1131" s="54" t="s">
        <v>7686</v>
      </c>
      <c r="F1131" s="71">
        <v>44412</v>
      </c>
      <c r="G1131" s="72">
        <v>57051.94</v>
      </c>
      <c r="H1131" s="72">
        <v>4789510.3600000003</v>
      </c>
      <c r="I1131" s="54" t="s">
        <v>265</v>
      </c>
      <c r="J1131" s="54" t="s">
        <v>618</v>
      </c>
      <c r="K1131" s="54" t="s">
        <v>7684</v>
      </c>
      <c r="L1131" s="54" t="s">
        <v>7687</v>
      </c>
      <c r="M1131" s="54" t="s">
        <v>7686</v>
      </c>
      <c r="N1131" s="54" t="s">
        <v>256</v>
      </c>
      <c r="O1131" s="54" t="s">
        <v>256</v>
      </c>
      <c r="P1131" s="54" t="s">
        <v>439</v>
      </c>
      <c r="Q1131" s="54" t="s">
        <v>256</v>
      </c>
      <c r="R1131" s="54" t="s">
        <v>431</v>
      </c>
      <c r="S1131" s="71"/>
      <c r="T1131" s="54" t="s">
        <v>256</v>
      </c>
      <c r="U1131" s="71">
        <v>44412</v>
      </c>
      <c r="V1131" s="54" t="s">
        <v>256</v>
      </c>
      <c r="W1131" t="str">
        <f t="shared" si="17"/>
        <v>Aug-21</v>
      </c>
    </row>
    <row r="1132" spans="1:23" x14ac:dyDescent="0.25">
      <c r="A1132" s="54" t="s">
        <v>318</v>
      </c>
      <c r="B1132" s="54" t="s">
        <v>428</v>
      </c>
      <c r="C1132" s="54" t="s">
        <v>263</v>
      </c>
      <c r="D1132" s="54" t="s">
        <v>429</v>
      </c>
      <c r="E1132" s="54" t="s">
        <v>7688</v>
      </c>
      <c r="F1132" s="71">
        <v>44436</v>
      </c>
      <c r="G1132" s="72">
        <v>9113.64</v>
      </c>
      <c r="H1132" s="72">
        <v>765090.08</v>
      </c>
      <c r="I1132" s="54" t="s">
        <v>265</v>
      </c>
      <c r="J1132" s="54" t="s">
        <v>618</v>
      </c>
      <c r="K1132" s="54" t="s">
        <v>7689</v>
      </c>
      <c r="L1132" s="54" t="s">
        <v>7690</v>
      </c>
      <c r="M1132" s="54" t="s">
        <v>7688</v>
      </c>
      <c r="N1132" s="54" t="s">
        <v>256</v>
      </c>
      <c r="O1132" s="54" t="s">
        <v>256</v>
      </c>
      <c r="P1132" s="54" t="s">
        <v>439</v>
      </c>
      <c r="Q1132" s="54" t="s">
        <v>256</v>
      </c>
      <c r="R1132" s="54" t="s">
        <v>431</v>
      </c>
      <c r="S1132" s="71"/>
      <c r="T1132" s="54" t="s">
        <v>256</v>
      </c>
      <c r="U1132" s="71">
        <v>44436</v>
      </c>
      <c r="V1132" s="54" t="s">
        <v>256</v>
      </c>
      <c r="W1132" t="str">
        <f t="shared" si="17"/>
        <v>Aug-21</v>
      </c>
    </row>
    <row r="1133" spans="1:23" x14ac:dyDescent="0.25">
      <c r="A1133" s="54" t="s">
        <v>318</v>
      </c>
      <c r="B1133" s="54" t="s">
        <v>428</v>
      </c>
      <c r="C1133" s="54" t="s">
        <v>263</v>
      </c>
      <c r="D1133" s="54" t="s">
        <v>429</v>
      </c>
      <c r="E1133" s="54" t="s">
        <v>7691</v>
      </c>
      <c r="F1133" s="71">
        <v>44436</v>
      </c>
      <c r="G1133" s="72">
        <v>36215.82</v>
      </c>
      <c r="H1133" s="72">
        <v>3040318.09</v>
      </c>
      <c r="I1133" s="54" t="s">
        <v>265</v>
      </c>
      <c r="J1133" s="54" t="s">
        <v>618</v>
      </c>
      <c r="K1133" s="54" t="s">
        <v>7689</v>
      </c>
      <c r="L1133" s="54" t="s">
        <v>7692</v>
      </c>
      <c r="M1133" s="54" t="s">
        <v>7691</v>
      </c>
      <c r="N1133" s="54" t="s">
        <v>256</v>
      </c>
      <c r="O1133" s="54" t="s">
        <v>256</v>
      </c>
      <c r="P1133" s="54" t="s">
        <v>439</v>
      </c>
      <c r="Q1133" s="54" t="s">
        <v>256</v>
      </c>
      <c r="R1133" s="54" t="s">
        <v>431</v>
      </c>
      <c r="S1133" s="71"/>
      <c r="T1133" s="54" t="s">
        <v>256</v>
      </c>
      <c r="U1133" s="71">
        <v>44436</v>
      </c>
      <c r="V1133" s="54" t="s">
        <v>256</v>
      </c>
      <c r="W1133" t="str">
        <f t="shared" si="17"/>
        <v>Aug-21</v>
      </c>
    </row>
    <row r="1134" spans="1:23" x14ac:dyDescent="0.25">
      <c r="A1134" s="54" t="s">
        <v>318</v>
      </c>
      <c r="B1134" s="54" t="s">
        <v>428</v>
      </c>
      <c r="C1134" s="54" t="s">
        <v>263</v>
      </c>
      <c r="D1134" s="54" t="s">
        <v>429</v>
      </c>
      <c r="E1134" s="54" t="s">
        <v>7693</v>
      </c>
      <c r="F1134" s="71">
        <v>44436</v>
      </c>
      <c r="G1134" s="72">
        <v>154907.66</v>
      </c>
      <c r="H1134" s="72">
        <v>13004498.060000001</v>
      </c>
      <c r="I1134" s="54" t="s">
        <v>265</v>
      </c>
      <c r="J1134" s="54" t="s">
        <v>618</v>
      </c>
      <c r="K1134" s="54" t="s">
        <v>7689</v>
      </c>
      <c r="L1134" s="54" t="s">
        <v>7694</v>
      </c>
      <c r="M1134" s="54" t="s">
        <v>7693</v>
      </c>
      <c r="N1134" s="54" t="s">
        <v>256</v>
      </c>
      <c r="O1134" s="54" t="s">
        <v>256</v>
      </c>
      <c r="P1134" s="54" t="s">
        <v>439</v>
      </c>
      <c r="Q1134" s="54" t="s">
        <v>256</v>
      </c>
      <c r="R1134" s="54" t="s">
        <v>431</v>
      </c>
      <c r="S1134" s="71"/>
      <c r="T1134" s="54" t="s">
        <v>256</v>
      </c>
      <c r="U1134" s="71">
        <v>44436</v>
      </c>
      <c r="V1134" s="54" t="s">
        <v>256</v>
      </c>
      <c r="W1134" t="str">
        <f t="shared" si="17"/>
        <v>Aug-21</v>
      </c>
    </row>
    <row r="1135" spans="1:23" x14ac:dyDescent="0.25">
      <c r="A1135" s="54" t="s">
        <v>318</v>
      </c>
      <c r="B1135" s="54" t="s">
        <v>428</v>
      </c>
      <c r="C1135" s="54" t="s">
        <v>263</v>
      </c>
      <c r="D1135" s="54" t="s">
        <v>429</v>
      </c>
      <c r="E1135" s="54" t="s">
        <v>7695</v>
      </c>
      <c r="F1135" s="71">
        <v>44436</v>
      </c>
      <c r="G1135" s="72">
        <v>19801.580000000002</v>
      </c>
      <c r="H1135" s="72">
        <v>1662342.64</v>
      </c>
      <c r="I1135" s="54" t="s">
        <v>265</v>
      </c>
      <c r="J1135" s="54" t="s">
        <v>618</v>
      </c>
      <c r="K1135" s="54" t="s">
        <v>7689</v>
      </c>
      <c r="L1135" s="54" t="s">
        <v>7696</v>
      </c>
      <c r="M1135" s="54" t="s">
        <v>7695</v>
      </c>
      <c r="N1135" s="54" t="s">
        <v>256</v>
      </c>
      <c r="O1135" s="54" t="s">
        <v>256</v>
      </c>
      <c r="P1135" s="54" t="s">
        <v>439</v>
      </c>
      <c r="Q1135" s="54" t="s">
        <v>256</v>
      </c>
      <c r="R1135" s="54" t="s">
        <v>431</v>
      </c>
      <c r="S1135" s="71"/>
      <c r="T1135" s="54" t="s">
        <v>256</v>
      </c>
      <c r="U1135" s="71">
        <v>44436</v>
      </c>
      <c r="V1135" s="54" t="s">
        <v>256</v>
      </c>
      <c r="W1135" t="str">
        <f t="shared" si="17"/>
        <v>Aug-21</v>
      </c>
    </row>
    <row r="1136" spans="1:23" x14ac:dyDescent="0.25">
      <c r="A1136" s="54" t="s">
        <v>318</v>
      </c>
      <c r="B1136" s="54" t="s">
        <v>428</v>
      </c>
      <c r="C1136" s="54" t="s">
        <v>263</v>
      </c>
      <c r="D1136" s="54" t="s">
        <v>429</v>
      </c>
      <c r="E1136" s="54" t="s">
        <v>7697</v>
      </c>
      <c r="F1136" s="71">
        <v>44437</v>
      </c>
      <c r="G1136" s="72">
        <v>84994.9</v>
      </c>
      <c r="H1136" s="72">
        <v>7135321.8600000003</v>
      </c>
      <c r="I1136" s="54" t="s">
        <v>265</v>
      </c>
      <c r="J1136" s="54" t="s">
        <v>618</v>
      </c>
      <c r="K1136" s="54" t="s">
        <v>7689</v>
      </c>
      <c r="L1136" s="54" t="s">
        <v>7698</v>
      </c>
      <c r="M1136" s="54" t="s">
        <v>7697</v>
      </c>
      <c r="N1136" s="54" t="s">
        <v>256</v>
      </c>
      <c r="O1136" s="54" t="s">
        <v>256</v>
      </c>
      <c r="P1136" s="54" t="s">
        <v>439</v>
      </c>
      <c r="Q1136" s="54" t="s">
        <v>256</v>
      </c>
      <c r="R1136" s="54" t="s">
        <v>431</v>
      </c>
      <c r="S1136" s="71"/>
      <c r="T1136" s="54" t="s">
        <v>256</v>
      </c>
      <c r="U1136" s="71">
        <v>44437</v>
      </c>
      <c r="V1136" s="54" t="s">
        <v>256</v>
      </c>
      <c r="W1136" t="str">
        <f t="shared" si="17"/>
        <v>Aug-21</v>
      </c>
    </row>
    <row r="1137" spans="1:23" x14ac:dyDescent="0.25">
      <c r="A1137" s="54" t="s">
        <v>318</v>
      </c>
      <c r="B1137" s="54" t="s">
        <v>428</v>
      </c>
      <c r="C1137" s="54" t="s">
        <v>263</v>
      </c>
      <c r="D1137" s="54" t="s">
        <v>429</v>
      </c>
      <c r="E1137" s="54" t="s">
        <v>7699</v>
      </c>
      <c r="F1137" s="71">
        <v>44437</v>
      </c>
      <c r="G1137" s="72">
        <v>105396.79</v>
      </c>
      <c r="H1137" s="72">
        <v>8848060.5199999996</v>
      </c>
      <c r="I1137" s="54" t="s">
        <v>265</v>
      </c>
      <c r="J1137" s="54" t="s">
        <v>618</v>
      </c>
      <c r="K1137" s="54" t="s">
        <v>7689</v>
      </c>
      <c r="L1137" s="54" t="s">
        <v>7700</v>
      </c>
      <c r="M1137" s="54" t="s">
        <v>7699</v>
      </c>
      <c r="N1137" s="54" t="s">
        <v>256</v>
      </c>
      <c r="O1137" s="54" t="s">
        <v>256</v>
      </c>
      <c r="P1137" s="54" t="s">
        <v>439</v>
      </c>
      <c r="Q1137" s="54" t="s">
        <v>256</v>
      </c>
      <c r="R1137" s="54" t="s">
        <v>431</v>
      </c>
      <c r="S1137" s="71"/>
      <c r="T1137" s="54" t="s">
        <v>256</v>
      </c>
      <c r="U1137" s="71">
        <v>44437</v>
      </c>
      <c r="V1137" s="54" t="s">
        <v>256</v>
      </c>
      <c r="W1137" t="str">
        <f t="shared" si="17"/>
        <v>Aug-21</v>
      </c>
    </row>
    <row r="1138" spans="1:23" x14ac:dyDescent="0.25">
      <c r="A1138" s="54" t="s">
        <v>318</v>
      </c>
      <c r="B1138" s="54" t="s">
        <v>428</v>
      </c>
      <c r="C1138" s="54" t="s">
        <v>263</v>
      </c>
      <c r="D1138" s="54" t="s">
        <v>429</v>
      </c>
      <c r="E1138" s="54" t="s">
        <v>7701</v>
      </c>
      <c r="F1138" s="71">
        <v>44437</v>
      </c>
      <c r="G1138" s="72">
        <v>105703</v>
      </c>
      <c r="H1138" s="72">
        <v>8873766.8499999996</v>
      </c>
      <c r="I1138" s="54" t="s">
        <v>265</v>
      </c>
      <c r="J1138" s="54" t="s">
        <v>618</v>
      </c>
      <c r="K1138" s="54" t="s">
        <v>7689</v>
      </c>
      <c r="L1138" s="54" t="s">
        <v>7702</v>
      </c>
      <c r="M1138" s="54" t="s">
        <v>7701</v>
      </c>
      <c r="N1138" s="54" t="s">
        <v>256</v>
      </c>
      <c r="O1138" s="54" t="s">
        <v>256</v>
      </c>
      <c r="P1138" s="54" t="s">
        <v>439</v>
      </c>
      <c r="Q1138" s="54" t="s">
        <v>256</v>
      </c>
      <c r="R1138" s="54" t="s">
        <v>431</v>
      </c>
      <c r="S1138" s="71"/>
      <c r="T1138" s="54" t="s">
        <v>256</v>
      </c>
      <c r="U1138" s="71">
        <v>44437</v>
      </c>
      <c r="V1138" s="54" t="s">
        <v>256</v>
      </c>
      <c r="W1138" t="str">
        <f t="shared" si="17"/>
        <v>Aug-21</v>
      </c>
    </row>
    <row r="1139" spans="1:23" x14ac:dyDescent="0.25">
      <c r="A1139" s="54" t="s">
        <v>318</v>
      </c>
      <c r="B1139" s="54" t="s">
        <v>428</v>
      </c>
      <c r="C1139" s="54" t="s">
        <v>263</v>
      </c>
      <c r="D1139" s="54" t="s">
        <v>429</v>
      </c>
      <c r="E1139" s="54" t="s">
        <v>7703</v>
      </c>
      <c r="F1139" s="71">
        <v>44437</v>
      </c>
      <c r="G1139" s="72">
        <v>19713.349999999999</v>
      </c>
      <c r="H1139" s="72">
        <v>1654935.73</v>
      </c>
      <c r="I1139" s="54" t="s">
        <v>265</v>
      </c>
      <c r="J1139" s="54" t="s">
        <v>618</v>
      </c>
      <c r="K1139" s="54" t="s">
        <v>7689</v>
      </c>
      <c r="L1139" s="54" t="s">
        <v>7704</v>
      </c>
      <c r="M1139" s="54" t="s">
        <v>7703</v>
      </c>
      <c r="N1139" s="54" t="s">
        <v>256</v>
      </c>
      <c r="O1139" s="54" t="s">
        <v>256</v>
      </c>
      <c r="P1139" s="54" t="s">
        <v>439</v>
      </c>
      <c r="Q1139" s="54" t="s">
        <v>256</v>
      </c>
      <c r="R1139" s="54" t="s">
        <v>431</v>
      </c>
      <c r="S1139" s="71"/>
      <c r="T1139" s="54" t="s">
        <v>256</v>
      </c>
      <c r="U1139" s="71">
        <v>44437</v>
      </c>
      <c r="V1139" s="54" t="s">
        <v>256</v>
      </c>
      <c r="W1139" t="str">
        <f t="shared" si="17"/>
        <v>Aug-21</v>
      </c>
    </row>
    <row r="1140" spans="1:23" x14ac:dyDescent="0.25">
      <c r="A1140" s="54" t="s">
        <v>318</v>
      </c>
      <c r="B1140" s="54" t="s">
        <v>428</v>
      </c>
      <c r="C1140" s="54" t="s">
        <v>263</v>
      </c>
      <c r="D1140" s="54" t="s">
        <v>429</v>
      </c>
      <c r="E1140" s="54" t="s">
        <v>7705</v>
      </c>
      <c r="F1140" s="71">
        <v>44437</v>
      </c>
      <c r="G1140" s="72">
        <v>10376.540000000001</v>
      </c>
      <c r="H1140" s="72">
        <v>871110.53</v>
      </c>
      <c r="I1140" s="54" t="s">
        <v>265</v>
      </c>
      <c r="J1140" s="54" t="s">
        <v>618</v>
      </c>
      <c r="K1140" s="54" t="s">
        <v>7689</v>
      </c>
      <c r="L1140" s="54" t="s">
        <v>7706</v>
      </c>
      <c r="M1140" s="54" t="s">
        <v>7705</v>
      </c>
      <c r="N1140" s="54" t="s">
        <v>256</v>
      </c>
      <c r="O1140" s="54" t="s">
        <v>256</v>
      </c>
      <c r="P1140" s="54" t="s">
        <v>439</v>
      </c>
      <c r="Q1140" s="54" t="s">
        <v>256</v>
      </c>
      <c r="R1140" s="54" t="s">
        <v>431</v>
      </c>
      <c r="S1140" s="71"/>
      <c r="T1140" s="54" t="s">
        <v>256</v>
      </c>
      <c r="U1140" s="71">
        <v>44437</v>
      </c>
      <c r="V1140" s="54" t="s">
        <v>256</v>
      </c>
      <c r="W1140" t="str">
        <f t="shared" si="17"/>
        <v>Aug-21</v>
      </c>
    </row>
    <row r="1141" spans="1:23" x14ac:dyDescent="0.25">
      <c r="A1141" s="54" t="s">
        <v>318</v>
      </c>
      <c r="B1141" s="54" t="s">
        <v>428</v>
      </c>
      <c r="C1141" s="54" t="s">
        <v>263</v>
      </c>
      <c r="D1141" s="54" t="s">
        <v>429</v>
      </c>
      <c r="E1141" s="54" t="s">
        <v>7707</v>
      </c>
      <c r="F1141" s="71">
        <v>44437</v>
      </c>
      <c r="G1141" s="72">
        <v>30555.26</v>
      </c>
      <c r="H1141" s="72">
        <v>2565114.08</v>
      </c>
      <c r="I1141" s="54" t="s">
        <v>265</v>
      </c>
      <c r="J1141" s="54" t="s">
        <v>618</v>
      </c>
      <c r="K1141" s="54" t="s">
        <v>7689</v>
      </c>
      <c r="L1141" s="54" t="s">
        <v>7708</v>
      </c>
      <c r="M1141" s="54" t="s">
        <v>7707</v>
      </c>
      <c r="N1141" s="54" t="s">
        <v>256</v>
      </c>
      <c r="O1141" s="54" t="s">
        <v>256</v>
      </c>
      <c r="P1141" s="54" t="s">
        <v>439</v>
      </c>
      <c r="Q1141" s="54" t="s">
        <v>256</v>
      </c>
      <c r="R1141" s="54" t="s">
        <v>431</v>
      </c>
      <c r="S1141" s="71"/>
      <c r="T1141" s="54" t="s">
        <v>256</v>
      </c>
      <c r="U1141" s="71">
        <v>44437</v>
      </c>
      <c r="V1141" s="54" t="s">
        <v>256</v>
      </c>
      <c r="W1141" t="str">
        <f t="shared" si="17"/>
        <v>Aug-21</v>
      </c>
    </row>
    <row r="1142" spans="1:23" x14ac:dyDescent="0.25">
      <c r="A1142" s="54" t="s">
        <v>318</v>
      </c>
      <c r="B1142" s="54" t="s">
        <v>428</v>
      </c>
      <c r="C1142" s="54" t="s">
        <v>263</v>
      </c>
      <c r="D1142" s="54" t="s">
        <v>429</v>
      </c>
      <c r="E1142" s="54" t="s">
        <v>7709</v>
      </c>
      <c r="F1142" s="71">
        <v>44438</v>
      </c>
      <c r="G1142" s="72">
        <v>87494.54</v>
      </c>
      <c r="H1142" s="72">
        <v>7345166.6299999999</v>
      </c>
      <c r="I1142" s="54" t="s">
        <v>265</v>
      </c>
      <c r="J1142" s="54" t="s">
        <v>618</v>
      </c>
      <c r="K1142" s="54" t="s">
        <v>7689</v>
      </c>
      <c r="L1142" s="54" t="s">
        <v>7710</v>
      </c>
      <c r="M1142" s="54" t="s">
        <v>7709</v>
      </c>
      <c r="N1142" s="54" t="s">
        <v>256</v>
      </c>
      <c r="O1142" s="54" t="s">
        <v>256</v>
      </c>
      <c r="P1142" s="54" t="s">
        <v>439</v>
      </c>
      <c r="Q1142" s="54" t="s">
        <v>256</v>
      </c>
      <c r="R1142" s="54" t="s">
        <v>431</v>
      </c>
      <c r="S1142" s="71"/>
      <c r="T1142" s="54" t="s">
        <v>256</v>
      </c>
      <c r="U1142" s="71">
        <v>44438</v>
      </c>
      <c r="V1142" s="54" t="s">
        <v>256</v>
      </c>
      <c r="W1142" t="str">
        <f t="shared" si="17"/>
        <v>Aug-21</v>
      </c>
    </row>
    <row r="1143" spans="1:23" x14ac:dyDescent="0.25">
      <c r="A1143" s="54" t="s">
        <v>318</v>
      </c>
      <c r="B1143" s="54" t="s">
        <v>428</v>
      </c>
      <c r="C1143" s="54" t="s">
        <v>263</v>
      </c>
      <c r="D1143" s="54" t="s">
        <v>429</v>
      </c>
      <c r="E1143" s="54" t="s">
        <v>7711</v>
      </c>
      <c r="F1143" s="71">
        <v>44438</v>
      </c>
      <c r="G1143" s="72">
        <v>95348.95</v>
      </c>
      <c r="H1143" s="72">
        <v>8004544.3499999996</v>
      </c>
      <c r="I1143" s="54" t="s">
        <v>265</v>
      </c>
      <c r="J1143" s="54" t="s">
        <v>618</v>
      </c>
      <c r="K1143" s="54" t="s">
        <v>7689</v>
      </c>
      <c r="L1143" s="54" t="s">
        <v>7712</v>
      </c>
      <c r="M1143" s="54" t="s">
        <v>7711</v>
      </c>
      <c r="N1143" s="54" t="s">
        <v>256</v>
      </c>
      <c r="O1143" s="54" t="s">
        <v>256</v>
      </c>
      <c r="P1143" s="54" t="s">
        <v>439</v>
      </c>
      <c r="Q1143" s="54" t="s">
        <v>256</v>
      </c>
      <c r="R1143" s="54" t="s">
        <v>431</v>
      </c>
      <c r="S1143" s="71"/>
      <c r="T1143" s="54" t="s">
        <v>256</v>
      </c>
      <c r="U1143" s="71">
        <v>44438</v>
      </c>
      <c r="V1143" s="54" t="s">
        <v>256</v>
      </c>
      <c r="W1143" t="str">
        <f t="shared" si="17"/>
        <v>Aug-21</v>
      </c>
    </row>
    <row r="1144" spans="1:23" x14ac:dyDescent="0.25">
      <c r="A1144" s="54" t="s">
        <v>318</v>
      </c>
      <c r="B1144" s="54" t="s">
        <v>428</v>
      </c>
      <c r="C1144" s="54" t="s">
        <v>263</v>
      </c>
      <c r="D1144" s="54" t="s">
        <v>429</v>
      </c>
      <c r="E1144" s="54" t="s">
        <v>7713</v>
      </c>
      <c r="F1144" s="71">
        <v>44438</v>
      </c>
      <c r="G1144" s="72">
        <v>14331.32</v>
      </c>
      <c r="H1144" s="72">
        <v>1203114.31</v>
      </c>
      <c r="I1144" s="54" t="s">
        <v>265</v>
      </c>
      <c r="J1144" s="54" t="s">
        <v>618</v>
      </c>
      <c r="K1144" s="54" t="s">
        <v>7689</v>
      </c>
      <c r="L1144" s="54" t="s">
        <v>7714</v>
      </c>
      <c r="M1144" s="54" t="s">
        <v>7713</v>
      </c>
      <c r="N1144" s="54" t="s">
        <v>256</v>
      </c>
      <c r="O1144" s="54" t="s">
        <v>256</v>
      </c>
      <c r="P1144" s="54" t="s">
        <v>439</v>
      </c>
      <c r="Q1144" s="54" t="s">
        <v>256</v>
      </c>
      <c r="R1144" s="54" t="s">
        <v>431</v>
      </c>
      <c r="S1144" s="71"/>
      <c r="T1144" s="54" t="s">
        <v>256</v>
      </c>
      <c r="U1144" s="71">
        <v>44438</v>
      </c>
      <c r="V1144" s="54" t="s">
        <v>256</v>
      </c>
      <c r="W1144" t="str">
        <f t="shared" si="17"/>
        <v>Aug-21</v>
      </c>
    </row>
    <row r="1145" spans="1:23" x14ac:dyDescent="0.25">
      <c r="A1145" s="54" t="s">
        <v>318</v>
      </c>
      <c r="B1145" s="54" t="s">
        <v>428</v>
      </c>
      <c r="C1145" s="54" t="s">
        <v>263</v>
      </c>
      <c r="D1145" s="54" t="s">
        <v>429</v>
      </c>
      <c r="E1145" s="54" t="s">
        <v>7715</v>
      </c>
      <c r="F1145" s="71">
        <v>44438</v>
      </c>
      <c r="G1145" s="72">
        <v>141207.79</v>
      </c>
      <c r="H1145" s="72">
        <v>11854393.970000001</v>
      </c>
      <c r="I1145" s="54" t="s">
        <v>265</v>
      </c>
      <c r="J1145" s="54" t="s">
        <v>618</v>
      </c>
      <c r="K1145" s="54" t="s">
        <v>7689</v>
      </c>
      <c r="L1145" s="54" t="s">
        <v>7716</v>
      </c>
      <c r="M1145" s="54" t="s">
        <v>7715</v>
      </c>
      <c r="N1145" s="54" t="s">
        <v>256</v>
      </c>
      <c r="O1145" s="54" t="s">
        <v>256</v>
      </c>
      <c r="P1145" s="54" t="s">
        <v>439</v>
      </c>
      <c r="Q1145" s="54" t="s">
        <v>256</v>
      </c>
      <c r="R1145" s="54" t="s">
        <v>431</v>
      </c>
      <c r="S1145" s="71"/>
      <c r="T1145" s="54" t="s">
        <v>256</v>
      </c>
      <c r="U1145" s="71">
        <v>44438</v>
      </c>
      <c r="V1145" s="54" t="s">
        <v>256</v>
      </c>
      <c r="W1145" t="str">
        <f t="shared" si="17"/>
        <v>Aug-21</v>
      </c>
    </row>
    <row r="1146" spans="1:23" x14ac:dyDescent="0.25">
      <c r="A1146" s="54" t="s">
        <v>318</v>
      </c>
      <c r="B1146" s="54" t="s">
        <v>428</v>
      </c>
      <c r="C1146" s="54" t="s">
        <v>263</v>
      </c>
      <c r="D1146" s="54" t="s">
        <v>429</v>
      </c>
      <c r="E1146" s="54" t="s">
        <v>7717</v>
      </c>
      <c r="F1146" s="71">
        <v>44438</v>
      </c>
      <c r="G1146" s="72">
        <v>218223.93</v>
      </c>
      <c r="H1146" s="72">
        <v>18319898.920000002</v>
      </c>
      <c r="I1146" s="54" t="s">
        <v>265</v>
      </c>
      <c r="J1146" s="54" t="s">
        <v>618</v>
      </c>
      <c r="K1146" s="54" t="s">
        <v>7689</v>
      </c>
      <c r="L1146" s="54" t="s">
        <v>7718</v>
      </c>
      <c r="M1146" s="54" t="s">
        <v>7717</v>
      </c>
      <c r="N1146" s="54" t="s">
        <v>256</v>
      </c>
      <c r="O1146" s="54" t="s">
        <v>256</v>
      </c>
      <c r="P1146" s="54" t="s">
        <v>439</v>
      </c>
      <c r="Q1146" s="54" t="s">
        <v>256</v>
      </c>
      <c r="R1146" s="54" t="s">
        <v>431</v>
      </c>
      <c r="S1146" s="71"/>
      <c r="T1146" s="54" t="s">
        <v>256</v>
      </c>
      <c r="U1146" s="71">
        <v>44438</v>
      </c>
      <c r="V1146" s="54" t="s">
        <v>256</v>
      </c>
      <c r="W1146" t="str">
        <f t="shared" si="17"/>
        <v>Aug-21</v>
      </c>
    </row>
    <row r="1147" spans="1:23" x14ac:dyDescent="0.25">
      <c r="A1147" s="54" t="s">
        <v>318</v>
      </c>
      <c r="B1147" s="54" t="s">
        <v>428</v>
      </c>
      <c r="C1147" s="54" t="s">
        <v>263</v>
      </c>
      <c r="D1147" s="54" t="s">
        <v>429</v>
      </c>
      <c r="E1147" s="54" t="s">
        <v>7719</v>
      </c>
      <c r="F1147" s="71">
        <v>44438</v>
      </c>
      <c r="G1147" s="72">
        <v>56602.14</v>
      </c>
      <c r="H1147" s="72">
        <v>4751749.6500000004</v>
      </c>
      <c r="I1147" s="54" t="s">
        <v>265</v>
      </c>
      <c r="J1147" s="54" t="s">
        <v>618</v>
      </c>
      <c r="K1147" s="54" t="s">
        <v>7689</v>
      </c>
      <c r="L1147" s="54" t="s">
        <v>7720</v>
      </c>
      <c r="M1147" s="54" t="s">
        <v>7719</v>
      </c>
      <c r="N1147" s="54" t="s">
        <v>256</v>
      </c>
      <c r="O1147" s="54" t="s">
        <v>256</v>
      </c>
      <c r="P1147" s="54" t="s">
        <v>439</v>
      </c>
      <c r="Q1147" s="54" t="s">
        <v>256</v>
      </c>
      <c r="R1147" s="54" t="s">
        <v>431</v>
      </c>
      <c r="S1147" s="71"/>
      <c r="T1147" s="54" t="s">
        <v>256</v>
      </c>
      <c r="U1147" s="71">
        <v>44438</v>
      </c>
      <c r="V1147" s="54" t="s">
        <v>256</v>
      </c>
      <c r="W1147" t="str">
        <f t="shared" si="17"/>
        <v>Aug-21</v>
      </c>
    </row>
    <row r="1148" spans="1:23" x14ac:dyDescent="0.25">
      <c r="A1148" s="54" t="s">
        <v>318</v>
      </c>
      <c r="B1148" s="54" t="s">
        <v>428</v>
      </c>
      <c r="C1148" s="54" t="s">
        <v>263</v>
      </c>
      <c r="D1148" s="54" t="s">
        <v>429</v>
      </c>
      <c r="E1148" s="54" t="s">
        <v>7721</v>
      </c>
      <c r="F1148" s="71">
        <v>44438</v>
      </c>
      <c r="G1148" s="72">
        <v>23991.64</v>
      </c>
      <c r="H1148" s="72">
        <v>2014098.18</v>
      </c>
      <c r="I1148" s="54" t="s">
        <v>265</v>
      </c>
      <c r="J1148" s="54" t="s">
        <v>618</v>
      </c>
      <c r="K1148" s="54" t="s">
        <v>7689</v>
      </c>
      <c r="L1148" s="54" t="s">
        <v>7722</v>
      </c>
      <c r="M1148" s="54" t="s">
        <v>7721</v>
      </c>
      <c r="N1148" s="54" t="s">
        <v>256</v>
      </c>
      <c r="O1148" s="54" t="s">
        <v>256</v>
      </c>
      <c r="P1148" s="54" t="s">
        <v>439</v>
      </c>
      <c r="Q1148" s="54" t="s">
        <v>256</v>
      </c>
      <c r="R1148" s="54" t="s">
        <v>431</v>
      </c>
      <c r="S1148" s="71"/>
      <c r="T1148" s="54" t="s">
        <v>256</v>
      </c>
      <c r="U1148" s="71">
        <v>44438</v>
      </c>
      <c r="V1148" s="54" t="s">
        <v>256</v>
      </c>
      <c r="W1148" t="str">
        <f t="shared" si="17"/>
        <v>Aug-21</v>
      </c>
    </row>
    <row r="1149" spans="1:23" x14ac:dyDescent="0.25">
      <c r="A1149" s="54" t="s">
        <v>317</v>
      </c>
      <c r="B1149" s="54" t="s">
        <v>428</v>
      </c>
      <c r="C1149" s="54" t="s">
        <v>263</v>
      </c>
      <c r="D1149" s="54" t="s">
        <v>429</v>
      </c>
      <c r="E1149" s="54" t="s">
        <v>7723</v>
      </c>
      <c r="F1149" s="71">
        <v>44415</v>
      </c>
      <c r="G1149" s="72">
        <v>3474.96</v>
      </c>
      <c r="H1149" s="72">
        <v>291722.89</v>
      </c>
      <c r="I1149" s="54" t="s">
        <v>265</v>
      </c>
      <c r="J1149" s="54" t="s">
        <v>331</v>
      </c>
      <c r="K1149" s="54" t="s">
        <v>7724</v>
      </c>
      <c r="L1149" s="54" t="s">
        <v>7725</v>
      </c>
      <c r="M1149" s="54" t="s">
        <v>7723</v>
      </c>
      <c r="N1149" s="54" t="s">
        <v>256</v>
      </c>
      <c r="O1149" s="54" t="s">
        <v>256</v>
      </c>
      <c r="P1149" s="54" t="s">
        <v>289</v>
      </c>
      <c r="Q1149" s="54" t="s">
        <v>256</v>
      </c>
      <c r="R1149" s="54" t="s">
        <v>431</v>
      </c>
      <c r="S1149" s="71"/>
      <c r="T1149" s="54" t="s">
        <v>256</v>
      </c>
      <c r="U1149" s="71">
        <v>44415</v>
      </c>
      <c r="V1149" s="54" t="s">
        <v>256</v>
      </c>
      <c r="W1149" t="str">
        <f t="shared" si="17"/>
        <v>Aug-21</v>
      </c>
    </row>
    <row r="1150" spans="1:23" x14ac:dyDescent="0.25">
      <c r="A1150" s="54" t="s">
        <v>317</v>
      </c>
      <c r="B1150" s="54" t="s">
        <v>428</v>
      </c>
      <c r="C1150" s="54" t="s">
        <v>263</v>
      </c>
      <c r="D1150" s="54" t="s">
        <v>429</v>
      </c>
      <c r="E1150" s="54" t="s">
        <v>7726</v>
      </c>
      <c r="F1150" s="71">
        <v>44415</v>
      </c>
      <c r="G1150" s="72">
        <v>165.37</v>
      </c>
      <c r="H1150" s="72">
        <v>13882.81</v>
      </c>
      <c r="I1150" s="54" t="s">
        <v>265</v>
      </c>
      <c r="J1150" s="54" t="s">
        <v>331</v>
      </c>
      <c r="K1150" s="54" t="s">
        <v>7724</v>
      </c>
      <c r="L1150" s="54" t="s">
        <v>7727</v>
      </c>
      <c r="M1150" s="54" t="s">
        <v>7726</v>
      </c>
      <c r="N1150" s="54" t="s">
        <v>256</v>
      </c>
      <c r="O1150" s="54" t="s">
        <v>256</v>
      </c>
      <c r="P1150" s="54" t="s">
        <v>289</v>
      </c>
      <c r="Q1150" s="54" t="s">
        <v>256</v>
      </c>
      <c r="R1150" s="54" t="s">
        <v>431</v>
      </c>
      <c r="S1150" s="71"/>
      <c r="T1150" s="54" t="s">
        <v>256</v>
      </c>
      <c r="U1150" s="71">
        <v>44415</v>
      </c>
      <c r="V1150" s="54" t="s">
        <v>256</v>
      </c>
      <c r="W1150" t="str">
        <f t="shared" si="17"/>
        <v>Aug-21</v>
      </c>
    </row>
    <row r="1151" spans="1:23" x14ac:dyDescent="0.25">
      <c r="A1151" s="54" t="s">
        <v>317</v>
      </c>
      <c r="B1151" s="54" t="s">
        <v>428</v>
      </c>
      <c r="C1151" s="54" t="s">
        <v>263</v>
      </c>
      <c r="D1151" s="54" t="s">
        <v>429</v>
      </c>
      <c r="E1151" s="54" t="s">
        <v>7728</v>
      </c>
      <c r="F1151" s="71">
        <v>44415</v>
      </c>
      <c r="G1151" s="72">
        <v>574.15</v>
      </c>
      <c r="H1151" s="72">
        <v>48199.89</v>
      </c>
      <c r="I1151" s="54" t="s">
        <v>265</v>
      </c>
      <c r="J1151" s="54" t="s">
        <v>331</v>
      </c>
      <c r="K1151" s="54" t="s">
        <v>7724</v>
      </c>
      <c r="L1151" s="54" t="s">
        <v>7729</v>
      </c>
      <c r="M1151" s="54" t="s">
        <v>7728</v>
      </c>
      <c r="N1151" s="54" t="s">
        <v>256</v>
      </c>
      <c r="O1151" s="54" t="s">
        <v>256</v>
      </c>
      <c r="P1151" s="54" t="s">
        <v>289</v>
      </c>
      <c r="Q1151" s="54" t="s">
        <v>256</v>
      </c>
      <c r="R1151" s="54" t="s">
        <v>431</v>
      </c>
      <c r="S1151" s="71"/>
      <c r="T1151" s="54" t="s">
        <v>256</v>
      </c>
      <c r="U1151" s="71">
        <v>44415</v>
      </c>
      <c r="V1151" s="54" t="s">
        <v>256</v>
      </c>
      <c r="W1151" t="str">
        <f t="shared" si="17"/>
        <v>Aug-21</v>
      </c>
    </row>
    <row r="1152" spans="1:23" x14ac:dyDescent="0.25">
      <c r="A1152" s="54" t="s">
        <v>317</v>
      </c>
      <c r="B1152" s="54" t="s">
        <v>428</v>
      </c>
      <c r="C1152" s="54" t="s">
        <v>263</v>
      </c>
      <c r="D1152" s="54" t="s">
        <v>429</v>
      </c>
      <c r="E1152" s="54" t="s">
        <v>7730</v>
      </c>
      <c r="F1152" s="71">
        <v>44420</v>
      </c>
      <c r="G1152" s="72">
        <v>4946.99</v>
      </c>
      <c r="H1152" s="72">
        <v>415299.81</v>
      </c>
      <c r="I1152" s="54" t="s">
        <v>265</v>
      </c>
      <c r="J1152" s="54" t="s">
        <v>331</v>
      </c>
      <c r="K1152" s="54" t="s">
        <v>7731</v>
      </c>
      <c r="L1152" s="54" t="s">
        <v>7732</v>
      </c>
      <c r="M1152" s="54" t="s">
        <v>7730</v>
      </c>
      <c r="N1152" s="54" t="s">
        <v>256</v>
      </c>
      <c r="O1152" s="54" t="s">
        <v>256</v>
      </c>
      <c r="P1152" s="54" t="s">
        <v>289</v>
      </c>
      <c r="Q1152" s="54" t="s">
        <v>256</v>
      </c>
      <c r="R1152" s="54" t="s">
        <v>431</v>
      </c>
      <c r="S1152" s="71"/>
      <c r="T1152" s="54" t="s">
        <v>256</v>
      </c>
      <c r="U1152" s="71">
        <v>44420</v>
      </c>
      <c r="V1152" s="54" t="s">
        <v>256</v>
      </c>
      <c r="W1152" t="str">
        <f t="shared" si="17"/>
        <v>Aug-21</v>
      </c>
    </row>
    <row r="1153" spans="1:23" x14ac:dyDescent="0.25">
      <c r="A1153" s="54" t="s">
        <v>317</v>
      </c>
      <c r="B1153" s="54" t="s">
        <v>428</v>
      </c>
      <c r="C1153" s="54" t="s">
        <v>263</v>
      </c>
      <c r="D1153" s="54" t="s">
        <v>429</v>
      </c>
      <c r="E1153" s="54" t="s">
        <v>7733</v>
      </c>
      <c r="F1153" s="71">
        <v>44418</v>
      </c>
      <c r="G1153" s="72">
        <v>93.82</v>
      </c>
      <c r="H1153" s="72">
        <v>7876.19</v>
      </c>
      <c r="I1153" s="54" t="s">
        <v>265</v>
      </c>
      <c r="J1153" s="54" t="s">
        <v>331</v>
      </c>
      <c r="K1153" s="54" t="s">
        <v>7734</v>
      </c>
      <c r="L1153" s="54" t="s">
        <v>7735</v>
      </c>
      <c r="M1153" s="54" t="s">
        <v>7733</v>
      </c>
      <c r="N1153" s="54" t="s">
        <v>256</v>
      </c>
      <c r="O1153" s="54" t="s">
        <v>256</v>
      </c>
      <c r="P1153" s="54" t="s">
        <v>289</v>
      </c>
      <c r="Q1153" s="54" t="s">
        <v>256</v>
      </c>
      <c r="R1153" s="54" t="s">
        <v>431</v>
      </c>
      <c r="S1153" s="71"/>
      <c r="T1153" s="54" t="s">
        <v>256</v>
      </c>
      <c r="U1153" s="71">
        <v>44418</v>
      </c>
      <c r="V1153" s="54" t="s">
        <v>256</v>
      </c>
      <c r="W1153" t="str">
        <f t="shared" si="17"/>
        <v>Aug-21</v>
      </c>
    </row>
    <row r="1154" spans="1:23" x14ac:dyDescent="0.25">
      <c r="A1154" s="54" t="s">
        <v>317</v>
      </c>
      <c r="B1154" s="54" t="s">
        <v>428</v>
      </c>
      <c r="C1154" s="54" t="s">
        <v>263</v>
      </c>
      <c r="D1154" s="54" t="s">
        <v>429</v>
      </c>
      <c r="E1154" s="54" t="s">
        <v>7736</v>
      </c>
      <c r="F1154" s="71">
        <v>44419</v>
      </c>
      <c r="G1154" s="72">
        <v>494.7</v>
      </c>
      <c r="H1154" s="72">
        <v>41530.07</v>
      </c>
      <c r="I1154" s="54" t="s">
        <v>265</v>
      </c>
      <c r="J1154" s="54" t="s">
        <v>331</v>
      </c>
      <c r="K1154" s="54" t="s">
        <v>7734</v>
      </c>
      <c r="L1154" s="54" t="s">
        <v>7737</v>
      </c>
      <c r="M1154" s="54" t="s">
        <v>7736</v>
      </c>
      <c r="N1154" s="54" t="s">
        <v>256</v>
      </c>
      <c r="O1154" s="54" t="s">
        <v>256</v>
      </c>
      <c r="P1154" s="54" t="s">
        <v>289</v>
      </c>
      <c r="Q1154" s="54" t="s">
        <v>256</v>
      </c>
      <c r="R1154" s="54" t="s">
        <v>431</v>
      </c>
      <c r="S1154" s="71"/>
      <c r="T1154" s="54" t="s">
        <v>256</v>
      </c>
      <c r="U1154" s="71">
        <v>44419</v>
      </c>
      <c r="V1154" s="54" t="s">
        <v>256</v>
      </c>
      <c r="W1154" t="str">
        <f t="shared" ref="W1154:W1217" si="18">TEXT(F1154,"MMM-YY")</f>
        <v>Aug-21</v>
      </c>
    </row>
    <row r="1155" spans="1:23" x14ac:dyDescent="0.25">
      <c r="A1155" s="54" t="s">
        <v>317</v>
      </c>
      <c r="B1155" s="54" t="s">
        <v>428</v>
      </c>
      <c r="C1155" s="54" t="s">
        <v>263</v>
      </c>
      <c r="D1155" s="54" t="s">
        <v>429</v>
      </c>
      <c r="E1155" s="54" t="s">
        <v>7738</v>
      </c>
      <c r="F1155" s="71">
        <v>44419</v>
      </c>
      <c r="G1155" s="72">
        <v>1450.46</v>
      </c>
      <c r="H1155" s="72">
        <v>121766.12</v>
      </c>
      <c r="I1155" s="54" t="s">
        <v>265</v>
      </c>
      <c r="J1155" s="54" t="s">
        <v>331</v>
      </c>
      <c r="K1155" s="54" t="s">
        <v>7734</v>
      </c>
      <c r="L1155" s="54" t="s">
        <v>7739</v>
      </c>
      <c r="M1155" s="54" t="s">
        <v>7738</v>
      </c>
      <c r="N1155" s="54" t="s">
        <v>256</v>
      </c>
      <c r="O1155" s="54" t="s">
        <v>256</v>
      </c>
      <c r="P1155" s="54" t="s">
        <v>289</v>
      </c>
      <c r="Q1155" s="54" t="s">
        <v>256</v>
      </c>
      <c r="R1155" s="54" t="s">
        <v>431</v>
      </c>
      <c r="S1155" s="71"/>
      <c r="T1155" s="54" t="s">
        <v>256</v>
      </c>
      <c r="U1155" s="71">
        <v>44419</v>
      </c>
      <c r="V1155" s="54" t="s">
        <v>256</v>
      </c>
      <c r="W1155" t="str">
        <f t="shared" si="18"/>
        <v>Aug-21</v>
      </c>
    </row>
    <row r="1156" spans="1:23" x14ac:dyDescent="0.25">
      <c r="A1156" s="54" t="s">
        <v>317</v>
      </c>
      <c r="B1156" s="54" t="s">
        <v>428</v>
      </c>
      <c r="C1156" s="54" t="s">
        <v>263</v>
      </c>
      <c r="D1156" s="54" t="s">
        <v>429</v>
      </c>
      <c r="E1156" s="54" t="s">
        <v>7740</v>
      </c>
      <c r="F1156" s="71">
        <v>44419</v>
      </c>
      <c r="G1156" s="72">
        <v>577.02</v>
      </c>
      <c r="H1156" s="72">
        <v>48440.83</v>
      </c>
      <c r="I1156" s="54" t="s">
        <v>265</v>
      </c>
      <c r="J1156" s="54" t="s">
        <v>331</v>
      </c>
      <c r="K1156" s="54" t="s">
        <v>7734</v>
      </c>
      <c r="L1156" s="54" t="s">
        <v>7741</v>
      </c>
      <c r="M1156" s="54" t="s">
        <v>7740</v>
      </c>
      <c r="N1156" s="54" t="s">
        <v>256</v>
      </c>
      <c r="O1156" s="54" t="s">
        <v>256</v>
      </c>
      <c r="P1156" s="54" t="s">
        <v>289</v>
      </c>
      <c r="Q1156" s="54" t="s">
        <v>256</v>
      </c>
      <c r="R1156" s="54" t="s">
        <v>431</v>
      </c>
      <c r="S1156" s="71"/>
      <c r="T1156" s="54" t="s">
        <v>256</v>
      </c>
      <c r="U1156" s="71">
        <v>44419</v>
      </c>
      <c r="V1156" s="54" t="s">
        <v>256</v>
      </c>
      <c r="W1156" t="str">
        <f t="shared" si="18"/>
        <v>Aug-21</v>
      </c>
    </row>
    <row r="1157" spans="1:23" x14ac:dyDescent="0.25">
      <c r="A1157" s="54" t="s">
        <v>317</v>
      </c>
      <c r="B1157" s="54" t="s">
        <v>428</v>
      </c>
      <c r="C1157" s="54" t="s">
        <v>263</v>
      </c>
      <c r="D1157" s="54" t="s">
        <v>429</v>
      </c>
      <c r="E1157" s="54" t="s">
        <v>7742</v>
      </c>
      <c r="F1157" s="71">
        <v>44419</v>
      </c>
      <c r="G1157" s="72">
        <v>439.45</v>
      </c>
      <c r="H1157" s="72">
        <v>36891.83</v>
      </c>
      <c r="I1157" s="54" t="s">
        <v>265</v>
      </c>
      <c r="J1157" s="54" t="s">
        <v>331</v>
      </c>
      <c r="K1157" s="54" t="s">
        <v>7724</v>
      </c>
      <c r="L1157" s="54" t="s">
        <v>7743</v>
      </c>
      <c r="M1157" s="54" t="s">
        <v>7742</v>
      </c>
      <c r="N1157" s="54" t="s">
        <v>256</v>
      </c>
      <c r="O1157" s="54" t="s">
        <v>256</v>
      </c>
      <c r="P1157" s="54" t="s">
        <v>289</v>
      </c>
      <c r="Q1157" s="54" t="s">
        <v>256</v>
      </c>
      <c r="R1157" s="54" t="s">
        <v>431</v>
      </c>
      <c r="S1157" s="71"/>
      <c r="T1157" s="54" t="s">
        <v>256</v>
      </c>
      <c r="U1157" s="71">
        <v>44419</v>
      </c>
      <c r="V1157" s="54" t="s">
        <v>256</v>
      </c>
      <c r="W1157" t="str">
        <f t="shared" si="18"/>
        <v>Aug-21</v>
      </c>
    </row>
    <row r="1158" spans="1:23" x14ac:dyDescent="0.25">
      <c r="A1158" s="54" t="s">
        <v>317</v>
      </c>
      <c r="B1158" s="54" t="s">
        <v>428</v>
      </c>
      <c r="C1158" s="54" t="s">
        <v>263</v>
      </c>
      <c r="D1158" s="54" t="s">
        <v>429</v>
      </c>
      <c r="E1158" s="54" t="s">
        <v>7744</v>
      </c>
      <c r="F1158" s="71">
        <v>44419</v>
      </c>
      <c r="G1158" s="72">
        <v>10026.83</v>
      </c>
      <c r="H1158" s="72">
        <v>841752.38</v>
      </c>
      <c r="I1158" s="54" t="s">
        <v>265</v>
      </c>
      <c r="J1158" s="54" t="s">
        <v>331</v>
      </c>
      <c r="K1158" s="54" t="s">
        <v>7724</v>
      </c>
      <c r="L1158" s="54" t="s">
        <v>7745</v>
      </c>
      <c r="M1158" s="54" t="s">
        <v>7744</v>
      </c>
      <c r="N1158" s="54" t="s">
        <v>256</v>
      </c>
      <c r="O1158" s="54" t="s">
        <v>256</v>
      </c>
      <c r="P1158" s="54" t="s">
        <v>289</v>
      </c>
      <c r="Q1158" s="54" t="s">
        <v>256</v>
      </c>
      <c r="R1158" s="54" t="s">
        <v>431</v>
      </c>
      <c r="S1158" s="71"/>
      <c r="T1158" s="54" t="s">
        <v>256</v>
      </c>
      <c r="U1158" s="71">
        <v>44419</v>
      </c>
      <c r="V1158" s="54" t="s">
        <v>256</v>
      </c>
      <c r="W1158" t="str">
        <f t="shared" si="18"/>
        <v>Aug-21</v>
      </c>
    </row>
    <row r="1159" spans="1:23" x14ac:dyDescent="0.25">
      <c r="A1159" s="54" t="s">
        <v>317</v>
      </c>
      <c r="B1159" s="54" t="s">
        <v>428</v>
      </c>
      <c r="C1159" s="54" t="s">
        <v>263</v>
      </c>
      <c r="D1159" s="54" t="s">
        <v>429</v>
      </c>
      <c r="E1159" s="54" t="s">
        <v>7746</v>
      </c>
      <c r="F1159" s="71">
        <v>44418</v>
      </c>
      <c r="G1159" s="72">
        <v>3534.83</v>
      </c>
      <c r="H1159" s="72">
        <v>296748.98</v>
      </c>
      <c r="I1159" s="54" t="s">
        <v>265</v>
      </c>
      <c r="J1159" s="54" t="s">
        <v>331</v>
      </c>
      <c r="K1159" s="54" t="s">
        <v>7747</v>
      </c>
      <c r="L1159" s="54" t="s">
        <v>7748</v>
      </c>
      <c r="M1159" s="54" t="s">
        <v>7746</v>
      </c>
      <c r="N1159" s="54" t="s">
        <v>256</v>
      </c>
      <c r="O1159" s="54" t="s">
        <v>256</v>
      </c>
      <c r="P1159" s="54" t="s">
        <v>289</v>
      </c>
      <c r="Q1159" s="54" t="s">
        <v>256</v>
      </c>
      <c r="R1159" s="54" t="s">
        <v>431</v>
      </c>
      <c r="S1159" s="71"/>
      <c r="T1159" s="54" t="s">
        <v>256</v>
      </c>
      <c r="U1159" s="71">
        <v>44418</v>
      </c>
      <c r="V1159" s="54" t="s">
        <v>256</v>
      </c>
      <c r="W1159" t="str">
        <f t="shared" si="18"/>
        <v>Aug-21</v>
      </c>
    </row>
    <row r="1160" spans="1:23" x14ac:dyDescent="0.25">
      <c r="A1160" s="54" t="s">
        <v>317</v>
      </c>
      <c r="B1160" s="54" t="s">
        <v>428</v>
      </c>
      <c r="C1160" s="54" t="s">
        <v>263</v>
      </c>
      <c r="D1160" s="54" t="s">
        <v>429</v>
      </c>
      <c r="E1160" s="54" t="s">
        <v>7749</v>
      </c>
      <c r="F1160" s="71">
        <v>44418</v>
      </c>
      <c r="G1160" s="72">
        <v>1135.27</v>
      </c>
      <c r="H1160" s="72">
        <v>95305.919999999998</v>
      </c>
      <c r="I1160" s="54" t="s">
        <v>265</v>
      </c>
      <c r="J1160" s="54" t="s">
        <v>331</v>
      </c>
      <c r="K1160" s="54" t="s">
        <v>7750</v>
      </c>
      <c r="L1160" s="54" t="s">
        <v>7751</v>
      </c>
      <c r="M1160" s="54" t="s">
        <v>7749</v>
      </c>
      <c r="N1160" s="54" t="s">
        <v>256</v>
      </c>
      <c r="O1160" s="54" t="s">
        <v>256</v>
      </c>
      <c r="P1160" s="54" t="s">
        <v>289</v>
      </c>
      <c r="Q1160" s="54" t="s">
        <v>256</v>
      </c>
      <c r="R1160" s="54" t="s">
        <v>431</v>
      </c>
      <c r="S1160" s="71"/>
      <c r="T1160" s="54" t="s">
        <v>256</v>
      </c>
      <c r="U1160" s="71">
        <v>44418</v>
      </c>
      <c r="V1160" s="54" t="s">
        <v>256</v>
      </c>
      <c r="W1160" t="str">
        <f t="shared" si="18"/>
        <v>Aug-21</v>
      </c>
    </row>
    <row r="1161" spans="1:23" x14ac:dyDescent="0.25">
      <c r="A1161" s="54" t="s">
        <v>317</v>
      </c>
      <c r="B1161" s="54" t="s">
        <v>428</v>
      </c>
      <c r="C1161" s="54" t="s">
        <v>263</v>
      </c>
      <c r="D1161" s="54" t="s">
        <v>429</v>
      </c>
      <c r="E1161" s="54" t="s">
        <v>7752</v>
      </c>
      <c r="F1161" s="71">
        <v>44419</v>
      </c>
      <c r="G1161" s="72">
        <v>10916.99</v>
      </c>
      <c r="H1161" s="72">
        <v>916481.31</v>
      </c>
      <c r="I1161" s="54" t="s">
        <v>265</v>
      </c>
      <c r="J1161" s="54" t="s">
        <v>331</v>
      </c>
      <c r="K1161" s="54" t="s">
        <v>7753</v>
      </c>
      <c r="L1161" s="54" t="s">
        <v>7754</v>
      </c>
      <c r="M1161" s="54" t="s">
        <v>7752</v>
      </c>
      <c r="N1161" s="54" t="s">
        <v>256</v>
      </c>
      <c r="O1161" s="54" t="s">
        <v>256</v>
      </c>
      <c r="P1161" s="54" t="s">
        <v>289</v>
      </c>
      <c r="Q1161" s="54" t="s">
        <v>256</v>
      </c>
      <c r="R1161" s="54" t="s">
        <v>431</v>
      </c>
      <c r="S1161" s="71"/>
      <c r="T1161" s="54" t="s">
        <v>256</v>
      </c>
      <c r="U1161" s="71">
        <v>44419</v>
      </c>
      <c r="V1161" s="54" t="s">
        <v>256</v>
      </c>
      <c r="W1161" t="str">
        <f t="shared" si="18"/>
        <v>Aug-21</v>
      </c>
    </row>
    <row r="1162" spans="1:23" x14ac:dyDescent="0.25">
      <c r="A1162" s="54" t="s">
        <v>317</v>
      </c>
      <c r="B1162" s="54" t="s">
        <v>428</v>
      </c>
      <c r="C1162" s="54" t="s">
        <v>263</v>
      </c>
      <c r="D1162" s="54" t="s">
        <v>429</v>
      </c>
      <c r="E1162" s="54" t="s">
        <v>7755</v>
      </c>
      <c r="F1162" s="71">
        <v>44418</v>
      </c>
      <c r="G1162" s="72">
        <v>1075.73</v>
      </c>
      <c r="H1162" s="72">
        <v>90307.53</v>
      </c>
      <c r="I1162" s="54" t="s">
        <v>265</v>
      </c>
      <c r="J1162" s="54" t="s">
        <v>331</v>
      </c>
      <c r="K1162" s="54" t="s">
        <v>7756</v>
      </c>
      <c r="L1162" s="54" t="s">
        <v>7757</v>
      </c>
      <c r="M1162" s="54" t="s">
        <v>7755</v>
      </c>
      <c r="N1162" s="54" t="s">
        <v>256</v>
      </c>
      <c r="O1162" s="54" t="s">
        <v>256</v>
      </c>
      <c r="P1162" s="54" t="s">
        <v>289</v>
      </c>
      <c r="Q1162" s="54" t="s">
        <v>256</v>
      </c>
      <c r="R1162" s="54" t="s">
        <v>431</v>
      </c>
      <c r="S1162" s="71"/>
      <c r="T1162" s="54" t="s">
        <v>256</v>
      </c>
      <c r="U1162" s="71">
        <v>44418</v>
      </c>
      <c r="V1162" s="54" t="s">
        <v>256</v>
      </c>
      <c r="W1162" t="str">
        <f t="shared" si="18"/>
        <v>Aug-21</v>
      </c>
    </row>
    <row r="1163" spans="1:23" x14ac:dyDescent="0.25">
      <c r="A1163" s="54" t="s">
        <v>317</v>
      </c>
      <c r="B1163" s="54" t="s">
        <v>428</v>
      </c>
      <c r="C1163" s="54" t="s">
        <v>263</v>
      </c>
      <c r="D1163" s="54" t="s">
        <v>429</v>
      </c>
      <c r="E1163" s="54" t="s">
        <v>7758</v>
      </c>
      <c r="F1163" s="71">
        <v>44419</v>
      </c>
      <c r="G1163" s="72">
        <v>235.33</v>
      </c>
      <c r="H1163" s="72">
        <v>19755.95</v>
      </c>
      <c r="I1163" s="54" t="s">
        <v>265</v>
      </c>
      <c r="J1163" s="54" t="s">
        <v>331</v>
      </c>
      <c r="K1163" s="54" t="s">
        <v>7759</v>
      </c>
      <c r="L1163" s="54" t="s">
        <v>7760</v>
      </c>
      <c r="M1163" s="54" t="s">
        <v>7758</v>
      </c>
      <c r="N1163" s="54" t="s">
        <v>256</v>
      </c>
      <c r="O1163" s="54" t="s">
        <v>256</v>
      </c>
      <c r="P1163" s="54" t="s">
        <v>289</v>
      </c>
      <c r="Q1163" s="54" t="s">
        <v>256</v>
      </c>
      <c r="R1163" s="54" t="s">
        <v>431</v>
      </c>
      <c r="S1163" s="71"/>
      <c r="T1163" s="54" t="s">
        <v>256</v>
      </c>
      <c r="U1163" s="71">
        <v>44419</v>
      </c>
      <c r="V1163" s="54" t="s">
        <v>256</v>
      </c>
      <c r="W1163" t="str">
        <f t="shared" si="18"/>
        <v>Aug-21</v>
      </c>
    </row>
    <row r="1164" spans="1:23" x14ac:dyDescent="0.25">
      <c r="A1164" s="54" t="s">
        <v>317</v>
      </c>
      <c r="B1164" s="54" t="s">
        <v>428</v>
      </c>
      <c r="C1164" s="54" t="s">
        <v>263</v>
      </c>
      <c r="D1164" s="54" t="s">
        <v>429</v>
      </c>
      <c r="E1164" s="54" t="s">
        <v>7761</v>
      </c>
      <c r="F1164" s="71">
        <v>44419</v>
      </c>
      <c r="G1164" s="72">
        <v>353.2</v>
      </c>
      <c r="H1164" s="72">
        <v>29651.14</v>
      </c>
      <c r="I1164" s="54" t="s">
        <v>265</v>
      </c>
      <c r="J1164" s="54" t="s">
        <v>331</v>
      </c>
      <c r="K1164" s="54" t="s">
        <v>7759</v>
      </c>
      <c r="L1164" s="54" t="s">
        <v>7762</v>
      </c>
      <c r="M1164" s="54" t="s">
        <v>7761</v>
      </c>
      <c r="N1164" s="54" t="s">
        <v>256</v>
      </c>
      <c r="O1164" s="54" t="s">
        <v>256</v>
      </c>
      <c r="P1164" s="54" t="s">
        <v>289</v>
      </c>
      <c r="Q1164" s="54" t="s">
        <v>256</v>
      </c>
      <c r="R1164" s="54" t="s">
        <v>431</v>
      </c>
      <c r="S1164" s="71"/>
      <c r="T1164" s="54" t="s">
        <v>256</v>
      </c>
      <c r="U1164" s="71">
        <v>44419</v>
      </c>
      <c r="V1164" s="54" t="s">
        <v>256</v>
      </c>
      <c r="W1164" t="str">
        <f t="shared" si="18"/>
        <v>Aug-21</v>
      </c>
    </row>
    <row r="1165" spans="1:23" x14ac:dyDescent="0.25">
      <c r="A1165" s="54" t="s">
        <v>317</v>
      </c>
      <c r="B1165" s="54" t="s">
        <v>428</v>
      </c>
      <c r="C1165" s="54" t="s">
        <v>263</v>
      </c>
      <c r="D1165" s="54" t="s">
        <v>429</v>
      </c>
      <c r="E1165" s="54" t="s">
        <v>7763</v>
      </c>
      <c r="F1165" s="71">
        <v>44419</v>
      </c>
      <c r="G1165" s="72">
        <v>1758.55</v>
      </c>
      <c r="H1165" s="72">
        <v>147630.26999999999</v>
      </c>
      <c r="I1165" s="54" t="s">
        <v>265</v>
      </c>
      <c r="J1165" s="54" t="s">
        <v>331</v>
      </c>
      <c r="K1165" s="54" t="s">
        <v>7759</v>
      </c>
      <c r="L1165" s="54" t="s">
        <v>7764</v>
      </c>
      <c r="M1165" s="54" t="s">
        <v>7763</v>
      </c>
      <c r="N1165" s="54" t="s">
        <v>256</v>
      </c>
      <c r="O1165" s="54" t="s">
        <v>256</v>
      </c>
      <c r="P1165" s="54" t="s">
        <v>289</v>
      </c>
      <c r="Q1165" s="54" t="s">
        <v>256</v>
      </c>
      <c r="R1165" s="54" t="s">
        <v>431</v>
      </c>
      <c r="S1165" s="71"/>
      <c r="T1165" s="54" t="s">
        <v>256</v>
      </c>
      <c r="U1165" s="71">
        <v>44419</v>
      </c>
      <c r="V1165" s="54" t="s">
        <v>256</v>
      </c>
      <c r="W1165" t="str">
        <f t="shared" si="18"/>
        <v>Aug-21</v>
      </c>
    </row>
    <row r="1166" spans="1:23" x14ac:dyDescent="0.25">
      <c r="A1166" s="54" t="s">
        <v>317</v>
      </c>
      <c r="B1166" s="54" t="s">
        <v>428</v>
      </c>
      <c r="C1166" s="54" t="s">
        <v>263</v>
      </c>
      <c r="D1166" s="54" t="s">
        <v>429</v>
      </c>
      <c r="E1166" s="54" t="s">
        <v>7765</v>
      </c>
      <c r="F1166" s="71">
        <v>44431</v>
      </c>
      <c r="G1166" s="72">
        <v>7831.34</v>
      </c>
      <c r="H1166" s="72">
        <v>657440.99</v>
      </c>
      <c r="I1166" s="54" t="s">
        <v>265</v>
      </c>
      <c r="J1166" s="54" t="s">
        <v>331</v>
      </c>
      <c r="K1166" s="54" t="s">
        <v>7766</v>
      </c>
      <c r="L1166" s="54" t="s">
        <v>7767</v>
      </c>
      <c r="M1166" s="54" t="s">
        <v>7765</v>
      </c>
      <c r="N1166" s="54" t="s">
        <v>256</v>
      </c>
      <c r="O1166" s="54" t="s">
        <v>256</v>
      </c>
      <c r="P1166" s="54" t="s">
        <v>289</v>
      </c>
      <c r="Q1166" s="54" t="s">
        <v>256</v>
      </c>
      <c r="R1166" s="54" t="s">
        <v>431</v>
      </c>
      <c r="S1166" s="71"/>
      <c r="T1166" s="54" t="s">
        <v>256</v>
      </c>
      <c r="U1166" s="71">
        <v>44431</v>
      </c>
      <c r="V1166" s="54" t="s">
        <v>256</v>
      </c>
      <c r="W1166" t="str">
        <f t="shared" si="18"/>
        <v>Aug-21</v>
      </c>
    </row>
    <row r="1167" spans="1:23" x14ac:dyDescent="0.25">
      <c r="A1167" s="54" t="s">
        <v>317</v>
      </c>
      <c r="B1167" s="54" t="s">
        <v>428</v>
      </c>
      <c r="C1167" s="54" t="s">
        <v>263</v>
      </c>
      <c r="D1167" s="54" t="s">
        <v>429</v>
      </c>
      <c r="E1167" s="54" t="s">
        <v>7768</v>
      </c>
      <c r="F1167" s="71">
        <v>44431</v>
      </c>
      <c r="G1167" s="72">
        <v>15639.73</v>
      </c>
      <c r="H1167" s="72">
        <v>1312955.33</v>
      </c>
      <c r="I1167" s="54" t="s">
        <v>265</v>
      </c>
      <c r="J1167" s="54" t="s">
        <v>331</v>
      </c>
      <c r="K1167" s="54" t="s">
        <v>7766</v>
      </c>
      <c r="L1167" s="54" t="s">
        <v>7769</v>
      </c>
      <c r="M1167" s="54" t="s">
        <v>7768</v>
      </c>
      <c r="N1167" s="54" t="s">
        <v>256</v>
      </c>
      <c r="O1167" s="54" t="s">
        <v>256</v>
      </c>
      <c r="P1167" s="54" t="s">
        <v>289</v>
      </c>
      <c r="Q1167" s="54" t="s">
        <v>256</v>
      </c>
      <c r="R1167" s="54" t="s">
        <v>431</v>
      </c>
      <c r="S1167" s="71"/>
      <c r="T1167" s="54" t="s">
        <v>256</v>
      </c>
      <c r="U1167" s="71">
        <v>44431</v>
      </c>
      <c r="V1167" s="54" t="s">
        <v>256</v>
      </c>
      <c r="W1167" t="str">
        <f t="shared" si="18"/>
        <v>Aug-21</v>
      </c>
    </row>
    <row r="1168" spans="1:23" x14ac:dyDescent="0.25">
      <c r="A1168" s="54" t="s">
        <v>317</v>
      </c>
      <c r="B1168" s="54" t="s">
        <v>428</v>
      </c>
      <c r="C1168" s="54" t="s">
        <v>263</v>
      </c>
      <c r="D1168" s="54" t="s">
        <v>429</v>
      </c>
      <c r="E1168" s="54" t="s">
        <v>7770</v>
      </c>
      <c r="F1168" s="71">
        <v>44431</v>
      </c>
      <c r="G1168" s="72">
        <v>2247.83</v>
      </c>
      <c r="H1168" s="72">
        <v>188705.33</v>
      </c>
      <c r="I1168" s="54" t="s">
        <v>265</v>
      </c>
      <c r="J1168" s="54" t="s">
        <v>331</v>
      </c>
      <c r="K1168" s="54" t="s">
        <v>7766</v>
      </c>
      <c r="L1168" s="54" t="s">
        <v>7771</v>
      </c>
      <c r="M1168" s="54" t="s">
        <v>7770</v>
      </c>
      <c r="N1168" s="54" t="s">
        <v>256</v>
      </c>
      <c r="O1168" s="54" t="s">
        <v>256</v>
      </c>
      <c r="P1168" s="54" t="s">
        <v>289</v>
      </c>
      <c r="Q1168" s="54" t="s">
        <v>256</v>
      </c>
      <c r="R1168" s="54" t="s">
        <v>431</v>
      </c>
      <c r="S1168" s="71"/>
      <c r="T1168" s="54" t="s">
        <v>256</v>
      </c>
      <c r="U1168" s="71">
        <v>44431</v>
      </c>
      <c r="V1168" s="54" t="s">
        <v>256</v>
      </c>
      <c r="W1168" t="str">
        <f t="shared" si="18"/>
        <v>Aug-21</v>
      </c>
    </row>
    <row r="1169" spans="1:23" x14ac:dyDescent="0.25">
      <c r="A1169" s="54" t="s">
        <v>317</v>
      </c>
      <c r="B1169" s="54" t="s">
        <v>428</v>
      </c>
      <c r="C1169" s="54" t="s">
        <v>263</v>
      </c>
      <c r="D1169" s="54" t="s">
        <v>429</v>
      </c>
      <c r="E1169" s="54" t="s">
        <v>7772</v>
      </c>
      <c r="F1169" s="71">
        <v>44431</v>
      </c>
      <c r="G1169" s="72">
        <v>233.87</v>
      </c>
      <c r="H1169" s="72">
        <v>19633.39</v>
      </c>
      <c r="I1169" s="54" t="s">
        <v>265</v>
      </c>
      <c r="J1169" s="54" t="s">
        <v>331</v>
      </c>
      <c r="K1169" s="54" t="s">
        <v>7766</v>
      </c>
      <c r="L1169" s="54" t="s">
        <v>7773</v>
      </c>
      <c r="M1169" s="54" t="s">
        <v>7772</v>
      </c>
      <c r="N1169" s="54" t="s">
        <v>256</v>
      </c>
      <c r="O1169" s="54" t="s">
        <v>256</v>
      </c>
      <c r="P1169" s="54" t="s">
        <v>289</v>
      </c>
      <c r="Q1169" s="54" t="s">
        <v>256</v>
      </c>
      <c r="R1169" s="54" t="s">
        <v>431</v>
      </c>
      <c r="S1169" s="71"/>
      <c r="T1169" s="54" t="s">
        <v>256</v>
      </c>
      <c r="U1169" s="71">
        <v>44431</v>
      </c>
      <c r="V1169" s="54" t="s">
        <v>256</v>
      </c>
      <c r="W1169" t="str">
        <f t="shared" si="18"/>
        <v>Aug-21</v>
      </c>
    </row>
    <row r="1170" spans="1:23" x14ac:dyDescent="0.25">
      <c r="A1170" s="54" t="s">
        <v>317</v>
      </c>
      <c r="B1170" s="54" t="s">
        <v>428</v>
      </c>
      <c r="C1170" s="54" t="s">
        <v>263</v>
      </c>
      <c r="D1170" s="54" t="s">
        <v>429</v>
      </c>
      <c r="E1170" s="54" t="s">
        <v>7774</v>
      </c>
      <c r="F1170" s="71">
        <v>44427</v>
      </c>
      <c r="G1170" s="72">
        <v>116.68</v>
      </c>
      <c r="H1170" s="72">
        <v>9795.2900000000009</v>
      </c>
      <c r="I1170" s="54" t="s">
        <v>265</v>
      </c>
      <c r="J1170" s="54" t="s">
        <v>331</v>
      </c>
      <c r="K1170" s="54" t="s">
        <v>7775</v>
      </c>
      <c r="L1170" s="54" t="s">
        <v>7776</v>
      </c>
      <c r="M1170" s="54" t="s">
        <v>7774</v>
      </c>
      <c r="N1170" s="54" t="s">
        <v>256</v>
      </c>
      <c r="O1170" s="54" t="s">
        <v>256</v>
      </c>
      <c r="P1170" s="54" t="s">
        <v>289</v>
      </c>
      <c r="Q1170" s="54" t="s">
        <v>256</v>
      </c>
      <c r="R1170" s="54" t="s">
        <v>431</v>
      </c>
      <c r="S1170" s="71"/>
      <c r="T1170" s="54" t="s">
        <v>256</v>
      </c>
      <c r="U1170" s="71">
        <v>44427</v>
      </c>
      <c r="V1170" s="54" t="s">
        <v>256</v>
      </c>
      <c r="W1170" t="str">
        <f t="shared" si="18"/>
        <v>Aug-21</v>
      </c>
    </row>
    <row r="1171" spans="1:23" x14ac:dyDescent="0.25">
      <c r="A1171" s="54" t="s">
        <v>317</v>
      </c>
      <c r="B1171" s="54" t="s">
        <v>428</v>
      </c>
      <c r="C1171" s="54" t="s">
        <v>263</v>
      </c>
      <c r="D1171" s="54" t="s">
        <v>429</v>
      </c>
      <c r="E1171" s="54" t="s">
        <v>7777</v>
      </c>
      <c r="F1171" s="71">
        <v>44427</v>
      </c>
      <c r="G1171" s="72">
        <v>6136.84</v>
      </c>
      <c r="H1171" s="72">
        <v>515187.72</v>
      </c>
      <c r="I1171" s="54" t="s">
        <v>265</v>
      </c>
      <c r="J1171" s="54" t="s">
        <v>331</v>
      </c>
      <c r="K1171" s="54" t="s">
        <v>7778</v>
      </c>
      <c r="L1171" s="54" t="s">
        <v>7779</v>
      </c>
      <c r="M1171" s="54" t="s">
        <v>7777</v>
      </c>
      <c r="N1171" s="54" t="s">
        <v>256</v>
      </c>
      <c r="O1171" s="54" t="s">
        <v>256</v>
      </c>
      <c r="P1171" s="54" t="s">
        <v>289</v>
      </c>
      <c r="Q1171" s="54" t="s">
        <v>256</v>
      </c>
      <c r="R1171" s="54" t="s">
        <v>431</v>
      </c>
      <c r="S1171" s="71"/>
      <c r="T1171" s="54" t="s">
        <v>256</v>
      </c>
      <c r="U1171" s="71">
        <v>44427</v>
      </c>
      <c r="V1171" s="54" t="s">
        <v>256</v>
      </c>
      <c r="W1171" t="str">
        <f t="shared" si="18"/>
        <v>Aug-21</v>
      </c>
    </row>
    <row r="1172" spans="1:23" x14ac:dyDescent="0.25">
      <c r="A1172" s="54" t="s">
        <v>317</v>
      </c>
      <c r="B1172" s="54" t="s">
        <v>428</v>
      </c>
      <c r="C1172" s="54" t="s">
        <v>263</v>
      </c>
      <c r="D1172" s="54" t="s">
        <v>429</v>
      </c>
      <c r="E1172" s="54" t="s">
        <v>7780</v>
      </c>
      <c r="F1172" s="71">
        <v>44427</v>
      </c>
      <c r="G1172" s="72">
        <v>1272.6199999999999</v>
      </c>
      <c r="H1172" s="72">
        <v>106836.45</v>
      </c>
      <c r="I1172" s="54" t="s">
        <v>265</v>
      </c>
      <c r="J1172" s="54" t="s">
        <v>331</v>
      </c>
      <c r="K1172" s="54" t="s">
        <v>7781</v>
      </c>
      <c r="L1172" s="54" t="s">
        <v>7782</v>
      </c>
      <c r="M1172" s="54" t="s">
        <v>7780</v>
      </c>
      <c r="N1172" s="54" t="s">
        <v>256</v>
      </c>
      <c r="O1172" s="54" t="s">
        <v>256</v>
      </c>
      <c r="P1172" s="54" t="s">
        <v>289</v>
      </c>
      <c r="Q1172" s="54" t="s">
        <v>256</v>
      </c>
      <c r="R1172" s="54" t="s">
        <v>431</v>
      </c>
      <c r="S1172" s="71"/>
      <c r="T1172" s="54" t="s">
        <v>256</v>
      </c>
      <c r="U1172" s="71">
        <v>44427</v>
      </c>
      <c r="V1172" s="54" t="s">
        <v>256</v>
      </c>
      <c r="W1172" t="str">
        <f t="shared" si="18"/>
        <v>Aug-21</v>
      </c>
    </row>
    <row r="1173" spans="1:23" x14ac:dyDescent="0.25">
      <c r="A1173" s="54" t="s">
        <v>317</v>
      </c>
      <c r="B1173" s="54" t="s">
        <v>428</v>
      </c>
      <c r="C1173" s="54" t="s">
        <v>263</v>
      </c>
      <c r="D1173" s="54" t="s">
        <v>429</v>
      </c>
      <c r="E1173" s="54" t="s">
        <v>7783</v>
      </c>
      <c r="F1173" s="71">
        <v>44427</v>
      </c>
      <c r="G1173" s="72">
        <v>630.6</v>
      </c>
      <c r="H1173" s="72">
        <v>52938.87</v>
      </c>
      <c r="I1173" s="54" t="s">
        <v>265</v>
      </c>
      <c r="J1173" s="54" t="s">
        <v>331</v>
      </c>
      <c r="K1173" s="54" t="s">
        <v>7781</v>
      </c>
      <c r="L1173" s="54" t="s">
        <v>7784</v>
      </c>
      <c r="M1173" s="54" t="s">
        <v>7783</v>
      </c>
      <c r="N1173" s="54" t="s">
        <v>256</v>
      </c>
      <c r="O1173" s="54" t="s">
        <v>256</v>
      </c>
      <c r="P1173" s="54" t="s">
        <v>289</v>
      </c>
      <c r="Q1173" s="54" t="s">
        <v>256</v>
      </c>
      <c r="R1173" s="54" t="s">
        <v>431</v>
      </c>
      <c r="S1173" s="71"/>
      <c r="T1173" s="54" t="s">
        <v>256</v>
      </c>
      <c r="U1173" s="71">
        <v>44427</v>
      </c>
      <c r="V1173" s="54" t="s">
        <v>256</v>
      </c>
      <c r="W1173" t="str">
        <f t="shared" si="18"/>
        <v>Aug-21</v>
      </c>
    </row>
    <row r="1174" spans="1:23" x14ac:dyDescent="0.25">
      <c r="A1174" s="54" t="s">
        <v>317</v>
      </c>
      <c r="B1174" s="54" t="s">
        <v>428</v>
      </c>
      <c r="C1174" s="54" t="s">
        <v>263</v>
      </c>
      <c r="D1174" s="54" t="s">
        <v>429</v>
      </c>
      <c r="E1174" s="54" t="s">
        <v>7785</v>
      </c>
      <c r="F1174" s="71">
        <v>44430</v>
      </c>
      <c r="G1174" s="72">
        <v>1082.8</v>
      </c>
      <c r="H1174" s="72">
        <v>90901.06</v>
      </c>
      <c r="I1174" s="54" t="s">
        <v>265</v>
      </c>
      <c r="J1174" s="54" t="s">
        <v>331</v>
      </c>
      <c r="K1174" s="54" t="s">
        <v>7781</v>
      </c>
      <c r="L1174" s="54" t="s">
        <v>7786</v>
      </c>
      <c r="M1174" s="54" t="s">
        <v>7785</v>
      </c>
      <c r="N1174" s="54" t="s">
        <v>256</v>
      </c>
      <c r="O1174" s="54" t="s">
        <v>256</v>
      </c>
      <c r="P1174" s="54" t="s">
        <v>289</v>
      </c>
      <c r="Q1174" s="54" t="s">
        <v>256</v>
      </c>
      <c r="R1174" s="54" t="s">
        <v>431</v>
      </c>
      <c r="S1174" s="71"/>
      <c r="T1174" s="54" t="s">
        <v>256</v>
      </c>
      <c r="U1174" s="71">
        <v>44430</v>
      </c>
      <c r="V1174" s="54" t="s">
        <v>256</v>
      </c>
      <c r="W1174" t="str">
        <f t="shared" si="18"/>
        <v>Aug-21</v>
      </c>
    </row>
    <row r="1175" spans="1:23" x14ac:dyDescent="0.25">
      <c r="A1175" s="54" t="s">
        <v>317</v>
      </c>
      <c r="B1175" s="54" t="s">
        <v>428</v>
      </c>
      <c r="C1175" s="54" t="s">
        <v>263</v>
      </c>
      <c r="D1175" s="54" t="s">
        <v>429</v>
      </c>
      <c r="E1175" s="54" t="s">
        <v>7787</v>
      </c>
      <c r="F1175" s="71">
        <v>44431</v>
      </c>
      <c r="G1175" s="72">
        <v>3118.6</v>
      </c>
      <c r="H1175" s="72">
        <v>261806.47</v>
      </c>
      <c r="I1175" s="54" t="s">
        <v>265</v>
      </c>
      <c r="J1175" s="54" t="s">
        <v>331</v>
      </c>
      <c r="K1175" s="54" t="s">
        <v>7781</v>
      </c>
      <c r="L1175" s="54" t="s">
        <v>7788</v>
      </c>
      <c r="M1175" s="54" t="s">
        <v>7787</v>
      </c>
      <c r="N1175" s="54" t="s">
        <v>256</v>
      </c>
      <c r="O1175" s="54" t="s">
        <v>256</v>
      </c>
      <c r="P1175" s="54" t="s">
        <v>289</v>
      </c>
      <c r="Q1175" s="54" t="s">
        <v>256</v>
      </c>
      <c r="R1175" s="54" t="s">
        <v>431</v>
      </c>
      <c r="S1175" s="71"/>
      <c r="T1175" s="54" t="s">
        <v>256</v>
      </c>
      <c r="U1175" s="71">
        <v>44431</v>
      </c>
      <c r="V1175" s="54" t="s">
        <v>256</v>
      </c>
      <c r="W1175" t="str">
        <f t="shared" si="18"/>
        <v>Aug-21</v>
      </c>
    </row>
    <row r="1176" spans="1:23" x14ac:dyDescent="0.25">
      <c r="A1176" s="54" t="s">
        <v>317</v>
      </c>
      <c r="B1176" s="54" t="s">
        <v>428</v>
      </c>
      <c r="C1176" s="54" t="s">
        <v>263</v>
      </c>
      <c r="D1176" s="54" t="s">
        <v>429</v>
      </c>
      <c r="E1176" s="54" t="s">
        <v>7789</v>
      </c>
      <c r="F1176" s="71">
        <v>44432</v>
      </c>
      <c r="G1176" s="72">
        <v>1529.97</v>
      </c>
      <c r="H1176" s="72">
        <v>128440.98</v>
      </c>
      <c r="I1176" s="54" t="s">
        <v>265</v>
      </c>
      <c r="J1176" s="54" t="s">
        <v>331</v>
      </c>
      <c r="K1176" s="54" t="s">
        <v>7781</v>
      </c>
      <c r="L1176" s="54" t="s">
        <v>7790</v>
      </c>
      <c r="M1176" s="54" t="s">
        <v>7789</v>
      </c>
      <c r="N1176" s="54" t="s">
        <v>256</v>
      </c>
      <c r="O1176" s="54" t="s">
        <v>256</v>
      </c>
      <c r="P1176" s="54" t="s">
        <v>289</v>
      </c>
      <c r="Q1176" s="54" t="s">
        <v>256</v>
      </c>
      <c r="R1176" s="54" t="s">
        <v>431</v>
      </c>
      <c r="S1176" s="71"/>
      <c r="T1176" s="54" t="s">
        <v>256</v>
      </c>
      <c r="U1176" s="71">
        <v>44432</v>
      </c>
      <c r="V1176" s="54" t="s">
        <v>256</v>
      </c>
      <c r="W1176" t="str">
        <f t="shared" si="18"/>
        <v>Aug-21</v>
      </c>
    </row>
    <row r="1177" spans="1:23" x14ac:dyDescent="0.25">
      <c r="A1177" s="54" t="s">
        <v>317</v>
      </c>
      <c r="B1177" s="54" t="s">
        <v>428</v>
      </c>
      <c r="C1177" s="54" t="s">
        <v>263</v>
      </c>
      <c r="D1177" s="54" t="s">
        <v>429</v>
      </c>
      <c r="E1177" s="54" t="s">
        <v>7791</v>
      </c>
      <c r="F1177" s="71">
        <v>44429</v>
      </c>
      <c r="G1177" s="72">
        <v>892.3</v>
      </c>
      <c r="H1177" s="72">
        <v>74908.59</v>
      </c>
      <c r="I1177" s="54" t="s">
        <v>265</v>
      </c>
      <c r="J1177" s="54" t="s">
        <v>331</v>
      </c>
      <c r="K1177" s="54" t="s">
        <v>7792</v>
      </c>
      <c r="L1177" s="54" t="s">
        <v>7793</v>
      </c>
      <c r="M1177" s="54" t="s">
        <v>7791</v>
      </c>
      <c r="N1177" s="54" t="s">
        <v>256</v>
      </c>
      <c r="O1177" s="54" t="s">
        <v>256</v>
      </c>
      <c r="P1177" s="54" t="s">
        <v>289</v>
      </c>
      <c r="Q1177" s="54" t="s">
        <v>256</v>
      </c>
      <c r="R1177" s="54" t="s">
        <v>431</v>
      </c>
      <c r="S1177" s="71"/>
      <c r="T1177" s="54" t="s">
        <v>256</v>
      </c>
      <c r="U1177" s="71">
        <v>44429</v>
      </c>
      <c r="V1177" s="54" t="s">
        <v>256</v>
      </c>
      <c r="W1177" t="str">
        <f t="shared" si="18"/>
        <v>Aug-21</v>
      </c>
    </row>
    <row r="1178" spans="1:23" x14ac:dyDescent="0.25">
      <c r="A1178" s="54" t="s">
        <v>317</v>
      </c>
      <c r="B1178" s="54" t="s">
        <v>428</v>
      </c>
      <c r="C1178" s="54" t="s">
        <v>263</v>
      </c>
      <c r="D1178" s="54" t="s">
        <v>429</v>
      </c>
      <c r="E1178" s="54" t="s">
        <v>7794</v>
      </c>
      <c r="F1178" s="71">
        <v>44429</v>
      </c>
      <c r="G1178" s="72">
        <v>1847.22</v>
      </c>
      <c r="H1178" s="72">
        <v>155074.12</v>
      </c>
      <c r="I1178" s="54" t="s">
        <v>265</v>
      </c>
      <c r="J1178" s="54" t="s">
        <v>331</v>
      </c>
      <c r="K1178" s="54" t="s">
        <v>7792</v>
      </c>
      <c r="L1178" s="54" t="s">
        <v>7795</v>
      </c>
      <c r="M1178" s="54" t="s">
        <v>7794</v>
      </c>
      <c r="N1178" s="54" t="s">
        <v>256</v>
      </c>
      <c r="O1178" s="54" t="s">
        <v>256</v>
      </c>
      <c r="P1178" s="54" t="s">
        <v>289</v>
      </c>
      <c r="Q1178" s="54" t="s">
        <v>256</v>
      </c>
      <c r="R1178" s="54" t="s">
        <v>431</v>
      </c>
      <c r="S1178" s="71"/>
      <c r="T1178" s="54" t="s">
        <v>256</v>
      </c>
      <c r="U1178" s="71">
        <v>44429</v>
      </c>
      <c r="V1178" s="54" t="s">
        <v>256</v>
      </c>
      <c r="W1178" t="str">
        <f t="shared" si="18"/>
        <v>Aug-21</v>
      </c>
    </row>
    <row r="1179" spans="1:23" x14ac:dyDescent="0.25">
      <c r="A1179" s="54" t="s">
        <v>317</v>
      </c>
      <c r="B1179" s="54" t="s">
        <v>428</v>
      </c>
      <c r="C1179" s="54" t="s">
        <v>263</v>
      </c>
      <c r="D1179" s="54" t="s">
        <v>429</v>
      </c>
      <c r="E1179" s="54" t="s">
        <v>7796</v>
      </c>
      <c r="F1179" s="71">
        <v>44429</v>
      </c>
      <c r="G1179" s="72">
        <v>1035.75</v>
      </c>
      <c r="H1179" s="72">
        <v>86951.21</v>
      </c>
      <c r="I1179" s="54" t="s">
        <v>265</v>
      </c>
      <c r="J1179" s="54" t="s">
        <v>331</v>
      </c>
      <c r="K1179" s="54" t="s">
        <v>7792</v>
      </c>
      <c r="L1179" s="54" t="s">
        <v>7797</v>
      </c>
      <c r="M1179" s="54" t="s">
        <v>7796</v>
      </c>
      <c r="N1179" s="54" t="s">
        <v>256</v>
      </c>
      <c r="O1179" s="54" t="s">
        <v>256</v>
      </c>
      <c r="P1179" s="54" t="s">
        <v>289</v>
      </c>
      <c r="Q1179" s="54" t="s">
        <v>256</v>
      </c>
      <c r="R1179" s="54" t="s">
        <v>431</v>
      </c>
      <c r="S1179" s="71"/>
      <c r="T1179" s="54" t="s">
        <v>256</v>
      </c>
      <c r="U1179" s="71">
        <v>44429</v>
      </c>
      <c r="V1179" s="54" t="s">
        <v>256</v>
      </c>
      <c r="W1179" t="str">
        <f t="shared" si="18"/>
        <v>Aug-21</v>
      </c>
    </row>
    <row r="1180" spans="1:23" x14ac:dyDescent="0.25">
      <c r="A1180" s="54" t="s">
        <v>317</v>
      </c>
      <c r="B1180" s="54" t="s">
        <v>428</v>
      </c>
      <c r="C1180" s="54" t="s">
        <v>263</v>
      </c>
      <c r="D1180" s="54" t="s">
        <v>429</v>
      </c>
      <c r="E1180" s="54" t="s">
        <v>7798</v>
      </c>
      <c r="F1180" s="71">
        <v>44431</v>
      </c>
      <c r="G1180" s="72">
        <v>5942.1</v>
      </c>
      <c r="H1180" s="72">
        <v>498839.3</v>
      </c>
      <c r="I1180" s="54" t="s">
        <v>265</v>
      </c>
      <c r="J1180" s="54" t="s">
        <v>331</v>
      </c>
      <c r="K1180" s="54" t="s">
        <v>7799</v>
      </c>
      <c r="L1180" s="54" t="s">
        <v>7800</v>
      </c>
      <c r="M1180" s="54" t="s">
        <v>7798</v>
      </c>
      <c r="N1180" s="54" t="s">
        <v>256</v>
      </c>
      <c r="O1180" s="54" t="s">
        <v>256</v>
      </c>
      <c r="P1180" s="54" t="s">
        <v>289</v>
      </c>
      <c r="Q1180" s="54" t="s">
        <v>256</v>
      </c>
      <c r="R1180" s="54" t="s">
        <v>431</v>
      </c>
      <c r="S1180" s="71"/>
      <c r="T1180" s="54" t="s">
        <v>256</v>
      </c>
      <c r="U1180" s="71">
        <v>44431</v>
      </c>
      <c r="V1180" s="54" t="s">
        <v>256</v>
      </c>
      <c r="W1180" t="str">
        <f t="shared" si="18"/>
        <v>Aug-21</v>
      </c>
    </row>
    <row r="1181" spans="1:23" x14ac:dyDescent="0.25">
      <c r="A1181" s="54" t="s">
        <v>317</v>
      </c>
      <c r="B1181" s="54" t="s">
        <v>428</v>
      </c>
      <c r="C1181" s="54" t="s">
        <v>263</v>
      </c>
      <c r="D1181" s="54" t="s">
        <v>429</v>
      </c>
      <c r="E1181" s="54" t="s">
        <v>7801</v>
      </c>
      <c r="F1181" s="71">
        <v>44436</v>
      </c>
      <c r="G1181" s="72">
        <v>7833.83</v>
      </c>
      <c r="H1181" s="72">
        <v>657650.03</v>
      </c>
      <c r="I1181" s="54" t="s">
        <v>265</v>
      </c>
      <c r="J1181" s="54" t="s">
        <v>331</v>
      </c>
      <c r="K1181" s="54" t="s">
        <v>7802</v>
      </c>
      <c r="L1181" s="54" t="s">
        <v>7803</v>
      </c>
      <c r="M1181" s="54" t="s">
        <v>7801</v>
      </c>
      <c r="N1181" s="54" t="s">
        <v>256</v>
      </c>
      <c r="O1181" s="54" t="s">
        <v>256</v>
      </c>
      <c r="P1181" s="54" t="s">
        <v>289</v>
      </c>
      <c r="Q1181" s="54" t="s">
        <v>256</v>
      </c>
      <c r="R1181" s="54" t="s">
        <v>431</v>
      </c>
      <c r="S1181" s="71"/>
      <c r="T1181" s="54" t="s">
        <v>256</v>
      </c>
      <c r="U1181" s="71">
        <v>44436</v>
      </c>
      <c r="V1181" s="54" t="s">
        <v>256</v>
      </c>
      <c r="W1181" t="str">
        <f t="shared" si="18"/>
        <v>Aug-21</v>
      </c>
    </row>
    <row r="1182" spans="1:23" x14ac:dyDescent="0.25">
      <c r="A1182" s="54" t="s">
        <v>317</v>
      </c>
      <c r="B1182" s="54" t="s">
        <v>428</v>
      </c>
      <c r="C1182" s="54" t="s">
        <v>263</v>
      </c>
      <c r="D1182" s="54" t="s">
        <v>429</v>
      </c>
      <c r="E1182" s="54" t="s">
        <v>7804</v>
      </c>
      <c r="F1182" s="71">
        <v>44437</v>
      </c>
      <c r="G1182" s="72">
        <v>1007.42</v>
      </c>
      <c r="H1182" s="72">
        <v>84572.91</v>
      </c>
      <c r="I1182" s="54" t="s">
        <v>265</v>
      </c>
      <c r="J1182" s="54" t="s">
        <v>331</v>
      </c>
      <c r="K1182" s="54" t="s">
        <v>7802</v>
      </c>
      <c r="L1182" s="54" t="s">
        <v>7805</v>
      </c>
      <c r="M1182" s="54" t="s">
        <v>7804</v>
      </c>
      <c r="N1182" s="54" t="s">
        <v>256</v>
      </c>
      <c r="O1182" s="54" t="s">
        <v>256</v>
      </c>
      <c r="P1182" s="54" t="s">
        <v>289</v>
      </c>
      <c r="Q1182" s="54" t="s">
        <v>256</v>
      </c>
      <c r="R1182" s="54" t="s">
        <v>431</v>
      </c>
      <c r="S1182" s="71"/>
      <c r="T1182" s="54" t="s">
        <v>256</v>
      </c>
      <c r="U1182" s="71">
        <v>44437</v>
      </c>
      <c r="V1182" s="54" t="s">
        <v>256</v>
      </c>
      <c r="W1182" t="str">
        <f t="shared" si="18"/>
        <v>Aug-21</v>
      </c>
    </row>
    <row r="1183" spans="1:23" x14ac:dyDescent="0.25">
      <c r="A1183" s="54" t="s">
        <v>317</v>
      </c>
      <c r="B1183" s="54" t="s">
        <v>428</v>
      </c>
      <c r="C1183" s="54" t="s">
        <v>263</v>
      </c>
      <c r="D1183" s="54" t="s">
        <v>429</v>
      </c>
      <c r="E1183" s="54" t="s">
        <v>7806</v>
      </c>
      <c r="F1183" s="71">
        <v>44433</v>
      </c>
      <c r="G1183" s="72">
        <v>8143.81</v>
      </c>
      <c r="H1183" s="72">
        <v>683672.85</v>
      </c>
      <c r="I1183" s="54" t="s">
        <v>265</v>
      </c>
      <c r="J1183" s="54" t="s">
        <v>331</v>
      </c>
      <c r="K1183" s="54" t="s">
        <v>7807</v>
      </c>
      <c r="L1183" s="54" t="s">
        <v>7808</v>
      </c>
      <c r="M1183" s="54" t="s">
        <v>7806</v>
      </c>
      <c r="N1183" s="54" t="s">
        <v>256</v>
      </c>
      <c r="O1183" s="54" t="s">
        <v>256</v>
      </c>
      <c r="P1183" s="54" t="s">
        <v>289</v>
      </c>
      <c r="Q1183" s="54" t="s">
        <v>256</v>
      </c>
      <c r="R1183" s="54" t="s">
        <v>431</v>
      </c>
      <c r="S1183" s="71"/>
      <c r="T1183" s="54" t="s">
        <v>256</v>
      </c>
      <c r="U1183" s="71">
        <v>44433</v>
      </c>
      <c r="V1183" s="54" t="s">
        <v>256</v>
      </c>
      <c r="W1183" t="str">
        <f t="shared" si="18"/>
        <v>Aug-21</v>
      </c>
    </row>
    <row r="1184" spans="1:23" x14ac:dyDescent="0.25">
      <c r="A1184" s="54" t="s">
        <v>317</v>
      </c>
      <c r="B1184" s="54" t="s">
        <v>428</v>
      </c>
      <c r="C1184" s="54" t="s">
        <v>263</v>
      </c>
      <c r="D1184" s="54" t="s">
        <v>429</v>
      </c>
      <c r="E1184" s="54" t="s">
        <v>7809</v>
      </c>
      <c r="F1184" s="71">
        <v>44432</v>
      </c>
      <c r="G1184" s="72">
        <v>1467.77</v>
      </c>
      <c r="H1184" s="72">
        <v>123219.29</v>
      </c>
      <c r="I1184" s="54" t="s">
        <v>265</v>
      </c>
      <c r="J1184" s="54" t="s">
        <v>331</v>
      </c>
      <c r="K1184" s="54" t="s">
        <v>7781</v>
      </c>
      <c r="L1184" s="54" t="s">
        <v>7810</v>
      </c>
      <c r="M1184" s="54" t="s">
        <v>7809</v>
      </c>
      <c r="N1184" s="54" t="s">
        <v>256</v>
      </c>
      <c r="O1184" s="54" t="s">
        <v>256</v>
      </c>
      <c r="P1184" s="54" t="s">
        <v>289</v>
      </c>
      <c r="Q1184" s="54" t="s">
        <v>256</v>
      </c>
      <c r="R1184" s="54" t="s">
        <v>431</v>
      </c>
      <c r="S1184" s="71"/>
      <c r="T1184" s="54" t="s">
        <v>256</v>
      </c>
      <c r="U1184" s="71">
        <v>44432</v>
      </c>
      <c r="V1184" s="54" t="s">
        <v>256</v>
      </c>
      <c r="W1184" t="str">
        <f t="shared" si="18"/>
        <v>Aug-21</v>
      </c>
    </row>
    <row r="1185" spans="1:23" x14ac:dyDescent="0.25">
      <c r="A1185" s="54" t="s">
        <v>317</v>
      </c>
      <c r="B1185" s="54" t="s">
        <v>428</v>
      </c>
      <c r="C1185" s="54" t="s">
        <v>263</v>
      </c>
      <c r="D1185" s="54" t="s">
        <v>429</v>
      </c>
      <c r="E1185" s="54" t="s">
        <v>7811</v>
      </c>
      <c r="F1185" s="71">
        <v>44432</v>
      </c>
      <c r="G1185" s="72">
        <v>2566.64</v>
      </c>
      <c r="H1185" s="72">
        <v>215469.43</v>
      </c>
      <c r="I1185" s="54" t="s">
        <v>265</v>
      </c>
      <c r="J1185" s="54" t="s">
        <v>331</v>
      </c>
      <c r="K1185" s="54" t="s">
        <v>7781</v>
      </c>
      <c r="L1185" s="54" t="s">
        <v>7812</v>
      </c>
      <c r="M1185" s="54" t="s">
        <v>7811</v>
      </c>
      <c r="N1185" s="54" t="s">
        <v>256</v>
      </c>
      <c r="O1185" s="54" t="s">
        <v>256</v>
      </c>
      <c r="P1185" s="54" t="s">
        <v>289</v>
      </c>
      <c r="Q1185" s="54" t="s">
        <v>256</v>
      </c>
      <c r="R1185" s="54" t="s">
        <v>431</v>
      </c>
      <c r="S1185" s="71"/>
      <c r="T1185" s="54" t="s">
        <v>256</v>
      </c>
      <c r="U1185" s="71">
        <v>44432</v>
      </c>
      <c r="V1185" s="54" t="s">
        <v>256</v>
      </c>
      <c r="W1185" t="str">
        <f t="shared" si="18"/>
        <v>Aug-21</v>
      </c>
    </row>
    <row r="1186" spans="1:23" x14ac:dyDescent="0.25">
      <c r="A1186" s="54" t="s">
        <v>317</v>
      </c>
      <c r="B1186" s="54" t="s">
        <v>428</v>
      </c>
      <c r="C1186" s="54" t="s">
        <v>263</v>
      </c>
      <c r="D1186" s="54" t="s">
        <v>429</v>
      </c>
      <c r="E1186" s="54" t="s">
        <v>7813</v>
      </c>
      <c r="F1186" s="71">
        <v>44433</v>
      </c>
      <c r="G1186" s="72">
        <v>14682.13</v>
      </c>
      <c r="H1186" s="72">
        <v>1232564.81</v>
      </c>
      <c r="I1186" s="54" t="s">
        <v>265</v>
      </c>
      <c r="J1186" s="54" t="s">
        <v>331</v>
      </c>
      <c r="K1186" s="54" t="s">
        <v>7814</v>
      </c>
      <c r="L1186" s="54" t="s">
        <v>7815</v>
      </c>
      <c r="M1186" s="54" t="s">
        <v>7813</v>
      </c>
      <c r="N1186" s="54" t="s">
        <v>256</v>
      </c>
      <c r="O1186" s="54" t="s">
        <v>256</v>
      </c>
      <c r="P1186" s="54" t="s">
        <v>289</v>
      </c>
      <c r="Q1186" s="54" t="s">
        <v>256</v>
      </c>
      <c r="R1186" s="54" t="s">
        <v>431</v>
      </c>
      <c r="S1186" s="71"/>
      <c r="T1186" s="54" t="s">
        <v>256</v>
      </c>
      <c r="U1186" s="71">
        <v>44433</v>
      </c>
      <c r="V1186" s="54" t="s">
        <v>256</v>
      </c>
      <c r="W1186" t="str">
        <f t="shared" si="18"/>
        <v>Aug-21</v>
      </c>
    </row>
    <row r="1187" spans="1:23" x14ac:dyDescent="0.25">
      <c r="A1187" s="54" t="s">
        <v>317</v>
      </c>
      <c r="B1187" s="54" t="s">
        <v>428</v>
      </c>
      <c r="C1187" s="54" t="s">
        <v>263</v>
      </c>
      <c r="D1187" s="54" t="s">
        <v>429</v>
      </c>
      <c r="E1187" s="54" t="s">
        <v>7816</v>
      </c>
      <c r="F1187" s="71">
        <v>44436</v>
      </c>
      <c r="G1187" s="72">
        <v>4609.12</v>
      </c>
      <c r="H1187" s="72">
        <v>386935.62</v>
      </c>
      <c r="I1187" s="54" t="s">
        <v>265</v>
      </c>
      <c r="J1187" s="54" t="s">
        <v>331</v>
      </c>
      <c r="K1187" s="54" t="s">
        <v>7814</v>
      </c>
      <c r="L1187" s="54" t="s">
        <v>7817</v>
      </c>
      <c r="M1187" s="54" t="s">
        <v>7816</v>
      </c>
      <c r="N1187" s="54" t="s">
        <v>256</v>
      </c>
      <c r="O1187" s="54" t="s">
        <v>256</v>
      </c>
      <c r="P1187" s="54" t="s">
        <v>289</v>
      </c>
      <c r="Q1187" s="54" t="s">
        <v>256</v>
      </c>
      <c r="R1187" s="54" t="s">
        <v>431</v>
      </c>
      <c r="S1187" s="71"/>
      <c r="T1187" s="54" t="s">
        <v>256</v>
      </c>
      <c r="U1187" s="71">
        <v>44436</v>
      </c>
      <c r="V1187" s="54" t="s">
        <v>256</v>
      </c>
      <c r="W1187" t="str">
        <f t="shared" si="18"/>
        <v>Aug-21</v>
      </c>
    </row>
    <row r="1188" spans="1:23" x14ac:dyDescent="0.25">
      <c r="A1188" s="54" t="s">
        <v>317</v>
      </c>
      <c r="B1188" s="54" t="s">
        <v>428</v>
      </c>
      <c r="C1188" s="54" t="s">
        <v>263</v>
      </c>
      <c r="D1188" s="54" t="s">
        <v>429</v>
      </c>
      <c r="E1188" s="54" t="s">
        <v>7818</v>
      </c>
      <c r="F1188" s="71">
        <v>44436</v>
      </c>
      <c r="G1188" s="72">
        <v>1541.93</v>
      </c>
      <c r="H1188" s="72">
        <v>129445.02</v>
      </c>
      <c r="I1188" s="54" t="s">
        <v>265</v>
      </c>
      <c r="J1188" s="54" t="s">
        <v>331</v>
      </c>
      <c r="K1188" s="54" t="s">
        <v>7814</v>
      </c>
      <c r="L1188" s="54" t="s">
        <v>7819</v>
      </c>
      <c r="M1188" s="54" t="s">
        <v>7818</v>
      </c>
      <c r="N1188" s="54" t="s">
        <v>256</v>
      </c>
      <c r="O1188" s="54" t="s">
        <v>256</v>
      </c>
      <c r="P1188" s="54" t="s">
        <v>289</v>
      </c>
      <c r="Q1188" s="54" t="s">
        <v>256</v>
      </c>
      <c r="R1188" s="54" t="s">
        <v>431</v>
      </c>
      <c r="S1188" s="71"/>
      <c r="T1188" s="54" t="s">
        <v>256</v>
      </c>
      <c r="U1188" s="71">
        <v>44436</v>
      </c>
      <c r="V1188" s="54" t="s">
        <v>256</v>
      </c>
      <c r="W1188" t="str">
        <f t="shared" si="18"/>
        <v>Aug-21</v>
      </c>
    </row>
    <row r="1189" spans="1:23" x14ac:dyDescent="0.25">
      <c r="A1189" s="54" t="s">
        <v>317</v>
      </c>
      <c r="B1189" s="54" t="s">
        <v>428</v>
      </c>
      <c r="C1189" s="54" t="s">
        <v>263</v>
      </c>
      <c r="D1189" s="54" t="s">
        <v>429</v>
      </c>
      <c r="E1189" s="54" t="s">
        <v>7820</v>
      </c>
      <c r="F1189" s="71">
        <v>44436</v>
      </c>
      <c r="G1189" s="72">
        <v>538.27</v>
      </c>
      <c r="H1189" s="72">
        <v>45187.77</v>
      </c>
      <c r="I1189" s="54" t="s">
        <v>265</v>
      </c>
      <c r="J1189" s="54" t="s">
        <v>331</v>
      </c>
      <c r="K1189" s="54" t="s">
        <v>7814</v>
      </c>
      <c r="L1189" s="54" t="s">
        <v>7821</v>
      </c>
      <c r="M1189" s="54" t="s">
        <v>7820</v>
      </c>
      <c r="N1189" s="54" t="s">
        <v>256</v>
      </c>
      <c r="O1189" s="54" t="s">
        <v>256</v>
      </c>
      <c r="P1189" s="54" t="s">
        <v>289</v>
      </c>
      <c r="Q1189" s="54" t="s">
        <v>256</v>
      </c>
      <c r="R1189" s="54" t="s">
        <v>431</v>
      </c>
      <c r="S1189" s="71"/>
      <c r="T1189" s="54" t="s">
        <v>256</v>
      </c>
      <c r="U1189" s="71">
        <v>44436</v>
      </c>
      <c r="V1189" s="54" t="s">
        <v>256</v>
      </c>
      <c r="W1189" t="str">
        <f t="shared" si="18"/>
        <v>Aug-21</v>
      </c>
    </row>
    <row r="1190" spans="1:23" x14ac:dyDescent="0.25">
      <c r="A1190" s="54" t="s">
        <v>317</v>
      </c>
      <c r="B1190" s="54" t="s">
        <v>428</v>
      </c>
      <c r="C1190" s="54" t="s">
        <v>263</v>
      </c>
      <c r="D1190" s="54" t="s">
        <v>429</v>
      </c>
      <c r="E1190" s="54" t="s">
        <v>7822</v>
      </c>
      <c r="F1190" s="71">
        <v>44436</v>
      </c>
      <c r="G1190" s="72">
        <v>3821.28</v>
      </c>
      <c r="H1190" s="72">
        <v>320796.46000000002</v>
      </c>
      <c r="I1190" s="54" t="s">
        <v>265</v>
      </c>
      <c r="J1190" s="54" t="s">
        <v>331</v>
      </c>
      <c r="K1190" s="54" t="s">
        <v>7814</v>
      </c>
      <c r="L1190" s="54" t="s">
        <v>7823</v>
      </c>
      <c r="M1190" s="54" t="s">
        <v>7822</v>
      </c>
      <c r="N1190" s="54" t="s">
        <v>256</v>
      </c>
      <c r="O1190" s="54" t="s">
        <v>256</v>
      </c>
      <c r="P1190" s="54" t="s">
        <v>289</v>
      </c>
      <c r="Q1190" s="54" t="s">
        <v>256</v>
      </c>
      <c r="R1190" s="54" t="s">
        <v>431</v>
      </c>
      <c r="S1190" s="71"/>
      <c r="T1190" s="54" t="s">
        <v>256</v>
      </c>
      <c r="U1190" s="71">
        <v>44436</v>
      </c>
      <c r="V1190" s="54" t="s">
        <v>256</v>
      </c>
      <c r="W1190" t="str">
        <f t="shared" si="18"/>
        <v>Aug-21</v>
      </c>
    </row>
    <row r="1191" spans="1:23" x14ac:dyDescent="0.25">
      <c r="A1191" s="54" t="s">
        <v>317</v>
      </c>
      <c r="B1191" s="54" t="s">
        <v>428</v>
      </c>
      <c r="C1191" s="54" t="s">
        <v>263</v>
      </c>
      <c r="D1191" s="54" t="s">
        <v>429</v>
      </c>
      <c r="E1191" s="54" t="s">
        <v>7824</v>
      </c>
      <c r="F1191" s="71">
        <v>44436</v>
      </c>
      <c r="G1191" s="72">
        <v>111.15</v>
      </c>
      <c r="H1191" s="72">
        <v>9331.0400000000009</v>
      </c>
      <c r="I1191" s="54" t="s">
        <v>265</v>
      </c>
      <c r="J1191" s="54" t="s">
        <v>331</v>
      </c>
      <c r="K1191" s="54" t="s">
        <v>7814</v>
      </c>
      <c r="L1191" s="54" t="s">
        <v>7825</v>
      </c>
      <c r="M1191" s="54" t="s">
        <v>7824</v>
      </c>
      <c r="N1191" s="54" t="s">
        <v>256</v>
      </c>
      <c r="O1191" s="54" t="s">
        <v>256</v>
      </c>
      <c r="P1191" s="54" t="s">
        <v>289</v>
      </c>
      <c r="Q1191" s="54" t="s">
        <v>256</v>
      </c>
      <c r="R1191" s="54" t="s">
        <v>431</v>
      </c>
      <c r="S1191" s="71"/>
      <c r="T1191" s="54" t="s">
        <v>256</v>
      </c>
      <c r="U1191" s="71">
        <v>44436</v>
      </c>
      <c r="V1191" s="54" t="s">
        <v>256</v>
      </c>
      <c r="W1191" t="str">
        <f t="shared" si="18"/>
        <v>Aug-21</v>
      </c>
    </row>
    <row r="1192" spans="1:23" x14ac:dyDescent="0.25">
      <c r="A1192" s="54" t="s">
        <v>317</v>
      </c>
      <c r="B1192" s="54" t="s">
        <v>428</v>
      </c>
      <c r="C1192" s="54" t="s">
        <v>263</v>
      </c>
      <c r="D1192" s="54" t="s">
        <v>429</v>
      </c>
      <c r="E1192" s="54" t="s">
        <v>7826</v>
      </c>
      <c r="F1192" s="71">
        <v>44437</v>
      </c>
      <c r="G1192" s="72">
        <v>1960.12</v>
      </c>
      <c r="H1192" s="72">
        <v>164552.07</v>
      </c>
      <c r="I1192" s="54" t="s">
        <v>265</v>
      </c>
      <c r="J1192" s="54" t="s">
        <v>331</v>
      </c>
      <c r="K1192" s="54" t="s">
        <v>7827</v>
      </c>
      <c r="L1192" s="54" t="s">
        <v>7828</v>
      </c>
      <c r="M1192" s="54" t="s">
        <v>7826</v>
      </c>
      <c r="N1192" s="54" t="s">
        <v>256</v>
      </c>
      <c r="O1192" s="54" t="s">
        <v>256</v>
      </c>
      <c r="P1192" s="54" t="s">
        <v>289</v>
      </c>
      <c r="Q1192" s="54" t="s">
        <v>256</v>
      </c>
      <c r="R1192" s="54" t="s">
        <v>431</v>
      </c>
      <c r="S1192" s="71"/>
      <c r="T1192" s="54" t="s">
        <v>256</v>
      </c>
      <c r="U1192" s="71">
        <v>44437</v>
      </c>
      <c r="V1192" s="54" t="s">
        <v>256</v>
      </c>
      <c r="W1192" t="str">
        <f t="shared" si="18"/>
        <v>Aug-21</v>
      </c>
    </row>
    <row r="1193" spans="1:23" x14ac:dyDescent="0.25">
      <c r="A1193" s="54" t="s">
        <v>317</v>
      </c>
      <c r="B1193" s="54" t="s">
        <v>428</v>
      </c>
      <c r="C1193" s="54" t="s">
        <v>263</v>
      </c>
      <c r="D1193" s="54" t="s">
        <v>429</v>
      </c>
      <c r="E1193" s="54" t="s">
        <v>7829</v>
      </c>
      <c r="F1193" s="71">
        <v>44438</v>
      </c>
      <c r="G1193" s="72">
        <v>1993.54</v>
      </c>
      <c r="H1193" s="72">
        <v>167357.68</v>
      </c>
      <c r="I1193" s="54" t="s">
        <v>265</v>
      </c>
      <c r="J1193" s="54" t="s">
        <v>331</v>
      </c>
      <c r="K1193" s="54" t="s">
        <v>7830</v>
      </c>
      <c r="L1193" s="54" t="s">
        <v>7831</v>
      </c>
      <c r="M1193" s="54" t="s">
        <v>7829</v>
      </c>
      <c r="N1193" s="54" t="s">
        <v>256</v>
      </c>
      <c r="O1193" s="54" t="s">
        <v>256</v>
      </c>
      <c r="P1193" s="54" t="s">
        <v>289</v>
      </c>
      <c r="Q1193" s="54" t="s">
        <v>256</v>
      </c>
      <c r="R1193" s="54" t="s">
        <v>431</v>
      </c>
      <c r="S1193" s="71"/>
      <c r="T1193" s="54" t="s">
        <v>256</v>
      </c>
      <c r="U1193" s="71">
        <v>44438</v>
      </c>
      <c r="V1193" s="54" t="s">
        <v>256</v>
      </c>
      <c r="W1193" t="str">
        <f t="shared" si="18"/>
        <v>Aug-21</v>
      </c>
    </row>
    <row r="1194" spans="1:23" x14ac:dyDescent="0.25">
      <c r="A1194" s="54" t="s">
        <v>317</v>
      </c>
      <c r="B1194" s="54" t="s">
        <v>428</v>
      </c>
      <c r="C1194" s="54" t="s">
        <v>263</v>
      </c>
      <c r="D1194" s="54" t="s">
        <v>429</v>
      </c>
      <c r="E1194" s="54" t="s">
        <v>7832</v>
      </c>
      <c r="F1194" s="71">
        <v>44438</v>
      </c>
      <c r="G1194" s="72">
        <v>3257.52</v>
      </c>
      <c r="H1194" s="72">
        <v>273468.79999999999</v>
      </c>
      <c r="I1194" s="54" t="s">
        <v>265</v>
      </c>
      <c r="J1194" s="54" t="s">
        <v>331</v>
      </c>
      <c r="K1194" s="54" t="s">
        <v>7833</v>
      </c>
      <c r="L1194" s="54" t="s">
        <v>7834</v>
      </c>
      <c r="M1194" s="54" t="s">
        <v>7832</v>
      </c>
      <c r="N1194" s="54" t="s">
        <v>256</v>
      </c>
      <c r="O1194" s="54" t="s">
        <v>256</v>
      </c>
      <c r="P1194" s="54" t="s">
        <v>289</v>
      </c>
      <c r="Q1194" s="54" t="s">
        <v>256</v>
      </c>
      <c r="R1194" s="54" t="s">
        <v>431</v>
      </c>
      <c r="S1194" s="71"/>
      <c r="T1194" s="54" t="s">
        <v>256</v>
      </c>
      <c r="U1194" s="71">
        <v>44438</v>
      </c>
      <c r="V1194" s="54" t="s">
        <v>256</v>
      </c>
      <c r="W1194" t="str">
        <f t="shared" si="18"/>
        <v>Aug-21</v>
      </c>
    </row>
    <row r="1195" spans="1:23" x14ac:dyDescent="0.25">
      <c r="A1195" s="54" t="s">
        <v>317</v>
      </c>
      <c r="B1195" s="54" t="s">
        <v>428</v>
      </c>
      <c r="C1195" s="54" t="s">
        <v>263</v>
      </c>
      <c r="D1195" s="54" t="s">
        <v>429</v>
      </c>
      <c r="E1195" s="54" t="s">
        <v>7835</v>
      </c>
      <c r="F1195" s="71">
        <v>44438</v>
      </c>
      <c r="G1195" s="72">
        <v>12705.06</v>
      </c>
      <c r="H1195" s="72">
        <v>1066589.79</v>
      </c>
      <c r="I1195" s="54" t="s">
        <v>265</v>
      </c>
      <c r="J1195" s="54" t="s">
        <v>331</v>
      </c>
      <c r="K1195" s="54" t="s">
        <v>7836</v>
      </c>
      <c r="L1195" s="54" t="s">
        <v>7837</v>
      </c>
      <c r="M1195" s="54" t="s">
        <v>7835</v>
      </c>
      <c r="N1195" s="54" t="s">
        <v>256</v>
      </c>
      <c r="O1195" s="54" t="s">
        <v>256</v>
      </c>
      <c r="P1195" s="54" t="s">
        <v>289</v>
      </c>
      <c r="Q1195" s="54" t="s">
        <v>256</v>
      </c>
      <c r="R1195" s="54" t="s">
        <v>431</v>
      </c>
      <c r="S1195" s="71"/>
      <c r="T1195" s="54" t="s">
        <v>256</v>
      </c>
      <c r="U1195" s="71">
        <v>44438</v>
      </c>
      <c r="V1195" s="54" t="s">
        <v>256</v>
      </c>
      <c r="W1195" t="str">
        <f t="shared" si="18"/>
        <v>Aug-21</v>
      </c>
    </row>
    <row r="1196" spans="1:23" x14ac:dyDescent="0.25">
      <c r="A1196" s="54" t="s">
        <v>318</v>
      </c>
      <c r="B1196" s="54" t="s">
        <v>428</v>
      </c>
      <c r="C1196" s="54" t="s">
        <v>263</v>
      </c>
      <c r="D1196" s="54" t="s">
        <v>429</v>
      </c>
      <c r="E1196" s="54" t="s">
        <v>7838</v>
      </c>
      <c r="F1196" s="71">
        <v>44410</v>
      </c>
      <c r="G1196" s="72">
        <v>14515.72</v>
      </c>
      <c r="H1196" s="72">
        <v>1218594.69</v>
      </c>
      <c r="I1196" s="54" t="s">
        <v>265</v>
      </c>
      <c r="J1196" s="54" t="s">
        <v>619</v>
      </c>
      <c r="K1196" s="54" t="s">
        <v>7839</v>
      </c>
      <c r="L1196" s="54" t="s">
        <v>7840</v>
      </c>
      <c r="M1196" s="54" t="s">
        <v>7838</v>
      </c>
      <c r="N1196" s="54" t="s">
        <v>256</v>
      </c>
      <c r="O1196" s="54" t="s">
        <v>256</v>
      </c>
      <c r="P1196" s="54" t="s">
        <v>440</v>
      </c>
      <c r="Q1196" s="54" t="s">
        <v>256</v>
      </c>
      <c r="R1196" s="54" t="s">
        <v>431</v>
      </c>
      <c r="S1196" s="71"/>
      <c r="T1196" s="54" t="s">
        <v>256</v>
      </c>
      <c r="U1196" s="71">
        <v>44410</v>
      </c>
      <c r="V1196" s="54" t="s">
        <v>256</v>
      </c>
      <c r="W1196" t="str">
        <f t="shared" si="18"/>
        <v>Aug-21</v>
      </c>
    </row>
    <row r="1197" spans="1:23" x14ac:dyDescent="0.25">
      <c r="A1197" s="54" t="s">
        <v>318</v>
      </c>
      <c r="B1197" s="54" t="s">
        <v>428</v>
      </c>
      <c r="C1197" s="54" t="s">
        <v>263</v>
      </c>
      <c r="D1197" s="54" t="s">
        <v>429</v>
      </c>
      <c r="E1197" s="54" t="s">
        <v>7841</v>
      </c>
      <c r="F1197" s="71">
        <v>44410</v>
      </c>
      <c r="G1197" s="72">
        <v>173328.5</v>
      </c>
      <c r="H1197" s="72">
        <v>14550927.58</v>
      </c>
      <c r="I1197" s="54" t="s">
        <v>265</v>
      </c>
      <c r="J1197" s="54" t="s">
        <v>619</v>
      </c>
      <c r="K1197" s="54" t="s">
        <v>7839</v>
      </c>
      <c r="L1197" s="54" t="s">
        <v>7842</v>
      </c>
      <c r="M1197" s="54" t="s">
        <v>7841</v>
      </c>
      <c r="N1197" s="54" t="s">
        <v>256</v>
      </c>
      <c r="O1197" s="54" t="s">
        <v>256</v>
      </c>
      <c r="P1197" s="54" t="s">
        <v>440</v>
      </c>
      <c r="Q1197" s="54" t="s">
        <v>256</v>
      </c>
      <c r="R1197" s="54" t="s">
        <v>431</v>
      </c>
      <c r="S1197" s="71"/>
      <c r="T1197" s="54" t="s">
        <v>256</v>
      </c>
      <c r="U1197" s="71">
        <v>44410</v>
      </c>
      <c r="V1197" s="54" t="s">
        <v>256</v>
      </c>
      <c r="W1197" t="str">
        <f t="shared" si="18"/>
        <v>Aug-21</v>
      </c>
    </row>
    <row r="1198" spans="1:23" x14ac:dyDescent="0.25">
      <c r="A1198" s="54" t="s">
        <v>318</v>
      </c>
      <c r="B1198" s="54" t="s">
        <v>428</v>
      </c>
      <c r="C1198" s="54" t="s">
        <v>263</v>
      </c>
      <c r="D1198" s="54" t="s">
        <v>429</v>
      </c>
      <c r="E1198" s="54" t="s">
        <v>7843</v>
      </c>
      <c r="F1198" s="71">
        <v>44417</v>
      </c>
      <c r="G1198" s="72">
        <v>38236.54</v>
      </c>
      <c r="H1198" s="72">
        <v>3209957.53</v>
      </c>
      <c r="I1198" s="54" t="s">
        <v>265</v>
      </c>
      <c r="J1198" s="54" t="s">
        <v>619</v>
      </c>
      <c r="K1198" s="54" t="s">
        <v>7844</v>
      </c>
      <c r="L1198" s="54" t="s">
        <v>7845</v>
      </c>
      <c r="M1198" s="54" t="s">
        <v>7843</v>
      </c>
      <c r="N1198" s="54" t="s">
        <v>256</v>
      </c>
      <c r="O1198" s="54" t="s">
        <v>256</v>
      </c>
      <c r="P1198" s="54" t="s">
        <v>440</v>
      </c>
      <c r="Q1198" s="54" t="s">
        <v>256</v>
      </c>
      <c r="R1198" s="54" t="s">
        <v>431</v>
      </c>
      <c r="S1198" s="71"/>
      <c r="T1198" s="54" t="s">
        <v>256</v>
      </c>
      <c r="U1198" s="71">
        <v>44417</v>
      </c>
      <c r="V1198" s="54" t="s">
        <v>256</v>
      </c>
      <c r="W1198" t="str">
        <f t="shared" si="18"/>
        <v>Aug-21</v>
      </c>
    </row>
    <row r="1199" spans="1:23" x14ac:dyDescent="0.25">
      <c r="A1199" s="54" t="s">
        <v>318</v>
      </c>
      <c r="B1199" s="54" t="s">
        <v>428</v>
      </c>
      <c r="C1199" s="54" t="s">
        <v>263</v>
      </c>
      <c r="D1199" s="54" t="s">
        <v>429</v>
      </c>
      <c r="E1199" s="54" t="s">
        <v>7846</v>
      </c>
      <c r="F1199" s="71">
        <v>44417</v>
      </c>
      <c r="G1199" s="72">
        <v>108594.2</v>
      </c>
      <c r="H1199" s="72">
        <v>9116483.0899999999</v>
      </c>
      <c r="I1199" s="54" t="s">
        <v>265</v>
      </c>
      <c r="J1199" s="54" t="s">
        <v>619</v>
      </c>
      <c r="K1199" s="54" t="s">
        <v>7847</v>
      </c>
      <c r="L1199" s="54" t="s">
        <v>7848</v>
      </c>
      <c r="M1199" s="54" t="s">
        <v>7846</v>
      </c>
      <c r="N1199" s="54" t="s">
        <v>256</v>
      </c>
      <c r="O1199" s="54" t="s">
        <v>256</v>
      </c>
      <c r="P1199" s="54" t="s">
        <v>440</v>
      </c>
      <c r="Q1199" s="54" t="s">
        <v>256</v>
      </c>
      <c r="R1199" s="54" t="s">
        <v>431</v>
      </c>
      <c r="S1199" s="71"/>
      <c r="T1199" s="54" t="s">
        <v>256</v>
      </c>
      <c r="U1199" s="71">
        <v>44417</v>
      </c>
      <c r="V1199" s="54" t="s">
        <v>256</v>
      </c>
      <c r="W1199" t="str">
        <f t="shared" si="18"/>
        <v>Aug-21</v>
      </c>
    </row>
    <row r="1200" spans="1:23" x14ac:dyDescent="0.25">
      <c r="A1200" s="54" t="s">
        <v>318</v>
      </c>
      <c r="B1200" s="54" t="s">
        <v>428</v>
      </c>
      <c r="C1200" s="54" t="s">
        <v>263</v>
      </c>
      <c r="D1200" s="54" t="s">
        <v>429</v>
      </c>
      <c r="E1200" s="54" t="s">
        <v>7849</v>
      </c>
      <c r="F1200" s="71">
        <v>44419</v>
      </c>
      <c r="G1200" s="72">
        <v>50067.72</v>
      </c>
      <c r="H1200" s="72">
        <v>4203185.09</v>
      </c>
      <c r="I1200" s="54" t="s">
        <v>265</v>
      </c>
      <c r="J1200" s="54" t="s">
        <v>619</v>
      </c>
      <c r="K1200" s="54" t="s">
        <v>7850</v>
      </c>
      <c r="L1200" s="54" t="s">
        <v>7851</v>
      </c>
      <c r="M1200" s="54" t="s">
        <v>7849</v>
      </c>
      <c r="N1200" s="54" t="s">
        <v>256</v>
      </c>
      <c r="O1200" s="54" t="s">
        <v>256</v>
      </c>
      <c r="P1200" s="54" t="s">
        <v>440</v>
      </c>
      <c r="Q1200" s="54" t="s">
        <v>256</v>
      </c>
      <c r="R1200" s="54" t="s">
        <v>431</v>
      </c>
      <c r="S1200" s="71"/>
      <c r="T1200" s="54" t="s">
        <v>256</v>
      </c>
      <c r="U1200" s="71">
        <v>44419</v>
      </c>
      <c r="V1200" s="54" t="s">
        <v>256</v>
      </c>
      <c r="W1200" t="str">
        <f t="shared" si="18"/>
        <v>Aug-21</v>
      </c>
    </row>
    <row r="1201" spans="1:23" x14ac:dyDescent="0.25">
      <c r="A1201" s="54" t="s">
        <v>318</v>
      </c>
      <c r="B1201" s="54" t="s">
        <v>428</v>
      </c>
      <c r="C1201" s="54" t="s">
        <v>263</v>
      </c>
      <c r="D1201" s="54" t="s">
        <v>429</v>
      </c>
      <c r="E1201" s="54" t="s">
        <v>7852</v>
      </c>
      <c r="F1201" s="71">
        <v>44419</v>
      </c>
      <c r="G1201" s="72">
        <v>96434.06</v>
      </c>
      <c r="H1201" s="72">
        <v>8095639.3399999999</v>
      </c>
      <c r="I1201" s="54" t="s">
        <v>265</v>
      </c>
      <c r="J1201" s="54" t="s">
        <v>619</v>
      </c>
      <c r="K1201" s="54" t="s">
        <v>7853</v>
      </c>
      <c r="L1201" s="54" t="s">
        <v>7854</v>
      </c>
      <c r="M1201" s="54" t="s">
        <v>7852</v>
      </c>
      <c r="N1201" s="54" t="s">
        <v>256</v>
      </c>
      <c r="O1201" s="54" t="s">
        <v>256</v>
      </c>
      <c r="P1201" s="54" t="s">
        <v>440</v>
      </c>
      <c r="Q1201" s="54" t="s">
        <v>256</v>
      </c>
      <c r="R1201" s="54" t="s">
        <v>431</v>
      </c>
      <c r="S1201" s="71"/>
      <c r="T1201" s="54" t="s">
        <v>256</v>
      </c>
      <c r="U1201" s="71">
        <v>44419</v>
      </c>
      <c r="V1201" s="54" t="s">
        <v>256</v>
      </c>
      <c r="W1201" t="str">
        <f t="shared" si="18"/>
        <v>Aug-21</v>
      </c>
    </row>
    <row r="1202" spans="1:23" x14ac:dyDescent="0.25">
      <c r="A1202" s="54" t="s">
        <v>318</v>
      </c>
      <c r="B1202" s="54" t="s">
        <v>428</v>
      </c>
      <c r="C1202" s="54" t="s">
        <v>263</v>
      </c>
      <c r="D1202" s="54" t="s">
        <v>429</v>
      </c>
      <c r="E1202" s="54" t="s">
        <v>7855</v>
      </c>
      <c r="F1202" s="71">
        <v>44418</v>
      </c>
      <c r="G1202" s="72">
        <v>2357.6999999999998</v>
      </c>
      <c r="H1202" s="72">
        <v>197928.92</v>
      </c>
      <c r="I1202" s="54" t="s">
        <v>265</v>
      </c>
      <c r="J1202" s="54" t="s">
        <v>619</v>
      </c>
      <c r="K1202" s="54" t="s">
        <v>7856</v>
      </c>
      <c r="L1202" s="54" t="s">
        <v>7857</v>
      </c>
      <c r="M1202" s="54" t="s">
        <v>7855</v>
      </c>
      <c r="N1202" s="54" t="s">
        <v>256</v>
      </c>
      <c r="O1202" s="54" t="s">
        <v>256</v>
      </c>
      <c r="P1202" s="54" t="s">
        <v>440</v>
      </c>
      <c r="Q1202" s="54" t="s">
        <v>256</v>
      </c>
      <c r="R1202" s="54" t="s">
        <v>431</v>
      </c>
      <c r="S1202" s="71"/>
      <c r="T1202" s="54" t="s">
        <v>256</v>
      </c>
      <c r="U1202" s="71">
        <v>44418</v>
      </c>
      <c r="V1202" s="54" t="s">
        <v>256</v>
      </c>
      <c r="W1202" t="str">
        <f t="shared" si="18"/>
        <v>Aug-21</v>
      </c>
    </row>
    <row r="1203" spans="1:23" x14ac:dyDescent="0.25">
      <c r="A1203" s="54" t="s">
        <v>318</v>
      </c>
      <c r="B1203" s="54" t="s">
        <v>428</v>
      </c>
      <c r="C1203" s="54" t="s">
        <v>263</v>
      </c>
      <c r="D1203" s="54" t="s">
        <v>429</v>
      </c>
      <c r="E1203" s="54" t="s">
        <v>7858</v>
      </c>
      <c r="F1203" s="71">
        <v>44432</v>
      </c>
      <c r="G1203" s="72">
        <v>76750.92</v>
      </c>
      <c r="H1203" s="72">
        <v>6443239.7300000004</v>
      </c>
      <c r="I1203" s="54" t="s">
        <v>265</v>
      </c>
      <c r="J1203" s="54" t="s">
        <v>619</v>
      </c>
      <c r="K1203" s="54" t="s">
        <v>7859</v>
      </c>
      <c r="L1203" s="54" t="s">
        <v>7860</v>
      </c>
      <c r="M1203" s="54" t="s">
        <v>7858</v>
      </c>
      <c r="N1203" s="54" t="s">
        <v>256</v>
      </c>
      <c r="O1203" s="54" t="s">
        <v>256</v>
      </c>
      <c r="P1203" s="54" t="s">
        <v>440</v>
      </c>
      <c r="Q1203" s="54" t="s">
        <v>256</v>
      </c>
      <c r="R1203" s="54" t="s">
        <v>431</v>
      </c>
      <c r="S1203" s="71"/>
      <c r="T1203" s="54" t="s">
        <v>256</v>
      </c>
      <c r="U1203" s="71">
        <v>44432</v>
      </c>
      <c r="V1203" s="54" t="s">
        <v>256</v>
      </c>
      <c r="W1203" t="str">
        <f t="shared" si="18"/>
        <v>Aug-21</v>
      </c>
    </row>
    <row r="1204" spans="1:23" x14ac:dyDescent="0.25">
      <c r="A1204" s="54" t="s">
        <v>318</v>
      </c>
      <c r="B1204" s="54" t="s">
        <v>428</v>
      </c>
      <c r="C1204" s="54" t="s">
        <v>263</v>
      </c>
      <c r="D1204" s="54" t="s">
        <v>429</v>
      </c>
      <c r="E1204" s="54" t="s">
        <v>7861</v>
      </c>
      <c r="F1204" s="71">
        <v>44429</v>
      </c>
      <c r="G1204" s="72">
        <v>671.83</v>
      </c>
      <c r="H1204" s="72">
        <v>56400.13</v>
      </c>
      <c r="I1204" s="54" t="s">
        <v>265</v>
      </c>
      <c r="J1204" s="54" t="s">
        <v>619</v>
      </c>
      <c r="K1204" s="54" t="s">
        <v>7862</v>
      </c>
      <c r="L1204" s="54" t="s">
        <v>7863</v>
      </c>
      <c r="M1204" s="54" t="s">
        <v>7861</v>
      </c>
      <c r="N1204" s="54" t="s">
        <v>256</v>
      </c>
      <c r="O1204" s="54" t="s">
        <v>256</v>
      </c>
      <c r="P1204" s="54" t="s">
        <v>440</v>
      </c>
      <c r="Q1204" s="54" t="s">
        <v>256</v>
      </c>
      <c r="R1204" s="54" t="s">
        <v>431</v>
      </c>
      <c r="S1204" s="71"/>
      <c r="T1204" s="54" t="s">
        <v>256</v>
      </c>
      <c r="U1204" s="71">
        <v>44429</v>
      </c>
      <c r="V1204" s="54" t="s">
        <v>256</v>
      </c>
      <c r="W1204" t="str">
        <f t="shared" si="18"/>
        <v>Aug-21</v>
      </c>
    </row>
    <row r="1205" spans="1:23" x14ac:dyDescent="0.25">
      <c r="A1205" s="54" t="s">
        <v>317</v>
      </c>
      <c r="B1205" s="54" t="s">
        <v>256</v>
      </c>
      <c r="C1205" s="54" t="s">
        <v>263</v>
      </c>
      <c r="D1205" s="54" t="s">
        <v>429</v>
      </c>
      <c r="E1205" s="54" t="s">
        <v>7864</v>
      </c>
      <c r="F1205" s="71">
        <v>44461</v>
      </c>
      <c r="G1205" s="72">
        <v>13733.79</v>
      </c>
      <c r="H1205" s="72">
        <v>1157071.81</v>
      </c>
      <c r="I1205" s="54" t="s">
        <v>265</v>
      </c>
      <c r="J1205" s="54" t="s">
        <v>256</v>
      </c>
      <c r="K1205" s="54" t="s">
        <v>7865</v>
      </c>
      <c r="L1205" s="54" t="s">
        <v>7866</v>
      </c>
      <c r="M1205" s="54" t="s">
        <v>7864</v>
      </c>
      <c r="N1205" s="54" t="s">
        <v>256</v>
      </c>
      <c r="O1205" s="54" t="s">
        <v>256</v>
      </c>
      <c r="P1205" s="54" t="s">
        <v>289</v>
      </c>
      <c r="Q1205" s="54" t="s">
        <v>256</v>
      </c>
      <c r="R1205" s="54" t="s">
        <v>256</v>
      </c>
      <c r="S1205" s="71"/>
      <c r="T1205" s="54" t="s">
        <v>256</v>
      </c>
      <c r="U1205" s="71">
        <v>44461</v>
      </c>
      <c r="V1205" s="54" t="s">
        <v>256</v>
      </c>
      <c r="W1205" t="str">
        <f t="shared" si="18"/>
        <v>Sep-21</v>
      </c>
    </row>
    <row r="1206" spans="1:23" x14ac:dyDescent="0.25">
      <c r="A1206" s="54" t="s">
        <v>318</v>
      </c>
      <c r="B1206" s="54" t="s">
        <v>428</v>
      </c>
      <c r="C1206" s="54" t="s">
        <v>279</v>
      </c>
      <c r="D1206" s="54" t="s">
        <v>429</v>
      </c>
      <c r="E1206" s="54" t="s">
        <v>7867</v>
      </c>
      <c r="F1206" s="71">
        <v>44453</v>
      </c>
      <c r="G1206" s="72">
        <v>2.68</v>
      </c>
      <c r="H1206" s="72">
        <v>225.79</v>
      </c>
      <c r="I1206" s="54" t="s">
        <v>265</v>
      </c>
      <c r="J1206" s="54" t="s">
        <v>7868</v>
      </c>
      <c r="K1206" s="54" t="s">
        <v>7869</v>
      </c>
      <c r="L1206" s="54" t="s">
        <v>256</v>
      </c>
      <c r="M1206" s="54" t="s">
        <v>7867</v>
      </c>
      <c r="N1206" s="54" t="s">
        <v>256</v>
      </c>
      <c r="O1206" s="54" t="s">
        <v>256</v>
      </c>
      <c r="P1206" s="54" t="s">
        <v>457</v>
      </c>
      <c r="Q1206" s="54" t="s">
        <v>256</v>
      </c>
      <c r="R1206" s="54" t="s">
        <v>431</v>
      </c>
      <c r="S1206" s="71"/>
      <c r="T1206" s="54" t="s">
        <v>256</v>
      </c>
      <c r="U1206" s="71">
        <v>44453</v>
      </c>
      <c r="V1206" s="54" t="s">
        <v>256</v>
      </c>
      <c r="W1206" t="str">
        <f t="shared" si="18"/>
        <v>Sep-21</v>
      </c>
    </row>
    <row r="1207" spans="1:23" x14ac:dyDescent="0.25">
      <c r="A1207" s="54" t="s">
        <v>318</v>
      </c>
      <c r="B1207" s="54" t="s">
        <v>428</v>
      </c>
      <c r="C1207" s="54" t="s">
        <v>279</v>
      </c>
      <c r="D1207" s="54" t="s">
        <v>429</v>
      </c>
      <c r="E1207" s="54" t="s">
        <v>7870</v>
      </c>
      <c r="F1207" s="71">
        <v>44469</v>
      </c>
      <c r="G1207" s="72">
        <v>379.2</v>
      </c>
      <c r="H1207" s="72">
        <v>32061.360000000001</v>
      </c>
      <c r="I1207" s="54" t="s">
        <v>265</v>
      </c>
      <c r="J1207" s="54" t="s">
        <v>7871</v>
      </c>
      <c r="K1207" s="54" t="s">
        <v>7872</v>
      </c>
      <c r="L1207" s="54" t="s">
        <v>7872</v>
      </c>
      <c r="M1207" s="54" t="s">
        <v>7870</v>
      </c>
      <c r="N1207" s="54" t="s">
        <v>256</v>
      </c>
      <c r="O1207" s="54" t="s">
        <v>256</v>
      </c>
      <c r="P1207" s="54" t="s">
        <v>433</v>
      </c>
      <c r="Q1207" s="54" t="s">
        <v>256</v>
      </c>
      <c r="R1207" s="54" t="s">
        <v>431</v>
      </c>
      <c r="S1207" s="71"/>
      <c r="T1207" s="54" t="s">
        <v>256</v>
      </c>
      <c r="U1207" s="71">
        <v>44469</v>
      </c>
      <c r="V1207" s="54" t="s">
        <v>256</v>
      </c>
      <c r="W1207" t="str">
        <f t="shared" si="18"/>
        <v>Sep-21</v>
      </c>
    </row>
    <row r="1208" spans="1:23" x14ac:dyDescent="0.25">
      <c r="A1208" s="54" t="s">
        <v>318</v>
      </c>
      <c r="B1208" s="54" t="s">
        <v>428</v>
      </c>
      <c r="C1208" s="54" t="s">
        <v>279</v>
      </c>
      <c r="D1208" s="54" t="s">
        <v>429</v>
      </c>
      <c r="E1208" s="54" t="s">
        <v>7873</v>
      </c>
      <c r="F1208" s="71">
        <v>44469</v>
      </c>
      <c r="G1208" s="72">
        <v>153.75</v>
      </c>
      <c r="H1208" s="72">
        <v>12999.56</v>
      </c>
      <c r="I1208" s="54" t="s">
        <v>265</v>
      </c>
      <c r="J1208" s="54" t="s">
        <v>7871</v>
      </c>
      <c r="K1208" s="54" t="s">
        <v>7874</v>
      </c>
      <c r="L1208" s="54" t="s">
        <v>7875</v>
      </c>
      <c r="M1208" s="54" t="s">
        <v>7873</v>
      </c>
      <c r="N1208" s="54" t="s">
        <v>256</v>
      </c>
      <c r="O1208" s="54" t="s">
        <v>256</v>
      </c>
      <c r="P1208" s="54" t="s">
        <v>281</v>
      </c>
      <c r="Q1208" s="54" t="s">
        <v>256</v>
      </c>
      <c r="R1208" s="54" t="s">
        <v>431</v>
      </c>
      <c r="S1208" s="71"/>
      <c r="T1208" s="54" t="s">
        <v>256</v>
      </c>
      <c r="U1208" s="71">
        <v>44469</v>
      </c>
      <c r="V1208" s="54" t="s">
        <v>256</v>
      </c>
      <c r="W1208" t="str">
        <f t="shared" si="18"/>
        <v>Sep-21</v>
      </c>
    </row>
    <row r="1209" spans="1:23" x14ac:dyDescent="0.25">
      <c r="A1209" s="54" t="s">
        <v>318</v>
      </c>
      <c r="B1209" s="54" t="s">
        <v>428</v>
      </c>
      <c r="C1209" s="54" t="s">
        <v>279</v>
      </c>
      <c r="D1209" s="54" t="s">
        <v>429</v>
      </c>
      <c r="E1209" s="54" t="s">
        <v>7876</v>
      </c>
      <c r="F1209" s="71">
        <v>44469</v>
      </c>
      <c r="G1209" s="72">
        <v>378</v>
      </c>
      <c r="H1209" s="72">
        <v>31959.9</v>
      </c>
      <c r="I1209" s="54" t="s">
        <v>265</v>
      </c>
      <c r="J1209" s="54" t="s">
        <v>7871</v>
      </c>
      <c r="K1209" s="54" t="s">
        <v>7877</v>
      </c>
      <c r="L1209" s="54" t="s">
        <v>7877</v>
      </c>
      <c r="M1209" s="54" t="s">
        <v>7876</v>
      </c>
      <c r="N1209" s="54" t="s">
        <v>256</v>
      </c>
      <c r="O1209" s="54" t="s">
        <v>256</v>
      </c>
      <c r="P1209" s="54" t="s">
        <v>457</v>
      </c>
      <c r="Q1209" s="54" t="s">
        <v>256</v>
      </c>
      <c r="R1209" s="54" t="s">
        <v>431</v>
      </c>
      <c r="S1209" s="71"/>
      <c r="T1209" s="54" t="s">
        <v>256</v>
      </c>
      <c r="U1209" s="71">
        <v>44469</v>
      </c>
      <c r="V1209" s="54" t="s">
        <v>256</v>
      </c>
      <c r="W1209" t="str">
        <f t="shared" si="18"/>
        <v>Sep-21</v>
      </c>
    </row>
    <row r="1210" spans="1:23" x14ac:dyDescent="0.25">
      <c r="A1210" s="54" t="s">
        <v>318</v>
      </c>
      <c r="B1210" s="54" t="s">
        <v>428</v>
      </c>
      <c r="C1210" s="54" t="s">
        <v>279</v>
      </c>
      <c r="D1210" s="54" t="s">
        <v>429</v>
      </c>
      <c r="E1210" s="54" t="s">
        <v>7878</v>
      </c>
      <c r="F1210" s="71">
        <v>44469</v>
      </c>
      <c r="G1210" s="72">
        <v>749.36</v>
      </c>
      <c r="H1210" s="72">
        <v>63358.39</v>
      </c>
      <c r="I1210" s="54" t="s">
        <v>265</v>
      </c>
      <c r="J1210" s="54" t="s">
        <v>7871</v>
      </c>
      <c r="K1210" s="54" t="s">
        <v>7598</v>
      </c>
      <c r="L1210" s="54" t="s">
        <v>7598</v>
      </c>
      <c r="M1210" s="54" t="s">
        <v>7878</v>
      </c>
      <c r="N1210" s="54" t="s">
        <v>256</v>
      </c>
      <c r="O1210" s="54" t="s">
        <v>256</v>
      </c>
      <c r="P1210" s="54" t="s">
        <v>281</v>
      </c>
      <c r="Q1210" s="54" t="s">
        <v>256</v>
      </c>
      <c r="R1210" s="54" t="s">
        <v>431</v>
      </c>
      <c r="S1210" s="71"/>
      <c r="T1210" s="54" t="s">
        <v>256</v>
      </c>
      <c r="U1210" s="71">
        <v>44469</v>
      </c>
      <c r="V1210" s="54" t="s">
        <v>256</v>
      </c>
      <c r="W1210" t="str">
        <f t="shared" si="18"/>
        <v>Sep-21</v>
      </c>
    </row>
    <row r="1211" spans="1:23" x14ac:dyDescent="0.25">
      <c r="A1211" s="54" t="s">
        <v>318</v>
      </c>
      <c r="B1211" s="54" t="s">
        <v>428</v>
      </c>
      <c r="C1211" s="54" t="s">
        <v>279</v>
      </c>
      <c r="D1211" s="54" t="s">
        <v>429</v>
      </c>
      <c r="E1211" s="54" t="s">
        <v>7879</v>
      </c>
      <c r="F1211" s="71">
        <v>44469</v>
      </c>
      <c r="G1211" s="72">
        <v>56.82</v>
      </c>
      <c r="H1211" s="72">
        <v>4804.13</v>
      </c>
      <c r="I1211" s="54" t="s">
        <v>265</v>
      </c>
      <c r="J1211" s="54" t="s">
        <v>7871</v>
      </c>
      <c r="K1211" s="54" t="s">
        <v>7880</v>
      </c>
      <c r="L1211" s="54" t="s">
        <v>7880</v>
      </c>
      <c r="M1211" s="54" t="s">
        <v>7879</v>
      </c>
      <c r="N1211" s="54" t="s">
        <v>256</v>
      </c>
      <c r="O1211" s="54" t="s">
        <v>256</v>
      </c>
      <c r="P1211" s="54" t="s">
        <v>281</v>
      </c>
      <c r="Q1211" s="54" t="s">
        <v>256</v>
      </c>
      <c r="R1211" s="54" t="s">
        <v>431</v>
      </c>
      <c r="S1211" s="71"/>
      <c r="T1211" s="54" t="s">
        <v>256</v>
      </c>
      <c r="U1211" s="71">
        <v>44469</v>
      </c>
      <c r="V1211" s="54" t="s">
        <v>256</v>
      </c>
      <c r="W1211" t="str">
        <f t="shared" si="18"/>
        <v>Sep-21</v>
      </c>
    </row>
    <row r="1212" spans="1:23" x14ac:dyDescent="0.25">
      <c r="A1212" s="54" t="s">
        <v>318</v>
      </c>
      <c r="B1212" s="54" t="s">
        <v>428</v>
      </c>
      <c r="C1212" s="54" t="s">
        <v>279</v>
      </c>
      <c r="D1212" s="54" t="s">
        <v>429</v>
      </c>
      <c r="E1212" s="54" t="s">
        <v>7881</v>
      </c>
      <c r="F1212" s="71">
        <v>44469</v>
      </c>
      <c r="G1212" s="72">
        <v>839.16</v>
      </c>
      <c r="H1212" s="72">
        <v>70950.98</v>
      </c>
      <c r="I1212" s="54" t="s">
        <v>265</v>
      </c>
      <c r="J1212" s="54" t="s">
        <v>7871</v>
      </c>
      <c r="K1212" s="54" t="s">
        <v>5388</v>
      </c>
      <c r="L1212" s="54" t="s">
        <v>5388</v>
      </c>
      <c r="M1212" s="54" t="s">
        <v>7881</v>
      </c>
      <c r="N1212" s="54" t="s">
        <v>256</v>
      </c>
      <c r="O1212" s="54" t="s">
        <v>256</v>
      </c>
      <c r="P1212" s="54" t="s">
        <v>439</v>
      </c>
      <c r="Q1212" s="54" t="s">
        <v>256</v>
      </c>
      <c r="R1212" s="54" t="s">
        <v>431</v>
      </c>
      <c r="S1212" s="71"/>
      <c r="T1212" s="54" t="s">
        <v>256</v>
      </c>
      <c r="U1212" s="71">
        <v>44469</v>
      </c>
      <c r="V1212" s="54" t="s">
        <v>256</v>
      </c>
      <c r="W1212" t="str">
        <f t="shared" si="18"/>
        <v>Sep-21</v>
      </c>
    </row>
    <row r="1213" spans="1:23" x14ac:dyDescent="0.25">
      <c r="A1213" s="54" t="s">
        <v>318</v>
      </c>
      <c r="B1213" s="54" t="s">
        <v>428</v>
      </c>
      <c r="C1213" s="54" t="s">
        <v>279</v>
      </c>
      <c r="D1213" s="54" t="s">
        <v>429</v>
      </c>
      <c r="E1213" s="54" t="s">
        <v>7882</v>
      </c>
      <c r="F1213" s="71">
        <v>44469</v>
      </c>
      <c r="G1213" s="72">
        <v>17.82</v>
      </c>
      <c r="H1213" s="72">
        <v>1506.68</v>
      </c>
      <c r="I1213" s="54" t="s">
        <v>265</v>
      </c>
      <c r="J1213" s="54" t="s">
        <v>7871</v>
      </c>
      <c r="K1213" s="54" t="s">
        <v>7514</v>
      </c>
      <c r="L1213" s="54" t="s">
        <v>7514</v>
      </c>
      <c r="M1213" s="54" t="s">
        <v>7882</v>
      </c>
      <c r="N1213" s="54" t="s">
        <v>256</v>
      </c>
      <c r="O1213" s="54" t="s">
        <v>256</v>
      </c>
      <c r="P1213" s="54" t="s">
        <v>435</v>
      </c>
      <c r="Q1213" s="54" t="s">
        <v>256</v>
      </c>
      <c r="R1213" s="54" t="s">
        <v>431</v>
      </c>
      <c r="S1213" s="71"/>
      <c r="T1213" s="54" t="s">
        <v>256</v>
      </c>
      <c r="U1213" s="71">
        <v>44469</v>
      </c>
      <c r="V1213" s="54" t="s">
        <v>256</v>
      </c>
      <c r="W1213" t="str">
        <f t="shared" si="18"/>
        <v>Sep-21</v>
      </c>
    </row>
    <row r="1214" spans="1:23" x14ac:dyDescent="0.25">
      <c r="A1214" s="54" t="s">
        <v>318</v>
      </c>
      <c r="B1214" s="54" t="s">
        <v>428</v>
      </c>
      <c r="C1214" s="54" t="s">
        <v>279</v>
      </c>
      <c r="D1214" s="54" t="s">
        <v>436</v>
      </c>
      <c r="E1214" s="54" t="s">
        <v>7883</v>
      </c>
      <c r="F1214" s="71">
        <v>44469</v>
      </c>
      <c r="G1214" s="72">
        <v>-584.34</v>
      </c>
      <c r="H1214" s="72">
        <v>-49405.95</v>
      </c>
      <c r="I1214" s="54" t="s">
        <v>265</v>
      </c>
      <c r="J1214" s="54" t="s">
        <v>7871</v>
      </c>
      <c r="K1214" s="54" t="s">
        <v>601</v>
      </c>
      <c r="L1214" s="54" t="s">
        <v>601</v>
      </c>
      <c r="M1214" s="54" t="s">
        <v>7883</v>
      </c>
      <c r="N1214" s="54" t="s">
        <v>256</v>
      </c>
      <c r="O1214" s="54" t="s">
        <v>256</v>
      </c>
      <c r="P1214" s="54" t="s">
        <v>277</v>
      </c>
      <c r="Q1214" s="54" t="s">
        <v>256</v>
      </c>
      <c r="R1214" s="54" t="s">
        <v>431</v>
      </c>
      <c r="S1214" s="71"/>
      <c r="T1214" s="54" t="s">
        <v>256</v>
      </c>
      <c r="U1214" s="71">
        <v>44469</v>
      </c>
      <c r="V1214" s="54" t="s">
        <v>256</v>
      </c>
      <c r="W1214" t="str">
        <f t="shared" si="18"/>
        <v>Sep-21</v>
      </c>
    </row>
    <row r="1215" spans="1:23" x14ac:dyDescent="0.25">
      <c r="A1215" s="54" t="s">
        <v>318</v>
      </c>
      <c r="B1215" s="54" t="s">
        <v>428</v>
      </c>
      <c r="C1215" s="54" t="s">
        <v>279</v>
      </c>
      <c r="D1215" s="54" t="s">
        <v>429</v>
      </c>
      <c r="E1215" s="54" t="s">
        <v>7884</v>
      </c>
      <c r="F1215" s="71">
        <v>44469</v>
      </c>
      <c r="G1215" s="72">
        <v>251.46</v>
      </c>
      <c r="H1215" s="72">
        <v>21260.94</v>
      </c>
      <c r="I1215" s="54" t="s">
        <v>265</v>
      </c>
      <c r="J1215" s="54" t="s">
        <v>7871</v>
      </c>
      <c r="K1215" s="54" t="s">
        <v>7885</v>
      </c>
      <c r="L1215" s="54" t="s">
        <v>7885</v>
      </c>
      <c r="M1215" s="54" t="s">
        <v>7884</v>
      </c>
      <c r="N1215" s="54" t="s">
        <v>256</v>
      </c>
      <c r="O1215" s="54" t="s">
        <v>256</v>
      </c>
      <c r="P1215" s="54" t="s">
        <v>277</v>
      </c>
      <c r="Q1215" s="54" t="s">
        <v>256</v>
      </c>
      <c r="R1215" s="54" t="s">
        <v>431</v>
      </c>
      <c r="S1215" s="71"/>
      <c r="T1215" s="54" t="s">
        <v>256</v>
      </c>
      <c r="U1215" s="71">
        <v>44469</v>
      </c>
      <c r="V1215" s="54" t="s">
        <v>256</v>
      </c>
      <c r="W1215" t="str">
        <f t="shared" si="18"/>
        <v>Sep-21</v>
      </c>
    </row>
    <row r="1216" spans="1:23" x14ac:dyDescent="0.25">
      <c r="A1216" s="54" t="s">
        <v>318</v>
      </c>
      <c r="B1216" s="54" t="s">
        <v>428</v>
      </c>
      <c r="C1216" s="54" t="s">
        <v>279</v>
      </c>
      <c r="D1216" s="54" t="s">
        <v>429</v>
      </c>
      <c r="E1216" s="54" t="s">
        <v>7886</v>
      </c>
      <c r="F1216" s="71">
        <v>44469</v>
      </c>
      <c r="G1216" s="72">
        <v>472.35</v>
      </c>
      <c r="H1216" s="72">
        <v>39937.19</v>
      </c>
      <c r="I1216" s="54" t="s">
        <v>265</v>
      </c>
      <c r="J1216" s="54" t="s">
        <v>7871</v>
      </c>
      <c r="K1216" s="54" t="s">
        <v>7887</v>
      </c>
      <c r="L1216" s="54" t="s">
        <v>7887</v>
      </c>
      <c r="M1216" s="54" t="s">
        <v>7886</v>
      </c>
      <c r="N1216" s="54" t="s">
        <v>256</v>
      </c>
      <c r="O1216" s="54" t="s">
        <v>256</v>
      </c>
      <c r="P1216" s="54" t="s">
        <v>277</v>
      </c>
      <c r="Q1216" s="54" t="s">
        <v>256</v>
      </c>
      <c r="R1216" s="54" t="s">
        <v>431</v>
      </c>
      <c r="S1216" s="71"/>
      <c r="T1216" s="54" t="s">
        <v>256</v>
      </c>
      <c r="U1216" s="71">
        <v>44469</v>
      </c>
      <c r="V1216" s="54" t="s">
        <v>256</v>
      </c>
      <c r="W1216" t="str">
        <f t="shared" si="18"/>
        <v>Sep-21</v>
      </c>
    </row>
    <row r="1217" spans="1:23" x14ac:dyDescent="0.25">
      <c r="A1217" s="54" t="s">
        <v>318</v>
      </c>
      <c r="B1217" s="54" t="s">
        <v>428</v>
      </c>
      <c r="C1217" s="54" t="s">
        <v>279</v>
      </c>
      <c r="D1217" s="54" t="s">
        <v>429</v>
      </c>
      <c r="E1217" s="54" t="s">
        <v>7888</v>
      </c>
      <c r="F1217" s="71">
        <v>44469</v>
      </c>
      <c r="G1217" s="72">
        <v>152.75</v>
      </c>
      <c r="H1217" s="72">
        <v>12915.01</v>
      </c>
      <c r="I1217" s="54" t="s">
        <v>265</v>
      </c>
      <c r="J1217" s="54" t="s">
        <v>7871</v>
      </c>
      <c r="K1217" s="54" t="s">
        <v>7664</v>
      </c>
      <c r="L1217" s="54" t="s">
        <v>7664</v>
      </c>
      <c r="M1217" s="54" t="s">
        <v>7888</v>
      </c>
      <c r="N1217" s="54" t="s">
        <v>256</v>
      </c>
      <c r="O1217" s="54" t="s">
        <v>256</v>
      </c>
      <c r="P1217" s="54" t="s">
        <v>437</v>
      </c>
      <c r="Q1217" s="54" t="s">
        <v>256</v>
      </c>
      <c r="R1217" s="54" t="s">
        <v>431</v>
      </c>
      <c r="S1217" s="71"/>
      <c r="T1217" s="54" t="s">
        <v>256</v>
      </c>
      <c r="U1217" s="71">
        <v>44469</v>
      </c>
      <c r="V1217" s="54" t="s">
        <v>256</v>
      </c>
      <c r="W1217" t="str">
        <f t="shared" si="18"/>
        <v>Sep-21</v>
      </c>
    </row>
    <row r="1218" spans="1:23" x14ac:dyDescent="0.25">
      <c r="A1218" s="54" t="s">
        <v>318</v>
      </c>
      <c r="B1218" s="54" t="s">
        <v>428</v>
      </c>
      <c r="C1218" s="54" t="s">
        <v>279</v>
      </c>
      <c r="D1218" s="54" t="s">
        <v>429</v>
      </c>
      <c r="E1218" s="54" t="s">
        <v>7889</v>
      </c>
      <c r="F1218" s="71">
        <v>44469</v>
      </c>
      <c r="G1218" s="72">
        <v>25.31</v>
      </c>
      <c r="H1218" s="72">
        <v>2139.96</v>
      </c>
      <c r="I1218" s="54" t="s">
        <v>265</v>
      </c>
      <c r="J1218" s="54" t="s">
        <v>7871</v>
      </c>
      <c r="K1218" s="54" t="s">
        <v>7671</v>
      </c>
      <c r="L1218" s="54" t="s">
        <v>7671</v>
      </c>
      <c r="M1218" s="54" t="s">
        <v>7889</v>
      </c>
      <c r="N1218" s="54" t="s">
        <v>256</v>
      </c>
      <c r="O1218" s="54" t="s">
        <v>256</v>
      </c>
      <c r="P1218" s="54" t="s">
        <v>437</v>
      </c>
      <c r="Q1218" s="54" t="s">
        <v>256</v>
      </c>
      <c r="R1218" s="54" t="s">
        <v>431</v>
      </c>
      <c r="S1218" s="71"/>
      <c r="T1218" s="54" t="s">
        <v>256</v>
      </c>
      <c r="U1218" s="71">
        <v>44469</v>
      </c>
      <c r="V1218" s="54" t="s">
        <v>256</v>
      </c>
      <c r="W1218" t="str">
        <f t="shared" ref="W1218:W1281" si="19">TEXT(F1218,"MMM-YY")</f>
        <v>Sep-21</v>
      </c>
    </row>
    <row r="1219" spans="1:23" x14ac:dyDescent="0.25">
      <c r="A1219" s="54" t="s">
        <v>317</v>
      </c>
      <c r="B1219" s="54" t="s">
        <v>428</v>
      </c>
      <c r="C1219" s="54" t="s">
        <v>279</v>
      </c>
      <c r="D1219" s="54" t="s">
        <v>429</v>
      </c>
      <c r="E1219" s="54" t="s">
        <v>7890</v>
      </c>
      <c r="F1219" s="71">
        <v>44469</v>
      </c>
      <c r="G1219" s="72">
        <v>1509.61</v>
      </c>
      <c r="H1219" s="72">
        <v>126731.76</v>
      </c>
      <c r="I1219" s="54" t="s">
        <v>265</v>
      </c>
      <c r="J1219" s="54" t="s">
        <v>7871</v>
      </c>
      <c r="K1219" s="54" t="s">
        <v>7891</v>
      </c>
      <c r="L1219" s="54" t="s">
        <v>7891</v>
      </c>
      <c r="M1219" s="54" t="s">
        <v>7890</v>
      </c>
      <c r="N1219" s="54" t="s">
        <v>256</v>
      </c>
      <c r="O1219" s="54" t="s">
        <v>256</v>
      </c>
      <c r="P1219" s="54" t="s">
        <v>271</v>
      </c>
      <c r="Q1219" s="54" t="s">
        <v>256</v>
      </c>
      <c r="R1219" s="54" t="s">
        <v>431</v>
      </c>
      <c r="S1219" s="71"/>
      <c r="T1219" s="54" t="s">
        <v>256</v>
      </c>
      <c r="U1219" s="71">
        <v>44469</v>
      </c>
      <c r="V1219" s="54" t="s">
        <v>443</v>
      </c>
      <c r="W1219" t="str">
        <f t="shared" si="19"/>
        <v>Sep-21</v>
      </c>
    </row>
    <row r="1220" spans="1:23" x14ac:dyDescent="0.25">
      <c r="A1220" s="54" t="s">
        <v>317</v>
      </c>
      <c r="B1220" s="54" t="s">
        <v>428</v>
      </c>
      <c r="C1220" s="54" t="s">
        <v>279</v>
      </c>
      <c r="D1220" s="54" t="s">
        <v>429</v>
      </c>
      <c r="E1220" s="54" t="s">
        <v>7892</v>
      </c>
      <c r="F1220" s="71">
        <v>44469</v>
      </c>
      <c r="G1220" s="72">
        <v>710.32</v>
      </c>
      <c r="H1220" s="72">
        <v>60057.56</v>
      </c>
      <c r="I1220" s="54" t="s">
        <v>265</v>
      </c>
      <c r="J1220" s="54" t="s">
        <v>7871</v>
      </c>
      <c r="K1220" s="54" t="s">
        <v>7893</v>
      </c>
      <c r="L1220" s="54" t="s">
        <v>256</v>
      </c>
      <c r="M1220" s="54" t="s">
        <v>7892</v>
      </c>
      <c r="N1220" s="54" t="s">
        <v>256</v>
      </c>
      <c r="O1220" s="54" t="s">
        <v>256</v>
      </c>
      <c r="P1220" s="54" t="s">
        <v>444</v>
      </c>
      <c r="Q1220" s="54" t="s">
        <v>256</v>
      </c>
      <c r="R1220" s="54" t="s">
        <v>431</v>
      </c>
      <c r="S1220" s="71"/>
      <c r="T1220" s="54" t="s">
        <v>256</v>
      </c>
      <c r="U1220" s="71">
        <v>44469</v>
      </c>
      <c r="V1220" s="54" t="s">
        <v>256</v>
      </c>
      <c r="W1220" t="str">
        <f t="shared" si="19"/>
        <v>Sep-21</v>
      </c>
    </row>
    <row r="1221" spans="1:23" x14ac:dyDescent="0.25">
      <c r="A1221" s="54" t="s">
        <v>317</v>
      </c>
      <c r="B1221" s="54" t="s">
        <v>428</v>
      </c>
      <c r="C1221" s="54" t="s">
        <v>279</v>
      </c>
      <c r="D1221" s="54" t="s">
        <v>436</v>
      </c>
      <c r="E1221" s="54" t="s">
        <v>7894</v>
      </c>
      <c r="F1221" s="71">
        <v>44467</v>
      </c>
      <c r="G1221" s="72">
        <v>-4012.94</v>
      </c>
      <c r="H1221" s="72">
        <v>-338090.2</v>
      </c>
      <c r="I1221" s="54" t="s">
        <v>265</v>
      </c>
      <c r="J1221" s="54" t="s">
        <v>7895</v>
      </c>
      <c r="K1221" s="54" t="s">
        <v>7896</v>
      </c>
      <c r="L1221" s="54" t="s">
        <v>7897</v>
      </c>
      <c r="M1221" s="54" t="s">
        <v>7894</v>
      </c>
      <c r="N1221" s="54" t="s">
        <v>256</v>
      </c>
      <c r="O1221" s="54" t="s">
        <v>256</v>
      </c>
      <c r="P1221" s="54" t="s">
        <v>459</v>
      </c>
      <c r="Q1221" s="54" t="s">
        <v>256</v>
      </c>
      <c r="R1221" s="54" t="s">
        <v>431</v>
      </c>
      <c r="S1221" s="71"/>
      <c r="T1221" s="54" t="s">
        <v>256</v>
      </c>
      <c r="U1221" s="71">
        <v>44467</v>
      </c>
      <c r="V1221" s="54" t="s">
        <v>256</v>
      </c>
      <c r="W1221" t="str">
        <f t="shared" si="19"/>
        <v>Sep-21</v>
      </c>
    </row>
    <row r="1222" spans="1:23" x14ac:dyDescent="0.25">
      <c r="A1222" s="54" t="s">
        <v>317</v>
      </c>
      <c r="B1222" s="54" t="s">
        <v>428</v>
      </c>
      <c r="C1222" s="54" t="s">
        <v>441</v>
      </c>
      <c r="D1222" s="54" t="s">
        <v>436</v>
      </c>
      <c r="E1222" s="54" t="s">
        <v>7898</v>
      </c>
      <c r="F1222" s="71">
        <v>44459</v>
      </c>
      <c r="G1222" s="72">
        <v>-3.2</v>
      </c>
      <c r="H1222" s="72">
        <v>-269.60000000000002</v>
      </c>
      <c r="I1222" s="54" t="s">
        <v>265</v>
      </c>
      <c r="J1222" s="54" t="s">
        <v>7899</v>
      </c>
      <c r="K1222" s="54" t="s">
        <v>7900</v>
      </c>
      <c r="L1222" s="54" t="s">
        <v>7900</v>
      </c>
      <c r="M1222" s="54" t="s">
        <v>7898</v>
      </c>
      <c r="N1222" s="54" t="s">
        <v>256</v>
      </c>
      <c r="O1222" s="54" t="s">
        <v>256</v>
      </c>
      <c r="P1222" s="54" t="s">
        <v>267</v>
      </c>
      <c r="Q1222" s="54" t="s">
        <v>256</v>
      </c>
      <c r="R1222" s="54" t="s">
        <v>431</v>
      </c>
      <c r="S1222" s="71"/>
      <c r="T1222" s="54" t="s">
        <v>256</v>
      </c>
      <c r="U1222" s="71">
        <v>44455</v>
      </c>
      <c r="V1222" s="54" t="s">
        <v>256</v>
      </c>
      <c r="W1222" t="str">
        <f t="shared" si="19"/>
        <v>Sep-21</v>
      </c>
    </row>
    <row r="1223" spans="1:23" x14ac:dyDescent="0.25">
      <c r="A1223" s="54" t="s">
        <v>318</v>
      </c>
      <c r="B1223" s="54" t="s">
        <v>428</v>
      </c>
      <c r="C1223" s="54" t="s">
        <v>279</v>
      </c>
      <c r="D1223" s="54" t="s">
        <v>436</v>
      </c>
      <c r="E1223" s="54" t="s">
        <v>7901</v>
      </c>
      <c r="F1223" s="71">
        <v>44469</v>
      </c>
      <c r="G1223" s="72">
        <v>-7383.3</v>
      </c>
      <c r="H1223" s="72">
        <v>-624258.02</v>
      </c>
      <c r="I1223" s="54" t="s">
        <v>265</v>
      </c>
      <c r="J1223" s="54" t="s">
        <v>7902</v>
      </c>
      <c r="K1223" s="54" t="s">
        <v>7874</v>
      </c>
      <c r="L1223" s="54" t="s">
        <v>7903</v>
      </c>
      <c r="M1223" s="54" t="s">
        <v>7901</v>
      </c>
      <c r="N1223" s="54" t="s">
        <v>256</v>
      </c>
      <c r="O1223" s="54" t="s">
        <v>256</v>
      </c>
      <c r="P1223" s="54" t="s">
        <v>281</v>
      </c>
      <c r="Q1223" s="54" t="s">
        <v>256</v>
      </c>
      <c r="R1223" s="54" t="s">
        <v>431</v>
      </c>
      <c r="S1223" s="71"/>
      <c r="T1223" s="54" t="s">
        <v>256</v>
      </c>
      <c r="U1223" s="71">
        <v>44469</v>
      </c>
      <c r="V1223" s="54" t="s">
        <v>256</v>
      </c>
      <c r="W1223" t="str">
        <f t="shared" si="19"/>
        <v>Sep-21</v>
      </c>
    </row>
    <row r="1224" spans="1:23" x14ac:dyDescent="0.25">
      <c r="A1224" s="54" t="s">
        <v>317</v>
      </c>
      <c r="B1224" s="54" t="s">
        <v>428</v>
      </c>
      <c r="C1224" s="54" t="s">
        <v>441</v>
      </c>
      <c r="D1224" s="54" t="s">
        <v>436</v>
      </c>
      <c r="E1224" s="54" t="s">
        <v>7904</v>
      </c>
      <c r="F1224" s="71">
        <v>44453</v>
      </c>
      <c r="G1224" s="72">
        <v>-10</v>
      </c>
      <c r="H1224" s="72">
        <v>-842.5</v>
      </c>
      <c r="I1224" s="54" t="s">
        <v>265</v>
      </c>
      <c r="J1224" s="54" t="s">
        <v>7905</v>
      </c>
      <c r="K1224" s="54" t="s">
        <v>7906</v>
      </c>
      <c r="L1224" s="54" t="s">
        <v>7906</v>
      </c>
      <c r="M1224" s="54" t="s">
        <v>7904</v>
      </c>
      <c r="N1224" s="54" t="s">
        <v>256</v>
      </c>
      <c r="O1224" s="54" t="s">
        <v>256</v>
      </c>
      <c r="P1224" s="54" t="s">
        <v>267</v>
      </c>
      <c r="Q1224" s="54" t="s">
        <v>256</v>
      </c>
      <c r="R1224" s="54" t="s">
        <v>431</v>
      </c>
      <c r="S1224" s="71"/>
      <c r="T1224" s="54" t="s">
        <v>256</v>
      </c>
      <c r="U1224" s="71">
        <v>44448</v>
      </c>
      <c r="V1224" s="54" t="s">
        <v>256</v>
      </c>
      <c r="W1224" t="str">
        <f t="shared" si="19"/>
        <v>Sep-21</v>
      </c>
    </row>
    <row r="1225" spans="1:23" x14ac:dyDescent="0.25">
      <c r="A1225" s="54" t="s">
        <v>317</v>
      </c>
      <c r="B1225" s="54" t="s">
        <v>428</v>
      </c>
      <c r="C1225" s="54" t="s">
        <v>263</v>
      </c>
      <c r="D1225" s="54" t="s">
        <v>429</v>
      </c>
      <c r="E1225" s="54" t="s">
        <v>7907</v>
      </c>
      <c r="F1225" s="71">
        <v>44440</v>
      </c>
      <c r="G1225" s="72">
        <v>4316</v>
      </c>
      <c r="H1225" s="72">
        <v>363623</v>
      </c>
      <c r="I1225" s="54" t="s">
        <v>265</v>
      </c>
      <c r="J1225" s="54" t="s">
        <v>469</v>
      </c>
      <c r="K1225" s="54" t="s">
        <v>7908</v>
      </c>
      <c r="L1225" s="54" t="s">
        <v>7909</v>
      </c>
      <c r="M1225" s="54" t="s">
        <v>7907</v>
      </c>
      <c r="N1225" s="54" t="s">
        <v>256</v>
      </c>
      <c r="O1225" s="54" t="s">
        <v>256</v>
      </c>
      <c r="P1225" s="54" t="s">
        <v>468</v>
      </c>
      <c r="Q1225" s="54" t="s">
        <v>256</v>
      </c>
      <c r="R1225" s="54" t="s">
        <v>431</v>
      </c>
      <c r="S1225" s="71"/>
      <c r="T1225" s="54" t="s">
        <v>256</v>
      </c>
      <c r="U1225" s="71">
        <v>44440</v>
      </c>
      <c r="V1225" s="54" t="s">
        <v>256</v>
      </c>
      <c r="W1225" t="str">
        <f t="shared" si="19"/>
        <v>Sep-21</v>
      </c>
    </row>
    <row r="1226" spans="1:23" x14ac:dyDescent="0.25">
      <c r="A1226" s="54" t="s">
        <v>317</v>
      </c>
      <c r="B1226" s="54" t="s">
        <v>428</v>
      </c>
      <c r="C1226" s="54" t="s">
        <v>263</v>
      </c>
      <c r="D1226" s="54" t="s">
        <v>429</v>
      </c>
      <c r="E1226" s="54" t="s">
        <v>7910</v>
      </c>
      <c r="F1226" s="71">
        <v>44441</v>
      </c>
      <c r="G1226" s="72">
        <v>1600</v>
      </c>
      <c r="H1226" s="72">
        <v>134800</v>
      </c>
      <c r="I1226" s="54" t="s">
        <v>265</v>
      </c>
      <c r="J1226" s="54" t="s">
        <v>469</v>
      </c>
      <c r="K1226" s="54" t="s">
        <v>7911</v>
      </c>
      <c r="L1226" s="54" t="s">
        <v>7912</v>
      </c>
      <c r="M1226" s="54" t="s">
        <v>7910</v>
      </c>
      <c r="N1226" s="54" t="s">
        <v>256</v>
      </c>
      <c r="O1226" s="54" t="s">
        <v>256</v>
      </c>
      <c r="P1226" s="54" t="s">
        <v>468</v>
      </c>
      <c r="Q1226" s="54" t="s">
        <v>256</v>
      </c>
      <c r="R1226" s="54" t="s">
        <v>431</v>
      </c>
      <c r="S1226" s="71"/>
      <c r="T1226" s="54" t="s">
        <v>256</v>
      </c>
      <c r="U1226" s="71">
        <v>44441</v>
      </c>
      <c r="V1226" s="54" t="s">
        <v>256</v>
      </c>
      <c r="W1226" t="str">
        <f t="shared" si="19"/>
        <v>Sep-21</v>
      </c>
    </row>
    <row r="1227" spans="1:23" x14ac:dyDescent="0.25">
      <c r="A1227" s="54" t="s">
        <v>317</v>
      </c>
      <c r="B1227" s="54" t="s">
        <v>428</v>
      </c>
      <c r="C1227" s="54" t="s">
        <v>263</v>
      </c>
      <c r="D1227" s="54" t="s">
        <v>429</v>
      </c>
      <c r="E1227" s="54" t="s">
        <v>7913</v>
      </c>
      <c r="F1227" s="71">
        <v>44440</v>
      </c>
      <c r="G1227" s="72">
        <v>1508.65</v>
      </c>
      <c r="H1227" s="72">
        <v>127103.76</v>
      </c>
      <c r="I1227" s="54" t="s">
        <v>265</v>
      </c>
      <c r="J1227" s="54" t="s">
        <v>469</v>
      </c>
      <c r="K1227" s="54" t="s">
        <v>7914</v>
      </c>
      <c r="L1227" s="54" t="s">
        <v>7915</v>
      </c>
      <c r="M1227" s="54" t="s">
        <v>7913</v>
      </c>
      <c r="N1227" s="54" t="s">
        <v>256</v>
      </c>
      <c r="O1227" s="54" t="s">
        <v>256</v>
      </c>
      <c r="P1227" s="54" t="s">
        <v>468</v>
      </c>
      <c r="Q1227" s="54" t="s">
        <v>256</v>
      </c>
      <c r="R1227" s="54" t="s">
        <v>431</v>
      </c>
      <c r="S1227" s="71"/>
      <c r="T1227" s="54" t="s">
        <v>256</v>
      </c>
      <c r="U1227" s="71">
        <v>44440</v>
      </c>
      <c r="V1227" s="54" t="s">
        <v>256</v>
      </c>
      <c r="W1227" t="str">
        <f t="shared" si="19"/>
        <v>Sep-21</v>
      </c>
    </row>
    <row r="1228" spans="1:23" x14ac:dyDescent="0.25">
      <c r="A1228" s="54" t="s">
        <v>317</v>
      </c>
      <c r="B1228" s="54" t="s">
        <v>428</v>
      </c>
      <c r="C1228" s="54" t="s">
        <v>263</v>
      </c>
      <c r="D1228" s="54" t="s">
        <v>429</v>
      </c>
      <c r="E1228" s="54" t="s">
        <v>7916</v>
      </c>
      <c r="F1228" s="71">
        <v>44441</v>
      </c>
      <c r="G1228" s="72">
        <v>2725</v>
      </c>
      <c r="H1228" s="72">
        <v>229581.25</v>
      </c>
      <c r="I1228" s="54" t="s">
        <v>265</v>
      </c>
      <c r="J1228" s="54" t="s">
        <v>469</v>
      </c>
      <c r="K1228" s="54" t="s">
        <v>7917</v>
      </c>
      <c r="L1228" s="54" t="s">
        <v>7918</v>
      </c>
      <c r="M1228" s="54" t="s">
        <v>7916</v>
      </c>
      <c r="N1228" s="54" t="s">
        <v>256</v>
      </c>
      <c r="O1228" s="54" t="s">
        <v>256</v>
      </c>
      <c r="P1228" s="54" t="s">
        <v>468</v>
      </c>
      <c r="Q1228" s="54" t="s">
        <v>256</v>
      </c>
      <c r="R1228" s="54" t="s">
        <v>431</v>
      </c>
      <c r="S1228" s="71"/>
      <c r="T1228" s="54" t="s">
        <v>256</v>
      </c>
      <c r="U1228" s="71">
        <v>44441</v>
      </c>
      <c r="V1228" s="54" t="s">
        <v>256</v>
      </c>
      <c r="W1228" t="str">
        <f t="shared" si="19"/>
        <v>Sep-21</v>
      </c>
    </row>
    <row r="1229" spans="1:23" x14ac:dyDescent="0.25">
      <c r="A1229" s="54" t="s">
        <v>317</v>
      </c>
      <c r="B1229" s="54" t="s">
        <v>428</v>
      </c>
      <c r="C1229" s="54" t="s">
        <v>263</v>
      </c>
      <c r="D1229" s="54" t="s">
        <v>429</v>
      </c>
      <c r="E1229" s="54" t="s">
        <v>7919</v>
      </c>
      <c r="F1229" s="71">
        <v>44445</v>
      </c>
      <c r="G1229" s="72">
        <v>1176</v>
      </c>
      <c r="H1229" s="72">
        <v>99078</v>
      </c>
      <c r="I1229" s="54" t="s">
        <v>265</v>
      </c>
      <c r="J1229" s="54" t="s">
        <v>469</v>
      </c>
      <c r="K1229" s="54" t="s">
        <v>548</v>
      </c>
      <c r="L1229" s="54" t="s">
        <v>7920</v>
      </c>
      <c r="M1229" s="54" t="s">
        <v>7919</v>
      </c>
      <c r="N1229" s="54" t="s">
        <v>256</v>
      </c>
      <c r="O1229" s="54" t="s">
        <v>256</v>
      </c>
      <c r="P1229" s="54" t="s">
        <v>468</v>
      </c>
      <c r="Q1229" s="54" t="s">
        <v>256</v>
      </c>
      <c r="R1229" s="54" t="s">
        <v>431</v>
      </c>
      <c r="S1229" s="71"/>
      <c r="T1229" s="54" t="s">
        <v>256</v>
      </c>
      <c r="U1229" s="71">
        <v>44445</v>
      </c>
      <c r="V1229" s="54" t="s">
        <v>256</v>
      </c>
      <c r="W1229" t="str">
        <f t="shared" si="19"/>
        <v>Sep-21</v>
      </c>
    </row>
    <row r="1230" spans="1:23" x14ac:dyDescent="0.25">
      <c r="A1230" s="54" t="s">
        <v>317</v>
      </c>
      <c r="B1230" s="54" t="s">
        <v>428</v>
      </c>
      <c r="C1230" s="54" t="s">
        <v>263</v>
      </c>
      <c r="D1230" s="54" t="s">
        <v>429</v>
      </c>
      <c r="E1230" s="54" t="s">
        <v>7921</v>
      </c>
      <c r="F1230" s="71">
        <v>44447</v>
      </c>
      <c r="G1230" s="72">
        <v>1362.59</v>
      </c>
      <c r="H1230" s="72">
        <v>114798.21</v>
      </c>
      <c r="I1230" s="54" t="s">
        <v>265</v>
      </c>
      <c r="J1230" s="54" t="s">
        <v>469</v>
      </c>
      <c r="K1230" s="54" t="s">
        <v>549</v>
      </c>
      <c r="L1230" s="54" t="s">
        <v>7922</v>
      </c>
      <c r="M1230" s="54" t="s">
        <v>7921</v>
      </c>
      <c r="N1230" s="54" t="s">
        <v>256</v>
      </c>
      <c r="O1230" s="54" t="s">
        <v>256</v>
      </c>
      <c r="P1230" s="54" t="s">
        <v>468</v>
      </c>
      <c r="Q1230" s="54" t="s">
        <v>256</v>
      </c>
      <c r="R1230" s="54" t="s">
        <v>431</v>
      </c>
      <c r="S1230" s="71"/>
      <c r="T1230" s="54" t="s">
        <v>256</v>
      </c>
      <c r="U1230" s="71">
        <v>44447</v>
      </c>
      <c r="V1230" s="54" t="s">
        <v>256</v>
      </c>
      <c r="W1230" t="str">
        <f t="shared" si="19"/>
        <v>Sep-21</v>
      </c>
    </row>
    <row r="1231" spans="1:23" x14ac:dyDescent="0.25">
      <c r="A1231" s="54" t="s">
        <v>317</v>
      </c>
      <c r="B1231" s="54" t="s">
        <v>428</v>
      </c>
      <c r="C1231" s="54" t="s">
        <v>263</v>
      </c>
      <c r="D1231" s="54" t="s">
        <v>429</v>
      </c>
      <c r="E1231" s="54" t="s">
        <v>7923</v>
      </c>
      <c r="F1231" s="71">
        <v>44445</v>
      </c>
      <c r="G1231" s="72">
        <v>946.47</v>
      </c>
      <c r="H1231" s="72">
        <v>79740.100000000006</v>
      </c>
      <c r="I1231" s="54" t="s">
        <v>265</v>
      </c>
      <c r="J1231" s="54" t="s">
        <v>469</v>
      </c>
      <c r="K1231" s="54" t="s">
        <v>550</v>
      </c>
      <c r="L1231" s="54" t="s">
        <v>7924</v>
      </c>
      <c r="M1231" s="54" t="s">
        <v>7923</v>
      </c>
      <c r="N1231" s="54" t="s">
        <v>256</v>
      </c>
      <c r="O1231" s="54" t="s">
        <v>256</v>
      </c>
      <c r="P1231" s="54" t="s">
        <v>468</v>
      </c>
      <c r="Q1231" s="54" t="s">
        <v>256</v>
      </c>
      <c r="R1231" s="54" t="s">
        <v>431</v>
      </c>
      <c r="S1231" s="71"/>
      <c r="T1231" s="54" t="s">
        <v>256</v>
      </c>
      <c r="U1231" s="71">
        <v>44445</v>
      </c>
      <c r="V1231" s="54" t="s">
        <v>256</v>
      </c>
      <c r="W1231" t="str">
        <f t="shared" si="19"/>
        <v>Sep-21</v>
      </c>
    </row>
    <row r="1232" spans="1:23" x14ac:dyDescent="0.25">
      <c r="A1232" s="54" t="s">
        <v>317</v>
      </c>
      <c r="B1232" s="54" t="s">
        <v>428</v>
      </c>
      <c r="C1232" s="54" t="s">
        <v>263</v>
      </c>
      <c r="D1232" s="54" t="s">
        <v>429</v>
      </c>
      <c r="E1232" s="54" t="s">
        <v>7925</v>
      </c>
      <c r="F1232" s="71">
        <v>44445</v>
      </c>
      <c r="G1232" s="72">
        <v>1514.01</v>
      </c>
      <c r="H1232" s="72">
        <v>127555.34</v>
      </c>
      <c r="I1232" s="54" t="s">
        <v>265</v>
      </c>
      <c r="J1232" s="54" t="s">
        <v>469</v>
      </c>
      <c r="K1232" s="54" t="s">
        <v>623</v>
      </c>
      <c r="L1232" s="54" t="s">
        <v>7926</v>
      </c>
      <c r="M1232" s="54" t="s">
        <v>7925</v>
      </c>
      <c r="N1232" s="54" t="s">
        <v>256</v>
      </c>
      <c r="O1232" s="54" t="s">
        <v>256</v>
      </c>
      <c r="P1232" s="54" t="s">
        <v>468</v>
      </c>
      <c r="Q1232" s="54" t="s">
        <v>256</v>
      </c>
      <c r="R1232" s="54" t="s">
        <v>431</v>
      </c>
      <c r="S1232" s="71"/>
      <c r="T1232" s="54" t="s">
        <v>256</v>
      </c>
      <c r="U1232" s="71">
        <v>44445</v>
      </c>
      <c r="V1232" s="54" t="s">
        <v>256</v>
      </c>
      <c r="W1232" t="str">
        <f t="shared" si="19"/>
        <v>Sep-21</v>
      </c>
    </row>
    <row r="1233" spans="1:23" x14ac:dyDescent="0.25">
      <c r="A1233" s="54" t="s">
        <v>317</v>
      </c>
      <c r="B1233" s="54" t="s">
        <v>428</v>
      </c>
      <c r="C1233" s="54" t="s">
        <v>263</v>
      </c>
      <c r="D1233" s="54" t="s">
        <v>429</v>
      </c>
      <c r="E1233" s="54" t="s">
        <v>7927</v>
      </c>
      <c r="F1233" s="71">
        <v>44447</v>
      </c>
      <c r="G1233" s="72">
        <v>1268</v>
      </c>
      <c r="H1233" s="72">
        <v>106829</v>
      </c>
      <c r="I1233" s="54" t="s">
        <v>265</v>
      </c>
      <c r="J1233" s="54" t="s">
        <v>469</v>
      </c>
      <c r="K1233" s="54" t="s">
        <v>7928</v>
      </c>
      <c r="L1233" s="54" t="s">
        <v>7929</v>
      </c>
      <c r="M1233" s="54" t="s">
        <v>7927</v>
      </c>
      <c r="N1233" s="54" t="s">
        <v>256</v>
      </c>
      <c r="O1233" s="54" t="s">
        <v>256</v>
      </c>
      <c r="P1233" s="54" t="s">
        <v>468</v>
      </c>
      <c r="Q1233" s="54" t="s">
        <v>256</v>
      </c>
      <c r="R1233" s="54" t="s">
        <v>431</v>
      </c>
      <c r="S1233" s="71"/>
      <c r="T1233" s="54" t="s">
        <v>256</v>
      </c>
      <c r="U1233" s="71">
        <v>44447</v>
      </c>
      <c r="V1233" s="54" t="s">
        <v>256</v>
      </c>
      <c r="W1233" t="str">
        <f t="shared" si="19"/>
        <v>Sep-21</v>
      </c>
    </row>
    <row r="1234" spans="1:23" x14ac:dyDescent="0.25">
      <c r="A1234" s="54" t="s">
        <v>317</v>
      </c>
      <c r="B1234" s="54" t="s">
        <v>428</v>
      </c>
      <c r="C1234" s="54" t="s">
        <v>263</v>
      </c>
      <c r="D1234" s="54" t="s">
        <v>429</v>
      </c>
      <c r="E1234" s="54" t="s">
        <v>7930</v>
      </c>
      <c r="F1234" s="71">
        <v>44445</v>
      </c>
      <c r="G1234" s="72">
        <v>4589.0600000000004</v>
      </c>
      <c r="H1234" s="72">
        <v>386628.31</v>
      </c>
      <c r="I1234" s="54" t="s">
        <v>265</v>
      </c>
      <c r="J1234" s="54" t="s">
        <v>469</v>
      </c>
      <c r="K1234" s="54" t="s">
        <v>635</v>
      </c>
      <c r="L1234" s="54" t="s">
        <v>7931</v>
      </c>
      <c r="M1234" s="54" t="s">
        <v>7930</v>
      </c>
      <c r="N1234" s="54" t="s">
        <v>256</v>
      </c>
      <c r="O1234" s="54" t="s">
        <v>256</v>
      </c>
      <c r="P1234" s="54" t="s">
        <v>468</v>
      </c>
      <c r="Q1234" s="54" t="s">
        <v>256</v>
      </c>
      <c r="R1234" s="54" t="s">
        <v>431</v>
      </c>
      <c r="S1234" s="71"/>
      <c r="T1234" s="54" t="s">
        <v>256</v>
      </c>
      <c r="U1234" s="71">
        <v>44445</v>
      </c>
      <c r="V1234" s="54" t="s">
        <v>256</v>
      </c>
      <c r="W1234" t="str">
        <f t="shared" si="19"/>
        <v>Sep-21</v>
      </c>
    </row>
    <row r="1235" spans="1:23" x14ac:dyDescent="0.25">
      <c r="A1235" s="54" t="s">
        <v>317</v>
      </c>
      <c r="B1235" s="54" t="s">
        <v>428</v>
      </c>
      <c r="C1235" s="54" t="s">
        <v>263</v>
      </c>
      <c r="D1235" s="54" t="s">
        <v>429</v>
      </c>
      <c r="E1235" s="54" t="s">
        <v>7932</v>
      </c>
      <c r="F1235" s="71">
        <v>44460</v>
      </c>
      <c r="G1235" s="72">
        <v>6550.38</v>
      </c>
      <c r="H1235" s="72">
        <v>551869.52</v>
      </c>
      <c r="I1235" s="54" t="s">
        <v>265</v>
      </c>
      <c r="J1235" s="54" t="s">
        <v>469</v>
      </c>
      <c r="K1235" s="54" t="s">
        <v>7933</v>
      </c>
      <c r="L1235" s="54" t="s">
        <v>7934</v>
      </c>
      <c r="M1235" s="54" t="s">
        <v>7932</v>
      </c>
      <c r="N1235" s="54" t="s">
        <v>256</v>
      </c>
      <c r="O1235" s="54" t="s">
        <v>256</v>
      </c>
      <c r="P1235" s="54" t="s">
        <v>468</v>
      </c>
      <c r="Q1235" s="54" t="s">
        <v>256</v>
      </c>
      <c r="R1235" s="54" t="s">
        <v>431</v>
      </c>
      <c r="S1235" s="71"/>
      <c r="T1235" s="54" t="s">
        <v>256</v>
      </c>
      <c r="U1235" s="71">
        <v>44460</v>
      </c>
      <c r="V1235" s="54" t="s">
        <v>256</v>
      </c>
      <c r="W1235" t="str">
        <f t="shared" si="19"/>
        <v>Sep-21</v>
      </c>
    </row>
    <row r="1236" spans="1:23" x14ac:dyDescent="0.25">
      <c r="A1236" s="54" t="s">
        <v>317</v>
      </c>
      <c r="B1236" s="54" t="s">
        <v>428</v>
      </c>
      <c r="C1236" s="54" t="s">
        <v>263</v>
      </c>
      <c r="D1236" s="54" t="s">
        <v>429</v>
      </c>
      <c r="E1236" s="54" t="s">
        <v>7935</v>
      </c>
      <c r="F1236" s="71">
        <v>44469</v>
      </c>
      <c r="G1236" s="72">
        <v>483.56</v>
      </c>
      <c r="H1236" s="72">
        <v>40739.93</v>
      </c>
      <c r="I1236" s="54" t="s">
        <v>265</v>
      </c>
      <c r="J1236" s="54" t="s">
        <v>469</v>
      </c>
      <c r="K1236" s="54" t="s">
        <v>7936</v>
      </c>
      <c r="L1236" s="54" t="s">
        <v>7937</v>
      </c>
      <c r="M1236" s="54" t="s">
        <v>7935</v>
      </c>
      <c r="N1236" s="54" t="s">
        <v>256</v>
      </c>
      <c r="O1236" s="54" t="s">
        <v>256</v>
      </c>
      <c r="P1236" s="54" t="s">
        <v>468</v>
      </c>
      <c r="Q1236" s="54" t="s">
        <v>256</v>
      </c>
      <c r="R1236" s="54" t="s">
        <v>431</v>
      </c>
      <c r="S1236" s="71"/>
      <c r="T1236" s="54" t="s">
        <v>256</v>
      </c>
      <c r="U1236" s="71">
        <v>44469</v>
      </c>
      <c r="V1236" s="54" t="s">
        <v>256</v>
      </c>
      <c r="W1236" t="str">
        <f t="shared" si="19"/>
        <v>Sep-21</v>
      </c>
    </row>
    <row r="1237" spans="1:23" x14ac:dyDescent="0.25">
      <c r="A1237" s="54" t="s">
        <v>317</v>
      </c>
      <c r="B1237" s="54" t="s">
        <v>428</v>
      </c>
      <c r="C1237" s="54" t="s">
        <v>263</v>
      </c>
      <c r="D1237" s="54" t="s">
        <v>429</v>
      </c>
      <c r="E1237" s="54" t="s">
        <v>7938</v>
      </c>
      <c r="F1237" s="71">
        <v>44461</v>
      </c>
      <c r="G1237" s="72">
        <v>7785.32</v>
      </c>
      <c r="H1237" s="72">
        <v>655913.21</v>
      </c>
      <c r="I1237" s="54" t="s">
        <v>265</v>
      </c>
      <c r="J1237" s="54" t="s">
        <v>469</v>
      </c>
      <c r="K1237" s="54" t="s">
        <v>630</v>
      </c>
      <c r="L1237" s="54" t="s">
        <v>7939</v>
      </c>
      <c r="M1237" s="54" t="s">
        <v>7938</v>
      </c>
      <c r="N1237" s="54" t="s">
        <v>256</v>
      </c>
      <c r="O1237" s="54" t="s">
        <v>256</v>
      </c>
      <c r="P1237" s="54" t="s">
        <v>468</v>
      </c>
      <c r="Q1237" s="54" t="s">
        <v>256</v>
      </c>
      <c r="R1237" s="54" t="s">
        <v>431</v>
      </c>
      <c r="S1237" s="71"/>
      <c r="T1237" s="54" t="s">
        <v>256</v>
      </c>
      <c r="U1237" s="71">
        <v>44461</v>
      </c>
      <c r="V1237" s="54" t="s">
        <v>256</v>
      </c>
      <c r="W1237" t="str">
        <f t="shared" si="19"/>
        <v>Sep-21</v>
      </c>
    </row>
    <row r="1238" spans="1:23" x14ac:dyDescent="0.25">
      <c r="A1238" s="54" t="s">
        <v>317</v>
      </c>
      <c r="B1238" s="54" t="s">
        <v>428</v>
      </c>
      <c r="C1238" s="54" t="s">
        <v>263</v>
      </c>
      <c r="D1238" s="54" t="s">
        <v>429</v>
      </c>
      <c r="E1238" s="54" t="s">
        <v>7940</v>
      </c>
      <c r="F1238" s="71">
        <v>44469</v>
      </c>
      <c r="G1238" s="72">
        <v>5241.6000000000004</v>
      </c>
      <c r="H1238" s="72">
        <v>443177.28</v>
      </c>
      <c r="I1238" s="54" t="s">
        <v>265</v>
      </c>
      <c r="J1238" s="54" t="s">
        <v>469</v>
      </c>
      <c r="K1238" s="54" t="s">
        <v>551</v>
      </c>
      <c r="L1238" s="54" t="s">
        <v>7941</v>
      </c>
      <c r="M1238" s="54" t="s">
        <v>7940</v>
      </c>
      <c r="N1238" s="54" t="s">
        <v>256</v>
      </c>
      <c r="O1238" s="54" t="s">
        <v>256</v>
      </c>
      <c r="P1238" s="54" t="s">
        <v>468</v>
      </c>
      <c r="Q1238" s="54" t="s">
        <v>256</v>
      </c>
      <c r="R1238" s="54" t="s">
        <v>431</v>
      </c>
      <c r="S1238" s="71"/>
      <c r="T1238" s="54" t="s">
        <v>256</v>
      </c>
      <c r="U1238" s="71">
        <v>44469</v>
      </c>
      <c r="V1238" s="54" t="s">
        <v>256</v>
      </c>
      <c r="W1238" t="str">
        <f t="shared" si="19"/>
        <v>Sep-21</v>
      </c>
    </row>
    <row r="1239" spans="1:23" x14ac:dyDescent="0.25">
      <c r="A1239" s="54" t="s">
        <v>317</v>
      </c>
      <c r="B1239" s="54" t="s">
        <v>428</v>
      </c>
      <c r="C1239" s="54" t="s">
        <v>263</v>
      </c>
      <c r="D1239" s="54" t="s">
        <v>429</v>
      </c>
      <c r="E1239" s="54" t="s">
        <v>7942</v>
      </c>
      <c r="F1239" s="71">
        <v>44469</v>
      </c>
      <c r="G1239" s="72">
        <v>3766.96</v>
      </c>
      <c r="H1239" s="72">
        <v>318496.46999999997</v>
      </c>
      <c r="I1239" s="54" t="s">
        <v>265</v>
      </c>
      <c r="J1239" s="54" t="s">
        <v>469</v>
      </c>
      <c r="K1239" s="54" t="s">
        <v>552</v>
      </c>
      <c r="L1239" s="54" t="s">
        <v>7943</v>
      </c>
      <c r="M1239" s="54" t="s">
        <v>7942</v>
      </c>
      <c r="N1239" s="54" t="s">
        <v>256</v>
      </c>
      <c r="O1239" s="54" t="s">
        <v>256</v>
      </c>
      <c r="P1239" s="54" t="s">
        <v>468</v>
      </c>
      <c r="Q1239" s="54" t="s">
        <v>256</v>
      </c>
      <c r="R1239" s="54" t="s">
        <v>431</v>
      </c>
      <c r="S1239" s="71"/>
      <c r="T1239" s="54" t="s">
        <v>256</v>
      </c>
      <c r="U1239" s="71">
        <v>44469</v>
      </c>
      <c r="V1239" s="54" t="s">
        <v>256</v>
      </c>
      <c r="W1239" t="str">
        <f t="shared" si="19"/>
        <v>Sep-21</v>
      </c>
    </row>
    <row r="1240" spans="1:23" x14ac:dyDescent="0.25">
      <c r="A1240" s="54" t="s">
        <v>318</v>
      </c>
      <c r="B1240" s="54" t="s">
        <v>428</v>
      </c>
      <c r="C1240" s="54" t="s">
        <v>263</v>
      </c>
      <c r="D1240" s="54" t="s">
        <v>429</v>
      </c>
      <c r="E1240" s="54" t="s">
        <v>7944</v>
      </c>
      <c r="F1240" s="71">
        <v>44453</v>
      </c>
      <c r="G1240" s="72">
        <v>101053.26</v>
      </c>
      <c r="H1240" s="72">
        <v>8513737.1600000001</v>
      </c>
      <c r="I1240" s="54" t="s">
        <v>265</v>
      </c>
      <c r="J1240" s="54" t="s">
        <v>7945</v>
      </c>
      <c r="K1240" s="54" t="s">
        <v>7946</v>
      </c>
      <c r="L1240" s="54" t="s">
        <v>7947</v>
      </c>
      <c r="M1240" s="54" t="s">
        <v>7944</v>
      </c>
      <c r="N1240" s="54" t="s">
        <v>256</v>
      </c>
      <c r="O1240" s="54" t="s">
        <v>256</v>
      </c>
      <c r="P1240" s="54" t="s">
        <v>7948</v>
      </c>
      <c r="Q1240" s="54" t="s">
        <v>256</v>
      </c>
      <c r="R1240" s="54" t="s">
        <v>431</v>
      </c>
      <c r="S1240" s="71"/>
      <c r="T1240" s="54" t="s">
        <v>256</v>
      </c>
      <c r="U1240" s="71">
        <v>44453</v>
      </c>
      <c r="V1240" s="54" t="s">
        <v>256</v>
      </c>
      <c r="W1240" t="str">
        <f t="shared" si="19"/>
        <v>Sep-21</v>
      </c>
    </row>
    <row r="1241" spans="1:23" x14ac:dyDescent="0.25">
      <c r="A1241" s="54" t="s">
        <v>318</v>
      </c>
      <c r="B1241" s="54" t="s">
        <v>428</v>
      </c>
      <c r="C1241" s="54" t="s">
        <v>263</v>
      </c>
      <c r="D1241" s="54" t="s">
        <v>429</v>
      </c>
      <c r="E1241" s="54" t="s">
        <v>7949</v>
      </c>
      <c r="F1241" s="71">
        <v>44452</v>
      </c>
      <c r="G1241" s="72">
        <v>16297.5</v>
      </c>
      <c r="H1241" s="72">
        <v>1373064.38</v>
      </c>
      <c r="I1241" s="54" t="s">
        <v>265</v>
      </c>
      <c r="J1241" s="54" t="s">
        <v>7945</v>
      </c>
      <c r="K1241" s="54" t="s">
        <v>7946</v>
      </c>
      <c r="L1241" s="54" t="s">
        <v>7950</v>
      </c>
      <c r="M1241" s="54" t="s">
        <v>7949</v>
      </c>
      <c r="N1241" s="54" t="s">
        <v>256</v>
      </c>
      <c r="O1241" s="54" t="s">
        <v>256</v>
      </c>
      <c r="P1241" s="54" t="s">
        <v>7948</v>
      </c>
      <c r="Q1241" s="54" t="s">
        <v>256</v>
      </c>
      <c r="R1241" s="54" t="s">
        <v>431</v>
      </c>
      <c r="S1241" s="71"/>
      <c r="T1241" s="54" t="s">
        <v>256</v>
      </c>
      <c r="U1241" s="71">
        <v>44452</v>
      </c>
      <c r="V1241" s="54" t="s">
        <v>256</v>
      </c>
      <c r="W1241" t="str">
        <f t="shared" si="19"/>
        <v>Sep-21</v>
      </c>
    </row>
    <row r="1242" spans="1:23" x14ac:dyDescent="0.25">
      <c r="A1242" s="54" t="s">
        <v>317</v>
      </c>
      <c r="B1242" s="54" t="s">
        <v>428</v>
      </c>
      <c r="C1242" s="54" t="s">
        <v>263</v>
      </c>
      <c r="D1242" s="54" t="s">
        <v>429</v>
      </c>
      <c r="E1242" s="54" t="s">
        <v>7951</v>
      </c>
      <c r="F1242" s="71">
        <v>44444</v>
      </c>
      <c r="G1242" s="72">
        <v>22886.68</v>
      </c>
      <c r="H1242" s="72">
        <v>1928202.79</v>
      </c>
      <c r="I1242" s="54" t="s">
        <v>265</v>
      </c>
      <c r="J1242" s="54" t="s">
        <v>333</v>
      </c>
      <c r="K1242" s="54" t="s">
        <v>7952</v>
      </c>
      <c r="L1242" s="54" t="s">
        <v>7953</v>
      </c>
      <c r="M1242" s="54" t="s">
        <v>7951</v>
      </c>
      <c r="N1242" s="54" t="s">
        <v>256</v>
      </c>
      <c r="O1242" s="54" t="s">
        <v>256</v>
      </c>
      <c r="P1242" s="54" t="s">
        <v>271</v>
      </c>
      <c r="Q1242" s="54" t="s">
        <v>256</v>
      </c>
      <c r="R1242" s="54" t="s">
        <v>431</v>
      </c>
      <c r="S1242" s="71"/>
      <c r="T1242" s="54" t="s">
        <v>256</v>
      </c>
      <c r="U1242" s="71">
        <v>44444</v>
      </c>
      <c r="V1242" s="54" t="s">
        <v>443</v>
      </c>
      <c r="W1242" t="str">
        <f t="shared" si="19"/>
        <v>Sep-21</v>
      </c>
    </row>
    <row r="1243" spans="1:23" x14ac:dyDescent="0.25">
      <c r="A1243" s="54" t="s">
        <v>317</v>
      </c>
      <c r="B1243" s="54" t="s">
        <v>428</v>
      </c>
      <c r="C1243" s="54" t="s">
        <v>263</v>
      </c>
      <c r="D1243" s="54" t="s">
        <v>429</v>
      </c>
      <c r="E1243" s="54" t="s">
        <v>7954</v>
      </c>
      <c r="F1243" s="71">
        <v>44444</v>
      </c>
      <c r="G1243" s="72">
        <v>9816</v>
      </c>
      <c r="H1243" s="72">
        <v>826998</v>
      </c>
      <c r="I1243" s="54" t="s">
        <v>265</v>
      </c>
      <c r="J1243" s="54" t="s">
        <v>333</v>
      </c>
      <c r="K1243" s="54" t="s">
        <v>7952</v>
      </c>
      <c r="L1243" s="54" t="s">
        <v>7955</v>
      </c>
      <c r="M1243" s="54" t="s">
        <v>7954</v>
      </c>
      <c r="N1243" s="54" t="s">
        <v>256</v>
      </c>
      <c r="O1243" s="54" t="s">
        <v>256</v>
      </c>
      <c r="P1243" s="54" t="s">
        <v>271</v>
      </c>
      <c r="Q1243" s="54" t="s">
        <v>256</v>
      </c>
      <c r="R1243" s="54" t="s">
        <v>431</v>
      </c>
      <c r="S1243" s="71"/>
      <c r="T1243" s="54" t="s">
        <v>256</v>
      </c>
      <c r="U1243" s="71">
        <v>44444</v>
      </c>
      <c r="V1243" s="54" t="s">
        <v>443</v>
      </c>
      <c r="W1243" t="str">
        <f t="shared" si="19"/>
        <v>Sep-21</v>
      </c>
    </row>
    <row r="1244" spans="1:23" x14ac:dyDescent="0.25">
      <c r="A1244" s="54" t="s">
        <v>317</v>
      </c>
      <c r="B1244" s="54" t="s">
        <v>428</v>
      </c>
      <c r="C1244" s="54" t="s">
        <v>263</v>
      </c>
      <c r="D1244" s="54" t="s">
        <v>429</v>
      </c>
      <c r="E1244" s="54" t="s">
        <v>7956</v>
      </c>
      <c r="F1244" s="71">
        <v>44444</v>
      </c>
      <c r="G1244" s="72">
        <v>3576</v>
      </c>
      <c r="H1244" s="72">
        <v>301278</v>
      </c>
      <c r="I1244" s="54" t="s">
        <v>265</v>
      </c>
      <c r="J1244" s="54" t="s">
        <v>333</v>
      </c>
      <c r="K1244" s="54" t="s">
        <v>7952</v>
      </c>
      <c r="L1244" s="54" t="s">
        <v>7957</v>
      </c>
      <c r="M1244" s="54" t="s">
        <v>7956</v>
      </c>
      <c r="N1244" s="54" t="s">
        <v>256</v>
      </c>
      <c r="O1244" s="54" t="s">
        <v>256</v>
      </c>
      <c r="P1244" s="54" t="s">
        <v>271</v>
      </c>
      <c r="Q1244" s="54" t="s">
        <v>256</v>
      </c>
      <c r="R1244" s="54" t="s">
        <v>431</v>
      </c>
      <c r="S1244" s="71"/>
      <c r="T1244" s="54" t="s">
        <v>256</v>
      </c>
      <c r="U1244" s="71">
        <v>44444</v>
      </c>
      <c r="V1244" s="54" t="s">
        <v>443</v>
      </c>
      <c r="W1244" t="str">
        <f t="shared" si="19"/>
        <v>Sep-21</v>
      </c>
    </row>
    <row r="1245" spans="1:23" x14ac:dyDescent="0.25">
      <c r="A1245" s="54" t="s">
        <v>317</v>
      </c>
      <c r="B1245" s="54" t="s">
        <v>428</v>
      </c>
      <c r="C1245" s="54" t="s">
        <v>263</v>
      </c>
      <c r="D1245" s="54" t="s">
        <v>429</v>
      </c>
      <c r="E1245" s="54" t="s">
        <v>7958</v>
      </c>
      <c r="F1245" s="71">
        <v>44444</v>
      </c>
      <c r="G1245" s="72">
        <v>8998</v>
      </c>
      <c r="H1245" s="72">
        <v>758081.5</v>
      </c>
      <c r="I1245" s="54" t="s">
        <v>265</v>
      </c>
      <c r="J1245" s="54" t="s">
        <v>333</v>
      </c>
      <c r="K1245" s="54" t="s">
        <v>7952</v>
      </c>
      <c r="L1245" s="54" t="s">
        <v>7959</v>
      </c>
      <c r="M1245" s="54" t="s">
        <v>7958</v>
      </c>
      <c r="N1245" s="54" t="s">
        <v>256</v>
      </c>
      <c r="O1245" s="54" t="s">
        <v>256</v>
      </c>
      <c r="P1245" s="54" t="s">
        <v>271</v>
      </c>
      <c r="Q1245" s="54" t="s">
        <v>256</v>
      </c>
      <c r="R1245" s="54" t="s">
        <v>431</v>
      </c>
      <c r="S1245" s="71"/>
      <c r="T1245" s="54" t="s">
        <v>256</v>
      </c>
      <c r="U1245" s="71">
        <v>44444</v>
      </c>
      <c r="V1245" s="54" t="s">
        <v>443</v>
      </c>
      <c r="W1245" t="str">
        <f t="shared" si="19"/>
        <v>Sep-21</v>
      </c>
    </row>
    <row r="1246" spans="1:23" x14ac:dyDescent="0.25">
      <c r="A1246" s="54" t="s">
        <v>317</v>
      </c>
      <c r="B1246" s="54" t="s">
        <v>428</v>
      </c>
      <c r="C1246" s="54" t="s">
        <v>263</v>
      </c>
      <c r="D1246" s="54" t="s">
        <v>429</v>
      </c>
      <c r="E1246" s="54" t="s">
        <v>7960</v>
      </c>
      <c r="F1246" s="71">
        <v>44445</v>
      </c>
      <c r="G1246" s="72">
        <v>22558.81</v>
      </c>
      <c r="H1246" s="72">
        <v>1900579.74</v>
      </c>
      <c r="I1246" s="54" t="s">
        <v>265</v>
      </c>
      <c r="J1246" s="54" t="s">
        <v>333</v>
      </c>
      <c r="K1246" s="54" t="s">
        <v>7952</v>
      </c>
      <c r="L1246" s="54" t="s">
        <v>7961</v>
      </c>
      <c r="M1246" s="54" t="s">
        <v>7960</v>
      </c>
      <c r="N1246" s="54" t="s">
        <v>256</v>
      </c>
      <c r="O1246" s="54" t="s">
        <v>256</v>
      </c>
      <c r="P1246" s="54" t="s">
        <v>271</v>
      </c>
      <c r="Q1246" s="54" t="s">
        <v>256</v>
      </c>
      <c r="R1246" s="54" t="s">
        <v>431</v>
      </c>
      <c r="S1246" s="71"/>
      <c r="T1246" s="54" t="s">
        <v>256</v>
      </c>
      <c r="U1246" s="71">
        <v>44445</v>
      </c>
      <c r="V1246" s="54" t="s">
        <v>443</v>
      </c>
      <c r="W1246" t="str">
        <f t="shared" si="19"/>
        <v>Sep-21</v>
      </c>
    </row>
    <row r="1247" spans="1:23" x14ac:dyDescent="0.25">
      <c r="A1247" s="54" t="s">
        <v>317</v>
      </c>
      <c r="B1247" s="54" t="s">
        <v>428</v>
      </c>
      <c r="C1247" s="54" t="s">
        <v>263</v>
      </c>
      <c r="D1247" s="54" t="s">
        <v>429</v>
      </c>
      <c r="E1247" s="54" t="s">
        <v>7962</v>
      </c>
      <c r="F1247" s="71">
        <v>44445</v>
      </c>
      <c r="G1247" s="72">
        <v>630.91999999999996</v>
      </c>
      <c r="H1247" s="72">
        <v>53155.01</v>
      </c>
      <c r="I1247" s="54" t="s">
        <v>265</v>
      </c>
      <c r="J1247" s="54" t="s">
        <v>333</v>
      </c>
      <c r="K1247" s="54" t="s">
        <v>7952</v>
      </c>
      <c r="L1247" s="54" t="s">
        <v>7963</v>
      </c>
      <c r="M1247" s="54" t="s">
        <v>7962</v>
      </c>
      <c r="N1247" s="54" t="s">
        <v>256</v>
      </c>
      <c r="O1247" s="54" t="s">
        <v>256</v>
      </c>
      <c r="P1247" s="54" t="s">
        <v>271</v>
      </c>
      <c r="Q1247" s="54" t="s">
        <v>256</v>
      </c>
      <c r="R1247" s="54" t="s">
        <v>431</v>
      </c>
      <c r="S1247" s="71"/>
      <c r="T1247" s="54" t="s">
        <v>256</v>
      </c>
      <c r="U1247" s="71">
        <v>44445</v>
      </c>
      <c r="V1247" s="54" t="s">
        <v>443</v>
      </c>
      <c r="W1247" t="str">
        <f t="shared" si="19"/>
        <v>Sep-21</v>
      </c>
    </row>
    <row r="1248" spans="1:23" x14ac:dyDescent="0.25">
      <c r="A1248" s="54" t="s">
        <v>317</v>
      </c>
      <c r="B1248" s="54" t="s">
        <v>428</v>
      </c>
      <c r="C1248" s="54" t="s">
        <v>263</v>
      </c>
      <c r="D1248" s="54" t="s">
        <v>429</v>
      </c>
      <c r="E1248" s="54" t="s">
        <v>7964</v>
      </c>
      <c r="F1248" s="71">
        <v>44446</v>
      </c>
      <c r="G1248" s="72">
        <v>12065.9</v>
      </c>
      <c r="H1248" s="72">
        <v>1016552.08</v>
      </c>
      <c r="I1248" s="54" t="s">
        <v>265</v>
      </c>
      <c r="J1248" s="54" t="s">
        <v>333</v>
      </c>
      <c r="K1248" s="54" t="s">
        <v>7952</v>
      </c>
      <c r="L1248" s="54" t="s">
        <v>7965</v>
      </c>
      <c r="M1248" s="54" t="s">
        <v>7964</v>
      </c>
      <c r="N1248" s="54" t="s">
        <v>256</v>
      </c>
      <c r="O1248" s="54" t="s">
        <v>256</v>
      </c>
      <c r="P1248" s="54" t="s">
        <v>271</v>
      </c>
      <c r="Q1248" s="54" t="s">
        <v>256</v>
      </c>
      <c r="R1248" s="54" t="s">
        <v>431</v>
      </c>
      <c r="S1248" s="71"/>
      <c r="T1248" s="54" t="s">
        <v>256</v>
      </c>
      <c r="U1248" s="71">
        <v>44446</v>
      </c>
      <c r="V1248" s="54" t="s">
        <v>443</v>
      </c>
      <c r="W1248" t="str">
        <f t="shared" si="19"/>
        <v>Sep-21</v>
      </c>
    </row>
    <row r="1249" spans="1:23" x14ac:dyDescent="0.25">
      <c r="A1249" s="54" t="s">
        <v>317</v>
      </c>
      <c r="B1249" s="54" t="s">
        <v>428</v>
      </c>
      <c r="C1249" s="54" t="s">
        <v>263</v>
      </c>
      <c r="D1249" s="54" t="s">
        <v>429</v>
      </c>
      <c r="E1249" s="54" t="s">
        <v>7966</v>
      </c>
      <c r="F1249" s="71">
        <v>44446</v>
      </c>
      <c r="G1249" s="72">
        <v>9441.9500000000007</v>
      </c>
      <c r="H1249" s="72">
        <v>795484.29</v>
      </c>
      <c r="I1249" s="54" t="s">
        <v>265</v>
      </c>
      <c r="J1249" s="54" t="s">
        <v>333</v>
      </c>
      <c r="K1249" s="54" t="s">
        <v>7952</v>
      </c>
      <c r="L1249" s="54" t="s">
        <v>7967</v>
      </c>
      <c r="M1249" s="54" t="s">
        <v>7966</v>
      </c>
      <c r="N1249" s="54" t="s">
        <v>256</v>
      </c>
      <c r="O1249" s="54" t="s">
        <v>256</v>
      </c>
      <c r="P1249" s="54" t="s">
        <v>271</v>
      </c>
      <c r="Q1249" s="54" t="s">
        <v>256</v>
      </c>
      <c r="R1249" s="54" t="s">
        <v>431</v>
      </c>
      <c r="S1249" s="71"/>
      <c r="T1249" s="54" t="s">
        <v>256</v>
      </c>
      <c r="U1249" s="71">
        <v>44446</v>
      </c>
      <c r="V1249" s="54" t="s">
        <v>443</v>
      </c>
      <c r="W1249" t="str">
        <f t="shared" si="19"/>
        <v>Sep-21</v>
      </c>
    </row>
    <row r="1250" spans="1:23" x14ac:dyDescent="0.25">
      <c r="A1250" s="54" t="s">
        <v>317</v>
      </c>
      <c r="B1250" s="54" t="s">
        <v>428</v>
      </c>
      <c r="C1250" s="54" t="s">
        <v>263</v>
      </c>
      <c r="D1250" s="54" t="s">
        <v>429</v>
      </c>
      <c r="E1250" s="54" t="s">
        <v>7968</v>
      </c>
      <c r="F1250" s="71">
        <v>44446</v>
      </c>
      <c r="G1250" s="72">
        <v>2159.02</v>
      </c>
      <c r="H1250" s="72">
        <v>181897.44</v>
      </c>
      <c r="I1250" s="54" t="s">
        <v>265</v>
      </c>
      <c r="J1250" s="54" t="s">
        <v>333</v>
      </c>
      <c r="K1250" s="54" t="s">
        <v>7952</v>
      </c>
      <c r="L1250" s="54" t="s">
        <v>7969</v>
      </c>
      <c r="M1250" s="54" t="s">
        <v>7968</v>
      </c>
      <c r="N1250" s="54" t="s">
        <v>256</v>
      </c>
      <c r="O1250" s="54" t="s">
        <v>256</v>
      </c>
      <c r="P1250" s="54" t="s">
        <v>271</v>
      </c>
      <c r="Q1250" s="54" t="s">
        <v>256</v>
      </c>
      <c r="R1250" s="54" t="s">
        <v>431</v>
      </c>
      <c r="S1250" s="71"/>
      <c r="T1250" s="54" t="s">
        <v>256</v>
      </c>
      <c r="U1250" s="71">
        <v>44446</v>
      </c>
      <c r="V1250" s="54" t="s">
        <v>443</v>
      </c>
      <c r="W1250" t="str">
        <f t="shared" si="19"/>
        <v>Sep-21</v>
      </c>
    </row>
    <row r="1251" spans="1:23" x14ac:dyDescent="0.25">
      <c r="A1251" s="54" t="s">
        <v>317</v>
      </c>
      <c r="B1251" s="54" t="s">
        <v>428</v>
      </c>
      <c r="C1251" s="54" t="s">
        <v>263</v>
      </c>
      <c r="D1251" s="54" t="s">
        <v>429</v>
      </c>
      <c r="E1251" s="54" t="s">
        <v>7970</v>
      </c>
      <c r="F1251" s="71">
        <v>44446</v>
      </c>
      <c r="G1251" s="72">
        <v>2773.28</v>
      </c>
      <c r="H1251" s="72">
        <v>233648.84</v>
      </c>
      <c r="I1251" s="54" t="s">
        <v>265</v>
      </c>
      <c r="J1251" s="54" t="s">
        <v>333</v>
      </c>
      <c r="K1251" s="54" t="s">
        <v>7952</v>
      </c>
      <c r="L1251" s="54" t="s">
        <v>7971</v>
      </c>
      <c r="M1251" s="54" t="s">
        <v>7970</v>
      </c>
      <c r="N1251" s="54" t="s">
        <v>256</v>
      </c>
      <c r="O1251" s="54" t="s">
        <v>256</v>
      </c>
      <c r="P1251" s="54" t="s">
        <v>271</v>
      </c>
      <c r="Q1251" s="54" t="s">
        <v>256</v>
      </c>
      <c r="R1251" s="54" t="s">
        <v>431</v>
      </c>
      <c r="S1251" s="71"/>
      <c r="T1251" s="54" t="s">
        <v>256</v>
      </c>
      <c r="U1251" s="71">
        <v>44446</v>
      </c>
      <c r="V1251" s="54" t="s">
        <v>443</v>
      </c>
      <c r="W1251" t="str">
        <f t="shared" si="19"/>
        <v>Sep-21</v>
      </c>
    </row>
    <row r="1252" spans="1:23" x14ac:dyDescent="0.25">
      <c r="A1252" s="54" t="s">
        <v>317</v>
      </c>
      <c r="B1252" s="54" t="s">
        <v>428</v>
      </c>
      <c r="C1252" s="54" t="s">
        <v>263</v>
      </c>
      <c r="D1252" s="54" t="s">
        <v>429</v>
      </c>
      <c r="E1252" s="54" t="s">
        <v>7972</v>
      </c>
      <c r="F1252" s="71">
        <v>44446</v>
      </c>
      <c r="G1252" s="72">
        <v>2522.9299999999998</v>
      </c>
      <c r="H1252" s="72">
        <v>212556.85</v>
      </c>
      <c r="I1252" s="54" t="s">
        <v>265</v>
      </c>
      <c r="J1252" s="54" t="s">
        <v>333</v>
      </c>
      <c r="K1252" s="54" t="s">
        <v>7952</v>
      </c>
      <c r="L1252" s="54" t="s">
        <v>7973</v>
      </c>
      <c r="M1252" s="54" t="s">
        <v>7972</v>
      </c>
      <c r="N1252" s="54" t="s">
        <v>256</v>
      </c>
      <c r="O1252" s="54" t="s">
        <v>256</v>
      </c>
      <c r="P1252" s="54" t="s">
        <v>271</v>
      </c>
      <c r="Q1252" s="54" t="s">
        <v>256</v>
      </c>
      <c r="R1252" s="54" t="s">
        <v>431</v>
      </c>
      <c r="S1252" s="71"/>
      <c r="T1252" s="54" t="s">
        <v>256</v>
      </c>
      <c r="U1252" s="71">
        <v>44446</v>
      </c>
      <c r="V1252" s="54" t="s">
        <v>443</v>
      </c>
      <c r="W1252" t="str">
        <f t="shared" si="19"/>
        <v>Sep-21</v>
      </c>
    </row>
    <row r="1253" spans="1:23" x14ac:dyDescent="0.25">
      <c r="A1253" s="54" t="s">
        <v>317</v>
      </c>
      <c r="B1253" s="54" t="s">
        <v>428</v>
      </c>
      <c r="C1253" s="54" t="s">
        <v>263</v>
      </c>
      <c r="D1253" s="54" t="s">
        <v>429</v>
      </c>
      <c r="E1253" s="54" t="s">
        <v>7974</v>
      </c>
      <c r="F1253" s="71">
        <v>44446</v>
      </c>
      <c r="G1253" s="72">
        <v>42001.51</v>
      </c>
      <c r="H1253" s="72">
        <v>3538627.22</v>
      </c>
      <c r="I1253" s="54" t="s">
        <v>265</v>
      </c>
      <c r="J1253" s="54" t="s">
        <v>333</v>
      </c>
      <c r="K1253" s="54" t="s">
        <v>7952</v>
      </c>
      <c r="L1253" s="54" t="s">
        <v>7975</v>
      </c>
      <c r="M1253" s="54" t="s">
        <v>7974</v>
      </c>
      <c r="N1253" s="54" t="s">
        <v>256</v>
      </c>
      <c r="O1253" s="54" t="s">
        <v>256</v>
      </c>
      <c r="P1253" s="54" t="s">
        <v>271</v>
      </c>
      <c r="Q1253" s="54" t="s">
        <v>256</v>
      </c>
      <c r="R1253" s="54" t="s">
        <v>431</v>
      </c>
      <c r="S1253" s="71"/>
      <c r="T1253" s="54" t="s">
        <v>256</v>
      </c>
      <c r="U1253" s="71">
        <v>44446</v>
      </c>
      <c r="V1253" s="54" t="s">
        <v>443</v>
      </c>
      <c r="W1253" t="str">
        <f t="shared" si="19"/>
        <v>Sep-21</v>
      </c>
    </row>
    <row r="1254" spans="1:23" x14ac:dyDescent="0.25">
      <c r="A1254" s="54" t="s">
        <v>317</v>
      </c>
      <c r="B1254" s="54" t="s">
        <v>428</v>
      </c>
      <c r="C1254" s="54" t="s">
        <v>263</v>
      </c>
      <c r="D1254" s="54" t="s">
        <v>429</v>
      </c>
      <c r="E1254" s="54" t="s">
        <v>7976</v>
      </c>
      <c r="F1254" s="71">
        <v>44452</v>
      </c>
      <c r="G1254" s="72">
        <v>25394.080000000002</v>
      </c>
      <c r="H1254" s="72">
        <v>2139451.2400000002</v>
      </c>
      <c r="I1254" s="54" t="s">
        <v>265</v>
      </c>
      <c r="J1254" s="54" t="s">
        <v>333</v>
      </c>
      <c r="K1254" s="54" t="s">
        <v>7952</v>
      </c>
      <c r="L1254" s="54" t="s">
        <v>7977</v>
      </c>
      <c r="M1254" s="54" t="s">
        <v>7976</v>
      </c>
      <c r="N1254" s="54" t="s">
        <v>256</v>
      </c>
      <c r="O1254" s="54" t="s">
        <v>256</v>
      </c>
      <c r="P1254" s="54" t="s">
        <v>271</v>
      </c>
      <c r="Q1254" s="54" t="s">
        <v>256</v>
      </c>
      <c r="R1254" s="54" t="s">
        <v>431</v>
      </c>
      <c r="S1254" s="71"/>
      <c r="T1254" s="54" t="s">
        <v>256</v>
      </c>
      <c r="U1254" s="71">
        <v>44452</v>
      </c>
      <c r="V1254" s="54" t="s">
        <v>443</v>
      </c>
      <c r="W1254" t="str">
        <f t="shared" si="19"/>
        <v>Sep-21</v>
      </c>
    </row>
    <row r="1255" spans="1:23" x14ac:dyDescent="0.25">
      <c r="A1255" s="54" t="s">
        <v>317</v>
      </c>
      <c r="B1255" s="54" t="s">
        <v>428</v>
      </c>
      <c r="C1255" s="54" t="s">
        <v>263</v>
      </c>
      <c r="D1255" s="54" t="s">
        <v>429</v>
      </c>
      <c r="E1255" s="54" t="s">
        <v>7978</v>
      </c>
      <c r="F1255" s="71">
        <v>44452</v>
      </c>
      <c r="G1255" s="72">
        <v>758.5</v>
      </c>
      <c r="H1255" s="72">
        <v>63903.63</v>
      </c>
      <c r="I1255" s="54" t="s">
        <v>265</v>
      </c>
      <c r="J1255" s="54" t="s">
        <v>333</v>
      </c>
      <c r="K1255" s="54" t="s">
        <v>7952</v>
      </c>
      <c r="L1255" s="54" t="s">
        <v>7979</v>
      </c>
      <c r="M1255" s="54" t="s">
        <v>7978</v>
      </c>
      <c r="N1255" s="54" t="s">
        <v>256</v>
      </c>
      <c r="O1255" s="54" t="s">
        <v>256</v>
      </c>
      <c r="P1255" s="54" t="s">
        <v>271</v>
      </c>
      <c r="Q1255" s="54" t="s">
        <v>256</v>
      </c>
      <c r="R1255" s="54" t="s">
        <v>431</v>
      </c>
      <c r="S1255" s="71"/>
      <c r="T1255" s="54" t="s">
        <v>256</v>
      </c>
      <c r="U1255" s="71">
        <v>44452</v>
      </c>
      <c r="V1255" s="54" t="s">
        <v>443</v>
      </c>
      <c r="W1255" t="str">
        <f t="shared" si="19"/>
        <v>Sep-21</v>
      </c>
    </row>
    <row r="1256" spans="1:23" x14ac:dyDescent="0.25">
      <c r="A1256" s="54" t="s">
        <v>317</v>
      </c>
      <c r="B1256" s="54" t="s">
        <v>428</v>
      </c>
      <c r="C1256" s="54" t="s">
        <v>263</v>
      </c>
      <c r="D1256" s="54" t="s">
        <v>429</v>
      </c>
      <c r="E1256" s="54" t="s">
        <v>7980</v>
      </c>
      <c r="F1256" s="71">
        <v>44452</v>
      </c>
      <c r="G1256" s="72">
        <v>2867.04</v>
      </c>
      <c r="H1256" s="72">
        <v>241548.12</v>
      </c>
      <c r="I1256" s="54" t="s">
        <v>265</v>
      </c>
      <c r="J1256" s="54" t="s">
        <v>333</v>
      </c>
      <c r="K1256" s="54" t="s">
        <v>7952</v>
      </c>
      <c r="L1256" s="54" t="s">
        <v>7981</v>
      </c>
      <c r="M1256" s="54" t="s">
        <v>7980</v>
      </c>
      <c r="N1256" s="54" t="s">
        <v>256</v>
      </c>
      <c r="O1256" s="54" t="s">
        <v>256</v>
      </c>
      <c r="P1256" s="54" t="s">
        <v>271</v>
      </c>
      <c r="Q1256" s="54" t="s">
        <v>256</v>
      </c>
      <c r="R1256" s="54" t="s">
        <v>431</v>
      </c>
      <c r="S1256" s="71"/>
      <c r="T1256" s="54" t="s">
        <v>256</v>
      </c>
      <c r="U1256" s="71">
        <v>44452</v>
      </c>
      <c r="V1256" s="54" t="s">
        <v>443</v>
      </c>
      <c r="W1256" t="str">
        <f t="shared" si="19"/>
        <v>Sep-21</v>
      </c>
    </row>
    <row r="1257" spans="1:23" x14ac:dyDescent="0.25">
      <c r="A1257" s="54" t="s">
        <v>317</v>
      </c>
      <c r="B1257" s="54" t="s">
        <v>428</v>
      </c>
      <c r="C1257" s="54" t="s">
        <v>263</v>
      </c>
      <c r="D1257" s="54" t="s">
        <v>429</v>
      </c>
      <c r="E1257" s="54" t="s">
        <v>7982</v>
      </c>
      <c r="F1257" s="71">
        <v>44452</v>
      </c>
      <c r="G1257" s="72">
        <v>286.56</v>
      </c>
      <c r="H1257" s="72">
        <v>24142.68</v>
      </c>
      <c r="I1257" s="54" t="s">
        <v>265</v>
      </c>
      <c r="J1257" s="54" t="s">
        <v>333</v>
      </c>
      <c r="K1257" s="54" t="s">
        <v>7952</v>
      </c>
      <c r="L1257" s="54" t="s">
        <v>7983</v>
      </c>
      <c r="M1257" s="54" t="s">
        <v>7982</v>
      </c>
      <c r="N1257" s="54" t="s">
        <v>256</v>
      </c>
      <c r="O1257" s="54" t="s">
        <v>256</v>
      </c>
      <c r="P1257" s="54" t="s">
        <v>271</v>
      </c>
      <c r="Q1257" s="54" t="s">
        <v>256</v>
      </c>
      <c r="R1257" s="54" t="s">
        <v>431</v>
      </c>
      <c r="S1257" s="71"/>
      <c r="T1257" s="54" t="s">
        <v>256</v>
      </c>
      <c r="U1257" s="71">
        <v>44452</v>
      </c>
      <c r="V1257" s="54" t="s">
        <v>443</v>
      </c>
      <c r="W1257" t="str">
        <f t="shared" si="19"/>
        <v>Sep-21</v>
      </c>
    </row>
    <row r="1258" spans="1:23" x14ac:dyDescent="0.25">
      <c r="A1258" s="54" t="s">
        <v>317</v>
      </c>
      <c r="B1258" s="54" t="s">
        <v>428</v>
      </c>
      <c r="C1258" s="54" t="s">
        <v>263</v>
      </c>
      <c r="D1258" s="54" t="s">
        <v>429</v>
      </c>
      <c r="E1258" s="54" t="s">
        <v>7984</v>
      </c>
      <c r="F1258" s="71">
        <v>44461</v>
      </c>
      <c r="G1258" s="72">
        <v>3243.24</v>
      </c>
      <c r="H1258" s="72">
        <v>273242.96999999997</v>
      </c>
      <c r="I1258" s="54" t="s">
        <v>265</v>
      </c>
      <c r="J1258" s="54" t="s">
        <v>333</v>
      </c>
      <c r="K1258" s="54" t="s">
        <v>7985</v>
      </c>
      <c r="L1258" s="54" t="s">
        <v>7986</v>
      </c>
      <c r="M1258" s="54" t="s">
        <v>7984</v>
      </c>
      <c r="N1258" s="54" t="s">
        <v>256</v>
      </c>
      <c r="O1258" s="54" t="s">
        <v>256</v>
      </c>
      <c r="P1258" s="54" t="s">
        <v>271</v>
      </c>
      <c r="Q1258" s="54" t="s">
        <v>256</v>
      </c>
      <c r="R1258" s="54" t="s">
        <v>431</v>
      </c>
      <c r="S1258" s="71"/>
      <c r="T1258" s="54" t="s">
        <v>256</v>
      </c>
      <c r="U1258" s="71">
        <v>44461</v>
      </c>
      <c r="V1258" s="54" t="s">
        <v>443</v>
      </c>
      <c r="W1258" t="str">
        <f t="shared" si="19"/>
        <v>Sep-21</v>
      </c>
    </row>
    <row r="1259" spans="1:23" x14ac:dyDescent="0.25">
      <c r="A1259" s="54" t="s">
        <v>317</v>
      </c>
      <c r="B1259" s="54" t="s">
        <v>428</v>
      </c>
      <c r="C1259" s="54" t="s">
        <v>263</v>
      </c>
      <c r="D1259" s="54" t="s">
        <v>429</v>
      </c>
      <c r="E1259" s="54" t="s">
        <v>7987</v>
      </c>
      <c r="F1259" s="71">
        <v>44464</v>
      </c>
      <c r="G1259" s="72">
        <v>15092</v>
      </c>
      <c r="H1259" s="72">
        <v>1271501</v>
      </c>
      <c r="I1259" s="54" t="s">
        <v>265</v>
      </c>
      <c r="J1259" s="54" t="s">
        <v>333</v>
      </c>
      <c r="K1259" s="54" t="s">
        <v>7988</v>
      </c>
      <c r="L1259" s="54" t="s">
        <v>7989</v>
      </c>
      <c r="M1259" s="54" t="s">
        <v>7987</v>
      </c>
      <c r="N1259" s="54" t="s">
        <v>256</v>
      </c>
      <c r="O1259" s="54" t="s">
        <v>256</v>
      </c>
      <c r="P1259" s="54" t="s">
        <v>271</v>
      </c>
      <c r="Q1259" s="54" t="s">
        <v>256</v>
      </c>
      <c r="R1259" s="54" t="s">
        <v>431</v>
      </c>
      <c r="S1259" s="71"/>
      <c r="T1259" s="54" t="s">
        <v>256</v>
      </c>
      <c r="U1259" s="71">
        <v>44464</v>
      </c>
      <c r="V1259" s="54" t="s">
        <v>443</v>
      </c>
      <c r="W1259" t="str">
        <f t="shared" si="19"/>
        <v>Sep-21</v>
      </c>
    </row>
    <row r="1260" spans="1:23" x14ac:dyDescent="0.25">
      <c r="A1260" s="54" t="s">
        <v>317</v>
      </c>
      <c r="B1260" s="54" t="s">
        <v>428</v>
      </c>
      <c r="C1260" s="54" t="s">
        <v>263</v>
      </c>
      <c r="D1260" s="54" t="s">
        <v>429</v>
      </c>
      <c r="E1260" s="54" t="s">
        <v>7990</v>
      </c>
      <c r="F1260" s="71">
        <v>44464</v>
      </c>
      <c r="G1260" s="72">
        <v>2856</v>
      </c>
      <c r="H1260" s="72">
        <v>240618</v>
      </c>
      <c r="I1260" s="54" t="s">
        <v>265</v>
      </c>
      <c r="J1260" s="54" t="s">
        <v>333</v>
      </c>
      <c r="K1260" s="54" t="s">
        <v>7988</v>
      </c>
      <c r="L1260" s="54" t="s">
        <v>7991</v>
      </c>
      <c r="M1260" s="54" t="s">
        <v>7990</v>
      </c>
      <c r="N1260" s="54" t="s">
        <v>256</v>
      </c>
      <c r="O1260" s="54" t="s">
        <v>256</v>
      </c>
      <c r="P1260" s="54" t="s">
        <v>271</v>
      </c>
      <c r="Q1260" s="54" t="s">
        <v>256</v>
      </c>
      <c r="R1260" s="54" t="s">
        <v>431</v>
      </c>
      <c r="S1260" s="71"/>
      <c r="T1260" s="54" t="s">
        <v>256</v>
      </c>
      <c r="U1260" s="71">
        <v>44464</v>
      </c>
      <c r="V1260" s="54" t="s">
        <v>443</v>
      </c>
      <c r="W1260" t="str">
        <f t="shared" si="19"/>
        <v>Sep-21</v>
      </c>
    </row>
    <row r="1261" spans="1:23" x14ac:dyDescent="0.25">
      <c r="A1261" s="54" t="s">
        <v>317</v>
      </c>
      <c r="B1261" s="54" t="s">
        <v>428</v>
      </c>
      <c r="C1261" s="54" t="s">
        <v>263</v>
      </c>
      <c r="D1261" s="54" t="s">
        <v>429</v>
      </c>
      <c r="E1261" s="54" t="s">
        <v>7992</v>
      </c>
      <c r="F1261" s="71">
        <v>44464</v>
      </c>
      <c r="G1261" s="72">
        <v>3773</v>
      </c>
      <c r="H1261" s="72">
        <v>317875.25</v>
      </c>
      <c r="I1261" s="54" t="s">
        <v>265</v>
      </c>
      <c r="J1261" s="54" t="s">
        <v>333</v>
      </c>
      <c r="K1261" s="54" t="s">
        <v>7988</v>
      </c>
      <c r="L1261" s="54" t="s">
        <v>7993</v>
      </c>
      <c r="M1261" s="54" t="s">
        <v>7992</v>
      </c>
      <c r="N1261" s="54" t="s">
        <v>256</v>
      </c>
      <c r="O1261" s="54" t="s">
        <v>256</v>
      </c>
      <c r="P1261" s="54" t="s">
        <v>271</v>
      </c>
      <c r="Q1261" s="54" t="s">
        <v>256</v>
      </c>
      <c r="R1261" s="54" t="s">
        <v>431</v>
      </c>
      <c r="S1261" s="71"/>
      <c r="T1261" s="54" t="s">
        <v>256</v>
      </c>
      <c r="U1261" s="71">
        <v>44464</v>
      </c>
      <c r="V1261" s="54" t="s">
        <v>443</v>
      </c>
      <c r="W1261" t="str">
        <f t="shared" si="19"/>
        <v>Sep-21</v>
      </c>
    </row>
    <row r="1262" spans="1:23" x14ac:dyDescent="0.25">
      <c r="A1262" s="54" t="s">
        <v>317</v>
      </c>
      <c r="B1262" s="54" t="s">
        <v>428</v>
      </c>
      <c r="C1262" s="54" t="s">
        <v>263</v>
      </c>
      <c r="D1262" s="54" t="s">
        <v>429</v>
      </c>
      <c r="E1262" s="54" t="s">
        <v>7994</v>
      </c>
      <c r="F1262" s="71">
        <v>44465</v>
      </c>
      <c r="G1262" s="72">
        <v>3144.22</v>
      </c>
      <c r="H1262" s="72">
        <v>264900.53999999998</v>
      </c>
      <c r="I1262" s="54" t="s">
        <v>265</v>
      </c>
      <c r="J1262" s="54" t="s">
        <v>333</v>
      </c>
      <c r="K1262" s="54" t="s">
        <v>7988</v>
      </c>
      <c r="L1262" s="54" t="s">
        <v>7995</v>
      </c>
      <c r="M1262" s="54" t="s">
        <v>7994</v>
      </c>
      <c r="N1262" s="54" t="s">
        <v>256</v>
      </c>
      <c r="O1262" s="54" t="s">
        <v>256</v>
      </c>
      <c r="P1262" s="54" t="s">
        <v>271</v>
      </c>
      <c r="Q1262" s="54" t="s">
        <v>256</v>
      </c>
      <c r="R1262" s="54" t="s">
        <v>431</v>
      </c>
      <c r="S1262" s="71"/>
      <c r="T1262" s="54" t="s">
        <v>256</v>
      </c>
      <c r="U1262" s="71">
        <v>44465</v>
      </c>
      <c r="V1262" s="54" t="s">
        <v>443</v>
      </c>
      <c r="W1262" t="str">
        <f t="shared" si="19"/>
        <v>Sep-21</v>
      </c>
    </row>
    <row r="1263" spans="1:23" x14ac:dyDescent="0.25">
      <c r="A1263" s="54" t="s">
        <v>317</v>
      </c>
      <c r="B1263" s="54" t="s">
        <v>428</v>
      </c>
      <c r="C1263" s="54" t="s">
        <v>263</v>
      </c>
      <c r="D1263" s="54" t="s">
        <v>429</v>
      </c>
      <c r="E1263" s="54" t="s">
        <v>7996</v>
      </c>
      <c r="F1263" s="71">
        <v>44448</v>
      </c>
      <c r="G1263" s="72">
        <v>29064.74</v>
      </c>
      <c r="H1263" s="72">
        <v>2448704.35</v>
      </c>
      <c r="I1263" s="54" t="s">
        <v>265</v>
      </c>
      <c r="J1263" s="54" t="s">
        <v>333</v>
      </c>
      <c r="K1263" s="54" t="s">
        <v>7997</v>
      </c>
      <c r="L1263" s="54" t="s">
        <v>7998</v>
      </c>
      <c r="M1263" s="54" t="s">
        <v>7996</v>
      </c>
      <c r="N1263" s="54" t="s">
        <v>256</v>
      </c>
      <c r="O1263" s="54" t="s">
        <v>256</v>
      </c>
      <c r="P1263" s="54" t="s">
        <v>271</v>
      </c>
      <c r="Q1263" s="54" t="s">
        <v>256</v>
      </c>
      <c r="R1263" s="54" t="s">
        <v>431</v>
      </c>
      <c r="S1263" s="71"/>
      <c r="T1263" s="54" t="s">
        <v>256</v>
      </c>
      <c r="U1263" s="71">
        <v>44448</v>
      </c>
      <c r="V1263" s="54" t="s">
        <v>443</v>
      </c>
      <c r="W1263" t="str">
        <f t="shared" si="19"/>
        <v>Sep-21</v>
      </c>
    </row>
    <row r="1264" spans="1:23" x14ac:dyDescent="0.25">
      <c r="A1264" s="54" t="s">
        <v>317</v>
      </c>
      <c r="B1264" s="54" t="s">
        <v>428</v>
      </c>
      <c r="C1264" s="54" t="s">
        <v>263</v>
      </c>
      <c r="D1264" s="54" t="s">
        <v>429</v>
      </c>
      <c r="E1264" s="54" t="s">
        <v>7999</v>
      </c>
      <c r="F1264" s="71">
        <v>44447</v>
      </c>
      <c r="G1264" s="72">
        <v>13067.04</v>
      </c>
      <c r="H1264" s="72">
        <v>1100898.1200000001</v>
      </c>
      <c r="I1264" s="54" t="s">
        <v>265</v>
      </c>
      <c r="J1264" s="54" t="s">
        <v>333</v>
      </c>
      <c r="K1264" s="54" t="s">
        <v>8000</v>
      </c>
      <c r="L1264" s="54" t="s">
        <v>8001</v>
      </c>
      <c r="M1264" s="54" t="s">
        <v>7999</v>
      </c>
      <c r="N1264" s="54" t="s">
        <v>256</v>
      </c>
      <c r="O1264" s="54" t="s">
        <v>256</v>
      </c>
      <c r="P1264" s="54" t="s">
        <v>271</v>
      </c>
      <c r="Q1264" s="54" t="s">
        <v>256</v>
      </c>
      <c r="R1264" s="54" t="s">
        <v>431</v>
      </c>
      <c r="S1264" s="71"/>
      <c r="T1264" s="54" t="s">
        <v>256</v>
      </c>
      <c r="U1264" s="71">
        <v>44447</v>
      </c>
      <c r="V1264" s="54" t="s">
        <v>443</v>
      </c>
      <c r="W1264" t="str">
        <f t="shared" si="19"/>
        <v>Sep-21</v>
      </c>
    </row>
    <row r="1265" spans="1:23" x14ac:dyDescent="0.25">
      <c r="A1265" s="54" t="s">
        <v>317</v>
      </c>
      <c r="B1265" s="54" t="s">
        <v>428</v>
      </c>
      <c r="C1265" s="54" t="s">
        <v>263</v>
      </c>
      <c r="D1265" s="54" t="s">
        <v>429</v>
      </c>
      <c r="E1265" s="54" t="s">
        <v>8002</v>
      </c>
      <c r="F1265" s="71">
        <v>44464</v>
      </c>
      <c r="G1265" s="72">
        <v>4290</v>
      </c>
      <c r="H1265" s="72">
        <v>361432.5</v>
      </c>
      <c r="I1265" s="54" t="s">
        <v>265</v>
      </c>
      <c r="J1265" s="54" t="s">
        <v>333</v>
      </c>
      <c r="K1265" s="54" t="s">
        <v>8003</v>
      </c>
      <c r="L1265" s="54" t="s">
        <v>8004</v>
      </c>
      <c r="M1265" s="54" t="s">
        <v>8002</v>
      </c>
      <c r="N1265" s="54" t="s">
        <v>256</v>
      </c>
      <c r="O1265" s="54" t="s">
        <v>256</v>
      </c>
      <c r="P1265" s="54" t="s">
        <v>271</v>
      </c>
      <c r="Q1265" s="54" t="s">
        <v>256</v>
      </c>
      <c r="R1265" s="54" t="s">
        <v>431</v>
      </c>
      <c r="S1265" s="71"/>
      <c r="T1265" s="54" t="s">
        <v>256</v>
      </c>
      <c r="U1265" s="71">
        <v>44464</v>
      </c>
      <c r="V1265" s="54" t="s">
        <v>443</v>
      </c>
      <c r="W1265" t="str">
        <f t="shared" si="19"/>
        <v>Sep-21</v>
      </c>
    </row>
    <row r="1266" spans="1:23" x14ac:dyDescent="0.25">
      <c r="A1266" s="54" t="s">
        <v>317</v>
      </c>
      <c r="B1266" s="54" t="s">
        <v>428</v>
      </c>
      <c r="C1266" s="54" t="s">
        <v>263</v>
      </c>
      <c r="D1266" s="54" t="s">
        <v>429</v>
      </c>
      <c r="E1266" s="54" t="s">
        <v>8005</v>
      </c>
      <c r="F1266" s="71">
        <v>44448</v>
      </c>
      <c r="G1266" s="72">
        <v>9186.0499999999993</v>
      </c>
      <c r="H1266" s="72">
        <v>773924.71</v>
      </c>
      <c r="I1266" s="54" t="s">
        <v>265</v>
      </c>
      <c r="J1266" s="54" t="s">
        <v>333</v>
      </c>
      <c r="K1266" s="54" t="s">
        <v>8006</v>
      </c>
      <c r="L1266" s="54" t="s">
        <v>8007</v>
      </c>
      <c r="M1266" s="54" t="s">
        <v>8005</v>
      </c>
      <c r="N1266" s="54" t="s">
        <v>256</v>
      </c>
      <c r="O1266" s="54" t="s">
        <v>256</v>
      </c>
      <c r="P1266" s="54" t="s">
        <v>271</v>
      </c>
      <c r="Q1266" s="54" t="s">
        <v>256</v>
      </c>
      <c r="R1266" s="54" t="s">
        <v>431</v>
      </c>
      <c r="S1266" s="71"/>
      <c r="T1266" s="54" t="s">
        <v>256</v>
      </c>
      <c r="U1266" s="71">
        <v>44448</v>
      </c>
      <c r="V1266" s="54" t="s">
        <v>443</v>
      </c>
      <c r="W1266" t="str">
        <f t="shared" si="19"/>
        <v>Sep-21</v>
      </c>
    </row>
    <row r="1267" spans="1:23" x14ac:dyDescent="0.25">
      <c r="A1267" s="54" t="s">
        <v>317</v>
      </c>
      <c r="B1267" s="54" t="s">
        <v>428</v>
      </c>
      <c r="C1267" s="54" t="s">
        <v>263</v>
      </c>
      <c r="D1267" s="54" t="s">
        <v>429</v>
      </c>
      <c r="E1267" s="54" t="s">
        <v>8008</v>
      </c>
      <c r="F1267" s="71">
        <v>44460</v>
      </c>
      <c r="G1267" s="72">
        <v>1040.44</v>
      </c>
      <c r="H1267" s="72">
        <v>87657.07</v>
      </c>
      <c r="I1267" s="54" t="s">
        <v>265</v>
      </c>
      <c r="J1267" s="54" t="s">
        <v>333</v>
      </c>
      <c r="K1267" s="54" t="s">
        <v>8009</v>
      </c>
      <c r="L1267" s="54" t="s">
        <v>8010</v>
      </c>
      <c r="M1267" s="54" t="s">
        <v>8008</v>
      </c>
      <c r="N1267" s="54" t="s">
        <v>256</v>
      </c>
      <c r="O1267" s="54" t="s">
        <v>256</v>
      </c>
      <c r="P1267" s="54" t="s">
        <v>271</v>
      </c>
      <c r="Q1267" s="54" t="s">
        <v>256</v>
      </c>
      <c r="R1267" s="54" t="s">
        <v>431</v>
      </c>
      <c r="S1267" s="71"/>
      <c r="T1267" s="54" t="s">
        <v>256</v>
      </c>
      <c r="U1267" s="71">
        <v>44460</v>
      </c>
      <c r="V1267" s="54" t="s">
        <v>443</v>
      </c>
      <c r="W1267" t="str">
        <f t="shared" si="19"/>
        <v>Sep-21</v>
      </c>
    </row>
    <row r="1268" spans="1:23" x14ac:dyDescent="0.25">
      <c r="A1268" s="54" t="s">
        <v>317</v>
      </c>
      <c r="B1268" s="54" t="s">
        <v>428</v>
      </c>
      <c r="C1268" s="54" t="s">
        <v>263</v>
      </c>
      <c r="D1268" s="54" t="s">
        <v>429</v>
      </c>
      <c r="E1268" s="54" t="s">
        <v>8011</v>
      </c>
      <c r="F1268" s="71">
        <v>44460</v>
      </c>
      <c r="G1268" s="72">
        <v>1819.76</v>
      </c>
      <c r="H1268" s="72">
        <v>153314.78</v>
      </c>
      <c r="I1268" s="54" t="s">
        <v>265</v>
      </c>
      <c r="J1268" s="54" t="s">
        <v>333</v>
      </c>
      <c r="K1268" s="54" t="s">
        <v>8009</v>
      </c>
      <c r="L1268" s="54" t="s">
        <v>8012</v>
      </c>
      <c r="M1268" s="54" t="s">
        <v>8011</v>
      </c>
      <c r="N1268" s="54" t="s">
        <v>256</v>
      </c>
      <c r="O1268" s="54" t="s">
        <v>256</v>
      </c>
      <c r="P1268" s="54" t="s">
        <v>271</v>
      </c>
      <c r="Q1268" s="54" t="s">
        <v>256</v>
      </c>
      <c r="R1268" s="54" t="s">
        <v>431</v>
      </c>
      <c r="S1268" s="71"/>
      <c r="T1268" s="54" t="s">
        <v>256</v>
      </c>
      <c r="U1268" s="71">
        <v>44460</v>
      </c>
      <c r="V1268" s="54" t="s">
        <v>443</v>
      </c>
      <c r="W1268" t="str">
        <f t="shared" si="19"/>
        <v>Sep-21</v>
      </c>
    </row>
    <row r="1269" spans="1:23" x14ac:dyDescent="0.25">
      <c r="A1269" s="54" t="s">
        <v>317</v>
      </c>
      <c r="B1269" s="54" t="s">
        <v>428</v>
      </c>
      <c r="C1269" s="54" t="s">
        <v>263</v>
      </c>
      <c r="D1269" s="54" t="s">
        <v>429</v>
      </c>
      <c r="E1269" s="54" t="s">
        <v>8013</v>
      </c>
      <c r="F1269" s="71">
        <v>44460</v>
      </c>
      <c r="G1269" s="72">
        <v>1869.53</v>
      </c>
      <c r="H1269" s="72">
        <v>157507.9</v>
      </c>
      <c r="I1269" s="54" t="s">
        <v>265</v>
      </c>
      <c r="J1269" s="54" t="s">
        <v>333</v>
      </c>
      <c r="K1269" s="54" t="s">
        <v>8009</v>
      </c>
      <c r="L1269" s="54" t="s">
        <v>8014</v>
      </c>
      <c r="M1269" s="54" t="s">
        <v>8013</v>
      </c>
      <c r="N1269" s="54" t="s">
        <v>256</v>
      </c>
      <c r="O1269" s="54" t="s">
        <v>256</v>
      </c>
      <c r="P1269" s="54" t="s">
        <v>271</v>
      </c>
      <c r="Q1269" s="54" t="s">
        <v>256</v>
      </c>
      <c r="R1269" s="54" t="s">
        <v>431</v>
      </c>
      <c r="S1269" s="71"/>
      <c r="T1269" s="54" t="s">
        <v>256</v>
      </c>
      <c r="U1269" s="71">
        <v>44460</v>
      </c>
      <c r="V1269" s="54" t="s">
        <v>443</v>
      </c>
      <c r="W1269" t="str">
        <f t="shared" si="19"/>
        <v>Sep-21</v>
      </c>
    </row>
    <row r="1270" spans="1:23" x14ac:dyDescent="0.25">
      <c r="A1270" s="54" t="s">
        <v>317</v>
      </c>
      <c r="B1270" s="54" t="s">
        <v>428</v>
      </c>
      <c r="C1270" s="54" t="s">
        <v>263</v>
      </c>
      <c r="D1270" s="54" t="s">
        <v>429</v>
      </c>
      <c r="E1270" s="54" t="s">
        <v>8015</v>
      </c>
      <c r="F1270" s="71">
        <v>44460</v>
      </c>
      <c r="G1270" s="72">
        <v>2580.8000000000002</v>
      </c>
      <c r="H1270" s="72">
        <v>217432.4</v>
      </c>
      <c r="I1270" s="54" t="s">
        <v>265</v>
      </c>
      <c r="J1270" s="54" t="s">
        <v>333</v>
      </c>
      <c r="K1270" s="54" t="s">
        <v>8009</v>
      </c>
      <c r="L1270" s="54" t="s">
        <v>8016</v>
      </c>
      <c r="M1270" s="54" t="s">
        <v>8015</v>
      </c>
      <c r="N1270" s="54" t="s">
        <v>256</v>
      </c>
      <c r="O1270" s="54" t="s">
        <v>256</v>
      </c>
      <c r="P1270" s="54" t="s">
        <v>271</v>
      </c>
      <c r="Q1270" s="54" t="s">
        <v>256</v>
      </c>
      <c r="R1270" s="54" t="s">
        <v>431</v>
      </c>
      <c r="S1270" s="71"/>
      <c r="T1270" s="54" t="s">
        <v>256</v>
      </c>
      <c r="U1270" s="71">
        <v>44460</v>
      </c>
      <c r="V1270" s="54" t="s">
        <v>443</v>
      </c>
      <c r="W1270" t="str">
        <f t="shared" si="19"/>
        <v>Sep-21</v>
      </c>
    </row>
    <row r="1271" spans="1:23" x14ac:dyDescent="0.25">
      <c r="A1271" s="54" t="s">
        <v>317</v>
      </c>
      <c r="B1271" s="54" t="s">
        <v>428</v>
      </c>
      <c r="C1271" s="54" t="s">
        <v>263</v>
      </c>
      <c r="D1271" s="54" t="s">
        <v>429</v>
      </c>
      <c r="E1271" s="54" t="s">
        <v>8017</v>
      </c>
      <c r="F1271" s="71">
        <v>44461</v>
      </c>
      <c r="G1271" s="72">
        <v>19218.29</v>
      </c>
      <c r="H1271" s="72">
        <v>1619140.93</v>
      </c>
      <c r="I1271" s="54" t="s">
        <v>265</v>
      </c>
      <c r="J1271" s="54" t="s">
        <v>333</v>
      </c>
      <c r="K1271" s="54" t="s">
        <v>8018</v>
      </c>
      <c r="L1271" s="54" t="s">
        <v>8019</v>
      </c>
      <c r="M1271" s="54" t="s">
        <v>8017</v>
      </c>
      <c r="N1271" s="54" t="s">
        <v>256</v>
      </c>
      <c r="O1271" s="54" t="s">
        <v>256</v>
      </c>
      <c r="P1271" s="54" t="s">
        <v>271</v>
      </c>
      <c r="Q1271" s="54" t="s">
        <v>256</v>
      </c>
      <c r="R1271" s="54" t="s">
        <v>431</v>
      </c>
      <c r="S1271" s="71"/>
      <c r="T1271" s="54" t="s">
        <v>256</v>
      </c>
      <c r="U1271" s="71">
        <v>44461</v>
      </c>
      <c r="V1271" s="54" t="s">
        <v>443</v>
      </c>
      <c r="W1271" t="str">
        <f t="shared" si="19"/>
        <v>Sep-21</v>
      </c>
    </row>
    <row r="1272" spans="1:23" x14ac:dyDescent="0.25">
      <c r="A1272" s="54" t="s">
        <v>317</v>
      </c>
      <c r="B1272" s="54" t="s">
        <v>428</v>
      </c>
      <c r="C1272" s="54" t="s">
        <v>263</v>
      </c>
      <c r="D1272" s="54" t="s">
        <v>429</v>
      </c>
      <c r="E1272" s="54" t="s">
        <v>8020</v>
      </c>
      <c r="F1272" s="71">
        <v>44444</v>
      </c>
      <c r="G1272" s="72">
        <v>510.3</v>
      </c>
      <c r="H1272" s="72">
        <v>42992.78</v>
      </c>
      <c r="I1272" s="54" t="s">
        <v>265</v>
      </c>
      <c r="J1272" s="54" t="s">
        <v>333</v>
      </c>
      <c r="K1272" s="54" t="s">
        <v>8021</v>
      </c>
      <c r="L1272" s="54" t="s">
        <v>8022</v>
      </c>
      <c r="M1272" s="54" t="s">
        <v>8020</v>
      </c>
      <c r="N1272" s="54" t="s">
        <v>256</v>
      </c>
      <c r="O1272" s="54" t="s">
        <v>256</v>
      </c>
      <c r="P1272" s="54" t="s">
        <v>271</v>
      </c>
      <c r="Q1272" s="54" t="s">
        <v>256</v>
      </c>
      <c r="R1272" s="54" t="s">
        <v>431</v>
      </c>
      <c r="S1272" s="71"/>
      <c r="T1272" s="54" t="s">
        <v>256</v>
      </c>
      <c r="U1272" s="71">
        <v>44444</v>
      </c>
      <c r="V1272" s="54" t="s">
        <v>443</v>
      </c>
      <c r="W1272" t="str">
        <f t="shared" si="19"/>
        <v>Sep-21</v>
      </c>
    </row>
    <row r="1273" spans="1:23" x14ac:dyDescent="0.25">
      <c r="A1273" s="54" t="s">
        <v>317</v>
      </c>
      <c r="B1273" s="54" t="s">
        <v>428</v>
      </c>
      <c r="C1273" s="54" t="s">
        <v>263</v>
      </c>
      <c r="D1273" s="54" t="s">
        <v>429</v>
      </c>
      <c r="E1273" s="54" t="s">
        <v>8023</v>
      </c>
      <c r="F1273" s="71">
        <v>44443</v>
      </c>
      <c r="G1273" s="72">
        <v>139.71</v>
      </c>
      <c r="H1273" s="72">
        <v>11770.57</v>
      </c>
      <c r="I1273" s="54" t="s">
        <v>265</v>
      </c>
      <c r="J1273" s="54" t="s">
        <v>333</v>
      </c>
      <c r="K1273" s="54" t="s">
        <v>8024</v>
      </c>
      <c r="L1273" s="54" t="s">
        <v>8025</v>
      </c>
      <c r="M1273" s="54" t="s">
        <v>8023</v>
      </c>
      <c r="N1273" s="54" t="s">
        <v>256</v>
      </c>
      <c r="O1273" s="54" t="s">
        <v>256</v>
      </c>
      <c r="P1273" s="54" t="s">
        <v>271</v>
      </c>
      <c r="Q1273" s="54" t="s">
        <v>256</v>
      </c>
      <c r="R1273" s="54" t="s">
        <v>431</v>
      </c>
      <c r="S1273" s="71"/>
      <c r="T1273" s="54" t="s">
        <v>256</v>
      </c>
      <c r="U1273" s="71">
        <v>44443</v>
      </c>
      <c r="V1273" s="54" t="s">
        <v>443</v>
      </c>
      <c r="W1273" t="str">
        <f t="shared" si="19"/>
        <v>Sep-21</v>
      </c>
    </row>
    <row r="1274" spans="1:23" x14ac:dyDescent="0.25">
      <c r="A1274" s="54" t="s">
        <v>317</v>
      </c>
      <c r="B1274" s="54" t="s">
        <v>428</v>
      </c>
      <c r="C1274" s="54" t="s">
        <v>263</v>
      </c>
      <c r="D1274" s="54" t="s">
        <v>429</v>
      </c>
      <c r="E1274" s="54" t="s">
        <v>8026</v>
      </c>
      <c r="F1274" s="71">
        <v>44460</v>
      </c>
      <c r="G1274" s="72">
        <v>592.5</v>
      </c>
      <c r="H1274" s="72">
        <v>49918.13</v>
      </c>
      <c r="I1274" s="54" t="s">
        <v>265</v>
      </c>
      <c r="J1274" s="54" t="s">
        <v>333</v>
      </c>
      <c r="K1274" s="54" t="s">
        <v>8027</v>
      </c>
      <c r="L1274" s="54" t="s">
        <v>8028</v>
      </c>
      <c r="M1274" s="54" t="s">
        <v>8026</v>
      </c>
      <c r="N1274" s="54" t="s">
        <v>256</v>
      </c>
      <c r="O1274" s="54" t="s">
        <v>256</v>
      </c>
      <c r="P1274" s="54" t="s">
        <v>271</v>
      </c>
      <c r="Q1274" s="54" t="s">
        <v>256</v>
      </c>
      <c r="R1274" s="54" t="s">
        <v>431</v>
      </c>
      <c r="S1274" s="71"/>
      <c r="T1274" s="54" t="s">
        <v>256</v>
      </c>
      <c r="U1274" s="71">
        <v>44460</v>
      </c>
      <c r="V1274" s="54" t="s">
        <v>443</v>
      </c>
      <c r="W1274" t="str">
        <f t="shared" si="19"/>
        <v>Sep-21</v>
      </c>
    </row>
    <row r="1275" spans="1:23" x14ac:dyDescent="0.25">
      <c r="A1275" s="54" t="s">
        <v>317</v>
      </c>
      <c r="B1275" s="54" t="s">
        <v>428</v>
      </c>
      <c r="C1275" s="54" t="s">
        <v>263</v>
      </c>
      <c r="D1275" s="54" t="s">
        <v>429</v>
      </c>
      <c r="E1275" s="54" t="s">
        <v>8029</v>
      </c>
      <c r="F1275" s="71">
        <v>44460</v>
      </c>
      <c r="G1275" s="72">
        <v>5222.3999999999996</v>
      </c>
      <c r="H1275" s="72">
        <v>439987.20000000001</v>
      </c>
      <c r="I1275" s="54" t="s">
        <v>265</v>
      </c>
      <c r="J1275" s="54" t="s">
        <v>333</v>
      </c>
      <c r="K1275" s="54" t="s">
        <v>8027</v>
      </c>
      <c r="L1275" s="54" t="s">
        <v>8030</v>
      </c>
      <c r="M1275" s="54" t="s">
        <v>8029</v>
      </c>
      <c r="N1275" s="54" t="s">
        <v>256</v>
      </c>
      <c r="O1275" s="54" t="s">
        <v>256</v>
      </c>
      <c r="P1275" s="54" t="s">
        <v>271</v>
      </c>
      <c r="Q1275" s="54" t="s">
        <v>256</v>
      </c>
      <c r="R1275" s="54" t="s">
        <v>431</v>
      </c>
      <c r="S1275" s="71"/>
      <c r="T1275" s="54" t="s">
        <v>256</v>
      </c>
      <c r="U1275" s="71">
        <v>44460</v>
      </c>
      <c r="V1275" s="54" t="s">
        <v>443</v>
      </c>
      <c r="W1275" t="str">
        <f t="shared" si="19"/>
        <v>Sep-21</v>
      </c>
    </row>
    <row r="1276" spans="1:23" x14ac:dyDescent="0.25">
      <c r="A1276" s="54" t="s">
        <v>317</v>
      </c>
      <c r="B1276" s="54" t="s">
        <v>428</v>
      </c>
      <c r="C1276" s="54" t="s">
        <v>263</v>
      </c>
      <c r="D1276" s="54" t="s">
        <v>429</v>
      </c>
      <c r="E1276" s="54" t="s">
        <v>8031</v>
      </c>
      <c r="F1276" s="71">
        <v>44451</v>
      </c>
      <c r="G1276" s="72">
        <v>6428.91</v>
      </c>
      <c r="H1276" s="72">
        <v>541635.67000000004</v>
      </c>
      <c r="I1276" s="54" t="s">
        <v>265</v>
      </c>
      <c r="J1276" s="54" t="s">
        <v>333</v>
      </c>
      <c r="K1276" s="54" t="s">
        <v>8032</v>
      </c>
      <c r="L1276" s="54" t="s">
        <v>8033</v>
      </c>
      <c r="M1276" s="54" t="s">
        <v>8031</v>
      </c>
      <c r="N1276" s="54" t="s">
        <v>256</v>
      </c>
      <c r="O1276" s="54" t="s">
        <v>256</v>
      </c>
      <c r="P1276" s="54" t="s">
        <v>271</v>
      </c>
      <c r="Q1276" s="54" t="s">
        <v>256</v>
      </c>
      <c r="R1276" s="54" t="s">
        <v>431</v>
      </c>
      <c r="S1276" s="71"/>
      <c r="T1276" s="54" t="s">
        <v>256</v>
      </c>
      <c r="U1276" s="71">
        <v>44451</v>
      </c>
      <c r="V1276" s="54" t="s">
        <v>443</v>
      </c>
      <c r="W1276" t="str">
        <f t="shared" si="19"/>
        <v>Sep-21</v>
      </c>
    </row>
    <row r="1277" spans="1:23" x14ac:dyDescent="0.25">
      <c r="A1277" s="54" t="s">
        <v>317</v>
      </c>
      <c r="B1277" s="54" t="s">
        <v>428</v>
      </c>
      <c r="C1277" s="54" t="s">
        <v>263</v>
      </c>
      <c r="D1277" s="54" t="s">
        <v>429</v>
      </c>
      <c r="E1277" s="54" t="s">
        <v>8034</v>
      </c>
      <c r="F1277" s="71">
        <v>44455</v>
      </c>
      <c r="G1277" s="72">
        <v>6323.8</v>
      </c>
      <c r="H1277" s="72">
        <v>532780.15</v>
      </c>
      <c r="I1277" s="54" t="s">
        <v>265</v>
      </c>
      <c r="J1277" s="54" t="s">
        <v>333</v>
      </c>
      <c r="K1277" s="54" t="s">
        <v>8032</v>
      </c>
      <c r="L1277" s="54" t="s">
        <v>8035</v>
      </c>
      <c r="M1277" s="54" t="s">
        <v>8034</v>
      </c>
      <c r="N1277" s="54" t="s">
        <v>256</v>
      </c>
      <c r="O1277" s="54" t="s">
        <v>256</v>
      </c>
      <c r="P1277" s="54" t="s">
        <v>271</v>
      </c>
      <c r="Q1277" s="54" t="s">
        <v>256</v>
      </c>
      <c r="R1277" s="54" t="s">
        <v>431</v>
      </c>
      <c r="S1277" s="71"/>
      <c r="T1277" s="54" t="s">
        <v>256</v>
      </c>
      <c r="U1277" s="71">
        <v>44455</v>
      </c>
      <c r="V1277" s="54" t="s">
        <v>443</v>
      </c>
      <c r="W1277" t="str">
        <f t="shared" si="19"/>
        <v>Sep-21</v>
      </c>
    </row>
    <row r="1278" spans="1:23" x14ac:dyDescent="0.25">
      <c r="A1278" s="54" t="s">
        <v>317</v>
      </c>
      <c r="B1278" s="54" t="s">
        <v>428</v>
      </c>
      <c r="C1278" s="54" t="s">
        <v>263</v>
      </c>
      <c r="D1278" s="54" t="s">
        <v>429</v>
      </c>
      <c r="E1278" s="54" t="s">
        <v>8036</v>
      </c>
      <c r="F1278" s="71">
        <v>44457</v>
      </c>
      <c r="G1278" s="72">
        <v>4180.25</v>
      </c>
      <c r="H1278" s="72">
        <v>352186.06</v>
      </c>
      <c r="I1278" s="54" t="s">
        <v>265</v>
      </c>
      <c r="J1278" s="54" t="s">
        <v>333</v>
      </c>
      <c r="K1278" s="54" t="s">
        <v>8032</v>
      </c>
      <c r="L1278" s="54" t="s">
        <v>8037</v>
      </c>
      <c r="M1278" s="54" t="s">
        <v>8036</v>
      </c>
      <c r="N1278" s="54" t="s">
        <v>256</v>
      </c>
      <c r="O1278" s="54" t="s">
        <v>256</v>
      </c>
      <c r="P1278" s="54" t="s">
        <v>271</v>
      </c>
      <c r="Q1278" s="54" t="s">
        <v>256</v>
      </c>
      <c r="R1278" s="54" t="s">
        <v>431</v>
      </c>
      <c r="S1278" s="71"/>
      <c r="T1278" s="54" t="s">
        <v>256</v>
      </c>
      <c r="U1278" s="71">
        <v>44457</v>
      </c>
      <c r="V1278" s="54" t="s">
        <v>443</v>
      </c>
      <c r="W1278" t="str">
        <f t="shared" si="19"/>
        <v>Sep-21</v>
      </c>
    </row>
    <row r="1279" spans="1:23" x14ac:dyDescent="0.25">
      <c r="A1279" s="54" t="s">
        <v>317</v>
      </c>
      <c r="B1279" s="54" t="s">
        <v>428</v>
      </c>
      <c r="C1279" s="54" t="s">
        <v>263</v>
      </c>
      <c r="D1279" s="54" t="s">
        <v>429</v>
      </c>
      <c r="E1279" s="54" t="s">
        <v>8038</v>
      </c>
      <c r="F1279" s="71">
        <v>44457</v>
      </c>
      <c r="G1279" s="72">
        <v>907.87</v>
      </c>
      <c r="H1279" s="72">
        <v>76488.05</v>
      </c>
      <c r="I1279" s="54" t="s">
        <v>265</v>
      </c>
      <c r="J1279" s="54" t="s">
        <v>333</v>
      </c>
      <c r="K1279" s="54" t="s">
        <v>8032</v>
      </c>
      <c r="L1279" s="54" t="s">
        <v>8039</v>
      </c>
      <c r="M1279" s="54" t="s">
        <v>8038</v>
      </c>
      <c r="N1279" s="54" t="s">
        <v>256</v>
      </c>
      <c r="O1279" s="54" t="s">
        <v>256</v>
      </c>
      <c r="P1279" s="54" t="s">
        <v>271</v>
      </c>
      <c r="Q1279" s="54" t="s">
        <v>256</v>
      </c>
      <c r="R1279" s="54" t="s">
        <v>431</v>
      </c>
      <c r="S1279" s="71"/>
      <c r="T1279" s="54" t="s">
        <v>256</v>
      </c>
      <c r="U1279" s="71">
        <v>44457</v>
      </c>
      <c r="V1279" s="54" t="s">
        <v>443</v>
      </c>
      <c r="W1279" t="str">
        <f t="shared" si="19"/>
        <v>Sep-21</v>
      </c>
    </row>
    <row r="1280" spans="1:23" x14ac:dyDescent="0.25">
      <c r="A1280" s="54" t="s">
        <v>317</v>
      </c>
      <c r="B1280" s="54" t="s">
        <v>428</v>
      </c>
      <c r="C1280" s="54" t="s">
        <v>263</v>
      </c>
      <c r="D1280" s="54" t="s">
        <v>429</v>
      </c>
      <c r="E1280" s="54" t="s">
        <v>8040</v>
      </c>
      <c r="F1280" s="71">
        <v>44457</v>
      </c>
      <c r="G1280" s="72">
        <v>492.71</v>
      </c>
      <c r="H1280" s="72">
        <v>41510.82</v>
      </c>
      <c r="I1280" s="54" t="s">
        <v>265</v>
      </c>
      <c r="J1280" s="54" t="s">
        <v>333</v>
      </c>
      <c r="K1280" s="54" t="s">
        <v>8032</v>
      </c>
      <c r="L1280" s="54" t="s">
        <v>8041</v>
      </c>
      <c r="M1280" s="54" t="s">
        <v>8040</v>
      </c>
      <c r="N1280" s="54" t="s">
        <v>256</v>
      </c>
      <c r="O1280" s="54" t="s">
        <v>256</v>
      </c>
      <c r="P1280" s="54" t="s">
        <v>271</v>
      </c>
      <c r="Q1280" s="54" t="s">
        <v>256</v>
      </c>
      <c r="R1280" s="54" t="s">
        <v>431</v>
      </c>
      <c r="S1280" s="71"/>
      <c r="T1280" s="54" t="s">
        <v>256</v>
      </c>
      <c r="U1280" s="71">
        <v>44457</v>
      </c>
      <c r="V1280" s="54" t="s">
        <v>443</v>
      </c>
      <c r="W1280" t="str">
        <f t="shared" si="19"/>
        <v>Sep-21</v>
      </c>
    </row>
    <row r="1281" spans="1:23" x14ac:dyDescent="0.25">
      <c r="A1281" s="54" t="s">
        <v>317</v>
      </c>
      <c r="B1281" s="54" t="s">
        <v>428</v>
      </c>
      <c r="C1281" s="54" t="s">
        <v>263</v>
      </c>
      <c r="D1281" s="54" t="s">
        <v>429</v>
      </c>
      <c r="E1281" s="54" t="s">
        <v>8042</v>
      </c>
      <c r="F1281" s="71">
        <v>44457</v>
      </c>
      <c r="G1281" s="72">
        <v>386.77</v>
      </c>
      <c r="H1281" s="72">
        <v>32585.37</v>
      </c>
      <c r="I1281" s="54" t="s">
        <v>265</v>
      </c>
      <c r="J1281" s="54" t="s">
        <v>333</v>
      </c>
      <c r="K1281" s="54" t="s">
        <v>8032</v>
      </c>
      <c r="L1281" s="54" t="s">
        <v>8043</v>
      </c>
      <c r="M1281" s="54" t="s">
        <v>8042</v>
      </c>
      <c r="N1281" s="54" t="s">
        <v>256</v>
      </c>
      <c r="O1281" s="54" t="s">
        <v>256</v>
      </c>
      <c r="P1281" s="54" t="s">
        <v>271</v>
      </c>
      <c r="Q1281" s="54" t="s">
        <v>256</v>
      </c>
      <c r="R1281" s="54" t="s">
        <v>431</v>
      </c>
      <c r="S1281" s="71"/>
      <c r="T1281" s="54" t="s">
        <v>256</v>
      </c>
      <c r="U1281" s="71">
        <v>44457</v>
      </c>
      <c r="V1281" s="54" t="s">
        <v>443</v>
      </c>
      <c r="W1281" t="str">
        <f t="shared" si="19"/>
        <v>Sep-21</v>
      </c>
    </row>
    <row r="1282" spans="1:23" x14ac:dyDescent="0.25">
      <c r="A1282" s="54" t="s">
        <v>317</v>
      </c>
      <c r="B1282" s="54" t="s">
        <v>428</v>
      </c>
      <c r="C1282" s="54" t="s">
        <v>263</v>
      </c>
      <c r="D1282" s="54" t="s">
        <v>429</v>
      </c>
      <c r="E1282" s="54" t="s">
        <v>8044</v>
      </c>
      <c r="F1282" s="71">
        <v>44457</v>
      </c>
      <c r="G1282" s="72">
        <v>3245.49</v>
      </c>
      <c r="H1282" s="72">
        <v>273432.53000000003</v>
      </c>
      <c r="I1282" s="54" t="s">
        <v>265</v>
      </c>
      <c r="J1282" s="54" t="s">
        <v>333</v>
      </c>
      <c r="K1282" s="54" t="s">
        <v>8032</v>
      </c>
      <c r="L1282" s="54" t="s">
        <v>8045</v>
      </c>
      <c r="M1282" s="54" t="s">
        <v>8044</v>
      </c>
      <c r="N1282" s="54" t="s">
        <v>256</v>
      </c>
      <c r="O1282" s="54" t="s">
        <v>256</v>
      </c>
      <c r="P1282" s="54" t="s">
        <v>271</v>
      </c>
      <c r="Q1282" s="54" t="s">
        <v>256</v>
      </c>
      <c r="R1282" s="54" t="s">
        <v>431</v>
      </c>
      <c r="S1282" s="71"/>
      <c r="T1282" s="54" t="s">
        <v>256</v>
      </c>
      <c r="U1282" s="71">
        <v>44457</v>
      </c>
      <c r="V1282" s="54" t="s">
        <v>443</v>
      </c>
      <c r="W1282" t="str">
        <f t="shared" ref="W1282:W1345" si="20">TEXT(F1282,"MMM-YY")</f>
        <v>Sep-21</v>
      </c>
    </row>
    <row r="1283" spans="1:23" x14ac:dyDescent="0.25">
      <c r="A1283" s="54" t="s">
        <v>317</v>
      </c>
      <c r="B1283" s="54" t="s">
        <v>428</v>
      </c>
      <c r="C1283" s="54" t="s">
        <v>263</v>
      </c>
      <c r="D1283" s="54" t="s">
        <v>429</v>
      </c>
      <c r="E1283" s="54" t="s">
        <v>8046</v>
      </c>
      <c r="F1283" s="71">
        <v>44457</v>
      </c>
      <c r="G1283" s="72">
        <v>760.76</v>
      </c>
      <c r="H1283" s="72">
        <v>64094.03</v>
      </c>
      <c r="I1283" s="54" t="s">
        <v>265</v>
      </c>
      <c r="J1283" s="54" t="s">
        <v>333</v>
      </c>
      <c r="K1283" s="54" t="s">
        <v>8032</v>
      </c>
      <c r="L1283" s="54" t="s">
        <v>8047</v>
      </c>
      <c r="M1283" s="54" t="s">
        <v>8046</v>
      </c>
      <c r="N1283" s="54" t="s">
        <v>256</v>
      </c>
      <c r="O1283" s="54" t="s">
        <v>256</v>
      </c>
      <c r="P1283" s="54" t="s">
        <v>271</v>
      </c>
      <c r="Q1283" s="54" t="s">
        <v>256</v>
      </c>
      <c r="R1283" s="54" t="s">
        <v>431</v>
      </c>
      <c r="S1283" s="71"/>
      <c r="T1283" s="54" t="s">
        <v>256</v>
      </c>
      <c r="U1283" s="71">
        <v>44457</v>
      </c>
      <c r="V1283" s="54" t="s">
        <v>443</v>
      </c>
      <c r="W1283" t="str">
        <f t="shared" si="20"/>
        <v>Sep-21</v>
      </c>
    </row>
    <row r="1284" spans="1:23" x14ac:dyDescent="0.25">
      <c r="A1284" s="54" t="s">
        <v>317</v>
      </c>
      <c r="B1284" s="54" t="s">
        <v>428</v>
      </c>
      <c r="C1284" s="54" t="s">
        <v>263</v>
      </c>
      <c r="D1284" s="54" t="s">
        <v>429</v>
      </c>
      <c r="E1284" s="54" t="s">
        <v>8048</v>
      </c>
      <c r="F1284" s="71">
        <v>44457</v>
      </c>
      <c r="G1284" s="72">
        <v>887.47</v>
      </c>
      <c r="H1284" s="72">
        <v>74769.350000000006</v>
      </c>
      <c r="I1284" s="54" t="s">
        <v>265</v>
      </c>
      <c r="J1284" s="54" t="s">
        <v>333</v>
      </c>
      <c r="K1284" s="54" t="s">
        <v>8032</v>
      </c>
      <c r="L1284" s="54" t="s">
        <v>8049</v>
      </c>
      <c r="M1284" s="54" t="s">
        <v>8048</v>
      </c>
      <c r="N1284" s="54" t="s">
        <v>256</v>
      </c>
      <c r="O1284" s="54" t="s">
        <v>256</v>
      </c>
      <c r="P1284" s="54" t="s">
        <v>271</v>
      </c>
      <c r="Q1284" s="54" t="s">
        <v>256</v>
      </c>
      <c r="R1284" s="54" t="s">
        <v>431</v>
      </c>
      <c r="S1284" s="71"/>
      <c r="T1284" s="54" t="s">
        <v>256</v>
      </c>
      <c r="U1284" s="71">
        <v>44457</v>
      </c>
      <c r="V1284" s="54" t="s">
        <v>443</v>
      </c>
      <c r="W1284" t="str">
        <f t="shared" si="20"/>
        <v>Sep-21</v>
      </c>
    </row>
    <row r="1285" spans="1:23" x14ac:dyDescent="0.25">
      <c r="A1285" s="54" t="s">
        <v>317</v>
      </c>
      <c r="B1285" s="54" t="s">
        <v>428</v>
      </c>
      <c r="C1285" s="54" t="s">
        <v>263</v>
      </c>
      <c r="D1285" s="54" t="s">
        <v>429</v>
      </c>
      <c r="E1285" s="54" t="s">
        <v>8050</v>
      </c>
      <c r="F1285" s="71">
        <v>44453</v>
      </c>
      <c r="G1285" s="72">
        <v>3315.14</v>
      </c>
      <c r="H1285" s="72">
        <v>279300.55</v>
      </c>
      <c r="I1285" s="54" t="s">
        <v>265</v>
      </c>
      <c r="J1285" s="54" t="s">
        <v>333</v>
      </c>
      <c r="K1285" s="54" t="s">
        <v>8051</v>
      </c>
      <c r="L1285" s="54" t="s">
        <v>8052</v>
      </c>
      <c r="M1285" s="54" t="s">
        <v>8050</v>
      </c>
      <c r="N1285" s="54" t="s">
        <v>256</v>
      </c>
      <c r="O1285" s="54" t="s">
        <v>256</v>
      </c>
      <c r="P1285" s="54" t="s">
        <v>271</v>
      </c>
      <c r="Q1285" s="54" t="s">
        <v>256</v>
      </c>
      <c r="R1285" s="54" t="s">
        <v>431</v>
      </c>
      <c r="S1285" s="71"/>
      <c r="T1285" s="54" t="s">
        <v>256</v>
      </c>
      <c r="U1285" s="71">
        <v>44453</v>
      </c>
      <c r="V1285" s="54" t="s">
        <v>443</v>
      </c>
      <c r="W1285" t="str">
        <f t="shared" si="20"/>
        <v>Sep-21</v>
      </c>
    </row>
    <row r="1286" spans="1:23" x14ac:dyDescent="0.25">
      <c r="A1286" s="54" t="s">
        <v>317</v>
      </c>
      <c r="B1286" s="54" t="s">
        <v>428</v>
      </c>
      <c r="C1286" s="54" t="s">
        <v>263</v>
      </c>
      <c r="D1286" s="54" t="s">
        <v>429</v>
      </c>
      <c r="E1286" s="54" t="s">
        <v>8053</v>
      </c>
      <c r="F1286" s="71">
        <v>44451</v>
      </c>
      <c r="G1286" s="72">
        <v>839.17</v>
      </c>
      <c r="H1286" s="72">
        <v>70700.070000000007</v>
      </c>
      <c r="I1286" s="54" t="s">
        <v>265</v>
      </c>
      <c r="J1286" s="54" t="s">
        <v>333</v>
      </c>
      <c r="K1286" s="54" t="s">
        <v>8054</v>
      </c>
      <c r="L1286" s="54" t="s">
        <v>8055</v>
      </c>
      <c r="M1286" s="54" t="s">
        <v>8053</v>
      </c>
      <c r="N1286" s="54" t="s">
        <v>256</v>
      </c>
      <c r="O1286" s="54" t="s">
        <v>256</v>
      </c>
      <c r="P1286" s="54" t="s">
        <v>271</v>
      </c>
      <c r="Q1286" s="54" t="s">
        <v>256</v>
      </c>
      <c r="R1286" s="54" t="s">
        <v>431</v>
      </c>
      <c r="S1286" s="71"/>
      <c r="T1286" s="54" t="s">
        <v>256</v>
      </c>
      <c r="U1286" s="71">
        <v>44451</v>
      </c>
      <c r="V1286" s="54" t="s">
        <v>443</v>
      </c>
      <c r="W1286" t="str">
        <f t="shared" si="20"/>
        <v>Sep-21</v>
      </c>
    </row>
    <row r="1287" spans="1:23" x14ac:dyDescent="0.25">
      <c r="A1287" s="54" t="s">
        <v>317</v>
      </c>
      <c r="B1287" s="54" t="s">
        <v>428</v>
      </c>
      <c r="C1287" s="54" t="s">
        <v>263</v>
      </c>
      <c r="D1287" s="54" t="s">
        <v>429</v>
      </c>
      <c r="E1287" s="54" t="s">
        <v>8056</v>
      </c>
      <c r="F1287" s="71">
        <v>44453</v>
      </c>
      <c r="G1287" s="72">
        <v>11706.88</v>
      </c>
      <c r="H1287" s="72">
        <v>986304.64</v>
      </c>
      <c r="I1287" s="54" t="s">
        <v>265</v>
      </c>
      <c r="J1287" s="54" t="s">
        <v>333</v>
      </c>
      <c r="K1287" s="54" t="s">
        <v>8054</v>
      </c>
      <c r="L1287" s="54" t="s">
        <v>8057</v>
      </c>
      <c r="M1287" s="54" t="s">
        <v>8056</v>
      </c>
      <c r="N1287" s="54" t="s">
        <v>256</v>
      </c>
      <c r="O1287" s="54" t="s">
        <v>256</v>
      </c>
      <c r="P1287" s="54" t="s">
        <v>271</v>
      </c>
      <c r="Q1287" s="54" t="s">
        <v>256</v>
      </c>
      <c r="R1287" s="54" t="s">
        <v>431</v>
      </c>
      <c r="S1287" s="71"/>
      <c r="T1287" s="54" t="s">
        <v>256</v>
      </c>
      <c r="U1287" s="71">
        <v>44453</v>
      </c>
      <c r="V1287" s="54" t="s">
        <v>443</v>
      </c>
      <c r="W1287" t="str">
        <f t="shared" si="20"/>
        <v>Sep-21</v>
      </c>
    </row>
    <row r="1288" spans="1:23" x14ac:dyDescent="0.25">
      <c r="A1288" s="54" t="s">
        <v>317</v>
      </c>
      <c r="B1288" s="54" t="s">
        <v>428</v>
      </c>
      <c r="C1288" s="54" t="s">
        <v>263</v>
      </c>
      <c r="D1288" s="54" t="s">
        <v>429</v>
      </c>
      <c r="E1288" s="54" t="s">
        <v>8058</v>
      </c>
      <c r="F1288" s="71">
        <v>44455</v>
      </c>
      <c r="G1288" s="72">
        <v>7739.05</v>
      </c>
      <c r="H1288" s="72">
        <v>652014.96</v>
      </c>
      <c r="I1288" s="54" t="s">
        <v>265</v>
      </c>
      <c r="J1288" s="54" t="s">
        <v>333</v>
      </c>
      <c r="K1288" s="54" t="s">
        <v>8054</v>
      </c>
      <c r="L1288" s="54" t="s">
        <v>8059</v>
      </c>
      <c r="M1288" s="54" t="s">
        <v>8058</v>
      </c>
      <c r="N1288" s="54" t="s">
        <v>256</v>
      </c>
      <c r="O1288" s="54" t="s">
        <v>256</v>
      </c>
      <c r="P1288" s="54" t="s">
        <v>271</v>
      </c>
      <c r="Q1288" s="54" t="s">
        <v>256</v>
      </c>
      <c r="R1288" s="54" t="s">
        <v>431</v>
      </c>
      <c r="S1288" s="71"/>
      <c r="T1288" s="54" t="s">
        <v>256</v>
      </c>
      <c r="U1288" s="71">
        <v>44455</v>
      </c>
      <c r="V1288" s="54" t="s">
        <v>443</v>
      </c>
      <c r="W1288" t="str">
        <f t="shared" si="20"/>
        <v>Sep-21</v>
      </c>
    </row>
    <row r="1289" spans="1:23" x14ac:dyDescent="0.25">
      <c r="A1289" s="54" t="s">
        <v>317</v>
      </c>
      <c r="B1289" s="54" t="s">
        <v>428</v>
      </c>
      <c r="C1289" s="54" t="s">
        <v>263</v>
      </c>
      <c r="D1289" s="54" t="s">
        <v>429</v>
      </c>
      <c r="E1289" s="54" t="s">
        <v>8060</v>
      </c>
      <c r="F1289" s="71">
        <v>44457</v>
      </c>
      <c r="G1289" s="72">
        <v>12964</v>
      </c>
      <c r="H1289" s="72">
        <v>1092217</v>
      </c>
      <c r="I1289" s="54" t="s">
        <v>265</v>
      </c>
      <c r="J1289" s="54" t="s">
        <v>333</v>
      </c>
      <c r="K1289" s="54" t="s">
        <v>8054</v>
      </c>
      <c r="L1289" s="54" t="s">
        <v>8061</v>
      </c>
      <c r="M1289" s="54" t="s">
        <v>8060</v>
      </c>
      <c r="N1289" s="54" t="s">
        <v>256</v>
      </c>
      <c r="O1289" s="54" t="s">
        <v>256</v>
      </c>
      <c r="P1289" s="54" t="s">
        <v>271</v>
      </c>
      <c r="Q1289" s="54" t="s">
        <v>256</v>
      </c>
      <c r="R1289" s="54" t="s">
        <v>431</v>
      </c>
      <c r="S1289" s="71"/>
      <c r="T1289" s="54" t="s">
        <v>256</v>
      </c>
      <c r="U1289" s="71">
        <v>44457</v>
      </c>
      <c r="V1289" s="54" t="s">
        <v>443</v>
      </c>
      <c r="W1289" t="str">
        <f t="shared" si="20"/>
        <v>Sep-21</v>
      </c>
    </row>
    <row r="1290" spans="1:23" x14ac:dyDescent="0.25">
      <c r="A1290" s="54" t="s">
        <v>317</v>
      </c>
      <c r="B1290" s="54" t="s">
        <v>428</v>
      </c>
      <c r="C1290" s="54" t="s">
        <v>263</v>
      </c>
      <c r="D1290" s="54" t="s">
        <v>429</v>
      </c>
      <c r="E1290" s="54" t="s">
        <v>8062</v>
      </c>
      <c r="F1290" s="71">
        <v>44457</v>
      </c>
      <c r="G1290" s="72">
        <v>12396</v>
      </c>
      <c r="H1290" s="72">
        <v>1044363</v>
      </c>
      <c r="I1290" s="54" t="s">
        <v>265</v>
      </c>
      <c r="J1290" s="54" t="s">
        <v>333</v>
      </c>
      <c r="K1290" s="54" t="s">
        <v>8054</v>
      </c>
      <c r="L1290" s="54" t="s">
        <v>8063</v>
      </c>
      <c r="M1290" s="54" t="s">
        <v>8062</v>
      </c>
      <c r="N1290" s="54" t="s">
        <v>256</v>
      </c>
      <c r="O1290" s="54" t="s">
        <v>256</v>
      </c>
      <c r="P1290" s="54" t="s">
        <v>271</v>
      </c>
      <c r="Q1290" s="54" t="s">
        <v>256</v>
      </c>
      <c r="R1290" s="54" t="s">
        <v>431</v>
      </c>
      <c r="S1290" s="71"/>
      <c r="T1290" s="54" t="s">
        <v>256</v>
      </c>
      <c r="U1290" s="71">
        <v>44457</v>
      </c>
      <c r="V1290" s="54" t="s">
        <v>443</v>
      </c>
      <c r="W1290" t="str">
        <f t="shared" si="20"/>
        <v>Sep-21</v>
      </c>
    </row>
    <row r="1291" spans="1:23" x14ac:dyDescent="0.25">
      <c r="A1291" s="54" t="s">
        <v>317</v>
      </c>
      <c r="B1291" s="54" t="s">
        <v>428</v>
      </c>
      <c r="C1291" s="54" t="s">
        <v>263</v>
      </c>
      <c r="D1291" s="54" t="s">
        <v>429</v>
      </c>
      <c r="E1291" s="54" t="s">
        <v>8064</v>
      </c>
      <c r="F1291" s="71">
        <v>44457</v>
      </c>
      <c r="G1291" s="72">
        <v>781</v>
      </c>
      <c r="H1291" s="72">
        <v>65799.25</v>
      </c>
      <c r="I1291" s="54" t="s">
        <v>265</v>
      </c>
      <c r="J1291" s="54" t="s">
        <v>333</v>
      </c>
      <c r="K1291" s="54" t="s">
        <v>8054</v>
      </c>
      <c r="L1291" s="54" t="s">
        <v>8065</v>
      </c>
      <c r="M1291" s="54" t="s">
        <v>8064</v>
      </c>
      <c r="N1291" s="54" t="s">
        <v>256</v>
      </c>
      <c r="O1291" s="54" t="s">
        <v>256</v>
      </c>
      <c r="P1291" s="54" t="s">
        <v>271</v>
      </c>
      <c r="Q1291" s="54" t="s">
        <v>256</v>
      </c>
      <c r="R1291" s="54" t="s">
        <v>431</v>
      </c>
      <c r="S1291" s="71"/>
      <c r="T1291" s="54" t="s">
        <v>256</v>
      </c>
      <c r="U1291" s="71">
        <v>44457</v>
      </c>
      <c r="V1291" s="54" t="s">
        <v>443</v>
      </c>
      <c r="W1291" t="str">
        <f t="shared" si="20"/>
        <v>Sep-21</v>
      </c>
    </row>
    <row r="1292" spans="1:23" x14ac:dyDescent="0.25">
      <c r="A1292" s="54" t="s">
        <v>317</v>
      </c>
      <c r="B1292" s="54" t="s">
        <v>428</v>
      </c>
      <c r="C1292" s="54" t="s">
        <v>263</v>
      </c>
      <c r="D1292" s="54" t="s">
        <v>429</v>
      </c>
      <c r="E1292" s="54" t="s">
        <v>8066</v>
      </c>
      <c r="F1292" s="71">
        <v>44457</v>
      </c>
      <c r="G1292" s="72">
        <v>2530</v>
      </c>
      <c r="H1292" s="72">
        <v>213152.5</v>
      </c>
      <c r="I1292" s="54" t="s">
        <v>265</v>
      </c>
      <c r="J1292" s="54" t="s">
        <v>333</v>
      </c>
      <c r="K1292" s="54" t="s">
        <v>8054</v>
      </c>
      <c r="L1292" s="54" t="s">
        <v>8067</v>
      </c>
      <c r="M1292" s="54" t="s">
        <v>8066</v>
      </c>
      <c r="N1292" s="54" t="s">
        <v>256</v>
      </c>
      <c r="O1292" s="54" t="s">
        <v>256</v>
      </c>
      <c r="P1292" s="54" t="s">
        <v>271</v>
      </c>
      <c r="Q1292" s="54" t="s">
        <v>256</v>
      </c>
      <c r="R1292" s="54" t="s">
        <v>431</v>
      </c>
      <c r="S1292" s="71"/>
      <c r="T1292" s="54" t="s">
        <v>256</v>
      </c>
      <c r="U1292" s="71">
        <v>44457</v>
      </c>
      <c r="V1292" s="54" t="s">
        <v>443</v>
      </c>
      <c r="W1292" t="str">
        <f t="shared" si="20"/>
        <v>Sep-21</v>
      </c>
    </row>
    <row r="1293" spans="1:23" x14ac:dyDescent="0.25">
      <c r="A1293" s="54" t="s">
        <v>317</v>
      </c>
      <c r="B1293" s="54" t="s">
        <v>428</v>
      </c>
      <c r="C1293" s="54" t="s">
        <v>263</v>
      </c>
      <c r="D1293" s="54" t="s">
        <v>429</v>
      </c>
      <c r="E1293" s="54" t="s">
        <v>8068</v>
      </c>
      <c r="F1293" s="71">
        <v>44457</v>
      </c>
      <c r="G1293" s="72">
        <v>11280</v>
      </c>
      <c r="H1293" s="72">
        <v>950340</v>
      </c>
      <c r="I1293" s="54" t="s">
        <v>265</v>
      </c>
      <c r="J1293" s="54" t="s">
        <v>333</v>
      </c>
      <c r="K1293" s="54" t="s">
        <v>8054</v>
      </c>
      <c r="L1293" s="54" t="s">
        <v>8069</v>
      </c>
      <c r="M1293" s="54" t="s">
        <v>8068</v>
      </c>
      <c r="N1293" s="54" t="s">
        <v>256</v>
      </c>
      <c r="O1293" s="54" t="s">
        <v>256</v>
      </c>
      <c r="P1293" s="54" t="s">
        <v>271</v>
      </c>
      <c r="Q1293" s="54" t="s">
        <v>256</v>
      </c>
      <c r="R1293" s="54" t="s">
        <v>431</v>
      </c>
      <c r="S1293" s="71"/>
      <c r="T1293" s="54" t="s">
        <v>256</v>
      </c>
      <c r="U1293" s="71">
        <v>44457</v>
      </c>
      <c r="V1293" s="54" t="s">
        <v>443</v>
      </c>
      <c r="W1293" t="str">
        <f t="shared" si="20"/>
        <v>Sep-21</v>
      </c>
    </row>
    <row r="1294" spans="1:23" x14ac:dyDescent="0.25">
      <c r="A1294" s="54" t="s">
        <v>317</v>
      </c>
      <c r="B1294" s="54" t="s">
        <v>428</v>
      </c>
      <c r="C1294" s="54" t="s">
        <v>263</v>
      </c>
      <c r="D1294" s="54" t="s">
        <v>429</v>
      </c>
      <c r="E1294" s="54" t="s">
        <v>8070</v>
      </c>
      <c r="F1294" s="71">
        <v>44457</v>
      </c>
      <c r="G1294" s="72">
        <v>27681.919999999998</v>
      </c>
      <c r="H1294" s="72">
        <v>2332201.7599999998</v>
      </c>
      <c r="I1294" s="54" t="s">
        <v>265</v>
      </c>
      <c r="J1294" s="54" t="s">
        <v>333</v>
      </c>
      <c r="K1294" s="54" t="s">
        <v>8054</v>
      </c>
      <c r="L1294" s="54" t="s">
        <v>8071</v>
      </c>
      <c r="M1294" s="54" t="s">
        <v>8070</v>
      </c>
      <c r="N1294" s="54" t="s">
        <v>256</v>
      </c>
      <c r="O1294" s="54" t="s">
        <v>256</v>
      </c>
      <c r="P1294" s="54" t="s">
        <v>271</v>
      </c>
      <c r="Q1294" s="54" t="s">
        <v>256</v>
      </c>
      <c r="R1294" s="54" t="s">
        <v>431</v>
      </c>
      <c r="S1294" s="71"/>
      <c r="T1294" s="54" t="s">
        <v>256</v>
      </c>
      <c r="U1294" s="71">
        <v>44457</v>
      </c>
      <c r="V1294" s="54" t="s">
        <v>443</v>
      </c>
      <c r="W1294" t="str">
        <f t="shared" si="20"/>
        <v>Sep-21</v>
      </c>
    </row>
    <row r="1295" spans="1:23" x14ac:dyDescent="0.25">
      <c r="A1295" s="54" t="s">
        <v>317</v>
      </c>
      <c r="B1295" s="54" t="s">
        <v>428</v>
      </c>
      <c r="C1295" s="54" t="s">
        <v>263</v>
      </c>
      <c r="D1295" s="54" t="s">
        <v>429</v>
      </c>
      <c r="E1295" s="54" t="s">
        <v>8072</v>
      </c>
      <c r="F1295" s="71">
        <v>44457</v>
      </c>
      <c r="G1295" s="72">
        <v>425.58</v>
      </c>
      <c r="H1295" s="72">
        <v>35855.120000000003</v>
      </c>
      <c r="I1295" s="54" t="s">
        <v>265</v>
      </c>
      <c r="J1295" s="54" t="s">
        <v>333</v>
      </c>
      <c r="K1295" s="54" t="s">
        <v>8054</v>
      </c>
      <c r="L1295" s="54" t="s">
        <v>8073</v>
      </c>
      <c r="M1295" s="54" t="s">
        <v>8072</v>
      </c>
      <c r="N1295" s="54" t="s">
        <v>256</v>
      </c>
      <c r="O1295" s="54" t="s">
        <v>256</v>
      </c>
      <c r="P1295" s="54" t="s">
        <v>271</v>
      </c>
      <c r="Q1295" s="54" t="s">
        <v>256</v>
      </c>
      <c r="R1295" s="54" t="s">
        <v>431</v>
      </c>
      <c r="S1295" s="71"/>
      <c r="T1295" s="54" t="s">
        <v>256</v>
      </c>
      <c r="U1295" s="71">
        <v>44457</v>
      </c>
      <c r="V1295" s="54" t="s">
        <v>443</v>
      </c>
      <c r="W1295" t="str">
        <f t="shared" si="20"/>
        <v>Sep-21</v>
      </c>
    </row>
    <row r="1296" spans="1:23" x14ac:dyDescent="0.25">
      <c r="A1296" s="54" t="s">
        <v>317</v>
      </c>
      <c r="B1296" s="54" t="s">
        <v>428</v>
      </c>
      <c r="C1296" s="54" t="s">
        <v>263</v>
      </c>
      <c r="D1296" s="54" t="s">
        <v>429</v>
      </c>
      <c r="E1296" s="54" t="s">
        <v>8074</v>
      </c>
      <c r="F1296" s="71">
        <v>44457</v>
      </c>
      <c r="G1296" s="72">
        <v>3421.45</v>
      </c>
      <c r="H1296" s="72">
        <v>288257.15999999997</v>
      </c>
      <c r="I1296" s="54" t="s">
        <v>265</v>
      </c>
      <c r="J1296" s="54" t="s">
        <v>333</v>
      </c>
      <c r="K1296" s="54" t="s">
        <v>8054</v>
      </c>
      <c r="L1296" s="54" t="s">
        <v>8075</v>
      </c>
      <c r="M1296" s="54" t="s">
        <v>8074</v>
      </c>
      <c r="N1296" s="54" t="s">
        <v>256</v>
      </c>
      <c r="O1296" s="54" t="s">
        <v>256</v>
      </c>
      <c r="P1296" s="54" t="s">
        <v>271</v>
      </c>
      <c r="Q1296" s="54" t="s">
        <v>256</v>
      </c>
      <c r="R1296" s="54" t="s">
        <v>431</v>
      </c>
      <c r="S1296" s="71"/>
      <c r="T1296" s="54" t="s">
        <v>256</v>
      </c>
      <c r="U1296" s="71">
        <v>44457</v>
      </c>
      <c r="V1296" s="54" t="s">
        <v>443</v>
      </c>
      <c r="W1296" t="str">
        <f t="shared" si="20"/>
        <v>Sep-21</v>
      </c>
    </row>
    <row r="1297" spans="1:23" x14ac:dyDescent="0.25">
      <c r="A1297" s="54" t="s">
        <v>317</v>
      </c>
      <c r="B1297" s="54" t="s">
        <v>428</v>
      </c>
      <c r="C1297" s="54" t="s">
        <v>263</v>
      </c>
      <c r="D1297" s="54" t="s">
        <v>429</v>
      </c>
      <c r="E1297" s="54" t="s">
        <v>8076</v>
      </c>
      <c r="F1297" s="71">
        <v>44457</v>
      </c>
      <c r="G1297" s="72">
        <v>30.72</v>
      </c>
      <c r="H1297" s="72">
        <v>2588.16</v>
      </c>
      <c r="I1297" s="54" t="s">
        <v>265</v>
      </c>
      <c r="J1297" s="54" t="s">
        <v>333</v>
      </c>
      <c r="K1297" s="54" t="s">
        <v>8054</v>
      </c>
      <c r="L1297" s="54" t="s">
        <v>8077</v>
      </c>
      <c r="M1297" s="54" t="s">
        <v>8076</v>
      </c>
      <c r="N1297" s="54" t="s">
        <v>256</v>
      </c>
      <c r="O1297" s="54" t="s">
        <v>256</v>
      </c>
      <c r="P1297" s="54" t="s">
        <v>271</v>
      </c>
      <c r="Q1297" s="54" t="s">
        <v>256</v>
      </c>
      <c r="R1297" s="54" t="s">
        <v>431</v>
      </c>
      <c r="S1297" s="71"/>
      <c r="T1297" s="54" t="s">
        <v>256</v>
      </c>
      <c r="U1297" s="71">
        <v>44457</v>
      </c>
      <c r="V1297" s="54" t="s">
        <v>443</v>
      </c>
      <c r="W1297" t="str">
        <f t="shared" si="20"/>
        <v>Sep-21</v>
      </c>
    </row>
    <row r="1298" spans="1:23" x14ac:dyDescent="0.25">
      <c r="A1298" s="54" t="s">
        <v>317</v>
      </c>
      <c r="B1298" s="54" t="s">
        <v>428</v>
      </c>
      <c r="C1298" s="54" t="s">
        <v>263</v>
      </c>
      <c r="D1298" s="54" t="s">
        <v>429</v>
      </c>
      <c r="E1298" s="54" t="s">
        <v>8078</v>
      </c>
      <c r="F1298" s="71">
        <v>44457</v>
      </c>
      <c r="G1298" s="72">
        <v>22730.68</v>
      </c>
      <c r="H1298" s="72">
        <v>1915059.79</v>
      </c>
      <c r="I1298" s="54" t="s">
        <v>265</v>
      </c>
      <c r="J1298" s="54" t="s">
        <v>333</v>
      </c>
      <c r="K1298" s="54" t="s">
        <v>8054</v>
      </c>
      <c r="L1298" s="54" t="s">
        <v>8079</v>
      </c>
      <c r="M1298" s="54" t="s">
        <v>8078</v>
      </c>
      <c r="N1298" s="54" t="s">
        <v>256</v>
      </c>
      <c r="O1298" s="54" t="s">
        <v>256</v>
      </c>
      <c r="P1298" s="54" t="s">
        <v>271</v>
      </c>
      <c r="Q1298" s="54" t="s">
        <v>256</v>
      </c>
      <c r="R1298" s="54" t="s">
        <v>431</v>
      </c>
      <c r="S1298" s="71"/>
      <c r="T1298" s="54" t="s">
        <v>256</v>
      </c>
      <c r="U1298" s="71">
        <v>44457</v>
      </c>
      <c r="V1298" s="54" t="s">
        <v>443</v>
      </c>
      <c r="W1298" t="str">
        <f t="shared" si="20"/>
        <v>Sep-21</v>
      </c>
    </row>
    <row r="1299" spans="1:23" x14ac:dyDescent="0.25">
      <c r="A1299" s="54" t="s">
        <v>317</v>
      </c>
      <c r="B1299" s="54" t="s">
        <v>428</v>
      </c>
      <c r="C1299" s="54" t="s">
        <v>263</v>
      </c>
      <c r="D1299" s="54" t="s">
        <v>429</v>
      </c>
      <c r="E1299" s="54" t="s">
        <v>8080</v>
      </c>
      <c r="F1299" s="71">
        <v>44457</v>
      </c>
      <c r="G1299" s="72">
        <v>885.37</v>
      </c>
      <c r="H1299" s="72">
        <v>74592.42</v>
      </c>
      <c r="I1299" s="54" t="s">
        <v>265</v>
      </c>
      <c r="J1299" s="54" t="s">
        <v>333</v>
      </c>
      <c r="K1299" s="54" t="s">
        <v>8054</v>
      </c>
      <c r="L1299" s="54" t="s">
        <v>8081</v>
      </c>
      <c r="M1299" s="54" t="s">
        <v>8080</v>
      </c>
      <c r="N1299" s="54" t="s">
        <v>256</v>
      </c>
      <c r="O1299" s="54" t="s">
        <v>256</v>
      </c>
      <c r="P1299" s="54" t="s">
        <v>271</v>
      </c>
      <c r="Q1299" s="54" t="s">
        <v>256</v>
      </c>
      <c r="R1299" s="54" t="s">
        <v>431</v>
      </c>
      <c r="S1299" s="71"/>
      <c r="T1299" s="54" t="s">
        <v>256</v>
      </c>
      <c r="U1299" s="71">
        <v>44457</v>
      </c>
      <c r="V1299" s="54" t="s">
        <v>443</v>
      </c>
      <c r="W1299" t="str">
        <f t="shared" si="20"/>
        <v>Sep-21</v>
      </c>
    </row>
    <row r="1300" spans="1:23" x14ac:dyDescent="0.25">
      <c r="A1300" s="54" t="s">
        <v>317</v>
      </c>
      <c r="B1300" s="54" t="s">
        <v>428</v>
      </c>
      <c r="C1300" s="54" t="s">
        <v>263</v>
      </c>
      <c r="D1300" s="54" t="s">
        <v>429</v>
      </c>
      <c r="E1300" s="54" t="s">
        <v>8082</v>
      </c>
      <c r="F1300" s="71">
        <v>44457</v>
      </c>
      <c r="G1300" s="72">
        <v>2259.04</v>
      </c>
      <c r="H1300" s="72">
        <v>190324.12</v>
      </c>
      <c r="I1300" s="54" t="s">
        <v>265</v>
      </c>
      <c r="J1300" s="54" t="s">
        <v>333</v>
      </c>
      <c r="K1300" s="54" t="s">
        <v>8054</v>
      </c>
      <c r="L1300" s="54" t="s">
        <v>8083</v>
      </c>
      <c r="M1300" s="54" t="s">
        <v>8082</v>
      </c>
      <c r="N1300" s="54" t="s">
        <v>256</v>
      </c>
      <c r="O1300" s="54" t="s">
        <v>256</v>
      </c>
      <c r="P1300" s="54" t="s">
        <v>271</v>
      </c>
      <c r="Q1300" s="54" t="s">
        <v>256</v>
      </c>
      <c r="R1300" s="54" t="s">
        <v>431</v>
      </c>
      <c r="S1300" s="71"/>
      <c r="T1300" s="54" t="s">
        <v>256</v>
      </c>
      <c r="U1300" s="71">
        <v>44457</v>
      </c>
      <c r="V1300" s="54" t="s">
        <v>443</v>
      </c>
      <c r="W1300" t="str">
        <f t="shared" si="20"/>
        <v>Sep-21</v>
      </c>
    </row>
    <row r="1301" spans="1:23" x14ac:dyDescent="0.25">
      <c r="A1301" s="54" t="s">
        <v>317</v>
      </c>
      <c r="B1301" s="54" t="s">
        <v>428</v>
      </c>
      <c r="C1301" s="54" t="s">
        <v>263</v>
      </c>
      <c r="D1301" s="54" t="s">
        <v>429</v>
      </c>
      <c r="E1301" s="54" t="s">
        <v>8084</v>
      </c>
      <c r="F1301" s="71">
        <v>44457</v>
      </c>
      <c r="G1301" s="72">
        <v>2047.33</v>
      </c>
      <c r="H1301" s="72">
        <v>172487.55</v>
      </c>
      <c r="I1301" s="54" t="s">
        <v>265</v>
      </c>
      <c r="J1301" s="54" t="s">
        <v>333</v>
      </c>
      <c r="K1301" s="54" t="s">
        <v>8054</v>
      </c>
      <c r="L1301" s="54" t="s">
        <v>8085</v>
      </c>
      <c r="M1301" s="54" t="s">
        <v>8084</v>
      </c>
      <c r="N1301" s="54" t="s">
        <v>256</v>
      </c>
      <c r="O1301" s="54" t="s">
        <v>256</v>
      </c>
      <c r="P1301" s="54" t="s">
        <v>271</v>
      </c>
      <c r="Q1301" s="54" t="s">
        <v>256</v>
      </c>
      <c r="R1301" s="54" t="s">
        <v>431</v>
      </c>
      <c r="S1301" s="71"/>
      <c r="T1301" s="54" t="s">
        <v>256</v>
      </c>
      <c r="U1301" s="71">
        <v>44457</v>
      </c>
      <c r="V1301" s="54" t="s">
        <v>443</v>
      </c>
      <c r="W1301" t="str">
        <f t="shared" si="20"/>
        <v>Sep-21</v>
      </c>
    </row>
    <row r="1302" spans="1:23" x14ac:dyDescent="0.25">
      <c r="A1302" s="54" t="s">
        <v>317</v>
      </c>
      <c r="B1302" s="54" t="s">
        <v>428</v>
      </c>
      <c r="C1302" s="54" t="s">
        <v>263</v>
      </c>
      <c r="D1302" s="54" t="s">
        <v>429</v>
      </c>
      <c r="E1302" s="54" t="s">
        <v>8086</v>
      </c>
      <c r="F1302" s="71">
        <v>44459</v>
      </c>
      <c r="G1302" s="72">
        <v>3888.16</v>
      </c>
      <c r="H1302" s="72">
        <v>327577.48</v>
      </c>
      <c r="I1302" s="54" t="s">
        <v>265</v>
      </c>
      <c r="J1302" s="54" t="s">
        <v>333</v>
      </c>
      <c r="K1302" s="54" t="s">
        <v>8054</v>
      </c>
      <c r="L1302" s="54" t="s">
        <v>8087</v>
      </c>
      <c r="M1302" s="54" t="s">
        <v>8086</v>
      </c>
      <c r="N1302" s="54" t="s">
        <v>256</v>
      </c>
      <c r="O1302" s="54" t="s">
        <v>256</v>
      </c>
      <c r="P1302" s="54" t="s">
        <v>271</v>
      </c>
      <c r="Q1302" s="54" t="s">
        <v>256</v>
      </c>
      <c r="R1302" s="54" t="s">
        <v>431</v>
      </c>
      <c r="S1302" s="71"/>
      <c r="T1302" s="54" t="s">
        <v>256</v>
      </c>
      <c r="U1302" s="71">
        <v>44459</v>
      </c>
      <c r="V1302" s="54" t="s">
        <v>443</v>
      </c>
      <c r="W1302" t="str">
        <f t="shared" si="20"/>
        <v>Sep-21</v>
      </c>
    </row>
    <row r="1303" spans="1:23" x14ac:dyDescent="0.25">
      <c r="A1303" s="54" t="s">
        <v>317</v>
      </c>
      <c r="B1303" s="54" t="s">
        <v>428</v>
      </c>
      <c r="C1303" s="54" t="s">
        <v>263</v>
      </c>
      <c r="D1303" s="54" t="s">
        <v>429</v>
      </c>
      <c r="E1303" s="54" t="s">
        <v>8088</v>
      </c>
      <c r="F1303" s="71">
        <v>44460</v>
      </c>
      <c r="G1303" s="72">
        <v>13595.3</v>
      </c>
      <c r="H1303" s="72">
        <v>1145404.03</v>
      </c>
      <c r="I1303" s="54" t="s">
        <v>265</v>
      </c>
      <c r="J1303" s="54" t="s">
        <v>333</v>
      </c>
      <c r="K1303" s="54" t="s">
        <v>8089</v>
      </c>
      <c r="L1303" s="54" t="s">
        <v>8090</v>
      </c>
      <c r="M1303" s="54" t="s">
        <v>8088</v>
      </c>
      <c r="N1303" s="54" t="s">
        <v>256</v>
      </c>
      <c r="O1303" s="54" t="s">
        <v>256</v>
      </c>
      <c r="P1303" s="54" t="s">
        <v>271</v>
      </c>
      <c r="Q1303" s="54" t="s">
        <v>256</v>
      </c>
      <c r="R1303" s="54" t="s">
        <v>431</v>
      </c>
      <c r="S1303" s="71"/>
      <c r="T1303" s="54" t="s">
        <v>256</v>
      </c>
      <c r="U1303" s="71">
        <v>44460</v>
      </c>
      <c r="V1303" s="54" t="s">
        <v>443</v>
      </c>
      <c r="W1303" t="str">
        <f t="shared" si="20"/>
        <v>Sep-21</v>
      </c>
    </row>
    <row r="1304" spans="1:23" x14ac:dyDescent="0.25">
      <c r="A1304" s="54" t="s">
        <v>317</v>
      </c>
      <c r="B1304" s="54" t="s">
        <v>428</v>
      </c>
      <c r="C1304" s="54" t="s">
        <v>263</v>
      </c>
      <c r="D1304" s="54" t="s">
        <v>429</v>
      </c>
      <c r="E1304" s="54" t="s">
        <v>8091</v>
      </c>
      <c r="F1304" s="71">
        <v>44444</v>
      </c>
      <c r="G1304" s="72">
        <v>1069.6400000000001</v>
      </c>
      <c r="H1304" s="72">
        <v>90117.17</v>
      </c>
      <c r="I1304" s="54" t="s">
        <v>265</v>
      </c>
      <c r="J1304" s="54" t="s">
        <v>333</v>
      </c>
      <c r="K1304" s="54" t="s">
        <v>8092</v>
      </c>
      <c r="L1304" s="54" t="s">
        <v>8093</v>
      </c>
      <c r="M1304" s="54" t="s">
        <v>8091</v>
      </c>
      <c r="N1304" s="54" t="s">
        <v>256</v>
      </c>
      <c r="O1304" s="54" t="s">
        <v>256</v>
      </c>
      <c r="P1304" s="54" t="s">
        <v>271</v>
      </c>
      <c r="Q1304" s="54" t="s">
        <v>256</v>
      </c>
      <c r="R1304" s="54" t="s">
        <v>431</v>
      </c>
      <c r="S1304" s="71"/>
      <c r="T1304" s="54" t="s">
        <v>256</v>
      </c>
      <c r="U1304" s="71">
        <v>44444</v>
      </c>
      <c r="V1304" s="54" t="s">
        <v>443</v>
      </c>
      <c r="W1304" t="str">
        <f t="shared" si="20"/>
        <v>Sep-21</v>
      </c>
    </row>
    <row r="1305" spans="1:23" x14ac:dyDescent="0.25">
      <c r="A1305" s="54" t="s">
        <v>317</v>
      </c>
      <c r="B1305" s="54" t="s">
        <v>428</v>
      </c>
      <c r="C1305" s="54" t="s">
        <v>263</v>
      </c>
      <c r="D1305" s="54" t="s">
        <v>429</v>
      </c>
      <c r="E1305" s="54" t="s">
        <v>8094</v>
      </c>
      <c r="F1305" s="71">
        <v>44459</v>
      </c>
      <c r="G1305" s="72">
        <v>2717.07</v>
      </c>
      <c r="H1305" s="72">
        <v>228913.15</v>
      </c>
      <c r="I1305" s="54" t="s">
        <v>265</v>
      </c>
      <c r="J1305" s="54" t="s">
        <v>333</v>
      </c>
      <c r="K1305" s="54" t="s">
        <v>8095</v>
      </c>
      <c r="L1305" s="54" t="s">
        <v>8096</v>
      </c>
      <c r="M1305" s="54" t="s">
        <v>8094</v>
      </c>
      <c r="N1305" s="54" t="s">
        <v>256</v>
      </c>
      <c r="O1305" s="54" t="s">
        <v>256</v>
      </c>
      <c r="P1305" s="54" t="s">
        <v>271</v>
      </c>
      <c r="Q1305" s="54" t="s">
        <v>256</v>
      </c>
      <c r="R1305" s="54" t="s">
        <v>431</v>
      </c>
      <c r="S1305" s="71"/>
      <c r="T1305" s="54" t="s">
        <v>256</v>
      </c>
      <c r="U1305" s="71">
        <v>44459</v>
      </c>
      <c r="V1305" s="54" t="s">
        <v>443</v>
      </c>
      <c r="W1305" t="str">
        <f t="shared" si="20"/>
        <v>Sep-21</v>
      </c>
    </row>
    <row r="1306" spans="1:23" x14ac:dyDescent="0.25">
      <c r="A1306" s="54" t="s">
        <v>317</v>
      </c>
      <c r="B1306" s="54" t="s">
        <v>428</v>
      </c>
      <c r="C1306" s="54" t="s">
        <v>263</v>
      </c>
      <c r="D1306" s="54" t="s">
        <v>429</v>
      </c>
      <c r="E1306" s="54" t="s">
        <v>8097</v>
      </c>
      <c r="F1306" s="71">
        <v>44467</v>
      </c>
      <c r="G1306" s="72">
        <v>315</v>
      </c>
      <c r="H1306" s="72">
        <v>26538.75</v>
      </c>
      <c r="I1306" s="54" t="s">
        <v>265</v>
      </c>
      <c r="J1306" s="54" t="s">
        <v>333</v>
      </c>
      <c r="K1306" s="54" t="s">
        <v>8098</v>
      </c>
      <c r="L1306" s="54" t="s">
        <v>8099</v>
      </c>
      <c r="M1306" s="54" t="s">
        <v>8097</v>
      </c>
      <c r="N1306" s="54" t="s">
        <v>256</v>
      </c>
      <c r="O1306" s="54" t="s">
        <v>256</v>
      </c>
      <c r="P1306" s="54" t="s">
        <v>271</v>
      </c>
      <c r="Q1306" s="54" t="s">
        <v>256</v>
      </c>
      <c r="R1306" s="54" t="s">
        <v>431</v>
      </c>
      <c r="S1306" s="71"/>
      <c r="T1306" s="54" t="s">
        <v>256</v>
      </c>
      <c r="U1306" s="71">
        <v>44467</v>
      </c>
      <c r="V1306" s="54" t="s">
        <v>443</v>
      </c>
      <c r="W1306" t="str">
        <f t="shared" si="20"/>
        <v>Sep-21</v>
      </c>
    </row>
    <row r="1307" spans="1:23" x14ac:dyDescent="0.25">
      <c r="A1307" s="54" t="s">
        <v>317</v>
      </c>
      <c r="B1307" s="54" t="s">
        <v>428</v>
      </c>
      <c r="C1307" s="54" t="s">
        <v>263</v>
      </c>
      <c r="D1307" s="54" t="s">
        <v>429</v>
      </c>
      <c r="E1307" s="54" t="s">
        <v>8100</v>
      </c>
      <c r="F1307" s="71">
        <v>44460</v>
      </c>
      <c r="G1307" s="72">
        <v>28031.94</v>
      </c>
      <c r="H1307" s="72">
        <v>2361690.9500000002</v>
      </c>
      <c r="I1307" s="54" t="s">
        <v>265</v>
      </c>
      <c r="J1307" s="54" t="s">
        <v>333</v>
      </c>
      <c r="K1307" s="54" t="s">
        <v>8101</v>
      </c>
      <c r="L1307" s="54" t="s">
        <v>8102</v>
      </c>
      <c r="M1307" s="54" t="s">
        <v>8100</v>
      </c>
      <c r="N1307" s="54" t="s">
        <v>256</v>
      </c>
      <c r="O1307" s="54" t="s">
        <v>256</v>
      </c>
      <c r="P1307" s="54" t="s">
        <v>271</v>
      </c>
      <c r="Q1307" s="54" t="s">
        <v>256</v>
      </c>
      <c r="R1307" s="54" t="s">
        <v>431</v>
      </c>
      <c r="S1307" s="71"/>
      <c r="T1307" s="54" t="s">
        <v>256</v>
      </c>
      <c r="U1307" s="71">
        <v>44460</v>
      </c>
      <c r="V1307" s="54" t="s">
        <v>443</v>
      </c>
      <c r="W1307" t="str">
        <f t="shared" si="20"/>
        <v>Sep-21</v>
      </c>
    </row>
    <row r="1308" spans="1:23" x14ac:dyDescent="0.25">
      <c r="A1308" s="54" t="s">
        <v>317</v>
      </c>
      <c r="B1308" s="54" t="s">
        <v>428</v>
      </c>
      <c r="C1308" s="54" t="s">
        <v>263</v>
      </c>
      <c r="D1308" s="54" t="s">
        <v>429</v>
      </c>
      <c r="E1308" s="54" t="s">
        <v>8103</v>
      </c>
      <c r="F1308" s="71">
        <v>44460</v>
      </c>
      <c r="G1308" s="72">
        <v>5424.12</v>
      </c>
      <c r="H1308" s="72">
        <v>456982.11</v>
      </c>
      <c r="I1308" s="54" t="s">
        <v>265</v>
      </c>
      <c r="J1308" s="54" t="s">
        <v>333</v>
      </c>
      <c r="K1308" s="54" t="s">
        <v>8104</v>
      </c>
      <c r="L1308" s="54" t="s">
        <v>8105</v>
      </c>
      <c r="M1308" s="54" t="s">
        <v>8103</v>
      </c>
      <c r="N1308" s="54" t="s">
        <v>256</v>
      </c>
      <c r="O1308" s="54" t="s">
        <v>256</v>
      </c>
      <c r="P1308" s="54" t="s">
        <v>271</v>
      </c>
      <c r="Q1308" s="54" t="s">
        <v>256</v>
      </c>
      <c r="R1308" s="54" t="s">
        <v>431</v>
      </c>
      <c r="S1308" s="71"/>
      <c r="T1308" s="54" t="s">
        <v>256</v>
      </c>
      <c r="U1308" s="71">
        <v>44460</v>
      </c>
      <c r="V1308" s="54" t="s">
        <v>443</v>
      </c>
      <c r="W1308" t="str">
        <f t="shared" si="20"/>
        <v>Sep-21</v>
      </c>
    </row>
    <row r="1309" spans="1:23" x14ac:dyDescent="0.25">
      <c r="A1309" s="54" t="s">
        <v>317</v>
      </c>
      <c r="B1309" s="54" t="s">
        <v>428</v>
      </c>
      <c r="C1309" s="54" t="s">
        <v>263</v>
      </c>
      <c r="D1309" s="54" t="s">
        <v>429</v>
      </c>
      <c r="E1309" s="54" t="s">
        <v>8106</v>
      </c>
      <c r="F1309" s="71">
        <v>44460</v>
      </c>
      <c r="G1309" s="72">
        <v>3575.82</v>
      </c>
      <c r="H1309" s="72">
        <v>301262.84000000003</v>
      </c>
      <c r="I1309" s="54" t="s">
        <v>265</v>
      </c>
      <c r="J1309" s="54" t="s">
        <v>333</v>
      </c>
      <c r="K1309" s="54" t="s">
        <v>8104</v>
      </c>
      <c r="L1309" s="54" t="s">
        <v>8107</v>
      </c>
      <c r="M1309" s="54" t="s">
        <v>8106</v>
      </c>
      <c r="N1309" s="54" t="s">
        <v>256</v>
      </c>
      <c r="O1309" s="54" t="s">
        <v>256</v>
      </c>
      <c r="P1309" s="54" t="s">
        <v>271</v>
      </c>
      <c r="Q1309" s="54" t="s">
        <v>256</v>
      </c>
      <c r="R1309" s="54" t="s">
        <v>431</v>
      </c>
      <c r="S1309" s="71"/>
      <c r="T1309" s="54" t="s">
        <v>256</v>
      </c>
      <c r="U1309" s="71">
        <v>44460</v>
      </c>
      <c r="V1309" s="54" t="s">
        <v>443</v>
      </c>
      <c r="W1309" t="str">
        <f t="shared" si="20"/>
        <v>Sep-21</v>
      </c>
    </row>
    <row r="1310" spans="1:23" x14ac:dyDescent="0.25">
      <c r="A1310" s="54" t="s">
        <v>317</v>
      </c>
      <c r="B1310" s="54" t="s">
        <v>428</v>
      </c>
      <c r="C1310" s="54" t="s">
        <v>263</v>
      </c>
      <c r="D1310" s="54" t="s">
        <v>429</v>
      </c>
      <c r="E1310" s="54" t="s">
        <v>8108</v>
      </c>
      <c r="F1310" s="71">
        <v>44460</v>
      </c>
      <c r="G1310" s="72">
        <v>677.1</v>
      </c>
      <c r="H1310" s="72">
        <v>57045.68</v>
      </c>
      <c r="I1310" s="54" t="s">
        <v>265</v>
      </c>
      <c r="J1310" s="54" t="s">
        <v>333</v>
      </c>
      <c r="K1310" s="54" t="s">
        <v>8104</v>
      </c>
      <c r="L1310" s="54" t="s">
        <v>8109</v>
      </c>
      <c r="M1310" s="54" t="s">
        <v>8108</v>
      </c>
      <c r="N1310" s="54" t="s">
        <v>256</v>
      </c>
      <c r="O1310" s="54" t="s">
        <v>256</v>
      </c>
      <c r="P1310" s="54" t="s">
        <v>271</v>
      </c>
      <c r="Q1310" s="54" t="s">
        <v>256</v>
      </c>
      <c r="R1310" s="54" t="s">
        <v>431</v>
      </c>
      <c r="S1310" s="71"/>
      <c r="T1310" s="54" t="s">
        <v>256</v>
      </c>
      <c r="U1310" s="71">
        <v>44460</v>
      </c>
      <c r="V1310" s="54" t="s">
        <v>443</v>
      </c>
      <c r="W1310" t="str">
        <f t="shared" si="20"/>
        <v>Sep-21</v>
      </c>
    </row>
    <row r="1311" spans="1:23" x14ac:dyDescent="0.25">
      <c r="A1311" s="54" t="s">
        <v>317</v>
      </c>
      <c r="B1311" s="54" t="s">
        <v>428</v>
      </c>
      <c r="C1311" s="54" t="s">
        <v>263</v>
      </c>
      <c r="D1311" s="54" t="s">
        <v>429</v>
      </c>
      <c r="E1311" s="54" t="s">
        <v>8110</v>
      </c>
      <c r="F1311" s="71">
        <v>44461</v>
      </c>
      <c r="G1311" s="72">
        <v>4520.28</v>
      </c>
      <c r="H1311" s="72">
        <v>380833.59</v>
      </c>
      <c r="I1311" s="54" t="s">
        <v>265</v>
      </c>
      <c r="J1311" s="54" t="s">
        <v>333</v>
      </c>
      <c r="K1311" s="54" t="s">
        <v>8111</v>
      </c>
      <c r="L1311" s="54" t="s">
        <v>8112</v>
      </c>
      <c r="M1311" s="54" t="s">
        <v>8110</v>
      </c>
      <c r="N1311" s="54" t="s">
        <v>256</v>
      </c>
      <c r="O1311" s="54" t="s">
        <v>256</v>
      </c>
      <c r="P1311" s="54" t="s">
        <v>271</v>
      </c>
      <c r="Q1311" s="54" t="s">
        <v>256</v>
      </c>
      <c r="R1311" s="54" t="s">
        <v>431</v>
      </c>
      <c r="S1311" s="71"/>
      <c r="T1311" s="54" t="s">
        <v>256</v>
      </c>
      <c r="U1311" s="71">
        <v>44461</v>
      </c>
      <c r="V1311" s="54" t="s">
        <v>443</v>
      </c>
      <c r="W1311" t="str">
        <f t="shared" si="20"/>
        <v>Sep-21</v>
      </c>
    </row>
    <row r="1312" spans="1:23" x14ac:dyDescent="0.25">
      <c r="A1312" s="54" t="s">
        <v>317</v>
      </c>
      <c r="B1312" s="54" t="s">
        <v>428</v>
      </c>
      <c r="C1312" s="54" t="s">
        <v>263</v>
      </c>
      <c r="D1312" s="54" t="s">
        <v>429</v>
      </c>
      <c r="E1312" s="54" t="s">
        <v>8113</v>
      </c>
      <c r="F1312" s="71">
        <v>44444</v>
      </c>
      <c r="G1312" s="72">
        <v>915.1</v>
      </c>
      <c r="H1312" s="72">
        <v>77097.179999999993</v>
      </c>
      <c r="I1312" s="54" t="s">
        <v>265</v>
      </c>
      <c r="J1312" s="54" t="s">
        <v>333</v>
      </c>
      <c r="K1312" s="54" t="s">
        <v>8114</v>
      </c>
      <c r="L1312" s="54" t="s">
        <v>8115</v>
      </c>
      <c r="M1312" s="54" t="s">
        <v>8113</v>
      </c>
      <c r="N1312" s="54" t="s">
        <v>256</v>
      </c>
      <c r="O1312" s="54" t="s">
        <v>256</v>
      </c>
      <c r="P1312" s="54" t="s">
        <v>271</v>
      </c>
      <c r="Q1312" s="54" t="s">
        <v>256</v>
      </c>
      <c r="R1312" s="54" t="s">
        <v>431</v>
      </c>
      <c r="S1312" s="71"/>
      <c r="T1312" s="54" t="s">
        <v>256</v>
      </c>
      <c r="U1312" s="71">
        <v>44444</v>
      </c>
      <c r="V1312" s="54" t="s">
        <v>443</v>
      </c>
      <c r="W1312" t="str">
        <f t="shared" si="20"/>
        <v>Sep-21</v>
      </c>
    </row>
    <row r="1313" spans="1:23" x14ac:dyDescent="0.25">
      <c r="A1313" s="54" t="s">
        <v>317</v>
      </c>
      <c r="B1313" s="54" t="s">
        <v>428</v>
      </c>
      <c r="C1313" s="54" t="s">
        <v>263</v>
      </c>
      <c r="D1313" s="54" t="s">
        <v>429</v>
      </c>
      <c r="E1313" s="54" t="s">
        <v>8116</v>
      </c>
      <c r="F1313" s="71">
        <v>44444</v>
      </c>
      <c r="G1313" s="72">
        <v>1266.98</v>
      </c>
      <c r="H1313" s="72">
        <v>106743.07</v>
      </c>
      <c r="I1313" s="54" t="s">
        <v>265</v>
      </c>
      <c r="J1313" s="54" t="s">
        <v>333</v>
      </c>
      <c r="K1313" s="54" t="s">
        <v>8114</v>
      </c>
      <c r="L1313" s="54" t="s">
        <v>8117</v>
      </c>
      <c r="M1313" s="54" t="s">
        <v>8116</v>
      </c>
      <c r="N1313" s="54" t="s">
        <v>256</v>
      </c>
      <c r="O1313" s="54" t="s">
        <v>256</v>
      </c>
      <c r="P1313" s="54" t="s">
        <v>271</v>
      </c>
      <c r="Q1313" s="54" t="s">
        <v>256</v>
      </c>
      <c r="R1313" s="54" t="s">
        <v>431</v>
      </c>
      <c r="S1313" s="71"/>
      <c r="T1313" s="54" t="s">
        <v>256</v>
      </c>
      <c r="U1313" s="71">
        <v>44444</v>
      </c>
      <c r="V1313" s="54" t="s">
        <v>443</v>
      </c>
      <c r="W1313" t="str">
        <f t="shared" si="20"/>
        <v>Sep-21</v>
      </c>
    </row>
    <row r="1314" spans="1:23" x14ac:dyDescent="0.25">
      <c r="A1314" s="54" t="s">
        <v>317</v>
      </c>
      <c r="B1314" s="54" t="s">
        <v>428</v>
      </c>
      <c r="C1314" s="54" t="s">
        <v>263</v>
      </c>
      <c r="D1314" s="54" t="s">
        <v>429</v>
      </c>
      <c r="E1314" s="54" t="s">
        <v>8118</v>
      </c>
      <c r="F1314" s="71">
        <v>44444</v>
      </c>
      <c r="G1314" s="72">
        <v>2580.23</v>
      </c>
      <c r="H1314" s="72">
        <v>217384.38</v>
      </c>
      <c r="I1314" s="54" t="s">
        <v>265</v>
      </c>
      <c r="J1314" s="54" t="s">
        <v>333</v>
      </c>
      <c r="K1314" s="54" t="s">
        <v>8114</v>
      </c>
      <c r="L1314" s="54" t="s">
        <v>8119</v>
      </c>
      <c r="M1314" s="54" t="s">
        <v>8118</v>
      </c>
      <c r="N1314" s="54" t="s">
        <v>256</v>
      </c>
      <c r="O1314" s="54" t="s">
        <v>256</v>
      </c>
      <c r="P1314" s="54" t="s">
        <v>271</v>
      </c>
      <c r="Q1314" s="54" t="s">
        <v>256</v>
      </c>
      <c r="R1314" s="54" t="s">
        <v>431</v>
      </c>
      <c r="S1314" s="71"/>
      <c r="T1314" s="54" t="s">
        <v>256</v>
      </c>
      <c r="U1314" s="71">
        <v>44444</v>
      </c>
      <c r="V1314" s="54" t="s">
        <v>443</v>
      </c>
      <c r="W1314" t="str">
        <f t="shared" si="20"/>
        <v>Sep-21</v>
      </c>
    </row>
    <row r="1315" spans="1:23" x14ac:dyDescent="0.25">
      <c r="A1315" s="54" t="s">
        <v>317</v>
      </c>
      <c r="B1315" s="54" t="s">
        <v>428</v>
      </c>
      <c r="C1315" s="54" t="s">
        <v>263</v>
      </c>
      <c r="D1315" s="54" t="s">
        <v>429</v>
      </c>
      <c r="E1315" s="54" t="s">
        <v>8120</v>
      </c>
      <c r="F1315" s="71">
        <v>44466</v>
      </c>
      <c r="G1315" s="72">
        <v>2995.97</v>
      </c>
      <c r="H1315" s="72">
        <v>252410.47</v>
      </c>
      <c r="I1315" s="54" t="s">
        <v>265</v>
      </c>
      <c r="J1315" s="54" t="s">
        <v>333</v>
      </c>
      <c r="K1315" s="54" t="s">
        <v>8121</v>
      </c>
      <c r="L1315" s="54" t="s">
        <v>8122</v>
      </c>
      <c r="M1315" s="54" t="s">
        <v>8120</v>
      </c>
      <c r="N1315" s="54" t="s">
        <v>256</v>
      </c>
      <c r="O1315" s="54" t="s">
        <v>256</v>
      </c>
      <c r="P1315" s="54" t="s">
        <v>271</v>
      </c>
      <c r="Q1315" s="54" t="s">
        <v>256</v>
      </c>
      <c r="R1315" s="54" t="s">
        <v>431</v>
      </c>
      <c r="S1315" s="71"/>
      <c r="T1315" s="54" t="s">
        <v>256</v>
      </c>
      <c r="U1315" s="71">
        <v>44466</v>
      </c>
      <c r="V1315" s="54" t="s">
        <v>443</v>
      </c>
      <c r="W1315" t="str">
        <f t="shared" si="20"/>
        <v>Sep-21</v>
      </c>
    </row>
    <row r="1316" spans="1:23" x14ac:dyDescent="0.25">
      <c r="A1316" s="54" t="s">
        <v>317</v>
      </c>
      <c r="B1316" s="54" t="s">
        <v>428</v>
      </c>
      <c r="C1316" s="54" t="s">
        <v>263</v>
      </c>
      <c r="D1316" s="54" t="s">
        <v>429</v>
      </c>
      <c r="E1316" s="54" t="s">
        <v>8123</v>
      </c>
      <c r="F1316" s="71">
        <v>44466</v>
      </c>
      <c r="G1316" s="72">
        <v>3383.31</v>
      </c>
      <c r="H1316" s="72">
        <v>285043.87</v>
      </c>
      <c r="I1316" s="54" t="s">
        <v>265</v>
      </c>
      <c r="J1316" s="54" t="s">
        <v>333</v>
      </c>
      <c r="K1316" s="54" t="s">
        <v>8121</v>
      </c>
      <c r="L1316" s="54" t="s">
        <v>8124</v>
      </c>
      <c r="M1316" s="54" t="s">
        <v>8123</v>
      </c>
      <c r="N1316" s="54" t="s">
        <v>256</v>
      </c>
      <c r="O1316" s="54" t="s">
        <v>256</v>
      </c>
      <c r="P1316" s="54" t="s">
        <v>271</v>
      </c>
      <c r="Q1316" s="54" t="s">
        <v>256</v>
      </c>
      <c r="R1316" s="54" t="s">
        <v>431</v>
      </c>
      <c r="S1316" s="71"/>
      <c r="T1316" s="54" t="s">
        <v>256</v>
      </c>
      <c r="U1316" s="71">
        <v>44466</v>
      </c>
      <c r="V1316" s="54" t="s">
        <v>443</v>
      </c>
      <c r="W1316" t="str">
        <f t="shared" si="20"/>
        <v>Sep-21</v>
      </c>
    </row>
    <row r="1317" spans="1:23" x14ac:dyDescent="0.25">
      <c r="A1317" s="54" t="s">
        <v>317</v>
      </c>
      <c r="B1317" s="54" t="s">
        <v>428</v>
      </c>
      <c r="C1317" s="54" t="s">
        <v>263</v>
      </c>
      <c r="D1317" s="54" t="s">
        <v>429</v>
      </c>
      <c r="E1317" s="54" t="s">
        <v>8125</v>
      </c>
      <c r="F1317" s="71">
        <v>44454</v>
      </c>
      <c r="G1317" s="72">
        <v>3577.2</v>
      </c>
      <c r="H1317" s="72">
        <v>301379.09999999998</v>
      </c>
      <c r="I1317" s="54" t="s">
        <v>265</v>
      </c>
      <c r="J1317" s="54" t="s">
        <v>333</v>
      </c>
      <c r="K1317" s="54" t="s">
        <v>8126</v>
      </c>
      <c r="L1317" s="54" t="s">
        <v>8127</v>
      </c>
      <c r="M1317" s="54" t="s">
        <v>8125</v>
      </c>
      <c r="N1317" s="54" t="s">
        <v>256</v>
      </c>
      <c r="O1317" s="54" t="s">
        <v>256</v>
      </c>
      <c r="P1317" s="54" t="s">
        <v>271</v>
      </c>
      <c r="Q1317" s="54" t="s">
        <v>256</v>
      </c>
      <c r="R1317" s="54" t="s">
        <v>431</v>
      </c>
      <c r="S1317" s="71"/>
      <c r="T1317" s="54" t="s">
        <v>256</v>
      </c>
      <c r="U1317" s="71">
        <v>44454</v>
      </c>
      <c r="V1317" s="54" t="s">
        <v>443</v>
      </c>
      <c r="W1317" t="str">
        <f t="shared" si="20"/>
        <v>Sep-21</v>
      </c>
    </row>
    <row r="1318" spans="1:23" x14ac:dyDescent="0.25">
      <c r="A1318" s="54" t="s">
        <v>317</v>
      </c>
      <c r="B1318" s="54" t="s">
        <v>428</v>
      </c>
      <c r="C1318" s="54" t="s">
        <v>263</v>
      </c>
      <c r="D1318" s="54" t="s">
        <v>429</v>
      </c>
      <c r="E1318" s="54" t="s">
        <v>8128</v>
      </c>
      <c r="F1318" s="71">
        <v>44454</v>
      </c>
      <c r="G1318" s="72">
        <v>4218.13</v>
      </c>
      <c r="H1318" s="72">
        <v>355377.45</v>
      </c>
      <c r="I1318" s="54" t="s">
        <v>265</v>
      </c>
      <c r="J1318" s="54" t="s">
        <v>333</v>
      </c>
      <c r="K1318" s="54" t="s">
        <v>8126</v>
      </c>
      <c r="L1318" s="54" t="s">
        <v>8129</v>
      </c>
      <c r="M1318" s="54" t="s">
        <v>8128</v>
      </c>
      <c r="N1318" s="54" t="s">
        <v>256</v>
      </c>
      <c r="O1318" s="54" t="s">
        <v>256</v>
      </c>
      <c r="P1318" s="54" t="s">
        <v>271</v>
      </c>
      <c r="Q1318" s="54" t="s">
        <v>256</v>
      </c>
      <c r="R1318" s="54" t="s">
        <v>431</v>
      </c>
      <c r="S1318" s="71"/>
      <c r="T1318" s="54" t="s">
        <v>256</v>
      </c>
      <c r="U1318" s="71">
        <v>44454</v>
      </c>
      <c r="V1318" s="54" t="s">
        <v>443</v>
      </c>
      <c r="W1318" t="str">
        <f t="shared" si="20"/>
        <v>Sep-21</v>
      </c>
    </row>
    <row r="1319" spans="1:23" x14ac:dyDescent="0.25">
      <c r="A1319" s="54" t="s">
        <v>317</v>
      </c>
      <c r="B1319" s="54" t="s">
        <v>428</v>
      </c>
      <c r="C1319" s="54" t="s">
        <v>263</v>
      </c>
      <c r="D1319" s="54" t="s">
        <v>429</v>
      </c>
      <c r="E1319" s="54" t="s">
        <v>8130</v>
      </c>
      <c r="F1319" s="71">
        <v>44454</v>
      </c>
      <c r="G1319" s="72">
        <v>10305.57</v>
      </c>
      <c r="H1319" s="72">
        <v>868244.27</v>
      </c>
      <c r="I1319" s="54" t="s">
        <v>265</v>
      </c>
      <c r="J1319" s="54" t="s">
        <v>333</v>
      </c>
      <c r="K1319" s="54" t="s">
        <v>8126</v>
      </c>
      <c r="L1319" s="54" t="s">
        <v>8131</v>
      </c>
      <c r="M1319" s="54" t="s">
        <v>8130</v>
      </c>
      <c r="N1319" s="54" t="s">
        <v>256</v>
      </c>
      <c r="O1319" s="54" t="s">
        <v>256</v>
      </c>
      <c r="P1319" s="54" t="s">
        <v>271</v>
      </c>
      <c r="Q1319" s="54" t="s">
        <v>256</v>
      </c>
      <c r="R1319" s="54" t="s">
        <v>431</v>
      </c>
      <c r="S1319" s="71"/>
      <c r="T1319" s="54" t="s">
        <v>256</v>
      </c>
      <c r="U1319" s="71">
        <v>44454</v>
      </c>
      <c r="V1319" s="54" t="s">
        <v>443</v>
      </c>
      <c r="W1319" t="str">
        <f t="shared" si="20"/>
        <v>Sep-21</v>
      </c>
    </row>
    <row r="1320" spans="1:23" x14ac:dyDescent="0.25">
      <c r="A1320" s="54" t="s">
        <v>317</v>
      </c>
      <c r="B1320" s="54" t="s">
        <v>428</v>
      </c>
      <c r="C1320" s="54" t="s">
        <v>263</v>
      </c>
      <c r="D1320" s="54" t="s">
        <v>429</v>
      </c>
      <c r="E1320" s="54" t="s">
        <v>8132</v>
      </c>
      <c r="F1320" s="71">
        <v>44454</v>
      </c>
      <c r="G1320" s="72">
        <v>4142.99</v>
      </c>
      <c r="H1320" s="72">
        <v>349046.91</v>
      </c>
      <c r="I1320" s="54" t="s">
        <v>265</v>
      </c>
      <c r="J1320" s="54" t="s">
        <v>333</v>
      </c>
      <c r="K1320" s="54" t="s">
        <v>8126</v>
      </c>
      <c r="L1320" s="54" t="s">
        <v>8133</v>
      </c>
      <c r="M1320" s="54" t="s">
        <v>8132</v>
      </c>
      <c r="N1320" s="54" t="s">
        <v>256</v>
      </c>
      <c r="O1320" s="54" t="s">
        <v>256</v>
      </c>
      <c r="P1320" s="54" t="s">
        <v>271</v>
      </c>
      <c r="Q1320" s="54" t="s">
        <v>256</v>
      </c>
      <c r="R1320" s="54" t="s">
        <v>431</v>
      </c>
      <c r="S1320" s="71"/>
      <c r="T1320" s="54" t="s">
        <v>256</v>
      </c>
      <c r="U1320" s="71">
        <v>44454</v>
      </c>
      <c r="V1320" s="54" t="s">
        <v>443</v>
      </c>
      <c r="W1320" t="str">
        <f t="shared" si="20"/>
        <v>Sep-21</v>
      </c>
    </row>
    <row r="1321" spans="1:23" x14ac:dyDescent="0.25">
      <c r="A1321" s="54" t="s">
        <v>317</v>
      </c>
      <c r="B1321" s="54" t="s">
        <v>428</v>
      </c>
      <c r="C1321" s="54" t="s">
        <v>263</v>
      </c>
      <c r="D1321" s="54" t="s">
        <v>429</v>
      </c>
      <c r="E1321" s="54" t="s">
        <v>8134</v>
      </c>
      <c r="F1321" s="71">
        <v>44455</v>
      </c>
      <c r="G1321" s="72">
        <v>7084</v>
      </c>
      <c r="H1321" s="72">
        <v>596827</v>
      </c>
      <c r="I1321" s="54" t="s">
        <v>265</v>
      </c>
      <c r="J1321" s="54" t="s">
        <v>333</v>
      </c>
      <c r="K1321" s="54" t="s">
        <v>8126</v>
      </c>
      <c r="L1321" s="54" t="s">
        <v>8135</v>
      </c>
      <c r="M1321" s="54" t="s">
        <v>8134</v>
      </c>
      <c r="N1321" s="54" t="s">
        <v>256</v>
      </c>
      <c r="O1321" s="54" t="s">
        <v>256</v>
      </c>
      <c r="P1321" s="54" t="s">
        <v>271</v>
      </c>
      <c r="Q1321" s="54" t="s">
        <v>256</v>
      </c>
      <c r="R1321" s="54" t="s">
        <v>431</v>
      </c>
      <c r="S1321" s="71"/>
      <c r="T1321" s="54" t="s">
        <v>256</v>
      </c>
      <c r="U1321" s="71">
        <v>44455</v>
      </c>
      <c r="V1321" s="54" t="s">
        <v>443</v>
      </c>
      <c r="W1321" t="str">
        <f t="shared" si="20"/>
        <v>Sep-21</v>
      </c>
    </row>
    <row r="1322" spans="1:23" x14ac:dyDescent="0.25">
      <c r="A1322" s="54" t="s">
        <v>317</v>
      </c>
      <c r="B1322" s="54" t="s">
        <v>428</v>
      </c>
      <c r="C1322" s="54" t="s">
        <v>263</v>
      </c>
      <c r="D1322" s="54" t="s">
        <v>429</v>
      </c>
      <c r="E1322" s="54" t="s">
        <v>8136</v>
      </c>
      <c r="F1322" s="71">
        <v>44455</v>
      </c>
      <c r="G1322" s="72">
        <v>19676.560000000001</v>
      </c>
      <c r="H1322" s="72">
        <v>1657750.18</v>
      </c>
      <c r="I1322" s="54" t="s">
        <v>265</v>
      </c>
      <c r="J1322" s="54" t="s">
        <v>333</v>
      </c>
      <c r="K1322" s="54" t="s">
        <v>8126</v>
      </c>
      <c r="L1322" s="54" t="s">
        <v>8137</v>
      </c>
      <c r="M1322" s="54" t="s">
        <v>8136</v>
      </c>
      <c r="N1322" s="54" t="s">
        <v>256</v>
      </c>
      <c r="O1322" s="54" t="s">
        <v>256</v>
      </c>
      <c r="P1322" s="54" t="s">
        <v>271</v>
      </c>
      <c r="Q1322" s="54" t="s">
        <v>256</v>
      </c>
      <c r="R1322" s="54" t="s">
        <v>431</v>
      </c>
      <c r="S1322" s="71"/>
      <c r="T1322" s="54" t="s">
        <v>256</v>
      </c>
      <c r="U1322" s="71">
        <v>44455</v>
      </c>
      <c r="V1322" s="54" t="s">
        <v>443</v>
      </c>
      <c r="W1322" t="str">
        <f t="shared" si="20"/>
        <v>Sep-21</v>
      </c>
    </row>
    <row r="1323" spans="1:23" x14ac:dyDescent="0.25">
      <c r="A1323" s="54" t="s">
        <v>317</v>
      </c>
      <c r="B1323" s="54" t="s">
        <v>428</v>
      </c>
      <c r="C1323" s="54" t="s">
        <v>263</v>
      </c>
      <c r="D1323" s="54" t="s">
        <v>429</v>
      </c>
      <c r="E1323" s="54" t="s">
        <v>8138</v>
      </c>
      <c r="F1323" s="71">
        <v>44443</v>
      </c>
      <c r="G1323" s="72">
        <v>2332.13</v>
      </c>
      <c r="H1323" s="72">
        <v>196481.95</v>
      </c>
      <c r="I1323" s="54" t="s">
        <v>265</v>
      </c>
      <c r="J1323" s="54" t="s">
        <v>333</v>
      </c>
      <c r="K1323" s="54" t="s">
        <v>8139</v>
      </c>
      <c r="L1323" s="54" t="s">
        <v>8140</v>
      </c>
      <c r="M1323" s="54" t="s">
        <v>8138</v>
      </c>
      <c r="N1323" s="54" t="s">
        <v>256</v>
      </c>
      <c r="O1323" s="54" t="s">
        <v>256</v>
      </c>
      <c r="P1323" s="54" t="s">
        <v>271</v>
      </c>
      <c r="Q1323" s="54" t="s">
        <v>256</v>
      </c>
      <c r="R1323" s="54" t="s">
        <v>431</v>
      </c>
      <c r="S1323" s="71"/>
      <c r="T1323" s="54" t="s">
        <v>256</v>
      </c>
      <c r="U1323" s="71">
        <v>44443</v>
      </c>
      <c r="V1323" s="54" t="s">
        <v>443</v>
      </c>
      <c r="W1323" t="str">
        <f t="shared" si="20"/>
        <v>Sep-21</v>
      </c>
    </row>
    <row r="1324" spans="1:23" x14ac:dyDescent="0.25">
      <c r="A1324" s="54" t="s">
        <v>317</v>
      </c>
      <c r="B1324" s="54" t="s">
        <v>428</v>
      </c>
      <c r="C1324" s="54" t="s">
        <v>263</v>
      </c>
      <c r="D1324" s="54" t="s">
        <v>429</v>
      </c>
      <c r="E1324" s="54" t="s">
        <v>8141</v>
      </c>
      <c r="F1324" s="71">
        <v>44443</v>
      </c>
      <c r="G1324" s="72">
        <v>2237.2399999999998</v>
      </c>
      <c r="H1324" s="72">
        <v>188487.47</v>
      </c>
      <c r="I1324" s="54" t="s">
        <v>265</v>
      </c>
      <c r="J1324" s="54" t="s">
        <v>333</v>
      </c>
      <c r="K1324" s="54" t="s">
        <v>8142</v>
      </c>
      <c r="L1324" s="54" t="s">
        <v>8143</v>
      </c>
      <c r="M1324" s="54" t="s">
        <v>8141</v>
      </c>
      <c r="N1324" s="54" t="s">
        <v>256</v>
      </c>
      <c r="O1324" s="54" t="s">
        <v>256</v>
      </c>
      <c r="P1324" s="54" t="s">
        <v>271</v>
      </c>
      <c r="Q1324" s="54" t="s">
        <v>256</v>
      </c>
      <c r="R1324" s="54" t="s">
        <v>431</v>
      </c>
      <c r="S1324" s="71"/>
      <c r="T1324" s="54" t="s">
        <v>256</v>
      </c>
      <c r="U1324" s="71">
        <v>44443</v>
      </c>
      <c r="V1324" s="54" t="s">
        <v>443</v>
      </c>
      <c r="W1324" t="str">
        <f t="shared" si="20"/>
        <v>Sep-21</v>
      </c>
    </row>
    <row r="1325" spans="1:23" x14ac:dyDescent="0.25">
      <c r="A1325" s="54" t="s">
        <v>317</v>
      </c>
      <c r="B1325" s="54" t="s">
        <v>428</v>
      </c>
      <c r="C1325" s="54" t="s">
        <v>263</v>
      </c>
      <c r="D1325" s="54" t="s">
        <v>429</v>
      </c>
      <c r="E1325" s="54" t="s">
        <v>8144</v>
      </c>
      <c r="F1325" s="71">
        <v>44460</v>
      </c>
      <c r="G1325" s="72">
        <v>4564.63</v>
      </c>
      <c r="H1325" s="72">
        <v>384570.08</v>
      </c>
      <c r="I1325" s="54" t="s">
        <v>265</v>
      </c>
      <c r="J1325" s="54" t="s">
        <v>333</v>
      </c>
      <c r="K1325" s="54" t="s">
        <v>8145</v>
      </c>
      <c r="L1325" s="54" t="s">
        <v>8146</v>
      </c>
      <c r="M1325" s="54" t="s">
        <v>8144</v>
      </c>
      <c r="N1325" s="54" t="s">
        <v>256</v>
      </c>
      <c r="O1325" s="54" t="s">
        <v>256</v>
      </c>
      <c r="P1325" s="54" t="s">
        <v>271</v>
      </c>
      <c r="Q1325" s="54" t="s">
        <v>256</v>
      </c>
      <c r="R1325" s="54" t="s">
        <v>431</v>
      </c>
      <c r="S1325" s="71"/>
      <c r="T1325" s="54" t="s">
        <v>256</v>
      </c>
      <c r="U1325" s="71">
        <v>44460</v>
      </c>
      <c r="V1325" s="54" t="s">
        <v>443</v>
      </c>
      <c r="W1325" t="str">
        <f t="shared" si="20"/>
        <v>Sep-21</v>
      </c>
    </row>
    <row r="1326" spans="1:23" x14ac:dyDescent="0.25">
      <c r="A1326" s="54" t="s">
        <v>317</v>
      </c>
      <c r="B1326" s="54" t="s">
        <v>428</v>
      </c>
      <c r="C1326" s="54" t="s">
        <v>263</v>
      </c>
      <c r="D1326" s="54" t="s">
        <v>429</v>
      </c>
      <c r="E1326" s="54" t="s">
        <v>8147</v>
      </c>
      <c r="F1326" s="71">
        <v>44460</v>
      </c>
      <c r="G1326" s="72">
        <v>1234.23</v>
      </c>
      <c r="H1326" s="72">
        <v>103983.88</v>
      </c>
      <c r="I1326" s="54" t="s">
        <v>265</v>
      </c>
      <c r="J1326" s="54" t="s">
        <v>333</v>
      </c>
      <c r="K1326" s="54" t="s">
        <v>8148</v>
      </c>
      <c r="L1326" s="54" t="s">
        <v>8149</v>
      </c>
      <c r="M1326" s="54" t="s">
        <v>8147</v>
      </c>
      <c r="N1326" s="54" t="s">
        <v>256</v>
      </c>
      <c r="O1326" s="54" t="s">
        <v>256</v>
      </c>
      <c r="P1326" s="54" t="s">
        <v>271</v>
      </c>
      <c r="Q1326" s="54" t="s">
        <v>256</v>
      </c>
      <c r="R1326" s="54" t="s">
        <v>431</v>
      </c>
      <c r="S1326" s="71"/>
      <c r="T1326" s="54" t="s">
        <v>256</v>
      </c>
      <c r="U1326" s="71">
        <v>44460</v>
      </c>
      <c r="V1326" s="54" t="s">
        <v>443</v>
      </c>
      <c r="W1326" t="str">
        <f t="shared" si="20"/>
        <v>Sep-21</v>
      </c>
    </row>
    <row r="1327" spans="1:23" x14ac:dyDescent="0.25">
      <c r="A1327" s="54" t="s">
        <v>317</v>
      </c>
      <c r="B1327" s="54" t="s">
        <v>428</v>
      </c>
      <c r="C1327" s="54" t="s">
        <v>263</v>
      </c>
      <c r="D1327" s="54" t="s">
        <v>429</v>
      </c>
      <c r="E1327" s="54" t="s">
        <v>8150</v>
      </c>
      <c r="F1327" s="71">
        <v>44460</v>
      </c>
      <c r="G1327" s="72">
        <v>486.88</v>
      </c>
      <c r="H1327" s="72">
        <v>41019.64</v>
      </c>
      <c r="I1327" s="54" t="s">
        <v>265</v>
      </c>
      <c r="J1327" s="54" t="s">
        <v>333</v>
      </c>
      <c r="K1327" s="54" t="s">
        <v>8148</v>
      </c>
      <c r="L1327" s="54" t="s">
        <v>8151</v>
      </c>
      <c r="M1327" s="54" t="s">
        <v>8150</v>
      </c>
      <c r="N1327" s="54" t="s">
        <v>256</v>
      </c>
      <c r="O1327" s="54" t="s">
        <v>256</v>
      </c>
      <c r="P1327" s="54" t="s">
        <v>271</v>
      </c>
      <c r="Q1327" s="54" t="s">
        <v>256</v>
      </c>
      <c r="R1327" s="54" t="s">
        <v>431</v>
      </c>
      <c r="S1327" s="71"/>
      <c r="T1327" s="54" t="s">
        <v>256</v>
      </c>
      <c r="U1327" s="71">
        <v>44460</v>
      </c>
      <c r="V1327" s="54" t="s">
        <v>443</v>
      </c>
      <c r="W1327" t="str">
        <f t="shared" si="20"/>
        <v>Sep-21</v>
      </c>
    </row>
    <row r="1328" spans="1:23" x14ac:dyDescent="0.25">
      <c r="A1328" s="54" t="s">
        <v>317</v>
      </c>
      <c r="B1328" s="54" t="s">
        <v>428</v>
      </c>
      <c r="C1328" s="54" t="s">
        <v>263</v>
      </c>
      <c r="D1328" s="54" t="s">
        <v>429</v>
      </c>
      <c r="E1328" s="54" t="s">
        <v>8152</v>
      </c>
      <c r="F1328" s="71">
        <v>44443</v>
      </c>
      <c r="G1328" s="72">
        <v>7561.92</v>
      </c>
      <c r="H1328" s="72">
        <v>637091.76</v>
      </c>
      <c r="I1328" s="54" t="s">
        <v>265</v>
      </c>
      <c r="J1328" s="54" t="s">
        <v>333</v>
      </c>
      <c r="K1328" s="54" t="s">
        <v>8153</v>
      </c>
      <c r="L1328" s="54" t="s">
        <v>8154</v>
      </c>
      <c r="M1328" s="54" t="s">
        <v>8152</v>
      </c>
      <c r="N1328" s="54" t="s">
        <v>256</v>
      </c>
      <c r="O1328" s="54" t="s">
        <v>256</v>
      </c>
      <c r="P1328" s="54" t="s">
        <v>271</v>
      </c>
      <c r="Q1328" s="54" t="s">
        <v>256</v>
      </c>
      <c r="R1328" s="54" t="s">
        <v>431</v>
      </c>
      <c r="S1328" s="71"/>
      <c r="T1328" s="54" t="s">
        <v>256</v>
      </c>
      <c r="U1328" s="71">
        <v>44443</v>
      </c>
      <c r="V1328" s="54" t="s">
        <v>443</v>
      </c>
      <c r="W1328" t="str">
        <f t="shared" si="20"/>
        <v>Sep-21</v>
      </c>
    </row>
    <row r="1329" spans="1:23" x14ac:dyDescent="0.25">
      <c r="A1329" s="54" t="s">
        <v>317</v>
      </c>
      <c r="B1329" s="54" t="s">
        <v>428</v>
      </c>
      <c r="C1329" s="54" t="s">
        <v>263</v>
      </c>
      <c r="D1329" s="54" t="s">
        <v>429</v>
      </c>
      <c r="E1329" s="54" t="s">
        <v>8155</v>
      </c>
      <c r="F1329" s="71">
        <v>44443</v>
      </c>
      <c r="G1329" s="72">
        <v>577.6</v>
      </c>
      <c r="H1329" s="72">
        <v>48662.8</v>
      </c>
      <c r="I1329" s="54" t="s">
        <v>265</v>
      </c>
      <c r="J1329" s="54" t="s">
        <v>333</v>
      </c>
      <c r="K1329" s="54" t="s">
        <v>8156</v>
      </c>
      <c r="L1329" s="54" t="s">
        <v>8157</v>
      </c>
      <c r="M1329" s="54" t="s">
        <v>8155</v>
      </c>
      <c r="N1329" s="54" t="s">
        <v>256</v>
      </c>
      <c r="O1329" s="54" t="s">
        <v>256</v>
      </c>
      <c r="P1329" s="54" t="s">
        <v>271</v>
      </c>
      <c r="Q1329" s="54" t="s">
        <v>256</v>
      </c>
      <c r="R1329" s="54" t="s">
        <v>431</v>
      </c>
      <c r="S1329" s="71"/>
      <c r="T1329" s="54" t="s">
        <v>256</v>
      </c>
      <c r="U1329" s="71">
        <v>44443</v>
      </c>
      <c r="V1329" s="54" t="s">
        <v>443</v>
      </c>
      <c r="W1329" t="str">
        <f t="shared" si="20"/>
        <v>Sep-21</v>
      </c>
    </row>
    <row r="1330" spans="1:23" x14ac:dyDescent="0.25">
      <c r="A1330" s="54" t="s">
        <v>317</v>
      </c>
      <c r="B1330" s="54" t="s">
        <v>428</v>
      </c>
      <c r="C1330" s="54" t="s">
        <v>263</v>
      </c>
      <c r="D1330" s="54" t="s">
        <v>429</v>
      </c>
      <c r="E1330" s="54" t="s">
        <v>8158</v>
      </c>
      <c r="F1330" s="71">
        <v>44443</v>
      </c>
      <c r="G1330" s="72">
        <v>415.48</v>
      </c>
      <c r="H1330" s="72">
        <v>35004.19</v>
      </c>
      <c r="I1330" s="54" t="s">
        <v>265</v>
      </c>
      <c r="J1330" s="54" t="s">
        <v>333</v>
      </c>
      <c r="K1330" s="54" t="s">
        <v>8156</v>
      </c>
      <c r="L1330" s="54" t="s">
        <v>8159</v>
      </c>
      <c r="M1330" s="54" t="s">
        <v>8158</v>
      </c>
      <c r="N1330" s="54" t="s">
        <v>256</v>
      </c>
      <c r="O1330" s="54" t="s">
        <v>256</v>
      </c>
      <c r="P1330" s="54" t="s">
        <v>271</v>
      </c>
      <c r="Q1330" s="54" t="s">
        <v>256</v>
      </c>
      <c r="R1330" s="54" t="s">
        <v>431</v>
      </c>
      <c r="S1330" s="71"/>
      <c r="T1330" s="54" t="s">
        <v>256</v>
      </c>
      <c r="U1330" s="71">
        <v>44443</v>
      </c>
      <c r="V1330" s="54" t="s">
        <v>443</v>
      </c>
      <c r="W1330" t="str">
        <f t="shared" si="20"/>
        <v>Sep-21</v>
      </c>
    </row>
    <row r="1331" spans="1:23" x14ac:dyDescent="0.25">
      <c r="A1331" s="54" t="s">
        <v>317</v>
      </c>
      <c r="B1331" s="54" t="s">
        <v>428</v>
      </c>
      <c r="C1331" s="54" t="s">
        <v>263</v>
      </c>
      <c r="D1331" s="54" t="s">
        <v>429</v>
      </c>
      <c r="E1331" s="54" t="s">
        <v>8160</v>
      </c>
      <c r="F1331" s="71">
        <v>44443</v>
      </c>
      <c r="G1331" s="72">
        <v>229.55</v>
      </c>
      <c r="H1331" s="72">
        <v>19339.59</v>
      </c>
      <c r="I1331" s="54" t="s">
        <v>265</v>
      </c>
      <c r="J1331" s="54" t="s">
        <v>333</v>
      </c>
      <c r="K1331" s="54" t="s">
        <v>8156</v>
      </c>
      <c r="L1331" s="54" t="s">
        <v>8161</v>
      </c>
      <c r="M1331" s="54" t="s">
        <v>8160</v>
      </c>
      <c r="N1331" s="54" t="s">
        <v>256</v>
      </c>
      <c r="O1331" s="54" t="s">
        <v>256</v>
      </c>
      <c r="P1331" s="54" t="s">
        <v>271</v>
      </c>
      <c r="Q1331" s="54" t="s">
        <v>256</v>
      </c>
      <c r="R1331" s="54" t="s">
        <v>431</v>
      </c>
      <c r="S1331" s="71"/>
      <c r="T1331" s="54" t="s">
        <v>256</v>
      </c>
      <c r="U1331" s="71">
        <v>44443</v>
      </c>
      <c r="V1331" s="54" t="s">
        <v>443</v>
      </c>
      <c r="W1331" t="str">
        <f t="shared" si="20"/>
        <v>Sep-21</v>
      </c>
    </row>
    <row r="1332" spans="1:23" x14ac:dyDescent="0.25">
      <c r="A1332" s="54" t="s">
        <v>317</v>
      </c>
      <c r="B1332" s="54" t="s">
        <v>428</v>
      </c>
      <c r="C1332" s="54" t="s">
        <v>263</v>
      </c>
      <c r="D1332" s="54" t="s">
        <v>429</v>
      </c>
      <c r="E1332" s="54" t="s">
        <v>8162</v>
      </c>
      <c r="F1332" s="71">
        <v>44443</v>
      </c>
      <c r="G1332" s="72">
        <v>2517.2199999999998</v>
      </c>
      <c r="H1332" s="72">
        <v>212075.79</v>
      </c>
      <c r="I1332" s="54" t="s">
        <v>265</v>
      </c>
      <c r="J1332" s="54" t="s">
        <v>333</v>
      </c>
      <c r="K1332" s="54" t="s">
        <v>8156</v>
      </c>
      <c r="L1332" s="54" t="s">
        <v>8163</v>
      </c>
      <c r="M1332" s="54" t="s">
        <v>8162</v>
      </c>
      <c r="N1332" s="54" t="s">
        <v>256</v>
      </c>
      <c r="O1332" s="54" t="s">
        <v>256</v>
      </c>
      <c r="P1332" s="54" t="s">
        <v>271</v>
      </c>
      <c r="Q1332" s="54" t="s">
        <v>256</v>
      </c>
      <c r="R1332" s="54" t="s">
        <v>431</v>
      </c>
      <c r="S1332" s="71"/>
      <c r="T1332" s="54" t="s">
        <v>256</v>
      </c>
      <c r="U1332" s="71">
        <v>44443</v>
      </c>
      <c r="V1332" s="54" t="s">
        <v>443</v>
      </c>
      <c r="W1332" t="str">
        <f t="shared" si="20"/>
        <v>Sep-21</v>
      </c>
    </row>
    <row r="1333" spans="1:23" x14ac:dyDescent="0.25">
      <c r="A1333" s="54" t="s">
        <v>317</v>
      </c>
      <c r="B1333" s="54" t="s">
        <v>428</v>
      </c>
      <c r="C1333" s="54" t="s">
        <v>263</v>
      </c>
      <c r="D1333" s="54" t="s">
        <v>429</v>
      </c>
      <c r="E1333" s="54" t="s">
        <v>8164</v>
      </c>
      <c r="F1333" s="71">
        <v>44451</v>
      </c>
      <c r="G1333" s="72">
        <v>811.2</v>
      </c>
      <c r="H1333" s="72">
        <v>68343.600000000006</v>
      </c>
      <c r="I1333" s="54" t="s">
        <v>265</v>
      </c>
      <c r="J1333" s="54" t="s">
        <v>333</v>
      </c>
      <c r="K1333" s="54" t="s">
        <v>8165</v>
      </c>
      <c r="L1333" s="54" t="s">
        <v>8166</v>
      </c>
      <c r="M1333" s="54" t="s">
        <v>8164</v>
      </c>
      <c r="N1333" s="54" t="s">
        <v>256</v>
      </c>
      <c r="O1333" s="54" t="s">
        <v>256</v>
      </c>
      <c r="P1333" s="54" t="s">
        <v>271</v>
      </c>
      <c r="Q1333" s="54" t="s">
        <v>256</v>
      </c>
      <c r="R1333" s="54" t="s">
        <v>431</v>
      </c>
      <c r="S1333" s="71"/>
      <c r="T1333" s="54" t="s">
        <v>256</v>
      </c>
      <c r="U1333" s="71">
        <v>44451</v>
      </c>
      <c r="V1333" s="54" t="s">
        <v>443</v>
      </c>
      <c r="W1333" t="str">
        <f t="shared" si="20"/>
        <v>Sep-21</v>
      </c>
    </row>
    <row r="1334" spans="1:23" x14ac:dyDescent="0.25">
      <c r="A1334" s="54" t="s">
        <v>317</v>
      </c>
      <c r="B1334" s="54" t="s">
        <v>428</v>
      </c>
      <c r="C1334" s="54" t="s">
        <v>263</v>
      </c>
      <c r="D1334" s="54" t="s">
        <v>429</v>
      </c>
      <c r="E1334" s="54" t="s">
        <v>8167</v>
      </c>
      <c r="F1334" s="71">
        <v>44446</v>
      </c>
      <c r="G1334" s="72">
        <v>2364.88</v>
      </c>
      <c r="H1334" s="72">
        <v>199241.14</v>
      </c>
      <c r="I1334" s="54" t="s">
        <v>265</v>
      </c>
      <c r="J1334" s="54" t="s">
        <v>333</v>
      </c>
      <c r="K1334" s="54" t="s">
        <v>8168</v>
      </c>
      <c r="L1334" s="54" t="s">
        <v>8169</v>
      </c>
      <c r="M1334" s="54" t="s">
        <v>8167</v>
      </c>
      <c r="N1334" s="54" t="s">
        <v>256</v>
      </c>
      <c r="O1334" s="54" t="s">
        <v>256</v>
      </c>
      <c r="P1334" s="54" t="s">
        <v>271</v>
      </c>
      <c r="Q1334" s="54" t="s">
        <v>256</v>
      </c>
      <c r="R1334" s="54" t="s">
        <v>431</v>
      </c>
      <c r="S1334" s="71"/>
      <c r="T1334" s="54" t="s">
        <v>256</v>
      </c>
      <c r="U1334" s="71">
        <v>44446</v>
      </c>
      <c r="V1334" s="54" t="s">
        <v>443</v>
      </c>
      <c r="W1334" t="str">
        <f t="shared" si="20"/>
        <v>Sep-21</v>
      </c>
    </row>
    <row r="1335" spans="1:23" x14ac:dyDescent="0.25">
      <c r="A1335" s="54" t="s">
        <v>317</v>
      </c>
      <c r="B1335" s="54" t="s">
        <v>428</v>
      </c>
      <c r="C1335" s="54" t="s">
        <v>263</v>
      </c>
      <c r="D1335" s="54" t="s">
        <v>429</v>
      </c>
      <c r="E1335" s="54" t="s">
        <v>8170</v>
      </c>
      <c r="F1335" s="71">
        <v>44447</v>
      </c>
      <c r="G1335" s="72">
        <v>1215.68</v>
      </c>
      <c r="H1335" s="72">
        <v>102421.04</v>
      </c>
      <c r="I1335" s="54" t="s">
        <v>265</v>
      </c>
      <c r="J1335" s="54" t="s">
        <v>333</v>
      </c>
      <c r="K1335" s="54" t="s">
        <v>8171</v>
      </c>
      <c r="L1335" s="54" t="s">
        <v>8172</v>
      </c>
      <c r="M1335" s="54" t="s">
        <v>8170</v>
      </c>
      <c r="N1335" s="54" t="s">
        <v>256</v>
      </c>
      <c r="O1335" s="54" t="s">
        <v>256</v>
      </c>
      <c r="P1335" s="54" t="s">
        <v>271</v>
      </c>
      <c r="Q1335" s="54" t="s">
        <v>256</v>
      </c>
      <c r="R1335" s="54" t="s">
        <v>431</v>
      </c>
      <c r="S1335" s="71"/>
      <c r="T1335" s="54" t="s">
        <v>256</v>
      </c>
      <c r="U1335" s="71">
        <v>44447</v>
      </c>
      <c r="V1335" s="54" t="s">
        <v>443</v>
      </c>
      <c r="W1335" t="str">
        <f t="shared" si="20"/>
        <v>Sep-21</v>
      </c>
    </row>
    <row r="1336" spans="1:23" x14ac:dyDescent="0.25">
      <c r="A1336" s="54" t="s">
        <v>317</v>
      </c>
      <c r="B1336" s="54" t="s">
        <v>428</v>
      </c>
      <c r="C1336" s="54" t="s">
        <v>263</v>
      </c>
      <c r="D1336" s="54" t="s">
        <v>429</v>
      </c>
      <c r="E1336" s="54" t="s">
        <v>8173</v>
      </c>
      <c r="F1336" s="71">
        <v>44445</v>
      </c>
      <c r="G1336" s="72">
        <v>244</v>
      </c>
      <c r="H1336" s="72">
        <v>20557</v>
      </c>
      <c r="I1336" s="54" t="s">
        <v>265</v>
      </c>
      <c r="J1336" s="54" t="s">
        <v>333</v>
      </c>
      <c r="K1336" s="54" t="s">
        <v>8174</v>
      </c>
      <c r="L1336" s="54" t="s">
        <v>8175</v>
      </c>
      <c r="M1336" s="54" t="s">
        <v>8173</v>
      </c>
      <c r="N1336" s="54" t="s">
        <v>256</v>
      </c>
      <c r="O1336" s="54" t="s">
        <v>256</v>
      </c>
      <c r="P1336" s="54" t="s">
        <v>271</v>
      </c>
      <c r="Q1336" s="54" t="s">
        <v>256</v>
      </c>
      <c r="R1336" s="54" t="s">
        <v>431</v>
      </c>
      <c r="S1336" s="71"/>
      <c r="T1336" s="54" t="s">
        <v>256</v>
      </c>
      <c r="U1336" s="71">
        <v>44445</v>
      </c>
      <c r="V1336" s="54" t="s">
        <v>443</v>
      </c>
      <c r="W1336" t="str">
        <f t="shared" si="20"/>
        <v>Sep-21</v>
      </c>
    </row>
    <row r="1337" spans="1:23" x14ac:dyDescent="0.25">
      <c r="A1337" s="54" t="s">
        <v>317</v>
      </c>
      <c r="B1337" s="54" t="s">
        <v>428</v>
      </c>
      <c r="C1337" s="54" t="s">
        <v>263</v>
      </c>
      <c r="D1337" s="54" t="s">
        <v>429</v>
      </c>
      <c r="E1337" s="54" t="s">
        <v>8176</v>
      </c>
      <c r="F1337" s="71">
        <v>44445</v>
      </c>
      <c r="G1337" s="72">
        <v>471</v>
      </c>
      <c r="H1337" s="72">
        <v>39681.75</v>
      </c>
      <c r="I1337" s="54" t="s">
        <v>265</v>
      </c>
      <c r="J1337" s="54" t="s">
        <v>333</v>
      </c>
      <c r="K1337" s="54" t="s">
        <v>8177</v>
      </c>
      <c r="L1337" s="54" t="s">
        <v>8178</v>
      </c>
      <c r="M1337" s="54" t="s">
        <v>8176</v>
      </c>
      <c r="N1337" s="54" t="s">
        <v>256</v>
      </c>
      <c r="O1337" s="54" t="s">
        <v>256</v>
      </c>
      <c r="P1337" s="54" t="s">
        <v>271</v>
      </c>
      <c r="Q1337" s="54" t="s">
        <v>256</v>
      </c>
      <c r="R1337" s="54" t="s">
        <v>431</v>
      </c>
      <c r="S1337" s="71"/>
      <c r="T1337" s="54" t="s">
        <v>256</v>
      </c>
      <c r="U1337" s="71">
        <v>44445</v>
      </c>
      <c r="V1337" s="54" t="s">
        <v>443</v>
      </c>
      <c r="W1337" t="str">
        <f t="shared" si="20"/>
        <v>Sep-21</v>
      </c>
    </row>
    <row r="1338" spans="1:23" x14ac:dyDescent="0.25">
      <c r="A1338" s="54" t="s">
        <v>317</v>
      </c>
      <c r="B1338" s="54" t="s">
        <v>428</v>
      </c>
      <c r="C1338" s="54" t="s">
        <v>263</v>
      </c>
      <c r="D1338" s="54" t="s">
        <v>429</v>
      </c>
      <c r="E1338" s="54" t="s">
        <v>8179</v>
      </c>
      <c r="F1338" s="71">
        <v>44446</v>
      </c>
      <c r="G1338" s="72">
        <v>582.34</v>
      </c>
      <c r="H1338" s="72">
        <v>49062.15</v>
      </c>
      <c r="I1338" s="54" t="s">
        <v>265</v>
      </c>
      <c r="J1338" s="54" t="s">
        <v>333</v>
      </c>
      <c r="K1338" s="54" t="s">
        <v>8180</v>
      </c>
      <c r="L1338" s="54" t="s">
        <v>8181</v>
      </c>
      <c r="M1338" s="54" t="s">
        <v>8179</v>
      </c>
      <c r="N1338" s="54" t="s">
        <v>256</v>
      </c>
      <c r="O1338" s="54" t="s">
        <v>256</v>
      </c>
      <c r="P1338" s="54" t="s">
        <v>271</v>
      </c>
      <c r="Q1338" s="54" t="s">
        <v>256</v>
      </c>
      <c r="R1338" s="54" t="s">
        <v>431</v>
      </c>
      <c r="S1338" s="71"/>
      <c r="T1338" s="54" t="s">
        <v>256</v>
      </c>
      <c r="U1338" s="71">
        <v>44446</v>
      </c>
      <c r="V1338" s="54" t="s">
        <v>443</v>
      </c>
      <c r="W1338" t="str">
        <f t="shared" si="20"/>
        <v>Sep-21</v>
      </c>
    </row>
    <row r="1339" spans="1:23" x14ac:dyDescent="0.25">
      <c r="A1339" s="54" t="s">
        <v>317</v>
      </c>
      <c r="B1339" s="54" t="s">
        <v>428</v>
      </c>
      <c r="C1339" s="54" t="s">
        <v>263</v>
      </c>
      <c r="D1339" s="54" t="s">
        <v>429</v>
      </c>
      <c r="E1339" s="54" t="s">
        <v>8182</v>
      </c>
      <c r="F1339" s="71">
        <v>44455</v>
      </c>
      <c r="G1339" s="72">
        <v>2820.21</v>
      </c>
      <c r="H1339" s="72">
        <v>237602.69</v>
      </c>
      <c r="I1339" s="54" t="s">
        <v>265</v>
      </c>
      <c r="J1339" s="54" t="s">
        <v>333</v>
      </c>
      <c r="K1339" s="54" t="s">
        <v>8183</v>
      </c>
      <c r="L1339" s="54" t="s">
        <v>8184</v>
      </c>
      <c r="M1339" s="54" t="s">
        <v>8182</v>
      </c>
      <c r="N1339" s="54" t="s">
        <v>256</v>
      </c>
      <c r="O1339" s="54" t="s">
        <v>256</v>
      </c>
      <c r="P1339" s="54" t="s">
        <v>271</v>
      </c>
      <c r="Q1339" s="54" t="s">
        <v>256</v>
      </c>
      <c r="R1339" s="54" t="s">
        <v>431</v>
      </c>
      <c r="S1339" s="71"/>
      <c r="T1339" s="54" t="s">
        <v>256</v>
      </c>
      <c r="U1339" s="71">
        <v>44455</v>
      </c>
      <c r="V1339" s="54" t="s">
        <v>443</v>
      </c>
      <c r="W1339" t="str">
        <f t="shared" si="20"/>
        <v>Sep-21</v>
      </c>
    </row>
    <row r="1340" spans="1:23" x14ac:dyDescent="0.25">
      <c r="A1340" s="54" t="s">
        <v>317</v>
      </c>
      <c r="B1340" s="54" t="s">
        <v>428</v>
      </c>
      <c r="C1340" s="54" t="s">
        <v>263</v>
      </c>
      <c r="D1340" s="54" t="s">
        <v>429</v>
      </c>
      <c r="E1340" s="54" t="s">
        <v>8185</v>
      </c>
      <c r="F1340" s="71">
        <v>44455</v>
      </c>
      <c r="G1340" s="72">
        <v>1171.49</v>
      </c>
      <c r="H1340" s="72">
        <v>98698.03</v>
      </c>
      <c r="I1340" s="54" t="s">
        <v>265</v>
      </c>
      <c r="J1340" s="54" t="s">
        <v>333</v>
      </c>
      <c r="K1340" s="54" t="s">
        <v>8183</v>
      </c>
      <c r="L1340" s="54" t="s">
        <v>8186</v>
      </c>
      <c r="M1340" s="54" t="s">
        <v>8185</v>
      </c>
      <c r="N1340" s="54" t="s">
        <v>256</v>
      </c>
      <c r="O1340" s="54" t="s">
        <v>256</v>
      </c>
      <c r="P1340" s="54" t="s">
        <v>271</v>
      </c>
      <c r="Q1340" s="54" t="s">
        <v>256</v>
      </c>
      <c r="R1340" s="54" t="s">
        <v>431</v>
      </c>
      <c r="S1340" s="71"/>
      <c r="T1340" s="54" t="s">
        <v>256</v>
      </c>
      <c r="U1340" s="71">
        <v>44455</v>
      </c>
      <c r="V1340" s="54" t="s">
        <v>443</v>
      </c>
      <c r="W1340" t="str">
        <f t="shared" si="20"/>
        <v>Sep-21</v>
      </c>
    </row>
    <row r="1341" spans="1:23" x14ac:dyDescent="0.25">
      <c r="A1341" s="54" t="s">
        <v>317</v>
      </c>
      <c r="B1341" s="54" t="s">
        <v>428</v>
      </c>
      <c r="C1341" s="54" t="s">
        <v>263</v>
      </c>
      <c r="D1341" s="54" t="s">
        <v>429</v>
      </c>
      <c r="E1341" s="54" t="s">
        <v>8187</v>
      </c>
      <c r="F1341" s="71">
        <v>44455</v>
      </c>
      <c r="G1341" s="72">
        <v>2630.25</v>
      </c>
      <c r="H1341" s="72">
        <v>221598.56</v>
      </c>
      <c r="I1341" s="54" t="s">
        <v>265</v>
      </c>
      <c r="J1341" s="54" t="s">
        <v>333</v>
      </c>
      <c r="K1341" s="54" t="s">
        <v>8183</v>
      </c>
      <c r="L1341" s="54" t="s">
        <v>8188</v>
      </c>
      <c r="M1341" s="54" t="s">
        <v>8187</v>
      </c>
      <c r="N1341" s="54" t="s">
        <v>256</v>
      </c>
      <c r="O1341" s="54" t="s">
        <v>256</v>
      </c>
      <c r="P1341" s="54" t="s">
        <v>271</v>
      </c>
      <c r="Q1341" s="54" t="s">
        <v>256</v>
      </c>
      <c r="R1341" s="54" t="s">
        <v>431</v>
      </c>
      <c r="S1341" s="71"/>
      <c r="T1341" s="54" t="s">
        <v>256</v>
      </c>
      <c r="U1341" s="71">
        <v>44455</v>
      </c>
      <c r="V1341" s="54" t="s">
        <v>443</v>
      </c>
      <c r="W1341" t="str">
        <f t="shared" si="20"/>
        <v>Sep-21</v>
      </c>
    </row>
    <row r="1342" spans="1:23" x14ac:dyDescent="0.25">
      <c r="A1342" s="54" t="s">
        <v>317</v>
      </c>
      <c r="B1342" s="54" t="s">
        <v>428</v>
      </c>
      <c r="C1342" s="54" t="s">
        <v>263</v>
      </c>
      <c r="D1342" s="54" t="s">
        <v>429</v>
      </c>
      <c r="E1342" s="54" t="s">
        <v>8189</v>
      </c>
      <c r="F1342" s="71">
        <v>44455</v>
      </c>
      <c r="G1342" s="72">
        <v>3431.45</v>
      </c>
      <c r="H1342" s="72">
        <v>289099.65999999997</v>
      </c>
      <c r="I1342" s="54" t="s">
        <v>265</v>
      </c>
      <c r="J1342" s="54" t="s">
        <v>333</v>
      </c>
      <c r="K1342" s="54" t="s">
        <v>8183</v>
      </c>
      <c r="L1342" s="54" t="s">
        <v>8190</v>
      </c>
      <c r="M1342" s="54" t="s">
        <v>8189</v>
      </c>
      <c r="N1342" s="54" t="s">
        <v>256</v>
      </c>
      <c r="O1342" s="54" t="s">
        <v>256</v>
      </c>
      <c r="P1342" s="54" t="s">
        <v>271</v>
      </c>
      <c r="Q1342" s="54" t="s">
        <v>256</v>
      </c>
      <c r="R1342" s="54" t="s">
        <v>431</v>
      </c>
      <c r="S1342" s="71"/>
      <c r="T1342" s="54" t="s">
        <v>256</v>
      </c>
      <c r="U1342" s="71">
        <v>44455</v>
      </c>
      <c r="V1342" s="54" t="s">
        <v>443</v>
      </c>
      <c r="W1342" t="str">
        <f t="shared" si="20"/>
        <v>Sep-21</v>
      </c>
    </row>
    <row r="1343" spans="1:23" x14ac:dyDescent="0.25">
      <c r="A1343" s="54" t="s">
        <v>317</v>
      </c>
      <c r="B1343" s="54" t="s">
        <v>428</v>
      </c>
      <c r="C1343" s="54" t="s">
        <v>263</v>
      </c>
      <c r="D1343" s="54" t="s">
        <v>429</v>
      </c>
      <c r="E1343" s="54" t="s">
        <v>8191</v>
      </c>
      <c r="F1343" s="71">
        <v>44455</v>
      </c>
      <c r="G1343" s="72">
        <v>1993.25</v>
      </c>
      <c r="H1343" s="72">
        <v>167931.31</v>
      </c>
      <c r="I1343" s="54" t="s">
        <v>265</v>
      </c>
      <c r="J1343" s="54" t="s">
        <v>333</v>
      </c>
      <c r="K1343" s="54" t="s">
        <v>8183</v>
      </c>
      <c r="L1343" s="54" t="s">
        <v>8192</v>
      </c>
      <c r="M1343" s="54" t="s">
        <v>8191</v>
      </c>
      <c r="N1343" s="54" t="s">
        <v>256</v>
      </c>
      <c r="O1343" s="54" t="s">
        <v>256</v>
      </c>
      <c r="P1343" s="54" t="s">
        <v>271</v>
      </c>
      <c r="Q1343" s="54" t="s">
        <v>256</v>
      </c>
      <c r="R1343" s="54" t="s">
        <v>431</v>
      </c>
      <c r="S1343" s="71"/>
      <c r="T1343" s="54" t="s">
        <v>256</v>
      </c>
      <c r="U1343" s="71">
        <v>44455</v>
      </c>
      <c r="V1343" s="54" t="s">
        <v>443</v>
      </c>
      <c r="W1343" t="str">
        <f t="shared" si="20"/>
        <v>Sep-21</v>
      </c>
    </row>
    <row r="1344" spans="1:23" x14ac:dyDescent="0.25">
      <c r="A1344" s="54" t="s">
        <v>317</v>
      </c>
      <c r="B1344" s="54" t="s">
        <v>428</v>
      </c>
      <c r="C1344" s="54" t="s">
        <v>263</v>
      </c>
      <c r="D1344" s="54" t="s">
        <v>429</v>
      </c>
      <c r="E1344" s="54" t="s">
        <v>8193</v>
      </c>
      <c r="F1344" s="71">
        <v>44455</v>
      </c>
      <c r="G1344" s="72">
        <v>5360.13</v>
      </c>
      <c r="H1344" s="72">
        <v>451590.95</v>
      </c>
      <c r="I1344" s="54" t="s">
        <v>265</v>
      </c>
      <c r="J1344" s="54" t="s">
        <v>333</v>
      </c>
      <c r="K1344" s="54" t="s">
        <v>8183</v>
      </c>
      <c r="L1344" s="54" t="s">
        <v>8194</v>
      </c>
      <c r="M1344" s="54" t="s">
        <v>8193</v>
      </c>
      <c r="N1344" s="54" t="s">
        <v>256</v>
      </c>
      <c r="O1344" s="54" t="s">
        <v>256</v>
      </c>
      <c r="P1344" s="54" t="s">
        <v>271</v>
      </c>
      <c r="Q1344" s="54" t="s">
        <v>256</v>
      </c>
      <c r="R1344" s="54" t="s">
        <v>431</v>
      </c>
      <c r="S1344" s="71"/>
      <c r="T1344" s="54" t="s">
        <v>256</v>
      </c>
      <c r="U1344" s="71">
        <v>44455</v>
      </c>
      <c r="V1344" s="54" t="s">
        <v>443</v>
      </c>
      <c r="W1344" t="str">
        <f t="shared" si="20"/>
        <v>Sep-21</v>
      </c>
    </row>
    <row r="1345" spans="1:23" x14ac:dyDescent="0.25">
      <c r="A1345" s="54" t="s">
        <v>317</v>
      </c>
      <c r="B1345" s="54" t="s">
        <v>428</v>
      </c>
      <c r="C1345" s="54" t="s">
        <v>263</v>
      </c>
      <c r="D1345" s="54" t="s">
        <v>429</v>
      </c>
      <c r="E1345" s="54" t="s">
        <v>8195</v>
      </c>
      <c r="F1345" s="71">
        <v>44455</v>
      </c>
      <c r="G1345" s="72">
        <v>9087.01</v>
      </c>
      <c r="H1345" s="72">
        <v>765580.59</v>
      </c>
      <c r="I1345" s="54" t="s">
        <v>265</v>
      </c>
      <c r="J1345" s="54" t="s">
        <v>333</v>
      </c>
      <c r="K1345" s="54" t="s">
        <v>8183</v>
      </c>
      <c r="L1345" s="54" t="s">
        <v>8196</v>
      </c>
      <c r="M1345" s="54" t="s">
        <v>8195</v>
      </c>
      <c r="N1345" s="54" t="s">
        <v>256</v>
      </c>
      <c r="O1345" s="54" t="s">
        <v>256</v>
      </c>
      <c r="P1345" s="54" t="s">
        <v>271</v>
      </c>
      <c r="Q1345" s="54" t="s">
        <v>256</v>
      </c>
      <c r="R1345" s="54" t="s">
        <v>431</v>
      </c>
      <c r="S1345" s="71"/>
      <c r="T1345" s="54" t="s">
        <v>256</v>
      </c>
      <c r="U1345" s="71">
        <v>44455</v>
      </c>
      <c r="V1345" s="54" t="s">
        <v>443</v>
      </c>
      <c r="W1345" t="str">
        <f t="shared" si="20"/>
        <v>Sep-21</v>
      </c>
    </row>
    <row r="1346" spans="1:23" x14ac:dyDescent="0.25">
      <c r="A1346" s="54" t="s">
        <v>317</v>
      </c>
      <c r="B1346" s="54" t="s">
        <v>428</v>
      </c>
      <c r="C1346" s="54" t="s">
        <v>263</v>
      </c>
      <c r="D1346" s="54" t="s">
        <v>429</v>
      </c>
      <c r="E1346" s="54" t="s">
        <v>8197</v>
      </c>
      <c r="F1346" s="71">
        <v>44455</v>
      </c>
      <c r="G1346" s="72">
        <v>1544.45</v>
      </c>
      <c r="H1346" s="72">
        <v>130119.91</v>
      </c>
      <c r="I1346" s="54" t="s">
        <v>265</v>
      </c>
      <c r="J1346" s="54" t="s">
        <v>333</v>
      </c>
      <c r="K1346" s="54" t="s">
        <v>8183</v>
      </c>
      <c r="L1346" s="54" t="s">
        <v>8198</v>
      </c>
      <c r="M1346" s="54" t="s">
        <v>8197</v>
      </c>
      <c r="N1346" s="54" t="s">
        <v>256</v>
      </c>
      <c r="O1346" s="54" t="s">
        <v>256</v>
      </c>
      <c r="P1346" s="54" t="s">
        <v>271</v>
      </c>
      <c r="Q1346" s="54" t="s">
        <v>256</v>
      </c>
      <c r="R1346" s="54" t="s">
        <v>431</v>
      </c>
      <c r="S1346" s="71"/>
      <c r="T1346" s="54" t="s">
        <v>256</v>
      </c>
      <c r="U1346" s="71">
        <v>44455</v>
      </c>
      <c r="V1346" s="54" t="s">
        <v>443</v>
      </c>
      <c r="W1346" t="str">
        <f t="shared" ref="W1346:W1409" si="21">TEXT(F1346,"MMM-YY")</f>
        <v>Sep-21</v>
      </c>
    </row>
    <row r="1347" spans="1:23" x14ac:dyDescent="0.25">
      <c r="A1347" s="54" t="s">
        <v>317</v>
      </c>
      <c r="B1347" s="54" t="s">
        <v>428</v>
      </c>
      <c r="C1347" s="54" t="s">
        <v>263</v>
      </c>
      <c r="D1347" s="54" t="s">
        <v>429</v>
      </c>
      <c r="E1347" s="54" t="s">
        <v>8199</v>
      </c>
      <c r="F1347" s="71">
        <v>44455</v>
      </c>
      <c r="G1347" s="72">
        <v>912.38</v>
      </c>
      <c r="H1347" s="72">
        <v>76868.02</v>
      </c>
      <c r="I1347" s="54" t="s">
        <v>265</v>
      </c>
      <c r="J1347" s="54" t="s">
        <v>333</v>
      </c>
      <c r="K1347" s="54" t="s">
        <v>8183</v>
      </c>
      <c r="L1347" s="54" t="s">
        <v>8200</v>
      </c>
      <c r="M1347" s="54" t="s">
        <v>8199</v>
      </c>
      <c r="N1347" s="54" t="s">
        <v>256</v>
      </c>
      <c r="O1347" s="54" t="s">
        <v>256</v>
      </c>
      <c r="P1347" s="54" t="s">
        <v>271</v>
      </c>
      <c r="Q1347" s="54" t="s">
        <v>256</v>
      </c>
      <c r="R1347" s="54" t="s">
        <v>431</v>
      </c>
      <c r="S1347" s="71"/>
      <c r="T1347" s="54" t="s">
        <v>256</v>
      </c>
      <c r="U1347" s="71">
        <v>44455</v>
      </c>
      <c r="V1347" s="54" t="s">
        <v>443</v>
      </c>
      <c r="W1347" t="str">
        <f t="shared" si="21"/>
        <v>Sep-21</v>
      </c>
    </row>
    <row r="1348" spans="1:23" x14ac:dyDescent="0.25">
      <c r="A1348" s="54" t="s">
        <v>317</v>
      </c>
      <c r="B1348" s="54" t="s">
        <v>428</v>
      </c>
      <c r="C1348" s="54" t="s">
        <v>263</v>
      </c>
      <c r="D1348" s="54" t="s">
        <v>429</v>
      </c>
      <c r="E1348" s="54" t="s">
        <v>8201</v>
      </c>
      <c r="F1348" s="71">
        <v>44455</v>
      </c>
      <c r="G1348" s="72">
        <v>835.62</v>
      </c>
      <c r="H1348" s="72">
        <v>70400.990000000005</v>
      </c>
      <c r="I1348" s="54" t="s">
        <v>265</v>
      </c>
      <c r="J1348" s="54" t="s">
        <v>333</v>
      </c>
      <c r="K1348" s="54" t="s">
        <v>8183</v>
      </c>
      <c r="L1348" s="54" t="s">
        <v>8202</v>
      </c>
      <c r="M1348" s="54" t="s">
        <v>8201</v>
      </c>
      <c r="N1348" s="54" t="s">
        <v>256</v>
      </c>
      <c r="O1348" s="54" t="s">
        <v>256</v>
      </c>
      <c r="P1348" s="54" t="s">
        <v>271</v>
      </c>
      <c r="Q1348" s="54" t="s">
        <v>256</v>
      </c>
      <c r="R1348" s="54" t="s">
        <v>431</v>
      </c>
      <c r="S1348" s="71"/>
      <c r="T1348" s="54" t="s">
        <v>256</v>
      </c>
      <c r="U1348" s="71">
        <v>44455</v>
      </c>
      <c r="V1348" s="54" t="s">
        <v>443</v>
      </c>
      <c r="W1348" t="str">
        <f t="shared" si="21"/>
        <v>Sep-21</v>
      </c>
    </row>
    <row r="1349" spans="1:23" x14ac:dyDescent="0.25">
      <c r="A1349" s="54" t="s">
        <v>317</v>
      </c>
      <c r="B1349" s="54" t="s">
        <v>428</v>
      </c>
      <c r="C1349" s="54" t="s">
        <v>263</v>
      </c>
      <c r="D1349" s="54" t="s">
        <v>429</v>
      </c>
      <c r="E1349" s="54" t="s">
        <v>8203</v>
      </c>
      <c r="F1349" s="71">
        <v>44465</v>
      </c>
      <c r="G1349" s="72">
        <v>5734.97</v>
      </c>
      <c r="H1349" s="72">
        <v>483171.22</v>
      </c>
      <c r="I1349" s="54" t="s">
        <v>265</v>
      </c>
      <c r="J1349" s="54" t="s">
        <v>333</v>
      </c>
      <c r="K1349" s="54" t="s">
        <v>8204</v>
      </c>
      <c r="L1349" s="54" t="s">
        <v>8205</v>
      </c>
      <c r="M1349" s="54" t="s">
        <v>8203</v>
      </c>
      <c r="N1349" s="54" t="s">
        <v>256</v>
      </c>
      <c r="O1349" s="54" t="s">
        <v>256</v>
      </c>
      <c r="P1349" s="54" t="s">
        <v>271</v>
      </c>
      <c r="Q1349" s="54" t="s">
        <v>256</v>
      </c>
      <c r="R1349" s="54" t="s">
        <v>431</v>
      </c>
      <c r="S1349" s="71"/>
      <c r="T1349" s="54" t="s">
        <v>256</v>
      </c>
      <c r="U1349" s="71">
        <v>44465</v>
      </c>
      <c r="V1349" s="54" t="s">
        <v>443</v>
      </c>
      <c r="W1349" t="str">
        <f t="shared" si="21"/>
        <v>Sep-21</v>
      </c>
    </row>
    <row r="1350" spans="1:23" x14ac:dyDescent="0.25">
      <c r="A1350" s="54" t="s">
        <v>317</v>
      </c>
      <c r="B1350" s="54" t="s">
        <v>428</v>
      </c>
      <c r="C1350" s="54" t="s">
        <v>263</v>
      </c>
      <c r="D1350" s="54" t="s">
        <v>429</v>
      </c>
      <c r="E1350" s="54" t="s">
        <v>8206</v>
      </c>
      <c r="F1350" s="71">
        <v>44467</v>
      </c>
      <c r="G1350" s="72">
        <v>26238.29</v>
      </c>
      <c r="H1350" s="72">
        <v>2210575.9300000002</v>
      </c>
      <c r="I1350" s="54" t="s">
        <v>265</v>
      </c>
      <c r="J1350" s="54" t="s">
        <v>333</v>
      </c>
      <c r="K1350" s="54" t="s">
        <v>8207</v>
      </c>
      <c r="L1350" s="54" t="s">
        <v>8208</v>
      </c>
      <c r="M1350" s="54" t="s">
        <v>8206</v>
      </c>
      <c r="N1350" s="54" t="s">
        <v>256</v>
      </c>
      <c r="O1350" s="54" t="s">
        <v>256</v>
      </c>
      <c r="P1350" s="54" t="s">
        <v>271</v>
      </c>
      <c r="Q1350" s="54" t="s">
        <v>256</v>
      </c>
      <c r="R1350" s="54" t="s">
        <v>431</v>
      </c>
      <c r="S1350" s="71"/>
      <c r="T1350" s="54" t="s">
        <v>256</v>
      </c>
      <c r="U1350" s="71">
        <v>44467</v>
      </c>
      <c r="V1350" s="54" t="s">
        <v>443</v>
      </c>
      <c r="W1350" t="str">
        <f t="shared" si="21"/>
        <v>Sep-21</v>
      </c>
    </row>
    <row r="1351" spans="1:23" x14ac:dyDescent="0.25">
      <c r="A1351" s="54" t="s">
        <v>317</v>
      </c>
      <c r="B1351" s="54" t="s">
        <v>428</v>
      </c>
      <c r="C1351" s="54" t="s">
        <v>263</v>
      </c>
      <c r="D1351" s="54" t="s">
        <v>429</v>
      </c>
      <c r="E1351" s="54" t="s">
        <v>8209</v>
      </c>
      <c r="F1351" s="71">
        <v>44468</v>
      </c>
      <c r="G1351" s="72">
        <v>8888</v>
      </c>
      <c r="H1351" s="72">
        <v>748814</v>
      </c>
      <c r="I1351" s="54" t="s">
        <v>265</v>
      </c>
      <c r="J1351" s="54" t="s">
        <v>333</v>
      </c>
      <c r="K1351" s="54" t="s">
        <v>8207</v>
      </c>
      <c r="L1351" s="54" t="s">
        <v>8210</v>
      </c>
      <c r="M1351" s="54" t="s">
        <v>8209</v>
      </c>
      <c r="N1351" s="54" t="s">
        <v>256</v>
      </c>
      <c r="O1351" s="54" t="s">
        <v>256</v>
      </c>
      <c r="P1351" s="54" t="s">
        <v>271</v>
      </c>
      <c r="Q1351" s="54" t="s">
        <v>256</v>
      </c>
      <c r="R1351" s="54" t="s">
        <v>431</v>
      </c>
      <c r="S1351" s="71"/>
      <c r="T1351" s="54" t="s">
        <v>256</v>
      </c>
      <c r="U1351" s="71">
        <v>44468</v>
      </c>
      <c r="V1351" s="54" t="s">
        <v>443</v>
      </c>
      <c r="W1351" t="str">
        <f t="shared" si="21"/>
        <v>Sep-21</v>
      </c>
    </row>
    <row r="1352" spans="1:23" x14ac:dyDescent="0.25">
      <c r="A1352" s="54" t="s">
        <v>317</v>
      </c>
      <c r="B1352" s="54" t="s">
        <v>428</v>
      </c>
      <c r="C1352" s="54" t="s">
        <v>263</v>
      </c>
      <c r="D1352" s="54" t="s">
        <v>429</v>
      </c>
      <c r="E1352" s="54" t="s">
        <v>8211</v>
      </c>
      <c r="F1352" s="71">
        <v>44468</v>
      </c>
      <c r="G1352" s="72">
        <v>5328</v>
      </c>
      <c r="H1352" s="72">
        <v>448884</v>
      </c>
      <c r="I1352" s="54" t="s">
        <v>265</v>
      </c>
      <c r="J1352" s="54" t="s">
        <v>333</v>
      </c>
      <c r="K1352" s="54" t="s">
        <v>8207</v>
      </c>
      <c r="L1352" s="54" t="s">
        <v>8212</v>
      </c>
      <c r="M1352" s="54" t="s">
        <v>8211</v>
      </c>
      <c r="N1352" s="54" t="s">
        <v>256</v>
      </c>
      <c r="O1352" s="54" t="s">
        <v>256</v>
      </c>
      <c r="P1352" s="54" t="s">
        <v>271</v>
      </c>
      <c r="Q1352" s="54" t="s">
        <v>256</v>
      </c>
      <c r="R1352" s="54" t="s">
        <v>431</v>
      </c>
      <c r="S1352" s="71"/>
      <c r="T1352" s="54" t="s">
        <v>256</v>
      </c>
      <c r="U1352" s="71">
        <v>44468</v>
      </c>
      <c r="V1352" s="54" t="s">
        <v>443</v>
      </c>
      <c r="W1352" t="str">
        <f t="shared" si="21"/>
        <v>Sep-21</v>
      </c>
    </row>
    <row r="1353" spans="1:23" x14ac:dyDescent="0.25">
      <c r="A1353" s="54" t="s">
        <v>317</v>
      </c>
      <c r="B1353" s="54" t="s">
        <v>428</v>
      </c>
      <c r="C1353" s="54" t="s">
        <v>263</v>
      </c>
      <c r="D1353" s="54" t="s">
        <v>429</v>
      </c>
      <c r="E1353" s="54" t="s">
        <v>8213</v>
      </c>
      <c r="F1353" s="71">
        <v>44468</v>
      </c>
      <c r="G1353" s="72">
        <v>15833.28</v>
      </c>
      <c r="H1353" s="72">
        <v>1333953.8400000001</v>
      </c>
      <c r="I1353" s="54" t="s">
        <v>265</v>
      </c>
      <c r="J1353" s="54" t="s">
        <v>333</v>
      </c>
      <c r="K1353" s="54" t="s">
        <v>8207</v>
      </c>
      <c r="L1353" s="54" t="s">
        <v>8214</v>
      </c>
      <c r="M1353" s="54" t="s">
        <v>8213</v>
      </c>
      <c r="N1353" s="54" t="s">
        <v>256</v>
      </c>
      <c r="O1353" s="54" t="s">
        <v>256</v>
      </c>
      <c r="P1353" s="54" t="s">
        <v>271</v>
      </c>
      <c r="Q1353" s="54" t="s">
        <v>256</v>
      </c>
      <c r="R1353" s="54" t="s">
        <v>431</v>
      </c>
      <c r="S1353" s="71"/>
      <c r="T1353" s="54" t="s">
        <v>256</v>
      </c>
      <c r="U1353" s="71">
        <v>44468</v>
      </c>
      <c r="V1353" s="54" t="s">
        <v>443</v>
      </c>
      <c r="W1353" t="str">
        <f t="shared" si="21"/>
        <v>Sep-21</v>
      </c>
    </row>
    <row r="1354" spans="1:23" x14ac:dyDescent="0.25">
      <c r="A1354" s="54" t="s">
        <v>317</v>
      </c>
      <c r="B1354" s="54" t="s">
        <v>428</v>
      </c>
      <c r="C1354" s="54" t="s">
        <v>263</v>
      </c>
      <c r="D1354" s="54" t="s">
        <v>429</v>
      </c>
      <c r="E1354" s="54" t="s">
        <v>8215</v>
      </c>
      <c r="F1354" s="71">
        <v>44468</v>
      </c>
      <c r="G1354" s="72">
        <v>12709.13</v>
      </c>
      <c r="H1354" s="72">
        <v>1070744.2</v>
      </c>
      <c r="I1354" s="54" t="s">
        <v>265</v>
      </c>
      <c r="J1354" s="54" t="s">
        <v>333</v>
      </c>
      <c r="K1354" s="54" t="s">
        <v>8207</v>
      </c>
      <c r="L1354" s="54" t="s">
        <v>8216</v>
      </c>
      <c r="M1354" s="54" t="s">
        <v>8215</v>
      </c>
      <c r="N1354" s="54" t="s">
        <v>256</v>
      </c>
      <c r="O1354" s="54" t="s">
        <v>256</v>
      </c>
      <c r="P1354" s="54" t="s">
        <v>271</v>
      </c>
      <c r="Q1354" s="54" t="s">
        <v>256</v>
      </c>
      <c r="R1354" s="54" t="s">
        <v>431</v>
      </c>
      <c r="S1354" s="71"/>
      <c r="T1354" s="54" t="s">
        <v>256</v>
      </c>
      <c r="U1354" s="71">
        <v>44468</v>
      </c>
      <c r="V1354" s="54" t="s">
        <v>443</v>
      </c>
      <c r="W1354" t="str">
        <f t="shared" si="21"/>
        <v>Sep-21</v>
      </c>
    </row>
    <row r="1355" spans="1:23" x14ac:dyDescent="0.25">
      <c r="A1355" s="54" t="s">
        <v>317</v>
      </c>
      <c r="B1355" s="54" t="s">
        <v>428</v>
      </c>
      <c r="C1355" s="54" t="s">
        <v>263</v>
      </c>
      <c r="D1355" s="54" t="s">
        <v>429</v>
      </c>
      <c r="E1355" s="54" t="s">
        <v>8217</v>
      </c>
      <c r="F1355" s="71">
        <v>44468</v>
      </c>
      <c r="G1355" s="72">
        <v>11939.81</v>
      </c>
      <c r="H1355" s="72">
        <v>1005928.99</v>
      </c>
      <c r="I1355" s="54" t="s">
        <v>265</v>
      </c>
      <c r="J1355" s="54" t="s">
        <v>333</v>
      </c>
      <c r="K1355" s="54" t="s">
        <v>8207</v>
      </c>
      <c r="L1355" s="54" t="s">
        <v>8218</v>
      </c>
      <c r="M1355" s="54" t="s">
        <v>8217</v>
      </c>
      <c r="N1355" s="54" t="s">
        <v>256</v>
      </c>
      <c r="O1355" s="54" t="s">
        <v>256</v>
      </c>
      <c r="P1355" s="54" t="s">
        <v>271</v>
      </c>
      <c r="Q1355" s="54" t="s">
        <v>256</v>
      </c>
      <c r="R1355" s="54" t="s">
        <v>431</v>
      </c>
      <c r="S1355" s="71"/>
      <c r="T1355" s="54" t="s">
        <v>256</v>
      </c>
      <c r="U1355" s="71">
        <v>44468</v>
      </c>
      <c r="V1355" s="54" t="s">
        <v>443</v>
      </c>
      <c r="W1355" t="str">
        <f t="shared" si="21"/>
        <v>Sep-21</v>
      </c>
    </row>
    <row r="1356" spans="1:23" x14ac:dyDescent="0.25">
      <c r="A1356" s="54" t="s">
        <v>317</v>
      </c>
      <c r="B1356" s="54" t="s">
        <v>428</v>
      </c>
      <c r="C1356" s="54" t="s">
        <v>263</v>
      </c>
      <c r="D1356" s="54" t="s">
        <v>429</v>
      </c>
      <c r="E1356" s="54" t="s">
        <v>8219</v>
      </c>
      <c r="F1356" s="71">
        <v>44468</v>
      </c>
      <c r="G1356" s="72">
        <v>16118.52</v>
      </c>
      <c r="H1356" s="72">
        <v>1357985.31</v>
      </c>
      <c r="I1356" s="54" t="s">
        <v>265</v>
      </c>
      <c r="J1356" s="54" t="s">
        <v>333</v>
      </c>
      <c r="K1356" s="54" t="s">
        <v>8207</v>
      </c>
      <c r="L1356" s="54" t="s">
        <v>8220</v>
      </c>
      <c r="M1356" s="54" t="s">
        <v>8219</v>
      </c>
      <c r="N1356" s="54" t="s">
        <v>256</v>
      </c>
      <c r="O1356" s="54" t="s">
        <v>256</v>
      </c>
      <c r="P1356" s="54" t="s">
        <v>271</v>
      </c>
      <c r="Q1356" s="54" t="s">
        <v>256</v>
      </c>
      <c r="R1356" s="54" t="s">
        <v>431</v>
      </c>
      <c r="S1356" s="71"/>
      <c r="T1356" s="54" t="s">
        <v>256</v>
      </c>
      <c r="U1356" s="71">
        <v>44468</v>
      </c>
      <c r="V1356" s="54" t="s">
        <v>443</v>
      </c>
      <c r="W1356" t="str">
        <f t="shared" si="21"/>
        <v>Sep-21</v>
      </c>
    </row>
    <row r="1357" spans="1:23" x14ac:dyDescent="0.25">
      <c r="A1357" s="54" t="s">
        <v>317</v>
      </c>
      <c r="B1357" s="54" t="s">
        <v>428</v>
      </c>
      <c r="C1357" s="54" t="s">
        <v>263</v>
      </c>
      <c r="D1357" s="54" t="s">
        <v>429</v>
      </c>
      <c r="E1357" s="54" t="s">
        <v>8221</v>
      </c>
      <c r="F1357" s="71">
        <v>44469</v>
      </c>
      <c r="G1357" s="72">
        <v>12004.37</v>
      </c>
      <c r="H1357" s="72">
        <v>1011368.17</v>
      </c>
      <c r="I1357" s="54" t="s">
        <v>265</v>
      </c>
      <c r="J1357" s="54" t="s">
        <v>333</v>
      </c>
      <c r="K1357" s="54" t="s">
        <v>8207</v>
      </c>
      <c r="L1357" s="54" t="s">
        <v>8222</v>
      </c>
      <c r="M1357" s="54" t="s">
        <v>8221</v>
      </c>
      <c r="N1357" s="54" t="s">
        <v>256</v>
      </c>
      <c r="O1357" s="54" t="s">
        <v>256</v>
      </c>
      <c r="P1357" s="54" t="s">
        <v>271</v>
      </c>
      <c r="Q1357" s="54" t="s">
        <v>256</v>
      </c>
      <c r="R1357" s="54" t="s">
        <v>431</v>
      </c>
      <c r="S1357" s="71"/>
      <c r="T1357" s="54" t="s">
        <v>256</v>
      </c>
      <c r="U1357" s="71">
        <v>44469</v>
      </c>
      <c r="V1357" s="54" t="s">
        <v>443</v>
      </c>
      <c r="W1357" t="str">
        <f t="shared" si="21"/>
        <v>Sep-21</v>
      </c>
    </row>
    <row r="1358" spans="1:23" x14ac:dyDescent="0.25">
      <c r="A1358" s="54" t="s">
        <v>317</v>
      </c>
      <c r="B1358" s="54" t="s">
        <v>428</v>
      </c>
      <c r="C1358" s="54" t="s">
        <v>263</v>
      </c>
      <c r="D1358" s="54" t="s">
        <v>429</v>
      </c>
      <c r="E1358" s="54" t="s">
        <v>8223</v>
      </c>
      <c r="F1358" s="71">
        <v>44469</v>
      </c>
      <c r="G1358" s="72">
        <v>14168.36</v>
      </c>
      <c r="H1358" s="72">
        <v>1193684.33</v>
      </c>
      <c r="I1358" s="54" t="s">
        <v>265</v>
      </c>
      <c r="J1358" s="54" t="s">
        <v>333</v>
      </c>
      <c r="K1358" s="54" t="s">
        <v>8207</v>
      </c>
      <c r="L1358" s="54" t="s">
        <v>8224</v>
      </c>
      <c r="M1358" s="54" t="s">
        <v>8223</v>
      </c>
      <c r="N1358" s="54" t="s">
        <v>256</v>
      </c>
      <c r="O1358" s="54" t="s">
        <v>256</v>
      </c>
      <c r="P1358" s="54" t="s">
        <v>271</v>
      </c>
      <c r="Q1358" s="54" t="s">
        <v>256</v>
      </c>
      <c r="R1358" s="54" t="s">
        <v>431</v>
      </c>
      <c r="S1358" s="71"/>
      <c r="T1358" s="54" t="s">
        <v>256</v>
      </c>
      <c r="U1358" s="71">
        <v>44469</v>
      </c>
      <c r="V1358" s="54" t="s">
        <v>443</v>
      </c>
      <c r="W1358" t="str">
        <f t="shared" si="21"/>
        <v>Sep-21</v>
      </c>
    </row>
    <row r="1359" spans="1:23" x14ac:dyDescent="0.25">
      <c r="A1359" s="54" t="s">
        <v>317</v>
      </c>
      <c r="B1359" s="54" t="s">
        <v>428</v>
      </c>
      <c r="C1359" s="54" t="s">
        <v>263</v>
      </c>
      <c r="D1359" s="54" t="s">
        <v>429</v>
      </c>
      <c r="E1359" s="54" t="s">
        <v>8225</v>
      </c>
      <c r="F1359" s="71">
        <v>44469</v>
      </c>
      <c r="G1359" s="72">
        <v>14295.97</v>
      </c>
      <c r="H1359" s="72">
        <v>1204435.47</v>
      </c>
      <c r="I1359" s="54" t="s">
        <v>265</v>
      </c>
      <c r="J1359" s="54" t="s">
        <v>333</v>
      </c>
      <c r="K1359" s="54" t="s">
        <v>8207</v>
      </c>
      <c r="L1359" s="54" t="s">
        <v>8226</v>
      </c>
      <c r="M1359" s="54" t="s">
        <v>8225</v>
      </c>
      <c r="N1359" s="54" t="s">
        <v>256</v>
      </c>
      <c r="O1359" s="54" t="s">
        <v>256</v>
      </c>
      <c r="P1359" s="54" t="s">
        <v>271</v>
      </c>
      <c r="Q1359" s="54" t="s">
        <v>256</v>
      </c>
      <c r="R1359" s="54" t="s">
        <v>431</v>
      </c>
      <c r="S1359" s="71"/>
      <c r="T1359" s="54" t="s">
        <v>256</v>
      </c>
      <c r="U1359" s="71">
        <v>44469</v>
      </c>
      <c r="V1359" s="54" t="s">
        <v>443</v>
      </c>
      <c r="W1359" t="str">
        <f t="shared" si="21"/>
        <v>Sep-21</v>
      </c>
    </row>
    <row r="1360" spans="1:23" x14ac:dyDescent="0.25">
      <c r="A1360" s="54" t="s">
        <v>317</v>
      </c>
      <c r="B1360" s="54" t="s">
        <v>428</v>
      </c>
      <c r="C1360" s="54" t="s">
        <v>263</v>
      </c>
      <c r="D1360" s="54" t="s">
        <v>429</v>
      </c>
      <c r="E1360" s="54" t="s">
        <v>8227</v>
      </c>
      <c r="F1360" s="71">
        <v>44469</v>
      </c>
      <c r="G1360" s="72">
        <v>1251.26</v>
      </c>
      <c r="H1360" s="72">
        <v>105418.66</v>
      </c>
      <c r="I1360" s="54" t="s">
        <v>265</v>
      </c>
      <c r="J1360" s="54" t="s">
        <v>333</v>
      </c>
      <c r="K1360" s="54" t="s">
        <v>8207</v>
      </c>
      <c r="L1360" s="54" t="s">
        <v>8228</v>
      </c>
      <c r="M1360" s="54" t="s">
        <v>8227</v>
      </c>
      <c r="N1360" s="54" t="s">
        <v>256</v>
      </c>
      <c r="O1360" s="54" t="s">
        <v>256</v>
      </c>
      <c r="P1360" s="54" t="s">
        <v>271</v>
      </c>
      <c r="Q1360" s="54" t="s">
        <v>256</v>
      </c>
      <c r="R1360" s="54" t="s">
        <v>431</v>
      </c>
      <c r="S1360" s="71"/>
      <c r="T1360" s="54" t="s">
        <v>256</v>
      </c>
      <c r="U1360" s="71">
        <v>44469</v>
      </c>
      <c r="V1360" s="54" t="s">
        <v>443</v>
      </c>
      <c r="W1360" t="str">
        <f t="shared" si="21"/>
        <v>Sep-21</v>
      </c>
    </row>
    <row r="1361" spans="1:23" x14ac:dyDescent="0.25">
      <c r="A1361" s="54" t="s">
        <v>317</v>
      </c>
      <c r="B1361" s="54" t="s">
        <v>428</v>
      </c>
      <c r="C1361" s="54" t="s">
        <v>263</v>
      </c>
      <c r="D1361" s="54" t="s">
        <v>429</v>
      </c>
      <c r="E1361" s="54" t="s">
        <v>8229</v>
      </c>
      <c r="F1361" s="71">
        <v>44469</v>
      </c>
      <c r="G1361" s="72">
        <v>2681.39</v>
      </c>
      <c r="H1361" s="72">
        <v>225907.11</v>
      </c>
      <c r="I1361" s="54" t="s">
        <v>265</v>
      </c>
      <c r="J1361" s="54" t="s">
        <v>333</v>
      </c>
      <c r="K1361" s="54" t="s">
        <v>8207</v>
      </c>
      <c r="L1361" s="54" t="s">
        <v>8230</v>
      </c>
      <c r="M1361" s="54" t="s">
        <v>8229</v>
      </c>
      <c r="N1361" s="54" t="s">
        <v>256</v>
      </c>
      <c r="O1361" s="54" t="s">
        <v>256</v>
      </c>
      <c r="P1361" s="54" t="s">
        <v>271</v>
      </c>
      <c r="Q1361" s="54" t="s">
        <v>256</v>
      </c>
      <c r="R1361" s="54" t="s">
        <v>431</v>
      </c>
      <c r="S1361" s="71"/>
      <c r="T1361" s="54" t="s">
        <v>256</v>
      </c>
      <c r="U1361" s="71">
        <v>44469</v>
      </c>
      <c r="V1361" s="54" t="s">
        <v>443</v>
      </c>
      <c r="W1361" t="str">
        <f t="shared" si="21"/>
        <v>Sep-21</v>
      </c>
    </row>
    <row r="1362" spans="1:23" x14ac:dyDescent="0.25">
      <c r="A1362" s="54" t="s">
        <v>317</v>
      </c>
      <c r="B1362" s="54" t="s">
        <v>428</v>
      </c>
      <c r="C1362" s="54" t="s">
        <v>263</v>
      </c>
      <c r="D1362" s="54" t="s">
        <v>429</v>
      </c>
      <c r="E1362" s="54" t="s">
        <v>8231</v>
      </c>
      <c r="F1362" s="71">
        <v>44469</v>
      </c>
      <c r="G1362" s="72">
        <v>2188.92</v>
      </c>
      <c r="H1362" s="72">
        <v>184416.51</v>
      </c>
      <c r="I1362" s="54" t="s">
        <v>265</v>
      </c>
      <c r="J1362" s="54" t="s">
        <v>333</v>
      </c>
      <c r="K1362" s="54" t="s">
        <v>8207</v>
      </c>
      <c r="L1362" s="54" t="s">
        <v>8232</v>
      </c>
      <c r="M1362" s="54" t="s">
        <v>8231</v>
      </c>
      <c r="N1362" s="54" t="s">
        <v>256</v>
      </c>
      <c r="O1362" s="54" t="s">
        <v>256</v>
      </c>
      <c r="P1362" s="54" t="s">
        <v>271</v>
      </c>
      <c r="Q1362" s="54" t="s">
        <v>256</v>
      </c>
      <c r="R1362" s="54" t="s">
        <v>431</v>
      </c>
      <c r="S1362" s="71"/>
      <c r="T1362" s="54" t="s">
        <v>256</v>
      </c>
      <c r="U1362" s="71">
        <v>44469</v>
      </c>
      <c r="V1362" s="54" t="s">
        <v>443</v>
      </c>
      <c r="W1362" t="str">
        <f t="shared" si="21"/>
        <v>Sep-21</v>
      </c>
    </row>
    <row r="1363" spans="1:23" x14ac:dyDescent="0.25">
      <c r="A1363" s="54" t="s">
        <v>317</v>
      </c>
      <c r="B1363" s="54" t="s">
        <v>428</v>
      </c>
      <c r="C1363" s="54" t="s">
        <v>263</v>
      </c>
      <c r="D1363" s="54" t="s">
        <v>429</v>
      </c>
      <c r="E1363" s="54" t="s">
        <v>8233</v>
      </c>
      <c r="F1363" s="71">
        <v>44446</v>
      </c>
      <c r="G1363" s="72">
        <v>1307.5</v>
      </c>
      <c r="H1363" s="72">
        <v>110156.88</v>
      </c>
      <c r="I1363" s="54" t="s">
        <v>265</v>
      </c>
      <c r="J1363" s="54" t="s">
        <v>333</v>
      </c>
      <c r="K1363" s="54" t="s">
        <v>8234</v>
      </c>
      <c r="L1363" s="54" t="s">
        <v>8235</v>
      </c>
      <c r="M1363" s="54" t="s">
        <v>8233</v>
      </c>
      <c r="N1363" s="54" t="s">
        <v>256</v>
      </c>
      <c r="O1363" s="54" t="s">
        <v>256</v>
      </c>
      <c r="P1363" s="54" t="s">
        <v>271</v>
      </c>
      <c r="Q1363" s="54" t="s">
        <v>256</v>
      </c>
      <c r="R1363" s="54" t="s">
        <v>431</v>
      </c>
      <c r="S1363" s="71"/>
      <c r="T1363" s="54" t="s">
        <v>256</v>
      </c>
      <c r="U1363" s="71">
        <v>44446</v>
      </c>
      <c r="V1363" s="54" t="s">
        <v>443</v>
      </c>
      <c r="W1363" t="str">
        <f t="shared" si="21"/>
        <v>Sep-21</v>
      </c>
    </row>
    <row r="1364" spans="1:23" x14ac:dyDescent="0.25">
      <c r="A1364" s="54" t="s">
        <v>317</v>
      </c>
      <c r="B1364" s="54" t="s">
        <v>428</v>
      </c>
      <c r="C1364" s="54" t="s">
        <v>263</v>
      </c>
      <c r="D1364" s="54" t="s">
        <v>429</v>
      </c>
      <c r="E1364" s="54" t="s">
        <v>8236</v>
      </c>
      <c r="F1364" s="71">
        <v>44448</v>
      </c>
      <c r="G1364" s="72">
        <v>692.36</v>
      </c>
      <c r="H1364" s="72">
        <v>58331.33</v>
      </c>
      <c r="I1364" s="54" t="s">
        <v>265</v>
      </c>
      <c r="J1364" s="54" t="s">
        <v>333</v>
      </c>
      <c r="K1364" s="54" t="s">
        <v>8234</v>
      </c>
      <c r="L1364" s="54" t="s">
        <v>8237</v>
      </c>
      <c r="M1364" s="54" t="s">
        <v>8236</v>
      </c>
      <c r="N1364" s="54" t="s">
        <v>256</v>
      </c>
      <c r="O1364" s="54" t="s">
        <v>256</v>
      </c>
      <c r="P1364" s="54" t="s">
        <v>271</v>
      </c>
      <c r="Q1364" s="54" t="s">
        <v>256</v>
      </c>
      <c r="R1364" s="54" t="s">
        <v>431</v>
      </c>
      <c r="S1364" s="71"/>
      <c r="T1364" s="54" t="s">
        <v>256</v>
      </c>
      <c r="U1364" s="71">
        <v>44448</v>
      </c>
      <c r="V1364" s="54" t="s">
        <v>443</v>
      </c>
      <c r="W1364" t="str">
        <f t="shared" si="21"/>
        <v>Sep-21</v>
      </c>
    </row>
    <row r="1365" spans="1:23" x14ac:dyDescent="0.25">
      <c r="A1365" s="54" t="s">
        <v>317</v>
      </c>
      <c r="B1365" s="54" t="s">
        <v>428</v>
      </c>
      <c r="C1365" s="54" t="s">
        <v>263</v>
      </c>
      <c r="D1365" s="54" t="s">
        <v>429</v>
      </c>
      <c r="E1365" s="54" t="s">
        <v>8238</v>
      </c>
      <c r="F1365" s="71">
        <v>44448</v>
      </c>
      <c r="G1365" s="72">
        <v>2151</v>
      </c>
      <c r="H1365" s="72">
        <v>181221.75</v>
      </c>
      <c r="I1365" s="54" t="s">
        <v>265</v>
      </c>
      <c r="J1365" s="54" t="s">
        <v>333</v>
      </c>
      <c r="K1365" s="54" t="s">
        <v>8234</v>
      </c>
      <c r="L1365" s="54" t="s">
        <v>8239</v>
      </c>
      <c r="M1365" s="54" t="s">
        <v>8238</v>
      </c>
      <c r="N1365" s="54" t="s">
        <v>256</v>
      </c>
      <c r="O1365" s="54" t="s">
        <v>256</v>
      </c>
      <c r="P1365" s="54" t="s">
        <v>271</v>
      </c>
      <c r="Q1365" s="54" t="s">
        <v>256</v>
      </c>
      <c r="R1365" s="54" t="s">
        <v>431</v>
      </c>
      <c r="S1365" s="71"/>
      <c r="T1365" s="54" t="s">
        <v>256</v>
      </c>
      <c r="U1365" s="71">
        <v>44448</v>
      </c>
      <c r="V1365" s="54" t="s">
        <v>443</v>
      </c>
      <c r="W1365" t="str">
        <f t="shared" si="21"/>
        <v>Sep-21</v>
      </c>
    </row>
    <row r="1366" spans="1:23" x14ac:dyDescent="0.25">
      <c r="A1366" s="54" t="s">
        <v>317</v>
      </c>
      <c r="B1366" s="54" t="s">
        <v>428</v>
      </c>
      <c r="C1366" s="54" t="s">
        <v>263</v>
      </c>
      <c r="D1366" s="54" t="s">
        <v>429</v>
      </c>
      <c r="E1366" s="54" t="s">
        <v>8240</v>
      </c>
      <c r="F1366" s="71">
        <v>44445</v>
      </c>
      <c r="G1366" s="72">
        <v>426.16</v>
      </c>
      <c r="H1366" s="72">
        <v>35903.980000000003</v>
      </c>
      <c r="I1366" s="54" t="s">
        <v>265</v>
      </c>
      <c r="J1366" s="54" t="s">
        <v>333</v>
      </c>
      <c r="K1366" s="54" t="s">
        <v>8241</v>
      </c>
      <c r="L1366" s="54" t="s">
        <v>8242</v>
      </c>
      <c r="M1366" s="54" t="s">
        <v>8240</v>
      </c>
      <c r="N1366" s="54" t="s">
        <v>256</v>
      </c>
      <c r="O1366" s="54" t="s">
        <v>256</v>
      </c>
      <c r="P1366" s="54" t="s">
        <v>271</v>
      </c>
      <c r="Q1366" s="54" t="s">
        <v>256</v>
      </c>
      <c r="R1366" s="54" t="s">
        <v>431</v>
      </c>
      <c r="S1366" s="71"/>
      <c r="T1366" s="54" t="s">
        <v>256</v>
      </c>
      <c r="U1366" s="71">
        <v>44445</v>
      </c>
      <c r="V1366" s="54" t="s">
        <v>443</v>
      </c>
      <c r="W1366" t="str">
        <f t="shared" si="21"/>
        <v>Sep-21</v>
      </c>
    </row>
    <row r="1367" spans="1:23" x14ac:dyDescent="0.25">
      <c r="A1367" s="54" t="s">
        <v>317</v>
      </c>
      <c r="B1367" s="54" t="s">
        <v>428</v>
      </c>
      <c r="C1367" s="54" t="s">
        <v>263</v>
      </c>
      <c r="D1367" s="54" t="s">
        <v>429</v>
      </c>
      <c r="E1367" s="54" t="s">
        <v>8243</v>
      </c>
      <c r="F1367" s="71">
        <v>44452</v>
      </c>
      <c r="G1367" s="72">
        <v>324</v>
      </c>
      <c r="H1367" s="72">
        <v>27297</v>
      </c>
      <c r="I1367" s="54" t="s">
        <v>265</v>
      </c>
      <c r="J1367" s="54" t="s">
        <v>333</v>
      </c>
      <c r="K1367" s="54" t="s">
        <v>8244</v>
      </c>
      <c r="L1367" s="54" t="s">
        <v>8245</v>
      </c>
      <c r="M1367" s="54" t="s">
        <v>8243</v>
      </c>
      <c r="N1367" s="54" t="s">
        <v>256</v>
      </c>
      <c r="O1367" s="54" t="s">
        <v>256</v>
      </c>
      <c r="P1367" s="54" t="s">
        <v>271</v>
      </c>
      <c r="Q1367" s="54" t="s">
        <v>256</v>
      </c>
      <c r="R1367" s="54" t="s">
        <v>431</v>
      </c>
      <c r="S1367" s="71"/>
      <c r="T1367" s="54" t="s">
        <v>256</v>
      </c>
      <c r="U1367" s="71">
        <v>44452</v>
      </c>
      <c r="V1367" s="54" t="s">
        <v>443</v>
      </c>
      <c r="W1367" t="str">
        <f t="shared" si="21"/>
        <v>Sep-21</v>
      </c>
    </row>
    <row r="1368" spans="1:23" x14ac:dyDescent="0.25">
      <c r="A1368" s="54" t="s">
        <v>317</v>
      </c>
      <c r="B1368" s="54" t="s">
        <v>428</v>
      </c>
      <c r="C1368" s="54" t="s">
        <v>263</v>
      </c>
      <c r="D1368" s="54" t="s">
        <v>429</v>
      </c>
      <c r="E1368" s="54" t="s">
        <v>8246</v>
      </c>
      <c r="F1368" s="71">
        <v>44451</v>
      </c>
      <c r="G1368" s="72">
        <v>5513.2</v>
      </c>
      <c r="H1368" s="72">
        <v>464487.1</v>
      </c>
      <c r="I1368" s="54" t="s">
        <v>265</v>
      </c>
      <c r="J1368" s="54" t="s">
        <v>333</v>
      </c>
      <c r="K1368" s="54" t="s">
        <v>8247</v>
      </c>
      <c r="L1368" s="54" t="s">
        <v>8248</v>
      </c>
      <c r="M1368" s="54" t="s">
        <v>8246</v>
      </c>
      <c r="N1368" s="54" t="s">
        <v>256</v>
      </c>
      <c r="O1368" s="54" t="s">
        <v>256</v>
      </c>
      <c r="P1368" s="54" t="s">
        <v>271</v>
      </c>
      <c r="Q1368" s="54" t="s">
        <v>256</v>
      </c>
      <c r="R1368" s="54" t="s">
        <v>431</v>
      </c>
      <c r="S1368" s="71"/>
      <c r="T1368" s="54" t="s">
        <v>256</v>
      </c>
      <c r="U1368" s="71">
        <v>44451</v>
      </c>
      <c r="V1368" s="54" t="s">
        <v>443</v>
      </c>
      <c r="W1368" t="str">
        <f t="shared" si="21"/>
        <v>Sep-21</v>
      </c>
    </row>
    <row r="1369" spans="1:23" x14ac:dyDescent="0.25">
      <c r="A1369" s="54" t="s">
        <v>317</v>
      </c>
      <c r="B1369" s="54" t="s">
        <v>428</v>
      </c>
      <c r="C1369" s="54" t="s">
        <v>263</v>
      </c>
      <c r="D1369" s="54" t="s">
        <v>429</v>
      </c>
      <c r="E1369" s="54" t="s">
        <v>8249</v>
      </c>
      <c r="F1369" s="71">
        <v>44451</v>
      </c>
      <c r="G1369" s="72">
        <v>2629.41</v>
      </c>
      <c r="H1369" s="72">
        <v>221527.79</v>
      </c>
      <c r="I1369" s="54" t="s">
        <v>265</v>
      </c>
      <c r="J1369" s="54" t="s">
        <v>333</v>
      </c>
      <c r="K1369" s="54" t="s">
        <v>8250</v>
      </c>
      <c r="L1369" s="54" t="s">
        <v>8251</v>
      </c>
      <c r="M1369" s="54" t="s">
        <v>8249</v>
      </c>
      <c r="N1369" s="54" t="s">
        <v>256</v>
      </c>
      <c r="O1369" s="54" t="s">
        <v>256</v>
      </c>
      <c r="P1369" s="54" t="s">
        <v>271</v>
      </c>
      <c r="Q1369" s="54" t="s">
        <v>256</v>
      </c>
      <c r="R1369" s="54" t="s">
        <v>431</v>
      </c>
      <c r="S1369" s="71"/>
      <c r="T1369" s="54" t="s">
        <v>256</v>
      </c>
      <c r="U1369" s="71">
        <v>44451</v>
      </c>
      <c r="V1369" s="54" t="s">
        <v>443</v>
      </c>
      <c r="W1369" t="str">
        <f t="shared" si="21"/>
        <v>Sep-21</v>
      </c>
    </row>
    <row r="1370" spans="1:23" x14ac:dyDescent="0.25">
      <c r="A1370" s="54" t="s">
        <v>317</v>
      </c>
      <c r="B1370" s="54" t="s">
        <v>428</v>
      </c>
      <c r="C1370" s="54" t="s">
        <v>263</v>
      </c>
      <c r="D1370" s="54" t="s">
        <v>429</v>
      </c>
      <c r="E1370" s="54" t="s">
        <v>8252</v>
      </c>
      <c r="F1370" s="71">
        <v>44453</v>
      </c>
      <c r="G1370" s="72">
        <v>381.91</v>
      </c>
      <c r="H1370" s="72">
        <v>32175.919999999998</v>
      </c>
      <c r="I1370" s="54" t="s">
        <v>265</v>
      </c>
      <c r="J1370" s="54" t="s">
        <v>333</v>
      </c>
      <c r="K1370" s="54" t="s">
        <v>8253</v>
      </c>
      <c r="L1370" s="54" t="s">
        <v>8254</v>
      </c>
      <c r="M1370" s="54" t="s">
        <v>8252</v>
      </c>
      <c r="N1370" s="54" t="s">
        <v>256</v>
      </c>
      <c r="O1370" s="54" t="s">
        <v>256</v>
      </c>
      <c r="P1370" s="54" t="s">
        <v>271</v>
      </c>
      <c r="Q1370" s="54" t="s">
        <v>256</v>
      </c>
      <c r="R1370" s="54" t="s">
        <v>431</v>
      </c>
      <c r="S1370" s="71"/>
      <c r="T1370" s="54" t="s">
        <v>256</v>
      </c>
      <c r="U1370" s="71">
        <v>44453</v>
      </c>
      <c r="V1370" s="54" t="s">
        <v>443</v>
      </c>
      <c r="W1370" t="str">
        <f t="shared" si="21"/>
        <v>Sep-21</v>
      </c>
    </row>
    <row r="1371" spans="1:23" x14ac:dyDescent="0.25">
      <c r="A1371" s="54" t="s">
        <v>317</v>
      </c>
      <c r="B1371" s="54" t="s">
        <v>428</v>
      </c>
      <c r="C1371" s="54" t="s">
        <v>263</v>
      </c>
      <c r="D1371" s="54" t="s">
        <v>429</v>
      </c>
      <c r="E1371" s="54" t="s">
        <v>8255</v>
      </c>
      <c r="F1371" s="71">
        <v>44453</v>
      </c>
      <c r="G1371" s="72">
        <v>1303.56</v>
      </c>
      <c r="H1371" s="72">
        <v>109824.93</v>
      </c>
      <c r="I1371" s="54" t="s">
        <v>265</v>
      </c>
      <c r="J1371" s="54" t="s">
        <v>333</v>
      </c>
      <c r="K1371" s="54" t="s">
        <v>8253</v>
      </c>
      <c r="L1371" s="54" t="s">
        <v>8256</v>
      </c>
      <c r="M1371" s="54" t="s">
        <v>8255</v>
      </c>
      <c r="N1371" s="54" t="s">
        <v>256</v>
      </c>
      <c r="O1371" s="54" t="s">
        <v>256</v>
      </c>
      <c r="P1371" s="54" t="s">
        <v>271</v>
      </c>
      <c r="Q1371" s="54" t="s">
        <v>256</v>
      </c>
      <c r="R1371" s="54" t="s">
        <v>431</v>
      </c>
      <c r="S1371" s="71"/>
      <c r="T1371" s="54" t="s">
        <v>256</v>
      </c>
      <c r="U1371" s="71">
        <v>44453</v>
      </c>
      <c r="V1371" s="54" t="s">
        <v>443</v>
      </c>
      <c r="W1371" t="str">
        <f t="shared" si="21"/>
        <v>Sep-21</v>
      </c>
    </row>
    <row r="1372" spans="1:23" x14ac:dyDescent="0.25">
      <c r="A1372" s="54" t="s">
        <v>317</v>
      </c>
      <c r="B1372" s="54" t="s">
        <v>428</v>
      </c>
      <c r="C1372" s="54" t="s">
        <v>263</v>
      </c>
      <c r="D1372" s="54" t="s">
        <v>429</v>
      </c>
      <c r="E1372" s="54" t="s">
        <v>8257</v>
      </c>
      <c r="F1372" s="71">
        <v>44453</v>
      </c>
      <c r="G1372" s="72">
        <v>534.6</v>
      </c>
      <c r="H1372" s="72">
        <v>45040.05</v>
      </c>
      <c r="I1372" s="54" t="s">
        <v>265</v>
      </c>
      <c r="J1372" s="54" t="s">
        <v>333</v>
      </c>
      <c r="K1372" s="54" t="s">
        <v>8253</v>
      </c>
      <c r="L1372" s="54" t="s">
        <v>8258</v>
      </c>
      <c r="M1372" s="54" t="s">
        <v>8257</v>
      </c>
      <c r="N1372" s="54" t="s">
        <v>256</v>
      </c>
      <c r="O1372" s="54" t="s">
        <v>256</v>
      </c>
      <c r="P1372" s="54" t="s">
        <v>271</v>
      </c>
      <c r="Q1372" s="54" t="s">
        <v>256</v>
      </c>
      <c r="R1372" s="54" t="s">
        <v>431</v>
      </c>
      <c r="S1372" s="71"/>
      <c r="T1372" s="54" t="s">
        <v>256</v>
      </c>
      <c r="U1372" s="71">
        <v>44453</v>
      </c>
      <c r="V1372" s="54" t="s">
        <v>443</v>
      </c>
      <c r="W1372" t="str">
        <f t="shared" si="21"/>
        <v>Sep-21</v>
      </c>
    </row>
    <row r="1373" spans="1:23" x14ac:dyDescent="0.25">
      <c r="A1373" s="54" t="s">
        <v>317</v>
      </c>
      <c r="B1373" s="54" t="s">
        <v>428</v>
      </c>
      <c r="C1373" s="54" t="s">
        <v>263</v>
      </c>
      <c r="D1373" s="54" t="s">
        <v>429</v>
      </c>
      <c r="E1373" s="54" t="s">
        <v>8259</v>
      </c>
      <c r="F1373" s="71">
        <v>44453</v>
      </c>
      <c r="G1373" s="72">
        <v>441.81</v>
      </c>
      <c r="H1373" s="72">
        <v>37222.49</v>
      </c>
      <c r="I1373" s="54" t="s">
        <v>265</v>
      </c>
      <c r="J1373" s="54" t="s">
        <v>333</v>
      </c>
      <c r="K1373" s="54" t="s">
        <v>8253</v>
      </c>
      <c r="L1373" s="54" t="s">
        <v>8260</v>
      </c>
      <c r="M1373" s="54" t="s">
        <v>8259</v>
      </c>
      <c r="N1373" s="54" t="s">
        <v>256</v>
      </c>
      <c r="O1373" s="54" t="s">
        <v>256</v>
      </c>
      <c r="P1373" s="54" t="s">
        <v>271</v>
      </c>
      <c r="Q1373" s="54" t="s">
        <v>256</v>
      </c>
      <c r="R1373" s="54" t="s">
        <v>431</v>
      </c>
      <c r="S1373" s="71"/>
      <c r="T1373" s="54" t="s">
        <v>256</v>
      </c>
      <c r="U1373" s="71">
        <v>44453</v>
      </c>
      <c r="V1373" s="54" t="s">
        <v>443</v>
      </c>
      <c r="W1373" t="str">
        <f t="shared" si="21"/>
        <v>Sep-21</v>
      </c>
    </row>
    <row r="1374" spans="1:23" x14ac:dyDescent="0.25">
      <c r="A1374" s="54" t="s">
        <v>317</v>
      </c>
      <c r="B1374" s="54" t="s">
        <v>428</v>
      </c>
      <c r="C1374" s="54" t="s">
        <v>263</v>
      </c>
      <c r="D1374" s="54" t="s">
        <v>429</v>
      </c>
      <c r="E1374" s="54" t="s">
        <v>8261</v>
      </c>
      <c r="F1374" s="71">
        <v>44451</v>
      </c>
      <c r="G1374" s="72">
        <v>4610.4799999999996</v>
      </c>
      <c r="H1374" s="72">
        <v>388432.94</v>
      </c>
      <c r="I1374" s="54" t="s">
        <v>265</v>
      </c>
      <c r="J1374" s="54" t="s">
        <v>333</v>
      </c>
      <c r="K1374" s="54" t="s">
        <v>8262</v>
      </c>
      <c r="L1374" s="54" t="s">
        <v>8263</v>
      </c>
      <c r="M1374" s="54" t="s">
        <v>8261</v>
      </c>
      <c r="N1374" s="54" t="s">
        <v>256</v>
      </c>
      <c r="O1374" s="54" t="s">
        <v>256</v>
      </c>
      <c r="P1374" s="54" t="s">
        <v>271</v>
      </c>
      <c r="Q1374" s="54" t="s">
        <v>256</v>
      </c>
      <c r="R1374" s="54" t="s">
        <v>431</v>
      </c>
      <c r="S1374" s="71"/>
      <c r="T1374" s="54" t="s">
        <v>256</v>
      </c>
      <c r="U1374" s="71">
        <v>44451</v>
      </c>
      <c r="V1374" s="54" t="s">
        <v>443</v>
      </c>
      <c r="W1374" t="str">
        <f t="shared" si="21"/>
        <v>Sep-21</v>
      </c>
    </row>
    <row r="1375" spans="1:23" x14ac:dyDescent="0.25">
      <c r="A1375" s="54" t="s">
        <v>317</v>
      </c>
      <c r="B1375" s="54" t="s">
        <v>428</v>
      </c>
      <c r="C1375" s="54" t="s">
        <v>263</v>
      </c>
      <c r="D1375" s="54" t="s">
        <v>429</v>
      </c>
      <c r="E1375" s="54" t="s">
        <v>8264</v>
      </c>
      <c r="F1375" s="71">
        <v>44452</v>
      </c>
      <c r="G1375" s="72">
        <v>1560.25</v>
      </c>
      <c r="H1375" s="72">
        <v>131451.06</v>
      </c>
      <c r="I1375" s="54" t="s">
        <v>265</v>
      </c>
      <c r="J1375" s="54" t="s">
        <v>333</v>
      </c>
      <c r="K1375" s="54" t="s">
        <v>8265</v>
      </c>
      <c r="L1375" s="54" t="s">
        <v>8266</v>
      </c>
      <c r="M1375" s="54" t="s">
        <v>8264</v>
      </c>
      <c r="N1375" s="54" t="s">
        <v>256</v>
      </c>
      <c r="O1375" s="54" t="s">
        <v>256</v>
      </c>
      <c r="P1375" s="54" t="s">
        <v>271</v>
      </c>
      <c r="Q1375" s="54" t="s">
        <v>256</v>
      </c>
      <c r="R1375" s="54" t="s">
        <v>431</v>
      </c>
      <c r="S1375" s="71"/>
      <c r="T1375" s="54" t="s">
        <v>256</v>
      </c>
      <c r="U1375" s="71">
        <v>44452</v>
      </c>
      <c r="V1375" s="54" t="s">
        <v>443</v>
      </c>
      <c r="W1375" t="str">
        <f t="shared" si="21"/>
        <v>Sep-21</v>
      </c>
    </row>
    <row r="1376" spans="1:23" x14ac:dyDescent="0.25">
      <c r="A1376" s="54" t="s">
        <v>317</v>
      </c>
      <c r="B1376" s="54" t="s">
        <v>428</v>
      </c>
      <c r="C1376" s="54" t="s">
        <v>263</v>
      </c>
      <c r="D1376" s="54" t="s">
        <v>429</v>
      </c>
      <c r="E1376" s="54" t="s">
        <v>8267</v>
      </c>
      <c r="F1376" s="71">
        <v>44454</v>
      </c>
      <c r="G1376" s="72">
        <v>3881.62</v>
      </c>
      <c r="H1376" s="72">
        <v>327026.49</v>
      </c>
      <c r="I1376" s="54" t="s">
        <v>265</v>
      </c>
      <c r="J1376" s="54" t="s">
        <v>333</v>
      </c>
      <c r="K1376" s="54" t="s">
        <v>8268</v>
      </c>
      <c r="L1376" s="54" t="s">
        <v>8269</v>
      </c>
      <c r="M1376" s="54" t="s">
        <v>8267</v>
      </c>
      <c r="N1376" s="54" t="s">
        <v>256</v>
      </c>
      <c r="O1376" s="54" t="s">
        <v>256</v>
      </c>
      <c r="P1376" s="54" t="s">
        <v>271</v>
      </c>
      <c r="Q1376" s="54" t="s">
        <v>256</v>
      </c>
      <c r="R1376" s="54" t="s">
        <v>431</v>
      </c>
      <c r="S1376" s="71"/>
      <c r="T1376" s="54" t="s">
        <v>256</v>
      </c>
      <c r="U1376" s="71">
        <v>44454</v>
      </c>
      <c r="V1376" s="54" t="s">
        <v>443</v>
      </c>
      <c r="W1376" t="str">
        <f t="shared" si="21"/>
        <v>Sep-21</v>
      </c>
    </row>
    <row r="1377" spans="1:23" x14ac:dyDescent="0.25">
      <c r="A1377" s="54" t="s">
        <v>317</v>
      </c>
      <c r="B1377" s="54" t="s">
        <v>428</v>
      </c>
      <c r="C1377" s="54" t="s">
        <v>263</v>
      </c>
      <c r="D1377" s="54" t="s">
        <v>429</v>
      </c>
      <c r="E1377" s="54" t="s">
        <v>8270</v>
      </c>
      <c r="F1377" s="71">
        <v>44469</v>
      </c>
      <c r="G1377" s="72">
        <v>693.59</v>
      </c>
      <c r="H1377" s="72">
        <v>58643.03</v>
      </c>
      <c r="I1377" s="54" t="s">
        <v>265</v>
      </c>
      <c r="J1377" s="54" t="s">
        <v>333</v>
      </c>
      <c r="K1377" s="54" t="s">
        <v>8271</v>
      </c>
      <c r="L1377" s="54" t="s">
        <v>8272</v>
      </c>
      <c r="M1377" s="54" t="s">
        <v>8270</v>
      </c>
      <c r="N1377" s="54" t="s">
        <v>256</v>
      </c>
      <c r="O1377" s="54" t="s">
        <v>256</v>
      </c>
      <c r="P1377" s="54" t="s">
        <v>271</v>
      </c>
      <c r="Q1377" s="54" t="s">
        <v>256</v>
      </c>
      <c r="R1377" s="54" t="s">
        <v>431</v>
      </c>
      <c r="S1377" s="71"/>
      <c r="T1377" s="54" t="s">
        <v>256</v>
      </c>
      <c r="U1377" s="71">
        <v>44469</v>
      </c>
      <c r="V1377" s="54" t="s">
        <v>443</v>
      </c>
      <c r="W1377" t="str">
        <f t="shared" si="21"/>
        <v>Sep-21</v>
      </c>
    </row>
    <row r="1378" spans="1:23" x14ac:dyDescent="0.25">
      <c r="A1378" s="54" t="s">
        <v>317</v>
      </c>
      <c r="B1378" s="54" t="s">
        <v>428</v>
      </c>
      <c r="C1378" s="54" t="s">
        <v>263</v>
      </c>
      <c r="D1378" s="54" t="s">
        <v>429</v>
      </c>
      <c r="E1378" s="54" t="s">
        <v>8273</v>
      </c>
      <c r="F1378" s="71">
        <v>44454</v>
      </c>
      <c r="G1378" s="72">
        <v>677.34</v>
      </c>
      <c r="H1378" s="72">
        <v>57065.9</v>
      </c>
      <c r="I1378" s="54" t="s">
        <v>265</v>
      </c>
      <c r="J1378" s="54" t="s">
        <v>333</v>
      </c>
      <c r="K1378" s="54" t="s">
        <v>8274</v>
      </c>
      <c r="L1378" s="54" t="s">
        <v>8275</v>
      </c>
      <c r="M1378" s="54" t="s">
        <v>8273</v>
      </c>
      <c r="N1378" s="54" t="s">
        <v>256</v>
      </c>
      <c r="O1378" s="54" t="s">
        <v>256</v>
      </c>
      <c r="P1378" s="54" t="s">
        <v>271</v>
      </c>
      <c r="Q1378" s="54" t="s">
        <v>256</v>
      </c>
      <c r="R1378" s="54" t="s">
        <v>431</v>
      </c>
      <c r="S1378" s="71"/>
      <c r="T1378" s="54" t="s">
        <v>256</v>
      </c>
      <c r="U1378" s="71">
        <v>44454</v>
      </c>
      <c r="V1378" s="54" t="s">
        <v>443</v>
      </c>
      <c r="W1378" t="str">
        <f t="shared" si="21"/>
        <v>Sep-21</v>
      </c>
    </row>
    <row r="1379" spans="1:23" x14ac:dyDescent="0.25">
      <c r="A1379" s="54" t="s">
        <v>317</v>
      </c>
      <c r="B1379" s="54" t="s">
        <v>428</v>
      </c>
      <c r="C1379" s="54" t="s">
        <v>263</v>
      </c>
      <c r="D1379" s="54" t="s">
        <v>429</v>
      </c>
      <c r="E1379" s="54" t="s">
        <v>8276</v>
      </c>
      <c r="F1379" s="71">
        <v>44454</v>
      </c>
      <c r="G1379" s="72">
        <v>2038.4</v>
      </c>
      <c r="H1379" s="72">
        <v>171735.2</v>
      </c>
      <c r="I1379" s="54" t="s">
        <v>265</v>
      </c>
      <c r="J1379" s="54" t="s">
        <v>333</v>
      </c>
      <c r="K1379" s="54" t="s">
        <v>8277</v>
      </c>
      <c r="L1379" s="54" t="s">
        <v>8278</v>
      </c>
      <c r="M1379" s="54" t="s">
        <v>8276</v>
      </c>
      <c r="N1379" s="54" t="s">
        <v>256</v>
      </c>
      <c r="O1379" s="54" t="s">
        <v>256</v>
      </c>
      <c r="P1379" s="54" t="s">
        <v>271</v>
      </c>
      <c r="Q1379" s="54" t="s">
        <v>256</v>
      </c>
      <c r="R1379" s="54" t="s">
        <v>431</v>
      </c>
      <c r="S1379" s="71"/>
      <c r="T1379" s="54" t="s">
        <v>256</v>
      </c>
      <c r="U1379" s="71">
        <v>44454</v>
      </c>
      <c r="V1379" s="54" t="s">
        <v>443</v>
      </c>
      <c r="W1379" t="str">
        <f t="shared" si="21"/>
        <v>Sep-21</v>
      </c>
    </row>
    <row r="1380" spans="1:23" x14ac:dyDescent="0.25">
      <c r="A1380" s="54" t="s">
        <v>317</v>
      </c>
      <c r="B1380" s="54" t="s">
        <v>428</v>
      </c>
      <c r="C1380" s="54" t="s">
        <v>263</v>
      </c>
      <c r="D1380" s="54" t="s">
        <v>429</v>
      </c>
      <c r="E1380" s="54" t="s">
        <v>8279</v>
      </c>
      <c r="F1380" s="71">
        <v>44459</v>
      </c>
      <c r="G1380" s="72">
        <v>3182.74</v>
      </c>
      <c r="H1380" s="72">
        <v>268145.84999999998</v>
      </c>
      <c r="I1380" s="54" t="s">
        <v>265</v>
      </c>
      <c r="J1380" s="54" t="s">
        <v>333</v>
      </c>
      <c r="K1380" s="54" t="s">
        <v>8280</v>
      </c>
      <c r="L1380" s="54" t="s">
        <v>8281</v>
      </c>
      <c r="M1380" s="54" t="s">
        <v>8279</v>
      </c>
      <c r="N1380" s="54" t="s">
        <v>256</v>
      </c>
      <c r="O1380" s="54" t="s">
        <v>256</v>
      </c>
      <c r="P1380" s="54" t="s">
        <v>271</v>
      </c>
      <c r="Q1380" s="54" t="s">
        <v>256</v>
      </c>
      <c r="R1380" s="54" t="s">
        <v>431</v>
      </c>
      <c r="S1380" s="71"/>
      <c r="T1380" s="54" t="s">
        <v>256</v>
      </c>
      <c r="U1380" s="71">
        <v>44459</v>
      </c>
      <c r="V1380" s="54" t="s">
        <v>443</v>
      </c>
      <c r="W1380" t="str">
        <f t="shared" si="21"/>
        <v>Sep-21</v>
      </c>
    </row>
    <row r="1381" spans="1:23" x14ac:dyDescent="0.25">
      <c r="A1381" s="54" t="s">
        <v>317</v>
      </c>
      <c r="B1381" s="54" t="s">
        <v>428</v>
      </c>
      <c r="C1381" s="54" t="s">
        <v>263</v>
      </c>
      <c r="D1381" s="54" t="s">
        <v>429</v>
      </c>
      <c r="E1381" s="54" t="s">
        <v>8282</v>
      </c>
      <c r="F1381" s="71">
        <v>44460</v>
      </c>
      <c r="G1381" s="72">
        <v>184.55</v>
      </c>
      <c r="H1381" s="72">
        <v>15548.34</v>
      </c>
      <c r="I1381" s="54" t="s">
        <v>265</v>
      </c>
      <c r="J1381" s="54" t="s">
        <v>333</v>
      </c>
      <c r="K1381" s="54" t="s">
        <v>8283</v>
      </c>
      <c r="L1381" s="54" t="s">
        <v>8284</v>
      </c>
      <c r="M1381" s="54" t="s">
        <v>8282</v>
      </c>
      <c r="N1381" s="54" t="s">
        <v>256</v>
      </c>
      <c r="O1381" s="54" t="s">
        <v>256</v>
      </c>
      <c r="P1381" s="54" t="s">
        <v>271</v>
      </c>
      <c r="Q1381" s="54" t="s">
        <v>256</v>
      </c>
      <c r="R1381" s="54" t="s">
        <v>431</v>
      </c>
      <c r="S1381" s="71"/>
      <c r="T1381" s="54" t="s">
        <v>256</v>
      </c>
      <c r="U1381" s="71">
        <v>44460</v>
      </c>
      <c r="V1381" s="54" t="s">
        <v>443</v>
      </c>
      <c r="W1381" t="str">
        <f t="shared" si="21"/>
        <v>Sep-21</v>
      </c>
    </row>
    <row r="1382" spans="1:23" x14ac:dyDescent="0.25">
      <c r="A1382" s="54" t="s">
        <v>317</v>
      </c>
      <c r="B1382" s="54" t="s">
        <v>428</v>
      </c>
      <c r="C1382" s="54" t="s">
        <v>263</v>
      </c>
      <c r="D1382" s="54" t="s">
        <v>429</v>
      </c>
      <c r="E1382" s="54" t="s">
        <v>8285</v>
      </c>
      <c r="F1382" s="71">
        <v>44461</v>
      </c>
      <c r="G1382" s="72">
        <v>406.91</v>
      </c>
      <c r="H1382" s="72">
        <v>34282.17</v>
      </c>
      <c r="I1382" s="54" t="s">
        <v>265</v>
      </c>
      <c r="J1382" s="54" t="s">
        <v>333</v>
      </c>
      <c r="K1382" s="54" t="s">
        <v>8283</v>
      </c>
      <c r="L1382" s="54" t="s">
        <v>8286</v>
      </c>
      <c r="M1382" s="54" t="s">
        <v>8285</v>
      </c>
      <c r="N1382" s="54" t="s">
        <v>256</v>
      </c>
      <c r="O1382" s="54" t="s">
        <v>256</v>
      </c>
      <c r="P1382" s="54" t="s">
        <v>271</v>
      </c>
      <c r="Q1382" s="54" t="s">
        <v>256</v>
      </c>
      <c r="R1382" s="54" t="s">
        <v>431</v>
      </c>
      <c r="S1382" s="71"/>
      <c r="T1382" s="54" t="s">
        <v>256</v>
      </c>
      <c r="U1382" s="71">
        <v>44461</v>
      </c>
      <c r="V1382" s="54" t="s">
        <v>443</v>
      </c>
      <c r="W1382" t="str">
        <f t="shared" si="21"/>
        <v>Sep-21</v>
      </c>
    </row>
    <row r="1383" spans="1:23" x14ac:dyDescent="0.25">
      <c r="A1383" s="54" t="s">
        <v>317</v>
      </c>
      <c r="B1383" s="54" t="s">
        <v>428</v>
      </c>
      <c r="C1383" s="54" t="s">
        <v>263</v>
      </c>
      <c r="D1383" s="54" t="s">
        <v>429</v>
      </c>
      <c r="E1383" s="54" t="s">
        <v>8287</v>
      </c>
      <c r="F1383" s="71">
        <v>44461</v>
      </c>
      <c r="G1383" s="72">
        <v>120.28</v>
      </c>
      <c r="H1383" s="72">
        <v>10133.59</v>
      </c>
      <c r="I1383" s="54" t="s">
        <v>265</v>
      </c>
      <c r="J1383" s="54" t="s">
        <v>333</v>
      </c>
      <c r="K1383" s="54" t="s">
        <v>8283</v>
      </c>
      <c r="L1383" s="54" t="s">
        <v>8288</v>
      </c>
      <c r="M1383" s="54" t="s">
        <v>8287</v>
      </c>
      <c r="N1383" s="54" t="s">
        <v>256</v>
      </c>
      <c r="O1383" s="54" t="s">
        <v>256</v>
      </c>
      <c r="P1383" s="54" t="s">
        <v>271</v>
      </c>
      <c r="Q1383" s="54" t="s">
        <v>256</v>
      </c>
      <c r="R1383" s="54" t="s">
        <v>431</v>
      </c>
      <c r="S1383" s="71"/>
      <c r="T1383" s="54" t="s">
        <v>256</v>
      </c>
      <c r="U1383" s="71">
        <v>44461</v>
      </c>
      <c r="V1383" s="54" t="s">
        <v>443</v>
      </c>
      <c r="W1383" t="str">
        <f t="shared" si="21"/>
        <v>Sep-21</v>
      </c>
    </row>
    <row r="1384" spans="1:23" x14ac:dyDescent="0.25">
      <c r="A1384" s="54" t="s">
        <v>317</v>
      </c>
      <c r="B1384" s="54" t="s">
        <v>428</v>
      </c>
      <c r="C1384" s="54" t="s">
        <v>263</v>
      </c>
      <c r="D1384" s="54" t="s">
        <v>429</v>
      </c>
      <c r="E1384" s="54" t="s">
        <v>8289</v>
      </c>
      <c r="F1384" s="71">
        <v>44469</v>
      </c>
      <c r="G1384" s="72">
        <v>14046.13</v>
      </c>
      <c r="H1384" s="72">
        <v>1183386.45</v>
      </c>
      <c r="I1384" s="54" t="s">
        <v>265</v>
      </c>
      <c r="J1384" s="54" t="s">
        <v>333</v>
      </c>
      <c r="K1384" s="54" t="s">
        <v>8290</v>
      </c>
      <c r="L1384" s="54" t="s">
        <v>8291</v>
      </c>
      <c r="M1384" s="54" t="s">
        <v>8289</v>
      </c>
      <c r="N1384" s="54" t="s">
        <v>256</v>
      </c>
      <c r="O1384" s="54" t="s">
        <v>256</v>
      </c>
      <c r="P1384" s="54" t="s">
        <v>271</v>
      </c>
      <c r="Q1384" s="54" t="s">
        <v>256</v>
      </c>
      <c r="R1384" s="54" t="s">
        <v>431</v>
      </c>
      <c r="S1384" s="71"/>
      <c r="T1384" s="54" t="s">
        <v>256</v>
      </c>
      <c r="U1384" s="71">
        <v>44469</v>
      </c>
      <c r="V1384" s="54" t="s">
        <v>443</v>
      </c>
      <c r="W1384" t="str">
        <f t="shared" si="21"/>
        <v>Sep-21</v>
      </c>
    </row>
    <row r="1385" spans="1:23" x14ac:dyDescent="0.25">
      <c r="A1385" s="54" t="s">
        <v>317</v>
      </c>
      <c r="B1385" s="54" t="s">
        <v>428</v>
      </c>
      <c r="C1385" s="54" t="s">
        <v>263</v>
      </c>
      <c r="D1385" s="54" t="s">
        <v>429</v>
      </c>
      <c r="E1385" s="54" t="s">
        <v>8292</v>
      </c>
      <c r="F1385" s="71">
        <v>44469</v>
      </c>
      <c r="G1385" s="72">
        <v>2288.4</v>
      </c>
      <c r="H1385" s="72">
        <v>193484.22</v>
      </c>
      <c r="I1385" s="54" t="s">
        <v>265</v>
      </c>
      <c r="J1385" s="54" t="s">
        <v>333</v>
      </c>
      <c r="K1385" s="54" t="s">
        <v>8293</v>
      </c>
      <c r="L1385" s="54" t="s">
        <v>8294</v>
      </c>
      <c r="M1385" s="54" t="s">
        <v>8292</v>
      </c>
      <c r="N1385" s="54" t="s">
        <v>256</v>
      </c>
      <c r="O1385" s="54" t="s">
        <v>256</v>
      </c>
      <c r="P1385" s="54" t="s">
        <v>271</v>
      </c>
      <c r="Q1385" s="54" t="s">
        <v>256</v>
      </c>
      <c r="R1385" s="54" t="s">
        <v>431</v>
      </c>
      <c r="S1385" s="71"/>
      <c r="T1385" s="54" t="s">
        <v>256</v>
      </c>
      <c r="U1385" s="71">
        <v>44469</v>
      </c>
      <c r="V1385" s="54" t="s">
        <v>443</v>
      </c>
      <c r="W1385" t="str">
        <f t="shared" si="21"/>
        <v>Sep-21</v>
      </c>
    </row>
    <row r="1386" spans="1:23" x14ac:dyDescent="0.25">
      <c r="A1386" s="54" t="s">
        <v>317</v>
      </c>
      <c r="B1386" s="54" t="s">
        <v>428</v>
      </c>
      <c r="C1386" s="54" t="s">
        <v>263</v>
      </c>
      <c r="D1386" s="54" t="s">
        <v>429</v>
      </c>
      <c r="E1386" s="54" t="s">
        <v>8295</v>
      </c>
      <c r="F1386" s="71">
        <v>44469</v>
      </c>
      <c r="G1386" s="72">
        <v>335.4</v>
      </c>
      <c r="H1386" s="72">
        <v>28358.07</v>
      </c>
      <c r="I1386" s="54" t="s">
        <v>265</v>
      </c>
      <c r="J1386" s="54" t="s">
        <v>333</v>
      </c>
      <c r="K1386" s="54" t="s">
        <v>8296</v>
      </c>
      <c r="L1386" s="54" t="s">
        <v>8297</v>
      </c>
      <c r="M1386" s="54" t="s">
        <v>8295</v>
      </c>
      <c r="N1386" s="54" t="s">
        <v>256</v>
      </c>
      <c r="O1386" s="54" t="s">
        <v>256</v>
      </c>
      <c r="P1386" s="54" t="s">
        <v>271</v>
      </c>
      <c r="Q1386" s="54" t="s">
        <v>256</v>
      </c>
      <c r="R1386" s="54" t="s">
        <v>431</v>
      </c>
      <c r="S1386" s="71"/>
      <c r="T1386" s="54" t="s">
        <v>256</v>
      </c>
      <c r="U1386" s="71">
        <v>44469</v>
      </c>
      <c r="V1386" s="54" t="s">
        <v>443</v>
      </c>
      <c r="W1386" t="str">
        <f t="shared" si="21"/>
        <v>Sep-21</v>
      </c>
    </row>
    <row r="1387" spans="1:23" x14ac:dyDescent="0.25">
      <c r="A1387" s="54" t="s">
        <v>317</v>
      </c>
      <c r="B1387" s="54" t="s">
        <v>428</v>
      </c>
      <c r="C1387" s="54" t="s">
        <v>263</v>
      </c>
      <c r="D1387" s="54" t="s">
        <v>429</v>
      </c>
      <c r="E1387" s="54" t="s">
        <v>8298</v>
      </c>
      <c r="F1387" s="71">
        <v>44459</v>
      </c>
      <c r="G1387" s="72">
        <v>1633</v>
      </c>
      <c r="H1387" s="72">
        <v>137580.25</v>
      </c>
      <c r="I1387" s="54" t="s">
        <v>265</v>
      </c>
      <c r="J1387" s="54" t="s">
        <v>333</v>
      </c>
      <c r="K1387" s="54" t="s">
        <v>8299</v>
      </c>
      <c r="L1387" s="54" t="s">
        <v>8300</v>
      </c>
      <c r="M1387" s="54" t="s">
        <v>8298</v>
      </c>
      <c r="N1387" s="54" t="s">
        <v>256</v>
      </c>
      <c r="O1387" s="54" t="s">
        <v>256</v>
      </c>
      <c r="P1387" s="54" t="s">
        <v>271</v>
      </c>
      <c r="Q1387" s="54" t="s">
        <v>256</v>
      </c>
      <c r="R1387" s="54" t="s">
        <v>431</v>
      </c>
      <c r="S1387" s="71"/>
      <c r="T1387" s="54" t="s">
        <v>256</v>
      </c>
      <c r="U1387" s="71">
        <v>44459</v>
      </c>
      <c r="V1387" s="54" t="s">
        <v>443</v>
      </c>
      <c r="W1387" t="str">
        <f t="shared" si="21"/>
        <v>Sep-21</v>
      </c>
    </row>
    <row r="1388" spans="1:23" x14ac:dyDescent="0.25">
      <c r="A1388" s="54" t="s">
        <v>317</v>
      </c>
      <c r="B1388" s="54" t="s">
        <v>428</v>
      </c>
      <c r="C1388" s="54" t="s">
        <v>263</v>
      </c>
      <c r="D1388" s="54" t="s">
        <v>429</v>
      </c>
      <c r="E1388" s="54" t="s">
        <v>8301</v>
      </c>
      <c r="F1388" s="71">
        <v>44461</v>
      </c>
      <c r="G1388" s="72">
        <v>4024.56</v>
      </c>
      <c r="H1388" s="72">
        <v>339069.18</v>
      </c>
      <c r="I1388" s="54" t="s">
        <v>265</v>
      </c>
      <c r="J1388" s="54" t="s">
        <v>333</v>
      </c>
      <c r="K1388" s="54" t="s">
        <v>8302</v>
      </c>
      <c r="L1388" s="54" t="s">
        <v>8303</v>
      </c>
      <c r="M1388" s="54" t="s">
        <v>8301</v>
      </c>
      <c r="N1388" s="54" t="s">
        <v>256</v>
      </c>
      <c r="O1388" s="54" t="s">
        <v>256</v>
      </c>
      <c r="P1388" s="54" t="s">
        <v>271</v>
      </c>
      <c r="Q1388" s="54" t="s">
        <v>256</v>
      </c>
      <c r="R1388" s="54" t="s">
        <v>431</v>
      </c>
      <c r="S1388" s="71"/>
      <c r="T1388" s="54" t="s">
        <v>256</v>
      </c>
      <c r="U1388" s="71">
        <v>44461</v>
      </c>
      <c r="V1388" s="54" t="s">
        <v>443</v>
      </c>
      <c r="W1388" t="str">
        <f t="shared" si="21"/>
        <v>Sep-21</v>
      </c>
    </row>
    <row r="1389" spans="1:23" x14ac:dyDescent="0.25">
      <c r="A1389" s="54" t="s">
        <v>317</v>
      </c>
      <c r="B1389" s="54" t="s">
        <v>428</v>
      </c>
      <c r="C1389" s="54" t="s">
        <v>263</v>
      </c>
      <c r="D1389" s="54" t="s">
        <v>429</v>
      </c>
      <c r="E1389" s="54" t="s">
        <v>8304</v>
      </c>
      <c r="F1389" s="71">
        <v>44461</v>
      </c>
      <c r="G1389" s="72">
        <v>1077.45</v>
      </c>
      <c r="H1389" s="72">
        <v>90775.16</v>
      </c>
      <c r="I1389" s="54" t="s">
        <v>265</v>
      </c>
      <c r="J1389" s="54" t="s">
        <v>333</v>
      </c>
      <c r="K1389" s="54" t="s">
        <v>8305</v>
      </c>
      <c r="L1389" s="54" t="s">
        <v>8306</v>
      </c>
      <c r="M1389" s="54" t="s">
        <v>8304</v>
      </c>
      <c r="N1389" s="54" t="s">
        <v>256</v>
      </c>
      <c r="O1389" s="54" t="s">
        <v>256</v>
      </c>
      <c r="P1389" s="54" t="s">
        <v>271</v>
      </c>
      <c r="Q1389" s="54" t="s">
        <v>256</v>
      </c>
      <c r="R1389" s="54" t="s">
        <v>431</v>
      </c>
      <c r="S1389" s="71"/>
      <c r="T1389" s="54" t="s">
        <v>256</v>
      </c>
      <c r="U1389" s="71">
        <v>44461</v>
      </c>
      <c r="V1389" s="54" t="s">
        <v>443</v>
      </c>
      <c r="W1389" t="str">
        <f t="shared" si="21"/>
        <v>Sep-21</v>
      </c>
    </row>
    <row r="1390" spans="1:23" x14ac:dyDescent="0.25">
      <c r="A1390" s="54" t="s">
        <v>317</v>
      </c>
      <c r="B1390" s="54" t="s">
        <v>428</v>
      </c>
      <c r="C1390" s="54" t="s">
        <v>263</v>
      </c>
      <c r="D1390" s="54" t="s">
        <v>429</v>
      </c>
      <c r="E1390" s="54" t="s">
        <v>8307</v>
      </c>
      <c r="F1390" s="71">
        <v>44469</v>
      </c>
      <c r="G1390" s="72">
        <v>804.1</v>
      </c>
      <c r="H1390" s="72">
        <v>67986.66</v>
      </c>
      <c r="I1390" s="54" t="s">
        <v>265</v>
      </c>
      <c r="J1390" s="54" t="s">
        <v>333</v>
      </c>
      <c r="K1390" s="54" t="s">
        <v>8308</v>
      </c>
      <c r="L1390" s="54" t="s">
        <v>8309</v>
      </c>
      <c r="M1390" s="54" t="s">
        <v>8307</v>
      </c>
      <c r="N1390" s="54" t="s">
        <v>256</v>
      </c>
      <c r="O1390" s="54" t="s">
        <v>256</v>
      </c>
      <c r="P1390" s="54" t="s">
        <v>271</v>
      </c>
      <c r="Q1390" s="54" t="s">
        <v>256</v>
      </c>
      <c r="R1390" s="54" t="s">
        <v>431</v>
      </c>
      <c r="S1390" s="71"/>
      <c r="T1390" s="54" t="s">
        <v>256</v>
      </c>
      <c r="U1390" s="71">
        <v>44469</v>
      </c>
      <c r="V1390" s="54" t="s">
        <v>443</v>
      </c>
      <c r="W1390" t="str">
        <f t="shared" si="21"/>
        <v>Sep-21</v>
      </c>
    </row>
    <row r="1391" spans="1:23" x14ac:dyDescent="0.25">
      <c r="A1391" s="54" t="s">
        <v>317</v>
      </c>
      <c r="B1391" s="54" t="s">
        <v>428</v>
      </c>
      <c r="C1391" s="54" t="s">
        <v>263</v>
      </c>
      <c r="D1391" s="54" t="s">
        <v>429</v>
      </c>
      <c r="E1391" s="54" t="s">
        <v>8310</v>
      </c>
      <c r="F1391" s="71">
        <v>44469</v>
      </c>
      <c r="G1391" s="72">
        <v>1333.15</v>
      </c>
      <c r="H1391" s="72">
        <v>112717.83</v>
      </c>
      <c r="I1391" s="54" t="s">
        <v>265</v>
      </c>
      <c r="J1391" s="54" t="s">
        <v>333</v>
      </c>
      <c r="K1391" s="54" t="s">
        <v>8311</v>
      </c>
      <c r="L1391" s="54" t="s">
        <v>8312</v>
      </c>
      <c r="M1391" s="54" t="s">
        <v>8310</v>
      </c>
      <c r="N1391" s="54" t="s">
        <v>256</v>
      </c>
      <c r="O1391" s="54" t="s">
        <v>256</v>
      </c>
      <c r="P1391" s="54" t="s">
        <v>271</v>
      </c>
      <c r="Q1391" s="54" t="s">
        <v>256</v>
      </c>
      <c r="R1391" s="54" t="s">
        <v>431</v>
      </c>
      <c r="S1391" s="71"/>
      <c r="T1391" s="54" t="s">
        <v>256</v>
      </c>
      <c r="U1391" s="71">
        <v>44469</v>
      </c>
      <c r="V1391" s="54" t="s">
        <v>443</v>
      </c>
      <c r="W1391" t="str">
        <f t="shared" si="21"/>
        <v>Sep-21</v>
      </c>
    </row>
    <row r="1392" spans="1:23" x14ac:dyDescent="0.25">
      <c r="A1392" s="54" t="s">
        <v>317</v>
      </c>
      <c r="B1392" s="54" t="s">
        <v>428</v>
      </c>
      <c r="C1392" s="54" t="s">
        <v>263</v>
      </c>
      <c r="D1392" s="54" t="s">
        <v>429</v>
      </c>
      <c r="E1392" s="54" t="s">
        <v>8313</v>
      </c>
      <c r="F1392" s="71">
        <v>44469</v>
      </c>
      <c r="G1392" s="72">
        <v>1387.75</v>
      </c>
      <c r="H1392" s="72">
        <v>117334.26</v>
      </c>
      <c r="I1392" s="54" t="s">
        <v>265</v>
      </c>
      <c r="J1392" s="54" t="s">
        <v>333</v>
      </c>
      <c r="K1392" s="54" t="s">
        <v>8314</v>
      </c>
      <c r="L1392" s="54" t="s">
        <v>8315</v>
      </c>
      <c r="M1392" s="54" t="s">
        <v>8313</v>
      </c>
      <c r="N1392" s="54" t="s">
        <v>256</v>
      </c>
      <c r="O1392" s="54" t="s">
        <v>256</v>
      </c>
      <c r="P1392" s="54" t="s">
        <v>271</v>
      </c>
      <c r="Q1392" s="54" t="s">
        <v>256</v>
      </c>
      <c r="R1392" s="54" t="s">
        <v>431</v>
      </c>
      <c r="S1392" s="71"/>
      <c r="T1392" s="54" t="s">
        <v>256</v>
      </c>
      <c r="U1392" s="71">
        <v>44469</v>
      </c>
      <c r="V1392" s="54" t="s">
        <v>443</v>
      </c>
      <c r="W1392" t="str">
        <f t="shared" si="21"/>
        <v>Sep-21</v>
      </c>
    </row>
    <row r="1393" spans="1:23" x14ac:dyDescent="0.25">
      <c r="A1393" s="54" t="s">
        <v>317</v>
      </c>
      <c r="B1393" s="54" t="s">
        <v>428</v>
      </c>
      <c r="C1393" s="54" t="s">
        <v>263</v>
      </c>
      <c r="D1393" s="54" t="s">
        <v>429</v>
      </c>
      <c r="E1393" s="54" t="s">
        <v>8316</v>
      </c>
      <c r="F1393" s="71">
        <v>44464</v>
      </c>
      <c r="G1393" s="72">
        <v>1578.06</v>
      </c>
      <c r="H1393" s="72">
        <v>132951.56</v>
      </c>
      <c r="I1393" s="54" t="s">
        <v>265</v>
      </c>
      <c r="J1393" s="54" t="s">
        <v>333</v>
      </c>
      <c r="K1393" s="54" t="s">
        <v>8317</v>
      </c>
      <c r="L1393" s="54" t="s">
        <v>8318</v>
      </c>
      <c r="M1393" s="54" t="s">
        <v>8316</v>
      </c>
      <c r="N1393" s="54" t="s">
        <v>256</v>
      </c>
      <c r="O1393" s="54" t="s">
        <v>256</v>
      </c>
      <c r="P1393" s="54" t="s">
        <v>271</v>
      </c>
      <c r="Q1393" s="54" t="s">
        <v>256</v>
      </c>
      <c r="R1393" s="54" t="s">
        <v>431</v>
      </c>
      <c r="S1393" s="71"/>
      <c r="T1393" s="54" t="s">
        <v>256</v>
      </c>
      <c r="U1393" s="71">
        <v>44464</v>
      </c>
      <c r="V1393" s="54" t="s">
        <v>443</v>
      </c>
      <c r="W1393" t="str">
        <f t="shared" si="21"/>
        <v>Sep-21</v>
      </c>
    </row>
    <row r="1394" spans="1:23" x14ac:dyDescent="0.25">
      <c r="A1394" s="54" t="s">
        <v>317</v>
      </c>
      <c r="B1394" s="54" t="s">
        <v>428</v>
      </c>
      <c r="C1394" s="54" t="s">
        <v>263</v>
      </c>
      <c r="D1394" s="54" t="s">
        <v>429</v>
      </c>
      <c r="E1394" s="54" t="s">
        <v>8319</v>
      </c>
      <c r="F1394" s="71">
        <v>44464</v>
      </c>
      <c r="G1394" s="72">
        <v>679.8</v>
      </c>
      <c r="H1394" s="72">
        <v>57273.15</v>
      </c>
      <c r="I1394" s="54" t="s">
        <v>265</v>
      </c>
      <c r="J1394" s="54" t="s">
        <v>333</v>
      </c>
      <c r="K1394" s="54" t="s">
        <v>8317</v>
      </c>
      <c r="L1394" s="54" t="s">
        <v>8320</v>
      </c>
      <c r="M1394" s="54" t="s">
        <v>8319</v>
      </c>
      <c r="N1394" s="54" t="s">
        <v>256</v>
      </c>
      <c r="O1394" s="54" t="s">
        <v>256</v>
      </c>
      <c r="P1394" s="54" t="s">
        <v>271</v>
      </c>
      <c r="Q1394" s="54" t="s">
        <v>256</v>
      </c>
      <c r="R1394" s="54" t="s">
        <v>431</v>
      </c>
      <c r="S1394" s="71"/>
      <c r="T1394" s="54" t="s">
        <v>256</v>
      </c>
      <c r="U1394" s="71">
        <v>44464</v>
      </c>
      <c r="V1394" s="54" t="s">
        <v>443</v>
      </c>
      <c r="W1394" t="str">
        <f t="shared" si="21"/>
        <v>Sep-21</v>
      </c>
    </row>
    <row r="1395" spans="1:23" x14ac:dyDescent="0.25">
      <c r="A1395" s="54" t="s">
        <v>317</v>
      </c>
      <c r="B1395" s="54" t="s">
        <v>428</v>
      </c>
      <c r="C1395" s="54" t="s">
        <v>263</v>
      </c>
      <c r="D1395" s="54" t="s">
        <v>429</v>
      </c>
      <c r="E1395" s="54" t="s">
        <v>8321</v>
      </c>
      <c r="F1395" s="71">
        <v>44464</v>
      </c>
      <c r="G1395" s="72">
        <v>2763.53</v>
      </c>
      <c r="H1395" s="72">
        <v>232827.4</v>
      </c>
      <c r="I1395" s="54" t="s">
        <v>265</v>
      </c>
      <c r="J1395" s="54" t="s">
        <v>333</v>
      </c>
      <c r="K1395" s="54" t="s">
        <v>8317</v>
      </c>
      <c r="L1395" s="54" t="s">
        <v>8322</v>
      </c>
      <c r="M1395" s="54" t="s">
        <v>8321</v>
      </c>
      <c r="N1395" s="54" t="s">
        <v>256</v>
      </c>
      <c r="O1395" s="54" t="s">
        <v>256</v>
      </c>
      <c r="P1395" s="54" t="s">
        <v>271</v>
      </c>
      <c r="Q1395" s="54" t="s">
        <v>256</v>
      </c>
      <c r="R1395" s="54" t="s">
        <v>431</v>
      </c>
      <c r="S1395" s="71"/>
      <c r="T1395" s="54" t="s">
        <v>256</v>
      </c>
      <c r="U1395" s="71">
        <v>44464</v>
      </c>
      <c r="V1395" s="54" t="s">
        <v>443</v>
      </c>
      <c r="W1395" t="str">
        <f t="shared" si="21"/>
        <v>Sep-21</v>
      </c>
    </row>
    <row r="1396" spans="1:23" x14ac:dyDescent="0.25">
      <c r="A1396" s="54" t="s">
        <v>317</v>
      </c>
      <c r="B1396" s="54" t="s">
        <v>428</v>
      </c>
      <c r="C1396" s="54" t="s">
        <v>263</v>
      </c>
      <c r="D1396" s="54" t="s">
        <v>429</v>
      </c>
      <c r="E1396" s="54" t="s">
        <v>8323</v>
      </c>
      <c r="F1396" s="71">
        <v>44464</v>
      </c>
      <c r="G1396" s="72">
        <v>1285.56</v>
      </c>
      <c r="H1396" s="72">
        <v>108308.43</v>
      </c>
      <c r="I1396" s="54" t="s">
        <v>265</v>
      </c>
      <c r="J1396" s="54" t="s">
        <v>333</v>
      </c>
      <c r="K1396" s="54" t="s">
        <v>8324</v>
      </c>
      <c r="L1396" s="54" t="s">
        <v>8325</v>
      </c>
      <c r="M1396" s="54" t="s">
        <v>8323</v>
      </c>
      <c r="N1396" s="54" t="s">
        <v>256</v>
      </c>
      <c r="O1396" s="54" t="s">
        <v>256</v>
      </c>
      <c r="P1396" s="54" t="s">
        <v>271</v>
      </c>
      <c r="Q1396" s="54" t="s">
        <v>256</v>
      </c>
      <c r="R1396" s="54" t="s">
        <v>431</v>
      </c>
      <c r="S1396" s="71"/>
      <c r="T1396" s="54" t="s">
        <v>256</v>
      </c>
      <c r="U1396" s="71">
        <v>44464</v>
      </c>
      <c r="V1396" s="54" t="s">
        <v>443</v>
      </c>
      <c r="W1396" t="str">
        <f t="shared" si="21"/>
        <v>Sep-21</v>
      </c>
    </row>
    <row r="1397" spans="1:23" x14ac:dyDescent="0.25">
      <c r="A1397" s="54" t="s">
        <v>317</v>
      </c>
      <c r="B1397" s="54" t="s">
        <v>428</v>
      </c>
      <c r="C1397" s="54" t="s">
        <v>263</v>
      </c>
      <c r="D1397" s="54" t="s">
        <v>429</v>
      </c>
      <c r="E1397" s="54" t="s">
        <v>8326</v>
      </c>
      <c r="F1397" s="71">
        <v>44464</v>
      </c>
      <c r="G1397" s="72">
        <v>395.72</v>
      </c>
      <c r="H1397" s="72">
        <v>33339.410000000003</v>
      </c>
      <c r="I1397" s="54" t="s">
        <v>265</v>
      </c>
      <c r="J1397" s="54" t="s">
        <v>333</v>
      </c>
      <c r="K1397" s="54" t="s">
        <v>8327</v>
      </c>
      <c r="L1397" s="54" t="s">
        <v>8328</v>
      </c>
      <c r="M1397" s="54" t="s">
        <v>8326</v>
      </c>
      <c r="N1397" s="54" t="s">
        <v>256</v>
      </c>
      <c r="O1397" s="54" t="s">
        <v>256</v>
      </c>
      <c r="P1397" s="54" t="s">
        <v>271</v>
      </c>
      <c r="Q1397" s="54" t="s">
        <v>256</v>
      </c>
      <c r="R1397" s="54" t="s">
        <v>431</v>
      </c>
      <c r="S1397" s="71"/>
      <c r="T1397" s="54" t="s">
        <v>256</v>
      </c>
      <c r="U1397" s="71">
        <v>44464</v>
      </c>
      <c r="V1397" s="54" t="s">
        <v>443</v>
      </c>
      <c r="W1397" t="str">
        <f t="shared" si="21"/>
        <v>Sep-21</v>
      </c>
    </row>
    <row r="1398" spans="1:23" x14ac:dyDescent="0.25">
      <c r="A1398" s="54" t="s">
        <v>317</v>
      </c>
      <c r="B1398" s="54" t="s">
        <v>428</v>
      </c>
      <c r="C1398" s="54" t="s">
        <v>263</v>
      </c>
      <c r="D1398" s="54" t="s">
        <v>429</v>
      </c>
      <c r="E1398" s="54" t="s">
        <v>8329</v>
      </c>
      <c r="F1398" s="71">
        <v>44464</v>
      </c>
      <c r="G1398" s="72">
        <v>273.33</v>
      </c>
      <c r="H1398" s="72">
        <v>23028.05</v>
      </c>
      <c r="I1398" s="54" t="s">
        <v>265</v>
      </c>
      <c r="J1398" s="54" t="s">
        <v>333</v>
      </c>
      <c r="K1398" s="54" t="s">
        <v>8330</v>
      </c>
      <c r="L1398" s="54" t="s">
        <v>8331</v>
      </c>
      <c r="M1398" s="54" t="s">
        <v>8329</v>
      </c>
      <c r="N1398" s="54" t="s">
        <v>256</v>
      </c>
      <c r="O1398" s="54" t="s">
        <v>256</v>
      </c>
      <c r="P1398" s="54" t="s">
        <v>271</v>
      </c>
      <c r="Q1398" s="54" t="s">
        <v>256</v>
      </c>
      <c r="R1398" s="54" t="s">
        <v>431</v>
      </c>
      <c r="S1398" s="71"/>
      <c r="T1398" s="54" t="s">
        <v>256</v>
      </c>
      <c r="U1398" s="71">
        <v>44464</v>
      </c>
      <c r="V1398" s="54" t="s">
        <v>443</v>
      </c>
      <c r="W1398" t="str">
        <f t="shared" si="21"/>
        <v>Sep-21</v>
      </c>
    </row>
    <row r="1399" spans="1:23" x14ac:dyDescent="0.25">
      <c r="A1399" s="54" t="s">
        <v>317</v>
      </c>
      <c r="B1399" s="54" t="s">
        <v>428</v>
      </c>
      <c r="C1399" s="54" t="s">
        <v>263</v>
      </c>
      <c r="D1399" s="54" t="s">
        <v>429</v>
      </c>
      <c r="E1399" s="54" t="s">
        <v>8332</v>
      </c>
      <c r="F1399" s="71">
        <v>44464</v>
      </c>
      <c r="G1399" s="72">
        <v>34914.61</v>
      </c>
      <c r="H1399" s="72">
        <v>2941555.89</v>
      </c>
      <c r="I1399" s="54" t="s">
        <v>265</v>
      </c>
      <c r="J1399" s="54" t="s">
        <v>333</v>
      </c>
      <c r="K1399" s="54" t="s">
        <v>8333</v>
      </c>
      <c r="L1399" s="54" t="s">
        <v>8334</v>
      </c>
      <c r="M1399" s="54" t="s">
        <v>8332</v>
      </c>
      <c r="N1399" s="54" t="s">
        <v>256</v>
      </c>
      <c r="O1399" s="54" t="s">
        <v>256</v>
      </c>
      <c r="P1399" s="54" t="s">
        <v>271</v>
      </c>
      <c r="Q1399" s="54" t="s">
        <v>256</v>
      </c>
      <c r="R1399" s="54" t="s">
        <v>431</v>
      </c>
      <c r="S1399" s="71"/>
      <c r="T1399" s="54" t="s">
        <v>256</v>
      </c>
      <c r="U1399" s="71">
        <v>44464</v>
      </c>
      <c r="V1399" s="54" t="s">
        <v>443</v>
      </c>
      <c r="W1399" t="str">
        <f t="shared" si="21"/>
        <v>Sep-21</v>
      </c>
    </row>
    <row r="1400" spans="1:23" x14ac:dyDescent="0.25">
      <c r="A1400" s="54" t="s">
        <v>317</v>
      </c>
      <c r="B1400" s="54" t="s">
        <v>428</v>
      </c>
      <c r="C1400" s="54" t="s">
        <v>263</v>
      </c>
      <c r="D1400" s="54" t="s">
        <v>429</v>
      </c>
      <c r="E1400" s="54" t="s">
        <v>8335</v>
      </c>
      <c r="F1400" s="71">
        <v>44469</v>
      </c>
      <c r="G1400" s="72">
        <v>19740.169999999998</v>
      </c>
      <c r="H1400" s="72">
        <v>1669031.37</v>
      </c>
      <c r="I1400" s="54" t="s">
        <v>265</v>
      </c>
      <c r="J1400" s="54" t="s">
        <v>333</v>
      </c>
      <c r="K1400" s="54" t="s">
        <v>8336</v>
      </c>
      <c r="L1400" s="54" t="s">
        <v>8337</v>
      </c>
      <c r="M1400" s="54" t="s">
        <v>8335</v>
      </c>
      <c r="N1400" s="54" t="s">
        <v>256</v>
      </c>
      <c r="O1400" s="54" t="s">
        <v>256</v>
      </c>
      <c r="P1400" s="54" t="s">
        <v>271</v>
      </c>
      <c r="Q1400" s="54" t="s">
        <v>256</v>
      </c>
      <c r="R1400" s="54" t="s">
        <v>431</v>
      </c>
      <c r="S1400" s="71"/>
      <c r="T1400" s="54" t="s">
        <v>256</v>
      </c>
      <c r="U1400" s="71">
        <v>44469</v>
      </c>
      <c r="V1400" s="54" t="s">
        <v>443</v>
      </c>
      <c r="W1400" t="str">
        <f t="shared" si="21"/>
        <v>Sep-21</v>
      </c>
    </row>
    <row r="1401" spans="1:23" x14ac:dyDescent="0.25">
      <c r="A1401" s="54" t="s">
        <v>317</v>
      </c>
      <c r="B1401" s="54" t="s">
        <v>428</v>
      </c>
      <c r="C1401" s="54" t="s">
        <v>263</v>
      </c>
      <c r="D1401" s="54" t="s">
        <v>429</v>
      </c>
      <c r="E1401" s="54" t="s">
        <v>8338</v>
      </c>
      <c r="F1401" s="71">
        <v>44468</v>
      </c>
      <c r="G1401" s="72">
        <v>9475.5</v>
      </c>
      <c r="H1401" s="72">
        <v>798310.88</v>
      </c>
      <c r="I1401" s="54" t="s">
        <v>265</v>
      </c>
      <c r="J1401" s="54" t="s">
        <v>333</v>
      </c>
      <c r="K1401" s="54" t="s">
        <v>8339</v>
      </c>
      <c r="L1401" s="54" t="s">
        <v>8340</v>
      </c>
      <c r="M1401" s="54" t="s">
        <v>8338</v>
      </c>
      <c r="N1401" s="54" t="s">
        <v>256</v>
      </c>
      <c r="O1401" s="54" t="s">
        <v>256</v>
      </c>
      <c r="P1401" s="54" t="s">
        <v>271</v>
      </c>
      <c r="Q1401" s="54" t="s">
        <v>256</v>
      </c>
      <c r="R1401" s="54" t="s">
        <v>431</v>
      </c>
      <c r="S1401" s="71"/>
      <c r="T1401" s="54" t="s">
        <v>256</v>
      </c>
      <c r="U1401" s="71">
        <v>44468</v>
      </c>
      <c r="V1401" s="54" t="s">
        <v>443</v>
      </c>
      <c r="W1401" t="str">
        <f t="shared" si="21"/>
        <v>Sep-21</v>
      </c>
    </row>
    <row r="1402" spans="1:23" x14ac:dyDescent="0.25">
      <c r="A1402" s="54" t="s">
        <v>317</v>
      </c>
      <c r="B1402" s="54" t="s">
        <v>428</v>
      </c>
      <c r="C1402" s="54" t="s">
        <v>263</v>
      </c>
      <c r="D1402" s="54" t="s">
        <v>429</v>
      </c>
      <c r="E1402" s="54" t="s">
        <v>8341</v>
      </c>
      <c r="F1402" s="71">
        <v>44466</v>
      </c>
      <c r="G1402" s="72">
        <v>575.36</v>
      </c>
      <c r="H1402" s="72">
        <v>48474.080000000002</v>
      </c>
      <c r="I1402" s="54" t="s">
        <v>265</v>
      </c>
      <c r="J1402" s="54" t="s">
        <v>333</v>
      </c>
      <c r="K1402" s="54" t="s">
        <v>8342</v>
      </c>
      <c r="L1402" s="54" t="s">
        <v>8343</v>
      </c>
      <c r="M1402" s="54" t="s">
        <v>8341</v>
      </c>
      <c r="N1402" s="54" t="s">
        <v>256</v>
      </c>
      <c r="O1402" s="54" t="s">
        <v>256</v>
      </c>
      <c r="P1402" s="54" t="s">
        <v>271</v>
      </c>
      <c r="Q1402" s="54" t="s">
        <v>256</v>
      </c>
      <c r="R1402" s="54" t="s">
        <v>431</v>
      </c>
      <c r="S1402" s="71"/>
      <c r="T1402" s="54" t="s">
        <v>256</v>
      </c>
      <c r="U1402" s="71">
        <v>44466</v>
      </c>
      <c r="V1402" s="54" t="s">
        <v>443</v>
      </c>
      <c r="W1402" t="str">
        <f t="shared" si="21"/>
        <v>Sep-21</v>
      </c>
    </row>
    <row r="1403" spans="1:23" x14ac:dyDescent="0.25">
      <c r="A1403" s="54" t="s">
        <v>317</v>
      </c>
      <c r="B1403" s="54" t="s">
        <v>428</v>
      </c>
      <c r="C1403" s="54" t="s">
        <v>263</v>
      </c>
      <c r="D1403" s="54" t="s">
        <v>429</v>
      </c>
      <c r="E1403" s="54" t="s">
        <v>8344</v>
      </c>
      <c r="F1403" s="71">
        <v>44466</v>
      </c>
      <c r="G1403" s="72">
        <v>87.11</v>
      </c>
      <c r="H1403" s="72">
        <v>7339.02</v>
      </c>
      <c r="I1403" s="54" t="s">
        <v>265</v>
      </c>
      <c r="J1403" s="54" t="s">
        <v>333</v>
      </c>
      <c r="K1403" s="54" t="s">
        <v>8342</v>
      </c>
      <c r="L1403" s="54" t="s">
        <v>8345</v>
      </c>
      <c r="M1403" s="54" t="s">
        <v>8344</v>
      </c>
      <c r="N1403" s="54" t="s">
        <v>256</v>
      </c>
      <c r="O1403" s="54" t="s">
        <v>256</v>
      </c>
      <c r="P1403" s="54" t="s">
        <v>271</v>
      </c>
      <c r="Q1403" s="54" t="s">
        <v>256</v>
      </c>
      <c r="R1403" s="54" t="s">
        <v>431</v>
      </c>
      <c r="S1403" s="71"/>
      <c r="T1403" s="54" t="s">
        <v>256</v>
      </c>
      <c r="U1403" s="71">
        <v>44466</v>
      </c>
      <c r="V1403" s="54" t="s">
        <v>443</v>
      </c>
      <c r="W1403" t="str">
        <f t="shared" si="21"/>
        <v>Sep-21</v>
      </c>
    </row>
    <row r="1404" spans="1:23" x14ac:dyDescent="0.25">
      <c r="A1404" s="54" t="s">
        <v>317</v>
      </c>
      <c r="B1404" s="54" t="s">
        <v>428</v>
      </c>
      <c r="C1404" s="54" t="s">
        <v>263</v>
      </c>
      <c r="D1404" s="54" t="s">
        <v>429</v>
      </c>
      <c r="E1404" s="54" t="s">
        <v>8346</v>
      </c>
      <c r="F1404" s="71">
        <v>44466</v>
      </c>
      <c r="G1404" s="72">
        <v>29.3</v>
      </c>
      <c r="H1404" s="72">
        <v>2468.5300000000002</v>
      </c>
      <c r="I1404" s="54" t="s">
        <v>265</v>
      </c>
      <c r="J1404" s="54" t="s">
        <v>333</v>
      </c>
      <c r="K1404" s="54" t="s">
        <v>8342</v>
      </c>
      <c r="L1404" s="54" t="s">
        <v>8347</v>
      </c>
      <c r="M1404" s="54" t="s">
        <v>8346</v>
      </c>
      <c r="N1404" s="54" t="s">
        <v>256</v>
      </c>
      <c r="O1404" s="54" t="s">
        <v>256</v>
      </c>
      <c r="P1404" s="54" t="s">
        <v>271</v>
      </c>
      <c r="Q1404" s="54" t="s">
        <v>256</v>
      </c>
      <c r="R1404" s="54" t="s">
        <v>431</v>
      </c>
      <c r="S1404" s="71"/>
      <c r="T1404" s="54" t="s">
        <v>256</v>
      </c>
      <c r="U1404" s="71">
        <v>44466</v>
      </c>
      <c r="V1404" s="54" t="s">
        <v>443</v>
      </c>
      <c r="W1404" t="str">
        <f t="shared" si="21"/>
        <v>Sep-21</v>
      </c>
    </row>
    <row r="1405" spans="1:23" x14ac:dyDescent="0.25">
      <c r="A1405" s="54" t="s">
        <v>317</v>
      </c>
      <c r="B1405" s="54" t="s">
        <v>428</v>
      </c>
      <c r="C1405" s="54" t="s">
        <v>263</v>
      </c>
      <c r="D1405" s="54" t="s">
        <v>429</v>
      </c>
      <c r="E1405" s="54" t="s">
        <v>8348</v>
      </c>
      <c r="F1405" s="71">
        <v>44466</v>
      </c>
      <c r="G1405" s="72">
        <v>774.61</v>
      </c>
      <c r="H1405" s="72">
        <v>65260.89</v>
      </c>
      <c r="I1405" s="54" t="s">
        <v>265</v>
      </c>
      <c r="J1405" s="54" t="s">
        <v>333</v>
      </c>
      <c r="K1405" s="54" t="s">
        <v>8342</v>
      </c>
      <c r="L1405" s="54" t="s">
        <v>8349</v>
      </c>
      <c r="M1405" s="54" t="s">
        <v>8348</v>
      </c>
      <c r="N1405" s="54" t="s">
        <v>256</v>
      </c>
      <c r="O1405" s="54" t="s">
        <v>256</v>
      </c>
      <c r="P1405" s="54" t="s">
        <v>271</v>
      </c>
      <c r="Q1405" s="54" t="s">
        <v>256</v>
      </c>
      <c r="R1405" s="54" t="s">
        <v>431</v>
      </c>
      <c r="S1405" s="71"/>
      <c r="T1405" s="54" t="s">
        <v>256</v>
      </c>
      <c r="U1405" s="71">
        <v>44466</v>
      </c>
      <c r="V1405" s="54" t="s">
        <v>443</v>
      </c>
      <c r="W1405" t="str">
        <f t="shared" si="21"/>
        <v>Sep-21</v>
      </c>
    </row>
    <row r="1406" spans="1:23" x14ac:dyDescent="0.25">
      <c r="A1406" s="54" t="s">
        <v>317</v>
      </c>
      <c r="B1406" s="54" t="s">
        <v>428</v>
      </c>
      <c r="C1406" s="54" t="s">
        <v>263</v>
      </c>
      <c r="D1406" s="54" t="s">
        <v>429</v>
      </c>
      <c r="E1406" s="54" t="s">
        <v>8350</v>
      </c>
      <c r="F1406" s="71">
        <v>44469</v>
      </c>
      <c r="G1406" s="72">
        <v>320.76</v>
      </c>
      <c r="H1406" s="72">
        <v>27120.26</v>
      </c>
      <c r="I1406" s="54" t="s">
        <v>265</v>
      </c>
      <c r="J1406" s="54" t="s">
        <v>333</v>
      </c>
      <c r="K1406" s="54" t="s">
        <v>8351</v>
      </c>
      <c r="L1406" s="54" t="s">
        <v>8352</v>
      </c>
      <c r="M1406" s="54" t="s">
        <v>8350</v>
      </c>
      <c r="N1406" s="54" t="s">
        <v>256</v>
      </c>
      <c r="O1406" s="54" t="s">
        <v>256</v>
      </c>
      <c r="P1406" s="54" t="s">
        <v>271</v>
      </c>
      <c r="Q1406" s="54" t="s">
        <v>256</v>
      </c>
      <c r="R1406" s="54" t="s">
        <v>431</v>
      </c>
      <c r="S1406" s="71"/>
      <c r="T1406" s="54" t="s">
        <v>256</v>
      </c>
      <c r="U1406" s="71">
        <v>44469</v>
      </c>
      <c r="V1406" s="54" t="s">
        <v>443</v>
      </c>
      <c r="W1406" t="str">
        <f t="shared" si="21"/>
        <v>Sep-21</v>
      </c>
    </row>
    <row r="1407" spans="1:23" x14ac:dyDescent="0.25">
      <c r="A1407" s="54" t="s">
        <v>317</v>
      </c>
      <c r="B1407" s="54" t="s">
        <v>428</v>
      </c>
      <c r="C1407" s="54" t="s">
        <v>263</v>
      </c>
      <c r="D1407" s="54" t="s">
        <v>429</v>
      </c>
      <c r="E1407" s="54" t="s">
        <v>8353</v>
      </c>
      <c r="F1407" s="71">
        <v>44469</v>
      </c>
      <c r="G1407" s="72">
        <v>860.5</v>
      </c>
      <c r="H1407" s="72">
        <v>72755.28</v>
      </c>
      <c r="I1407" s="54" t="s">
        <v>265</v>
      </c>
      <c r="J1407" s="54" t="s">
        <v>333</v>
      </c>
      <c r="K1407" s="54" t="s">
        <v>8354</v>
      </c>
      <c r="L1407" s="54" t="s">
        <v>8355</v>
      </c>
      <c r="M1407" s="54" t="s">
        <v>8353</v>
      </c>
      <c r="N1407" s="54" t="s">
        <v>256</v>
      </c>
      <c r="O1407" s="54" t="s">
        <v>256</v>
      </c>
      <c r="P1407" s="54" t="s">
        <v>271</v>
      </c>
      <c r="Q1407" s="54" t="s">
        <v>256</v>
      </c>
      <c r="R1407" s="54" t="s">
        <v>431</v>
      </c>
      <c r="S1407" s="71"/>
      <c r="T1407" s="54" t="s">
        <v>256</v>
      </c>
      <c r="U1407" s="71">
        <v>44469</v>
      </c>
      <c r="V1407" s="54" t="s">
        <v>443</v>
      </c>
      <c r="W1407" t="str">
        <f t="shared" si="21"/>
        <v>Sep-21</v>
      </c>
    </row>
    <row r="1408" spans="1:23" x14ac:dyDescent="0.25">
      <c r="A1408" s="54" t="s">
        <v>317</v>
      </c>
      <c r="B1408" s="54" t="s">
        <v>428</v>
      </c>
      <c r="C1408" s="54" t="s">
        <v>263</v>
      </c>
      <c r="D1408" s="54" t="s">
        <v>429</v>
      </c>
      <c r="E1408" s="54" t="s">
        <v>8356</v>
      </c>
      <c r="F1408" s="71">
        <v>44445</v>
      </c>
      <c r="G1408" s="72">
        <v>11.9</v>
      </c>
      <c r="H1408" s="72">
        <v>1002.58</v>
      </c>
      <c r="I1408" s="54" t="s">
        <v>265</v>
      </c>
      <c r="J1408" s="54" t="s">
        <v>321</v>
      </c>
      <c r="K1408" s="54" t="s">
        <v>8357</v>
      </c>
      <c r="L1408" s="54" t="s">
        <v>8358</v>
      </c>
      <c r="M1408" s="54" t="s">
        <v>8356</v>
      </c>
      <c r="N1408" s="54" t="s">
        <v>256</v>
      </c>
      <c r="O1408" s="54" t="s">
        <v>256</v>
      </c>
      <c r="P1408" s="54" t="s">
        <v>267</v>
      </c>
      <c r="Q1408" s="54" t="s">
        <v>256</v>
      </c>
      <c r="R1408" s="54" t="s">
        <v>431</v>
      </c>
      <c r="S1408" s="71"/>
      <c r="T1408" s="54" t="s">
        <v>256</v>
      </c>
      <c r="U1408" s="71">
        <v>44445</v>
      </c>
      <c r="V1408" s="54" t="s">
        <v>256</v>
      </c>
      <c r="W1408" t="str">
        <f t="shared" si="21"/>
        <v>Sep-21</v>
      </c>
    </row>
    <row r="1409" spans="1:23" x14ac:dyDescent="0.25">
      <c r="A1409" s="54" t="s">
        <v>317</v>
      </c>
      <c r="B1409" s="54" t="s">
        <v>428</v>
      </c>
      <c r="C1409" s="54" t="s">
        <v>263</v>
      </c>
      <c r="D1409" s="54" t="s">
        <v>429</v>
      </c>
      <c r="E1409" s="54" t="s">
        <v>8359</v>
      </c>
      <c r="F1409" s="71">
        <v>44445</v>
      </c>
      <c r="G1409" s="72">
        <v>165.24</v>
      </c>
      <c r="H1409" s="72">
        <v>13921.47</v>
      </c>
      <c r="I1409" s="54" t="s">
        <v>265</v>
      </c>
      <c r="J1409" s="54" t="s">
        <v>321</v>
      </c>
      <c r="K1409" s="54" t="s">
        <v>8360</v>
      </c>
      <c r="L1409" s="54" t="s">
        <v>8361</v>
      </c>
      <c r="M1409" s="54" t="s">
        <v>8359</v>
      </c>
      <c r="N1409" s="54" t="s">
        <v>256</v>
      </c>
      <c r="O1409" s="54" t="s">
        <v>256</v>
      </c>
      <c r="P1409" s="54" t="s">
        <v>267</v>
      </c>
      <c r="Q1409" s="54" t="s">
        <v>256</v>
      </c>
      <c r="R1409" s="54" t="s">
        <v>431</v>
      </c>
      <c r="S1409" s="71"/>
      <c r="T1409" s="54" t="s">
        <v>256</v>
      </c>
      <c r="U1409" s="71">
        <v>44445</v>
      </c>
      <c r="V1409" s="54" t="s">
        <v>256</v>
      </c>
      <c r="W1409" t="str">
        <f t="shared" si="21"/>
        <v>Sep-21</v>
      </c>
    </row>
    <row r="1410" spans="1:23" x14ac:dyDescent="0.25">
      <c r="A1410" s="54" t="s">
        <v>317</v>
      </c>
      <c r="B1410" s="54" t="s">
        <v>428</v>
      </c>
      <c r="C1410" s="54" t="s">
        <v>263</v>
      </c>
      <c r="D1410" s="54" t="s">
        <v>429</v>
      </c>
      <c r="E1410" s="54" t="s">
        <v>8362</v>
      </c>
      <c r="F1410" s="71">
        <v>44445</v>
      </c>
      <c r="G1410" s="72">
        <v>110.37</v>
      </c>
      <c r="H1410" s="72">
        <v>9298.67</v>
      </c>
      <c r="I1410" s="54" t="s">
        <v>265</v>
      </c>
      <c r="J1410" s="54" t="s">
        <v>321</v>
      </c>
      <c r="K1410" s="54" t="s">
        <v>8363</v>
      </c>
      <c r="L1410" s="54" t="s">
        <v>8364</v>
      </c>
      <c r="M1410" s="54" t="s">
        <v>8362</v>
      </c>
      <c r="N1410" s="54" t="s">
        <v>256</v>
      </c>
      <c r="O1410" s="54" t="s">
        <v>256</v>
      </c>
      <c r="P1410" s="54" t="s">
        <v>267</v>
      </c>
      <c r="Q1410" s="54" t="s">
        <v>256</v>
      </c>
      <c r="R1410" s="54" t="s">
        <v>431</v>
      </c>
      <c r="S1410" s="71"/>
      <c r="T1410" s="54" t="s">
        <v>256</v>
      </c>
      <c r="U1410" s="71">
        <v>44445</v>
      </c>
      <c r="V1410" s="54" t="s">
        <v>256</v>
      </c>
      <c r="W1410" t="str">
        <f t="shared" ref="W1410:W1473" si="22">TEXT(F1410,"MMM-YY")</f>
        <v>Sep-21</v>
      </c>
    </row>
    <row r="1411" spans="1:23" x14ac:dyDescent="0.25">
      <c r="A1411" s="54" t="s">
        <v>317</v>
      </c>
      <c r="B1411" s="54" t="s">
        <v>428</v>
      </c>
      <c r="C1411" s="54" t="s">
        <v>263</v>
      </c>
      <c r="D1411" s="54" t="s">
        <v>429</v>
      </c>
      <c r="E1411" s="54" t="s">
        <v>8365</v>
      </c>
      <c r="F1411" s="71">
        <v>44445</v>
      </c>
      <c r="G1411" s="72">
        <v>1168.22</v>
      </c>
      <c r="H1411" s="72">
        <v>98422.54</v>
      </c>
      <c r="I1411" s="54" t="s">
        <v>265</v>
      </c>
      <c r="J1411" s="54" t="s">
        <v>321</v>
      </c>
      <c r="K1411" s="54" t="s">
        <v>8366</v>
      </c>
      <c r="L1411" s="54" t="s">
        <v>8367</v>
      </c>
      <c r="M1411" s="54" t="s">
        <v>8365</v>
      </c>
      <c r="N1411" s="54" t="s">
        <v>256</v>
      </c>
      <c r="O1411" s="54" t="s">
        <v>256</v>
      </c>
      <c r="P1411" s="54" t="s">
        <v>267</v>
      </c>
      <c r="Q1411" s="54" t="s">
        <v>256</v>
      </c>
      <c r="R1411" s="54" t="s">
        <v>431</v>
      </c>
      <c r="S1411" s="71"/>
      <c r="T1411" s="54" t="s">
        <v>256</v>
      </c>
      <c r="U1411" s="71">
        <v>44445</v>
      </c>
      <c r="V1411" s="54" t="s">
        <v>256</v>
      </c>
      <c r="W1411" t="str">
        <f t="shared" si="22"/>
        <v>Sep-21</v>
      </c>
    </row>
    <row r="1412" spans="1:23" x14ac:dyDescent="0.25">
      <c r="A1412" s="54" t="s">
        <v>317</v>
      </c>
      <c r="B1412" s="54" t="s">
        <v>428</v>
      </c>
      <c r="C1412" s="54" t="s">
        <v>263</v>
      </c>
      <c r="D1412" s="54" t="s">
        <v>429</v>
      </c>
      <c r="E1412" s="54" t="s">
        <v>8368</v>
      </c>
      <c r="F1412" s="71">
        <v>44453</v>
      </c>
      <c r="G1412" s="72">
        <v>425.55</v>
      </c>
      <c r="H1412" s="72">
        <v>35852.589999999997</v>
      </c>
      <c r="I1412" s="54" t="s">
        <v>265</v>
      </c>
      <c r="J1412" s="54" t="s">
        <v>321</v>
      </c>
      <c r="K1412" s="54" t="s">
        <v>8369</v>
      </c>
      <c r="L1412" s="54" t="s">
        <v>8370</v>
      </c>
      <c r="M1412" s="54" t="s">
        <v>8368</v>
      </c>
      <c r="N1412" s="54" t="s">
        <v>256</v>
      </c>
      <c r="O1412" s="54" t="s">
        <v>256</v>
      </c>
      <c r="P1412" s="54" t="s">
        <v>267</v>
      </c>
      <c r="Q1412" s="54" t="s">
        <v>256</v>
      </c>
      <c r="R1412" s="54" t="s">
        <v>431</v>
      </c>
      <c r="S1412" s="71"/>
      <c r="T1412" s="54" t="s">
        <v>256</v>
      </c>
      <c r="U1412" s="71">
        <v>44453</v>
      </c>
      <c r="V1412" s="54" t="s">
        <v>256</v>
      </c>
      <c r="W1412" t="str">
        <f t="shared" si="22"/>
        <v>Sep-21</v>
      </c>
    </row>
    <row r="1413" spans="1:23" x14ac:dyDescent="0.25">
      <c r="A1413" s="54" t="s">
        <v>317</v>
      </c>
      <c r="B1413" s="54" t="s">
        <v>428</v>
      </c>
      <c r="C1413" s="54" t="s">
        <v>263</v>
      </c>
      <c r="D1413" s="54" t="s">
        <v>429</v>
      </c>
      <c r="E1413" s="54" t="s">
        <v>8371</v>
      </c>
      <c r="F1413" s="71">
        <v>44453</v>
      </c>
      <c r="G1413" s="72">
        <v>402.41</v>
      </c>
      <c r="H1413" s="72">
        <v>33903.040000000001</v>
      </c>
      <c r="I1413" s="54" t="s">
        <v>265</v>
      </c>
      <c r="J1413" s="54" t="s">
        <v>321</v>
      </c>
      <c r="K1413" s="54" t="s">
        <v>8372</v>
      </c>
      <c r="L1413" s="54" t="s">
        <v>8373</v>
      </c>
      <c r="M1413" s="54" t="s">
        <v>8371</v>
      </c>
      <c r="N1413" s="54" t="s">
        <v>256</v>
      </c>
      <c r="O1413" s="54" t="s">
        <v>256</v>
      </c>
      <c r="P1413" s="54" t="s">
        <v>267</v>
      </c>
      <c r="Q1413" s="54" t="s">
        <v>256</v>
      </c>
      <c r="R1413" s="54" t="s">
        <v>431</v>
      </c>
      <c r="S1413" s="71"/>
      <c r="T1413" s="54" t="s">
        <v>256</v>
      </c>
      <c r="U1413" s="71">
        <v>44453</v>
      </c>
      <c r="V1413" s="54" t="s">
        <v>256</v>
      </c>
      <c r="W1413" t="str">
        <f t="shared" si="22"/>
        <v>Sep-21</v>
      </c>
    </row>
    <row r="1414" spans="1:23" x14ac:dyDescent="0.25">
      <c r="A1414" s="54" t="s">
        <v>317</v>
      </c>
      <c r="B1414" s="54" t="s">
        <v>428</v>
      </c>
      <c r="C1414" s="54" t="s">
        <v>263</v>
      </c>
      <c r="D1414" s="54" t="s">
        <v>429</v>
      </c>
      <c r="E1414" s="54" t="s">
        <v>8374</v>
      </c>
      <c r="F1414" s="71">
        <v>44453</v>
      </c>
      <c r="G1414" s="72">
        <v>676.97</v>
      </c>
      <c r="H1414" s="72">
        <v>57034.720000000001</v>
      </c>
      <c r="I1414" s="54" t="s">
        <v>265</v>
      </c>
      <c r="J1414" s="54" t="s">
        <v>321</v>
      </c>
      <c r="K1414" s="54" t="s">
        <v>8375</v>
      </c>
      <c r="L1414" s="54" t="s">
        <v>8376</v>
      </c>
      <c r="M1414" s="54" t="s">
        <v>8374</v>
      </c>
      <c r="N1414" s="54" t="s">
        <v>256</v>
      </c>
      <c r="O1414" s="54" t="s">
        <v>256</v>
      </c>
      <c r="P1414" s="54" t="s">
        <v>267</v>
      </c>
      <c r="Q1414" s="54" t="s">
        <v>256</v>
      </c>
      <c r="R1414" s="54" t="s">
        <v>431</v>
      </c>
      <c r="S1414" s="71"/>
      <c r="T1414" s="54" t="s">
        <v>256</v>
      </c>
      <c r="U1414" s="71">
        <v>44453</v>
      </c>
      <c r="V1414" s="54" t="s">
        <v>256</v>
      </c>
      <c r="W1414" t="str">
        <f t="shared" si="22"/>
        <v>Sep-21</v>
      </c>
    </row>
    <row r="1415" spans="1:23" x14ac:dyDescent="0.25">
      <c r="A1415" s="54" t="s">
        <v>317</v>
      </c>
      <c r="B1415" s="54" t="s">
        <v>428</v>
      </c>
      <c r="C1415" s="54" t="s">
        <v>263</v>
      </c>
      <c r="D1415" s="54" t="s">
        <v>429</v>
      </c>
      <c r="E1415" s="54" t="s">
        <v>8377</v>
      </c>
      <c r="F1415" s="71">
        <v>44453</v>
      </c>
      <c r="G1415" s="72">
        <v>142.52000000000001</v>
      </c>
      <c r="H1415" s="72">
        <v>12007.31</v>
      </c>
      <c r="I1415" s="54" t="s">
        <v>265</v>
      </c>
      <c r="J1415" s="54" t="s">
        <v>321</v>
      </c>
      <c r="K1415" s="54" t="s">
        <v>8378</v>
      </c>
      <c r="L1415" s="54" t="s">
        <v>8379</v>
      </c>
      <c r="M1415" s="54" t="s">
        <v>8377</v>
      </c>
      <c r="N1415" s="54" t="s">
        <v>256</v>
      </c>
      <c r="O1415" s="54" t="s">
        <v>256</v>
      </c>
      <c r="P1415" s="54" t="s">
        <v>267</v>
      </c>
      <c r="Q1415" s="54" t="s">
        <v>256</v>
      </c>
      <c r="R1415" s="54" t="s">
        <v>431</v>
      </c>
      <c r="S1415" s="71"/>
      <c r="T1415" s="54" t="s">
        <v>256</v>
      </c>
      <c r="U1415" s="71">
        <v>44453</v>
      </c>
      <c r="V1415" s="54" t="s">
        <v>256</v>
      </c>
      <c r="W1415" t="str">
        <f t="shared" si="22"/>
        <v>Sep-21</v>
      </c>
    </row>
    <row r="1416" spans="1:23" x14ac:dyDescent="0.25">
      <c r="A1416" s="54" t="s">
        <v>317</v>
      </c>
      <c r="B1416" s="54" t="s">
        <v>428</v>
      </c>
      <c r="C1416" s="54" t="s">
        <v>263</v>
      </c>
      <c r="D1416" s="54" t="s">
        <v>429</v>
      </c>
      <c r="E1416" s="54" t="s">
        <v>8380</v>
      </c>
      <c r="F1416" s="71">
        <v>44453</v>
      </c>
      <c r="G1416" s="72">
        <v>420.61</v>
      </c>
      <c r="H1416" s="72">
        <v>35436.39</v>
      </c>
      <c r="I1416" s="54" t="s">
        <v>265</v>
      </c>
      <c r="J1416" s="54" t="s">
        <v>321</v>
      </c>
      <c r="K1416" s="54" t="s">
        <v>8381</v>
      </c>
      <c r="L1416" s="54" t="s">
        <v>8382</v>
      </c>
      <c r="M1416" s="54" t="s">
        <v>8380</v>
      </c>
      <c r="N1416" s="54" t="s">
        <v>256</v>
      </c>
      <c r="O1416" s="54" t="s">
        <v>256</v>
      </c>
      <c r="P1416" s="54" t="s">
        <v>267</v>
      </c>
      <c r="Q1416" s="54" t="s">
        <v>256</v>
      </c>
      <c r="R1416" s="54" t="s">
        <v>431</v>
      </c>
      <c r="S1416" s="71"/>
      <c r="T1416" s="54" t="s">
        <v>256</v>
      </c>
      <c r="U1416" s="71">
        <v>44453</v>
      </c>
      <c r="V1416" s="54" t="s">
        <v>256</v>
      </c>
      <c r="W1416" t="str">
        <f t="shared" si="22"/>
        <v>Sep-21</v>
      </c>
    </row>
    <row r="1417" spans="1:23" x14ac:dyDescent="0.25">
      <c r="A1417" s="54" t="s">
        <v>317</v>
      </c>
      <c r="B1417" s="54" t="s">
        <v>428</v>
      </c>
      <c r="C1417" s="54" t="s">
        <v>263</v>
      </c>
      <c r="D1417" s="54" t="s">
        <v>429</v>
      </c>
      <c r="E1417" s="54" t="s">
        <v>8383</v>
      </c>
      <c r="F1417" s="71">
        <v>44453</v>
      </c>
      <c r="G1417" s="72">
        <v>631.57000000000005</v>
      </c>
      <c r="H1417" s="72">
        <v>53209.77</v>
      </c>
      <c r="I1417" s="54" t="s">
        <v>265</v>
      </c>
      <c r="J1417" s="54" t="s">
        <v>321</v>
      </c>
      <c r="K1417" s="54" t="s">
        <v>8384</v>
      </c>
      <c r="L1417" s="54" t="s">
        <v>8385</v>
      </c>
      <c r="M1417" s="54" t="s">
        <v>8383</v>
      </c>
      <c r="N1417" s="54" t="s">
        <v>256</v>
      </c>
      <c r="O1417" s="54" t="s">
        <v>256</v>
      </c>
      <c r="P1417" s="54" t="s">
        <v>267</v>
      </c>
      <c r="Q1417" s="54" t="s">
        <v>256</v>
      </c>
      <c r="R1417" s="54" t="s">
        <v>431</v>
      </c>
      <c r="S1417" s="71"/>
      <c r="T1417" s="54" t="s">
        <v>256</v>
      </c>
      <c r="U1417" s="71">
        <v>44453</v>
      </c>
      <c r="V1417" s="54" t="s">
        <v>256</v>
      </c>
      <c r="W1417" t="str">
        <f t="shared" si="22"/>
        <v>Sep-21</v>
      </c>
    </row>
    <row r="1418" spans="1:23" x14ac:dyDescent="0.25">
      <c r="A1418" s="54" t="s">
        <v>317</v>
      </c>
      <c r="B1418" s="54" t="s">
        <v>428</v>
      </c>
      <c r="C1418" s="54" t="s">
        <v>263</v>
      </c>
      <c r="D1418" s="54" t="s">
        <v>429</v>
      </c>
      <c r="E1418" s="54" t="s">
        <v>8386</v>
      </c>
      <c r="F1418" s="71">
        <v>44461</v>
      </c>
      <c r="G1418" s="72">
        <v>483.33</v>
      </c>
      <c r="H1418" s="72">
        <v>40720.550000000003</v>
      </c>
      <c r="I1418" s="54" t="s">
        <v>265</v>
      </c>
      <c r="J1418" s="54" t="s">
        <v>321</v>
      </c>
      <c r="K1418" s="54" t="s">
        <v>8387</v>
      </c>
      <c r="L1418" s="54" t="s">
        <v>8388</v>
      </c>
      <c r="M1418" s="54" t="s">
        <v>8386</v>
      </c>
      <c r="N1418" s="54" t="s">
        <v>256</v>
      </c>
      <c r="O1418" s="54" t="s">
        <v>256</v>
      </c>
      <c r="P1418" s="54" t="s">
        <v>267</v>
      </c>
      <c r="Q1418" s="54" t="s">
        <v>256</v>
      </c>
      <c r="R1418" s="54" t="s">
        <v>431</v>
      </c>
      <c r="S1418" s="71"/>
      <c r="T1418" s="54" t="s">
        <v>256</v>
      </c>
      <c r="U1418" s="71">
        <v>44461</v>
      </c>
      <c r="V1418" s="54" t="s">
        <v>256</v>
      </c>
      <c r="W1418" t="str">
        <f t="shared" si="22"/>
        <v>Sep-21</v>
      </c>
    </row>
    <row r="1419" spans="1:23" x14ac:dyDescent="0.25">
      <c r="A1419" s="54" t="s">
        <v>317</v>
      </c>
      <c r="B1419" s="54" t="s">
        <v>428</v>
      </c>
      <c r="C1419" s="54" t="s">
        <v>263</v>
      </c>
      <c r="D1419" s="54" t="s">
        <v>429</v>
      </c>
      <c r="E1419" s="54" t="s">
        <v>8389</v>
      </c>
      <c r="F1419" s="71">
        <v>44462</v>
      </c>
      <c r="G1419" s="72">
        <v>28.5</v>
      </c>
      <c r="H1419" s="72">
        <v>2401.13</v>
      </c>
      <c r="I1419" s="54" t="s">
        <v>265</v>
      </c>
      <c r="J1419" s="54" t="s">
        <v>321</v>
      </c>
      <c r="K1419" s="54" t="s">
        <v>8390</v>
      </c>
      <c r="L1419" s="54" t="s">
        <v>8391</v>
      </c>
      <c r="M1419" s="54" t="s">
        <v>8389</v>
      </c>
      <c r="N1419" s="54" t="s">
        <v>256</v>
      </c>
      <c r="O1419" s="54" t="s">
        <v>256</v>
      </c>
      <c r="P1419" s="54" t="s">
        <v>267</v>
      </c>
      <c r="Q1419" s="54" t="s">
        <v>256</v>
      </c>
      <c r="R1419" s="54" t="s">
        <v>431</v>
      </c>
      <c r="S1419" s="71"/>
      <c r="T1419" s="54" t="s">
        <v>256</v>
      </c>
      <c r="U1419" s="71">
        <v>44462</v>
      </c>
      <c r="V1419" s="54" t="s">
        <v>256</v>
      </c>
      <c r="W1419" t="str">
        <f t="shared" si="22"/>
        <v>Sep-21</v>
      </c>
    </row>
    <row r="1420" spans="1:23" x14ac:dyDescent="0.25">
      <c r="A1420" s="54" t="s">
        <v>317</v>
      </c>
      <c r="B1420" s="54" t="s">
        <v>428</v>
      </c>
      <c r="C1420" s="54" t="s">
        <v>263</v>
      </c>
      <c r="D1420" s="54" t="s">
        <v>429</v>
      </c>
      <c r="E1420" s="54" t="s">
        <v>8392</v>
      </c>
      <c r="F1420" s="71">
        <v>44445</v>
      </c>
      <c r="G1420" s="72">
        <v>59.8</v>
      </c>
      <c r="H1420" s="72">
        <v>5038.1499999999996</v>
      </c>
      <c r="I1420" s="54" t="s">
        <v>265</v>
      </c>
      <c r="J1420" s="54" t="s">
        <v>321</v>
      </c>
      <c r="K1420" s="54" t="s">
        <v>8393</v>
      </c>
      <c r="L1420" s="54" t="s">
        <v>8394</v>
      </c>
      <c r="M1420" s="54" t="s">
        <v>8392</v>
      </c>
      <c r="N1420" s="54" t="s">
        <v>256</v>
      </c>
      <c r="O1420" s="54" t="s">
        <v>256</v>
      </c>
      <c r="P1420" s="54" t="s">
        <v>267</v>
      </c>
      <c r="Q1420" s="54" t="s">
        <v>256</v>
      </c>
      <c r="R1420" s="54" t="s">
        <v>431</v>
      </c>
      <c r="S1420" s="71"/>
      <c r="T1420" s="54" t="s">
        <v>256</v>
      </c>
      <c r="U1420" s="71">
        <v>44445</v>
      </c>
      <c r="V1420" s="54" t="s">
        <v>256</v>
      </c>
      <c r="W1420" t="str">
        <f t="shared" si="22"/>
        <v>Sep-21</v>
      </c>
    </row>
    <row r="1421" spans="1:23" x14ac:dyDescent="0.25">
      <c r="A1421" s="54" t="s">
        <v>317</v>
      </c>
      <c r="B1421" s="54" t="s">
        <v>428</v>
      </c>
      <c r="C1421" s="54" t="s">
        <v>263</v>
      </c>
      <c r="D1421" s="54" t="s">
        <v>429</v>
      </c>
      <c r="E1421" s="54" t="s">
        <v>8395</v>
      </c>
      <c r="F1421" s="71">
        <v>44450</v>
      </c>
      <c r="G1421" s="72">
        <v>49.4</v>
      </c>
      <c r="H1421" s="72">
        <v>4161.95</v>
      </c>
      <c r="I1421" s="54" t="s">
        <v>265</v>
      </c>
      <c r="J1421" s="54" t="s">
        <v>321</v>
      </c>
      <c r="K1421" s="54" t="s">
        <v>8396</v>
      </c>
      <c r="L1421" s="54" t="s">
        <v>8397</v>
      </c>
      <c r="M1421" s="54" t="s">
        <v>8395</v>
      </c>
      <c r="N1421" s="54" t="s">
        <v>256</v>
      </c>
      <c r="O1421" s="54" t="s">
        <v>256</v>
      </c>
      <c r="P1421" s="54" t="s">
        <v>267</v>
      </c>
      <c r="Q1421" s="54" t="s">
        <v>256</v>
      </c>
      <c r="R1421" s="54" t="s">
        <v>431</v>
      </c>
      <c r="S1421" s="71"/>
      <c r="T1421" s="54" t="s">
        <v>256</v>
      </c>
      <c r="U1421" s="71">
        <v>44450</v>
      </c>
      <c r="V1421" s="54" t="s">
        <v>256</v>
      </c>
      <c r="W1421" t="str">
        <f t="shared" si="22"/>
        <v>Sep-21</v>
      </c>
    </row>
    <row r="1422" spans="1:23" x14ac:dyDescent="0.25">
      <c r="A1422" s="54" t="s">
        <v>317</v>
      </c>
      <c r="B1422" s="54" t="s">
        <v>428</v>
      </c>
      <c r="C1422" s="54" t="s">
        <v>263</v>
      </c>
      <c r="D1422" s="54" t="s">
        <v>429</v>
      </c>
      <c r="E1422" s="54" t="s">
        <v>8398</v>
      </c>
      <c r="F1422" s="71">
        <v>44445</v>
      </c>
      <c r="G1422" s="72">
        <v>980.21</v>
      </c>
      <c r="H1422" s="72">
        <v>82582.69</v>
      </c>
      <c r="I1422" s="54" t="s">
        <v>265</v>
      </c>
      <c r="J1422" s="54" t="s">
        <v>321</v>
      </c>
      <c r="K1422" s="54" t="s">
        <v>8399</v>
      </c>
      <c r="L1422" s="54" t="s">
        <v>8400</v>
      </c>
      <c r="M1422" s="54" t="s">
        <v>8398</v>
      </c>
      <c r="N1422" s="54" t="s">
        <v>256</v>
      </c>
      <c r="O1422" s="54" t="s">
        <v>256</v>
      </c>
      <c r="P1422" s="54" t="s">
        <v>267</v>
      </c>
      <c r="Q1422" s="54" t="s">
        <v>256</v>
      </c>
      <c r="R1422" s="54" t="s">
        <v>431</v>
      </c>
      <c r="S1422" s="71"/>
      <c r="T1422" s="54" t="s">
        <v>256</v>
      </c>
      <c r="U1422" s="71">
        <v>44445</v>
      </c>
      <c r="V1422" s="54" t="s">
        <v>256</v>
      </c>
      <c r="W1422" t="str">
        <f t="shared" si="22"/>
        <v>Sep-21</v>
      </c>
    </row>
    <row r="1423" spans="1:23" x14ac:dyDescent="0.25">
      <c r="A1423" s="54" t="s">
        <v>317</v>
      </c>
      <c r="B1423" s="54" t="s">
        <v>428</v>
      </c>
      <c r="C1423" s="54" t="s">
        <v>263</v>
      </c>
      <c r="D1423" s="54" t="s">
        <v>429</v>
      </c>
      <c r="E1423" s="54" t="s">
        <v>8401</v>
      </c>
      <c r="F1423" s="71">
        <v>44445</v>
      </c>
      <c r="G1423" s="72">
        <v>67.2</v>
      </c>
      <c r="H1423" s="72">
        <v>5661.6</v>
      </c>
      <c r="I1423" s="54" t="s">
        <v>265</v>
      </c>
      <c r="J1423" s="54" t="s">
        <v>321</v>
      </c>
      <c r="K1423" s="54" t="s">
        <v>8402</v>
      </c>
      <c r="L1423" s="54" t="s">
        <v>8403</v>
      </c>
      <c r="M1423" s="54" t="s">
        <v>8401</v>
      </c>
      <c r="N1423" s="54" t="s">
        <v>256</v>
      </c>
      <c r="O1423" s="54" t="s">
        <v>256</v>
      </c>
      <c r="P1423" s="54" t="s">
        <v>267</v>
      </c>
      <c r="Q1423" s="54" t="s">
        <v>256</v>
      </c>
      <c r="R1423" s="54" t="s">
        <v>431</v>
      </c>
      <c r="S1423" s="71"/>
      <c r="T1423" s="54" t="s">
        <v>256</v>
      </c>
      <c r="U1423" s="71">
        <v>44445</v>
      </c>
      <c r="V1423" s="54" t="s">
        <v>256</v>
      </c>
      <c r="W1423" t="str">
        <f t="shared" si="22"/>
        <v>Sep-21</v>
      </c>
    </row>
    <row r="1424" spans="1:23" x14ac:dyDescent="0.25">
      <c r="A1424" s="54" t="s">
        <v>317</v>
      </c>
      <c r="B1424" s="54" t="s">
        <v>428</v>
      </c>
      <c r="C1424" s="54" t="s">
        <v>263</v>
      </c>
      <c r="D1424" s="54" t="s">
        <v>429</v>
      </c>
      <c r="E1424" s="54" t="s">
        <v>8404</v>
      </c>
      <c r="F1424" s="71">
        <v>44451</v>
      </c>
      <c r="G1424" s="72">
        <v>355.45</v>
      </c>
      <c r="H1424" s="72">
        <v>29946.66</v>
      </c>
      <c r="I1424" s="54" t="s">
        <v>265</v>
      </c>
      <c r="J1424" s="54" t="s">
        <v>321</v>
      </c>
      <c r="K1424" s="54" t="s">
        <v>8405</v>
      </c>
      <c r="L1424" s="54" t="s">
        <v>8406</v>
      </c>
      <c r="M1424" s="54" t="s">
        <v>8404</v>
      </c>
      <c r="N1424" s="54" t="s">
        <v>256</v>
      </c>
      <c r="O1424" s="54" t="s">
        <v>256</v>
      </c>
      <c r="P1424" s="54" t="s">
        <v>267</v>
      </c>
      <c r="Q1424" s="54" t="s">
        <v>256</v>
      </c>
      <c r="R1424" s="54" t="s">
        <v>431</v>
      </c>
      <c r="S1424" s="71"/>
      <c r="T1424" s="54" t="s">
        <v>256</v>
      </c>
      <c r="U1424" s="71">
        <v>44451</v>
      </c>
      <c r="V1424" s="54" t="s">
        <v>256</v>
      </c>
      <c r="W1424" t="str">
        <f t="shared" si="22"/>
        <v>Sep-21</v>
      </c>
    </row>
    <row r="1425" spans="1:23" x14ac:dyDescent="0.25">
      <c r="A1425" s="54" t="s">
        <v>317</v>
      </c>
      <c r="B1425" s="54" t="s">
        <v>428</v>
      </c>
      <c r="C1425" s="54" t="s">
        <v>263</v>
      </c>
      <c r="D1425" s="54" t="s">
        <v>429</v>
      </c>
      <c r="E1425" s="54" t="s">
        <v>8407</v>
      </c>
      <c r="F1425" s="71">
        <v>44445</v>
      </c>
      <c r="G1425" s="72">
        <v>773.33</v>
      </c>
      <c r="H1425" s="72">
        <v>65153.05</v>
      </c>
      <c r="I1425" s="54" t="s">
        <v>265</v>
      </c>
      <c r="J1425" s="54" t="s">
        <v>321</v>
      </c>
      <c r="K1425" s="54" t="s">
        <v>8408</v>
      </c>
      <c r="L1425" s="54" t="s">
        <v>8409</v>
      </c>
      <c r="M1425" s="54" t="s">
        <v>8407</v>
      </c>
      <c r="N1425" s="54" t="s">
        <v>256</v>
      </c>
      <c r="O1425" s="54" t="s">
        <v>256</v>
      </c>
      <c r="P1425" s="54" t="s">
        <v>267</v>
      </c>
      <c r="Q1425" s="54" t="s">
        <v>256</v>
      </c>
      <c r="R1425" s="54" t="s">
        <v>431</v>
      </c>
      <c r="S1425" s="71"/>
      <c r="T1425" s="54" t="s">
        <v>256</v>
      </c>
      <c r="U1425" s="71">
        <v>44445</v>
      </c>
      <c r="V1425" s="54" t="s">
        <v>256</v>
      </c>
      <c r="W1425" t="str">
        <f t="shared" si="22"/>
        <v>Sep-21</v>
      </c>
    </row>
    <row r="1426" spans="1:23" x14ac:dyDescent="0.25">
      <c r="A1426" s="54" t="s">
        <v>317</v>
      </c>
      <c r="B1426" s="54" t="s">
        <v>428</v>
      </c>
      <c r="C1426" s="54" t="s">
        <v>263</v>
      </c>
      <c r="D1426" s="54" t="s">
        <v>429</v>
      </c>
      <c r="E1426" s="54" t="s">
        <v>8410</v>
      </c>
      <c r="F1426" s="71">
        <v>44445</v>
      </c>
      <c r="G1426" s="72">
        <v>292.5</v>
      </c>
      <c r="H1426" s="72">
        <v>24643.13</v>
      </c>
      <c r="I1426" s="54" t="s">
        <v>265</v>
      </c>
      <c r="J1426" s="54" t="s">
        <v>321</v>
      </c>
      <c r="K1426" s="54" t="s">
        <v>8411</v>
      </c>
      <c r="L1426" s="54" t="s">
        <v>8412</v>
      </c>
      <c r="M1426" s="54" t="s">
        <v>8410</v>
      </c>
      <c r="N1426" s="54" t="s">
        <v>256</v>
      </c>
      <c r="O1426" s="54" t="s">
        <v>256</v>
      </c>
      <c r="P1426" s="54" t="s">
        <v>267</v>
      </c>
      <c r="Q1426" s="54" t="s">
        <v>256</v>
      </c>
      <c r="R1426" s="54" t="s">
        <v>431</v>
      </c>
      <c r="S1426" s="71"/>
      <c r="T1426" s="54" t="s">
        <v>256</v>
      </c>
      <c r="U1426" s="71">
        <v>44445</v>
      </c>
      <c r="V1426" s="54" t="s">
        <v>256</v>
      </c>
      <c r="W1426" t="str">
        <f t="shared" si="22"/>
        <v>Sep-21</v>
      </c>
    </row>
    <row r="1427" spans="1:23" x14ac:dyDescent="0.25">
      <c r="A1427" s="54" t="s">
        <v>317</v>
      </c>
      <c r="B1427" s="54" t="s">
        <v>428</v>
      </c>
      <c r="C1427" s="54" t="s">
        <v>263</v>
      </c>
      <c r="D1427" s="54" t="s">
        <v>429</v>
      </c>
      <c r="E1427" s="54" t="s">
        <v>8413</v>
      </c>
      <c r="F1427" s="71">
        <v>44445</v>
      </c>
      <c r="G1427" s="72">
        <v>211.38</v>
      </c>
      <c r="H1427" s="72">
        <v>17808.77</v>
      </c>
      <c r="I1427" s="54" t="s">
        <v>265</v>
      </c>
      <c r="J1427" s="54" t="s">
        <v>321</v>
      </c>
      <c r="K1427" s="54" t="s">
        <v>8414</v>
      </c>
      <c r="L1427" s="54" t="s">
        <v>8415</v>
      </c>
      <c r="M1427" s="54" t="s">
        <v>8413</v>
      </c>
      <c r="N1427" s="54" t="s">
        <v>256</v>
      </c>
      <c r="O1427" s="54" t="s">
        <v>256</v>
      </c>
      <c r="P1427" s="54" t="s">
        <v>267</v>
      </c>
      <c r="Q1427" s="54" t="s">
        <v>256</v>
      </c>
      <c r="R1427" s="54" t="s">
        <v>431</v>
      </c>
      <c r="S1427" s="71"/>
      <c r="T1427" s="54" t="s">
        <v>256</v>
      </c>
      <c r="U1427" s="71">
        <v>44445</v>
      </c>
      <c r="V1427" s="54" t="s">
        <v>256</v>
      </c>
      <c r="W1427" t="str">
        <f t="shared" si="22"/>
        <v>Sep-21</v>
      </c>
    </row>
    <row r="1428" spans="1:23" x14ac:dyDescent="0.25">
      <c r="A1428" s="54" t="s">
        <v>317</v>
      </c>
      <c r="B1428" s="54" t="s">
        <v>428</v>
      </c>
      <c r="C1428" s="54" t="s">
        <v>263</v>
      </c>
      <c r="D1428" s="54" t="s">
        <v>429</v>
      </c>
      <c r="E1428" s="54" t="s">
        <v>8416</v>
      </c>
      <c r="F1428" s="71">
        <v>44444</v>
      </c>
      <c r="G1428" s="72">
        <v>354.45</v>
      </c>
      <c r="H1428" s="72">
        <v>29862.41</v>
      </c>
      <c r="I1428" s="54" t="s">
        <v>265</v>
      </c>
      <c r="J1428" s="54" t="s">
        <v>321</v>
      </c>
      <c r="K1428" s="54" t="s">
        <v>8417</v>
      </c>
      <c r="L1428" s="54" t="s">
        <v>8418</v>
      </c>
      <c r="M1428" s="54" t="s">
        <v>8416</v>
      </c>
      <c r="N1428" s="54" t="s">
        <v>256</v>
      </c>
      <c r="O1428" s="54" t="s">
        <v>256</v>
      </c>
      <c r="P1428" s="54" t="s">
        <v>267</v>
      </c>
      <c r="Q1428" s="54" t="s">
        <v>256</v>
      </c>
      <c r="R1428" s="54" t="s">
        <v>431</v>
      </c>
      <c r="S1428" s="71"/>
      <c r="T1428" s="54" t="s">
        <v>256</v>
      </c>
      <c r="U1428" s="71">
        <v>44444</v>
      </c>
      <c r="V1428" s="54" t="s">
        <v>256</v>
      </c>
      <c r="W1428" t="str">
        <f t="shared" si="22"/>
        <v>Sep-21</v>
      </c>
    </row>
    <row r="1429" spans="1:23" x14ac:dyDescent="0.25">
      <c r="A1429" s="54" t="s">
        <v>317</v>
      </c>
      <c r="B1429" s="54" t="s">
        <v>428</v>
      </c>
      <c r="C1429" s="54" t="s">
        <v>263</v>
      </c>
      <c r="D1429" s="54" t="s">
        <v>429</v>
      </c>
      <c r="E1429" s="54" t="s">
        <v>8419</v>
      </c>
      <c r="F1429" s="71">
        <v>44445</v>
      </c>
      <c r="G1429" s="72">
        <v>128.69999999999999</v>
      </c>
      <c r="H1429" s="72">
        <v>10842.98</v>
      </c>
      <c r="I1429" s="54" t="s">
        <v>265</v>
      </c>
      <c r="J1429" s="54" t="s">
        <v>321</v>
      </c>
      <c r="K1429" s="54" t="s">
        <v>8420</v>
      </c>
      <c r="L1429" s="54" t="s">
        <v>8421</v>
      </c>
      <c r="M1429" s="54" t="s">
        <v>8419</v>
      </c>
      <c r="N1429" s="54" t="s">
        <v>256</v>
      </c>
      <c r="O1429" s="54" t="s">
        <v>256</v>
      </c>
      <c r="P1429" s="54" t="s">
        <v>267</v>
      </c>
      <c r="Q1429" s="54" t="s">
        <v>256</v>
      </c>
      <c r="R1429" s="54" t="s">
        <v>431</v>
      </c>
      <c r="S1429" s="71"/>
      <c r="T1429" s="54" t="s">
        <v>256</v>
      </c>
      <c r="U1429" s="71">
        <v>44445</v>
      </c>
      <c r="V1429" s="54" t="s">
        <v>256</v>
      </c>
      <c r="W1429" t="str">
        <f t="shared" si="22"/>
        <v>Sep-21</v>
      </c>
    </row>
    <row r="1430" spans="1:23" x14ac:dyDescent="0.25">
      <c r="A1430" s="54" t="s">
        <v>317</v>
      </c>
      <c r="B1430" s="54" t="s">
        <v>428</v>
      </c>
      <c r="C1430" s="54" t="s">
        <v>263</v>
      </c>
      <c r="D1430" s="54" t="s">
        <v>429</v>
      </c>
      <c r="E1430" s="54" t="s">
        <v>8422</v>
      </c>
      <c r="F1430" s="71">
        <v>44445</v>
      </c>
      <c r="G1430" s="72">
        <v>129.58000000000001</v>
      </c>
      <c r="H1430" s="72">
        <v>10917.12</v>
      </c>
      <c r="I1430" s="54" t="s">
        <v>265</v>
      </c>
      <c r="J1430" s="54" t="s">
        <v>321</v>
      </c>
      <c r="K1430" s="54" t="s">
        <v>8423</v>
      </c>
      <c r="L1430" s="54" t="s">
        <v>8424</v>
      </c>
      <c r="M1430" s="54" t="s">
        <v>8422</v>
      </c>
      <c r="N1430" s="54" t="s">
        <v>256</v>
      </c>
      <c r="O1430" s="54" t="s">
        <v>256</v>
      </c>
      <c r="P1430" s="54" t="s">
        <v>267</v>
      </c>
      <c r="Q1430" s="54" t="s">
        <v>256</v>
      </c>
      <c r="R1430" s="54" t="s">
        <v>431</v>
      </c>
      <c r="S1430" s="71"/>
      <c r="T1430" s="54" t="s">
        <v>256</v>
      </c>
      <c r="U1430" s="71">
        <v>44445</v>
      </c>
      <c r="V1430" s="54" t="s">
        <v>256</v>
      </c>
      <c r="W1430" t="str">
        <f t="shared" si="22"/>
        <v>Sep-21</v>
      </c>
    </row>
    <row r="1431" spans="1:23" x14ac:dyDescent="0.25">
      <c r="A1431" s="54" t="s">
        <v>317</v>
      </c>
      <c r="B1431" s="54" t="s">
        <v>428</v>
      </c>
      <c r="C1431" s="54" t="s">
        <v>263</v>
      </c>
      <c r="D1431" s="54" t="s">
        <v>429</v>
      </c>
      <c r="E1431" s="54" t="s">
        <v>8425</v>
      </c>
      <c r="F1431" s="71">
        <v>44445</v>
      </c>
      <c r="G1431" s="72">
        <v>99.05</v>
      </c>
      <c r="H1431" s="72">
        <v>8344.9599999999991</v>
      </c>
      <c r="I1431" s="54" t="s">
        <v>265</v>
      </c>
      <c r="J1431" s="54" t="s">
        <v>321</v>
      </c>
      <c r="K1431" s="54" t="s">
        <v>8426</v>
      </c>
      <c r="L1431" s="54" t="s">
        <v>8427</v>
      </c>
      <c r="M1431" s="54" t="s">
        <v>8425</v>
      </c>
      <c r="N1431" s="54" t="s">
        <v>256</v>
      </c>
      <c r="O1431" s="54" t="s">
        <v>256</v>
      </c>
      <c r="P1431" s="54" t="s">
        <v>267</v>
      </c>
      <c r="Q1431" s="54" t="s">
        <v>256</v>
      </c>
      <c r="R1431" s="54" t="s">
        <v>431</v>
      </c>
      <c r="S1431" s="71"/>
      <c r="T1431" s="54" t="s">
        <v>256</v>
      </c>
      <c r="U1431" s="71">
        <v>44445</v>
      </c>
      <c r="V1431" s="54" t="s">
        <v>256</v>
      </c>
      <c r="W1431" t="str">
        <f t="shared" si="22"/>
        <v>Sep-21</v>
      </c>
    </row>
    <row r="1432" spans="1:23" x14ac:dyDescent="0.25">
      <c r="A1432" s="54" t="s">
        <v>317</v>
      </c>
      <c r="B1432" s="54" t="s">
        <v>428</v>
      </c>
      <c r="C1432" s="54" t="s">
        <v>263</v>
      </c>
      <c r="D1432" s="54" t="s">
        <v>429</v>
      </c>
      <c r="E1432" s="54" t="s">
        <v>8428</v>
      </c>
      <c r="F1432" s="71">
        <v>44445</v>
      </c>
      <c r="G1432" s="72">
        <v>374.11</v>
      </c>
      <c r="H1432" s="72">
        <v>31518.77</v>
      </c>
      <c r="I1432" s="54" t="s">
        <v>265</v>
      </c>
      <c r="J1432" s="54" t="s">
        <v>321</v>
      </c>
      <c r="K1432" s="54" t="s">
        <v>8429</v>
      </c>
      <c r="L1432" s="54" t="s">
        <v>8430</v>
      </c>
      <c r="M1432" s="54" t="s">
        <v>8428</v>
      </c>
      <c r="N1432" s="54" t="s">
        <v>256</v>
      </c>
      <c r="O1432" s="54" t="s">
        <v>256</v>
      </c>
      <c r="P1432" s="54" t="s">
        <v>267</v>
      </c>
      <c r="Q1432" s="54" t="s">
        <v>256</v>
      </c>
      <c r="R1432" s="54" t="s">
        <v>431</v>
      </c>
      <c r="S1432" s="71"/>
      <c r="T1432" s="54" t="s">
        <v>256</v>
      </c>
      <c r="U1432" s="71">
        <v>44445</v>
      </c>
      <c r="V1432" s="54" t="s">
        <v>256</v>
      </c>
      <c r="W1432" t="str">
        <f t="shared" si="22"/>
        <v>Sep-21</v>
      </c>
    </row>
    <row r="1433" spans="1:23" x14ac:dyDescent="0.25">
      <c r="A1433" s="54" t="s">
        <v>317</v>
      </c>
      <c r="B1433" s="54" t="s">
        <v>428</v>
      </c>
      <c r="C1433" s="54" t="s">
        <v>263</v>
      </c>
      <c r="D1433" s="54" t="s">
        <v>429</v>
      </c>
      <c r="E1433" s="54" t="s">
        <v>8431</v>
      </c>
      <c r="F1433" s="71">
        <v>44445</v>
      </c>
      <c r="G1433" s="72">
        <v>2234.21</v>
      </c>
      <c r="H1433" s="72">
        <v>188232.19</v>
      </c>
      <c r="I1433" s="54" t="s">
        <v>265</v>
      </c>
      <c r="J1433" s="54" t="s">
        <v>321</v>
      </c>
      <c r="K1433" s="54" t="s">
        <v>8432</v>
      </c>
      <c r="L1433" s="54" t="s">
        <v>8433</v>
      </c>
      <c r="M1433" s="54" t="s">
        <v>8431</v>
      </c>
      <c r="N1433" s="54" t="s">
        <v>256</v>
      </c>
      <c r="O1433" s="54" t="s">
        <v>256</v>
      </c>
      <c r="P1433" s="54" t="s">
        <v>267</v>
      </c>
      <c r="Q1433" s="54" t="s">
        <v>256</v>
      </c>
      <c r="R1433" s="54" t="s">
        <v>431</v>
      </c>
      <c r="S1433" s="71"/>
      <c r="T1433" s="54" t="s">
        <v>256</v>
      </c>
      <c r="U1433" s="71">
        <v>44445</v>
      </c>
      <c r="V1433" s="54" t="s">
        <v>256</v>
      </c>
      <c r="W1433" t="str">
        <f t="shared" si="22"/>
        <v>Sep-21</v>
      </c>
    </row>
    <row r="1434" spans="1:23" x14ac:dyDescent="0.25">
      <c r="A1434" s="54" t="s">
        <v>317</v>
      </c>
      <c r="B1434" s="54" t="s">
        <v>428</v>
      </c>
      <c r="C1434" s="54" t="s">
        <v>263</v>
      </c>
      <c r="D1434" s="54" t="s">
        <v>429</v>
      </c>
      <c r="E1434" s="54" t="s">
        <v>8434</v>
      </c>
      <c r="F1434" s="71">
        <v>44445</v>
      </c>
      <c r="G1434" s="72">
        <v>2.99</v>
      </c>
      <c r="H1434" s="72">
        <v>251.91</v>
      </c>
      <c r="I1434" s="54" t="s">
        <v>265</v>
      </c>
      <c r="J1434" s="54" t="s">
        <v>321</v>
      </c>
      <c r="K1434" s="54" t="s">
        <v>8435</v>
      </c>
      <c r="L1434" s="54" t="s">
        <v>8436</v>
      </c>
      <c r="M1434" s="54" t="s">
        <v>8434</v>
      </c>
      <c r="N1434" s="54" t="s">
        <v>256</v>
      </c>
      <c r="O1434" s="54" t="s">
        <v>256</v>
      </c>
      <c r="P1434" s="54" t="s">
        <v>267</v>
      </c>
      <c r="Q1434" s="54" t="s">
        <v>256</v>
      </c>
      <c r="R1434" s="54" t="s">
        <v>431</v>
      </c>
      <c r="S1434" s="71"/>
      <c r="T1434" s="54" t="s">
        <v>256</v>
      </c>
      <c r="U1434" s="71">
        <v>44445</v>
      </c>
      <c r="V1434" s="54" t="s">
        <v>256</v>
      </c>
      <c r="W1434" t="str">
        <f t="shared" si="22"/>
        <v>Sep-21</v>
      </c>
    </row>
    <row r="1435" spans="1:23" x14ac:dyDescent="0.25">
      <c r="A1435" s="54" t="s">
        <v>317</v>
      </c>
      <c r="B1435" s="54" t="s">
        <v>428</v>
      </c>
      <c r="C1435" s="54" t="s">
        <v>263</v>
      </c>
      <c r="D1435" s="54" t="s">
        <v>429</v>
      </c>
      <c r="E1435" s="54" t="s">
        <v>8437</v>
      </c>
      <c r="F1435" s="71">
        <v>44445</v>
      </c>
      <c r="G1435" s="72">
        <v>4.18</v>
      </c>
      <c r="H1435" s="72">
        <v>352.17</v>
      </c>
      <c r="I1435" s="54" t="s">
        <v>265</v>
      </c>
      <c r="J1435" s="54" t="s">
        <v>321</v>
      </c>
      <c r="K1435" s="54" t="s">
        <v>8438</v>
      </c>
      <c r="L1435" s="54" t="s">
        <v>8439</v>
      </c>
      <c r="M1435" s="54" t="s">
        <v>8437</v>
      </c>
      <c r="N1435" s="54" t="s">
        <v>256</v>
      </c>
      <c r="O1435" s="54" t="s">
        <v>256</v>
      </c>
      <c r="P1435" s="54" t="s">
        <v>267</v>
      </c>
      <c r="Q1435" s="54" t="s">
        <v>256</v>
      </c>
      <c r="R1435" s="54" t="s">
        <v>431</v>
      </c>
      <c r="S1435" s="71"/>
      <c r="T1435" s="54" t="s">
        <v>256</v>
      </c>
      <c r="U1435" s="71">
        <v>44445</v>
      </c>
      <c r="V1435" s="54" t="s">
        <v>256</v>
      </c>
      <c r="W1435" t="str">
        <f t="shared" si="22"/>
        <v>Sep-21</v>
      </c>
    </row>
    <row r="1436" spans="1:23" x14ac:dyDescent="0.25">
      <c r="A1436" s="54" t="s">
        <v>317</v>
      </c>
      <c r="B1436" s="54" t="s">
        <v>428</v>
      </c>
      <c r="C1436" s="54" t="s">
        <v>263</v>
      </c>
      <c r="D1436" s="54" t="s">
        <v>429</v>
      </c>
      <c r="E1436" s="54" t="s">
        <v>8440</v>
      </c>
      <c r="F1436" s="71">
        <v>44445</v>
      </c>
      <c r="G1436" s="72">
        <v>1329.24</v>
      </c>
      <c r="H1436" s="72">
        <v>111988.47</v>
      </c>
      <c r="I1436" s="54" t="s">
        <v>265</v>
      </c>
      <c r="J1436" s="54" t="s">
        <v>321</v>
      </c>
      <c r="K1436" s="54" t="s">
        <v>8441</v>
      </c>
      <c r="L1436" s="54" t="s">
        <v>8442</v>
      </c>
      <c r="M1436" s="54" t="s">
        <v>8440</v>
      </c>
      <c r="N1436" s="54" t="s">
        <v>256</v>
      </c>
      <c r="O1436" s="54" t="s">
        <v>256</v>
      </c>
      <c r="P1436" s="54" t="s">
        <v>267</v>
      </c>
      <c r="Q1436" s="54" t="s">
        <v>256</v>
      </c>
      <c r="R1436" s="54" t="s">
        <v>431</v>
      </c>
      <c r="S1436" s="71"/>
      <c r="T1436" s="54" t="s">
        <v>256</v>
      </c>
      <c r="U1436" s="71">
        <v>44445</v>
      </c>
      <c r="V1436" s="54" t="s">
        <v>256</v>
      </c>
      <c r="W1436" t="str">
        <f t="shared" si="22"/>
        <v>Sep-21</v>
      </c>
    </row>
    <row r="1437" spans="1:23" x14ac:dyDescent="0.25">
      <c r="A1437" s="54" t="s">
        <v>317</v>
      </c>
      <c r="B1437" s="54" t="s">
        <v>428</v>
      </c>
      <c r="C1437" s="54" t="s">
        <v>263</v>
      </c>
      <c r="D1437" s="54" t="s">
        <v>429</v>
      </c>
      <c r="E1437" s="54" t="s">
        <v>8443</v>
      </c>
      <c r="F1437" s="71">
        <v>44445</v>
      </c>
      <c r="G1437" s="72">
        <v>3.72</v>
      </c>
      <c r="H1437" s="72">
        <v>313.41000000000003</v>
      </c>
      <c r="I1437" s="54" t="s">
        <v>265</v>
      </c>
      <c r="J1437" s="54" t="s">
        <v>321</v>
      </c>
      <c r="K1437" s="54" t="s">
        <v>8444</v>
      </c>
      <c r="L1437" s="54" t="s">
        <v>8445</v>
      </c>
      <c r="M1437" s="54" t="s">
        <v>8443</v>
      </c>
      <c r="N1437" s="54" t="s">
        <v>256</v>
      </c>
      <c r="O1437" s="54" t="s">
        <v>256</v>
      </c>
      <c r="P1437" s="54" t="s">
        <v>267</v>
      </c>
      <c r="Q1437" s="54" t="s">
        <v>256</v>
      </c>
      <c r="R1437" s="54" t="s">
        <v>431</v>
      </c>
      <c r="S1437" s="71"/>
      <c r="T1437" s="54" t="s">
        <v>256</v>
      </c>
      <c r="U1437" s="71">
        <v>44445</v>
      </c>
      <c r="V1437" s="54" t="s">
        <v>256</v>
      </c>
      <c r="W1437" t="str">
        <f t="shared" si="22"/>
        <v>Sep-21</v>
      </c>
    </row>
    <row r="1438" spans="1:23" x14ac:dyDescent="0.25">
      <c r="A1438" s="54" t="s">
        <v>317</v>
      </c>
      <c r="B1438" s="54" t="s">
        <v>428</v>
      </c>
      <c r="C1438" s="54" t="s">
        <v>263</v>
      </c>
      <c r="D1438" s="54" t="s">
        <v>429</v>
      </c>
      <c r="E1438" s="54" t="s">
        <v>8446</v>
      </c>
      <c r="F1438" s="71">
        <v>44445</v>
      </c>
      <c r="G1438" s="72">
        <v>573.80999999999995</v>
      </c>
      <c r="H1438" s="72">
        <v>48343.49</v>
      </c>
      <c r="I1438" s="54" t="s">
        <v>265</v>
      </c>
      <c r="J1438" s="54" t="s">
        <v>321</v>
      </c>
      <c r="K1438" s="54" t="s">
        <v>8447</v>
      </c>
      <c r="L1438" s="54" t="s">
        <v>8448</v>
      </c>
      <c r="M1438" s="54" t="s">
        <v>8446</v>
      </c>
      <c r="N1438" s="54" t="s">
        <v>256</v>
      </c>
      <c r="O1438" s="54" t="s">
        <v>256</v>
      </c>
      <c r="P1438" s="54" t="s">
        <v>267</v>
      </c>
      <c r="Q1438" s="54" t="s">
        <v>256</v>
      </c>
      <c r="R1438" s="54" t="s">
        <v>431</v>
      </c>
      <c r="S1438" s="71"/>
      <c r="T1438" s="54" t="s">
        <v>256</v>
      </c>
      <c r="U1438" s="71">
        <v>44445</v>
      </c>
      <c r="V1438" s="54" t="s">
        <v>256</v>
      </c>
      <c r="W1438" t="str">
        <f t="shared" si="22"/>
        <v>Sep-21</v>
      </c>
    </row>
    <row r="1439" spans="1:23" x14ac:dyDescent="0.25">
      <c r="A1439" s="54" t="s">
        <v>317</v>
      </c>
      <c r="B1439" s="54" t="s">
        <v>428</v>
      </c>
      <c r="C1439" s="54" t="s">
        <v>263</v>
      </c>
      <c r="D1439" s="54" t="s">
        <v>429</v>
      </c>
      <c r="E1439" s="54" t="s">
        <v>8449</v>
      </c>
      <c r="F1439" s="71">
        <v>44450</v>
      </c>
      <c r="G1439" s="72">
        <v>151.9</v>
      </c>
      <c r="H1439" s="72">
        <v>12797.58</v>
      </c>
      <c r="I1439" s="54" t="s">
        <v>265</v>
      </c>
      <c r="J1439" s="54" t="s">
        <v>321</v>
      </c>
      <c r="K1439" s="54" t="s">
        <v>8450</v>
      </c>
      <c r="L1439" s="54" t="s">
        <v>8451</v>
      </c>
      <c r="M1439" s="54" t="s">
        <v>8449</v>
      </c>
      <c r="N1439" s="54" t="s">
        <v>256</v>
      </c>
      <c r="O1439" s="54" t="s">
        <v>256</v>
      </c>
      <c r="P1439" s="54" t="s">
        <v>267</v>
      </c>
      <c r="Q1439" s="54" t="s">
        <v>256</v>
      </c>
      <c r="R1439" s="54" t="s">
        <v>431</v>
      </c>
      <c r="S1439" s="71"/>
      <c r="T1439" s="54" t="s">
        <v>256</v>
      </c>
      <c r="U1439" s="71">
        <v>44450</v>
      </c>
      <c r="V1439" s="54" t="s">
        <v>256</v>
      </c>
      <c r="W1439" t="str">
        <f t="shared" si="22"/>
        <v>Sep-21</v>
      </c>
    </row>
    <row r="1440" spans="1:23" x14ac:dyDescent="0.25">
      <c r="A1440" s="54" t="s">
        <v>317</v>
      </c>
      <c r="B1440" s="54" t="s">
        <v>428</v>
      </c>
      <c r="C1440" s="54" t="s">
        <v>263</v>
      </c>
      <c r="D1440" s="54" t="s">
        <v>429</v>
      </c>
      <c r="E1440" s="54" t="s">
        <v>8452</v>
      </c>
      <c r="F1440" s="71">
        <v>44453</v>
      </c>
      <c r="G1440" s="72">
        <v>345.23</v>
      </c>
      <c r="H1440" s="72">
        <v>29085.63</v>
      </c>
      <c r="I1440" s="54" t="s">
        <v>265</v>
      </c>
      <c r="J1440" s="54" t="s">
        <v>321</v>
      </c>
      <c r="K1440" s="54" t="s">
        <v>8453</v>
      </c>
      <c r="L1440" s="54" t="s">
        <v>8454</v>
      </c>
      <c r="M1440" s="54" t="s">
        <v>8452</v>
      </c>
      <c r="N1440" s="54" t="s">
        <v>256</v>
      </c>
      <c r="O1440" s="54" t="s">
        <v>256</v>
      </c>
      <c r="P1440" s="54" t="s">
        <v>267</v>
      </c>
      <c r="Q1440" s="54" t="s">
        <v>256</v>
      </c>
      <c r="R1440" s="54" t="s">
        <v>431</v>
      </c>
      <c r="S1440" s="71"/>
      <c r="T1440" s="54" t="s">
        <v>256</v>
      </c>
      <c r="U1440" s="71">
        <v>44453</v>
      </c>
      <c r="V1440" s="54" t="s">
        <v>256</v>
      </c>
      <c r="W1440" t="str">
        <f t="shared" si="22"/>
        <v>Sep-21</v>
      </c>
    </row>
    <row r="1441" spans="1:23" x14ac:dyDescent="0.25">
      <c r="A1441" s="54" t="s">
        <v>317</v>
      </c>
      <c r="B1441" s="54" t="s">
        <v>428</v>
      </c>
      <c r="C1441" s="54" t="s">
        <v>263</v>
      </c>
      <c r="D1441" s="54" t="s">
        <v>429</v>
      </c>
      <c r="E1441" s="54" t="s">
        <v>8455</v>
      </c>
      <c r="F1441" s="71">
        <v>44445</v>
      </c>
      <c r="G1441" s="72">
        <v>334.55</v>
      </c>
      <c r="H1441" s="72">
        <v>28185.84</v>
      </c>
      <c r="I1441" s="54" t="s">
        <v>265</v>
      </c>
      <c r="J1441" s="54" t="s">
        <v>321</v>
      </c>
      <c r="K1441" s="54" t="s">
        <v>8456</v>
      </c>
      <c r="L1441" s="54" t="s">
        <v>8457</v>
      </c>
      <c r="M1441" s="54" t="s">
        <v>8455</v>
      </c>
      <c r="N1441" s="54" t="s">
        <v>256</v>
      </c>
      <c r="O1441" s="54" t="s">
        <v>256</v>
      </c>
      <c r="P1441" s="54" t="s">
        <v>267</v>
      </c>
      <c r="Q1441" s="54" t="s">
        <v>256</v>
      </c>
      <c r="R1441" s="54" t="s">
        <v>431</v>
      </c>
      <c r="S1441" s="71"/>
      <c r="T1441" s="54" t="s">
        <v>256</v>
      </c>
      <c r="U1441" s="71">
        <v>44445</v>
      </c>
      <c r="V1441" s="54" t="s">
        <v>256</v>
      </c>
      <c r="W1441" t="str">
        <f t="shared" si="22"/>
        <v>Sep-21</v>
      </c>
    </row>
    <row r="1442" spans="1:23" x14ac:dyDescent="0.25">
      <c r="A1442" s="54" t="s">
        <v>317</v>
      </c>
      <c r="B1442" s="54" t="s">
        <v>428</v>
      </c>
      <c r="C1442" s="54" t="s">
        <v>263</v>
      </c>
      <c r="D1442" s="54" t="s">
        <v>429</v>
      </c>
      <c r="E1442" s="54" t="s">
        <v>8458</v>
      </c>
      <c r="F1442" s="71">
        <v>44450</v>
      </c>
      <c r="G1442" s="72">
        <v>392.3</v>
      </c>
      <c r="H1442" s="72">
        <v>33051.279999999999</v>
      </c>
      <c r="I1442" s="54" t="s">
        <v>265</v>
      </c>
      <c r="J1442" s="54" t="s">
        <v>321</v>
      </c>
      <c r="K1442" s="54" t="s">
        <v>8459</v>
      </c>
      <c r="L1442" s="54" t="s">
        <v>8460</v>
      </c>
      <c r="M1442" s="54" t="s">
        <v>8458</v>
      </c>
      <c r="N1442" s="54" t="s">
        <v>256</v>
      </c>
      <c r="O1442" s="54" t="s">
        <v>256</v>
      </c>
      <c r="P1442" s="54" t="s">
        <v>267</v>
      </c>
      <c r="Q1442" s="54" t="s">
        <v>256</v>
      </c>
      <c r="R1442" s="54" t="s">
        <v>431</v>
      </c>
      <c r="S1442" s="71"/>
      <c r="T1442" s="54" t="s">
        <v>256</v>
      </c>
      <c r="U1442" s="71">
        <v>44450</v>
      </c>
      <c r="V1442" s="54" t="s">
        <v>256</v>
      </c>
      <c r="W1442" t="str">
        <f t="shared" si="22"/>
        <v>Sep-21</v>
      </c>
    </row>
    <row r="1443" spans="1:23" x14ac:dyDescent="0.25">
      <c r="A1443" s="54" t="s">
        <v>317</v>
      </c>
      <c r="B1443" s="54" t="s">
        <v>428</v>
      </c>
      <c r="C1443" s="54" t="s">
        <v>263</v>
      </c>
      <c r="D1443" s="54" t="s">
        <v>429</v>
      </c>
      <c r="E1443" s="54" t="s">
        <v>8461</v>
      </c>
      <c r="F1443" s="71">
        <v>44445</v>
      </c>
      <c r="G1443" s="72">
        <v>644.17999999999995</v>
      </c>
      <c r="H1443" s="72">
        <v>54272.17</v>
      </c>
      <c r="I1443" s="54" t="s">
        <v>265</v>
      </c>
      <c r="J1443" s="54" t="s">
        <v>321</v>
      </c>
      <c r="K1443" s="54" t="s">
        <v>8462</v>
      </c>
      <c r="L1443" s="54" t="s">
        <v>8463</v>
      </c>
      <c r="M1443" s="54" t="s">
        <v>8461</v>
      </c>
      <c r="N1443" s="54" t="s">
        <v>256</v>
      </c>
      <c r="O1443" s="54" t="s">
        <v>256</v>
      </c>
      <c r="P1443" s="54" t="s">
        <v>267</v>
      </c>
      <c r="Q1443" s="54" t="s">
        <v>256</v>
      </c>
      <c r="R1443" s="54" t="s">
        <v>431</v>
      </c>
      <c r="S1443" s="71"/>
      <c r="T1443" s="54" t="s">
        <v>256</v>
      </c>
      <c r="U1443" s="71">
        <v>44445</v>
      </c>
      <c r="V1443" s="54" t="s">
        <v>256</v>
      </c>
      <c r="W1443" t="str">
        <f t="shared" si="22"/>
        <v>Sep-21</v>
      </c>
    </row>
    <row r="1444" spans="1:23" x14ac:dyDescent="0.25">
      <c r="A1444" s="54" t="s">
        <v>317</v>
      </c>
      <c r="B1444" s="54" t="s">
        <v>428</v>
      </c>
      <c r="C1444" s="54" t="s">
        <v>263</v>
      </c>
      <c r="D1444" s="54" t="s">
        <v>429</v>
      </c>
      <c r="E1444" s="54" t="s">
        <v>8464</v>
      </c>
      <c r="F1444" s="71">
        <v>44453</v>
      </c>
      <c r="G1444" s="72">
        <v>392.43</v>
      </c>
      <c r="H1444" s="72">
        <v>33062.230000000003</v>
      </c>
      <c r="I1444" s="54" t="s">
        <v>265</v>
      </c>
      <c r="J1444" s="54" t="s">
        <v>321</v>
      </c>
      <c r="K1444" s="54" t="s">
        <v>8465</v>
      </c>
      <c r="L1444" s="54" t="s">
        <v>8466</v>
      </c>
      <c r="M1444" s="54" t="s">
        <v>8464</v>
      </c>
      <c r="N1444" s="54" t="s">
        <v>256</v>
      </c>
      <c r="O1444" s="54" t="s">
        <v>256</v>
      </c>
      <c r="P1444" s="54" t="s">
        <v>267</v>
      </c>
      <c r="Q1444" s="54" t="s">
        <v>256</v>
      </c>
      <c r="R1444" s="54" t="s">
        <v>431</v>
      </c>
      <c r="S1444" s="71"/>
      <c r="T1444" s="54" t="s">
        <v>256</v>
      </c>
      <c r="U1444" s="71">
        <v>44453</v>
      </c>
      <c r="V1444" s="54" t="s">
        <v>256</v>
      </c>
      <c r="W1444" t="str">
        <f t="shared" si="22"/>
        <v>Sep-21</v>
      </c>
    </row>
    <row r="1445" spans="1:23" x14ac:dyDescent="0.25">
      <c r="A1445" s="54" t="s">
        <v>317</v>
      </c>
      <c r="B1445" s="54" t="s">
        <v>428</v>
      </c>
      <c r="C1445" s="54" t="s">
        <v>263</v>
      </c>
      <c r="D1445" s="54" t="s">
        <v>429</v>
      </c>
      <c r="E1445" s="54" t="s">
        <v>8467</v>
      </c>
      <c r="F1445" s="71">
        <v>44453</v>
      </c>
      <c r="G1445" s="72">
        <v>658.65</v>
      </c>
      <c r="H1445" s="72">
        <v>55491.26</v>
      </c>
      <c r="I1445" s="54" t="s">
        <v>265</v>
      </c>
      <c r="J1445" s="54" t="s">
        <v>321</v>
      </c>
      <c r="K1445" s="54" t="s">
        <v>8468</v>
      </c>
      <c r="L1445" s="54" t="s">
        <v>8469</v>
      </c>
      <c r="M1445" s="54" t="s">
        <v>8467</v>
      </c>
      <c r="N1445" s="54" t="s">
        <v>256</v>
      </c>
      <c r="O1445" s="54" t="s">
        <v>256</v>
      </c>
      <c r="P1445" s="54" t="s">
        <v>267</v>
      </c>
      <c r="Q1445" s="54" t="s">
        <v>256</v>
      </c>
      <c r="R1445" s="54" t="s">
        <v>431</v>
      </c>
      <c r="S1445" s="71"/>
      <c r="T1445" s="54" t="s">
        <v>256</v>
      </c>
      <c r="U1445" s="71">
        <v>44453</v>
      </c>
      <c r="V1445" s="54" t="s">
        <v>256</v>
      </c>
      <c r="W1445" t="str">
        <f t="shared" si="22"/>
        <v>Sep-21</v>
      </c>
    </row>
    <row r="1446" spans="1:23" x14ac:dyDescent="0.25">
      <c r="A1446" s="54" t="s">
        <v>317</v>
      </c>
      <c r="B1446" s="54" t="s">
        <v>428</v>
      </c>
      <c r="C1446" s="54" t="s">
        <v>263</v>
      </c>
      <c r="D1446" s="54" t="s">
        <v>429</v>
      </c>
      <c r="E1446" s="54" t="s">
        <v>8470</v>
      </c>
      <c r="F1446" s="71">
        <v>44453</v>
      </c>
      <c r="G1446" s="72">
        <v>2000</v>
      </c>
      <c r="H1446" s="72">
        <v>168500</v>
      </c>
      <c r="I1446" s="54" t="s">
        <v>265</v>
      </c>
      <c r="J1446" s="54" t="s">
        <v>321</v>
      </c>
      <c r="K1446" s="54" t="s">
        <v>8471</v>
      </c>
      <c r="L1446" s="54" t="s">
        <v>8472</v>
      </c>
      <c r="M1446" s="54" t="s">
        <v>8470</v>
      </c>
      <c r="N1446" s="54" t="s">
        <v>256</v>
      </c>
      <c r="O1446" s="54" t="s">
        <v>256</v>
      </c>
      <c r="P1446" s="54" t="s">
        <v>267</v>
      </c>
      <c r="Q1446" s="54" t="s">
        <v>256</v>
      </c>
      <c r="R1446" s="54" t="s">
        <v>431</v>
      </c>
      <c r="S1446" s="71"/>
      <c r="T1446" s="54" t="s">
        <v>256</v>
      </c>
      <c r="U1446" s="71">
        <v>44453</v>
      </c>
      <c r="V1446" s="54" t="s">
        <v>256</v>
      </c>
      <c r="W1446" t="str">
        <f t="shared" si="22"/>
        <v>Sep-21</v>
      </c>
    </row>
    <row r="1447" spans="1:23" x14ac:dyDescent="0.25">
      <c r="A1447" s="54" t="s">
        <v>317</v>
      </c>
      <c r="B1447" s="54" t="s">
        <v>428</v>
      </c>
      <c r="C1447" s="54" t="s">
        <v>263</v>
      </c>
      <c r="D1447" s="54" t="s">
        <v>429</v>
      </c>
      <c r="E1447" s="54" t="s">
        <v>8473</v>
      </c>
      <c r="F1447" s="71">
        <v>44453</v>
      </c>
      <c r="G1447" s="72">
        <v>2852.45</v>
      </c>
      <c r="H1447" s="72">
        <v>240318.91</v>
      </c>
      <c r="I1447" s="54" t="s">
        <v>265</v>
      </c>
      <c r="J1447" s="54" t="s">
        <v>321</v>
      </c>
      <c r="K1447" s="54" t="s">
        <v>8474</v>
      </c>
      <c r="L1447" s="54" t="s">
        <v>8475</v>
      </c>
      <c r="M1447" s="54" t="s">
        <v>8473</v>
      </c>
      <c r="N1447" s="54" t="s">
        <v>256</v>
      </c>
      <c r="O1447" s="54" t="s">
        <v>256</v>
      </c>
      <c r="P1447" s="54" t="s">
        <v>267</v>
      </c>
      <c r="Q1447" s="54" t="s">
        <v>256</v>
      </c>
      <c r="R1447" s="54" t="s">
        <v>431</v>
      </c>
      <c r="S1447" s="71"/>
      <c r="T1447" s="54" t="s">
        <v>256</v>
      </c>
      <c r="U1447" s="71">
        <v>44453</v>
      </c>
      <c r="V1447" s="54" t="s">
        <v>256</v>
      </c>
      <c r="W1447" t="str">
        <f t="shared" si="22"/>
        <v>Sep-21</v>
      </c>
    </row>
    <row r="1448" spans="1:23" x14ac:dyDescent="0.25">
      <c r="A1448" s="54" t="s">
        <v>317</v>
      </c>
      <c r="B1448" s="54" t="s">
        <v>428</v>
      </c>
      <c r="C1448" s="54" t="s">
        <v>263</v>
      </c>
      <c r="D1448" s="54" t="s">
        <v>429</v>
      </c>
      <c r="E1448" s="54" t="s">
        <v>8476</v>
      </c>
      <c r="F1448" s="71">
        <v>44453</v>
      </c>
      <c r="G1448" s="72">
        <v>800</v>
      </c>
      <c r="H1448" s="72">
        <v>67400</v>
      </c>
      <c r="I1448" s="54" t="s">
        <v>265</v>
      </c>
      <c r="J1448" s="54" t="s">
        <v>321</v>
      </c>
      <c r="K1448" s="54" t="s">
        <v>8477</v>
      </c>
      <c r="L1448" s="54" t="s">
        <v>8478</v>
      </c>
      <c r="M1448" s="54" t="s">
        <v>8476</v>
      </c>
      <c r="N1448" s="54" t="s">
        <v>256</v>
      </c>
      <c r="O1448" s="54" t="s">
        <v>256</v>
      </c>
      <c r="P1448" s="54" t="s">
        <v>267</v>
      </c>
      <c r="Q1448" s="54" t="s">
        <v>256</v>
      </c>
      <c r="R1448" s="54" t="s">
        <v>431</v>
      </c>
      <c r="S1448" s="71"/>
      <c r="T1448" s="54" t="s">
        <v>256</v>
      </c>
      <c r="U1448" s="71">
        <v>44453</v>
      </c>
      <c r="V1448" s="54" t="s">
        <v>256</v>
      </c>
      <c r="W1448" t="str">
        <f t="shared" si="22"/>
        <v>Sep-21</v>
      </c>
    </row>
    <row r="1449" spans="1:23" x14ac:dyDescent="0.25">
      <c r="A1449" s="54" t="s">
        <v>317</v>
      </c>
      <c r="B1449" s="54" t="s">
        <v>428</v>
      </c>
      <c r="C1449" s="54" t="s">
        <v>263</v>
      </c>
      <c r="D1449" s="54" t="s">
        <v>429</v>
      </c>
      <c r="E1449" s="54" t="s">
        <v>8479</v>
      </c>
      <c r="F1449" s="71">
        <v>44453</v>
      </c>
      <c r="G1449" s="72">
        <v>400</v>
      </c>
      <c r="H1449" s="72">
        <v>33700</v>
      </c>
      <c r="I1449" s="54" t="s">
        <v>265</v>
      </c>
      <c r="J1449" s="54" t="s">
        <v>321</v>
      </c>
      <c r="K1449" s="54" t="s">
        <v>8480</v>
      </c>
      <c r="L1449" s="54" t="s">
        <v>8481</v>
      </c>
      <c r="M1449" s="54" t="s">
        <v>8479</v>
      </c>
      <c r="N1449" s="54" t="s">
        <v>256</v>
      </c>
      <c r="O1449" s="54" t="s">
        <v>256</v>
      </c>
      <c r="P1449" s="54" t="s">
        <v>267</v>
      </c>
      <c r="Q1449" s="54" t="s">
        <v>256</v>
      </c>
      <c r="R1449" s="54" t="s">
        <v>431</v>
      </c>
      <c r="S1449" s="71"/>
      <c r="T1449" s="54" t="s">
        <v>256</v>
      </c>
      <c r="U1449" s="71">
        <v>44453</v>
      </c>
      <c r="V1449" s="54" t="s">
        <v>256</v>
      </c>
      <c r="W1449" t="str">
        <f t="shared" si="22"/>
        <v>Sep-21</v>
      </c>
    </row>
    <row r="1450" spans="1:23" x14ac:dyDescent="0.25">
      <c r="A1450" s="54" t="s">
        <v>317</v>
      </c>
      <c r="B1450" s="54" t="s">
        <v>428</v>
      </c>
      <c r="C1450" s="54" t="s">
        <v>263</v>
      </c>
      <c r="D1450" s="54" t="s">
        <v>429</v>
      </c>
      <c r="E1450" s="54" t="s">
        <v>8482</v>
      </c>
      <c r="F1450" s="71">
        <v>44453</v>
      </c>
      <c r="G1450" s="72">
        <v>800</v>
      </c>
      <c r="H1450" s="72">
        <v>67400</v>
      </c>
      <c r="I1450" s="54" t="s">
        <v>265</v>
      </c>
      <c r="J1450" s="54" t="s">
        <v>321</v>
      </c>
      <c r="K1450" s="54" t="s">
        <v>8483</v>
      </c>
      <c r="L1450" s="54" t="s">
        <v>8484</v>
      </c>
      <c r="M1450" s="54" t="s">
        <v>8482</v>
      </c>
      <c r="N1450" s="54" t="s">
        <v>256</v>
      </c>
      <c r="O1450" s="54" t="s">
        <v>256</v>
      </c>
      <c r="P1450" s="54" t="s">
        <v>267</v>
      </c>
      <c r="Q1450" s="54" t="s">
        <v>256</v>
      </c>
      <c r="R1450" s="54" t="s">
        <v>431</v>
      </c>
      <c r="S1450" s="71"/>
      <c r="T1450" s="54" t="s">
        <v>256</v>
      </c>
      <c r="U1450" s="71">
        <v>44453</v>
      </c>
      <c r="V1450" s="54" t="s">
        <v>256</v>
      </c>
      <c r="W1450" t="str">
        <f t="shared" si="22"/>
        <v>Sep-21</v>
      </c>
    </row>
    <row r="1451" spans="1:23" x14ac:dyDescent="0.25">
      <c r="A1451" s="54" t="s">
        <v>317</v>
      </c>
      <c r="B1451" s="54" t="s">
        <v>428</v>
      </c>
      <c r="C1451" s="54" t="s">
        <v>263</v>
      </c>
      <c r="D1451" s="54" t="s">
        <v>429</v>
      </c>
      <c r="E1451" s="54" t="s">
        <v>8485</v>
      </c>
      <c r="F1451" s="71">
        <v>44453</v>
      </c>
      <c r="G1451" s="72">
        <v>800</v>
      </c>
      <c r="H1451" s="72">
        <v>67400</v>
      </c>
      <c r="I1451" s="54" t="s">
        <v>265</v>
      </c>
      <c r="J1451" s="54" t="s">
        <v>321</v>
      </c>
      <c r="K1451" s="54" t="s">
        <v>8486</v>
      </c>
      <c r="L1451" s="54" t="s">
        <v>8487</v>
      </c>
      <c r="M1451" s="54" t="s">
        <v>8485</v>
      </c>
      <c r="N1451" s="54" t="s">
        <v>256</v>
      </c>
      <c r="O1451" s="54" t="s">
        <v>256</v>
      </c>
      <c r="P1451" s="54" t="s">
        <v>267</v>
      </c>
      <c r="Q1451" s="54" t="s">
        <v>256</v>
      </c>
      <c r="R1451" s="54" t="s">
        <v>431</v>
      </c>
      <c r="S1451" s="71"/>
      <c r="T1451" s="54" t="s">
        <v>256</v>
      </c>
      <c r="U1451" s="71">
        <v>44453</v>
      </c>
      <c r="V1451" s="54" t="s">
        <v>256</v>
      </c>
      <c r="W1451" t="str">
        <f t="shared" si="22"/>
        <v>Sep-21</v>
      </c>
    </row>
    <row r="1452" spans="1:23" x14ac:dyDescent="0.25">
      <c r="A1452" s="54" t="s">
        <v>317</v>
      </c>
      <c r="B1452" s="54" t="s">
        <v>428</v>
      </c>
      <c r="C1452" s="54" t="s">
        <v>263</v>
      </c>
      <c r="D1452" s="54" t="s">
        <v>429</v>
      </c>
      <c r="E1452" s="54" t="s">
        <v>8488</v>
      </c>
      <c r="F1452" s="71">
        <v>44453</v>
      </c>
      <c r="G1452" s="72">
        <v>495.42</v>
      </c>
      <c r="H1452" s="72">
        <v>41739.14</v>
      </c>
      <c r="I1452" s="54" t="s">
        <v>265</v>
      </c>
      <c r="J1452" s="54" t="s">
        <v>321</v>
      </c>
      <c r="K1452" s="54" t="s">
        <v>8489</v>
      </c>
      <c r="L1452" s="54" t="s">
        <v>8490</v>
      </c>
      <c r="M1452" s="54" t="s">
        <v>8488</v>
      </c>
      <c r="N1452" s="54" t="s">
        <v>256</v>
      </c>
      <c r="O1452" s="54" t="s">
        <v>256</v>
      </c>
      <c r="P1452" s="54" t="s">
        <v>267</v>
      </c>
      <c r="Q1452" s="54" t="s">
        <v>256</v>
      </c>
      <c r="R1452" s="54" t="s">
        <v>431</v>
      </c>
      <c r="S1452" s="71"/>
      <c r="T1452" s="54" t="s">
        <v>256</v>
      </c>
      <c r="U1452" s="71">
        <v>44453</v>
      </c>
      <c r="V1452" s="54" t="s">
        <v>256</v>
      </c>
      <c r="W1452" t="str">
        <f t="shared" si="22"/>
        <v>Sep-21</v>
      </c>
    </row>
    <row r="1453" spans="1:23" x14ac:dyDescent="0.25">
      <c r="A1453" s="54" t="s">
        <v>317</v>
      </c>
      <c r="B1453" s="54" t="s">
        <v>428</v>
      </c>
      <c r="C1453" s="54" t="s">
        <v>263</v>
      </c>
      <c r="D1453" s="54" t="s">
        <v>429</v>
      </c>
      <c r="E1453" s="54" t="s">
        <v>8491</v>
      </c>
      <c r="F1453" s="71">
        <v>44453</v>
      </c>
      <c r="G1453" s="72">
        <v>66.069999999999993</v>
      </c>
      <c r="H1453" s="72">
        <v>5566.4</v>
      </c>
      <c r="I1453" s="54" t="s">
        <v>265</v>
      </c>
      <c r="J1453" s="54" t="s">
        <v>321</v>
      </c>
      <c r="K1453" s="54" t="s">
        <v>8492</v>
      </c>
      <c r="L1453" s="54" t="s">
        <v>8493</v>
      </c>
      <c r="M1453" s="54" t="s">
        <v>8491</v>
      </c>
      <c r="N1453" s="54" t="s">
        <v>256</v>
      </c>
      <c r="O1453" s="54" t="s">
        <v>256</v>
      </c>
      <c r="P1453" s="54" t="s">
        <v>267</v>
      </c>
      <c r="Q1453" s="54" t="s">
        <v>256</v>
      </c>
      <c r="R1453" s="54" t="s">
        <v>431</v>
      </c>
      <c r="S1453" s="71"/>
      <c r="T1453" s="54" t="s">
        <v>256</v>
      </c>
      <c r="U1453" s="71">
        <v>44453</v>
      </c>
      <c r="V1453" s="54" t="s">
        <v>256</v>
      </c>
      <c r="W1453" t="str">
        <f t="shared" si="22"/>
        <v>Sep-21</v>
      </c>
    </row>
    <row r="1454" spans="1:23" x14ac:dyDescent="0.25">
      <c r="A1454" s="54" t="s">
        <v>317</v>
      </c>
      <c r="B1454" s="54" t="s">
        <v>428</v>
      </c>
      <c r="C1454" s="54" t="s">
        <v>263</v>
      </c>
      <c r="D1454" s="54" t="s">
        <v>429</v>
      </c>
      <c r="E1454" s="54" t="s">
        <v>8494</v>
      </c>
      <c r="F1454" s="71">
        <v>44453</v>
      </c>
      <c r="G1454" s="72">
        <v>2399.2399999999998</v>
      </c>
      <c r="H1454" s="72">
        <v>202135.97</v>
      </c>
      <c r="I1454" s="54" t="s">
        <v>265</v>
      </c>
      <c r="J1454" s="54" t="s">
        <v>321</v>
      </c>
      <c r="K1454" s="54" t="s">
        <v>8495</v>
      </c>
      <c r="L1454" s="54" t="s">
        <v>8496</v>
      </c>
      <c r="M1454" s="54" t="s">
        <v>8494</v>
      </c>
      <c r="N1454" s="54" t="s">
        <v>256</v>
      </c>
      <c r="O1454" s="54" t="s">
        <v>256</v>
      </c>
      <c r="P1454" s="54" t="s">
        <v>267</v>
      </c>
      <c r="Q1454" s="54" t="s">
        <v>256</v>
      </c>
      <c r="R1454" s="54" t="s">
        <v>431</v>
      </c>
      <c r="S1454" s="71"/>
      <c r="T1454" s="54" t="s">
        <v>256</v>
      </c>
      <c r="U1454" s="71">
        <v>44453</v>
      </c>
      <c r="V1454" s="54" t="s">
        <v>256</v>
      </c>
      <c r="W1454" t="str">
        <f t="shared" si="22"/>
        <v>Sep-21</v>
      </c>
    </row>
    <row r="1455" spans="1:23" x14ac:dyDescent="0.25">
      <c r="A1455" s="54" t="s">
        <v>317</v>
      </c>
      <c r="B1455" s="54" t="s">
        <v>428</v>
      </c>
      <c r="C1455" s="54" t="s">
        <v>263</v>
      </c>
      <c r="D1455" s="54" t="s">
        <v>429</v>
      </c>
      <c r="E1455" s="54" t="s">
        <v>8497</v>
      </c>
      <c r="F1455" s="71">
        <v>44453</v>
      </c>
      <c r="G1455" s="72">
        <v>1392.98</v>
      </c>
      <c r="H1455" s="72">
        <v>117358.57</v>
      </c>
      <c r="I1455" s="54" t="s">
        <v>265</v>
      </c>
      <c r="J1455" s="54" t="s">
        <v>321</v>
      </c>
      <c r="K1455" s="54" t="s">
        <v>8498</v>
      </c>
      <c r="L1455" s="54" t="s">
        <v>8499</v>
      </c>
      <c r="M1455" s="54" t="s">
        <v>8497</v>
      </c>
      <c r="N1455" s="54" t="s">
        <v>256</v>
      </c>
      <c r="O1455" s="54" t="s">
        <v>256</v>
      </c>
      <c r="P1455" s="54" t="s">
        <v>267</v>
      </c>
      <c r="Q1455" s="54" t="s">
        <v>256</v>
      </c>
      <c r="R1455" s="54" t="s">
        <v>431</v>
      </c>
      <c r="S1455" s="71"/>
      <c r="T1455" s="54" t="s">
        <v>256</v>
      </c>
      <c r="U1455" s="71">
        <v>44453</v>
      </c>
      <c r="V1455" s="54" t="s">
        <v>256</v>
      </c>
      <c r="W1455" t="str">
        <f t="shared" si="22"/>
        <v>Sep-21</v>
      </c>
    </row>
    <row r="1456" spans="1:23" x14ac:dyDescent="0.25">
      <c r="A1456" s="54" t="s">
        <v>317</v>
      </c>
      <c r="B1456" s="54" t="s">
        <v>428</v>
      </c>
      <c r="C1456" s="54" t="s">
        <v>263</v>
      </c>
      <c r="D1456" s="54" t="s">
        <v>429</v>
      </c>
      <c r="E1456" s="54" t="s">
        <v>8500</v>
      </c>
      <c r="F1456" s="71">
        <v>44453</v>
      </c>
      <c r="G1456" s="72">
        <v>983.06</v>
      </c>
      <c r="H1456" s="72">
        <v>82822.81</v>
      </c>
      <c r="I1456" s="54" t="s">
        <v>265</v>
      </c>
      <c r="J1456" s="54" t="s">
        <v>321</v>
      </c>
      <c r="K1456" s="54" t="s">
        <v>8501</v>
      </c>
      <c r="L1456" s="54" t="s">
        <v>8502</v>
      </c>
      <c r="M1456" s="54" t="s">
        <v>8500</v>
      </c>
      <c r="N1456" s="54" t="s">
        <v>256</v>
      </c>
      <c r="O1456" s="54" t="s">
        <v>256</v>
      </c>
      <c r="P1456" s="54" t="s">
        <v>267</v>
      </c>
      <c r="Q1456" s="54" t="s">
        <v>256</v>
      </c>
      <c r="R1456" s="54" t="s">
        <v>431</v>
      </c>
      <c r="S1456" s="71"/>
      <c r="T1456" s="54" t="s">
        <v>256</v>
      </c>
      <c r="U1456" s="71">
        <v>44453</v>
      </c>
      <c r="V1456" s="54" t="s">
        <v>256</v>
      </c>
      <c r="W1456" t="str">
        <f t="shared" si="22"/>
        <v>Sep-21</v>
      </c>
    </row>
    <row r="1457" spans="1:23" x14ac:dyDescent="0.25">
      <c r="A1457" s="54" t="s">
        <v>317</v>
      </c>
      <c r="B1457" s="54" t="s">
        <v>428</v>
      </c>
      <c r="C1457" s="54" t="s">
        <v>263</v>
      </c>
      <c r="D1457" s="54" t="s">
        <v>429</v>
      </c>
      <c r="E1457" s="54" t="s">
        <v>8503</v>
      </c>
      <c r="F1457" s="71">
        <v>44453</v>
      </c>
      <c r="G1457" s="72">
        <v>1624.61</v>
      </c>
      <c r="H1457" s="72">
        <v>136873.39000000001</v>
      </c>
      <c r="I1457" s="54" t="s">
        <v>265</v>
      </c>
      <c r="J1457" s="54" t="s">
        <v>321</v>
      </c>
      <c r="K1457" s="54" t="s">
        <v>8504</v>
      </c>
      <c r="L1457" s="54" t="s">
        <v>8505</v>
      </c>
      <c r="M1457" s="54" t="s">
        <v>8503</v>
      </c>
      <c r="N1457" s="54" t="s">
        <v>256</v>
      </c>
      <c r="O1457" s="54" t="s">
        <v>256</v>
      </c>
      <c r="P1457" s="54" t="s">
        <v>267</v>
      </c>
      <c r="Q1457" s="54" t="s">
        <v>256</v>
      </c>
      <c r="R1457" s="54" t="s">
        <v>431</v>
      </c>
      <c r="S1457" s="71"/>
      <c r="T1457" s="54" t="s">
        <v>256</v>
      </c>
      <c r="U1457" s="71">
        <v>44453</v>
      </c>
      <c r="V1457" s="54" t="s">
        <v>256</v>
      </c>
      <c r="W1457" t="str">
        <f t="shared" si="22"/>
        <v>Sep-21</v>
      </c>
    </row>
    <row r="1458" spans="1:23" x14ac:dyDescent="0.25">
      <c r="A1458" s="54" t="s">
        <v>317</v>
      </c>
      <c r="B1458" s="54" t="s">
        <v>428</v>
      </c>
      <c r="C1458" s="54" t="s">
        <v>263</v>
      </c>
      <c r="D1458" s="54" t="s">
        <v>429</v>
      </c>
      <c r="E1458" s="54" t="s">
        <v>8506</v>
      </c>
      <c r="F1458" s="71">
        <v>44453</v>
      </c>
      <c r="G1458" s="72">
        <v>1098.25</v>
      </c>
      <c r="H1458" s="72">
        <v>92527.56</v>
      </c>
      <c r="I1458" s="54" t="s">
        <v>265</v>
      </c>
      <c r="J1458" s="54" t="s">
        <v>321</v>
      </c>
      <c r="K1458" s="54" t="s">
        <v>8507</v>
      </c>
      <c r="L1458" s="54" t="s">
        <v>8508</v>
      </c>
      <c r="M1458" s="54" t="s">
        <v>8506</v>
      </c>
      <c r="N1458" s="54" t="s">
        <v>256</v>
      </c>
      <c r="O1458" s="54" t="s">
        <v>256</v>
      </c>
      <c r="P1458" s="54" t="s">
        <v>267</v>
      </c>
      <c r="Q1458" s="54" t="s">
        <v>256</v>
      </c>
      <c r="R1458" s="54" t="s">
        <v>431</v>
      </c>
      <c r="S1458" s="71"/>
      <c r="T1458" s="54" t="s">
        <v>256</v>
      </c>
      <c r="U1458" s="71">
        <v>44453</v>
      </c>
      <c r="V1458" s="54" t="s">
        <v>256</v>
      </c>
      <c r="W1458" t="str">
        <f t="shared" si="22"/>
        <v>Sep-21</v>
      </c>
    </row>
    <row r="1459" spans="1:23" x14ac:dyDescent="0.25">
      <c r="A1459" s="54" t="s">
        <v>317</v>
      </c>
      <c r="B1459" s="54" t="s">
        <v>428</v>
      </c>
      <c r="C1459" s="54" t="s">
        <v>263</v>
      </c>
      <c r="D1459" s="54" t="s">
        <v>429</v>
      </c>
      <c r="E1459" s="54" t="s">
        <v>8509</v>
      </c>
      <c r="F1459" s="71">
        <v>44453</v>
      </c>
      <c r="G1459" s="72">
        <v>2402.09</v>
      </c>
      <c r="H1459" s="72">
        <v>202376.08</v>
      </c>
      <c r="I1459" s="54" t="s">
        <v>265</v>
      </c>
      <c r="J1459" s="54" t="s">
        <v>321</v>
      </c>
      <c r="K1459" s="54" t="s">
        <v>8510</v>
      </c>
      <c r="L1459" s="54" t="s">
        <v>8511</v>
      </c>
      <c r="M1459" s="54" t="s">
        <v>8509</v>
      </c>
      <c r="N1459" s="54" t="s">
        <v>256</v>
      </c>
      <c r="O1459" s="54" t="s">
        <v>256</v>
      </c>
      <c r="P1459" s="54" t="s">
        <v>267</v>
      </c>
      <c r="Q1459" s="54" t="s">
        <v>256</v>
      </c>
      <c r="R1459" s="54" t="s">
        <v>431</v>
      </c>
      <c r="S1459" s="71"/>
      <c r="T1459" s="54" t="s">
        <v>256</v>
      </c>
      <c r="U1459" s="71">
        <v>44453</v>
      </c>
      <c r="V1459" s="54" t="s">
        <v>256</v>
      </c>
      <c r="W1459" t="str">
        <f t="shared" si="22"/>
        <v>Sep-21</v>
      </c>
    </row>
    <row r="1460" spans="1:23" x14ac:dyDescent="0.25">
      <c r="A1460" s="54" t="s">
        <v>317</v>
      </c>
      <c r="B1460" s="54" t="s">
        <v>428</v>
      </c>
      <c r="C1460" s="54" t="s">
        <v>263</v>
      </c>
      <c r="D1460" s="54" t="s">
        <v>429</v>
      </c>
      <c r="E1460" s="54" t="s">
        <v>8512</v>
      </c>
      <c r="F1460" s="71">
        <v>44453</v>
      </c>
      <c r="G1460" s="72">
        <v>191.15</v>
      </c>
      <c r="H1460" s="72">
        <v>16104.39</v>
      </c>
      <c r="I1460" s="54" t="s">
        <v>265</v>
      </c>
      <c r="J1460" s="54" t="s">
        <v>321</v>
      </c>
      <c r="K1460" s="54" t="s">
        <v>8513</v>
      </c>
      <c r="L1460" s="54" t="s">
        <v>8514</v>
      </c>
      <c r="M1460" s="54" t="s">
        <v>8512</v>
      </c>
      <c r="N1460" s="54" t="s">
        <v>256</v>
      </c>
      <c r="O1460" s="54" t="s">
        <v>256</v>
      </c>
      <c r="P1460" s="54" t="s">
        <v>267</v>
      </c>
      <c r="Q1460" s="54" t="s">
        <v>256</v>
      </c>
      <c r="R1460" s="54" t="s">
        <v>431</v>
      </c>
      <c r="S1460" s="71"/>
      <c r="T1460" s="54" t="s">
        <v>256</v>
      </c>
      <c r="U1460" s="71">
        <v>44453</v>
      </c>
      <c r="V1460" s="54" t="s">
        <v>256</v>
      </c>
      <c r="W1460" t="str">
        <f t="shared" si="22"/>
        <v>Sep-21</v>
      </c>
    </row>
    <row r="1461" spans="1:23" x14ac:dyDescent="0.25">
      <c r="A1461" s="54" t="s">
        <v>317</v>
      </c>
      <c r="B1461" s="54" t="s">
        <v>428</v>
      </c>
      <c r="C1461" s="54" t="s">
        <v>263</v>
      </c>
      <c r="D1461" s="54" t="s">
        <v>429</v>
      </c>
      <c r="E1461" s="54" t="s">
        <v>8515</v>
      </c>
      <c r="F1461" s="71">
        <v>44453</v>
      </c>
      <c r="G1461" s="72">
        <v>697.4</v>
      </c>
      <c r="H1461" s="72">
        <v>58755.95</v>
      </c>
      <c r="I1461" s="54" t="s">
        <v>265</v>
      </c>
      <c r="J1461" s="54" t="s">
        <v>321</v>
      </c>
      <c r="K1461" s="54" t="s">
        <v>8516</v>
      </c>
      <c r="L1461" s="54" t="s">
        <v>8517</v>
      </c>
      <c r="M1461" s="54" t="s">
        <v>8515</v>
      </c>
      <c r="N1461" s="54" t="s">
        <v>256</v>
      </c>
      <c r="O1461" s="54" t="s">
        <v>256</v>
      </c>
      <c r="P1461" s="54" t="s">
        <v>267</v>
      </c>
      <c r="Q1461" s="54" t="s">
        <v>256</v>
      </c>
      <c r="R1461" s="54" t="s">
        <v>431</v>
      </c>
      <c r="S1461" s="71"/>
      <c r="T1461" s="54" t="s">
        <v>256</v>
      </c>
      <c r="U1461" s="71">
        <v>44453</v>
      </c>
      <c r="V1461" s="54" t="s">
        <v>256</v>
      </c>
      <c r="W1461" t="str">
        <f t="shared" si="22"/>
        <v>Sep-21</v>
      </c>
    </row>
    <row r="1462" spans="1:23" x14ac:dyDescent="0.25">
      <c r="A1462" s="54" t="s">
        <v>317</v>
      </c>
      <c r="B1462" s="54" t="s">
        <v>428</v>
      </c>
      <c r="C1462" s="54" t="s">
        <v>263</v>
      </c>
      <c r="D1462" s="54" t="s">
        <v>429</v>
      </c>
      <c r="E1462" s="54" t="s">
        <v>8518</v>
      </c>
      <c r="F1462" s="71">
        <v>44453</v>
      </c>
      <c r="G1462" s="72">
        <v>194.35</v>
      </c>
      <c r="H1462" s="72">
        <v>16373.99</v>
      </c>
      <c r="I1462" s="54" t="s">
        <v>265</v>
      </c>
      <c r="J1462" s="54" t="s">
        <v>321</v>
      </c>
      <c r="K1462" s="54" t="s">
        <v>8519</v>
      </c>
      <c r="L1462" s="54" t="s">
        <v>8520</v>
      </c>
      <c r="M1462" s="54" t="s">
        <v>8518</v>
      </c>
      <c r="N1462" s="54" t="s">
        <v>256</v>
      </c>
      <c r="O1462" s="54" t="s">
        <v>256</v>
      </c>
      <c r="P1462" s="54" t="s">
        <v>267</v>
      </c>
      <c r="Q1462" s="54" t="s">
        <v>256</v>
      </c>
      <c r="R1462" s="54" t="s">
        <v>431</v>
      </c>
      <c r="S1462" s="71"/>
      <c r="T1462" s="54" t="s">
        <v>256</v>
      </c>
      <c r="U1462" s="71">
        <v>44453</v>
      </c>
      <c r="V1462" s="54" t="s">
        <v>256</v>
      </c>
      <c r="W1462" t="str">
        <f t="shared" si="22"/>
        <v>Sep-21</v>
      </c>
    </row>
    <row r="1463" spans="1:23" x14ac:dyDescent="0.25">
      <c r="A1463" s="54" t="s">
        <v>317</v>
      </c>
      <c r="B1463" s="54" t="s">
        <v>428</v>
      </c>
      <c r="C1463" s="54" t="s">
        <v>263</v>
      </c>
      <c r="D1463" s="54" t="s">
        <v>429</v>
      </c>
      <c r="E1463" s="54" t="s">
        <v>8521</v>
      </c>
      <c r="F1463" s="71">
        <v>44453</v>
      </c>
      <c r="G1463" s="72">
        <v>470.69</v>
      </c>
      <c r="H1463" s="72">
        <v>39655.629999999997</v>
      </c>
      <c r="I1463" s="54" t="s">
        <v>265</v>
      </c>
      <c r="J1463" s="54" t="s">
        <v>321</v>
      </c>
      <c r="K1463" s="54" t="s">
        <v>8522</v>
      </c>
      <c r="L1463" s="54" t="s">
        <v>8523</v>
      </c>
      <c r="M1463" s="54" t="s">
        <v>8521</v>
      </c>
      <c r="N1463" s="54" t="s">
        <v>256</v>
      </c>
      <c r="O1463" s="54" t="s">
        <v>256</v>
      </c>
      <c r="P1463" s="54" t="s">
        <v>267</v>
      </c>
      <c r="Q1463" s="54" t="s">
        <v>256</v>
      </c>
      <c r="R1463" s="54" t="s">
        <v>431</v>
      </c>
      <c r="S1463" s="71"/>
      <c r="T1463" s="54" t="s">
        <v>256</v>
      </c>
      <c r="U1463" s="71">
        <v>44453</v>
      </c>
      <c r="V1463" s="54" t="s">
        <v>256</v>
      </c>
      <c r="W1463" t="str">
        <f t="shared" si="22"/>
        <v>Sep-21</v>
      </c>
    </row>
    <row r="1464" spans="1:23" x14ac:dyDescent="0.25">
      <c r="A1464" s="54" t="s">
        <v>317</v>
      </c>
      <c r="B1464" s="54" t="s">
        <v>428</v>
      </c>
      <c r="C1464" s="54" t="s">
        <v>263</v>
      </c>
      <c r="D1464" s="54" t="s">
        <v>429</v>
      </c>
      <c r="E1464" s="54" t="s">
        <v>8524</v>
      </c>
      <c r="F1464" s="71">
        <v>44453</v>
      </c>
      <c r="G1464" s="72">
        <v>331.5</v>
      </c>
      <c r="H1464" s="72">
        <v>27928.880000000001</v>
      </c>
      <c r="I1464" s="54" t="s">
        <v>265</v>
      </c>
      <c r="J1464" s="54" t="s">
        <v>321</v>
      </c>
      <c r="K1464" s="54" t="s">
        <v>8525</v>
      </c>
      <c r="L1464" s="54" t="s">
        <v>8526</v>
      </c>
      <c r="M1464" s="54" t="s">
        <v>8524</v>
      </c>
      <c r="N1464" s="54" t="s">
        <v>256</v>
      </c>
      <c r="O1464" s="54" t="s">
        <v>256</v>
      </c>
      <c r="P1464" s="54" t="s">
        <v>267</v>
      </c>
      <c r="Q1464" s="54" t="s">
        <v>256</v>
      </c>
      <c r="R1464" s="54" t="s">
        <v>431</v>
      </c>
      <c r="S1464" s="71"/>
      <c r="T1464" s="54" t="s">
        <v>256</v>
      </c>
      <c r="U1464" s="71">
        <v>44453</v>
      </c>
      <c r="V1464" s="54" t="s">
        <v>256</v>
      </c>
      <c r="W1464" t="str">
        <f t="shared" si="22"/>
        <v>Sep-21</v>
      </c>
    </row>
    <row r="1465" spans="1:23" x14ac:dyDescent="0.25">
      <c r="A1465" s="54" t="s">
        <v>317</v>
      </c>
      <c r="B1465" s="54" t="s">
        <v>428</v>
      </c>
      <c r="C1465" s="54" t="s">
        <v>263</v>
      </c>
      <c r="D1465" s="54" t="s">
        <v>429</v>
      </c>
      <c r="E1465" s="54" t="s">
        <v>8527</v>
      </c>
      <c r="F1465" s="71">
        <v>44453</v>
      </c>
      <c r="G1465" s="72">
        <v>409.6</v>
      </c>
      <c r="H1465" s="72">
        <v>34508.800000000003</v>
      </c>
      <c r="I1465" s="54" t="s">
        <v>265</v>
      </c>
      <c r="J1465" s="54" t="s">
        <v>321</v>
      </c>
      <c r="K1465" s="54" t="s">
        <v>8528</v>
      </c>
      <c r="L1465" s="54" t="s">
        <v>8529</v>
      </c>
      <c r="M1465" s="54" t="s">
        <v>8527</v>
      </c>
      <c r="N1465" s="54" t="s">
        <v>256</v>
      </c>
      <c r="O1465" s="54" t="s">
        <v>256</v>
      </c>
      <c r="P1465" s="54" t="s">
        <v>267</v>
      </c>
      <c r="Q1465" s="54" t="s">
        <v>256</v>
      </c>
      <c r="R1465" s="54" t="s">
        <v>431</v>
      </c>
      <c r="S1465" s="71"/>
      <c r="T1465" s="54" t="s">
        <v>256</v>
      </c>
      <c r="U1465" s="71">
        <v>44453</v>
      </c>
      <c r="V1465" s="54" t="s">
        <v>256</v>
      </c>
      <c r="W1465" t="str">
        <f t="shared" si="22"/>
        <v>Sep-21</v>
      </c>
    </row>
    <row r="1466" spans="1:23" x14ac:dyDescent="0.25">
      <c r="A1466" s="54" t="s">
        <v>317</v>
      </c>
      <c r="B1466" s="54" t="s">
        <v>428</v>
      </c>
      <c r="C1466" s="54" t="s">
        <v>263</v>
      </c>
      <c r="D1466" s="54" t="s">
        <v>429</v>
      </c>
      <c r="E1466" s="54" t="s">
        <v>8530</v>
      </c>
      <c r="F1466" s="71">
        <v>44453</v>
      </c>
      <c r="G1466" s="72">
        <v>763.26</v>
      </c>
      <c r="H1466" s="72">
        <v>64304.66</v>
      </c>
      <c r="I1466" s="54" t="s">
        <v>265</v>
      </c>
      <c r="J1466" s="54" t="s">
        <v>321</v>
      </c>
      <c r="K1466" s="54" t="s">
        <v>8531</v>
      </c>
      <c r="L1466" s="54" t="s">
        <v>8532</v>
      </c>
      <c r="M1466" s="54" t="s">
        <v>8530</v>
      </c>
      <c r="N1466" s="54" t="s">
        <v>256</v>
      </c>
      <c r="O1466" s="54" t="s">
        <v>256</v>
      </c>
      <c r="P1466" s="54" t="s">
        <v>267</v>
      </c>
      <c r="Q1466" s="54" t="s">
        <v>256</v>
      </c>
      <c r="R1466" s="54" t="s">
        <v>431</v>
      </c>
      <c r="S1466" s="71"/>
      <c r="T1466" s="54" t="s">
        <v>256</v>
      </c>
      <c r="U1466" s="71">
        <v>44453</v>
      </c>
      <c r="V1466" s="54" t="s">
        <v>256</v>
      </c>
      <c r="W1466" t="str">
        <f t="shared" si="22"/>
        <v>Sep-21</v>
      </c>
    </row>
    <row r="1467" spans="1:23" x14ac:dyDescent="0.25">
      <c r="A1467" s="54" t="s">
        <v>317</v>
      </c>
      <c r="B1467" s="54" t="s">
        <v>428</v>
      </c>
      <c r="C1467" s="54" t="s">
        <v>263</v>
      </c>
      <c r="D1467" s="54" t="s">
        <v>429</v>
      </c>
      <c r="E1467" s="54" t="s">
        <v>8533</v>
      </c>
      <c r="F1467" s="71">
        <v>44453</v>
      </c>
      <c r="G1467" s="72">
        <v>2.09</v>
      </c>
      <c r="H1467" s="72">
        <v>176.08</v>
      </c>
      <c r="I1467" s="54" t="s">
        <v>265</v>
      </c>
      <c r="J1467" s="54" t="s">
        <v>321</v>
      </c>
      <c r="K1467" s="54" t="s">
        <v>8534</v>
      </c>
      <c r="L1467" s="54" t="s">
        <v>8535</v>
      </c>
      <c r="M1467" s="54" t="s">
        <v>8533</v>
      </c>
      <c r="N1467" s="54" t="s">
        <v>256</v>
      </c>
      <c r="O1467" s="54" t="s">
        <v>256</v>
      </c>
      <c r="P1467" s="54" t="s">
        <v>267</v>
      </c>
      <c r="Q1467" s="54" t="s">
        <v>256</v>
      </c>
      <c r="R1467" s="54" t="s">
        <v>431</v>
      </c>
      <c r="S1467" s="71"/>
      <c r="T1467" s="54" t="s">
        <v>256</v>
      </c>
      <c r="U1467" s="71">
        <v>44453</v>
      </c>
      <c r="V1467" s="54" t="s">
        <v>256</v>
      </c>
      <c r="W1467" t="str">
        <f t="shared" si="22"/>
        <v>Sep-21</v>
      </c>
    </row>
    <row r="1468" spans="1:23" x14ac:dyDescent="0.25">
      <c r="A1468" s="54" t="s">
        <v>317</v>
      </c>
      <c r="B1468" s="54" t="s">
        <v>428</v>
      </c>
      <c r="C1468" s="54" t="s">
        <v>263</v>
      </c>
      <c r="D1468" s="54" t="s">
        <v>429</v>
      </c>
      <c r="E1468" s="54" t="s">
        <v>8536</v>
      </c>
      <c r="F1468" s="71">
        <v>44453</v>
      </c>
      <c r="G1468" s="72">
        <v>2.99</v>
      </c>
      <c r="H1468" s="72">
        <v>251.91</v>
      </c>
      <c r="I1468" s="54" t="s">
        <v>265</v>
      </c>
      <c r="J1468" s="54" t="s">
        <v>321</v>
      </c>
      <c r="K1468" s="54" t="s">
        <v>8537</v>
      </c>
      <c r="L1468" s="54" t="s">
        <v>8538</v>
      </c>
      <c r="M1468" s="54" t="s">
        <v>8536</v>
      </c>
      <c r="N1468" s="54" t="s">
        <v>256</v>
      </c>
      <c r="O1468" s="54" t="s">
        <v>256</v>
      </c>
      <c r="P1468" s="54" t="s">
        <v>267</v>
      </c>
      <c r="Q1468" s="54" t="s">
        <v>256</v>
      </c>
      <c r="R1468" s="54" t="s">
        <v>431</v>
      </c>
      <c r="S1468" s="71"/>
      <c r="T1468" s="54" t="s">
        <v>256</v>
      </c>
      <c r="U1468" s="71">
        <v>44453</v>
      </c>
      <c r="V1468" s="54" t="s">
        <v>256</v>
      </c>
      <c r="W1468" t="str">
        <f t="shared" si="22"/>
        <v>Sep-21</v>
      </c>
    </row>
    <row r="1469" spans="1:23" x14ac:dyDescent="0.25">
      <c r="A1469" s="54" t="s">
        <v>317</v>
      </c>
      <c r="B1469" s="54" t="s">
        <v>428</v>
      </c>
      <c r="C1469" s="54" t="s">
        <v>263</v>
      </c>
      <c r="D1469" s="54" t="s">
        <v>429</v>
      </c>
      <c r="E1469" s="54" t="s">
        <v>8539</v>
      </c>
      <c r="F1469" s="71">
        <v>44453</v>
      </c>
      <c r="G1469" s="72">
        <v>1186.6400000000001</v>
      </c>
      <c r="H1469" s="72">
        <v>99974.42</v>
      </c>
      <c r="I1469" s="54" t="s">
        <v>265</v>
      </c>
      <c r="J1469" s="54" t="s">
        <v>321</v>
      </c>
      <c r="K1469" s="54" t="s">
        <v>8540</v>
      </c>
      <c r="L1469" s="54" t="s">
        <v>8541</v>
      </c>
      <c r="M1469" s="54" t="s">
        <v>8539</v>
      </c>
      <c r="N1469" s="54" t="s">
        <v>256</v>
      </c>
      <c r="O1469" s="54" t="s">
        <v>256</v>
      </c>
      <c r="P1469" s="54" t="s">
        <v>267</v>
      </c>
      <c r="Q1469" s="54" t="s">
        <v>256</v>
      </c>
      <c r="R1469" s="54" t="s">
        <v>431</v>
      </c>
      <c r="S1469" s="71"/>
      <c r="T1469" s="54" t="s">
        <v>256</v>
      </c>
      <c r="U1469" s="71">
        <v>44453</v>
      </c>
      <c r="V1469" s="54" t="s">
        <v>256</v>
      </c>
      <c r="W1469" t="str">
        <f t="shared" si="22"/>
        <v>Sep-21</v>
      </c>
    </row>
    <row r="1470" spans="1:23" x14ac:dyDescent="0.25">
      <c r="A1470" s="54" t="s">
        <v>317</v>
      </c>
      <c r="B1470" s="54" t="s">
        <v>428</v>
      </c>
      <c r="C1470" s="54" t="s">
        <v>263</v>
      </c>
      <c r="D1470" s="54" t="s">
        <v>429</v>
      </c>
      <c r="E1470" s="54" t="s">
        <v>8542</v>
      </c>
      <c r="F1470" s="71">
        <v>44457</v>
      </c>
      <c r="G1470" s="72">
        <v>2931.7</v>
      </c>
      <c r="H1470" s="72">
        <v>246995.73</v>
      </c>
      <c r="I1470" s="54" t="s">
        <v>265</v>
      </c>
      <c r="J1470" s="54" t="s">
        <v>321</v>
      </c>
      <c r="K1470" s="54" t="s">
        <v>8543</v>
      </c>
      <c r="L1470" s="54" t="s">
        <v>8544</v>
      </c>
      <c r="M1470" s="54" t="s">
        <v>8542</v>
      </c>
      <c r="N1470" s="54" t="s">
        <v>256</v>
      </c>
      <c r="O1470" s="54" t="s">
        <v>256</v>
      </c>
      <c r="P1470" s="54" t="s">
        <v>267</v>
      </c>
      <c r="Q1470" s="54" t="s">
        <v>256</v>
      </c>
      <c r="R1470" s="54" t="s">
        <v>431</v>
      </c>
      <c r="S1470" s="71"/>
      <c r="T1470" s="54" t="s">
        <v>256</v>
      </c>
      <c r="U1470" s="71">
        <v>44457</v>
      </c>
      <c r="V1470" s="54" t="s">
        <v>256</v>
      </c>
      <c r="W1470" t="str">
        <f t="shared" si="22"/>
        <v>Sep-21</v>
      </c>
    </row>
    <row r="1471" spans="1:23" x14ac:dyDescent="0.25">
      <c r="A1471" s="54" t="s">
        <v>317</v>
      </c>
      <c r="B1471" s="54" t="s">
        <v>428</v>
      </c>
      <c r="C1471" s="54" t="s">
        <v>263</v>
      </c>
      <c r="D1471" s="54" t="s">
        <v>429</v>
      </c>
      <c r="E1471" s="54" t="s">
        <v>8545</v>
      </c>
      <c r="F1471" s="71">
        <v>44462</v>
      </c>
      <c r="G1471" s="72">
        <v>594</v>
      </c>
      <c r="H1471" s="72">
        <v>50044.5</v>
      </c>
      <c r="I1471" s="54" t="s">
        <v>265</v>
      </c>
      <c r="J1471" s="54" t="s">
        <v>321</v>
      </c>
      <c r="K1471" s="54" t="s">
        <v>8546</v>
      </c>
      <c r="L1471" s="54" t="s">
        <v>8547</v>
      </c>
      <c r="M1471" s="54" t="s">
        <v>8545</v>
      </c>
      <c r="N1471" s="54" t="s">
        <v>256</v>
      </c>
      <c r="O1471" s="54" t="s">
        <v>256</v>
      </c>
      <c r="P1471" s="54" t="s">
        <v>267</v>
      </c>
      <c r="Q1471" s="54" t="s">
        <v>256</v>
      </c>
      <c r="R1471" s="54" t="s">
        <v>431</v>
      </c>
      <c r="S1471" s="71"/>
      <c r="T1471" s="54" t="s">
        <v>256</v>
      </c>
      <c r="U1471" s="71">
        <v>44462</v>
      </c>
      <c r="V1471" s="54" t="s">
        <v>256</v>
      </c>
      <c r="W1471" t="str">
        <f t="shared" si="22"/>
        <v>Sep-21</v>
      </c>
    </row>
    <row r="1472" spans="1:23" x14ac:dyDescent="0.25">
      <c r="A1472" s="54" t="s">
        <v>317</v>
      </c>
      <c r="B1472" s="54" t="s">
        <v>428</v>
      </c>
      <c r="C1472" s="54" t="s">
        <v>263</v>
      </c>
      <c r="D1472" s="54" t="s">
        <v>429</v>
      </c>
      <c r="E1472" s="54" t="s">
        <v>8548</v>
      </c>
      <c r="F1472" s="71">
        <v>44460</v>
      </c>
      <c r="G1472" s="72">
        <v>328.5</v>
      </c>
      <c r="H1472" s="72">
        <v>27676.13</v>
      </c>
      <c r="I1472" s="54" t="s">
        <v>265</v>
      </c>
      <c r="J1472" s="54" t="s">
        <v>321</v>
      </c>
      <c r="K1472" s="54" t="s">
        <v>8549</v>
      </c>
      <c r="L1472" s="54" t="s">
        <v>8550</v>
      </c>
      <c r="M1472" s="54" t="s">
        <v>8548</v>
      </c>
      <c r="N1472" s="54" t="s">
        <v>256</v>
      </c>
      <c r="O1472" s="54" t="s">
        <v>256</v>
      </c>
      <c r="P1472" s="54" t="s">
        <v>267</v>
      </c>
      <c r="Q1472" s="54" t="s">
        <v>256</v>
      </c>
      <c r="R1472" s="54" t="s">
        <v>431</v>
      </c>
      <c r="S1472" s="71"/>
      <c r="T1472" s="54" t="s">
        <v>256</v>
      </c>
      <c r="U1472" s="71">
        <v>44460</v>
      </c>
      <c r="V1472" s="54" t="s">
        <v>256</v>
      </c>
      <c r="W1472" t="str">
        <f t="shared" si="22"/>
        <v>Sep-21</v>
      </c>
    </row>
    <row r="1473" spans="1:23" x14ac:dyDescent="0.25">
      <c r="A1473" s="54" t="s">
        <v>317</v>
      </c>
      <c r="B1473" s="54" t="s">
        <v>428</v>
      </c>
      <c r="C1473" s="54" t="s">
        <v>263</v>
      </c>
      <c r="D1473" s="54" t="s">
        <v>429</v>
      </c>
      <c r="E1473" s="54" t="s">
        <v>8551</v>
      </c>
      <c r="F1473" s="71">
        <v>44460</v>
      </c>
      <c r="G1473" s="72">
        <v>354.27</v>
      </c>
      <c r="H1473" s="72">
        <v>29847.25</v>
      </c>
      <c r="I1473" s="54" t="s">
        <v>265</v>
      </c>
      <c r="J1473" s="54" t="s">
        <v>321</v>
      </c>
      <c r="K1473" s="54" t="s">
        <v>8552</v>
      </c>
      <c r="L1473" s="54" t="s">
        <v>8553</v>
      </c>
      <c r="M1473" s="54" t="s">
        <v>8551</v>
      </c>
      <c r="N1473" s="54" t="s">
        <v>256</v>
      </c>
      <c r="O1473" s="54" t="s">
        <v>256</v>
      </c>
      <c r="P1473" s="54" t="s">
        <v>267</v>
      </c>
      <c r="Q1473" s="54" t="s">
        <v>256</v>
      </c>
      <c r="R1473" s="54" t="s">
        <v>431</v>
      </c>
      <c r="S1473" s="71"/>
      <c r="T1473" s="54" t="s">
        <v>256</v>
      </c>
      <c r="U1473" s="71">
        <v>44460</v>
      </c>
      <c r="V1473" s="54" t="s">
        <v>256</v>
      </c>
      <c r="W1473" t="str">
        <f t="shared" si="22"/>
        <v>Sep-21</v>
      </c>
    </row>
    <row r="1474" spans="1:23" x14ac:dyDescent="0.25">
      <c r="A1474" s="54" t="s">
        <v>317</v>
      </c>
      <c r="B1474" s="54" t="s">
        <v>428</v>
      </c>
      <c r="C1474" s="54" t="s">
        <v>263</v>
      </c>
      <c r="D1474" s="54" t="s">
        <v>429</v>
      </c>
      <c r="E1474" s="54" t="s">
        <v>8554</v>
      </c>
      <c r="F1474" s="71">
        <v>44460</v>
      </c>
      <c r="G1474" s="72">
        <v>397.5</v>
      </c>
      <c r="H1474" s="72">
        <v>33489.379999999997</v>
      </c>
      <c r="I1474" s="54" t="s">
        <v>265</v>
      </c>
      <c r="J1474" s="54" t="s">
        <v>321</v>
      </c>
      <c r="K1474" s="54" t="s">
        <v>8555</v>
      </c>
      <c r="L1474" s="54" t="s">
        <v>8556</v>
      </c>
      <c r="M1474" s="54" t="s">
        <v>8554</v>
      </c>
      <c r="N1474" s="54" t="s">
        <v>256</v>
      </c>
      <c r="O1474" s="54" t="s">
        <v>256</v>
      </c>
      <c r="P1474" s="54" t="s">
        <v>267</v>
      </c>
      <c r="Q1474" s="54" t="s">
        <v>256</v>
      </c>
      <c r="R1474" s="54" t="s">
        <v>431</v>
      </c>
      <c r="S1474" s="71"/>
      <c r="T1474" s="54" t="s">
        <v>256</v>
      </c>
      <c r="U1474" s="71">
        <v>44460</v>
      </c>
      <c r="V1474" s="54" t="s">
        <v>256</v>
      </c>
      <c r="W1474" t="str">
        <f t="shared" ref="W1474:W1537" si="23">TEXT(F1474,"MMM-YY")</f>
        <v>Sep-21</v>
      </c>
    </row>
    <row r="1475" spans="1:23" x14ac:dyDescent="0.25">
      <c r="A1475" s="54" t="s">
        <v>317</v>
      </c>
      <c r="B1475" s="54" t="s">
        <v>428</v>
      </c>
      <c r="C1475" s="54" t="s">
        <v>263</v>
      </c>
      <c r="D1475" s="54" t="s">
        <v>429</v>
      </c>
      <c r="E1475" s="54" t="s">
        <v>8557</v>
      </c>
      <c r="F1475" s="71">
        <v>44457</v>
      </c>
      <c r="G1475" s="72">
        <v>1039.1400000000001</v>
      </c>
      <c r="H1475" s="72">
        <v>87547.55</v>
      </c>
      <c r="I1475" s="54" t="s">
        <v>265</v>
      </c>
      <c r="J1475" s="54" t="s">
        <v>321</v>
      </c>
      <c r="K1475" s="54" t="s">
        <v>8558</v>
      </c>
      <c r="L1475" s="54" t="s">
        <v>8559</v>
      </c>
      <c r="M1475" s="54" t="s">
        <v>8557</v>
      </c>
      <c r="N1475" s="54" t="s">
        <v>256</v>
      </c>
      <c r="O1475" s="54" t="s">
        <v>256</v>
      </c>
      <c r="P1475" s="54" t="s">
        <v>267</v>
      </c>
      <c r="Q1475" s="54" t="s">
        <v>256</v>
      </c>
      <c r="R1475" s="54" t="s">
        <v>431</v>
      </c>
      <c r="S1475" s="71"/>
      <c r="T1475" s="54" t="s">
        <v>256</v>
      </c>
      <c r="U1475" s="71">
        <v>44457</v>
      </c>
      <c r="V1475" s="54" t="s">
        <v>256</v>
      </c>
      <c r="W1475" t="str">
        <f t="shared" si="23"/>
        <v>Sep-21</v>
      </c>
    </row>
    <row r="1476" spans="1:23" x14ac:dyDescent="0.25">
      <c r="A1476" s="54" t="s">
        <v>317</v>
      </c>
      <c r="B1476" s="54" t="s">
        <v>428</v>
      </c>
      <c r="C1476" s="54" t="s">
        <v>263</v>
      </c>
      <c r="D1476" s="54" t="s">
        <v>429</v>
      </c>
      <c r="E1476" s="54" t="s">
        <v>8560</v>
      </c>
      <c r="F1476" s="71">
        <v>44457</v>
      </c>
      <c r="G1476" s="72">
        <v>1608.6</v>
      </c>
      <c r="H1476" s="72">
        <v>135524.54999999999</v>
      </c>
      <c r="I1476" s="54" t="s">
        <v>265</v>
      </c>
      <c r="J1476" s="54" t="s">
        <v>321</v>
      </c>
      <c r="K1476" s="54" t="s">
        <v>8561</v>
      </c>
      <c r="L1476" s="54" t="s">
        <v>8562</v>
      </c>
      <c r="M1476" s="54" t="s">
        <v>8560</v>
      </c>
      <c r="N1476" s="54" t="s">
        <v>256</v>
      </c>
      <c r="O1476" s="54" t="s">
        <v>256</v>
      </c>
      <c r="P1476" s="54" t="s">
        <v>267</v>
      </c>
      <c r="Q1476" s="54" t="s">
        <v>256</v>
      </c>
      <c r="R1476" s="54" t="s">
        <v>431</v>
      </c>
      <c r="S1476" s="71"/>
      <c r="T1476" s="54" t="s">
        <v>256</v>
      </c>
      <c r="U1476" s="71">
        <v>44457</v>
      </c>
      <c r="V1476" s="54" t="s">
        <v>256</v>
      </c>
      <c r="W1476" t="str">
        <f t="shared" si="23"/>
        <v>Sep-21</v>
      </c>
    </row>
    <row r="1477" spans="1:23" x14ac:dyDescent="0.25">
      <c r="A1477" s="54" t="s">
        <v>317</v>
      </c>
      <c r="B1477" s="54" t="s">
        <v>428</v>
      </c>
      <c r="C1477" s="54" t="s">
        <v>263</v>
      </c>
      <c r="D1477" s="54" t="s">
        <v>429</v>
      </c>
      <c r="E1477" s="54" t="s">
        <v>8563</v>
      </c>
      <c r="F1477" s="71">
        <v>44457</v>
      </c>
      <c r="G1477" s="72">
        <v>652.02</v>
      </c>
      <c r="H1477" s="72">
        <v>54932.69</v>
      </c>
      <c r="I1477" s="54" t="s">
        <v>265</v>
      </c>
      <c r="J1477" s="54" t="s">
        <v>321</v>
      </c>
      <c r="K1477" s="54" t="s">
        <v>8564</v>
      </c>
      <c r="L1477" s="54" t="s">
        <v>8565</v>
      </c>
      <c r="M1477" s="54" t="s">
        <v>8563</v>
      </c>
      <c r="N1477" s="54" t="s">
        <v>256</v>
      </c>
      <c r="O1477" s="54" t="s">
        <v>256</v>
      </c>
      <c r="P1477" s="54" t="s">
        <v>267</v>
      </c>
      <c r="Q1477" s="54" t="s">
        <v>256</v>
      </c>
      <c r="R1477" s="54" t="s">
        <v>431</v>
      </c>
      <c r="S1477" s="71"/>
      <c r="T1477" s="54" t="s">
        <v>256</v>
      </c>
      <c r="U1477" s="71">
        <v>44457</v>
      </c>
      <c r="V1477" s="54" t="s">
        <v>256</v>
      </c>
      <c r="W1477" t="str">
        <f t="shared" si="23"/>
        <v>Sep-21</v>
      </c>
    </row>
    <row r="1478" spans="1:23" x14ac:dyDescent="0.25">
      <c r="A1478" s="54" t="s">
        <v>317</v>
      </c>
      <c r="B1478" s="54" t="s">
        <v>428</v>
      </c>
      <c r="C1478" s="54" t="s">
        <v>263</v>
      </c>
      <c r="D1478" s="54" t="s">
        <v>429</v>
      </c>
      <c r="E1478" s="54" t="s">
        <v>8566</v>
      </c>
      <c r="F1478" s="71">
        <v>44457</v>
      </c>
      <c r="G1478" s="72">
        <v>271.95</v>
      </c>
      <c r="H1478" s="72">
        <v>22911.79</v>
      </c>
      <c r="I1478" s="54" t="s">
        <v>265</v>
      </c>
      <c r="J1478" s="54" t="s">
        <v>321</v>
      </c>
      <c r="K1478" s="54" t="s">
        <v>8567</v>
      </c>
      <c r="L1478" s="54" t="s">
        <v>8568</v>
      </c>
      <c r="M1478" s="54" t="s">
        <v>8566</v>
      </c>
      <c r="N1478" s="54" t="s">
        <v>256</v>
      </c>
      <c r="O1478" s="54" t="s">
        <v>256</v>
      </c>
      <c r="P1478" s="54" t="s">
        <v>267</v>
      </c>
      <c r="Q1478" s="54" t="s">
        <v>256</v>
      </c>
      <c r="R1478" s="54" t="s">
        <v>431</v>
      </c>
      <c r="S1478" s="71"/>
      <c r="T1478" s="54" t="s">
        <v>256</v>
      </c>
      <c r="U1478" s="71">
        <v>44457</v>
      </c>
      <c r="V1478" s="54" t="s">
        <v>256</v>
      </c>
      <c r="W1478" t="str">
        <f t="shared" si="23"/>
        <v>Sep-21</v>
      </c>
    </row>
    <row r="1479" spans="1:23" x14ac:dyDescent="0.25">
      <c r="A1479" s="54" t="s">
        <v>317</v>
      </c>
      <c r="B1479" s="54" t="s">
        <v>428</v>
      </c>
      <c r="C1479" s="54" t="s">
        <v>263</v>
      </c>
      <c r="D1479" s="54" t="s">
        <v>429</v>
      </c>
      <c r="E1479" s="54" t="s">
        <v>8569</v>
      </c>
      <c r="F1479" s="71">
        <v>44457</v>
      </c>
      <c r="G1479" s="72">
        <v>209.22</v>
      </c>
      <c r="H1479" s="72">
        <v>17626.79</v>
      </c>
      <c r="I1479" s="54" t="s">
        <v>265</v>
      </c>
      <c r="J1479" s="54" t="s">
        <v>321</v>
      </c>
      <c r="K1479" s="54" t="s">
        <v>8570</v>
      </c>
      <c r="L1479" s="54" t="s">
        <v>8571</v>
      </c>
      <c r="M1479" s="54" t="s">
        <v>8569</v>
      </c>
      <c r="N1479" s="54" t="s">
        <v>256</v>
      </c>
      <c r="O1479" s="54" t="s">
        <v>256</v>
      </c>
      <c r="P1479" s="54" t="s">
        <v>267</v>
      </c>
      <c r="Q1479" s="54" t="s">
        <v>256</v>
      </c>
      <c r="R1479" s="54" t="s">
        <v>431</v>
      </c>
      <c r="S1479" s="71"/>
      <c r="T1479" s="54" t="s">
        <v>256</v>
      </c>
      <c r="U1479" s="71">
        <v>44457</v>
      </c>
      <c r="V1479" s="54" t="s">
        <v>256</v>
      </c>
      <c r="W1479" t="str">
        <f t="shared" si="23"/>
        <v>Sep-21</v>
      </c>
    </row>
    <row r="1480" spans="1:23" x14ac:dyDescent="0.25">
      <c r="A1480" s="54" t="s">
        <v>317</v>
      </c>
      <c r="B1480" s="54" t="s">
        <v>428</v>
      </c>
      <c r="C1480" s="54" t="s">
        <v>263</v>
      </c>
      <c r="D1480" s="54" t="s">
        <v>429</v>
      </c>
      <c r="E1480" s="54" t="s">
        <v>8572</v>
      </c>
      <c r="F1480" s="71">
        <v>44457</v>
      </c>
      <c r="G1480" s="72">
        <v>10.45</v>
      </c>
      <c r="H1480" s="72">
        <v>880.41</v>
      </c>
      <c r="I1480" s="54" t="s">
        <v>265</v>
      </c>
      <c r="J1480" s="54" t="s">
        <v>321</v>
      </c>
      <c r="K1480" s="54" t="s">
        <v>8573</v>
      </c>
      <c r="L1480" s="54" t="s">
        <v>8574</v>
      </c>
      <c r="M1480" s="54" t="s">
        <v>8572</v>
      </c>
      <c r="N1480" s="54" t="s">
        <v>256</v>
      </c>
      <c r="O1480" s="54" t="s">
        <v>256</v>
      </c>
      <c r="P1480" s="54" t="s">
        <v>267</v>
      </c>
      <c r="Q1480" s="54" t="s">
        <v>256</v>
      </c>
      <c r="R1480" s="54" t="s">
        <v>431</v>
      </c>
      <c r="S1480" s="71"/>
      <c r="T1480" s="54" t="s">
        <v>256</v>
      </c>
      <c r="U1480" s="71">
        <v>44457</v>
      </c>
      <c r="V1480" s="54" t="s">
        <v>256</v>
      </c>
      <c r="W1480" t="str">
        <f t="shared" si="23"/>
        <v>Sep-21</v>
      </c>
    </row>
    <row r="1481" spans="1:23" x14ac:dyDescent="0.25">
      <c r="A1481" s="54" t="s">
        <v>317</v>
      </c>
      <c r="B1481" s="54" t="s">
        <v>428</v>
      </c>
      <c r="C1481" s="54" t="s">
        <v>263</v>
      </c>
      <c r="D1481" s="54" t="s">
        <v>429</v>
      </c>
      <c r="E1481" s="54" t="s">
        <v>8575</v>
      </c>
      <c r="F1481" s="71">
        <v>44457</v>
      </c>
      <c r="G1481" s="72">
        <v>73.5</v>
      </c>
      <c r="H1481" s="72">
        <v>6192.38</v>
      </c>
      <c r="I1481" s="54" t="s">
        <v>265</v>
      </c>
      <c r="J1481" s="54" t="s">
        <v>321</v>
      </c>
      <c r="K1481" s="54" t="s">
        <v>8576</v>
      </c>
      <c r="L1481" s="54" t="s">
        <v>8577</v>
      </c>
      <c r="M1481" s="54" t="s">
        <v>8575</v>
      </c>
      <c r="N1481" s="54" t="s">
        <v>256</v>
      </c>
      <c r="O1481" s="54" t="s">
        <v>256</v>
      </c>
      <c r="P1481" s="54" t="s">
        <v>267</v>
      </c>
      <c r="Q1481" s="54" t="s">
        <v>256</v>
      </c>
      <c r="R1481" s="54" t="s">
        <v>431</v>
      </c>
      <c r="S1481" s="71"/>
      <c r="T1481" s="54" t="s">
        <v>256</v>
      </c>
      <c r="U1481" s="71">
        <v>44457</v>
      </c>
      <c r="V1481" s="54" t="s">
        <v>256</v>
      </c>
      <c r="W1481" t="str">
        <f t="shared" si="23"/>
        <v>Sep-21</v>
      </c>
    </row>
    <row r="1482" spans="1:23" x14ac:dyDescent="0.25">
      <c r="A1482" s="54" t="s">
        <v>317</v>
      </c>
      <c r="B1482" s="54" t="s">
        <v>428</v>
      </c>
      <c r="C1482" s="54" t="s">
        <v>263</v>
      </c>
      <c r="D1482" s="54" t="s">
        <v>429</v>
      </c>
      <c r="E1482" s="54" t="s">
        <v>8578</v>
      </c>
      <c r="F1482" s="71">
        <v>44460</v>
      </c>
      <c r="G1482" s="72">
        <v>24.45</v>
      </c>
      <c r="H1482" s="72">
        <v>2059.91</v>
      </c>
      <c r="I1482" s="54" t="s">
        <v>265</v>
      </c>
      <c r="J1482" s="54" t="s">
        <v>321</v>
      </c>
      <c r="K1482" s="54" t="s">
        <v>8579</v>
      </c>
      <c r="L1482" s="54" t="s">
        <v>8580</v>
      </c>
      <c r="M1482" s="54" t="s">
        <v>8578</v>
      </c>
      <c r="N1482" s="54" t="s">
        <v>256</v>
      </c>
      <c r="O1482" s="54" t="s">
        <v>256</v>
      </c>
      <c r="P1482" s="54" t="s">
        <v>267</v>
      </c>
      <c r="Q1482" s="54" t="s">
        <v>256</v>
      </c>
      <c r="R1482" s="54" t="s">
        <v>431</v>
      </c>
      <c r="S1482" s="71"/>
      <c r="T1482" s="54" t="s">
        <v>256</v>
      </c>
      <c r="U1482" s="71">
        <v>44460</v>
      </c>
      <c r="V1482" s="54" t="s">
        <v>256</v>
      </c>
      <c r="W1482" t="str">
        <f t="shared" si="23"/>
        <v>Sep-21</v>
      </c>
    </row>
    <row r="1483" spans="1:23" x14ac:dyDescent="0.25">
      <c r="A1483" s="54" t="s">
        <v>317</v>
      </c>
      <c r="B1483" s="54" t="s">
        <v>428</v>
      </c>
      <c r="C1483" s="54" t="s">
        <v>263</v>
      </c>
      <c r="D1483" s="54" t="s">
        <v>429</v>
      </c>
      <c r="E1483" s="54" t="s">
        <v>8581</v>
      </c>
      <c r="F1483" s="71">
        <v>44460</v>
      </c>
      <c r="G1483" s="72">
        <v>105</v>
      </c>
      <c r="H1483" s="72">
        <v>8846.25</v>
      </c>
      <c r="I1483" s="54" t="s">
        <v>265</v>
      </c>
      <c r="J1483" s="54" t="s">
        <v>321</v>
      </c>
      <c r="K1483" s="54" t="s">
        <v>8582</v>
      </c>
      <c r="L1483" s="54" t="s">
        <v>8583</v>
      </c>
      <c r="M1483" s="54" t="s">
        <v>8581</v>
      </c>
      <c r="N1483" s="54" t="s">
        <v>256</v>
      </c>
      <c r="O1483" s="54" t="s">
        <v>256</v>
      </c>
      <c r="P1483" s="54" t="s">
        <v>267</v>
      </c>
      <c r="Q1483" s="54" t="s">
        <v>256</v>
      </c>
      <c r="R1483" s="54" t="s">
        <v>431</v>
      </c>
      <c r="S1483" s="71"/>
      <c r="T1483" s="54" t="s">
        <v>256</v>
      </c>
      <c r="U1483" s="71">
        <v>44460</v>
      </c>
      <c r="V1483" s="54" t="s">
        <v>256</v>
      </c>
      <c r="W1483" t="str">
        <f t="shared" si="23"/>
        <v>Sep-21</v>
      </c>
    </row>
    <row r="1484" spans="1:23" x14ac:dyDescent="0.25">
      <c r="A1484" s="54" t="s">
        <v>317</v>
      </c>
      <c r="B1484" s="54" t="s">
        <v>428</v>
      </c>
      <c r="C1484" s="54" t="s">
        <v>263</v>
      </c>
      <c r="D1484" s="54" t="s">
        <v>429</v>
      </c>
      <c r="E1484" s="54" t="s">
        <v>8584</v>
      </c>
      <c r="F1484" s="71">
        <v>44457</v>
      </c>
      <c r="G1484" s="72">
        <v>210.6</v>
      </c>
      <c r="H1484" s="72">
        <v>17743.05</v>
      </c>
      <c r="I1484" s="54" t="s">
        <v>265</v>
      </c>
      <c r="J1484" s="54" t="s">
        <v>321</v>
      </c>
      <c r="K1484" s="54" t="s">
        <v>8585</v>
      </c>
      <c r="L1484" s="54" t="s">
        <v>8586</v>
      </c>
      <c r="M1484" s="54" t="s">
        <v>8584</v>
      </c>
      <c r="N1484" s="54" t="s">
        <v>256</v>
      </c>
      <c r="O1484" s="54" t="s">
        <v>256</v>
      </c>
      <c r="P1484" s="54" t="s">
        <v>267</v>
      </c>
      <c r="Q1484" s="54" t="s">
        <v>256</v>
      </c>
      <c r="R1484" s="54" t="s">
        <v>431</v>
      </c>
      <c r="S1484" s="71"/>
      <c r="T1484" s="54" t="s">
        <v>256</v>
      </c>
      <c r="U1484" s="71">
        <v>44457</v>
      </c>
      <c r="V1484" s="54" t="s">
        <v>256</v>
      </c>
      <c r="W1484" t="str">
        <f t="shared" si="23"/>
        <v>Sep-21</v>
      </c>
    </row>
    <row r="1485" spans="1:23" x14ac:dyDescent="0.25">
      <c r="A1485" s="54" t="s">
        <v>317</v>
      </c>
      <c r="B1485" s="54" t="s">
        <v>428</v>
      </c>
      <c r="C1485" s="54" t="s">
        <v>263</v>
      </c>
      <c r="D1485" s="54" t="s">
        <v>429</v>
      </c>
      <c r="E1485" s="54" t="s">
        <v>8587</v>
      </c>
      <c r="F1485" s="71">
        <v>44457</v>
      </c>
      <c r="G1485" s="72">
        <v>488.53</v>
      </c>
      <c r="H1485" s="72">
        <v>41158.65</v>
      </c>
      <c r="I1485" s="54" t="s">
        <v>265</v>
      </c>
      <c r="J1485" s="54" t="s">
        <v>321</v>
      </c>
      <c r="K1485" s="54" t="s">
        <v>8588</v>
      </c>
      <c r="L1485" s="54" t="s">
        <v>8589</v>
      </c>
      <c r="M1485" s="54" t="s">
        <v>8587</v>
      </c>
      <c r="N1485" s="54" t="s">
        <v>256</v>
      </c>
      <c r="O1485" s="54" t="s">
        <v>256</v>
      </c>
      <c r="P1485" s="54" t="s">
        <v>267</v>
      </c>
      <c r="Q1485" s="54" t="s">
        <v>256</v>
      </c>
      <c r="R1485" s="54" t="s">
        <v>431</v>
      </c>
      <c r="S1485" s="71"/>
      <c r="T1485" s="54" t="s">
        <v>256</v>
      </c>
      <c r="U1485" s="71">
        <v>44457</v>
      </c>
      <c r="V1485" s="54" t="s">
        <v>256</v>
      </c>
      <c r="W1485" t="str">
        <f t="shared" si="23"/>
        <v>Sep-21</v>
      </c>
    </row>
    <row r="1486" spans="1:23" x14ac:dyDescent="0.25">
      <c r="A1486" s="54" t="s">
        <v>317</v>
      </c>
      <c r="B1486" s="54" t="s">
        <v>428</v>
      </c>
      <c r="C1486" s="54" t="s">
        <v>263</v>
      </c>
      <c r="D1486" s="54" t="s">
        <v>429</v>
      </c>
      <c r="E1486" s="54" t="s">
        <v>8590</v>
      </c>
      <c r="F1486" s="71">
        <v>44457</v>
      </c>
      <c r="G1486" s="72">
        <v>507.7</v>
      </c>
      <c r="H1486" s="72">
        <v>42773.73</v>
      </c>
      <c r="I1486" s="54" t="s">
        <v>265</v>
      </c>
      <c r="J1486" s="54" t="s">
        <v>321</v>
      </c>
      <c r="K1486" s="54" t="s">
        <v>8591</v>
      </c>
      <c r="L1486" s="54" t="s">
        <v>8592</v>
      </c>
      <c r="M1486" s="54" t="s">
        <v>8590</v>
      </c>
      <c r="N1486" s="54" t="s">
        <v>256</v>
      </c>
      <c r="O1486" s="54" t="s">
        <v>256</v>
      </c>
      <c r="P1486" s="54" t="s">
        <v>267</v>
      </c>
      <c r="Q1486" s="54" t="s">
        <v>256</v>
      </c>
      <c r="R1486" s="54" t="s">
        <v>431</v>
      </c>
      <c r="S1486" s="71"/>
      <c r="T1486" s="54" t="s">
        <v>256</v>
      </c>
      <c r="U1486" s="71">
        <v>44457</v>
      </c>
      <c r="V1486" s="54" t="s">
        <v>256</v>
      </c>
      <c r="W1486" t="str">
        <f t="shared" si="23"/>
        <v>Sep-21</v>
      </c>
    </row>
    <row r="1487" spans="1:23" x14ac:dyDescent="0.25">
      <c r="A1487" s="54" t="s">
        <v>317</v>
      </c>
      <c r="B1487" s="54" t="s">
        <v>428</v>
      </c>
      <c r="C1487" s="54" t="s">
        <v>263</v>
      </c>
      <c r="D1487" s="54" t="s">
        <v>429</v>
      </c>
      <c r="E1487" s="54" t="s">
        <v>8593</v>
      </c>
      <c r="F1487" s="71">
        <v>44457</v>
      </c>
      <c r="G1487" s="72">
        <v>618.16</v>
      </c>
      <c r="H1487" s="72">
        <v>52079.98</v>
      </c>
      <c r="I1487" s="54" t="s">
        <v>265</v>
      </c>
      <c r="J1487" s="54" t="s">
        <v>321</v>
      </c>
      <c r="K1487" s="54" t="s">
        <v>8594</v>
      </c>
      <c r="L1487" s="54" t="s">
        <v>8595</v>
      </c>
      <c r="M1487" s="54" t="s">
        <v>8593</v>
      </c>
      <c r="N1487" s="54" t="s">
        <v>256</v>
      </c>
      <c r="O1487" s="54" t="s">
        <v>256</v>
      </c>
      <c r="P1487" s="54" t="s">
        <v>267</v>
      </c>
      <c r="Q1487" s="54" t="s">
        <v>256</v>
      </c>
      <c r="R1487" s="54" t="s">
        <v>431</v>
      </c>
      <c r="S1487" s="71"/>
      <c r="T1487" s="54" t="s">
        <v>256</v>
      </c>
      <c r="U1487" s="71">
        <v>44457</v>
      </c>
      <c r="V1487" s="54" t="s">
        <v>256</v>
      </c>
      <c r="W1487" t="str">
        <f t="shared" si="23"/>
        <v>Sep-21</v>
      </c>
    </row>
    <row r="1488" spans="1:23" x14ac:dyDescent="0.25">
      <c r="A1488" s="54" t="s">
        <v>317</v>
      </c>
      <c r="B1488" s="54" t="s">
        <v>428</v>
      </c>
      <c r="C1488" s="54" t="s">
        <v>263</v>
      </c>
      <c r="D1488" s="54" t="s">
        <v>429</v>
      </c>
      <c r="E1488" s="54" t="s">
        <v>8596</v>
      </c>
      <c r="F1488" s="71">
        <v>44457</v>
      </c>
      <c r="G1488" s="72">
        <v>385.19</v>
      </c>
      <c r="H1488" s="72">
        <v>32452.26</v>
      </c>
      <c r="I1488" s="54" t="s">
        <v>265</v>
      </c>
      <c r="J1488" s="54" t="s">
        <v>321</v>
      </c>
      <c r="K1488" s="54" t="s">
        <v>8597</v>
      </c>
      <c r="L1488" s="54" t="s">
        <v>8598</v>
      </c>
      <c r="M1488" s="54" t="s">
        <v>8596</v>
      </c>
      <c r="N1488" s="54" t="s">
        <v>256</v>
      </c>
      <c r="O1488" s="54" t="s">
        <v>256</v>
      </c>
      <c r="P1488" s="54" t="s">
        <v>267</v>
      </c>
      <c r="Q1488" s="54" t="s">
        <v>256</v>
      </c>
      <c r="R1488" s="54" t="s">
        <v>431</v>
      </c>
      <c r="S1488" s="71"/>
      <c r="T1488" s="54" t="s">
        <v>256</v>
      </c>
      <c r="U1488" s="71">
        <v>44457</v>
      </c>
      <c r="V1488" s="54" t="s">
        <v>256</v>
      </c>
      <c r="W1488" t="str">
        <f t="shared" si="23"/>
        <v>Sep-21</v>
      </c>
    </row>
    <row r="1489" spans="1:23" x14ac:dyDescent="0.25">
      <c r="A1489" s="54" t="s">
        <v>317</v>
      </c>
      <c r="B1489" s="54" t="s">
        <v>428</v>
      </c>
      <c r="C1489" s="54" t="s">
        <v>263</v>
      </c>
      <c r="D1489" s="54" t="s">
        <v>429</v>
      </c>
      <c r="E1489" s="54" t="s">
        <v>8599</v>
      </c>
      <c r="F1489" s="71">
        <v>44460</v>
      </c>
      <c r="G1489" s="72">
        <v>240.45</v>
      </c>
      <c r="H1489" s="72">
        <v>20257.91</v>
      </c>
      <c r="I1489" s="54" t="s">
        <v>265</v>
      </c>
      <c r="J1489" s="54" t="s">
        <v>321</v>
      </c>
      <c r="K1489" s="54" t="s">
        <v>8600</v>
      </c>
      <c r="L1489" s="54" t="s">
        <v>8601</v>
      </c>
      <c r="M1489" s="54" t="s">
        <v>8599</v>
      </c>
      <c r="N1489" s="54" t="s">
        <v>256</v>
      </c>
      <c r="O1489" s="54" t="s">
        <v>256</v>
      </c>
      <c r="P1489" s="54" t="s">
        <v>267</v>
      </c>
      <c r="Q1489" s="54" t="s">
        <v>256</v>
      </c>
      <c r="R1489" s="54" t="s">
        <v>431</v>
      </c>
      <c r="S1489" s="71"/>
      <c r="T1489" s="54" t="s">
        <v>256</v>
      </c>
      <c r="U1489" s="71">
        <v>44460</v>
      </c>
      <c r="V1489" s="54" t="s">
        <v>256</v>
      </c>
      <c r="W1489" t="str">
        <f t="shared" si="23"/>
        <v>Sep-21</v>
      </c>
    </row>
    <row r="1490" spans="1:23" x14ac:dyDescent="0.25">
      <c r="A1490" s="54" t="s">
        <v>317</v>
      </c>
      <c r="B1490" s="54" t="s">
        <v>428</v>
      </c>
      <c r="C1490" s="54" t="s">
        <v>263</v>
      </c>
      <c r="D1490" s="54" t="s">
        <v>429</v>
      </c>
      <c r="E1490" s="54" t="s">
        <v>8602</v>
      </c>
      <c r="F1490" s="71">
        <v>44461</v>
      </c>
      <c r="G1490" s="72">
        <v>796.29</v>
      </c>
      <c r="H1490" s="72">
        <v>67087.429999999993</v>
      </c>
      <c r="I1490" s="54" t="s">
        <v>265</v>
      </c>
      <c r="J1490" s="54" t="s">
        <v>321</v>
      </c>
      <c r="K1490" s="54" t="s">
        <v>8603</v>
      </c>
      <c r="L1490" s="54" t="s">
        <v>8604</v>
      </c>
      <c r="M1490" s="54" t="s">
        <v>8602</v>
      </c>
      <c r="N1490" s="54" t="s">
        <v>256</v>
      </c>
      <c r="O1490" s="54" t="s">
        <v>256</v>
      </c>
      <c r="P1490" s="54" t="s">
        <v>267</v>
      </c>
      <c r="Q1490" s="54" t="s">
        <v>256</v>
      </c>
      <c r="R1490" s="54" t="s">
        <v>431</v>
      </c>
      <c r="S1490" s="71"/>
      <c r="T1490" s="54" t="s">
        <v>256</v>
      </c>
      <c r="U1490" s="71">
        <v>44461</v>
      </c>
      <c r="V1490" s="54" t="s">
        <v>256</v>
      </c>
      <c r="W1490" t="str">
        <f t="shared" si="23"/>
        <v>Sep-21</v>
      </c>
    </row>
    <row r="1491" spans="1:23" x14ac:dyDescent="0.25">
      <c r="A1491" s="54" t="s">
        <v>317</v>
      </c>
      <c r="B1491" s="54" t="s">
        <v>428</v>
      </c>
      <c r="C1491" s="54" t="s">
        <v>263</v>
      </c>
      <c r="D1491" s="54" t="s">
        <v>429</v>
      </c>
      <c r="E1491" s="54" t="s">
        <v>8605</v>
      </c>
      <c r="F1491" s="71">
        <v>44461</v>
      </c>
      <c r="G1491" s="72">
        <v>465.8</v>
      </c>
      <c r="H1491" s="72">
        <v>39243.65</v>
      </c>
      <c r="I1491" s="54" t="s">
        <v>265</v>
      </c>
      <c r="J1491" s="54" t="s">
        <v>321</v>
      </c>
      <c r="K1491" s="54" t="s">
        <v>8606</v>
      </c>
      <c r="L1491" s="54" t="s">
        <v>8607</v>
      </c>
      <c r="M1491" s="54" t="s">
        <v>8605</v>
      </c>
      <c r="N1491" s="54" t="s">
        <v>256</v>
      </c>
      <c r="O1491" s="54" t="s">
        <v>256</v>
      </c>
      <c r="P1491" s="54" t="s">
        <v>267</v>
      </c>
      <c r="Q1491" s="54" t="s">
        <v>256</v>
      </c>
      <c r="R1491" s="54" t="s">
        <v>431</v>
      </c>
      <c r="S1491" s="71"/>
      <c r="T1491" s="54" t="s">
        <v>256</v>
      </c>
      <c r="U1491" s="71">
        <v>44461</v>
      </c>
      <c r="V1491" s="54" t="s">
        <v>256</v>
      </c>
      <c r="W1491" t="str">
        <f t="shared" si="23"/>
        <v>Sep-21</v>
      </c>
    </row>
    <row r="1492" spans="1:23" x14ac:dyDescent="0.25">
      <c r="A1492" s="54" t="s">
        <v>317</v>
      </c>
      <c r="B1492" s="54" t="s">
        <v>428</v>
      </c>
      <c r="C1492" s="54" t="s">
        <v>263</v>
      </c>
      <c r="D1492" s="54" t="s">
        <v>429</v>
      </c>
      <c r="E1492" s="54" t="s">
        <v>8608</v>
      </c>
      <c r="F1492" s="71">
        <v>44460</v>
      </c>
      <c r="G1492" s="72">
        <v>445.26</v>
      </c>
      <c r="H1492" s="72">
        <v>37513.160000000003</v>
      </c>
      <c r="I1492" s="54" t="s">
        <v>265</v>
      </c>
      <c r="J1492" s="54" t="s">
        <v>321</v>
      </c>
      <c r="K1492" s="54" t="s">
        <v>8609</v>
      </c>
      <c r="L1492" s="54" t="s">
        <v>8610</v>
      </c>
      <c r="M1492" s="54" t="s">
        <v>8608</v>
      </c>
      <c r="N1492" s="54" t="s">
        <v>256</v>
      </c>
      <c r="O1492" s="54" t="s">
        <v>256</v>
      </c>
      <c r="P1492" s="54" t="s">
        <v>267</v>
      </c>
      <c r="Q1492" s="54" t="s">
        <v>256</v>
      </c>
      <c r="R1492" s="54" t="s">
        <v>431</v>
      </c>
      <c r="S1492" s="71"/>
      <c r="T1492" s="54" t="s">
        <v>256</v>
      </c>
      <c r="U1492" s="71">
        <v>44460</v>
      </c>
      <c r="V1492" s="54" t="s">
        <v>256</v>
      </c>
      <c r="W1492" t="str">
        <f t="shared" si="23"/>
        <v>Sep-21</v>
      </c>
    </row>
    <row r="1493" spans="1:23" x14ac:dyDescent="0.25">
      <c r="A1493" s="54" t="s">
        <v>317</v>
      </c>
      <c r="B1493" s="54" t="s">
        <v>428</v>
      </c>
      <c r="C1493" s="54" t="s">
        <v>263</v>
      </c>
      <c r="D1493" s="54" t="s">
        <v>429</v>
      </c>
      <c r="E1493" s="54" t="s">
        <v>8611</v>
      </c>
      <c r="F1493" s="71">
        <v>44460</v>
      </c>
      <c r="G1493" s="72">
        <v>135.85</v>
      </c>
      <c r="H1493" s="72">
        <v>11445.36</v>
      </c>
      <c r="I1493" s="54" t="s">
        <v>265</v>
      </c>
      <c r="J1493" s="54" t="s">
        <v>321</v>
      </c>
      <c r="K1493" s="54" t="s">
        <v>8612</v>
      </c>
      <c r="L1493" s="54" t="s">
        <v>8613</v>
      </c>
      <c r="M1493" s="54" t="s">
        <v>8611</v>
      </c>
      <c r="N1493" s="54" t="s">
        <v>256</v>
      </c>
      <c r="O1493" s="54" t="s">
        <v>256</v>
      </c>
      <c r="P1493" s="54" t="s">
        <v>267</v>
      </c>
      <c r="Q1493" s="54" t="s">
        <v>256</v>
      </c>
      <c r="R1493" s="54" t="s">
        <v>431</v>
      </c>
      <c r="S1493" s="71"/>
      <c r="T1493" s="54" t="s">
        <v>256</v>
      </c>
      <c r="U1493" s="71">
        <v>44460</v>
      </c>
      <c r="V1493" s="54" t="s">
        <v>256</v>
      </c>
      <c r="W1493" t="str">
        <f t="shared" si="23"/>
        <v>Sep-21</v>
      </c>
    </row>
    <row r="1494" spans="1:23" x14ac:dyDescent="0.25">
      <c r="A1494" s="54" t="s">
        <v>317</v>
      </c>
      <c r="B1494" s="54" t="s">
        <v>428</v>
      </c>
      <c r="C1494" s="54" t="s">
        <v>263</v>
      </c>
      <c r="D1494" s="54" t="s">
        <v>429</v>
      </c>
      <c r="E1494" s="54" t="s">
        <v>8614</v>
      </c>
      <c r="F1494" s="71">
        <v>44457</v>
      </c>
      <c r="G1494" s="72">
        <v>433.57</v>
      </c>
      <c r="H1494" s="72">
        <v>36528.269999999997</v>
      </c>
      <c r="I1494" s="54" t="s">
        <v>265</v>
      </c>
      <c r="J1494" s="54" t="s">
        <v>321</v>
      </c>
      <c r="K1494" s="54" t="s">
        <v>8615</v>
      </c>
      <c r="L1494" s="54" t="s">
        <v>8616</v>
      </c>
      <c r="M1494" s="54" t="s">
        <v>8614</v>
      </c>
      <c r="N1494" s="54" t="s">
        <v>256</v>
      </c>
      <c r="O1494" s="54" t="s">
        <v>256</v>
      </c>
      <c r="P1494" s="54" t="s">
        <v>267</v>
      </c>
      <c r="Q1494" s="54" t="s">
        <v>256</v>
      </c>
      <c r="R1494" s="54" t="s">
        <v>431</v>
      </c>
      <c r="S1494" s="71"/>
      <c r="T1494" s="54" t="s">
        <v>256</v>
      </c>
      <c r="U1494" s="71">
        <v>44457</v>
      </c>
      <c r="V1494" s="54" t="s">
        <v>256</v>
      </c>
      <c r="W1494" t="str">
        <f t="shared" si="23"/>
        <v>Sep-21</v>
      </c>
    </row>
    <row r="1495" spans="1:23" x14ac:dyDescent="0.25">
      <c r="A1495" s="54" t="s">
        <v>317</v>
      </c>
      <c r="B1495" s="54" t="s">
        <v>428</v>
      </c>
      <c r="C1495" s="54" t="s">
        <v>263</v>
      </c>
      <c r="D1495" s="54" t="s">
        <v>429</v>
      </c>
      <c r="E1495" s="54" t="s">
        <v>8617</v>
      </c>
      <c r="F1495" s="71">
        <v>44457</v>
      </c>
      <c r="G1495" s="72">
        <v>159.12</v>
      </c>
      <c r="H1495" s="72">
        <v>13405.86</v>
      </c>
      <c r="I1495" s="54" t="s">
        <v>265</v>
      </c>
      <c r="J1495" s="54" t="s">
        <v>321</v>
      </c>
      <c r="K1495" s="54" t="s">
        <v>8618</v>
      </c>
      <c r="L1495" s="54" t="s">
        <v>8619</v>
      </c>
      <c r="M1495" s="54" t="s">
        <v>8617</v>
      </c>
      <c r="N1495" s="54" t="s">
        <v>256</v>
      </c>
      <c r="O1495" s="54" t="s">
        <v>256</v>
      </c>
      <c r="P1495" s="54" t="s">
        <v>267</v>
      </c>
      <c r="Q1495" s="54" t="s">
        <v>256</v>
      </c>
      <c r="R1495" s="54" t="s">
        <v>431</v>
      </c>
      <c r="S1495" s="71"/>
      <c r="T1495" s="54" t="s">
        <v>256</v>
      </c>
      <c r="U1495" s="71">
        <v>44457</v>
      </c>
      <c r="V1495" s="54" t="s">
        <v>256</v>
      </c>
      <c r="W1495" t="str">
        <f t="shared" si="23"/>
        <v>Sep-21</v>
      </c>
    </row>
    <row r="1496" spans="1:23" x14ac:dyDescent="0.25">
      <c r="A1496" s="54" t="s">
        <v>317</v>
      </c>
      <c r="B1496" s="54" t="s">
        <v>428</v>
      </c>
      <c r="C1496" s="54" t="s">
        <v>263</v>
      </c>
      <c r="D1496" s="54" t="s">
        <v>429</v>
      </c>
      <c r="E1496" s="54" t="s">
        <v>8620</v>
      </c>
      <c r="F1496" s="71">
        <v>44457</v>
      </c>
      <c r="G1496" s="72">
        <v>26.91</v>
      </c>
      <c r="H1496" s="72">
        <v>2267.17</v>
      </c>
      <c r="I1496" s="54" t="s">
        <v>265</v>
      </c>
      <c r="J1496" s="54" t="s">
        <v>321</v>
      </c>
      <c r="K1496" s="54" t="s">
        <v>8621</v>
      </c>
      <c r="L1496" s="54" t="s">
        <v>8622</v>
      </c>
      <c r="M1496" s="54" t="s">
        <v>8620</v>
      </c>
      <c r="N1496" s="54" t="s">
        <v>256</v>
      </c>
      <c r="O1496" s="54" t="s">
        <v>256</v>
      </c>
      <c r="P1496" s="54" t="s">
        <v>267</v>
      </c>
      <c r="Q1496" s="54" t="s">
        <v>256</v>
      </c>
      <c r="R1496" s="54" t="s">
        <v>431</v>
      </c>
      <c r="S1496" s="71"/>
      <c r="T1496" s="54" t="s">
        <v>256</v>
      </c>
      <c r="U1496" s="71">
        <v>44457</v>
      </c>
      <c r="V1496" s="54" t="s">
        <v>256</v>
      </c>
      <c r="W1496" t="str">
        <f t="shared" si="23"/>
        <v>Sep-21</v>
      </c>
    </row>
    <row r="1497" spans="1:23" x14ac:dyDescent="0.25">
      <c r="A1497" s="54" t="s">
        <v>317</v>
      </c>
      <c r="B1497" s="54" t="s">
        <v>428</v>
      </c>
      <c r="C1497" s="54" t="s">
        <v>263</v>
      </c>
      <c r="D1497" s="54" t="s">
        <v>429</v>
      </c>
      <c r="E1497" s="54" t="s">
        <v>8623</v>
      </c>
      <c r="F1497" s="71">
        <v>44457</v>
      </c>
      <c r="G1497" s="72">
        <v>223.83</v>
      </c>
      <c r="H1497" s="72">
        <v>18857.68</v>
      </c>
      <c r="I1497" s="54" t="s">
        <v>265</v>
      </c>
      <c r="J1497" s="54" t="s">
        <v>321</v>
      </c>
      <c r="K1497" s="54" t="s">
        <v>8624</v>
      </c>
      <c r="L1497" s="54" t="s">
        <v>8625</v>
      </c>
      <c r="M1497" s="54" t="s">
        <v>8623</v>
      </c>
      <c r="N1497" s="54" t="s">
        <v>256</v>
      </c>
      <c r="O1497" s="54" t="s">
        <v>256</v>
      </c>
      <c r="P1497" s="54" t="s">
        <v>267</v>
      </c>
      <c r="Q1497" s="54" t="s">
        <v>256</v>
      </c>
      <c r="R1497" s="54" t="s">
        <v>431</v>
      </c>
      <c r="S1497" s="71"/>
      <c r="T1497" s="54" t="s">
        <v>256</v>
      </c>
      <c r="U1497" s="71">
        <v>44457</v>
      </c>
      <c r="V1497" s="54" t="s">
        <v>256</v>
      </c>
      <c r="W1497" t="str">
        <f t="shared" si="23"/>
        <v>Sep-21</v>
      </c>
    </row>
    <row r="1498" spans="1:23" x14ac:dyDescent="0.25">
      <c r="A1498" s="54" t="s">
        <v>317</v>
      </c>
      <c r="B1498" s="54" t="s">
        <v>428</v>
      </c>
      <c r="C1498" s="54" t="s">
        <v>263</v>
      </c>
      <c r="D1498" s="54" t="s">
        <v>429</v>
      </c>
      <c r="E1498" s="54" t="s">
        <v>8626</v>
      </c>
      <c r="F1498" s="71">
        <v>44457</v>
      </c>
      <c r="G1498" s="72">
        <v>3439.78</v>
      </c>
      <c r="H1498" s="72">
        <v>289801.46999999997</v>
      </c>
      <c r="I1498" s="54" t="s">
        <v>265</v>
      </c>
      <c r="J1498" s="54" t="s">
        <v>321</v>
      </c>
      <c r="K1498" s="54" t="s">
        <v>8627</v>
      </c>
      <c r="L1498" s="54" t="s">
        <v>8628</v>
      </c>
      <c r="M1498" s="54" t="s">
        <v>8626</v>
      </c>
      <c r="N1498" s="54" t="s">
        <v>256</v>
      </c>
      <c r="O1498" s="54" t="s">
        <v>256</v>
      </c>
      <c r="P1498" s="54" t="s">
        <v>267</v>
      </c>
      <c r="Q1498" s="54" t="s">
        <v>256</v>
      </c>
      <c r="R1498" s="54" t="s">
        <v>431</v>
      </c>
      <c r="S1498" s="71"/>
      <c r="T1498" s="54" t="s">
        <v>256</v>
      </c>
      <c r="U1498" s="71">
        <v>44457</v>
      </c>
      <c r="V1498" s="54" t="s">
        <v>256</v>
      </c>
      <c r="W1498" t="str">
        <f t="shared" si="23"/>
        <v>Sep-21</v>
      </c>
    </row>
    <row r="1499" spans="1:23" x14ac:dyDescent="0.25">
      <c r="A1499" s="54" t="s">
        <v>317</v>
      </c>
      <c r="B1499" s="54" t="s">
        <v>428</v>
      </c>
      <c r="C1499" s="54" t="s">
        <v>263</v>
      </c>
      <c r="D1499" s="54" t="s">
        <v>429</v>
      </c>
      <c r="E1499" s="54" t="s">
        <v>8629</v>
      </c>
      <c r="F1499" s="71">
        <v>44457</v>
      </c>
      <c r="G1499" s="72">
        <v>5176.12</v>
      </c>
      <c r="H1499" s="72">
        <v>436088.11</v>
      </c>
      <c r="I1499" s="54" t="s">
        <v>265</v>
      </c>
      <c r="J1499" s="54" t="s">
        <v>321</v>
      </c>
      <c r="K1499" s="54" t="s">
        <v>8630</v>
      </c>
      <c r="L1499" s="54" t="s">
        <v>8631</v>
      </c>
      <c r="M1499" s="54" t="s">
        <v>8629</v>
      </c>
      <c r="N1499" s="54" t="s">
        <v>256</v>
      </c>
      <c r="O1499" s="54" t="s">
        <v>256</v>
      </c>
      <c r="P1499" s="54" t="s">
        <v>267</v>
      </c>
      <c r="Q1499" s="54" t="s">
        <v>256</v>
      </c>
      <c r="R1499" s="54" t="s">
        <v>431</v>
      </c>
      <c r="S1499" s="71"/>
      <c r="T1499" s="54" t="s">
        <v>256</v>
      </c>
      <c r="U1499" s="71">
        <v>44457</v>
      </c>
      <c r="V1499" s="54" t="s">
        <v>256</v>
      </c>
      <c r="W1499" t="str">
        <f t="shared" si="23"/>
        <v>Sep-21</v>
      </c>
    </row>
    <row r="1500" spans="1:23" x14ac:dyDescent="0.25">
      <c r="A1500" s="54" t="s">
        <v>317</v>
      </c>
      <c r="B1500" s="54" t="s">
        <v>428</v>
      </c>
      <c r="C1500" s="54" t="s">
        <v>263</v>
      </c>
      <c r="D1500" s="54" t="s">
        <v>429</v>
      </c>
      <c r="E1500" s="54" t="s">
        <v>8632</v>
      </c>
      <c r="F1500" s="71">
        <v>44461</v>
      </c>
      <c r="G1500" s="72">
        <v>342.29</v>
      </c>
      <c r="H1500" s="72">
        <v>28837.93</v>
      </c>
      <c r="I1500" s="54" t="s">
        <v>265</v>
      </c>
      <c r="J1500" s="54" t="s">
        <v>321</v>
      </c>
      <c r="K1500" s="54" t="s">
        <v>8633</v>
      </c>
      <c r="L1500" s="54" t="s">
        <v>8634</v>
      </c>
      <c r="M1500" s="54" t="s">
        <v>8632</v>
      </c>
      <c r="N1500" s="54" t="s">
        <v>256</v>
      </c>
      <c r="O1500" s="54" t="s">
        <v>256</v>
      </c>
      <c r="P1500" s="54" t="s">
        <v>267</v>
      </c>
      <c r="Q1500" s="54" t="s">
        <v>256</v>
      </c>
      <c r="R1500" s="54" t="s">
        <v>431</v>
      </c>
      <c r="S1500" s="71"/>
      <c r="T1500" s="54" t="s">
        <v>256</v>
      </c>
      <c r="U1500" s="71">
        <v>44461</v>
      </c>
      <c r="V1500" s="54" t="s">
        <v>256</v>
      </c>
      <c r="W1500" t="str">
        <f t="shared" si="23"/>
        <v>Sep-21</v>
      </c>
    </row>
    <row r="1501" spans="1:23" x14ac:dyDescent="0.25">
      <c r="A1501" s="54" t="s">
        <v>317</v>
      </c>
      <c r="B1501" s="54" t="s">
        <v>428</v>
      </c>
      <c r="C1501" s="54" t="s">
        <v>263</v>
      </c>
      <c r="D1501" s="54" t="s">
        <v>429</v>
      </c>
      <c r="E1501" s="54" t="s">
        <v>8635</v>
      </c>
      <c r="F1501" s="71">
        <v>44460</v>
      </c>
      <c r="G1501" s="72">
        <v>323.14</v>
      </c>
      <c r="H1501" s="72">
        <v>27224.55</v>
      </c>
      <c r="I1501" s="54" t="s">
        <v>265</v>
      </c>
      <c r="J1501" s="54" t="s">
        <v>321</v>
      </c>
      <c r="K1501" s="54" t="s">
        <v>8636</v>
      </c>
      <c r="L1501" s="54" t="s">
        <v>8637</v>
      </c>
      <c r="M1501" s="54" t="s">
        <v>8635</v>
      </c>
      <c r="N1501" s="54" t="s">
        <v>256</v>
      </c>
      <c r="O1501" s="54" t="s">
        <v>256</v>
      </c>
      <c r="P1501" s="54" t="s">
        <v>267</v>
      </c>
      <c r="Q1501" s="54" t="s">
        <v>256</v>
      </c>
      <c r="R1501" s="54" t="s">
        <v>431</v>
      </c>
      <c r="S1501" s="71"/>
      <c r="T1501" s="54" t="s">
        <v>256</v>
      </c>
      <c r="U1501" s="71">
        <v>44460</v>
      </c>
      <c r="V1501" s="54" t="s">
        <v>256</v>
      </c>
      <c r="W1501" t="str">
        <f t="shared" si="23"/>
        <v>Sep-21</v>
      </c>
    </row>
    <row r="1502" spans="1:23" x14ac:dyDescent="0.25">
      <c r="A1502" s="54" t="s">
        <v>317</v>
      </c>
      <c r="B1502" s="54" t="s">
        <v>428</v>
      </c>
      <c r="C1502" s="54" t="s">
        <v>263</v>
      </c>
      <c r="D1502" s="54" t="s">
        <v>429</v>
      </c>
      <c r="E1502" s="54" t="s">
        <v>8638</v>
      </c>
      <c r="F1502" s="71">
        <v>44462</v>
      </c>
      <c r="G1502" s="72">
        <v>2045.7</v>
      </c>
      <c r="H1502" s="72">
        <v>172350.23</v>
      </c>
      <c r="I1502" s="54" t="s">
        <v>265</v>
      </c>
      <c r="J1502" s="54" t="s">
        <v>321</v>
      </c>
      <c r="K1502" s="54" t="s">
        <v>8639</v>
      </c>
      <c r="L1502" s="54" t="s">
        <v>8640</v>
      </c>
      <c r="M1502" s="54" t="s">
        <v>8638</v>
      </c>
      <c r="N1502" s="54" t="s">
        <v>256</v>
      </c>
      <c r="O1502" s="54" t="s">
        <v>256</v>
      </c>
      <c r="P1502" s="54" t="s">
        <v>267</v>
      </c>
      <c r="Q1502" s="54" t="s">
        <v>256</v>
      </c>
      <c r="R1502" s="54" t="s">
        <v>431</v>
      </c>
      <c r="S1502" s="71"/>
      <c r="T1502" s="54" t="s">
        <v>256</v>
      </c>
      <c r="U1502" s="71">
        <v>44462</v>
      </c>
      <c r="V1502" s="54" t="s">
        <v>256</v>
      </c>
      <c r="W1502" t="str">
        <f t="shared" si="23"/>
        <v>Sep-21</v>
      </c>
    </row>
    <row r="1503" spans="1:23" x14ac:dyDescent="0.25">
      <c r="A1503" s="54" t="s">
        <v>317</v>
      </c>
      <c r="B1503" s="54" t="s">
        <v>428</v>
      </c>
      <c r="C1503" s="54" t="s">
        <v>263</v>
      </c>
      <c r="D1503" s="54" t="s">
        <v>429</v>
      </c>
      <c r="E1503" s="54" t="s">
        <v>8641</v>
      </c>
      <c r="F1503" s="71">
        <v>44461</v>
      </c>
      <c r="G1503" s="72">
        <v>2103.59</v>
      </c>
      <c r="H1503" s="72">
        <v>177227.46</v>
      </c>
      <c r="I1503" s="54" t="s">
        <v>265</v>
      </c>
      <c r="J1503" s="54" t="s">
        <v>321</v>
      </c>
      <c r="K1503" s="54" t="s">
        <v>8642</v>
      </c>
      <c r="L1503" s="54" t="s">
        <v>8643</v>
      </c>
      <c r="M1503" s="54" t="s">
        <v>8641</v>
      </c>
      <c r="N1503" s="54" t="s">
        <v>256</v>
      </c>
      <c r="O1503" s="54" t="s">
        <v>256</v>
      </c>
      <c r="P1503" s="54" t="s">
        <v>267</v>
      </c>
      <c r="Q1503" s="54" t="s">
        <v>256</v>
      </c>
      <c r="R1503" s="54" t="s">
        <v>431</v>
      </c>
      <c r="S1503" s="71"/>
      <c r="T1503" s="54" t="s">
        <v>256</v>
      </c>
      <c r="U1503" s="71">
        <v>44461</v>
      </c>
      <c r="V1503" s="54" t="s">
        <v>256</v>
      </c>
      <c r="W1503" t="str">
        <f t="shared" si="23"/>
        <v>Sep-21</v>
      </c>
    </row>
    <row r="1504" spans="1:23" x14ac:dyDescent="0.25">
      <c r="A1504" s="54" t="s">
        <v>317</v>
      </c>
      <c r="B1504" s="54" t="s">
        <v>428</v>
      </c>
      <c r="C1504" s="54" t="s">
        <v>263</v>
      </c>
      <c r="D1504" s="54" t="s">
        <v>429</v>
      </c>
      <c r="E1504" s="54" t="s">
        <v>8644</v>
      </c>
      <c r="F1504" s="71">
        <v>44461</v>
      </c>
      <c r="G1504" s="72">
        <v>2744.58</v>
      </c>
      <c r="H1504" s="72">
        <v>231230.87</v>
      </c>
      <c r="I1504" s="54" t="s">
        <v>265</v>
      </c>
      <c r="J1504" s="54" t="s">
        <v>321</v>
      </c>
      <c r="K1504" s="54" t="s">
        <v>8645</v>
      </c>
      <c r="L1504" s="54" t="s">
        <v>8646</v>
      </c>
      <c r="M1504" s="54" t="s">
        <v>8644</v>
      </c>
      <c r="N1504" s="54" t="s">
        <v>256</v>
      </c>
      <c r="O1504" s="54" t="s">
        <v>256</v>
      </c>
      <c r="P1504" s="54" t="s">
        <v>267</v>
      </c>
      <c r="Q1504" s="54" t="s">
        <v>256</v>
      </c>
      <c r="R1504" s="54" t="s">
        <v>431</v>
      </c>
      <c r="S1504" s="71"/>
      <c r="T1504" s="54" t="s">
        <v>256</v>
      </c>
      <c r="U1504" s="71">
        <v>44461</v>
      </c>
      <c r="V1504" s="54" t="s">
        <v>256</v>
      </c>
      <c r="W1504" t="str">
        <f t="shared" si="23"/>
        <v>Sep-21</v>
      </c>
    </row>
    <row r="1505" spans="1:23" x14ac:dyDescent="0.25">
      <c r="A1505" s="54" t="s">
        <v>317</v>
      </c>
      <c r="B1505" s="54" t="s">
        <v>428</v>
      </c>
      <c r="C1505" s="54" t="s">
        <v>263</v>
      </c>
      <c r="D1505" s="54" t="s">
        <v>429</v>
      </c>
      <c r="E1505" s="54" t="s">
        <v>8647</v>
      </c>
      <c r="F1505" s="71">
        <v>44460</v>
      </c>
      <c r="G1505" s="72">
        <v>125.4</v>
      </c>
      <c r="H1505" s="72">
        <v>10564.95</v>
      </c>
      <c r="I1505" s="54" t="s">
        <v>265</v>
      </c>
      <c r="J1505" s="54" t="s">
        <v>321</v>
      </c>
      <c r="K1505" s="54" t="s">
        <v>8648</v>
      </c>
      <c r="L1505" s="54" t="s">
        <v>8649</v>
      </c>
      <c r="M1505" s="54" t="s">
        <v>8647</v>
      </c>
      <c r="N1505" s="54" t="s">
        <v>256</v>
      </c>
      <c r="O1505" s="54" t="s">
        <v>256</v>
      </c>
      <c r="P1505" s="54" t="s">
        <v>267</v>
      </c>
      <c r="Q1505" s="54" t="s">
        <v>256</v>
      </c>
      <c r="R1505" s="54" t="s">
        <v>431</v>
      </c>
      <c r="S1505" s="71"/>
      <c r="T1505" s="54" t="s">
        <v>256</v>
      </c>
      <c r="U1505" s="71">
        <v>44460</v>
      </c>
      <c r="V1505" s="54" t="s">
        <v>256</v>
      </c>
      <c r="W1505" t="str">
        <f t="shared" si="23"/>
        <v>Sep-21</v>
      </c>
    </row>
    <row r="1506" spans="1:23" x14ac:dyDescent="0.25">
      <c r="A1506" s="54" t="s">
        <v>317</v>
      </c>
      <c r="B1506" s="54" t="s">
        <v>428</v>
      </c>
      <c r="C1506" s="54" t="s">
        <v>263</v>
      </c>
      <c r="D1506" s="54" t="s">
        <v>429</v>
      </c>
      <c r="E1506" s="54" t="s">
        <v>8650</v>
      </c>
      <c r="F1506" s="71">
        <v>44460</v>
      </c>
      <c r="G1506" s="72">
        <v>4.18</v>
      </c>
      <c r="H1506" s="72">
        <v>352.17</v>
      </c>
      <c r="I1506" s="54" t="s">
        <v>265</v>
      </c>
      <c r="J1506" s="54" t="s">
        <v>321</v>
      </c>
      <c r="K1506" s="54" t="s">
        <v>8651</v>
      </c>
      <c r="L1506" s="54" t="s">
        <v>8652</v>
      </c>
      <c r="M1506" s="54" t="s">
        <v>8650</v>
      </c>
      <c r="N1506" s="54" t="s">
        <v>256</v>
      </c>
      <c r="O1506" s="54" t="s">
        <v>256</v>
      </c>
      <c r="P1506" s="54" t="s">
        <v>267</v>
      </c>
      <c r="Q1506" s="54" t="s">
        <v>256</v>
      </c>
      <c r="R1506" s="54" t="s">
        <v>431</v>
      </c>
      <c r="S1506" s="71"/>
      <c r="T1506" s="54" t="s">
        <v>256</v>
      </c>
      <c r="U1506" s="71">
        <v>44460</v>
      </c>
      <c r="V1506" s="54" t="s">
        <v>256</v>
      </c>
      <c r="W1506" t="str">
        <f t="shared" si="23"/>
        <v>Sep-21</v>
      </c>
    </row>
    <row r="1507" spans="1:23" x14ac:dyDescent="0.25">
      <c r="A1507" s="54" t="s">
        <v>317</v>
      </c>
      <c r="B1507" s="54" t="s">
        <v>428</v>
      </c>
      <c r="C1507" s="54" t="s">
        <v>263</v>
      </c>
      <c r="D1507" s="54" t="s">
        <v>429</v>
      </c>
      <c r="E1507" s="54" t="s">
        <v>8653</v>
      </c>
      <c r="F1507" s="71">
        <v>44460</v>
      </c>
      <c r="G1507" s="72">
        <v>1505.51</v>
      </c>
      <c r="H1507" s="72">
        <v>126839.22</v>
      </c>
      <c r="I1507" s="54" t="s">
        <v>265</v>
      </c>
      <c r="J1507" s="54" t="s">
        <v>321</v>
      </c>
      <c r="K1507" s="54" t="s">
        <v>8654</v>
      </c>
      <c r="L1507" s="54" t="s">
        <v>8655</v>
      </c>
      <c r="M1507" s="54" t="s">
        <v>8653</v>
      </c>
      <c r="N1507" s="54" t="s">
        <v>256</v>
      </c>
      <c r="O1507" s="54" t="s">
        <v>256</v>
      </c>
      <c r="P1507" s="54" t="s">
        <v>267</v>
      </c>
      <c r="Q1507" s="54" t="s">
        <v>256</v>
      </c>
      <c r="R1507" s="54" t="s">
        <v>431</v>
      </c>
      <c r="S1507" s="71"/>
      <c r="T1507" s="54" t="s">
        <v>256</v>
      </c>
      <c r="U1507" s="71">
        <v>44460</v>
      </c>
      <c r="V1507" s="54" t="s">
        <v>256</v>
      </c>
      <c r="W1507" t="str">
        <f t="shared" si="23"/>
        <v>Sep-21</v>
      </c>
    </row>
    <row r="1508" spans="1:23" x14ac:dyDescent="0.25">
      <c r="A1508" s="54" t="s">
        <v>317</v>
      </c>
      <c r="B1508" s="54" t="s">
        <v>428</v>
      </c>
      <c r="C1508" s="54" t="s">
        <v>263</v>
      </c>
      <c r="D1508" s="54" t="s">
        <v>429</v>
      </c>
      <c r="E1508" s="54" t="s">
        <v>8656</v>
      </c>
      <c r="F1508" s="71">
        <v>44461</v>
      </c>
      <c r="G1508" s="72">
        <v>1882</v>
      </c>
      <c r="H1508" s="72">
        <v>158558.5</v>
      </c>
      <c r="I1508" s="54" t="s">
        <v>265</v>
      </c>
      <c r="J1508" s="54" t="s">
        <v>321</v>
      </c>
      <c r="K1508" s="54" t="s">
        <v>8657</v>
      </c>
      <c r="L1508" s="54" t="s">
        <v>8658</v>
      </c>
      <c r="M1508" s="54" t="s">
        <v>8656</v>
      </c>
      <c r="N1508" s="54" t="s">
        <v>256</v>
      </c>
      <c r="O1508" s="54" t="s">
        <v>256</v>
      </c>
      <c r="P1508" s="54" t="s">
        <v>267</v>
      </c>
      <c r="Q1508" s="54" t="s">
        <v>256</v>
      </c>
      <c r="R1508" s="54" t="s">
        <v>431</v>
      </c>
      <c r="S1508" s="71"/>
      <c r="T1508" s="54" t="s">
        <v>256</v>
      </c>
      <c r="U1508" s="71">
        <v>44461</v>
      </c>
      <c r="V1508" s="54" t="s">
        <v>256</v>
      </c>
      <c r="W1508" t="str">
        <f t="shared" si="23"/>
        <v>Sep-21</v>
      </c>
    </row>
    <row r="1509" spans="1:23" x14ac:dyDescent="0.25">
      <c r="A1509" s="54" t="s">
        <v>317</v>
      </c>
      <c r="B1509" s="54" t="s">
        <v>428</v>
      </c>
      <c r="C1509" s="54" t="s">
        <v>263</v>
      </c>
      <c r="D1509" s="54" t="s">
        <v>429</v>
      </c>
      <c r="E1509" s="54" t="s">
        <v>8659</v>
      </c>
      <c r="F1509" s="71">
        <v>44460</v>
      </c>
      <c r="G1509" s="72">
        <v>101.06</v>
      </c>
      <c r="H1509" s="72">
        <v>8514.31</v>
      </c>
      <c r="I1509" s="54" t="s">
        <v>265</v>
      </c>
      <c r="J1509" s="54" t="s">
        <v>321</v>
      </c>
      <c r="K1509" s="54" t="s">
        <v>8660</v>
      </c>
      <c r="L1509" s="54" t="s">
        <v>8661</v>
      </c>
      <c r="M1509" s="54" t="s">
        <v>8659</v>
      </c>
      <c r="N1509" s="54" t="s">
        <v>256</v>
      </c>
      <c r="O1509" s="54" t="s">
        <v>256</v>
      </c>
      <c r="P1509" s="54" t="s">
        <v>267</v>
      </c>
      <c r="Q1509" s="54" t="s">
        <v>256</v>
      </c>
      <c r="R1509" s="54" t="s">
        <v>431</v>
      </c>
      <c r="S1509" s="71"/>
      <c r="T1509" s="54" t="s">
        <v>256</v>
      </c>
      <c r="U1509" s="71">
        <v>44460</v>
      </c>
      <c r="V1509" s="54" t="s">
        <v>256</v>
      </c>
      <c r="W1509" t="str">
        <f t="shared" si="23"/>
        <v>Sep-21</v>
      </c>
    </row>
    <row r="1510" spans="1:23" x14ac:dyDescent="0.25">
      <c r="A1510" s="54" t="s">
        <v>317</v>
      </c>
      <c r="B1510" s="54" t="s">
        <v>428</v>
      </c>
      <c r="C1510" s="54" t="s">
        <v>263</v>
      </c>
      <c r="D1510" s="54" t="s">
        <v>429</v>
      </c>
      <c r="E1510" s="54" t="s">
        <v>8662</v>
      </c>
      <c r="F1510" s="71">
        <v>44461</v>
      </c>
      <c r="G1510" s="72">
        <v>24.75</v>
      </c>
      <c r="H1510" s="72">
        <v>2085.19</v>
      </c>
      <c r="I1510" s="54" t="s">
        <v>265</v>
      </c>
      <c r="J1510" s="54" t="s">
        <v>321</v>
      </c>
      <c r="K1510" s="54" t="s">
        <v>8663</v>
      </c>
      <c r="L1510" s="54" t="s">
        <v>8664</v>
      </c>
      <c r="M1510" s="54" t="s">
        <v>8662</v>
      </c>
      <c r="N1510" s="54" t="s">
        <v>256</v>
      </c>
      <c r="O1510" s="54" t="s">
        <v>256</v>
      </c>
      <c r="P1510" s="54" t="s">
        <v>267</v>
      </c>
      <c r="Q1510" s="54" t="s">
        <v>256</v>
      </c>
      <c r="R1510" s="54" t="s">
        <v>431</v>
      </c>
      <c r="S1510" s="71"/>
      <c r="T1510" s="54" t="s">
        <v>256</v>
      </c>
      <c r="U1510" s="71">
        <v>44461</v>
      </c>
      <c r="V1510" s="54" t="s">
        <v>256</v>
      </c>
      <c r="W1510" t="str">
        <f t="shared" si="23"/>
        <v>Sep-21</v>
      </c>
    </row>
    <row r="1511" spans="1:23" x14ac:dyDescent="0.25">
      <c r="A1511" s="54" t="s">
        <v>317</v>
      </c>
      <c r="B1511" s="54" t="s">
        <v>428</v>
      </c>
      <c r="C1511" s="54" t="s">
        <v>263</v>
      </c>
      <c r="D1511" s="54" t="s">
        <v>429</v>
      </c>
      <c r="E1511" s="54" t="s">
        <v>8665</v>
      </c>
      <c r="F1511" s="71">
        <v>44461</v>
      </c>
      <c r="G1511" s="72">
        <v>2404.5300000000002</v>
      </c>
      <c r="H1511" s="72">
        <v>202581.65</v>
      </c>
      <c r="I1511" s="54" t="s">
        <v>265</v>
      </c>
      <c r="J1511" s="54" t="s">
        <v>321</v>
      </c>
      <c r="K1511" s="54" t="s">
        <v>8666</v>
      </c>
      <c r="L1511" s="54" t="s">
        <v>8667</v>
      </c>
      <c r="M1511" s="54" t="s">
        <v>8665</v>
      </c>
      <c r="N1511" s="54" t="s">
        <v>256</v>
      </c>
      <c r="O1511" s="54" t="s">
        <v>256</v>
      </c>
      <c r="P1511" s="54" t="s">
        <v>267</v>
      </c>
      <c r="Q1511" s="54" t="s">
        <v>256</v>
      </c>
      <c r="R1511" s="54" t="s">
        <v>431</v>
      </c>
      <c r="S1511" s="71"/>
      <c r="T1511" s="54" t="s">
        <v>256</v>
      </c>
      <c r="U1511" s="71">
        <v>44461</v>
      </c>
      <c r="V1511" s="54" t="s">
        <v>256</v>
      </c>
      <c r="W1511" t="str">
        <f t="shared" si="23"/>
        <v>Sep-21</v>
      </c>
    </row>
    <row r="1512" spans="1:23" x14ac:dyDescent="0.25">
      <c r="A1512" s="54" t="s">
        <v>317</v>
      </c>
      <c r="B1512" s="54" t="s">
        <v>428</v>
      </c>
      <c r="C1512" s="54" t="s">
        <v>263</v>
      </c>
      <c r="D1512" s="54" t="s">
        <v>429</v>
      </c>
      <c r="E1512" s="54" t="s">
        <v>8668</v>
      </c>
      <c r="F1512" s="71">
        <v>44461</v>
      </c>
      <c r="G1512" s="72">
        <v>1068.52</v>
      </c>
      <c r="H1512" s="72">
        <v>90022.81</v>
      </c>
      <c r="I1512" s="54" t="s">
        <v>265</v>
      </c>
      <c r="J1512" s="54" t="s">
        <v>321</v>
      </c>
      <c r="K1512" s="54" t="s">
        <v>8669</v>
      </c>
      <c r="L1512" s="54" t="s">
        <v>8670</v>
      </c>
      <c r="M1512" s="54" t="s">
        <v>8668</v>
      </c>
      <c r="N1512" s="54" t="s">
        <v>256</v>
      </c>
      <c r="O1512" s="54" t="s">
        <v>256</v>
      </c>
      <c r="P1512" s="54" t="s">
        <v>267</v>
      </c>
      <c r="Q1512" s="54" t="s">
        <v>256</v>
      </c>
      <c r="R1512" s="54" t="s">
        <v>431</v>
      </c>
      <c r="S1512" s="71"/>
      <c r="T1512" s="54" t="s">
        <v>256</v>
      </c>
      <c r="U1512" s="71">
        <v>44461</v>
      </c>
      <c r="V1512" s="54" t="s">
        <v>256</v>
      </c>
      <c r="W1512" t="str">
        <f t="shared" si="23"/>
        <v>Sep-21</v>
      </c>
    </row>
    <row r="1513" spans="1:23" x14ac:dyDescent="0.25">
      <c r="A1513" s="54" t="s">
        <v>317</v>
      </c>
      <c r="B1513" s="54" t="s">
        <v>428</v>
      </c>
      <c r="C1513" s="54" t="s">
        <v>263</v>
      </c>
      <c r="D1513" s="54" t="s">
        <v>429</v>
      </c>
      <c r="E1513" s="54" t="s">
        <v>8671</v>
      </c>
      <c r="F1513" s="71">
        <v>44461</v>
      </c>
      <c r="G1513" s="72">
        <v>355.89</v>
      </c>
      <c r="H1513" s="72">
        <v>29983.73</v>
      </c>
      <c r="I1513" s="54" t="s">
        <v>265</v>
      </c>
      <c r="J1513" s="54" t="s">
        <v>321</v>
      </c>
      <c r="K1513" s="54" t="s">
        <v>8672</v>
      </c>
      <c r="L1513" s="54" t="s">
        <v>8673</v>
      </c>
      <c r="M1513" s="54" t="s">
        <v>8671</v>
      </c>
      <c r="N1513" s="54" t="s">
        <v>256</v>
      </c>
      <c r="O1513" s="54" t="s">
        <v>256</v>
      </c>
      <c r="P1513" s="54" t="s">
        <v>267</v>
      </c>
      <c r="Q1513" s="54" t="s">
        <v>256</v>
      </c>
      <c r="R1513" s="54" t="s">
        <v>431</v>
      </c>
      <c r="S1513" s="71"/>
      <c r="T1513" s="54" t="s">
        <v>256</v>
      </c>
      <c r="U1513" s="71">
        <v>44461</v>
      </c>
      <c r="V1513" s="54" t="s">
        <v>256</v>
      </c>
      <c r="W1513" t="str">
        <f t="shared" si="23"/>
        <v>Sep-21</v>
      </c>
    </row>
    <row r="1514" spans="1:23" x14ac:dyDescent="0.25">
      <c r="A1514" s="54" t="s">
        <v>317</v>
      </c>
      <c r="B1514" s="54" t="s">
        <v>428</v>
      </c>
      <c r="C1514" s="54" t="s">
        <v>263</v>
      </c>
      <c r="D1514" s="54" t="s">
        <v>429</v>
      </c>
      <c r="E1514" s="54" t="s">
        <v>8674</v>
      </c>
      <c r="F1514" s="71">
        <v>44461</v>
      </c>
      <c r="G1514" s="72">
        <v>3690.84</v>
      </c>
      <c r="H1514" s="72">
        <v>310953.27</v>
      </c>
      <c r="I1514" s="54" t="s">
        <v>265</v>
      </c>
      <c r="J1514" s="54" t="s">
        <v>321</v>
      </c>
      <c r="K1514" s="54" t="s">
        <v>8675</v>
      </c>
      <c r="L1514" s="54" t="s">
        <v>8676</v>
      </c>
      <c r="M1514" s="54" t="s">
        <v>8674</v>
      </c>
      <c r="N1514" s="54" t="s">
        <v>256</v>
      </c>
      <c r="O1514" s="54" t="s">
        <v>256</v>
      </c>
      <c r="P1514" s="54" t="s">
        <v>267</v>
      </c>
      <c r="Q1514" s="54" t="s">
        <v>256</v>
      </c>
      <c r="R1514" s="54" t="s">
        <v>431</v>
      </c>
      <c r="S1514" s="71"/>
      <c r="T1514" s="54" t="s">
        <v>256</v>
      </c>
      <c r="U1514" s="71">
        <v>44461</v>
      </c>
      <c r="V1514" s="54" t="s">
        <v>256</v>
      </c>
      <c r="W1514" t="str">
        <f t="shared" si="23"/>
        <v>Sep-21</v>
      </c>
    </row>
    <row r="1515" spans="1:23" x14ac:dyDescent="0.25">
      <c r="A1515" s="54" t="s">
        <v>317</v>
      </c>
      <c r="B1515" s="54" t="s">
        <v>428</v>
      </c>
      <c r="C1515" s="54" t="s">
        <v>263</v>
      </c>
      <c r="D1515" s="54" t="s">
        <v>429</v>
      </c>
      <c r="E1515" s="54" t="s">
        <v>8677</v>
      </c>
      <c r="F1515" s="71">
        <v>44460</v>
      </c>
      <c r="G1515" s="72">
        <v>8.36</v>
      </c>
      <c r="H1515" s="72">
        <v>704.33</v>
      </c>
      <c r="I1515" s="54" t="s">
        <v>265</v>
      </c>
      <c r="J1515" s="54" t="s">
        <v>321</v>
      </c>
      <c r="K1515" s="54" t="s">
        <v>8678</v>
      </c>
      <c r="L1515" s="54" t="s">
        <v>8679</v>
      </c>
      <c r="M1515" s="54" t="s">
        <v>8677</v>
      </c>
      <c r="N1515" s="54" t="s">
        <v>256</v>
      </c>
      <c r="O1515" s="54" t="s">
        <v>256</v>
      </c>
      <c r="P1515" s="54" t="s">
        <v>267</v>
      </c>
      <c r="Q1515" s="54" t="s">
        <v>256</v>
      </c>
      <c r="R1515" s="54" t="s">
        <v>431</v>
      </c>
      <c r="S1515" s="71"/>
      <c r="T1515" s="54" t="s">
        <v>256</v>
      </c>
      <c r="U1515" s="71">
        <v>44460</v>
      </c>
      <c r="V1515" s="54" t="s">
        <v>256</v>
      </c>
      <c r="W1515" t="str">
        <f t="shared" si="23"/>
        <v>Sep-21</v>
      </c>
    </row>
    <row r="1516" spans="1:23" x14ac:dyDescent="0.25">
      <c r="A1516" s="54" t="s">
        <v>317</v>
      </c>
      <c r="B1516" s="54" t="s">
        <v>428</v>
      </c>
      <c r="C1516" s="54" t="s">
        <v>263</v>
      </c>
      <c r="D1516" s="54" t="s">
        <v>429</v>
      </c>
      <c r="E1516" s="54" t="s">
        <v>8680</v>
      </c>
      <c r="F1516" s="71">
        <v>44460</v>
      </c>
      <c r="G1516" s="72">
        <v>102.73</v>
      </c>
      <c r="H1516" s="72">
        <v>8655</v>
      </c>
      <c r="I1516" s="54" t="s">
        <v>265</v>
      </c>
      <c r="J1516" s="54" t="s">
        <v>321</v>
      </c>
      <c r="K1516" s="54" t="s">
        <v>8681</v>
      </c>
      <c r="L1516" s="54" t="s">
        <v>8682</v>
      </c>
      <c r="M1516" s="54" t="s">
        <v>8680</v>
      </c>
      <c r="N1516" s="54" t="s">
        <v>256</v>
      </c>
      <c r="O1516" s="54" t="s">
        <v>256</v>
      </c>
      <c r="P1516" s="54" t="s">
        <v>267</v>
      </c>
      <c r="Q1516" s="54" t="s">
        <v>256</v>
      </c>
      <c r="R1516" s="54" t="s">
        <v>431</v>
      </c>
      <c r="S1516" s="71"/>
      <c r="T1516" s="54" t="s">
        <v>256</v>
      </c>
      <c r="U1516" s="71">
        <v>44460</v>
      </c>
      <c r="V1516" s="54" t="s">
        <v>256</v>
      </c>
      <c r="W1516" t="str">
        <f t="shared" si="23"/>
        <v>Sep-21</v>
      </c>
    </row>
    <row r="1517" spans="1:23" x14ac:dyDescent="0.25">
      <c r="A1517" s="54" t="s">
        <v>317</v>
      </c>
      <c r="B1517" s="54" t="s">
        <v>428</v>
      </c>
      <c r="C1517" s="54" t="s">
        <v>263</v>
      </c>
      <c r="D1517" s="54" t="s">
        <v>429</v>
      </c>
      <c r="E1517" s="54" t="s">
        <v>8683</v>
      </c>
      <c r="F1517" s="71">
        <v>44462</v>
      </c>
      <c r="G1517" s="72">
        <v>182.58</v>
      </c>
      <c r="H1517" s="72">
        <v>15382.37</v>
      </c>
      <c r="I1517" s="54" t="s">
        <v>265</v>
      </c>
      <c r="J1517" s="54" t="s">
        <v>321</v>
      </c>
      <c r="K1517" s="54" t="s">
        <v>8684</v>
      </c>
      <c r="L1517" s="54" t="s">
        <v>8685</v>
      </c>
      <c r="M1517" s="54" t="s">
        <v>8683</v>
      </c>
      <c r="N1517" s="54" t="s">
        <v>256</v>
      </c>
      <c r="O1517" s="54" t="s">
        <v>256</v>
      </c>
      <c r="P1517" s="54" t="s">
        <v>267</v>
      </c>
      <c r="Q1517" s="54" t="s">
        <v>256</v>
      </c>
      <c r="R1517" s="54" t="s">
        <v>431</v>
      </c>
      <c r="S1517" s="71"/>
      <c r="T1517" s="54" t="s">
        <v>256</v>
      </c>
      <c r="U1517" s="71">
        <v>44462</v>
      </c>
      <c r="V1517" s="54" t="s">
        <v>256</v>
      </c>
      <c r="W1517" t="str">
        <f t="shared" si="23"/>
        <v>Sep-21</v>
      </c>
    </row>
    <row r="1518" spans="1:23" x14ac:dyDescent="0.25">
      <c r="A1518" s="54" t="s">
        <v>317</v>
      </c>
      <c r="B1518" s="54" t="s">
        <v>428</v>
      </c>
      <c r="C1518" s="54" t="s">
        <v>263</v>
      </c>
      <c r="D1518" s="54" t="s">
        <v>429</v>
      </c>
      <c r="E1518" s="54" t="s">
        <v>8686</v>
      </c>
      <c r="F1518" s="71">
        <v>44461</v>
      </c>
      <c r="G1518" s="72">
        <v>380.85</v>
      </c>
      <c r="H1518" s="72">
        <v>32086.61</v>
      </c>
      <c r="I1518" s="54" t="s">
        <v>265</v>
      </c>
      <c r="J1518" s="54" t="s">
        <v>321</v>
      </c>
      <c r="K1518" s="54" t="s">
        <v>8687</v>
      </c>
      <c r="L1518" s="54" t="s">
        <v>8688</v>
      </c>
      <c r="M1518" s="54" t="s">
        <v>8686</v>
      </c>
      <c r="N1518" s="54" t="s">
        <v>256</v>
      </c>
      <c r="O1518" s="54" t="s">
        <v>256</v>
      </c>
      <c r="P1518" s="54" t="s">
        <v>267</v>
      </c>
      <c r="Q1518" s="54" t="s">
        <v>256</v>
      </c>
      <c r="R1518" s="54" t="s">
        <v>431</v>
      </c>
      <c r="S1518" s="71"/>
      <c r="T1518" s="54" t="s">
        <v>256</v>
      </c>
      <c r="U1518" s="71">
        <v>44461</v>
      </c>
      <c r="V1518" s="54" t="s">
        <v>256</v>
      </c>
      <c r="W1518" t="str">
        <f t="shared" si="23"/>
        <v>Sep-21</v>
      </c>
    </row>
    <row r="1519" spans="1:23" x14ac:dyDescent="0.25">
      <c r="A1519" s="54" t="s">
        <v>317</v>
      </c>
      <c r="B1519" s="54" t="s">
        <v>428</v>
      </c>
      <c r="C1519" s="54" t="s">
        <v>263</v>
      </c>
      <c r="D1519" s="54" t="s">
        <v>429</v>
      </c>
      <c r="E1519" s="54" t="s">
        <v>8689</v>
      </c>
      <c r="F1519" s="71">
        <v>44461</v>
      </c>
      <c r="G1519" s="72">
        <v>1521.06</v>
      </c>
      <c r="H1519" s="72">
        <v>128149.31</v>
      </c>
      <c r="I1519" s="54" t="s">
        <v>265</v>
      </c>
      <c r="J1519" s="54" t="s">
        <v>321</v>
      </c>
      <c r="K1519" s="54" t="s">
        <v>8690</v>
      </c>
      <c r="L1519" s="54" t="s">
        <v>8691</v>
      </c>
      <c r="M1519" s="54" t="s">
        <v>8689</v>
      </c>
      <c r="N1519" s="54" t="s">
        <v>256</v>
      </c>
      <c r="O1519" s="54" t="s">
        <v>256</v>
      </c>
      <c r="P1519" s="54" t="s">
        <v>267</v>
      </c>
      <c r="Q1519" s="54" t="s">
        <v>256</v>
      </c>
      <c r="R1519" s="54" t="s">
        <v>431</v>
      </c>
      <c r="S1519" s="71"/>
      <c r="T1519" s="54" t="s">
        <v>256</v>
      </c>
      <c r="U1519" s="71">
        <v>44461</v>
      </c>
      <c r="V1519" s="54" t="s">
        <v>256</v>
      </c>
      <c r="W1519" t="str">
        <f t="shared" si="23"/>
        <v>Sep-21</v>
      </c>
    </row>
    <row r="1520" spans="1:23" x14ac:dyDescent="0.25">
      <c r="A1520" s="54" t="s">
        <v>317</v>
      </c>
      <c r="B1520" s="54" t="s">
        <v>428</v>
      </c>
      <c r="C1520" s="54" t="s">
        <v>263</v>
      </c>
      <c r="D1520" s="54" t="s">
        <v>429</v>
      </c>
      <c r="E1520" s="54" t="s">
        <v>8692</v>
      </c>
      <c r="F1520" s="71">
        <v>44461</v>
      </c>
      <c r="G1520" s="72">
        <v>1695.43</v>
      </c>
      <c r="H1520" s="72">
        <v>142839.98000000001</v>
      </c>
      <c r="I1520" s="54" t="s">
        <v>265</v>
      </c>
      <c r="J1520" s="54" t="s">
        <v>321</v>
      </c>
      <c r="K1520" s="54" t="s">
        <v>8693</v>
      </c>
      <c r="L1520" s="54" t="s">
        <v>8694</v>
      </c>
      <c r="M1520" s="54" t="s">
        <v>8692</v>
      </c>
      <c r="N1520" s="54" t="s">
        <v>256</v>
      </c>
      <c r="O1520" s="54" t="s">
        <v>256</v>
      </c>
      <c r="P1520" s="54" t="s">
        <v>267</v>
      </c>
      <c r="Q1520" s="54" t="s">
        <v>256</v>
      </c>
      <c r="R1520" s="54" t="s">
        <v>431</v>
      </c>
      <c r="S1520" s="71"/>
      <c r="T1520" s="54" t="s">
        <v>256</v>
      </c>
      <c r="U1520" s="71">
        <v>44461</v>
      </c>
      <c r="V1520" s="54" t="s">
        <v>256</v>
      </c>
      <c r="W1520" t="str">
        <f t="shared" si="23"/>
        <v>Sep-21</v>
      </c>
    </row>
    <row r="1521" spans="1:23" x14ac:dyDescent="0.25">
      <c r="A1521" s="54" t="s">
        <v>317</v>
      </c>
      <c r="B1521" s="54" t="s">
        <v>428</v>
      </c>
      <c r="C1521" s="54" t="s">
        <v>263</v>
      </c>
      <c r="D1521" s="54" t="s">
        <v>429</v>
      </c>
      <c r="E1521" s="54" t="s">
        <v>8695</v>
      </c>
      <c r="F1521" s="71">
        <v>44466</v>
      </c>
      <c r="G1521" s="72">
        <v>1.63</v>
      </c>
      <c r="H1521" s="72">
        <v>137.33000000000001</v>
      </c>
      <c r="I1521" s="54" t="s">
        <v>265</v>
      </c>
      <c r="J1521" s="54" t="s">
        <v>321</v>
      </c>
      <c r="K1521" s="54" t="s">
        <v>8696</v>
      </c>
      <c r="L1521" s="54" t="s">
        <v>8697</v>
      </c>
      <c r="M1521" s="54" t="s">
        <v>8695</v>
      </c>
      <c r="N1521" s="54" t="s">
        <v>256</v>
      </c>
      <c r="O1521" s="54" t="s">
        <v>256</v>
      </c>
      <c r="P1521" s="54" t="s">
        <v>267</v>
      </c>
      <c r="Q1521" s="54" t="s">
        <v>256</v>
      </c>
      <c r="R1521" s="54" t="s">
        <v>431</v>
      </c>
      <c r="S1521" s="71"/>
      <c r="T1521" s="54" t="s">
        <v>256</v>
      </c>
      <c r="U1521" s="71">
        <v>44466</v>
      </c>
      <c r="V1521" s="54" t="s">
        <v>256</v>
      </c>
      <c r="W1521" t="str">
        <f t="shared" si="23"/>
        <v>Sep-21</v>
      </c>
    </row>
    <row r="1522" spans="1:23" x14ac:dyDescent="0.25">
      <c r="A1522" s="54" t="s">
        <v>317</v>
      </c>
      <c r="B1522" s="54" t="s">
        <v>428</v>
      </c>
      <c r="C1522" s="54" t="s">
        <v>263</v>
      </c>
      <c r="D1522" s="54" t="s">
        <v>429</v>
      </c>
      <c r="E1522" s="54" t="s">
        <v>8698</v>
      </c>
      <c r="F1522" s="71">
        <v>44466</v>
      </c>
      <c r="G1522" s="72">
        <v>834.21</v>
      </c>
      <c r="H1522" s="72">
        <v>70282.19</v>
      </c>
      <c r="I1522" s="54" t="s">
        <v>265</v>
      </c>
      <c r="J1522" s="54" t="s">
        <v>321</v>
      </c>
      <c r="K1522" s="54" t="s">
        <v>8699</v>
      </c>
      <c r="L1522" s="54" t="s">
        <v>8700</v>
      </c>
      <c r="M1522" s="54" t="s">
        <v>8698</v>
      </c>
      <c r="N1522" s="54" t="s">
        <v>256</v>
      </c>
      <c r="O1522" s="54" t="s">
        <v>256</v>
      </c>
      <c r="P1522" s="54" t="s">
        <v>267</v>
      </c>
      <c r="Q1522" s="54" t="s">
        <v>256</v>
      </c>
      <c r="R1522" s="54" t="s">
        <v>431</v>
      </c>
      <c r="S1522" s="71"/>
      <c r="T1522" s="54" t="s">
        <v>256</v>
      </c>
      <c r="U1522" s="71">
        <v>44466</v>
      </c>
      <c r="V1522" s="54" t="s">
        <v>256</v>
      </c>
      <c r="W1522" t="str">
        <f t="shared" si="23"/>
        <v>Sep-21</v>
      </c>
    </row>
    <row r="1523" spans="1:23" x14ac:dyDescent="0.25">
      <c r="A1523" s="54" t="s">
        <v>317</v>
      </c>
      <c r="B1523" s="54" t="s">
        <v>428</v>
      </c>
      <c r="C1523" s="54" t="s">
        <v>263</v>
      </c>
      <c r="D1523" s="54" t="s">
        <v>429</v>
      </c>
      <c r="E1523" s="54" t="s">
        <v>8701</v>
      </c>
      <c r="F1523" s="71">
        <v>44466</v>
      </c>
      <c r="G1523" s="72">
        <v>220.71</v>
      </c>
      <c r="H1523" s="72">
        <v>18594.82</v>
      </c>
      <c r="I1523" s="54" t="s">
        <v>265</v>
      </c>
      <c r="J1523" s="54" t="s">
        <v>321</v>
      </c>
      <c r="K1523" s="54" t="s">
        <v>8702</v>
      </c>
      <c r="L1523" s="54" t="s">
        <v>8703</v>
      </c>
      <c r="M1523" s="54" t="s">
        <v>8701</v>
      </c>
      <c r="N1523" s="54" t="s">
        <v>256</v>
      </c>
      <c r="O1523" s="54" t="s">
        <v>256</v>
      </c>
      <c r="P1523" s="54" t="s">
        <v>267</v>
      </c>
      <c r="Q1523" s="54" t="s">
        <v>256</v>
      </c>
      <c r="R1523" s="54" t="s">
        <v>431</v>
      </c>
      <c r="S1523" s="71"/>
      <c r="T1523" s="54" t="s">
        <v>256</v>
      </c>
      <c r="U1523" s="71">
        <v>44466</v>
      </c>
      <c r="V1523" s="54" t="s">
        <v>256</v>
      </c>
      <c r="W1523" t="str">
        <f t="shared" si="23"/>
        <v>Sep-21</v>
      </c>
    </row>
    <row r="1524" spans="1:23" x14ac:dyDescent="0.25">
      <c r="A1524" s="54" t="s">
        <v>317</v>
      </c>
      <c r="B1524" s="54" t="s">
        <v>428</v>
      </c>
      <c r="C1524" s="54" t="s">
        <v>263</v>
      </c>
      <c r="D1524" s="54" t="s">
        <v>429</v>
      </c>
      <c r="E1524" s="54" t="s">
        <v>8704</v>
      </c>
      <c r="F1524" s="71">
        <v>44466</v>
      </c>
      <c r="G1524" s="72">
        <v>445.9</v>
      </c>
      <c r="H1524" s="72">
        <v>37567.08</v>
      </c>
      <c r="I1524" s="54" t="s">
        <v>265</v>
      </c>
      <c r="J1524" s="54" t="s">
        <v>321</v>
      </c>
      <c r="K1524" s="54" t="s">
        <v>8705</v>
      </c>
      <c r="L1524" s="54" t="s">
        <v>8706</v>
      </c>
      <c r="M1524" s="54" t="s">
        <v>8704</v>
      </c>
      <c r="N1524" s="54" t="s">
        <v>256</v>
      </c>
      <c r="O1524" s="54" t="s">
        <v>256</v>
      </c>
      <c r="P1524" s="54" t="s">
        <v>267</v>
      </c>
      <c r="Q1524" s="54" t="s">
        <v>256</v>
      </c>
      <c r="R1524" s="54" t="s">
        <v>431</v>
      </c>
      <c r="S1524" s="71"/>
      <c r="T1524" s="54" t="s">
        <v>256</v>
      </c>
      <c r="U1524" s="71">
        <v>44466</v>
      </c>
      <c r="V1524" s="54" t="s">
        <v>256</v>
      </c>
      <c r="W1524" t="str">
        <f t="shared" si="23"/>
        <v>Sep-21</v>
      </c>
    </row>
    <row r="1525" spans="1:23" x14ac:dyDescent="0.25">
      <c r="A1525" s="54" t="s">
        <v>317</v>
      </c>
      <c r="B1525" s="54" t="s">
        <v>428</v>
      </c>
      <c r="C1525" s="54" t="s">
        <v>263</v>
      </c>
      <c r="D1525" s="54" t="s">
        <v>429</v>
      </c>
      <c r="E1525" s="54" t="s">
        <v>8707</v>
      </c>
      <c r="F1525" s="71">
        <v>44466</v>
      </c>
      <c r="G1525" s="72">
        <v>448.69</v>
      </c>
      <c r="H1525" s="72">
        <v>37802.129999999997</v>
      </c>
      <c r="I1525" s="54" t="s">
        <v>265</v>
      </c>
      <c r="J1525" s="54" t="s">
        <v>321</v>
      </c>
      <c r="K1525" s="54" t="s">
        <v>8708</v>
      </c>
      <c r="L1525" s="54" t="s">
        <v>8709</v>
      </c>
      <c r="M1525" s="54" t="s">
        <v>8707</v>
      </c>
      <c r="N1525" s="54" t="s">
        <v>256</v>
      </c>
      <c r="O1525" s="54" t="s">
        <v>256</v>
      </c>
      <c r="P1525" s="54" t="s">
        <v>267</v>
      </c>
      <c r="Q1525" s="54" t="s">
        <v>256</v>
      </c>
      <c r="R1525" s="54" t="s">
        <v>431</v>
      </c>
      <c r="S1525" s="71"/>
      <c r="T1525" s="54" t="s">
        <v>256</v>
      </c>
      <c r="U1525" s="71">
        <v>44466</v>
      </c>
      <c r="V1525" s="54" t="s">
        <v>256</v>
      </c>
      <c r="W1525" t="str">
        <f t="shared" si="23"/>
        <v>Sep-21</v>
      </c>
    </row>
    <row r="1526" spans="1:23" x14ac:dyDescent="0.25">
      <c r="A1526" s="54" t="s">
        <v>317</v>
      </c>
      <c r="B1526" s="54" t="s">
        <v>428</v>
      </c>
      <c r="C1526" s="54" t="s">
        <v>263</v>
      </c>
      <c r="D1526" s="54" t="s">
        <v>429</v>
      </c>
      <c r="E1526" s="54" t="s">
        <v>8710</v>
      </c>
      <c r="F1526" s="71">
        <v>44468</v>
      </c>
      <c r="G1526" s="72">
        <v>14149.58</v>
      </c>
      <c r="H1526" s="72">
        <v>1192102.1200000001</v>
      </c>
      <c r="I1526" s="54" t="s">
        <v>265</v>
      </c>
      <c r="J1526" s="54" t="s">
        <v>321</v>
      </c>
      <c r="K1526" s="54" t="s">
        <v>8711</v>
      </c>
      <c r="L1526" s="54" t="s">
        <v>8712</v>
      </c>
      <c r="M1526" s="54" t="s">
        <v>8710</v>
      </c>
      <c r="N1526" s="54" t="s">
        <v>256</v>
      </c>
      <c r="O1526" s="54" t="s">
        <v>256</v>
      </c>
      <c r="P1526" s="54" t="s">
        <v>267</v>
      </c>
      <c r="Q1526" s="54" t="s">
        <v>256</v>
      </c>
      <c r="R1526" s="54" t="s">
        <v>431</v>
      </c>
      <c r="S1526" s="71"/>
      <c r="T1526" s="54" t="s">
        <v>256</v>
      </c>
      <c r="U1526" s="71">
        <v>44468</v>
      </c>
      <c r="V1526" s="54" t="s">
        <v>256</v>
      </c>
      <c r="W1526" t="str">
        <f t="shared" si="23"/>
        <v>Sep-21</v>
      </c>
    </row>
    <row r="1527" spans="1:23" x14ac:dyDescent="0.25">
      <c r="A1527" s="54" t="s">
        <v>317</v>
      </c>
      <c r="B1527" s="54" t="s">
        <v>428</v>
      </c>
      <c r="C1527" s="54" t="s">
        <v>263</v>
      </c>
      <c r="D1527" s="54" t="s">
        <v>429</v>
      </c>
      <c r="E1527" s="54" t="s">
        <v>8713</v>
      </c>
      <c r="F1527" s="71">
        <v>44466</v>
      </c>
      <c r="G1527" s="72">
        <v>294.19</v>
      </c>
      <c r="H1527" s="72">
        <v>24785.51</v>
      </c>
      <c r="I1527" s="54" t="s">
        <v>265</v>
      </c>
      <c r="J1527" s="54" t="s">
        <v>321</v>
      </c>
      <c r="K1527" s="54" t="s">
        <v>8714</v>
      </c>
      <c r="L1527" s="54" t="s">
        <v>8715</v>
      </c>
      <c r="M1527" s="54" t="s">
        <v>8713</v>
      </c>
      <c r="N1527" s="54" t="s">
        <v>256</v>
      </c>
      <c r="O1527" s="54" t="s">
        <v>256</v>
      </c>
      <c r="P1527" s="54" t="s">
        <v>267</v>
      </c>
      <c r="Q1527" s="54" t="s">
        <v>256</v>
      </c>
      <c r="R1527" s="54" t="s">
        <v>431</v>
      </c>
      <c r="S1527" s="71"/>
      <c r="T1527" s="54" t="s">
        <v>256</v>
      </c>
      <c r="U1527" s="71">
        <v>44466</v>
      </c>
      <c r="V1527" s="54" t="s">
        <v>256</v>
      </c>
      <c r="W1527" t="str">
        <f t="shared" si="23"/>
        <v>Sep-21</v>
      </c>
    </row>
    <row r="1528" spans="1:23" x14ac:dyDescent="0.25">
      <c r="A1528" s="54" t="s">
        <v>317</v>
      </c>
      <c r="B1528" s="54" t="s">
        <v>428</v>
      </c>
      <c r="C1528" s="54" t="s">
        <v>263</v>
      </c>
      <c r="D1528" s="54" t="s">
        <v>429</v>
      </c>
      <c r="E1528" s="54" t="s">
        <v>8716</v>
      </c>
      <c r="F1528" s="71">
        <v>44466</v>
      </c>
      <c r="G1528" s="72">
        <v>671.26</v>
      </c>
      <c r="H1528" s="72">
        <v>56553.66</v>
      </c>
      <c r="I1528" s="54" t="s">
        <v>265</v>
      </c>
      <c r="J1528" s="54" t="s">
        <v>321</v>
      </c>
      <c r="K1528" s="54" t="s">
        <v>8717</v>
      </c>
      <c r="L1528" s="54" t="s">
        <v>8718</v>
      </c>
      <c r="M1528" s="54" t="s">
        <v>8716</v>
      </c>
      <c r="N1528" s="54" t="s">
        <v>256</v>
      </c>
      <c r="O1528" s="54" t="s">
        <v>256</v>
      </c>
      <c r="P1528" s="54" t="s">
        <v>267</v>
      </c>
      <c r="Q1528" s="54" t="s">
        <v>256</v>
      </c>
      <c r="R1528" s="54" t="s">
        <v>431</v>
      </c>
      <c r="S1528" s="71"/>
      <c r="T1528" s="54" t="s">
        <v>256</v>
      </c>
      <c r="U1528" s="71">
        <v>44466</v>
      </c>
      <c r="V1528" s="54" t="s">
        <v>256</v>
      </c>
      <c r="W1528" t="str">
        <f t="shared" si="23"/>
        <v>Sep-21</v>
      </c>
    </row>
    <row r="1529" spans="1:23" x14ac:dyDescent="0.25">
      <c r="A1529" s="54" t="s">
        <v>317</v>
      </c>
      <c r="B1529" s="54" t="s">
        <v>428</v>
      </c>
      <c r="C1529" s="54" t="s">
        <v>263</v>
      </c>
      <c r="D1529" s="54" t="s">
        <v>429</v>
      </c>
      <c r="E1529" s="54" t="s">
        <v>8719</v>
      </c>
      <c r="F1529" s="71">
        <v>44466</v>
      </c>
      <c r="G1529" s="72">
        <v>1133.68</v>
      </c>
      <c r="H1529" s="72">
        <v>95512.54</v>
      </c>
      <c r="I1529" s="54" t="s">
        <v>265</v>
      </c>
      <c r="J1529" s="54" t="s">
        <v>321</v>
      </c>
      <c r="K1529" s="54" t="s">
        <v>8720</v>
      </c>
      <c r="L1529" s="54" t="s">
        <v>8721</v>
      </c>
      <c r="M1529" s="54" t="s">
        <v>8719</v>
      </c>
      <c r="N1529" s="54" t="s">
        <v>256</v>
      </c>
      <c r="O1529" s="54" t="s">
        <v>256</v>
      </c>
      <c r="P1529" s="54" t="s">
        <v>267</v>
      </c>
      <c r="Q1529" s="54" t="s">
        <v>256</v>
      </c>
      <c r="R1529" s="54" t="s">
        <v>431</v>
      </c>
      <c r="S1529" s="71"/>
      <c r="T1529" s="54" t="s">
        <v>256</v>
      </c>
      <c r="U1529" s="71">
        <v>44466</v>
      </c>
      <c r="V1529" s="54" t="s">
        <v>256</v>
      </c>
      <c r="W1529" t="str">
        <f t="shared" si="23"/>
        <v>Sep-21</v>
      </c>
    </row>
    <row r="1530" spans="1:23" x14ac:dyDescent="0.25">
      <c r="A1530" s="54" t="s">
        <v>317</v>
      </c>
      <c r="B1530" s="54" t="s">
        <v>428</v>
      </c>
      <c r="C1530" s="54" t="s">
        <v>263</v>
      </c>
      <c r="D1530" s="54" t="s">
        <v>429</v>
      </c>
      <c r="E1530" s="54" t="s">
        <v>8722</v>
      </c>
      <c r="F1530" s="71">
        <v>44466</v>
      </c>
      <c r="G1530" s="72">
        <v>1192.07</v>
      </c>
      <c r="H1530" s="72">
        <v>100431.9</v>
      </c>
      <c r="I1530" s="54" t="s">
        <v>265</v>
      </c>
      <c r="J1530" s="54" t="s">
        <v>321</v>
      </c>
      <c r="K1530" s="54" t="s">
        <v>8723</v>
      </c>
      <c r="L1530" s="54" t="s">
        <v>8724</v>
      </c>
      <c r="M1530" s="54" t="s">
        <v>8722</v>
      </c>
      <c r="N1530" s="54" t="s">
        <v>256</v>
      </c>
      <c r="O1530" s="54" t="s">
        <v>256</v>
      </c>
      <c r="P1530" s="54" t="s">
        <v>267</v>
      </c>
      <c r="Q1530" s="54" t="s">
        <v>256</v>
      </c>
      <c r="R1530" s="54" t="s">
        <v>431</v>
      </c>
      <c r="S1530" s="71"/>
      <c r="T1530" s="54" t="s">
        <v>256</v>
      </c>
      <c r="U1530" s="71">
        <v>44466</v>
      </c>
      <c r="V1530" s="54" t="s">
        <v>256</v>
      </c>
      <c r="W1530" t="str">
        <f t="shared" si="23"/>
        <v>Sep-21</v>
      </c>
    </row>
    <row r="1531" spans="1:23" x14ac:dyDescent="0.25">
      <c r="A1531" s="54" t="s">
        <v>317</v>
      </c>
      <c r="B1531" s="54" t="s">
        <v>428</v>
      </c>
      <c r="C1531" s="54" t="s">
        <v>263</v>
      </c>
      <c r="D1531" s="54" t="s">
        <v>429</v>
      </c>
      <c r="E1531" s="54" t="s">
        <v>8725</v>
      </c>
      <c r="F1531" s="71">
        <v>44466</v>
      </c>
      <c r="G1531" s="72">
        <v>523.25</v>
      </c>
      <c r="H1531" s="72">
        <v>44083.81</v>
      </c>
      <c r="I1531" s="54" t="s">
        <v>265</v>
      </c>
      <c r="J1531" s="54" t="s">
        <v>321</v>
      </c>
      <c r="K1531" s="54" t="s">
        <v>8726</v>
      </c>
      <c r="L1531" s="54" t="s">
        <v>8727</v>
      </c>
      <c r="M1531" s="54" t="s">
        <v>8725</v>
      </c>
      <c r="N1531" s="54" t="s">
        <v>256</v>
      </c>
      <c r="O1531" s="54" t="s">
        <v>256</v>
      </c>
      <c r="P1531" s="54" t="s">
        <v>267</v>
      </c>
      <c r="Q1531" s="54" t="s">
        <v>256</v>
      </c>
      <c r="R1531" s="54" t="s">
        <v>431</v>
      </c>
      <c r="S1531" s="71"/>
      <c r="T1531" s="54" t="s">
        <v>256</v>
      </c>
      <c r="U1531" s="71">
        <v>44466</v>
      </c>
      <c r="V1531" s="54" t="s">
        <v>256</v>
      </c>
      <c r="W1531" t="str">
        <f t="shared" si="23"/>
        <v>Sep-21</v>
      </c>
    </row>
    <row r="1532" spans="1:23" x14ac:dyDescent="0.25">
      <c r="A1532" s="54" t="s">
        <v>317</v>
      </c>
      <c r="B1532" s="54" t="s">
        <v>428</v>
      </c>
      <c r="C1532" s="54" t="s">
        <v>263</v>
      </c>
      <c r="D1532" s="54" t="s">
        <v>429</v>
      </c>
      <c r="E1532" s="54" t="s">
        <v>8728</v>
      </c>
      <c r="F1532" s="71">
        <v>44466</v>
      </c>
      <c r="G1532" s="72">
        <v>185.59</v>
      </c>
      <c r="H1532" s="72">
        <v>15635.96</v>
      </c>
      <c r="I1532" s="54" t="s">
        <v>265</v>
      </c>
      <c r="J1532" s="54" t="s">
        <v>321</v>
      </c>
      <c r="K1532" s="54" t="s">
        <v>8729</v>
      </c>
      <c r="L1532" s="54" t="s">
        <v>8730</v>
      </c>
      <c r="M1532" s="54" t="s">
        <v>8728</v>
      </c>
      <c r="N1532" s="54" t="s">
        <v>256</v>
      </c>
      <c r="O1532" s="54" t="s">
        <v>256</v>
      </c>
      <c r="P1532" s="54" t="s">
        <v>267</v>
      </c>
      <c r="Q1532" s="54" t="s">
        <v>256</v>
      </c>
      <c r="R1532" s="54" t="s">
        <v>431</v>
      </c>
      <c r="S1532" s="71"/>
      <c r="T1532" s="54" t="s">
        <v>256</v>
      </c>
      <c r="U1532" s="71">
        <v>44466</v>
      </c>
      <c r="V1532" s="54" t="s">
        <v>256</v>
      </c>
      <c r="W1532" t="str">
        <f t="shared" si="23"/>
        <v>Sep-21</v>
      </c>
    </row>
    <row r="1533" spans="1:23" x14ac:dyDescent="0.25">
      <c r="A1533" s="54" t="s">
        <v>317</v>
      </c>
      <c r="B1533" s="54" t="s">
        <v>428</v>
      </c>
      <c r="C1533" s="54" t="s">
        <v>263</v>
      </c>
      <c r="D1533" s="54" t="s">
        <v>429</v>
      </c>
      <c r="E1533" s="54" t="s">
        <v>8731</v>
      </c>
      <c r="F1533" s="71">
        <v>44466</v>
      </c>
      <c r="G1533" s="72">
        <v>79.430000000000007</v>
      </c>
      <c r="H1533" s="72">
        <v>6691.98</v>
      </c>
      <c r="I1533" s="54" t="s">
        <v>265</v>
      </c>
      <c r="J1533" s="54" t="s">
        <v>321</v>
      </c>
      <c r="K1533" s="54" t="s">
        <v>8732</v>
      </c>
      <c r="L1533" s="54" t="s">
        <v>8733</v>
      </c>
      <c r="M1533" s="54" t="s">
        <v>8731</v>
      </c>
      <c r="N1533" s="54" t="s">
        <v>256</v>
      </c>
      <c r="O1533" s="54" t="s">
        <v>256</v>
      </c>
      <c r="P1533" s="54" t="s">
        <v>267</v>
      </c>
      <c r="Q1533" s="54" t="s">
        <v>256</v>
      </c>
      <c r="R1533" s="54" t="s">
        <v>431</v>
      </c>
      <c r="S1533" s="71"/>
      <c r="T1533" s="54" t="s">
        <v>256</v>
      </c>
      <c r="U1533" s="71">
        <v>44466</v>
      </c>
      <c r="V1533" s="54" t="s">
        <v>256</v>
      </c>
      <c r="W1533" t="str">
        <f t="shared" si="23"/>
        <v>Sep-21</v>
      </c>
    </row>
    <row r="1534" spans="1:23" x14ac:dyDescent="0.25">
      <c r="A1534" s="54" t="s">
        <v>317</v>
      </c>
      <c r="B1534" s="54" t="s">
        <v>428</v>
      </c>
      <c r="C1534" s="54" t="s">
        <v>263</v>
      </c>
      <c r="D1534" s="54" t="s">
        <v>429</v>
      </c>
      <c r="E1534" s="54" t="s">
        <v>8734</v>
      </c>
      <c r="F1534" s="71">
        <v>44468</v>
      </c>
      <c r="G1534" s="72">
        <v>100.32</v>
      </c>
      <c r="H1534" s="72">
        <v>8451.9599999999991</v>
      </c>
      <c r="I1534" s="54" t="s">
        <v>265</v>
      </c>
      <c r="J1534" s="54" t="s">
        <v>321</v>
      </c>
      <c r="K1534" s="54" t="s">
        <v>8735</v>
      </c>
      <c r="L1534" s="54" t="s">
        <v>8736</v>
      </c>
      <c r="M1534" s="54" t="s">
        <v>8734</v>
      </c>
      <c r="N1534" s="54" t="s">
        <v>256</v>
      </c>
      <c r="O1534" s="54" t="s">
        <v>256</v>
      </c>
      <c r="P1534" s="54" t="s">
        <v>267</v>
      </c>
      <c r="Q1534" s="54" t="s">
        <v>256</v>
      </c>
      <c r="R1534" s="54" t="s">
        <v>431</v>
      </c>
      <c r="S1534" s="71"/>
      <c r="T1534" s="54" t="s">
        <v>256</v>
      </c>
      <c r="U1534" s="71">
        <v>44468</v>
      </c>
      <c r="V1534" s="54" t="s">
        <v>256</v>
      </c>
      <c r="W1534" t="str">
        <f t="shared" si="23"/>
        <v>Sep-21</v>
      </c>
    </row>
    <row r="1535" spans="1:23" x14ac:dyDescent="0.25">
      <c r="A1535" s="54" t="s">
        <v>317</v>
      </c>
      <c r="B1535" s="54" t="s">
        <v>428</v>
      </c>
      <c r="C1535" s="54" t="s">
        <v>263</v>
      </c>
      <c r="D1535" s="54" t="s">
        <v>429</v>
      </c>
      <c r="E1535" s="54" t="s">
        <v>8737</v>
      </c>
      <c r="F1535" s="71">
        <v>44469</v>
      </c>
      <c r="G1535" s="72">
        <v>52.16</v>
      </c>
      <c r="H1535" s="72">
        <v>4394.4799999999996</v>
      </c>
      <c r="I1535" s="54" t="s">
        <v>265</v>
      </c>
      <c r="J1535" s="54" t="s">
        <v>321</v>
      </c>
      <c r="K1535" s="54" t="s">
        <v>8738</v>
      </c>
      <c r="L1535" s="54" t="s">
        <v>8739</v>
      </c>
      <c r="M1535" s="54" t="s">
        <v>8737</v>
      </c>
      <c r="N1535" s="54" t="s">
        <v>256</v>
      </c>
      <c r="O1535" s="54" t="s">
        <v>256</v>
      </c>
      <c r="P1535" s="54" t="s">
        <v>267</v>
      </c>
      <c r="Q1535" s="54" t="s">
        <v>256</v>
      </c>
      <c r="R1535" s="54" t="s">
        <v>431</v>
      </c>
      <c r="S1535" s="71"/>
      <c r="T1535" s="54" t="s">
        <v>256</v>
      </c>
      <c r="U1535" s="71">
        <v>44469</v>
      </c>
      <c r="V1535" s="54" t="s">
        <v>256</v>
      </c>
      <c r="W1535" t="str">
        <f t="shared" si="23"/>
        <v>Sep-21</v>
      </c>
    </row>
    <row r="1536" spans="1:23" x14ac:dyDescent="0.25">
      <c r="A1536" s="54" t="s">
        <v>317</v>
      </c>
      <c r="B1536" s="54" t="s">
        <v>428</v>
      </c>
      <c r="C1536" s="54" t="s">
        <v>263</v>
      </c>
      <c r="D1536" s="54" t="s">
        <v>429</v>
      </c>
      <c r="E1536" s="54" t="s">
        <v>8740</v>
      </c>
      <c r="F1536" s="71">
        <v>44469</v>
      </c>
      <c r="G1536" s="72">
        <v>439.53</v>
      </c>
      <c r="H1536" s="72">
        <v>37030.400000000001</v>
      </c>
      <c r="I1536" s="54" t="s">
        <v>265</v>
      </c>
      <c r="J1536" s="54" t="s">
        <v>321</v>
      </c>
      <c r="K1536" s="54" t="s">
        <v>8741</v>
      </c>
      <c r="L1536" s="54" t="s">
        <v>8742</v>
      </c>
      <c r="M1536" s="54" t="s">
        <v>8740</v>
      </c>
      <c r="N1536" s="54" t="s">
        <v>256</v>
      </c>
      <c r="O1536" s="54" t="s">
        <v>256</v>
      </c>
      <c r="P1536" s="54" t="s">
        <v>267</v>
      </c>
      <c r="Q1536" s="54" t="s">
        <v>256</v>
      </c>
      <c r="R1536" s="54" t="s">
        <v>431</v>
      </c>
      <c r="S1536" s="71"/>
      <c r="T1536" s="54" t="s">
        <v>256</v>
      </c>
      <c r="U1536" s="71">
        <v>44469</v>
      </c>
      <c r="V1536" s="54" t="s">
        <v>256</v>
      </c>
      <c r="W1536" t="str">
        <f t="shared" si="23"/>
        <v>Sep-21</v>
      </c>
    </row>
    <row r="1537" spans="1:23" x14ac:dyDescent="0.25">
      <c r="A1537" s="54" t="s">
        <v>317</v>
      </c>
      <c r="B1537" s="54" t="s">
        <v>428</v>
      </c>
      <c r="C1537" s="54" t="s">
        <v>263</v>
      </c>
      <c r="D1537" s="54" t="s">
        <v>429</v>
      </c>
      <c r="E1537" s="54" t="s">
        <v>8743</v>
      </c>
      <c r="F1537" s="71">
        <v>44469</v>
      </c>
      <c r="G1537" s="72">
        <v>325.38</v>
      </c>
      <c r="H1537" s="72">
        <v>27413.27</v>
      </c>
      <c r="I1537" s="54" t="s">
        <v>265</v>
      </c>
      <c r="J1537" s="54" t="s">
        <v>321</v>
      </c>
      <c r="K1537" s="54" t="s">
        <v>8744</v>
      </c>
      <c r="L1537" s="54" t="s">
        <v>8745</v>
      </c>
      <c r="M1537" s="54" t="s">
        <v>8743</v>
      </c>
      <c r="N1537" s="54" t="s">
        <v>256</v>
      </c>
      <c r="O1537" s="54" t="s">
        <v>256</v>
      </c>
      <c r="P1537" s="54" t="s">
        <v>267</v>
      </c>
      <c r="Q1537" s="54" t="s">
        <v>256</v>
      </c>
      <c r="R1537" s="54" t="s">
        <v>431</v>
      </c>
      <c r="S1537" s="71"/>
      <c r="T1537" s="54" t="s">
        <v>256</v>
      </c>
      <c r="U1537" s="71">
        <v>44469</v>
      </c>
      <c r="V1537" s="54" t="s">
        <v>256</v>
      </c>
      <c r="W1537" t="str">
        <f t="shared" si="23"/>
        <v>Sep-21</v>
      </c>
    </row>
    <row r="1538" spans="1:23" x14ac:dyDescent="0.25">
      <c r="A1538" s="54" t="s">
        <v>317</v>
      </c>
      <c r="B1538" s="54" t="s">
        <v>428</v>
      </c>
      <c r="C1538" s="54" t="s">
        <v>263</v>
      </c>
      <c r="D1538" s="54" t="s">
        <v>429</v>
      </c>
      <c r="E1538" s="54" t="s">
        <v>8746</v>
      </c>
      <c r="F1538" s="71">
        <v>44469</v>
      </c>
      <c r="G1538" s="72">
        <v>1665.3</v>
      </c>
      <c r="H1538" s="72">
        <v>140301.53</v>
      </c>
      <c r="I1538" s="54" t="s">
        <v>265</v>
      </c>
      <c r="J1538" s="54" t="s">
        <v>321</v>
      </c>
      <c r="K1538" s="54" t="s">
        <v>8747</v>
      </c>
      <c r="L1538" s="54" t="s">
        <v>8748</v>
      </c>
      <c r="M1538" s="54" t="s">
        <v>8746</v>
      </c>
      <c r="N1538" s="54" t="s">
        <v>256</v>
      </c>
      <c r="O1538" s="54" t="s">
        <v>256</v>
      </c>
      <c r="P1538" s="54" t="s">
        <v>267</v>
      </c>
      <c r="Q1538" s="54" t="s">
        <v>256</v>
      </c>
      <c r="R1538" s="54" t="s">
        <v>431</v>
      </c>
      <c r="S1538" s="71"/>
      <c r="T1538" s="54" t="s">
        <v>256</v>
      </c>
      <c r="U1538" s="71">
        <v>44469</v>
      </c>
      <c r="V1538" s="54" t="s">
        <v>256</v>
      </c>
      <c r="W1538" t="str">
        <f t="shared" ref="W1538:W1601" si="24">TEXT(F1538,"MMM-YY")</f>
        <v>Sep-21</v>
      </c>
    </row>
    <row r="1539" spans="1:23" x14ac:dyDescent="0.25">
      <c r="A1539" s="54" t="s">
        <v>317</v>
      </c>
      <c r="B1539" s="54" t="s">
        <v>428</v>
      </c>
      <c r="C1539" s="54" t="s">
        <v>263</v>
      </c>
      <c r="D1539" s="54" t="s">
        <v>429</v>
      </c>
      <c r="E1539" s="54" t="s">
        <v>8749</v>
      </c>
      <c r="F1539" s="71">
        <v>44469</v>
      </c>
      <c r="G1539" s="72">
        <v>1497.54</v>
      </c>
      <c r="H1539" s="72">
        <v>126167.75</v>
      </c>
      <c r="I1539" s="54" t="s">
        <v>265</v>
      </c>
      <c r="J1539" s="54" t="s">
        <v>321</v>
      </c>
      <c r="K1539" s="54" t="s">
        <v>8750</v>
      </c>
      <c r="L1539" s="54" t="s">
        <v>8751</v>
      </c>
      <c r="M1539" s="54" t="s">
        <v>8749</v>
      </c>
      <c r="N1539" s="54" t="s">
        <v>256</v>
      </c>
      <c r="O1539" s="54" t="s">
        <v>256</v>
      </c>
      <c r="P1539" s="54" t="s">
        <v>267</v>
      </c>
      <c r="Q1539" s="54" t="s">
        <v>256</v>
      </c>
      <c r="R1539" s="54" t="s">
        <v>431</v>
      </c>
      <c r="S1539" s="71"/>
      <c r="T1539" s="54" t="s">
        <v>256</v>
      </c>
      <c r="U1539" s="71">
        <v>44469</v>
      </c>
      <c r="V1539" s="54" t="s">
        <v>256</v>
      </c>
      <c r="W1539" t="str">
        <f t="shared" si="24"/>
        <v>Sep-21</v>
      </c>
    </row>
    <row r="1540" spans="1:23" x14ac:dyDescent="0.25">
      <c r="A1540" s="54" t="s">
        <v>317</v>
      </c>
      <c r="B1540" s="54" t="s">
        <v>428</v>
      </c>
      <c r="C1540" s="54" t="s">
        <v>263</v>
      </c>
      <c r="D1540" s="54" t="s">
        <v>429</v>
      </c>
      <c r="E1540" s="54" t="s">
        <v>8752</v>
      </c>
      <c r="F1540" s="71">
        <v>44469</v>
      </c>
      <c r="G1540" s="72">
        <v>800</v>
      </c>
      <c r="H1540" s="72">
        <v>67400</v>
      </c>
      <c r="I1540" s="54" t="s">
        <v>265</v>
      </c>
      <c r="J1540" s="54" t="s">
        <v>321</v>
      </c>
      <c r="K1540" s="54" t="s">
        <v>8753</v>
      </c>
      <c r="L1540" s="54" t="s">
        <v>8754</v>
      </c>
      <c r="M1540" s="54" t="s">
        <v>8752</v>
      </c>
      <c r="N1540" s="54" t="s">
        <v>256</v>
      </c>
      <c r="O1540" s="54" t="s">
        <v>256</v>
      </c>
      <c r="P1540" s="54" t="s">
        <v>267</v>
      </c>
      <c r="Q1540" s="54" t="s">
        <v>256</v>
      </c>
      <c r="R1540" s="54" t="s">
        <v>431</v>
      </c>
      <c r="S1540" s="71"/>
      <c r="T1540" s="54" t="s">
        <v>256</v>
      </c>
      <c r="U1540" s="71">
        <v>44469</v>
      </c>
      <c r="V1540" s="54" t="s">
        <v>256</v>
      </c>
      <c r="W1540" t="str">
        <f t="shared" si="24"/>
        <v>Sep-21</v>
      </c>
    </row>
    <row r="1541" spans="1:23" x14ac:dyDescent="0.25">
      <c r="A1541" s="54" t="s">
        <v>317</v>
      </c>
      <c r="B1541" s="54" t="s">
        <v>428</v>
      </c>
      <c r="C1541" s="54" t="s">
        <v>263</v>
      </c>
      <c r="D1541" s="54" t="s">
        <v>429</v>
      </c>
      <c r="E1541" s="54" t="s">
        <v>8755</v>
      </c>
      <c r="F1541" s="71">
        <v>44469</v>
      </c>
      <c r="G1541" s="72">
        <v>1042.9100000000001</v>
      </c>
      <c r="H1541" s="72">
        <v>87865.17</v>
      </c>
      <c r="I1541" s="54" t="s">
        <v>265</v>
      </c>
      <c r="J1541" s="54" t="s">
        <v>321</v>
      </c>
      <c r="K1541" s="54" t="s">
        <v>8756</v>
      </c>
      <c r="L1541" s="54" t="s">
        <v>8757</v>
      </c>
      <c r="M1541" s="54" t="s">
        <v>8755</v>
      </c>
      <c r="N1541" s="54" t="s">
        <v>256</v>
      </c>
      <c r="O1541" s="54" t="s">
        <v>256</v>
      </c>
      <c r="P1541" s="54" t="s">
        <v>267</v>
      </c>
      <c r="Q1541" s="54" t="s">
        <v>256</v>
      </c>
      <c r="R1541" s="54" t="s">
        <v>431</v>
      </c>
      <c r="S1541" s="71"/>
      <c r="T1541" s="54" t="s">
        <v>256</v>
      </c>
      <c r="U1541" s="71">
        <v>44469</v>
      </c>
      <c r="V1541" s="54" t="s">
        <v>256</v>
      </c>
      <c r="W1541" t="str">
        <f t="shared" si="24"/>
        <v>Sep-21</v>
      </c>
    </row>
    <row r="1542" spans="1:23" x14ac:dyDescent="0.25">
      <c r="A1542" s="54" t="s">
        <v>317</v>
      </c>
      <c r="B1542" s="54" t="s">
        <v>428</v>
      </c>
      <c r="C1542" s="54" t="s">
        <v>263</v>
      </c>
      <c r="D1542" s="54" t="s">
        <v>429</v>
      </c>
      <c r="E1542" s="54" t="s">
        <v>8758</v>
      </c>
      <c r="F1542" s="71">
        <v>44469</v>
      </c>
      <c r="G1542" s="72">
        <v>104.65</v>
      </c>
      <c r="H1542" s="72">
        <v>8816.76</v>
      </c>
      <c r="I1542" s="54" t="s">
        <v>265</v>
      </c>
      <c r="J1542" s="54" t="s">
        <v>321</v>
      </c>
      <c r="K1542" s="54" t="s">
        <v>8759</v>
      </c>
      <c r="L1542" s="54" t="s">
        <v>8760</v>
      </c>
      <c r="M1542" s="54" t="s">
        <v>8758</v>
      </c>
      <c r="N1542" s="54" t="s">
        <v>256</v>
      </c>
      <c r="O1542" s="54" t="s">
        <v>256</v>
      </c>
      <c r="P1542" s="54" t="s">
        <v>267</v>
      </c>
      <c r="Q1542" s="54" t="s">
        <v>256</v>
      </c>
      <c r="R1542" s="54" t="s">
        <v>431</v>
      </c>
      <c r="S1542" s="71"/>
      <c r="T1542" s="54" t="s">
        <v>256</v>
      </c>
      <c r="U1542" s="71">
        <v>44469</v>
      </c>
      <c r="V1542" s="54" t="s">
        <v>256</v>
      </c>
      <c r="W1542" t="str">
        <f t="shared" si="24"/>
        <v>Sep-21</v>
      </c>
    </row>
    <row r="1543" spans="1:23" x14ac:dyDescent="0.25">
      <c r="A1543" s="54" t="s">
        <v>317</v>
      </c>
      <c r="B1543" s="54" t="s">
        <v>428</v>
      </c>
      <c r="C1543" s="54" t="s">
        <v>263</v>
      </c>
      <c r="D1543" s="54" t="s">
        <v>429</v>
      </c>
      <c r="E1543" s="54" t="s">
        <v>8761</v>
      </c>
      <c r="F1543" s="71">
        <v>44469</v>
      </c>
      <c r="G1543" s="72">
        <v>135.85</v>
      </c>
      <c r="H1543" s="72">
        <v>11445.36</v>
      </c>
      <c r="I1543" s="54" t="s">
        <v>265</v>
      </c>
      <c r="J1543" s="54" t="s">
        <v>321</v>
      </c>
      <c r="K1543" s="54" t="s">
        <v>8762</v>
      </c>
      <c r="L1543" s="54" t="s">
        <v>8763</v>
      </c>
      <c r="M1543" s="54" t="s">
        <v>8761</v>
      </c>
      <c r="N1543" s="54" t="s">
        <v>256</v>
      </c>
      <c r="O1543" s="54" t="s">
        <v>256</v>
      </c>
      <c r="P1543" s="54" t="s">
        <v>267</v>
      </c>
      <c r="Q1543" s="54" t="s">
        <v>256</v>
      </c>
      <c r="R1543" s="54" t="s">
        <v>431</v>
      </c>
      <c r="S1543" s="71"/>
      <c r="T1543" s="54" t="s">
        <v>256</v>
      </c>
      <c r="U1543" s="71">
        <v>44469</v>
      </c>
      <c r="V1543" s="54" t="s">
        <v>256</v>
      </c>
      <c r="W1543" t="str">
        <f t="shared" si="24"/>
        <v>Sep-21</v>
      </c>
    </row>
    <row r="1544" spans="1:23" x14ac:dyDescent="0.25">
      <c r="A1544" s="54" t="s">
        <v>317</v>
      </c>
      <c r="B1544" s="54" t="s">
        <v>428</v>
      </c>
      <c r="C1544" s="54" t="s">
        <v>263</v>
      </c>
      <c r="D1544" s="54" t="s">
        <v>429</v>
      </c>
      <c r="E1544" s="54" t="s">
        <v>8764</v>
      </c>
      <c r="F1544" s="71">
        <v>44469</v>
      </c>
      <c r="G1544" s="72">
        <v>9706.1299999999992</v>
      </c>
      <c r="H1544" s="72">
        <v>817741.45</v>
      </c>
      <c r="I1544" s="54" t="s">
        <v>265</v>
      </c>
      <c r="J1544" s="54" t="s">
        <v>321</v>
      </c>
      <c r="K1544" s="54" t="s">
        <v>8765</v>
      </c>
      <c r="L1544" s="54" t="s">
        <v>8766</v>
      </c>
      <c r="M1544" s="54" t="s">
        <v>8764</v>
      </c>
      <c r="N1544" s="54" t="s">
        <v>256</v>
      </c>
      <c r="O1544" s="54" t="s">
        <v>256</v>
      </c>
      <c r="P1544" s="54" t="s">
        <v>267</v>
      </c>
      <c r="Q1544" s="54" t="s">
        <v>256</v>
      </c>
      <c r="R1544" s="54" t="s">
        <v>431</v>
      </c>
      <c r="S1544" s="71"/>
      <c r="T1544" s="54" t="s">
        <v>256</v>
      </c>
      <c r="U1544" s="71">
        <v>44469</v>
      </c>
      <c r="V1544" s="54" t="s">
        <v>256</v>
      </c>
      <c r="W1544" t="str">
        <f t="shared" si="24"/>
        <v>Sep-21</v>
      </c>
    </row>
    <row r="1545" spans="1:23" x14ac:dyDescent="0.25">
      <c r="A1545" s="54" t="s">
        <v>317</v>
      </c>
      <c r="B1545" s="54" t="s">
        <v>428</v>
      </c>
      <c r="C1545" s="54" t="s">
        <v>263</v>
      </c>
      <c r="D1545" s="54" t="s">
        <v>429</v>
      </c>
      <c r="E1545" s="54" t="s">
        <v>8767</v>
      </c>
      <c r="F1545" s="71">
        <v>44469</v>
      </c>
      <c r="G1545" s="72">
        <v>69.010000000000005</v>
      </c>
      <c r="H1545" s="72">
        <v>5814.09</v>
      </c>
      <c r="I1545" s="54" t="s">
        <v>265</v>
      </c>
      <c r="J1545" s="54" t="s">
        <v>321</v>
      </c>
      <c r="K1545" s="54" t="s">
        <v>8768</v>
      </c>
      <c r="L1545" s="54" t="s">
        <v>8769</v>
      </c>
      <c r="M1545" s="54" t="s">
        <v>8767</v>
      </c>
      <c r="N1545" s="54" t="s">
        <v>256</v>
      </c>
      <c r="O1545" s="54" t="s">
        <v>256</v>
      </c>
      <c r="P1545" s="54" t="s">
        <v>267</v>
      </c>
      <c r="Q1545" s="54" t="s">
        <v>256</v>
      </c>
      <c r="R1545" s="54" t="s">
        <v>431</v>
      </c>
      <c r="S1545" s="71"/>
      <c r="T1545" s="54" t="s">
        <v>256</v>
      </c>
      <c r="U1545" s="71">
        <v>44469</v>
      </c>
      <c r="V1545" s="54" t="s">
        <v>256</v>
      </c>
      <c r="W1545" t="str">
        <f t="shared" si="24"/>
        <v>Sep-21</v>
      </c>
    </row>
    <row r="1546" spans="1:23" x14ac:dyDescent="0.25">
      <c r="A1546" s="54" t="s">
        <v>317</v>
      </c>
      <c r="B1546" s="54" t="s">
        <v>428</v>
      </c>
      <c r="C1546" s="54" t="s">
        <v>263</v>
      </c>
      <c r="D1546" s="54" t="s">
        <v>429</v>
      </c>
      <c r="E1546" s="54" t="s">
        <v>8770</v>
      </c>
      <c r="F1546" s="71">
        <v>44469</v>
      </c>
      <c r="G1546" s="72">
        <v>841.62</v>
      </c>
      <c r="H1546" s="72">
        <v>70906.490000000005</v>
      </c>
      <c r="I1546" s="54" t="s">
        <v>265</v>
      </c>
      <c r="J1546" s="54" t="s">
        <v>321</v>
      </c>
      <c r="K1546" s="54" t="s">
        <v>8771</v>
      </c>
      <c r="L1546" s="54" t="s">
        <v>8772</v>
      </c>
      <c r="M1546" s="54" t="s">
        <v>8770</v>
      </c>
      <c r="N1546" s="54" t="s">
        <v>256</v>
      </c>
      <c r="O1546" s="54" t="s">
        <v>256</v>
      </c>
      <c r="P1546" s="54" t="s">
        <v>267</v>
      </c>
      <c r="Q1546" s="54" t="s">
        <v>256</v>
      </c>
      <c r="R1546" s="54" t="s">
        <v>431</v>
      </c>
      <c r="S1546" s="71"/>
      <c r="T1546" s="54" t="s">
        <v>256</v>
      </c>
      <c r="U1546" s="71">
        <v>44469</v>
      </c>
      <c r="V1546" s="54" t="s">
        <v>256</v>
      </c>
      <c r="W1546" t="str">
        <f t="shared" si="24"/>
        <v>Sep-21</v>
      </c>
    </row>
    <row r="1547" spans="1:23" x14ac:dyDescent="0.25">
      <c r="A1547" s="54" t="s">
        <v>317</v>
      </c>
      <c r="B1547" s="54" t="s">
        <v>428</v>
      </c>
      <c r="C1547" s="54" t="s">
        <v>263</v>
      </c>
      <c r="D1547" s="54" t="s">
        <v>429</v>
      </c>
      <c r="E1547" s="54" t="s">
        <v>8773</v>
      </c>
      <c r="F1547" s="71">
        <v>44469</v>
      </c>
      <c r="G1547" s="72">
        <v>3781.59</v>
      </c>
      <c r="H1547" s="72">
        <v>318598.96000000002</v>
      </c>
      <c r="I1547" s="54" t="s">
        <v>265</v>
      </c>
      <c r="J1547" s="54" t="s">
        <v>321</v>
      </c>
      <c r="K1547" s="54" t="s">
        <v>8771</v>
      </c>
      <c r="L1547" s="54" t="s">
        <v>8774</v>
      </c>
      <c r="M1547" s="54" t="s">
        <v>8773</v>
      </c>
      <c r="N1547" s="54" t="s">
        <v>256</v>
      </c>
      <c r="O1547" s="54" t="s">
        <v>256</v>
      </c>
      <c r="P1547" s="54" t="s">
        <v>267</v>
      </c>
      <c r="Q1547" s="54" t="s">
        <v>256</v>
      </c>
      <c r="R1547" s="54" t="s">
        <v>431</v>
      </c>
      <c r="S1547" s="71"/>
      <c r="T1547" s="54" t="s">
        <v>256</v>
      </c>
      <c r="U1547" s="71">
        <v>44469</v>
      </c>
      <c r="V1547" s="54" t="s">
        <v>256</v>
      </c>
      <c r="W1547" t="str">
        <f t="shared" si="24"/>
        <v>Sep-21</v>
      </c>
    </row>
    <row r="1548" spans="1:23" x14ac:dyDescent="0.25">
      <c r="A1548" s="54" t="s">
        <v>317</v>
      </c>
      <c r="B1548" s="54" t="s">
        <v>428</v>
      </c>
      <c r="C1548" s="54" t="s">
        <v>263</v>
      </c>
      <c r="D1548" s="54" t="s">
        <v>429</v>
      </c>
      <c r="E1548" s="54" t="s">
        <v>8775</v>
      </c>
      <c r="F1548" s="71">
        <v>44440</v>
      </c>
      <c r="G1548" s="72">
        <v>4079.88</v>
      </c>
      <c r="H1548" s="72">
        <v>343729.89</v>
      </c>
      <c r="I1548" s="54" t="s">
        <v>265</v>
      </c>
      <c r="J1548" s="54" t="s">
        <v>496</v>
      </c>
      <c r="K1548" s="54" t="s">
        <v>8776</v>
      </c>
      <c r="L1548" s="54" t="s">
        <v>8777</v>
      </c>
      <c r="M1548" s="54" t="s">
        <v>8775</v>
      </c>
      <c r="N1548" s="54" t="s">
        <v>256</v>
      </c>
      <c r="O1548" s="54" t="s">
        <v>256</v>
      </c>
      <c r="P1548" s="54" t="s">
        <v>495</v>
      </c>
      <c r="Q1548" s="54" t="s">
        <v>256</v>
      </c>
      <c r="R1548" s="54" t="s">
        <v>431</v>
      </c>
      <c r="S1548" s="71"/>
      <c r="T1548" s="54" t="s">
        <v>256</v>
      </c>
      <c r="U1548" s="71">
        <v>44440</v>
      </c>
      <c r="V1548" s="54" t="s">
        <v>256</v>
      </c>
      <c r="W1548" t="str">
        <f t="shared" si="24"/>
        <v>Sep-21</v>
      </c>
    </row>
    <row r="1549" spans="1:23" x14ac:dyDescent="0.25">
      <c r="A1549" s="54" t="s">
        <v>317</v>
      </c>
      <c r="B1549" s="54" t="s">
        <v>428</v>
      </c>
      <c r="C1549" s="54" t="s">
        <v>263</v>
      </c>
      <c r="D1549" s="54" t="s">
        <v>429</v>
      </c>
      <c r="E1549" s="54" t="s">
        <v>8778</v>
      </c>
      <c r="F1549" s="71">
        <v>44447</v>
      </c>
      <c r="G1549" s="72">
        <v>1763.25</v>
      </c>
      <c r="H1549" s="72">
        <v>148553.81</v>
      </c>
      <c r="I1549" s="54" t="s">
        <v>265</v>
      </c>
      <c r="J1549" s="54" t="s">
        <v>496</v>
      </c>
      <c r="K1549" s="54" t="s">
        <v>8779</v>
      </c>
      <c r="L1549" s="54" t="s">
        <v>8780</v>
      </c>
      <c r="M1549" s="54" t="s">
        <v>8778</v>
      </c>
      <c r="N1549" s="54" t="s">
        <v>256</v>
      </c>
      <c r="O1549" s="54" t="s">
        <v>256</v>
      </c>
      <c r="P1549" s="54" t="s">
        <v>495</v>
      </c>
      <c r="Q1549" s="54" t="s">
        <v>256</v>
      </c>
      <c r="R1549" s="54" t="s">
        <v>431</v>
      </c>
      <c r="S1549" s="71"/>
      <c r="T1549" s="54" t="s">
        <v>256</v>
      </c>
      <c r="U1549" s="71">
        <v>44447</v>
      </c>
      <c r="V1549" s="54" t="s">
        <v>256</v>
      </c>
      <c r="W1549" t="str">
        <f t="shared" si="24"/>
        <v>Sep-21</v>
      </c>
    </row>
    <row r="1550" spans="1:23" x14ac:dyDescent="0.25">
      <c r="A1550" s="54" t="s">
        <v>317</v>
      </c>
      <c r="B1550" s="54" t="s">
        <v>428</v>
      </c>
      <c r="C1550" s="54" t="s">
        <v>263</v>
      </c>
      <c r="D1550" s="54" t="s">
        <v>429</v>
      </c>
      <c r="E1550" s="54" t="s">
        <v>8781</v>
      </c>
      <c r="F1550" s="71">
        <v>44451</v>
      </c>
      <c r="G1550" s="72">
        <v>602.61</v>
      </c>
      <c r="H1550" s="72">
        <v>50769.89</v>
      </c>
      <c r="I1550" s="54" t="s">
        <v>265</v>
      </c>
      <c r="J1550" s="54" t="s">
        <v>496</v>
      </c>
      <c r="K1550" s="54" t="s">
        <v>8782</v>
      </c>
      <c r="L1550" s="54" t="s">
        <v>8783</v>
      </c>
      <c r="M1550" s="54" t="s">
        <v>8781</v>
      </c>
      <c r="N1550" s="54" t="s">
        <v>256</v>
      </c>
      <c r="O1550" s="54" t="s">
        <v>256</v>
      </c>
      <c r="P1550" s="54" t="s">
        <v>495</v>
      </c>
      <c r="Q1550" s="54" t="s">
        <v>256</v>
      </c>
      <c r="R1550" s="54" t="s">
        <v>431</v>
      </c>
      <c r="S1550" s="71"/>
      <c r="T1550" s="54" t="s">
        <v>256</v>
      </c>
      <c r="U1550" s="71">
        <v>44451</v>
      </c>
      <c r="V1550" s="54" t="s">
        <v>256</v>
      </c>
      <c r="W1550" t="str">
        <f t="shared" si="24"/>
        <v>Sep-21</v>
      </c>
    </row>
    <row r="1551" spans="1:23" x14ac:dyDescent="0.25">
      <c r="A1551" s="54" t="s">
        <v>318</v>
      </c>
      <c r="B1551" s="54" t="s">
        <v>428</v>
      </c>
      <c r="C1551" s="54" t="s">
        <v>263</v>
      </c>
      <c r="D1551" s="54" t="s">
        <v>429</v>
      </c>
      <c r="E1551" s="54" t="s">
        <v>8784</v>
      </c>
      <c r="F1551" s="71">
        <v>44454</v>
      </c>
      <c r="G1551" s="72">
        <v>608</v>
      </c>
      <c r="H1551" s="72">
        <v>51224</v>
      </c>
      <c r="I1551" s="54" t="s">
        <v>265</v>
      </c>
      <c r="J1551" s="54" t="s">
        <v>8785</v>
      </c>
      <c r="K1551" s="54" t="s">
        <v>8786</v>
      </c>
      <c r="L1551" s="54" t="s">
        <v>8787</v>
      </c>
      <c r="M1551" s="54" t="s">
        <v>8784</v>
      </c>
      <c r="N1551" s="54" t="s">
        <v>256</v>
      </c>
      <c r="O1551" s="54" t="s">
        <v>256</v>
      </c>
      <c r="P1551" s="54" t="s">
        <v>8788</v>
      </c>
      <c r="Q1551" s="54" t="s">
        <v>256</v>
      </c>
      <c r="R1551" s="54" t="s">
        <v>431</v>
      </c>
      <c r="S1551" s="71"/>
      <c r="T1551" s="54" t="s">
        <v>256</v>
      </c>
      <c r="U1551" s="71">
        <v>44454</v>
      </c>
      <c r="V1551" s="54" t="s">
        <v>256</v>
      </c>
      <c r="W1551" t="str">
        <f t="shared" si="24"/>
        <v>Sep-21</v>
      </c>
    </row>
    <row r="1552" spans="1:23" x14ac:dyDescent="0.25">
      <c r="A1552" s="54" t="s">
        <v>318</v>
      </c>
      <c r="B1552" s="54" t="s">
        <v>428</v>
      </c>
      <c r="C1552" s="54" t="s">
        <v>263</v>
      </c>
      <c r="D1552" s="54" t="s">
        <v>429</v>
      </c>
      <c r="E1552" s="54" t="s">
        <v>8789</v>
      </c>
      <c r="F1552" s="71">
        <v>44454</v>
      </c>
      <c r="G1552" s="72">
        <v>608</v>
      </c>
      <c r="H1552" s="72">
        <v>51224</v>
      </c>
      <c r="I1552" s="54" t="s">
        <v>265</v>
      </c>
      <c r="J1552" s="54" t="s">
        <v>8785</v>
      </c>
      <c r="K1552" s="54" t="s">
        <v>8786</v>
      </c>
      <c r="L1552" s="54" t="s">
        <v>8790</v>
      </c>
      <c r="M1552" s="54" t="s">
        <v>8789</v>
      </c>
      <c r="N1552" s="54" t="s">
        <v>256</v>
      </c>
      <c r="O1552" s="54" t="s">
        <v>256</v>
      </c>
      <c r="P1552" s="54" t="s">
        <v>8788</v>
      </c>
      <c r="Q1552" s="54" t="s">
        <v>256</v>
      </c>
      <c r="R1552" s="54" t="s">
        <v>431</v>
      </c>
      <c r="S1552" s="71"/>
      <c r="T1552" s="54" t="s">
        <v>256</v>
      </c>
      <c r="U1552" s="71">
        <v>44454</v>
      </c>
      <c r="V1552" s="54" t="s">
        <v>256</v>
      </c>
      <c r="W1552" t="str">
        <f t="shared" si="24"/>
        <v>Sep-21</v>
      </c>
    </row>
    <row r="1553" spans="1:23" x14ac:dyDescent="0.25">
      <c r="A1553" s="54" t="s">
        <v>318</v>
      </c>
      <c r="B1553" s="54" t="s">
        <v>428</v>
      </c>
      <c r="C1553" s="54" t="s">
        <v>263</v>
      </c>
      <c r="D1553" s="54" t="s">
        <v>429</v>
      </c>
      <c r="E1553" s="54" t="s">
        <v>8791</v>
      </c>
      <c r="F1553" s="71">
        <v>44462</v>
      </c>
      <c r="G1553" s="72">
        <v>9656.25</v>
      </c>
      <c r="H1553" s="72">
        <v>813539.06</v>
      </c>
      <c r="I1553" s="54" t="s">
        <v>265</v>
      </c>
      <c r="J1553" s="54" t="s">
        <v>8785</v>
      </c>
      <c r="K1553" s="54" t="s">
        <v>8792</v>
      </c>
      <c r="L1553" s="54" t="s">
        <v>8793</v>
      </c>
      <c r="M1553" s="54" t="s">
        <v>8791</v>
      </c>
      <c r="N1553" s="54" t="s">
        <v>256</v>
      </c>
      <c r="O1553" s="54" t="s">
        <v>256</v>
      </c>
      <c r="P1553" s="54" t="s">
        <v>8788</v>
      </c>
      <c r="Q1553" s="54" t="s">
        <v>256</v>
      </c>
      <c r="R1553" s="54" t="s">
        <v>431</v>
      </c>
      <c r="S1553" s="71"/>
      <c r="T1553" s="54" t="s">
        <v>256</v>
      </c>
      <c r="U1553" s="71">
        <v>44462</v>
      </c>
      <c r="V1553" s="54" t="s">
        <v>256</v>
      </c>
      <c r="W1553" t="str">
        <f t="shared" si="24"/>
        <v>Sep-21</v>
      </c>
    </row>
    <row r="1554" spans="1:23" x14ac:dyDescent="0.25">
      <c r="A1554" s="54" t="s">
        <v>318</v>
      </c>
      <c r="B1554" s="54" t="s">
        <v>428</v>
      </c>
      <c r="C1554" s="54" t="s">
        <v>263</v>
      </c>
      <c r="D1554" s="54" t="s">
        <v>429</v>
      </c>
      <c r="E1554" s="54" t="s">
        <v>8794</v>
      </c>
      <c r="F1554" s="71">
        <v>44462</v>
      </c>
      <c r="G1554" s="72">
        <v>11792.16</v>
      </c>
      <c r="H1554" s="72">
        <v>993489.48</v>
      </c>
      <c r="I1554" s="54" t="s">
        <v>265</v>
      </c>
      <c r="J1554" s="54" t="s">
        <v>8785</v>
      </c>
      <c r="K1554" s="54" t="s">
        <v>8795</v>
      </c>
      <c r="L1554" s="54" t="s">
        <v>8796</v>
      </c>
      <c r="M1554" s="54" t="s">
        <v>8794</v>
      </c>
      <c r="N1554" s="54" t="s">
        <v>256</v>
      </c>
      <c r="O1554" s="54" t="s">
        <v>256</v>
      </c>
      <c r="P1554" s="54" t="s">
        <v>8788</v>
      </c>
      <c r="Q1554" s="54" t="s">
        <v>256</v>
      </c>
      <c r="R1554" s="54" t="s">
        <v>431</v>
      </c>
      <c r="S1554" s="71"/>
      <c r="T1554" s="54" t="s">
        <v>256</v>
      </c>
      <c r="U1554" s="71">
        <v>44462</v>
      </c>
      <c r="V1554" s="54" t="s">
        <v>256</v>
      </c>
      <c r="W1554" t="str">
        <f t="shared" si="24"/>
        <v>Sep-21</v>
      </c>
    </row>
    <row r="1555" spans="1:23" x14ac:dyDescent="0.25">
      <c r="A1555" s="54" t="s">
        <v>318</v>
      </c>
      <c r="B1555" s="54" t="s">
        <v>428</v>
      </c>
      <c r="C1555" s="54" t="s">
        <v>263</v>
      </c>
      <c r="D1555" s="54" t="s">
        <v>429</v>
      </c>
      <c r="E1555" s="54" t="s">
        <v>8797</v>
      </c>
      <c r="F1555" s="71">
        <v>44462</v>
      </c>
      <c r="G1555" s="72">
        <v>3280.16</v>
      </c>
      <c r="H1555" s="72">
        <v>276353.48</v>
      </c>
      <c r="I1555" s="54" t="s">
        <v>265</v>
      </c>
      <c r="J1555" s="54" t="s">
        <v>8785</v>
      </c>
      <c r="K1555" s="54" t="s">
        <v>8795</v>
      </c>
      <c r="L1555" s="54" t="s">
        <v>8798</v>
      </c>
      <c r="M1555" s="54" t="s">
        <v>8797</v>
      </c>
      <c r="N1555" s="54" t="s">
        <v>256</v>
      </c>
      <c r="O1555" s="54" t="s">
        <v>256</v>
      </c>
      <c r="P1555" s="54" t="s">
        <v>8788</v>
      </c>
      <c r="Q1555" s="54" t="s">
        <v>256</v>
      </c>
      <c r="R1555" s="54" t="s">
        <v>431</v>
      </c>
      <c r="S1555" s="71"/>
      <c r="T1555" s="54" t="s">
        <v>256</v>
      </c>
      <c r="U1555" s="71">
        <v>44462</v>
      </c>
      <c r="V1555" s="54" t="s">
        <v>256</v>
      </c>
      <c r="W1555" t="str">
        <f t="shared" si="24"/>
        <v>Sep-21</v>
      </c>
    </row>
    <row r="1556" spans="1:23" x14ac:dyDescent="0.25">
      <c r="A1556" s="54" t="s">
        <v>317</v>
      </c>
      <c r="B1556" s="54" t="s">
        <v>428</v>
      </c>
      <c r="C1556" s="54" t="s">
        <v>263</v>
      </c>
      <c r="D1556" s="54" t="s">
        <v>429</v>
      </c>
      <c r="E1556" s="54" t="s">
        <v>8799</v>
      </c>
      <c r="F1556" s="71">
        <v>44464</v>
      </c>
      <c r="G1556" s="72">
        <v>17424.419999999998</v>
      </c>
      <c r="H1556" s="72">
        <v>1468007.39</v>
      </c>
      <c r="I1556" s="54" t="s">
        <v>265</v>
      </c>
      <c r="J1556" s="54" t="s">
        <v>501</v>
      </c>
      <c r="K1556" s="54" t="s">
        <v>8800</v>
      </c>
      <c r="L1556" s="54" t="s">
        <v>8801</v>
      </c>
      <c r="M1556" s="54" t="s">
        <v>8799</v>
      </c>
      <c r="N1556" s="54" t="s">
        <v>256</v>
      </c>
      <c r="O1556" s="54" t="s">
        <v>256</v>
      </c>
      <c r="P1556" s="54" t="s">
        <v>453</v>
      </c>
      <c r="Q1556" s="54" t="s">
        <v>256</v>
      </c>
      <c r="R1556" s="54" t="s">
        <v>431</v>
      </c>
      <c r="S1556" s="71"/>
      <c r="T1556" s="54" t="s">
        <v>256</v>
      </c>
      <c r="U1556" s="71">
        <v>44464</v>
      </c>
      <c r="V1556" s="54" t="s">
        <v>256</v>
      </c>
      <c r="W1556" t="str">
        <f t="shared" si="24"/>
        <v>Sep-21</v>
      </c>
    </row>
    <row r="1557" spans="1:23" x14ac:dyDescent="0.25">
      <c r="A1557" s="54" t="s">
        <v>317</v>
      </c>
      <c r="B1557" s="54" t="s">
        <v>428</v>
      </c>
      <c r="C1557" s="54" t="s">
        <v>263</v>
      </c>
      <c r="D1557" s="54" t="s">
        <v>429</v>
      </c>
      <c r="E1557" s="54" t="s">
        <v>8802</v>
      </c>
      <c r="F1557" s="71">
        <v>44464</v>
      </c>
      <c r="G1557" s="72">
        <v>2345.46</v>
      </c>
      <c r="H1557" s="72">
        <v>197605.01</v>
      </c>
      <c r="I1557" s="54" t="s">
        <v>265</v>
      </c>
      <c r="J1557" s="54" t="s">
        <v>501</v>
      </c>
      <c r="K1557" s="54" t="s">
        <v>8803</v>
      </c>
      <c r="L1557" s="54" t="s">
        <v>8804</v>
      </c>
      <c r="M1557" s="54" t="s">
        <v>8802</v>
      </c>
      <c r="N1557" s="54" t="s">
        <v>256</v>
      </c>
      <c r="O1557" s="54" t="s">
        <v>256</v>
      </c>
      <c r="P1557" s="54" t="s">
        <v>453</v>
      </c>
      <c r="Q1557" s="54" t="s">
        <v>256</v>
      </c>
      <c r="R1557" s="54" t="s">
        <v>431</v>
      </c>
      <c r="S1557" s="71"/>
      <c r="T1557" s="54" t="s">
        <v>256</v>
      </c>
      <c r="U1557" s="71">
        <v>44464</v>
      </c>
      <c r="V1557" s="54" t="s">
        <v>256</v>
      </c>
      <c r="W1557" t="str">
        <f t="shared" si="24"/>
        <v>Sep-21</v>
      </c>
    </row>
    <row r="1558" spans="1:23" x14ac:dyDescent="0.25">
      <c r="A1558" s="54" t="s">
        <v>317</v>
      </c>
      <c r="B1558" s="54" t="s">
        <v>428</v>
      </c>
      <c r="C1558" s="54" t="s">
        <v>263</v>
      </c>
      <c r="D1558" s="54" t="s">
        <v>429</v>
      </c>
      <c r="E1558" s="54" t="s">
        <v>8805</v>
      </c>
      <c r="F1558" s="71">
        <v>44460</v>
      </c>
      <c r="G1558" s="72">
        <v>11710.14</v>
      </c>
      <c r="H1558" s="72">
        <v>986579.3</v>
      </c>
      <c r="I1558" s="54" t="s">
        <v>265</v>
      </c>
      <c r="J1558" s="54" t="s">
        <v>501</v>
      </c>
      <c r="K1558" s="54" t="s">
        <v>8806</v>
      </c>
      <c r="L1558" s="54" t="s">
        <v>8807</v>
      </c>
      <c r="M1558" s="54" t="s">
        <v>8805</v>
      </c>
      <c r="N1558" s="54" t="s">
        <v>256</v>
      </c>
      <c r="O1558" s="54" t="s">
        <v>256</v>
      </c>
      <c r="P1558" s="54" t="s">
        <v>453</v>
      </c>
      <c r="Q1558" s="54" t="s">
        <v>256</v>
      </c>
      <c r="R1558" s="54" t="s">
        <v>431</v>
      </c>
      <c r="S1558" s="71"/>
      <c r="T1558" s="54" t="s">
        <v>256</v>
      </c>
      <c r="U1558" s="71">
        <v>44460</v>
      </c>
      <c r="V1558" s="54" t="s">
        <v>256</v>
      </c>
      <c r="W1558" t="str">
        <f t="shared" si="24"/>
        <v>Sep-21</v>
      </c>
    </row>
    <row r="1559" spans="1:23" x14ac:dyDescent="0.25">
      <c r="A1559" s="54" t="s">
        <v>317</v>
      </c>
      <c r="B1559" s="54" t="s">
        <v>428</v>
      </c>
      <c r="C1559" s="54" t="s">
        <v>263</v>
      </c>
      <c r="D1559" s="54" t="s">
        <v>429</v>
      </c>
      <c r="E1559" s="54" t="s">
        <v>8808</v>
      </c>
      <c r="F1559" s="71">
        <v>44447</v>
      </c>
      <c r="G1559" s="72">
        <v>37067.78</v>
      </c>
      <c r="H1559" s="72">
        <v>3122960.47</v>
      </c>
      <c r="I1559" s="54" t="s">
        <v>265</v>
      </c>
      <c r="J1559" s="54" t="s">
        <v>501</v>
      </c>
      <c r="K1559" s="54" t="s">
        <v>8809</v>
      </c>
      <c r="L1559" s="54" t="s">
        <v>8810</v>
      </c>
      <c r="M1559" s="54" t="s">
        <v>8808</v>
      </c>
      <c r="N1559" s="54" t="s">
        <v>256</v>
      </c>
      <c r="O1559" s="54" t="s">
        <v>256</v>
      </c>
      <c r="P1559" s="54" t="s">
        <v>453</v>
      </c>
      <c r="Q1559" s="54" t="s">
        <v>256</v>
      </c>
      <c r="R1559" s="54" t="s">
        <v>431</v>
      </c>
      <c r="S1559" s="71"/>
      <c r="T1559" s="54" t="s">
        <v>256</v>
      </c>
      <c r="U1559" s="71">
        <v>44447</v>
      </c>
      <c r="V1559" s="54" t="s">
        <v>256</v>
      </c>
      <c r="W1559" t="str">
        <f t="shared" si="24"/>
        <v>Sep-21</v>
      </c>
    </row>
    <row r="1560" spans="1:23" x14ac:dyDescent="0.25">
      <c r="A1560" s="54" t="s">
        <v>317</v>
      </c>
      <c r="B1560" s="54" t="s">
        <v>428</v>
      </c>
      <c r="C1560" s="54" t="s">
        <v>263</v>
      </c>
      <c r="D1560" s="54" t="s">
        <v>429</v>
      </c>
      <c r="E1560" s="54" t="s">
        <v>8811</v>
      </c>
      <c r="F1560" s="71">
        <v>44464</v>
      </c>
      <c r="G1560" s="72">
        <v>12731.16</v>
      </c>
      <c r="H1560" s="72">
        <v>1072600.23</v>
      </c>
      <c r="I1560" s="54" t="s">
        <v>265</v>
      </c>
      <c r="J1560" s="54" t="s">
        <v>501</v>
      </c>
      <c r="K1560" s="54" t="s">
        <v>8812</v>
      </c>
      <c r="L1560" s="54" t="s">
        <v>8813</v>
      </c>
      <c r="M1560" s="54" t="s">
        <v>8811</v>
      </c>
      <c r="N1560" s="54" t="s">
        <v>256</v>
      </c>
      <c r="O1560" s="54" t="s">
        <v>256</v>
      </c>
      <c r="P1560" s="54" t="s">
        <v>453</v>
      </c>
      <c r="Q1560" s="54" t="s">
        <v>256</v>
      </c>
      <c r="R1560" s="54" t="s">
        <v>431</v>
      </c>
      <c r="S1560" s="71"/>
      <c r="T1560" s="54" t="s">
        <v>256</v>
      </c>
      <c r="U1560" s="71">
        <v>44464</v>
      </c>
      <c r="V1560" s="54" t="s">
        <v>256</v>
      </c>
      <c r="W1560" t="str">
        <f t="shared" si="24"/>
        <v>Sep-21</v>
      </c>
    </row>
    <row r="1561" spans="1:23" x14ac:dyDescent="0.25">
      <c r="A1561" s="54" t="s">
        <v>317</v>
      </c>
      <c r="B1561" s="54" t="s">
        <v>428</v>
      </c>
      <c r="C1561" s="54" t="s">
        <v>263</v>
      </c>
      <c r="D1561" s="54" t="s">
        <v>429</v>
      </c>
      <c r="E1561" s="54" t="s">
        <v>8814</v>
      </c>
      <c r="F1561" s="71">
        <v>44464</v>
      </c>
      <c r="G1561" s="72">
        <v>20803.38</v>
      </c>
      <c r="H1561" s="72">
        <v>1752684.77</v>
      </c>
      <c r="I1561" s="54" t="s">
        <v>265</v>
      </c>
      <c r="J1561" s="54" t="s">
        <v>501</v>
      </c>
      <c r="K1561" s="54" t="s">
        <v>8815</v>
      </c>
      <c r="L1561" s="54" t="s">
        <v>8816</v>
      </c>
      <c r="M1561" s="54" t="s">
        <v>8814</v>
      </c>
      <c r="N1561" s="54" t="s">
        <v>256</v>
      </c>
      <c r="O1561" s="54" t="s">
        <v>256</v>
      </c>
      <c r="P1561" s="54" t="s">
        <v>453</v>
      </c>
      <c r="Q1561" s="54" t="s">
        <v>256</v>
      </c>
      <c r="R1561" s="54" t="s">
        <v>431</v>
      </c>
      <c r="S1561" s="71"/>
      <c r="T1561" s="54" t="s">
        <v>256</v>
      </c>
      <c r="U1561" s="71">
        <v>44464</v>
      </c>
      <c r="V1561" s="54" t="s">
        <v>256</v>
      </c>
      <c r="W1561" t="str">
        <f t="shared" si="24"/>
        <v>Sep-21</v>
      </c>
    </row>
    <row r="1562" spans="1:23" x14ac:dyDescent="0.25">
      <c r="A1562" s="54" t="s">
        <v>317</v>
      </c>
      <c r="B1562" s="54" t="s">
        <v>428</v>
      </c>
      <c r="C1562" s="54" t="s">
        <v>263</v>
      </c>
      <c r="D1562" s="54" t="s">
        <v>429</v>
      </c>
      <c r="E1562" s="54" t="s">
        <v>8817</v>
      </c>
      <c r="F1562" s="71">
        <v>44469</v>
      </c>
      <c r="G1562" s="72">
        <v>6698.1</v>
      </c>
      <c r="H1562" s="72">
        <v>564314.93000000005</v>
      </c>
      <c r="I1562" s="54" t="s">
        <v>265</v>
      </c>
      <c r="J1562" s="54" t="s">
        <v>501</v>
      </c>
      <c r="K1562" s="54" t="s">
        <v>8818</v>
      </c>
      <c r="L1562" s="54" t="s">
        <v>8819</v>
      </c>
      <c r="M1562" s="54" t="s">
        <v>8817</v>
      </c>
      <c r="N1562" s="54" t="s">
        <v>256</v>
      </c>
      <c r="O1562" s="54" t="s">
        <v>256</v>
      </c>
      <c r="P1562" s="54" t="s">
        <v>453</v>
      </c>
      <c r="Q1562" s="54" t="s">
        <v>256</v>
      </c>
      <c r="R1562" s="54" t="s">
        <v>431</v>
      </c>
      <c r="S1562" s="71"/>
      <c r="T1562" s="54" t="s">
        <v>256</v>
      </c>
      <c r="U1562" s="71">
        <v>44469</v>
      </c>
      <c r="V1562" s="54" t="s">
        <v>256</v>
      </c>
      <c r="W1562" t="str">
        <f t="shared" si="24"/>
        <v>Sep-21</v>
      </c>
    </row>
    <row r="1563" spans="1:23" x14ac:dyDescent="0.25">
      <c r="A1563" s="54" t="s">
        <v>317</v>
      </c>
      <c r="B1563" s="54" t="s">
        <v>428</v>
      </c>
      <c r="C1563" s="54" t="s">
        <v>263</v>
      </c>
      <c r="D1563" s="54" t="s">
        <v>429</v>
      </c>
      <c r="E1563" s="54" t="s">
        <v>8820</v>
      </c>
      <c r="F1563" s="71">
        <v>44461</v>
      </c>
      <c r="G1563" s="72">
        <v>26225.55</v>
      </c>
      <c r="H1563" s="72">
        <v>2209502.59</v>
      </c>
      <c r="I1563" s="54" t="s">
        <v>265</v>
      </c>
      <c r="J1563" s="54" t="s">
        <v>501</v>
      </c>
      <c r="K1563" s="54" t="s">
        <v>8821</v>
      </c>
      <c r="L1563" s="54" t="s">
        <v>8822</v>
      </c>
      <c r="M1563" s="54" t="s">
        <v>8820</v>
      </c>
      <c r="N1563" s="54" t="s">
        <v>256</v>
      </c>
      <c r="O1563" s="54" t="s">
        <v>256</v>
      </c>
      <c r="P1563" s="54" t="s">
        <v>453</v>
      </c>
      <c r="Q1563" s="54" t="s">
        <v>256</v>
      </c>
      <c r="R1563" s="54" t="s">
        <v>431</v>
      </c>
      <c r="S1563" s="71"/>
      <c r="T1563" s="54" t="s">
        <v>256</v>
      </c>
      <c r="U1563" s="71">
        <v>44461</v>
      </c>
      <c r="V1563" s="54" t="s">
        <v>256</v>
      </c>
      <c r="W1563" t="str">
        <f t="shared" si="24"/>
        <v>Sep-21</v>
      </c>
    </row>
    <row r="1564" spans="1:23" x14ac:dyDescent="0.25">
      <c r="A1564" s="54" t="s">
        <v>317</v>
      </c>
      <c r="B1564" s="54" t="s">
        <v>428</v>
      </c>
      <c r="C1564" s="54" t="s">
        <v>263</v>
      </c>
      <c r="D1564" s="54" t="s">
        <v>429</v>
      </c>
      <c r="E1564" s="54" t="s">
        <v>8823</v>
      </c>
      <c r="F1564" s="71">
        <v>44443</v>
      </c>
      <c r="G1564" s="72">
        <v>4066.5</v>
      </c>
      <c r="H1564" s="72">
        <v>342602.63</v>
      </c>
      <c r="I1564" s="54" t="s">
        <v>265</v>
      </c>
      <c r="J1564" s="54" t="s">
        <v>502</v>
      </c>
      <c r="K1564" s="54" t="s">
        <v>8824</v>
      </c>
      <c r="L1564" s="54" t="s">
        <v>8825</v>
      </c>
      <c r="M1564" s="54" t="s">
        <v>8823</v>
      </c>
      <c r="N1564" s="54" t="s">
        <v>256</v>
      </c>
      <c r="O1564" s="54" t="s">
        <v>256</v>
      </c>
      <c r="P1564" s="54" t="s">
        <v>283</v>
      </c>
      <c r="Q1564" s="54" t="s">
        <v>256</v>
      </c>
      <c r="R1564" s="54" t="s">
        <v>431</v>
      </c>
      <c r="S1564" s="71"/>
      <c r="T1564" s="54" t="s">
        <v>256</v>
      </c>
      <c r="U1564" s="71">
        <v>44443</v>
      </c>
      <c r="V1564" s="54" t="s">
        <v>256</v>
      </c>
      <c r="W1564" t="str">
        <f t="shared" si="24"/>
        <v>Sep-21</v>
      </c>
    </row>
    <row r="1565" spans="1:23" x14ac:dyDescent="0.25">
      <c r="A1565" s="54" t="s">
        <v>317</v>
      </c>
      <c r="B1565" s="54" t="s">
        <v>428</v>
      </c>
      <c r="C1565" s="54" t="s">
        <v>263</v>
      </c>
      <c r="D1565" s="54" t="s">
        <v>429</v>
      </c>
      <c r="E1565" s="54" t="s">
        <v>8826</v>
      </c>
      <c r="F1565" s="71">
        <v>44444</v>
      </c>
      <c r="G1565" s="72">
        <v>7979.45</v>
      </c>
      <c r="H1565" s="72">
        <v>672268.66</v>
      </c>
      <c r="I1565" s="54" t="s">
        <v>265</v>
      </c>
      <c r="J1565" s="54" t="s">
        <v>503</v>
      </c>
      <c r="K1565" s="54" t="s">
        <v>8827</v>
      </c>
      <c r="L1565" s="54" t="s">
        <v>8828</v>
      </c>
      <c r="M1565" s="54" t="s">
        <v>8826</v>
      </c>
      <c r="N1565" s="54" t="s">
        <v>256</v>
      </c>
      <c r="O1565" s="54" t="s">
        <v>256</v>
      </c>
      <c r="P1565" s="54" t="s">
        <v>504</v>
      </c>
      <c r="Q1565" s="54" t="s">
        <v>256</v>
      </c>
      <c r="R1565" s="54" t="s">
        <v>431</v>
      </c>
      <c r="S1565" s="71"/>
      <c r="T1565" s="54" t="s">
        <v>256</v>
      </c>
      <c r="U1565" s="71">
        <v>44444</v>
      </c>
      <c r="V1565" s="54" t="s">
        <v>256</v>
      </c>
      <c r="W1565" t="str">
        <f t="shared" si="24"/>
        <v>Sep-21</v>
      </c>
    </row>
    <row r="1566" spans="1:23" x14ac:dyDescent="0.25">
      <c r="A1566" s="54" t="s">
        <v>317</v>
      </c>
      <c r="B1566" s="54" t="s">
        <v>428</v>
      </c>
      <c r="C1566" s="54" t="s">
        <v>263</v>
      </c>
      <c r="D1566" s="54" t="s">
        <v>429</v>
      </c>
      <c r="E1566" s="54" t="s">
        <v>8829</v>
      </c>
      <c r="F1566" s="71">
        <v>44469</v>
      </c>
      <c r="G1566" s="72">
        <v>1440</v>
      </c>
      <c r="H1566" s="72">
        <v>121320</v>
      </c>
      <c r="I1566" s="54" t="s">
        <v>265</v>
      </c>
      <c r="J1566" s="54" t="s">
        <v>503</v>
      </c>
      <c r="K1566" s="54" t="s">
        <v>8830</v>
      </c>
      <c r="L1566" s="54" t="s">
        <v>8831</v>
      </c>
      <c r="M1566" s="54" t="s">
        <v>8829</v>
      </c>
      <c r="N1566" s="54" t="s">
        <v>256</v>
      </c>
      <c r="O1566" s="54" t="s">
        <v>256</v>
      </c>
      <c r="P1566" s="54" t="s">
        <v>504</v>
      </c>
      <c r="Q1566" s="54" t="s">
        <v>256</v>
      </c>
      <c r="R1566" s="54" t="s">
        <v>431</v>
      </c>
      <c r="S1566" s="71"/>
      <c r="T1566" s="54" t="s">
        <v>256</v>
      </c>
      <c r="U1566" s="71">
        <v>44469</v>
      </c>
      <c r="V1566" s="54" t="s">
        <v>256</v>
      </c>
      <c r="W1566" t="str">
        <f t="shared" si="24"/>
        <v>Sep-21</v>
      </c>
    </row>
    <row r="1567" spans="1:23" x14ac:dyDescent="0.25">
      <c r="A1567" s="54" t="s">
        <v>317</v>
      </c>
      <c r="B1567" s="54" t="s">
        <v>428</v>
      </c>
      <c r="C1567" s="54" t="s">
        <v>263</v>
      </c>
      <c r="D1567" s="54" t="s">
        <v>429</v>
      </c>
      <c r="E1567" s="54" t="s">
        <v>8832</v>
      </c>
      <c r="F1567" s="71">
        <v>44440</v>
      </c>
      <c r="G1567" s="72">
        <v>719.5</v>
      </c>
      <c r="H1567" s="72">
        <v>60617.88</v>
      </c>
      <c r="I1567" s="54" t="s">
        <v>265</v>
      </c>
      <c r="J1567" s="54" t="s">
        <v>293</v>
      </c>
      <c r="K1567" s="54" t="s">
        <v>8833</v>
      </c>
      <c r="L1567" s="54" t="s">
        <v>8834</v>
      </c>
      <c r="M1567" s="54" t="s">
        <v>8832</v>
      </c>
      <c r="N1567" s="54" t="s">
        <v>256</v>
      </c>
      <c r="O1567" s="54" t="s">
        <v>256</v>
      </c>
      <c r="P1567" s="54" t="s">
        <v>275</v>
      </c>
      <c r="Q1567" s="54" t="s">
        <v>256</v>
      </c>
      <c r="R1567" s="54" t="s">
        <v>431</v>
      </c>
      <c r="S1567" s="71"/>
      <c r="T1567" s="54" t="s">
        <v>256</v>
      </c>
      <c r="U1567" s="71">
        <v>44440</v>
      </c>
      <c r="V1567" s="54" t="s">
        <v>256</v>
      </c>
      <c r="W1567" t="str">
        <f t="shared" si="24"/>
        <v>Sep-21</v>
      </c>
    </row>
    <row r="1568" spans="1:23" x14ac:dyDescent="0.25">
      <c r="A1568" s="54" t="s">
        <v>317</v>
      </c>
      <c r="B1568" s="54" t="s">
        <v>428</v>
      </c>
      <c r="C1568" s="54" t="s">
        <v>263</v>
      </c>
      <c r="D1568" s="54" t="s">
        <v>429</v>
      </c>
      <c r="E1568" s="54" t="s">
        <v>8835</v>
      </c>
      <c r="F1568" s="71">
        <v>44440</v>
      </c>
      <c r="G1568" s="72">
        <v>259.33999999999997</v>
      </c>
      <c r="H1568" s="72">
        <v>21849.4</v>
      </c>
      <c r="I1568" s="54" t="s">
        <v>265</v>
      </c>
      <c r="J1568" s="54" t="s">
        <v>293</v>
      </c>
      <c r="K1568" s="54" t="s">
        <v>8836</v>
      </c>
      <c r="L1568" s="54" t="s">
        <v>8837</v>
      </c>
      <c r="M1568" s="54" t="s">
        <v>8835</v>
      </c>
      <c r="N1568" s="54" t="s">
        <v>256</v>
      </c>
      <c r="O1568" s="54" t="s">
        <v>256</v>
      </c>
      <c r="P1568" s="54" t="s">
        <v>275</v>
      </c>
      <c r="Q1568" s="54" t="s">
        <v>256</v>
      </c>
      <c r="R1568" s="54" t="s">
        <v>431</v>
      </c>
      <c r="S1568" s="71"/>
      <c r="T1568" s="54" t="s">
        <v>256</v>
      </c>
      <c r="U1568" s="71">
        <v>44440</v>
      </c>
      <c r="V1568" s="54" t="s">
        <v>256</v>
      </c>
      <c r="W1568" t="str">
        <f t="shared" si="24"/>
        <v>Sep-21</v>
      </c>
    </row>
    <row r="1569" spans="1:23" x14ac:dyDescent="0.25">
      <c r="A1569" s="54" t="s">
        <v>317</v>
      </c>
      <c r="B1569" s="54" t="s">
        <v>428</v>
      </c>
      <c r="C1569" s="54" t="s">
        <v>263</v>
      </c>
      <c r="D1569" s="54" t="s">
        <v>429</v>
      </c>
      <c r="E1569" s="54" t="s">
        <v>8838</v>
      </c>
      <c r="F1569" s="71">
        <v>44440</v>
      </c>
      <c r="G1569" s="72">
        <v>494.6</v>
      </c>
      <c r="H1569" s="72">
        <v>41670.050000000003</v>
      </c>
      <c r="I1569" s="54" t="s">
        <v>265</v>
      </c>
      <c r="J1569" s="54" t="s">
        <v>293</v>
      </c>
      <c r="K1569" s="54" t="s">
        <v>8839</v>
      </c>
      <c r="L1569" s="54" t="s">
        <v>8840</v>
      </c>
      <c r="M1569" s="54" t="s">
        <v>8838</v>
      </c>
      <c r="N1569" s="54" t="s">
        <v>256</v>
      </c>
      <c r="O1569" s="54" t="s">
        <v>256</v>
      </c>
      <c r="P1569" s="54" t="s">
        <v>275</v>
      </c>
      <c r="Q1569" s="54" t="s">
        <v>256</v>
      </c>
      <c r="R1569" s="54" t="s">
        <v>431</v>
      </c>
      <c r="S1569" s="71"/>
      <c r="T1569" s="54" t="s">
        <v>256</v>
      </c>
      <c r="U1569" s="71">
        <v>44440</v>
      </c>
      <c r="V1569" s="54" t="s">
        <v>256</v>
      </c>
      <c r="W1569" t="str">
        <f t="shared" si="24"/>
        <v>Sep-21</v>
      </c>
    </row>
    <row r="1570" spans="1:23" x14ac:dyDescent="0.25">
      <c r="A1570" s="54" t="s">
        <v>317</v>
      </c>
      <c r="B1570" s="54" t="s">
        <v>428</v>
      </c>
      <c r="C1570" s="54" t="s">
        <v>263</v>
      </c>
      <c r="D1570" s="54" t="s">
        <v>429</v>
      </c>
      <c r="E1570" s="54" t="s">
        <v>8841</v>
      </c>
      <c r="F1570" s="71">
        <v>44440</v>
      </c>
      <c r="G1570" s="72">
        <v>2649.82</v>
      </c>
      <c r="H1570" s="72">
        <v>223247.34</v>
      </c>
      <c r="I1570" s="54" t="s">
        <v>265</v>
      </c>
      <c r="J1570" s="54" t="s">
        <v>293</v>
      </c>
      <c r="K1570" s="54" t="s">
        <v>8842</v>
      </c>
      <c r="L1570" s="54" t="s">
        <v>8843</v>
      </c>
      <c r="M1570" s="54" t="s">
        <v>8841</v>
      </c>
      <c r="N1570" s="54" t="s">
        <v>256</v>
      </c>
      <c r="O1570" s="54" t="s">
        <v>256</v>
      </c>
      <c r="P1570" s="54" t="s">
        <v>275</v>
      </c>
      <c r="Q1570" s="54" t="s">
        <v>256</v>
      </c>
      <c r="R1570" s="54" t="s">
        <v>431</v>
      </c>
      <c r="S1570" s="71"/>
      <c r="T1570" s="54" t="s">
        <v>256</v>
      </c>
      <c r="U1570" s="71">
        <v>44440</v>
      </c>
      <c r="V1570" s="54" t="s">
        <v>256</v>
      </c>
      <c r="W1570" t="str">
        <f t="shared" si="24"/>
        <v>Sep-21</v>
      </c>
    </row>
    <row r="1571" spans="1:23" x14ac:dyDescent="0.25">
      <c r="A1571" s="54" t="s">
        <v>317</v>
      </c>
      <c r="B1571" s="54" t="s">
        <v>428</v>
      </c>
      <c r="C1571" s="54" t="s">
        <v>263</v>
      </c>
      <c r="D1571" s="54" t="s">
        <v>429</v>
      </c>
      <c r="E1571" s="54" t="s">
        <v>8844</v>
      </c>
      <c r="F1571" s="71">
        <v>44440</v>
      </c>
      <c r="G1571" s="72">
        <v>914.7</v>
      </c>
      <c r="H1571" s="72">
        <v>77063.48</v>
      </c>
      <c r="I1571" s="54" t="s">
        <v>265</v>
      </c>
      <c r="J1571" s="54" t="s">
        <v>293</v>
      </c>
      <c r="K1571" s="54" t="s">
        <v>8845</v>
      </c>
      <c r="L1571" s="54" t="s">
        <v>8846</v>
      </c>
      <c r="M1571" s="54" t="s">
        <v>8844</v>
      </c>
      <c r="N1571" s="54" t="s">
        <v>256</v>
      </c>
      <c r="O1571" s="54" t="s">
        <v>256</v>
      </c>
      <c r="P1571" s="54" t="s">
        <v>275</v>
      </c>
      <c r="Q1571" s="54" t="s">
        <v>256</v>
      </c>
      <c r="R1571" s="54" t="s">
        <v>431</v>
      </c>
      <c r="S1571" s="71"/>
      <c r="T1571" s="54" t="s">
        <v>256</v>
      </c>
      <c r="U1571" s="71">
        <v>44440</v>
      </c>
      <c r="V1571" s="54" t="s">
        <v>256</v>
      </c>
      <c r="W1571" t="str">
        <f t="shared" si="24"/>
        <v>Sep-21</v>
      </c>
    </row>
    <row r="1572" spans="1:23" x14ac:dyDescent="0.25">
      <c r="A1572" s="54" t="s">
        <v>317</v>
      </c>
      <c r="B1572" s="54" t="s">
        <v>428</v>
      </c>
      <c r="C1572" s="54" t="s">
        <v>263</v>
      </c>
      <c r="D1572" s="54" t="s">
        <v>429</v>
      </c>
      <c r="E1572" s="54" t="s">
        <v>8847</v>
      </c>
      <c r="F1572" s="71">
        <v>44440</v>
      </c>
      <c r="G1572" s="72">
        <v>1982.28</v>
      </c>
      <c r="H1572" s="72">
        <v>167007.09</v>
      </c>
      <c r="I1572" s="54" t="s">
        <v>265</v>
      </c>
      <c r="J1572" s="54" t="s">
        <v>293</v>
      </c>
      <c r="K1572" s="54" t="s">
        <v>8848</v>
      </c>
      <c r="L1572" s="54" t="s">
        <v>8849</v>
      </c>
      <c r="M1572" s="54" t="s">
        <v>8847</v>
      </c>
      <c r="N1572" s="54" t="s">
        <v>256</v>
      </c>
      <c r="O1572" s="54" t="s">
        <v>256</v>
      </c>
      <c r="P1572" s="54" t="s">
        <v>275</v>
      </c>
      <c r="Q1572" s="54" t="s">
        <v>256</v>
      </c>
      <c r="R1572" s="54" t="s">
        <v>431</v>
      </c>
      <c r="S1572" s="71"/>
      <c r="T1572" s="54" t="s">
        <v>256</v>
      </c>
      <c r="U1572" s="71">
        <v>44440</v>
      </c>
      <c r="V1572" s="54" t="s">
        <v>256</v>
      </c>
      <c r="W1572" t="str">
        <f t="shared" si="24"/>
        <v>Sep-21</v>
      </c>
    </row>
    <row r="1573" spans="1:23" x14ac:dyDescent="0.25">
      <c r="A1573" s="54" t="s">
        <v>317</v>
      </c>
      <c r="B1573" s="54" t="s">
        <v>428</v>
      </c>
      <c r="C1573" s="54" t="s">
        <v>263</v>
      </c>
      <c r="D1573" s="54" t="s">
        <v>429</v>
      </c>
      <c r="E1573" s="54" t="s">
        <v>8850</v>
      </c>
      <c r="F1573" s="71">
        <v>44440</v>
      </c>
      <c r="G1573" s="72">
        <v>21.6</v>
      </c>
      <c r="H1573" s="72">
        <v>1819.8</v>
      </c>
      <c r="I1573" s="54" t="s">
        <v>265</v>
      </c>
      <c r="J1573" s="54" t="s">
        <v>293</v>
      </c>
      <c r="K1573" s="54" t="s">
        <v>8851</v>
      </c>
      <c r="L1573" s="54" t="s">
        <v>8852</v>
      </c>
      <c r="M1573" s="54" t="s">
        <v>8850</v>
      </c>
      <c r="N1573" s="54" t="s">
        <v>256</v>
      </c>
      <c r="O1573" s="54" t="s">
        <v>256</v>
      </c>
      <c r="P1573" s="54" t="s">
        <v>275</v>
      </c>
      <c r="Q1573" s="54" t="s">
        <v>256</v>
      </c>
      <c r="R1573" s="54" t="s">
        <v>431</v>
      </c>
      <c r="S1573" s="71"/>
      <c r="T1573" s="54" t="s">
        <v>256</v>
      </c>
      <c r="U1573" s="71">
        <v>44440</v>
      </c>
      <c r="V1573" s="54" t="s">
        <v>256</v>
      </c>
      <c r="W1573" t="str">
        <f t="shared" si="24"/>
        <v>Sep-21</v>
      </c>
    </row>
    <row r="1574" spans="1:23" x14ac:dyDescent="0.25">
      <c r="A1574" s="54" t="s">
        <v>317</v>
      </c>
      <c r="B1574" s="54" t="s">
        <v>428</v>
      </c>
      <c r="C1574" s="54" t="s">
        <v>263</v>
      </c>
      <c r="D1574" s="54" t="s">
        <v>429</v>
      </c>
      <c r="E1574" s="54" t="s">
        <v>8853</v>
      </c>
      <c r="F1574" s="71">
        <v>44440</v>
      </c>
      <c r="G1574" s="72">
        <v>10.8</v>
      </c>
      <c r="H1574" s="72">
        <v>909.9</v>
      </c>
      <c r="I1574" s="54" t="s">
        <v>265</v>
      </c>
      <c r="J1574" s="54" t="s">
        <v>293</v>
      </c>
      <c r="K1574" s="54" t="s">
        <v>8854</v>
      </c>
      <c r="L1574" s="54" t="s">
        <v>8855</v>
      </c>
      <c r="M1574" s="54" t="s">
        <v>8853</v>
      </c>
      <c r="N1574" s="54" t="s">
        <v>256</v>
      </c>
      <c r="O1574" s="54" t="s">
        <v>256</v>
      </c>
      <c r="P1574" s="54" t="s">
        <v>275</v>
      </c>
      <c r="Q1574" s="54" t="s">
        <v>256</v>
      </c>
      <c r="R1574" s="54" t="s">
        <v>431</v>
      </c>
      <c r="S1574" s="71"/>
      <c r="T1574" s="54" t="s">
        <v>256</v>
      </c>
      <c r="U1574" s="71">
        <v>44440</v>
      </c>
      <c r="V1574" s="54" t="s">
        <v>256</v>
      </c>
      <c r="W1574" t="str">
        <f t="shared" si="24"/>
        <v>Sep-21</v>
      </c>
    </row>
    <row r="1575" spans="1:23" x14ac:dyDescent="0.25">
      <c r="A1575" s="54" t="s">
        <v>317</v>
      </c>
      <c r="B1575" s="54" t="s">
        <v>428</v>
      </c>
      <c r="C1575" s="54" t="s">
        <v>263</v>
      </c>
      <c r="D1575" s="54" t="s">
        <v>429</v>
      </c>
      <c r="E1575" s="54" t="s">
        <v>8856</v>
      </c>
      <c r="F1575" s="71">
        <v>44444</v>
      </c>
      <c r="G1575" s="72">
        <v>53.1</v>
      </c>
      <c r="H1575" s="72">
        <v>4473.68</v>
      </c>
      <c r="I1575" s="54" t="s">
        <v>265</v>
      </c>
      <c r="J1575" s="54" t="s">
        <v>293</v>
      </c>
      <c r="K1575" s="54" t="s">
        <v>8857</v>
      </c>
      <c r="L1575" s="54" t="s">
        <v>8858</v>
      </c>
      <c r="M1575" s="54" t="s">
        <v>8856</v>
      </c>
      <c r="N1575" s="54" t="s">
        <v>256</v>
      </c>
      <c r="O1575" s="54" t="s">
        <v>256</v>
      </c>
      <c r="P1575" s="54" t="s">
        <v>275</v>
      </c>
      <c r="Q1575" s="54" t="s">
        <v>256</v>
      </c>
      <c r="R1575" s="54" t="s">
        <v>431</v>
      </c>
      <c r="S1575" s="71"/>
      <c r="T1575" s="54" t="s">
        <v>256</v>
      </c>
      <c r="U1575" s="71">
        <v>44444</v>
      </c>
      <c r="V1575" s="54" t="s">
        <v>256</v>
      </c>
      <c r="W1575" t="str">
        <f t="shared" si="24"/>
        <v>Sep-21</v>
      </c>
    </row>
    <row r="1576" spans="1:23" x14ac:dyDescent="0.25">
      <c r="A1576" s="54" t="s">
        <v>317</v>
      </c>
      <c r="B1576" s="54" t="s">
        <v>428</v>
      </c>
      <c r="C1576" s="54" t="s">
        <v>263</v>
      </c>
      <c r="D1576" s="54" t="s">
        <v>429</v>
      </c>
      <c r="E1576" s="54" t="s">
        <v>8859</v>
      </c>
      <c r="F1576" s="71">
        <v>44460</v>
      </c>
      <c r="G1576" s="72">
        <v>174</v>
      </c>
      <c r="H1576" s="72">
        <v>14659.5</v>
      </c>
      <c r="I1576" s="54" t="s">
        <v>265</v>
      </c>
      <c r="J1576" s="54" t="s">
        <v>293</v>
      </c>
      <c r="K1576" s="54" t="s">
        <v>8860</v>
      </c>
      <c r="L1576" s="54" t="s">
        <v>8861</v>
      </c>
      <c r="M1576" s="54" t="s">
        <v>8859</v>
      </c>
      <c r="N1576" s="54" t="s">
        <v>256</v>
      </c>
      <c r="O1576" s="54" t="s">
        <v>256</v>
      </c>
      <c r="P1576" s="54" t="s">
        <v>275</v>
      </c>
      <c r="Q1576" s="54" t="s">
        <v>256</v>
      </c>
      <c r="R1576" s="54" t="s">
        <v>431</v>
      </c>
      <c r="S1576" s="71"/>
      <c r="T1576" s="54" t="s">
        <v>256</v>
      </c>
      <c r="U1576" s="71">
        <v>44460</v>
      </c>
      <c r="V1576" s="54" t="s">
        <v>256</v>
      </c>
      <c r="W1576" t="str">
        <f t="shared" si="24"/>
        <v>Sep-21</v>
      </c>
    </row>
    <row r="1577" spans="1:23" x14ac:dyDescent="0.25">
      <c r="A1577" s="54" t="s">
        <v>317</v>
      </c>
      <c r="B1577" s="54" t="s">
        <v>428</v>
      </c>
      <c r="C1577" s="54" t="s">
        <v>263</v>
      </c>
      <c r="D1577" s="54" t="s">
        <v>429</v>
      </c>
      <c r="E1577" s="54" t="s">
        <v>8862</v>
      </c>
      <c r="F1577" s="71">
        <v>44451</v>
      </c>
      <c r="G1577" s="72">
        <v>2200.64</v>
      </c>
      <c r="H1577" s="72">
        <v>185403.92</v>
      </c>
      <c r="I1577" s="54" t="s">
        <v>265</v>
      </c>
      <c r="J1577" s="54" t="s">
        <v>293</v>
      </c>
      <c r="K1577" s="54" t="s">
        <v>8863</v>
      </c>
      <c r="L1577" s="54" t="s">
        <v>8864</v>
      </c>
      <c r="M1577" s="54" t="s">
        <v>8862</v>
      </c>
      <c r="N1577" s="54" t="s">
        <v>256</v>
      </c>
      <c r="O1577" s="54" t="s">
        <v>256</v>
      </c>
      <c r="P1577" s="54" t="s">
        <v>275</v>
      </c>
      <c r="Q1577" s="54" t="s">
        <v>256</v>
      </c>
      <c r="R1577" s="54" t="s">
        <v>431</v>
      </c>
      <c r="S1577" s="71"/>
      <c r="T1577" s="54" t="s">
        <v>256</v>
      </c>
      <c r="U1577" s="71">
        <v>44451</v>
      </c>
      <c r="V1577" s="54" t="s">
        <v>256</v>
      </c>
      <c r="W1577" t="str">
        <f t="shared" si="24"/>
        <v>Sep-21</v>
      </c>
    </row>
    <row r="1578" spans="1:23" x14ac:dyDescent="0.25">
      <c r="A1578" s="54" t="s">
        <v>317</v>
      </c>
      <c r="B1578" s="54" t="s">
        <v>428</v>
      </c>
      <c r="C1578" s="54" t="s">
        <v>263</v>
      </c>
      <c r="D1578" s="54" t="s">
        <v>429</v>
      </c>
      <c r="E1578" s="54" t="s">
        <v>8865</v>
      </c>
      <c r="F1578" s="71">
        <v>44451</v>
      </c>
      <c r="G1578" s="72">
        <v>1076.42</v>
      </c>
      <c r="H1578" s="72">
        <v>90688.39</v>
      </c>
      <c r="I1578" s="54" t="s">
        <v>265</v>
      </c>
      <c r="J1578" s="54" t="s">
        <v>293</v>
      </c>
      <c r="K1578" s="54" t="s">
        <v>8866</v>
      </c>
      <c r="L1578" s="54" t="s">
        <v>8867</v>
      </c>
      <c r="M1578" s="54" t="s">
        <v>8865</v>
      </c>
      <c r="N1578" s="54" t="s">
        <v>256</v>
      </c>
      <c r="O1578" s="54" t="s">
        <v>256</v>
      </c>
      <c r="P1578" s="54" t="s">
        <v>275</v>
      </c>
      <c r="Q1578" s="54" t="s">
        <v>256</v>
      </c>
      <c r="R1578" s="54" t="s">
        <v>431</v>
      </c>
      <c r="S1578" s="71"/>
      <c r="T1578" s="54" t="s">
        <v>256</v>
      </c>
      <c r="U1578" s="71">
        <v>44451</v>
      </c>
      <c r="V1578" s="54" t="s">
        <v>256</v>
      </c>
      <c r="W1578" t="str">
        <f t="shared" si="24"/>
        <v>Sep-21</v>
      </c>
    </row>
    <row r="1579" spans="1:23" x14ac:dyDescent="0.25">
      <c r="A1579" s="54" t="s">
        <v>317</v>
      </c>
      <c r="B1579" s="54" t="s">
        <v>428</v>
      </c>
      <c r="C1579" s="54" t="s">
        <v>263</v>
      </c>
      <c r="D1579" s="54" t="s">
        <v>429</v>
      </c>
      <c r="E1579" s="54" t="s">
        <v>8868</v>
      </c>
      <c r="F1579" s="71">
        <v>44460</v>
      </c>
      <c r="G1579" s="72">
        <v>4129.42</v>
      </c>
      <c r="H1579" s="72">
        <v>347903.64</v>
      </c>
      <c r="I1579" s="54" t="s">
        <v>265</v>
      </c>
      <c r="J1579" s="54" t="s">
        <v>293</v>
      </c>
      <c r="K1579" s="54" t="s">
        <v>8869</v>
      </c>
      <c r="L1579" s="54" t="s">
        <v>8870</v>
      </c>
      <c r="M1579" s="54" t="s">
        <v>8868</v>
      </c>
      <c r="N1579" s="54" t="s">
        <v>256</v>
      </c>
      <c r="O1579" s="54" t="s">
        <v>256</v>
      </c>
      <c r="P1579" s="54" t="s">
        <v>275</v>
      </c>
      <c r="Q1579" s="54" t="s">
        <v>256</v>
      </c>
      <c r="R1579" s="54" t="s">
        <v>431</v>
      </c>
      <c r="S1579" s="71"/>
      <c r="T1579" s="54" t="s">
        <v>256</v>
      </c>
      <c r="U1579" s="71">
        <v>44460</v>
      </c>
      <c r="V1579" s="54" t="s">
        <v>256</v>
      </c>
      <c r="W1579" t="str">
        <f t="shared" si="24"/>
        <v>Sep-21</v>
      </c>
    </row>
    <row r="1580" spans="1:23" x14ac:dyDescent="0.25">
      <c r="A1580" s="54" t="s">
        <v>317</v>
      </c>
      <c r="B1580" s="54" t="s">
        <v>428</v>
      </c>
      <c r="C1580" s="54" t="s">
        <v>263</v>
      </c>
      <c r="D1580" s="54" t="s">
        <v>429</v>
      </c>
      <c r="E1580" s="54" t="s">
        <v>8871</v>
      </c>
      <c r="F1580" s="71">
        <v>44454</v>
      </c>
      <c r="G1580" s="72">
        <v>29.5</v>
      </c>
      <c r="H1580" s="72">
        <v>2485.38</v>
      </c>
      <c r="I1580" s="54" t="s">
        <v>265</v>
      </c>
      <c r="J1580" s="54" t="s">
        <v>293</v>
      </c>
      <c r="K1580" s="54" t="s">
        <v>8872</v>
      </c>
      <c r="L1580" s="54" t="s">
        <v>8873</v>
      </c>
      <c r="M1580" s="54" t="s">
        <v>8871</v>
      </c>
      <c r="N1580" s="54" t="s">
        <v>256</v>
      </c>
      <c r="O1580" s="54" t="s">
        <v>256</v>
      </c>
      <c r="P1580" s="54" t="s">
        <v>275</v>
      </c>
      <c r="Q1580" s="54" t="s">
        <v>256</v>
      </c>
      <c r="R1580" s="54" t="s">
        <v>431</v>
      </c>
      <c r="S1580" s="71"/>
      <c r="T1580" s="54" t="s">
        <v>256</v>
      </c>
      <c r="U1580" s="71">
        <v>44454</v>
      </c>
      <c r="V1580" s="54" t="s">
        <v>256</v>
      </c>
      <c r="W1580" t="str">
        <f t="shared" si="24"/>
        <v>Sep-21</v>
      </c>
    </row>
    <row r="1581" spans="1:23" x14ac:dyDescent="0.25">
      <c r="A1581" s="54" t="s">
        <v>317</v>
      </c>
      <c r="B1581" s="54" t="s">
        <v>428</v>
      </c>
      <c r="C1581" s="54" t="s">
        <v>263</v>
      </c>
      <c r="D1581" s="54" t="s">
        <v>429</v>
      </c>
      <c r="E1581" s="54" t="s">
        <v>8874</v>
      </c>
      <c r="F1581" s="71">
        <v>44460</v>
      </c>
      <c r="G1581" s="72">
        <v>230.62</v>
      </c>
      <c r="H1581" s="72">
        <v>19429.740000000002</v>
      </c>
      <c r="I1581" s="54" t="s">
        <v>265</v>
      </c>
      <c r="J1581" s="54" t="s">
        <v>293</v>
      </c>
      <c r="K1581" s="54" t="s">
        <v>8875</v>
      </c>
      <c r="L1581" s="54" t="s">
        <v>8876</v>
      </c>
      <c r="M1581" s="54" t="s">
        <v>8874</v>
      </c>
      <c r="N1581" s="54" t="s">
        <v>256</v>
      </c>
      <c r="O1581" s="54" t="s">
        <v>256</v>
      </c>
      <c r="P1581" s="54" t="s">
        <v>275</v>
      </c>
      <c r="Q1581" s="54" t="s">
        <v>256</v>
      </c>
      <c r="R1581" s="54" t="s">
        <v>431</v>
      </c>
      <c r="S1581" s="71"/>
      <c r="T1581" s="54" t="s">
        <v>256</v>
      </c>
      <c r="U1581" s="71">
        <v>44460</v>
      </c>
      <c r="V1581" s="54" t="s">
        <v>256</v>
      </c>
      <c r="W1581" t="str">
        <f t="shared" si="24"/>
        <v>Sep-21</v>
      </c>
    </row>
    <row r="1582" spans="1:23" x14ac:dyDescent="0.25">
      <c r="A1582" s="54" t="s">
        <v>317</v>
      </c>
      <c r="B1582" s="54" t="s">
        <v>428</v>
      </c>
      <c r="C1582" s="54" t="s">
        <v>263</v>
      </c>
      <c r="D1582" s="54" t="s">
        <v>429</v>
      </c>
      <c r="E1582" s="54" t="s">
        <v>8877</v>
      </c>
      <c r="F1582" s="71">
        <v>44460</v>
      </c>
      <c r="G1582" s="72">
        <v>284.39999999999998</v>
      </c>
      <c r="H1582" s="72">
        <v>23960.7</v>
      </c>
      <c r="I1582" s="54" t="s">
        <v>265</v>
      </c>
      <c r="J1582" s="54" t="s">
        <v>293</v>
      </c>
      <c r="K1582" s="54" t="s">
        <v>8878</v>
      </c>
      <c r="L1582" s="54" t="s">
        <v>8879</v>
      </c>
      <c r="M1582" s="54" t="s">
        <v>8877</v>
      </c>
      <c r="N1582" s="54" t="s">
        <v>256</v>
      </c>
      <c r="O1582" s="54" t="s">
        <v>256</v>
      </c>
      <c r="P1582" s="54" t="s">
        <v>275</v>
      </c>
      <c r="Q1582" s="54" t="s">
        <v>256</v>
      </c>
      <c r="R1582" s="54" t="s">
        <v>431</v>
      </c>
      <c r="S1582" s="71"/>
      <c r="T1582" s="54" t="s">
        <v>256</v>
      </c>
      <c r="U1582" s="71">
        <v>44460</v>
      </c>
      <c r="V1582" s="54" t="s">
        <v>256</v>
      </c>
      <c r="W1582" t="str">
        <f t="shared" si="24"/>
        <v>Sep-21</v>
      </c>
    </row>
    <row r="1583" spans="1:23" x14ac:dyDescent="0.25">
      <c r="A1583" s="54" t="s">
        <v>317</v>
      </c>
      <c r="B1583" s="54" t="s">
        <v>428</v>
      </c>
      <c r="C1583" s="54" t="s">
        <v>263</v>
      </c>
      <c r="D1583" s="54" t="s">
        <v>429</v>
      </c>
      <c r="E1583" s="54" t="s">
        <v>8880</v>
      </c>
      <c r="F1583" s="71">
        <v>44451</v>
      </c>
      <c r="G1583" s="72">
        <v>6146.74</v>
      </c>
      <c r="H1583" s="72">
        <v>517862.85</v>
      </c>
      <c r="I1583" s="54" t="s">
        <v>265</v>
      </c>
      <c r="J1583" s="54" t="s">
        <v>293</v>
      </c>
      <c r="K1583" s="54" t="s">
        <v>8881</v>
      </c>
      <c r="L1583" s="54" t="s">
        <v>8882</v>
      </c>
      <c r="M1583" s="54" t="s">
        <v>8880</v>
      </c>
      <c r="N1583" s="54" t="s">
        <v>256</v>
      </c>
      <c r="O1583" s="54" t="s">
        <v>256</v>
      </c>
      <c r="P1583" s="54" t="s">
        <v>275</v>
      </c>
      <c r="Q1583" s="54" t="s">
        <v>256</v>
      </c>
      <c r="R1583" s="54" t="s">
        <v>431</v>
      </c>
      <c r="S1583" s="71"/>
      <c r="T1583" s="54" t="s">
        <v>256</v>
      </c>
      <c r="U1583" s="71">
        <v>44451</v>
      </c>
      <c r="V1583" s="54" t="s">
        <v>256</v>
      </c>
      <c r="W1583" t="str">
        <f t="shared" si="24"/>
        <v>Sep-21</v>
      </c>
    </row>
    <row r="1584" spans="1:23" x14ac:dyDescent="0.25">
      <c r="A1584" s="54" t="s">
        <v>317</v>
      </c>
      <c r="B1584" s="54" t="s">
        <v>428</v>
      </c>
      <c r="C1584" s="54" t="s">
        <v>263</v>
      </c>
      <c r="D1584" s="54" t="s">
        <v>429</v>
      </c>
      <c r="E1584" s="54" t="s">
        <v>8883</v>
      </c>
      <c r="F1584" s="71">
        <v>44469</v>
      </c>
      <c r="G1584" s="72">
        <v>494.77</v>
      </c>
      <c r="H1584" s="72">
        <v>41684.370000000003</v>
      </c>
      <c r="I1584" s="54" t="s">
        <v>265</v>
      </c>
      <c r="J1584" s="54" t="s">
        <v>322</v>
      </c>
      <c r="K1584" s="54" t="s">
        <v>8884</v>
      </c>
      <c r="L1584" s="54" t="s">
        <v>8885</v>
      </c>
      <c r="M1584" s="54" t="s">
        <v>8883</v>
      </c>
      <c r="N1584" s="54" t="s">
        <v>256</v>
      </c>
      <c r="O1584" s="54" t="s">
        <v>256</v>
      </c>
      <c r="P1584" s="54" t="s">
        <v>323</v>
      </c>
      <c r="Q1584" s="54" t="s">
        <v>256</v>
      </c>
      <c r="R1584" s="54" t="s">
        <v>431</v>
      </c>
      <c r="S1584" s="71"/>
      <c r="T1584" s="54" t="s">
        <v>256</v>
      </c>
      <c r="U1584" s="71">
        <v>44469</v>
      </c>
      <c r="V1584" s="54" t="s">
        <v>256</v>
      </c>
      <c r="W1584" t="str">
        <f t="shared" si="24"/>
        <v>Sep-21</v>
      </c>
    </row>
    <row r="1585" spans="1:23" x14ac:dyDescent="0.25">
      <c r="A1585" s="54" t="s">
        <v>317</v>
      </c>
      <c r="B1585" s="54" t="s">
        <v>428</v>
      </c>
      <c r="C1585" s="54" t="s">
        <v>263</v>
      </c>
      <c r="D1585" s="54" t="s">
        <v>429</v>
      </c>
      <c r="E1585" s="54" t="s">
        <v>8886</v>
      </c>
      <c r="F1585" s="71">
        <v>44469</v>
      </c>
      <c r="G1585" s="72">
        <v>655.6</v>
      </c>
      <c r="H1585" s="72">
        <v>55234.3</v>
      </c>
      <c r="I1585" s="54" t="s">
        <v>265</v>
      </c>
      <c r="J1585" s="54" t="s">
        <v>322</v>
      </c>
      <c r="K1585" s="54" t="s">
        <v>8887</v>
      </c>
      <c r="L1585" s="54" t="s">
        <v>8888</v>
      </c>
      <c r="M1585" s="54" t="s">
        <v>8886</v>
      </c>
      <c r="N1585" s="54" t="s">
        <v>256</v>
      </c>
      <c r="O1585" s="54" t="s">
        <v>256</v>
      </c>
      <c r="P1585" s="54" t="s">
        <v>323</v>
      </c>
      <c r="Q1585" s="54" t="s">
        <v>256</v>
      </c>
      <c r="R1585" s="54" t="s">
        <v>431</v>
      </c>
      <c r="S1585" s="71"/>
      <c r="T1585" s="54" t="s">
        <v>256</v>
      </c>
      <c r="U1585" s="71">
        <v>44469</v>
      </c>
      <c r="V1585" s="54" t="s">
        <v>256</v>
      </c>
      <c r="W1585" t="str">
        <f t="shared" si="24"/>
        <v>Sep-21</v>
      </c>
    </row>
    <row r="1586" spans="1:23" x14ac:dyDescent="0.25">
      <c r="A1586" s="54" t="s">
        <v>318</v>
      </c>
      <c r="B1586" s="54" t="s">
        <v>428</v>
      </c>
      <c r="C1586" s="54" t="s">
        <v>263</v>
      </c>
      <c r="D1586" s="54" t="s">
        <v>429</v>
      </c>
      <c r="E1586" s="54" t="s">
        <v>8889</v>
      </c>
      <c r="F1586" s="71">
        <v>44467</v>
      </c>
      <c r="G1586" s="72">
        <v>11445.75</v>
      </c>
      <c r="H1586" s="72">
        <v>964304.44</v>
      </c>
      <c r="I1586" s="54" t="s">
        <v>265</v>
      </c>
      <c r="J1586" s="54" t="s">
        <v>8890</v>
      </c>
      <c r="K1586" s="54" t="s">
        <v>8891</v>
      </c>
      <c r="L1586" s="54" t="s">
        <v>8892</v>
      </c>
      <c r="M1586" s="54" t="s">
        <v>8889</v>
      </c>
      <c r="N1586" s="54" t="s">
        <v>256</v>
      </c>
      <c r="O1586" s="54" t="s">
        <v>256</v>
      </c>
      <c r="P1586" s="54" t="s">
        <v>8893</v>
      </c>
      <c r="Q1586" s="54" t="s">
        <v>256</v>
      </c>
      <c r="R1586" s="54" t="s">
        <v>431</v>
      </c>
      <c r="S1586" s="71"/>
      <c r="T1586" s="54" t="s">
        <v>256</v>
      </c>
      <c r="U1586" s="71">
        <v>44467</v>
      </c>
      <c r="V1586" s="54" t="s">
        <v>256</v>
      </c>
      <c r="W1586" t="str">
        <f t="shared" si="24"/>
        <v>Sep-21</v>
      </c>
    </row>
    <row r="1587" spans="1:23" x14ac:dyDescent="0.25">
      <c r="A1587" s="54" t="s">
        <v>317</v>
      </c>
      <c r="B1587" s="54" t="s">
        <v>428</v>
      </c>
      <c r="C1587" s="54" t="s">
        <v>263</v>
      </c>
      <c r="D1587" s="54" t="s">
        <v>429</v>
      </c>
      <c r="E1587" s="54" t="s">
        <v>8894</v>
      </c>
      <c r="F1587" s="71">
        <v>44445</v>
      </c>
      <c r="G1587" s="72">
        <v>282.36</v>
      </c>
      <c r="H1587" s="72">
        <v>23788.83</v>
      </c>
      <c r="I1587" s="54" t="s">
        <v>265</v>
      </c>
      <c r="J1587" s="54" t="s">
        <v>507</v>
      </c>
      <c r="K1587" s="54" t="s">
        <v>8895</v>
      </c>
      <c r="L1587" s="54" t="s">
        <v>8896</v>
      </c>
      <c r="M1587" s="54" t="s">
        <v>8894</v>
      </c>
      <c r="N1587" s="54" t="s">
        <v>256</v>
      </c>
      <c r="O1587" s="54" t="s">
        <v>256</v>
      </c>
      <c r="P1587" s="54" t="s">
        <v>508</v>
      </c>
      <c r="Q1587" s="54" t="s">
        <v>256</v>
      </c>
      <c r="R1587" s="54" t="s">
        <v>431</v>
      </c>
      <c r="S1587" s="71"/>
      <c r="T1587" s="54" t="s">
        <v>256</v>
      </c>
      <c r="U1587" s="71">
        <v>44445</v>
      </c>
      <c r="V1587" s="54" t="s">
        <v>256</v>
      </c>
      <c r="W1587" t="str">
        <f t="shared" si="24"/>
        <v>Sep-21</v>
      </c>
    </row>
    <row r="1588" spans="1:23" x14ac:dyDescent="0.25">
      <c r="A1588" s="54" t="s">
        <v>317</v>
      </c>
      <c r="B1588" s="54" t="s">
        <v>428</v>
      </c>
      <c r="C1588" s="54" t="s">
        <v>263</v>
      </c>
      <c r="D1588" s="54" t="s">
        <v>429</v>
      </c>
      <c r="E1588" s="54" t="s">
        <v>8897</v>
      </c>
      <c r="F1588" s="71">
        <v>44445</v>
      </c>
      <c r="G1588" s="72">
        <v>300.60000000000002</v>
      </c>
      <c r="H1588" s="72">
        <v>25325.55</v>
      </c>
      <c r="I1588" s="54" t="s">
        <v>265</v>
      </c>
      <c r="J1588" s="54" t="s">
        <v>507</v>
      </c>
      <c r="K1588" s="54" t="s">
        <v>8898</v>
      </c>
      <c r="L1588" s="54" t="s">
        <v>8899</v>
      </c>
      <c r="M1588" s="54" t="s">
        <v>8897</v>
      </c>
      <c r="N1588" s="54" t="s">
        <v>256</v>
      </c>
      <c r="O1588" s="54" t="s">
        <v>256</v>
      </c>
      <c r="P1588" s="54" t="s">
        <v>508</v>
      </c>
      <c r="Q1588" s="54" t="s">
        <v>256</v>
      </c>
      <c r="R1588" s="54" t="s">
        <v>431</v>
      </c>
      <c r="S1588" s="71"/>
      <c r="T1588" s="54" t="s">
        <v>256</v>
      </c>
      <c r="U1588" s="71">
        <v>44445</v>
      </c>
      <c r="V1588" s="54" t="s">
        <v>256</v>
      </c>
      <c r="W1588" t="str">
        <f t="shared" si="24"/>
        <v>Sep-21</v>
      </c>
    </row>
    <row r="1589" spans="1:23" x14ac:dyDescent="0.25">
      <c r="A1589" s="54" t="s">
        <v>317</v>
      </c>
      <c r="B1589" s="54" t="s">
        <v>428</v>
      </c>
      <c r="C1589" s="54" t="s">
        <v>263</v>
      </c>
      <c r="D1589" s="54" t="s">
        <v>429</v>
      </c>
      <c r="E1589" s="54" t="s">
        <v>8900</v>
      </c>
      <c r="F1589" s="71">
        <v>44445</v>
      </c>
      <c r="G1589" s="72">
        <v>257.27999999999997</v>
      </c>
      <c r="H1589" s="72">
        <v>21675.84</v>
      </c>
      <c r="I1589" s="54" t="s">
        <v>265</v>
      </c>
      <c r="J1589" s="54" t="s">
        <v>507</v>
      </c>
      <c r="K1589" s="54" t="s">
        <v>8901</v>
      </c>
      <c r="L1589" s="54" t="s">
        <v>8902</v>
      </c>
      <c r="M1589" s="54" t="s">
        <v>8900</v>
      </c>
      <c r="N1589" s="54" t="s">
        <v>256</v>
      </c>
      <c r="O1589" s="54" t="s">
        <v>256</v>
      </c>
      <c r="P1589" s="54" t="s">
        <v>508</v>
      </c>
      <c r="Q1589" s="54" t="s">
        <v>256</v>
      </c>
      <c r="R1589" s="54" t="s">
        <v>431</v>
      </c>
      <c r="S1589" s="71"/>
      <c r="T1589" s="54" t="s">
        <v>256</v>
      </c>
      <c r="U1589" s="71">
        <v>44445</v>
      </c>
      <c r="V1589" s="54" t="s">
        <v>256</v>
      </c>
      <c r="W1589" t="str">
        <f t="shared" si="24"/>
        <v>Sep-21</v>
      </c>
    </row>
    <row r="1590" spans="1:23" x14ac:dyDescent="0.25">
      <c r="A1590" s="54" t="s">
        <v>317</v>
      </c>
      <c r="B1590" s="54" t="s">
        <v>428</v>
      </c>
      <c r="C1590" s="54" t="s">
        <v>263</v>
      </c>
      <c r="D1590" s="54" t="s">
        <v>429</v>
      </c>
      <c r="E1590" s="54" t="s">
        <v>8903</v>
      </c>
      <c r="F1590" s="71">
        <v>44444</v>
      </c>
      <c r="G1590" s="72">
        <v>311.10000000000002</v>
      </c>
      <c r="H1590" s="72">
        <v>26210.18</v>
      </c>
      <c r="I1590" s="54" t="s">
        <v>265</v>
      </c>
      <c r="J1590" s="54" t="s">
        <v>521</v>
      </c>
      <c r="K1590" s="54" t="s">
        <v>8904</v>
      </c>
      <c r="L1590" s="54" t="s">
        <v>8905</v>
      </c>
      <c r="M1590" s="54" t="s">
        <v>8903</v>
      </c>
      <c r="N1590" s="54" t="s">
        <v>256</v>
      </c>
      <c r="O1590" s="54" t="s">
        <v>256</v>
      </c>
      <c r="P1590" s="54" t="s">
        <v>522</v>
      </c>
      <c r="Q1590" s="54" t="s">
        <v>256</v>
      </c>
      <c r="R1590" s="54" t="s">
        <v>431</v>
      </c>
      <c r="S1590" s="71"/>
      <c r="T1590" s="54" t="s">
        <v>256</v>
      </c>
      <c r="U1590" s="71">
        <v>44444</v>
      </c>
      <c r="V1590" s="54" t="s">
        <v>256</v>
      </c>
      <c r="W1590" t="str">
        <f t="shared" si="24"/>
        <v>Sep-21</v>
      </c>
    </row>
    <row r="1591" spans="1:23" x14ac:dyDescent="0.25">
      <c r="A1591" s="54" t="s">
        <v>317</v>
      </c>
      <c r="B1591" s="54" t="s">
        <v>428</v>
      </c>
      <c r="C1591" s="54" t="s">
        <v>263</v>
      </c>
      <c r="D1591" s="54" t="s">
        <v>429</v>
      </c>
      <c r="E1591" s="54" t="s">
        <v>8906</v>
      </c>
      <c r="F1591" s="71">
        <v>44440</v>
      </c>
      <c r="G1591" s="72">
        <v>33</v>
      </c>
      <c r="H1591" s="72">
        <v>2780.25</v>
      </c>
      <c r="I1591" s="54" t="s">
        <v>265</v>
      </c>
      <c r="J1591" s="54" t="s">
        <v>521</v>
      </c>
      <c r="K1591" s="54" t="s">
        <v>8907</v>
      </c>
      <c r="L1591" s="54" t="s">
        <v>8908</v>
      </c>
      <c r="M1591" s="54" t="s">
        <v>8906</v>
      </c>
      <c r="N1591" s="54" t="s">
        <v>256</v>
      </c>
      <c r="O1591" s="54" t="s">
        <v>256</v>
      </c>
      <c r="P1591" s="54" t="s">
        <v>522</v>
      </c>
      <c r="Q1591" s="54" t="s">
        <v>256</v>
      </c>
      <c r="R1591" s="54" t="s">
        <v>431</v>
      </c>
      <c r="S1591" s="71"/>
      <c r="T1591" s="54" t="s">
        <v>256</v>
      </c>
      <c r="U1591" s="71">
        <v>44440</v>
      </c>
      <c r="V1591" s="54" t="s">
        <v>256</v>
      </c>
      <c r="W1591" t="str">
        <f t="shared" si="24"/>
        <v>Sep-21</v>
      </c>
    </row>
    <row r="1592" spans="1:23" x14ac:dyDescent="0.25">
      <c r="A1592" s="54" t="s">
        <v>317</v>
      </c>
      <c r="B1592" s="54" t="s">
        <v>428</v>
      </c>
      <c r="C1592" s="54" t="s">
        <v>263</v>
      </c>
      <c r="D1592" s="54" t="s">
        <v>429</v>
      </c>
      <c r="E1592" s="54" t="s">
        <v>8909</v>
      </c>
      <c r="F1592" s="71">
        <v>44444</v>
      </c>
      <c r="G1592" s="72">
        <v>1098.7</v>
      </c>
      <c r="H1592" s="72">
        <v>92565.48</v>
      </c>
      <c r="I1592" s="54" t="s">
        <v>265</v>
      </c>
      <c r="J1592" s="54" t="s">
        <v>521</v>
      </c>
      <c r="K1592" s="54" t="s">
        <v>8910</v>
      </c>
      <c r="L1592" s="54" t="s">
        <v>8911</v>
      </c>
      <c r="M1592" s="54" t="s">
        <v>8909</v>
      </c>
      <c r="N1592" s="54" t="s">
        <v>256</v>
      </c>
      <c r="O1592" s="54" t="s">
        <v>256</v>
      </c>
      <c r="P1592" s="54" t="s">
        <v>522</v>
      </c>
      <c r="Q1592" s="54" t="s">
        <v>256</v>
      </c>
      <c r="R1592" s="54" t="s">
        <v>431</v>
      </c>
      <c r="S1592" s="71"/>
      <c r="T1592" s="54" t="s">
        <v>256</v>
      </c>
      <c r="U1592" s="71">
        <v>44444</v>
      </c>
      <c r="V1592" s="54" t="s">
        <v>256</v>
      </c>
      <c r="W1592" t="str">
        <f t="shared" si="24"/>
        <v>Sep-21</v>
      </c>
    </row>
    <row r="1593" spans="1:23" x14ac:dyDescent="0.25">
      <c r="A1593" s="54" t="s">
        <v>317</v>
      </c>
      <c r="B1593" s="54" t="s">
        <v>428</v>
      </c>
      <c r="C1593" s="54" t="s">
        <v>263</v>
      </c>
      <c r="D1593" s="54" t="s">
        <v>429</v>
      </c>
      <c r="E1593" s="54" t="s">
        <v>8912</v>
      </c>
      <c r="F1593" s="71">
        <v>44444</v>
      </c>
      <c r="G1593" s="72">
        <v>1283.7</v>
      </c>
      <c r="H1593" s="72">
        <v>108151.73</v>
      </c>
      <c r="I1593" s="54" t="s">
        <v>265</v>
      </c>
      <c r="J1593" s="54" t="s">
        <v>521</v>
      </c>
      <c r="K1593" s="54" t="s">
        <v>8913</v>
      </c>
      <c r="L1593" s="54" t="s">
        <v>8914</v>
      </c>
      <c r="M1593" s="54" t="s">
        <v>8912</v>
      </c>
      <c r="N1593" s="54" t="s">
        <v>256</v>
      </c>
      <c r="O1593" s="54" t="s">
        <v>256</v>
      </c>
      <c r="P1593" s="54" t="s">
        <v>522</v>
      </c>
      <c r="Q1593" s="54" t="s">
        <v>256</v>
      </c>
      <c r="R1593" s="54" t="s">
        <v>431</v>
      </c>
      <c r="S1593" s="71"/>
      <c r="T1593" s="54" t="s">
        <v>256</v>
      </c>
      <c r="U1593" s="71">
        <v>44444</v>
      </c>
      <c r="V1593" s="54" t="s">
        <v>256</v>
      </c>
      <c r="W1593" t="str">
        <f t="shared" si="24"/>
        <v>Sep-21</v>
      </c>
    </row>
    <row r="1594" spans="1:23" x14ac:dyDescent="0.25">
      <c r="A1594" s="54" t="s">
        <v>317</v>
      </c>
      <c r="B1594" s="54" t="s">
        <v>428</v>
      </c>
      <c r="C1594" s="54" t="s">
        <v>263</v>
      </c>
      <c r="D1594" s="54" t="s">
        <v>429</v>
      </c>
      <c r="E1594" s="54" t="s">
        <v>8915</v>
      </c>
      <c r="F1594" s="71">
        <v>44444</v>
      </c>
      <c r="G1594" s="72">
        <v>199.8</v>
      </c>
      <c r="H1594" s="72">
        <v>16833.150000000001</v>
      </c>
      <c r="I1594" s="54" t="s">
        <v>265</v>
      </c>
      <c r="J1594" s="54" t="s">
        <v>521</v>
      </c>
      <c r="K1594" s="54" t="s">
        <v>8916</v>
      </c>
      <c r="L1594" s="54" t="s">
        <v>8917</v>
      </c>
      <c r="M1594" s="54" t="s">
        <v>8915</v>
      </c>
      <c r="N1594" s="54" t="s">
        <v>256</v>
      </c>
      <c r="O1594" s="54" t="s">
        <v>256</v>
      </c>
      <c r="P1594" s="54" t="s">
        <v>522</v>
      </c>
      <c r="Q1594" s="54" t="s">
        <v>256</v>
      </c>
      <c r="R1594" s="54" t="s">
        <v>431</v>
      </c>
      <c r="S1594" s="71"/>
      <c r="T1594" s="54" t="s">
        <v>256</v>
      </c>
      <c r="U1594" s="71">
        <v>44444</v>
      </c>
      <c r="V1594" s="54" t="s">
        <v>256</v>
      </c>
      <c r="W1594" t="str">
        <f t="shared" si="24"/>
        <v>Sep-21</v>
      </c>
    </row>
    <row r="1595" spans="1:23" x14ac:dyDescent="0.25">
      <c r="A1595" s="54" t="s">
        <v>317</v>
      </c>
      <c r="B1595" s="54" t="s">
        <v>428</v>
      </c>
      <c r="C1595" s="54" t="s">
        <v>263</v>
      </c>
      <c r="D1595" s="54" t="s">
        <v>429</v>
      </c>
      <c r="E1595" s="54" t="s">
        <v>8918</v>
      </c>
      <c r="F1595" s="71">
        <v>44444</v>
      </c>
      <c r="G1595" s="72">
        <v>162</v>
      </c>
      <c r="H1595" s="72">
        <v>13648.5</v>
      </c>
      <c r="I1595" s="54" t="s">
        <v>265</v>
      </c>
      <c r="J1595" s="54" t="s">
        <v>521</v>
      </c>
      <c r="K1595" s="54" t="s">
        <v>8919</v>
      </c>
      <c r="L1595" s="54" t="s">
        <v>8920</v>
      </c>
      <c r="M1595" s="54" t="s">
        <v>8918</v>
      </c>
      <c r="N1595" s="54" t="s">
        <v>256</v>
      </c>
      <c r="O1595" s="54" t="s">
        <v>256</v>
      </c>
      <c r="P1595" s="54" t="s">
        <v>522</v>
      </c>
      <c r="Q1595" s="54" t="s">
        <v>256</v>
      </c>
      <c r="R1595" s="54" t="s">
        <v>431</v>
      </c>
      <c r="S1595" s="71"/>
      <c r="T1595" s="54" t="s">
        <v>256</v>
      </c>
      <c r="U1595" s="71">
        <v>44444</v>
      </c>
      <c r="V1595" s="54" t="s">
        <v>256</v>
      </c>
      <c r="W1595" t="str">
        <f t="shared" si="24"/>
        <v>Sep-21</v>
      </c>
    </row>
    <row r="1596" spans="1:23" x14ac:dyDescent="0.25">
      <c r="A1596" s="54" t="s">
        <v>317</v>
      </c>
      <c r="B1596" s="54" t="s">
        <v>428</v>
      </c>
      <c r="C1596" s="54" t="s">
        <v>263</v>
      </c>
      <c r="D1596" s="54" t="s">
        <v>429</v>
      </c>
      <c r="E1596" s="54" t="s">
        <v>8921</v>
      </c>
      <c r="F1596" s="71">
        <v>44458</v>
      </c>
      <c r="G1596" s="72">
        <v>72.599999999999994</v>
      </c>
      <c r="H1596" s="72">
        <v>6116.55</v>
      </c>
      <c r="I1596" s="54" t="s">
        <v>265</v>
      </c>
      <c r="J1596" s="54" t="s">
        <v>521</v>
      </c>
      <c r="K1596" s="54" t="s">
        <v>8922</v>
      </c>
      <c r="L1596" s="54" t="s">
        <v>8923</v>
      </c>
      <c r="M1596" s="54" t="s">
        <v>8921</v>
      </c>
      <c r="N1596" s="54" t="s">
        <v>256</v>
      </c>
      <c r="O1596" s="54" t="s">
        <v>256</v>
      </c>
      <c r="P1596" s="54" t="s">
        <v>522</v>
      </c>
      <c r="Q1596" s="54" t="s">
        <v>256</v>
      </c>
      <c r="R1596" s="54" t="s">
        <v>431</v>
      </c>
      <c r="S1596" s="71"/>
      <c r="T1596" s="54" t="s">
        <v>256</v>
      </c>
      <c r="U1596" s="71">
        <v>44458</v>
      </c>
      <c r="V1596" s="54" t="s">
        <v>256</v>
      </c>
      <c r="W1596" t="str">
        <f t="shared" si="24"/>
        <v>Sep-21</v>
      </c>
    </row>
    <row r="1597" spans="1:23" x14ac:dyDescent="0.25">
      <c r="A1597" s="54" t="s">
        <v>317</v>
      </c>
      <c r="B1597" s="54" t="s">
        <v>428</v>
      </c>
      <c r="C1597" s="54" t="s">
        <v>263</v>
      </c>
      <c r="D1597" s="54" t="s">
        <v>429</v>
      </c>
      <c r="E1597" s="54" t="s">
        <v>8924</v>
      </c>
      <c r="F1597" s="71">
        <v>44458</v>
      </c>
      <c r="G1597" s="72">
        <v>2425.1999999999998</v>
      </c>
      <c r="H1597" s="72">
        <v>204323.1</v>
      </c>
      <c r="I1597" s="54" t="s">
        <v>265</v>
      </c>
      <c r="J1597" s="54" t="s">
        <v>521</v>
      </c>
      <c r="K1597" s="54" t="s">
        <v>8925</v>
      </c>
      <c r="L1597" s="54" t="s">
        <v>8926</v>
      </c>
      <c r="M1597" s="54" t="s">
        <v>8924</v>
      </c>
      <c r="N1597" s="54" t="s">
        <v>256</v>
      </c>
      <c r="O1597" s="54" t="s">
        <v>256</v>
      </c>
      <c r="P1597" s="54" t="s">
        <v>522</v>
      </c>
      <c r="Q1597" s="54" t="s">
        <v>256</v>
      </c>
      <c r="R1597" s="54" t="s">
        <v>431</v>
      </c>
      <c r="S1597" s="71"/>
      <c r="T1597" s="54" t="s">
        <v>256</v>
      </c>
      <c r="U1597" s="71">
        <v>44458</v>
      </c>
      <c r="V1597" s="54" t="s">
        <v>256</v>
      </c>
      <c r="W1597" t="str">
        <f t="shared" si="24"/>
        <v>Sep-21</v>
      </c>
    </row>
    <row r="1598" spans="1:23" x14ac:dyDescent="0.25">
      <c r="A1598" s="54" t="s">
        <v>317</v>
      </c>
      <c r="B1598" s="54" t="s">
        <v>428</v>
      </c>
      <c r="C1598" s="54" t="s">
        <v>263</v>
      </c>
      <c r="D1598" s="54" t="s">
        <v>429</v>
      </c>
      <c r="E1598" s="54" t="s">
        <v>8927</v>
      </c>
      <c r="F1598" s="71">
        <v>44458</v>
      </c>
      <c r="G1598" s="72">
        <v>804.6</v>
      </c>
      <c r="H1598" s="72">
        <v>67787.55</v>
      </c>
      <c r="I1598" s="54" t="s">
        <v>265</v>
      </c>
      <c r="J1598" s="54" t="s">
        <v>521</v>
      </c>
      <c r="K1598" s="54" t="s">
        <v>8928</v>
      </c>
      <c r="L1598" s="54" t="s">
        <v>8929</v>
      </c>
      <c r="M1598" s="54" t="s">
        <v>8927</v>
      </c>
      <c r="N1598" s="54" t="s">
        <v>256</v>
      </c>
      <c r="O1598" s="54" t="s">
        <v>256</v>
      </c>
      <c r="P1598" s="54" t="s">
        <v>522</v>
      </c>
      <c r="Q1598" s="54" t="s">
        <v>256</v>
      </c>
      <c r="R1598" s="54" t="s">
        <v>431</v>
      </c>
      <c r="S1598" s="71"/>
      <c r="T1598" s="54" t="s">
        <v>256</v>
      </c>
      <c r="U1598" s="71">
        <v>44458</v>
      </c>
      <c r="V1598" s="54" t="s">
        <v>256</v>
      </c>
      <c r="W1598" t="str">
        <f t="shared" si="24"/>
        <v>Sep-21</v>
      </c>
    </row>
    <row r="1599" spans="1:23" x14ac:dyDescent="0.25">
      <c r="A1599" s="54" t="s">
        <v>317</v>
      </c>
      <c r="B1599" s="54" t="s">
        <v>428</v>
      </c>
      <c r="C1599" s="54" t="s">
        <v>263</v>
      </c>
      <c r="D1599" s="54" t="s">
        <v>429</v>
      </c>
      <c r="E1599" s="54" t="s">
        <v>8930</v>
      </c>
      <c r="F1599" s="71">
        <v>44469</v>
      </c>
      <c r="G1599" s="72">
        <v>380.8</v>
      </c>
      <c r="H1599" s="72">
        <v>32082.400000000001</v>
      </c>
      <c r="I1599" s="54" t="s">
        <v>265</v>
      </c>
      <c r="J1599" s="54" t="s">
        <v>521</v>
      </c>
      <c r="K1599" s="54" t="s">
        <v>8931</v>
      </c>
      <c r="L1599" s="54" t="s">
        <v>8932</v>
      </c>
      <c r="M1599" s="54" t="s">
        <v>8930</v>
      </c>
      <c r="N1599" s="54" t="s">
        <v>256</v>
      </c>
      <c r="O1599" s="54" t="s">
        <v>256</v>
      </c>
      <c r="P1599" s="54" t="s">
        <v>522</v>
      </c>
      <c r="Q1599" s="54" t="s">
        <v>256</v>
      </c>
      <c r="R1599" s="54" t="s">
        <v>431</v>
      </c>
      <c r="S1599" s="71"/>
      <c r="T1599" s="54" t="s">
        <v>256</v>
      </c>
      <c r="U1599" s="71">
        <v>44469</v>
      </c>
      <c r="V1599" s="54" t="s">
        <v>256</v>
      </c>
      <c r="W1599" t="str">
        <f t="shared" si="24"/>
        <v>Sep-21</v>
      </c>
    </row>
    <row r="1600" spans="1:23" x14ac:dyDescent="0.25">
      <c r="A1600" s="54" t="s">
        <v>318</v>
      </c>
      <c r="B1600" s="54" t="s">
        <v>428</v>
      </c>
      <c r="C1600" s="54" t="s">
        <v>263</v>
      </c>
      <c r="D1600" s="54" t="s">
        <v>429</v>
      </c>
      <c r="E1600" s="54" t="s">
        <v>8933</v>
      </c>
      <c r="F1600" s="71">
        <v>44447</v>
      </c>
      <c r="G1600" s="72">
        <v>57.2</v>
      </c>
      <c r="H1600" s="72">
        <v>4819.1000000000004</v>
      </c>
      <c r="I1600" s="54" t="s">
        <v>265</v>
      </c>
      <c r="J1600" s="54" t="s">
        <v>523</v>
      </c>
      <c r="K1600" s="54" t="s">
        <v>8934</v>
      </c>
      <c r="L1600" s="54" t="s">
        <v>8935</v>
      </c>
      <c r="M1600" s="54" t="s">
        <v>8933</v>
      </c>
      <c r="N1600" s="54" t="s">
        <v>256</v>
      </c>
      <c r="O1600" s="54" t="s">
        <v>256</v>
      </c>
      <c r="P1600" s="54" t="s">
        <v>447</v>
      </c>
      <c r="Q1600" s="54" t="s">
        <v>256</v>
      </c>
      <c r="R1600" s="54" t="s">
        <v>431</v>
      </c>
      <c r="S1600" s="71"/>
      <c r="T1600" s="54" t="s">
        <v>256</v>
      </c>
      <c r="U1600" s="71">
        <v>44447</v>
      </c>
      <c r="V1600" s="54" t="s">
        <v>256</v>
      </c>
      <c r="W1600" t="str">
        <f t="shared" si="24"/>
        <v>Sep-21</v>
      </c>
    </row>
    <row r="1601" spans="1:23" x14ac:dyDescent="0.25">
      <c r="A1601" s="54" t="s">
        <v>318</v>
      </c>
      <c r="B1601" s="54" t="s">
        <v>428</v>
      </c>
      <c r="C1601" s="54" t="s">
        <v>263</v>
      </c>
      <c r="D1601" s="54" t="s">
        <v>429</v>
      </c>
      <c r="E1601" s="54" t="s">
        <v>8936</v>
      </c>
      <c r="F1601" s="71">
        <v>44440</v>
      </c>
      <c r="G1601" s="72">
        <v>195.91</v>
      </c>
      <c r="H1601" s="72">
        <v>16505.419999999998</v>
      </c>
      <c r="I1601" s="54" t="s">
        <v>265</v>
      </c>
      <c r="J1601" s="54" t="s">
        <v>523</v>
      </c>
      <c r="K1601" s="54" t="s">
        <v>8937</v>
      </c>
      <c r="L1601" s="54" t="s">
        <v>8938</v>
      </c>
      <c r="M1601" s="54" t="s">
        <v>8936</v>
      </c>
      <c r="N1601" s="54" t="s">
        <v>256</v>
      </c>
      <c r="O1601" s="54" t="s">
        <v>256</v>
      </c>
      <c r="P1601" s="54" t="s">
        <v>447</v>
      </c>
      <c r="Q1601" s="54" t="s">
        <v>256</v>
      </c>
      <c r="R1601" s="54" t="s">
        <v>431</v>
      </c>
      <c r="S1601" s="71"/>
      <c r="T1601" s="54" t="s">
        <v>256</v>
      </c>
      <c r="U1601" s="71">
        <v>44440</v>
      </c>
      <c r="V1601" s="54" t="s">
        <v>256</v>
      </c>
      <c r="W1601" t="str">
        <f t="shared" si="24"/>
        <v>Sep-21</v>
      </c>
    </row>
    <row r="1602" spans="1:23" x14ac:dyDescent="0.25">
      <c r="A1602" s="54" t="s">
        <v>318</v>
      </c>
      <c r="B1602" s="54" t="s">
        <v>428</v>
      </c>
      <c r="C1602" s="54" t="s">
        <v>263</v>
      </c>
      <c r="D1602" s="54" t="s">
        <v>429</v>
      </c>
      <c r="E1602" s="54" t="s">
        <v>8939</v>
      </c>
      <c r="F1602" s="71">
        <v>44447</v>
      </c>
      <c r="G1602" s="72">
        <v>50795.03</v>
      </c>
      <c r="H1602" s="72">
        <v>4279481.28</v>
      </c>
      <c r="I1602" s="54" t="s">
        <v>265</v>
      </c>
      <c r="J1602" s="54" t="s">
        <v>523</v>
      </c>
      <c r="K1602" s="54" t="s">
        <v>8940</v>
      </c>
      <c r="L1602" s="54" t="s">
        <v>8941</v>
      </c>
      <c r="M1602" s="54" t="s">
        <v>8939</v>
      </c>
      <c r="N1602" s="54" t="s">
        <v>256</v>
      </c>
      <c r="O1602" s="54" t="s">
        <v>256</v>
      </c>
      <c r="P1602" s="54" t="s">
        <v>447</v>
      </c>
      <c r="Q1602" s="54" t="s">
        <v>256</v>
      </c>
      <c r="R1602" s="54" t="s">
        <v>431</v>
      </c>
      <c r="S1602" s="71"/>
      <c r="T1602" s="54" t="s">
        <v>256</v>
      </c>
      <c r="U1602" s="71">
        <v>44447</v>
      </c>
      <c r="V1602" s="54" t="s">
        <v>256</v>
      </c>
      <c r="W1602" t="str">
        <f t="shared" ref="W1602:W1665" si="25">TEXT(F1602,"MMM-YY")</f>
        <v>Sep-21</v>
      </c>
    </row>
    <row r="1603" spans="1:23" x14ac:dyDescent="0.25">
      <c r="A1603" s="54" t="s">
        <v>318</v>
      </c>
      <c r="B1603" s="54" t="s">
        <v>428</v>
      </c>
      <c r="C1603" s="54" t="s">
        <v>263</v>
      </c>
      <c r="D1603" s="54" t="s">
        <v>429</v>
      </c>
      <c r="E1603" s="54" t="s">
        <v>8942</v>
      </c>
      <c r="F1603" s="71">
        <v>44447</v>
      </c>
      <c r="G1603" s="72">
        <v>2904.33</v>
      </c>
      <c r="H1603" s="72">
        <v>244689.8</v>
      </c>
      <c r="I1603" s="54" t="s">
        <v>265</v>
      </c>
      <c r="J1603" s="54" t="s">
        <v>523</v>
      </c>
      <c r="K1603" s="54" t="s">
        <v>8943</v>
      </c>
      <c r="L1603" s="54" t="s">
        <v>8944</v>
      </c>
      <c r="M1603" s="54" t="s">
        <v>8942</v>
      </c>
      <c r="N1603" s="54" t="s">
        <v>256</v>
      </c>
      <c r="O1603" s="54" t="s">
        <v>256</v>
      </c>
      <c r="P1603" s="54" t="s">
        <v>447</v>
      </c>
      <c r="Q1603" s="54" t="s">
        <v>256</v>
      </c>
      <c r="R1603" s="54" t="s">
        <v>431</v>
      </c>
      <c r="S1603" s="71"/>
      <c r="T1603" s="54" t="s">
        <v>256</v>
      </c>
      <c r="U1603" s="71">
        <v>44447</v>
      </c>
      <c r="V1603" s="54" t="s">
        <v>256</v>
      </c>
      <c r="W1603" t="str">
        <f t="shared" si="25"/>
        <v>Sep-21</v>
      </c>
    </row>
    <row r="1604" spans="1:23" x14ac:dyDescent="0.25">
      <c r="A1604" s="54" t="s">
        <v>318</v>
      </c>
      <c r="B1604" s="54" t="s">
        <v>428</v>
      </c>
      <c r="C1604" s="54" t="s">
        <v>263</v>
      </c>
      <c r="D1604" s="54" t="s">
        <v>429</v>
      </c>
      <c r="E1604" s="54" t="s">
        <v>8945</v>
      </c>
      <c r="F1604" s="71">
        <v>44447</v>
      </c>
      <c r="G1604" s="72">
        <v>5877.3</v>
      </c>
      <c r="H1604" s="72">
        <v>495162.53</v>
      </c>
      <c r="I1604" s="54" t="s">
        <v>265</v>
      </c>
      <c r="J1604" s="54" t="s">
        <v>523</v>
      </c>
      <c r="K1604" s="54" t="s">
        <v>8946</v>
      </c>
      <c r="L1604" s="54" t="s">
        <v>8947</v>
      </c>
      <c r="M1604" s="54" t="s">
        <v>8945</v>
      </c>
      <c r="N1604" s="54" t="s">
        <v>256</v>
      </c>
      <c r="O1604" s="54" t="s">
        <v>256</v>
      </c>
      <c r="P1604" s="54" t="s">
        <v>447</v>
      </c>
      <c r="Q1604" s="54" t="s">
        <v>256</v>
      </c>
      <c r="R1604" s="54" t="s">
        <v>431</v>
      </c>
      <c r="S1604" s="71"/>
      <c r="T1604" s="54" t="s">
        <v>256</v>
      </c>
      <c r="U1604" s="71">
        <v>44447</v>
      </c>
      <c r="V1604" s="54" t="s">
        <v>256</v>
      </c>
      <c r="W1604" t="str">
        <f t="shared" si="25"/>
        <v>Sep-21</v>
      </c>
    </row>
    <row r="1605" spans="1:23" x14ac:dyDescent="0.25">
      <c r="A1605" s="54" t="s">
        <v>318</v>
      </c>
      <c r="B1605" s="54" t="s">
        <v>428</v>
      </c>
      <c r="C1605" s="54" t="s">
        <v>263</v>
      </c>
      <c r="D1605" s="54" t="s">
        <v>429</v>
      </c>
      <c r="E1605" s="54" t="s">
        <v>8948</v>
      </c>
      <c r="F1605" s="71">
        <v>44445</v>
      </c>
      <c r="G1605" s="72">
        <v>18863.13</v>
      </c>
      <c r="H1605" s="72">
        <v>1589218.7</v>
      </c>
      <c r="I1605" s="54" t="s">
        <v>265</v>
      </c>
      <c r="J1605" s="54" t="s">
        <v>523</v>
      </c>
      <c r="K1605" s="54" t="s">
        <v>8949</v>
      </c>
      <c r="L1605" s="54" t="s">
        <v>8950</v>
      </c>
      <c r="M1605" s="54" t="s">
        <v>8948</v>
      </c>
      <c r="N1605" s="54" t="s">
        <v>256</v>
      </c>
      <c r="O1605" s="54" t="s">
        <v>256</v>
      </c>
      <c r="P1605" s="54" t="s">
        <v>447</v>
      </c>
      <c r="Q1605" s="54" t="s">
        <v>256</v>
      </c>
      <c r="R1605" s="54" t="s">
        <v>431</v>
      </c>
      <c r="S1605" s="71"/>
      <c r="T1605" s="54" t="s">
        <v>256</v>
      </c>
      <c r="U1605" s="71">
        <v>44445</v>
      </c>
      <c r="V1605" s="54" t="s">
        <v>256</v>
      </c>
      <c r="W1605" t="str">
        <f t="shared" si="25"/>
        <v>Sep-21</v>
      </c>
    </row>
    <row r="1606" spans="1:23" x14ac:dyDescent="0.25">
      <c r="A1606" s="54" t="s">
        <v>318</v>
      </c>
      <c r="B1606" s="54" t="s">
        <v>428</v>
      </c>
      <c r="C1606" s="54" t="s">
        <v>263</v>
      </c>
      <c r="D1606" s="54" t="s">
        <v>429</v>
      </c>
      <c r="E1606" s="54" t="s">
        <v>8951</v>
      </c>
      <c r="F1606" s="71">
        <v>44452</v>
      </c>
      <c r="G1606" s="72">
        <v>5291</v>
      </c>
      <c r="H1606" s="72">
        <v>445766.75</v>
      </c>
      <c r="I1606" s="54" t="s">
        <v>265</v>
      </c>
      <c r="J1606" s="54" t="s">
        <v>523</v>
      </c>
      <c r="K1606" s="54" t="s">
        <v>8952</v>
      </c>
      <c r="L1606" s="54" t="s">
        <v>8953</v>
      </c>
      <c r="M1606" s="54" t="s">
        <v>8951</v>
      </c>
      <c r="N1606" s="54" t="s">
        <v>256</v>
      </c>
      <c r="O1606" s="54" t="s">
        <v>256</v>
      </c>
      <c r="P1606" s="54" t="s">
        <v>447</v>
      </c>
      <c r="Q1606" s="54" t="s">
        <v>256</v>
      </c>
      <c r="R1606" s="54" t="s">
        <v>431</v>
      </c>
      <c r="S1606" s="71"/>
      <c r="T1606" s="54" t="s">
        <v>256</v>
      </c>
      <c r="U1606" s="71">
        <v>44452</v>
      </c>
      <c r="V1606" s="54" t="s">
        <v>256</v>
      </c>
      <c r="W1606" t="str">
        <f t="shared" si="25"/>
        <v>Sep-21</v>
      </c>
    </row>
    <row r="1607" spans="1:23" x14ac:dyDescent="0.25">
      <c r="A1607" s="54" t="s">
        <v>318</v>
      </c>
      <c r="B1607" s="54" t="s">
        <v>428</v>
      </c>
      <c r="C1607" s="54" t="s">
        <v>263</v>
      </c>
      <c r="D1607" s="54" t="s">
        <v>429</v>
      </c>
      <c r="E1607" s="54" t="s">
        <v>8954</v>
      </c>
      <c r="F1607" s="71">
        <v>44452</v>
      </c>
      <c r="G1607" s="72">
        <v>3044.47</v>
      </c>
      <c r="H1607" s="72">
        <v>256496.6</v>
      </c>
      <c r="I1607" s="54" t="s">
        <v>265</v>
      </c>
      <c r="J1607" s="54" t="s">
        <v>523</v>
      </c>
      <c r="K1607" s="54" t="s">
        <v>8955</v>
      </c>
      <c r="L1607" s="54" t="s">
        <v>8956</v>
      </c>
      <c r="M1607" s="54" t="s">
        <v>8954</v>
      </c>
      <c r="N1607" s="54" t="s">
        <v>256</v>
      </c>
      <c r="O1607" s="54" t="s">
        <v>256</v>
      </c>
      <c r="P1607" s="54" t="s">
        <v>447</v>
      </c>
      <c r="Q1607" s="54" t="s">
        <v>256</v>
      </c>
      <c r="R1607" s="54" t="s">
        <v>431</v>
      </c>
      <c r="S1607" s="71"/>
      <c r="T1607" s="54" t="s">
        <v>256</v>
      </c>
      <c r="U1607" s="71">
        <v>44452</v>
      </c>
      <c r="V1607" s="54" t="s">
        <v>256</v>
      </c>
      <c r="W1607" t="str">
        <f t="shared" si="25"/>
        <v>Sep-21</v>
      </c>
    </row>
    <row r="1608" spans="1:23" x14ac:dyDescent="0.25">
      <c r="A1608" s="54" t="s">
        <v>318</v>
      </c>
      <c r="B1608" s="54" t="s">
        <v>428</v>
      </c>
      <c r="C1608" s="54" t="s">
        <v>263</v>
      </c>
      <c r="D1608" s="54" t="s">
        <v>429</v>
      </c>
      <c r="E1608" s="54" t="s">
        <v>8957</v>
      </c>
      <c r="F1608" s="71">
        <v>44455</v>
      </c>
      <c r="G1608" s="72">
        <v>2170.7399999999998</v>
      </c>
      <c r="H1608" s="72">
        <v>182884.85</v>
      </c>
      <c r="I1608" s="54" t="s">
        <v>265</v>
      </c>
      <c r="J1608" s="54" t="s">
        <v>523</v>
      </c>
      <c r="K1608" s="54" t="s">
        <v>8958</v>
      </c>
      <c r="L1608" s="54" t="s">
        <v>8959</v>
      </c>
      <c r="M1608" s="54" t="s">
        <v>8957</v>
      </c>
      <c r="N1608" s="54" t="s">
        <v>256</v>
      </c>
      <c r="O1608" s="54" t="s">
        <v>256</v>
      </c>
      <c r="P1608" s="54" t="s">
        <v>447</v>
      </c>
      <c r="Q1608" s="54" t="s">
        <v>256</v>
      </c>
      <c r="R1608" s="54" t="s">
        <v>431</v>
      </c>
      <c r="S1608" s="71"/>
      <c r="T1608" s="54" t="s">
        <v>256</v>
      </c>
      <c r="U1608" s="71">
        <v>44455</v>
      </c>
      <c r="V1608" s="54" t="s">
        <v>256</v>
      </c>
      <c r="W1608" t="str">
        <f t="shared" si="25"/>
        <v>Sep-21</v>
      </c>
    </row>
    <row r="1609" spans="1:23" x14ac:dyDescent="0.25">
      <c r="A1609" s="54" t="s">
        <v>318</v>
      </c>
      <c r="B1609" s="54" t="s">
        <v>428</v>
      </c>
      <c r="C1609" s="54" t="s">
        <v>263</v>
      </c>
      <c r="D1609" s="54" t="s">
        <v>429</v>
      </c>
      <c r="E1609" s="54" t="s">
        <v>8960</v>
      </c>
      <c r="F1609" s="71">
        <v>44455</v>
      </c>
      <c r="G1609" s="72">
        <v>5546.97</v>
      </c>
      <c r="H1609" s="72">
        <v>467332.22</v>
      </c>
      <c r="I1609" s="54" t="s">
        <v>265</v>
      </c>
      <c r="J1609" s="54" t="s">
        <v>523</v>
      </c>
      <c r="K1609" s="54" t="s">
        <v>8961</v>
      </c>
      <c r="L1609" s="54" t="s">
        <v>8962</v>
      </c>
      <c r="M1609" s="54" t="s">
        <v>8960</v>
      </c>
      <c r="N1609" s="54" t="s">
        <v>256</v>
      </c>
      <c r="O1609" s="54" t="s">
        <v>256</v>
      </c>
      <c r="P1609" s="54" t="s">
        <v>447</v>
      </c>
      <c r="Q1609" s="54" t="s">
        <v>256</v>
      </c>
      <c r="R1609" s="54" t="s">
        <v>431</v>
      </c>
      <c r="S1609" s="71"/>
      <c r="T1609" s="54" t="s">
        <v>256</v>
      </c>
      <c r="U1609" s="71">
        <v>44455</v>
      </c>
      <c r="V1609" s="54" t="s">
        <v>256</v>
      </c>
      <c r="W1609" t="str">
        <f t="shared" si="25"/>
        <v>Sep-21</v>
      </c>
    </row>
    <row r="1610" spans="1:23" x14ac:dyDescent="0.25">
      <c r="A1610" s="54" t="s">
        <v>318</v>
      </c>
      <c r="B1610" s="54" t="s">
        <v>428</v>
      </c>
      <c r="C1610" s="54" t="s">
        <v>263</v>
      </c>
      <c r="D1610" s="54" t="s">
        <v>429</v>
      </c>
      <c r="E1610" s="54" t="s">
        <v>8963</v>
      </c>
      <c r="F1610" s="71">
        <v>44455</v>
      </c>
      <c r="G1610" s="72">
        <v>1258.4000000000001</v>
      </c>
      <c r="H1610" s="72">
        <v>106020.2</v>
      </c>
      <c r="I1610" s="54" t="s">
        <v>265</v>
      </c>
      <c r="J1610" s="54" t="s">
        <v>523</v>
      </c>
      <c r="K1610" s="54" t="s">
        <v>8964</v>
      </c>
      <c r="L1610" s="54" t="s">
        <v>8965</v>
      </c>
      <c r="M1610" s="54" t="s">
        <v>8963</v>
      </c>
      <c r="N1610" s="54" t="s">
        <v>256</v>
      </c>
      <c r="O1610" s="54" t="s">
        <v>256</v>
      </c>
      <c r="P1610" s="54" t="s">
        <v>447</v>
      </c>
      <c r="Q1610" s="54" t="s">
        <v>256</v>
      </c>
      <c r="R1610" s="54" t="s">
        <v>431</v>
      </c>
      <c r="S1610" s="71"/>
      <c r="T1610" s="54" t="s">
        <v>256</v>
      </c>
      <c r="U1610" s="71">
        <v>44455</v>
      </c>
      <c r="V1610" s="54" t="s">
        <v>256</v>
      </c>
      <c r="W1610" t="str">
        <f t="shared" si="25"/>
        <v>Sep-21</v>
      </c>
    </row>
    <row r="1611" spans="1:23" x14ac:dyDescent="0.25">
      <c r="A1611" s="54" t="s">
        <v>318</v>
      </c>
      <c r="B1611" s="54" t="s">
        <v>428</v>
      </c>
      <c r="C1611" s="54" t="s">
        <v>263</v>
      </c>
      <c r="D1611" s="54" t="s">
        <v>429</v>
      </c>
      <c r="E1611" s="54" t="s">
        <v>8966</v>
      </c>
      <c r="F1611" s="71">
        <v>44464</v>
      </c>
      <c r="G1611" s="72">
        <v>9358.93</v>
      </c>
      <c r="H1611" s="72">
        <v>788489.85</v>
      </c>
      <c r="I1611" s="54" t="s">
        <v>265</v>
      </c>
      <c r="J1611" s="54" t="s">
        <v>523</v>
      </c>
      <c r="K1611" s="54" t="s">
        <v>8967</v>
      </c>
      <c r="L1611" s="54" t="s">
        <v>8968</v>
      </c>
      <c r="M1611" s="54" t="s">
        <v>8966</v>
      </c>
      <c r="N1611" s="54" t="s">
        <v>256</v>
      </c>
      <c r="O1611" s="54" t="s">
        <v>256</v>
      </c>
      <c r="P1611" s="54" t="s">
        <v>447</v>
      </c>
      <c r="Q1611" s="54" t="s">
        <v>256</v>
      </c>
      <c r="R1611" s="54" t="s">
        <v>431</v>
      </c>
      <c r="S1611" s="71"/>
      <c r="T1611" s="54" t="s">
        <v>256</v>
      </c>
      <c r="U1611" s="71">
        <v>44464</v>
      </c>
      <c r="V1611" s="54" t="s">
        <v>256</v>
      </c>
      <c r="W1611" t="str">
        <f t="shared" si="25"/>
        <v>Sep-21</v>
      </c>
    </row>
    <row r="1612" spans="1:23" x14ac:dyDescent="0.25">
      <c r="A1612" s="54" t="s">
        <v>318</v>
      </c>
      <c r="B1612" s="54" t="s">
        <v>428</v>
      </c>
      <c r="C1612" s="54" t="s">
        <v>263</v>
      </c>
      <c r="D1612" s="54" t="s">
        <v>429</v>
      </c>
      <c r="E1612" s="54" t="s">
        <v>8969</v>
      </c>
      <c r="F1612" s="71">
        <v>44467</v>
      </c>
      <c r="G1612" s="72">
        <v>7659.08</v>
      </c>
      <c r="H1612" s="72">
        <v>645277.49</v>
      </c>
      <c r="I1612" s="54" t="s">
        <v>265</v>
      </c>
      <c r="J1612" s="54" t="s">
        <v>523</v>
      </c>
      <c r="K1612" s="54" t="s">
        <v>8970</v>
      </c>
      <c r="L1612" s="54" t="s">
        <v>8971</v>
      </c>
      <c r="M1612" s="54" t="s">
        <v>8969</v>
      </c>
      <c r="N1612" s="54" t="s">
        <v>256</v>
      </c>
      <c r="O1612" s="54" t="s">
        <v>256</v>
      </c>
      <c r="P1612" s="54" t="s">
        <v>447</v>
      </c>
      <c r="Q1612" s="54" t="s">
        <v>256</v>
      </c>
      <c r="R1612" s="54" t="s">
        <v>431</v>
      </c>
      <c r="S1612" s="71"/>
      <c r="T1612" s="54" t="s">
        <v>256</v>
      </c>
      <c r="U1612" s="71">
        <v>44467</v>
      </c>
      <c r="V1612" s="54" t="s">
        <v>256</v>
      </c>
      <c r="W1612" t="str">
        <f t="shared" si="25"/>
        <v>Sep-21</v>
      </c>
    </row>
    <row r="1613" spans="1:23" x14ac:dyDescent="0.25">
      <c r="A1613" s="54" t="s">
        <v>318</v>
      </c>
      <c r="B1613" s="54" t="s">
        <v>428</v>
      </c>
      <c r="C1613" s="54" t="s">
        <v>263</v>
      </c>
      <c r="D1613" s="54" t="s">
        <v>429</v>
      </c>
      <c r="E1613" s="54" t="s">
        <v>8972</v>
      </c>
      <c r="F1613" s="71">
        <v>44467</v>
      </c>
      <c r="G1613" s="72">
        <v>3587.08</v>
      </c>
      <c r="H1613" s="72">
        <v>302211.49</v>
      </c>
      <c r="I1613" s="54" t="s">
        <v>265</v>
      </c>
      <c r="J1613" s="54" t="s">
        <v>523</v>
      </c>
      <c r="K1613" s="54" t="s">
        <v>8973</v>
      </c>
      <c r="L1613" s="54" t="s">
        <v>8974</v>
      </c>
      <c r="M1613" s="54" t="s">
        <v>8972</v>
      </c>
      <c r="N1613" s="54" t="s">
        <v>256</v>
      </c>
      <c r="O1613" s="54" t="s">
        <v>256</v>
      </c>
      <c r="P1613" s="54" t="s">
        <v>447</v>
      </c>
      <c r="Q1613" s="54" t="s">
        <v>256</v>
      </c>
      <c r="R1613" s="54" t="s">
        <v>431</v>
      </c>
      <c r="S1613" s="71"/>
      <c r="T1613" s="54" t="s">
        <v>256</v>
      </c>
      <c r="U1613" s="71">
        <v>44467</v>
      </c>
      <c r="V1613" s="54" t="s">
        <v>256</v>
      </c>
      <c r="W1613" t="str">
        <f t="shared" si="25"/>
        <v>Sep-21</v>
      </c>
    </row>
    <row r="1614" spans="1:23" x14ac:dyDescent="0.25">
      <c r="A1614" s="54" t="s">
        <v>318</v>
      </c>
      <c r="B1614" s="54" t="s">
        <v>428</v>
      </c>
      <c r="C1614" s="54" t="s">
        <v>263</v>
      </c>
      <c r="D1614" s="54" t="s">
        <v>429</v>
      </c>
      <c r="E1614" s="54" t="s">
        <v>8975</v>
      </c>
      <c r="F1614" s="71">
        <v>44467</v>
      </c>
      <c r="G1614" s="72">
        <v>10010</v>
      </c>
      <c r="H1614" s="72">
        <v>843342.5</v>
      </c>
      <c r="I1614" s="54" t="s">
        <v>265</v>
      </c>
      <c r="J1614" s="54" t="s">
        <v>523</v>
      </c>
      <c r="K1614" s="54" t="s">
        <v>8976</v>
      </c>
      <c r="L1614" s="54" t="s">
        <v>8977</v>
      </c>
      <c r="M1614" s="54" t="s">
        <v>8975</v>
      </c>
      <c r="N1614" s="54" t="s">
        <v>256</v>
      </c>
      <c r="O1614" s="54" t="s">
        <v>256</v>
      </c>
      <c r="P1614" s="54" t="s">
        <v>447</v>
      </c>
      <c r="Q1614" s="54" t="s">
        <v>256</v>
      </c>
      <c r="R1614" s="54" t="s">
        <v>431</v>
      </c>
      <c r="S1614" s="71"/>
      <c r="T1614" s="54" t="s">
        <v>256</v>
      </c>
      <c r="U1614" s="71">
        <v>44467</v>
      </c>
      <c r="V1614" s="54" t="s">
        <v>256</v>
      </c>
      <c r="W1614" t="str">
        <f t="shared" si="25"/>
        <v>Sep-21</v>
      </c>
    </row>
    <row r="1615" spans="1:23" x14ac:dyDescent="0.25">
      <c r="A1615" s="54" t="s">
        <v>318</v>
      </c>
      <c r="B1615" s="54" t="s">
        <v>428</v>
      </c>
      <c r="C1615" s="54" t="s">
        <v>263</v>
      </c>
      <c r="D1615" s="54" t="s">
        <v>429</v>
      </c>
      <c r="E1615" s="54" t="s">
        <v>8978</v>
      </c>
      <c r="F1615" s="71">
        <v>44469</v>
      </c>
      <c r="G1615" s="72">
        <v>5425.7</v>
      </c>
      <c r="H1615" s="72">
        <v>457115.23</v>
      </c>
      <c r="I1615" s="54" t="s">
        <v>265</v>
      </c>
      <c r="J1615" s="54" t="s">
        <v>523</v>
      </c>
      <c r="K1615" s="54" t="s">
        <v>8979</v>
      </c>
      <c r="L1615" s="54" t="s">
        <v>8980</v>
      </c>
      <c r="M1615" s="54" t="s">
        <v>8978</v>
      </c>
      <c r="N1615" s="54" t="s">
        <v>256</v>
      </c>
      <c r="O1615" s="54" t="s">
        <v>256</v>
      </c>
      <c r="P1615" s="54" t="s">
        <v>447</v>
      </c>
      <c r="Q1615" s="54" t="s">
        <v>256</v>
      </c>
      <c r="R1615" s="54" t="s">
        <v>431</v>
      </c>
      <c r="S1615" s="71"/>
      <c r="T1615" s="54" t="s">
        <v>256</v>
      </c>
      <c r="U1615" s="71">
        <v>44469</v>
      </c>
      <c r="V1615" s="54" t="s">
        <v>256</v>
      </c>
      <c r="W1615" t="str">
        <f t="shared" si="25"/>
        <v>Sep-21</v>
      </c>
    </row>
    <row r="1616" spans="1:23" x14ac:dyDescent="0.25">
      <c r="A1616" s="54" t="s">
        <v>318</v>
      </c>
      <c r="B1616" s="54" t="s">
        <v>428</v>
      </c>
      <c r="C1616" s="54" t="s">
        <v>263</v>
      </c>
      <c r="D1616" s="54" t="s">
        <v>429</v>
      </c>
      <c r="E1616" s="54" t="s">
        <v>8981</v>
      </c>
      <c r="F1616" s="71">
        <v>44469</v>
      </c>
      <c r="G1616" s="72">
        <v>7150</v>
      </c>
      <c r="H1616" s="72">
        <v>602387.5</v>
      </c>
      <c r="I1616" s="54" t="s">
        <v>265</v>
      </c>
      <c r="J1616" s="54" t="s">
        <v>523</v>
      </c>
      <c r="K1616" s="54" t="s">
        <v>8982</v>
      </c>
      <c r="L1616" s="54" t="s">
        <v>8983</v>
      </c>
      <c r="M1616" s="54" t="s">
        <v>8981</v>
      </c>
      <c r="N1616" s="54" t="s">
        <v>256</v>
      </c>
      <c r="O1616" s="54" t="s">
        <v>256</v>
      </c>
      <c r="P1616" s="54" t="s">
        <v>447</v>
      </c>
      <c r="Q1616" s="54" t="s">
        <v>256</v>
      </c>
      <c r="R1616" s="54" t="s">
        <v>431</v>
      </c>
      <c r="S1616" s="71"/>
      <c r="T1616" s="54" t="s">
        <v>256</v>
      </c>
      <c r="U1616" s="71">
        <v>44469</v>
      </c>
      <c r="V1616" s="54" t="s">
        <v>256</v>
      </c>
      <c r="W1616" t="str">
        <f t="shared" si="25"/>
        <v>Sep-21</v>
      </c>
    </row>
    <row r="1617" spans="1:23" x14ac:dyDescent="0.25">
      <c r="A1617" s="54" t="s">
        <v>318</v>
      </c>
      <c r="B1617" s="54" t="s">
        <v>428</v>
      </c>
      <c r="C1617" s="54" t="s">
        <v>263</v>
      </c>
      <c r="D1617" s="54" t="s">
        <v>429</v>
      </c>
      <c r="E1617" s="54" t="s">
        <v>8984</v>
      </c>
      <c r="F1617" s="71">
        <v>44469</v>
      </c>
      <c r="G1617" s="72">
        <v>4844.84</v>
      </c>
      <c r="H1617" s="72">
        <v>408177.77</v>
      </c>
      <c r="I1617" s="54" t="s">
        <v>265</v>
      </c>
      <c r="J1617" s="54" t="s">
        <v>523</v>
      </c>
      <c r="K1617" s="54" t="s">
        <v>8985</v>
      </c>
      <c r="L1617" s="54" t="s">
        <v>8986</v>
      </c>
      <c r="M1617" s="54" t="s">
        <v>8984</v>
      </c>
      <c r="N1617" s="54" t="s">
        <v>256</v>
      </c>
      <c r="O1617" s="54" t="s">
        <v>256</v>
      </c>
      <c r="P1617" s="54" t="s">
        <v>447</v>
      </c>
      <c r="Q1617" s="54" t="s">
        <v>256</v>
      </c>
      <c r="R1617" s="54" t="s">
        <v>431</v>
      </c>
      <c r="S1617" s="71"/>
      <c r="T1617" s="54" t="s">
        <v>256</v>
      </c>
      <c r="U1617" s="71">
        <v>44469</v>
      </c>
      <c r="V1617" s="54" t="s">
        <v>256</v>
      </c>
      <c r="W1617" t="str">
        <f t="shared" si="25"/>
        <v>Sep-21</v>
      </c>
    </row>
    <row r="1618" spans="1:23" x14ac:dyDescent="0.25">
      <c r="A1618" s="54" t="s">
        <v>317</v>
      </c>
      <c r="B1618" s="54" t="s">
        <v>428</v>
      </c>
      <c r="C1618" s="54" t="s">
        <v>263</v>
      </c>
      <c r="D1618" s="54" t="s">
        <v>429</v>
      </c>
      <c r="E1618" s="54" t="s">
        <v>8987</v>
      </c>
      <c r="F1618" s="71">
        <v>44469</v>
      </c>
      <c r="G1618" s="72">
        <v>330.16</v>
      </c>
      <c r="H1618" s="72">
        <v>27915.03</v>
      </c>
      <c r="I1618" s="54" t="s">
        <v>265</v>
      </c>
      <c r="J1618" s="54" t="s">
        <v>564</v>
      </c>
      <c r="K1618" s="54" t="s">
        <v>8988</v>
      </c>
      <c r="L1618" s="54" t="s">
        <v>8989</v>
      </c>
      <c r="M1618" s="54" t="s">
        <v>8987</v>
      </c>
      <c r="N1618" s="54" t="s">
        <v>256</v>
      </c>
      <c r="O1618" s="54" t="s">
        <v>256</v>
      </c>
      <c r="P1618" s="54" t="s">
        <v>565</v>
      </c>
      <c r="Q1618" s="54" t="s">
        <v>256</v>
      </c>
      <c r="R1618" s="54" t="s">
        <v>431</v>
      </c>
      <c r="S1618" s="71"/>
      <c r="T1618" s="54" t="s">
        <v>256</v>
      </c>
      <c r="U1618" s="71">
        <v>44469</v>
      </c>
      <c r="V1618" s="54" t="s">
        <v>256</v>
      </c>
      <c r="W1618" t="str">
        <f t="shared" si="25"/>
        <v>Sep-21</v>
      </c>
    </row>
    <row r="1619" spans="1:23" x14ac:dyDescent="0.25">
      <c r="A1619" s="54" t="s">
        <v>317</v>
      </c>
      <c r="B1619" s="54" t="s">
        <v>428</v>
      </c>
      <c r="C1619" s="54" t="s">
        <v>263</v>
      </c>
      <c r="D1619" s="54" t="s">
        <v>429</v>
      </c>
      <c r="E1619" s="54" t="s">
        <v>8990</v>
      </c>
      <c r="F1619" s="71">
        <v>44469</v>
      </c>
      <c r="G1619" s="72">
        <v>603.39</v>
      </c>
      <c r="H1619" s="72">
        <v>51016.62</v>
      </c>
      <c r="I1619" s="54" t="s">
        <v>265</v>
      </c>
      <c r="J1619" s="54" t="s">
        <v>564</v>
      </c>
      <c r="K1619" s="54" t="s">
        <v>8988</v>
      </c>
      <c r="L1619" s="54" t="s">
        <v>8991</v>
      </c>
      <c r="M1619" s="54" t="s">
        <v>8990</v>
      </c>
      <c r="N1619" s="54" t="s">
        <v>256</v>
      </c>
      <c r="O1619" s="54" t="s">
        <v>256</v>
      </c>
      <c r="P1619" s="54" t="s">
        <v>565</v>
      </c>
      <c r="Q1619" s="54" t="s">
        <v>256</v>
      </c>
      <c r="R1619" s="54" t="s">
        <v>431</v>
      </c>
      <c r="S1619" s="71"/>
      <c r="T1619" s="54" t="s">
        <v>256</v>
      </c>
      <c r="U1619" s="71">
        <v>44469</v>
      </c>
      <c r="V1619" s="54" t="s">
        <v>256</v>
      </c>
      <c r="W1619" t="str">
        <f t="shared" si="25"/>
        <v>Sep-21</v>
      </c>
    </row>
    <row r="1620" spans="1:23" x14ac:dyDescent="0.25">
      <c r="A1620" s="54" t="s">
        <v>318</v>
      </c>
      <c r="B1620" s="54" t="s">
        <v>428</v>
      </c>
      <c r="C1620" s="54" t="s">
        <v>263</v>
      </c>
      <c r="D1620" s="54" t="s">
        <v>429</v>
      </c>
      <c r="E1620" s="54" t="s">
        <v>8992</v>
      </c>
      <c r="F1620" s="71">
        <v>44441</v>
      </c>
      <c r="G1620" s="72">
        <v>121854.6</v>
      </c>
      <c r="H1620" s="72">
        <v>10266250.050000001</v>
      </c>
      <c r="I1620" s="54" t="s">
        <v>265</v>
      </c>
      <c r="J1620" s="54" t="s">
        <v>567</v>
      </c>
      <c r="K1620" s="54" t="s">
        <v>8993</v>
      </c>
      <c r="L1620" s="54" t="s">
        <v>8994</v>
      </c>
      <c r="M1620" s="54" t="s">
        <v>8992</v>
      </c>
      <c r="N1620" s="54" t="s">
        <v>256</v>
      </c>
      <c r="O1620" s="54" t="s">
        <v>256</v>
      </c>
      <c r="P1620" s="54" t="s">
        <v>433</v>
      </c>
      <c r="Q1620" s="54" t="s">
        <v>256</v>
      </c>
      <c r="R1620" s="54" t="s">
        <v>431</v>
      </c>
      <c r="S1620" s="71"/>
      <c r="T1620" s="54" t="s">
        <v>256</v>
      </c>
      <c r="U1620" s="71">
        <v>44441</v>
      </c>
      <c r="V1620" s="54" t="s">
        <v>256</v>
      </c>
      <c r="W1620" t="str">
        <f t="shared" si="25"/>
        <v>Sep-21</v>
      </c>
    </row>
    <row r="1621" spans="1:23" x14ac:dyDescent="0.25">
      <c r="A1621" s="54" t="s">
        <v>318</v>
      </c>
      <c r="B1621" s="54" t="s">
        <v>428</v>
      </c>
      <c r="C1621" s="54" t="s">
        <v>263</v>
      </c>
      <c r="D1621" s="54" t="s">
        <v>429</v>
      </c>
      <c r="E1621" s="54" t="s">
        <v>8995</v>
      </c>
      <c r="F1621" s="71">
        <v>44441</v>
      </c>
      <c r="G1621" s="72">
        <v>299.25</v>
      </c>
      <c r="H1621" s="72">
        <v>25211.81</v>
      </c>
      <c r="I1621" s="54" t="s">
        <v>265</v>
      </c>
      <c r="J1621" s="54" t="s">
        <v>567</v>
      </c>
      <c r="K1621" s="54" t="s">
        <v>8993</v>
      </c>
      <c r="L1621" s="54" t="s">
        <v>8996</v>
      </c>
      <c r="M1621" s="54" t="s">
        <v>8995</v>
      </c>
      <c r="N1621" s="54" t="s">
        <v>256</v>
      </c>
      <c r="O1621" s="54" t="s">
        <v>256</v>
      </c>
      <c r="P1621" s="54" t="s">
        <v>433</v>
      </c>
      <c r="Q1621" s="54" t="s">
        <v>256</v>
      </c>
      <c r="R1621" s="54" t="s">
        <v>431</v>
      </c>
      <c r="S1621" s="71"/>
      <c r="T1621" s="54" t="s">
        <v>256</v>
      </c>
      <c r="U1621" s="71">
        <v>44441</v>
      </c>
      <c r="V1621" s="54" t="s">
        <v>256</v>
      </c>
      <c r="W1621" t="str">
        <f t="shared" si="25"/>
        <v>Sep-21</v>
      </c>
    </row>
    <row r="1622" spans="1:23" x14ac:dyDescent="0.25">
      <c r="A1622" s="54" t="s">
        <v>318</v>
      </c>
      <c r="B1622" s="54" t="s">
        <v>428</v>
      </c>
      <c r="C1622" s="54" t="s">
        <v>263</v>
      </c>
      <c r="D1622" s="54" t="s">
        <v>429</v>
      </c>
      <c r="E1622" s="54" t="s">
        <v>8997</v>
      </c>
      <c r="F1622" s="71">
        <v>44441</v>
      </c>
      <c r="G1622" s="72">
        <v>31230.3</v>
      </c>
      <c r="H1622" s="72">
        <v>2631152.7799999998</v>
      </c>
      <c r="I1622" s="54" t="s">
        <v>265</v>
      </c>
      <c r="J1622" s="54" t="s">
        <v>567</v>
      </c>
      <c r="K1622" s="54" t="s">
        <v>8998</v>
      </c>
      <c r="L1622" s="54" t="s">
        <v>8999</v>
      </c>
      <c r="M1622" s="54" t="s">
        <v>8997</v>
      </c>
      <c r="N1622" s="54" t="s">
        <v>256</v>
      </c>
      <c r="O1622" s="54" t="s">
        <v>256</v>
      </c>
      <c r="P1622" s="54" t="s">
        <v>433</v>
      </c>
      <c r="Q1622" s="54" t="s">
        <v>256</v>
      </c>
      <c r="R1622" s="54" t="s">
        <v>431</v>
      </c>
      <c r="S1622" s="71"/>
      <c r="T1622" s="54" t="s">
        <v>256</v>
      </c>
      <c r="U1622" s="71">
        <v>44441</v>
      </c>
      <c r="V1622" s="54" t="s">
        <v>256</v>
      </c>
      <c r="W1622" t="str">
        <f t="shared" si="25"/>
        <v>Sep-21</v>
      </c>
    </row>
    <row r="1623" spans="1:23" x14ac:dyDescent="0.25">
      <c r="A1623" s="54" t="s">
        <v>318</v>
      </c>
      <c r="B1623" s="54" t="s">
        <v>428</v>
      </c>
      <c r="C1623" s="54" t="s">
        <v>263</v>
      </c>
      <c r="D1623" s="54" t="s">
        <v>429</v>
      </c>
      <c r="E1623" s="54" t="s">
        <v>9000</v>
      </c>
      <c r="F1623" s="71">
        <v>44441</v>
      </c>
      <c r="G1623" s="72">
        <v>86739.75</v>
      </c>
      <c r="H1623" s="72">
        <v>7307823.9400000004</v>
      </c>
      <c r="I1623" s="54" t="s">
        <v>265</v>
      </c>
      <c r="J1623" s="54" t="s">
        <v>567</v>
      </c>
      <c r="K1623" s="54" t="s">
        <v>8998</v>
      </c>
      <c r="L1623" s="54" t="s">
        <v>9001</v>
      </c>
      <c r="M1623" s="54" t="s">
        <v>9000</v>
      </c>
      <c r="N1623" s="54" t="s">
        <v>256</v>
      </c>
      <c r="O1623" s="54" t="s">
        <v>256</v>
      </c>
      <c r="P1623" s="54" t="s">
        <v>433</v>
      </c>
      <c r="Q1623" s="54" t="s">
        <v>256</v>
      </c>
      <c r="R1623" s="54" t="s">
        <v>431</v>
      </c>
      <c r="S1623" s="71"/>
      <c r="T1623" s="54" t="s">
        <v>256</v>
      </c>
      <c r="U1623" s="71">
        <v>44441</v>
      </c>
      <c r="V1623" s="54" t="s">
        <v>256</v>
      </c>
      <c r="W1623" t="str">
        <f t="shared" si="25"/>
        <v>Sep-21</v>
      </c>
    </row>
    <row r="1624" spans="1:23" x14ac:dyDescent="0.25">
      <c r="A1624" s="54" t="s">
        <v>318</v>
      </c>
      <c r="B1624" s="54" t="s">
        <v>428</v>
      </c>
      <c r="C1624" s="54" t="s">
        <v>263</v>
      </c>
      <c r="D1624" s="54" t="s">
        <v>429</v>
      </c>
      <c r="E1624" s="54" t="s">
        <v>9002</v>
      </c>
      <c r="F1624" s="71">
        <v>44453</v>
      </c>
      <c r="G1624" s="72">
        <v>48860.28</v>
      </c>
      <c r="H1624" s="72">
        <v>4116478.59</v>
      </c>
      <c r="I1624" s="54" t="s">
        <v>265</v>
      </c>
      <c r="J1624" s="54" t="s">
        <v>567</v>
      </c>
      <c r="K1624" s="54" t="s">
        <v>9003</v>
      </c>
      <c r="L1624" s="54" t="s">
        <v>9004</v>
      </c>
      <c r="M1624" s="54" t="s">
        <v>9002</v>
      </c>
      <c r="N1624" s="54" t="s">
        <v>256</v>
      </c>
      <c r="O1624" s="54" t="s">
        <v>256</v>
      </c>
      <c r="P1624" s="54" t="s">
        <v>433</v>
      </c>
      <c r="Q1624" s="54" t="s">
        <v>256</v>
      </c>
      <c r="R1624" s="54" t="s">
        <v>431</v>
      </c>
      <c r="S1624" s="71"/>
      <c r="T1624" s="54" t="s">
        <v>256</v>
      </c>
      <c r="U1624" s="71">
        <v>44453</v>
      </c>
      <c r="V1624" s="54" t="s">
        <v>256</v>
      </c>
      <c r="W1624" t="str">
        <f t="shared" si="25"/>
        <v>Sep-21</v>
      </c>
    </row>
    <row r="1625" spans="1:23" x14ac:dyDescent="0.25">
      <c r="A1625" s="54" t="s">
        <v>318</v>
      </c>
      <c r="B1625" s="54" t="s">
        <v>428</v>
      </c>
      <c r="C1625" s="54" t="s">
        <v>263</v>
      </c>
      <c r="D1625" s="54" t="s">
        <v>429</v>
      </c>
      <c r="E1625" s="54" t="s">
        <v>9005</v>
      </c>
      <c r="F1625" s="71">
        <v>44460</v>
      </c>
      <c r="G1625" s="72">
        <v>60324.4</v>
      </c>
      <c r="H1625" s="72">
        <v>5082330.7</v>
      </c>
      <c r="I1625" s="54" t="s">
        <v>265</v>
      </c>
      <c r="J1625" s="54" t="s">
        <v>567</v>
      </c>
      <c r="K1625" s="54" t="s">
        <v>9006</v>
      </c>
      <c r="L1625" s="54" t="s">
        <v>9007</v>
      </c>
      <c r="M1625" s="54" t="s">
        <v>9005</v>
      </c>
      <c r="N1625" s="54" t="s">
        <v>256</v>
      </c>
      <c r="O1625" s="54" t="s">
        <v>256</v>
      </c>
      <c r="P1625" s="54" t="s">
        <v>433</v>
      </c>
      <c r="Q1625" s="54" t="s">
        <v>256</v>
      </c>
      <c r="R1625" s="54" t="s">
        <v>431</v>
      </c>
      <c r="S1625" s="71"/>
      <c r="T1625" s="54" t="s">
        <v>256</v>
      </c>
      <c r="U1625" s="71">
        <v>44460</v>
      </c>
      <c r="V1625" s="54" t="s">
        <v>256</v>
      </c>
      <c r="W1625" t="str">
        <f t="shared" si="25"/>
        <v>Sep-21</v>
      </c>
    </row>
    <row r="1626" spans="1:23" x14ac:dyDescent="0.25">
      <c r="A1626" s="54" t="s">
        <v>318</v>
      </c>
      <c r="B1626" s="54" t="s">
        <v>428</v>
      </c>
      <c r="C1626" s="54" t="s">
        <v>263</v>
      </c>
      <c r="D1626" s="54" t="s">
        <v>429</v>
      </c>
      <c r="E1626" s="54" t="s">
        <v>9008</v>
      </c>
      <c r="F1626" s="71">
        <v>44460</v>
      </c>
      <c r="G1626" s="72">
        <v>103306.72</v>
      </c>
      <c r="H1626" s="72">
        <v>8703591.1600000001</v>
      </c>
      <c r="I1626" s="54" t="s">
        <v>265</v>
      </c>
      <c r="J1626" s="54" t="s">
        <v>567</v>
      </c>
      <c r="K1626" s="54" t="s">
        <v>9006</v>
      </c>
      <c r="L1626" s="54" t="s">
        <v>9009</v>
      </c>
      <c r="M1626" s="54" t="s">
        <v>9008</v>
      </c>
      <c r="N1626" s="54" t="s">
        <v>256</v>
      </c>
      <c r="O1626" s="54" t="s">
        <v>256</v>
      </c>
      <c r="P1626" s="54" t="s">
        <v>433</v>
      </c>
      <c r="Q1626" s="54" t="s">
        <v>256</v>
      </c>
      <c r="R1626" s="54" t="s">
        <v>431</v>
      </c>
      <c r="S1626" s="71"/>
      <c r="T1626" s="54" t="s">
        <v>256</v>
      </c>
      <c r="U1626" s="71">
        <v>44460</v>
      </c>
      <c r="V1626" s="54" t="s">
        <v>256</v>
      </c>
      <c r="W1626" t="str">
        <f t="shared" si="25"/>
        <v>Sep-21</v>
      </c>
    </row>
    <row r="1627" spans="1:23" x14ac:dyDescent="0.25">
      <c r="A1627" s="54" t="s">
        <v>318</v>
      </c>
      <c r="B1627" s="54" t="s">
        <v>428</v>
      </c>
      <c r="C1627" s="54" t="s">
        <v>263</v>
      </c>
      <c r="D1627" s="54" t="s">
        <v>429</v>
      </c>
      <c r="E1627" s="54" t="s">
        <v>9010</v>
      </c>
      <c r="F1627" s="71">
        <v>44450</v>
      </c>
      <c r="G1627" s="72">
        <v>22783.599999999999</v>
      </c>
      <c r="H1627" s="72">
        <v>1919518.3</v>
      </c>
      <c r="I1627" s="54" t="s">
        <v>265</v>
      </c>
      <c r="J1627" s="54" t="s">
        <v>567</v>
      </c>
      <c r="K1627" s="54" t="s">
        <v>9011</v>
      </c>
      <c r="L1627" s="54" t="s">
        <v>9012</v>
      </c>
      <c r="M1627" s="54" t="s">
        <v>9010</v>
      </c>
      <c r="N1627" s="54" t="s">
        <v>256</v>
      </c>
      <c r="O1627" s="54" t="s">
        <v>256</v>
      </c>
      <c r="P1627" s="54" t="s">
        <v>433</v>
      </c>
      <c r="Q1627" s="54" t="s">
        <v>256</v>
      </c>
      <c r="R1627" s="54" t="s">
        <v>431</v>
      </c>
      <c r="S1627" s="71"/>
      <c r="T1627" s="54" t="s">
        <v>256</v>
      </c>
      <c r="U1627" s="71">
        <v>44450</v>
      </c>
      <c r="V1627" s="54" t="s">
        <v>256</v>
      </c>
      <c r="W1627" t="str">
        <f t="shared" si="25"/>
        <v>Sep-21</v>
      </c>
    </row>
    <row r="1628" spans="1:23" x14ac:dyDescent="0.25">
      <c r="A1628" s="54" t="s">
        <v>318</v>
      </c>
      <c r="B1628" s="54" t="s">
        <v>428</v>
      </c>
      <c r="C1628" s="54" t="s">
        <v>263</v>
      </c>
      <c r="D1628" s="54" t="s">
        <v>429</v>
      </c>
      <c r="E1628" s="54" t="s">
        <v>9013</v>
      </c>
      <c r="F1628" s="71">
        <v>44450</v>
      </c>
      <c r="G1628" s="72">
        <v>75473.789999999994</v>
      </c>
      <c r="H1628" s="72">
        <v>6358666.8099999996</v>
      </c>
      <c r="I1628" s="54" t="s">
        <v>265</v>
      </c>
      <c r="J1628" s="54" t="s">
        <v>567</v>
      </c>
      <c r="K1628" s="54" t="s">
        <v>9011</v>
      </c>
      <c r="L1628" s="54" t="s">
        <v>9014</v>
      </c>
      <c r="M1628" s="54" t="s">
        <v>9013</v>
      </c>
      <c r="N1628" s="54" t="s">
        <v>256</v>
      </c>
      <c r="O1628" s="54" t="s">
        <v>256</v>
      </c>
      <c r="P1628" s="54" t="s">
        <v>433</v>
      </c>
      <c r="Q1628" s="54" t="s">
        <v>256</v>
      </c>
      <c r="R1628" s="54" t="s">
        <v>431</v>
      </c>
      <c r="S1628" s="71"/>
      <c r="T1628" s="54" t="s">
        <v>256</v>
      </c>
      <c r="U1628" s="71">
        <v>44450</v>
      </c>
      <c r="V1628" s="54" t="s">
        <v>256</v>
      </c>
      <c r="W1628" t="str">
        <f t="shared" si="25"/>
        <v>Sep-21</v>
      </c>
    </row>
    <row r="1629" spans="1:23" x14ac:dyDescent="0.25">
      <c r="A1629" s="54" t="s">
        <v>318</v>
      </c>
      <c r="B1629" s="54" t="s">
        <v>428</v>
      </c>
      <c r="C1629" s="54" t="s">
        <v>263</v>
      </c>
      <c r="D1629" s="54" t="s">
        <v>429</v>
      </c>
      <c r="E1629" s="54" t="s">
        <v>9015</v>
      </c>
      <c r="F1629" s="71">
        <v>44450</v>
      </c>
      <c r="G1629" s="72">
        <v>6775.04</v>
      </c>
      <c r="H1629" s="72">
        <v>570797.12</v>
      </c>
      <c r="I1629" s="54" t="s">
        <v>265</v>
      </c>
      <c r="J1629" s="54" t="s">
        <v>567</v>
      </c>
      <c r="K1629" s="54" t="s">
        <v>9011</v>
      </c>
      <c r="L1629" s="54" t="s">
        <v>9016</v>
      </c>
      <c r="M1629" s="54" t="s">
        <v>9015</v>
      </c>
      <c r="N1629" s="54" t="s">
        <v>256</v>
      </c>
      <c r="O1629" s="54" t="s">
        <v>256</v>
      </c>
      <c r="P1629" s="54" t="s">
        <v>433</v>
      </c>
      <c r="Q1629" s="54" t="s">
        <v>256</v>
      </c>
      <c r="R1629" s="54" t="s">
        <v>431</v>
      </c>
      <c r="S1629" s="71"/>
      <c r="T1629" s="54" t="s">
        <v>256</v>
      </c>
      <c r="U1629" s="71">
        <v>44450</v>
      </c>
      <c r="V1629" s="54" t="s">
        <v>256</v>
      </c>
      <c r="W1629" t="str">
        <f t="shared" si="25"/>
        <v>Sep-21</v>
      </c>
    </row>
    <row r="1630" spans="1:23" x14ac:dyDescent="0.25">
      <c r="A1630" s="54" t="s">
        <v>318</v>
      </c>
      <c r="B1630" s="54" t="s">
        <v>428</v>
      </c>
      <c r="C1630" s="54" t="s">
        <v>263</v>
      </c>
      <c r="D1630" s="54" t="s">
        <v>429</v>
      </c>
      <c r="E1630" s="54" t="s">
        <v>9017</v>
      </c>
      <c r="F1630" s="71">
        <v>44465</v>
      </c>
      <c r="G1630" s="72">
        <v>117539.36</v>
      </c>
      <c r="H1630" s="72">
        <v>9902691.0800000001</v>
      </c>
      <c r="I1630" s="54" t="s">
        <v>265</v>
      </c>
      <c r="J1630" s="54" t="s">
        <v>567</v>
      </c>
      <c r="K1630" s="54" t="s">
        <v>7872</v>
      </c>
      <c r="L1630" s="54" t="s">
        <v>9018</v>
      </c>
      <c r="M1630" s="54" t="s">
        <v>9017</v>
      </c>
      <c r="N1630" s="54" t="s">
        <v>256</v>
      </c>
      <c r="O1630" s="54" t="s">
        <v>256</v>
      </c>
      <c r="P1630" s="54" t="s">
        <v>433</v>
      </c>
      <c r="Q1630" s="54" t="s">
        <v>256</v>
      </c>
      <c r="R1630" s="54" t="s">
        <v>431</v>
      </c>
      <c r="S1630" s="71"/>
      <c r="T1630" s="54" t="s">
        <v>256</v>
      </c>
      <c r="U1630" s="71">
        <v>44465</v>
      </c>
      <c r="V1630" s="54" t="s">
        <v>256</v>
      </c>
      <c r="W1630" t="str">
        <f t="shared" si="25"/>
        <v>Sep-21</v>
      </c>
    </row>
    <row r="1631" spans="1:23" x14ac:dyDescent="0.25">
      <c r="A1631" s="54" t="s">
        <v>318</v>
      </c>
      <c r="B1631" s="54" t="s">
        <v>428</v>
      </c>
      <c r="C1631" s="54" t="s">
        <v>263</v>
      </c>
      <c r="D1631" s="54" t="s">
        <v>429</v>
      </c>
      <c r="E1631" s="54" t="s">
        <v>9019</v>
      </c>
      <c r="F1631" s="71">
        <v>44462</v>
      </c>
      <c r="G1631" s="72">
        <v>172498.08</v>
      </c>
      <c r="H1631" s="72">
        <v>14532963.24</v>
      </c>
      <c r="I1631" s="54" t="s">
        <v>265</v>
      </c>
      <c r="J1631" s="54" t="s">
        <v>567</v>
      </c>
      <c r="K1631" s="54" t="s">
        <v>9020</v>
      </c>
      <c r="L1631" s="54" t="s">
        <v>9021</v>
      </c>
      <c r="M1631" s="54" t="s">
        <v>9019</v>
      </c>
      <c r="N1631" s="54" t="s">
        <v>256</v>
      </c>
      <c r="O1631" s="54" t="s">
        <v>256</v>
      </c>
      <c r="P1631" s="54" t="s">
        <v>433</v>
      </c>
      <c r="Q1631" s="54" t="s">
        <v>256</v>
      </c>
      <c r="R1631" s="54" t="s">
        <v>431</v>
      </c>
      <c r="S1631" s="71"/>
      <c r="T1631" s="54" t="s">
        <v>256</v>
      </c>
      <c r="U1631" s="71">
        <v>44462</v>
      </c>
      <c r="V1631" s="54" t="s">
        <v>256</v>
      </c>
      <c r="W1631" t="str">
        <f t="shared" si="25"/>
        <v>Sep-21</v>
      </c>
    </row>
    <row r="1632" spans="1:23" x14ac:dyDescent="0.25">
      <c r="A1632" s="54" t="s">
        <v>318</v>
      </c>
      <c r="B1632" s="54" t="s">
        <v>428</v>
      </c>
      <c r="C1632" s="54" t="s">
        <v>263</v>
      </c>
      <c r="D1632" s="54" t="s">
        <v>429</v>
      </c>
      <c r="E1632" s="54" t="s">
        <v>9022</v>
      </c>
      <c r="F1632" s="71">
        <v>44460</v>
      </c>
      <c r="G1632" s="72">
        <v>97365.92</v>
      </c>
      <c r="H1632" s="72">
        <v>8203078.7599999998</v>
      </c>
      <c r="I1632" s="54" t="s">
        <v>265</v>
      </c>
      <c r="J1632" s="54" t="s">
        <v>567</v>
      </c>
      <c r="K1632" s="54" t="s">
        <v>9023</v>
      </c>
      <c r="L1632" s="54" t="s">
        <v>9024</v>
      </c>
      <c r="M1632" s="54" t="s">
        <v>9022</v>
      </c>
      <c r="N1632" s="54" t="s">
        <v>256</v>
      </c>
      <c r="O1632" s="54" t="s">
        <v>256</v>
      </c>
      <c r="P1632" s="54" t="s">
        <v>433</v>
      </c>
      <c r="Q1632" s="54" t="s">
        <v>256</v>
      </c>
      <c r="R1632" s="54" t="s">
        <v>431</v>
      </c>
      <c r="S1632" s="71"/>
      <c r="T1632" s="54" t="s">
        <v>256</v>
      </c>
      <c r="U1632" s="71">
        <v>44460</v>
      </c>
      <c r="V1632" s="54" t="s">
        <v>256</v>
      </c>
      <c r="W1632" t="str">
        <f t="shared" si="25"/>
        <v>Sep-21</v>
      </c>
    </row>
    <row r="1633" spans="1:23" x14ac:dyDescent="0.25">
      <c r="A1633" s="54" t="s">
        <v>318</v>
      </c>
      <c r="B1633" s="54" t="s">
        <v>428</v>
      </c>
      <c r="C1633" s="54" t="s">
        <v>263</v>
      </c>
      <c r="D1633" s="54" t="s">
        <v>429</v>
      </c>
      <c r="E1633" s="54" t="s">
        <v>9025</v>
      </c>
      <c r="F1633" s="71">
        <v>44460</v>
      </c>
      <c r="G1633" s="72">
        <v>43592.72</v>
      </c>
      <c r="H1633" s="72">
        <v>3672686.66</v>
      </c>
      <c r="I1633" s="54" t="s">
        <v>265</v>
      </c>
      <c r="J1633" s="54" t="s">
        <v>567</v>
      </c>
      <c r="K1633" s="54" t="s">
        <v>9023</v>
      </c>
      <c r="L1633" s="54" t="s">
        <v>9026</v>
      </c>
      <c r="M1633" s="54" t="s">
        <v>9025</v>
      </c>
      <c r="N1633" s="54" t="s">
        <v>256</v>
      </c>
      <c r="O1633" s="54" t="s">
        <v>256</v>
      </c>
      <c r="P1633" s="54" t="s">
        <v>433</v>
      </c>
      <c r="Q1633" s="54" t="s">
        <v>256</v>
      </c>
      <c r="R1633" s="54" t="s">
        <v>431</v>
      </c>
      <c r="S1633" s="71"/>
      <c r="T1633" s="54" t="s">
        <v>256</v>
      </c>
      <c r="U1633" s="71">
        <v>44460</v>
      </c>
      <c r="V1633" s="54" t="s">
        <v>256</v>
      </c>
      <c r="W1633" t="str">
        <f t="shared" si="25"/>
        <v>Sep-21</v>
      </c>
    </row>
    <row r="1634" spans="1:23" x14ac:dyDescent="0.25">
      <c r="A1634" s="54" t="s">
        <v>318</v>
      </c>
      <c r="B1634" s="54" t="s">
        <v>428</v>
      </c>
      <c r="C1634" s="54" t="s">
        <v>263</v>
      </c>
      <c r="D1634" s="54" t="s">
        <v>429</v>
      </c>
      <c r="E1634" s="54" t="s">
        <v>9027</v>
      </c>
      <c r="F1634" s="71">
        <v>44460</v>
      </c>
      <c r="G1634" s="72">
        <v>32623.84</v>
      </c>
      <c r="H1634" s="72">
        <v>2748558.52</v>
      </c>
      <c r="I1634" s="54" t="s">
        <v>265</v>
      </c>
      <c r="J1634" s="54" t="s">
        <v>567</v>
      </c>
      <c r="K1634" s="54" t="s">
        <v>9023</v>
      </c>
      <c r="L1634" s="54" t="s">
        <v>9028</v>
      </c>
      <c r="M1634" s="54" t="s">
        <v>9027</v>
      </c>
      <c r="N1634" s="54" t="s">
        <v>256</v>
      </c>
      <c r="O1634" s="54" t="s">
        <v>256</v>
      </c>
      <c r="P1634" s="54" t="s">
        <v>433</v>
      </c>
      <c r="Q1634" s="54" t="s">
        <v>256</v>
      </c>
      <c r="R1634" s="54" t="s">
        <v>431</v>
      </c>
      <c r="S1634" s="71"/>
      <c r="T1634" s="54" t="s">
        <v>256</v>
      </c>
      <c r="U1634" s="71">
        <v>44460</v>
      </c>
      <c r="V1634" s="54" t="s">
        <v>256</v>
      </c>
      <c r="W1634" t="str">
        <f t="shared" si="25"/>
        <v>Sep-21</v>
      </c>
    </row>
    <row r="1635" spans="1:23" x14ac:dyDescent="0.25">
      <c r="A1635" s="54" t="s">
        <v>318</v>
      </c>
      <c r="B1635" s="54" t="s">
        <v>428</v>
      </c>
      <c r="C1635" s="54" t="s">
        <v>263</v>
      </c>
      <c r="D1635" s="54" t="s">
        <v>429</v>
      </c>
      <c r="E1635" s="54" t="s">
        <v>9029</v>
      </c>
      <c r="F1635" s="71">
        <v>44459</v>
      </c>
      <c r="G1635" s="72">
        <v>24499.48</v>
      </c>
      <c r="H1635" s="72">
        <v>2064081.19</v>
      </c>
      <c r="I1635" s="54" t="s">
        <v>265</v>
      </c>
      <c r="J1635" s="54" t="s">
        <v>567</v>
      </c>
      <c r="K1635" s="54" t="s">
        <v>9030</v>
      </c>
      <c r="L1635" s="54" t="s">
        <v>9031</v>
      </c>
      <c r="M1635" s="54" t="s">
        <v>9029</v>
      </c>
      <c r="N1635" s="54" t="s">
        <v>256</v>
      </c>
      <c r="O1635" s="54" t="s">
        <v>256</v>
      </c>
      <c r="P1635" s="54" t="s">
        <v>433</v>
      </c>
      <c r="Q1635" s="54" t="s">
        <v>256</v>
      </c>
      <c r="R1635" s="54" t="s">
        <v>431</v>
      </c>
      <c r="S1635" s="71"/>
      <c r="T1635" s="54" t="s">
        <v>256</v>
      </c>
      <c r="U1635" s="71">
        <v>44459</v>
      </c>
      <c r="V1635" s="54" t="s">
        <v>256</v>
      </c>
      <c r="W1635" t="str">
        <f t="shared" si="25"/>
        <v>Sep-21</v>
      </c>
    </row>
    <row r="1636" spans="1:23" x14ac:dyDescent="0.25">
      <c r="A1636" s="54" t="s">
        <v>318</v>
      </c>
      <c r="B1636" s="54" t="s">
        <v>428</v>
      </c>
      <c r="C1636" s="54" t="s">
        <v>263</v>
      </c>
      <c r="D1636" s="54" t="s">
        <v>429</v>
      </c>
      <c r="E1636" s="54" t="s">
        <v>9032</v>
      </c>
      <c r="F1636" s="71">
        <v>44459</v>
      </c>
      <c r="G1636" s="72">
        <v>31320.26</v>
      </c>
      <c r="H1636" s="72">
        <v>2638731.91</v>
      </c>
      <c r="I1636" s="54" t="s">
        <v>265</v>
      </c>
      <c r="J1636" s="54" t="s">
        <v>567</v>
      </c>
      <c r="K1636" s="54" t="s">
        <v>9030</v>
      </c>
      <c r="L1636" s="54" t="s">
        <v>9033</v>
      </c>
      <c r="M1636" s="54" t="s">
        <v>9032</v>
      </c>
      <c r="N1636" s="54" t="s">
        <v>256</v>
      </c>
      <c r="O1636" s="54" t="s">
        <v>256</v>
      </c>
      <c r="P1636" s="54" t="s">
        <v>433</v>
      </c>
      <c r="Q1636" s="54" t="s">
        <v>256</v>
      </c>
      <c r="R1636" s="54" t="s">
        <v>431</v>
      </c>
      <c r="S1636" s="71"/>
      <c r="T1636" s="54" t="s">
        <v>256</v>
      </c>
      <c r="U1636" s="71">
        <v>44459</v>
      </c>
      <c r="V1636" s="54" t="s">
        <v>256</v>
      </c>
      <c r="W1636" t="str">
        <f t="shared" si="25"/>
        <v>Sep-21</v>
      </c>
    </row>
    <row r="1637" spans="1:23" x14ac:dyDescent="0.25">
      <c r="A1637" s="54" t="s">
        <v>318</v>
      </c>
      <c r="B1637" s="54" t="s">
        <v>428</v>
      </c>
      <c r="C1637" s="54" t="s">
        <v>263</v>
      </c>
      <c r="D1637" s="54" t="s">
        <v>429</v>
      </c>
      <c r="E1637" s="54" t="s">
        <v>9034</v>
      </c>
      <c r="F1637" s="71">
        <v>44459</v>
      </c>
      <c r="G1637" s="72">
        <v>8335.82</v>
      </c>
      <c r="H1637" s="72">
        <v>702292.84</v>
      </c>
      <c r="I1637" s="54" t="s">
        <v>265</v>
      </c>
      <c r="J1637" s="54" t="s">
        <v>567</v>
      </c>
      <c r="K1637" s="54" t="s">
        <v>9030</v>
      </c>
      <c r="L1637" s="54" t="s">
        <v>9035</v>
      </c>
      <c r="M1637" s="54" t="s">
        <v>9034</v>
      </c>
      <c r="N1637" s="54" t="s">
        <v>256</v>
      </c>
      <c r="O1637" s="54" t="s">
        <v>256</v>
      </c>
      <c r="P1637" s="54" t="s">
        <v>433</v>
      </c>
      <c r="Q1637" s="54" t="s">
        <v>256</v>
      </c>
      <c r="R1637" s="54" t="s">
        <v>431</v>
      </c>
      <c r="S1637" s="71"/>
      <c r="T1637" s="54" t="s">
        <v>256</v>
      </c>
      <c r="U1637" s="71">
        <v>44459</v>
      </c>
      <c r="V1637" s="54" t="s">
        <v>256</v>
      </c>
      <c r="W1637" t="str">
        <f t="shared" si="25"/>
        <v>Sep-21</v>
      </c>
    </row>
    <row r="1638" spans="1:23" x14ac:dyDescent="0.25">
      <c r="A1638" s="54" t="s">
        <v>318</v>
      </c>
      <c r="B1638" s="54" t="s">
        <v>428</v>
      </c>
      <c r="C1638" s="54" t="s">
        <v>263</v>
      </c>
      <c r="D1638" s="54" t="s">
        <v>429</v>
      </c>
      <c r="E1638" s="54" t="s">
        <v>9036</v>
      </c>
      <c r="F1638" s="71">
        <v>44468</v>
      </c>
      <c r="G1638" s="72">
        <v>10630.6</v>
      </c>
      <c r="H1638" s="72">
        <v>895628.05</v>
      </c>
      <c r="I1638" s="54" t="s">
        <v>265</v>
      </c>
      <c r="J1638" s="54" t="s">
        <v>567</v>
      </c>
      <c r="K1638" s="54" t="s">
        <v>9037</v>
      </c>
      <c r="L1638" s="54" t="s">
        <v>9038</v>
      </c>
      <c r="M1638" s="54" t="s">
        <v>9036</v>
      </c>
      <c r="N1638" s="54" t="s">
        <v>256</v>
      </c>
      <c r="O1638" s="54" t="s">
        <v>256</v>
      </c>
      <c r="P1638" s="54" t="s">
        <v>433</v>
      </c>
      <c r="Q1638" s="54" t="s">
        <v>256</v>
      </c>
      <c r="R1638" s="54" t="s">
        <v>431</v>
      </c>
      <c r="S1638" s="71"/>
      <c r="T1638" s="54" t="s">
        <v>256</v>
      </c>
      <c r="U1638" s="71">
        <v>44468</v>
      </c>
      <c r="V1638" s="54" t="s">
        <v>256</v>
      </c>
      <c r="W1638" t="str">
        <f t="shared" si="25"/>
        <v>Sep-21</v>
      </c>
    </row>
    <row r="1639" spans="1:23" x14ac:dyDescent="0.25">
      <c r="A1639" s="54" t="s">
        <v>317</v>
      </c>
      <c r="B1639" s="54" t="s">
        <v>428</v>
      </c>
      <c r="C1639" s="54" t="s">
        <v>263</v>
      </c>
      <c r="D1639" s="54" t="s">
        <v>429</v>
      </c>
      <c r="E1639" s="54" t="s">
        <v>9039</v>
      </c>
      <c r="F1639" s="71">
        <v>44445</v>
      </c>
      <c r="G1639" s="72">
        <v>1012</v>
      </c>
      <c r="H1639" s="72">
        <v>85261</v>
      </c>
      <c r="I1639" s="54" t="s">
        <v>265</v>
      </c>
      <c r="J1639" s="54" t="s">
        <v>325</v>
      </c>
      <c r="K1639" s="54" t="s">
        <v>9040</v>
      </c>
      <c r="L1639" s="54" t="s">
        <v>9041</v>
      </c>
      <c r="M1639" s="54" t="s">
        <v>9039</v>
      </c>
      <c r="N1639" s="54" t="s">
        <v>256</v>
      </c>
      <c r="O1639" s="54" t="s">
        <v>256</v>
      </c>
      <c r="P1639" s="54" t="s">
        <v>270</v>
      </c>
      <c r="Q1639" s="54" t="s">
        <v>256</v>
      </c>
      <c r="R1639" s="54" t="s">
        <v>431</v>
      </c>
      <c r="S1639" s="71"/>
      <c r="T1639" s="54" t="s">
        <v>256</v>
      </c>
      <c r="U1639" s="71">
        <v>44445</v>
      </c>
      <c r="V1639" s="54" t="s">
        <v>256</v>
      </c>
      <c r="W1639" t="str">
        <f t="shared" si="25"/>
        <v>Sep-21</v>
      </c>
    </row>
    <row r="1640" spans="1:23" x14ac:dyDescent="0.25">
      <c r="A1640" s="54" t="s">
        <v>317</v>
      </c>
      <c r="B1640" s="54" t="s">
        <v>428</v>
      </c>
      <c r="C1640" s="54" t="s">
        <v>263</v>
      </c>
      <c r="D1640" s="54" t="s">
        <v>429</v>
      </c>
      <c r="E1640" s="54" t="s">
        <v>9042</v>
      </c>
      <c r="F1640" s="71">
        <v>44462</v>
      </c>
      <c r="G1640" s="72">
        <v>1140</v>
      </c>
      <c r="H1640" s="72">
        <v>96045</v>
      </c>
      <c r="I1640" s="54" t="s">
        <v>265</v>
      </c>
      <c r="J1640" s="54" t="s">
        <v>325</v>
      </c>
      <c r="K1640" s="54" t="s">
        <v>9043</v>
      </c>
      <c r="L1640" s="54" t="s">
        <v>9044</v>
      </c>
      <c r="M1640" s="54" t="s">
        <v>9042</v>
      </c>
      <c r="N1640" s="54" t="s">
        <v>256</v>
      </c>
      <c r="O1640" s="54" t="s">
        <v>256</v>
      </c>
      <c r="P1640" s="54" t="s">
        <v>270</v>
      </c>
      <c r="Q1640" s="54" t="s">
        <v>256</v>
      </c>
      <c r="R1640" s="54" t="s">
        <v>431</v>
      </c>
      <c r="S1640" s="71"/>
      <c r="T1640" s="54" t="s">
        <v>256</v>
      </c>
      <c r="U1640" s="71">
        <v>44462</v>
      </c>
      <c r="V1640" s="54" t="s">
        <v>256</v>
      </c>
      <c r="W1640" t="str">
        <f t="shared" si="25"/>
        <v>Sep-21</v>
      </c>
    </row>
    <row r="1641" spans="1:23" x14ac:dyDescent="0.25">
      <c r="A1641" s="54" t="s">
        <v>318</v>
      </c>
      <c r="B1641" s="54" t="s">
        <v>428</v>
      </c>
      <c r="C1641" s="54" t="s">
        <v>263</v>
      </c>
      <c r="D1641" s="54" t="s">
        <v>429</v>
      </c>
      <c r="E1641" s="54" t="s">
        <v>9045</v>
      </c>
      <c r="F1641" s="71">
        <v>44466</v>
      </c>
      <c r="G1641" s="72">
        <v>201194.28</v>
      </c>
      <c r="H1641" s="72">
        <v>16950618.09</v>
      </c>
      <c r="I1641" s="54" t="s">
        <v>265</v>
      </c>
      <c r="J1641" s="54" t="s">
        <v>9046</v>
      </c>
      <c r="K1641" s="54" t="s">
        <v>7877</v>
      </c>
      <c r="L1641" s="54" t="s">
        <v>9047</v>
      </c>
      <c r="M1641" s="54" t="s">
        <v>9045</v>
      </c>
      <c r="N1641" s="54" t="s">
        <v>256</v>
      </c>
      <c r="O1641" s="54" t="s">
        <v>256</v>
      </c>
      <c r="P1641" s="54" t="s">
        <v>457</v>
      </c>
      <c r="Q1641" s="54" t="s">
        <v>256</v>
      </c>
      <c r="R1641" s="54" t="s">
        <v>431</v>
      </c>
      <c r="S1641" s="71"/>
      <c r="T1641" s="54" t="s">
        <v>256</v>
      </c>
      <c r="U1641" s="71">
        <v>44466</v>
      </c>
      <c r="V1641" s="54" t="s">
        <v>256</v>
      </c>
      <c r="W1641" t="str">
        <f t="shared" si="25"/>
        <v>Sep-21</v>
      </c>
    </row>
    <row r="1642" spans="1:23" x14ac:dyDescent="0.25">
      <c r="A1642" s="54" t="s">
        <v>318</v>
      </c>
      <c r="B1642" s="54" t="s">
        <v>428</v>
      </c>
      <c r="C1642" s="54" t="s">
        <v>263</v>
      </c>
      <c r="D1642" s="54" t="s">
        <v>429</v>
      </c>
      <c r="E1642" s="54" t="s">
        <v>9048</v>
      </c>
      <c r="F1642" s="71">
        <v>44447</v>
      </c>
      <c r="G1642" s="72">
        <v>1340</v>
      </c>
      <c r="H1642" s="72">
        <v>112895</v>
      </c>
      <c r="I1642" s="54" t="s">
        <v>265</v>
      </c>
      <c r="J1642" s="54" t="s">
        <v>568</v>
      </c>
      <c r="K1642" s="54" t="s">
        <v>9049</v>
      </c>
      <c r="L1642" s="54" t="s">
        <v>9050</v>
      </c>
      <c r="M1642" s="54" t="s">
        <v>9048</v>
      </c>
      <c r="N1642" s="54" t="s">
        <v>256</v>
      </c>
      <c r="O1642" s="54" t="s">
        <v>256</v>
      </c>
      <c r="P1642" s="54" t="s">
        <v>457</v>
      </c>
      <c r="Q1642" s="54" t="s">
        <v>256</v>
      </c>
      <c r="R1642" s="54" t="s">
        <v>431</v>
      </c>
      <c r="S1642" s="71"/>
      <c r="T1642" s="54" t="s">
        <v>256</v>
      </c>
      <c r="U1642" s="71">
        <v>44447</v>
      </c>
      <c r="V1642" s="54" t="s">
        <v>256</v>
      </c>
      <c r="W1642" t="str">
        <f t="shared" si="25"/>
        <v>Sep-21</v>
      </c>
    </row>
    <row r="1643" spans="1:23" x14ac:dyDescent="0.25">
      <c r="A1643" s="54" t="s">
        <v>318</v>
      </c>
      <c r="B1643" s="54" t="s">
        <v>428</v>
      </c>
      <c r="C1643" s="54" t="s">
        <v>263</v>
      </c>
      <c r="D1643" s="54" t="s">
        <v>429</v>
      </c>
      <c r="E1643" s="54" t="s">
        <v>9051</v>
      </c>
      <c r="F1643" s="71">
        <v>44451</v>
      </c>
      <c r="G1643" s="72">
        <v>50279.48</v>
      </c>
      <c r="H1643" s="72">
        <v>4236046.1900000004</v>
      </c>
      <c r="I1643" s="54" t="s">
        <v>265</v>
      </c>
      <c r="J1643" s="54" t="s">
        <v>568</v>
      </c>
      <c r="K1643" s="54" t="s">
        <v>9052</v>
      </c>
      <c r="L1643" s="54" t="s">
        <v>9053</v>
      </c>
      <c r="M1643" s="54" t="s">
        <v>9051</v>
      </c>
      <c r="N1643" s="54" t="s">
        <v>256</v>
      </c>
      <c r="O1643" s="54" t="s">
        <v>256</v>
      </c>
      <c r="P1643" s="54" t="s">
        <v>457</v>
      </c>
      <c r="Q1643" s="54" t="s">
        <v>256</v>
      </c>
      <c r="R1643" s="54" t="s">
        <v>431</v>
      </c>
      <c r="S1643" s="71"/>
      <c r="T1643" s="54" t="s">
        <v>256</v>
      </c>
      <c r="U1643" s="71">
        <v>44451</v>
      </c>
      <c r="V1643" s="54" t="s">
        <v>256</v>
      </c>
      <c r="W1643" t="str">
        <f t="shared" si="25"/>
        <v>Sep-21</v>
      </c>
    </row>
    <row r="1644" spans="1:23" x14ac:dyDescent="0.25">
      <c r="A1644" s="54" t="s">
        <v>318</v>
      </c>
      <c r="B1644" s="54" t="s">
        <v>428</v>
      </c>
      <c r="C1644" s="54" t="s">
        <v>263</v>
      </c>
      <c r="D1644" s="54" t="s">
        <v>429</v>
      </c>
      <c r="E1644" s="54" t="s">
        <v>9054</v>
      </c>
      <c r="F1644" s="71">
        <v>44451</v>
      </c>
      <c r="G1644" s="72">
        <v>45744.92</v>
      </c>
      <c r="H1644" s="72">
        <v>3854009.51</v>
      </c>
      <c r="I1644" s="54" t="s">
        <v>265</v>
      </c>
      <c r="J1644" s="54" t="s">
        <v>568</v>
      </c>
      <c r="K1644" s="54" t="s">
        <v>9055</v>
      </c>
      <c r="L1644" s="54" t="s">
        <v>9056</v>
      </c>
      <c r="M1644" s="54" t="s">
        <v>9054</v>
      </c>
      <c r="N1644" s="54" t="s">
        <v>256</v>
      </c>
      <c r="O1644" s="54" t="s">
        <v>256</v>
      </c>
      <c r="P1644" s="54" t="s">
        <v>457</v>
      </c>
      <c r="Q1644" s="54" t="s">
        <v>256</v>
      </c>
      <c r="R1644" s="54" t="s">
        <v>431</v>
      </c>
      <c r="S1644" s="71"/>
      <c r="T1644" s="54" t="s">
        <v>256</v>
      </c>
      <c r="U1644" s="71">
        <v>44451</v>
      </c>
      <c r="V1644" s="54" t="s">
        <v>256</v>
      </c>
      <c r="W1644" t="str">
        <f t="shared" si="25"/>
        <v>Sep-21</v>
      </c>
    </row>
    <row r="1645" spans="1:23" x14ac:dyDescent="0.25">
      <c r="A1645" s="54" t="s">
        <v>318</v>
      </c>
      <c r="B1645" s="54" t="s">
        <v>428</v>
      </c>
      <c r="C1645" s="54" t="s">
        <v>263</v>
      </c>
      <c r="D1645" s="54" t="s">
        <v>429</v>
      </c>
      <c r="E1645" s="54" t="s">
        <v>9057</v>
      </c>
      <c r="F1645" s="71">
        <v>44468</v>
      </c>
      <c r="G1645" s="72">
        <v>14003</v>
      </c>
      <c r="H1645" s="72">
        <v>1179752.75</v>
      </c>
      <c r="I1645" s="54" t="s">
        <v>265</v>
      </c>
      <c r="J1645" s="54" t="s">
        <v>568</v>
      </c>
      <c r="K1645" s="54" t="s">
        <v>9058</v>
      </c>
      <c r="L1645" s="54" t="s">
        <v>9059</v>
      </c>
      <c r="M1645" s="54" t="s">
        <v>9057</v>
      </c>
      <c r="N1645" s="54" t="s">
        <v>256</v>
      </c>
      <c r="O1645" s="54" t="s">
        <v>256</v>
      </c>
      <c r="P1645" s="54" t="s">
        <v>457</v>
      </c>
      <c r="Q1645" s="54" t="s">
        <v>256</v>
      </c>
      <c r="R1645" s="54" t="s">
        <v>431</v>
      </c>
      <c r="S1645" s="71"/>
      <c r="T1645" s="54" t="s">
        <v>256</v>
      </c>
      <c r="U1645" s="71">
        <v>44468</v>
      </c>
      <c r="V1645" s="54" t="s">
        <v>256</v>
      </c>
      <c r="W1645" t="str">
        <f t="shared" si="25"/>
        <v>Sep-21</v>
      </c>
    </row>
    <row r="1646" spans="1:23" x14ac:dyDescent="0.25">
      <c r="A1646" s="54" t="s">
        <v>318</v>
      </c>
      <c r="B1646" s="54" t="s">
        <v>428</v>
      </c>
      <c r="C1646" s="54" t="s">
        <v>263</v>
      </c>
      <c r="D1646" s="54" t="s">
        <v>429</v>
      </c>
      <c r="E1646" s="54" t="s">
        <v>9060</v>
      </c>
      <c r="F1646" s="71">
        <v>44468</v>
      </c>
      <c r="G1646" s="72">
        <v>28836.799999999999</v>
      </c>
      <c r="H1646" s="72">
        <v>2429500.4</v>
      </c>
      <c r="I1646" s="54" t="s">
        <v>265</v>
      </c>
      <c r="J1646" s="54" t="s">
        <v>568</v>
      </c>
      <c r="K1646" s="54" t="s">
        <v>9058</v>
      </c>
      <c r="L1646" s="54" t="s">
        <v>9061</v>
      </c>
      <c r="M1646" s="54" t="s">
        <v>9060</v>
      </c>
      <c r="N1646" s="54" t="s">
        <v>256</v>
      </c>
      <c r="O1646" s="54" t="s">
        <v>256</v>
      </c>
      <c r="P1646" s="54" t="s">
        <v>457</v>
      </c>
      <c r="Q1646" s="54" t="s">
        <v>256</v>
      </c>
      <c r="R1646" s="54" t="s">
        <v>431</v>
      </c>
      <c r="S1646" s="71"/>
      <c r="T1646" s="54" t="s">
        <v>256</v>
      </c>
      <c r="U1646" s="71">
        <v>44468</v>
      </c>
      <c r="V1646" s="54" t="s">
        <v>256</v>
      </c>
      <c r="W1646" t="str">
        <f t="shared" si="25"/>
        <v>Sep-21</v>
      </c>
    </row>
    <row r="1647" spans="1:23" x14ac:dyDescent="0.25">
      <c r="A1647" s="54" t="s">
        <v>317</v>
      </c>
      <c r="B1647" s="54" t="s">
        <v>428</v>
      </c>
      <c r="C1647" s="54" t="s">
        <v>263</v>
      </c>
      <c r="D1647" s="54" t="s">
        <v>429</v>
      </c>
      <c r="E1647" s="54" t="s">
        <v>9062</v>
      </c>
      <c r="F1647" s="71">
        <v>44459</v>
      </c>
      <c r="G1647" s="72">
        <v>35.85</v>
      </c>
      <c r="H1647" s="72">
        <v>3020.36</v>
      </c>
      <c r="I1647" s="54" t="s">
        <v>265</v>
      </c>
      <c r="J1647" s="54" t="s">
        <v>298</v>
      </c>
      <c r="K1647" s="54" t="s">
        <v>9063</v>
      </c>
      <c r="L1647" s="54" t="s">
        <v>9064</v>
      </c>
      <c r="M1647" s="54" t="s">
        <v>9062</v>
      </c>
      <c r="N1647" s="54" t="s">
        <v>256</v>
      </c>
      <c r="O1647" s="54" t="s">
        <v>256</v>
      </c>
      <c r="P1647" s="54" t="s">
        <v>268</v>
      </c>
      <c r="Q1647" s="54" t="s">
        <v>256</v>
      </c>
      <c r="R1647" s="54" t="s">
        <v>431</v>
      </c>
      <c r="S1647" s="71"/>
      <c r="T1647" s="54" t="s">
        <v>256</v>
      </c>
      <c r="U1647" s="71">
        <v>44459</v>
      </c>
      <c r="V1647" s="54" t="s">
        <v>256</v>
      </c>
      <c r="W1647" t="str">
        <f t="shared" si="25"/>
        <v>Sep-21</v>
      </c>
    </row>
    <row r="1648" spans="1:23" x14ac:dyDescent="0.25">
      <c r="A1648" s="54" t="s">
        <v>317</v>
      </c>
      <c r="B1648" s="54" t="s">
        <v>428</v>
      </c>
      <c r="C1648" s="54" t="s">
        <v>263</v>
      </c>
      <c r="D1648" s="54" t="s">
        <v>429</v>
      </c>
      <c r="E1648" s="54" t="s">
        <v>9065</v>
      </c>
      <c r="F1648" s="71">
        <v>44459</v>
      </c>
      <c r="G1648" s="72">
        <v>148.13</v>
      </c>
      <c r="H1648" s="72">
        <v>12479.95</v>
      </c>
      <c r="I1648" s="54" t="s">
        <v>265</v>
      </c>
      <c r="J1648" s="54" t="s">
        <v>298</v>
      </c>
      <c r="K1648" s="54" t="s">
        <v>9066</v>
      </c>
      <c r="L1648" s="54" t="s">
        <v>9067</v>
      </c>
      <c r="M1648" s="54" t="s">
        <v>9065</v>
      </c>
      <c r="N1648" s="54" t="s">
        <v>256</v>
      </c>
      <c r="O1648" s="54" t="s">
        <v>256</v>
      </c>
      <c r="P1648" s="54" t="s">
        <v>268</v>
      </c>
      <c r="Q1648" s="54" t="s">
        <v>256</v>
      </c>
      <c r="R1648" s="54" t="s">
        <v>431</v>
      </c>
      <c r="S1648" s="71"/>
      <c r="T1648" s="54" t="s">
        <v>256</v>
      </c>
      <c r="U1648" s="71">
        <v>44459</v>
      </c>
      <c r="V1648" s="54" t="s">
        <v>256</v>
      </c>
      <c r="W1648" t="str">
        <f t="shared" si="25"/>
        <v>Sep-21</v>
      </c>
    </row>
    <row r="1649" spans="1:23" x14ac:dyDescent="0.25">
      <c r="A1649" s="54" t="s">
        <v>317</v>
      </c>
      <c r="B1649" s="54" t="s">
        <v>428</v>
      </c>
      <c r="C1649" s="54" t="s">
        <v>263</v>
      </c>
      <c r="D1649" s="54" t="s">
        <v>429</v>
      </c>
      <c r="E1649" s="54" t="s">
        <v>9068</v>
      </c>
      <c r="F1649" s="71">
        <v>44444</v>
      </c>
      <c r="G1649" s="72">
        <v>814.13</v>
      </c>
      <c r="H1649" s="72">
        <v>68590.45</v>
      </c>
      <c r="I1649" s="54" t="s">
        <v>265</v>
      </c>
      <c r="J1649" s="54" t="s">
        <v>298</v>
      </c>
      <c r="K1649" s="54" t="s">
        <v>9069</v>
      </c>
      <c r="L1649" s="54" t="s">
        <v>9070</v>
      </c>
      <c r="M1649" s="54" t="s">
        <v>9068</v>
      </c>
      <c r="N1649" s="54" t="s">
        <v>256</v>
      </c>
      <c r="O1649" s="54" t="s">
        <v>256</v>
      </c>
      <c r="P1649" s="54" t="s">
        <v>268</v>
      </c>
      <c r="Q1649" s="54" t="s">
        <v>256</v>
      </c>
      <c r="R1649" s="54" t="s">
        <v>431</v>
      </c>
      <c r="S1649" s="71"/>
      <c r="T1649" s="54" t="s">
        <v>256</v>
      </c>
      <c r="U1649" s="71">
        <v>44444</v>
      </c>
      <c r="V1649" s="54" t="s">
        <v>256</v>
      </c>
      <c r="W1649" t="str">
        <f t="shared" si="25"/>
        <v>Sep-21</v>
      </c>
    </row>
    <row r="1650" spans="1:23" x14ac:dyDescent="0.25">
      <c r="A1650" s="54" t="s">
        <v>317</v>
      </c>
      <c r="B1650" s="54" t="s">
        <v>428</v>
      </c>
      <c r="C1650" s="54" t="s">
        <v>263</v>
      </c>
      <c r="D1650" s="54" t="s">
        <v>429</v>
      </c>
      <c r="E1650" s="54" t="s">
        <v>9071</v>
      </c>
      <c r="F1650" s="71">
        <v>44454</v>
      </c>
      <c r="G1650" s="72">
        <v>28.84</v>
      </c>
      <c r="H1650" s="72">
        <v>2429.77</v>
      </c>
      <c r="I1650" s="54" t="s">
        <v>265</v>
      </c>
      <c r="J1650" s="54" t="s">
        <v>298</v>
      </c>
      <c r="K1650" s="54" t="s">
        <v>9072</v>
      </c>
      <c r="L1650" s="54" t="s">
        <v>9073</v>
      </c>
      <c r="M1650" s="54" t="s">
        <v>9071</v>
      </c>
      <c r="N1650" s="54" t="s">
        <v>256</v>
      </c>
      <c r="O1650" s="54" t="s">
        <v>256</v>
      </c>
      <c r="P1650" s="54" t="s">
        <v>268</v>
      </c>
      <c r="Q1650" s="54" t="s">
        <v>256</v>
      </c>
      <c r="R1650" s="54" t="s">
        <v>431</v>
      </c>
      <c r="S1650" s="71"/>
      <c r="T1650" s="54" t="s">
        <v>256</v>
      </c>
      <c r="U1650" s="71">
        <v>44454</v>
      </c>
      <c r="V1650" s="54" t="s">
        <v>256</v>
      </c>
      <c r="W1650" t="str">
        <f t="shared" si="25"/>
        <v>Sep-21</v>
      </c>
    </row>
    <row r="1651" spans="1:23" x14ac:dyDescent="0.25">
      <c r="A1651" s="54" t="s">
        <v>317</v>
      </c>
      <c r="B1651" s="54" t="s">
        <v>428</v>
      </c>
      <c r="C1651" s="54" t="s">
        <v>263</v>
      </c>
      <c r="D1651" s="54" t="s">
        <v>429</v>
      </c>
      <c r="E1651" s="54" t="s">
        <v>9074</v>
      </c>
      <c r="F1651" s="71">
        <v>44444</v>
      </c>
      <c r="G1651" s="72">
        <v>58.15</v>
      </c>
      <c r="H1651" s="72">
        <v>4899.1400000000003</v>
      </c>
      <c r="I1651" s="54" t="s">
        <v>265</v>
      </c>
      <c r="J1651" s="54" t="s">
        <v>298</v>
      </c>
      <c r="K1651" s="54" t="s">
        <v>9075</v>
      </c>
      <c r="L1651" s="54" t="s">
        <v>9076</v>
      </c>
      <c r="M1651" s="54" t="s">
        <v>9074</v>
      </c>
      <c r="N1651" s="54" t="s">
        <v>256</v>
      </c>
      <c r="O1651" s="54" t="s">
        <v>256</v>
      </c>
      <c r="P1651" s="54" t="s">
        <v>268</v>
      </c>
      <c r="Q1651" s="54" t="s">
        <v>256</v>
      </c>
      <c r="R1651" s="54" t="s">
        <v>431</v>
      </c>
      <c r="S1651" s="71"/>
      <c r="T1651" s="54" t="s">
        <v>256</v>
      </c>
      <c r="U1651" s="71">
        <v>44444</v>
      </c>
      <c r="V1651" s="54" t="s">
        <v>256</v>
      </c>
      <c r="W1651" t="str">
        <f t="shared" si="25"/>
        <v>Sep-21</v>
      </c>
    </row>
    <row r="1652" spans="1:23" x14ac:dyDescent="0.25">
      <c r="A1652" s="54" t="s">
        <v>317</v>
      </c>
      <c r="B1652" s="54" t="s">
        <v>428</v>
      </c>
      <c r="C1652" s="54" t="s">
        <v>263</v>
      </c>
      <c r="D1652" s="54" t="s">
        <v>429</v>
      </c>
      <c r="E1652" s="54" t="s">
        <v>9077</v>
      </c>
      <c r="F1652" s="71">
        <v>44454</v>
      </c>
      <c r="G1652" s="72">
        <v>112.86</v>
      </c>
      <c r="H1652" s="72">
        <v>9508.4599999999991</v>
      </c>
      <c r="I1652" s="54" t="s">
        <v>265</v>
      </c>
      <c r="J1652" s="54" t="s">
        <v>298</v>
      </c>
      <c r="K1652" s="54" t="s">
        <v>9078</v>
      </c>
      <c r="L1652" s="54" t="s">
        <v>9079</v>
      </c>
      <c r="M1652" s="54" t="s">
        <v>9077</v>
      </c>
      <c r="N1652" s="54" t="s">
        <v>256</v>
      </c>
      <c r="O1652" s="54" t="s">
        <v>256</v>
      </c>
      <c r="P1652" s="54" t="s">
        <v>268</v>
      </c>
      <c r="Q1652" s="54" t="s">
        <v>256</v>
      </c>
      <c r="R1652" s="54" t="s">
        <v>431</v>
      </c>
      <c r="S1652" s="71"/>
      <c r="T1652" s="54" t="s">
        <v>256</v>
      </c>
      <c r="U1652" s="71">
        <v>44454</v>
      </c>
      <c r="V1652" s="54" t="s">
        <v>256</v>
      </c>
      <c r="W1652" t="str">
        <f t="shared" si="25"/>
        <v>Sep-21</v>
      </c>
    </row>
    <row r="1653" spans="1:23" x14ac:dyDescent="0.25">
      <c r="A1653" s="54" t="s">
        <v>317</v>
      </c>
      <c r="B1653" s="54" t="s">
        <v>428</v>
      </c>
      <c r="C1653" s="54" t="s">
        <v>263</v>
      </c>
      <c r="D1653" s="54" t="s">
        <v>429</v>
      </c>
      <c r="E1653" s="54" t="s">
        <v>9080</v>
      </c>
      <c r="F1653" s="71">
        <v>44444</v>
      </c>
      <c r="G1653" s="72">
        <v>1734.87</v>
      </c>
      <c r="H1653" s="72">
        <v>146162.79999999999</v>
      </c>
      <c r="I1653" s="54" t="s">
        <v>265</v>
      </c>
      <c r="J1653" s="54" t="s">
        <v>298</v>
      </c>
      <c r="K1653" s="54" t="s">
        <v>9081</v>
      </c>
      <c r="L1653" s="54" t="s">
        <v>9082</v>
      </c>
      <c r="M1653" s="54" t="s">
        <v>9080</v>
      </c>
      <c r="N1653" s="54" t="s">
        <v>256</v>
      </c>
      <c r="O1653" s="54" t="s">
        <v>256</v>
      </c>
      <c r="P1653" s="54" t="s">
        <v>268</v>
      </c>
      <c r="Q1653" s="54" t="s">
        <v>256</v>
      </c>
      <c r="R1653" s="54" t="s">
        <v>431</v>
      </c>
      <c r="S1653" s="71"/>
      <c r="T1653" s="54" t="s">
        <v>256</v>
      </c>
      <c r="U1653" s="71">
        <v>44444</v>
      </c>
      <c r="V1653" s="54" t="s">
        <v>256</v>
      </c>
      <c r="W1653" t="str">
        <f t="shared" si="25"/>
        <v>Sep-21</v>
      </c>
    </row>
    <row r="1654" spans="1:23" x14ac:dyDescent="0.25">
      <c r="A1654" s="54" t="s">
        <v>317</v>
      </c>
      <c r="B1654" s="54" t="s">
        <v>428</v>
      </c>
      <c r="C1654" s="54" t="s">
        <v>263</v>
      </c>
      <c r="D1654" s="54" t="s">
        <v>429</v>
      </c>
      <c r="E1654" s="54" t="s">
        <v>9083</v>
      </c>
      <c r="F1654" s="71">
        <v>44444</v>
      </c>
      <c r="G1654" s="72">
        <v>1465.92</v>
      </c>
      <c r="H1654" s="72">
        <v>123503.76</v>
      </c>
      <c r="I1654" s="54" t="s">
        <v>265</v>
      </c>
      <c r="J1654" s="54" t="s">
        <v>298</v>
      </c>
      <c r="K1654" s="54" t="s">
        <v>9084</v>
      </c>
      <c r="L1654" s="54" t="s">
        <v>9085</v>
      </c>
      <c r="M1654" s="54" t="s">
        <v>9083</v>
      </c>
      <c r="N1654" s="54" t="s">
        <v>256</v>
      </c>
      <c r="O1654" s="54" t="s">
        <v>256</v>
      </c>
      <c r="P1654" s="54" t="s">
        <v>268</v>
      </c>
      <c r="Q1654" s="54" t="s">
        <v>256</v>
      </c>
      <c r="R1654" s="54" t="s">
        <v>431</v>
      </c>
      <c r="S1654" s="71"/>
      <c r="T1654" s="54" t="s">
        <v>256</v>
      </c>
      <c r="U1654" s="71">
        <v>44444</v>
      </c>
      <c r="V1654" s="54" t="s">
        <v>256</v>
      </c>
      <c r="W1654" t="str">
        <f t="shared" si="25"/>
        <v>Sep-21</v>
      </c>
    </row>
    <row r="1655" spans="1:23" x14ac:dyDescent="0.25">
      <c r="A1655" s="54" t="s">
        <v>317</v>
      </c>
      <c r="B1655" s="54" t="s">
        <v>428</v>
      </c>
      <c r="C1655" s="54" t="s">
        <v>263</v>
      </c>
      <c r="D1655" s="54" t="s">
        <v>429</v>
      </c>
      <c r="E1655" s="54" t="s">
        <v>9086</v>
      </c>
      <c r="F1655" s="71">
        <v>44444</v>
      </c>
      <c r="G1655" s="72">
        <v>1163.28</v>
      </c>
      <c r="H1655" s="72">
        <v>98006.34</v>
      </c>
      <c r="I1655" s="54" t="s">
        <v>265</v>
      </c>
      <c r="J1655" s="54" t="s">
        <v>298</v>
      </c>
      <c r="K1655" s="54" t="s">
        <v>9087</v>
      </c>
      <c r="L1655" s="54" t="s">
        <v>9088</v>
      </c>
      <c r="M1655" s="54" t="s">
        <v>9086</v>
      </c>
      <c r="N1655" s="54" t="s">
        <v>256</v>
      </c>
      <c r="O1655" s="54" t="s">
        <v>256</v>
      </c>
      <c r="P1655" s="54" t="s">
        <v>268</v>
      </c>
      <c r="Q1655" s="54" t="s">
        <v>256</v>
      </c>
      <c r="R1655" s="54" t="s">
        <v>431</v>
      </c>
      <c r="S1655" s="71"/>
      <c r="T1655" s="54" t="s">
        <v>256</v>
      </c>
      <c r="U1655" s="71">
        <v>44444</v>
      </c>
      <c r="V1655" s="54" t="s">
        <v>256</v>
      </c>
      <c r="W1655" t="str">
        <f t="shared" si="25"/>
        <v>Sep-21</v>
      </c>
    </row>
    <row r="1656" spans="1:23" x14ac:dyDescent="0.25">
      <c r="A1656" s="54" t="s">
        <v>317</v>
      </c>
      <c r="B1656" s="54" t="s">
        <v>428</v>
      </c>
      <c r="C1656" s="54" t="s">
        <v>263</v>
      </c>
      <c r="D1656" s="54" t="s">
        <v>429</v>
      </c>
      <c r="E1656" s="54" t="s">
        <v>9089</v>
      </c>
      <c r="F1656" s="71">
        <v>44459</v>
      </c>
      <c r="G1656" s="72">
        <v>256.32</v>
      </c>
      <c r="H1656" s="72">
        <v>21594.959999999999</v>
      </c>
      <c r="I1656" s="54" t="s">
        <v>265</v>
      </c>
      <c r="J1656" s="54" t="s">
        <v>298</v>
      </c>
      <c r="K1656" s="54" t="s">
        <v>9090</v>
      </c>
      <c r="L1656" s="54" t="s">
        <v>9091</v>
      </c>
      <c r="M1656" s="54" t="s">
        <v>9089</v>
      </c>
      <c r="N1656" s="54" t="s">
        <v>256</v>
      </c>
      <c r="O1656" s="54" t="s">
        <v>256</v>
      </c>
      <c r="P1656" s="54" t="s">
        <v>268</v>
      </c>
      <c r="Q1656" s="54" t="s">
        <v>256</v>
      </c>
      <c r="R1656" s="54" t="s">
        <v>431</v>
      </c>
      <c r="S1656" s="71"/>
      <c r="T1656" s="54" t="s">
        <v>256</v>
      </c>
      <c r="U1656" s="71">
        <v>44459</v>
      </c>
      <c r="V1656" s="54" t="s">
        <v>256</v>
      </c>
      <c r="W1656" t="str">
        <f t="shared" si="25"/>
        <v>Sep-21</v>
      </c>
    </row>
    <row r="1657" spans="1:23" x14ac:dyDescent="0.25">
      <c r="A1657" s="54" t="s">
        <v>317</v>
      </c>
      <c r="B1657" s="54" t="s">
        <v>428</v>
      </c>
      <c r="C1657" s="54" t="s">
        <v>263</v>
      </c>
      <c r="D1657" s="54" t="s">
        <v>429</v>
      </c>
      <c r="E1657" s="54" t="s">
        <v>9092</v>
      </c>
      <c r="F1657" s="71">
        <v>44459</v>
      </c>
      <c r="G1657" s="72">
        <v>45.71</v>
      </c>
      <c r="H1657" s="72">
        <v>3851.07</v>
      </c>
      <c r="I1657" s="54" t="s">
        <v>265</v>
      </c>
      <c r="J1657" s="54" t="s">
        <v>298</v>
      </c>
      <c r="K1657" s="54" t="s">
        <v>9093</v>
      </c>
      <c r="L1657" s="54" t="s">
        <v>9094</v>
      </c>
      <c r="M1657" s="54" t="s">
        <v>9092</v>
      </c>
      <c r="N1657" s="54" t="s">
        <v>256</v>
      </c>
      <c r="O1657" s="54" t="s">
        <v>256</v>
      </c>
      <c r="P1657" s="54" t="s">
        <v>268</v>
      </c>
      <c r="Q1657" s="54" t="s">
        <v>256</v>
      </c>
      <c r="R1657" s="54" t="s">
        <v>431</v>
      </c>
      <c r="S1657" s="71"/>
      <c r="T1657" s="54" t="s">
        <v>256</v>
      </c>
      <c r="U1657" s="71">
        <v>44459</v>
      </c>
      <c r="V1657" s="54" t="s">
        <v>256</v>
      </c>
      <c r="W1657" t="str">
        <f t="shared" si="25"/>
        <v>Sep-21</v>
      </c>
    </row>
    <row r="1658" spans="1:23" x14ac:dyDescent="0.25">
      <c r="A1658" s="54" t="s">
        <v>317</v>
      </c>
      <c r="B1658" s="54" t="s">
        <v>428</v>
      </c>
      <c r="C1658" s="54" t="s">
        <v>263</v>
      </c>
      <c r="D1658" s="54" t="s">
        <v>429</v>
      </c>
      <c r="E1658" s="54" t="s">
        <v>9095</v>
      </c>
      <c r="F1658" s="71">
        <v>44454</v>
      </c>
      <c r="G1658" s="72">
        <v>112.53</v>
      </c>
      <c r="H1658" s="72">
        <v>9480.65</v>
      </c>
      <c r="I1658" s="54" t="s">
        <v>265</v>
      </c>
      <c r="J1658" s="54" t="s">
        <v>298</v>
      </c>
      <c r="K1658" s="54" t="s">
        <v>9096</v>
      </c>
      <c r="L1658" s="54" t="s">
        <v>9097</v>
      </c>
      <c r="M1658" s="54" t="s">
        <v>9095</v>
      </c>
      <c r="N1658" s="54" t="s">
        <v>256</v>
      </c>
      <c r="O1658" s="54" t="s">
        <v>256</v>
      </c>
      <c r="P1658" s="54" t="s">
        <v>268</v>
      </c>
      <c r="Q1658" s="54" t="s">
        <v>256</v>
      </c>
      <c r="R1658" s="54" t="s">
        <v>431</v>
      </c>
      <c r="S1658" s="71"/>
      <c r="T1658" s="54" t="s">
        <v>256</v>
      </c>
      <c r="U1658" s="71">
        <v>44454</v>
      </c>
      <c r="V1658" s="54" t="s">
        <v>256</v>
      </c>
      <c r="W1658" t="str">
        <f t="shared" si="25"/>
        <v>Sep-21</v>
      </c>
    </row>
    <row r="1659" spans="1:23" x14ac:dyDescent="0.25">
      <c r="A1659" s="54" t="s">
        <v>317</v>
      </c>
      <c r="B1659" s="54" t="s">
        <v>428</v>
      </c>
      <c r="C1659" s="54" t="s">
        <v>263</v>
      </c>
      <c r="D1659" s="54" t="s">
        <v>429</v>
      </c>
      <c r="E1659" s="54" t="s">
        <v>9098</v>
      </c>
      <c r="F1659" s="71">
        <v>44454</v>
      </c>
      <c r="G1659" s="72">
        <v>12.29</v>
      </c>
      <c r="H1659" s="72">
        <v>1035.43</v>
      </c>
      <c r="I1659" s="54" t="s">
        <v>265</v>
      </c>
      <c r="J1659" s="54" t="s">
        <v>298</v>
      </c>
      <c r="K1659" s="54" t="s">
        <v>9099</v>
      </c>
      <c r="L1659" s="54" t="s">
        <v>9100</v>
      </c>
      <c r="M1659" s="54" t="s">
        <v>9098</v>
      </c>
      <c r="N1659" s="54" t="s">
        <v>256</v>
      </c>
      <c r="O1659" s="54" t="s">
        <v>256</v>
      </c>
      <c r="P1659" s="54" t="s">
        <v>268</v>
      </c>
      <c r="Q1659" s="54" t="s">
        <v>256</v>
      </c>
      <c r="R1659" s="54" t="s">
        <v>431</v>
      </c>
      <c r="S1659" s="71"/>
      <c r="T1659" s="54" t="s">
        <v>256</v>
      </c>
      <c r="U1659" s="71">
        <v>44454</v>
      </c>
      <c r="V1659" s="54" t="s">
        <v>256</v>
      </c>
      <c r="W1659" t="str">
        <f t="shared" si="25"/>
        <v>Sep-21</v>
      </c>
    </row>
    <row r="1660" spans="1:23" x14ac:dyDescent="0.25">
      <c r="A1660" s="54" t="s">
        <v>317</v>
      </c>
      <c r="B1660" s="54" t="s">
        <v>428</v>
      </c>
      <c r="C1660" s="54" t="s">
        <v>263</v>
      </c>
      <c r="D1660" s="54" t="s">
        <v>429</v>
      </c>
      <c r="E1660" s="54" t="s">
        <v>9101</v>
      </c>
      <c r="F1660" s="71">
        <v>44462</v>
      </c>
      <c r="G1660" s="72">
        <v>0.9</v>
      </c>
      <c r="H1660" s="72">
        <v>75.83</v>
      </c>
      <c r="I1660" s="54" t="s">
        <v>265</v>
      </c>
      <c r="J1660" s="54" t="s">
        <v>298</v>
      </c>
      <c r="K1660" s="54" t="s">
        <v>9102</v>
      </c>
      <c r="L1660" s="54" t="s">
        <v>9103</v>
      </c>
      <c r="M1660" s="54" t="s">
        <v>9101</v>
      </c>
      <c r="N1660" s="54" t="s">
        <v>256</v>
      </c>
      <c r="O1660" s="54" t="s">
        <v>256</v>
      </c>
      <c r="P1660" s="54" t="s">
        <v>268</v>
      </c>
      <c r="Q1660" s="54" t="s">
        <v>256</v>
      </c>
      <c r="R1660" s="54" t="s">
        <v>431</v>
      </c>
      <c r="S1660" s="71"/>
      <c r="T1660" s="54" t="s">
        <v>256</v>
      </c>
      <c r="U1660" s="71">
        <v>44462</v>
      </c>
      <c r="V1660" s="54" t="s">
        <v>256</v>
      </c>
      <c r="W1660" t="str">
        <f t="shared" si="25"/>
        <v>Sep-21</v>
      </c>
    </row>
    <row r="1661" spans="1:23" x14ac:dyDescent="0.25">
      <c r="A1661" s="54" t="s">
        <v>317</v>
      </c>
      <c r="B1661" s="54" t="s">
        <v>428</v>
      </c>
      <c r="C1661" s="54" t="s">
        <v>263</v>
      </c>
      <c r="D1661" s="54" t="s">
        <v>429</v>
      </c>
      <c r="E1661" s="54" t="s">
        <v>9104</v>
      </c>
      <c r="F1661" s="71">
        <v>44454</v>
      </c>
      <c r="G1661" s="72">
        <v>1232.7</v>
      </c>
      <c r="H1661" s="72">
        <v>103854.98</v>
      </c>
      <c r="I1661" s="54" t="s">
        <v>265</v>
      </c>
      <c r="J1661" s="54" t="s">
        <v>298</v>
      </c>
      <c r="K1661" s="54" t="s">
        <v>9105</v>
      </c>
      <c r="L1661" s="54" t="s">
        <v>9106</v>
      </c>
      <c r="M1661" s="54" t="s">
        <v>9104</v>
      </c>
      <c r="N1661" s="54" t="s">
        <v>256</v>
      </c>
      <c r="O1661" s="54" t="s">
        <v>256</v>
      </c>
      <c r="P1661" s="54" t="s">
        <v>268</v>
      </c>
      <c r="Q1661" s="54" t="s">
        <v>256</v>
      </c>
      <c r="R1661" s="54" t="s">
        <v>431</v>
      </c>
      <c r="S1661" s="71"/>
      <c r="T1661" s="54" t="s">
        <v>256</v>
      </c>
      <c r="U1661" s="71">
        <v>44454</v>
      </c>
      <c r="V1661" s="54" t="s">
        <v>256</v>
      </c>
      <c r="W1661" t="str">
        <f t="shared" si="25"/>
        <v>Sep-21</v>
      </c>
    </row>
    <row r="1662" spans="1:23" x14ac:dyDescent="0.25">
      <c r="A1662" s="54" t="s">
        <v>317</v>
      </c>
      <c r="B1662" s="54" t="s">
        <v>428</v>
      </c>
      <c r="C1662" s="54" t="s">
        <v>263</v>
      </c>
      <c r="D1662" s="54" t="s">
        <v>429</v>
      </c>
      <c r="E1662" s="54" t="s">
        <v>9107</v>
      </c>
      <c r="F1662" s="71">
        <v>44459</v>
      </c>
      <c r="G1662" s="72">
        <v>241.47</v>
      </c>
      <c r="H1662" s="72">
        <v>20343.849999999999</v>
      </c>
      <c r="I1662" s="54" t="s">
        <v>265</v>
      </c>
      <c r="J1662" s="54" t="s">
        <v>298</v>
      </c>
      <c r="K1662" s="54" t="s">
        <v>9108</v>
      </c>
      <c r="L1662" s="54" t="s">
        <v>9109</v>
      </c>
      <c r="M1662" s="54" t="s">
        <v>9107</v>
      </c>
      <c r="N1662" s="54" t="s">
        <v>256</v>
      </c>
      <c r="O1662" s="54" t="s">
        <v>256</v>
      </c>
      <c r="P1662" s="54" t="s">
        <v>268</v>
      </c>
      <c r="Q1662" s="54" t="s">
        <v>256</v>
      </c>
      <c r="R1662" s="54" t="s">
        <v>431</v>
      </c>
      <c r="S1662" s="71"/>
      <c r="T1662" s="54" t="s">
        <v>256</v>
      </c>
      <c r="U1662" s="71">
        <v>44459</v>
      </c>
      <c r="V1662" s="54" t="s">
        <v>256</v>
      </c>
      <c r="W1662" t="str">
        <f t="shared" si="25"/>
        <v>Sep-21</v>
      </c>
    </row>
    <row r="1663" spans="1:23" x14ac:dyDescent="0.25">
      <c r="A1663" s="54" t="s">
        <v>317</v>
      </c>
      <c r="B1663" s="54" t="s">
        <v>428</v>
      </c>
      <c r="C1663" s="54" t="s">
        <v>263</v>
      </c>
      <c r="D1663" s="54" t="s">
        <v>429</v>
      </c>
      <c r="E1663" s="54" t="s">
        <v>9110</v>
      </c>
      <c r="F1663" s="71">
        <v>44454</v>
      </c>
      <c r="G1663" s="72">
        <v>62.66</v>
      </c>
      <c r="H1663" s="72">
        <v>5279.11</v>
      </c>
      <c r="I1663" s="54" t="s">
        <v>265</v>
      </c>
      <c r="J1663" s="54" t="s">
        <v>298</v>
      </c>
      <c r="K1663" s="54" t="s">
        <v>9111</v>
      </c>
      <c r="L1663" s="54" t="s">
        <v>9112</v>
      </c>
      <c r="M1663" s="54" t="s">
        <v>9110</v>
      </c>
      <c r="N1663" s="54" t="s">
        <v>256</v>
      </c>
      <c r="O1663" s="54" t="s">
        <v>256</v>
      </c>
      <c r="P1663" s="54" t="s">
        <v>268</v>
      </c>
      <c r="Q1663" s="54" t="s">
        <v>256</v>
      </c>
      <c r="R1663" s="54" t="s">
        <v>431</v>
      </c>
      <c r="S1663" s="71"/>
      <c r="T1663" s="54" t="s">
        <v>256</v>
      </c>
      <c r="U1663" s="71">
        <v>44454</v>
      </c>
      <c r="V1663" s="54" t="s">
        <v>256</v>
      </c>
      <c r="W1663" t="str">
        <f t="shared" si="25"/>
        <v>Sep-21</v>
      </c>
    </row>
    <row r="1664" spans="1:23" x14ac:dyDescent="0.25">
      <c r="A1664" s="54" t="s">
        <v>317</v>
      </c>
      <c r="B1664" s="54" t="s">
        <v>428</v>
      </c>
      <c r="C1664" s="54" t="s">
        <v>263</v>
      </c>
      <c r="D1664" s="54" t="s">
        <v>429</v>
      </c>
      <c r="E1664" s="54" t="s">
        <v>9113</v>
      </c>
      <c r="F1664" s="71">
        <v>44462</v>
      </c>
      <c r="G1664" s="72">
        <v>7.18</v>
      </c>
      <c r="H1664" s="72">
        <v>604.91999999999996</v>
      </c>
      <c r="I1664" s="54" t="s">
        <v>265</v>
      </c>
      <c r="J1664" s="54" t="s">
        <v>298</v>
      </c>
      <c r="K1664" s="54" t="s">
        <v>9114</v>
      </c>
      <c r="L1664" s="54" t="s">
        <v>9115</v>
      </c>
      <c r="M1664" s="54" t="s">
        <v>9113</v>
      </c>
      <c r="N1664" s="54" t="s">
        <v>256</v>
      </c>
      <c r="O1664" s="54" t="s">
        <v>256</v>
      </c>
      <c r="P1664" s="54" t="s">
        <v>268</v>
      </c>
      <c r="Q1664" s="54" t="s">
        <v>256</v>
      </c>
      <c r="R1664" s="54" t="s">
        <v>431</v>
      </c>
      <c r="S1664" s="71"/>
      <c r="T1664" s="54" t="s">
        <v>256</v>
      </c>
      <c r="U1664" s="71">
        <v>44462</v>
      </c>
      <c r="V1664" s="54" t="s">
        <v>256</v>
      </c>
      <c r="W1664" t="str">
        <f t="shared" si="25"/>
        <v>Sep-21</v>
      </c>
    </row>
    <row r="1665" spans="1:23" x14ac:dyDescent="0.25">
      <c r="A1665" s="54" t="s">
        <v>317</v>
      </c>
      <c r="B1665" s="54" t="s">
        <v>428</v>
      </c>
      <c r="C1665" s="54" t="s">
        <v>263</v>
      </c>
      <c r="D1665" s="54" t="s">
        <v>429</v>
      </c>
      <c r="E1665" s="54" t="s">
        <v>9116</v>
      </c>
      <c r="F1665" s="71">
        <v>44462</v>
      </c>
      <c r="G1665" s="72">
        <v>29.51</v>
      </c>
      <c r="H1665" s="72">
        <v>2486.2199999999998</v>
      </c>
      <c r="I1665" s="54" t="s">
        <v>265</v>
      </c>
      <c r="J1665" s="54" t="s">
        <v>298</v>
      </c>
      <c r="K1665" s="54" t="s">
        <v>9114</v>
      </c>
      <c r="L1665" s="54" t="s">
        <v>9117</v>
      </c>
      <c r="M1665" s="54" t="s">
        <v>9116</v>
      </c>
      <c r="N1665" s="54" t="s">
        <v>256</v>
      </c>
      <c r="O1665" s="54" t="s">
        <v>256</v>
      </c>
      <c r="P1665" s="54" t="s">
        <v>268</v>
      </c>
      <c r="Q1665" s="54" t="s">
        <v>256</v>
      </c>
      <c r="R1665" s="54" t="s">
        <v>431</v>
      </c>
      <c r="S1665" s="71"/>
      <c r="T1665" s="54" t="s">
        <v>256</v>
      </c>
      <c r="U1665" s="71">
        <v>44462</v>
      </c>
      <c r="V1665" s="54" t="s">
        <v>256</v>
      </c>
      <c r="W1665" t="str">
        <f t="shared" si="25"/>
        <v>Sep-21</v>
      </c>
    </row>
    <row r="1666" spans="1:23" x14ac:dyDescent="0.25">
      <c r="A1666" s="54" t="s">
        <v>317</v>
      </c>
      <c r="B1666" s="54" t="s">
        <v>428</v>
      </c>
      <c r="C1666" s="54" t="s">
        <v>263</v>
      </c>
      <c r="D1666" s="54" t="s">
        <v>429</v>
      </c>
      <c r="E1666" s="54" t="s">
        <v>9118</v>
      </c>
      <c r="F1666" s="71">
        <v>44459</v>
      </c>
      <c r="G1666" s="72">
        <v>31.88</v>
      </c>
      <c r="H1666" s="72">
        <v>2685.89</v>
      </c>
      <c r="I1666" s="54" t="s">
        <v>265</v>
      </c>
      <c r="J1666" s="54" t="s">
        <v>298</v>
      </c>
      <c r="K1666" s="54" t="s">
        <v>9119</v>
      </c>
      <c r="L1666" s="54" t="s">
        <v>9120</v>
      </c>
      <c r="M1666" s="54" t="s">
        <v>9118</v>
      </c>
      <c r="N1666" s="54" t="s">
        <v>256</v>
      </c>
      <c r="O1666" s="54" t="s">
        <v>256</v>
      </c>
      <c r="P1666" s="54" t="s">
        <v>268</v>
      </c>
      <c r="Q1666" s="54" t="s">
        <v>256</v>
      </c>
      <c r="R1666" s="54" t="s">
        <v>431</v>
      </c>
      <c r="S1666" s="71"/>
      <c r="T1666" s="54" t="s">
        <v>256</v>
      </c>
      <c r="U1666" s="71">
        <v>44459</v>
      </c>
      <c r="V1666" s="54" t="s">
        <v>256</v>
      </c>
      <c r="W1666" t="str">
        <f t="shared" ref="W1666:W1729" si="26">TEXT(F1666,"MMM-YY")</f>
        <v>Sep-21</v>
      </c>
    </row>
    <row r="1667" spans="1:23" x14ac:dyDescent="0.25">
      <c r="A1667" s="54" t="s">
        <v>317</v>
      </c>
      <c r="B1667" s="54" t="s">
        <v>428</v>
      </c>
      <c r="C1667" s="54" t="s">
        <v>263</v>
      </c>
      <c r="D1667" s="54" t="s">
        <v>429</v>
      </c>
      <c r="E1667" s="54" t="s">
        <v>9121</v>
      </c>
      <c r="F1667" s="71">
        <v>44459</v>
      </c>
      <c r="G1667" s="72">
        <v>4.7300000000000004</v>
      </c>
      <c r="H1667" s="72">
        <v>398.5</v>
      </c>
      <c r="I1667" s="54" t="s">
        <v>265</v>
      </c>
      <c r="J1667" s="54" t="s">
        <v>298</v>
      </c>
      <c r="K1667" s="54" t="s">
        <v>9122</v>
      </c>
      <c r="L1667" s="54" t="s">
        <v>9123</v>
      </c>
      <c r="M1667" s="54" t="s">
        <v>9121</v>
      </c>
      <c r="N1667" s="54" t="s">
        <v>256</v>
      </c>
      <c r="O1667" s="54" t="s">
        <v>256</v>
      </c>
      <c r="P1667" s="54" t="s">
        <v>268</v>
      </c>
      <c r="Q1667" s="54" t="s">
        <v>256</v>
      </c>
      <c r="R1667" s="54" t="s">
        <v>431</v>
      </c>
      <c r="S1667" s="71"/>
      <c r="T1667" s="54" t="s">
        <v>256</v>
      </c>
      <c r="U1667" s="71">
        <v>44459</v>
      </c>
      <c r="V1667" s="54" t="s">
        <v>256</v>
      </c>
      <c r="W1667" t="str">
        <f t="shared" si="26"/>
        <v>Sep-21</v>
      </c>
    </row>
    <row r="1668" spans="1:23" x14ac:dyDescent="0.25">
      <c r="A1668" s="54" t="s">
        <v>317</v>
      </c>
      <c r="B1668" s="54" t="s">
        <v>428</v>
      </c>
      <c r="C1668" s="54" t="s">
        <v>263</v>
      </c>
      <c r="D1668" s="54" t="s">
        <v>429</v>
      </c>
      <c r="E1668" s="54" t="s">
        <v>9124</v>
      </c>
      <c r="F1668" s="71">
        <v>44454</v>
      </c>
      <c r="G1668" s="72">
        <v>138.88</v>
      </c>
      <c r="H1668" s="72">
        <v>11700.64</v>
      </c>
      <c r="I1668" s="54" t="s">
        <v>265</v>
      </c>
      <c r="J1668" s="54" t="s">
        <v>298</v>
      </c>
      <c r="K1668" s="54" t="s">
        <v>9125</v>
      </c>
      <c r="L1668" s="54" t="s">
        <v>9126</v>
      </c>
      <c r="M1668" s="54" t="s">
        <v>9124</v>
      </c>
      <c r="N1668" s="54" t="s">
        <v>256</v>
      </c>
      <c r="O1668" s="54" t="s">
        <v>256</v>
      </c>
      <c r="P1668" s="54" t="s">
        <v>268</v>
      </c>
      <c r="Q1668" s="54" t="s">
        <v>256</v>
      </c>
      <c r="R1668" s="54" t="s">
        <v>431</v>
      </c>
      <c r="S1668" s="71"/>
      <c r="T1668" s="54" t="s">
        <v>256</v>
      </c>
      <c r="U1668" s="71">
        <v>44454</v>
      </c>
      <c r="V1668" s="54" t="s">
        <v>256</v>
      </c>
      <c r="W1668" t="str">
        <f t="shared" si="26"/>
        <v>Sep-21</v>
      </c>
    </row>
    <row r="1669" spans="1:23" x14ac:dyDescent="0.25">
      <c r="A1669" s="54" t="s">
        <v>317</v>
      </c>
      <c r="B1669" s="54" t="s">
        <v>428</v>
      </c>
      <c r="C1669" s="54" t="s">
        <v>263</v>
      </c>
      <c r="D1669" s="54" t="s">
        <v>429</v>
      </c>
      <c r="E1669" s="54" t="s">
        <v>9127</v>
      </c>
      <c r="F1669" s="71">
        <v>44459</v>
      </c>
      <c r="G1669" s="72">
        <v>79.12</v>
      </c>
      <c r="H1669" s="72">
        <v>6665.86</v>
      </c>
      <c r="I1669" s="54" t="s">
        <v>265</v>
      </c>
      <c r="J1669" s="54" t="s">
        <v>298</v>
      </c>
      <c r="K1669" s="54" t="s">
        <v>9128</v>
      </c>
      <c r="L1669" s="54" t="s">
        <v>9129</v>
      </c>
      <c r="M1669" s="54" t="s">
        <v>9127</v>
      </c>
      <c r="N1669" s="54" t="s">
        <v>256</v>
      </c>
      <c r="O1669" s="54" t="s">
        <v>256</v>
      </c>
      <c r="P1669" s="54" t="s">
        <v>268</v>
      </c>
      <c r="Q1669" s="54" t="s">
        <v>256</v>
      </c>
      <c r="R1669" s="54" t="s">
        <v>431</v>
      </c>
      <c r="S1669" s="71"/>
      <c r="T1669" s="54" t="s">
        <v>256</v>
      </c>
      <c r="U1669" s="71">
        <v>44459</v>
      </c>
      <c r="V1669" s="54" t="s">
        <v>256</v>
      </c>
      <c r="W1669" t="str">
        <f t="shared" si="26"/>
        <v>Sep-21</v>
      </c>
    </row>
    <row r="1670" spans="1:23" x14ac:dyDescent="0.25">
      <c r="A1670" s="54" t="s">
        <v>317</v>
      </c>
      <c r="B1670" s="54" t="s">
        <v>428</v>
      </c>
      <c r="C1670" s="54" t="s">
        <v>263</v>
      </c>
      <c r="D1670" s="54" t="s">
        <v>429</v>
      </c>
      <c r="E1670" s="54" t="s">
        <v>9130</v>
      </c>
      <c r="F1670" s="71">
        <v>44454</v>
      </c>
      <c r="G1670" s="72">
        <v>28.81</v>
      </c>
      <c r="H1670" s="72">
        <v>2427.2399999999998</v>
      </c>
      <c r="I1670" s="54" t="s">
        <v>265</v>
      </c>
      <c r="J1670" s="54" t="s">
        <v>298</v>
      </c>
      <c r="K1670" s="54" t="s">
        <v>9131</v>
      </c>
      <c r="L1670" s="54" t="s">
        <v>9132</v>
      </c>
      <c r="M1670" s="54" t="s">
        <v>9130</v>
      </c>
      <c r="N1670" s="54" t="s">
        <v>256</v>
      </c>
      <c r="O1670" s="54" t="s">
        <v>256</v>
      </c>
      <c r="P1670" s="54" t="s">
        <v>268</v>
      </c>
      <c r="Q1670" s="54" t="s">
        <v>256</v>
      </c>
      <c r="R1670" s="54" t="s">
        <v>431</v>
      </c>
      <c r="S1670" s="71"/>
      <c r="T1670" s="54" t="s">
        <v>256</v>
      </c>
      <c r="U1670" s="71">
        <v>44454</v>
      </c>
      <c r="V1670" s="54" t="s">
        <v>256</v>
      </c>
      <c r="W1670" t="str">
        <f t="shared" si="26"/>
        <v>Sep-21</v>
      </c>
    </row>
    <row r="1671" spans="1:23" x14ac:dyDescent="0.25">
      <c r="A1671" s="54" t="s">
        <v>317</v>
      </c>
      <c r="B1671" s="54" t="s">
        <v>428</v>
      </c>
      <c r="C1671" s="54" t="s">
        <v>263</v>
      </c>
      <c r="D1671" s="54" t="s">
        <v>429</v>
      </c>
      <c r="E1671" s="54" t="s">
        <v>9133</v>
      </c>
      <c r="F1671" s="71">
        <v>44454</v>
      </c>
      <c r="G1671" s="72">
        <v>21.68</v>
      </c>
      <c r="H1671" s="72">
        <v>1826.54</v>
      </c>
      <c r="I1671" s="54" t="s">
        <v>265</v>
      </c>
      <c r="J1671" s="54" t="s">
        <v>298</v>
      </c>
      <c r="K1671" s="54" t="s">
        <v>9134</v>
      </c>
      <c r="L1671" s="54" t="s">
        <v>9135</v>
      </c>
      <c r="M1671" s="54" t="s">
        <v>9133</v>
      </c>
      <c r="N1671" s="54" t="s">
        <v>256</v>
      </c>
      <c r="O1671" s="54" t="s">
        <v>256</v>
      </c>
      <c r="P1671" s="54" t="s">
        <v>268</v>
      </c>
      <c r="Q1671" s="54" t="s">
        <v>256</v>
      </c>
      <c r="R1671" s="54" t="s">
        <v>431</v>
      </c>
      <c r="S1671" s="71"/>
      <c r="T1671" s="54" t="s">
        <v>256</v>
      </c>
      <c r="U1671" s="71">
        <v>44454</v>
      </c>
      <c r="V1671" s="54" t="s">
        <v>256</v>
      </c>
      <c r="W1671" t="str">
        <f t="shared" si="26"/>
        <v>Sep-21</v>
      </c>
    </row>
    <row r="1672" spans="1:23" x14ac:dyDescent="0.25">
      <c r="A1672" s="54" t="s">
        <v>317</v>
      </c>
      <c r="B1672" s="54" t="s">
        <v>428</v>
      </c>
      <c r="C1672" s="54" t="s">
        <v>263</v>
      </c>
      <c r="D1672" s="54" t="s">
        <v>429</v>
      </c>
      <c r="E1672" s="54" t="s">
        <v>9136</v>
      </c>
      <c r="F1672" s="71">
        <v>44454</v>
      </c>
      <c r="G1672" s="72">
        <v>72.52</v>
      </c>
      <c r="H1672" s="72">
        <v>6109.81</v>
      </c>
      <c r="I1672" s="54" t="s">
        <v>265</v>
      </c>
      <c r="J1672" s="54" t="s">
        <v>298</v>
      </c>
      <c r="K1672" s="54" t="s">
        <v>9137</v>
      </c>
      <c r="L1672" s="54" t="s">
        <v>9138</v>
      </c>
      <c r="M1672" s="54" t="s">
        <v>9136</v>
      </c>
      <c r="N1672" s="54" t="s">
        <v>256</v>
      </c>
      <c r="O1672" s="54" t="s">
        <v>256</v>
      </c>
      <c r="P1672" s="54" t="s">
        <v>268</v>
      </c>
      <c r="Q1672" s="54" t="s">
        <v>256</v>
      </c>
      <c r="R1672" s="54" t="s">
        <v>431</v>
      </c>
      <c r="S1672" s="71"/>
      <c r="T1672" s="54" t="s">
        <v>256</v>
      </c>
      <c r="U1672" s="71">
        <v>44454</v>
      </c>
      <c r="V1672" s="54" t="s">
        <v>256</v>
      </c>
      <c r="W1672" t="str">
        <f t="shared" si="26"/>
        <v>Sep-21</v>
      </c>
    </row>
    <row r="1673" spans="1:23" x14ac:dyDescent="0.25">
      <c r="A1673" s="54" t="s">
        <v>317</v>
      </c>
      <c r="B1673" s="54" t="s">
        <v>428</v>
      </c>
      <c r="C1673" s="54" t="s">
        <v>263</v>
      </c>
      <c r="D1673" s="54" t="s">
        <v>429</v>
      </c>
      <c r="E1673" s="54" t="s">
        <v>9139</v>
      </c>
      <c r="F1673" s="71">
        <v>44461</v>
      </c>
      <c r="G1673" s="72">
        <v>18.63</v>
      </c>
      <c r="H1673" s="72">
        <v>1569.58</v>
      </c>
      <c r="I1673" s="54" t="s">
        <v>265</v>
      </c>
      <c r="J1673" s="54" t="s">
        <v>298</v>
      </c>
      <c r="K1673" s="54" t="s">
        <v>9140</v>
      </c>
      <c r="L1673" s="54" t="s">
        <v>9141</v>
      </c>
      <c r="M1673" s="54" t="s">
        <v>9139</v>
      </c>
      <c r="N1673" s="54" t="s">
        <v>256</v>
      </c>
      <c r="O1673" s="54" t="s">
        <v>256</v>
      </c>
      <c r="P1673" s="54" t="s">
        <v>268</v>
      </c>
      <c r="Q1673" s="54" t="s">
        <v>256</v>
      </c>
      <c r="R1673" s="54" t="s">
        <v>431</v>
      </c>
      <c r="S1673" s="71"/>
      <c r="T1673" s="54" t="s">
        <v>256</v>
      </c>
      <c r="U1673" s="71">
        <v>44461</v>
      </c>
      <c r="V1673" s="54" t="s">
        <v>256</v>
      </c>
      <c r="W1673" t="str">
        <f t="shared" si="26"/>
        <v>Sep-21</v>
      </c>
    </row>
    <row r="1674" spans="1:23" x14ac:dyDescent="0.25">
      <c r="A1674" s="54" t="s">
        <v>317</v>
      </c>
      <c r="B1674" s="54" t="s">
        <v>428</v>
      </c>
      <c r="C1674" s="54" t="s">
        <v>263</v>
      </c>
      <c r="D1674" s="54" t="s">
        <v>429</v>
      </c>
      <c r="E1674" s="54" t="s">
        <v>9142</v>
      </c>
      <c r="F1674" s="71">
        <v>44461</v>
      </c>
      <c r="G1674" s="72">
        <v>3.99</v>
      </c>
      <c r="H1674" s="72">
        <v>336.16</v>
      </c>
      <c r="I1674" s="54" t="s">
        <v>265</v>
      </c>
      <c r="J1674" s="54" t="s">
        <v>298</v>
      </c>
      <c r="K1674" s="54" t="s">
        <v>9140</v>
      </c>
      <c r="L1674" s="54" t="s">
        <v>9143</v>
      </c>
      <c r="M1674" s="54" t="s">
        <v>9142</v>
      </c>
      <c r="N1674" s="54" t="s">
        <v>256</v>
      </c>
      <c r="O1674" s="54" t="s">
        <v>256</v>
      </c>
      <c r="P1674" s="54" t="s">
        <v>268</v>
      </c>
      <c r="Q1674" s="54" t="s">
        <v>256</v>
      </c>
      <c r="R1674" s="54" t="s">
        <v>431</v>
      </c>
      <c r="S1674" s="71"/>
      <c r="T1674" s="54" t="s">
        <v>256</v>
      </c>
      <c r="U1674" s="71">
        <v>44461</v>
      </c>
      <c r="V1674" s="54" t="s">
        <v>256</v>
      </c>
      <c r="W1674" t="str">
        <f t="shared" si="26"/>
        <v>Sep-21</v>
      </c>
    </row>
    <row r="1675" spans="1:23" x14ac:dyDescent="0.25">
      <c r="A1675" s="54" t="s">
        <v>317</v>
      </c>
      <c r="B1675" s="54" t="s">
        <v>428</v>
      </c>
      <c r="C1675" s="54" t="s">
        <v>263</v>
      </c>
      <c r="D1675" s="54" t="s">
        <v>429</v>
      </c>
      <c r="E1675" s="54" t="s">
        <v>9144</v>
      </c>
      <c r="F1675" s="71">
        <v>44459</v>
      </c>
      <c r="G1675" s="72">
        <v>47.49</v>
      </c>
      <c r="H1675" s="72">
        <v>4001.03</v>
      </c>
      <c r="I1675" s="54" t="s">
        <v>265</v>
      </c>
      <c r="J1675" s="54" t="s">
        <v>298</v>
      </c>
      <c r="K1675" s="54" t="s">
        <v>9145</v>
      </c>
      <c r="L1675" s="54" t="s">
        <v>9146</v>
      </c>
      <c r="M1675" s="54" t="s">
        <v>9144</v>
      </c>
      <c r="N1675" s="54" t="s">
        <v>256</v>
      </c>
      <c r="O1675" s="54" t="s">
        <v>256</v>
      </c>
      <c r="P1675" s="54" t="s">
        <v>268</v>
      </c>
      <c r="Q1675" s="54" t="s">
        <v>256</v>
      </c>
      <c r="R1675" s="54" t="s">
        <v>431</v>
      </c>
      <c r="S1675" s="71"/>
      <c r="T1675" s="54" t="s">
        <v>256</v>
      </c>
      <c r="U1675" s="71">
        <v>44459</v>
      </c>
      <c r="V1675" s="54" t="s">
        <v>256</v>
      </c>
      <c r="W1675" t="str">
        <f t="shared" si="26"/>
        <v>Sep-21</v>
      </c>
    </row>
    <row r="1676" spans="1:23" x14ac:dyDescent="0.25">
      <c r="A1676" s="54" t="s">
        <v>317</v>
      </c>
      <c r="B1676" s="54" t="s">
        <v>428</v>
      </c>
      <c r="C1676" s="54" t="s">
        <v>263</v>
      </c>
      <c r="D1676" s="54" t="s">
        <v>429</v>
      </c>
      <c r="E1676" s="54" t="s">
        <v>9147</v>
      </c>
      <c r="F1676" s="71">
        <v>44461</v>
      </c>
      <c r="G1676" s="72">
        <v>272.32</v>
      </c>
      <c r="H1676" s="72">
        <v>22942.959999999999</v>
      </c>
      <c r="I1676" s="54" t="s">
        <v>265</v>
      </c>
      <c r="J1676" s="54" t="s">
        <v>298</v>
      </c>
      <c r="K1676" s="54" t="s">
        <v>9148</v>
      </c>
      <c r="L1676" s="54" t="s">
        <v>9149</v>
      </c>
      <c r="M1676" s="54" t="s">
        <v>9147</v>
      </c>
      <c r="N1676" s="54" t="s">
        <v>256</v>
      </c>
      <c r="O1676" s="54" t="s">
        <v>256</v>
      </c>
      <c r="P1676" s="54" t="s">
        <v>268</v>
      </c>
      <c r="Q1676" s="54" t="s">
        <v>256</v>
      </c>
      <c r="R1676" s="54" t="s">
        <v>431</v>
      </c>
      <c r="S1676" s="71"/>
      <c r="T1676" s="54" t="s">
        <v>256</v>
      </c>
      <c r="U1676" s="71">
        <v>44461</v>
      </c>
      <c r="V1676" s="54" t="s">
        <v>256</v>
      </c>
      <c r="W1676" t="str">
        <f t="shared" si="26"/>
        <v>Sep-21</v>
      </c>
    </row>
    <row r="1677" spans="1:23" x14ac:dyDescent="0.25">
      <c r="A1677" s="54" t="s">
        <v>317</v>
      </c>
      <c r="B1677" s="54" t="s">
        <v>428</v>
      </c>
      <c r="C1677" s="54" t="s">
        <v>263</v>
      </c>
      <c r="D1677" s="54" t="s">
        <v>429</v>
      </c>
      <c r="E1677" s="54" t="s">
        <v>9150</v>
      </c>
      <c r="F1677" s="71">
        <v>44458</v>
      </c>
      <c r="G1677" s="72">
        <v>19.09</v>
      </c>
      <c r="H1677" s="72">
        <v>1608.33</v>
      </c>
      <c r="I1677" s="54" t="s">
        <v>265</v>
      </c>
      <c r="J1677" s="54" t="s">
        <v>298</v>
      </c>
      <c r="K1677" s="54" t="s">
        <v>9151</v>
      </c>
      <c r="L1677" s="54" t="s">
        <v>9152</v>
      </c>
      <c r="M1677" s="54" t="s">
        <v>9150</v>
      </c>
      <c r="N1677" s="54" t="s">
        <v>256</v>
      </c>
      <c r="O1677" s="54" t="s">
        <v>256</v>
      </c>
      <c r="P1677" s="54" t="s">
        <v>268</v>
      </c>
      <c r="Q1677" s="54" t="s">
        <v>256</v>
      </c>
      <c r="R1677" s="54" t="s">
        <v>431</v>
      </c>
      <c r="S1677" s="71"/>
      <c r="T1677" s="54" t="s">
        <v>256</v>
      </c>
      <c r="U1677" s="71">
        <v>44458</v>
      </c>
      <c r="V1677" s="54" t="s">
        <v>256</v>
      </c>
      <c r="W1677" t="str">
        <f t="shared" si="26"/>
        <v>Sep-21</v>
      </c>
    </row>
    <row r="1678" spans="1:23" x14ac:dyDescent="0.25">
      <c r="A1678" s="54" t="s">
        <v>317</v>
      </c>
      <c r="B1678" s="54" t="s">
        <v>428</v>
      </c>
      <c r="C1678" s="54" t="s">
        <v>263</v>
      </c>
      <c r="D1678" s="54" t="s">
        <v>429</v>
      </c>
      <c r="E1678" s="54" t="s">
        <v>9153</v>
      </c>
      <c r="F1678" s="71">
        <v>44455</v>
      </c>
      <c r="G1678" s="72">
        <v>1229.1199999999999</v>
      </c>
      <c r="H1678" s="72">
        <v>103553.36</v>
      </c>
      <c r="I1678" s="54" t="s">
        <v>265</v>
      </c>
      <c r="J1678" s="54" t="s">
        <v>298</v>
      </c>
      <c r="K1678" s="54" t="s">
        <v>9154</v>
      </c>
      <c r="L1678" s="54" t="s">
        <v>9155</v>
      </c>
      <c r="M1678" s="54" t="s">
        <v>9153</v>
      </c>
      <c r="N1678" s="54" t="s">
        <v>256</v>
      </c>
      <c r="O1678" s="54" t="s">
        <v>256</v>
      </c>
      <c r="P1678" s="54" t="s">
        <v>268</v>
      </c>
      <c r="Q1678" s="54" t="s">
        <v>256</v>
      </c>
      <c r="R1678" s="54" t="s">
        <v>431</v>
      </c>
      <c r="S1678" s="71"/>
      <c r="T1678" s="54" t="s">
        <v>256</v>
      </c>
      <c r="U1678" s="71">
        <v>44455</v>
      </c>
      <c r="V1678" s="54" t="s">
        <v>256</v>
      </c>
      <c r="W1678" t="str">
        <f t="shared" si="26"/>
        <v>Sep-21</v>
      </c>
    </row>
    <row r="1679" spans="1:23" x14ac:dyDescent="0.25">
      <c r="A1679" s="54" t="s">
        <v>317</v>
      </c>
      <c r="B1679" s="54" t="s">
        <v>428</v>
      </c>
      <c r="C1679" s="54" t="s">
        <v>263</v>
      </c>
      <c r="D1679" s="54" t="s">
        <v>429</v>
      </c>
      <c r="E1679" s="54" t="s">
        <v>9156</v>
      </c>
      <c r="F1679" s="71">
        <v>44444</v>
      </c>
      <c r="G1679" s="72">
        <v>22.72</v>
      </c>
      <c r="H1679" s="72">
        <v>1914.16</v>
      </c>
      <c r="I1679" s="54" t="s">
        <v>265</v>
      </c>
      <c r="J1679" s="54" t="s">
        <v>298</v>
      </c>
      <c r="K1679" s="54" t="s">
        <v>9157</v>
      </c>
      <c r="L1679" s="54" t="s">
        <v>9158</v>
      </c>
      <c r="M1679" s="54" t="s">
        <v>9156</v>
      </c>
      <c r="N1679" s="54" t="s">
        <v>256</v>
      </c>
      <c r="O1679" s="54" t="s">
        <v>256</v>
      </c>
      <c r="P1679" s="54" t="s">
        <v>268</v>
      </c>
      <c r="Q1679" s="54" t="s">
        <v>256</v>
      </c>
      <c r="R1679" s="54" t="s">
        <v>431</v>
      </c>
      <c r="S1679" s="71"/>
      <c r="T1679" s="54" t="s">
        <v>256</v>
      </c>
      <c r="U1679" s="71">
        <v>44444</v>
      </c>
      <c r="V1679" s="54" t="s">
        <v>256</v>
      </c>
      <c r="W1679" t="str">
        <f t="shared" si="26"/>
        <v>Sep-21</v>
      </c>
    </row>
    <row r="1680" spans="1:23" x14ac:dyDescent="0.25">
      <c r="A1680" s="54" t="s">
        <v>317</v>
      </c>
      <c r="B1680" s="54" t="s">
        <v>428</v>
      </c>
      <c r="C1680" s="54" t="s">
        <v>263</v>
      </c>
      <c r="D1680" s="54" t="s">
        <v>429</v>
      </c>
      <c r="E1680" s="54" t="s">
        <v>9159</v>
      </c>
      <c r="F1680" s="71">
        <v>44454</v>
      </c>
      <c r="G1680" s="72">
        <v>17.91</v>
      </c>
      <c r="H1680" s="72">
        <v>1508.92</v>
      </c>
      <c r="I1680" s="54" t="s">
        <v>265</v>
      </c>
      <c r="J1680" s="54" t="s">
        <v>298</v>
      </c>
      <c r="K1680" s="54" t="s">
        <v>9160</v>
      </c>
      <c r="L1680" s="54" t="s">
        <v>9161</v>
      </c>
      <c r="M1680" s="54" t="s">
        <v>9159</v>
      </c>
      <c r="N1680" s="54" t="s">
        <v>256</v>
      </c>
      <c r="O1680" s="54" t="s">
        <v>256</v>
      </c>
      <c r="P1680" s="54" t="s">
        <v>268</v>
      </c>
      <c r="Q1680" s="54" t="s">
        <v>256</v>
      </c>
      <c r="R1680" s="54" t="s">
        <v>431</v>
      </c>
      <c r="S1680" s="71"/>
      <c r="T1680" s="54" t="s">
        <v>256</v>
      </c>
      <c r="U1680" s="71">
        <v>44454</v>
      </c>
      <c r="V1680" s="54" t="s">
        <v>256</v>
      </c>
      <c r="W1680" t="str">
        <f t="shared" si="26"/>
        <v>Sep-21</v>
      </c>
    </row>
    <row r="1681" spans="1:23" x14ac:dyDescent="0.25">
      <c r="A1681" s="54" t="s">
        <v>317</v>
      </c>
      <c r="B1681" s="54" t="s">
        <v>428</v>
      </c>
      <c r="C1681" s="54" t="s">
        <v>263</v>
      </c>
      <c r="D1681" s="54" t="s">
        <v>429</v>
      </c>
      <c r="E1681" s="54" t="s">
        <v>9162</v>
      </c>
      <c r="F1681" s="71">
        <v>44459</v>
      </c>
      <c r="G1681" s="72">
        <v>49.9</v>
      </c>
      <c r="H1681" s="72">
        <v>4204.08</v>
      </c>
      <c r="I1681" s="54" t="s">
        <v>265</v>
      </c>
      <c r="J1681" s="54" t="s">
        <v>298</v>
      </c>
      <c r="K1681" s="54" t="s">
        <v>9163</v>
      </c>
      <c r="L1681" s="54" t="s">
        <v>9164</v>
      </c>
      <c r="M1681" s="54" t="s">
        <v>9162</v>
      </c>
      <c r="N1681" s="54" t="s">
        <v>256</v>
      </c>
      <c r="O1681" s="54" t="s">
        <v>256</v>
      </c>
      <c r="P1681" s="54" t="s">
        <v>268</v>
      </c>
      <c r="Q1681" s="54" t="s">
        <v>256</v>
      </c>
      <c r="R1681" s="54" t="s">
        <v>431</v>
      </c>
      <c r="S1681" s="71"/>
      <c r="T1681" s="54" t="s">
        <v>256</v>
      </c>
      <c r="U1681" s="71">
        <v>44459</v>
      </c>
      <c r="V1681" s="54" t="s">
        <v>256</v>
      </c>
      <c r="W1681" t="str">
        <f t="shared" si="26"/>
        <v>Sep-21</v>
      </c>
    </row>
    <row r="1682" spans="1:23" x14ac:dyDescent="0.25">
      <c r="A1682" s="54" t="s">
        <v>317</v>
      </c>
      <c r="B1682" s="54" t="s">
        <v>428</v>
      </c>
      <c r="C1682" s="54" t="s">
        <v>263</v>
      </c>
      <c r="D1682" s="54" t="s">
        <v>429</v>
      </c>
      <c r="E1682" s="54" t="s">
        <v>9165</v>
      </c>
      <c r="F1682" s="71">
        <v>44459</v>
      </c>
      <c r="G1682" s="72">
        <v>35.619999999999997</v>
      </c>
      <c r="H1682" s="72">
        <v>3000.99</v>
      </c>
      <c r="I1682" s="54" t="s">
        <v>265</v>
      </c>
      <c r="J1682" s="54" t="s">
        <v>298</v>
      </c>
      <c r="K1682" s="54" t="s">
        <v>9166</v>
      </c>
      <c r="L1682" s="54" t="s">
        <v>9167</v>
      </c>
      <c r="M1682" s="54" t="s">
        <v>9165</v>
      </c>
      <c r="N1682" s="54" t="s">
        <v>256</v>
      </c>
      <c r="O1682" s="54" t="s">
        <v>256</v>
      </c>
      <c r="P1682" s="54" t="s">
        <v>268</v>
      </c>
      <c r="Q1682" s="54" t="s">
        <v>256</v>
      </c>
      <c r="R1682" s="54" t="s">
        <v>431</v>
      </c>
      <c r="S1682" s="71"/>
      <c r="T1682" s="54" t="s">
        <v>256</v>
      </c>
      <c r="U1682" s="71">
        <v>44459</v>
      </c>
      <c r="V1682" s="54" t="s">
        <v>256</v>
      </c>
      <c r="W1682" t="str">
        <f t="shared" si="26"/>
        <v>Sep-21</v>
      </c>
    </row>
    <row r="1683" spans="1:23" x14ac:dyDescent="0.25">
      <c r="A1683" s="54" t="s">
        <v>317</v>
      </c>
      <c r="B1683" s="54" t="s">
        <v>428</v>
      </c>
      <c r="C1683" s="54" t="s">
        <v>263</v>
      </c>
      <c r="D1683" s="54" t="s">
        <v>429</v>
      </c>
      <c r="E1683" s="54" t="s">
        <v>9168</v>
      </c>
      <c r="F1683" s="71">
        <v>44458</v>
      </c>
      <c r="G1683" s="72">
        <v>38.619999999999997</v>
      </c>
      <c r="H1683" s="72">
        <v>3253.74</v>
      </c>
      <c r="I1683" s="54" t="s">
        <v>265</v>
      </c>
      <c r="J1683" s="54" t="s">
        <v>298</v>
      </c>
      <c r="K1683" s="54" t="s">
        <v>9169</v>
      </c>
      <c r="L1683" s="54" t="s">
        <v>9170</v>
      </c>
      <c r="M1683" s="54" t="s">
        <v>9168</v>
      </c>
      <c r="N1683" s="54" t="s">
        <v>256</v>
      </c>
      <c r="O1683" s="54" t="s">
        <v>256</v>
      </c>
      <c r="P1683" s="54" t="s">
        <v>268</v>
      </c>
      <c r="Q1683" s="54" t="s">
        <v>256</v>
      </c>
      <c r="R1683" s="54" t="s">
        <v>431</v>
      </c>
      <c r="S1683" s="71"/>
      <c r="T1683" s="54" t="s">
        <v>256</v>
      </c>
      <c r="U1683" s="71">
        <v>44458</v>
      </c>
      <c r="V1683" s="54" t="s">
        <v>256</v>
      </c>
      <c r="W1683" t="str">
        <f t="shared" si="26"/>
        <v>Sep-21</v>
      </c>
    </row>
    <row r="1684" spans="1:23" x14ac:dyDescent="0.25">
      <c r="A1684" s="54" t="s">
        <v>317</v>
      </c>
      <c r="B1684" s="54" t="s">
        <v>428</v>
      </c>
      <c r="C1684" s="54" t="s">
        <v>263</v>
      </c>
      <c r="D1684" s="54" t="s">
        <v>429</v>
      </c>
      <c r="E1684" s="54" t="s">
        <v>9171</v>
      </c>
      <c r="F1684" s="71">
        <v>44459</v>
      </c>
      <c r="G1684" s="72">
        <v>612.79</v>
      </c>
      <c r="H1684" s="72">
        <v>51627.56</v>
      </c>
      <c r="I1684" s="54" t="s">
        <v>265</v>
      </c>
      <c r="J1684" s="54" t="s">
        <v>298</v>
      </c>
      <c r="K1684" s="54" t="s">
        <v>9172</v>
      </c>
      <c r="L1684" s="54" t="s">
        <v>9173</v>
      </c>
      <c r="M1684" s="54" t="s">
        <v>9171</v>
      </c>
      <c r="N1684" s="54" t="s">
        <v>256</v>
      </c>
      <c r="O1684" s="54" t="s">
        <v>256</v>
      </c>
      <c r="P1684" s="54" t="s">
        <v>268</v>
      </c>
      <c r="Q1684" s="54" t="s">
        <v>256</v>
      </c>
      <c r="R1684" s="54" t="s">
        <v>431</v>
      </c>
      <c r="S1684" s="71"/>
      <c r="T1684" s="54" t="s">
        <v>256</v>
      </c>
      <c r="U1684" s="71">
        <v>44459</v>
      </c>
      <c r="V1684" s="54" t="s">
        <v>256</v>
      </c>
      <c r="W1684" t="str">
        <f t="shared" si="26"/>
        <v>Sep-21</v>
      </c>
    </row>
    <row r="1685" spans="1:23" x14ac:dyDescent="0.25">
      <c r="A1685" s="54" t="s">
        <v>317</v>
      </c>
      <c r="B1685" s="54" t="s">
        <v>428</v>
      </c>
      <c r="C1685" s="54" t="s">
        <v>263</v>
      </c>
      <c r="D1685" s="54" t="s">
        <v>429</v>
      </c>
      <c r="E1685" s="54" t="s">
        <v>9174</v>
      </c>
      <c r="F1685" s="71">
        <v>44441</v>
      </c>
      <c r="G1685" s="72">
        <v>148</v>
      </c>
      <c r="H1685" s="72">
        <v>12469</v>
      </c>
      <c r="I1685" s="54" t="s">
        <v>265</v>
      </c>
      <c r="J1685" s="54" t="s">
        <v>298</v>
      </c>
      <c r="K1685" s="54" t="s">
        <v>9175</v>
      </c>
      <c r="L1685" s="54" t="s">
        <v>9176</v>
      </c>
      <c r="M1685" s="54" t="s">
        <v>9174</v>
      </c>
      <c r="N1685" s="54" t="s">
        <v>256</v>
      </c>
      <c r="O1685" s="54" t="s">
        <v>256</v>
      </c>
      <c r="P1685" s="54" t="s">
        <v>268</v>
      </c>
      <c r="Q1685" s="54" t="s">
        <v>256</v>
      </c>
      <c r="R1685" s="54" t="s">
        <v>431</v>
      </c>
      <c r="S1685" s="71"/>
      <c r="T1685" s="54" t="s">
        <v>256</v>
      </c>
      <c r="U1685" s="71">
        <v>44441</v>
      </c>
      <c r="V1685" s="54" t="s">
        <v>256</v>
      </c>
      <c r="W1685" t="str">
        <f t="shared" si="26"/>
        <v>Sep-21</v>
      </c>
    </row>
    <row r="1686" spans="1:23" x14ac:dyDescent="0.25">
      <c r="A1686" s="54" t="s">
        <v>317</v>
      </c>
      <c r="B1686" s="54" t="s">
        <v>428</v>
      </c>
      <c r="C1686" s="54" t="s">
        <v>263</v>
      </c>
      <c r="D1686" s="54" t="s">
        <v>429</v>
      </c>
      <c r="E1686" s="54" t="s">
        <v>9177</v>
      </c>
      <c r="F1686" s="71">
        <v>44459</v>
      </c>
      <c r="G1686" s="72">
        <v>249.61</v>
      </c>
      <c r="H1686" s="72">
        <v>21029.64</v>
      </c>
      <c r="I1686" s="54" t="s">
        <v>265</v>
      </c>
      <c r="J1686" s="54" t="s">
        <v>298</v>
      </c>
      <c r="K1686" s="54" t="s">
        <v>9178</v>
      </c>
      <c r="L1686" s="54" t="s">
        <v>9179</v>
      </c>
      <c r="M1686" s="54" t="s">
        <v>9177</v>
      </c>
      <c r="N1686" s="54" t="s">
        <v>256</v>
      </c>
      <c r="O1686" s="54" t="s">
        <v>256</v>
      </c>
      <c r="P1686" s="54" t="s">
        <v>268</v>
      </c>
      <c r="Q1686" s="54" t="s">
        <v>256</v>
      </c>
      <c r="R1686" s="54" t="s">
        <v>431</v>
      </c>
      <c r="S1686" s="71"/>
      <c r="T1686" s="54" t="s">
        <v>256</v>
      </c>
      <c r="U1686" s="71">
        <v>44459</v>
      </c>
      <c r="V1686" s="54" t="s">
        <v>256</v>
      </c>
      <c r="W1686" t="str">
        <f t="shared" si="26"/>
        <v>Sep-21</v>
      </c>
    </row>
    <row r="1687" spans="1:23" x14ac:dyDescent="0.25">
      <c r="A1687" s="54" t="s">
        <v>317</v>
      </c>
      <c r="B1687" s="54" t="s">
        <v>428</v>
      </c>
      <c r="C1687" s="54" t="s">
        <v>263</v>
      </c>
      <c r="D1687" s="54" t="s">
        <v>429</v>
      </c>
      <c r="E1687" s="54" t="s">
        <v>9180</v>
      </c>
      <c r="F1687" s="71">
        <v>44458</v>
      </c>
      <c r="G1687" s="72">
        <v>290.54000000000002</v>
      </c>
      <c r="H1687" s="72">
        <v>24478</v>
      </c>
      <c r="I1687" s="54" t="s">
        <v>265</v>
      </c>
      <c r="J1687" s="54" t="s">
        <v>298</v>
      </c>
      <c r="K1687" s="54" t="s">
        <v>9181</v>
      </c>
      <c r="L1687" s="54" t="s">
        <v>9182</v>
      </c>
      <c r="M1687" s="54" t="s">
        <v>9180</v>
      </c>
      <c r="N1687" s="54" t="s">
        <v>256</v>
      </c>
      <c r="O1687" s="54" t="s">
        <v>256</v>
      </c>
      <c r="P1687" s="54" t="s">
        <v>268</v>
      </c>
      <c r="Q1687" s="54" t="s">
        <v>256</v>
      </c>
      <c r="R1687" s="54" t="s">
        <v>431</v>
      </c>
      <c r="S1687" s="71"/>
      <c r="T1687" s="54" t="s">
        <v>256</v>
      </c>
      <c r="U1687" s="71">
        <v>44458</v>
      </c>
      <c r="V1687" s="54" t="s">
        <v>256</v>
      </c>
      <c r="W1687" t="str">
        <f t="shared" si="26"/>
        <v>Sep-21</v>
      </c>
    </row>
    <row r="1688" spans="1:23" x14ac:dyDescent="0.25">
      <c r="A1688" s="54" t="s">
        <v>317</v>
      </c>
      <c r="B1688" s="54" t="s">
        <v>428</v>
      </c>
      <c r="C1688" s="54" t="s">
        <v>263</v>
      </c>
      <c r="D1688" s="54" t="s">
        <v>429</v>
      </c>
      <c r="E1688" s="54" t="s">
        <v>9183</v>
      </c>
      <c r="F1688" s="71">
        <v>44459</v>
      </c>
      <c r="G1688" s="72">
        <v>105.05</v>
      </c>
      <c r="H1688" s="72">
        <v>8850.4599999999991</v>
      </c>
      <c r="I1688" s="54" t="s">
        <v>265</v>
      </c>
      <c r="J1688" s="54" t="s">
        <v>298</v>
      </c>
      <c r="K1688" s="54" t="s">
        <v>9184</v>
      </c>
      <c r="L1688" s="54" t="s">
        <v>9185</v>
      </c>
      <c r="M1688" s="54" t="s">
        <v>9183</v>
      </c>
      <c r="N1688" s="54" t="s">
        <v>256</v>
      </c>
      <c r="O1688" s="54" t="s">
        <v>256</v>
      </c>
      <c r="P1688" s="54" t="s">
        <v>268</v>
      </c>
      <c r="Q1688" s="54" t="s">
        <v>256</v>
      </c>
      <c r="R1688" s="54" t="s">
        <v>431</v>
      </c>
      <c r="S1688" s="71"/>
      <c r="T1688" s="54" t="s">
        <v>256</v>
      </c>
      <c r="U1688" s="71">
        <v>44459</v>
      </c>
      <c r="V1688" s="54" t="s">
        <v>256</v>
      </c>
      <c r="W1688" t="str">
        <f t="shared" si="26"/>
        <v>Sep-21</v>
      </c>
    </row>
    <row r="1689" spans="1:23" x14ac:dyDescent="0.25">
      <c r="A1689" s="54" t="s">
        <v>317</v>
      </c>
      <c r="B1689" s="54" t="s">
        <v>428</v>
      </c>
      <c r="C1689" s="54" t="s">
        <v>263</v>
      </c>
      <c r="D1689" s="54" t="s">
        <v>429</v>
      </c>
      <c r="E1689" s="54" t="s">
        <v>9186</v>
      </c>
      <c r="F1689" s="71">
        <v>44459</v>
      </c>
      <c r="G1689" s="72">
        <v>441.45</v>
      </c>
      <c r="H1689" s="72">
        <v>37192.160000000003</v>
      </c>
      <c r="I1689" s="54" t="s">
        <v>265</v>
      </c>
      <c r="J1689" s="54" t="s">
        <v>298</v>
      </c>
      <c r="K1689" s="54" t="s">
        <v>9187</v>
      </c>
      <c r="L1689" s="54" t="s">
        <v>9188</v>
      </c>
      <c r="M1689" s="54" t="s">
        <v>9186</v>
      </c>
      <c r="N1689" s="54" t="s">
        <v>256</v>
      </c>
      <c r="O1689" s="54" t="s">
        <v>256</v>
      </c>
      <c r="P1689" s="54" t="s">
        <v>268</v>
      </c>
      <c r="Q1689" s="54" t="s">
        <v>256</v>
      </c>
      <c r="R1689" s="54" t="s">
        <v>431</v>
      </c>
      <c r="S1689" s="71"/>
      <c r="T1689" s="54" t="s">
        <v>256</v>
      </c>
      <c r="U1689" s="71">
        <v>44459</v>
      </c>
      <c r="V1689" s="54" t="s">
        <v>256</v>
      </c>
      <c r="W1689" t="str">
        <f t="shared" si="26"/>
        <v>Sep-21</v>
      </c>
    </row>
    <row r="1690" spans="1:23" x14ac:dyDescent="0.25">
      <c r="A1690" s="54" t="s">
        <v>317</v>
      </c>
      <c r="B1690" s="54" t="s">
        <v>428</v>
      </c>
      <c r="C1690" s="54" t="s">
        <v>263</v>
      </c>
      <c r="D1690" s="54" t="s">
        <v>429</v>
      </c>
      <c r="E1690" s="54" t="s">
        <v>9189</v>
      </c>
      <c r="F1690" s="71">
        <v>44459</v>
      </c>
      <c r="G1690" s="72">
        <v>47.34</v>
      </c>
      <c r="H1690" s="72">
        <v>3988.4</v>
      </c>
      <c r="I1690" s="54" t="s">
        <v>265</v>
      </c>
      <c r="J1690" s="54" t="s">
        <v>298</v>
      </c>
      <c r="K1690" s="54" t="s">
        <v>9190</v>
      </c>
      <c r="L1690" s="54" t="s">
        <v>9191</v>
      </c>
      <c r="M1690" s="54" t="s">
        <v>9189</v>
      </c>
      <c r="N1690" s="54" t="s">
        <v>256</v>
      </c>
      <c r="O1690" s="54" t="s">
        <v>256</v>
      </c>
      <c r="P1690" s="54" t="s">
        <v>268</v>
      </c>
      <c r="Q1690" s="54" t="s">
        <v>256</v>
      </c>
      <c r="R1690" s="54" t="s">
        <v>431</v>
      </c>
      <c r="S1690" s="71"/>
      <c r="T1690" s="54" t="s">
        <v>256</v>
      </c>
      <c r="U1690" s="71">
        <v>44459</v>
      </c>
      <c r="V1690" s="54" t="s">
        <v>256</v>
      </c>
      <c r="W1690" t="str">
        <f t="shared" si="26"/>
        <v>Sep-21</v>
      </c>
    </row>
    <row r="1691" spans="1:23" x14ac:dyDescent="0.25">
      <c r="A1691" s="54" t="s">
        <v>317</v>
      </c>
      <c r="B1691" s="54" t="s">
        <v>428</v>
      </c>
      <c r="C1691" s="54" t="s">
        <v>263</v>
      </c>
      <c r="D1691" s="54" t="s">
        <v>429</v>
      </c>
      <c r="E1691" s="54" t="s">
        <v>9192</v>
      </c>
      <c r="F1691" s="71">
        <v>44459</v>
      </c>
      <c r="G1691" s="72">
        <v>354.13</v>
      </c>
      <c r="H1691" s="72">
        <v>29835.45</v>
      </c>
      <c r="I1691" s="54" t="s">
        <v>265</v>
      </c>
      <c r="J1691" s="54" t="s">
        <v>298</v>
      </c>
      <c r="K1691" s="54" t="s">
        <v>9193</v>
      </c>
      <c r="L1691" s="54" t="s">
        <v>9194</v>
      </c>
      <c r="M1691" s="54" t="s">
        <v>9192</v>
      </c>
      <c r="N1691" s="54" t="s">
        <v>256</v>
      </c>
      <c r="O1691" s="54" t="s">
        <v>256</v>
      </c>
      <c r="P1691" s="54" t="s">
        <v>268</v>
      </c>
      <c r="Q1691" s="54" t="s">
        <v>256</v>
      </c>
      <c r="R1691" s="54" t="s">
        <v>431</v>
      </c>
      <c r="S1691" s="71"/>
      <c r="T1691" s="54" t="s">
        <v>256</v>
      </c>
      <c r="U1691" s="71">
        <v>44459</v>
      </c>
      <c r="V1691" s="54" t="s">
        <v>256</v>
      </c>
      <c r="W1691" t="str">
        <f t="shared" si="26"/>
        <v>Sep-21</v>
      </c>
    </row>
    <row r="1692" spans="1:23" x14ac:dyDescent="0.25">
      <c r="A1692" s="54" t="s">
        <v>317</v>
      </c>
      <c r="B1692" s="54" t="s">
        <v>428</v>
      </c>
      <c r="C1692" s="54" t="s">
        <v>263</v>
      </c>
      <c r="D1692" s="54" t="s">
        <v>429</v>
      </c>
      <c r="E1692" s="54" t="s">
        <v>9195</v>
      </c>
      <c r="F1692" s="71">
        <v>44458</v>
      </c>
      <c r="G1692" s="72">
        <v>15.53</v>
      </c>
      <c r="H1692" s="72">
        <v>1308.4000000000001</v>
      </c>
      <c r="I1692" s="54" t="s">
        <v>265</v>
      </c>
      <c r="J1692" s="54" t="s">
        <v>298</v>
      </c>
      <c r="K1692" s="54" t="s">
        <v>9196</v>
      </c>
      <c r="L1692" s="54" t="s">
        <v>9197</v>
      </c>
      <c r="M1692" s="54" t="s">
        <v>9195</v>
      </c>
      <c r="N1692" s="54" t="s">
        <v>256</v>
      </c>
      <c r="O1692" s="54" t="s">
        <v>256</v>
      </c>
      <c r="P1692" s="54" t="s">
        <v>268</v>
      </c>
      <c r="Q1692" s="54" t="s">
        <v>256</v>
      </c>
      <c r="R1692" s="54" t="s">
        <v>431</v>
      </c>
      <c r="S1692" s="71"/>
      <c r="T1692" s="54" t="s">
        <v>256</v>
      </c>
      <c r="U1692" s="71">
        <v>44458</v>
      </c>
      <c r="V1692" s="54" t="s">
        <v>256</v>
      </c>
      <c r="W1692" t="str">
        <f t="shared" si="26"/>
        <v>Sep-21</v>
      </c>
    </row>
    <row r="1693" spans="1:23" x14ac:dyDescent="0.25">
      <c r="A1693" s="54" t="s">
        <v>317</v>
      </c>
      <c r="B1693" s="54" t="s">
        <v>428</v>
      </c>
      <c r="C1693" s="54" t="s">
        <v>263</v>
      </c>
      <c r="D1693" s="54" t="s">
        <v>429</v>
      </c>
      <c r="E1693" s="54" t="s">
        <v>9198</v>
      </c>
      <c r="F1693" s="71">
        <v>44462</v>
      </c>
      <c r="G1693" s="72">
        <v>26.2</v>
      </c>
      <c r="H1693" s="72">
        <v>2207.35</v>
      </c>
      <c r="I1693" s="54" t="s">
        <v>265</v>
      </c>
      <c r="J1693" s="54" t="s">
        <v>298</v>
      </c>
      <c r="K1693" s="54" t="s">
        <v>9199</v>
      </c>
      <c r="L1693" s="54" t="s">
        <v>9200</v>
      </c>
      <c r="M1693" s="54" t="s">
        <v>9198</v>
      </c>
      <c r="N1693" s="54" t="s">
        <v>256</v>
      </c>
      <c r="O1693" s="54" t="s">
        <v>256</v>
      </c>
      <c r="P1693" s="54" t="s">
        <v>268</v>
      </c>
      <c r="Q1693" s="54" t="s">
        <v>256</v>
      </c>
      <c r="R1693" s="54" t="s">
        <v>431</v>
      </c>
      <c r="S1693" s="71"/>
      <c r="T1693" s="54" t="s">
        <v>256</v>
      </c>
      <c r="U1693" s="71">
        <v>44462</v>
      </c>
      <c r="V1693" s="54" t="s">
        <v>256</v>
      </c>
      <c r="W1693" t="str">
        <f t="shared" si="26"/>
        <v>Sep-21</v>
      </c>
    </row>
    <row r="1694" spans="1:23" x14ac:dyDescent="0.25">
      <c r="A1694" s="54" t="s">
        <v>317</v>
      </c>
      <c r="B1694" s="54" t="s">
        <v>428</v>
      </c>
      <c r="C1694" s="54" t="s">
        <v>263</v>
      </c>
      <c r="D1694" s="54" t="s">
        <v>429</v>
      </c>
      <c r="E1694" s="54" t="s">
        <v>9201</v>
      </c>
      <c r="F1694" s="71">
        <v>44454</v>
      </c>
      <c r="G1694" s="72">
        <v>39.68</v>
      </c>
      <c r="H1694" s="72">
        <v>3343.04</v>
      </c>
      <c r="I1694" s="54" t="s">
        <v>265</v>
      </c>
      <c r="J1694" s="54" t="s">
        <v>298</v>
      </c>
      <c r="K1694" s="54" t="s">
        <v>9202</v>
      </c>
      <c r="L1694" s="54" t="s">
        <v>9203</v>
      </c>
      <c r="M1694" s="54" t="s">
        <v>9201</v>
      </c>
      <c r="N1694" s="54" t="s">
        <v>256</v>
      </c>
      <c r="O1694" s="54" t="s">
        <v>256</v>
      </c>
      <c r="P1694" s="54" t="s">
        <v>268</v>
      </c>
      <c r="Q1694" s="54" t="s">
        <v>256</v>
      </c>
      <c r="R1694" s="54" t="s">
        <v>431</v>
      </c>
      <c r="S1694" s="71"/>
      <c r="T1694" s="54" t="s">
        <v>256</v>
      </c>
      <c r="U1694" s="71">
        <v>44454</v>
      </c>
      <c r="V1694" s="54" t="s">
        <v>256</v>
      </c>
      <c r="W1694" t="str">
        <f t="shared" si="26"/>
        <v>Sep-21</v>
      </c>
    </row>
    <row r="1695" spans="1:23" x14ac:dyDescent="0.25">
      <c r="A1695" s="54" t="s">
        <v>317</v>
      </c>
      <c r="B1695" s="54" t="s">
        <v>428</v>
      </c>
      <c r="C1695" s="54" t="s">
        <v>263</v>
      </c>
      <c r="D1695" s="54" t="s">
        <v>429</v>
      </c>
      <c r="E1695" s="54" t="s">
        <v>9204</v>
      </c>
      <c r="F1695" s="71">
        <v>44459</v>
      </c>
      <c r="G1695" s="72">
        <v>133.96</v>
      </c>
      <c r="H1695" s="72">
        <v>11286.13</v>
      </c>
      <c r="I1695" s="54" t="s">
        <v>265</v>
      </c>
      <c r="J1695" s="54" t="s">
        <v>298</v>
      </c>
      <c r="K1695" s="54" t="s">
        <v>9205</v>
      </c>
      <c r="L1695" s="54" t="s">
        <v>9206</v>
      </c>
      <c r="M1695" s="54" t="s">
        <v>9204</v>
      </c>
      <c r="N1695" s="54" t="s">
        <v>256</v>
      </c>
      <c r="O1695" s="54" t="s">
        <v>256</v>
      </c>
      <c r="P1695" s="54" t="s">
        <v>268</v>
      </c>
      <c r="Q1695" s="54" t="s">
        <v>256</v>
      </c>
      <c r="R1695" s="54" t="s">
        <v>431</v>
      </c>
      <c r="S1695" s="71"/>
      <c r="T1695" s="54" t="s">
        <v>256</v>
      </c>
      <c r="U1695" s="71">
        <v>44459</v>
      </c>
      <c r="V1695" s="54" t="s">
        <v>256</v>
      </c>
      <c r="W1695" t="str">
        <f t="shared" si="26"/>
        <v>Sep-21</v>
      </c>
    </row>
    <row r="1696" spans="1:23" x14ac:dyDescent="0.25">
      <c r="A1696" s="54" t="s">
        <v>317</v>
      </c>
      <c r="B1696" s="54" t="s">
        <v>428</v>
      </c>
      <c r="C1696" s="54" t="s">
        <v>263</v>
      </c>
      <c r="D1696" s="54" t="s">
        <v>429</v>
      </c>
      <c r="E1696" s="54" t="s">
        <v>9207</v>
      </c>
      <c r="F1696" s="71">
        <v>44458</v>
      </c>
      <c r="G1696" s="72">
        <v>24.26</v>
      </c>
      <c r="H1696" s="72">
        <v>2043.91</v>
      </c>
      <c r="I1696" s="54" t="s">
        <v>265</v>
      </c>
      <c r="J1696" s="54" t="s">
        <v>298</v>
      </c>
      <c r="K1696" s="54" t="s">
        <v>9208</v>
      </c>
      <c r="L1696" s="54" t="s">
        <v>9209</v>
      </c>
      <c r="M1696" s="54" t="s">
        <v>9207</v>
      </c>
      <c r="N1696" s="54" t="s">
        <v>256</v>
      </c>
      <c r="O1696" s="54" t="s">
        <v>256</v>
      </c>
      <c r="P1696" s="54" t="s">
        <v>268</v>
      </c>
      <c r="Q1696" s="54" t="s">
        <v>256</v>
      </c>
      <c r="R1696" s="54" t="s">
        <v>431</v>
      </c>
      <c r="S1696" s="71"/>
      <c r="T1696" s="54" t="s">
        <v>256</v>
      </c>
      <c r="U1696" s="71">
        <v>44458</v>
      </c>
      <c r="V1696" s="54" t="s">
        <v>256</v>
      </c>
      <c r="W1696" t="str">
        <f t="shared" si="26"/>
        <v>Sep-21</v>
      </c>
    </row>
    <row r="1697" spans="1:23" x14ac:dyDescent="0.25">
      <c r="A1697" s="54" t="s">
        <v>317</v>
      </c>
      <c r="B1697" s="54" t="s">
        <v>428</v>
      </c>
      <c r="C1697" s="54" t="s">
        <v>263</v>
      </c>
      <c r="D1697" s="54" t="s">
        <v>429</v>
      </c>
      <c r="E1697" s="54" t="s">
        <v>9210</v>
      </c>
      <c r="F1697" s="71">
        <v>44459</v>
      </c>
      <c r="G1697" s="72">
        <v>53.42</v>
      </c>
      <c r="H1697" s="72">
        <v>4500.6400000000003</v>
      </c>
      <c r="I1697" s="54" t="s">
        <v>265</v>
      </c>
      <c r="J1697" s="54" t="s">
        <v>298</v>
      </c>
      <c r="K1697" s="54" t="s">
        <v>9211</v>
      </c>
      <c r="L1697" s="54" t="s">
        <v>9212</v>
      </c>
      <c r="M1697" s="54" t="s">
        <v>9210</v>
      </c>
      <c r="N1697" s="54" t="s">
        <v>256</v>
      </c>
      <c r="O1697" s="54" t="s">
        <v>256</v>
      </c>
      <c r="P1697" s="54" t="s">
        <v>268</v>
      </c>
      <c r="Q1697" s="54" t="s">
        <v>256</v>
      </c>
      <c r="R1697" s="54" t="s">
        <v>431</v>
      </c>
      <c r="S1697" s="71"/>
      <c r="T1697" s="54" t="s">
        <v>256</v>
      </c>
      <c r="U1697" s="71">
        <v>44459</v>
      </c>
      <c r="V1697" s="54" t="s">
        <v>256</v>
      </c>
      <c r="W1697" t="str">
        <f t="shared" si="26"/>
        <v>Sep-21</v>
      </c>
    </row>
    <row r="1698" spans="1:23" x14ac:dyDescent="0.25">
      <c r="A1698" s="54" t="s">
        <v>317</v>
      </c>
      <c r="B1698" s="54" t="s">
        <v>428</v>
      </c>
      <c r="C1698" s="54" t="s">
        <v>263</v>
      </c>
      <c r="D1698" s="54" t="s">
        <v>429</v>
      </c>
      <c r="E1698" s="54" t="s">
        <v>9213</v>
      </c>
      <c r="F1698" s="71">
        <v>44459</v>
      </c>
      <c r="G1698" s="72">
        <v>218.77</v>
      </c>
      <c r="H1698" s="72">
        <v>18431.37</v>
      </c>
      <c r="I1698" s="54" t="s">
        <v>265</v>
      </c>
      <c r="J1698" s="54" t="s">
        <v>298</v>
      </c>
      <c r="K1698" s="54" t="s">
        <v>9214</v>
      </c>
      <c r="L1698" s="54" t="s">
        <v>9215</v>
      </c>
      <c r="M1698" s="54" t="s">
        <v>9213</v>
      </c>
      <c r="N1698" s="54" t="s">
        <v>256</v>
      </c>
      <c r="O1698" s="54" t="s">
        <v>256</v>
      </c>
      <c r="P1698" s="54" t="s">
        <v>268</v>
      </c>
      <c r="Q1698" s="54" t="s">
        <v>256</v>
      </c>
      <c r="R1698" s="54" t="s">
        <v>431</v>
      </c>
      <c r="S1698" s="71"/>
      <c r="T1698" s="54" t="s">
        <v>256</v>
      </c>
      <c r="U1698" s="71">
        <v>44459</v>
      </c>
      <c r="V1698" s="54" t="s">
        <v>256</v>
      </c>
      <c r="W1698" t="str">
        <f t="shared" si="26"/>
        <v>Sep-21</v>
      </c>
    </row>
    <row r="1699" spans="1:23" x14ac:dyDescent="0.25">
      <c r="A1699" s="54" t="s">
        <v>317</v>
      </c>
      <c r="B1699" s="54" t="s">
        <v>428</v>
      </c>
      <c r="C1699" s="54" t="s">
        <v>263</v>
      </c>
      <c r="D1699" s="54" t="s">
        <v>429</v>
      </c>
      <c r="E1699" s="54" t="s">
        <v>9216</v>
      </c>
      <c r="F1699" s="71">
        <v>44459</v>
      </c>
      <c r="G1699" s="72">
        <v>61.76</v>
      </c>
      <c r="H1699" s="72">
        <v>5203.28</v>
      </c>
      <c r="I1699" s="54" t="s">
        <v>265</v>
      </c>
      <c r="J1699" s="54" t="s">
        <v>298</v>
      </c>
      <c r="K1699" s="54" t="s">
        <v>9217</v>
      </c>
      <c r="L1699" s="54" t="s">
        <v>9218</v>
      </c>
      <c r="M1699" s="54" t="s">
        <v>9216</v>
      </c>
      <c r="N1699" s="54" t="s">
        <v>256</v>
      </c>
      <c r="O1699" s="54" t="s">
        <v>256</v>
      </c>
      <c r="P1699" s="54" t="s">
        <v>268</v>
      </c>
      <c r="Q1699" s="54" t="s">
        <v>256</v>
      </c>
      <c r="R1699" s="54" t="s">
        <v>431</v>
      </c>
      <c r="S1699" s="71"/>
      <c r="T1699" s="54" t="s">
        <v>256</v>
      </c>
      <c r="U1699" s="71">
        <v>44459</v>
      </c>
      <c r="V1699" s="54" t="s">
        <v>256</v>
      </c>
      <c r="W1699" t="str">
        <f t="shared" si="26"/>
        <v>Sep-21</v>
      </c>
    </row>
    <row r="1700" spans="1:23" x14ac:dyDescent="0.25">
      <c r="A1700" s="54" t="s">
        <v>317</v>
      </c>
      <c r="B1700" s="54" t="s">
        <v>428</v>
      </c>
      <c r="C1700" s="54" t="s">
        <v>263</v>
      </c>
      <c r="D1700" s="54" t="s">
        <v>429</v>
      </c>
      <c r="E1700" s="54" t="s">
        <v>9219</v>
      </c>
      <c r="F1700" s="71">
        <v>44459</v>
      </c>
      <c r="G1700" s="72">
        <v>49.97</v>
      </c>
      <c r="H1700" s="72">
        <v>4209.97</v>
      </c>
      <c r="I1700" s="54" t="s">
        <v>265</v>
      </c>
      <c r="J1700" s="54" t="s">
        <v>298</v>
      </c>
      <c r="K1700" s="54" t="s">
        <v>9220</v>
      </c>
      <c r="L1700" s="54" t="s">
        <v>9221</v>
      </c>
      <c r="M1700" s="54" t="s">
        <v>9219</v>
      </c>
      <c r="N1700" s="54" t="s">
        <v>256</v>
      </c>
      <c r="O1700" s="54" t="s">
        <v>256</v>
      </c>
      <c r="P1700" s="54" t="s">
        <v>268</v>
      </c>
      <c r="Q1700" s="54" t="s">
        <v>256</v>
      </c>
      <c r="R1700" s="54" t="s">
        <v>431</v>
      </c>
      <c r="S1700" s="71"/>
      <c r="T1700" s="54" t="s">
        <v>256</v>
      </c>
      <c r="U1700" s="71">
        <v>44459</v>
      </c>
      <c r="V1700" s="54" t="s">
        <v>256</v>
      </c>
      <c r="W1700" t="str">
        <f t="shared" si="26"/>
        <v>Sep-21</v>
      </c>
    </row>
    <row r="1701" spans="1:23" x14ac:dyDescent="0.25">
      <c r="A1701" s="54" t="s">
        <v>317</v>
      </c>
      <c r="B1701" s="54" t="s">
        <v>428</v>
      </c>
      <c r="C1701" s="54" t="s">
        <v>263</v>
      </c>
      <c r="D1701" s="54" t="s">
        <v>429</v>
      </c>
      <c r="E1701" s="54" t="s">
        <v>9222</v>
      </c>
      <c r="F1701" s="71">
        <v>44459</v>
      </c>
      <c r="G1701" s="72">
        <v>9.7899999999999991</v>
      </c>
      <c r="H1701" s="72">
        <v>824.81</v>
      </c>
      <c r="I1701" s="54" t="s">
        <v>265</v>
      </c>
      <c r="J1701" s="54" t="s">
        <v>298</v>
      </c>
      <c r="K1701" s="54" t="s">
        <v>9223</v>
      </c>
      <c r="L1701" s="54" t="s">
        <v>9224</v>
      </c>
      <c r="M1701" s="54" t="s">
        <v>9222</v>
      </c>
      <c r="N1701" s="54" t="s">
        <v>256</v>
      </c>
      <c r="O1701" s="54" t="s">
        <v>256</v>
      </c>
      <c r="P1701" s="54" t="s">
        <v>268</v>
      </c>
      <c r="Q1701" s="54" t="s">
        <v>256</v>
      </c>
      <c r="R1701" s="54" t="s">
        <v>431</v>
      </c>
      <c r="S1701" s="71"/>
      <c r="T1701" s="54" t="s">
        <v>256</v>
      </c>
      <c r="U1701" s="71">
        <v>44459</v>
      </c>
      <c r="V1701" s="54" t="s">
        <v>256</v>
      </c>
      <c r="W1701" t="str">
        <f t="shared" si="26"/>
        <v>Sep-21</v>
      </c>
    </row>
    <row r="1702" spans="1:23" x14ac:dyDescent="0.25">
      <c r="A1702" s="54" t="s">
        <v>317</v>
      </c>
      <c r="B1702" s="54" t="s">
        <v>428</v>
      </c>
      <c r="C1702" s="54" t="s">
        <v>263</v>
      </c>
      <c r="D1702" s="54" t="s">
        <v>429</v>
      </c>
      <c r="E1702" s="54" t="s">
        <v>9225</v>
      </c>
      <c r="F1702" s="71">
        <v>44450</v>
      </c>
      <c r="G1702" s="72">
        <v>1637.25</v>
      </c>
      <c r="H1702" s="72">
        <v>137938.31</v>
      </c>
      <c r="I1702" s="54" t="s">
        <v>265</v>
      </c>
      <c r="J1702" s="54" t="s">
        <v>298</v>
      </c>
      <c r="K1702" s="54" t="s">
        <v>9226</v>
      </c>
      <c r="L1702" s="54" t="s">
        <v>9227</v>
      </c>
      <c r="M1702" s="54" t="s">
        <v>9225</v>
      </c>
      <c r="N1702" s="54" t="s">
        <v>256</v>
      </c>
      <c r="O1702" s="54" t="s">
        <v>256</v>
      </c>
      <c r="P1702" s="54" t="s">
        <v>268</v>
      </c>
      <c r="Q1702" s="54" t="s">
        <v>256</v>
      </c>
      <c r="R1702" s="54" t="s">
        <v>431</v>
      </c>
      <c r="S1702" s="71"/>
      <c r="T1702" s="54" t="s">
        <v>256</v>
      </c>
      <c r="U1702" s="71">
        <v>44450</v>
      </c>
      <c r="V1702" s="54" t="s">
        <v>256</v>
      </c>
      <c r="W1702" t="str">
        <f t="shared" si="26"/>
        <v>Sep-21</v>
      </c>
    </row>
    <row r="1703" spans="1:23" x14ac:dyDescent="0.25">
      <c r="A1703" s="54" t="s">
        <v>317</v>
      </c>
      <c r="B1703" s="54" t="s">
        <v>428</v>
      </c>
      <c r="C1703" s="54" t="s">
        <v>263</v>
      </c>
      <c r="D1703" s="54" t="s">
        <v>429</v>
      </c>
      <c r="E1703" s="54" t="s">
        <v>9228</v>
      </c>
      <c r="F1703" s="71">
        <v>44462</v>
      </c>
      <c r="G1703" s="72">
        <v>0.22</v>
      </c>
      <c r="H1703" s="72">
        <v>18.54</v>
      </c>
      <c r="I1703" s="54" t="s">
        <v>265</v>
      </c>
      <c r="J1703" s="54" t="s">
        <v>298</v>
      </c>
      <c r="K1703" s="54" t="s">
        <v>9229</v>
      </c>
      <c r="L1703" s="54" t="s">
        <v>9230</v>
      </c>
      <c r="M1703" s="54" t="s">
        <v>9228</v>
      </c>
      <c r="N1703" s="54" t="s">
        <v>256</v>
      </c>
      <c r="O1703" s="54" t="s">
        <v>256</v>
      </c>
      <c r="P1703" s="54" t="s">
        <v>268</v>
      </c>
      <c r="Q1703" s="54" t="s">
        <v>256</v>
      </c>
      <c r="R1703" s="54" t="s">
        <v>431</v>
      </c>
      <c r="S1703" s="71"/>
      <c r="T1703" s="54" t="s">
        <v>256</v>
      </c>
      <c r="U1703" s="71">
        <v>44462</v>
      </c>
      <c r="V1703" s="54" t="s">
        <v>256</v>
      </c>
      <c r="W1703" t="str">
        <f t="shared" si="26"/>
        <v>Sep-21</v>
      </c>
    </row>
    <row r="1704" spans="1:23" x14ac:dyDescent="0.25">
      <c r="A1704" s="54" t="s">
        <v>317</v>
      </c>
      <c r="B1704" s="54" t="s">
        <v>428</v>
      </c>
      <c r="C1704" s="54" t="s">
        <v>263</v>
      </c>
      <c r="D1704" s="54" t="s">
        <v>429</v>
      </c>
      <c r="E1704" s="54" t="s">
        <v>9231</v>
      </c>
      <c r="F1704" s="71">
        <v>44458</v>
      </c>
      <c r="G1704" s="72">
        <v>2.63</v>
      </c>
      <c r="H1704" s="72">
        <v>221.58</v>
      </c>
      <c r="I1704" s="54" t="s">
        <v>265</v>
      </c>
      <c r="J1704" s="54" t="s">
        <v>298</v>
      </c>
      <c r="K1704" s="54" t="s">
        <v>9232</v>
      </c>
      <c r="L1704" s="54" t="s">
        <v>9233</v>
      </c>
      <c r="M1704" s="54" t="s">
        <v>9231</v>
      </c>
      <c r="N1704" s="54" t="s">
        <v>256</v>
      </c>
      <c r="O1704" s="54" t="s">
        <v>256</v>
      </c>
      <c r="P1704" s="54" t="s">
        <v>268</v>
      </c>
      <c r="Q1704" s="54" t="s">
        <v>256</v>
      </c>
      <c r="R1704" s="54" t="s">
        <v>431</v>
      </c>
      <c r="S1704" s="71"/>
      <c r="T1704" s="54" t="s">
        <v>256</v>
      </c>
      <c r="U1704" s="71">
        <v>44458</v>
      </c>
      <c r="V1704" s="54" t="s">
        <v>256</v>
      </c>
      <c r="W1704" t="str">
        <f t="shared" si="26"/>
        <v>Sep-21</v>
      </c>
    </row>
    <row r="1705" spans="1:23" x14ac:dyDescent="0.25">
      <c r="A1705" s="54" t="s">
        <v>317</v>
      </c>
      <c r="B1705" s="54" t="s">
        <v>428</v>
      </c>
      <c r="C1705" s="54" t="s">
        <v>263</v>
      </c>
      <c r="D1705" s="54" t="s">
        <v>429</v>
      </c>
      <c r="E1705" s="54" t="s">
        <v>9234</v>
      </c>
      <c r="F1705" s="71">
        <v>44459</v>
      </c>
      <c r="G1705" s="72">
        <v>29.77</v>
      </c>
      <c r="H1705" s="72">
        <v>2508.12</v>
      </c>
      <c r="I1705" s="54" t="s">
        <v>265</v>
      </c>
      <c r="J1705" s="54" t="s">
        <v>298</v>
      </c>
      <c r="K1705" s="54" t="s">
        <v>9235</v>
      </c>
      <c r="L1705" s="54" t="s">
        <v>9236</v>
      </c>
      <c r="M1705" s="54" t="s">
        <v>9234</v>
      </c>
      <c r="N1705" s="54" t="s">
        <v>256</v>
      </c>
      <c r="O1705" s="54" t="s">
        <v>256</v>
      </c>
      <c r="P1705" s="54" t="s">
        <v>268</v>
      </c>
      <c r="Q1705" s="54" t="s">
        <v>256</v>
      </c>
      <c r="R1705" s="54" t="s">
        <v>431</v>
      </c>
      <c r="S1705" s="71"/>
      <c r="T1705" s="54" t="s">
        <v>256</v>
      </c>
      <c r="U1705" s="71">
        <v>44459</v>
      </c>
      <c r="V1705" s="54" t="s">
        <v>256</v>
      </c>
      <c r="W1705" t="str">
        <f t="shared" si="26"/>
        <v>Sep-21</v>
      </c>
    </row>
    <row r="1706" spans="1:23" x14ac:dyDescent="0.25">
      <c r="A1706" s="54" t="s">
        <v>317</v>
      </c>
      <c r="B1706" s="54" t="s">
        <v>428</v>
      </c>
      <c r="C1706" s="54" t="s">
        <v>263</v>
      </c>
      <c r="D1706" s="54" t="s">
        <v>429</v>
      </c>
      <c r="E1706" s="54" t="s">
        <v>9237</v>
      </c>
      <c r="F1706" s="71">
        <v>44459</v>
      </c>
      <c r="G1706" s="72">
        <v>336.68</v>
      </c>
      <c r="H1706" s="72">
        <v>28365.29</v>
      </c>
      <c r="I1706" s="54" t="s">
        <v>265</v>
      </c>
      <c r="J1706" s="54" t="s">
        <v>298</v>
      </c>
      <c r="K1706" s="54" t="s">
        <v>9238</v>
      </c>
      <c r="L1706" s="54" t="s">
        <v>9239</v>
      </c>
      <c r="M1706" s="54" t="s">
        <v>9237</v>
      </c>
      <c r="N1706" s="54" t="s">
        <v>256</v>
      </c>
      <c r="O1706" s="54" t="s">
        <v>256</v>
      </c>
      <c r="P1706" s="54" t="s">
        <v>268</v>
      </c>
      <c r="Q1706" s="54" t="s">
        <v>256</v>
      </c>
      <c r="R1706" s="54" t="s">
        <v>431</v>
      </c>
      <c r="S1706" s="71"/>
      <c r="T1706" s="54" t="s">
        <v>256</v>
      </c>
      <c r="U1706" s="71">
        <v>44459</v>
      </c>
      <c r="V1706" s="54" t="s">
        <v>256</v>
      </c>
      <c r="W1706" t="str">
        <f t="shared" si="26"/>
        <v>Sep-21</v>
      </c>
    </row>
    <row r="1707" spans="1:23" x14ac:dyDescent="0.25">
      <c r="A1707" s="54" t="s">
        <v>317</v>
      </c>
      <c r="B1707" s="54" t="s">
        <v>428</v>
      </c>
      <c r="C1707" s="54" t="s">
        <v>263</v>
      </c>
      <c r="D1707" s="54" t="s">
        <v>429</v>
      </c>
      <c r="E1707" s="54" t="s">
        <v>9240</v>
      </c>
      <c r="F1707" s="71">
        <v>44459</v>
      </c>
      <c r="G1707" s="72">
        <v>112.06</v>
      </c>
      <c r="H1707" s="72">
        <v>9441.06</v>
      </c>
      <c r="I1707" s="54" t="s">
        <v>265</v>
      </c>
      <c r="J1707" s="54" t="s">
        <v>298</v>
      </c>
      <c r="K1707" s="54" t="s">
        <v>9241</v>
      </c>
      <c r="L1707" s="54" t="s">
        <v>9242</v>
      </c>
      <c r="M1707" s="54" t="s">
        <v>9240</v>
      </c>
      <c r="N1707" s="54" t="s">
        <v>256</v>
      </c>
      <c r="O1707" s="54" t="s">
        <v>256</v>
      </c>
      <c r="P1707" s="54" t="s">
        <v>268</v>
      </c>
      <c r="Q1707" s="54" t="s">
        <v>256</v>
      </c>
      <c r="R1707" s="54" t="s">
        <v>431</v>
      </c>
      <c r="S1707" s="71"/>
      <c r="T1707" s="54" t="s">
        <v>256</v>
      </c>
      <c r="U1707" s="71">
        <v>44459</v>
      </c>
      <c r="V1707" s="54" t="s">
        <v>256</v>
      </c>
      <c r="W1707" t="str">
        <f t="shared" si="26"/>
        <v>Sep-21</v>
      </c>
    </row>
    <row r="1708" spans="1:23" x14ac:dyDescent="0.25">
      <c r="A1708" s="54" t="s">
        <v>317</v>
      </c>
      <c r="B1708" s="54" t="s">
        <v>428</v>
      </c>
      <c r="C1708" s="54" t="s">
        <v>263</v>
      </c>
      <c r="D1708" s="54" t="s">
        <v>429</v>
      </c>
      <c r="E1708" s="54" t="s">
        <v>9243</v>
      </c>
      <c r="F1708" s="71">
        <v>44459</v>
      </c>
      <c r="G1708" s="72">
        <v>19.38</v>
      </c>
      <c r="H1708" s="72">
        <v>1632.77</v>
      </c>
      <c r="I1708" s="54" t="s">
        <v>265</v>
      </c>
      <c r="J1708" s="54" t="s">
        <v>298</v>
      </c>
      <c r="K1708" s="54" t="s">
        <v>9244</v>
      </c>
      <c r="L1708" s="54" t="s">
        <v>9245</v>
      </c>
      <c r="M1708" s="54" t="s">
        <v>9243</v>
      </c>
      <c r="N1708" s="54" t="s">
        <v>256</v>
      </c>
      <c r="O1708" s="54" t="s">
        <v>256</v>
      </c>
      <c r="P1708" s="54" t="s">
        <v>268</v>
      </c>
      <c r="Q1708" s="54" t="s">
        <v>256</v>
      </c>
      <c r="R1708" s="54" t="s">
        <v>431</v>
      </c>
      <c r="S1708" s="71"/>
      <c r="T1708" s="54" t="s">
        <v>256</v>
      </c>
      <c r="U1708" s="71">
        <v>44459</v>
      </c>
      <c r="V1708" s="54" t="s">
        <v>256</v>
      </c>
      <c r="W1708" t="str">
        <f t="shared" si="26"/>
        <v>Sep-21</v>
      </c>
    </row>
    <row r="1709" spans="1:23" x14ac:dyDescent="0.25">
      <c r="A1709" s="54" t="s">
        <v>317</v>
      </c>
      <c r="B1709" s="54" t="s">
        <v>428</v>
      </c>
      <c r="C1709" s="54" t="s">
        <v>263</v>
      </c>
      <c r="D1709" s="54" t="s">
        <v>429</v>
      </c>
      <c r="E1709" s="54" t="s">
        <v>9246</v>
      </c>
      <c r="F1709" s="71">
        <v>44458</v>
      </c>
      <c r="G1709" s="72">
        <v>77.23</v>
      </c>
      <c r="H1709" s="72">
        <v>6506.63</v>
      </c>
      <c r="I1709" s="54" t="s">
        <v>265</v>
      </c>
      <c r="J1709" s="54" t="s">
        <v>298</v>
      </c>
      <c r="K1709" s="54" t="s">
        <v>9247</v>
      </c>
      <c r="L1709" s="54" t="s">
        <v>9248</v>
      </c>
      <c r="M1709" s="54" t="s">
        <v>9246</v>
      </c>
      <c r="N1709" s="54" t="s">
        <v>256</v>
      </c>
      <c r="O1709" s="54" t="s">
        <v>256</v>
      </c>
      <c r="P1709" s="54" t="s">
        <v>268</v>
      </c>
      <c r="Q1709" s="54" t="s">
        <v>256</v>
      </c>
      <c r="R1709" s="54" t="s">
        <v>431</v>
      </c>
      <c r="S1709" s="71"/>
      <c r="T1709" s="54" t="s">
        <v>256</v>
      </c>
      <c r="U1709" s="71">
        <v>44458</v>
      </c>
      <c r="V1709" s="54" t="s">
        <v>256</v>
      </c>
      <c r="W1709" t="str">
        <f t="shared" si="26"/>
        <v>Sep-21</v>
      </c>
    </row>
    <row r="1710" spans="1:23" x14ac:dyDescent="0.25">
      <c r="A1710" s="54" t="s">
        <v>317</v>
      </c>
      <c r="B1710" s="54" t="s">
        <v>428</v>
      </c>
      <c r="C1710" s="54" t="s">
        <v>263</v>
      </c>
      <c r="D1710" s="54" t="s">
        <v>429</v>
      </c>
      <c r="E1710" s="54" t="s">
        <v>9249</v>
      </c>
      <c r="F1710" s="71">
        <v>44458</v>
      </c>
      <c r="G1710" s="72">
        <v>59.61</v>
      </c>
      <c r="H1710" s="72">
        <v>5022.1400000000003</v>
      </c>
      <c r="I1710" s="54" t="s">
        <v>265</v>
      </c>
      <c r="J1710" s="54" t="s">
        <v>298</v>
      </c>
      <c r="K1710" s="54" t="s">
        <v>9250</v>
      </c>
      <c r="L1710" s="54" t="s">
        <v>9251</v>
      </c>
      <c r="M1710" s="54" t="s">
        <v>9249</v>
      </c>
      <c r="N1710" s="54" t="s">
        <v>256</v>
      </c>
      <c r="O1710" s="54" t="s">
        <v>256</v>
      </c>
      <c r="P1710" s="54" t="s">
        <v>268</v>
      </c>
      <c r="Q1710" s="54" t="s">
        <v>256</v>
      </c>
      <c r="R1710" s="54" t="s">
        <v>431</v>
      </c>
      <c r="S1710" s="71"/>
      <c r="T1710" s="54" t="s">
        <v>256</v>
      </c>
      <c r="U1710" s="71">
        <v>44458</v>
      </c>
      <c r="V1710" s="54" t="s">
        <v>256</v>
      </c>
      <c r="W1710" t="str">
        <f t="shared" si="26"/>
        <v>Sep-21</v>
      </c>
    </row>
    <row r="1711" spans="1:23" x14ac:dyDescent="0.25">
      <c r="A1711" s="54" t="s">
        <v>317</v>
      </c>
      <c r="B1711" s="54" t="s">
        <v>428</v>
      </c>
      <c r="C1711" s="54" t="s">
        <v>263</v>
      </c>
      <c r="D1711" s="54" t="s">
        <v>429</v>
      </c>
      <c r="E1711" s="54" t="s">
        <v>9252</v>
      </c>
      <c r="F1711" s="71">
        <v>44458</v>
      </c>
      <c r="G1711" s="72">
        <v>31.8</v>
      </c>
      <c r="H1711" s="72">
        <v>2679.15</v>
      </c>
      <c r="I1711" s="54" t="s">
        <v>265</v>
      </c>
      <c r="J1711" s="54" t="s">
        <v>298</v>
      </c>
      <c r="K1711" s="54" t="s">
        <v>9253</v>
      </c>
      <c r="L1711" s="54" t="s">
        <v>9254</v>
      </c>
      <c r="M1711" s="54" t="s">
        <v>9252</v>
      </c>
      <c r="N1711" s="54" t="s">
        <v>256</v>
      </c>
      <c r="O1711" s="54" t="s">
        <v>256</v>
      </c>
      <c r="P1711" s="54" t="s">
        <v>268</v>
      </c>
      <c r="Q1711" s="54" t="s">
        <v>256</v>
      </c>
      <c r="R1711" s="54" t="s">
        <v>431</v>
      </c>
      <c r="S1711" s="71"/>
      <c r="T1711" s="54" t="s">
        <v>256</v>
      </c>
      <c r="U1711" s="71">
        <v>44458</v>
      </c>
      <c r="V1711" s="54" t="s">
        <v>256</v>
      </c>
      <c r="W1711" t="str">
        <f t="shared" si="26"/>
        <v>Sep-21</v>
      </c>
    </row>
    <row r="1712" spans="1:23" x14ac:dyDescent="0.25">
      <c r="A1712" s="54" t="s">
        <v>317</v>
      </c>
      <c r="B1712" s="54" t="s">
        <v>428</v>
      </c>
      <c r="C1712" s="54" t="s">
        <v>263</v>
      </c>
      <c r="D1712" s="54" t="s">
        <v>429</v>
      </c>
      <c r="E1712" s="54" t="s">
        <v>9255</v>
      </c>
      <c r="F1712" s="71">
        <v>44458</v>
      </c>
      <c r="G1712" s="72">
        <v>216.8</v>
      </c>
      <c r="H1712" s="72">
        <v>18265.400000000001</v>
      </c>
      <c r="I1712" s="54" t="s">
        <v>265</v>
      </c>
      <c r="J1712" s="54" t="s">
        <v>298</v>
      </c>
      <c r="K1712" s="54" t="s">
        <v>9256</v>
      </c>
      <c r="L1712" s="54" t="s">
        <v>9257</v>
      </c>
      <c r="M1712" s="54" t="s">
        <v>9255</v>
      </c>
      <c r="N1712" s="54" t="s">
        <v>256</v>
      </c>
      <c r="O1712" s="54" t="s">
        <v>256</v>
      </c>
      <c r="P1712" s="54" t="s">
        <v>268</v>
      </c>
      <c r="Q1712" s="54" t="s">
        <v>256</v>
      </c>
      <c r="R1712" s="54" t="s">
        <v>431</v>
      </c>
      <c r="S1712" s="71"/>
      <c r="T1712" s="54" t="s">
        <v>256</v>
      </c>
      <c r="U1712" s="71">
        <v>44458</v>
      </c>
      <c r="V1712" s="54" t="s">
        <v>256</v>
      </c>
      <c r="W1712" t="str">
        <f t="shared" si="26"/>
        <v>Sep-21</v>
      </c>
    </row>
    <row r="1713" spans="1:23" x14ac:dyDescent="0.25">
      <c r="A1713" s="54" t="s">
        <v>317</v>
      </c>
      <c r="B1713" s="54" t="s">
        <v>428</v>
      </c>
      <c r="C1713" s="54" t="s">
        <v>263</v>
      </c>
      <c r="D1713" s="54" t="s">
        <v>429</v>
      </c>
      <c r="E1713" s="54" t="s">
        <v>9258</v>
      </c>
      <c r="F1713" s="71">
        <v>44459</v>
      </c>
      <c r="G1713" s="72">
        <v>334.47</v>
      </c>
      <c r="H1713" s="72">
        <v>28179.1</v>
      </c>
      <c r="I1713" s="54" t="s">
        <v>265</v>
      </c>
      <c r="J1713" s="54" t="s">
        <v>298</v>
      </c>
      <c r="K1713" s="54" t="s">
        <v>9259</v>
      </c>
      <c r="L1713" s="54" t="s">
        <v>9260</v>
      </c>
      <c r="M1713" s="54" t="s">
        <v>9258</v>
      </c>
      <c r="N1713" s="54" t="s">
        <v>256</v>
      </c>
      <c r="O1713" s="54" t="s">
        <v>256</v>
      </c>
      <c r="P1713" s="54" t="s">
        <v>268</v>
      </c>
      <c r="Q1713" s="54" t="s">
        <v>256</v>
      </c>
      <c r="R1713" s="54" t="s">
        <v>431</v>
      </c>
      <c r="S1713" s="71"/>
      <c r="T1713" s="54" t="s">
        <v>256</v>
      </c>
      <c r="U1713" s="71">
        <v>44459</v>
      </c>
      <c r="V1713" s="54" t="s">
        <v>256</v>
      </c>
      <c r="W1713" t="str">
        <f t="shared" si="26"/>
        <v>Sep-21</v>
      </c>
    </row>
    <row r="1714" spans="1:23" x14ac:dyDescent="0.25">
      <c r="A1714" s="54" t="s">
        <v>317</v>
      </c>
      <c r="B1714" s="54" t="s">
        <v>428</v>
      </c>
      <c r="C1714" s="54" t="s">
        <v>263</v>
      </c>
      <c r="D1714" s="54" t="s">
        <v>429</v>
      </c>
      <c r="E1714" s="54" t="s">
        <v>9261</v>
      </c>
      <c r="F1714" s="71">
        <v>44458</v>
      </c>
      <c r="G1714" s="72">
        <v>55.2</v>
      </c>
      <c r="H1714" s="72">
        <v>4650.6000000000004</v>
      </c>
      <c r="I1714" s="54" t="s">
        <v>265</v>
      </c>
      <c r="J1714" s="54" t="s">
        <v>298</v>
      </c>
      <c r="K1714" s="54" t="s">
        <v>9262</v>
      </c>
      <c r="L1714" s="54" t="s">
        <v>9263</v>
      </c>
      <c r="M1714" s="54" t="s">
        <v>9261</v>
      </c>
      <c r="N1714" s="54" t="s">
        <v>256</v>
      </c>
      <c r="O1714" s="54" t="s">
        <v>256</v>
      </c>
      <c r="P1714" s="54" t="s">
        <v>268</v>
      </c>
      <c r="Q1714" s="54" t="s">
        <v>256</v>
      </c>
      <c r="R1714" s="54" t="s">
        <v>431</v>
      </c>
      <c r="S1714" s="71"/>
      <c r="T1714" s="54" t="s">
        <v>256</v>
      </c>
      <c r="U1714" s="71">
        <v>44458</v>
      </c>
      <c r="V1714" s="54" t="s">
        <v>256</v>
      </c>
      <c r="W1714" t="str">
        <f t="shared" si="26"/>
        <v>Sep-21</v>
      </c>
    </row>
    <row r="1715" spans="1:23" x14ac:dyDescent="0.25">
      <c r="A1715" s="54" t="s">
        <v>317</v>
      </c>
      <c r="B1715" s="54" t="s">
        <v>428</v>
      </c>
      <c r="C1715" s="54" t="s">
        <v>263</v>
      </c>
      <c r="D1715" s="54" t="s">
        <v>429</v>
      </c>
      <c r="E1715" s="54" t="s">
        <v>9264</v>
      </c>
      <c r="F1715" s="71">
        <v>44454</v>
      </c>
      <c r="G1715" s="72">
        <v>1931.5</v>
      </c>
      <c r="H1715" s="72">
        <v>162728.88</v>
      </c>
      <c r="I1715" s="54" t="s">
        <v>265</v>
      </c>
      <c r="J1715" s="54" t="s">
        <v>298</v>
      </c>
      <c r="K1715" s="54" t="s">
        <v>9265</v>
      </c>
      <c r="L1715" s="54" t="s">
        <v>9266</v>
      </c>
      <c r="M1715" s="54" t="s">
        <v>9264</v>
      </c>
      <c r="N1715" s="54" t="s">
        <v>256</v>
      </c>
      <c r="O1715" s="54" t="s">
        <v>256</v>
      </c>
      <c r="P1715" s="54" t="s">
        <v>268</v>
      </c>
      <c r="Q1715" s="54" t="s">
        <v>256</v>
      </c>
      <c r="R1715" s="54" t="s">
        <v>431</v>
      </c>
      <c r="S1715" s="71"/>
      <c r="T1715" s="54" t="s">
        <v>256</v>
      </c>
      <c r="U1715" s="71">
        <v>44454</v>
      </c>
      <c r="V1715" s="54" t="s">
        <v>256</v>
      </c>
      <c r="W1715" t="str">
        <f t="shared" si="26"/>
        <v>Sep-21</v>
      </c>
    </row>
    <row r="1716" spans="1:23" x14ac:dyDescent="0.25">
      <c r="A1716" s="54" t="s">
        <v>317</v>
      </c>
      <c r="B1716" s="54" t="s">
        <v>428</v>
      </c>
      <c r="C1716" s="54" t="s">
        <v>263</v>
      </c>
      <c r="D1716" s="54" t="s">
        <v>429</v>
      </c>
      <c r="E1716" s="54" t="s">
        <v>9267</v>
      </c>
      <c r="F1716" s="71">
        <v>44455</v>
      </c>
      <c r="G1716" s="72">
        <v>5.88</v>
      </c>
      <c r="H1716" s="72">
        <v>495.39</v>
      </c>
      <c r="I1716" s="54" t="s">
        <v>265</v>
      </c>
      <c r="J1716" s="54" t="s">
        <v>298</v>
      </c>
      <c r="K1716" s="54" t="s">
        <v>9268</v>
      </c>
      <c r="L1716" s="54" t="s">
        <v>9269</v>
      </c>
      <c r="M1716" s="54" t="s">
        <v>9267</v>
      </c>
      <c r="N1716" s="54" t="s">
        <v>256</v>
      </c>
      <c r="O1716" s="54" t="s">
        <v>256</v>
      </c>
      <c r="P1716" s="54" t="s">
        <v>268</v>
      </c>
      <c r="Q1716" s="54" t="s">
        <v>256</v>
      </c>
      <c r="R1716" s="54" t="s">
        <v>431</v>
      </c>
      <c r="S1716" s="71"/>
      <c r="T1716" s="54" t="s">
        <v>256</v>
      </c>
      <c r="U1716" s="71">
        <v>44455</v>
      </c>
      <c r="V1716" s="54" t="s">
        <v>256</v>
      </c>
      <c r="W1716" t="str">
        <f t="shared" si="26"/>
        <v>Sep-21</v>
      </c>
    </row>
    <row r="1717" spans="1:23" x14ac:dyDescent="0.25">
      <c r="A1717" s="54" t="s">
        <v>317</v>
      </c>
      <c r="B1717" s="54" t="s">
        <v>428</v>
      </c>
      <c r="C1717" s="54" t="s">
        <v>263</v>
      </c>
      <c r="D1717" s="54" t="s">
        <v>429</v>
      </c>
      <c r="E1717" s="54" t="s">
        <v>9270</v>
      </c>
      <c r="F1717" s="71">
        <v>44454</v>
      </c>
      <c r="G1717" s="72">
        <v>1637.47</v>
      </c>
      <c r="H1717" s="72">
        <v>137956.85</v>
      </c>
      <c r="I1717" s="54" t="s">
        <v>265</v>
      </c>
      <c r="J1717" s="54" t="s">
        <v>298</v>
      </c>
      <c r="K1717" s="54" t="s">
        <v>9271</v>
      </c>
      <c r="L1717" s="54" t="s">
        <v>9272</v>
      </c>
      <c r="M1717" s="54" t="s">
        <v>9270</v>
      </c>
      <c r="N1717" s="54" t="s">
        <v>256</v>
      </c>
      <c r="O1717" s="54" t="s">
        <v>256</v>
      </c>
      <c r="P1717" s="54" t="s">
        <v>268</v>
      </c>
      <c r="Q1717" s="54" t="s">
        <v>256</v>
      </c>
      <c r="R1717" s="54" t="s">
        <v>431</v>
      </c>
      <c r="S1717" s="71"/>
      <c r="T1717" s="54" t="s">
        <v>256</v>
      </c>
      <c r="U1717" s="71">
        <v>44454</v>
      </c>
      <c r="V1717" s="54" t="s">
        <v>256</v>
      </c>
      <c r="W1717" t="str">
        <f t="shared" si="26"/>
        <v>Sep-21</v>
      </c>
    </row>
    <row r="1718" spans="1:23" x14ac:dyDescent="0.25">
      <c r="A1718" s="54" t="s">
        <v>317</v>
      </c>
      <c r="B1718" s="54" t="s">
        <v>428</v>
      </c>
      <c r="C1718" s="54" t="s">
        <v>263</v>
      </c>
      <c r="D1718" s="54" t="s">
        <v>429</v>
      </c>
      <c r="E1718" s="54" t="s">
        <v>9273</v>
      </c>
      <c r="F1718" s="71">
        <v>44441</v>
      </c>
      <c r="G1718" s="72">
        <v>8118.18</v>
      </c>
      <c r="H1718" s="72">
        <v>683956.67</v>
      </c>
      <c r="I1718" s="54" t="s">
        <v>265</v>
      </c>
      <c r="J1718" s="54" t="s">
        <v>573</v>
      </c>
      <c r="K1718" s="54" t="s">
        <v>6804</v>
      </c>
      <c r="L1718" s="54" t="s">
        <v>9274</v>
      </c>
      <c r="M1718" s="54" t="s">
        <v>9273</v>
      </c>
      <c r="N1718" s="54" t="s">
        <v>256</v>
      </c>
      <c r="O1718" s="54" t="s">
        <v>256</v>
      </c>
      <c r="P1718" s="54" t="s">
        <v>445</v>
      </c>
      <c r="Q1718" s="54" t="s">
        <v>256</v>
      </c>
      <c r="R1718" s="54" t="s">
        <v>431</v>
      </c>
      <c r="S1718" s="71"/>
      <c r="T1718" s="54" t="s">
        <v>256</v>
      </c>
      <c r="U1718" s="71">
        <v>44441</v>
      </c>
      <c r="V1718" s="54" t="s">
        <v>256</v>
      </c>
      <c r="W1718" t="str">
        <f t="shared" si="26"/>
        <v>Sep-21</v>
      </c>
    </row>
    <row r="1719" spans="1:23" x14ac:dyDescent="0.25">
      <c r="A1719" s="54" t="s">
        <v>317</v>
      </c>
      <c r="B1719" s="54" t="s">
        <v>428</v>
      </c>
      <c r="C1719" s="54" t="s">
        <v>263</v>
      </c>
      <c r="D1719" s="54" t="s">
        <v>429</v>
      </c>
      <c r="E1719" s="54" t="s">
        <v>9275</v>
      </c>
      <c r="F1719" s="71">
        <v>44454</v>
      </c>
      <c r="G1719" s="72">
        <v>534.76</v>
      </c>
      <c r="H1719" s="72">
        <v>45053.53</v>
      </c>
      <c r="I1719" s="54" t="s">
        <v>265</v>
      </c>
      <c r="J1719" s="54" t="s">
        <v>573</v>
      </c>
      <c r="K1719" s="54" t="s">
        <v>6804</v>
      </c>
      <c r="L1719" s="54" t="s">
        <v>9276</v>
      </c>
      <c r="M1719" s="54" t="s">
        <v>9275</v>
      </c>
      <c r="N1719" s="54" t="s">
        <v>256</v>
      </c>
      <c r="O1719" s="54" t="s">
        <v>256</v>
      </c>
      <c r="P1719" s="54" t="s">
        <v>445</v>
      </c>
      <c r="Q1719" s="54" t="s">
        <v>256</v>
      </c>
      <c r="R1719" s="54" t="s">
        <v>431</v>
      </c>
      <c r="S1719" s="71"/>
      <c r="T1719" s="54" t="s">
        <v>256</v>
      </c>
      <c r="U1719" s="71">
        <v>44454</v>
      </c>
      <c r="V1719" s="54" t="s">
        <v>256</v>
      </c>
      <c r="W1719" t="str">
        <f t="shared" si="26"/>
        <v>Sep-21</v>
      </c>
    </row>
    <row r="1720" spans="1:23" x14ac:dyDescent="0.25">
      <c r="A1720" s="54" t="s">
        <v>317</v>
      </c>
      <c r="B1720" s="54" t="s">
        <v>428</v>
      </c>
      <c r="C1720" s="54" t="s">
        <v>263</v>
      </c>
      <c r="D1720" s="54" t="s">
        <v>429</v>
      </c>
      <c r="E1720" s="54" t="s">
        <v>9277</v>
      </c>
      <c r="F1720" s="71">
        <v>44441</v>
      </c>
      <c r="G1720" s="72">
        <v>484.3</v>
      </c>
      <c r="H1720" s="72">
        <v>40802.28</v>
      </c>
      <c r="I1720" s="54" t="s">
        <v>265</v>
      </c>
      <c r="J1720" s="54" t="s">
        <v>573</v>
      </c>
      <c r="K1720" s="54" t="s">
        <v>6814</v>
      </c>
      <c r="L1720" s="54" t="s">
        <v>9278</v>
      </c>
      <c r="M1720" s="54" t="s">
        <v>9277</v>
      </c>
      <c r="N1720" s="54" t="s">
        <v>256</v>
      </c>
      <c r="O1720" s="54" t="s">
        <v>256</v>
      </c>
      <c r="P1720" s="54" t="s">
        <v>445</v>
      </c>
      <c r="Q1720" s="54" t="s">
        <v>256</v>
      </c>
      <c r="R1720" s="54" t="s">
        <v>431</v>
      </c>
      <c r="S1720" s="71"/>
      <c r="T1720" s="54" t="s">
        <v>256</v>
      </c>
      <c r="U1720" s="71">
        <v>44441</v>
      </c>
      <c r="V1720" s="54" t="s">
        <v>256</v>
      </c>
      <c r="W1720" t="str">
        <f t="shared" si="26"/>
        <v>Sep-21</v>
      </c>
    </row>
    <row r="1721" spans="1:23" x14ac:dyDescent="0.25">
      <c r="A1721" s="54" t="s">
        <v>317</v>
      </c>
      <c r="B1721" s="54" t="s">
        <v>428</v>
      </c>
      <c r="C1721" s="54" t="s">
        <v>263</v>
      </c>
      <c r="D1721" s="54" t="s">
        <v>429</v>
      </c>
      <c r="E1721" s="54" t="s">
        <v>9279</v>
      </c>
      <c r="F1721" s="71">
        <v>44441</v>
      </c>
      <c r="G1721" s="72">
        <v>1003.98</v>
      </c>
      <c r="H1721" s="72">
        <v>84585.32</v>
      </c>
      <c r="I1721" s="54" t="s">
        <v>265</v>
      </c>
      <c r="J1721" s="54" t="s">
        <v>573</v>
      </c>
      <c r="K1721" s="54" t="s">
        <v>6814</v>
      </c>
      <c r="L1721" s="54" t="s">
        <v>9280</v>
      </c>
      <c r="M1721" s="54" t="s">
        <v>9279</v>
      </c>
      <c r="N1721" s="54" t="s">
        <v>256</v>
      </c>
      <c r="O1721" s="54" t="s">
        <v>256</v>
      </c>
      <c r="P1721" s="54" t="s">
        <v>445</v>
      </c>
      <c r="Q1721" s="54" t="s">
        <v>256</v>
      </c>
      <c r="R1721" s="54" t="s">
        <v>431</v>
      </c>
      <c r="S1721" s="71"/>
      <c r="T1721" s="54" t="s">
        <v>256</v>
      </c>
      <c r="U1721" s="71">
        <v>44441</v>
      </c>
      <c r="V1721" s="54" t="s">
        <v>256</v>
      </c>
      <c r="W1721" t="str">
        <f t="shared" si="26"/>
        <v>Sep-21</v>
      </c>
    </row>
    <row r="1722" spans="1:23" x14ac:dyDescent="0.25">
      <c r="A1722" s="54" t="s">
        <v>317</v>
      </c>
      <c r="B1722" s="54" t="s">
        <v>428</v>
      </c>
      <c r="C1722" s="54" t="s">
        <v>263</v>
      </c>
      <c r="D1722" s="54" t="s">
        <v>429</v>
      </c>
      <c r="E1722" s="54" t="s">
        <v>9281</v>
      </c>
      <c r="F1722" s="71">
        <v>44441</v>
      </c>
      <c r="G1722" s="72">
        <v>79.17</v>
      </c>
      <c r="H1722" s="72">
        <v>6670.07</v>
      </c>
      <c r="I1722" s="54" t="s">
        <v>265</v>
      </c>
      <c r="J1722" s="54" t="s">
        <v>573</v>
      </c>
      <c r="K1722" s="54" t="s">
        <v>6823</v>
      </c>
      <c r="L1722" s="54" t="s">
        <v>9282</v>
      </c>
      <c r="M1722" s="54" t="s">
        <v>9281</v>
      </c>
      <c r="N1722" s="54" t="s">
        <v>256</v>
      </c>
      <c r="O1722" s="54" t="s">
        <v>256</v>
      </c>
      <c r="P1722" s="54" t="s">
        <v>445</v>
      </c>
      <c r="Q1722" s="54" t="s">
        <v>256</v>
      </c>
      <c r="R1722" s="54" t="s">
        <v>431</v>
      </c>
      <c r="S1722" s="71"/>
      <c r="T1722" s="54" t="s">
        <v>256</v>
      </c>
      <c r="U1722" s="71">
        <v>44441</v>
      </c>
      <c r="V1722" s="54" t="s">
        <v>256</v>
      </c>
      <c r="W1722" t="str">
        <f t="shared" si="26"/>
        <v>Sep-21</v>
      </c>
    </row>
    <row r="1723" spans="1:23" x14ac:dyDescent="0.25">
      <c r="A1723" s="54" t="s">
        <v>317</v>
      </c>
      <c r="B1723" s="54" t="s">
        <v>428</v>
      </c>
      <c r="C1723" s="54" t="s">
        <v>263</v>
      </c>
      <c r="D1723" s="54" t="s">
        <v>429</v>
      </c>
      <c r="E1723" s="54" t="s">
        <v>9283</v>
      </c>
      <c r="F1723" s="71">
        <v>44454</v>
      </c>
      <c r="G1723" s="72">
        <v>13470.65</v>
      </c>
      <c r="H1723" s="72">
        <v>1134902.26</v>
      </c>
      <c r="I1723" s="54" t="s">
        <v>265</v>
      </c>
      <c r="J1723" s="54" t="s">
        <v>573</v>
      </c>
      <c r="K1723" s="54" t="s">
        <v>9284</v>
      </c>
      <c r="L1723" s="54" t="s">
        <v>9285</v>
      </c>
      <c r="M1723" s="54" t="s">
        <v>9283</v>
      </c>
      <c r="N1723" s="54" t="s">
        <v>256</v>
      </c>
      <c r="O1723" s="54" t="s">
        <v>256</v>
      </c>
      <c r="P1723" s="54" t="s">
        <v>445</v>
      </c>
      <c r="Q1723" s="54" t="s">
        <v>256</v>
      </c>
      <c r="R1723" s="54" t="s">
        <v>431</v>
      </c>
      <c r="S1723" s="71"/>
      <c r="T1723" s="54" t="s">
        <v>256</v>
      </c>
      <c r="U1723" s="71">
        <v>44454</v>
      </c>
      <c r="V1723" s="54" t="s">
        <v>256</v>
      </c>
      <c r="W1723" t="str">
        <f t="shared" si="26"/>
        <v>Sep-21</v>
      </c>
    </row>
    <row r="1724" spans="1:23" x14ac:dyDescent="0.25">
      <c r="A1724" s="54" t="s">
        <v>317</v>
      </c>
      <c r="B1724" s="54" t="s">
        <v>428</v>
      </c>
      <c r="C1724" s="54" t="s">
        <v>263</v>
      </c>
      <c r="D1724" s="54" t="s">
        <v>429</v>
      </c>
      <c r="E1724" s="54" t="s">
        <v>9286</v>
      </c>
      <c r="F1724" s="71">
        <v>44441</v>
      </c>
      <c r="G1724" s="72">
        <v>466.61</v>
      </c>
      <c r="H1724" s="72">
        <v>39311.89</v>
      </c>
      <c r="I1724" s="54" t="s">
        <v>265</v>
      </c>
      <c r="J1724" s="54" t="s">
        <v>573</v>
      </c>
      <c r="K1724" s="54" t="s">
        <v>9287</v>
      </c>
      <c r="L1724" s="54" t="s">
        <v>9288</v>
      </c>
      <c r="M1724" s="54" t="s">
        <v>9286</v>
      </c>
      <c r="N1724" s="54" t="s">
        <v>256</v>
      </c>
      <c r="O1724" s="54" t="s">
        <v>256</v>
      </c>
      <c r="P1724" s="54" t="s">
        <v>445</v>
      </c>
      <c r="Q1724" s="54" t="s">
        <v>256</v>
      </c>
      <c r="R1724" s="54" t="s">
        <v>431</v>
      </c>
      <c r="S1724" s="71"/>
      <c r="T1724" s="54" t="s">
        <v>256</v>
      </c>
      <c r="U1724" s="71">
        <v>44441</v>
      </c>
      <c r="V1724" s="54" t="s">
        <v>256</v>
      </c>
      <c r="W1724" t="str">
        <f t="shared" si="26"/>
        <v>Sep-21</v>
      </c>
    </row>
    <row r="1725" spans="1:23" x14ac:dyDescent="0.25">
      <c r="A1725" s="54" t="s">
        <v>317</v>
      </c>
      <c r="B1725" s="54" t="s">
        <v>428</v>
      </c>
      <c r="C1725" s="54" t="s">
        <v>263</v>
      </c>
      <c r="D1725" s="54" t="s">
        <v>429</v>
      </c>
      <c r="E1725" s="54" t="s">
        <v>9289</v>
      </c>
      <c r="F1725" s="71">
        <v>44446</v>
      </c>
      <c r="G1725" s="72">
        <v>327.60000000000002</v>
      </c>
      <c r="H1725" s="72">
        <v>27600.3</v>
      </c>
      <c r="I1725" s="54" t="s">
        <v>265</v>
      </c>
      <c r="J1725" s="54" t="s">
        <v>573</v>
      </c>
      <c r="K1725" s="54" t="s">
        <v>9290</v>
      </c>
      <c r="L1725" s="54" t="s">
        <v>9291</v>
      </c>
      <c r="M1725" s="54" t="s">
        <v>9289</v>
      </c>
      <c r="N1725" s="54" t="s">
        <v>256</v>
      </c>
      <c r="O1725" s="54" t="s">
        <v>256</v>
      </c>
      <c r="P1725" s="54" t="s">
        <v>445</v>
      </c>
      <c r="Q1725" s="54" t="s">
        <v>256</v>
      </c>
      <c r="R1725" s="54" t="s">
        <v>431</v>
      </c>
      <c r="S1725" s="71"/>
      <c r="T1725" s="54" t="s">
        <v>256</v>
      </c>
      <c r="U1725" s="71">
        <v>44446</v>
      </c>
      <c r="V1725" s="54" t="s">
        <v>256</v>
      </c>
      <c r="W1725" t="str">
        <f t="shared" si="26"/>
        <v>Sep-21</v>
      </c>
    </row>
    <row r="1726" spans="1:23" x14ac:dyDescent="0.25">
      <c r="A1726" s="54" t="s">
        <v>317</v>
      </c>
      <c r="B1726" s="54" t="s">
        <v>428</v>
      </c>
      <c r="C1726" s="54" t="s">
        <v>263</v>
      </c>
      <c r="D1726" s="54" t="s">
        <v>429</v>
      </c>
      <c r="E1726" s="54" t="s">
        <v>9292</v>
      </c>
      <c r="F1726" s="71">
        <v>44440</v>
      </c>
      <c r="G1726" s="72">
        <v>2457</v>
      </c>
      <c r="H1726" s="72">
        <v>207002.25</v>
      </c>
      <c r="I1726" s="54" t="s">
        <v>265</v>
      </c>
      <c r="J1726" s="54" t="s">
        <v>573</v>
      </c>
      <c r="K1726" s="54" t="s">
        <v>6790</v>
      </c>
      <c r="L1726" s="54" t="s">
        <v>9293</v>
      </c>
      <c r="M1726" s="54" t="s">
        <v>9292</v>
      </c>
      <c r="N1726" s="54" t="s">
        <v>256</v>
      </c>
      <c r="O1726" s="54" t="s">
        <v>256</v>
      </c>
      <c r="P1726" s="54" t="s">
        <v>445</v>
      </c>
      <c r="Q1726" s="54" t="s">
        <v>256</v>
      </c>
      <c r="R1726" s="54" t="s">
        <v>431</v>
      </c>
      <c r="S1726" s="71"/>
      <c r="T1726" s="54" t="s">
        <v>256</v>
      </c>
      <c r="U1726" s="71">
        <v>44440</v>
      </c>
      <c r="V1726" s="54" t="s">
        <v>256</v>
      </c>
      <c r="W1726" t="str">
        <f t="shared" si="26"/>
        <v>Sep-21</v>
      </c>
    </row>
    <row r="1727" spans="1:23" x14ac:dyDescent="0.25">
      <c r="A1727" s="54" t="s">
        <v>317</v>
      </c>
      <c r="B1727" s="54" t="s">
        <v>428</v>
      </c>
      <c r="C1727" s="54" t="s">
        <v>263</v>
      </c>
      <c r="D1727" s="54" t="s">
        <v>429</v>
      </c>
      <c r="E1727" s="54" t="s">
        <v>9294</v>
      </c>
      <c r="F1727" s="71">
        <v>44446</v>
      </c>
      <c r="G1727" s="72">
        <v>4026.82</v>
      </c>
      <c r="H1727" s="72">
        <v>339259.59</v>
      </c>
      <c r="I1727" s="54" t="s">
        <v>265</v>
      </c>
      <c r="J1727" s="54" t="s">
        <v>573</v>
      </c>
      <c r="K1727" s="54" t="s">
        <v>6790</v>
      </c>
      <c r="L1727" s="54" t="s">
        <v>9295</v>
      </c>
      <c r="M1727" s="54" t="s">
        <v>9294</v>
      </c>
      <c r="N1727" s="54" t="s">
        <v>256</v>
      </c>
      <c r="O1727" s="54" t="s">
        <v>256</v>
      </c>
      <c r="P1727" s="54" t="s">
        <v>445</v>
      </c>
      <c r="Q1727" s="54" t="s">
        <v>256</v>
      </c>
      <c r="R1727" s="54" t="s">
        <v>431</v>
      </c>
      <c r="S1727" s="71"/>
      <c r="T1727" s="54" t="s">
        <v>256</v>
      </c>
      <c r="U1727" s="71">
        <v>44446</v>
      </c>
      <c r="V1727" s="54" t="s">
        <v>256</v>
      </c>
      <c r="W1727" t="str">
        <f t="shared" si="26"/>
        <v>Sep-21</v>
      </c>
    </row>
    <row r="1728" spans="1:23" x14ac:dyDescent="0.25">
      <c r="A1728" s="54" t="s">
        <v>317</v>
      </c>
      <c r="B1728" s="54" t="s">
        <v>428</v>
      </c>
      <c r="C1728" s="54" t="s">
        <v>263</v>
      </c>
      <c r="D1728" s="54" t="s">
        <v>429</v>
      </c>
      <c r="E1728" s="54" t="s">
        <v>9296</v>
      </c>
      <c r="F1728" s="71">
        <v>44446</v>
      </c>
      <c r="G1728" s="72">
        <v>3143.7</v>
      </c>
      <c r="H1728" s="72">
        <v>264856.73</v>
      </c>
      <c r="I1728" s="54" t="s">
        <v>265</v>
      </c>
      <c r="J1728" s="54" t="s">
        <v>573</v>
      </c>
      <c r="K1728" s="54" t="s">
        <v>6790</v>
      </c>
      <c r="L1728" s="54" t="s">
        <v>9297</v>
      </c>
      <c r="M1728" s="54" t="s">
        <v>9296</v>
      </c>
      <c r="N1728" s="54" t="s">
        <v>256</v>
      </c>
      <c r="O1728" s="54" t="s">
        <v>256</v>
      </c>
      <c r="P1728" s="54" t="s">
        <v>445</v>
      </c>
      <c r="Q1728" s="54" t="s">
        <v>256</v>
      </c>
      <c r="R1728" s="54" t="s">
        <v>431</v>
      </c>
      <c r="S1728" s="71"/>
      <c r="T1728" s="54" t="s">
        <v>256</v>
      </c>
      <c r="U1728" s="71">
        <v>44446</v>
      </c>
      <c r="V1728" s="54" t="s">
        <v>256</v>
      </c>
      <c r="W1728" t="str">
        <f t="shared" si="26"/>
        <v>Sep-21</v>
      </c>
    </row>
    <row r="1729" spans="1:23" x14ac:dyDescent="0.25">
      <c r="A1729" s="54" t="s">
        <v>317</v>
      </c>
      <c r="B1729" s="54" t="s">
        <v>428</v>
      </c>
      <c r="C1729" s="54" t="s">
        <v>263</v>
      </c>
      <c r="D1729" s="54" t="s">
        <v>429</v>
      </c>
      <c r="E1729" s="54" t="s">
        <v>9298</v>
      </c>
      <c r="F1729" s="71">
        <v>44446</v>
      </c>
      <c r="G1729" s="72">
        <v>852.9</v>
      </c>
      <c r="H1729" s="72">
        <v>71856.83</v>
      </c>
      <c r="I1729" s="54" t="s">
        <v>265</v>
      </c>
      <c r="J1729" s="54" t="s">
        <v>573</v>
      </c>
      <c r="K1729" s="54" t="s">
        <v>6790</v>
      </c>
      <c r="L1729" s="54" t="s">
        <v>9299</v>
      </c>
      <c r="M1729" s="54" t="s">
        <v>9298</v>
      </c>
      <c r="N1729" s="54" t="s">
        <v>256</v>
      </c>
      <c r="O1729" s="54" t="s">
        <v>256</v>
      </c>
      <c r="P1729" s="54" t="s">
        <v>445</v>
      </c>
      <c r="Q1729" s="54" t="s">
        <v>256</v>
      </c>
      <c r="R1729" s="54" t="s">
        <v>431</v>
      </c>
      <c r="S1729" s="71"/>
      <c r="T1729" s="54" t="s">
        <v>256</v>
      </c>
      <c r="U1729" s="71">
        <v>44446</v>
      </c>
      <c r="V1729" s="54" t="s">
        <v>256</v>
      </c>
      <c r="W1729" t="str">
        <f t="shared" si="26"/>
        <v>Sep-21</v>
      </c>
    </row>
    <row r="1730" spans="1:23" x14ac:dyDescent="0.25">
      <c r="A1730" s="54" t="s">
        <v>317</v>
      </c>
      <c r="B1730" s="54" t="s">
        <v>428</v>
      </c>
      <c r="C1730" s="54" t="s">
        <v>263</v>
      </c>
      <c r="D1730" s="54" t="s">
        <v>429</v>
      </c>
      <c r="E1730" s="54" t="s">
        <v>9300</v>
      </c>
      <c r="F1730" s="71">
        <v>44458</v>
      </c>
      <c r="G1730" s="72">
        <v>201.89</v>
      </c>
      <c r="H1730" s="72">
        <v>17009.23</v>
      </c>
      <c r="I1730" s="54" t="s">
        <v>265</v>
      </c>
      <c r="J1730" s="54" t="s">
        <v>573</v>
      </c>
      <c r="K1730" s="54" t="s">
        <v>9301</v>
      </c>
      <c r="L1730" s="54" t="s">
        <v>9302</v>
      </c>
      <c r="M1730" s="54" t="s">
        <v>9300</v>
      </c>
      <c r="N1730" s="54" t="s">
        <v>256</v>
      </c>
      <c r="O1730" s="54" t="s">
        <v>256</v>
      </c>
      <c r="P1730" s="54" t="s">
        <v>445</v>
      </c>
      <c r="Q1730" s="54" t="s">
        <v>256</v>
      </c>
      <c r="R1730" s="54" t="s">
        <v>431</v>
      </c>
      <c r="S1730" s="71"/>
      <c r="T1730" s="54" t="s">
        <v>256</v>
      </c>
      <c r="U1730" s="71">
        <v>44458</v>
      </c>
      <c r="V1730" s="54" t="s">
        <v>256</v>
      </c>
      <c r="W1730" t="str">
        <f t="shared" ref="W1730:W1793" si="27">TEXT(F1730,"MMM-YY")</f>
        <v>Sep-21</v>
      </c>
    </row>
    <row r="1731" spans="1:23" x14ac:dyDescent="0.25">
      <c r="A1731" s="54" t="s">
        <v>317</v>
      </c>
      <c r="B1731" s="54" t="s">
        <v>428</v>
      </c>
      <c r="C1731" s="54" t="s">
        <v>263</v>
      </c>
      <c r="D1731" s="54" t="s">
        <v>429</v>
      </c>
      <c r="E1731" s="54" t="s">
        <v>9303</v>
      </c>
      <c r="F1731" s="71">
        <v>44468</v>
      </c>
      <c r="G1731" s="72">
        <v>79.17</v>
      </c>
      <c r="H1731" s="72">
        <v>6670.07</v>
      </c>
      <c r="I1731" s="54" t="s">
        <v>265</v>
      </c>
      <c r="J1731" s="54" t="s">
        <v>573</v>
      </c>
      <c r="K1731" s="54" t="s">
        <v>9301</v>
      </c>
      <c r="L1731" s="54" t="s">
        <v>9304</v>
      </c>
      <c r="M1731" s="54" t="s">
        <v>9303</v>
      </c>
      <c r="N1731" s="54" t="s">
        <v>256</v>
      </c>
      <c r="O1731" s="54" t="s">
        <v>256</v>
      </c>
      <c r="P1731" s="54" t="s">
        <v>445</v>
      </c>
      <c r="Q1731" s="54" t="s">
        <v>256</v>
      </c>
      <c r="R1731" s="54" t="s">
        <v>431</v>
      </c>
      <c r="S1731" s="71"/>
      <c r="T1731" s="54" t="s">
        <v>256</v>
      </c>
      <c r="U1731" s="71">
        <v>44468</v>
      </c>
      <c r="V1731" s="54" t="s">
        <v>256</v>
      </c>
      <c r="W1731" t="str">
        <f t="shared" si="27"/>
        <v>Sep-21</v>
      </c>
    </row>
    <row r="1732" spans="1:23" x14ac:dyDescent="0.25">
      <c r="A1732" s="54" t="s">
        <v>317</v>
      </c>
      <c r="B1732" s="54" t="s">
        <v>428</v>
      </c>
      <c r="C1732" s="54" t="s">
        <v>263</v>
      </c>
      <c r="D1732" s="54" t="s">
        <v>429</v>
      </c>
      <c r="E1732" s="54" t="s">
        <v>9305</v>
      </c>
      <c r="F1732" s="71">
        <v>44454</v>
      </c>
      <c r="G1732" s="72">
        <v>321.02999999999997</v>
      </c>
      <c r="H1732" s="72">
        <v>27046.78</v>
      </c>
      <c r="I1732" s="54" t="s">
        <v>265</v>
      </c>
      <c r="J1732" s="54" t="s">
        <v>573</v>
      </c>
      <c r="K1732" s="54" t="s">
        <v>6831</v>
      </c>
      <c r="L1732" s="54" t="s">
        <v>9306</v>
      </c>
      <c r="M1732" s="54" t="s">
        <v>9305</v>
      </c>
      <c r="N1732" s="54" t="s">
        <v>256</v>
      </c>
      <c r="O1732" s="54" t="s">
        <v>256</v>
      </c>
      <c r="P1732" s="54" t="s">
        <v>445</v>
      </c>
      <c r="Q1732" s="54" t="s">
        <v>256</v>
      </c>
      <c r="R1732" s="54" t="s">
        <v>431</v>
      </c>
      <c r="S1732" s="71"/>
      <c r="T1732" s="54" t="s">
        <v>256</v>
      </c>
      <c r="U1732" s="71">
        <v>44454</v>
      </c>
      <c r="V1732" s="54" t="s">
        <v>256</v>
      </c>
      <c r="W1732" t="str">
        <f t="shared" si="27"/>
        <v>Sep-21</v>
      </c>
    </row>
    <row r="1733" spans="1:23" x14ac:dyDescent="0.25">
      <c r="A1733" s="54" t="s">
        <v>317</v>
      </c>
      <c r="B1733" s="54" t="s">
        <v>428</v>
      </c>
      <c r="C1733" s="54" t="s">
        <v>263</v>
      </c>
      <c r="D1733" s="54" t="s">
        <v>429</v>
      </c>
      <c r="E1733" s="54" t="s">
        <v>9307</v>
      </c>
      <c r="F1733" s="71">
        <v>44458</v>
      </c>
      <c r="G1733" s="72">
        <v>398.93</v>
      </c>
      <c r="H1733" s="72">
        <v>33609.85</v>
      </c>
      <c r="I1733" s="54" t="s">
        <v>265</v>
      </c>
      <c r="J1733" s="54" t="s">
        <v>573</v>
      </c>
      <c r="K1733" s="54" t="s">
        <v>6831</v>
      </c>
      <c r="L1733" s="54" t="s">
        <v>9308</v>
      </c>
      <c r="M1733" s="54" t="s">
        <v>9307</v>
      </c>
      <c r="N1733" s="54" t="s">
        <v>256</v>
      </c>
      <c r="O1733" s="54" t="s">
        <v>256</v>
      </c>
      <c r="P1733" s="54" t="s">
        <v>445</v>
      </c>
      <c r="Q1733" s="54" t="s">
        <v>256</v>
      </c>
      <c r="R1733" s="54" t="s">
        <v>431</v>
      </c>
      <c r="S1733" s="71"/>
      <c r="T1733" s="54" t="s">
        <v>256</v>
      </c>
      <c r="U1733" s="71">
        <v>44458</v>
      </c>
      <c r="V1733" s="54" t="s">
        <v>256</v>
      </c>
      <c r="W1733" t="str">
        <f t="shared" si="27"/>
        <v>Sep-21</v>
      </c>
    </row>
    <row r="1734" spans="1:23" x14ac:dyDescent="0.25">
      <c r="A1734" s="54" t="s">
        <v>317</v>
      </c>
      <c r="B1734" s="54" t="s">
        <v>428</v>
      </c>
      <c r="C1734" s="54" t="s">
        <v>263</v>
      </c>
      <c r="D1734" s="54" t="s">
        <v>429</v>
      </c>
      <c r="E1734" s="54" t="s">
        <v>9309</v>
      </c>
      <c r="F1734" s="71">
        <v>44468</v>
      </c>
      <c r="G1734" s="72">
        <v>158.34</v>
      </c>
      <c r="H1734" s="72">
        <v>13340.15</v>
      </c>
      <c r="I1734" s="54" t="s">
        <v>265</v>
      </c>
      <c r="J1734" s="54" t="s">
        <v>573</v>
      </c>
      <c r="K1734" s="54" t="s">
        <v>6831</v>
      </c>
      <c r="L1734" s="54" t="s">
        <v>9310</v>
      </c>
      <c r="M1734" s="54" t="s">
        <v>9309</v>
      </c>
      <c r="N1734" s="54" t="s">
        <v>256</v>
      </c>
      <c r="O1734" s="54" t="s">
        <v>256</v>
      </c>
      <c r="P1734" s="54" t="s">
        <v>445</v>
      </c>
      <c r="Q1734" s="54" t="s">
        <v>256</v>
      </c>
      <c r="R1734" s="54" t="s">
        <v>431</v>
      </c>
      <c r="S1734" s="71"/>
      <c r="T1734" s="54" t="s">
        <v>256</v>
      </c>
      <c r="U1734" s="71">
        <v>44468</v>
      </c>
      <c r="V1734" s="54" t="s">
        <v>256</v>
      </c>
      <c r="W1734" t="str">
        <f t="shared" si="27"/>
        <v>Sep-21</v>
      </c>
    </row>
    <row r="1735" spans="1:23" x14ac:dyDescent="0.25">
      <c r="A1735" s="54" t="s">
        <v>317</v>
      </c>
      <c r="B1735" s="54" t="s">
        <v>428</v>
      </c>
      <c r="C1735" s="54" t="s">
        <v>263</v>
      </c>
      <c r="D1735" s="54" t="s">
        <v>429</v>
      </c>
      <c r="E1735" s="54" t="s">
        <v>9311</v>
      </c>
      <c r="F1735" s="71">
        <v>44461</v>
      </c>
      <c r="G1735" s="72">
        <v>319.41000000000003</v>
      </c>
      <c r="H1735" s="72">
        <v>26910.29</v>
      </c>
      <c r="I1735" s="54" t="s">
        <v>265</v>
      </c>
      <c r="J1735" s="54" t="s">
        <v>573</v>
      </c>
      <c r="K1735" s="54" t="s">
        <v>9312</v>
      </c>
      <c r="L1735" s="54" t="s">
        <v>9313</v>
      </c>
      <c r="M1735" s="54" t="s">
        <v>9311</v>
      </c>
      <c r="N1735" s="54" t="s">
        <v>256</v>
      </c>
      <c r="O1735" s="54" t="s">
        <v>256</v>
      </c>
      <c r="P1735" s="54" t="s">
        <v>445</v>
      </c>
      <c r="Q1735" s="54" t="s">
        <v>256</v>
      </c>
      <c r="R1735" s="54" t="s">
        <v>431</v>
      </c>
      <c r="S1735" s="71"/>
      <c r="T1735" s="54" t="s">
        <v>256</v>
      </c>
      <c r="U1735" s="71">
        <v>44461</v>
      </c>
      <c r="V1735" s="54" t="s">
        <v>256</v>
      </c>
      <c r="W1735" t="str">
        <f t="shared" si="27"/>
        <v>Sep-21</v>
      </c>
    </row>
    <row r="1736" spans="1:23" x14ac:dyDescent="0.25">
      <c r="A1736" s="54" t="s">
        <v>317</v>
      </c>
      <c r="B1736" s="54" t="s">
        <v>428</v>
      </c>
      <c r="C1736" s="54" t="s">
        <v>263</v>
      </c>
      <c r="D1736" s="54" t="s">
        <v>429</v>
      </c>
      <c r="E1736" s="54" t="s">
        <v>9314</v>
      </c>
      <c r="F1736" s="71">
        <v>44458</v>
      </c>
      <c r="G1736" s="72">
        <v>652</v>
      </c>
      <c r="H1736" s="72">
        <v>54931</v>
      </c>
      <c r="I1736" s="54" t="s">
        <v>265</v>
      </c>
      <c r="J1736" s="54" t="s">
        <v>573</v>
      </c>
      <c r="K1736" s="54" t="s">
        <v>9315</v>
      </c>
      <c r="L1736" s="54" t="s">
        <v>9316</v>
      </c>
      <c r="M1736" s="54" t="s">
        <v>9314</v>
      </c>
      <c r="N1736" s="54" t="s">
        <v>256</v>
      </c>
      <c r="O1736" s="54" t="s">
        <v>256</v>
      </c>
      <c r="P1736" s="54" t="s">
        <v>445</v>
      </c>
      <c r="Q1736" s="54" t="s">
        <v>256</v>
      </c>
      <c r="R1736" s="54" t="s">
        <v>431</v>
      </c>
      <c r="S1736" s="71"/>
      <c r="T1736" s="54" t="s">
        <v>256</v>
      </c>
      <c r="U1736" s="71">
        <v>44458</v>
      </c>
      <c r="V1736" s="54" t="s">
        <v>256</v>
      </c>
      <c r="W1736" t="str">
        <f t="shared" si="27"/>
        <v>Sep-21</v>
      </c>
    </row>
    <row r="1737" spans="1:23" x14ac:dyDescent="0.25">
      <c r="A1737" s="54" t="s">
        <v>317</v>
      </c>
      <c r="B1737" s="54" t="s">
        <v>428</v>
      </c>
      <c r="C1737" s="54" t="s">
        <v>263</v>
      </c>
      <c r="D1737" s="54" t="s">
        <v>429</v>
      </c>
      <c r="E1737" s="54" t="s">
        <v>9317</v>
      </c>
      <c r="F1737" s="71">
        <v>44458</v>
      </c>
      <c r="G1737" s="72">
        <v>28166.959999999999</v>
      </c>
      <c r="H1737" s="72">
        <v>2373066.38</v>
      </c>
      <c r="I1737" s="54" t="s">
        <v>265</v>
      </c>
      <c r="J1737" s="54" t="s">
        <v>573</v>
      </c>
      <c r="K1737" s="54" t="s">
        <v>9318</v>
      </c>
      <c r="L1737" s="54" t="s">
        <v>9319</v>
      </c>
      <c r="M1737" s="54" t="s">
        <v>9317</v>
      </c>
      <c r="N1737" s="54" t="s">
        <v>256</v>
      </c>
      <c r="O1737" s="54" t="s">
        <v>256</v>
      </c>
      <c r="P1737" s="54" t="s">
        <v>445</v>
      </c>
      <c r="Q1737" s="54" t="s">
        <v>256</v>
      </c>
      <c r="R1737" s="54" t="s">
        <v>431</v>
      </c>
      <c r="S1737" s="71"/>
      <c r="T1737" s="54" t="s">
        <v>256</v>
      </c>
      <c r="U1737" s="71">
        <v>44458</v>
      </c>
      <c r="V1737" s="54" t="s">
        <v>256</v>
      </c>
      <c r="W1737" t="str">
        <f t="shared" si="27"/>
        <v>Sep-21</v>
      </c>
    </row>
    <row r="1738" spans="1:23" x14ac:dyDescent="0.25">
      <c r="A1738" s="54" t="s">
        <v>317</v>
      </c>
      <c r="B1738" s="54" t="s">
        <v>428</v>
      </c>
      <c r="C1738" s="54" t="s">
        <v>263</v>
      </c>
      <c r="D1738" s="54" t="s">
        <v>429</v>
      </c>
      <c r="E1738" s="54" t="s">
        <v>9320</v>
      </c>
      <c r="F1738" s="71">
        <v>44458</v>
      </c>
      <c r="G1738" s="72">
        <v>5643.76</v>
      </c>
      <c r="H1738" s="72">
        <v>475486.78</v>
      </c>
      <c r="I1738" s="54" t="s">
        <v>265</v>
      </c>
      <c r="J1738" s="54" t="s">
        <v>573</v>
      </c>
      <c r="K1738" s="54" t="s">
        <v>9318</v>
      </c>
      <c r="L1738" s="54" t="s">
        <v>9321</v>
      </c>
      <c r="M1738" s="54" t="s">
        <v>9320</v>
      </c>
      <c r="N1738" s="54" t="s">
        <v>256</v>
      </c>
      <c r="O1738" s="54" t="s">
        <v>256</v>
      </c>
      <c r="P1738" s="54" t="s">
        <v>445</v>
      </c>
      <c r="Q1738" s="54" t="s">
        <v>256</v>
      </c>
      <c r="R1738" s="54" t="s">
        <v>431</v>
      </c>
      <c r="S1738" s="71"/>
      <c r="T1738" s="54" t="s">
        <v>256</v>
      </c>
      <c r="U1738" s="71">
        <v>44458</v>
      </c>
      <c r="V1738" s="54" t="s">
        <v>256</v>
      </c>
      <c r="W1738" t="str">
        <f t="shared" si="27"/>
        <v>Sep-21</v>
      </c>
    </row>
    <row r="1739" spans="1:23" x14ac:dyDescent="0.25">
      <c r="A1739" s="54" t="s">
        <v>317</v>
      </c>
      <c r="B1739" s="54" t="s">
        <v>428</v>
      </c>
      <c r="C1739" s="54" t="s">
        <v>263</v>
      </c>
      <c r="D1739" s="54" t="s">
        <v>429</v>
      </c>
      <c r="E1739" s="54" t="s">
        <v>9322</v>
      </c>
      <c r="F1739" s="71">
        <v>44461</v>
      </c>
      <c r="G1739" s="72">
        <v>8914.6200000000008</v>
      </c>
      <c r="H1739" s="72">
        <v>751056.74</v>
      </c>
      <c r="I1739" s="54" t="s">
        <v>265</v>
      </c>
      <c r="J1739" s="54" t="s">
        <v>573</v>
      </c>
      <c r="K1739" s="54" t="s">
        <v>9318</v>
      </c>
      <c r="L1739" s="54" t="s">
        <v>9323</v>
      </c>
      <c r="M1739" s="54" t="s">
        <v>9322</v>
      </c>
      <c r="N1739" s="54" t="s">
        <v>256</v>
      </c>
      <c r="O1739" s="54" t="s">
        <v>256</v>
      </c>
      <c r="P1739" s="54" t="s">
        <v>445</v>
      </c>
      <c r="Q1739" s="54" t="s">
        <v>256</v>
      </c>
      <c r="R1739" s="54" t="s">
        <v>431</v>
      </c>
      <c r="S1739" s="71"/>
      <c r="T1739" s="54" t="s">
        <v>256</v>
      </c>
      <c r="U1739" s="71">
        <v>44461</v>
      </c>
      <c r="V1739" s="54" t="s">
        <v>256</v>
      </c>
      <c r="W1739" t="str">
        <f t="shared" si="27"/>
        <v>Sep-21</v>
      </c>
    </row>
    <row r="1740" spans="1:23" x14ac:dyDescent="0.25">
      <c r="A1740" s="54" t="s">
        <v>317</v>
      </c>
      <c r="B1740" s="54" t="s">
        <v>428</v>
      </c>
      <c r="C1740" s="54" t="s">
        <v>263</v>
      </c>
      <c r="D1740" s="54" t="s">
        <v>429</v>
      </c>
      <c r="E1740" s="54" t="s">
        <v>9324</v>
      </c>
      <c r="F1740" s="71">
        <v>44461</v>
      </c>
      <c r="G1740" s="72">
        <v>2691.78</v>
      </c>
      <c r="H1740" s="72">
        <v>226782.47</v>
      </c>
      <c r="I1740" s="54" t="s">
        <v>265</v>
      </c>
      <c r="J1740" s="54" t="s">
        <v>573</v>
      </c>
      <c r="K1740" s="54" t="s">
        <v>9318</v>
      </c>
      <c r="L1740" s="54" t="s">
        <v>9325</v>
      </c>
      <c r="M1740" s="54" t="s">
        <v>9324</v>
      </c>
      <c r="N1740" s="54" t="s">
        <v>256</v>
      </c>
      <c r="O1740" s="54" t="s">
        <v>256</v>
      </c>
      <c r="P1740" s="54" t="s">
        <v>445</v>
      </c>
      <c r="Q1740" s="54" t="s">
        <v>256</v>
      </c>
      <c r="R1740" s="54" t="s">
        <v>431</v>
      </c>
      <c r="S1740" s="71"/>
      <c r="T1740" s="54" t="s">
        <v>256</v>
      </c>
      <c r="U1740" s="71">
        <v>44461</v>
      </c>
      <c r="V1740" s="54" t="s">
        <v>256</v>
      </c>
      <c r="W1740" t="str">
        <f t="shared" si="27"/>
        <v>Sep-21</v>
      </c>
    </row>
    <row r="1741" spans="1:23" x14ac:dyDescent="0.25">
      <c r="A1741" s="54" t="s">
        <v>317</v>
      </c>
      <c r="B1741" s="54" t="s">
        <v>428</v>
      </c>
      <c r="C1741" s="54" t="s">
        <v>263</v>
      </c>
      <c r="D1741" s="54" t="s">
        <v>429</v>
      </c>
      <c r="E1741" s="54" t="s">
        <v>9326</v>
      </c>
      <c r="F1741" s="71">
        <v>44468</v>
      </c>
      <c r="G1741" s="72">
        <v>379.99</v>
      </c>
      <c r="H1741" s="72">
        <v>32014.16</v>
      </c>
      <c r="I1741" s="54" t="s">
        <v>265</v>
      </c>
      <c r="J1741" s="54" t="s">
        <v>573</v>
      </c>
      <c r="K1741" s="54" t="s">
        <v>9318</v>
      </c>
      <c r="L1741" s="54" t="s">
        <v>9327</v>
      </c>
      <c r="M1741" s="54" t="s">
        <v>9326</v>
      </c>
      <c r="N1741" s="54" t="s">
        <v>256</v>
      </c>
      <c r="O1741" s="54" t="s">
        <v>256</v>
      </c>
      <c r="P1741" s="54" t="s">
        <v>445</v>
      </c>
      <c r="Q1741" s="54" t="s">
        <v>256</v>
      </c>
      <c r="R1741" s="54" t="s">
        <v>431</v>
      </c>
      <c r="S1741" s="71"/>
      <c r="T1741" s="54" t="s">
        <v>256</v>
      </c>
      <c r="U1741" s="71">
        <v>44468</v>
      </c>
      <c r="V1741" s="54" t="s">
        <v>256</v>
      </c>
      <c r="W1741" t="str">
        <f t="shared" si="27"/>
        <v>Sep-21</v>
      </c>
    </row>
    <row r="1742" spans="1:23" x14ac:dyDescent="0.25">
      <c r="A1742" s="54" t="s">
        <v>317</v>
      </c>
      <c r="B1742" s="54" t="s">
        <v>428</v>
      </c>
      <c r="C1742" s="54" t="s">
        <v>263</v>
      </c>
      <c r="D1742" s="54" t="s">
        <v>429</v>
      </c>
      <c r="E1742" s="54" t="s">
        <v>9328</v>
      </c>
      <c r="F1742" s="71">
        <v>44468</v>
      </c>
      <c r="G1742" s="72">
        <v>1788.14</v>
      </c>
      <c r="H1742" s="72">
        <v>150650.79999999999</v>
      </c>
      <c r="I1742" s="54" t="s">
        <v>265</v>
      </c>
      <c r="J1742" s="54" t="s">
        <v>573</v>
      </c>
      <c r="K1742" s="54" t="s">
        <v>9318</v>
      </c>
      <c r="L1742" s="54" t="s">
        <v>9329</v>
      </c>
      <c r="M1742" s="54" t="s">
        <v>9328</v>
      </c>
      <c r="N1742" s="54" t="s">
        <v>256</v>
      </c>
      <c r="O1742" s="54" t="s">
        <v>256</v>
      </c>
      <c r="P1742" s="54" t="s">
        <v>445</v>
      </c>
      <c r="Q1742" s="54" t="s">
        <v>256</v>
      </c>
      <c r="R1742" s="54" t="s">
        <v>431</v>
      </c>
      <c r="S1742" s="71"/>
      <c r="T1742" s="54" t="s">
        <v>256</v>
      </c>
      <c r="U1742" s="71">
        <v>44468</v>
      </c>
      <c r="V1742" s="54" t="s">
        <v>256</v>
      </c>
      <c r="W1742" t="str">
        <f t="shared" si="27"/>
        <v>Sep-21</v>
      </c>
    </row>
    <row r="1743" spans="1:23" x14ac:dyDescent="0.25">
      <c r="A1743" s="54" t="s">
        <v>317</v>
      </c>
      <c r="B1743" s="54" t="s">
        <v>428</v>
      </c>
      <c r="C1743" s="54" t="s">
        <v>263</v>
      </c>
      <c r="D1743" s="54" t="s">
        <v>429</v>
      </c>
      <c r="E1743" s="54" t="s">
        <v>9330</v>
      </c>
      <c r="F1743" s="71">
        <v>44468</v>
      </c>
      <c r="G1743" s="72">
        <v>1392.3</v>
      </c>
      <c r="H1743" s="72">
        <v>117301.28</v>
      </c>
      <c r="I1743" s="54" t="s">
        <v>265</v>
      </c>
      <c r="J1743" s="54" t="s">
        <v>573</v>
      </c>
      <c r="K1743" s="54" t="s">
        <v>9318</v>
      </c>
      <c r="L1743" s="54" t="s">
        <v>9331</v>
      </c>
      <c r="M1743" s="54" t="s">
        <v>9330</v>
      </c>
      <c r="N1743" s="54" t="s">
        <v>256</v>
      </c>
      <c r="O1743" s="54" t="s">
        <v>256</v>
      </c>
      <c r="P1743" s="54" t="s">
        <v>445</v>
      </c>
      <c r="Q1743" s="54" t="s">
        <v>256</v>
      </c>
      <c r="R1743" s="54" t="s">
        <v>431</v>
      </c>
      <c r="S1743" s="71"/>
      <c r="T1743" s="54" t="s">
        <v>256</v>
      </c>
      <c r="U1743" s="71">
        <v>44468</v>
      </c>
      <c r="V1743" s="54" t="s">
        <v>256</v>
      </c>
      <c r="W1743" t="str">
        <f t="shared" si="27"/>
        <v>Sep-21</v>
      </c>
    </row>
    <row r="1744" spans="1:23" x14ac:dyDescent="0.25">
      <c r="A1744" s="54" t="s">
        <v>317</v>
      </c>
      <c r="B1744" s="54" t="s">
        <v>428</v>
      </c>
      <c r="C1744" s="54" t="s">
        <v>263</v>
      </c>
      <c r="D1744" s="54" t="s">
        <v>429</v>
      </c>
      <c r="E1744" s="54" t="s">
        <v>9332</v>
      </c>
      <c r="F1744" s="71">
        <v>44468</v>
      </c>
      <c r="G1744" s="72">
        <v>882.05</v>
      </c>
      <c r="H1744" s="72">
        <v>74312.710000000006</v>
      </c>
      <c r="I1744" s="54" t="s">
        <v>265</v>
      </c>
      <c r="J1744" s="54" t="s">
        <v>573</v>
      </c>
      <c r="K1744" s="54" t="s">
        <v>9333</v>
      </c>
      <c r="L1744" s="54" t="s">
        <v>9334</v>
      </c>
      <c r="M1744" s="54" t="s">
        <v>9332</v>
      </c>
      <c r="N1744" s="54" t="s">
        <v>256</v>
      </c>
      <c r="O1744" s="54" t="s">
        <v>256</v>
      </c>
      <c r="P1744" s="54" t="s">
        <v>445</v>
      </c>
      <c r="Q1744" s="54" t="s">
        <v>256</v>
      </c>
      <c r="R1744" s="54" t="s">
        <v>431</v>
      </c>
      <c r="S1744" s="71"/>
      <c r="T1744" s="54" t="s">
        <v>256</v>
      </c>
      <c r="U1744" s="71">
        <v>44468</v>
      </c>
      <c r="V1744" s="54" t="s">
        <v>256</v>
      </c>
      <c r="W1744" t="str">
        <f t="shared" si="27"/>
        <v>Sep-21</v>
      </c>
    </row>
    <row r="1745" spans="1:23" x14ac:dyDescent="0.25">
      <c r="A1745" s="54" t="s">
        <v>318</v>
      </c>
      <c r="B1745" s="54" t="s">
        <v>428</v>
      </c>
      <c r="C1745" s="54" t="s">
        <v>263</v>
      </c>
      <c r="D1745" s="54" t="s">
        <v>429</v>
      </c>
      <c r="E1745" s="54" t="s">
        <v>9335</v>
      </c>
      <c r="F1745" s="71">
        <v>44440</v>
      </c>
      <c r="G1745" s="72">
        <v>8935.69</v>
      </c>
      <c r="H1745" s="72">
        <v>752831.88</v>
      </c>
      <c r="I1745" s="54" t="s">
        <v>265</v>
      </c>
      <c r="J1745" s="54" t="s">
        <v>576</v>
      </c>
      <c r="K1745" s="54" t="s">
        <v>9336</v>
      </c>
      <c r="L1745" s="54" t="s">
        <v>9337</v>
      </c>
      <c r="M1745" s="54" t="s">
        <v>9335</v>
      </c>
      <c r="N1745" s="54" t="s">
        <v>256</v>
      </c>
      <c r="O1745" s="54" t="s">
        <v>256</v>
      </c>
      <c r="P1745" s="54" t="s">
        <v>434</v>
      </c>
      <c r="Q1745" s="54" t="s">
        <v>256</v>
      </c>
      <c r="R1745" s="54" t="s">
        <v>431</v>
      </c>
      <c r="S1745" s="71"/>
      <c r="T1745" s="54" t="s">
        <v>256</v>
      </c>
      <c r="U1745" s="71">
        <v>44440</v>
      </c>
      <c r="V1745" s="54" t="s">
        <v>256</v>
      </c>
      <c r="W1745" t="str">
        <f t="shared" si="27"/>
        <v>Sep-21</v>
      </c>
    </row>
    <row r="1746" spans="1:23" x14ac:dyDescent="0.25">
      <c r="A1746" s="54" t="s">
        <v>318</v>
      </c>
      <c r="B1746" s="54" t="s">
        <v>428</v>
      </c>
      <c r="C1746" s="54" t="s">
        <v>263</v>
      </c>
      <c r="D1746" s="54" t="s">
        <v>429</v>
      </c>
      <c r="E1746" s="54" t="s">
        <v>9338</v>
      </c>
      <c r="F1746" s="71">
        <v>44440</v>
      </c>
      <c r="G1746" s="72">
        <v>37299.71</v>
      </c>
      <c r="H1746" s="72">
        <v>3142500.57</v>
      </c>
      <c r="I1746" s="54" t="s">
        <v>265</v>
      </c>
      <c r="J1746" s="54" t="s">
        <v>576</v>
      </c>
      <c r="K1746" s="54" t="s">
        <v>9336</v>
      </c>
      <c r="L1746" s="54" t="s">
        <v>9339</v>
      </c>
      <c r="M1746" s="54" t="s">
        <v>9338</v>
      </c>
      <c r="N1746" s="54" t="s">
        <v>256</v>
      </c>
      <c r="O1746" s="54" t="s">
        <v>256</v>
      </c>
      <c r="P1746" s="54" t="s">
        <v>434</v>
      </c>
      <c r="Q1746" s="54" t="s">
        <v>256</v>
      </c>
      <c r="R1746" s="54" t="s">
        <v>431</v>
      </c>
      <c r="S1746" s="71"/>
      <c r="T1746" s="54" t="s">
        <v>256</v>
      </c>
      <c r="U1746" s="71">
        <v>44440</v>
      </c>
      <c r="V1746" s="54" t="s">
        <v>256</v>
      </c>
      <c r="W1746" t="str">
        <f t="shared" si="27"/>
        <v>Sep-21</v>
      </c>
    </row>
    <row r="1747" spans="1:23" x14ac:dyDescent="0.25">
      <c r="A1747" s="54" t="s">
        <v>318</v>
      </c>
      <c r="B1747" s="54" t="s">
        <v>428</v>
      </c>
      <c r="C1747" s="54" t="s">
        <v>263</v>
      </c>
      <c r="D1747" s="54" t="s">
        <v>429</v>
      </c>
      <c r="E1747" s="54" t="s">
        <v>9340</v>
      </c>
      <c r="F1747" s="71">
        <v>44440</v>
      </c>
      <c r="G1747" s="72">
        <v>75085.45</v>
      </c>
      <c r="H1747" s="72">
        <v>6325949.1600000001</v>
      </c>
      <c r="I1747" s="54" t="s">
        <v>265</v>
      </c>
      <c r="J1747" s="54" t="s">
        <v>576</v>
      </c>
      <c r="K1747" s="54" t="s">
        <v>9336</v>
      </c>
      <c r="L1747" s="54" t="s">
        <v>9341</v>
      </c>
      <c r="M1747" s="54" t="s">
        <v>9340</v>
      </c>
      <c r="N1747" s="54" t="s">
        <v>256</v>
      </c>
      <c r="O1747" s="54" t="s">
        <v>256</v>
      </c>
      <c r="P1747" s="54" t="s">
        <v>434</v>
      </c>
      <c r="Q1747" s="54" t="s">
        <v>256</v>
      </c>
      <c r="R1747" s="54" t="s">
        <v>431</v>
      </c>
      <c r="S1747" s="71"/>
      <c r="T1747" s="54" t="s">
        <v>256</v>
      </c>
      <c r="U1747" s="71">
        <v>44440</v>
      </c>
      <c r="V1747" s="54" t="s">
        <v>256</v>
      </c>
      <c r="W1747" t="str">
        <f t="shared" si="27"/>
        <v>Sep-21</v>
      </c>
    </row>
    <row r="1748" spans="1:23" x14ac:dyDescent="0.25">
      <c r="A1748" s="54" t="s">
        <v>318</v>
      </c>
      <c r="B1748" s="54" t="s">
        <v>428</v>
      </c>
      <c r="C1748" s="54" t="s">
        <v>263</v>
      </c>
      <c r="D1748" s="54" t="s">
        <v>429</v>
      </c>
      <c r="E1748" s="54" t="s">
        <v>9342</v>
      </c>
      <c r="F1748" s="71">
        <v>44453</v>
      </c>
      <c r="G1748" s="72">
        <v>55522.46</v>
      </c>
      <c r="H1748" s="72">
        <v>4677767.26</v>
      </c>
      <c r="I1748" s="54" t="s">
        <v>265</v>
      </c>
      <c r="J1748" s="54" t="s">
        <v>576</v>
      </c>
      <c r="K1748" s="54" t="s">
        <v>9343</v>
      </c>
      <c r="L1748" s="54" t="s">
        <v>9344</v>
      </c>
      <c r="M1748" s="54" t="s">
        <v>9342</v>
      </c>
      <c r="N1748" s="54" t="s">
        <v>256</v>
      </c>
      <c r="O1748" s="54" t="s">
        <v>256</v>
      </c>
      <c r="P1748" s="54" t="s">
        <v>434</v>
      </c>
      <c r="Q1748" s="54" t="s">
        <v>256</v>
      </c>
      <c r="R1748" s="54" t="s">
        <v>431</v>
      </c>
      <c r="S1748" s="71"/>
      <c r="T1748" s="54" t="s">
        <v>256</v>
      </c>
      <c r="U1748" s="71">
        <v>44453</v>
      </c>
      <c r="V1748" s="54" t="s">
        <v>256</v>
      </c>
      <c r="W1748" t="str">
        <f t="shared" si="27"/>
        <v>Sep-21</v>
      </c>
    </row>
    <row r="1749" spans="1:23" x14ac:dyDescent="0.25">
      <c r="A1749" s="54" t="s">
        <v>318</v>
      </c>
      <c r="B1749" s="54" t="s">
        <v>428</v>
      </c>
      <c r="C1749" s="54" t="s">
        <v>263</v>
      </c>
      <c r="D1749" s="54" t="s">
        <v>429</v>
      </c>
      <c r="E1749" s="54" t="s">
        <v>9345</v>
      </c>
      <c r="F1749" s="71">
        <v>44453</v>
      </c>
      <c r="G1749" s="72">
        <v>23907.75</v>
      </c>
      <c r="H1749" s="72">
        <v>2014227.94</v>
      </c>
      <c r="I1749" s="54" t="s">
        <v>265</v>
      </c>
      <c r="J1749" s="54" t="s">
        <v>576</v>
      </c>
      <c r="K1749" s="54" t="s">
        <v>9343</v>
      </c>
      <c r="L1749" s="54" t="s">
        <v>9346</v>
      </c>
      <c r="M1749" s="54" t="s">
        <v>9345</v>
      </c>
      <c r="N1749" s="54" t="s">
        <v>256</v>
      </c>
      <c r="O1749" s="54" t="s">
        <v>256</v>
      </c>
      <c r="P1749" s="54" t="s">
        <v>434</v>
      </c>
      <c r="Q1749" s="54" t="s">
        <v>256</v>
      </c>
      <c r="R1749" s="54" t="s">
        <v>431</v>
      </c>
      <c r="S1749" s="71"/>
      <c r="T1749" s="54" t="s">
        <v>256</v>
      </c>
      <c r="U1749" s="71">
        <v>44453</v>
      </c>
      <c r="V1749" s="54" t="s">
        <v>256</v>
      </c>
      <c r="W1749" t="str">
        <f t="shared" si="27"/>
        <v>Sep-21</v>
      </c>
    </row>
    <row r="1750" spans="1:23" x14ac:dyDescent="0.25">
      <c r="A1750" s="54" t="s">
        <v>318</v>
      </c>
      <c r="B1750" s="54" t="s">
        <v>428</v>
      </c>
      <c r="C1750" s="54" t="s">
        <v>263</v>
      </c>
      <c r="D1750" s="54" t="s">
        <v>429</v>
      </c>
      <c r="E1750" s="54" t="s">
        <v>9347</v>
      </c>
      <c r="F1750" s="71">
        <v>44452</v>
      </c>
      <c r="G1750" s="72">
        <v>40215.86</v>
      </c>
      <c r="H1750" s="72">
        <v>3388186.21</v>
      </c>
      <c r="I1750" s="54" t="s">
        <v>265</v>
      </c>
      <c r="J1750" s="54" t="s">
        <v>576</v>
      </c>
      <c r="K1750" s="54" t="s">
        <v>9343</v>
      </c>
      <c r="L1750" s="54" t="s">
        <v>9348</v>
      </c>
      <c r="M1750" s="54" t="s">
        <v>9347</v>
      </c>
      <c r="N1750" s="54" t="s">
        <v>256</v>
      </c>
      <c r="O1750" s="54" t="s">
        <v>256</v>
      </c>
      <c r="P1750" s="54" t="s">
        <v>434</v>
      </c>
      <c r="Q1750" s="54" t="s">
        <v>256</v>
      </c>
      <c r="R1750" s="54" t="s">
        <v>431</v>
      </c>
      <c r="S1750" s="71"/>
      <c r="T1750" s="54" t="s">
        <v>256</v>
      </c>
      <c r="U1750" s="71">
        <v>44452</v>
      </c>
      <c r="V1750" s="54" t="s">
        <v>256</v>
      </c>
      <c r="W1750" t="str">
        <f t="shared" si="27"/>
        <v>Sep-21</v>
      </c>
    </row>
    <row r="1751" spans="1:23" x14ac:dyDescent="0.25">
      <c r="A1751" s="54" t="s">
        <v>318</v>
      </c>
      <c r="B1751" s="54" t="s">
        <v>428</v>
      </c>
      <c r="C1751" s="54" t="s">
        <v>263</v>
      </c>
      <c r="D1751" s="54" t="s">
        <v>429</v>
      </c>
      <c r="E1751" s="54" t="s">
        <v>9349</v>
      </c>
      <c r="F1751" s="71">
        <v>44453</v>
      </c>
      <c r="G1751" s="72">
        <v>50573.85</v>
      </c>
      <c r="H1751" s="72">
        <v>4260846.8600000003</v>
      </c>
      <c r="I1751" s="54" t="s">
        <v>265</v>
      </c>
      <c r="J1751" s="54" t="s">
        <v>576</v>
      </c>
      <c r="K1751" s="54" t="s">
        <v>9350</v>
      </c>
      <c r="L1751" s="54" t="s">
        <v>9351</v>
      </c>
      <c r="M1751" s="54" t="s">
        <v>9349</v>
      </c>
      <c r="N1751" s="54" t="s">
        <v>256</v>
      </c>
      <c r="O1751" s="54" t="s">
        <v>256</v>
      </c>
      <c r="P1751" s="54" t="s">
        <v>434</v>
      </c>
      <c r="Q1751" s="54" t="s">
        <v>256</v>
      </c>
      <c r="R1751" s="54" t="s">
        <v>431</v>
      </c>
      <c r="S1751" s="71"/>
      <c r="T1751" s="54" t="s">
        <v>256</v>
      </c>
      <c r="U1751" s="71">
        <v>44453</v>
      </c>
      <c r="V1751" s="54" t="s">
        <v>256</v>
      </c>
      <c r="W1751" t="str">
        <f t="shared" si="27"/>
        <v>Sep-21</v>
      </c>
    </row>
    <row r="1752" spans="1:23" x14ac:dyDescent="0.25">
      <c r="A1752" s="54" t="s">
        <v>318</v>
      </c>
      <c r="B1752" s="54" t="s">
        <v>428</v>
      </c>
      <c r="C1752" s="54" t="s">
        <v>263</v>
      </c>
      <c r="D1752" s="54" t="s">
        <v>429</v>
      </c>
      <c r="E1752" s="54" t="s">
        <v>9352</v>
      </c>
      <c r="F1752" s="71">
        <v>44453</v>
      </c>
      <c r="G1752" s="72">
        <v>3007.78</v>
      </c>
      <c r="H1752" s="72">
        <v>253405.47</v>
      </c>
      <c r="I1752" s="54" t="s">
        <v>265</v>
      </c>
      <c r="J1752" s="54" t="s">
        <v>576</v>
      </c>
      <c r="K1752" s="54" t="s">
        <v>9350</v>
      </c>
      <c r="L1752" s="54" t="s">
        <v>9353</v>
      </c>
      <c r="M1752" s="54" t="s">
        <v>9352</v>
      </c>
      <c r="N1752" s="54" t="s">
        <v>256</v>
      </c>
      <c r="O1752" s="54" t="s">
        <v>256</v>
      </c>
      <c r="P1752" s="54" t="s">
        <v>434</v>
      </c>
      <c r="Q1752" s="54" t="s">
        <v>256</v>
      </c>
      <c r="R1752" s="54" t="s">
        <v>431</v>
      </c>
      <c r="S1752" s="71"/>
      <c r="T1752" s="54" t="s">
        <v>256</v>
      </c>
      <c r="U1752" s="71">
        <v>44453</v>
      </c>
      <c r="V1752" s="54" t="s">
        <v>256</v>
      </c>
      <c r="W1752" t="str">
        <f t="shared" si="27"/>
        <v>Sep-21</v>
      </c>
    </row>
    <row r="1753" spans="1:23" x14ac:dyDescent="0.25">
      <c r="A1753" s="54" t="s">
        <v>318</v>
      </c>
      <c r="B1753" s="54" t="s">
        <v>428</v>
      </c>
      <c r="C1753" s="54" t="s">
        <v>263</v>
      </c>
      <c r="D1753" s="54" t="s">
        <v>429</v>
      </c>
      <c r="E1753" s="54" t="s">
        <v>9354</v>
      </c>
      <c r="F1753" s="71">
        <v>44453</v>
      </c>
      <c r="G1753" s="72">
        <v>31566.31</v>
      </c>
      <c r="H1753" s="72">
        <v>2659461.62</v>
      </c>
      <c r="I1753" s="54" t="s">
        <v>265</v>
      </c>
      <c r="J1753" s="54" t="s">
        <v>576</v>
      </c>
      <c r="K1753" s="54" t="s">
        <v>9350</v>
      </c>
      <c r="L1753" s="54" t="s">
        <v>9355</v>
      </c>
      <c r="M1753" s="54" t="s">
        <v>9354</v>
      </c>
      <c r="N1753" s="54" t="s">
        <v>256</v>
      </c>
      <c r="O1753" s="54" t="s">
        <v>256</v>
      </c>
      <c r="P1753" s="54" t="s">
        <v>434</v>
      </c>
      <c r="Q1753" s="54" t="s">
        <v>256</v>
      </c>
      <c r="R1753" s="54" t="s">
        <v>431</v>
      </c>
      <c r="S1753" s="71"/>
      <c r="T1753" s="54" t="s">
        <v>256</v>
      </c>
      <c r="U1753" s="71">
        <v>44453</v>
      </c>
      <c r="V1753" s="54" t="s">
        <v>256</v>
      </c>
      <c r="W1753" t="str">
        <f t="shared" si="27"/>
        <v>Sep-21</v>
      </c>
    </row>
    <row r="1754" spans="1:23" x14ac:dyDescent="0.25">
      <c r="A1754" s="54" t="s">
        <v>318</v>
      </c>
      <c r="B1754" s="54" t="s">
        <v>428</v>
      </c>
      <c r="C1754" s="54" t="s">
        <v>263</v>
      </c>
      <c r="D1754" s="54" t="s">
        <v>429</v>
      </c>
      <c r="E1754" s="54" t="s">
        <v>9356</v>
      </c>
      <c r="F1754" s="71">
        <v>44461</v>
      </c>
      <c r="G1754" s="72">
        <v>103792.77</v>
      </c>
      <c r="H1754" s="72">
        <v>8744540.8699999992</v>
      </c>
      <c r="I1754" s="54" t="s">
        <v>265</v>
      </c>
      <c r="J1754" s="54" t="s">
        <v>576</v>
      </c>
      <c r="K1754" s="54" t="s">
        <v>9357</v>
      </c>
      <c r="L1754" s="54" t="s">
        <v>9358</v>
      </c>
      <c r="M1754" s="54" t="s">
        <v>9356</v>
      </c>
      <c r="N1754" s="54" t="s">
        <v>256</v>
      </c>
      <c r="O1754" s="54" t="s">
        <v>256</v>
      </c>
      <c r="P1754" s="54" t="s">
        <v>434</v>
      </c>
      <c r="Q1754" s="54" t="s">
        <v>256</v>
      </c>
      <c r="R1754" s="54" t="s">
        <v>431</v>
      </c>
      <c r="S1754" s="71"/>
      <c r="T1754" s="54" t="s">
        <v>256</v>
      </c>
      <c r="U1754" s="71">
        <v>44461</v>
      </c>
      <c r="V1754" s="54" t="s">
        <v>256</v>
      </c>
      <c r="W1754" t="str">
        <f t="shared" si="27"/>
        <v>Sep-21</v>
      </c>
    </row>
    <row r="1755" spans="1:23" x14ac:dyDescent="0.25">
      <c r="A1755" s="54" t="s">
        <v>318</v>
      </c>
      <c r="B1755" s="54" t="s">
        <v>428</v>
      </c>
      <c r="C1755" s="54" t="s">
        <v>263</v>
      </c>
      <c r="D1755" s="54" t="s">
        <v>429</v>
      </c>
      <c r="E1755" s="54" t="s">
        <v>9359</v>
      </c>
      <c r="F1755" s="71">
        <v>44466</v>
      </c>
      <c r="G1755" s="72">
        <v>18501.8</v>
      </c>
      <c r="H1755" s="72">
        <v>1558776.65</v>
      </c>
      <c r="I1755" s="54" t="s">
        <v>265</v>
      </c>
      <c r="J1755" s="54" t="s">
        <v>576</v>
      </c>
      <c r="K1755" s="54" t="s">
        <v>9360</v>
      </c>
      <c r="L1755" s="54" t="s">
        <v>9361</v>
      </c>
      <c r="M1755" s="54" t="s">
        <v>9359</v>
      </c>
      <c r="N1755" s="54" t="s">
        <v>256</v>
      </c>
      <c r="O1755" s="54" t="s">
        <v>256</v>
      </c>
      <c r="P1755" s="54" t="s">
        <v>434</v>
      </c>
      <c r="Q1755" s="54" t="s">
        <v>256</v>
      </c>
      <c r="R1755" s="54" t="s">
        <v>431</v>
      </c>
      <c r="S1755" s="71"/>
      <c r="T1755" s="54" t="s">
        <v>256</v>
      </c>
      <c r="U1755" s="71">
        <v>44466</v>
      </c>
      <c r="V1755" s="54" t="s">
        <v>256</v>
      </c>
      <c r="W1755" t="str">
        <f t="shared" si="27"/>
        <v>Sep-21</v>
      </c>
    </row>
    <row r="1756" spans="1:23" x14ac:dyDescent="0.25">
      <c r="A1756" s="54" t="s">
        <v>318</v>
      </c>
      <c r="B1756" s="54" t="s">
        <v>428</v>
      </c>
      <c r="C1756" s="54" t="s">
        <v>263</v>
      </c>
      <c r="D1756" s="54" t="s">
        <v>429</v>
      </c>
      <c r="E1756" s="54" t="s">
        <v>9362</v>
      </c>
      <c r="F1756" s="71">
        <v>44466</v>
      </c>
      <c r="G1756" s="72">
        <v>88595.22</v>
      </c>
      <c r="H1756" s="72">
        <v>7464147.29</v>
      </c>
      <c r="I1756" s="54" t="s">
        <v>265</v>
      </c>
      <c r="J1756" s="54" t="s">
        <v>576</v>
      </c>
      <c r="K1756" s="54" t="s">
        <v>9360</v>
      </c>
      <c r="L1756" s="54" t="s">
        <v>9363</v>
      </c>
      <c r="M1756" s="54" t="s">
        <v>9362</v>
      </c>
      <c r="N1756" s="54" t="s">
        <v>256</v>
      </c>
      <c r="O1756" s="54" t="s">
        <v>256</v>
      </c>
      <c r="P1756" s="54" t="s">
        <v>434</v>
      </c>
      <c r="Q1756" s="54" t="s">
        <v>256</v>
      </c>
      <c r="R1756" s="54" t="s">
        <v>431</v>
      </c>
      <c r="S1756" s="71"/>
      <c r="T1756" s="54" t="s">
        <v>256</v>
      </c>
      <c r="U1756" s="71">
        <v>44466</v>
      </c>
      <c r="V1756" s="54" t="s">
        <v>256</v>
      </c>
      <c r="W1756" t="str">
        <f t="shared" si="27"/>
        <v>Sep-21</v>
      </c>
    </row>
    <row r="1757" spans="1:23" x14ac:dyDescent="0.25">
      <c r="A1757" s="54" t="s">
        <v>318</v>
      </c>
      <c r="B1757" s="54" t="s">
        <v>428</v>
      </c>
      <c r="C1757" s="54" t="s">
        <v>263</v>
      </c>
      <c r="D1757" s="54" t="s">
        <v>429</v>
      </c>
      <c r="E1757" s="54" t="s">
        <v>9364</v>
      </c>
      <c r="F1757" s="71">
        <v>44467</v>
      </c>
      <c r="G1757" s="72">
        <v>62349.36</v>
      </c>
      <c r="H1757" s="72">
        <v>5252933.58</v>
      </c>
      <c r="I1757" s="54" t="s">
        <v>265</v>
      </c>
      <c r="J1757" s="54" t="s">
        <v>576</v>
      </c>
      <c r="K1757" s="54" t="s">
        <v>9365</v>
      </c>
      <c r="L1757" s="54" t="s">
        <v>9366</v>
      </c>
      <c r="M1757" s="54" t="s">
        <v>9364</v>
      </c>
      <c r="N1757" s="54" t="s">
        <v>256</v>
      </c>
      <c r="O1757" s="54" t="s">
        <v>256</v>
      </c>
      <c r="P1757" s="54" t="s">
        <v>434</v>
      </c>
      <c r="Q1757" s="54" t="s">
        <v>256</v>
      </c>
      <c r="R1757" s="54" t="s">
        <v>431</v>
      </c>
      <c r="S1757" s="71"/>
      <c r="T1757" s="54" t="s">
        <v>256</v>
      </c>
      <c r="U1757" s="71">
        <v>44467</v>
      </c>
      <c r="V1757" s="54" t="s">
        <v>256</v>
      </c>
      <c r="W1757" t="str">
        <f t="shared" si="27"/>
        <v>Sep-21</v>
      </c>
    </row>
    <row r="1758" spans="1:23" x14ac:dyDescent="0.25">
      <c r="A1758" s="54" t="s">
        <v>318</v>
      </c>
      <c r="B1758" s="54" t="s">
        <v>428</v>
      </c>
      <c r="C1758" s="54" t="s">
        <v>263</v>
      </c>
      <c r="D1758" s="54" t="s">
        <v>429</v>
      </c>
      <c r="E1758" s="54" t="s">
        <v>9367</v>
      </c>
      <c r="F1758" s="71">
        <v>44467</v>
      </c>
      <c r="G1758" s="72">
        <v>20533.2</v>
      </c>
      <c r="H1758" s="72">
        <v>1729922.1</v>
      </c>
      <c r="I1758" s="54" t="s">
        <v>265</v>
      </c>
      <c r="J1758" s="54" t="s">
        <v>576</v>
      </c>
      <c r="K1758" s="54" t="s">
        <v>9365</v>
      </c>
      <c r="L1758" s="54" t="s">
        <v>9368</v>
      </c>
      <c r="M1758" s="54" t="s">
        <v>9367</v>
      </c>
      <c r="N1758" s="54" t="s">
        <v>256</v>
      </c>
      <c r="O1758" s="54" t="s">
        <v>256</v>
      </c>
      <c r="P1758" s="54" t="s">
        <v>434</v>
      </c>
      <c r="Q1758" s="54" t="s">
        <v>256</v>
      </c>
      <c r="R1758" s="54" t="s">
        <v>431</v>
      </c>
      <c r="S1758" s="71"/>
      <c r="T1758" s="54" t="s">
        <v>256</v>
      </c>
      <c r="U1758" s="71">
        <v>44467</v>
      </c>
      <c r="V1758" s="54" t="s">
        <v>256</v>
      </c>
      <c r="W1758" t="str">
        <f t="shared" si="27"/>
        <v>Sep-21</v>
      </c>
    </row>
    <row r="1759" spans="1:23" x14ac:dyDescent="0.25">
      <c r="A1759" s="54" t="s">
        <v>317</v>
      </c>
      <c r="B1759" s="54" t="s">
        <v>428</v>
      </c>
      <c r="C1759" s="54" t="s">
        <v>263</v>
      </c>
      <c r="D1759" s="54" t="s">
        <v>429</v>
      </c>
      <c r="E1759" s="54" t="s">
        <v>9369</v>
      </c>
      <c r="F1759" s="71">
        <v>44453</v>
      </c>
      <c r="G1759" s="72">
        <v>11609.87</v>
      </c>
      <c r="H1759" s="72">
        <v>978131.55</v>
      </c>
      <c r="I1759" s="54" t="s">
        <v>265</v>
      </c>
      <c r="J1759" s="54" t="s">
        <v>576</v>
      </c>
      <c r="K1759" s="54" t="s">
        <v>9350</v>
      </c>
      <c r="L1759" s="54" t="s">
        <v>9370</v>
      </c>
      <c r="M1759" s="54" t="s">
        <v>9369</v>
      </c>
      <c r="N1759" s="54" t="s">
        <v>256</v>
      </c>
      <c r="O1759" s="54" t="s">
        <v>256</v>
      </c>
      <c r="P1759" s="54" t="s">
        <v>434</v>
      </c>
      <c r="Q1759" s="54" t="s">
        <v>256</v>
      </c>
      <c r="R1759" s="54" t="s">
        <v>431</v>
      </c>
      <c r="S1759" s="71"/>
      <c r="T1759" s="54" t="s">
        <v>256</v>
      </c>
      <c r="U1759" s="71">
        <v>44453</v>
      </c>
      <c r="V1759" s="54" t="s">
        <v>256</v>
      </c>
      <c r="W1759" t="str">
        <f t="shared" si="27"/>
        <v>Sep-21</v>
      </c>
    </row>
    <row r="1760" spans="1:23" x14ac:dyDescent="0.25">
      <c r="A1760" s="54" t="s">
        <v>317</v>
      </c>
      <c r="B1760" s="54" t="s">
        <v>428</v>
      </c>
      <c r="C1760" s="54" t="s">
        <v>263</v>
      </c>
      <c r="D1760" s="54" t="s">
        <v>429</v>
      </c>
      <c r="E1760" s="54" t="s">
        <v>9371</v>
      </c>
      <c r="F1760" s="71">
        <v>44447</v>
      </c>
      <c r="G1760" s="72">
        <v>514.5</v>
      </c>
      <c r="H1760" s="72">
        <v>43346.63</v>
      </c>
      <c r="I1760" s="54" t="s">
        <v>265</v>
      </c>
      <c r="J1760" s="54" t="s">
        <v>577</v>
      </c>
      <c r="K1760" s="54" t="s">
        <v>531</v>
      </c>
      <c r="L1760" s="54" t="s">
        <v>9372</v>
      </c>
      <c r="M1760" s="54" t="s">
        <v>9371</v>
      </c>
      <c r="N1760" s="54" t="s">
        <v>256</v>
      </c>
      <c r="O1760" s="54" t="s">
        <v>256</v>
      </c>
      <c r="P1760" s="54" t="s">
        <v>578</v>
      </c>
      <c r="Q1760" s="54" t="s">
        <v>256</v>
      </c>
      <c r="R1760" s="54" t="s">
        <v>431</v>
      </c>
      <c r="S1760" s="71"/>
      <c r="T1760" s="54" t="s">
        <v>256</v>
      </c>
      <c r="U1760" s="71">
        <v>44447</v>
      </c>
      <c r="V1760" s="54" t="s">
        <v>256</v>
      </c>
      <c r="W1760" t="str">
        <f t="shared" si="27"/>
        <v>Sep-21</v>
      </c>
    </row>
    <row r="1761" spans="1:23" x14ac:dyDescent="0.25">
      <c r="A1761" s="54" t="s">
        <v>317</v>
      </c>
      <c r="B1761" s="54" t="s">
        <v>428</v>
      </c>
      <c r="C1761" s="54" t="s">
        <v>263</v>
      </c>
      <c r="D1761" s="54" t="s">
        <v>429</v>
      </c>
      <c r="E1761" s="54" t="s">
        <v>9373</v>
      </c>
      <c r="F1761" s="71">
        <v>44447</v>
      </c>
      <c r="G1761" s="72">
        <v>4277.5</v>
      </c>
      <c r="H1761" s="72">
        <v>360379.38</v>
      </c>
      <c r="I1761" s="54" t="s">
        <v>265</v>
      </c>
      <c r="J1761" s="54" t="s">
        <v>577</v>
      </c>
      <c r="K1761" s="54" t="s">
        <v>9374</v>
      </c>
      <c r="L1761" s="54" t="s">
        <v>9375</v>
      </c>
      <c r="M1761" s="54" t="s">
        <v>9373</v>
      </c>
      <c r="N1761" s="54" t="s">
        <v>256</v>
      </c>
      <c r="O1761" s="54" t="s">
        <v>256</v>
      </c>
      <c r="P1761" s="54" t="s">
        <v>578</v>
      </c>
      <c r="Q1761" s="54" t="s">
        <v>256</v>
      </c>
      <c r="R1761" s="54" t="s">
        <v>431</v>
      </c>
      <c r="S1761" s="71"/>
      <c r="T1761" s="54" t="s">
        <v>256</v>
      </c>
      <c r="U1761" s="71">
        <v>44447</v>
      </c>
      <c r="V1761" s="54" t="s">
        <v>256</v>
      </c>
      <c r="W1761" t="str">
        <f t="shared" si="27"/>
        <v>Sep-21</v>
      </c>
    </row>
    <row r="1762" spans="1:23" x14ac:dyDescent="0.25">
      <c r="A1762" s="54" t="s">
        <v>317</v>
      </c>
      <c r="B1762" s="54" t="s">
        <v>428</v>
      </c>
      <c r="C1762" s="54" t="s">
        <v>263</v>
      </c>
      <c r="D1762" s="54" t="s">
        <v>429</v>
      </c>
      <c r="E1762" s="54" t="s">
        <v>9376</v>
      </c>
      <c r="F1762" s="71">
        <v>44461</v>
      </c>
      <c r="G1762" s="72">
        <v>3185</v>
      </c>
      <c r="H1762" s="72">
        <v>268336.25</v>
      </c>
      <c r="I1762" s="54" t="s">
        <v>265</v>
      </c>
      <c r="J1762" s="54" t="s">
        <v>577</v>
      </c>
      <c r="K1762" s="54" t="s">
        <v>9377</v>
      </c>
      <c r="L1762" s="54" t="s">
        <v>9378</v>
      </c>
      <c r="M1762" s="54" t="s">
        <v>9376</v>
      </c>
      <c r="N1762" s="54" t="s">
        <v>256</v>
      </c>
      <c r="O1762" s="54" t="s">
        <v>256</v>
      </c>
      <c r="P1762" s="54" t="s">
        <v>578</v>
      </c>
      <c r="Q1762" s="54" t="s">
        <v>256</v>
      </c>
      <c r="R1762" s="54" t="s">
        <v>431</v>
      </c>
      <c r="S1762" s="71"/>
      <c r="T1762" s="54" t="s">
        <v>256</v>
      </c>
      <c r="U1762" s="71">
        <v>44461</v>
      </c>
      <c r="V1762" s="54" t="s">
        <v>256</v>
      </c>
      <c r="W1762" t="str">
        <f t="shared" si="27"/>
        <v>Sep-21</v>
      </c>
    </row>
    <row r="1763" spans="1:23" x14ac:dyDescent="0.25">
      <c r="A1763" s="54" t="s">
        <v>317</v>
      </c>
      <c r="B1763" s="54" t="s">
        <v>428</v>
      </c>
      <c r="C1763" s="54" t="s">
        <v>263</v>
      </c>
      <c r="D1763" s="54" t="s">
        <v>429</v>
      </c>
      <c r="E1763" s="54" t="s">
        <v>9379</v>
      </c>
      <c r="F1763" s="71">
        <v>44445</v>
      </c>
      <c r="G1763" s="72">
        <v>5082.0600000000004</v>
      </c>
      <c r="H1763" s="72">
        <v>428163.56</v>
      </c>
      <c r="I1763" s="54" t="s">
        <v>265</v>
      </c>
      <c r="J1763" s="54" t="s">
        <v>584</v>
      </c>
      <c r="K1763" s="54" t="s">
        <v>9380</v>
      </c>
      <c r="L1763" s="54" t="s">
        <v>9381</v>
      </c>
      <c r="M1763" s="54" t="s">
        <v>9379</v>
      </c>
      <c r="N1763" s="54" t="s">
        <v>256</v>
      </c>
      <c r="O1763" s="54" t="s">
        <v>256</v>
      </c>
      <c r="P1763" s="54" t="s">
        <v>455</v>
      </c>
      <c r="Q1763" s="54" t="s">
        <v>256</v>
      </c>
      <c r="R1763" s="54" t="s">
        <v>431</v>
      </c>
      <c r="S1763" s="71"/>
      <c r="T1763" s="54" t="s">
        <v>256</v>
      </c>
      <c r="U1763" s="71">
        <v>44445</v>
      </c>
      <c r="V1763" s="54" t="s">
        <v>256</v>
      </c>
      <c r="W1763" t="str">
        <f t="shared" si="27"/>
        <v>Sep-21</v>
      </c>
    </row>
    <row r="1764" spans="1:23" x14ac:dyDescent="0.25">
      <c r="A1764" s="54" t="s">
        <v>317</v>
      </c>
      <c r="B1764" s="54" t="s">
        <v>428</v>
      </c>
      <c r="C1764" s="54" t="s">
        <v>263</v>
      </c>
      <c r="D1764" s="54" t="s">
        <v>429</v>
      </c>
      <c r="E1764" s="54" t="s">
        <v>9382</v>
      </c>
      <c r="F1764" s="71">
        <v>44453</v>
      </c>
      <c r="G1764" s="72">
        <v>393.66</v>
      </c>
      <c r="H1764" s="72">
        <v>33165.86</v>
      </c>
      <c r="I1764" s="54" t="s">
        <v>265</v>
      </c>
      <c r="J1764" s="54" t="s">
        <v>584</v>
      </c>
      <c r="K1764" s="54" t="s">
        <v>9380</v>
      </c>
      <c r="L1764" s="54" t="s">
        <v>9383</v>
      </c>
      <c r="M1764" s="54" t="s">
        <v>9382</v>
      </c>
      <c r="N1764" s="54" t="s">
        <v>256</v>
      </c>
      <c r="O1764" s="54" t="s">
        <v>256</v>
      </c>
      <c r="P1764" s="54" t="s">
        <v>455</v>
      </c>
      <c r="Q1764" s="54" t="s">
        <v>256</v>
      </c>
      <c r="R1764" s="54" t="s">
        <v>431</v>
      </c>
      <c r="S1764" s="71"/>
      <c r="T1764" s="54" t="s">
        <v>256</v>
      </c>
      <c r="U1764" s="71">
        <v>44453</v>
      </c>
      <c r="V1764" s="54" t="s">
        <v>256</v>
      </c>
      <c r="W1764" t="str">
        <f t="shared" si="27"/>
        <v>Sep-21</v>
      </c>
    </row>
    <row r="1765" spans="1:23" x14ac:dyDescent="0.25">
      <c r="A1765" s="54" t="s">
        <v>317</v>
      </c>
      <c r="B1765" s="54" t="s">
        <v>428</v>
      </c>
      <c r="C1765" s="54" t="s">
        <v>263</v>
      </c>
      <c r="D1765" s="54" t="s">
        <v>429</v>
      </c>
      <c r="E1765" s="54" t="s">
        <v>9384</v>
      </c>
      <c r="F1765" s="71">
        <v>44469</v>
      </c>
      <c r="G1765" s="72">
        <v>487</v>
      </c>
      <c r="H1765" s="72">
        <v>41029.75</v>
      </c>
      <c r="I1765" s="54" t="s">
        <v>265</v>
      </c>
      <c r="J1765" s="54" t="s">
        <v>584</v>
      </c>
      <c r="K1765" s="54" t="s">
        <v>9380</v>
      </c>
      <c r="L1765" s="54" t="s">
        <v>9385</v>
      </c>
      <c r="M1765" s="54" t="s">
        <v>9384</v>
      </c>
      <c r="N1765" s="54" t="s">
        <v>256</v>
      </c>
      <c r="O1765" s="54" t="s">
        <v>256</v>
      </c>
      <c r="P1765" s="54" t="s">
        <v>455</v>
      </c>
      <c r="Q1765" s="54" t="s">
        <v>256</v>
      </c>
      <c r="R1765" s="54" t="s">
        <v>431</v>
      </c>
      <c r="S1765" s="71"/>
      <c r="T1765" s="54" t="s">
        <v>256</v>
      </c>
      <c r="U1765" s="71">
        <v>44469</v>
      </c>
      <c r="V1765" s="54" t="s">
        <v>256</v>
      </c>
      <c r="W1765" t="str">
        <f t="shared" si="27"/>
        <v>Sep-21</v>
      </c>
    </row>
    <row r="1766" spans="1:23" x14ac:dyDescent="0.25">
      <c r="A1766" s="54" t="s">
        <v>317</v>
      </c>
      <c r="B1766" s="54" t="s">
        <v>428</v>
      </c>
      <c r="C1766" s="54" t="s">
        <v>263</v>
      </c>
      <c r="D1766" s="54" t="s">
        <v>429</v>
      </c>
      <c r="E1766" s="54" t="s">
        <v>9386</v>
      </c>
      <c r="F1766" s="71">
        <v>44469</v>
      </c>
      <c r="G1766" s="72">
        <v>520.96</v>
      </c>
      <c r="H1766" s="72">
        <v>43890.879999999997</v>
      </c>
      <c r="I1766" s="54" t="s">
        <v>265</v>
      </c>
      <c r="J1766" s="54" t="s">
        <v>584</v>
      </c>
      <c r="K1766" s="54" t="s">
        <v>9387</v>
      </c>
      <c r="L1766" s="54" t="s">
        <v>9388</v>
      </c>
      <c r="M1766" s="54" t="s">
        <v>9386</v>
      </c>
      <c r="N1766" s="54" t="s">
        <v>256</v>
      </c>
      <c r="O1766" s="54" t="s">
        <v>256</v>
      </c>
      <c r="P1766" s="54" t="s">
        <v>455</v>
      </c>
      <c r="Q1766" s="54" t="s">
        <v>256</v>
      </c>
      <c r="R1766" s="54" t="s">
        <v>431</v>
      </c>
      <c r="S1766" s="71"/>
      <c r="T1766" s="54" t="s">
        <v>256</v>
      </c>
      <c r="U1766" s="71">
        <v>44469</v>
      </c>
      <c r="V1766" s="54" t="s">
        <v>256</v>
      </c>
      <c r="W1766" t="str">
        <f t="shared" si="27"/>
        <v>Sep-21</v>
      </c>
    </row>
    <row r="1767" spans="1:23" x14ac:dyDescent="0.25">
      <c r="A1767" s="54" t="s">
        <v>317</v>
      </c>
      <c r="B1767" s="54" t="s">
        <v>428</v>
      </c>
      <c r="C1767" s="54" t="s">
        <v>263</v>
      </c>
      <c r="D1767" s="54" t="s">
        <v>429</v>
      </c>
      <c r="E1767" s="54" t="s">
        <v>9389</v>
      </c>
      <c r="F1767" s="71">
        <v>44453</v>
      </c>
      <c r="G1767" s="72">
        <v>581.70000000000005</v>
      </c>
      <c r="H1767" s="72">
        <v>49008.23</v>
      </c>
      <c r="I1767" s="54" t="s">
        <v>265</v>
      </c>
      <c r="J1767" s="54" t="s">
        <v>584</v>
      </c>
      <c r="K1767" s="54" t="s">
        <v>9390</v>
      </c>
      <c r="L1767" s="54" t="s">
        <v>9391</v>
      </c>
      <c r="M1767" s="54" t="s">
        <v>9389</v>
      </c>
      <c r="N1767" s="54" t="s">
        <v>256</v>
      </c>
      <c r="O1767" s="54" t="s">
        <v>256</v>
      </c>
      <c r="P1767" s="54" t="s">
        <v>455</v>
      </c>
      <c r="Q1767" s="54" t="s">
        <v>256</v>
      </c>
      <c r="R1767" s="54" t="s">
        <v>431</v>
      </c>
      <c r="S1767" s="71"/>
      <c r="T1767" s="54" t="s">
        <v>256</v>
      </c>
      <c r="U1767" s="71">
        <v>44453</v>
      </c>
      <c r="V1767" s="54" t="s">
        <v>256</v>
      </c>
      <c r="W1767" t="str">
        <f t="shared" si="27"/>
        <v>Sep-21</v>
      </c>
    </row>
    <row r="1768" spans="1:23" x14ac:dyDescent="0.25">
      <c r="A1768" s="54" t="s">
        <v>317</v>
      </c>
      <c r="B1768" s="54" t="s">
        <v>428</v>
      </c>
      <c r="C1768" s="54" t="s">
        <v>263</v>
      </c>
      <c r="D1768" s="54" t="s">
        <v>429</v>
      </c>
      <c r="E1768" s="54" t="s">
        <v>9392</v>
      </c>
      <c r="F1768" s="71">
        <v>44453</v>
      </c>
      <c r="G1768" s="72">
        <v>1246.19</v>
      </c>
      <c r="H1768" s="72">
        <v>104991.51</v>
      </c>
      <c r="I1768" s="54" t="s">
        <v>265</v>
      </c>
      <c r="J1768" s="54" t="s">
        <v>584</v>
      </c>
      <c r="K1768" s="54" t="s">
        <v>9390</v>
      </c>
      <c r="L1768" s="54" t="s">
        <v>9393</v>
      </c>
      <c r="M1768" s="54" t="s">
        <v>9392</v>
      </c>
      <c r="N1768" s="54" t="s">
        <v>256</v>
      </c>
      <c r="O1768" s="54" t="s">
        <v>256</v>
      </c>
      <c r="P1768" s="54" t="s">
        <v>455</v>
      </c>
      <c r="Q1768" s="54" t="s">
        <v>256</v>
      </c>
      <c r="R1768" s="54" t="s">
        <v>431</v>
      </c>
      <c r="S1768" s="71"/>
      <c r="T1768" s="54" t="s">
        <v>256</v>
      </c>
      <c r="U1768" s="71">
        <v>44453</v>
      </c>
      <c r="V1768" s="54" t="s">
        <v>256</v>
      </c>
      <c r="W1768" t="str">
        <f t="shared" si="27"/>
        <v>Sep-21</v>
      </c>
    </row>
    <row r="1769" spans="1:23" x14ac:dyDescent="0.25">
      <c r="A1769" s="54" t="s">
        <v>317</v>
      </c>
      <c r="B1769" s="54" t="s">
        <v>428</v>
      </c>
      <c r="C1769" s="54" t="s">
        <v>263</v>
      </c>
      <c r="D1769" s="54" t="s">
        <v>429</v>
      </c>
      <c r="E1769" s="54" t="s">
        <v>9394</v>
      </c>
      <c r="F1769" s="71">
        <v>44453</v>
      </c>
      <c r="G1769" s="72">
        <v>272.92</v>
      </c>
      <c r="H1769" s="72">
        <v>22993.51</v>
      </c>
      <c r="I1769" s="54" t="s">
        <v>265</v>
      </c>
      <c r="J1769" s="54" t="s">
        <v>584</v>
      </c>
      <c r="K1769" s="54" t="s">
        <v>9390</v>
      </c>
      <c r="L1769" s="54" t="s">
        <v>9395</v>
      </c>
      <c r="M1769" s="54" t="s">
        <v>9394</v>
      </c>
      <c r="N1769" s="54" t="s">
        <v>256</v>
      </c>
      <c r="O1769" s="54" t="s">
        <v>256</v>
      </c>
      <c r="P1769" s="54" t="s">
        <v>455</v>
      </c>
      <c r="Q1769" s="54" t="s">
        <v>256</v>
      </c>
      <c r="R1769" s="54" t="s">
        <v>431</v>
      </c>
      <c r="S1769" s="71"/>
      <c r="T1769" s="54" t="s">
        <v>256</v>
      </c>
      <c r="U1769" s="71">
        <v>44453</v>
      </c>
      <c r="V1769" s="54" t="s">
        <v>256</v>
      </c>
      <c r="W1769" t="str">
        <f t="shared" si="27"/>
        <v>Sep-21</v>
      </c>
    </row>
    <row r="1770" spans="1:23" x14ac:dyDescent="0.25">
      <c r="A1770" s="54" t="s">
        <v>317</v>
      </c>
      <c r="B1770" s="54" t="s">
        <v>428</v>
      </c>
      <c r="C1770" s="54" t="s">
        <v>263</v>
      </c>
      <c r="D1770" s="54" t="s">
        <v>429</v>
      </c>
      <c r="E1770" s="54" t="s">
        <v>9396</v>
      </c>
      <c r="F1770" s="71">
        <v>44453</v>
      </c>
      <c r="G1770" s="72">
        <v>1435.7</v>
      </c>
      <c r="H1770" s="72">
        <v>120957.73</v>
      </c>
      <c r="I1770" s="54" t="s">
        <v>265</v>
      </c>
      <c r="J1770" s="54" t="s">
        <v>584</v>
      </c>
      <c r="K1770" s="54" t="s">
        <v>9390</v>
      </c>
      <c r="L1770" s="54" t="s">
        <v>9397</v>
      </c>
      <c r="M1770" s="54" t="s">
        <v>9396</v>
      </c>
      <c r="N1770" s="54" t="s">
        <v>256</v>
      </c>
      <c r="O1770" s="54" t="s">
        <v>256</v>
      </c>
      <c r="P1770" s="54" t="s">
        <v>455</v>
      </c>
      <c r="Q1770" s="54" t="s">
        <v>256</v>
      </c>
      <c r="R1770" s="54" t="s">
        <v>431</v>
      </c>
      <c r="S1770" s="71"/>
      <c r="T1770" s="54" t="s">
        <v>256</v>
      </c>
      <c r="U1770" s="71">
        <v>44453</v>
      </c>
      <c r="V1770" s="54" t="s">
        <v>256</v>
      </c>
      <c r="W1770" t="str">
        <f t="shared" si="27"/>
        <v>Sep-21</v>
      </c>
    </row>
    <row r="1771" spans="1:23" x14ac:dyDescent="0.25">
      <c r="A1771" s="54" t="s">
        <v>317</v>
      </c>
      <c r="B1771" s="54" t="s">
        <v>428</v>
      </c>
      <c r="C1771" s="54" t="s">
        <v>263</v>
      </c>
      <c r="D1771" s="54" t="s">
        <v>429</v>
      </c>
      <c r="E1771" s="54" t="s">
        <v>9398</v>
      </c>
      <c r="F1771" s="71">
        <v>44469</v>
      </c>
      <c r="G1771" s="72">
        <v>57</v>
      </c>
      <c r="H1771" s="72">
        <v>4802.25</v>
      </c>
      <c r="I1771" s="54" t="s">
        <v>265</v>
      </c>
      <c r="J1771" s="54" t="s">
        <v>584</v>
      </c>
      <c r="K1771" s="54" t="s">
        <v>9390</v>
      </c>
      <c r="L1771" s="54" t="s">
        <v>9399</v>
      </c>
      <c r="M1771" s="54" t="s">
        <v>9398</v>
      </c>
      <c r="N1771" s="54" t="s">
        <v>256</v>
      </c>
      <c r="O1771" s="54" t="s">
        <v>256</v>
      </c>
      <c r="P1771" s="54" t="s">
        <v>455</v>
      </c>
      <c r="Q1771" s="54" t="s">
        <v>256</v>
      </c>
      <c r="R1771" s="54" t="s">
        <v>431</v>
      </c>
      <c r="S1771" s="71"/>
      <c r="T1771" s="54" t="s">
        <v>256</v>
      </c>
      <c r="U1771" s="71">
        <v>44469</v>
      </c>
      <c r="V1771" s="54" t="s">
        <v>256</v>
      </c>
      <c r="W1771" t="str">
        <f t="shared" si="27"/>
        <v>Sep-21</v>
      </c>
    </row>
    <row r="1772" spans="1:23" x14ac:dyDescent="0.25">
      <c r="A1772" s="54" t="s">
        <v>317</v>
      </c>
      <c r="B1772" s="54" t="s">
        <v>428</v>
      </c>
      <c r="C1772" s="54" t="s">
        <v>263</v>
      </c>
      <c r="D1772" s="54" t="s">
        <v>429</v>
      </c>
      <c r="E1772" s="54" t="s">
        <v>9400</v>
      </c>
      <c r="F1772" s="71">
        <v>44469</v>
      </c>
      <c r="G1772" s="72">
        <v>232.5</v>
      </c>
      <c r="H1772" s="72">
        <v>19588.13</v>
      </c>
      <c r="I1772" s="54" t="s">
        <v>265</v>
      </c>
      <c r="J1772" s="54" t="s">
        <v>584</v>
      </c>
      <c r="K1772" s="54" t="s">
        <v>9390</v>
      </c>
      <c r="L1772" s="54" t="s">
        <v>9401</v>
      </c>
      <c r="M1772" s="54" t="s">
        <v>9400</v>
      </c>
      <c r="N1772" s="54" t="s">
        <v>256</v>
      </c>
      <c r="O1772" s="54" t="s">
        <v>256</v>
      </c>
      <c r="P1772" s="54" t="s">
        <v>455</v>
      </c>
      <c r="Q1772" s="54" t="s">
        <v>256</v>
      </c>
      <c r="R1772" s="54" t="s">
        <v>431</v>
      </c>
      <c r="S1772" s="71"/>
      <c r="T1772" s="54" t="s">
        <v>256</v>
      </c>
      <c r="U1772" s="71">
        <v>44469</v>
      </c>
      <c r="V1772" s="54" t="s">
        <v>256</v>
      </c>
      <c r="W1772" t="str">
        <f t="shared" si="27"/>
        <v>Sep-21</v>
      </c>
    </row>
    <row r="1773" spans="1:23" x14ac:dyDescent="0.25">
      <c r="A1773" s="54" t="s">
        <v>317</v>
      </c>
      <c r="B1773" s="54" t="s">
        <v>428</v>
      </c>
      <c r="C1773" s="54" t="s">
        <v>263</v>
      </c>
      <c r="D1773" s="54" t="s">
        <v>429</v>
      </c>
      <c r="E1773" s="54" t="s">
        <v>9402</v>
      </c>
      <c r="F1773" s="71">
        <v>44469</v>
      </c>
      <c r="G1773" s="72">
        <v>119.4</v>
      </c>
      <c r="H1773" s="72">
        <v>10059.450000000001</v>
      </c>
      <c r="I1773" s="54" t="s">
        <v>265</v>
      </c>
      <c r="J1773" s="54" t="s">
        <v>584</v>
      </c>
      <c r="K1773" s="54" t="s">
        <v>9390</v>
      </c>
      <c r="L1773" s="54" t="s">
        <v>9403</v>
      </c>
      <c r="M1773" s="54" t="s">
        <v>9402</v>
      </c>
      <c r="N1773" s="54" t="s">
        <v>256</v>
      </c>
      <c r="O1773" s="54" t="s">
        <v>256</v>
      </c>
      <c r="P1773" s="54" t="s">
        <v>455</v>
      </c>
      <c r="Q1773" s="54" t="s">
        <v>256</v>
      </c>
      <c r="R1773" s="54" t="s">
        <v>431</v>
      </c>
      <c r="S1773" s="71"/>
      <c r="T1773" s="54" t="s">
        <v>256</v>
      </c>
      <c r="U1773" s="71">
        <v>44469</v>
      </c>
      <c r="V1773" s="54" t="s">
        <v>256</v>
      </c>
      <c r="W1773" t="str">
        <f t="shared" si="27"/>
        <v>Sep-21</v>
      </c>
    </row>
    <row r="1774" spans="1:23" x14ac:dyDescent="0.25">
      <c r="A1774" s="54" t="s">
        <v>317</v>
      </c>
      <c r="B1774" s="54" t="s">
        <v>428</v>
      </c>
      <c r="C1774" s="54" t="s">
        <v>263</v>
      </c>
      <c r="D1774" s="54" t="s">
        <v>429</v>
      </c>
      <c r="E1774" s="54" t="s">
        <v>9404</v>
      </c>
      <c r="F1774" s="71">
        <v>44469</v>
      </c>
      <c r="G1774" s="72">
        <v>5275.9</v>
      </c>
      <c r="H1774" s="72">
        <v>444494.58</v>
      </c>
      <c r="I1774" s="54" t="s">
        <v>265</v>
      </c>
      <c r="J1774" s="54" t="s">
        <v>584</v>
      </c>
      <c r="K1774" s="54" t="s">
        <v>9390</v>
      </c>
      <c r="L1774" s="54" t="s">
        <v>9405</v>
      </c>
      <c r="M1774" s="54" t="s">
        <v>9404</v>
      </c>
      <c r="N1774" s="54" t="s">
        <v>256</v>
      </c>
      <c r="O1774" s="54" t="s">
        <v>256</v>
      </c>
      <c r="P1774" s="54" t="s">
        <v>455</v>
      </c>
      <c r="Q1774" s="54" t="s">
        <v>256</v>
      </c>
      <c r="R1774" s="54" t="s">
        <v>431</v>
      </c>
      <c r="S1774" s="71"/>
      <c r="T1774" s="54" t="s">
        <v>256</v>
      </c>
      <c r="U1774" s="71">
        <v>44469</v>
      </c>
      <c r="V1774" s="54" t="s">
        <v>256</v>
      </c>
      <c r="W1774" t="str">
        <f t="shared" si="27"/>
        <v>Sep-21</v>
      </c>
    </row>
    <row r="1775" spans="1:23" x14ac:dyDescent="0.25">
      <c r="A1775" s="54" t="s">
        <v>318</v>
      </c>
      <c r="B1775" s="54" t="s">
        <v>428</v>
      </c>
      <c r="C1775" s="54" t="s">
        <v>263</v>
      </c>
      <c r="D1775" s="54" t="s">
        <v>429</v>
      </c>
      <c r="E1775" s="54" t="s">
        <v>9406</v>
      </c>
      <c r="F1775" s="71">
        <v>44466</v>
      </c>
      <c r="G1775" s="72">
        <v>1783.76</v>
      </c>
      <c r="H1775" s="72">
        <v>150281.78</v>
      </c>
      <c r="I1775" s="54" t="s">
        <v>265</v>
      </c>
      <c r="J1775" s="54" t="s">
        <v>587</v>
      </c>
      <c r="K1775" s="54" t="s">
        <v>9407</v>
      </c>
      <c r="L1775" s="54" t="s">
        <v>9408</v>
      </c>
      <c r="M1775" s="54" t="s">
        <v>9406</v>
      </c>
      <c r="N1775" s="54" t="s">
        <v>256</v>
      </c>
      <c r="O1775" s="54" t="s">
        <v>256</v>
      </c>
      <c r="P1775" s="54" t="s">
        <v>442</v>
      </c>
      <c r="Q1775" s="54" t="s">
        <v>256</v>
      </c>
      <c r="R1775" s="54" t="s">
        <v>431</v>
      </c>
      <c r="S1775" s="71"/>
      <c r="T1775" s="54" t="s">
        <v>256</v>
      </c>
      <c r="U1775" s="71">
        <v>44466</v>
      </c>
      <c r="V1775" s="54" t="s">
        <v>256</v>
      </c>
      <c r="W1775" t="str">
        <f t="shared" si="27"/>
        <v>Sep-21</v>
      </c>
    </row>
    <row r="1776" spans="1:23" x14ac:dyDescent="0.25">
      <c r="A1776" s="54" t="s">
        <v>318</v>
      </c>
      <c r="B1776" s="54" t="s">
        <v>428</v>
      </c>
      <c r="C1776" s="54" t="s">
        <v>263</v>
      </c>
      <c r="D1776" s="54" t="s">
        <v>429</v>
      </c>
      <c r="E1776" s="54" t="s">
        <v>9409</v>
      </c>
      <c r="F1776" s="71">
        <v>44445</v>
      </c>
      <c r="G1776" s="72">
        <v>6716.18</v>
      </c>
      <c r="H1776" s="72">
        <v>565838.17000000004</v>
      </c>
      <c r="I1776" s="54" t="s">
        <v>265</v>
      </c>
      <c r="J1776" s="54" t="s">
        <v>587</v>
      </c>
      <c r="K1776" s="54" t="s">
        <v>9410</v>
      </c>
      <c r="L1776" s="54" t="s">
        <v>9411</v>
      </c>
      <c r="M1776" s="54" t="s">
        <v>9409</v>
      </c>
      <c r="N1776" s="54" t="s">
        <v>256</v>
      </c>
      <c r="O1776" s="54" t="s">
        <v>256</v>
      </c>
      <c r="P1776" s="54" t="s">
        <v>442</v>
      </c>
      <c r="Q1776" s="54" t="s">
        <v>256</v>
      </c>
      <c r="R1776" s="54" t="s">
        <v>431</v>
      </c>
      <c r="S1776" s="71"/>
      <c r="T1776" s="54" t="s">
        <v>256</v>
      </c>
      <c r="U1776" s="71">
        <v>44445</v>
      </c>
      <c r="V1776" s="54" t="s">
        <v>256</v>
      </c>
      <c r="W1776" t="str">
        <f t="shared" si="27"/>
        <v>Sep-21</v>
      </c>
    </row>
    <row r="1777" spans="1:23" x14ac:dyDescent="0.25">
      <c r="A1777" s="54" t="s">
        <v>318</v>
      </c>
      <c r="B1777" s="54" t="s">
        <v>428</v>
      </c>
      <c r="C1777" s="54" t="s">
        <v>263</v>
      </c>
      <c r="D1777" s="54" t="s">
        <v>429</v>
      </c>
      <c r="E1777" s="54" t="s">
        <v>9412</v>
      </c>
      <c r="F1777" s="71">
        <v>44445</v>
      </c>
      <c r="G1777" s="72">
        <v>7087.8</v>
      </c>
      <c r="H1777" s="72">
        <v>597147.15</v>
      </c>
      <c r="I1777" s="54" t="s">
        <v>265</v>
      </c>
      <c r="J1777" s="54" t="s">
        <v>587</v>
      </c>
      <c r="K1777" s="54" t="s">
        <v>9413</v>
      </c>
      <c r="L1777" s="54" t="s">
        <v>9414</v>
      </c>
      <c r="M1777" s="54" t="s">
        <v>9412</v>
      </c>
      <c r="N1777" s="54" t="s">
        <v>256</v>
      </c>
      <c r="O1777" s="54" t="s">
        <v>256</v>
      </c>
      <c r="P1777" s="54" t="s">
        <v>442</v>
      </c>
      <c r="Q1777" s="54" t="s">
        <v>256</v>
      </c>
      <c r="R1777" s="54" t="s">
        <v>431</v>
      </c>
      <c r="S1777" s="71"/>
      <c r="T1777" s="54" t="s">
        <v>256</v>
      </c>
      <c r="U1777" s="71">
        <v>44445</v>
      </c>
      <c r="V1777" s="54" t="s">
        <v>256</v>
      </c>
      <c r="W1777" t="str">
        <f t="shared" si="27"/>
        <v>Sep-21</v>
      </c>
    </row>
    <row r="1778" spans="1:23" x14ac:dyDescent="0.25">
      <c r="A1778" s="54" t="s">
        <v>318</v>
      </c>
      <c r="B1778" s="54" t="s">
        <v>428</v>
      </c>
      <c r="C1778" s="54" t="s">
        <v>263</v>
      </c>
      <c r="D1778" s="54" t="s">
        <v>429</v>
      </c>
      <c r="E1778" s="54" t="s">
        <v>9415</v>
      </c>
      <c r="F1778" s="71">
        <v>44445</v>
      </c>
      <c r="G1778" s="72">
        <v>5260.08</v>
      </c>
      <c r="H1778" s="72">
        <v>443161.74</v>
      </c>
      <c r="I1778" s="54" t="s">
        <v>265</v>
      </c>
      <c r="J1778" s="54" t="s">
        <v>587</v>
      </c>
      <c r="K1778" s="54" t="s">
        <v>9416</v>
      </c>
      <c r="L1778" s="54" t="s">
        <v>9417</v>
      </c>
      <c r="M1778" s="54" t="s">
        <v>9415</v>
      </c>
      <c r="N1778" s="54" t="s">
        <v>256</v>
      </c>
      <c r="O1778" s="54" t="s">
        <v>256</v>
      </c>
      <c r="P1778" s="54" t="s">
        <v>442</v>
      </c>
      <c r="Q1778" s="54" t="s">
        <v>256</v>
      </c>
      <c r="R1778" s="54" t="s">
        <v>431</v>
      </c>
      <c r="S1778" s="71"/>
      <c r="T1778" s="54" t="s">
        <v>256</v>
      </c>
      <c r="U1778" s="71">
        <v>44445</v>
      </c>
      <c r="V1778" s="54" t="s">
        <v>256</v>
      </c>
      <c r="W1778" t="str">
        <f t="shared" si="27"/>
        <v>Sep-21</v>
      </c>
    </row>
    <row r="1779" spans="1:23" x14ac:dyDescent="0.25">
      <c r="A1779" s="54" t="s">
        <v>318</v>
      </c>
      <c r="B1779" s="54" t="s">
        <v>428</v>
      </c>
      <c r="C1779" s="54" t="s">
        <v>263</v>
      </c>
      <c r="D1779" s="54" t="s">
        <v>429</v>
      </c>
      <c r="E1779" s="54" t="s">
        <v>9418</v>
      </c>
      <c r="F1779" s="71">
        <v>44447</v>
      </c>
      <c r="G1779" s="72">
        <v>3565.49</v>
      </c>
      <c r="H1779" s="72">
        <v>300392.53000000003</v>
      </c>
      <c r="I1779" s="54" t="s">
        <v>265</v>
      </c>
      <c r="J1779" s="54" t="s">
        <v>587</v>
      </c>
      <c r="K1779" s="54" t="s">
        <v>9419</v>
      </c>
      <c r="L1779" s="54" t="s">
        <v>9420</v>
      </c>
      <c r="M1779" s="54" t="s">
        <v>9418</v>
      </c>
      <c r="N1779" s="54" t="s">
        <v>256</v>
      </c>
      <c r="O1779" s="54" t="s">
        <v>256</v>
      </c>
      <c r="P1779" s="54" t="s">
        <v>442</v>
      </c>
      <c r="Q1779" s="54" t="s">
        <v>256</v>
      </c>
      <c r="R1779" s="54" t="s">
        <v>431</v>
      </c>
      <c r="S1779" s="71"/>
      <c r="T1779" s="54" t="s">
        <v>256</v>
      </c>
      <c r="U1779" s="71">
        <v>44447</v>
      </c>
      <c r="V1779" s="54" t="s">
        <v>256</v>
      </c>
      <c r="W1779" t="str">
        <f t="shared" si="27"/>
        <v>Sep-21</v>
      </c>
    </row>
    <row r="1780" spans="1:23" x14ac:dyDescent="0.25">
      <c r="A1780" s="54" t="s">
        <v>318</v>
      </c>
      <c r="B1780" s="54" t="s">
        <v>428</v>
      </c>
      <c r="C1780" s="54" t="s">
        <v>263</v>
      </c>
      <c r="D1780" s="54" t="s">
        <v>429</v>
      </c>
      <c r="E1780" s="54" t="s">
        <v>9421</v>
      </c>
      <c r="F1780" s="71">
        <v>44454</v>
      </c>
      <c r="G1780" s="72">
        <v>5474.68</v>
      </c>
      <c r="H1780" s="72">
        <v>461241.79</v>
      </c>
      <c r="I1780" s="54" t="s">
        <v>265</v>
      </c>
      <c r="J1780" s="54" t="s">
        <v>587</v>
      </c>
      <c r="K1780" s="54" t="s">
        <v>9422</v>
      </c>
      <c r="L1780" s="54" t="s">
        <v>9423</v>
      </c>
      <c r="M1780" s="54" t="s">
        <v>9421</v>
      </c>
      <c r="N1780" s="54" t="s">
        <v>256</v>
      </c>
      <c r="O1780" s="54" t="s">
        <v>256</v>
      </c>
      <c r="P1780" s="54" t="s">
        <v>442</v>
      </c>
      <c r="Q1780" s="54" t="s">
        <v>256</v>
      </c>
      <c r="R1780" s="54" t="s">
        <v>431</v>
      </c>
      <c r="S1780" s="71"/>
      <c r="T1780" s="54" t="s">
        <v>256</v>
      </c>
      <c r="U1780" s="71">
        <v>44454</v>
      </c>
      <c r="V1780" s="54" t="s">
        <v>256</v>
      </c>
      <c r="W1780" t="str">
        <f t="shared" si="27"/>
        <v>Sep-21</v>
      </c>
    </row>
    <row r="1781" spans="1:23" x14ac:dyDescent="0.25">
      <c r="A1781" s="54" t="s">
        <v>318</v>
      </c>
      <c r="B1781" s="54" t="s">
        <v>428</v>
      </c>
      <c r="C1781" s="54" t="s">
        <v>263</v>
      </c>
      <c r="D1781" s="54" t="s">
        <v>429</v>
      </c>
      <c r="E1781" s="54" t="s">
        <v>9424</v>
      </c>
      <c r="F1781" s="71">
        <v>44466</v>
      </c>
      <c r="G1781" s="72">
        <v>2143.64</v>
      </c>
      <c r="H1781" s="72">
        <v>180601.67</v>
      </c>
      <c r="I1781" s="54" t="s">
        <v>265</v>
      </c>
      <c r="J1781" s="54" t="s">
        <v>587</v>
      </c>
      <c r="K1781" s="54" t="s">
        <v>9425</v>
      </c>
      <c r="L1781" s="54" t="s">
        <v>9426</v>
      </c>
      <c r="M1781" s="54" t="s">
        <v>9424</v>
      </c>
      <c r="N1781" s="54" t="s">
        <v>256</v>
      </c>
      <c r="O1781" s="54" t="s">
        <v>256</v>
      </c>
      <c r="P1781" s="54" t="s">
        <v>442</v>
      </c>
      <c r="Q1781" s="54" t="s">
        <v>256</v>
      </c>
      <c r="R1781" s="54" t="s">
        <v>431</v>
      </c>
      <c r="S1781" s="71"/>
      <c r="T1781" s="54" t="s">
        <v>256</v>
      </c>
      <c r="U1781" s="71">
        <v>44466</v>
      </c>
      <c r="V1781" s="54" t="s">
        <v>256</v>
      </c>
      <c r="W1781" t="str">
        <f t="shared" si="27"/>
        <v>Sep-21</v>
      </c>
    </row>
    <row r="1782" spans="1:23" x14ac:dyDescent="0.25">
      <c r="A1782" s="54" t="s">
        <v>317</v>
      </c>
      <c r="B1782" s="54" t="s">
        <v>428</v>
      </c>
      <c r="C1782" s="54" t="s">
        <v>263</v>
      </c>
      <c r="D1782" s="54" t="s">
        <v>429</v>
      </c>
      <c r="E1782" s="54" t="s">
        <v>9427</v>
      </c>
      <c r="F1782" s="71">
        <v>44469</v>
      </c>
      <c r="G1782" s="72">
        <v>14.15</v>
      </c>
      <c r="H1782" s="72">
        <v>1192.1400000000001</v>
      </c>
      <c r="I1782" s="54" t="s">
        <v>265</v>
      </c>
      <c r="J1782" s="54" t="s">
        <v>290</v>
      </c>
      <c r="K1782" s="54" t="s">
        <v>9428</v>
      </c>
      <c r="L1782" s="54" t="s">
        <v>9429</v>
      </c>
      <c r="M1782" s="54" t="s">
        <v>9427</v>
      </c>
      <c r="N1782" s="54" t="s">
        <v>256</v>
      </c>
      <c r="O1782" s="54" t="s">
        <v>256</v>
      </c>
      <c r="P1782" s="54" t="s">
        <v>264</v>
      </c>
      <c r="Q1782" s="54" t="s">
        <v>256</v>
      </c>
      <c r="R1782" s="54" t="s">
        <v>431</v>
      </c>
      <c r="S1782" s="71"/>
      <c r="T1782" s="54" t="s">
        <v>256</v>
      </c>
      <c r="U1782" s="71">
        <v>44469</v>
      </c>
      <c r="V1782" s="54" t="s">
        <v>256</v>
      </c>
      <c r="W1782" t="str">
        <f t="shared" si="27"/>
        <v>Sep-21</v>
      </c>
    </row>
    <row r="1783" spans="1:23" x14ac:dyDescent="0.25">
      <c r="A1783" s="54" t="s">
        <v>317</v>
      </c>
      <c r="B1783" s="54" t="s">
        <v>428</v>
      </c>
      <c r="C1783" s="54" t="s">
        <v>263</v>
      </c>
      <c r="D1783" s="54" t="s">
        <v>429</v>
      </c>
      <c r="E1783" s="54" t="s">
        <v>9430</v>
      </c>
      <c r="F1783" s="71">
        <v>44445</v>
      </c>
      <c r="G1783" s="72">
        <v>421.84</v>
      </c>
      <c r="H1783" s="72">
        <v>35540.019999999997</v>
      </c>
      <c r="I1783" s="54" t="s">
        <v>265</v>
      </c>
      <c r="J1783" s="54" t="s">
        <v>290</v>
      </c>
      <c r="K1783" s="54" t="s">
        <v>6940</v>
      </c>
      <c r="L1783" s="54" t="s">
        <v>9431</v>
      </c>
      <c r="M1783" s="54" t="s">
        <v>9430</v>
      </c>
      <c r="N1783" s="54" t="s">
        <v>256</v>
      </c>
      <c r="O1783" s="54" t="s">
        <v>256</v>
      </c>
      <c r="P1783" s="54" t="s">
        <v>264</v>
      </c>
      <c r="Q1783" s="54" t="s">
        <v>256</v>
      </c>
      <c r="R1783" s="54" t="s">
        <v>431</v>
      </c>
      <c r="S1783" s="71"/>
      <c r="T1783" s="54" t="s">
        <v>256</v>
      </c>
      <c r="U1783" s="71">
        <v>44445</v>
      </c>
      <c r="V1783" s="54" t="s">
        <v>256</v>
      </c>
      <c r="W1783" t="str">
        <f t="shared" si="27"/>
        <v>Sep-21</v>
      </c>
    </row>
    <row r="1784" spans="1:23" x14ac:dyDescent="0.25">
      <c r="A1784" s="54" t="s">
        <v>317</v>
      </c>
      <c r="B1784" s="54" t="s">
        <v>428</v>
      </c>
      <c r="C1784" s="54" t="s">
        <v>263</v>
      </c>
      <c r="D1784" s="54" t="s">
        <v>429</v>
      </c>
      <c r="E1784" s="54" t="s">
        <v>9432</v>
      </c>
      <c r="F1784" s="71">
        <v>44441</v>
      </c>
      <c r="G1784" s="72">
        <v>877.39</v>
      </c>
      <c r="H1784" s="72">
        <v>73920.11</v>
      </c>
      <c r="I1784" s="54" t="s">
        <v>265</v>
      </c>
      <c r="J1784" s="54" t="s">
        <v>290</v>
      </c>
      <c r="K1784" s="54" t="s">
        <v>6958</v>
      </c>
      <c r="L1784" s="54" t="s">
        <v>9433</v>
      </c>
      <c r="M1784" s="54" t="s">
        <v>9432</v>
      </c>
      <c r="N1784" s="54" t="s">
        <v>256</v>
      </c>
      <c r="O1784" s="54" t="s">
        <v>256</v>
      </c>
      <c r="P1784" s="54" t="s">
        <v>264</v>
      </c>
      <c r="Q1784" s="54" t="s">
        <v>256</v>
      </c>
      <c r="R1784" s="54" t="s">
        <v>431</v>
      </c>
      <c r="S1784" s="71"/>
      <c r="T1784" s="54" t="s">
        <v>256</v>
      </c>
      <c r="U1784" s="71">
        <v>44441</v>
      </c>
      <c r="V1784" s="54" t="s">
        <v>256</v>
      </c>
      <c r="W1784" t="str">
        <f t="shared" si="27"/>
        <v>Sep-21</v>
      </c>
    </row>
    <row r="1785" spans="1:23" x14ac:dyDescent="0.25">
      <c r="A1785" s="54" t="s">
        <v>317</v>
      </c>
      <c r="B1785" s="54" t="s">
        <v>428</v>
      </c>
      <c r="C1785" s="54" t="s">
        <v>263</v>
      </c>
      <c r="D1785" s="54" t="s">
        <v>429</v>
      </c>
      <c r="E1785" s="54" t="s">
        <v>9434</v>
      </c>
      <c r="F1785" s="71">
        <v>44441</v>
      </c>
      <c r="G1785" s="72">
        <v>444.78</v>
      </c>
      <c r="H1785" s="72">
        <v>37472.720000000001</v>
      </c>
      <c r="I1785" s="54" t="s">
        <v>265</v>
      </c>
      <c r="J1785" s="54" t="s">
        <v>290</v>
      </c>
      <c r="K1785" s="54" t="s">
        <v>6958</v>
      </c>
      <c r="L1785" s="54" t="s">
        <v>9435</v>
      </c>
      <c r="M1785" s="54" t="s">
        <v>9434</v>
      </c>
      <c r="N1785" s="54" t="s">
        <v>256</v>
      </c>
      <c r="O1785" s="54" t="s">
        <v>256</v>
      </c>
      <c r="P1785" s="54" t="s">
        <v>264</v>
      </c>
      <c r="Q1785" s="54" t="s">
        <v>256</v>
      </c>
      <c r="R1785" s="54" t="s">
        <v>431</v>
      </c>
      <c r="S1785" s="71"/>
      <c r="T1785" s="54" t="s">
        <v>256</v>
      </c>
      <c r="U1785" s="71">
        <v>44441</v>
      </c>
      <c r="V1785" s="54" t="s">
        <v>256</v>
      </c>
      <c r="W1785" t="str">
        <f t="shared" si="27"/>
        <v>Sep-21</v>
      </c>
    </row>
    <row r="1786" spans="1:23" x14ac:dyDescent="0.25">
      <c r="A1786" s="54" t="s">
        <v>317</v>
      </c>
      <c r="B1786" s="54" t="s">
        <v>428</v>
      </c>
      <c r="C1786" s="54" t="s">
        <v>263</v>
      </c>
      <c r="D1786" s="54" t="s">
        <v>429</v>
      </c>
      <c r="E1786" s="54" t="s">
        <v>9436</v>
      </c>
      <c r="F1786" s="71">
        <v>44441</v>
      </c>
      <c r="G1786" s="72">
        <v>270.05</v>
      </c>
      <c r="H1786" s="72">
        <v>22751.71</v>
      </c>
      <c r="I1786" s="54" t="s">
        <v>265</v>
      </c>
      <c r="J1786" s="54" t="s">
        <v>290</v>
      </c>
      <c r="K1786" s="54" t="s">
        <v>6958</v>
      </c>
      <c r="L1786" s="54" t="s">
        <v>9437</v>
      </c>
      <c r="M1786" s="54" t="s">
        <v>9436</v>
      </c>
      <c r="N1786" s="54" t="s">
        <v>256</v>
      </c>
      <c r="O1786" s="54" t="s">
        <v>256</v>
      </c>
      <c r="P1786" s="54" t="s">
        <v>264</v>
      </c>
      <c r="Q1786" s="54" t="s">
        <v>256</v>
      </c>
      <c r="R1786" s="54" t="s">
        <v>431</v>
      </c>
      <c r="S1786" s="71"/>
      <c r="T1786" s="54" t="s">
        <v>256</v>
      </c>
      <c r="U1786" s="71">
        <v>44441</v>
      </c>
      <c r="V1786" s="54" t="s">
        <v>256</v>
      </c>
      <c r="W1786" t="str">
        <f t="shared" si="27"/>
        <v>Sep-21</v>
      </c>
    </row>
    <row r="1787" spans="1:23" x14ac:dyDescent="0.25">
      <c r="A1787" s="54" t="s">
        <v>317</v>
      </c>
      <c r="B1787" s="54" t="s">
        <v>428</v>
      </c>
      <c r="C1787" s="54" t="s">
        <v>263</v>
      </c>
      <c r="D1787" s="54" t="s">
        <v>429</v>
      </c>
      <c r="E1787" s="54" t="s">
        <v>9438</v>
      </c>
      <c r="F1787" s="71">
        <v>44441</v>
      </c>
      <c r="G1787" s="72">
        <v>30.01</v>
      </c>
      <c r="H1787" s="72">
        <v>2528.34</v>
      </c>
      <c r="I1787" s="54" t="s">
        <v>265</v>
      </c>
      <c r="J1787" s="54" t="s">
        <v>290</v>
      </c>
      <c r="K1787" s="54" t="s">
        <v>6958</v>
      </c>
      <c r="L1787" s="54" t="s">
        <v>9439</v>
      </c>
      <c r="M1787" s="54" t="s">
        <v>9438</v>
      </c>
      <c r="N1787" s="54" t="s">
        <v>256</v>
      </c>
      <c r="O1787" s="54" t="s">
        <v>256</v>
      </c>
      <c r="P1787" s="54" t="s">
        <v>264</v>
      </c>
      <c r="Q1787" s="54" t="s">
        <v>256</v>
      </c>
      <c r="R1787" s="54" t="s">
        <v>431</v>
      </c>
      <c r="S1787" s="71"/>
      <c r="T1787" s="54" t="s">
        <v>256</v>
      </c>
      <c r="U1787" s="71">
        <v>44441</v>
      </c>
      <c r="V1787" s="54" t="s">
        <v>256</v>
      </c>
      <c r="W1787" t="str">
        <f t="shared" si="27"/>
        <v>Sep-21</v>
      </c>
    </row>
    <row r="1788" spans="1:23" x14ac:dyDescent="0.25">
      <c r="A1788" s="54" t="s">
        <v>317</v>
      </c>
      <c r="B1788" s="54" t="s">
        <v>428</v>
      </c>
      <c r="C1788" s="54" t="s">
        <v>263</v>
      </c>
      <c r="D1788" s="54" t="s">
        <v>429</v>
      </c>
      <c r="E1788" s="54" t="s">
        <v>9440</v>
      </c>
      <c r="F1788" s="71">
        <v>44446</v>
      </c>
      <c r="G1788" s="72">
        <v>1048.21</v>
      </c>
      <c r="H1788" s="72">
        <v>88311.69</v>
      </c>
      <c r="I1788" s="54" t="s">
        <v>265</v>
      </c>
      <c r="J1788" s="54" t="s">
        <v>290</v>
      </c>
      <c r="K1788" s="54" t="s">
        <v>6958</v>
      </c>
      <c r="L1788" s="54" t="s">
        <v>9441</v>
      </c>
      <c r="M1788" s="54" t="s">
        <v>9440</v>
      </c>
      <c r="N1788" s="54" t="s">
        <v>256</v>
      </c>
      <c r="O1788" s="54" t="s">
        <v>256</v>
      </c>
      <c r="P1788" s="54" t="s">
        <v>264</v>
      </c>
      <c r="Q1788" s="54" t="s">
        <v>256</v>
      </c>
      <c r="R1788" s="54" t="s">
        <v>431</v>
      </c>
      <c r="S1788" s="71"/>
      <c r="T1788" s="54" t="s">
        <v>256</v>
      </c>
      <c r="U1788" s="71">
        <v>44446</v>
      </c>
      <c r="V1788" s="54" t="s">
        <v>256</v>
      </c>
      <c r="W1788" t="str">
        <f t="shared" si="27"/>
        <v>Sep-21</v>
      </c>
    </row>
    <row r="1789" spans="1:23" x14ac:dyDescent="0.25">
      <c r="A1789" s="54" t="s">
        <v>317</v>
      </c>
      <c r="B1789" s="54" t="s">
        <v>428</v>
      </c>
      <c r="C1789" s="54" t="s">
        <v>263</v>
      </c>
      <c r="D1789" s="54" t="s">
        <v>429</v>
      </c>
      <c r="E1789" s="54" t="s">
        <v>9442</v>
      </c>
      <c r="F1789" s="71">
        <v>44446</v>
      </c>
      <c r="G1789" s="72">
        <v>33.880000000000003</v>
      </c>
      <c r="H1789" s="72">
        <v>2854.39</v>
      </c>
      <c r="I1789" s="54" t="s">
        <v>265</v>
      </c>
      <c r="J1789" s="54" t="s">
        <v>290</v>
      </c>
      <c r="K1789" s="54" t="s">
        <v>6958</v>
      </c>
      <c r="L1789" s="54" t="s">
        <v>9443</v>
      </c>
      <c r="M1789" s="54" t="s">
        <v>9442</v>
      </c>
      <c r="N1789" s="54" t="s">
        <v>256</v>
      </c>
      <c r="O1789" s="54" t="s">
        <v>256</v>
      </c>
      <c r="P1789" s="54" t="s">
        <v>264</v>
      </c>
      <c r="Q1789" s="54" t="s">
        <v>256</v>
      </c>
      <c r="R1789" s="54" t="s">
        <v>431</v>
      </c>
      <c r="S1789" s="71"/>
      <c r="T1789" s="54" t="s">
        <v>256</v>
      </c>
      <c r="U1789" s="71">
        <v>44446</v>
      </c>
      <c r="V1789" s="54" t="s">
        <v>256</v>
      </c>
      <c r="W1789" t="str">
        <f t="shared" si="27"/>
        <v>Sep-21</v>
      </c>
    </row>
    <row r="1790" spans="1:23" x14ac:dyDescent="0.25">
      <c r="A1790" s="54" t="s">
        <v>317</v>
      </c>
      <c r="B1790" s="54" t="s">
        <v>428</v>
      </c>
      <c r="C1790" s="54" t="s">
        <v>263</v>
      </c>
      <c r="D1790" s="54" t="s">
        <v>429</v>
      </c>
      <c r="E1790" s="54" t="s">
        <v>9444</v>
      </c>
      <c r="F1790" s="71">
        <v>44447</v>
      </c>
      <c r="G1790" s="72">
        <v>188.88</v>
      </c>
      <c r="H1790" s="72">
        <v>15913.14</v>
      </c>
      <c r="I1790" s="54" t="s">
        <v>265</v>
      </c>
      <c r="J1790" s="54" t="s">
        <v>290</v>
      </c>
      <c r="K1790" s="54" t="s">
        <v>6958</v>
      </c>
      <c r="L1790" s="54" t="s">
        <v>9445</v>
      </c>
      <c r="M1790" s="54" t="s">
        <v>9444</v>
      </c>
      <c r="N1790" s="54" t="s">
        <v>256</v>
      </c>
      <c r="O1790" s="54" t="s">
        <v>256</v>
      </c>
      <c r="P1790" s="54" t="s">
        <v>264</v>
      </c>
      <c r="Q1790" s="54" t="s">
        <v>256</v>
      </c>
      <c r="R1790" s="54" t="s">
        <v>431</v>
      </c>
      <c r="S1790" s="71"/>
      <c r="T1790" s="54" t="s">
        <v>256</v>
      </c>
      <c r="U1790" s="71">
        <v>44447</v>
      </c>
      <c r="V1790" s="54" t="s">
        <v>256</v>
      </c>
      <c r="W1790" t="str">
        <f t="shared" si="27"/>
        <v>Sep-21</v>
      </c>
    </row>
    <row r="1791" spans="1:23" x14ac:dyDescent="0.25">
      <c r="A1791" s="54" t="s">
        <v>317</v>
      </c>
      <c r="B1791" s="54" t="s">
        <v>428</v>
      </c>
      <c r="C1791" s="54" t="s">
        <v>263</v>
      </c>
      <c r="D1791" s="54" t="s">
        <v>429</v>
      </c>
      <c r="E1791" s="54" t="s">
        <v>9446</v>
      </c>
      <c r="F1791" s="71">
        <v>44447</v>
      </c>
      <c r="G1791" s="72">
        <v>28.24</v>
      </c>
      <c r="H1791" s="72">
        <v>2379.2199999999998</v>
      </c>
      <c r="I1791" s="54" t="s">
        <v>265</v>
      </c>
      <c r="J1791" s="54" t="s">
        <v>290</v>
      </c>
      <c r="K1791" s="54" t="s">
        <v>6958</v>
      </c>
      <c r="L1791" s="54" t="s">
        <v>9447</v>
      </c>
      <c r="M1791" s="54" t="s">
        <v>9446</v>
      </c>
      <c r="N1791" s="54" t="s">
        <v>256</v>
      </c>
      <c r="O1791" s="54" t="s">
        <v>256</v>
      </c>
      <c r="P1791" s="54" t="s">
        <v>264</v>
      </c>
      <c r="Q1791" s="54" t="s">
        <v>256</v>
      </c>
      <c r="R1791" s="54" t="s">
        <v>431</v>
      </c>
      <c r="S1791" s="71"/>
      <c r="T1791" s="54" t="s">
        <v>256</v>
      </c>
      <c r="U1791" s="71">
        <v>44447</v>
      </c>
      <c r="V1791" s="54" t="s">
        <v>256</v>
      </c>
      <c r="W1791" t="str">
        <f t="shared" si="27"/>
        <v>Sep-21</v>
      </c>
    </row>
    <row r="1792" spans="1:23" x14ac:dyDescent="0.25">
      <c r="A1792" s="54" t="s">
        <v>317</v>
      </c>
      <c r="B1792" s="54" t="s">
        <v>428</v>
      </c>
      <c r="C1792" s="54" t="s">
        <v>263</v>
      </c>
      <c r="D1792" s="54" t="s">
        <v>429</v>
      </c>
      <c r="E1792" s="54" t="s">
        <v>9448</v>
      </c>
      <c r="F1792" s="71">
        <v>44447</v>
      </c>
      <c r="G1792" s="72">
        <v>255.93</v>
      </c>
      <c r="H1792" s="72">
        <v>21562.1</v>
      </c>
      <c r="I1792" s="54" t="s">
        <v>265</v>
      </c>
      <c r="J1792" s="54" t="s">
        <v>290</v>
      </c>
      <c r="K1792" s="54" t="s">
        <v>6958</v>
      </c>
      <c r="L1792" s="54" t="s">
        <v>9449</v>
      </c>
      <c r="M1792" s="54" t="s">
        <v>9448</v>
      </c>
      <c r="N1792" s="54" t="s">
        <v>256</v>
      </c>
      <c r="O1792" s="54" t="s">
        <v>256</v>
      </c>
      <c r="P1792" s="54" t="s">
        <v>264</v>
      </c>
      <c r="Q1792" s="54" t="s">
        <v>256</v>
      </c>
      <c r="R1792" s="54" t="s">
        <v>431</v>
      </c>
      <c r="S1792" s="71"/>
      <c r="T1792" s="54" t="s">
        <v>256</v>
      </c>
      <c r="U1792" s="71">
        <v>44447</v>
      </c>
      <c r="V1792" s="54" t="s">
        <v>256</v>
      </c>
      <c r="W1792" t="str">
        <f t="shared" si="27"/>
        <v>Sep-21</v>
      </c>
    </row>
    <row r="1793" spans="1:23" x14ac:dyDescent="0.25">
      <c r="A1793" s="54" t="s">
        <v>317</v>
      </c>
      <c r="B1793" s="54" t="s">
        <v>428</v>
      </c>
      <c r="C1793" s="54" t="s">
        <v>263</v>
      </c>
      <c r="D1793" s="54" t="s">
        <v>429</v>
      </c>
      <c r="E1793" s="54" t="s">
        <v>9450</v>
      </c>
      <c r="F1793" s="71">
        <v>44457</v>
      </c>
      <c r="G1793" s="72">
        <v>281.14999999999998</v>
      </c>
      <c r="H1793" s="72">
        <v>23686.89</v>
      </c>
      <c r="I1793" s="54" t="s">
        <v>265</v>
      </c>
      <c r="J1793" s="54" t="s">
        <v>290</v>
      </c>
      <c r="K1793" s="54" t="s">
        <v>6958</v>
      </c>
      <c r="L1793" s="54" t="s">
        <v>9451</v>
      </c>
      <c r="M1793" s="54" t="s">
        <v>9450</v>
      </c>
      <c r="N1793" s="54" t="s">
        <v>256</v>
      </c>
      <c r="O1793" s="54" t="s">
        <v>256</v>
      </c>
      <c r="P1793" s="54" t="s">
        <v>264</v>
      </c>
      <c r="Q1793" s="54" t="s">
        <v>256</v>
      </c>
      <c r="R1793" s="54" t="s">
        <v>431</v>
      </c>
      <c r="S1793" s="71"/>
      <c r="T1793" s="54" t="s">
        <v>256</v>
      </c>
      <c r="U1793" s="71">
        <v>44457</v>
      </c>
      <c r="V1793" s="54" t="s">
        <v>256</v>
      </c>
      <c r="W1793" t="str">
        <f t="shared" si="27"/>
        <v>Sep-21</v>
      </c>
    </row>
    <row r="1794" spans="1:23" x14ac:dyDescent="0.25">
      <c r="A1794" s="54" t="s">
        <v>317</v>
      </c>
      <c r="B1794" s="54" t="s">
        <v>428</v>
      </c>
      <c r="C1794" s="54" t="s">
        <v>263</v>
      </c>
      <c r="D1794" s="54" t="s">
        <v>429</v>
      </c>
      <c r="E1794" s="54" t="s">
        <v>9452</v>
      </c>
      <c r="F1794" s="71">
        <v>44457</v>
      </c>
      <c r="G1794" s="72">
        <v>176</v>
      </c>
      <c r="H1794" s="72">
        <v>14828</v>
      </c>
      <c r="I1794" s="54" t="s">
        <v>265</v>
      </c>
      <c r="J1794" s="54" t="s">
        <v>290</v>
      </c>
      <c r="K1794" s="54" t="s">
        <v>6958</v>
      </c>
      <c r="L1794" s="54" t="s">
        <v>9453</v>
      </c>
      <c r="M1794" s="54" t="s">
        <v>9452</v>
      </c>
      <c r="N1794" s="54" t="s">
        <v>256</v>
      </c>
      <c r="O1794" s="54" t="s">
        <v>256</v>
      </c>
      <c r="P1794" s="54" t="s">
        <v>264</v>
      </c>
      <c r="Q1794" s="54" t="s">
        <v>256</v>
      </c>
      <c r="R1794" s="54" t="s">
        <v>431</v>
      </c>
      <c r="S1794" s="71"/>
      <c r="T1794" s="54" t="s">
        <v>256</v>
      </c>
      <c r="U1794" s="71">
        <v>44457</v>
      </c>
      <c r="V1794" s="54" t="s">
        <v>256</v>
      </c>
      <c r="W1794" t="str">
        <f t="shared" ref="W1794:W1857" si="28">TEXT(F1794,"MMM-YY")</f>
        <v>Sep-21</v>
      </c>
    </row>
    <row r="1795" spans="1:23" x14ac:dyDescent="0.25">
      <c r="A1795" s="54" t="s">
        <v>317</v>
      </c>
      <c r="B1795" s="54" t="s">
        <v>428</v>
      </c>
      <c r="C1795" s="54" t="s">
        <v>263</v>
      </c>
      <c r="D1795" s="54" t="s">
        <v>429</v>
      </c>
      <c r="E1795" s="54" t="s">
        <v>9454</v>
      </c>
      <c r="F1795" s="71">
        <v>44458</v>
      </c>
      <c r="G1795" s="72">
        <v>144</v>
      </c>
      <c r="H1795" s="72">
        <v>12132</v>
      </c>
      <c r="I1795" s="54" t="s">
        <v>265</v>
      </c>
      <c r="J1795" s="54" t="s">
        <v>290</v>
      </c>
      <c r="K1795" s="54" t="s">
        <v>6958</v>
      </c>
      <c r="L1795" s="54" t="s">
        <v>9455</v>
      </c>
      <c r="M1795" s="54" t="s">
        <v>9454</v>
      </c>
      <c r="N1795" s="54" t="s">
        <v>256</v>
      </c>
      <c r="O1795" s="54" t="s">
        <v>256</v>
      </c>
      <c r="P1795" s="54" t="s">
        <v>264</v>
      </c>
      <c r="Q1795" s="54" t="s">
        <v>256</v>
      </c>
      <c r="R1795" s="54" t="s">
        <v>431</v>
      </c>
      <c r="S1795" s="71"/>
      <c r="T1795" s="54" t="s">
        <v>256</v>
      </c>
      <c r="U1795" s="71">
        <v>44458</v>
      </c>
      <c r="V1795" s="54" t="s">
        <v>256</v>
      </c>
      <c r="W1795" t="str">
        <f t="shared" si="28"/>
        <v>Sep-21</v>
      </c>
    </row>
    <row r="1796" spans="1:23" x14ac:dyDescent="0.25">
      <c r="A1796" s="54" t="s">
        <v>317</v>
      </c>
      <c r="B1796" s="54" t="s">
        <v>428</v>
      </c>
      <c r="C1796" s="54" t="s">
        <v>263</v>
      </c>
      <c r="D1796" s="54" t="s">
        <v>429</v>
      </c>
      <c r="E1796" s="54" t="s">
        <v>9456</v>
      </c>
      <c r="F1796" s="71">
        <v>44443</v>
      </c>
      <c r="G1796" s="72">
        <v>155.18</v>
      </c>
      <c r="H1796" s="72">
        <v>13073.92</v>
      </c>
      <c r="I1796" s="54" t="s">
        <v>265</v>
      </c>
      <c r="J1796" s="54" t="s">
        <v>290</v>
      </c>
      <c r="K1796" s="54" t="s">
        <v>9457</v>
      </c>
      <c r="L1796" s="54" t="s">
        <v>9458</v>
      </c>
      <c r="M1796" s="54" t="s">
        <v>9456</v>
      </c>
      <c r="N1796" s="54" t="s">
        <v>256</v>
      </c>
      <c r="O1796" s="54" t="s">
        <v>256</v>
      </c>
      <c r="P1796" s="54" t="s">
        <v>264</v>
      </c>
      <c r="Q1796" s="54" t="s">
        <v>256</v>
      </c>
      <c r="R1796" s="54" t="s">
        <v>431</v>
      </c>
      <c r="S1796" s="71"/>
      <c r="T1796" s="54" t="s">
        <v>256</v>
      </c>
      <c r="U1796" s="71">
        <v>44443</v>
      </c>
      <c r="V1796" s="54" t="s">
        <v>256</v>
      </c>
      <c r="W1796" t="str">
        <f t="shared" si="28"/>
        <v>Sep-21</v>
      </c>
    </row>
    <row r="1797" spans="1:23" x14ac:dyDescent="0.25">
      <c r="A1797" s="54" t="s">
        <v>317</v>
      </c>
      <c r="B1797" s="54" t="s">
        <v>428</v>
      </c>
      <c r="C1797" s="54" t="s">
        <v>263</v>
      </c>
      <c r="D1797" s="54" t="s">
        <v>429</v>
      </c>
      <c r="E1797" s="54" t="s">
        <v>9459</v>
      </c>
      <c r="F1797" s="71">
        <v>44447</v>
      </c>
      <c r="G1797" s="72">
        <v>279.23</v>
      </c>
      <c r="H1797" s="72">
        <v>23525.13</v>
      </c>
      <c r="I1797" s="54" t="s">
        <v>265</v>
      </c>
      <c r="J1797" s="54" t="s">
        <v>290</v>
      </c>
      <c r="K1797" s="54" t="s">
        <v>9460</v>
      </c>
      <c r="L1797" s="54" t="s">
        <v>9461</v>
      </c>
      <c r="M1797" s="54" t="s">
        <v>9459</v>
      </c>
      <c r="N1797" s="54" t="s">
        <v>256</v>
      </c>
      <c r="O1797" s="54" t="s">
        <v>256</v>
      </c>
      <c r="P1797" s="54" t="s">
        <v>264</v>
      </c>
      <c r="Q1797" s="54" t="s">
        <v>256</v>
      </c>
      <c r="R1797" s="54" t="s">
        <v>431</v>
      </c>
      <c r="S1797" s="71"/>
      <c r="T1797" s="54" t="s">
        <v>256</v>
      </c>
      <c r="U1797" s="71">
        <v>44447</v>
      </c>
      <c r="V1797" s="54" t="s">
        <v>256</v>
      </c>
      <c r="W1797" t="str">
        <f t="shared" si="28"/>
        <v>Sep-21</v>
      </c>
    </row>
    <row r="1798" spans="1:23" x14ac:dyDescent="0.25">
      <c r="A1798" s="54" t="s">
        <v>317</v>
      </c>
      <c r="B1798" s="54" t="s">
        <v>428</v>
      </c>
      <c r="C1798" s="54" t="s">
        <v>263</v>
      </c>
      <c r="D1798" s="54" t="s">
        <v>429</v>
      </c>
      <c r="E1798" s="54" t="s">
        <v>9462</v>
      </c>
      <c r="F1798" s="71">
        <v>44447</v>
      </c>
      <c r="G1798" s="72">
        <v>529.14</v>
      </c>
      <c r="H1798" s="72">
        <v>44580.05</v>
      </c>
      <c r="I1798" s="54" t="s">
        <v>265</v>
      </c>
      <c r="J1798" s="54" t="s">
        <v>290</v>
      </c>
      <c r="K1798" s="54" t="s">
        <v>9460</v>
      </c>
      <c r="L1798" s="54" t="s">
        <v>9463</v>
      </c>
      <c r="M1798" s="54" t="s">
        <v>9462</v>
      </c>
      <c r="N1798" s="54" t="s">
        <v>256</v>
      </c>
      <c r="O1798" s="54" t="s">
        <v>256</v>
      </c>
      <c r="P1798" s="54" t="s">
        <v>264</v>
      </c>
      <c r="Q1798" s="54" t="s">
        <v>256</v>
      </c>
      <c r="R1798" s="54" t="s">
        <v>431</v>
      </c>
      <c r="S1798" s="71"/>
      <c r="T1798" s="54" t="s">
        <v>256</v>
      </c>
      <c r="U1798" s="71">
        <v>44447</v>
      </c>
      <c r="V1798" s="54" t="s">
        <v>256</v>
      </c>
      <c r="W1798" t="str">
        <f t="shared" si="28"/>
        <v>Sep-21</v>
      </c>
    </row>
    <row r="1799" spans="1:23" x14ac:dyDescent="0.25">
      <c r="A1799" s="54" t="s">
        <v>317</v>
      </c>
      <c r="B1799" s="54" t="s">
        <v>428</v>
      </c>
      <c r="C1799" s="54" t="s">
        <v>263</v>
      </c>
      <c r="D1799" s="54" t="s">
        <v>429</v>
      </c>
      <c r="E1799" s="54" t="s">
        <v>9464</v>
      </c>
      <c r="F1799" s="71">
        <v>44447</v>
      </c>
      <c r="G1799" s="72">
        <v>2424.02</v>
      </c>
      <c r="H1799" s="72">
        <v>204223.69</v>
      </c>
      <c r="I1799" s="54" t="s">
        <v>265</v>
      </c>
      <c r="J1799" s="54" t="s">
        <v>290</v>
      </c>
      <c r="K1799" s="54" t="s">
        <v>9460</v>
      </c>
      <c r="L1799" s="54" t="s">
        <v>9465</v>
      </c>
      <c r="M1799" s="54" t="s">
        <v>9464</v>
      </c>
      <c r="N1799" s="54" t="s">
        <v>256</v>
      </c>
      <c r="O1799" s="54" t="s">
        <v>256</v>
      </c>
      <c r="P1799" s="54" t="s">
        <v>264</v>
      </c>
      <c r="Q1799" s="54" t="s">
        <v>256</v>
      </c>
      <c r="R1799" s="54" t="s">
        <v>431</v>
      </c>
      <c r="S1799" s="71"/>
      <c r="T1799" s="54" t="s">
        <v>256</v>
      </c>
      <c r="U1799" s="71">
        <v>44447</v>
      </c>
      <c r="V1799" s="54" t="s">
        <v>256</v>
      </c>
      <c r="W1799" t="str">
        <f t="shared" si="28"/>
        <v>Sep-21</v>
      </c>
    </row>
    <row r="1800" spans="1:23" x14ac:dyDescent="0.25">
      <c r="A1800" s="54" t="s">
        <v>317</v>
      </c>
      <c r="B1800" s="54" t="s">
        <v>428</v>
      </c>
      <c r="C1800" s="54" t="s">
        <v>263</v>
      </c>
      <c r="D1800" s="54" t="s">
        <v>429</v>
      </c>
      <c r="E1800" s="54" t="s">
        <v>9466</v>
      </c>
      <c r="F1800" s="71">
        <v>44447</v>
      </c>
      <c r="G1800" s="72">
        <v>40.880000000000003</v>
      </c>
      <c r="H1800" s="72">
        <v>3444.14</v>
      </c>
      <c r="I1800" s="54" t="s">
        <v>265</v>
      </c>
      <c r="J1800" s="54" t="s">
        <v>290</v>
      </c>
      <c r="K1800" s="54" t="s">
        <v>9460</v>
      </c>
      <c r="L1800" s="54" t="s">
        <v>9467</v>
      </c>
      <c r="M1800" s="54" t="s">
        <v>9466</v>
      </c>
      <c r="N1800" s="54" t="s">
        <v>256</v>
      </c>
      <c r="O1800" s="54" t="s">
        <v>256</v>
      </c>
      <c r="P1800" s="54" t="s">
        <v>264</v>
      </c>
      <c r="Q1800" s="54" t="s">
        <v>256</v>
      </c>
      <c r="R1800" s="54" t="s">
        <v>431</v>
      </c>
      <c r="S1800" s="71"/>
      <c r="T1800" s="54" t="s">
        <v>256</v>
      </c>
      <c r="U1800" s="71">
        <v>44447</v>
      </c>
      <c r="V1800" s="54" t="s">
        <v>256</v>
      </c>
      <c r="W1800" t="str">
        <f t="shared" si="28"/>
        <v>Sep-21</v>
      </c>
    </row>
    <row r="1801" spans="1:23" x14ac:dyDescent="0.25">
      <c r="A1801" s="54" t="s">
        <v>317</v>
      </c>
      <c r="B1801" s="54" t="s">
        <v>428</v>
      </c>
      <c r="C1801" s="54" t="s">
        <v>263</v>
      </c>
      <c r="D1801" s="54" t="s">
        <v>429</v>
      </c>
      <c r="E1801" s="54" t="s">
        <v>9468</v>
      </c>
      <c r="F1801" s="71">
        <v>44447</v>
      </c>
      <c r="G1801" s="72">
        <v>550.08000000000004</v>
      </c>
      <c r="H1801" s="72">
        <v>46344.24</v>
      </c>
      <c r="I1801" s="54" t="s">
        <v>265</v>
      </c>
      <c r="J1801" s="54" t="s">
        <v>290</v>
      </c>
      <c r="K1801" s="54" t="s">
        <v>9460</v>
      </c>
      <c r="L1801" s="54" t="s">
        <v>9469</v>
      </c>
      <c r="M1801" s="54" t="s">
        <v>9468</v>
      </c>
      <c r="N1801" s="54" t="s">
        <v>256</v>
      </c>
      <c r="O1801" s="54" t="s">
        <v>256</v>
      </c>
      <c r="P1801" s="54" t="s">
        <v>264</v>
      </c>
      <c r="Q1801" s="54" t="s">
        <v>256</v>
      </c>
      <c r="R1801" s="54" t="s">
        <v>431</v>
      </c>
      <c r="S1801" s="71"/>
      <c r="T1801" s="54" t="s">
        <v>256</v>
      </c>
      <c r="U1801" s="71">
        <v>44447</v>
      </c>
      <c r="V1801" s="54" t="s">
        <v>256</v>
      </c>
      <c r="W1801" t="str">
        <f t="shared" si="28"/>
        <v>Sep-21</v>
      </c>
    </row>
    <row r="1802" spans="1:23" x14ac:dyDescent="0.25">
      <c r="A1802" s="54" t="s">
        <v>317</v>
      </c>
      <c r="B1802" s="54" t="s">
        <v>428</v>
      </c>
      <c r="C1802" s="54" t="s">
        <v>263</v>
      </c>
      <c r="D1802" s="54" t="s">
        <v>429</v>
      </c>
      <c r="E1802" s="54" t="s">
        <v>9470</v>
      </c>
      <c r="F1802" s="71">
        <v>44447</v>
      </c>
      <c r="G1802" s="72">
        <v>244.48</v>
      </c>
      <c r="H1802" s="72">
        <v>20597.439999999999</v>
      </c>
      <c r="I1802" s="54" t="s">
        <v>265</v>
      </c>
      <c r="J1802" s="54" t="s">
        <v>290</v>
      </c>
      <c r="K1802" s="54" t="s">
        <v>9460</v>
      </c>
      <c r="L1802" s="54" t="s">
        <v>9471</v>
      </c>
      <c r="M1802" s="54" t="s">
        <v>9470</v>
      </c>
      <c r="N1802" s="54" t="s">
        <v>256</v>
      </c>
      <c r="O1802" s="54" t="s">
        <v>256</v>
      </c>
      <c r="P1802" s="54" t="s">
        <v>264</v>
      </c>
      <c r="Q1802" s="54" t="s">
        <v>256</v>
      </c>
      <c r="R1802" s="54" t="s">
        <v>431</v>
      </c>
      <c r="S1802" s="71"/>
      <c r="T1802" s="54" t="s">
        <v>256</v>
      </c>
      <c r="U1802" s="71">
        <v>44447</v>
      </c>
      <c r="V1802" s="54" t="s">
        <v>256</v>
      </c>
      <c r="W1802" t="str">
        <f t="shared" si="28"/>
        <v>Sep-21</v>
      </c>
    </row>
    <row r="1803" spans="1:23" x14ac:dyDescent="0.25">
      <c r="A1803" s="54" t="s">
        <v>317</v>
      </c>
      <c r="B1803" s="54" t="s">
        <v>428</v>
      </c>
      <c r="C1803" s="54" t="s">
        <v>263</v>
      </c>
      <c r="D1803" s="54" t="s">
        <v>429</v>
      </c>
      <c r="E1803" s="54" t="s">
        <v>9472</v>
      </c>
      <c r="F1803" s="71">
        <v>44447</v>
      </c>
      <c r="G1803" s="72">
        <v>201.61</v>
      </c>
      <c r="H1803" s="72">
        <v>16985.64</v>
      </c>
      <c r="I1803" s="54" t="s">
        <v>265</v>
      </c>
      <c r="J1803" s="54" t="s">
        <v>290</v>
      </c>
      <c r="K1803" s="54" t="s">
        <v>9460</v>
      </c>
      <c r="L1803" s="54" t="s">
        <v>9473</v>
      </c>
      <c r="M1803" s="54" t="s">
        <v>9472</v>
      </c>
      <c r="N1803" s="54" t="s">
        <v>256</v>
      </c>
      <c r="O1803" s="54" t="s">
        <v>256</v>
      </c>
      <c r="P1803" s="54" t="s">
        <v>264</v>
      </c>
      <c r="Q1803" s="54" t="s">
        <v>256</v>
      </c>
      <c r="R1803" s="54" t="s">
        <v>431</v>
      </c>
      <c r="S1803" s="71"/>
      <c r="T1803" s="54" t="s">
        <v>256</v>
      </c>
      <c r="U1803" s="71">
        <v>44447</v>
      </c>
      <c r="V1803" s="54" t="s">
        <v>256</v>
      </c>
      <c r="W1803" t="str">
        <f t="shared" si="28"/>
        <v>Sep-21</v>
      </c>
    </row>
    <row r="1804" spans="1:23" x14ac:dyDescent="0.25">
      <c r="A1804" s="54" t="s">
        <v>317</v>
      </c>
      <c r="B1804" s="54" t="s">
        <v>428</v>
      </c>
      <c r="C1804" s="54" t="s">
        <v>263</v>
      </c>
      <c r="D1804" s="54" t="s">
        <v>429</v>
      </c>
      <c r="E1804" s="54" t="s">
        <v>9474</v>
      </c>
      <c r="F1804" s="71">
        <v>44447</v>
      </c>
      <c r="G1804" s="72">
        <v>3221.39</v>
      </c>
      <c r="H1804" s="72">
        <v>271402.11</v>
      </c>
      <c r="I1804" s="54" t="s">
        <v>265</v>
      </c>
      <c r="J1804" s="54" t="s">
        <v>290</v>
      </c>
      <c r="K1804" s="54" t="s">
        <v>9460</v>
      </c>
      <c r="L1804" s="54" t="s">
        <v>9475</v>
      </c>
      <c r="M1804" s="54" t="s">
        <v>9474</v>
      </c>
      <c r="N1804" s="54" t="s">
        <v>256</v>
      </c>
      <c r="O1804" s="54" t="s">
        <v>256</v>
      </c>
      <c r="P1804" s="54" t="s">
        <v>264</v>
      </c>
      <c r="Q1804" s="54" t="s">
        <v>256</v>
      </c>
      <c r="R1804" s="54" t="s">
        <v>431</v>
      </c>
      <c r="S1804" s="71"/>
      <c r="T1804" s="54" t="s">
        <v>256</v>
      </c>
      <c r="U1804" s="71">
        <v>44447</v>
      </c>
      <c r="V1804" s="54" t="s">
        <v>256</v>
      </c>
      <c r="W1804" t="str">
        <f t="shared" si="28"/>
        <v>Sep-21</v>
      </c>
    </row>
    <row r="1805" spans="1:23" x14ac:dyDescent="0.25">
      <c r="A1805" s="54" t="s">
        <v>317</v>
      </c>
      <c r="B1805" s="54" t="s">
        <v>428</v>
      </c>
      <c r="C1805" s="54" t="s">
        <v>263</v>
      </c>
      <c r="D1805" s="54" t="s">
        <v>429</v>
      </c>
      <c r="E1805" s="54" t="s">
        <v>9476</v>
      </c>
      <c r="F1805" s="71">
        <v>44447</v>
      </c>
      <c r="G1805" s="72">
        <v>1260.4100000000001</v>
      </c>
      <c r="H1805" s="72">
        <v>106189.54</v>
      </c>
      <c r="I1805" s="54" t="s">
        <v>265</v>
      </c>
      <c r="J1805" s="54" t="s">
        <v>290</v>
      </c>
      <c r="K1805" s="54" t="s">
        <v>9460</v>
      </c>
      <c r="L1805" s="54" t="s">
        <v>9477</v>
      </c>
      <c r="M1805" s="54" t="s">
        <v>9476</v>
      </c>
      <c r="N1805" s="54" t="s">
        <v>256</v>
      </c>
      <c r="O1805" s="54" t="s">
        <v>256</v>
      </c>
      <c r="P1805" s="54" t="s">
        <v>264</v>
      </c>
      <c r="Q1805" s="54" t="s">
        <v>256</v>
      </c>
      <c r="R1805" s="54" t="s">
        <v>431</v>
      </c>
      <c r="S1805" s="71"/>
      <c r="T1805" s="54" t="s">
        <v>256</v>
      </c>
      <c r="U1805" s="71">
        <v>44447</v>
      </c>
      <c r="V1805" s="54" t="s">
        <v>256</v>
      </c>
      <c r="W1805" t="str">
        <f t="shared" si="28"/>
        <v>Sep-21</v>
      </c>
    </row>
    <row r="1806" spans="1:23" x14ac:dyDescent="0.25">
      <c r="A1806" s="54" t="s">
        <v>317</v>
      </c>
      <c r="B1806" s="54" t="s">
        <v>428</v>
      </c>
      <c r="C1806" s="54" t="s">
        <v>263</v>
      </c>
      <c r="D1806" s="54" t="s">
        <v>429</v>
      </c>
      <c r="E1806" s="54" t="s">
        <v>9478</v>
      </c>
      <c r="F1806" s="71">
        <v>44447</v>
      </c>
      <c r="G1806" s="72">
        <v>401.75</v>
      </c>
      <c r="H1806" s="72">
        <v>33847.440000000002</v>
      </c>
      <c r="I1806" s="54" t="s">
        <v>265</v>
      </c>
      <c r="J1806" s="54" t="s">
        <v>290</v>
      </c>
      <c r="K1806" s="54" t="s">
        <v>9460</v>
      </c>
      <c r="L1806" s="54" t="s">
        <v>9479</v>
      </c>
      <c r="M1806" s="54" t="s">
        <v>9478</v>
      </c>
      <c r="N1806" s="54" t="s">
        <v>256</v>
      </c>
      <c r="O1806" s="54" t="s">
        <v>256</v>
      </c>
      <c r="P1806" s="54" t="s">
        <v>264</v>
      </c>
      <c r="Q1806" s="54" t="s">
        <v>256</v>
      </c>
      <c r="R1806" s="54" t="s">
        <v>431</v>
      </c>
      <c r="S1806" s="71"/>
      <c r="T1806" s="54" t="s">
        <v>256</v>
      </c>
      <c r="U1806" s="71">
        <v>44447</v>
      </c>
      <c r="V1806" s="54" t="s">
        <v>256</v>
      </c>
      <c r="W1806" t="str">
        <f t="shared" si="28"/>
        <v>Sep-21</v>
      </c>
    </row>
    <row r="1807" spans="1:23" x14ac:dyDescent="0.25">
      <c r="A1807" s="54" t="s">
        <v>317</v>
      </c>
      <c r="B1807" s="54" t="s">
        <v>428</v>
      </c>
      <c r="C1807" s="54" t="s">
        <v>263</v>
      </c>
      <c r="D1807" s="54" t="s">
        <v>429</v>
      </c>
      <c r="E1807" s="54" t="s">
        <v>9480</v>
      </c>
      <c r="F1807" s="71">
        <v>44447</v>
      </c>
      <c r="G1807" s="72">
        <v>4818.16</v>
      </c>
      <c r="H1807" s="72">
        <v>405929.98</v>
      </c>
      <c r="I1807" s="54" t="s">
        <v>265</v>
      </c>
      <c r="J1807" s="54" t="s">
        <v>290</v>
      </c>
      <c r="K1807" s="54" t="s">
        <v>9460</v>
      </c>
      <c r="L1807" s="54" t="s">
        <v>9481</v>
      </c>
      <c r="M1807" s="54" t="s">
        <v>9480</v>
      </c>
      <c r="N1807" s="54" t="s">
        <v>256</v>
      </c>
      <c r="O1807" s="54" t="s">
        <v>256</v>
      </c>
      <c r="P1807" s="54" t="s">
        <v>264</v>
      </c>
      <c r="Q1807" s="54" t="s">
        <v>256</v>
      </c>
      <c r="R1807" s="54" t="s">
        <v>431</v>
      </c>
      <c r="S1807" s="71"/>
      <c r="T1807" s="54" t="s">
        <v>256</v>
      </c>
      <c r="U1807" s="71">
        <v>44447</v>
      </c>
      <c r="V1807" s="54" t="s">
        <v>256</v>
      </c>
      <c r="W1807" t="str">
        <f t="shared" si="28"/>
        <v>Sep-21</v>
      </c>
    </row>
    <row r="1808" spans="1:23" x14ac:dyDescent="0.25">
      <c r="A1808" s="54" t="s">
        <v>317</v>
      </c>
      <c r="B1808" s="54" t="s">
        <v>428</v>
      </c>
      <c r="C1808" s="54" t="s">
        <v>263</v>
      </c>
      <c r="D1808" s="54" t="s">
        <v>429</v>
      </c>
      <c r="E1808" s="54" t="s">
        <v>9482</v>
      </c>
      <c r="F1808" s="71">
        <v>44447</v>
      </c>
      <c r="G1808" s="72">
        <v>1621.62</v>
      </c>
      <c r="H1808" s="72">
        <v>136621.49</v>
      </c>
      <c r="I1808" s="54" t="s">
        <v>265</v>
      </c>
      <c r="J1808" s="54" t="s">
        <v>290</v>
      </c>
      <c r="K1808" s="54" t="s">
        <v>9460</v>
      </c>
      <c r="L1808" s="54" t="s">
        <v>9483</v>
      </c>
      <c r="M1808" s="54" t="s">
        <v>9482</v>
      </c>
      <c r="N1808" s="54" t="s">
        <v>256</v>
      </c>
      <c r="O1808" s="54" t="s">
        <v>256</v>
      </c>
      <c r="P1808" s="54" t="s">
        <v>264</v>
      </c>
      <c r="Q1808" s="54" t="s">
        <v>256</v>
      </c>
      <c r="R1808" s="54" t="s">
        <v>431</v>
      </c>
      <c r="S1808" s="71"/>
      <c r="T1808" s="54" t="s">
        <v>256</v>
      </c>
      <c r="U1808" s="71">
        <v>44447</v>
      </c>
      <c r="V1808" s="54" t="s">
        <v>256</v>
      </c>
      <c r="W1808" t="str">
        <f t="shared" si="28"/>
        <v>Sep-21</v>
      </c>
    </row>
    <row r="1809" spans="1:23" x14ac:dyDescent="0.25">
      <c r="A1809" s="54" t="s">
        <v>317</v>
      </c>
      <c r="B1809" s="54" t="s">
        <v>428</v>
      </c>
      <c r="C1809" s="54" t="s">
        <v>263</v>
      </c>
      <c r="D1809" s="54" t="s">
        <v>429</v>
      </c>
      <c r="E1809" s="54" t="s">
        <v>9484</v>
      </c>
      <c r="F1809" s="71">
        <v>44447</v>
      </c>
      <c r="G1809" s="72">
        <v>1687.36</v>
      </c>
      <c r="H1809" s="72">
        <v>142160.07999999999</v>
      </c>
      <c r="I1809" s="54" t="s">
        <v>265</v>
      </c>
      <c r="J1809" s="54" t="s">
        <v>290</v>
      </c>
      <c r="K1809" s="54" t="s">
        <v>9460</v>
      </c>
      <c r="L1809" s="54" t="s">
        <v>9485</v>
      </c>
      <c r="M1809" s="54" t="s">
        <v>9484</v>
      </c>
      <c r="N1809" s="54" t="s">
        <v>256</v>
      </c>
      <c r="O1809" s="54" t="s">
        <v>256</v>
      </c>
      <c r="P1809" s="54" t="s">
        <v>264</v>
      </c>
      <c r="Q1809" s="54" t="s">
        <v>256</v>
      </c>
      <c r="R1809" s="54" t="s">
        <v>431</v>
      </c>
      <c r="S1809" s="71"/>
      <c r="T1809" s="54" t="s">
        <v>256</v>
      </c>
      <c r="U1809" s="71">
        <v>44447</v>
      </c>
      <c r="V1809" s="54" t="s">
        <v>256</v>
      </c>
      <c r="W1809" t="str">
        <f t="shared" si="28"/>
        <v>Sep-21</v>
      </c>
    </row>
    <row r="1810" spans="1:23" x14ac:dyDescent="0.25">
      <c r="A1810" s="54" t="s">
        <v>317</v>
      </c>
      <c r="B1810" s="54" t="s">
        <v>428</v>
      </c>
      <c r="C1810" s="54" t="s">
        <v>263</v>
      </c>
      <c r="D1810" s="54" t="s">
        <v>429</v>
      </c>
      <c r="E1810" s="54" t="s">
        <v>9486</v>
      </c>
      <c r="F1810" s="71">
        <v>44447</v>
      </c>
      <c r="G1810" s="72">
        <v>81.709999999999994</v>
      </c>
      <c r="H1810" s="72">
        <v>6884.07</v>
      </c>
      <c r="I1810" s="54" t="s">
        <v>265</v>
      </c>
      <c r="J1810" s="54" t="s">
        <v>290</v>
      </c>
      <c r="K1810" s="54" t="s">
        <v>9460</v>
      </c>
      <c r="L1810" s="54" t="s">
        <v>9487</v>
      </c>
      <c r="M1810" s="54" t="s">
        <v>9486</v>
      </c>
      <c r="N1810" s="54" t="s">
        <v>256</v>
      </c>
      <c r="O1810" s="54" t="s">
        <v>256</v>
      </c>
      <c r="P1810" s="54" t="s">
        <v>264</v>
      </c>
      <c r="Q1810" s="54" t="s">
        <v>256</v>
      </c>
      <c r="R1810" s="54" t="s">
        <v>431</v>
      </c>
      <c r="S1810" s="71"/>
      <c r="T1810" s="54" t="s">
        <v>256</v>
      </c>
      <c r="U1810" s="71">
        <v>44447</v>
      </c>
      <c r="V1810" s="54" t="s">
        <v>256</v>
      </c>
      <c r="W1810" t="str">
        <f t="shared" si="28"/>
        <v>Sep-21</v>
      </c>
    </row>
    <row r="1811" spans="1:23" x14ac:dyDescent="0.25">
      <c r="A1811" s="54" t="s">
        <v>317</v>
      </c>
      <c r="B1811" s="54" t="s">
        <v>428</v>
      </c>
      <c r="C1811" s="54" t="s">
        <v>263</v>
      </c>
      <c r="D1811" s="54" t="s">
        <v>429</v>
      </c>
      <c r="E1811" s="54" t="s">
        <v>9488</v>
      </c>
      <c r="F1811" s="71">
        <v>44448</v>
      </c>
      <c r="G1811" s="72">
        <v>573.72</v>
      </c>
      <c r="H1811" s="72">
        <v>48335.91</v>
      </c>
      <c r="I1811" s="54" t="s">
        <v>265</v>
      </c>
      <c r="J1811" s="54" t="s">
        <v>290</v>
      </c>
      <c r="K1811" s="54" t="s">
        <v>9460</v>
      </c>
      <c r="L1811" s="54" t="s">
        <v>9489</v>
      </c>
      <c r="M1811" s="54" t="s">
        <v>9488</v>
      </c>
      <c r="N1811" s="54" t="s">
        <v>256</v>
      </c>
      <c r="O1811" s="54" t="s">
        <v>256</v>
      </c>
      <c r="P1811" s="54" t="s">
        <v>264</v>
      </c>
      <c r="Q1811" s="54" t="s">
        <v>256</v>
      </c>
      <c r="R1811" s="54" t="s">
        <v>431</v>
      </c>
      <c r="S1811" s="71"/>
      <c r="T1811" s="54" t="s">
        <v>256</v>
      </c>
      <c r="U1811" s="71">
        <v>44448</v>
      </c>
      <c r="V1811" s="54" t="s">
        <v>256</v>
      </c>
      <c r="W1811" t="str">
        <f t="shared" si="28"/>
        <v>Sep-21</v>
      </c>
    </row>
    <row r="1812" spans="1:23" x14ac:dyDescent="0.25">
      <c r="A1812" s="54" t="s">
        <v>317</v>
      </c>
      <c r="B1812" s="54" t="s">
        <v>428</v>
      </c>
      <c r="C1812" s="54" t="s">
        <v>263</v>
      </c>
      <c r="D1812" s="54" t="s">
        <v>429</v>
      </c>
      <c r="E1812" s="54" t="s">
        <v>9490</v>
      </c>
      <c r="F1812" s="71">
        <v>44450</v>
      </c>
      <c r="G1812" s="72">
        <v>204.9</v>
      </c>
      <c r="H1812" s="72">
        <v>17262.830000000002</v>
      </c>
      <c r="I1812" s="54" t="s">
        <v>265</v>
      </c>
      <c r="J1812" s="54" t="s">
        <v>290</v>
      </c>
      <c r="K1812" s="54" t="s">
        <v>9460</v>
      </c>
      <c r="L1812" s="54" t="s">
        <v>9491</v>
      </c>
      <c r="M1812" s="54" t="s">
        <v>9490</v>
      </c>
      <c r="N1812" s="54" t="s">
        <v>256</v>
      </c>
      <c r="O1812" s="54" t="s">
        <v>256</v>
      </c>
      <c r="P1812" s="54" t="s">
        <v>264</v>
      </c>
      <c r="Q1812" s="54" t="s">
        <v>256</v>
      </c>
      <c r="R1812" s="54" t="s">
        <v>431</v>
      </c>
      <c r="S1812" s="71"/>
      <c r="T1812" s="54" t="s">
        <v>256</v>
      </c>
      <c r="U1812" s="71">
        <v>44450</v>
      </c>
      <c r="V1812" s="54" t="s">
        <v>256</v>
      </c>
      <c r="W1812" t="str">
        <f t="shared" si="28"/>
        <v>Sep-21</v>
      </c>
    </row>
    <row r="1813" spans="1:23" x14ac:dyDescent="0.25">
      <c r="A1813" s="54" t="s">
        <v>317</v>
      </c>
      <c r="B1813" s="54" t="s">
        <v>428</v>
      </c>
      <c r="C1813" s="54" t="s">
        <v>263</v>
      </c>
      <c r="D1813" s="54" t="s">
        <v>429</v>
      </c>
      <c r="E1813" s="54" t="s">
        <v>9492</v>
      </c>
      <c r="F1813" s="71">
        <v>44450</v>
      </c>
      <c r="G1813" s="72">
        <v>39.86</v>
      </c>
      <c r="H1813" s="72">
        <v>3358.21</v>
      </c>
      <c r="I1813" s="54" t="s">
        <v>265</v>
      </c>
      <c r="J1813" s="54" t="s">
        <v>290</v>
      </c>
      <c r="K1813" s="54" t="s">
        <v>9460</v>
      </c>
      <c r="L1813" s="54" t="s">
        <v>9493</v>
      </c>
      <c r="M1813" s="54" t="s">
        <v>9492</v>
      </c>
      <c r="N1813" s="54" t="s">
        <v>256</v>
      </c>
      <c r="O1813" s="54" t="s">
        <v>256</v>
      </c>
      <c r="P1813" s="54" t="s">
        <v>264</v>
      </c>
      <c r="Q1813" s="54" t="s">
        <v>256</v>
      </c>
      <c r="R1813" s="54" t="s">
        <v>431</v>
      </c>
      <c r="S1813" s="71"/>
      <c r="T1813" s="54" t="s">
        <v>256</v>
      </c>
      <c r="U1813" s="71">
        <v>44450</v>
      </c>
      <c r="V1813" s="54" t="s">
        <v>256</v>
      </c>
      <c r="W1813" t="str">
        <f t="shared" si="28"/>
        <v>Sep-21</v>
      </c>
    </row>
    <row r="1814" spans="1:23" x14ac:dyDescent="0.25">
      <c r="A1814" s="54" t="s">
        <v>317</v>
      </c>
      <c r="B1814" s="54" t="s">
        <v>428</v>
      </c>
      <c r="C1814" s="54" t="s">
        <v>263</v>
      </c>
      <c r="D1814" s="54" t="s">
        <v>429</v>
      </c>
      <c r="E1814" s="54" t="s">
        <v>9494</v>
      </c>
      <c r="F1814" s="71">
        <v>44451</v>
      </c>
      <c r="G1814" s="72">
        <v>211.26</v>
      </c>
      <c r="H1814" s="72">
        <v>17798.66</v>
      </c>
      <c r="I1814" s="54" t="s">
        <v>265</v>
      </c>
      <c r="J1814" s="54" t="s">
        <v>290</v>
      </c>
      <c r="K1814" s="54" t="s">
        <v>9460</v>
      </c>
      <c r="L1814" s="54" t="s">
        <v>9495</v>
      </c>
      <c r="M1814" s="54" t="s">
        <v>9494</v>
      </c>
      <c r="N1814" s="54" t="s">
        <v>256</v>
      </c>
      <c r="O1814" s="54" t="s">
        <v>256</v>
      </c>
      <c r="P1814" s="54" t="s">
        <v>264</v>
      </c>
      <c r="Q1814" s="54" t="s">
        <v>256</v>
      </c>
      <c r="R1814" s="54" t="s">
        <v>431</v>
      </c>
      <c r="S1814" s="71"/>
      <c r="T1814" s="54" t="s">
        <v>256</v>
      </c>
      <c r="U1814" s="71">
        <v>44451</v>
      </c>
      <c r="V1814" s="54" t="s">
        <v>256</v>
      </c>
      <c r="W1814" t="str">
        <f t="shared" si="28"/>
        <v>Sep-21</v>
      </c>
    </row>
    <row r="1815" spans="1:23" x14ac:dyDescent="0.25">
      <c r="A1815" s="54" t="s">
        <v>317</v>
      </c>
      <c r="B1815" s="54" t="s">
        <v>428</v>
      </c>
      <c r="C1815" s="54" t="s">
        <v>263</v>
      </c>
      <c r="D1815" s="54" t="s">
        <v>429</v>
      </c>
      <c r="E1815" s="54" t="s">
        <v>9496</v>
      </c>
      <c r="F1815" s="71">
        <v>44451</v>
      </c>
      <c r="G1815" s="72">
        <v>267.06</v>
      </c>
      <c r="H1815" s="72">
        <v>22499.81</v>
      </c>
      <c r="I1815" s="54" t="s">
        <v>265</v>
      </c>
      <c r="J1815" s="54" t="s">
        <v>290</v>
      </c>
      <c r="K1815" s="54" t="s">
        <v>9460</v>
      </c>
      <c r="L1815" s="54" t="s">
        <v>9497</v>
      </c>
      <c r="M1815" s="54" t="s">
        <v>9496</v>
      </c>
      <c r="N1815" s="54" t="s">
        <v>256</v>
      </c>
      <c r="O1815" s="54" t="s">
        <v>256</v>
      </c>
      <c r="P1815" s="54" t="s">
        <v>264</v>
      </c>
      <c r="Q1815" s="54" t="s">
        <v>256</v>
      </c>
      <c r="R1815" s="54" t="s">
        <v>431</v>
      </c>
      <c r="S1815" s="71"/>
      <c r="T1815" s="54" t="s">
        <v>256</v>
      </c>
      <c r="U1815" s="71">
        <v>44451</v>
      </c>
      <c r="V1815" s="54" t="s">
        <v>256</v>
      </c>
      <c r="W1815" t="str">
        <f t="shared" si="28"/>
        <v>Sep-21</v>
      </c>
    </row>
    <row r="1816" spans="1:23" x14ac:dyDescent="0.25">
      <c r="A1816" s="54" t="s">
        <v>317</v>
      </c>
      <c r="B1816" s="54" t="s">
        <v>428</v>
      </c>
      <c r="C1816" s="54" t="s">
        <v>263</v>
      </c>
      <c r="D1816" s="54" t="s">
        <v>429</v>
      </c>
      <c r="E1816" s="54" t="s">
        <v>9498</v>
      </c>
      <c r="F1816" s="71">
        <v>44457</v>
      </c>
      <c r="G1816" s="72">
        <v>41.88</v>
      </c>
      <c r="H1816" s="72">
        <v>3528.39</v>
      </c>
      <c r="I1816" s="54" t="s">
        <v>265</v>
      </c>
      <c r="J1816" s="54" t="s">
        <v>290</v>
      </c>
      <c r="K1816" s="54" t="s">
        <v>9460</v>
      </c>
      <c r="L1816" s="54" t="s">
        <v>9499</v>
      </c>
      <c r="M1816" s="54" t="s">
        <v>9498</v>
      </c>
      <c r="N1816" s="54" t="s">
        <v>256</v>
      </c>
      <c r="O1816" s="54" t="s">
        <v>256</v>
      </c>
      <c r="P1816" s="54" t="s">
        <v>264</v>
      </c>
      <c r="Q1816" s="54" t="s">
        <v>256</v>
      </c>
      <c r="R1816" s="54" t="s">
        <v>431</v>
      </c>
      <c r="S1816" s="71"/>
      <c r="T1816" s="54" t="s">
        <v>256</v>
      </c>
      <c r="U1816" s="71">
        <v>44457</v>
      </c>
      <c r="V1816" s="54" t="s">
        <v>256</v>
      </c>
      <c r="W1816" t="str">
        <f t="shared" si="28"/>
        <v>Sep-21</v>
      </c>
    </row>
    <row r="1817" spans="1:23" x14ac:dyDescent="0.25">
      <c r="A1817" s="54" t="s">
        <v>317</v>
      </c>
      <c r="B1817" s="54" t="s">
        <v>428</v>
      </c>
      <c r="C1817" s="54" t="s">
        <v>263</v>
      </c>
      <c r="D1817" s="54" t="s">
        <v>429</v>
      </c>
      <c r="E1817" s="54" t="s">
        <v>9500</v>
      </c>
      <c r="F1817" s="71">
        <v>44445</v>
      </c>
      <c r="G1817" s="72">
        <v>125.9</v>
      </c>
      <c r="H1817" s="72">
        <v>10607.08</v>
      </c>
      <c r="I1817" s="54" t="s">
        <v>265</v>
      </c>
      <c r="J1817" s="54" t="s">
        <v>290</v>
      </c>
      <c r="K1817" s="54" t="s">
        <v>9501</v>
      </c>
      <c r="L1817" s="54" t="s">
        <v>9502</v>
      </c>
      <c r="M1817" s="54" t="s">
        <v>9500</v>
      </c>
      <c r="N1817" s="54" t="s">
        <v>256</v>
      </c>
      <c r="O1817" s="54" t="s">
        <v>256</v>
      </c>
      <c r="P1817" s="54" t="s">
        <v>264</v>
      </c>
      <c r="Q1817" s="54" t="s">
        <v>256</v>
      </c>
      <c r="R1817" s="54" t="s">
        <v>431</v>
      </c>
      <c r="S1817" s="71"/>
      <c r="T1817" s="54" t="s">
        <v>256</v>
      </c>
      <c r="U1817" s="71">
        <v>44445</v>
      </c>
      <c r="V1817" s="54" t="s">
        <v>256</v>
      </c>
      <c r="W1817" t="str">
        <f t="shared" si="28"/>
        <v>Sep-21</v>
      </c>
    </row>
    <row r="1818" spans="1:23" x14ac:dyDescent="0.25">
      <c r="A1818" s="54" t="s">
        <v>317</v>
      </c>
      <c r="B1818" s="54" t="s">
        <v>428</v>
      </c>
      <c r="C1818" s="54" t="s">
        <v>263</v>
      </c>
      <c r="D1818" s="54" t="s">
        <v>429</v>
      </c>
      <c r="E1818" s="54" t="s">
        <v>9503</v>
      </c>
      <c r="F1818" s="71">
        <v>44469</v>
      </c>
      <c r="G1818" s="72">
        <v>292.98</v>
      </c>
      <c r="H1818" s="72">
        <v>24683.57</v>
      </c>
      <c r="I1818" s="54" t="s">
        <v>265</v>
      </c>
      <c r="J1818" s="54" t="s">
        <v>290</v>
      </c>
      <c r="K1818" s="54" t="s">
        <v>9504</v>
      </c>
      <c r="L1818" s="54" t="s">
        <v>9505</v>
      </c>
      <c r="M1818" s="54" t="s">
        <v>9503</v>
      </c>
      <c r="N1818" s="54" t="s">
        <v>256</v>
      </c>
      <c r="O1818" s="54" t="s">
        <v>256</v>
      </c>
      <c r="P1818" s="54" t="s">
        <v>264</v>
      </c>
      <c r="Q1818" s="54" t="s">
        <v>256</v>
      </c>
      <c r="R1818" s="54" t="s">
        <v>431</v>
      </c>
      <c r="S1818" s="71"/>
      <c r="T1818" s="54" t="s">
        <v>256</v>
      </c>
      <c r="U1818" s="71">
        <v>44469</v>
      </c>
      <c r="V1818" s="54" t="s">
        <v>256</v>
      </c>
      <c r="W1818" t="str">
        <f t="shared" si="28"/>
        <v>Sep-21</v>
      </c>
    </row>
    <row r="1819" spans="1:23" x14ac:dyDescent="0.25">
      <c r="A1819" s="54" t="s">
        <v>317</v>
      </c>
      <c r="B1819" s="54" t="s">
        <v>428</v>
      </c>
      <c r="C1819" s="54" t="s">
        <v>263</v>
      </c>
      <c r="D1819" s="54" t="s">
        <v>429</v>
      </c>
      <c r="E1819" s="54" t="s">
        <v>9506</v>
      </c>
      <c r="F1819" s="71">
        <v>44469</v>
      </c>
      <c r="G1819" s="72">
        <v>17.61</v>
      </c>
      <c r="H1819" s="72">
        <v>1483.64</v>
      </c>
      <c r="I1819" s="54" t="s">
        <v>265</v>
      </c>
      <c r="J1819" s="54" t="s">
        <v>290</v>
      </c>
      <c r="K1819" s="54" t="s">
        <v>9507</v>
      </c>
      <c r="L1819" s="54" t="s">
        <v>9508</v>
      </c>
      <c r="M1819" s="54" t="s">
        <v>9506</v>
      </c>
      <c r="N1819" s="54" t="s">
        <v>256</v>
      </c>
      <c r="O1819" s="54" t="s">
        <v>256</v>
      </c>
      <c r="P1819" s="54" t="s">
        <v>264</v>
      </c>
      <c r="Q1819" s="54" t="s">
        <v>256</v>
      </c>
      <c r="R1819" s="54" t="s">
        <v>431</v>
      </c>
      <c r="S1819" s="71"/>
      <c r="T1819" s="54" t="s">
        <v>256</v>
      </c>
      <c r="U1819" s="71">
        <v>44469</v>
      </c>
      <c r="V1819" s="54" t="s">
        <v>256</v>
      </c>
      <c r="W1819" t="str">
        <f t="shared" si="28"/>
        <v>Sep-21</v>
      </c>
    </row>
    <row r="1820" spans="1:23" x14ac:dyDescent="0.25">
      <c r="A1820" s="54" t="s">
        <v>317</v>
      </c>
      <c r="B1820" s="54" t="s">
        <v>428</v>
      </c>
      <c r="C1820" s="54" t="s">
        <v>263</v>
      </c>
      <c r="D1820" s="54" t="s">
        <v>429</v>
      </c>
      <c r="E1820" s="54" t="s">
        <v>9509</v>
      </c>
      <c r="F1820" s="71">
        <v>44469</v>
      </c>
      <c r="G1820" s="72">
        <v>460.37</v>
      </c>
      <c r="H1820" s="72">
        <v>38924.28</v>
      </c>
      <c r="I1820" s="54" t="s">
        <v>265</v>
      </c>
      <c r="J1820" s="54" t="s">
        <v>290</v>
      </c>
      <c r="K1820" s="54" t="s">
        <v>9507</v>
      </c>
      <c r="L1820" s="54" t="s">
        <v>9510</v>
      </c>
      <c r="M1820" s="54" t="s">
        <v>9509</v>
      </c>
      <c r="N1820" s="54" t="s">
        <v>256</v>
      </c>
      <c r="O1820" s="54" t="s">
        <v>256</v>
      </c>
      <c r="P1820" s="54" t="s">
        <v>264</v>
      </c>
      <c r="Q1820" s="54" t="s">
        <v>256</v>
      </c>
      <c r="R1820" s="54" t="s">
        <v>431</v>
      </c>
      <c r="S1820" s="71"/>
      <c r="T1820" s="54" t="s">
        <v>256</v>
      </c>
      <c r="U1820" s="71">
        <v>44469</v>
      </c>
      <c r="V1820" s="54" t="s">
        <v>256</v>
      </c>
      <c r="W1820" t="str">
        <f t="shared" si="28"/>
        <v>Sep-21</v>
      </c>
    </row>
    <row r="1821" spans="1:23" x14ac:dyDescent="0.25">
      <c r="A1821" s="54" t="s">
        <v>317</v>
      </c>
      <c r="B1821" s="54" t="s">
        <v>428</v>
      </c>
      <c r="C1821" s="54" t="s">
        <v>263</v>
      </c>
      <c r="D1821" s="54" t="s">
        <v>429</v>
      </c>
      <c r="E1821" s="54" t="s">
        <v>9511</v>
      </c>
      <c r="F1821" s="71">
        <v>44468</v>
      </c>
      <c r="G1821" s="72">
        <v>1966.53</v>
      </c>
      <c r="H1821" s="72">
        <v>165680.15</v>
      </c>
      <c r="I1821" s="54" t="s">
        <v>265</v>
      </c>
      <c r="J1821" s="54" t="s">
        <v>592</v>
      </c>
      <c r="K1821" s="54" t="s">
        <v>9512</v>
      </c>
      <c r="L1821" s="54" t="s">
        <v>9513</v>
      </c>
      <c r="M1821" s="54" t="s">
        <v>9511</v>
      </c>
      <c r="N1821" s="54" t="s">
        <v>256</v>
      </c>
      <c r="O1821" s="54" t="s">
        <v>256</v>
      </c>
      <c r="P1821" s="54" t="s">
        <v>454</v>
      </c>
      <c r="Q1821" s="54" t="s">
        <v>256</v>
      </c>
      <c r="R1821" s="54" t="s">
        <v>431</v>
      </c>
      <c r="S1821" s="71"/>
      <c r="T1821" s="54" t="s">
        <v>256</v>
      </c>
      <c r="U1821" s="71">
        <v>44468</v>
      </c>
      <c r="V1821" s="54" t="s">
        <v>256</v>
      </c>
      <c r="W1821" t="str">
        <f t="shared" si="28"/>
        <v>Sep-21</v>
      </c>
    </row>
    <row r="1822" spans="1:23" x14ac:dyDescent="0.25">
      <c r="A1822" s="54" t="s">
        <v>317</v>
      </c>
      <c r="B1822" s="54" t="s">
        <v>428</v>
      </c>
      <c r="C1822" s="54" t="s">
        <v>263</v>
      </c>
      <c r="D1822" s="54" t="s">
        <v>429</v>
      </c>
      <c r="E1822" s="54" t="s">
        <v>9514</v>
      </c>
      <c r="F1822" s="71">
        <v>44468</v>
      </c>
      <c r="G1822" s="72">
        <v>134.1</v>
      </c>
      <c r="H1822" s="72">
        <v>11297.93</v>
      </c>
      <c r="I1822" s="54" t="s">
        <v>265</v>
      </c>
      <c r="J1822" s="54" t="s">
        <v>592</v>
      </c>
      <c r="K1822" s="54" t="s">
        <v>9515</v>
      </c>
      <c r="L1822" s="54" t="s">
        <v>9516</v>
      </c>
      <c r="M1822" s="54" t="s">
        <v>9514</v>
      </c>
      <c r="N1822" s="54" t="s">
        <v>256</v>
      </c>
      <c r="O1822" s="54" t="s">
        <v>256</v>
      </c>
      <c r="P1822" s="54" t="s">
        <v>454</v>
      </c>
      <c r="Q1822" s="54" t="s">
        <v>256</v>
      </c>
      <c r="R1822" s="54" t="s">
        <v>431</v>
      </c>
      <c r="S1822" s="71"/>
      <c r="T1822" s="54" t="s">
        <v>256</v>
      </c>
      <c r="U1822" s="71">
        <v>44468</v>
      </c>
      <c r="V1822" s="54" t="s">
        <v>256</v>
      </c>
      <c r="W1822" t="str">
        <f t="shared" si="28"/>
        <v>Sep-21</v>
      </c>
    </row>
    <row r="1823" spans="1:23" x14ac:dyDescent="0.25">
      <c r="A1823" s="54" t="s">
        <v>317</v>
      </c>
      <c r="B1823" s="54" t="s">
        <v>428</v>
      </c>
      <c r="C1823" s="54" t="s">
        <v>263</v>
      </c>
      <c r="D1823" s="54" t="s">
        <v>429</v>
      </c>
      <c r="E1823" s="54" t="s">
        <v>9517</v>
      </c>
      <c r="F1823" s="71">
        <v>44468</v>
      </c>
      <c r="G1823" s="72">
        <v>5.53</v>
      </c>
      <c r="H1823" s="72">
        <v>465.9</v>
      </c>
      <c r="I1823" s="54" t="s">
        <v>265</v>
      </c>
      <c r="J1823" s="54" t="s">
        <v>592</v>
      </c>
      <c r="K1823" s="54" t="s">
        <v>9518</v>
      </c>
      <c r="L1823" s="54" t="s">
        <v>9519</v>
      </c>
      <c r="M1823" s="54" t="s">
        <v>9517</v>
      </c>
      <c r="N1823" s="54" t="s">
        <v>256</v>
      </c>
      <c r="O1823" s="54" t="s">
        <v>256</v>
      </c>
      <c r="P1823" s="54" t="s">
        <v>454</v>
      </c>
      <c r="Q1823" s="54" t="s">
        <v>256</v>
      </c>
      <c r="R1823" s="54" t="s">
        <v>431</v>
      </c>
      <c r="S1823" s="71"/>
      <c r="T1823" s="54" t="s">
        <v>256</v>
      </c>
      <c r="U1823" s="71">
        <v>44468</v>
      </c>
      <c r="V1823" s="54" t="s">
        <v>256</v>
      </c>
      <c r="W1823" t="str">
        <f t="shared" si="28"/>
        <v>Sep-21</v>
      </c>
    </row>
    <row r="1824" spans="1:23" x14ac:dyDescent="0.25">
      <c r="A1824" s="54" t="s">
        <v>317</v>
      </c>
      <c r="B1824" s="54" t="s">
        <v>428</v>
      </c>
      <c r="C1824" s="54" t="s">
        <v>263</v>
      </c>
      <c r="D1824" s="54" t="s">
        <v>429</v>
      </c>
      <c r="E1824" s="54" t="s">
        <v>9520</v>
      </c>
      <c r="F1824" s="71">
        <v>44468</v>
      </c>
      <c r="G1824" s="72">
        <v>4.88</v>
      </c>
      <c r="H1824" s="72">
        <v>411.14</v>
      </c>
      <c r="I1824" s="54" t="s">
        <v>265</v>
      </c>
      <c r="J1824" s="54" t="s">
        <v>592</v>
      </c>
      <c r="K1824" s="54" t="s">
        <v>9521</v>
      </c>
      <c r="L1824" s="54" t="s">
        <v>9522</v>
      </c>
      <c r="M1824" s="54" t="s">
        <v>9520</v>
      </c>
      <c r="N1824" s="54" t="s">
        <v>256</v>
      </c>
      <c r="O1824" s="54" t="s">
        <v>256</v>
      </c>
      <c r="P1824" s="54" t="s">
        <v>454</v>
      </c>
      <c r="Q1824" s="54" t="s">
        <v>256</v>
      </c>
      <c r="R1824" s="54" t="s">
        <v>431</v>
      </c>
      <c r="S1824" s="71"/>
      <c r="T1824" s="54" t="s">
        <v>256</v>
      </c>
      <c r="U1824" s="71">
        <v>44468</v>
      </c>
      <c r="V1824" s="54" t="s">
        <v>256</v>
      </c>
      <c r="W1824" t="str">
        <f t="shared" si="28"/>
        <v>Sep-21</v>
      </c>
    </row>
    <row r="1825" spans="1:23" x14ac:dyDescent="0.25">
      <c r="A1825" s="54" t="s">
        <v>317</v>
      </c>
      <c r="B1825" s="54" t="s">
        <v>428</v>
      </c>
      <c r="C1825" s="54" t="s">
        <v>263</v>
      </c>
      <c r="D1825" s="54" t="s">
        <v>429</v>
      </c>
      <c r="E1825" s="54" t="s">
        <v>9523</v>
      </c>
      <c r="F1825" s="71">
        <v>44468</v>
      </c>
      <c r="G1825" s="72">
        <v>5134.82</v>
      </c>
      <c r="H1825" s="72">
        <v>432608.59</v>
      </c>
      <c r="I1825" s="54" t="s">
        <v>265</v>
      </c>
      <c r="J1825" s="54" t="s">
        <v>592</v>
      </c>
      <c r="K1825" s="54" t="s">
        <v>9524</v>
      </c>
      <c r="L1825" s="54" t="s">
        <v>9525</v>
      </c>
      <c r="M1825" s="54" t="s">
        <v>9523</v>
      </c>
      <c r="N1825" s="54" t="s">
        <v>256</v>
      </c>
      <c r="O1825" s="54" t="s">
        <v>256</v>
      </c>
      <c r="P1825" s="54" t="s">
        <v>454</v>
      </c>
      <c r="Q1825" s="54" t="s">
        <v>256</v>
      </c>
      <c r="R1825" s="54" t="s">
        <v>431</v>
      </c>
      <c r="S1825" s="71"/>
      <c r="T1825" s="54" t="s">
        <v>256</v>
      </c>
      <c r="U1825" s="71">
        <v>44468</v>
      </c>
      <c r="V1825" s="54" t="s">
        <v>256</v>
      </c>
      <c r="W1825" t="str">
        <f t="shared" si="28"/>
        <v>Sep-21</v>
      </c>
    </row>
    <row r="1826" spans="1:23" x14ac:dyDescent="0.25">
      <c r="A1826" s="54" t="s">
        <v>317</v>
      </c>
      <c r="B1826" s="54" t="s">
        <v>428</v>
      </c>
      <c r="C1826" s="54" t="s">
        <v>263</v>
      </c>
      <c r="D1826" s="54" t="s">
        <v>429</v>
      </c>
      <c r="E1826" s="54" t="s">
        <v>9526</v>
      </c>
      <c r="F1826" s="71">
        <v>44465</v>
      </c>
      <c r="G1826" s="72">
        <v>2035.1</v>
      </c>
      <c r="H1826" s="72">
        <v>171457.18</v>
      </c>
      <c r="I1826" s="54" t="s">
        <v>265</v>
      </c>
      <c r="J1826" s="54" t="s">
        <v>592</v>
      </c>
      <c r="K1826" s="54" t="s">
        <v>9527</v>
      </c>
      <c r="L1826" s="54" t="s">
        <v>9528</v>
      </c>
      <c r="M1826" s="54" t="s">
        <v>9526</v>
      </c>
      <c r="N1826" s="54" t="s">
        <v>256</v>
      </c>
      <c r="O1826" s="54" t="s">
        <v>256</v>
      </c>
      <c r="P1826" s="54" t="s">
        <v>454</v>
      </c>
      <c r="Q1826" s="54" t="s">
        <v>256</v>
      </c>
      <c r="R1826" s="54" t="s">
        <v>431</v>
      </c>
      <c r="S1826" s="71"/>
      <c r="T1826" s="54" t="s">
        <v>256</v>
      </c>
      <c r="U1826" s="71">
        <v>44465</v>
      </c>
      <c r="V1826" s="54" t="s">
        <v>256</v>
      </c>
      <c r="W1826" t="str">
        <f t="shared" si="28"/>
        <v>Sep-21</v>
      </c>
    </row>
    <row r="1827" spans="1:23" x14ac:dyDescent="0.25">
      <c r="A1827" s="54" t="s">
        <v>317</v>
      </c>
      <c r="B1827" s="54" t="s">
        <v>428</v>
      </c>
      <c r="C1827" s="54" t="s">
        <v>263</v>
      </c>
      <c r="D1827" s="54" t="s">
        <v>429</v>
      </c>
      <c r="E1827" s="54" t="s">
        <v>9529</v>
      </c>
      <c r="F1827" s="71">
        <v>44457</v>
      </c>
      <c r="G1827" s="72">
        <v>53.24</v>
      </c>
      <c r="H1827" s="72">
        <v>4485.47</v>
      </c>
      <c r="I1827" s="54" t="s">
        <v>265</v>
      </c>
      <c r="J1827" s="54" t="s">
        <v>592</v>
      </c>
      <c r="K1827" s="54" t="s">
        <v>9530</v>
      </c>
      <c r="L1827" s="54" t="s">
        <v>9531</v>
      </c>
      <c r="M1827" s="54" t="s">
        <v>9529</v>
      </c>
      <c r="N1827" s="54" t="s">
        <v>256</v>
      </c>
      <c r="O1827" s="54" t="s">
        <v>256</v>
      </c>
      <c r="P1827" s="54" t="s">
        <v>454</v>
      </c>
      <c r="Q1827" s="54" t="s">
        <v>256</v>
      </c>
      <c r="R1827" s="54" t="s">
        <v>431</v>
      </c>
      <c r="S1827" s="71"/>
      <c r="T1827" s="54" t="s">
        <v>256</v>
      </c>
      <c r="U1827" s="71">
        <v>44457</v>
      </c>
      <c r="V1827" s="54" t="s">
        <v>256</v>
      </c>
      <c r="W1827" t="str">
        <f t="shared" si="28"/>
        <v>Sep-21</v>
      </c>
    </row>
    <row r="1828" spans="1:23" x14ac:dyDescent="0.25">
      <c r="A1828" s="54" t="s">
        <v>317</v>
      </c>
      <c r="B1828" s="54" t="s">
        <v>428</v>
      </c>
      <c r="C1828" s="54" t="s">
        <v>263</v>
      </c>
      <c r="D1828" s="54" t="s">
        <v>429</v>
      </c>
      <c r="E1828" s="54" t="s">
        <v>9532</v>
      </c>
      <c r="F1828" s="71">
        <v>44457</v>
      </c>
      <c r="G1828" s="72">
        <v>7.37</v>
      </c>
      <c r="H1828" s="72">
        <v>620.91999999999996</v>
      </c>
      <c r="I1828" s="54" t="s">
        <v>265</v>
      </c>
      <c r="J1828" s="54" t="s">
        <v>592</v>
      </c>
      <c r="K1828" s="54" t="s">
        <v>9533</v>
      </c>
      <c r="L1828" s="54" t="s">
        <v>9534</v>
      </c>
      <c r="M1828" s="54" t="s">
        <v>9532</v>
      </c>
      <c r="N1828" s="54" t="s">
        <v>256</v>
      </c>
      <c r="O1828" s="54" t="s">
        <v>256</v>
      </c>
      <c r="P1828" s="54" t="s">
        <v>454</v>
      </c>
      <c r="Q1828" s="54" t="s">
        <v>256</v>
      </c>
      <c r="R1828" s="54" t="s">
        <v>431</v>
      </c>
      <c r="S1828" s="71"/>
      <c r="T1828" s="54" t="s">
        <v>256</v>
      </c>
      <c r="U1828" s="71">
        <v>44457</v>
      </c>
      <c r="V1828" s="54" t="s">
        <v>256</v>
      </c>
      <c r="W1828" t="str">
        <f t="shared" si="28"/>
        <v>Sep-21</v>
      </c>
    </row>
    <row r="1829" spans="1:23" x14ac:dyDescent="0.25">
      <c r="A1829" s="54" t="s">
        <v>317</v>
      </c>
      <c r="B1829" s="54" t="s">
        <v>428</v>
      </c>
      <c r="C1829" s="54" t="s">
        <v>263</v>
      </c>
      <c r="D1829" s="54" t="s">
        <v>429</v>
      </c>
      <c r="E1829" s="54" t="s">
        <v>9535</v>
      </c>
      <c r="F1829" s="71">
        <v>44457</v>
      </c>
      <c r="G1829" s="72">
        <v>284.41000000000003</v>
      </c>
      <c r="H1829" s="72">
        <v>23961.54</v>
      </c>
      <c r="I1829" s="54" t="s">
        <v>265</v>
      </c>
      <c r="J1829" s="54" t="s">
        <v>592</v>
      </c>
      <c r="K1829" s="54" t="s">
        <v>9536</v>
      </c>
      <c r="L1829" s="54" t="s">
        <v>9537</v>
      </c>
      <c r="M1829" s="54" t="s">
        <v>9535</v>
      </c>
      <c r="N1829" s="54" t="s">
        <v>256</v>
      </c>
      <c r="O1829" s="54" t="s">
        <v>256</v>
      </c>
      <c r="P1829" s="54" t="s">
        <v>454</v>
      </c>
      <c r="Q1829" s="54" t="s">
        <v>256</v>
      </c>
      <c r="R1829" s="54" t="s">
        <v>431</v>
      </c>
      <c r="S1829" s="71"/>
      <c r="T1829" s="54" t="s">
        <v>256</v>
      </c>
      <c r="U1829" s="71">
        <v>44457</v>
      </c>
      <c r="V1829" s="54" t="s">
        <v>256</v>
      </c>
      <c r="W1829" t="str">
        <f t="shared" si="28"/>
        <v>Sep-21</v>
      </c>
    </row>
    <row r="1830" spans="1:23" x14ac:dyDescent="0.25">
      <c r="A1830" s="54" t="s">
        <v>317</v>
      </c>
      <c r="B1830" s="54" t="s">
        <v>428</v>
      </c>
      <c r="C1830" s="54" t="s">
        <v>263</v>
      </c>
      <c r="D1830" s="54" t="s">
        <v>429</v>
      </c>
      <c r="E1830" s="54" t="s">
        <v>9538</v>
      </c>
      <c r="F1830" s="71">
        <v>44457</v>
      </c>
      <c r="G1830" s="72">
        <v>1248.68</v>
      </c>
      <c r="H1830" s="72">
        <v>105201.29</v>
      </c>
      <c r="I1830" s="54" t="s">
        <v>265</v>
      </c>
      <c r="J1830" s="54" t="s">
        <v>592</v>
      </c>
      <c r="K1830" s="54" t="s">
        <v>9539</v>
      </c>
      <c r="L1830" s="54" t="s">
        <v>9540</v>
      </c>
      <c r="M1830" s="54" t="s">
        <v>9538</v>
      </c>
      <c r="N1830" s="54" t="s">
        <v>256</v>
      </c>
      <c r="O1830" s="54" t="s">
        <v>256</v>
      </c>
      <c r="P1830" s="54" t="s">
        <v>454</v>
      </c>
      <c r="Q1830" s="54" t="s">
        <v>256</v>
      </c>
      <c r="R1830" s="54" t="s">
        <v>431</v>
      </c>
      <c r="S1830" s="71"/>
      <c r="T1830" s="54" t="s">
        <v>256</v>
      </c>
      <c r="U1830" s="71">
        <v>44457</v>
      </c>
      <c r="V1830" s="54" t="s">
        <v>256</v>
      </c>
      <c r="W1830" t="str">
        <f t="shared" si="28"/>
        <v>Sep-21</v>
      </c>
    </row>
    <row r="1831" spans="1:23" x14ac:dyDescent="0.25">
      <c r="A1831" s="54" t="s">
        <v>317</v>
      </c>
      <c r="B1831" s="54" t="s">
        <v>428</v>
      </c>
      <c r="C1831" s="54" t="s">
        <v>263</v>
      </c>
      <c r="D1831" s="54" t="s">
        <v>429</v>
      </c>
      <c r="E1831" s="54" t="s">
        <v>9541</v>
      </c>
      <c r="F1831" s="71">
        <v>44457</v>
      </c>
      <c r="G1831" s="72">
        <v>460.76</v>
      </c>
      <c r="H1831" s="72">
        <v>38819.03</v>
      </c>
      <c r="I1831" s="54" t="s">
        <v>265</v>
      </c>
      <c r="J1831" s="54" t="s">
        <v>592</v>
      </c>
      <c r="K1831" s="54" t="s">
        <v>9542</v>
      </c>
      <c r="L1831" s="54" t="s">
        <v>9543</v>
      </c>
      <c r="M1831" s="54" t="s">
        <v>9541</v>
      </c>
      <c r="N1831" s="54" t="s">
        <v>256</v>
      </c>
      <c r="O1831" s="54" t="s">
        <v>256</v>
      </c>
      <c r="P1831" s="54" t="s">
        <v>454</v>
      </c>
      <c r="Q1831" s="54" t="s">
        <v>256</v>
      </c>
      <c r="R1831" s="54" t="s">
        <v>431</v>
      </c>
      <c r="S1831" s="71"/>
      <c r="T1831" s="54" t="s">
        <v>256</v>
      </c>
      <c r="U1831" s="71">
        <v>44457</v>
      </c>
      <c r="V1831" s="54" t="s">
        <v>256</v>
      </c>
      <c r="W1831" t="str">
        <f t="shared" si="28"/>
        <v>Sep-21</v>
      </c>
    </row>
    <row r="1832" spans="1:23" x14ac:dyDescent="0.25">
      <c r="A1832" s="54" t="s">
        <v>317</v>
      </c>
      <c r="B1832" s="54" t="s">
        <v>428</v>
      </c>
      <c r="C1832" s="54" t="s">
        <v>263</v>
      </c>
      <c r="D1832" s="54" t="s">
        <v>429</v>
      </c>
      <c r="E1832" s="54" t="s">
        <v>9544</v>
      </c>
      <c r="F1832" s="71">
        <v>44457</v>
      </c>
      <c r="G1832" s="72">
        <v>416.13</v>
      </c>
      <c r="H1832" s="72">
        <v>35058.949999999997</v>
      </c>
      <c r="I1832" s="54" t="s">
        <v>265</v>
      </c>
      <c r="J1832" s="54" t="s">
        <v>592</v>
      </c>
      <c r="K1832" s="54" t="s">
        <v>9545</v>
      </c>
      <c r="L1832" s="54" t="s">
        <v>9546</v>
      </c>
      <c r="M1832" s="54" t="s">
        <v>9544</v>
      </c>
      <c r="N1832" s="54" t="s">
        <v>256</v>
      </c>
      <c r="O1832" s="54" t="s">
        <v>256</v>
      </c>
      <c r="P1832" s="54" t="s">
        <v>454</v>
      </c>
      <c r="Q1832" s="54" t="s">
        <v>256</v>
      </c>
      <c r="R1832" s="54" t="s">
        <v>431</v>
      </c>
      <c r="S1832" s="71"/>
      <c r="T1832" s="54" t="s">
        <v>256</v>
      </c>
      <c r="U1832" s="71">
        <v>44457</v>
      </c>
      <c r="V1832" s="54" t="s">
        <v>256</v>
      </c>
      <c r="W1832" t="str">
        <f t="shared" si="28"/>
        <v>Sep-21</v>
      </c>
    </row>
    <row r="1833" spans="1:23" x14ac:dyDescent="0.25">
      <c r="A1833" s="54" t="s">
        <v>317</v>
      </c>
      <c r="B1833" s="54" t="s">
        <v>428</v>
      </c>
      <c r="C1833" s="54" t="s">
        <v>263</v>
      </c>
      <c r="D1833" s="54" t="s">
        <v>429</v>
      </c>
      <c r="E1833" s="54" t="s">
        <v>9547</v>
      </c>
      <c r="F1833" s="71">
        <v>44443</v>
      </c>
      <c r="G1833" s="72">
        <v>14.55</v>
      </c>
      <c r="H1833" s="72">
        <v>1225.8399999999999</v>
      </c>
      <c r="I1833" s="54" t="s">
        <v>265</v>
      </c>
      <c r="J1833" s="54" t="s">
        <v>592</v>
      </c>
      <c r="K1833" s="54" t="s">
        <v>9548</v>
      </c>
      <c r="L1833" s="54" t="s">
        <v>9549</v>
      </c>
      <c r="M1833" s="54" t="s">
        <v>9547</v>
      </c>
      <c r="N1833" s="54" t="s">
        <v>256</v>
      </c>
      <c r="O1833" s="54" t="s">
        <v>256</v>
      </c>
      <c r="P1833" s="54" t="s">
        <v>454</v>
      </c>
      <c r="Q1833" s="54" t="s">
        <v>256</v>
      </c>
      <c r="R1833" s="54" t="s">
        <v>431</v>
      </c>
      <c r="S1833" s="71"/>
      <c r="T1833" s="54" t="s">
        <v>256</v>
      </c>
      <c r="U1833" s="71">
        <v>44443</v>
      </c>
      <c r="V1833" s="54" t="s">
        <v>256</v>
      </c>
      <c r="W1833" t="str">
        <f t="shared" si="28"/>
        <v>Sep-21</v>
      </c>
    </row>
    <row r="1834" spans="1:23" x14ac:dyDescent="0.25">
      <c r="A1834" s="54" t="s">
        <v>317</v>
      </c>
      <c r="B1834" s="54" t="s">
        <v>428</v>
      </c>
      <c r="C1834" s="54" t="s">
        <v>263</v>
      </c>
      <c r="D1834" s="54" t="s">
        <v>429</v>
      </c>
      <c r="E1834" s="54" t="s">
        <v>9550</v>
      </c>
      <c r="F1834" s="71">
        <v>44443</v>
      </c>
      <c r="G1834" s="72">
        <v>44.72</v>
      </c>
      <c r="H1834" s="72">
        <v>3767.66</v>
      </c>
      <c r="I1834" s="54" t="s">
        <v>265</v>
      </c>
      <c r="J1834" s="54" t="s">
        <v>592</v>
      </c>
      <c r="K1834" s="54" t="s">
        <v>9551</v>
      </c>
      <c r="L1834" s="54" t="s">
        <v>9552</v>
      </c>
      <c r="M1834" s="54" t="s">
        <v>9550</v>
      </c>
      <c r="N1834" s="54" t="s">
        <v>256</v>
      </c>
      <c r="O1834" s="54" t="s">
        <v>256</v>
      </c>
      <c r="P1834" s="54" t="s">
        <v>454</v>
      </c>
      <c r="Q1834" s="54" t="s">
        <v>256</v>
      </c>
      <c r="R1834" s="54" t="s">
        <v>431</v>
      </c>
      <c r="S1834" s="71"/>
      <c r="T1834" s="54" t="s">
        <v>256</v>
      </c>
      <c r="U1834" s="71">
        <v>44443</v>
      </c>
      <c r="V1834" s="54" t="s">
        <v>256</v>
      </c>
      <c r="W1834" t="str">
        <f t="shared" si="28"/>
        <v>Sep-21</v>
      </c>
    </row>
    <row r="1835" spans="1:23" x14ac:dyDescent="0.25">
      <c r="A1835" s="54" t="s">
        <v>317</v>
      </c>
      <c r="B1835" s="54" t="s">
        <v>428</v>
      </c>
      <c r="C1835" s="54" t="s">
        <v>263</v>
      </c>
      <c r="D1835" s="54" t="s">
        <v>429</v>
      </c>
      <c r="E1835" s="54" t="s">
        <v>9553</v>
      </c>
      <c r="F1835" s="71">
        <v>44443</v>
      </c>
      <c r="G1835" s="72">
        <v>35.49</v>
      </c>
      <c r="H1835" s="72">
        <v>2990.03</v>
      </c>
      <c r="I1835" s="54" t="s">
        <v>265</v>
      </c>
      <c r="J1835" s="54" t="s">
        <v>592</v>
      </c>
      <c r="K1835" s="54" t="s">
        <v>9554</v>
      </c>
      <c r="L1835" s="54" t="s">
        <v>9555</v>
      </c>
      <c r="M1835" s="54" t="s">
        <v>9553</v>
      </c>
      <c r="N1835" s="54" t="s">
        <v>256</v>
      </c>
      <c r="O1835" s="54" t="s">
        <v>256</v>
      </c>
      <c r="P1835" s="54" t="s">
        <v>454</v>
      </c>
      <c r="Q1835" s="54" t="s">
        <v>256</v>
      </c>
      <c r="R1835" s="54" t="s">
        <v>431</v>
      </c>
      <c r="S1835" s="71"/>
      <c r="T1835" s="54" t="s">
        <v>256</v>
      </c>
      <c r="U1835" s="71">
        <v>44443</v>
      </c>
      <c r="V1835" s="54" t="s">
        <v>256</v>
      </c>
      <c r="W1835" t="str">
        <f t="shared" si="28"/>
        <v>Sep-21</v>
      </c>
    </row>
    <row r="1836" spans="1:23" x14ac:dyDescent="0.25">
      <c r="A1836" s="54" t="s">
        <v>317</v>
      </c>
      <c r="B1836" s="54" t="s">
        <v>428</v>
      </c>
      <c r="C1836" s="54" t="s">
        <v>263</v>
      </c>
      <c r="D1836" s="54" t="s">
        <v>429</v>
      </c>
      <c r="E1836" s="54" t="s">
        <v>9556</v>
      </c>
      <c r="F1836" s="71">
        <v>44443</v>
      </c>
      <c r="G1836" s="72">
        <v>28.5</v>
      </c>
      <c r="H1836" s="72">
        <v>2401.13</v>
      </c>
      <c r="I1836" s="54" t="s">
        <v>265</v>
      </c>
      <c r="J1836" s="54" t="s">
        <v>592</v>
      </c>
      <c r="K1836" s="54" t="s">
        <v>9557</v>
      </c>
      <c r="L1836" s="54" t="s">
        <v>9558</v>
      </c>
      <c r="M1836" s="54" t="s">
        <v>9556</v>
      </c>
      <c r="N1836" s="54" t="s">
        <v>256</v>
      </c>
      <c r="O1836" s="54" t="s">
        <v>256</v>
      </c>
      <c r="P1836" s="54" t="s">
        <v>454</v>
      </c>
      <c r="Q1836" s="54" t="s">
        <v>256</v>
      </c>
      <c r="R1836" s="54" t="s">
        <v>431</v>
      </c>
      <c r="S1836" s="71"/>
      <c r="T1836" s="54" t="s">
        <v>256</v>
      </c>
      <c r="U1836" s="71">
        <v>44443</v>
      </c>
      <c r="V1836" s="54" t="s">
        <v>256</v>
      </c>
      <c r="W1836" t="str">
        <f t="shared" si="28"/>
        <v>Sep-21</v>
      </c>
    </row>
    <row r="1837" spans="1:23" x14ac:dyDescent="0.25">
      <c r="A1837" s="54" t="s">
        <v>317</v>
      </c>
      <c r="B1837" s="54" t="s">
        <v>428</v>
      </c>
      <c r="C1837" s="54" t="s">
        <v>263</v>
      </c>
      <c r="D1837" s="54" t="s">
        <v>429</v>
      </c>
      <c r="E1837" s="54" t="s">
        <v>9559</v>
      </c>
      <c r="F1837" s="71">
        <v>44440</v>
      </c>
      <c r="G1837" s="72">
        <v>1016.37</v>
      </c>
      <c r="H1837" s="72">
        <v>85629.17</v>
      </c>
      <c r="I1837" s="54" t="s">
        <v>265</v>
      </c>
      <c r="J1837" s="54" t="s">
        <v>592</v>
      </c>
      <c r="K1837" s="54" t="s">
        <v>9560</v>
      </c>
      <c r="L1837" s="54" t="s">
        <v>9561</v>
      </c>
      <c r="M1837" s="54" t="s">
        <v>9559</v>
      </c>
      <c r="N1837" s="54" t="s">
        <v>256</v>
      </c>
      <c r="O1837" s="54" t="s">
        <v>256</v>
      </c>
      <c r="P1837" s="54" t="s">
        <v>454</v>
      </c>
      <c r="Q1837" s="54" t="s">
        <v>256</v>
      </c>
      <c r="R1837" s="54" t="s">
        <v>431</v>
      </c>
      <c r="S1837" s="71"/>
      <c r="T1837" s="54" t="s">
        <v>256</v>
      </c>
      <c r="U1837" s="71">
        <v>44440</v>
      </c>
      <c r="V1837" s="54" t="s">
        <v>256</v>
      </c>
      <c r="W1837" t="str">
        <f t="shared" si="28"/>
        <v>Sep-21</v>
      </c>
    </row>
    <row r="1838" spans="1:23" x14ac:dyDescent="0.25">
      <c r="A1838" s="54" t="s">
        <v>317</v>
      </c>
      <c r="B1838" s="54" t="s">
        <v>428</v>
      </c>
      <c r="C1838" s="54" t="s">
        <v>263</v>
      </c>
      <c r="D1838" s="54" t="s">
        <v>429</v>
      </c>
      <c r="E1838" s="54" t="s">
        <v>9562</v>
      </c>
      <c r="F1838" s="71">
        <v>44440</v>
      </c>
      <c r="G1838" s="72">
        <v>129.54</v>
      </c>
      <c r="H1838" s="72">
        <v>10913.75</v>
      </c>
      <c r="I1838" s="54" t="s">
        <v>265</v>
      </c>
      <c r="J1838" s="54" t="s">
        <v>592</v>
      </c>
      <c r="K1838" s="54" t="s">
        <v>9563</v>
      </c>
      <c r="L1838" s="54" t="s">
        <v>9564</v>
      </c>
      <c r="M1838" s="54" t="s">
        <v>9562</v>
      </c>
      <c r="N1838" s="54" t="s">
        <v>256</v>
      </c>
      <c r="O1838" s="54" t="s">
        <v>256</v>
      </c>
      <c r="P1838" s="54" t="s">
        <v>454</v>
      </c>
      <c r="Q1838" s="54" t="s">
        <v>256</v>
      </c>
      <c r="R1838" s="54" t="s">
        <v>431</v>
      </c>
      <c r="S1838" s="71"/>
      <c r="T1838" s="54" t="s">
        <v>256</v>
      </c>
      <c r="U1838" s="71">
        <v>44440</v>
      </c>
      <c r="V1838" s="54" t="s">
        <v>256</v>
      </c>
      <c r="W1838" t="str">
        <f t="shared" si="28"/>
        <v>Sep-21</v>
      </c>
    </row>
    <row r="1839" spans="1:23" x14ac:dyDescent="0.25">
      <c r="A1839" s="54" t="s">
        <v>317</v>
      </c>
      <c r="B1839" s="54" t="s">
        <v>428</v>
      </c>
      <c r="C1839" s="54" t="s">
        <v>263</v>
      </c>
      <c r="D1839" s="54" t="s">
        <v>429</v>
      </c>
      <c r="E1839" s="54" t="s">
        <v>9565</v>
      </c>
      <c r="F1839" s="71">
        <v>44440</v>
      </c>
      <c r="G1839" s="72">
        <v>96.92</v>
      </c>
      <c r="H1839" s="72">
        <v>8165.51</v>
      </c>
      <c r="I1839" s="54" t="s">
        <v>265</v>
      </c>
      <c r="J1839" s="54" t="s">
        <v>592</v>
      </c>
      <c r="K1839" s="54" t="s">
        <v>9566</v>
      </c>
      <c r="L1839" s="54" t="s">
        <v>9567</v>
      </c>
      <c r="M1839" s="54" t="s">
        <v>9565</v>
      </c>
      <c r="N1839" s="54" t="s">
        <v>256</v>
      </c>
      <c r="O1839" s="54" t="s">
        <v>256</v>
      </c>
      <c r="P1839" s="54" t="s">
        <v>454</v>
      </c>
      <c r="Q1839" s="54" t="s">
        <v>256</v>
      </c>
      <c r="R1839" s="54" t="s">
        <v>431</v>
      </c>
      <c r="S1839" s="71"/>
      <c r="T1839" s="54" t="s">
        <v>256</v>
      </c>
      <c r="U1839" s="71">
        <v>44440</v>
      </c>
      <c r="V1839" s="54" t="s">
        <v>256</v>
      </c>
      <c r="W1839" t="str">
        <f t="shared" si="28"/>
        <v>Sep-21</v>
      </c>
    </row>
    <row r="1840" spans="1:23" x14ac:dyDescent="0.25">
      <c r="A1840" s="54" t="s">
        <v>317</v>
      </c>
      <c r="B1840" s="54" t="s">
        <v>428</v>
      </c>
      <c r="C1840" s="54" t="s">
        <v>263</v>
      </c>
      <c r="D1840" s="54" t="s">
        <v>429</v>
      </c>
      <c r="E1840" s="54" t="s">
        <v>9568</v>
      </c>
      <c r="F1840" s="71">
        <v>44445</v>
      </c>
      <c r="G1840" s="72">
        <v>1321.66</v>
      </c>
      <c r="H1840" s="72">
        <v>111349.86</v>
      </c>
      <c r="I1840" s="54" t="s">
        <v>265</v>
      </c>
      <c r="J1840" s="54" t="s">
        <v>592</v>
      </c>
      <c r="K1840" s="54" t="s">
        <v>9569</v>
      </c>
      <c r="L1840" s="54" t="s">
        <v>9570</v>
      </c>
      <c r="M1840" s="54" t="s">
        <v>9568</v>
      </c>
      <c r="N1840" s="54" t="s">
        <v>256</v>
      </c>
      <c r="O1840" s="54" t="s">
        <v>256</v>
      </c>
      <c r="P1840" s="54" t="s">
        <v>454</v>
      </c>
      <c r="Q1840" s="54" t="s">
        <v>256</v>
      </c>
      <c r="R1840" s="54" t="s">
        <v>431</v>
      </c>
      <c r="S1840" s="71"/>
      <c r="T1840" s="54" t="s">
        <v>256</v>
      </c>
      <c r="U1840" s="71">
        <v>44445</v>
      </c>
      <c r="V1840" s="54" t="s">
        <v>256</v>
      </c>
      <c r="W1840" t="str">
        <f t="shared" si="28"/>
        <v>Sep-21</v>
      </c>
    </row>
    <row r="1841" spans="1:23" x14ac:dyDescent="0.25">
      <c r="A1841" s="54" t="s">
        <v>317</v>
      </c>
      <c r="B1841" s="54" t="s">
        <v>428</v>
      </c>
      <c r="C1841" s="54" t="s">
        <v>263</v>
      </c>
      <c r="D1841" s="54" t="s">
        <v>429</v>
      </c>
      <c r="E1841" s="54" t="s">
        <v>9571</v>
      </c>
      <c r="F1841" s="71">
        <v>44451</v>
      </c>
      <c r="G1841" s="72">
        <v>69.2</v>
      </c>
      <c r="H1841" s="72">
        <v>5830.1</v>
      </c>
      <c r="I1841" s="54" t="s">
        <v>265</v>
      </c>
      <c r="J1841" s="54" t="s">
        <v>592</v>
      </c>
      <c r="K1841" s="54" t="s">
        <v>9572</v>
      </c>
      <c r="L1841" s="54" t="s">
        <v>9573</v>
      </c>
      <c r="M1841" s="54" t="s">
        <v>9571</v>
      </c>
      <c r="N1841" s="54" t="s">
        <v>256</v>
      </c>
      <c r="O1841" s="54" t="s">
        <v>256</v>
      </c>
      <c r="P1841" s="54" t="s">
        <v>454</v>
      </c>
      <c r="Q1841" s="54" t="s">
        <v>256</v>
      </c>
      <c r="R1841" s="54" t="s">
        <v>431</v>
      </c>
      <c r="S1841" s="71"/>
      <c r="T1841" s="54" t="s">
        <v>256</v>
      </c>
      <c r="U1841" s="71">
        <v>44451</v>
      </c>
      <c r="V1841" s="54" t="s">
        <v>256</v>
      </c>
      <c r="W1841" t="str">
        <f t="shared" si="28"/>
        <v>Sep-21</v>
      </c>
    </row>
    <row r="1842" spans="1:23" x14ac:dyDescent="0.25">
      <c r="A1842" s="54" t="s">
        <v>317</v>
      </c>
      <c r="B1842" s="54" t="s">
        <v>428</v>
      </c>
      <c r="C1842" s="54" t="s">
        <v>263</v>
      </c>
      <c r="D1842" s="54" t="s">
        <v>429</v>
      </c>
      <c r="E1842" s="54" t="s">
        <v>9574</v>
      </c>
      <c r="F1842" s="71">
        <v>44441</v>
      </c>
      <c r="G1842" s="72">
        <v>1.47</v>
      </c>
      <c r="H1842" s="72">
        <v>123.85</v>
      </c>
      <c r="I1842" s="54" t="s">
        <v>265</v>
      </c>
      <c r="J1842" s="54" t="s">
        <v>592</v>
      </c>
      <c r="K1842" s="54" t="s">
        <v>9575</v>
      </c>
      <c r="L1842" s="54" t="s">
        <v>9576</v>
      </c>
      <c r="M1842" s="54" t="s">
        <v>9574</v>
      </c>
      <c r="N1842" s="54" t="s">
        <v>256</v>
      </c>
      <c r="O1842" s="54" t="s">
        <v>256</v>
      </c>
      <c r="P1842" s="54" t="s">
        <v>454</v>
      </c>
      <c r="Q1842" s="54" t="s">
        <v>256</v>
      </c>
      <c r="R1842" s="54" t="s">
        <v>431</v>
      </c>
      <c r="S1842" s="71"/>
      <c r="T1842" s="54" t="s">
        <v>256</v>
      </c>
      <c r="U1842" s="71">
        <v>44441</v>
      </c>
      <c r="V1842" s="54" t="s">
        <v>256</v>
      </c>
      <c r="W1842" t="str">
        <f t="shared" si="28"/>
        <v>Sep-21</v>
      </c>
    </row>
    <row r="1843" spans="1:23" x14ac:dyDescent="0.25">
      <c r="A1843" s="54" t="s">
        <v>317</v>
      </c>
      <c r="B1843" s="54" t="s">
        <v>428</v>
      </c>
      <c r="C1843" s="54" t="s">
        <v>263</v>
      </c>
      <c r="D1843" s="54" t="s">
        <v>429</v>
      </c>
      <c r="E1843" s="54" t="s">
        <v>9577</v>
      </c>
      <c r="F1843" s="71">
        <v>44441</v>
      </c>
      <c r="G1843" s="72">
        <v>58.16</v>
      </c>
      <c r="H1843" s="72">
        <v>4899.9799999999996</v>
      </c>
      <c r="I1843" s="54" t="s">
        <v>265</v>
      </c>
      <c r="J1843" s="54" t="s">
        <v>592</v>
      </c>
      <c r="K1843" s="54" t="s">
        <v>9578</v>
      </c>
      <c r="L1843" s="54" t="s">
        <v>9579</v>
      </c>
      <c r="M1843" s="54" t="s">
        <v>9577</v>
      </c>
      <c r="N1843" s="54" t="s">
        <v>256</v>
      </c>
      <c r="O1843" s="54" t="s">
        <v>256</v>
      </c>
      <c r="P1843" s="54" t="s">
        <v>454</v>
      </c>
      <c r="Q1843" s="54" t="s">
        <v>256</v>
      </c>
      <c r="R1843" s="54" t="s">
        <v>431</v>
      </c>
      <c r="S1843" s="71"/>
      <c r="T1843" s="54" t="s">
        <v>256</v>
      </c>
      <c r="U1843" s="71">
        <v>44441</v>
      </c>
      <c r="V1843" s="54" t="s">
        <v>256</v>
      </c>
      <c r="W1843" t="str">
        <f t="shared" si="28"/>
        <v>Sep-21</v>
      </c>
    </row>
    <row r="1844" spans="1:23" x14ac:dyDescent="0.25">
      <c r="A1844" s="54" t="s">
        <v>317</v>
      </c>
      <c r="B1844" s="54" t="s">
        <v>428</v>
      </c>
      <c r="C1844" s="54" t="s">
        <v>263</v>
      </c>
      <c r="D1844" s="54" t="s">
        <v>429</v>
      </c>
      <c r="E1844" s="54" t="s">
        <v>9580</v>
      </c>
      <c r="F1844" s="71">
        <v>44441</v>
      </c>
      <c r="G1844" s="72">
        <v>32.369999999999997</v>
      </c>
      <c r="H1844" s="72">
        <v>2727.17</v>
      </c>
      <c r="I1844" s="54" t="s">
        <v>265</v>
      </c>
      <c r="J1844" s="54" t="s">
        <v>592</v>
      </c>
      <c r="K1844" s="54" t="s">
        <v>9581</v>
      </c>
      <c r="L1844" s="54" t="s">
        <v>9582</v>
      </c>
      <c r="M1844" s="54" t="s">
        <v>9580</v>
      </c>
      <c r="N1844" s="54" t="s">
        <v>256</v>
      </c>
      <c r="O1844" s="54" t="s">
        <v>256</v>
      </c>
      <c r="P1844" s="54" t="s">
        <v>454</v>
      </c>
      <c r="Q1844" s="54" t="s">
        <v>256</v>
      </c>
      <c r="R1844" s="54" t="s">
        <v>431</v>
      </c>
      <c r="S1844" s="71"/>
      <c r="T1844" s="54" t="s">
        <v>256</v>
      </c>
      <c r="U1844" s="71">
        <v>44441</v>
      </c>
      <c r="V1844" s="54" t="s">
        <v>256</v>
      </c>
      <c r="W1844" t="str">
        <f t="shared" si="28"/>
        <v>Sep-21</v>
      </c>
    </row>
    <row r="1845" spans="1:23" x14ac:dyDescent="0.25">
      <c r="A1845" s="54" t="s">
        <v>317</v>
      </c>
      <c r="B1845" s="54" t="s">
        <v>428</v>
      </c>
      <c r="C1845" s="54" t="s">
        <v>263</v>
      </c>
      <c r="D1845" s="54" t="s">
        <v>429</v>
      </c>
      <c r="E1845" s="54" t="s">
        <v>9583</v>
      </c>
      <c r="F1845" s="71">
        <v>44441</v>
      </c>
      <c r="G1845" s="72">
        <v>206.63</v>
      </c>
      <c r="H1845" s="72">
        <v>17408.580000000002</v>
      </c>
      <c r="I1845" s="54" t="s">
        <v>265</v>
      </c>
      <c r="J1845" s="54" t="s">
        <v>592</v>
      </c>
      <c r="K1845" s="54" t="s">
        <v>9584</v>
      </c>
      <c r="L1845" s="54" t="s">
        <v>9585</v>
      </c>
      <c r="M1845" s="54" t="s">
        <v>9583</v>
      </c>
      <c r="N1845" s="54" t="s">
        <v>256</v>
      </c>
      <c r="O1845" s="54" t="s">
        <v>256</v>
      </c>
      <c r="P1845" s="54" t="s">
        <v>454</v>
      </c>
      <c r="Q1845" s="54" t="s">
        <v>256</v>
      </c>
      <c r="R1845" s="54" t="s">
        <v>431</v>
      </c>
      <c r="S1845" s="71"/>
      <c r="T1845" s="54" t="s">
        <v>256</v>
      </c>
      <c r="U1845" s="71">
        <v>44441</v>
      </c>
      <c r="V1845" s="54" t="s">
        <v>256</v>
      </c>
      <c r="W1845" t="str">
        <f t="shared" si="28"/>
        <v>Sep-21</v>
      </c>
    </row>
    <row r="1846" spans="1:23" x14ac:dyDescent="0.25">
      <c r="A1846" s="54" t="s">
        <v>317</v>
      </c>
      <c r="B1846" s="54" t="s">
        <v>428</v>
      </c>
      <c r="C1846" s="54" t="s">
        <v>263</v>
      </c>
      <c r="D1846" s="54" t="s">
        <v>429</v>
      </c>
      <c r="E1846" s="54" t="s">
        <v>9586</v>
      </c>
      <c r="F1846" s="71">
        <v>44445</v>
      </c>
      <c r="G1846" s="72">
        <v>51.08</v>
      </c>
      <c r="H1846" s="72">
        <v>4303.49</v>
      </c>
      <c r="I1846" s="54" t="s">
        <v>265</v>
      </c>
      <c r="J1846" s="54" t="s">
        <v>592</v>
      </c>
      <c r="K1846" s="54" t="s">
        <v>9587</v>
      </c>
      <c r="L1846" s="54" t="s">
        <v>9588</v>
      </c>
      <c r="M1846" s="54" t="s">
        <v>9586</v>
      </c>
      <c r="N1846" s="54" t="s">
        <v>256</v>
      </c>
      <c r="O1846" s="54" t="s">
        <v>256</v>
      </c>
      <c r="P1846" s="54" t="s">
        <v>454</v>
      </c>
      <c r="Q1846" s="54" t="s">
        <v>256</v>
      </c>
      <c r="R1846" s="54" t="s">
        <v>431</v>
      </c>
      <c r="S1846" s="71"/>
      <c r="T1846" s="54" t="s">
        <v>256</v>
      </c>
      <c r="U1846" s="71">
        <v>44445</v>
      </c>
      <c r="V1846" s="54" t="s">
        <v>256</v>
      </c>
      <c r="W1846" t="str">
        <f t="shared" si="28"/>
        <v>Sep-21</v>
      </c>
    </row>
    <row r="1847" spans="1:23" x14ac:dyDescent="0.25">
      <c r="A1847" s="54" t="s">
        <v>317</v>
      </c>
      <c r="B1847" s="54" t="s">
        <v>428</v>
      </c>
      <c r="C1847" s="54" t="s">
        <v>263</v>
      </c>
      <c r="D1847" s="54" t="s">
        <v>429</v>
      </c>
      <c r="E1847" s="54" t="s">
        <v>9589</v>
      </c>
      <c r="F1847" s="71">
        <v>44445</v>
      </c>
      <c r="G1847" s="72">
        <v>336.47</v>
      </c>
      <c r="H1847" s="72">
        <v>28347.599999999999</v>
      </c>
      <c r="I1847" s="54" t="s">
        <v>265</v>
      </c>
      <c r="J1847" s="54" t="s">
        <v>592</v>
      </c>
      <c r="K1847" s="54" t="s">
        <v>9590</v>
      </c>
      <c r="L1847" s="54" t="s">
        <v>9591</v>
      </c>
      <c r="M1847" s="54" t="s">
        <v>9589</v>
      </c>
      <c r="N1847" s="54" t="s">
        <v>256</v>
      </c>
      <c r="O1847" s="54" t="s">
        <v>256</v>
      </c>
      <c r="P1847" s="54" t="s">
        <v>454</v>
      </c>
      <c r="Q1847" s="54" t="s">
        <v>256</v>
      </c>
      <c r="R1847" s="54" t="s">
        <v>431</v>
      </c>
      <c r="S1847" s="71"/>
      <c r="T1847" s="54" t="s">
        <v>256</v>
      </c>
      <c r="U1847" s="71">
        <v>44445</v>
      </c>
      <c r="V1847" s="54" t="s">
        <v>256</v>
      </c>
      <c r="W1847" t="str">
        <f t="shared" si="28"/>
        <v>Sep-21</v>
      </c>
    </row>
    <row r="1848" spans="1:23" x14ac:dyDescent="0.25">
      <c r="A1848" s="54" t="s">
        <v>317</v>
      </c>
      <c r="B1848" s="54" t="s">
        <v>428</v>
      </c>
      <c r="C1848" s="54" t="s">
        <v>263</v>
      </c>
      <c r="D1848" s="54" t="s">
        <v>429</v>
      </c>
      <c r="E1848" s="54" t="s">
        <v>9592</v>
      </c>
      <c r="F1848" s="71">
        <v>44451</v>
      </c>
      <c r="G1848" s="72">
        <v>93.49</v>
      </c>
      <c r="H1848" s="72">
        <v>7876.53</v>
      </c>
      <c r="I1848" s="54" t="s">
        <v>265</v>
      </c>
      <c r="J1848" s="54" t="s">
        <v>592</v>
      </c>
      <c r="K1848" s="54" t="s">
        <v>9593</v>
      </c>
      <c r="L1848" s="54" t="s">
        <v>9594</v>
      </c>
      <c r="M1848" s="54" t="s">
        <v>9592</v>
      </c>
      <c r="N1848" s="54" t="s">
        <v>256</v>
      </c>
      <c r="O1848" s="54" t="s">
        <v>256</v>
      </c>
      <c r="P1848" s="54" t="s">
        <v>454</v>
      </c>
      <c r="Q1848" s="54" t="s">
        <v>256</v>
      </c>
      <c r="R1848" s="54" t="s">
        <v>431</v>
      </c>
      <c r="S1848" s="71"/>
      <c r="T1848" s="54" t="s">
        <v>256</v>
      </c>
      <c r="U1848" s="71">
        <v>44451</v>
      </c>
      <c r="V1848" s="54" t="s">
        <v>256</v>
      </c>
      <c r="W1848" t="str">
        <f t="shared" si="28"/>
        <v>Sep-21</v>
      </c>
    </row>
    <row r="1849" spans="1:23" x14ac:dyDescent="0.25">
      <c r="A1849" s="54" t="s">
        <v>317</v>
      </c>
      <c r="B1849" s="54" t="s">
        <v>428</v>
      </c>
      <c r="C1849" s="54" t="s">
        <v>263</v>
      </c>
      <c r="D1849" s="54" t="s">
        <v>429</v>
      </c>
      <c r="E1849" s="54" t="s">
        <v>9595</v>
      </c>
      <c r="F1849" s="71">
        <v>44445</v>
      </c>
      <c r="G1849" s="72">
        <v>21.65</v>
      </c>
      <c r="H1849" s="72">
        <v>1824.01</v>
      </c>
      <c r="I1849" s="54" t="s">
        <v>265</v>
      </c>
      <c r="J1849" s="54" t="s">
        <v>592</v>
      </c>
      <c r="K1849" s="54" t="s">
        <v>9596</v>
      </c>
      <c r="L1849" s="54" t="s">
        <v>9597</v>
      </c>
      <c r="M1849" s="54" t="s">
        <v>9595</v>
      </c>
      <c r="N1849" s="54" t="s">
        <v>256</v>
      </c>
      <c r="O1849" s="54" t="s">
        <v>256</v>
      </c>
      <c r="P1849" s="54" t="s">
        <v>454</v>
      </c>
      <c r="Q1849" s="54" t="s">
        <v>256</v>
      </c>
      <c r="R1849" s="54" t="s">
        <v>431</v>
      </c>
      <c r="S1849" s="71"/>
      <c r="T1849" s="54" t="s">
        <v>256</v>
      </c>
      <c r="U1849" s="71">
        <v>44445</v>
      </c>
      <c r="V1849" s="54" t="s">
        <v>256</v>
      </c>
      <c r="W1849" t="str">
        <f t="shared" si="28"/>
        <v>Sep-21</v>
      </c>
    </row>
    <row r="1850" spans="1:23" x14ac:dyDescent="0.25">
      <c r="A1850" s="54" t="s">
        <v>317</v>
      </c>
      <c r="B1850" s="54" t="s">
        <v>428</v>
      </c>
      <c r="C1850" s="54" t="s">
        <v>263</v>
      </c>
      <c r="D1850" s="54" t="s">
        <v>429</v>
      </c>
      <c r="E1850" s="54" t="s">
        <v>9598</v>
      </c>
      <c r="F1850" s="71">
        <v>44451</v>
      </c>
      <c r="G1850" s="72">
        <v>117.82</v>
      </c>
      <c r="H1850" s="72">
        <v>9926.34</v>
      </c>
      <c r="I1850" s="54" t="s">
        <v>265</v>
      </c>
      <c r="J1850" s="54" t="s">
        <v>592</v>
      </c>
      <c r="K1850" s="54" t="s">
        <v>9599</v>
      </c>
      <c r="L1850" s="54" t="s">
        <v>9600</v>
      </c>
      <c r="M1850" s="54" t="s">
        <v>9598</v>
      </c>
      <c r="N1850" s="54" t="s">
        <v>256</v>
      </c>
      <c r="O1850" s="54" t="s">
        <v>256</v>
      </c>
      <c r="P1850" s="54" t="s">
        <v>454</v>
      </c>
      <c r="Q1850" s="54" t="s">
        <v>256</v>
      </c>
      <c r="R1850" s="54" t="s">
        <v>431</v>
      </c>
      <c r="S1850" s="71"/>
      <c r="T1850" s="54" t="s">
        <v>256</v>
      </c>
      <c r="U1850" s="71">
        <v>44451</v>
      </c>
      <c r="V1850" s="54" t="s">
        <v>256</v>
      </c>
      <c r="W1850" t="str">
        <f t="shared" si="28"/>
        <v>Sep-21</v>
      </c>
    </row>
    <row r="1851" spans="1:23" x14ac:dyDescent="0.25">
      <c r="A1851" s="54" t="s">
        <v>317</v>
      </c>
      <c r="B1851" s="54" t="s">
        <v>428</v>
      </c>
      <c r="C1851" s="54" t="s">
        <v>263</v>
      </c>
      <c r="D1851" s="54" t="s">
        <v>429</v>
      </c>
      <c r="E1851" s="54" t="s">
        <v>9601</v>
      </c>
      <c r="F1851" s="71">
        <v>44445</v>
      </c>
      <c r="G1851" s="72">
        <v>3.24</v>
      </c>
      <c r="H1851" s="72">
        <v>272.97000000000003</v>
      </c>
      <c r="I1851" s="54" t="s">
        <v>265</v>
      </c>
      <c r="J1851" s="54" t="s">
        <v>592</v>
      </c>
      <c r="K1851" s="54" t="s">
        <v>9602</v>
      </c>
      <c r="L1851" s="54" t="s">
        <v>9603</v>
      </c>
      <c r="M1851" s="54" t="s">
        <v>9601</v>
      </c>
      <c r="N1851" s="54" t="s">
        <v>256</v>
      </c>
      <c r="O1851" s="54" t="s">
        <v>256</v>
      </c>
      <c r="P1851" s="54" t="s">
        <v>454</v>
      </c>
      <c r="Q1851" s="54" t="s">
        <v>256</v>
      </c>
      <c r="R1851" s="54" t="s">
        <v>431</v>
      </c>
      <c r="S1851" s="71"/>
      <c r="T1851" s="54" t="s">
        <v>256</v>
      </c>
      <c r="U1851" s="71">
        <v>44445</v>
      </c>
      <c r="V1851" s="54" t="s">
        <v>256</v>
      </c>
      <c r="W1851" t="str">
        <f t="shared" si="28"/>
        <v>Sep-21</v>
      </c>
    </row>
    <row r="1852" spans="1:23" x14ac:dyDescent="0.25">
      <c r="A1852" s="54" t="s">
        <v>317</v>
      </c>
      <c r="B1852" s="54" t="s">
        <v>428</v>
      </c>
      <c r="C1852" s="54" t="s">
        <v>263</v>
      </c>
      <c r="D1852" s="54" t="s">
        <v>429</v>
      </c>
      <c r="E1852" s="54" t="s">
        <v>9604</v>
      </c>
      <c r="F1852" s="71">
        <v>44445</v>
      </c>
      <c r="G1852" s="72">
        <v>86.86</v>
      </c>
      <c r="H1852" s="72">
        <v>7317.96</v>
      </c>
      <c r="I1852" s="54" t="s">
        <v>265</v>
      </c>
      <c r="J1852" s="54" t="s">
        <v>592</v>
      </c>
      <c r="K1852" s="54" t="s">
        <v>9605</v>
      </c>
      <c r="L1852" s="54" t="s">
        <v>9606</v>
      </c>
      <c r="M1852" s="54" t="s">
        <v>9604</v>
      </c>
      <c r="N1852" s="54" t="s">
        <v>256</v>
      </c>
      <c r="O1852" s="54" t="s">
        <v>256</v>
      </c>
      <c r="P1852" s="54" t="s">
        <v>454</v>
      </c>
      <c r="Q1852" s="54" t="s">
        <v>256</v>
      </c>
      <c r="R1852" s="54" t="s">
        <v>431</v>
      </c>
      <c r="S1852" s="71"/>
      <c r="T1852" s="54" t="s">
        <v>256</v>
      </c>
      <c r="U1852" s="71">
        <v>44445</v>
      </c>
      <c r="V1852" s="54" t="s">
        <v>256</v>
      </c>
      <c r="W1852" t="str">
        <f t="shared" si="28"/>
        <v>Sep-21</v>
      </c>
    </row>
    <row r="1853" spans="1:23" x14ac:dyDescent="0.25">
      <c r="A1853" s="54" t="s">
        <v>317</v>
      </c>
      <c r="B1853" s="54" t="s">
        <v>428</v>
      </c>
      <c r="C1853" s="54" t="s">
        <v>263</v>
      </c>
      <c r="D1853" s="54" t="s">
        <v>429</v>
      </c>
      <c r="E1853" s="54" t="s">
        <v>9607</v>
      </c>
      <c r="F1853" s="71">
        <v>44451</v>
      </c>
      <c r="G1853" s="72">
        <v>36.799999999999997</v>
      </c>
      <c r="H1853" s="72">
        <v>3100.4</v>
      </c>
      <c r="I1853" s="54" t="s">
        <v>265</v>
      </c>
      <c r="J1853" s="54" t="s">
        <v>592</v>
      </c>
      <c r="K1853" s="54" t="s">
        <v>9608</v>
      </c>
      <c r="L1853" s="54" t="s">
        <v>9609</v>
      </c>
      <c r="M1853" s="54" t="s">
        <v>9607</v>
      </c>
      <c r="N1853" s="54" t="s">
        <v>256</v>
      </c>
      <c r="O1853" s="54" t="s">
        <v>256</v>
      </c>
      <c r="P1853" s="54" t="s">
        <v>454</v>
      </c>
      <c r="Q1853" s="54" t="s">
        <v>256</v>
      </c>
      <c r="R1853" s="54" t="s">
        <v>431</v>
      </c>
      <c r="S1853" s="71"/>
      <c r="T1853" s="54" t="s">
        <v>256</v>
      </c>
      <c r="U1853" s="71">
        <v>44451</v>
      </c>
      <c r="V1853" s="54" t="s">
        <v>256</v>
      </c>
      <c r="W1853" t="str">
        <f t="shared" si="28"/>
        <v>Sep-21</v>
      </c>
    </row>
    <row r="1854" spans="1:23" x14ac:dyDescent="0.25">
      <c r="A1854" s="54" t="s">
        <v>317</v>
      </c>
      <c r="B1854" s="54" t="s">
        <v>428</v>
      </c>
      <c r="C1854" s="54" t="s">
        <v>263</v>
      </c>
      <c r="D1854" s="54" t="s">
        <v>429</v>
      </c>
      <c r="E1854" s="54" t="s">
        <v>9610</v>
      </c>
      <c r="F1854" s="71">
        <v>44451</v>
      </c>
      <c r="G1854" s="72">
        <v>7.18</v>
      </c>
      <c r="H1854" s="72">
        <v>604.91999999999996</v>
      </c>
      <c r="I1854" s="54" t="s">
        <v>265</v>
      </c>
      <c r="J1854" s="54" t="s">
        <v>592</v>
      </c>
      <c r="K1854" s="54" t="s">
        <v>9611</v>
      </c>
      <c r="L1854" s="54" t="s">
        <v>9612</v>
      </c>
      <c r="M1854" s="54" t="s">
        <v>9610</v>
      </c>
      <c r="N1854" s="54" t="s">
        <v>256</v>
      </c>
      <c r="O1854" s="54" t="s">
        <v>256</v>
      </c>
      <c r="P1854" s="54" t="s">
        <v>454</v>
      </c>
      <c r="Q1854" s="54" t="s">
        <v>256</v>
      </c>
      <c r="R1854" s="54" t="s">
        <v>431</v>
      </c>
      <c r="S1854" s="71"/>
      <c r="T1854" s="54" t="s">
        <v>256</v>
      </c>
      <c r="U1854" s="71">
        <v>44451</v>
      </c>
      <c r="V1854" s="54" t="s">
        <v>256</v>
      </c>
      <c r="W1854" t="str">
        <f t="shared" si="28"/>
        <v>Sep-21</v>
      </c>
    </row>
    <row r="1855" spans="1:23" x14ac:dyDescent="0.25">
      <c r="A1855" s="54" t="s">
        <v>317</v>
      </c>
      <c r="B1855" s="54" t="s">
        <v>428</v>
      </c>
      <c r="C1855" s="54" t="s">
        <v>263</v>
      </c>
      <c r="D1855" s="54" t="s">
        <v>429</v>
      </c>
      <c r="E1855" s="54" t="s">
        <v>9613</v>
      </c>
      <c r="F1855" s="71">
        <v>44451</v>
      </c>
      <c r="G1855" s="72">
        <v>4.83</v>
      </c>
      <c r="H1855" s="72">
        <v>406.93</v>
      </c>
      <c r="I1855" s="54" t="s">
        <v>265</v>
      </c>
      <c r="J1855" s="54" t="s">
        <v>592</v>
      </c>
      <c r="K1855" s="54" t="s">
        <v>9614</v>
      </c>
      <c r="L1855" s="54" t="s">
        <v>9615</v>
      </c>
      <c r="M1855" s="54" t="s">
        <v>9613</v>
      </c>
      <c r="N1855" s="54" t="s">
        <v>256</v>
      </c>
      <c r="O1855" s="54" t="s">
        <v>256</v>
      </c>
      <c r="P1855" s="54" t="s">
        <v>454</v>
      </c>
      <c r="Q1855" s="54" t="s">
        <v>256</v>
      </c>
      <c r="R1855" s="54" t="s">
        <v>431</v>
      </c>
      <c r="S1855" s="71"/>
      <c r="T1855" s="54" t="s">
        <v>256</v>
      </c>
      <c r="U1855" s="71">
        <v>44451</v>
      </c>
      <c r="V1855" s="54" t="s">
        <v>256</v>
      </c>
      <c r="W1855" t="str">
        <f t="shared" si="28"/>
        <v>Sep-21</v>
      </c>
    </row>
    <row r="1856" spans="1:23" x14ac:dyDescent="0.25">
      <c r="A1856" s="54" t="s">
        <v>317</v>
      </c>
      <c r="B1856" s="54" t="s">
        <v>428</v>
      </c>
      <c r="C1856" s="54" t="s">
        <v>263</v>
      </c>
      <c r="D1856" s="54" t="s">
        <v>429</v>
      </c>
      <c r="E1856" s="54" t="s">
        <v>9616</v>
      </c>
      <c r="F1856" s="71">
        <v>44450</v>
      </c>
      <c r="G1856" s="72">
        <v>121.93</v>
      </c>
      <c r="H1856" s="72">
        <v>10272.6</v>
      </c>
      <c r="I1856" s="54" t="s">
        <v>265</v>
      </c>
      <c r="J1856" s="54" t="s">
        <v>592</v>
      </c>
      <c r="K1856" s="54" t="s">
        <v>9617</v>
      </c>
      <c r="L1856" s="54" t="s">
        <v>9618</v>
      </c>
      <c r="M1856" s="54" t="s">
        <v>9616</v>
      </c>
      <c r="N1856" s="54" t="s">
        <v>256</v>
      </c>
      <c r="O1856" s="54" t="s">
        <v>256</v>
      </c>
      <c r="P1856" s="54" t="s">
        <v>454</v>
      </c>
      <c r="Q1856" s="54" t="s">
        <v>256</v>
      </c>
      <c r="R1856" s="54" t="s">
        <v>431</v>
      </c>
      <c r="S1856" s="71"/>
      <c r="T1856" s="54" t="s">
        <v>256</v>
      </c>
      <c r="U1856" s="71">
        <v>44450</v>
      </c>
      <c r="V1856" s="54" t="s">
        <v>256</v>
      </c>
      <c r="W1856" t="str">
        <f t="shared" si="28"/>
        <v>Sep-21</v>
      </c>
    </row>
    <row r="1857" spans="1:23" x14ac:dyDescent="0.25">
      <c r="A1857" s="54" t="s">
        <v>317</v>
      </c>
      <c r="B1857" s="54" t="s">
        <v>428</v>
      </c>
      <c r="C1857" s="54" t="s">
        <v>263</v>
      </c>
      <c r="D1857" s="54" t="s">
        <v>429</v>
      </c>
      <c r="E1857" s="54" t="s">
        <v>9619</v>
      </c>
      <c r="F1857" s="71">
        <v>44450</v>
      </c>
      <c r="G1857" s="72">
        <v>1482.03</v>
      </c>
      <c r="H1857" s="72">
        <v>124861.03</v>
      </c>
      <c r="I1857" s="54" t="s">
        <v>265</v>
      </c>
      <c r="J1857" s="54" t="s">
        <v>592</v>
      </c>
      <c r="K1857" s="54" t="s">
        <v>9620</v>
      </c>
      <c r="L1857" s="54" t="s">
        <v>9621</v>
      </c>
      <c r="M1857" s="54" t="s">
        <v>9619</v>
      </c>
      <c r="N1857" s="54" t="s">
        <v>256</v>
      </c>
      <c r="O1857" s="54" t="s">
        <v>256</v>
      </c>
      <c r="P1857" s="54" t="s">
        <v>454</v>
      </c>
      <c r="Q1857" s="54" t="s">
        <v>256</v>
      </c>
      <c r="R1857" s="54" t="s">
        <v>431</v>
      </c>
      <c r="S1857" s="71"/>
      <c r="T1857" s="54" t="s">
        <v>256</v>
      </c>
      <c r="U1857" s="71">
        <v>44450</v>
      </c>
      <c r="V1857" s="54" t="s">
        <v>256</v>
      </c>
      <c r="W1857" t="str">
        <f t="shared" si="28"/>
        <v>Sep-21</v>
      </c>
    </row>
    <row r="1858" spans="1:23" x14ac:dyDescent="0.25">
      <c r="A1858" s="54" t="s">
        <v>317</v>
      </c>
      <c r="B1858" s="54" t="s">
        <v>428</v>
      </c>
      <c r="C1858" s="54" t="s">
        <v>263</v>
      </c>
      <c r="D1858" s="54" t="s">
        <v>429</v>
      </c>
      <c r="E1858" s="54" t="s">
        <v>9622</v>
      </c>
      <c r="F1858" s="71">
        <v>44450</v>
      </c>
      <c r="G1858" s="72">
        <v>128.54</v>
      </c>
      <c r="H1858" s="72">
        <v>10829.5</v>
      </c>
      <c r="I1858" s="54" t="s">
        <v>265</v>
      </c>
      <c r="J1858" s="54" t="s">
        <v>592</v>
      </c>
      <c r="K1858" s="54" t="s">
        <v>9623</v>
      </c>
      <c r="L1858" s="54" t="s">
        <v>9624</v>
      </c>
      <c r="M1858" s="54" t="s">
        <v>9622</v>
      </c>
      <c r="N1858" s="54" t="s">
        <v>256</v>
      </c>
      <c r="O1858" s="54" t="s">
        <v>256</v>
      </c>
      <c r="P1858" s="54" t="s">
        <v>454</v>
      </c>
      <c r="Q1858" s="54" t="s">
        <v>256</v>
      </c>
      <c r="R1858" s="54" t="s">
        <v>431</v>
      </c>
      <c r="S1858" s="71"/>
      <c r="T1858" s="54" t="s">
        <v>256</v>
      </c>
      <c r="U1858" s="71">
        <v>44450</v>
      </c>
      <c r="V1858" s="54" t="s">
        <v>256</v>
      </c>
      <c r="W1858" t="str">
        <f t="shared" ref="W1858:W1921" si="29">TEXT(F1858,"MMM-YY")</f>
        <v>Sep-21</v>
      </c>
    </row>
    <row r="1859" spans="1:23" x14ac:dyDescent="0.25">
      <c r="A1859" s="54" t="s">
        <v>317</v>
      </c>
      <c r="B1859" s="54" t="s">
        <v>428</v>
      </c>
      <c r="C1859" s="54" t="s">
        <v>263</v>
      </c>
      <c r="D1859" s="54" t="s">
        <v>429</v>
      </c>
      <c r="E1859" s="54" t="s">
        <v>9625</v>
      </c>
      <c r="F1859" s="71">
        <v>44465</v>
      </c>
      <c r="G1859" s="72">
        <v>32.06</v>
      </c>
      <c r="H1859" s="72">
        <v>2701.06</v>
      </c>
      <c r="I1859" s="54" t="s">
        <v>265</v>
      </c>
      <c r="J1859" s="54" t="s">
        <v>592</v>
      </c>
      <c r="K1859" s="54" t="s">
        <v>9626</v>
      </c>
      <c r="L1859" s="54" t="s">
        <v>9627</v>
      </c>
      <c r="M1859" s="54" t="s">
        <v>9625</v>
      </c>
      <c r="N1859" s="54" t="s">
        <v>256</v>
      </c>
      <c r="O1859" s="54" t="s">
        <v>256</v>
      </c>
      <c r="P1859" s="54" t="s">
        <v>454</v>
      </c>
      <c r="Q1859" s="54" t="s">
        <v>256</v>
      </c>
      <c r="R1859" s="54" t="s">
        <v>431</v>
      </c>
      <c r="S1859" s="71"/>
      <c r="T1859" s="54" t="s">
        <v>256</v>
      </c>
      <c r="U1859" s="71">
        <v>44465</v>
      </c>
      <c r="V1859" s="54" t="s">
        <v>256</v>
      </c>
      <c r="W1859" t="str">
        <f t="shared" si="29"/>
        <v>Sep-21</v>
      </c>
    </row>
    <row r="1860" spans="1:23" x14ac:dyDescent="0.25">
      <c r="A1860" s="54" t="s">
        <v>317</v>
      </c>
      <c r="B1860" s="54" t="s">
        <v>428</v>
      </c>
      <c r="C1860" s="54" t="s">
        <v>263</v>
      </c>
      <c r="D1860" s="54" t="s">
        <v>429</v>
      </c>
      <c r="E1860" s="54" t="s">
        <v>9628</v>
      </c>
      <c r="F1860" s="71">
        <v>44451</v>
      </c>
      <c r="G1860" s="72">
        <v>332.18</v>
      </c>
      <c r="H1860" s="72">
        <v>27986.17</v>
      </c>
      <c r="I1860" s="54" t="s">
        <v>265</v>
      </c>
      <c r="J1860" s="54" t="s">
        <v>592</v>
      </c>
      <c r="K1860" s="54" t="s">
        <v>9629</v>
      </c>
      <c r="L1860" s="54" t="s">
        <v>9630</v>
      </c>
      <c r="M1860" s="54" t="s">
        <v>9628</v>
      </c>
      <c r="N1860" s="54" t="s">
        <v>256</v>
      </c>
      <c r="O1860" s="54" t="s">
        <v>256</v>
      </c>
      <c r="P1860" s="54" t="s">
        <v>454</v>
      </c>
      <c r="Q1860" s="54" t="s">
        <v>256</v>
      </c>
      <c r="R1860" s="54" t="s">
        <v>431</v>
      </c>
      <c r="S1860" s="71"/>
      <c r="T1860" s="54" t="s">
        <v>256</v>
      </c>
      <c r="U1860" s="71">
        <v>44451</v>
      </c>
      <c r="V1860" s="54" t="s">
        <v>256</v>
      </c>
      <c r="W1860" t="str">
        <f t="shared" si="29"/>
        <v>Sep-21</v>
      </c>
    </row>
    <row r="1861" spans="1:23" x14ac:dyDescent="0.25">
      <c r="A1861" s="54" t="s">
        <v>317</v>
      </c>
      <c r="B1861" s="54" t="s">
        <v>428</v>
      </c>
      <c r="C1861" s="54" t="s">
        <v>263</v>
      </c>
      <c r="D1861" s="54" t="s">
        <v>429</v>
      </c>
      <c r="E1861" s="54" t="s">
        <v>9631</v>
      </c>
      <c r="F1861" s="71">
        <v>44451</v>
      </c>
      <c r="G1861" s="72">
        <v>137.5</v>
      </c>
      <c r="H1861" s="72">
        <v>11584.38</v>
      </c>
      <c r="I1861" s="54" t="s">
        <v>265</v>
      </c>
      <c r="J1861" s="54" t="s">
        <v>592</v>
      </c>
      <c r="K1861" s="54" t="s">
        <v>9632</v>
      </c>
      <c r="L1861" s="54" t="s">
        <v>9633</v>
      </c>
      <c r="M1861" s="54" t="s">
        <v>9631</v>
      </c>
      <c r="N1861" s="54" t="s">
        <v>256</v>
      </c>
      <c r="O1861" s="54" t="s">
        <v>256</v>
      </c>
      <c r="P1861" s="54" t="s">
        <v>454</v>
      </c>
      <c r="Q1861" s="54" t="s">
        <v>256</v>
      </c>
      <c r="R1861" s="54" t="s">
        <v>431</v>
      </c>
      <c r="S1861" s="71"/>
      <c r="T1861" s="54" t="s">
        <v>256</v>
      </c>
      <c r="U1861" s="71">
        <v>44451</v>
      </c>
      <c r="V1861" s="54" t="s">
        <v>256</v>
      </c>
      <c r="W1861" t="str">
        <f t="shared" si="29"/>
        <v>Sep-21</v>
      </c>
    </row>
    <row r="1862" spans="1:23" x14ac:dyDescent="0.25">
      <c r="A1862" s="54" t="s">
        <v>317</v>
      </c>
      <c r="B1862" s="54" t="s">
        <v>428</v>
      </c>
      <c r="C1862" s="54" t="s">
        <v>263</v>
      </c>
      <c r="D1862" s="54" t="s">
        <v>429</v>
      </c>
      <c r="E1862" s="54" t="s">
        <v>9634</v>
      </c>
      <c r="F1862" s="71">
        <v>44457</v>
      </c>
      <c r="G1862" s="72">
        <v>48.76</v>
      </c>
      <c r="H1862" s="72">
        <v>4108.03</v>
      </c>
      <c r="I1862" s="54" t="s">
        <v>265</v>
      </c>
      <c r="J1862" s="54" t="s">
        <v>592</v>
      </c>
      <c r="K1862" s="54" t="s">
        <v>9635</v>
      </c>
      <c r="L1862" s="54" t="s">
        <v>9636</v>
      </c>
      <c r="M1862" s="54" t="s">
        <v>9634</v>
      </c>
      <c r="N1862" s="54" t="s">
        <v>256</v>
      </c>
      <c r="O1862" s="54" t="s">
        <v>256</v>
      </c>
      <c r="P1862" s="54" t="s">
        <v>454</v>
      </c>
      <c r="Q1862" s="54" t="s">
        <v>256</v>
      </c>
      <c r="R1862" s="54" t="s">
        <v>431</v>
      </c>
      <c r="S1862" s="71"/>
      <c r="T1862" s="54" t="s">
        <v>256</v>
      </c>
      <c r="U1862" s="71">
        <v>44457</v>
      </c>
      <c r="V1862" s="54" t="s">
        <v>256</v>
      </c>
      <c r="W1862" t="str">
        <f t="shared" si="29"/>
        <v>Sep-21</v>
      </c>
    </row>
    <row r="1863" spans="1:23" x14ac:dyDescent="0.25">
      <c r="A1863" s="54" t="s">
        <v>317</v>
      </c>
      <c r="B1863" s="54" t="s">
        <v>428</v>
      </c>
      <c r="C1863" s="54" t="s">
        <v>263</v>
      </c>
      <c r="D1863" s="54" t="s">
        <v>429</v>
      </c>
      <c r="E1863" s="54" t="s">
        <v>9637</v>
      </c>
      <c r="F1863" s="71">
        <v>44457</v>
      </c>
      <c r="G1863" s="72">
        <v>209.93</v>
      </c>
      <c r="H1863" s="72">
        <v>17686.599999999999</v>
      </c>
      <c r="I1863" s="54" t="s">
        <v>265</v>
      </c>
      <c r="J1863" s="54" t="s">
        <v>592</v>
      </c>
      <c r="K1863" s="54" t="s">
        <v>9638</v>
      </c>
      <c r="L1863" s="54" t="s">
        <v>9639</v>
      </c>
      <c r="M1863" s="54" t="s">
        <v>9637</v>
      </c>
      <c r="N1863" s="54" t="s">
        <v>256</v>
      </c>
      <c r="O1863" s="54" t="s">
        <v>256</v>
      </c>
      <c r="P1863" s="54" t="s">
        <v>454</v>
      </c>
      <c r="Q1863" s="54" t="s">
        <v>256</v>
      </c>
      <c r="R1863" s="54" t="s">
        <v>431</v>
      </c>
      <c r="S1863" s="71"/>
      <c r="T1863" s="54" t="s">
        <v>256</v>
      </c>
      <c r="U1863" s="71">
        <v>44457</v>
      </c>
      <c r="V1863" s="54" t="s">
        <v>256</v>
      </c>
      <c r="W1863" t="str">
        <f t="shared" si="29"/>
        <v>Sep-21</v>
      </c>
    </row>
    <row r="1864" spans="1:23" x14ac:dyDescent="0.25">
      <c r="A1864" s="54" t="s">
        <v>317</v>
      </c>
      <c r="B1864" s="54" t="s">
        <v>428</v>
      </c>
      <c r="C1864" s="54" t="s">
        <v>263</v>
      </c>
      <c r="D1864" s="54" t="s">
        <v>429</v>
      </c>
      <c r="E1864" s="54" t="s">
        <v>9640</v>
      </c>
      <c r="F1864" s="71">
        <v>44453</v>
      </c>
      <c r="G1864" s="72">
        <v>279.04000000000002</v>
      </c>
      <c r="H1864" s="72">
        <v>23509.119999999999</v>
      </c>
      <c r="I1864" s="54" t="s">
        <v>265</v>
      </c>
      <c r="J1864" s="54" t="s">
        <v>592</v>
      </c>
      <c r="K1864" s="54" t="s">
        <v>9641</v>
      </c>
      <c r="L1864" s="54" t="s">
        <v>9642</v>
      </c>
      <c r="M1864" s="54" t="s">
        <v>9640</v>
      </c>
      <c r="N1864" s="54" t="s">
        <v>256</v>
      </c>
      <c r="O1864" s="54" t="s">
        <v>256</v>
      </c>
      <c r="P1864" s="54" t="s">
        <v>454</v>
      </c>
      <c r="Q1864" s="54" t="s">
        <v>256</v>
      </c>
      <c r="R1864" s="54" t="s">
        <v>431</v>
      </c>
      <c r="S1864" s="71"/>
      <c r="T1864" s="54" t="s">
        <v>256</v>
      </c>
      <c r="U1864" s="71">
        <v>44453</v>
      </c>
      <c r="V1864" s="54" t="s">
        <v>256</v>
      </c>
      <c r="W1864" t="str">
        <f t="shared" si="29"/>
        <v>Sep-21</v>
      </c>
    </row>
    <row r="1865" spans="1:23" x14ac:dyDescent="0.25">
      <c r="A1865" s="54" t="s">
        <v>317</v>
      </c>
      <c r="B1865" s="54" t="s">
        <v>428</v>
      </c>
      <c r="C1865" s="54" t="s">
        <v>263</v>
      </c>
      <c r="D1865" s="54" t="s">
        <v>429</v>
      </c>
      <c r="E1865" s="54" t="s">
        <v>9643</v>
      </c>
      <c r="F1865" s="71">
        <v>44465</v>
      </c>
      <c r="G1865" s="72">
        <v>1850.95</v>
      </c>
      <c r="H1865" s="72">
        <v>155942.54</v>
      </c>
      <c r="I1865" s="54" t="s">
        <v>265</v>
      </c>
      <c r="J1865" s="54" t="s">
        <v>592</v>
      </c>
      <c r="K1865" s="54" t="s">
        <v>9644</v>
      </c>
      <c r="L1865" s="54" t="s">
        <v>9645</v>
      </c>
      <c r="M1865" s="54" t="s">
        <v>9643</v>
      </c>
      <c r="N1865" s="54" t="s">
        <v>256</v>
      </c>
      <c r="O1865" s="54" t="s">
        <v>256</v>
      </c>
      <c r="P1865" s="54" t="s">
        <v>454</v>
      </c>
      <c r="Q1865" s="54" t="s">
        <v>256</v>
      </c>
      <c r="R1865" s="54" t="s">
        <v>431</v>
      </c>
      <c r="S1865" s="71"/>
      <c r="T1865" s="54" t="s">
        <v>256</v>
      </c>
      <c r="U1865" s="71">
        <v>44465</v>
      </c>
      <c r="V1865" s="54" t="s">
        <v>256</v>
      </c>
      <c r="W1865" t="str">
        <f t="shared" si="29"/>
        <v>Sep-21</v>
      </c>
    </row>
    <row r="1866" spans="1:23" x14ac:dyDescent="0.25">
      <c r="A1866" s="54" t="s">
        <v>317</v>
      </c>
      <c r="B1866" s="54" t="s">
        <v>428</v>
      </c>
      <c r="C1866" s="54" t="s">
        <v>263</v>
      </c>
      <c r="D1866" s="54" t="s">
        <v>429</v>
      </c>
      <c r="E1866" s="54" t="s">
        <v>9646</v>
      </c>
      <c r="F1866" s="71">
        <v>44465</v>
      </c>
      <c r="G1866" s="72">
        <v>371.97</v>
      </c>
      <c r="H1866" s="72">
        <v>31338.47</v>
      </c>
      <c r="I1866" s="54" t="s">
        <v>265</v>
      </c>
      <c r="J1866" s="54" t="s">
        <v>592</v>
      </c>
      <c r="K1866" s="54" t="s">
        <v>9647</v>
      </c>
      <c r="L1866" s="54" t="s">
        <v>9648</v>
      </c>
      <c r="M1866" s="54" t="s">
        <v>9646</v>
      </c>
      <c r="N1866" s="54" t="s">
        <v>256</v>
      </c>
      <c r="O1866" s="54" t="s">
        <v>256</v>
      </c>
      <c r="P1866" s="54" t="s">
        <v>454</v>
      </c>
      <c r="Q1866" s="54" t="s">
        <v>256</v>
      </c>
      <c r="R1866" s="54" t="s">
        <v>431</v>
      </c>
      <c r="S1866" s="71"/>
      <c r="T1866" s="54" t="s">
        <v>256</v>
      </c>
      <c r="U1866" s="71">
        <v>44465</v>
      </c>
      <c r="V1866" s="54" t="s">
        <v>256</v>
      </c>
      <c r="W1866" t="str">
        <f t="shared" si="29"/>
        <v>Sep-21</v>
      </c>
    </row>
    <row r="1867" spans="1:23" x14ac:dyDescent="0.25">
      <c r="A1867" s="54" t="s">
        <v>317</v>
      </c>
      <c r="B1867" s="54" t="s">
        <v>428</v>
      </c>
      <c r="C1867" s="54" t="s">
        <v>263</v>
      </c>
      <c r="D1867" s="54" t="s">
        <v>429</v>
      </c>
      <c r="E1867" s="54" t="s">
        <v>9649</v>
      </c>
      <c r="F1867" s="71">
        <v>44460</v>
      </c>
      <c r="G1867" s="72">
        <v>33.18</v>
      </c>
      <c r="H1867" s="72">
        <v>2795.42</v>
      </c>
      <c r="I1867" s="54" t="s">
        <v>265</v>
      </c>
      <c r="J1867" s="54" t="s">
        <v>592</v>
      </c>
      <c r="K1867" s="54" t="s">
        <v>9650</v>
      </c>
      <c r="L1867" s="54" t="s">
        <v>9651</v>
      </c>
      <c r="M1867" s="54" t="s">
        <v>9649</v>
      </c>
      <c r="N1867" s="54" t="s">
        <v>256</v>
      </c>
      <c r="O1867" s="54" t="s">
        <v>256</v>
      </c>
      <c r="P1867" s="54" t="s">
        <v>454</v>
      </c>
      <c r="Q1867" s="54" t="s">
        <v>256</v>
      </c>
      <c r="R1867" s="54" t="s">
        <v>431</v>
      </c>
      <c r="S1867" s="71"/>
      <c r="T1867" s="54" t="s">
        <v>256</v>
      </c>
      <c r="U1867" s="71">
        <v>44460</v>
      </c>
      <c r="V1867" s="54" t="s">
        <v>256</v>
      </c>
      <c r="W1867" t="str">
        <f t="shared" si="29"/>
        <v>Sep-21</v>
      </c>
    </row>
    <row r="1868" spans="1:23" x14ac:dyDescent="0.25">
      <c r="A1868" s="54" t="s">
        <v>317</v>
      </c>
      <c r="B1868" s="54" t="s">
        <v>428</v>
      </c>
      <c r="C1868" s="54" t="s">
        <v>263</v>
      </c>
      <c r="D1868" s="54" t="s">
        <v>429</v>
      </c>
      <c r="E1868" s="54" t="s">
        <v>9652</v>
      </c>
      <c r="F1868" s="71">
        <v>44460</v>
      </c>
      <c r="G1868" s="72">
        <v>954.98</v>
      </c>
      <c r="H1868" s="72">
        <v>80457.070000000007</v>
      </c>
      <c r="I1868" s="54" t="s">
        <v>265</v>
      </c>
      <c r="J1868" s="54" t="s">
        <v>592</v>
      </c>
      <c r="K1868" s="54" t="s">
        <v>9653</v>
      </c>
      <c r="L1868" s="54" t="s">
        <v>9654</v>
      </c>
      <c r="M1868" s="54" t="s">
        <v>9652</v>
      </c>
      <c r="N1868" s="54" t="s">
        <v>256</v>
      </c>
      <c r="O1868" s="54" t="s">
        <v>256</v>
      </c>
      <c r="P1868" s="54" t="s">
        <v>454</v>
      </c>
      <c r="Q1868" s="54" t="s">
        <v>256</v>
      </c>
      <c r="R1868" s="54" t="s">
        <v>431</v>
      </c>
      <c r="S1868" s="71"/>
      <c r="T1868" s="54" t="s">
        <v>256</v>
      </c>
      <c r="U1868" s="71">
        <v>44460</v>
      </c>
      <c r="V1868" s="54" t="s">
        <v>256</v>
      </c>
      <c r="W1868" t="str">
        <f t="shared" si="29"/>
        <v>Sep-21</v>
      </c>
    </row>
    <row r="1869" spans="1:23" x14ac:dyDescent="0.25">
      <c r="A1869" s="54" t="s">
        <v>317</v>
      </c>
      <c r="B1869" s="54" t="s">
        <v>428</v>
      </c>
      <c r="C1869" s="54" t="s">
        <v>263</v>
      </c>
      <c r="D1869" s="54" t="s">
        <v>429</v>
      </c>
      <c r="E1869" s="54" t="s">
        <v>9655</v>
      </c>
      <c r="F1869" s="71">
        <v>44460</v>
      </c>
      <c r="G1869" s="72">
        <v>24.63</v>
      </c>
      <c r="H1869" s="72">
        <v>2075.08</v>
      </c>
      <c r="I1869" s="54" t="s">
        <v>265</v>
      </c>
      <c r="J1869" s="54" t="s">
        <v>592</v>
      </c>
      <c r="K1869" s="54" t="s">
        <v>9656</v>
      </c>
      <c r="L1869" s="54" t="s">
        <v>9657</v>
      </c>
      <c r="M1869" s="54" t="s">
        <v>9655</v>
      </c>
      <c r="N1869" s="54" t="s">
        <v>256</v>
      </c>
      <c r="O1869" s="54" t="s">
        <v>256</v>
      </c>
      <c r="P1869" s="54" t="s">
        <v>454</v>
      </c>
      <c r="Q1869" s="54" t="s">
        <v>256</v>
      </c>
      <c r="R1869" s="54" t="s">
        <v>431</v>
      </c>
      <c r="S1869" s="71"/>
      <c r="T1869" s="54" t="s">
        <v>256</v>
      </c>
      <c r="U1869" s="71">
        <v>44460</v>
      </c>
      <c r="V1869" s="54" t="s">
        <v>256</v>
      </c>
      <c r="W1869" t="str">
        <f t="shared" si="29"/>
        <v>Sep-21</v>
      </c>
    </row>
    <row r="1870" spans="1:23" x14ac:dyDescent="0.25">
      <c r="A1870" s="54" t="s">
        <v>317</v>
      </c>
      <c r="B1870" s="54" t="s">
        <v>428</v>
      </c>
      <c r="C1870" s="54" t="s">
        <v>263</v>
      </c>
      <c r="D1870" s="54" t="s">
        <v>429</v>
      </c>
      <c r="E1870" s="54" t="s">
        <v>9658</v>
      </c>
      <c r="F1870" s="71">
        <v>44465</v>
      </c>
      <c r="G1870" s="72">
        <v>5.05</v>
      </c>
      <c r="H1870" s="72">
        <v>425.46</v>
      </c>
      <c r="I1870" s="54" t="s">
        <v>265</v>
      </c>
      <c r="J1870" s="54" t="s">
        <v>592</v>
      </c>
      <c r="K1870" s="54" t="s">
        <v>9659</v>
      </c>
      <c r="L1870" s="54" t="s">
        <v>9660</v>
      </c>
      <c r="M1870" s="54" t="s">
        <v>9658</v>
      </c>
      <c r="N1870" s="54" t="s">
        <v>256</v>
      </c>
      <c r="O1870" s="54" t="s">
        <v>256</v>
      </c>
      <c r="P1870" s="54" t="s">
        <v>454</v>
      </c>
      <c r="Q1870" s="54" t="s">
        <v>256</v>
      </c>
      <c r="R1870" s="54" t="s">
        <v>431</v>
      </c>
      <c r="S1870" s="71"/>
      <c r="T1870" s="54" t="s">
        <v>256</v>
      </c>
      <c r="U1870" s="71">
        <v>44465</v>
      </c>
      <c r="V1870" s="54" t="s">
        <v>256</v>
      </c>
      <c r="W1870" t="str">
        <f t="shared" si="29"/>
        <v>Sep-21</v>
      </c>
    </row>
    <row r="1871" spans="1:23" x14ac:dyDescent="0.25">
      <c r="A1871" s="54" t="s">
        <v>317</v>
      </c>
      <c r="B1871" s="54" t="s">
        <v>428</v>
      </c>
      <c r="C1871" s="54" t="s">
        <v>263</v>
      </c>
      <c r="D1871" s="54" t="s">
        <v>429</v>
      </c>
      <c r="E1871" s="54" t="s">
        <v>9661</v>
      </c>
      <c r="F1871" s="71">
        <v>44465</v>
      </c>
      <c r="G1871" s="72">
        <v>319.67</v>
      </c>
      <c r="H1871" s="72">
        <v>26932.2</v>
      </c>
      <c r="I1871" s="54" t="s">
        <v>265</v>
      </c>
      <c r="J1871" s="54" t="s">
        <v>592</v>
      </c>
      <c r="K1871" s="54" t="s">
        <v>9662</v>
      </c>
      <c r="L1871" s="54" t="s">
        <v>9663</v>
      </c>
      <c r="M1871" s="54" t="s">
        <v>9661</v>
      </c>
      <c r="N1871" s="54" t="s">
        <v>256</v>
      </c>
      <c r="O1871" s="54" t="s">
        <v>256</v>
      </c>
      <c r="P1871" s="54" t="s">
        <v>454</v>
      </c>
      <c r="Q1871" s="54" t="s">
        <v>256</v>
      </c>
      <c r="R1871" s="54" t="s">
        <v>431</v>
      </c>
      <c r="S1871" s="71"/>
      <c r="T1871" s="54" t="s">
        <v>256</v>
      </c>
      <c r="U1871" s="71">
        <v>44465</v>
      </c>
      <c r="V1871" s="54" t="s">
        <v>256</v>
      </c>
      <c r="W1871" t="str">
        <f t="shared" si="29"/>
        <v>Sep-21</v>
      </c>
    </row>
    <row r="1872" spans="1:23" x14ac:dyDescent="0.25">
      <c r="A1872" s="54" t="s">
        <v>317</v>
      </c>
      <c r="B1872" s="54" t="s">
        <v>428</v>
      </c>
      <c r="C1872" s="54" t="s">
        <v>263</v>
      </c>
      <c r="D1872" s="54" t="s">
        <v>429</v>
      </c>
      <c r="E1872" s="54" t="s">
        <v>9664</v>
      </c>
      <c r="F1872" s="71">
        <v>44465</v>
      </c>
      <c r="G1872" s="72">
        <v>35.83</v>
      </c>
      <c r="H1872" s="72">
        <v>3018.68</v>
      </c>
      <c r="I1872" s="54" t="s">
        <v>265</v>
      </c>
      <c r="J1872" s="54" t="s">
        <v>592</v>
      </c>
      <c r="K1872" s="54" t="s">
        <v>9665</v>
      </c>
      <c r="L1872" s="54" t="s">
        <v>9666</v>
      </c>
      <c r="M1872" s="54" t="s">
        <v>9664</v>
      </c>
      <c r="N1872" s="54" t="s">
        <v>256</v>
      </c>
      <c r="O1872" s="54" t="s">
        <v>256</v>
      </c>
      <c r="P1872" s="54" t="s">
        <v>454</v>
      </c>
      <c r="Q1872" s="54" t="s">
        <v>256</v>
      </c>
      <c r="R1872" s="54" t="s">
        <v>431</v>
      </c>
      <c r="S1872" s="71"/>
      <c r="T1872" s="54" t="s">
        <v>256</v>
      </c>
      <c r="U1872" s="71">
        <v>44465</v>
      </c>
      <c r="V1872" s="54" t="s">
        <v>256</v>
      </c>
      <c r="W1872" t="str">
        <f t="shared" si="29"/>
        <v>Sep-21</v>
      </c>
    </row>
    <row r="1873" spans="1:23" x14ac:dyDescent="0.25">
      <c r="A1873" s="54" t="s">
        <v>317</v>
      </c>
      <c r="B1873" s="54" t="s">
        <v>428</v>
      </c>
      <c r="C1873" s="54" t="s">
        <v>263</v>
      </c>
      <c r="D1873" s="54" t="s">
        <v>429</v>
      </c>
      <c r="E1873" s="54" t="s">
        <v>9667</v>
      </c>
      <c r="F1873" s="71">
        <v>44465</v>
      </c>
      <c r="G1873" s="72">
        <v>46.03</v>
      </c>
      <c r="H1873" s="72">
        <v>3878.03</v>
      </c>
      <c r="I1873" s="54" t="s">
        <v>265</v>
      </c>
      <c r="J1873" s="54" t="s">
        <v>592</v>
      </c>
      <c r="K1873" s="54" t="s">
        <v>9668</v>
      </c>
      <c r="L1873" s="54" t="s">
        <v>9669</v>
      </c>
      <c r="M1873" s="54" t="s">
        <v>9667</v>
      </c>
      <c r="N1873" s="54" t="s">
        <v>256</v>
      </c>
      <c r="O1873" s="54" t="s">
        <v>256</v>
      </c>
      <c r="P1873" s="54" t="s">
        <v>454</v>
      </c>
      <c r="Q1873" s="54" t="s">
        <v>256</v>
      </c>
      <c r="R1873" s="54" t="s">
        <v>431</v>
      </c>
      <c r="S1873" s="71"/>
      <c r="T1873" s="54" t="s">
        <v>256</v>
      </c>
      <c r="U1873" s="71">
        <v>44465</v>
      </c>
      <c r="V1873" s="54" t="s">
        <v>256</v>
      </c>
      <c r="W1873" t="str">
        <f t="shared" si="29"/>
        <v>Sep-21</v>
      </c>
    </row>
    <row r="1874" spans="1:23" x14ac:dyDescent="0.25">
      <c r="A1874" s="54" t="s">
        <v>317</v>
      </c>
      <c r="B1874" s="54" t="s">
        <v>428</v>
      </c>
      <c r="C1874" s="54" t="s">
        <v>263</v>
      </c>
      <c r="D1874" s="54" t="s">
        <v>429</v>
      </c>
      <c r="E1874" s="54" t="s">
        <v>9670</v>
      </c>
      <c r="F1874" s="71">
        <v>44465</v>
      </c>
      <c r="G1874" s="72">
        <v>1017.08</v>
      </c>
      <c r="H1874" s="72">
        <v>85688.99</v>
      </c>
      <c r="I1874" s="54" t="s">
        <v>265</v>
      </c>
      <c r="J1874" s="54" t="s">
        <v>592</v>
      </c>
      <c r="K1874" s="54" t="s">
        <v>9671</v>
      </c>
      <c r="L1874" s="54" t="s">
        <v>9672</v>
      </c>
      <c r="M1874" s="54" t="s">
        <v>9670</v>
      </c>
      <c r="N1874" s="54" t="s">
        <v>256</v>
      </c>
      <c r="O1874" s="54" t="s">
        <v>256</v>
      </c>
      <c r="P1874" s="54" t="s">
        <v>454</v>
      </c>
      <c r="Q1874" s="54" t="s">
        <v>256</v>
      </c>
      <c r="R1874" s="54" t="s">
        <v>431</v>
      </c>
      <c r="S1874" s="71"/>
      <c r="T1874" s="54" t="s">
        <v>256</v>
      </c>
      <c r="U1874" s="71">
        <v>44465</v>
      </c>
      <c r="V1874" s="54" t="s">
        <v>256</v>
      </c>
      <c r="W1874" t="str">
        <f t="shared" si="29"/>
        <v>Sep-21</v>
      </c>
    </row>
    <row r="1875" spans="1:23" x14ac:dyDescent="0.25">
      <c r="A1875" s="54" t="s">
        <v>317</v>
      </c>
      <c r="B1875" s="54" t="s">
        <v>428</v>
      </c>
      <c r="C1875" s="54" t="s">
        <v>263</v>
      </c>
      <c r="D1875" s="54" t="s">
        <v>429</v>
      </c>
      <c r="E1875" s="54" t="s">
        <v>9673</v>
      </c>
      <c r="F1875" s="71">
        <v>44465</v>
      </c>
      <c r="G1875" s="72">
        <v>34.79</v>
      </c>
      <c r="H1875" s="72">
        <v>2931.06</v>
      </c>
      <c r="I1875" s="54" t="s">
        <v>265</v>
      </c>
      <c r="J1875" s="54" t="s">
        <v>592</v>
      </c>
      <c r="K1875" s="54" t="s">
        <v>9674</v>
      </c>
      <c r="L1875" s="54" t="s">
        <v>9675</v>
      </c>
      <c r="M1875" s="54" t="s">
        <v>9673</v>
      </c>
      <c r="N1875" s="54" t="s">
        <v>256</v>
      </c>
      <c r="O1875" s="54" t="s">
        <v>256</v>
      </c>
      <c r="P1875" s="54" t="s">
        <v>454</v>
      </c>
      <c r="Q1875" s="54" t="s">
        <v>256</v>
      </c>
      <c r="R1875" s="54" t="s">
        <v>431</v>
      </c>
      <c r="S1875" s="71"/>
      <c r="T1875" s="54" t="s">
        <v>256</v>
      </c>
      <c r="U1875" s="71">
        <v>44465</v>
      </c>
      <c r="V1875" s="54" t="s">
        <v>256</v>
      </c>
      <c r="W1875" t="str">
        <f t="shared" si="29"/>
        <v>Sep-21</v>
      </c>
    </row>
    <row r="1876" spans="1:23" x14ac:dyDescent="0.25">
      <c r="A1876" s="54" t="s">
        <v>317</v>
      </c>
      <c r="B1876" s="54" t="s">
        <v>428</v>
      </c>
      <c r="C1876" s="54" t="s">
        <v>263</v>
      </c>
      <c r="D1876" s="54" t="s">
        <v>429</v>
      </c>
      <c r="E1876" s="54" t="s">
        <v>9676</v>
      </c>
      <c r="F1876" s="71">
        <v>44465</v>
      </c>
      <c r="G1876" s="72">
        <v>47.84</v>
      </c>
      <c r="H1876" s="72">
        <v>4030.52</v>
      </c>
      <c r="I1876" s="54" t="s">
        <v>265</v>
      </c>
      <c r="J1876" s="54" t="s">
        <v>592</v>
      </c>
      <c r="K1876" s="54" t="s">
        <v>9677</v>
      </c>
      <c r="L1876" s="54" t="s">
        <v>9678</v>
      </c>
      <c r="M1876" s="54" t="s">
        <v>9676</v>
      </c>
      <c r="N1876" s="54" t="s">
        <v>256</v>
      </c>
      <c r="O1876" s="54" t="s">
        <v>256</v>
      </c>
      <c r="P1876" s="54" t="s">
        <v>454</v>
      </c>
      <c r="Q1876" s="54" t="s">
        <v>256</v>
      </c>
      <c r="R1876" s="54" t="s">
        <v>431</v>
      </c>
      <c r="S1876" s="71"/>
      <c r="T1876" s="54" t="s">
        <v>256</v>
      </c>
      <c r="U1876" s="71">
        <v>44465</v>
      </c>
      <c r="V1876" s="54" t="s">
        <v>256</v>
      </c>
      <c r="W1876" t="str">
        <f t="shared" si="29"/>
        <v>Sep-21</v>
      </c>
    </row>
    <row r="1877" spans="1:23" x14ac:dyDescent="0.25">
      <c r="A1877" s="54" t="s">
        <v>317</v>
      </c>
      <c r="B1877" s="54" t="s">
        <v>428</v>
      </c>
      <c r="C1877" s="54" t="s">
        <v>263</v>
      </c>
      <c r="D1877" s="54" t="s">
        <v>429</v>
      </c>
      <c r="E1877" s="54" t="s">
        <v>9679</v>
      </c>
      <c r="F1877" s="71">
        <v>44465</v>
      </c>
      <c r="G1877" s="72">
        <v>133.16</v>
      </c>
      <c r="H1877" s="72">
        <v>11218.73</v>
      </c>
      <c r="I1877" s="54" t="s">
        <v>265</v>
      </c>
      <c r="J1877" s="54" t="s">
        <v>592</v>
      </c>
      <c r="K1877" s="54" t="s">
        <v>9680</v>
      </c>
      <c r="L1877" s="54" t="s">
        <v>9681</v>
      </c>
      <c r="M1877" s="54" t="s">
        <v>9679</v>
      </c>
      <c r="N1877" s="54" t="s">
        <v>256</v>
      </c>
      <c r="O1877" s="54" t="s">
        <v>256</v>
      </c>
      <c r="P1877" s="54" t="s">
        <v>454</v>
      </c>
      <c r="Q1877" s="54" t="s">
        <v>256</v>
      </c>
      <c r="R1877" s="54" t="s">
        <v>431</v>
      </c>
      <c r="S1877" s="71"/>
      <c r="T1877" s="54" t="s">
        <v>256</v>
      </c>
      <c r="U1877" s="71">
        <v>44465</v>
      </c>
      <c r="V1877" s="54" t="s">
        <v>256</v>
      </c>
      <c r="W1877" t="str">
        <f t="shared" si="29"/>
        <v>Sep-21</v>
      </c>
    </row>
    <row r="1878" spans="1:23" x14ac:dyDescent="0.25">
      <c r="A1878" s="54" t="s">
        <v>317</v>
      </c>
      <c r="B1878" s="54" t="s">
        <v>428</v>
      </c>
      <c r="C1878" s="54" t="s">
        <v>263</v>
      </c>
      <c r="D1878" s="54" t="s">
        <v>429</v>
      </c>
      <c r="E1878" s="54" t="s">
        <v>9682</v>
      </c>
      <c r="F1878" s="71">
        <v>44465</v>
      </c>
      <c r="G1878" s="72">
        <v>1.67</v>
      </c>
      <c r="H1878" s="72">
        <v>140.69999999999999</v>
      </c>
      <c r="I1878" s="54" t="s">
        <v>265</v>
      </c>
      <c r="J1878" s="54" t="s">
        <v>592</v>
      </c>
      <c r="K1878" s="54" t="s">
        <v>9683</v>
      </c>
      <c r="L1878" s="54" t="s">
        <v>9684</v>
      </c>
      <c r="M1878" s="54" t="s">
        <v>9682</v>
      </c>
      <c r="N1878" s="54" t="s">
        <v>256</v>
      </c>
      <c r="O1878" s="54" t="s">
        <v>256</v>
      </c>
      <c r="P1878" s="54" t="s">
        <v>454</v>
      </c>
      <c r="Q1878" s="54" t="s">
        <v>256</v>
      </c>
      <c r="R1878" s="54" t="s">
        <v>431</v>
      </c>
      <c r="S1878" s="71"/>
      <c r="T1878" s="54" t="s">
        <v>256</v>
      </c>
      <c r="U1878" s="71">
        <v>44465</v>
      </c>
      <c r="V1878" s="54" t="s">
        <v>256</v>
      </c>
      <c r="W1878" t="str">
        <f t="shared" si="29"/>
        <v>Sep-21</v>
      </c>
    </row>
    <row r="1879" spans="1:23" x14ac:dyDescent="0.25">
      <c r="A1879" s="54" t="s">
        <v>317</v>
      </c>
      <c r="B1879" s="54" t="s">
        <v>428</v>
      </c>
      <c r="C1879" s="54" t="s">
        <v>263</v>
      </c>
      <c r="D1879" s="54" t="s">
        <v>429</v>
      </c>
      <c r="E1879" s="54" t="s">
        <v>9685</v>
      </c>
      <c r="F1879" s="71">
        <v>44466</v>
      </c>
      <c r="G1879" s="72">
        <v>1.1100000000000001</v>
      </c>
      <c r="H1879" s="72">
        <v>93.52</v>
      </c>
      <c r="I1879" s="54" t="s">
        <v>265</v>
      </c>
      <c r="J1879" s="54" t="s">
        <v>592</v>
      </c>
      <c r="K1879" s="54" t="s">
        <v>9686</v>
      </c>
      <c r="L1879" s="54" t="s">
        <v>9687</v>
      </c>
      <c r="M1879" s="54" t="s">
        <v>9685</v>
      </c>
      <c r="N1879" s="54" t="s">
        <v>256</v>
      </c>
      <c r="O1879" s="54" t="s">
        <v>256</v>
      </c>
      <c r="P1879" s="54" t="s">
        <v>454</v>
      </c>
      <c r="Q1879" s="54" t="s">
        <v>256</v>
      </c>
      <c r="R1879" s="54" t="s">
        <v>431</v>
      </c>
      <c r="S1879" s="71"/>
      <c r="T1879" s="54" t="s">
        <v>256</v>
      </c>
      <c r="U1879" s="71">
        <v>44466</v>
      </c>
      <c r="V1879" s="54" t="s">
        <v>256</v>
      </c>
      <c r="W1879" t="str">
        <f t="shared" si="29"/>
        <v>Sep-21</v>
      </c>
    </row>
    <row r="1880" spans="1:23" x14ac:dyDescent="0.25">
      <c r="A1880" s="54" t="s">
        <v>317</v>
      </c>
      <c r="B1880" s="54" t="s">
        <v>428</v>
      </c>
      <c r="C1880" s="54" t="s">
        <v>263</v>
      </c>
      <c r="D1880" s="54" t="s">
        <v>429</v>
      </c>
      <c r="E1880" s="54" t="s">
        <v>9688</v>
      </c>
      <c r="F1880" s="71">
        <v>44466</v>
      </c>
      <c r="G1880" s="72">
        <v>0.37</v>
      </c>
      <c r="H1880" s="72">
        <v>31.17</v>
      </c>
      <c r="I1880" s="54" t="s">
        <v>265</v>
      </c>
      <c r="J1880" s="54" t="s">
        <v>592</v>
      </c>
      <c r="K1880" s="54" t="s">
        <v>9689</v>
      </c>
      <c r="L1880" s="54" t="s">
        <v>9690</v>
      </c>
      <c r="M1880" s="54" t="s">
        <v>9688</v>
      </c>
      <c r="N1880" s="54" t="s">
        <v>256</v>
      </c>
      <c r="O1880" s="54" t="s">
        <v>256</v>
      </c>
      <c r="P1880" s="54" t="s">
        <v>454</v>
      </c>
      <c r="Q1880" s="54" t="s">
        <v>256</v>
      </c>
      <c r="R1880" s="54" t="s">
        <v>431</v>
      </c>
      <c r="S1880" s="71"/>
      <c r="T1880" s="54" t="s">
        <v>256</v>
      </c>
      <c r="U1880" s="71">
        <v>44466</v>
      </c>
      <c r="V1880" s="54" t="s">
        <v>256</v>
      </c>
      <c r="W1880" t="str">
        <f t="shared" si="29"/>
        <v>Sep-21</v>
      </c>
    </row>
    <row r="1881" spans="1:23" x14ac:dyDescent="0.25">
      <c r="A1881" s="54" t="s">
        <v>317</v>
      </c>
      <c r="B1881" s="54" t="s">
        <v>428</v>
      </c>
      <c r="C1881" s="54" t="s">
        <v>263</v>
      </c>
      <c r="D1881" s="54" t="s">
        <v>429</v>
      </c>
      <c r="E1881" s="54" t="s">
        <v>9691</v>
      </c>
      <c r="F1881" s="71">
        <v>44466</v>
      </c>
      <c r="G1881" s="72">
        <v>2204.16</v>
      </c>
      <c r="H1881" s="72">
        <v>185700.48000000001</v>
      </c>
      <c r="I1881" s="54" t="s">
        <v>265</v>
      </c>
      <c r="J1881" s="54" t="s">
        <v>592</v>
      </c>
      <c r="K1881" s="54" t="s">
        <v>9692</v>
      </c>
      <c r="L1881" s="54" t="s">
        <v>9693</v>
      </c>
      <c r="M1881" s="54" t="s">
        <v>9691</v>
      </c>
      <c r="N1881" s="54" t="s">
        <v>256</v>
      </c>
      <c r="O1881" s="54" t="s">
        <v>256</v>
      </c>
      <c r="P1881" s="54" t="s">
        <v>454</v>
      </c>
      <c r="Q1881" s="54" t="s">
        <v>256</v>
      </c>
      <c r="R1881" s="54" t="s">
        <v>431</v>
      </c>
      <c r="S1881" s="71"/>
      <c r="T1881" s="54" t="s">
        <v>256</v>
      </c>
      <c r="U1881" s="71">
        <v>44466</v>
      </c>
      <c r="V1881" s="54" t="s">
        <v>256</v>
      </c>
      <c r="W1881" t="str">
        <f t="shared" si="29"/>
        <v>Sep-21</v>
      </c>
    </row>
    <row r="1882" spans="1:23" x14ac:dyDescent="0.25">
      <c r="A1882" s="54" t="s">
        <v>317</v>
      </c>
      <c r="B1882" s="54" t="s">
        <v>428</v>
      </c>
      <c r="C1882" s="54" t="s">
        <v>263</v>
      </c>
      <c r="D1882" s="54" t="s">
        <v>429</v>
      </c>
      <c r="E1882" s="54" t="s">
        <v>9694</v>
      </c>
      <c r="F1882" s="71">
        <v>44454</v>
      </c>
      <c r="G1882" s="72">
        <v>2.72</v>
      </c>
      <c r="H1882" s="72">
        <v>229.16</v>
      </c>
      <c r="I1882" s="54" t="s">
        <v>265</v>
      </c>
      <c r="J1882" s="54" t="s">
        <v>592</v>
      </c>
      <c r="K1882" s="54" t="s">
        <v>9695</v>
      </c>
      <c r="L1882" s="54" t="s">
        <v>9696</v>
      </c>
      <c r="M1882" s="54" t="s">
        <v>9694</v>
      </c>
      <c r="N1882" s="54" t="s">
        <v>256</v>
      </c>
      <c r="O1882" s="54" t="s">
        <v>256</v>
      </c>
      <c r="P1882" s="54" t="s">
        <v>454</v>
      </c>
      <c r="Q1882" s="54" t="s">
        <v>256</v>
      </c>
      <c r="R1882" s="54" t="s">
        <v>431</v>
      </c>
      <c r="S1882" s="71"/>
      <c r="T1882" s="54" t="s">
        <v>256</v>
      </c>
      <c r="U1882" s="71">
        <v>44454</v>
      </c>
      <c r="V1882" s="54" t="s">
        <v>256</v>
      </c>
      <c r="W1882" t="str">
        <f t="shared" si="29"/>
        <v>Sep-21</v>
      </c>
    </row>
    <row r="1883" spans="1:23" x14ac:dyDescent="0.25">
      <c r="A1883" s="54" t="s">
        <v>317</v>
      </c>
      <c r="B1883" s="54" t="s">
        <v>428</v>
      </c>
      <c r="C1883" s="54" t="s">
        <v>263</v>
      </c>
      <c r="D1883" s="54" t="s">
        <v>429</v>
      </c>
      <c r="E1883" s="54" t="s">
        <v>9697</v>
      </c>
      <c r="F1883" s="71">
        <v>44467</v>
      </c>
      <c r="G1883" s="72">
        <v>38.42</v>
      </c>
      <c r="H1883" s="72">
        <v>3236.89</v>
      </c>
      <c r="I1883" s="54" t="s">
        <v>265</v>
      </c>
      <c r="J1883" s="54" t="s">
        <v>592</v>
      </c>
      <c r="K1883" s="54" t="s">
        <v>9698</v>
      </c>
      <c r="L1883" s="54" t="s">
        <v>9699</v>
      </c>
      <c r="M1883" s="54" t="s">
        <v>9697</v>
      </c>
      <c r="N1883" s="54" t="s">
        <v>256</v>
      </c>
      <c r="O1883" s="54" t="s">
        <v>256</v>
      </c>
      <c r="P1883" s="54" t="s">
        <v>454</v>
      </c>
      <c r="Q1883" s="54" t="s">
        <v>256</v>
      </c>
      <c r="R1883" s="54" t="s">
        <v>431</v>
      </c>
      <c r="S1883" s="71"/>
      <c r="T1883" s="54" t="s">
        <v>256</v>
      </c>
      <c r="U1883" s="71">
        <v>44467</v>
      </c>
      <c r="V1883" s="54" t="s">
        <v>256</v>
      </c>
      <c r="W1883" t="str">
        <f t="shared" si="29"/>
        <v>Sep-21</v>
      </c>
    </row>
    <row r="1884" spans="1:23" x14ac:dyDescent="0.25">
      <c r="A1884" s="54" t="s">
        <v>317</v>
      </c>
      <c r="B1884" s="54" t="s">
        <v>428</v>
      </c>
      <c r="C1884" s="54" t="s">
        <v>263</v>
      </c>
      <c r="D1884" s="54" t="s">
        <v>429</v>
      </c>
      <c r="E1884" s="54" t="s">
        <v>9700</v>
      </c>
      <c r="F1884" s="71">
        <v>44467</v>
      </c>
      <c r="G1884" s="72">
        <v>91.77</v>
      </c>
      <c r="H1884" s="72">
        <v>7731.62</v>
      </c>
      <c r="I1884" s="54" t="s">
        <v>265</v>
      </c>
      <c r="J1884" s="54" t="s">
        <v>592</v>
      </c>
      <c r="K1884" s="54" t="s">
        <v>9701</v>
      </c>
      <c r="L1884" s="54" t="s">
        <v>9702</v>
      </c>
      <c r="M1884" s="54" t="s">
        <v>9700</v>
      </c>
      <c r="N1884" s="54" t="s">
        <v>256</v>
      </c>
      <c r="O1884" s="54" t="s">
        <v>256</v>
      </c>
      <c r="P1884" s="54" t="s">
        <v>454</v>
      </c>
      <c r="Q1884" s="54" t="s">
        <v>256</v>
      </c>
      <c r="R1884" s="54" t="s">
        <v>431</v>
      </c>
      <c r="S1884" s="71"/>
      <c r="T1884" s="54" t="s">
        <v>256</v>
      </c>
      <c r="U1884" s="71">
        <v>44467</v>
      </c>
      <c r="V1884" s="54" t="s">
        <v>256</v>
      </c>
      <c r="W1884" t="str">
        <f t="shared" si="29"/>
        <v>Sep-21</v>
      </c>
    </row>
    <row r="1885" spans="1:23" x14ac:dyDescent="0.25">
      <c r="A1885" s="54" t="s">
        <v>317</v>
      </c>
      <c r="B1885" s="54" t="s">
        <v>428</v>
      </c>
      <c r="C1885" s="54" t="s">
        <v>263</v>
      </c>
      <c r="D1885" s="54" t="s">
        <v>429</v>
      </c>
      <c r="E1885" s="54" t="s">
        <v>9703</v>
      </c>
      <c r="F1885" s="71">
        <v>44467</v>
      </c>
      <c r="G1885" s="72">
        <v>70.849999999999994</v>
      </c>
      <c r="H1885" s="72">
        <v>5969.11</v>
      </c>
      <c r="I1885" s="54" t="s">
        <v>265</v>
      </c>
      <c r="J1885" s="54" t="s">
        <v>592</v>
      </c>
      <c r="K1885" s="54" t="s">
        <v>9704</v>
      </c>
      <c r="L1885" s="54" t="s">
        <v>9705</v>
      </c>
      <c r="M1885" s="54" t="s">
        <v>9703</v>
      </c>
      <c r="N1885" s="54" t="s">
        <v>256</v>
      </c>
      <c r="O1885" s="54" t="s">
        <v>256</v>
      </c>
      <c r="P1885" s="54" t="s">
        <v>454</v>
      </c>
      <c r="Q1885" s="54" t="s">
        <v>256</v>
      </c>
      <c r="R1885" s="54" t="s">
        <v>431</v>
      </c>
      <c r="S1885" s="71"/>
      <c r="T1885" s="54" t="s">
        <v>256</v>
      </c>
      <c r="U1885" s="71">
        <v>44467</v>
      </c>
      <c r="V1885" s="54" t="s">
        <v>256</v>
      </c>
      <c r="W1885" t="str">
        <f t="shared" si="29"/>
        <v>Sep-21</v>
      </c>
    </row>
    <row r="1886" spans="1:23" x14ac:dyDescent="0.25">
      <c r="A1886" s="54" t="s">
        <v>317</v>
      </c>
      <c r="B1886" s="54" t="s">
        <v>428</v>
      </c>
      <c r="C1886" s="54" t="s">
        <v>263</v>
      </c>
      <c r="D1886" s="54" t="s">
        <v>429</v>
      </c>
      <c r="E1886" s="54" t="s">
        <v>9706</v>
      </c>
      <c r="F1886" s="71">
        <v>44455</v>
      </c>
      <c r="G1886" s="72">
        <v>131.16999999999999</v>
      </c>
      <c r="H1886" s="72">
        <v>11051.07</v>
      </c>
      <c r="I1886" s="54" t="s">
        <v>265</v>
      </c>
      <c r="J1886" s="54" t="s">
        <v>592</v>
      </c>
      <c r="K1886" s="54" t="s">
        <v>9707</v>
      </c>
      <c r="L1886" s="54" t="s">
        <v>9708</v>
      </c>
      <c r="M1886" s="54" t="s">
        <v>9706</v>
      </c>
      <c r="N1886" s="54" t="s">
        <v>256</v>
      </c>
      <c r="O1886" s="54" t="s">
        <v>256</v>
      </c>
      <c r="P1886" s="54" t="s">
        <v>454</v>
      </c>
      <c r="Q1886" s="54" t="s">
        <v>256</v>
      </c>
      <c r="R1886" s="54" t="s">
        <v>431</v>
      </c>
      <c r="S1886" s="71"/>
      <c r="T1886" s="54" t="s">
        <v>256</v>
      </c>
      <c r="U1886" s="71">
        <v>44455</v>
      </c>
      <c r="V1886" s="54" t="s">
        <v>256</v>
      </c>
      <c r="W1886" t="str">
        <f t="shared" si="29"/>
        <v>Sep-21</v>
      </c>
    </row>
    <row r="1887" spans="1:23" x14ac:dyDescent="0.25">
      <c r="A1887" s="54" t="s">
        <v>317</v>
      </c>
      <c r="B1887" s="54" t="s">
        <v>428</v>
      </c>
      <c r="C1887" s="54" t="s">
        <v>263</v>
      </c>
      <c r="D1887" s="54" t="s">
        <v>429</v>
      </c>
      <c r="E1887" s="54" t="s">
        <v>9709</v>
      </c>
      <c r="F1887" s="71">
        <v>44445</v>
      </c>
      <c r="G1887" s="72">
        <v>158.05000000000001</v>
      </c>
      <c r="H1887" s="72">
        <v>13315.71</v>
      </c>
      <c r="I1887" s="54" t="s">
        <v>265</v>
      </c>
      <c r="J1887" s="54" t="s">
        <v>592</v>
      </c>
      <c r="K1887" s="54" t="s">
        <v>9710</v>
      </c>
      <c r="L1887" s="54" t="s">
        <v>9711</v>
      </c>
      <c r="M1887" s="54" t="s">
        <v>9709</v>
      </c>
      <c r="N1887" s="54" t="s">
        <v>256</v>
      </c>
      <c r="O1887" s="54" t="s">
        <v>256</v>
      </c>
      <c r="P1887" s="54" t="s">
        <v>454</v>
      </c>
      <c r="Q1887" s="54" t="s">
        <v>256</v>
      </c>
      <c r="R1887" s="54" t="s">
        <v>431</v>
      </c>
      <c r="S1887" s="71"/>
      <c r="T1887" s="54" t="s">
        <v>256</v>
      </c>
      <c r="U1887" s="71">
        <v>44445</v>
      </c>
      <c r="V1887" s="54" t="s">
        <v>256</v>
      </c>
      <c r="W1887" t="str">
        <f t="shared" si="29"/>
        <v>Sep-21</v>
      </c>
    </row>
    <row r="1888" spans="1:23" x14ac:dyDescent="0.25">
      <c r="A1888" s="54" t="s">
        <v>317</v>
      </c>
      <c r="B1888" s="54" t="s">
        <v>428</v>
      </c>
      <c r="C1888" s="54" t="s">
        <v>263</v>
      </c>
      <c r="D1888" s="54" t="s">
        <v>429</v>
      </c>
      <c r="E1888" s="54" t="s">
        <v>9712</v>
      </c>
      <c r="F1888" s="71">
        <v>44445</v>
      </c>
      <c r="G1888" s="72">
        <v>252.79</v>
      </c>
      <c r="H1888" s="72">
        <v>21297.56</v>
      </c>
      <c r="I1888" s="54" t="s">
        <v>265</v>
      </c>
      <c r="J1888" s="54" t="s">
        <v>592</v>
      </c>
      <c r="K1888" s="54" t="s">
        <v>9713</v>
      </c>
      <c r="L1888" s="54" t="s">
        <v>9714</v>
      </c>
      <c r="M1888" s="54" t="s">
        <v>9712</v>
      </c>
      <c r="N1888" s="54" t="s">
        <v>256</v>
      </c>
      <c r="O1888" s="54" t="s">
        <v>256</v>
      </c>
      <c r="P1888" s="54" t="s">
        <v>454</v>
      </c>
      <c r="Q1888" s="54" t="s">
        <v>256</v>
      </c>
      <c r="R1888" s="54" t="s">
        <v>431</v>
      </c>
      <c r="S1888" s="71"/>
      <c r="T1888" s="54" t="s">
        <v>256</v>
      </c>
      <c r="U1888" s="71">
        <v>44445</v>
      </c>
      <c r="V1888" s="54" t="s">
        <v>256</v>
      </c>
      <c r="W1888" t="str">
        <f t="shared" si="29"/>
        <v>Sep-21</v>
      </c>
    </row>
    <row r="1889" spans="1:23" x14ac:dyDescent="0.25">
      <c r="A1889" s="54" t="s">
        <v>317</v>
      </c>
      <c r="B1889" s="54" t="s">
        <v>428</v>
      </c>
      <c r="C1889" s="54" t="s">
        <v>263</v>
      </c>
      <c r="D1889" s="54" t="s">
        <v>429</v>
      </c>
      <c r="E1889" s="54" t="s">
        <v>9715</v>
      </c>
      <c r="F1889" s="71">
        <v>44445</v>
      </c>
      <c r="G1889" s="72">
        <v>3.25</v>
      </c>
      <c r="H1889" s="72">
        <v>273.81</v>
      </c>
      <c r="I1889" s="54" t="s">
        <v>265</v>
      </c>
      <c r="J1889" s="54" t="s">
        <v>592</v>
      </c>
      <c r="K1889" s="54" t="s">
        <v>9716</v>
      </c>
      <c r="L1889" s="54" t="s">
        <v>9717</v>
      </c>
      <c r="M1889" s="54" t="s">
        <v>9715</v>
      </c>
      <c r="N1889" s="54" t="s">
        <v>256</v>
      </c>
      <c r="O1889" s="54" t="s">
        <v>256</v>
      </c>
      <c r="P1889" s="54" t="s">
        <v>454</v>
      </c>
      <c r="Q1889" s="54" t="s">
        <v>256</v>
      </c>
      <c r="R1889" s="54" t="s">
        <v>431</v>
      </c>
      <c r="S1889" s="71"/>
      <c r="T1889" s="54" t="s">
        <v>256</v>
      </c>
      <c r="U1889" s="71">
        <v>44445</v>
      </c>
      <c r="V1889" s="54" t="s">
        <v>256</v>
      </c>
      <c r="W1889" t="str">
        <f t="shared" si="29"/>
        <v>Sep-21</v>
      </c>
    </row>
    <row r="1890" spans="1:23" x14ac:dyDescent="0.25">
      <c r="A1890" s="54" t="s">
        <v>317</v>
      </c>
      <c r="B1890" s="54" t="s">
        <v>428</v>
      </c>
      <c r="C1890" s="54" t="s">
        <v>263</v>
      </c>
      <c r="D1890" s="54" t="s">
        <v>429</v>
      </c>
      <c r="E1890" s="54" t="s">
        <v>9718</v>
      </c>
      <c r="F1890" s="71">
        <v>44447</v>
      </c>
      <c r="G1890" s="72">
        <v>2263.4299999999998</v>
      </c>
      <c r="H1890" s="72">
        <v>190693.98</v>
      </c>
      <c r="I1890" s="54" t="s">
        <v>265</v>
      </c>
      <c r="J1890" s="54" t="s">
        <v>592</v>
      </c>
      <c r="K1890" s="54" t="s">
        <v>9719</v>
      </c>
      <c r="L1890" s="54" t="s">
        <v>9720</v>
      </c>
      <c r="M1890" s="54" t="s">
        <v>9718</v>
      </c>
      <c r="N1890" s="54" t="s">
        <v>256</v>
      </c>
      <c r="O1890" s="54" t="s">
        <v>256</v>
      </c>
      <c r="P1890" s="54" t="s">
        <v>454</v>
      </c>
      <c r="Q1890" s="54" t="s">
        <v>256</v>
      </c>
      <c r="R1890" s="54" t="s">
        <v>431</v>
      </c>
      <c r="S1890" s="71"/>
      <c r="T1890" s="54" t="s">
        <v>256</v>
      </c>
      <c r="U1890" s="71">
        <v>44447</v>
      </c>
      <c r="V1890" s="54" t="s">
        <v>256</v>
      </c>
      <c r="W1890" t="str">
        <f t="shared" si="29"/>
        <v>Sep-21</v>
      </c>
    </row>
    <row r="1891" spans="1:23" x14ac:dyDescent="0.25">
      <c r="A1891" s="54" t="s">
        <v>317</v>
      </c>
      <c r="B1891" s="54" t="s">
        <v>428</v>
      </c>
      <c r="C1891" s="54" t="s">
        <v>263</v>
      </c>
      <c r="D1891" s="54" t="s">
        <v>429</v>
      </c>
      <c r="E1891" s="54" t="s">
        <v>9721</v>
      </c>
      <c r="F1891" s="71">
        <v>44447</v>
      </c>
      <c r="G1891" s="72">
        <v>1.36</v>
      </c>
      <c r="H1891" s="72">
        <v>114.58</v>
      </c>
      <c r="I1891" s="54" t="s">
        <v>265</v>
      </c>
      <c r="J1891" s="54" t="s">
        <v>592</v>
      </c>
      <c r="K1891" s="54" t="s">
        <v>9722</v>
      </c>
      <c r="L1891" s="54" t="s">
        <v>9723</v>
      </c>
      <c r="M1891" s="54" t="s">
        <v>9721</v>
      </c>
      <c r="N1891" s="54" t="s">
        <v>256</v>
      </c>
      <c r="O1891" s="54" t="s">
        <v>256</v>
      </c>
      <c r="P1891" s="54" t="s">
        <v>454</v>
      </c>
      <c r="Q1891" s="54" t="s">
        <v>256</v>
      </c>
      <c r="R1891" s="54" t="s">
        <v>431</v>
      </c>
      <c r="S1891" s="71"/>
      <c r="T1891" s="54" t="s">
        <v>256</v>
      </c>
      <c r="U1891" s="71">
        <v>44447</v>
      </c>
      <c r="V1891" s="54" t="s">
        <v>256</v>
      </c>
      <c r="W1891" t="str">
        <f t="shared" si="29"/>
        <v>Sep-21</v>
      </c>
    </row>
    <row r="1892" spans="1:23" x14ac:dyDescent="0.25">
      <c r="A1892" s="54" t="s">
        <v>317</v>
      </c>
      <c r="B1892" s="54" t="s">
        <v>428</v>
      </c>
      <c r="C1892" s="54" t="s">
        <v>263</v>
      </c>
      <c r="D1892" s="54" t="s">
        <v>429</v>
      </c>
      <c r="E1892" s="54" t="s">
        <v>9724</v>
      </c>
      <c r="F1892" s="71">
        <v>44447</v>
      </c>
      <c r="G1892" s="72">
        <v>1247.3800000000001</v>
      </c>
      <c r="H1892" s="72">
        <v>105091.77</v>
      </c>
      <c r="I1892" s="54" t="s">
        <v>265</v>
      </c>
      <c r="J1892" s="54" t="s">
        <v>592</v>
      </c>
      <c r="K1892" s="54" t="s">
        <v>9725</v>
      </c>
      <c r="L1892" s="54" t="s">
        <v>9726</v>
      </c>
      <c r="M1892" s="54" t="s">
        <v>9724</v>
      </c>
      <c r="N1892" s="54" t="s">
        <v>256</v>
      </c>
      <c r="O1892" s="54" t="s">
        <v>256</v>
      </c>
      <c r="P1892" s="54" t="s">
        <v>454</v>
      </c>
      <c r="Q1892" s="54" t="s">
        <v>256</v>
      </c>
      <c r="R1892" s="54" t="s">
        <v>431</v>
      </c>
      <c r="S1892" s="71"/>
      <c r="T1892" s="54" t="s">
        <v>256</v>
      </c>
      <c r="U1892" s="71">
        <v>44447</v>
      </c>
      <c r="V1892" s="54" t="s">
        <v>256</v>
      </c>
      <c r="W1892" t="str">
        <f t="shared" si="29"/>
        <v>Sep-21</v>
      </c>
    </row>
    <row r="1893" spans="1:23" x14ac:dyDescent="0.25">
      <c r="A1893" s="54" t="s">
        <v>317</v>
      </c>
      <c r="B1893" s="54" t="s">
        <v>428</v>
      </c>
      <c r="C1893" s="54" t="s">
        <v>263</v>
      </c>
      <c r="D1893" s="54" t="s">
        <v>429</v>
      </c>
      <c r="E1893" s="54" t="s">
        <v>9727</v>
      </c>
      <c r="F1893" s="71">
        <v>44468</v>
      </c>
      <c r="G1893" s="72">
        <v>32.06</v>
      </c>
      <c r="H1893" s="72">
        <v>2701.06</v>
      </c>
      <c r="I1893" s="54" t="s">
        <v>265</v>
      </c>
      <c r="J1893" s="54" t="s">
        <v>592</v>
      </c>
      <c r="K1893" s="54" t="s">
        <v>9728</v>
      </c>
      <c r="L1893" s="54" t="s">
        <v>9729</v>
      </c>
      <c r="M1893" s="54" t="s">
        <v>9727</v>
      </c>
      <c r="N1893" s="54" t="s">
        <v>256</v>
      </c>
      <c r="O1893" s="54" t="s">
        <v>256</v>
      </c>
      <c r="P1893" s="54" t="s">
        <v>454</v>
      </c>
      <c r="Q1893" s="54" t="s">
        <v>256</v>
      </c>
      <c r="R1893" s="54" t="s">
        <v>431</v>
      </c>
      <c r="S1893" s="71"/>
      <c r="T1893" s="54" t="s">
        <v>256</v>
      </c>
      <c r="U1893" s="71">
        <v>44468</v>
      </c>
      <c r="V1893" s="54" t="s">
        <v>256</v>
      </c>
      <c r="W1893" t="str">
        <f t="shared" si="29"/>
        <v>Sep-21</v>
      </c>
    </row>
    <row r="1894" spans="1:23" x14ac:dyDescent="0.25">
      <c r="A1894" s="54" t="s">
        <v>317</v>
      </c>
      <c r="B1894" s="54" t="s">
        <v>428</v>
      </c>
      <c r="C1894" s="54" t="s">
        <v>263</v>
      </c>
      <c r="D1894" s="54" t="s">
        <v>429</v>
      </c>
      <c r="E1894" s="54" t="s">
        <v>9730</v>
      </c>
      <c r="F1894" s="71">
        <v>44469</v>
      </c>
      <c r="G1894" s="72">
        <v>147.22999999999999</v>
      </c>
      <c r="H1894" s="72">
        <v>12404.13</v>
      </c>
      <c r="I1894" s="54" t="s">
        <v>265</v>
      </c>
      <c r="J1894" s="54" t="s">
        <v>592</v>
      </c>
      <c r="K1894" s="54" t="s">
        <v>9731</v>
      </c>
      <c r="L1894" s="54" t="s">
        <v>9732</v>
      </c>
      <c r="M1894" s="54" t="s">
        <v>9730</v>
      </c>
      <c r="N1894" s="54" t="s">
        <v>256</v>
      </c>
      <c r="O1894" s="54" t="s">
        <v>256</v>
      </c>
      <c r="P1894" s="54" t="s">
        <v>454</v>
      </c>
      <c r="Q1894" s="54" t="s">
        <v>256</v>
      </c>
      <c r="R1894" s="54" t="s">
        <v>431</v>
      </c>
      <c r="S1894" s="71"/>
      <c r="T1894" s="54" t="s">
        <v>256</v>
      </c>
      <c r="U1894" s="71">
        <v>44469</v>
      </c>
      <c r="V1894" s="54" t="s">
        <v>256</v>
      </c>
      <c r="W1894" t="str">
        <f t="shared" si="29"/>
        <v>Sep-21</v>
      </c>
    </row>
    <row r="1895" spans="1:23" x14ac:dyDescent="0.25">
      <c r="A1895" s="54" t="s">
        <v>317</v>
      </c>
      <c r="B1895" s="54" t="s">
        <v>428</v>
      </c>
      <c r="C1895" s="54" t="s">
        <v>263</v>
      </c>
      <c r="D1895" s="54" t="s">
        <v>429</v>
      </c>
      <c r="E1895" s="54" t="s">
        <v>9733</v>
      </c>
      <c r="F1895" s="71">
        <v>44468</v>
      </c>
      <c r="G1895" s="72">
        <v>165.79</v>
      </c>
      <c r="H1895" s="72">
        <v>13967.81</v>
      </c>
      <c r="I1895" s="54" t="s">
        <v>265</v>
      </c>
      <c r="J1895" s="54" t="s">
        <v>592</v>
      </c>
      <c r="K1895" s="54" t="s">
        <v>9734</v>
      </c>
      <c r="L1895" s="54" t="s">
        <v>9735</v>
      </c>
      <c r="M1895" s="54" t="s">
        <v>9733</v>
      </c>
      <c r="N1895" s="54" t="s">
        <v>256</v>
      </c>
      <c r="O1895" s="54" t="s">
        <v>256</v>
      </c>
      <c r="P1895" s="54" t="s">
        <v>454</v>
      </c>
      <c r="Q1895" s="54" t="s">
        <v>256</v>
      </c>
      <c r="R1895" s="54" t="s">
        <v>431</v>
      </c>
      <c r="S1895" s="71"/>
      <c r="T1895" s="54" t="s">
        <v>256</v>
      </c>
      <c r="U1895" s="71">
        <v>44468</v>
      </c>
      <c r="V1895" s="54" t="s">
        <v>256</v>
      </c>
      <c r="W1895" t="str">
        <f t="shared" si="29"/>
        <v>Sep-21</v>
      </c>
    </row>
    <row r="1896" spans="1:23" x14ac:dyDescent="0.25">
      <c r="A1896" s="54" t="s">
        <v>317</v>
      </c>
      <c r="B1896" s="54" t="s">
        <v>428</v>
      </c>
      <c r="C1896" s="54" t="s">
        <v>263</v>
      </c>
      <c r="D1896" s="54" t="s">
        <v>429</v>
      </c>
      <c r="E1896" s="54" t="s">
        <v>9736</v>
      </c>
      <c r="F1896" s="71">
        <v>44468</v>
      </c>
      <c r="G1896" s="72">
        <v>918.52</v>
      </c>
      <c r="H1896" s="72">
        <v>77385.31</v>
      </c>
      <c r="I1896" s="54" t="s">
        <v>265</v>
      </c>
      <c r="J1896" s="54" t="s">
        <v>592</v>
      </c>
      <c r="K1896" s="54" t="s">
        <v>9737</v>
      </c>
      <c r="L1896" s="54" t="s">
        <v>9738</v>
      </c>
      <c r="M1896" s="54" t="s">
        <v>9736</v>
      </c>
      <c r="N1896" s="54" t="s">
        <v>256</v>
      </c>
      <c r="O1896" s="54" t="s">
        <v>256</v>
      </c>
      <c r="P1896" s="54" t="s">
        <v>454</v>
      </c>
      <c r="Q1896" s="54" t="s">
        <v>256</v>
      </c>
      <c r="R1896" s="54" t="s">
        <v>431</v>
      </c>
      <c r="S1896" s="71"/>
      <c r="T1896" s="54" t="s">
        <v>256</v>
      </c>
      <c r="U1896" s="71">
        <v>44468</v>
      </c>
      <c r="V1896" s="54" t="s">
        <v>256</v>
      </c>
      <c r="W1896" t="str">
        <f t="shared" si="29"/>
        <v>Sep-21</v>
      </c>
    </row>
    <row r="1897" spans="1:23" x14ac:dyDescent="0.25">
      <c r="A1897" s="54" t="s">
        <v>317</v>
      </c>
      <c r="B1897" s="54" t="s">
        <v>428</v>
      </c>
      <c r="C1897" s="54" t="s">
        <v>263</v>
      </c>
      <c r="D1897" s="54" t="s">
        <v>429</v>
      </c>
      <c r="E1897" s="54" t="s">
        <v>9739</v>
      </c>
      <c r="F1897" s="71">
        <v>44468</v>
      </c>
      <c r="G1897" s="72">
        <v>35.9</v>
      </c>
      <c r="H1897" s="72">
        <v>3024.58</v>
      </c>
      <c r="I1897" s="54" t="s">
        <v>265</v>
      </c>
      <c r="J1897" s="54" t="s">
        <v>592</v>
      </c>
      <c r="K1897" s="54" t="s">
        <v>9740</v>
      </c>
      <c r="L1897" s="54" t="s">
        <v>9741</v>
      </c>
      <c r="M1897" s="54" t="s">
        <v>9739</v>
      </c>
      <c r="N1897" s="54" t="s">
        <v>256</v>
      </c>
      <c r="O1897" s="54" t="s">
        <v>256</v>
      </c>
      <c r="P1897" s="54" t="s">
        <v>454</v>
      </c>
      <c r="Q1897" s="54" t="s">
        <v>256</v>
      </c>
      <c r="R1897" s="54" t="s">
        <v>431</v>
      </c>
      <c r="S1897" s="71"/>
      <c r="T1897" s="54" t="s">
        <v>256</v>
      </c>
      <c r="U1897" s="71">
        <v>44468</v>
      </c>
      <c r="V1897" s="54" t="s">
        <v>256</v>
      </c>
      <c r="W1897" t="str">
        <f t="shared" si="29"/>
        <v>Sep-21</v>
      </c>
    </row>
    <row r="1898" spans="1:23" x14ac:dyDescent="0.25">
      <c r="A1898" s="54" t="s">
        <v>317</v>
      </c>
      <c r="B1898" s="54" t="s">
        <v>428</v>
      </c>
      <c r="C1898" s="54" t="s">
        <v>263</v>
      </c>
      <c r="D1898" s="54" t="s">
        <v>429</v>
      </c>
      <c r="E1898" s="54" t="s">
        <v>9742</v>
      </c>
      <c r="F1898" s="71">
        <v>44469</v>
      </c>
      <c r="G1898" s="72">
        <v>360.81</v>
      </c>
      <c r="H1898" s="72">
        <v>30506.49</v>
      </c>
      <c r="I1898" s="54" t="s">
        <v>265</v>
      </c>
      <c r="J1898" s="54" t="s">
        <v>592</v>
      </c>
      <c r="K1898" s="54" t="s">
        <v>9743</v>
      </c>
      <c r="L1898" s="54" t="s">
        <v>9744</v>
      </c>
      <c r="M1898" s="54" t="s">
        <v>9742</v>
      </c>
      <c r="N1898" s="54" t="s">
        <v>256</v>
      </c>
      <c r="O1898" s="54" t="s">
        <v>256</v>
      </c>
      <c r="P1898" s="54" t="s">
        <v>454</v>
      </c>
      <c r="Q1898" s="54" t="s">
        <v>256</v>
      </c>
      <c r="R1898" s="54" t="s">
        <v>431</v>
      </c>
      <c r="S1898" s="71"/>
      <c r="T1898" s="54" t="s">
        <v>256</v>
      </c>
      <c r="U1898" s="71">
        <v>44469</v>
      </c>
      <c r="V1898" s="54" t="s">
        <v>256</v>
      </c>
      <c r="W1898" t="str">
        <f t="shared" si="29"/>
        <v>Sep-21</v>
      </c>
    </row>
    <row r="1899" spans="1:23" x14ac:dyDescent="0.25">
      <c r="A1899" s="54" t="s">
        <v>317</v>
      </c>
      <c r="B1899" s="54" t="s">
        <v>428</v>
      </c>
      <c r="C1899" s="54" t="s">
        <v>263</v>
      </c>
      <c r="D1899" s="54" t="s">
        <v>429</v>
      </c>
      <c r="E1899" s="54" t="s">
        <v>9745</v>
      </c>
      <c r="F1899" s="71">
        <v>44468</v>
      </c>
      <c r="G1899" s="72">
        <v>87.35</v>
      </c>
      <c r="H1899" s="72">
        <v>7359.24</v>
      </c>
      <c r="I1899" s="54" t="s">
        <v>265</v>
      </c>
      <c r="J1899" s="54" t="s">
        <v>592</v>
      </c>
      <c r="K1899" s="54" t="s">
        <v>9746</v>
      </c>
      <c r="L1899" s="54" t="s">
        <v>9747</v>
      </c>
      <c r="M1899" s="54" t="s">
        <v>9745</v>
      </c>
      <c r="N1899" s="54" t="s">
        <v>256</v>
      </c>
      <c r="O1899" s="54" t="s">
        <v>256</v>
      </c>
      <c r="P1899" s="54" t="s">
        <v>454</v>
      </c>
      <c r="Q1899" s="54" t="s">
        <v>256</v>
      </c>
      <c r="R1899" s="54" t="s">
        <v>431</v>
      </c>
      <c r="S1899" s="71"/>
      <c r="T1899" s="54" t="s">
        <v>256</v>
      </c>
      <c r="U1899" s="71">
        <v>44468</v>
      </c>
      <c r="V1899" s="54" t="s">
        <v>256</v>
      </c>
      <c r="W1899" t="str">
        <f t="shared" si="29"/>
        <v>Sep-21</v>
      </c>
    </row>
    <row r="1900" spans="1:23" x14ac:dyDescent="0.25">
      <c r="A1900" s="54" t="s">
        <v>317</v>
      </c>
      <c r="B1900" s="54" t="s">
        <v>428</v>
      </c>
      <c r="C1900" s="54" t="s">
        <v>263</v>
      </c>
      <c r="D1900" s="54" t="s">
        <v>429</v>
      </c>
      <c r="E1900" s="54" t="s">
        <v>9748</v>
      </c>
      <c r="F1900" s="71">
        <v>44467</v>
      </c>
      <c r="G1900" s="72">
        <v>952.85</v>
      </c>
      <c r="H1900" s="72">
        <v>80277.61</v>
      </c>
      <c r="I1900" s="54" t="s">
        <v>265</v>
      </c>
      <c r="J1900" s="54" t="s">
        <v>592</v>
      </c>
      <c r="K1900" s="54" t="s">
        <v>9749</v>
      </c>
      <c r="L1900" s="54" t="s">
        <v>9750</v>
      </c>
      <c r="M1900" s="54" t="s">
        <v>9748</v>
      </c>
      <c r="N1900" s="54" t="s">
        <v>256</v>
      </c>
      <c r="O1900" s="54" t="s">
        <v>256</v>
      </c>
      <c r="P1900" s="54" t="s">
        <v>454</v>
      </c>
      <c r="Q1900" s="54" t="s">
        <v>256</v>
      </c>
      <c r="R1900" s="54" t="s">
        <v>431</v>
      </c>
      <c r="S1900" s="71"/>
      <c r="T1900" s="54" t="s">
        <v>256</v>
      </c>
      <c r="U1900" s="71">
        <v>44467</v>
      </c>
      <c r="V1900" s="54" t="s">
        <v>256</v>
      </c>
      <c r="W1900" t="str">
        <f t="shared" si="29"/>
        <v>Sep-21</v>
      </c>
    </row>
    <row r="1901" spans="1:23" x14ac:dyDescent="0.25">
      <c r="A1901" s="54" t="s">
        <v>317</v>
      </c>
      <c r="B1901" s="54" t="s">
        <v>428</v>
      </c>
      <c r="C1901" s="54" t="s">
        <v>263</v>
      </c>
      <c r="D1901" s="54" t="s">
        <v>429</v>
      </c>
      <c r="E1901" s="54" t="s">
        <v>9751</v>
      </c>
      <c r="F1901" s="71">
        <v>44467</v>
      </c>
      <c r="G1901" s="72">
        <v>35.9</v>
      </c>
      <c r="H1901" s="72">
        <v>3024.58</v>
      </c>
      <c r="I1901" s="54" t="s">
        <v>265</v>
      </c>
      <c r="J1901" s="54" t="s">
        <v>592</v>
      </c>
      <c r="K1901" s="54" t="s">
        <v>9752</v>
      </c>
      <c r="L1901" s="54" t="s">
        <v>9753</v>
      </c>
      <c r="M1901" s="54" t="s">
        <v>9751</v>
      </c>
      <c r="N1901" s="54" t="s">
        <v>256</v>
      </c>
      <c r="O1901" s="54" t="s">
        <v>256</v>
      </c>
      <c r="P1901" s="54" t="s">
        <v>454</v>
      </c>
      <c r="Q1901" s="54" t="s">
        <v>256</v>
      </c>
      <c r="R1901" s="54" t="s">
        <v>431</v>
      </c>
      <c r="S1901" s="71"/>
      <c r="T1901" s="54" t="s">
        <v>256</v>
      </c>
      <c r="U1901" s="71">
        <v>44467</v>
      </c>
      <c r="V1901" s="54" t="s">
        <v>256</v>
      </c>
      <c r="W1901" t="str">
        <f t="shared" si="29"/>
        <v>Sep-21</v>
      </c>
    </row>
    <row r="1902" spans="1:23" x14ac:dyDescent="0.25">
      <c r="A1902" s="54" t="s">
        <v>317</v>
      </c>
      <c r="B1902" s="54" t="s">
        <v>428</v>
      </c>
      <c r="C1902" s="54" t="s">
        <v>263</v>
      </c>
      <c r="D1902" s="54" t="s">
        <v>429</v>
      </c>
      <c r="E1902" s="54" t="s">
        <v>9754</v>
      </c>
      <c r="F1902" s="71">
        <v>44467</v>
      </c>
      <c r="G1902" s="72">
        <v>45.09</v>
      </c>
      <c r="H1902" s="72">
        <v>3798.83</v>
      </c>
      <c r="I1902" s="54" t="s">
        <v>265</v>
      </c>
      <c r="J1902" s="54" t="s">
        <v>592</v>
      </c>
      <c r="K1902" s="54" t="s">
        <v>9755</v>
      </c>
      <c r="L1902" s="54" t="s">
        <v>9756</v>
      </c>
      <c r="M1902" s="54" t="s">
        <v>9754</v>
      </c>
      <c r="N1902" s="54" t="s">
        <v>256</v>
      </c>
      <c r="O1902" s="54" t="s">
        <v>256</v>
      </c>
      <c r="P1902" s="54" t="s">
        <v>454</v>
      </c>
      <c r="Q1902" s="54" t="s">
        <v>256</v>
      </c>
      <c r="R1902" s="54" t="s">
        <v>431</v>
      </c>
      <c r="S1902" s="71"/>
      <c r="T1902" s="54" t="s">
        <v>256</v>
      </c>
      <c r="U1902" s="71">
        <v>44467</v>
      </c>
      <c r="V1902" s="54" t="s">
        <v>256</v>
      </c>
      <c r="W1902" t="str">
        <f t="shared" si="29"/>
        <v>Sep-21</v>
      </c>
    </row>
    <row r="1903" spans="1:23" x14ac:dyDescent="0.25">
      <c r="A1903" s="54" t="s">
        <v>317</v>
      </c>
      <c r="B1903" s="54" t="s">
        <v>428</v>
      </c>
      <c r="C1903" s="54" t="s">
        <v>263</v>
      </c>
      <c r="D1903" s="54" t="s">
        <v>429</v>
      </c>
      <c r="E1903" s="54" t="s">
        <v>9757</v>
      </c>
      <c r="F1903" s="71">
        <v>44468</v>
      </c>
      <c r="G1903" s="72">
        <v>91.77</v>
      </c>
      <c r="H1903" s="72">
        <v>7731.62</v>
      </c>
      <c r="I1903" s="54" t="s">
        <v>265</v>
      </c>
      <c r="J1903" s="54" t="s">
        <v>592</v>
      </c>
      <c r="K1903" s="54" t="s">
        <v>9758</v>
      </c>
      <c r="L1903" s="54" t="s">
        <v>9759</v>
      </c>
      <c r="M1903" s="54" t="s">
        <v>9757</v>
      </c>
      <c r="N1903" s="54" t="s">
        <v>256</v>
      </c>
      <c r="O1903" s="54" t="s">
        <v>256</v>
      </c>
      <c r="P1903" s="54" t="s">
        <v>454</v>
      </c>
      <c r="Q1903" s="54" t="s">
        <v>256</v>
      </c>
      <c r="R1903" s="54" t="s">
        <v>431</v>
      </c>
      <c r="S1903" s="71"/>
      <c r="T1903" s="54" t="s">
        <v>256</v>
      </c>
      <c r="U1903" s="71">
        <v>44468</v>
      </c>
      <c r="V1903" s="54" t="s">
        <v>256</v>
      </c>
      <c r="W1903" t="str">
        <f t="shared" si="29"/>
        <v>Sep-21</v>
      </c>
    </row>
    <row r="1904" spans="1:23" x14ac:dyDescent="0.25">
      <c r="A1904" s="54" t="s">
        <v>317</v>
      </c>
      <c r="B1904" s="54" t="s">
        <v>428</v>
      </c>
      <c r="C1904" s="54" t="s">
        <v>263</v>
      </c>
      <c r="D1904" s="54" t="s">
        <v>429</v>
      </c>
      <c r="E1904" s="54" t="s">
        <v>9760</v>
      </c>
      <c r="F1904" s="71">
        <v>44468</v>
      </c>
      <c r="G1904" s="72">
        <v>1.02</v>
      </c>
      <c r="H1904" s="72">
        <v>85.94</v>
      </c>
      <c r="I1904" s="54" t="s">
        <v>265</v>
      </c>
      <c r="J1904" s="54" t="s">
        <v>592</v>
      </c>
      <c r="K1904" s="54" t="s">
        <v>9761</v>
      </c>
      <c r="L1904" s="54" t="s">
        <v>9762</v>
      </c>
      <c r="M1904" s="54" t="s">
        <v>9760</v>
      </c>
      <c r="N1904" s="54" t="s">
        <v>256</v>
      </c>
      <c r="O1904" s="54" t="s">
        <v>256</v>
      </c>
      <c r="P1904" s="54" t="s">
        <v>454</v>
      </c>
      <c r="Q1904" s="54" t="s">
        <v>256</v>
      </c>
      <c r="R1904" s="54" t="s">
        <v>431</v>
      </c>
      <c r="S1904" s="71"/>
      <c r="T1904" s="54" t="s">
        <v>256</v>
      </c>
      <c r="U1904" s="71">
        <v>44468</v>
      </c>
      <c r="V1904" s="54" t="s">
        <v>256</v>
      </c>
      <c r="W1904" t="str">
        <f t="shared" si="29"/>
        <v>Sep-21</v>
      </c>
    </row>
    <row r="1905" spans="1:23" x14ac:dyDescent="0.25">
      <c r="A1905" s="54" t="s">
        <v>317</v>
      </c>
      <c r="B1905" s="54" t="s">
        <v>428</v>
      </c>
      <c r="C1905" s="54" t="s">
        <v>263</v>
      </c>
      <c r="D1905" s="54" t="s">
        <v>429</v>
      </c>
      <c r="E1905" s="54" t="s">
        <v>9763</v>
      </c>
      <c r="F1905" s="71">
        <v>44468</v>
      </c>
      <c r="G1905" s="72">
        <v>411.02</v>
      </c>
      <c r="H1905" s="72">
        <v>34628.44</v>
      </c>
      <c r="I1905" s="54" t="s">
        <v>265</v>
      </c>
      <c r="J1905" s="54" t="s">
        <v>592</v>
      </c>
      <c r="K1905" s="54" t="s">
        <v>9764</v>
      </c>
      <c r="L1905" s="54" t="s">
        <v>9765</v>
      </c>
      <c r="M1905" s="54" t="s">
        <v>9763</v>
      </c>
      <c r="N1905" s="54" t="s">
        <v>256</v>
      </c>
      <c r="O1905" s="54" t="s">
        <v>256</v>
      </c>
      <c r="P1905" s="54" t="s">
        <v>454</v>
      </c>
      <c r="Q1905" s="54" t="s">
        <v>256</v>
      </c>
      <c r="R1905" s="54" t="s">
        <v>431</v>
      </c>
      <c r="S1905" s="71"/>
      <c r="T1905" s="54" t="s">
        <v>256</v>
      </c>
      <c r="U1905" s="71">
        <v>44468</v>
      </c>
      <c r="V1905" s="54" t="s">
        <v>256</v>
      </c>
      <c r="W1905" t="str">
        <f t="shared" si="29"/>
        <v>Sep-21</v>
      </c>
    </row>
    <row r="1906" spans="1:23" x14ac:dyDescent="0.25">
      <c r="A1906" s="54" t="s">
        <v>317</v>
      </c>
      <c r="B1906" s="54" t="s">
        <v>428</v>
      </c>
      <c r="C1906" s="54" t="s">
        <v>263</v>
      </c>
      <c r="D1906" s="54" t="s">
        <v>429</v>
      </c>
      <c r="E1906" s="54" t="s">
        <v>9766</v>
      </c>
      <c r="F1906" s="71">
        <v>44468</v>
      </c>
      <c r="G1906" s="72">
        <v>9.23</v>
      </c>
      <c r="H1906" s="72">
        <v>777.63</v>
      </c>
      <c r="I1906" s="54" t="s">
        <v>265</v>
      </c>
      <c r="J1906" s="54" t="s">
        <v>592</v>
      </c>
      <c r="K1906" s="54" t="s">
        <v>9767</v>
      </c>
      <c r="L1906" s="54" t="s">
        <v>9768</v>
      </c>
      <c r="M1906" s="54" t="s">
        <v>9766</v>
      </c>
      <c r="N1906" s="54" t="s">
        <v>256</v>
      </c>
      <c r="O1906" s="54" t="s">
        <v>256</v>
      </c>
      <c r="P1906" s="54" t="s">
        <v>454</v>
      </c>
      <c r="Q1906" s="54" t="s">
        <v>256</v>
      </c>
      <c r="R1906" s="54" t="s">
        <v>431</v>
      </c>
      <c r="S1906" s="71"/>
      <c r="T1906" s="54" t="s">
        <v>256</v>
      </c>
      <c r="U1906" s="71">
        <v>44468</v>
      </c>
      <c r="V1906" s="54" t="s">
        <v>256</v>
      </c>
      <c r="W1906" t="str">
        <f t="shared" si="29"/>
        <v>Sep-21</v>
      </c>
    </row>
    <row r="1907" spans="1:23" x14ac:dyDescent="0.25">
      <c r="A1907" s="54" t="s">
        <v>317</v>
      </c>
      <c r="B1907" s="54" t="s">
        <v>428</v>
      </c>
      <c r="C1907" s="54" t="s">
        <v>263</v>
      </c>
      <c r="D1907" s="54" t="s">
        <v>429</v>
      </c>
      <c r="E1907" s="54" t="s">
        <v>9769</v>
      </c>
      <c r="F1907" s="71">
        <v>44461</v>
      </c>
      <c r="G1907" s="72">
        <v>165.59</v>
      </c>
      <c r="H1907" s="72">
        <v>13950.96</v>
      </c>
      <c r="I1907" s="54" t="s">
        <v>265</v>
      </c>
      <c r="J1907" s="54" t="s">
        <v>7274</v>
      </c>
      <c r="K1907" s="54" t="s">
        <v>9770</v>
      </c>
      <c r="L1907" s="54" t="s">
        <v>9771</v>
      </c>
      <c r="M1907" s="54" t="s">
        <v>9769</v>
      </c>
      <c r="N1907" s="54" t="s">
        <v>256</v>
      </c>
      <c r="O1907" s="54" t="s">
        <v>256</v>
      </c>
      <c r="P1907" s="54" t="s">
        <v>454</v>
      </c>
      <c r="Q1907" s="54" t="s">
        <v>256</v>
      </c>
      <c r="R1907" s="54" t="s">
        <v>431</v>
      </c>
      <c r="S1907" s="71"/>
      <c r="T1907" s="54" t="s">
        <v>256</v>
      </c>
      <c r="U1907" s="71">
        <v>44461</v>
      </c>
      <c r="V1907" s="54" t="s">
        <v>256</v>
      </c>
      <c r="W1907" t="str">
        <f t="shared" si="29"/>
        <v>Sep-21</v>
      </c>
    </row>
    <row r="1908" spans="1:23" x14ac:dyDescent="0.25">
      <c r="A1908" s="54" t="s">
        <v>317</v>
      </c>
      <c r="B1908" s="54" t="s">
        <v>428</v>
      </c>
      <c r="C1908" s="54" t="s">
        <v>263</v>
      </c>
      <c r="D1908" s="54" t="s">
        <v>429</v>
      </c>
      <c r="E1908" s="54" t="s">
        <v>9772</v>
      </c>
      <c r="F1908" s="71">
        <v>44461</v>
      </c>
      <c r="G1908" s="72">
        <v>32.31</v>
      </c>
      <c r="H1908" s="72">
        <v>2722.12</v>
      </c>
      <c r="I1908" s="54" t="s">
        <v>265</v>
      </c>
      <c r="J1908" s="54" t="s">
        <v>7274</v>
      </c>
      <c r="K1908" s="54" t="s">
        <v>9773</v>
      </c>
      <c r="L1908" s="54" t="s">
        <v>9774</v>
      </c>
      <c r="M1908" s="54" t="s">
        <v>9772</v>
      </c>
      <c r="N1908" s="54" t="s">
        <v>256</v>
      </c>
      <c r="O1908" s="54" t="s">
        <v>256</v>
      </c>
      <c r="P1908" s="54" t="s">
        <v>454</v>
      </c>
      <c r="Q1908" s="54" t="s">
        <v>256</v>
      </c>
      <c r="R1908" s="54" t="s">
        <v>431</v>
      </c>
      <c r="S1908" s="71"/>
      <c r="T1908" s="54" t="s">
        <v>256</v>
      </c>
      <c r="U1908" s="71">
        <v>44461</v>
      </c>
      <c r="V1908" s="54" t="s">
        <v>256</v>
      </c>
      <c r="W1908" t="str">
        <f t="shared" si="29"/>
        <v>Sep-21</v>
      </c>
    </row>
    <row r="1909" spans="1:23" x14ac:dyDescent="0.25">
      <c r="A1909" s="54" t="s">
        <v>317</v>
      </c>
      <c r="B1909" s="54" t="s">
        <v>428</v>
      </c>
      <c r="C1909" s="54" t="s">
        <v>263</v>
      </c>
      <c r="D1909" s="54" t="s">
        <v>429</v>
      </c>
      <c r="E1909" s="54" t="s">
        <v>9775</v>
      </c>
      <c r="F1909" s="71">
        <v>44461</v>
      </c>
      <c r="G1909" s="72">
        <v>311.41000000000003</v>
      </c>
      <c r="H1909" s="72">
        <v>26236.29</v>
      </c>
      <c r="I1909" s="54" t="s">
        <v>265</v>
      </c>
      <c r="J1909" s="54" t="s">
        <v>7274</v>
      </c>
      <c r="K1909" s="54" t="s">
        <v>9776</v>
      </c>
      <c r="L1909" s="54" t="s">
        <v>9777</v>
      </c>
      <c r="M1909" s="54" t="s">
        <v>9775</v>
      </c>
      <c r="N1909" s="54" t="s">
        <v>256</v>
      </c>
      <c r="O1909" s="54" t="s">
        <v>256</v>
      </c>
      <c r="P1909" s="54" t="s">
        <v>454</v>
      </c>
      <c r="Q1909" s="54" t="s">
        <v>256</v>
      </c>
      <c r="R1909" s="54" t="s">
        <v>431</v>
      </c>
      <c r="S1909" s="71"/>
      <c r="T1909" s="54" t="s">
        <v>256</v>
      </c>
      <c r="U1909" s="71">
        <v>44461</v>
      </c>
      <c r="V1909" s="54" t="s">
        <v>256</v>
      </c>
      <c r="W1909" t="str">
        <f t="shared" si="29"/>
        <v>Sep-21</v>
      </c>
    </row>
    <row r="1910" spans="1:23" x14ac:dyDescent="0.25">
      <c r="A1910" s="54" t="s">
        <v>317</v>
      </c>
      <c r="B1910" s="54" t="s">
        <v>428</v>
      </c>
      <c r="C1910" s="54" t="s">
        <v>263</v>
      </c>
      <c r="D1910" s="54" t="s">
        <v>429</v>
      </c>
      <c r="E1910" s="54" t="s">
        <v>9778</v>
      </c>
      <c r="F1910" s="71">
        <v>44461</v>
      </c>
      <c r="G1910" s="72">
        <v>10.67</v>
      </c>
      <c r="H1910" s="72">
        <v>898.95</v>
      </c>
      <c r="I1910" s="54" t="s">
        <v>265</v>
      </c>
      <c r="J1910" s="54" t="s">
        <v>7274</v>
      </c>
      <c r="K1910" s="54" t="s">
        <v>9779</v>
      </c>
      <c r="L1910" s="54" t="s">
        <v>9780</v>
      </c>
      <c r="M1910" s="54" t="s">
        <v>9778</v>
      </c>
      <c r="N1910" s="54" t="s">
        <v>256</v>
      </c>
      <c r="O1910" s="54" t="s">
        <v>256</v>
      </c>
      <c r="P1910" s="54" t="s">
        <v>454</v>
      </c>
      <c r="Q1910" s="54" t="s">
        <v>256</v>
      </c>
      <c r="R1910" s="54" t="s">
        <v>431</v>
      </c>
      <c r="S1910" s="71"/>
      <c r="T1910" s="54" t="s">
        <v>256</v>
      </c>
      <c r="U1910" s="71">
        <v>44461</v>
      </c>
      <c r="V1910" s="54" t="s">
        <v>256</v>
      </c>
      <c r="W1910" t="str">
        <f t="shared" si="29"/>
        <v>Sep-21</v>
      </c>
    </row>
    <row r="1911" spans="1:23" x14ac:dyDescent="0.25">
      <c r="A1911" s="54" t="s">
        <v>317</v>
      </c>
      <c r="B1911" s="54" t="s">
        <v>428</v>
      </c>
      <c r="C1911" s="54" t="s">
        <v>263</v>
      </c>
      <c r="D1911" s="54" t="s">
        <v>429</v>
      </c>
      <c r="E1911" s="54" t="s">
        <v>9781</v>
      </c>
      <c r="F1911" s="71">
        <v>44461</v>
      </c>
      <c r="G1911" s="72">
        <v>128.68</v>
      </c>
      <c r="H1911" s="72">
        <v>10841.29</v>
      </c>
      <c r="I1911" s="54" t="s">
        <v>265</v>
      </c>
      <c r="J1911" s="54" t="s">
        <v>7274</v>
      </c>
      <c r="K1911" s="54" t="s">
        <v>9782</v>
      </c>
      <c r="L1911" s="54" t="s">
        <v>9783</v>
      </c>
      <c r="M1911" s="54" t="s">
        <v>9781</v>
      </c>
      <c r="N1911" s="54" t="s">
        <v>256</v>
      </c>
      <c r="O1911" s="54" t="s">
        <v>256</v>
      </c>
      <c r="P1911" s="54" t="s">
        <v>454</v>
      </c>
      <c r="Q1911" s="54" t="s">
        <v>256</v>
      </c>
      <c r="R1911" s="54" t="s">
        <v>431</v>
      </c>
      <c r="S1911" s="71"/>
      <c r="T1911" s="54" t="s">
        <v>256</v>
      </c>
      <c r="U1911" s="71">
        <v>44461</v>
      </c>
      <c r="V1911" s="54" t="s">
        <v>256</v>
      </c>
      <c r="W1911" t="str">
        <f t="shared" si="29"/>
        <v>Sep-21</v>
      </c>
    </row>
    <row r="1912" spans="1:23" x14ac:dyDescent="0.25">
      <c r="A1912" s="54" t="s">
        <v>317</v>
      </c>
      <c r="B1912" s="54" t="s">
        <v>428</v>
      </c>
      <c r="C1912" s="54" t="s">
        <v>263</v>
      </c>
      <c r="D1912" s="54" t="s">
        <v>429</v>
      </c>
      <c r="E1912" s="54" t="s">
        <v>9784</v>
      </c>
      <c r="F1912" s="71">
        <v>44461</v>
      </c>
      <c r="G1912" s="72">
        <v>587.21</v>
      </c>
      <c r="H1912" s="72">
        <v>49472.44</v>
      </c>
      <c r="I1912" s="54" t="s">
        <v>265</v>
      </c>
      <c r="J1912" s="54" t="s">
        <v>7274</v>
      </c>
      <c r="K1912" s="54" t="s">
        <v>9785</v>
      </c>
      <c r="L1912" s="54" t="s">
        <v>9786</v>
      </c>
      <c r="M1912" s="54" t="s">
        <v>9784</v>
      </c>
      <c r="N1912" s="54" t="s">
        <v>256</v>
      </c>
      <c r="O1912" s="54" t="s">
        <v>256</v>
      </c>
      <c r="P1912" s="54" t="s">
        <v>454</v>
      </c>
      <c r="Q1912" s="54" t="s">
        <v>256</v>
      </c>
      <c r="R1912" s="54" t="s">
        <v>431</v>
      </c>
      <c r="S1912" s="71"/>
      <c r="T1912" s="54" t="s">
        <v>256</v>
      </c>
      <c r="U1912" s="71">
        <v>44461</v>
      </c>
      <c r="V1912" s="54" t="s">
        <v>256</v>
      </c>
      <c r="W1912" t="str">
        <f t="shared" si="29"/>
        <v>Sep-21</v>
      </c>
    </row>
    <row r="1913" spans="1:23" x14ac:dyDescent="0.25">
      <c r="A1913" s="54" t="s">
        <v>318</v>
      </c>
      <c r="B1913" s="54" t="s">
        <v>428</v>
      </c>
      <c r="C1913" s="54" t="s">
        <v>263</v>
      </c>
      <c r="D1913" s="54" t="s">
        <v>429</v>
      </c>
      <c r="E1913" s="54" t="s">
        <v>9787</v>
      </c>
      <c r="F1913" s="71">
        <v>44443</v>
      </c>
      <c r="G1913" s="72">
        <v>24300</v>
      </c>
      <c r="H1913" s="72">
        <v>2047275</v>
      </c>
      <c r="I1913" s="54" t="s">
        <v>265</v>
      </c>
      <c r="J1913" s="54" t="s">
        <v>319</v>
      </c>
      <c r="K1913" s="54" t="s">
        <v>9788</v>
      </c>
      <c r="L1913" s="54" t="s">
        <v>9789</v>
      </c>
      <c r="M1913" s="54" t="s">
        <v>9787</v>
      </c>
      <c r="N1913" s="54" t="s">
        <v>256</v>
      </c>
      <c r="O1913" s="54" t="s">
        <v>256</v>
      </c>
      <c r="P1913" s="54" t="s">
        <v>320</v>
      </c>
      <c r="Q1913" s="54" t="s">
        <v>256</v>
      </c>
      <c r="R1913" s="54" t="s">
        <v>431</v>
      </c>
      <c r="S1913" s="71"/>
      <c r="T1913" s="54" t="s">
        <v>256</v>
      </c>
      <c r="U1913" s="71">
        <v>44443</v>
      </c>
      <c r="V1913" s="54" t="s">
        <v>256</v>
      </c>
      <c r="W1913" t="str">
        <f t="shared" si="29"/>
        <v>Sep-21</v>
      </c>
    </row>
    <row r="1914" spans="1:23" x14ac:dyDescent="0.25">
      <c r="A1914" s="54" t="s">
        <v>318</v>
      </c>
      <c r="B1914" s="54" t="s">
        <v>428</v>
      </c>
      <c r="C1914" s="54" t="s">
        <v>263</v>
      </c>
      <c r="D1914" s="54" t="s">
        <v>429</v>
      </c>
      <c r="E1914" s="54" t="s">
        <v>9790</v>
      </c>
      <c r="F1914" s="71">
        <v>44462</v>
      </c>
      <c r="G1914" s="72">
        <v>150235.12</v>
      </c>
      <c r="H1914" s="72">
        <v>12657308.859999999</v>
      </c>
      <c r="I1914" s="54" t="s">
        <v>265</v>
      </c>
      <c r="J1914" s="54" t="s">
        <v>319</v>
      </c>
      <c r="K1914" s="54" t="s">
        <v>9791</v>
      </c>
      <c r="L1914" s="54" t="s">
        <v>9792</v>
      </c>
      <c r="M1914" s="54" t="s">
        <v>9790</v>
      </c>
      <c r="N1914" s="54" t="s">
        <v>256</v>
      </c>
      <c r="O1914" s="54" t="s">
        <v>256</v>
      </c>
      <c r="P1914" s="54" t="s">
        <v>320</v>
      </c>
      <c r="Q1914" s="54" t="s">
        <v>256</v>
      </c>
      <c r="R1914" s="54" t="s">
        <v>431</v>
      </c>
      <c r="S1914" s="71"/>
      <c r="T1914" s="54" t="s">
        <v>256</v>
      </c>
      <c r="U1914" s="71">
        <v>44462</v>
      </c>
      <c r="V1914" s="54" t="s">
        <v>256</v>
      </c>
      <c r="W1914" t="str">
        <f t="shared" si="29"/>
        <v>Sep-21</v>
      </c>
    </row>
    <row r="1915" spans="1:23" x14ac:dyDescent="0.25">
      <c r="A1915" s="54" t="s">
        <v>318</v>
      </c>
      <c r="B1915" s="54" t="s">
        <v>428</v>
      </c>
      <c r="C1915" s="54" t="s">
        <v>263</v>
      </c>
      <c r="D1915" s="54" t="s">
        <v>429</v>
      </c>
      <c r="E1915" s="54" t="s">
        <v>9793</v>
      </c>
      <c r="F1915" s="71">
        <v>44446</v>
      </c>
      <c r="G1915" s="72">
        <v>11719.8</v>
      </c>
      <c r="H1915" s="72">
        <v>987393.15</v>
      </c>
      <c r="I1915" s="54" t="s">
        <v>265</v>
      </c>
      <c r="J1915" s="54" t="s">
        <v>7301</v>
      </c>
      <c r="K1915" s="54" t="s">
        <v>9794</v>
      </c>
      <c r="L1915" s="54" t="s">
        <v>9795</v>
      </c>
      <c r="M1915" s="54" t="s">
        <v>9793</v>
      </c>
      <c r="N1915" s="54" t="s">
        <v>256</v>
      </c>
      <c r="O1915" s="54" t="s">
        <v>256</v>
      </c>
      <c r="P1915" s="54" t="s">
        <v>7304</v>
      </c>
      <c r="Q1915" s="54" t="s">
        <v>256</v>
      </c>
      <c r="R1915" s="54" t="s">
        <v>431</v>
      </c>
      <c r="S1915" s="71"/>
      <c r="T1915" s="54" t="s">
        <v>256</v>
      </c>
      <c r="U1915" s="71">
        <v>44446</v>
      </c>
      <c r="V1915" s="54" t="s">
        <v>256</v>
      </c>
      <c r="W1915" t="str">
        <f t="shared" si="29"/>
        <v>Sep-21</v>
      </c>
    </row>
    <row r="1916" spans="1:23" x14ac:dyDescent="0.25">
      <c r="A1916" s="54" t="s">
        <v>318</v>
      </c>
      <c r="B1916" s="54" t="s">
        <v>428</v>
      </c>
      <c r="C1916" s="54" t="s">
        <v>263</v>
      </c>
      <c r="D1916" s="54" t="s">
        <v>429</v>
      </c>
      <c r="E1916" s="54" t="s">
        <v>9796</v>
      </c>
      <c r="F1916" s="71">
        <v>44454</v>
      </c>
      <c r="G1916" s="72">
        <v>1568.76</v>
      </c>
      <c r="H1916" s="72">
        <v>132168.03</v>
      </c>
      <c r="I1916" s="54" t="s">
        <v>265</v>
      </c>
      <c r="J1916" s="54" t="s">
        <v>7301</v>
      </c>
      <c r="K1916" s="54" t="s">
        <v>9797</v>
      </c>
      <c r="L1916" s="54" t="s">
        <v>9798</v>
      </c>
      <c r="M1916" s="54" t="s">
        <v>9796</v>
      </c>
      <c r="N1916" s="54" t="s">
        <v>256</v>
      </c>
      <c r="O1916" s="54" t="s">
        <v>256</v>
      </c>
      <c r="P1916" s="54" t="s">
        <v>7304</v>
      </c>
      <c r="Q1916" s="54" t="s">
        <v>256</v>
      </c>
      <c r="R1916" s="54" t="s">
        <v>431</v>
      </c>
      <c r="S1916" s="71"/>
      <c r="T1916" s="54" t="s">
        <v>256</v>
      </c>
      <c r="U1916" s="71">
        <v>44454</v>
      </c>
      <c r="V1916" s="54" t="s">
        <v>256</v>
      </c>
      <c r="W1916" t="str">
        <f t="shared" si="29"/>
        <v>Sep-21</v>
      </c>
    </row>
    <row r="1917" spans="1:23" x14ac:dyDescent="0.25">
      <c r="A1917" s="54" t="s">
        <v>318</v>
      </c>
      <c r="B1917" s="54" t="s">
        <v>428</v>
      </c>
      <c r="C1917" s="54" t="s">
        <v>263</v>
      </c>
      <c r="D1917" s="54" t="s">
        <v>429</v>
      </c>
      <c r="E1917" s="54" t="s">
        <v>9799</v>
      </c>
      <c r="F1917" s="71">
        <v>44462</v>
      </c>
      <c r="G1917" s="72">
        <v>14002.56</v>
      </c>
      <c r="H1917" s="72">
        <v>1179715.68</v>
      </c>
      <c r="I1917" s="54" t="s">
        <v>265</v>
      </c>
      <c r="J1917" s="54" t="s">
        <v>7301</v>
      </c>
      <c r="K1917" s="54" t="s">
        <v>9800</v>
      </c>
      <c r="L1917" s="54" t="s">
        <v>9801</v>
      </c>
      <c r="M1917" s="54" t="s">
        <v>9799</v>
      </c>
      <c r="N1917" s="54" t="s">
        <v>256</v>
      </c>
      <c r="O1917" s="54" t="s">
        <v>256</v>
      </c>
      <c r="P1917" s="54" t="s">
        <v>7304</v>
      </c>
      <c r="Q1917" s="54" t="s">
        <v>256</v>
      </c>
      <c r="R1917" s="54" t="s">
        <v>431</v>
      </c>
      <c r="S1917" s="71"/>
      <c r="T1917" s="54" t="s">
        <v>256</v>
      </c>
      <c r="U1917" s="71">
        <v>44462</v>
      </c>
      <c r="V1917" s="54" t="s">
        <v>256</v>
      </c>
      <c r="W1917" t="str">
        <f t="shared" si="29"/>
        <v>Sep-21</v>
      </c>
    </row>
    <row r="1918" spans="1:23" x14ac:dyDescent="0.25">
      <c r="A1918" s="54" t="s">
        <v>317</v>
      </c>
      <c r="B1918" s="54" t="s">
        <v>428</v>
      </c>
      <c r="C1918" s="54" t="s">
        <v>263</v>
      </c>
      <c r="D1918" s="54" t="s">
        <v>429</v>
      </c>
      <c r="E1918" s="54" t="s">
        <v>9802</v>
      </c>
      <c r="F1918" s="71">
        <v>44462</v>
      </c>
      <c r="G1918" s="72">
        <v>130.52000000000001</v>
      </c>
      <c r="H1918" s="72">
        <v>10996.31</v>
      </c>
      <c r="I1918" s="54" t="s">
        <v>265</v>
      </c>
      <c r="J1918" s="54" t="s">
        <v>595</v>
      </c>
      <c r="K1918" s="54" t="s">
        <v>9803</v>
      </c>
      <c r="L1918" s="54" t="s">
        <v>9804</v>
      </c>
      <c r="M1918" s="54" t="s">
        <v>9802</v>
      </c>
      <c r="N1918" s="54" t="s">
        <v>256</v>
      </c>
      <c r="O1918" s="54" t="s">
        <v>256</v>
      </c>
      <c r="P1918" s="54" t="s">
        <v>444</v>
      </c>
      <c r="Q1918" s="54" t="s">
        <v>256</v>
      </c>
      <c r="R1918" s="54" t="s">
        <v>431</v>
      </c>
      <c r="S1918" s="71"/>
      <c r="T1918" s="54" t="s">
        <v>256</v>
      </c>
      <c r="U1918" s="71">
        <v>44462</v>
      </c>
      <c r="V1918" s="54" t="s">
        <v>256</v>
      </c>
      <c r="W1918" t="str">
        <f t="shared" si="29"/>
        <v>Sep-21</v>
      </c>
    </row>
    <row r="1919" spans="1:23" x14ac:dyDescent="0.25">
      <c r="A1919" s="54" t="s">
        <v>317</v>
      </c>
      <c r="B1919" s="54" t="s">
        <v>428</v>
      </c>
      <c r="C1919" s="54" t="s">
        <v>263</v>
      </c>
      <c r="D1919" s="54" t="s">
        <v>429</v>
      </c>
      <c r="E1919" s="54" t="s">
        <v>9805</v>
      </c>
      <c r="F1919" s="71">
        <v>44466</v>
      </c>
      <c r="G1919" s="72">
        <v>104.36</v>
      </c>
      <c r="H1919" s="72">
        <v>8792.33</v>
      </c>
      <c r="I1919" s="54" t="s">
        <v>265</v>
      </c>
      <c r="J1919" s="54" t="s">
        <v>595</v>
      </c>
      <c r="K1919" s="54" t="s">
        <v>9806</v>
      </c>
      <c r="L1919" s="54" t="s">
        <v>9807</v>
      </c>
      <c r="M1919" s="54" t="s">
        <v>9805</v>
      </c>
      <c r="N1919" s="54" t="s">
        <v>256</v>
      </c>
      <c r="O1919" s="54" t="s">
        <v>256</v>
      </c>
      <c r="P1919" s="54" t="s">
        <v>444</v>
      </c>
      <c r="Q1919" s="54" t="s">
        <v>256</v>
      </c>
      <c r="R1919" s="54" t="s">
        <v>431</v>
      </c>
      <c r="S1919" s="71"/>
      <c r="T1919" s="54" t="s">
        <v>256</v>
      </c>
      <c r="U1919" s="71">
        <v>44466</v>
      </c>
      <c r="V1919" s="54" t="s">
        <v>256</v>
      </c>
      <c r="W1919" t="str">
        <f t="shared" si="29"/>
        <v>Sep-21</v>
      </c>
    </row>
    <row r="1920" spans="1:23" x14ac:dyDescent="0.25">
      <c r="A1920" s="54" t="s">
        <v>317</v>
      </c>
      <c r="B1920" s="54" t="s">
        <v>428</v>
      </c>
      <c r="C1920" s="54" t="s">
        <v>263</v>
      </c>
      <c r="D1920" s="54" t="s">
        <v>429</v>
      </c>
      <c r="E1920" s="54" t="s">
        <v>9808</v>
      </c>
      <c r="F1920" s="71">
        <v>44452</v>
      </c>
      <c r="G1920" s="72">
        <v>800.22</v>
      </c>
      <c r="H1920" s="72">
        <v>67418.539999999994</v>
      </c>
      <c r="I1920" s="54" t="s">
        <v>265</v>
      </c>
      <c r="J1920" s="54" t="s">
        <v>595</v>
      </c>
      <c r="K1920" s="54" t="s">
        <v>9809</v>
      </c>
      <c r="L1920" s="54" t="s">
        <v>9810</v>
      </c>
      <c r="M1920" s="54" t="s">
        <v>9808</v>
      </c>
      <c r="N1920" s="54" t="s">
        <v>256</v>
      </c>
      <c r="O1920" s="54" t="s">
        <v>256</v>
      </c>
      <c r="P1920" s="54" t="s">
        <v>444</v>
      </c>
      <c r="Q1920" s="54" t="s">
        <v>256</v>
      </c>
      <c r="R1920" s="54" t="s">
        <v>431</v>
      </c>
      <c r="S1920" s="71"/>
      <c r="T1920" s="54" t="s">
        <v>256</v>
      </c>
      <c r="U1920" s="71">
        <v>44452</v>
      </c>
      <c r="V1920" s="54" t="s">
        <v>256</v>
      </c>
      <c r="W1920" t="str">
        <f t="shared" si="29"/>
        <v>Sep-21</v>
      </c>
    </row>
    <row r="1921" spans="1:23" x14ac:dyDescent="0.25">
      <c r="A1921" s="54" t="s">
        <v>317</v>
      </c>
      <c r="B1921" s="54" t="s">
        <v>428</v>
      </c>
      <c r="C1921" s="54" t="s">
        <v>263</v>
      </c>
      <c r="D1921" s="54" t="s">
        <v>429</v>
      </c>
      <c r="E1921" s="54" t="s">
        <v>9811</v>
      </c>
      <c r="F1921" s="71">
        <v>44452</v>
      </c>
      <c r="G1921" s="72">
        <v>125.83</v>
      </c>
      <c r="H1921" s="72">
        <v>10601.18</v>
      </c>
      <c r="I1921" s="54" t="s">
        <v>265</v>
      </c>
      <c r="J1921" s="54" t="s">
        <v>595</v>
      </c>
      <c r="K1921" s="54" t="s">
        <v>9809</v>
      </c>
      <c r="L1921" s="54" t="s">
        <v>9812</v>
      </c>
      <c r="M1921" s="54" t="s">
        <v>9811</v>
      </c>
      <c r="N1921" s="54" t="s">
        <v>256</v>
      </c>
      <c r="O1921" s="54" t="s">
        <v>256</v>
      </c>
      <c r="P1921" s="54" t="s">
        <v>444</v>
      </c>
      <c r="Q1921" s="54" t="s">
        <v>256</v>
      </c>
      <c r="R1921" s="54" t="s">
        <v>431</v>
      </c>
      <c r="S1921" s="71"/>
      <c r="T1921" s="54" t="s">
        <v>256</v>
      </c>
      <c r="U1921" s="71">
        <v>44452</v>
      </c>
      <c r="V1921" s="54" t="s">
        <v>256</v>
      </c>
      <c r="W1921" t="str">
        <f t="shared" si="29"/>
        <v>Sep-21</v>
      </c>
    </row>
    <row r="1922" spans="1:23" x14ac:dyDescent="0.25">
      <c r="A1922" s="54" t="s">
        <v>317</v>
      </c>
      <c r="B1922" s="54" t="s">
        <v>428</v>
      </c>
      <c r="C1922" s="54" t="s">
        <v>263</v>
      </c>
      <c r="D1922" s="54" t="s">
        <v>429</v>
      </c>
      <c r="E1922" s="54" t="s">
        <v>9813</v>
      </c>
      <c r="F1922" s="71">
        <v>44452</v>
      </c>
      <c r="G1922" s="72">
        <v>579.41</v>
      </c>
      <c r="H1922" s="72">
        <v>48815.29</v>
      </c>
      <c r="I1922" s="54" t="s">
        <v>265</v>
      </c>
      <c r="J1922" s="54" t="s">
        <v>595</v>
      </c>
      <c r="K1922" s="54" t="s">
        <v>9809</v>
      </c>
      <c r="L1922" s="54" t="s">
        <v>9814</v>
      </c>
      <c r="M1922" s="54" t="s">
        <v>9813</v>
      </c>
      <c r="N1922" s="54" t="s">
        <v>256</v>
      </c>
      <c r="O1922" s="54" t="s">
        <v>256</v>
      </c>
      <c r="P1922" s="54" t="s">
        <v>444</v>
      </c>
      <c r="Q1922" s="54" t="s">
        <v>256</v>
      </c>
      <c r="R1922" s="54" t="s">
        <v>431</v>
      </c>
      <c r="S1922" s="71"/>
      <c r="T1922" s="54" t="s">
        <v>256</v>
      </c>
      <c r="U1922" s="71">
        <v>44452</v>
      </c>
      <c r="V1922" s="54" t="s">
        <v>256</v>
      </c>
      <c r="W1922" t="str">
        <f t="shared" ref="W1922:W1985" si="30">TEXT(F1922,"MMM-YY")</f>
        <v>Sep-21</v>
      </c>
    </row>
    <row r="1923" spans="1:23" x14ac:dyDescent="0.25">
      <c r="A1923" s="54" t="s">
        <v>317</v>
      </c>
      <c r="B1923" s="54" t="s">
        <v>428</v>
      </c>
      <c r="C1923" s="54" t="s">
        <v>263</v>
      </c>
      <c r="D1923" s="54" t="s">
        <v>429</v>
      </c>
      <c r="E1923" s="54" t="s">
        <v>9815</v>
      </c>
      <c r="F1923" s="71">
        <v>44452</v>
      </c>
      <c r="G1923" s="72">
        <v>1253.1099999999999</v>
      </c>
      <c r="H1923" s="72">
        <v>105574.52</v>
      </c>
      <c r="I1923" s="54" t="s">
        <v>265</v>
      </c>
      <c r="J1923" s="54" t="s">
        <v>595</v>
      </c>
      <c r="K1923" s="54" t="s">
        <v>9809</v>
      </c>
      <c r="L1923" s="54" t="s">
        <v>9816</v>
      </c>
      <c r="M1923" s="54" t="s">
        <v>9815</v>
      </c>
      <c r="N1923" s="54" t="s">
        <v>256</v>
      </c>
      <c r="O1923" s="54" t="s">
        <v>256</v>
      </c>
      <c r="P1923" s="54" t="s">
        <v>444</v>
      </c>
      <c r="Q1923" s="54" t="s">
        <v>256</v>
      </c>
      <c r="R1923" s="54" t="s">
        <v>431</v>
      </c>
      <c r="S1923" s="71"/>
      <c r="T1923" s="54" t="s">
        <v>256</v>
      </c>
      <c r="U1923" s="71">
        <v>44452</v>
      </c>
      <c r="V1923" s="54" t="s">
        <v>256</v>
      </c>
      <c r="W1923" t="str">
        <f t="shared" si="30"/>
        <v>Sep-21</v>
      </c>
    </row>
    <row r="1924" spans="1:23" x14ac:dyDescent="0.25">
      <c r="A1924" s="54" t="s">
        <v>317</v>
      </c>
      <c r="B1924" s="54" t="s">
        <v>428</v>
      </c>
      <c r="C1924" s="54" t="s">
        <v>263</v>
      </c>
      <c r="D1924" s="54" t="s">
        <v>429</v>
      </c>
      <c r="E1924" s="54" t="s">
        <v>9817</v>
      </c>
      <c r="F1924" s="71">
        <v>44452</v>
      </c>
      <c r="G1924" s="72">
        <v>37.630000000000003</v>
      </c>
      <c r="H1924" s="72">
        <v>3170.33</v>
      </c>
      <c r="I1924" s="54" t="s">
        <v>265</v>
      </c>
      <c r="J1924" s="54" t="s">
        <v>595</v>
      </c>
      <c r="K1924" s="54" t="s">
        <v>9809</v>
      </c>
      <c r="L1924" s="54" t="s">
        <v>9818</v>
      </c>
      <c r="M1924" s="54" t="s">
        <v>9817</v>
      </c>
      <c r="N1924" s="54" t="s">
        <v>256</v>
      </c>
      <c r="O1924" s="54" t="s">
        <v>256</v>
      </c>
      <c r="P1924" s="54" t="s">
        <v>444</v>
      </c>
      <c r="Q1924" s="54" t="s">
        <v>256</v>
      </c>
      <c r="R1924" s="54" t="s">
        <v>431</v>
      </c>
      <c r="S1924" s="71"/>
      <c r="T1924" s="54" t="s">
        <v>256</v>
      </c>
      <c r="U1924" s="71">
        <v>44452</v>
      </c>
      <c r="V1924" s="54" t="s">
        <v>256</v>
      </c>
      <c r="W1924" t="str">
        <f t="shared" si="30"/>
        <v>Sep-21</v>
      </c>
    </row>
    <row r="1925" spans="1:23" x14ac:dyDescent="0.25">
      <c r="A1925" s="54" t="s">
        <v>317</v>
      </c>
      <c r="B1925" s="54" t="s">
        <v>428</v>
      </c>
      <c r="C1925" s="54" t="s">
        <v>263</v>
      </c>
      <c r="D1925" s="54" t="s">
        <v>429</v>
      </c>
      <c r="E1925" s="54" t="s">
        <v>9819</v>
      </c>
      <c r="F1925" s="71">
        <v>44452</v>
      </c>
      <c r="G1925" s="72">
        <v>63.78</v>
      </c>
      <c r="H1925" s="72">
        <v>5373.47</v>
      </c>
      <c r="I1925" s="54" t="s">
        <v>265</v>
      </c>
      <c r="J1925" s="54" t="s">
        <v>595</v>
      </c>
      <c r="K1925" s="54" t="s">
        <v>9809</v>
      </c>
      <c r="L1925" s="54" t="s">
        <v>9820</v>
      </c>
      <c r="M1925" s="54" t="s">
        <v>9819</v>
      </c>
      <c r="N1925" s="54" t="s">
        <v>256</v>
      </c>
      <c r="O1925" s="54" t="s">
        <v>256</v>
      </c>
      <c r="P1925" s="54" t="s">
        <v>444</v>
      </c>
      <c r="Q1925" s="54" t="s">
        <v>256</v>
      </c>
      <c r="R1925" s="54" t="s">
        <v>431</v>
      </c>
      <c r="S1925" s="71"/>
      <c r="T1925" s="54" t="s">
        <v>256</v>
      </c>
      <c r="U1925" s="71">
        <v>44452</v>
      </c>
      <c r="V1925" s="54" t="s">
        <v>256</v>
      </c>
      <c r="W1925" t="str">
        <f t="shared" si="30"/>
        <v>Sep-21</v>
      </c>
    </row>
    <row r="1926" spans="1:23" x14ac:dyDescent="0.25">
      <c r="A1926" s="54" t="s">
        <v>317</v>
      </c>
      <c r="B1926" s="54" t="s">
        <v>428</v>
      </c>
      <c r="C1926" s="54" t="s">
        <v>263</v>
      </c>
      <c r="D1926" s="54" t="s">
        <v>429</v>
      </c>
      <c r="E1926" s="54" t="s">
        <v>9821</v>
      </c>
      <c r="F1926" s="71">
        <v>44455</v>
      </c>
      <c r="G1926" s="72">
        <v>62.68</v>
      </c>
      <c r="H1926" s="72">
        <v>5280.79</v>
      </c>
      <c r="I1926" s="54" t="s">
        <v>265</v>
      </c>
      <c r="J1926" s="54" t="s">
        <v>595</v>
      </c>
      <c r="K1926" s="54" t="s">
        <v>9809</v>
      </c>
      <c r="L1926" s="54" t="s">
        <v>9822</v>
      </c>
      <c r="M1926" s="54" t="s">
        <v>9821</v>
      </c>
      <c r="N1926" s="54" t="s">
        <v>256</v>
      </c>
      <c r="O1926" s="54" t="s">
        <v>256</v>
      </c>
      <c r="P1926" s="54" t="s">
        <v>444</v>
      </c>
      <c r="Q1926" s="54" t="s">
        <v>256</v>
      </c>
      <c r="R1926" s="54" t="s">
        <v>431</v>
      </c>
      <c r="S1926" s="71"/>
      <c r="T1926" s="54" t="s">
        <v>256</v>
      </c>
      <c r="U1926" s="71">
        <v>44455</v>
      </c>
      <c r="V1926" s="54" t="s">
        <v>256</v>
      </c>
      <c r="W1926" t="str">
        <f t="shared" si="30"/>
        <v>Sep-21</v>
      </c>
    </row>
    <row r="1927" spans="1:23" x14ac:dyDescent="0.25">
      <c r="A1927" s="54" t="s">
        <v>317</v>
      </c>
      <c r="B1927" s="54" t="s">
        <v>428</v>
      </c>
      <c r="C1927" s="54" t="s">
        <v>263</v>
      </c>
      <c r="D1927" s="54" t="s">
        <v>429</v>
      </c>
      <c r="E1927" s="54" t="s">
        <v>9823</v>
      </c>
      <c r="F1927" s="71">
        <v>44455</v>
      </c>
      <c r="G1927" s="72">
        <v>1616.26</v>
      </c>
      <c r="H1927" s="72">
        <v>136169.91</v>
      </c>
      <c r="I1927" s="54" t="s">
        <v>265</v>
      </c>
      <c r="J1927" s="54" t="s">
        <v>595</v>
      </c>
      <c r="K1927" s="54" t="s">
        <v>9809</v>
      </c>
      <c r="L1927" s="54" t="s">
        <v>9824</v>
      </c>
      <c r="M1927" s="54" t="s">
        <v>9823</v>
      </c>
      <c r="N1927" s="54" t="s">
        <v>256</v>
      </c>
      <c r="O1927" s="54" t="s">
        <v>256</v>
      </c>
      <c r="P1927" s="54" t="s">
        <v>444</v>
      </c>
      <c r="Q1927" s="54" t="s">
        <v>256</v>
      </c>
      <c r="R1927" s="54" t="s">
        <v>431</v>
      </c>
      <c r="S1927" s="71"/>
      <c r="T1927" s="54" t="s">
        <v>256</v>
      </c>
      <c r="U1927" s="71">
        <v>44455</v>
      </c>
      <c r="V1927" s="54" t="s">
        <v>256</v>
      </c>
      <c r="W1927" t="str">
        <f t="shared" si="30"/>
        <v>Sep-21</v>
      </c>
    </row>
    <row r="1928" spans="1:23" x14ac:dyDescent="0.25">
      <c r="A1928" s="54" t="s">
        <v>317</v>
      </c>
      <c r="B1928" s="54" t="s">
        <v>428</v>
      </c>
      <c r="C1928" s="54" t="s">
        <v>263</v>
      </c>
      <c r="D1928" s="54" t="s">
        <v>429</v>
      </c>
      <c r="E1928" s="54" t="s">
        <v>9825</v>
      </c>
      <c r="F1928" s="71">
        <v>44455</v>
      </c>
      <c r="G1928" s="72">
        <v>178.34</v>
      </c>
      <c r="H1928" s="72">
        <v>15025.15</v>
      </c>
      <c r="I1928" s="54" t="s">
        <v>265</v>
      </c>
      <c r="J1928" s="54" t="s">
        <v>595</v>
      </c>
      <c r="K1928" s="54" t="s">
        <v>9809</v>
      </c>
      <c r="L1928" s="54" t="s">
        <v>9826</v>
      </c>
      <c r="M1928" s="54" t="s">
        <v>9825</v>
      </c>
      <c r="N1928" s="54" t="s">
        <v>256</v>
      </c>
      <c r="O1928" s="54" t="s">
        <v>256</v>
      </c>
      <c r="P1928" s="54" t="s">
        <v>444</v>
      </c>
      <c r="Q1928" s="54" t="s">
        <v>256</v>
      </c>
      <c r="R1928" s="54" t="s">
        <v>431</v>
      </c>
      <c r="S1928" s="71"/>
      <c r="T1928" s="54" t="s">
        <v>256</v>
      </c>
      <c r="U1928" s="71">
        <v>44455</v>
      </c>
      <c r="V1928" s="54" t="s">
        <v>256</v>
      </c>
      <c r="W1928" t="str">
        <f t="shared" si="30"/>
        <v>Sep-21</v>
      </c>
    </row>
    <row r="1929" spans="1:23" x14ac:dyDescent="0.25">
      <c r="A1929" s="54" t="s">
        <v>317</v>
      </c>
      <c r="B1929" s="54" t="s">
        <v>428</v>
      </c>
      <c r="C1929" s="54" t="s">
        <v>263</v>
      </c>
      <c r="D1929" s="54" t="s">
        <v>429</v>
      </c>
      <c r="E1929" s="54" t="s">
        <v>9827</v>
      </c>
      <c r="F1929" s="71">
        <v>44455</v>
      </c>
      <c r="G1929" s="72">
        <v>77.959999999999994</v>
      </c>
      <c r="H1929" s="72">
        <v>6568.13</v>
      </c>
      <c r="I1929" s="54" t="s">
        <v>265</v>
      </c>
      <c r="J1929" s="54" t="s">
        <v>595</v>
      </c>
      <c r="K1929" s="54" t="s">
        <v>9809</v>
      </c>
      <c r="L1929" s="54" t="s">
        <v>9828</v>
      </c>
      <c r="M1929" s="54" t="s">
        <v>9827</v>
      </c>
      <c r="N1929" s="54" t="s">
        <v>256</v>
      </c>
      <c r="O1929" s="54" t="s">
        <v>256</v>
      </c>
      <c r="P1929" s="54" t="s">
        <v>444</v>
      </c>
      <c r="Q1929" s="54" t="s">
        <v>256</v>
      </c>
      <c r="R1929" s="54" t="s">
        <v>431</v>
      </c>
      <c r="S1929" s="71"/>
      <c r="T1929" s="54" t="s">
        <v>256</v>
      </c>
      <c r="U1929" s="71">
        <v>44455</v>
      </c>
      <c r="V1929" s="54" t="s">
        <v>256</v>
      </c>
      <c r="W1929" t="str">
        <f t="shared" si="30"/>
        <v>Sep-21</v>
      </c>
    </row>
    <row r="1930" spans="1:23" x14ac:dyDescent="0.25">
      <c r="A1930" s="54" t="s">
        <v>317</v>
      </c>
      <c r="B1930" s="54" t="s">
        <v>428</v>
      </c>
      <c r="C1930" s="54" t="s">
        <v>263</v>
      </c>
      <c r="D1930" s="54" t="s">
        <v>429</v>
      </c>
      <c r="E1930" s="54" t="s">
        <v>9829</v>
      </c>
      <c r="F1930" s="71">
        <v>44455</v>
      </c>
      <c r="G1930" s="72">
        <v>33.25</v>
      </c>
      <c r="H1930" s="72">
        <v>2801.31</v>
      </c>
      <c r="I1930" s="54" t="s">
        <v>265</v>
      </c>
      <c r="J1930" s="54" t="s">
        <v>595</v>
      </c>
      <c r="K1930" s="54" t="s">
        <v>9809</v>
      </c>
      <c r="L1930" s="54" t="s">
        <v>9830</v>
      </c>
      <c r="M1930" s="54" t="s">
        <v>9829</v>
      </c>
      <c r="N1930" s="54" t="s">
        <v>256</v>
      </c>
      <c r="O1930" s="54" t="s">
        <v>256</v>
      </c>
      <c r="P1930" s="54" t="s">
        <v>444</v>
      </c>
      <c r="Q1930" s="54" t="s">
        <v>256</v>
      </c>
      <c r="R1930" s="54" t="s">
        <v>431</v>
      </c>
      <c r="S1930" s="71"/>
      <c r="T1930" s="54" t="s">
        <v>256</v>
      </c>
      <c r="U1930" s="71">
        <v>44455</v>
      </c>
      <c r="V1930" s="54" t="s">
        <v>256</v>
      </c>
      <c r="W1930" t="str">
        <f t="shared" si="30"/>
        <v>Sep-21</v>
      </c>
    </row>
    <row r="1931" spans="1:23" x14ac:dyDescent="0.25">
      <c r="A1931" s="54" t="s">
        <v>317</v>
      </c>
      <c r="B1931" s="54" t="s">
        <v>428</v>
      </c>
      <c r="C1931" s="54" t="s">
        <v>263</v>
      </c>
      <c r="D1931" s="54" t="s">
        <v>429</v>
      </c>
      <c r="E1931" s="54" t="s">
        <v>9831</v>
      </c>
      <c r="F1931" s="71">
        <v>44455</v>
      </c>
      <c r="G1931" s="72">
        <v>4.18</v>
      </c>
      <c r="H1931" s="72">
        <v>352.17</v>
      </c>
      <c r="I1931" s="54" t="s">
        <v>265</v>
      </c>
      <c r="J1931" s="54" t="s">
        <v>595</v>
      </c>
      <c r="K1931" s="54" t="s">
        <v>9809</v>
      </c>
      <c r="L1931" s="54" t="s">
        <v>9832</v>
      </c>
      <c r="M1931" s="54" t="s">
        <v>9831</v>
      </c>
      <c r="N1931" s="54" t="s">
        <v>256</v>
      </c>
      <c r="O1931" s="54" t="s">
        <v>256</v>
      </c>
      <c r="P1931" s="54" t="s">
        <v>444</v>
      </c>
      <c r="Q1931" s="54" t="s">
        <v>256</v>
      </c>
      <c r="R1931" s="54" t="s">
        <v>431</v>
      </c>
      <c r="S1931" s="71"/>
      <c r="T1931" s="54" t="s">
        <v>256</v>
      </c>
      <c r="U1931" s="71">
        <v>44455</v>
      </c>
      <c r="V1931" s="54" t="s">
        <v>256</v>
      </c>
      <c r="W1931" t="str">
        <f t="shared" si="30"/>
        <v>Sep-21</v>
      </c>
    </row>
    <row r="1932" spans="1:23" x14ac:dyDescent="0.25">
      <c r="A1932" s="54" t="s">
        <v>317</v>
      </c>
      <c r="B1932" s="54" t="s">
        <v>428</v>
      </c>
      <c r="C1932" s="54" t="s">
        <v>263</v>
      </c>
      <c r="D1932" s="54" t="s">
        <v>429</v>
      </c>
      <c r="E1932" s="54" t="s">
        <v>9833</v>
      </c>
      <c r="F1932" s="71">
        <v>44455</v>
      </c>
      <c r="G1932" s="72">
        <v>64.790000000000006</v>
      </c>
      <c r="H1932" s="72">
        <v>5458.56</v>
      </c>
      <c r="I1932" s="54" t="s">
        <v>265</v>
      </c>
      <c r="J1932" s="54" t="s">
        <v>595</v>
      </c>
      <c r="K1932" s="54" t="s">
        <v>9809</v>
      </c>
      <c r="L1932" s="54" t="s">
        <v>9834</v>
      </c>
      <c r="M1932" s="54" t="s">
        <v>9833</v>
      </c>
      <c r="N1932" s="54" t="s">
        <v>256</v>
      </c>
      <c r="O1932" s="54" t="s">
        <v>256</v>
      </c>
      <c r="P1932" s="54" t="s">
        <v>444</v>
      </c>
      <c r="Q1932" s="54" t="s">
        <v>256</v>
      </c>
      <c r="R1932" s="54" t="s">
        <v>431</v>
      </c>
      <c r="S1932" s="71"/>
      <c r="T1932" s="54" t="s">
        <v>256</v>
      </c>
      <c r="U1932" s="71">
        <v>44455</v>
      </c>
      <c r="V1932" s="54" t="s">
        <v>256</v>
      </c>
      <c r="W1932" t="str">
        <f t="shared" si="30"/>
        <v>Sep-21</v>
      </c>
    </row>
    <row r="1933" spans="1:23" x14ac:dyDescent="0.25">
      <c r="A1933" s="54" t="s">
        <v>317</v>
      </c>
      <c r="B1933" s="54" t="s">
        <v>428</v>
      </c>
      <c r="C1933" s="54" t="s">
        <v>263</v>
      </c>
      <c r="D1933" s="54" t="s">
        <v>429</v>
      </c>
      <c r="E1933" s="54" t="s">
        <v>9835</v>
      </c>
      <c r="F1933" s="71">
        <v>44455</v>
      </c>
      <c r="G1933" s="72">
        <v>21.92</v>
      </c>
      <c r="H1933" s="72">
        <v>1846.76</v>
      </c>
      <c r="I1933" s="54" t="s">
        <v>265</v>
      </c>
      <c r="J1933" s="54" t="s">
        <v>595</v>
      </c>
      <c r="K1933" s="54" t="s">
        <v>9809</v>
      </c>
      <c r="L1933" s="54" t="s">
        <v>9836</v>
      </c>
      <c r="M1933" s="54" t="s">
        <v>9835</v>
      </c>
      <c r="N1933" s="54" t="s">
        <v>256</v>
      </c>
      <c r="O1933" s="54" t="s">
        <v>256</v>
      </c>
      <c r="P1933" s="54" t="s">
        <v>444</v>
      </c>
      <c r="Q1933" s="54" t="s">
        <v>256</v>
      </c>
      <c r="R1933" s="54" t="s">
        <v>431</v>
      </c>
      <c r="S1933" s="71"/>
      <c r="T1933" s="54" t="s">
        <v>256</v>
      </c>
      <c r="U1933" s="71">
        <v>44455</v>
      </c>
      <c r="V1933" s="54" t="s">
        <v>256</v>
      </c>
      <c r="W1933" t="str">
        <f t="shared" si="30"/>
        <v>Sep-21</v>
      </c>
    </row>
    <row r="1934" spans="1:23" x14ac:dyDescent="0.25">
      <c r="A1934" s="54" t="s">
        <v>317</v>
      </c>
      <c r="B1934" s="54" t="s">
        <v>428</v>
      </c>
      <c r="C1934" s="54" t="s">
        <v>263</v>
      </c>
      <c r="D1934" s="54" t="s">
        <v>429</v>
      </c>
      <c r="E1934" s="54" t="s">
        <v>9837</v>
      </c>
      <c r="F1934" s="71">
        <v>44455</v>
      </c>
      <c r="G1934" s="72">
        <v>39.799999999999997</v>
      </c>
      <c r="H1934" s="72">
        <v>3353.15</v>
      </c>
      <c r="I1934" s="54" t="s">
        <v>265</v>
      </c>
      <c r="J1934" s="54" t="s">
        <v>595</v>
      </c>
      <c r="K1934" s="54" t="s">
        <v>9809</v>
      </c>
      <c r="L1934" s="54" t="s">
        <v>9838</v>
      </c>
      <c r="M1934" s="54" t="s">
        <v>9837</v>
      </c>
      <c r="N1934" s="54" t="s">
        <v>256</v>
      </c>
      <c r="O1934" s="54" t="s">
        <v>256</v>
      </c>
      <c r="P1934" s="54" t="s">
        <v>444</v>
      </c>
      <c r="Q1934" s="54" t="s">
        <v>256</v>
      </c>
      <c r="R1934" s="54" t="s">
        <v>431</v>
      </c>
      <c r="S1934" s="71"/>
      <c r="T1934" s="54" t="s">
        <v>256</v>
      </c>
      <c r="U1934" s="71">
        <v>44455</v>
      </c>
      <c r="V1934" s="54" t="s">
        <v>256</v>
      </c>
      <c r="W1934" t="str">
        <f t="shared" si="30"/>
        <v>Sep-21</v>
      </c>
    </row>
    <row r="1935" spans="1:23" x14ac:dyDescent="0.25">
      <c r="A1935" s="54" t="s">
        <v>317</v>
      </c>
      <c r="B1935" s="54" t="s">
        <v>428</v>
      </c>
      <c r="C1935" s="54" t="s">
        <v>263</v>
      </c>
      <c r="D1935" s="54" t="s">
        <v>429</v>
      </c>
      <c r="E1935" s="54" t="s">
        <v>9839</v>
      </c>
      <c r="F1935" s="71">
        <v>44455</v>
      </c>
      <c r="G1935" s="72">
        <v>157.97</v>
      </c>
      <c r="H1935" s="72">
        <v>13308.97</v>
      </c>
      <c r="I1935" s="54" t="s">
        <v>265</v>
      </c>
      <c r="J1935" s="54" t="s">
        <v>595</v>
      </c>
      <c r="K1935" s="54" t="s">
        <v>9809</v>
      </c>
      <c r="L1935" s="54" t="s">
        <v>9840</v>
      </c>
      <c r="M1935" s="54" t="s">
        <v>9839</v>
      </c>
      <c r="N1935" s="54" t="s">
        <v>256</v>
      </c>
      <c r="O1935" s="54" t="s">
        <v>256</v>
      </c>
      <c r="P1935" s="54" t="s">
        <v>444</v>
      </c>
      <c r="Q1935" s="54" t="s">
        <v>256</v>
      </c>
      <c r="R1935" s="54" t="s">
        <v>431</v>
      </c>
      <c r="S1935" s="71"/>
      <c r="T1935" s="54" t="s">
        <v>256</v>
      </c>
      <c r="U1935" s="71">
        <v>44455</v>
      </c>
      <c r="V1935" s="54" t="s">
        <v>256</v>
      </c>
      <c r="W1935" t="str">
        <f t="shared" si="30"/>
        <v>Sep-21</v>
      </c>
    </row>
    <row r="1936" spans="1:23" x14ac:dyDescent="0.25">
      <c r="A1936" s="54" t="s">
        <v>317</v>
      </c>
      <c r="B1936" s="54" t="s">
        <v>428</v>
      </c>
      <c r="C1936" s="54" t="s">
        <v>263</v>
      </c>
      <c r="D1936" s="54" t="s">
        <v>429</v>
      </c>
      <c r="E1936" s="54" t="s">
        <v>9841</v>
      </c>
      <c r="F1936" s="71">
        <v>44457</v>
      </c>
      <c r="G1936" s="72">
        <v>1830.43</v>
      </c>
      <c r="H1936" s="72">
        <v>154213.73000000001</v>
      </c>
      <c r="I1936" s="54" t="s">
        <v>265</v>
      </c>
      <c r="J1936" s="54" t="s">
        <v>595</v>
      </c>
      <c r="K1936" s="54" t="s">
        <v>9809</v>
      </c>
      <c r="L1936" s="54" t="s">
        <v>9842</v>
      </c>
      <c r="M1936" s="54" t="s">
        <v>9841</v>
      </c>
      <c r="N1936" s="54" t="s">
        <v>256</v>
      </c>
      <c r="O1936" s="54" t="s">
        <v>256</v>
      </c>
      <c r="P1936" s="54" t="s">
        <v>444</v>
      </c>
      <c r="Q1936" s="54" t="s">
        <v>256</v>
      </c>
      <c r="R1936" s="54" t="s">
        <v>431</v>
      </c>
      <c r="S1936" s="71"/>
      <c r="T1936" s="54" t="s">
        <v>256</v>
      </c>
      <c r="U1936" s="71">
        <v>44457</v>
      </c>
      <c r="V1936" s="54" t="s">
        <v>256</v>
      </c>
      <c r="W1936" t="str">
        <f t="shared" si="30"/>
        <v>Sep-21</v>
      </c>
    </row>
    <row r="1937" spans="1:23" x14ac:dyDescent="0.25">
      <c r="A1937" s="54" t="s">
        <v>317</v>
      </c>
      <c r="B1937" s="54" t="s">
        <v>428</v>
      </c>
      <c r="C1937" s="54" t="s">
        <v>263</v>
      </c>
      <c r="D1937" s="54" t="s">
        <v>429</v>
      </c>
      <c r="E1937" s="54" t="s">
        <v>9843</v>
      </c>
      <c r="F1937" s="71">
        <v>44457</v>
      </c>
      <c r="G1937" s="72">
        <v>461.18</v>
      </c>
      <c r="H1937" s="72">
        <v>38854.42</v>
      </c>
      <c r="I1937" s="54" t="s">
        <v>265</v>
      </c>
      <c r="J1937" s="54" t="s">
        <v>595</v>
      </c>
      <c r="K1937" s="54" t="s">
        <v>9809</v>
      </c>
      <c r="L1937" s="54" t="s">
        <v>9844</v>
      </c>
      <c r="M1937" s="54" t="s">
        <v>9843</v>
      </c>
      <c r="N1937" s="54" t="s">
        <v>256</v>
      </c>
      <c r="O1937" s="54" t="s">
        <v>256</v>
      </c>
      <c r="P1937" s="54" t="s">
        <v>444</v>
      </c>
      <c r="Q1937" s="54" t="s">
        <v>256</v>
      </c>
      <c r="R1937" s="54" t="s">
        <v>431</v>
      </c>
      <c r="S1937" s="71"/>
      <c r="T1937" s="54" t="s">
        <v>256</v>
      </c>
      <c r="U1937" s="71">
        <v>44457</v>
      </c>
      <c r="V1937" s="54" t="s">
        <v>256</v>
      </c>
      <c r="W1937" t="str">
        <f t="shared" si="30"/>
        <v>Sep-21</v>
      </c>
    </row>
    <row r="1938" spans="1:23" x14ac:dyDescent="0.25">
      <c r="A1938" s="54" t="s">
        <v>317</v>
      </c>
      <c r="B1938" s="54" t="s">
        <v>428</v>
      </c>
      <c r="C1938" s="54" t="s">
        <v>263</v>
      </c>
      <c r="D1938" s="54" t="s">
        <v>429</v>
      </c>
      <c r="E1938" s="54" t="s">
        <v>9845</v>
      </c>
      <c r="F1938" s="71">
        <v>44457</v>
      </c>
      <c r="G1938" s="72">
        <v>379.81</v>
      </c>
      <c r="H1938" s="72">
        <v>31998.99</v>
      </c>
      <c r="I1938" s="54" t="s">
        <v>265</v>
      </c>
      <c r="J1938" s="54" t="s">
        <v>595</v>
      </c>
      <c r="K1938" s="54" t="s">
        <v>9809</v>
      </c>
      <c r="L1938" s="54" t="s">
        <v>9846</v>
      </c>
      <c r="M1938" s="54" t="s">
        <v>9845</v>
      </c>
      <c r="N1938" s="54" t="s">
        <v>256</v>
      </c>
      <c r="O1938" s="54" t="s">
        <v>256</v>
      </c>
      <c r="P1938" s="54" t="s">
        <v>444</v>
      </c>
      <c r="Q1938" s="54" t="s">
        <v>256</v>
      </c>
      <c r="R1938" s="54" t="s">
        <v>431</v>
      </c>
      <c r="S1938" s="71"/>
      <c r="T1938" s="54" t="s">
        <v>256</v>
      </c>
      <c r="U1938" s="71">
        <v>44457</v>
      </c>
      <c r="V1938" s="54" t="s">
        <v>256</v>
      </c>
      <c r="W1938" t="str">
        <f t="shared" si="30"/>
        <v>Sep-21</v>
      </c>
    </row>
    <row r="1939" spans="1:23" x14ac:dyDescent="0.25">
      <c r="A1939" s="54" t="s">
        <v>317</v>
      </c>
      <c r="B1939" s="54" t="s">
        <v>428</v>
      </c>
      <c r="C1939" s="54" t="s">
        <v>263</v>
      </c>
      <c r="D1939" s="54" t="s">
        <v>429</v>
      </c>
      <c r="E1939" s="54" t="s">
        <v>9847</v>
      </c>
      <c r="F1939" s="71">
        <v>44457</v>
      </c>
      <c r="G1939" s="72">
        <v>76.400000000000006</v>
      </c>
      <c r="H1939" s="72">
        <v>6436.7</v>
      </c>
      <c r="I1939" s="54" t="s">
        <v>265</v>
      </c>
      <c r="J1939" s="54" t="s">
        <v>595</v>
      </c>
      <c r="K1939" s="54" t="s">
        <v>9809</v>
      </c>
      <c r="L1939" s="54" t="s">
        <v>9848</v>
      </c>
      <c r="M1939" s="54" t="s">
        <v>9847</v>
      </c>
      <c r="N1939" s="54" t="s">
        <v>256</v>
      </c>
      <c r="O1939" s="54" t="s">
        <v>256</v>
      </c>
      <c r="P1939" s="54" t="s">
        <v>444</v>
      </c>
      <c r="Q1939" s="54" t="s">
        <v>256</v>
      </c>
      <c r="R1939" s="54" t="s">
        <v>431</v>
      </c>
      <c r="S1939" s="71"/>
      <c r="T1939" s="54" t="s">
        <v>256</v>
      </c>
      <c r="U1939" s="71">
        <v>44457</v>
      </c>
      <c r="V1939" s="54" t="s">
        <v>256</v>
      </c>
      <c r="W1939" t="str">
        <f t="shared" si="30"/>
        <v>Sep-21</v>
      </c>
    </row>
    <row r="1940" spans="1:23" x14ac:dyDescent="0.25">
      <c r="A1940" s="54" t="s">
        <v>317</v>
      </c>
      <c r="B1940" s="54" t="s">
        <v>428</v>
      </c>
      <c r="C1940" s="54" t="s">
        <v>263</v>
      </c>
      <c r="D1940" s="54" t="s">
        <v>429</v>
      </c>
      <c r="E1940" s="54" t="s">
        <v>9849</v>
      </c>
      <c r="F1940" s="71">
        <v>44452</v>
      </c>
      <c r="G1940" s="72">
        <v>171.05</v>
      </c>
      <c r="H1940" s="72">
        <v>14410.96</v>
      </c>
      <c r="I1940" s="54" t="s">
        <v>265</v>
      </c>
      <c r="J1940" s="54" t="s">
        <v>595</v>
      </c>
      <c r="K1940" s="54" t="s">
        <v>9809</v>
      </c>
      <c r="L1940" s="54" t="s">
        <v>9850</v>
      </c>
      <c r="M1940" s="54" t="s">
        <v>9849</v>
      </c>
      <c r="N1940" s="54" t="s">
        <v>256</v>
      </c>
      <c r="O1940" s="54" t="s">
        <v>256</v>
      </c>
      <c r="P1940" s="54" t="s">
        <v>444</v>
      </c>
      <c r="Q1940" s="54" t="s">
        <v>256</v>
      </c>
      <c r="R1940" s="54" t="s">
        <v>431</v>
      </c>
      <c r="S1940" s="71"/>
      <c r="T1940" s="54" t="s">
        <v>256</v>
      </c>
      <c r="U1940" s="71">
        <v>44452</v>
      </c>
      <c r="V1940" s="54" t="s">
        <v>256</v>
      </c>
      <c r="W1940" t="str">
        <f t="shared" si="30"/>
        <v>Sep-21</v>
      </c>
    </row>
    <row r="1941" spans="1:23" x14ac:dyDescent="0.25">
      <c r="A1941" s="54" t="s">
        <v>317</v>
      </c>
      <c r="B1941" s="54" t="s">
        <v>428</v>
      </c>
      <c r="C1941" s="54" t="s">
        <v>263</v>
      </c>
      <c r="D1941" s="54" t="s">
        <v>429</v>
      </c>
      <c r="E1941" s="54" t="s">
        <v>9851</v>
      </c>
      <c r="F1941" s="71">
        <v>44452</v>
      </c>
      <c r="G1941" s="72">
        <v>5339.49</v>
      </c>
      <c r="H1941" s="72">
        <v>449852.03</v>
      </c>
      <c r="I1941" s="54" t="s">
        <v>265</v>
      </c>
      <c r="J1941" s="54" t="s">
        <v>595</v>
      </c>
      <c r="K1941" s="54" t="s">
        <v>9809</v>
      </c>
      <c r="L1941" s="54" t="s">
        <v>9852</v>
      </c>
      <c r="M1941" s="54" t="s">
        <v>9851</v>
      </c>
      <c r="N1941" s="54" t="s">
        <v>256</v>
      </c>
      <c r="O1941" s="54" t="s">
        <v>256</v>
      </c>
      <c r="P1941" s="54" t="s">
        <v>444</v>
      </c>
      <c r="Q1941" s="54" t="s">
        <v>256</v>
      </c>
      <c r="R1941" s="54" t="s">
        <v>431</v>
      </c>
      <c r="S1941" s="71"/>
      <c r="T1941" s="54" t="s">
        <v>256</v>
      </c>
      <c r="U1941" s="71">
        <v>44452</v>
      </c>
      <c r="V1941" s="54" t="s">
        <v>256</v>
      </c>
      <c r="W1941" t="str">
        <f t="shared" si="30"/>
        <v>Sep-21</v>
      </c>
    </row>
    <row r="1942" spans="1:23" x14ac:dyDescent="0.25">
      <c r="A1942" s="54" t="s">
        <v>317</v>
      </c>
      <c r="B1942" s="54" t="s">
        <v>428</v>
      </c>
      <c r="C1942" s="54" t="s">
        <v>263</v>
      </c>
      <c r="D1942" s="54" t="s">
        <v>429</v>
      </c>
      <c r="E1942" s="54" t="s">
        <v>9853</v>
      </c>
      <c r="F1942" s="71">
        <v>44452</v>
      </c>
      <c r="G1942" s="72">
        <v>47.86</v>
      </c>
      <c r="H1942" s="72">
        <v>4032.21</v>
      </c>
      <c r="I1942" s="54" t="s">
        <v>265</v>
      </c>
      <c r="J1942" s="54" t="s">
        <v>595</v>
      </c>
      <c r="K1942" s="54" t="s">
        <v>9809</v>
      </c>
      <c r="L1942" s="54" t="s">
        <v>9854</v>
      </c>
      <c r="M1942" s="54" t="s">
        <v>9853</v>
      </c>
      <c r="N1942" s="54" t="s">
        <v>256</v>
      </c>
      <c r="O1942" s="54" t="s">
        <v>256</v>
      </c>
      <c r="P1942" s="54" t="s">
        <v>444</v>
      </c>
      <c r="Q1942" s="54" t="s">
        <v>256</v>
      </c>
      <c r="R1942" s="54" t="s">
        <v>431</v>
      </c>
      <c r="S1942" s="71"/>
      <c r="T1942" s="54" t="s">
        <v>256</v>
      </c>
      <c r="U1942" s="71">
        <v>44452</v>
      </c>
      <c r="V1942" s="54" t="s">
        <v>256</v>
      </c>
      <c r="W1942" t="str">
        <f t="shared" si="30"/>
        <v>Sep-21</v>
      </c>
    </row>
    <row r="1943" spans="1:23" x14ac:dyDescent="0.25">
      <c r="A1943" s="54" t="s">
        <v>317</v>
      </c>
      <c r="B1943" s="54" t="s">
        <v>428</v>
      </c>
      <c r="C1943" s="54" t="s">
        <v>263</v>
      </c>
      <c r="D1943" s="54" t="s">
        <v>429</v>
      </c>
      <c r="E1943" s="54" t="s">
        <v>9855</v>
      </c>
      <c r="F1943" s="71">
        <v>44452</v>
      </c>
      <c r="G1943" s="72">
        <v>25.13</v>
      </c>
      <c r="H1943" s="72">
        <v>2117.1999999999998</v>
      </c>
      <c r="I1943" s="54" t="s">
        <v>265</v>
      </c>
      <c r="J1943" s="54" t="s">
        <v>595</v>
      </c>
      <c r="K1943" s="54" t="s">
        <v>9809</v>
      </c>
      <c r="L1943" s="54" t="s">
        <v>9856</v>
      </c>
      <c r="M1943" s="54" t="s">
        <v>9855</v>
      </c>
      <c r="N1943" s="54" t="s">
        <v>256</v>
      </c>
      <c r="O1943" s="54" t="s">
        <v>256</v>
      </c>
      <c r="P1943" s="54" t="s">
        <v>444</v>
      </c>
      <c r="Q1943" s="54" t="s">
        <v>256</v>
      </c>
      <c r="R1943" s="54" t="s">
        <v>431</v>
      </c>
      <c r="S1943" s="71"/>
      <c r="T1943" s="54" t="s">
        <v>256</v>
      </c>
      <c r="U1943" s="71">
        <v>44452</v>
      </c>
      <c r="V1943" s="54" t="s">
        <v>256</v>
      </c>
      <c r="W1943" t="str">
        <f t="shared" si="30"/>
        <v>Sep-21</v>
      </c>
    </row>
    <row r="1944" spans="1:23" x14ac:dyDescent="0.25">
      <c r="A1944" s="54" t="s">
        <v>317</v>
      </c>
      <c r="B1944" s="54" t="s">
        <v>428</v>
      </c>
      <c r="C1944" s="54" t="s">
        <v>263</v>
      </c>
      <c r="D1944" s="54" t="s">
        <v>429</v>
      </c>
      <c r="E1944" s="54" t="s">
        <v>9857</v>
      </c>
      <c r="F1944" s="71">
        <v>44452</v>
      </c>
      <c r="G1944" s="72">
        <v>7878.85</v>
      </c>
      <c r="H1944" s="72">
        <v>663793.11</v>
      </c>
      <c r="I1944" s="54" t="s">
        <v>265</v>
      </c>
      <c r="J1944" s="54" t="s">
        <v>595</v>
      </c>
      <c r="K1944" s="54" t="s">
        <v>9809</v>
      </c>
      <c r="L1944" s="54" t="s">
        <v>9858</v>
      </c>
      <c r="M1944" s="54" t="s">
        <v>9857</v>
      </c>
      <c r="N1944" s="54" t="s">
        <v>256</v>
      </c>
      <c r="O1944" s="54" t="s">
        <v>256</v>
      </c>
      <c r="P1944" s="54" t="s">
        <v>444</v>
      </c>
      <c r="Q1944" s="54" t="s">
        <v>256</v>
      </c>
      <c r="R1944" s="54" t="s">
        <v>431</v>
      </c>
      <c r="S1944" s="71"/>
      <c r="T1944" s="54" t="s">
        <v>256</v>
      </c>
      <c r="U1944" s="71">
        <v>44452</v>
      </c>
      <c r="V1944" s="54" t="s">
        <v>256</v>
      </c>
      <c r="W1944" t="str">
        <f t="shared" si="30"/>
        <v>Sep-21</v>
      </c>
    </row>
    <row r="1945" spans="1:23" x14ac:dyDescent="0.25">
      <c r="A1945" s="54" t="s">
        <v>317</v>
      </c>
      <c r="B1945" s="54" t="s">
        <v>428</v>
      </c>
      <c r="C1945" s="54" t="s">
        <v>263</v>
      </c>
      <c r="D1945" s="54" t="s">
        <v>429</v>
      </c>
      <c r="E1945" s="54" t="s">
        <v>9859</v>
      </c>
      <c r="F1945" s="71">
        <v>44452</v>
      </c>
      <c r="G1945" s="72">
        <v>4171.37</v>
      </c>
      <c r="H1945" s="72">
        <v>351437.92</v>
      </c>
      <c r="I1945" s="54" t="s">
        <v>265</v>
      </c>
      <c r="J1945" s="54" t="s">
        <v>595</v>
      </c>
      <c r="K1945" s="54" t="s">
        <v>9809</v>
      </c>
      <c r="L1945" s="54" t="s">
        <v>9860</v>
      </c>
      <c r="M1945" s="54" t="s">
        <v>9859</v>
      </c>
      <c r="N1945" s="54" t="s">
        <v>256</v>
      </c>
      <c r="O1945" s="54" t="s">
        <v>256</v>
      </c>
      <c r="P1945" s="54" t="s">
        <v>444</v>
      </c>
      <c r="Q1945" s="54" t="s">
        <v>256</v>
      </c>
      <c r="R1945" s="54" t="s">
        <v>431</v>
      </c>
      <c r="S1945" s="71"/>
      <c r="T1945" s="54" t="s">
        <v>256</v>
      </c>
      <c r="U1945" s="71">
        <v>44452</v>
      </c>
      <c r="V1945" s="54" t="s">
        <v>256</v>
      </c>
      <c r="W1945" t="str">
        <f t="shared" si="30"/>
        <v>Sep-21</v>
      </c>
    </row>
    <row r="1946" spans="1:23" x14ac:dyDescent="0.25">
      <c r="A1946" s="54" t="s">
        <v>317</v>
      </c>
      <c r="B1946" s="54" t="s">
        <v>428</v>
      </c>
      <c r="C1946" s="54" t="s">
        <v>263</v>
      </c>
      <c r="D1946" s="54" t="s">
        <v>429</v>
      </c>
      <c r="E1946" s="54" t="s">
        <v>9861</v>
      </c>
      <c r="F1946" s="71">
        <v>44452</v>
      </c>
      <c r="G1946" s="72">
        <v>11592.66</v>
      </c>
      <c r="H1946" s="72">
        <v>976681.61</v>
      </c>
      <c r="I1946" s="54" t="s">
        <v>265</v>
      </c>
      <c r="J1946" s="54" t="s">
        <v>595</v>
      </c>
      <c r="K1946" s="54" t="s">
        <v>9809</v>
      </c>
      <c r="L1946" s="54" t="s">
        <v>9862</v>
      </c>
      <c r="M1946" s="54" t="s">
        <v>9861</v>
      </c>
      <c r="N1946" s="54" t="s">
        <v>256</v>
      </c>
      <c r="O1946" s="54" t="s">
        <v>256</v>
      </c>
      <c r="P1946" s="54" t="s">
        <v>444</v>
      </c>
      <c r="Q1946" s="54" t="s">
        <v>256</v>
      </c>
      <c r="R1946" s="54" t="s">
        <v>431</v>
      </c>
      <c r="S1946" s="71"/>
      <c r="T1946" s="54" t="s">
        <v>256</v>
      </c>
      <c r="U1946" s="71">
        <v>44452</v>
      </c>
      <c r="V1946" s="54" t="s">
        <v>256</v>
      </c>
      <c r="W1946" t="str">
        <f t="shared" si="30"/>
        <v>Sep-21</v>
      </c>
    </row>
    <row r="1947" spans="1:23" x14ac:dyDescent="0.25">
      <c r="A1947" s="54" t="s">
        <v>317</v>
      </c>
      <c r="B1947" s="54" t="s">
        <v>428</v>
      </c>
      <c r="C1947" s="54" t="s">
        <v>263</v>
      </c>
      <c r="D1947" s="54" t="s">
        <v>429</v>
      </c>
      <c r="E1947" s="54" t="s">
        <v>9863</v>
      </c>
      <c r="F1947" s="71">
        <v>44453</v>
      </c>
      <c r="G1947" s="72">
        <v>345.41</v>
      </c>
      <c r="H1947" s="72">
        <v>29100.79</v>
      </c>
      <c r="I1947" s="54" t="s">
        <v>265</v>
      </c>
      <c r="J1947" s="54" t="s">
        <v>595</v>
      </c>
      <c r="K1947" s="54" t="s">
        <v>7402</v>
      </c>
      <c r="L1947" s="54" t="s">
        <v>9864</v>
      </c>
      <c r="M1947" s="54" t="s">
        <v>9863</v>
      </c>
      <c r="N1947" s="54" t="s">
        <v>256</v>
      </c>
      <c r="O1947" s="54" t="s">
        <v>256</v>
      </c>
      <c r="P1947" s="54" t="s">
        <v>444</v>
      </c>
      <c r="Q1947" s="54" t="s">
        <v>256</v>
      </c>
      <c r="R1947" s="54" t="s">
        <v>431</v>
      </c>
      <c r="S1947" s="71"/>
      <c r="T1947" s="54" t="s">
        <v>256</v>
      </c>
      <c r="U1947" s="71">
        <v>44453</v>
      </c>
      <c r="V1947" s="54" t="s">
        <v>256</v>
      </c>
      <c r="W1947" t="str">
        <f t="shared" si="30"/>
        <v>Sep-21</v>
      </c>
    </row>
    <row r="1948" spans="1:23" x14ac:dyDescent="0.25">
      <c r="A1948" s="54" t="s">
        <v>317</v>
      </c>
      <c r="B1948" s="54" t="s">
        <v>428</v>
      </c>
      <c r="C1948" s="54" t="s">
        <v>263</v>
      </c>
      <c r="D1948" s="54" t="s">
        <v>429</v>
      </c>
      <c r="E1948" s="54" t="s">
        <v>9865</v>
      </c>
      <c r="F1948" s="71">
        <v>44440</v>
      </c>
      <c r="G1948" s="72">
        <v>129.77000000000001</v>
      </c>
      <c r="H1948" s="72">
        <v>10933.12</v>
      </c>
      <c r="I1948" s="54" t="s">
        <v>265</v>
      </c>
      <c r="J1948" s="54" t="s">
        <v>595</v>
      </c>
      <c r="K1948" s="54" t="s">
        <v>7346</v>
      </c>
      <c r="L1948" s="54" t="s">
        <v>9866</v>
      </c>
      <c r="M1948" s="54" t="s">
        <v>9865</v>
      </c>
      <c r="N1948" s="54" t="s">
        <v>256</v>
      </c>
      <c r="O1948" s="54" t="s">
        <v>256</v>
      </c>
      <c r="P1948" s="54" t="s">
        <v>444</v>
      </c>
      <c r="Q1948" s="54" t="s">
        <v>256</v>
      </c>
      <c r="R1948" s="54" t="s">
        <v>431</v>
      </c>
      <c r="S1948" s="71"/>
      <c r="T1948" s="54" t="s">
        <v>256</v>
      </c>
      <c r="U1948" s="71">
        <v>44440</v>
      </c>
      <c r="V1948" s="54" t="s">
        <v>256</v>
      </c>
      <c r="W1948" t="str">
        <f t="shared" si="30"/>
        <v>Sep-21</v>
      </c>
    </row>
    <row r="1949" spans="1:23" x14ac:dyDescent="0.25">
      <c r="A1949" s="54" t="s">
        <v>317</v>
      </c>
      <c r="B1949" s="54" t="s">
        <v>428</v>
      </c>
      <c r="C1949" s="54" t="s">
        <v>263</v>
      </c>
      <c r="D1949" s="54" t="s">
        <v>429</v>
      </c>
      <c r="E1949" s="54" t="s">
        <v>9867</v>
      </c>
      <c r="F1949" s="71">
        <v>44457</v>
      </c>
      <c r="G1949" s="72">
        <v>508.8</v>
      </c>
      <c r="H1949" s="72">
        <v>42866.400000000001</v>
      </c>
      <c r="I1949" s="54" t="s">
        <v>265</v>
      </c>
      <c r="J1949" s="54" t="s">
        <v>595</v>
      </c>
      <c r="K1949" s="54" t="s">
        <v>7346</v>
      </c>
      <c r="L1949" s="54" t="s">
        <v>9868</v>
      </c>
      <c r="M1949" s="54" t="s">
        <v>9867</v>
      </c>
      <c r="N1949" s="54" t="s">
        <v>256</v>
      </c>
      <c r="O1949" s="54" t="s">
        <v>256</v>
      </c>
      <c r="P1949" s="54" t="s">
        <v>444</v>
      </c>
      <c r="Q1949" s="54" t="s">
        <v>256</v>
      </c>
      <c r="R1949" s="54" t="s">
        <v>431</v>
      </c>
      <c r="S1949" s="71"/>
      <c r="T1949" s="54" t="s">
        <v>256</v>
      </c>
      <c r="U1949" s="71">
        <v>44457</v>
      </c>
      <c r="V1949" s="54" t="s">
        <v>256</v>
      </c>
      <c r="W1949" t="str">
        <f t="shared" si="30"/>
        <v>Sep-21</v>
      </c>
    </row>
    <row r="1950" spans="1:23" x14ac:dyDescent="0.25">
      <c r="A1950" s="54" t="s">
        <v>317</v>
      </c>
      <c r="B1950" s="54" t="s">
        <v>428</v>
      </c>
      <c r="C1950" s="54" t="s">
        <v>263</v>
      </c>
      <c r="D1950" s="54" t="s">
        <v>429</v>
      </c>
      <c r="E1950" s="54" t="s">
        <v>9869</v>
      </c>
      <c r="F1950" s="71">
        <v>44454</v>
      </c>
      <c r="G1950" s="72">
        <v>316.91000000000003</v>
      </c>
      <c r="H1950" s="72">
        <v>26699.67</v>
      </c>
      <c r="I1950" s="54" t="s">
        <v>265</v>
      </c>
      <c r="J1950" s="54" t="s">
        <v>595</v>
      </c>
      <c r="K1950" s="54" t="s">
        <v>7373</v>
      </c>
      <c r="L1950" s="54" t="s">
        <v>9870</v>
      </c>
      <c r="M1950" s="54" t="s">
        <v>9869</v>
      </c>
      <c r="N1950" s="54" t="s">
        <v>256</v>
      </c>
      <c r="O1950" s="54" t="s">
        <v>256</v>
      </c>
      <c r="P1950" s="54" t="s">
        <v>444</v>
      </c>
      <c r="Q1950" s="54" t="s">
        <v>256</v>
      </c>
      <c r="R1950" s="54" t="s">
        <v>431</v>
      </c>
      <c r="S1950" s="71"/>
      <c r="T1950" s="54" t="s">
        <v>256</v>
      </c>
      <c r="U1950" s="71">
        <v>44454</v>
      </c>
      <c r="V1950" s="54" t="s">
        <v>256</v>
      </c>
      <c r="W1950" t="str">
        <f t="shared" si="30"/>
        <v>Sep-21</v>
      </c>
    </row>
    <row r="1951" spans="1:23" x14ac:dyDescent="0.25">
      <c r="A1951" s="54" t="s">
        <v>317</v>
      </c>
      <c r="B1951" s="54" t="s">
        <v>428</v>
      </c>
      <c r="C1951" s="54" t="s">
        <v>263</v>
      </c>
      <c r="D1951" s="54" t="s">
        <v>429</v>
      </c>
      <c r="E1951" s="54" t="s">
        <v>9871</v>
      </c>
      <c r="F1951" s="71">
        <v>44454</v>
      </c>
      <c r="G1951" s="72">
        <v>600.4</v>
      </c>
      <c r="H1951" s="72">
        <v>50583.7</v>
      </c>
      <c r="I1951" s="54" t="s">
        <v>265</v>
      </c>
      <c r="J1951" s="54" t="s">
        <v>595</v>
      </c>
      <c r="K1951" s="54" t="s">
        <v>7373</v>
      </c>
      <c r="L1951" s="54" t="s">
        <v>9872</v>
      </c>
      <c r="M1951" s="54" t="s">
        <v>9871</v>
      </c>
      <c r="N1951" s="54" t="s">
        <v>256</v>
      </c>
      <c r="O1951" s="54" t="s">
        <v>256</v>
      </c>
      <c r="P1951" s="54" t="s">
        <v>444</v>
      </c>
      <c r="Q1951" s="54" t="s">
        <v>256</v>
      </c>
      <c r="R1951" s="54" t="s">
        <v>431</v>
      </c>
      <c r="S1951" s="71"/>
      <c r="T1951" s="54" t="s">
        <v>256</v>
      </c>
      <c r="U1951" s="71">
        <v>44454</v>
      </c>
      <c r="V1951" s="54" t="s">
        <v>256</v>
      </c>
      <c r="W1951" t="str">
        <f t="shared" si="30"/>
        <v>Sep-21</v>
      </c>
    </row>
    <row r="1952" spans="1:23" x14ac:dyDescent="0.25">
      <c r="A1952" s="54" t="s">
        <v>317</v>
      </c>
      <c r="B1952" s="54" t="s">
        <v>428</v>
      </c>
      <c r="C1952" s="54" t="s">
        <v>263</v>
      </c>
      <c r="D1952" s="54" t="s">
        <v>429</v>
      </c>
      <c r="E1952" s="54" t="s">
        <v>9873</v>
      </c>
      <c r="F1952" s="71">
        <v>44467</v>
      </c>
      <c r="G1952" s="72">
        <v>290.23</v>
      </c>
      <c r="H1952" s="72">
        <v>24451.88</v>
      </c>
      <c r="I1952" s="54" t="s">
        <v>265</v>
      </c>
      <c r="J1952" s="54" t="s">
        <v>595</v>
      </c>
      <c r="K1952" s="54" t="s">
        <v>9874</v>
      </c>
      <c r="L1952" s="54" t="s">
        <v>9875</v>
      </c>
      <c r="M1952" s="54" t="s">
        <v>9873</v>
      </c>
      <c r="N1952" s="54" t="s">
        <v>256</v>
      </c>
      <c r="O1952" s="54" t="s">
        <v>256</v>
      </c>
      <c r="P1952" s="54" t="s">
        <v>444</v>
      </c>
      <c r="Q1952" s="54" t="s">
        <v>256</v>
      </c>
      <c r="R1952" s="54" t="s">
        <v>431</v>
      </c>
      <c r="S1952" s="71"/>
      <c r="T1952" s="54" t="s">
        <v>256</v>
      </c>
      <c r="U1952" s="71">
        <v>44467</v>
      </c>
      <c r="V1952" s="54" t="s">
        <v>256</v>
      </c>
      <c r="W1952" t="str">
        <f t="shared" si="30"/>
        <v>Sep-21</v>
      </c>
    </row>
    <row r="1953" spans="1:23" x14ac:dyDescent="0.25">
      <c r="A1953" s="54" t="s">
        <v>317</v>
      </c>
      <c r="B1953" s="54" t="s">
        <v>428</v>
      </c>
      <c r="C1953" s="54" t="s">
        <v>263</v>
      </c>
      <c r="D1953" s="54" t="s">
        <v>429</v>
      </c>
      <c r="E1953" s="54" t="s">
        <v>9876</v>
      </c>
      <c r="F1953" s="71">
        <v>44467</v>
      </c>
      <c r="G1953" s="72">
        <v>127.23</v>
      </c>
      <c r="H1953" s="72">
        <v>10719.13</v>
      </c>
      <c r="I1953" s="54" t="s">
        <v>265</v>
      </c>
      <c r="J1953" s="54" t="s">
        <v>595</v>
      </c>
      <c r="K1953" s="54" t="s">
        <v>9874</v>
      </c>
      <c r="L1953" s="54" t="s">
        <v>9877</v>
      </c>
      <c r="M1953" s="54" t="s">
        <v>9876</v>
      </c>
      <c r="N1953" s="54" t="s">
        <v>256</v>
      </c>
      <c r="O1953" s="54" t="s">
        <v>256</v>
      </c>
      <c r="P1953" s="54" t="s">
        <v>444</v>
      </c>
      <c r="Q1953" s="54" t="s">
        <v>256</v>
      </c>
      <c r="R1953" s="54" t="s">
        <v>431</v>
      </c>
      <c r="S1953" s="71"/>
      <c r="T1953" s="54" t="s">
        <v>256</v>
      </c>
      <c r="U1953" s="71">
        <v>44467</v>
      </c>
      <c r="V1953" s="54" t="s">
        <v>256</v>
      </c>
      <c r="W1953" t="str">
        <f t="shared" si="30"/>
        <v>Sep-21</v>
      </c>
    </row>
    <row r="1954" spans="1:23" x14ac:dyDescent="0.25">
      <c r="A1954" s="54" t="s">
        <v>317</v>
      </c>
      <c r="B1954" s="54" t="s">
        <v>428</v>
      </c>
      <c r="C1954" s="54" t="s">
        <v>263</v>
      </c>
      <c r="D1954" s="54" t="s">
        <v>429</v>
      </c>
      <c r="E1954" s="54" t="s">
        <v>9878</v>
      </c>
      <c r="F1954" s="71">
        <v>44467</v>
      </c>
      <c r="G1954" s="72">
        <v>1846.72</v>
      </c>
      <c r="H1954" s="72">
        <v>155586.16</v>
      </c>
      <c r="I1954" s="54" t="s">
        <v>265</v>
      </c>
      <c r="J1954" s="54" t="s">
        <v>595</v>
      </c>
      <c r="K1954" s="54" t="s">
        <v>9874</v>
      </c>
      <c r="L1954" s="54" t="s">
        <v>9879</v>
      </c>
      <c r="M1954" s="54" t="s">
        <v>9878</v>
      </c>
      <c r="N1954" s="54" t="s">
        <v>256</v>
      </c>
      <c r="O1954" s="54" t="s">
        <v>256</v>
      </c>
      <c r="P1954" s="54" t="s">
        <v>444</v>
      </c>
      <c r="Q1954" s="54" t="s">
        <v>256</v>
      </c>
      <c r="R1954" s="54" t="s">
        <v>431</v>
      </c>
      <c r="S1954" s="71"/>
      <c r="T1954" s="54" t="s">
        <v>256</v>
      </c>
      <c r="U1954" s="71">
        <v>44467</v>
      </c>
      <c r="V1954" s="54" t="s">
        <v>256</v>
      </c>
      <c r="W1954" t="str">
        <f t="shared" si="30"/>
        <v>Sep-21</v>
      </c>
    </row>
    <row r="1955" spans="1:23" x14ac:dyDescent="0.25">
      <c r="A1955" s="54" t="s">
        <v>317</v>
      </c>
      <c r="B1955" s="54" t="s">
        <v>428</v>
      </c>
      <c r="C1955" s="54" t="s">
        <v>263</v>
      </c>
      <c r="D1955" s="54" t="s">
        <v>429</v>
      </c>
      <c r="E1955" s="54" t="s">
        <v>9880</v>
      </c>
      <c r="F1955" s="71">
        <v>44467</v>
      </c>
      <c r="G1955" s="72">
        <v>213.6</v>
      </c>
      <c r="H1955" s="72">
        <v>17995.8</v>
      </c>
      <c r="I1955" s="54" t="s">
        <v>265</v>
      </c>
      <c r="J1955" s="54" t="s">
        <v>595</v>
      </c>
      <c r="K1955" s="54" t="s">
        <v>9874</v>
      </c>
      <c r="L1955" s="54" t="s">
        <v>9881</v>
      </c>
      <c r="M1955" s="54" t="s">
        <v>9880</v>
      </c>
      <c r="N1955" s="54" t="s">
        <v>256</v>
      </c>
      <c r="O1955" s="54" t="s">
        <v>256</v>
      </c>
      <c r="P1955" s="54" t="s">
        <v>444</v>
      </c>
      <c r="Q1955" s="54" t="s">
        <v>256</v>
      </c>
      <c r="R1955" s="54" t="s">
        <v>431</v>
      </c>
      <c r="S1955" s="71"/>
      <c r="T1955" s="54" t="s">
        <v>256</v>
      </c>
      <c r="U1955" s="71">
        <v>44467</v>
      </c>
      <c r="V1955" s="54" t="s">
        <v>256</v>
      </c>
      <c r="W1955" t="str">
        <f t="shared" si="30"/>
        <v>Sep-21</v>
      </c>
    </row>
    <row r="1956" spans="1:23" x14ac:dyDescent="0.25">
      <c r="A1956" s="54" t="s">
        <v>317</v>
      </c>
      <c r="B1956" s="54" t="s">
        <v>428</v>
      </c>
      <c r="C1956" s="54" t="s">
        <v>263</v>
      </c>
      <c r="D1956" s="54" t="s">
        <v>429</v>
      </c>
      <c r="E1956" s="54" t="s">
        <v>9882</v>
      </c>
      <c r="F1956" s="71">
        <v>44467</v>
      </c>
      <c r="G1956" s="72">
        <v>412.75</v>
      </c>
      <c r="H1956" s="72">
        <v>34774.19</v>
      </c>
      <c r="I1956" s="54" t="s">
        <v>265</v>
      </c>
      <c r="J1956" s="54" t="s">
        <v>595</v>
      </c>
      <c r="K1956" s="54" t="s">
        <v>9874</v>
      </c>
      <c r="L1956" s="54" t="s">
        <v>9883</v>
      </c>
      <c r="M1956" s="54" t="s">
        <v>9882</v>
      </c>
      <c r="N1956" s="54" t="s">
        <v>256</v>
      </c>
      <c r="O1956" s="54" t="s">
        <v>256</v>
      </c>
      <c r="P1956" s="54" t="s">
        <v>444</v>
      </c>
      <c r="Q1956" s="54" t="s">
        <v>256</v>
      </c>
      <c r="R1956" s="54" t="s">
        <v>431</v>
      </c>
      <c r="S1956" s="71"/>
      <c r="T1956" s="54" t="s">
        <v>256</v>
      </c>
      <c r="U1956" s="71">
        <v>44467</v>
      </c>
      <c r="V1956" s="54" t="s">
        <v>256</v>
      </c>
      <c r="W1956" t="str">
        <f t="shared" si="30"/>
        <v>Sep-21</v>
      </c>
    </row>
    <row r="1957" spans="1:23" x14ac:dyDescent="0.25">
      <c r="A1957" s="54" t="s">
        <v>317</v>
      </c>
      <c r="B1957" s="54" t="s">
        <v>428</v>
      </c>
      <c r="C1957" s="54" t="s">
        <v>263</v>
      </c>
      <c r="D1957" s="54" t="s">
        <v>429</v>
      </c>
      <c r="E1957" s="54" t="s">
        <v>9884</v>
      </c>
      <c r="F1957" s="71">
        <v>44467</v>
      </c>
      <c r="G1957" s="72">
        <v>156.41999999999999</v>
      </c>
      <c r="H1957" s="72">
        <v>13178.39</v>
      </c>
      <c r="I1957" s="54" t="s">
        <v>265</v>
      </c>
      <c r="J1957" s="54" t="s">
        <v>595</v>
      </c>
      <c r="K1957" s="54" t="s">
        <v>9874</v>
      </c>
      <c r="L1957" s="54" t="s">
        <v>9885</v>
      </c>
      <c r="M1957" s="54" t="s">
        <v>9884</v>
      </c>
      <c r="N1957" s="54" t="s">
        <v>256</v>
      </c>
      <c r="O1957" s="54" t="s">
        <v>256</v>
      </c>
      <c r="P1957" s="54" t="s">
        <v>444</v>
      </c>
      <c r="Q1957" s="54" t="s">
        <v>256</v>
      </c>
      <c r="R1957" s="54" t="s">
        <v>431</v>
      </c>
      <c r="S1957" s="71"/>
      <c r="T1957" s="54" t="s">
        <v>256</v>
      </c>
      <c r="U1957" s="71">
        <v>44467</v>
      </c>
      <c r="V1957" s="54" t="s">
        <v>256</v>
      </c>
      <c r="W1957" t="str">
        <f t="shared" si="30"/>
        <v>Sep-21</v>
      </c>
    </row>
    <row r="1958" spans="1:23" x14ac:dyDescent="0.25">
      <c r="A1958" s="54" t="s">
        <v>317</v>
      </c>
      <c r="B1958" s="54" t="s">
        <v>428</v>
      </c>
      <c r="C1958" s="54" t="s">
        <v>263</v>
      </c>
      <c r="D1958" s="54" t="s">
        <v>429</v>
      </c>
      <c r="E1958" s="54" t="s">
        <v>9886</v>
      </c>
      <c r="F1958" s="71">
        <v>44467</v>
      </c>
      <c r="G1958" s="72">
        <v>89.37</v>
      </c>
      <c r="H1958" s="72">
        <v>7529.42</v>
      </c>
      <c r="I1958" s="54" t="s">
        <v>265</v>
      </c>
      <c r="J1958" s="54" t="s">
        <v>595</v>
      </c>
      <c r="K1958" s="54" t="s">
        <v>9874</v>
      </c>
      <c r="L1958" s="54" t="s">
        <v>9887</v>
      </c>
      <c r="M1958" s="54" t="s">
        <v>9886</v>
      </c>
      <c r="N1958" s="54" t="s">
        <v>256</v>
      </c>
      <c r="O1958" s="54" t="s">
        <v>256</v>
      </c>
      <c r="P1958" s="54" t="s">
        <v>444</v>
      </c>
      <c r="Q1958" s="54" t="s">
        <v>256</v>
      </c>
      <c r="R1958" s="54" t="s">
        <v>431</v>
      </c>
      <c r="S1958" s="71"/>
      <c r="T1958" s="54" t="s">
        <v>256</v>
      </c>
      <c r="U1958" s="71">
        <v>44467</v>
      </c>
      <c r="V1958" s="54" t="s">
        <v>256</v>
      </c>
      <c r="W1958" t="str">
        <f t="shared" si="30"/>
        <v>Sep-21</v>
      </c>
    </row>
    <row r="1959" spans="1:23" x14ac:dyDescent="0.25">
      <c r="A1959" s="54" t="s">
        <v>317</v>
      </c>
      <c r="B1959" s="54" t="s">
        <v>428</v>
      </c>
      <c r="C1959" s="54" t="s">
        <v>263</v>
      </c>
      <c r="D1959" s="54" t="s">
        <v>429</v>
      </c>
      <c r="E1959" s="54" t="s">
        <v>9888</v>
      </c>
      <c r="F1959" s="71">
        <v>44448</v>
      </c>
      <c r="G1959" s="72">
        <v>216</v>
      </c>
      <c r="H1959" s="72">
        <v>18198</v>
      </c>
      <c r="I1959" s="54" t="s">
        <v>265</v>
      </c>
      <c r="J1959" s="54" t="s">
        <v>595</v>
      </c>
      <c r="K1959" s="54" t="s">
        <v>9889</v>
      </c>
      <c r="L1959" s="54" t="s">
        <v>9890</v>
      </c>
      <c r="M1959" s="54" t="s">
        <v>9888</v>
      </c>
      <c r="N1959" s="54" t="s">
        <v>256</v>
      </c>
      <c r="O1959" s="54" t="s">
        <v>256</v>
      </c>
      <c r="P1959" s="54" t="s">
        <v>444</v>
      </c>
      <c r="Q1959" s="54" t="s">
        <v>256</v>
      </c>
      <c r="R1959" s="54" t="s">
        <v>431</v>
      </c>
      <c r="S1959" s="71"/>
      <c r="T1959" s="54" t="s">
        <v>256</v>
      </c>
      <c r="U1959" s="71">
        <v>44448</v>
      </c>
      <c r="V1959" s="54" t="s">
        <v>256</v>
      </c>
      <c r="W1959" t="str">
        <f t="shared" si="30"/>
        <v>Sep-21</v>
      </c>
    </row>
    <row r="1960" spans="1:23" x14ac:dyDescent="0.25">
      <c r="A1960" s="54" t="s">
        <v>317</v>
      </c>
      <c r="B1960" s="54" t="s">
        <v>428</v>
      </c>
      <c r="C1960" s="54" t="s">
        <v>263</v>
      </c>
      <c r="D1960" s="54" t="s">
        <v>429</v>
      </c>
      <c r="E1960" s="54" t="s">
        <v>9891</v>
      </c>
      <c r="F1960" s="71">
        <v>44446</v>
      </c>
      <c r="G1960" s="72">
        <v>72</v>
      </c>
      <c r="H1960" s="72">
        <v>6066</v>
      </c>
      <c r="I1960" s="54" t="s">
        <v>265</v>
      </c>
      <c r="J1960" s="54" t="s">
        <v>595</v>
      </c>
      <c r="K1960" s="54" t="s">
        <v>9892</v>
      </c>
      <c r="L1960" s="54" t="s">
        <v>9893</v>
      </c>
      <c r="M1960" s="54" t="s">
        <v>9891</v>
      </c>
      <c r="N1960" s="54" t="s">
        <v>256</v>
      </c>
      <c r="O1960" s="54" t="s">
        <v>256</v>
      </c>
      <c r="P1960" s="54" t="s">
        <v>444</v>
      </c>
      <c r="Q1960" s="54" t="s">
        <v>256</v>
      </c>
      <c r="R1960" s="54" t="s">
        <v>431</v>
      </c>
      <c r="S1960" s="71"/>
      <c r="T1960" s="54" t="s">
        <v>256</v>
      </c>
      <c r="U1960" s="71">
        <v>44446</v>
      </c>
      <c r="V1960" s="54" t="s">
        <v>256</v>
      </c>
      <c r="W1960" t="str">
        <f t="shared" si="30"/>
        <v>Sep-21</v>
      </c>
    </row>
    <row r="1961" spans="1:23" x14ac:dyDescent="0.25">
      <c r="A1961" s="54" t="s">
        <v>317</v>
      </c>
      <c r="B1961" s="54" t="s">
        <v>428</v>
      </c>
      <c r="C1961" s="54" t="s">
        <v>263</v>
      </c>
      <c r="D1961" s="54" t="s">
        <v>429</v>
      </c>
      <c r="E1961" s="54" t="s">
        <v>9894</v>
      </c>
      <c r="F1961" s="71">
        <v>44468</v>
      </c>
      <c r="G1961" s="72">
        <v>907.5</v>
      </c>
      <c r="H1961" s="72">
        <v>76456.88</v>
      </c>
      <c r="I1961" s="54" t="s">
        <v>265</v>
      </c>
      <c r="J1961" s="54" t="s">
        <v>595</v>
      </c>
      <c r="K1961" s="54" t="s">
        <v>596</v>
      </c>
      <c r="L1961" s="54" t="s">
        <v>9895</v>
      </c>
      <c r="M1961" s="54" t="s">
        <v>9894</v>
      </c>
      <c r="N1961" s="54" t="s">
        <v>256</v>
      </c>
      <c r="O1961" s="54" t="s">
        <v>256</v>
      </c>
      <c r="P1961" s="54" t="s">
        <v>444</v>
      </c>
      <c r="Q1961" s="54" t="s">
        <v>256</v>
      </c>
      <c r="R1961" s="54" t="s">
        <v>431</v>
      </c>
      <c r="S1961" s="71"/>
      <c r="T1961" s="54" t="s">
        <v>256</v>
      </c>
      <c r="U1961" s="71">
        <v>44468</v>
      </c>
      <c r="V1961" s="54" t="s">
        <v>256</v>
      </c>
      <c r="W1961" t="str">
        <f t="shared" si="30"/>
        <v>Sep-21</v>
      </c>
    </row>
    <row r="1962" spans="1:23" x14ac:dyDescent="0.25">
      <c r="A1962" s="54" t="s">
        <v>317</v>
      </c>
      <c r="B1962" s="54" t="s">
        <v>428</v>
      </c>
      <c r="C1962" s="54" t="s">
        <v>263</v>
      </c>
      <c r="D1962" s="54" t="s">
        <v>429</v>
      </c>
      <c r="E1962" s="54" t="s">
        <v>9896</v>
      </c>
      <c r="F1962" s="71">
        <v>44468</v>
      </c>
      <c r="G1962" s="72">
        <v>9.9600000000000009</v>
      </c>
      <c r="H1962" s="72">
        <v>839.13</v>
      </c>
      <c r="I1962" s="54" t="s">
        <v>265</v>
      </c>
      <c r="J1962" s="54" t="s">
        <v>595</v>
      </c>
      <c r="K1962" s="54" t="s">
        <v>596</v>
      </c>
      <c r="L1962" s="54" t="s">
        <v>9897</v>
      </c>
      <c r="M1962" s="54" t="s">
        <v>9896</v>
      </c>
      <c r="N1962" s="54" t="s">
        <v>256</v>
      </c>
      <c r="O1962" s="54" t="s">
        <v>256</v>
      </c>
      <c r="P1962" s="54" t="s">
        <v>444</v>
      </c>
      <c r="Q1962" s="54" t="s">
        <v>256</v>
      </c>
      <c r="R1962" s="54" t="s">
        <v>431</v>
      </c>
      <c r="S1962" s="71"/>
      <c r="T1962" s="54" t="s">
        <v>256</v>
      </c>
      <c r="U1962" s="71">
        <v>44468</v>
      </c>
      <c r="V1962" s="54" t="s">
        <v>256</v>
      </c>
      <c r="W1962" t="str">
        <f t="shared" si="30"/>
        <v>Sep-21</v>
      </c>
    </row>
    <row r="1963" spans="1:23" x14ac:dyDescent="0.25">
      <c r="A1963" s="54" t="s">
        <v>317</v>
      </c>
      <c r="B1963" s="54" t="s">
        <v>428</v>
      </c>
      <c r="C1963" s="54" t="s">
        <v>263</v>
      </c>
      <c r="D1963" s="54" t="s">
        <v>429</v>
      </c>
      <c r="E1963" s="54" t="s">
        <v>9898</v>
      </c>
      <c r="F1963" s="71">
        <v>44468</v>
      </c>
      <c r="G1963" s="72">
        <v>4.99</v>
      </c>
      <c r="H1963" s="72">
        <v>420.41</v>
      </c>
      <c r="I1963" s="54" t="s">
        <v>265</v>
      </c>
      <c r="J1963" s="54" t="s">
        <v>595</v>
      </c>
      <c r="K1963" s="54" t="s">
        <v>596</v>
      </c>
      <c r="L1963" s="54" t="s">
        <v>9899</v>
      </c>
      <c r="M1963" s="54" t="s">
        <v>9898</v>
      </c>
      <c r="N1963" s="54" t="s">
        <v>256</v>
      </c>
      <c r="O1963" s="54" t="s">
        <v>256</v>
      </c>
      <c r="P1963" s="54" t="s">
        <v>444</v>
      </c>
      <c r="Q1963" s="54" t="s">
        <v>256</v>
      </c>
      <c r="R1963" s="54" t="s">
        <v>431</v>
      </c>
      <c r="S1963" s="71"/>
      <c r="T1963" s="54" t="s">
        <v>256</v>
      </c>
      <c r="U1963" s="71">
        <v>44468</v>
      </c>
      <c r="V1963" s="54" t="s">
        <v>256</v>
      </c>
      <c r="W1963" t="str">
        <f t="shared" si="30"/>
        <v>Sep-21</v>
      </c>
    </row>
    <row r="1964" spans="1:23" x14ac:dyDescent="0.25">
      <c r="A1964" s="54" t="s">
        <v>317</v>
      </c>
      <c r="B1964" s="54" t="s">
        <v>428</v>
      </c>
      <c r="C1964" s="54" t="s">
        <v>263</v>
      </c>
      <c r="D1964" s="54" t="s">
        <v>429</v>
      </c>
      <c r="E1964" s="54" t="s">
        <v>9900</v>
      </c>
      <c r="F1964" s="71">
        <v>44441</v>
      </c>
      <c r="G1964" s="72">
        <v>20.260000000000002</v>
      </c>
      <c r="H1964" s="72">
        <v>1706.91</v>
      </c>
      <c r="I1964" s="54" t="s">
        <v>265</v>
      </c>
      <c r="J1964" s="54" t="s">
        <v>595</v>
      </c>
      <c r="K1964" s="54" t="s">
        <v>597</v>
      </c>
      <c r="L1964" s="54" t="s">
        <v>9901</v>
      </c>
      <c r="M1964" s="54" t="s">
        <v>9900</v>
      </c>
      <c r="N1964" s="54" t="s">
        <v>256</v>
      </c>
      <c r="O1964" s="54" t="s">
        <v>256</v>
      </c>
      <c r="P1964" s="54" t="s">
        <v>444</v>
      </c>
      <c r="Q1964" s="54" t="s">
        <v>256</v>
      </c>
      <c r="R1964" s="54" t="s">
        <v>431</v>
      </c>
      <c r="S1964" s="71"/>
      <c r="T1964" s="54" t="s">
        <v>256</v>
      </c>
      <c r="U1964" s="71">
        <v>44441</v>
      </c>
      <c r="V1964" s="54" t="s">
        <v>256</v>
      </c>
      <c r="W1964" t="str">
        <f t="shared" si="30"/>
        <v>Sep-21</v>
      </c>
    </row>
    <row r="1965" spans="1:23" x14ac:dyDescent="0.25">
      <c r="A1965" s="54" t="s">
        <v>317</v>
      </c>
      <c r="B1965" s="54" t="s">
        <v>428</v>
      </c>
      <c r="C1965" s="54" t="s">
        <v>263</v>
      </c>
      <c r="D1965" s="54" t="s">
        <v>429</v>
      </c>
      <c r="E1965" s="54" t="s">
        <v>9902</v>
      </c>
      <c r="F1965" s="71">
        <v>44441</v>
      </c>
      <c r="G1965" s="72">
        <v>65.81</v>
      </c>
      <c r="H1965" s="72">
        <v>5544.49</v>
      </c>
      <c r="I1965" s="54" t="s">
        <v>265</v>
      </c>
      <c r="J1965" s="54" t="s">
        <v>595</v>
      </c>
      <c r="K1965" s="54" t="s">
        <v>597</v>
      </c>
      <c r="L1965" s="54" t="s">
        <v>9903</v>
      </c>
      <c r="M1965" s="54" t="s">
        <v>9902</v>
      </c>
      <c r="N1965" s="54" t="s">
        <v>256</v>
      </c>
      <c r="O1965" s="54" t="s">
        <v>256</v>
      </c>
      <c r="P1965" s="54" t="s">
        <v>444</v>
      </c>
      <c r="Q1965" s="54" t="s">
        <v>256</v>
      </c>
      <c r="R1965" s="54" t="s">
        <v>431</v>
      </c>
      <c r="S1965" s="71"/>
      <c r="T1965" s="54" t="s">
        <v>256</v>
      </c>
      <c r="U1965" s="71">
        <v>44441</v>
      </c>
      <c r="V1965" s="54" t="s">
        <v>256</v>
      </c>
      <c r="W1965" t="str">
        <f t="shared" si="30"/>
        <v>Sep-21</v>
      </c>
    </row>
    <row r="1966" spans="1:23" x14ac:dyDescent="0.25">
      <c r="A1966" s="54" t="s">
        <v>317</v>
      </c>
      <c r="B1966" s="54" t="s">
        <v>428</v>
      </c>
      <c r="C1966" s="54" t="s">
        <v>263</v>
      </c>
      <c r="D1966" s="54" t="s">
        <v>429</v>
      </c>
      <c r="E1966" s="54" t="s">
        <v>9904</v>
      </c>
      <c r="F1966" s="71">
        <v>44458</v>
      </c>
      <c r="G1966" s="72">
        <v>6.13</v>
      </c>
      <c r="H1966" s="72">
        <v>516.45000000000005</v>
      </c>
      <c r="I1966" s="54" t="s">
        <v>265</v>
      </c>
      <c r="J1966" s="54" t="s">
        <v>595</v>
      </c>
      <c r="K1966" s="54" t="s">
        <v>9905</v>
      </c>
      <c r="L1966" s="54" t="s">
        <v>9906</v>
      </c>
      <c r="M1966" s="54" t="s">
        <v>9904</v>
      </c>
      <c r="N1966" s="54" t="s">
        <v>256</v>
      </c>
      <c r="O1966" s="54" t="s">
        <v>256</v>
      </c>
      <c r="P1966" s="54" t="s">
        <v>444</v>
      </c>
      <c r="Q1966" s="54" t="s">
        <v>256</v>
      </c>
      <c r="R1966" s="54" t="s">
        <v>431</v>
      </c>
      <c r="S1966" s="71"/>
      <c r="T1966" s="54" t="s">
        <v>256</v>
      </c>
      <c r="U1966" s="71">
        <v>44458</v>
      </c>
      <c r="V1966" s="54" t="s">
        <v>256</v>
      </c>
      <c r="W1966" t="str">
        <f t="shared" si="30"/>
        <v>Sep-21</v>
      </c>
    </row>
    <row r="1967" spans="1:23" x14ac:dyDescent="0.25">
      <c r="A1967" s="54" t="s">
        <v>317</v>
      </c>
      <c r="B1967" s="54" t="s">
        <v>428</v>
      </c>
      <c r="C1967" s="54" t="s">
        <v>263</v>
      </c>
      <c r="D1967" s="54" t="s">
        <v>429</v>
      </c>
      <c r="E1967" s="54" t="s">
        <v>9907</v>
      </c>
      <c r="F1967" s="71">
        <v>44458</v>
      </c>
      <c r="G1967" s="72">
        <v>1314.05</v>
      </c>
      <c r="H1967" s="72">
        <v>110708.71</v>
      </c>
      <c r="I1967" s="54" t="s">
        <v>265</v>
      </c>
      <c r="J1967" s="54" t="s">
        <v>595</v>
      </c>
      <c r="K1967" s="54" t="s">
        <v>9905</v>
      </c>
      <c r="L1967" s="54" t="s">
        <v>9908</v>
      </c>
      <c r="M1967" s="54" t="s">
        <v>9907</v>
      </c>
      <c r="N1967" s="54" t="s">
        <v>256</v>
      </c>
      <c r="O1967" s="54" t="s">
        <v>256</v>
      </c>
      <c r="P1967" s="54" t="s">
        <v>444</v>
      </c>
      <c r="Q1967" s="54" t="s">
        <v>256</v>
      </c>
      <c r="R1967" s="54" t="s">
        <v>431</v>
      </c>
      <c r="S1967" s="71"/>
      <c r="T1967" s="54" t="s">
        <v>256</v>
      </c>
      <c r="U1967" s="71">
        <v>44458</v>
      </c>
      <c r="V1967" s="54" t="s">
        <v>256</v>
      </c>
      <c r="W1967" t="str">
        <f t="shared" si="30"/>
        <v>Sep-21</v>
      </c>
    </row>
    <row r="1968" spans="1:23" x14ac:dyDescent="0.25">
      <c r="A1968" s="54" t="s">
        <v>317</v>
      </c>
      <c r="B1968" s="54" t="s">
        <v>428</v>
      </c>
      <c r="C1968" s="54" t="s">
        <v>263</v>
      </c>
      <c r="D1968" s="54" t="s">
        <v>429</v>
      </c>
      <c r="E1968" s="54" t="s">
        <v>9909</v>
      </c>
      <c r="F1968" s="71">
        <v>44458</v>
      </c>
      <c r="G1968" s="72">
        <v>215.35</v>
      </c>
      <c r="H1968" s="72">
        <v>18143.240000000002</v>
      </c>
      <c r="I1968" s="54" t="s">
        <v>265</v>
      </c>
      <c r="J1968" s="54" t="s">
        <v>595</v>
      </c>
      <c r="K1968" s="54" t="s">
        <v>9905</v>
      </c>
      <c r="L1968" s="54" t="s">
        <v>9910</v>
      </c>
      <c r="M1968" s="54" t="s">
        <v>9909</v>
      </c>
      <c r="N1968" s="54" t="s">
        <v>256</v>
      </c>
      <c r="O1968" s="54" t="s">
        <v>256</v>
      </c>
      <c r="P1968" s="54" t="s">
        <v>444</v>
      </c>
      <c r="Q1968" s="54" t="s">
        <v>256</v>
      </c>
      <c r="R1968" s="54" t="s">
        <v>431</v>
      </c>
      <c r="S1968" s="71"/>
      <c r="T1968" s="54" t="s">
        <v>256</v>
      </c>
      <c r="U1968" s="71">
        <v>44458</v>
      </c>
      <c r="V1968" s="54" t="s">
        <v>256</v>
      </c>
      <c r="W1968" t="str">
        <f t="shared" si="30"/>
        <v>Sep-21</v>
      </c>
    </row>
    <row r="1969" spans="1:23" x14ac:dyDescent="0.25">
      <c r="A1969" s="54" t="s">
        <v>317</v>
      </c>
      <c r="B1969" s="54" t="s">
        <v>428</v>
      </c>
      <c r="C1969" s="54" t="s">
        <v>263</v>
      </c>
      <c r="D1969" s="54" t="s">
        <v>429</v>
      </c>
      <c r="E1969" s="54" t="s">
        <v>9911</v>
      </c>
      <c r="F1969" s="71">
        <v>44458</v>
      </c>
      <c r="G1969" s="72">
        <v>1057.94</v>
      </c>
      <c r="H1969" s="72">
        <v>89131.45</v>
      </c>
      <c r="I1969" s="54" t="s">
        <v>265</v>
      </c>
      <c r="J1969" s="54" t="s">
        <v>595</v>
      </c>
      <c r="K1969" s="54" t="s">
        <v>9905</v>
      </c>
      <c r="L1969" s="54" t="s">
        <v>9912</v>
      </c>
      <c r="M1969" s="54" t="s">
        <v>9911</v>
      </c>
      <c r="N1969" s="54" t="s">
        <v>256</v>
      </c>
      <c r="O1969" s="54" t="s">
        <v>256</v>
      </c>
      <c r="P1969" s="54" t="s">
        <v>444</v>
      </c>
      <c r="Q1969" s="54" t="s">
        <v>256</v>
      </c>
      <c r="R1969" s="54" t="s">
        <v>431</v>
      </c>
      <c r="S1969" s="71"/>
      <c r="T1969" s="54" t="s">
        <v>256</v>
      </c>
      <c r="U1969" s="71">
        <v>44458</v>
      </c>
      <c r="V1969" s="54" t="s">
        <v>256</v>
      </c>
      <c r="W1969" t="str">
        <f t="shared" si="30"/>
        <v>Sep-21</v>
      </c>
    </row>
    <row r="1970" spans="1:23" x14ac:dyDescent="0.25">
      <c r="A1970" s="54" t="s">
        <v>317</v>
      </c>
      <c r="B1970" s="54" t="s">
        <v>428</v>
      </c>
      <c r="C1970" s="54" t="s">
        <v>263</v>
      </c>
      <c r="D1970" s="54" t="s">
        <v>429</v>
      </c>
      <c r="E1970" s="54" t="s">
        <v>9913</v>
      </c>
      <c r="F1970" s="71">
        <v>44458</v>
      </c>
      <c r="G1970" s="72">
        <v>21.28</v>
      </c>
      <c r="H1970" s="72">
        <v>1792.84</v>
      </c>
      <c r="I1970" s="54" t="s">
        <v>265</v>
      </c>
      <c r="J1970" s="54" t="s">
        <v>595</v>
      </c>
      <c r="K1970" s="54" t="s">
        <v>9905</v>
      </c>
      <c r="L1970" s="54" t="s">
        <v>9914</v>
      </c>
      <c r="M1970" s="54" t="s">
        <v>9913</v>
      </c>
      <c r="N1970" s="54" t="s">
        <v>256</v>
      </c>
      <c r="O1970" s="54" t="s">
        <v>256</v>
      </c>
      <c r="P1970" s="54" t="s">
        <v>444</v>
      </c>
      <c r="Q1970" s="54" t="s">
        <v>256</v>
      </c>
      <c r="R1970" s="54" t="s">
        <v>431</v>
      </c>
      <c r="S1970" s="71"/>
      <c r="T1970" s="54" t="s">
        <v>256</v>
      </c>
      <c r="U1970" s="71">
        <v>44458</v>
      </c>
      <c r="V1970" s="54" t="s">
        <v>256</v>
      </c>
      <c r="W1970" t="str">
        <f t="shared" si="30"/>
        <v>Sep-21</v>
      </c>
    </row>
    <row r="1971" spans="1:23" x14ac:dyDescent="0.25">
      <c r="A1971" s="54" t="s">
        <v>317</v>
      </c>
      <c r="B1971" s="54" t="s">
        <v>428</v>
      </c>
      <c r="C1971" s="54" t="s">
        <v>263</v>
      </c>
      <c r="D1971" s="54" t="s">
        <v>429</v>
      </c>
      <c r="E1971" s="54" t="s">
        <v>9915</v>
      </c>
      <c r="F1971" s="71">
        <v>44458</v>
      </c>
      <c r="G1971" s="72">
        <v>524.84</v>
      </c>
      <c r="H1971" s="72">
        <v>44217.77</v>
      </c>
      <c r="I1971" s="54" t="s">
        <v>265</v>
      </c>
      <c r="J1971" s="54" t="s">
        <v>595</v>
      </c>
      <c r="K1971" s="54" t="s">
        <v>9905</v>
      </c>
      <c r="L1971" s="54" t="s">
        <v>9916</v>
      </c>
      <c r="M1971" s="54" t="s">
        <v>9915</v>
      </c>
      <c r="N1971" s="54" t="s">
        <v>256</v>
      </c>
      <c r="O1971" s="54" t="s">
        <v>256</v>
      </c>
      <c r="P1971" s="54" t="s">
        <v>444</v>
      </c>
      <c r="Q1971" s="54" t="s">
        <v>256</v>
      </c>
      <c r="R1971" s="54" t="s">
        <v>431</v>
      </c>
      <c r="S1971" s="71"/>
      <c r="T1971" s="54" t="s">
        <v>256</v>
      </c>
      <c r="U1971" s="71">
        <v>44458</v>
      </c>
      <c r="V1971" s="54" t="s">
        <v>256</v>
      </c>
      <c r="W1971" t="str">
        <f t="shared" si="30"/>
        <v>Sep-21</v>
      </c>
    </row>
    <row r="1972" spans="1:23" x14ac:dyDescent="0.25">
      <c r="A1972" s="54" t="s">
        <v>317</v>
      </c>
      <c r="B1972" s="54" t="s">
        <v>428</v>
      </c>
      <c r="C1972" s="54" t="s">
        <v>263</v>
      </c>
      <c r="D1972" s="54" t="s">
        <v>429</v>
      </c>
      <c r="E1972" s="54" t="s">
        <v>9917</v>
      </c>
      <c r="F1972" s="71">
        <v>44458</v>
      </c>
      <c r="G1972" s="72">
        <v>391.55</v>
      </c>
      <c r="H1972" s="72">
        <v>32988.089999999997</v>
      </c>
      <c r="I1972" s="54" t="s">
        <v>265</v>
      </c>
      <c r="J1972" s="54" t="s">
        <v>595</v>
      </c>
      <c r="K1972" s="54" t="s">
        <v>9905</v>
      </c>
      <c r="L1972" s="54" t="s">
        <v>9918</v>
      </c>
      <c r="M1972" s="54" t="s">
        <v>9917</v>
      </c>
      <c r="N1972" s="54" t="s">
        <v>256</v>
      </c>
      <c r="O1972" s="54" t="s">
        <v>256</v>
      </c>
      <c r="P1972" s="54" t="s">
        <v>444</v>
      </c>
      <c r="Q1972" s="54" t="s">
        <v>256</v>
      </c>
      <c r="R1972" s="54" t="s">
        <v>431</v>
      </c>
      <c r="S1972" s="71"/>
      <c r="T1972" s="54" t="s">
        <v>256</v>
      </c>
      <c r="U1972" s="71">
        <v>44458</v>
      </c>
      <c r="V1972" s="54" t="s">
        <v>256</v>
      </c>
      <c r="W1972" t="str">
        <f t="shared" si="30"/>
        <v>Sep-21</v>
      </c>
    </row>
    <row r="1973" spans="1:23" x14ac:dyDescent="0.25">
      <c r="A1973" s="54" t="s">
        <v>317</v>
      </c>
      <c r="B1973" s="54" t="s">
        <v>428</v>
      </c>
      <c r="C1973" s="54" t="s">
        <v>263</v>
      </c>
      <c r="D1973" s="54" t="s">
        <v>429</v>
      </c>
      <c r="E1973" s="54" t="s">
        <v>9919</v>
      </c>
      <c r="F1973" s="71">
        <v>44458</v>
      </c>
      <c r="G1973" s="72">
        <v>121.14</v>
      </c>
      <c r="H1973" s="72">
        <v>10206.049999999999</v>
      </c>
      <c r="I1973" s="54" t="s">
        <v>265</v>
      </c>
      <c r="J1973" s="54" t="s">
        <v>595</v>
      </c>
      <c r="K1973" s="54" t="s">
        <v>9905</v>
      </c>
      <c r="L1973" s="54" t="s">
        <v>9920</v>
      </c>
      <c r="M1973" s="54" t="s">
        <v>9919</v>
      </c>
      <c r="N1973" s="54" t="s">
        <v>256</v>
      </c>
      <c r="O1973" s="54" t="s">
        <v>256</v>
      </c>
      <c r="P1973" s="54" t="s">
        <v>444</v>
      </c>
      <c r="Q1973" s="54" t="s">
        <v>256</v>
      </c>
      <c r="R1973" s="54" t="s">
        <v>431</v>
      </c>
      <c r="S1973" s="71"/>
      <c r="T1973" s="54" t="s">
        <v>256</v>
      </c>
      <c r="U1973" s="71">
        <v>44458</v>
      </c>
      <c r="V1973" s="54" t="s">
        <v>256</v>
      </c>
      <c r="W1973" t="str">
        <f t="shared" si="30"/>
        <v>Sep-21</v>
      </c>
    </row>
    <row r="1974" spans="1:23" x14ac:dyDescent="0.25">
      <c r="A1974" s="54" t="s">
        <v>317</v>
      </c>
      <c r="B1974" s="54" t="s">
        <v>428</v>
      </c>
      <c r="C1974" s="54" t="s">
        <v>263</v>
      </c>
      <c r="D1974" s="54" t="s">
        <v>429</v>
      </c>
      <c r="E1974" s="54" t="s">
        <v>9921</v>
      </c>
      <c r="F1974" s="71">
        <v>44458</v>
      </c>
      <c r="G1974" s="72">
        <v>231.93</v>
      </c>
      <c r="H1974" s="72">
        <v>19540.099999999999</v>
      </c>
      <c r="I1974" s="54" t="s">
        <v>265</v>
      </c>
      <c r="J1974" s="54" t="s">
        <v>595</v>
      </c>
      <c r="K1974" s="54" t="s">
        <v>9905</v>
      </c>
      <c r="L1974" s="54" t="s">
        <v>9922</v>
      </c>
      <c r="M1974" s="54" t="s">
        <v>9921</v>
      </c>
      <c r="N1974" s="54" t="s">
        <v>256</v>
      </c>
      <c r="O1974" s="54" t="s">
        <v>256</v>
      </c>
      <c r="P1974" s="54" t="s">
        <v>444</v>
      </c>
      <c r="Q1974" s="54" t="s">
        <v>256</v>
      </c>
      <c r="R1974" s="54" t="s">
        <v>431</v>
      </c>
      <c r="S1974" s="71"/>
      <c r="T1974" s="54" t="s">
        <v>256</v>
      </c>
      <c r="U1974" s="71">
        <v>44458</v>
      </c>
      <c r="V1974" s="54" t="s">
        <v>256</v>
      </c>
      <c r="W1974" t="str">
        <f t="shared" si="30"/>
        <v>Sep-21</v>
      </c>
    </row>
    <row r="1975" spans="1:23" x14ac:dyDescent="0.25">
      <c r="A1975" s="54" t="s">
        <v>317</v>
      </c>
      <c r="B1975" s="54" t="s">
        <v>428</v>
      </c>
      <c r="C1975" s="54" t="s">
        <v>263</v>
      </c>
      <c r="D1975" s="54" t="s">
        <v>429</v>
      </c>
      <c r="E1975" s="54" t="s">
        <v>9923</v>
      </c>
      <c r="F1975" s="71">
        <v>44458</v>
      </c>
      <c r="G1975" s="72">
        <v>349.55</v>
      </c>
      <c r="H1975" s="72">
        <v>29449.59</v>
      </c>
      <c r="I1975" s="54" t="s">
        <v>265</v>
      </c>
      <c r="J1975" s="54" t="s">
        <v>595</v>
      </c>
      <c r="K1975" s="54" t="s">
        <v>9905</v>
      </c>
      <c r="L1975" s="54" t="s">
        <v>9924</v>
      </c>
      <c r="M1975" s="54" t="s">
        <v>9923</v>
      </c>
      <c r="N1975" s="54" t="s">
        <v>256</v>
      </c>
      <c r="O1975" s="54" t="s">
        <v>256</v>
      </c>
      <c r="P1975" s="54" t="s">
        <v>444</v>
      </c>
      <c r="Q1975" s="54" t="s">
        <v>256</v>
      </c>
      <c r="R1975" s="54" t="s">
        <v>431</v>
      </c>
      <c r="S1975" s="71"/>
      <c r="T1975" s="54" t="s">
        <v>256</v>
      </c>
      <c r="U1975" s="71">
        <v>44458</v>
      </c>
      <c r="V1975" s="54" t="s">
        <v>256</v>
      </c>
      <c r="W1975" t="str">
        <f t="shared" si="30"/>
        <v>Sep-21</v>
      </c>
    </row>
    <row r="1976" spans="1:23" x14ac:dyDescent="0.25">
      <c r="A1976" s="54" t="s">
        <v>317</v>
      </c>
      <c r="B1976" s="54" t="s">
        <v>428</v>
      </c>
      <c r="C1976" s="54" t="s">
        <v>263</v>
      </c>
      <c r="D1976" s="54" t="s">
        <v>429</v>
      </c>
      <c r="E1976" s="54" t="s">
        <v>9925</v>
      </c>
      <c r="F1976" s="71">
        <v>44458</v>
      </c>
      <c r="G1976" s="72">
        <v>192</v>
      </c>
      <c r="H1976" s="72">
        <v>16176</v>
      </c>
      <c r="I1976" s="54" t="s">
        <v>265</v>
      </c>
      <c r="J1976" s="54" t="s">
        <v>595</v>
      </c>
      <c r="K1976" s="54" t="s">
        <v>9905</v>
      </c>
      <c r="L1976" s="54" t="s">
        <v>9926</v>
      </c>
      <c r="M1976" s="54" t="s">
        <v>9925</v>
      </c>
      <c r="N1976" s="54" t="s">
        <v>256</v>
      </c>
      <c r="O1976" s="54" t="s">
        <v>256</v>
      </c>
      <c r="P1976" s="54" t="s">
        <v>444</v>
      </c>
      <c r="Q1976" s="54" t="s">
        <v>256</v>
      </c>
      <c r="R1976" s="54" t="s">
        <v>431</v>
      </c>
      <c r="S1976" s="71"/>
      <c r="T1976" s="54" t="s">
        <v>256</v>
      </c>
      <c r="U1976" s="71">
        <v>44458</v>
      </c>
      <c r="V1976" s="54" t="s">
        <v>256</v>
      </c>
      <c r="W1976" t="str">
        <f t="shared" si="30"/>
        <v>Sep-21</v>
      </c>
    </row>
    <row r="1977" spans="1:23" x14ac:dyDescent="0.25">
      <c r="A1977" s="54" t="s">
        <v>317</v>
      </c>
      <c r="B1977" s="54" t="s">
        <v>428</v>
      </c>
      <c r="C1977" s="54" t="s">
        <v>263</v>
      </c>
      <c r="D1977" s="54" t="s">
        <v>429</v>
      </c>
      <c r="E1977" s="54" t="s">
        <v>9927</v>
      </c>
      <c r="F1977" s="71">
        <v>44458</v>
      </c>
      <c r="G1977" s="72">
        <v>12.9</v>
      </c>
      <c r="H1977" s="72">
        <v>1086.83</v>
      </c>
      <c r="I1977" s="54" t="s">
        <v>265</v>
      </c>
      <c r="J1977" s="54" t="s">
        <v>595</v>
      </c>
      <c r="K1977" s="54" t="s">
        <v>9905</v>
      </c>
      <c r="L1977" s="54" t="s">
        <v>9928</v>
      </c>
      <c r="M1977" s="54" t="s">
        <v>9927</v>
      </c>
      <c r="N1977" s="54" t="s">
        <v>256</v>
      </c>
      <c r="O1977" s="54" t="s">
        <v>256</v>
      </c>
      <c r="P1977" s="54" t="s">
        <v>444</v>
      </c>
      <c r="Q1977" s="54" t="s">
        <v>256</v>
      </c>
      <c r="R1977" s="54" t="s">
        <v>431</v>
      </c>
      <c r="S1977" s="71"/>
      <c r="T1977" s="54" t="s">
        <v>256</v>
      </c>
      <c r="U1977" s="71">
        <v>44458</v>
      </c>
      <c r="V1977" s="54" t="s">
        <v>256</v>
      </c>
      <c r="W1977" t="str">
        <f t="shared" si="30"/>
        <v>Sep-21</v>
      </c>
    </row>
    <row r="1978" spans="1:23" x14ac:dyDescent="0.25">
      <c r="A1978" s="54" t="s">
        <v>317</v>
      </c>
      <c r="B1978" s="54" t="s">
        <v>428</v>
      </c>
      <c r="C1978" s="54" t="s">
        <v>263</v>
      </c>
      <c r="D1978" s="54" t="s">
        <v>429</v>
      </c>
      <c r="E1978" s="54" t="s">
        <v>9929</v>
      </c>
      <c r="F1978" s="71">
        <v>44458</v>
      </c>
      <c r="G1978" s="72">
        <v>4.54</v>
      </c>
      <c r="H1978" s="72">
        <v>382.5</v>
      </c>
      <c r="I1978" s="54" t="s">
        <v>265</v>
      </c>
      <c r="J1978" s="54" t="s">
        <v>595</v>
      </c>
      <c r="K1978" s="54" t="s">
        <v>9905</v>
      </c>
      <c r="L1978" s="54" t="s">
        <v>9930</v>
      </c>
      <c r="M1978" s="54" t="s">
        <v>9929</v>
      </c>
      <c r="N1978" s="54" t="s">
        <v>256</v>
      </c>
      <c r="O1978" s="54" t="s">
        <v>256</v>
      </c>
      <c r="P1978" s="54" t="s">
        <v>444</v>
      </c>
      <c r="Q1978" s="54" t="s">
        <v>256</v>
      </c>
      <c r="R1978" s="54" t="s">
        <v>431</v>
      </c>
      <c r="S1978" s="71"/>
      <c r="T1978" s="54" t="s">
        <v>256</v>
      </c>
      <c r="U1978" s="71">
        <v>44458</v>
      </c>
      <c r="V1978" s="54" t="s">
        <v>256</v>
      </c>
      <c r="W1978" t="str">
        <f t="shared" si="30"/>
        <v>Sep-21</v>
      </c>
    </row>
    <row r="1979" spans="1:23" x14ac:dyDescent="0.25">
      <c r="A1979" s="54" t="s">
        <v>317</v>
      </c>
      <c r="B1979" s="54" t="s">
        <v>428</v>
      </c>
      <c r="C1979" s="54" t="s">
        <v>263</v>
      </c>
      <c r="D1979" s="54" t="s">
        <v>429</v>
      </c>
      <c r="E1979" s="54" t="s">
        <v>9931</v>
      </c>
      <c r="F1979" s="71">
        <v>44460</v>
      </c>
      <c r="G1979" s="72">
        <v>62.54</v>
      </c>
      <c r="H1979" s="72">
        <v>5269</v>
      </c>
      <c r="I1979" s="54" t="s">
        <v>265</v>
      </c>
      <c r="J1979" s="54" t="s">
        <v>595</v>
      </c>
      <c r="K1979" s="54" t="s">
        <v>9905</v>
      </c>
      <c r="L1979" s="54" t="s">
        <v>9932</v>
      </c>
      <c r="M1979" s="54" t="s">
        <v>9931</v>
      </c>
      <c r="N1979" s="54" t="s">
        <v>256</v>
      </c>
      <c r="O1979" s="54" t="s">
        <v>256</v>
      </c>
      <c r="P1979" s="54" t="s">
        <v>444</v>
      </c>
      <c r="Q1979" s="54" t="s">
        <v>256</v>
      </c>
      <c r="R1979" s="54" t="s">
        <v>431</v>
      </c>
      <c r="S1979" s="71"/>
      <c r="T1979" s="54" t="s">
        <v>256</v>
      </c>
      <c r="U1979" s="71">
        <v>44460</v>
      </c>
      <c r="V1979" s="54" t="s">
        <v>256</v>
      </c>
      <c r="W1979" t="str">
        <f t="shared" si="30"/>
        <v>Sep-21</v>
      </c>
    </row>
    <row r="1980" spans="1:23" x14ac:dyDescent="0.25">
      <c r="A1980" s="54" t="s">
        <v>317</v>
      </c>
      <c r="B1980" s="54" t="s">
        <v>428</v>
      </c>
      <c r="C1980" s="54" t="s">
        <v>263</v>
      </c>
      <c r="D1980" s="54" t="s">
        <v>429</v>
      </c>
      <c r="E1980" s="54" t="s">
        <v>9933</v>
      </c>
      <c r="F1980" s="71">
        <v>44460</v>
      </c>
      <c r="G1980" s="72">
        <v>4.41</v>
      </c>
      <c r="H1980" s="72">
        <v>371.54</v>
      </c>
      <c r="I1980" s="54" t="s">
        <v>265</v>
      </c>
      <c r="J1980" s="54" t="s">
        <v>595</v>
      </c>
      <c r="K1980" s="54" t="s">
        <v>9905</v>
      </c>
      <c r="L1980" s="54" t="s">
        <v>9934</v>
      </c>
      <c r="M1980" s="54" t="s">
        <v>9933</v>
      </c>
      <c r="N1980" s="54" t="s">
        <v>256</v>
      </c>
      <c r="O1980" s="54" t="s">
        <v>256</v>
      </c>
      <c r="P1980" s="54" t="s">
        <v>444</v>
      </c>
      <c r="Q1980" s="54" t="s">
        <v>256</v>
      </c>
      <c r="R1980" s="54" t="s">
        <v>431</v>
      </c>
      <c r="S1980" s="71"/>
      <c r="T1980" s="54" t="s">
        <v>256</v>
      </c>
      <c r="U1980" s="71">
        <v>44460</v>
      </c>
      <c r="V1980" s="54" t="s">
        <v>256</v>
      </c>
      <c r="W1980" t="str">
        <f t="shared" si="30"/>
        <v>Sep-21</v>
      </c>
    </row>
    <row r="1981" spans="1:23" x14ac:dyDescent="0.25">
      <c r="A1981" s="54" t="s">
        <v>317</v>
      </c>
      <c r="B1981" s="54" t="s">
        <v>428</v>
      </c>
      <c r="C1981" s="54" t="s">
        <v>263</v>
      </c>
      <c r="D1981" s="54" t="s">
        <v>429</v>
      </c>
      <c r="E1981" s="54" t="s">
        <v>9935</v>
      </c>
      <c r="F1981" s="71">
        <v>44460</v>
      </c>
      <c r="G1981" s="72">
        <v>156.75</v>
      </c>
      <c r="H1981" s="72">
        <v>13206.19</v>
      </c>
      <c r="I1981" s="54" t="s">
        <v>265</v>
      </c>
      <c r="J1981" s="54" t="s">
        <v>595</v>
      </c>
      <c r="K1981" s="54" t="s">
        <v>9905</v>
      </c>
      <c r="L1981" s="54" t="s">
        <v>9936</v>
      </c>
      <c r="M1981" s="54" t="s">
        <v>9935</v>
      </c>
      <c r="N1981" s="54" t="s">
        <v>256</v>
      </c>
      <c r="O1981" s="54" t="s">
        <v>256</v>
      </c>
      <c r="P1981" s="54" t="s">
        <v>444</v>
      </c>
      <c r="Q1981" s="54" t="s">
        <v>256</v>
      </c>
      <c r="R1981" s="54" t="s">
        <v>431</v>
      </c>
      <c r="S1981" s="71"/>
      <c r="T1981" s="54" t="s">
        <v>256</v>
      </c>
      <c r="U1981" s="71">
        <v>44460</v>
      </c>
      <c r="V1981" s="54" t="s">
        <v>256</v>
      </c>
      <c r="W1981" t="str">
        <f t="shared" si="30"/>
        <v>Sep-21</v>
      </c>
    </row>
    <row r="1982" spans="1:23" x14ac:dyDescent="0.25">
      <c r="A1982" s="54" t="s">
        <v>317</v>
      </c>
      <c r="B1982" s="54" t="s">
        <v>428</v>
      </c>
      <c r="C1982" s="54" t="s">
        <v>263</v>
      </c>
      <c r="D1982" s="54" t="s">
        <v>429</v>
      </c>
      <c r="E1982" s="54" t="s">
        <v>9937</v>
      </c>
      <c r="F1982" s="71">
        <v>44460</v>
      </c>
      <c r="G1982" s="72">
        <v>37.33</v>
      </c>
      <c r="H1982" s="72">
        <v>3145.05</v>
      </c>
      <c r="I1982" s="54" t="s">
        <v>265</v>
      </c>
      <c r="J1982" s="54" t="s">
        <v>595</v>
      </c>
      <c r="K1982" s="54" t="s">
        <v>9905</v>
      </c>
      <c r="L1982" s="54" t="s">
        <v>9938</v>
      </c>
      <c r="M1982" s="54" t="s">
        <v>9937</v>
      </c>
      <c r="N1982" s="54" t="s">
        <v>256</v>
      </c>
      <c r="O1982" s="54" t="s">
        <v>256</v>
      </c>
      <c r="P1982" s="54" t="s">
        <v>444</v>
      </c>
      <c r="Q1982" s="54" t="s">
        <v>256</v>
      </c>
      <c r="R1982" s="54" t="s">
        <v>431</v>
      </c>
      <c r="S1982" s="71"/>
      <c r="T1982" s="54" t="s">
        <v>256</v>
      </c>
      <c r="U1982" s="71">
        <v>44460</v>
      </c>
      <c r="V1982" s="54" t="s">
        <v>256</v>
      </c>
      <c r="W1982" t="str">
        <f t="shared" si="30"/>
        <v>Sep-21</v>
      </c>
    </row>
    <row r="1983" spans="1:23" x14ac:dyDescent="0.25">
      <c r="A1983" s="54" t="s">
        <v>317</v>
      </c>
      <c r="B1983" s="54" t="s">
        <v>428</v>
      </c>
      <c r="C1983" s="54" t="s">
        <v>263</v>
      </c>
      <c r="D1983" s="54" t="s">
        <v>429</v>
      </c>
      <c r="E1983" s="54" t="s">
        <v>9939</v>
      </c>
      <c r="F1983" s="71">
        <v>44460</v>
      </c>
      <c r="G1983" s="72">
        <v>45.46</v>
      </c>
      <c r="H1983" s="72">
        <v>3830.01</v>
      </c>
      <c r="I1983" s="54" t="s">
        <v>265</v>
      </c>
      <c r="J1983" s="54" t="s">
        <v>595</v>
      </c>
      <c r="K1983" s="54" t="s">
        <v>9905</v>
      </c>
      <c r="L1983" s="54" t="s">
        <v>9940</v>
      </c>
      <c r="M1983" s="54" t="s">
        <v>9939</v>
      </c>
      <c r="N1983" s="54" t="s">
        <v>256</v>
      </c>
      <c r="O1983" s="54" t="s">
        <v>256</v>
      </c>
      <c r="P1983" s="54" t="s">
        <v>444</v>
      </c>
      <c r="Q1983" s="54" t="s">
        <v>256</v>
      </c>
      <c r="R1983" s="54" t="s">
        <v>431</v>
      </c>
      <c r="S1983" s="71"/>
      <c r="T1983" s="54" t="s">
        <v>256</v>
      </c>
      <c r="U1983" s="71">
        <v>44460</v>
      </c>
      <c r="V1983" s="54" t="s">
        <v>256</v>
      </c>
      <c r="W1983" t="str">
        <f t="shared" si="30"/>
        <v>Sep-21</v>
      </c>
    </row>
    <row r="1984" spans="1:23" x14ac:dyDescent="0.25">
      <c r="A1984" s="54" t="s">
        <v>317</v>
      </c>
      <c r="B1984" s="54" t="s">
        <v>428</v>
      </c>
      <c r="C1984" s="54" t="s">
        <v>263</v>
      </c>
      <c r="D1984" s="54" t="s">
        <v>429</v>
      </c>
      <c r="E1984" s="54" t="s">
        <v>9941</v>
      </c>
      <c r="F1984" s="71">
        <v>44460</v>
      </c>
      <c r="G1984" s="72">
        <v>387.84</v>
      </c>
      <c r="H1984" s="72">
        <v>32675.52</v>
      </c>
      <c r="I1984" s="54" t="s">
        <v>265</v>
      </c>
      <c r="J1984" s="54" t="s">
        <v>595</v>
      </c>
      <c r="K1984" s="54" t="s">
        <v>9905</v>
      </c>
      <c r="L1984" s="54" t="s">
        <v>9942</v>
      </c>
      <c r="M1984" s="54" t="s">
        <v>9941</v>
      </c>
      <c r="N1984" s="54" t="s">
        <v>256</v>
      </c>
      <c r="O1984" s="54" t="s">
        <v>256</v>
      </c>
      <c r="P1984" s="54" t="s">
        <v>444</v>
      </c>
      <c r="Q1984" s="54" t="s">
        <v>256</v>
      </c>
      <c r="R1984" s="54" t="s">
        <v>431</v>
      </c>
      <c r="S1984" s="71"/>
      <c r="T1984" s="54" t="s">
        <v>256</v>
      </c>
      <c r="U1984" s="71">
        <v>44460</v>
      </c>
      <c r="V1984" s="54" t="s">
        <v>256</v>
      </c>
      <c r="W1984" t="str">
        <f t="shared" si="30"/>
        <v>Sep-21</v>
      </c>
    </row>
    <row r="1985" spans="1:23" x14ac:dyDescent="0.25">
      <c r="A1985" s="54" t="s">
        <v>317</v>
      </c>
      <c r="B1985" s="54" t="s">
        <v>428</v>
      </c>
      <c r="C1985" s="54" t="s">
        <v>263</v>
      </c>
      <c r="D1985" s="54" t="s">
        <v>429</v>
      </c>
      <c r="E1985" s="54" t="s">
        <v>9943</v>
      </c>
      <c r="F1985" s="71">
        <v>44460</v>
      </c>
      <c r="G1985" s="72">
        <v>204.64</v>
      </c>
      <c r="H1985" s="72">
        <v>17240.919999999998</v>
      </c>
      <c r="I1985" s="54" t="s">
        <v>265</v>
      </c>
      <c r="J1985" s="54" t="s">
        <v>595</v>
      </c>
      <c r="K1985" s="54" t="s">
        <v>9905</v>
      </c>
      <c r="L1985" s="54" t="s">
        <v>9944</v>
      </c>
      <c r="M1985" s="54" t="s">
        <v>9943</v>
      </c>
      <c r="N1985" s="54" t="s">
        <v>256</v>
      </c>
      <c r="O1985" s="54" t="s">
        <v>256</v>
      </c>
      <c r="P1985" s="54" t="s">
        <v>444</v>
      </c>
      <c r="Q1985" s="54" t="s">
        <v>256</v>
      </c>
      <c r="R1985" s="54" t="s">
        <v>431</v>
      </c>
      <c r="S1985" s="71"/>
      <c r="T1985" s="54" t="s">
        <v>256</v>
      </c>
      <c r="U1985" s="71">
        <v>44460</v>
      </c>
      <c r="V1985" s="54" t="s">
        <v>256</v>
      </c>
      <c r="W1985" t="str">
        <f t="shared" si="30"/>
        <v>Sep-21</v>
      </c>
    </row>
    <row r="1986" spans="1:23" x14ac:dyDescent="0.25">
      <c r="A1986" s="54" t="s">
        <v>317</v>
      </c>
      <c r="B1986" s="54" t="s">
        <v>428</v>
      </c>
      <c r="C1986" s="54" t="s">
        <v>263</v>
      </c>
      <c r="D1986" s="54" t="s">
        <v>429</v>
      </c>
      <c r="E1986" s="54" t="s">
        <v>9945</v>
      </c>
      <c r="F1986" s="71">
        <v>44460</v>
      </c>
      <c r="G1986" s="72">
        <v>72.05</v>
      </c>
      <c r="H1986" s="72">
        <v>6070.21</v>
      </c>
      <c r="I1986" s="54" t="s">
        <v>265</v>
      </c>
      <c r="J1986" s="54" t="s">
        <v>595</v>
      </c>
      <c r="K1986" s="54" t="s">
        <v>9905</v>
      </c>
      <c r="L1986" s="54" t="s">
        <v>9946</v>
      </c>
      <c r="M1986" s="54" t="s">
        <v>9945</v>
      </c>
      <c r="N1986" s="54" t="s">
        <v>256</v>
      </c>
      <c r="O1986" s="54" t="s">
        <v>256</v>
      </c>
      <c r="P1986" s="54" t="s">
        <v>444</v>
      </c>
      <c r="Q1986" s="54" t="s">
        <v>256</v>
      </c>
      <c r="R1986" s="54" t="s">
        <v>431</v>
      </c>
      <c r="S1986" s="71"/>
      <c r="T1986" s="54" t="s">
        <v>256</v>
      </c>
      <c r="U1986" s="71">
        <v>44460</v>
      </c>
      <c r="V1986" s="54" t="s">
        <v>256</v>
      </c>
      <c r="W1986" t="str">
        <f t="shared" ref="W1986:W2049" si="31">TEXT(F1986,"MMM-YY")</f>
        <v>Sep-21</v>
      </c>
    </row>
    <row r="1987" spans="1:23" x14ac:dyDescent="0.25">
      <c r="A1987" s="54" t="s">
        <v>317</v>
      </c>
      <c r="B1987" s="54" t="s">
        <v>428</v>
      </c>
      <c r="C1987" s="54" t="s">
        <v>263</v>
      </c>
      <c r="D1987" s="54" t="s">
        <v>429</v>
      </c>
      <c r="E1987" s="54" t="s">
        <v>9947</v>
      </c>
      <c r="F1987" s="71">
        <v>44460</v>
      </c>
      <c r="G1987" s="72">
        <v>510.26</v>
      </c>
      <c r="H1987" s="72">
        <v>42989.41</v>
      </c>
      <c r="I1987" s="54" t="s">
        <v>265</v>
      </c>
      <c r="J1987" s="54" t="s">
        <v>595</v>
      </c>
      <c r="K1987" s="54" t="s">
        <v>9905</v>
      </c>
      <c r="L1987" s="54" t="s">
        <v>9948</v>
      </c>
      <c r="M1987" s="54" t="s">
        <v>9947</v>
      </c>
      <c r="N1987" s="54" t="s">
        <v>256</v>
      </c>
      <c r="O1987" s="54" t="s">
        <v>256</v>
      </c>
      <c r="P1987" s="54" t="s">
        <v>444</v>
      </c>
      <c r="Q1987" s="54" t="s">
        <v>256</v>
      </c>
      <c r="R1987" s="54" t="s">
        <v>431</v>
      </c>
      <c r="S1987" s="71"/>
      <c r="T1987" s="54" t="s">
        <v>256</v>
      </c>
      <c r="U1987" s="71">
        <v>44460</v>
      </c>
      <c r="V1987" s="54" t="s">
        <v>256</v>
      </c>
      <c r="W1987" t="str">
        <f t="shared" si="31"/>
        <v>Sep-21</v>
      </c>
    </row>
    <row r="1988" spans="1:23" x14ac:dyDescent="0.25">
      <c r="A1988" s="54" t="s">
        <v>317</v>
      </c>
      <c r="B1988" s="54" t="s">
        <v>428</v>
      </c>
      <c r="C1988" s="54" t="s">
        <v>263</v>
      </c>
      <c r="D1988" s="54" t="s">
        <v>429</v>
      </c>
      <c r="E1988" s="54" t="s">
        <v>9949</v>
      </c>
      <c r="F1988" s="71">
        <v>44464</v>
      </c>
      <c r="G1988" s="72">
        <v>119.96</v>
      </c>
      <c r="H1988" s="72">
        <v>10106.629999999999</v>
      </c>
      <c r="I1988" s="54" t="s">
        <v>265</v>
      </c>
      <c r="J1988" s="54" t="s">
        <v>595</v>
      </c>
      <c r="K1988" s="54" t="s">
        <v>9905</v>
      </c>
      <c r="L1988" s="54" t="s">
        <v>9950</v>
      </c>
      <c r="M1988" s="54" t="s">
        <v>9949</v>
      </c>
      <c r="N1988" s="54" t="s">
        <v>256</v>
      </c>
      <c r="O1988" s="54" t="s">
        <v>256</v>
      </c>
      <c r="P1988" s="54" t="s">
        <v>444</v>
      </c>
      <c r="Q1988" s="54" t="s">
        <v>256</v>
      </c>
      <c r="R1988" s="54" t="s">
        <v>431</v>
      </c>
      <c r="S1988" s="71"/>
      <c r="T1988" s="54" t="s">
        <v>256</v>
      </c>
      <c r="U1988" s="71">
        <v>44464</v>
      </c>
      <c r="V1988" s="54" t="s">
        <v>256</v>
      </c>
      <c r="W1988" t="str">
        <f t="shared" si="31"/>
        <v>Sep-21</v>
      </c>
    </row>
    <row r="1989" spans="1:23" x14ac:dyDescent="0.25">
      <c r="A1989" s="54" t="s">
        <v>317</v>
      </c>
      <c r="B1989" s="54" t="s">
        <v>428</v>
      </c>
      <c r="C1989" s="54" t="s">
        <v>263</v>
      </c>
      <c r="D1989" s="54" t="s">
        <v>429</v>
      </c>
      <c r="E1989" s="54" t="s">
        <v>9951</v>
      </c>
      <c r="F1989" s="71">
        <v>44464</v>
      </c>
      <c r="G1989" s="72">
        <v>30.86</v>
      </c>
      <c r="H1989" s="72">
        <v>2599.96</v>
      </c>
      <c r="I1989" s="54" t="s">
        <v>265</v>
      </c>
      <c r="J1989" s="54" t="s">
        <v>595</v>
      </c>
      <c r="K1989" s="54" t="s">
        <v>9905</v>
      </c>
      <c r="L1989" s="54" t="s">
        <v>9952</v>
      </c>
      <c r="M1989" s="54" t="s">
        <v>9951</v>
      </c>
      <c r="N1989" s="54" t="s">
        <v>256</v>
      </c>
      <c r="O1989" s="54" t="s">
        <v>256</v>
      </c>
      <c r="P1989" s="54" t="s">
        <v>444</v>
      </c>
      <c r="Q1989" s="54" t="s">
        <v>256</v>
      </c>
      <c r="R1989" s="54" t="s">
        <v>431</v>
      </c>
      <c r="S1989" s="71"/>
      <c r="T1989" s="54" t="s">
        <v>256</v>
      </c>
      <c r="U1989" s="71">
        <v>44464</v>
      </c>
      <c r="V1989" s="54" t="s">
        <v>256</v>
      </c>
      <c r="W1989" t="str">
        <f t="shared" si="31"/>
        <v>Sep-21</v>
      </c>
    </row>
    <row r="1990" spans="1:23" x14ac:dyDescent="0.25">
      <c r="A1990" s="54" t="s">
        <v>317</v>
      </c>
      <c r="B1990" s="54" t="s">
        <v>428</v>
      </c>
      <c r="C1990" s="54" t="s">
        <v>263</v>
      </c>
      <c r="D1990" s="54" t="s">
        <v>429</v>
      </c>
      <c r="E1990" s="54" t="s">
        <v>9953</v>
      </c>
      <c r="F1990" s="71">
        <v>44464</v>
      </c>
      <c r="G1990" s="72">
        <v>126.39</v>
      </c>
      <c r="H1990" s="72">
        <v>10648.36</v>
      </c>
      <c r="I1990" s="54" t="s">
        <v>265</v>
      </c>
      <c r="J1990" s="54" t="s">
        <v>595</v>
      </c>
      <c r="K1990" s="54" t="s">
        <v>9905</v>
      </c>
      <c r="L1990" s="54" t="s">
        <v>9954</v>
      </c>
      <c r="M1990" s="54" t="s">
        <v>9953</v>
      </c>
      <c r="N1990" s="54" t="s">
        <v>256</v>
      </c>
      <c r="O1990" s="54" t="s">
        <v>256</v>
      </c>
      <c r="P1990" s="54" t="s">
        <v>444</v>
      </c>
      <c r="Q1990" s="54" t="s">
        <v>256</v>
      </c>
      <c r="R1990" s="54" t="s">
        <v>431</v>
      </c>
      <c r="S1990" s="71"/>
      <c r="T1990" s="54" t="s">
        <v>256</v>
      </c>
      <c r="U1990" s="71">
        <v>44464</v>
      </c>
      <c r="V1990" s="54" t="s">
        <v>256</v>
      </c>
      <c r="W1990" t="str">
        <f t="shared" si="31"/>
        <v>Sep-21</v>
      </c>
    </row>
    <row r="1991" spans="1:23" x14ac:dyDescent="0.25">
      <c r="A1991" s="54" t="s">
        <v>317</v>
      </c>
      <c r="B1991" s="54" t="s">
        <v>428</v>
      </c>
      <c r="C1991" s="54" t="s">
        <v>263</v>
      </c>
      <c r="D1991" s="54" t="s">
        <v>429</v>
      </c>
      <c r="E1991" s="54" t="s">
        <v>9955</v>
      </c>
      <c r="F1991" s="71">
        <v>44464</v>
      </c>
      <c r="G1991" s="72">
        <v>309.89999999999998</v>
      </c>
      <c r="H1991" s="72">
        <v>26109.08</v>
      </c>
      <c r="I1991" s="54" t="s">
        <v>265</v>
      </c>
      <c r="J1991" s="54" t="s">
        <v>595</v>
      </c>
      <c r="K1991" s="54" t="s">
        <v>9905</v>
      </c>
      <c r="L1991" s="54" t="s">
        <v>9956</v>
      </c>
      <c r="M1991" s="54" t="s">
        <v>9955</v>
      </c>
      <c r="N1991" s="54" t="s">
        <v>256</v>
      </c>
      <c r="O1991" s="54" t="s">
        <v>256</v>
      </c>
      <c r="P1991" s="54" t="s">
        <v>444</v>
      </c>
      <c r="Q1991" s="54" t="s">
        <v>256</v>
      </c>
      <c r="R1991" s="54" t="s">
        <v>431</v>
      </c>
      <c r="S1991" s="71"/>
      <c r="T1991" s="54" t="s">
        <v>256</v>
      </c>
      <c r="U1991" s="71">
        <v>44464</v>
      </c>
      <c r="V1991" s="54" t="s">
        <v>256</v>
      </c>
      <c r="W1991" t="str">
        <f t="shared" si="31"/>
        <v>Sep-21</v>
      </c>
    </row>
    <row r="1992" spans="1:23" x14ac:dyDescent="0.25">
      <c r="A1992" s="54" t="s">
        <v>317</v>
      </c>
      <c r="B1992" s="54" t="s">
        <v>428</v>
      </c>
      <c r="C1992" s="54" t="s">
        <v>263</v>
      </c>
      <c r="D1992" s="54" t="s">
        <v>429</v>
      </c>
      <c r="E1992" s="54" t="s">
        <v>9957</v>
      </c>
      <c r="F1992" s="71">
        <v>44464</v>
      </c>
      <c r="G1992" s="72">
        <v>199.07</v>
      </c>
      <c r="H1992" s="72">
        <v>16771.650000000001</v>
      </c>
      <c r="I1992" s="54" t="s">
        <v>265</v>
      </c>
      <c r="J1992" s="54" t="s">
        <v>595</v>
      </c>
      <c r="K1992" s="54" t="s">
        <v>9905</v>
      </c>
      <c r="L1992" s="54" t="s">
        <v>9958</v>
      </c>
      <c r="M1992" s="54" t="s">
        <v>9957</v>
      </c>
      <c r="N1992" s="54" t="s">
        <v>256</v>
      </c>
      <c r="O1992" s="54" t="s">
        <v>256</v>
      </c>
      <c r="P1992" s="54" t="s">
        <v>444</v>
      </c>
      <c r="Q1992" s="54" t="s">
        <v>256</v>
      </c>
      <c r="R1992" s="54" t="s">
        <v>431</v>
      </c>
      <c r="S1992" s="71"/>
      <c r="T1992" s="54" t="s">
        <v>256</v>
      </c>
      <c r="U1992" s="71">
        <v>44464</v>
      </c>
      <c r="V1992" s="54" t="s">
        <v>256</v>
      </c>
      <c r="W1992" t="str">
        <f t="shared" si="31"/>
        <v>Sep-21</v>
      </c>
    </row>
    <row r="1993" spans="1:23" x14ac:dyDescent="0.25">
      <c r="A1993" s="54" t="s">
        <v>317</v>
      </c>
      <c r="B1993" s="54" t="s">
        <v>428</v>
      </c>
      <c r="C1993" s="54" t="s">
        <v>263</v>
      </c>
      <c r="D1993" s="54" t="s">
        <v>429</v>
      </c>
      <c r="E1993" s="54" t="s">
        <v>9959</v>
      </c>
      <c r="F1993" s="71">
        <v>44464</v>
      </c>
      <c r="G1993" s="72">
        <v>46.45</v>
      </c>
      <c r="H1993" s="72">
        <v>3913.41</v>
      </c>
      <c r="I1993" s="54" t="s">
        <v>265</v>
      </c>
      <c r="J1993" s="54" t="s">
        <v>595</v>
      </c>
      <c r="K1993" s="54" t="s">
        <v>9905</v>
      </c>
      <c r="L1993" s="54" t="s">
        <v>9960</v>
      </c>
      <c r="M1993" s="54" t="s">
        <v>9959</v>
      </c>
      <c r="N1993" s="54" t="s">
        <v>256</v>
      </c>
      <c r="O1993" s="54" t="s">
        <v>256</v>
      </c>
      <c r="P1993" s="54" t="s">
        <v>444</v>
      </c>
      <c r="Q1993" s="54" t="s">
        <v>256</v>
      </c>
      <c r="R1993" s="54" t="s">
        <v>431</v>
      </c>
      <c r="S1993" s="71"/>
      <c r="T1993" s="54" t="s">
        <v>256</v>
      </c>
      <c r="U1993" s="71">
        <v>44464</v>
      </c>
      <c r="V1993" s="54" t="s">
        <v>256</v>
      </c>
      <c r="W1993" t="str">
        <f t="shared" si="31"/>
        <v>Sep-21</v>
      </c>
    </row>
    <row r="1994" spans="1:23" x14ac:dyDescent="0.25">
      <c r="A1994" s="54" t="s">
        <v>317</v>
      </c>
      <c r="B1994" s="54" t="s">
        <v>428</v>
      </c>
      <c r="C1994" s="54" t="s">
        <v>263</v>
      </c>
      <c r="D1994" s="54" t="s">
        <v>429</v>
      </c>
      <c r="E1994" s="54" t="s">
        <v>9961</v>
      </c>
      <c r="F1994" s="71">
        <v>44464</v>
      </c>
      <c r="G1994" s="72">
        <v>743.57</v>
      </c>
      <c r="H1994" s="72">
        <v>62645.77</v>
      </c>
      <c r="I1994" s="54" t="s">
        <v>265</v>
      </c>
      <c r="J1994" s="54" t="s">
        <v>595</v>
      </c>
      <c r="K1994" s="54" t="s">
        <v>9905</v>
      </c>
      <c r="L1994" s="54" t="s">
        <v>9962</v>
      </c>
      <c r="M1994" s="54" t="s">
        <v>9961</v>
      </c>
      <c r="N1994" s="54" t="s">
        <v>256</v>
      </c>
      <c r="O1994" s="54" t="s">
        <v>256</v>
      </c>
      <c r="P1994" s="54" t="s">
        <v>444</v>
      </c>
      <c r="Q1994" s="54" t="s">
        <v>256</v>
      </c>
      <c r="R1994" s="54" t="s">
        <v>431</v>
      </c>
      <c r="S1994" s="71"/>
      <c r="T1994" s="54" t="s">
        <v>256</v>
      </c>
      <c r="U1994" s="71">
        <v>44464</v>
      </c>
      <c r="V1994" s="54" t="s">
        <v>256</v>
      </c>
      <c r="W1994" t="str">
        <f t="shared" si="31"/>
        <v>Sep-21</v>
      </c>
    </row>
    <row r="1995" spans="1:23" x14ac:dyDescent="0.25">
      <c r="A1995" s="54" t="s">
        <v>317</v>
      </c>
      <c r="B1995" s="54" t="s">
        <v>428</v>
      </c>
      <c r="C1995" s="54" t="s">
        <v>263</v>
      </c>
      <c r="D1995" s="54" t="s">
        <v>429</v>
      </c>
      <c r="E1995" s="54" t="s">
        <v>9963</v>
      </c>
      <c r="F1995" s="71">
        <v>44464</v>
      </c>
      <c r="G1995" s="72">
        <v>224.32</v>
      </c>
      <c r="H1995" s="72">
        <v>18898.96</v>
      </c>
      <c r="I1995" s="54" t="s">
        <v>265</v>
      </c>
      <c r="J1995" s="54" t="s">
        <v>595</v>
      </c>
      <c r="K1995" s="54" t="s">
        <v>9905</v>
      </c>
      <c r="L1995" s="54" t="s">
        <v>9964</v>
      </c>
      <c r="M1995" s="54" t="s">
        <v>9963</v>
      </c>
      <c r="N1995" s="54" t="s">
        <v>256</v>
      </c>
      <c r="O1995" s="54" t="s">
        <v>256</v>
      </c>
      <c r="P1995" s="54" t="s">
        <v>444</v>
      </c>
      <c r="Q1995" s="54" t="s">
        <v>256</v>
      </c>
      <c r="R1995" s="54" t="s">
        <v>431</v>
      </c>
      <c r="S1995" s="71"/>
      <c r="T1995" s="54" t="s">
        <v>256</v>
      </c>
      <c r="U1995" s="71">
        <v>44464</v>
      </c>
      <c r="V1995" s="54" t="s">
        <v>256</v>
      </c>
      <c r="W1995" t="str">
        <f t="shared" si="31"/>
        <v>Sep-21</v>
      </c>
    </row>
    <row r="1996" spans="1:23" x14ac:dyDescent="0.25">
      <c r="A1996" s="54" t="s">
        <v>317</v>
      </c>
      <c r="B1996" s="54" t="s">
        <v>428</v>
      </c>
      <c r="C1996" s="54" t="s">
        <v>263</v>
      </c>
      <c r="D1996" s="54" t="s">
        <v>429</v>
      </c>
      <c r="E1996" s="54" t="s">
        <v>9965</v>
      </c>
      <c r="F1996" s="71">
        <v>44468</v>
      </c>
      <c r="G1996" s="72">
        <v>34.32</v>
      </c>
      <c r="H1996" s="72">
        <v>2891.46</v>
      </c>
      <c r="I1996" s="54" t="s">
        <v>265</v>
      </c>
      <c r="J1996" s="54" t="s">
        <v>595</v>
      </c>
      <c r="K1996" s="54" t="s">
        <v>9905</v>
      </c>
      <c r="L1996" s="54" t="s">
        <v>9966</v>
      </c>
      <c r="M1996" s="54" t="s">
        <v>9965</v>
      </c>
      <c r="N1996" s="54" t="s">
        <v>256</v>
      </c>
      <c r="O1996" s="54" t="s">
        <v>256</v>
      </c>
      <c r="P1996" s="54" t="s">
        <v>444</v>
      </c>
      <c r="Q1996" s="54" t="s">
        <v>256</v>
      </c>
      <c r="R1996" s="54" t="s">
        <v>431</v>
      </c>
      <c r="S1996" s="71"/>
      <c r="T1996" s="54" t="s">
        <v>256</v>
      </c>
      <c r="U1996" s="71">
        <v>44468</v>
      </c>
      <c r="V1996" s="54" t="s">
        <v>256</v>
      </c>
      <c r="W1996" t="str">
        <f t="shared" si="31"/>
        <v>Sep-21</v>
      </c>
    </row>
    <row r="1997" spans="1:23" x14ac:dyDescent="0.25">
      <c r="A1997" s="54" t="s">
        <v>317</v>
      </c>
      <c r="B1997" s="54" t="s">
        <v>428</v>
      </c>
      <c r="C1997" s="54" t="s">
        <v>263</v>
      </c>
      <c r="D1997" s="54" t="s">
        <v>429</v>
      </c>
      <c r="E1997" s="54" t="s">
        <v>9967</v>
      </c>
      <c r="F1997" s="71">
        <v>44459</v>
      </c>
      <c r="G1997" s="72">
        <v>593.91999999999996</v>
      </c>
      <c r="H1997" s="72">
        <v>50037.760000000002</v>
      </c>
      <c r="I1997" s="54" t="s">
        <v>265</v>
      </c>
      <c r="J1997" s="54" t="s">
        <v>595</v>
      </c>
      <c r="K1997" s="54" t="s">
        <v>9968</v>
      </c>
      <c r="L1997" s="54" t="s">
        <v>9969</v>
      </c>
      <c r="M1997" s="54" t="s">
        <v>9967</v>
      </c>
      <c r="N1997" s="54" t="s">
        <v>256</v>
      </c>
      <c r="O1997" s="54" t="s">
        <v>256</v>
      </c>
      <c r="P1997" s="54" t="s">
        <v>444</v>
      </c>
      <c r="Q1997" s="54" t="s">
        <v>256</v>
      </c>
      <c r="R1997" s="54" t="s">
        <v>431</v>
      </c>
      <c r="S1997" s="71"/>
      <c r="T1997" s="54" t="s">
        <v>256</v>
      </c>
      <c r="U1997" s="71">
        <v>44459</v>
      </c>
      <c r="V1997" s="54" t="s">
        <v>256</v>
      </c>
      <c r="W1997" t="str">
        <f t="shared" si="31"/>
        <v>Sep-21</v>
      </c>
    </row>
    <row r="1998" spans="1:23" x14ac:dyDescent="0.25">
      <c r="A1998" s="54" t="s">
        <v>317</v>
      </c>
      <c r="B1998" s="54" t="s">
        <v>428</v>
      </c>
      <c r="C1998" s="54" t="s">
        <v>263</v>
      </c>
      <c r="D1998" s="54" t="s">
        <v>429</v>
      </c>
      <c r="E1998" s="54" t="s">
        <v>9970</v>
      </c>
      <c r="F1998" s="71">
        <v>44459</v>
      </c>
      <c r="G1998" s="72">
        <v>492.2</v>
      </c>
      <c r="H1998" s="72">
        <v>41467.85</v>
      </c>
      <c r="I1998" s="54" t="s">
        <v>265</v>
      </c>
      <c r="J1998" s="54" t="s">
        <v>595</v>
      </c>
      <c r="K1998" s="54" t="s">
        <v>9968</v>
      </c>
      <c r="L1998" s="54" t="s">
        <v>9971</v>
      </c>
      <c r="M1998" s="54" t="s">
        <v>9970</v>
      </c>
      <c r="N1998" s="54" t="s">
        <v>256</v>
      </c>
      <c r="O1998" s="54" t="s">
        <v>256</v>
      </c>
      <c r="P1998" s="54" t="s">
        <v>444</v>
      </c>
      <c r="Q1998" s="54" t="s">
        <v>256</v>
      </c>
      <c r="R1998" s="54" t="s">
        <v>431</v>
      </c>
      <c r="S1998" s="71"/>
      <c r="T1998" s="54" t="s">
        <v>256</v>
      </c>
      <c r="U1998" s="71">
        <v>44459</v>
      </c>
      <c r="V1998" s="54" t="s">
        <v>256</v>
      </c>
      <c r="W1998" t="str">
        <f t="shared" si="31"/>
        <v>Sep-21</v>
      </c>
    </row>
    <row r="1999" spans="1:23" x14ac:dyDescent="0.25">
      <c r="A1999" s="54" t="s">
        <v>317</v>
      </c>
      <c r="B1999" s="54" t="s">
        <v>428</v>
      </c>
      <c r="C1999" s="54" t="s">
        <v>263</v>
      </c>
      <c r="D1999" s="54" t="s">
        <v>429</v>
      </c>
      <c r="E1999" s="54" t="s">
        <v>9972</v>
      </c>
      <c r="F1999" s="71">
        <v>44459</v>
      </c>
      <c r="G1999" s="72">
        <v>499.96</v>
      </c>
      <c r="H1999" s="72">
        <v>42121.63</v>
      </c>
      <c r="I1999" s="54" t="s">
        <v>265</v>
      </c>
      <c r="J1999" s="54" t="s">
        <v>595</v>
      </c>
      <c r="K1999" s="54" t="s">
        <v>9968</v>
      </c>
      <c r="L1999" s="54" t="s">
        <v>9973</v>
      </c>
      <c r="M1999" s="54" t="s">
        <v>9972</v>
      </c>
      <c r="N1999" s="54" t="s">
        <v>256</v>
      </c>
      <c r="O1999" s="54" t="s">
        <v>256</v>
      </c>
      <c r="P1999" s="54" t="s">
        <v>444</v>
      </c>
      <c r="Q1999" s="54" t="s">
        <v>256</v>
      </c>
      <c r="R1999" s="54" t="s">
        <v>431</v>
      </c>
      <c r="S1999" s="71"/>
      <c r="T1999" s="54" t="s">
        <v>256</v>
      </c>
      <c r="U1999" s="71">
        <v>44459</v>
      </c>
      <c r="V1999" s="54" t="s">
        <v>256</v>
      </c>
      <c r="W1999" t="str">
        <f t="shared" si="31"/>
        <v>Sep-21</v>
      </c>
    </row>
    <row r="2000" spans="1:23" x14ac:dyDescent="0.25">
      <c r="A2000" s="54" t="s">
        <v>317</v>
      </c>
      <c r="B2000" s="54" t="s">
        <v>428</v>
      </c>
      <c r="C2000" s="54" t="s">
        <v>263</v>
      </c>
      <c r="D2000" s="54" t="s">
        <v>429</v>
      </c>
      <c r="E2000" s="54" t="s">
        <v>9974</v>
      </c>
      <c r="F2000" s="71">
        <v>44459</v>
      </c>
      <c r="G2000" s="72">
        <v>29.45</v>
      </c>
      <c r="H2000" s="72">
        <v>2481.16</v>
      </c>
      <c r="I2000" s="54" t="s">
        <v>265</v>
      </c>
      <c r="J2000" s="54" t="s">
        <v>595</v>
      </c>
      <c r="K2000" s="54" t="s">
        <v>9968</v>
      </c>
      <c r="L2000" s="54" t="s">
        <v>9975</v>
      </c>
      <c r="M2000" s="54" t="s">
        <v>9974</v>
      </c>
      <c r="N2000" s="54" t="s">
        <v>256</v>
      </c>
      <c r="O2000" s="54" t="s">
        <v>256</v>
      </c>
      <c r="P2000" s="54" t="s">
        <v>444</v>
      </c>
      <c r="Q2000" s="54" t="s">
        <v>256</v>
      </c>
      <c r="R2000" s="54" t="s">
        <v>431</v>
      </c>
      <c r="S2000" s="71"/>
      <c r="T2000" s="54" t="s">
        <v>256</v>
      </c>
      <c r="U2000" s="71">
        <v>44459</v>
      </c>
      <c r="V2000" s="54" t="s">
        <v>256</v>
      </c>
      <c r="W2000" t="str">
        <f t="shared" si="31"/>
        <v>Sep-21</v>
      </c>
    </row>
    <row r="2001" spans="1:23" x14ac:dyDescent="0.25">
      <c r="A2001" s="54" t="s">
        <v>317</v>
      </c>
      <c r="B2001" s="54" t="s">
        <v>428</v>
      </c>
      <c r="C2001" s="54" t="s">
        <v>263</v>
      </c>
      <c r="D2001" s="54" t="s">
        <v>429</v>
      </c>
      <c r="E2001" s="54" t="s">
        <v>9976</v>
      </c>
      <c r="F2001" s="71">
        <v>44459</v>
      </c>
      <c r="G2001" s="72">
        <v>37.909999999999997</v>
      </c>
      <c r="H2001" s="72">
        <v>3193.92</v>
      </c>
      <c r="I2001" s="54" t="s">
        <v>265</v>
      </c>
      <c r="J2001" s="54" t="s">
        <v>595</v>
      </c>
      <c r="K2001" s="54" t="s">
        <v>9968</v>
      </c>
      <c r="L2001" s="54" t="s">
        <v>9977</v>
      </c>
      <c r="M2001" s="54" t="s">
        <v>9976</v>
      </c>
      <c r="N2001" s="54" t="s">
        <v>256</v>
      </c>
      <c r="O2001" s="54" t="s">
        <v>256</v>
      </c>
      <c r="P2001" s="54" t="s">
        <v>444</v>
      </c>
      <c r="Q2001" s="54" t="s">
        <v>256</v>
      </c>
      <c r="R2001" s="54" t="s">
        <v>431</v>
      </c>
      <c r="S2001" s="71"/>
      <c r="T2001" s="54" t="s">
        <v>256</v>
      </c>
      <c r="U2001" s="71">
        <v>44459</v>
      </c>
      <c r="V2001" s="54" t="s">
        <v>256</v>
      </c>
      <c r="W2001" t="str">
        <f t="shared" si="31"/>
        <v>Sep-21</v>
      </c>
    </row>
    <row r="2002" spans="1:23" x14ac:dyDescent="0.25">
      <c r="A2002" s="54" t="s">
        <v>317</v>
      </c>
      <c r="B2002" s="54" t="s">
        <v>428</v>
      </c>
      <c r="C2002" s="54" t="s">
        <v>263</v>
      </c>
      <c r="D2002" s="54" t="s">
        <v>429</v>
      </c>
      <c r="E2002" s="54" t="s">
        <v>9978</v>
      </c>
      <c r="F2002" s="71">
        <v>44459</v>
      </c>
      <c r="G2002" s="72">
        <v>171.68</v>
      </c>
      <c r="H2002" s="72">
        <v>14464.04</v>
      </c>
      <c r="I2002" s="54" t="s">
        <v>265</v>
      </c>
      <c r="J2002" s="54" t="s">
        <v>595</v>
      </c>
      <c r="K2002" s="54" t="s">
        <v>9968</v>
      </c>
      <c r="L2002" s="54" t="s">
        <v>9979</v>
      </c>
      <c r="M2002" s="54" t="s">
        <v>9978</v>
      </c>
      <c r="N2002" s="54" t="s">
        <v>256</v>
      </c>
      <c r="O2002" s="54" t="s">
        <v>256</v>
      </c>
      <c r="P2002" s="54" t="s">
        <v>444</v>
      </c>
      <c r="Q2002" s="54" t="s">
        <v>256</v>
      </c>
      <c r="R2002" s="54" t="s">
        <v>431</v>
      </c>
      <c r="S2002" s="71"/>
      <c r="T2002" s="54" t="s">
        <v>256</v>
      </c>
      <c r="U2002" s="71">
        <v>44459</v>
      </c>
      <c r="V2002" s="54" t="s">
        <v>256</v>
      </c>
      <c r="W2002" t="str">
        <f t="shared" si="31"/>
        <v>Sep-21</v>
      </c>
    </row>
    <row r="2003" spans="1:23" x14ac:dyDescent="0.25">
      <c r="A2003" s="54" t="s">
        <v>317</v>
      </c>
      <c r="B2003" s="54" t="s">
        <v>428</v>
      </c>
      <c r="C2003" s="54" t="s">
        <v>263</v>
      </c>
      <c r="D2003" s="54" t="s">
        <v>429</v>
      </c>
      <c r="E2003" s="54" t="s">
        <v>9980</v>
      </c>
      <c r="F2003" s="71">
        <v>44462</v>
      </c>
      <c r="G2003" s="72">
        <v>670.81</v>
      </c>
      <c r="H2003" s="72">
        <v>56515.74</v>
      </c>
      <c r="I2003" s="54" t="s">
        <v>265</v>
      </c>
      <c r="J2003" s="54" t="s">
        <v>595</v>
      </c>
      <c r="K2003" s="54" t="s">
        <v>9968</v>
      </c>
      <c r="L2003" s="54" t="s">
        <v>9981</v>
      </c>
      <c r="M2003" s="54" t="s">
        <v>9980</v>
      </c>
      <c r="N2003" s="54" t="s">
        <v>256</v>
      </c>
      <c r="O2003" s="54" t="s">
        <v>256</v>
      </c>
      <c r="P2003" s="54" t="s">
        <v>444</v>
      </c>
      <c r="Q2003" s="54" t="s">
        <v>256</v>
      </c>
      <c r="R2003" s="54" t="s">
        <v>431</v>
      </c>
      <c r="S2003" s="71"/>
      <c r="T2003" s="54" t="s">
        <v>256</v>
      </c>
      <c r="U2003" s="71">
        <v>44462</v>
      </c>
      <c r="V2003" s="54" t="s">
        <v>256</v>
      </c>
      <c r="W2003" t="str">
        <f t="shared" si="31"/>
        <v>Sep-21</v>
      </c>
    </row>
    <row r="2004" spans="1:23" x14ac:dyDescent="0.25">
      <c r="A2004" s="54" t="s">
        <v>317</v>
      </c>
      <c r="B2004" s="54" t="s">
        <v>428</v>
      </c>
      <c r="C2004" s="54" t="s">
        <v>263</v>
      </c>
      <c r="D2004" s="54" t="s">
        <v>429</v>
      </c>
      <c r="E2004" s="54" t="s">
        <v>9982</v>
      </c>
      <c r="F2004" s="71">
        <v>44462</v>
      </c>
      <c r="G2004" s="72">
        <v>99.5</v>
      </c>
      <c r="H2004" s="72">
        <v>8382.8799999999992</v>
      </c>
      <c r="I2004" s="54" t="s">
        <v>265</v>
      </c>
      <c r="J2004" s="54" t="s">
        <v>595</v>
      </c>
      <c r="K2004" s="54" t="s">
        <v>9968</v>
      </c>
      <c r="L2004" s="54" t="s">
        <v>9983</v>
      </c>
      <c r="M2004" s="54" t="s">
        <v>9982</v>
      </c>
      <c r="N2004" s="54" t="s">
        <v>256</v>
      </c>
      <c r="O2004" s="54" t="s">
        <v>256</v>
      </c>
      <c r="P2004" s="54" t="s">
        <v>444</v>
      </c>
      <c r="Q2004" s="54" t="s">
        <v>256</v>
      </c>
      <c r="R2004" s="54" t="s">
        <v>431</v>
      </c>
      <c r="S2004" s="71"/>
      <c r="T2004" s="54" t="s">
        <v>256</v>
      </c>
      <c r="U2004" s="71">
        <v>44462</v>
      </c>
      <c r="V2004" s="54" t="s">
        <v>256</v>
      </c>
      <c r="W2004" t="str">
        <f t="shared" si="31"/>
        <v>Sep-21</v>
      </c>
    </row>
    <row r="2005" spans="1:23" x14ac:dyDescent="0.25">
      <c r="A2005" s="54" t="s">
        <v>317</v>
      </c>
      <c r="B2005" s="54" t="s">
        <v>428</v>
      </c>
      <c r="C2005" s="54" t="s">
        <v>263</v>
      </c>
      <c r="D2005" s="54" t="s">
        <v>429</v>
      </c>
      <c r="E2005" s="54" t="s">
        <v>9984</v>
      </c>
      <c r="F2005" s="71">
        <v>44465</v>
      </c>
      <c r="G2005" s="72">
        <v>352.44</v>
      </c>
      <c r="H2005" s="72">
        <v>29693.07</v>
      </c>
      <c r="I2005" s="54" t="s">
        <v>265</v>
      </c>
      <c r="J2005" s="54" t="s">
        <v>595</v>
      </c>
      <c r="K2005" s="54" t="s">
        <v>9968</v>
      </c>
      <c r="L2005" s="54" t="s">
        <v>9985</v>
      </c>
      <c r="M2005" s="54" t="s">
        <v>9984</v>
      </c>
      <c r="N2005" s="54" t="s">
        <v>256</v>
      </c>
      <c r="O2005" s="54" t="s">
        <v>256</v>
      </c>
      <c r="P2005" s="54" t="s">
        <v>444</v>
      </c>
      <c r="Q2005" s="54" t="s">
        <v>256</v>
      </c>
      <c r="R2005" s="54" t="s">
        <v>431</v>
      </c>
      <c r="S2005" s="71"/>
      <c r="T2005" s="54" t="s">
        <v>256</v>
      </c>
      <c r="U2005" s="71">
        <v>44465</v>
      </c>
      <c r="V2005" s="54" t="s">
        <v>256</v>
      </c>
      <c r="W2005" t="str">
        <f t="shared" si="31"/>
        <v>Sep-21</v>
      </c>
    </row>
    <row r="2006" spans="1:23" x14ac:dyDescent="0.25">
      <c r="A2006" s="54" t="s">
        <v>317</v>
      </c>
      <c r="B2006" s="54" t="s">
        <v>428</v>
      </c>
      <c r="C2006" s="54" t="s">
        <v>263</v>
      </c>
      <c r="D2006" s="54" t="s">
        <v>429</v>
      </c>
      <c r="E2006" s="54" t="s">
        <v>9986</v>
      </c>
      <c r="F2006" s="71">
        <v>44454</v>
      </c>
      <c r="G2006" s="72">
        <v>5.01</v>
      </c>
      <c r="H2006" s="72">
        <v>422.09</v>
      </c>
      <c r="I2006" s="54" t="s">
        <v>265</v>
      </c>
      <c r="J2006" s="54" t="s">
        <v>595</v>
      </c>
      <c r="K2006" s="54" t="s">
        <v>7389</v>
      </c>
      <c r="L2006" s="54" t="s">
        <v>9987</v>
      </c>
      <c r="M2006" s="54" t="s">
        <v>9986</v>
      </c>
      <c r="N2006" s="54" t="s">
        <v>256</v>
      </c>
      <c r="O2006" s="54" t="s">
        <v>256</v>
      </c>
      <c r="P2006" s="54" t="s">
        <v>444</v>
      </c>
      <c r="Q2006" s="54" t="s">
        <v>256</v>
      </c>
      <c r="R2006" s="54" t="s">
        <v>431</v>
      </c>
      <c r="S2006" s="71"/>
      <c r="T2006" s="54" t="s">
        <v>256</v>
      </c>
      <c r="U2006" s="71">
        <v>44454</v>
      </c>
      <c r="V2006" s="54" t="s">
        <v>256</v>
      </c>
      <c r="W2006" t="str">
        <f t="shared" si="31"/>
        <v>Sep-21</v>
      </c>
    </row>
    <row r="2007" spans="1:23" x14ac:dyDescent="0.25">
      <c r="A2007" s="54" t="s">
        <v>317</v>
      </c>
      <c r="B2007" s="54" t="s">
        <v>428</v>
      </c>
      <c r="C2007" s="54" t="s">
        <v>263</v>
      </c>
      <c r="D2007" s="54" t="s">
        <v>429</v>
      </c>
      <c r="E2007" s="54" t="s">
        <v>9988</v>
      </c>
      <c r="F2007" s="71">
        <v>44446</v>
      </c>
      <c r="G2007" s="72">
        <v>781.2</v>
      </c>
      <c r="H2007" s="72">
        <v>65816.100000000006</v>
      </c>
      <c r="I2007" s="54" t="s">
        <v>265</v>
      </c>
      <c r="J2007" s="54" t="s">
        <v>595</v>
      </c>
      <c r="K2007" s="54" t="s">
        <v>7396</v>
      </c>
      <c r="L2007" s="54" t="s">
        <v>9989</v>
      </c>
      <c r="M2007" s="54" t="s">
        <v>9988</v>
      </c>
      <c r="N2007" s="54" t="s">
        <v>256</v>
      </c>
      <c r="O2007" s="54" t="s">
        <v>256</v>
      </c>
      <c r="P2007" s="54" t="s">
        <v>444</v>
      </c>
      <c r="Q2007" s="54" t="s">
        <v>256</v>
      </c>
      <c r="R2007" s="54" t="s">
        <v>431</v>
      </c>
      <c r="S2007" s="71"/>
      <c r="T2007" s="54" t="s">
        <v>256</v>
      </c>
      <c r="U2007" s="71">
        <v>44446</v>
      </c>
      <c r="V2007" s="54" t="s">
        <v>256</v>
      </c>
      <c r="W2007" t="str">
        <f t="shared" si="31"/>
        <v>Sep-21</v>
      </c>
    </row>
    <row r="2008" spans="1:23" x14ac:dyDescent="0.25">
      <c r="A2008" s="54" t="s">
        <v>317</v>
      </c>
      <c r="B2008" s="54" t="s">
        <v>428</v>
      </c>
      <c r="C2008" s="54" t="s">
        <v>263</v>
      </c>
      <c r="D2008" s="54" t="s">
        <v>429</v>
      </c>
      <c r="E2008" s="54" t="s">
        <v>9990</v>
      </c>
      <c r="F2008" s="71">
        <v>44446</v>
      </c>
      <c r="G2008" s="72">
        <v>843.3</v>
      </c>
      <c r="H2008" s="72">
        <v>71048.03</v>
      </c>
      <c r="I2008" s="54" t="s">
        <v>265</v>
      </c>
      <c r="J2008" s="54" t="s">
        <v>595</v>
      </c>
      <c r="K2008" s="54" t="s">
        <v>7396</v>
      </c>
      <c r="L2008" s="54" t="s">
        <v>9991</v>
      </c>
      <c r="M2008" s="54" t="s">
        <v>9990</v>
      </c>
      <c r="N2008" s="54" t="s">
        <v>256</v>
      </c>
      <c r="O2008" s="54" t="s">
        <v>256</v>
      </c>
      <c r="P2008" s="54" t="s">
        <v>444</v>
      </c>
      <c r="Q2008" s="54" t="s">
        <v>256</v>
      </c>
      <c r="R2008" s="54" t="s">
        <v>431</v>
      </c>
      <c r="S2008" s="71"/>
      <c r="T2008" s="54" t="s">
        <v>256</v>
      </c>
      <c r="U2008" s="71">
        <v>44446</v>
      </c>
      <c r="V2008" s="54" t="s">
        <v>256</v>
      </c>
      <c r="W2008" t="str">
        <f t="shared" si="31"/>
        <v>Sep-21</v>
      </c>
    </row>
    <row r="2009" spans="1:23" x14ac:dyDescent="0.25">
      <c r="A2009" s="54" t="s">
        <v>317</v>
      </c>
      <c r="B2009" s="54" t="s">
        <v>428</v>
      </c>
      <c r="C2009" s="54" t="s">
        <v>263</v>
      </c>
      <c r="D2009" s="54" t="s">
        <v>429</v>
      </c>
      <c r="E2009" s="54" t="s">
        <v>9992</v>
      </c>
      <c r="F2009" s="71">
        <v>44446</v>
      </c>
      <c r="G2009" s="72">
        <v>54</v>
      </c>
      <c r="H2009" s="72">
        <v>4549.5</v>
      </c>
      <c r="I2009" s="54" t="s">
        <v>265</v>
      </c>
      <c r="J2009" s="54" t="s">
        <v>595</v>
      </c>
      <c r="K2009" s="54" t="s">
        <v>7396</v>
      </c>
      <c r="L2009" s="54" t="s">
        <v>9993</v>
      </c>
      <c r="M2009" s="54" t="s">
        <v>9992</v>
      </c>
      <c r="N2009" s="54" t="s">
        <v>256</v>
      </c>
      <c r="O2009" s="54" t="s">
        <v>256</v>
      </c>
      <c r="P2009" s="54" t="s">
        <v>444</v>
      </c>
      <c r="Q2009" s="54" t="s">
        <v>256</v>
      </c>
      <c r="R2009" s="54" t="s">
        <v>431</v>
      </c>
      <c r="S2009" s="71"/>
      <c r="T2009" s="54" t="s">
        <v>256</v>
      </c>
      <c r="U2009" s="71">
        <v>44446</v>
      </c>
      <c r="V2009" s="54" t="s">
        <v>256</v>
      </c>
      <c r="W2009" t="str">
        <f t="shared" si="31"/>
        <v>Sep-21</v>
      </c>
    </row>
    <row r="2010" spans="1:23" x14ac:dyDescent="0.25">
      <c r="A2010" s="54" t="s">
        <v>317</v>
      </c>
      <c r="B2010" s="54" t="s">
        <v>428</v>
      </c>
      <c r="C2010" s="54" t="s">
        <v>263</v>
      </c>
      <c r="D2010" s="54" t="s">
        <v>429</v>
      </c>
      <c r="E2010" s="54" t="s">
        <v>9994</v>
      </c>
      <c r="F2010" s="71">
        <v>44446</v>
      </c>
      <c r="G2010" s="72">
        <v>463.5</v>
      </c>
      <c r="H2010" s="72">
        <v>39049.879999999997</v>
      </c>
      <c r="I2010" s="54" t="s">
        <v>265</v>
      </c>
      <c r="J2010" s="54" t="s">
        <v>595</v>
      </c>
      <c r="K2010" s="54" t="s">
        <v>7396</v>
      </c>
      <c r="L2010" s="54" t="s">
        <v>9995</v>
      </c>
      <c r="M2010" s="54" t="s">
        <v>9994</v>
      </c>
      <c r="N2010" s="54" t="s">
        <v>256</v>
      </c>
      <c r="O2010" s="54" t="s">
        <v>256</v>
      </c>
      <c r="P2010" s="54" t="s">
        <v>444</v>
      </c>
      <c r="Q2010" s="54" t="s">
        <v>256</v>
      </c>
      <c r="R2010" s="54" t="s">
        <v>431</v>
      </c>
      <c r="S2010" s="71"/>
      <c r="T2010" s="54" t="s">
        <v>256</v>
      </c>
      <c r="U2010" s="71">
        <v>44446</v>
      </c>
      <c r="V2010" s="54" t="s">
        <v>256</v>
      </c>
      <c r="W2010" t="str">
        <f t="shared" si="31"/>
        <v>Sep-21</v>
      </c>
    </row>
    <row r="2011" spans="1:23" x14ac:dyDescent="0.25">
      <c r="A2011" s="54" t="s">
        <v>317</v>
      </c>
      <c r="B2011" s="54" t="s">
        <v>428</v>
      </c>
      <c r="C2011" s="54" t="s">
        <v>263</v>
      </c>
      <c r="D2011" s="54" t="s">
        <v>429</v>
      </c>
      <c r="E2011" s="54" t="s">
        <v>9996</v>
      </c>
      <c r="F2011" s="71">
        <v>44447</v>
      </c>
      <c r="G2011" s="72">
        <v>752.4</v>
      </c>
      <c r="H2011" s="72">
        <v>63389.7</v>
      </c>
      <c r="I2011" s="54" t="s">
        <v>265</v>
      </c>
      <c r="J2011" s="54" t="s">
        <v>595</v>
      </c>
      <c r="K2011" s="54" t="s">
        <v>7396</v>
      </c>
      <c r="L2011" s="54" t="s">
        <v>9997</v>
      </c>
      <c r="M2011" s="54" t="s">
        <v>9996</v>
      </c>
      <c r="N2011" s="54" t="s">
        <v>256</v>
      </c>
      <c r="O2011" s="54" t="s">
        <v>256</v>
      </c>
      <c r="P2011" s="54" t="s">
        <v>444</v>
      </c>
      <c r="Q2011" s="54" t="s">
        <v>256</v>
      </c>
      <c r="R2011" s="54" t="s">
        <v>431</v>
      </c>
      <c r="S2011" s="71"/>
      <c r="T2011" s="54" t="s">
        <v>256</v>
      </c>
      <c r="U2011" s="71">
        <v>44447</v>
      </c>
      <c r="V2011" s="54" t="s">
        <v>256</v>
      </c>
      <c r="W2011" t="str">
        <f t="shared" si="31"/>
        <v>Sep-21</v>
      </c>
    </row>
    <row r="2012" spans="1:23" x14ac:dyDescent="0.25">
      <c r="A2012" s="54" t="s">
        <v>317</v>
      </c>
      <c r="B2012" s="54" t="s">
        <v>428</v>
      </c>
      <c r="C2012" s="54" t="s">
        <v>263</v>
      </c>
      <c r="D2012" s="54" t="s">
        <v>429</v>
      </c>
      <c r="E2012" s="54" t="s">
        <v>9998</v>
      </c>
      <c r="F2012" s="71">
        <v>44448</v>
      </c>
      <c r="G2012" s="72">
        <v>1360.4</v>
      </c>
      <c r="H2012" s="72">
        <v>114613.7</v>
      </c>
      <c r="I2012" s="54" t="s">
        <v>265</v>
      </c>
      <c r="J2012" s="54" t="s">
        <v>595</v>
      </c>
      <c r="K2012" s="54" t="s">
        <v>7396</v>
      </c>
      <c r="L2012" s="54" t="s">
        <v>9999</v>
      </c>
      <c r="M2012" s="54" t="s">
        <v>9998</v>
      </c>
      <c r="N2012" s="54" t="s">
        <v>256</v>
      </c>
      <c r="O2012" s="54" t="s">
        <v>256</v>
      </c>
      <c r="P2012" s="54" t="s">
        <v>444</v>
      </c>
      <c r="Q2012" s="54" t="s">
        <v>256</v>
      </c>
      <c r="R2012" s="54" t="s">
        <v>431</v>
      </c>
      <c r="S2012" s="71"/>
      <c r="T2012" s="54" t="s">
        <v>256</v>
      </c>
      <c r="U2012" s="71">
        <v>44448</v>
      </c>
      <c r="V2012" s="54" t="s">
        <v>256</v>
      </c>
      <c r="W2012" t="str">
        <f t="shared" si="31"/>
        <v>Sep-21</v>
      </c>
    </row>
    <row r="2013" spans="1:23" x14ac:dyDescent="0.25">
      <c r="A2013" s="54" t="s">
        <v>317</v>
      </c>
      <c r="B2013" s="54" t="s">
        <v>428</v>
      </c>
      <c r="C2013" s="54" t="s">
        <v>263</v>
      </c>
      <c r="D2013" s="54" t="s">
        <v>429</v>
      </c>
      <c r="E2013" s="54" t="s">
        <v>10000</v>
      </c>
      <c r="F2013" s="71">
        <v>44455</v>
      </c>
      <c r="G2013" s="72">
        <v>127.93</v>
      </c>
      <c r="H2013" s="72">
        <v>10778.1</v>
      </c>
      <c r="I2013" s="54" t="s">
        <v>265</v>
      </c>
      <c r="J2013" s="54" t="s">
        <v>595</v>
      </c>
      <c r="K2013" s="54" t="s">
        <v>7396</v>
      </c>
      <c r="L2013" s="54" t="s">
        <v>10001</v>
      </c>
      <c r="M2013" s="54" t="s">
        <v>10000</v>
      </c>
      <c r="N2013" s="54" t="s">
        <v>256</v>
      </c>
      <c r="O2013" s="54" t="s">
        <v>256</v>
      </c>
      <c r="P2013" s="54" t="s">
        <v>444</v>
      </c>
      <c r="Q2013" s="54" t="s">
        <v>256</v>
      </c>
      <c r="R2013" s="54" t="s">
        <v>431</v>
      </c>
      <c r="S2013" s="71"/>
      <c r="T2013" s="54" t="s">
        <v>256</v>
      </c>
      <c r="U2013" s="71">
        <v>44455</v>
      </c>
      <c r="V2013" s="54" t="s">
        <v>256</v>
      </c>
      <c r="W2013" t="str">
        <f t="shared" si="31"/>
        <v>Sep-21</v>
      </c>
    </row>
    <row r="2014" spans="1:23" x14ac:dyDescent="0.25">
      <c r="A2014" s="54" t="s">
        <v>317</v>
      </c>
      <c r="B2014" s="54" t="s">
        <v>428</v>
      </c>
      <c r="C2014" s="54" t="s">
        <v>263</v>
      </c>
      <c r="D2014" s="54" t="s">
        <v>429</v>
      </c>
      <c r="E2014" s="54" t="s">
        <v>10002</v>
      </c>
      <c r="F2014" s="71">
        <v>44455</v>
      </c>
      <c r="G2014" s="72">
        <v>73.5</v>
      </c>
      <c r="H2014" s="72">
        <v>6192.38</v>
      </c>
      <c r="I2014" s="54" t="s">
        <v>265</v>
      </c>
      <c r="J2014" s="54" t="s">
        <v>595</v>
      </c>
      <c r="K2014" s="54" t="s">
        <v>7396</v>
      </c>
      <c r="L2014" s="54" t="s">
        <v>10003</v>
      </c>
      <c r="M2014" s="54" t="s">
        <v>10002</v>
      </c>
      <c r="N2014" s="54" t="s">
        <v>256</v>
      </c>
      <c r="O2014" s="54" t="s">
        <v>256</v>
      </c>
      <c r="P2014" s="54" t="s">
        <v>444</v>
      </c>
      <c r="Q2014" s="54" t="s">
        <v>256</v>
      </c>
      <c r="R2014" s="54" t="s">
        <v>431</v>
      </c>
      <c r="S2014" s="71"/>
      <c r="T2014" s="54" t="s">
        <v>256</v>
      </c>
      <c r="U2014" s="71">
        <v>44455</v>
      </c>
      <c r="V2014" s="54" t="s">
        <v>256</v>
      </c>
      <c r="W2014" t="str">
        <f t="shared" si="31"/>
        <v>Sep-21</v>
      </c>
    </row>
    <row r="2015" spans="1:23" x14ac:dyDescent="0.25">
      <c r="A2015" s="54" t="s">
        <v>317</v>
      </c>
      <c r="B2015" s="54" t="s">
        <v>428</v>
      </c>
      <c r="C2015" s="54" t="s">
        <v>263</v>
      </c>
      <c r="D2015" s="54" t="s">
        <v>429</v>
      </c>
      <c r="E2015" s="54" t="s">
        <v>10004</v>
      </c>
      <c r="F2015" s="71">
        <v>44455</v>
      </c>
      <c r="G2015" s="72">
        <v>307.45</v>
      </c>
      <c r="H2015" s="72">
        <v>25902.66</v>
      </c>
      <c r="I2015" s="54" t="s">
        <v>265</v>
      </c>
      <c r="J2015" s="54" t="s">
        <v>595</v>
      </c>
      <c r="K2015" s="54" t="s">
        <v>7396</v>
      </c>
      <c r="L2015" s="54" t="s">
        <v>10005</v>
      </c>
      <c r="M2015" s="54" t="s">
        <v>10004</v>
      </c>
      <c r="N2015" s="54" t="s">
        <v>256</v>
      </c>
      <c r="O2015" s="54" t="s">
        <v>256</v>
      </c>
      <c r="P2015" s="54" t="s">
        <v>444</v>
      </c>
      <c r="Q2015" s="54" t="s">
        <v>256</v>
      </c>
      <c r="R2015" s="54" t="s">
        <v>431</v>
      </c>
      <c r="S2015" s="71"/>
      <c r="T2015" s="54" t="s">
        <v>256</v>
      </c>
      <c r="U2015" s="71">
        <v>44455</v>
      </c>
      <c r="V2015" s="54" t="s">
        <v>256</v>
      </c>
      <c r="W2015" t="str">
        <f t="shared" si="31"/>
        <v>Sep-21</v>
      </c>
    </row>
    <row r="2016" spans="1:23" x14ac:dyDescent="0.25">
      <c r="A2016" s="54" t="s">
        <v>317</v>
      </c>
      <c r="B2016" s="54" t="s">
        <v>428</v>
      </c>
      <c r="C2016" s="54" t="s">
        <v>263</v>
      </c>
      <c r="D2016" s="54" t="s">
        <v>429</v>
      </c>
      <c r="E2016" s="54" t="s">
        <v>10006</v>
      </c>
      <c r="F2016" s="71">
        <v>44455</v>
      </c>
      <c r="G2016" s="72">
        <v>109.65</v>
      </c>
      <c r="H2016" s="72">
        <v>9238.01</v>
      </c>
      <c r="I2016" s="54" t="s">
        <v>265</v>
      </c>
      <c r="J2016" s="54" t="s">
        <v>595</v>
      </c>
      <c r="K2016" s="54" t="s">
        <v>7396</v>
      </c>
      <c r="L2016" s="54" t="s">
        <v>10007</v>
      </c>
      <c r="M2016" s="54" t="s">
        <v>10006</v>
      </c>
      <c r="N2016" s="54" t="s">
        <v>256</v>
      </c>
      <c r="O2016" s="54" t="s">
        <v>256</v>
      </c>
      <c r="P2016" s="54" t="s">
        <v>444</v>
      </c>
      <c r="Q2016" s="54" t="s">
        <v>256</v>
      </c>
      <c r="R2016" s="54" t="s">
        <v>431</v>
      </c>
      <c r="S2016" s="71"/>
      <c r="T2016" s="54" t="s">
        <v>256</v>
      </c>
      <c r="U2016" s="71">
        <v>44455</v>
      </c>
      <c r="V2016" s="54" t="s">
        <v>256</v>
      </c>
      <c r="W2016" t="str">
        <f t="shared" si="31"/>
        <v>Sep-21</v>
      </c>
    </row>
    <row r="2017" spans="1:23" x14ac:dyDescent="0.25">
      <c r="A2017" s="54" t="s">
        <v>317</v>
      </c>
      <c r="B2017" s="54" t="s">
        <v>428</v>
      </c>
      <c r="C2017" s="54" t="s">
        <v>263</v>
      </c>
      <c r="D2017" s="54" t="s">
        <v>429</v>
      </c>
      <c r="E2017" s="54" t="s">
        <v>10008</v>
      </c>
      <c r="F2017" s="71">
        <v>44455</v>
      </c>
      <c r="G2017" s="72">
        <v>598.13</v>
      </c>
      <c r="H2017" s="72">
        <v>50392.45</v>
      </c>
      <c r="I2017" s="54" t="s">
        <v>265</v>
      </c>
      <c r="J2017" s="54" t="s">
        <v>595</v>
      </c>
      <c r="K2017" s="54" t="s">
        <v>7396</v>
      </c>
      <c r="L2017" s="54" t="s">
        <v>10009</v>
      </c>
      <c r="M2017" s="54" t="s">
        <v>10008</v>
      </c>
      <c r="N2017" s="54" t="s">
        <v>256</v>
      </c>
      <c r="O2017" s="54" t="s">
        <v>256</v>
      </c>
      <c r="P2017" s="54" t="s">
        <v>444</v>
      </c>
      <c r="Q2017" s="54" t="s">
        <v>256</v>
      </c>
      <c r="R2017" s="54" t="s">
        <v>431</v>
      </c>
      <c r="S2017" s="71"/>
      <c r="T2017" s="54" t="s">
        <v>256</v>
      </c>
      <c r="U2017" s="71">
        <v>44455</v>
      </c>
      <c r="V2017" s="54" t="s">
        <v>256</v>
      </c>
      <c r="W2017" t="str">
        <f t="shared" si="31"/>
        <v>Sep-21</v>
      </c>
    </row>
    <row r="2018" spans="1:23" x14ac:dyDescent="0.25">
      <c r="A2018" s="54" t="s">
        <v>317</v>
      </c>
      <c r="B2018" s="54" t="s">
        <v>428</v>
      </c>
      <c r="C2018" s="54" t="s">
        <v>263</v>
      </c>
      <c r="D2018" s="54" t="s">
        <v>429</v>
      </c>
      <c r="E2018" s="54" t="s">
        <v>10010</v>
      </c>
      <c r="F2018" s="71">
        <v>44455</v>
      </c>
      <c r="G2018" s="72">
        <v>2213.0100000000002</v>
      </c>
      <c r="H2018" s="72">
        <v>186446.09</v>
      </c>
      <c r="I2018" s="54" t="s">
        <v>265</v>
      </c>
      <c r="J2018" s="54" t="s">
        <v>595</v>
      </c>
      <c r="K2018" s="54" t="s">
        <v>7396</v>
      </c>
      <c r="L2018" s="54" t="s">
        <v>10011</v>
      </c>
      <c r="M2018" s="54" t="s">
        <v>10010</v>
      </c>
      <c r="N2018" s="54" t="s">
        <v>256</v>
      </c>
      <c r="O2018" s="54" t="s">
        <v>256</v>
      </c>
      <c r="P2018" s="54" t="s">
        <v>444</v>
      </c>
      <c r="Q2018" s="54" t="s">
        <v>256</v>
      </c>
      <c r="R2018" s="54" t="s">
        <v>431</v>
      </c>
      <c r="S2018" s="71"/>
      <c r="T2018" s="54" t="s">
        <v>256</v>
      </c>
      <c r="U2018" s="71">
        <v>44455</v>
      </c>
      <c r="V2018" s="54" t="s">
        <v>256</v>
      </c>
      <c r="W2018" t="str">
        <f t="shared" si="31"/>
        <v>Sep-21</v>
      </c>
    </row>
    <row r="2019" spans="1:23" x14ac:dyDescent="0.25">
      <c r="A2019" s="54" t="s">
        <v>317</v>
      </c>
      <c r="B2019" s="54" t="s">
        <v>428</v>
      </c>
      <c r="C2019" s="54" t="s">
        <v>263</v>
      </c>
      <c r="D2019" s="54" t="s">
        <v>429</v>
      </c>
      <c r="E2019" s="54" t="s">
        <v>10012</v>
      </c>
      <c r="F2019" s="71">
        <v>44455</v>
      </c>
      <c r="G2019" s="72">
        <v>118.25</v>
      </c>
      <c r="H2019" s="72">
        <v>9962.56</v>
      </c>
      <c r="I2019" s="54" t="s">
        <v>265</v>
      </c>
      <c r="J2019" s="54" t="s">
        <v>595</v>
      </c>
      <c r="K2019" s="54" t="s">
        <v>7396</v>
      </c>
      <c r="L2019" s="54" t="s">
        <v>10013</v>
      </c>
      <c r="M2019" s="54" t="s">
        <v>10012</v>
      </c>
      <c r="N2019" s="54" t="s">
        <v>256</v>
      </c>
      <c r="O2019" s="54" t="s">
        <v>256</v>
      </c>
      <c r="P2019" s="54" t="s">
        <v>444</v>
      </c>
      <c r="Q2019" s="54" t="s">
        <v>256</v>
      </c>
      <c r="R2019" s="54" t="s">
        <v>431</v>
      </c>
      <c r="S2019" s="71"/>
      <c r="T2019" s="54" t="s">
        <v>256</v>
      </c>
      <c r="U2019" s="71">
        <v>44455</v>
      </c>
      <c r="V2019" s="54" t="s">
        <v>256</v>
      </c>
      <c r="W2019" t="str">
        <f t="shared" si="31"/>
        <v>Sep-21</v>
      </c>
    </row>
    <row r="2020" spans="1:23" x14ac:dyDescent="0.25">
      <c r="A2020" s="54" t="s">
        <v>317</v>
      </c>
      <c r="B2020" s="54" t="s">
        <v>428</v>
      </c>
      <c r="C2020" s="54" t="s">
        <v>263</v>
      </c>
      <c r="D2020" s="54" t="s">
        <v>429</v>
      </c>
      <c r="E2020" s="54" t="s">
        <v>10014</v>
      </c>
      <c r="F2020" s="71">
        <v>44455</v>
      </c>
      <c r="G2020" s="72">
        <v>1346.35</v>
      </c>
      <c r="H2020" s="72">
        <v>113429.99</v>
      </c>
      <c r="I2020" s="54" t="s">
        <v>265</v>
      </c>
      <c r="J2020" s="54" t="s">
        <v>595</v>
      </c>
      <c r="K2020" s="54" t="s">
        <v>7396</v>
      </c>
      <c r="L2020" s="54" t="s">
        <v>10015</v>
      </c>
      <c r="M2020" s="54" t="s">
        <v>10014</v>
      </c>
      <c r="N2020" s="54" t="s">
        <v>256</v>
      </c>
      <c r="O2020" s="54" t="s">
        <v>256</v>
      </c>
      <c r="P2020" s="54" t="s">
        <v>444</v>
      </c>
      <c r="Q2020" s="54" t="s">
        <v>256</v>
      </c>
      <c r="R2020" s="54" t="s">
        <v>431</v>
      </c>
      <c r="S2020" s="71"/>
      <c r="T2020" s="54" t="s">
        <v>256</v>
      </c>
      <c r="U2020" s="71">
        <v>44455</v>
      </c>
      <c r="V2020" s="54" t="s">
        <v>256</v>
      </c>
      <c r="W2020" t="str">
        <f t="shared" si="31"/>
        <v>Sep-21</v>
      </c>
    </row>
    <row r="2021" spans="1:23" x14ac:dyDescent="0.25">
      <c r="A2021" s="54" t="s">
        <v>317</v>
      </c>
      <c r="B2021" s="54" t="s">
        <v>428</v>
      </c>
      <c r="C2021" s="54" t="s">
        <v>263</v>
      </c>
      <c r="D2021" s="54" t="s">
        <v>429</v>
      </c>
      <c r="E2021" s="54" t="s">
        <v>10016</v>
      </c>
      <c r="F2021" s="71">
        <v>44455</v>
      </c>
      <c r="G2021" s="72">
        <v>81.599999999999994</v>
      </c>
      <c r="H2021" s="72">
        <v>6874.8</v>
      </c>
      <c r="I2021" s="54" t="s">
        <v>265</v>
      </c>
      <c r="J2021" s="54" t="s">
        <v>595</v>
      </c>
      <c r="K2021" s="54" t="s">
        <v>7396</v>
      </c>
      <c r="L2021" s="54" t="s">
        <v>10017</v>
      </c>
      <c r="M2021" s="54" t="s">
        <v>10016</v>
      </c>
      <c r="N2021" s="54" t="s">
        <v>256</v>
      </c>
      <c r="O2021" s="54" t="s">
        <v>256</v>
      </c>
      <c r="P2021" s="54" t="s">
        <v>444</v>
      </c>
      <c r="Q2021" s="54" t="s">
        <v>256</v>
      </c>
      <c r="R2021" s="54" t="s">
        <v>431</v>
      </c>
      <c r="S2021" s="71"/>
      <c r="T2021" s="54" t="s">
        <v>256</v>
      </c>
      <c r="U2021" s="71">
        <v>44455</v>
      </c>
      <c r="V2021" s="54" t="s">
        <v>256</v>
      </c>
      <c r="W2021" t="str">
        <f t="shared" si="31"/>
        <v>Sep-21</v>
      </c>
    </row>
    <row r="2022" spans="1:23" x14ac:dyDescent="0.25">
      <c r="A2022" s="54" t="s">
        <v>317</v>
      </c>
      <c r="B2022" s="54" t="s">
        <v>428</v>
      </c>
      <c r="C2022" s="54" t="s">
        <v>263</v>
      </c>
      <c r="D2022" s="54" t="s">
        <v>429</v>
      </c>
      <c r="E2022" s="54" t="s">
        <v>10018</v>
      </c>
      <c r="F2022" s="71">
        <v>44440</v>
      </c>
      <c r="G2022" s="72">
        <v>1253.5899999999999</v>
      </c>
      <c r="H2022" s="72">
        <v>105614.96</v>
      </c>
      <c r="I2022" s="54" t="s">
        <v>265</v>
      </c>
      <c r="J2022" s="54" t="s">
        <v>595</v>
      </c>
      <c r="K2022" s="54" t="s">
        <v>7463</v>
      </c>
      <c r="L2022" s="54" t="s">
        <v>10019</v>
      </c>
      <c r="M2022" s="54" t="s">
        <v>10018</v>
      </c>
      <c r="N2022" s="54" t="s">
        <v>256</v>
      </c>
      <c r="O2022" s="54" t="s">
        <v>256</v>
      </c>
      <c r="P2022" s="54" t="s">
        <v>444</v>
      </c>
      <c r="Q2022" s="54" t="s">
        <v>256</v>
      </c>
      <c r="R2022" s="54" t="s">
        <v>431</v>
      </c>
      <c r="S2022" s="71"/>
      <c r="T2022" s="54" t="s">
        <v>256</v>
      </c>
      <c r="U2022" s="71">
        <v>44440</v>
      </c>
      <c r="V2022" s="54" t="s">
        <v>256</v>
      </c>
      <c r="W2022" t="str">
        <f t="shared" si="31"/>
        <v>Sep-21</v>
      </c>
    </row>
    <row r="2023" spans="1:23" x14ac:dyDescent="0.25">
      <c r="A2023" s="54" t="s">
        <v>317</v>
      </c>
      <c r="B2023" s="54" t="s">
        <v>428</v>
      </c>
      <c r="C2023" s="54" t="s">
        <v>263</v>
      </c>
      <c r="D2023" s="54" t="s">
        <v>429</v>
      </c>
      <c r="E2023" s="54" t="s">
        <v>10020</v>
      </c>
      <c r="F2023" s="71">
        <v>44440</v>
      </c>
      <c r="G2023" s="72">
        <v>818.9</v>
      </c>
      <c r="H2023" s="72">
        <v>68992.33</v>
      </c>
      <c r="I2023" s="54" t="s">
        <v>265</v>
      </c>
      <c r="J2023" s="54" t="s">
        <v>595</v>
      </c>
      <c r="K2023" s="54" t="s">
        <v>7463</v>
      </c>
      <c r="L2023" s="54" t="s">
        <v>10021</v>
      </c>
      <c r="M2023" s="54" t="s">
        <v>10020</v>
      </c>
      <c r="N2023" s="54" t="s">
        <v>256</v>
      </c>
      <c r="O2023" s="54" t="s">
        <v>256</v>
      </c>
      <c r="P2023" s="54" t="s">
        <v>444</v>
      </c>
      <c r="Q2023" s="54" t="s">
        <v>256</v>
      </c>
      <c r="R2023" s="54" t="s">
        <v>431</v>
      </c>
      <c r="S2023" s="71"/>
      <c r="T2023" s="54" t="s">
        <v>256</v>
      </c>
      <c r="U2023" s="71">
        <v>44440</v>
      </c>
      <c r="V2023" s="54" t="s">
        <v>256</v>
      </c>
      <c r="W2023" t="str">
        <f t="shared" si="31"/>
        <v>Sep-21</v>
      </c>
    </row>
    <row r="2024" spans="1:23" x14ac:dyDescent="0.25">
      <c r="A2024" s="54" t="s">
        <v>317</v>
      </c>
      <c r="B2024" s="54" t="s">
        <v>428</v>
      </c>
      <c r="C2024" s="54" t="s">
        <v>263</v>
      </c>
      <c r="D2024" s="54" t="s">
        <v>429</v>
      </c>
      <c r="E2024" s="54" t="s">
        <v>10022</v>
      </c>
      <c r="F2024" s="71">
        <v>44440</v>
      </c>
      <c r="G2024" s="72">
        <v>69.8</v>
      </c>
      <c r="H2024" s="72">
        <v>5880.65</v>
      </c>
      <c r="I2024" s="54" t="s">
        <v>265</v>
      </c>
      <c r="J2024" s="54" t="s">
        <v>595</v>
      </c>
      <c r="K2024" s="54" t="s">
        <v>7463</v>
      </c>
      <c r="L2024" s="54" t="s">
        <v>10023</v>
      </c>
      <c r="M2024" s="54" t="s">
        <v>10022</v>
      </c>
      <c r="N2024" s="54" t="s">
        <v>256</v>
      </c>
      <c r="O2024" s="54" t="s">
        <v>256</v>
      </c>
      <c r="P2024" s="54" t="s">
        <v>444</v>
      </c>
      <c r="Q2024" s="54" t="s">
        <v>256</v>
      </c>
      <c r="R2024" s="54" t="s">
        <v>431</v>
      </c>
      <c r="S2024" s="71"/>
      <c r="T2024" s="54" t="s">
        <v>256</v>
      </c>
      <c r="U2024" s="71">
        <v>44440</v>
      </c>
      <c r="V2024" s="54" t="s">
        <v>256</v>
      </c>
      <c r="W2024" t="str">
        <f t="shared" si="31"/>
        <v>Sep-21</v>
      </c>
    </row>
    <row r="2025" spans="1:23" x14ac:dyDescent="0.25">
      <c r="A2025" s="54" t="s">
        <v>317</v>
      </c>
      <c r="B2025" s="54" t="s">
        <v>428</v>
      </c>
      <c r="C2025" s="54" t="s">
        <v>263</v>
      </c>
      <c r="D2025" s="54" t="s">
        <v>429</v>
      </c>
      <c r="E2025" s="54" t="s">
        <v>10024</v>
      </c>
      <c r="F2025" s="71">
        <v>44440</v>
      </c>
      <c r="G2025" s="72">
        <v>843.07</v>
      </c>
      <c r="H2025" s="72">
        <v>71028.649999999994</v>
      </c>
      <c r="I2025" s="54" t="s">
        <v>265</v>
      </c>
      <c r="J2025" s="54" t="s">
        <v>595</v>
      </c>
      <c r="K2025" s="54" t="s">
        <v>7463</v>
      </c>
      <c r="L2025" s="54" t="s">
        <v>10025</v>
      </c>
      <c r="M2025" s="54" t="s">
        <v>10024</v>
      </c>
      <c r="N2025" s="54" t="s">
        <v>256</v>
      </c>
      <c r="O2025" s="54" t="s">
        <v>256</v>
      </c>
      <c r="P2025" s="54" t="s">
        <v>444</v>
      </c>
      <c r="Q2025" s="54" t="s">
        <v>256</v>
      </c>
      <c r="R2025" s="54" t="s">
        <v>431</v>
      </c>
      <c r="S2025" s="71"/>
      <c r="T2025" s="54" t="s">
        <v>256</v>
      </c>
      <c r="U2025" s="71">
        <v>44440</v>
      </c>
      <c r="V2025" s="54" t="s">
        <v>256</v>
      </c>
      <c r="W2025" t="str">
        <f t="shared" si="31"/>
        <v>Sep-21</v>
      </c>
    </row>
    <row r="2026" spans="1:23" x14ac:dyDescent="0.25">
      <c r="A2026" s="54" t="s">
        <v>317</v>
      </c>
      <c r="B2026" s="54" t="s">
        <v>428</v>
      </c>
      <c r="C2026" s="54" t="s">
        <v>263</v>
      </c>
      <c r="D2026" s="54" t="s">
        <v>429</v>
      </c>
      <c r="E2026" s="54" t="s">
        <v>10026</v>
      </c>
      <c r="F2026" s="71">
        <v>44440</v>
      </c>
      <c r="G2026" s="72">
        <v>741.18</v>
      </c>
      <c r="H2026" s="72">
        <v>62444.42</v>
      </c>
      <c r="I2026" s="54" t="s">
        <v>265</v>
      </c>
      <c r="J2026" s="54" t="s">
        <v>595</v>
      </c>
      <c r="K2026" s="54" t="s">
        <v>7463</v>
      </c>
      <c r="L2026" s="54" t="s">
        <v>10027</v>
      </c>
      <c r="M2026" s="54" t="s">
        <v>10026</v>
      </c>
      <c r="N2026" s="54" t="s">
        <v>256</v>
      </c>
      <c r="O2026" s="54" t="s">
        <v>256</v>
      </c>
      <c r="P2026" s="54" t="s">
        <v>444</v>
      </c>
      <c r="Q2026" s="54" t="s">
        <v>256</v>
      </c>
      <c r="R2026" s="54" t="s">
        <v>431</v>
      </c>
      <c r="S2026" s="71"/>
      <c r="T2026" s="54" t="s">
        <v>256</v>
      </c>
      <c r="U2026" s="71">
        <v>44440</v>
      </c>
      <c r="V2026" s="54" t="s">
        <v>256</v>
      </c>
      <c r="W2026" t="str">
        <f t="shared" si="31"/>
        <v>Sep-21</v>
      </c>
    </row>
    <row r="2027" spans="1:23" x14ac:dyDescent="0.25">
      <c r="A2027" s="54" t="s">
        <v>317</v>
      </c>
      <c r="B2027" s="54" t="s">
        <v>428</v>
      </c>
      <c r="C2027" s="54" t="s">
        <v>263</v>
      </c>
      <c r="D2027" s="54" t="s">
        <v>429</v>
      </c>
      <c r="E2027" s="54" t="s">
        <v>10028</v>
      </c>
      <c r="F2027" s="71">
        <v>44440</v>
      </c>
      <c r="G2027" s="72">
        <v>129.03</v>
      </c>
      <c r="H2027" s="72">
        <v>10870.78</v>
      </c>
      <c r="I2027" s="54" t="s">
        <v>265</v>
      </c>
      <c r="J2027" s="54" t="s">
        <v>595</v>
      </c>
      <c r="K2027" s="54" t="s">
        <v>7463</v>
      </c>
      <c r="L2027" s="54" t="s">
        <v>10029</v>
      </c>
      <c r="M2027" s="54" t="s">
        <v>10028</v>
      </c>
      <c r="N2027" s="54" t="s">
        <v>256</v>
      </c>
      <c r="O2027" s="54" t="s">
        <v>256</v>
      </c>
      <c r="P2027" s="54" t="s">
        <v>444</v>
      </c>
      <c r="Q2027" s="54" t="s">
        <v>256</v>
      </c>
      <c r="R2027" s="54" t="s">
        <v>431</v>
      </c>
      <c r="S2027" s="71"/>
      <c r="T2027" s="54" t="s">
        <v>256</v>
      </c>
      <c r="U2027" s="71">
        <v>44440</v>
      </c>
      <c r="V2027" s="54" t="s">
        <v>256</v>
      </c>
      <c r="W2027" t="str">
        <f t="shared" si="31"/>
        <v>Sep-21</v>
      </c>
    </row>
    <row r="2028" spans="1:23" x14ac:dyDescent="0.25">
      <c r="A2028" s="54" t="s">
        <v>317</v>
      </c>
      <c r="B2028" s="54" t="s">
        <v>428</v>
      </c>
      <c r="C2028" s="54" t="s">
        <v>263</v>
      </c>
      <c r="D2028" s="54" t="s">
        <v>429</v>
      </c>
      <c r="E2028" s="54" t="s">
        <v>10030</v>
      </c>
      <c r="F2028" s="71">
        <v>44446</v>
      </c>
      <c r="G2028" s="72">
        <v>297</v>
      </c>
      <c r="H2028" s="72">
        <v>25022.25</v>
      </c>
      <c r="I2028" s="54" t="s">
        <v>265</v>
      </c>
      <c r="J2028" s="54" t="s">
        <v>595</v>
      </c>
      <c r="K2028" s="54" t="s">
        <v>7463</v>
      </c>
      <c r="L2028" s="54" t="s">
        <v>10031</v>
      </c>
      <c r="M2028" s="54" t="s">
        <v>10030</v>
      </c>
      <c r="N2028" s="54" t="s">
        <v>256</v>
      </c>
      <c r="O2028" s="54" t="s">
        <v>256</v>
      </c>
      <c r="P2028" s="54" t="s">
        <v>444</v>
      </c>
      <c r="Q2028" s="54" t="s">
        <v>256</v>
      </c>
      <c r="R2028" s="54" t="s">
        <v>431</v>
      </c>
      <c r="S2028" s="71"/>
      <c r="T2028" s="54" t="s">
        <v>256</v>
      </c>
      <c r="U2028" s="71">
        <v>44446</v>
      </c>
      <c r="V2028" s="54" t="s">
        <v>256</v>
      </c>
      <c r="W2028" t="str">
        <f t="shared" si="31"/>
        <v>Sep-21</v>
      </c>
    </row>
    <row r="2029" spans="1:23" x14ac:dyDescent="0.25">
      <c r="A2029" s="54" t="s">
        <v>317</v>
      </c>
      <c r="B2029" s="54" t="s">
        <v>428</v>
      </c>
      <c r="C2029" s="54" t="s">
        <v>263</v>
      </c>
      <c r="D2029" s="54" t="s">
        <v>429</v>
      </c>
      <c r="E2029" s="54" t="s">
        <v>10032</v>
      </c>
      <c r="F2029" s="71">
        <v>44447</v>
      </c>
      <c r="G2029" s="72">
        <v>244.8</v>
      </c>
      <c r="H2029" s="72">
        <v>20624.400000000001</v>
      </c>
      <c r="I2029" s="54" t="s">
        <v>265</v>
      </c>
      <c r="J2029" s="54" t="s">
        <v>595</v>
      </c>
      <c r="K2029" s="54" t="s">
        <v>7463</v>
      </c>
      <c r="L2029" s="54" t="s">
        <v>10033</v>
      </c>
      <c r="M2029" s="54" t="s">
        <v>10032</v>
      </c>
      <c r="N2029" s="54" t="s">
        <v>256</v>
      </c>
      <c r="O2029" s="54" t="s">
        <v>256</v>
      </c>
      <c r="P2029" s="54" t="s">
        <v>444</v>
      </c>
      <c r="Q2029" s="54" t="s">
        <v>256</v>
      </c>
      <c r="R2029" s="54" t="s">
        <v>431</v>
      </c>
      <c r="S2029" s="71"/>
      <c r="T2029" s="54" t="s">
        <v>256</v>
      </c>
      <c r="U2029" s="71">
        <v>44447</v>
      </c>
      <c r="V2029" s="54" t="s">
        <v>256</v>
      </c>
      <c r="W2029" t="str">
        <f t="shared" si="31"/>
        <v>Sep-21</v>
      </c>
    </row>
    <row r="2030" spans="1:23" x14ac:dyDescent="0.25">
      <c r="A2030" s="54" t="s">
        <v>317</v>
      </c>
      <c r="B2030" s="54" t="s">
        <v>428</v>
      </c>
      <c r="C2030" s="54" t="s">
        <v>263</v>
      </c>
      <c r="D2030" s="54" t="s">
        <v>429</v>
      </c>
      <c r="E2030" s="54" t="s">
        <v>10034</v>
      </c>
      <c r="F2030" s="71">
        <v>44441</v>
      </c>
      <c r="G2030" s="72">
        <v>140.91</v>
      </c>
      <c r="H2030" s="72">
        <v>11871.67</v>
      </c>
      <c r="I2030" s="54" t="s">
        <v>265</v>
      </c>
      <c r="J2030" s="54" t="s">
        <v>595</v>
      </c>
      <c r="K2030" s="54" t="s">
        <v>7470</v>
      </c>
      <c r="L2030" s="54" t="s">
        <v>10035</v>
      </c>
      <c r="M2030" s="54" t="s">
        <v>10034</v>
      </c>
      <c r="N2030" s="54" t="s">
        <v>256</v>
      </c>
      <c r="O2030" s="54" t="s">
        <v>256</v>
      </c>
      <c r="P2030" s="54" t="s">
        <v>444</v>
      </c>
      <c r="Q2030" s="54" t="s">
        <v>256</v>
      </c>
      <c r="R2030" s="54" t="s">
        <v>431</v>
      </c>
      <c r="S2030" s="71"/>
      <c r="T2030" s="54" t="s">
        <v>256</v>
      </c>
      <c r="U2030" s="71">
        <v>44441</v>
      </c>
      <c r="V2030" s="54" t="s">
        <v>256</v>
      </c>
      <c r="W2030" t="str">
        <f t="shared" si="31"/>
        <v>Sep-21</v>
      </c>
    </row>
    <row r="2031" spans="1:23" x14ac:dyDescent="0.25">
      <c r="A2031" s="54" t="s">
        <v>317</v>
      </c>
      <c r="B2031" s="54" t="s">
        <v>428</v>
      </c>
      <c r="C2031" s="54" t="s">
        <v>263</v>
      </c>
      <c r="D2031" s="54" t="s">
        <v>429</v>
      </c>
      <c r="E2031" s="54" t="s">
        <v>10036</v>
      </c>
      <c r="F2031" s="71">
        <v>44443</v>
      </c>
      <c r="G2031" s="72">
        <v>4897.01</v>
      </c>
      <c r="H2031" s="72">
        <v>412573.09</v>
      </c>
      <c r="I2031" s="54" t="s">
        <v>265</v>
      </c>
      <c r="J2031" s="54" t="s">
        <v>595</v>
      </c>
      <c r="K2031" s="54" t="s">
        <v>10037</v>
      </c>
      <c r="L2031" s="54" t="s">
        <v>10038</v>
      </c>
      <c r="M2031" s="54" t="s">
        <v>10036</v>
      </c>
      <c r="N2031" s="54" t="s">
        <v>256</v>
      </c>
      <c r="O2031" s="54" t="s">
        <v>256</v>
      </c>
      <c r="P2031" s="54" t="s">
        <v>444</v>
      </c>
      <c r="Q2031" s="54" t="s">
        <v>256</v>
      </c>
      <c r="R2031" s="54" t="s">
        <v>431</v>
      </c>
      <c r="S2031" s="71"/>
      <c r="T2031" s="54" t="s">
        <v>256</v>
      </c>
      <c r="U2031" s="71">
        <v>44443</v>
      </c>
      <c r="V2031" s="54" t="s">
        <v>256</v>
      </c>
      <c r="W2031" t="str">
        <f t="shared" si="31"/>
        <v>Sep-21</v>
      </c>
    </row>
    <row r="2032" spans="1:23" x14ac:dyDescent="0.25">
      <c r="A2032" s="54" t="s">
        <v>317</v>
      </c>
      <c r="B2032" s="54" t="s">
        <v>428</v>
      </c>
      <c r="C2032" s="54" t="s">
        <v>263</v>
      </c>
      <c r="D2032" s="54" t="s">
        <v>429</v>
      </c>
      <c r="E2032" s="54" t="s">
        <v>10039</v>
      </c>
      <c r="F2032" s="71">
        <v>44467</v>
      </c>
      <c r="G2032" s="72">
        <v>214.23</v>
      </c>
      <c r="H2032" s="72">
        <v>18048.88</v>
      </c>
      <c r="I2032" s="54" t="s">
        <v>265</v>
      </c>
      <c r="J2032" s="54" t="s">
        <v>595</v>
      </c>
      <c r="K2032" s="54" t="s">
        <v>10040</v>
      </c>
      <c r="L2032" s="54" t="s">
        <v>10041</v>
      </c>
      <c r="M2032" s="54" t="s">
        <v>10039</v>
      </c>
      <c r="N2032" s="54" t="s">
        <v>256</v>
      </c>
      <c r="O2032" s="54" t="s">
        <v>256</v>
      </c>
      <c r="P2032" s="54" t="s">
        <v>444</v>
      </c>
      <c r="Q2032" s="54" t="s">
        <v>256</v>
      </c>
      <c r="R2032" s="54" t="s">
        <v>431</v>
      </c>
      <c r="S2032" s="71"/>
      <c r="T2032" s="54" t="s">
        <v>256</v>
      </c>
      <c r="U2032" s="71">
        <v>44467</v>
      </c>
      <c r="V2032" s="54" t="s">
        <v>256</v>
      </c>
      <c r="W2032" t="str">
        <f t="shared" si="31"/>
        <v>Sep-21</v>
      </c>
    </row>
    <row r="2033" spans="1:23" x14ac:dyDescent="0.25">
      <c r="A2033" s="54" t="s">
        <v>317</v>
      </c>
      <c r="B2033" s="54" t="s">
        <v>428</v>
      </c>
      <c r="C2033" s="54" t="s">
        <v>263</v>
      </c>
      <c r="D2033" s="54" t="s">
        <v>429</v>
      </c>
      <c r="E2033" s="54" t="s">
        <v>10042</v>
      </c>
      <c r="F2033" s="71">
        <v>44467</v>
      </c>
      <c r="G2033" s="72">
        <v>616.34</v>
      </c>
      <c r="H2033" s="72">
        <v>51926.65</v>
      </c>
      <c r="I2033" s="54" t="s">
        <v>265</v>
      </c>
      <c r="J2033" s="54" t="s">
        <v>595</v>
      </c>
      <c r="K2033" s="54" t="s">
        <v>10040</v>
      </c>
      <c r="L2033" s="54" t="s">
        <v>10043</v>
      </c>
      <c r="M2033" s="54" t="s">
        <v>10042</v>
      </c>
      <c r="N2033" s="54" t="s">
        <v>256</v>
      </c>
      <c r="O2033" s="54" t="s">
        <v>256</v>
      </c>
      <c r="P2033" s="54" t="s">
        <v>444</v>
      </c>
      <c r="Q2033" s="54" t="s">
        <v>256</v>
      </c>
      <c r="R2033" s="54" t="s">
        <v>431</v>
      </c>
      <c r="S2033" s="71"/>
      <c r="T2033" s="54" t="s">
        <v>256</v>
      </c>
      <c r="U2033" s="71">
        <v>44467</v>
      </c>
      <c r="V2033" s="54" t="s">
        <v>256</v>
      </c>
      <c r="W2033" t="str">
        <f t="shared" si="31"/>
        <v>Sep-21</v>
      </c>
    </row>
    <row r="2034" spans="1:23" x14ac:dyDescent="0.25">
      <c r="A2034" s="54" t="s">
        <v>317</v>
      </c>
      <c r="B2034" s="54" t="s">
        <v>428</v>
      </c>
      <c r="C2034" s="54" t="s">
        <v>263</v>
      </c>
      <c r="D2034" s="54" t="s">
        <v>429</v>
      </c>
      <c r="E2034" s="54" t="s">
        <v>10044</v>
      </c>
      <c r="F2034" s="71">
        <v>44467</v>
      </c>
      <c r="G2034" s="72">
        <v>64.680000000000007</v>
      </c>
      <c r="H2034" s="72">
        <v>5449.29</v>
      </c>
      <c r="I2034" s="54" t="s">
        <v>265</v>
      </c>
      <c r="J2034" s="54" t="s">
        <v>595</v>
      </c>
      <c r="K2034" s="54" t="s">
        <v>10040</v>
      </c>
      <c r="L2034" s="54" t="s">
        <v>10045</v>
      </c>
      <c r="M2034" s="54" t="s">
        <v>10044</v>
      </c>
      <c r="N2034" s="54" t="s">
        <v>256</v>
      </c>
      <c r="O2034" s="54" t="s">
        <v>256</v>
      </c>
      <c r="P2034" s="54" t="s">
        <v>444</v>
      </c>
      <c r="Q2034" s="54" t="s">
        <v>256</v>
      </c>
      <c r="R2034" s="54" t="s">
        <v>431</v>
      </c>
      <c r="S2034" s="71"/>
      <c r="T2034" s="54" t="s">
        <v>256</v>
      </c>
      <c r="U2034" s="71">
        <v>44467</v>
      </c>
      <c r="V2034" s="54" t="s">
        <v>256</v>
      </c>
      <c r="W2034" t="str">
        <f t="shared" si="31"/>
        <v>Sep-21</v>
      </c>
    </row>
    <row r="2035" spans="1:23" x14ac:dyDescent="0.25">
      <c r="A2035" s="54" t="s">
        <v>317</v>
      </c>
      <c r="B2035" s="54" t="s">
        <v>428</v>
      </c>
      <c r="C2035" s="54" t="s">
        <v>263</v>
      </c>
      <c r="D2035" s="54" t="s">
        <v>429</v>
      </c>
      <c r="E2035" s="54" t="s">
        <v>10046</v>
      </c>
      <c r="F2035" s="71">
        <v>44467</v>
      </c>
      <c r="G2035" s="72">
        <v>1163.8699999999999</v>
      </c>
      <c r="H2035" s="72">
        <v>98056.05</v>
      </c>
      <c r="I2035" s="54" t="s">
        <v>265</v>
      </c>
      <c r="J2035" s="54" t="s">
        <v>595</v>
      </c>
      <c r="K2035" s="54" t="s">
        <v>10040</v>
      </c>
      <c r="L2035" s="54" t="s">
        <v>10047</v>
      </c>
      <c r="M2035" s="54" t="s">
        <v>10046</v>
      </c>
      <c r="N2035" s="54" t="s">
        <v>256</v>
      </c>
      <c r="O2035" s="54" t="s">
        <v>256</v>
      </c>
      <c r="P2035" s="54" t="s">
        <v>444</v>
      </c>
      <c r="Q2035" s="54" t="s">
        <v>256</v>
      </c>
      <c r="R2035" s="54" t="s">
        <v>431</v>
      </c>
      <c r="S2035" s="71"/>
      <c r="T2035" s="54" t="s">
        <v>256</v>
      </c>
      <c r="U2035" s="71">
        <v>44467</v>
      </c>
      <c r="V2035" s="54" t="s">
        <v>256</v>
      </c>
      <c r="W2035" t="str">
        <f t="shared" si="31"/>
        <v>Sep-21</v>
      </c>
    </row>
    <row r="2036" spans="1:23" x14ac:dyDescent="0.25">
      <c r="A2036" s="54" t="s">
        <v>317</v>
      </c>
      <c r="B2036" s="54" t="s">
        <v>428</v>
      </c>
      <c r="C2036" s="54" t="s">
        <v>263</v>
      </c>
      <c r="D2036" s="54" t="s">
        <v>429</v>
      </c>
      <c r="E2036" s="54" t="s">
        <v>10048</v>
      </c>
      <c r="F2036" s="71">
        <v>44467</v>
      </c>
      <c r="G2036" s="72">
        <v>181.43</v>
      </c>
      <c r="H2036" s="72">
        <v>15285.48</v>
      </c>
      <c r="I2036" s="54" t="s">
        <v>265</v>
      </c>
      <c r="J2036" s="54" t="s">
        <v>595</v>
      </c>
      <c r="K2036" s="54" t="s">
        <v>10040</v>
      </c>
      <c r="L2036" s="54" t="s">
        <v>10049</v>
      </c>
      <c r="M2036" s="54" t="s">
        <v>10048</v>
      </c>
      <c r="N2036" s="54" t="s">
        <v>256</v>
      </c>
      <c r="O2036" s="54" t="s">
        <v>256</v>
      </c>
      <c r="P2036" s="54" t="s">
        <v>444</v>
      </c>
      <c r="Q2036" s="54" t="s">
        <v>256</v>
      </c>
      <c r="R2036" s="54" t="s">
        <v>431</v>
      </c>
      <c r="S2036" s="71"/>
      <c r="T2036" s="54" t="s">
        <v>256</v>
      </c>
      <c r="U2036" s="71">
        <v>44467</v>
      </c>
      <c r="V2036" s="54" t="s">
        <v>256</v>
      </c>
      <c r="W2036" t="str">
        <f t="shared" si="31"/>
        <v>Sep-21</v>
      </c>
    </row>
    <row r="2037" spans="1:23" x14ac:dyDescent="0.25">
      <c r="A2037" s="54" t="s">
        <v>317</v>
      </c>
      <c r="B2037" s="54" t="s">
        <v>428</v>
      </c>
      <c r="C2037" s="54" t="s">
        <v>263</v>
      </c>
      <c r="D2037" s="54" t="s">
        <v>429</v>
      </c>
      <c r="E2037" s="54" t="s">
        <v>10050</v>
      </c>
      <c r="F2037" s="71">
        <v>44467</v>
      </c>
      <c r="G2037" s="72">
        <v>35.799999999999997</v>
      </c>
      <c r="H2037" s="72">
        <v>3016.15</v>
      </c>
      <c r="I2037" s="54" t="s">
        <v>265</v>
      </c>
      <c r="J2037" s="54" t="s">
        <v>595</v>
      </c>
      <c r="K2037" s="54" t="s">
        <v>10040</v>
      </c>
      <c r="L2037" s="54" t="s">
        <v>10051</v>
      </c>
      <c r="M2037" s="54" t="s">
        <v>10050</v>
      </c>
      <c r="N2037" s="54" t="s">
        <v>256</v>
      </c>
      <c r="O2037" s="54" t="s">
        <v>256</v>
      </c>
      <c r="P2037" s="54" t="s">
        <v>444</v>
      </c>
      <c r="Q2037" s="54" t="s">
        <v>256</v>
      </c>
      <c r="R2037" s="54" t="s">
        <v>431</v>
      </c>
      <c r="S2037" s="71"/>
      <c r="T2037" s="54" t="s">
        <v>256</v>
      </c>
      <c r="U2037" s="71">
        <v>44467</v>
      </c>
      <c r="V2037" s="54" t="s">
        <v>256</v>
      </c>
      <c r="W2037" t="str">
        <f t="shared" si="31"/>
        <v>Sep-21</v>
      </c>
    </row>
    <row r="2038" spans="1:23" x14ac:dyDescent="0.25">
      <c r="A2038" s="54" t="s">
        <v>317</v>
      </c>
      <c r="B2038" s="54" t="s">
        <v>428</v>
      </c>
      <c r="C2038" s="54" t="s">
        <v>263</v>
      </c>
      <c r="D2038" s="54" t="s">
        <v>429</v>
      </c>
      <c r="E2038" s="54" t="s">
        <v>10052</v>
      </c>
      <c r="F2038" s="71">
        <v>44467</v>
      </c>
      <c r="G2038" s="72">
        <v>452.61</v>
      </c>
      <c r="H2038" s="72">
        <v>38132.39</v>
      </c>
      <c r="I2038" s="54" t="s">
        <v>265</v>
      </c>
      <c r="J2038" s="54" t="s">
        <v>595</v>
      </c>
      <c r="K2038" s="54" t="s">
        <v>10040</v>
      </c>
      <c r="L2038" s="54" t="s">
        <v>10053</v>
      </c>
      <c r="M2038" s="54" t="s">
        <v>10052</v>
      </c>
      <c r="N2038" s="54" t="s">
        <v>256</v>
      </c>
      <c r="O2038" s="54" t="s">
        <v>256</v>
      </c>
      <c r="P2038" s="54" t="s">
        <v>444</v>
      </c>
      <c r="Q2038" s="54" t="s">
        <v>256</v>
      </c>
      <c r="R2038" s="54" t="s">
        <v>431</v>
      </c>
      <c r="S2038" s="71"/>
      <c r="T2038" s="54" t="s">
        <v>256</v>
      </c>
      <c r="U2038" s="71">
        <v>44467</v>
      </c>
      <c r="V2038" s="54" t="s">
        <v>256</v>
      </c>
      <c r="W2038" t="str">
        <f t="shared" si="31"/>
        <v>Sep-21</v>
      </c>
    </row>
    <row r="2039" spans="1:23" x14ac:dyDescent="0.25">
      <c r="A2039" s="54" t="s">
        <v>317</v>
      </c>
      <c r="B2039" s="54" t="s">
        <v>428</v>
      </c>
      <c r="C2039" s="54" t="s">
        <v>263</v>
      </c>
      <c r="D2039" s="54" t="s">
        <v>429</v>
      </c>
      <c r="E2039" s="54" t="s">
        <v>10054</v>
      </c>
      <c r="F2039" s="71">
        <v>44440</v>
      </c>
      <c r="G2039" s="72">
        <v>5436</v>
      </c>
      <c r="H2039" s="72">
        <v>457983</v>
      </c>
      <c r="I2039" s="54" t="s">
        <v>265</v>
      </c>
      <c r="J2039" s="54" t="s">
        <v>598</v>
      </c>
      <c r="K2039" s="54" t="s">
        <v>10055</v>
      </c>
      <c r="L2039" s="54" t="s">
        <v>10056</v>
      </c>
      <c r="M2039" s="54" t="s">
        <v>10054</v>
      </c>
      <c r="N2039" s="54" t="s">
        <v>256</v>
      </c>
      <c r="O2039" s="54" t="s">
        <v>256</v>
      </c>
      <c r="P2039" s="54" t="s">
        <v>599</v>
      </c>
      <c r="Q2039" s="54" t="s">
        <v>256</v>
      </c>
      <c r="R2039" s="54" t="s">
        <v>431</v>
      </c>
      <c r="S2039" s="71"/>
      <c r="T2039" s="54" t="s">
        <v>256</v>
      </c>
      <c r="U2039" s="71">
        <v>44440</v>
      </c>
      <c r="V2039" s="54" t="s">
        <v>256</v>
      </c>
      <c r="W2039" t="str">
        <f t="shared" si="31"/>
        <v>Sep-21</v>
      </c>
    </row>
    <row r="2040" spans="1:23" x14ac:dyDescent="0.25">
      <c r="A2040" s="54" t="s">
        <v>317</v>
      </c>
      <c r="B2040" s="54" t="s">
        <v>428</v>
      </c>
      <c r="C2040" s="54" t="s">
        <v>263</v>
      </c>
      <c r="D2040" s="54" t="s">
        <v>429</v>
      </c>
      <c r="E2040" s="54" t="s">
        <v>10057</v>
      </c>
      <c r="F2040" s="71">
        <v>44450</v>
      </c>
      <c r="G2040" s="72">
        <v>2191.5</v>
      </c>
      <c r="H2040" s="72">
        <v>184633.88</v>
      </c>
      <c r="I2040" s="54" t="s">
        <v>265</v>
      </c>
      <c r="J2040" s="54" t="s">
        <v>598</v>
      </c>
      <c r="K2040" s="54" t="s">
        <v>10058</v>
      </c>
      <c r="L2040" s="54" t="s">
        <v>10059</v>
      </c>
      <c r="M2040" s="54" t="s">
        <v>10057</v>
      </c>
      <c r="N2040" s="54" t="s">
        <v>256</v>
      </c>
      <c r="O2040" s="54" t="s">
        <v>256</v>
      </c>
      <c r="P2040" s="54" t="s">
        <v>599</v>
      </c>
      <c r="Q2040" s="54" t="s">
        <v>256</v>
      </c>
      <c r="R2040" s="54" t="s">
        <v>431</v>
      </c>
      <c r="S2040" s="71"/>
      <c r="T2040" s="54" t="s">
        <v>256</v>
      </c>
      <c r="U2040" s="71">
        <v>44450</v>
      </c>
      <c r="V2040" s="54" t="s">
        <v>256</v>
      </c>
      <c r="W2040" t="str">
        <f t="shared" si="31"/>
        <v>Sep-21</v>
      </c>
    </row>
    <row r="2041" spans="1:23" x14ac:dyDescent="0.25">
      <c r="A2041" s="54" t="s">
        <v>317</v>
      </c>
      <c r="B2041" s="54" t="s">
        <v>428</v>
      </c>
      <c r="C2041" s="54" t="s">
        <v>263</v>
      </c>
      <c r="D2041" s="54" t="s">
        <v>429</v>
      </c>
      <c r="E2041" s="54" t="s">
        <v>10060</v>
      </c>
      <c r="F2041" s="71">
        <v>44450</v>
      </c>
      <c r="G2041" s="72">
        <v>2191.5</v>
      </c>
      <c r="H2041" s="72">
        <v>184633.88</v>
      </c>
      <c r="I2041" s="54" t="s">
        <v>265</v>
      </c>
      <c r="J2041" s="54" t="s">
        <v>598</v>
      </c>
      <c r="K2041" s="54" t="s">
        <v>10058</v>
      </c>
      <c r="L2041" s="54" t="s">
        <v>10061</v>
      </c>
      <c r="M2041" s="54" t="s">
        <v>10060</v>
      </c>
      <c r="N2041" s="54" t="s">
        <v>256</v>
      </c>
      <c r="O2041" s="54" t="s">
        <v>256</v>
      </c>
      <c r="P2041" s="54" t="s">
        <v>599</v>
      </c>
      <c r="Q2041" s="54" t="s">
        <v>256</v>
      </c>
      <c r="R2041" s="54" t="s">
        <v>431</v>
      </c>
      <c r="S2041" s="71"/>
      <c r="T2041" s="54" t="s">
        <v>256</v>
      </c>
      <c r="U2041" s="71">
        <v>44450</v>
      </c>
      <c r="V2041" s="54" t="s">
        <v>256</v>
      </c>
      <c r="W2041" t="str">
        <f t="shared" si="31"/>
        <v>Sep-21</v>
      </c>
    </row>
    <row r="2042" spans="1:23" x14ac:dyDescent="0.25">
      <c r="A2042" s="54" t="s">
        <v>317</v>
      </c>
      <c r="B2042" s="54" t="s">
        <v>428</v>
      </c>
      <c r="C2042" s="54" t="s">
        <v>263</v>
      </c>
      <c r="D2042" s="54" t="s">
        <v>429</v>
      </c>
      <c r="E2042" s="54" t="s">
        <v>10062</v>
      </c>
      <c r="F2042" s="71">
        <v>44450</v>
      </c>
      <c r="G2042" s="72">
        <v>3462.57</v>
      </c>
      <c r="H2042" s="72">
        <v>291721.52</v>
      </c>
      <c r="I2042" s="54" t="s">
        <v>265</v>
      </c>
      <c r="J2042" s="54" t="s">
        <v>598</v>
      </c>
      <c r="K2042" s="54" t="s">
        <v>10058</v>
      </c>
      <c r="L2042" s="54" t="s">
        <v>10063</v>
      </c>
      <c r="M2042" s="54" t="s">
        <v>10062</v>
      </c>
      <c r="N2042" s="54" t="s">
        <v>256</v>
      </c>
      <c r="O2042" s="54" t="s">
        <v>256</v>
      </c>
      <c r="P2042" s="54" t="s">
        <v>599</v>
      </c>
      <c r="Q2042" s="54" t="s">
        <v>256</v>
      </c>
      <c r="R2042" s="54" t="s">
        <v>431</v>
      </c>
      <c r="S2042" s="71"/>
      <c r="T2042" s="54" t="s">
        <v>256</v>
      </c>
      <c r="U2042" s="71">
        <v>44450</v>
      </c>
      <c r="V2042" s="54" t="s">
        <v>256</v>
      </c>
      <c r="W2042" t="str">
        <f t="shared" si="31"/>
        <v>Sep-21</v>
      </c>
    </row>
    <row r="2043" spans="1:23" x14ac:dyDescent="0.25">
      <c r="A2043" s="54" t="s">
        <v>317</v>
      </c>
      <c r="B2043" s="54" t="s">
        <v>428</v>
      </c>
      <c r="C2043" s="54" t="s">
        <v>263</v>
      </c>
      <c r="D2043" s="54" t="s">
        <v>429</v>
      </c>
      <c r="E2043" s="54" t="s">
        <v>10064</v>
      </c>
      <c r="F2043" s="71">
        <v>44462</v>
      </c>
      <c r="G2043" s="72">
        <v>4960</v>
      </c>
      <c r="H2043" s="72">
        <v>417880</v>
      </c>
      <c r="I2043" s="54" t="s">
        <v>265</v>
      </c>
      <c r="J2043" s="54" t="s">
        <v>598</v>
      </c>
      <c r="K2043" s="54" t="s">
        <v>10065</v>
      </c>
      <c r="L2043" s="54" t="s">
        <v>10066</v>
      </c>
      <c r="M2043" s="54" t="s">
        <v>10064</v>
      </c>
      <c r="N2043" s="54" t="s">
        <v>256</v>
      </c>
      <c r="O2043" s="54" t="s">
        <v>256</v>
      </c>
      <c r="P2043" s="54" t="s">
        <v>599</v>
      </c>
      <c r="Q2043" s="54" t="s">
        <v>256</v>
      </c>
      <c r="R2043" s="54" t="s">
        <v>431</v>
      </c>
      <c r="S2043" s="71"/>
      <c r="T2043" s="54" t="s">
        <v>256</v>
      </c>
      <c r="U2043" s="71">
        <v>44462</v>
      </c>
      <c r="V2043" s="54" t="s">
        <v>256</v>
      </c>
      <c r="W2043" t="str">
        <f t="shared" si="31"/>
        <v>Sep-21</v>
      </c>
    </row>
    <row r="2044" spans="1:23" x14ac:dyDescent="0.25">
      <c r="A2044" s="54" t="s">
        <v>317</v>
      </c>
      <c r="B2044" s="54" t="s">
        <v>428</v>
      </c>
      <c r="C2044" s="54" t="s">
        <v>263</v>
      </c>
      <c r="D2044" s="54" t="s">
        <v>429</v>
      </c>
      <c r="E2044" s="54" t="s">
        <v>10067</v>
      </c>
      <c r="F2044" s="71">
        <v>44468</v>
      </c>
      <c r="G2044" s="72">
        <v>7590</v>
      </c>
      <c r="H2044" s="72">
        <v>639457.5</v>
      </c>
      <c r="I2044" s="54" t="s">
        <v>265</v>
      </c>
      <c r="J2044" s="54" t="s">
        <v>598</v>
      </c>
      <c r="K2044" s="54" t="s">
        <v>10068</v>
      </c>
      <c r="L2044" s="54" t="s">
        <v>10069</v>
      </c>
      <c r="M2044" s="54" t="s">
        <v>10067</v>
      </c>
      <c r="N2044" s="54" t="s">
        <v>256</v>
      </c>
      <c r="O2044" s="54" t="s">
        <v>256</v>
      </c>
      <c r="P2044" s="54" t="s">
        <v>599</v>
      </c>
      <c r="Q2044" s="54" t="s">
        <v>256</v>
      </c>
      <c r="R2044" s="54" t="s">
        <v>431</v>
      </c>
      <c r="S2044" s="71"/>
      <c r="T2044" s="54" t="s">
        <v>256</v>
      </c>
      <c r="U2044" s="71">
        <v>44468</v>
      </c>
      <c r="V2044" s="54" t="s">
        <v>256</v>
      </c>
      <c r="W2044" t="str">
        <f t="shared" si="31"/>
        <v>Sep-21</v>
      </c>
    </row>
    <row r="2045" spans="1:23" x14ac:dyDescent="0.25">
      <c r="A2045" s="54" t="s">
        <v>317</v>
      </c>
      <c r="B2045" s="54" t="s">
        <v>428</v>
      </c>
      <c r="C2045" s="54" t="s">
        <v>263</v>
      </c>
      <c r="D2045" s="54" t="s">
        <v>429</v>
      </c>
      <c r="E2045" s="54" t="s">
        <v>10070</v>
      </c>
      <c r="F2045" s="71">
        <v>44441</v>
      </c>
      <c r="G2045" s="72">
        <v>3250</v>
      </c>
      <c r="H2045" s="72">
        <v>273812.5</v>
      </c>
      <c r="I2045" s="54" t="s">
        <v>265</v>
      </c>
      <c r="J2045" s="54" t="s">
        <v>297</v>
      </c>
      <c r="K2045" s="54" t="s">
        <v>10071</v>
      </c>
      <c r="L2045" s="54" t="s">
        <v>10072</v>
      </c>
      <c r="M2045" s="54" t="s">
        <v>10070</v>
      </c>
      <c r="N2045" s="54" t="s">
        <v>256</v>
      </c>
      <c r="O2045" s="54" t="s">
        <v>256</v>
      </c>
      <c r="P2045" s="54" t="s">
        <v>273</v>
      </c>
      <c r="Q2045" s="54" t="s">
        <v>256</v>
      </c>
      <c r="R2045" s="54" t="s">
        <v>431</v>
      </c>
      <c r="S2045" s="71"/>
      <c r="T2045" s="54" t="s">
        <v>256</v>
      </c>
      <c r="U2045" s="71">
        <v>44441</v>
      </c>
      <c r="V2045" s="54" t="s">
        <v>256</v>
      </c>
      <c r="W2045" t="str">
        <f t="shared" si="31"/>
        <v>Sep-21</v>
      </c>
    </row>
    <row r="2046" spans="1:23" x14ac:dyDescent="0.25">
      <c r="A2046" s="54" t="s">
        <v>317</v>
      </c>
      <c r="B2046" s="54" t="s">
        <v>428</v>
      </c>
      <c r="C2046" s="54" t="s">
        <v>263</v>
      </c>
      <c r="D2046" s="54" t="s">
        <v>429</v>
      </c>
      <c r="E2046" s="54" t="s">
        <v>10073</v>
      </c>
      <c r="F2046" s="71">
        <v>44441</v>
      </c>
      <c r="G2046" s="72">
        <v>2600</v>
      </c>
      <c r="H2046" s="72">
        <v>219050</v>
      </c>
      <c r="I2046" s="54" t="s">
        <v>265</v>
      </c>
      <c r="J2046" s="54" t="s">
        <v>297</v>
      </c>
      <c r="K2046" s="54" t="s">
        <v>10074</v>
      </c>
      <c r="L2046" s="54" t="s">
        <v>10075</v>
      </c>
      <c r="M2046" s="54" t="s">
        <v>10073</v>
      </c>
      <c r="N2046" s="54" t="s">
        <v>256</v>
      </c>
      <c r="O2046" s="54" t="s">
        <v>256</v>
      </c>
      <c r="P2046" s="54" t="s">
        <v>273</v>
      </c>
      <c r="Q2046" s="54" t="s">
        <v>256</v>
      </c>
      <c r="R2046" s="54" t="s">
        <v>431</v>
      </c>
      <c r="S2046" s="71"/>
      <c r="T2046" s="54" t="s">
        <v>256</v>
      </c>
      <c r="U2046" s="71">
        <v>44441</v>
      </c>
      <c r="V2046" s="54" t="s">
        <v>256</v>
      </c>
      <c r="W2046" t="str">
        <f t="shared" si="31"/>
        <v>Sep-21</v>
      </c>
    </row>
    <row r="2047" spans="1:23" x14ac:dyDescent="0.25">
      <c r="A2047" s="54" t="s">
        <v>317</v>
      </c>
      <c r="B2047" s="54" t="s">
        <v>428</v>
      </c>
      <c r="C2047" s="54" t="s">
        <v>263</v>
      </c>
      <c r="D2047" s="54" t="s">
        <v>429</v>
      </c>
      <c r="E2047" s="54" t="s">
        <v>10076</v>
      </c>
      <c r="F2047" s="71">
        <v>44455</v>
      </c>
      <c r="G2047" s="72">
        <v>3250</v>
      </c>
      <c r="H2047" s="72">
        <v>273812.5</v>
      </c>
      <c r="I2047" s="54" t="s">
        <v>265</v>
      </c>
      <c r="J2047" s="54" t="s">
        <v>297</v>
      </c>
      <c r="K2047" s="54" t="s">
        <v>10077</v>
      </c>
      <c r="L2047" s="54" t="s">
        <v>10078</v>
      </c>
      <c r="M2047" s="54" t="s">
        <v>10076</v>
      </c>
      <c r="N2047" s="54" t="s">
        <v>256</v>
      </c>
      <c r="O2047" s="54" t="s">
        <v>256</v>
      </c>
      <c r="P2047" s="54" t="s">
        <v>273</v>
      </c>
      <c r="Q2047" s="54" t="s">
        <v>256</v>
      </c>
      <c r="R2047" s="54" t="s">
        <v>431</v>
      </c>
      <c r="S2047" s="71"/>
      <c r="T2047" s="54" t="s">
        <v>256</v>
      </c>
      <c r="U2047" s="71">
        <v>44455</v>
      </c>
      <c r="V2047" s="54" t="s">
        <v>256</v>
      </c>
      <c r="W2047" t="str">
        <f t="shared" si="31"/>
        <v>Sep-21</v>
      </c>
    </row>
    <row r="2048" spans="1:23" x14ac:dyDescent="0.25">
      <c r="A2048" s="54" t="s">
        <v>317</v>
      </c>
      <c r="B2048" s="54" t="s">
        <v>428</v>
      </c>
      <c r="C2048" s="54" t="s">
        <v>263</v>
      </c>
      <c r="D2048" s="54" t="s">
        <v>429</v>
      </c>
      <c r="E2048" s="54" t="s">
        <v>10079</v>
      </c>
      <c r="F2048" s="71">
        <v>44455</v>
      </c>
      <c r="G2048" s="72">
        <v>615</v>
      </c>
      <c r="H2048" s="72">
        <v>51813.75</v>
      </c>
      <c r="I2048" s="54" t="s">
        <v>265</v>
      </c>
      <c r="J2048" s="54" t="s">
        <v>297</v>
      </c>
      <c r="K2048" s="54" t="s">
        <v>10080</v>
      </c>
      <c r="L2048" s="54" t="s">
        <v>10081</v>
      </c>
      <c r="M2048" s="54" t="s">
        <v>10079</v>
      </c>
      <c r="N2048" s="54" t="s">
        <v>256</v>
      </c>
      <c r="O2048" s="54" t="s">
        <v>256</v>
      </c>
      <c r="P2048" s="54" t="s">
        <v>273</v>
      </c>
      <c r="Q2048" s="54" t="s">
        <v>256</v>
      </c>
      <c r="R2048" s="54" t="s">
        <v>431</v>
      </c>
      <c r="S2048" s="71"/>
      <c r="T2048" s="54" t="s">
        <v>256</v>
      </c>
      <c r="U2048" s="71">
        <v>44455</v>
      </c>
      <c r="V2048" s="54" t="s">
        <v>256</v>
      </c>
      <c r="W2048" t="str">
        <f t="shared" si="31"/>
        <v>Sep-21</v>
      </c>
    </row>
    <row r="2049" spans="1:23" x14ac:dyDescent="0.25">
      <c r="A2049" s="54" t="s">
        <v>317</v>
      </c>
      <c r="B2049" s="54" t="s">
        <v>428</v>
      </c>
      <c r="C2049" s="54" t="s">
        <v>263</v>
      </c>
      <c r="D2049" s="54" t="s">
        <v>429</v>
      </c>
      <c r="E2049" s="54" t="s">
        <v>10082</v>
      </c>
      <c r="F2049" s="71">
        <v>44455</v>
      </c>
      <c r="G2049" s="72">
        <v>15</v>
      </c>
      <c r="H2049" s="72">
        <v>1263.75</v>
      </c>
      <c r="I2049" s="54" t="s">
        <v>265</v>
      </c>
      <c r="J2049" s="54" t="s">
        <v>297</v>
      </c>
      <c r="K2049" s="54" t="s">
        <v>10083</v>
      </c>
      <c r="L2049" s="54" t="s">
        <v>10084</v>
      </c>
      <c r="M2049" s="54" t="s">
        <v>10082</v>
      </c>
      <c r="N2049" s="54" t="s">
        <v>256</v>
      </c>
      <c r="O2049" s="54" t="s">
        <v>256</v>
      </c>
      <c r="P2049" s="54" t="s">
        <v>273</v>
      </c>
      <c r="Q2049" s="54" t="s">
        <v>256</v>
      </c>
      <c r="R2049" s="54" t="s">
        <v>431</v>
      </c>
      <c r="S2049" s="71"/>
      <c r="T2049" s="54" t="s">
        <v>256</v>
      </c>
      <c r="U2049" s="71">
        <v>44455</v>
      </c>
      <c r="V2049" s="54" t="s">
        <v>256</v>
      </c>
      <c r="W2049" t="str">
        <f t="shared" si="31"/>
        <v>Sep-21</v>
      </c>
    </row>
    <row r="2050" spans="1:23" x14ac:dyDescent="0.25">
      <c r="A2050" s="54" t="s">
        <v>317</v>
      </c>
      <c r="B2050" s="54" t="s">
        <v>428</v>
      </c>
      <c r="C2050" s="54" t="s">
        <v>263</v>
      </c>
      <c r="D2050" s="54" t="s">
        <v>429</v>
      </c>
      <c r="E2050" s="54" t="s">
        <v>10085</v>
      </c>
      <c r="F2050" s="71">
        <v>44453</v>
      </c>
      <c r="G2050" s="72">
        <v>452.4</v>
      </c>
      <c r="H2050" s="72">
        <v>38114.699999999997</v>
      </c>
      <c r="I2050" s="54" t="s">
        <v>265</v>
      </c>
      <c r="J2050" s="54" t="s">
        <v>297</v>
      </c>
      <c r="K2050" s="54" t="s">
        <v>10086</v>
      </c>
      <c r="L2050" s="54" t="s">
        <v>10087</v>
      </c>
      <c r="M2050" s="54" t="s">
        <v>10085</v>
      </c>
      <c r="N2050" s="54" t="s">
        <v>256</v>
      </c>
      <c r="O2050" s="54" t="s">
        <v>256</v>
      </c>
      <c r="P2050" s="54" t="s">
        <v>273</v>
      </c>
      <c r="Q2050" s="54" t="s">
        <v>256</v>
      </c>
      <c r="R2050" s="54" t="s">
        <v>431</v>
      </c>
      <c r="S2050" s="71"/>
      <c r="T2050" s="54" t="s">
        <v>256</v>
      </c>
      <c r="U2050" s="71">
        <v>44453</v>
      </c>
      <c r="V2050" s="54" t="s">
        <v>256</v>
      </c>
      <c r="W2050" t="str">
        <f t="shared" ref="W2050:W2113" si="32">TEXT(F2050,"MMM-YY")</f>
        <v>Sep-21</v>
      </c>
    </row>
    <row r="2051" spans="1:23" x14ac:dyDescent="0.25">
      <c r="A2051" s="54" t="s">
        <v>317</v>
      </c>
      <c r="B2051" s="54" t="s">
        <v>428</v>
      </c>
      <c r="C2051" s="54" t="s">
        <v>263</v>
      </c>
      <c r="D2051" s="54" t="s">
        <v>429</v>
      </c>
      <c r="E2051" s="54" t="s">
        <v>10088</v>
      </c>
      <c r="F2051" s="71">
        <v>44455</v>
      </c>
      <c r="G2051" s="72">
        <v>3366.35</v>
      </c>
      <c r="H2051" s="72">
        <v>283614.99</v>
      </c>
      <c r="I2051" s="54" t="s">
        <v>265</v>
      </c>
      <c r="J2051" s="54" t="s">
        <v>297</v>
      </c>
      <c r="K2051" s="54" t="s">
        <v>10089</v>
      </c>
      <c r="L2051" s="54" t="s">
        <v>10090</v>
      </c>
      <c r="M2051" s="54" t="s">
        <v>10088</v>
      </c>
      <c r="N2051" s="54" t="s">
        <v>256</v>
      </c>
      <c r="O2051" s="54" t="s">
        <v>256</v>
      </c>
      <c r="P2051" s="54" t="s">
        <v>273</v>
      </c>
      <c r="Q2051" s="54" t="s">
        <v>256</v>
      </c>
      <c r="R2051" s="54" t="s">
        <v>431</v>
      </c>
      <c r="S2051" s="71"/>
      <c r="T2051" s="54" t="s">
        <v>256</v>
      </c>
      <c r="U2051" s="71">
        <v>44455</v>
      </c>
      <c r="V2051" s="54" t="s">
        <v>256</v>
      </c>
      <c r="W2051" t="str">
        <f t="shared" si="32"/>
        <v>Sep-21</v>
      </c>
    </row>
    <row r="2052" spans="1:23" x14ac:dyDescent="0.25">
      <c r="A2052" s="54" t="s">
        <v>317</v>
      </c>
      <c r="B2052" s="54" t="s">
        <v>428</v>
      </c>
      <c r="C2052" s="54" t="s">
        <v>263</v>
      </c>
      <c r="D2052" s="54" t="s">
        <v>429</v>
      </c>
      <c r="E2052" s="54" t="s">
        <v>10091</v>
      </c>
      <c r="F2052" s="71">
        <v>44455</v>
      </c>
      <c r="G2052" s="72">
        <v>130</v>
      </c>
      <c r="H2052" s="72">
        <v>10952.5</v>
      </c>
      <c r="I2052" s="54" t="s">
        <v>265</v>
      </c>
      <c r="J2052" s="54" t="s">
        <v>297</v>
      </c>
      <c r="K2052" s="54" t="s">
        <v>10092</v>
      </c>
      <c r="L2052" s="54" t="s">
        <v>10093</v>
      </c>
      <c r="M2052" s="54" t="s">
        <v>10091</v>
      </c>
      <c r="N2052" s="54" t="s">
        <v>256</v>
      </c>
      <c r="O2052" s="54" t="s">
        <v>256</v>
      </c>
      <c r="P2052" s="54" t="s">
        <v>273</v>
      </c>
      <c r="Q2052" s="54" t="s">
        <v>256</v>
      </c>
      <c r="R2052" s="54" t="s">
        <v>431</v>
      </c>
      <c r="S2052" s="71"/>
      <c r="T2052" s="54" t="s">
        <v>256</v>
      </c>
      <c r="U2052" s="71">
        <v>44455</v>
      </c>
      <c r="V2052" s="54" t="s">
        <v>256</v>
      </c>
      <c r="W2052" t="str">
        <f t="shared" si="32"/>
        <v>Sep-21</v>
      </c>
    </row>
    <row r="2053" spans="1:23" x14ac:dyDescent="0.25">
      <c r="A2053" s="54" t="s">
        <v>317</v>
      </c>
      <c r="B2053" s="54" t="s">
        <v>428</v>
      </c>
      <c r="C2053" s="54" t="s">
        <v>263</v>
      </c>
      <c r="D2053" s="54" t="s">
        <v>429</v>
      </c>
      <c r="E2053" s="54" t="s">
        <v>10094</v>
      </c>
      <c r="F2053" s="71">
        <v>44455</v>
      </c>
      <c r="G2053" s="72">
        <v>1950.65</v>
      </c>
      <c r="H2053" s="72">
        <v>164342.26</v>
      </c>
      <c r="I2053" s="54" t="s">
        <v>265</v>
      </c>
      <c r="J2053" s="54" t="s">
        <v>297</v>
      </c>
      <c r="K2053" s="54" t="s">
        <v>10095</v>
      </c>
      <c r="L2053" s="54" t="s">
        <v>10096</v>
      </c>
      <c r="M2053" s="54" t="s">
        <v>10094</v>
      </c>
      <c r="N2053" s="54" t="s">
        <v>256</v>
      </c>
      <c r="O2053" s="54" t="s">
        <v>256</v>
      </c>
      <c r="P2053" s="54" t="s">
        <v>273</v>
      </c>
      <c r="Q2053" s="54" t="s">
        <v>256</v>
      </c>
      <c r="R2053" s="54" t="s">
        <v>431</v>
      </c>
      <c r="S2053" s="71"/>
      <c r="T2053" s="54" t="s">
        <v>256</v>
      </c>
      <c r="U2053" s="71">
        <v>44455</v>
      </c>
      <c r="V2053" s="54" t="s">
        <v>256</v>
      </c>
      <c r="W2053" t="str">
        <f t="shared" si="32"/>
        <v>Sep-21</v>
      </c>
    </row>
    <row r="2054" spans="1:23" x14ac:dyDescent="0.25">
      <c r="A2054" s="54" t="s">
        <v>317</v>
      </c>
      <c r="B2054" s="54" t="s">
        <v>428</v>
      </c>
      <c r="C2054" s="54" t="s">
        <v>263</v>
      </c>
      <c r="D2054" s="54" t="s">
        <v>429</v>
      </c>
      <c r="E2054" s="54" t="s">
        <v>10097</v>
      </c>
      <c r="F2054" s="71">
        <v>44455</v>
      </c>
      <c r="G2054" s="72">
        <v>189</v>
      </c>
      <c r="H2054" s="72">
        <v>15923.25</v>
      </c>
      <c r="I2054" s="54" t="s">
        <v>265</v>
      </c>
      <c r="J2054" s="54" t="s">
        <v>297</v>
      </c>
      <c r="K2054" s="54" t="s">
        <v>10098</v>
      </c>
      <c r="L2054" s="54" t="s">
        <v>10099</v>
      </c>
      <c r="M2054" s="54" t="s">
        <v>10097</v>
      </c>
      <c r="N2054" s="54" t="s">
        <v>256</v>
      </c>
      <c r="O2054" s="54" t="s">
        <v>256</v>
      </c>
      <c r="P2054" s="54" t="s">
        <v>273</v>
      </c>
      <c r="Q2054" s="54" t="s">
        <v>256</v>
      </c>
      <c r="R2054" s="54" t="s">
        <v>431</v>
      </c>
      <c r="S2054" s="71"/>
      <c r="T2054" s="54" t="s">
        <v>256</v>
      </c>
      <c r="U2054" s="71">
        <v>44455</v>
      </c>
      <c r="V2054" s="54" t="s">
        <v>256</v>
      </c>
      <c r="W2054" t="str">
        <f t="shared" si="32"/>
        <v>Sep-21</v>
      </c>
    </row>
    <row r="2055" spans="1:23" x14ac:dyDescent="0.25">
      <c r="A2055" s="54" t="s">
        <v>317</v>
      </c>
      <c r="B2055" s="54" t="s">
        <v>428</v>
      </c>
      <c r="C2055" s="54" t="s">
        <v>263</v>
      </c>
      <c r="D2055" s="54" t="s">
        <v>429</v>
      </c>
      <c r="E2055" s="54" t="s">
        <v>10100</v>
      </c>
      <c r="F2055" s="71">
        <v>44455</v>
      </c>
      <c r="G2055" s="72">
        <v>5712</v>
      </c>
      <c r="H2055" s="72">
        <v>481236</v>
      </c>
      <c r="I2055" s="54" t="s">
        <v>265</v>
      </c>
      <c r="J2055" s="54" t="s">
        <v>297</v>
      </c>
      <c r="K2055" s="54" t="s">
        <v>10101</v>
      </c>
      <c r="L2055" s="54" t="s">
        <v>10102</v>
      </c>
      <c r="M2055" s="54" t="s">
        <v>10100</v>
      </c>
      <c r="N2055" s="54" t="s">
        <v>256</v>
      </c>
      <c r="O2055" s="54" t="s">
        <v>256</v>
      </c>
      <c r="P2055" s="54" t="s">
        <v>273</v>
      </c>
      <c r="Q2055" s="54" t="s">
        <v>256</v>
      </c>
      <c r="R2055" s="54" t="s">
        <v>431</v>
      </c>
      <c r="S2055" s="71"/>
      <c r="T2055" s="54" t="s">
        <v>256</v>
      </c>
      <c r="U2055" s="71">
        <v>44455</v>
      </c>
      <c r="V2055" s="54" t="s">
        <v>256</v>
      </c>
      <c r="W2055" t="str">
        <f t="shared" si="32"/>
        <v>Sep-21</v>
      </c>
    </row>
    <row r="2056" spans="1:23" x14ac:dyDescent="0.25">
      <c r="A2056" s="54" t="s">
        <v>318</v>
      </c>
      <c r="B2056" s="54" t="s">
        <v>428</v>
      </c>
      <c r="C2056" s="54" t="s">
        <v>263</v>
      </c>
      <c r="D2056" s="54" t="s">
        <v>429</v>
      </c>
      <c r="E2056" s="54" t="s">
        <v>10103</v>
      </c>
      <c r="F2056" s="71">
        <v>44446</v>
      </c>
      <c r="G2056" s="72">
        <v>20487.3</v>
      </c>
      <c r="H2056" s="72">
        <v>1726055.03</v>
      </c>
      <c r="I2056" s="54" t="s">
        <v>265</v>
      </c>
      <c r="J2056" s="54" t="s">
        <v>291</v>
      </c>
      <c r="K2056" s="54" t="s">
        <v>7885</v>
      </c>
      <c r="L2056" s="54" t="s">
        <v>10104</v>
      </c>
      <c r="M2056" s="54" t="s">
        <v>10103</v>
      </c>
      <c r="N2056" s="54" t="s">
        <v>256</v>
      </c>
      <c r="O2056" s="54" t="s">
        <v>256</v>
      </c>
      <c r="P2056" s="54" t="s">
        <v>277</v>
      </c>
      <c r="Q2056" s="54" t="s">
        <v>256</v>
      </c>
      <c r="R2056" s="54" t="s">
        <v>431</v>
      </c>
      <c r="S2056" s="71"/>
      <c r="T2056" s="54" t="s">
        <v>256</v>
      </c>
      <c r="U2056" s="71">
        <v>44446</v>
      </c>
      <c r="V2056" s="54" t="s">
        <v>256</v>
      </c>
      <c r="W2056" t="str">
        <f t="shared" si="32"/>
        <v>Sep-21</v>
      </c>
    </row>
    <row r="2057" spans="1:23" x14ac:dyDescent="0.25">
      <c r="A2057" s="54" t="s">
        <v>318</v>
      </c>
      <c r="B2057" s="54" t="s">
        <v>428</v>
      </c>
      <c r="C2057" s="54" t="s">
        <v>263</v>
      </c>
      <c r="D2057" s="54" t="s">
        <v>429</v>
      </c>
      <c r="E2057" s="54" t="s">
        <v>10105</v>
      </c>
      <c r="F2057" s="71">
        <v>44460</v>
      </c>
      <c r="G2057" s="72">
        <v>7873.68</v>
      </c>
      <c r="H2057" s="72">
        <v>663357.54</v>
      </c>
      <c r="I2057" s="54" t="s">
        <v>265</v>
      </c>
      <c r="J2057" s="54" t="s">
        <v>291</v>
      </c>
      <c r="K2057" s="54" t="s">
        <v>7887</v>
      </c>
      <c r="L2057" s="54" t="s">
        <v>10106</v>
      </c>
      <c r="M2057" s="54" t="s">
        <v>10105</v>
      </c>
      <c r="N2057" s="54" t="s">
        <v>256</v>
      </c>
      <c r="O2057" s="54" t="s">
        <v>256</v>
      </c>
      <c r="P2057" s="54" t="s">
        <v>277</v>
      </c>
      <c r="Q2057" s="54" t="s">
        <v>256</v>
      </c>
      <c r="R2057" s="54" t="s">
        <v>431</v>
      </c>
      <c r="S2057" s="71"/>
      <c r="T2057" s="54" t="s">
        <v>256</v>
      </c>
      <c r="U2057" s="71">
        <v>44460</v>
      </c>
      <c r="V2057" s="54" t="s">
        <v>256</v>
      </c>
      <c r="W2057" t="str">
        <f t="shared" si="32"/>
        <v>Sep-21</v>
      </c>
    </row>
    <row r="2058" spans="1:23" x14ac:dyDescent="0.25">
      <c r="A2058" s="54" t="s">
        <v>318</v>
      </c>
      <c r="B2058" s="54" t="s">
        <v>428</v>
      </c>
      <c r="C2058" s="54" t="s">
        <v>263</v>
      </c>
      <c r="D2058" s="54" t="s">
        <v>429</v>
      </c>
      <c r="E2058" s="54" t="s">
        <v>10107</v>
      </c>
      <c r="F2058" s="71">
        <v>44466</v>
      </c>
      <c r="G2058" s="72">
        <v>5905.85</v>
      </c>
      <c r="H2058" s="72">
        <v>497567.86</v>
      </c>
      <c r="I2058" s="54" t="s">
        <v>265</v>
      </c>
      <c r="J2058" s="54" t="s">
        <v>291</v>
      </c>
      <c r="K2058" s="54" t="s">
        <v>10108</v>
      </c>
      <c r="L2058" s="54" t="s">
        <v>10109</v>
      </c>
      <c r="M2058" s="54" t="s">
        <v>10107</v>
      </c>
      <c r="N2058" s="54" t="s">
        <v>256</v>
      </c>
      <c r="O2058" s="54" t="s">
        <v>256</v>
      </c>
      <c r="P2058" s="54" t="s">
        <v>277</v>
      </c>
      <c r="Q2058" s="54" t="s">
        <v>256</v>
      </c>
      <c r="R2058" s="54" t="s">
        <v>431</v>
      </c>
      <c r="S2058" s="71"/>
      <c r="T2058" s="54" t="s">
        <v>256</v>
      </c>
      <c r="U2058" s="71">
        <v>44466</v>
      </c>
      <c r="V2058" s="54" t="s">
        <v>256</v>
      </c>
      <c r="W2058" t="str">
        <f t="shared" si="32"/>
        <v>Sep-21</v>
      </c>
    </row>
    <row r="2059" spans="1:23" x14ac:dyDescent="0.25">
      <c r="A2059" s="54" t="s">
        <v>318</v>
      </c>
      <c r="B2059" s="54" t="s">
        <v>428</v>
      </c>
      <c r="C2059" s="54" t="s">
        <v>263</v>
      </c>
      <c r="D2059" s="54" t="s">
        <v>429</v>
      </c>
      <c r="E2059" s="54" t="s">
        <v>10110</v>
      </c>
      <c r="F2059" s="71">
        <v>44466</v>
      </c>
      <c r="G2059" s="72">
        <v>44970.3</v>
      </c>
      <c r="H2059" s="72">
        <v>3788747.78</v>
      </c>
      <c r="I2059" s="54" t="s">
        <v>265</v>
      </c>
      <c r="J2059" s="54" t="s">
        <v>291</v>
      </c>
      <c r="K2059" s="54" t="s">
        <v>10108</v>
      </c>
      <c r="L2059" s="54" t="s">
        <v>10111</v>
      </c>
      <c r="M2059" s="54" t="s">
        <v>10110</v>
      </c>
      <c r="N2059" s="54" t="s">
        <v>256</v>
      </c>
      <c r="O2059" s="54" t="s">
        <v>256</v>
      </c>
      <c r="P2059" s="54" t="s">
        <v>277</v>
      </c>
      <c r="Q2059" s="54" t="s">
        <v>256</v>
      </c>
      <c r="R2059" s="54" t="s">
        <v>431</v>
      </c>
      <c r="S2059" s="71"/>
      <c r="T2059" s="54" t="s">
        <v>256</v>
      </c>
      <c r="U2059" s="71">
        <v>44466</v>
      </c>
      <c r="V2059" s="54" t="s">
        <v>256</v>
      </c>
      <c r="W2059" t="str">
        <f t="shared" si="32"/>
        <v>Sep-21</v>
      </c>
    </row>
    <row r="2060" spans="1:23" x14ac:dyDescent="0.25">
      <c r="A2060" s="54" t="s">
        <v>318</v>
      </c>
      <c r="B2060" s="54" t="s">
        <v>428</v>
      </c>
      <c r="C2060" s="54" t="s">
        <v>263</v>
      </c>
      <c r="D2060" s="54" t="s">
        <v>429</v>
      </c>
      <c r="E2060" s="54" t="s">
        <v>10112</v>
      </c>
      <c r="F2060" s="71">
        <v>44467</v>
      </c>
      <c r="G2060" s="72">
        <v>41412</v>
      </c>
      <c r="H2060" s="72">
        <v>3488961</v>
      </c>
      <c r="I2060" s="54" t="s">
        <v>265</v>
      </c>
      <c r="J2060" s="54" t="s">
        <v>291</v>
      </c>
      <c r="K2060" s="54" t="s">
        <v>10108</v>
      </c>
      <c r="L2060" s="54" t="s">
        <v>10113</v>
      </c>
      <c r="M2060" s="54" t="s">
        <v>10112</v>
      </c>
      <c r="N2060" s="54" t="s">
        <v>256</v>
      </c>
      <c r="O2060" s="54" t="s">
        <v>256</v>
      </c>
      <c r="P2060" s="54" t="s">
        <v>277</v>
      </c>
      <c r="Q2060" s="54" t="s">
        <v>256</v>
      </c>
      <c r="R2060" s="54" t="s">
        <v>431</v>
      </c>
      <c r="S2060" s="71"/>
      <c r="T2060" s="54" t="s">
        <v>256</v>
      </c>
      <c r="U2060" s="71">
        <v>44467</v>
      </c>
      <c r="V2060" s="54" t="s">
        <v>256</v>
      </c>
      <c r="W2060" t="str">
        <f t="shared" si="32"/>
        <v>Sep-21</v>
      </c>
    </row>
    <row r="2061" spans="1:23" x14ac:dyDescent="0.25">
      <c r="A2061" s="54" t="s">
        <v>317</v>
      </c>
      <c r="B2061" s="54" t="s">
        <v>428</v>
      </c>
      <c r="C2061" s="54" t="s">
        <v>263</v>
      </c>
      <c r="D2061" s="54" t="s">
        <v>429</v>
      </c>
      <c r="E2061" s="54" t="s">
        <v>10114</v>
      </c>
      <c r="F2061" s="71">
        <v>44460</v>
      </c>
      <c r="G2061" s="72">
        <v>26575.68</v>
      </c>
      <c r="H2061" s="72">
        <v>2239001.04</v>
      </c>
      <c r="I2061" s="54" t="s">
        <v>265</v>
      </c>
      <c r="J2061" s="54" t="s">
        <v>291</v>
      </c>
      <c r="K2061" s="54" t="s">
        <v>7887</v>
      </c>
      <c r="L2061" s="54" t="s">
        <v>10115</v>
      </c>
      <c r="M2061" s="54" t="s">
        <v>10114</v>
      </c>
      <c r="N2061" s="54" t="s">
        <v>256</v>
      </c>
      <c r="O2061" s="54" t="s">
        <v>256</v>
      </c>
      <c r="P2061" s="54" t="s">
        <v>277</v>
      </c>
      <c r="Q2061" s="54" t="s">
        <v>256</v>
      </c>
      <c r="R2061" s="54" t="s">
        <v>431</v>
      </c>
      <c r="S2061" s="71"/>
      <c r="T2061" s="54" t="s">
        <v>256</v>
      </c>
      <c r="U2061" s="71">
        <v>44460</v>
      </c>
      <c r="V2061" s="54" t="s">
        <v>256</v>
      </c>
      <c r="W2061" t="str">
        <f t="shared" si="32"/>
        <v>Sep-21</v>
      </c>
    </row>
    <row r="2062" spans="1:23" x14ac:dyDescent="0.25">
      <c r="A2062" s="54" t="s">
        <v>318</v>
      </c>
      <c r="B2062" s="54" t="s">
        <v>428</v>
      </c>
      <c r="C2062" s="54" t="s">
        <v>263</v>
      </c>
      <c r="D2062" s="54" t="s">
        <v>429</v>
      </c>
      <c r="E2062" s="54" t="s">
        <v>10116</v>
      </c>
      <c r="F2062" s="71">
        <v>44469</v>
      </c>
      <c r="G2062" s="72">
        <v>83371.5</v>
      </c>
      <c r="H2062" s="72">
        <v>7024048.8799999999</v>
      </c>
      <c r="I2062" s="54" t="s">
        <v>265</v>
      </c>
      <c r="J2062" s="54" t="s">
        <v>603</v>
      </c>
      <c r="K2062" s="54" t="s">
        <v>10117</v>
      </c>
      <c r="L2062" s="54" t="s">
        <v>10118</v>
      </c>
      <c r="M2062" s="54" t="s">
        <v>10116</v>
      </c>
      <c r="N2062" s="54" t="s">
        <v>256</v>
      </c>
      <c r="O2062" s="54" t="s">
        <v>256</v>
      </c>
      <c r="P2062" s="54" t="s">
        <v>430</v>
      </c>
      <c r="Q2062" s="54" t="s">
        <v>256</v>
      </c>
      <c r="R2062" s="54" t="s">
        <v>431</v>
      </c>
      <c r="S2062" s="71"/>
      <c r="T2062" s="54" t="s">
        <v>256</v>
      </c>
      <c r="U2062" s="71">
        <v>44469</v>
      </c>
      <c r="V2062" s="54" t="s">
        <v>256</v>
      </c>
      <c r="W2062" t="str">
        <f t="shared" si="32"/>
        <v>Sep-21</v>
      </c>
    </row>
    <row r="2063" spans="1:23" x14ac:dyDescent="0.25">
      <c r="A2063" s="54" t="s">
        <v>318</v>
      </c>
      <c r="B2063" s="54" t="s">
        <v>428</v>
      </c>
      <c r="C2063" s="54" t="s">
        <v>263</v>
      </c>
      <c r="D2063" s="54" t="s">
        <v>429</v>
      </c>
      <c r="E2063" s="54" t="s">
        <v>10119</v>
      </c>
      <c r="F2063" s="71">
        <v>44447</v>
      </c>
      <c r="G2063" s="72">
        <v>1124</v>
      </c>
      <c r="H2063" s="72">
        <v>94697</v>
      </c>
      <c r="I2063" s="54" t="s">
        <v>265</v>
      </c>
      <c r="J2063" s="54" t="s">
        <v>603</v>
      </c>
      <c r="K2063" s="54" t="s">
        <v>10120</v>
      </c>
      <c r="L2063" s="54" t="s">
        <v>10121</v>
      </c>
      <c r="M2063" s="54" t="s">
        <v>10119</v>
      </c>
      <c r="N2063" s="54" t="s">
        <v>256</v>
      </c>
      <c r="O2063" s="54" t="s">
        <v>256</v>
      </c>
      <c r="P2063" s="54" t="s">
        <v>430</v>
      </c>
      <c r="Q2063" s="54" t="s">
        <v>256</v>
      </c>
      <c r="R2063" s="54" t="s">
        <v>431</v>
      </c>
      <c r="S2063" s="71"/>
      <c r="T2063" s="54" t="s">
        <v>256</v>
      </c>
      <c r="U2063" s="71">
        <v>44447</v>
      </c>
      <c r="V2063" s="54" t="s">
        <v>256</v>
      </c>
      <c r="W2063" t="str">
        <f t="shared" si="32"/>
        <v>Sep-21</v>
      </c>
    </row>
    <row r="2064" spans="1:23" x14ac:dyDescent="0.25">
      <c r="A2064" s="54" t="s">
        <v>318</v>
      </c>
      <c r="B2064" s="54" t="s">
        <v>428</v>
      </c>
      <c r="C2064" s="54" t="s">
        <v>263</v>
      </c>
      <c r="D2064" s="54" t="s">
        <v>429</v>
      </c>
      <c r="E2064" s="54" t="s">
        <v>10122</v>
      </c>
      <c r="F2064" s="71">
        <v>44468</v>
      </c>
      <c r="G2064" s="72">
        <v>3253.26</v>
      </c>
      <c r="H2064" s="72">
        <v>274087.15999999997</v>
      </c>
      <c r="I2064" s="54" t="s">
        <v>265</v>
      </c>
      <c r="J2064" s="54" t="s">
        <v>606</v>
      </c>
      <c r="K2064" s="54" t="s">
        <v>10123</v>
      </c>
      <c r="L2064" s="54" t="s">
        <v>10124</v>
      </c>
      <c r="M2064" s="54" t="s">
        <v>10122</v>
      </c>
      <c r="N2064" s="54" t="s">
        <v>256</v>
      </c>
      <c r="O2064" s="54" t="s">
        <v>256</v>
      </c>
      <c r="P2064" s="54" t="s">
        <v>438</v>
      </c>
      <c r="Q2064" s="54" t="s">
        <v>256</v>
      </c>
      <c r="R2064" s="54" t="s">
        <v>431</v>
      </c>
      <c r="S2064" s="71"/>
      <c r="T2064" s="54" t="s">
        <v>256</v>
      </c>
      <c r="U2064" s="71">
        <v>44468</v>
      </c>
      <c r="V2064" s="54" t="s">
        <v>256</v>
      </c>
      <c r="W2064" t="str">
        <f t="shared" si="32"/>
        <v>Sep-21</v>
      </c>
    </row>
    <row r="2065" spans="1:23" x14ac:dyDescent="0.25">
      <c r="A2065" s="54" t="s">
        <v>318</v>
      </c>
      <c r="B2065" s="54" t="s">
        <v>428</v>
      </c>
      <c r="C2065" s="54" t="s">
        <v>263</v>
      </c>
      <c r="D2065" s="54" t="s">
        <v>429</v>
      </c>
      <c r="E2065" s="54" t="s">
        <v>10125</v>
      </c>
      <c r="F2065" s="71">
        <v>44467</v>
      </c>
      <c r="G2065" s="72">
        <v>51500</v>
      </c>
      <c r="H2065" s="72">
        <v>4338875</v>
      </c>
      <c r="I2065" s="54" t="s">
        <v>265</v>
      </c>
      <c r="J2065" s="54" t="s">
        <v>606</v>
      </c>
      <c r="K2065" s="54" t="s">
        <v>10126</v>
      </c>
      <c r="L2065" s="54" t="s">
        <v>10127</v>
      </c>
      <c r="M2065" s="54" t="s">
        <v>10125</v>
      </c>
      <c r="N2065" s="54" t="s">
        <v>256</v>
      </c>
      <c r="O2065" s="54" t="s">
        <v>256</v>
      </c>
      <c r="P2065" s="54" t="s">
        <v>438</v>
      </c>
      <c r="Q2065" s="54" t="s">
        <v>256</v>
      </c>
      <c r="R2065" s="54" t="s">
        <v>431</v>
      </c>
      <c r="S2065" s="71"/>
      <c r="T2065" s="54" t="s">
        <v>256</v>
      </c>
      <c r="U2065" s="71">
        <v>44467</v>
      </c>
      <c r="V2065" s="54" t="s">
        <v>256</v>
      </c>
      <c r="W2065" t="str">
        <f t="shared" si="32"/>
        <v>Sep-21</v>
      </c>
    </row>
    <row r="2066" spans="1:23" x14ac:dyDescent="0.25">
      <c r="A2066" s="54" t="s">
        <v>318</v>
      </c>
      <c r="B2066" s="54" t="s">
        <v>428</v>
      </c>
      <c r="C2066" s="54" t="s">
        <v>263</v>
      </c>
      <c r="D2066" s="54" t="s">
        <v>429</v>
      </c>
      <c r="E2066" s="54" t="s">
        <v>10128</v>
      </c>
      <c r="F2066" s="71">
        <v>44468</v>
      </c>
      <c r="G2066" s="72">
        <v>66950</v>
      </c>
      <c r="H2066" s="72">
        <v>5640537.5</v>
      </c>
      <c r="I2066" s="54" t="s">
        <v>265</v>
      </c>
      <c r="J2066" s="54" t="s">
        <v>606</v>
      </c>
      <c r="K2066" s="54" t="s">
        <v>10126</v>
      </c>
      <c r="L2066" s="54" t="s">
        <v>10129</v>
      </c>
      <c r="M2066" s="54" t="s">
        <v>10128</v>
      </c>
      <c r="N2066" s="54" t="s">
        <v>256</v>
      </c>
      <c r="O2066" s="54" t="s">
        <v>256</v>
      </c>
      <c r="P2066" s="54" t="s">
        <v>438</v>
      </c>
      <c r="Q2066" s="54" t="s">
        <v>256</v>
      </c>
      <c r="R2066" s="54" t="s">
        <v>431</v>
      </c>
      <c r="S2066" s="71"/>
      <c r="T2066" s="54" t="s">
        <v>256</v>
      </c>
      <c r="U2066" s="71">
        <v>44468</v>
      </c>
      <c r="V2066" s="54" t="s">
        <v>256</v>
      </c>
      <c r="W2066" t="str">
        <f t="shared" si="32"/>
        <v>Sep-21</v>
      </c>
    </row>
    <row r="2067" spans="1:23" x14ac:dyDescent="0.25">
      <c r="A2067" s="54" t="s">
        <v>318</v>
      </c>
      <c r="B2067" s="54" t="s">
        <v>428</v>
      </c>
      <c r="C2067" s="54" t="s">
        <v>263</v>
      </c>
      <c r="D2067" s="54" t="s">
        <v>429</v>
      </c>
      <c r="E2067" s="54" t="s">
        <v>10130</v>
      </c>
      <c r="F2067" s="71">
        <v>44467</v>
      </c>
      <c r="G2067" s="72">
        <v>2724.35</v>
      </c>
      <c r="H2067" s="72">
        <v>229526.49</v>
      </c>
      <c r="I2067" s="54" t="s">
        <v>265</v>
      </c>
      <c r="J2067" s="54" t="s">
        <v>606</v>
      </c>
      <c r="K2067" s="54" t="s">
        <v>10131</v>
      </c>
      <c r="L2067" s="54" t="s">
        <v>10132</v>
      </c>
      <c r="M2067" s="54" t="s">
        <v>10130</v>
      </c>
      <c r="N2067" s="54" t="s">
        <v>256</v>
      </c>
      <c r="O2067" s="54" t="s">
        <v>256</v>
      </c>
      <c r="P2067" s="54" t="s">
        <v>438</v>
      </c>
      <c r="Q2067" s="54" t="s">
        <v>256</v>
      </c>
      <c r="R2067" s="54" t="s">
        <v>431</v>
      </c>
      <c r="S2067" s="71"/>
      <c r="T2067" s="54" t="s">
        <v>256</v>
      </c>
      <c r="U2067" s="71">
        <v>44467</v>
      </c>
      <c r="V2067" s="54" t="s">
        <v>256</v>
      </c>
      <c r="W2067" t="str">
        <f t="shared" si="32"/>
        <v>Sep-21</v>
      </c>
    </row>
    <row r="2068" spans="1:23" x14ac:dyDescent="0.25">
      <c r="A2068" s="54" t="s">
        <v>318</v>
      </c>
      <c r="B2068" s="54" t="s">
        <v>428</v>
      </c>
      <c r="C2068" s="54" t="s">
        <v>263</v>
      </c>
      <c r="D2068" s="54" t="s">
        <v>429</v>
      </c>
      <c r="E2068" s="54" t="s">
        <v>10133</v>
      </c>
      <c r="F2068" s="71">
        <v>44467</v>
      </c>
      <c r="G2068" s="72">
        <v>19113.2</v>
      </c>
      <c r="H2068" s="72">
        <v>1610287.1</v>
      </c>
      <c r="I2068" s="54" t="s">
        <v>265</v>
      </c>
      <c r="J2068" s="54" t="s">
        <v>606</v>
      </c>
      <c r="K2068" s="54" t="s">
        <v>10134</v>
      </c>
      <c r="L2068" s="54" t="s">
        <v>10135</v>
      </c>
      <c r="M2068" s="54" t="s">
        <v>10133</v>
      </c>
      <c r="N2068" s="54" t="s">
        <v>256</v>
      </c>
      <c r="O2068" s="54" t="s">
        <v>256</v>
      </c>
      <c r="P2068" s="54" t="s">
        <v>438</v>
      </c>
      <c r="Q2068" s="54" t="s">
        <v>256</v>
      </c>
      <c r="R2068" s="54" t="s">
        <v>431</v>
      </c>
      <c r="S2068" s="71"/>
      <c r="T2068" s="54" t="s">
        <v>256</v>
      </c>
      <c r="U2068" s="71">
        <v>44467</v>
      </c>
      <c r="V2068" s="54" t="s">
        <v>256</v>
      </c>
      <c r="W2068" t="str">
        <f t="shared" si="32"/>
        <v>Sep-21</v>
      </c>
    </row>
    <row r="2069" spans="1:23" x14ac:dyDescent="0.25">
      <c r="A2069" s="54" t="s">
        <v>318</v>
      </c>
      <c r="B2069" s="54" t="s">
        <v>428</v>
      </c>
      <c r="C2069" s="54" t="s">
        <v>263</v>
      </c>
      <c r="D2069" s="54" t="s">
        <v>429</v>
      </c>
      <c r="E2069" s="54" t="s">
        <v>10136</v>
      </c>
      <c r="F2069" s="71">
        <v>44468</v>
      </c>
      <c r="G2069" s="72">
        <v>74317.59</v>
      </c>
      <c r="H2069" s="72">
        <v>6261256.96</v>
      </c>
      <c r="I2069" s="54" t="s">
        <v>265</v>
      </c>
      <c r="J2069" s="54" t="s">
        <v>606</v>
      </c>
      <c r="K2069" s="54" t="s">
        <v>10134</v>
      </c>
      <c r="L2069" s="54" t="s">
        <v>10137</v>
      </c>
      <c r="M2069" s="54" t="s">
        <v>10136</v>
      </c>
      <c r="N2069" s="54" t="s">
        <v>256</v>
      </c>
      <c r="O2069" s="54" t="s">
        <v>256</v>
      </c>
      <c r="P2069" s="54" t="s">
        <v>438</v>
      </c>
      <c r="Q2069" s="54" t="s">
        <v>256</v>
      </c>
      <c r="R2069" s="54" t="s">
        <v>431</v>
      </c>
      <c r="S2069" s="71"/>
      <c r="T2069" s="54" t="s">
        <v>256</v>
      </c>
      <c r="U2069" s="71">
        <v>44468</v>
      </c>
      <c r="V2069" s="54" t="s">
        <v>256</v>
      </c>
      <c r="W2069" t="str">
        <f t="shared" si="32"/>
        <v>Sep-21</v>
      </c>
    </row>
    <row r="2070" spans="1:23" x14ac:dyDescent="0.25">
      <c r="A2070" s="54" t="s">
        <v>318</v>
      </c>
      <c r="B2070" s="54" t="s">
        <v>428</v>
      </c>
      <c r="C2070" s="54" t="s">
        <v>263</v>
      </c>
      <c r="D2070" s="54" t="s">
        <v>429</v>
      </c>
      <c r="E2070" s="54" t="s">
        <v>10138</v>
      </c>
      <c r="F2070" s="71">
        <v>44443</v>
      </c>
      <c r="G2070" s="72">
        <v>50922.69</v>
      </c>
      <c r="H2070" s="72">
        <v>4290236.63</v>
      </c>
      <c r="I2070" s="54" t="s">
        <v>265</v>
      </c>
      <c r="J2070" s="54" t="s">
        <v>606</v>
      </c>
      <c r="K2070" s="54" t="s">
        <v>10139</v>
      </c>
      <c r="L2070" s="54" t="s">
        <v>10140</v>
      </c>
      <c r="M2070" s="54" t="s">
        <v>10138</v>
      </c>
      <c r="N2070" s="54" t="s">
        <v>256</v>
      </c>
      <c r="O2070" s="54" t="s">
        <v>256</v>
      </c>
      <c r="P2070" s="54" t="s">
        <v>438</v>
      </c>
      <c r="Q2070" s="54" t="s">
        <v>256</v>
      </c>
      <c r="R2070" s="54" t="s">
        <v>431</v>
      </c>
      <c r="S2070" s="71"/>
      <c r="T2070" s="54" t="s">
        <v>256</v>
      </c>
      <c r="U2070" s="71">
        <v>44443</v>
      </c>
      <c r="V2070" s="54" t="s">
        <v>256</v>
      </c>
      <c r="W2070" t="str">
        <f t="shared" si="32"/>
        <v>Sep-21</v>
      </c>
    </row>
    <row r="2071" spans="1:23" x14ac:dyDescent="0.25">
      <c r="A2071" s="54" t="s">
        <v>318</v>
      </c>
      <c r="B2071" s="54" t="s">
        <v>428</v>
      </c>
      <c r="C2071" s="54" t="s">
        <v>263</v>
      </c>
      <c r="D2071" s="54" t="s">
        <v>429</v>
      </c>
      <c r="E2071" s="54" t="s">
        <v>10141</v>
      </c>
      <c r="F2071" s="71">
        <v>44445</v>
      </c>
      <c r="G2071" s="72">
        <v>46027.1</v>
      </c>
      <c r="H2071" s="72">
        <v>3877783.18</v>
      </c>
      <c r="I2071" s="54" t="s">
        <v>265</v>
      </c>
      <c r="J2071" s="54" t="s">
        <v>606</v>
      </c>
      <c r="K2071" s="54" t="s">
        <v>10142</v>
      </c>
      <c r="L2071" s="54" t="s">
        <v>10143</v>
      </c>
      <c r="M2071" s="54" t="s">
        <v>10141</v>
      </c>
      <c r="N2071" s="54" t="s">
        <v>256</v>
      </c>
      <c r="O2071" s="54" t="s">
        <v>256</v>
      </c>
      <c r="P2071" s="54" t="s">
        <v>438</v>
      </c>
      <c r="Q2071" s="54" t="s">
        <v>256</v>
      </c>
      <c r="R2071" s="54" t="s">
        <v>431</v>
      </c>
      <c r="S2071" s="71"/>
      <c r="T2071" s="54" t="s">
        <v>256</v>
      </c>
      <c r="U2071" s="71">
        <v>44445</v>
      </c>
      <c r="V2071" s="54" t="s">
        <v>256</v>
      </c>
      <c r="W2071" t="str">
        <f t="shared" si="32"/>
        <v>Sep-21</v>
      </c>
    </row>
    <row r="2072" spans="1:23" x14ac:dyDescent="0.25">
      <c r="A2072" s="54" t="s">
        <v>318</v>
      </c>
      <c r="B2072" s="54" t="s">
        <v>428</v>
      </c>
      <c r="C2072" s="54" t="s">
        <v>263</v>
      </c>
      <c r="D2072" s="54" t="s">
        <v>429</v>
      </c>
      <c r="E2072" s="54" t="s">
        <v>10144</v>
      </c>
      <c r="F2072" s="71">
        <v>44446</v>
      </c>
      <c r="G2072" s="72">
        <v>26718.2</v>
      </c>
      <c r="H2072" s="72">
        <v>2251008.35</v>
      </c>
      <c r="I2072" s="54" t="s">
        <v>265</v>
      </c>
      <c r="J2072" s="54" t="s">
        <v>606</v>
      </c>
      <c r="K2072" s="54" t="s">
        <v>10142</v>
      </c>
      <c r="L2072" s="54" t="s">
        <v>10145</v>
      </c>
      <c r="M2072" s="54" t="s">
        <v>10144</v>
      </c>
      <c r="N2072" s="54" t="s">
        <v>256</v>
      </c>
      <c r="O2072" s="54" t="s">
        <v>256</v>
      </c>
      <c r="P2072" s="54" t="s">
        <v>438</v>
      </c>
      <c r="Q2072" s="54" t="s">
        <v>256</v>
      </c>
      <c r="R2072" s="54" t="s">
        <v>431</v>
      </c>
      <c r="S2072" s="71"/>
      <c r="T2072" s="54" t="s">
        <v>256</v>
      </c>
      <c r="U2072" s="71">
        <v>44446</v>
      </c>
      <c r="V2072" s="54" t="s">
        <v>256</v>
      </c>
      <c r="W2072" t="str">
        <f t="shared" si="32"/>
        <v>Sep-21</v>
      </c>
    </row>
    <row r="2073" spans="1:23" x14ac:dyDescent="0.25">
      <c r="A2073" s="54" t="s">
        <v>318</v>
      </c>
      <c r="B2073" s="54" t="s">
        <v>428</v>
      </c>
      <c r="C2073" s="54" t="s">
        <v>263</v>
      </c>
      <c r="D2073" s="54" t="s">
        <v>429</v>
      </c>
      <c r="E2073" s="54" t="s">
        <v>10146</v>
      </c>
      <c r="F2073" s="71">
        <v>44446</v>
      </c>
      <c r="G2073" s="72">
        <v>6710.97</v>
      </c>
      <c r="H2073" s="72">
        <v>565399.22</v>
      </c>
      <c r="I2073" s="54" t="s">
        <v>265</v>
      </c>
      <c r="J2073" s="54" t="s">
        <v>606</v>
      </c>
      <c r="K2073" s="54" t="s">
        <v>10142</v>
      </c>
      <c r="L2073" s="54" t="s">
        <v>10147</v>
      </c>
      <c r="M2073" s="54" t="s">
        <v>10146</v>
      </c>
      <c r="N2073" s="54" t="s">
        <v>256</v>
      </c>
      <c r="O2073" s="54" t="s">
        <v>256</v>
      </c>
      <c r="P2073" s="54" t="s">
        <v>438</v>
      </c>
      <c r="Q2073" s="54" t="s">
        <v>256</v>
      </c>
      <c r="R2073" s="54" t="s">
        <v>431</v>
      </c>
      <c r="S2073" s="71"/>
      <c r="T2073" s="54" t="s">
        <v>256</v>
      </c>
      <c r="U2073" s="71">
        <v>44446</v>
      </c>
      <c r="V2073" s="54" t="s">
        <v>256</v>
      </c>
      <c r="W2073" t="str">
        <f t="shared" si="32"/>
        <v>Sep-21</v>
      </c>
    </row>
    <row r="2074" spans="1:23" x14ac:dyDescent="0.25">
      <c r="A2074" s="54" t="s">
        <v>318</v>
      </c>
      <c r="B2074" s="54" t="s">
        <v>428</v>
      </c>
      <c r="C2074" s="54" t="s">
        <v>263</v>
      </c>
      <c r="D2074" s="54" t="s">
        <v>429</v>
      </c>
      <c r="E2074" s="54" t="s">
        <v>10148</v>
      </c>
      <c r="F2074" s="71">
        <v>44448</v>
      </c>
      <c r="G2074" s="72">
        <v>16922.39</v>
      </c>
      <c r="H2074" s="72">
        <v>1425711.36</v>
      </c>
      <c r="I2074" s="54" t="s">
        <v>265</v>
      </c>
      <c r="J2074" s="54" t="s">
        <v>606</v>
      </c>
      <c r="K2074" s="54" t="s">
        <v>10149</v>
      </c>
      <c r="L2074" s="54" t="s">
        <v>10150</v>
      </c>
      <c r="M2074" s="54" t="s">
        <v>10148</v>
      </c>
      <c r="N2074" s="54" t="s">
        <v>256</v>
      </c>
      <c r="O2074" s="54" t="s">
        <v>256</v>
      </c>
      <c r="P2074" s="54" t="s">
        <v>438</v>
      </c>
      <c r="Q2074" s="54" t="s">
        <v>256</v>
      </c>
      <c r="R2074" s="54" t="s">
        <v>431</v>
      </c>
      <c r="S2074" s="71"/>
      <c r="T2074" s="54" t="s">
        <v>256</v>
      </c>
      <c r="U2074" s="71">
        <v>44448</v>
      </c>
      <c r="V2074" s="54" t="s">
        <v>256</v>
      </c>
      <c r="W2074" t="str">
        <f t="shared" si="32"/>
        <v>Sep-21</v>
      </c>
    </row>
    <row r="2075" spans="1:23" x14ac:dyDescent="0.25">
      <c r="A2075" s="54" t="s">
        <v>318</v>
      </c>
      <c r="B2075" s="54" t="s">
        <v>428</v>
      </c>
      <c r="C2075" s="54" t="s">
        <v>263</v>
      </c>
      <c r="D2075" s="54" t="s">
        <v>429</v>
      </c>
      <c r="E2075" s="54" t="s">
        <v>10151</v>
      </c>
      <c r="F2075" s="71">
        <v>44448</v>
      </c>
      <c r="G2075" s="72">
        <v>122346.49</v>
      </c>
      <c r="H2075" s="72">
        <v>10307691.779999999</v>
      </c>
      <c r="I2075" s="54" t="s">
        <v>265</v>
      </c>
      <c r="J2075" s="54" t="s">
        <v>606</v>
      </c>
      <c r="K2075" s="54" t="s">
        <v>10149</v>
      </c>
      <c r="L2075" s="54" t="s">
        <v>10152</v>
      </c>
      <c r="M2075" s="54" t="s">
        <v>10151</v>
      </c>
      <c r="N2075" s="54" t="s">
        <v>256</v>
      </c>
      <c r="O2075" s="54" t="s">
        <v>256</v>
      </c>
      <c r="P2075" s="54" t="s">
        <v>438</v>
      </c>
      <c r="Q2075" s="54" t="s">
        <v>256</v>
      </c>
      <c r="R2075" s="54" t="s">
        <v>431</v>
      </c>
      <c r="S2075" s="71"/>
      <c r="T2075" s="54" t="s">
        <v>256</v>
      </c>
      <c r="U2075" s="71">
        <v>44448</v>
      </c>
      <c r="V2075" s="54" t="s">
        <v>256</v>
      </c>
      <c r="W2075" t="str">
        <f t="shared" si="32"/>
        <v>Sep-21</v>
      </c>
    </row>
    <row r="2076" spans="1:23" x14ac:dyDescent="0.25">
      <c r="A2076" s="54" t="s">
        <v>317</v>
      </c>
      <c r="B2076" s="54" t="s">
        <v>428</v>
      </c>
      <c r="C2076" s="54" t="s">
        <v>263</v>
      </c>
      <c r="D2076" s="54" t="s">
        <v>429</v>
      </c>
      <c r="E2076" s="54" t="s">
        <v>10153</v>
      </c>
      <c r="F2076" s="71">
        <v>44441</v>
      </c>
      <c r="G2076" s="72">
        <v>559.20000000000005</v>
      </c>
      <c r="H2076" s="72">
        <v>47112.6</v>
      </c>
      <c r="I2076" s="54" t="s">
        <v>265</v>
      </c>
      <c r="J2076" s="54" t="s">
        <v>607</v>
      </c>
      <c r="K2076" s="54" t="s">
        <v>10154</v>
      </c>
      <c r="L2076" s="54" t="s">
        <v>10155</v>
      </c>
      <c r="M2076" s="54" t="s">
        <v>10153</v>
      </c>
      <c r="N2076" s="54" t="s">
        <v>256</v>
      </c>
      <c r="O2076" s="54" t="s">
        <v>256</v>
      </c>
      <c r="P2076" s="54" t="s">
        <v>608</v>
      </c>
      <c r="Q2076" s="54" t="s">
        <v>256</v>
      </c>
      <c r="R2076" s="54" t="s">
        <v>431</v>
      </c>
      <c r="S2076" s="71"/>
      <c r="T2076" s="54" t="s">
        <v>256</v>
      </c>
      <c r="U2076" s="71">
        <v>44441</v>
      </c>
      <c r="V2076" s="54" t="s">
        <v>256</v>
      </c>
      <c r="W2076" t="str">
        <f t="shared" si="32"/>
        <v>Sep-21</v>
      </c>
    </row>
    <row r="2077" spans="1:23" x14ac:dyDescent="0.25">
      <c r="A2077" s="54" t="s">
        <v>317</v>
      </c>
      <c r="B2077" s="54" t="s">
        <v>428</v>
      </c>
      <c r="C2077" s="54" t="s">
        <v>263</v>
      </c>
      <c r="D2077" s="54" t="s">
        <v>429</v>
      </c>
      <c r="E2077" s="54" t="s">
        <v>10156</v>
      </c>
      <c r="F2077" s="71">
        <v>44441</v>
      </c>
      <c r="G2077" s="72">
        <v>240</v>
      </c>
      <c r="H2077" s="72">
        <v>20220</v>
      </c>
      <c r="I2077" s="54" t="s">
        <v>265</v>
      </c>
      <c r="J2077" s="54" t="s">
        <v>607</v>
      </c>
      <c r="K2077" s="54" t="s">
        <v>10157</v>
      </c>
      <c r="L2077" s="54" t="s">
        <v>10158</v>
      </c>
      <c r="M2077" s="54" t="s">
        <v>10156</v>
      </c>
      <c r="N2077" s="54" t="s">
        <v>256</v>
      </c>
      <c r="O2077" s="54" t="s">
        <v>256</v>
      </c>
      <c r="P2077" s="54" t="s">
        <v>608</v>
      </c>
      <c r="Q2077" s="54" t="s">
        <v>256</v>
      </c>
      <c r="R2077" s="54" t="s">
        <v>431</v>
      </c>
      <c r="S2077" s="71"/>
      <c r="T2077" s="54" t="s">
        <v>256</v>
      </c>
      <c r="U2077" s="71">
        <v>44441</v>
      </c>
      <c r="V2077" s="54" t="s">
        <v>256</v>
      </c>
      <c r="W2077" t="str">
        <f t="shared" si="32"/>
        <v>Sep-21</v>
      </c>
    </row>
    <row r="2078" spans="1:23" x14ac:dyDescent="0.25">
      <c r="A2078" s="54" t="s">
        <v>317</v>
      </c>
      <c r="B2078" s="54" t="s">
        <v>428</v>
      </c>
      <c r="C2078" s="54" t="s">
        <v>263</v>
      </c>
      <c r="D2078" s="54" t="s">
        <v>429</v>
      </c>
      <c r="E2078" s="54" t="s">
        <v>10159</v>
      </c>
      <c r="F2078" s="71">
        <v>44441</v>
      </c>
      <c r="G2078" s="72">
        <v>233.92</v>
      </c>
      <c r="H2078" s="72">
        <v>19707.759999999998</v>
      </c>
      <c r="I2078" s="54" t="s">
        <v>265</v>
      </c>
      <c r="J2078" s="54" t="s">
        <v>607</v>
      </c>
      <c r="K2078" s="54" t="s">
        <v>10160</v>
      </c>
      <c r="L2078" s="54" t="s">
        <v>10161</v>
      </c>
      <c r="M2078" s="54" t="s">
        <v>10159</v>
      </c>
      <c r="N2078" s="54" t="s">
        <v>256</v>
      </c>
      <c r="O2078" s="54" t="s">
        <v>256</v>
      </c>
      <c r="P2078" s="54" t="s">
        <v>608</v>
      </c>
      <c r="Q2078" s="54" t="s">
        <v>256</v>
      </c>
      <c r="R2078" s="54" t="s">
        <v>431</v>
      </c>
      <c r="S2078" s="71"/>
      <c r="T2078" s="54" t="s">
        <v>256</v>
      </c>
      <c r="U2078" s="71">
        <v>44441</v>
      </c>
      <c r="V2078" s="54" t="s">
        <v>256</v>
      </c>
      <c r="W2078" t="str">
        <f t="shared" si="32"/>
        <v>Sep-21</v>
      </c>
    </row>
    <row r="2079" spans="1:23" x14ac:dyDescent="0.25">
      <c r="A2079" s="54" t="s">
        <v>317</v>
      </c>
      <c r="B2079" s="54" t="s">
        <v>428</v>
      </c>
      <c r="C2079" s="54" t="s">
        <v>263</v>
      </c>
      <c r="D2079" s="54" t="s">
        <v>429</v>
      </c>
      <c r="E2079" s="54" t="s">
        <v>10162</v>
      </c>
      <c r="F2079" s="71">
        <v>44441</v>
      </c>
      <c r="G2079" s="72">
        <v>311.60000000000002</v>
      </c>
      <c r="H2079" s="72">
        <v>26252.3</v>
      </c>
      <c r="I2079" s="54" t="s">
        <v>265</v>
      </c>
      <c r="J2079" s="54" t="s">
        <v>607</v>
      </c>
      <c r="K2079" s="54" t="s">
        <v>10163</v>
      </c>
      <c r="L2079" s="54" t="s">
        <v>10164</v>
      </c>
      <c r="M2079" s="54" t="s">
        <v>10162</v>
      </c>
      <c r="N2079" s="54" t="s">
        <v>256</v>
      </c>
      <c r="O2079" s="54" t="s">
        <v>256</v>
      </c>
      <c r="P2079" s="54" t="s">
        <v>608</v>
      </c>
      <c r="Q2079" s="54" t="s">
        <v>256</v>
      </c>
      <c r="R2079" s="54" t="s">
        <v>431</v>
      </c>
      <c r="S2079" s="71"/>
      <c r="T2079" s="54" t="s">
        <v>256</v>
      </c>
      <c r="U2079" s="71">
        <v>44441</v>
      </c>
      <c r="V2079" s="54" t="s">
        <v>256</v>
      </c>
      <c r="W2079" t="str">
        <f t="shared" si="32"/>
        <v>Sep-21</v>
      </c>
    </row>
    <row r="2080" spans="1:23" x14ac:dyDescent="0.25">
      <c r="A2080" s="54" t="s">
        <v>317</v>
      </c>
      <c r="B2080" s="54" t="s">
        <v>428</v>
      </c>
      <c r="C2080" s="54" t="s">
        <v>263</v>
      </c>
      <c r="D2080" s="54" t="s">
        <v>429</v>
      </c>
      <c r="E2080" s="54" t="s">
        <v>10165</v>
      </c>
      <c r="F2080" s="71">
        <v>44441</v>
      </c>
      <c r="G2080" s="72">
        <v>259.2</v>
      </c>
      <c r="H2080" s="72">
        <v>21837.599999999999</v>
      </c>
      <c r="I2080" s="54" t="s">
        <v>265</v>
      </c>
      <c r="J2080" s="54" t="s">
        <v>607</v>
      </c>
      <c r="K2080" s="54" t="s">
        <v>10166</v>
      </c>
      <c r="L2080" s="54" t="s">
        <v>10167</v>
      </c>
      <c r="M2080" s="54" t="s">
        <v>10165</v>
      </c>
      <c r="N2080" s="54" t="s">
        <v>256</v>
      </c>
      <c r="O2080" s="54" t="s">
        <v>256</v>
      </c>
      <c r="P2080" s="54" t="s">
        <v>608</v>
      </c>
      <c r="Q2080" s="54" t="s">
        <v>256</v>
      </c>
      <c r="R2080" s="54" t="s">
        <v>431</v>
      </c>
      <c r="S2080" s="71"/>
      <c r="T2080" s="54" t="s">
        <v>256</v>
      </c>
      <c r="U2080" s="71">
        <v>44441</v>
      </c>
      <c r="V2080" s="54" t="s">
        <v>256</v>
      </c>
      <c r="W2080" t="str">
        <f t="shared" si="32"/>
        <v>Sep-21</v>
      </c>
    </row>
    <row r="2081" spans="1:23" x14ac:dyDescent="0.25">
      <c r="A2081" s="54" t="s">
        <v>317</v>
      </c>
      <c r="B2081" s="54" t="s">
        <v>428</v>
      </c>
      <c r="C2081" s="54" t="s">
        <v>263</v>
      </c>
      <c r="D2081" s="54" t="s">
        <v>429</v>
      </c>
      <c r="E2081" s="54" t="s">
        <v>10168</v>
      </c>
      <c r="F2081" s="71">
        <v>44453</v>
      </c>
      <c r="G2081" s="72">
        <v>1637.68</v>
      </c>
      <c r="H2081" s="72">
        <v>137974.54</v>
      </c>
      <c r="I2081" s="54" t="s">
        <v>265</v>
      </c>
      <c r="J2081" s="54" t="s">
        <v>607</v>
      </c>
      <c r="K2081" s="54" t="s">
        <v>10169</v>
      </c>
      <c r="L2081" s="54" t="s">
        <v>10170</v>
      </c>
      <c r="M2081" s="54" t="s">
        <v>10168</v>
      </c>
      <c r="N2081" s="54" t="s">
        <v>256</v>
      </c>
      <c r="O2081" s="54" t="s">
        <v>256</v>
      </c>
      <c r="P2081" s="54" t="s">
        <v>608</v>
      </c>
      <c r="Q2081" s="54" t="s">
        <v>256</v>
      </c>
      <c r="R2081" s="54" t="s">
        <v>431</v>
      </c>
      <c r="S2081" s="71"/>
      <c r="T2081" s="54" t="s">
        <v>256</v>
      </c>
      <c r="U2081" s="71">
        <v>44453</v>
      </c>
      <c r="V2081" s="54" t="s">
        <v>256</v>
      </c>
      <c r="W2081" t="str">
        <f t="shared" si="32"/>
        <v>Sep-21</v>
      </c>
    </row>
    <row r="2082" spans="1:23" x14ac:dyDescent="0.25">
      <c r="A2082" s="54" t="s">
        <v>317</v>
      </c>
      <c r="B2082" s="54" t="s">
        <v>428</v>
      </c>
      <c r="C2082" s="54" t="s">
        <v>263</v>
      </c>
      <c r="D2082" s="54" t="s">
        <v>429</v>
      </c>
      <c r="E2082" s="54" t="s">
        <v>10171</v>
      </c>
      <c r="F2082" s="71">
        <v>44468</v>
      </c>
      <c r="G2082" s="72">
        <v>1841</v>
      </c>
      <c r="H2082" s="72">
        <v>155104.25</v>
      </c>
      <c r="I2082" s="54" t="s">
        <v>265</v>
      </c>
      <c r="J2082" s="54" t="s">
        <v>295</v>
      </c>
      <c r="K2082" s="54" t="s">
        <v>10172</v>
      </c>
      <c r="L2082" s="54" t="s">
        <v>10173</v>
      </c>
      <c r="M2082" s="54" t="s">
        <v>10171</v>
      </c>
      <c r="N2082" s="54" t="s">
        <v>256</v>
      </c>
      <c r="O2082" s="54" t="s">
        <v>256</v>
      </c>
      <c r="P2082" s="54" t="s">
        <v>294</v>
      </c>
      <c r="Q2082" s="54" t="s">
        <v>256</v>
      </c>
      <c r="R2082" s="54" t="s">
        <v>431</v>
      </c>
      <c r="S2082" s="71"/>
      <c r="T2082" s="54" t="s">
        <v>256</v>
      </c>
      <c r="U2082" s="71">
        <v>44468</v>
      </c>
      <c r="V2082" s="54" t="s">
        <v>256</v>
      </c>
      <c r="W2082" t="str">
        <f t="shared" si="32"/>
        <v>Sep-21</v>
      </c>
    </row>
    <row r="2083" spans="1:23" x14ac:dyDescent="0.25">
      <c r="A2083" s="54" t="s">
        <v>318</v>
      </c>
      <c r="B2083" s="54" t="s">
        <v>428</v>
      </c>
      <c r="C2083" s="54" t="s">
        <v>263</v>
      </c>
      <c r="D2083" s="54" t="s">
        <v>429</v>
      </c>
      <c r="E2083" s="54" t="s">
        <v>10174</v>
      </c>
      <c r="F2083" s="71">
        <v>44459</v>
      </c>
      <c r="G2083" s="72">
        <v>230.58</v>
      </c>
      <c r="H2083" s="72">
        <v>19426.37</v>
      </c>
      <c r="I2083" s="54" t="s">
        <v>265</v>
      </c>
      <c r="J2083" s="54" t="s">
        <v>330</v>
      </c>
      <c r="K2083" s="54" t="s">
        <v>10175</v>
      </c>
      <c r="L2083" s="54" t="s">
        <v>10176</v>
      </c>
      <c r="M2083" s="54" t="s">
        <v>10174</v>
      </c>
      <c r="N2083" s="54" t="s">
        <v>256</v>
      </c>
      <c r="O2083" s="54" t="s">
        <v>256</v>
      </c>
      <c r="P2083" s="54" t="s">
        <v>281</v>
      </c>
      <c r="Q2083" s="54" t="s">
        <v>256</v>
      </c>
      <c r="R2083" s="54" t="s">
        <v>431</v>
      </c>
      <c r="S2083" s="71"/>
      <c r="T2083" s="54" t="s">
        <v>256</v>
      </c>
      <c r="U2083" s="71">
        <v>44459</v>
      </c>
      <c r="V2083" s="54" t="s">
        <v>256</v>
      </c>
      <c r="W2083" t="str">
        <f t="shared" si="32"/>
        <v>Sep-21</v>
      </c>
    </row>
    <row r="2084" spans="1:23" x14ac:dyDescent="0.25">
      <c r="A2084" s="54" t="s">
        <v>318</v>
      </c>
      <c r="B2084" s="54" t="s">
        <v>428</v>
      </c>
      <c r="C2084" s="54" t="s">
        <v>263</v>
      </c>
      <c r="D2084" s="54" t="s">
        <v>429</v>
      </c>
      <c r="E2084" s="54" t="s">
        <v>10177</v>
      </c>
      <c r="F2084" s="71">
        <v>44444</v>
      </c>
      <c r="G2084" s="72">
        <v>633.85</v>
      </c>
      <c r="H2084" s="72">
        <v>53401.86</v>
      </c>
      <c r="I2084" s="54" t="s">
        <v>265</v>
      </c>
      <c r="J2084" s="54" t="s">
        <v>330</v>
      </c>
      <c r="K2084" s="54" t="s">
        <v>10178</v>
      </c>
      <c r="L2084" s="54" t="s">
        <v>10179</v>
      </c>
      <c r="M2084" s="54" t="s">
        <v>10177</v>
      </c>
      <c r="N2084" s="54" t="s">
        <v>256</v>
      </c>
      <c r="O2084" s="54" t="s">
        <v>256</v>
      </c>
      <c r="P2084" s="54" t="s">
        <v>281</v>
      </c>
      <c r="Q2084" s="54" t="s">
        <v>256</v>
      </c>
      <c r="R2084" s="54" t="s">
        <v>431</v>
      </c>
      <c r="S2084" s="71"/>
      <c r="T2084" s="54" t="s">
        <v>256</v>
      </c>
      <c r="U2084" s="71">
        <v>44444</v>
      </c>
      <c r="V2084" s="54" t="s">
        <v>256</v>
      </c>
      <c r="W2084" t="str">
        <f t="shared" si="32"/>
        <v>Sep-21</v>
      </c>
    </row>
    <row r="2085" spans="1:23" x14ac:dyDescent="0.25">
      <c r="A2085" s="54" t="s">
        <v>318</v>
      </c>
      <c r="B2085" s="54" t="s">
        <v>428</v>
      </c>
      <c r="C2085" s="54" t="s">
        <v>263</v>
      </c>
      <c r="D2085" s="54" t="s">
        <v>429</v>
      </c>
      <c r="E2085" s="54" t="s">
        <v>10180</v>
      </c>
      <c r="F2085" s="71">
        <v>44450</v>
      </c>
      <c r="G2085" s="72">
        <v>57259.83</v>
      </c>
      <c r="H2085" s="72">
        <v>4824140.68</v>
      </c>
      <c r="I2085" s="54" t="s">
        <v>265</v>
      </c>
      <c r="J2085" s="54" t="s">
        <v>330</v>
      </c>
      <c r="K2085" s="54" t="s">
        <v>10181</v>
      </c>
      <c r="L2085" s="54" t="s">
        <v>10182</v>
      </c>
      <c r="M2085" s="54" t="s">
        <v>10180</v>
      </c>
      <c r="N2085" s="54" t="s">
        <v>256</v>
      </c>
      <c r="O2085" s="54" t="s">
        <v>256</v>
      </c>
      <c r="P2085" s="54" t="s">
        <v>281</v>
      </c>
      <c r="Q2085" s="54" t="s">
        <v>256</v>
      </c>
      <c r="R2085" s="54" t="s">
        <v>431</v>
      </c>
      <c r="S2085" s="71"/>
      <c r="T2085" s="54" t="s">
        <v>256</v>
      </c>
      <c r="U2085" s="71">
        <v>44450</v>
      </c>
      <c r="V2085" s="54" t="s">
        <v>256</v>
      </c>
      <c r="W2085" t="str">
        <f t="shared" si="32"/>
        <v>Sep-21</v>
      </c>
    </row>
    <row r="2086" spans="1:23" x14ac:dyDescent="0.25">
      <c r="A2086" s="54" t="s">
        <v>318</v>
      </c>
      <c r="B2086" s="54" t="s">
        <v>428</v>
      </c>
      <c r="C2086" s="54" t="s">
        <v>263</v>
      </c>
      <c r="D2086" s="54" t="s">
        <v>429</v>
      </c>
      <c r="E2086" s="54" t="s">
        <v>10183</v>
      </c>
      <c r="F2086" s="71">
        <v>44446</v>
      </c>
      <c r="G2086" s="72">
        <v>8860.2099999999991</v>
      </c>
      <c r="H2086" s="72">
        <v>746472.69</v>
      </c>
      <c r="I2086" s="54" t="s">
        <v>265</v>
      </c>
      <c r="J2086" s="54" t="s">
        <v>330</v>
      </c>
      <c r="K2086" s="54" t="s">
        <v>10184</v>
      </c>
      <c r="L2086" s="54" t="s">
        <v>10185</v>
      </c>
      <c r="M2086" s="54" t="s">
        <v>10183</v>
      </c>
      <c r="N2086" s="54" t="s">
        <v>256</v>
      </c>
      <c r="O2086" s="54" t="s">
        <v>256</v>
      </c>
      <c r="P2086" s="54" t="s">
        <v>281</v>
      </c>
      <c r="Q2086" s="54" t="s">
        <v>256</v>
      </c>
      <c r="R2086" s="54" t="s">
        <v>431</v>
      </c>
      <c r="S2086" s="71"/>
      <c r="T2086" s="54" t="s">
        <v>256</v>
      </c>
      <c r="U2086" s="71">
        <v>44446</v>
      </c>
      <c r="V2086" s="54" t="s">
        <v>256</v>
      </c>
      <c r="W2086" t="str">
        <f t="shared" si="32"/>
        <v>Sep-21</v>
      </c>
    </row>
    <row r="2087" spans="1:23" x14ac:dyDescent="0.25">
      <c r="A2087" s="54" t="s">
        <v>318</v>
      </c>
      <c r="B2087" s="54" t="s">
        <v>428</v>
      </c>
      <c r="C2087" s="54" t="s">
        <v>263</v>
      </c>
      <c r="D2087" s="54" t="s">
        <v>429</v>
      </c>
      <c r="E2087" s="54" t="s">
        <v>10186</v>
      </c>
      <c r="F2087" s="71">
        <v>44446</v>
      </c>
      <c r="G2087" s="72">
        <v>70533.509999999995</v>
      </c>
      <c r="H2087" s="72">
        <v>5942448.2199999997</v>
      </c>
      <c r="I2087" s="54" t="s">
        <v>265</v>
      </c>
      <c r="J2087" s="54" t="s">
        <v>330</v>
      </c>
      <c r="K2087" s="54" t="s">
        <v>10187</v>
      </c>
      <c r="L2087" s="54" t="s">
        <v>10188</v>
      </c>
      <c r="M2087" s="54" t="s">
        <v>10186</v>
      </c>
      <c r="N2087" s="54" t="s">
        <v>256</v>
      </c>
      <c r="O2087" s="54" t="s">
        <v>256</v>
      </c>
      <c r="P2087" s="54" t="s">
        <v>281</v>
      </c>
      <c r="Q2087" s="54" t="s">
        <v>256</v>
      </c>
      <c r="R2087" s="54" t="s">
        <v>431</v>
      </c>
      <c r="S2087" s="71"/>
      <c r="T2087" s="54" t="s">
        <v>256</v>
      </c>
      <c r="U2087" s="71">
        <v>44446</v>
      </c>
      <c r="V2087" s="54" t="s">
        <v>256</v>
      </c>
      <c r="W2087" t="str">
        <f t="shared" si="32"/>
        <v>Sep-21</v>
      </c>
    </row>
    <row r="2088" spans="1:23" x14ac:dyDescent="0.25">
      <c r="A2088" s="54" t="s">
        <v>318</v>
      </c>
      <c r="B2088" s="54" t="s">
        <v>428</v>
      </c>
      <c r="C2088" s="54" t="s">
        <v>263</v>
      </c>
      <c r="D2088" s="54" t="s">
        <v>429</v>
      </c>
      <c r="E2088" s="54" t="s">
        <v>10189</v>
      </c>
      <c r="F2088" s="71">
        <v>44455</v>
      </c>
      <c r="G2088" s="72">
        <v>80143.56</v>
      </c>
      <c r="H2088" s="72">
        <v>6752094.9299999997</v>
      </c>
      <c r="I2088" s="54" t="s">
        <v>265</v>
      </c>
      <c r="J2088" s="54" t="s">
        <v>330</v>
      </c>
      <c r="K2088" s="54" t="s">
        <v>10190</v>
      </c>
      <c r="L2088" s="54" t="s">
        <v>10191</v>
      </c>
      <c r="M2088" s="54" t="s">
        <v>10189</v>
      </c>
      <c r="N2088" s="54" t="s">
        <v>256</v>
      </c>
      <c r="O2088" s="54" t="s">
        <v>256</v>
      </c>
      <c r="P2088" s="54" t="s">
        <v>281</v>
      </c>
      <c r="Q2088" s="54" t="s">
        <v>256</v>
      </c>
      <c r="R2088" s="54" t="s">
        <v>431</v>
      </c>
      <c r="S2088" s="71"/>
      <c r="T2088" s="54" t="s">
        <v>256</v>
      </c>
      <c r="U2088" s="71">
        <v>44455</v>
      </c>
      <c r="V2088" s="54" t="s">
        <v>256</v>
      </c>
      <c r="W2088" t="str">
        <f t="shared" si="32"/>
        <v>Sep-21</v>
      </c>
    </row>
    <row r="2089" spans="1:23" x14ac:dyDescent="0.25">
      <c r="A2089" s="54" t="s">
        <v>318</v>
      </c>
      <c r="B2089" s="54" t="s">
        <v>428</v>
      </c>
      <c r="C2089" s="54" t="s">
        <v>263</v>
      </c>
      <c r="D2089" s="54" t="s">
        <v>429</v>
      </c>
      <c r="E2089" s="54" t="s">
        <v>10192</v>
      </c>
      <c r="F2089" s="71">
        <v>44458</v>
      </c>
      <c r="G2089" s="72">
        <v>47800.2</v>
      </c>
      <c r="H2089" s="72">
        <v>4027166.85</v>
      </c>
      <c r="I2089" s="54" t="s">
        <v>265</v>
      </c>
      <c r="J2089" s="54" t="s">
        <v>330</v>
      </c>
      <c r="K2089" s="54" t="s">
        <v>10193</v>
      </c>
      <c r="L2089" s="54" t="s">
        <v>10194</v>
      </c>
      <c r="M2089" s="54" t="s">
        <v>10192</v>
      </c>
      <c r="N2089" s="54" t="s">
        <v>256</v>
      </c>
      <c r="O2089" s="54" t="s">
        <v>256</v>
      </c>
      <c r="P2089" s="54" t="s">
        <v>281</v>
      </c>
      <c r="Q2089" s="54" t="s">
        <v>256</v>
      </c>
      <c r="R2089" s="54" t="s">
        <v>431</v>
      </c>
      <c r="S2089" s="71"/>
      <c r="T2089" s="54" t="s">
        <v>256</v>
      </c>
      <c r="U2089" s="71">
        <v>44458</v>
      </c>
      <c r="V2089" s="54" t="s">
        <v>256</v>
      </c>
      <c r="W2089" t="str">
        <f t="shared" si="32"/>
        <v>Sep-21</v>
      </c>
    </row>
    <row r="2090" spans="1:23" x14ac:dyDescent="0.25">
      <c r="A2090" s="54" t="s">
        <v>318</v>
      </c>
      <c r="B2090" s="54" t="s">
        <v>428</v>
      </c>
      <c r="C2090" s="54" t="s">
        <v>263</v>
      </c>
      <c r="D2090" s="54" t="s">
        <v>429</v>
      </c>
      <c r="E2090" s="54" t="s">
        <v>10195</v>
      </c>
      <c r="F2090" s="71">
        <v>44445</v>
      </c>
      <c r="G2090" s="72">
        <v>1485</v>
      </c>
      <c r="H2090" s="72">
        <v>125111.25</v>
      </c>
      <c r="I2090" s="54" t="s">
        <v>265</v>
      </c>
      <c r="J2090" s="54" t="s">
        <v>330</v>
      </c>
      <c r="K2090" s="54" t="s">
        <v>10196</v>
      </c>
      <c r="L2090" s="54" t="s">
        <v>10197</v>
      </c>
      <c r="M2090" s="54" t="s">
        <v>10195</v>
      </c>
      <c r="N2090" s="54" t="s">
        <v>256</v>
      </c>
      <c r="O2090" s="54" t="s">
        <v>256</v>
      </c>
      <c r="P2090" s="54" t="s">
        <v>281</v>
      </c>
      <c r="Q2090" s="54" t="s">
        <v>256</v>
      </c>
      <c r="R2090" s="54" t="s">
        <v>431</v>
      </c>
      <c r="S2090" s="71"/>
      <c r="T2090" s="54" t="s">
        <v>256</v>
      </c>
      <c r="U2090" s="71">
        <v>44445</v>
      </c>
      <c r="V2090" s="54" t="s">
        <v>256</v>
      </c>
      <c r="W2090" t="str">
        <f t="shared" si="32"/>
        <v>Sep-21</v>
      </c>
    </row>
    <row r="2091" spans="1:23" x14ac:dyDescent="0.25">
      <c r="A2091" s="54" t="s">
        <v>318</v>
      </c>
      <c r="B2091" s="54" t="s">
        <v>428</v>
      </c>
      <c r="C2091" s="54" t="s">
        <v>263</v>
      </c>
      <c r="D2091" s="54" t="s">
        <v>429</v>
      </c>
      <c r="E2091" s="54" t="s">
        <v>10198</v>
      </c>
      <c r="F2091" s="71">
        <v>44454</v>
      </c>
      <c r="G2091" s="72">
        <v>43225</v>
      </c>
      <c r="H2091" s="72">
        <v>3641706.25</v>
      </c>
      <c r="I2091" s="54" t="s">
        <v>265</v>
      </c>
      <c r="J2091" s="54" t="s">
        <v>330</v>
      </c>
      <c r="K2091" s="54" t="s">
        <v>10199</v>
      </c>
      <c r="L2091" s="54" t="s">
        <v>10200</v>
      </c>
      <c r="M2091" s="54" t="s">
        <v>10198</v>
      </c>
      <c r="N2091" s="54" t="s">
        <v>256</v>
      </c>
      <c r="O2091" s="54" t="s">
        <v>256</v>
      </c>
      <c r="P2091" s="54" t="s">
        <v>281</v>
      </c>
      <c r="Q2091" s="54" t="s">
        <v>256</v>
      </c>
      <c r="R2091" s="54" t="s">
        <v>431</v>
      </c>
      <c r="S2091" s="71"/>
      <c r="T2091" s="54" t="s">
        <v>256</v>
      </c>
      <c r="U2091" s="71">
        <v>44454</v>
      </c>
      <c r="V2091" s="54" t="s">
        <v>256</v>
      </c>
      <c r="W2091" t="str">
        <f t="shared" si="32"/>
        <v>Sep-21</v>
      </c>
    </row>
    <row r="2092" spans="1:23" x14ac:dyDescent="0.25">
      <c r="A2092" s="54" t="s">
        <v>318</v>
      </c>
      <c r="B2092" s="54" t="s">
        <v>428</v>
      </c>
      <c r="C2092" s="54" t="s">
        <v>263</v>
      </c>
      <c r="D2092" s="54" t="s">
        <v>429</v>
      </c>
      <c r="E2092" s="54" t="s">
        <v>10201</v>
      </c>
      <c r="F2092" s="71">
        <v>44448</v>
      </c>
      <c r="G2092" s="72">
        <v>1228.3599999999999</v>
      </c>
      <c r="H2092" s="72">
        <v>103489.33</v>
      </c>
      <c r="I2092" s="54" t="s">
        <v>265</v>
      </c>
      <c r="J2092" s="54" t="s">
        <v>330</v>
      </c>
      <c r="K2092" s="54" t="s">
        <v>10202</v>
      </c>
      <c r="L2092" s="54" t="s">
        <v>10203</v>
      </c>
      <c r="M2092" s="54" t="s">
        <v>10201</v>
      </c>
      <c r="N2092" s="54" t="s">
        <v>256</v>
      </c>
      <c r="O2092" s="54" t="s">
        <v>256</v>
      </c>
      <c r="P2092" s="54" t="s">
        <v>281</v>
      </c>
      <c r="Q2092" s="54" t="s">
        <v>256</v>
      </c>
      <c r="R2092" s="54" t="s">
        <v>431</v>
      </c>
      <c r="S2092" s="71"/>
      <c r="T2092" s="54" t="s">
        <v>256</v>
      </c>
      <c r="U2092" s="71">
        <v>44448</v>
      </c>
      <c r="V2092" s="54" t="s">
        <v>256</v>
      </c>
      <c r="W2092" t="str">
        <f t="shared" si="32"/>
        <v>Sep-21</v>
      </c>
    </row>
    <row r="2093" spans="1:23" x14ac:dyDescent="0.25">
      <c r="A2093" s="54" t="s">
        <v>318</v>
      </c>
      <c r="B2093" s="54" t="s">
        <v>428</v>
      </c>
      <c r="C2093" s="54" t="s">
        <v>263</v>
      </c>
      <c r="D2093" s="54" t="s">
        <v>429</v>
      </c>
      <c r="E2093" s="54" t="s">
        <v>10204</v>
      </c>
      <c r="F2093" s="71">
        <v>44448</v>
      </c>
      <c r="G2093" s="72">
        <v>1673.21</v>
      </c>
      <c r="H2093" s="72">
        <v>140967.94</v>
      </c>
      <c r="I2093" s="54" t="s">
        <v>265</v>
      </c>
      <c r="J2093" s="54" t="s">
        <v>330</v>
      </c>
      <c r="K2093" s="54" t="s">
        <v>10205</v>
      </c>
      <c r="L2093" s="54" t="s">
        <v>10206</v>
      </c>
      <c r="M2093" s="54" t="s">
        <v>10204</v>
      </c>
      <c r="N2093" s="54" t="s">
        <v>256</v>
      </c>
      <c r="O2093" s="54" t="s">
        <v>256</v>
      </c>
      <c r="P2093" s="54" t="s">
        <v>281</v>
      </c>
      <c r="Q2093" s="54" t="s">
        <v>256</v>
      </c>
      <c r="R2093" s="54" t="s">
        <v>431</v>
      </c>
      <c r="S2093" s="71"/>
      <c r="T2093" s="54" t="s">
        <v>256</v>
      </c>
      <c r="U2093" s="71">
        <v>44448</v>
      </c>
      <c r="V2093" s="54" t="s">
        <v>256</v>
      </c>
      <c r="W2093" t="str">
        <f t="shared" si="32"/>
        <v>Sep-21</v>
      </c>
    </row>
    <row r="2094" spans="1:23" x14ac:dyDescent="0.25">
      <c r="A2094" s="54" t="s">
        <v>318</v>
      </c>
      <c r="B2094" s="54" t="s">
        <v>428</v>
      </c>
      <c r="C2094" s="54" t="s">
        <v>263</v>
      </c>
      <c r="D2094" s="54" t="s">
        <v>429</v>
      </c>
      <c r="E2094" s="54" t="s">
        <v>10207</v>
      </c>
      <c r="F2094" s="71">
        <v>44454</v>
      </c>
      <c r="G2094" s="72">
        <v>49362</v>
      </c>
      <c r="H2094" s="72">
        <v>4158748.5</v>
      </c>
      <c r="I2094" s="54" t="s">
        <v>265</v>
      </c>
      <c r="J2094" s="54" t="s">
        <v>330</v>
      </c>
      <c r="K2094" s="54" t="s">
        <v>7903</v>
      </c>
      <c r="L2094" s="54" t="s">
        <v>10208</v>
      </c>
      <c r="M2094" s="54" t="s">
        <v>10207</v>
      </c>
      <c r="N2094" s="54" t="s">
        <v>256</v>
      </c>
      <c r="O2094" s="54" t="s">
        <v>256</v>
      </c>
      <c r="P2094" s="54" t="s">
        <v>281</v>
      </c>
      <c r="Q2094" s="54" t="s">
        <v>256</v>
      </c>
      <c r="R2094" s="54" t="s">
        <v>431</v>
      </c>
      <c r="S2094" s="71"/>
      <c r="T2094" s="54" t="s">
        <v>256</v>
      </c>
      <c r="U2094" s="71">
        <v>44454</v>
      </c>
      <c r="V2094" s="54" t="s">
        <v>256</v>
      </c>
      <c r="W2094" t="str">
        <f t="shared" si="32"/>
        <v>Sep-21</v>
      </c>
    </row>
    <row r="2095" spans="1:23" x14ac:dyDescent="0.25">
      <c r="A2095" s="54" t="s">
        <v>318</v>
      </c>
      <c r="B2095" s="54" t="s">
        <v>428</v>
      </c>
      <c r="C2095" s="54" t="s">
        <v>263</v>
      </c>
      <c r="D2095" s="54" t="s">
        <v>429</v>
      </c>
      <c r="E2095" s="54" t="s">
        <v>10209</v>
      </c>
      <c r="F2095" s="71">
        <v>44459</v>
      </c>
      <c r="G2095" s="72">
        <v>5066.93</v>
      </c>
      <c r="H2095" s="72">
        <v>426888.85</v>
      </c>
      <c r="I2095" s="54" t="s">
        <v>265</v>
      </c>
      <c r="J2095" s="54" t="s">
        <v>330</v>
      </c>
      <c r="K2095" s="54" t="s">
        <v>10210</v>
      </c>
      <c r="L2095" s="54" t="s">
        <v>10211</v>
      </c>
      <c r="M2095" s="54" t="s">
        <v>10209</v>
      </c>
      <c r="N2095" s="54" t="s">
        <v>256</v>
      </c>
      <c r="O2095" s="54" t="s">
        <v>256</v>
      </c>
      <c r="P2095" s="54" t="s">
        <v>281</v>
      </c>
      <c r="Q2095" s="54" t="s">
        <v>256</v>
      </c>
      <c r="R2095" s="54" t="s">
        <v>431</v>
      </c>
      <c r="S2095" s="71"/>
      <c r="T2095" s="54" t="s">
        <v>256</v>
      </c>
      <c r="U2095" s="71">
        <v>44459</v>
      </c>
      <c r="V2095" s="54" t="s">
        <v>256</v>
      </c>
      <c r="W2095" t="str">
        <f t="shared" si="32"/>
        <v>Sep-21</v>
      </c>
    </row>
    <row r="2096" spans="1:23" x14ac:dyDescent="0.25">
      <c r="A2096" s="54" t="s">
        <v>318</v>
      </c>
      <c r="B2096" s="54" t="s">
        <v>428</v>
      </c>
      <c r="C2096" s="54" t="s">
        <v>263</v>
      </c>
      <c r="D2096" s="54" t="s">
        <v>429</v>
      </c>
      <c r="E2096" s="54" t="s">
        <v>10212</v>
      </c>
      <c r="F2096" s="71">
        <v>44458</v>
      </c>
      <c r="G2096" s="72">
        <v>11328.75</v>
      </c>
      <c r="H2096" s="72">
        <v>954447.19</v>
      </c>
      <c r="I2096" s="54" t="s">
        <v>265</v>
      </c>
      <c r="J2096" s="54" t="s">
        <v>330</v>
      </c>
      <c r="K2096" s="54" t="s">
        <v>10213</v>
      </c>
      <c r="L2096" s="54" t="s">
        <v>10214</v>
      </c>
      <c r="M2096" s="54" t="s">
        <v>10212</v>
      </c>
      <c r="N2096" s="54" t="s">
        <v>256</v>
      </c>
      <c r="O2096" s="54" t="s">
        <v>256</v>
      </c>
      <c r="P2096" s="54" t="s">
        <v>281</v>
      </c>
      <c r="Q2096" s="54" t="s">
        <v>256</v>
      </c>
      <c r="R2096" s="54" t="s">
        <v>431</v>
      </c>
      <c r="S2096" s="71"/>
      <c r="T2096" s="54" t="s">
        <v>256</v>
      </c>
      <c r="U2096" s="71">
        <v>44458</v>
      </c>
      <c r="V2096" s="54" t="s">
        <v>256</v>
      </c>
      <c r="W2096" t="str">
        <f t="shared" si="32"/>
        <v>Sep-21</v>
      </c>
    </row>
    <row r="2097" spans="1:23" x14ac:dyDescent="0.25">
      <c r="A2097" s="54" t="s">
        <v>318</v>
      </c>
      <c r="B2097" s="54" t="s">
        <v>428</v>
      </c>
      <c r="C2097" s="54" t="s">
        <v>263</v>
      </c>
      <c r="D2097" s="54" t="s">
        <v>429</v>
      </c>
      <c r="E2097" s="54" t="s">
        <v>10215</v>
      </c>
      <c r="F2097" s="71">
        <v>44458</v>
      </c>
      <c r="G2097" s="72">
        <v>31380</v>
      </c>
      <c r="H2097" s="72">
        <v>2643765</v>
      </c>
      <c r="I2097" s="54" t="s">
        <v>265</v>
      </c>
      <c r="J2097" s="54" t="s">
        <v>330</v>
      </c>
      <c r="K2097" s="54" t="s">
        <v>10216</v>
      </c>
      <c r="L2097" s="54" t="s">
        <v>10217</v>
      </c>
      <c r="M2097" s="54" t="s">
        <v>10215</v>
      </c>
      <c r="N2097" s="54" t="s">
        <v>256</v>
      </c>
      <c r="O2097" s="54" t="s">
        <v>256</v>
      </c>
      <c r="P2097" s="54" t="s">
        <v>281</v>
      </c>
      <c r="Q2097" s="54" t="s">
        <v>256</v>
      </c>
      <c r="R2097" s="54" t="s">
        <v>431</v>
      </c>
      <c r="S2097" s="71"/>
      <c r="T2097" s="54" t="s">
        <v>256</v>
      </c>
      <c r="U2097" s="71">
        <v>44458</v>
      </c>
      <c r="V2097" s="54" t="s">
        <v>256</v>
      </c>
      <c r="W2097" t="str">
        <f t="shared" si="32"/>
        <v>Sep-21</v>
      </c>
    </row>
    <row r="2098" spans="1:23" x14ac:dyDescent="0.25">
      <c r="A2098" s="54" t="s">
        <v>318</v>
      </c>
      <c r="B2098" s="54" t="s">
        <v>428</v>
      </c>
      <c r="C2098" s="54" t="s">
        <v>263</v>
      </c>
      <c r="D2098" s="54" t="s">
        <v>429</v>
      </c>
      <c r="E2098" s="54" t="s">
        <v>10218</v>
      </c>
      <c r="F2098" s="71">
        <v>44458</v>
      </c>
      <c r="G2098" s="72">
        <v>102706.88</v>
      </c>
      <c r="H2098" s="72">
        <v>8653054.6400000006</v>
      </c>
      <c r="I2098" s="54" t="s">
        <v>265</v>
      </c>
      <c r="J2098" s="54" t="s">
        <v>330</v>
      </c>
      <c r="K2098" s="54" t="s">
        <v>10219</v>
      </c>
      <c r="L2098" s="54" t="s">
        <v>10220</v>
      </c>
      <c r="M2098" s="54" t="s">
        <v>10218</v>
      </c>
      <c r="N2098" s="54" t="s">
        <v>256</v>
      </c>
      <c r="O2098" s="54" t="s">
        <v>256</v>
      </c>
      <c r="P2098" s="54" t="s">
        <v>281</v>
      </c>
      <c r="Q2098" s="54" t="s">
        <v>256</v>
      </c>
      <c r="R2098" s="54" t="s">
        <v>431</v>
      </c>
      <c r="S2098" s="71"/>
      <c r="T2098" s="54" t="s">
        <v>256</v>
      </c>
      <c r="U2098" s="71">
        <v>44458</v>
      </c>
      <c r="V2098" s="54" t="s">
        <v>256</v>
      </c>
      <c r="W2098" t="str">
        <f t="shared" si="32"/>
        <v>Sep-21</v>
      </c>
    </row>
    <row r="2099" spans="1:23" x14ac:dyDescent="0.25">
      <c r="A2099" s="54" t="s">
        <v>318</v>
      </c>
      <c r="B2099" s="54" t="s">
        <v>428</v>
      </c>
      <c r="C2099" s="54" t="s">
        <v>263</v>
      </c>
      <c r="D2099" s="54" t="s">
        <v>429</v>
      </c>
      <c r="E2099" s="54" t="s">
        <v>10221</v>
      </c>
      <c r="F2099" s="71">
        <v>44458</v>
      </c>
      <c r="G2099" s="72">
        <v>5891.25</v>
      </c>
      <c r="H2099" s="72">
        <v>496337.81</v>
      </c>
      <c r="I2099" s="54" t="s">
        <v>265</v>
      </c>
      <c r="J2099" s="54" t="s">
        <v>330</v>
      </c>
      <c r="K2099" s="54" t="s">
        <v>10219</v>
      </c>
      <c r="L2099" s="54" t="s">
        <v>10222</v>
      </c>
      <c r="M2099" s="54" t="s">
        <v>10221</v>
      </c>
      <c r="N2099" s="54" t="s">
        <v>256</v>
      </c>
      <c r="O2099" s="54" t="s">
        <v>256</v>
      </c>
      <c r="P2099" s="54" t="s">
        <v>281</v>
      </c>
      <c r="Q2099" s="54" t="s">
        <v>256</v>
      </c>
      <c r="R2099" s="54" t="s">
        <v>431</v>
      </c>
      <c r="S2099" s="71"/>
      <c r="T2099" s="54" t="s">
        <v>256</v>
      </c>
      <c r="U2099" s="71">
        <v>44458</v>
      </c>
      <c r="V2099" s="54" t="s">
        <v>256</v>
      </c>
      <c r="W2099" t="str">
        <f t="shared" si="32"/>
        <v>Sep-21</v>
      </c>
    </row>
    <row r="2100" spans="1:23" x14ac:dyDescent="0.25">
      <c r="A2100" s="54" t="s">
        <v>318</v>
      </c>
      <c r="B2100" s="54" t="s">
        <v>428</v>
      </c>
      <c r="C2100" s="54" t="s">
        <v>263</v>
      </c>
      <c r="D2100" s="54" t="s">
        <v>429</v>
      </c>
      <c r="E2100" s="54" t="s">
        <v>10223</v>
      </c>
      <c r="F2100" s="71">
        <v>44469</v>
      </c>
      <c r="G2100" s="72">
        <v>14638.36</v>
      </c>
      <c r="H2100" s="72">
        <v>1233281.83</v>
      </c>
      <c r="I2100" s="54" t="s">
        <v>265</v>
      </c>
      <c r="J2100" s="54" t="s">
        <v>330</v>
      </c>
      <c r="K2100" s="54" t="s">
        <v>10224</v>
      </c>
      <c r="L2100" s="54" t="s">
        <v>10225</v>
      </c>
      <c r="M2100" s="54" t="s">
        <v>10223</v>
      </c>
      <c r="N2100" s="54" t="s">
        <v>256</v>
      </c>
      <c r="O2100" s="54" t="s">
        <v>256</v>
      </c>
      <c r="P2100" s="54" t="s">
        <v>281</v>
      </c>
      <c r="Q2100" s="54" t="s">
        <v>256</v>
      </c>
      <c r="R2100" s="54" t="s">
        <v>431</v>
      </c>
      <c r="S2100" s="71"/>
      <c r="T2100" s="54" t="s">
        <v>256</v>
      </c>
      <c r="U2100" s="71">
        <v>44469</v>
      </c>
      <c r="V2100" s="54" t="s">
        <v>256</v>
      </c>
      <c r="W2100" t="str">
        <f t="shared" si="32"/>
        <v>Sep-21</v>
      </c>
    </row>
    <row r="2101" spans="1:23" x14ac:dyDescent="0.25">
      <c r="A2101" s="54" t="s">
        <v>318</v>
      </c>
      <c r="B2101" s="54" t="s">
        <v>428</v>
      </c>
      <c r="C2101" s="54" t="s">
        <v>263</v>
      </c>
      <c r="D2101" s="54" t="s">
        <v>429</v>
      </c>
      <c r="E2101" s="54" t="s">
        <v>10226</v>
      </c>
      <c r="F2101" s="71">
        <v>44465</v>
      </c>
      <c r="G2101" s="72">
        <v>55974.38</v>
      </c>
      <c r="H2101" s="72">
        <v>4715841.5199999996</v>
      </c>
      <c r="I2101" s="54" t="s">
        <v>265</v>
      </c>
      <c r="J2101" s="54" t="s">
        <v>330</v>
      </c>
      <c r="K2101" s="54" t="s">
        <v>10227</v>
      </c>
      <c r="L2101" s="54" t="s">
        <v>10228</v>
      </c>
      <c r="M2101" s="54" t="s">
        <v>10226</v>
      </c>
      <c r="N2101" s="54" t="s">
        <v>256</v>
      </c>
      <c r="O2101" s="54" t="s">
        <v>256</v>
      </c>
      <c r="P2101" s="54" t="s">
        <v>281</v>
      </c>
      <c r="Q2101" s="54" t="s">
        <v>256</v>
      </c>
      <c r="R2101" s="54" t="s">
        <v>431</v>
      </c>
      <c r="S2101" s="71"/>
      <c r="T2101" s="54" t="s">
        <v>256</v>
      </c>
      <c r="U2101" s="71">
        <v>44465</v>
      </c>
      <c r="V2101" s="54" t="s">
        <v>256</v>
      </c>
      <c r="W2101" t="str">
        <f t="shared" si="32"/>
        <v>Sep-21</v>
      </c>
    </row>
    <row r="2102" spans="1:23" x14ac:dyDescent="0.25">
      <c r="A2102" s="54" t="s">
        <v>318</v>
      </c>
      <c r="B2102" s="54" t="s">
        <v>428</v>
      </c>
      <c r="C2102" s="54" t="s">
        <v>263</v>
      </c>
      <c r="D2102" s="54" t="s">
        <v>429</v>
      </c>
      <c r="E2102" s="54" t="s">
        <v>10229</v>
      </c>
      <c r="F2102" s="71">
        <v>44465</v>
      </c>
      <c r="G2102" s="72">
        <v>19458.75</v>
      </c>
      <c r="H2102" s="72">
        <v>1639399.69</v>
      </c>
      <c r="I2102" s="54" t="s">
        <v>265</v>
      </c>
      <c r="J2102" s="54" t="s">
        <v>330</v>
      </c>
      <c r="K2102" s="54" t="s">
        <v>10227</v>
      </c>
      <c r="L2102" s="54" t="s">
        <v>10230</v>
      </c>
      <c r="M2102" s="54" t="s">
        <v>10229</v>
      </c>
      <c r="N2102" s="54" t="s">
        <v>256</v>
      </c>
      <c r="O2102" s="54" t="s">
        <v>256</v>
      </c>
      <c r="P2102" s="54" t="s">
        <v>281</v>
      </c>
      <c r="Q2102" s="54" t="s">
        <v>256</v>
      </c>
      <c r="R2102" s="54" t="s">
        <v>431</v>
      </c>
      <c r="S2102" s="71"/>
      <c r="T2102" s="54" t="s">
        <v>256</v>
      </c>
      <c r="U2102" s="71">
        <v>44465</v>
      </c>
      <c r="V2102" s="54" t="s">
        <v>256</v>
      </c>
      <c r="W2102" t="str">
        <f t="shared" si="32"/>
        <v>Sep-21</v>
      </c>
    </row>
    <row r="2103" spans="1:23" x14ac:dyDescent="0.25">
      <c r="A2103" s="54" t="s">
        <v>318</v>
      </c>
      <c r="B2103" s="54" t="s">
        <v>428</v>
      </c>
      <c r="C2103" s="54" t="s">
        <v>263</v>
      </c>
      <c r="D2103" s="54" t="s">
        <v>429</v>
      </c>
      <c r="E2103" s="54" t="s">
        <v>10231</v>
      </c>
      <c r="F2103" s="71">
        <v>44446</v>
      </c>
      <c r="G2103" s="72">
        <v>34205.599999999999</v>
      </c>
      <c r="H2103" s="72">
        <v>2881821.8</v>
      </c>
      <c r="I2103" s="54" t="s">
        <v>265</v>
      </c>
      <c r="J2103" s="54" t="s">
        <v>330</v>
      </c>
      <c r="K2103" s="54" t="s">
        <v>10232</v>
      </c>
      <c r="L2103" s="54" t="s">
        <v>10233</v>
      </c>
      <c r="M2103" s="54" t="s">
        <v>10231</v>
      </c>
      <c r="N2103" s="54" t="s">
        <v>256</v>
      </c>
      <c r="O2103" s="54" t="s">
        <v>256</v>
      </c>
      <c r="P2103" s="54" t="s">
        <v>281</v>
      </c>
      <c r="Q2103" s="54" t="s">
        <v>256</v>
      </c>
      <c r="R2103" s="54" t="s">
        <v>431</v>
      </c>
      <c r="S2103" s="71"/>
      <c r="T2103" s="54" t="s">
        <v>256</v>
      </c>
      <c r="U2103" s="71">
        <v>44446</v>
      </c>
      <c r="V2103" s="54" t="s">
        <v>256</v>
      </c>
      <c r="W2103" t="str">
        <f t="shared" si="32"/>
        <v>Sep-21</v>
      </c>
    </row>
    <row r="2104" spans="1:23" x14ac:dyDescent="0.25">
      <c r="A2104" s="54" t="s">
        <v>317</v>
      </c>
      <c r="B2104" s="54" t="s">
        <v>428</v>
      </c>
      <c r="C2104" s="54" t="s">
        <v>263</v>
      </c>
      <c r="D2104" s="54" t="s">
        <v>429</v>
      </c>
      <c r="E2104" s="54" t="s">
        <v>10234</v>
      </c>
      <c r="F2104" s="71">
        <v>44446</v>
      </c>
      <c r="G2104" s="72">
        <v>841.5</v>
      </c>
      <c r="H2104" s="72">
        <v>70896.38</v>
      </c>
      <c r="I2104" s="54" t="s">
        <v>265</v>
      </c>
      <c r="J2104" s="54" t="s">
        <v>7651</v>
      </c>
      <c r="K2104" s="54" t="s">
        <v>10235</v>
      </c>
      <c r="L2104" s="54" t="s">
        <v>10236</v>
      </c>
      <c r="M2104" s="54" t="s">
        <v>10234</v>
      </c>
      <c r="N2104" s="54" t="s">
        <v>256</v>
      </c>
      <c r="O2104" s="54" t="s">
        <v>256</v>
      </c>
      <c r="P2104" s="54" t="s">
        <v>7654</v>
      </c>
      <c r="Q2104" s="54" t="s">
        <v>256</v>
      </c>
      <c r="R2104" s="54" t="s">
        <v>431</v>
      </c>
      <c r="S2104" s="71"/>
      <c r="T2104" s="54" t="s">
        <v>256</v>
      </c>
      <c r="U2104" s="71">
        <v>44446</v>
      </c>
      <c r="V2104" s="54" t="s">
        <v>256</v>
      </c>
      <c r="W2104" t="str">
        <f t="shared" si="32"/>
        <v>Sep-21</v>
      </c>
    </row>
    <row r="2105" spans="1:23" x14ac:dyDescent="0.25">
      <c r="A2105" s="54" t="s">
        <v>317</v>
      </c>
      <c r="B2105" s="54" t="s">
        <v>428</v>
      </c>
      <c r="C2105" s="54" t="s">
        <v>263</v>
      </c>
      <c r="D2105" s="54" t="s">
        <v>429</v>
      </c>
      <c r="E2105" s="54" t="s">
        <v>10237</v>
      </c>
      <c r="F2105" s="71">
        <v>44446</v>
      </c>
      <c r="G2105" s="72">
        <v>1199</v>
      </c>
      <c r="H2105" s="72">
        <v>101015.75</v>
      </c>
      <c r="I2105" s="54" t="s">
        <v>265</v>
      </c>
      <c r="J2105" s="54" t="s">
        <v>7651</v>
      </c>
      <c r="K2105" s="54" t="s">
        <v>10235</v>
      </c>
      <c r="L2105" s="54" t="s">
        <v>10238</v>
      </c>
      <c r="M2105" s="54" t="s">
        <v>10237</v>
      </c>
      <c r="N2105" s="54" t="s">
        <v>256</v>
      </c>
      <c r="O2105" s="54" t="s">
        <v>256</v>
      </c>
      <c r="P2105" s="54" t="s">
        <v>7654</v>
      </c>
      <c r="Q2105" s="54" t="s">
        <v>256</v>
      </c>
      <c r="R2105" s="54" t="s">
        <v>431</v>
      </c>
      <c r="S2105" s="71"/>
      <c r="T2105" s="54" t="s">
        <v>256</v>
      </c>
      <c r="U2105" s="71">
        <v>44446</v>
      </c>
      <c r="V2105" s="54" t="s">
        <v>256</v>
      </c>
      <c r="W2105" t="str">
        <f t="shared" si="32"/>
        <v>Sep-21</v>
      </c>
    </row>
    <row r="2106" spans="1:23" x14ac:dyDescent="0.25">
      <c r="A2106" s="54" t="s">
        <v>317</v>
      </c>
      <c r="B2106" s="54" t="s">
        <v>428</v>
      </c>
      <c r="C2106" s="54" t="s">
        <v>263</v>
      </c>
      <c r="D2106" s="54" t="s">
        <v>429</v>
      </c>
      <c r="E2106" s="54" t="s">
        <v>10239</v>
      </c>
      <c r="F2106" s="71">
        <v>44446</v>
      </c>
      <c r="G2106" s="72">
        <v>680.16</v>
      </c>
      <c r="H2106" s="72">
        <v>57303.48</v>
      </c>
      <c r="I2106" s="54" t="s">
        <v>265</v>
      </c>
      <c r="J2106" s="54" t="s">
        <v>7651</v>
      </c>
      <c r="K2106" s="54" t="s">
        <v>10235</v>
      </c>
      <c r="L2106" s="54" t="s">
        <v>10240</v>
      </c>
      <c r="M2106" s="54" t="s">
        <v>10239</v>
      </c>
      <c r="N2106" s="54" t="s">
        <v>256</v>
      </c>
      <c r="O2106" s="54" t="s">
        <v>256</v>
      </c>
      <c r="P2106" s="54" t="s">
        <v>7654</v>
      </c>
      <c r="Q2106" s="54" t="s">
        <v>256</v>
      </c>
      <c r="R2106" s="54" t="s">
        <v>431</v>
      </c>
      <c r="S2106" s="71"/>
      <c r="T2106" s="54" t="s">
        <v>256</v>
      </c>
      <c r="U2106" s="71">
        <v>44446</v>
      </c>
      <c r="V2106" s="54" t="s">
        <v>256</v>
      </c>
      <c r="W2106" t="str">
        <f t="shared" si="32"/>
        <v>Sep-21</v>
      </c>
    </row>
    <row r="2107" spans="1:23" x14ac:dyDescent="0.25">
      <c r="A2107" s="54" t="s">
        <v>317</v>
      </c>
      <c r="B2107" s="54" t="s">
        <v>428</v>
      </c>
      <c r="C2107" s="54" t="s">
        <v>263</v>
      </c>
      <c r="D2107" s="54" t="s">
        <v>429</v>
      </c>
      <c r="E2107" s="54" t="s">
        <v>10241</v>
      </c>
      <c r="F2107" s="71">
        <v>44457</v>
      </c>
      <c r="G2107" s="72">
        <v>845.84</v>
      </c>
      <c r="H2107" s="72">
        <v>71262.02</v>
      </c>
      <c r="I2107" s="54" t="s">
        <v>265</v>
      </c>
      <c r="J2107" s="54" t="s">
        <v>7651</v>
      </c>
      <c r="K2107" s="54" t="s">
        <v>10235</v>
      </c>
      <c r="L2107" s="54" t="s">
        <v>10242</v>
      </c>
      <c r="M2107" s="54" t="s">
        <v>10241</v>
      </c>
      <c r="N2107" s="54" t="s">
        <v>256</v>
      </c>
      <c r="O2107" s="54" t="s">
        <v>256</v>
      </c>
      <c r="P2107" s="54" t="s">
        <v>7654</v>
      </c>
      <c r="Q2107" s="54" t="s">
        <v>256</v>
      </c>
      <c r="R2107" s="54" t="s">
        <v>431</v>
      </c>
      <c r="S2107" s="71"/>
      <c r="T2107" s="54" t="s">
        <v>256</v>
      </c>
      <c r="U2107" s="71">
        <v>44457</v>
      </c>
      <c r="V2107" s="54" t="s">
        <v>256</v>
      </c>
      <c r="W2107" t="str">
        <f t="shared" si="32"/>
        <v>Sep-21</v>
      </c>
    </row>
    <row r="2108" spans="1:23" x14ac:dyDescent="0.25">
      <c r="A2108" s="54" t="s">
        <v>318</v>
      </c>
      <c r="B2108" s="54" t="s">
        <v>428</v>
      </c>
      <c r="C2108" s="54" t="s">
        <v>263</v>
      </c>
      <c r="D2108" s="54" t="s">
        <v>429</v>
      </c>
      <c r="E2108" s="54" t="s">
        <v>10243</v>
      </c>
      <c r="F2108" s="71">
        <v>44469</v>
      </c>
      <c r="G2108" s="72">
        <v>25795.27</v>
      </c>
      <c r="H2108" s="72">
        <v>2173251.5</v>
      </c>
      <c r="I2108" s="54" t="s">
        <v>265</v>
      </c>
      <c r="J2108" s="54" t="s">
        <v>616</v>
      </c>
      <c r="K2108" s="54" t="s">
        <v>10244</v>
      </c>
      <c r="L2108" s="54" t="s">
        <v>10245</v>
      </c>
      <c r="M2108" s="54" t="s">
        <v>10243</v>
      </c>
      <c r="N2108" s="54" t="s">
        <v>256</v>
      </c>
      <c r="O2108" s="54" t="s">
        <v>256</v>
      </c>
      <c r="P2108" s="54" t="s">
        <v>452</v>
      </c>
      <c r="Q2108" s="54" t="s">
        <v>256</v>
      </c>
      <c r="R2108" s="54" t="s">
        <v>431</v>
      </c>
      <c r="S2108" s="71"/>
      <c r="T2108" s="54" t="s">
        <v>256</v>
      </c>
      <c r="U2108" s="71">
        <v>44469</v>
      </c>
      <c r="V2108" s="54" t="s">
        <v>256</v>
      </c>
      <c r="W2108" t="str">
        <f t="shared" si="32"/>
        <v>Sep-21</v>
      </c>
    </row>
    <row r="2109" spans="1:23" x14ac:dyDescent="0.25">
      <c r="A2109" s="54" t="s">
        <v>318</v>
      </c>
      <c r="B2109" s="54" t="s">
        <v>428</v>
      </c>
      <c r="C2109" s="54" t="s">
        <v>263</v>
      </c>
      <c r="D2109" s="54" t="s">
        <v>429</v>
      </c>
      <c r="E2109" s="54" t="s">
        <v>10246</v>
      </c>
      <c r="F2109" s="71">
        <v>44469</v>
      </c>
      <c r="G2109" s="72">
        <v>16997.900000000001</v>
      </c>
      <c r="H2109" s="72">
        <v>1437172.45</v>
      </c>
      <c r="I2109" s="54" t="s">
        <v>265</v>
      </c>
      <c r="J2109" s="54" t="s">
        <v>616</v>
      </c>
      <c r="K2109" s="54" t="s">
        <v>10244</v>
      </c>
      <c r="L2109" s="54" t="s">
        <v>10247</v>
      </c>
      <c r="M2109" s="54" t="s">
        <v>10246</v>
      </c>
      <c r="N2109" s="54" t="s">
        <v>256</v>
      </c>
      <c r="O2109" s="54" t="s">
        <v>256</v>
      </c>
      <c r="P2109" s="54" t="s">
        <v>452</v>
      </c>
      <c r="Q2109" s="54" t="s">
        <v>256</v>
      </c>
      <c r="R2109" s="54" t="s">
        <v>431</v>
      </c>
      <c r="S2109" s="71"/>
      <c r="T2109" s="54" t="s">
        <v>256</v>
      </c>
      <c r="U2109" s="71">
        <v>44469</v>
      </c>
      <c r="V2109" s="54" t="s">
        <v>256</v>
      </c>
      <c r="W2109" t="str">
        <f t="shared" si="32"/>
        <v>Sep-21</v>
      </c>
    </row>
    <row r="2110" spans="1:23" x14ac:dyDescent="0.25">
      <c r="A2110" s="54" t="s">
        <v>318</v>
      </c>
      <c r="B2110" s="54" t="s">
        <v>428</v>
      </c>
      <c r="C2110" s="54" t="s">
        <v>263</v>
      </c>
      <c r="D2110" s="54" t="s">
        <v>429</v>
      </c>
      <c r="E2110" s="54" t="s">
        <v>10248</v>
      </c>
      <c r="F2110" s="71">
        <v>44469</v>
      </c>
      <c r="G2110" s="72">
        <v>11311.15</v>
      </c>
      <c r="H2110" s="72">
        <v>952964.39</v>
      </c>
      <c r="I2110" s="54" t="s">
        <v>265</v>
      </c>
      <c r="J2110" s="54" t="s">
        <v>616</v>
      </c>
      <c r="K2110" s="54" t="s">
        <v>10249</v>
      </c>
      <c r="L2110" s="54" t="s">
        <v>10250</v>
      </c>
      <c r="M2110" s="54" t="s">
        <v>10248</v>
      </c>
      <c r="N2110" s="54" t="s">
        <v>256</v>
      </c>
      <c r="O2110" s="54" t="s">
        <v>256</v>
      </c>
      <c r="P2110" s="54" t="s">
        <v>452</v>
      </c>
      <c r="Q2110" s="54" t="s">
        <v>256</v>
      </c>
      <c r="R2110" s="54" t="s">
        <v>431</v>
      </c>
      <c r="S2110" s="71"/>
      <c r="T2110" s="54" t="s">
        <v>256</v>
      </c>
      <c r="U2110" s="71">
        <v>44469</v>
      </c>
      <c r="V2110" s="54" t="s">
        <v>256</v>
      </c>
      <c r="W2110" t="str">
        <f t="shared" si="32"/>
        <v>Sep-21</v>
      </c>
    </row>
    <row r="2111" spans="1:23" x14ac:dyDescent="0.25">
      <c r="A2111" s="54" t="s">
        <v>318</v>
      </c>
      <c r="B2111" s="54" t="s">
        <v>428</v>
      </c>
      <c r="C2111" s="54" t="s">
        <v>263</v>
      </c>
      <c r="D2111" s="54" t="s">
        <v>429</v>
      </c>
      <c r="E2111" s="54" t="s">
        <v>10251</v>
      </c>
      <c r="F2111" s="71">
        <v>44468</v>
      </c>
      <c r="G2111" s="72">
        <v>25564.21</v>
      </c>
      <c r="H2111" s="72">
        <v>2153784.69</v>
      </c>
      <c r="I2111" s="54" t="s">
        <v>265</v>
      </c>
      <c r="J2111" s="54" t="s">
        <v>618</v>
      </c>
      <c r="K2111" s="54" t="s">
        <v>10252</v>
      </c>
      <c r="L2111" s="54" t="s">
        <v>10253</v>
      </c>
      <c r="M2111" s="54" t="s">
        <v>10251</v>
      </c>
      <c r="N2111" s="54" t="s">
        <v>256</v>
      </c>
      <c r="O2111" s="54" t="s">
        <v>256</v>
      </c>
      <c r="P2111" s="54" t="s">
        <v>439</v>
      </c>
      <c r="Q2111" s="54" t="s">
        <v>256</v>
      </c>
      <c r="R2111" s="54" t="s">
        <v>431</v>
      </c>
      <c r="S2111" s="71"/>
      <c r="T2111" s="54" t="s">
        <v>256</v>
      </c>
      <c r="U2111" s="71">
        <v>44468</v>
      </c>
      <c r="V2111" s="54" t="s">
        <v>256</v>
      </c>
      <c r="W2111" t="str">
        <f t="shared" si="32"/>
        <v>Sep-21</v>
      </c>
    </row>
    <row r="2112" spans="1:23" x14ac:dyDescent="0.25">
      <c r="A2112" s="54" t="s">
        <v>318</v>
      </c>
      <c r="B2112" s="54" t="s">
        <v>428</v>
      </c>
      <c r="C2112" s="54" t="s">
        <v>263</v>
      </c>
      <c r="D2112" s="54" t="s">
        <v>429</v>
      </c>
      <c r="E2112" s="54" t="s">
        <v>10254</v>
      </c>
      <c r="F2112" s="71">
        <v>44451</v>
      </c>
      <c r="G2112" s="72">
        <v>106651.04</v>
      </c>
      <c r="H2112" s="72">
        <v>8985350.1199999992</v>
      </c>
      <c r="I2112" s="54" t="s">
        <v>265</v>
      </c>
      <c r="J2112" s="54" t="s">
        <v>618</v>
      </c>
      <c r="K2112" s="54" t="s">
        <v>10255</v>
      </c>
      <c r="L2112" s="54" t="s">
        <v>10256</v>
      </c>
      <c r="M2112" s="54" t="s">
        <v>10254</v>
      </c>
      <c r="N2112" s="54" t="s">
        <v>256</v>
      </c>
      <c r="O2112" s="54" t="s">
        <v>256</v>
      </c>
      <c r="P2112" s="54" t="s">
        <v>439</v>
      </c>
      <c r="Q2112" s="54" t="s">
        <v>256</v>
      </c>
      <c r="R2112" s="54" t="s">
        <v>431</v>
      </c>
      <c r="S2112" s="71"/>
      <c r="T2112" s="54" t="s">
        <v>256</v>
      </c>
      <c r="U2112" s="71">
        <v>44451</v>
      </c>
      <c r="V2112" s="54" t="s">
        <v>256</v>
      </c>
      <c r="W2112" t="str">
        <f t="shared" si="32"/>
        <v>Sep-21</v>
      </c>
    </row>
    <row r="2113" spans="1:23" x14ac:dyDescent="0.25">
      <c r="A2113" s="54" t="s">
        <v>317</v>
      </c>
      <c r="B2113" s="54" t="s">
        <v>428</v>
      </c>
      <c r="C2113" s="54" t="s">
        <v>263</v>
      </c>
      <c r="D2113" s="54" t="s">
        <v>429</v>
      </c>
      <c r="E2113" s="54" t="s">
        <v>10257</v>
      </c>
      <c r="F2113" s="71">
        <v>44462</v>
      </c>
      <c r="G2113" s="72">
        <v>214.31</v>
      </c>
      <c r="H2113" s="72">
        <v>18055.62</v>
      </c>
      <c r="I2113" s="54" t="s">
        <v>265</v>
      </c>
      <c r="J2113" s="54" t="s">
        <v>331</v>
      </c>
      <c r="K2113" s="54" t="s">
        <v>10258</v>
      </c>
      <c r="L2113" s="54" t="s">
        <v>10259</v>
      </c>
      <c r="M2113" s="54" t="s">
        <v>10257</v>
      </c>
      <c r="N2113" s="54" t="s">
        <v>256</v>
      </c>
      <c r="O2113" s="54" t="s">
        <v>256</v>
      </c>
      <c r="P2113" s="54" t="s">
        <v>289</v>
      </c>
      <c r="Q2113" s="54" t="s">
        <v>256</v>
      </c>
      <c r="R2113" s="54" t="s">
        <v>431</v>
      </c>
      <c r="S2113" s="71"/>
      <c r="T2113" s="54" t="s">
        <v>256</v>
      </c>
      <c r="U2113" s="71">
        <v>44462</v>
      </c>
      <c r="V2113" s="54" t="s">
        <v>256</v>
      </c>
      <c r="W2113" t="str">
        <f t="shared" si="32"/>
        <v>Sep-21</v>
      </c>
    </row>
    <row r="2114" spans="1:23" x14ac:dyDescent="0.25">
      <c r="A2114" s="54" t="s">
        <v>317</v>
      </c>
      <c r="B2114" s="54" t="s">
        <v>428</v>
      </c>
      <c r="C2114" s="54" t="s">
        <v>263</v>
      </c>
      <c r="D2114" s="54" t="s">
        <v>429</v>
      </c>
      <c r="E2114" s="54" t="s">
        <v>10260</v>
      </c>
      <c r="F2114" s="71">
        <v>44455</v>
      </c>
      <c r="G2114" s="72">
        <v>1262.4000000000001</v>
      </c>
      <c r="H2114" s="72">
        <v>106357.2</v>
      </c>
      <c r="I2114" s="54" t="s">
        <v>265</v>
      </c>
      <c r="J2114" s="54" t="s">
        <v>331</v>
      </c>
      <c r="K2114" s="54" t="s">
        <v>10261</v>
      </c>
      <c r="L2114" s="54" t="s">
        <v>10262</v>
      </c>
      <c r="M2114" s="54" t="s">
        <v>10260</v>
      </c>
      <c r="N2114" s="54" t="s">
        <v>256</v>
      </c>
      <c r="O2114" s="54" t="s">
        <v>256</v>
      </c>
      <c r="P2114" s="54" t="s">
        <v>289</v>
      </c>
      <c r="Q2114" s="54" t="s">
        <v>256</v>
      </c>
      <c r="R2114" s="54" t="s">
        <v>431</v>
      </c>
      <c r="S2114" s="71"/>
      <c r="T2114" s="54" t="s">
        <v>256</v>
      </c>
      <c r="U2114" s="71">
        <v>44455</v>
      </c>
      <c r="V2114" s="54" t="s">
        <v>256</v>
      </c>
      <c r="W2114" t="str">
        <f t="shared" ref="W2114:W2177" si="33">TEXT(F2114,"MMM-YY")</f>
        <v>Sep-21</v>
      </c>
    </row>
    <row r="2115" spans="1:23" x14ac:dyDescent="0.25">
      <c r="A2115" s="54" t="s">
        <v>317</v>
      </c>
      <c r="B2115" s="54" t="s">
        <v>428</v>
      </c>
      <c r="C2115" s="54" t="s">
        <v>263</v>
      </c>
      <c r="D2115" s="54" t="s">
        <v>429</v>
      </c>
      <c r="E2115" s="54" t="s">
        <v>10263</v>
      </c>
      <c r="F2115" s="71">
        <v>44452</v>
      </c>
      <c r="G2115" s="72">
        <v>1227.98</v>
      </c>
      <c r="H2115" s="72">
        <v>103457.32</v>
      </c>
      <c r="I2115" s="54" t="s">
        <v>265</v>
      </c>
      <c r="J2115" s="54" t="s">
        <v>331</v>
      </c>
      <c r="K2115" s="54" t="s">
        <v>10261</v>
      </c>
      <c r="L2115" s="54" t="s">
        <v>10264</v>
      </c>
      <c r="M2115" s="54" t="s">
        <v>10263</v>
      </c>
      <c r="N2115" s="54" t="s">
        <v>256</v>
      </c>
      <c r="O2115" s="54" t="s">
        <v>256</v>
      </c>
      <c r="P2115" s="54" t="s">
        <v>289</v>
      </c>
      <c r="Q2115" s="54" t="s">
        <v>256</v>
      </c>
      <c r="R2115" s="54" t="s">
        <v>431</v>
      </c>
      <c r="S2115" s="71"/>
      <c r="T2115" s="54" t="s">
        <v>256</v>
      </c>
      <c r="U2115" s="71">
        <v>44452</v>
      </c>
      <c r="V2115" s="54" t="s">
        <v>256</v>
      </c>
      <c r="W2115" t="str">
        <f t="shared" si="33"/>
        <v>Sep-21</v>
      </c>
    </row>
    <row r="2116" spans="1:23" x14ac:dyDescent="0.25">
      <c r="A2116" s="54" t="s">
        <v>317</v>
      </c>
      <c r="B2116" s="54" t="s">
        <v>428</v>
      </c>
      <c r="C2116" s="54" t="s">
        <v>263</v>
      </c>
      <c r="D2116" s="54" t="s">
        <v>429</v>
      </c>
      <c r="E2116" s="54" t="s">
        <v>10265</v>
      </c>
      <c r="F2116" s="71">
        <v>44469</v>
      </c>
      <c r="G2116" s="72">
        <v>699.58</v>
      </c>
      <c r="H2116" s="72">
        <v>58939.62</v>
      </c>
      <c r="I2116" s="54" t="s">
        <v>265</v>
      </c>
      <c r="J2116" s="54" t="s">
        <v>331</v>
      </c>
      <c r="K2116" s="54" t="s">
        <v>10261</v>
      </c>
      <c r="L2116" s="54" t="s">
        <v>10266</v>
      </c>
      <c r="M2116" s="54" t="s">
        <v>10265</v>
      </c>
      <c r="N2116" s="54" t="s">
        <v>256</v>
      </c>
      <c r="O2116" s="54" t="s">
        <v>256</v>
      </c>
      <c r="P2116" s="54" t="s">
        <v>289</v>
      </c>
      <c r="Q2116" s="54" t="s">
        <v>256</v>
      </c>
      <c r="R2116" s="54" t="s">
        <v>431</v>
      </c>
      <c r="S2116" s="71"/>
      <c r="T2116" s="54" t="s">
        <v>256</v>
      </c>
      <c r="U2116" s="71">
        <v>44469</v>
      </c>
      <c r="V2116" s="54" t="s">
        <v>256</v>
      </c>
      <c r="W2116" t="str">
        <f t="shared" si="33"/>
        <v>Sep-21</v>
      </c>
    </row>
    <row r="2117" spans="1:23" x14ac:dyDescent="0.25">
      <c r="A2117" s="54" t="s">
        <v>317</v>
      </c>
      <c r="B2117" s="54" t="s">
        <v>428</v>
      </c>
      <c r="C2117" s="54" t="s">
        <v>263</v>
      </c>
      <c r="D2117" s="54" t="s">
        <v>429</v>
      </c>
      <c r="E2117" s="54" t="s">
        <v>10267</v>
      </c>
      <c r="F2117" s="71">
        <v>44447</v>
      </c>
      <c r="G2117" s="72">
        <v>419.59</v>
      </c>
      <c r="H2117" s="72">
        <v>35350.46</v>
      </c>
      <c r="I2117" s="54" t="s">
        <v>265</v>
      </c>
      <c r="J2117" s="54" t="s">
        <v>331</v>
      </c>
      <c r="K2117" s="54" t="s">
        <v>10268</v>
      </c>
      <c r="L2117" s="54" t="s">
        <v>10269</v>
      </c>
      <c r="M2117" s="54" t="s">
        <v>10267</v>
      </c>
      <c r="N2117" s="54" t="s">
        <v>256</v>
      </c>
      <c r="O2117" s="54" t="s">
        <v>256</v>
      </c>
      <c r="P2117" s="54" t="s">
        <v>289</v>
      </c>
      <c r="Q2117" s="54" t="s">
        <v>256</v>
      </c>
      <c r="R2117" s="54" t="s">
        <v>431</v>
      </c>
      <c r="S2117" s="71"/>
      <c r="T2117" s="54" t="s">
        <v>256</v>
      </c>
      <c r="U2117" s="71">
        <v>44447</v>
      </c>
      <c r="V2117" s="54" t="s">
        <v>256</v>
      </c>
      <c r="W2117" t="str">
        <f t="shared" si="33"/>
        <v>Sep-21</v>
      </c>
    </row>
    <row r="2118" spans="1:23" x14ac:dyDescent="0.25">
      <c r="A2118" s="54" t="s">
        <v>317</v>
      </c>
      <c r="B2118" s="54" t="s">
        <v>428</v>
      </c>
      <c r="C2118" s="54" t="s">
        <v>263</v>
      </c>
      <c r="D2118" s="54" t="s">
        <v>429</v>
      </c>
      <c r="E2118" s="54" t="s">
        <v>10270</v>
      </c>
      <c r="F2118" s="71">
        <v>44447</v>
      </c>
      <c r="G2118" s="72">
        <v>433.19</v>
      </c>
      <c r="H2118" s="72">
        <v>36496.26</v>
      </c>
      <c r="I2118" s="54" t="s">
        <v>265</v>
      </c>
      <c r="J2118" s="54" t="s">
        <v>331</v>
      </c>
      <c r="K2118" s="54" t="s">
        <v>10268</v>
      </c>
      <c r="L2118" s="54" t="s">
        <v>10271</v>
      </c>
      <c r="M2118" s="54" t="s">
        <v>10270</v>
      </c>
      <c r="N2118" s="54" t="s">
        <v>256</v>
      </c>
      <c r="O2118" s="54" t="s">
        <v>256</v>
      </c>
      <c r="P2118" s="54" t="s">
        <v>289</v>
      </c>
      <c r="Q2118" s="54" t="s">
        <v>256</v>
      </c>
      <c r="R2118" s="54" t="s">
        <v>431</v>
      </c>
      <c r="S2118" s="71"/>
      <c r="T2118" s="54" t="s">
        <v>256</v>
      </c>
      <c r="U2118" s="71">
        <v>44447</v>
      </c>
      <c r="V2118" s="54" t="s">
        <v>256</v>
      </c>
      <c r="W2118" t="str">
        <f t="shared" si="33"/>
        <v>Sep-21</v>
      </c>
    </row>
    <row r="2119" spans="1:23" x14ac:dyDescent="0.25">
      <c r="A2119" s="54" t="s">
        <v>317</v>
      </c>
      <c r="B2119" s="54" t="s">
        <v>428</v>
      </c>
      <c r="C2119" s="54" t="s">
        <v>263</v>
      </c>
      <c r="D2119" s="54" t="s">
        <v>429</v>
      </c>
      <c r="E2119" s="54" t="s">
        <v>10272</v>
      </c>
      <c r="F2119" s="71">
        <v>44447</v>
      </c>
      <c r="G2119" s="72">
        <v>2153.1999999999998</v>
      </c>
      <c r="H2119" s="72">
        <v>181407.1</v>
      </c>
      <c r="I2119" s="54" t="s">
        <v>265</v>
      </c>
      <c r="J2119" s="54" t="s">
        <v>331</v>
      </c>
      <c r="K2119" s="54" t="s">
        <v>10268</v>
      </c>
      <c r="L2119" s="54" t="s">
        <v>10273</v>
      </c>
      <c r="M2119" s="54" t="s">
        <v>10272</v>
      </c>
      <c r="N2119" s="54" t="s">
        <v>256</v>
      </c>
      <c r="O2119" s="54" t="s">
        <v>256</v>
      </c>
      <c r="P2119" s="54" t="s">
        <v>289</v>
      </c>
      <c r="Q2119" s="54" t="s">
        <v>256</v>
      </c>
      <c r="R2119" s="54" t="s">
        <v>431</v>
      </c>
      <c r="S2119" s="71"/>
      <c r="T2119" s="54" t="s">
        <v>256</v>
      </c>
      <c r="U2119" s="71">
        <v>44447</v>
      </c>
      <c r="V2119" s="54" t="s">
        <v>256</v>
      </c>
      <c r="W2119" t="str">
        <f t="shared" si="33"/>
        <v>Sep-21</v>
      </c>
    </row>
    <row r="2120" spans="1:23" x14ac:dyDescent="0.25">
      <c r="A2120" s="54" t="s">
        <v>317</v>
      </c>
      <c r="B2120" s="54" t="s">
        <v>428</v>
      </c>
      <c r="C2120" s="54" t="s">
        <v>263</v>
      </c>
      <c r="D2120" s="54" t="s">
        <v>429</v>
      </c>
      <c r="E2120" s="54" t="s">
        <v>10274</v>
      </c>
      <c r="F2120" s="71">
        <v>44458</v>
      </c>
      <c r="G2120" s="72">
        <v>155.35</v>
      </c>
      <c r="H2120" s="72">
        <v>13088.24</v>
      </c>
      <c r="I2120" s="54" t="s">
        <v>265</v>
      </c>
      <c r="J2120" s="54" t="s">
        <v>331</v>
      </c>
      <c r="K2120" s="54" t="s">
        <v>10275</v>
      </c>
      <c r="L2120" s="54" t="s">
        <v>10276</v>
      </c>
      <c r="M2120" s="54" t="s">
        <v>10274</v>
      </c>
      <c r="N2120" s="54" t="s">
        <v>256</v>
      </c>
      <c r="O2120" s="54" t="s">
        <v>256</v>
      </c>
      <c r="P2120" s="54" t="s">
        <v>289</v>
      </c>
      <c r="Q2120" s="54" t="s">
        <v>256</v>
      </c>
      <c r="R2120" s="54" t="s">
        <v>431</v>
      </c>
      <c r="S2120" s="71"/>
      <c r="T2120" s="54" t="s">
        <v>256</v>
      </c>
      <c r="U2120" s="71">
        <v>44458</v>
      </c>
      <c r="V2120" s="54" t="s">
        <v>256</v>
      </c>
      <c r="W2120" t="str">
        <f t="shared" si="33"/>
        <v>Sep-21</v>
      </c>
    </row>
    <row r="2121" spans="1:23" x14ac:dyDescent="0.25">
      <c r="A2121" s="54" t="s">
        <v>317</v>
      </c>
      <c r="B2121" s="54" t="s">
        <v>428</v>
      </c>
      <c r="C2121" s="54" t="s">
        <v>263</v>
      </c>
      <c r="D2121" s="54" t="s">
        <v>429</v>
      </c>
      <c r="E2121" s="54" t="s">
        <v>10277</v>
      </c>
      <c r="F2121" s="71">
        <v>44447</v>
      </c>
      <c r="G2121" s="72">
        <v>460.42</v>
      </c>
      <c r="H2121" s="72">
        <v>38790.39</v>
      </c>
      <c r="I2121" s="54" t="s">
        <v>265</v>
      </c>
      <c r="J2121" s="54" t="s">
        <v>331</v>
      </c>
      <c r="K2121" s="54" t="s">
        <v>10278</v>
      </c>
      <c r="L2121" s="54" t="s">
        <v>10279</v>
      </c>
      <c r="M2121" s="54" t="s">
        <v>10277</v>
      </c>
      <c r="N2121" s="54" t="s">
        <v>256</v>
      </c>
      <c r="O2121" s="54" t="s">
        <v>256</v>
      </c>
      <c r="P2121" s="54" t="s">
        <v>289</v>
      </c>
      <c r="Q2121" s="54" t="s">
        <v>256</v>
      </c>
      <c r="R2121" s="54" t="s">
        <v>431</v>
      </c>
      <c r="S2121" s="71"/>
      <c r="T2121" s="54" t="s">
        <v>256</v>
      </c>
      <c r="U2121" s="71">
        <v>44447</v>
      </c>
      <c r="V2121" s="54" t="s">
        <v>256</v>
      </c>
      <c r="W2121" t="str">
        <f t="shared" si="33"/>
        <v>Sep-21</v>
      </c>
    </row>
    <row r="2122" spans="1:23" x14ac:dyDescent="0.25">
      <c r="A2122" s="54" t="s">
        <v>317</v>
      </c>
      <c r="B2122" s="54" t="s">
        <v>428</v>
      </c>
      <c r="C2122" s="54" t="s">
        <v>263</v>
      </c>
      <c r="D2122" s="54" t="s">
        <v>429</v>
      </c>
      <c r="E2122" s="54" t="s">
        <v>10280</v>
      </c>
      <c r="F2122" s="71">
        <v>44458</v>
      </c>
      <c r="G2122" s="72">
        <v>1055.54</v>
      </c>
      <c r="H2122" s="72">
        <v>88929.25</v>
      </c>
      <c r="I2122" s="54" t="s">
        <v>265</v>
      </c>
      <c r="J2122" s="54" t="s">
        <v>331</v>
      </c>
      <c r="K2122" s="54" t="s">
        <v>10281</v>
      </c>
      <c r="L2122" s="54" t="s">
        <v>10282</v>
      </c>
      <c r="M2122" s="54" t="s">
        <v>10280</v>
      </c>
      <c r="N2122" s="54" t="s">
        <v>256</v>
      </c>
      <c r="O2122" s="54" t="s">
        <v>256</v>
      </c>
      <c r="P2122" s="54" t="s">
        <v>289</v>
      </c>
      <c r="Q2122" s="54" t="s">
        <v>256</v>
      </c>
      <c r="R2122" s="54" t="s">
        <v>431</v>
      </c>
      <c r="S2122" s="71"/>
      <c r="T2122" s="54" t="s">
        <v>256</v>
      </c>
      <c r="U2122" s="71">
        <v>44458</v>
      </c>
      <c r="V2122" s="54" t="s">
        <v>256</v>
      </c>
      <c r="W2122" t="str">
        <f t="shared" si="33"/>
        <v>Sep-21</v>
      </c>
    </row>
    <row r="2123" spans="1:23" x14ac:dyDescent="0.25">
      <c r="A2123" s="54" t="s">
        <v>317</v>
      </c>
      <c r="B2123" s="54" t="s">
        <v>428</v>
      </c>
      <c r="C2123" s="54" t="s">
        <v>263</v>
      </c>
      <c r="D2123" s="54" t="s">
        <v>429</v>
      </c>
      <c r="E2123" s="54" t="s">
        <v>10283</v>
      </c>
      <c r="F2123" s="71">
        <v>44458</v>
      </c>
      <c r="G2123" s="72">
        <v>132.96</v>
      </c>
      <c r="H2123" s="72">
        <v>11201.88</v>
      </c>
      <c r="I2123" s="54" t="s">
        <v>265</v>
      </c>
      <c r="J2123" s="54" t="s">
        <v>331</v>
      </c>
      <c r="K2123" s="54" t="s">
        <v>10281</v>
      </c>
      <c r="L2123" s="54" t="s">
        <v>10284</v>
      </c>
      <c r="M2123" s="54" t="s">
        <v>10283</v>
      </c>
      <c r="N2123" s="54" t="s">
        <v>256</v>
      </c>
      <c r="O2123" s="54" t="s">
        <v>256</v>
      </c>
      <c r="P2123" s="54" t="s">
        <v>289</v>
      </c>
      <c r="Q2123" s="54" t="s">
        <v>256</v>
      </c>
      <c r="R2123" s="54" t="s">
        <v>431</v>
      </c>
      <c r="S2123" s="71"/>
      <c r="T2123" s="54" t="s">
        <v>256</v>
      </c>
      <c r="U2123" s="71">
        <v>44458</v>
      </c>
      <c r="V2123" s="54" t="s">
        <v>256</v>
      </c>
      <c r="W2123" t="str">
        <f t="shared" si="33"/>
        <v>Sep-21</v>
      </c>
    </row>
    <row r="2124" spans="1:23" x14ac:dyDescent="0.25">
      <c r="A2124" s="54" t="s">
        <v>317</v>
      </c>
      <c r="B2124" s="54" t="s">
        <v>428</v>
      </c>
      <c r="C2124" s="54" t="s">
        <v>263</v>
      </c>
      <c r="D2124" s="54" t="s">
        <v>429</v>
      </c>
      <c r="E2124" s="54" t="s">
        <v>10285</v>
      </c>
      <c r="F2124" s="71">
        <v>44458</v>
      </c>
      <c r="G2124" s="72">
        <v>521.84</v>
      </c>
      <c r="H2124" s="72">
        <v>43965.02</v>
      </c>
      <c r="I2124" s="54" t="s">
        <v>265</v>
      </c>
      <c r="J2124" s="54" t="s">
        <v>331</v>
      </c>
      <c r="K2124" s="54" t="s">
        <v>10281</v>
      </c>
      <c r="L2124" s="54" t="s">
        <v>10286</v>
      </c>
      <c r="M2124" s="54" t="s">
        <v>10285</v>
      </c>
      <c r="N2124" s="54" t="s">
        <v>256</v>
      </c>
      <c r="O2124" s="54" t="s">
        <v>256</v>
      </c>
      <c r="P2124" s="54" t="s">
        <v>289</v>
      </c>
      <c r="Q2124" s="54" t="s">
        <v>256</v>
      </c>
      <c r="R2124" s="54" t="s">
        <v>431</v>
      </c>
      <c r="S2124" s="71"/>
      <c r="T2124" s="54" t="s">
        <v>256</v>
      </c>
      <c r="U2124" s="71">
        <v>44458</v>
      </c>
      <c r="V2124" s="54" t="s">
        <v>256</v>
      </c>
      <c r="W2124" t="str">
        <f t="shared" si="33"/>
        <v>Sep-21</v>
      </c>
    </row>
    <row r="2125" spans="1:23" x14ac:dyDescent="0.25">
      <c r="A2125" s="54" t="s">
        <v>317</v>
      </c>
      <c r="B2125" s="54" t="s">
        <v>428</v>
      </c>
      <c r="C2125" s="54" t="s">
        <v>263</v>
      </c>
      <c r="D2125" s="54" t="s">
        <v>429</v>
      </c>
      <c r="E2125" s="54" t="s">
        <v>10287</v>
      </c>
      <c r="F2125" s="71">
        <v>44458</v>
      </c>
      <c r="G2125" s="72">
        <v>510.71</v>
      </c>
      <c r="H2125" s="72">
        <v>43027.32</v>
      </c>
      <c r="I2125" s="54" t="s">
        <v>265</v>
      </c>
      <c r="J2125" s="54" t="s">
        <v>331</v>
      </c>
      <c r="K2125" s="54" t="s">
        <v>10281</v>
      </c>
      <c r="L2125" s="54" t="s">
        <v>10288</v>
      </c>
      <c r="M2125" s="54" t="s">
        <v>10287</v>
      </c>
      <c r="N2125" s="54" t="s">
        <v>256</v>
      </c>
      <c r="O2125" s="54" t="s">
        <v>256</v>
      </c>
      <c r="P2125" s="54" t="s">
        <v>289</v>
      </c>
      <c r="Q2125" s="54" t="s">
        <v>256</v>
      </c>
      <c r="R2125" s="54" t="s">
        <v>431</v>
      </c>
      <c r="S2125" s="71"/>
      <c r="T2125" s="54" t="s">
        <v>256</v>
      </c>
      <c r="U2125" s="71">
        <v>44458</v>
      </c>
      <c r="V2125" s="54" t="s">
        <v>256</v>
      </c>
      <c r="W2125" t="str">
        <f t="shared" si="33"/>
        <v>Sep-21</v>
      </c>
    </row>
    <row r="2126" spans="1:23" x14ac:dyDescent="0.25">
      <c r="A2126" s="54" t="s">
        <v>317</v>
      </c>
      <c r="B2126" s="54" t="s">
        <v>428</v>
      </c>
      <c r="C2126" s="54" t="s">
        <v>263</v>
      </c>
      <c r="D2126" s="54" t="s">
        <v>429</v>
      </c>
      <c r="E2126" s="54" t="s">
        <v>10289</v>
      </c>
      <c r="F2126" s="71">
        <v>44469</v>
      </c>
      <c r="G2126" s="72">
        <v>135.54</v>
      </c>
      <c r="H2126" s="72">
        <v>11419.25</v>
      </c>
      <c r="I2126" s="54" t="s">
        <v>265</v>
      </c>
      <c r="J2126" s="54" t="s">
        <v>331</v>
      </c>
      <c r="K2126" s="54" t="s">
        <v>10281</v>
      </c>
      <c r="L2126" s="54" t="s">
        <v>10290</v>
      </c>
      <c r="M2126" s="54" t="s">
        <v>10289</v>
      </c>
      <c r="N2126" s="54" t="s">
        <v>256</v>
      </c>
      <c r="O2126" s="54" t="s">
        <v>256</v>
      </c>
      <c r="P2126" s="54" t="s">
        <v>289</v>
      </c>
      <c r="Q2126" s="54" t="s">
        <v>256</v>
      </c>
      <c r="R2126" s="54" t="s">
        <v>431</v>
      </c>
      <c r="S2126" s="71"/>
      <c r="T2126" s="54" t="s">
        <v>256</v>
      </c>
      <c r="U2126" s="71">
        <v>44469</v>
      </c>
      <c r="V2126" s="54" t="s">
        <v>256</v>
      </c>
      <c r="W2126" t="str">
        <f t="shared" si="33"/>
        <v>Sep-21</v>
      </c>
    </row>
    <row r="2127" spans="1:23" x14ac:dyDescent="0.25">
      <c r="A2127" s="54" t="s">
        <v>317</v>
      </c>
      <c r="B2127" s="54" t="s">
        <v>428</v>
      </c>
      <c r="C2127" s="54" t="s">
        <v>263</v>
      </c>
      <c r="D2127" s="54" t="s">
        <v>429</v>
      </c>
      <c r="E2127" s="54" t="s">
        <v>10291</v>
      </c>
      <c r="F2127" s="71">
        <v>44452</v>
      </c>
      <c r="G2127" s="72">
        <v>9573.85</v>
      </c>
      <c r="H2127" s="72">
        <v>806596.86</v>
      </c>
      <c r="I2127" s="54" t="s">
        <v>265</v>
      </c>
      <c r="J2127" s="54" t="s">
        <v>331</v>
      </c>
      <c r="K2127" s="54" t="s">
        <v>10292</v>
      </c>
      <c r="L2127" s="54" t="s">
        <v>10293</v>
      </c>
      <c r="M2127" s="54" t="s">
        <v>10291</v>
      </c>
      <c r="N2127" s="54" t="s">
        <v>256</v>
      </c>
      <c r="O2127" s="54" t="s">
        <v>256</v>
      </c>
      <c r="P2127" s="54" t="s">
        <v>289</v>
      </c>
      <c r="Q2127" s="54" t="s">
        <v>256</v>
      </c>
      <c r="R2127" s="54" t="s">
        <v>431</v>
      </c>
      <c r="S2127" s="71"/>
      <c r="T2127" s="54" t="s">
        <v>256</v>
      </c>
      <c r="U2127" s="71">
        <v>44452</v>
      </c>
      <c r="V2127" s="54" t="s">
        <v>256</v>
      </c>
      <c r="W2127" t="str">
        <f t="shared" si="33"/>
        <v>Sep-21</v>
      </c>
    </row>
    <row r="2128" spans="1:23" x14ac:dyDescent="0.25">
      <c r="A2128" s="54" t="s">
        <v>317</v>
      </c>
      <c r="B2128" s="54" t="s">
        <v>428</v>
      </c>
      <c r="C2128" s="54" t="s">
        <v>263</v>
      </c>
      <c r="D2128" s="54" t="s">
        <v>429</v>
      </c>
      <c r="E2128" s="54" t="s">
        <v>10294</v>
      </c>
      <c r="F2128" s="71">
        <v>44458</v>
      </c>
      <c r="G2128" s="72">
        <v>2950.34</v>
      </c>
      <c r="H2128" s="72">
        <v>248566.15</v>
      </c>
      <c r="I2128" s="54" t="s">
        <v>265</v>
      </c>
      <c r="J2128" s="54" t="s">
        <v>331</v>
      </c>
      <c r="K2128" s="54" t="s">
        <v>10295</v>
      </c>
      <c r="L2128" s="54" t="s">
        <v>10296</v>
      </c>
      <c r="M2128" s="54" t="s">
        <v>10294</v>
      </c>
      <c r="N2128" s="54" t="s">
        <v>256</v>
      </c>
      <c r="O2128" s="54" t="s">
        <v>256</v>
      </c>
      <c r="P2128" s="54" t="s">
        <v>289</v>
      </c>
      <c r="Q2128" s="54" t="s">
        <v>256</v>
      </c>
      <c r="R2128" s="54" t="s">
        <v>431</v>
      </c>
      <c r="S2128" s="71"/>
      <c r="T2128" s="54" t="s">
        <v>256</v>
      </c>
      <c r="U2128" s="71">
        <v>44458</v>
      </c>
      <c r="V2128" s="54" t="s">
        <v>256</v>
      </c>
      <c r="W2128" t="str">
        <f t="shared" si="33"/>
        <v>Sep-21</v>
      </c>
    </row>
    <row r="2129" spans="1:23" x14ac:dyDescent="0.25">
      <c r="A2129" s="54" t="s">
        <v>317</v>
      </c>
      <c r="B2129" s="54" t="s">
        <v>428</v>
      </c>
      <c r="C2129" s="54" t="s">
        <v>263</v>
      </c>
      <c r="D2129" s="54" t="s">
        <v>429</v>
      </c>
      <c r="E2129" s="54" t="s">
        <v>10297</v>
      </c>
      <c r="F2129" s="71">
        <v>44469</v>
      </c>
      <c r="G2129" s="72">
        <v>1476.99</v>
      </c>
      <c r="H2129" s="72">
        <v>124436.41</v>
      </c>
      <c r="I2129" s="54" t="s">
        <v>265</v>
      </c>
      <c r="J2129" s="54" t="s">
        <v>331</v>
      </c>
      <c r="K2129" s="54" t="s">
        <v>10298</v>
      </c>
      <c r="L2129" s="54" t="s">
        <v>10299</v>
      </c>
      <c r="M2129" s="54" t="s">
        <v>10297</v>
      </c>
      <c r="N2129" s="54" t="s">
        <v>256</v>
      </c>
      <c r="O2129" s="54" t="s">
        <v>256</v>
      </c>
      <c r="P2129" s="54" t="s">
        <v>289</v>
      </c>
      <c r="Q2129" s="54" t="s">
        <v>256</v>
      </c>
      <c r="R2129" s="54" t="s">
        <v>431</v>
      </c>
      <c r="S2129" s="71"/>
      <c r="T2129" s="54" t="s">
        <v>256</v>
      </c>
      <c r="U2129" s="71">
        <v>44469</v>
      </c>
      <c r="V2129" s="54" t="s">
        <v>256</v>
      </c>
      <c r="W2129" t="str">
        <f t="shared" si="33"/>
        <v>Sep-21</v>
      </c>
    </row>
    <row r="2130" spans="1:23" x14ac:dyDescent="0.25">
      <c r="A2130" s="54" t="s">
        <v>317</v>
      </c>
      <c r="B2130" s="54" t="s">
        <v>428</v>
      </c>
      <c r="C2130" s="54" t="s">
        <v>263</v>
      </c>
      <c r="D2130" s="54" t="s">
        <v>429</v>
      </c>
      <c r="E2130" s="54" t="s">
        <v>10300</v>
      </c>
      <c r="F2130" s="71">
        <v>44461</v>
      </c>
      <c r="G2130" s="72">
        <v>2536.64</v>
      </c>
      <c r="H2130" s="72">
        <v>213711.92</v>
      </c>
      <c r="I2130" s="54" t="s">
        <v>265</v>
      </c>
      <c r="J2130" s="54" t="s">
        <v>331</v>
      </c>
      <c r="K2130" s="54" t="s">
        <v>10301</v>
      </c>
      <c r="L2130" s="54" t="s">
        <v>10302</v>
      </c>
      <c r="M2130" s="54" t="s">
        <v>10300</v>
      </c>
      <c r="N2130" s="54" t="s">
        <v>256</v>
      </c>
      <c r="O2130" s="54" t="s">
        <v>256</v>
      </c>
      <c r="P2130" s="54" t="s">
        <v>289</v>
      </c>
      <c r="Q2130" s="54" t="s">
        <v>256</v>
      </c>
      <c r="R2130" s="54" t="s">
        <v>431</v>
      </c>
      <c r="S2130" s="71"/>
      <c r="T2130" s="54" t="s">
        <v>256</v>
      </c>
      <c r="U2130" s="71">
        <v>44461</v>
      </c>
      <c r="V2130" s="54" t="s">
        <v>256</v>
      </c>
      <c r="W2130" t="str">
        <f t="shared" si="33"/>
        <v>Sep-21</v>
      </c>
    </row>
    <row r="2131" spans="1:23" x14ac:dyDescent="0.25">
      <c r="A2131" s="54" t="s">
        <v>317</v>
      </c>
      <c r="B2131" s="54" t="s">
        <v>428</v>
      </c>
      <c r="C2131" s="54" t="s">
        <v>263</v>
      </c>
      <c r="D2131" s="54" t="s">
        <v>429</v>
      </c>
      <c r="E2131" s="54" t="s">
        <v>10303</v>
      </c>
      <c r="F2131" s="71">
        <v>44461</v>
      </c>
      <c r="G2131" s="72">
        <v>15953.22</v>
      </c>
      <c r="H2131" s="72">
        <v>1344058.79</v>
      </c>
      <c r="I2131" s="54" t="s">
        <v>265</v>
      </c>
      <c r="J2131" s="54" t="s">
        <v>331</v>
      </c>
      <c r="K2131" s="54" t="s">
        <v>10304</v>
      </c>
      <c r="L2131" s="54" t="s">
        <v>10305</v>
      </c>
      <c r="M2131" s="54" t="s">
        <v>10303</v>
      </c>
      <c r="N2131" s="54" t="s">
        <v>256</v>
      </c>
      <c r="O2131" s="54" t="s">
        <v>256</v>
      </c>
      <c r="P2131" s="54" t="s">
        <v>289</v>
      </c>
      <c r="Q2131" s="54" t="s">
        <v>256</v>
      </c>
      <c r="R2131" s="54" t="s">
        <v>431</v>
      </c>
      <c r="S2131" s="71"/>
      <c r="T2131" s="54" t="s">
        <v>256</v>
      </c>
      <c r="U2131" s="71">
        <v>44461</v>
      </c>
      <c r="V2131" s="54" t="s">
        <v>256</v>
      </c>
      <c r="W2131" t="str">
        <f t="shared" si="33"/>
        <v>Sep-21</v>
      </c>
    </row>
    <row r="2132" spans="1:23" x14ac:dyDescent="0.25">
      <c r="A2132" s="54" t="s">
        <v>317</v>
      </c>
      <c r="B2132" s="54" t="s">
        <v>428</v>
      </c>
      <c r="C2132" s="54" t="s">
        <v>263</v>
      </c>
      <c r="D2132" s="54" t="s">
        <v>429</v>
      </c>
      <c r="E2132" s="54" t="s">
        <v>10306</v>
      </c>
      <c r="F2132" s="71">
        <v>44466</v>
      </c>
      <c r="G2132" s="72">
        <v>2691.39</v>
      </c>
      <c r="H2132" s="72">
        <v>226749.61</v>
      </c>
      <c r="I2132" s="54" t="s">
        <v>265</v>
      </c>
      <c r="J2132" s="54" t="s">
        <v>331</v>
      </c>
      <c r="K2132" s="54" t="s">
        <v>10307</v>
      </c>
      <c r="L2132" s="54" t="s">
        <v>10308</v>
      </c>
      <c r="M2132" s="54" t="s">
        <v>10306</v>
      </c>
      <c r="N2132" s="54" t="s">
        <v>256</v>
      </c>
      <c r="O2132" s="54" t="s">
        <v>256</v>
      </c>
      <c r="P2132" s="54" t="s">
        <v>289</v>
      </c>
      <c r="Q2132" s="54" t="s">
        <v>256</v>
      </c>
      <c r="R2132" s="54" t="s">
        <v>431</v>
      </c>
      <c r="S2132" s="71"/>
      <c r="T2132" s="54" t="s">
        <v>256</v>
      </c>
      <c r="U2132" s="71">
        <v>44466</v>
      </c>
      <c r="V2132" s="54" t="s">
        <v>256</v>
      </c>
      <c r="W2132" t="str">
        <f t="shared" si="33"/>
        <v>Sep-21</v>
      </c>
    </row>
    <row r="2133" spans="1:23" x14ac:dyDescent="0.25">
      <c r="A2133" s="54" t="s">
        <v>317</v>
      </c>
      <c r="B2133" s="54" t="s">
        <v>428</v>
      </c>
      <c r="C2133" s="54" t="s">
        <v>263</v>
      </c>
      <c r="D2133" s="54" t="s">
        <v>429</v>
      </c>
      <c r="E2133" s="54" t="s">
        <v>10309</v>
      </c>
      <c r="F2133" s="71">
        <v>44469</v>
      </c>
      <c r="G2133" s="72">
        <v>1025.1199999999999</v>
      </c>
      <c r="H2133" s="72">
        <v>86673.9</v>
      </c>
      <c r="I2133" s="54" t="s">
        <v>265</v>
      </c>
      <c r="J2133" s="54" t="s">
        <v>331</v>
      </c>
      <c r="K2133" s="54" t="s">
        <v>10310</v>
      </c>
      <c r="L2133" s="54" t="s">
        <v>10311</v>
      </c>
      <c r="M2133" s="54" t="s">
        <v>10309</v>
      </c>
      <c r="N2133" s="54" t="s">
        <v>256</v>
      </c>
      <c r="O2133" s="54" t="s">
        <v>256</v>
      </c>
      <c r="P2133" s="54" t="s">
        <v>289</v>
      </c>
      <c r="Q2133" s="54" t="s">
        <v>256</v>
      </c>
      <c r="R2133" s="54" t="s">
        <v>431</v>
      </c>
      <c r="S2133" s="71"/>
      <c r="T2133" s="54" t="s">
        <v>256</v>
      </c>
      <c r="U2133" s="71">
        <v>44469</v>
      </c>
      <c r="V2133" s="54" t="s">
        <v>256</v>
      </c>
      <c r="W2133" t="str">
        <f t="shared" si="33"/>
        <v>Sep-21</v>
      </c>
    </row>
    <row r="2134" spans="1:23" x14ac:dyDescent="0.25">
      <c r="A2134" s="54" t="s">
        <v>317</v>
      </c>
      <c r="B2134" s="54" t="s">
        <v>428</v>
      </c>
      <c r="C2134" s="54" t="s">
        <v>263</v>
      </c>
      <c r="D2134" s="54" t="s">
        <v>429</v>
      </c>
      <c r="E2134" s="54" t="s">
        <v>10312</v>
      </c>
      <c r="F2134" s="71">
        <v>44466</v>
      </c>
      <c r="G2134" s="72">
        <v>268.24</v>
      </c>
      <c r="H2134" s="72">
        <v>22599.22</v>
      </c>
      <c r="I2134" s="54" t="s">
        <v>265</v>
      </c>
      <c r="J2134" s="54" t="s">
        <v>331</v>
      </c>
      <c r="K2134" s="54" t="s">
        <v>10313</v>
      </c>
      <c r="L2134" s="54" t="s">
        <v>10314</v>
      </c>
      <c r="M2134" s="54" t="s">
        <v>10312</v>
      </c>
      <c r="N2134" s="54" t="s">
        <v>256</v>
      </c>
      <c r="O2134" s="54" t="s">
        <v>256</v>
      </c>
      <c r="P2134" s="54" t="s">
        <v>289</v>
      </c>
      <c r="Q2134" s="54" t="s">
        <v>256</v>
      </c>
      <c r="R2134" s="54" t="s">
        <v>431</v>
      </c>
      <c r="S2134" s="71"/>
      <c r="T2134" s="54" t="s">
        <v>256</v>
      </c>
      <c r="U2134" s="71">
        <v>44466</v>
      </c>
      <c r="V2134" s="54" t="s">
        <v>256</v>
      </c>
      <c r="W2134" t="str">
        <f t="shared" si="33"/>
        <v>Sep-21</v>
      </c>
    </row>
    <row r="2135" spans="1:23" x14ac:dyDescent="0.25">
      <c r="A2135" s="54" t="s">
        <v>317</v>
      </c>
      <c r="B2135" s="54" t="s">
        <v>428</v>
      </c>
      <c r="C2135" s="54" t="s">
        <v>263</v>
      </c>
      <c r="D2135" s="54" t="s">
        <v>429</v>
      </c>
      <c r="E2135" s="54" t="s">
        <v>10315</v>
      </c>
      <c r="F2135" s="71">
        <v>44469</v>
      </c>
      <c r="G2135" s="72">
        <v>2137.9499999999998</v>
      </c>
      <c r="H2135" s="72">
        <v>180763.67</v>
      </c>
      <c r="I2135" s="54" t="s">
        <v>265</v>
      </c>
      <c r="J2135" s="54" t="s">
        <v>331</v>
      </c>
      <c r="K2135" s="54" t="s">
        <v>10316</v>
      </c>
      <c r="L2135" s="54" t="s">
        <v>10317</v>
      </c>
      <c r="M2135" s="54" t="s">
        <v>10315</v>
      </c>
      <c r="N2135" s="54" t="s">
        <v>256</v>
      </c>
      <c r="O2135" s="54" t="s">
        <v>256</v>
      </c>
      <c r="P2135" s="54" t="s">
        <v>289</v>
      </c>
      <c r="Q2135" s="54" t="s">
        <v>256</v>
      </c>
      <c r="R2135" s="54" t="s">
        <v>431</v>
      </c>
      <c r="S2135" s="71"/>
      <c r="T2135" s="54" t="s">
        <v>256</v>
      </c>
      <c r="U2135" s="71">
        <v>44469</v>
      </c>
      <c r="V2135" s="54" t="s">
        <v>256</v>
      </c>
      <c r="W2135" t="str">
        <f t="shared" si="33"/>
        <v>Sep-21</v>
      </c>
    </row>
    <row r="2136" spans="1:23" x14ac:dyDescent="0.25">
      <c r="A2136" s="54" t="s">
        <v>317</v>
      </c>
      <c r="B2136" s="54" t="s">
        <v>428</v>
      </c>
      <c r="C2136" s="54" t="s">
        <v>263</v>
      </c>
      <c r="D2136" s="54" t="s">
        <v>429</v>
      </c>
      <c r="E2136" s="54" t="s">
        <v>10318</v>
      </c>
      <c r="F2136" s="71">
        <v>44469</v>
      </c>
      <c r="G2136" s="72">
        <v>2604.3200000000002</v>
      </c>
      <c r="H2136" s="72">
        <v>220195.26</v>
      </c>
      <c r="I2136" s="54" t="s">
        <v>265</v>
      </c>
      <c r="J2136" s="54" t="s">
        <v>331</v>
      </c>
      <c r="K2136" s="54" t="s">
        <v>10316</v>
      </c>
      <c r="L2136" s="54" t="s">
        <v>10319</v>
      </c>
      <c r="M2136" s="54" t="s">
        <v>10318</v>
      </c>
      <c r="N2136" s="54" t="s">
        <v>256</v>
      </c>
      <c r="O2136" s="54" t="s">
        <v>256</v>
      </c>
      <c r="P2136" s="54" t="s">
        <v>289</v>
      </c>
      <c r="Q2136" s="54" t="s">
        <v>256</v>
      </c>
      <c r="R2136" s="54" t="s">
        <v>431</v>
      </c>
      <c r="S2136" s="71"/>
      <c r="T2136" s="54" t="s">
        <v>256</v>
      </c>
      <c r="U2136" s="71">
        <v>44469</v>
      </c>
      <c r="V2136" s="54" t="s">
        <v>256</v>
      </c>
      <c r="W2136" t="str">
        <f t="shared" si="33"/>
        <v>Sep-21</v>
      </c>
    </row>
    <row r="2137" spans="1:23" x14ac:dyDescent="0.25">
      <c r="A2137" s="54" t="s">
        <v>317</v>
      </c>
      <c r="B2137" s="54" t="s">
        <v>428</v>
      </c>
      <c r="C2137" s="54" t="s">
        <v>263</v>
      </c>
      <c r="D2137" s="54" t="s">
        <v>429</v>
      </c>
      <c r="E2137" s="54" t="s">
        <v>10320</v>
      </c>
      <c r="F2137" s="71">
        <v>44469</v>
      </c>
      <c r="G2137" s="72">
        <v>2800.32</v>
      </c>
      <c r="H2137" s="72">
        <v>236767.06</v>
      </c>
      <c r="I2137" s="54" t="s">
        <v>265</v>
      </c>
      <c r="J2137" s="54" t="s">
        <v>331</v>
      </c>
      <c r="K2137" s="54" t="s">
        <v>10316</v>
      </c>
      <c r="L2137" s="54" t="s">
        <v>10321</v>
      </c>
      <c r="M2137" s="54" t="s">
        <v>10320</v>
      </c>
      <c r="N2137" s="54" t="s">
        <v>256</v>
      </c>
      <c r="O2137" s="54" t="s">
        <v>256</v>
      </c>
      <c r="P2137" s="54" t="s">
        <v>289</v>
      </c>
      <c r="Q2137" s="54" t="s">
        <v>256</v>
      </c>
      <c r="R2137" s="54" t="s">
        <v>431</v>
      </c>
      <c r="S2137" s="71"/>
      <c r="T2137" s="54" t="s">
        <v>256</v>
      </c>
      <c r="U2137" s="71">
        <v>44469</v>
      </c>
      <c r="V2137" s="54" t="s">
        <v>256</v>
      </c>
      <c r="W2137" t="str">
        <f t="shared" si="33"/>
        <v>Sep-21</v>
      </c>
    </row>
    <row r="2138" spans="1:23" x14ac:dyDescent="0.25">
      <c r="A2138" s="54" t="s">
        <v>317</v>
      </c>
      <c r="B2138" s="54" t="s">
        <v>428</v>
      </c>
      <c r="C2138" s="54" t="s">
        <v>263</v>
      </c>
      <c r="D2138" s="54" t="s">
        <v>429</v>
      </c>
      <c r="E2138" s="54" t="s">
        <v>10322</v>
      </c>
      <c r="F2138" s="71">
        <v>44469</v>
      </c>
      <c r="G2138" s="72">
        <v>4196.47</v>
      </c>
      <c r="H2138" s="72">
        <v>354811.54</v>
      </c>
      <c r="I2138" s="54" t="s">
        <v>265</v>
      </c>
      <c r="J2138" s="54" t="s">
        <v>331</v>
      </c>
      <c r="K2138" s="54" t="s">
        <v>10316</v>
      </c>
      <c r="L2138" s="54" t="s">
        <v>10323</v>
      </c>
      <c r="M2138" s="54" t="s">
        <v>10322</v>
      </c>
      <c r="N2138" s="54" t="s">
        <v>256</v>
      </c>
      <c r="O2138" s="54" t="s">
        <v>256</v>
      </c>
      <c r="P2138" s="54" t="s">
        <v>289</v>
      </c>
      <c r="Q2138" s="54" t="s">
        <v>256</v>
      </c>
      <c r="R2138" s="54" t="s">
        <v>431</v>
      </c>
      <c r="S2138" s="71"/>
      <c r="T2138" s="54" t="s">
        <v>256</v>
      </c>
      <c r="U2138" s="71">
        <v>44469</v>
      </c>
      <c r="V2138" s="54" t="s">
        <v>256</v>
      </c>
      <c r="W2138" t="str">
        <f t="shared" si="33"/>
        <v>Sep-21</v>
      </c>
    </row>
    <row r="2139" spans="1:23" x14ac:dyDescent="0.25">
      <c r="A2139" s="54" t="s">
        <v>317</v>
      </c>
      <c r="B2139" s="54" t="s">
        <v>428</v>
      </c>
      <c r="C2139" s="54" t="s">
        <v>263</v>
      </c>
      <c r="D2139" s="54" t="s">
        <v>429</v>
      </c>
      <c r="E2139" s="54" t="s">
        <v>10324</v>
      </c>
      <c r="F2139" s="71">
        <v>44469</v>
      </c>
      <c r="G2139" s="72">
        <v>663.03</v>
      </c>
      <c r="H2139" s="72">
        <v>56059.19</v>
      </c>
      <c r="I2139" s="54" t="s">
        <v>265</v>
      </c>
      <c r="J2139" s="54" t="s">
        <v>331</v>
      </c>
      <c r="K2139" s="54" t="s">
        <v>10325</v>
      </c>
      <c r="L2139" s="54" t="s">
        <v>10326</v>
      </c>
      <c r="M2139" s="54" t="s">
        <v>10324</v>
      </c>
      <c r="N2139" s="54" t="s">
        <v>256</v>
      </c>
      <c r="O2139" s="54" t="s">
        <v>256</v>
      </c>
      <c r="P2139" s="54" t="s">
        <v>289</v>
      </c>
      <c r="Q2139" s="54" t="s">
        <v>256</v>
      </c>
      <c r="R2139" s="54" t="s">
        <v>431</v>
      </c>
      <c r="S2139" s="71"/>
      <c r="T2139" s="54" t="s">
        <v>256</v>
      </c>
      <c r="U2139" s="71">
        <v>44469</v>
      </c>
      <c r="V2139" s="54" t="s">
        <v>256</v>
      </c>
      <c r="W2139" t="str">
        <f t="shared" si="33"/>
        <v>Sep-21</v>
      </c>
    </row>
    <row r="2140" spans="1:23" x14ac:dyDescent="0.25">
      <c r="A2140" s="54" t="s">
        <v>317</v>
      </c>
      <c r="B2140" s="54" t="s">
        <v>428</v>
      </c>
      <c r="C2140" s="54" t="s">
        <v>263</v>
      </c>
      <c r="D2140" s="54" t="s">
        <v>429</v>
      </c>
      <c r="E2140" s="54" t="s">
        <v>10327</v>
      </c>
      <c r="F2140" s="71">
        <v>44441</v>
      </c>
      <c r="G2140" s="72">
        <v>5485.74</v>
      </c>
      <c r="H2140" s="72">
        <v>462173.6</v>
      </c>
      <c r="I2140" s="54" t="s">
        <v>265</v>
      </c>
      <c r="J2140" s="54" t="s">
        <v>331</v>
      </c>
      <c r="K2140" s="54" t="s">
        <v>7830</v>
      </c>
      <c r="L2140" s="54" t="s">
        <v>10328</v>
      </c>
      <c r="M2140" s="54" t="s">
        <v>10327</v>
      </c>
      <c r="N2140" s="54" t="s">
        <v>256</v>
      </c>
      <c r="O2140" s="54" t="s">
        <v>256</v>
      </c>
      <c r="P2140" s="54" t="s">
        <v>289</v>
      </c>
      <c r="Q2140" s="54" t="s">
        <v>256</v>
      </c>
      <c r="R2140" s="54" t="s">
        <v>431</v>
      </c>
      <c r="S2140" s="71"/>
      <c r="T2140" s="54" t="s">
        <v>256</v>
      </c>
      <c r="U2140" s="71">
        <v>44441</v>
      </c>
      <c r="V2140" s="54" t="s">
        <v>256</v>
      </c>
      <c r="W2140" t="str">
        <f t="shared" si="33"/>
        <v>Sep-21</v>
      </c>
    </row>
    <row r="2141" spans="1:23" x14ac:dyDescent="0.25">
      <c r="A2141" s="54" t="s">
        <v>317</v>
      </c>
      <c r="B2141" s="54" t="s">
        <v>428</v>
      </c>
      <c r="C2141" s="54" t="s">
        <v>263</v>
      </c>
      <c r="D2141" s="54" t="s">
        <v>429</v>
      </c>
      <c r="E2141" s="54" t="s">
        <v>10329</v>
      </c>
      <c r="F2141" s="71">
        <v>44440</v>
      </c>
      <c r="G2141" s="72">
        <v>2754.43</v>
      </c>
      <c r="H2141" s="72">
        <v>232060.73</v>
      </c>
      <c r="I2141" s="54" t="s">
        <v>265</v>
      </c>
      <c r="J2141" s="54" t="s">
        <v>331</v>
      </c>
      <c r="K2141" s="54" t="s">
        <v>7833</v>
      </c>
      <c r="L2141" s="54" t="s">
        <v>10330</v>
      </c>
      <c r="M2141" s="54" t="s">
        <v>10329</v>
      </c>
      <c r="N2141" s="54" t="s">
        <v>256</v>
      </c>
      <c r="O2141" s="54" t="s">
        <v>256</v>
      </c>
      <c r="P2141" s="54" t="s">
        <v>289</v>
      </c>
      <c r="Q2141" s="54" t="s">
        <v>256</v>
      </c>
      <c r="R2141" s="54" t="s">
        <v>431</v>
      </c>
      <c r="S2141" s="71"/>
      <c r="T2141" s="54" t="s">
        <v>256</v>
      </c>
      <c r="U2141" s="71">
        <v>44440</v>
      </c>
      <c r="V2141" s="54" t="s">
        <v>256</v>
      </c>
      <c r="W2141" t="str">
        <f t="shared" si="33"/>
        <v>Sep-21</v>
      </c>
    </row>
    <row r="2142" spans="1:23" x14ac:dyDescent="0.25">
      <c r="A2142" s="54" t="s">
        <v>317</v>
      </c>
      <c r="B2142" s="54" t="s">
        <v>428</v>
      </c>
      <c r="C2142" s="54" t="s">
        <v>263</v>
      </c>
      <c r="D2142" s="54" t="s">
        <v>429</v>
      </c>
      <c r="E2142" s="54" t="s">
        <v>10331</v>
      </c>
      <c r="F2142" s="71">
        <v>44441</v>
      </c>
      <c r="G2142" s="72">
        <v>1015.71</v>
      </c>
      <c r="H2142" s="72">
        <v>85573.57</v>
      </c>
      <c r="I2142" s="54" t="s">
        <v>265</v>
      </c>
      <c r="J2142" s="54" t="s">
        <v>331</v>
      </c>
      <c r="K2142" s="54" t="s">
        <v>7833</v>
      </c>
      <c r="L2142" s="54" t="s">
        <v>10332</v>
      </c>
      <c r="M2142" s="54" t="s">
        <v>10331</v>
      </c>
      <c r="N2142" s="54" t="s">
        <v>256</v>
      </c>
      <c r="O2142" s="54" t="s">
        <v>256</v>
      </c>
      <c r="P2142" s="54" t="s">
        <v>289</v>
      </c>
      <c r="Q2142" s="54" t="s">
        <v>256</v>
      </c>
      <c r="R2142" s="54" t="s">
        <v>431</v>
      </c>
      <c r="S2142" s="71"/>
      <c r="T2142" s="54" t="s">
        <v>256</v>
      </c>
      <c r="U2142" s="71">
        <v>44441</v>
      </c>
      <c r="V2142" s="54" t="s">
        <v>256</v>
      </c>
      <c r="W2142" t="str">
        <f t="shared" si="33"/>
        <v>Sep-21</v>
      </c>
    </row>
    <row r="2143" spans="1:23" x14ac:dyDescent="0.25">
      <c r="A2143" s="54" t="s">
        <v>317</v>
      </c>
      <c r="B2143" s="54" t="s">
        <v>428</v>
      </c>
      <c r="C2143" s="54" t="s">
        <v>263</v>
      </c>
      <c r="D2143" s="54" t="s">
        <v>429</v>
      </c>
      <c r="E2143" s="54" t="s">
        <v>10333</v>
      </c>
      <c r="F2143" s="71">
        <v>44443</v>
      </c>
      <c r="G2143" s="72">
        <v>3614.78</v>
      </c>
      <c r="H2143" s="72">
        <v>304545.21999999997</v>
      </c>
      <c r="I2143" s="54" t="s">
        <v>265</v>
      </c>
      <c r="J2143" s="54" t="s">
        <v>331</v>
      </c>
      <c r="K2143" s="54" t="s">
        <v>7833</v>
      </c>
      <c r="L2143" s="54" t="s">
        <v>10334</v>
      </c>
      <c r="M2143" s="54" t="s">
        <v>10333</v>
      </c>
      <c r="N2143" s="54" t="s">
        <v>256</v>
      </c>
      <c r="O2143" s="54" t="s">
        <v>256</v>
      </c>
      <c r="P2143" s="54" t="s">
        <v>289</v>
      </c>
      <c r="Q2143" s="54" t="s">
        <v>256</v>
      </c>
      <c r="R2143" s="54" t="s">
        <v>431</v>
      </c>
      <c r="S2143" s="71"/>
      <c r="T2143" s="54" t="s">
        <v>256</v>
      </c>
      <c r="U2143" s="71">
        <v>44443</v>
      </c>
      <c r="V2143" s="54" t="s">
        <v>256</v>
      </c>
      <c r="W2143" t="str">
        <f t="shared" si="33"/>
        <v>Sep-21</v>
      </c>
    </row>
    <row r="2144" spans="1:23" x14ac:dyDescent="0.25">
      <c r="A2144" s="54" t="s">
        <v>317</v>
      </c>
      <c r="B2144" s="54" t="s">
        <v>428</v>
      </c>
      <c r="C2144" s="54" t="s">
        <v>263</v>
      </c>
      <c r="D2144" s="54" t="s">
        <v>429</v>
      </c>
      <c r="E2144" s="54" t="s">
        <v>10335</v>
      </c>
      <c r="F2144" s="71">
        <v>44444</v>
      </c>
      <c r="G2144" s="72">
        <v>335.96</v>
      </c>
      <c r="H2144" s="72">
        <v>28304.63</v>
      </c>
      <c r="I2144" s="54" t="s">
        <v>265</v>
      </c>
      <c r="J2144" s="54" t="s">
        <v>331</v>
      </c>
      <c r="K2144" s="54" t="s">
        <v>7833</v>
      </c>
      <c r="L2144" s="54" t="s">
        <v>10336</v>
      </c>
      <c r="M2144" s="54" t="s">
        <v>10335</v>
      </c>
      <c r="N2144" s="54" t="s">
        <v>256</v>
      </c>
      <c r="O2144" s="54" t="s">
        <v>256</v>
      </c>
      <c r="P2144" s="54" t="s">
        <v>289</v>
      </c>
      <c r="Q2144" s="54" t="s">
        <v>256</v>
      </c>
      <c r="R2144" s="54" t="s">
        <v>431</v>
      </c>
      <c r="S2144" s="71"/>
      <c r="T2144" s="54" t="s">
        <v>256</v>
      </c>
      <c r="U2144" s="71">
        <v>44444</v>
      </c>
      <c r="V2144" s="54" t="s">
        <v>256</v>
      </c>
      <c r="W2144" t="str">
        <f t="shared" si="33"/>
        <v>Sep-21</v>
      </c>
    </row>
    <row r="2145" spans="1:23" x14ac:dyDescent="0.25">
      <c r="A2145" s="54" t="s">
        <v>317</v>
      </c>
      <c r="B2145" s="54" t="s">
        <v>428</v>
      </c>
      <c r="C2145" s="54" t="s">
        <v>263</v>
      </c>
      <c r="D2145" s="54" t="s">
        <v>429</v>
      </c>
      <c r="E2145" s="54" t="s">
        <v>10337</v>
      </c>
      <c r="F2145" s="71">
        <v>44445</v>
      </c>
      <c r="G2145" s="72">
        <v>2871.06</v>
      </c>
      <c r="H2145" s="72">
        <v>241886.81</v>
      </c>
      <c r="I2145" s="54" t="s">
        <v>265</v>
      </c>
      <c r="J2145" s="54" t="s">
        <v>331</v>
      </c>
      <c r="K2145" s="54" t="s">
        <v>7833</v>
      </c>
      <c r="L2145" s="54" t="s">
        <v>10338</v>
      </c>
      <c r="M2145" s="54" t="s">
        <v>10337</v>
      </c>
      <c r="N2145" s="54" t="s">
        <v>256</v>
      </c>
      <c r="O2145" s="54" t="s">
        <v>256</v>
      </c>
      <c r="P2145" s="54" t="s">
        <v>289</v>
      </c>
      <c r="Q2145" s="54" t="s">
        <v>256</v>
      </c>
      <c r="R2145" s="54" t="s">
        <v>431</v>
      </c>
      <c r="S2145" s="71"/>
      <c r="T2145" s="54" t="s">
        <v>256</v>
      </c>
      <c r="U2145" s="71">
        <v>44445</v>
      </c>
      <c r="V2145" s="54" t="s">
        <v>256</v>
      </c>
      <c r="W2145" t="str">
        <f t="shared" si="33"/>
        <v>Sep-21</v>
      </c>
    </row>
    <row r="2146" spans="1:23" x14ac:dyDescent="0.25">
      <c r="A2146" s="54" t="s">
        <v>317</v>
      </c>
      <c r="B2146" s="54" t="s">
        <v>428</v>
      </c>
      <c r="C2146" s="54" t="s">
        <v>263</v>
      </c>
      <c r="D2146" s="54" t="s">
        <v>429</v>
      </c>
      <c r="E2146" s="54" t="s">
        <v>10339</v>
      </c>
      <c r="F2146" s="71">
        <v>44443</v>
      </c>
      <c r="G2146" s="72">
        <v>6348.08</v>
      </c>
      <c r="H2146" s="72">
        <v>534825.74</v>
      </c>
      <c r="I2146" s="54" t="s">
        <v>265</v>
      </c>
      <c r="J2146" s="54" t="s">
        <v>331</v>
      </c>
      <c r="K2146" s="54" t="s">
        <v>7836</v>
      </c>
      <c r="L2146" s="54" t="s">
        <v>10340</v>
      </c>
      <c r="M2146" s="54" t="s">
        <v>10339</v>
      </c>
      <c r="N2146" s="54" t="s">
        <v>256</v>
      </c>
      <c r="O2146" s="54" t="s">
        <v>256</v>
      </c>
      <c r="P2146" s="54" t="s">
        <v>289</v>
      </c>
      <c r="Q2146" s="54" t="s">
        <v>256</v>
      </c>
      <c r="R2146" s="54" t="s">
        <v>431</v>
      </c>
      <c r="S2146" s="71"/>
      <c r="T2146" s="54" t="s">
        <v>256</v>
      </c>
      <c r="U2146" s="71">
        <v>44443</v>
      </c>
      <c r="V2146" s="54" t="s">
        <v>256</v>
      </c>
      <c r="W2146" t="str">
        <f t="shared" si="33"/>
        <v>Sep-21</v>
      </c>
    </row>
    <row r="2147" spans="1:23" x14ac:dyDescent="0.25">
      <c r="A2147" s="54" t="s">
        <v>317</v>
      </c>
      <c r="B2147" s="54" t="s">
        <v>428</v>
      </c>
      <c r="C2147" s="54" t="s">
        <v>263</v>
      </c>
      <c r="D2147" s="54" t="s">
        <v>429</v>
      </c>
      <c r="E2147" s="54" t="s">
        <v>10341</v>
      </c>
      <c r="F2147" s="71">
        <v>44447</v>
      </c>
      <c r="G2147" s="72">
        <v>12358.35</v>
      </c>
      <c r="H2147" s="72">
        <v>1041190.99</v>
      </c>
      <c r="I2147" s="54" t="s">
        <v>265</v>
      </c>
      <c r="J2147" s="54" t="s">
        <v>331</v>
      </c>
      <c r="K2147" s="54" t="s">
        <v>7836</v>
      </c>
      <c r="L2147" s="54" t="s">
        <v>10342</v>
      </c>
      <c r="M2147" s="54" t="s">
        <v>10341</v>
      </c>
      <c r="N2147" s="54" t="s">
        <v>256</v>
      </c>
      <c r="O2147" s="54" t="s">
        <v>256</v>
      </c>
      <c r="P2147" s="54" t="s">
        <v>289</v>
      </c>
      <c r="Q2147" s="54" t="s">
        <v>256</v>
      </c>
      <c r="R2147" s="54" t="s">
        <v>431</v>
      </c>
      <c r="S2147" s="71"/>
      <c r="T2147" s="54" t="s">
        <v>256</v>
      </c>
      <c r="U2147" s="71">
        <v>44447</v>
      </c>
      <c r="V2147" s="54" t="s">
        <v>256</v>
      </c>
      <c r="W2147" t="str">
        <f t="shared" si="33"/>
        <v>Sep-21</v>
      </c>
    </row>
    <row r="2148" spans="1:23" x14ac:dyDescent="0.25">
      <c r="A2148" s="54" t="s">
        <v>317</v>
      </c>
      <c r="B2148" s="54" t="s">
        <v>428</v>
      </c>
      <c r="C2148" s="54" t="s">
        <v>263</v>
      </c>
      <c r="D2148" s="54" t="s">
        <v>429</v>
      </c>
      <c r="E2148" s="54" t="s">
        <v>10343</v>
      </c>
      <c r="F2148" s="71">
        <v>44446</v>
      </c>
      <c r="G2148" s="72">
        <v>1812.49</v>
      </c>
      <c r="H2148" s="72">
        <v>152702.28</v>
      </c>
      <c r="I2148" s="54" t="s">
        <v>265</v>
      </c>
      <c r="J2148" s="54" t="s">
        <v>331</v>
      </c>
      <c r="K2148" s="54" t="s">
        <v>10344</v>
      </c>
      <c r="L2148" s="54" t="s">
        <v>10345</v>
      </c>
      <c r="M2148" s="54" t="s">
        <v>10343</v>
      </c>
      <c r="N2148" s="54" t="s">
        <v>256</v>
      </c>
      <c r="O2148" s="54" t="s">
        <v>256</v>
      </c>
      <c r="P2148" s="54" t="s">
        <v>289</v>
      </c>
      <c r="Q2148" s="54" t="s">
        <v>256</v>
      </c>
      <c r="R2148" s="54" t="s">
        <v>431</v>
      </c>
      <c r="S2148" s="71"/>
      <c r="T2148" s="54" t="s">
        <v>256</v>
      </c>
      <c r="U2148" s="71">
        <v>44446</v>
      </c>
      <c r="V2148" s="54" t="s">
        <v>256</v>
      </c>
      <c r="W2148" t="str">
        <f t="shared" si="33"/>
        <v>Sep-21</v>
      </c>
    </row>
    <row r="2149" spans="1:23" x14ac:dyDescent="0.25">
      <c r="A2149" s="54" t="s">
        <v>317</v>
      </c>
      <c r="B2149" s="54" t="s">
        <v>428</v>
      </c>
      <c r="C2149" s="54" t="s">
        <v>263</v>
      </c>
      <c r="D2149" s="54" t="s">
        <v>429</v>
      </c>
      <c r="E2149" s="54" t="s">
        <v>10346</v>
      </c>
      <c r="F2149" s="71">
        <v>44446</v>
      </c>
      <c r="G2149" s="72">
        <v>475.58</v>
      </c>
      <c r="H2149" s="72">
        <v>40067.620000000003</v>
      </c>
      <c r="I2149" s="54" t="s">
        <v>265</v>
      </c>
      <c r="J2149" s="54" t="s">
        <v>331</v>
      </c>
      <c r="K2149" s="54" t="s">
        <v>10344</v>
      </c>
      <c r="L2149" s="54" t="s">
        <v>10347</v>
      </c>
      <c r="M2149" s="54" t="s">
        <v>10346</v>
      </c>
      <c r="N2149" s="54" t="s">
        <v>256</v>
      </c>
      <c r="O2149" s="54" t="s">
        <v>256</v>
      </c>
      <c r="P2149" s="54" t="s">
        <v>289</v>
      </c>
      <c r="Q2149" s="54" t="s">
        <v>256</v>
      </c>
      <c r="R2149" s="54" t="s">
        <v>431</v>
      </c>
      <c r="S2149" s="71"/>
      <c r="T2149" s="54" t="s">
        <v>256</v>
      </c>
      <c r="U2149" s="71">
        <v>44446</v>
      </c>
      <c r="V2149" s="54" t="s">
        <v>256</v>
      </c>
      <c r="W2149" t="str">
        <f t="shared" si="33"/>
        <v>Sep-21</v>
      </c>
    </row>
    <row r="2150" spans="1:23" x14ac:dyDescent="0.25">
      <c r="A2150" s="54" t="s">
        <v>317</v>
      </c>
      <c r="B2150" s="54" t="s">
        <v>428</v>
      </c>
      <c r="C2150" s="54" t="s">
        <v>263</v>
      </c>
      <c r="D2150" s="54" t="s">
        <v>429</v>
      </c>
      <c r="E2150" s="54" t="s">
        <v>10348</v>
      </c>
      <c r="F2150" s="71">
        <v>44450</v>
      </c>
      <c r="G2150" s="72">
        <v>1178.76</v>
      </c>
      <c r="H2150" s="72">
        <v>99310.53</v>
      </c>
      <c r="I2150" s="54" t="s">
        <v>265</v>
      </c>
      <c r="J2150" s="54" t="s">
        <v>331</v>
      </c>
      <c r="K2150" s="54" t="s">
        <v>10349</v>
      </c>
      <c r="L2150" s="54" t="s">
        <v>10350</v>
      </c>
      <c r="M2150" s="54" t="s">
        <v>10348</v>
      </c>
      <c r="N2150" s="54" t="s">
        <v>256</v>
      </c>
      <c r="O2150" s="54" t="s">
        <v>256</v>
      </c>
      <c r="P2150" s="54" t="s">
        <v>289</v>
      </c>
      <c r="Q2150" s="54" t="s">
        <v>256</v>
      </c>
      <c r="R2150" s="54" t="s">
        <v>431</v>
      </c>
      <c r="S2150" s="71"/>
      <c r="T2150" s="54" t="s">
        <v>256</v>
      </c>
      <c r="U2150" s="71">
        <v>44450</v>
      </c>
      <c r="V2150" s="54" t="s">
        <v>256</v>
      </c>
      <c r="W2150" t="str">
        <f t="shared" si="33"/>
        <v>Sep-21</v>
      </c>
    </row>
    <row r="2151" spans="1:23" x14ac:dyDescent="0.25">
      <c r="A2151" s="54" t="s">
        <v>317</v>
      </c>
      <c r="B2151" s="54" t="s">
        <v>428</v>
      </c>
      <c r="C2151" s="54" t="s">
        <v>263</v>
      </c>
      <c r="D2151" s="54" t="s">
        <v>429</v>
      </c>
      <c r="E2151" s="54" t="s">
        <v>10351</v>
      </c>
      <c r="F2151" s="71">
        <v>44450</v>
      </c>
      <c r="G2151" s="72">
        <v>5430.63</v>
      </c>
      <c r="H2151" s="72">
        <v>457530.58</v>
      </c>
      <c r="I2151" s="54" t="s">
        <v>265</v>
      </c>
      <c r="J2151" s="54" t="s">
        <v>331</v>
      </c>
      <c r="K2151" s="54" t="s">
        <v>10349</v>
      </c>
      <c r="L2151" s="54" t="s">
        <v>10352</v>
      </c>
      <c r="M2151" s="54" t="s">
        <v>10351</v>
      </c>
      <c r="N2151" s="54" t="s">
        <v>256</v>
      </c>
      <c r="O2151" s="54" t="s">
        <v>256</v>
      </c>
      <c r="P2151" s="54" t="s">
        <v>289</v>
      </c>
      <c r="Q2151" s="54" t="s">
        <v>256</v>
      </c>
      <c r="R2151" s="54" t="s">
        <v>431</v>
      </c>
      <c r="S2151" s="71"/>
      <c r="T2151" s="54" t="s">
        <v>256</v>
      </c>
      <c r="U2151" s="71">
        <v>44450</v>
      </c>
      <c r="V2151" s="54" t="s">
        <v>256</v>
      </c>
      <c r="W2151" t="str">
        <f t="shared" si="33"/>
        <v>Sep-21</v>
      </c>
    </row>
    <row r="2152" spans="1:23" x14ac:dyDescent="0.25">
      <c r="A2152" s="54" t="s">
        <v>317</v>
      </c>
      <c r="B2152" s="54" t="s">
        <v>428</v>
      </c>
      <c r="C2152" s="54" t="s">
        <v>263</v>
      </c>
      <c r="D2152" s="54" t="s">
        <v>429</v>
      </c>
      <c r="E2152" s="54" t="s">
        <v>10353</v>
      </c>
      <c r="F2152" s="71">
        <v>44462</v>
      </c>
      <c r="G2152" s="72">
        <v>315.60000000000002</v>
      </c>
      <c r="H2152" s="72">
        <v>26589.3</v>
      </c>
      <c r="I2152" s="54" t="s">
        <v>265</v>
      </c>
      <c r="J2152" s="54" t="s">
        <v>331</v>
      </c>
      <c r="K2152" s="54" t="s">
        <v>10349</v>
      </c>
      <c r="L2152" s="54" t="s">
        <v>10354</v>
      </c>
      <c r="M2152" s="54" t="s">
        <v>10353</v>
      </c>
      <c r="N2152" s="54" t="s">
        <v>256</v>
      </c>
      <c r="O2152" s="54" t="s">
        <v>256</v>
      </c>
      <c r="P2152" s="54" t="s">
        <v>289</v>
      </c>
      <c r="Q2152" s="54" t="s">
        <v>256</v>
      </c>
      <c r="R2152" s="54" t="s">
        <v>431</v>
      </c>
      <c r="S2152" s="71"/>
      <c r="T2152" s="54" t="s">
        <v>256</v>
      </c>
      <c r="U2152" s="71">
        <v>44462</v>
      </c>
      <c r="V2152" s="54" t="s">
        <v>256</v>
      </c>
      <c r="W2152" t="str">
        <f t="shared" si="33"/>
        <v>Sep-21</v>
      </c>
    </row>
    <row r="2153" spans="1:23" x14ac:dyDescent="0.25">
      <c r="A2153" s="54" t="s">
        <v>317</v>
      </c>
      <c r="B2153" s="54" t="s">
        <v>428</v>
      </c>
      <c r="C2153" s="54" t="s">
        <v>263</v>
      </c>
      <c r="D2153" s="54" t="s">
        <v>429</v>
      </c>
      <c r="E2153" s="54" t="s">
        <v>10355</v>
      </c>
      <c r="F2153" s="71">
        <v>44464</v>
      </c>
      <c r="G2153" s="72">
        <v>2988.1</v>
      </c>
      <c r="H2153" s="72">
        <v>251747.43</v>
      </c>
      <c r="I2153" s="54" t="s">
        <v>265</v>
      </c>
      <c r="J2153" s="54" t="s">
        <v>331</v>
      </c>
      <c r="K2153" s="54" t="s">
        <v>10349</v>
      </c>
      <c r="L2153" s="54" t="s">
        <v>10356</v>
      </c>
      <c r="M2153" s="54" t="s">
        <v>10355</v>
      </c>
      <c r="N2153" s="54" t="s">
        <v>256</v>
      </c>
      <c r="O2153" s="54" t="s">
        <v>256</v>
      </c>
      <c r="P2153" s="54" t="s">
        <v>289</v>
      </c>
      <c r="Q2153" s="54" t="s">
        <v>256</v>
      </c>
      <c r="R2153" s="54" t="s">
        <v>431</v>
      </c>
      <c r="S2153" s="71"/>
      <c r="T2153" s="54" t="s">
        <v>256</v>
      </c>
      <c r="U2153" s="71">
        <v>44464</v>
      </c>
      <c r="V2153" s="54" t="s">
        <v>256</v>
      </c>
      <c r="W2153" t="str">
        <f t="shared" si="33"/>
        <v>Sep-21</v>
      </c>
    </row>
    <row r="2154" spans="1:23" x14ac:dyDescent="0.25">
      <c r="A2154" s="54" t="s">
        <v>317</v>
      </c>
      <c r="B2154" s="54" t="s">
        <v>428</v>
      </c>
      <c r="C2154" s="54" t="s">
        <v>263</v>
      </c>
      <c r="D2154" s="54" t="s">
        <v>429</v>
      </c>
      <c r="E2154" s="54" t="s">
        <v>10357</v>
      </c>
      <c r="F2154" s="71">
        <v>44467</v>
      </c>
      <c r="G2154" s="72">
        <v>123.4</v>
      </c>
      <c r="H2154" s="72">
        <v>10396.450000000001</v>
      </c>
      <c r="I2154" s="54" t="s">
        <v>265</v>
      </c>
      <c r="J2154" s="54" t="s">
        <v>331</v>
      </c>
      <c r="K2154" s="54" t="s">
        <v>10349</v>
      </c>
      <c r="L2154" s="54" t="s">
        <v>10358</v>
      </c>
      <c r="M2154" s="54" t="s">
        <v>10357</v>
      </c>
      <c r="N2154" s="54" t="s">
        <v>256</v>
      </c>
      <c r="O2154" s="54" t="s">
        <v>256</v>
      </c>
      <c r="P2154" s="54" t="s">
        <v>289</v>
      </c>
      <c r="Q2154" s="54" t="s">
        <v>256</v>
      </c>
      <c r="R2154" s="54" t="s">
        <v>431</v>
      </c>
      <c r="S2154" s="71"/>
      <c r="T2154" s="54" t="s">
        <v>256</v>
      </c>
      <c r="U2154" s="71">
        <v>44467</v>
      </c>
      <c r="V2154" s="54" t="s">
        <v>256</v>
      </c>
      <c r="W2154" t="str">
        <f t="shared" si="33"/>
        <v>Sep-21</v>
      </c>
    </row>
    <row r="2155" spans="1:23" x14ac:dyDescent="0.25">
      <c r="A2155" s="54" t="s">
        <v>317</v>
      </c>
      <c r="B2155" s="54" t="s">
        <v>428</v>
      </c>
      <c r="C2155" s="54" t="s">
        <v>263</v>
      </c>
      <c r="D2155" s="54" t="s">
        <v>429</v>
      </c>
      <c r="E2155" s="54" t="s">
        <v>10359</v>
      </c>
      <c r="F2155" s="71">
        <v>44441</v>
      </c>
      <c r="G2155" s="72">
        <v>127.78</v>
      </c>
      <c r="H2155" s="72">
        <v>10765.47</v>
      </c>
      <c r="I2155" s="54" t="s">
        <v>265</v>
      </c>
      <c r="J2155" s="54" t="s">
        <v>331</v>
      </c>
      <c r="K2155" s="54" t="s">
        <v>10360</v>
      </c>
      <c r="L2155" s="54" t="s">
        <v>10361</v>
      </c>
      <c r="M2155" s="54" t="s">
        <v>10359</v>
      </c>
      <c r="N2155" s="54" t="s">
        <v>256</v>
      </c>
      <c r="O2155" s="54" t="s">
        <v>256</v>
      </c>
      <c r="P2155" s="54" t="s">
        <v>289</v>
      </c>
      <c r="Q2155" s="54" t="s">
        <v>256</v>
      </c>
      <c r="R2155" s="54" t="s">
        <v>431</v>
      </c>
      <c r="S2155" s="71"/>
      <c r="T2155" s="54" t="s">
        <v>256</v>
      </c>
      <c r="U2155" s="71">
        <v>44441</v>
      </c>
      <c r="V2155" s="54" t="s">
        <v>256</v>
      </c>
      <c r="W2155" t="str">
        <f t="shared" si="33"/>
        <v>Sep-21</v>
      </c>
    </row>
    <row r="2156" spans="1:23" x14ac:dyDescent="0.25">
      <c r="A2156" s="54" t="s">
        <v>317</v>
      </c>
      <c r="B2156" s="54" t="s">
        <v>428</v>
      </c>
      <c r="C2156" s="54" t="s">
        <v>263</v>
      </c>
      <c r="D2156" s="54" t="s">
        <v>429</v>
      </c>
      <c r="E2156" s="54" t="s">
        <v>10362</v>
      </c>
      <c r="F2156" s="71">
        <v>44443</v>
      </c>
      <c r="G2156" s="72">
        <v>355.53</v>
      </c>
      <c r="H2156" s="72">
        <v>29953.4</v>
      </c>
      <c r="I2156" s="54" t="s">
        <v>265</v>
      </c>
      <c r="J2156" s="54" t="s">
        <v>331</v>
      </c>
      <c r="K2156" s="54" t="s">
        <v>10360</v>
      </c>
      <c r="L2156" s="54" t="s">
        <v>10363</v>
      </c>
      <c r="M2156" s="54" t="s">
        <v>10362</v>
      </c>
      <c r="N2156" s="54" t="s">
        <v>256</v>
      </c>
      <c r="O2156" s="54" t="s">
        <v>256</v>
      </c>
      <c r="P2156" s="54" t="s">
        <v>289</v>
      </c>
      <c r="Q2156" s="54" t="s">
        <v>256</v>
      </c>
      <c r="R2156" s="54" t="s">
        <v>431</v>
      </c>
      <c r="S2156" s="71"/>
      <c r="T2156" s="54" t="s">
        <v>256</v>
      </c>
      <c r="U2156" s="71">
        <v>44443</v>
      </c>
      <c r="V2156" s="54" t="s">
        <v>256</v>
      </c>
      <c r="W2156" t="str">
        <f t="shared" si="33"/>
        <v>Sep-21</v>
      </c>
    </row>
    <row r="2157" spans="1:23" x14ac:dyDescent="0.25">
      <c r="A2157" s="54" t="s">
        <v>317</v>
      </c>
      <c r="B2157" s="54" t="s">
        <v>428</v>
      </c>
      <c r="C2157" s="54" t="s">
        <v>263</v>
      </c>
      <c r="D2157" s="54" t="s">
        <v>429</v>
      </c>
      <c r="E2157" s="54" t="s">
        <v>10364</v>
      </c>
      <c r="F2157" s="71">
        <v>44443</v>
      </c>
      <c r="G2157" s="72">
        <v>2219.27</v>
      </c>
      <c r="H2157" s="72">
        <v>186973.5</v>
      </c>
      <c r="I2157" s="54" t="s">
        <v>265</v>
      </c>
      <c r="J2157" s="54" t="s">
        <v>331</v>
      </c>
      <c r="K2157" s="54" t="s">
        <v>10360</v>
      </c>
      <c r="L2157" s="54" t="s">
        <v>10365</v>
      </c>
      <c r="M2157" s="54" t="s">
        <v>10364</v>
      </c>
      <c r="N2157" s="54" t="s">
        <v>256</v>
      </c>
      <c r="O2157" s="54" t="s">
        <v>256</v>
      </c>
      <c r="P2157" s="54" t="s">
        <v>289</v>
      </c>
      <c r="Q2157" s="54" t="s">
        <v>256</v>
      </c>
      <c r="R2157" s="54" t="s">
        <v>431</v>
      </c>
      <c r="S2157" s="71"/>
      <c r="T2157" s="54" t="s">
        <v>256</v>
      </c>
      <c r="U2157" s="71">
        <v>44443</v>
      </c>
      <c r="V2157" s="54" t="s">
        <v>256</v>
      </c>
      <c r="W2157" t="str">
        <f t="shared" si="33"/>
        <v>Sep-21</v>
      </c>
    </row>
    <row r="2158" spans="1:23" x14ac:dyDescent="0.25">
      <c r="A2158" s="54" t="s">
        <v>317</v>
      </c>
      <c r="B2158" s="54" t="s">
        <v>428</v>
      </c>
      <c r="C2158" s="54" t="s">
        <v>263</v>
      </c>
      <c r="D2158" s="54" t="s">
        <v>429</v>
      </c>
      <c r="E2158" s="54" t="s">
        <v>10366</v>
      </c>
      <c r="F2158" s="71">
        <v>44444</v>
      </c>
      <c r="G2158" s="72">
        <v>1327.81</v>
      </c>
      <c r="H2158" s="72">
        <v>111867.99</v>
      </c>
      <c r="I2158" s="54" t="s">
        <v>265</v>
      </c>
      <c r="J2158" s="54" t="s">
        <v>331</v>
      </c>
      <c r="K2158" s="54" t="s">
        <v>10360</v>
      </c>
      <c r="L2158" s="54" t="s">
        <v>10367</v>
      </c>
      <c r="M2158" s="54" t="s">
        <v>10366</v>
      </c>
      <c r="N2158" s="54" t="s">
        <v>256</v>
      </c>
      <c r="O2158" s="54" t="s">
        <v>256</v>
      </c>
      <c r="P2158" s="54" t="s">
        <v>289</v>
      </c>
      <c r="Q2158" s="54" t="s">
        <v>256</v>
      </c>
      <c r="R2158" s="54" t="s">
        <v>431</v>
      </c>
      <c r="S2158" s="71"/>
      <c r="T2158" s="54" t="s">
        <v>256</v>
      </c>
      <c r="U2158" s="71">
        <v>44444</v>
      </c>
      <c r="V2158" s="54" t="s">
        <v>256</v>
      </c>
      <c r="W2158" t="str">
        <f t="shared" si="33"/>
        <v>Sep-21</v>
      </c>
    </row>
    <row r="2159" spans="1:23" x14ac:dyDescent="0.25">
      <c r="A2159" s="54" t="s">
        <v>317</v>
      </c>
      <c r="B2159" s="54" t="s">
        <v>428</v>
      </c>
      <c r="C2159" s="54" t="s">
        <v>263</v>
      </c>
      <c r="D2159" s="54" t="s">
        <v>429</v>
      </c>
      <c r="E2159" s="54" t="s">
        <v>10368</v>
      </c>
      <c r="F2159" s="71">
        <v>44444</v>
      </c>
      <c r="G2159" s="72">
        <v>680.28</v>
      </c>
      <c r="H2159" s="72">
        <v>57313.59</v>
      </c>
      <c r="I2159" s="54" t="s">
        <v>265</v>
      </c>
      <c r="J2159" s="54" t="s">
        <v>331</v>
      </c>
      <c r="K2159" s="54" t="s">
        <v>10360</v>
      </c>
      <c r="L2159" s="54" t="s">
        <v>10369</v>
      </c>
      <c r="M2159" s="54" t="s">
        <v>10368</v>
      </c>
      <c r="N2159" s="54" t="s">
        <v>256</v>
      </c>
      <c r="O2159" s="54" t="s">
        <v>256</v>
      </c>
      <c r="P2159" s="54" t="s">
        <v>289</v>
      </c>
      <c r="Q2159" s="54" t="s">
        <v>256</v>
      </c>
      <c r="R2159" s="54" t="s">
        <v>431</v>
      </c>
      <c r="S2159" s="71"/>
      <c r="T2159" s="54" t="s">
        <v>256</v>
      </c>
      <c r="U2159" s="71">
        <v>44444</v>
      </c>
      <c r="V2159" s="54" t="s">
        <v>256</v>
      </c>
      <c r="W2159" t="str">
        <f t="shared" si="33"/>
        <v>Sep-21</v>
      </c>
    </row>
    <row r="2160" spans="1:23" x14ac:dyDescent="0.25">
      <c r="A2160" s="54" t="s">
        <v>317</v>
      </c>
      <c r="B2160" s="54" t="s">
        <v>428</v>
      </c>
      <c r="C2160" s="54" t="s">
        <v>263</v>
      </c>
      <c r="D2160" s="54" t="s">
        <v>429</v>
      </c>
      <c r="E2160" s="54" t="s">
        <v>10370</v>
      </c>
      <c r="F2160" s="71">
        <v>44444</v>
      </c>
      <c r="G2160" s="72">
        <v>228.58</v>
      </c>
      <c r="H2160" s="72">
        <v>19257.87</v>
      </c>
      <c r="I2160" s="54" t="s">
        <v>265</v>
      </c>
      <c r="J2160" s="54" t="s">
        <v>331</v>
      </c>
      <c r="K2160" s="54" t="s">
        <v>10360</v>
      </c>
      <c r="L2160" s="54" t="s">
        <v>10371</v>
      </c>
      <c r="M2160" s="54" t="s">
        <v>10370</v>
      </c>
      <c r="N2160" s="54" t="s">
        <v>256</v>
      </c>
      <c r="O2160" s="54" t="s">
        <v>256</v>
      </c>
      <c r="P2160" s="54" t="s">
        <v>289</v>
      </c>
      <c r="Q2160" s="54" t="s">
        <v>256</v>
      </c>
      <c r="R2160" s="54" t="s">
        <v>431</v>
      </c>
      <c r="S2160" s="71"/>
      <c r="T2160" s="54" t="s">
        <v>256</v>
      </c>
      <c r="U2160" s="71">
        <v>44444</v>
      </c>
      <c r="V2160" s="54" t="s">
        <v>256</v>
      </c>
      <c r="W2160" t="str">
        <f t="shared" si="33"/>
        <v>Sep-21</v>
      </c>
    </row>
    <row r="2161" spans="1:23" x14ac:dyDescent="0.25">
      <c r="A2161" s="54" t="s">
        <v>317</v>
      </c>
      <c r="B2161" s="54" t="s">
        <v>428</v>
      </c>
      <c r="C2161" s="54" t="s">
        <v>263</v>
      </c>
      <c r="D2161" s="54" t="s">
        <v>429</v>
      </c>
      <c r="E2161" s="54" t="s">
        <v>10372</v>
      </c>
      <c r="F2161" s="71">
        <v>44445</v>
      </c>
      <c r="G2161" s="72">
        <v>160.13</v>
      </c>
      <c r="H2161" s="72">
        <v>13490.95</v>
      </c>
      <c r="I2161" s="54" t="s">
        <v>265</v>
      </c>
      <c r="J2161" s="54" t="s">
        <v>331</v>
      </c>
      <c r="K2161" s="54" t="s">
        <v>10360</v>
      </c>
      <c r="L2161" s="54" t="s">
        <v>10373</v>
      </c>
      <c r="M2161" s="54" t="s">
        <v>10372</v>
      </c>
      <c r="N2161" s="54" t="s">
        <v>256</v>
      </c>
      <c r="O2161" s="54" t="s">
        <v>256</v>
      </c>
      <c r="P2161" s="54" t="s">
        <v>289</v>
      </c>
      <c r="Q2161" s="54" t="s">
        <v>256</v>
      </c>
      <c r="R2161" s="54" t="s">
        <v>431</v>
      </c>
      <c r="S2161" s="71"/>
      <c r="T2161" s="54" t="s">
        <v>256</v>
      </c>
      <c r="U2161" s="71">
        <v>44445</v>
      </c>
      <c r="V2161" s="54" t="s">
        <v>256</v>
      </c>
      <c r="W2161" t="str">
        <f t="shared" si="33"/>
        <v>Sep-21</v>
      </c>
    </row>
    <row r="2162" spans="1:23" x14ac:dyDescent="0.25">
      <c r="A2162" s="54" t="s">
        <v>317</v>
      </c>
      <c r="B2162" s="54" t="s">
        <v>428</v>
      </c>
      <c r="C2162" s="54" t="s">
        <v>263</v>
      </c>
      <c r="D2162" s="54" t="s">
        <v>429</v>
      </c>
      <c r="E2162" s="54" t="s">
        <v>10374</v>
      </c>
      <c r="F2162" s="71">
        <v>44445</v>
      </c>
      <c r="G2162" s="72">
        <v>807.32</v>
      </c>
      <c r="H2162" s="72">
        <v>68016.710000000006</v>
      </c>
      <c r="I2162" s="54" t="s">
        <v>265</v>
      </c>
      <c r="J2162" s="54" t="s">
        <v>331</v>
      </c>
      <c r="K2162" s="54" t="s">
        <v>10360</v>
      </c>
      <c r="L2162" s="54" t="s">
        <v>10375</v>
      </c>
      <c r="M2162" s="54" t="s">
        <v>10374</v>
      </c>
      <c r="N2162" s="54" t="s">
        <v>256</v>
      </c>
      <c r="O2162" s="54" t="s">
        <v>256</v>
      </c>
      <c r="P2162" s="54" t="s">
        <v>289</v>
      </c>
      <c r="Q2162" s="54" t="s">
        <v>256</v>
      </c>
      <c r="R2162" s="54" t="s">
        <v>431</v>
      </c>
      <c r="S2162" s="71"/>
      <c r="T2162" s="54" t="s">
        <v>256</v>
      </c>
      <c r="U2162" s="71">
        <v>44445</v>
      </c>
      <c r="V2162" s="54" t="s">
        <v>256</v>
      </c>
      <c r="W2162" t="str">
        <f t="shared" si="33"/>
        <v>Sep-21</v>
      </c>
    </row>
    <row r="2163" spans="1:23" x14ac:dyDescent="0.25">
      <c r="A2163" s="54" t="s">
        <v>317</v>
      </c>
      <c r="B2163" s="54" t="s">
        <v>428</v>
      </c>
      <c r="C2163" s="54" t="s">
        <v>263</v>
      </c>
      <c r="D2163" s="54" t="s">
        <v>429</v>
      </c>
      <c r="E2163" s="54" t="s">
        <v>10376</v>
      </c>
      <c r="F2163" s="71">
        <v>44445</v>
      </c>
      <c r="G2163" s="72">
        <v>3605.24</v>
      </c>
      <c r="H2163" s="72">
        <v>303741.46999999997</v>
      </c>
      <c r="I2163" s="54" t="s">
        <v>265</v>
      </c>
      <c r="J2163" s="54" t="s">
        <v>331</v>
      </c>
      <c r="K2163" s="54" t="s">
        <v>10360</v>
      </c>
      <c r="L2163" s="54" t="s">
        <v>10377</v>
      </c>
      <c r="M2163" s="54" t="s">
        <v>10376</v>
      </c>
      <c r="N2163" s="54" t="s">
        <v>256</v>
      </c>
      <c r="O2163" s="54" t="s">
        <v>256</v>
      </c>
      <c r="P2163" s="54" t="s">
        <v>289</v>
      </c>
      <c r="Q2163" s="54" t="s">
        <v>256</v>
      </c>
      <c r="R2163" s="54" t="s">
        <v>431</v>
      </c>
      <c r="S2163" s="71"/>
      <c r="T2163" s="54" t="s">
        <v>256</v>
      </c>
      <c r="U2163" s="71">
        <v>44445</v>
      </c>
      <c r="V2163" s="54" t="s">
        <v>256</v>
      </c>
      <c r="W2163" t="str">
        <f t="shared" si="33"/>
        <v>Sep-21</v>
      </c>
    </row>
    <row r="2164" spans="1:23" x14ac:dyDescent="0.25">
      <c r="A2164" s="54" t="s">
        <v>317</v>
      </c>
      <c r="B2164" s="54" t="s">
        <v>428</v>
      </c>
      <c r="C2164" s="54" t="s">
        <v>263</v>
      </c>
      <c r="D2164" s="54" t="s">
        <v>429</v>
      </c>
      <c r="E2164" s="54" t="s">
        <v>10378</v>
      </c>
      <c r="F2164" s="71">
        <v>44445</v>
      </c>
      <c r="G2164" s="72">
        <v>178.16</v>
      </c>
      <c r="H2164" s="72">
        <v>15009.98</v>
      </c>
      <c r="I2164" s="54" t="s">
        <v>265</v>
      </c>
      <c r="J2164" s="54" t="s">
        <v>331</v>
      </c>
      <c r="K2164" s="54" t="s">
        <v>10360</v>
      </c>
      <c r="L2164" s="54" t="s">
        <v>10379</v>
      </c>
      <c r="M2164" s="54" t="s">
        <v>10378</v>
      </c>
      <c r="N2164" s="54" t="s">
        <v>256</v>
      </c>
      <c r="O2164" s="54" t="s">
        <v>256</v>
      </c>
      <c r="P2164" s="54" t="s">
        <v>289</v>
      </c>
      <c r="Q2164" s="54" t="s">
        <v>256</v>
      </c>
      <c r="R2164" s="54" t="s">
        <v>431</v>
      </c>
      <c r="S2164" s="71"/>
      <c r="T2164" s="54" t="s">
        <v>256</v>
      </c>
      <c r="U2164" s="71">
        <v>44445</v>
      </c>
      <c r="V2164" s="54" t="s">
        <v>256</v>
      </c>
      <c r="W2164" t="str">
        <f t="shared" si="33"/>
        <v>Sep-21</v>
      </c>
    </row>
    <row r="2165" spans="1:23" x14ac:dyDescent="0.25">
      <c r="A2165" s="54" t="s">
        <v>317</v>
      </c>
      <c r="B2165" s="54" t="s">
        <v>428</v>
      </c>
      <c r="C2165" s="54" t="s">
        <v>263</v>
      </c>
      <c r="D2165" s="54" t="s">
        <v>429</v>
      </c>
      <c r="E2165" s="54" t="s">
        <v>10380</v>
      </c>
      <c r="F2165" s="71">
        <v>44447</v>
      </c>
      <c r="G2165" s="72">
        <v>1102.73</v>
      </c>
      <c r="H2165" s="72">
        <v>92905</v>
      </c>
      <c r="I2165" s="54" t="s">
        <v>265</v>
      </c>
      <c r="J2165" s="54" t="s">
        <v>331</v>
      </c>
      <c r="K2165" s="54" t="s">
        <v>10360</v>
      </c>
      <c r="L2165" s="54" t="s">
        <v>10381</v>
      </c>
      <c r="M2165" s="54" t="s">
        <v>10380</v>
      </c>
      <c r="N2165" s="54" t="s">
        <v>256</v>
      </c>
      <c r="O2165" s="54" t="s">
        <v>256</v>
      </c>
      <c r="P2165" s="54" t="s">
        <v>289</v>
      </c>
      <c r="Q2165" s="54" t="s">
        <v>256</v>
      </c>
      <c r="R2165" s="54" t="s">
        <v>431</v>
      </c>
      <c r="S2165" s="71"/>
      <c r="T2165" s="54" t="s">
        <v>256</v>
      </c>
      <c r="U2165" s="71">
        <v>44447</v>
      </c>
      <c r="V2165" s="54" t="s">
        <v>256</v>
      </c>
      <c r="W2165" t="str">
        <f t="shared" si="33"/>
        <v>Sep-21</v>
      </c>
    </row>
    <row r="2166" spans="1:23" x14ac:dyDescent="0.25">
      <c r="A2166" s="54" t="s">
        <v>317</v>
      </c>
      <c r="B2166" s="54" t="s">
        <v>428</v>
      </c>
      <c r="C2166" s="54" t="s">
        <v>263</v>
      </c>
      <c r="D2166" s="54" t="s">
        <v>429</v>
      </c>
      <c r="E2166" s="54" t="s">
        <v>10382</v>
      </c>
      <c r="F2166" s="71">
        <v>44452</v>
      </c>
      <c r="G2166" s="72">
        <v>629.30999999999995</v>
      </c>
      <c r="H2166" s="72">
        <v>53019.37</v>
      </c>
      <c r="I2166" s="54" t="s">
        <v>265</v>
      </c>
      <c r="J2166" s="54" t="s">
        <v>331</v>
      </c>
      <c r="K2166" s="54" t="s">
        <v>10383</v>
      </c>
      <c r="L2166" s="54" t="s">
        <v>10384</v>
      </c>
      <c r="M2166" s="54" t="s">
        <v>10382</v>
      </c>
      <c r="N2166" s="54" t="s">
        <v>256</v>
      </c>
      <c r="O2166" s="54" t="s">
        <v>256</v>
      </c>
      <c r="P2166" s="54" t="s">
        <v>289</v>
      </c>
      <c r="Q2166" s="54" t="s">
        <v>256</v>
      </c>
      <c r="R2166" s="54" t="s">
        <v>431</v>
      </c>
      <c r="S2166" s="71"/>
      <c r="T2166" s="54" t="s">
        <v>256</v>
      </c>
      <c r="U2166" s="71">
        <v>44452</v>
      </c>
      <c r="V2166" s="54" t="s">
        <v>256</v>
      </c>
      <c r="W2166" t="str">
        <f t="shared" si="33"/>
        <v>Sep-21</v>
      </c>
    </row>
    <row r="2167" spans="1:23" x14ac:dyDescent="0.25">
      <c r="A2167" s="54" t="s">
        <v>317</v>
      </c>
      <c r="B2167" s="54" t="s">
        <v>428</v>
      </c>
      <c r="C2167" s="54" t="s">
        <v>263</v>
      </c>
      <c r="D2167" s="54" t="s">
        <v>429</v>
      </c>
      <c r="E2167" s="54" t="s">
        <v>10385</v>
      </c>
      <c r="F2167" s="71">
        <v>44452</v>
      </c>
      <c r="G2167" s="72">
        <v>3258.99</v>
      </c>
      <c r="H2167" s="72">
        <v>274569.90999999997</v>
      </c>
      <c r="I2167" s="54" t="s">
        <v>265</v>
      </c>
      <c r="J2167" s="54" t="s">
        <v>331</v>
      </c>
      <c r="K2167" s="54" t="s">
        <v>10383</v>
      </c>
      <c r="L2167" s="54" t="s">
        <v>10386</v>
      </c>
      <c r="M2167" s="54" t="s">
        <v>10385</v>
      </c>
      <c r="N2167" s="54" t="s">
        <v>256</v>
      </c>
      <c r="O2167" s="54" t="s">
        <v>256</v>
      </c>
      <c r="P2167" s="54" t="s">
        <v>289</v>
      </c>
      <c r="Q2167" s="54" t="s">
        <v>256</v>
      </c>
      <c r="R2167" s="54" t="s">
        <v>431</v>
      </c>
      <c r="S2167" s="71"/>
      <c r="T2167" s="54" t="s">
        <v>256</v>
      </c>
      <c r="U2167" s="71">
        <v>44452</v>
      </c>
      <c r="V2167" s="54" t="s">
        <v>256</v>
      </c>
      <c r="W2167" t="str">
        <f t="shared" si="33"/>
        <v>Sep-21</v>
      </c>
    </row>
    <row r="2168" spans="1:23" x14ac:dyDescent="0.25">
      <c r="A2168" s="54" t="s">
        <v>317</v>
      </c>
      <c r="B2168" s="54" t="s">
        <v>428</v>
      </c>
      <c r="C2168" s="54" t="s">
        <v>263</v>
      </c>
      <c r="D2168" s="54" t="s">
        <v>429</v>
      </c>
      <c r="E2168" s="54" t="s">
        <v>10387</v>
      </c>
      <c r="F2168" s="71">
        <v>44452</v>
      </c>
      <c r="G2168" s="72">
        <v>390.15</v>
      </c>
      <c r="H2168" s="72">
        <v>32870.14</v>
      </c>
      <c r="I2168" s="54" t="s">
        <v>265</v>
      </c>
      <c r="J2168" s="54" t="s">
        <v>331</v>
      </c>
      <c r="K2168" s="54" t="s">
        <v>10383</v>
      </c>
      <c r="L2168" s="54" t="s">
        <v>10388</v>
      </c>
      <c r="M2168" s="54" t="s">
        <v>10387</v>
      </c>
      <c r="N2168" s="54" t="s">
        <v>256</v>
      </c>
      <c r="O2168" s="54" t="s">
        <v>256</v>
      </c>
      <c r="P2168" s="54" t="s">
        <v>289</v>
      </c>
      <c r="Q2168" s="54" t="s">
        <v>256</v>
      </c>
      <c r="R2168" s="54" t="s">
        <v>431</v>
      </c>
      <c r="S2168" s="71"/>
      <c r="T2168" s="54" t="s">
        <v>256</v>
      </c>
      <c r="U2168" s="71">
        <v>44452</v>
      </c>
      <c r="V2168" s="54" t="s">
        <v>256</v>
      </c>
      <c r="W2168" t="str">
        <f t="shared" si="33"/>
        <v>Sep-21</v>
      </c>
    </row>
    <row r="2169" spans="1:23" x14ac:dyDescent="0.25">
      <c r="A2169" s="54" t="s">
        <v>317</v>
      </c>
      <c r="B2169" s="54" t="s">
        <v>428</v>
      </c>
      <c r="C2169" s="54" t="s">
        <v>263</v>
      </c>
      <c r="D2169" s="54" t="s">
        <v>429</v>
      </c>
      <c r="E2169" s="54" t="s">
        <v>10389</v>
      </c>
      <c r="F2169" s="71">
        <v>44462</v>
      </c>
      <c r="G2169" s="72">
        <v>1555.75</v>
      </c>
      <c r="H2169" s="72">
        <v>131071.94</v>
      </c>
      <c r="I2169" s="54" t="s">
        <v>265</v>
      </c>
      <c r="J2169" s="54" t="s">
        <v>331</v>
      </c>
      <c r="K2169" s="54" t="s">
        <v>10383</v>
      </c>
      <c r="L2169" s="54" t="s">
        <v>10390</v>
      </c>
      <c r="M2169" s="54" t="s">
        <v>10389</v>
      </c>
      <c r="N2169" s="54" t="s">
        <v>256</v>
      </c>
      <c r="O2169" s="54" t="s">
        <v>256</v>
      </c>
      <c r="P2169" s="54" t="s">
        <v>289</v>
      </c>
      <c r="Q2169" s="54" t="s">
        <v>256</v>
      </c>
      <c r="R2169" s="54" t="s">
        <v>431</v>
      </c>
      <c r="S2169" s="71"/>
      <c r="T2169" s="54" t="s">
        <v>256</v>
      </c>
      <c r="U2169" s="71">
        <v>44462</v>
      </c>
      <c r="V2169" s="54" t="s">
        <v>256</v>
      </c>
      <c r="W2169" t="str">
        <f t="shared" si="33"/>
        <v>Sep-21</v>
      </c>
    </row>
    <row r="2170" spans="1:23" x14ac:dyDescent="0.25">
      <c r="A2170" s="54" t="s">
        <v>317</v>
      </c>
      <c r="B2170" s="54" t="s">
        <v>428</v>
      </c>
      <c r="C2170" s="54" t="s">
        <v>263</v>
      </c>
      <c r="D2170" s="54" t="s">
        <v>429</v>
      </c>
      <c r="E2170" s="54" t="s">
        <v>10391</v>
      </c>
      <c r="F2170" s="71">
        <v>44446</v>
      </c>
      <c r="G2170" s="72">
        <v>1332.64</v>
      </c>
      <c r="H2170" s="72">
        <v>112274.92</v>
      </c>
      <c r="I2170" s="54" t="s">
        <v>265</v>
      </c>
      <c r="J2170" s="54" t="s">
        <v>331</v>
      </c>
      <c r="K2170" s="54" t="s">
        <v>10392</v>
      </c>
      <c r="L2170" s="54" t="s">
        <v>10393</v>
      </c>
      <c r="M2170" s="54" t="s">
        <v>10391</v>
      </c>
      <c r="N2170" s="54" t="s">
        <v>256</v>
      </c>
      <c r="O2170" s="54" t="s">
        <v>256</v>
      </c>
      <c r="P2170" s="54" t="s">
        <v>289</v>
      </c>
      <c r="Q2170" s="54" t="s">
        <v>256</v>
      </c>
      <c r="R2170" s="54" t="s">
        <v>431</v>
      </c>
      <c r="S2170" s="71"/>
      <c r="T2170" s="54" t="s">
        <v>256</v>
      </c>
      <c r="U2170" s="71">
        <v>44446</v>
      </c>
      <c r="V2170" s="54" t="s">
        <v>256</v>
      </c>
      <c r="W2170" t="str">
        <f t="shared" si="33"/>
        <v>Sep-21</v>
      </c>
    </row>
    <row r="2171" spans="1:23" x14ac:dyDescent="0.25">
      <c r="A2171" s="54" t="s">
        <v>317</v>
      </c>
      <c r="B2171" s="54" t="s">
        <v>428</v>
      </c>
      <c r="C2171" s="54" t="s">
        <v>263</v>
      </c>
      <c r="D2171" s="54" t="s">
        <v>429</v>
      </c>
      <c r="E2171" s="54" t="s">
        <v>10394</v>
      </c>
      <c r="F2171" s="71">
        <v>44446</v>
      </c>
      <c r="G2171" s="72">
        <v>416.06</v>
      </c>
      <c r="H2171" s="72">
        <v>35053.06</v>
      </c>
      <c r="I2171" s="54" t="s">
        <v>265</v>
      </c>
      <c r="J2171" s="54" t="s">
        <v>331</v>
      </c>
      <c r="K2171" s="54" t="s">
        <v>10392</v>
      </c>
      <c r="L2171" s="54" t="s">
        <v>10395</v>
      </c>
      <c r="M2171" s="54" t="s">
        <v>10394</v>
      </c>
      <c r="N2171" s="54" t="s">
        <v>256</v>
      </c>
      <c r="O2171" s="54" t="s">
        <v>256</v>
      </c>
      <c r="P2171" s="54" t="s">
        <v>289</v>
      </c>
      <c r="Q2171" s="54" t="s">
        <v>256</v>
      </c>
      <c r="R2171" s="54" t="s">
        <v>431</v>
      </c>
      <c r="S2171" s="71"/>
      <c r="T2171" s="54" t="s">
        <v>256</v>
      </c>
      <c r="U2171" s="71">
        <v>44446</v>
      </c>
      <c r="V2171" s="54" t="s">
        <v>256</v>
      </c>
      <c r="W2171" t="str">
        <f t="shared" si="33"/>
        <v>Sep-21</v>
      </c>
    </row>
    <row r="2172" spans="1:23" x14ac:dyDescent="0.25">
      <c r="A2172" s="54" t="s">
        <v>317</v>
      </c>
      <c r="B2172" s="54" t="s">
        <v>428</v>
      </c>
      <c r="C2172" s="54" t="s">
        <v>263</v>
      </c>
      <c r="D2172" s="54" t="s">
        <v>429</v>
      </c>
      <c r="E2172" s="54" t="s">
        <v>10396</v>
      </c>
      <c r="F2172" s="71">
        <v>44446</v>
      </c>
      <c r="G2172" s="72">
        <v>1778.2</v>
      </c>
      <c r="H2172" s="72">
        <v>149813.35</v>
      </c>
      <c r="I2172" s="54" t="s">
        <v>265</v>
      </c>
      <c r="J2172" s="54" t="s">
        <v>331</v>
      </c>
      <c r="K2172" s="54" t="s">
        <v>10392</v>
      </c>
      <c r="L2172" s="54" t="s">
        <v>10397</v>
      </c>
      <c r="M2172" s="54" t="s">
        <v>10396</v>
      </c>
      <c r="N2172" s="54" t="s">
        <v>256</v>
      </c>
      <c r="O2172" s="54" t="s">
        <v>256</v>
      </c>
      <c r="P2172" s="54" t="s">
        <v>289</v>
      </c>
      <c r="Q2172" s="54" t="s">
        <v>256</v>
      </c>
      <c r="R2172" s="54" t="s">
        <v>431</v>
      </c>
      <c r="S2172" s="71"/>
      <c r="T2172" s="54" t="s">
        <v>256</v>
      </c>
      <c r="U2172" s="71">
        <v>44446</v>
      </c>
      <c r="V2172" s="54" t="s">
        <v>256</v>
      </c>
      <c r="W2172" t="str">
        <f t="shared" si="33"/>
        <v>Sep-21</v>
      </c>
    </row>
    <row r="2173" spans="1:23" x14ac:dyDescent="0.25">
      <c r="A2173" s="54" t="s">
        <v>317</v>
      </c>
      <c r="B2173" s="54" t="s">
        <v>428</v>
      </c>
      <c r="C2173" s="54" t="s">
        <v>263</v>
      </c>
      <c r="D2173" s="54" t="s">
        <v>429</v>
      </c>
      <c r="E2173" s="54" t="s">
        <v>10398</v>
      </c>
      <c r="F2173" s="71">
        <v>44446</v>
      </c>
      <c r="G2173" s="72">
        <v>321.19</v>
      </c>
      <c r="H2173" s="72">
        <v>27060.26</v>
      </c>
      <c r="I2173" s="54" t="s">
        <v>265</v>
      </c>
      <c r="J2173" s="54" t="s">
        <v>331</v>
      </c>
      <c r="K2173" s="54" t="s">
        <v>10392</v>
      </c>
      <c r="L2173" s="54" t="s">
        <v>10399</v>
      </c>
      <c r="M2173" s="54" t="s">
        <v>10398</v>
      </c>
      <c r="N2173" s="54" t="s">
        <v>256</v>
      </c>
      <c r="O2173" s="54" t="s">
        <v>256</v>
      </c>
      <c r="P2173" s="54" t="s">
        <v>289</v>
      </c>
      <c r="Q2173" s="54" t="s">
        <v>256</v>
      </c>
      <c r="R2173" s="54" t="s">
        <v>431</v>
      </c>
      <c r="S2173" s="71"/>
      <c r="T2173" s="54" t="s">
        <v>256</v>
      </c>
      <c r="U2173" s="71">
        <v>44446</v>
      </c>
      <c r="V2173" s="54" t="s">
        <v>256</v>
      </c>
      <c r="W2173" t="str">
        <f t="shared" si="33"/>
        <v>Sep-21</v>
      </c>
    </row>
    <row r="2174" spans="1:23" x14ac:dyDescent="0.25">
      <c r="A2174" s="54" t="s">
        <v>317</v>
      </c>
      <c r="B2174" s="54" t="s">
        <v>428</v>
      </c>
      <c r="C2174" s="54" t="s">
        <v>263</v>
      </c>
      <c r="D2174" s="54" t="s">
        <v>429</v>
      </c>
      <c r="E2174" s="54" t="s">
        <v>10400</v>
      </c>
      <c r="F2174" s="71">
        <v>44446</v>
      </c>
      <c r="G2174" s="72">
        <v>935.35</v>
      </c>
      <c r="H2174" s="72">
        <v>78803.240000000005</v>
      </c>
      <c r="I2174" s="54" t="s">
        <v>265</v>
      </c>
      <c r="J2174" s="54" t="s">
        <v>331</v>
      </c>
      <c r="K2174" s="54" t="s">
        <v>10401</v>
      </c>
      <c r="L2174" s="54" t="s">
        <v>10402</v>
      </c>
      <c r="M2174" s="54" t="s">
        <v>10400</v>
      </c>
      <c r="N2174" s="54" t="s">
        <v>256</v>
      </c>
      <c r="O2174" s="54" t="s">
        <v>256</v>
      </c>
      <c r="P2174" s="54" t="s">
        <v>289</v>
      </c>
      <c r="Q2174" s="54" t="s">
        <v>256</v>
      </c>
      <c r="R2174" s="54" t="s">
        <v>431</v>
      </c>
      <c r="S2174" s="71"/>
      <c r="T2174" s="54" t="s">
        <v>256</v>
      </c>
      <c r="U2174" s="71">
        <v>44446</v>
      </c>
      <c r="V2174" s="54" t="s">
        <v>256</v>
      </c>
      <c r="W2174" t="str">
        <f t="shared" si="33"/>
        <v>Sep-21</v>
      </c>
    </row>
    <row r="2175" spans="1:23" x14ac:dyDescent="0.25">
      <c r="A2175" s="54" t="s">
        <v>317</v>
      </c>
      <c r="B2175" s="54" t="s">
        <v>428</v>
      </c>
      <c r="C2175" s="54" t="s">
        <v>263</v>
      </c>
      <c r="D2175" s="54" t="s">
        <v>429</v>
      </c>
      <c r="E2175" s="54" t="s">
        <v>10403</v>
      </c>
      <c r="F2175" s="71">
        <v>44450</v>
      </c>
      <c r="G2175" s="72">
        <v>251.29</v>
      </c>
      <c r="H2175" s="72">
        <v>21171.18</v>
      </c>
      <c r="I2175" s="54" t="s">
        <v>265</v>
      </c>
      <c r="J2175" s="54" t="s">
        <v>331</v>
      </c>
      <c r="K2175" s="54" t="s">
        <v>10404</v>
      </c>
      <c r="L2175" s="54" t="s">
        <v>10405</v>
      </c>
      <c r="M2175" s="54" t="s">
        <v>10403</v>
      </c>
      <c r="N2175" s="54" t="s">
        <v>256</v>
      </c>
      <c r="O2175" s="54" t="s">
        <v>256</v>
      </c>
      <c r="P2175" s="54" t="s">
        <v>289</v>
      </c>
      <c r="Q2175" s="54" t="s">
        <v>256</v>
      </c>
      <c r="R2175" s="54" t="s">
        <v>431</v>
      </c>
      <c r="S2175" s="71"/>
      <c r="T2175" s="54" t="s">
        <v>256</v>
      </c>
      <c r="U2175" s="71">
        <v>44450</v>
      </c>
      <c r="V2175" s="54" t="s">
        <v>256</v>
      </c>
      <c r="W2175" t="str">
        <f t="shared" si="33"/>
        <v>Sep-21</v>
      </c>
    </row>
    <row r="2176" spans="1:23" x14ac:dyDescent="0.25">
      <c r="A2176" s="54" t="s">
        <v>317</v>
      </c>
      <c r="B2176" s="54" t="s">
        <v>428</v>
      </c>
      <c r="C2176" s="54" t="s">
        <v>263</v>
      </c>
      <c r="D2176" s="54" t="s">
        <v>429</v>
      </c>
      <c r="E2176" s="54" t="s">
        <v>10406</v>
      </c>
      <c r="F2176" s="71">
        <v>44450</v>
      </c>
      <c r="G2176" s="72">
        <v>812.33</v>
      </c>
      <c r="H2176" s="72">
        <v>68438.8</v>
      </c>
      <c r="I2176" s="54" t="s">
        <v>265</v>
      </c>
      <c r="J2176" s="54" t="s">
        <v>331</v>
      </c>
      <c r="K2176" s="54" t="s">
        <v>10404</v>
      </c>
      <c r="L2176" s="54" t="s">
        <v>10407</v>
      </c>
      <c r="M2176" s="54" t="s">
        <v>10406</v>
      </c>
      <c r="N2176" s="54" t="s">
        <v>256</v>
      </c>
      <c r="O2176" s="54" t="s">
        <v>256</v>
      </c>
      <c r="P2176" s="54" t="s">
        <v>289</v>
      </c>
      <c r="Q2176" s="54" t="s">
        <v>256</v>
      </c>
      <c r="R2176" s="54" t="s">
        <v>431</v>
      </c>
      <c r="S2176" s="71"/>
      <c r="T2176" s="54" t="s">
        <v>256</v>
      </c>
      <c r="U2176" s="71">
        <v>44450</v>
      </c>
      <c r="V2176" s="54" t="s">
        <v>256</v>
      </c>
      <c r="W2176" t="str">
        <f t="shared" si="33"/>
        <v>Sep-21</v>
      </c>
    </row>
    <row r="2177" spans="1:23" x14ac:dyDescent="0.25">
      <c r="A2177" s="54" t="s">
        <v>317</v>
      </c>
      <c r="B2177" s="54" t="s">
        <v>428</v>
      </c>
      <c r="C2177" s="54" t="s">
        <v>263</v>
      </c>
      <c r="D2177" s="54" t="s">
        <v>429</v>
      </c>
      <c r="E2177" s="54" t="s">
        <v>10408</v>
      </c>
      <c r="F2177" s="71">
        <v>44450</v>
      </c>
      <c r="G2177" s="72">
        <v>969.29</v>
      </c>
      <c r="H2177" s="72">
        <v>81662.679999999993</v>
      </c>
      <c r="I2177" s="54" t="s">
        <v>265</v>
      </c>
      <c r="J2177" s="54" t="s">
        <v>331</v>
      </c>
      <c r="K2177" s="54" t="s">
        <v>10404</v>
      </c>
      <c r="L2177" s="54" t="s">
        <v>10409</v>
      </c>
      <c r="M2177" s="54" t="s">
        <v>10408</v>
      </c>
      <c r="N2177" s="54" t="s">
        <v>256</v>
      </c>
      <c r="O2177" s="54" t="s">
        <v>256</v>
      </c>
      <c r="P2177" s="54" t="s">
        <v>289</v>
      </c>
      <c r="Q2177" s="54" t="s">
        <v>256</v>
      </c>
      <c r="R2177" s="54" t="s">
        <v>431</v>
      </c>
      <c r="S2177" s="71"/>
      <c r="T2177" s="54" t="s">
        <v>256</v>
      </c>
      <c r="U2177" s="71">
        <v>44450</v>
      </c>
      <c r="V2177" s="54" t="s">
        <v>256</v>
      </c>
      <c r="W2177" t="str">
        <f t="shared" si="33"/>
        <v>Sep-21</v>
      </c>
    </row>
    <row r="2178" spans="1:23" x14ac:dyDescent="0.25">
      <c r="A2178" s="54" t="s">
        <v>317</v>
      </c>
      <c r="B2178" s="54" t="s">
        <v>428</v>
      </c>
      <c r="C2178" s="54" t="s">
        <v>263</v>
      </c>
      <c r="D2178" s="54" t="s">
        <v>429</v>
      </c>
      <c r="E2178" s="54" t="s">
        <v>10410</v>
      </c>
      <c r="F2178" s="71">
        <v>44450</v>
      </c>
      <c r="G2178" s="72">
        <v>553.1</v>
      </c>
      <c r="H2178" s="72">
        <v>46598.68</v>
      </c>
      <c r="I2178" s="54" t="s">
        <v>265</v>
      </c>
      <c r="J2178" s="54" t="s">
        <v>331</v>
      </c>
      <c r="K2178" s="54" t="s">
        <v>10404</v>
      </c>
      <c r="L2178" s="54" t="s">
        <v>10411</v>
      </c>
      <c r="M2178" s="54" t="s">
        <v>10410</v>
      </c>
      <c r="N2178" s="54" t="s">
        <v>256</v>
      </c>
      <c r="O2178" s="54" t="s">
        <v>256</v>
      </c>
      <c r="P2178" s="54" t="s">
        <v>289</v>
      </c>
      <c r="Q2178" s="54" t="s">
        <v>256</v>
      </c>
      <c r="R2178" s="54" t="s">
        <v>431</v>
      </c>
      <c r="S2178" s="71"/>
      <c r="T2178" s="54" t="s">
        <v>256</v>
      </c>
      <c r="U2178" s="71">
        <v>44450</v>
      </c>
      <c r="V2178" s="54" t="s">
        <v>256</v>
      </c>
      <c r="W2178" t="str">
        <f t="shared" ref="W2178:W2240" si="34">TEXT(F2178,"MMM-YY")</f>
        <v>Sep-21</v>
      </c>
    </row>
    <row r="2179" spans="1:23" x14ac:dyDescent="0.25">
      <c r="A2179" s="54" t="s">
        <v>317</v>
      </c>
      <c r="B2179" s="54" t="s">
        <v>428</v>
      </c>
      <c r="C2179" s="54" t="s">
        <v>263</v>
      </c>
      <c r="D2179" s="54" t="s">
        <v>429</v>
      </c>
      <c r="E2179" s="54" t="s">
        <v>10412</v>
      </c>
      <c r="F2179" s="71">
        <v>44450</v>
      </c>
      <c r="G2179" s="72">
        <v>895.92</v>
      </c>
      <c r="H2179" s="72">
        <v>75481.259999999995</v>
      </c>
      <c r="I2179" s="54" t="s">
        <v>265</v>
      </c>
      <c r="J2179" s="54" t="s">
        <v>331</v>
      </c>
      <c r="K2179" s="54" t="s">
        <v>10404</v>
      </c>
      <c r="L2179" s="54" t="s">
        <v>10413</v>
      </c>
      <c r="M2179" s="54" t="s">
        <v>10412</v>
      </c>
      <c r="N2179" s="54" t="s">
        <v>256</v>
      </c>
      <c r="O2179" s="54" t="s">
        <v>256</v>
      </c>
      <c r="P2179" s="54" t="s">
        <v>289</v>
      </c>
      <c r="Q2179" s="54" t="s">
        <v>256</v>
      </c>
      <c r="R2179" s="54" t="s">
        <v>431</v>
      </c>
      <c r="S2179" s="71"/>
      <c r="T2179" s="54" t="s">
        <v>256</v>
      </c>
      <c r="U2179" s="71">
        <v>44450</v>
      </c>
      <c r="V2179" s="54" t="s">
        <v>256</v>
      </c>
      <c r="W2179" t="str">
        <f t="shared" si="34"/>
        <v>Sep-21</v>
      </c>
    </row>
    <row r="2180" spans="1:23" x14ac:dyDescent="0.25">
      <c r="A2180" s="54" t="s">
        <v>317</v>
      </c>
      <c r="B2180" s="54" t="s">
        <v>428</v>
      </c>
      <c r="C2180" s="54" t="s">
        <v>263</v>
      </c>
      <c r="D2180" s="54" t="s">
        <v>429</v>
      </c>
      <c r="E2180" s="54" t="s">
        <v>10414</v>
      </c>
      <c r="F2180" s="71">
        <v>44450</v>
      </c>
      <c r="G2180" s="72">
        <v>1091.43</v>
      </c>
      <c r="H2180" s="72">
        <v>91952.98</v>
      </c>
      <c r="I2180" s="54" t="s">
        <v>265</v>
      </c>
      <c r="J2180" s="54" t="s">
        <v>331</v>
      </c>
      <c r="K2180" s="54" t="s">
        <v>10404</v>
      </c>
      <c r="L2180" s="54" t="s">
        <v>10415</v>
      </c>
      <c r="M2180" s="54" t="s">
        <v>10414</v>
      </c>
      <c r="N2180" s="54" t="s">
        <v>256</v>
      </c>
      <c r="O2180" s="54" t="s">
        <v>256</v>
      </c>
      <c r="P2180" s="54" t="s">
        <v>289</v>
      </c>
      <c r="Q2180" s="54" t="s">
        <v>256</v>
      </c>
      <c r="R2180" s="54" t="s">
        <v>431</v>
      </c>
      <c r="S2180" s="71"/>
      <c r="T2180" s="54" t="s">
        <v>256</v>
      </c>
      <c r="U2180" s="71">
        <v>44450</v>
      </c>
      <c r="V2180" s="54" t="s">
        <v>256</v>
      </c>
      <c r="W2180" t="str">
        <f t="shared" si="34"/>
        <v>Sep-21</v>
      </c>
    </row>
    <row r="2181" spans="1:23" x14ac:dyDescent="0.25">
      <c r="A2181" s="54" t="s">
        <v>317</v>
      </c>
      <c r="B2181" s="54" t="s">
        <v>428</v>
      </c>
      <c r="C2181" s="54" t="s">
        <v>263</v>
      </c>
      <c r="D2181" s="54" t="s">
        <v>429</v>
      </c>
      <c r="E2181" s="54" t="s">
        <v>10416</v>
      </c>
      <c r="F2181" s="71">
        <v>44450</v>
      </c>
      <c r="G2181" s="72">
        <v>430.74</v>
      </c>
      <c r="H2181" s="72">
        <v>36289.85</v>
      </c>
      <c r="I2181" s="54" t="s">
        <v>265</v>
      </c>
      <c r="J2181" s="54" t="s">
        <v>331</v>
      </c>
      <c r="K2181" s="54" t="s">
        <v>10404</v>
      </c>
      <c r="L2181" s="54" t="s">
        <v>10417</v>
      </c>
      <c r="M2181" s="54" t="s">
        <v>10416</v>
      </c>
      <c r="N2181" s="54" t="s">
        <v>256</v>
      </c>
      <c r="O2181" s="54" t="s">
        <v>256</v>
      </c>
      <c r="P2181" s="54" t="s">
        <v>289</v>
      </c>
      <c r="Q2181" s="54" t="s">
        <v>256</v>
      </c>
      <c r="R2181" s="54" t="s">
        <v>431</v>
      </c>
      <c r="S2181" s="71"/>
      <c r="T2181" s="54" t="s">
        <v>256</v>
      </c>
      <c r="U2181" s="71">
        <v>44450</v>
      </c>
      <c r="V2181" s="54" t="s">
        <v>256</v>
      </c>
      <c r="W2181" t="str">
        <f t="shared" si="34"/>
        <v>Sep-21</v>
      </c>
    </row>
    <row r="2182" spans="1:23" x14ac:dyDescent="0.25">
      <c r="A2182" s="54" t="s">
        <v>317</v>
      </c>
      <c r="B2182" s="54" t="s">
        <v>428</v>
      </c>
      <c r="C2182" s="54" t="s">
        <v>263</v>
      </c>
      <c r="D2182" s="54" t="s">
        <v>429</v>
      </c>
      <c r="E2182" s="54" t="s">
        <v>10418</v>
      </c>
      <c r="F2182" s="71">
        <v>44450</v>
      </c>
      <c r="G2182" s="72">
        <v>1094.32</v>
      </c>
      <c r="H2182" s="72">
        <v>92196.46</v>
      </c>
      <c r="I2182" s="54" t="s">
        <v>265</v>
      </c>
      <c r="J2182" s="54" t="s">
        <v>331</v>
      </c>
      <c r="K2182" s="54" t="s">
        <v>10419</v>
      </c>
      <c r="L2182" s="54" t="s">
        <v>10420</v>
      </c>
      <c r="M2182" s="54" t="s">
        <v>10418</v>
      </c>
      <c r="N2182" s="54" t="s">
        <v>256</v>
      </c>
      <c r="O2182" s="54" t="s">
        <v>256</v>
      </c>
      <c r="P2182" s="54" t="s">
        <v>289</v>
      </c>
      <c r="Q2182" s="54" t="s">
        <v>256</v>
      </c>
      <c r="R2182" s="54" t="s">
        <v>431</v>
      </c>
      <c r="S2182" s="71"/>
      <c r="T2182" s="54" t="s">
        <v>256</v>
      </c>
      <c r="U2182" s="71">
        <v>44450</v>
      </c>
      <c r="V2182" s="54" t="s">
        <v>256</v>
      </c>
      <c r="W2182" t="str">
        <f t="shared" si="34"/>
        <v>Sep-21</v>
      </c>
    </row>
    <row r="2183" spans="1:23" x14ac:dyDescent="0.25">
      <c r="A2183" s="54" t="s">
        <v>317</v>
      </c>
      <c r="B2183" s="54" t="s">
        <v>428</v>
      </c>
      <c r="C2183" s="54" t="s">
        <v>263</v>
      </c>
      <c r="D2183" s="54" t="s">
        <v>429</v>
      </c>
      <c r="E2183" s="54" t="s">
        <v>10421</v>
      </c>
      <c r="F2183" s="71">
        <v>44453</v>
      </c>
      <c r="G2183" s="72">
        <v>1287.28</v>
      </c>
      <c r="H2183" s="72">
        <v>108453.34</v>
      </c>
      <c r="I2183" s="54" t="s">
        <v>265</v>
      </c>
      <c r="J2183" s="54" t="s">
        <v>331</v>
      </c>
      <c r="K2183" s="54" t="s">
        <v>10419</v>
      </c>
      <c r="L2183" s="54" t="s">
        <v>10422</v>
      </c>
      <c r="M2183" s="54" t="s">
        <v>10421</v>
      </c>
      <c r="N2183" s="54" t="s">
        <v>256</v>
      </c>
      <c r="O2183" s="54" t="s">
        <v>256</v>
      </c>
      <c r="P2183" s="54" t="s">
        <v>289</v>
      </c>
      <c r="Q2183" s="54" t="s">
        <v>256</v>
      </c>
      <c r="R2183" s="54" t="s">
        <v>431</v>
      </c>
      <c r="S2183" s="71"/>
      <c r="T2183" s="54" t="s">
        <v>256</v>
      </c>
      <c r="U2183" s="71">
        <v>44453</v>
      </c>
      <c r="V2183" s="54" t="s">
        <v>256</v>
      </c>
      <c r="W2183" t="str">
        <f t="shared" si="34"/>
        <v>Sep-21</v>
      </c>
    </row>
    <row r="2184" spans="1:23" x14ac:dyDescent="0.25">
      <c r="A2184" s="54" t="s">
        <v>317</v>
      </c>
      <c r="B2184" s="54" t="s">
        <v>428</v>
      </c>
      <c r="C2184" s="54" t="s">
        <v>263</v>
      </c>
      <c r="D2184" s="54" t="s">
        <v>429</v>
      </c>
      <c r="E2184" s="54" t="s">
        <v>10423</v>
      </c>
      <c r="F2184" s="71">
        <v>44457</v>
      </c>
      <c r="G2184" s="72">
        <v>2590.59</v>
      </c>
      <c r="H2184" s="72">
        <v>218257.21</v>
      </c>
      <c r="I2184" s="54" t="s">
        <v>265</v>
      </c>
      <c r="J2184" s="54" t="s">
        <v>331</v>
      </c>
      <c r="K2184" s="54" t="s">
        <v>10419</v>
      </c>
      <c r="L2184" s="54" t="s">
        <v>10424</v>
      </c>
      <c r="M2184" s="54" t="s">
        <v>10423</v>
      </c>
      <c r="N2184" s="54" t="s">
        <v>256</v>
      </c>
      <c r="O2184" s="54" t="s">
        <v>256</v>
      </c>
      <c r="P2184" s="54" t="s">
        <v>289</v>
      </c>
      <c r="Q2184" s="54" t="s">
        <v>256</v>
      </c>
      <c r="R2184" s="54" t="s">
        <v>431</v>
      </c>
      <c r="S2184" s="71"/>
      <c r="T2184" s="54" t="s">
        <v>256</v>
      </c>
      <c r="U2184" s="71">
        <v>44457</v>
      </c>
      <c r="V2184" s="54" t="s">
        <v>256</v>
      </c>
      <c r="W2184" t="str">
        <f t="shared" si="34"/>
        <v>Sep-21</v>
      </c>
    </row>
    <row r="2185" spans="1:23" x14ac:dyDescent="0.25">
      <c r="A2185" s="54" t="s">
        <v>317</v>
      </c>
      <c r="B2185" s="54" t="s">
        <v>428</v>
      </c>
      <c r="C2185" s="54" t="s">
        <v>263</v>
      </c>
      <c r="D2185" s="54" t="s">
        <v>429</v>
      </c>
      <c r="E2185" s="54" t="s">
        <v>10425</v>
      </c>
      <c r="F2185" s="71">
        <v>44450</v>
      </c>
      <c r="G2185" s="72">
        <v>1707.9</v>
      </c>
      <c r="H2185" s="72">
        <v>143890.57999999999</v>
      </c>
      <c r="I2185" s="54" t="s">
        <v>265</v>
      </c>
      <c r="J2185" s="54" t="s">
        <v>331</v>
      </c>
      <c r="K2185" s="54" t="s">
        <v>10426</v>
      </c>
      <c r="L2185" s="54" t="s">
        <v>10427</v>
      </c>
      <c r="M2185" s="54" t="s">
        <v>10425</v>
      </c>
      <c r="N2185" s="54" t="s">
        <v>256</v>
      </c>
      <c r="O2185" s="54" t="s">
        <v>256</v>
      </c>
      <c r="P2185" s="54" t="s">
        <v>289</v>
      </c>
      <c r="Q2185" s="54" t="s">
        <v>256</v>
      </c>
      <c r="R2185" s="54" t="s">
        <v>431</v>
      </c>
      <c r="S2185" s="71"/>
      <c r="T2185" s="54" t="s">
        <v>256</v>
      </c>
      <c r="U2185" s="71">
        <v>44450</v>
      </c>
      <c r="V2185" s="54" t="s">
        <v>256</v>
      </c>
      <c r="W2185" t="str">
        <f t="shared" si="34"/>
        <v>Sep-21</v>
      </c>
    </row>
    <row r="2186" spans="1:23" x14ac:dyDescent="0.25">
      <c r="A2186" s="54" t="s">
        <v>317</v>
      </c>
      <c r="B2186" s="54" t="s">
        <v>428</v>
      </c>
      <c r="C2186" s="54" t="s">
        <v>263</v>
      </c>
      <c r="D2186" s="54" t="s">
        <v>429</v>
      </c>
      <c r="E2186" s="54" t="s">
        <v>10428</v>
      </c>
      <c r="F2186" s="71">
        <v>44451</v>
      </c>
      <c r="G2186" s="72">
        <v>5468.68</v>
      </c>
      <c r="H2186" s="72">
        <v>460736.29</v>
      </c>
      <c r="I2186" s="54" t="s">
        <v>265</v>
      </c>
      <c r="J2186" s="54" t="s">
        <v>331</v>
      </c>
      <c r="K2186" s="54" t="s">
        <v>10426</v>
      </c>
      <c r="L2186" s="54" t="s">
        <v>10429</v>
      </c>
      <c r="M2186" s="54" t="s">
        <v>10428</v>
      </c>
      <c r="N2186" s="54" t="s">
        <v>256</v>
      </c>
      <c r="O2186" s="54" t="s">
        <v>256</v>
      </c>
      <c r="P2186" s="54" t="s">
        <v>289</v>
      </c>
      <c r="Q2186" s="54" t="s">
        <v>256</v>
      </c>
      <c r="R2186" s="54" t="s">
        <v>431</v>
      </c>
      <c r="S2186" s="71"/>
      <c r="T2186" s="54" t="s">
        <v>256</v>
      </c>
      <c r="U2186" s="71">
        <v>44451</v>
      </c>
      <c r="V2186" s="54" t="s">
        <v>256</v>
      </c>
      <c r="W2186" t="str">
        <f t="shared" si="34"/>
        <v>Sep-21</v>
      </c>
    </row>
    <row r="2187" spans="1:23" x14ac:dyDescent="0.25">
      <c r="A2187" s="54" t="s">
        <v>317</v>
      </c>
      <c r="B2187" s="54" t="s">
        <v>428</v>
      </c>
      <c r="C2187" s="54" t="s">
        <v>263</v>
      </c>
      <c r="D2187" s="54" t="s">
        <v>429</v>
      </c>
      <c r="E2187" s="54" t="s">
        <v>10430</v>
      </c>
      <c r="F2187" s="71">
        <v>44455</v>
      </c>
      <c r="G2187" s="72">
        <v>4994.18</v>
      </c>
      <c r="H2187" s="72">
        <v>420759.67</v>
      </c>
      <c r="I2187" s="54" t="s">
        <v>265</v>
      </c>
      <c r="J2187" s="54" t="s">
        <v>331</v>
      </c>
      <c r="K2187" s="54" t="s">
        <v>10426</v>
      </c>
      <c r="L2187" s="54" t="s">
        <v>10431</v>
      </c>
      <c r="M2187" s="54" t="s">
        <v>10430</v>
      </c>
      <c r="N2187" s="54" t="s">
        <v>256</v>
      </c>
      <c r="O2187" s="54" t="s">
        <v>256</v>
      </c>
      <c r="P2187" s="54" t="s">
        <v>289</v>
      </c>
      <c r="Q2187" s="54" t="s">
        <v>256</v>
      </c>
      <c r="R2187" s="54" t="s">
        <v>431</v>
      </c>
      <c r="S2187" s="71"/>
      <c r="T2187" s="54" t="s">
        <v>256</v>
      </c>
      <c r="U2187" s="71">
        <v>44455</v>
      </c>
      <c r="V2187" s="54" t="s">
        <v>256</v>
      </c>
      <c r="W2187" t="str">
        <f t="shared" si="34"/>
        <v>Sep-21</v>
      </c>
    </row>
    <row r="2188" spans="1:23" x14ac:dyDescent="0.25">
      <c r="A2188" s="54" t="s">
        <v>317</v>
      </c>
      <c r="B2188" s="54" t="s">
        <v>428</v>
      </c>
      <c r="C2188" s="54" t="s">
        <v>263</v>
      </c>
      <c r="D2188" s="54" t="s">
        <v>429</v>
      </c>
      <c r="E2188" s="54" t="s">
        <v>10432</v>
      </c>
      <c r="F2188" s="71">
        <v>44455</v>
      </c>
      <c r="G2188" s="72">
        <v>10.1</v>
      </c>
      <c r="H2188" s="72">
        <v>850.93</v>
      </c>
      <c r="I2188" s="54" t="s">
        <v>265</v>
      </c>
      <c r="J2188" s="54" t="s">
        <v>331</v>
      </c>
      <c r="K2188" s="54" t="s">
        <v>10426</v>
      </c>
      <c r="L2188" s="54" t="s">
        <v>10433</v>
      </c>
      <c r="M2188" s="54" t="s">
        <v>10432</v>
      </c>
      <c r="N2188" s="54" t="s">
        <v>256</v>
      </c>
      <c r="O2188" s="54" t="s">
        <v>256</v>
      </c>
      <c r="P2188" s="54" t="s">
        <v>289</v>
      </c>
      <c r="Q2188" s="54" t="s">
        <v>256</v>
      </c>
      <c r="R2188" s="54" t="s">
        <v>431</v>
      </c>
      <c r="S2188" s="71"/>
      <c r="T2188" s="54" t="s">
        <v>256</v>
      </c>
      <c r="U2188" s="71">
        <v>44455</v>
      </c>
      <c r="V2188" s="54" t="s">
        <v>256</v>
      </c>
      <c r="W2188" t="str">
        <f t="shared" si="34"/>
        <v>Sep-21</v>
      </c>
    </row>
    <row r="2189" spans="1:23" x14ac:dyDescent="0.25">
      <c r="A2189" s="54" t="s">
        <v>317</v>
      </c>
      <c r="B2189" s="54" t="s">
        <v>428</v>
      </c>
      <c r="C2189" s="54" t="s">
        <v>263</v>
      </c>
      <c r="D2189" s="54" t="s">
        <v>429</v>
      </c>
      <c r="E2189" s="54" t="s">
        <v>10434</v>
      </c>
      <c r="F2189" s="71">
        <v>44455</v>
      </c>
      <c r="G2189" s="72">
        <v>1672.26</v>
      </c>
      <c r="H2189" s="72">
        <v>140887.91</v>
      </c>
      <c r="I2189" s="54" t="s">
        <v>265</v>
      </c>
      <c r="J2189" s="54" t="s">
        <v>331</v>
      </c>
      <c r="K2189" s="54" t="s">
        <v>10426</v>
      </c>
      <c r="L2189" s="54" t="s">
        <v>10435</v>
      </c>
      <c r="M2189" s="54" t="s">
        <v>10434</v>
      </c>
      <c r="N2189" s="54" t="s">
        <v>256</v>
      </c>
      <c r="O2189" s="54" t="s">
        <v>256</v>
      </c>
      <c r="P2189" s="54" t="s">
        <v>289</v>
      </c>
      <c r="Q2189" s="54" t="s">
        <v>256</v>
      </c>
      <c r="R2189" s="54" t="s">
        <v>431</v>
      </c>
      <c r="S2189" s="71"/>
      <c r="T2189" s="54" t="s">
        <v>256</v>
      </c>
      <c r="U2189" s="71">
        <v>44455</v>
      </c>
      <c r="V2189" s="54" t="s">
        <v>256</v>
      </c>
      <c r="W2189" t="str">
        <f t="shared" si="34"/>
        <v>Sep-21</v>
      </c>
    </row>
    <row r="2190" spans="1:23" x14ac:dyDescent="0.25">
      <c r="A2190" s="54" t="s">
        <v>317</v>
      </c>
      <c r="B2190" s="54" t="s">
        <v>428</v>
      </c>
      <c r="C2190" s="54" t="s">
        <v>263</v>
      </c>
      <c r="D2190" s="54" t="s">
        <v>429</v>
      </c>
      <c r="E2190" s="54" t="s">
        <v>10436</v>
      </c>
      <c r="F2190" s="71">
        <v>44455</v>
      </c>
      <c r="G2190" s="72">
        <v>1253.51</v>
      </c>
      <c r="H2190" s="72">
        <v>105608.22</v>
      </c>
      <c r="I2190" s="54" t="s">
        <v>265</v>
      </c>
      <c r="J2190" s="54" t="s">
        <v>331</v>
      </c>
      <c r="K2190" s="54" t="s">
        <v>10426</v>
      </c>
      <c r="L2190" s="54" t="s">
        <v>10437</v>
      </c>
      <c r="M2190" s="54" t="s">
        <v>10436</v>
      </c>
      <c r="N2190" s="54" t="s">
        <v>256</v>
      </c>
      <c r="O2190" s="54" t="s">
        <v>256</v>
      </c>
      <c r="P2190" s="54" t="s">
        <v>289</v>
      </c>
      <c r="Q2190" s="54" t="s">
        <v>256</v>
      </c>
      <c r="R2190" s="54" t="s">
        <v>431</v>
      </c>
      <c r="S2190" s="71"/>
      <c r="T2190" s="54" t="s">
        <v>256</v>
      </c>
      <c r="U2190" s="71">
        <v>44455</v>
      </c>
      <c r="V2190" s="54" t="s">
        <v>256</v>
      </c>
      <c r="W2190" t="str">
        <f t="shared" si="34"/>
        <v>Sep-21</v>
      </c>
    </row>
    <row r="2191" spans="1:23" x14ac:dyDescent="0.25">
      <c r="A2191" s="54" t="s">
        <v>317</v>
      </c>
      <c r="B2191" s="54" t="s">
        <v>428</v>
      </c>
      <c r="C2191" s="54" t="s">
        <v>263</v>
      </c>
      <c r="D2191" s="54" t="s">
        <v>429</v>
      </c>
      <c r="E2191" s="54" t="s">
        <v>10438</v>
      </c>
      <c r="F2191" s="71">
        <v>44457</v>
      </c>
      <c r="G2191" s="72">
        <v>429.59</v>
      </c>
      <c r="H2191" s="72">
        <v>36192.959999999999</v>
      </c>
      <c r="I2191" s="54" t="s">
        <v>265</v>
      </c>
      <c r="J2191" s="54" t="s">
        <v>331</v>
      </c>
      <c r="K2191" s="54" t="s">
        <v>10426</v>
      </c>
      <c r="L2191" s="54" t="s">
        <v>10439</v>
      </c>
      <c r="M2191" s="54" t="s">
        <v>10438</v>
      </c>
      <c r="N2191" s="54" t="s">
        <v>256</v>
      </c>
      <c r="O2191" s="54" t="s">
        <v>256</v>
      </c>
      <c r="P2191" s="54" t="s">
        <v>289</v>
      </c>
      <c r="Q2191" s="54" t="s">
        <v>256</v>
      </c>
      <c r="R2191" s="54" t="s">
        <v>431</v>
      </c>
      <c r="S2191" s="71"/>
      <c r="T2191" s="54" t="s">
        <v>256</v>
      </c>
      <c r="U2191" s="71">
        <v>44457</v>
      </c>
      <c r="V2191" s="54" t="s">
        <v>256</v>
      </c>
      <c r="W2191" t="str">
        <f t="shared" si="34"/>
        <v>Sep-21</v>
      </c>
    </row>
    <row r="2192" spans="1:23" x14ac:dyDescent="0.25">
      <c r="A2192" s="54" t="s">
        <v>317</v>
      </c>
      <c r="B2192" s="54" t="s">
        <v>428</v>
      </c>
      <c r="C2192" s="54" t="s">
        <v>263</v>
      </c>
      <c r="D2192" s="54" t="s">
        <v>429</v>
      </c>
      <c r="E2192" s="54" t="s">
        <v>10440</v>
      </c>
      <c r="F2192" s="71">
        <v>44457</v>
      </c>
      <c r="G2192" s="72">
        <v>3621.82</v>
      </c>
      <c r="H2192" s="72">
        <v>305138.34000000003</v>
      </c>
      <c r="I2192" s="54" t="s">
        <v>265</v>
      </c>
      <c r="J2192" s="54" t="s">
        <v>331</v>
      </c>
      <c r="K2192" s="54" t="s">
        <v>10426</v>
      </c>
      <c r="L2192" s="54" t="s">
        <v>10441</v>
      </c>
      <c r="M2192" s="54" t="s">
        <v>10440</v>
      </c>
      <c r="N2192" s="54" t="s">
        <v>256</v>
      </c>
      <c r="O2192" s="54" t="s">
        <v>256</v>
      </c>
      <c r="P2192" s="54" t="s">
        <v>289</v>
      </c>
      <c r="Q2192" s="54" t="s">
        <v>256</v>
      </c>
      <c r="R2192" s="54" t="s">
        <v>431</v>
      </c>
      <c r="S2192" s="71"/>
      <c r="T2192" s="54" t="s">
        <v>256</v>
      </c>
      <c r="U2192" s="71">
        <v>44457</v>
      </c>
      <c r="V2192" s="54" t="s">
        <v>256</v>
      </c>
      <c r="W2192" t="str">
        <f t="shared" si="34"/>
        <v>Sep-21</v>
      </c>
    </row>
    <row r="2193" spans="1:23" x14ac:dyDescent="0.25">
      <c r="A2193" s="54" t="s">
        <v>317</v>
      </c>
      <c r="B2193" s="54" t="s">
        <v>428</v>
      </c>
      <c r="C2193" s="54" t="s">
        <v>263</v>
      </c>
      <c r="D2193" s="54" t="s">
        <v>429</v>
      </c>
      <c r="E2193" s="54" t="s">
        <v>10442</v>
      </c>
      <c r="F2193" s="71">
        <v>44452</v>
      </c>
      <c r="G2193" s="72">
        <v>228.33</v>
      </c>
      <c r="H2193" s="72">
        <v>19236.8</v>
      </c>
      <c r="I2193" s="54" t="s">
        <v>265</v>
      </c>
      <c r="J2193" s="54" t="s">
        <v>331</v>
      </c>
      <c r="K2193" s="54" t="s">
        <v>10426</v>
      </c>
      <c r="L2193" s="54" t="s">
        <v>10443</v>
      </c>
      <c r="M2193" s="54" t="s">
        <v>10442</v>
      </c>
      <c r="N2193" s="54" t="s">
        <v>256</v>
      </c>
      <c r="O2193" s="54" t="s">
        <v>256</v>
      </c>
      <c r="P2193" s="54" t="s">
        <v>289</v>
      </c>
      <c r="Q2193" s="54" t="s">
        <v>256</v>
      </c>
      <c r="R2193" s="54" t="s">
        <v>431</v>
      </c>
      <c r="S2193" s="71"/>
      <c r="T2193" s="54" t="s">
        <v>256</v>
      </c>
      <c r="U2193" s="71">
        <v>44452</v>
      </c>
      <c r="V2193" s="54" t="s">
        <v>256</v>
      </c>
      <c r="W2193" t="str">
        <f t="shared" si="34"/>
        <v>Sep-21</v>
      </c>
    </row>
    <row r="2194" spans="1:23" x14ac:dyDescent="0.25">
      <c r="A2194" s="54" t="s">
        <v>317</v>
      </c>
      <c r="B2194" s="54" t="s">
        <v>428</v>
      </c>
      <c r="C2194" s="54" t="s">
        <v>263</v>
      </c>
      <c r="D2194" s="54" t="s">
        <v>429</v>
      </c>
      <c r="E2194" s="54" t="s">
        <v>10444</v>
      </c>
      <c r="F2194" s="71">
        <v>44452</v>
      </c>
      <c r="G2194" s="72">
        <v>1909.5</v>
      </c>
      <c r="H2194" s="72">
        <v>160875.38</v>
      </c>
      <c r="I2194" s="54" t="s">
        <v>265</v>
      </c>
      <c r="J2194" s="54" t="s">
        <v>331</v>
      </c>
      <c r="K2194" s="54" t="s">
        <v>10426</v>
      </c>
      <c r="L2194" s="54" t="s">
        <v>10445</v>
      </c>
      <c r="M2194" s="54" t="s">
        <v>10444</v>
      </c>
      <c r="N2194" s="54" t="s">
        <v>256</v>
      </c>
      <c r="O2194" s="54" t="s">
        <v>256</v>
      </c>
      <c r="P2194" s="54" t="s">
        <v>289</v>
      </c>
      <c r="Q2194" s="54" t="s">
        <v>256</v>
      </c>
      <c r="R2194" s="54" t="s">
        <v>431</v>
      </c>
      <c r="S2194" s="71"/>
      <c r="T2194" s="54" t="s">
        <v>256</v>
      </c>
      <c r="U2194" s="71">
        <v>44452</v>
      </c>
      <c r="V2194" s="54" t="s">
        <v>256</v>
      </c>
      <c r="W2194" t="str">
        <f t="shared" si="34"/>
        <v>Sep-21</v>
      </c>
    </row>
    <row r="2195" spans="1:23" x14ac:dyDescent="0.25">
      <c r="A2195" s="54" t="s">
        <v>317</v>
      </c>
      <c r="B2195" s="54" t="s">
        <v>428</v>
      </c>
      <c r="C2195" s="54" t="s">
        <v>263</v>
      </c>
      <c r="D2195" s="54" t="s">
        <v>429</v>
      </c>
      <c r="E2195" s="54" t="s">
        <v>10446</v>
      </c>
      <c r="F2195" s="71">
        <v>44467</v>
      </c>
      <c r="G2195" s="72">
        <v>48.24</v>
      </c>
      <c r="H2195" s="72">
        <v>4064.22</v>
      </c>
      <c r="I2195" s="54" t="s">
        <v>265</v>
      </c>
      <c r="J2195" s="54" t="s">
        <v>331</v>
      </c>
      <c r="K2195" s="54" t="s">
        <v>10426</v>
      </c>
      <c r="L2195" s="54" t="s">
        <v>10447</v>
      </c>
      <c r="M2195" s="54" t="s">
        <v>10446</v>
      </c>
      <c r="N2195" s="54" t="s">
        <v>256</v>
      </c>
      <c r="O2195" s="54" t="s">
        <v>256</v>
      </c>
      <c r="P2195" s="54" t="s">
        <v>289</v>
      </c>
      <c r="Q2195" s="54" t="s">
        <v>256</v>
      </c>
      <c r="R2195" s="54" t="s">
        <v>431</v>
      </c>
      <c r="S2195" s="71"/>
      <c r="T2195" s="54" t="s">
        <v>256</v>
      </c>
      <c r="U2195" s="71">
        <v>44467</v>
      </c>
      <c r="V2195" s="54" t="s">
        <v>256</v>
      </c>
      <c r="W2195" t="str">
        <f t="shared" si="34"/>
        <v>Sep-21</v>
      </c>
    </row>
    <row r="2196" spans="1:23" x14ac:dyDescent="0.25">
      <c r="A2196" s="54" t="s">
        <v>317</v>
      </c>
      <c r="B2196" s="54" t="s">
        <v>428</v>
      </c>
      <c r="C2196" s="54" t="s">
        <v>263</v>
      </c>
      <c r="D2196" s="54" t="s">
        <v>429</v>
      </c>
      <c r="E2196" s="54" t="s">
        <v>10448</v>
      </c>
      <c r="F2196" s="71">
        <v>44466</v>
      </c>
      <c r="G2196" s="72">
        <v>110.06</v>
      </c>
      <c r="H2196" s="72">
        <v>9272.56</v>
      </c>
      <c r="I2196" s="54" t="s">
        <v>265</v>
      </c>
      <c r="J2196" s="54" t="s">
        <v>331</v>
      </c>
      <c r="K2196" s="54" t="s">
        <v>10449</v>
      </c>
      <c r="L2196" s="54" t="s">
        <v>10450</v>
      </c>
      <c r="M2196" s="54" t="s">
        <v>10448</v>
      </c>
      <c r="N2196" s="54" t="s">
        <v>256</v>
      </c>
      <c r="O2196" s="54" t="s">
        <v>256</v>
      </c>
      <c r="P2196" s="54" t="s">
        <v>289</v>
      </c>
      <c r="Q2196" s="54" t="s">
        <v>256</v>
      </c>
      <c r="R2196" s="54" t="s">
        <v>431</v>
      </c>
      <c r="S2196" s="71"/>
      <c r="T2196" s="54" t="s">
        <v>256</v>
      </c>
      <c r="U2196" s="71">
        <v>44466</v>
      </c>
      <c r="V2196" s="54" t="s">
        <v>256</v>
      </c>
      <c r="W2196" t="str">
        <f t="shared" si="34"/>
        <v>Sep-21</v>
      </c>
    </row>
    <row r="2197" spans="1:23" x14ac:dyDescent="0.25">
      <c r="A2197" s="54" t="s">
        <v>317</v>
      </c>
      <c r="B2197" s="54" t="s">
        <v>428</v>
      </c>
      <c r="C2197" s="54" t="s">
        <v>263</v>
      </c>
      <c r="D2197" s="54" t="s">
        <v>429</v>
      </c>
      <c r="E2197" s="54" t="s">
        <v>10451</v>
      </c>
      <c r="F2197" s="71">
        <v>44457</v>
      </c>
      <c r="G2197" s="72">
        <v>2304.02</v>
      </c>
      <c r="H2197" s="72">
        <v>194113.69</v>
      </c>
      <c r="I2197" s="54" t="s">
        <v>265</v>
      </c>
      <c r="J2197" s="54" t="s">
        <v>331</v>
      </c>
      <c r="K2197" s="54" t="s">
        <v>10452</v>
      </c>
      <c r="L2197" s="54" t="s">
        <v>10453</v>
      </c>
      <c r="M2197" s="54" t="s">
        <v>10451</v>
      </c>
      <c r="N2197" s="54" t="s">
        <v>256</v>
      </c>
      <c r="O2197" s="54" t="s">
        <v>256</v>
      </c>
      <c r="P2197" s="54" t="s">
        <v>289</v>
      </c>
      <c r="Q2197" s="54" t="s">
        <v>256</v>
      </c>
      <c r="R2197" s="54" t="s">
        <v>431</v>
      </c>
      <c r="S2197" s="71"/>
      <c r="T2197" s="54" t="s">
        <v>256</v>
      </c>
      <c r="U2197" s="71">
        <v>44457</v>
      </c>
      <c r="V2197" s="54" t="s">
        <v>256</v>
      </c>
      <c r="W2197" t="str">
        <f t="shared" si="34"/>
        <v>Sep-21</v>
      </c>
    </row>
    <row r="2198" spans="1:23" x14ac:dyDescent="0.25">
      <c r="A2198" s="54" t="s">
        <v>317</v>
      </c>
      <c r="B2198" s="54" t="s">
        <v>428</v>
      </c>
      <c r="C2198" s="54" t="s">
        <v>263</v>
      </c>
      <c r="D2198" s="54" t="s">
        <v>429</v>
      </c>
      <c r="E2198" s="54" t="s">
        <v>10454</v>
      </c>
      <c r="F2198" s="71">
        <v>44457</v>
      </c>
      <c r="G2198" s="72">
        <v>314.16000000000003</v>
      </c>
      <c r="H2198" s="72">
        <v>26467.98</v>
      </c>
      <c r="I2198" s="54" t="s">
        <v>265</v>
      </c>
      <c r="J2198" s="54" t="s">
        <v>331</v>
      </c>
      <c r="K2198" s="54" t="s">
        <v>10452</v>
      </c>
      <c r="L2198" s="54" t="s">
        <v>10455</v>
      </c>
      <c r="M2198" s="54" t="s">
        <v>10454</v>
      </c>
      <c r="N2198" s="54" t="s">
        <v>256</v>
      </c>
      <c r="O2198" s="54" t="s">
        <v>256</v>
      </c>
      <c r="P2198" s="54" t="s">
        <v>289</v>
      </c>
      <c r="Q2198" s="54" t="s">
        <v>256</v>
      </c>
      <c r="R2198" s="54" t="s">
        <v>431</v>
      </c>
      <c r="S2198" s="71"/>
      <c r="T2198" s="54" t="s">
        <v>256</v>
      </c>
      <c r="U2198" s="71">
        <v>44457</v>
      </c>
      <c r="V2198" s="54" t="s">
        <v>256</v>
      </c>
      <c r="W2198" t="str">
        <f t="shared" si="34"/>
        <v>Sep-21</v>
      </c>
    </row>
    <row r="2199" spans="1:23" x14ac:dyDescent="0.25">
      <c r="A2199" s="54" t="s">
        <v>317</v>
      </c>
      <c r="B2199" s="54" t="s">
        <v>428</v>
      </c>
      <c r="C2199" s="54" t="s">
        <v>263</v>
      </c>
      <c r="D2199" s="54" t="s">
        <v>429</v>
      </c>
      <c r="E2199" s="54" t="s">
        <v>10456</v>
      </c>
      <c r="F2199" s="71">
        <v>44460</v>
      </c>
      <c r="G2199" s="72">
        <v>1455.28</v>
      </c>
      <c r="H2199" s="72">
        <v>122607.34</v>
      </c>
      <c r="I2199" s="54" t="s">
        <v>265</v>
      </c>
      <c r="J2199" s="54" t="s">
        <v>331</v>
      </c>
      <c r="K2199" s="54" t="s">
        <v>10452</v>
      </c>
      <c r="L2199" s="54" t="s">
        <v>10457</v>
      </c>
      <c r="M2199" s="54" t="s">
        <v>10456</v>
      </c>
      <c r="N2199" s="54" t="s">
        <v>256</v>
      </c>
      <c r="O2199" s="54" t="s">
        <v>256</v>
      </c>
      <c r="P2199" s="54" t="s">
        <v>289</v>
      </c>
      <c r="Q2199" s="54" t="s">
        <v>256</v>
      </c>
      <c r="R2199" s="54" t="s">
        <v>431</v>
      </c>
      <c r="S2199" s="71"/>
      <c r="T2199" s="54" t="s">
        <v>256</v>
      </c>
      <c r="U2199" s="71">
        <v>44460</v>
      </c>
      <c r="V2199" s="54" t="s">
        <v>256</v>
      </c>
      <c r="W2199" t="str">
        <f t="shared" si="34"/>
        <v>Sep-21</v>
      </c>
    </row>
    <row r="2200" spans="1:23" x14ac:dyDescent="0.25">
      <c r="A2200" s="54" t="s">
        <v>317</v>
      </c>
      <c r="B2200" s="54" t="s">
        <v>428</v>
      </c>
      <c r="C2200" s="54" t="s">
        <v>263</v>
      </c>
      <c r="D2200" s="54" t="s">
        <v>429</v>
      </c>
      <c r="E2200" s="54" t="s">
        <v>10458</v>
      </c>
      <c r="F2200" s="71">
        <v>44460</v>
      </c>
      <c r="G2200" s="72">
        <v>209.87</v>
      </c>
      <c r="H2200" s="72">
        <v>17681.55</v>
      </c>
      <c r="I2200" s="54" t="s">
        <v>265</v>
      </c>
      <c r="J2200" s="54" t="s">
        <v>331</v>
      </c>
      <c r="K2200" s="54" t="s">
        <v>10452</v>
      </c>
      <c r="L2200" s="54" t="s">
        <v>10459</v>
      </c>
      <c r="M2200" s="54" t="s">
        <v>10458</v>
      </c>
      <c r="N2200" s="54" t="s">
        <v>256</v>
      </c>
      <c r="O2200" s="54" t="s">
        <v>256</v>
      </c>
      <c r="P2200" s="54" t="s">
        <v>289</v>
      </c>
      <c r="Q2200" s="54" t="s">
        <v>256</v>
      </c>
      <c r="R2200" s="54" t="s">
        <v>431</v>
      </c>
      <c r="S2200" s="71"/>
      <c r="T2200" s="54" t="s">
        <v>256</v>
      </c>
      <c r="U2200" s="71">
        <v>44460</v>
      </c>
      <c r="V2200" s="54" t="s">
        <v>256</v>
      </c>
      <c r="W2200" t="str">
        <f t="shared" si="34"/>
        <v>Sep-21</v>
      </c>
    </row>
    <row r="2201" spans="1:23" x14ac:dyDescent="0.25">
      <c r="A2201" s="54" t="s">
        <v>317</v>
      </c>
      <c r="B2201" s="54" t="s">
        <v>428</v>
      </c>
      <c r="C2201" s="54" t="s">
        <v>263</v>
      </c>
      <c r="D2201" s="54" t="s">
        <v>429</v>
      </c>
      <c r="E2201" s="54" t="s">
        <v>10460</v>
      </c>
      <c r="F2201" s="71">
        <v>44466</v>
      </c>
      <c r="G2201" s="72">
        <v>88.9</v>
      </c>
      <c r="H2201" s="72">
        <v>7489.83</v>
      </c>
      <c r="I2201" s="54" t="s">
        <v>265</v>
      </c>
      <c r="J2201" s="54" t="s">
        <v>331</v>
      </c>
      <c r="K2201" s="54" t="s">
        <v>10452</v>
      </c>
      <c r="L2201" s="54" t="s">
        <v>10461</v>
      </c>
      <c r="M2201" s="54" t="s">
        <v>10460</v>
      </c>
      <c r="N2201" s="54" t="s">
        <v>256</v>
      </c>
      <c r="O2201" s="54" t="s">
        <v>256</v>
      </c>
      <c r="P2201" s="54" t="s">
        <v>289</v>
      </c>
      <c r="Q2201" s="54" t="s">
        <v>256</v>
      </c>
      <c r="R2201" s="54" t="s">
        <v>431</v>
      </c>
      <c r="S2201" s="71"/>
      <c r="T2201" s="54" t="s">
        <v>256</v>
      </c>
      <c r="U2201" s="71">
        <v>44466</v>
      </c>
      <c r="V2201" s="54" t="s">
        <v>256</v>
      </c>
      <c r="W2201" t="str">
        <f t="shared" si="34"/>
        <v>Sep-21</v>
      </c>
    </row>
    <row r="2202" spans="1:23" x14ac:dyDescent="0.25">
      <c r="A2202" s="54" t="s">
        <v>317</v>
      </c>
      <c r="B2202" s="54" t="s">
        <v>428</v>
      </c>
      <c r="C2202" s="54" t="s">
        <v>263</v>
      </c>
      <c r="D2202" s="54" t="s">
        <v>429</v>
      </c>
      <c r="E2202" s="54" t="s">
        <v>10462</v>
      </c>
      <c r="F2202" s="71">
        <v>44466</v>
      </c>
      <c r="G2202" s="72">
        <v>210.61</v>
      </c>
      <c r="H2202" s="72">
        <v>17743.89</v>
      </c>
      <c r="I2202" s="54" t="s">
        <v>265</v>
      </c>
      <c r="J2202" s="54" t="s">
        <v>331</v>
      </c>
      <c r="K2202" s="54" t="s">
        <v>10452</v>
      </c>
      <c r="L2202" s="54" t="s">
        <v>10463</v>
      </c>
      <c r="M2202" s="54" t="s">
        <v>10462</v>
      </c>
      <c r="N2202" s="54" t="s">
        <v>256</v>
      </c>
      <c r="O2202" s="54" t="s">
        <v>256</v>
      </c>
      <c r="P2202" s="54" t="s">
        <v>289</v>
      </c>
      <c r="Q2202" s="54" t="s">
        <v>256</v>
      </c>
      <c r="R2202" s="54" t="s">
        <v>431</v>
      </c>
      <c r="S2202" s="71"/>
      <c r="T2202" s="54" t="s">
        <v>256</v>
      </c>
      <c r="U2202" s="71">
        <v>44466</v>
      </c>
      <c r="V2202" s="54" t="s">
        <v>256</v>
      </c>
      <c r="W2202" t="str">
        <f t="shared" si="34"/>
        <v>Sep-21</v>
      </c>
    </row>
    <row r="2203" spans="1:23" x14ac:dyDescent="0.25">
      <c r="A2203" s="54" t="s">
        <v>317</v>
      </c>
      <c r="B2203" s="54" t="s">
        <v>428</v>
      </c>
      <c r="C2203" s="54" t="s">
        <v>263</v>
      </c>
      <c r="D2203" s="54" t="s">
        <v>429</v>
      </c>
      <c r="E2203" s="54" t="s">
        <v>10464</v>
      </c>
      <c r="F2203" s="71">
        <v>44462</v>
      </c>
      <c r="G2203" s="72">
        <v>1358.04</v>
      </c>
      <c r="H2203" s="72">
        <v>114414.87</v>
      </c>
      <c r="I2203" s="54" t="s">
        <v>265</v>
      </c>
      <c r="J2203" s="54" t="s">
        <v>331</v>
      </c>
      <c r="K2203" s="54" t="s">
        <v>10465</v>
      </c>
      <c r="L2203" s="54" t="s">
        <v>10466</v>
      </c>
      <c r="M2203" s="54" t="s">
        <v>10464</v>
      </c>
      <c r="N2203" s="54" t="s">
        <v>256</v>
      </c>
      <c r="O2203" s="54" t="s">
        <v>256</v>
      </c>
      <c r="P2203" s="54" t="s">
        <v>289</v>
      </c>
      <c r="Q2203" s="54" t="s">
        <v>256</v>
      </c>
      <c r="R2203" s="54" t="s">
        <v>431</v>
      </c>
      <c r="S2203" s="71"/>
      <c r="T2203" s="54" t="s">
        <v>256</v>
      </c>
      <c r="U2203" s="71">
        <v>44462</v>
      </c>
      <c r="V2203" s="54" t="s">
        <v>256</v>
      </c>
      <c r="W2203" t="str">
        <f t="shared" si="34"/>
        <v>Sep-21</v>
      </c>
    </row>
    <row r="2204" spans="1:23" x14ac:dyDescent="0.25">
      <c r="A2204" s="54" t="s">
        <v>317</v>
      </c>
      <c r="B2204" s="54" t="s">
        <v>428</v>
      </c>
      <c r="C2204" s="54" t="s">
        <v>263</v>
      </c>
      <c r="D2204" s="54" t="s">
        <v>429</v>
      </c>
      <c r="E2204" s="54" t="s">
        <v>10467</v>
      </c>
      <c r="F2204" s="71">
        <v>44469</v>
      </c>
      <c r="G2204" s="72">
        <v>376.17</v>
      </c>
      <c r="H2204" s="72">
        <v>31805.17</v>
      </c>
      <c r="I2204" s="54" t="s">
        <v>265</v>
      </c>
      <c r="J2204" s="54" t="s">
        <v>331</v>
      </c>
      <c r="K2204" s="54" t="s">
        <v>10465</v>
      </c>
      <c r="L2204" s="54" t="s">
        <v>10468</v>
      </c>
      <c r="M2204" s="54" t="s">
        <v>10467</v>
      </c>
      <c r="N2204" s="54" t="s">
        <v>256</v>
      </c>
      <c r="O2204" s="54" t="s">
        <v>256</v>
      </c>
      <c r="P2204" s="54" t="s">
        <v>289</v>
      </c>
      <c r="Q2204" s="54" t="s">
        <v>256</v>
      </c>
      <c r="R2204" s="54" t="s">
        <v>431</v>
      </c>
      <c r="S2204" s="71"/>
      <c r="T2204" s="54" t="s">
        <v>256</v>
      </c>
      <c r="U2204" s="71">
        <v>44469</v>
      </c>
      <c r="V2204" s="54" t="s">
        <v>256</v>
      </c>
      <c r="W2204" t="str">
        <f t="shared" si="34"/>
        <v>Sep-21</v>
      </c>
    </row>
    <row r="2205" spans="1:23" x14ac:dyDescent="0.25">
      <c r="A2205" s="54" t="s">
        <v>317</v>
      </c>
      <c r="B2205" s="54" t="s">
        <v>428</v>
      </c>
      <c r="C2205" s="54" t="s">
        <v>263</v>
      </c>
      <c r="D2205" s="54" t="s">
        <v>429</v>
      </c>
      <c r="E2205" s="54" t="s">
        <v>10469</v>
      </c>
      <c r="F2205" s="71">
        <v>44457</v>
      </c>
      <c r="G2205" s="72">
        <v>2417.66</v>
      </c>
      <c r="H2205" s="72">
        <v>203687.86</v>
      </c>
      <c r="I2205" s="54" t="s">
        <v>265</v>
      </c>
      <c r="J2205" s="54" t="s">
        <v>331</v>
      </c>
      <c r="K2205" s="54" t="s">
        <v>10470</v>
      </c>
      <c r="L2205" s="54" t="s">
        <v>10471</v>
      </c>
      <c r="M2205" s="54" t="s">
        <v>10469</v>
      </c>
      <c r="N2205" s="54" t="s">
        <v>256</v>
      </c>
      <c r="O2205" s="54" t="s">
        <v>256</v>
      </c>
      <c r="P2205" s="54" t="s">
        <v>289</v>
      </c>
      <c r="Q2205" s="54" t="s">
        <v>256</v>
      </c>
      <c r="R2205" s="54" t="s">
        <v>431</v>
      </c>
      <c r="S2205" s="71"/>
      <c r="T2205" s="54" t="s">
        <v>256</v>
      </c>
      <c r="U2205" s="71">
        <v>44457</v>
      </c>
      <c r="V2205" s="54" t="s">
        <v>256</v>
      </c>
      <c r="W2205" t="str">
        <f t="shared" si="34"/>
        <v>Sep-21</v>
      </c>
    </row>
    <row r="2206" spans="1:23" x14ac:dyDescent="0.25">
      <c r="A2206" s="54" t="s">
        <v>317</v>
      </c>
      <c r="B2206" s="54" t="s">
        <v>428</v>
      </c>
      <c r="C2206" s="54" t="s">
        <v>263</v>
      </c>
      <c r="D2206" s="54" t="s">
        <v>429</v>
      </c>
      <c r="E2206" s="54" t="s">
        <v>10472</v>
      </c>
      <c r="F2206" s="71">
        <v>44457</v>
      </c>
      <c r="G2206" s="72">
        <v>1352.99</v>
      </c>
      <c r="H2206" s="72">
        <v>113989.41</v>
      </c>
      <c r="I2206" s="54" t="s">
        <v>265</v>
      </c>
      <c r="J2206" s="54" t="s">
        <v>331</v>
      </c>
      <c r="K2206" s="54" t="s">
        <v>10470</v>
      </c>
      <c r="L2206" s="54" t="s">
        <v>10473</v>
      </c>
      <c r="M2206" s="54" t="s">
        <v>10472</v>
      </c>
      <c r="N2206" s="54" t="s">
        <v>256</v>
      </c>
      <c r="O2206" s="54" t="s">
        <v>256</v>
      </c>
      <c r="P2206" s="54" t="s">
        <v>289</v>
      </c>
      <c r="Q2206" s="54" t="s">
        <v>256</v>
      </c>
      <c r="R2206" s="54" t="s">
        <v>431</v>
      </c>
      <c r="S2206" s="71"/>
      <c r="T2206" s="54" t="s">
        <v>256</v>
      </c>
      <c r="U2206" s="71">
        <v>44457</v>
      </c>
      <c r="V2206" s="54" t="s">
        <v>256</v>
      </c>
      <c r="W2206" t="str">
        <f t="shared" si="34"/>
        <v>Sep-21</v>
      </c>
    </row>
    <row r="2207" spans="1:23" x14ac:dyDescent="0.25">
      <c r="A2207" s="54" t="s">
        <v>317</v>
      </c>
      <c r="B2207" s="54" t="s">
        <v>428</v>
      </c>
      <c r="C2207" s="54" t="s">
        <v>263</v>
      </c>
      <c r="D2207" s="54" t="s">
        <v>429</v>
      </c>
      <c r="E2207" s="54" t="s">
        <v>10474</v>
      </c>
      <c r="F2207" s="71">
        <v>44457</v>
      </c>
      <c r="G2207" s="72">
        <v>1126.1400000000001</v>
      </c>
      <c r="H2207" s="72">
        <v>94877.3</v>
      </c>
      <c r="I2207" s="54" t="s">
        <v>265</v>
      </c>
      <c r="J2207" s="54" t="s">
        <v>331</v>
      </c>
      <c r="K2207" s="54" t="s">
        <v>10470</v>
      </c>
      <c r="L2207" s="54" t="s">
        <v>10475</v>
      </c>
      <c r="M2207" s="54" t="s">
        <v>10474</v>
      </c>
      <c r="N2207" s="54" t="s">
        <v>256</v>
      </c>
      <c r="O2207" s="54" t="s">
        <v>256</v>
      </c>
      <c r="P2207" s="54" t="s">
        <v>289</v>
      </c>
      <c r="Q2207" s="54" t="s">
        <v>256</v>
      </c>
      <c r="R2207" s="54" t="s">
        <v>431</v>
      </c>
      <c r="S2207" s="71"/>
      <c r="T2207" s="54" t="s">
        <v>256</v>
      </c>
      <c r="U2207" s="71">
        <v>44457</v>
      </c>
      <c r="V2207" s="54" t="s">
        <v>256</v>
      </c>
      <c r="W2207" t="str">
        <f t="shared" si="34"/>
        <v>Sep-21</v>
      </c>
    </row>
    <row r="2208" spans="1:23" x14ac:dyDescent="0.25">
      <c r="A2208" s="54" t="s">
        <v>317</v>
      </c>
      <c r="B2208" s="54" t="s">
        <v>428</v>
      </c>
      <c r="C2208" s="54" t="s">
        <v>263</v>
      </c>
      <c r="D2208" s="54" t="s">
        <v>429</v>
      </c>
      <c r="E2208" s="54" t="s">
        <v>10476</v>
      </c>
      <c r="F2208" s="71">
        <v>44461</v>
      </c>
      <c r="G2208" s="72">
        <v>524.79</v>
      </c>
      <c r="H2208" s="72">
        <v>44213.56</v>
      </c>
      <c r="I2208" s="54" t="s">
        <v>265</v>
      </c>
      <c r="J2208" s="54" t="s">
        <v>331</v>
      </c>
      <c r="K2208" s="54" t="s">
        <v>10470</v>
      </c>
      <c r="L2208" s="54" t="s">
        <v>10477</v>
      </c>
      <c r="M2208" s="54" t="s">
        <v>10476</v>
      </c>
      <c r="N2208" s="54" t="s">
        <v>256</v>
      </c>
      <c r="O2208" s="54" t="s">
        <v>256</v>
      </c>
      <c r="P2208" s="54" t="s">
        <v>289</v>
      </c>
      <c r="Q2208" s="54" t="s">
        <v>256</v>
      </c>
      <c r="R2208" s="54" t="s">
        <v>431</v>
      </c>
      <c r="S2208" s="71"/>
      <c r="T2208" s="54" t="s">
        <v>256</v>
      </c>
      <c r="U2208" s="71">
        <v>44461</v>
      </c>
      <c r="V2208" s="54" t="s">
        <v>256</v>
      </c>
      <c r="W2208" t="str">
        <f t="shared" si="34"/>
        <v>Sep-21</v>
      </c>
    </row>
    <row r="2209" spans="1:23" x14ac:dyDescent="0.25">
      <c r="A2209" s="54" t="s">
        <v>317</v>
      </c>
      <c r="B2209" s="54" t="s">
        <v>428</v>
      </c>
      <c r="C2209" s="54" t="s">
        <v>263</v>
      </c>
      <c r="D2209" s="54" t="s">
        <v>429</v>
      </c>
      <c r="E2209" s="54" t="s">
        <v>10478</v>
      </c>
      <c r="F2209" s="71">
        <v>44461</v>
      </c>
      <c r="G2209" s="72">
        <v>1401.05</v>
      </c>
      <c r="H2209" s="72">
        <v>118038.46</v>
      </c>
      <c r="I2209" s="54" t="s">
        <v>265</v>
      </c>
      <c r="J2209" s="54" t="s">
        <v>331</v>
      </c>
      <c r="K2209" s="54" t="s">
        <v>10470</v>
      </c>
      <c r="L2209" s="54" t="s">
        <v>10479</v>
      </c>
      <c r="M2209" s="54" t="s">
        <v>10478</v>
      </c>
      <c r="N2209" s="54" t="s">
        <v>256</v>
      </c>
      <c r="O2209" s="54" t="s">
        <v>256</v>
      </c>
      <c r="P2209" s="54" t="s">
        <v>289</v>
      </c>
      <c r="Q2209" s="54" t="s">
        <v>256</v>
      </c>
      <c r="R2209" s="54" t="s">
        <v>431</v>
      </c>
      <c r="S2209" s="71"/>
      <c r="T2209" s="54" t="s">
        <v>256</v>
      </c>
      <c r="U2209" s="71">
        <v>44461</v>
      </c>
      <c r="V2209" s="54" t="s">
        <v>256</v>
      </c>
      <c r="W2209" t="str">
        <f t="shared" si="34"/>
        <v>Sep-21</v>
      </c>
    </row>
    <row r="2210" spans="1:23" x14ac:dyDescent="0.25">
      <c r="A2210" s="54" t="s">
        <v>317</v>
      </c>
      <c r="B2210" s="54" t="s">
        <v>428</v>
      </c>
      <c r="C2210" s="54" t="s">
        <v>263</v>
      </c>
      <c r="D2210" s="54" t="s">
        <v>429</v>
      </c>
      <c r="E2210" s="54" t="s">
        <v>10480</v>
      </c>
      <c r="F2210" s="71">
        <v>44462</v>
      </c>
      <c r="G2210" s="72">
        <v>236.34</v>
      </c>
      <c r="H2210" s="72">
        <v>19911.650000000001</v>
      </c>
      <c r="I2210" s="54" t="s">
        <v>265</v>
      </c>
      <c r="J2210" s="54" t="s">
        <v>331</v>
      </c>
      <c r="K2210" s="54" t="s">
        <v>10470</v>
      </c>
      <c r="L2210" s="54" t="s">
        <v>10481</v>
      </c>
      <c r="M2210" s="54" t="s">
        <v>10480</v>
      </c>
      <c r="N2210" s="54" t="s">
        <v>256</v>
      </c>
      <c r="O2210" s="54" t="s">
        <v>256</v>
      </c>
      <c r="P2210" s="54" t="s">
        <v>289</v>
      </c>
      <c r="Q2210" s="54" t="s">
        <v>256</v>
      </c>
      <c r="R2210" s="54" t="s">
        <v>431</v>
      </c>
      <c r="S2210" s="71"/>
      <c r="T2210" s="54" t="s">
        <v>256</v>
      </c>
      <c r="U2210" s="71">
        <v>44462</v>
      </c>
      <c r="V2210" s="54" t="s">
        <v>256</v>
      </c>
      <c r="W2210" t="str">
        <f t="shared" si="34"/>
        <v>Sep-21</v>
      </c>
    </row>
    <row r="2211" spans="1:23" x14ac:dyDescent="0.25">
      <c r="A2211" s="54" t="s">
        <v>317</v>
      </c>
      <c r="B2211" s="54" t="s">
        <v>428</v>
      </c>
      <c r="C2211" s="54" t="s">
        <v>263</v>
      </c>
      <c r="D2211" s="54" t="s">
        <v>429</v>
      </c>
      <c r="E2211" s="54" t="s">
        <v>10482</v>
      </c>
      <c r="F2211" s="71">
        <v>44464</v>
      </c>
      <c r="G2211" s="72">
        <v>499.44</v>
      </c>
      <c r="H2211" s="72">
        <v>42077.82</v>
      </c>
      <c r="I2211" s="54" t="s">
        <v>265</v>
      </c>
      <c r="J2211" s="54" t="s">
        <v>331</v>
      </c>
      <c r="K2211" s="54" t="s">
        <v>10470</v>
      </c>
      <c r="L2211" s="54" t="s">
        <v>10483</v>
      </c>
      <c r="M2211" s="54" t="s">
        <v>10482</v>
      </c>
      <c r="N2211" s="54" t="s">
        <v>256</v>
      </c>
      <c r="O2211" s="54" t="s">
        <v>256</v>
      </c>
      <c r="P2211" s="54" t="s">
        <v>289</v>
      </c>
      <c r="Q2211" s="54" t="s">
        <v>256</v>
      </c>
      <c r="R2211" s="54" t="s">
        <v>431</v>
      </c>
      <c r="S2211" s="71"/>
      <c r="T2211" s="54" t="s">
        <v>256</v>
      </c>
      <c r="U2211" s="71">
        <v>44464</v>
      </c>
      <c r="V2211" s="54" t="s">
        <v>256</v>
      </c>
      <c r="W2211" t="str">
        <f t="shared" si="34"/>
        <v>Sep-21</v>
      </c>
    </row>
    <row r="2212" spans="1:23" x14ac:dyDescent="0.25">
      <c r="A2212" s="54" t="s">
        <v>317</v>
      </c>
      <c r="B2212" s="54" t="s">
        <v>428</v>
      </c>
      <c r="C2212" s="54" t="s">
        <v>263</v>
      </c>
      <c r="D2212" s="54" t="s">
        <v>429</v>
      </c>
      <c r="E2212" s="54" t="s">
        <v>10484</v>
      </c>
      <c r="F2212" s="71">
        <v>44464</v>
      </c>
      <c r="G2212" s="72">
        <v>531.4</v>
      </c>
      <c r="H2212" s="72">
        <v>44770.45</v>
      </c>
      <c r="I2212" s="54" t="s">
        <v>265</v>
      </c>
      <c r="J2212" s="54" t="s">
        <v>331</v>
      </c>
      <c r="K2212" s="54" t="s">
        <v>10470</v>
      </c>
      <c r="L2212" s="54" t="s">
        <v>10485</v>
      </c>
      <c r="M2212" s="54" t="s">
        <v>10484</v>
      </c>
      <c r="N2212" s="54" t="s">
        <v>256</v>
      </c>
      <c r="O2212" s="54" t="s">
        <v>256</v>
      </c>
      <c r="P2212" s="54" t="s">
        <v>289</v>
      </c>
      <c r="Q2212" s="54" t="s">
        <v>256</v>
      </c>
      <c r="R2212" s="54" t="s">
        <v>431</v>
      </c>
      <c r="S2212" s="71"/>
      <c r="T2212" s="54" t="s">
        <v>256</v>
      </c>
      <c r="U2212" s="71">
        <v>44464</v>
      </c>
      <c r="V2212" s="54" t="s">
        <v>256</v>
      </c>
      <c r="W2212" t="str">
        <f t="shared" si="34"/>
        <v>Sep-21</v>
      </c>
    </row>
    <row r="2213" spans="1:23" x14ac:dyDescent="0.25">
      <c r="A2213" s="54" t="s">
        <v>317</v>
      </c>
      <c r="B2213" s="54" t="s">
        <v>428</v>
      </c>
      <c r="C2213" s="54" t="s">
        <v>263</v>
      </c>
      <c r="D2213" s="54" t="s">
        <v>429</v>
      </c>
      <c r="E2213" s="54" t="s">
        <v>10486</v>
      </c>
      <c r="F2213" s="71">
        <v>44464</v>
      </c>
      <c r="G2213" s="72">
        <v>1054.81</v>
      </c>
      <c r="H2213" s="72">
        <v>88867.74</v>
      </c>
      <c r="I2213" s="54" t="s">
        <v>265</v>
      </c>
      <c r="J2213" s="54" t="s">
        <v>331</v>
      </c>
      <c r="K2213" s="54" t="s">
        <v>10470</v>
      </c>
      <c r="L2213" s="54" t="s">
        <v>10487</v>
      </c>
      <c r="M2213" s="54" t="s">
        <v>10486</v>
      </c>
      <c r="N2213" s="54" t="s">
        <v>256</v>
      </c>
      <c r="O2213" s="54" t="s">
        <v>256</v>
      </c>
      <c r="P2213" s="54" t="s">
        <v>289</v>
      </c>
      <c r="Q2213" s="54" t="s">
        <v>256</v>
      </c>
      <c r="R2213" s="54" t="s">
        <v>431</v>
      </c>
      <c r="S2213" s="71"/>
      <c r="T2213" s="54" t="s">
        <v>256</v>
      </c>
      <c r="U2213" s="71">
        <v>44464</v>
      </c>
      <c r="V2213" s="54" t="s">
        <v>256</v>
      </c>
      <c r="W2213" t="str">
        <f t="shared" si="34"/>
        <v>Sep-21</v>
      </c>
    </row>
    <row r="2214" spans="1:23" x14ac:dyDescent="0.25">
      <c r="A2214" s="54" t="s">
        <v>317</v>
      </c>
      <c r="B2214" s="54" t="s">
        <v>428</v>
      </c>
      <c r="C2214" s="54" t="s">
        <v>263</v>
      </c>
      <c r="D2214" s="54" t="s">
        <v>429</v>
      </c>
      <c r="E2214" s="54" t="s">
        <v>10488</v>
      </c>
      <c r="F2214" s="71">
        <v>44464</v>
      </c>
      <c r="G2214" s="72">
        <v>1004.45</v>
      </c>
      <c r="H2214" s="72">
        <v>84624.91</v>
      </c>
      <c r="I2214" s="54" t="s">
        <v>265</v>
      </c>
      <c r="J2214" s="54" t="s">
        <v>331</v>
      </c>
      <c r="K2214" s="54" t="s">
        <v>10470</v>
      </c>
      <c r="L2214" s="54" t="s">
        <v>10489</v>
      </c>
      <c r="M2214" s="54" t="s">
        <v>10488</v>
      </c>
      <c r="N2214" s="54" t="s">
        <v>256</v>
      </c>
      <c r="O2214" s="54" t="s">
        <v>256</v>
      </c>
      <c r="P2214" s="54" t="s">
        <v>289</v>
      </c>
      <c r="Q2214" s="54" t="s">
        <v>256</v>
      </c>
      <c r="R2214" s="54" t="s">
        <v>431</v>
      </c>
      <c r="S2214" s="71"/>
      <c r="T2214" s="54" t="s">
        <v>256</v>
      </c>
      <c r="U2214" s="71">
        <v>44464</v>
      </c>
      <c r="V2214" s="54" t="s">
        <v>256</v>
      </c>
      <c r="W2214" t="str">
        <f t="shared" si="34"/>
        <v>Sep-21</v>
      </c>
    </row>
    <row r="2215" spans="1:23" x14ac:dyDescent="0.25">
      <c r="A2215" s="54" t="s">
        <v>317</v>
      </c>
      <c r="B2215" s="54" t="s">
        <v>428</v>
      </c>
      <c r="C2215" s="54" t="s">
        <v>263</v>
      </c>
      <c r="D2215" s="54" t="s">
        <v>429</v>
      </c>
      <c r="E2215" s="54" t="s">
        <v>10490</v>
      </c>
      <c r="F2215" s="71">
        <v>44465</v>
      </c>
      <c r="G2215" s="72">
        <v>167.5</v>
      </c>
      <c r="H2215" s="72">
        <v>14111.88</v>
      </c>
      <c r="I2215" s="54" t="s">
        <v>265</v>
      </c>
      <c r="J2215" s="54" t="s">
        <v>331</v>
      </c>
      <c r="K2215" s="54" t="s">
        <v>10470</v>
      </c>
      <c r="L2215" s="54" t="s">
        <v>10491</v>
      </c>
      <c r="M2215" s="54" t="s">
        <v>10490</v>
      </c>
      <c r="N2215" s="54" t="s">
        <v>256</v>
      </c>
      <c r="O2215" s="54" t="s">
        <v>256</v>
      </c>
      <c r="P2215" s="54" t="s">
        <v>289</v>
      </c>
      <c r="Q2215" s="54" t="s">
        <v>256</v>
      </c>
      <c r="R2215" s="54" t="s">
        <v>431</v>
      </c>
      <c r="S2215" s="71"/>
      <c r="T2215" s="54" t="s">
        <v>256</v>
      </c>
      <c r="U2215" s="71">
        <v>44465</v>
      </c>
      <c r="V2215" s="54" t="s">
        <v>256</v>
      </c>
      <c r="W2215" t="str">
        <f t="shared" si="34"/>
        <v>Sep-21</v>
      </c>
    </row>
    <row r="2216" spans="1:23" x14ac:dyDescent="0.25">
      <c r="A2216" s="54" t="s">
        <v>317</v>
      </c>
      <c r="B2216" s="54" t="s">
        <v>428</v>
      </c>
      <c r="C2216" s="54" t="s">
        <v>263</v>
      </c>
      <c r="D2216" s="54" t="s">
        <v>429</v>
      </c>
      <c r="E2216" s="54" t="s">
        <v>10492</v>
      </c>
      <c r="F2216" s="71">
        <v>44465</v>
      </c>
      <c r="G2216" s="72">
        <v>242.11</v>
      </c>
      <c r="H2216" s="72">
        <v>20397.77</v>
      </c>
      <c r="I2216" s="54" t="s">
        <v>265</v>
      </c>
      <c r="J2216" s="54" t="s">
        <v>331</v>
      </c>
      <c r="K2216" s="54" t="s">
        <v>10470</v>
      </c>
      <c r="L2216" s="54" t="s">
        <v>10493</v>
      </c>
      <c r="M2216" s="54" t="s">
        <v>10492</v>
      </c>
      <c r="N2216" s="54" t="s">
        <v>256</v>
      </c>
      <c r="O2216" s="54" t="s">
        <v>256</v>
      </c>
      <c r="P2216" s="54" t="s">
        <v>289</v>
      </c>
      <c r="Q2216" s="54" t="s">
        <v>256</v>
      </c>
      <c r="R2216" s="54" t="s">
        <v>431</v>
      </c>
      <c r="S2216" s="71"/>
      <c r="T2216" s="54" t="s">
        <v>256</v>
      </c>
      <c r="U2216" s="71">
        <v>44465</v>
      </c>
      <c r="V2216" s="54" t="s">
        <v>256</v>
      </c>
      <c r="W2216" t="str">
        <f t="shared" si="34"/>
        <v>Sep-21</v>
      </c>
    </row>
    <row r="2217" spans="1:23" x14ac:dyDescent="0.25">
      <c r="A2217" s="54" t="s">
        <v>317</v>
      </c>
      <c r="B2217" s="54" t="s">
        <v>428</v>
      </c>
      <c r="C2217" s="54" t="s">
        <v>263</v>
      </c>
      <c r="D2217" s="54" t="s">
        <v>429</v>
      </c>
      <c r="E2217" s="54" t="s">
        <v>10494</v>
      </c>
      <c r="F2217" s="71">
        <v>44465</v>
      </c>
      <c r="G2217" s="72">
        <v>218.82</v>
      </c>
      <c r="H2217" s="72">
        <v>18435.59</v>
      </c>
      <c r="I2217" s="54" t="s">
        <v>265</v>
      </c>
      <c r="J2217" s="54" t="s">
        <v>331</v>
      </c>
      <c r="K2217" s="54" t="s">
        <v>10470</v>
      </c>
      <c r="L2217" s="54" t="s">
        <v>10495</v>
      </c>
      <c r="M2217" s="54" t="s">
        <v>10494</v>
      </c>
      <c r="N2217" s="54" t="s">
        <v>256</v>
      </c>
      <c r="O2217" s="54" t="s">
        <v>256</v>
      </c>
      <c r="P2217" s="54" t="s">
        <v>289</v>
      </c>
      <c r="Q2217" s="54" t="s">
        <v>256</v>
      </c>
      <c r="R2217" s="54" t="s">
        <v>431</v>
      </c>
      <c r="S2217" s="71"/>
      <c r="T2217" s="54" t="s">
        <v>256</v>
      </c>
      <c r="U2217" s="71">
        <v>44465</v>
      </c>
      <c r="V2217" s="54" t="s">
        <v>256</v>
      </c>
      <c r="W2217" t="str">
        <f t="shared" si="34"/>
        <v>Sep-21</v>
      </c>
    </row>
    <row r="2218" spans="1:23" x14ac:dyDescent="0.25">
      <c r="A2218" s="54" t="s">
        <v>317</v>
      </c>
      <c r="B2218" s="54" t="s">
        <v>428</v>
      </c>
      <c r="C2218" s="54" t="s">
        <v>263</v>
      </c>
      <c r="D2218" s="54" t="s">
        <v>429</v>
      </c>
      <c r="E2218" s="54" t="s">
        <v>10496</v>
      </c>
      <c r="F2218" s="71">
        <v>44465</v>
      </c>
      <c r="G2218" s="72">
        <v>37.08</v>
      </c>
      <c r="H2218" s="72">
        <v>3123.99</v>
      </c>
      <c r="I2218" s="54" t="s">
        <v>265</v>
      </c>
      <c r="J2218" s="54" t="s">
        <v>331</v>
      </c>
      <c r="K2218" s="54" t="s">
        <v>10470</v>
      </c>
      <c r="L2218" s="54" t="s">
        <v>10497</v>
      </c>
      <c r="M2218" s="54" t="s">
        <v>10496</v>
      </c>
      <c r="N2218" s="54" t="s">
        <v>256</v>
      </c>
      <c r="O2218" s="54" t="s">
        <v>256</v>
      </c>
      <c r="P2218" s="54" t="s">
        <v>289</v>
      </c>
      <c r="Q2218" s="54" t="s">
        <v>256</v>
      </c>
      <c r="R2218" s="54" t="s">
        <v>431</v>
      </c>
      <c r="S2218" s="71"/>
      <c r="T2218" s="54" t="s">
        <v>256</v>
      </c>
      <c r="U2218" s="71">
        <v>44465</v>
      </c>
      <c r="V2218" s="54" t="s">
        <v>256</v>
      </c>
      <c r="W2218" t="str">
        <f t="shared" si="34"/>
        <v>Sep-21</v>
      </c>
    </row>
    <row r="2219" spans="1:23" x14ac:dyDescent="0.25">
      <c r="A2219" s="54" t="s">
        <v>317</v>
      </c>
      <c r="B2219" s="54" t="s">
        <v>428</v>
      </c>
      <c r="C2219" s="54" t="s">
        <v>263</v>
      </c>
      <c r="D2219" s="54" t="s">
        <v>429</v>
      </c>
      <c r="E2219" s="54" t="s">
        <v>10498</v>
      </c>
      <c r="F2219" s="71">
        <v>44465</v>
      </c>
      <c r="G2219" s="72">
        <v>590.27</v>
      </c>
      <c r="H2219" s="72">
        <v>49730.25</v>
      </c>
      <c r="I2219" s="54" t="s">
        <v>265</v>
      </c>
      <c r="J2219" s="54" t="s">
        <v>331</v>
      </c>
      <c r="K2219" s="54" t="s">
        <v>10470</v>
      </c>
      <c r="L2219" s="54" t="s">
        <v>10499</v>
      </c>
      <c r="M2219" s="54" t="s">
        <v>10498</v>
      </c>
      <c r="N2219" s="54" t="s">
        <v>256</v>
      </c>
      <c r="O2219" s="54" t="s">
        <v>256</v>
      </c>
      <c r="P2219" s="54" t="s">
        <v>289</v>
      </c>
      <c r="Q2219" s="54" t="s">
        <v>256</v>
      </c>
      <c r="R2219" s="54" t="s">
        <v>431</v>
      </c>
      <c r="S2219" s="71"/>
      <c r="T2219" s="54" t="s">
        <v>256</v>
      </c>
      <c r="U2219" s="71">
        <v>44465</v>
      </c>
      <c r="V2219" s="54" t="s">
        <v>256</v>
      </c>
      <c r="W2219" t="str">
        <f t="shared" si="34"/>
        <v>Sep-21</v>
      </c>
    </row>
    <row r="2220" spans="1:23" x14ac:dyDescent="0.25">
      <c r="A2220" s="54" t="s">
        <v>317</v>
      </c>
      <c r="B2220" s="54" t="s">
        <v>428</v>
      </c>
      <c r="C2220" s="54" t="s">
        <v>263</v>
      </c>
      <c r="D2220" s="54" t="s">
        <v>429</v>
      </c>
      <c r="E2220" s="54" t="s">
        <v>10500</v>
      </c>
      <c r="F2220" s="71">
        <v>44461</v>
      </c>
      <c r="G2220" s="72">
        <v>205.58</v>
      </c>
      <c r="H2220" s="72">
        <v>17320.12</v>
      </c>
      <c r="I2220" s="54" t="s">
        <v>265</v>
      </c>
      <c r="J2220" s="54" t="s">
        <v>331</v>
      </c>
      <c r="K2220" s="54" t="s">
        <v>10501</v>
      </c>
      <c r="L2220" s="54" t="s">
        <v>10502</v>
      </c>
      <c r="M2220" s="54" t="s">
        <v>10500</v>
      </c>
      <c r="N2220" s="54" t="s">
        <v>256</v>
      </c>
      <c r="O2220" s="54" t="s">
        <v>256</v>
      </c>
      <c r="P2220" s="54" t="s">
        <v>289</v>
      </c>
      <c r="Q2220" s="54" t="s">
        <v>256</v>
      </c>
      <c r="R2220" s="54" t="s">
        <v>431</v>
      </c>
      <c r="S2220" s="71"/>
      <c r="T2220" s="54" t="s">
        <v>256</v>
      </c>
      <c r="U2220" s="71">
        <v>44461</v>
      </c>
      <c r="V2220" s="54" t="s">
        <v>256</v>
      </c>
      <c r="W2220" t="str">
        <f t="shared" si="34"/>
        <v>Sep-21</v>
      </c>
    </row>
    <row r="2221" spans="1:23" x14ac:dyDescent="0.25">
      <c r="A2221" s="54" t="s">
        <v>317</v>
      </c>
      <c r="B2221" s="54" t="s">
        <v>428</v>
      </c>
      <c r="C2221" s="54" t="s">
        <v>263</v>
      </c>
      <c r="D2221" s="54" t="s">
        <v>429</v>
      </c>
      <c r="E2221" s="54" t="s">
        <v>10503</v>
      </c>
      <c r="F2221" s="71">
        <v>44461</v>
      </c>
      <c r="G2221" s="72">
        <v>50.8</v>
      </c>
      <c r="H2221" s="72">
        <v>4279.8999999999996</v>
      </c>
      <c r="I2221" s="54" t="s">
        <v>265</v>
      </c>
      <c r="J2221" s="54" t="s">
        <v>331</v>
      </c>
      <c r="K2221" s="54" t="s">
        <v>10501</v>
      </c>
      <c r="L2221" s="54" t="s">
        <v>10504</v>
      </c>
      <c r="M2221" s="54" t="s">
        <v>10503</v>
      </c>
      <c r="N2221" s="54" t="s">
        <v>256</v>
      </c>
      <c r="O2221" s="54" t="s">
        <v>256</v>
      </c>
      <c r="P2221" s="54" t="s">
        <v>289</v>
      </c>
      <c r="Q2221" s="54" t="s">
        <v>256</v>
      </c>
      <c r="R2221" s="54" t="s">
        <v>431</v>
      </c>
      <c r="S2221" s="71"/>
      <c r="T2221" s="54" t="s">
        <v>256</v>
      </c>
      <c r="U2221" s="71">
        <v>44461</v>
      </c>
      <c r="V2221" s="54" t="s">
        <v>256</v>
      </c>
      <c r="W2221" t="str">
        <f t="shared" si="34"/>
        <v>Sep-21</v>
      </c>
    </row>
    <row r="2222" spans="1:23" x14ac:dyDescent="0.25">
      <c r="A2222" s="54" t="s">
        <v>317</v>
      </c>
      <c r="B2222" s="54" t="s">
        <v>428</v>
      </c>
      <c r="C2222" s="54" t="s">
        <v>263</v>
      </c>
      <c r="D2222" s="54" t="s">
        <v>429</v>
      </c>
      <c r="E2222" s="54" t="s">
        <v>10505</v>
      </c>
      <c r="F2222" s="71">
        <v>44462</v>
      </c>
      <c r="G2222" s="72">
        <v>202.99</v>
      </c>
      <c r="H2222" s="72">
        <v>17101.91</v>
      </c>
      <c r="I2222" s="54" t="s">
        <v>265</v>
      </c>
      <c r="J2222" s="54" t="s">
        <v>331</v>
      </c>
      <c r="K2222" s="54" t="s">
        <v>10506</v>
      </c>
      <c r="L2222" s="54" t="s">
        <v>10507</v>
      </c>
      <c r="M2222" s="54" t="s">
        <v>10505</v>
      </c>
      <c r="N2222" s="54" t="s">
        <v>256</v>
      </c>
      <c r="O2222" s="54" t="s">
        <v>256</v>
      </c>
      <c r="P2222" s="54" t="s">
        <v>289</v>
      </c>
      <c r="Q2222" s="54" t="s">
        <v>256</v>
      </c>
      <c r="R2222" s="54" t="s">
        <v>431</v>
      </c>
      <c r="S2222" s="71"/>
      <c r="T2222" s="54" t="s">
        <v>256</v>
      </c>
      <c r="U2222" s="71">
        <v>44462</v>
      </c>
      <c r="V2222" s="54" t="s">
        <v>256</v>
      </c>
      <c r="W2222" t="str">
        <f t="shared" si="34"/>
        <v>Sep-21</v>
      </c>
    </row>
    <row r="2223" spans="1:23" x14ac:dyDescent="0.25">
      <c r="A2223" s="54" t="s">
        <v>317</v>
      </c>
      <c r="B2223" s="54" t="s">
        <v>428</v>
      </c>
      <c r="C2223" s="54" t="s">
        <v>263</v>
      </c>
      <c r="D2223" s="54" t="s">
        <v>429</v>
      </c>
      <c r="E2223" s="54" t="s">
        <v>10508</v>
      </c>
      <c r="F2223" s="71">
        <v>44462</v>
      </c>
      <c r="G2223" s="72">
        <v>11024.64</v>
      </c>
      <c r="H2223" s="72">
        <v>928825.92</v>
      </c>
      <c r="I2223" s="54" t="s">
        <v>265</v>
      </c>
      <c r="J2223" s="54" t="s">
        <v>331</v>
      </c>
      <c r="K2223" s="54" t="s">
        <v>10506</v>
      </c>
      <c r="L2223" s="54" t="s">
        <v>10509</v>
      </c>
      <c r="M2223" s="54" t="s">
        <v>10508</v>
      </c>
      <c r="N2223" s="54" t="s">
        <v>256</v>
      </c>
      <c r="O2223" s="54" t="s">
        <v>256</v>
      </c>
      <c r="P2223" s="54" t="s">
        <v>289</v>
      </c>
      <c r="Q2223" s="54" t="s">
        <v>256</v>
      </c>
      <c r="R2223" s="54" t="s">
        <v>431</v>
      </c>
      <c r="S2223" s="71"/>
      <c r="T2223" s="54" t="s">
        <v>256</v>
      </c>
      <c r="U2223" s="71">
        <v>44462</v>
      </c>
      <c r="V2223" s="54" t="s">
        <v>256</v>
      </c>
      <c r="W2223" t="str">
        <f t="shared" si="34"/>
        <v>Sep-21</v>
      </c>
    </row>
    <row r="2224" spans="1:23" x14ac:dyDescent="0.25">
      <c r="A2224" s="54" t="s">
        <v>317</v>
      </c>
      <c r="B2224" s="54" t="s">
        <v>428</v>
      </c>
      <c r="C2224" s="54" t="s">
        <v>263</v>
      </c>
      <c r="D2224" s="54" t="s">
        <v>429</v>
      </c>
      <c r="E2224" s="54" t="s">
        <v>10510</v>
      </c>
      <c r="F2224" s="71">
        <v>44462</v>
      </c>
      <c r="G2224" s="72">
        <v>2985.4</v>
      </c>
      <c r="H2224" s="72">
        <v>251519.95</v>
      </c>
      <c r="I2224" s="54" t="s">
        <v>265</v>
      </c>
      <c r="J2224" s="54" t="s">
        <v>331</v>
      </c>
      <c r="K2224" s="54" t="s">
        <v>10511</v>
      </c>
      <c r="L2224" s="54" t="s">
        <v>10512</v>
      </c>
      <c r="M2224" s="54" t="s">
        <v>10510</v>
      </c>
      <c r="N2224" s="54" t="s">
        <v>256</v>
      </c>
      <c r="O2224" s="54" t="s">
        <v>256</v>
      </c>
      <c r="P2224" s="54" t="s">
        <v>289</v>
      </c>
      <c r="Q2224" s="54" t="s">
        <v>256</v>
      </c>
      <c r="R2224" s="54" t="s">
        <v>431</v>
      </c>
      <c r="S2224" s="71"/>
      <c r="T2224" s="54" t="s">
        <v>256</v>
      </c>
      <c r="U2224" s="71">
        <v>44462</v>
      </c>
      <c r="V2224" s="54" t="s">
        <v>256</v>
      </c>
      <c r="W2224" t="str">
        <f t="shared" si="34"/>
        <v>Sep-21</v>
      </c>
    </row>
    <row r="2225" spans="1:23" x14ac:dyDescent="0.25">
      <c r="A2225" s="54" t="s">
        <v>317</v>
      </c>
      <c r="B2225" s="54" t="s">
        <v>428</v>
      </c>
      <c r="C2225" s="54" t="s">
        <v>263</v>
      </c>
      <c r="D2225" s="54" t="s">
        <v>429</v>
      </c>
      <c r="E2225" s="54" t="s">
        <v>10513</v>
      </c>
      <c r="F2225" s="71">
        <v>44462</v>
      </c>
      <c r="G2225" s="72">
        <v>3183.49</v>
      </c>
      <c r="H2225" s="72">
        <v>268209.03000000003</v>
      </c>
      <c r="I2225" s="54" t="s">
        <v>265</v>
      </c>
      <c r="J2225" s="54" t="s">
        <v>331</v>
      </c>
      <c r="K2225" s="54" t="s">
        <v>10511</v>
      </c>
      <c r="L2225" s="54" t="s">
        <v>10514</v>
      </c>
      <c r="M2225" s="54" t="s">
        <v>10513</v>
      </c>
      <c r="N2225" s="54" t="s">
        <v>256</v>
      </c>
      <c r="O2225" s="54" t="s">
        <v>256</v>
      </c>
      <c r="P2225" s="54" t="s">
        <v>289</v>
      </c>
      <c r="Q2225" s="54" t="s">
        <v>256</v>
      </c>
      <c r="R2225" s="54" t="s">
        <v>431</v>
      </c>
      <c r="S2225" s="71"/>
      <c r="T2225" s="54" t="s">
        <v>256</v>
      </c>
      <c r="U2225" s="71">
        <v>44462</v>
      </c>
      <c r="V2225" s="54" t="s">
        <v>256</v>
      </c>
      <c r="W2225" t="str">
        <f t="shared" si="34"/>
        <v>Sep-21</v>
      </c>
    </row>
    <row r="2226" spans="1:23" x14ac:dyDescent="0.25">
      <c r="A2226" s="54" t="s">
        <v>317</v>
      </c>
      <c r="B2226" s="54" t="s">
        <v>428</v>
      </c>
      <c r="C2226" s="54" t="s">
        <v>263</v>
      </c>
      <c r="D2226" s="54" t="s">
        <v>429</v>
      </c>
      <c r="E2226" s="54" t="s">
        <v>10515</v>
      </c>
      <c r="F2226" s="71">
        <v>44462</v>
      </c>
      <c r="G2226" s="72">
        <v>7227.25</v>
      </c>
      <c r="H2226" s="72">
        <v>608895.81000000006</v>
      </c>
      <c r="I2226" s="54" t="s">
        <v>265</v>
      </c>
      <c r="J2226" s="54" t="s">
        <v>331</v>
      </c>
      <c r="K2226" s="54" t="s">
        <v>10511</v>
      </c>
      <c r="L2226" s="54" t="s">
        <v>10516</v>
      </c>
      <c r="M2226" s="54" t="s">
        <v>10515</v>
      </c>
      <c r="N2226" s="54" t="s">
        <v>256</v>
      </c>
      <c r="O2226" s="54" t="s">
        <v>256</v>
      </c>
      <c r="P2226" s="54" t="s">
        <v>289</v>
      </c>
      <c r="Q2226" s="54" t="s">
        <v>256</v>
      </c>
      <c r="R2226" s="54" t="s">
        <v>431</v>
      </c>
      <c r="S2226" s="71"/>
      <c r="T2226" s="54" t="s">
        <v>256</v>
      </c>
      <c r="U2226" s="71">
        <v>44462</v>
      </c>
      <c r="V2226" s="54" t="s">
        <v>256</v>
      </c>
      <c r="W2226" t="str">
        <f t="shared" si="34"/>
        <v>Sep-21</v>
      </c>
    </row>
    <row r="2227" spans="1:23" x14ac:dyDescent="0.25">
      <c r="A2227" s="54" t="s">
        <v>317</v>
      </c>
      <c r="B2227" s="54" t="s">
        <v>428</v>
      </c>
      <c r="C2227" s="54" t="s">
        <v>263</v>
      </c>
      <c r="D2227" s="54" t="s">
        <v>429</v>
      </c>
      <c r="E2227" s="54" t="s">
        <v>10517</v>
      </c>
      <c r="F2227" s="71">
        <v>44468</v>
      </c>
      <c r="G2227" s="72">
        <v>682.69</v>
      </c>
      <c r="H2227" s="72">
        <v>57516.63</v>
      </c>
      <c r="I2227" s="54" t="s">
        <v>265</v>
      </c>
      <c r="J2227" s="54" t="s">
        <v>331</v>
      </c>
      <c r="K2227" s="54" t="s">
        <v>10518</v>
      </c>
      <c r="L2227" s="54" t="s">
        <v>10519</v>
      </c>
      <c r="M2227" s="54" t="s">
        <v>10517</v>
      </c>
      <c r="N2227" s="54" t="s">
        <v>256</v>
      </c>
      <c r="O2227" s="54" t="s">
        <v>256</v>
      </c>
      <c r="P2227" s="54" t="s">
        <v>289</v>
      </c>
      <c r="Q2227" s="54" t="s">
        <v>256</v>
      </c>
      <c r="R2227" s="54" t="s">
        <v>431</v>
      </c>
      <c r="S2227" s="71"/>
      <c r="T2227" s="54" t="s">
        <v>256</v>
      </c>
      <c r="U2227" s="71">
        <v>44468</v>
      </c>
      <c r="V2227" s="54" t="s">
        <v>256</v>
      </c>
      <c r="W2227" t="str">
        <f t="shared" si="34"/>
        <v>Sep-21</v>
      </c>
    </row>
    <row r="2228" spans="1:23" x14ac:dyDescent="0.25">
      <c r="A2228" s="54" t="s">
        <v>318</v>
      </c>
      <c r="B2228" s="54" t="s">
        <v>428</v>
      </c>
      <c r="C2228" s="54" t="s">
        <v>263</v>
      </c>
      <c r="D2228" s="54" t="s">
        <v>429</v>
      </c>
      <c r="E2228" s="54" t="s">
        <v>10520</v>
      </c>
      <c r="F2228" s="71">
        <v>44461</v>
      </c>
      <c r="G2228" s="72">
        <v>17881.07</v>
      </c>
      <c r="H2228" s="72">
        <v>1506480.15</v>
      </c>
      <c r="I2228" s="54" t="s">
        <v>265</v>
      </c>
      <c r="J2228" s="54" t="s">
        <v>619</v>
      </c>
      <c r="K2228" s="54" t="s">
        <v>10521</v>
      </c>
      <c r="L2228" s="54" t="s">
        <v>10522</v>
      </c>
      <c r="M2228" s="54" t="s">
        <v>10520</v>
      </c>
      <c r="N2228" s="54" t="s">
        <v>256</v>
      </c>
      <c r="O2228" s="54" t="s">
        <v>256</v>
      </c>
      <c r="P2228" s="54" t="s">
        <v>440</v>
      </c>
      <c r="Q2228" s="54" t="s">
        <v>256</v>
      </c>
      <c r="R2228" s="54" t="s">
        <v>431</v>
      </c>
      <c r="S2228" s="71"/>
      <c r="T2228" s="54" t="s">
        <v>256</v>
      </c>
      <c r="U2228" s="71">
        <v>44461</v>
      </c>
      <c r="V2228" s="54" t="s">
        <v>256</v>
      </c>
      <c r="W2228" t="str">
        <f t="shared" si="34"/>
        <v>Sep-21</v>
      </c>
    </row>
    <row r="2229" spans="1:23" x14ac:dyDescent="0.25">
      <c r="A2229" s="54" t="s">
        <v>318</v>
      </c>
      <c r="B2229" s="54" t="s">
        <v>428</v>
      </c>
      <c r="C2229" s="54" t="s">
        <v>263</v>
      </c>
      <c r="D2229" s="54" t="s">
        <v>429</v>
      </c>
      <c r="E2229" s="54" t="s">
        <v>10523</v>
      </c>
      <c r="F2229" s="71">
        <v>44445</v>
      </c>
      <c r="G2229" s="72">
        <v>11121.93</v>
      </c>
      <c r="H2229" s="72">
        <v>937022.6</v>
      </c>
      <c r="I2229" s="54" t="s">
        <v>265</v>
      </c>
      <c r="J2229" s="54" t="s">
        <v>619</v>
      </c>
      <c r="K2229" s="54" t="s">
        <v>10524</v>
      </c>
      <c r="L2229" s="54" t="s">
        <v>10525</v>
      </c>
      <c r="M2229" s="54" t="s">
        <v>10523</v>
      </c>
      <c r="N2229" s="54" t="s">
        <v>256</v>
      </c>
      <c r="O2229" s="54" t="s">
        <v>256</v>
      </c>
      <c r="P2229" s="54" t="s">
        <v>440</v>
      </c>
      <c r="Q2229" s="54" t="s">
        <v>256</v>
      </c>
      <c r="R2229" s="54" t="s">
        <v>431</v>
      </c>
      <c r="S2229" s="71"/>
      <c r="T2229" s="54" t="s">
        <v>256</v>
      </c>
      <c r="U2229" s="71">
        <v>44445</v>
      </c>
      <c r="V2229" s="54" t="s">
        <v>256</v>
      </c>
      <c r="W2229" t="str">
        <f t="shared" si="34"/>
        <v>Sep-21</v>
      </c>
    </row>
    <row r="2230" spans="1:23" x14ac:dyDescent="0.25">
      <c r="A2230" s="54" t="s">
        <v>318</v>
      </c>
      <c r="B2230" s="54" t="s">
        <v>428</v>
      </c>
      <c r="C2230" s="54" t="s">
        <v>263</v>
      </c>
      <c r="D2230" s="54" t="s">
        <v>429</v>
      </c>
      <c r="E2230" s="54" t="s">
        <v>10526</v>
      </c>
      <c r="F2230" s="71">
        <v>44469</v>
      </c>
      <c r="G2230" s="72">
        <v>35809.89</v>
      </c>
      <c r="H2230" s="72">
        <v>3016983.23</v>
      </c>
      <c r="I2230" s="54" t="s">
        <v>265</v>
      </c>
      <c r="J2230" s="54" t="s">
        <v>619</v>
      </c>
      <c r="K2230" s="54" t="s">
        <v>10527</v>
      </c>
      <c r="L2230" s="54" t="s">
        <v>10528</v>
      </c>
      <c r="M2230" s="54" t="s">
        <v>10526</v>
      </c>
      <c r="N2230" s="54" t="s">
        <v>256</v>
      </c>
      <c r="O2230" s="54" t="s">
        <v>256</v>
      </c>
      <c r="P2230" s="54" t="s">
        <v>440</v>
      </c>
      <c r="Q2230" s="54" t="s">
        <v>256</v>
      </c>
      <c r="R2230" s="54" t="s">
        <v>431</v>
      </c>
      <c r="S2230" s="71"/>
      <c r="T2230" s="54" t="s">
        <v>256</v>
      </c>
      <c r="U2230" s="71">
        <v>44469</v>
      </c>
      <c r="V2230" s="54" t="s">
        <v>256</v>
      </c>
      <c r="W2230" t="str">
        <f t="shared" si="34"/>
        <v>Sep-21</v>
      </c>
    </row>
    <row r="2231" spans="1:23" x14ac:dyDescent="0.25">
      <c r="A2231" s="54" t="s">
        <v>318</v>
      </c>
      <c r="B2231" s="54" t="s">
        <v>428</v>
      </c>
      <c r="C2231" s="54" t="s">
        <v>279</v>
      </c>
      <c r="D2231" s="54" t="s">
        <v>436</v>
      </c>
      <c r="E2231" s="54" t="s">
        <v>10529</v>
      </c>
      <c r="F2231" s="71">
        <v>44467</v>
      </c>
      <c r="G2231" s="72">
        <v>-819</v>
      </c>
      <c r="H2231" s="72">
        <v>-68386.509999999995</v>
      </c>
      <c r="I2231" s="54" t="s">
        <v>265</v>
      </c>
      <c r="J2231" s="54" t="s">
        <v>10530</v>
      </c>
      <c r="K2231" s="54" t="s">
        <v>10531</v>
      </c>
      <c r="L2231" s="54" t="s">
        <v>10532</v>
      </c>
      <c r="M2231" s="54" t="s">
        <v>10529</v>
      </c>
      <c r="N2231" s="54" t="s">
        <v>256</v>
      </c>
      <c r="O2231" s="54" t="s">
        <v>256</v>
      </c>
      <c r="P2231" s="54" t="s">
        <v>10533</v>
      </c>
      <c r="Q2231" s="54" t="s">
        <v>256</v>
      </c>
      <c r="R2231" s="54" t="s">
        <v>431</v>
      </c>
      <c r="S2231" s="71"/>
      <c r="T2231" s="54" t="s">
        <v>256</v>
      </c>
      <c r="U2231" s="71">
        <v>44467</v>
      </c>
      <c r="V2231" s="54" t="s">
        <v>256</v>
      </c>
      <c r="W2231" t="str">
        <f t="shared" si="34"/>
        <v>Sep-21</v>
      </c>
    </row>
    <row r="2232" spans="1:23" x14ac:dyDescent="0.25">
      <c r="A2232" s="54" t="s">
        <v>318</v>
      </c>
      <c r="B2232" s="54" t="s">
        <v>428</v>
      </c>
      <c r="C2232" s="54" t="s">
        <v>279</v>
      </c>
      <c r="D2232" s="54" t="s">
        <v>429</v>
      </c>
      <c r="E2232" s="54" t="s">
        <v>10534</v>
      </c>
      <c r="F2232" s="71">
        <v>44467</v>
      </c>
      <c r="G2232" s="72">
        <v>641.54999999999995</v>
      </c>
      <c r="H2232" s="72">
        <v>53569.43</v>
      </c>
      <c r="I2232" s="54" t="s">
        <v>265</v>
      </c>
      <c r="J2232" s="54" t="s">
        <v>10530</v>
      </c>
      <c r="K2232" s="54" t="s">
        <v>10531</v>
      </c>
      <c r="L2232" s="54" t="s">
        <v>10532</v>
      </c>
      <c r="M2232" s="54" t="s">
        <v>10534</v>
      </c>
      <c r="N2232" s="54" t="s">
        <v>256</v>
      </c>
      <c r="O2232" s="54" t="s">
        <v>256</v>
      </c>
      <c r="P2232" s="54" t="s">
        <v>10535</v>
      </c>
      <c r="Q2232" s="54" t="s">
        <v>256</v>
      </c>
      <c r="R2232" s="54" t="s">
        <v>431</v>
      </c>
      <c r="S2232" s="71"/>
      <c r="T2232" s="54" t="s">
        <v>256</v>
      </c>
      <c r="U2232" s="71">
        <v>44467</v>
      </c>
      <c r="V2232" s="54" t="s">
        <v>256</v>
      </c>
      <c r="W2232" t="str">
        <f t="shared" si="34"/>
        <v>Sep-21</v>
      </c>
    </row>
    <row r="2233" spans="1:23" x14ac:dyDescent="0.25">
      <c r="A2233" s="54" t="s">
        <v>317</v>
      </c>
      <c r="B2233" s="54" t="s">
        <v>428</v>
      </c>
      <c r="C2233" s="54" t="s">
        <v>279</v>
      </c>
      <c r="D2233" s="54" t="s">
        <v>436</v>
      </c>
      <c r="E2233" s="54" t="s">
        <v>10536</v>
      </c>
      <c r="F2233" s="71">
        <v>44467</v>
      </c>
      <c r="G2233" s="72">
        <v>-325</v>
      </c>
      <c r="H2233" s="72">
        <v>-27283.75</v>
      </c>
      <c r="I2233" s="54" t="s">
        <v>265</v>
      </c>
      <c r="J2233" s="54" t="s">
        <v>10530</v>
      </c>
      <c r="K2233" s="54" t="s">
        <v>10531</v>
      </c>
      <c r="L2233" s="54" t="s">
        <v>10532</v>
      </c>
      <c r="M2233" s="54" t="s">
        <v>10536</v>
      </c>
      <c r="N2233" s="54" t="s">
        <v>256</v>
      </c>
      <c r="O2233" s="54" t="s">
        <v>256</v>
      </c>
      <c r="P2233" s="54" t="s">
        <v>10537</v>
      </c>
      <c r="Q2233" s="54" t="s">
        <v>256</v>
      </c>
      <c r="R2233" s="54" t="s">
        <v>431</v>
      </c>
      <c r="S2233" s="71"/>
      <c r="T2233" s="54" t="s">
        <v>256</v>
      </c>
      <c r="U2233" s="71">
        <v>44467</v>
      </c>
      <c r="V2233" s="54" t="s">
        <v>256</v>
      </c>
      <c r="W2233" t="str">
        <f t="shared" si="34"/>
        <v>Sep-21</v>
      </c>
    </row>
    <row r="2234" spans="1:23" x14ac:dyDescent="0.25">
      <c r="A2234" s="54" t="s">
        <v>317</v>
      </c>
      <c r="B2234" s="54" t="s">
        <v>432</v>
      </c>
      <c r="C2234" s="54" t="s">
        <v>448</v>
      </c>
      <c r="D2234" s="54" t="s">
        <v>429</v>
      </c>
      <c r="E2234" s="54" t="s">
        <v>10538</v>
      </c>
      <c r="F2234" s="71">
        <v>44461</v>
      </c>
      <c r="G2234" s="72">
        <v>2804.18</v>
      </c>
      <c r="H2234" s="72">
        <v>236252.17</v>
      </c>
      <c r="I2234" s="54" t="s">
        <v>265</v>
      </c>
      <c r="J2234" s="54" t="s">
        <v>10539</v>
      </c>
      <c r="K2234" s="54" t="s">
        <v>10540</v>
      </c>
      <c r="L2234" s="54" t="s">
        <v>10541</v>
      </c>
      <c r="M2234" s="54" t="s">
        <v>10538</v>
      </c>
      <c r="N2234" s="54" t="s">
        <v>256</v>
      </c>
      <c r="O2234" s="54" t="s">
        <v>256</v>
      </c>
      <c r="P2234" s="54" t="s">
        <v>454</v>
      </c>
      <c r="Q2234" s="54" t="s">
        <v>256</v>
      </c>
      <c r="R2234" s="54" t="s">
        <v>431</v>
      </c>
      <c r="S2234" s="71"/>
      <c r="T2234" s="54" t="s">
        <v>256</v>
      </c>
      <c r="U2234" s="71">
        <v>44461</v>
      </c>
      <c r="V2234" s="54" t="s">
        <v>256</v>
      </c>
      <c r="W2234" t="str">
        <f t="shared" si="34"/>
        <v>Sep-21</v>
      </c>
    </row>
    <row r="2235" spans="1:23" x14ac:dyDescent="0.25">
      <c r="A2235" s="54" t="s">
        <v>317</v>
      </c>
      <c r="B2235" s="54" t="s">
        <v>428</v>
      </c>
      <c r="C2235" s="54" t="s">
        <v>279</v>
      </c>
      <c r="D2235" s="54" t="s">
        <v>436</v>
      </c>
      <c r="E2235" s="54" t="s">
        <v>10542</v>
      </c>
      <c r="F2235" s="71">
        <v>44467</v>
      </c>
      <c r="G2235" s="72">
        <v>-617.02</v>
      </c>
      <c r="H2235" s="72">
        <v>-51219.360000000001</v>
      </c>
      <c r="I2235" s="54" t="s">
        <v>265</v>
      </c>
      <c r="J2235" s="54" t="s">
        <v>10543</v>
      </c>
      <c r="K2235" s="54" t="s">
        <v>10544</v>
      </c>
      <c r="L2235" s="54" t="s">
        <v>10545</v>
      </c>
      <c r="M2235" s="54" t="s">
        <v>10542</v>
      </c>
      <c r="N2235" s="54" t="s">
        <v>256</v>
      </c>
      <c r="O2235" s="54" t="s">
        <v>256</v>
      </c>
      <c r="P2235" s="54" t="s">
        <v>269</v>
      </c>
      <c r="Q2235" s="54" t="s">
        <v>256</v>
      </c>
      <c r="R2235" s="54" t="s">
        <v>431</v>
      </c>
      <c r="S2235" s="71"/>
      <c r="T2235" s="54" t="s">
        <v>256</v>
      </c>
      <c r="U2235" s="71">
        <v>44467</v>
      </c>
      <c r="V2235" s="54" t="s">
        <v>256</v>
      </c>
      <c r="W2235" t="str">
        <f t="shared" si="34"/>
        <v>Sep-21</v>
      </c>
    </row>
    <row r="2236" spans="1:23" x14ac:dyDescent="0.25">
      <c r="A2236" s="54" t="s">
        <v>317</v>
      </c>
      <c r="B2236" s="54" t="s">
        <v>428</v>
      </c>
      <c r="C2236" s="54" t="s">
        <v>279</v>
      </c>
      <c r="D2236" s="54" t="s">
        <v>436</v>
      </c>
      <c r="E2236" s="54" t="s">
        <v>10546</v>
      </c>
      <c r="F2236" s="71">
        <v>44467</v>
      </c>
      <c r="G2236" s="72">
        <v>-1516.74</v>
      </c>
      <c r="H2236" s="72">
        <v>-126647.8</v>
      </c>
      <c r="I2236" s="54" t="s">
        <v>265</v>
      </c>
      <c r="J2236" s="54" t="s">
        <v>10543</v>
      </c>
      <c r="K2236" s="54" t="s">
        <v>10544</v>
      </c>
      <c r="L2236" s="54" t="s">
        <v>10545</v>
      </c>
      <c r="M2236" s="54" t="s">
        <v>10546</v>
      </c>
      <c r="N2236" s="54" t="s">
        <v>256</v>
      </c>
      <c r="O2236" s="54" t="s">
        <v>256</v>
      </c>
      <c r="P2236" s="54" t="s">
        <v>294</v>
      </c>
      <c r="Q2236" s="54" t="s">
        <v>256</v>
      </c>
      <c r="R2236" s="54" t="s">
        <v>431</v>
      </c>
      <c r="S2236" s="71"/>
      <c r="T2236" s="54" t="s">
        <v>256</v>
      </c>
      <c r="U2236" s="71">
        <v>44467</v>
      </c>
      <c r="V2236" s="54" t="s">
        <v>256</v>
      </c>
      <c r="W2236" t="str">
        <f t="shared" si="34"/>
        <v>Sep-21</v>
      </c>
    </row>
    <row r="2237" spans="1:23" x14ac:dyDescent="0.25">
      <c r="A2237" s="54" t="s">
        <v>317</v>
      </c>
      <c r="B2237" s="54" t="s">
        <v>428</v>
      </c>
      <c r="C2237" s="54" t="s">
        <v>279</v>
      </c>
      <c r="D2237" s="54" t="s">
        <v>436</v>
      </c>
      <c r="E2237" s="54" t="s">
        <v>10547</v>
      </c>
      <c r="F2237" s="71">
        <v>44467</v>
      </c>
      <c r="G2237" s="72">
        <v>-1638.29</v>
      </c>
      <c r="H2237" s="72">
        <v>-135757.01999999999</v>
      </c>
      <c r="I2237" s="54" t="s">
        <v>265</v>
      </c>
      <c r="J2237" s="54" t="s">
        <v>10543</v>
      </c>
      <c r="K2237" s="54" t="s">
        <v>10544</v>
      </c>
      <c r="L2237" s="54" t="s">
        <v>10545</v>
      </c>
      <c r="M2237" s="54" t="s">
        <v>10547</v>
      </c>
      <c r="N2237" s="54" t="s">
        <v>256</v>
      </c>
      <c r="O2237" s="54" t="s">
        <v>256</v>
      </c>
      <c r="P2237" s="54" t="s">
        <v>461</v>
      </c>
      <c r="Q2237" s="54" t="s">
        <v>256</v>
      </c>
      <c r="R2237" s="54" t="s">
        <v>431</v>
      </c>
      <c r="S2237" s="71"/>
      <c r="T2237" s="54" t="s">
        <v>256</v>
      </c>
      <c r="U2237" s="71">
        <v>44467</v>
      </c>
      <c r="V2237" s="54" t="s">
        <v>256</v>
      </c>
      <c r="W2237" t="str">
        <f t="shared" si="34"/>
        <v>Sep-21</v>
      </c>
    </row>
    <row r="2238" spans="1:23" x14ac:dyDescent="0.25">
      <c r="A2238" s="54" t="s">
        <v>317</v>
      </c>
      <c r="B2238" s="54" t="s">
        <v>428</v>
      </c>
      <c r="C2238" s="54" t="s">
        <v>279</v>
      </c>
      <c r="D2238" s="54" t="s">
        <v>436</v>
      </c>
      <c r="E2238" s="54" t="s">
        <v>10548</v>
      </c>
      <c r="F2238" s="71">
        <v>44467</v>
      </c>
      <c r="G2238" s="72">
        <v>-658</v>
      </c>
      <c r="H2238" s="72">
        <v>-54811.4</v>
      </c>
      <c r="I2238" s="54" t="s">
        <v>265</v>
      </c>
      <c r="J2238" s="54" t="s">
        <v>10543</v>
      </c>
      <c r="K2238" s="54" t="s">
        <v>10544</v>
      </c>
      <c r="L2238" s="54" t="s">
        <v>10545</v>
      </c>
      <c r="M2238" s="54" t="s">
        <v>10548</v>
      </c>
      <c r="N2238" s="54" t="s">
        <v>256</v>
      </c>
      <c r="O2238" s="54" t="s">
        <v>256</v>
      </c>
      <c r="P2238" s="54" t="s">
        <v>455</v>
      </c>
      <c r="Q2238" s="54" t="s">
        <v>256</v>
      </c>
      <c r="R2238" s="54" t="s">
        <v>431</v>
      </c>
      <c r="S2238" s="71"/>
      <c r="T2238" s="54" t="s">
        <v>256</v>
      </c>
      <c r="U2238" s="71">
        <v>44467</v>
      </c>
      <c r="V2238" s="54" t="s">
        <v>256</v>
      </c>
      <c r="W2238" t="str">
        <f t="shared" si="34"/>
        <v>Sep-21</v>
      </c>
    </row>
    <row r="2239" spans="1:23" x14ac:dyDescent="0.25">
      <c r="A2239" s="54" t="s">
        <v>317</v>
      </c>
      <c r="B2239" s="54" t="s">
        <v>428</v>
      </c>
      <c r="C2239" s="54" t="s">
        <v>279</v>
      </c>
      <c r="D2239" s="54" t="s">
        <v>436</v>
      </c>
      <c r="E2239" s="54" t="s">
        <v>10549</v>
      </c>
      <c r="F2239" s="71">
        <v>44467</v>
      </c>
      <c r="G2239" s="72">
        <v>-1138.73</v>
      </c>
      <c r="H2239" s="72">
        <v>-95128.28</v>
      </c>
      <c r="I2239" s="54" t="s">
        <v>265</v>
      </c>
      <c r="J2239" s="54" t="s">
        <v>10543</v>
      </c>
      <c r="K2239" s="54" t="s">
        <v>10544</v>
      </c>
      <c r="L2239" s="54" t="s">
        <v>10545</v>
      </c>
      <c r="M2239" s="54" t="s">
        <v>10549</v>
      </c>
      <c r="N2239" s="54" t="s">
        <v>256</v>
      </c>
      <c r="O2239" s="54" t="s">
        <v>256</v>
      </c>
      <c r="P2239" s="54" t="s">
        <v>283</v>
      </c>
      <c r="Q2239" s="54" t="s">
        <v>256</v>
      </c>
      <c r="R2239" s="54" t="s">
        <v>431</v>
      </c>
      <c r="S2239" s="71"/>
      <c r="T2239" s="54" t="s">
        <v>256</v>
      </c>
      <c r="U2239" s="71">
        <v>44467</v>
      </c>
      <c r="V2239" s="54" t="s">
        <v>256</v>
      </c>
      <c r="W2239" t="str">
        <f t="shared" si="34"/>
        <v>Sep-21</v>
      </c>
    </row>
    <row r="2240" spans="1:23" x14ac:dyDescent="0.25">
      <c r="A2240" s="54" t="s">
        <v>317</v>
      </c>
      <c r="B2240" s="54" t="s">
        <v>428</v>
      </c>
      <c r="C2240" s="54" t="s">
        <v>279</v>
      </c>
      <c r="D2240" s="54" t="s">
        <v>436</v>
      </c>
      <c r="E2240" s="54" t="s">
        <v>10550</v>
      </c>
      <c r="F2240" s="71">
        <v>44467</v>
      </c>
      <c r="G2240" s="72">
        <v>-3997.59</v>
      </c>
      <c r="H2240" s="72">
        <v>-327678.5</v>
      </c>
      <c r="I2240" s="54" t="s">
        <v>265</v>
      </c>
      <c r="J2240" s="54" t="s">
        <v>10543</v>
      </c>
      <c r="K2240" s="54" t="s">
        <v>10544</v>
      </c>
      <c r="L2240" s="54" t="s">
        <v>10545</v>
      </c>
      <c r="M2240" s="54" t="s">
        <v>10550</v>
      </c>
      <c r="N2240" s="54" t="s">
        <v>256</v>
      </c>
      <c r="O2240" s="54" t="s">
        <v>256</v>
      </c>
      <c r="P2240" s="54" t="s">
        <v>458</v>
      </c>
      <c r="Q2240" s="54" t="s">
        <v>256</v>
      </c>
      <c r="R2240" s="54" t="s">
        <v>431</v>
      </c>
      <c r="S2240" s="71"/>
      <c r="T2240" s="54" t="s">
        <v>256</v>
      </c>
      <c r="U2240" s="71">
        <v>44467</v>
      </c>
      <c r="V2240" s="54" t="s">
        <v>256</v>
      </c>
      <c r="W2240" t="str">
        <f t="shared" si="34"/>
        <v>Sep-21</v>
      </c>
    </row>
    <row r="2241" spans="1:23" x14ac:dyDescent="0.25">
      <c r="A2241" s="54" t="s">
        <v>317</v>
      </c>
      <c r="B2241" s="54" t="s">
        <v>428</v>
      </c>
      <c r="C2241" s="54" t="s">
        <v>279</v>
      </c>
      <c r="D2241" s="54" t="s">
        <v>436</v>
      </c>
      <c r="E2241" s="54" t="s">
        <v>10551</v>
      </c>
      <c r="F2241" s="71">
        <v>44467</v>
      </c>
      <c r="G2241" s="72">
        <v>-1494.3</v>
      </c>
      <c r="H2241" s="72">
        <v>-124807.55</v>
      </c>
      <c r="I2241" s="54" t="s">
        <v>265</v>
      </c>
      <c r="J2241" s="54" t="s">
        <v>10543</v>
      </c>
      <c r="K2241" s="54" t="s">
        <v>10544</v>
      </c>
      <c r="L2241" s="54" t="s">
        <v>10545</v>
      </c>
      <c r="M2241" s="54" t="s">
        <v>10551</v>
      </c>
      <c r="N2241" s="54" t="s">
        <v>256</v>
      </c>
      <c r="O2241" s="54" t="s">
        <v>256</v>
      </c>
      <c r="P2241" s="54" t="s">
        <v>327</v>
      </c>
      <c r="Q2241" s="54" t="s">
        <v>256</v>
      </c>
      <c r="R2241" s="54" t="s">
        <v>431</v>
      </c>
      <c r="S2241" s="71"/>
      <c r="T2241" s="54" t="s">
        <v>256</v>
      </c>
      <c r="U2241" s="71">
        <v>44467</v>
      </c>
      <c r="V2241" s="54" t="s">
        <v>256</v>
      </c>
      <c r="W2241" t="str">
        <f>TEXT(F2241,"MMM-YY")</f>
        <v>Sep-21</v>
      </c>
    </row>
    <row r="2242" spans="1:23" x14ac:dyDescent="0.25">
      <c r="A2242" s="54" t="s">
        <v>317</v>
      </c>
      <c r="B2242" s="54" t="s">
        <v>428</v>
      </c>
      <c r="C2242" s="54" t="s">
        <v>279</v>
      </c>
      <c r="D2242" s="54" t="s">
        <v>436</v>
      </c>
      <c r="E2242" s="54" t="s">
        <v>10552</v>
      </c>
      <c r="F2242" s="71">
        <v>44467</v>
      </c>
      <c r="G2242" s="72">
        <v>-386.75</v>
      </c>
      <c r="H2242" s="72">
        <v>-32467.67</v>
      </c>
      <c r="I2242" s="54" t="s">
        <v>265</v>
      </c>
      <c r="J2242" s="54" t="s">
        <v>10543</v>
      </c>
      <c r="K2242" s="54" t="s">
        <v>10544</v>
      </c>
      <c r="L2242" s="54" t="s">
        <v>10545</v>
      </c>
      <c r="M2242" s="54" t="s">
        <v>10552</v>
      </c>
      <c r="N2242" s="54" t="s">
        <v>256</v>
      </c>
      <c r="O2242" s="54" t="s">
        <v>256</v>
      </c>
      <c r="P2242" s="54" t="s">
        <v>10553</v>
      </c>
      <c r="Q2242" s="54" t="s">
        <v>256</v>
      </c>
      <c r="R2242" s="54" t="s">
        <v>431</v>
      </c>
      <c r="S2242" s="71"/>
      <c r="T2242" s="54" t="s">
        <v>256</v>
      </c>
      <c r="U2242" s="71">
        <v>44467</v>
      </c>
      <c r="V2242" s="54" t="s">
        <v>256</v>
      </c>
      <c r="W2242" t="str">
        <f>TEXT(F2242,"MMM-YY")</f>
        <v>Sep-21</v>
      </c>
    </row>
    <row r="2243" spans="1:23" x14ac:dyDescent="0.25">
      <c r="A2243" s="54" t="s">
        <v>317</v>
      </c>
      <c r="B2243" s="54" t="s">
        <v>428</v>
      </c>
      <c r="C2243" s="54" t="s">
        <v>279</v>
      </c>
      <c r="D2243" s="54" t="s">
        <v>436</v>
      </c>
      <c r="E2243" s="54" t="s">
        <v>10554</v>
      </c>
      <c r="F2243" s="71">
        <v>44467</v>
      </c>
      <c r="G2243" s="72">
        <v>-245.25</v>
      </c>
      <c r="H2243" s="72">
        <v>-20662.310000000001</v>
      </c>
      <c r="I2243" s="54" t="s">
        <v>265</v>
      </c>
      <c r="J2243" s="54" t="s">
        <v>10555</v>
      </c>
      <c r="K2243" s="54" t="s">
        <v>10556</v>
      </c>
      <c r="L2243" s="54" t="s">
        <v>10557</v>
      </c>
      <c r="M2243" s="54" t="s">
        <v>10554</v>
      </c>
      <c r="N2243" s="54" t="s">
        <v>256</v>
      </c>
      <c r="O2243" s="54" t="s">
        <v>256</v>
      </c>
      <c r="P2243" s="54" t="s">
        <v>10558</v>
      </c>
      <c r="Q2243" s="54" t="s">
        <v>256</v>
      </c>
      <c r="R2243" s="54" t="s">
        <v>431</v>
      </c>
      <c r="S2243" s="71"/>
      <c r="T2243" s="54" t="s">
        <v>256</v>
      </c>
      <c r="U2243" s="71">
        <v>44467</v>
      </c>
      <c r="V2243" s="54" t="s">
        <v>256</v>
      </c>
      <c r="W2243" t="str">
        <f>TEXT(F2243,"MMM-YY")</f>
        <v>Sep-21</v>
      </c>
    </row>
    <row r="2244" spans="1:23" x14ac:dyDescent="0.25">
      <c r="A2244" s="54" t="s">
        <v>317</v>
      </c>
      <c r="B2244" s="54" t="s">
        <v>428</v>
      </c>
      <c r="C2244" s="54" t="s">
        <v>441</v>
      </c>
      <c r="D2244" s="54" t="s">
        <v>429</v>
      </c>
      <c r="E2244" s="54" t="s">
        <v>10559</v>
      </c>
      <c r="F2244" s="71">
        <v>44475</v>
      </c>
      <c r="G2244" s="72">
        <v>19.399999999999999</v>
      </c>
      <c r="H2244" s="72">
        <v>1640.27</v>
      </c>
      <c r="I2244" s="54" t="s">
        <v>265</v>
      </c>
      <c r="J2244" s="54" t="s">
        <v>256</v>
      </c>
      <c r="K2244" s="54" t="s">
        <v>10560</v>
      </c>
      <c r="L2244" s="54" t="s">
        <v>10560</v>
      </c>
      <c r="M2244" s="54" t="s">
        <v>10559</v>
      </c>
      <c r="N2244" s="54" t="s">
        <v>256</v>
      </c>
      <c r="O2244" s="54" t="s">
        <v>256</v>
      </c>
      <c r="P2244" s="54" t="s">
        <v>10561</v>
      </c>
      <c r="Q2244" s="54" t="s">
        <v>256</v>
      </c>
      <c r="R2244" s="54" t="s">
        <v>431</v>
      </c>
      <c r="S2244" s="71"/>
      <c r="T2244" s="54" t="s">
        <v>256</v>
      </c>
      <c r="U2244" s="71">
        <v>44469</v>
      </c>
      <c r="V2244" s="54" t="s">
        <v>256</v>
      </c>
      <c r="W2244" t="str">
        <f t="shared" ref="W2244:W2307" si="35">TEXT(F2244,"MMM-YY")</f>
        <v>Oct-21</v>
      </c>
    </row>
    <row r="2245" spans="1:23" x14ac:dyDescent="0.25">
      <c r="A2245" s="54" t="s">
        <v>317</v>
      </c>
      <c r="B2245" s="54" t="s">
        <v>428</v>
      </c>
      <c r="C2245" s="54" t="s">
        <v>263</v>
      </c>
      <c r="D2245" s="54" t="s">
        <v>429</v>
      </c>
      <c r="E2245" s="54" t="s">
        <v>10562</v>
      </c>
      <c r="F2245" s="71">
        <v>44486</v>
      </c>
      <c r="G2245" s="72">
        <v>664</v>
      </c>
      <c r="H2245" s="72">
        <v>56141.2</v>
      </c>
      <c r="I2245" s="54" t="s">
        <v>265</v>
      </c>
      <c r="J2245" s="54" t="s">
        <v>10563</v>
      </c>
      <c r="K2245" s="54" t="s">
        <v>553</v>
      </c>
      <c r="L2245" s="54" t="s">
        <v>10564</v>
      </c>
      <c r="M2245" s="54" t="s">
        <v>10562</v>
      </c>
      <c r="N2245" s="54" t="s">
        <v>256</v>
      </c>
      <c r="O2245" s="54" t="s">
        <v>256</v>
      </c>
      <c r="P2245" s="54" t="s">
        <v>468</v>
      </c>
      <c r="Q2245" s="54" t="s">
        <v>256</v>
      </c>
      <c r="R2245" s="54" t="s">
        <v>431</v>
      </c>
      <c r="S2245" s="71"/>
      <c r="T2245" s="54" t="s">
        <v>256</v>
      </c>
      <c r="U2245" s="71">
        <v>44486</v>
      </c>
      <c r="V2245" s="54" t="s">
        <v>256</v>
      </c>
      <c r="W2245" t="str">
        <f t="shared" si="35"/>
        <v>Oct-21</v>
      </c>
    </row>
    <row r="2246" spans="1:23" x14ac:dyDescent="0.25">
      <c r="A2246" s="54" t="s">
        <v>318</v>
      </c>
      <c r="B2246" s="54" t="s">
        <v>428</v>
      </c>
      <c r="C2246" s="54" t="s">
        <v>263</v>
      </c>
      <c r="D2246" s="54" t="s">
        <v>429</v>
      </c>
      <c r="E2246" s="54" t="s">
        <v>10565</v>
      </c>
      <c r="F2246" s="71">
        <v>44485</v>
      </c>
      <c r="G2246" s="72">
        <v>884.68</v>
      </c>
      <c r="H2246" s="72">
        <v>74799.69</v>
      </c>
      <c r="I2246" s="54" t="s">
        <v>265</v>
      </c>
      <c r="J2246" s="54" t="s">
        <v>10566</v>
      </c>
      <c r="K2246" s="54" t="s">
        <v>10567</v>
      </c>
      <c r="L2246" s="54" t="s">
        <v>10568</v>
      </c>
      <c r="M2246" s="54" t="s">
        <v>10565</v>
      </c>
      <c r="N2246" s="54" t="s">
        <v>256</v>
      </c>
      <c r="O2246" s="54" t="s">
        <v>256</v>
      </c>
      <c r="P2246" s="54" t="s">
        <v>442</v>
      </c>
      <c r="Q2246" s="54" t="s">
        <v>256</v>
      </c>
      <c r="R2246" s="54" t="s">
        <v>431</v>
      </c>
      <c r="S2246" s="71"/>
      <c r="T2246" s="54" t="s">
        <v>256</v>
      </c>
      <c r="U2246" s="71">
        <v>44485</v>
      </c>
      <c r="V2246" s="54" t="s">
        <v>256</v>
      </c>
      <c r="W2246" t="str">
        <f t="shared" si="35"/>
        <v>Oct-21</v>
      </c>
    </row>
    <row r="2247" spans="1:23" x14ac:dyDescent="0.25">
      <c r="A2247" s="54" t="s">
        <v>317</v>
      </c>
      <c r="B2247" s="54" t="s">
        <v>428</v>
      </c>
      <c r="C2247" s="54" t="s">
        <v>263</v>
      </c>
      <c r="D2247" s="54" t="s">
        <v>429</v>
      </c>
      <c r="E2247" s="54" t="s">
        <v>10569</v>
      </c>
      <c r="F2247" s="71">
        <v>44486</v>
      </c>
      <c r="G2247" s="72">
        <v>375</v>
      </c>
      <c r="H2247" s="72">
        <v>31706.25</v>
      </c>
      <c r="I2247" s="54" t="s">
        <v>265</v>
      </c>
      <c r="J2247" s="54" t="s">
        <v>469</v>
      </c>
      <c r="K2247" s="54" t="s">
        <v>494</v>
      </c>
      <c r="L2247" s="54" t="s">
        <v>10570</v>
      </c>
      <c r="M2247" s="54" t="s">
        <v>10569</v>
      </c>
      <c r="N2247" s="54" t="s">
        <v>256</v>
      </c>
      <c r="O2247" s="54" t="s">
        <v>256</v>
      </c>
      <c r="P2247" s="54" t="s">
        <v>468</v>
      </c>
      <c r="Q2247" s="54" t="s">
        <v>256</v>
      </c>
      <c r="R2247" s="54" t="s">
        <v>431</v>
      </c>
      <c r="S2247" s="71"/>
      <c r="T2247" s="54" t="s">
        <v>256</v>
      </c>
      <c r="U2247" s="71">
        <v>44486</v>
      </c>
      <c r="V2247" s="54" t="s">
        <v>256</v>
      </c>
      <c r="W2247" t="str">
        <f t="shared" si="35"/>
        <v>Oct-21</v>
      </c>
    </row>
    <row r="2248" spans="1:23" x14ac:dyDescent="0.25">
      <c r="A2248" s="54" t="s">
        <v>318</v>
      </c>
      <c r="B2248" s="54" t="s">
        <v>428</v>
      </c>
      <c r="C2248" s="54" t="s">
        <v>263</v>
      </c>
      <c r="D2248" s="54" t="s">
        <v>429</v>
      </c>
      <c r="E2248" s="54" t="s">
        <v>10571</v>
      </c>
      <c r="F2248" s="71">
        <v>44493</v>
      </c>
      <c r="G2248" s="72">
        <v>38260.68</v>
      </c>
      <c r="H2248" s="72">
        <v>3234940.49</v>
      </c>
      <c r="I2248" s="54" t="s">
        <v>265</v>
      </c>
      <c r="J2248" s="54" t="s">
        <v>10572</v>
      </c>
      <c r="K2248" s="54" t="s">
        <v>10573</v>
      </c>
      <c r="L2248" s="54" t="s">
        <v>10574</v>
      </c>
      <c r="M2248" s="54" t="s">
        <v>10571</v>
      </c>
      <c r="N2248" s="54" t="s">
        <v>256</v>
      </c>
      <c r="O2248" s="54" t="s">
        <v>256</v>
      </c>
      <c r="P2248" s="54" t="s">
        <v>281</v>
      </c>
      <c r="Q2248" s="54" t="s">
        <v>256</v>
      </c>
      <c r="R2248" s="54" t="s">
        <v>431</v>
      </c>
      <c r="S2248" s="71"/>
      <c r="T2248" s="54" t="s">
        <v>256</v>
      </c>
      <c r="U2248" s="71">
        <v>44493</v>
      </c>
      <c r="V2248" s="54" t="s">
        <v>256</v>
      </c>
      <c r="W2248" t="str">
        <f t="shared" si="35"/>
        <v>Oct-21</v>
      </c>
    </row>
    <row r="2249" spans="1:23" x14ac:dyDescent="0.25">
      <c r="A2249" s="54" t="s">
        <v>318</v>
      </c>
      <c r="B2249" s="54" t="s">
        <v>428</v>
      </c>
      <c r="C2249" s="54" t="s">
        <v>263</v>
      </c>
      <c r="D2249" s="54" t="s">
        <v>429</v>
      </c>
      <c r="E2249" s="54" t="s">
        <v>10575</v>
      </c>
      <c r="F2249" s="71">
        <v>44493</v>
      </c>
      <c r="G2249" s="72">
        <v>34114.9</v>
      </c>
      <c r="H2249" s="72">
        <v>2884414.8</v>
      </c>
      <c r="I2249" s="54" t="s">
        <v>265</v>
      </c>
      <c r="J2249" s="54" t="s">
        <v>10572</v>
      </c>
      <c r="K2249" s="54" t="s">
        <v>10576</v>
      </c>
      <c r="L2249" s="54" t="s">
        <v>10577</v>
      </c>
      <c r="M2249" s="54" t="s">
        <v>10575</v>
      </c>
      <c r="N2249" s="54" t="s">
        <v>256</v>
      </c>
      <c r="O2249" s="54" t="s">
        <v>256</v>
      </c>
      <c r="P2249" s="54" t="s">
        <v>281</v>
      </c>
      <c r="Q2249" s="54" t="s">
        <v>256</v>
      </c>
      <c r="R2249" s="54" t="s">
        <v>431</v>
      </c>
      <c r="S2249" s="71"/>
      <c r="T2249" s="54" t="s">
        <v>256</v>
      </c>
      <c r="U2249" s="71">
        <v>44493</v>
      </c>
      <c r="V2249" s="54" t="s">
        <v>256</v>
      </c>
      <c r="W2249" t="str">
        <f t="shared" si="35"/>
        <v>Oct-21</v>
      </c>
    </row>
    <row r="2250" spans="1:23" x14ac:dyDescent="0.25">
      <c r="A2250" s="54" t="s">
        <v>318</v>
      </c>
      <c r="B2250" s="54" t="s">
        <v>428</v>
      </c>
      <c r="C2250" s="54" t="s">
        <v>279</v>
      </c>
      <c r="D2250" s="54" t="s">
        <v>436</v>
      </c>
      <c r="E2250" s="54" t="s">
        <v>10578</v>
      </c>
      <c r="F2250" s="71">
        <v>44495</v>
      </c>
      <c r="G2250" s="72">
        <v>-8.0399999999999991</v>
      </c>
      <c r="H2250" s="72">
        <v>-5854.32</v>
      </c>
      <c r="I2250" s="54" t="s">
        <v>265</v>
      </c>
      <c r="J2250" s="54" t="s">
        <v>10579</v>
      </c>
      <c r="K2250" s="54" t="s">
        <v>10580</v>
      </c>
      <c r="L2250" s="54" t="s">
        <v>10580</v>
      </c>
      <c r="M2250" s="54" t="s">
        <v>10578</v>
      </c>
      <c r="N2250" s="54" t="s">
        <v>256</v>
      </c>
      <c r="O2250" s="54" t="s">
        <v>256</v>
      </c>
      <c r="P2250" s="54" t="s">
        <v>457</v>
      </c>
      <c r="Q2250" s="54" t="s">
        <v>256</v>
      </c>
      <c r="R2250" s="54" t="s">
        <v>431</v>
      </c>
      <c r="S2250" s="71"/>
      <c r="T2250" s="54" t="s">
        <v>256</v>
      </c>
      <c r="U2250" s="71">
        <v>44495</v>
      </c>
      <c r="V2250" s="54" t="s">
        <v>256</v>
      </c>
      <c r="W2250" t="str">
        <f t="shared" si="35"/>
        <v>Oct-21</v>
      </c>
    </row>
    <row r="2251" spans="1:23" x14ac:dyDescent="0.25">
      <c r="A2251" s="54" t="s">
        <v>318</v>
      </c>
      <c r="B2251" s="54" t="s">
        <v>428</v>
      </c>
      <c r="C2251" s="54" t="s">
        <v>279</v>
      </c>
      <c r="D2251" s="54" t="s">
        <v>429</v>
      </c>
      <c r="E2251" s="54" t="s">
        <v>10581</v>
      </c>
      <c r="F2251" s="71">
        <v>44490</v>
      </c>
      <c r="G2251" s="72">
        <v>3.13</v>
      </c>
      <c r="H2251" s="72">
        <v>264.64</v>
      </c>
      <c r="I2251" s="54" t="s">
        <v>265</v>
      </c>
      <c r="J2251" s="54" t="s">
        <v>10579</v>
      </c>
      <c r="K2251" s="54" t="s">
        <v>10582</v>
      </c>
      <c r="L2251" s="54" t="s">
        <v>256</v>
      </c>
      <c r="M2251" s="54" t="s">
        <v>10581</v>
      </c>
      <c r="N2251" s="54" t="s">
        <v>256</v>
      </c>
      <c r="O2251" s="54" t="s">
        <v>256</v>
      </c>
      <c r="P2251" s="54" t="s">
        <v>440</v>
      </c>
      <c r="Q2251" s="54" t="s">
        <v>256</v>
      </c>
      <c r="R2251" s="54" t="s">
        <v>431</v>
      </c>
      <c r="S2251" s="71"/>
      <c r="T2251" s="54" t="s">
        <v>256</v>
      </c>
      <c r="U2251" s="71">
        <v>44490</v>
      </c>
      <c r="V2251" s="54" t="s">
        <v>256</v>
      </c>
      <c r="W2251" t="str">
        <f t="shared" si="35"/>
        <v>Oct-21</v>
      </c>
    </row>
    <row r="2252" spans="1:23" x14ac:dyDescent="0.25">
      <c r="A2252" s="54" t="s">
        <v>318</v>
      </c>
      <c r="B2252" s="54" t="s">
        <v>428</v>
      </c>
      <c r="C2252" s="54" t="s">
        <v>279</v>
      </c>
      <c r="D2252" s="54" t="s">
        <v>429</v>
      </c>
      <c r="E2252" s="54" t="s">
        <v>10583</v>
      </c>
      <c r="F2252" s="71">
        <v>44500</v>
      </c>
      <c r="G2252" s="72">
        <v>213</v>
      </c>
      <c r="H2252" s="72">
        <v>18009.150000000001</v>
      </c>
      <c r="I2252" s="54" t="s">
        <v>265</v>
      </c>
      <c r="J2252" s="54" t="s">
        <v>10579</v>
      </c>
      <c r="K2252" s="54" t="s">
        <v>10584</v>
      </c>
      <c r="L2252" s="54" t="s">
        <v>10584</v>
      </c>
      <c r="M2252" s="54" t="s">
        <v>10583</v>
      </c>
      <c r="N2252" s="54" t="s">
        <v>256</v>
      </c>
      <c r="O2252" s="54" t="s">
        <v>256</v>
      </c>
      <c r="P2252" s="54" t="s">
        <v>434</v>
      </c>
      <c r="Q2252" s="54" t="s">
        <v>256</v>
      </c>
      <c r="R2252" s="54" t="s">
        <v>431</v>
      </c>
      <c r="S2252" s="71"/>
      <c r="T2252" s="54" t="s">
        <v>256</v>
      </c>
      <c r="U2252" s="71">
        <v>44500</v>
      </c>
      <c r="V2252" s="54" t="s">
        <v>256</v>
      </c>
      <c r="W2252" t="str">
        <f t="shared" si="35"/>
        <v>Oct-21</v>
      </c>
    </row>
    <row r="2253" spans="1:23" x14ac:dyDescent="0.25">
      <c r="A2253" s="54" t="s">
        <v>318</v>
      </c>
      <c r="B2253" s="54" t="s">
        <v>428</v>
      </c>
      <c r="C2253" s="54" t="s">
        <v>279</v>
      </c>
      <c r="D2253" s="54" t="s">
        <v>429</v>
      </c>
      <c r="E2253" s="54" t="s">
        <v>10585</v>
      </c>
      <c r="F2253" s="71">
        <v>44500</v>
      </c>
      <c r="G2253" s="72">
        <v>14.36</v>
      </c>
      <c r="H2253" s="72">
        <v>1214.1400000000001</v>
      </c>
      <c r="I2253" s="54" t="s">
        <v>265</v>
      </c>
      <c r="J2253" s="54" t="s">
        <v>10586</v>
      </c>
      <c r="K2253" s="54" t="s">
        <v>10587</v>
      </c>
      <c r="L2253" s="54" t="s">
        <v>10588</v>
      </c>
      <c r="M2253" s="54" t="s">
        <v>10585</v>
      </c>
      <c r="N2253" s="54" t="s">
        <v>256</v>
      </c>
      <c r="O2253" s="54" t="s">
        <v>256</v>
      </c>
      <c r="P2253" s="54" t="s">
        <v>10589</v>
      </c>
      <c r="Q2253" s="54" t="s">
        <v>256</v>
      </c>
      <c r="R2253" s="54" t="s">
        <v>431</v>
      </c>
      <c r="S2253" s="71"/>
      <c r="T2253" s="54" t="s">
        <v>256</v>
      </c>
      <c r="U2253" s="71">
        <v>44500</v>
      </c>
      <c r="V2253" s="54" t="s">
        <v>256</v>
      </c>
      <c r="W2253" t="str">
        <f t="shared" si="35"/>
        <v>Oct-21</v>
      </c>
    </row>
    <row r="2254" spans="1:23" x14ac:dyDescent="0.25">
      <c r="A2254" s="54" t="s">
        <v>317</v>
      </c>
      <c r="B2254" s="54" t="s">
        <v>428</v>
      </c>
      <c r="C2254" s="54" t="s">
        <v>441</v>
      </c>
      <c r="D2254" s="54" t="s">
        <v>436</v>
      </c>
      <c r="E2254" s="54" t="s">
        <v>10590</v>
      </c>
      <c r="F2254" s="71">
        <v>44479</v>
      </c>
      <c r="G2254" s="72">
        <v>-4.62</v>
      </c>
      <c r="H2254" s="72">
        <v>-390.62</v>
      </c>
      <c r="I2254" s="54" t="s">
        <v>265</v>
      </c>
      <c r="J2254" s="54" t="s">
        <v>10591</v>
      </c>
      <c r="K2254" s="54" t="s">
        <v>10592</v>
      </c>
      <c r="L2254" s="54" t="s">
        <v>10592</v>
      </c>
      <c r="M2254" s="54" t="s">
        <v>10590</v>
      </c>
      <c r="N2254" s="54" t="s">
        <v>256</v>
      </c>
      <c r="O2254" s="54" t="s">
        <v>256</v>
      </c>
      <c r="P2254" s="54" t="s">
        <v>267</v>
      </c>
      <c r="Q2254" s="54" t="s">
        <v>256</v>
      </c>
      <c r="R2254" s="54" t="s">
        <v>431</v>
      </c>
      <c r="S2254" s="71"/>
      <c r="T2254" s="54" t="s">
        <v>256</v>
      </c>
      <c r="U2254" s="71">
        <v>44474</v>
      </c>
      <c r="V2254" s="54" t="s">
        <v>256</v>
      </c>
      <c r="W2254" t="str">
        <f t="shared" si="35"/>
        <v>Oct-21</v>
      </c>
    </row>
    <row r="2255" spans="1:23" x14ac:dyDescent="0.25">
      <c r="A2255" s="54" t="s">
        <v>318</v>
      </c>
      <c r="B2255" s="54" t="s">
        <v>428</v>
      </c>
      <c r="C2255" s="54" t="s">
        <v>279</v>
      </c>
      <c r="D2255" s="54" t="s">
        <v>436</v>
      </c>
      <c r="E2255" s="54" t="s">
        <v>10593</v>
      </c>
      <c r="F2255" s="71">
        <v>44500</v>
      </c>
      <c r="G2255" s="72">
        <v>-448.57</v>
      </c>
      <c r="H2255" s="72">
        <v>-38016.31</v>
      </c>
      <c r="I2255" s="54" t="s">
        <v>265</v>
      </c>
      <c r="J2255" s="54" t="s">
        <v>10594</v>
      </c>
      <c r="K2255" s="54" t="s">
        <v>5463</v>
      </c>
      <c r="L2255" s="54" t="s">
        <v>5463</v>
      </c>
      <c r="M2255" s="54" t="s">
        <v>10593</v>
      </c>
      <c r="N2255" s="54" t="s">
        <v>256</v>
      </c>
      <c r="O2255" s="54" t="s">
        <v>256</v>
      </c>
      <c r="P2255" s="54" t="s">
        <v>438</v>
      </c>
      <c r="Q2255" s="54" t="s">
        <v>256</v>
      </c>
      <c r="R2255" s="54" t="s">
        <v>431</v>
      </c>
      <c r="S2255" s="71"/>
      <c r="T2255" s="54" t="s">
        <v>256</v>
      </c>
      <c r="U2255" s="71">
        <v>44500</v>
      </c>
      <c r="V2255" s="54" t="s">
        <v>256</v>
      </c>
      <c r="W2255" t="str">
        <f t="shared" si="35"/>
        <v>Oct-21</v>
      </c>
    </row>
    <row r="2256" spans="1:23" x14ac:dyDescent="0.25">
      <c r="A2256" s="54" t="s">
        <v>318</v>
      </c>
      <c r="B2256" s="54" t="s">
        <v>428</v>
      </c>
      <c r="C2256" s="54" t="s">
        <v>279</v>
      </c>
      <c r="D2256" s="54" t="s">
        <v>436</v>
      </c>
      <c r="E2256" s="54" t="s">
        <v>10595</v>
      </c>
      <c r="F2256" s="71">
        <v>44500</v>
      </c>
      <c r="G2256" s="72">
        <v>-51.5</v>
      </c>
      <c r="H2256" s="72">
        <v>-4364.63</v>
      </c>
      <c r="I2256" s="54" t="s">
        <v>265</v>
      </c>
      <c r="J2256" s="54" t="s">
        <v>10594</v>
      </c>
      <c r="K2256" s="54" t="s">
        <v>10596</v>
      </c>
      <c r="L2256" s="54" t="s">
        <v>10596</v>
      </c>
      <c r="M2256" s="54" t="s">
        <v>10595</v>
      </c>
      <c r="N2256" s="54" t="s">
        <v>256</v>
      </c>
      <c r="O2256" s="54" t="s">
        <v>256</v>
      </c>
      <c r="P2256" s="54" t="s">
        <v>438</v>
      </c>
      <c r="Q2256" s="54" t="s">
        <v>256</v>
      </c>
      <c r="R2256" s="54" t="s">
        <v>431</v>
      </c>
      <c r="S2256" s="71"/>
      <c r="T2256" s="54" t="s">
        <v>256</v>
      </c>
      <c r="U2256" s="71">
        <v>44500</v>
      </c>
      <c r="V2256" s="54" t="s">
        <v>256</v>
      </c>
      <c r="W2256" t="str">
        <f t="shared" si="35"/>
        <v>Oct-21</v>
      </c>
    </row>
    <row r="2257" spans="1:23" x14ac:dyDescent="0.25">
      <c r="A2257" s="54" t="s">
        <v>318</v>
      </c>
      <c r="B2257" s="54" t="s">
        <v>428</v>
      </c>
      <c r="C2257" s="54" t="s">
        <v>279</v>
      </c>
      <c r="D2257" s="54" t="s">
        <v>436</v>
      </c>
      <c r="E2257" s="54" t="s">
        <v>10597</v>
      </c>
      <c r="F2257" s="71">
        <v>44500</v>
      </c>
      <c r="G2257" s="72">
        <v>-54.61</v>
      </c>
      <c r="H2257" s="72">
        <v>-4628.2</v>
      </c>
      <c r="I2257" s="54" t="s">
        <v>265</v>
      </c>
      <c r="J2257" s="54" t="s">
        <v>10594</v>
      </c>
      <c r="K2257" s="54" t="s">
        <v>10598</v>
      </c>
      <c r="L2257" s="54" t="s">
        <v>10598</v>
      </c>
      <c r="M2257" s="54" t="s">
        <v>10597</v>
      </c>
      <c r="N2257" s="54" t="s">
        <v>256</v>
      </c>
      <c r="O2257" s="54" t="s">
        <v>256</v>
      </c>
      <c r="P2257" s="54" t="s">
        <v>320</v>
      </c>
      <c r="Q2257" s="54" t="s">
        <v>256</v>
      </c>
      <c r="R2257" s="54" t="s">
        <v>431</v>
      </c>
      <c r="S2257" s="71"/>
      <c r="T2257" s="54" t="s">
        <v>256</v>
      </c>
      <c r="U2257" s="71">
        <v>44500</v>
      </c>
      <c r="V2257" s="54" t="s">
        <v>256</v>
      </c>
      <c r="W2257" t="str">
        <f t="shared" si="35"/>
        <v>Oct-21</v>
      </c>
    </row>
    <row r="2258" spans="1:23" x14ac:dyDescent="0.25">
      <c r="A2258" s="54" t="s">
        <v>317</v>
      </c>
      <c r="B2258" s="54" t="s">
        <v>428</v>
      </c>
      <c r="C2258" s="54" t="s">
        <v>263</v>
      </c>
      <c r="D2258" s="54" t="s">
        <v>429</v>
      </c>
      <c r="E2258" s="54" t="s">
        <v>10599</v>
      </c>
      <c r="F2258" s="71">
        <v>44486</v>
      </c>
      <c r="G2258" s="72">
        <v>3766.96</v>
      </c>
      <c r="H2258" s="72">
        <v>318496.46999999997</v>
      </c>
      <c r="I2258" s="54" t="s">
        <v>265</v>
      </c>
      <c r="J2258" s="54" t="s">
        <v>469</v>
      </c>
      <c r="K2258" s="54" t="s">
        <v>624</v>
      </c>
      <c r="L2258" s="54" t="s">
        <v>10600</v>
      </c>
      <c r="M2258" s="54" t="s">
        <v>10599</v>
      </c>
      <c r="N2258" s="54" t="s">
        <v>256</v>
      </c>
      <c r="O2258" s="54" t="s">
        <v>256</v>
      </c>
      <c r="P2258" s="54" t="s">
        <v>468</v>
      </c>
      <c r="Q2258" s="54" t="s">
        <v>256</v>
      </c>
      <c r="R2258" s="54" t="s">
        <v>431</v>
      </c>
      <c r="S2258" s="71"/>
      <c r="T2258" s="54" t="s">
        <v>256</v>
      </c>
      <c r="U2258" s="71">
        <v>44486</v>
      </c>
      <c r="V2258" s="54" t="s">
        <v>256</v>
      </c>
      <c r="W2258" t="str">
        <f t="shared" si="35"/>
        <v>Oct-21</v>
      </c>
    </row>
    <row r="2259" spans="1:23" x14ac:dyDescent="0.25">
      <c r="A2259" s="54" t="s">
        <v>317</v>
      </c>
      <c r="B2259" s="54" t="s">
        <v>428</v>
      </c>
      <c r="C2259" s="54" t="s">
        <v>263</v>
      </c>
      <c r="D2259" s="54" t="s">
        <v>429</v>
      </c>
      <c r="E2259" s="54" t="s">
        <v>10601</v>
      </c>
      <c r="F2259" s="71">
        <v>44486</v>
      </c>
      <c r="G2259" s="72">
        <v>5696.6</v>
      </c>
      <c r="H2259" s="72">
        <v>481647.53</v>
      </c>
      <c r="I2259" s="54" t="s">
        <v>265</v>
      </c>
      <c r="J2259" s="54" t="s">
        <v>469</v>
      </c>
      <c r="K2259" s="54" t="s">
        <v>10602</v>
      </c>
      <c r="L2259" s="54" t="s">
        <v>10603</v>
      </c>
      <c r="M2259" s="54" t="s">
        <v>10601</v>
      </c>
      <c r="N2259" s="54" t="s">
        <v>256</v>
      </c>
      <c r="O2259" s="54" t="s">
        <v>256</v>
      </c>
      <c r="P2259" s="54" t="s">
        <v>468</v>
      </c>
      <c r="Q2259" s="54" t="s">
        <v>256</v>
      </c>
      <c r="R2259" s="54" t="s">
        <v>431</v>
      </c>
      <c r="S2259" s="71"/>
      <c r="T2259" s="54" t="s">
        <v>256</v>
      </c>
      <c r="U2259" s="71">
        <v>44486</v>
      </c>
      <c r="V2259" s="54" t="s">
        <v>256</v>
      </c>
      <c r="W2259" t="str">
        <f t="shared" si="35"/>
        <v>Oct-21</v>
      </c>
    </row>
    <row r="2260" spans="1:23" x14ac:dyDescent="0.25">
      <c r="A2260" s="54" t="s">
        <v>317</v>
      </c>
      <c r="B2260" s="54" t="s">
        <v>428</v>
      </c>
      <c r="C2260" s="54" t="s">
        <v>263</v>
      </c>
      <c r="D2260" s="54" t="s">
        <v>429</v>
      </c>
      <c r="E2260" s="54" t="s">
        <v>10604</v>
      </c>
      <c r="F2260" s="71">
        <v>44486</v>
      </c>
      <c r="G2260" s="72">
        <v>4977.8999999999996</v>
      </c>
      <c r="H2260" s="72">
        <v>420881.45</v>
      </c>
      <c r="I2260" s="54" t="s">
        <v>265</v>
      </c>
      <c r="J2260" s="54" t="s">
        <v>469</v>
      </c>
      <c r="K2260" s="54" t="s">
        <v>10605</v>
      </c>
      <c r="L2260" s="54" t="s">
        <v>10606</v>
      </c>
      <c r="M2260" s="54" t="s">
        <v>10604</v>
      </c>
      <c r="N2260" s="54" t="s">
        <v>256</v>
      </c>
      <c r="O2260" s="54" t="s">
        <v>256</v>
      </c>
      <c r="P2260" s="54" t="s">
        <v>468</v>
      </c>
      <c r="Q2260" s="54" t="s">
        <v>256</v>
      </c>
      <c r="R2260" s="54" t="s">
        <v>431</v>
      </c>
      <c r="S2260" s="71"/>
      <c r="T2260" s="54" t="s">
        <v>256</v>
      </c>
      <c r="U2260" s="71">
        <v>44486</v>
      </c>
      <c r="V2260" s="54" t="s">
        <v>256</v>
      </c>
      <c r="W2260" t="str">
        <f t="shared" si="35"/>
        <v>Oct-21</v>
      </c>
    </row>
    <row r="2261" spans="1:23" x14ac:dyDescent="0.25">
      <c r="A2261" s="54" t="s">
        <v>317</v>
      </c>
      <c r="B2261" s="54" t="s">
        <v>428</v>
      </c>
      <c r="C2261" s="54" t="s">
        <v>263</v>
      </c>
      <c r="D2261" s="54" t="s">
        <v>429</v>
      </c>
      <c r="E2261" s="54" t="s">
        <v>10607</v>
      </c>
      <c r="F2261" s="71">
        <v>44486</v>
      </c>
      <c r="G2261" s="72">
        <v>4225.95</v>
      </c>
      <c r="H2261" s="72">
        <v>357304.07</v>
      </c>
      <c r="I2261" s="54" t="s">
        <v>265</v>
      </c>
      <c r="J2261" s="54" t="s">
        <v>469</v>
      </c>
      <c r="K2261" s="54" t="s">
        <v>10608</v>
      </c>
      <c r="L2261" s="54" t="s">
        <v>10609</v>
      </c>
      <c r="M2261" s="54" t="s">
        <v>10607</v>
      </c>
      <c r="N2261" s="54" t="s">
        <v>256</v>
      </c>
      <c r="O2261" s="54" t="s">
        <v>256</v>
      </c>
      <c r="P2261" s="54" t="s">
        <v>468</v>
      </c>
      <c r="Q2261" s="54" t="s">
        <v>256</v>
      </c>
      <c r="R2261" s="54" t="s">
        <v>431</v>
      </c>
      <c r="S2261" s="71"/>
      <c r="T2261" s="54" t="s">
        <v>256</v>
      </c>
      <c r="U2261" s="71">
        <v>44486</v>
      </c>
      <c r="V2261" s="54" t="s">
        <v>256</v>
      </c>
      <c r="W2261" t="str">
        <f t="shared" si="35"/>
        <v>Oct-21</v>
      </c>
    </row>
    <row r="2262" spans="1:23" x14ac:dyDescent="0.25">
      <c r="A2262" s="54" t="s">
        <v>317</v>
      </c>
      <c r="B2262" s="54" t="s">
        <v>428</v>
      </c>
      <c r="C2262" s="54" t="s">
        <v>263</v>
      </c>
      <c r="D2262" s="54" t="s">
        <v>429</v>
      </c>
      <c r="E2262" s="54" t="s">
        <v>10610</v>
      </c>
      <c r="F2262" s="71">
        <v>44486</v>
      </c>
      <c r="G2262" s="72">
        <v>3046.6</v>
      </c>
      <c r="H2262" s="72">
        <v>257590.03</v>
      </c>
      <c r="I2262" s="54" t="s">
        <v>265</v>
      </c>
      <c r="J2262" s="54" t="s">
        <v>469</v>
      </c>
      <c r="K2262" s="54" t="s">
        <v>10611</v>
      </c>
      <c r="L2262" s="54" t="s">
        <v>10612</v>
      </c>
      <c r="M2262" s="54" t="s">
        <v>10610</v>
      </c>
      <c r="N2262" s="54" t="s">
        <v>256</v>
      </c>
      <c r="O2262" s="54" t="s">
        <v>256</v>
      </c>
      <c r="P2262" s="54" t="s">
        <v>468</v>
      </c>
      <c r="Q2262" s="54" t="s">
        <v>256</v>
      </c>
      <c r="R2262" s="54" t="s">
        <v>431</v>
      </c>
      <c r="S2262" s="71"/>
      <c r="T2262" s="54" t="s">
        <v>256</v>
      </c>
      <c r="U2262" s="71">
        <v>44486</v>
      </c>
      <c r="V2262" s="54" t="s">
        <v>256</v>
      </c>
      <c r="W2262" t="str">
        <f t="shared" si="35"/>
        <v>Oct-21</v>
      </c>
    </row>
    <row r="2263" spans="1:23" x14ac:dyDescent="0.25">
      <c r="A2263" s="54" t="s">
        <v>317</v>
      </c>
      <c r="B2263" s="54" t="s">
        <v>428</v>
      </c>
      <c r="C2263" s="54" t="s">
        <v>263</v>
      </c>
      <c r="D2263" s="54" t="s">
        <v>429</v>
      </c>
      <c r="E2263" s="54" t="s">
        <v>10613</v>
      </c>
      <c r="F2263" s="71">
        <v>44500</v>
      </c>
      <c r="G2263" s="72">
        <v>4407</v>
      </c>
      <c r="H2263" s="72">
        <v>372611.85</v>
      </c>
      <c r="I2263" s="54" t="s">
        <v>265</v>
      </c>
      <c r="J2263" s="54" t="s">
        <v>469</v>
      </c>
      <c r="K2263" s="54" t="s">
        <v>10614</v>
      </c>
      <c r="L2263" s="54" t="s">
        <v>10615</v>
      </c>
      <c r="M2263" s="54" t="s">
        <v>10613</v>
      </c>
      <c r="N2263" s="54" t="s">
        <v>256</v>
      </c>
      <c r="O2263" s="54" t="s">
        <v>256</v>
      </c>
      <c r="P2263" s="54" t="s">
        <v>468</v>
      </c>
      <c r="Q2263" s="54" t="s">
        <v>256</v>
      </c>
      <c r="R2263" s="54" t="s">
        <v>431</v>
      </c>
      <c r="S2263" s="71"/>
      <c r="T2263" s="54" t="s">
        <v>256</v>
      </c>
      <c r="U2263" s="71">
        <v>44500</v>
      </c>
      <c r="V2263" s="54" t="s">
        <v>256</v>
      </c>
      <c r="W2263" t="str">
        <f t="shared" si="35"/>
        <v>Oct-21</v>
      </c>
    </row>
    <row r="2264" spans="1:23" x14ac:dyDescent="0.25">
      <c r="A2264" s="54" t="s">
        <v>317</v>
      </c>
      <c r="B2264" s="54" t="s">
        <v>428</v>
      </c>
      <c r="C2264" s="54" t="s">
        <v>263</v>
      </c>
      <c r="D2264" s="54" t="s">
        <v>429</v>
      </c>
      <c r="E2264" s="54" t="s">
        <v>10616</v>
      </c>
      <c r="F2264" s="71">
        <v>44492</v>
      </c>
      <c r="G2264" s="72">
        <v>1358.64</v>
      </c>
      <c r="H2264" s="72">
        <v>114873.01</v>
      </c>
      <c r="I2264" s="54" t="s">
        <v>265</v>
      </c>
      <c r="J2264" s="54" t="s">
        <v>333</v>
      </c>
      <c r="K2264" s="54" t="s">
        <v>10617</v>
      </c>
      <c r="L2264" s="54" t="s">
        <v>10618</v>
      </c>
      <c r="M2264" s="54" t="s">
        <v>10616</v>
      </c>
      <c r="N2264" s="54" t="s">
        <v>256</v>
      </c>
      <c r="O2264" s="54" t="s">
        <v>256</v>
      </c>
      <c r="P2264" s="54" t="s">
        <v>271</v>
      </c>
      <c r="Q2264" s="54" t="s">
        <v>256</v>
      </c>
      <c r="R2264" s="54" t="s">
        <v>431</v>
      </c>
      <c r="S2264" s="71"/>
      <c r="T2264" s="54" t="s">
        <v>256</v>
      </c>
      <c r="U2264" s="71">
        <v>44492</v>
      </c>
      <c r="V2264" s="54" t="s">
        <v>443</v>
      </c>
      <c r="W2264" t="str">
        <f t="shared" si="35"/>
        <v>Oct-21</v>
      </c>
    </row>
    <row r="2265" spans="1:23" x14ac:dyDescent="0.25">
      <c r="A2265" s="54" t="s">
        <v>317</v>
      </c>
      <c r="B2265" s="54" t="s">
        <v>428</v>
      </c>
      <c r="C2265" s="54" t="s">
        <v>263</v>
      </c>
      <c r="D2265" s="54" t="s">
        <v>429</v>
      </c>
      <c r="E2265" s="54" t="s">
        <v>10619</v>
      </c>
      <c r="F2265" s="71">
        <v>44492</v>
      </c>
      <c r="G2265" s="72">
        <v>21241.22</v>
      </c>
      <c r="H2265" s="72">
        <v>1795945.15</v>
      </c>
      <c r="I2265" s="54" t="s">
        <v>265</v>
      </c>
      <c r="J2265" s="54" t="s">
        <v>333</v>
      </c>
      <c r="K2265" s="54" t="s">
        <v>10620</v>
      </c>
      <c r="L2265" s="54" t="s">
        <v>10621</v>
      </c>
      <c r="M2265" s="54" t="s">
        <v>10619</v>
      </c>
      <c r="N2265" s="54" t="s">
        <v>256</v>
      </c>
      <c r="O2265" s="54" t="s">
        <v>256</v>
      </c>
      <c r="P2265" s="54" t="s">
        <v>271</v>
      </c>
      <c r="Q2265" s="54" t="s">
        <v>256</v>
      </c>
      <c r="R2265" s="54" t="s">
        <v>431</v>
      </c>
      <c r="S2265" s="71"/>
      <c r="T2265" s="54" t="s">
        <v>256</v>
      </c>
      <c r="U2265" s="71">
        <v>44492</v>
      </c>
      <c r="V2265" s="54" t="s">
        <v>443</v>
      </c>
      <c r="W2265" t="str">
        <f t="shared" si="35"/>
        <v>Oct-21</v>
      </c>
    </row>
    <row r="2266" spans="1:23" x14ac:dyDescent="0.25">
      <c r="A2266" s="54" t="s">
        <v>317</v>
      </c>
      <c r="B2266" s="54" t="s">
        <v>428</v>
      </c>
      <c r="C2266" s="54" t="s">
        <v>263</v>
      </c>
      <c r="D2266" s="54" t="s">
        <v>429</v>
      </c>
      <c r="E2266" s="54" t="s">
        <v>10622</v>
      </c>
      <c r="F2266" s="71">
        <v>44492</v>
      </c>
      <c r="G2266" s="72">
        <v>32393.49</v>
      </c>
      <c r="H2266" s="72">
        <v>2738869.58</v>
      </c>
      <c r="I2266" s="54" t="s">
        <v>265</v>
      </c>
      <c r="J2266" s="54" t="s">
        <v>333</v>
      </c>
      <c r="K2266" s="54" t="s">
        <v>10620</v>
      </c>
      <c r="L2266" s="54" t="s">
        <v>10623</v>
      </c>
      <c r="M2266" s="54" t="s">
        <v>10622</v>
      </c>
      <c r="N2266" s="54" t="s">
        <v>256</v>
      </c>
      <c r="O2266" s="54" t="s">
        <v>256</v>
      </c>
      <c r="P2266" s="54" t="s">
        <v>271</v>
      </c>
      <c r="Q2266" s="54" t="s">
        <v>256</v>
      </c>
      <c r="R2266" s="54" t="s">
        <v>431</v>
      </c>
      <c r="S2266" s="71"/>
      <c r="T2266" s="54" t="s">
        <v>256</v>
      </c>
      <c r="U2266" s="71">
        <v>44492</v>
      </c>
      <c r="V2266" s="54" t="s">
        <v>443</v>
      </c>
      <c r="W2266" t="str">
        <f t="shared" si="35"/>
        <v>Oct-21</v>
      </c>
    </row>
    <row r="2267" spans="1:23" x14ac:dyDescent="0.25">
      <c r="A2267" s="54" t="s">
        <v>317</v>
      </c>
      <c r="B2267" s="54" t="s">
        <v>428</v>
      </c>
      <c r="C2267" s="54" t="s">
        <v>263</v>
      </c>
      <c r="D2267" s="54" t="s">
        <v>429</v>
      </c>
      <c r="E2267" s="54" t="s">
        <v>10624</v>
      </c>
      <c r="F2267" s="71">
        <v>44492</v>
      </c>
      <c r="G2267" s="72">
        <v>16959.66</v>
      </c>
      <c r="H2267" s="72">
        <v>1433939.25</v>
      </c>
      <c r="I2267" s="54" t="s">
        <v>265</v>
      </c>
      <c r="J2267" s="54" t="s">
        <v>333</v>
      </c>
      <c r="K2267" s="54" t="s">
        <v>10620</v>
      </c>
      <c r="L2267" s="54" t="s">
        <v>10625</v>
      </c>
      <c r="M2267" s="54" t="s">
        <v>10624</v>
      </c>
      <c r="N2267" s="54" t="s">
        <v>256</v>
      </c>
      <c r="O2267" s="54" t="s">
        <v>256</v>
      </c>
      <c r="P2267" s="54" t="s">
        <v>271</v>
      </c>
      <c r="Q2267" s="54" t="s">
        <v>256</v>
      </c>
      <c r="R2267" s="54" t="s">
        <v>431</v>
      </c>
      <c r="S2267" s="71"/>
      <c r="T2267" s="54" t="s">
        <v>256</v>
      </c>
      <c r="U2267" s="71">
        <v>44492</v>
      </c>
      <c r="V2267" s="54" t="s">
        <v>443</v>
      </c>
      <c r="W2267" t="str">
        <f t="shared" si="35"/>
        <v>Oct-21</v>
      </c>
    </row>
    <row r="2268" spans="1:23" x14ac:dyDescent="0.25">
      <c r="A2268" s="54" t="s">
        <v>317</v>
      </c>
      <c r="B2268" s="54" t="s">
        <v>428</v>
      </c>
      <c r="C2268" s="54" t="s">
        <v>263</v>
      </c>
      <c r="D2268" s="54" t="s">
        <v>429</v>
      </c>
      <c r="E2268" s="54" t="s">
        <v>10626</v>
      </c>
      <c r="F2268" s="71">
        <v>44492</v>
      </c>
      <c r="G2268" s="72">
        <v>5625.47</v>
      </c>
      <c r="H2268" s="72">
        <v>475633.49</v>
      </c>
      <c r="I2268" s="54" t="s">
        <v>265</v>
      </c>
      <c r="J2268" s="54" t="s">
        <v>333</v>
      </c>
      <c r="K2268" s="54" t="s">
        <v>10627</v>
      </c>
      <c r="L2268" s="54" t="s">
        <v>10628</v>
      </c>
      <c r="M2268" s="54" t="s">
        <v>10626</v>
      </c>
      <c r="N2268" s="54" t="s">
        <v>256</v>
      </c>
      <c r="O2268" s="54" t="s">
        <v>256</v>
      </c>
      <c r="P2268" s="54" t="s">
        <v>271</v>
      </c>
      <c r="Q2268" s="54" t="s">
        <v>256</v>
      </c>
      <c r="R2268" s="54" t="s">
        <v>431</v>
      </c>
      <c r="S2268" s="71"/>
      <c r="T2268" s="54" t="s">
        <v>256</v>
      </c>
      <c r="U2268" s="71">
        <v>44492</v>
      </c>
      <c r="V2268" s="54" t="s">
        <v>443</v>
      </c>
      <c r="W2268" t="str">
        <f t="shared" si="35"/>
        <v>Oct-21</v>
      </c>
    </row>
    <row r="2269" spans="1:23" x14ac:dyDescent="0.25">
      <c r="A2269" s="54" t="s">
        <v>317</v>
      </c>
      <c r="B2269" s="54" t="s">
        <v>428</v>
      </c>
      <c r="C2269" s="54" t="s">
        <v>263</v>
      </c>
      <c r="D2269" s="54" t="s">
        <v>429</v>
      </c>
      <c r="E2269" s="54" t="s">
        <v>10629</v>
      </c>
      <c r="F2269" s="71">
        <v>44492</v>
      </c>
      <c r="G2269" s="72">
        <v>38449.230000000003</v>
      </c>
      <c r="H2269" s="72">
        <v>3250882.4</v>
      </c>
      <c r="I2269" s="54" t="s">
        <v>265</v>
      </c>
      <c r="J2269" s="54" t="s">
        <v>333</v>
      </c>
      <c r="K2269" s="54" t="s">
        <v>10630</v>
      </c>
      <c r="L2269" s="54" t="s">
        <v>10631</v>
      </c>
      <c r="M2269" s="54" t="s">
        <v>10629</v>
      </c>
      <c r="N2269" s="54" t="s">
        <v>256</v>
      </c>
      <c r="O2269" s="54" t="s">
        <v>256</v>
      </c>
      <c r="P2269" s="54" t="s">
        <v>271</v>
      </c>
      <c r="Q2269" s="54" t="s">
        <v>256</v>
      </c>
      <c r="R2269" s="54" t="s">
        <v>431</v>
      </c>
      <c r="S2269" s="71"/>
      <c r="T2269" s="54" t="s">
        <v>256</v>
      </c>
      <c r="U2269" s="71">
        <v>44492</v>
      </c>
      <c r="V2269" s="54" t="s">
        <v>443</v>
      </c>
      <c r="W2269" t="str">
        <f t="shared" si="35"/>
        <v>Oct-21</v>
      </c>
    </row>
    <row r="2270" spans="1:23" x14ac:dyDescent="0.25">
      <c r="A2270" s="54" t="s">
        <v>317</v>
      </c>
      <c r="B2270" s="54" t="s">
        <v>428</v>
      </c>
      <c r="C2270" s="54" t="s">
        <v>263</v>
      </c>
      <c r="D2270" s="54" t="s">
        <v>429</v>
      </c>
      <c r="E2270" s="54" t="s">
        <v>10632</v>
      </c>
      <c r="F2270" s="71">
        <v>44492</v>
      </c>
      <c r="G2270" s="72">
        <v>154408.95000000001</v>
      </c>
      <c r="H2270" s="72">
        <v>13055276.720000001</v>
      </c>
      <c r="I2270" s="54" t="s">
        <v>265</v>
      </c>
      <c r="J2270" s="54" t="s">
        <v>333</v>
      </c>
      <c r="K2270" s="54" t="s">
        <v>10630</v>
      </c>
      <c r="L2270" s="54" t="s">
        <v>10633</v>
      </c>
      <c r="M2270" s="54" t="s">
        <v>10632</v>
      </c>
      <c r="N2270" s="54" t="s">
        <v>256</v>
      </c>
      <c r="O2270" s="54" t="s">
        <v>256</v>
      </c>
      <c r="P2270" s="54" t="s">
        <v>271</v>
      </c>
      <c r="Q2270" s="54" t="s">
        <v>256</v>
      </c>
      <c r="R2270" s="54" t="s">
        <v>431</v>
      </c>
      <c r="S2270" s="71"/>
      <c r="T2270" s="54" t="s">
        <v>256</v>
      </c>
      <c r="U2270" s="71">
        <v>44492</v>
      </c>
      <c r="V2270" s="54" t="s">
        <v>443</v>
      </c>
      <c r="W2270" t="str">
        <f t="shared" si="35"/>
        <v>Oct-21</v>
      </c>
    </row>
    <row r="2271" spans="1:23" x14ac:dyDescent="0.25">
      <c r="A2271" s="54" t="s">
        <v>317</v>
      </c>
      <c r="B2271" s="54" t="s">
        <v>428</v>
      </c>
      <c r="C2271" s="54" t="s">
        <v>263</v>
      </c>
      <c r="D2271" s="54" t="s">
        <v>429</v>
      </c>
      <c r="E2271" s="54" t="s">
        <v>10634</v>
      </c>
      <c r="F2271" s="71">
        <v>44492</v>
      </c>
      <c r="G2271" s="72">
        <v>215481.2</v>
      </c>
      <c r="H2271" s="72">
        <v>18218935.460000001</v>
      </c>
      <c r="I2271" s="54" t="s">
        <v>265</v>
      </c>
      <c r="J2271" s="54" t="s">
        <v>333</v>
      </c>
      <c r="K2271" s="54" t="s">
        <v>10630</v>
      </c>
      <c r="L2271" s="54" t="s">
        <v>10635</v>
      </c>
      <c r="M2271" s="54" t="s">
        <v>10634</v>
      </c>
      <c r="N2271" s="54" t="s">
        <v>256</v>
      </c>
      <c r="O2271" s="54" t="s">
        <v>256</v>
      </c>
      <c r="P2271" s="54" t="s">
        <v>271</v>
      </c>
      <c r="Q2271" s="54" t="s">
        <v>256</v>
      </c>
      <c r="R2271" s="54" t="s">
        <v>431</v>
      </c>
      <c r="S2271" s="71"/>
      <c r="T2271" s="54" t="s">
        <v>256</v>
      </c>
      <c r="U2271" s="71">
        <v>44492</v>
      </c>
      <c r="V2271" s="54" t="s">
        <v>443</v>
      </c>
      <c r="W2271" t="str">
        <f t="shared" si="35"/>
        <v>Oct-21</v>
      </c>
    </row>
    <row r="2272" spans="1:23" x14ac:dyDescent="0.25">
      <c r="A2272" s="54" t="s">
        <v>317</v>
      </c>
      <c r="B2272" s="54" t="s">
        <v>428</v>
      </c>
      <c r="C2272" s="54" t="s">
        <v>263</v>
      </c>
      <c r="D2272" s="54" t="s">
        <v>429</v>
      </c>
      <c r="E2272" s="54" t="s">
        <v>10636</v>
      </c>
      <c r="F2272" s="71">
        <v>44492</v>
      </c>
      <c r="G2272" s="72">
        <v>6006.76</v>
      </c>
      <c r="H2272" s="72">
        <v>507871.56</v>
      </c>
      <c r="I2272" s="54" t="s">
        <v>265</v>
      </c>
      <c r="J2272" s="54" t="s">
        <v>333</v>
      </c>
      <c r="K2272" s="54" t="s">
        <v>10630</v>
      </c>
      <c r="L2272" s="54" t="s">
        <v>10637</v>
      </c>
      <c r="M2272" s="54" t="s">
        <v>10636</v>
      </c>
      <c r="N2272" s="54" t="s">
        <v>256</v>
      </c>
      <c r="O2272" s="54" t="s">
        <v>256</v>
      </c>
      <c r="P2272" s="54" t="s">
        <v>271</v>
      </c>
      <c r="Q2272" s="54" t="s">
        <v>256</v>
      </c>
      <c r="R2272" s="54" t="s">
        <v>431</v>
      </c>
      <c r="S2272" s="71"/>
      <c r="T2272" s="54" t="s">
        <v>256</v>
      </c>
      <c r="U2272" s="71">
        <v>44492</v>
      </c>
      <c r="V2272" s="54" t="s">
        <v>443</v>
      </c>
      <c r="W2272" t="str">
        <f t="shared" si="35"/>
        <v>Oct-21</v>
      </c>
    </row>
    <row r="2273" spans="1:23" x14ac:dyDescent="0.25">
      <c r="A2273" s="54" t="s">
        <v>317</v>
      </c>
      <c r="B2273" s="54" t="s">
        <v>428</v>
      </c>
      <c r="C2273" s="54" t="s">
        <v>263</v>
      </c>
      <c r="D2273" s="54" t="s">
        <v>429</v>
      </c>
      <c r="E2273" s="54" t="s">
        <v>10638</v>
      </c>
      <c r="F2273" s="71">
        <v>44492</v>
      </c>
      <c r="G2273" s="72">
        <v>6177.6</v>
      </c>
      <c r="H2273" s="72">
        <v>522316.08</v>
      </c>
      <c r="I2273" s="54" t="s">
        <v>265</v>
      </c>
      <c r="J2273" s="54" t="s">
        <v>333</v>
      </c>
      <c r="K2273" s="54" t="s">
        <v>10630</v>
      </c>
      <c r="L2273" s="54" t="s">
        <v>10639</v>
      </c>
      <c r="M2273" s="54" t="s">
        <v>10638</v>
      </c>
      <c r="N2273" s="54" t="s">
        <v>256</v>
      </c>
      <c r="O2273" s="54" t="s">
        <v>256</v>
      </c>
      <c r="P2273" s="54" t="s">
        <v>271</v>
      </c>
      <c r="Q2273" s="54" t="s">
        <v>256</v>
      </c>
      <c r="R2273" s="54" t="s">
        <v>431</v>
      </c>
      <c r="S2273" s="71"/>
      <c r="T2273" s="54" t="s">
        <v>256</v>
      </c>
      <c r="U2273" s="71">
        <v>44492</v>
      </c>
      <c r="V2273" s="54" t="s">
        <v>443</v>
      </c>
      <c r="W2273" t="str">
        <f t="shared" si="35"/>
        <v>Oct-21</v>
      </c>
    </row>
    <row r="2274" spans="1:23" x14ac:dyDescent="0.25">
      <c r="A2274" s="54" t="s">
        <v>317</v>
      </c>
      <c r="B2274" s="54" t="s">
        <v>428</v>
      </c>
      <c r="C2274" s="54" t="s">
        <v>263</v>
      </c>
      <c r="D2274" s="54" t="s">
        <v>429</v>
      </c>
      <c r="E2274" s="54" t="s">
        <v>10640</v>
      </c>
      <c r="F2274" s="71">
        <v>44494</v>
      </c>
      <c r="G2274" s="72">
        <v>644.04999999999995</v>
      </c>
      <c r="H2274" s="72">
        <v>54454.43</v>
      </c>
      <c r="I2274" s="54" t="s">
        <v>265</v>
      </c>
      <c r="J2274" s="54" t="s">
        <v>333</v>
      </c>
      <c r="K2274" s="54" t="s">
        <v>10641</v>
      </c>
      <c r="L2274" s="54" t="s">
        <v>10642</v>
      </c>
      <c r="M2274" s="54" t="s">
        <v>10640</v>
      </c>
      <c r="N2274" s="54" t="s">
        <v>256</v>
      </c>
      <c r="O2274" s="54" t="s">
        <v>256</v>
      </c>
      <c r="P2274" s="54" t="s">
        <v>271</v>
      </c>
      <c r="Q2274" s="54" t="s">
        <v>256</v>
      </c>
      <c r="R2274" s="54" t="s">
        <v>431</v>
      </c>
      <c r="S2274" s="71"/>
      <c r="T2274" s="54" t="s">
        <v>256</v>
      </c>
      <c r="U2274" s="71">
        <v>44494</v>
      </c>
      <c r="V2274" s="54" t="s">
        <v>443</v>
      </c>
      <c r="W2274" t="str">
        <f t="shared" si="35"/>
        <v>Oct-21</v>
      </c>
    </row>
    <row r="2275" spans="1:23" x14ac:dyDescent="0.25">
      <c r="A2275" s="54" t="s">
        <v>317</v>
      </c>
      <c r="B2275" s="54" t="s">
        <v>428</v>
      </c>
      <c r="C2275" s="54" t="s">
        <v>263</v>
      </c>
      <c r="D2275" s="54" t="s">
        <v>429</v>
      </c>
      <c r="E2275" s="54" t="s">
        <v>10643</v>
      </c>
      <c r="F2275" s="71">
        <v>44494</v>
      </c>
      <c r="G2275" s="72">
        <v>2532.33</v>
      </c>
      <c r="H2275" s="72">
        <v>214108.5</v>
      </c>
      <c r="I2275" s="54" t="s">
        <v>265</v>
      </c>
      <c r="J2275" s="54" t="s">
        <v>333</v>
      </c>
      <c r="K2275" s="54" t="s">
        <v>10641</v>
      </c>
      <c r="L2275" s="54" t="s">
        <v>10644</v>
      </c>
      <c r="M2275" s="54" t="s">
        <v>10643</v>
      </c>
      <c r="N2275" s="54" t="s">
        <v>256</v>
      </c>
      <c r="O2275" s="54" t="s">
        <v>256</v>
      </c>
      <c r="P2275" s="54" t="s">
        <v>271</v>
      </c>
      <c r="Q2275" s="54" t="s">
        <v>256</v>
      </c>
      <c r="R2275" s="54" t="s">
        <v>431</v>
      </c>
      <c r="S2275" s="71"/>
      <c r="T2275" s="54" t="s">
        <v>256</v>
      </c>
      <c r="U2275" s="71">
        <v>44494</v>
      </c>
      <c r="V2275" s="54" t="s">
        <v>443</v>
      </c>
      <c r="W2275" t="str">
        <f t="shared" si="35"/>
        <v>Oct-21</v>
      </c>
    </row>
    <row r="2276" spans="1:23" x14ac:dyDescent="0.25">
      <c r="A2276" s="54" t="s">
        <v>317</v>
      </c>
      <c r="B2276" s="54" t="s">
        <v>428</v>
      </c>
      <c r="C2276" s="54" t="s">
        <v>263</v>
      </c>
      <c r="D2276" s="54" t="s">
        <v>429</v>
      </c>
      <c r="E2276" s="54" t="s">
        <v>10645</v>
      </c>
      <c r="F2276" s="71">
        <v>44492</v>
      </c>
      <c r="G2276" s="72">
        <v>158.16</v>
      </c>
      <c r="H2276" s="72">
        <v>13372.43</v>
      </c>
      <c r="I2276" s="54" t="s">
        <v>265</v>
      </c>
      <c r="J2276" s="54" t="s">
        <v>333</v>
      </c>
      <c r="K2276" s="54" t="s">
        <v>10646</v>
      </c>
      <c r="L2276" s="54" t="s">
        <v>10647</v>
      </c>
      <c r="M2276" s="54" t="s">
        <v>10645</v>
      </c>
      <c r="N2276" s="54" t="s">
        <v>256</v>
      </c>
      <c r="O2276" s="54" t="s">
        <v>256</v>
      </c>
      <c r="P2276" s="54" t="s">
        <v>271</v>
      </c>
      <c r="Q2276" s="54" t="s">
        <v>256</v>
      </c>
      <c r="R2276" s="54" t="s">
        <v>431</v>
      </c>
      <c r="S2276" s="71"/>
      <c r="T2276" s="54" t="s">
        <v>256</v>
      </c>
      <c r="U2276" s="71">
        <v>44492</v>
      </c>
      <c r="V2276" s="54" t="s">
        <v>443</v>
      </c>
      <c r="W2276" t="str">
        <f t="shared" si="35"/>
        <v>Oct-21</v>
      </c>
    </row>
    <row r="2277" spans="1:23" x14ac:dyDescent="0.25">
      <c r="A2277" s="54" t="s">
        <v>317</v>
      </c>
      <c r="B2277" s="54" t="s">
        <v>428</v>
      </c>
      <c r="C2277" s="54" t="s">
        <v>263</v>
      </c>
      <c r="D2277" s="54" t="s">
        <v>429</v>
      </c>
      <c r="E2277" s="54" t="s">
        <v>10648</v>
      </c>
      <c r="F2277" s="71">
        <v>44492</v>
      </c>
      <c r="G2277" s="72">
        <v>2784.04</v>
      </c>
      <c r="H2277" s="72">
        <v>235390.58</v>
      </c>
      <c r="I2277" s="54" t="s">
        <v>265</v>
      </c>
      <c r="J2277" s="54" t="s">
        <v>333</v>
      </c>
      <c r="K2277" s="54" t="s">
        <v>10646</v>
      </c>
      <c r="L2277" s="54" t="s">
        <v>10649</v>
      </c>
      <c r="M2277" s="54" t="s">
        <v>10648</v>
      </c>
      <c r="N2277" s="54" t="s">
        <v>256</v>
      </c>
      <c r="O2277" s="54" t="s">
        <v>256</v>
      </c>
      <c r="P2277" s="54" t="s">
        <v>271</v>
      </c>
      <c r="Q2277" s="54" t="s">
        <v>256</v>
      </c>
      <c r="R2277" s="54" t="s">
        <v>431</v>
      </c>
      <c r="S2277" s="71"/>
      <c r="T2277" s="54" t="s">
        <v>256</v>
      </c>
      <c r="U2277" s="71">
        <v>44492</v>
      </c>
      <c r="V2277" s="54" t="s">
        <v>443</v>
      </c>
      <c r="W2277" t="str">
        <f t="shared" si="35"/>
        <v>Oct-21</v>
      </c>
    </row>
    <row r="2278" spans="1:23" x14ac:dyDescent="0.25">
      <c r="A2278" s="54" t="s">
        <v>317</v>
      </c>
      <c r="B2278" s="54" t="s">
        <v>428</v>
      </c>
      <c r="C2278" s="54" t="s">
        <v>263</v>
      </c>
      <c r="D2278" s="54" t="s">
        <v>429</v>
      </c>
      <c r="E2278" s="54" t="s">
        <v>10650</v>
      </c>
      <c r="F2278" s="71">
        <v>44492</v>
      </c>
      <c r="G2278" s="72">
        <v>14957.44</v>
      </c>
      <c r="H2278" s="72">
        <v>1264651.55</v>
      </c>
      <c r="I2278" s="54" t="s">
        <v>265</v>
      </c>
      <c r="J2278" s="54" t="s">
        <v>333</v>
      </c>
      <c r="K2278" s="54" t="s">
        <v>10646</v>
      </c>
      <c r="L2278" s="54" t="s">
        <v>10651</v>
      </c>
      <c r="M2278" s="54" t="s">
        <v>10650</v>
      </c>
      <c r="N2278" s="54" t="s">
        <v>256</v>
      </c>
      <c r="O2278" s="54" t="s">
        <v>256</v>
      </c>
      <c r="P2278" s="54" t="s">
        <v>271</v>
      </c>
      <c r="Q2278" s="54" t="s">
        <v>256</v>
      </c>
      <c r="R2278" s="54" t="s">
        <v>431</v>
      </c>
      <c r="S2278" s="71"/>
      <c r="T2278" s="54" t="s">
        <v>256</v>
      </c>
      <c r="U2278" s="71">
        <v>44492</v>
      </c>
      <c r="V2278" s="54" t="s">
        <v>443</v>
      </c>
      <c r="W2278" t="str">
        <f t="shared" si="35"/>
        <v>Oct-21</v>
      </c>
    </row>
    <row r="2279" spans="1:23" x14ac:dyDescent="0.25">
      <c r="A2279" s="54" t="s">
        <v>317</v>
      </c>
      <c r="B2279" s="54" t="s">
        <v>428</v>
      </c>
      <c r="C2279" s="54" t="s">
        <v>263</v>
      </c>
      <c r="D2279" s="54" t="s">
        <v>429</v>
      </c>
      <c r="E2279" s="54" t="s">
        <v>10652</v>
      </c>
      <c r="F2279" s="71">
        <v>44479</v>
      </c>
      <c r="G2279" s="72">
        <v>7651.73</v>
      </c>
      <c r="H2279" s="72">
        <v>646953.77</v>
      </c>
      <c r="I2279" s="54" t="s">
        <v>265</v>
      </c>
      <c r="J2279" s="54" t="s">
        <v>333</v>
      </c>
      <c r="K2279" s="54" t="s">
        <v>10653</v>
      </c>
      <c r="L2279" s="54" t="s">
        <v>10654</v>
      </c>
      <c r="M2279" s="54" t="s">
        <v>10652</v>
      </c>
      <c r="N2279" s="54" t="s">
        <v>256</v>
      </c>
      <c r="O2279" s="54" t="s">
        <v>256</v>
      </c>
      <c r="P2279" s="54" t="s">
        <v>271</v>
      </c>
      <c r="Q2279" s="54" t="s">
        <v>256</v>
      </c>
      <c r="R2279" s="54" t="s">
        <v>431</v>
      </c>
      <c r="S2279" s="71"/>
      <c r="T2279" s="54" t="s">
        <v>256</v>
      </c>
      <c r="U2279" s="71">
        <v>44479</v>
      </c>
      <c r="V2279" s="54" t="s">
        <v>443</v>
      </c>
      <c r="W2279" t="str">
        <f t="shared" si="35"/>
        <v>Oct-21</v>
      </c>
    </row>
    <row r="2280" spans="1:23" x14ac:dyDescent="0.25">
      <c r="A2280" s="54" t="s">
        <v>317</v>
      </c>
      <c r="B2280" s="54" t="s">
        <v>428</v>
      </c>
      <c r="C2280" s="54" t="s">
        <v>263</v>
      </c>
      <c r="D2280" s="54" t="s">
        <v>429</v>
      </c>
      <c r="E2280" s="54" t="s">
        <v>10655</v>
      </c>
      <c r="F2280" s="71">
        <v>44490</v>
      </c>
      <c r="G2280" s="72">
        <v>4803.13</v>
      </c>
      <c r="H2280" s="72">
        <v>406104.64</v>
      </c>
      <c r="I2280" s="54" t="s">
        <v>265</v>
      </c>
      <c r="J2280" s="54" t="s">
        <v>333</v>
      </c>
      <c r="K2280" s="54" t="s">
        <v>8207</v>
      </c>
      <c r="L2280" s="54" t="s">
        <v>10656</v>
      </c>
      <c r="M2280" s="54" t="s">
        <v>10655</v>
      </c>
      <c r="N2280" s="54" t="s">
        <v>256</v>
      </c>
      <c r="O2280" s="54" t="s">
        <v>256</v>
      </c>
      <c r="P2280" s="54" t="s">
        <v>271</v>
      </c>
      <c r="Q2280" s="54" t="s">
        <v>256</v>
      </c>
      <c r="R2280" s="54" t="s">
        <v>431</v>
      </c>
      <c r="S2280" s="71"/>
      <c r="T2280" s="54" t="s">
        <v>256</v>
      </c>
      <c r="U2280" s="71">
        <v>44490</v>
      </c>
      <c r="V2280" s="54" t="s">
        <v>443</v>
      </c>
      <c r="W2280" t="str">
        <f t="shared" si="35"/>
        <v>Oct-21</v>
      </c>
    </row>
    <row r="2281" spans="1:23" x14ac:dyDescent="0.25">
      <c r="A2281" s="54" t="s">
        <v>317</v>
      </c>
      <c r="B2281" s="54" t="s">
        <v>428</v>
      </c>
      <c r="C2281" s="54" t="s">
        <v>263</v>
      </c>
      <c r="D2281" s="54" t="s">
        <v>429</v>
      </c>
      <c r="E2281" s="54" t="s">
        <v>10657</v>
      </c>
      <c r="F2281" s="71">
        <v>44476</v>
      </c>
      <c r="G2281" s="72">
        <v>605</v>
      </c>
      <c r="H2281" s="72">
        <v>51152.75</v>
      </c>
      <c r="I2281" s="54" t="s">
        <v>265</v>
      </c>
      <c r="J2281" s="54" t="s">
        <v>333</v>
      </c>
      <c r="K2281" s="54" t="s">
        <v>10658</v>
      </c>
      <c r="L2281" s="54" t="s">
        <v>10659</v>
      </c>
      <c r="M2281" s="54" t="s">
        <v>10657</v>
      </c>
      <c r="N2281" s="54" t="s">
        <v>256</v>
      </c>
      <c r="O2281" s="54" t="s">
        <v>256</v>
      </c>
      <c r="P2281" s="54" t="s">
        <v>271</v>
      </c>
      <c r="Q2281" s="54" t="s">
        <v>256</v>
      </c>
      <c r="R2281" s="54" t="s">
        <v>431</v>
      </c>
      <c r="S2281" s="71"/>
      <c r="T2281" s="54" t="s">
        <v>256</v>
      </c>
      <c r="U2281" s="71">
        <v>44476</v>
      </c>
      <c r="V2281" s="54" t="s">
        <v>443</v>
      </c>
      <c r="W2281" t="str">
        <f t="shared" si="35"/>
        <v>Oct-21</v>
      </c>
    </row>
    <row r="2282" spans="1:23" x14ac:dyDescent="0.25">
      <c r="A2282" s="54" t="s">
        <v>317</v>
      </c>
      <c r="B2282" s="54" t="s">
        <v>428</v>
      </c>
      <c r="C2282" s="54" t="s">
        <v>263</v>
      </c>
      <c r="D2282" s="54" t="s">
        <v>429</v>
      </c>
      <c r="E2282" s="54" t="s">
        <v>10660</v>
      </c>
      <c r="F2282" s="71">
        <v>44476</v>
      </c>
      <c r="G2282" s="72">
        <v>1155</v>
      </c>
      <c r="H2282" s="72">
        <v>97655.25</v>
      </c>
      <c r="I2282" s="54" t="s">
        <v>265</v>
      </c>
      <c r="J2282" s="54" t="s">
        <v>333</v>
      </c>
      <c r="K2282" s="54" t="s">
        <v>10658</v>
      </c>
      <c r="L2282" s="54" t="s">
        <v>10661</v>
      </c>
      <c r="M2282" s="54" t="s">
        <v>10660</v>
      </c>
      <c r="N2282" s="54" t="s">
        <v>256</v>
      </c>
      <c r="O2282" s="54" t="s">
        <v>256</v>
      </c>
      <c r="P2282" s="54" t="s">
        <v>271</v>
      </c>
      <c r="Q2282" s="54" t="s">
        <v>256</v>
      </c>
      <c r="R2282" s="54" t="s">
        <v>431</v>
      </c>
      <c r="S2282" s="71"/>
      <c r="T2282" s="54" t="s">
        <v>256</v>
      </c>
      <c r="U2282" s="71">
        <v>44476</v>
      </c>
      <c r="V2282" s="54" t="s">
        <v>443</v>
      </c>
      <c r="W2282" t="str">
        <f t="shared" si="35"/>
        <v>Oct-21</v>
      </c>
    </row>
    <row r="2283" spans="1:23" x14ac:dyDescent="0.25">
      <c r="A2283" s="54" t="s">
        <v>317</v>
      </c>
      <c r="B2283" s="54" t="s">
        <v>428</v>
      </c>
      <c r="C2283" s="54" t="s">
        <v>263</v>
      </c>
      <c r="D2283" s="54" t="s">
        <v>429</v>
      </c>
      <c r="E2283" s="54" t="s">
        <v>10662</v>
      </c>
      <c r="F2283" s="71">
        <v>44476</v>
      </c>
      <c r="G2283" s="72">
        <v>4763</v>
      </c>
      <c r="H2283" s="72">
        <v>402711.65</v>
      </c>
      <c r="I2283" s="54" t="s">
        <v>265</v>
      </c>
      <c r="J2283" s="54" t="s">
        <v>333</v>
      </c>
      <c r="K2283" s="54" t="s">
        <v>10658</v>
      </c>
      <c r="L2283" s="54" t="s">
        <v>10663</v>
      </c>
      <c r="M2283" s="54" t="s">
        <v>10662</v>
      </c>
      <c r="N2283" s="54" t="s">
        <v>256</v>
      </c>
      <c r="O2283" s="54" t="s">
        <v>256</v>
      </c>
      <c r="P2283" s="54" t="s">
        <v>271</v>
      </c>
      <c r="Q2283" s="54" t="s">
        <v>256</v>
      </c>
      <c r="R2283" s="54" t="s">
        <v>431</v>
      </c>
      <c r="S2283" s="71"/>
      <c r="T2283" s="54" t="s">
        <v>256</v>
      </c>
      <c r="U2283" s="71">
        <v>44476</v>
      </c>
      <c r="V2283" s="54" t="s">
        <v>443</v>
      </c>
      <c r="W2283" t="str">
        <f t="shared" si="35"/>
        <v>Oct-21</v>
      </c>
    </row>
    <row r="2284" spans="1:23" x14ac:dyDescent="0.25">
      <c r="A2284" s="54" t="s">
        <v>317</v>
      </c>
      <c r="B2284" s="54" t="s">
        <v>428</v>
      </c>
      <c r="C2284" s="54" t="s">
        <v>263</v>
      </c>
      <c r="D2284" s="54" t="s">
        <v>429</v>
      </c>
      <c r="E2284" s="54" t="s">
        <v>10664</v>
      </c>
      <c r="F2284" s="71">
        <v>44476</v>
      </c>
      <c r="G2284" s="72">
        <v>3740</v>
      </c>
      <c r="H2284" s="72">
        <v>316217</v>
      </c>
      <c r="I2284" s="54" t="s">
        <v>265</v>
      </c>
      <c r="J2284" s="54" t="s">
        <v>333</v>
      </c>
      <c r="K2284" s="54" t="s">
        <v>10658</v>
      </c>
      <c r="L2284" s="54" t="s">
        <v>10665</v>
      </c>
      <c r="M2284" s="54" t="s">
        <v>10664</v>
      </c>
      <c r="N2284" s="54" t="s">
        <v>256</v>
      </c>
      <c r="O2284" s="54" t="s">
        <v>256</v>
      </c>
      <c r="P2284" s="54" t="s">
        <v>271</v>
      </c>
      <c r="Q2284" s="54" t="s">
        <v>256</v>
      </c>
      <c r="R2284" s="54" t="s">
        <v>431</v>
      </c>
      <c r="S2284" s="71"/>
      <c r="T2284" s="54" t="s">
        <v>256</v>
      </c>
      <c r="U2284" s="71">
        <v>44476</v>
      </c>
      <c r="V2284" s="54" t="s">
        <v>443</v>
      </c>
      <c r="W2284" t="str">
        <f t="shared" si="35"/>
        <v>Oct-21</v>
      </c>
    </row>
    <row r="2285" spans="1:23" x14ac:dyDescent="0.25">
      <c r="A2285" s="54" t="s">
        <v>317</v>
      </c>
      <c r="B2285" s="54" t="s">
        <v>428</v>
      </c>
      <c r="C2285" s="54" t="s">
        <v>263</v>
      </c>
      <c r="D2285" s="54" t="s">
        <v>429</v>
      </c>
      <c r="E2285" s="54" t="s">
        <v>10666</v>
      </c>
      <c r="F2285" s="71">
        <v>44476</v>
      </c>
      <c r="G2285" s="72">
        <v>1173.3900000000001</v>
      </c>
      <c r="H2285" s="72">
        <v>99210.12</v>
      </c>
      <c r="I2285" s="54" t="s">
        <v>265</v>
      </c>
      <c r="J2285" s="54" t="s">
        <v>333</v>
      </c>
      <c r="K2285" s="54" t="s">
        <v>10658</v>
      </c>
      <c r="L2285" s="54" t="s">
        <v>10667</v>
      </c>
      <c r="M2285" s="54" t="s">
        <v>10666</v>
      </c>
      <c r="N2285" s="54" t="s">
        <v>256</v>
      </c>
      <c r="O2285" s="54" t="s">
        <v>256</v>
      </c>
      <c r="P2285" s="54" t="s">
        <v>271</v>
      </c>
      <c r="Q2285" s="54" t="s">
        <v>256</v>
      </c>
      <c r="R2285" s="54" t="s">
        <v>431</v>
      </c>
      <c r="S2285" s="71"/>
      <c r="T2285" s="54" t="s">
        <v>256</v>
      </c>
      <c r="U2285" s="71">
        <v>44476</v>
      </c>
      <c r="V2285" s="54" t="s">
        <v>443</v>
      </c>
      <c r="W2285" t="str">
        <f t="shared" si="35"/>
        <v>Oct-21</v>
      </c>
    </row>
    <row r="2286" spans="1:23" x14ac:dyDescent="0.25">
      <c r="A2286" s="54" t="s">
        <v>317</v>
      </c>
      <c r="B2286" s="54" t="s">
        <v>428</v>
      </c>
      <c r="C2286" s="54" t="s">
        <v>263</v>
      </c>
      <c r="D2286" s="54" t="s">
        <v>429</v>
      </c>
      <c r="E2286" s="54" t="s">
        <v>10668</v>
      </c>
      <c r="F2286" s="71">
        <v>44476</v>
      </c>
      <c r="G2286" s="72">
        <v>1744.95</v>
      </c>
      <c r="H2286" s="72">
        <v>147535.51999999999</v>
      </c>
      <c r="I2286" s="54" t="s">
        <v>265</v>
      </c>
      <c r="J2286" s="54" t="s">
        <v>333</v>
      </c>
      <c r="K2286" s="54" t="s">
        <v>10658</v>
      </c>
      <c r="L2286" s="54" t="s">
        <v>10669</v>
      </c>
      <c r="M2286" s="54" t="s">
        <v>10668</v>
      </c>
      <c r="N2286" s="54" t="s">
        <v>256</v>
      </c>
      <c r="O2286" s="54" t="s">
        <v>256</v>
      </c>
      <c r="P2286" s="54" t="s">
        <v>271</v>
      </c>
      <c r="Q2286" s="54" t="s">
        <v>256</v>
      </c>
      <c r="R2286" s="54" t="s">
        <v>431</v>
      </c>
      <c r="S2286" s="71"/>
      <c r="T2286" s="54" t="s">
        <v>256</v>
      </c>
      <c r="U2286" s="71">
        <v>44476</v>
      </c>
      <c r="V2286" s="54" t="s">
        <v>443</v>
      </c>
      <c r="W2286" t="str">
        <f t="shared" si="35"/>
        <v>Oct-21</v>
      </c>
    </row>
    <row r="2287" spans="1:23" x14ac:dyDescent="0.25">
      <c r="A2287" s="54" t="s">
        <v>317</v>
      </c>
      <c r="B2287" s="54" t="s">
        <v>428</v>
      </c>
      <c r="C2287" s="54" t="s">
        <v>263</v>
      </c>
      <c r="D2287" s="54" t="s">
        <v>429</v>
      </c>
      <c r="E2287" s="54" t="s">
        <v>10670</v>
      </c>
      <c r="F2287" s="71">
        <v>44476</v>
      </c>
      <c r="G2287" s="72">
        <v>976.41</v>
      </c>
      <c r="H2287" s="72">
        <v>82555.47</v>
      </c>
      <c r="I2287" s="54" t="s">
        <v>265</v>
      </c>
      <c r="J2287" s="54" t="s">
        <v>333</v>
      </c>
      <c r="K2287" s="54" t="s">
        <v>10658</v>
      </c>
      <c r="L2287" s="54" t="s">
        <v>10671</v>
      </c>
      <c r="M2287" s="54" t="s">
        <v>10670</v>
      </c>
      <c r="N2287" s="54" t="s">
        <v>256</v>
      </c>
      <c r="O2287" s="54" t="s">
        <v>256</v>
      </c>
      <c r="P2287" s="54" t="s">
        <v>271</v>
      </c>
      <c r="Q2287" s="54" t="s">
        <v>256</v>
      </c>
      <c r="R2287" s="54" t="s">
        <v>431</v>
      </c>
      <c r="S2287" s="71"/>
      <c r="T2287" s="54" t="s">
        <v>256</v>
      </c>
      <c r="U2287" s="71">
        <v>44476</v>
      </c>
      <c r="V2287" s="54" t="s">
        <v>443</v>
      </c>
      <c r="W2287" t="str">
        <f t="shared" si="35"/>
        <v>Oct-21</v>
      </c>
    </row>
    <row r="2288" spans="1:23" x14ac:dyDescent="0.25">
      <c r="A2288" s="54" t="s">
        <v>317</v>
      </c>
      <c r="B2288" s="54" t="s">
        <v>428</v>
      </c>
      <c r="C2288" s="54" t="s">
        <v>263</v>
      </c>
      <c r="D2288" s="54" t="s">
        <v>429</v>
      </c>
      <c r="E2288" s="54" t="s">
        <v>10672</v>
      </c>
      <c r="F2288" s="71">
        <v>44476</v>
      </c>
      <c r="G2288" s="72">
        <v>3086.5</v>
      </c>
      <c r="H2288" s="72">
        <v>260963.58</v>
      </c>
      <c r="I2288" s="54" t="s">
        <v>265</v>
      </c>
      <c r="J2288" s="54" t="s">
        <v>333</v>
      </c>
      <c r="K2288" s="54" t="s">
        <v>10658</v>
      </c>
      <c r="L2288" s="54" t="s">
        <v>10673</v>
      </c>
      <c r="M2288" s="54" t="s">
        <v>10672</v>
      </c>
      <c r="N2288" s="54" t="s">
        <v>256</v>
      </c>
      <c r="O2288" s="54" t="s">
        <v>256</v>
      </c>
      <c r="P2288" s="54" t="s">
        <v>271</v>
      </c>
      <c r="Q2288" s="54" t="s">
        <v>256</v>
      </c>
      <c r="R2288" s="54" t="s">
        <v>431</v>
      </c>
      <c r="S2288" s="71"/>
      <c r="T2288" s="54" t="s">
        <v>256</v>
      </c>
      <c r="U2288" s="71">
        <v>44476</v>
      </c>
      <c r="V2288" s="54" t="s">
        <v>443</v>
      </c>
      <c r="W2288" t="str">
        <f t="shared" si="35"/>
        <v>Oct-21</v>
      </c>
    </row>
    <row r="2289" spans="1:23" x14ac:dyDescent="0.25">
      <c r="A2289" s="54" t="s">
        <v>317</v>
      </c>
      <c r="B2289" s="54" t="s">
        <v>428</v>
      </c>
      <c r="C2289" s="54" t="s">
        <v>263</v>
      </c>
      <c r="D2289" s="54" t="s">
        <v>429</v>
      </c>
      <c r="E2289" s="54" t="s">
        <v>10674</v>
      </c>
      <c r="F2289" s="71">
        <v>44476</v>
      </c>
      <c r="G2289" s="72">
        <v>7062.85</v>
      </c>
      <c r="H2289" s="72">
        <v>597163.97</v>
      </c>
      <c r="I2289" s="54" t="s">
        <v>265</v>
      </c>
      <c r="J2289" s="54" t="s">
        <v>333</v>
      </c>
      <c r="K2289" s="54" t="s">
        <v>10658</v>
      </c>
      <c r="L2289" s="54" t="s">
        <v>10675</v>
      </c>
      <c r="M2289" s="54" t="s">
        <v>10674</v>
      </c>
      <c r="N2289" s="54" t="s">
        <v>256</v>
      </c>
      <c r="O2289" s="54" t="s">
        <v>256</v>
      </c>
      <c r="P2289" s="54" t="s">
        <v>271</v>
      </c>
      <c r="Q2289" s="54" t="s">
        <v>256</v>
      </c>
      <c r="R2289" s="54" t="s">
        <v>431</v>
      </c>
      <c r="S2289" s="71"/>
      <c r="T2289" s="54" t="s">
        <v>256</v>
      </c>
      <c r="U2289" s="71">
        <v>44476</v>
      </c>
      <c r="V2289" s="54" t="s">
        <v>443</v>
      </c>
      <c r="W2289" t="str">
        <f t="shared" si="35"/>
        <v>Oct-21</v>
      </c>
    </row>
    <row r="2290" spans="1:23" x14ac:dyDescent="0.25">
      <c r="A2290" s="54" t="s">
        <v>317</v>
      </c>
      <c r="B2290" s="54" t="s">
        <v>428</v>
      </c>
      <c r="C2290" s="54" t="s">
        <v>263</v>
      </c>
      <c r="D2290" s="54" t="s">
        <v>429</v>
      </c>
      <c r="E2290" s="54" t="s">
        <v>10676</v>
      </c>
      <c r="F2290" s="71">
        <v>44479</v>
      </c>
      <c r="G2290" s="72">
        <v>3060</v>
      </c>
      <c r="H2290" s="72">
        <v>258723</v>
      </c>
      <c r="I2290" s="54" t="s">
        <v>265</v>
      </c>
      <c r="J2290" s="54" t="s">
        <v>333</v>
      </c>
      <c r="K2290" s="54" t="s">
        <v>10658</v>
      </c>
      <c r="L2290" s="54" t="s">
        <v>10677</v>
      </c>
      <c r="M2290" s="54" t="s">
        <v>10676</v>
      </c>
      <c r="N2290" s="54" t="s">
        <v>256</v>
      </c>
      <c r="O2290" s="54" t="s">
        <v>256</v>
      </c>
      <c r="P2290" s="54" t="s">
        <v>271</v>
      </c>
      <c r="Q2290" s="54" t="s">
        <v>256</v>
      </c>
      <c r="R2290" s="54" t="s">
        <v>431</v>
      </c>
      <c r="S2290" s="71"/>
      <c r="T2290" s="54" t="s">
        <v>256</v>
      </c>
      <c r="U2290" s="71">
        <v>44479</v>
      </c>
      <c r="V2290" s="54" t="s">
        <v>443</v>
      </c>
      <c r="W2290" t="str">
        <f t="shared" si="35"/>
        <v>Oct-21</v>
      </c>
    </row>
    <row r="2291" spans="1:23" x14ac:dyDescent="0.25">
      <c r="A2291" s="54" t="s">
        <v>317</v>
      </c>
      <c r="B2291" s="54" t="s">
        <v>428</v>
      </c>
      <c r="C2291" s="54" t="s">
        <v>263</v>
      </c>
      <c r="D2291" s="54" t="s">
        <v>429</v>
      </c>
      <c r="E2291" s="54" t="s">
        <v>10678</v>
      </c>
      <c r="F2291" s="71">
        <v>44479</v>
      </c>
      <c r="G2291" s="72">
        <v>1837</v>
      </c>
      <c r="H2291" s="72">
        <v>155318.35</v>
      </c>
      <c r="I2291" s="54" t="s">
        <v>265</v>
      </c>
      <c r="J2291" s="54" t="s">
        <v>333</v>
      </c>
      <c r="K2291" s="54" t="s">
        <v>10658</v>
      </c>
      <c r="L2291" s="54" t="s">
        <v>10679</v>
      </c>
      <c r="M2291" s="54" t="s">
        <v>10678</v>
      </c>
      <c r="N2291" s="54" t="s">
        <v>256</v>
      </c>
      <c r="O2291" s="54" t="s">
        <v>256</v>
      </c>
      <c r="P2291" s="54" t="s">
        <v>271</v>
      </c>
      <c r="Q2291" s="54" t="s">
        <v>256</v>
      </c>
      <c r="R2291" s="54" t="s">
        <v>431</v>
      </c>
      <c r="S2291" s="71"/>
      <c r="T2291" s="54" t="s">
        <v>256</v>
      </c>
      <c r="U2291" s="71">
        <v>44479</v>
      </c>
      <c r="V2291" s="54" t="s">
        <v>443</v>
      </c>
      <c r="W2291" t="str">
        <f t="shared" si="35"/>
        <v>Oct-21</v>
      </c>
    </row>
    <row r="2292" spans="1:23" x14ac:dyDescent="0.25">
      <c r="A2292" s="54" t="s">
        <v>317</v>
      </c>
      <c r="B2292" s="54" t="s">
        <v>428</v>
      </c>
      <c r="C2292" s="54" t="s">
        <v>263</v>
      </c>
      <c r="D2292" s="54" t="s">
        <v>429</v>
      </c>
      <c r="E2292" s="54" t="s">
        <v>10680</v>
      </c>
      <c r="F2292" s="71">
        <v>44476</v>
      </c>
      <c r="G2292" s="72">
        <v>1536.47</v>
      </c>
      <c r="H2292" s="72">
        <v>129908.54</v>
      </c>
      <c r="I2292" s="54" t="s">
        <v>265</v>
      </c>
      <c r="J2292" s="54" t="s">
        <v>333</v>
      </c>
      <c r="K2292" s="54" t="s">
        <v>10681</v>
      </c>
      <c r="L2292" s="54" t="s">
        <v>10682</v>
      </c>
      <c r="M2292" s="54" t="s">
        <v>10680</v>
      </c>
      <c r="N2292" s="54" t="s">
        <v>256</v>
      </c>
      <c r="O2292" s="54" t="s">
        <v>256</v>
      </c>
      <c r="P2292" s="54" t="s">
        <v>271</v>
      </c>
      <c r="Q2292" s="54" t="s">
        <v>256</v>
      </c>
      <c r="R2292" s="54" t="s">
        <v>431</v>
      </c>
      <c r="S2292" s="71"/>
      <c r="T2292" s="54" t="s">
        <v>256</v>
      </c>
      <c r="U2292" s="71">
        <v>44476</v>
      </c>
      <c r="V2292" s="54" t="s">
        <v>443</v>
      </c>
      <c r="W2292" t="str">
        <f t="shared" si="35"/>
        <v>Oct-21</v>
      </c>
    </row>
    <row r="2293" spans="1:23" x14ac:dyDescent="0.25">
      <c r="A2293" s="54" t="s">
        <v>317</v>
      </c>
      <c r="B2293" s="54" t="s">
        <v>428</v>
      </c>
      <c r="C2293" s="54" t="s">
        <v>263</v>
      </c>
      <c r="D2293" s="54" t="s">
        <v>429</v>
      </c>
      <c r="E2293" s="54" t="s">
        <v>10683</v>
      </c>
      <c r="F2293" s="71">
        <v>44494</v>
      </c>
      <c r="G2293" s="72">
        <v>1439.58</v>
      </c>
      <c r="H2293" s="72">
        <v>121716.49</v>
      </c>
      <c r="I2293" s="54" t="s">
        <v>265</v>
      </c>
      <c r="J2293" s="54" t="s">
        <v>333</v>
      </c>
      <c r="K2293" s="54" t="s">
        <v>10684</v>
      </c>
      <c r="L2293" s="54" t="s">
        <v>10685</v>
      </c>
      <c r="M2293" s="54" t="s">
        <v>10683</v>
      </c>
      <c r="N2293" s="54" t="s">
        <v>256</v>
      </c>
      <c r="O2293" s="54" t="s">
        <v>256</v>
      </c>
      <c r="P2293" s="54" t="s">
        <v>271</v>
      </c>
      <c r="Q2293" s="54" t="s">
        <v>256</v>
      </c>
      <c r="R2293" s="54" t="s">
        <v>431</v>
      </c>
      <c r="S2293" s="71"/>
      <c r="T2293" s="54" t="s">
        <v>256</v>
      </c>
      <c r="U2293" s="71">
        <v>44494</v>
      </c>
      <c r="V2293" s="54" t="s">
        <v>443</v>
      </c>
      <c r="W2293" t="str">
        <f t="shared" si="35"/>
        <v>Oct-21</v>
      </c>
    </row>
    <row r="2294" spans="1:23" x14ac:dyDescent="0.25">
      <c r="A2294" s="54" t="s">
        <v>317</v>
      </c>
      <c r="B2294" s="54" t="s">
        <v>428</v>
      </c>
      <c r="C2294" s="54" t="s">
        <v>263</v>
      </c>
      <c r="D2294" s="54" t="s">
        <v>429</v>
      </c>
      <c r="E2294" s="54" t="s">
        <v>10686</v>
      </c>
      <c r="F2294" s="71">
        <v>44478</v>
      </c>
      <c r="G2294" s="72">
        <v>4018.24</v>
      </c>
      <c r="H2294" s="72">
        <v>339742.19</v>
      </c>
      <c r="I2294" s="54" t="s">
        <v>265</v>
      </c>
      <c r="J2294" s="54" t="s">
        <v>333</v>
      </c>
      <c r="K2294" s="54" t="s">
        <v>10687</v>
      </c>
      <c r="L2294" s="54" t="s">
        <v>10688</v>
      </c>
      <c r="M2294" s="54" t="s">
        <v>10686</v>
      </c>
      <c r="N2294" s="54" t="s">
        <v>256</v>
      </c>
      <c r="O2294" s="54" t="s">
        <v>256</v>
      </c>
      <c r="P2294" s="54" t="s">
        <v>271</v>
      </c>
      <c r="Q2294" s="54" t="s">
        <v>256</v>
      </c>
      <c r="R2294" s="54" t="s">
        <v>431</v>
      </c>
      <c r="S2294" s="71"/>
      <c r="T2294" s="54" t="s">
        <v>256</v>
      </c>
      <c r="U2294" s="71">
        <v>44478</v>
      </c>
      <c r="V2294" s="54" t="s">
        <v>443</v>
      </c>
      <c r="W2294" t="str">
        <f t="shared" si="35"/>
        <v>Oct-21</v>
      </c>
    </row>
    <row r="2295" spans="1:23" x14ac:dyDescent="0.25">
      <c r="A2295" s="54" t="s">
        <v>317</v>
      </c>
      <c r="B2295" s="54" t="s">
        <v>428</v>
      </c>
      <c r="C2295" s="54" t="s">
        <v>263</v>
      </c>
      <c r="D2295" s="54" t="s">
        <v>429</v>
      </c>
      <c r="E2295" s="54" t="s">
        <v>10689</v>
      </c>
      <c r="F2295" s="71">
        <v>44482</v>
      </c>
      <c r="G2295" s="72">
        <v>200.84</v>
      </c>
      <c r="H2295" s="72">
        <v>16981.02</v>
      </c>
      <c r="I2295" s="54" t="s">
        <v>265</v>
      </c>
      <c r="J2295" s="54" t="s">
        <v>333</v>
      </c>
      <c r="K2295" s="54" t="s">
        <v>10690</v>
      </c>
      <c r="L2295" s="54" t="s">
        <v>10691</v>
      </c>
      <c r="M2295" s="54" t="s">
        <v>10689</v>
      </c>
      <c r="N2295" s="54" t="s">
        <v>256</v>
      </c>
      <c r="O2295" s="54" t="s">
        <v>256</v>
      </c>
      <c r="P2295" s="54" t="s">
        <v>271</v>
      </c>
      <c r="Q2295" s="54" t="s">
        <v>256</v>
      </c>
      <c r="R2295" s="54" t="s">
        <v>431</v>
      </c>
      <c r="S2295" s="71"/>
      <c r="T2295" s="54" t="s">
        <v>256</v>
      </c>
      <c r="U2295" s="71">
        <v>44482</v>
      </c>
      <c r="V2295" s="54" t="s">
        <v>443</v>
      </c>
      <c r="W2295" t="str">
        <f t="shared" si="35"/>
        <v>Oct-21</v>
      </c>
    </row>
    <row r="2296" spans="1:23" x14ac:dyDescent="0.25">
      <c r="A2296" s="54" t="s">
        <v>317</v>
      </c>
      <c r="B2296" s="54" t="s">
        <v>428</v>
      </c>
      <c r="C2296" s="54" t="s">
        <v>263</v>
      </c>
      <c r="D2296" s="54" t="s">
        <v>429</v>
      </c>
      <c r="E2296" s="54" t="s">
        <v>10692</v>
      </c>
      <c r="F2296" s="71">
        <v>44482</v>
      </c>
      <c r="G2296" s="72">
        <v>5426.86</v>
      </c>
      <c r="H2296" s="72">
        <v>458841.01</v>
      </c>
      <c r="I2296" s="54" t="s">
        <v>265</v>
      </c>
      <c r="J2296" s="54" t="s">
        <v>333</v>
      </c>
      <c r="K2296" s="54" t="s">
        <v>10690</v>
      </c>
      <c r="L2296" s="54" t="s">
        <v>10693</v>
      </c>
      <c r="M2296" s="54" t="s">
        <v>10692</v>
      </c>
      <c r="N2296" s="54" t="s">
        <v>256</v>
      </c>
      <c r="O2296" s="54" t="s">
        <v>256</v>
      </c>
      <c r="P2296" s="54" t="s">
        <v>271</v>
      </c>
      <c r="Q2296" s="54" t="s">
        <v>256</v>
      </c>
      <c r="R2296" s="54" t="s">
        <v>431</v>
      </c>
      <c r="S2296" s="71"/>
      <c r="T2296" s="54" t="s">
        <v>256</v>
      </c>
      <c r="U2296" s="71">
        <v>44482</v>
      </c>
      <c r="V2296" s="54" t="s">
        <v>443</v>
      </c>
      <c r="W2296" t="str">
        <f t="shared" si="35"/>
        <v>Oct-21</v>
      </c>
    </row>
    <row r="2297" spans="1:23" x14ac:dyDescent="0.25">
      <c r="A2297" s="54" t="s">
        <v>317</v>
      </c>
      <c r="B2297" s="54" t="s">
        <v>428</v>
      </c>
      <c r="C2297" s="54" t="s">
        <v>263</v>
      </c>
      <c r="D2297" s="54" t="s">
        <v>429</v>
      </c>
      <c r="E2297" s="54" t="s">
        <v>10694</v>
      </c>
      <c r="F2297" s="71">
        <v>44482</v>
      </c>
      <c r="G2297" s="72">
        <v>1353</v>
      </c>
      <c r="H2297" s="72">
        <v>114396.15</v>
      </c>
      <c r="I2297" s="54" t="s">
        <v>265</v>
      </c>
      <c r="J2297" s="54" t="s">
        <v>333</v>
      </c>
      <c r="K2297" s="54" t="s">
        <v>10690</v>
      </c>
      <c r="L2297" s="54" t="s">
        <v>10695</v>
      </c>
      <c r="M2297" s="54" t="s">
        <v>10694</v>
      </c>
      <c r="N2297" s="54" t="s">
        <v>256</v>
      </c>
      <c r="O2297" s="54" t="s">
        <v>256</v>
      </c>
      <c r="P2297" s="54" t="s">
        <v>271</v>
      </c>
      <c r="Q2297" s="54" t="s">
        <v>256</v>
      </c>
      <c r="R2297" s="54" t="s">
        <v>431</v>
      </c>
      <c r="S2297" s="71"/>
      <c r="T2297" s="54" t="s">
        <v>256</v>
      </c>
      <c r="U2297" s="71">
        <v>44482</v>
      </c>
      <c r="V2297" s="54" t="s">
        <v>443</v>
      </c>
      <c r="W2297" t="str">
        <f t="shared" si="35"/>
        <v>Oct-21</v>
      </c>
    </row>
    <row r="2298" spans="1:23" x14ac:dyDescent="0.25">
      <c r="A2298" s="54" t="s">
        <v>317</v>
      </c>
      <c r="B2298" s="54" t="s">
        <v>428</v>
      </c>
      <c r="C2298" s="54" t="s">
        <v>263</v>
      </c>
      <c r="D2298" s="54" t="s">
        <v>429</v>
      </c>
      <c r="E2298" s="54" t="s">
        <v>10696</v>
      </c>
      <c r="F2298" s="71">
        <v>44485</v>
      </c>
      <c r="G2298" s="72">
        <v>117.99</v>
      </c>
      <c r="H2298" s="72">
        <v>9976.0499999999993</v>
      </c>
      <c r="I2298" s="54" t="s">
        <v>265</v>
      </c>
      <c r="J2298" s="54" t="s">
        <v>333</v>
      </c>
      <c r="K2298" s="54" t="s">
        <v>10690</v>
      </c>
      <c r="L2298" s="54" t="s">
        <v>10697</v>
      </c>
      <c r="M2298" s="54" t="s">
        <v>10696</v>
      </c>
      <c r="N2298" s="54" t="s">
        <v>256</v>
      </c>
      <c r="O2298" s="54" t="s">
        <v>256</v>
      </c>
      <c r="P2298" s="54" t="s">
        <v>271</v>
      </c>
      <c r="Q2298" s="54" t="s">
        <v>256</v>
      </c>
      <c r="R2298" s="54" t="s">
        <v>431</v>
      </c>
      <c r="S2298" s="71"/>
      <c r="T2298" s="54" t="s">
        <v>256</v>
      </c>
      <c r="U2298" s="71">
        <v>44485</v>
      </c>
      <c r="V2298" s="54" t="s">
        <v>443</v>
      </c>
      <c r="W2298" t="str">
        <f t="shared" si="35"/>
        <v>Oct-21</v>
      </c>
    </row>
    <row r="2299" spans="1:23" x14ac:dyDescent="0.25">
      <c r="A2299" s="54" t="s">
        <v>317</v>
      </c>
      <c r="B2299" s="54" t="s">
        <v>428</v>
      </c>
      <c r="C2299" s="54" t="s">
        <v>263</v>
      </c>
      <c r="D2299" s="54" t="s">
        <v>429</v>
      </c>
      <c r="E2299" s="54" t="s">
        <v>10698</v>
      </c>
      <c r="F2299" s="71">
        <v>44486</v>
      </c>
      <c r="G2299" s="72">
        <v>654.74</v>
      </c>
      <c r="H2299" s="72">
        <v>55358.27</v>
      </c>
      <c r="I2299" s="54" t="s">
        <v>265</v>
      </c>
      <c r="J2299" s="54" t="s">
        <v>333</v>
      </c>
      <c r="K2299" s="54" t="s">
        <v>10690</v>
      </c>
      <c r="L2299" s="54" t="s">
        <v>10699</v>
      </c>
      <c r="M2299" s="54" t="s">
        <v>10698</v>
      </c>
      <c r="N2299" s="54" t="s">
        <v>256</v>
      </c>
      <c r="O2299" s="54" t="s">
        <v>256</v>
      </c>
      <c r="P2299" s="54" t="s">
        <v>271</v>
      </c>
      <c r="Q2299" s="54" t="s">
        <v>256</v>
      </c>
      <c r="R2299" s="54" t="s">
        <v>431</v>
      </c>
      <c r="S2299" s="71"/>
      <c r="T2299" s="54" t="s">
        <v>256</v>
      </c>
      <c r="U2299" s="71">
        <v>44486</v>
      </c>
      <c r="V2299" s="54" t="s">
        <v>443</v>
      </c>
      <c r="W2299" t="str">
        <f t="shared" si="35"/>
        <v>Oct-21</v>
      </c>
    </row>
    <row r="2300" spans="1:23" x14ac:dyDescent="0.25">
      <c r="A2300" s="54" t="s">
        <v>317</v>
      </c>
      <c r="B2300" s="54" t="s">
        <v>428</v>
      </c>
      <c r="C2300" s="54" t="s">
        <v>263</v>
      </c>
      <c r="D2300" s="54" t="s">
        <v>429</v>
      </c>
      <c r="E2300" s="54" t="s">
        <v>10700</v>
      </c>
      <c r="F2300" s="71">
        <v>44476</v>
      </c>
      <c r="G2300" s="72">
        <v>380.78</v>
      </c>
      <c r="H2300" s="72">
        <v>32194.95</v>
      </c>
      <c r="I2300" s="54" t="s">
        <v>265</v>
      </c>
      <c r="J2300" s="54" t="s">
        <v>333</v>
      </c>
      <c r="K2300" s="54" t="s">
        <v>10701</v>
      </c>
      <c r="L2300" s="54" t="s">
        <v>10702</v>
      </c>
      <c r="M2300" s="54" t="s">
        <v>10700</v>
      </c>
      <c r="N2300" s="54" t="s">
        <v>256</v>
      </c>
      <c r="O2300" s="54" t="s">
        <v>256</v>
      </c>
      <c r="P2300" s="54" t="s">
        <v>271</v>
      </c>
      <c r="Q2300" s="54" t="s">
        <v>256</v>
      </c>
      <c r="R2300" s="54" t="s">
        <v>431</v>
      </c>
      <c r="S2300" s="71"/>
      <c r="T2300" s="54" t="s">
        <v>256</v>
      </c>
      <c r="U2300" s="71">
        <v>44476</v>
      </c>
      <c r="V2300" s="54" t="s">
        <v>443</v>
      </c>
      <c r="W2300" t="str">
        <f t="shared" si="35"/>
        <v>Oct-21</v>
      </c>
    </row>
    <row r="2301" spans="1:23" x14ac:dyDescent="0.25">
      <c r="A2301" s="54" t="s">
        <v>317</v>
      </c>
      <c r="B2301" s="54" t="s">
        <v>428</v>
      </c>
      <c r="C2301" s="54" t="s">
        <v>263</v>
      </c>
      <c r="D2301" s="54" t="s">
        <v>429</v>
      </c>
      <c r="E2301" s="54" t="s">
        <v>10703</v>
      </c>
      <c r="F2301" s="71">
        <v>44494</v>
      </c>
      <c r="G2301" s="72">
        <v>2656.25</v>
      </c>
      <c r="H2301" s="72">
        <v>224585.94</v>
      </c>
      <c r="I2301" s="54" t="s">
        <v>265</v>
      </c>
      <c r="J2301" s="54" t="s">
        <v>333</v>
      </c>
      <c r="K2301" s="54" t="s">
        <v>10704</v>
      </c>
      <c r="L2301" s="54" t="s">
        <v>10705</v>
      </c>
      <c r="M2301" s="54" t="s">
        <v>10703</v>
      </c>
      <c r="N2301" s="54" t="s">
        <v>256</v>
      </c>
      <c r="O2301" s="54" t="s">
        <v>256</v>
      </c>
      <c r="P2301" s="54" t="s">
        <v>271</v>
      </c>
      <c r="Q2301" s="54" t="s">
        <v>256</v>
      </c>
      <c r="R2301" s="54" t="s">
        <v>431</v>
      </c>
      <c r="S2301" s="71"/>
      <c r="T2301" s="54" t="s">
        <v>256</v>
      </c>
      <c r="U2301" s="71">
        <v>44494</v>
      </c>
      <c r="V2301" s="54" t="s">
        <v>443</v>
      </c>
      <c r="W2301" t="str">
        <f t="shared" si="35"/>
        <v>Oct-21</v>
      </c>
    </row>
    <row r="2302" spans="1:23" x14ac:dyDescent="0.25">
      <c r="A2302" s="54" t="s">
        <v>317</v>
      </c>
      <c r="B2302" s="54" t="s">
        <v>428</v>
      </c>
      <c r="C2302" s="54" t="s">
        <v>263</v>
      </c>
      <c r="D2302" s="54" t="s">
        <v>429</v>
      </c>
      <c r="E2302" s="54" t="s">
        <v>10706</v>
      </c>
      <c r="F2302" s="71">
        <v>44481</v>
      </c>
      <c r="G2302" s="72">
        <v>5354.6</v>
      </c>
      <c r="H2302" s="72">
        <v>452731.43</v>
      </c>
      <c r="I2302" s="54" t="s">
        <v>265</v>
      </c>
      <c r="J2302" s="54" t="s">
        <v>333</v>
      </c>
      <c r="K2302" s="54" t="s">
        <v>10707</v>
      </c>
      <c r="L2302" s="54" t="s">
        <v>10708</v>
      </c>
      <c r="M2302" s="54" t="s">
        <v>10706</v>
      </c>
      <c r="N2302" s="54" t="s">
        <v>256</v>
      </c>
      <c r="O2302" s="54" t="s">
        <v>256</v>
      </c>
      <c r="P2302" s="54" t="s">
        <v>271</v>
      </c>
      <c r="Q2302" s="54" t="s">
        <v>256</v>
      </c>
      <c r="R2302" s="54" t="s">
        <v>431</v>
      </c>
      <c r="S2302" s="71"/>
      <c r="T2302" s="54" t="s">
        <v>256</v>
      </c>
      <c r="U2302" s="71">
        <v>44481</v>
      </c>
      <c r="V2302" s="54" t="s">
        <v>443</v>
      </c>
      <c r="W2302" t="str">
        <f t="shared" si="35"/>
        <v>Oct-21</v>
      </c>
    </row>
    <row r="2303" spans="1:23" x14ac:dyDescent="0.25">
      <c r="A2303" s="54" t="s">
        <v>317</v>
      </c>
      <c r="B2303" s="54" t="s">
        <v>428</v>
      </c>
      <c r="C2303" s="54" t="s">
        <v>263</v>
      </c>
      <c r="D2303" s="54" t="s">
        <v>429</v>
      </c>
      <c r="E2303" s="54" t="s">
        <v>10709</v>
      </c>
      <c r="F2303" s="71">
        <v>44481</v>
      </c>
      <c r="G2303" s="72">
        <v>1606.64</v>
      </c>
      <c r="H2303" s="72">
        <v>135841.41</v>
      </c>
      <c r="I2303" s="54" t="s">
        <v>265</v>
      </c>
      <c r="J2303" s="54" t="s">
        <v>333</v>
      </c>
      <c r="K2303" s="54" t="s">
        <v>10707</v>
      </c>
      <c r="L2303" s="54" t="s">
        <v>10710</v>
      </c>
      <c r="M2303" s="54" t="s">
        <v>10709</v>
      </c>
      <c r="N2303" s="54" t="s">
        <v>256</v>
      </c>
      <c r="O2303" s="54" t="s">
        <v>256</v>
      </c>
      <c r="P2303" s="54" t="s">
        <v>271</v>
      </c>
      <c r="Q2303" s="54" t="s">
        <v>256</v>
      </c>
      <c r="R2303" s="54" t="s">
        <v>431</v>
      </c>
      <c r="S2303" s="71"/>
      <c r="T2303" s="54" t="s">
        <v>256</v>
      </c>
      <c r="U2303" s="71">
        <v>44481</v>
      </c>
      <c r="V2303" s="54" t="s">
        <v>443</v>
      </c>
      <c r="W2303" t="str">
        <f t="shared" si="35"/>
        <v>Oct-21</v>
      </c>
    </row>
    <row r="2304" spans="1:23" x14ac:dyDescent="0.25">
      <c r="A2304" s="54" t="s">
        <v>317</v>
      </c>
      <c r="B2304" s="54" t="s">
        <v>428</v>
      </c>
      <c r="C2304" s="54" t="s">
        <v>263</v>
      </c>
      <c r="D2304" s="54" t="s">
        <v>429</v>
      </c>
      <c r="E2304" s="54" t="s">
        <v>10711</v>
      </c>
      <c r="F2304" s="71">
        <v>44481</v>
      </c>
      <c r="G2304" s="72">
        <v>6321.53</v>
      </c>
      <c r="H2304" s="72">
        <v>534485.36</v>
      </c>
      <c r="I2304" s="54" t="s">
        <v>265</v>
      </c>
      <c r="J2304" s="54" t="s">
        <v>333</v>
      </c>
      <c r="K2304" s="54" t="s">
        <v>10707</v>
      </c>
      <c r="L2304" s="54" t="s">
        <v>10712</v>
      </c>
      <c r="M2304" s="54" t="s">
        <v>10711</v>
      </c>
      <c r="N2304" s="54" t="s">
        <v>256</v>
      </c>
      <c r="O2304" s="54" t="s">
        <v>256</v>
      </c>
      <c r="P2304" s="54" t="s">
        <v>271</v>
      </c>
      <c r="Q2304" s="54" t="s">
        <v>256</v>
      </c>
      <c r="R2304" s="54" t="s">
        <v>431</v>
      </c>
      <c r="S2304" s="71"/>
      <c r="T2304" s="54" t="s">
        <v>256</v>
      </c>
      <c r="U2304" s="71">
        <v>44481</v>
      </c>
      <c r="V2304" s="54" t="s">
        <v>443</v>
      </c>
      <c r="W2304" t="str">
        <f t="shared" si="35"/>
        <v>Oct-21</v>
      </c>
    </row>
    <row r="2305" spans="1:23" x14ac:dyDescent="0.25">
      <c r="A2305" s="54" t="s">
        <v>317</v>
      </c>
      <c r="B2305" s="54" t="s">
        <v>428</v>
      </c>
      <c r="C2305" s="54" t="s">
        <v>263</v>
      </c>
      <c r="D2305" s="54" t="s">
        <v>429</v>
      </c>
      <c r="E2305" s="54" t="s">
        <v>10713</v>
      </c>
      <c r="F2305" s="71">
        <v>44472</v>
      </c>
      <c r="G2305" s="72">
        <v>661.29</v>
      </c>
      <c r="H2305" s="72">
        <v>55912.07</v>
      </c>
      <c r="I2305" s="54" t="s">
        <v>265</v>
      </c>
      <c r="J2305" s="54" t="s">
        <v>333</v>
      </c>
      <c r="K2305" s="54" t="s">
        <v>10714</v>
      </c>
      <c r="L2305" s="54" t="s">
        <v>10715</v>
      </c>
      <c r="M2305" s="54" t="s">
        <v>10713</v>
      </c>
      <c r="N2305" s="54" t="s">
        <v>256</v>
      </c>
      <c r="O2305" s="54" t="s">
        <v>256</v>
      </c>
      <c r="P2305" s="54" t="s">
        <v>271</v>
      </c>
      <c r="Q2305" s="54" t="s">
        <v>256</v>
      </c>
      <c r="R2305" s="54" t="s">
        <v>431</v>
      </c>
      <c r="S2305" s="71"/>
      <c r="T2305" s="54" t="s">
        <v>256</v>
      </c>
      <c r="U2305" s="71">
        <v>44472</v>
      </c>
      <c r="V2305" s="54" t="s">
        <v>443</v>
      </c>
      <c r="W2305" t="str">
        <f t="shared" si="35"/>
        <v>Oct-21</v>
      </c>
    </row>
    <row r="2306" spans="1:23" x14ac:dyDescent="0.25">
      <c r="A2306" s="54" t="s">
        <v>317</v>
      </c>
      <c r="B2306" s="54" t="s">
        <v>428</v>
      </c>
      <c r="C2306" s="54" t="s">
        <v>263</v>
      </c>
      <c r="D2306" s="54" t="s">
        <v>429</v>
      </c>
      <c r="E2306" s="54" t="s">
        <v>10716</v>
      </c>
      <c r="F2306" s="71">
        <v>44472</v>
      </c>
      <c r="G2306" s="72">
        <v>142.38</v>
      </c>
      <c r="H2306" s="72">
        <v>12038.23</v>
      </c>
      <c r="I2306" s="54" t="s">
        <v>265</v>
      </c>
      <c r="J2306" s="54" t="s">
        <v>333</v>
      </c>
      <c r="K2306" s="54" t="s">
        <v>10714</v>
      </c>
      <c r="L2306" s="54" t="s">
        <v>10717</v>
      </c>
      <c r="M2306" s="54" t="s">
        <v>10716</v>
      </c>
      <c r="N2306" s="54" t="s">
        <v>256</v>
      </c>
      <c r="O2306" s="54" t="s">
        <v>256</v>
      </c>
      <c r="P2306" s="54" t="s">
        <v>271</v>
      </c>
      <c r="Q2306" s="54" t="s">
        <v>256</v>
      </c>
      <c r="R2306" s="54" t="s">
        <v>431</v>
      </c>
      <c r="S2306" s="71"/>
      <c r="T2306" s="54" t="s">
        <v>256</v>
      </c>
      <c r="U2306" s="71">
        <v>44472</v>
      </c>
      <c r="V2306" s="54" t="s">
        <v>443</v>
      </c>
      <c r="W2306" t="str">
        <f t="shared" si="35"/>
        <v>Oct-21</v>
      </c>
    </row>
    <row r="2307" spans="1:23" x14ac:dyDescent="0.25">
      <c r="A2307" s="54" t="s">
        <v>317</v>
      </c>
      <c r="B2307" s="54" t="s">
        <v>428</v>
      </c>
      <c r="C2307" s="54" t="s">
        <v>263</v>
      </c>
      <c r="D2307" s="54" t="s">
        <v>429</v>
      </c>
      <c r="E2307" s="54" t="s">
        <v>10718</v>
      </c>
      <c r="F2307" s="71">
        <v>44472</v>
      </c>
      <c r="G2307" s="72">
        <v>217.84</v>
      </c>
      <c r="H2307" s="72">
        <v>18418.37</v>
      </c>
      <c r="I2307" s="54" t="s">
        <v>265</v>
      </c>
      <c r="J2307" s="54" t="s">
        <v>333</v>
      </c>
      <c r="K2307" s="54" t="s">
        <v>10714</v>
      </c>
      <c r="L2307" s="54" t="s">
        <v>10719</v>
      </c>
      <c r="M2307" s="54" t="s">
        <v>10718</v>
      </c>
      <c r="N2307" s="54" t="s">
        <v>256</v>
      </c>
      <c r="O2307" s="54" t="s">
        <v>256</v>
      </c>
      <c r="P2307" s="54" t="s">
        <v>271</v>
      </c>
      <c r="Q2307" s="54" t="s">
        <v>256</v>
      </c>
      <c r="R2307" s="54" t="s">
        <v>431</v>
      </c>
      <c r="S2307" s="71"/>
      <c r="T2307" s="54" t="s">
        <v>256</v>
      </c>
      <c r="U2307" s="71">
        <v>44472</v>
      </c>
      <c r="V2307" s="54" t="s">
        <v>443</v>
      </c>
      <c r="W2307" t="str">
        <f t="shared" si="35"/>
        <v>Oct-21</v>
      </c>
    </row>
    <row r="2308" spans="1:23" x14ac:dyDescent="0.25">
      <c r="A2308" s="54" t="s">
        <v>317</v>
      </c>
      <c r="B2308" s="54" t="s">
        <v>428</v>
      </c>
      <c r="C2308" s="54" t="s">
        <v>263</v>
      </c>
      <c r="D2308" s="54" t="s">
        <v>429</v>
      </c>
      <c r="E2308" s="54" t="s">
        <v>10720</v>
      </c>
      <c r="F2308" s="71">
        <v>44495</v>
      </c>
      <c r="G2308" s="72">
        <v>12346.38</v>
      </c>
      <c r="H2308" s="72">
        <v>1043886.43</v>
      </c>
      <c r="I2308" s="54" t="s">
        <v>265</v>
      </c>
      <c r="J2308" s="54" t="s">
        <v>333</v>
      </c>
      <c r="K2308" s="54" t="s">
        <v>10721</v>
      </c>
      <c r="L2308" s="54" t="s">
        <v>10722</v>
      </c>
      <c r="M2308" s="54" t="s">
        <v>10720</v>
      </c>
      <c r="N2308" s="54" t="s">
        <v>256</v>
      </c>
      <c r="O2308" s="54" t="s">
        <v>256</v>
      </c>
      <c r="P2308" s="54" t="s">
        <v>271</v>
      </c>
      <c r="Q2308" s="54" t="s">
        <v>256</v>
      </c>
      <c r="R2308" s="54" t="s">
        <v>431</v>
      </c>
      <c r="S2308" s="71"/>
      <c r="T2308" s="54" t="s">
        <v>256</v>
      </c>
      <c r="U2308" s="71">
        <v>44495</v>
      </c>
      <c r="V2308" s="54" t="s">
        <v>443</v>
      </c>
      <c r="W2308" t="str">
        <f t="shared" ref="W2308:W2371" si="36">TEXT(F2308,"MMM-YY")</f>
        <v>Oct-21</v>
      </c>
    </row>
    <row r="2309" spans="1:23" x14ac:dyDescent="0.25">
      <c r="A2309" s="54" t="s">
        <v>317</v>
      </c>
      <c r="B2309" s="54" t="s">
        <v>428</v>
      </c>
      <c r="C2309" s="54" t="s">
        <v>263</v>
      </c>
      <c r="D2309" s="54" t="s">
        <v>429</v>
      </c>
      <c r="E2309" s="54" t="s">
        <v>10723</v>
      </c>
      <c r="F2309" s="71">
        <v>44493</v>
      </c>
      <c r="G2309" s="72">
        <v>414.23</v>
      </c>
      <c r="H2309" s="72">
        <v>35023.15</v>
      </c>
      <c r="I2309" s="54" t="s">
        <v>265</v>
      </c>
      <c r="J2309" s="54" t="s">
        <v>333</v>
      </c>
      <c r="K2309" s="54" t="s">
        <v>10724</v>
      </c>
      <c r="L2309" s="54" t="s">
        <v>10725</v>
      </c>
      <c r="M2309" s="54" t="s">
        <v>10723</v>
      </c>
      <c r="N2309" s="54" t="s">
        <v>256</v>
      </c>
      <c r="O2309" s="54" t="s">
        <v>256</v>
      </c>
      <c r="P2309" s="54" t="s">
        <v>271</v>
      </c>
      <c r="Q2309" s="54" t="s">
        <v>256</v>
      </c>
      <c r="R2309" s="54" t="s">
        <v>431</v>
      </c>
      <c r="S2309" s="71"/>
      <c r="T2309" s="54" t="s">
        <v>256</v>
      </c>
      <c r="U2309" s="71">
        <v>44493</v>
      </c>
      <c r="V2309" s="54" t="s">
        <v>443</v>
      </c>
      <c r="W2309" t="str">
        <f t="shared" si="36"/>
        <v>Oct-21</v>
      </c>
    </row>
    <row r="2310" spans="1:23" x14ac:dyDescent="0.25">
      <c r="A2310" s="54" t="s">
        <v>317</v>
      </c>
      <c r="B2310" s="54" t="s">
        <v>428</v>
      </c>
      <c r="C2310" s="54" t="s">
        <v>263</v>
      </c>
      <c r="D2310" s="54" t="s">
        <v>429</v>
      </c>
      <c r="E2310" s="54" t="s">
        <v>10726</v>
      </c>
      <c r="F2310" s="71">
        <v>44496</v>
      </c>
      <c r="G2310" s="72">
        <v>572</v>
      </c>
      <c r="H2310" s="72">
        <v>48362.6</v>
      </c>
      <c r="I2310" s="54" t="s">
        <v>265</v>
      </c>
      <c r="J2310" s="54" t="s">
        <v>333</v>
      </c>
      <c r="K2310" s="54" t="s">
        <v>10724</v>
      </c>
      <c r="L2310" s="54" t="s">
        <v>10727</v>
      </c>
      <c r="M2310" s="54" t="s">
        <v>10726</v>
      </c>
      <c r="N2310" s="54" t="s">
        <v>256</v>
      </c>
      <c r="O2310" s="54" t="s">
        <v>256</v>
      </c>
      <c r="P2310" s="54" t="s">
        <v>271</v>
      </c>
      <c r="Q2310" s="54" t="s">
        <v>256</v>
      </c>
      <c r="R2310" s="54" t="s">
        <v>431</v>
      </c>
      <c r="S2310" s="71"/>
      <c r="T2310" s="54" t="s">
        <v>256</v>
      </c>
      <c r="U2310" s="71">
        <v>44496</v>
      </c>
      <c r="V2310" s="54" t="s">
        <v>443</v>
      </c>
      <c r="W2310" t="str">
        <f t="shared" si="36"/>
        <v>Oct-21</v>
      </c>
    </row>
    <row r="2311" spans="1:23" x14ac:dyDescent="0.25">
      <c r="A2311" s="54" t="s">
        <v>317</v>
      </c>
      <c r="B2311" s="54" t="s">
        <v>428</v>
      </c>
      <c r="C2311" s="54" t="s">
        <v>263</v>
      </c>
      <c r="D2311" s="54" t="s">
        <v>429</v>
      </c>
      <c r="E2311" s="54" t="s">
        <v>10728</v>
      </c>
      <c r="F2311" s="71">
        <v>44496</v>
      </c>
      <c r="G2311" s="72">
        <v>456</v>
      </c>
      <c r="H2311" s="72">
        <v>38554.800000000003</v>
      </c>
      <c r="I2311" s="54" t="s">
        <v>265</v>
      </c>
      <c r="J2311" s="54" t="s">
        <v>333</v>
      </c>
      <c r="K2311" s="54" t="s">
        <v>10724</v>
      </c>
      <c r="L2311" s="54" t="s">
        <v>10729</v>
      </c>
      <c r="M2311" s="54" t="s">
        <v>10728</v>
      </c>
      <c r="N2311" s="54" t="s">
        <v>256</v>
      </c>
      <c r="O2311" s="54" t="s">
        <v>256</v>
      </c>
      <c r="P2311" s="54" t="s">
        <v>271</v>
      </c>
      <c r="Q2311" s="54" t="s">
        <v>256</v>
      </c>
      <c r="R2311" s="54" t="s">
        <v>431</v>
      </c>
      <c r="S2311" s="71"/>
      <c r="T2311" s="54" t="s">
        <v>256</v>
      </c>
      <c r="U2311" s="71">
        <v>44496</v>
      </c>
      <c r="V2311" s="54" t="s">
        <v>443</v>
      </c>
      <c r="W2311" t="str">
        <f t="shared" si="36"/>
        <v>Oct-21</v>
      </c>
    </row>
    <row r="2312" spans="1:23" x14ac:dyDescent="0.25">
      <c r="A2312" s="54" t="s">
        <v>317</v>
      </c>
      <c r="B2312" s="54" t="s">
        <v>428</v>
      </c>
      <c r="C2312" s="54" t="s">
        <v>263</v>
      </c>
      <c r="D2312" s="54" t="s">
        <v>429</v>
      </c>
      <c r="E2312" s="54" t="s">
        <v>10730</v>
      </c>
      <c r="F2312" s="71">
        <v>44495</v>
      </c>
      <c r="G2312" s="72">
        <v>8017.23</v>
      </c>
      <c r="H2312" s="72">
        <v>677856.8</v>
      </c>
      <c r="I2312" s="54" t="s">
        <v>265</v>
      </c>
      <c r="J2312" s="54" t="s">
        <v>333</v>
      </c>
      <c r="K2312" s="54" t="s">
        <v>10731</v>
      </c>
      <c r="L2312" s="54" t="s">
        <v>10732</v>
      </c>
      <c r="M2312" s="54" t="s">
        <v>10730</v>
      </c>
      <c r="N2312" s="54" t="s">
        <v>256</v>
      </c>
      <c r="O2312" s="54" t="s">
        <v>256</v>
      </c>
      <c r="P2312" s="54" t="s">
        <v>271</v>
      </c>
      <c r="Q2312" s="54" t="s">
        <v>256</v>
      </c>
      <c r="R2312" s="54" t="s">
        <v>431</v>
      </c>
      <c r="S2312" s="71"/>
      <c r="T2312" s="54" t="s">
        <v>256</v>
      </c>
      <c r="U2312" s="71">
        <v>44495</v>
      </c>
      <c r="V2312" s="54" t="s">
        <v>443</v>
      </c>
      <c r="W2312" t="str">
        <f t="shared" si="36"/>
        <v>Oct-21</v>
      </c>
    </row>
    <row r="2313" spans="1:23" x14ac:dyDescent="0.25">
      <c r="A2313" s="54" t="s">
        <v>317</v>
      </c>
      <c r="B2313" s="54" t="s">
        <v>428</v>
      </c>
      <c r="C2313" s="54" t="s">
        <v>263</v>
      </c>
      <c r="D2313" s="54" t="s">
        <v>429</v>
      </c>
      <c r="E2313" s="54" t="s">
        <v>10733</v>
      </c>
      <c r="F2313" s="71">
        <v>44495</v>
      </c>
      <c r="G2313" s="72">
        <v>3987.57</v>
      </c>
      <c r="H2313" s="72">
        <v>337149.04</v>
      </c>
      <c r="I2313" s="54" t="s">
        <v>265</v>
      </c>
      <c r="J2313" s="54" t="s">
        <v>333</v>
      </c>
      <c r="K2313" s="54" t="s">
        <v>10731</v>
      </c>
      <c r="L2313" s="54" t="s">
        <v>10734</v>
      </c>
      <c r="M2313" s="54" t="s">
        <v>10733</v>
      </c>
      <c r="N2313" s="54" t="s">
        <v>256</v>
      </c>
      <c r="O2313" s="54" t="s">
        <v>256</v>
      </c>
      <c r="P2313" s="54" t="s">
        <v>271</v>
      </c>
      <c r="Q2313" s="54" t="s">
        <v>256</v>
      </c>
      <c r="R2313" s="54" t="s">
        <v>431</v>
      </c>
      <c r="S2313" s="71"/>
      <c r="T2313" s="54" t="s">
        <v>256</v>
      </c>
      <c r="U2313" s="71">
        <v>44495</v>
      </c>
      <c r="V2313" s="54" t="s">
        <v>443</v>
      </c>
      <c r="W2313" t="str">
        <f t="shared" si="36"/>
        <v>Oct-21</v>
      </c>
    </row>
    <row r="2314" spans="1:23" x14ac:dyDescent="0.25">
      <c r="A2314" s="54" t="s">
        <v>317</v>
      </c>
      <c r="B2314" s="54" t="s">
        <v>428</v>
      </c>
      <c r="C2314" s="54" t="s">
        <v>263</v>
      </c>
      <c r="D2314" s="54" t="s">
        <v>429</v>
      </c>
      <c r="E2314" s="54" t="s">
        <v>10735</v>
      </c>
      <c r="F2314" s="71">
        <v>44480</v>
      </c>
      <c r="G2314" s="72">
        <v>739.44</v>
      </c>
      <c r="H2314" s="72">
        <v>62519.65</v>
      </c>
      <c r="I2314" s="54" t="s">
        <v>265</v>
      </c>
      <c r="J2314" s="54" t="s">
        <v>333</v>
      </c>
      <c r="K2314" s="54" t="s">
        <v>10736</v>
      </c>
      <c r="L2314" s="54" t="s">
        <v>10737</v>
      </c>
      <c r="M2314" s="54" t="s">
        <v>10735</v>
      </c>
      <c r="N2314" s="54" t="s">
        <v>256</v>
      </c>
      <c r="O2314" s="54" t="s">
        <v>256</v>
      </c>
      <c r="P2314" s="54" t="s">
        <v>271</v>
      </c>
      <c r="Q2314" s="54" t="s">
        <v>256</v>
      </c>
      <c r="R2314" s="54" t="s">
        <v>431</v>
      </c>
      <c r="S2314" s="71"/>
      <c r="T2314" s="54" t="s">
        <v>256</v>
      </c>
      <c r="U2314" s="71">
        <v>44480</v>
      </c>
      <c r="V2314" s="54" t="s">
        <v>443</v>
      </c>
      <c r="W2314" t="str">
        <f t="shared" si="36"/>
        <v>Oct-21</v>
      </c>
    </row>
    <row r="2315" spans="1:23" x14ac:dyDescent="0.25">
      <c r="A2315" s="54" t="s">
        <v>317</v>
      </c>
      <c r="B2315" s="54" t="s">
        <v>428</v>
      </c>
      <c r="C2315" s="54" t="s">
        <v>263</v>
      </c>
      <c r="D2315" s="54" t="s">
        <v>429</v>
      </c>
      <c r="E2315" s="54" t="s">
        <v>10738</v>
      </c>
      <c r="F2315" s="71">
        <v>44474</v>
      </c>
      <c r="G2315" s="72">
        <v>15770.75</v>
      </c>
      <c r="H2315" s="72">
        <v>1333416.9099999999</v>
      </c>
      <c r="I2315" s="54" t="s">
        <v>265</v>
      </c>
      <c r="J2315" s="54" t="s">
        <v>333</v>
      </c>
      <c r="K2315" s="54" t="s">
        <v>10739</v>
      </c>
      <c r="L2315" s="54" t="s">
        <v>10740</v>
      </c>
      <c r="M2315" s="54" t="s">
        <v>10738</v>
      </c>
      <c r="N2315" s="54" t="s">
        <v>256</v>
      </c>
      <c r="O2315" s="54" t="s">
        <v>256</v>
      </c>
      <c r="P2315" s="54" t="s">
        <v>271</v>
      </c>
      <c r="Q2315" s="54" t="s">
        <v>256</v>
      </c>
      <c r="R2315" s="54" t="s">
        <v>431</v>
      </c>
      <c r="S2315" s="71"/>
      <c r="T2315" s="54" t="s">
        <v>256</v>
      </c>
      <c r="U2315" s="71">
        <v>44474</v>
      </c>
      <c r="V2315" s="54" t="s">
        <v>443</v>
      </c>
      <c r="W2315" t="str">
        <f t="shared" si="36"/>
        <v>Oct-21</v>
      </c>
    </row>
    <row r="2316" spans="1:23" x14ac:dyDescent="0.25">
      <c r="A2316" s="54" t="s">
        <v>317</v>
      </c>
      <c r="B2316" s="54" t="s">
        <v>428</v>
      </c>
      <c r="C2316" s="54" t="s">
        <v>263</v>
      </c>
      <c r="D2316" s="54" t="s">
        <v>429</v>
      </c>
      <c r="E2316" s="54" t="s">
        <v>10741</v>
      </c>
      <c r="F2316" s="71">
        <v>44474</v>
      </c>
      <c r="G2316" s="72">
        <v>2414.4499999999998</v>
      </c>
      <c r="H2316" s="72">
        <v>204141.75</v>
      </c>
      <c r="I2316" s="54" t="s">
        <v>265</v>
      </c>
      <c r="J2316" s="54" t="s">
        <v>333</v>
      </c>
      <c r="K2316" s="54" t="s">
        <v>10739</v>
      </c>
      <c r="L2316" s="54" t="s">
        <v>10742</v>
      </c>
      <c r="M2316" s="54" t="s">
        <v>10741</v>
      </c>
      <c r="N2316" s="54" t="s">
        <v>256</v>
      </c>
      <c r="O2316" s="54" t="s">
        <v>256</v>
      </c>
      <c r="P2316" s="54" t="s">
        <v>271</v>
      </c>
      <c r="Q2316" s="54" t="s">
        <v>256</v>
      </c>
      <c r="R2316" s="54" t="s">
        <v>431</v>
      </c>
      <c r="S2316" s="71"/>
      <c r="T2316" s="54" t="s">
        <v>256</v>
      </c>
      <c r="U2316" s="71">
        <v>44474</v>
      </c>
      <c r="V2316" s="54" t="s">
        <v>443</v>
      </c>
      <c r="W2316" t="str">
        <f t="shared" si="36"/>
        <v>Oct-21</v>
      </c>
    </row>
    <row r="2317" spans="1:23" x14ac:dyDescent="0.25">
      <c r="A2317" s="54" t="s">
        <v>317</v>
      </c>
      <c r="B2317" s="54" t="s">
        <v>428</v>
      </c>
      <c r="C2317" s="54" t="s">
        <v>263</v>
      </c>
      <c r="D2317" s="54" t="s">
        <v>429</v>
      </c>
      <c r="E2317" s="54" t="s">
        <v>10743</v>
      </c>
      <c r="F2317" s="71">
        <v>44476</v>
      </c>
      <c r="G2317" s="72">
        <v>1621.71</v>
      </c>
      <c r="H2317" s="72">
        <v>137115.57999999999</v>
      </c>
      <c r="I2317" s="54" t="s">
        <v>265</v>
      </c>
      <c r="J2317" s="54" t="s">
        <v>333</v>
      </c>
      <c r="K2317" s="54" t="s">
        <v>10744</v>
      </c>
      <c r="L2317" s="54" t="s">
        <v>10745</v>
      </c>
      <c r="M2317" s="54" t="s">
        <v>10743</v>
      </c>
      <c r="N2317" s="54" t="s">
        <v>256</v>
      </c>
      <c r="O2317" s="54" t="s">
        <v>256</v>
      </c>
      <c r="P2317" s="54" t="s">
        <v>271</v>
      </c>
      <c r="Q2317" s="54" t="s">
        <v>256</v>
      </c>
      <c r="R2317" s="54" t="s">
        <v>431</v>
      </c>
      <c r="S2317" s="71"/>
      <c r="T2317" s="54" t="s">
        <v>256</v>
      </c>
      <c r="U2317" s="71">
        <v>44476</v>
      </c>
      <c r="V2317" s="54" t="s">
        <v>443</v>
      </c>
      <c r="W2317" t="str">
        <f t="shared" si="36"/>
        <v>Oct-21</v>
      </c>
    </row>
    <row r="2318" spans="1:23" x14ac:dyDescent="0.25">
      <c r="A2318" s="54" t="s">
        <v>317</v>
      </c>
      <c r="B2318" s="54" t="s">
        <v>428</v>
      </c>
      <c r="C2318" s="54" t="s">
        <v>263</v>
      </c>
      <c r="D2318" s="54" t="s">
        <v>429</v>
      </c>
      <c r="E2318" s="54" t="s">
        <v>10746</v>
      </c>
      <c r="F2318" s="71">
        <v>44487</v>
      </c>
      <c r="G2318" s="72">
        <v>45480.53</v>
      </c>
      <c r="H2318" s="72">
        <v>3845378.81</v>
      </c>
      <c r="I2318" s="54" t="s">
        <v>265</v>
      </c>
      <c r="J2318" s="54" t="s">
        <v>333</v>
      </c>
      <c r="K2318" s="54" t="s">
        <v>10747</v>
      </c>
      <c r="L2318" s="54" t="s">
        <v>10748</v>
      </c>
      <c r="M2318" s="54" t="s">
        <v>10746</v>
      </c>
      <c r="N2318" s="54" t="s">
        <v>256</v>
      </c>
      <c r="O2318" s="54" t="s">
        <v>256</v>
      </c>
      <c r="P2318" s="54" t="s">
        <v>271</v>
      </c>
      <c r="Q2318" s="54" t="s">
        <v>256</v>
      </c>
      <c r="R2318" s="54" t="s">
        <v>431</v>
      </c>
      <c r="S2318" s="71"/>
      <c r="T2318" s="54" t="s">
        <v>256</v>
      </c>
      <c r="U2318" s="71">
        <v>44487</v>
      </c>
      <c r="V2318" s="54" t="s">
        <v>443</v>
      </c>
      <c r="W2318" t="str">
        <f t="shared" si="36"/>
        <v>Oct-21</v>
      </c>
    </row>
    <row r="2319" spans="1:23" x14ac:dyDescent="0.25">
      <c r="A2319" s="54" t="s">
        <v>317</v>
      </c>
      <c r="B2319" s="54" t="s">
        <v>428</v>
      </c>
      <c r="C2319" s="54" t="s">
        <v>263</v>
      </c>
      <c r="D2319" s="54" t="s">
        <v>429</v>
      </c>
      <c r="E2319" s="54" t="s">
        <v>10749</v>
      </c>
      <c r="F2319" s="71">
        <v>44487</v>
      </c>
      <c r="G2319" s="72">
        <v>14818.27</v>
      </c>
      <c r="H2319" s="72">
        <v>1252884.73</v>
      </c>
      <c r="I2319" s="54" t="s">
        <v>265</v>
      </c>
      <c r="J2319" s="54" t="s">
        <v>333</v>
      </c>
      <c r="K2319" s="54" t="s">
        <v>10747</v>
      </c>
      <c r="L2319" s="54" t="s">
        <v>10750</v>
      </c>
      <c r="M2319" s="54" t="s">
        <v>10749</v>
      </c>
      <c r="N2319" s="54" t="s">
        <v>256</v>
      </c>
      <c r="O2319" s="54" t="s">
        <v>256</v>
      </c>
      <c r="P2319" s="54" t="s">
        <v>271</v>
      </c>
      <c r="Q2319" s="54" t="s">
        <v>256</v>
      </c>
      <c r="R2319" s="54" t="s">
        <v>431</v>
      </c>
      <c r="S2319" s="71"/>
      <c r="T2319" s="54" t="s">
        <v>256</v>
      </c>
      <c r="U2319" s="71">
        <v>44487</v>
      </c>
      <c r="V2319" s="54" t="s">
        <v>443</v>
      </c>
      <c r="W2319" t="str">
        <f t="shared" si="36"/>
        <v>Oct-21</v>
      </c>
    </row>
    <row r="2320" spans="1:23" x14ac:dyDescent="0.25">
      <c r="A2320" s="54" t="s">
        <v>317</v>
      </c>
      <c r="B2320" s="54" t="s">
        <v>428</v>
      </c>
      <c r="C2320" s="54" t="s">
        <v>263</v>
      </c>
      <c r="D2320" s="54" t="s">
        <v>429</v>
      </c>
      <c r="E2320" s="54" t="s">
        <v>10751</v>
      </c>
      <c r="F2320" s="71">
        <v>44473</v>
      </c>
      <c r="G2320" s="72">
        <v>4190.67</v>
      </c>
      <c r="H2320" s="72">
        <v>354321.15</v>
      </c>
      <c r="I2320" s="54" t="s">
        <v>265</v>
      </c>
      <c r="J2320" s="54" t="s">
        <v>333</v>
      </c>
      <c r="K2320" s="54" t="s">
        <v>10752</v>
      </c>
      <c r="L2320" s="54" t="s">
        <v>10753</v>
      </c>
      <c r="M2320" s="54" t="s">
        <v>10751</v>
      </c>
      <c r="N2320" s="54" t="s">
        <v>256</v>
      </c>
      <c r="O2320" s="54" t="s">
        <v>256</v>
      </c>
      <c r="P2320" s="54" t="s">
        <v>271</v>
      </c>
      <c r="Q2320" s="54" t="s">
        <v>256</v>
      </c>
      <c r="R2320" s="54" t="s">
        <v>431</v>
      </c>
      <c r="S2320" s="71"/>
      <c r="T2320" s="54" t="s">
        <v>256</v>
      </c>
      <c r="U2320" s="71">
        <v>44473</v>
      </c>
      <c r="V2320" s="54" t="s">
        <v>443</v>
      </c>
      <c r="W2320" t="str">
        <f t="shared" si="36"/>
        <v>Oct-21</v>
      </c>
    </row>
    <row r="2321" spans="1:23" x14ac:dyDescent="0.25">
      <c r="A2321" s="54" t="s">
        <v>317</v>
      </c>
      <c r="B2321" s="54" t="s">
        <v>428</v>
      </c>
      <c r="C2321" s="54" t="s">
        <v>263</v>
      </c>
      <c r="D2321" s="54" t="s">
        <v>429</v>
      </c>
      <c r="E2321" s="54" t="s">
        <v>10754</v>
      </c>
      <c r="F2321" s="71">
        <v>44473</v>
      </c>
      <c r="G2321" s="72">
        <v>769.66</v>
      </c>
      <c r="H2321" s="72">
        <v>65074.75</v>
      </c>
      <c r="I2321" s="54" t="s">
        <v>265</v>
      </c>
      <c r="J2321" s="54" t="s">
        <v>333</v>
      </c>
      <c r="K2321" s="54" t="s">
        <v>10755</v>
      </c>
      <c r="L2321" s="54" t="s">
        <v>10756</v>
      </c>
      <c r="M2321" s="54" t="s">
        <v>10754</v>
      </c>
      <c r="N2321" s="54" t="s">
        <v>256</v>
      </c>
      <c r="O2321" s="54" t="s">
        <v>256</v>
      </c>
      <c r="P2321" s="54" t="s">
        <v>271</v>
      </c>
      <c r="Q2321" s="54" t="s">
        <v>256</v>
      </c>
      <c r="R2321" s="54" t="s">
        <v>431</v>
      </c>
      <c r="S2321" s="71"/>
      <c r="T2321" s="54" t="s">
        <v>256</v>
      </c>
      <c r="U2321" s="71">
        <v>44473</v>
      </c>
      <c r="V2321" s="54" t="s">
        <v>443</v>
      </c>
      <c r="W2321" t="str">
        <f t="shared" si="36"/>
        <v>Oct-21</v>
      </c>
    </row>
    <row r="2322" spans="1:23" x14ac:dyDescent="0.25">
      <c r="A2322" s="54" t="s">
        <v>317</v>
      </c>
      <c r="B2322" s="54" t="s">
        <v>428</v>
      </c>
      <c r="C2322" s="54" t="s">
        <v>263</v>
      </c>
      <c r="D2322" s="54" t="s">
        <v>429</v>
      </c>
      <c r="E2322" s="54" t="s">
        <v>10757</v>
      </c>
      <c r="F2322" s="71">
        <v>44490</v>
      </c>
      <c r="G2322" s="72">
        <v>4596.38</v>
      </c>
      <c r="H2322" s="72">
        <v>388623.93</v>
      </c>
      <c r="I2322" s="54" t="s">
        <v>265</v>
      </c>
      <c r="J2322" s="54" t="s">
        <v>333</v>
      </c>
      <c r="K2322" s="54" t="s">
        <v>10758</v>
      </c>
      <c r="L2322" s="54" t="s">
        <v>10759</v>
      </c>
      <c r="M2322" s="54" t="s">
        <v>10757</v>
      </c>
      <c r="N2322" s="54" t="s">
        <v>256</v>
      </c>
      <c r="O2322" s="54" t="s">
        <v>256</v>
      </c>
      <c r="P2322" s="54" t="s">
        <v>271</v>
      </c>
      <c r="Q2322" s="54" t="s">
        <v>256</v>
      </c>
      <c r="R2322" s="54" t="s">
        <v>431</v>
      </c>
      <c r="S2322" s="71"/>
      <c r="T2322" s="54" t="s">
        <v>256</v>
      </c>
      <c r="U2322" s="71">
        <v>44490</v>
      </c>
      <c r="V2322" s="54" t="s">
        <v>443</v>
      </c>
      <c r="W2322" t="str">
        <f t="shared" si="36"/>
        <v>Oct-21</v>
      </c>
    </row>
    <row r="2323" spans="1:23" x14ac:dyDescent="0.25">
      <c r="A2323" s="54" t="s">
        <v>317</v>
      </c>
      <c r="B2323" s="54" t="s">
        <v>428</v>
      </c>
      <c r="C2323" s="54" t="s">
        <v>263</v>
      </c>
      <c r="D2323" s="54" t="s">
        <v>429</v>
      </c>
      <c r="E2323" s="54" t="s">
        <v>10760</v>
      </c>
      <c r="F2323" s="71">
        <v>44490</v>
      </c>
      <c r="G2323" s="72">
        <v>1900.3</v>
      </c>
      <c r="H2323" s="72">
        <v>160670.37</v>
      </c>
      <c r="I2323" s="54" t="s">
        <v>265</v>
      </c>
      <c r="J2323" s="54" t="s">
        <v>333</v>
      </c>
      <c r="K2323" s="54" t="s">
        <v>10758</v>
      </c>
      <c r="L2323" s="54" t="s">
        <v>10761</v>
      </c>
      <c r="M2323" s="54" t="s">
        <v>10760</v>
      </c>
      <c r="N2323" s="54" t="s">
        <v>256</v>
      </c>
      <c r="O2323" s="54" t="s">
        <v>256</v>
      </c>
      <c r="P2323" s="54" t="s">
        <v>271</v>
      </c>
      <c r="Q2323" s="54" t="s">
        <v>256</v>
      </c>
      <c r="R2323" s="54" t="s">
        <v>431</v>
      </c>
      <c r="S2323" s="71"/>
      <c r="T2323" s="54" t="s">
        <v>256</v>
      </c>
      <c r="U2323" s="71">
        <v>44490</v>
      </c>
      <c r="V2323" s="54" t="s">
        <v>443</v>
      </c>
      <c r="W2323" t="str">
        <f t="shared" si="36"/>
        <v>Oct-21</v>
      </c>
    </row>
    <row r="2324" spans="1:23" x14ac:dyDescent="0.25">
      <c r="A2324" s="54" t="s">
        <v>317</v>
      </c>
      <c r="B2324" s="54" t="s">
        <v>428</v>
      </c>
      <c r="C2324" s="54" t="s">
        <v>263</v>
      </c>
      <c r="D2324" s="54" t="s">
        <v>429</v>
      </c>
      <c r="E2324" s="54" t="s">
        <v>10762</v>
      </c>
      <c r="F2324" s="71">
        <v>44482</v>
      </c>
      <c r="G2324" s="72">
        <v>1930.5</v>
      </c>
      <c r="H2324" s="72">
        <v>163223.78</v>
      </c>
      <c r="I2324" s="54" t="s">
        <v>265</v>
      </c>
      <c r="J2324" s="54" t="s">
        <v>333</v>
      </c>
      <c r="K2324" s="54" t="s">
        <v>10763</v>
      </c>
      <c r="L2324" s="54" t="s">
        <v>10764</v>
      </c>
      <c r="M2324" s="54" t="s">
        <v>10762</v>
      </c>
      <c r="N2324" s="54" t="s">
        <v>256</v>
      </c>
      <c r="O2324" s="54" t="s">
        <v>256</v>
      </c>
      <c r="P2324" s="54" t="s">
        <v>271</v>
      </c>
      <c r="Q2324" s="54" t="s">
        <v>256</v>
      </c>
      <c r="R2324" s="54" t="s">
        <v>431</v>
      </c>
      <c r="S2324" s="71"/>
      <c r="T2324" s="54" t="s">
        <v>256</v>
      </c>
      <c r="U2324" s="71">
        <v>44482</v>
      </c>
      <c r="V2324" s="54" t="s">
        <v>443</v>
      </c>
      <c r="W2324" t="str">
        <f t="shared" si="36"/>
        <v>Oct-21</v>
      </c>
    </row>
    <row r="2325" spans="1:23" x14ac:dyDescent="0.25">
      <c r="A2325" s="54" t="s">
        <v>317</v>
      </c>
      <c r="B2325" s="54" t="s">
        <v>428</v>
      </c>
      <c r="C2325" s="54" t="s">
        <v>263</v>
      </c>
      <c r="D2325" s="54" t="s">
        <v>429</v>
      </c>
      <c r="E2325" s="54" t="s">
        <v>10765</v>
      </c>
      <c r="F2325" s="71">
        <v>44475</v>
      </c>
      <c r="G2325" s="72">
        <v>191.04</v>
      </c>
      <c r="H2325" s="72">
        <v>16152.43</v>
      </c>
      <c r="I2325" s="54" t="s">
        <v>265</v>
      </c>
      <c r="J2325" s="54" t="s">
        <v>333</v>
      </c>
      <c r="K2325" s="54" t="s">
        <v>10766</v>
      </c>
      <c r="L2325" s="54" t="s">
        <v>10767</v>
      </c>
      <c r="M2325" s="54" t="s">
        <v>10765</v>
      </c>
      <c r="N2325" s="54" t="s">
        <v>256</v>
      </c>
      <c r="O2325" s="54" t="s">
        <v>256</v>
      </c>
      <c r="P2325" s="54" t="s">
        <v>271</v>
      </c>
      <c r="Q2325" s="54" t="s">
        <v>256</v>
      </c>
      <c r="R2325" s="54" t="s">
        <v>431</v>
      </c>
      <c r="S2325" s="71"/>
      <c r="T2325" s="54" t="s">
        <v>256</v>
      </c>
      <c r="U2325" s="71">
        <v>44475</v>
      </c>
      <c r="V2325" s="54" t="s">
        <v>443</v>
      </c>
      <c r="W2325" t="str">
        <f t="shared" si="36"/>
        <v>Oct-21</v>
      </c>
    </row>
    <row r="2326" spans="1:23" x14ac:dyDescent="0.25">
      <c r="A2326" s="54" t="s">
        <v>317</v>
      </c>
      <c r="B2326" s="54" t="s">
        <v>428</v>
      </c>
      <c r="C2326" s="54" t="s">
        <v>263</v>
      </c>
      <c r="D2326" s="54" t="s">
        <v>429</v>
      </c>
      <c r="E2326" s="54" t="s">
        <v>10768</v>
      </c>
      <c r="F2326" s="71">
        <v>44475</v>
      </c>
      <c r="G2326" s="72">
        <v>769.45</v>
      </c>
      <c r="H2326" s="72">
        <v>65057</v>
      </c>
      <c r="I2326" s="54" t="s">
        <v>265</v>
      </c>
      <c r="J2326" s="54" t="s">
        <v>333</v>
      </c>
      <c r="K2326" s="54" t="s">
        <v>10766</v>
      </c>
      <c r="L2326" s="54" t="s">
        <v>10769</v>
      </c>
      <c r="M2326" s="54" t="s">
        <v>10768</v>
      </c>
      <c r="N2326" s="54" t="s">
        <v>256</v>
      </c>
      <c r="O2326" s="54" t="s">
        <v>256</v>
      </c>
      <c r="P2326" s="54" t="s">
        <v>271</v>
      </c>
      <c r="Q2326" s="54" t="s">
        <v>256</v>
      </c>
      <c r="R2326" s="54" t="s">
        <v>431</v>
      </c>
      <c r="S2326" s="71"/>
      <c r="T2326" s="54" t="s">
        <v>256</v>
      </c>
      <c r="U2326" s="71">
        <v>44475</v>
      </c>
      <c r="V2326" s="54" t="s">
        <v>443</v>
      </c>
      <c r="W2326" t="str">
        <f t="shared" si="36"/>
        <v>Oct-21</v>
      </c>
    </row>
    <row r="2327" spans="1:23" x14ac:dyDescent="0.25">
      <c r="A2327" s="54" t="s">
        <v>317</v>
      </c>
      <c r="B2327" s="54" t="s">
        <v>428</v>
      </c>
      <c r="C2327" s="54" t="s">
        <v>263</v>
      </c>
      <c r="D2327" s="54" t="s">
        <v>429</v>
      </c>
      <c r="E2327" s="54" t="s">
        <v>10770</v>
      </c>
      <c r="F2327" s="71">
        <v>44475</v>
      </c>
      <c r="G2327" s="72">
        <v>279.97000000000003</v>
      </c>
      <c r="H2327" s="72">
        <v>23671.46</v>
      </c>
      <c r="I2327" s="54" t="s">
        <v>265</v>
      </c>
      <c r="J2327" s="54" t="s">
        <v>333</v>
      </c>
      <c r="K2327" s="54" t="s">
        <v>10766</v>
      </c>
      <c r="L2327" s="54" t="s">
        <v>10771</v>
      </c>
      <c r="M2327" s="54" t="s">
        <v>10770</v>
      </c>
      <c r="N2327" s="54" t="s">
        <v>256</v>
      </c>
      <c r="O2327" s="54" t="s">
        <v>256</v>
      </c>
      <c r="P2327" s="54" t="s">
        <v>271</v>
      </c>
      <c r="Q2327" s="54" t="s">
        <v>256</v>
      </c>
      <c r="R2327" s="54" t="s">
        <v>431</v>
      </c>
      <c r="S2327" s="71"/>
      <c r="T2327" s="54" t="s">
        <v>256</v>
      </c>
      <c r="U2327" s="71">
        <v>44475</v>
      </c>
      <c r="V2327" s="54" t="s">
        <v>443</v>
      </c>
      <c r="W2327" t="str">
        <f t="shared" si="36"/>
        <v>Oct-21</v>
      </c>
    </row>
    <row r="2328" spans="1:23" x14ac:dyDescent="0.25">
      <c r="A2328" s="54" t="s">
        <v>317</v>
      </c>
      <c r="B2328" s="54" t="s">
        <v>428</v>
      </c>
      <c r="C2328" s="54" t="s">
        <v>263</v>
      </c>
      <c r="D2328" s="54" t="s">
        <v>429</v>
      </c>
      <c r="E2328" s="54" t="s">
        <v>10772</v>
      </c>
      <c r="F2328" s="71">
        <v>44475</v>
      </c>
      <c r="G2328" s="72">
        <v>896.86</v>
      </c>
      <c r="H2328" s="72">
        <v>75829.509999999995</v>
      </c>
      <c r="I2328" s="54" t="s">
        <v>265</v>
      </c>
      <c r="J2328" s="54" t="s">
        <v>333</v>
      </c>
      <c r="K2328" s="54" t="s">
        <v>10766</v>
      </c>
      <c r="L2328" s="54" t="s">
        <v>10773</v>
      </c>
      <c r="M2328" s="54" t="s">
        <v>10772</v>
      </c>
      <c r="N2328" s="54" t="s">
        <v>256</v>
      </c>
      <c r="O2328" s="54" t="s">
        <v>256</v>
      </c>
      <c r="P2328" s="54" t="s">
        <v>271</v>
      </c>
      <c r="Q2328" s="54" t="s">
        <v>256</v>
      </c>
      <c r="R2328" s="54" t="s">
        <v>431</v>
      </c>
      <c r="S2328" s="71"/>
      <c r="T2328" s="54" t="s">
        <v>256</v>
      </c>
      <c r="U2328" s="71">
        <v>44475</v>
      </c>
      <c r="V2328" s="54" t="s">
        <v>443</v>
      </c>
      <c r="W2328" t="str">
        <f t="shared" si="36"/>
        <v>Oct-21</v>
      </c>
    </row>
    <row r="2329" spans="1:23" x14ac:dyDescent="0.25">
      <c r="A2329" s="54" t="s">
        <v>317</v>
      </c>
      <c r="B2329" s="54" t="s">
        <v>428</v>
      </c>
      <c r="C2329" s="54" t="s">
        <v>263</v>
      </c>
      <c r="D2329" s="54" t="s">
        <v>429</v>
      </c>
      <c r="E2329" s="54" t="s">
        <v>10774</v>
      </c>
      <c r="F2329" s="71">
        <v>44476</v>
      </c>
      <c r="G2329" s="72">
        <v>11717.47</v>
      </c>
      <c r="H2329" s="72">
        <v>990712.09</v>
      </c>
      <c r="I2329" s="54" t="s">
        <v>265</v>
      </c>
      <c r="J2329" s="54" t="s">
        <v>333</v>
      </c>
      <c r="K2329" s="54" t="s">
        <v>10766</v>
      </c>
      <c r="L2329" s="54" t="s">
        <v>10775</v>
      </c>
      <c r="M2329" s="54" t="s">
        <v>10774</v>
      </c>
      <c r="N2329" s="54" t="s">
        <v>256</v>
      </c>
      <c r="O2329" s="54" t="s">
        <v>256</v>
      </c>
      <c r="P2329" s="54" t="s">
        <v>271</v>
      </c>
      <c r="Q2329" s="54" t="s">
        <v>256</v>
      </c>
      <c r="R2329" s="54" t="s">
        <v>431</v>
      </c>
      <c r="S2329" s="71"/>
      <c r="T2329" s="54" t="s">
        <v>256</v>
      </c>
      <c r="U2329" s="71">
        <v>44476</v>
      </c>
      <c r="V2329" s="54" t="s">
        <v>443</v>
      </c>
      <c r="W2329" t="str">
        <f t="shared" si="36"/>
        <v>Oct-21</v>
      </c>
    </row>
    <row r="2330" spans="1:23" x14ac:dyDescent="0.25">
      <c r="A2330" s="54" t="s">
        <v>317</v>
      </c>
      <c r="B2330" s="54" t="s">
        <v>428</v>
      </c>
      <c r="C2330" s="54" t="s">
        <v>263</v>
      </c>
      <c r="D2330" s="54" t="s">
        <v>429</v>
      </c>
      <c r="E2330" s="54" t="s">
        <v>10776</v>
      </c>
      <c r="F2330" s="71">
        <v>44476</v>
      </c>
      <c r="G2330" s="72">
        <v>3423.1</v>
      </c>
      <c r="H2330" s="72">
        <v>289423.11</v>
      </c>
      <c r="I2330" s="54" t="s">
        <v>265</v>
      </c>
      <c r="J2330" s="54" t="s">
        <v>333</v>
      </c>
      <c r="K2330" s="54" t="s">
        <v>10766</v>
      </c>
      <c r="L2330" s="54" t="s">
        <v>10777</v>
      </c>
      <c r="M2330" s="54" t="s">
        <v>10776</v>
      </c>
      <c r="N2330" s="54" t="s">
        <v>256</v>
      </c>
      <c r="O2330" s="54" t="s">
        <v>256</v>
      </c>
      <c r="P2330" s="54" t="s">
        <v>271</v>
      </c>
      <c r="Q2330" s="54" t="s">
        <v>256</v>
      </c>
      <c r="R2330" s="54" t="s">
        <v>431</v>
      </c>
      <c r="S2330" s="71"/>
      <c r="T2330" s="54" t="s">
        <v>256</v>
      </c>
      <c r="U2330" s="71">
        <v>44476</v>
      </c>
      <c r="V2330" s="54" t="s">
        <v>443</v>
      </c>
      <c r="W2330" t="str">
        <f t="shared" si="36"/>
        <v>Oct-21</v>
      </c>
    </row>
    <row r="2331" spans="1:23" x14ac:dyDescent="0.25">
      <c r="A2331" s="54" t="s">
        <v>317</v>
      </c>
      <c r="B2331" s="54" t="s">
        <v>428</v>
      </c>
      <c r="C2331" s="54" t="s">
        <v>263</v>
      </c>
      <c r="D2331" s="54" t="s">
        <v>429</v>
      </c>
      <c r="E2331" s="54" t="s">
        <v>10778</v>
      </c>
      <c r="F2331" s="71">
        <v>44476</v>
      </c>
      <c r="G2331" s="72">
        <v>296.27999999999997</v>
      </c>
      <c r="H2331" s="72">
        <v>25050.47</v>
      </c>
      <c r="I2331" s="54" t="s">
        <v>265</v>
      </c>
      <c r="J2331" s="54" t="s">
        <v>333</v>
      </c>
      <c r="K2331" s="54" t="s">
        <v>10766</v>
      </c>
      <c r="L2331" s="54" t="s">
        <v>10779</v>
      </c>
      <c r="M2331" s="54" t="s">
        <v>10778</v>
      </c>
      <c r="N2331" s="54" t="s">
        <v>256</v>
      </c>
      <c r="O2331" s="54" t="s">
        <v>256</v>
      </c>
      <c r="P2331" s="54" t="s">
        <v>271</v>
      </c>
      <c r="Q2331" s="54" t="s">
        <v>256</v>
      </c>
      <c r="R2331" s="54" t="s">
        <v>431</v>
      </c>
      <c r="S2331" s="71"/>
      <c r="T2331" s="54" t="s">
        <v>256</v>
      </c>
      <c r="U2331" s="71">
        <v>44476</v>
      </c>
      <c r="V2331" s="54" t="s">
        <v>443</v>
      </c>
      <c r="W2331" t="str">
        <f t="shared" si="36"/>
        <v>Oct-21</v>
      </c>
    </row>
    <row r="2332" spans="1:23" x14ac:dyDescent="0.25">
      <c r="A2332" s="54" t="s">
        <v>317</v>
      </c>
      <c r="B2332" s="54" t="s">
        <v>428</v>
      </c>
      <c r="C2332" s="54" t="s">
        <v>263</v>
      </c>
      <c r="D2332" s="54" t="s">
        <v>429</v>
      </c>
      <c r="E2332" s="54" t="s">
        <v>10780</v>
      </c>
      <c r="F2332" s="71">
        <v>44474</v>
      </c>
      <c r="G2332" s="72">
        <v>1145.29</v>
      </c>
      <c r="H2332" s="72">
        <v>96834.27</v>
      </c>
      <c r="I2332" s="54" t="s">
        <v>265</v>
      </c>
      <c r="J2332" s="54" t="s">
        <v>333</v>
      </c>
      <c r="K2332" s="54" t="s">
        <v>10781</v>
      </c>
      <c r="L2332" s="54" t="s">
        <v>10782</v>
      </c>
      <c r="M2332" s="54" t="s">
        <v>10780</v>
      </c>
      <c r="N2332" s="54" t="s">
        <v>256</v>
      </c>
      <c r="O2332" s="54" t="s">
        <v>256</v>
      </c>
      <c r="P2332" s="54" t="s">
        <v>271</v>
      </c>
      <c r="Q2332" s="54" t="s">
        <v>256</v>
      </c>
      <c r="R2332" s="54" t="s">
        <v>431</v>
      </c>
      <c r="S2332" s="71"/>
      <c r="T2332" s="54" t="s">
        <v>256</v>
      </c>
      <c r="U2332" s="71">
        <v>44474</v>
      </c>
      <c r="V2332" s="54" t="s">
        <v>443</v>
      </c>
      <c r="W2332" t="str">
        <f t="shared" si="36"/>
        <v>Oct-21</v>
      </c>
    </row>
    <row r="2333" spans="1:23" x14ac:dyDescent="0.25">
      <c r="A2333" s="54" t="s">
        <v>317</v>
      </c>
      <c r="B2333" s="54" t="s">
        <v>428</v>
      </c>
      <c r="C2333" s="54" t="s">
        <v>263</v>
      </c>
      <c r="D2333" s="54" t="s">
        <v>429</v>
      </c>
      <c r="E2333" s="54" t="s">
        <v>10783</v>
      </c>
      <c r="F2333" s="71">
        <v>44500</v>
      </c>
      <c r="G2333" s="72">
        <v>7318.33</v>
      </c>
      <c r="H2333" s="72">
        <v>618764.80000000005</v>
      </c>
      <c r="I2333" s="54" t="s">
        <v>265</v>
      </c>
      <c r="J2333" s="54" t="s">
        <v>333</v>
      </c>
      <c r="K2333" s="54" t="s">
        <v>10784</v>
      </c>
      <c r="L2333" s="54" t="s">
        <v>10785</v>
      </c>
      <c r="M2333" s="54" t="s">
        <v>10783</v>
      </c>
      <c r="N2333" s="54" t="s">
        <v>256</v>
      </c>
      <c r="O2333" s="54" t="s">
        <v>256</v>
      </c>
      <c r="P2333" s="54" t="s">
        <v>271</v>
      </c>
      <c r="Q2333" s="54" t="s">
        <v>256</v>
      </c>
      <c r="R2333" s="54" t="s">
        <v>431</v>
      </c>
      <c r="S2333" s="71"/>
      <c r="T2333" s="54" t="s">
        <v>256</v>
      </c>
      <c r="U2333" s="71">
        <v>44500</v>
      </c>
      <c r="V2333" s="54" t="s">
        <v>443</v>
      </c>
      <c r="W2333" t="str">
        <f t="shared" si="36"/>
        <v>Oct-21</v>
      </c>
    </row>
    <row r="2334" spans="1:23" x14ac:dyDescent="0.25">
      <c r="A2334" s="54" t="s">
        <v>317</v>
      </c>
      <c r="B2334" s="54" t="s">
        <v>428</v>
      </c>
      <c r="C2334" s="54" t="s">
        <v>263</v>
      </c>
      <c r="D2334" s="54" t="s">
        <v>429</v>
      </c>
      <c r="E2334" s="54" t="s">
        <v>10786</v>
      </c>
      <c r="F2334" s="71">
        <v>44499</v>
      </c>
      <c r="G2334" s="72">
        <v>38156.21</v>
      </c>
      <c r="H2334" s="72">
        <v>3226107.56</v>
      </c>
      <c r="I2334" s="54" t="s">
        <v>265</v>
      </c>
      <c r="J2334" s="54" t="s">
        <v>333</v>
      </c>
      <c r="K2334" s="54" t="s">
        <v>10787</v>
      </c>
      <c r="L2334" s="54" t="s">
        <v>10788</v>
      </c>
      <c r="M2334" s="54" t="s">
        <v>10786</v>
      </c>
      <c r="N2334" s="54" t="s">
        <v>256</v>
      </c>
      <c r="O2334" s="54" t="s">
        <v>256</v>
      </c>
      <c r="P2334" s="54" t="s">
        <v>271</v>
      </c>
      <c r="Q2334" s="54" t="s">
        <v>256</v>
      </c>
      <c r="R2334" s="54" t="s">
        <v>431</v>
      </c>
      <c r="S2334" s="71"/>
      <c r="T2334" s="54" t="s">
        <v>256</v>
      </c>
      <c r="U2334" s="71">
        <v>44499</v>
      </c>
      <c r="V2334" s="54" t="s">
        <v>443</v>
      </c>
      <c r="W2334" t="str">
        <f t="shared" si="36"/>
        <v>Oct-21</v>
      </c>
    </row>
    <row r="2335" spans="1:23" x14ac:dyDescent="0.25">
      <c r="A2335" s="54" t="s">
        <v>317</v>
      </c>
      <c r="B2335" s="54" t="s">
        <v>428</v>
      </c>
      <c r="C2335" s="54" t="s">
        <v>263</v>
      </c>
      <c r="D2335" s="54" t="s">
        <v>429</v>
      </c>
      <c r="E2335" s="54" t="s">
        <v>10789</v>
      </c>
      <c r="F2335" s="71">
        <v>44495</v>
      </c>
      <c r="G2335" s="72">
        <v>2721.65</v>
      </c>
      <c r="H2335" s="72">
        <v>230115.51</v>
      </c>
      <c r="I2335" s="54" t="s">
        <v>265</v>
      </c>
      <c r="J2335" s="54" t="s">
        <v>333</v>
      </c>
      <c r="K2335" s="54" t="s">
        <v>10790</v>
      </c>
      <c r="L2335" s="54" t="s">
        <v>10791</v>
      </c>
      <c r="M2335" s="54" t="s">
        <v>10789</v>
      </c>
      <c r="N2335" s="54" t="s">
        <v>256</v>
      </c>
      <c r="O2335" s="54" t="s">
        <v>256</v>
      </c>
      <c r="P2335" s="54" t="s">
        <v>271</v>
      </c>
      <c r="Q2335" s="54" t="s">
        <v>256</v>
      </c>
      <c r="R2335" s="54" t="s">
        <v>431</v>
      </c>
      <c r="S2335" s="71"/>
      <c r="T2335" s="54" t="s">
        <v>256</v>
      </c>
      <c r="U2335" s="71">
        <v>44495</v>
      </c>
      <c r="V2335" s="54" t="s">
        <v>443</v>
      </c>
      <c r="W2335" t="str">
        <f t="shared" si="36"/>
        <v>Oct-21</v>
      </c>
    </row>
    <row r="2336" spans="1:23" x14ac:dyDescent="0.25">
      <c r="A2336" s="54" t="s">
        <v>317</v>
      </c>
      <c r="B2336" s="54" t="s">
        <v>428</v>
      </c>
      <c r="C2336" s="54" t="s">
        <v>263</v>
      </c>
      <c r="D2336" s="54" t="s">
        <v>429</v>
      </c>
      <c r="E2336" s="54" t="s">
        <v>10792</v>
      </c>
      <c r="F2336" s="71">
        <v>44495</v>
      </c>
      <c r="G2336" s="72">
        <v>4088.85</v>
      </c>
      <c r="H2336" s="72">
        <v>345712.27</v>
      </c>
      <c r="I2336" s="54" t="s">
        <v>265</v>
      </c>
      <c r="J2336" s="54" t="s">
        <v>333</v>
      </c>
      <c r="K2336" s="54" t="s">
        <v>10790</v>
      </c>
      <c r="L2336" s="54" t="s">
        <v>10793</v>
      </c>
      <c r="M2336" s="54" t="s">
        <v>10792</v>
      </c>
      <c r="N2336" s="54" t="s">
        <v>256</v>
      </c>
      <c r="O2336" s="54" t="s">
        <v>256</v>
      </c>
      <c r="P2336" s="54" t="s">
        <v>271</v>
      </c>
      <c r="Q2336" s="54" t="s">
        <v>256</v>
      </c>
      <c r="R2336" s="54" t="s">
        <v>431</v>
      </c>
      <c r="S2336" s="71"/>
      <c r="T2336" s="54" t="s">
        <v>256</v>
      </c>
      <c r="U2336" s="71">
        <v>44495</v>
      </c>
      <c r="V2336" s="54" t="s">
        <v>443</v>
      </c>
      <c r="W2336" t="str">
        <f t="shared" si="36"/>
        <v>Oct-21</v>
      </c>
    </row>
    <row r="2337" spans="1:23" x14ac:dyDescent="0.25">
      <c r="A2337" s="54" t="s">
        <v>317</v>
      </c>
      <c r="B2337" s="54" t="s">
        <v>428</v>
      </c>
      <c r="C2337" s="54" t="s">
        <v>263</v>
      </c>
      <c r="D2337" s="54" t="s">
        <v>429</v>
      </c>
      <c r="E2337" s="54" t="s">
        <v>10794</v>
      </c>
      <c r="F2337" s="71">
        <v>44495</v>
      </c>
      <c r="G2337" s="72">
        <v>13599.18</v>
      </c>
      <c r="H2337" s="72">
        <v>1149810.67</v>
      </c>
      <c r="I2337" s="54" t="s">
        <v>265</v>
      </c>
      <c r="J2337" s="54" t="s">
        <v>333</v>
      </c>
      <c r="K2337" s="54" t="s">
        <v>10790</v>
      </c>
      <c r="L2337" s="54" t="s">
        <v>10795</v>
      </c>
      <c r="M2337" s="54" t="s">
        <v>10794</v>
      </c>
      <c r="N2337" s="54" t="s">
        <v>256</v>
      </c>
      <c r="O2337" s="54" t="s">
        <v>256</v>
      </c>
      <c r="P2337" s="54" t="s">
        <v>271</v>
      </c>
      <c r="Q2337" s="54" t="s">
        <v>256</v>
      </c>
      <c r="R2337" s="54" t="s">
        <v>431</v>
      </c>
      <c r="S2337" s="71"/>
      <c r="T2337" s="54" t="s">
        <v>256</v>
      </c>
      <c r="U2337" s="71">
        <v>44495</v>
      </c>
      <c r="V2337" s="54" t="s">
        <v>443</v>
      </c>
      <c r="W2337" t="str">
        <f t="shared" si="36"/>
        <v>Oct-21</v>
      </c>
    </row>
    <row r="2338" spans="1:23" x14ac:dyDescent="0.25">
      <c r="A2338" s="54" t="s">
        <v>317</v>
      </c>
      <c r="B2338" s="54" t="s">
        <v>428</v>
      </c>
      <c r="C2338" s="54" t="s">
        <v>263</v>
      </c>
      <c r="D2338" s="54" t="s">
        <v>429</v>
      </c>
      <c r="E2338" s="54" t="s">
        <v>10796</v>
      </c>
      <c r="F2338" s="71">
        <v>44495</v>
      </c>
      <c r="G2338" s="72">
        <v>3366.28</v>
      </c>
      <c r="H2338" s="72">
        <v>284618.96999999997</v>
      </c>
      <c r="I2338" s="54" t="s">
        <v>265</v>
      </c>
      <c r="J2338" s="54" t="s">
        <v>333</v>
      </c>
      <c r="K2338" s="54" t="s">
        <v>10790</v>
      </c>
      <c r="L2338" s="54" t="s">
        <v>10797</v>
      </c>
      <c r="M2338" s="54" t="s">
        <v>10796</v>
      </c>
      <c r="N2338" s="54" t="s">
        <v>256</v>
      </c>
      <c r="O2338" s="54" t="s">
        <v>256</v>
      </c>
      <c r="P2338" s="54" t="s">
        <v>271</v>
      </c>
      <c r="Q2338" s="54" t="s">
        <v>256</v>
      </c>
      <c r="R2338" s="54" t="s">
        <v>431</v>
      </c>
      <c r="S2338" s="71"/>
      <c r="T2338" s="54" t="s">
        <v>256</v>
      </c>
      <c r="U2338" s="71">
        <v>44495</v>
      </c>
      <c r="V2338" s="54" t="s">
        <v>443</v>
      </c>
      <c r="W2338" t="str">
        <f t="shared" si="36"/>
        <v>Oct-21</v>
      </c>
    </row>
    <row r="2339" spans="1:23" x14ac:dyDescent="0.25">
      <c r="A2339" s="54" t="s">
        <v>317</v>
      </c>
      <c r="B2339" s="54" t="s">
        <v>428</v>
      </c>
      <c r="C2339" s="54" t="s">
        <v>263</v>
      </c>
      <c r="D2339" s="54" t="s">
        <v>429</v>
      </c>
      <c r="E2339" s="54" t="s">
        <v>10798</v>
      </c>
      <c r="F2339" s="71">
        <v>44496</v>
      </c>
      <c r="G2339" s="72">
        <v>504</v>
      </c>
      <c r="H2339" s="72">
        <v>42613.2</v>
      </c>
      <c r="I2339" s="54" t="s">
        <v>265</v>
      </c>
      <c r="J2339" s="54" t="s">
        <v>333</v>
      </c>
      <c r="K2339" s="54" t="s">
        <v>10790</v>
      </c>
      <c r="L2339" s="54" t="s">
        <v>10799</v>
      </c>
      <c r="M2339" s="54" t="s">
        <v>10798</v>
      </c>
      <c r="N2339" s="54" t="s">
        <v>256</v>
      </c>
      <c r="O2339" s="54" t="s">
        <v>256</v>
      </c>
      <c r="P2339" s="54" t="s">
        <v>271</v>
      </c>
      <c r="Q2339" s="54" t="s">
        <v>256</v>
      </c>
      <c r="R2339" s="54" t="s">
        <v>431</v>
      </c>
      <c r="S2339" s="71"/>
      <c r="T2339" s="54" t="s">
        <v>256</v>
      </c>
      <c r="U2339" s="71">
        <v>44496</v>
      </c>
      <c r="V2339" s="54" t="s">
        <v>443</v>
      </c>
      <c r="W2339" t="str">
        <f t="shared" si="36"/>
        <v>Oct-21</v>
      </c>
    </row>
    <row r="2340" spans="1:23" x14ac:dyDescent="0.25">
      <c r="A2340" s="54" t="s">
        <v>317</v>
      </c>
      <c r="B2340" s="54" t="s">
        <v>428</v>
      </c>
      <c r="C2340" s="54" t="s">
        <v>263</v>
      </c>
      <c r="D2340" s="54" t="s">
        <v>429</v>
      </c>
      <c r="E2340" s="54" t="s">
        <v>10800</v>
      </c>
      <c r="F2340" s="71">
        <v>44499</v>
      </c>
      <c r="G2340" s="72">
        <v>2523.38</v>
      </c>
      <c r="H2340" s="72">
        <v>213351.78</v>
      </c>
      <c r="I2340" s="54" t="s">
        <v>265</v>
      </c>
      <c r="J2340" s="54" t="s">
        <v>333</v>
      </c>
      <c r="K2340" s="54" t="s">
        <v>10790</v>
      </c>
      <c r="L2340" s="54" t="s">
        <v>10801</v>
      </c>
      <c r="M2340" s="54" t="s">
        <v>10800</v>
      </c>
      <c r="N2340" s="54" t="s">
        <v>256</v>
      </c>
      <c r="O2340" s="54" t="s">
        <v>256</v>
      </c>
      <c r="P2340" s="54" t="s">
        <v>271</v>
      </c>
      <c r="Q2340" s="54" t="s">
        <v>256</v>
      </c>
      <c r="R2340" s="54" t="s">
        <v>431</v>
      </c>
      <c r="S2340" s="71"/>
      <c r="T2340" s="54" t="s">
        <v>256</v>
      </c>
      <c r="U2340" s="71">
        <v>44499</v>
      </c>
      <c r="V2340" s="54" t="s">
        <v>443</v>
      </c>
      <c r="W2340" t="str">
        <f t="shared" si="36"/>
        <v>Oct-21</v>
      </c>
    </row>
    <row r="2341" spans="1:23" x14ac:dyDescent="0.25">
      <c r="A2341" s="54" t="s">
        <v>317</v>
      </c>
      <c r="B2341" s="54" t="s">
        <v>428</v>
      </c>
      <c r="C2341" s="54" t="s">
        <v>263</v>
      </c>
      <c r="D2341" s="54" t="s">
        <v>429</v>
      </c>
      <c r="E2341" s="54" t="s">
        <v>10802</v>
      </c>
      <c r="F2341" s="71">
        <v>44499</v>
      </c>
      <c r="G2341" s="72">
        <v>619.4</v>
      </c>
      <c r="H2341" s="72">
        <v>52370.27</v>
      </c>
      <c r="I2341" s="54" t="s">
        <v>265</v>
      </c>
      <c r="J2341" s="54" t="s">
        <v>333</v>
      </c>
      <c r="K2341" s="54" t="s">
        <v>10790</v>
      </c>
      <c r="L2341" s="54" t="s">
        <v>10803</v>
      </c>
      <c r="M2341" s="54" t="s">
        <v>10802</v>
      </c>
      <c r="N2341" s="54" t="s">
        <v>256</v>
      </c>
      <c r="O2341" s="54" t="s">
        <v>256</v>
      </c>
      <c r="P2341" s="54" t="s">
        <v>271</v>
      </c>
      <c r="Q2341" s="54" t="s">
        <v>256</v>
      </c>
      <c r="R2341" s="54" t="s">
        <v>431</v>
      </c>
      <c r="S2341" s="71"/>
      <c r="T2341" s="54" t="s">
        <v>256</v>
      </c>
      <c r="U2341" s="71">
        <v>44499</v>
      </c>
      <c r="V2341" s="54" t="s">
        <v>443</v>
      </c>
      <c r="W2341" t="str">
        <f t="shared" si="36"/>
        <v>Oct-21</v>
      </c>
    </row>
    <row r="2342" spans="1:23" x14ac:dyDescent="0.25">
      <c r="A2342" s="54" t="s">
        <v>317</v>
      </c>
      <c r="B2342" s="54" t="s">
        <v>428</v>
      </c>
      <c r="C2342" s="54" t="s">
        <v>263</v>
      </c>
      <c r="D2342" s="54" t="s">
        <v>429</v>
      </c>
      <c r="E2342" s="54" t="s">
        <v>10804</v>
      </c>
      <c r="F2342" s="71">
        <v>44499</v>
      </c>
      <c r="G2342" s="72">
        <v>4423.54</v>
      </c>
      <c r="H2342" s="72">
        <v>374010.31</v>
      </c>
      <c r="I2342" s="54" t="s">
        <v>265</v>
      </c>
      <c r="J2342" s="54" t="s">
        <v>333</v>
      </c>
      <c r="K2342" s="54" t="s">
        <v>10805</v>
      </c>
      <c r="L2342" s="54" t="s">
        <v>10806</v>
      </c>
      <c r="M2342" s="54" t="s">
        <v>10804</v>
      </c>
      <c r="N2342" s="54" t="s">
        <v>256</v>
      </c>
      <c r="O2342" s="54" t="s">
        <v>256</v>
      </c>
      <c r="P2342" s="54" t="s">
        <v>271</v>
      </c>
      <c r="Q2342" s="54" t="s">
        <v>256</v>
      </c>
      <c r="R2342" s="54" t="s">
        <v>431</v>
      </c>
      <c r="S2342" s="71"/>
      <c r="T2342" s="54" t="s">
        <v>256</v>
      </c>
      <c r="U2342" s="71">
        <v>44499</v>
      </c>
      <c r="V2342" s="54" t="s">
        <v>443</v>
      </c>
      <c r="W2342" t="str">
        <f t="shared" si="36"/>
        <v>Oct-21</v>
      </c>
    </row>
    <row r="2343" spans="1:23" x14ac:dyDescent="0.25">
      <c r="A2343" s="54" t="s">
        <v>317</v>
      </c>
      <c r="B2343" s="54" t="s">
        <v>428</v>
      </c>
      <c r="C2343" s="54" t="s">
        <v>263</v>
      </c>
      <c r="D2343" s="54" t="s">
        <v>429</v>
      </c>
      <c r="E2343" s="54" t="s">
        <v>10807</v>
      </c>
      <c r="F2343" s="71">
        <v>44500</v>
      </c>
      <c r="G2343" s="72">
        <v>2816.19</v>
      </c>
      <c r="H2343" s="72">
        <v>238108.86</v>
      </c>
      <c r="I2343" s="54" t="s">
        <v>265</v>
      </c>
      <c r="J2343" s="54" t="s">
        <v>333</v>
      </c>
      <c r="K2343" s="54" t="s">
        <v>10805</v>
      </c>
      <c r="L2343" s="54" t="s">
        <v>10808</v>
      </c>
      <c r="M2343" s="54" t="s">
        <v>10807</v>
      </c>
      <c r="N2343" s="54" t="s">
        <v>256</v>
      </c>
      <c r="O2343" s="54" t="s">
        <v>256</v>
      </c>
      <c r="P2343" s="54" t="s">
        <v>271</v>
      </c>
      <c r="Q2343" s="54" t="s">
        <v>256</v>
      </c>
      <c r="R2343" s="54" t="s">
        <v>431</v>
      </c>
      <c r="S2343" s="71"/>
      <c r="T2343" s="54" t="s">
        <v>256</v>
      </c>
      <c r="U2343" s="71">
        <v>44500</v>
      </c>
      <c r="V2343" s="54" t="s">
        <v>443</v>
      </c>
      <c r="W2343" t="str">
        <f t="shared" si="36"/>
        <v>Oct-21</v>
      </c>
    </row>
    <row r="2344" spans="1:23" x14ac:dyDescent="0.25">
      <c r="A2344" s="54" t="s">
        <v>317</v>
      </c>
      <c r="B2344" s="54" t="s">
        <v>428</v>
      </c>
      <c r="C2344" s="54" t="s">
        <v>263</v>
      </c>
      <c r="D2344" s="54" t="s">
        <v>429</v>
      </c>
      <c r="E2344" s="54" t="s">
        <v>10809</v>
      </c>
      <c r="F2344" s="71">
        <v>44481</v>
      </c>
      <c r="G2344" s="72">
        <v>356.2</v>
      </c>
      <c r="H2344" s="72">
        <v>30116.71</v>
      </c>
      <c r="I2344" s="54" t="s">
        <v>265</v>
      </c>
      <c r="J2344" s="54" t="s">
        <v>333</v>
      </c>
      <c r="K2344" s="54" t="s">
        <v>10810</v>
      </c>
      <c r="L2344" s="54" t="s">
        <v>10811</v>
      </c>
      <c r="M2344" s="54" t="s">
        <v>10809</v>
      </c>
      <c r="N2344" s="54" t="s">
        <v>256</v>
      </c>
      <c r="O2344" s="54" t="s">
        <v>256</v>
      </c>
      <c r="P2344" s="54" t="s">
        <v>271</v>
      </c>
      <c r="Q2344" s="54" t="s">
        <v>256</v>
      </c>
      <c r="R2344" s="54" t="s">
        <v>431</v>
      </c>
      <c r="S2344" s="71"/>
      <c r="T2344" s="54" t="s">
        <v>256</v>
      </c>
      <c r="U2344" s="71">
        <v>44481</v>
      </c>
      <c r="V2344" s="54" t="s">
        <v>443</v>
      </c>
      <c r="W2344" t="str">
        <f t="shared" si="36"/>
        <v>Oct-21</v>
      </c>
    </row>
    <row r="2345" spans="1:23" x14ac:dyDescent="0.25">
      <c r="A2345" s="54" t="s">
        <v>317</v>
      </c>
      <c r="B2345" s="54" t="s">
        <v>428</v>
      </c>
      <c r="C2345" s="54" t="s">
        <v>263</v>
      </c>
      <c r="D2345" s="54" t="s">
        <v>429</v>
      </c>
      <c r="E2345" s="54" t="s">
        <v>10812</v>
      </c>
      <c r="F2345" s="71">
        <v>44476</v>
      </c>
      <c r="G2345" s="72">
        <v>27.57</v>
      </c>
      <c r="H2345" s="72">
        <v>2331.04</v>
      </c>
      <c r="I2345" s="54" t="s">
        <v>265</v>
      </c>
      <c r="J2345" s="54" t="s">
        <v>333</v>
      </c>
      <c r="K2345" s="54" t="s">
        <v>10813</v>
      </c>
      <c r="L2345" s="54" t="s">
        <v>10814</v>
      </c>
      <c r="M2345" s="54" t="s">
        <v>10812</v>
      </c>
      <c r="N2345" s="54" t="s">
        <v>256</v>
      </c>
      <c r="O2345" s="54" t="s">
        <v>256</v>
      </c>
      <c r="P2345" s="54" t="s">
        <v>271</v>
      </c>
      <c r="Q2345" s="54" t="s">
        <v>256</v>
      </c>
      <c r="R2345" s="54" t="s">
        <v>431</v>
      </c>
      <c r="S2345" s="71"/>
      <c r="T2345" s="54" t="s">
        <v>256</v>
      </c>
      <c r="U2345" s="71">
        <v>44476</v>
      </c>
      <c r="V2345" s="54" t="s">
        <v>443</v>
      </c>
      <c r="W2345" t="str">
        <f t="shared" si="36"/>
        <v>Oct-21</v>
      </c>
    </row>
    <row r="2346" spans="1:23" x14ac:dyDescent="0.25">
      <c r="A2346" s="54" t="s">
        <v>317</v>
      </c>
      <c r="B2346" s="54" t="s">
        <v>428</v>
      </c>
      <c r="C2346" s="54" t="s">
        <v>263</v>
      </c>
      <c r="D2346" s="54" t="s">
        <v>429</v>
      </c>
      <c r="E2346" s="54" t="s">
        <v>10815</v>
      </c>
      <c r="F2346" s="71">
        <v>44476</v>
      </c>
      <c r="G2346" s="72">
        <v>40.090000000000003</v>
      </c>
      <c r="H2346" s="72">
        <v>3389.61</v>
      </c>
      <c r="I2346" s="54" t="s">
        <v>265</v>
      </c>
      <c r="J2346" s="54" t="s">
        <v>333</v>
      </c>
      <c r="K2346" s="54" t="s">
        <v>10813</v>
      </c>
      <c r="L2346" s="54" t="s">
        <v>10816</v>
      </c>
      <c r="M2346" s="54" t="s">
        <v>10815</v>
      </c>
      <c r="N2346" s="54" t="s">
        <v>256</v>
      </c>
      <c r="O2346" s="54" t="s">
        <v>256</v>
      </c>
      <c r="P2346" s="54" t="s">
        <v>271</v>
      </c>
      <c r="Q2346" s="54" t="s">
        <v>256</v>
      </c>
      <c r="R2346" s="54" t="s">
        <v>431</v>
      </c>
      <c r="S2346" s="71"/>
      <c r="T2346" s="54" t="s">
        <v>256</v>
      </c>
      <c r="U2346" s="71">
        <v>44476</v>
      </c>
      <c r="V2346" s="54" t="s">
        <v>443</v>
      </c>
      <c r="W2346" t="str">
        <f t="shared" si="36"/>
        <v>Oct-21</v>
      </c>
    </row>
    <row r="2347" spans="1:23" x14ac:dyDescent="0.25">
      <c r="A2347" s="54" t="s">
        <v>317</v>
      </c>
      <c r="B2347" s="54" t="s">
        <v>428</v>
      </c>
      <c r="C2347" s="54" t="s">
        <v>263</v>
      </c>
      <c r="D2347" s="54" t="s">
        <v>429</v>
      </c>
      <c r="E2347" s="54" t="s">
        <v>10817</v>
      </c>
      <c r="F2347" s="71">
        <v>44500</v>
      </c>
      <c r="G2347" s="72">
        <v>7306.61</v>
      </c>
      <c r="H2347" s="72">
        <v>617773.88</v>
      </c>
      <c r="I2347" s="54" t="s">
        <v>265</v>
      </c>
      <c r="J2347" s="54" t="s">
        <v>333</v>
      </c>
      <c r="K2347" s="54" t="s">
        <v>10818</v>
      </c>
      <c r="L2347" s="54" t="s">
        <v>10819</v>
      </c>
      <c r="M2347" s="54" t="s">
        <v>10817</v>
      </c>
      <c r="N2347" s="54" t="s">
        <v>256</v>
      </c>
      <c r="O2347" s="54" t="s">
        <v>256</v>
      </c>
      <c r="P2347" s="54" t="s">
        <v>271</v>
      </c>
      <c r="Q2347" s="54" t="s">
        <v>256</v>
      </c>
      <c r="R2347" s="54" t="s">
        <v>431</v>
      </c>
      <c r="S2347" s="71"/>
      <c r="T2347" s="54" t="s">
        <v>256</v>
      </c>
      <c r="U2347" s="71">
        <v>44500</v>
      </c>
      <c r="V2347" s="54" t="s">
        <v>443</v>
      </c>
      <c r="W2347" t="str">
        <f t="shared" si="36"/>
        <v>Oct-21</v>
      </c>
    </row>
    <row r="2348" spans="1:23" x14ac:dyDescent="0.25">
      <c r="A2348" s="54" t="s">
        <v>317</v>
      </c>
      <c r="B2348" s="54" t="s">
        <v>428</v>
      </c>
      <c r="C2348" s="54" t="s">
        <v>263</v>
      </c>
      <c r="D2348" s="54" t="s">
        <v>429</v>
      </c>
      <c r="E2348" s="54" t="s">
        <v>10820</v>
      </c>
      <c r="F2348" s="71">
        <v>44500</v>
      </c>
      <c r="G2348" s="72">
        <v>5435.71</v>
      </c>
      <c r="H2348" s="72">
        <v>459589.28</v>
      </c>
      <c r="I2348" s="54" t="s">
        <v>265</v>
      </c>
      <c r="J2348" s="54" t="s">
        <v>333</v>
      </c>
      <c r="K2348" s="54" t="s">
        <v>10818</v>
      </c>
      <c r="L2348" s="54" t="s">
        <v>10821</v>
      </c>
      <c r="M2348" s="54" t="s">
        <v>10820</v>
      </c>
      <c r="N2348" s="54" t="s">
        <v>256</v>
      </c>
      <c r="O2348" s="54" t="s">
        <v>256</v>
      </c>
      <c r="P2348" s="54" t="s">
        <v>271</v>
      </c>
      <c r="Q2348" s="54" t="s">
        <v>256</v>
      </c>
      <c r="R2348" s="54" t="s">
        <v>431</v>
      </c>
      <c r="S2348" s="71"/>
      <c r="T2348" s="54" t="s">
        <v>256</v>
      </c>
      <c r="U2348" s="71">
        <v>44500</v>
      </c>
      <c r="V2348" s="54" t="s">
        <v>443</v>
      </c>
      <c r="W2348" t="str">
        <f t="shared" si="36"/>
        <v>Oct-21</v>
      </c>
    </row>
    <row r="2349" spans="1:23" x14ac:dyDescent="0.25">
      <c r="A2349" s="54" t="s">
        <v>317</v>
      </c>
      <c r="B2349" s="54" t="s">
        <v>428</v>
      </c>
      <c r="C2349" s="54" t="s">
        <v>263</v>
      </c>
      <c r="D2349" s="54" t="s">
        <v>429</v>
      </c>
      <c r="E2349" s="54" t="s">
        <v>10822</v>
      </c>
      <c r="F2349" s="71">
        <v>44500</v>
      </c>
      <c r="G2349" s="72">
        <v>4096.1499999999996</v>
      </c>
      <c r="H2349" s="72">
        <v>346329.48</v>
      </c>
      <c r="I2349" s="54" t="s">
        <v>265</v>
      </c>
      <c r="J2349" s="54" t="s">
        <v>333</v>
      </c>
      <c r="K2349" s="54" t="s">
        <v>10818</v>
      </c>
      <c r="L2349" s="54" t="s">
        <v>10823</v>
      </c>
      <c r="M2349" s="54" t="s">
        <v>10822</v>
      </c>
      <c r="N2349" s="54" t="s">
        <v>256</v>
      </c>
      <c r="O2349" s="54" t="s">
        <v>256</v>
      </c>
      <c r="P2349" s="54" t="s">
        <v>271</v>
      </c>
      <c r="Q2349" s="54" t="s">
        <v>256</v>
      </c>
      <c r="R2349" s="54" t="s">
        <v>431</v>
      </c>
      <c r="S2349" s="71"/>
      <c r="T2349" s="54" t="s">
        <v>256</v>
      </c>
      <c r="U2349" s="71">
        <v>44500</v>
      </c>
      <c r="V2349" s="54" t="s">
        <v>443</v>
      </c>
      <c r="W2349" t="str">
        <f t="shared" si="36"/>
        <v>Oct-21</v>
      </c>
    </row>
    <row r="2350" spans="1:23" x14ac:dyDescent="0.25">
      <c r="A2350" s="54" t="s">
        <v>317</v>
      </c>
      <c r="B2350" s="54" t="s">
        <v>428</v>
      </c>
      <c r="C2350" s="54" t="s">
        <v>263</v>
      </c>
      <c r="D2350" s="54" t="s">
        <v>429</v>
      </c>
      <c r="E2350" s="54" t="s">
        <v>10824</v>
      </c>
      <c r="F2350" s="71">
        <v>44500</v>
      </c>
      <c r="G2350" s="72">
        <v>1189.5</v>
      </c>
      <c r="H2350" s="72">
        <v>100572.23</v>
      </c>
      <c r="I2350" s="54" t="s">
        <v>265</v>
      </c>
      <c r="J2350" s="54" t="s">
        <v>333</v>
      </c>
      <c r="K2350" s="54" t="s">
        <v>10818</v>
      </c>
      <c r="L2350" s="54" t="s">
        <v>10825</v>
      </c>
      <c r="M2350" s="54" t="s">
        <v>10824</v>
      </c>
      <c r="N2350" s="54" t="s">
        <v>256</v>
      </c>
      <c r="O2350" s="54" t="s">
        <v>256</v>
      </c>
      <c r="P2350" s="54" t="s">
        <v>271</v>
      </c>
      <c r="Q2350" s="54" t="s">
        <v>256</v>
      </c>
      <c r="R2350" s="54" t="s">
        <v>431</v>
      </c>
      <c r="S2350" s="71"/>
      <c r="T2350" s="54" t="s">
        <v>256</v>
      </c>
      <c r="U2350" s="71">
        <v>44500</v>
      </c>
      <c r="V2350" s="54" t="s">
        <v>443</v>
      </c>
      <c r="W2350" t="str">
        <f t="shared" si="36"/>
        <v>Oct-21</v>
      </c>
    </row>
    <row r="2351" spans="1:23" x14ac:dyDescent="0.25">
      <c r="A2351" s="54" t="s">
        <v>317</v>
      </c>
      <c r="B2351" s="54" t="s">
        <v>428</v>
      </c>
      <c r="C2351" s="54" t="s">
        <v>263</v>
      </c>
      <c r="D2351" s="54" t="s">
        <v>429</v>
      </c>
      <c r="E2351" s="54" t="s">
        <v>10826</v>
      </c>
      <c r="F2351" s="71">
        <v>44500</v>
      </c>
      <c r="G2351" s="72">
        <v>971.19</v>
      </c>
      <c r="H2351" s="72">
        <v>82114.11</v>
      </c>
      <c r="I2351" s="54" t="s">
        <v>265</v>
      </c>
      <c r="J2351" s="54" t="s">
        <v>333</v>
      </c>
      <c r="K2351" s="54" t="s">
        <v>10818</v>
      </c>
      <c r="L2351" s="54" t="s">
        <v>10827</v>
      </c>
      <c r="M2351" s="54" t="s">
        <v>10826</v>
      </c>
      <c r="N2351" s="54" t="s">
        <v>256</v>
      </c>
      <c r="O2351" s="54" t="s">
        <v>256</v>
      </c>
      <c r="P2351" s="54" t="s">
        <v>271</v>
      </c>
      <c r="Q2351" s="54" t="s">
        <v>256</v>
      </c>
      <c r="R2351" s="54" t="s">
        <v>431</v>
      </c>
      <c r="S2351" s="71"/>
      <c r="T2351" s="54" t="s">
        <v>256</v>
      </c>
      <c r="U2351" s="71">
        <v>44500</v>
      </c>
      <c r="V2351" s="54" t="s">
        <v>443</v>
      </c>
      <c r="W2351" t="str">
        <f t="shared" si="36"/>
        <v>Oct-21</v>
      </c>
    </row>
    <row r="2352" spans="1:23" x14ac:dyDescent="0.25">
      <c r="A2352" s="54" t="s">
        <v>317</v>
      </c>
      <c r="B2352" s="54" t="s">
        <v>428</v>
      </c>
      <c r="C2352" s="54" t="s">
        <v>263</v>
      </c>
      <c r="D2352" s="54" t="s">
        <v>429</v>
      </c>
      <c r="E2352" s="54" t="s">
        <v>10828</v>
      </c>
      <c r="F2352" s="71">
        <v>44500</v>
      </c>
      <c r="G2352" s="72">
        <v>327.94</v>
      </c>
      <c r="H2352" s="72">
        <v>27727.33</v>
      </c>
      <c r="I2352" s="54" t="s">
        <v>265</v>
      </c>
      <c r="J2352" s="54" t="s">
        <v>333</v>
      </c>
      <c r="K2352" s="54" t="s">
        <v>10818</v>
      </c>
      <c r="L2352" s="54" t="s">
        <v>10829</v>
      </c>
      <c r="M2352" s="54" t="s">
        <v>10828</v>
      </c>
      <c r="N2352" s="54" t="s">
        <v>256</v>
      </c>
      <c r="O2352" s="54" t="s">
        <v>256</v>
      </c>
      <c r="P2352" s="54" t="s">
        <v>271</v>
      </c>
      <c r="Q2352" s="54" t="s">
        <v>256</v>
      </c>
      <c r="R2352" s="54" t="s">
        <v>431</v>
      </c>
      <c r="S2352" s="71"/>
      <c r="T2352" s="54" t="s">
        <v>256</v>
      </c>
      <c r="U2352" s="71">
        <v>44500</v>
      </c>
      <c r="V2352" s="54" t="s">
        <v>443</v>
      </c>
      <c r="W2352" t="str">
        <f t="shared" si="36"/>
        <v>Oct-21</v>
      </c>
    </row>
    <row r="2353" spans="1:23" x14ac:dyDescent="0.25">
      <c r="A2353" s="54" t="s">
        <v>317</v>
      </c>
      <c r="B2353" s="54" t="s">
        <v>428</v>
      </c>
      <c r="C2353" s="54" t="s">
        <v>263</v>
      </c>
      <c r="D2353" s="54" t="s">
        <v>429</v>
      </c>
      <c r="E2353" s="54" t="s">
        <v>10830</v>
      </c>
      <c r="F2353" s="71">
        <v>44500</v>
      </c>
      <c r="G2353" s="72">
        <v>1292.72</v>
      </c>
      <c r="H2353" s="72">
        <v>109299.48</v>
      </c>
      <c r="I2353" s="54" t="s">
        <v>265</v>
      </c>
      <c r="J2353" s="54" t="s">
        <v>333</v>
      </c>
      <c r="K2353" s="54" t="s">
        <v>10818</v>
      </c>
      <c r="L2353" s="54" t="s">
        <v>10831</v>
      </c>
      <c r="M2353" s="54" t="s">
        <v>10830</v>
      </c>
      <c r="N2353" s="54" t="s">
        <v>256</v>
      </c>
      <c r="O2353" s="54" t="s">
        <v>256</v>
      </c>
      <c r="P2353" s="54" t="s">
        <v>271</v>
      </c>
      <c r="Q2353" s="54" t="s">
        <v>256</v>
      </c>
      <c r="R2353" s="54" t="s">
        <v>431</v>
      </c>
      <c r="S2353" s="71"/>
      <c r="T2353" s="54" t="s">
        <v>256</v>
      </c>
      <c r="U2353" s="71">
        <v>44500</v>
      </c>
      <c r="V2353" s="54" t="s">
        <v>443</v>
      </c>
      <c r="W2353" t="str">
        <f t="shared" si="36"/>
        <v>Oct-21</v>
      </c>
    </row>
    <row r="2354" spans="1:23" x14ac:dyDescent="0.25">
      <c r="A2354" s="54" t="s">
        <v>317</v>
      </c>
      <c r="B2354" s="54" t="s">
        <v>428</v>
      </c>
      <c r="C2354" s="54" t="s">
        <v>263</v>
      </c>
      <c r="D2354" s="54" t="s">
        <v>429</v>
      </c>
      <c r="E2354" s="54" t="s">
        <v>10832</v>
      </c>
      <c r="F2354" s="71">
        <v>44496</v>
      </c>
      <c r="G2354" s="72">
        <v>2840.31</v>
      </c>
      <c r="H2354" s="72">
        <v>240148.21</v>
      </c>
      <c r="I2354" s="54" t="s">
        <v>265</v>
      </c>
      <c r="J2354" s="54" t="s">
        <v>333</v>
      </c>
      <c r="K2354" s="54" t="s">
        <v>10833</v>
      </c>
      <c r="L2354" s="54" t="s">
        <v>10834</v>
      </c>
      <c r="M2354" s="54" t="s">
        <v>10832</v>
      </c>
      <c r="N2354" s="54" t="s">
        <v>256</v>
      </c>
      <c r="O2354" s="54" t="s">
        <v>256</v>
      </c>
      <c r="P2354" s="54" t="s">
        <v>271</v>
      </c>
      <c r="Q2354" s="54" t="s">
        <v>256</v>
      </c>
      <c r="R2354" s="54" t="s">
        <v>431</v>
      </c>
      <c r="S2354" s="71"/>
      <c r="T2354" s="54" t="s">
        <v>256</v>
      </c>
      <c r="U2354" s="71">
        <v>44496</v>
      </c>
      <c r="V2354" s="54" t="s">
        <v>443</v>
      </c>
      <c r="W2354" t="str">
        <f t="shared" si="36"/>
        <v>Oct-21</v>
      </c>
    </row>
    <row r="2355" spans="1:23" x14ac:dyDescent="0.25">
      <c r="A2355" s="54" t="s">
        <v>317</v>
      </c>
      <c r="B2355" s="54" t="s">
        <v>428</v>
      </c>
      <c r="C2355" s="54" t="s">
        <v>263</v>
      </c>
      <c r="D2355" s="54" t="s">
        <v>429</v>
      </c>
      <c r="E2355" s="54" t="s">
        <v>10835</v>
      </c>
      <c r="F2355" s="71">
        <v>44495</v>
      </c>
      <c r="G2355" s="72">
        <v>3683.79</v>
      </c>
      <c r="H2355" s="72">
        <v>311464.44</v>
      </c>
      <c r="I2355" s="54" t="s">
        <v>265</v>
      </c>
      <c r="J2355" s="54" t="s">
        <v>333</v>
      </c>
      <c r="K2355" s="54" t="s">
        <v>10836</v>
      </c>
      <c r="L2355" s="54" t="s">
        <v>10837</v>
      </c>
      <c r="M2355" s="54" t="s">
        <v>10835</v>
      </c>
      <c r="N2355" s="54" t="s">
        <v>256</v>
      </c>
      <c r="O2355" s="54" t="s">
        <v>256</v>
      </c>
      <c r="P2355" s="54" t="s">
        <v>271</v>
      </c>
      <c r="Q2355" s="54" t="s">
        <v>256</v>
      </c>
      <c r="R2355" s="54" t="s">
        <v>431</v>
      </c>
      <c r="S2355" s="71"/>
      <c r="T2355" s="54" t="s">
        <v>256</v>
      </c>
      <c r="U2355" s="71">
        <v>44495</v>
      </c>
      <c r="V2355" s="54" t="s">
        <v>443</v>
      </c>
      <c r="W2355" t="str">
        <f t="shared" si="36"/>
        <v>Oct-21</v>
      </c>
    </row>
    <row r="2356" spans="1:23" x14ac:dyDescent="0.25">
      <c r="A2356" s="54" t="s">
        <v>317</v>
      </c>
      <c r="B2356" s="54" t="s">
        <v>428</v>
      </c>
      <c r="C2356" s="54" t="s">
        <v>263</v>
      </c>
      <c r="D2356" s="54" t="s">
        <v>429</v>
      </c>
      <c r="E2356" s="54" t="s">
        <v>10838</v>
      </c>
      <c r="F2356" s="71">
        <v>44478</v>
      </c>
      <c r="G2356" s="72">
        <v>3921.03</v>
      </c>
      <c r="H2356" s="72">
        <v>331523.09000000003</v>
      </c>
      <c r="I2356" s="54" t="s">
        <v>265</v>
      </c>
      <c r="J2356" s="54" t="s">
        <v>333</v>
      </c>
      <c r="K2356" s="54" t="s">
        <v>10839</v>
      </c>
      <c r="L2356" s="54" t="s">
        <v>10840</v>
      </c>
      <c r="M2356" s="54" t="s">
        <v>10838</v>
      </c>
      <c r="N2356" s="54" t="s">
        <v>256</v>
      </c>
      <c r="O2356" s="54" t="s">
        <v>256</v>
      </c>
      <c r="P2356" s="54" t="s">
        <v>271</v>
      </c>
      <c r="Q2356" s="54" t="s">
        <v>256</v>
      </c>
      <c r="R2356" s="54" t="s">
        <v>431</v>
      </c>
      <c r="S2356" s="71"/>
      <c r="T2356" s="54" t="s">
        <v>256</v>
      </c>
      <c r="U2356" s="71">
        <v>44478</v>
      </c>
      <c r="V2356" s="54" t="s">
        <v>443</v>
      </c>
      <c r="W2356" t="str">
        <f t="shared" si="36"/>
        <v>Oct-21</v>
      </c>
    </row>
    <row r="2357" spans="1:23" x14ac:dyDescent="0.25">
      <c r="A2357" s="54" t="s">
        <v>317</v>
      </c>
      <c r="B2357" s="54" t="s">
        <v>428</v>
      </c>
      <c r="C2357" s="54" t="s">
        <v>263</v>
      </c>
      <c r="D2357" s="54" t="s">
        <v>429</v>
      </c>
      <c r="E2357" s="54" t="s">
        <v>10841</v>
      </c>
      <c r="F2357" s="71">
        <v>44480</v>
      </c>
      <c r="G2357" s="72">
        <v>3166.03</v>
      </c>
      <c r="H2357" s="72">
        <v>267687.84000000003</v>
      </c>
      <c r="I2357" s="54" t="s">
        <v>265</v>
      </c>
      <c r="J2357" s="54" t="s">
        <v>333</v>
      </c>
      <c r="K2357" s="54" t="s">
        <v>10839</v>
      </c>
      <c r="L2357" s="54" t="s">
        <v>10842</v>
      </c>
      <c r="M2357" s="54" t="s">
        <v>10841</v>
      </c>
      <c r="N2357" s="54" t="s">
        <v>256</v>
      </c>
      <c r="O2357" s="54" t="s">
        <v>256</v>
      </c>
      <c r="P2357" s="54" t="s">
        <v>271</v>
      </c>
      <c r="Q2357" s="54" t="s">
        <v>256</v>
      </c>
      <c r="R2357" s="54" t="s">
        <v>431</v>
      </c>
      <c r="S2357" s="71"/>
      <c r="T2357" s="54" t="s">
        <v>256</v>
      </c>
      <c r="U2357" s="71">
        <v>44480</v>
      </c>
      <c r="V2357" s="54" t="s">
        <v>443</v>
      </c>
      <c r="W2357" t="str">
        <f t="shared" si="36"/>
        <v>Oct-21</v>
      </c>
    </row>
    <row r="2358" spans="1:23" x14ac:dyDescent="0.25">
      <c r="A2358" s="54" t="s">
        <v>317</v>
      </c>
      <c r="B2358" s="54" t="s">
        <v>428</v>
      </c>
      <c r="C2358" s="54" t="s">
        <v>263</v>
      </c>
      <c r="D2358" s="54" t="s">
        <v>429</v>
      </c>
      <c r="E2358" s="54" t="s">
        <v>10843</v>
      </c>
      <c r="F2358" s="71">
        <v>44481</v>
      </c>
      <c r="G2358" s="72">
        <v>378.94</v>
      </c>
      <c r="H2358" s="72">
        <v>32039.38</v>
      </c>
      <c r="I2358" s="54" t="s">
        <v>265</v>
      </c>
      <c r="J2358" s="54" t="s">
        <v>333</v>
      </c>
      <c r="K2358" s="54" t="s">
        <v>10839</v>
      </c>
      <c r="L2358" s="54" t="s">
        <v>10844</v>
      </c>
      <c r="M2358" s="54" t="s">
        <v>10843</v>
      </c>
      <c r="N2358" s="54" t="s">
        <v>256</v>
      </c>
      <c r="O2358" s="54" t="s">
        <v>256</v>
      </c>
      <c r="P2358" s="54" t="s">
        <v>271</v>
      </c>
      <c r="Q2358" s="54" t="s">
        <v>256</v>
      </c>
      <c r="R2358" s="54" t="s">
        <v>431</v>
      </c>
      <c r="S2358" s="71"/>
      <c r="T2358" s="54" t="s">
        <v>256</v>
      </c>
      <c r="U2358" s="71">
        <v>44481</v>
      </c>
      <c r="V2358" s="54" t="s">
        <v>443</v>
      </c>
      <c r="W2358" t="str">
        <f t="shared" si="36"/>
        <v>Oct-21</v>
      </c>
    </row>
    <row r="2359" spans="1:23" x14ac:dyDescent="0.25">
      <c r="A2359" s="54" t="s">
        <v>317</v>
      </c>
      <c r="B2359" s="54" t="s">
        <v>428</v>
      </c>
      <c r="C2359" s="54" t="s">
        <v>263</v>
      </c>
      <c r="D2359" s="54" t="s">
        <v>429</v>
      </c>
      <c r="E2359" s="54" t="s">
        <v>10845</v>
      </c>
      <c r="F2359" s="71">
        <v>44486</v>
      </c>
      <c r="G2359" s="72">
        <v>1264</v>
      </c>
      <c r="H2359" s="72">
        <v>106871.2</v>
      </c>
      <c r="I2359" s="54" t="s">
        <v>265</v>
      </c>
      <c r="J2359" s="54" t="s">
        <v>333</v>
      </c>
      <c r="K2359" s="54" t="s">
        <v>10846</v>
      </c>
      <c r="L2359" s="54" t="s">
        <v>10847</v>
      </c>
      <c r="M2359" s="54" t="s">
        <v>10845</v>
      </c>
      <c r="N2359" s="54" t="s">
        <v>256</v>
      </c>
      <c r="O2359" s="54" t="s">
        <v>256</v>
      </c>
      <c r="P2359" s="54" t="s">
        <v>271</v>
      </c>
      <c r="Q2359" s="54" t="s">
        <v>256</v>
      </c>
      <c r="R2359" s="54" t="s">
        <v>431</v>
      </c>
      <c r="S2359" s="71"/>
      <c r="T2359" s="54" t="s">
        <v>256</v>
      </c>
      <c r="U2359" s="71">
        <v>44486</v>
      </c>
      <c r="V2359" s="54" t="s">
        <v>443</v>
      </c>
      <c r="W2359" t="str">
        <f t="shared" si="36"/>
        <v>Oct-21</v>
      </c>
    </row>
    <row r="2360" spans="1:23" x14ac:dyDescent="0.25">
      <c r="A2360" s="54" t="s">
        <v>317</v>
      </c>
      <c r="B2360" s="54" t="s">
        <v>428</v>
      </c>
      <c r="C2360" s="54" t="s">
        <v>263</v>
      </c>
      <c r="D2360" s="54" t="s">
        <v>429</v>
      </c>
      <c r="E2360" s="54" t="s">
        <v>10848</v>
      </c>
      <c r="F2360" s="71">
        <v>44487</v>
      </c>
      <c r="G2360" s="72">
        <v>452.06</v>
      </c>
      <c r="H2360" s="72">
        <v>38221.67</v>
      </c>
      <c r="I2360" s="54" t="s">
        <v>265</v>
      </c>
      <c r="J2360" s="54" t="s">
        <v>333</v>
      </c>
      <c r="K2360" s="54" t="s">
        <v>10846</v>
      </c>
      <c r="L2360" s="54" t="s">
        <v>10849</v>
      </c>
      <c r="M2360" s="54" t="s">
        <v>10848</v>
      </c>
      <c r="N2360" s="54" t="s">
        <v>256</v>
      </c>
      <c r="O2360" s="54" t="s">
        <v>256</v>
      </c>
      <c r="P2360" s="54" t="s">
        <v>271</v>
      </c>
      <c r="Q2360" s="54" t="s">
        <v>256</v>
      </c>
      <c r="R2360" s="54" t="s">
        <v>431</v>
      </c>
      <c r="S2360" s="71"/>
      <c r="T2360" s="54" t="s">
        <v>256</v>
      </c>
      <c r="U2360" s="71">
        <v>44487</v>
      </c>
      <c r="V2360" s="54" t="s">
        <v>443</v>
      </c>
      <c r="W2360" t="str">
        <f t="shared" si="36"/>
        <v>Oct-21</v>
      </c>
    </row>
    <row r="2361" spans="1:23" x14ac:dyDescent="0.25">
      <c r="A2361" s="54" t="s">
        <v>317</v>
      </c>
      <c r="B2361" s="54" t="s">
        <v>428</v>
      </c>
      <c r="C2361" s="54" t="s">
        <v>263</v>
      </c>
      <c r="D2361" s="54" t="s">
        <v>429</v>
      </c>
      <c r="E2361" s="54" t="s">
        <v>10850</v>
      </c>
      <c r="F2361" s="71">
        <v>44487</v>
      </c>
      <c r="G2361" s="72">
        <v>732.77</v>
      </c>
      <c r="H2361" s="72">
        <v>61955.7</v>
      </c>
      <c r="I2361" s="54" t="s">
        <v>265</v>
      </c>
      <c r="J2361" s="54" t="s">
        <v>333</v>
      </c>
      <c r="K2361" s="54" t="s">
        <v>10846</v>
      </c>
      <c r="L2361" s="54" t="s">
        <v>10851</v>
      </c>
      <c r="M2361" s="54" t="s">
        <v>10850</v>
      </c>
      <c r="N2361" s="54" t="s">
        <v>256</v>
      </c>
      <c r="O2361" s="54" t="s">
        <v>256</v>
      </c>
      <c r="P2361" s="54" t="s">
        <v>271</v>
      </c>
      <c r="Q2361" s="54" t="s">
        <v>256</v>
      </c>
      <c r="R2361" s="54" t="s">
        <v>431</v>
      </c>
      <c r="S2361" s="71"/>
      <c r="T2361" s="54" t="s">
        <v>256</v>
      </c>
      <c r="U2361" s="71">
        <v>44487</v>
      </c>
      <c r="V2361" s="54" t="s">
        <v>443</v>
      </c>
      <c r="W2361" t="str">
        <f t="shared" si="36"/>
        <v>Oct-21</v>
      </c>
    </row>
    <row r="2362" spans="1:23" x14ac:dyDescent="0.25">
      <c r="A2362" s="54" t="s">
        <v>317</v>
      </c>
      <c r="B2362" s="54" t="s">
        <v>428</v>
      </c>
      <c r="C2362" s="54" t="s">
        <v>263</v>
      </c>
      <c r="D2362" s="54" t="s">
        <v>429</v>
      </c>
      <c r="E2362" s="54" t="s">
        <v>10852</v>
      </c>
      <c r="F2362" s="71">
        <v>44487</v>
      </c>
      <c r="G2362" s="72">
        <v>1769.95</v>
      </c>
      <c r="H2362" s="72">
        <v>149649.26999999999</v>
      </c>
      <c r="I2362" s="54" t="s">
        <v>265</v>
      </c>
      <c r="J2362" s="54" t="s">
        <v>333</v>
      </c>
      <c r="K2362" s="54" t="s">
        <v>10846</v>
      </c>
      <c r="L2362" s="54" t="s">
        <v>10853</v>
      </c>
      <c r="M2362" s="54" t="s">
        <v>10852</v>
      </c>
      <c r="N2362" s="54" t="s">
        <v>256</v>
      </c>
      <c r="O2362" s="54" t="s">
        <v>256</v>
      </c>
      <c r="P2362" s="54" t="s">
        <v>271</v>
      </c>
      <c r="Q2362" s="54" t="s">
        <v>256</v>
      </c>
      <c r="R2362" s="54" t="s">
        <v>431</v>
      </c>
      <c r="S2362" s="71"/>
      <c r="T2362" s="54" t="s">
        <v>256</v>
      </c>
      <c r="U2362" s="71">
        <v>44487</v>
      </c>
      <c r="V2362" s="54" t="s">
        <v>443</v>
      </c>
      <c r="W2362" t="str">
        <f t="shared" si="36"/>
        <v>Oct-21</v>
      </c>
    </row>
    <row r="2363" spans="1:23" x14ac:dyDescent="0.25">
      <c r="A2363" s="54" t="s">
        <v>317</v>
      </c>
      <c r="B2363" s="54" t="s">
        <v>428</v>
      </c>
      <c r="C2363" s="54" t="s">
        <v>263</v>
      </c>
      <c r="D2363" s="54" t="s">
        <v>429</v>
      </c>
      <c r="E2363" s="54" t="s">
        <v>10854</v>
      </c>
      <c r="F2363" s="71">
        <v>44488</v>
      </c>
      <c r="G2363" s="72">
        <v>19433.52</v>
      </c>
      <c r="H2363" s="72">
        <v>1643104.12</v>
      </c>
      <c r="I2363" s="54" t="s">
        <v>265</v>
      </c>
      <c r="J2363" s="54" t="s">
        <v>333</v>
      </c>
      <c r="K2363" s="54" t="s">
        <v>10855</v>
      </c>
      <c r="L2363" s="54" t="s">
        <v>10856</v>
      </c>
      <c r="M2363" s="54" t="s">
        <v>10854</v>
      </c>
      <c r="N2363" s="54" t="s">
        <v>256</v>
      </c>
      <c r="O2363" s="54" t="s">
        <v>256</v>
      </c>
      <c r="P2363" s="54" t="s">
        <v>271</v>
      </c>
      <c r="Q2363" s="54" t="s">
        <v>256</v>
      </c>
      <c r="R2363" s="54" t="s">
        <v>431</v>
      </c>
      <c r="S2363" s="71"/>
      <c r="T2363" s="54" t="s">
        <v>256</v>
      </c>
      <c r="U2363" s="71">
        <v>44488</v>
      </c>
      <c r="V2363" s="54" t="s">
        <v>443</v>
      </c>
      <c r="W2363" t="str">
        <f t="shared" si="36"/>
        <v>Oct-21</v>
      </c>
    </row>
    <row r="2364" spans="1:23" x14ac:dyDescent="0.25">
      <c r="A2364" s="54" t="s">
        <v>317</v>
      </c>
      <c r="B2364" s="54" t="s">
        <v>428</v>
      </c>
      <c r="C2364" s="54" t="s">
        <v>263</v>
      </c>
      <c r="D2364" s="54" t="s">
        <v>429</v>
      </c>
      <c r="E2364" s="54" t="s">
        <v>10857</v>
      </c>
      <c r="F2364" s="71">
        <v>44493</v>
      </c>
      <c r="G2364" s="72">
        <v>343.87</v>
      </c>
      <c r="H2364" s="72">
        <v>29074.21</v>
      </c>
      <c r="I2364" s="54" t="s">
        <v>265</v>
      </c>
      <c r="J2364" s="54" t="s">
        <v>333</v>
      </c>
      <c r="K2364" s="54" t="s">
        <v>10858</v>
      </c>
      <c r="L2364" s="54" t="s">
        <v>10859</v>
      </c>
      <c r="M2364" s="54" t="s">
        <v>10857</v>
      </c>
      <c r="N2364" s="54" t="s">
        <v>256</v>
      </c>
      <c r="O2364" s="54" t="s">
        <v>256</v>
      </c>
      <c r="P2364" s="54" t="s">
        <v>271</v>
      </c>
      <c r="Q2364" s="54" t="s">
        <v>256</v>
      </c>
      <c r="R2364" s="54" t="s">
        <v>431</v>
      </c>
      <c r="S2364" s="71"/>
      <c r="T2364" s="54" t="s">
        <v>256</v>
      </c>
      <c r="U2364" s="71">
        <v>44493</v>
      </c>
      <c r="V2364" s="54" t="s">
        <v>443</v>
      </c>
      <c r="W2364" t="str">
        <f t="shared" si="36"/>
        <v>Oct-21</v>
      </c>
    </row>
    <row r="2365" spans="1:23" x14ac:dyDescent="0.25">
      <c r="A2365" s="54" t="s">
        <v>317</v>
      </c>
      <c r="B2365" s="54" t="s">
        <v>428</v>
      </c>
      <c r="C2365" s="54" t="s">
        <v>263</v>
      </c>
      <c r="D2365" s="54" t="s">
        <v>429</v>
      </c>
      <c r="E2365" s="54" t="s">
        <v>10860</v>
      </c>
      <c r="F2365" s="71">
        <v>44493</v>
      </c>
      <c r="G2365" s="72">
        <v>214.73</v>
      </c>
      <c r="H2365" s="72">
        <v>18155.419999999998</v>
      </c>
      <c r="I2365" s="54" t="s">
        <v>265</v>
      </c>
      <c r="J2365" s="54" t="s">
        <v>333</v>
      </c>
      <c r="K2365" s="54" t="s">
        <v>10858</v>
      </c>
      <c r="L2365" s="54" t="s">
        <v>10861</v>
      </c>
      <c r="M2365" s="54" t="s">
        <v>10860</v>
      </c>
      <c r="N2365" s="54" t="s">
        <v>256</v>
      </c>
      <c r="O2365" s="54" t="s">
        <v>256</v>
      </c>
      <c r="P2365" s="54" t="s">
        <v>271</v>
      </c>
      <c r="Q2365" s="54" t="s">
        <v>256</v>
      </c>
      <c r="R2365" s="54" t="s">
        <v>431</v>
      </c>
      <c r="S2365" s="71"/>
      <c r="T2365" s="54" t="s">
        <v>256</v>
      </c>
      <c r="U2365" s="71">
        <v>44493</v>
      </c>
      <c r="V2365" s="54" t="s">
        <v>443</v>
      </c>
      <c r="W2365" t="str">
        <f t="shared" si="36"/>
        <v>Oct-21</v>
      </c>
    </row>
    <row r="2366" spans="1:23" x14ac:dyDescent="0.25">
      <c r="A2366" s="54" t="s">
        <v>317</v>
      </c>
      <c r="B2366" s="54" t="s">
        <v>428</v>
      </c>
      <c r="C2366" s="54" t="s">
        <v>263</v>
      </c>
      <c r="D2366" s="54" t="s">
        <v>429</v>
      </c>
      <c r="E2366" s="54" t="s">
        <v>10862</v>
      </c>
      <c r="F2366" s="71">
        <v>44500</v>
      </c>
      <c r="G2366" s="72">
        <v>1236.55</v>
      </c>
      <c r="H2366" s="72">
        <v>104550.3</v>
      </c>
      <c r="I2366" s="54" t="s">
        <v>265</v>
      </c>
      <c r="J2366" s="54" t="s">
        <v>333</v>
      </c>
      <c r="K2366" s="54" t="s">
        <v>10858</v>
      </c>
      <c r="L2366" s="54" t="s">
        <v>10863</v>
      </c>
      <c r="M2366" s="54" t="s">
        <v>10862</v>
      </c>
      <c r="N2366" s="54" t="s">
        <v>256</v>
      </c>
      <c r="O2366" s="54" t="s">
        <v>256</v>
      </c>
      <c r="P2366" s="54" t="s">
        <v>271</v>
      </c>
      <c r="Q2366" s="54" t="s">
        <v>256</v>
      </c>
      <c r="R2366" s="54" t="s">
        <v>431</v>
      </c>
      <c r="S2366" s="71"/>
      <c r="T2366" s="54" t="s">
        <v>256</v>
      </c>
      <c r="U2366" s="71">
        <v>44500</v>
      </c>
      <c r="V2366" s="54" t="s">
        <v>443</v>
      </c>
      <c r="W2366" t="str">
        <f t="shared" si="36"/>
        <v>Oct-21</v>
      </c>
    </row>
    <row r="2367" spans="1:23" x14ac:dyDescent="0.25">
      <c r="A2367" s="54" t="s">
        <v>317</v>
      </c>
      <c r="B2367" s="54" t="s">
        <v>428</v>
      </c>
      <c r="C2367" s="54" t="s">
        <v>263</v>
      </c>
      <c r="D2367" s="54" t="s">
        <v>429</v>
      </c>
      <c r="E2367" s="54" t="s">
        <v>10864</v>
      </c>
      <c r="F2367" s="71">
        <v>44489</v>
      </c>
      <c r="G2367" s="72">
        <v>2133</v>
      </c>
      <c r="H2367" s="72">
        <v>180345.15</v>
      </c>
      <c r="I2367" s="54" t="s">
        <v>265</v>
      </c>
      <c r="J2367" s="54" t="s">
        <v>333</v>
      </c>
      <c r="K2367" s="54" t="s">
        <v>10865</v>
      </c>
      <c r="L2367" s="54" t="s">
        <v>10866</v>
      </c>
      <c r="M2367" s="54" t="s">
        <v>10864</v>
      </c>
      <c r="N2367" s="54" t="s">
        <v>256</v>
      </c>
      <c r="O2367" s="54" t="s">
        <v>256</v>
      </c>
      <c r="P2367" s="54" t="s">
        <v>271</v>
      </c>
      <c r="Q2367" s="54" t="s">
        <v>256</v>
      </c>
      <c r="R2367" s="54" t="s">
        <v>431</v>
      </c>
      <c r="S2367" s="71"/>
      <c r="T2367" s="54" t="s">
        <v>256</v>
      </c>
      <c r="U2367" s="71">
        <v>44489</v>
      </c>
      <c r="V2367" s="54" t="s">
        <v>443</v>
      </c>
      <c r="W2367" t="str">
        <f t="shared" si="36"/>
        <v>Oct-21</v>
      </c>
    </row>
    <row r="2368" spans="1:23" x14ac:dyDescent="0.25">
      <c r="A2368" s="54" t="s">
        <v>317</v>
      </c>
      <c r="B2368" s="54" t="s">
        <v>428</v>
      </c>
      <c r="C2368" s="54" t="s">
        <v>263</v>
      </c>
      <c r="D2368" s="54" t="s">
        <v>429</v>
      </c>
      <c r="E2368" s="54" t="s">
        <v>10867</v>
      </c>
      <c r="F2368" s="71">
        <v>44496</v>
      </c>
      <c r="G2368" s="72">
        <v>791.1</v>
      </c>
      <c r="H2368" s="72">
        <v>66887.509999999995</v>
      </c>
      <c r="I2368" s="54" t="s">
        <v>265</v>
      </c>
      <c r="J2368" s="54" t="s">
        <v>333</v>
      </c>
      <c r="K2368" s="54" t="s">
        <v>10868</v>
      </c>
      <c r="L2368" s="54" t="s">
        <v>10869</v>
      </c>
      <c r="M2368" s="54" t="s">
        <v>10867</v>
      </c>
      <c r="N2368" s="54" t="s">
        <v>256</v>
      </c>
      <c r="O2368" s="54" t="s">
        <v>256</v>
      </c>
      <c r="P2368" s="54" t="s">
        <v>271</v>
      </c>
      <c r="Q2368" s="54" t="s">
        <v>256</v>
      </c>
      <c r="R2368" s="54" t="s">
        <v>431</v>
      </c>
      <c r="S2368" s="71"/>
      <c r="T2368" s="54" t="s">
        <v>256</v>
      </c>
      <c r="U2368" s="71">
        <v>44496</v>
      </c>
      <c r="V2368" s="54" t="s">
        <v>443</v>
      </c>
      <c r="W2368" t="str">
        <f t="shared" si="36"/>
        <v>Oct-21</v>
      </c>
    </row>
    <row r="2369" spans="1:23" x14ac:dyDescent="0.25">
      <c r="A2369" s="54" t="s">
        <v>317</v>
      </c>
      <c r="B2369" s="54" t="s">
        <v>428</v>
      </c>
      <c r="C2369" s="54" t="s">
        <v>263</v>
      </c>
      <c r="D2369" s="54" t="s">
        <v>429</v>
      </c>
      <c r="E2369" s="54" t="s">
        <v>10870</v>
      </c>
      <c r="F2369" s="71">
        <v>44496</v>
      </c>
      <c r="G2369" s="72">
        <v>1037.74</v>
      </c>
      <c r="H2369" s="72">
        <v>87740.92</v>
      </c>
      <c r="I2369" s="54" t="s">
        <v>265</v>
      </c>
      <c r="J2369" s="54" t="s">
        <v>333</v>
      </c>
      <c r="K2369" s="54" t="s">
        <v>10868</v>
      </c>
      <c r="L2369" s="54" t="s">
        <v>10871</v>
      </c>
      <c r="M2369" s="54" t="s">
        <v>10870</v>
      </c>
      <c r="N2369" s="54" t="s">
        <v>256</v>
      </c>
      <c r="O2369" s="54" t="s">
        <v>256</v>
      </c>
      <c r="P2369" s="54" t="s">
        <v>271</v>
      </c>
      <c r="Q2369" s="54" t="s">
        <v>256</v>
      </c>
      <c r="R2369" s="54" t="s">
        <v>431</v>
      </c>
      <c r="S2369" s="71"/>
      <c r="T2369" s="54" t="s">
        <v>256</v>
      </c>
      <c r="U2369" s="71">
        <v>44496</v>
      </c>
      <c r="V2369" s="54" t="s">
        <v>443</v>
      </c>
      <c r="W2369" t="str">
        <f t="shared" si="36"/>
        <v>Oct-21</v>
      </c>
    </row>
    <row r="2370" spans="1:23" x14ac:dyDescent="0.25">
      <c r="A2370" s="54" t="s">
        <v>317</v>
      </c>
      <c r="B2370" s="54" t="s">
        <v>428</v>
      </c>
      <c r="C2370" s="54" t="s">
        <v>263</v>
      </c>
      <c r="D2370" s="54" t="s">
        <v>429</v>
      </c>
      <c r="E2370" s="54" t="s">
        <v>10872</v>
      </c>
      <c r="F2370" s="71">
        <v>44496</v>
      </c>
      <c r="G2370" s="72">
        <v>415.23</v>
      </c>
      <c r="H2370" s="72">
        <v>35107.699999999997</v>
      </c>
      <c r="I2370" s="54" t="s">
        <v>265</v>
      </c>
      <c r="J2370" s="54" t="s">
        <v>333</v>
      </c>
      <c r="K2370" s="54" t="s">
        <v>10868</v>
      </c>
      <c r="L2370" s="54" t="s">
        <v>10873</v>
      </c>
      <c r="M2370" s="54" t="s">
        <v>10872</v>
      </c>
      <c r="N2370" s="54" t="s">
        <v>256</v>
      </c>
      <c r="O2370" s="54" t="s">
        <v>256</v>
      </c>
      <c r="P2370" s="54" t="s">
        <v>271</v>
      </c>
      <c r="Q2370" s="54" t="s">
        <v>256</v>
      </c>
      <c r="R2370" s="54" t="s">
        <v>431</v>
      </c>
      <c r="S2370" s="71"/>
      <c r="T2370" s="54" t="s">
        <v>256</v>
      </c>
      <c r="U2370" s="71">
        <v>44496</v>
      </c>
      <c r="V2370" s="54" t="s">
        <v>443</v>
      </c>
      <c r="W2370" t="str">
        <f t="shared" si="36"/>
        <v>Oct-21</v>
      </c>
    </row>
    <row r="2371" spans="1:23" x14ac:dyDescent="0.25">
      <c r="A2371" s="54" t="s">
        <v>317</v>
      </c>
      <c r="B2371" s="54" t="s">
        <v>428</v>
      </c>
      <c r="C2371" s="54" t="s">
        <v>263</v>
      </c>
      <c r="D2371" s="54" t="s">
        <v>429</v>
      </c>
      <c r="E2371" s="54" t="s">
        <v>10874</v>
      </c>
      <c r="F2371" s="71">
        <v>44496</v>
      </c>
      <c r="G2371" s="72">
        <v>529.51</v>
      </c>
      <c r="H2371" s="72">
        <v>44770.07</v>
      </c>
      <c r="I2371" s="54" t="s">
        <v>265</v>
      </c>
      <c r="J2371" s="54" t="s">
        <v>333</v>
      </c>
      <c r="K2371" s="54" t="s">
        <v>10868</v>
      </c>
      <c r="L2371" s="54" t="s">
        <v>10875</v>
      </c>
      <c r="M2371" s="54" t="s">
        <v>10874</v>
      </c>
      <c r="N2371" s="54" t="s">
        <v>256</v>
      </c>
      <c r="O2371" s="54" t="s">
        <v>256</v>
      </c>
      <c r="P2371" s="54" t="s">
        <v>271</v>
      </c>
      <c r="Q2371" s="54" t="s">
        <v>256</v>
      </c>
      <c r="R2371" s="54" t="s">
        <v>431</v>
      </c>
      <c r="S2371" s="71"/>
      <c r="T2371" s="54" t="s">
        <v>256</v>
      </c>
      <c r="U2371" s="71">
        <v>44496</v>
      </c>
      <c r="V2371" s="54" t="s">
        <v>443</v>
      </c>
      <c r="W2371" t="str">
        <f t="shared" si="36"/>
        <v>Oct-21</v>
      </c>
    </row>
    <row r="2372" spans="1:23" x14ac:dyDescent="0.25">
      <c r="A2372" s="54" t="s">
        <v>317</v>
      </c>
      <c r="B2372" s="54" t="s">
        <v>428</v>
      </c>
      <c r="C2372" s="54" t="s">
        <v>263</v>
      </c>
      <c r="D2372" s="54" t="s">
        <v>429</v>
      </c>
      <c r="E2372" s="54" t="s">
        <v>10876</v>
      </c>
      <c r="F2372" s="71">
        <v>44496</v>
      </c>
      <c r="G2372" s="72">
        <v>331.8</v>
      </c>
      <c r="H2372" s="72">
        <v>28053.69</v>
      </c>
      <c r="I2372" s="54" t="s">
        <v>265</v>
      </c>
      <c r="J2372" s="54" t="s">
        <v>333</v>
      </c>
      <c r="K2372" s="54" t="s">
        <v>10868</v>
      </c>
      <c r="L2372" s="54" t="s">
        <v>10877</v>
      </c>
      <c r="M2372" s="54" t="s">
        <v>10876</v>
      </c>
      <c r="N2372" s="54" t="s">
        <v>256</v>
      </c>
      <c r="O2372" s="54" t="s">
        <v>256</v>
      </c>
      <c r="P2372" s="54" t="s">
        <v>271</v>
      </c>
      <c r="Q2372" s="54" t="s">
        <v>256</v>
      </c>
      <c r="R2372" s="54" t="s">
        <v>431</v>
      </c>
      <c r="S2372" s="71"/>
      <c r="T2372" s="54" t="s">
        <v>256</v>
      </c>
      <c r="U2372" s="71">
        <v>44496</v>
      </c>
      <c r="V2372" s="54" t="s">
        <v>443</v>
      </c>
      <c r="W2372" t="str">
        <f t="shared" ref="W2372:W2435" si="37">TEXT(F2372,"MMM-YY")</f>
        <v>Oct-21</v>
      </c>
    </row>
    <row r="2373" spans="1:23" x14ac:dyDescent="0.25">
      <c r="A2373" s="54" t="s">
        <v>317</v>
      </c>
      <c r="B2373" s="54" t="s">
        <v>428</v>
      </c>
      <c r="C2373" s="54" t="s">
        <v>263</v>
      </c>
      <c r="D2373" s="54" t="s">
        <v>429</v>
      </c>
      <c r="E2373" s="54" t="s">
        <v>10878</v>
      </c>
      <c r="F2373" s="71">
        <v>44493</v>
      </c>
      <c r="G2373" s="72">
        <v>294.23</v>
      </c>
      <c r="H2373" s="72">
        <v>24877.15</v>
      </c>
      <c r="I2373" s="54" t="s">
        <v>265</v>
      </c>
      <c r="J2373" s="54" t="s">
        <v>333</v>
      </c>
      <c r="K2373" s="54" t="s">
        <v>10879</v>
      </c>
      <c r="L2373" s="54" t="s">
        <v>10880</v>
      </c>
      <c r="M2373" s="54" t="s">
        <v>10878</v>
      </c>
      <c r="N2373" s="54" t="s">
        <v>256</v>
      </c>
      <c r="O2373" s="54" t="s">
        <v>256</v>
      </c>
      <c r="P2373" s="54" t="s">
        <v>271</v>
      </c>
      <c r="Q2373" s="54" t="s">
        <v>256</v>
      </c>
      <c r="R2373" s="54" t="s">
        <v>431</v>
      </c>
      <c r="S2373" s="71"/>
      <c r="T2373" s="54" t="s">
        <v>256</v>
      </c>
      <c r="U2373" s="71">
        <v>44493</v>
      </c>
      <c r="V2373" s="54" t="s">
        <v>443</v>
      </c>
      <c r="W2373" t="str">
        <f t="shared" si="37"/>
        <v>Oct-21</v>
      </c>
    </row>
    <row r="2374" spans="1:23" x14ac:dyDescent="0.25">
      <c r="A2374" s="54" t="s">
        <v>317</v>
      </c>
      <c r="B2374" s="54" t="s">
        <v>428</v>
      </c>
      <c r="C2374" s="54" t="s">
        <v>263</v>
      </c>
      <c r="D2374" s="54" t="s">
        <v>429</v>
      </c>
      <c r="E2374" s="54" t="s">
        <v>10881</v>
      </c>
      <c r="F2374" s="71">
        <v>44497</v>
      </c>
      <c r="G2374" s="72">
        <v>171.21</v>
      </c>
      <c r="H2374" s="72">
        <v>14475.81</v>
      </c>
      <c r="I2374" s="54" t="s">
        <v>265</v>
      </c>
      <c r="J2374" s="54" t="s">
        <v>333</v>
      </c>
      <c r="K2374" s="54" t="s">
        <v>10882</v>
      </c>
      <c r="L2374" s="54" t="s">
        <v>10883</v>
      </c>
      <c r="M2374" s="54" t="s">
        <v>10881</v>
      </c>
      <c r="N2374" s="54" t="s">
        <v>256</v>
      </c>
      <c r="O2374" s="54" t="s">
        <v>256</v>
      </c>
      <c r="P2374" s="54" t="s">
        <v>271</v>
      </c>
      <c r="Q2374" s="54" t="s">
        <v>256</v>
      </c>
      <c r="R2374" s="54" t="s">
        <v>431</v>
      </c>
      <c r="S2374" s="71"/>
      <c r="T2374" s="54" t="s">
        <v>256</v>
      </c>
      <c r="U2374" s="71">
        <v>44497</v>
      </c>
      <c r="V2374" s="54" t="s">
        <v>443</v>
      </c>
      <c r="W2374" t="str">
        <f t="shared" si="37"/>
        <v>Oct-21</v>
      </c>
    </row>
    <row r="2375" spans="1:23" x14ac:dyDescent="0.25">
      <c r="A2375" s="54" t="s">
        <v>317</v>
      </c>
      <c r="B2375" s="54" t="s">
        <v>428</v>
      </c>
      <c r="C2375" s="54" t="s">
        <v>263</v>
      </c>
      <c r="D2375" s="54" t="s">
        <v>429</v>
      </c>
      <c r="E2375" s="54" t="s">
        <v>10884</v>
      </c>
      <c r="F2375" s="71">
        <v>44500</v>
      </c>
      <c r="G2375" s="72">
        <v>364.98</v>
      </c>
      <c r="H2375" s="72">
        <v>30859.06</v>
      </c>
      <c r="I2375" s="54" t="s">
        <v>265</v>
      </c>
      <c r="J2375" s="54" t="s">
        <v>333</v>
      </c>
      <c r="K2375" s="54" t="s">
        <v>10885</v>
      </c>
      <c r="L2375" s="54" t="s">
        <v>10886</v>
      </c>
      <c r="M2375" s="54" t="s">
        <v>10884</v>
      </c>
      <c r="N2375" s="54" t="s">
        <v>256</v>
      </c>
      <c r="O2375" s="54" t="s">
        <v>256</v>
      </c>
      <c r="P2375" s="54" t="s">
        <v>271</v>
      </c>
      <c r="Q2375" s="54" t="s">
        <v>256</v>
      </c>
      <c r="R2375" s="54" t="s">
        <v>431</v>
      </c>
      <c r="S2375" s="71"/>
      <c r="T2375" s="54" t="s">
        <v>256</v>
      </c>
      <c r="U2375" s="71">
        <v>44500</v>
      </c>
      <c r="V2375" s="54" t="s">
        <v>443</v>
      </c>
      <c r="W2375" t="str">
        <f t="shared" si="37"/>
        <v>Oct-21</v>
      </c>
    </row>
    <row r="2376" spans="1:23" x14ac:dyDescent="0.25">
      <c r="A2376" s="54" t="s">
        <v>317</v>
      </c>
      <c r="B2376" s="54" t="s">
        <v>428</v>
      </c>
      <c r="C2376" s="54" t="s">
        <v>263</v>
      </c>
      <c r="D2376" s="54" t="s">
        <v>429</v>
      </c>
      <c r="E2376" s="54" t="s">
        <v>10887</v>
      </c>
      <c r="F2376" s="71">
        <v>44499</v>
      </c>
      <c r="G2376" s="72">
        <v>1542</v>
      </c>
      <c r="H2376" s="72">
        <v>130376.1</v>
      </c>
      <c r="I2376" s="54" t="s">
        <v>265</v>
      </c>
      <c r="J2376" s="54" t="s">
        <v>333</v>
      </c>
      <c r="K2376" s="54" t="s">
        <v>10888</v>
      </c>
      <c r="L2376" s="54" t="s">
        <v>10889</v>
      </c>
      <c r="M2376" s="54" t="s">
        <v>10887</v>
      </c>
      <c r="N2376" s="54" t="s">
        <v>256</v>
      </c>
      <c r="O2376" s="54" t="s">
        <v>256</v>
      </c>
      <c r="P2376" s="54" t="s">
        <v>271</v>
      </c>
      <c r="Q2376" s="54" t="s">
        <v>256</v>
      </c>
      <c r="R2376" s="54" t="s">
        <v>431</v>
      </c>
      <c r="S2376" s="71"/>
      <c r="T2376" s="54" t="s">
        <v>256</v>
      </c>
      <c r="U2376" s="71">
        <v>44499</v>
      </c>
      <c r="V2376" s="54" t="s">
        <v>443</v>
      </c>
      <c r="W2376" t="str">
        <f t="shared" si="37"/>
        <v>Oct-21</v>
      </c>
    </row>
    <row r="2377" spans="1:23" x14ac:dyDescent="0.25">
      <c r="A2377" s="54" t="s">
        <v>317</v>
      </c>
      <c r="B2377" s="54" t="s">
        <v>428</v>
      </c>
      <c r="C2377" s="54" t="s">
        <v>263</v>
      </c>
      <c r="D2377" s="54" t="s">
        <v>429</v>
      </c>
      <c r="E2377" s="54" t="s">
        <v>10890</v>
      </c>
      <c r="F2377" s="71">
        <v>44500</v>
      </c>
      <c r="G2377" s="72">
        <v>1242.5</v>
      </c>
      <c r="H2377" s="72">
        <v>105053.38</v>
      </c>
      <c r="I2377" s="54" t="s">
        <v>265</v>
      </c>
      <c r="J2377" s="54" t="s">
        <v>333</v>
      </c>
      <c r="K2377" s="54" t="s">
        <v>10891</v>
      </c>
      <c r="L2377" s="54" t="s">
        <v>10892</v>
      </c>
      <c r="M2377" s="54" t="s">
        <v>10890</v>
      </c>
      <c r="N2377" s="54" t="s">
        <v>256</v>
      </c>
      <c r="O2377" s="54" t="s">
        <v>256</v>
      </c>
      <c r="P2377" s="54" t="s">
        <v>271</v>
      </c>
      <c r="Q2377" s="54" t="s">
        <v>256</v>
      </c>
      <c r="R2377" s="54" t="s">
        <v>431</v>
      </c>
      <c r="S2377" s="71"/>
      <c r="T2377" s="54" t="s">
        <v>256</v>
      </c>
      <c r="U2377" s="71">
        <v>44500</v>
      </c>
      <c r="V2377" s="54" t="s">
        <v>443</v>
      </c>
      <c r="W2377" t="str">
        <f t="shared" si="37"/>
        <v>Oct-21</v>
      </c>
    </row>
    <row r="2378" spans="1:23" x14ac:dyDescent="0.25">
      <c r="A2378" s="54" t="s">
        <v>317</v>
      </c>
      <c r="B2378" s="54" t="s">
        <v>428</v>
      </c>
      <c r="C2378" s="54" t="s">
        <v>263</v>
      </c>
      <c r="D2378" s="54" t="s">
        <v>429</v>
      </c>
      <c r="E2378" s="54" t="s">
        <v>10893</v>
      </c>
      <c r="F2378" s="71">
        <v>44500</v>
      </c>
      <c r="G2378" s="72">
        <v>360.72</v>
      </c>
      <c r="H2378" s="72">
        <v>30498.880000000001</v>
      </c>
      <c r="I2378" s="54" t="s">
        <v>265</v>
      </c>
      <c r="J2378" s="54" t="s">
        <v>333</v>
      </c>
      <c r="K2378" s="54" t="s">
        <v>10891</v>
      </c>
      <c r="L2378" s="54" t="s">
        <v>10894</v>
      </c>
      <c r="M2378" s="54" t="s">
        <v>10893</v>
      </c>
      <c r="N2378" s="54" t="s">
        <v>256</v>
      </c>
      <c r="O2378" s="54" t="s">
        <v>256</v>
      </c>
      <c r="P2378" s="54" t="s">
        <v>271</v>
      </c>
      <c r="Q2378" s="54" t="s">
        <v>256</v>
      </c>
      <c r="R2378" s="54" t="s">
        <v>431</v>
      </c>
      <c r="S2378" s="71"/>
      <c r="T2378" s="54" t="s">
        <v>256</v>
      </c>
      <c r="U2378" s="71">
        <v>44500</v>
      </c>
      <c r="V2378" s="54" t="s">
        <v>443</v>
      </c>
      <c r="W2378" t="str">
        <f t="shared" si="37"/>
        <v>Oct-21</v>
      </c>
    </row>
    <row r="2379" spans="1:23" x14ac:dyDescent="0.25">
      <c r="A2379" s="54" t="s">
        <v>317</v>
      </c>
      <c r="B2379" s="54" t="s">
        <v>428</v>
      </c>
      <c r="C2379" s="54" t="s">
        <v>263</v>
      </c>
      <c r="D2379" s="54" t="s">
        <v>429</v>
      </c>
      <c r="E2379" s="54" t="s">
        <v>10895</v>
      </c>
      <c r="F2379" s="71">
        <v>44499</v>
      </c>
      <c r="G2379" s="72">
        <v>838.5</v>
      </c>
      <c r="H2379" s="72">
        <v>70895.179999999993</v>
      </c>
      <c r="I2379" s="54" t="s">
        <v>265</v>
      </c>
      <c r="J2379" s="54" t="s">
        <v>333</v>
      </c>
      <c r="K2379" s="54" t="s">
        <v>10896</v>
      </c>
      <c r="L2379" s="54" t="s">
        <v>10897</v>
      </c>
      <c r="M2379" s="54" t="s">
        <v>10895</v>
      </c>
      <c r="N2379" s="54" t="s">
        <v>256</v>
      </c>
      <c r="O2379" s="54" t="s">
        <v>256</v>
      </c>
      <c r="P2379" s="54" t="s">
        <v>271</v>
      </c>
      <c r="Q2379" s="54" t="s">
        <v>256</v>
      </c>
      <c r="R2379" s="54" t="s">
        <v>431</v>
      </c>
      <c r="S2379" s="71"/>
      <c r="T2379" s="54" t="s">
        <v>256</v>
      </c>
      <c r="U2379" s="71">
        <v>44499</v>
      </c>
      <c r="V2379" s="54" t="s">
        <v>443</v>
      </c>
      <c r="W2379" t="str">
        <f t="shared" si="37"/>
        <v>Oct-21</v>
      </c>
    </row>
    <row r="2380" spans="1:23" x14ac:dyDescent="0.25">
      <c r="A2380" s="54" t="s">
        <v>317</v>
      </c>
      <c r="B2380" s="54" t="s">
        <v>428</v>
      </c>
      <c r="C2380" s="54" t="s">
        <v>263</v>
      </c>
      <c r="D2380" s="54" t="s">
        <v>429</v>
      </c>
      <c r="E2380" s="54" t="s">
        <v>10898</v>
      </c>
      <c r="F2380" s="71">
        <v>44494</v>
      </c>
      <c r="G2380" s="72">
        <v>346.36</v>
      </c>
      <c r="H2380" s="72">
        <v>29284.74</v>
      </c>
      <c r="I2380" s="54" t="s">
        <v>265</v>
      </c>
      <c r="J2380" s="54" t="s">
        <v>321</v>
      </c>
      <c r="K2380" s="54" t="s">
        <v>10899</v>
      </c>
      <c r="L2380" s="54" t="s">
        <v>10900</v>
      </c>
      <c r="M2380" s="54" t="s">
        <v>10898</v>
      </c>
      <c r="N2380" s="54" t="s">
        <v>256</v>
      </c>
      <c r="O2380" s="54" t="s">
        <v>256</v>
      </c>
      <c r="P2380" s="54" t="s">
        <v>267</v>
      </c>
      <c r="Q2380" s="54" t="s">
        <v>256</v>
      </c>
      <c r="R2380" s="54" t="s">
        <v>431</v>
      </c>
      <c r="S2380" s="71"/>
      <c r="T2380" s="54" t="s">
        <v>256</v>
      </c>
      <c r="U2380" s="71">
        <v>44494</v>
      </c>
      <c r="V2380" s="54" t="s">
        <v>256</v>
      </c>
      <c r="W2380" t="str">
        <f t="shared" si="37"/>
        <v>Oct-21</v>
      </c>
    </row>
    <row r="2381" spans="1:23" x14ac:dyDescent="0.25">
      <c r="A2381" s="54" t="s">
        <v>317</v>
      </c>
      <c r="B2381" s="54" t="s">
        <v>428</v>
      </c>
      <c r="C2381" s="54" t="s">
        <v>263</v>
      </c>
      <c r="D2381" s="54" t="s">
        <v>429</v>
      </c>
      <c r="E2381" s="54" t="s">
        <v>10901</v>
      </c>
      <c r="F2381" s="71">
        <v>44495</v>
      </c>
      <c r="G2381" s="72">
        <v>43.2</v>
      </c>
      <c r="H2381" s="72">
        <v>3652.56</v>
      </c>
      <c r="I2381" s="54" t="s">
        <v>265</v>
      </c>
      <c r="J2381" s="54" t="s">
        <v>321</v>
      </c>
      <c r="K2381" s="54" t="s">
        <v>10902</v>
      </c>
      <c r="L2381" s="54" t="s">
        <v>10903</v>
      </c>
      <c r="M2381" s="54" t="s">
        <v>10901</v>
      </c>
      <c r="N2381" s="54" t="s">
        <v>256</v>
      </c>
      <c r="O2381" s="54" t="s">
        <v>256</v>
      </c>
      <c r="P2381" s="54" t="s">
        <v>267</v>
      </c>
      <c r="Q2381" s="54" t="s">
        <v>256</v>
      </c>
      <c r="R2381" s="54" t="s">
        <v>431</v>
      </c>
      <c r="S2381" s="71"/>
      <c r="T2381" s="54" t="s">
        <v>256</v>
      </c>
      <c r="U2381" s="71">
        <v>44495</v>
      </c>
      <c r="V2381" s="54" t="s">
        <v>256</v>
      </c>
      <c r="W2381" t="str">
        <f t="shared" si="37"/>
        <v>Oct-21</v>
      </c>
    </row>
    <row r="2382" spans="1:23" x14ac:dyDescent="0.25">
      <c r="A2382" s="54" t="s">
        <v>317</v>
      </c>
      <c r="B2382" s="54" t="s">
        <v>428</v>
      </c>
      <c r="C2382" s="54" t="s">
        <v>263</v>
      </c>
      <c r="D2382" s="54" t="s">
        <v>429</v>
      </c>
      <c r="E2382" s="54" t="s">
        <v>10904</v>
      </c>
      <c r="F2382" s="71">
        <v>44475</v>
      </c>
      <c r="G2382" s="72">
        <v>25.08</v>
      </c>
      <c r="H2382" s="72">
        <v>2120.5100000000002</v>
      </c>
      <c r="I2382" s="54" t="s">
        <v>265</v>
      </c>
      <c r="J2382" s="54" t="s">
        <v>321</v>
      </c>
      <c r="K2382" s="54" t="s">
        <v>10905</v>
      </c>
      <c r="L2382" s="54" t="s">
        <v>10906</v>
      </c>
      <c r="M2382" s="54" t="s">
        <v>10904</v>
      </c>
      <c r="N2382" s="54" t="s">
        <v>256</v>
      </c>
      <c r="O2382" s="54" t="s">
        <v>256</v>
      </c>
      <c r="P2382" s="54" t="s">
        <v>267</v>
      </c>
      <c r="Q2382" s="54" t="s">
        <v>256</v>
      </c>
      <c r="R2382" s="54" t="s">
        <v>431</v>
      </c>
      <c r="S2382" s="71"/>
      <c r="T2382" s="54" t="s">
        <v>256</v>
      </c>
      <c r="U2382" s="71">
        <v>44475</v>
      </c>
      <c r="V2382" s="54" t="s">
        <v>256</v>
      </c>
      <c r="W2382" t="str">
        <f t="shared" si="37"/>
        <v>Oct-21</v>
      </c>
    </row>
    <row r="2383" spans="1:23" x14ac:dyDescent="0.25">
      <c r="A2383" s="54" t="s">
        <v>317</v>
      </c>
      <c r="B2383" s="54" t="s">
        <v>428</v>
      </c>
      <c r="C2383" s="54" t="s">
        <v>263</v>
      </c>
      <c r="D2383" s="54" t="s">
        <v>429</v>
      </c>
      <c r="E2383" s="54" t="s">
        <v>10907</v>
      </c>
      <c r="F2383" s="71">
        <v>44472</v>
      </c>
      <c r="G2383" s="72">
        <v>88.48</v>
      </c>
      <c r="H2383" s="72">
        <v>7480.98</v>
      </c>
      <c r="I2383" s="54" t="s">
        <v>265</v>
      </c>
      <c r="J2383" s="54" t="s">
        <v>321</v>
      </c>
      <c r="K2383" s="54" t="s">
        <v>10908</v>
      </c>
      <c r="L2383" s="54" t="s">
        <v>10909</v>
      </c>
      <c r="M2383" s="54" t="s">
        <v>10907</v>
      </c>
      <c r="N2383" s="54" t="s">
        <v>256</v>
      </c>
      <c r="O2383" s="54" t="s">
        <v>256</v>
      </c>
      <c r="P2383" s="54" t="s">
        <v>267</v>
      </c>
      <c r="Q2383" s="54" t="s">
        <v>256</v>
      </c>
      <c r="R2383" s="54" t="s">
        <v>431</v>
      </c>
      <c r="S2383" s="71"/>
      <c r="T2383" s="54" t="s">
        <v>256</v>
      </c>
      <c r="U2383" s="71">
        <v>44472</v>
      </c>
      <c r="V2383" s="54" t="s">
        <v>256</v>
      </c>
      <c r="W2383" t="str">
        <f t="shared" si="37"/>
        <v>Oct-21</v>
      </c>
    </row>
    <row r="2384" spans="1:23" x14ac:dyDescent="0.25">
      <c r="A2384" s="54" t="s">
        <v>317</v>
      </c>
      <c r="B2384" s="54" t="s">
        <v>428</v>
      </c>
      <c r="C2384" s="54" t="s">
        <v>263</v>
      </c>
      <c r="D2384" s="54" t="s">
        <v>429</v>
      </c>
      <c r="E2384" s="54" t="s">
        <v>10910</v>
      </c>
      <c r="F2384" s="71">
        <v>44475</v>
      </c>
      <c r="G2384" s="72">
        <v>197.34</v>
      </c>
      <c r="H2384" s="72">
        <v>16685.099999999999</v>
      </c>
      <c r="I2384" s="54" t="s">
        <v>265</v>
      </c>
      <c r="J2384" s="54" t="s">
        <v>321</v>
      </c>
      <c r="K2384" s="54" t="s">
        <v>10911</v>
      </c>
      <c r="L2384" s="54" t="s">
        <v>10912</v>
      </c>
      <c r="M2384" s="54" t="s">
        <v>10910</v>
      </c>
      <c r="N2384" s="54" t="s">
        <v>256</v>
      </c>
      <c r="O2384" s="54" t="s">
        <v>256</v>
      </c>
      <c r="P2384" s="54" t="s">
        <v>267</v>
      </c>
      <c r="Q2384" s="54" t="s">
        <v>256</v>
      </c>
      <c r="R2384" s="54" t="s">
        <v>431</v>
      </c>
      <c r="S2384" s="71"/>
      <c r="T2384" s="54" t="s">
        <v>256</v>
      </c>
      <c r="U2384" s="71">
        <v>44475</v>
      </c>
      <c r="V2384" s="54" t="s">
        <v>256</v>
      </c>
      <c r="W2384" t="str">
        <f t="shared" si="37"/>
        <v>Oct-21</v>
      </c>
    </row>
    <row r="2385" spans="1:23" x14ac:dyDescent="0.25">
      <c r="A2385" s="54" t="s">
        <v>317</v>
      </c>
      <c r="B2385" s="54" t="s">
        <v>428</v>
      </c>
      <c r="C2385" s="54" t="s">
        <v>263</v>
      </c>
      <c r="D2385" s="54" t="s">
        <v>429</v>
      </c>
      <c r="E2385" s="54" t="s">
        <v>10913</v>
      </c>
      <c r="F2385" s="71">
        <v>44486</v>
      </c>
      <c r="G2385" s="72">
        <v>570.58000000000004</v>
      </c>
      <c r="H2385" s="72">
        <v>48242.54</v>
      </c>
      <c r="I2385" s="54" t="s">
        <v>265</v>
      </c>
      <c r="J2385" s="54" t="s">
        <v>321</v>
      </c>
      <c r="K2385" s="54" t="s">
        <v>10914</v>
      </c>
      <c r="L2385" s="54" t="s">
        <v>10915</v>
      </c>
      <c r="M2385" s="54" t="s">
        <v>10913</v>
      </c>
      <c r="N2385" s="54" t="s">
        <v>256</v>
      </c>
      <c r="O2385" s="54" t="s">
        <v>256</v>
      </c>
      <c r="P2385" s="54" t="s">
        <v>267</v>
      </c>
      <c r="Q2385" s="54" t="s">
        <v>256</v>
      </c>
      <c r="R2385" s="54" t="s">
        <v>431</v>
      </c>
      <c r="S2385" s="71"/>
      <c r="T2385" s="54" t="s">
        <v>256</v>
      </c>
      <c r="U2385" s="71">
        <v>44486</v>
      </c>
      <c r="V2385" s="54" t="s">
        <v>256</v>
      </c>
      <c r="W2385" t="str">
        <f t="shared" si="37"/>
        <v>Oct-21</v>
      </c>
    </row>
    <row r="2386" spans="1:23" x14ac:dyDescent="0.25">
      <c r="A2386" s="54" t="s">
        <v>317</v>
      </c>
      <c r="B2386" s="54" t="s">
        <v>428</v>
      </c>
      <c r="C2386" s="54" t="s">
        <v>263</v>
      </c>
      <c r="D2386" s="54" t="s">
        <v>429</v>
      </c>
      <c r="E2386" s="54" t="s">
        <v>10916</v>
      </c>
      <c r="F2386" s="71">
        <v>44486</v>
      </c>
      <c r="G2386" s="72">
        <v>493.24</v>
      </c>
      <c r="H2386" s="72">
        <v>41703.440000000002</v>
      </c>
      <c r="I2386" s="54" t="s">
        <v>265</v>
      </c>
      <c r="J2386" s="54" t="s">
        <v>321</v>
      </c>
      <c r="K2386" s="54" t="s">
        <v>10917</v>
      </c>
      <c r="L2386" s="54" t="s">
        <v>10918</v>
      </c>
      <c r="M2386" s="54" t="s">
        <v>10916</v>
      </c>
      <c r="N2386" s="54" t="s">
        <v>256</v>
      </c>
      <c r="O2386" s="54" t="s">
        <v>256</v>
      </c>
      <c r="P2386" s="54" t="s">
        <v>267</v>
      </c>
      <c r="Q2386" s="54" t="s">
        <v>256</v>
      </c>
      <c r="R2386" s="54" t="s">
        <v>431</v>
      </c>
      <c r="S2386" s="71"/>
      <c r="T2386" s="54" t="s">
        <v>256</v>
      </c>
      <c r="U2386" s="71">
        <v>44486</v>
      </c>
      <c r="V2386" s="54" t="s">
        <v>256</v>
      </c>
      <c r="W2386" t="str">
        <f t="shared" si="37"/>
        <v>Oct-21</v>
      </c>
    </row>
    <row r="2387" spans="1:23" x14ac:dyDescent="0.25">
      <c r="A2387" s="54" t="s">
        <v>317</v>
      </c>
      <c r="B2387" s="54" t="s">
        <v>428</v>
      </c>
      <c r="C2387" s="54" t="s">
        <v>263</v>
      </c>
      <c r="D2387" s="54" t="s">
        <v>429</v>
      </c>
      <c r="E2387" s="54" t="s">
        <v>10919</v>
      </c>
      <c r="F2387" s="71">
        <v>44486</v>
      </c>
      <c r="G2387" s="72">
        <v>648.83000000000004</v>
      </c>
      <c r="H2387" s="72">
        <v>54858.58</v>
      </c>
      <c r="I2387" s="54" t="s">
        <v>265</v>
      </c>
      <c r="J2387" s="54" t="s">
        <v>321</v>
      </c>
      <c r="K2387" s="54" t="s">
        <v>10920</v>
      </c>
      <c r="L2387" s="54" t="s">
        <v>10921</v>
      </c>
      <c r="M2387" s="54" t="s">
        <v>10919</v>
      </c>
      <c r="N2387" s="54" t="s">
        <v>256</v>
      </c>
      <c r="O2387" s="54" t="s">
        <v>256</v>
      </c>
      <c r="P2387" s="54" t="s">
        <v>267</v>
      </c>
      <c r="Q2387" s="54" t="s">
        <v>256</v>
      </c>
      <c r="R2387" s="54" t="s">
        <v>431</v>
      </c>
      <c r="S2387" s="71"/>
      <c r="T2387" s="54" t="s">
        <v>256</v>
      </c>
      <c r="U2387" s="71">
        <v>44486</v>
      </c>
      <c r="V2387" s="54" t="s">
        <v>256</v>
      </c>
      <c r="W2387" t="str">
        <f t="shared" si="37"/>
        <v>Oct-21</v>
      </c>
    </row>
    <row r="2388" spans="1:23" x14ac:dyDescent="0.25">
      <c r="A2388" s="54" t="s">
        <v>317</v>
      </c>
      <c r="B2388" s="54" t="s">
        <v>428</v>
      </c>
      <c r="C2388" s="54" t="s">
        <v>263</v>
      </c>
      <c r="D2388" s="54" t="s">
        <v>429</v>
      </c>
      <c r="E2388" s="54" t="s">
        <v>10922</v>
      </c>
      <c r="F2388" s="71">
        <v>44486</v>
      </c>
      <c r="G2388" s="72">
        <v>50.2</v>
      </c>
      <c r="H2388" s="72">
        <v>4244.41</v>
      </c>
      <c r="I2388" s="54" t="s">
        <v>265</v>
      </c>
      <c r="J2388" s="54" t="s">
        <v>321</v>
      </c>
      <c r="K2388" s="54" t="s">
        <v>10923</v>
      </c>
      <c r="L2388" s="54" t="s">
        <v>10924</v>
      </c>
      <c r="M2388" s="54" t="s">
        <v>10922</v>
      </c>
      <c r="N2388" s="54" t="s">
        <v>256</v>
      </c>
      <c r="O2388" s="54" t="s">
        <v>256</v>
      </c>
      <c r="P2388" s="54" t="s">
        <v>267</v>
      </c>
      <c r="Q2388" s="54" t="s">
        <v>256</v>
      </c>
      <c r="R2388" s="54" t="s">
        <v>431</v>
      </c>
      <c r="S2388" s="71"/>
      <c r="T2388" s="54" t="s">
        <v>256</v>
      </c>
      <c r="U2388" s="71">
        <v>44486</v>
      </c>
      <c r="V2388" s="54" t="s">
        <v>256</v>
      </c>
      <c r="W2388" t="str">
        <f t="shared" si="37"/>
        <v>Oct-21</v>
      </c>
    </row>
    <row r="2389" spans="1:23" x14ac:dyDescent="0.25">
      <c r="A2389" s="54" t="s">
        <v>317</v>
      </c>
      <c r="B2389" s="54" t="s">
        <v>428</v>
      </c>
      <c r="C2389" s="54" t="s">
        <v>263</v>
      </c>
      <c r="D2389" s="54" t="s">
        <v>429</v>
      </c>
      <c r="E2389" s="54" t="s">
        <v>10925</v>
      </c>
      <c r="F2389" s="71">
        <v>44486</v>
      </c>
      <c r="G2389" s="72">
        <v>403.93</v>
      </c>
      <c r="H2389" s="72">
        <v>34152.28</v>
      </c>
      <c r="I2389" s="54" t="s">
        <v>265</v>
      </c>
      <c r="J2389" s="54" t="s">
        <v>321</v>
      </c>
      <c r="K2389" s="54" t="s">
        <v>10926</v>
      </c>
      <c r="L2389" s="54" t="s">
        <v>10927</v>
      </c>
      <c r="M2389" s="54" t="s">
        <v>10925</v>
      </c>
      <c r="N2389" s="54" t="s">
        <v>256</v>
      </c>
      <c r="O2389" s="54" t="s">
        <v>256</v>
      </c>
      <c r="P2389" s="54" t="s">
        <v>267</v>
      </c>
      <c r="Q2389" s="54" t="s">
        <v>256</v>
      </c>
      <c r="R2389" s="54" t="s">
        <v>431</v>
      </c>
      <c r="S2389" s="71"/>
      <c r="T2389" s="54" t="s">
        <v>256</v>
      </c>
      <c r="U2389" s="71">
        <v>44486</v>
      </c>
      <c r="V2389" s="54" t="s">
        <v>256</v>
      </c>
      <c r="W2389" t="str">
        <f t="shared" si="37"/>
        <v>Oct-21</v>
      </c>
    </row>
    <row r="2390" spans="1:23" x14ac:dyDescent="0.25">
      <c r="A2390" s="54" t="s">
        <v>317</v>
      </c>
      <c r="B2390" s="54" t="s">
        <v>428</v>
      </c>
      <c r="C2390" s="54" t="s">
        <v>263</v>
      </c>
      <c r="D2390" s="54" t="s">
        <v>429</v>
      </c>
      <c r="E2390" s="54" t="s">
        <v>10928</v>
      </c>
      <c r="F2390" s="71">
        <v>44486</v>
      </c>
      <c r="G2390" s="72">
        <v>479.83</v>
      </c>
      <c r="H2390" s="72">
        <v>40569.629999999997</v>
      </c>
      <c r="I2390" s="54" t="s">
        <v>265</v>
      </c>
      <c r="J2390" s="54" t="s">
        <v>321</v>
      </c>
      <c r="K2390" s="54" t="s">
        <v>10929</v>
      </c>
      <c r="L2390" s="54" t="s">
        <v>10930</v>
      </c>
      <c r="M2390" s="54" t="s">
        <v>10928</v>
      </c>
      <c r="N2390" s="54" t="s">
        <v>256</v>
      </c>
      <c r="O2390" s="54" t="s">
        <v>256</v>
      </c>
      <c r="P2390" s="54" t="s">
        <v>267</v>
      </c>
      <c r="Q2390" s="54" t="s">
        <v>256</v>
      </c>
      <c r="R2390" s="54" t="s">
        <v>431</v>
      </c>
      <c r="S2390" s="71"/>
      <c r="T2390" s="54" t="s">
        <v>256</v>
      </c>
      <c r="U2390" s="71">
        <v>44486</v>
      </c>
      <c r="V2390" s="54" t="s">
        <v>256</v>
      </c>
      <c r="W2390" t="str">
        <f t="shared" si="37"/>
        <v>Oct-21</v>
      </c>
    </row>
    <row r="2391" spans="1:23" x14ac:dyDescent="0.25">
      <c r="A2391" s="54" t="s">
        <v>317</v>
      </c>
      <c r="B2391" s="54" t="s">
        <v>428</v>
      </c>
      <c r="C2391" s="54" t="s">
        <v>263</v>
      </c>
      <c r="D2391" s="54" t="s">
        <v>429</v>
      </c>
      <c r="E2391" s="54" t="s">
        <v>10931</v>
      </c>
      <c r="F2391" s="71">
        <v>44486</v>
      </c>
      <c r="G2391" s="72">
        <v>830.77</v>
      </c>
      <c r="H2391" s="72">
        <v>70241.600000000006</v>
      </c>
      <c r="I2391" s="54" t="s">
        <v>265</v>
      </c>
      <c r="J2391" s="54" t="s">
        <v>321</v>
      </c>
      <c r="K2391" s="54" t="s">
        <v>10932</v>
      </c>
      <c r="L2391" s="54" t="s">
        <v>10933</v>
      </c>
      <c r="M2391" s="54" t="s">
        <v>10931</v>
      </c>
      <c r="N2391" s="54" t="s">
        <v>256</v>
      </c>
      <c r="O2391" s="54" t="s">
        <v>256</v>
      </c>
      <c r="P2391" s="54" t="s">
        <v>267</v>
      </c>
      <c r="Q2391" s="54" t="s">
        <v>256</v>
      </c>
      <c r="R2391" s="54" t="s">
        <v>431</v>
      </c>
      <c r="S2391" s="71"/>
      <c r="T2391" s="54" t="s">
        <v>256</v>
      </c>
      <c r="U2391" s="71">
        <v>44486</v>
      </c>
      <c r="V2391" s="54" t="s">
        <v>256</v>
      </c>
      <c r="W2391" t="str">
        <f t="shared" si="37"/>
        <v>Oct-21</v>
      </c>
    </row>
    <row r="2392" spans="1:23" x14ac:dyDescent="0.25">
      <c r="A2392" s="54" t="s">
        <v>317</v>
      </c>
      <c r="B2392" s="54" t="s">
        <v>428</v>
      </c>
      <c r="C2392" s="54" t="s">
        <v>263</v>
      </c>
      <c r="D2392" s="54" t="s">
        <v>429</v>
      </c>
      <c r="E2392" s="54" t="s">
        <v>10934</v>
      </c>
      <c r="F2392" s="71">
        <v>44486</v>
      </c>
      <c r="G2392" s="72">
        <v>84.24</v>
      </c>
      <c r="H2392" s="72">
        <v>7122.49</v>
      </c>
      <c r="I2392" s="54" t="s">
        <v>265</v>
      </c>
      <c r="J2392" s="54" t="s">
        <v>321</v>
      </c>
      <c r="K2392" s="54" t="s">
        <v>10935</v>
      </c>
      <c r="L2392" s="54" t="s">
        <v>10936</v>
      </c>
      <c r="M2392" s="54" t="s">
        <v>10934</v>
      </c>
      <c r="N2392" s="54" t="s">
        <v>256</v>
      </c>
      <c r="O2392" s="54" t="s">
        <v>256</v>
      </c>
      <c r="P2392" s="54" t="s">
        <v>267</v>
      </c>
      <c r="Q2392" s="54" t="s">
        <v>256</v>
      </c>
      <c r="R2392" s="54" t="s">
        <v>431</v>
      </c>
      <c r="S2392" s="71"/>
      <c r="T2392" s="54" t="s">
        <v>256</v>
      </c>
      <c r="U2392" s="71">
        <v>44486</v>
      </c>
      <c r="V2392" s="54" t="s">
        <v>256</v>
      </c>
      <c r="W2392" t="str">
        <f t="shared" si="37"/>
        <v>Oct-21</v>
      </c>
    </row>
    <row r="2393" spans="1:23" x14ac:dyDescent="0.25">
      <c r="A2393" s="54" t="s">
        <v>317</v>
      </c>
      <c r="B2393" s="54" t="s">
        <v>428</v>
      </c>
      <c r="C2393" s="54" t="s">
        <v>263</v>
      </c>
      <c r="D2393" s="54" t="s">
        <v>429</v>
      </c>
      <c r="E2393" s="54" t="s">
        <v>10937</v>
      </c>
      <c r="F2393" s="71">
        <v>44494</v>
      </c>
      <c r="G2393" s="72">
        <v>2167.48</v>
      </c>
      <c r="H2393" s="72">
        <v>183260.43</v>
      </c>
      <c r="I2393" s="54" t="s">
        <v>265</v>
      </c>
      <c r="J2393" s="54" t="s">
        <v>321</v>
      </c>
      <c r="K2393" s="54" t="s">
        <v>10938</v>
      </c>
      <c r="L2393" s="54" t="s">
        <v>10939</v>
      </c>
      <c r="M2393" s="54" t="s">
        <v>10937</v>
      </c>
      <c r="N2393" s="54" t="s">
        <v>256</v>
      </c>
      <c r="O2393" s="54" t="s">
        <v>256</v>
      </c>
      <c r="P2393" s="54" t="s">
        <v>267</v>
      </c>
      <c r="Q2393" s="54" t="s">
        <v>256</v>
      </c>
      <c r="R2393" s="54" t="s">
        <v>431</v>
      </c>
      <c r="S2393" s="71"/>
      <c r="T2393" s="54" t="s">
        <v>256</v>
      </c>
      <c r="U2393" s="71">
        <v>44494</v>
      </c>
      <c r="V2393" s="54" t="s">
        <v>256</v>
      </c>
      <c r="W2393" t="str">
        <f t="shared" si="37"/>
        <v>Oct-21</v>
      </c>
    </row>
    <row r="2394" spans="1:23" x14ac:dyDescent="0.25">
      <c r="A2394" s="54" t="s">
        <v>317</v>
      </c>
      <c r="B2394" s="54" t="s">
        <v>428</v>
      </c>
      <c r="C2394" s="54" t="s">
        <v>263</v>
      </c>
      <c r="D2394" s="54" t="s">
        <v>429</v>
      </c>
      <c r="E2394" s="54" t="s">
        <v>10940</v>
      </c>
      <c r="F2394" s="71">
        <v>44494</v>
      </c>
      <c r="G2394" s="72">
        <v>2681.74</v>
      </c>
      <c r="H2394" s="72">
        <v>226741.12</v>
      </c>
      <c r="I2394" s="54" t="s">
        <v>265</v>
      </c>
      <c r="J2394" s="54" t="s">
        <v>321</v>
      </c>
      <c r="K2394" s="54" t="s">
        <v>10941</v>
      </c>
      <c r="L2394" s="54" t="s">
        <v>10942</v>
      </c>
      <c r="M2394" s="54" t="s">
        <v>10940</v>
      </c>
      <c r="N2394" s="54" t="s">
        <v>256</v>
      </c>
      <c r="O2394" s="54" t="s">
        <v>256</v>
      </c>
      <c r="P2394" s="54" t="s">
        <v>267</v>
      </c>
      <c r="Q2394" s="54" t="s">
        <v>256</v>
      </c>
      <c r="R2394" s="54" t="s">
        <v>431</v>
      </c>
      <c r="S2394" s="71"/>
      <c r="T2394" s="54" t="s">
        <v>256</v>
      </c>
      <c r="U2394" s="71">
        <v>44494</v>
      </c>
      <c r="V2394" s="54" t="s">
        <v>256</v>
      </c>
      <c r="W2394" t="str">
        <f t="shared" si="37"/>
        <v>Oct-21</v>
      </c>
    </row>
    <row r="2395" spans="1:23" x14ac:dyDescent="0.25">
      <c r="A2395" s="54" t="s">
        <v>317</v>
      </c>
      <c r="B2395" s="54" t="s">
        <v>428</v>
      </c>
      <c r="C2395" s="54" t="s">
        <v>263</v>
      </c>
      <c r="D2395" s="54" t="s">
        <v>429</v>
      </c>
      <c r="E2395" s="54" t="s">
        <v>10943</v>
      </c>
      <c r="F2395" s="71">
        <v>44494</v>
      </c>
      <c r="G2395" s="72">
        <v>968.24</v>
      </c>
      <c r="H2395" s="72">
        <v>81864.69</v>
      </c>
      <c r="I2395" s="54" t="s">
        <v>265</v>
      </c>
      <c r="J2395" s="54" t="s">
        <v>321</v>
      </c>
      <c r="K2395" s="54" t="s">
        <v>10944</v>
      </c>
      <c r="L2395" s="54" t="s">
        <v>10945</v>
      </c>
      <c r="M2395" s="54" t="s">
        <v>10943</v>
      </c>
      <c r="N2395" s="54" t="s">
        <v>256</v>
      </c>
      <c r="O2395" s="54" t="s">
        <v>256</v>
      </c>
      <c r="P2395" s="54" t="s">
        <v>267</v>
      </c>
      <c r="Q2395" s="54" t="s">
        <v>256</v>
      </c>
      <c r="R2395" s="54" t="s">
        <v>431</v>
      </c>
      <c r="S2395" s="71"/>
      <c r="T2395" s="54" t="s">
        <v>256</v>
      </c>
      <c r="U2395" s="71">
        <v>44494</v>
      </c>
      <c r="V2395" s="54" t="s">
        <v>256</v>
      </c>
      <c r="W2395" t="str">
        <f t="shared" si="37"/>
        <v>Oct-21</v>
      </c>
    </row>
    <row r="2396" spans="1:23" x14ac:dyDescent="0.25">
      <c r="A2396" s="54" t="s">
        <v>317</v>
      </c>
      <c r="B2396" s="54" t="s">
        <v>428</v>
      </c>
      <c r="C2396" s="54" t="s">
        <v>263</v>
      </c>
      <c r="D2396" s="54" t="s">
        <v>429</v>
      </c>
      <c r="E2396" s="54" t="s">
        <v>10946</v>
      </c>
      <c r="F2396" s="71">
        <v>44494</v>
      </c>
      <c r="G2396" s="72">
        <v>5.32</v>
      </c>
      <c r="H2396" s="72">
        <v>449.81</v>
      </c>
      <c r="I2396" s="54" t="s">
        <v>265</v>
      </c>
      <c r="J2396" s="54" t="s">
        <v>321</v>
      </c>
      <c r="K2396" s="54" t="s">
        <v>10947</v>
      </c>
      <c r="L2396" s="54" t="s">
        <v>10948</v>
      </c>
      <c r="M2396" s="54" t="s">
        <v>10946</v>
      </c>
      <c r="N2396" s="54" t="s">
        <v>256</v>
      </c>
      <c r="O2396" s="54" t="s">
        <v>256</v>
      </c>
      <c r="P2396" s="54" t="s">
        <v>267</v>
      </c>
      <c r="Q2396" s="54" t="s">
        <v>256</v>
      </c>
      <c r="R2396" s="54" t="s">
        <v>431</v>
      </c>
      <c r="S2396" s="71"/>
      <c r="T2396" s="54" t="s">
        <v>256</v>
      </c>
      <c r="U2396" s="71">
        <v>44494</v>
      </c>
      <c r="V2396" s="54" t="s">
        <v>256</v>
      </c>
      <c r="W2396" t="str">
        <f t="shared" si="37"/>
        <v>Oct-21</v>
      </c>
    </row>
    <row r="2397" spans="1:23" x14ac:dyDescent="0.25">
      <c r="A2397" s="54" t="s">
        <v>317</v>
      </c>
      <c r="B2397" s="54" t="s">
        <v>428</v>
      </c>
      <c r="C2397" s="54" t="s">
        <v>263</v>
      </c>
      <c r="D2397" s="54" t="s">
        <v>429</v>
      </c>
      <c r="E2397" s="54" t="s">
        <v>10949</v>
      </c>
      <c r="F2397" s="71">
        <v>44500</v>
      </c>
      <c r="G2397" s="72">
        <v>26.85</v>
      </c>
      <c r="H2397" s="72">
        <v>2270.17</v>
      </c>
      <c r="I2397" s="54" t="s">
        <v>265</v>
      </c>
      <c r="J2397" s="54" t="s">
        <v>321</v>
      </c>
      <c r="K2397" s="54" t="s">
        <v>10950</v>
      </c>
      <c r="L2397" s="54" t="s">
        <v>10951</v>
      </c>
      <c r="M2397" s="54" t="s">
        <v>10949</v>
      </c>
      <c r="N2397" s="54" t="s">
        <v>256</v>
      </c>
      <c r="O2397" s="54" t="s">
        <v>256</v>
      </c>
      <c r="P2397" s="54" t="s">
        <v>267</v>
      </c>
      <c r="Q2397" s="54" t="s">
        <v>256</v>
      </c>
      <c r="R2397" s="54" t="s">
        <v>431</v>
      </c>
      <c r="S2397" s="71"/>
      <c r="T2397" s="54" t="s">
        <v>256</v>
      </c>
      <c r="U2397" s="71">
        <v>44500</v>
      </c>
      <c r="V2397" s="54" t="s">
        <v>256</v>
      </c>
      <c r="W2397" t="str">
        <f t="shared" si="37"/>
        <v>Oct-21</v>
      </c>
    </row>
    <row r="2398" spans="1:23" x14ac:dyDescent="0.25">
      <c r="A2398" s="54" t="s">
        <v>317</v>
      </c>
      <c r="B2398" s="54" t="s">
        <v>428</v>
      </c>
      <c r="C2398" s="54" t="s">
        <v>263</v>
      </c>
      <c r="D2398" s="54" t="s">
        <v>429</v>
      </c>
      <c r="E2398" s="54" t="s">
        <v>10952</v>
      </c>
      <c r="F2398" s="71">
        <v>44500</v>
      </c>
      <c r="G2398" s="72">
        <v>166.3</v>
      </c>
      <c r="H2398" s="72">
        <v>14060.67</v>
      </c>
      <c r="I2398" s="54" t="s">
        <v>265</v>
      </c>
      <c r="J2398" s="54" t="s">
        <v>321</v>
      </c>
      <c r="K2398" s="54" t="s">
        <v>10953</v>
      </c>
      <c r="L2398" s="54" t="s">
        <v>10954</v>
      </c>
      <c r="M2398" s="54" t="s">
        <v>10952</v>
      </c>
      <c r="N2398" s="54" t="s">
        <v>256</v>
      </c>
      <c r="O2398" s="54" t="s">
        <v>256</v>
      </c>
      <c r="P2398" s="54" t="s">
        <v>267</v>
      </c>
      <c r="Q2398" s="54" t="s">
        <v>256</v>
      </c>
      <c r="R2398" s="54" t="s">
        <v>431</v>
      </c>
      <c r="S2398" s="71"/>
      <c r="T2398" s="54" t="s">
        <v>256</v>
      </c>
      <c r="U2398" s="71">
        <v>44500</v>
      </c>
      <c r="V2398" s="54" t="s">
        <v>256</v>
      </c>
      <c r="W2398" t="str">
        <f t="shared" si="37"/>
        <v>Oct-21</v>
      </c>
    </row>
    <row r="2399" spans="1:23" x14ac:dyDescent="0.25">
      <c r="A2399" s="54" t="s">
        <v>317</v>
      </c>
      <c r="B2399" s="54" t="s">
        <v>428</v>
      </c>
      <c r="C2399" s="54" t="s">
        <v>263</v>
      </c>
      <c r="D2399" s="54" t="s">
        <v>429</v>
      </c>
      <c r="E2399" s="54" t="s">
        <v>10955</v>
      </c>
      <c r="F2399" s="71">
        <v>44476</v>
      </c>
      <c r="G2399" s="72">
        <v>91.15</v>
      </c>
      <c r="H2399" s="72">
        <v>7706.73</v>
      </c>
      <c r="I2399" s="54" t="s">
        <v>265</v>
      </c>
      <c r="J2399" s="54" t="s">
        <v>321</v>
      </c>
      <c r="K2399" s="54" t="s">
        <v>10956</v>
      </c>
      <c r="L2399" s="54" t="s">
        <v>10957</v>
      </c>
      <c r="M2399" s="54" t="s">
        <v>10955</v>
      </c>
      <c r="N2399" s="54" t="s">
        <v>256</v>
      </c>
      <c r="O2399" s="54" t="s">
        <v>256</v>
      </c>
      <c r="P2399" s="54" t="s">
        <v>267</v>
      </c>
      <c r="Q2399" s="54" t="s">
        <v>256</v>
      </c>
      <c r="R2399" s="54" t="s">
        <v>431</v>
      </c>
      <c r="S2399" s="71"/>
      <c r="T2399" s="54" t="s">
        <v>256</v>
      </c>
      <c r="U2399" s="71">
        <v>44476</v>
      </c>
      <c r="V2399" s="54" t="s">
        <v>256</v>
      </c>
      <c r="W2399" t="str">
        <f t="shared" si="37"/>
        <v>Oct-21</v>
      </c>
    </row>
    <row r="2400" spans="1:23" x14ac:dyDescent="0.25">
      <c r="A2400" s="54" t="s">
        <v>317</v>
      </c>
      <c r="B2400" s="54" t="s">
        <v>428</v>
      </c>
      <c r="C2400" s="54" t="s">
        <v>263</v>
      </c>
      <c r="D2400" s="54" t="s">
        <v>429</v>
      </c>
      <c r="E2400" s="54" t="s">
        <v>10958</v>
      </c>
      <c r="F2400" s="71">
        <v>44476</v>
      </c>
      <c r="G2400" s="72">
        <v>225.85</v>
      </c>
      <c r="H2400" s="72">
        <v>19095.62</v>
      </c>
      <c r="I2400" s="54" t="s">
        <v>265</v>
      </c>
      <c r="J2400" s="54" t="s">
        <v>321</v>
      </c>
      <c r="K2400" s="54" t="s">
        <v>10959</v>
      </c>
      <c r="L2400" s="54" t="s">
        <v>10960</v>
      </c>
      <c r="M2400" s="54" t="s">
        <v>10958</v>
      </c>
      <c r="N2400" s="54" t="s">
        <v>256</v>
      </c>
      <c r="O2400" s="54" t="s">
        <v>256</v>
      </c>
      <c r="P2400" s="54" t="s">
        <v>267</v>
      </c>
      <c r="Q2400" s="54" t="s">
        <v>256</v>
      </c>
      <c r="R2400" s="54" t="s">
        <v>431</v>
      </c>
      <c r="S2400" s="71"/>
      <c r="T2400" s="54" t="s">
        <v>256</v>
      </c>
      <c r="U2400" s="71">
        <v>44476</v>
      </c>
      <c r="V2400" s="54" t="s">
        <v>256</v>
      </c>
      <c r="W2400" t="str">
        <f t="shared" si="37"/>
        <v>Oct-21</v>
      </c>
    </row>
    <row r="2401" spans="1:23" x14ac:dyDescent="0.25">
      <c r="A2401" s="54" t="s">
        <v>317</v>
      </c>
      <c r="B2401" s="54" t="s">
        <v>428</v>
      </c>
      <c r="C2401" s="54" t="s">
        <v>263</v>
      </c>
      <c r="D2401" s="54" t="s">
        <v>429</v>
      </c>
      <c r="E2401" s="54" t="s">
        <v>10961</v>
      </c>
      <c r="F2401" s="71">
        <v>44475</v>
      </c>
      <c r="G2401" s="72">
        <v>569.79999999999995</v>
      </c>
      <c r="H2401" s="72">
        <v>48176.59</v>
      </c>
      <c r="I2401" s="54" t="s">
        <v>265</v>
      </c>
      <c r="J2401" s="54" t="s">
        <v>321</v>
      </c>
      <c r="K2401" s="54" t="s">
        <v>10962</v>
      </c>
      <c r="L2401" s="54" t="s">
        <v>10963</v>
      </c>
      <c r="M2401" s="54" t="s">
        <v>10961</v>
      </c>
      <c r="N2401" s="54" t="s">
        <v>256</v>
      </c>
      <c r="O2401" s="54" t="s">
        <v>256</v>
      </c>
      <c r="P2401" s="54" t="s">
        <v>267</v>
      </c>
      <c r="Q2401" s="54" t="s">
        <v>256</v>
      </c>
      <c r="R2401" s="54" t="s">
        <v>431</v>
      </c>
      <c r="S2401" s="71"/>
      <c r="T2401" s="54" t="s">
        <v>256</v>
      </c>
      <c r="U2401" s="71">
        <v>44475</v>
      </c>
      <c r="V2401" s="54" t="s">
        <v>256</v>
      </c>
      <c r="W2401" t="str">
        <f t="shared" si="37"/>
        <v>Oct-21</v>
      </c>
    </row>
    <row r="2402" spans="1:23" x14ac:dyDescent="0.25">
      <c r="A2402" s="54" t="s">
        <v>317</v>
      </c>
      <c r="B2402" s="54" t="s">
        <v>428</v>
      </c>
      <c r="C2402" s="54" t="s">
        <v>263</v>
      </c>
      <c r="D2402" s="54" t="s">
        <v>429</v>
      </c>
      <c r="E2402" s="54" t="s">
        <v>10964</v>
      </c>
      <c r="F2402" s="71">
        <v>44476</v>
      </c>
      <c r="G2402" s="72">
        <v>254.15</v>
      </c>
      <c r="H2402" s="72">
        <v>21488.38</v>
      </c>
      <c r="I2402" s="54" t="s">
        <v>265</v>
      </c>
      <c r="J2402" s="54" t="s">
        <v>321</v>
      </c>
      <c r="K2402" s="54" t="s">
        <v>10965</v>
      </c>
      <c r="L2402" s="54" t="s">
        <v>10966</v>
      </c>
      <c r="M2402" s="54" t="s">
        <v>10964</v>
      </c>
      <c r="N2402" s="54" t="s">
        <v>256</v>
      </c>
      <c r="O2402" s="54" t="s">
        <v>256</v>
      </c>
      <c r="P2402" s="54" t="s">
        <v>267</v>
      </c>
      <c r="Q2402" s="54" t="s">
        <v>256</v>
      </c>
      <c r="R2402" s="54" t="s">
        <v>431</v>
      </c>
      <c r="S2402" s="71"/>
      <c r="T2402" s="54" t="s">
        <v>256</v>
      </c>
      <c r="U2402" s="71">
        <v>44476</v>
      </c>
      <c r="V2402" s="54" t="s">
        <v>256</v>
      </c>
      <c r="W2402" t="str">
        <f t="shared" si="37"/>
        <v>Oct-21</v>
      </c>
    </row>
    <row r="2403" spans="1:23" x14ac:dyDescent="0.25">
      <c r="A2403" s="54" t="s">
        <v>317</v>
      </c>
      <c r="B2403" s="54" t="s">
        <v>428</v>
      </c>
      <c r="C2403" s="54" t="s">
        <v>263</v>
      </c>
      <c r="D2403" s="54" t="s">
        <v>429</v>
      </c>
      <c r="E2403" s="54" t="s">
        <v>10967</v>
      </c>
      <c r="F2403" s="71">
        <v>44475</v>
      </c>
      <c r="G2403" s="72">
        <v>471.12</v>
      </c>
      <c r="H2403" s="72">
        <v>39833.199999999997</v>
      </c>
      <c r="I2403" s="54" t="s">
        <v>265</v>
      </c>
      <c r="J2403" s="54" t="s">
        <v>321</v>
      </c>
      <c r="K2403" s="54" t="s">
        <v>10968</v>
      </c>
      <c r="L2403" s="54" t="s">
        <v>10969</v>
      </c>
      <c r="M2403" s="54" t="s">
        <v>10967</v>
      </c>
      <c r="N2403" s="54" t="s">
        <v>256</v>
      </c>
      <c r="O2403" s="54" t="s">
        <v>256</v>
      </c>
      <c r="P2403" s="54" t="s">
        <v>267</v>
      </c>
      <c r="Q2403" s="54" t="s">
        <v>256</v>
      </c>
      <c r="R2403" s="54" t="s">
        <v>431</v>
      </c>
      <c r="S2403" s="71"/>
      <c r="T2403" s="54" t="s">
        <v>256</v>
      </c>
      <c r="U2403" s="71">
        <v>44475</v>
      </c>
      <c r="V2403" s="54" t="s">
        <v>256</v>
      </c>
      <c r="W2403" t="str">
        <f t="shared" si="37"/>
        <v>Oct-21</v>
      </c>
    </row>
    <row r="2404" spans="1:23" x14ac:dyDescent="0.25">
      <c r="A2404" s="54" t="s">
        <v>317</v>
      </c>
      <c r="B2404" s="54" t="s">
        <v>428</v>
      </c>
      <c r="C2404" s="54" t="s">
        <v>263</v>
      </c>
      <c r="D2404" s="54" t="s">
        <v>429</v>
      </c>
      <c r="E2404" s="54" t="s">
        <v>10970</v>
      </c>
      <c r="F2404" s="71">
        <v>44476</v>
      </c>
      <c r="G2404" s="72">
        <v>1446.48</v>
      </c>
      <c r="H2404" s="72">
        <v>122299.88</v>
      </c>
      <c r="I2404" s="54" t="s">
        <v>265</v>
      </c>
      <c r="J2404" s="54" t="s">
        <v>321</v>
      </c>
      <c r="K2404" s="54" t="s">
        <v>10971</v>
      </c>
      <c r="L2404" s="54" t="s">
        <v>10972</v>
      </c>
      <c r="M2404" s="54" t="s">
        <v>10970</v>
      </c>
      <c r="N2404" s="54" t="s">
        <v>256</v>
      </c>
      <c r="O2404" s="54" t="s">
        <v>256</v>
      </c>
      <c r="P2404" s="54" t="s">
        <v>267</v>
      </c>
      <c r="Q2404" s="54" t="s">
        <v>256</v>
      </c>
      <c r="R2404" s="54" t="s">
        <v>431</v>
      </c>
      <c r="S2404" s="71"/>
      <c r="T2404" s="54" t="s">
        <v>256</v>
      </c>
      <c r="U2404" s="71">
        <v>44476</v>
      </c>
      <c r="V2404" s="54" t="s">
        <v>256</v>
      </c>
      <c r="W2404" t="str">
        <f t="shared" si="37"/>
        <v>Oct-21</v>
      </c>
    </row>
    <row r="2405" spans="1:23" x14ac:dyDescent="0.25">
      <c r="A2405" s="54" t="s">
        <v>317</v>
      </c>
      <c r="B2405" s="54" t="s">
        <v>428</v>
      </c>
      <c r="C2405" s="54" t="s">
        <v>263</v>
      </c>
      <c r="D2405" s="54" t="s">
        <v>429</v>
      </c>
      <c r="E2405" s="54" t="s">
        <v>10973</v>
      </c>
      <c r="F2405" s="71">
        <v>44476</v>
      </c>
      <c r="G2405" s="72">
        <v>351.12</v>
      </c>
      <c r="H2405" s="72">
        <v>29687.200000000001</v>
      </c>
      <c r="I2405" s="54" t="s">
        <v>265</v>
      </c>
      <c r="J2405" s="54" t="s">
        <v>321</v>
      </c>
      <c r="K2405" s="54" t="s">
        <v>10974</v>
      </c>
      <c r="L2405" s="54" t="s">
        <v>10975</v>
      </c>
      <c r="M2405" s="54" t="s">
        <v>10973</v>
      </c>
      <c r="N2405" s="54" t="s">
        <v>256</v>
      </c>
      <c r="O2405" s="54" t="s">
        <v>256</v>
      </c>
      <c r="P2405" s="54" t="s">
        <v>267</v>
      </c>
      <c r="Q2405" s="54" t="s">
        <v>256</v>
      </c>
      <c r="R2405" s="54" t="s">
        <v>431</v>
      </c>
      <c r="S2405" s="71"/>
      <c r="T2405" s="54" t="s">
        <v>256</v>
      </c>
      <c r="U2405" s="71">
        <v>44476</v>
      </c>
      <c r="V2405" s="54" t="s">
        <v>256</v>
      </c>
      <c r="W2405" t="str">
        <f t="shared" si="37"/>
        <v>Oct-21</v>
      </c>
    </row>
    <row r="2406" spans="1:23" x14ac:dyDescent="0.25">
      <c r="A2406" s="54" t="s">
        <v>317</v>
      </c>
      <c r="B2406" s="54" t="s">
        <v>428</v>
      </c>
      <c r="C2406" s="54" t="s">
        <v>263</v>
      </c>
      <c r="D2406" s="54" t="s">
        <v>429</v>
      </c>
      <c r="E2406" s="54" t="s">
        <v>10976</v>
      </c>
      <c r="F2406" s="71">
        <v>44476</v>
      </c>
      <c r="G2406" s="72">
        <v>246.62</v>
      </c>
      <c r="H2406" s="72">
        <v>20851.72</v>
      </c>
      <c r="I2406" s="54" t="s">
        <v>265</v>
      </c>
      <c r="J2406" s="54" t="s">
        <v>321</v>
      </c>
      <c r="K2406" s="54" t="s">
        <v>10977</v>
      </c>
      <c r="L2406" s="54" t="s">
        <v>10978</v>
      </c>
      <c r="M2406" s="54" t="s">
        <v>10976</v>
      </c>
      <c r="N2406" s="54" t="s">
        <v>256</v>
      </c>
      <c r="O2406" s="54" t="s">
        <v>256</v>
      </c>
      <c r="P2406" s="54" t="s">
        <v>267</v>
      </c>
      <c r="Q2406" s="54" t="s">
        <v>256</v>
      </c>
      <c r="R2406" s="54" t="s">
        <v>431</v>
      </c>
      <c r="S2406" s="71"/>
      <c r="T2406" s="54" t="s">
        <v>256</v>
      </c>
      <c r="U2406" s="71">
        <v>44476</v>
      </c>
      <c r="V2406" s="54" t="s">
        <v>256</v>
      </c>
      <c r="W2406" t="str">
        <f t="shared" si="37"/>
        <v>Oct-21</v>
      </c>
    </row>
    <row r="2407" spans="1:23" x14ac:dyDescent="0.25">
      <c r="A2407" s="54" t="s">
        <v>317</v>
      </c>
      <c r="B2407" s="54" t="s">
        <v>428</v>
      </c>
      <c r="C2407" s="54" t="s">
        <v>263</v>
      </c>
      <c r="D2407" s="54" t="s">
        <v>429</v>
      </c>
      <c r="E2407" s="54" t="s">
        <v>10979</v>
      </c>
      <c r="F2407" s="71">
        <v>44476</v>
      </c>
      <c r="G2407" s="72">
        <v>788.17</v>
      </c>
      <c r="H2407" s="72">
        <v>66639.77</v>
      </c>
      <c r="I2407" s="54" t="s">
        <v>265</v>
      </c>
      <c r="J2407" s="54" t="s">
        <v>321</v>
      </c>
      <c r="K2407" s="54" t="s">
        <v>10980</v>
      </c>
      <c r="L2407" s="54" t="s">
        <v>10981</v>
      </c>
      <c r="M2407" s="54" t="s">
        <v>10979</v>
      </c>
      <c r="N2407" s="54" t="s">
        <v>256</v>
      </c>
      <c r="O2407" s="54" t="s">
        <v>256</v>
      </c>
      <c r="P2407" s="54" t="s">
        <v>267</v>
      </c>
      <c r="Q2407" s="54" t="s">
        <v>256</v>
      </c>
      <c r="R2407" s="54" t="s">
        <v>431</v>
      </c>
      <c r="S2407" s="71"/>
      <c r="T2407" s="54" t="s">
        <v>256</v>
      </c>
      <c r="U2407" s="71">
        <v>44476</v>
      </c>
      <c r="V2407" s="54" t="s">
        <v>256</v>
      </c>
      <c r="W2407" t="str">
        <f t="shared" si="37"/>
        <v>Oct-21</v>
      </c>
    </row>
    <row r="2408" spans="1:23" x14ac:dyDescent="0.25">
      <c r="A2408" s="54" t="s">
        <v>317</v>
      </c>
      <c r="B2408" s="54" t="s">
        <v>428</v>
      </c>
      <c r="C2408" s="54" t="s">
        <v>263</v>
      </c>
      <c r="D2408" s="54" t="s">
        <v>429</v>
      </c>
      <c r="E2408" s="54" t="s">
        <v>10982</v>
      </c>
      <c r="F2408" s="71">
        <v>44476</v>
      </c>
      <c r="G2408" s="72">
        <v>255.42</v>
      </c>
      <c r="H2408" s="72">
        <v>21595.759999999998</v>
      </c>
      <c r="I2408" s="54" t="s">
        <v>265</v>
      </c>
      <c r="J2408" s="54" t="s">
        <v>321</v>
      </c>
      <c r="K2408" s="54" t="s">
        <v>10983</v>
      </c>
      <c r="L2408" s="54" t="s">
        <v>10984</v>
      </c>
      <c r="M2408" s="54" t="s">
        <v>10982</v>
      </c>
      <c r="N2408" s="54" t="s">
        <v>256</v>
      </c>
      <c r="O2408" s="54" t="s">
        <v>256</v>
      </c>
      <c r="P2408" s="54" t="s">
        <v>267</v>
      </c>
      <c r="Q2408" s="54" t="s">
        <v>256</v>
      </c>
      <c r="R2408" s="54" t="s">
        <v>431</v>
      </c>
      <c r="S2408" s="71"/>
      <c r="T2408" s="54" t="s">
        <v>256</v>
      </c>
      <c r="U2408" s="71">
        <v>44476</v>
      </c>
      <c r="V2408" s="54" t="s">
        <v>256</v>
      </c>
      <c r="W2408" t="str">
        <f t="shared" si="37"/>
        <v>Oct-21</v>
      </c>
    </row>
    <row r="2409" spans="1:23" x14ac:dyDescent="0.25">
      <c r="A2409" s="54" t="s">
        <v>317</v>
      </c>
      <c r="B2409" s="54" t="s">
        <v>428</v>
      </c>
      <c r="C2409" s="54" t="s">
        <v>263</v>
      </c>
      <c r="D2409" s="54" t="s">
        <v>429</v>
      </c>
      <c r="E2409" s="54" t="s">
        <v>10985</v>
      </c>
      <c r="F2409" s="71">
        <v>44476</v>
      </c>
      <c r="G2409" s="72">
        <v>419.81</v>
      </c>
      <c r="H2409" s="72">
        <v>35494.94</v>
      </c>
      <c r="I2409" s="54" t="s">
        <v>265</v>
      </c>
      <c r="J2409" s="54" t="s">
        <v>321</v>
      </c>
      <c r="K2409" s="54" t="s">
        <v>10986</v>
      </c>
      <c r="L2409" s="54" t="s">
        <v>10987</v>
      </c>
      <c r="M2409" s="54" t="s">
        <v>10985</v>
      </c>
      <c r="N2409" s="54" t="s">
        <v>256</v>
      </c>
      <c r="O2409" s="54" t="s">
        <v>256</v>
      </c>
      <c r="P2409" s="54" t="s">
        <v>267</v>
      </c>
      <c r="Q2409" s="54" t="s">
        <v>256</v>
      </c>
      <c r="R2409" s="54" t="s">
        <v>431</v>
      </c>
      <c r="S2409" s="71"/>
      <c r="T2409" s="54" t="s">
        <v>256</v>
      </c>
      <c r="U2409" s="71">
        <v>44476</v>
      </c>
      <c r="V2409" s="54" t="s">
        <v>256</v>
      </c>
      <c r="W2409" t="str">
        <f t="shared" si="37"/>
        <v>Oct-21</v>
      </c>
    </row>
    <row r="2410" spans="1:23" x14ac:dyDescent="0.25">
      <c r="A2410" s="54" t="s">
        <v>317</v>
      </c>
      <c r="B2410" s="54" t="s">
        <v>428</v>
      </c>
      <c r="C2410" s="54" t="s">
        <v>263</v>
      </c>
      <c r="D2410" s="54" t="s">
        <v>429</v>
      </c>
      <c r="E2410" s="54" t="s">
        <v>10988</v>
      </c>
      <c r="F2410" s="71">
        <v>44476</v>
      </c>
      <c r="G2410" s="72">
        <v>14.63</v>
      </c>
      <c r="H2410" s="72">
        <v>1236.97</v>
      </c>
      <c r="I2410" s="54" t="s">
        <v>265</v>
      </c>
      <c r="J2410" s="54" t="s">
        <v>321</v>
      </c>
      <c r="K2410" s="54" t="s">
        <v>10989</v>
      </c>
      <c r="L2410" s="54" t="s">
        <v>10990</v>
      </c>
      <c r="M2410" s="54" t="s">
        <v>10988</v>
      </c>
      <c r="N2410" s="54" t="s">
        <v>256</v>
      </c>
      <c r="O2410" s="54" t="s">
        <v>256</v>
      </c>
      <c r="P2410" s="54" t="s">
        <v>267</v>
      </c>
      <c r="Q2410" s="54" t="s">
        <v>256</v>
      </c>
      <c r="R2410" s="54" t="s">
        <v>431</v>
      </c>
      <c r="S2410" s="71"/>
      <c r="T2410" s="54" t="s">
        <v>256</v>
      </c>
      <c r="U2410" s="71">
        <v>44476</v>
      </c>
      <c r="V2410" s="54" t="s">
        <v>256</v>
      </c>
      <c r="W2410" t="str">
        <f t="shared" si="37"/>
        <v>Oct-21</v>
      </c>
    </row>
    <row r="2411" spans="1:23" x14ac:dyDescent="0.25">
      <c r="A2411" s="54" t="s">
        <v>317</v>
      </c>
      <c r="B2411" s="54" t="s">
        <v>428</v>
      </c>
      <c r="C2411" s="54" t="s">
        <v>263</v>
      </c>
      <c r="D2411" s="54" t="s">
        <v>429</v>
      </c>
      <c r="E2411" s="54" t="s">
        <v>10991</v>
      </c>
      <c r="F2411" s="71">
        <v>44475</v>
      </c>
      <c r="G2411" s="72">
        <v>50.83</v>
      </c>
      <c r="H2411" s="72">
        <v>4297.68</v>
      </c>
      <c r="I2411" s="54" t="s">
        <v>265</v>
      </c>
      <c r="J2411" s="54" t="s">
        <v>321</v>
      </c>
      <c r="K2411" s="54" t="s">
        <v>10992</v>
      </c>
      <c r="L2411" s="54" t="s">
        <v>10993</v>
      </c>
      <c r="M2411" s="54" t="s">
        <v>10991</v>
      </c>
      <c r="N2411" s="54" t="s">
        <v>256</v>
      </c>
      <c r="O2411" s="54" t="s">
        <v>256</v>
      </c>
      <c r="P2411" s="54" t="s">
        <v>267</v>
      </c>
      <c r="Q2411" s="54" t="s">
        <v>256</v>
      </c>
      <c r="R2411" s="54" t="s">
        <v>431</v>
      </c>
      <c r="S2411" s="71"/>
      <c r="T2411" s="54" t="s">
        <v>256</v>
      </c>
      <c r="U2411" s="71">
        <v>44475</v>
      </c>
      <c r="V2411" s="54" t="s">
        <v>256</v>
      </c>
      <c r="W2411" t="str">
        <f t="shared" si="37"/>
        <v>Oct-21</v>
      </c>
    </row>
    <row r="2412" spans="1:23" x14ac:dyDescent="0.25">
      <c r="A2412" s="54" t="s">
        <v>317</v>
      </c>
      <c r="B2412" s="54" t="s">
        <v>428</v>
      </c>
      <c r="C2412" s="54" t="s">
        <v>263</v>
      </c>
      <c r="D2412" s="54" t="s">
        <v>429</v>
      </c>
      <c r="E2412" s="54" t="s">
        <v>10994</v>
      </c>
      <c r="F2412" s="71">
        <v>44476</v>
      </c>
      <c r="G2412" s="72">
        <v>248.71</v>
      </c>
      <c r="H2412" s="72">
        <v>21028.43</v>
      </c>
      <c r="I2412" s="54" t="s">
        <v>265</v>
      </c>
      <c r="J2412" s="54" t="s">
        <v>321</v>
      </c>
      <c r="K2412" s="54" t="s">
        <v>10995</v>
      </c>
      <c r="L2412" s="54" t="s">
        <v>10996</v>
      </c>
      <c r="M2412" s="54" t="s">
        <v>10994</v>
      </c>
      <c r="N2412" s="54" t="s">
        <v>256</v>
      </c>
      <c r="O2412" s="54" t="s">
        <v>256</v>
      </c>
      <c r="P2412" s="54" t="s">
        <v>267</v>
      </c>
      <c r="Q2412" s="54" t="s">
        <v>256</v>
      </c>
      <c r="R2412" s="54" t="s">
        <v>431</v>
      </c>
      <c r="S2412" s="71"/>
      <c r="T2412" s="54" t="s">
        <v>256</v>
      </c>
      <c r="U2412" s="71">
        <v>44476</v>
      </c>
      <c r="V2412" s="54" t="s">
        <v>256</v>
      </c>
      <c r="W2412" t="str">
        <f t="shared" si="37"/>
        <v>Oct-21</v>
      </c>
    </row>
    <row r="2413" spans="1:23" x14ac:dyDescent="0.25">
      <c r="A2413" s="54" t="s">
        <v>317</v>
      </c>
      <c r="B2413" s="54" t="s">
        <v>428</v>
      </c>
      <c r="C2413" s="54" t="s">
        <v>263</v>
      </c>
      <c r="D2413" s="54" t="s">
        <v>429</v>
      </c>
      <c r="E2413" s="54" t="s">
        <v>10997</v>
      </c>
      <c r="F2413" s="71">
        <v>44476</v>
      </c>
      <c r="G2413" s="72">
        <v>121.22</v>
      </c>
      <c r="H2413" s="72">
        <v>10249.15</v>
      </c>
      <c r="I2413" s="54" t="s">
        <v>265</v>
      </c>
      <c r="J2413" s="54" t="s">
        <v>321</v>
      </c>
      <c r="K2413" s="54" t="s">
        <v>10998</v>
      </c>
      <c r="L2413" s="54" t="s">
        <v>10999</v>
      </c>
      <c r="M2413" s="54" t="s">
        <v>10997</v>
      </c>
      <c r="N2413" s="54" t="s">
        <v>256</v>
      </c>
      <c r="O2413" s="54" t="s">
        <v>256</v>
      </c>
      <c r="P2413" s="54" t="s">
        <v>267</v>
      </c>
      <c r="Q2413" s="54" t="s">
        <v>256</v>
      </c>
      <c r="R2413" s="54" t="s">
        <v>431</v>
      </c>
      <c r="S2413" s="71"/>
      <c r="T2413" s="54" t="s">
        <v>256</v>
      </c>
      <c r="U2413" s="71">
        <v>44476</v>
      </c>
      <c r="V2413" s="54" t="s">
        <v>256</v>
      </c>
      <c r="W2413" t="str">
        <f t="shared" si="37"/>
        <v>Oct-21</v>
      </c>
    </row>
    <row r="2414" spans="1:23" x14ac:dyDescent="0.25">
      <c r="A2414" s="54" t="s">
        <v>317</v>
      </c>
      <c r="B2414" s="54" t="s">
        <v>428</v>
      </c>
      <c r="C2414" s="54" t="s">
        <v>263</v>
      </c>
      <c r="D2414" s="54" t="s">
        <v>429</v>
      </c>
      <c r="E2414" s="54" t="s">
        <v>11000</v>
      </c>
      <c r="F2414" s="71">
        <v>44476</v>
      </c>
      <c r="G2414" s="72">
        <v>33.44</v>
      </c>
      <c r="H2414" s="72">
        <v>2827.35</v>
      </c>
      <c r="I2414" s="54" t="s">
        <v>265</v>
      </c>
      <c r="J2414" s="54" t="s">
        <v>321</v>
      </c>
      <c r="K2414" s="54" t="s">
        <v>11001</v>
      </c>
      <c r="L2414" s="54" t="s">
        <v>11002</v>
      </c>
      <c r="M2414" s="54" t="s">
        <v>11000</v>
      </c>
      <c r="N2414" s="54" t="s">
        <v>256</v>
      </c>
      <c r="O2414" s="54" t="s">
        <v>256</v>
      </c>
      <c r="P2414" s="54" t="s">
        <v>267</v>
      </c>
      <c r="Q2414" s="54" t="s">
        <v>256</v>
      </c>
      <c r="R2414" s="54" t="s">
        <v>431</v>
      </c>
      <c r="S2414" s="71"/>
      <c r="T2414" s="54" t="s">
        <v>256</v>
      </c>
      <c r="U2414" s="71">
        <v>44476</v>
      </c>
      <c r="V2414" s="54" t="s">
        <v>256</v>
      </c>
      <c r="W2414" t="str">
        <f t="shared" si="37"/>
        <v>Oct-21</v>
      </c>
    </row>
    <row r="2415" spans="1:23" x14ac:dyDescent="0.25">
      <c r="A2415" s="54" t="s">
        <v>317</v>
      </c>
      <c r="B2415" s="54" t="s">
        <v>428</v>
      </c>
      <c r="C2415" s="54" t="s">
        <v>263</v>
      </c>
      <c r="D2415" s="54" t="s">
        <v>429</v>
      </c>
      <c r="E2415" s="54" t="s">
        <v>11003</v>
      </c>
      <c r="F2415" s="71">
        <v>44482</v>
      </c>
      <c r="G2415" s="72">
        <v>1602.11</v>
      </c>
      <c r="H2415" s="72">
        <v>135458.4</v>
      </c>
      <c r="I2415" s="54" t="s">
        <v>265</v>
      </c>
      <c r="J2415" s="54" t="s">
        <v>321</v>
      </c>
      <c r="K2415" s="54" t="s">
        <v>11004</v>
      </c>
      <c r="L2415" s="54" t="s">
        <v>11005</v>
      </c>
      <c r="M2415" s="54" t="s">
        <v>11003</v>
      </c>
      <c r="N2415" s="54" t="s">
        <v>256</v>
      </c>
      <c r="O2415" s="54" t="s">
        <v>256</v>
      </c>
      <c r="P2415" s="54" t="s">
        <v>267</v>
      </c>
      <c r="Q2415" s="54" t="s">
        <v>256</v>
      </c>
      <c r="R2415" s="54" t="s">
        <v>431</v>
      </c>
      <c r="S2415" s="71"/>
      <c r="T2415" s="54" t="s">
        <v>256</v>
      </c>
      <c r="U2415" s="71">
        <v>44482</v>
      </c>
      <c r="V2415" s="54" t="s">
        <v>256</v>
      </c>
      <c r="W2415" t="str">
        <f t="shared" si="37"/>
        <v>Oct-21</v>
      </c>
    </row>
    <row r="2416" spans="1:23" x14ac:dyDescent="0.25">
      <c r="A2416" s="54" t="s">
        <v>317</v>
      </c>
      <c r="B2416" s="54" t="s">
        <v>428</v>
      </c>
      <c r="C2416" s="54" t="s">
        <v>263</v>
      </c>
      <c r="D2416" s="54" t="s">
        <v>429</v>
      </c>
      <c r="E2416" s="54" t="s">
        <v>11006</v>
      </c>
      <c r="F2416" s="71">
        <v>44494</v>
      </c>
      <c r="G2416" s="72">
        <v>200.64</v>
      </c>
      <c r="H2416" s="72">
        <v>16964.11</v>
      </c>
      <c r="I2416" s="54" t="s">
        <v>265</v>
      </c>
      <c r="J2416" s="54" t="s">
        <v>321</v>
      </c>
      <c r="K2416" s="54" t="s">
        <v>11007</v>
      </c>
      <c r="L2416" s="54" t="s">
        <v>11008</v>
      </c>
      <c r="M2416" s="54" t="s">
        <v>11006</v>
      </c>
      <c r="N2416" s="54" t="s">
        <v>256</v>
      </c>
      <c r="O2416" s="54" t="s">
        <v>256</v>
      </c>
      <c r="P2416" s="54" t="s">
        <v>267</v>
      </c>
      <c r="Q2416" s="54" t="s">
        <v>256</v>
      </c>
      <c r="R2416" s="54" t="s">
        <v>431</v>
      </c>
      <c r="S2416" s="71"/>
      <c r="T2416" s="54" t="s">
        <v>256</v>
      </c>
      <c r="U2416" s="71">
        <v>44494</v>
      </c>
      <c r="V2416" s="54" t="s">
        <v>256</v>
      </c>
      <c r="W2416" t="str">
        <f t="shared" si="37"/>
        <v>Oct-21</v>
      </c>
    </row>
    <row r="2417" spans="1:23" x14ac:dyDescent="0.25">
      <c r="A2417" s="54" t="s">
        <v>317</v>
      </c>
      <c r="B2417" s="54" t="s">
        <v>428</v>
      </c>
      <c r="C2417" s="54" t="s">
        <v>263</v>
      </c>
      <c r="D2417" s="54" t="s">
        <v>429</v>
      </c>
      <c r="E2417" s="54" t="s">
        <v>11009</v>
      </c>
      <c r="F2417" s="71">
        <v>44494</v>
      </c>
      <c r="G2417" s="72">
        <v>59.8</v>
      </c>
      <c r="H2417" s="72">
        <v>5056.09</v>
      </c>
      <c r="I2417" s="54" t="s">
        <v>265</v>
      </c>
      <c r="J2417" s="54" t="s">
        <v>321</v>
      </c>
      <c r="K2417" s="54" t="s">
        <v>11010</v>
      </c>
      <c r="L2417" s="54" t="s">
        <v>11011</v>
      </c>
      <c r="M2417" s="54" t="s">
        <v>11009</v>
      </c>
      <c r="N2417" s="54" t="s">
        <v>256</v>
      </c>
      <c r="O2417" s="54" t="s">
        <v>256</v>
      </c>
      <c r="P2417" s="54" t="s">
        <v>267</v>
      </c>
      <c r="Q2417" s="54" t="s">
        <v>256</v>
      </c>
      <c r="R2417" s="54" t="s">
        <v>431</v>
      </c>
      <c r="S2417" s="71"/>
      <c r="T2417" s="54" t="s">
        <v>256</v>
      </c>
      <c r="U2417" s="71">
        <v>44494</v>
      </c>
      <c r="V2417" s="54" t="s">
        <v>256</v>
      </c>
      <c r="W2417" t="str">
        <f t="shared" si="37"/>
        <v>Oct-21</v>
      </c>
    </row>
    <row r="2418" spans="1:23" x14ac:dyDescent="0.25">
      <c r="A2418" s="54" t="s">
        <v>317</v>
      </c>
      <c r="B2418" s="54" t="s">
        <v>428</v>
      </c>
      <c r="C2418" s="54" t="s">
        <v>263</v>
      </c>
      <c r="D2418" s="54" t="s">
        <v>429</v>
      </c>
      <c r="E2418" s="54" t="s">
        <v>11012</v>
      </c>
      <c r="F2418" s="71">
        <v>44482</v>
      </c>
      <c r="G2418" s="72">
        <v>536.51</v>
      </c>
      <c r="H2418" s="72">
        <v>45361.919999999998</v>
      </c>
      <c r="I2418" s="54" t="s">
        <v>265</v>
      </c>
      <c r="J2418" s="54" t="s">
        <v>321</v>
      </c>
      <c r="K2418" s="54" t="s">
        <v>11013</v>
      </c>
      <c r="L2418" s="54" t="s">
        <v>11014</v>
      </c>
      <c r="M2418" s="54" t="s">
        <v>11012</v>
      </c>
      <c r="N2418" s="54" t="s">
        <v>256</v>
      </c>
      <c r="O2418" s="54" t="s">
        <v>256</v>
      </c>
      <c r="P2418" s="54" t="s">
        <v>267</v>
      </c>
      <c r="Q2418" s="54" t="s">
        <v>256</v>
      </c>
      <c r="R2418" s="54" t="s">
        <v>431</v>
      </c>
      <c r="S2418" s="71"/>
      <c r="T2418" s="54" t="s">
        <v>256</v>
      </c>
      <c r="U2418" s="71">
        <v>44482</v>
      </c>
      <c r="V2418" s="54" t="s">
        <v>256</v>
      </c>
      <c r="W2418" t="str">
        <f t="shared" si="37"/>
        <v>Oct-21</v>
      </c>
    </row>
    <row r="2419" spans="1:23" x14ac:dyDescent="0.25">
      <c r="A2419" s="54" t="s">
        <v>317</v>
      </c>
      <c r="B2419" s="54" t="s">
        <v>428</v>
      </c>
      <c r="C2419" s="54" t="s">
        <v>263</v>
      </c>
      <c r="D2419" s="54" t="s">
        <v>429</v>
      </c>
      <c r="E2419" s="54" t="s">
        <v>11015</v>
      </c>
      <c r="F2419" s="71">
        <v>44482</v>
      </c>
      <c r="G2419" s="72">
        <v>2.09</v>
      </c>
      <c r="H2419" s="72">
        <v>176.71</v>
      </c>
      <c r="I2419" s="54" t="s">
        <v>265</v>
      </c>
      <c r="J2419" s="54" t="s">
        <v>321</v>
      </c>
      <c r="K2419" s="54" t="s">
        <v>11016</v>
      </c>
      <c r="L2419" s="54" t="s">
        <v>11017</v>
      </c>
      <c r="M2419" s="54" t="s">
        <v>11015</v>
      </c>
      <c r="N2419" s="54" t="s">
        <v>256</v>
      </c>
      <c r="O2419" s="54" t="s">
        <v>256</v>
      </c>
      <c r="P2419" s="54" t="s">
        <v>267</v>
      </c>
      <c r="Q2419" s="54" t="s">
        <v>256</v>
      </c>
      <c r="R2419" s="54" t="s">
        <v>431</v>
      </c>
      <c r="S2419" s="71"/>
      <c r="T2419" s="54" t="s">
        <v>256</v>
      </c>
      <c r="U2419" s="71">
        <v>44482</v>
      </c>
      <c r="V2419" s="54" t="s">
        <v>256</v>
      </c>
      <c r="W2419" t="str">
        <f t="shared" si="37"/>
        <v>Oct-21</v>
      </c>
    </row>
    <row r="2420" spans="1:23" x14ac:dyDescent="0.25">
      <c r="A2420" s="54" t="s">
        <v>317</v>
      </c>
      <c r="B2420" s="54" t="s">
        <v>428</v>
      </c>
      <c r="C2420" s="54" t="s">
        <v>263</v>
      </c>
      <c r="D2420" s="54" t="s">
        <v>429</v>
      </c>
      <c r="E2420" s="54" t="s">
        <v>11018</v>
      </c>
      <c r="F2420" s="71">
        <v>44482</v>
      </c>
      <c r="G2420" s="72">
        <v>4.18</v>
      </c>
      <c r="H2420" s="72">
        <v>353.42</v>
      </c>
      <c r="I2420" s="54" t="s">
        <v>265</v>
      </c>
      <c r="J2420" s="54" t="s">
        <v>321</v>
      </c>
      <c r="K2420" s="54" t="s">
        <v>11019</v>
      </c>
      <c r="L2420" s="54" t="s">
        <v>11020</v>
      </c>
      <c r="M2420" s="54" t="s">
        <v>11018</v>
      </c>
      <c r="N2420" s="54" t="s">
        <v>256</v>
      </c>
      <c r="O2420" s="54" t="s">
        <v>256</v>
      </c>
      <c r="P2420" s="54" t="s">
        <v>267</v>
      </c>
      <c r="Q2420" s="54" t="s">
        <v>256</v>
      </c>
      <c r="R2420" s="54" t="s">
        <v>431</v>
      </c>
      <c r="S2420" s="71"/>
      <c r="T2420" s="54" t="s">
        <v>256</v>
      </c>
      <c r="U2420" s="71">
        <v>44482</v>
      </c>
      <c r="V2420" s="54" t="s">
        <v>256</v>
      </c>
      <c r="W2420" t="str">
        <f t="shared" si="37"/>
        <v>Oct-21</v>
      </c>
    </row>
    <row r="2421" spans="1:23" x14ac:dyDescent="0.25">
      <c r="A2421" s="54" t="s">
        <v>317</v>
      </c>
      <c r="B2421" s="54" t="s">
        <v>428</v>
      </c>
      <c r="C2421" s="54" t="s">
        <v>263</v>
      </c>
      <c r="D2421" s="54" t="s">
        <v>429</v>
      </c>
      <c r="E2421" s="54" t="s">
        <v>11021</v>
      </c>
      <c r="F2421" s="71">
        <v>44482</v>
      </c>
      <c r="G2421" s="72">
        <v>26.65</v>
      </c>
      <c r="H2421" s="72">
        <v>2253.2600000000002</v>
      </c>
      <c r="I2421" s="54" t="s">
        <v>265</v>
      </c>
      <c r="J2421" s="54" t="s">
        <v>321</v>
      </c>
      <c r="K2421" s="54" t="s">
        <v>11022</v>
      </c>
      <c r="L2421" s="54" t="s">
        <v>11023</v>
      </c>
      <c r="M2421" s="54" t="s">
        <v>11021</v>
      </c>
      <c r="N2421" s="54" t="s">
        <v>256</v>
      </c>
      <c r="O2421" s="54" t="s">
        <v>256</v>
      </c>
      <c r="P2421" s="54" t="s">
        <v>267</v>
      </c>
      <c r="Q2421" s="54" t="s">
        <v>256</v>
      </c>
      <c r="R2421" s="54" t="s">
        <v>431</v>
      </c>
      <c r="S2421" s="71"/>
      <c r="T2421" s="54" t="s">
        <v>256</v>
      </c>
      <c r="U2421" s="71">
        <v>44482</v>
      </c>
      <c r="V2421" s="54" t="s">
        <v>256</v>
      </c>
      <c r="W2421" t="str">
        <f t="shared" si="37"/>
        <v>Oct-21</v>
      </c>
    </row>
    <row r="2422" spans="1:23" x14ac:dyDescent="0.25">
      <c r="A2422" s="54" t="s">
        <v>317</v>
      </c>
      <c r="B2422" s="54" t="s">
        <v>428</v>
      </c>
      <c r="C2422" s="54" t="s">
        <v>263</v>
      </c>
      <c r="D2422" s="54" t="s">
        <v>429</v>
      </c>
      <c r="E2422" s="54" t="s">
        <v>11024</v>
      </c>
      <c r="F2422" s="71">
        <v>44482</v>
      </c>
      <c r="G2422" s="72">
        <v>11.96</v>
      </c>
      <c r="H2422" s="72">
        <v>1011.22</v>
      </c>
      <c r="I2422" s="54" t="s">
        <v>265</v>
      </c>
      <c r="J2422" s="54" t="s">
        <v>321</v>
      </c>
      <c r="K2422" s="54" t="s">
        <v>11025</v>
      </c>
      <c r="L2422" s="54" t="s">
        <v>11026</v>
      </c>
      <c r="M2422" s="54" t="s">
        <v>11024</v>
      </c>
      <c r="N2422" s="54" t="s">
        <v>256</v>
      </c>
      <c r="O2422" s="54" t="s">
        <v>256</v>
      </c>
      <c r="P2422" s="54" t="s">
        <v>267</v>
      </c>
      <c r="Q2422" s="54" t="s">
        <v>256</v>
      </c>
      <c r="R2422" s="54" t="s">
        <v>431</v>
      </c>
      <c r="S2422" s="71"/>
      <c r="T2422" s="54" t="s">
        <v>256</v>
      </c>
      <c r="U2422" s="71">
        <v>44482</v>
      </c>
      <c r="V2422" s="54" t="s">
        <v>256</v>
      </c>
      <c r="W2422" t="str">
        <f t="shared" si="37"/>
        <v>Oct-21</v>
      </c>
    </row>
    <row r="2423" spans="1:23" x14ac:dyDescent="0.25">
      <c r="A2423" s="54" t="s">
        <v>317</v>
      </c>
      <c r="B2423" s="54" t="s">
        <v>428</v>
      </c>
      <c r="C2423" s="54" t="s">
        <v>263</v>
      </c>
      <c r="D2423" s="54" t="s">
        <v>429</v>
      </c>
      <c r="E2423" s="54" t="s">
        <v>11027</v>
      </c>
      <c r="F2423" s="71">
        <v>44489</v>
      </c>
      <c r="G2423" s="72">
        <v>1072.3599999999999</v>
      </c>
      <c r="H2423" s="72">
        <v>90668.04</v>
      </c>
      <c r="I2423" s="54" t="s">
        <v>265</v>
      </c>
      <c r="J2423" s="54" t="s">
        <v>321</v>
      </c>
      <c r="K2423" s="54" t="s">
        <v>11028</v>
      </c>
      <c r="L2423" s="54" t="s">
        <v>11029</v>
      </c>
      <c r="M2423" s="54" t="s">
        <v>11027</v>
      </c>
      <c r="N2423" s="54" t="s">
        <v>256</v>
      </c>
      <c r="O2423" s="54" t="s">
        <v>256</v>
      </c>
      <c r="P2423" s="54" t="s">
        <v>267</v>
      </c>
      <c r="Q2423" s="54" t="s">
        <v>256</v>
      </c>
      <c r="R2423" s="54" t="s">
        <v>431</v>
      </c>
      <c r="S2423" s="71"/>
      <c r="T2423" s="54" t="s">
        <v>256</v>
      </c>
      <c r="U2423" s="71">
        <v>44489</v>
      </c>
      <c r="V2423" s="54" t="s">
        <v>256</v>
      </c>
      <c r="W2423" t="str">
        <f t="shared" si="37"/>
        <v>Oct-21</v>
      </c>
    </row>
    <row r="2424" spans="1:23" x14ac:dyDescent="0.25">
      <c r="A2424" s="54" t="s">
        <v>317</v>
      </c>
      <c r="B2424" s="54" t="s">
        <v>428</v>
      </c>
      <c r="C2424" s="54" t="s">
        <v>263</v>
      </c>
      <c r="D2424" s="54" t="s">
        <v>429</v>
      </c>
      <c r="E2424" s="54" t="s">
        <v>11030</v>
      </c>
      <c r="F2424" s="71">
        <v>44494</v>
      </c>
      <c r="G2424" s="72">
        <v>717.96</v>
      </c>
      <c r="H2424" s="72">
        <v>60703.519999999997</v>
      </c>
      <c r="I2424" s="54" t="s">
        <v>265</v>
      </c>
      <c r="J2424" s="54" t="s">
        <v>321</v>
      </c>
      <c r="K2424" s="54" t="s">
        <v>11031</v>
      </c>
      <c r="L2424" s="54" t="s">
        <v>11032</v>
      </c>
      <c r="M2424" s="54" t="s">
        <v>11030</v>
      </c>
      <c r="N2424" s="54" t="s">
        <v>256</v>
      </c>
      <c r="O2424" s="54" t="s">
        <v>256</v>
      </c>
      <c r="P2424" s="54" t="s">
        <v>267</v>
      </c>
      <c r="Q2424" s="54" t="s">
        <v>256</v>
      </c>
      <c r="R2424" s="54" t="s">
        <v>431</v>
      </c>
      <c r="S2424" s="71"/>
      <c r="T2424" s="54" t="s">
        <v>256</v>
      </c>
      <c r="U2424" s="71">
        <v>44494</v>
      </c>
      <c r="V2424" s="54" t="s">
        <v>256</v>
      </c>
      <c r="W2424" t="str">
        <f t="shared" si="37"/>
        <v>Oct-21</v>
      </c>
    </row>
    <row r="2425" spans="1:23" x14ac:dyDescent="0.25">
      <c r="A2425" s="54" t="s">
        <v>317</v>
      </c>
      <c r="B2425" s="54" t="s">
        <v>428</v>
      </c>
      <c r="C2425" s="54" t="s">
        <v>263</v>
      </c>
      <c r="D2425" s="54" t="s">
        <v>429</v>
      </c>
      <c r="E2425" s="54" t="s">
        <v>11033</v>
      </c>
      <c r="F2425" s="71">
        <v>44494</v>
      </c>
      <c r="G2425" s="72">
        <v>143.52000000000001</v>
      </c>
      <c r="H2425" s="72">
        <v>12134.62</v>
      </c>
      <c r="I2425" s="54" t="s">
        <v>265</v>
      </c>
      <c r="J2425" s="54" t="s">
        <v>321</v>
      </c>
      <c r="K2425" s="54" t="s">
        <v>11034</v>
      </c>
      <c r="L2425" s="54" t="s">
        <v>11035</v>
      </c>
      <c r="M2425" s="54" t="s">
        <v>11033</v>
      </c>
      <c r="N2425" s="54" t="s">
        <v>256</v>
      </c>
      <c r="O2425" s="54" t="s">
        <v>256</v>
      </c>
      <c r="P2425" s="54" t="s">
        <v>267</v>
      </c>
      <c r="Q2425" s="54" t="s">
        <v>256</v>
      </c>
      <c r="R2425" s="54" t="s">
        <v>431</v>
      </c>
      <c r="S2425" s="71"/>
      <c r="T2425" s="54" t="s">
        <v>256</v>
      </c>
      <c r="U2425" s="71">
        <v>44494</v>
      </c>
      <c r="V2425" s="54" t="s">
        <v>256</v>
      </c>
      <c r="W2425" t="str">
        <f t="shared" si="37"/>
        <v>Oct-21</v>
      </c>
    </row>
    <row r="2426" spans="1:23" x14ac:dyDescent="0.25">
      <c r="A2426" s="54" t="s">
        <v>317</v>
      </c>
      <c r="B2426" s="54" t="s">
        <v>428</v>
      </c>
      <c r="C2426" s="54" t="s">
        <v>263</v>
      </c>
      <c r="D2426" s="54" t="s">
        <v>429</v>
      </c>
      <c r="E2426" s="54" t="s">
        <v>11036</v>
      </c>
      <c r="F2426" s="71">
        <v>44494</v>
      </c>
      <c r="G2426" s="72">
        <v>313.95</v>
      </c>
      <c r="H2426" s="72">
        <v>26544.47</v>
      </c>
      <c r="I2426" s="54" t="s">
        <v>265</v>
      </c>
      <c r="J2426" s="54" t="s">
        <v>321</v>
      </c>
      <c r="K2426" s="54" t="s">
        <v>11037</v>
      </c>
      <c r="L2426" s="54" t="s">
        <v>11038</v>
      </c>
      <c r="M2426" s="54" t="s">
        <v>11036</v>
      </c>
      <c r="N2426" s="54" t="s">
        <v>256</v>
      </c>
      <c r="O2426" s="54" t="s">
        <v>256</v>
      </c>
      <c r="P2426" s="54" t="s">
        <v>267</v>
      </c>
      <c r="Q2426" s="54" t="s">
        <v>256</v>
      </c>
      <c r="R2426" s="54" t="s">
        <v>431</v>
      </c>
      <c r="S2426" s="71"/>
      <c r="T2426" s="54" t="s">
        <v>256</v>
      </c>
      <c r="U2426" s="71">
        <v>44494</v>
      </c>
      <c r="V2426" s="54" t="s">
        <v>256</v>
      </c>
      <c r="W2426" t="str">
        <f t="shared" si="37"/>
        <v>Oct-21</v>
      </c>
    </row>
    <row r="2427" spans="1:23" x14ac:dyDescent="0.25">
      <c r="A2427" s="54" t="s">
        <v>317</v>
      </c>
      <c r="B2427" s="54" t="s">
        <v>428</v>
      </c>
      <c r="C2427" s="54" t="s">
        <v>263</v>
      </c>
      <c r="D2427" s="54" t="s">
        <v>429</v>
      </c>
      <c r="E2427" s="54" t="s">
        <v>11039</v>
      </c>
      <c r="F2427" s="71">
        <v>44488</v>
      </c>
      <c r="G2427" s="72">
        <v>43.2</v>
      </c>
      <c r="H2427" s="72">
        <v>3652.56</v>
      </c>
      <c r="I2427" s="54" t="s">
        <v>265</v>
      </c>
      <c r="J2427" s="54" t="s">
        <v>321</v>
      </c>
      <c r="K2427" s="54" t="s">
        <v>11040</v>
      </c>
      <c r="L2427" s="54" t="s">
        <v>11041</v>
      </c>
      <c r="M2427" s="54" t="s">
        <v>11039</v>
      </c>
      <c r="N2427" s="54" t="s">
        <v>256</v>
      </c>
      <c r="O2427" s="54" t="s">
        <v>256</v>
      </c>
      <c r="P2427" s="54" t="s">
        <v>267</v>
      </c>
      <c r="Q2427" s="54" t="s">
        <v>256</v>
      </c>
      <c r="R2427" s="54" t="s">
        <v>431</v>
      </c>
      <c r="S2427" s="71"/>
      <c r="T2427" s="54" t="s">
        <v>256</v>
      </c>
      <c r="U2427" s="71">
        <v>44488</v>
      </c>
      <c r="V2427" s="54" t="s">
        <v>256</v>
      </c>
      <c r="W2427" t="str">
        <f t="shared" si="37"/>
        <v>Oct-21</v>
      </c>
    </row>
    <row r="2428" spans="1:23" x14ac:dyDescent="0.25">
      <c r="A2428" s="54" t="s">
        <v>317</v>
      </c>
      <c r="B2428" s="54" t="s">
        <v>428</v>
      </c>
      <c r="C2428" s="54" t="s">
        <v>263</v>
      </c>
      <c r="D2428" s="54" t="s">
        <v>429</v>
      </c>
      <c r="E2428" s="54" t="s">
        <v>11042</v>
      </c>
      <c r="F2428" s="71">
        <v>44487</v>
      </c>
      <c r="G2428" s="72">
        <v>207.48</v>
      </c>
      <c r="H2428" s="72">
        <v>17542.43</v>
      </c>
      <c r="I2428" s="54" t="s">
        <v>265</v>
      </c>
      <c r="J2428" s="54" t="s">
        <v>321</v>
      </c>
      <c r="K2428" s="54" t="s">
        <v>11043</v>
      </c>
      <c r="L2428" s="54" t="s">
        <v>11044</v>
      </c>
      <c r="M2428" s="54" t="s">
        <v>11042</v>
      </c>
      <c r="N2428" s="54" t="s">
        <v>256</v>
      </c>
      <c r="O2428" s="54" t="s">
        <v>256</v>
      </c>
      <c r="P2428" s="54" t="s">
        <v>267</v>
      </c>
      <c r="Q2428" s="54" t="s">
        <v>256</v>
      </c>
      <c r="R2428" s="54" t="s">
        <v>431</v>
      </c>
      <c r="S2428" s="71"/>
      <c r="T2428" s="54" t="s">
        <v>256</v>
      </c>
      <c r="U2428" s="71">
        <v>44487</v>
      </c>
      <c r="V2428" s="54" t="s">
        <v>256</v>
      </c>
      <c r="W2428" t="str">
        <f t="shared" si="37"/>
        <v>Oct-21</v>
      </c>
    </row>
    <row r="2429" spans="1:23" x14ac:dyDescent="0.25">
      <c r="A2429" s="54" t="s">
        <v>317</v>
      </c>
      <c r="B2429" s="54" t="s">
        <v>428</v>
      </c>
      <c r="C2429" s="54" t="s">
        <v>263</v>
      </c>
      <c r="D2429" s="54" t="s">
        <v>429</v>
      </c>
      <c r="E2429" s="54" t="s">
        <v>11045</v>
      </c>
      <c r="F2429" s="71">
        <v>44486</v>
      </c>
      <c r="G2429" s="72">
        <v>171.38</v>
      </c>
      <c r="H2429" s="72">
        <v>14490.18</v>
      </c>
      <c r="I2429" s="54" t="s">
        <v>265</v>
      </c>
      <c r="J2429" s="54" t="s">
        <v>321</v>
      </c>
      <c r="K2429" s="54" t="s">
        <v>11046</v>
      </c>
      <c r="L2429" s="54" t="s">
        <v>11047</v>
      </c>
      <c r="M2429" s="54" t="s">
        <v>11045</v>
      </c>
      <c r="N2429" s="54" t="s">
        <v>256</v>
      </c>
      <c r="O2429" s="54" t="s">
        <v>256</v>
      </c>
      <c r="P2429" s="54" t="s">
        <v>267</v>
      </c>
      <c r="Q2429" s="54" t="s">
        <v>256</v>
      </c>
      <c r="R2429" s="54" t="s">
        <v>431</v>
      </c>
      <c r="S2429" s="71"/>
      <c r="T2429" s="54" t="s">
        <v>256</v>
      </c>
      <c r="U2429" s="71">
        <v>44486</v>
      </c>
      <c r="V2429" s="54" t="s">
        <v>256</v>
      </c>
      <c r="W2429" t="str">
        <f t="shared" si="37"/>
        <v>Oct-21</v>
      </c>
    </row>
    <row r="2430" spans="1:23" x14ac:dyDescent="0.25">
      <c r="A2430" s="54" t="s">
        <v>317</v>
      </c>
      <c r="B2430" s="54" t="s">
        <v>428</v>
      </c>
      <c r="C2430" s="54" t="s">
        <v>263</v>
      </c>
      <c r="D2430" s="54" t="s">
        <v>429</v>
      </c>
      <c r="E2430" s="54" t="s">
        <v>11048</v>
      </c>
      <c r="F2430" s="71">
        <v>44494</v>
      </c>
      <c r="G2430" s="72">
        <v>432.98</v>
      </c>
      <c r="H2430" s="72">
        <v>36608.46</v>
      </c>
      <c r="I2430" s="54" t="s">
        <v>265</v>
      </c>
      <c r="J2430" s="54" t="s">
        <v>321</v>
      </c>
      <c r="K2430" s="54" t="s">
        <v>11049</v>
      </c>
      <c r="L2430" s="54" t="s">
        <v>11050</v>
      </c>
      <c r="M2430" s="54" t="s">
        <v>11048</v>
      </c>
      <c r="N2430" s="54" t="s">
        <v>256</v>
      </c>
      <c r="O2430" s="54" t="s">
        <v>256</v>
      </c>
      <c r="P2430" s="54" t="s">
        <v>267</v>
      </c>
      <c r="Q2430" s="54" t="s">
        <v>256</v>
      </c>
      <c r="R2430" s="54" t="s">
        <v>431</v>
      </c>
      <c r="S2430" s="71"/>
      <c r="T2430" s="54" t="s">
        <v>256</v>
      </c>
      <c r="U2430" s="71">
        <v>44494</v>
      </c>
      <c r="V2430" s="54" t="s">
        <v>256</v>
      </c>
      <c r="W2430" t="str">
        <f t="shared" si="37"/>
        <v>Oct-21</v>
      </c>
    </row>
    <row r="2431" spans="1:23" x14ac:dyDescent="0.25">
      <c r="A2431" s="54" t="s">
        <v>317</v>
      </c>
      <c r="B2431" s="54" t="s">
        <v>428</v>
      </c>
      <c r="C2431" s="54" t="s">
        <v>263</v>
      </c>
      <c r="D2431" s="54" t="s">
        <v>429</v>
      </c>
      <c r="E2431" s="54" t="s">
        <v>11051</v>
      </c>
      <c r="F2431" s="71">
        <v>44494</v>
      </c>
      <c r="G2431" s="72">
        <v>532.95000000000005</v>
      </c>
      <c r="H2431" s="72">
        <v>45060.92</v>
      </c>
      <c r="I2431" s="54" t="s">
        <v>265</v>
      </c>
      <c r="J2431" s="54" t="s">
        <v>321</v>
      </c>
      <c r="K2431" s="54" t="s">
        <v>11052</v>
      </c>
      <c r="L2431" s="54" t="s">
        <v>11053</v>
      </c>
      <c r="M2431" s="54" t="s">
        <v>11051</v>
      </c>
      <c r="N2431" s="54" t="s">
        <v>256</v>
      </c>
      <c r="O2431" s="54" t="s">
        <v>256</v>
      </c>
      <c r="P2431" s="54" t="s">
        <v>267</v>
      </c>
      <c r="Q2431" s="54" t="s">
        <v>256</v>
      </c>
      <c r="R2431" s="54" t="s">
        <v>431</v>
      </c>
      <c r="S2431" s="71"/>
      <c r="T2431" s="54" t="s">
        <v>256</v>
      </c>
      <c r="U2431" s="71">
        <v>44494</v>
      </c>
      <c r="V2431" s="54" t="s">
        <v>256</v>
      </c>
      <c r="W2431" t="str">
        <f t="shared" si="37"/>
        <v>Oct-21</v>
      </c>
    </row>
    <row r="2432" spans="1:23" x14ac:dyDescent="0.25">
      <c r="A2432" s="54" t="s">
        <v>317</v>
      </c>
      <c r="B2432" s="54" t="s">
        <v>428</v>
      </c>
      <c r="C2432" s="54" t="s">
        <v>263</v>
      </c>
      <c r="D2432" s="54" t="s">
        <v>429</v>
      </c>
      <c r="E2432" s="54" t="s">
        <v>11054</v>
      </c>
      <c r="F2432" s="71">
        <v>44488</v>
      </c>
      <c r="G2432" s="72">
        <v>3763.4</v>
      </c>
      <c r="H2432" s="72">
        <v>318195.46999999997</v>
      </c>
      <c r="I2432" s="54" t="s">
        <v>265</v>
      </c>
      <c r="J2432" s="54" t="s">
        <v>321</v>
      </c>
      <c r="K2432" s="54" t="s">
        <v>11055</v>
      </c>
      <c r="L2432" s="54" t="s">
        <v>11056</v>
      </c>
      <c r="M2432" s="54" t="s">
        <v>11054</v>
      </c>
      <c r="N2432" s="54" t="s">
        <v>256</v>
      </c>
      <c r="O2432" s="54" t="s">
        <v>256</v>
      </c>
      <c r="P2432" s="54" t="s">
        <v>267</v>
      </c>
      <c r="Q2432" s="54" t="s">
        <v>256</v>
      </c>
      <c r="R2432" s="54" t="s">
        <v>431</v>
      </c>
      <c r="S2432" s="71"/>
      <c r="T2432" s="54" t="s">
        <v>256</v>
      </c>
      <c r="U2432" s="71">
        <v>44488</v>
      </c>
      <c r="V2432" s="54" t="s">
        <v>256</v>
      </c>
      <c r="W2432" t="str">
        <f t="shared" si="37"/>
        <v>Oct-21</v>
      </c>
    </row>
    <row r="2433" spans="1:23" x14ac:dyDescent="0.25">
      <c r="A2433" s="54" t="s">
        <v>317</v>
      </c>
      <c r="B2433" s="54" t="s">
        <v>428</v>
      </c>
      <c r="C2433" s="54" t="s">
        <v>263</v>
      </c>
      <c r="D2433" s="54" t="s">
        <v>429</v>
      </c>
      <c r="E2433" s="54" t="s">
        <v>11057</v>
      </c>
      <c r="F2433" s="71">
        <v>44482</v>
      </c>
      <c r="G2433" s="72">
        <v>678.13</v>
      </c>
      <c r="H2433" s="72">
        <v>57335.89</v>
      </c>
      <c r="I2433" s="54" t="s">
        <v>265</v>
      </c>
      <c r="J2433" s="54" t="s">
        <v>321</v>
      </c>
      <c r="K2433" s="54" t="s">
        <v>11058</v>
      </c>
      <c r="L2433" s="54" t="s">
        <v>11059</v>
      </c>
      <c r="M2433" s="54" t="s">
        <v>11057</v>
      </c>
      <c r="N2433" s="54" t="s">
        <v>256</v>
      </c>
      <c r="O2433" s="54" t="s">
        <v>256</v>
      </c>
      <c r="P2433" s="54" t="s">
        <v>267</v>
      </c>
      <c r="Q2433" s="54" t="s">
        <v>256</v>
      </c>
      <c r="R2433" s="54" t="s">
        <v>431</v>
      </c>
      <c r="S2433" s="71"/>
      <c r="T2433" s="54" t="s">
        <v>256</v>
      </c>
      <c r="U2433" s="71">
        <v>44482</v>
      </c>
      <c r="V2433" s="54" t="s">
        <v>256</v>
      </c>
      <c r="W2433" t="str">
        <f t="shared" si="37"/>
        <v>Oct-21</v>
      </c>
    </row>
    <row r="2434" spans="1:23" x14ac:dyDescent="0.25">
      <c r="A2434" s="54" t="s">
        <v>317</v>
      </c>
      <c r="B2434" s="54" t="s">
        <v>428</v>
      </c>
      <c r="C2434" s="54" t="s">
        <v>263</v>
      </c>
      <c r="D2434" s="54" t="s">
        <v>429</v>
      </c>
      <c r="E2434" s="54" t="s">
        <v>11060</v>
      </c>
      <c r="F2434" s="71">
        <v>44490</v>
      </c>
      <c r="G2434" s="72">
        <v>1.95</v>
      </c>
      <c r="H2434" s="72">
        <v>164.87</v>
      </c>
      <c r="I2434" s="54" t="s">
        <v>265</v>
      </c>
      <c r="J2434" s="54" t="s">
        <v>321</v>
      </c>
      <c r="K2434" s="54" t="s">
        <v>11061</v>
      </c>
      <c r="L2434" s="54" t="s">
        <v>11062</v>
      </c>
      <c r="M2434" s="54" t="s">
        <v>11060</v>
      </c>
      <c r="N2434" s="54" t="s">
        <v>256</v>
      </c>
      <c r="O2434" s="54" t="s">
        <v>256</v>
      </c>
      <c r="P2434" s="54" t="s">
        <v>267</v>
      </c>
      <c r="Q2434" s="54" t="s">
        <v>256</v>
      </c>
      <c r="R2434" s="54" t="s">
        <v>431</v>
      </c>
      <c r="S2434" s="71"/>
      <c r="T2434" s="54" t="s">
        <v>256</v>
      </c>
      <c r="U2434" s="71">
        <v>44489</v>
      </c>
      <c r="V2434" s="54" t="s">
        <v>256</v>
      </c>
      <c r="W2434" t="str">
        <f t="shared" si="37"/>
        <v>Oct-21</v>
      </c>
    </row>
    <row r="2435" spans="1:23" x14ac:dyDescent="0.25">
      <c r="A2435" s="54" t="s">
        <v>317</v>
      </c>
      <c r="B2435" s="54" t="s">
        <v>428</v>
      </c>
      <c r="C2435" s="54" t="s">
        <v>263</v>
      </c>
      <c r="D2435" s="54" t="s">
        <v>429</v>
      </c>
      <c r="E2435" s="54" t="s">
        <v>11063</v>
      </c>
      <c r="F2435" s="71">
        <v>44488</v>
      </c>
      <c r="G2435" s="72">
        <v>129.96</v>
      </c>
      <c r="H2435" s="72">
        <v>10988.12</v>
      </c>
      <c r="I2435" s="54" t="s">
        <v>265</v>
      </c>
      <c r="J2435" s="54" t="s">
        <v>321</v>
      </c>
      <c r="K2435" s="54" t="s">
        <v>11064</v>
      </c>
      <c r="L2435" s="54" t="s">
        <v>11065</v>
      </c>
      <c r="M2435" s="54" t="s">
        <v>11063</v>
      </c>
      <c r="N2435" s="54" t="s">
        <v>256</v>
      </c>
      <c r="O2435" s="54" t="s">
        <v>256</v>
      </c>
      <c r="P2435" s="54" t="s">
        <v>267</v>
      </c>
      <c r="Q2435" s="54" t="s">
        <v>256</v>
      </c>
      <c r="R2435" s="54" t="s">
        <v>431</v>
      </c>
      <c r="S2435" s="71"/>
      <c r="T2435" s="54" t="s">
        <v>256</v>
      </c>
      <c r="U2435" s="71">
        <v>44488</v>
      </c>
      <c r="V2435" s="54" t="s">
        <v>256</v>
      </c>
      <c r="W2435" t="str">
        <f t="shared" si="37"/>
        <v>Oct-21</v>
      </c>
    </row>
    <row r="2436" spans="1:23" x14ac:dyDescent="0.25">
      <c r="A2436" s="54" t="s">
        <v>317</v>
      </c>
      <c r="B2436" s="54" t="s">
        <v>428</v>
      </c>
      <c r="C2436" s="54" t="s">
        <v>263</v>
      </c>
      <c r="D2436" s="54" t="s">
        <v>429</v>
      </c>
      <c r="E2436" s="54" t="s">
        <v>11066</v>
      </c>
      <c r="F2436" s="71">
        <v>44488</v>
      </c>
      <c r="G2436" s="72">
        <v>176.7</v>
      </c>
      <c r="H2436" s="72">
        <v>14939.99</v>
      </c>
      <c r="I2436" s="54" t="s">
        <v>265</v>
      </c>
      <c r="J2436" s="54" t="s">
        <v>321</v>
      </c>
      <c r="K2436" s="54" t="s">
        <v>11067</v>
      </c>
      <c r="L2436" s="54" t="s">
        <v>11068</v>
      </c>
      <c r="M2436" s="54" t="s">
        <v>11066</v>
      </c>
      <c r="N2436" s="54" t="s">
        <v>256</v>
      </c>
      <c r="O2436" s="54" t="s">
        <v>256</v>
      </c>
      <c r="P2436" s="54" t="s">
        <v>267</v>
      </c>
      <c r="Q2436" s="54" t="s">
        <v>256</v>
      </c>
      <c r="R2436" s="54" t="s">
        <v>431</v>
      </c>
      <c r="S2436" s="71"/>
      <c r="T2436" s="54" t="s">
        <v>256</v>
      </c>
      <c r="U2436" s="71">
        <v>44488</v>
      </c>
      <c r="V2436" s="54" t="s">
        <v>256</v>
      </c>
      <c r="W2436" t="str">
        <f t="shared" ref="W2436:W2499" si="38">TEXT(F2436,"MMM-YY")</f>
        <v>Oct-21</v>
      </c>
    </row>
    <row r="2437" spans="1:23" x14ac:dyDescent="0.25">
      <c r="A2437" s="54" t="s">
        <v>317</v>
      </c>
      <c r="B2437" s="54" t="s">
        <v>428</v>
      </c>
      <c r="C2437" s="54" t="s">
        <v>263</v>
      </c>
      <c r="D2437" s="54" t="s">
        <v>429</v>
      </c>
      <c r="E2437" s="54" t="s">
        <v>11069</v>
      </c>
      <c r="F2437" s="71">
        <v>44486</v>
      </c>
      <c r="G2437" s="72">
        <v>293.02</v>
      </c>
      <c r="H2437" s="72">
        <v>24774.84</v>
      </c>
      <c r="I2437" s="54" t="s">
        <v>265</v>
      </c>
      <c r="J2437" s="54" t="s">
        <v>321</v>
      </c>
      <c r="K2437" s="54" t="s">
        <v>11070</v>
      </c>
      <c r="L2437" s="54" t="s">
        <v>11071</v>
      </c>
      <c r="M2437" s="54" t="s">
        <v>11069</v>
      </c>
      <c r="N2437" s="54" t="s">
        <v>256</v>
      </c>
      <c r="O2437" s="54" t="s">
        <v>256</v>
      </c>
      <c r="P2437" s="54" t="s">
        <v>267</v>
      </c>
      <c r="Q2437" s="54" t="s">
        <v>256</v>
      </c>
      <c r="R2437" s="54" t="s">
        <v>431</v>
      </c>
      <c r="S2437" s="71"/>
      <c r="T2437" s="54" t="s">
        <v>256</v>
      </c>
      <c r="U2437" s="71">
        <v>44486</v>
      </c>
      <c r="V2437" s="54" t="s">
        <v>256</v>
      </c>
      <c r="W2437" t="str">
        <f t="shared" si="38"/>
        <v>Oct-21</v>
      </c>
    </row>
    <row r="2438" spans="1:23" x14ac:dyDescent="0.25">
      <c r="A2438" s="54" t="s">
        <v>317</v>
      </c>
      <c r="B2438" s="54" t="s">
        <v>428</v>
      </c>
      <c r="C2438" s="54" t="s">
        <v>263</v>
      </c>
      <c r="D2438" s="54" t="s">
        <v>429</v>
      </c>
      <c r="E2438" s="54" t="s">
        <v>11072</v>
      </c>
      <c r="F2438" s="71">
        <v>44494</v>
      </c>
      <c r="G2438" s="72">
        <v>23.4</v>
      </c>
      <c r="H2438" s="72">
        <v>1978.47</v>
      </c>
      <c r="I2438" s="54" t="s">
        <v>265</v>
      </c>
      <c r="J2438" s="54" t="s">
        <v>321</v>
      </c>
      <c r="K2438" s="54" t="s">
        <v>11073</v>
      </c>
      <c r="L2438" s="54" t="s">
        <v>11074</v>
      </c>
      <c r="M2438" s="54" t="s">
        <v>11072</v>
      </c>
      <c r="N2438" s="54" t="s">
        <v>256</v>
      </c>
      <c r="O2438" s="54" t="s">
        <v>256</v>
      </c>
      <c r="P2438" s="54" t="s">
        <v>267</v>
      </c>
      <c r="Q2438" s="54" t="s">
        <v>256</v>
      </c>
      <c r="R2438" s="54" t="s">
        <v>431</v>
      </c>
      <c r="S2438" s="71"/>
      <c r="T2438" s="54" t="s">
        <v>256</v>
      </c>
      <c r="U2438" s="71">
        <v>44494</v>
      </c>
      <c r="V2438" s="54" t="s">
        <v>256</v>
      </c>
      <c r="W2438" t="str">
        <f t="shared" si="38"/>
        <v>Oct-21</v>
      </c>
    </row>
    <row r="2439" spans="1:23" x14ac:dyDescent="0.25">
      <c r="A2439" s="54" t="s">
        <v>317</v>
      </c>
      <c r="B2439" s="54" t="s">
        <v>428</v>
      </c>
      <c r="C2439" s="54" t="s">
        <v>263</v>
      </c>
      <c r="D2439" s="54" t="s">
        <v>429</v>
      </c>
      <c r="E2439" s="54" t="s">
        <v>11075</v>
      </c>
      <c r="F2439" s="71">
        <v>44488</v>
      </c>
      <c r="G2439" s="72">
        <v>393.3</v>
      </c>
      <c r="H2439" s="72">
        <v>33253.519999999997</v>
      </c>
      <c r="I2439" s="54" t="s">
        <v>265</v>
      </c>
      <c r="J2439" s="54" t="s">
        <v>321</v>
      </c>
      <c r="K2439" s="54" t="s">
        <v>11076</v>
      </c>
      <c r="L2439" s="54" t="s">
        <v>11077</v>
      </c>
      <c r="M2439" s="54" t="s">
        <v>11075</v>
      </c>
      <c r="N2439" s="54" t="s">
        <v>256</v>
      </c>
      <c r="O2439" s="54" t="s">
        <v>256</v>
      </c>
      <c r="P2439" s="54" t="s">
        <v>267</v>
      </c>
      <c r="Q2439" s="54" t="s">
        <v>256</v>
      </c>
      <c r="R2439" s="54" t="s">
        <v>431</v>
      </c>
      <c r="S2439" s="71"/>
      <c r="T2439" s="54" t="s">
        <v>256</v>
      </c>
      <c r="U2439" s="71">
        <v>44488</v>
      </c>
      <c r="V2439" s="54" t="s">
        <v>256</v>
      </c>
      <c r="W2439" t="str">
        <f t="shared" si="38"/>
        <v>Oct-21</v>
      </c>
    </row>
    <row r="2440" spans="1:23" x14ac:dyDescent="0.25">
      <c r="A2440" s="54" t="s">
        <v>317</v>
      </c>
      <c r="B2440" s="54" t="s">
        <v>428</v>
      </c>
      <c r="C2440" s="54" t="s">
        <v>263</v>
      </c>
      <c r="D2440" s="54" t="s">
        <v>429</v>
      </c>
      <c r="E2440" s="54" t="s">
        <v>11078</v>
      </c>
      <c r="F2440" s="71">
        <v>44488</v>
      </c>
      <c r="G2440" s="72">
        <v>222.3</v>
      </c>
      <c r="H2440" s="72">
        <v>18795.47</v>
      </c>
      <c r="I2440" s="54" t="s">
        <v>265</v>
      </c>
      <c r="J2440" s="54" t="s">
        <v>321</v>
      </c>
      <c r="K2440" s="54" t="s">
        <v>11079</v>
      </c>
      <c r="L2440" s="54" t="s">
        <v>11080</v>
      </c>
      <c r="M2440" s="54" t="s">
        <v>11078</v>
      </c>
      <c r="N2440" s="54" t="s">
        <v>256</v>
      </c>
      <c r="O2440" s="54" t="s">
        <v>256</v>
      </c>
      <c r="P2440" s="54" t="s">
        <v>267</v>
      </c>
      <c r="Q2440" s="54" t="s">
        <v>256</v>
      </c>
      <c r="R2440" s="54" t="s">
        <v>431</v>
      </c>
      <c r="S2440" s="71"/>
      <c r="T2440" s="54" t="s">
        <v>256</v>
      </c>
      <c r="U2440" s="71">
        <v>44488</v>
      </c>
      <c r="V2440" s="54" t="s">
        <v>256</v>
      </c>
      <c r="W2440" t="str">
        <f t="shared" si="38"/>
        <v>Oct-21</v>
      </c>
    </row>
    <row r="2441" spans="1:23" x14ac:dyDescent="0.25">
      <c r="A2441" s="54" t="s">
        <v>317</v>
      </c>
      <c r="B2441" s="54" t="s">
        <v>428</v>
      </c>
      <c r="C2441" s="54" t="s">
        <v>263</v>
      </c>
      <c r="D2441" s="54" t="s">
        <v>429</v>
      </c>
      <c r="E2441" s="54" t="s">
        <v>11081</v>
      </c>
      <c r="F2441" s="71">
        <v>44487</v>
      </c>
      <c r="G2441" s="72">
        <v>222.36</v>
      </c>
      <c r="H2441" s="72">
        <v>18800.54</v>
      </c>
      <c r="I2441" s="54" t="s">
        <v>265</v>
      </c>
      <c r="J2441" s="54" t="s">
        <v>321</v>
      </c>
      <c r="K2441" s="54" t="s">
        <v>11082</v>
      </c>
      <c r="L2441" s="54" t="s">
        <v>11083</v>
      </c>
      <c r="M2441" s="54" t="s">
        <v>11081</v>
      </c>
      <c r="N2441" s="54" t="s">
        <v>256</v>
      </c>
      <c r="O2441" s="54" t="s">
        <v>256</v>
      </c>
      <c r="P2441" s="54" t="s">
        <v>267</v>
      </c>
      <c r="Q2441" s="54" t="s">
        <v>256</v>
      </c>
      <c r="R2441" s="54" t="s">
        <v>431</v>
      </c>
      <c r="S2441" s="71"/>
      <c r="T2441" s="54" t="s">
        <v>256</v>
      </c>
      <c r="U2441" s="71">
        <v>44487</v>
      </c>
      <c r="V2441" s="54" t="s">
        <v>256</v>
      </c>
      <c r="W2441" t="str">
        <f t="shared" si="38"/>
        <v>Oct-21</v>
      </c>
    </row>
    <row r="2442" spans="1:23" x14ac:dyDescent="0.25">
      <c r="A2442" s="54" t="s">
        <v>317</v>
      </c>
      <c r="B2442" s="54" t="s">
        <v>428</v>
      </c>
      <c r="C2442" s="54" t="s">
        <v>263</v>
      </c>
      <c r="D2442" s="54" t="s">
        <v>429</v>
      </c>
      <c r="E2442" s="54" t="s">
        <v>11084</v>
      </c>
      <c r="F2442" s="71">
        <v>44482</v>
      </c>
      <c r="G2442" s="72">
        <v>777.27</v>
      </c>
      <c r="H2442" s="72">
        <v>65718.179999999993</v>
      </c>
      <c r="I2442" s="54" t="s">
        <v>265</v>
      </c>
      <c r="J2442" s="54" t="s">
        <v>321</v>
      </c>
      <c r="K2442" s="54" t="s">
        <v>11085</v>
      </c>
      <c r="L2442" s="54" t="s">
        <v>11086</v>
      </c>
      <c r="M2442" s="54" t="s">
        <v>11084</v>
      </c>
      <c r="N2442" s="54" t="s">
        <v>256</v>
      </c>
      <c r="O2442" s="54" t="s">
        <v>256</v>
      </c>
      <c r="P2442" s="54" t="s">
        <v>267</v>
      </c>
      <c r="Q2442" s="54" t="s">
        <v>256</v>
      </c>
      <c r="R2442" s="54" t="s">
        <v>431</v>
      </c>
      <c r="S2442" s="71"/>
      <c r="T2442" s="54" t="s">
        <v>256</v>
      </c>
      <c r="U2442" s="71">
        <v>44482</v>
      </c>
      <c r="V2442" s="54" t="s">
        <v>256</v>
      </c>
      <c r="W2442" t="str">
        <f t="shared" si="38"/>
        <v>Oct-21</v>
      </c>
    </row>
    <row r="2443" spans="1:23" x14ac:dyDescent="0.25">
      <c r="A2443" s="54" t="s">
        <v>317</v>
      </c>
      <c r="B2443" s="54" t="s">
        <v>428</v>
      </c>
      <c r="C2443" s="54" t="s">
        <v>263</v>
      </c>
      <c r="D2443" s="54" t="s">
        <v>429</v>
      </c>
      <c r="E2443" s="54" t="s">
        <v>11087</v>
      </c>
      <c r="F2443" s="71">
        <v>44488</v>
      </c>
      <c r="G2443" s="72">
        <v>311.22000000000003</v>
      </c>
      <c r="H2443" s="72">
        <v>26313.65</v>
      </c>
      <c r="I2443" s="54" t="s">
        <v>265</v>
      </c>
      <c r="J2443" s="54" t="s">
        <v>321</v>
      </c>
      <c r="K2443" s="54" t="s">
        <v>11088</v>
      </c>
      <c r="L2443" s="54" t="s">
        <v>11089</v>
      </c>
      <c r="M2443" s="54" t="s">
        <v>11087</v>
      </c>
      <c r="N2443" s="54" t="s">
        <v>256</v>
      </c>
      <c r="O2443" s="54" t="s">
        <v>256</v>
      </c>
      <c r="P2443" s="54" t="s">
        <v>267</v>
      </c>
      <c r="Q2443" s="54" t="s">
        <v>256</v>
      </c>
      <c r="R2443" s="54" t="s">
        <v>431</v>
      </c>
      <c r="S2443" s="71"/>
      <c r="T2443" s="54" t="s">
        <v>256</v>
      </c>
      <c r="U2443" s="71">
        <v>44488</v>
      </c>
      <c r="V2443" s="54" t="s">
        <v>256</v>
      </c>
      <c r="W2443" t="str">
        <f t="shared" si="38"/>
        <v>Oct-21</v>
      </c>
    </row>
    <row r="2444" spans="1:23" x14ac:dyDescent="0.25">
      <c r="A2444" s="54" t="s">
        <v>317</v>
      </c>
      <c r="B2444" s="54" t="s">
        <v>428</v>
      </c>
      <c r="C2444" s="54" t="s">
        <v>263</v>
      </c>
      <c r="D2444" s="54" t="s">
        <v>429</v>
      </c>
      <c r="E2444" s="54" t="s">
        <v>11090</v>
      </c>
      <c r="F2444" s="71">
        <v>44488</v>
      </c>
      <c r="G2444" s="72">
        <v>475.38</v>
      </c>
      <c r="H2444" s="72">
        <v>40193.379999999997</v>
      </c>
      <c r="I2444" s="54" t="s">
        <v>265</v>
      </c>
      <c r="J2444" s="54" t="s">
        <v>321</v>
      </c>
      <c r="K2444" s="54" t="s">
        <v>11091</v>
      </c>
      <c r="L2444" s="54" t="s">
        <v>11092</v>
      </c>
      <c r="M2444" s="54" t="s">
        <v>11090</v>
      </c>
      <c r="N2444" s="54" t="s">
        <v>256</v>
      </c>
      <c r="O2444" s="54" t="s">
        <v>256</v>
      </c>
      <c r="P2444" s="54" t="s">
        <v>267</v>
      </c>
      <c r="Q2444" s="54" t="s">
        <v>256</v>
      </c>
      <c r="R2444" s="54" t="s">
        <v>431</v>
      </c>
      <c r="S2444" s="71"/>
      <c r="T2444" s="54" t="s">
        <v>256</v>
      </c>
      <c r="U2444" s="71">
        <v>44488</v>
      </c>
      <c r="V2444" s="54" t="s">
        <v>256</v>
      </c>
      <c r="W2444" t="str">
        <f t="shared" si="38"/>
        <v>Oct-21</v>
      </c>
    </row>
    <row r="2445" spans="1:23" x14ac:dyDescent="0.25">
      <c r="A2445" s="54" t="s">
        <v>317</v>
      </c>
      <c r="B2445" s="54" t="s">
        <v>428</v>
      </c>
      <c r="C2445" s="54" t="s">
        <v>263</v>
      </c>
      <c r="D2445" s="54" t="s">
        <v>429</v>
      </c>
      <c r="E2445" s="54" t="s">
        <v>11093</v>
      </c>
      <c r="F2445" s="71">
        <v>44487</v>
      </c>
      <c r="G2445" s="72">
        <v>296.94</v>
      </c>
      <c r="H2445" s="72">
        <v>25106.28</v>
      </c>
      <c r="I2445" s="54" t="s">
        <v>265</v>
      </c>
      <c r="J2445" s="54" t="s">
        <v>321</v>
      </c>
      <c r="K2445" s="54" t="s">
        <v>11094</v>
      </c>
      <c r="L2445" s="54" t="s">
        <v>11095</v>
      </c>
      <c r="M2445" s="54" t="s">
        <v>11093</v>
      </c>
      <c r="N2445" s="54" t="s">
        <v>256</v>
      </c>
      <c r="O2445" s="54" t="s">
        <v>256</v>
      </c>
      <c r="P2445" s="54" t="s">
        <v>267</v>
      </c>
      <c r="Q2445" s="54" t="s">
        <v>256</v>
      </c>
      <c r="R2445" s="54" t="s">
        <v>431</v>
      </c>
      <c r="S2445" s="71"/>
      <c r="T2445" s="54" t="s">
        <v>256</v>
      </c>
      <c r="U2445" s="71">
        <v>44487</v>
      </c>
      <c r="V2445" s="54" t="s">
        <v>256</v>
      </c>
      <c r="W2445" t="str">
        <f t="shared" si="38"/>
        <v>Oct-21</v>
      </c>
    </row>
    <row r="2446" spans="1:23" x14ac:dyDescent="0.25">
      <c r="A2446" s="54" t="s">
        <v>317</v>
      </c>
      <c r="B2446" s="54" t="s">
        <v>428</v>
      </c>
      <c r="C2446" s="54" t="s">
        <v>263</v>
      </c>
      <c r="D2446" s="54" t="s">
        <v>429</v>
      </c>
      <c r="E2446" s="54" t="s">
        <v>11096</v>
      </c>
      <c r="F2446" s="71">
        <v>44494</v>
      </c>
      <c r="G2446" s="72">
        <v>269.76</v>
      </c>
      <c r="H2446" s="72">
        <v>22808.21</v>
      </c>
      <c r="I2446" s="54" t="s">
        <v>265</v>
      </c>
      <c r="J2446" s="54" t="s">
        <v>321</v>
      </c>
      <c r="K2446" s="54" t="s">
        <v>11097</v>
      </c>
      <c r="L2446" s="54" t="s">
        <v>11098</v>
      </c>
      <c r="M2446" s="54" t="s">
        <v>11096</v>
      </c>
      <c r="N2446" s="54" t="s">
        <v>256</v>
      </c>
      <c r="O2446" s="54" t="s">
        <v>256</v>
      </c>
      <c r="P2446" s="54" t="s">
        <v>267</v>
      </c>
      <c r="Q2446" s="54" t="s">
        <v>256</v>
      </c>
      <c r="R2446" s="54" t="s">
        <v>431</v>
      </c>
      <c r="S2446" s="71"/>
      <c r="T2446" s="54" t="s">
        <v>256</v>
      </c>
      <c r="U2446" s="71">
        <v>44494</v>
      </c>
      <c r="V2446" s="54" t="s">
        <v>256</v>
      </c>
      <c r="W2446" t="str">
        <f t="shared" si="38"/>
        <v>Oct-21</v>
      </c>
    </row>
    <row r="2447" spans="1:23" x14ac:dyDescent="0.25">
      <c r="A2447" s="54" t="s">
        <v>317</v>
      </c>
      <c r="B2447" s="54" t="s">
        <v>428</v>
      </c>
      <c r="C2447" s="54" t="s">
        <v>263</v>
      </c>
      <c r="D2447" s="54" t="s">
        <v>429</v>
      </c>
      <c r="E2447" s="54" t="s">
        <v>11099</v>
      </c>
      <c r="F2447" s="71">
        <v>44487</v>
      </c>
      <c r="G2447" s="72">
        <v>752.88</v>
      </c>
      <c r="H2447" s="72">
        <v>63656</v>
      </c>
      <c r="I2447" s="54" t="s">
        <v>265</v>
      </c>
      <c r="J2447" s="54" t="s">
        <v>321</v>
      </c>
      <c r="K2447" s="54" t="s">
        <v>11100</v>
      </c>
      <c r="L2447" s="54" t="s">
        <v>11101</v>
      </c>
      <c r="M2447" s="54" t="s">
        <v>11099</v>
      </c>
      <c r="N2447" s="54" t="s">
        <v>256</v>
      </c>
      <c r="O2447" s="54" t="s">
        <v>256</v>
      </c>
      <c r="P2447" s="54" t="s">
        <v>267</v>
      </c>
      <c r="Q2447" s="54" t="s">
        <v>256</v>
      </c>
      <c r="R2447" s="54" t="s">
        <v>431</v>
      </c>
      <c r="S2447" s="71"/>
      <c r="T2447" s="54" t="s">
        <v>256</v>
      </c>
      <c r="U2447" s="71">
        <v>44487</v>
      </c>
      <c r="V2447" s="54" t="s">
        <v>256</v>
      </c>
      <c r="W2447" t="str">
        <f t="shared" si="38"/>
        <v>Oct-21</v>
      </c>
    </row>
    <row r="2448" spans="1:23" x14ac:dyDescent="0.25">
      <c r="A2448" s="54" t="s">
        <v>317</v>
      </c>
      <c r="B2448" s="54" t="s">
        <v>428</v>
      </c>
      <c r="C2448" s="54" t="s">
        <v>263</v>
      </c>
      <c r="D2448" s="54" t="s">
        <v>429</v>
      </c>
      <c r="E2448" s="54" t="s">
        <v>11102</v>
      </c>
      <c r="F2448" s="71">
        <v>44489</v>
      </c>
      <c r="G2448" s="72">
        <v>1247.73</v>
      </c>
      <c r="H2448" s="72">
        <v>105495.57</v>
      </c>
      <c r="I2448" s="54" t="s">
        <v>265</v>
      </c>
      <c r="J2448" s="54" t="s">
        <v>321</v>
      </c>
      <c r="K2448" s="54" t="s">
        <v>11103</v>
      </c>
      <c r="L2448" s="54" t="s">
        <v>11104</v>
      </c>
      <c r="M2448" s="54" t="s">
        <v>11102</v>
      </c>
      <c r="N2448" s="54" t="s">
        <v>256</v>
      </c>
      <c r="O2448" s="54" t="s">
        <v>256</v>
      </c>
      <c r="P2448" s="54" t="s">
        <v>267</v>
      </c>
      <c r="Q2448" s="54" t="s">
        <v>256</v>
      </c>
      <c r="R2448" s="54" t="s">
        <v>431</v>
      </c>
      <c r="S2448" s="71"/>
      <c r="T2448" s="54" t="s">
        <v>256</v>
      </c>
      <c r="U2448" s="71">
        <v>44489</v>
      </c>
      <c r="V2448" s="54" t="s">
        <v>256</v>
      </c>
      <c r="W2448" t="str">
        <f t="shared" si="38"/>
        <v>Oct-21</v>
      </c>
    </row>
    <row r="2449" spans="1:23" x14ac:dyDescent="0.25">
      <c r="A2449" s="54" t="s">
        <v>317</v>
      </c>
      <c r="B2449" s="54" t="s">
        <v>428</v>
      </c>
      <c r="C2449" s="54" t="s">
        <v>263</v>
      </c>
      <c r="D2449" s="54" t="s">
        <v>429</v>
      </c>
      <c r="E2449" s="54" t="s">
        <v>11105</v>
      </c>
      <c r="F2449" s="71">
        <v>44490</v>
      </c>
      <c r="G2449" s="72">
        <v>595.14</v>
      </c>
      <c r="H2449" s="72">
        <v>50319.09</v>
      </c>
      <c r="I2449" s="54" t="s">
        <v>265</v>
      </c>
      <c r="J2449" s="54" t="s">
        <v>321</v>
      </c>
      <c r="K2449" s="54" t="s">
        <v>11106</v>
      </c>
      <c r="L2449" s="54" t="s">
        <v>11107</v>
      </c>
      <c r="M2449" s="54" t="s">
        <v>11105</v>
      </c>
      <c r="N2449" s="54" t="s">
        <v>256</v>
      </c>
      <c r="O2449" s="54" t="s">
        <v>256</v>
      </c>
      <c r="P2449" s="54" t="s">
        <v>267</v>
      </c>
      <c r="Q2449" s="54" t="s">
        <v>256</v>
      </c>
      <c r="R2449" s="54" t="s">
        <v>431</v>
      </c>
      <c r="S2449" s="71"/>
      <c r="T2449" s="54" t="s">
        <v>256</v>
      </c>
      <c r="U2449" s="71">
        <v>44490</v>
      </c>
      <c r="V2449" s="54" t="s">
        <v>256</v>
      </c>
      <c r="W2449" t="str">
        <f t="shared" si="38"/>
        <v>Oct-21</v>
      </c>
    </row>
    <row r="2450" spans="1:23" x14ac:dyDescent="0.25">
      <c r="A2450" s="54" t="s">
        <v>317</v>
      </c>
      <c r="B2450" s="54" t="s">
        <v>428</v>
      </c>
      <c r="C2450" s="54" t="s">
        <v>263</v>
      </c>
      <c r="D2450" s="54" t="s">
        <v>429</v>
      </c>
      <c r="E2450" s="54" t="s">
        <v>11108</v>
      </c>
      <c r="F2450" s="71">
        <v>44490</v>
      </c>
      <c r="G2450" s="72">
        <v>150.47999999999999</v>
      </c>
      <c r="H2450" s="72">
        <v>12723.08</v>
      </c>
      <c r="I2450" s="54" t="s">
        <v>265</v>
      </c>
      <c r="J2450" s="54" t="s">
        <v>321</v>
      </c>
      <c r="K2450" s="54" t="s">
        <v>11109</v>
      </c>
      <c r="L2450" s="54" t="s">
        <v>11110</v>
      </c>
      <c r="M2450" s="54" t="s">
        <v>11108</v>
      </c>
      <c r="N2450" s="54" t="s">
        <v>256</v>
      </c>
      <c r="O2450" s="54" t="s">
        <v>256</v>
      </c>
      <c r="P2450" s="54" t="s">
        <v>267</v>
      </c>
      <c r="Q2450" s="54" t="s">
        <v>256</v>
      </c>
      <c r="R2450" s="54" t="s">
        <v>431</v>
      </c>
      <c r="S2450" s="71"/>
      <c r="T2450" s="54" t="s">
        <v>256</v>
      </c>
      <c r="U2450" s="71">
        <v>44490</v>
      </c>
      <c r="V2450" s="54" t="s">
        <v>256</v>
      </c>
      <c r="W2450" t="str">
        <f t="shared" si="38"/>
        <v>Oct-21</v>
      </c>
    </row>
    <row r="2451" spans="1:23" x14ac:dyDescent="0.25">
      <c r="A2451" s="54" t="s">
        <v>317</v>
      </c>
      <c r="B2451" s="54" t="s">
        <v>428</v>
      </c>
      <c r="C2451" s="54" t="s">
        <v>263</v>
      </c>
      <c r="D2451" s="54" t="s">
        <v>429</v>
      </c>
      <c r="E2451" s="54" t="s">
        <v>11111</v>
      </c>
      <c r="F2451" s="71">
        <v>44490</v>
      </c>
      <c r="G2451" s="72">
        <v>718.85</v>
      </c>
      <c r="H2451" s="72">
        <v>60778.77</v>
      </c>
      <c r="I2451" s="54" t="s">
        <v>265</v>
      </c>
      <c r="J2451" s="54" t="s">
        <v>321</v>
      </c>
      <c r="K2451" s="54" t="s">
        <v>11112</v>
      </c>
      <c r="L2451" s="54" t="s">
        <v>11113</v>
      </c>
      <c r="M2451" s="54" t="s">
        <v>11111</v>
      </c>
      <c r="N2451" s="54" t="s">
        <v>256</v>
      </c>
      <c r="O2451" s="54" t="s">
        <v>256</v>
      </c>
      <c r="P2451" s="54" t="s">
        <v>267</v>
      </c>
      <c r="Q2451" s="54" t="s">
        <v>256</v>
      </c>
      <c r="R2451" s="54" t="s">
        <v>431</v>
      </c>
      <c r="S2451" s="71"/>
      <c r="T2451" s="54" t="s">
        <v>256</v>
      </c>
      <c r="U2451" s="71">
        <v>44490</v>
      </c>
      <c r="V2451" s="54" t="s">
        <v>256</v>
      </c>
      <c r="W2451" t="str">
        <f t="shared" si="38"/>
        <v>Oct-21</v>
      </c>
    </row>
    <row r="2452" spans="1:23" x14ac:dyDescent="0.25">
      <c r="A2452" s="54" t="s">
        <v>317</v>
      </c>
      <c r="B2452" s="54" t="s">
        <v>428</v>
      </c>
      <c r="C2452" s="54" t="s">
        <v>263</v>
      </c>
      <c r="D2452" s="54" t="s">
        <v>429</v>
      </c>
      <c r="E2452" s="54" t="s">
        <v>11114</v>
      </c>
      <c r="F2452" s="71">
        <v>44489</v>
      </c>
      <c r="G2452" s="72">
        <v>47.84</v>
      </c>
      <c r="H2452" s="72">
        <v>4044.87</v>
      </c>
      <c r="I2452" s="54" t="s">
        <v>265</v>
      </c>
      <c r="J2452" s="54" t="s">
        <v>321</v>
      </c>
      <c r="K2452" s="54" t="s">
        <v>11115</v>
      </c>
      <c r="L2452" s="54" t="s">
        <v>11116</v>
      </c>
      <c r="M2452" s="54" t="s">
        <v>11114</v>
      </c>
      <c r="N2452" s="54" t="s">
        <v>256</v>
      </c>
      <c r="O2452" s="54" t="s">
        <v>256</v>
      </c>
      <c r="P2452" s="54" t="s">
        <v>267</v>
      </c>
      <c r="Q2452" s="54" t="s">
        <v>256</v>
      </c>
      <c r="R2452" s="54" t="s">
        <v>431</v>
      </c>
      <c r="S2452" s="71"/>
      <c r="T2452" s="54" t="s">
        <v>256</v>
      </c>
      <c r="U2452" s="71">
        <v>44489</v>
      </c>
      <c r="V2452" s="54" t="s">
        <v>256</v>
      </c>
      <c r="W2452" t="str">
        <f t="shared" si="38"/>
        <v>Oct-21</v>
      </c>
    </row>
    <row r="2453" spans="1:23" x14ac:dyDescent="0.25">
      <c r="A2453" s="54" t="s">
        <v>317</v>
      </c>
      <c r="B2453" s="54" t="s">
        <v>428</v>
      </c>
      <c r="C2453" s="54" t="s">
        <v>263</v>
      </c>
      <c r="D2453" s="54" t="s">
        <v>429</v>
      </c>
      <c r="E2453" s="54" t="s">
        <v>11117</v>
      </c>
      <c r="F2453" s="71">
        <v>44489</v>
      </c>
      <c r="G2453" s="72">
        <v>512.03</v>
      </c>
      <c r="H2453" s="72">
        <v>43292.14</v>
      </c>
      <c r="I2453" s="54" t="s">
        <v>265</v>
      </c>
      <c r="J2453" s="54" t="s">
        <v>321</v>
      </c>
      <c r="K2453" s="54" t="s">
        <v>11118</v>
      </c>
      <c r="L2453" s="54" t="s">
        <v>11119</v>
      </c>
      <c r="M2453" s="54" t="s">
        <v>11117</v>
      </c>
      <c r="N2453" s="54" t="s">
        <v>256</v>
      </c>
      <c r="O2453" s="54" t="s">
        <v>256</v>
      </c>
      <c r="P2453" s="54" t="s">
        <v>267</v>
      </c>
      <c r="Q2453" s="54" t="s">
        <v>256</v>
      </c>
      <c r="R2453" s="54" t="s">
        <v>431</v>
      </c>
      <c r="S2453" s="71"/>
      <c r="T2453" s="54" t="s">
        <v>256</v>
      </c>
      <c r="U2453" s="71">
        <v>44489</v>
      </c>
      <c r="V2453" s="54" t="s">
        <v>256</v>
      </c>
      <c r="W2453" t="str">
        <f t="shared" si="38"/>
        <v>Oct-21</v>
      </c>
    </row>
    <row r="2454" spans="1:23" x14ac:dyDescent="0.25">
      <c r="A2454" s="54" t="s">
        <v>317</v>
      </c>
      <c r="B2454" s="54" t="s">
        <v>428</v>
      </c>
      <c r="C2454" s="54" t="s">
        <v>263</v>
      </c>
      <c r="D2454" s="54" t="s">
        <v>429</v>
      </c>
      <c r="E2454" s="54" t="s">
        <v>11120</v>
      </c>
      <c r="F2454" s="71">
        <v>44493</v>
      </c>
      <c r="G2454" s="72">
        <v>81.599999999999994</v>
      </c>
      <c r="H2454" s="72">
        <v>6899.28</v>
      </c>
      <c r="I2454" s="54" t="s">
        <v>265</v>
      </c>
      <c r="J2454" s="54" t="s">
        <v>321</v>
      </c>
      <c r="K2454" s="54" t="s">
        <v>11121</v>
      </c>
      <c r="L2454" s="54" t="s">
        <v>11122</v>
      </c>
      <c r="M2454" s="54" t="s">
        <v>11120</v>
      </c>
      <c r="N2454" s="54" t="s">
        <v>256</v>
      </c>
      <c r="O2454" s="54" t="s">
        <v>256</v>
      </c>
      <c r="P2454" s="54" t="s">
        <v>267</v>
      </c>
      <c r="Q2454" s="54" t="s">
        <v>256</v>
      </c>
      <c r="R2454" s="54" t="s">
        <v>431</v>
      </c>
      <c r="S2454" s="71"/>
      <c r="T2454" s="54" t="s">
        <v>256</v>
      </c>
      <c r="U2454" s="71">
        <v>44493</v>
      </c>
      <c r="V2454" s="54" t="s">
        <v>256</v>
      </c>
      <c r="W2454" t="str">
        <f t="shared" si="38"/>
        <v>Oct-21</v>
      </c>
    </row>
    <row r="2455" spans="1:23" x14ac:dyDescent="0.25">
      <c r="A2455" s="54" t="s">
        <v>317</v>
      </c>
      <c r="B2455" s="54" t="s">
        <v>428</v>
      </c>
      <c r="C2455" s="54" t="s">
        <v>263</v>
      </c>
      <c r="D2455" s="54" t="s">
        <v>429</v>
      </c>
      <c r="E2455" s="54" t="s">
        <v>11123</v>
      </c>
      <c r="F2455" s="71">
        <v>44489</v>
      </c>
      <c r="G2455" s="72">
        <v>234.04</v>
      </c>
      <c r="H2455" s="72">
        <v>19788.080000000002</v>
      </c>
      <c r="I2455" s="54" t="s">
        <v>265</v>
      </c>
      <c r="J2455" s="54" t="s">
        <v>321</v>
      </c>
      <c r="K2455" s="54" t="s">
        <v>11124</v>
      </c>
      <c r="L2455" s="54" t="s">
        <v>11125</v>
      </c>
      <c r="M2455" s="54" t="s">
        <v>11123</v>
      </c>
      <c r="N2455" s="54" t="s">
        <v>256</v>
      </c>
      <c r="O2455" s="54" t="s">
        <v>256</v>
      </c>
      <c r="P2455" s="54" t="s">
        <v>267</v>
      </c>
      <c r="Q2455" s="54" t="s">
        <v>256</v>
      </c>
      <c r="R2455" s="54" t="s">
        <v>431</v>
      </c>
      <c r="S2455" s="71"/>
      <c r="T2455" s="54" t="s">
        <v>256</v>
      </c>
      <c r="U2455" s="71">
        <v>44489</v>
      </c>
      <c r="V2455" s="54" t="s">
        <v>256</v>
      </c>
      <c r="W2455" t="str">
        <f t="shared" si="38"/>
        <v>Oct-21</v>
      </c>
    </row>
    <row r="2456" spans="1:23" x14ac:dyDescent="0.25">
      <c r="A2456" s="54" t="s">
        <v>317</v>
      </c>
      <c r="B2456" s="54" t="s">
        <v>428</v>
      </c>
      <c r="C2456" s="54" t="s">
        <v>263</v>
      </c>
      <c r="D2456" s="54" t="s">
        <v>429</v>
      </c>
      <c r="E2456" s="54" t="s">
        <v>11126</v>
      </c>
      <c r="F2456" s="71">
        <v>44489</v>
      </c>
      <c r="G2456" s="72">
        <v>168.06</v>
      </c>
      <c r="H2456" s="72">
        <v>14209.47</v>
      </c>
      <c r="I2456" s="54" t="s">
        <v>265</v>
      </c>
      <c r="J2456" s="54" t="s">
        <v>321</v>
      </c>
      <c r="K2456" s="54" t="s">
        <v>11127</v>
      </c>
      <c r="L2456" s="54" t="s">
        <v>11128</v>
      </c>
      <c r="M2456" s="54" t="s">
        <v>11126</v>
      </c>
      <c r="N2456" s="54" t="s">
        <v>256</v>
      </c>
      <c r="O2456" s="54" t="s">
        <v>256</v>
      </c>
      <c r="P2456" s="54" t="s">
        <v>267</v>
      </c>
      <c r="Q2456" s="54" t="s">
        <v>256</v>
      </c>
      <c r="R2456" s="54" t="s">
        <v>431</v>
      </c>
      <c r="S2456" s="71"/>
      <c r="T2456" s="54" t="s">
        <v>256</v>
      </c>
      <c r="U2456" s="71">
        <v>44489</v>
      </c>
      <c r="V2456" s="54" t="s">
        <v>256</v>
      </c>
      <c r="W2456" t="str">
        <f t="shared" si="38"/>
        <v>Oct-21</v>
      </c>
    </row>
    <row r="2457" spans="1:23" x14ac:dyDescent="0.25">
      <c r="A2457" s="54" t="s">
        <v>317</v>
      </c>
      <c r="B2457" s="54" t="s">
        <v>428</v>
      </c>
      <c r="C2457" s="54" t="s">
        <v>263</v>
      </c>
      <c r="D2457" s="54" t="s">
        <v>429</v>
      </c>
      <c r="E2457" s="54" t="s">
        <v>11129</v>
      </c>
      <c r="F2457" s="71">
        <v>44494</v>
      </c>
      <c r="G2457" s="72">
        <v>1206.1500000000001</v>
      </c>
      <c r="H2457" s="72">
        <v>101979.98</v>
      </c>
      <c r="I2457" s="54" t="s">
        <v>265</v>
      </c>
      <c r="J2457" s="54" t="s">
        <v>321</v>
      </c>
      <c r="K2457" s="54" t="s">
        <v>11130</v>
      </c>
      <c r="L2457" s="54" t="s">
        <v>11131</v>
      </c>
      <c r="M2457" s="54" t="s">
        <v>11129</v>
      </c>
      <c r="N2457" s="54" t="s">
        <v>256</v>
      </c>
      <c r="O2457" s="54" t="s">
        <v>256</v>
      </c>
      <c r="P2457" s="54" t="s">
        <v>267</v>
      </c>
      <c r="Q2457" s="54" t="s">
        <v>256</v>
      </c>
      <c r="R2457" s="54" t="s">
        <v>431</v>
      </c>
      <c r="S2457" s="71"/>
      <c r="T2457" s="54" t="s">
        <v>256</v>
      </c>
      <c r="U2457" s="71">
        <v>44494</v>
      </c>
      <c r="V2457" s="54" t="s">
        <v>256</v>
      </c>
      <c r="W2457" t="str">
        <f t="shared" si="38"/>
        <v>Oct-21</v>
      </c>
    </row>
    <row r="2458" spans="1:23" x14ac:dyDescent="0.25">
      <c r="A2458" s="54" t="s">
        <v>317</v>
      </c>
      <c r="B2458" s="54" t="s">
        <v>428</v>
      </c>
      <c r="C2458" s="54" t="s">
        <v>263</v>
      </c>
      <c r="D2458" s="54" t="s">
        <v>429</v>
      </c>
      <c r="E2458" s="54" t="s">
        <v>11132</v>
      </c>
      <c r="F2458" s="71">
        <v>44489</v>
      </c>
      <c r="G2458" s="72">
        <v>8.36</v>
      </c>
      <c r="H2458" s="72">
        <v>706.84</v>
      </c>
      <c r="I2458" s="54" t="s">
        <v>265</v>
      </c>
      <c r="J2458" s="54" t="s">
        <v>321</v>
      </c>
      <c r="K2458" s="54" t="s">
        <v>11133</v>
      </c>
      <c r="L2458" s="54" t="s">
        <v>11134</v>
      </c>
      <c r="M2458" s="54" t="s">
        <v>11132</v>
      </c>
      <c r="N2458" s="54" t="s">
        <v>256</v>
      </c>
      <c r="O2458" s="54" t="s">
        <v>256</v>
      </c>
      <c r="P2458" s="54" t="s">
        <v>267</v>
      </c>
      <c r="Q2458" s="54" t="s">
        <v>256</v>
      </c>
      <c r="R2458" s="54" t="s">
        <v>431</v>
      </c>
      <c r="S2458" s="71"/>
      <c r="T2458" s="54" t="s">
        <v>256</v>
      </c>
      <c r="U2458" s="71">
        <v>44489</v>
      </c>
      <c r="V2458" s="54" t="s">
        <v>256</v>
      </c>
      <c r="W2458" t="str">
        <f t="shared" si="38"/>
        <v>Oct-21</v>
      </c>
    </row>
    <row r="2459" spans="1:23" x14ac:dyDescent="0.25">
      <c r="A2459" s="54" t="s">
        <v>317</v>
      </c>
      <c r="B2459" s="54" t="s">
        <v>428</v>
      </c>
      <c r="C2459" s="54" t="s">
        <v>263</v>
      </c>
      <c r="D2459" s="54" t="s">
        <v>429</v>
      </c>
      <c r="E2459" s="54" t="s">
        <v>11135</v>
      </c>
      <c r="F2459" s="71">
        <v>44493</v>
      </c>
      <c r="G2459" s="72">
        <v>489</v>
      </c>
      <c r="H2459" s="72">
        <v>41344.949999999997</v>
      </c>
      <c r="I2459" s="54" t="s">
        <v>265</v>
      </c>
      <c r="J2459" s="54" t="s">
        <v>321</v>
      </c>
      <c r="K2459" s="54" t="s">
        <v>11136</v>
      </c>
      <c r="L2459" s="54" t="s">
        <v>11137</v>
      </c>
      <c r="M2459" s="54" t="s">
        <v>11135</v>
      </c>
      <c r="N2459" s="54" t="s">
        <v>256</v>
      </c>
      <c r="O2459" s="54" t="s">
        <v>256</v>
      </c>
      <c r="P2459" s="54" t="s">
        <v>267</v>
      </c>
      <c r="Q2459" s="54" t="s">
        <v>256</v>
      </c>
      <c r="R2459" s="54" t="s">
        <v>431</v>
      </c>
      <c r="S2459" s="71"/>
      <c r="T2459" s="54" t="s">
        <v>256</v>
      </c>
      <c r="U2459" s="71">
        <v>44493</v>
      </c>
      <c r="V2459" s="54" t="s">
        <v>256</v>
      </c>
      <c r="W2459" t="str">
        <f t="shared" si="38"/>
        <v>Oct-21</v>
      </c>
    </row>
    <row r="2460" spans="1:23" x14ac:dyDescent="0.25">
      <c r="A2460" s="54" t="s">
        <v>317</v>
      </c>
      <c r="B2460" s="54" t="s">
        <v>428</v>
      </c>
      <c r="C2460" s="54" t="s">
        <v>263</v>
      </c>
      <c r="D2460" s="54" t="s">
        <v>429</v>
      </c>
      <c r="E2460" s="54" t="s">
        <v>11138</v>
      </c>
      <c r="F2460" s="71">
        <v>44489</v>
      </c>
      <c r="G2460" s="72">
        <v>4.18</v>
      </c>
      <c r="H2460" s="72">
        <v>353.42</v>
      </c>
      <c r="I2460" s="54" t="s">
        <v>265</v>
      </c>
      <c r="J2460" s="54" t="s">
        <v>321</v>
      </c>
      <c r="K2460" s="54" t="s">
        <v>11139</v>
      </c>
      <c r="L2460" s="54" t="s">
        <v>11140</v>
      </c>
      <c r="M2460" s="54" t="s">
        <v>11138</v>
      </c>
      <c r="N2460" s="54" t="s">
        <v>256</v>
      </c>
      <c r="O2460" s="54" t="s">
        <v>256</v>
      </c>
      <c r="P2460" s="54" t="s">
        <v>267</v>
      </c>
      <c r="Q2460" s="54" t="s">
        <v>256</v>
      </c>
      <c r="R2460" s="54" t="s">
        <v>431</v>
      </c>
      <c r="S2460" s="71"/>
      <c r="T2460" s="54" t="s">
        <v>256</v>
      </c>
      <c r="U2460" s="71">
        <v>44489</v>
      </c>
      <c r="V2460" s="54" t="s">
        <v>256</v>
      </c>
      <c r="W2460" t="str">
        <f t="shared" si="38"/>
        <v>Oct-21</v>
      </c>
    </row>
    <row r="2461" spans="1:23" x14ac:dyDescent="0.25">
      <c r="A2461" s="54" t="s">
        <v>317</v>
      </c>
      <c r="B2461" s="54" t="s">
        <v>428</v>
      </c>
      <c r="C2461" s="54" t="s">
        <v>263</v>
      </c>
      <c r="D2461" s="54" t="s">
        <v>429</v>
      </c>
      <c r="E2461" s="54" t="s">
        <v>11141</v>
      </c>
      <c r="F2461" s="71">
        <v>44489</v>
      </c>
      <c r="G2461" s="72">
        <v>212.29</v>
      </c>
      <c r="H2461" s="72">
        <v>17949.12</v>
      </c>
      <c r="I2461" s="54" t="s">
        <v>265</v>
      </c>
      <c r="J2461" s="54" t="s">
        <v>321</v>
      </c>
      <c r="K2461" s="54" t="s">
        <v>11142</v>
      </c>
      <c r="L2461" s="54" t="s">
        <v>11143</v>
      </c>
      <c r="M2461" s="54" t="s">
        <v>11141</v>
      </c>
      <c r="N2461" s="54" t="s">
        <v>256</v>
      </c>
      <c r="O2461" s="54" t="s">
        <v>256</v>
      </c>
      <c r="P2461" s="54" t="s">
        <v>267</v>
      </c>
      <c r="Q2461" s="54" t="s">
        <v>256</v>
      </c>
      <c r="R2461" s="54" t="s">
        <v>431</v>
      </c>
      <c r="S2461" s="71"/>
      <c r="T2461" s="54" t="s">
        <v>256</v>
      </c>
      <c r="U2461" s="71">
        <v>44489</v>
      </c>
      <c r="V2461" s="54" t="s">
        <v>256</v>
      </c>
      <c r="W2461" t="str">
        <f t="shared" si="38"/>
        <v>Oct-21</v>
      </c>
    </row>
    <row r="2462" spans="1:23" x14ac:dyDescent="0.25">
      <c r="A2462" s="54" t="s">
        <v>317</v>
      </c>
      <c r="B2462" s="54" t="s">
        <v>428</v>
      </c>
      <c r="C2462" s="54" t="s">
        <v>263</v>
      </c>
      <c r="D2462" s="54" t="s">
        <v>429</v>
      </c>
      <c r="E2462" s="54" t="s">
        <v>11144</v>
      </c>
      <c r="F2462" s="71">
        <v>44490</v>
      </c>
      <c r="G2462" s="72">
        <v>1658.02</v>
      </c>
      <c r="H2462" s="72">
        <v>140185.59</v>
      </c>
      <c r="I2462" s="54" t="s">
        <v>265</v>
      </c>
      <c r="J2462" s="54" t="s">
        <v>321</v>
      </c>
      <c r="K2462" s="54" t="s">
        <v>11145</v>
      </c>
      <c r="L2462" s="54" t="s">
        <v>11146</v>
      </c>
      <c r="M2462" s="54" t="s">
        <v>11144</v>
      </c>
      <c r="N2462" s="54" t="s">
        <v>256</v>
      </c>
      <c r="O2462" s="54" t="s">
        <v>256</v>
      </c>
      <c r="P2462" s="54" t="s">
        <v>267</v>
      </c>
      <c r="Q2462" s="54" t="s">
        <v>256</v>
      </c>
      <c r="R2462" s="54" t="s">
        <v>431</v>
      </c>
      <c r="S2462" s="71"/>
      <c r="T2462" s="54" t="s">
        <v>256</v>
      </c>
      <c r="U2462" s="71">
        <v>44490</v>
      </c>
      <c r="V2462" s="54" t="s">
        <v>256</v>
      </c>
      <c r="W2462" t="str">
        <f t="shared" si="38"/>
        <v>Oct-21</v>
      </c>
    </row>
    <row r="2463" spans="1:23" x14ac:dyDescent="0.25">
      <c r="A2463" s="54" t="s">
        <v>317</v>
      </c>
      <c r="B2463" s="54" t="s">
        <v>428</v>
      </c>
      <c r="C2463" s="54" t="s">
        <v>263</v>
      </c>
      <c r="D2463" s="54" t="s">
        <v>429</v>
      </c>
      <c r="E2463" s="54" t="s">
        <v>11147</v>
      </c>
      <c r="F2463" s="71">
        <v>44494</v>
      </c>
      <c r="G2463" s="72">
        <v>83.72</v>
      </c>
      <c r="H2463" s="72">
        <v>7078.53</v>
      </c>
      <c r="I2463" s="54" t="s">
        <v>265</v>
      </c>
      <c r="J2463" s="54" t="s">
        <v>321</v>
      </c>
      <c r="K2463" s="54" t="s">
        <v>11148</v>
      </c>
      <c r="L2463" s="54" t="s">
        <v>11149</v>
      </c>
      <c r="M2463" s="54" t="s">
        <v>11147</v>
      </c>
      <c r="N2463" s="54" t="s">
        <v>256</v>
      </c>
      <c r="O2463" s="54" t="s">
        <v>256</v>
      </c>
      <c r="P2463" s="54" t="s">
        <v>267</v>
      </c>
      <c r="Q2463" s="54" t="s">
        <v>256</v>
      </c>
      <c r="R2463" s="54" t="s">
        <v>431</v>
      </c>
      <c r="S2463" s="71"/>
      <c r="T2463" s="54" t="s">
        <v>256</v>
      </c>
      <c r="U2463" s="71">
        <v>44494</v>
      </c>
      <c r="V2463" s="54" t="s">
        <v>256</v>
      </c>
      <c r="W2463" t="str">
        <f t="shared" si="38"/>
        <v>Oct-21</v>
      </c>
    </row>
    <row r="2464" spans="1:23" x14ac:dyDescent="0.25">
      <c r="A2464" s="54" t="s">
        <v>317</v>
      </c>
      <c r="B2464" s="54" t="s">
        <v>428</v>
      </c>
      <c r="C2464" s="54" t="s">
        <v>263</v>
      </c>
      <c r="D2464" s="54" t="s">
        <v>429</v>
      </c>
      <c r="E2464" s="54" t="s">
        <v>11150</v>
      </c>
      <c r="F2464" s="71">
        <v>44494</v>
      </c>
      <c r="G2464" s="72">
        <v>312.45</v>
      </c>
      <c r="H2464" s="72">
        <v>26417.65</v>
      </c>
      <c r="I2464" s="54" t="s">
        <v>265</v>
      </c>
      <c r="J2464" s="54" t="s">
        <v>321</v>
      </c>
      <c r="K2464" s="54" t="s">
        <v>11151</v>
      </c>
      <c r="L2464" s="54" t="s">
        <v>11152</v>
      </c>
      <c r="M2464" s="54" t="s">
        <v>11150</v>
      </c>
      <c r="N2464" s="54" t="s">
        <v>256</v>
      </c>
      <c r="O2464" s="54" t="s">
        <v>256</v>
      </c>
      <c r="P2464" s="54" t="s">
        <v>267</v>
      </c>
      <c r="Q2464" s="54" t="s">
        <v>256</v>
      </c>
      <c r="R2464" s="54" t="s">
        <v>431</v>
      </c>
      <c r="S2464" s="71"/>
      <c r="T2464" s="54" t="s">
        <v>256</v>
      </c>
      <c r="U2464" s="71">
        <v>44494</v>
      </c>
      <c r="V2464" s="54" t="s">
        <v>256</v>
      </c>
      <c r="W2464" t="str">
        <f t="shared" si="38"/>
        <v>Oct-21</v>
      </c>
    </row>
    <row r="2465" spans="1:23" x14ac:dyDescent="0.25">
      <c r="A2465" s="54" t="s">
        <v>317</v>
      </c>
      <c r="B2465" s="54" t="s">
        <v>428</v>
      </c>
      <c r="C2465" s="54" t="s">
        <v>263</v>
      </c>
      <c r="D2465" s="54" t="s">
        <v>429</v>
      </c>
      <c r="E2465" s="54" t="s">
        <v>11153</v>
      </c>
      <c r="F2465" s="71">
        <v>44494</v>
      </c>
      <c r="G2465" s="72">
        <v>206.38</v>
      </c>
      <c r="H2465" s="72">
        <v>17449.43</v>
      </c>
      <c r="I2465" s="54" t="s">
        <v>265</v>
      </c>
      <c r="J2465" s="54" t="s">
        <v>321</v>
      </c>
      <c r="K2465" s="54" t="s">
        <v>11154</v>
      </c>
      <c r="L2465" s="54" t="s">
        <v>11155</v>
      </c>
      <c r="M2465" s="54" t="s">
        <v>11153</v>
      </c>
      <c r="N2465" s="54" t="s">
        <v>256</v>
      </c>
      <c r="O2465" s="54" t="s">
        <v>256</v>
      </c>
      <c r="P2465" s="54" t="s">
        <v>267</v>
      </c>
      <c r="Q2465" s="54" t="s">
        <v>256</v>
      </c>
      <c r="R2465" s="54" t="s">
        <v>431</v>
      </c>
      <c r="S2465" s="71"/>
      <c r="T2465" s="54" t="s">
        <v>256</v>
      </c>
      <c r="U2465" s="71">
        <v>44494</v>
      </c>
      <c r="V2465" s="54" t="s">
        <v>256</v>
      </c>
      <c r="W2465" t="str">
        <f t="shared" si="38"/>
        <v>Oct-21</v>
      </c>
    </row>
    <row r="2466" spans="1:23" x14ac:dyDescent="0.25">
      <c r="A2466" s="54" t="s">
        <v>317</v>
      </c>
      <c r="B2466" s="54" t="s">
        <v>428</v>
      </c>
      <c r="C2466" s="54" t="s">
        <v>263</v>
      </c>
      <c r="D2466" s="54" t="s">
        <v>429</v>
      </c>
      <c r="E2466" s="54" t="s">
        <v>11156</v>
      </c>
      <c r="F2466" s="71">
        <v>44489</v>
      </c>
      <c r="G2466" s="72">
        <v>433.88</v>
      </c>
      <c r="H2466" s="72">
        <v>36684.550000000003</v>
      </c>
      <c r="I2466" s="54" t="s">
        <v>265</v>
      </c>
      <c r="J2466" s="54" t="s">
        <v>321</v>
      </c>
      <c r="K2466" s="54" t="s">
        <v>11157</v>
      </c>
      <c r="L2466" s="54" t="s">
        <v>11158</v>
      </c>
      <c r="M2466" s="54" t="s">
        <v>11156</v>
      </c>
      <c r="N2466" s="54" t="s">
        <v>256</v>
      </c>
      <c r="O2466" s="54" t="s">
        <v>256</v>
      </c>
      <c r="P2466" s="54" t="s">
        <v>267</v>
      </c>
      <c r="Q2466" s="54" t="s">
        <v>256</v>
      </c>
      <c r="R2466" s="54" t="s">
        <v>431</v>
      </c>
      <c r="S2466" s="71"/>
      <c r="T2466" s="54" t="s">
        <v>256</v>
      </c>
      <c r="U2466" s="71">
        <v>44489</v>
      </c>
      <c r="V2466" s="54" t="s">
        <v>256</v>
      </c>
      <c r="W2466" t="str">
        <f t="shared" si="38"/>
        <v>Oct-21</v>
      </c>
    </row>
    <row r="2467" spans="1:23" x14ac:dyDescent="0.25">
      <c r="A2467" s="54" t="s">
        <v>317</v>
      </c>
      <c r="B2467" s="54" t="s">
        <v>428</v>
      </c>
      <c r="C2467" s="54" t="s">
        <v>263</v>
      </c>
      <c r="D2467" s="54" t="s">
        <v>429</v>
      </c>
      <c r="E2467" s="54" t="s">
        <v>11159</v>
      </c>
      <c r="F2467" s="71">
        <v>44495</v>
      </c>
      <c r="G2467" s="72">
        <v>1017.32</v>
      </c>
      <c r="H2467" s="72">
        <v>86014.41</v>
      </c>
      <c r="I2467" s="54" t="s">
        <v>265</v>
      </c>
      <c r="J2467" s="54" t="s">
        <v>321</v>
      </c>
      <c r="K2467" s="54" t="s">
        <v>11160</v>
      </c>
      <c r="L2467" s="54" t="s">
        <v>11161</v>
      </c>
      <c r="M2467" s="54" t="s">
        <v>11159</v>
      </c>
      <c r="N2467" s="54" t="s">
        <v>256</v>
      </c>
      <c r="O2467" s="54" t="s">
        <v>256</v>
      </c>
      <c r="P2467" s="54" t="s">
        <v>267</v>
      </c>
      <c r="Q2467" s="54" t="s">
        <v>256</v>
      </c>
      <c r="R2467" s="54" t="s">
        <v>431</v>
      </c>
      <c r="S2467" s="71"/>
      <c r="T2467" s="54" t="s">
        <v>256</v>
      </c>
      <c r="U2467" s="71">
        <v>44495</v>
      </c>
      <c r="V2467" s="54" t="s">
        <v>256</v>
      </c>
      <c r="W2467" t="str">
        <f t="shared" si="38"/>
        <v>Oct-21</v>
      </c>
    </row>
    <row r="2468" spans="1:23" x14ac:dyDescent="0.25">
      <c r="A2468" s="54" t="s">
        <v>317</v>
      </c>
      <c r="B2468" s="54" t="s">
        <v>428</v>
      </c>
      <c r="C2468" s="54" t="s">
        <v>263</v>
      </c>
      <c r="D2468" s="54" t="s">
        <v>429</v>
      </c>
      <c r="E2468" s="54" t="s">
        <v>11162</v>
      </c>
      <c r="F2468" s="71">
        <v>44489</v>
      </c>
      <c r="G2468" s="72">
        <v>24</v>
      </c>
      <c r="H2468" s="72">
        <v>2029.2</v>
      </c>
      <c r="I2468" s="54" t="s">
        <v>265</v>
      </c>
      <c r="J2468" s="54" t="s">
        <v>321</v>
      </c>
      <c r="K2468" s="54" t="s">
        <v>11163</v>
      </c>
      <c r="L2468" s="54" t="s">
        <v>11164</v>
      </c>
      <c r="M2468" s="54" t="s">
        <v>11162</v>
      </c>
      <c r="N2468" s="54" t="s">
        <v>256</v>
      </c>
      <c r="O2468" s="54" t="s">
        <v>256</v>
      </c>
      <c r="P2468" s="54" t="s">
        <v>267</v>
      </c>
      <c r="Q2468" s="54" t="s">
        <v>256</v>
      </c>
      <c r="R2468" s="54" t="s">
        <v>431</v>
      </c>
      <c r="S2468" s="71"/>
      <c r="T2468" s="54" t="s">
        <v>256</v>
      </c>
      <c r="U2468" s="71">
        <v>44489</v>
      </c>
      <c r="V2468" s="54" t="s">
        <v>256</v>
      </c>
      <c r="W2468" t="str">
        <f t="shared" si="38"/>
        <v>Oct-21</v>
      </c>
    </row>
    <row r="2469" spans="1:23" x14ac:dyDescent="0.25">
      <c r="A2469" s="54" t="s">
        <v>317</v>
      </c>
      <c r="B2469" s="54" t="s">
        <v>428</v>
      </c>
      <c r="C2469" s="54" t="s">
        <v>263</v>
      </c>
      <c r="D2469" s="54" t="s">
        <v>429</v>
      </c>
      <c r="E2469" s="54" t="s">
        <v>11165</v>
      </c>
      <c r="F2469" s="71">
        <v>44493</v>
      </c>
      <c r="G2469" s="72">
        <v>409.13</v>
      </c>
      <c r="H2469" s="72">
        <v>34591.94</v>
      </c>
      <c r="I2469" s="54" t="s">
        <v>265</v>
      </c>
      <c r="J2469" s="54" t="s">
        <v>321</v>
      </c>
      <c r="K2469" s="54" t="s">
        <v>11166</v>
      </c>
      <c r="L2469" s="54" t="s">
        <v>11167</v>
      </c>
      <c r="M2469" s="54" t="s">
        <v>11165</v>
      </c>
      <c r="N2469" s="54" t="s">
        <v>256</v>
      </c>
      <c r="O2469" s="54" t="s">
        <v>256</v>
      </c>
      <c r="P2469" s="54" t="s">
        <v>267</v>
      </c>
      <c r="Q2469" s="54" t="s">
        <v>256</v>
      </c>
      <c r="R2469" s="54" t="s">
        <v>431</v>
      </c>
      <c r="S2469" s="71"/>
      <c r="T2469" s="54" t="s">
        <v>256</v>
      </c>
      <c r="U2469" s="71">
        <v>44493</v>
      </c>
      <c r="V2469" s="54" t="s">
        <v>256</v>
      </c>
      <c r="W2469" t="str">
        <f t="shared" si="38"/>
        <v>Oct-21</v>
      </c>
    </row>
    <row r="2470" spans="1:23" x14ac:dyDescent="0.25">
      <c r="A2470" s="54" t="s">
        <v>317</v>
      </c>
      <c r="B2470" s="54" t="s">
        <v>428</v>
      </c>
      <c r="C2470" s="54" t="s">
        <v>263</v>
      </c>
      <c r="D2470" s="54" t="s">
        <v>429</v>
      </c>
      <c r="E2470" s="54" t="s">
        <v>11168</v>
      </c>
      <c r="F2470" s="71">
        <v>44489</v>
      </c>
      <c r="G2470" s="72">
        <v>573.26</v>
      </c>
      <c r="H2470" s="72">
        <v>48469.13</v>
      </c>
      <c r="I2470" s="54" t="s">
        <v>265</v>
      </c>
      <c r="J2470" s="54" t="s">
        <v>321</v>
      </c>
      <c r="K2470" s="54" t="s">
        <v>11169</v>
      </c>
      <c r="L2470" s="54" t="s">
        <v>11170</v>
      </c>
      <c r="M2470" s="54" t="s">
        <v>11168</v>
      </c>
      <c r="N2470" s="54" t="s">
        <v>256</v>
      </c>
      <c r="O2470" s="54" t="s">
        <v>256</v>
      </c>
      <c r="P2470" s="54" t="s">
        <v>267</v>
      </c>
      <c r="Q2470" s="54" t="s">
        <v>256</v>
      </c>
      <c r="R2470" s="54" t="s">
        <v>431</v>
      </c>
      <c r="S2470" s="71"/>
      <c r="T2470" s="54" t="s">
        <v>256</v>
      </c>
      <c r="U2470" s="71">
        <v>44489</v>
      </c>
      <c r="V2470" s="54" t="s">
        <v>256</v>
      </c>
      <c r="W2470" t="str">
        <f t="shared" si="38"/>
        <v>Oct-21</v>
      </c>
    </row>
    <row r="2471" spans="1:23" x14ac:dyDescent="0.25">
      <c r="A2471" s="54" t="s">
        <v>317</v>
      </c>
      <c r="B2471" s="54" t="s">
        <v>428</v>
      </c>
      <c r="C2471" s="54" t="s">
        <v>263</v>
      </c>
      <c r="D2471" s="54" t="s">
        <v>429</v>
      </c>
      <c r="E2471" s="54" t="s">
        <v>11171</v>
      </c>
      <c r="F2471" s="71">
        <v>44494</v>
      </c>
      <c r="G2471" s="72">
        <v>15.86</v>
      </c>
      <c r="H2471" s="72">
        <v>1340.96</v>
      </c>
      <c r="I2471" s="54" t="s">
        <v>265</v>
      </c>
      <c r="J2471" s="54" t="s">
        <v>321</v>
      </c>
      <c r="K2471" s="54" t="s">
        <v>11172</v>
      </c>
      <c r="L2471" s="54" t="s">
        <v>11173</v>
      </c>
      <c r="M2471" s="54" t="s">
        <v>11171</v>
      </c>
      <c r="N2471" s="54" t="s">
        <v>256</v>
      </c>
      <c r="O2471" s="54" t="s">
        <v>256</v>
      </c>
      <c r="P2471" s="54" t="s">
        <v>267</v>
      </c>
      <c r="Q2471" s="54" t="s">
        <v>256</v>
      </c>
      <c r="R2471" s="54" t="s">
        <v>431</v>
      </c>
      <c r="S2471" s="71"/>
      <c r="T2471" s="54" t="s">
        <v>256</v>
      </c>
      <c r="U2471" s="71">
        <v>44494</v>
      </c>
      <c r="V2471" s="54" t="s">
        <v>256</v>
      </c>
      <c r="W2471" t="str">
        <f t="shared" si="38"/>
        <v>Oct-21</v>
      </c>
    </row>
    <row r="2472" spans="1:23" x14ac:dyDescent="0.25">
      <c r="A2472" s="54" t="s">
        <v>317</v>
      </c>
      <c r="B2472" s="54" t="s">
        <v>428</v>
      </c>
      <c r="C2472" s="54" t="s">
        <v>263</v>
      </c>
      <c r="D2472" s="54" t="s">
        <v>429</v>
      </c>
      <c r="E2472" s="54" t="s">
        <v>11174</v>
      </c>
      <c r="F2472" s="71">
        <v>44494</v>
      </c>
      <c r="G2472" s="72">
        <v>3.58</v>
      </c>
      <c r="H2472" s="72">
        <v>302.69</v>
      </c>
      <c r="I2472" s="54" t="s">
        <v>265</v>
      </c>
      <c r="J2472" s="54" t="s">
        <v>321</v>
      </c>
      <c r="K2472" s="54" t="s">
        <v>11175</v>
      </c>
      <c r="L2472" s="54" t="s">
        <v>11176</v>
      </c>
      <c r="M2472" s="54" t="s">
        <v>11174</v>
      </c>
      <c r="N2472" s="54" t="s">
        <v>256</v>
      </c>
      <c r="O2472" s="54" t="s">
        <v>256</v>
      </c>
      <c r="P2472" s="54" t="s">
        <v>267</v>
      </c>
      <c r="Q2472" s="54" t="s">
        <v>256</v>
      </c>
      <c r="R2472" s="54" t="s">
        <v>431</v>
      </c>
      <c r="S2472" s="71"/>
      <c r="T2472" s="54" t="s">
        <v>256</v>
      </c>
      <c r="U2472" s="71">
        <v>44494</v>
      </c>
      <c r="V2472" s="54" t="s">
        <v>256</v>
      </c>
      <c r="W2472" t="str">
        <f t="shared" si="38"/>
        <v>Oct-21</v>
      </c>
    </row>
    <row r="2473" spans="1:23" x14ac:dyDescent="0.25">
      <c r="A2473" s="54" t="s">
        <v>317</v>
      </c>
      <c r="B2473" s="54" t="s">
        <v>428</v>
      </c>
      <c r="C2473" s="54" t="s">
        <v>263</v>
      </c>
      <c r="D2473" s="54" t="s">
        <v>429</v>
      </c>
      <c r="E2473" s="54" t="s">
        <v>11177</v>
      </c>
      <c r="F2473" s="71">
        <v>44494</v>
      </c>
      <c r="G2473" s="72">
        <v>56.81</v>
      </c>
      <c r="H2473" s="72">
        <v>4803.29</v>
      </c>
      <c r="I2473" s="54" t="s">
        <v>265</v>
      </c>
      <c r="J2473" s="54" t="s">
        <v>321</v>
      </c>
      <c r="K2473" s="54" t="s">
        <v>11178</v>
      </c>
      <c r="L2473" s="54" t="s">
        <v>11179</v>
      </c>
      <c r="M2473" s="54" t="s">
        <v>11177</v>
      </c>
      <c r="N2473" s="54" t="s">
        <v>256</v>
      </c>
      <c r="O2473" s="54" t="s">
        <v>256</v>
      </c>
      <c r="P2473" s="54" t="s">
        <v>267</v>
      </c>
      <c r="Q2473" s="54" t="s">
        <v>256</v>
      </c>
      <c r="R2473" s="54" t="s">
        <v>431</v>
      </c>
      <c r="S2473" s="71"/>
      <c r="T2473" s="54" t="s">
        <v>256</v>
      </c>
      <c r="U2473" s="71">
        <v>44494</v>
      </c>
      <c r="V2473" s="54" t="s">
        <v>256</v>
      </c>
      <c r="W2473" t="str">
        <f t="shared" si="38"/>
        <v>Oct-21</v>
      </c>
    </row>
    <row r="2474" spans="1:23" x14ac:dyDescent="0.25">
      <c r="A2474" s="54" t="s">
        <v>317</v>
      </c>
      <c r="B2474" s="54" t="s">
        <v>428</v>
      </c>
      <c r="C2474" s="54" t="s">
        <v>263</v>
      </c>
      <c r="D2474" s="54" t="s">
        <v>429</v>
      </c>
      <c r="E2474" s="54" t="s">
        <v>11180</v>
      </c>
      <c r="F2474" s="71">
        <v>44494</v>
      </c>
      <c r="G2474" s="72">
        <v>304.98</v>
      </c>
      <c r="H2474" s="72">
        <v>25786.06</v>
      </c>
      <c r="I2474" s="54" t="s">
        <v>265</v>
      </c>
      <c r="J2474" s="54" t="s">
        <v>321</v>
      </c>
      <c r="K2474" s="54" t="s">
        <v>11181</v>
      </c>
      <c r="L2474" s="54" t="s">
        <v>11182</v>
      </c>
      <c r="M2474" s="54" t="s">
        <v>11180</v>
      </c>
      <c r="N2474" s="54" t="s">
        <v>256</v>
      </c>
      <c r="O2474" s="54" t="s">
        <v>256</v>
      </c>
      <c r="P2474" s="54" t="s">
        <v>267</v>
      </c>
      <c r="Q2474" s="54" t="s">
        <v>256</v>
      </c>
      <c r="R2474" s="54" t="s">
        <v>431</v>
      </c>
      <c r="S2474" s="71"/>
      <c r="T2474" s="54" t="s">
        <v>256</v>
      </c>
      <c r="U2474" s="71">
        <v>44494</v>
      </c>
      <c r="V2474" s="54" t="s">
        <v>256</v>
      </c>
      <c r="W2474" t="str">
        <f t="shared" si="38"/>
        <v>Oct-21</v>
      </c>
    </row>
    <row r="2475" spans="1:23" x14ac:dyDescent="0.25">
      <c r="A2475" s="54" t="s">
        <v>317</v>
      </c>
      <c r="B2475" s="54" t="s">
        <v>428</v>
      </c>
      <c r="C2475" s="54" t="s">
        <v>263</v>
      </c>
      <c r="D2475" s="54" t="s">
        <v>429</v>
      </c>
      <c r="E2475" s="54" t="s">
        <v>11183</v>
      </c>
      <c r="F2475" s="71">
        <v>44494</v>
      </c>
      <c r="G2475" s="72">
        <v>1020</v>
      </c>
      <c r="H2475" s="72">
        <v>86241</v>
      </c>
      <c r="I2475" s="54" t="s">
        <v>265</v>
      </c>
      <c r="J2475" s="54" t="s">
        <v>321</v>
      </c>
      <c r="K2475" s="54" t="s">
        <v>11184</v>
      </c>
      <c r="L2475" s="54" t="s">
        <v>11185</v>
      </c>
      <c r="M2475" s="54" t="s">
        <v>11183</v>
      </c>
      <c r="N2475" s="54" t="s">
        <v>256</v>
      </c>
      <c r="O2475" s="54" t="s">
        <v>256</v>
      </c>
      <c r="P2475" s="54" t="s">
        <v>267</v>
      </c>
      <c r="Q2475" s="54" t="s">
        <v>256</v>
      </c>
      <c r="R2475" s="54" t="s">
        <v>431</v>
      </c>
      <c r="S2475" s="71"/>
      <c r="T2475" s="54" t="s">
        <v>256</v>
      </c>
      <c r="U2475" s="71">
        <v>44494</v>
      </c>
      <c r="V2475" s="54" t="s">
        <v>256</v>
      </c>
      <c r="W2475" t="str">
        <f t="shared" si="38"/>
        <v>Oct-21</v>
      </c>
    </row>
    <row r="2476" spans="1:23" x14ac:dyDescent="0.25">
      <c r="A2476" s="54" t="s">
        <v>317</v>
      </c>
      <c r="B2476" s="54" t="s">
        <v>428</v>
      </c>
      <c r="C2476" s="54" t="s">
        <v>263</v>
      </c>
      <c r="D2476" s="54" t="s">
        <v>429</v>
      </c>
      <c r="E2476" s="54" t="s">
        <v>11186</v>
      </c>
      <c r="F2476" s="71">
        <v>44494</v>
      </c>
      <c r="G2476" s="72">
        <v>124.27</v>
      </c>
      <c r="H2476" s="72">
        <v>10507.03</v>
      </c>
      <c r="I2476" s="54" t="s">
        <v>265</v>
      </c>
      <c r="J2476" s="54" t="s">
        <v>321</v>
      </c>
      <c r="K2476" s="54" t="s">
        <v>11187</v>
      </c>
      <c r="L2476" s="54" t="s">
        <v>11188</v>
      </c>
      <c r="M2476" s="54" t="s">
        <v>11186</v>
      </c>
      <c r="N2476" s="54" t="s">
        <v>256</v>
      </c>
      <c r="O2476" s="54" t="s">
        <v>256</v>
      </c>
      <c r="P2476" s="54" t="s">
        <v>267</v>
      </c>
      <c r="Q2476" s="54" t="s">
        <v>256</v>
      </c>
      <c r="R2476" s="54" t="s">
        <v>431</v>
      </c>
      <c r="S2476" s="71"/>
      <c r="T2476" s="54" t="s">
        <v>256</v>
      </c>
      <c r="U2476" s="71">
        <v>44494</v>
      </c>
      <c r="V2476" s="54" t="s">
        <v>256</v>
      </c>
      <c r="W2476" t="str">
        <f t="shared" si="38"/>
        <v>Oct-21</v>
      </c>
    </row>
    <row r="2477" spans="1:23" x14ac:dyDescent="0.25">
      <c r="A2477" s="54" t="s">
        <v>317</v>
      </c>
      <c r="B2477" s="54" t="s">
        <v>428</v>
      </c>
      <c r="C2477" s="54" t="s">
        <v>263</v>
      </c>
      <c r="D2477" s="54" t="s">
        <v>429</v>
      </c>
      <c r="E2477" s="54" t="s">
        <v>11189</v>
      </c>
      <c r="F2477" s="71">
        <v>44494</v>
      </c>
      <c r="G2477" s="72">
        <v>603.59</v>
      </c>
      <c r="H2477" s="72">
        <v>51033.53</v>
      </c>
      <c r="I2477" s="54" t="s">
        <v>265</v>
      </c>
      <c r="J2477" s="54" t="s">
        <v>321</v>
      </c>
      <c r="K2477" s="54" t="s">
        <v>11190</v>
      </c>
      <c r="L2477" s="54" t="s">
        <v>11191</v>
      </c>
      <c r="M2477" s="54" t="s">
        <v>11189</v>
      </c>
      <c r="N2477" s="54" t="s">
        <v>256</v>
      </c>
      <c r="O2477" s="54" t="s">
        <v>256</v>
      </c>
      <c r="P2477" s="54" t="s">
        <v>267</v>
      </c>
      <c r="Q2477" s="54" t="s">
        <v>256</v>
      </c>
      <c r="R2477" s="54" t="s">
        <v>431</v>
      </c>
      <c r="S2477" s="71"/>
      <c r="T2477" s="54" t="s">
        <v>256</v>
      </c>
      <c r="U2477" s="71">
        <v>44494</v>
      </c>
      <c r="V2477" s="54" t="s">
        <v>256</v>
      </c>
      <c r="W2477" t="str">
        <f t="shared" si="38"/>
        <v>Oct-21</v>
      </c>
    </row>
    <row r="2478" spans="1:23" x14ac:dyDescent="0.25">
      <c r="A2478" s="54" t="s">
        <v>317</v>
      </c>
      <c r="B2478" s="54" t="s">
        <v>428</v>
      </c>
      <c r="C2478" s="54" t="s">
        <v>263</v>
      </c>
      <c r="D2478" s="54" t="s">
        <v>429</v>
      </c>
      <c r="E2478" s="54" t="s">
        <v>11192</v>
      </c>
      <c r="F2478" s="71">
        <v>44494</v>
      </c>
      <c r="G2478" s="72">
        <v>1366.46</v>
      </c>
      <c r="H2478" s="72">
        <v>115534.19</v>
      </c>
      <c r="I2478" s="54" t="s">
        <v>265</v>
      </c>
      <c r="J2478" s="54" t="s">
        <v>321</v>
      </c>
      <c r="K2478" s="54" t="s">
        <v>11193</v>
      </c>
      <c r="L2478" s="54" t="s">
        <v>11194</v>
      </c>
      <c r="M2478" s="54" t="s">
        <v>11192</v>
      </c>
      <c r="N2478" s="54" t="s">
        <v>256</v>
      </c>
      <c r="O2478" s="54" t="s">
        <v>256</v>
      </c>
      <c r="P2478" s="54" t="s">
        <v>267</v>
      </c>
      <c r="Q2478" s="54" t="s">
        <v>256</v>
      </c>
      <c r="R2478" s="54" t="s">
        <v>431</v>
      </c>
      <c r="S2478" s="71"/>
      <c r="T2478" s="54" t="s">
        <v>256</v>
      </c>
      <c r="U2478" s="71">
        <v>44494</v>
      </c>
      <c r="V2478" s="54" t="s">
        <v>256</v>
      </c>
      <c r="W2478" t="str">
        <f t="shared" si="38"/>
        <v>Oct-21</v>
      </c>
    </row>
    <row r="2479" spans="1:23" x14ac:dyDescent="0.25">
      <c r="A2479" s="54" t="s">
        <v>317</v>
      </c>
      <c r="B2479" s="54" t="s">
        <v>428</v>
      </c>
      <c r="C2479" s="54" t="s">
        <v>263</v>
      </c>
      <c r="D2479" s="54" t="s">
        <v>429</v>
      </c>
      <c r="E2479" s="54" t="s">
        <v>11195</v>
      </c>
      <c r="F2479" s="71">
        <v>44494</v>
      </c>
      <c r="G2479" s="72">
        <v>984.7</v>
      </c>
      <c r="H2479" s="72">
        <v>83256.39</v>
      </c>
      <c r="I2479" s="54" t="s">
        <v>265</v>
      </c>
      <c r="J2479" s="54" t="s">
        <v>321</v>
      </c>
      <c r="K2479" s="54" t="s">
        <v>11196</v>
      </c>
      <c r="L2479" s="54" t="s">
        <v>11197</v>
      </c>
      <c r="M2479" s="54" t="s">
        <v>11195</v>
      </c>
      <c r="N2479" s="54" t="s">
        <v>256</v>
      </c>
      <c r="O2479" s="54" t="s">
        <v>256</v>
      </c>
      <c r="P2479" s="54" t="s">
        <v>267</v>
      </c>
      <c r="Q2479" s="54" t="s">
        <v>256</v>
      </c>
      <c r="R2479" s="54" t="s">
        <v>431</v>
      </c>
      <c r="S2479" s="71"/>
      <c r="T2479" s="54" t="s">
        <v>256</v>
      </c>
      <c r="U2479" s="71">
        <v>44494</v>
      </c>
      <c r="V2479" s="54" t="s">
        <v>256</v>
      </c>
      <c r="W2479" t="str">
        <f t="shared" si="38"/>
        <v>Oct-21</v>
      </c>
    </row>
    <row r="2480" spans="1:23" x14ac:dyDescent="0.25">
      <c r="A2480" s="54" t="s">
        <v>317</v>
      </c>
      <c r="B2480" s="54" t="s">
        <v>428</v>
      </c>
      <c r="C2480" s="54" t="s">
        <v>263</v>
      </c>
      <c r="D2480" s="54" t="s">
        <v>429</v>
      </c>
      <c r="E2480" s="54" t="s">
        <v>11198</v>
      </c>
      <c r="F2480" s="71">
        <v>44494</v>
      </c>
      <c r="G2480" s="72">
        <v>19.88</v>
      </c>
      <c r="H2480" s="72">
        <v>1680.85</v>
      </c>
      <c r="I2480" s="54" t="s">
        <v>265</v>
      </c>
      <c r="J2480" s="54" t="s">
        <v>321</v>
      </c>
      <c r="K2480" s="54" t="s">
        <v>11199</v>
      </c>
      <c r="L2480" s="54" t="s">
        <v>11200</v>
      </c>
      <c r="M2480" s="54" t="s">
        <v>11198</v>
      </c>
      <c r="N2480" s="54" t="s">
        <v>256</v>
      </c>
      <c r="O2480" s="54" t="s">
        <v>256</v>
      </c>
      <c r="P2480" s="54" t="s">
        <v>267</v>
      </c>
      <c r="Q2480" s="54" t="s">
        <v>256</v>
      </c>
      <c r="R2480" s="54" t="s">
        <v>431</v>
      </c>
      <c r="S2480" s="71"/>
      <c r="T2480" s="54" t="s">
        <v>256</v>
      </c>
      <c r="U2480" s="71">
        <v>44494</v>
      </c>
      <c r="V2480" s="54" t="s">
        <v>256</v>
      </c>
      <c r="W2480" t="str">
        <f t="shared" si="38"/>
        <v>Oct-21</v>
      </c>
    </row>
    <row r="2481" spans="1:23" x14ac:dyDescent="0.25">
      <c r="A2481" s="54" t="s">
        <v>317</v>
      </c>
      <c r="B2481" s="54" t="s">
        <v>428</v>
      </c>
      <c r="C2481" s="54" t="s">
        <v>263</v>
      </c>
      <c r="D2481" s="54" t="s">
        <v>429</v>
      </c>
      <c r="E2481" s="54" t="s">
        <v>11201</v>
      </c>
      <c r="F2481" s="71">
        <v>44494</v>
      </c>
      <c r="G2481" s="72">
        <v>507.78</v>
      </c>
      <c r="H2481" s="72">
        <v>42932.800000000003</v>
      </c>
      <c r="I2481" s="54" t="s">
        <v>265</v>
      </c>
      <c r="J2481" s="54" t="s">
        <v>321</v>
      </c>
      <c r="K2481" s="54" t="s">
        <v>11202</v>
      </c>
      <c r="L2481" s="54" t="s">
        <v>11203</v>
      </c>
      <c r="M2481" s="54" t="s">
        <v>11201</v>
      </c>
      <c r="N2481" s="54" t="s">
        <v>256</v>
      </c>
      <c r="O2481" s="54" t="s">
        <v>256</v>
      </c>
      <c r="P2481" s="54" t="s">
        <v>267</v>
      </c>
      <c r="Q2481" s="54" t="s">
        <v>256</v>
      </c>
      <c r="R2481" s="54" t="s">
        <v>431</v>
      </c>
      <c r="S2481" s="71"/>
      <c r="T2481" s="54" t="s">
        <v>256</v>
      </c>
      <c r="U2481" s="71">
        <v>44494</v>
      </c>
      <c r="V2481" s="54" t="s">
        <v>256</v>
      </c>
      <c r="W2481" t="str">
        <f t="shared" si="38"/>
        <v>Oct-21</v>
      </c>
    </row>
    <row r="2482" spans="1:23" x14ac:dyDescent="0.25">
      <c r="A2482" s="54" t="s">
        <v>317</v>
      </c>
      <c r="B2482" s="54" t="s">
        <v>428</v>
      </c>
      <c r="C2482" s="54" t="s">
        <v>263</v>
      </c>
      <c r="D2482" s="54" t="s">
        <v>429</v>
      </c>
      <c r="E2482" s="54" t="s">
        <v>11204</v>
      </c>
      <c r="F2482" s="71">
        <v>44494</v>
      </c>
      <c r="G2482" s="72">
        <v>65.2</v>
      </c>
      <c r="H2482" s="72">
        <v>5512.66</v>
      </c>
      <c r="I2482" s="54" t="s">
        <v>265</v>
      </c>
      <c r="J2482" s="54" t="s">
        <v>321</v>
      </c>
      <c r="K2482" s="54" t="s">
        <v>11205</v>
      </c>
      <c r="L2482" s="54" t="s">
        <v>11206</v>
      </c>
      <c r="M2482" s="54" t="s">
        <v>11204</v>
      </c>
      <c r="N2482" s="54" t="s">
        <v>256</v>
      </c>
      <c r="O2482" s="54" t="s">
        <v>256</v>
      </c>
      <c r="P2482" s="54" t="s">
        <v>267</v>
      </c>
      <c r="Q2482" s="54" t="s">
        <v>256</v>
      </c>
      <c r="R2482" s="54" t="s">
        <v>431</v>
      </c>
      <c r="S2482" s="71"/>
      <c r="T2482" s="54" t="s">
        <v>256</v>
      </c>
      <c r="U2482" s="71">
        <v>44494</v>
      </c>
      <c r="V2482" s="54" t="s">
        <v>256</v>
      </c>
      <c r="W2482" t="str">
        <f t="shared" si="38"/>
        <v>Oct-21</v>
      </c>
    </row>
    <row r="2483" spans="1:23" x14ac:dyDescent="0.25">
      <c r="A2483" s="54" t="s">
        <v>317</v>
      </c>
      <c r="B2483" s="54" t="s">
        <v>428</v>
      </c>
      <c r="C2483" s="54" t="s">
        <v>263</v>
      </c>
      <c r="D2483" s="54" t="s">
        <v>429</v>
      </c>
      <c r="E2483" s="54" t="s">
        <v>11207</v>
      </c>
      <c r="F2483" s="71">
        <v>44494</v>
      </c>
      <c r="G2483" s="72">
        <v>42.45</v>
      </c>
      <c r="H2483" s="72">
        <v>3589.15</v>
      </c>
      <c r="I2483" s="54" t="s">
        <v>265</v>
      </c>
      <c r="J2483" s="54" t="s">
        <v>321</v>
      </c>
      <c r="K2483" s="54" t="s">
        <v>11208</v>
      </c>
      <c r="L2483" s="54" t="s">
        <v>11209</v>
      </c>
      <c r="M2483" s="54" t="s">
        <v>11207</v>
      </c>
      <c r="N2483" s="54" t="s">
        <v>256</v>
      </c>
      <c r="O2483" s="54" t="s">
        <v>256</v>
      </c>
      <c r="P2483" s="54" t="s">
        <v>267</v>
      </c>
      <c r="Q2483" s="54" t="s">
        <v>256</v>
      </c>
      <c r="R2483" s="54" t="s">
        <v>431</v>
      </c>
      <c r="S2483" s="71"/>
      <c r="T2483" s="54" t="s">
        <v>256</v>
      </c>
      <c r="U2483" s="71">
        <v>44494</v>
      </c>
      <c r="V2483" s="54" t="s">
        <v>256</v>
      </c>
      <c r="W2483" t="str">
        <f t="shared" si="38"/>
        <v>Oct-21</v>
      </c>
    </row>
    <row r="2484" spans="1:23" x14ac:dyDescent="0.25">
      <c r="A2484" s="54" t="s">
        <v>317</v>
      </c>
      <c r="B2484" s="54" t="s">
        <v>428</v>
      </c>
      <c r="C2484" s="54" t="s">
        <v>263</v>
      </c>
      <c r="D2484" s="54" t="s">
        <v>429</v>
      </c>
      <c r="E2484" s="54" t="s">
        <v>11210</v>
      </c>
      <c r="F2484" s="71">
        <v>44494</v>
      </c>
      <c r="G2484" s="72">
        <v>52.25</v>
      </c>
      <c r="H2484" s="72">
        <v>4417.74</v>
      </c>
      <c r="I2484" s="54" t="s">
        <v>265</v>
      </c>
      <c r="J2484" s="54" t="s">
        <v>321</v>
      </c>
      <c r="K2484" s="54" t="s">
        <v>11211</v>
      </c>
      <c r="L2484" s="54" t="s">
        <v>11212</v>
      </c>
      <c r="M2484" s="54" t="s">
        <v>11210</v>
      </c>
      <c r="N2484" s="54" t="s">
        <v>256</v>
      </c>
      <c r="O2484" s="54" t="s">
        <v>256</v>
      </c>
      <c r="P2484" s="54" t="s">
        <v>267</v>
      </c>
      <c r="Q2484" s="54" t="s">
        <v>256</v>
      </c>
      <c r="R2484" s="54" t="s">
        <v>431</v>
      </c>
      <c r="S2484" s="71"/>
      <c r="T2484" s="54" t="s">
        <v>256</v>
      </c>
      <c r="U2484" s="71">
        <v>44494</v>
      </c>
      <c r="V2484" s="54" t="s">
        <v>256</v>
      </c>
      <c r="W2484" t="str">
        <f t="shared" si="38"/>
        <v>Oct-21</v>
      </c>
    </row>
    <row r="2485" spans="1:23" x14ac:dyDescent="0.25">
      <c r="A2485" s="54" t="s">
        <v>317</v>
      </c>
      <c r="B2485" s="54" t="s">
        <v>428</v>
      </c>
      <c r="C2485" s="54" t="s">
        <v>263</v>
      </c>
      <c r="D2485" s="54" t="s">
        <v>429</v>
      </c>
      <c r="E2485" s="54" t="s">
        <v>11213</v>
      </c>
      <c r="F2485" s="71">
        <v>44494</v>
      </c>
      <c r="G2485" s="72">
        <v>58.65</v>
      </c>
      <c r="H2485" s="72">
        <v>4958.8599999999997</v>
      </c>
      <c r="I2485" s="54" t="s">
        <v>265</v>
      </c>
      <c r="J2485" s="54" t="s">
        <v>321</v>
      </c>
      <c r="K2485" s="54" t="s">
        <v>11214</v>
      </c>
      <c r="L2485" s="54" t="s">
        <v>11215</v>
      </c>
      <c r="M2485" s="54" t="s">
        <v>11213</v>
      </c>
      <c r="N2485" s="54" t="s">
        <v>256</v>
      </c>
      <c r="O2485" s="54" t="s">
        <v>256</v>
      </c>
      <c r="P2485" s="54" t="s">
        <v>267</v>
      </c>
      <c r="Q2485" s="54" t="s">
        <v>256</v>
      </c>
      <c r="R2485" s="54" t="s">
        <v>431</v>
      </c>
      <c r="S2485" s="71"/>
      <c r="T2485" s="54" t="s">
        <v>256</v>
      </c>
      <c r="U2485" s="71">
        <v>44494</v>
      </c>
      <c r="V2485" s="54" t="s">
        <v>256</v>
      </c>
      <c r="W2485" t="str">
        <f t="shared" si="38"/>
        <v>Oct-21</v>
      </c>
    </row>
    <row r="2486" spans="1:23" x14ac:dyDescent="0.25">
      <c r="A2486" s="54" t="s">
        <v>317</v>
      </c>
      <c r="B2486" s="54" t="s">
        <v>428</v>
      </c>
      <c r="C2486" s="54" t="s">
        <v>263</v>
      </c>
      <c r="D2486" s="54" t="s">
        <v>429</v>
      </c>
      <c r="E2486" s="54" t="s">
        <v>11216</v>
      </c>
      <c r="F2486" s="71">
        <v>44494</v>
      </c>
      <c r="G2486" s="72">
        <v>1636.68</v>
      </c>
      <c r="H2486" s="72">
        <v>138381.29</v>
      </c>
      <c r="I2486" s="54" t="s">
        <v>265</v>
      </c>
      <c r="J2486" s="54" t="s">
        <v>321</v>
      </c>
      <c r="K2486" s="54" t="s">
        <v>11217</v>
      </c>
      <c r="L2486" s="54" t="s">
        <v>11218</v>
      </c>
      <c r="M2486" s="54" t="s">
        <v>11216</v>
      </c>
      <c r="N2486" s="54" t="s">
        <v>256</v>
      </c>
      <c r="O2486" s="54" t="s">
        <v>256</v>
      </c>
      <c r="P2486" s="54" t="s">
        <v>267</v>
      </c>
      <c r="Q2486" s="54" t="s">
        <v>256</v>
      </c>
      <c r="R2486" s="54" t="s">
        <v>431</v>
      </c>
      <c r="S2486" s="71"/>
      <c r="T2486" s="54" t="s">
        <v>256</v>
      </c>
      <c r="U2486" s="71">
        <v>44494</v>
      </c>
      <c r="V2486" s="54" t="s">
        <v>256</v>
      </c>
      <c r="W2486" t="str">
        <f t="shared" si="38"/>
        <v>Oct-21</v>
      </c>
    </row>
    <row r="2487" spans="1:23" x14ac:dyDescent="0.25">
      <c r="A2487" s="54" t="s">
        <v>317</v>
      </c>
      <c r="B2487" s="54" t="s">
        <v>428</v>
      </c>
      <c r="C2487" s="54" t="s">
        <v>263</v>
      </c>
      <c r="D2487" s="54" t="s">
        <v>429</v>
      </c>
      <c r="E2487" s="54" t="s">
        <v>11219</v>
      </c>
      <c r="F2487" s="71">
        <v>44494</v>
      </c>
      <c r="G2487" s="72">
        <v>410.8</v>
      </c>
      <c r="H2487" s="72">
        <v>34733.14</v>
      </c>
      <c r="I2487" s="54" t="s">
        <v>265</v>
      </c>
      <c r="J2487" s="54" t="s">
        <v>321</v>
      </c>
      <c r="K2487" s="54" t="s">
        <v>11220</v>
      </c>
      <c r="L2487" s="54" t="s">
        <v>11221</v>
      </c>
      <c r="M2487" s="54" t="s">
        <v>11219</v>
      </c>
      <c r="N2487" s="54" t="s">
        <v>256</v>
      </c>
      <c r="O2487" s="54" t="s">
        <v>256</v>
      </c>
      <c r="P2487" s="54" t="s">
        <v>267</v>
      </c>
      <c r="Q2487" s="54" t="s">
        <v>256</v>
      </c>
      <c r="R2487" s="54" t="s">
        <v>431</v>
      </c>
      <c r="S2487" s="71"/>
      <c r="T2487" s="54" t="s">
        <v>256</v>
      </c>
      <c r="U2487" s="71">
        <v>44494</v>
      </c>
      <c r="V2487" s="54" t="s">
        <v>256</v>
      </c>
      <c r="W2487" t="str">
        <f t="shared" si="38"/>
        <v>Oct-21</v>
      </c>
    </row>
    <row r="2488" spans="1:23" x14ac:dyDescent="0.25">
      <c r="A2488" s="54" t="s">
        <v>317</v>
      </c>
      <c r="B2488" s="54" t="s">
        <v>428</v>
      </c>
      <c r="C2488" s="54" t="s">
        <v>263</v>
      </c>
      <c r="D2488" s="54" t="s">
        <v>429</v>
      </c>
      <c r="E2488" s="54" t="s">
        <v>11222</v>
      </c>
      <c r="F2488" s="71">
        <v>44494</v>
      </c>
      <c r="G2488" s="72">
        <v>543.4</v>
      </c>
      <c r="H2488" s="72">
        <v>45944.47</v>
      </c>
      <c r="I2488" s="54" t="s">
        <v>265</v>
      </c>
      <c r="J2488" s="54" t="s">
        <v>321</v>
      </c>
      <c r="K2488" s="54" t="s">
        <v>11223</v>
      </c>
      <c r="L2488" s="54" t="s">
        <v>11224</v>
      </c>
      <c r="M2488" s="54" t="s">
        <v>11222</v>
      </c>
      <c r="N2488" s="54" t="s">
        <v>256</v>
      </c>
      <c r="O2488" s="54" t="s">
        <v>256</v>
      </c>
      <c r="P2488" s="54" t="s">
        <v>267</v>
      </c>
      <c r="Q2488" s="54" t="s">
        <v>256</v>
      </c>
      <c r="R2488" s="54" t="s">
        <v>431</v>
      </c>
      <c r="S2488" s="71"/>
      <c r="T2488" s="54" t="s">
        <v>256</v>
      </c>
      <c r="U2488" s="71">
        <v>44494</v>
      </c>
      <c r="V2488" s="54" t="s">
        <v>256</v>
      </c>
      <c r="W2488" t="str">
        <f t="shared" si="38"/>
        <v>Oct-21</v>
      </c>
    </row>
    <row r="2489" spans="1:23" x14ac:dyDescent="0.25">
      <c r="A2489" s="54" t="s">
        <v>317</v>
      </c>
      <c r="B2489" s="54" t="s">
        <v>428</v>
      </c>
      <c r="C2489" s="54" t="s">
        <v>263</v>
      </c>
      <c r="D2489" s="54" t="s">
        <v>429</v>
      </c>
      <c r="E2489" s="54" t="s">
        <v>11225</v>
      </c>
      <c r="F2489" s="71">
        <v>44496</v>
      </c>
      <c r="G2489" s="72">
        <v>1175.23</v>
      </c>
      <c r="H2489" s="72">
        <v>99365.7</v>
      </c>
      <c r="I2489" s="54" t="s">
        <v>265</v>
      </c>
      <c r="J2489" s="54" t="s">
        <v>321</v>
      </c>
      <c r="K2489" s="54" t="s">
        <v>11226</v>
      </c>
      <c r="L2489" s="54" t="s">
        <v>11227</v>
      </c>
      <c r="M2489" s="54" t="s">
        <v>11225</v>
      </c>
      <c r="N2489" s="54" t="s">
        <v>256</v>
      </c>
      <c r="O2489" s="54" t="s">
        <v>256</v>
      </c>
      <c r="P2489" s="54" t="s">
        <v>267</v>
      </c>
      <c r="Q2489" s="54" t="s">
        <v>256</v>
      </c>
      <c r="R2489" s="54" t="s">
        <v>431</v>
      </c>
      <c r="S2489" s="71"/>
      <c r="T2489" s="54" t="s">
        <v>256</v>
      </c>
      <c r="U2489" s="71">
        <v>44496</v>
      </c>
      <c r="V2489" s="54" t="s">
        <v>256</v>
      </c>
      <c r="W2489" t="str">
        <f t="shared" si="38"/>
        <v>Oct-21</v>
      </c>
    </row>
    <row r="2490" spans="1:23" x14ac:dyDescent="0.25">
      <c r="A2490" s="54" t="s">
        <v>317</v>
      </c>
      <c r="B2490" s="54" t="s">
        <v>428</v>
      </c>
      <c r="C2490" s="54" t="s">
        <v>263</v>
      </c>
      <c r="D2490" s="54" t="s">
        <v>429</v>
      </c>
      <c r="E2490" s="54" t="s">
        <v>11228</v>
      </c>
      <c r="F2490" s="71">
        <v>44496</v>
      </c>
      <c r="G2490" s="72">
        <v>881.83</v>
      </c>
      <c r="H2490" s="72">
        <v>74558.73</v>
      </c>
      <c r="I2490" s="54" t="s">
        <v>265</v>
      </c>
      <c r="J2490" s="54" t="s">
        <v>321</v>
      </c>
      <c r="K2490" s="54" t="s">
        <v>11229</v>
      </c>
      <c r="L2490" s="54" t="s">
        <v>11230</v>
      </c>
      <c r="M2490" s="54" t="s">
        <v>11228</v>
      </c>
      <c r="N2490" s="54" t="s">
        <v>256</v>
      </c>
      <c r="O2490" s="54" t="s">
        <v>256</v>
      </c>
      <c r="P2490" s="54" t="s">
        <v>267</v>
      </c>
      <c r="Q2490" s="54" t="s">
        <v>256</v>
      </c>
      <c r="R2490" s="54" t="s">
        <v>431</v>
      </c>
      <c r="S2490" s="71"/>
      <c r="T2490" s="54" t="s">
        <v>256</v>
      </c>
      <c r="U2490" s="71">
        <v>44496</v>
      </c>
      <c r="V2490" s="54" t="s">
        <v>256</v>
      </c>
      <c r="W2490" t="str">
        <f t="shared" si="38"/>
        <v>Oct-21</v>
      </c>
    </row>
    <row r="2491" spans="1:23" x14ac:dyDescent="0.25">
      <c r="A2491" s="54" t="s">
        <v>317</v>
      </c>
      <c r="B2491" s="54" t="s">
        <v>428</v>
      </c>
      <c r="C2491" s="54" t="s">
        <v>263</v>
      </c>
      <c r="D2491" s="54" t="s">
        <v>429</v>
      </c>
      <c r="E2491" s="54" t="s">
        <v>11231</v>
      </c>
      <c r="F2491" s="71">
        <v>44496</v>
      </c>
      <c r="G2491" s="72">
        <v>294.17</v>
      </c>
      <c r="H2491" s="72">
        <v>24872.07</v>
      </c>
      <c r="I2491" s="54" t="s">
        <v>265</v>
      </c>
      <c r="J2491" s="54" t="s">
        <v>321</v>
      </c>
      <c r="K2491" s="54" t="s">
        <v>11232</v>
      </c>
      <c r="L2491" s="54" t="s">
        <v>11233</v>
      </c>
      <c r="M2491" s="54" t="s">
        <v>11231</v>
      </c>
      <c r="N2491" s="54" t="s">
        <v>256</v>
      </c>
      <c r="O2491" s="54" t="s">
        <v>256</v>
      </c>
      <c r="P2491" s="54" t="s">
        <v>267</v>
      </c>
      <c r="Q2491" s="54" t="s">
        <v>256</v>
      </c>
      <c r="R2491" s="54" t="s">
        <v>431</v>
      </c>
      <c r="S2491" s="71"/>
      <c r="T2491" s="54" t="s">
        <v>256</v>
      </c>
      <c r="U2491" s="71">
        <v>44496</v>
      </c>
      <c r="V2491" s="54" t="s">
        <v>256</v>
      </c>
      <c r="W2491" t="str">
        <f t="shared" si="38"/>
        <v>Oct-21</v>
      </c>
    </row>
    <row r="2492" spans="1:23" x14ac:dyDescent="0.25">
      <c r="A2492" s="54" t="s">
        <v>317</v>
      </c>
      <c r="B2492" s="54" t="s">
        <v>428</v>
      </c>
      <c r="C2492" s="54" t="s">
        <v>263</v>
      </c>
      <c r="D2492" s="54" t="s">
        <v>429</v>
      </c>
      <c r="E2492" s="54" t="s">
        <v>11234</v>
      </c>
      <c r="F2492" s="71">
        <v>44496</v>
      </c>
      <c r="G2492" s="72">
        <v>903.64</v>
      </c>
      <c r="H2492" s="72">
        <v>76402.759999999995</v>
      </c>
      <c r="I2492" s="54" t="s">
        <v>265</v>
      </c>
      <c r="J2492" s="54" t="s">
        <v>321</v>
      </c>
      <c r="K2492" s="54" t="s">
        <v>11235</v>
      </c>
      <c r="L2492" s="54" t="s">
        <v>11236</v>
      </c>
      <c r="M2492" s="54" t="s">
        <v>11234</v>
      </c>
      <c r="N2492" s="54" t="s">
        <v>256</v>
      </c>
      <c r="O2492" s="54" t="s">
        <v>256</v>
      </c>
      <c r="P2492" s="54" t="s">
        <v>267</v>
      </c>
      <c r="Q2492" s="54" t="s">
        <v>256</v>
      </c>
      <c r="R2492" s="54" t="s">
        <v>431</v>
      </c>
      <c r="S2492" s="71"/>
      <c r="T2492" s="54" t="s">
        <v>256</v>
      </c>
      <c r="U2492" s="71">
        <v>44496</v>
      </c>
      <c r="V2492" s="54" t="s">
        <v>256</v>
      </c>
      <c r="W2492" t="str">
        <f t="shared" si="38"/>
        <v>Oct-21</v>
      </c>
    </row>
    <row r="2493" spans="1:23" x14ac:dyDescent="0.25">
      <c r="A2493" s="54" t="s">
        <v>317</v>
      </c>
      <c r="B2493" s="54" t="s">
        <v>428</v>
      </c>
      <c r="C2493" s="54" t="s">
        <v>263</v>
      </c>
      <c r="D2493" s="54" t="s">
        <v>429</v>
      </c>
      <c r="E2493" s="54" t="s">
        <v>11237</v>
      </c>
      <c r="F2493" s="71">
        <v>44496</v>
      </c>
      <c r="G2493" s="72">
        <v>220.73</v>
      </c>
      <c r="H2493" s="72">
        <v>18662.72</v>
      </c>
      <c r="I2493" s="54" t="s">
        <v>265</v>
      </c>
      <c r="J2493" s="54" t="s">
        <v>321</v>
      </c>
      <c r="K2493" s="54" t="s">
        <v>11238</v>
      </c>
      <c r="L2493" s="54" t="s">
        <v>11239</v>
      </c>
      <c r="M2493" s="54" t="s">
        <v>11237</v>
      </c>
      <c r="N2493" s="54" t="s">
        <v>256</v>
      </c>
      <c r="O2493" s="54" t="s">
        <v>256</v>
      </c>
      <c r="P2493" s="54" t="s">
        <v>267</v>
      </c>
      <c r="Q2493" s="54" t="s">
        <v>256</v>
      </c>
      <c r="R2493" s="54" t="s">
        <v>431</v>
      </c>
      <c r="S2493" s="71"/>
      <c r="T2493" s="54" t="s">
        <v>256</v>
      </c>
      <c r="U2493" s="71">
        <v>44496</v>
      </c>
      <c r="V2493" s="54" t="s">
        <v>256</v>
      </c>
      <c r="W2493" t="str">
        <f t="shared" si="38"/>
        <v>Oct-21</v>
      </c>
    </row>
    <row r="2494" spans="1:23" x14ac:dyDescent="0.25">
      <c r="A2494" s="54" t="s">
        <v>317</v>
      </c>
      <c r="B2494" s="54" t="s">
        <v>428</v>
      </c>
      <c r="C2494" s="54" t="s">
        <v>263</v>
      </c>
      <c r="D2494" s="54" t="s">
        <v>429</v>
      </c>
      <c r="E2494" s="54" t="s">
        <v>11240</v>
      </c>
      <c r="F2494" s="71">
        <v>44496</v>
      </c>
      <c r="G2494" s="72">
        <v>468.95</v>
      </c>
      <c r="H2494" s="72">
        <v>39649.72</v>
      </c>
      <c r="I2494" s="54" t="s">
        <v>265</v>
      </c>
      <c r="J2494" s="54" t="s">
        <v>321</v>
      </c>
      <c r="K2494" s="54" t="s">
        <v>11241</v>
      </c>
      <c r="L2494" s="54" t="s">
        <v>11242</v>
      </c>
      <c r="M2494" s="54" t="s">
        <v>11240</v>
      </c>
      <c r="N2494" s="54" t="s">
        <v>256</v>
      </c>
      <c r="O2494" s="54" t="s">
        <v>256</v>
      </c>
      <c r="P2494" s="54" t="s">
        <v>267</v>
      </c>
      <c r="Q2494" s="54" t="s">
        <v>256</v>
      </c>
      <c r="R2494" s="54" t="s">
        <v>431</v>
      </c>
      <c r="S2494" s="71"/>
      <c r="T2494" s="54" t="s">
        <v>256</v>
      </c>
      <c r="U2494" s="71">
        <v>44496</v>
      </c>
      <c r="V2494" s="54" t="s">
        <v>256</v>
      </c>
      <c r="W2494" t="str">
        <f t="shared" si="38"/>
        <v>Oct-21</v>
      </c>
    </row>
    <row r="2495" spans="1:23" x14ac:dyDescent="0.25">
      <c r="A2495" s="54" t="s">
        <v>317</v>
      </c>
      <c r="B2495" s="54" t="s">
        <v>428</v>
      </c>
      <c r="C2495" s="54" t="s">
        <v>263</v>
      </c>
      <c r="D2495" s="54" t="s">
        <v>429</v>
      </c>
      <c r="E2495" s="54" t="s">
        <v>11243</v>
      </c>
      <c r="F2495" s="71">
        <v>44496</v>
      </c>
      <c r="G2495" s="72">
        <v>749.7</v>
      </c>
      <c r="H2495" s="72">
        <v>63387.14</v>
      </c>
      <c r="I2495" s="54" t="s">
        <v>265</v>
      </c>
      <c r="J2495" s="54" t="s">
        <v>321</v>
      </c>
      <c r="K2495" s="54" t="s">
        <v>11244</v>
      </c>
      <c r="L2495" s="54" t="s">
        <v>11245</v>
      </c>
      <c r="M2495" s="54" t="s">
        <v>11243</v>
      </c>
      <c r="N2495" s="54" t="s">
        <v>256</v>
      </c>
      <c r="O2495" s="54" t="s">
        <v>256</v>
      </c>
      <c r="P2495" s="54" t="s">
        <v>267</v>
      </c>
      <c r="Q2495" s="54" t="s">
        <v>256</v>
      </c>
      <c r="R2495" s="54" t="s">
        <v>431</v>
      </c>
      <c r="S2495" s="71"/>
      <c r="T2495" s="54" t="s">
        <v>256</v>
      </c>
      <c r="U2495" s="71">
        <v>44496</v>
      </c>
      <c r="V2495" s="54" t="s">
        <v>256</v>
      </c>
      <c r="W2495" t="str">
        <f t="shared" si="38"/>
        <v>Oct-21</v>
      </c>
    </row>
    <row r="2496" spans="1:23" x14ac:dyDescent="0.25">
      <c r="A2496" s="54" t="s">
        <v>317</v>
      </c>
      <c r="B2496" s="54" t="s">
        <v>428</v>
      </c>
      <c r="C2496" s="54" t="s">
        <v>263</v>
      </c>
      <c r="D2496" s="54" t="s">
        <v>429</v>
      </c>
      <c r="E2496" s="54" t="s">
        <v>11246</v>
      </c>
      <c r="F2496" s="71">
        <v>44496</v>
      </c>
      <c r="G2496" s="72">
        <v>536.35</v>
      </c>
      <c r="H2496" s="72">
        <v>45348.39</v>
      </c>
      <c r="I2496" s="54" t="s">
        <v>265</v>
      </c>
      <c r="J2496" s="54" t="s">
        <v>321</v>
      </c>
      <c r="K2496" s="54" t="s">
        <v>11247</v>
      </c>
      <c r="L2496" s="54" t="s">
        <v>11248</v>
      </c>
      <c r="M2496" s="54" t="s">
        <v>11246</v>
      </c>
      <c r="N2496" s="54" t="s">
        <v>256</v>
      </c>
      <c r="O2496" s="54" t="s">
        <v>256</v>
      </c>
      <c r="P2496" s="54" t="s">
        <v>267</v>
      </c>
      <c r="Q2496" s="54" t="s">
        <v>256</v>
      </c>
      <c r="R2496" s="54" t="s">
        <v>431</v>
      </c>
      <c r="S2496" s="71"/>
      <c r="T2496" s="54" t="s">
        <v>256</v>
      </c>
      <c r="U2496" s="71">
        <v>44496</v>
      </c>
      <c r="V2496" s="54" t="s">
        <v>256</v>
      </c>
      <c r="W2496" t="str">
        <f t="shared" si="38"/>
        <v>Oct-21</v>
      </c>
    </row>
    <row r="2497" spans="1:23" x14ac:dyDescent="0.25">
      <c r="A2497" s="54" t="s">
        <v>317</v>
      </c>
      <c r="B2497" s="54" t="s">
        <v>428</v>
      </c>
      <c r="C2497" s="54" t="s">
        <v>263</v>
      </c>
      <c r="D2497" s="54" t="s">
        <v>429</v>
      </c>
      <c r="E2497" s="54" t="s">
        <v>11249</v>
      </c>
      <c r="F2497" s="71">
        <v>44496</v>
      </c>
      <c r="G2497" s="72">
        <v>591.75</v>
      </c>
      <c r="H2497" s="72">
        <v>50032.46</v>
      </c>
      <c r="I2497" s="54" t="s">
        <v>265</v>
      </c>
      <c r="J2497" s="54" t="s">
        <v>321</v>
      </c>
      <c r="K2497" s="54" t="s">
        <v>11250</v>
      </c>
      <c r="L2497" s="54" t="s">
        <v>11251</v>
      </c>
      <c r="M2497" s="54" t="s">
        <v>11249</v>
      </c>
      <c r="N2497" s="54" t="s">
        <v>256</v>
      </c>
      <c r="O2497" s="54" t="s">
        <v>256</v>
      </c>
      <c r="P2497" s="54" t="s">
        <v>267</v>
      </c>
      <c r="Q2497" s="54" t="s">
        <v>256</v>
      </c>
      <c r="R2497" s="54" t="s">
        <v>431</v>
      </c>
      <c r="S2497" s="71"/>
      <c r="T2497" s="54" t="s">
        <v>256</v>
      </c>
      <c r="U2497" s="71">
        <v>44496</v>
      </c>
      <c r="V2497" s="54" t="s">
        <v>256</v>
      </c>
      <c r="W2497" t="str">
        <f t="shared" si="38"/>
        <v>Oct-21</v>
      </c>
    </row>
    <row r="2498" spans="1:23" x14ac:dyDescent="0.25">
      <c r="A2498" s="54" t="s">
        <v>317</v>
      </c>
      <c r="B2498" s="54" t="s">
        <v>428</v>
      </c>
      <c r="C2498" s="54" t="s">
        <v>263</v>
      </c>
      <c r="D2498" s="54" t="s">
        <v>429</v>
      </c>
      <c r="E2498" s="54" t="s">
        <v>11252</v>
      </c>
      <c r="F2498" s="71">
        <v>44496</v>
      </c>
      <c r="G2498" s="72">
        <v>1423.09</v>
      </c>
      <c r="H2498" s="72">
        <v>120322.26</v>
      </c>
      <c r="I2498" s="54" t="s">
        <v>265</v>
      </c>
      <c r="J2498" s="54" t="s">
        <v>321</v>
      </c>
      <c r="K2498" s="54" t="s">
        <v>11253</v>
      </c>
      <c r="L2498" s="54" t="s">
        <v>11254</v>
      </c>
      <c r="M2498" s="54" t="s">
        <v>11252</v>
      </c>
      <c r="N2498" s="54" t="s">
        <v>256</v>
      </c>
      <c r="O2498" s="54" t="s">
        <v>256</v>
      </c>
      <c r="P2498" s="54" t="s">
        <v>267</v>
      </c>
      <c r="Q2498" s="54" t="s">
        <v>256</v>
      </c>
      <c r="R2498" s="54" t="s">
        <v>431</v>
      </c>
      <c r="S2498" s="71"/>
      <c r="T2498" s="54" t="s">
        <v>256</v>
      </c>
      <c r="U2498" s="71">
        <v>44496</v>
      </c>
      <c r="V2498" s="54" t="s">
        <v>256</v>
      </c>
      <c r="W2498" t="str">
        <f t="shared" si="38"/>
        <v>Oct-21</v>
      </c>
    </row>
    <row r="2499" spans="1:23" x14ac:dyDescent="0.25">
      <c r="A2499" s="54" t="s">
        <v>317</v>
      </c>
      <c r="B2499" s="54" t="s">
        <v>428</v>
      </c>
      <c r="C2499" s="54" t="s">
        <v>263</v>
      </c>
      <c r="D2499" s="54" t="s">
        <v>429</v>
      </c>
      <c r="E2499" s="54" t="s">
        <v>11255</v>
      </c>
      <c r="F2499" s="71">
        <v>44496</v>
      </c>
      <c r="G2499" s="72">
        <v>466.07</v>
      </c>
      <c r="H2499" s="72">
        <v>39406.22</v>
      </c>
      <c r="I2499" s="54" t="s">
        <v>265</v>
      </c>
      <c r="J2499" s="54" t="s">
        <v>321</v>
      </c>
      <c r="K2499" s="54" t="s">
        <v>11256</v>
      </c>
      <c r="L2499" s="54" t="s">
        <v>11257</v>
      </c>
      <c r="M2499" s="54" t="s">
        <v>11255</v>
      </c>
      <c r="N2499" s="54" t="s">
        <v>256</v>
      </c>
      <c r="O2499" s="54" t="s">
        <v>256</v>
      </c>
      <c r="P2499" s="54" t="s">
        <v>267</v>
      </c>
      <c r="Q2499" s="54" t="s">
        <v>256</v>
      </c>
      <c r="R2499" s="54" t="s">
        <v>431</v>
      </c>
      <c r="S2499" s="71"/>
      <c r="T2499" s="54" t="s">
        <v>256</v>
      </c>
      <c r="U2499" s="71">
        <v>44496</v>
      </c>
      <c r="V2499" s="54" t="s">
        <v>256</v>
      </c>
      <c r="W2499" t="str">
        <f t="shared" si="38"/>
        <v>Oct-21</v>
      </c>
    </row>
    <row r="2500" spans="1:23" x14ac:dyDescent="0.25">
      <c r="A2500" s="54" t="s">
        <v>317</v>
      </c>
      <c r="B2500" s="54" t="s">
        <v>428</v>
      </c>
      <c r="C2500" s="54" t="s">
        <v>263</v>
      </c>
      <c r="D2500" s="54" t="s">
        <v>429</v>
      </c>
      <c r="E2500" s="54" t="s">
        <v>11258</v>
      </c>
      <c r="F2500" s="71">
        <v>44496</v>
      </c>
      <c r="G2500" s="72">
        <v>414.32</v>
      </c>
      <c r="H2500" s="72">
        <v>35030.76</v>
      </c>
      <c r="I2500" s="54" t="s">
        <v>265</v>
      </c>
      <c r="J2500" s="54" t="s">
        <v>321</v>
      </c>
      <c r="K2500" s="54" t="s">
        <v>11259</v>
      </c>
      <c r="L2500" s="54" t="s">
        <v>11260</v>
      </c>
      <c r="M2500" s="54" t="s">
        <v>11258</v>
      </c>
      <c r="N2500" s="54" t="s">
        <v>256</v>
      </c>
      <c r="O2500" s="54" t="s">
        <v>256</v>
      </c>
      <c r="P2500" s="54" t="s">
        <v>267</v>
      </c>
      <c r="Q2500" s="54" t="s">
        <v>256</v>
      </c>
      <c r="R2500" s="54" t="s">
        <v>431</v>
      </c>
      <c r="S2500" s="71"/>
      <c r="T2500" s="54" t="s">
        <v>256</v>
      </c>
      <c r="U2500" s="71">
        <v>44496</v>
      </c>
      <c r="V2500" s="54" t="s">
        <v>256</v>
      </c>
      <c r="W2500" t="str">
        <f t="shared" ref="W2500:W2563" si="39">TEXT(F2500,"MMM-YY")</f>
        <v>Oct-21</v>
      </c>
    </row>
    <row r="2501" spans="1:23" x14ac:dyDescent="0.25">
      <c r="A2501" s="54" t="s">
        <v>317</v>
      </c>
      <c r="B2501" s="54" t="s">
        <v>428</v>
      </c>
      <c r="C2501" s="54" t="s">
        <v>263</v>
      </c>
      <c r="D2501" s="54" t="s">
        <v>429</v>
      </c>
      <c r="E2501" s="54" t="s">
        <v>11261</v>
      </c>
      <c r="F2501" s="71">
        <v>44496</v>
      </c>
      <c r="G2501" s="72">
        <v>295.64999999999998</v>
      </c>
      <c r="H2501" s="72">
        <v>24997.21</v>
      </c>
      <c r="I2501" s="54" t="s">
        <v>265</v>
      </c>
      <c r="J2501" s="54" t="s">
        <v>321</v>
      </c>
      <c r="K2501" s="54" t="s">
        <v>11262</v>
      </c>
      <c r="L2501" s="54" t="s">
        <v>11263</v>
      </c>
      <c r="M2501" s="54" t="s">
        <v>11261</v>
      </c>
      <c r="N2501" s="54" t="s">
        <v>256</v>
      </c>
      <c r="O2501" s="54" t="s">
        <v>256</v>
      </c>
      <c r="P2501" s="54" t="s">
        <v>267</v>
      </c>
      <c r="Q2501" s="54" t="s">
        <v>256</v>
      </c>
      <c r="R2501" s="54" t="s">
        <v>431</v>
      </c>
      <c r="S2501" s="71"/>
      <c r="T2501" s="54" t="s">
        <v>256</v>
      </c>
      <c r="U2501" s="71">
        <v>44496</v>
      </c>
      <c r="V2501" s="54" t="s">
        <v>256</v>
      </c>
      <c r="W2501" t="str">
        <f t="shared" si="39"/>
        <v>Oct-21</v>
      </c>
    </row>
    <row r="2502" spans="1:23" x14ac:dyDescent="0.25">
      <c r="A2502" s="54" t="s">
        <v>317</v>
      </c>
      <c r="B2502" s="54" t="s">
        <v>428</v>
      </c>
      <c r="C2502" s="54" t="s">
        <v>263</v>
      </c>
      <c r="D2502" s="54" t="s">
        <v>429</v>
      </c>
      <c r="E2502" s="54" t="s">
        <v>11264</v>
      </c>
      <c r="F2502" s="71">
        <v>44496</v>
      </c>
      <c r="G2502" s="72">
        <v>1127.52</v>
      </c>
      <c r="H2502" s="72">
        <v>95331.82</v>
      </c>
      <c r="I2502" s="54" t="s">
        <v>265</v>
      </c>
      <c r="J2502" s="54" t="s">
        <v>321</v>
      </c>
      <c r="K2502" s="54" t="s">
        <v>11265</v>
      </c>
      <c r="L2502" s="54" t="s">
        <v>11266</v>
      </c>
      <c r="M2502" s="54" t="s">
        <v>11264</v>
      </c>
      <c r="N2502" s="54" t="s">
        <v>256</v>
      </c>
      <c r="O2502" s="54" t="s">
        <v>256</v>
      </c>
      <c r="P2502" s="54" t="s">
        <v>267</v>
      </c>
      <c r="Q2502" s="54" t="s">
        <v>256</v>
      </c>
      <c r="R2502" s="54" t="s">
        <v>431</v>
      </c>
      <c r="S2502" s="71"/>
      <c r="T2502" s="54" t="s">
        <v>256</v>
      </c>
      <c r="U2502" s="71">
        <v>44496</v>
      </c>
      <c r="V2502" s="54" t="s">
        <v>256</v>
      </c>
      <c r="W2502" t="str">
        <f t="shared" si="39"/>
        <v>Oct-21</v>
      </c>
    </row>
    <row r="2503" spans="1:23" x14ac:dyDescent="0.25">
      <c r="A2503" s="54" t="s">
        <v>317</v>
      </c>
      <c r="B2503" s="54" t="s">
        <v>428</v>
      </c>
      <c r="C2503" s="54" t="s">
        <v>263</v>
      </c>
      <c r="D2503" s="54" t="s">
        <v>429</v>
      </c>
      <c r="E2503" s="54" t="s">
        <v>11267</v>
      </c>
      <c r="F2503" s="71">
        <v>44496</v>
      </c>
      <c r="G2503" s="72">
        <v>1018.32</v>
      </c>
      <c r="H2503" s="72">
        <v>86098.96</v>
      </c>
      <c r="I2503" s="54" t="s">
        <v>265</v>
      </c>
      <c r="J2503" s="54" t="s">
        <v>321</v>
      </c>
      <c r="K2503" s="54" t="s">
        <v>11268</v>
      </c>
      <c r="L2503" s="54" t="s">
        <v>11269</v>
      </c>
      <c r="M2503" s="54" t="s">
        <v>11267</v>
      </c>
      <c r="N2503" s="54" t="s">
        <v>256</v>
      </c>
      <c r="O2503" s="54" t="s">
        <v>256</v>
      </c>
      <c r="P2503" s="54" t="s">
        <v>267</v>
      </c>
      <c r="Q2503" s="54" t="s">
        <v>256</v>
      </c>
      <c r="R2503" s="54" t="s">
        <v>431</v>
      </c>
      <c r="S2503" s="71"/>
      <c r="T2503" s="54" t="s">
        <v>256</v>
      </c>
      <c r="U2503" s="71">
        <v>44496</v>
      </c>
      <c r="V2503" s="54" t="s">
        <v>256</v>
      </c>
      <c r="W2503" t="str">
        <f t="shared" si="39"/>
        <v>Oct-21</v>
      </c>
    </row>
    <row r="2504" spans="1:23" x14ac:dyDescent="0.25">
      <c r="A2504" s="54" t="s">
        <v>317</v>
      </c>
      <c r="B2504" s="54" t="s">
        <v>428</v>
      </c>
      <c r="C2504" s="54" t="s">
        <v>263</v>
      </c>
      <c r="D2504" s="54" t="s">
        <v>429</v>
      </c>
      <c r="E2504" s="54" t="s">
        <v>11270</v>
      </c>
      <c r="F2504" s="71">
        <v>44496</v>
      </c>
      <c r="G2504" s="72">
        <v>943.77</v>
      </c>
      <c r="H2504" s="72">
        <v>79795.75</v>
      </c>
      <c r="I2504" s="54" t="s">
        <v>265</v>
      </c>
      <c r="J2504" s="54" t="s">
        <v>321</v>
      </c>
      <c r="K2504" s="54" t="s">
        <v>11271</v>
      </c>
      <c r="L2504" s="54" t="s">
        <v>11272</v>
      </c>
      <c r="M2504" s="54" t="s">
        <v>11270</v>
      </c>
      <c r="N2504" s="54" t="s">
        <v>256</v>
      </c>
      <c r="O2504" s="54" t="s">
        <v>256</v>
      </c>
      <c r="P2504" s="54" t="s">
        <v>267</v>
      </c>
      <c r="Q2504" s="54" t="s">
        <v>256</v>
      </c>
      <c r="R2504" s="54" t="s">
        <v>431</v>
      </c>
      <c r="S2504" s="71"/>
      <c r="T2504" s="54" t="s">
        <v>256</v>
      </c>
      <c r="U2504" s="71">
        <v>44496</v>
      </c>
      <c r="V2504" s="54" t="s">
        <v>256</v>
      </c>
      <c r="W2504" t="str">
        <f t="shared" si="39"/>
        <v>Oct-21</v>
      </c>
    </row>
    <row r="2505" spans="1:23" x14ac:dyDescent="0.25">
      <c r="A2505" s="54" t="s">
        <v>317</v>
      </c>
      <c r="B2505" s="54" t="s">
        <v>428</v>
      </c>
      <c r="C2505" s="54" t="s">
        <v>263</v>
      </c>
      <c r="D2505" s="54" t="s">
        <v>429</v>
      </c>
      <c r="E2505" s="54" t="s">
        <v>11273</v>
      </c>
      <c r="F2505" s="71">
        <v>44496</v>
      </c>
      <c r="G2505" s="72">
        <v>81.5</v>
      </c>
      <c r="H2505" s="72">
        <v>6890.83</v>
      </c>
      <c r="I2505" s="54" t="s">
        <v>265</v>
      </c>
      <c r="J2505" s="54" t="s">
        <v>321</v>
      </c>
      <c r="K2505" s="54" t="s">
        <v>11274</v>
      </c>
      <c r="L2505" s="54" t="s">
        <v>11275</v>
      </c>
      <c r="M2505" s="54" t="s">
        <v>11273</v>
      </c>
      <c r="N2505" s="54" t="s">
        <v>256</v>
      </c>
      <c r="O2505" s="54" t="s">
        <v>256</v>
      </c>
      <c r="P2505" s="54" t="s">
        <v>267</v>
      </c>
      <c r="Q2505" s="54" t="s">
        <v>256</v>
      </c>
      <c r="R2505" s="54" t="s">
        <v>431</v>
      </c>
      <c r="S2505" s="71"/>
      <c r="T2505" s="54" t="s">
        <v>256</v>
      </c>
      <c r="U2505" s="71">
        <v>44496</v>
      </c>
      <c r="V2505" s="54" t="s">
        <v>256</v>
      </c>
      <c r="W2505" t="str">
        <f t="shared" si="39"/>
        <v>Oct-21</v>
      </c>
    </row>
    <row r="2506" spans="1:23" x14ac:dyDescent="0.25">
      <c r="A2506" s="54" t="s">
        <v>317</v>
      </c>
      <c r="B2506" s="54" t="s">
        <v>428</v>
      </c>
      <c r="C2506" s="54" t="s">
        <v>263</v>
      </c>
      <c r="D2506" s="54" t="s">
        <v>429</v>
      </c>
      <c r="E2506" s="54" t="s">
        <v>11276</v>
      </c>
      <c r="F2506" s="71">
        <v>44496</v>
      </c>
      <c r="G2506" s="72">
        <v>522.61</v>
      </c>
      <c r="H2506" s="72">
        <v>44186.68</v>
      </c>
      <c r="I2506" s="54" t="s">
        <v>265</v>
      </c>
      <c r="J2506" s="54" t="s">
        <v>321</v>
      </c>
      <c r="K2506" s="54" t="s">
        <v>11277</v>
      </c>
      <c r="L2506" s="54" t="s">
        <v>11278</v>
      </c>
      <c r="M2506" s="54" t="s">
        <v>11276</v>
      </c>
      <c r="N2506" s="54" t="s">
        <v>256</v>
      </c>
      <c r="O2506" s="54" t="s">
        <v>256</v>
      </c>
      <c r="P2506" s="54" t="s">
        <v>267</v>
      </c>
      <c r="Q2506" s="54" t="s">
        <v>256</v>
      </c>
      <c r="R2506" s="54" t="s">
        <v>431</v>
      </c>
      <c r="S2506" s="71"/>
      <c r="T2506" s="54" t="s">
        <v>256</v>
      </c>
      <c r="U2506" s="71">
        <v>44496</v>
      </c>
      <c r="V2506" s="54" t="s">
        <v>256</v>
      </c>
      <c r="W2506" t="str">
        <f t="shared" si="39"/>
        <v>Oct-21</v>
      </c>
    </row>
    <row r="2507" spans="1:23" x14ac:dyDescent="0.25">
      <c r="A2507" s="54" t="s">
        <v>317</v>
      </c>
      <c r="B2507" s="54" t="s">
        <v>428</v>
      </c>
      <c r="C2507" s="54" t="s">
        <v>263</v>
      </c>
      <c r="D2507" s="54" t="s">
        <v>429</v>
      </c>
      <c r="E2507" s="54" t="s">
        <v>11279</v>
      </c>
      <c r="F2507" s="71">
        <v>44496</v>
      </c>
      <c r="G2507" s="72">
        <v>811.51</v>
      </c>
      <c r="H2507" s="72">
        <v>68613.17</v>
      </c>
      <c r="I2507" s="54" t="s">
        <v>265</v>
      </c>
      <c r="J2507" s="54" t="s">
        <v>321</v>
      </c>
      <c r="K2507" s="54" t="s">
        <v>11280</v>
      </c>
      <c r="L2507" s="54" t="s">
        <v>11281</v>
      </c>
      <c r="M2507" s="54" t="s">
        <v>11279</v>
      </c>
      <c r="N2507" s="54" t="s">
        <v>256</v>
      </c>
      <c r="O2507" s="54" t="s">
        <v>256</v>
      </c>
      <c r="P2507" s="54" t="s">
        <v>267</v>
      </c>
      <c r="Q2507" s="54" t="s">
        <v>256</v>
      </c>
      <c r="R2507" s="54" t="s">
        <v>431</v>
      </c>
      <c r="S2507" s="71"/>
      <c r="T2507" s="54" t="s">
        <v>256</v>
      </c>
      <c r="U2507" s="71">
        <v>44496</v>
      </c>
      <c r="V2507" s="54" t="s">
        <v>256</v>
      </c>
      <c r="W2507" t="str">
        <f t="shared" si="39"/>
        <v>Oct-21</v>
      </c>
    </row>
    <row r="2508" spans="1:23" x14ac:dyDescent="0.25">
      <c r="A2508" s="54" t="s">
        <v>317</v>
      </c>
      <c r="B2508" s="54" t="s">
        <v>428</v>
      </c>
      <c r="C2508" s="54" t="s">
        <v>263</v>
      </c>
      <c r="D2508" s="54" t="s">
        <v>429</v>
      </c>
      <c r="E2508" s="54" t="s">
        <v>11282</v>
      </c>
      <c r="F2508" s="71">
        <v>44496</v>
      </c>
      <c r="G2508" s="72">
        <v>192.75</v>
      </c>
      <c r="H2508" s="72">
        <v>16297.01</v>
      </c>
      <c r="I2508" s="54" t="s">
        <v>265</v>
      </c>
      <c r="J2508" s="54" t="s">
        <v>321</v>
      </c>
      <c r="K2508" s="54" t="s">
        <v>11283</v>
      </c>
      <c r="L2508" s="54" t="s">
        <v>11284</v>
      </c>
      <c r="M2508" s="54" t="s">
        <v>11282</v>
      </c>
      <c r="N2508" s="54" t="s">
        <v>256</v>
      </c>
      <c r="O2508" s="54" t="s">
        <v>256</v>
      </c>
      <c r="P2508" s="54" t="s">
        <v>267</v>
      </c>
      <c r="Q2508" s="54" t="s">
        <v>256</v>
      </c>
      <c r="R2508" s="54" t="s">
        <v>431</v>
      </c>
      <c r="S2508" s="71"/>
      <c r="T2508" s="54" t="s">
        <v>256</v>
      </c>
      <c r="U2508" s="71">
        <v>44496</v>
      </c>
      <c r="V2508" s="54" t="s">
        <v>256</v>
      </c>
      <c r="W2508" t="str">
        <f t="shared" si="39"/>
        <v>Oct-21</v>
      </c>
    </row>
    <row r="2509" spans="1:23" x14ac:dyDescent="0.25">
      <c r="A2509" s="54" t="s">
        <v>317</v>
      </c>
      <c r="B2509" s="54" t="s">
        <v>428</v>
      </c>
      <c r="C2509" s="54" t="s">
        <v>263</v>
      </c>
      <c r="D2509" s="54" t="s">
        <v>429</v>
      </c>
      <c r="E2509" s="54" t="s">
        <v>11285</v>
      </c>
      <c r="F2509" s="71">
        <v>44496</v>
      </c>
      <c r="G2509" s="72">
        <v>96.85</v>
      </c>
      <c r="H2509" s="72">
        <v>8188.67</v>
      </c>
      <c r="I2509" s="54" t="s">
        <v>265</v>
      </c>
      <c r="J2509" s="54" t="s">
        <v>321</v>
      </c>
      <c r="K2509" s="54" t="s">
        <v>11286</v>
      </c>
      <c r="L2509" s="54" t="s">
        <v>11287</v>
      </c>
      <c r="M2509" s="54" t="s">
        <v>11285</v>
      </c>
      <c r="N2509" s="54" t="s">
        <v>256</v>
      </c>
      <c r="O2509" s="54" t="s">
        <v>256</v>
      </c>
      <c r="P2509" s="54" t="s">
        <v>267</v>
      </c>
      <c r="Q2509" s="54" t="s">
        <v>256</v>
      </c>
      <c r="R2509" s="54" t="s">
        <v>431</v>
      </c>
      <c r="S2509" s="71"/>
      <c r="T2509" s="54" t="s">
        <v>256</v>
      </c>
      <c r="U2509" s="71">
        <v>44496</v>
      </c>
      <c r="V2509" s="54" t="s">
        <v>256</v>
      </c>
      <c r="W2509" t="str">
        <f t="shared" si="39"/>
        <v>Oct-21</v>
      </c>
    </row>
    <row r="2510" spans="1:23" x14ac:dyDescent="0.25">
      <c r="A2510" s="54" t="s">
        <v>317</v>
      </c>
      <c r="B2510" s="54" t="s">
        <v>428</v>
      </c>
      <c r="C2510" s="54" t="s">
        <v>263</v>
      </c>
      <c r="D2510" s="54" t="s">
        <v>429</v>
      </c>
      <c r="E2510" s="54" t="s">
        <v>11288</v>
      </c>
      <c r="F2510" s="71">
        <v>44496</v>
      </c>
      <c r="G2510" s="72">
        <v>279.02</v>
      </c>
      <c r="H2510" s="72">
        <v>23591.14</v>
      </c>
      <c r="I2510" s="54" t="s">
        <v>265</v>
      </c>
      <c r="J2510" s="54" t="s">
        <v>321</v>
      </c>
      <c r="K2510" s="54" t="s">
        <v>11289</v>
      </c>
      <c r="L2510" s="54" t="s">
        <v>11290</v>
      </c>
      <c r="M2510" s="54" t="s">
        <v>11288</v>
      </c>
      <c r="N2510" s="54" t="s">
        <v>256</v>
      </c>
      <c r="O2510" s="54" t="s">
        <v>256</v>
      </c>
      <c r="P2510" s="54" t="s">
        <v>267</v>
      </c>
      <c r="Q2510" s="54" t="s">
        <v>256</v>
      </c>
      <c r="R2510" s="54" t="s">
        <v>431</v>
      </c>
      <c r="S2510" s="71"/>
      <c r="T2510" s="54" t="s">
        <v>256</v>
      </c>
      <c r="U2510" s="71">
        <v>44496</v>
      </c>
      <c r="V2510" s="54" t="s">
        <v>256</v>
      </c>
      <c r="W2510" t="str">
        <f t="shared" si="39"/>
        <v>Oct-21</v>
      </c>
    </row>
    <row r="2511" spans="1:23" x14ac:dyDescent="0.25">
      <c r="A2511" s="54" t="s">
        <v>317</v>
      </c>
      <c r="B2511" s="54" t="s">
        <v>428</v>
      </c>
      <c r="C2511" s="54" t="s">
        <v>263</v>
      </c>
      <c r="D2511" s="54" t="s">
        <v>429</v>
      </c>
      <c r="E2511" s="54" t="s">
        <v>11291</v>
      </c>
      <c r="F2511" s="71">
        <v>44496</v>
      </c>
      <c r="G2511" s="72">
        <v>96.14</v>
      </c>
      <c r="H2511" s="72">
        <v>8128.64</v>
      </c>
      <c r="I2511" s="54" t="s">
        <v>265</v>
      </c>
      <c r="J2511" s="54" t="s">
        <v>321</v>
      </c>
      <c r="K2511" s="54" t="s">
        <v>11292</v>
      </c>
      <c r="L2511" s="54" t="s">
        <v>11293</v>
      </c>
      <c r="M2511" s="54" t="s">
        <v>11291</v>
      </c>
      <c r="N2511" s="54" t="s">
        <v>256</v>
      </c>
      <c r="O2511" s="54" t="s">
        <v>256</v>
      </c>
      <c r="P2511" s="54" t="s">
        <v>267</v>
      </c>
      <c r="Q2511" s="54" t="s">
        <v>256</v>
      </c>
      <c r="R2511" s="54" t="s">
        <v>431</v>
      </c>
      <c r="S2511" s="71"/>
      <c r="T2511" s="54" t="s">
        <v>256</v>
      </c>
      <c r="U2511" s="71">
        <v>44496</v>
      </c>
      <c r="V2511" s="54" t="s">
        <v>256</v>
      </c>
      <c r="W2511" t="str">
        <f t="shared" si="39"/>
        <v>Oct-21</v>
      </c>
    </row>
    <row r="2512" spans="1:23" x14ac:dyDescent="0.25">
      <c r="A2512" s="54" t="s">
        <v>317</v>
      </c>
      <c r="B2512" s="54" t="s">
        <v>428</v>
      </c>
      <c r="C2512" s="54" t="s">
        <v>263</v>
      </c>
      <c r="D2512" s="54" t="s">
        <v>429</v>
      </c>
      <c r="E2512" s="54" t="s">
        <v>11294</v>
      </c>
      <c r="F2512" s="71">
        <v>44496</v>
      </c>
      <c r="G2512" s="72">
        <v>1068.5999999999999</v>
      </c>
      <c r="H2512" s="72">
        <v>90350.13</v>
      </c>
      <c r="I2512" s="54" t="s">
        <v>265</v>
      </c>
      <c r="J2512" s="54" t="s">
        <v>321</v>
      </c>
      <c r="K2512" s="54" t="s">
        <v>11295</v>
      </c>
      <c r="L2512" s="54" t="s">
        <v>11296</v>
      </c>
      <c r="M2512" s="54" t="s">
        <v>11294</v>
      </c>
      <c r="N2512" s="54" t="s">
        <v>256</v>
      </c>
      <c r="O2512" s="54" t="s">
        <v>256</v>
      </c>
      <c r="P2512" s="54" t="s">
        <v>267</v>
      </c>
      <c r="Q2512" s="54" t="s">
        <v>256</v>
      </c>
      <c r="R2512" s="54" t="s">
        <v>431</v>
      </c>
      <c r="S2512" s="71"/>
      <c r="T2512" s="54" t="s">
        <v>256</v>
      </c>
      <c r="U2512" s="71">
        <v>44496</v>
      </c>
      <c r="V2512" s="54" t="s">
        <v>256</v>
      </c>
      <c r="W2512" t="str">
        <f t="shared" si="39"/>
        <v>Oct-21</v>
      </c>
    </row>
    <row r="2513" spans="1:23" x14ac:dyDescent="0.25">
      <c r="A2513" s="54" t="s">
        <v>317</v>
      </c>
      <c r="B2513" s="54" t="s">
        <v>428</v>
      </c>
      <c r="C2513" s="54" t="s">
        <v>263</v>
      </c>
      <c r="D2513" s="54" t="s">
        <v>429</v>
      </c>
      <c r="E2513" s="54" t="s">
        <v>11297</v>
      </c>
      <c r="F2513" s="71">
        <v>44496</v>
      </c>
      <c r="G2513" s="72">
        <v>722.83</v>
      </c>
      <c r="H2513" s="72">
        <v>61115.28</v>
      </c>
      <c r="I2513" s="54" t="s">
        <v>265</v>
      </c>
      <c r="J2513" s="54" t="s">
        <v>321</v>
      </c>
      <c r="K2513" s="54" t="s">
        <v>11298</v>
      </c>
      <c r="L2513" s="54" t="s">
        <v>11299</v>
      </c>
      <c r="M2513" s="54" t="s">
        <v>11297</v>
      </c>
      <c r="N2513" s="54" t="s">
        <v>256</v>
      </c>
      <c r="O2513" s="54" t="s">
        <v>256</v>
      </c>
      <c r="P2513" s="54" t="s">
        <v>267</v>
      </c>
      <c r="Q2513" s="54" t="s">
        <v>256</v>
      </c>
      <c r="R2513" s="54" t="s">
        <v>431</v>
      </c>
      <c r="S2513" s="71"/>
      <c r="T2513" s="54" t="s">
        <v>256</v>
      </c>
      <c r="U2513" s="71">
        <v>44496</v>
      </c>
      <c r="V2513" s="54" t="s">
        <v>256</v>
      </c>
      <c r="W2513" t="str">
        <f t="shared" si="39"/>
        <v>Oct-21</v>
      </c>
    </row>
    <row r="2514" spans="1:23" x14ac:dyDescent="0.25">
      <c r="A2514" s="54" t="s">
        <v>317</v>
      </c>
      <c r="B2514" s="54" t="s">
        <v>428</v>
      </c>
      <c r="C2514" s="54" t="s">
        <v>263</v>
      </c>
      <c r="D2514" s="54" t="s">
        <v>429</v>
      </c>
      <c r="E2514" s="54" t="s">
        <v>11300</v>
      </c>
      <c r="F2514" s="71">
        <v>44496</v>
      </c>
      <c r="G2514" s="72">
        <v>724.5</v>
      </c>
      <c r="H2514" s="72">
        <v>61256.480000000003</v>
      </c>
      <c r="I2514" s="54" t="s">
        <v>265</v>
      </c>
      <c r="J2514" s="54" t="s">
        <v>321</v>
      </c>
      <c r="K2514" s="54" t="s">
        <v>11301</v>
      </c>
      <c r="L2514" s="54" t="s">
        <v>11302</v>
      </c>
      <c r="M2514" s="54" t="s">
        <v>11300</v>
      </c>
      <c r="N2514" s="54" t="s">
        <v>256</v>
      </c>
      <c r="O2514" s="54" t="s">
        <v>256</v>
      </c>
      <c r="P2514" s="54" t="s">
        <v>267</v>
      </c>
      <c r="Q2514" s="54" t="s">
        <v>256</v>
      </c>
      <c r="R2514" s="54" t="s">
        <v>431</v>
      </c>
      <c r="S2514" s="71"/>
      <c r="T2514" s="54" t="s">
        <v>256</v>
      </c>
      <c r="U2514" s="71">
        <v>44496</v>
      </c>
      <c r="V2514" s="54" t="s">
        <v>256</v>
      </c>
      <c r="W2514" t="str">
        <f t="shared" si="39"/>
        <v>Oct-21</v>
      </c>
    </row>
    <row r="2515" spans="1:23" x14ac:dyDescent="0.25">
      <c r="A2515" s="54" t="s">
        <v>317</v>
      </c>
      <c r="B2515" s="54" t="s">
        <v>428</v>
      </c>
      <c r="C2515" s="54" t="s">
        <v>263</v>
      </c>
      <c r="D2515" s="54" t="s">
        <v>429</v>
      </c>
      <c r="E2515" s="54" t="s">
        <v>11303</v>
      </c>
      <c r="F2515" s="71">
        <v>44496</v>
      </c>
      <c r="G2515" s="72">
        <v>518.34</v>
      </c>
      <c r="H2515" s="72">
        <v>43825.65</v>
      </c>
      <c r="I2515" s="54" t="s">
        <v>265</v>
      </c>
      <c r="J2515" s="54" t="s">
        <v>321</v>
      </c>
      <c r="K2515" s="54" t="s">
        <v>11304</v>
      </c>
      <c r="L2515" s="54" t="s">
        <v>11305</v>
      </c>
      <c r="M2515" s="54" t="s">
        <v>11303</v>
      </c>
      <c r="N2515" s="54" t="s">
        <v>256</v>
      </c>
      <c r="O2515" s="54" t="s">
        <v>256</v>
      </c>
      <c r="P2515" s="54" t="s">
        <v>267</v>
      </c>
      <c r="Q2515" s="54" t="s">
        <v>256</v>
      </c>
      <c r="R2515" s="54" t="s">
        <v>431</v>
      </c>
      <c r="S2515" s="71"/>
      <c r="T2515" s="54" t="s">
        <v>256</v>
      </c>
      <c r="U2515" s="71">
        <v>44496</v>
      </c>
      <c r="V2515" s="54" t="s">
        <v>256</v>
      </c>
      <c r="W2515" t="str">
        <f t="shared" si="39"/>
        <v>Oct-21</v>
      </c>
    </row>
    <row r="2516" spans="1:23" x14ac:dyDescent="0.25">
      <c r="A2516" s="54" t="s">
        <v>317</v>
      </c>
      <c r="B2516" s="54" t="s">
        <v>428</v>
      </c>
      <c r="C2516" s="54" t="s">
        <v>263</v>
      </c>
      <c r="D2516" s="54" t="s">
        <v>429</v>
      </c>
      <c r="E2516" s="54" t="s">
        <v>11306</v>
      </c>
      <c r="F2516" s="71">
        <v>44496</v>
      </c>
      <c r="G2516" s="72">
        <v>266.05</v>
      </c>
      <c r="H2516" s="72">
        <v>22494.53</v>
      </c>
      <c r="I2516" s="54" t="s">
        <v>265</v>
      </c>
      <c r="J2516" s="54" t="s">
        <v>321</v>
      </c>
      <c r="K2516" s="54" t="s">
        <v>11307</v>
      </c>
      <c r="L2516" s="54" t="s">
        <v>11308</v>
      </c>
      <c r="M2516" s="54" t="s">
        <v>11306</v>
      </c>
      <c r="N2516" s="54" t="s">
        <v>256</v>
      </c>
      <c r="O2516" s="54" t="s">
        <v>256</v>
      </c>
      <c r="P2516" s="54" t="s">
        <v>267</v>
      </c>
      <c r="Q2516" s="54" t="s">
        <v>256</v>
      </c>
      <c r="R2516" s="54" t="s">
        <v>431</v>
      </c>
      <c r="S2516" s="71"/>
      <c r="T2516" s="54" t="s">
        <v>256</v>
      </c>
      <c r="U2516" s="71">
        <v>44496</v>
      </c>
      <c r="V2516" s="54" t="s">
        <v>256</v>
      </c>
      <c r="W2516" t="str">
        <f t="shared" si="39"/>
        <v>Oct-21</v>
      </c>
    </row>
    <row r="2517" spans="1:23" x14ac:dyDescent="0.25">
      <c r="A2517" s="54" t="s">
        <v>317</v>
      </c>
      <c r="B2517" s="54" t="s">
        <v>428</v>
      </c>
      <c r="C2517" s="54" t="s">
        <v>263</v>
      </c>
      <c r="D2517" s="54" t="s">
        <v>429</v>
      </c>
      <c r="E2517" s="54" t="s">
        <v>11309</v>
      </c>
      <c r="F2517" s="71">
        <v>44496</v>
      </c>
      <c r="G2517" s="72">
        <v>949.14</v>
      </c>
      <c r="H2517" s="72">
        <v>80249.789999999994</v>
      </c>
      <c r="I2517" s="54" t="s">
        <v>265</v>
      </c>
      <c r="J2517" s="54" t="s">
        <v>321</v>
      </c>
      <c r="K2517" s="54" t="s">
        <v>11310</v>
      </c>
      <c r="L2517" s="54" t="s">
        <v>11311</v>
      </c>
      <c r="M2517" s="54" t="s">
        <v>11309</v>
      </c>
      <c r="N2517" s="54" t="s">
        <v>256</v>
      </c>
      <c r="O2517" s="54" t="s">
        <v>256</v>
      </c>
      <c r="P2517" s="54" t="s">
        <v>267</v>
      </c>
      <c r="Q2517" s="54" t="s">
        <v>256</v>
      </c>
      <c r="R2517" s="54" t="s">
        <v>431</v>
      </c>
      <c r="S2517" s="71"/>
      <c r="T2517" s="54" t="s">
        <v>256</v>
      </c>
      <c r="U2517" s="71">
        <v>44496</v>
      </c>
      <c r="V2517" s="54" t="s">
        <v>256</v>
      </c>
      <c r="W2517" t="str">
        <f t="shared" si="39"/>
        <v>Oct-21</v>
      </c>
    </row>
    <row r="2518" spans="1:23" x14ac:dyDescent="0.25">
      <c r="A2518" s="54" t="s">
        <v>317</v>
      </c>
      <c r="B2518" s="54" t="s">
        <v>428</v>
      </c>
      <c r="C2518" s="54" t="s">
        <v>263</v>
      </c>
      <c r="D2518" s="54" t="s">
        <v>429</v>
      </c>
      <c r="E2518" s="54" t="s">
        <v>11312</v>
      </c>
      <c r="F2518" s="71">
        <v>44496</v>
      </c>
      <c r="G2518" s="72">
        <v>83.25</v>
      </c>
      <c r="H2518" s="72">
        <v>7038.79</v>
      </c>
      <c r="I2518" s="54" t="s">
        <v>265</v>
      </c>
      <c r="J2518" s="54" t="s">
        <v>321</v>
      </c>
      <c r="K2518" s="54" t="s">
        <v>11313</v>
      </c>
      <c r="L2518" s="54" t="s">
        <v>11314</v>
      </c>
      <c r="M2518" s="54" t="s">
        <v>11312</v>
      </c>
      <c r="N2518" s="54" t="s">
        <v>256</v>
      </c>
      <c r="O2518" s="54" t="s">
        <v>256</v>
      </c>
      <c r="P2518" s="54" t="s">
        <v>267</v>
      </c>
      <c r="Q2518" s="54" t="s">
        <v>256</v>
      </c>
      <c r="R2518" s="54" t="s">
        <v>431</v>
      </c>
      <c r="S2518" s="71"/>
      <c r="T2518" s="54" t="s">
        <v>256</v>
      </c>
      <c r="U2518" s="71">
        <v>44496</v>
      </c>
      <c r="V2518" s="54" t="s">
        <v>256</v>
      </c>
      <c r="W2518" t="str">
        <f t="shared" si="39"/>
        <v>Oct-21</v>
      </c>
    </row>
    <row r="2519" spans="1:23" x14ac:dyDescent="0.25">
      <c r="A2519" s="54" t="s">
        <v>317</v>
      </c>
      <c r="B2519" s="54" t="s">
        <v>428</v>
      </c>
      <c r="C2519" s="54" t="s">
        <v>263</v>
      </c>
      <c r="D2519" s="54" t="s">
        <v>429</v>
      </c>
      <c r="E2519" s="54" t="s">
        <v>11315</v>
      </c>
      <c r="F2519" s="71">
        <v>44496</v>
      </c>
      <c r="G2519" s="72">
        <v>1421.48</v>
      </c>
      <c r="H2519" s="72">
        <v>120186.13</v>
      </c>
      <c r="I2519" s="54" t="s">
        <v>265</v>
      </c>
      <c r="J2519" s="54" t="s">
        <v>321</v>
      </c>
      <c r="K2519" s="54" t="s">
        <v>11316</v>
      </c>
      <c r="L2519" s="54" t="s">
        <v>11317</v>
      </c>
      <c r="M2519" s="54" t="s">
        <v>11315</v>
      </c>
      <c r="N2519" s="54" t="s">
        <v>256</v>
      </c>
      <c r="O2519" s="54" t="s">
        <v>256</v>
      </c>
      <c r="P2519" s="54" t="s">
        <v>267</v>
      </c>
      <c r="Q2519" s="54" t="s">
        <v>256</v>
      </c>
      <c r="R2519" s="54" t="s">
        <v>431</v>
      </c>
      <c r="S2519" s="71"/>
      <c r="T2519" s="54" t="s">
        <v>256</v>
      </c>
      <c r="U2519" s="71">
        <v>44496</v>
      </c>
      <c r="V2519" s="54" t="s">
        <v>256</v>
      </c>
      <c r="W2519" t="str">
        <f t="shared" si="39"/>
        <v>Oct-21</v>
      </c>
    </row>
    <row r="2520" spans="1:23" x14ac:dyDescent="0.25">
      <c r="A2520" s="54" t="s">
        <v>317</v>
      </c>
      <c r="B2520" s="54" t="s">
        <v>428</v>
      </c>
      <c r="C2520" s="54" t="s">
        <v>263</v>
      </c>
      <c r="D2520" s="54" t="s">
        <v>429</v>
      </c>
      <c r="E2520" s="54" t="s">
        <v>11318</v>
      </c>
      <c r="F2520" s="71">
        <v>44496</v>
      </c>
      <c r="G2520" s="72">
        <v>811.42</v>
      </c>
      <c r="H2520" s="72">
        <v>68605.56</v>
      </c>
      <c r="I2520" s="54" t="s">
        <v>265</v>
      </c>
      <c r="J2520" s="54" t="s">
        <v>321</v>
      </c>
      <c r="K2520" s="54" t="s">
        <v>11319</v>
      </c>
      <c r="L2520" s="54" t="s">
        <v>11320</v>
      </c>
      <c r="M2520" s="54" t="s">
        <v>11318</v>
      </c>
      <c r="N2520" s="54" t="s">
        <v>256</v>
      </c>
      <c r="O2520" s="54" t="s">
        <v>256</v>
      </c>
      <c r="P2520" s="54" t="s">
        <v>267</v>
      </c>
      <c r="Q2520" s="54" t="s">
        <v>256</v>
      </c>
      <c r="R2520" s="54" t="s">
        <v>431</v>
      </c>
      <c r="S2520" s="71"/>
      <c r="T2520" s="54" t="s">
        <v>256</v>
      </c>
      <c r="U2520" s="71">
        <v>44496</v>
      </c>
      <c r="V2520" s="54" t="s">
        <v>256</v>
      </c>
      <c r="W2520" t="str">
        <f t="shared" si="39"/>
        <v>Oct-21</v>
      </c>
    </row>
    <row r="2521" spans="1:23" x14ac:dyDescent="0.25">
      <c r="A2521" s="54" t="s">
        <v>317</v>
      </c>
      <c r="B2521" s="54" t="s">
        <v>428</v>
      </c>
      <c r="C2521" s="54" t="s">
        <v>263</v>
      </c>
      <c r="D2521" s="54" t="s">
        <v>429</v>
      </c>
      <c r="E2521" s="54" t="s">
        <v>11321</v>
      </c>
      <c r="F2521" s="71">
        <v>44496</v>
      </c>
      <c r="G2521" s="72">
        <v>275.33999999999997</v>
      </c>
      <c r="H2521" s="72">
        <v>23280</v>
      </c>
      <c r="I2521" s="54" t="s">
        <v>265</v>
      </c>
      <c r="J2521" s="54" t="s">
        <v>321</v>
      </c>
      <c r="K2521" s="54" t="s">
        <v>11322</v>
      </c>
      <c r="L2521" s="54" t="s">
        <v>11323</v>
      </c>
      <c r="M2521" s="54" t="s">
        <v>11321</v>
      </c>
      <c r="N2521" s="54" t="s">
        <v>256</v>
      </c>
      <c r="O2521" s="54" t="s">
        <v>256</v>
      </c>
      <c r="P2521" s="54" t="s">
        <v>267</v>
      </c>
      <c r="Q2521" s="54" t="s">
        <v>256</v>
      </c>
      <c r="R2521" s="54" t="s">
        <v>431</v>
      </c>
      <c r="S2521" s="71"/>
      <c r="T2521" s="54" t="s">
        <v>256</v>
      </c>
      <c r="U2521" s="71">
        <v>44496</v>
      </c>
      <c r="V2521" s="54" t="s">
        <v>256</v>
      </c>
      <c r="W2521" t="str">
        <f t="shared" si="39"/>
        <v>Oct-21</v>
      </c>
    </row>
    <row r="2522" spans="1:23" x14ac:dyDescent="0.25">
      <c r="A2522" s="54" t="s">
        <v>317</v>
      </c>
      <c r="B2522" s="54" t="s">
        <v>428</v>
      </c>
      <c r="C2522" s="54" t="s">
        <v>263</v>
      </c>
      <c r="D2522" s="54" t="s">
        <v>429</v>
      </c>
      <c r="E2522" s="54" t="s">
        <v>11324</v>
      </c>
      <c r="F2522" s="71">
        <v>44496</v>
      </c>
      <c r="G2522" s="72">
        <v>6.27</v>
      </c>
      <c r="H2522" s="72">
        <v>530.13</v>
      </c>
      <c r="I2522" s="54" t="s">
        <v>265</v>
      </c>
      <c r="J2522" s="54" t="s">
        <v>321</v>
      </c>
      <c r="K2522" s="54" t="s">
        <v>11325</v>
      </c>
      <c r="L2522" s="54" t="s">
        <v>11326</v>
      </c>
      <c r="M2522" s="54" t="s">
        <v>11324</v>
      </c>
      <c r="N2522" s="54" t="s">
        <v>256</v>
      </c>
      <c r="O2522" s="54" t="s">
        <v>256</v>
      </c>
      <c r="P2522" s="54" t="s">
        <v>267</v>
      </c>
      <c r="Q2522" s="54" t="s">
        <v>256</v>
      </c>
      <c r="R2522" s="54" t="s">
        <v>431</v>
      </c>
      <c r="S2522" s="71"/>
      <c r="T2522" s="54" t="s">
        <v>256</v>
      </c>
      <c r="U2522" s="71">
        <v>44496</v>
      </c>
      <c r="V2522" s="54" t="s">
        <v>256</v>
      </c>
      <c r="W2522" t="str">
        <f t="shared" si="39"/>
        <v>Oct-21</v>
      </c>
    </row>
    <row r="2523" spans="1:23" x14ac:dyDescent="0.25">
      <c r="A2523" s="54" t="s">
        <v>317</v>
      </c>
      <c r="B2523" s="54" t="s">
        <v>428</v>
      </c>
      <c r="C2523" s="54" t="s">
        <v>263</v>
      </c>
      <c r="D2523" s="54" t="s">
        <v>429</v>
      </c>
      <c r="E2523" s="54" t="s">
        <v>11327</v>
      </c>
      <c r="F2523" s="71">
        <v>44496</v>
      </c>
      <c r="G2523" s="72">
        <v>265.83999999999997</v>
      </c>
      <c r="H2523" s="72">
        <v>22476.77</v>
      </c>
      <c r="I2523" s="54" t="s">
        <v>265</v>
      </c>
      <c r="J2523" s="54" t="s">
        <v>321</v>
      </c>
      <c r="K2523" s="54" t="s">
        <v>11328</v>
      </c>
      <c r="L2523" s="54" t="s">
        <v>11329</v>
      </c>
      <c r="M2523" s="54" t="s">
        <v>11327</v>
      </c>
      <c r="N2523" s="54" t="s">
        <v>256</v>
      </c>
      <c r="O2523" s="54" t="s">
        <v>256</v>
      </c>
      <c r="P2523" s="54" t="s">
        <v>267</v>
      </c>
      <c r="Q2523" s="54" t="s">
        <v>256</v>
      </c>
      <c r="R2523" s="54" t="s">
        <v>431</v>
      </c>
      <c r="S2523" s="71"/>
      <c r="T2523" s="54" t="s">
        <v>256</v>
      </c>
      <c r="U2523" s="71">
        <v>44496</v>
      </c>
      <c r="V2523" s="54" t="s">
        <v>256</v>
      </c>
      <c r="W2523" t="str">
        <f t="shared" si="39"/>
        <v>Oct-21</v>
      </c>
    </row>
    <row r="2524" spans="1:23" x14ac:dyDescent="0.25">
      <c r="A2524" s="54" t="s">
        <v>317</v>
      </c>
      <c r="B2524" s="54" t="s">
        <v>428</v>
      </c>
      <c r="C2524" s="54" t="s">
        <v>263</v>
      </c>
      <c r="D2524" s="54" t="s">
        <v>429</v>
      </c>
      <c r="E2524" s="54" t="s">
        <v>11330</v>
      </c>
      <c r="F2524" s="71">
        <v>44496</v>
      </c>
      <c r="G2524" s="72">
        <v>406.28</v>
      </c>
      <c r="H2524" s="72">
        <v>34350.97</v>
      </c>
      <c r="I2524" s="54" t="s">
        <v>265</v>
      </c>
      <c r="J2524" s="54" t="s">
        <v>321</v>
      </c>
      <c r="K2524" s="54" t="s">
        <v>11331</v>
      </c>
      <c r="L2524" s="54" t="s">
        <v>11332</v>
      </c>
      <c r="M2524" s="54" t="s">
        <v>11330</v>
      </c>
      <c r="N2524" s="54" t="s">
        <v>256</v>
      </c>
      <c r="O2524" s="54" t="s">
        <v>256</v>
      </c>
      <c r="P2524" s="54" t="s">
        <v>267</v>
      </c>
      <c r="Q2524" s="54" t="s">
        <v>256</v>
      </c>
      <c r="R2524" s="54" t="s">
        <v>431</v>
      </c>
      <c r="S2524" s="71"/>
      <c r="T2524" s="54" t="s">
        <v>256</v>
      </c>
      <c r="U2524" s="71">
        <v>44496</v>
      </c>
      <c r="V2524" s="54" t="s">
        <v>256</v>
      </c>
      <c r="W2524" t="str">
        <f t="shared" si="39"/>
        <v>Oct-21</v>
      </c>
    </row>
    <row r="2525" spans="1:23" x14ac:dyDescent="0.25">
      <c r="A2525" s="54" t="s">
        <v>317</v>
      </c>
      <c r="B2525" s="54" t="s">
        <v>428</v>
      </c>
      <c r="C2525" s="54" t="s">
        <v>263</v>
      </c>
      <c r="D2525" s="54" t="s">
        <v>429</v>
      </c>
      <c r="E2525" s="54" t="s">
        <v>11333</v>
      </c>
      <c r="F2525" s="71">
        <v>44496</v>
      </c>
      <c r="G2525" s="72">
        <v>672.29</v>
      </c>
      <c r="H2525" s="72">
        <v>56842.12</v>
      </c>
      <c r="I2525" s="54" t="s">
        <v>265</v>
      </c>
      <c r="J2525" s="54" t="s">
        <v>321</v>
      </c>
      <c r="K2525" s="54" t="s">
        <v>11334</v>
      </c>
      <c r="L2525" s="54" t="s">
        <v>11335</v>
      </c>
      <c r="M2525" s="54" t="s">
        <v>11333</v>
      </c>
      <c r="N2525" s="54" t="s">
        <v>256</v>
      </c>
      <c r="O2525" s="54" t="s">
        <v>256</v>
      </c>
      <c r="P2525" s="54" t="s">
        <v>267</v>
      </c>
      <c r="Q2525" s="54" t="s">
        <v>256</v>
      </c>
      <c r="R2525" s="54" t="s">
        <v>431</v>
      </c>
      <c r="S2525" s="71"/>
      <c r="T2525" s="54" t="s">
        <v>256</v>
      </c>
      <c r="U2525" s="71">
        <v>44496</v>
      </c>
      <c r="V2525" s="54" t="s">
        <v>256</v>
      </c>
      <c r="W2525" t="str">
        <f t="shared" si="39"/>
        <v>Oct-21</v>
      </c>
    </row>
    <row r="2526" spans="1:23" x14ac:dyDescent="0.25">
      <c r="A2526" s="54" t="s">
        <v>317</v>
      </c>
      <c r="B2526" s="54" t="s">
        <v>428</v>
      </c>
      <c r="C2526" s="54" t="s">
        <v>263</v>
      </c>
      <c r="D2526" s="54" t="s">
        <v>429</v>
      </c>
      <c r="E2526" s="54" t="s">
        <v>11336</v>
      </c>
      <c r="F2526" s="71">
        <v>44496</v>
      </c>
      <c r="G2526" s="72">
        <v>234.72</v>
      </c>
      <c r="H2526" s="72">
        <v>19845.580000000002</v>
      </c>
      <c r="I2526" s="54" t="s">
        <v>265</v>
      </c>
      <c r="J2526" s="54" t="s">
        <v>321</v>
      </c>
      <c r="K2526" s="54" t="s">
        <v>11337</v>
      </c>
      <c r="L2526" s="54" t="s">
        <v>11338</v>
      </c>
      <c r="M2526" s="54" t="s">
        <v>11336</v>
      </c>
      <c r="N2526" s="54" t="s">
        <v>256</v>
      </c>
      <c r="O2526" s="54" t="s">
        <v>256</v>
      </c>
      <c r="P2526" s="54" t="s">
        <v>267</v>
      </c>
      <c r="Q2526" s="54" t="s">
        <v>256</v>
      </c>
      <c r="R2526" s="54" t="s">
        <v>431</v>
      </c>
      <c r="S2526" s="71"/>
      <c r="T2526" s="54" t="s">
        <v>256</v>
      </c>
      <c r="U2526" s="71">
        <v>44496</v>
      </c>
      <c r="V2526" s="54" t="s">
        <v>256</v>
      </c>
      <c r="W2526" t="str">
        <f t="shared" si="39"/>
        <v>Oct-21</v>
      </c>
    </row>
    <row r="2527" spans="1:23" x14ac:dyDescent="0.25">
      <c r="A2527" s="54" t="s">
        <v>317</v>
      </c>
      <c r="B2527" s="54" t="s">
        <v>428</v>
      </c>
      <c r="C2527" s="54" t="s">
        <v>263</v>
      </c>
      <c r="D2527" s="54" t="s">
        <v>429</v>
      </c>
      <c r="E2527" s="54" t="s">
        <v>11339</v>
      </c>
      <c r="F2527" s="71">
        <v>44496</v>
      </c>
      <c r="G2527" s="72">
        <v>2053.2800000000002</v>
      </c>
      <c r="H2527" s="72">
        <v>173604.82</v>
      </c>
      <c r="I2527" s="54" t="s">
        <v>265</v>
      </c>
      <c r="J2527" s="54" t="s">
        <v>321</v>
      </c>
      <c r="K2527" s="54" t="s">
        <v>11340</v>
      </c>
      <c r="L2527" s="54" t="s">
        <v>11341</v>
      </c>
      <c r="M2527" s="54" t="s">
        <v>11339</v>
      </c>
      <c r="N2527" s="54" t="s">
        <v>256</v>
      </c>
      <c r="O2527" s="54" t="s">
        <v>256</v>
      </c>
      <c r="P2527" s="54" t="s">
        <v>267</v>
      </c>
      <c r="Q2527" s="54" t="s">
        <v>256</v>
      </c>
      <c r="R2527" s="54" t="s">
        <v>431</v>
      </c>
      <c r="S2527" s="71"/>
      <c r="T2527" s="54" t="s">
        <v>256</v>
      </c>
      <c r="U2527" s="71">
        <v>44496</v>
      </c>
      <c r="V2527" s="54" t="s">
        <v>256</v>
      </c>
      <c r="W2527" t="str">
        <f t="shared" si="39"/>
        <v>Oct-21</v>
      </c>
    </row>
    <row r="2528" spans="1:23" x14ac:dyDescent="0.25">
      <c r="A2528" s="54" t="s">
        <v>317</v>
      </c>
      <c r="B2528" s="54" t="s">
        <v>428</v>
      </c>
      <c r="C2528" s="54" t="s">
        <v>263</v>
      </c>
      <c r="D2528" s="54" t="s">
        <v>429</v>
      </c>
      <c r="E2528" s="54" t="s">
        <v>11342</v>
      </c>
      <c r="F2528" s="71">
        <v>44500</v>
      </c>
      <c r="G2528" s="72">
        <v>1009.45</v>
      </c>
      <c r="H2528" s="72">
        <v>85349</v>
      </c>
      <c r="I2528" s="54" t="s">
        <v>265</v>
      </c>
      <c r="J2528" s="54" t="s">
        <v>321</v>
      </c>
      <c r="K2528" s="54" t="s">
        <v>11343</v>
      </c>
      <c r="L2528" s="54" t="s">
        <v>11344</v>
      </c>
      <c r="M2528" s="54" t="s">
        <v>11342</v>
      </c>
      <c r="N2528" s="54" t="s">
        <v>256</v>
      </c>
      <c r="O2528" s="54" t="s">
        <v>256</v>
      </c>
      <c r="P2528" s="54" t="s">
        <v>267</v>
      </c>
      <c r="Q2528" s="54" t="s">
        <v>256</v>
      </c>
      <c r="R2528" s="54" t="s">
        <v>431</v>
      </c>
      <c r="S2528" s="71"/>
      <c r="T2528" s="54" t="s">
        <v>256</v>
      </c>
      <c r="U2528" s="71">
        <v>44500</v>
      </c>
      <c r="V2528" s="54" t="s">
        <v>256</v>
      </c>
      <c r="W2528" t="str">
        <f t="shared" si="39"/>
        <v>Oct-21</v>
      </c>
    </row>
    <row r="2529" spans="1:23" x14ac:dyDescent="0.25">
      <c r="A2529" s="54" t="s">
        <v>317</v>
      </c>
      <c r="B2529" s="54" t="s">
        <v>428</v>
      </c>
      <c r="C2529" s="54" t="s">
        <v>263</v>
      </c>
      <c r="D2529" s="54" t="s">
        <v>429</v>
      </c>
      <c r="E2529" s="54" t="s">
        <v>11345</v>
      </c>
      <c r="F2529" s="71">
        <v>44500</v>
      </c>
      <c r="G2529" s="72">
        <v>682.15</v>
      </c>
      <c r="H2529" s="72">
        <v>57675.78</v>
      </c>
      <c r="I2529" s="54" t="s">
        <v>265</v>
      </c>
      <c r="J2529" s="54" t="s">
        <v>321</v>
      </c>
      <c r="K2529" s="54" t="s">
        <v>11346</v>
      </c>
      <c r="L2529" s="54" t="s">
        <v>11347</v>
      </c>
      <c r="M2529" s="54" t="s">
        <v>11345</v>
      </c>
      <c r="N2529" s="54" t="s">
        <v>256</v>
      </c>
      <c r="O2529" s="54" t="s">
        <v>256</v>
      </c>
      <c r="P2529" s="54" t="s">
        <v>267</v>
      </c>
      <c r="Q2529" s="54" t="s">
        <v>256</v>
      </c>
      <c r="R2529" s="54" t="s">
        <v>431</v>
      </c>
      <c r="S2529" s="71"/>
      <c r="T2529" s="54" t="s">
        <v>256</v>
      </c>
      <c r="U2529" s="71">
        <v>44500</v>
      </c>
      <c r="V2529" s="54" t="s">
        <v>256</v>
      </c>
      <c r="W2529" t="str">
        <f t="shared" si="39"/>
        <v>Oct-21</v>
      </c>
    </row>
    <row r="2530" spans="1:23" x14ac:dyDescent="0.25">
      <c r="A2530" s="54" t="s">
        <v>317</v>
      </c>
      <c r="B2530" s="54" t="s">
        <v>428</v>
      </c>
      <c r="C2530" s="54" t="s">
        <v>263</v>
      </c>
      <c r="D2530" s="54" t="s">
        <v>429</v>
      </c>
      <c r="E2530" s="54" t="s">
        <v>11348</v>
      </c>
      <c r="F2530" s="71">
        <v>44500</v>
      </c>
      <c r="G2530" s="72">
        <v>81.5</v>
      </c>
      <c r="H2530" s="72">
        <v>6890.83</v>
      </c>
      <c r="I2530" s="54" t="s">
        <v>265</v>
      </c>
      <c r="J2530" s="54" t="s">
        <v>321</v>
      </c>
      <c r="K2530" s="54" t="s">
        <v>11349</v>
      </c>
      <c r="L2530" s="54" t="s">
        <v>11350</v>
      </c>
      <c r="M2530" s="54" t="s">
        <v>11348</v>
      </c>
      <c r="N2530" s="54" t="s">
        <v>256</v>
      </c>
      <c r="O2530" s="54" t="s">
        <v>256</v>
      </c>
      <c r="P2530" s="54" t="s">
        <v>267</v>
      </c>
      <c r="Q2530" s="54" t="s">
        <v>256</v>
      </c>
      <c r="R2530" s="54" t="s">
        <v>431</v>
      </c>
      <c r="S2530" s="71"/>
      <c r="T2530" s="54" t="s">
        <v>256</v>
      </c>
      <c r="U2530" s="71">
        <v>44500</v>
      </c>
      <c r="V2530" s="54" t="s">
        <v>256</v>
      </c>
      <c r="W2530" t="str">
        <f t="shared" si="39"/>
        <v>Oct-21</v>
      </c>
    </row>
    <row r="2531" spans="1:23" x14ac:dyDescent="0.25">
      <c r="A2531" s="54" t="s">
        <v>317</v>
      </c>
      <c r="B2531" s="54" t="s">
        <v>428</v>
      </c>
      <c r="C2531" s="54" t="s">
        <v>263</v>
      </c>
      <c r="D2531" s="54" t="s">
        <v>429</v>
      </c>
      <c r="E2531" s="54" t="s">
        <v>11351</v>
      </c>
      <c r="F2531" s="71">
        <v>44500</v>
      </c>
      <c r="G2531" s="72">
        <v>100.32</v>
      </c>
      <c r="H2531" s="72">
        <v>8482.06</v>
      </c>
      <c r="I2531" s="54" t="s">
        <v>265</v>
      </c>
      <c r="J2531" s="54" t="s">
        <v>321</v>
      </c>
      <c r="K2531" s="54" t="s">
        <v>11352</v>
      </c>
      <c r="L2531" s="54" t="s">
        <v>11353</v>
      </c>
      <c r="M2531" s="54" t="s">
        <v>11351</v>
      </c>
      <c r="N2531" s="54" t="s">
        <v>256</v>
      </c>
      <c r="O2531" s="54" t="s">
        <v>256</v>
      </c>
      <c r="P2531" s="54" t="s">
        <v>267</v>
      </c>
      <c r="Q2531" s="54" t="s">
        <v>256</v>
      </c>
      <c r="R2531" s="54" t="s">
        <v>431</v>
      </c>
      <c r="S2531" s="71"/>
      <c r="T2531" s="54" t="s">
        <v>256</v>
      </c>
      <c r="U2531" s="71">
        <v>44500</v>
      </c>
      <c r="V2531" s="54" t="s">
        <v>256</v>
      </c>
      <c r="W2531" t="str">
        <f t="shared" si="39"/>
        <v>Oct-21</v>
      </c>
    </row>
    <row r="2532" spans="1:23" x14ac:dyDescent="0.25">
      <c r="A2532" s="54" t="s">
        <v>317</v>
      </c>
      <c r="B2532" s="54" t="s">
        <v>428</v>
      </c>
      <c r="C2532" s="54" t="s">
        <v>263</v>
      </c>
      <c r="D2532" s="54" t="s">
        <v>429</v>
      </c>
      <c r="E2532" s="54" t="s">
        <v>11354</v>
      </c>
      <c r="F2532" s="71">
        <v>44500</v>
      </c>
      <c r="G2532" s="72">
        <v>119.6</v>
      </c>
      <c r="H2532" s="72">
        <v>10112.18</v>
      </c>
      <c r="I2532" s="54" t="s">
        <v>265</v>
      </c>
      <c r="J2532" s="54" t="s">
        <v>321</v>
      </c>
      <c r="K2532" s="54" t="s">
        <v>11355</v>
      </c>
      <c r="L2532" s="54" t="s">
        <v>11356</v>
      </c>
      <c r="M2532" s="54" t="s">
        <v>11354</v>
      </c>
      <c r="N2532" s="54" t="s">
        <v>256</v>
      </c>
      <c r="O2532" s="54" t="s">
        <v>256</v>
      </c>
      <c r="P2532" s="54" t="s">
        <v>267</v>
      </c>
      <c r="Q2532" s="54" t="s">
        <v>256</v>
      </c>
      <c r="R2532" s="54" t="s">
        <v>431</v>
      </c>
      <c r="S2532" s="71"/>
      <c r="T2532" s="54" t="s">
        <v>256</v>
      </c>
      <c r="U2532" s="71">
        <v>44500</v>
      </c>
      <c r="V2532" s="54" t="s">
        <v>256</v>
      </c>
      <c r="W2532" t="str">
        <f t="shared" si="39"/>
        <v>Oct-21</v>
      </c>
    </row>
    <row r="2533" spans="1:23" x14ac:dyDescent="0.25">
      <c r="A2533" s="54" t="s">
        <v>317</v>
      </c>
      <c r="B2533" s="54" t="s">
        <v>428</v>
      </c>
      <c r="C2533" s="54" t="s">
        <v>263</v>
      </c>
      <c r="D2533" s="54" t="s">
        <v>429</v>
      </c>
      <c r="E2533" s="54" t="s">
        <v>11357</v>
      </c>
      <c r="F2533" s="71">
        <v>44500</v>
      </c>
      <c r="G2533" s="72">
        <v>191.88</v>
      </c>
      <c r="H2533" s="72">
        <v>16223.45</v>
      </c>
      <c r="I2533" s="54" t="s">
        <v>265</v>
      </c>
      <c r="J2533" s="54" t="s">
        <v>321</v>
      </c>
      <c r="K2533" s="54" t="s">
        <v>11358</v>
      </c>
      <c r="L2533" s="54" t="s">
        <v>11359</v>
      </c>
      <c r="M2533" s="54" t="s">
        <v>11357</v>
      </c>
      <c r="N2533" s="54" t="s">
        <v>256</v>
      </c>
      <c r="O2533" s="54" t="s">
        <v>256</v>
      </c>
      <c r="P2533" s="54" t="s">
        <v>267</v>
      </c>
      <c r="Q2533" s="54" t="s">
        <v>256</v>
      </c>
      <c r="R2533" s="54" t="s">
        <v>431</v>
      </c>
      <c r="S2533" s="71"/>
      <c r="T2533" s="54" t="s">
        <v>256</v>
      </c>
      <c r="U2533" s="71">
        <v>44500</v>
      </c>
      <c r="V2533" s="54" t="s">
        <v>256</v>
      </c>
      <c r="W2533" t="str">
        <f t="shared" si="39"/>
        <v>Oct-21</v>
      </c>
    </row>
    <row r="2534" spans="1:23" x14ac:dyDescent="0.25">
      <c r="A2534" s="54" t="s">
        <v>317</v>
      </c>
      <c r="B2534" s="54" t="s">
        <v>428</v>
      </c>
      <c r="C2534" s="54" t="s">
        <v>263</v>
      </c>
      <c r="D2534" s="54" t="s">
        <v>429</v>
      </c>
      <c r="E2534" s="54" t="s">
        <v>11360</v>
      </c>
      <c r="F2534" s="71">
        <v>44500</v>
      </c>
      <c r="G2534" s="72">
        <v>106.36</v>
      </c>
      <c r="H2534" s="72">
        <v>8992.74</v>
      </c>
      <c r="I2534" s="54" t="s">
        <v>265</v>
      </c>
      <c r="J2534" s="54" t="s">
        <v>321</v>
      </c>
      <c r="K2534" s="54" t="s">
        <v>11361</v>
      </c>
      <c r="L2534" s="54" t="s">
        <v>11362</v>
      </c>
      <c r="M2534" s="54" t="s">
        <v>11360</v>
      </c>
      <c r="N2534" s="54" t="s">
        <v>256</v>
      </c>
      <c r="O2534" s="54" t="s">
        <v>256</v>
      </c>
      <c r="P2534" s="54" t="s">
        <v>267</v>
      </c>
      <c r="Q2534" s="54" t="s">
        <v>256</v>
      </c>
      <c r="R2534" s="54" t="s">
        <v>431</v>
      </c>
      <c r="S2534" s="71"/>
      <c r="T2534" s="54" t="s">
        <v>256</v>
      </c>
      <c r="U2534" s="71">
        <v>44500</v>
      </c>
      <c r="V2534" s="54" t="s">
        <v>256</v>
      </c>
      <c r="W2534" t="str">
        <f t="shared" si="39"/>
        <v>Oct-21</v>
      </c>
    </row>
    <row r="2535" spans="1:23" x14ac:dyDescent="0.25">
      <c r="A2535" s="54" t="s">
        <v>317</v>
      </c>
      <c r="B2535" s="54" t="s">
        <v>428</v>
      </c>
      <c r="C2535" s="54" t="s">
        <v>263</v>
      </c>
      <c r="D2535" s="54" t="s">
        <v>429</v>
      </c>
      <c r="E2535" s="54" t="s">
        <v>11363</v>
      </c>
      <c r="F2535" s="71">
        <v>44500</v>
      </c>
      <c r="G2535" s="72">
        <v>1981.72</v>
      </c>
      <c r="H2535" s="72">
        <v>167554.43</v>
      </c>
      <c r="I2535" s="54" t="s">
        <v>265</v>
      </c>
      <c r="J2535" s="54" t="s">
        <v>321</v>
      </c>
      <c r="K2535" s="54" t="s">
        <v>11364</v>
      </c>
      <c r="L2535" s="54" t="s">
        <v>11365</v>
      </c>
      <c r="M2535" s="54" t="s">
        <v>11363</v>
      </c>
      <c r="N2535" s="54" t="s">
        <v>256</v>
      </c>
      <c r="O2535" s="54" t="s">
        <v>256</v>
      </c>
      <c r="P2535" s="54" t="s">
        <v>267</v>
      </c>
      <c r="Q2535" s="54" t="s">
        <v>256</v>
      </c>
      <c r="R2535" s="54" t="s">
        <v>431</v>
      </c>
      <c r="S2535" s="71"/>
      <c r="T2535" s="54" t="s">
        <v>256</v>
      </c>
      <c r="U2535" s="71">
        <v>44500</v>
      </c>
      <c r="V2535" s="54" t="s">
        <v>256</v>
      </c>
      <c r="W2535" t="str">
        <f t="shared" si="39"/>
        <v>Oct-21</v>
      </c>
    </row>
    <row r="2536" spans="1:23" x14ac:dyDescent="0.25">
      <c r="A2536" s="54" t="s">
        <v>317</v>
      </c>
      <c r="B2536" s="54" t="s">
        <v>428</v>
      </c>
      <c r="C2536" s="54" t="s">
        <v>263</v>
      </c>
      <c r="D2536" s="54" t="s">
        <v>429</v>
      </c>
      <c r="E2536" s="54" t="s">
        <v>11366</v>
      </c>
      <c r="F2536" s="71">
        <v>44500</v>
      </c>
      <c r="G2536" s="72">
        <v>277.54000000000002</v>
      </c>
      <c r="H2536" s="72">
        <v>23466.01</v>
      </c>
      <c r="I2536" s="54" t="s">
        <v>265</v>
      </c>
      <c r="J2536" s="54" t="s">
        <v>321</v>
      </c>
      <c r="K2536" s="54" t="s">
        <v>11367</v>
      </c>
      <c r="L2536" s="54" t="s">
        <v>11368</v>
      </c>
      <c r="M2536" s="54" t="s">
        <v>11366</v>
      </c>
      <c r="N2536" s="54" t="s">
        <v>256</v>
      </c>
      <c r="O2536" s="54" t="s">
        <v>256</v>
      </c>
      <c r="P2536" s="54" t="s">
        <v>267</v>
      </c>
      <c r="Q2536" s="54" t="s">
        <v>256</v>
      </c>
      <c r="R2536" s="54" t="s">
        <v>431</v>
      </c>
      <c r="S2536" s="71"/>
      <c r="T2536" s="54" t="s">
        <v>256</v>
      </c>
      <c r="U2536" s="71">
        <v>44500</v>
      </c>
      <c r="V2536" s="54" t="s">
        <v>256</v>
      </c>
      <c r="W2536" t="str">
        <f t="shared" si="39"/>
        <v>Oct-21</v>
      </c>
    </row>
    <row r="2537" spans="1:23" x14ac:dyDescent="0.25">
      <c r="A2537" s="54" t="s">
        <v>317</v>
      </c>
      <c r="B2537" s="54" t="s">
        <v>428</v>
      </c>
      <c r="C2537" s="54" t="s">
        <v>263</v>
      </c>
      <c r="D2537" s="54" t="s">
        <v>429</v>
      </c>
      <c r="E2537" s="54" t="s">
        <v>11369</v>
      </c>
      <c r="F2537" s="71">
        <v>44500</v>
      </c>
      <c r="G2537" s="72">
        <v>788.92</v>
      </c>
      <c r="H2537" s="72">
        <v>66703.19</v>
      </c>
      <c r="I2537" s="54" t="s">
        <v>265</v>
      </c>
      <c r="J2537" s="54" t="s">
        <v>321</v>
      </c>
      <c r="K2537" s="54" t="s">
        <v>11370</v>
      </c>
      <c r="L2537" s="54" t="s">
        <v>11371</v>
      </c>
      <c r="M2537" s="54" t="s">
        <v>11369</v>
      </c>
      <c r="N2537" s="54" t="s">
        <v>256</v>
      </c>
      <c r="O2537" s="54" t="s">
        <v>256</v>
      </c>
      <c r="P2537" s="54" t="s">
        <v>267</v>
      </c>
      <c r="Q2537" s="54" t="s">
        <v>256</v>
      </c>
      <c r="R2537" s="54" t="s">
        <v>431</v>
      </c>
      <c r="S2537" s="71"/>
      <c r="T2537" s="54" t="s">
        <v>256</v>
      </c>
      <c r="U2537" s="71">
        <v>44500</v>
      </c>
      <c r="V2537" s="54" t="s">
        <v>256</v>
      </c>
      <c r="W2537" t="str">
        <f t="shared" si="39"/>
        <v>Oct-21</v>
      </c>
    </row>
    <row r="2538" spans="1:23" x14ac:dyDescent="0.25">
      <c r="A2538" s="54" t="s">
        <v>317</v>
      </c>
      <c r="B2538" s="54" t="s">
        <v>428</v>
      </c>
      <c r="C2538" s="54" t="s">
        <v>263</v>
      </c>
      <c r="D2538" s="54" t="s">
        <v>429</v>
      </c>
      <c r="E2538" s="54" t="s">
        <v>11372</v>
      </c>
      <c r="F2538" s="71">
        <v>44500</v>
      </c>
      <c r="G2538" s="72">
        <v>264.42</v>
      </c>
      <c r="H2538" s="72">
        <v>22356.71</v>
      </c>
      <c r="I2538" s="54" t="s">
        <v>265</v>
      </c>
      <c r="J2538" s="54" t="s">
        <v>321</v>
      </c>
      <c r="K2538" s="54" t="s">
        <v>11373</v>
      </c>
      <c r="L2538" s="54" t="s">
        <v>11374</v>
      </c>
      <c r="M2538" s="54" t="s">
        <v>11372</v>
      </c>
      <c r="N2538" s="54" t="s">
        <v>256</v>
      </c>
      <c r="O2538" s="54" t="s">
        <v>256</v>
      </c>
      <c r="P2538" s="54" t="s">
        <v>267</v>
      </c>
      <c r="Q2538" s="54" t="s">
        <v>256</v>
      </c>
      <c r="R2538" s="54" t="s">
        <v>431</v>
      </c>
      <c r="S2538" s="71"/>
      <c r="T2538" s="54" t="s">
        <v>256</v>
      </c>
      <c r="U2538" s="71">
        <v>44500</v>
      </c>
      <c r="V2538" s="54" t="s">
        <v>256</v>
      </c>
      <c r="W2538" t="str">
        <f t="shared" si="39"/>
        <v>Oct-21</v>
      </c>
    </row>
    <row r="2539" spans="1:23" x14ac:dyDescent="0.25">
      <c r="A2539" s="54" t="s">
        <v>317</v>
      </c>
      <c r="B2539" s="54" t="s">
        <v>428</v>
      </c>
      <c r="C2539" s="54" t="s">
        <v>263</v>
      </c>
      <c r="D2539" s="54" t="s">
        <v>429</v>
      </c>
      <c r="E2539" s="54" t="s">
        <v>11375</v>
      </c>
      <c r="F2539" s="71">
        <v>44500</v>
      </c>
      <c r="G2539" s="72">
        <v>570.52</v>
      </c>
      <c r="H2539" s="72">
        <v>48237.47</v>
      </c>
      <c r="I2539" s="54" t="s">
        <v>265</v>
      </c>
      <c r="J2539" s="54" t="s">
        <v>321</v>
      </c>
      <c r="K2539" s="54" t="s">
        <v>11376</v>
      </c>
      <c r="L2539" s="54" t="s">
        <v>11377</v>
      </c>
      <c r="M2539" s="54" t="s">
        <v>11375</v>
      </c>
      <c r="N2539" s="54" t="s">
        <v>256</v>
      </c>
      <c r="O2539" s="54" t="s">
        <v>256</v>
      </c>
      <c r="P2539" s="54" t="s">
        <v>267</v>
      </c>
      <c r="Q2539" s="54" t="s">
        <v>256</v>
      </c>
      <c r="R2539" s="54" t="s">
        <v>431</v>
      </c>
      <c r="S2539" s="71"/>
      <c r="T2539" s="54" t="s">
        <v>256</v>
      </c>
      <c r="U2539" s="71">
        <v>44500</v>
      </c>
      <c r="V2539" s="54" t="s">
        <v>256</v>
      </c>
      <c r="W2539" t="str">
        <f t="shared" si="39"/>
        <v>Oct-21</v>
      </c>
    </row>
    <row r="2540" spans="1:23" x14ac:dyDescent="0.25">
      <c r="A2540" s="54" t="s">
        <v>317</v>
      </c>
      <c r="B2540" s="54" t="s">
        <v>428</v>
      </c>
      <c r="C2540" s="54" t="s">
        <v>263</v>
      </c>
      <c r="D2540" s="54" t="s">
        <v>429</v>
      </c>
      <c r="E2540" s="54" t="s">
        <v>11378</v>
      </c>
      <c r="F2540" s="71">
        <v>44500</v>
      </c>
      <c r="G2540" s="72">
        <v>793.81</v>
      </c>
      <c r="H2540" s="72">
        <v>67116.639999999999</v>
      </c>
      <c r="I2540" s="54" t="s">
        <v>265</v>
      </c>
      <c r="J2540" s="54" t="s">
        <v>321</v>
      </c>
      <c r="K2540" s="54" t="s">
        <v>11379</v>
      </c>
      <c r="L2540" s="54" t="s">
        <v>11380</v>
      </c>
      <c r="M2540" s="54" t="s">
        <v>11378</v>
      </c>
      <c r="N2540" s="54" t="s">
        <v>256</v>
      </c>
      <c r="O2540" s="54" t="s">
        <v>256</v>
      </c>
      <c r="P2540" s="54" t="s">
        <v>267</v>
      </c>
      <c r="Q2540" s="54" t="s">
        <v>256</v>
      </c>
      <c r="R2540" s="54" t="s">
        <v>431</v>
      </c>
      <c r="S2540" s="71"/>
      <c r="T2540" s="54" t="s">
        <v>256</v>
      </c>
      <c r="U2540" s="71">
        <v>44500</v>
      </c>
      <c r="V2540" s="54" t="s">
        <v>256</v>
      </c>
      <c r="W2540" t="str">
        <f t="shared" si="39"/>
        <v>Oct-21</v>
      </c>
    </row>
    <row r="2541" spans="1:23" x14ac:dyDescent="0.25">
      <c r="A2541" s="54" t="s">
        <v>317</v>
      </c>
      <c r="B2541" s="54" t="s">
        <v>428</v>
      </c>
      <c r="C2541" s="54" t="s">
        <v>263</v>
      </c>
      <c r="D2541" s="54" t="s">
        <v>429</v>
      </c>
      <c r="E2541" s="54" t="s">
        <v>11381</v>
      </c>
      <c r="F2541" s="71">
        <v>44500</v>
      </c>
      <c r="G2541" s="72">
        <v>1844.83</v>
      </c>
      <c r="H2541" s="72">
        <v>155980.38</v>
      </c>
      <c r="I2541" s="54" t="s">
        <v>265</v>
      </c>
      <c r="J2541" s="54" t="s">
        <v>321</v>
      </c>
      <c r="K2541" s="54" t="s">
        <v>11382</v>
      </c>
      <c r="L2541" s="54" t="s">
        <v>11383</v>
      </c>
      <c r="M2541" s="54" t="s">
        <v>11381</v>
      </c>
      <c r="N2541" s="54" t="s">
        <v>256</v>
      </c>
      <c r="O2541" s="54" t="s">
        <v>256</v>
      </c>
      <c r="P2541" s="54" t="s">
        <v>267</v>
      </c>
      <c r="Q2541" s="54" t="s">
        <v>256</v>
      </c>
      <c r="R2541" s="54" t="s">
        <v>431</v>
      </c>
      <c r="S2541" s="71"/>
      <c r="T2541" s="54" t="s">
        <v>256</v>
      </c>
      <c r="U2541" s="71">
        <v>44500</v>
      </c>
      <c r="V2541" s="54" t="s">
        <v>256</v>
      </c>
      <c r="W2541" t="str">
        <f t="shared" si="39"/>
        <v>Oct-21</v>
      </c>
    </row>
    <row r="2542" spans="1:23" x14ac:dyDescent="0.25">
      <c r="A2542" s="54" t="s">
        <v>317</v>
      </c>
      <c r="B2542" s="54" t="s">
        <v>428</v>
      </c>
      <c r="C2542" s="54" t="s">
        <v>263</v>
      </c>
      <c r="D2542" s="54" t="s">
        <v>429</v>
      </c>
      <c r="E2542" s="54" t="s">
        <v>11384</v>
      </c>
      <c r="F2542" s="71">
        <v>44500</v>
      </c>
      <c r="G2542" s="72">
        <v>507.98</v>
      </c>
      <c r="H2542" s="72">
        <v>42949.71</v>
      </c>
      <c r="I2542" s="54" t="s">
        <v>265</v>
      </c>
      <c r="J2542" s="54" t="s">
        <v>321</v>
      </c>
      <c r="K2542" s="54" t="s">
        <v>11385</v>
      </c>
      <c r="L2542" s="54" t="s">
        <v>11386</v>
      </c>
      <c r="M2542" s="54" t="s">
        <v>11384</v>
      </c>
      <c r="N2542" s="54" t="s">
        <v>256</v>
      </c>
      <c r="O2542" s="54" t="s">
        <v>256</v>
      </c>
      <c r="P2542" s="54" t="s">
        <v>267</v>
      </c>
      <c r="Q2542" s="54" t="s">
        <v>256</v>
      </c>
      <c r="R2542" s="54" t="s">
        <v>431</v>
      </c>
      <c r="S2542" s="71"/>
      <c r="T2542" s="54" t="s">
        <v>256</v>
      </c>
      <c r="U2542" s="71">
        <v>44500</v>
      </c>
      <c r="V2542" s="54" t="s">
        <v>256</v>
      </c>
      <c r="W2542" t="str">
        <f t="shared" si="39"/>
        <v>Oct-21</v>
      </c>
    </row>
    <row r="2543" spans="1:23" x14ac:dyDescent="0.25">
      <c r="A2543" s="54" t="s">
        <v>317</v>
      </c>
      <c r="B2543" s="54" t="s">
        <v>428</v>
      </c>
      <c r="C2543" s="54" t="s">
        <v>263</v>
      </c>
      <c r="D2543" s="54" t="s">
        <v>429</v>
      </c>
      <c r="E2543" s="54" t="s">
        <v>11387</v>
      </c>
      <c r="F2543" s="71">
        <v>44500</v>
      </c>
      <c r="G2543" s="72">
        <v>456.93</v>
      </c>
      <c r="H2543" s="72">
        <v>38633.43</v>
      </c>
      <c r="I2543" s="54" t="s">
        <v>265</v>
      </c>
      <c r="J2543" s="54" t="s">
        <v>321</v>
      </c>
      <c r="K2543" s="54" t="s">
        <v>11388</v>
      </c>
      <c r="L2543" s="54" t="s">
        <v>11389</v>
      </c>
      <c r="M2543" s="54" t="s">
        <v>11387</v>
      </c>
      <c r="N2543" s="54" t="s">
        <v>256</v>
      </c>
      <c r="O2543" s="54" t="s">
        <v>256</v>
      </c>
      <c r="P2543" s="54" t="s">
        <v>267</v>
      </c>
      <c r="Q2543" s="54" t="s">
        <v>256</v>
      </c>
      <c r="R2543" s="54" t="s">
        <v>431</v>
      </c>
      <c r="S2543" s="71"/>
      <c r="T2543" s="54" t="s">
        <v>256</v>
      </c>
      <c r="U2543" s="71">
        <v>44500</v>
      </c>
      <c r="V2543" s="54" t="s">
        <v>256</v>
      </c>
      <c r="W2543" t="str">
        <f t="shared" si="39"/>
        <v>Oct-21</v>
      </c>
    </row>
    <row r="2544" spans="1:23" x14ac:dyDescent="0.25">
      <c r="A2544" s="54" t="s">
        <v>317</v>
      </c>
      <c r="B2544" s="54" t="s">
        <v>428</v>
      </c>
      <c r="C2544" s="54" t="s">
        <v>263</v>
      </c>
      <c r="D2544" s="54" t="s">
        <v>429</v>
      </c>
      <c r="E2544" s="54" t="s">
        <v>11390</v>
      </c>
      <c r="F2544" s="71">
        <v>44500</v>
      </c>
      <c r="G2544" s="72">
        <v>69.61</v>
      </c>
      <c r="H2544" s="72">
        <v>5885.53</v>
      </c>
      <c r="I2544" s="54" t="s">
        <v>265</v>
      </c>
      <c r="J2544" s="54" t="s">
        <v>321</v>
      </c>
      <c r="K2544" s="54" t="s">
        <v>11391</v>
      </c>
      <c r="L2544" s="54" t="s">
        <v>11392</v>
      </c>
      <c r="M2544" s="54" t="s">
        <v>11390</v>
      </c>
      <c r="N2544" s="54" t="s">
        <v>256</v>
      </c>
      <c r="O2544" s="54" t="s">
        <v>256</v>
      </c>
      <c r="P2544" s="54" t="s">
        <v>267</v>
      </c>
      <c r="Q2544" s="54" t="s">
        <v>256</v>
      </c>
      <c r="R2544" s="54" t="s">
        <v>431</v>
      </c>
      <c r="S2544" s="71"/>
      <c r="T2544" s="54" t="s">
        <v>256</v>
      </c>
      <c r="U2544" s="71">
        <v>44500</v>
      </c>
      <c r="V2544" s="54" t="s">
        <v>256</v>
      </c>
      <c r="W2544" t="str">
        <f t="shared" si="39"/>
        <v>Oct-21</v>
      </c>
    </row>
    <row r="2545" spans="1:23" x14ac:dyDescent="0.25">
      <c r="A2545" s="54" t="s">
        <v>317</v>
      </c>
      <c r="B2545" s="54" t="s">
        <v>428</v>
      </c>
      <c r="C2545" s="54" t="s">
        <v>263</v>
      </c>
      <c r="D2545" s="54" t="s">
        <v>429</v>
      </c>
      <c r="E2545" s="54" t="s">
        <v>11393</v>
      </c>
      <c r="F2545" s="71">
        <v>44500</v>
      </c>
      <c r="G2545" s="72">
        <v>109.98</v>
      </c>
      <c r="H2545" s="72">
        <v>9298.81</v>
      </c>
      <c r="I2545" s="54" t="s">
        <v>265</v>
      </c>
      <c r="J2545" s="54" t="s">
        <v>321</v>
      </c>
      <c r="K2545" s="54" t="s">
        <v>11394</v>
      </c>
      <c r="L2545" s="54" t="s">
        <v>11395</v>
      </c>
      <c r="M2545" s="54" t="s">
        <v>11393</v>
      </c>
      <c r="N2545" s="54" t="s">
        <v>256</v>
      </c>
      <c r="O2545" s="54" t="s">
        <v>256</v>
      </c>
      <c r="P2545" s="54" t="s">
        <v>267</v>
      </c>
      <c r="Q2545" s="54" t="s">
        <v>256</v>
      </c>
      <c r="R2545" s="54" t="s">
        <v>431</v>
      </c>
      <c r="S2545" s="71"/>
      <c r="T2545" s="54" t="s">
        <v>256</v>
      </c>
      <c r="U2545" s="71">
        <v>44500</v>
      </c>
      <c r="V2545" s="54" t="s">
        <v>256</v>
      </c>
      <c r="W2545" t="str">
        <f t="shared" si="39"/>
        <v>Oct-21</v>
      </c>
    </row>
    <row r="2546" spans="1:23" x14ac:dyDescent="0.25">
      <c r="A2546" s="54" t="s">
        <v>317</v>
      </c>
      <c r="B2546" s="54" t="s">
        <v>428</v>
      </c>
      <c r="C2546" s="54" t="s">
        <v>263</v>
      </c>
      <c r="D2546" s="54" t="s">
        <v>429</v>
      </c>
      <c r="E2546" s="54" t="s">
        <v>11396</v>
      </c>
      <c r="F2546" s="71">
        <v>44500</v>
      </c>
      <c r="G2546" s="72">
        <v>351.04</v>
      </c>
      <c r="H2546" s="72">
        <v>29680.43</v>
      </c>
      <c r="I2546" s="54" t="s">
        <v>265</v>
      </c>
      <c r="J2546" s="54" t="s">
        <v>321</v>
      </c>
      <c r="K2546" s="54" t="s">
        <v>11397</v>
      </c>
      <c r="L2546" s="54" t="s">
        <v>11398</v>
      </c>
      <c r="M2546" s="54" t="s">
        <v>11396</v>
      </c>
      <c r="N2546" s="54" t="s">
        <v>256</v>
      </c>
      <c r="O2546" s="54" t="s">
        <v>256</v>
      </c>
      <c r="P2546" s="54" t="s">
        <v>267</v>
      </c>
      <c r="Q2546" s="54" t="s">
        <v>256</v>
      </c>
      <c r="R2546" s="54" t="s">
        <v>431</v>
      </c>
      <c r="S2546" s="71"/>
      <c r="T2546" s="54" t="s">
        <v>256</v>
      </c>
      <c r="U2546" s="71">
        <v>44500</v>
      </c>
      <c r="V2546" s="54" t="s">
        <v>256</v>
      </c>
      <c r="W2546" t="str">
        <f t="shared" si="39"/>
        <v>Oct-21</v>
      </c>
    </row>
    <row r="2547" spans="1:23" x14ac:dyDescent="0.25">
      <c r="A2547" s="54" t="s">
        <v>317</v>
      </c>
      <c r="B2547" s="54" t="s">
        <v>428</v>
      </c>
      <c r="C2547" s="54" t="s">
        <v>263</v>
      </c>
      <c r="D2547" s="54" t="s">
        <v>429</v>
      </c>
      <c r="E2547" s="54" t="s">
        <v>11399</v>
      </c>
      <c r="F2547" s="71">
        <v>44500</v>
      </c>
      <c r="G2547" s="72">
        <v>29.9</v>
      </c>
      <c r="H2547" s="72">
        <v>2528.0500000000002</v>
      </c>
      <c r="I2547" s="54" t="s">
        <v>265</v>
      </c>
      <c r="J2547" s="54" t="s">
        <v>321</v>
      </c>
      <c r="K2547" s="54" t="s">
        <v>11400</v>
      </c>
      <c r="L2547" s="54" t="s">
        <v>11401</v>
      </c>
      <c r="M2547" s="54" t="s">
        <v>11399</v>
      </c>
      <c r="N2547" s="54" t="s">
        <v>256</v>
      </c>
      <c r="O2547" s="54" t="s">
        <v>256</v>
      </c>
      <c r="P2547" s="54" t="s">
        <v>267</v>
      </c>
      <c r="Q2547" s="54" t="s">
        <v>256</v>
      </c>
      <c r="R2547" s="54" t="s">
        <v>431</v>
      </c>
      <c r="S2547" s="71"/>
      <c r="T2547" s="54" t="s">
        <v>256</v>
      </c>
      <c r="U2547" s="71">
        <v>44500</v>
      </c>
      <c r="V2547" s="54" t="s">
        <v>256</v>
      </c>
      <c r="W2547" t="str">
        <f t="shared" si="39"/>
        <v>Oct-21</v>
      </c>
    </row>
    <row r="2548" spans="1:23" x14ac:dyDescent="0.25">
      <c r="A2548" s="54" t="s">
        <v>317</v>
      </c>
      <c r="B2548" s="54" t="s">
        <v>428</v>
      </c>
      <c r="C2548" s="54" t="s">
        <v>263</v>
      </c>
      <c r="D2548" s="54" t="s">
        <v>429</v>
      </c>
      <c r="E2548" s="54" t="s">
        <v>11402</v>
      </c>
      <c r="F2548" s="71">
        <v>44500</v>
      </c>
      <c r="G2548" s="72">
        <v>171.87</v>
      </c>
      <c r="H2548" s="72">
        <v>14531.61</v>
      </c>
      <c r="I2548" s="54" t="s">
        <v>265</v>
      </c>
      <c r="J2548" s="54" t="s">
        <v>321</v>
      </c>
      <c r="K2548" s="54" t="s">
        <v>11403</v>
      </c>
      <c r="L2548" s="54" t="s">
        <v>11404</v>
      </c>
      <c r="M2548" s="54" t="s">
        <v>11402</v>
      </c>
      <c r="N2548" s="54" t="s">
        <v>256</v>
      </c>
      <c r="O2548" s="54" t="s">
        <v>256</v>
      </c>
      <c r="P2548" s="54" t="s">
        <v>267</v>
      </c>
      <c r="Q2548" s="54" t="s">
        <v>256</v>
      </c>
      <c r="R2548" s="54" t="s">
        <v>431</v>
      </c>
      <c r="S2548" s="71"/>
      <c r="T2548" s="54" t="s">
        <v>256</v>
      </c>
      <c r="U2548" s="71">
        <v>44500</v>
      </c>
      <c r="V2548" s="54" t="s">
        <v>256</v>
      </c>
      <c r="W2548" t="str">
        <f t="shared" si="39"/>
        <v>Oct-21</v>
      </c>
    </row>
    <row r="2549" spans="1:23" x14ac:dyDescent="0.25">
      <c r="A2549" s="54" t="s">
        <v>317</v>
      </c>
      <c r="B2549" s="54" t="s">
        <v>428</v>
      </c>
      <c r="C2549" s="54" t="s">
        <v>263</v>
      </c>
      <c r="D2549" s="54" t="s">
        <v>429</v>
      </c>
      <c r="E2549" s="54" t="s">
        <v>11405</v>
      </c>
      <c r="F2549" s="71">
        <v>44500</v>
      </c>
      <c r="G2549" s="72">
        <v>247.76</v>
      </c>
      <c r="H2549" s="72">
        <v>20948.11</v>
      </c>
      <c r="I2549" s="54" t="s">
        <v>265</v>
      </c>
      <c r="J2549" s="54" t="s">
        <v>321</v>
      </c>
      <c r="K2549" s="54" t="s">
        <v>11406</v>
      </c>
      <c r="L2549" s="54" t="s">
        <v>11407</v>
      </c>
      <c r="M2549" s="54" t="s">
        <v>11405</v>
      </c>
      <c r="N2549" s="54" t="s">
        <v>256</v>
      </c>
      <c r="O2549" s="54" t="s">
        <v>256</v>
      </c>
      <c r="P2549" s="54" t="s">
        <v>267</v>
      </c>
      <c r="Q2549" s="54" t="s">
        <v>256</v>
      </c>
      <c r="R2549" s="54" t="s">
        <v>431</v>
      </c>
      <c r="S2549" s="71"/>
      <c r="T2549" s="54" t="s">
        <v>256</v>
      </c>
      <c r="U2549" s="71">
        <v>44500</v>
      </c>
      <c r="V2549" s="54" t="s">
        <v>256</v>
      </c>
      <c r="W2549" t="str">
        <f t="shared" si="39"/>
        <v>Oct-21</v>
      </c>
    </row>
    <row r="2550" spans="1:23" x14ac:dyDescent="0.25">
      <c r="A2550" s="54" t="s">
        <v>317</v>
      </c>
      <c r="B2550" s="54" t="s">
        <v>428</v>
      </c>
      <c r="C2550" s="54" t="s">
        <v>263</v>
      </c>
      <c r="D2550" s="54" t="s">
        <v>429</v>
      </c>
      <c r="E2550" s="54" t="s">
        <v>11408</v>
      </c>
      <c r="F2550" s="71">
        <v>44500</v>
      </c>
      <c r="G2550" s="72">
        <v>657.8</v>
      </c>
      <c r="H2550" s="72">
        <v>55616.99</v>
      </c>
      <c r="I2550" s="54" t="s">
        <v>265</v>
      </c>
      <c r="J2550" s="54" t="s">
        <v>321</v>
      </c>
      <c r="K2550" s="54" t="s">
        <v>11409</v>
      </c>
      <c r="L2550" s="54" t="s">
        <v>11410</v>
      </c>
      <c r="M2550" s="54" t="s">
        <v>11408</v>
      </c>
      <c r="N2550" s="54" t="s">
        <v>256</v>
      </c>
      <c r="O2550" s="54" t="s">
        <v>256</v>
      </c>
      <c r="P2550" s="54" t="s">
        <v>267</v>
      </c>
      <c r="Q2550" s="54" t="s">
        <v>256</v>
      </c>
      <c r="R2550" s="54" t="s">
        <v>431</v>
      </c>
      <c r="S2550" s="71"/>
      <c r="T2550" s="54" t="s">
        <v>256</v>
      </c>
      <c r="U2550" s="71">
        <v>44500</v>
      </c>
      <c r="V2550" s="54" t="s">
        <v>256</v>
      </c>
      <c r="W2550" t="str">
        <f t="shared" si="39"/>
        <v>Oct-21</v>
      </c>
    </row>
    <row r="2551" spans="1:23" x14ac:dyDescent="0.25">
      <c r="A2551" s="54" t="s">
        <v>317</v>
      </c>
      <c r="B2551" s="54" t="s">
        <v>428</v>
      </c>
      <c r="C2551" s="54" t="s">
        <v>263</v>
      </c>
      <c r="D2551" s="54" t="s">
        <v>429</v>
      </c>
      <c r="E2551" s="54" t="s">
        <v>11411</v>
      </c>
      <c r="F2551" s="71">
        <v>44500</v>
      </c>
      <c r="G2551" s="72">
        <v>121.38</v>
      </c>
      <c r="H2551" s="72">
        <v>10262.68</v>
      </c>
      <c r="I2551" s="54" t="s">
        <v>265</v>
      </c>
      <c r="J2551" s="54" t="s">
        <v>321</v>
      </c>
      <c r="K2551" s="54" t="s">
        <v>11412</v>
      </c>
      <c r="L2551" s="54" t="s">
        <v>11413</v>
      </c>
      <c r="M2551" s="54" t="s">
        <v>11411</v>
      </c>
      <c r="N2551" s="54" t="s">
        <v>256</v>
      </c>
      <c r="O2551" s="54" t="s">
        <v>256</v>
      </c>
      <c r="P2551" s="54" t="s">
        <v>267</v>
      </c>
      <c r="Q2551" s="54" t="s">
        <v>256</v>
      </c>
      <c r="R2551" s="54" t="s">
        <v>431</v>
      </c>
      <c r="S2551" s="71"/>
      <c r="T2551" s="54" t="s">
        <v>256</v>
      </c>
      <c r="U2551" s="71">
        <v>44500</v>
      </c>
      <c r="V2551" s="54" t="s">
        <v>256</v>
      </c>
      <c r="W2551" t="str">
        <f t="shared" si="39"/>
        <v>Oct-21</v>
      </c>
    </row>
    <row r="2552" spans="1:23" x14ac:dyDescent="0.25">
      <c r="A2552" s="54" t="s">
        <v>317</v>
      </c>
      <c r="B2552" s="54" t="s">
        <v>428</v>
      </c>
      <c r="C2552" s="54" t="s">
        <v>263</v>
      </c>
      <c r="D2552" s="54" t="s">
        <v>429</v>
      </c>
      <c r="E2552" s="54" t="s">
        <v>11414</v>
      </c>
      <c r="F2552" s="71">
        <v>44500</v>
      </c>
      <c r="G2552" s="72">
        <v>302.41000000000003</v>
      </c>
      <c r="H2552" s="72">
        <v>25568.77</v>
      </c>
      <c r="I2552" s="54" t="s">
        <v>265</v>
      </c>
      <c r="J2552" s="54" t="s">
        <v>321</v>
      </c>
      <c r="K2552" s="54" t="s">
        <v>11415</v>
      </c>
      <c r="L2552" s="54" t="s">
        <v>11416</v>
      </c>
      <c r="M2552" s="54" t="s">
        <v>11414</v>
      </c>
      <c r="N2552" s="54" t="s">
        <v>256</v>
      </c>
      <c r="O2552" s="54" t="s">
        <v>256</v>
      </c>
      <c r="P2552" s="54" t="s">
        <v>267</v>
      </c>
      <c r="Q2552" s="54" t="s">
        <v>256</v>
      </c>
      <c r="R2552" s="54" t="s">
        <v>431</v>
      </c>
      <c r="S2552" s="71"/>
      <c r="T2552" s="54" t="s">
        <v>256</v>
      </c>
      <c r="U2552" s="71">
        <v>44500</v>
      </c>
      <c r="V2552" s="54" t="s">
        <v>256</v>
      </c>
      <c r="W2552" t="str">
        <f t="shared" si="39"/>
        <v>Oct-21</v>
      </c>
    </row>
    <row r="2553" spans="1:23" x14ac:dyDescent="0.25">
      <c r="A2553" s="54" t="s">
        <v>317</v>
      </c>
      <c r="B2553" s="54" t="s">
        <v>428</v>
      </c>
      <c r="C2553" s="54" t="s">
        <v>263</v>
      </c>
      <c r="D2553" s="54" t="s">
        <v>429</v>
      </c>
      <c r="E2553" s="54" t="s">
        <v>11417</v>
      </c>
      <c r="F2553" s="71">
        <v>44500</v>
      </c>
      <c r="G2553" s="72">
        <v>423.26</v>
      </c>
      <c r="H2553" s="72">
        <v>35786.629999999997</v>
      </c>
      <c r="I2553" s="54" t="s">
        <v>265</v>
      </c>
      <c r="J2553" s="54" t="s">
        <v>321</v>
      </c>
      <c r="K2553" s="54" t="s">
        <v>11418</v>
      </c>
      <c r="L2553" s="54" t="s">
        <v>11419</v>
      </c>
      <c r="M2553" s="54" t="s">
        <v>11417</v>
      </c>
      <c r="N2553" s="54" t="s">
        <v>256</v>
      </c>
      <c r="O2553" s="54" t="s">
        <v>256</v>
      </c>
      <c r="P2553" s="54" t="s">
        <v>267</v>
      </c>
      <c r="Q2553" s="54" t="s">
        <v>256</v>
      </c>
      <c r="R2553" s="54" t="s">
        <v>431</v>
      </c>
      <c r="S2553" s="71"/>
      <c r="T2553" s="54" t="s">
        <v>256</v>
      </c>
      <c r="U2553" s="71">
        <v>44500</v>
      </c>
      <c r="V2553" s="54" t="s">
        <v>256</v>
      </c>
      <c r="W2553" t="str">
        <f t="shared" si="39"/>
        <v>Oct-21</v>
      </c>
    </row>
    <row r="2554" spans="1:23" x14ac:dyDescent="0.25">
      <c r="A2554" s="54" t="s">
        <v>317</v>
      </c>
      <c r="B2554" s="54" t="s">
        <v>428</v>
      </c>
      <c r="C2554" s="54" t="s">
        <v>263</v>
      </c>
      <c r="D2554" s="54" t="s">
        <v>429</v>
      </c>
      <c r="E2554" s="54" t="s">
        <v>11420</v>
      </c>
      <c r="F2554" s="71">
        <v>44500</v>
      </c>
      <c r="G2554" s="72">
        <v>610.11</v>
      </c>
      <c r="H2554" s="72">
        <v>51584.800000000003</v>
      </c>
      <c r="I2554" s="54" t="s">
        <v>265</v>
      </c>
      <c r="J2554" s="54" t="s">
        <v>321</v>
      </c>
      <c r="K2554" s="54" t="s">
        <v>11421</v>
      </c>
      <c r="L2554" s="54" t="s">
        <v>11422</v>
      </c>
      <c r="M2554" s="54" t="s">
        <v>11420</v>
      </c>
      <c r="N2554" s="54" t="s">
        <v>256</v>
      </c>
      <c r="O2554" s="54" t="s">
        <v>256</v>
      </c>
      <c r="P2554" s="54" t="s">
        <v>267</v>
      </c>
      <c r="Q2554" s="54" t="s">
        <v>256</v>
      </c>
      <c r="R2554" s="54" t="s">
        <v>431</v>
      </c>
      <c r="S2554" s="71"/>
      <c r="T2554" s="54" t="s">
        <v>256</v>
      </c>
      <c r="U2554" s="71">
        <v>44500</v>
      </c>
      <c r="V2554" s="54" t="s">
        <v>256</v>
      </c>
      <c r="W2554" t="str">
        <f t="shared" si="39"/>
        <v>Oct-21</v>
      </c>
    </row>
    <row r="2555" spans="1:23" x14ac:dyDescent="0.25">
      <c r="A2555" s="54" t="s">
        <v>317</v>
      </c>
      <c r="B2555" s="54" t="s">
        <v>428</v>
      </c>
      <c r="C2555" s="54" t="s">
        <v>263</v>
      </c>
      <c r="D2555" s="54" t="s">
        <v>429</v>
      </c>
      <c r="E2555" s="54" t="s">
        <v>11423</v>
      </c>
      <c r="F2555" s="71">
        <v>44488</v>
      </c>
      <c r="G2555" s="72">
        <v>808.86</v>
      </c>
      <c r="H2555" s="72">
        <v>68389.11</v>
      </c>
      <c r="I2555" s="54" t="s">
        <v>265</v>
      </c>
      <c r="J2555" s="54" t="s">
        <v>321</v>
      </c>
      <c r="K2555" s="54" t="s">
        <v>11424</v>
      </c>
      <c r="L2555" s="54" t="s">
        <v>11425</v>
      </c>
      <c r="M2555" s="54" t="s">
        <v>11423</v>
      </c>
      <c r="N2555" s="54" t="s">
        <v>256</v>
      </c>
      <c r="O2555" s="54" t="s">
        <v>256</v>
      </c>
      <c r="P2555" s="54" t="s">
        <v>267</v>
      </c>
      <c r="Q2555" s="54" t="s">
        <v>256</v>
      </c>
      <c r="R2555" s="54" t="s">
        <v>431</v>
      </c>
      <c r="S2555" s="71"/>
      <c r="T2555" s="54" t="s">
        <v>256</v>
      </c>
      <c r="U2555" s="71">
        <v>44488</v>
      </c>
      <c r="V2555" s="54" t="s">
        <v>256</v>
      </c>
      <c r="W2555" t="str">
        <f t="shared" si="39"/>
        <v>Oct-21</v>
      </c>
    </row>
    <row r="2556" spans="1:23" x14ac:dyDescent="0.25">
      <c r="A2556" s="54" t="s">
        <v>317</v>
      </c>
      <c r="B2556" s="54" t="s">
        <v>428</v>
      </c>
      <c r="C2556" s="54" t="s">
        <v>263</v>
      </c>
      <c r="D2556" s="54" t="s">
        <v>429</v>
      </c>
      <c r="E2556" s="54" t="s">
        <v>11426</v>
      </c>
      <c r="F2556" s="71">
        <v>44493</v>
      </c>
      <c r="G2556" s="72">
        <v>4103.3900000000003</v>
      </c>
      <c r="H2556" s="72">
        <v>346941.62</v>
      </c>
      <c r="I2556" s="54" t="s">
        <v>265</v>
      </c>
      <c r="J2556" s="54" t="s">
        <v>496</v>
      </c>
      <c r="K2556" s="54" t="s">
        <v>11427</v>
      </c>
      <c r="L2556" s="54" t="s">
        <v>11428</v>
      </c>
      <c r="M2556" s="54" t="s">
        <v>11426</v>
      </c>
      <c r="N2556" s="54" t="s">
        <v>256</v>
      </c>
      <c r="O2556" s="54" t="s">
        <v>256</v>
      </c>
      <c r="P2556" s="54" t="s">
        <v>495</v>
      </c>
      <c r="Q2556" s="54" t="s">
        <v>256</v>
      </c>
      <c r="R2556" s="54" t="s">
        <v>431</v>
      </c>
      <c r="S2556" s="71"/>
      <c r="T2556" s="54" t="s">
        <v>256</v>
      </c>
      <c r="U2556" s="71">
        <v>44493</v>
      </c>
      <c r="V2556" s="54" t="s">
        <v>256</v>
      </c>
      <c r="W2556" t="str">
        <f t="shared" si="39"/>
        <v>Oct-21</v>
      </c>
    </row>
    <row r="2557" spans="1:23" x14ac:dyDescent="0.25">
      <c r="A2557" s="54" t="s">
        <v>317</v>
      </c>
      <c r="B2557" s="54" t="s">
        <v>428</v>
      </c>
      <c r="C2557" s="54" t="s">
        <v>263</v>
      </c>
      <c r="D2557" s="54" t="s">
        <v>429</v>
      </c>
      <c r="E2557" s="54" t="s">
        <v>11429</v>
      </c>
      <c r="F2557" s="71">
        <v>44482</v>
      </c>
      <c r="G2557" s="72">
        <v>3683.28</v>
      </c>
      <c r="H2557" s="72">
        <v>311421.32</v>
      </c>
      <c r="I2557" s="54" t="s">
        <v>265</v>
      </c>
      <c r="J2557" s="54" t="s">
        <v>496</v>
      </c>
      <c r="K2557" s="54" t="s">
        <v>533</v>
      </c>
      <c r="L2557" s="54" t="s">
        <v>11430</v>
      </c>
      <c r="M2557" s="54" t="s">
        <v>11429</v>
      </c>
      <c r="N2557" s="54" t="s">
        <v>256</v>
      </c>
      <c r="O2557" s="54" t="s">
        <v>256</v>
      </c>
      <c r="P2557" s="54" t="s">
        <v>495</v>
      </c>
      <c r="Q2557" s="54" t="s">
        <v>256</v>
      </c>
      <c r="R2557" s="54" t="s">
        <v>431</v>
      </c>
      <c r="S2557" s="71"/>
      <c r="T2557" s="54" t="s">
        <v>256</v>
      </c>
      <c r="U2557" s="71">
        <v>44482</v>
      </c>
      <c r="V2557" s="54" t="s">
        <v>256</v>
      </c>
      <c r="W2557" t="str">
        <f t="shared" si="39"/>
        <v>Oct-21</v>
      </c>
    </row>
    <row r="2558" spans="1:23" x14ac:dyDescent="0.25">
      <c r="A2558" s="54" t="s">
        <v>317</v>
      </c>
      <c r="B2558" s="54" t="s">
        <v>428</v>
      </c>
      <c r="C2558" s="54" t="s">
        <v>263</v>
      </c>
      <c r="D2558" s="54" t="s">
        <v>429</v>
      </c>
      <c r="E2558" s="54" t="s">
        <v>11431</v>
      </c>
      <c r="F2558" s="71">
        <v>44488</v>
      </c>
      <c r="G2558" s="72">
        <v>2225.66</v>
      </c>
      <c r="H2558" s="72">
        <v>188179.55</v>
      </c>
      <c r="I2558" s="54" t="s">
        <v>265</v>
      </c>
      <c r="J2558" s="54" t="s">
        <v>496</v>
      </c>
      <c r="K2558" s="54" t="s">
        <v>639</v>
      </c>
      <c r="L2558" s="54" t="s">
        <v>11432</v>
      </c>
      <c r="M2558" s="54" t="s">
        <v>11431</v>
      </c>
      <c r="N2558" s="54" t="s">
        <v>256</v>
      </c>
      <c r="O2558" s="54" t="s">
        <v>256</v>
      </c>
      <c r="P2558" s="54" t="s">
        <v>495</v>
      </c>
      <c r="Q2558" s="54" t="s">
        <v>256</v>
      </c>
      <c r="R2558" s="54" t="s">
        <v>431</v>
      </c>
      <c r="S2558" s="71"/>
      <c r="T2558" s="54" t="s">
        <v>256</v>
      </c>
      <c r="U2558" s="71">
        <v>44488</v>
      </c>
      <c r="V2558" s="54" t="s">
        <v>256</v>
      </c>
      <c r="W2558" t="str">
        <f t="shared" si="39"/>
        <v>Oct-21</v>
      </c>
    </row>
    <row r="2559" spans="1:23" x14ac:dyDescent="0.25">
      <c r="A2559" s="54" t="s">
        <v>318</v>
      </c>
      <c r="B2559" s="54" t="s">
        <v>428</v>
      </c>
      <c r="C2559" s="54" t="s">
        <v>263</v>
      </c>
      <c r="D2559" s="54" t="s">
        <v>429</v>
      </c>
      <c r="E2559" s="54" t="s">
        <v>11433</v>
      </c>
      <c r="F2559" s="71">
        <v>44479</v>
      </c>
      <c r="G2559" s="72">
        <v>3738.9</v>
      </c>
      <c r="H2559" s="72">
        <v>316124</v>
      </c>
      <c r="I2559" s="54" t="s">
        <v>265</v>
      </c>
      <c r="J2559" s="54" t="s">
        <v>8785</v>
      </c>
      <c r="K2559" s="54" t="s">
        <v>11434</v>
      </c>
      <c r="L2559" s="54" t="s">
        <v>11435</v>
      </c>
      <c r="M2559" s="54" t="s">
        <v>11433</v>
      </c>
      <c r="N2559" s="54" t="s">
        <v>256</v>
      </c>
      <c r="O2559" s="54" t="s">
        <v>256</v>
      </c>
      <c r="P2559" s="54" t="s">
        <v>8788</v>
      </c>
      <c r="Q2559" s="54" t="s">
        <v>256</v>
      </c>
      <c r="R2559" s="54" t="s">
        <v>431</v>
      </c>
      <c r="S2559" s="71"/>
      <c r="T2559" s="54" t="s">
        <v>256</v>
      </c>
      <c r="U2559" s="71">
        <v>44479</v>
      </c>
      <c r="V2559" s="54" t="s">
        <v>256</v>
      </c>
      <c r="W2559" t="str">
        <f t="shared" si="39"/>
        <v>Oct-21</v>
      </c>
    </row>
    <row r="2560" spans="1:23" x14ac:dyDescent="0.25">
      <c r="A2560" s="54" t="s">
        <v>318</v>
      </c>
      <c r="B2560" s="54" t="s">
        <v>428</v>
      </c>
      <c r="C2560" s="54" t="s">
        <v>263</v>
      </c>
      <c r="D2560" s="54" t="s">
        <v>429</v>
      </c>
      <c r="E2560" s="54" t="s">
        <v>11436</v>
      </c>
      <c r="F2560" s="71">
        <v>44479</v>
      </c>
      <c r="G2560" s="72">
        <v>6903.06</v>
      </c>
      <c r="H2560" s="72">
        <v>583653.72</v>
      </c>
      <c r="I2560" s="54" t="s">
        <v>265</v>
      </c>
      <c r="J2560" s="54" t="s">
        <v>8785</v>
      </c>
      <c r="K2560" s="54" t="s">
        <v>11434</v>
      </c>
      <c r="L2560" s="54" t="s">
        <v>11437</v>
      </c>
      <c r="M2560" s="54" t="s">
        <v>11436</v>
      </c>
      <c r="N2560" s="54" t="s">
        <v>256</v>
      </c>
      <c r="O2560" s="54" t="s">
        <v>256</v>
      </c>
      <c r="P2560" s="54" t="s">
        <v>8788</v>
      </c>
      <c r="Q2560" s="54" t="s">
        <v>256</v>
      </c>
      <c r="R2560" s="54" t="s">
        <v>431</v>
      </c>
      <c r="S2560" s="71"/>
      <c r="T2560" s="54" t="s">
        <v>256</v>
      </c>
      <c r="U2560" s="71">
        <v>44479</v>
      </c>
      <c r="V2560" s="54" t="s">
        <v>256</v>
      </c>
      <c r="W2560" t="str">
        <f t="shared" si="39"/>
        <v>Oct-21</v>
      </c>
    </row>
    <row r="2561" spans="1:23" x14ac:dyDescent="0.25">
      <c r="A2561" s="54" t="s">
        <v>318</v>
      </c>
      <c r="B2561" s="54" t="s">
        <v>428</v>
      </c>
      <c r="C2561" s="54" t="s">
        <v>263</v>
      </c>
      <c r="D2561" s="54" t="s">
        <v>429</v>
      </c>
      <c r="E2561" s="54" t="s">
        <v>11438</v>
      </c>
      <c r="F2561" s="71">
        <v>44486</v>
      </c>
      <c r="G2561" s="72">
        <v>608</v>
      </c>
      <c r="H2561" s="72">
        <v>51406.400000000001</v>
      </c>
      <c r="I2561" s="54" t="s">
        <v>265</v>
      </c>
      <c r="J2561" s="54" t="s">
        <v>8785</v>
      </c>
      <c r="K2561" s="54" t="s">
        <v>11439</v>
      </c>
      <c r="L2561" s="54" t="s">
        <v>11440</v>
      </c>
      <c r="M2561" s="54" t="s">
        <v>11438</v>
      </c>
      <c r="N2561" s="54" t="s">
        <v>256</v>
      </c>
      <c r="O2561" s="54" t="s">
        <v>256</v>
      </c>
      <c r="P2561" s="54" t="s">
        <v>8788</v>
      </c>
      <c r="Q2561" s="54" t="s">
        <v>256</v>
      </c>
      <c r="R2561" s="54" t="s">
        <v>431</v>
      </c>
      <c r="S2561" s="71"/>
      <c r="T2561" s="54" t="s">
        <v>256</v>
      </c>
      <c r="U2561" s="71">
        <v>44486</v>
      </c>
      <c r="V2561" s="54" t="s">
        <v>256</v>
      </c>
      <c r="W2561" t="str">
        <f t="shared" si="39"/>
        <v>Oct-21</v>
      </c>
    </row>
    <row r="2562" spans="1:23" x14ac:dyDescent="0.25">
      <c r="A2562" s="54" t="s">
        <v>318</v>
      </c>
      <c r="B2562" s="54" t="s">
        <v>428</v>
      </c>
      <c r="C2562" s="54" t="s">
        <v>263</v>
      </c>
      <c r="D2562" s="54" t="s">
        <v>429</v>
      </c>
      <c r="E2562" s="54" t="s">
        <v>11441</v>
      </c>
      <c r="F2562" s="71">
        <v>44486</v>
      </c>
      <c r="G2562" s="72">
        <v>608</v>
      </c>
      <c r="H2562" s="72">
        <v>51406.400000000001</v>
      </c>
      <c r="I2562" s="54" t="s">
        <v>265</v>
      </c>
      <c r="J2562" s="54" t="s">
        <v>8785</v>
      </c>
      <c r="K2562" s="54" t="s">
        <v>11439</v>
      </c>
      <c r="L2562" s="54" t="s">
        <v>11442</v>
      </c>
      <c r="M2562" s="54" t="s">
        <v>11441</v>
      </c>
      <c r="N2562" s="54" t="s">
        <v>256</v>
      </c>
      <c r="O2562" s="54" t="s">
        <v>256</v>
      </c>
      <c r="P2562" s="54" t="s">
        <v>8788</v>
      </c>
      <c r="Q2562" s="54" t="s">
        <v>256</v>
      </c>
      <c r="R2562" s="54" t="s">
        <v>431</v>
      </c>
      <c r="S2562" s="71"/>
      <c r="T2562" s="54" t="s">
        <v>256</v>
      </c>
      <c r="U2562" s="71">
        <v>44486</v>
      </c>
      <c r="V2562" s="54" t="s">
        <v>256</v>
      </c>
      <c r="W2562" t="str">
        <f t="shared" si="39"/>
        <v>Oct-21</v>
      </c>
    </row>
    <row r="2563" spans="1:23" x14ac:dyDescent="0.25">
      <c r="A2563" s="54" t="s">
        <v>317</v>
      </c>
      <c r="B2563" s="54" t="s">
        <v>428</v>
      </c>
      <c r="C2563" s="54" t="s">
        <v>263</v>
      </c>
      <c r="D2563" s="54" t="s">
        <v>429</v>
      </c>
      <c r="E2563" s="54" t="s">
        <v>11443</v>
      </c>
      <c r="F2563" s="71">
        <v>44492</v>
      </c>
      <c r="G2563" s="72">
        <v>6797.15</v>
      </c>
      <c r="H2563" s="72">
        <v>574699.03</v>
      </c>
      <c r="I2563" s="54" t="s">
        <v>265</v>
      </c>
      <c r="J2563" s="54" t="s">
        <v>501</v>
      </c>
      <c r="K2563" s="54" t="s">
        <v>11444</v>
      </c>
      <c r="L2563" s="54" t="s">
        <v>11445</v>
      </c>
      <c r="M2563" s="54" t="s">
        <v>11443</v>
      </c>
      <c r="N2563" s="54" t="s">
        <v>256</v>
      </c>
      <c r="O2563" s="54" t="s">
        <v>256</v>
      </c>
      <c r="P2563" s="54" t="s">
        <v>453</v>
      </c>
      <c r="Q2563" s="54" t="s">
        <v>256</v>
      </c>
      <c r="R2563" s="54" t="s">
        <v>431</v>
      </c>
      <c r="S2563" s="71"/>
      <c r="T2563" s="54" t="s">
        <v>256</v>
      </c>
      <c r="U2563" s="71">
        <v>44492</v>
      </c>
      <c r="V2563" s="54" t="s">
        <v>256</v>
      </c>
      <c r="W2563" t="str">
        <f t="shared" si="39"/>
        <v>Oct-21</v>
      </c>
    </row>
    <row r="2564" spans="1:23" x14ac:dyDescent="0.25">
      <c r="A2564" s="54" t="s">
        <v>317</v>
      </c>
      <c r="B2564" s="54" t="s">
        <v>428</v>
      </c>
      <c r="C2564" s="54" t="s">
        <v>263</v>
      </c>
      <c r="D2564" s="54" t="s">
        <v>429</v>
      </c>
      <c r="E2564" s="54" t="s">
        <v>11446</v>
      </c>
      <c r="F2564" s="71">
        <v>44492</v>
      </c>
      <c r="G2564" s="72">
        <v>30658.79</v>
      </c>
      <c r="H2564" s="72">
        <v>2592200.69</v>
      </c>
      <c r="I2564" s="54" t="s">
        <v>265</v>
      </c>
      <c r="J2564" s="54" t="s">
        <v>501</v>
      </c>
      <c r="K2564" s="54" t="s">
        <v>11444</v>
      </c>
      <c r="L2564" s="54" t="s">
        <v>11447</v>
      </c>
      <c r="M2564" s="54" t="s">
        <v>11446</v>
      </c>
      <c r="N2564" s="54" t="s">
        <v>256</v>
      </c>
      <c r="O2564" s="54" t="s">
        <v>256</v>
      </c>
      <c r="P2564" s="54" t="s">
        <v>453</v>
      </c>
      <c r="Q2564" s="54" t="s">
        <v>256</v>
      </c>
      <c r="R2564" s="54" t="s">
        <v>431</v>
      </c>
      <c r="S2564" s="71"/>
      <c r="T2564" s="54" t="s">
        <v>256</v>
      </c>
      <c r="U2564" s="71">
        <v>44492</v>
      </c>
      <c r="V2564" s="54" t="s">
        <v>256</v>
      </c>
      <c r="W2564" t="str">
        <f t="shared" ref="W2564:W2627" si="40">TEXT(F2564,"MMM-YY")</f>
        <v>Oct-21</v>
      </c>
    </row>
    <row r="2565" spans="1:23" x14ac:dyDescent="0.25">
      <c r="A2565" s="54" t="s">
        <v>317</v>
      </c>
      <c r="B2565" s="54" t="s">
        <v>428</v>
      </c>
      <c r="C2565" s="54" t="s">
        <v>263</v>
      </c>
      <c r="D2565" s="54" t="s">
        <v>429</v>
      </c>
      <c r="E2565" s="54" t="s">
        <v>11448</v>
      </c>
      <c r="F2565" s="71">
        <v>44492</v>
      </c>
      <c r="G2565" s="72">
        <v>32628.12</v>
      </c>
      <c r="H2565" s="72">
        <v>2758707.55</v>
      </c>
      <c r="I2565" s="54" t="s">
        <v>265</v>
      </c>
      <c r="J2565" s="54" t="s">
        <v>501</v>
      </c>
      <c r="K2565" s="54" t="s">
        <v>11449</v>
      </c>
      <c r="L2565" s="54" t="s">
        <v>11450</v>
      </c>
      <c r="M2565" s="54" t="s">
        <v>11448</v>
      </c>
      <c r="N2565" s="54" t="s">
        <v>256</v>
      </c>
      <c r="O2565" s="54" t="s">
        <v>256</v>
      </c>
      <c r="P2565" s="54" t="s">
        <v>453</v>
      </c>
      <c r="Q2565" s="54" t="s">
        <v>256</v>
      </c>
      <c r="R2565" s="54" t="s">
        <v>431</v>
      </c>
      <c r="S2565" s="71"/>
      <c r="T2565" s="54" t="s">
        <v>256</v>
      </c>
      <c r="U2565" s="71">
        <v>44492</v>
      </c>
      <c r="V2565" s="54" t="s">
        <v>256</v>
      </c>
      <c r="W2565" t="str">
        <f t="shared" si="40"/>
        <v>Oct-21</v>
      </c>
    </row>
    <row r="2566" spans="1:23" x14ac:dyDescent="0.25">
      <c r="A2566" s="54" t="s">
        <v>317</v>
      </c>
      <c r="B2566" s="54" t="s">
        <v>428</v>
      </c>
      <c r="C2566" s="54" t="s">
        <v>263</v>
      </c>
      <c r="D2566" s="54" t="s">
        <v>429</v>
      </c>
      <c r="E2566" s="54" t="s">
        <v>11451</v>
      </c>
      <c r="F2566" s="71">
        <v>44492</v>
      </c>
      <c r="G2566" s="72">
        <v>610.74</v>
      </c>
      <c r="H2566" s="72">
        <v>51638.07</v>
      </c>
      <c r="I2566" s="54" t="s">
        <v>265</v>
      </c>
      <c r="J2566" s="54" t="s">
        <v>501</v>
      </c>
      <c r="K2566" s="54" t="s">
        <v>11449</v>
      </c>
      <c r="L2566" s="54" t="s">
        <v>11452</v>
      </c>
      <c r="M2566" s="54" t="s">
        <v>11451</v>
      </c>
      <c r="N2566" s="54" t="s">
        <v>256</v>
      </c>
      <c r="O2566" s="54" t="s">
        <v>256</v>
      </c>
      <c r="P2566" s="54" t="s">
        <v>453</v>
      </c>
      <c r="Q2566" s="54" t="s">
        <v>256</v>
      </c>
      <c r="R2566" s="54" t="s">
        <v>431</v>
      </c>
      <c r="S2566" s="71"/>
      <c r="T2566" s="54" t="s">
        <v>256</v>
      </c>
      <c r="U2566" s="71">
        <v>44492</v>
      </c>
      <c r="V2566" s="54" t="s">
        <v>256</v>
      </c>
      <c r="W2566" t="str">
        <f t="shared" si="40"/>
        <v>Oct-21</v>
      </c>
    </row>
    <row r="2567" spans="1:23" x14ac:dyDescent="0.25">
      <c r="A2567" s="54" t="s">
        <v>317</v>
      </c>
      <c r="B2567" s="54" t="s">
        <v>428</v>
      </c>
      <c r="C2567" s="54" t="s">
        <v>263</v>
      </c>
      <c r="D2567" s="54" t="s">
        <v>429</v>
      </c>
      <c r="E2567" s="54" t="s">
        <v>11453</v>
      </c>
      <c r="F2567" s="71">
        <v>44492</v>
      </c>
      <c r="G2567" s="72">
        <v>3781.85</v>
      </c>
      <c r="H2567" s="72">
        <v>319755.42</v>
      </c>
      <c r="I2567" s="54" t="s">
        <v>265</v>
      </c>
      <c r="J2567" s="54" t="s">
        <v>501</v>
      </c>
      <c r="K2567" s="54" t="s">
        <v>11449</v>
      </c>
      <c r="L2567" s="54" t="s">
        <v>11454</v>
      </c>
      <c r="M2567" s="54" t="s">
        <v>11453</v>
      </c>
      <c r="N2567" s="54" t="s">
        <v>256</v>
      </c>
      <c r="O2567" s="54" t="s">
        <v>256</v>
      </c>
      <c r="P2567" s="54" t="s">
        <v>453</v>
      </c>
      <c r="Q2567" s="54" t="s">
        <v>256</v>
      </c>
      <c r="R2567" s="54" t="s">
        <v>431</v>
      </c>
      <c r="S2567" s="71"/>
      <c r="T2567" s="54" t="s">
        <v>256</v>
      </c>
      <c r="U2567" s="71">
        <v>44492</v>
      </c>
      <c r="V2567" s="54" t="s">
        <v>256</v>
      </c>
      <c r="W2567" t="str">
        <f t="shared" si="40"/>
        <v>Oct-21</v>
      </c>
    </row>
    <row r="2568" spans="1:23" x14ac:dyDescent="0.25">
      <c r="A2568" s="54" t="s">
        <v>317</v>
      </c>
      <c r="B2568" s="54" t="s">
        <v>428</v>
      </c>
      <c r="C2568" s="54" t="s">
        <v>263</v>
      </c>
      <c r="D2568" s="54" t="s">
        <v>429</v>
      </c>
      <c r="E2568" s="54" t="s">
        <v>11455</v>
      </c>
      <c r="F2568" s="71">
        <v>44492</v>
      </c>
      <c r="G2568" s="72">
        <v>729.63</v>
      </c>
      <c r="H2568" s="72">
        <v>61690.22</v>
      </c>
      <c r="I2568" s="54" t="s">
        <v>265</v>
      </c>
      <c r="J2568" s="54" t="s">
        <v>501</v>
      </c>
      <c r="K2568" s="54" t="s">
        <v>11449</v>
      </c>
      <c r="L2568" s="54" t="s">
        <v>11456</v>
      </c>
      <c r="M2568" s="54" t="s">
        <v>11455</v>
      </c>
      <c r="N2568" s="54" t="s">
        <v>256</v>
      </c>
      <c r="O2568" s="54" t="s">
        <v>256</v>
      </c>
      <c r="P2568" s="54" t="s">
        <v>453</v>
      </c>
      <c r="Q2568" s="54" t="s">
        <v>256</v>
      </c>
      <c r="R2568" s="54" t="s">
        <v>431</v>
      </c>
      <c r="S2568" s="71"/>
      <c r="T2568" s="54" t="s">
        <v>256</v>
      </c>
      <c r="U2568" s="71">
        <v>44492</v>
      </c>
      <c r="V2568" s="54" t="s">
        <v>256</v>
      </c>
      <c r="W2568" t="str">
        <f t="shared" si="40"/>
        <v>Oct-21</v>
      </c>
    </row>
    <row r="2569" spans="1:23" x14ac:dyDescent="0.25">
      <c r="A2569" s="54" t="s">
        <v>317</v>
      </c>
      <c r="B2569" s="54" t="s">
        <v>428</v>
      </c>
      <c r="C2569" s="54" t="s">
        <v>263</v>
      </c>
      <c r="D2569" s="54" t="s">
        <v>429</v>
      </c>
      <c r="E2569" s="54" t="s">
        <v>11457</v>
      </c>
      <c r="F2569" s="71">
        <v>44492</v>
      </c>
      <c r="G2569" s="72">
        <v>17056.5</v>
      </c>
      <c r="H2569" s="72">
        <v>1442127.08</v>
      </c>
      <c r="I2569" s="54" t="s">
        <v>265</v>
      </c>
      <c r="J2569" s="54" t="s">
        <v>501</v>
      </c>
      <c r="K2569" s="54" t="s">
        <v>11449</v>
      </c>
      <c r="L2569" s="54" t="s">
        <v>11458</v>
      </c>
      <c r="M2569" s="54" t="s">
        <v>11457</v>
      </c>
      <c r="N2569" s="54" t="s">
        <v>256</v>
      </c>
      <c r="O2569" s="54" t="s">
        <v>256</v>
      </c>
      <c r="P2569" s="54" t="s">
        <v>453</v>
      </c>
      <c r="Q2569" s="54" t="s">
        <v>256</v>
      </c>
      <c r="R2569" s="54" t="s">
        <v>431</v>
      </c>
      <c r="S2569" s="71"/>
      <c r="T2569" s="54" t="s">
        <v>256</v>
      </c>
      <c r="U2569" s="71">
        <v>44492</v>
      </c>
      <c r="V2569" s="54" t="s">
        <v>256</v>
      </c>
      <c r="W2569" t="str">
        <f t="shared" si="40"/>
        <v>Oct-21</v>
      </c>
    </row>
    <row r="2570" spans="1:23" x14ac:dyDescent="0.25">
      <c r="A2570" s="54" t="s">
        <v>317</v>
      </c>
      <c r="B2570" s="54" t="s">
        <v>428</v>
      </c>
      <c r="C2570" s="54" t="s">
        <v>263</v>
      </c>
      <c r="D2570" s="54" t="s">
        <v>429</v>
      </c>
      <c r="E2570" s="54" t="s">
        <v>11459</v>
      </c>
      <c r="F2570" s="71">
        <v>44492</v>
      </c>
      <c r="G2570" s="72">
        <v>18785.349999999999</v>
      </c>
      <c r="H2570" s="72">
        <v>1588301.34</v>
      </c>
      <c r="I2570" s="54" t="s">
        <v>265</v>
      </c>
      <c r="J2570" s="54" t="s">
        <v>501</v>
      </c>
      <c r="K2570" s="54" t="s">
        <v>11449</v>
      </c>
      <c r="L2570" s="54" t="s">
        <v>11460</v>
      </c>
      <c r="M2570" s="54" t="s">
        <v>11459</v>
      </c>
      <c r="N2570" s="54" t="s">
        <v>256</v>
      </c>
      <c r="O2570" s="54" t="s">
        <v>256</v>
      </c>
      <c r="P2570" s="54" t="s">
        <v>453</v>
      </c>
      <c r="Q2570" s="54" t="s">
        <v>256</v>
      </c>
      <c r="R2570" s="54" t="s">
        <v>431</v>
      </c>
      <c r="S2570" s="71"/>
      <c r="T2570" s="54" t="s">
        <v>256</v>
      </c>
      <c r="U2570" s="71">
        <v>44492</v>
      </c>
      <c r="V2570" s="54" t="s">
        <v>256</v>
      </c>
      <c r="W2570" t="str">
        <f t="shared" si="40"/>
        <v>Oct-21</v>
      </c>
    </row>
    <row r="2571" spans="1:23" x14ac:dyDescent="0.25">
      <c r="A2571" s="54" t="s">
        <v>317</v>
      </c>
      <c r="B2571" s="54" t="s">
        <v>428</v>
      </c>
      <c r="C2571" s="54" t="s">
        <v>263</v>
      </c>
      <c r="D2571" s="54" t="s">
        <v>429</v>
      </c>
      <c r="E2571" s="54" t="s">
        <v>11461</v>
      </c>
      <c r="F2571" s="71">
        <v>44492</v>
      </c>
      <c r="G2571" s="72">
        <v>7021.6</v>
      </c>
      <c r="H2571" s="72">
        <v>593676.28</v>
      </c>
      <c r="I2571" s="54" t="s">
        <v>265</v>
      </c>
      <c r="J2571" s="54" t="s">
        <v>501</v>
      </c>
      <c r="K2571" s="54" t="s">
        <v>11449</v>
      </c>
      <c r="L2571" s="54" t="s">
        <v>11462</v>
      </c>
      <c r="M2571" s="54" t="s">
        <v>11461</v>
      </c>
      <c r="N2571" s="54" t="s">
        <v>256</v>
      </c>
      <c r="O2571" s="54" t="s">
        <v>256</v>
      </c>
      <c r="P2571" s="54" t="s">
        <v>453</v>
      </c>
      <c r="Q2571" s="54" t="s">
        <v>256</v>
      </c>
      <c r="R2571" s="54" t="s">
        <v>431</v>
      </c>
      <c r="S2571" s="71"/>
      <c r="T2571" s="54" t="s">
        <v>256</v>
      </c>
      <c r="U2571" s="71">
        <v>44492</v>
      </c>
      <c r="V2571" s="54" t="s">
        <v>256</v>
      </c>
      <c r="W2571" t="str">
        <f t="shared" si="40"/>
        <v>Oct-21</v>
      </c>
    </row>
    <row r="2572" spans="1:23" x14ac:dyDescent="0.25">
      <c r="A2572" s="54" t="s">
        <v>317</v>
      </c>
      <c r="B2572" s="54" t="s">
        <v>428</v>
      </c>
      <c r="C2572" s="54" t="s">
        <v>263</v>
      </c>
      <c r="D2572" s="54" t="s">
        <v>429</v>
      </c>
      <c r="E2572" s="54" t="s">
        <v>11463</v>
      </c>
      <c r="F2572" s="71">
        <v>44496</v>
      </c>
      <c r="G2572" s="72">
        <v>13663.5</v>
      </c>
      <c r="H2572" s="72">
        <v>1155248.93</v>
      </c>
      <c r="I2572" s="54" t="s">
        <v>265</v>
      </c>
      <c r="J2572" s="54" t="s">
        <v>501</v>
      </c>
      <c r="K2572" s="54" t="s">
        <v>11464</v>
      </c>
      <c r="L2572" s="54" t="s">
        <v>11465</v>
      </c>
      <c r="M2572" s="54" t="s">
        <v>11463</v>
      </c>
      <c r="N2572" s="54" t="s">
        <v>256</v>
      </c>
      <c r="O2572" s="54" t="s">
        <v>256</v>
      </c>
      <c r="P2572" s="54" t="s">
        <v>453</v>
      </c>
      <c r="Q2572" s="54" t="s">
        <v>256</v>
      </c>
      <c r="R2572" s="54" t="s">
        <v>431</v>
      </c>
      <c r="S2572" s="71"/>
      <c r="T2572" s="54" t="s">
        <v>256</v>
      </c>
      <c r="U2572" s="71">
        <v>44496</v>
      </c>
      <c r="V2572" s="54" t="s">
        <v>256</v>
      </c>
      <c r="W2572" t="str">
        <f t="shared" si="40"/>
        <v>Oct-21</v>
      </c>
    </row>
    <row r="2573" spans="1:23" x14ac:dyDescent="0.25">
      <c r="A2573" s="54" t="s">
        <v>317</v>
      </c>
      <c r="B2573" s="54" t="s">
        <v>428</v>
      </c>
      <c r="C2573" s="54" t="s">
        <v>263</v>
      </c>
      <c r="D2573" s="54" t="s">
        <v>429</v>
      </c>
      <c r="E2573" s="54" t="s">
        <v>11466</v>
      </c>
      <c r="F2573" s="71">
        <v>44496</v>
      </c>
      <c r="G2573" s="72">
        <v>31688.28</v>
      </c>
      <c r="H2573" s="72">
        <v>2679244.0699999998</v>
      </c>
      <c r="I2573" s="54" t="s">
        <v>265</v>
      </c>
      <c r="J2573" s="54" t="s">
        <v>501</v>
      </c>
      <c r="K2573" s="54" t="s">
        <v>11464</v>
      </c>
      <c r="L2573" s="54" t="s">
        <v>11467</v>
      </c>
      <c r="M2573" s="54" t="s">
        <v>11466</v>
      </c>
      <c r="N2573" s="54" t="s">
        <v>256</v>
      </c>
      <c r="O2573" s="54" t="s">
        <v>256</v>
      </c>
      <c r="P2573" s="54" t="s">
        <v>453</v>
      </c>
      <c r="Q2573" s="54" t="s">
        <v>256</v>
      </c>
      <c r="R2573" s="54" t="s">
        <v>431</v>
      </c>
      <c r="S2573" s="71"/>
      <c r="T2573" s="54" t="s">
        <v>256</v>
      </c>
      <c r="U2573" s="71">
        <v>44496</v>
      </c>
      <c r="V2573" s="54" t="s">
        <v>256</v>
      </c>
      <c r="W2573" t="str">
        <f t="shared" si="40"/>
        <v>Oct-21</v>
      </c>
    </row>
    <row r="2574" spans="1:23" x14ac:dyDescent="0.25">
      <c r="A2574" s="54" t="s">
        <v>317</v>
      </c>
      <c r="B2574" s="54" t="s">
        <v>428</v>
      </c>
      <c r="C2574" s="54" t="s">
        <v>263</v>
      </c>
      <c r="D2574" s="54" t="s">
        <v>429</v>
      </c>
      <c r="E2574" s="54" t="s">
        <v>11468</v>
      </c>
      <c r="F2574" s="71">
        <v>44496</v>
      </c>
      <c r="G2574" s="72">
        <v>10221.9</v>
      </c>
      <c r="H2574" s="72">
        <v>864261.65</v>
      </c>
      <c r="I2574" s="54" t="s">
        <v>265</v>
      </c>
      <c r="J2574" s="54" t="s">
        <v>501</v>
      </c>
      <c r="K2574" s="54" t="s">
        <v>11464</v>
      </c>
      <c r="L2574" s="54" t="s">
        <v>11469</v>
      </c>
      <c r="M2574" s="54" t="s">
        <v>11468</v>
      </c>
      <c r="N2574" s="54" t="s">
        <v>256</v>
      </c>
      <c r="O2574" s="54" t="s">
        <v>256</v>
      </c>
      <c r="P2574" s="54" t="s">
        <v>453</v>
      </c>
      <c r="Q2574" s="54" t="s">
        <v>256</v>
      </c>
      <c r="R2574" s="54" t="s">
        <v>431</v>
      </c>
      <c r="S2574" s="71"/>
      <c r="T2574" s="54" t="s">
        <v>256</v>
      </c>
      <c r="U2574" s="71">
        <v>44496</v>
      </c>
      <c r="V2574" s="54" t="s">
        <v>256</v>
      </c>
      <c r="W2574" t="str">
        <f t="shared" si="40"/>
        <v>Oct-21</v>
      </c>
    </row>
    <row r="2575" spans="1:23" x14ac:dyDescent="0.25">
      <c r="A2575" s="54" t="s">
        <v>317</v>
      </c>
      <c r="B2575" s="54" t="s">
        <v>428</v>
      </c>
      <c r="C2575" s="54" t="s">
        <v>263</v>
      </c>
      <c r="D2575" s="54" t="s">
        <v>429</v>
      </c>
      <c r="E2575" s="54" t="s">
        <v>11470</v>
      </c>
      <c r="F2575" s="71">
        <v>44478</v>
      </c>
      <c r="G2575" s="72">
        <v>30888</v>
      </c>
      <c r="H2575" s="72">
        <v>2611580.4</v>
      </c>
      <c r="I2575" s="54" t="s">
        <v>265</v>
      </c>
      <c r="J2575" s="54" t="s">
        <v>501</v>
      </c>
      <c r="K2575" s="54" t="s">
        <v>11471</v>
      </c>
      <c r="L2575" s="54" t="s">
        <v>11472</v>
      </c>
      <c r="M2575" s="54" t="s">
        <v>11470</v>
      </c>
      <c r="N2575" s="54" t="s">
        <v>256</v>
      </c>
      <c r="O2575" s="54" t="s">
        <v>256</v>
      </c>
      <c r="P2575" s="54" t="s">
        <v>453</v>
      </c>
      <c r="Q2575" s="54" t="s">
        <v>256</v>
      </c>
      <c r="R2575" s="54" t="s">
        <v>431</v>
      </c>
      <c r="S2575" s="71"/>
      <c r="T2575" s="54" t="s">
        <v>256</v>
      </c>
      <c r="U2575" s="71">
        <v>44478</v>
      </c>
      <c r="V2575" s="54" t="s">
        <v>256</v>
      </c>
      <c r="W2575" t="str">
        <f t="shared" si="40"/>
        <v>Oct-21</v>
      </c>
    </row>
    <row r="2576" spans="1:23" x14ac:dyDescent="0.25">
      <c r="A2576" s="54" t="s">
        <v>317</v>
      </c>
      <c r="B2576" s="54" t="s">
        <v>428</v>
      </c>
      <c r="C2576" s="54" t="s">
        <v>263</v>
      </c>
      <c r="D2576" s="54" t="s">
        <v>429</v>
      </c>
      <c r="E2576" s="54" t="s">
        <v>11473</v>
      </c>
      <c r="F2576" s="71">
        <v>44473</v>
      </c>
      <c r="G2576" s="72">
        <v>38366.639999999999</v>
      </c>
      <c r="H2576" s="72">
        <v>3243899.41</v>
      </c>
      <c r="I2576" s="54" t="s">
        <v>265</v>
      </c>
      <c r="J2576" s="54" t="s">
        <v>501</v>
      </c>
      <c r="K2576" s="54" t="s">
        <v>11474</v>
      </c>
      <c r="L2576" s="54" t="s">
        <v>11475</v>
      </c>
      <c r="M2576" s="54" t="s">
        <v>11473</v>
      </c>
      <c r="N2576" s="54" t="s">
        <v>256</v>
      </c>
      <c r="O2576" s="54" t="s">
        <v>256</v>
      </c>
      <c r="P2576" s="54" t="s">
        <v>453</v>
      </c>
      <c r="Q2576" s="54" t="s">
        <v>256</v>
      </c>
      <c r="R2576" s="54" t="s">
        <v>431</v>
      </c>
      <c r="S2576" s="71"/>
      <c r="T2576" s="54" t="s">
        <v>256</v>
      </c>
      <c r="U2576" s="71">
        <v>44473</v>
      </c>
      <c r="V2576" s="54" t="s">
        <v>256</v>
      </c>
      <c r="W2576" t="str">
        <f t="shared" si="40"/>
        <v>Oct-21</v>
      </c>
    </row>
    <row r="2577" spans="1:23" x14ac:dyDescent="0.25">
      <c r="A2577" s="54" t="s">
        <v>317</v>
      </c>
      <c r="B2577" s="54" t="s">
        <v>428</v>
      </c>
      <c r="C2577" s="54" t="s">
        <v>263</v>
      </c>
      <c r="D2577" s="54" t="s">
        <v>429</v>
      </c>
      <c r="E2577" s="54" t="s">
        <v>11476</v>
      </c>
      <c r="F2577" s="71">
        <v>44473</v>
      </c>
      <c r="G2577" s="72">
        <v>4128.1499999999996</v>
      </c>
      <c r="H2577" s="72">
        <v>349035.08</v>
      </c>
      <c r="I2577" s="54" t="s">
        <v>265</v>
      </c>
      <c r="J2577" s="54" t="s">
        <v>501</v>
      </c>
      <c r="K2577" s="54" t="s">
        <v>11474</v>
      </c>
      <c r="L2577" s="54" t="s">
        <v>11477</v>
      </c>
      <c r="M2577" s="54" t="s">
        <v>11476</v>
      </c>
      <c r="N2577" s="54" t="s">
        <v>256</v>
      </c>
      <c r="O2577" s="54" t="s">
        <v>256</v>
      </c>
      <c r="P2577" s="54" t="s">
        <v>453</v>
      </c>
      <c r="Q2577" s="54" t="s">
        <v>256</v>
      </c>
      <c r="R2577" s="54" t="s">
        <v>431</v>
      </c>
      <c r="S2577" s="71"/>
      <c r="T2577" s="54" t="s">
        <v>256</v>
      </c>
      <c r="U2577" s="71">
        <v>44473</v>
      </c>
      <c r="V2577" s="54" t="s">
        <v>256</v>
      </c>
      <c r="W2577" t="str">
        <f t="shared" si="40"/>
        <v>Oct-21</v>
      </c>
    </row>
    <row r="2578" spans="1:23" x14ac:dyDescent="0.25">
      <c r="A2578" s="54" t="s">
        <v>317</v>
      </c>
      <c r="B2578" s="54" t="s">
        <v>428</v>
      </c>
      <c r="C2578" s="54" t="s">
        <v>263</v>
      </c>
      <c r="D2578" s="54" t="s">
        <v>429</v>
      </c>
      <c r="E2578" s="54" t="s">
        <v>11478</v>
      </c>
      <c r="F2578" s="71">
        <v>44481</v>
      </c>
      <c r="G2578" s="72">
        <v>36355.72</v>
      </c>
      <c r="H2578" s="72">
        <v>3073876.13</v>
      </c>
      <c r="I2578" s="54" t="s">
        <v>265</v>
      </c>
      <c r="J2578" s="54" t="s">
        <v>501</v>
      </c>
      <c r="K2578" s="54" t="s">
        <v>11479</v>
      </c>
      <c r="L2578" s="54" t="s">
        <v>11480</v>
      </c>
      <c r="M2578" s="54" t="s">
        <v>11478</v>
      </c>
      <c r="N2578" s="54" t="s">
        <v>256</v>
      </c>
      <c r="O2578" s="54" t="s">
        <v>256</v>
      </c>
      <c r="P2578" s="54" t="s">
        <v>453</v>
      </c>
      <c r="Q2578" s="54" t="s">
        <v>256</v>
      </c>
      <c r="R2578" s="54" t="s">
        <v>431</v>
      </c>
      <c r="S2578" s="71"/>
      <c r="T2578" s="54" t="s">
        <v>256</v>
      </c>
      <c r="U2578" s="71">
        <v>44481</v>
      </c>
      <c r="V2578" s="54" t="s">
        <v>256</v>
      </c>
      <c r="W2578" t="str">
        <f t="shared" si="40"/>
        <v>Oct-21</v>
      </c>
    </row>
    <row r="2579" spans="1:23" x14ac:dyDescent="0.25">
      <c r="A2579" s="54" t="s">
        <v>317</v>
      </c>
      <c r="B2579" s="54" t="s">
        <v>428</v>
      </c>
      <c r="C2579" s="54" t="s">
        <v>263</v>
      </c>
      <c r="D2579" s="54" t="s">
        <v>429</v>
      </c>
      <c r="E2579" s="54" t="s">
        <v>11481</v>
      </c>
      <c r="F2579" s="71">
        <v>44494</v>
      </c>
      <c r="G2579" s="72">
        <v>14444.72</v>
      </c>
      <c r="H2579" s="72">
        <v>1221301.08</v>
      </c>
      <c r="I2579" s="54" t="s">
        <v>265</v>
      </c>
      <c r="J2579" s="54" t="s">
        <v>501</v>
      </c>
      <c r="K2579" s="54" t="s">
        <v>11482</v>
      </c>
      <c r="L2579" s="54" t="s">
        <v>11483</v>
      </c>
      <c r="M2579" s="54" t="s">
        <v>11481</v>
      </c>
      <c r="N2579" s="54" t="s">
        <v>256</v>
      </c>
      <c r="O2579" s="54" t="s">
        <v>256</v>
      </c>
      <c r="P2579" s="54" t="s">
        <v>453</v>
      </c>
      <c r="Q2579" s="54" t="s">
        <v>256</v>
      </c>
      <c r="R2579" s="54" t="s">
        <v>431</v>
      </c>
      <c r="S2579" s="71"/>
      <c r="T2579" s="54" t="s">
        <v>256</v>
      </c>
      <c r="U2579" s="71">
        <v>44494</v>
      </c>
      <c r="V2579" s="54" t="s">
        <v>256</v>
      </c>
      <c r="W2579" t="str">
        <f t="shared" si="40"/>
        <v>Oct-21</v>
      </c>
    </row>
    <row r="2580" spans="1:23" x14ac:dyDescent="0.25">
      <c r="A2580" s="54" t="s">
        <v>317</v>
      </c>
      <c r="B2580" s="54" t="s">
        <v>428</v>
      </c>
      <c r="C2580" s="54" t="s">
        <v>263</v>
      </c>
      <c r="D2580" s="54" t="s">
        <v>429</v>
      </c>
      <c r="E2580" s="54" t="s">
        <v>11484</v>
      </c>
      <c r="F2580" s="71">
        <v>44494</v>
      </c>
      <c r="G2580" s="72">
        <v>1863.68</v>
      </c>
      <c r="H2580" s="72">
        <v>157574.14000000001</v>
      </c>
      <c r="I2580" s="54" t="s">
        <v>265</v>
      </c>
      <c r="J2580" s="54" t="s">
        <v>501</v>
      </c>
      <c r="K2580" s="54" t="s">
        <v>11482</v>
      </c>
      <c r="L2580" s="54" t="s">
        <v>11485</v>
      </c>
      <c r="M2580" s="54" t="s">
        <v>11484</v>
      </c>
      <c r="N2580" s="54" t="s">
        <v>256</v>
      </c>
      <c r="O2580" s="54" t="s">
        <v>256</v>
      </c>
      <c r="P2580" s="54" t="s">
        <v>453</v>
      </c>
      <c r="Q2580" s="54" t="s">
        <v>256</v>
      </c>
      <c r="R2580" s="54" t="s">
        <v>431</v>
      </c>
      <c r="S2580" s="71"/>
      <c r="T2580" s="54" t="s">
        <v>256</v>
      </c>
      <c r="U2580" s="71">
        <v>44494</v>
      </c>
      <c r="V2580" s="54" t="s">
        <v>256</v>
      </c>
      <c r="W2580" t="str">
        <f t="shared" si="40"/>
        <v>Oct-21</v>
      </c>
    </row>
    <row r="2581" spans="1:23" x14ac:dyDescent="0.25">
      <c r="A2581" s="54" t="s">
        <v>317</v>
      </c>
      <c r="B2581" s="54" t="s">
        <v>428</v>
      </c>
      <c r="C2581" s="54" t="s">
        <v>263</v>
      </c>
      <c r="D2581" s="54" t="s">
        <v>429</v>
      </c>
      <c r="E2581" s="54" t="s">
        <v>11486</v>
      </c>
      <c r="F2581" s="71">
        <v>44478</v>
      </c>
      <c r="G2581" s="72">
        <v>7430.67</v>
      </c>
      <c r="H2581" s="72">
        <v>628263.15</v>
      </c>
      <c r="I2581" s="54" t="s">
        <v>265</v>
      </c>
      <c r="J2581" s="54" t="s">
        <v>501</v>
      </c>
      <c r="K2581" s="54" t="s">
        <v>11487</v>
      </c>
      <c r="L2581" s="54" t="s">
        <v>11488</v>
      </c>
      <c r="M2581" s="54" t="s">
        <v>11486</v>
      </c>
      <c r="N2581" s="54" t="s">
        <v>256</v>
      </c>
      <c r="O2581" s="54" t="s">
        <v>256</v>
      </c>
      <c r="P2581" s="54" t="s">
        <v>453</v>
      </c>
      <c r="Q2581" s="54" t="s">
        <v>256</v>
      </c>
      <c r="R2581" s="54" t="s">
        <v>431</v>
      </c>
      <c r="S2581" s="71"/>
      <c r="T2581" s="54" t="s">
        <v>256</v>
      </c>
      <c r="U2581" s="71">
        <v>44478</v>
      </c>
      <c r="V2581" s="54" t="s">
        <v>256</v>
      </c>
      <c r="W2581" t="str">
        <f t="shared" si="40"/>
        <v>Oct-21</v>
      </c>
    </row>
    <row r="2582" spans="1:23" x14ac:dyDescent="0.25">
      <c r="A2582" s="54" t="s">
        <v>317</v>
      </c>
      <c r="B2582" s="54" t="s">
        <v>428</v>
      </c>
      <c r="C2582" s="54" t="s">
        <v>263</v>
      </c>
      <c r="D2582" s="54" t="s">
        <v>429</v>
      </c>
      <c r="E2582" s="54" t="s">
        <v>11489</v>
      </c>
      <c r="F2582" s="71">
        <v>44478</v>
      </c>
      <c r="G2582" s="72">
        <v>13538.25</v>
      </c>
      <c r="H2582" s="72">
        <v>1144659.04</v>
      </c>
      <c r="I2582" s="54" t="s">
        <v>265</v>
      </c>
      <c r="J2582" s="54" t="s">
        <v>501</v>
      </c>
      <c r="K2582" s="54" t="s">
        <v>11487</v>
      </c>
      <c r="L2582" s="54" t="s">
        <v>11490</v>
      </c>
      <c r="M2582" s="54" t="s">
        <v>11489</v>
      </c>
      <c r="N2582" s="54" t="s">
        <v>256</v>
      </c>
      <c r="O2582" s="54" t="s">
        <v>256</v>
      </c>
      <c r="P2582" s="54" t="s">
        <v>453</v>
      </c>
      <c r="Q2582" s="54" t="s">
        <v>256</v>
      </c>
      <c r="R2582" s="54" t="s">
        <v>431</v>
      </c>
      <c r="S2582" s="71"/>
      <c r="T2582" s="54" t="s">
        <v>256</v>
      </c>
      <c r="U2582" s="71">
        <v>44478</v>
      </c>
      <c r="V2582" s="54" t="s">
        <v>256</v>
      </c>
      <c r="W2582" t="str">
        <f t="shared" si="40"/>
        <v>Oct-21</v>
      </c>
    </row>
    <row r="2583" spans="1:23" x14ac:dyDescent="0.25">
      <c r="A2583" s="54" t="s">
        <v>317</v>
      </c>
      <c r="B2583" s="54" t="s">
        <v>428</v>
      </c>
      <c r="C2583" s="54" t="s">
        <v>263</v>
      </c>
      <c r="D2583" s="54" t="s">
        <v>429</v>
      </c>
      <c r="E2583" s="54" t="s">
        <v>11491</v>
      </c>
      <c r="F2583" s="71">
        <v>44478</v>
      </c>
      <c r="G2583" s="72">
        <v>23893.74</v>
      </c>
      <c r="H2583" s="72">
        <v>2020215.72</v>
      </c>
      <c r="I2583" s="54" t="s">
        <v>265</v>
      </c>
      <c r="J2583" s="54" t="s">
        <v>501</v>
      </c>
      <c r="K2583" s="54" t="s">
        <v>11487</v>
      </c>
      <c r="L2583" s="54" t="s">
        <v>11492</v>
      </c>
      <c r="M2583" s="54" t="s">
        <v>11491</v>
      </c>
      <c r="N2583" s="54" t="s">
        <v>256</v>
      </c>
      <c r="O2583" s="54" t="s">
        <v>256</v>
      </c>
      <c r="P2583" s="54" t="s">
        <v>453</v>
      </c>
      <c r="Q2583" s="54" t="s">
        <v>256</v>
      </c>
      <c r="R2583" s="54" t="s">
        <v>431</v>
      </c>
      <c r="S2583" s="71"/>
      <c r="T2583" s="54" t="s">
        <v>256</v>
      </c>
      <c r="U2583" s="71">
        <v>44478</v>
      </c>
      <c r="V2583" s="54" t="s">
        <v>256</v>
      </c>
      <c r="W2583" t="str">
        <f t="shared" si="40"/>
        <v>Oct-21</v>
      </c>
    </row>
    <row r="2584" spans="1:23" x14ac:dyDescent="0.25">
      <c r="A2584" s="54" t="s">
        <v>317</v>
      </c>
      <c r="B2584" s="54" t="s">
        <v>428</v>
      </c>
      <c r="C2584" s="54" t="s">
        <v>263</v>
      </c>
      <c r="D2584" s="54" t="s">
        <v>429</v>
      </c>
      <c r="E2584" s="54" t="s">
        <v>11493</v>
      </c>
      <c r="F2584" s="71">
        <v>44478</v>
      </c>
      <c r="G2584" s="72">
        <v>28063.68</v>
      </c>
      <c r="H2584" s="72">
        <v>2372784.14</v>
      </c>
      <c r="I2584" s="54" t="s">
        <v>265</v>
      </c>
      <c r="J2584" s="54" t="s">
        <v>501</v>
      </c>
      <c r="K2584" s="54" t="s">
        <v>11487</v>
      </c>
      <c r="L2584" s="54" t="s">
        <v>11494</v>
      </c>
      <c r="M2584" s="54" t="s">
        <v>11493</v>
      </c>
      <c r="N2584" s="54" t="s">
        <v>256</v>
      </c>
      <c r="O2584" s="54" t="s">
        <v>256</v>
      </c>
      <c r="P2584" s="54" t="s">
        <v>453</v>
      </c>
      <c r="Q2584" s="54" t="s">
        <v>256</v>
      </c>
      <c r="R2584" s="54" t="s">
        <v>431</v>
      </c>
      <c r="S2584" s="71"/>
      <c r="T2584" s="54" t="s">
        <v>256</v>
      </c>
      <c r="U2584" s="71">
        <v>44478</v>
      </c>
      <c r="V2584" s="54" t="s">
        <v>256</v>
      </c>
      <c r="W2584" t="str">
        <f t="shared" si="40"/>
        <v>Oct-21</v>
      </c>
    </row>
    <row r="2585" spans="1:23" x14ac:dyDescent="0.25">
      <c r="A2585" s="54" t="s">
        <v>317</v>
      </c>
      <c r="B2585" s="54" t="s">
        <v>428</v>
      </c>
      <c r="C2585" s="54" t="s">
        <v>263</v>
      </c>
      <c r="D2585" s="54" t="s">
        <v>429</v>
      </c>
      <c r="E2585" s="54" t="s">
        <v>11495</v>
      </c>
      <c r="F2585" s="71">
        <v>44495</v>
      </c>
      <c r="G2585" s="72">
        <v>22285.5</v>
      </c>
      <c r="H2585" s="72">
        <v>1884239.03</v>
      </c>
      <c r="I2585" s="54" t="s">
        <v>265</v>
      </c>
      <c r="J2585" s="54" t="s">
        <v>501</v>
      </c>
      <c r="K2585" s="54" t="s">
        <v>11496</v>
      </c>
      <c r="L2585" s="54" t="s">
        <v>11497</v>
      </c>
      <c r="M2585" s="54" t="s">
        <v>11495</v>
      </c>
      <c r="N2585" s="54" t="s">
        <v>256</v>
      </c>
      <c r="O2585" s="54" t="s">
        <v>256</v>
      </c>
      <c r="P2585" s="54" t="s">
        <v>453</v>
      </c>
      <c r="Q2585" s="54" t="s">
        <v>256</v>
      </c>
      <c r="R2585" s="54" t="s">
        <v>431</v>
      </c>
      <c r="S2585" s="71"/>
      <c r="T2585" s="54" t="s">
        <v>256</v>
      </c>
      <c r="U2585" s="71">
        <v>44495</v>
      </c>
      <c r="V2585" s="54" t="s">
        <v>256</v>
      </c>
      <c r="W2585" t="str">
        <f t="shared" si="40"/>
        <v>Oct-21</v>
      </c>
    </row>
    <row r="2586" spans="1:23" x14ac:dyDescent="0.25">
      <c r="A2586" s="54" t="s">
        <v>317</v>
      </c>
      <c r="B2586" s="54" t="s">
        <v>428</v>
      </c>
      <c r="C2586" s="54" t="s">
        <v>263</v>
      </c>
      <c r="D2586" s="54" t="s">
        <v>429</v>
      </c>
      <c r="E2586" s="54" t="s">
        <v>11498</v>
      </c>
      <c r="F2586" s="71">
        <v>44480</v>
      </c>
      <c r="G2586" s="72">
        <v>2753.4</v>
      </c>
      <c r="H2586" s="72">
        <v>232799.97</v>
      </c>
      <c r="I2586" s="54" t="s">
        <v>265</v>
      </c>
      <c r="J2586" s="54" t="s">
        <v>502</v>
      </c>
      <c r="K2586" s="54" t="s">
        <v>11499</v>
      </c>
      <c r="L2586" s="54" t="s">
        <v>11500</v>
      </c>
      <c r="M2586" s="54" t="s">
        <v>11498</v>
      </c>
      <c r="N2586" s="54" t="s">
        <v>256</v>
      </c>
      <c r="O2586" s="54" t="s">
        <v>256</v>
      </c>
      <c r="P2586" s="54" t="s">
        <v>283</v>
      </c>
      <c r="Q2586" s="54" t="s">
        <v>256</v>
      </c>
      <c r="R2586" s="54" t="s">
        <v>431</v>
      </c>
      <c r="S2586" s="71"/>
      <c r="T2586" s="54" t="s">
        <v>256</v>
      </c>
      <c r="U2586" s="71">
        <v>44480</v>
      </c>
      <c r="V2586" s="54" t="s">
        <v>256</v>
      </c>
      <c r="W2586" t="str">
        <f t="shared" si="40"/>
        <v>Oct-21</v>
      </c>
    </row>
    <row r="2587" spans="1:23" x14ac:dyDescent="0.25">
      <c r="A2587" s="54" t="s">
        <v>317</v>
      </c>
      <c r="B2587" s="54" t="s">
        <v>428</v>
      </c>
      <c r="C2587" s="54" t="s">
        <v>263</v>
      </c>
      <c r="D2587" s="54" t="s">
        <v>429</v>
      </c>
      <c r="E2587" s="54" t="s">
        <v>11501</v>
      </c>
      <c r="F2587" s="71">
        <v>44486</v>
      </c>
      <c r="G2587" s="72">
        <v>336</v>
      </c>
      <c r="H2587" s="72">
        <v>28408.799999999999</v>
      </c>
      <c r="I2587" s="54" t="s">
        <v>265</v>
      </c>
      <c r="J2587" s="54" t="s">
        <v>502</v>
      </c>
      <c r="K2587" s="54" t="s">
        <v>11502</v>
      </c>
      <c r="L2587" s="54" t="s">
        <v>11503</v>
      </c>
      <c r="M2587" s="54" t="s">
        <v>11501</v>
      </c>
      <c r="N2587" s="54" t="s">
        <v>256</v>
      </c>
      <c r="O2587" s="54" t="s">
        <v>256</v>
      </c>
      <c r="P2587" s="54" t="s">
        <v>283</v>
      </c>
      <c r="Q2587" s="54" t="s">
        <v>256</v>
      </c>
      <c r="R2587" s="54" t="s">
        <v>431</v>
      </c>
      <c r="S2587" s="71"/>
      <c r="T2587" s="54" t="s">
        <v>256</v>
      </c>
      <c r="U2587" s="71">
        <v>44486</v>
      </c>
      <c r="V2587" s="54" t="s">
        <v>256</v>
      </c>
      <c r="W2587" t="str">
        <f t="shared" si="40"/>
        <v>Oct-21</v>
      </c>
    </row>
    <row r="2588" spans="1:23" x14ac:dyDescent="0.25">
      <c r="A2588" s="54" t="s">
        <v>317</v>
      </c>
      <c r="B2588" s="54" t="s">
        <v>428</v>
      </c>
      <c r="C2588" s="54" t="s">
        <v>263</v>
      </c>
      <c r="D2588" s="54" t="s">
        <v>429</v>
      </c>
      <c r="E2588" s="54" t="s">
        <v>11504</v>
      </c>
      <c r="F2588" s="71">
        <v>44488</v>
      </c>
      <c r="G2588" s="72">
        <v>2340</v>
      </c>
      <c r="H2588" s="72">
        <v>197847</v>
      </c>
      <c r="I2588" s="54" t="s">
        <v>265</v>
      </c>
      <c r="J2588" s="54" t="s">
        <v>502</v>
      </c>
      <c r="K2588" s="54" t="s">
        <v>11505</v>
      </c>
      <c r="L2588" s="54" t="s">
        <v>11506</v>
      </c>
      <c r="M2588" s="54" t="s">
        <v>11504</v>
      </c>
      <c r="N2588" s="54" t="s">
        <v>256</v>
      </c>
      <c r="O2588" s="54" t="s">
        <v>256</v>
      </c>
      <c r="P2588" s="54" t="s">
        <v>283</v>
      </c>
      <c r="Q2588" s="54" t="s">
        <v>256</v>
      </c>
      <c r="R2588" s="54" t="s">
        <v>431</v>
      </c>
      <c r="S2588" s="71"/>
      <c r="T2588" s="54" t="s">
        <v>256</v>
      </c>
      <c r="U2588" s="71">
        <v>44488</v>
      </c>
      <c r="V2588" s="54" t="s">
        <v>256</v>
      </c>
      <c r="W2588" t="str">
        <f t="shared" si="40"/>
        <v>Oct-21</v>
      </c>
    </row>
    <row r="2589" spans="1:23" x14ac:dyDescent="0.25">
      <c r="A2589" s="54" t="s">
        <v>317</v>
      </c>
      <c r="B2589" s="54" t="s">
        <v>428</v>
      </c>
      <c r="C2589" s="54" t="s">
        <v>263</v>
      </c>
      <c r="D2589" s="54" t="s">
        <v>429</v>
      </c>
      <c r="E2589" s="54" t="s">
        <v>11507</v>
      </c>
      <c r="F2589" s="71">
        <v>44495</v>
      </c>
      <c r="G2589" s="72">
        <v>1977.6</v>
      </c>
      <c r="H2589" s="72">
        <v>167206.07999999999</v>
      </c>
      <c r="I2589" s="54" t="s">
        <v>265</v>
      </c>
      <c r="J2589" s="54" t="s">
        <v>502</v>
      </c>
      <c r="K2589" s="54" t="s">
        <v>11508</v>
      </c>
      <c r="L2589" s="54" t="s">
        <v>11509</v>
      </c>
      <c r="M2589" s="54" t="s">
        <v>11507</v>
      </c>
      <c r="N2589" s="54" t="s">
        <v>256</v>
      </c>
      <c r="O2589" s="54" t="s">
        <v>256</v>
      </c>
      <c r="P2589" s="54" t="s">
        <v>283</v>
      </c>
      <c r="Q2589" s="54" t="s">
        <v>256</v>
      </c>
      <c r="R2589" s="54" t="s">
        <v>431</v>
      </c>
      <c r="S2589" s="71"/>
      <c r="T2589" s="54" t="s">
        <v>256</v>
      </c>
      <c r="U2589" s="71">
        <v>44495</v>
      </c>
      <c r="V2589" s="54" t="s">
        <v>256</v>
      </c>
      <c r="W2589" t="str">
        <f t="shared" si="40"/>
        <v>Oct-21</v>
      </c>
    </row>
    <row r="2590" spans="1:23" x14ac:dyDescent="0.25">
      <c r="A2590" s="54" t="s">
        <v>317</v>
      </c>
      <c r="B2590" s="54" t="s">
        <v>428</v>
      </c>
      <c r="C2590" s="54" t="s">
        <v>263</v>
      </c>
      <c r="D2590" s="54" t="s">
        <v>429</v>
      </c>
      <c r="E2590" s="54" t="s">
        <v>11510</v>
      </c>
      <c r="F2590" s="71">
        <v>44490</v>
      </c>
      <c r="G2590" s="72">
        <v>310</v>
      </c>
      <c r="H2590" s="72">
        <v>26210.5</v>
      </c>
      <c r="I2590" s="54" t="s">
        <v>265</v>
      </c>
      <c r="J2590" s="54" t="s">
        <v>503</v>
      </c>
      <c r="K2590" s="54" t="s">
        <v>470</v>
      </c>
      <c r="L2590" s="54" t="s">
        <v>11511</v>
      </c>
      <c r="M2590" s="54" t="s">
        <v>11510</v>
      </c>
      <c r="N2590" s="54" t="s">
        <v>256</v>
      </c>
      <c r="O2590" s="54" t="s">
        <v>256</v>
      </c>
      <c r="P2590" s="54" t="s">
        <v>504</v>
      </c>
      <c r="Q2590" s="54" t="s">
        <v>256</v>
      </c>
      <c r="R2590" s="54" t="s">
        <v>431</v>
      </c>
      <c r="S2590" s="71"/>
      <c r="T2590" s="54" t="s">
        <v>256</v>
      </c>
      <c r="U2590" s="71">
        <v>44490</v>
      </c>
      <c r="V2590" s="54" t="s">
        <v>256</v>
      </c>
      <c r="W2590" t="str">
        <f t="shared" si="40"/>
        <v>Oct-21</v>
      </c>
    </row>
    <row r="2591" spans="1:23" x14ac:dyDescent="0.25">
      <c r="A2591" s="54" t="s">
        <v>317</v>
      </c>
      <c r="B2591" s="54" t="s">
        <v>428</v>
      </c>
      <c r="C2591" s="54" t="s">
        <v>263</v>
      </c>
      <c r="D2591" s="54" t="s">
        <v>429</v>
      </c>
      <c r="E2591" s="54" t="s">
        <v>11512</v>
      </c>
      <c r="F2591" s="71">
        <v>44494</v>
      </c>
      <c r="G2591" s="72">
        <v>310</v>
      </c>
      <c r="H2591" s="72">
        <v>26210.5</v>
      </c>
      <c r="I2591" s="54" t="s">
        <v>265</v>
      </c>
      <c r="J2591" s="54" t="s">
        <v>503</v>
      </c>
      <c r="K2591" s="54" t="s">
        <v>512</v>
      </c>
      <c r="L2591" s="54" t="s">
        <v>11513</v>
      </c>
      <c r="M2591" s="54" t="s">
        <v>11512</v>
      </c>
      <c r="N2591" s="54" t="s">
        <v>256</v>
      </c>
      <c r="O2591" s="54" t="s">
        <v>256</v>
      </c>
      <c r="P2591" s="54" t="s">
        <v>504</v>
      </c>
      <c r="Q2591" s="54" t="s">
        <v>256</v>
      </c>
      <c r="R2591" s="54" t="s">
        <v>431</v>
      </c>
      <c r="S2591" s="71"/>
      <c r="T2591" s="54" t="s">
        <v>256</v>
      </c>
      <c r="U2591" s="71">
        <v>44494</v>
      </c>
      <c r="V2591" s="54" t="s">
        <v>256</v>
      </c>
      <c r="W2591" t="str">
        <f t="shared" si="40"/>
        <v>Oct-21</v>
      </c>
    </row>
    <row r="2592" spans="1:23" x14ac:dyDescent="0.25">
      <c r="A2592" s="54" t="s">
        <v>317</v>
      </c>
      <c r="B2592" s="54" t="s">
        <v>428</v>
      </c>
      <c r="C2592" s="54" t="s">
        <v>263</v>
      </c>
      <c r="D2592" s="54" t="s">
        <v>429</v>
      </c>
      <c r="E2592" s="54" t="s">
        <v>11514</v>
      </c>
      <c r="F2592" s="71">
        <v>44497</v>
      </c>
      <c r="G2592" s="72">
        <v>2466</v>
      </c>
      <c r="H2592" s="72">
        <v>208500.3</v>
      </c>
      <c r="I2592" s="54" t="s">
        <v>265</v>
      </c>
      <c r="J2592" s="54" t="s">
        <v>503</v>
      </c>
      <c r="K2592" s="54" t="s">
        <v>471</v>
      </c>
      <c r="L2592" s="54" t="s">
        <v>11515</v>
      </c>
      <c r="M2592" s="54" t="s">
        <v>11514</v>
      </c>
      <c r="N2592" s="54" t="s">
        <v>256</v>
      </c>
      <c r="O2592" s="54" t="s">
        <v>256</v>
      </c>
      <c r="P2592" s="54" t="s">
        <v>504</v>
      </c>
      <c r="Q2592" s="54" t="s">
        <v>256</v>
      </c>
      <c r="R2592" s="54" t="s">
        <v>431</v>
      </c>
      <c r="S2592" s="71"/>
      <c r="T2592" s="54" t="s">
        <v>256</v>
      </c>
      <c r="U2592" s="71">
        <v>44497</v>
      </c>
      <c r="V2592" s="54" t="s">
        <v>256</v>
      </c>
      <c r="W2592" t="str">
        <f t="shared" si="40"/>
        <v>Oct-21</v>
      </c>
    </row>
    <row r="2593" spans="1:23" x14ac:dyDescent="0.25">
      <c r="A2593" s="54" t="s">
        <v>318</v>
      </c>
      <c r="B2593" s="54" t="s">
        <v>428</v>
      </c>
      <c r="C2593" s="54" t="s">
        <v>263</v>
      </c>
      <c r="D2593" s="54" t="s">
        <v>429</v>
      </c>
      <c r="E2593" s="54" t="s">
        <v>11516</v>
      </c>
      <c r="F2593" s="71">
        <v>44472</v>
      </c>
      <c r="G2593" s="72">
        <v>30290.92</v>
      </c>
      <c r="H2593" s="72">
        <v>2561097.29</v>
      </c>
      <c r="I2593" s="54" t="s">
        <v>265</v>
      </c>
      <c r="J2593" s="54" t="s">
        <v>11517</v>
      </c>
      <c r="K2593" s="54" t="s">
        <v>11518</v>
      </c>
      <c r="L2593" s="54" t="s">
        <v>11519</v>
      </c>
      <c r="M2593" s="54" t="s">
        <v>11516</v>
      </c>
      <c r="N2593" s="54" t="s">
        <v>256</v>
      </c>
      <c r="O2593" s="54" t="s">
        <v>256</v>
      </c>
      <c r="P2593" s="54" t="s">
        <v>11520</v>
      </c>
      <c r="Q2593" s="54" t="s">
        <v>256</v>
      </c>
      <c r="R2593" s="54" t="s">
        <v>431</v>
      </c>
      <c r="S2593" s="71"/>
      <c r="T2593" s="54" t="s">
        <v>256</v>
      </c>
      <c r="U2593" s="71">
        <v>44472</v>
      </c>
      <c r="V2593" s="54" t="s">
        <v>256</v>
      </c>
      <c r="W2593" t="str">
        <f t="shared" si="40"/>
        <v>Oct-21</v>
      </c>
    </row>
    <row r="2594" spans="1:23" x14ac:dyDescent="0.25">
      <c r="A2594" s="54" t="s">
        <v>318</v>
      </c>
      <c r="B2594" s="54" t="s">
        <v>428</v>
      </c>
      <c r="C2594" s="54" t="s">
        <v>263</v>
      </c>
      <c r="D2594" s="54" t="s">
        <v>429</v>
      </c>
      <c r="E2594" s="54" t="s">
        <v>11521</v>
      </c>
      <c r="F2594" s="71">
        <v>44496</v>
      </c>
      <c r="G2594" s="72">
        <v>1499.86</v>
      </c>
      <c r="H2594" s="72">
        <v>126813.16</v>
      </c>
      <c r="I2594" s="54" t="s">
        <v>265</v>
      </c>
      <c r="J2594" s="54" t="s">
        <v>11517</v>
      </c>
      <c r="K2594" s="54" t="s">
        <v>11522</v>
      </c>
      <c r="L2594" s="54" t="s">
        <v>11523</v>
      </c>
      <c r="M2594" s="54" t="s">
        <v>11521</v>
      </c>
      <c r="N2594" s="54" t="s">
        <v>256</v>
      </c>
      <c r="O2594" s="54" t="s">
        <v>256</v>
      </c>
      <c r="P2594" s="54" t="s">
        <v>11520</v>
      </c>
      <c r="Q2594" s="54" t="s">
        <v>256</v>
      </c>
      <c r="R2594" s="54" t="s">
        <v>431</v>
      </c>
      <c r="S2594" s="71"/>
      <c r="T2594" s="54" t="s">
        <v>256</v>
      </c>
      <c r="U2594" s="71">
        <v>44496</v>
      </c>
      <c r="V2594" s="54" t="s">
        <v>256</v>
      </c>
      <c r="W2594" t="str">
        <f t="shared" si="40"/>
        <v>Oct-21</v>
      </c>
    </row>
    <row r="2595" spans="1:23" x14ac:dyDescent="0.25">
      <c r="A2595" s="54" t="s">
        <v>318</v>
      </c>
      <c r="B2595" s="54" t="s">
        <v>428</v>
      </c>
      <c r="C2595" s="54" t="s">
        <v>263</v>
      </c>
      <c r="D2595" s="54" t="s">
        <v>429</v>
      </c>
      <c r="E2595" s="54" t="s">
        <v>11524</v>
      </c>
      <c r="F2595" s="71">
        <v>44476</v>
      </c>
      <c r="G2595" s="72">
        <v>2238.4899999999998</v>
      </c>
      <c r="H2595" s="72">
        <v>189264.33</v>
      </c>
      <c r="I2595" s="54" t="s">
        <v>265</v>
      </c>
      <c r="J2595" s="54" t="s">
        <v>505</v>
      </c>
      <c r="K2595" s="54" t="s">
        <v>11525</v>
      </c>
      <c r="L2595" s="54" t="s">
        <v>11526</v>
      </c>
      <c r="M2595" s="54" t="s">
        <v>11524</v>
      </c>
      <c r="N2595" s="54" t="s">
        <v>256</v>
      </c>
      <c r="O2595" s="54" t="s">
        <v>256</v>
      </c>
      <c r="P2595" s="54" t="s">
        <v>451</v>
      </c>
      <c r="Q2595" s="54" t="s">
        <v>256</v>
      </c>
      <c r="R2595" s="54" t="s">
        <v>431</v>
      </c>
      <c r="S2595" s="71"/>
      <c r="T2595" s="54" t="s">
        <v>256</v>
      </c>
      <c r="U2595" s="71">
        <v>44476</v>
      </c>
      <c r="V2595" s="54" t="s">
        <v>256</v>
      </c>
      <c r="W2595" t="str">
        <f t="shared" si="40"/>
        <v>Oct-21</v>
      </c>
    </row>
    <row r="2596" spans="1:23" x14ac:dyDescent="0.25">
      <c r="A2596" s="54" t="s">
        <v>318</v>
      </c>
      <c r="B2596" s="54" t="s">
        <v>428</v>
      </c>
      <c r="C2596" s="54" t="s">
        <v>263</v>
      </c>
      <c r="D2596" s="54" t="s">
        <v>429</v>
      </c>
      <c r="E2596" s="54" t="s">
        <v>11527</v>
      </c>
      <c r="F2596" s="71">
        <v>44494</v>
      </c>
      <c r="G2596" s="72">
        <v>69984.13</v>
      </c>
      <c r="H2596" s="72">
        <v>5917158.1900000004</v>
      </c>
      <c r="I2596" s="54" t="s">
        <v>265</v>
      </c>
      <c r="J2596" s="54" t="s">
        <v>505</v>
      </c>
      <c r="K2596" s="54" t="s">
        <v>11525</v>
      </c>
      <c r="L2596" s="54" t="s">
        <v>11528</v>
      </c>
      <c r="M2596" s="54" t="s">
        <v>11527</v>
      </c>
      <c r="N2596" s="54" t="s">
        <v>256</v>
      </c>
      <c r="O2596" s="54" t="s">
        <v>256</v>
      </c>
      <c r="P2596" s="54" t="s">
        <v>451</v>
      </c>
      <c r="Q2596" s="54" t="s">
        <v>256</v>
      </c>
      <c r="R2596" s="54" t="s">
        <v>431</v>
      </c>
      <c r="S2596" s="71"/>
      <c r="T2596" s="54" t="s">
        <v>256</v>
      </c>
      <c r="U2596" s="71">
        <v>44494</v>
      </c>
      <c r="V2596" s="54" t="s">
        <v>256</v>
      </c>
      <c r="W2596" t="str">
        <f t="shared" si="40"/>
        <v>Oct-21</v>
      </c>
    </row>
    <row r="2597" spans="1:23" x14ac:dyDescent="0.25">
      <c r="A2597" s="54" t="s">
        <v>317</v>
      </c>
      <c r="B2597" s="54" t="s">
        <v>428</v>
      </c>
      <c r="C2597" s="54" t="s">
        <v>263</v>
      </c>
      <c r="D2597" s="54" t="s">
        <v>429</v>
      </c>
      <c r="E2597" s="54" t="s">
        <v>11529</v>
      </c>
      <c r="F2597" s="71">
        <v>44495</v>
      </c>
      <c r="G2597" s="72">
        <v>33.06</v>
      </c>
      <c r="H2597" s="72">
        <v>2795.22</v>
      </c>
      <c r="I2597" s="54" t="s">
        <v>265</v>
      </c>
      <c r="J2597" s="54" t="s">
        <v>293</v>
      </c>
      <c r="K2597" s="54" t="s">
        <v>11530</v>
      </c>
      <c r="L2597" s="54" t="s">
        <v>11531</v>
      </c>
      <c r="M2597" s="54" t="s">
        <v>11529</v>
      </c>
      <c r="N2597" s="54" t="s">
        <v>256</v>
      </c>
      <c r="O2597" s="54" t="s">
        <v>256</v>
      </c>
      <c r="P2597" s="54" t="s">
        <v>275</v>
      </c>
      <c r="Q2597" s="54" t="s">
        <v>256</v>
      </c>
      <c r="R2597" s="54" t="s">
        <v>431</v>
      </c>
      <c r="S2597" s="71"/>
      <c r="T2597" s="54" t="s">
        <v>256</v>
      </c>
      <c r="U2597" s="71">
        <v>44495</v>
      </c>
      <c r="V2597" s="54" t="s">
        <v>256</v>
      </c>
      <c r="W2597" t="str">
        <f t="shared" si="40"/>
        <v>Oct-21</v>
      </c>
    </row>
    <row r="2598" spans="1:23" x14ac:dyDescent="0.25">
      <c r="A2598" s="54" t="s">
        <v>317</v>
      </c>
      <c r="B2598" s="54" t="s">
        <v>428</v>
      </c>
      <c r="C2598" s="54" t="s">
        <v>263</v>
      </c>
      <c r="D2598" s="54" t="s">
        <v>429</v>
      </c>
      <c r="E2598" s="54" t="s">
        <v>11532</v>
      </c>
      <c r="F2598" s="71">
        <v>44472</v>
      </c>
      <c r="G2598" s="72">
        <v>403.2</v>
      </c>
      <c r="H2598" s="72">
        <v>34090.559999999998</v>
      </c>
      <c r="I2598" s="54" t="s">
        <v>265</v>
      </c>
      <c r="J2598" s="54" t="s">
        <v>293</v>
      </c>
      <c r="K2598" s="54" t="s">
        <v>11533</v>
      </c>
      <c r="L2598" s="54" t="s">
        <v>11534</v>
      </c>
      <c r="M2598" s="54" t="s">
        <v>11532</v>
      </c>
      <c r="N2598" s="54" t="s">
        <v>256</v>
      </c>
      <c r="O2598" s="54" t="s">
        <v>256</v>
      </c>
      <c r="P2598" s="54" t="s">
        <v>275</v>
      </c>
      <c r="Q2598" s="54" t="s">
        <v>256</v>
      </c>
      <c r="R2598" s="54" t="s">
        <v>431</v>
      </c>
      <c r="S2598" s="71"/>
      <c r="T2598" s="54" t="s">
        <v>256</v>
      </c>
      <c r="U2598" s="71">
        <v>44472</v>
      </c>
      <c r="V2598" s="54" t="s">
        <v>256</v>
      </c>
      <c r="W2598" t="str">
        <f t="shared" si="40"/>
        <v>Oct-21</v>
      </c>
    </row>
    <row r="2599" spans="1:23" x14ac:dyDescent="0.25">
      <c r="A2599" s="54" t="s">
        <v>317</v>
      </c>
      <c r="B2599" s="54" t="s">
        <v>428</v>
      </c>
      <c r="C2599" s="54" t="s">
        <v>263</v>
      </c>
      <c r="D2599" s="54" t="s">
        <v>429</v>
      </c>
      <c r="E2599" s="54" t="s">
        <v>11535</v>
      </c>
      <c r="F2599" s="71">
        <v>44472</v>
      </c>
      <c r="G2599" s="72">
        <v>153.4</v>
      </c>
      <c r="H2599" s="72">
        <v>12969.97</v>
      </c>
      <c r="I2599" s="54" t="s">
        <v>265</v>
      </c>
      <c r="J2599" s="54" t="s">
        <v>293</v>
      </c>
      <c r="K2599" s="54" t="s">
        <v>11536</v>
      </c>
      <c r="L2599" s="54" t="s">
        <v>11537</v>
      </c>
      <c r="M2599" s="54" t="s">
        <v>11535</v>
      </c>
      <c r="N2599" s="54" t="s">
        <v>256</v>
      </c>
      <c r="O2599" s="54" t="s">
        <v>256</v>
      </c>
      <c r="P2599" s="54" t="s">
        <v>275</v>
      </c>
      <c r="Q2599" s="54" t="s">
        <v>256</v>
      </c>
      <c r="R2599" s="54" t="s">
        <v>431</v>
      </c>
      <c r="S2599" s="71"/>
      <c r="T2599" s="54" t="s">
        <v>256</v>
      </c>
      <c r="U2599" s="71">
        <v>44472</v>
      </c>
      <c r="V2599" s="54" t="s">
        <v>256</v>
      </c>
      <c r="W2599" t="str">
        <f t="shared" si="40"/>
        <v>Oct-21</v>
      </c>
    </row>
    <row r="2600" spans="1:23" x14ac:dyDescent="0.25">
      <c r="A2600" s="54" t="s">
        <v>317</v>
      </c>
      <c r="B2600" s="54" t="s">
        <v>428</v>
      </c>
      <c r="C2600" s="54" t="s">
        <v>263</v>
      </c>
      <c r="D2600" s="54" t="s">
        <v>429</v>
      </c>
      <c r="E2600" s="54" t="s">
        <v>11538</v>
      </c>
      <c r="F2600" s="71">
        <v>44472</v>
      </c>
      <c r="G2600" s="72">
        <v>944</v>
      </c>
      <c r="H2600" s="72">
        <v>79815.199999999997</v>
      </c>
      <c r="I2600" s="54" t="s">
        <v>265</v>
      </c>
      <c r="J2600" s="54" t="s">
        <v>293</v>
      </c>
      <c r="K2600" s="54" t="s">
        <v>11539</v>
      </c>
      <c r="L2600" s="54" t="s">
        <v>11540</v>
      </c>
      <c r="M2600" s="54" t="s">
        <v>11538</v>
      </c>
      <c r="N2600" s="54" t="s">
        <v>256</v>
      </c>
      <c r="O2600" s="54" t="s">
        <v>256</v>
      </c>
      <c r="P2600" s="54" t="s">
        <v>275</v>
      </c>
      <c r="Q2600" s="54" t="s">
        <v>256</v>
      </c>
      <c r="R2600" s="54" t="s">
        <v>431</v>
      </c>
      <c r="S2600" s="71"/>
      <c r="T2600" s="54" t="s">
        <v>256</v>
      </c>
      <c r="U2600" s="71">
        <v>44472</v>
      </c>
      <c r="V2600" s="54" t="s">
        <v>256</v>
      </c>
      <c r="W2600" t="str">
        <f t="shared" si="40"/>
        <v>Oct-21</v>
      </c>
    </row>
    <row r="2601" spans="1:23" x14ac:dyDescent="0.25">
      <c r="A2601" s="54" t="s">
        <v>317</v>
      </c>
      <c r="B2601" s="54" t="s">
        <v>428</v>
      </c>
      <c r="C2601" s="54" t="s">
        <v>263</v>
      </c>
      <c r="D2601" s="54" t="s">
        <v>429</v>
      </c>
      <c r="E2601" s="54" t="s">
        <v>11541</v>
      </c>
      <c r="F2601" s="71">
        <v>44472</v>
      </c>
      <c r="G2601" s="72">
        <v>950.72</v>
      </c>
      <c r="H2601" s="72">
        <v>80383.38</v>
      </c>
      <c r="I2601" s="54" t="s">
        <v>265</v>
      </c>
      <c r="J2601" s="54" t="s">
        <v>293</v>
      </c>
      <c r="K2601" s="54" t="s">
        <v>11542</v>
      </c>
      <c r="L2601" s="54" t="s">
        <v>11543</v>
      </c>
      <c r="M2601" s="54" t="s">
        <v>11541</v>
      </c>
      <c r="N2601" s="54" t="s">
        <v>256</v>
      </c>
      <c r="O2601" s="54" t="s">
        <v>256</v>
      </c>
      <c r="P2601" s="54" t="s">
        <v>275</v>
      </c>
      <c r="Q2601" s="54" t="s">
        <v>256</v>
      </c>
      <c r="R2601" s="54" t="s">
        <v>431</v>
      </c>
      <c r="S2601" s="71"/>
      <c r="T2601" s="54" t="s">
        <v>256</v>
      </c>
      <c r="U2601" s="71">
        <v>44472</v>
      </c>
      <c r="V2601" s="54" t="s">
        <v>256</v>
      </c>
      <c r="W2601" t="str">
        <f t="shared" si="40"/>
        <v>Oct-21</v>
      </c>
    </row>
    <row r="2602" spans="1:23" x14ac:dyDescent="0.25">
      <c r="A2602" s="54" t="s">
        <v>317</v>
      </c>
      <c r="B2602" s="54" t="s">
        <v>428</v>
      </c>
      <c r="C2602" s="54" t="s">
        <v>263</v>
      </c>
      <c r="D2602" s="54" t="s">
        <v>429</v>
      </c>
      <c r="E2602" s="54" t="s">
        <v>11544</v>
      </c>
      <c r="F2602" s="71">
        <v>44497</v>
      </c>
      <c r="G2602" s="72">
        <v>708</v>
      </c>
      <c r="H2602" s="72">
        <v>59861.4</v>
      </c>
      <c r="I2602" s="54" t="s">
        <v>265</v>
      </c>
      <c r="J2602" s="54" t="s">
        <v>293</v>
      </c>
      <c r="K2602" s="54" t="s">
        <v>11545</v>
      </c>
      <c r="L2602" s="54" t="s">
        <v>11546</v>
      </c>
      <c r="M2602" s="54" t="s">
        <v>11544</v>
      </c>
      <c r="N2602" s="54" t="s">
        <v>256</v>
      </c>
      <c r="O2602" s="54" t="s">
        <v>256</v>
      </c>
      <c r="P2602" s="54" t="s">
        <v>275</v>
      </c>
      <c r="Q2602" s="54" t="s">
        <v>256</v>
      </c>
      <c r="R2602" s="54" t="s">
        <v>431</v>
      </c>
      <c r="S2602" s="71"/>
      <c r="T2602" s="54" t="s">
        <v>256</v>
      </c>
      <c r="U2602" s="71">
        <v>44497</v>
      </c>
      <c r="V2602" s="54" t="s">
        <v>256</v>
      </c>
      <c r="W2602" t="str">
        <f t="shared" si="40"/>
        <v>Oct-21</v>
      </c>
    </row>
    <row r="2603" spans="1:23" x14ac:dyDescent="0.25">
      <c r="A2603" s="54" t="s">
        <v>317</v>
      </c>
      <c r="B2603" s="54" t="s">
        <v>428</v>
      </c>
      <c r="C2603" s="54" t="s">
        <v>263</v>
      </c>
      <c r="D2603" s="54" t="s">
        <v>429</v>
      </c>
      <c r="E2603" s="54" t="s">
        <v>11547</v>
      </c>
      <c r="F2603" s="71">
        <v>44490</v>
      </c>
      <c r="G2603" s="72">
        <v>204</v>
      </c>
      <c r="H2603" s="72">
        <v>17248.2</v>
      </c>
      <c r="I2603" s="54" t="s">
        <v>265</v>
      </c>
      <c r="J2603" s="54" t="s">
        <v>293</v>
      </c>
      <c r="K2603" s="54" t="s">
        <v>11548</v>
      </c>
      <c r="L2603" s="54" t="s">
        <v>11549</v>
      </c>
      <c r="M2603" s="54" t="s">
        <v>11547</v>
      </c>
      <c r="N2603" s="54" t="s">
        <v>256</v>
      </c>
      <c r="O2603" s="54" t="s">
        <v>256</v>
      </c>
      <c r="P2603" s="54" t="s">
        <v>275</v>
      </c>
      <c r="Q2603" s="54" t="s">
        <v>256</v>
      </c>
      <c r="R2603" s="54" t="s">
        <v>431</v>
      </c>
      <c r="S2603" s="71"/>
      <c r="T2603" s="54" t="s">
        <v>256</v>
      </c>
      <c r="U2603" s="71">
        <v>44490</v>
      </c>
      <c r="V2603" s="54" t="s">
        <v>256</v>
      </c>
      <c r="W2603" t="str">
        <f t="shared" si="40"/>
        <v>Oct-21</v>
      </c>
    </row>
    <row r="2604" spans="1:23" x14ac:dyDescent="0.25">
      <c r="A2604" s="54" t="s">
        <v>317</v>
      </c>
      <c r="B2604" s="54" t="s">
        <v>428</v>
      </c>
      <c r="C2604" s="54" t="s">
        <v>263</v>
      </c>
      <c r="D2604" s="54" t="s">
        <v>429</v>
      </c>
      <c r="E2604" s="54" t="s">
        <v>11550</v>
      </c>
      <c r="F2604" s="71">
        <v>44475</v>
      </c>
      <c r="G2604" s="72">
        <v>140.6</v>
      </c>
      <c r="H2604" s="72">
        <v>11887.73</v>
      </c>
      <c r="I2604" s="54" t="s">
        <v>265</v>
      </c>
      <c r="J2604" s="54" t="s">
        <v>322</v>
      </c>
      <c r="K2604" s="54" t="s">
        <v>11551</v>
      </c>
      <c r="L2604" s="54" t="s">
        <v>11552</v>
      </c>
      <c r="M2604" s="54" t="s">
        <v>11550</v>
      </c>
      <c r="N2604" s="54" t="s">
        <v>256</v>
      </c>
      <c r="O2604" s="54" t="s">
        <v>256</v>
      </c>
      <c r="P2604" s="54" t="s">
        <v>323</v>
      </c>
      <c r="Q2604" s="54" t="s">
        <v>256</v>
      </c>
      <c r="R2604" s="54" t="s">
        <v>431</v>
      </c>
      <c r="S2604" s="71"/>
      <c r="T2604" s="54" t="s">
        <v>256</v>
      </c>
      <c r="U2604" s="71">
        <v>44475</v>
      </c>
      <c r="V2604" s="54" t="s">
        <v>256</v>
      </c>
      <c r="W2604" t="str">
        <f t="shared" si="40"/>
        <v>Oct-21</v>
      </c>
    </row>
    <row r="2605" spans="1:23" x14ac:dyDescent="0.25">
      <c r="A2605" s="54" t="s">
        <v>317</v>
      </c>
      <c r="B2605" s="54" t="s">
        <v>428</v>
      </c>
      <c r="C2605" s="54" t="s">
        <v>263</v>
      </c>
      <c r="D2605" s="54" t="s">
        <v>429</v>
      </c>
      <c r="E2605" s="54" t="s">
        <v>11553</v>
      </c>
      <c r="F2605" s="71">
        <v>44472</v>
      </c>
      <c r="G2605" s="72">
        <v>127.5</v>
      </c>
      <c r="H2605" s="72">
        <v>10780.13</v>
      </c>
      <c r="I2605" s="54" t="s">
        <v>265</v>
      </c>
      <c r="J2605" s="54" t="s">
        <v>322</v>
      </c>
      <c r="K2605" s="54" t="s">
        <v>11554</v>
      </c>
      <c r="L2605" s="54" t="s">
        <v>11555</v>
      </c>
      <c r="M2605" s="54" t="s">
        <v>11553</v>
      </c>
      <c r="N2605" s="54" t="s">
        <v>256</v>
      </c>
      <c r="O2605" s="54" t="s">
        <v>256</v>
      </c>
      <c r="P2605" s="54" t="s">
        <v>323</v>
      </c>
      <c r="Q2605" s="54" t="s">
        <v>256</v>
      </c>
      <c r="R2605" s="54" t="s">
        <v>431</v>
      </c>
      <c r="S2605" s="71"/>
      <c r="T2605" s="54" t="s">
        <v>256</v>
      </c>
      <c r="U2605" s="71">
        <v>44472</v>
      </c>
      <c r="V2605" s="54" t="s">
        <v>256</v>
      </c>
      <c r="W2605" t="str">
        <f t="shared" si="40"/>
        <v>Oct-21</v>
      </c>
    </row>
    <row r="2606" spans="1:23" x14ac:dyDescent="0.25">
      <c r="A2606" s="54" t="s">
        <v>317</v>
      </c>
      <c r="B2606" s="54" t="s">
        <v>428</v>
      </c>
      <c r="C2606" s="54" t="s">
        <v>263</v>
      </c>
      <c r="D2606" s="54" t="s">
        <v>429</v>
      </c>
      <c r="E2606" s="54" t="s">
        <v>11556</v>
      </c>
      <c r="F2606" s="71">
        <v>44474</v>
      </c>
      <c r="G2606" s="72">
        <v>352.5</v>
      </c>
      <c r="H2606" s="72">
        <v>29803.88</v>
      </c>
      <c r="I2606" s="54" t="s">
        <v>265</v>
      </c>
      <c r="J2606" s="54" t="s">
        <v>322</v>
      </c>
      <c r="K2606" s="54" t="s">
        <v>11557</v>
      </c>
      <c r="L2606" s="54" t="s">
        <v>11558</v>
      </c>
      <c r="M2606" s="54" t="s">
        <v>11556</v>
      </c>
      <c r="N2606" s="54" t="s">
        <v>256</v>
      </c>
      <c r="O2606" s="54" t="s">
        <v>256</v>
      </c>
      <c r="P2606" s="54" t="s">
        <v>323</v>
      </c>
      <c r="Q2606" s="54" t="s">
        <v>256</v>
      </c>
      <c r="R2606" s="54" t="s">
        <v>431</v>
      </c>
      <c r="S2606" s="71"/>
      <c r="T2606" s="54" t="s">
        <v>256</v>
      </c>
      <c r="U2606" s="71">
        <v>44474</v>
      </c>
      <c r="V2606" s="54" t="s">
        <v>256</v>
      </c>
      <c r="W2606" t="str">
        <f t="shared" si="40"/>
        <v>Oct-21</v>
      </c>
    </row>
    <row r="2607" spans="1:23" x14ac:dyDescent="0.25">
      <c r="A2607" s="54" t="s">
        <v>317</v>
      </c>
      <c r="B2607" s="54" t="s">
        <v>428</v>
      </c>
      <c r="C2607" s="54" t="s">
        <v>263</v>
      </c>
      <c r="D2607" s="54" t="s">
        <v>429</v>
      </c>
      <c r="E2607" s="54" t="s">
        <v>11559</v>
      </c>
      <c r="F2607" s="71">
        <v>44475</v>
      </c>
      <c r="G2607" s="72">
        <v>82.5</v>
      </c>
      <c r="H2607" s="72">
        <v>6975.38</v>
      </c>
      <c r="I2607" s="54" t="s">
        <v>265</v>
      </c>
      <c r="J2607" s="54" t="s">
        <v>322</v>
      </c>
      <c r="K2607" s="54" t="s">
        <v>11560</v>
      </c>
      <c r="L2607" s="54" t="s">
        <v>11561</v>
      </c>
      <c r="M2607" s="54" t="s">
        <v>11559</v>
      </c>
      <c r="N2607" s="54" t="s">
        <v>256</v>
      </c>
      <c r="O2607" s="54" t="s">
        <v>256</v>
      </c>
      <c r="P2607" s="54" t="s">
        <v>323</v>
      </c>
      <c r="Q2607" s="54" t="s">
        <v>256</v>
      </c>
      <c r="R2607" s="54" t="s">
        <v>431</v>
      </c>
      <c r="S2607" s="71"/>
      <c r="T2607" s="54" t="s">
        <v>256</v>
      </c>
      <c r="U2607" s="71">
        <v>44475</v>
      </c>
      <c r="V2607" s="54" t="s">
        <v>256</v>
      </c>
      <c r="W2607" t="str">
        <f t="shared" si="40"/>
        <v>Oct-21</v>
      </c>
    </row>
    <row r="2608" spans="1:23" x14ac:dyDescent="0.25">
      <c r="A2608" s="54" t="s">
        <v>317</v>
      </c>
      <c r="B2608" s="54" t="s">
        <v>428</v>
      </c>
      <c r="C2608" s="54" t="s">
        <v>263</v>
      </c>
      <c r="D2608" s="54" t="s">
        <v>429</v>
      </c>
      <c r="E2608" s="54" t="s">
        <v>11562</v>
      </c>
      <c r="F2608" s="71">
        <v>44481</v>
      </c>
      <c r="G2608" s="72">
        <v>237.3</v>
      </c>
      <c r="H2608" s="72">
        <v>20063.72</v>
      </c>
      <c r="I2608" s="54" t="s">
        <v>265</v>
      </c>
      <c r="J2608" s="54" t="s">
        <v>322</v>
      </c>
      <c r="K2608" s="54" t="s">
        <v>11563</v>
      </c>
      <c r="L2608" s="54" t="s">
        <v>11564</v>
      </c>
      <c r="M2608" s="54" t="s">
        <v>11562</v>
      </c>
      <c r="N2608" s="54" t="s">
        <v>256</v>
      </c>
      <c r="O2608" s="54" t="s">
        <v>256</v>
      </c>
      <c r="P2608" s="54" t="s">
        <v>323</v>
      </c>
      <c r="Q2608" s="54" t="s">
        <v>256</v>
      </c>
      <c r="R2608" s="54" t="s">
        <v>431</v>
      </c>
      <c r="S2608" s="71"/>
      <c r="T2608" s="54" t="s">
        <v>256</v>
      </c>
      <c r="U2608" s="71">
        <v>44481</v>
      </c>
      <c r="V2608" s="54" t="s">
        <v>256</v>
      </c>
      <c r="W2608" t="str">
        <f t="shared" si="40"/>
        <v>Oct-21</v>
      </c>
    </row>
    <row r="2609" spans="1:23" x14ac:dyDescent="0.25">
      <c r="A2609" s="54" t="s">
        <v>317</v>
      </c>
      <c r="B2609" s="54" t="s">
        <v>428</v>
      </c>
      <c r="C2609" s="54" t="s">
        <v>263</v>
      </c>
      <c r="D2609" s="54" t="s">
        <v>429</v>
      </c>
      <c r="E2609" s="54" t="s">
        <v>11565</v>
      </c>
      <c r="F2609" s="71">
        <v>44486</v>
      </c>
      <c r="G2609" s="72">
        <v>430.5</v>
      </c>
      <c r="H2609" s="72">
        <v>36398.78</v>
      </c>
      <c r="I2609" s="54" t="s">
        <v>265</v>
      </c>
      <c r="J2609" s="54" t="s">
        <v>322</v>
      </c>
      <c r="K2609" s="54" t="s">
        <v>11566</v>
      </c>
      <c r="L2609" s="54" t="s">
        <v>11567</v>
      </c>
      <c r="M2609" s="54" t="s">
        <v>11565</v>
      </c>
      <c r="N2609" s="54" t="s">
        <v>256</v>
      </c>
      <c r="O2609" s="54" t="s">
        <v>256</v>
      </c>
      <c r="P2609" s="54" t="s">
        <v>323</v>
      </c>
      <c r="Q2609" s="54" t="s">
        <v>256</v>
      </c>
      <c r="R2609" s="54" t="s">
        <v>431</v>
      </c>
      <c r="S2609" s="71"/>
      <c r="T2609" s="54" t="s">
        <v>256</v>
      </c>
      <c r="U2609" s="71">
        <v>44486</v>
      </c>
      <c r="V2609" s="54" t="s">
        <v>256</v>
      </c>
      <c r="W2609" t="str">
        <f t="shared" si="40"/>
        <v>Oct-21</v>
      </c>
    </row>
    <row r="2610" spans="1:23" x14ac:dyDescent="0.25">
      <c r="A2610" s="54" t="s">
        <v>318</v>
      </c>
      <c r="B2610" s="54" t="s">
        <v>428</v>
      </c>
      <c r="C2610" s="54" t="s">
        <v>263</v>
      </c>
      <c r="D2610" s="54" t="s">
        <v>429</v>
      </c>
      <c r="E2610" s="54" t="s">
        <v>11568</v>
      </c>
      <c r="F2610" s="71">
        <v>44472</v>
      </c>
      <c r="G2610" s="72">
        <v>8284.5</v>
      </c>
      <c r="H2610" s="72">
        <v>700454.48</v>
      </c>
      <c r="I2610" s="54" t="s">
        <v>265</v>
      </c>
      <c r="J2610" s="54" t="s">
        <v>8890</v>
      </c>
      <c r="K2610" s="54" t="s">
        <v>11569</v>
      </c>
      <c r="L2610" s="54" t="s">
        <v>11570</v>
      </c>
      <c r="M2610" s="54" t="s">
        <v>11568</v>
      </c>
      <c r="N2610" s="54" t="s">
        <v>256</v>
      </c>
      <c r="O2610" s="54" t="s">
        <v>256</v>
      </c>
      <c r="P2610" s="54" t="s">
        <v>8893</v>
      </c>
      <c r="Q2610" s="54" t="s">
        <v>256</v>
      </c>
      <c r="R2610" s="54" t="s">
        <v>431</v>
      </c>
      <c r="S2610" s="71"/>
      <c r="T2610" s="54" t="s">
        <v>256</v>
      </c>
      <c r="U2610" s="71">
        <v>44472</v>
      </c>
      <c r="V2610" s="54" t="s">
        <v>256</v>
      </c>
      <c r="W2610" t="str">
        <f t="shared" si="40"/>
        <v>Oct-21</v>
      </c>
    </row>
    <row r="2611" spans="1:23" x14ac:dyDescent="0.25">
      <c r="A2611" s="54" t="s">
        <v>318</v>
      </c>
      <c r="B2611" s="54" t="s">
        <v>428</v>
      </c>
      <c r="C2611" s="54" t="s">
        <v>263</v>
      </c>
      <c r="D2611" s="54" t="s">
        <v>429</v>
      </c>
      <c r="E2611" s="54" t="s">
        <v>11571</v>
      </c>
      <c r="F2611" s="71">
        <v>44481</v>
      </c>
      <c r="G2611" s="72">
        <v>15234.75</v>
      </c>
      <c r="H2611" s="72">
        <v>1288098.1100000001</v>
      </c>
      <c r="I2611" s="54" t="s">
        <v>265</v>
      </c>
      <c r="J2611" s="54" t="s">
        <v>8890</v>
      </c>
      <c r="K2611" s="54" t="s">
        <v>11572</v>
      </c>
      <c r="L2611" s="54" t="s">
        <v>11573</v>
      </c>
      <c r="M2611" s="54" t="s">
        <v>11571</v>
      </c>
      <c r="N2611" s="54" t="s">
        <v>256</v>
      </c>
      <c r="O2611" s="54" t="s">
        <v>256</v>
      </c>
      <c r="P2611" s="54" t="s">
        <v>8893</v>
      </c>
      <c r="Q2611" s="54" t="s">
        <v>256</v>
      </c>
      <c r="R2611" s="54" t="s">
        <v>431</v>
      </c>
      <c r="S2611" s="71"/>
      <c r="T2611" s="54" t="s">
        <v>256</v>
      </c>
      <c r="U2611" s="71">
        <v>44481</v>
      </c>
      <c r="V2611" s="54" t="s">
        <v>256</v>
      </c>
      <c r="W2611" t="str">
        <f t="shared" si="40"/>
        <v>Oct-21</v>
      </c>
    </row>
    <row r="2612" spans="1:23" x14ac:dyDescent="0.25">
      <c r="A2612" s="54" t="s">
        <v>318</v>
      </c>
      <c r="B2612" s="54" t="s">
        <v>428</v>
      </c>
      <c r="C2612" s="54" t="s">
        <v>263</v>
      </c>
      <c r="D2612" s="54" t="s">
        <v>429</v>
      </c>
      <c r="E2612" s="54" t="s">
        <v>11574</v>
      </c>
      <c r="F2612" s="71">
        <v>44486</v>
      </c>
      <c r="G2612" s="72">
        <v>19811.25</v>
      </c>
      <c r="H2612" s="72">
        <v>1675041.19</v>
      </c>
      <c r="I2612" s="54" t="s">
        <v>265</v>
      </c>
      <c r="J2612" s="54" t="s">
        <v>8890</v>
      </c>
      <c r="K2612" s="54" t="s">
        <v>11575</v>
      </c>
      <c r="L2612" s="54" t="s">
        <v>11576</v>
      </c>
      <c r="M2612" s="54" t="s">
        <v>11574</v>
      </c>
      <c r="N2612" s="54" t="s">
        <v>256</v>
      </c>
      <c r="O2612" s="54" t="s">
        <v>256</v>
      </c>
      <c r="P2612" s="54" t="s">
        <v>8893</v>
      </c>
      <c r="Q2612" s="54" t="s">
        <v>256</v>
      </c>
      <c r="R2612" s="54" t="s">
        <v>431</v>
      </c>
      <c r="S2612" s="71"/>
      <c r="T2612" s="54" t="s">
        <v>256</v>
      </c>
      <c r="U2612" s="71">
        <v>44486</v>
      </c>
      <c r="V2612" s="54" t="s">
        <v>256</v>
      </c>
      <c r="W2612" t="str">
        <f t="shared" si="40"/>
        <v>Oct-21</v>
      </c>
    </row>
    <row r="2613" spans="1:23" x14ac:dyDescent="0.25">
      <c r="A2613" s="54" t="s">
        <v>318</v>
      </c>
      <c r="B2613" s="54" t="s">
        <v>428</v>
      </c>
      <c r="C2613" s="54" t="s">
        <v>263</v>
      </c>
      <c r="D2613" s="54" t="s">
        <v>429</v>
      </c>
      <c r="E2613" s="54" t="s">
        <v>11577</v>
      </c>
      <c r="F2613" s="71">
        <v>44492</v>
      </c>
      <c r="G2613" s="72">
        <v>11774.25</v>
      </c>
      <c r="H2613" s="72">
        <v>995512.84</v>
      </c>
      <c r="I2613" s="54" t="s">
        <v>265</v>
      </c>
      <c r="J2613" s="54" t="s">
        <v>8890</v>
      </c>
      <c r="K2613" s="54" t="s">
        <v>11578</v>
      </c>
      <c r="L2613" s="54" t="s">
        <v>11579</v>
      </c>
      <c r="M2613" s="54" t="s">
        <v>11577</v>
      </c>
      <c r="N2613" s="54" t="s">
        <v>256</v>
      </c>
      <c r="O2613" s="54" t="s">
        <v>256</v>
      </c>
      <c r="P2613" s="54" t="s">
        <v>8893</v>
      </c>
      <c r="Q2613" s="54" t="s">
        <v>256</v>
      </c>
      <c r="R2613" s="54" t="s">
        <v>431</v>
      </c>
      <c r="S2613" s="71"/>
      <c r="T2613" s="54" t="s">
        <v>256</v>
      </c>
      <c r="U2613" s="71">
        <v>44492</v>
      </c>
      <c r="V2613" s="54" t="s">
        <v>256</v>
      </c>
      <c r="W2613" t="str">
        <f t="shared" si="40"/>
        <v>Oct-21</v>
      </c>
    </row>
    <row r="2614" spans="1:23" x14ac:dyDescent="0.25">
      <c r="A2614" s="54" t="s">
        <v>318</v>
      </c>
      <c r="B2614" s="54" t="s">
        <v>428</v>
      </c>
      <c r="C2614" s="54" t="s">
        <v>263</v>
      </c>
      <c r="D2614" s="54" t="s">
        <v>429</v>
      </c>
      <c r="E2614" s="54" t="s">
        <v>11580</v>
      </c>
      <c r="F2614" s="71">
        <v>44493</v>
      </c>
      <c r="G2614" s="72">
        <v>17550</v>
      </c>
      <c r="H2614" s="72">
        <v>1483852.5</v>
      </c>
      <c r="I2614" s="54" t="s">
        <v>265</v>
      </c>
      <c r="J2614" s="54" t="s">
        <v>8890</v>
      </c>
      <c r="K2614" s="54" t="s">
        <v>11581</v>
      </c>
      <c r="L2614" s="54" t="s">
        <v>11582</v>
      </c>
      <c r="M2614" s="54" t="s">
        <v>11580</v>
      </c>
      <c r="N2614" s="54" t="s">
        <v>256</v>
      </c>
      <c r="O2614" s="54" t="s">
        <v>256</v>
      </c>
      <c r="P2614" s="54" t="s">
        <v>8893</v>
      </c>
      <c r="Q2614" s="54" t="s">
        <v>256</v>
      </c>
      <c r="R2614" s="54" t="s">
        <v>431</v>
      </c>
      <c r="S2614" s="71"/>
      <c r="T2614" s="54" t="s">
        <v>256</v>
      </c>
      <c r="U2614" s="71">
        <v>44493</v>
      </c>
      <c r="V2614" s="54" t="s">
        <v>256</v>
      </c>
      <c r="W2614" t="str">
        <f t="shared" si="40"/>
        <v>Oct-21</v>
      </c>
    </row>
    <row r="2615" spans="1:23" x14ac:dyDescent="0.25">
      <c r="A2615" s="54" t="s">
        <v>318</v>
      </c>
      <c r="B2615" s="54" t="s">
        <v>428</v>
      </c>
      <c r="C2615" s="54" t="s">
        <v>263</v>
      </c>
      <c r="D2615" s="54" t="s">
        <v>429</v>
      </c>
      <c r="E2615" s="54" t="s">
        <v>11583</v>
      </c>
      <c r="F2615" s="71">
        <v>44493</v>
      </c>
      <c r="G2615" s="72">
        <v>13810.5</v>
      </c>
      <c r="H2615" s="72">
        <v>1167677.78</v>
      </c>
      <c r="I2615" s="54" t="s">
        <v>265</v>
      </c>
      <c r="J2615" s="54" t="s">
        <v>8890</v>
      </c>
      <c r="K2615" s="54" t="s">
        <v>11581</v>
      </c>
      <c r="L2615" s="54" t="s">
        <v>11584</v>
      </c>
      <c r="M2615" s="54" t="s">
        <v>11583</v>
      </c>
      <c r="N2615" s="54" t="s">
        <v>256</v>
      </c>
      <c r="O2615" s="54" t="s">
        <v>256</v>
      </c>
      <c r="P2615" s="54" t="s">
        <v>8893</v>
      </c>
      <c r="Q2615" s="54" t="s">
        <v>256</v>
      </c>
      <c r="R2615" s="54" t="s">
        <v>431</v>
      </c>
      <c r="S2615" s="71"/>
      <c r="T2615" s="54" t="s">
        <v>256</v>
      </c>
      <c r="U2615" s="71">
        <v>44493</v>
      </c>
      <c r="V2615" s="54" t="s">
        <v>256</v>
      </c>
      <c r="W2615" t="str">
        <f t="shared" si="40"/>
        <v>Oct-21</v>
      </c>
    </row>
    <row r="2616" spans="1:23" x14ac:dyDescent="0.25">
      <c r="A2616" s="54" t="s">
        <v>318</v>
      </c>
      <c r="B2616" s="54" t="s">
        <v>428</v>
      </c>
      <c r="C2616" s="54" t="s">
        <v>263</v>
      </c>
      <c r="D2616" s="54" t="s">
        <v>429</v>
      </c>
      <c r="E2616" s="54" t="s">
        <v>11585</v>
      </c>
      <c r="F2616" s="71">
        <v>44493</v>
      </c>
      <c r="G2616" s="72">
        <v>3015</v>
      </c>
      <c r="H2616" s="72">
        <v>254918.25</v>
      </c>
      <c r="I2616" s="54" t="s">
        <v>265</v>
      </c>
      <c r="J2616" s="54" t="s">
        <v>8890</v>
      </c>
      <c r="K2616" s="54" t="s">
        <v>11586</v>
      </c>
      <c r="L2616" s="54" t="s">
        <v>11587</v>
      </c>
      <c r="M2616" s="54" t="s">
        <v>11585</v>
      </c>
      <c r="N2616" s="54" t="s">
        <v>256</v>
      </c>
      <c r="O2616" s="54" t="s">
        <v>256</v>
      </c>
      <c r="P2616" s="54" t="s">
        <v>8893</v>
      </c>
      <c r="Q2616" s="54" t="s">
        <v>256</v>
      </c>
      <c r="R2616" s="54" t="s">
        <v>431</v>
      </c>
      <c r="S2616" s="71"/>
      <c r="T2616" s="54" t="s">
        <v>256</v>
      </c>
      <c r="U2616" s="71">
        <v>44493</v>
      </c>
      <c r="V2616" s="54" t="s">
        <v>256</v>
      </c>
      <c r="W2616" t="str">
        <f t="shared" si="40"/>
        <v>Oct-21</v>
      </c>
    </row>
    <row r="2617" spans="1:23" x14ac:dyDescent="0.25">
      <c r="A2617" s="54" t="s">
        <v>317</v>
      </c>
      <c r="B2617" s="54" t="s">
        <v>428</v>
      </c>
      <c r="C2617" s="54" t="s">
        <v>263</v>
      </c>
      <c r="D2617" s="54" t="s">
        <v>429</v>
      </c>
      <c r="E2617" s="54" t="s">
        <v>11588</v>
      </c>
      <c r="F2617" s="71">
        <v>44475</v>
      </c>
      <c r="G2617" s="72">
        <v>2700.36</v>
      </c>
      <c r="H2617" s="72">
        <v>228315.44</v>
      </c>
      <c r="I2617" s="54" t="s">
        <v>265</v>
      </c>
      <c r="J2617" s="54" t="s">
        <v>507</v>
      </c>
      <c r="K2617" s="54" t="s">
        <v>527</v>
      </c>
      <c r="L2617" s="54" t="s">
        <v>11589</v>
      </c>
      <c r="M2617" s="54" t="s">
        <v>11588</v>
      </c>
      <c r="N2617" s="54" t="s">
        <v>256</v>
      </c>
      <c r="O2617" s="54" t="s">
        <v>256</v>
      </c>
      <c r="P2617" s="54" t="s">
        <v>508</v>
      </c>
      <c r="Q2617" s="54" t="s">
        <v>256</v>
      </c>
      <c r="R2617" s="54" t="s">
        <v>431</v>
      </c>
      <c r="S2617" s="71"/>
      <c r="T2617" s="54" t="s">
        <v>256</v>
      </c>
      <c r="U2617" s="71">
        <v>44475</v>
      </c>
      <c r="V2617" s="54" t="s">
        <v>256</v>
      </c>
      <c r="W2617" t="str">
        <f t="shared" si="40"/>
        <v>Oct-21</v>
      </c>
    </row>
    <row r="2618" spans="1:23" x14ac:dyDescent="0.25">
      <c r="A2618" s="54" t="s">
        <v>317</v>
      </c>
      <c r="B2618" s="54" t="s">
        <v>428</v>
      </c>
      <c r="C2618" s="54" t="s">
        <v>263</v>
      </c>
      <c r="D2618" s="54" t="s">
        <v>429</v>
      </c>
      <c r="E2618" s="54" t="s">
        <v>11590</v>
      </c>
      <c r="F2618" s="71">
        <v>44479</v>
      </c>
      <c r="G2618" s="72">
        <v>5350.7</v>
      </c>
      <c r="H2618" s="72">
        <v>452401.69</v>
      </c>
      <c r="I2618" s="54" t="s">
        <v>265</v>
      </c>
      <c r="J2618" s="54" t="s">
        <v>507</v>
      </c>
      <c r="K2618" s="54" t="s">
        <v>11591</v>
      </c>
      <c r="L2618" s="54" t="s">
        <v>11592</v>
      </c>
      <c r="M2618" s="54" t="s">
        <v>11590</v>
      </c>
      <c r="N2618" s="54" t="s">
        <v>256</v>
      </c>
      <c r="O2618" s="54" t="s">
        <v>256</v>
      </c>
      <c r="P2618" s="54" t="s">
        <v>508</v>
      </c>
      <c r="Q2618" s="54" t="s">
        <v>256</v>
      </c>
      <c r="R2618" s="54" t="s">
        <v>431</v>
      </c>
      <c r="S2618" s="71"/>
      <c r="T2618" s="54" t="s">
        <v>256</v>
      </c>
      <c r="U2618" s="71">
        <v>44479</v>
      </c>
      <c r="V2618" s="54" t="s">
        <v>256</v>
      </c>
      <c r="W2618" t="str">
        <f t="shared" si="40"/>
        <v>Oct-21</v>
      </c>
    </row>
    <row r="2619" spans="1:23" x14ac:dyDescent="0.25">
      <c r="A2619" s="54" t="s">
        <v>317</v>
      </c>
      <c r="B2619" s="54" t="s">
        <v>428</v>
      </c>
      <c r="C2619" s="54" t="s">
        <v>263</v>
      </c>
      <c r="D2619" s="54" t="s">
        <v>429</v>
      </c>
      <c r="E2619" s="54" t="s">
        <v>11593</v>
      </c>
      <c r="F2619" s="71">
        <v>44486</v>
      </c>
      <c r="G2619" s="72">
        <v>480</v>
      </c>
      <c r="H2619" s="72">
        <v>40584</v>
      </c>
      <c r="I2619" s="54" t="s">
        <v>265</v>
      </c>
      <c r="J2619" s="54" t="s">
        <v>507</v>
      </c>
      <c r="K2619" s="54" t="s">
        <v>532</v>
      </c>
      <c r="L2619" s="54" t="s">
        <v>11594</v>
      </c>
      <c r="M2619" s="54" t="s">
        <v>11593</v>
      </c>
      <c r="N2619" s="54" t="s">
        <v>256</v>
      </c>
      <c r="O2619" s="54" t="s">
        <v>256</v>
      </c>
      <c r="P2619" s="54" t="s">
        <v>508</v>
      </c>
      <c r="Q2619" s="54" t="s">
        <v>256</v>
      </c>
      <c r="R2619" s="54" t="s">
        <v>431</v>
      </c>
      <c r="S2619" s="71"/>
      <c r="T2619" s="54" t="s">
        <v>256</v>
      </c>
      <c r="U2619" s="71">
        <v>44486</v>
      </c>
      <c r="V2619" s="54" t="s">
        <v>256</v>
      </c>
      <c r="W2619" t="str">
        <f t="shared" si="40"/>
        <v>Oct-21</v>
      </c>
    </row>
    <row r="2620" spans="1:23" x14ac:dyDescent="0.25">
      <c r="A2620" s="54" t="s">
        <v>317</v>
      </c>
      <c r="B2620" s="54" t="s">
        <v>428</v>
      </c>
      <c r="C2620" s="54" t="s">
        <v>263</v>
      </c>
      <c r="D2620" s="54" t="s">
        <v>429</v>
      </c>
      <c r="E2620" s="54" t="s">
        <v>11595</v>
      </c>
      <c r="F2620" s="71">
        <v>44486</v>
      </c>
      <c r="G2620" s="72">
        <v>9283.2000000000007</v>
      </c>
      <c r="H2620" s="72">
        <v>784894.56</v>
      </c>
      <c r="I2620" s="54" t="s">
        <v>265</v>
      </c>
      <c r="J2620" s="54" t="s">
        <v>507</v>
      </c>
      <c r="K2620" s="54" t="s">
        <v>8779</v>
      </c>
      <c r="L2620" s="54" t="s">
        <v>11596</v>
      </c>
      <c r="M2620" s="54" t="s">
        <v>11595</v>
      </c>
      <c r="N2620" s="54" t="s">
        <v>256</v>
      </c>
      <c r="O2620" s="54" t="s">
        <v>256</v>
      </c>
      <c r="P2620" s="54" t="s">
        <v>508</v>
      </c>
      <c r="Q2620" s="54" t="s">
        <v>256</v>
      </c>
      <c r="R2620" s="54" t="s">
        <v>431</v>
      </c>
      <c r="S2620" s="71"/>
      <c r="T2620" s="54" t="s">
        <v>256</v>
      </c>
      <c r="U2620" s="71">
        <v>44486</v>
      </c>
      <c r="V2620" s="54" t="s">
        <v>256</v>
      </c>
      <c r="W2620" t="str">
        <f t="shared" si="40"/>
        <v>Oct-21</v>
      </c>
    </row>
    <row r="2621" spans="1:23" x14ac:dyDescent="0.25">
      <c r="A2621" s="54" t="s">
        <v>317</v>
      </c>
      <c r="B2621" s="54" t="s">
        <v>428</v>
      </c>
      <c r="C2621" s="54" t="s">
        <v>263</v>
      </c>
      <c r="D2621" s="54" t="s">
        <v>429</v>
      </c>
      <c r="E2621" s="54" t="s">
        <v>11597</v>
      </c>
      <c r="F2621" s="71">
        <v>44486</v>
      </c>
      <c r="G2621" s="72">
        <v>2184</v>
      </c>
      <c r="H2621" s="72">
        <v>184657.2</v>
      </c>
      <c r="I2621" s="54" t="s">
        <v>265</v>
      </c>
      <c r="J2621" s="54" t="s">
        <v>507</v>
      </c>
      <c r="K2621" s="54" t="s">
        <v>541</v>
      </c>
      <c r="L2621" s="54" t="s">
        <v>11598</v>
      </c>
      <c r="M2621" s="54" t="s">
        <v>11597</v>
      </c>
      <c r="N2621" s="54" t="s">
        <v>256</v>
      </c>
      <c r="O2621" s="54" t="s">
        <v>256</v>
      </c>
      <c r="P2621" s="54" t="s">
        <v>508</v>
      </c>
      <c r="Q2621" s="54" t="s">
        <v>256</v>
      </c>
      <c r="R2621" s="54" t="s">
        <v>431</v>
      </c>
      <c r="S2621" s="71"/>
      <c r="T2621" s="54" t="s">
        <v>256</v>
      </c>
      <c r="U2621" s="71">
        <v>44486</v>
      </c>
      <c r="V2621" s="54" t="s">
        <v>256</v>
      </c>
      <c r="W2621" t="str">
        <f t="shared" si="40"/>
        <v>Oct-21</v>
      </c>
    </row>
    <row r="2622" spans="1:23" x14ac:dyDescent="0.25">
      <c r="A2622" s="54" t="s">
        <v>317</v>
      </c>
      <c r="B2622" s="54" t="s">
        <v>428</v>
      </c>
      <c r="C2622" s="54" t="s">
        <v>263</v>
      </c>
      <c r="D2622" s="54" t="s">
        <v>429</v>
      </c>
      <c r="E2622" s="54" t="s">
        <v>11599</v>
      </c>
      <c r="F2622" s="71">
        <v>44486</v>
      </c>
      <c r="G2622" s="72">
        <v>974.4</v>
      </c>
      <c r="H2622" s="72">
        <v>82385.52</v>
      </c>
      <c r="I2622" s="54" t="s">
        <v>265</v>
      </c>
      <c r="J2622" s="54" t="s">
        <v>507</v>
      </c>
      <c r="K2622" s="54" t="s">
        <v>542</v>
      </c>
      <c r="L2622" s="54" t="s">
        <v>11600</v>
      </c>
      <c r="M2622" s="54" t="s">
        <v>11599</v>
      </c>
      <c r="N2622" s="54" t="s">
        <v>256</v>
      </c>
      <c r="O2622" s="54" t="s">
        <v>256</v>
      </c>
      <c r="P2622" s="54" t="s">
        <v>508</v>
      </c>
      <c r="Q2622" s="54" t="s">
        <v>256</v>
      </c>
      <c r="R2622" s="54" t="s">
        <v>431</v>
      </c>
      <c r="S2622" s="71"/>
      <c r="T2622" s="54" t="s">
        <v>256</v>
      </c>
      <c r="U2622" s="71">
        <v>44486</v>
      </c>
      <c r="V2622" s="54" t="s">
        <v>256</v>
      </c>
      <c r="W2622" t="str">
        <f t="shared" si="40"/>
        <v>Oct-21</v>
      </c>
    </row>
    <row r="2623" spans="1:23" x14ac:dyDescent="0.25">
      <c r="A2623" s="54" t="s">
        <v>317</v>
      </c>
      <c r="B2623" s="54" t="s">
        <v>428</v>
      </c>
      <c r="C2623" s="54" t="s">
        <v>263</v>
      </c>
      <c r="D2623" s="54" t="s">
        <v>429</v>
      </c>
      <c r="E2623" s="54" t="s">
        <v>11601</v>
      </c>
      <c r="F2623" s="71">
        <v>44497</v>
      </c>
      <c r="G2623" s="72">
        <v>1920</v>
      </c>
      <c r="H2623" s="72">
        <v>162336</v>
      </c>
      <c r="I2623" s="54" t="s">
        <v>265</v>
      </c>
      <c r="J2623" s="54" t="s">
        <v>507</v>
      </c>
      <c r="K2623" s="54" t="s">
        <v>11602</v>
      </c>
      <c r="L2623" s="54" t="s">
        <v>11603</v>
      </c>
      <c r="M2623" s="54" t="s">
        <v>11601</v>
      </c>
      <c r="N2623" s="54" t="s">
        <v>256</v>
      </c>
      <c r="O2623" s="54" t="s">
        <v>256</v>
      </c>
      <c r="P2623" s="54" t="s">
        <v>508</v>
      </c>
      <c r="Q2623" s="54" t="s">
        <v>256</v>
      </c>
      <c r="R2623" s="54" t="s">
        <v>431</v>
      </c>
      <c r="S2623" s="71"/>
      <c r="T2623" s="54" t="s">
        <v>256</v>
      </c>
      <c r="U2623" s="71">
        <v>44497</v>
      </c>
      <c r="V2623" s="54" t="s">
        <v>256</v>
      </c>
      <c r="W2623" t="str">
        <f t="shared" si="40"/>
        <v>Oct-21</v>
      </c>
    </row>
    <row r="2624" spans="1:23" x14ac:dyDescent="0.25">
      <c r="A2624" s="54" t="s">
        <v>317</v>
      </c>
      <c r="B2624" s="54" t="s">
        <v>428</v>
      </c>
      <c r="C2624" s="54" t="s">
        <v>263</v>
      </c>
      <c r="D2624" s="54" t="s">
        <v>429</v>
      </c>
      <c r="E2624" s="54" t="s">
        <v>11604</v>
      </c>
      <c r="F2624" s="71">
        <v>44497</v>
      </c>
      <c r="G2624" s="72">
        <v>7896</v>
      </c>
      <c r="H2624" s="72">
        <v>667606.80000000005</v>
      </c>
      <c r="I2624" s="54" t="s">
        <v>265</v>
      </c>
      <c r="J2624" s="54" t="s">
        <v>507</v>
      </c>
      <c r="K2624" s="54" t="s">
        <v>11605</v>
      </c>
      <c r="L2624" s="54" t="s">
        <v>11606</v>
      </c>
      <c r="M2624" s="54" t="s">
        <v>11604</v>
      </c>
      <c r="N2624" s="54" t="s">
        <v>256</v>
      </c>
      <c r="O2624" s="54" t="s">
        <v>256</v>
      </c>
      <c r="P2624" s="54" t="s">
        <v>508</v>
      </c>
      <c r="Q2624" s="54" t="s">
        <v>256</v>
      </c>
      <c r="R2624" s="54" t="s">
        <v>431</v>
      </c>
      <c r="S2624" s="71"/>
      <c r="T2624" s="54" t="s">
        <v>256</v>
      </c>
      <c r="U2624" s="71">
        <v>44497</v>
      </c>
      <c r="V2624" s="54" t="s">
        <v>256</v>
      </c>
      <c r="W2624" t="str">
        <f t="shared" si="40"/>
        <v>Oct-21</v>
      </c>
    </row>
    <row r="2625" spans="1:23" x14ac:dyDescent="0.25">
      <c r="A2625" s="54" t="s">
        <v>317</v>
      </c>
      <c r="B2625" s="54" t="s">
        <v>428</v>
      </c>
      <c r="C2625" s="54" t="s">
        <v>263</v>
      </c>
      <c r="D2625" s="54" t="s">
        <v>429</v>
      </c>
      <c r="E2625" s="54" t="s">
        <v>11607</v>
      </c>
      <c r="F2625" s="71">
        <v>44496</v>
      </c>
      <c r="G2625" s="72">
        <v>1150.3499999999999</v>
      </c>
      <c r="H2625" s="72">
        <v>97262.09</v>
      </c>
      <c r="I2625" s="54" t="s">
        <v>265</v>
      </c>
      <c r="J2625" s="54" t="s">
        <v>521</v>
      </c>
      <c r="K2625" s="54" t="s">
        <v>11608</v>
      </c>
      <c r="L2625" s="54" t="s">
        <v>11609</v>
      </c>
      <c r="M2625" s="54" t="s">
        <v>11607</v>
      </c>
      <c r="N2625" s="54" t="s">
        <v>256</v>
      </c>
      <c r="O2625" s="54" t="s">
        <v>256</v>
      </c>
      <c r="P2625" s="54" t="s">
        <v>522</v>
      </c>
      <c r="Q2625" s="54" t="s">
        <v>256</v>
      </c>
      <c r="R2625" s="54" t="s">
        <v>431</v>
      </c>
      <c r="S2625" s="71"/>
      <c r="T2625" s="54" t="s">
        <v>256</v>
      </c>
      <c r="U2625" s="71">
        <v>44496</v>
      </c>
      <c r="V2625" s="54" t="s">
        <v>256</v>
      </c>
      <c r="W2625" t="str">
        <f t="shared" si="40"/>
        <v>Oct-21</v>
      </c>
    </row>
    <row r="2626" spans="1:23" x14ac:dyDescent="0.25">
      <c r="A2626" s="54" t="s">
        <v>317</v>
      </c>
      <c r="B2626" s="54" t="s">
        <v>428</v>
      </c>
      <c r="C2626" s="54" t="s">
        <v>263</v>
      </c>
      <c r="D2626" s="54" t="s">
        <v>429</v>
      </c>
      <c r="E2626" s="54" t="s">
        <v>11610</v>
      </c>
      <c r="F2626" s="71">
        <v>44481</v>
      </c>
      <c r="G2626" s="72">
        <v>196</v>
      </c>
      <c r="H2626" s="72">
        <v>16571.8</v>
      </c>
      <c r="I2626" s="54" t="s">
        <v>265</v>
      </c>
      <c r="J2626" s="54" t="s">
        <v>521</v>
      </c>
      <c r="K2626" s="54" t="s">
        <v>11611</v>
      </c>
      <c r="L2626" s="54" t="s">
        <v>11612</v>
      </c>
      <c r="M2626" s="54" t="s">
        <v>11610</v>
      </c>
      <c r="N2626" s="54" t="s">
        <v>256</v>
      </c>
      <c r="O2626" s="54" t="s">
        <v>256</v>
      </c>
      <c r="P2626" s="54" t="s">
        <v>522</v>
      </c>
      <c r="Q2626" s="54" t="s">
        <v>256</v>
      </c>
      <c r="R2626" s="54" t="s">
        <v>431</v>
      </c>
      <c r="S2626" s="71"/>
      <c r="T2626" s="54" t="s">
        <v>256</v>
      </c>
      <c r="U2626" s="71">
        <v>44481</v>
      </c>
      <c r="V2626" s="54" t="s">
        <v>256</v>
      </c>
      <c r="W2626" t="str">
        <f t="shared" si="40"/>
        <v>Oct-21</v>
      </c>
    </row>
    <row r="2627" spans="1:23" x14ac:dyDescent="0.25">
      <c r="A2627" s="54" t="s">
        <v>317</v>
      </c>
      <c r="B2627" s="54" t="s">
        <v>428</v>
      </c>
      <c r="C2627" s="54" t="s">
        <v>263</v>
      </c>
      <c r="D2627" s="54" t="s">
        <v>429</v>
      </c>
      <c r="E2627" s="54" t="s">
        <v>11613</v>
      </c>
      <c r="F2627" s="71">
        <v>44490</v>
      </c>
      <c r="G2627" s="72">
        <v>330</v>
      </c>
      <c r="H2627" s="72">
        <v>27901.5</v>
      </c>
      <c r="I2627" s="54" t="s">
        <v>265</v>
      </c>
      <c r="J2627" s="54" t="s">
        <v>521</v>
      </c>
      <c r="K2627" s="54" t="s">
        <v>11614</v>
      </c>
      <c r="L2627" s="54" t="s">
        <v>11615</v>
      </c>
      <c r="M2627" s="54" t="s">
        <v>11613</v>
      </c>
      <c r="N2627" s="54" t="s">
        <v>256</v>
      </c>
      <c r="O2627" s="54" t="s">
        <v>256</v>
      </c>
      <c r="P2627" s="54" t="s">
        <v>522</v>
      </c>
      <c r="Q2627" s="54" t="s">
        <v>256</v>
      </c>
      <c r="R2627" s="54" t="s">
        <v>431</v>
      </c>
      <c r="S2627" s="71"/>
      <c r="T2627" s="54" t="s">
        <v>256</v>
      </c>
      <c r="U2627" s="71">
        <v>44490</v>
      </c>
      <c r="V2627" s="54" t="s">
        <v>256</v>
      </c>
      <c r="W2627" t="str">
        <f t="shared" si="40"/>
        <v>Oct-21</v>
      </c>
    </row>
    <row r="2628" spans="1:23" x14ac:dyDescent="0.25">
      <c r="A2628" s="54" t="s">
        <v>317</v>
      </c>
      <c r="B2628" s="54" t="s">
        <v>428</v>
      </c>
      <c r="C2628" s="54" t="s">
        <v>263</v>
      </c>
      <c r="D2628" s="54" t="s">
        <v>429</v>
      </c>
      <c r="E2628" s="54" t="s">
        <v>11616</v>
      </c>
      <c r="F2628" s="71">
        <v>44489</v>
      </c>
      <c r="G2628" s="72">
        <v>1955.9</v>
      </c>
      <c r="H2628" s="72">
        <v>165371.35</v>
      </c>
      <c r="I2628" s="54" t="s">
        <v>265</v>
      </c>
      <c r="J2628" s="54" t="s">
        <v>521</v>
      </c>
      <c r="K2628" s="54" t="s">
        <v>11617</v>
      </c>
      <c r="L2628" s="54" t="s">
        <v>11618</v>
      </c>
      <c r="M2628" s="54" t="s">
        <v>11616</v>
      </c>
      <c r="N2628" s="54" t="s">
        <v>256</v>
      </c>
      <c r="O2628" s="54" t="s">
        <v>256</v>
      </c>
      <c r="P2628" s="54" t="s">
        <v>522</v>
      </c>
      <c r="Q2628" s="54" t="s">
        <v>256</v>
      </c>
      <c r="R2628" s="54" t="s">
        <v>431</v>
      </c>
      <c r="S2628" s="71"/>
      <c r="T2628" s="54" t="s">
        <v>256</v>
      </c>
      <c r="U2628" s="71">
        <v>44489</v>
      </c>
      <c r="V2628" s="54" t="s">
        <v>256</v>
      </c>
      <c r="W2628" t="str">
        <f t="shared" ref="W2628:W2691" si="41">TEXT(F2628,"MMM-YY")</f>
        <v>Oct-21</v>
      </c>
    </row>
    <row r="2629" spans="1:23" x14ac:dyDescent="0.25">
      <c r="A2629" s="54" t="s">
        <v>317</v>
      </c>
      <c r="B2629" s="54" t="s">
        <v>428</v>
      </c>
      <c r="C2629" s="54" t="s">
        <v>263</v>
      </c>
      <c r="D2629" s="54" t="s">
        <v>429</v>
      </c>
      <c r="E2629" s="54" t="s">
        <v>11619</v>
      </c>
      <c r="F2629" s="71">
        <v>44490</v>
      </c>
      <c r="G2629" s="72">
        <v>45</v>
      </c>
      <c r="H2629" s="72">
        <v>3804.75</v>
      </c>
      <c r="I2629" s="54" t="s">
        <v>265</v>
      </c>
      <c r="J2629" s="54" t="s">
        <v>521</v>
      </c>
      <c r="K2629" s="54" t="s">
        <v>11620</v>
      </c>
      <c r="L2629" s="54" t="s">
        <v>11621</v>
      </c>
      <c r="M2629" s="54" t="s">
        <v>11619</v>
      </c>
      <c r="N2629" s="54" t="s">
        <v>256</v>
      </c>
      <c r="O2629" s="54" t="s">
        <v>256</v>
      </c>
      <c r="P2629" s="54" t="s">
        <v>522</v>
      </c>
      <c r="Q2629" s="54" t="s">
        <v>256</v>
      </c>
      <c r="R2629" s="54" t="s">
        <v>431</v>
      </c>
      <c r="S2629" s="71"/>
      <c r="T2629" s="54" t="s">
        <v>256</v>
      </c>
      <c r="U2629" s="71">
        <v>44490</v>
      </c>
      <c r="V2629" s="54" t="s">
        <v>256</v>
      </c>
      <c r="W2629" t="str">
        <f t="shared" si="41"/>
        <v>Oct-21</v>
      </c>
    </row>
    <row r="2630" spans="1:23" x14ac:dyDescent="0.25">
      <c r="A2630" s="54" t="s">
        <v>317</v>
      </c>
      <c r="B2630" s="54" t="s">
        <v>428</v>
      </c>
      <c r="C2630" s="54" t="s">
        <v>263</v>
      </c>
      <c r="D2630" s="54" t="s">
        <v>429</v>
      </c>
      <c r="E2630" s="54" t="s">
        <v>11622</v>
      </c>
      <c r="F2630" s="71">
        <v>44475</v>
      </c>
      <c r="G2630" s="72">
        <v>259</v>
      </c>
      <c r="H2630" s="72">
        <v>21898.45</v>
      </c>
      <c r="I2630" s="54" t="s">
        <v>265</v>
      </c>
      <c r="J2630" s="54" t="s">
        <v>521</v>
      </c>
      <c r="K2630" s="54" t="s">
        <v>11623</v>
      </c>
      <c r="L2630" s="54" t="s">
        <v>11624</v>
      </c>
      <c r="M2630" s="54" t="s">
        <v>11622</v>
      </c>
      <c r="N2630" s="54" t="s">
        <v>256</v>
      </c>
      <c r="O2630" s="54" t="s">
        <v>256</v>
      </c>
      <c r="P2630" s="54" t="s">
        <v>522</v>
      </c>
      <c r="Q2630" s="54" t="s">
        <v>256</v>
      </c>
      <c r="R2630" s="54" t="s">
        <v>431</v>
      </c>
      <c r="S2630" s="71"/>
      <c r="T2630" s="54" t="s">
        <v>256</v>
      </c>
      <c r="U2630" s="71">
        <v>44475</v>
      </c>
      <c r="V2630" s="54" t="s">
        <v>256</v>
      </c>
      <c r="W2630" t="str">
        <f t="shared" si="41"/>
        <v>Oct-21</v>
      </c>
    </row>
    <row r="2631" spans="1:23" x14ac:dyDescent="0.25">
      <c r="A2631" s="54" t="s">
        <v>317</v>
      </c>
      <c r="B2631" s="54" t="s">
        <v>428</v>
      </c>
      <c r="C2631" s="54" t="s">
        <v>263</v>
      </c>
      <c r="D2631" s="54" t="s">
        <v>429</v>
      </c>
      <c r="E2631" s="54" t="s">
        <v>11625</v>
      </c>
      <c r="F2631" s="71">
        <v>44475</v>
      </c>
      <c r="G2631" s="72">
        <v>707</v>
      </c>
      <c r="H2631" s="72">
        <v>59776.85</v>
      </c>
      <c r="I2631" s="54" t="s">
        <v>265</v>
      </c>
      <c r="J2631" s="54" t="s">
        <v>521</v>
      </c>
      <c r="K2631" s="54" t="s">
        <v>11626</v>
      </c>
      <c r="L2631" s="54" t="s">
        <v>11627</v>
      </c>
      <c r="M2631" s="54" t="s">
        <v>11625</v>
      </c>
      <c r="N2631" s="54" t="s">
        <v>256</v>
      </c>
      <c r="O2631" s="54" t="s">
        <v>256</v>
      </c>
      <c r="P2631" s="54" t="s">
        <v>522</v>
      </c>
      <c r="Q2631" s="54" t="s">
        <v>256</v>
      </c>
      <c r="R2631" s="54" t="s">
        <v>431</v>
      </c>
      <c r="S2631" s="71"/>
      <c r="T2631" s="54" t="s">
        <v>256</v>
      </c>
      <c r="U2631" s="71">
        <v>44475</v>
      </c>
      <c r="V2631" s="54" t="s">
        <v>256</v>
      </c>
      <c r="W2631" t="str">
        <f t="shared" si="41"/>
        <v>Oct-21</v>
      </c>
    </row>
    <row r="2632" spans="1:23" x14ac:dyDescent="0.25">
      <c r="A2632" s="54" t="s">
        <v>317</v>
      </c>
      <c r="B2632" s="54" t="s">
        <v>428</v>
      </c>
      <c r="C2632" s="54" t="s">
        <v>263</v>
      </c>
      <c r="D2632" s="54" t="s">
        <v>429</v>
      </c>
      <c r="E2632" s="54" t="s">
        <v>11628</v>
      </c>
      <c r="F2632" s="71">
        <v>44476</v>
      </c>
      <c r="G2632" s="72">
        <v>369.6</v>
      </c>
      <c r="H2632" s="72">
        <v>31249.68</v>
      </c>
      <c r="I2632" s="54" t="s">
        <v>265</v>
      </c>
      <c r="J2632" s="54" t="s">
        <v>521</v>
      </c>
      <c r="K2632" s="54" t="s">
        <v>11629</v>
      </c>
      <c r="L2632" s="54" t="s">
        <v>11630</v>
      </c>
      <c r="M2632" s="54" t="s">
        <v>11628</v>
      </c>
      <c r="N2632" s="54" t="s">
        <v>256</v>
      </c>
      <c r="O2632" s="54" t="s">
        <v>256</v>
      </c>
      <c r="P2632" s="54" t="s">
        <v>522</v>
      </c>
      <c r="Q2632" s="54" t="s">
        <v>256</v>
      </c>
      <c r="R2632" s="54" t="s">
        <v>431</v>
      </c>
      <c r="S2632" s="71"/>
      <c r="T2632" s="54" t="s">
        <v>256</v>
      </c>
      <c r="U2632" s="71">
        <v>44476</v>
      </c>
      <c r="V2632" s="54" t="s">
        <v>256</v>
      </c>
      <c r="W2632" t="str">
        <f t="shared" si="41"/>
        <v>Oct-21</v>
      </c>
    </row>
    <row r="2633" spans="1:23" x14ac:dyDescent="0.25">
      <c r="A2633" s="54" t="s">
        <v>317</v>
      </c>
      <c r="B2633" s="54" t="s">
        <v>428</v>
      </c>
      <c r="C2633" s="54" t="s">
        <v>263</v>
      </c>
      <c r="D2633" s="54" t="s">
        <v>429</v>
      </c>
      <c r="E2633" s="54" t="s">
        <v>11631</v>
      </c>
      <c r="F2633" s="71">
        <v>44481</v>
      </c>
      <c r="G2633" s="72">
        <v>369.6</v>
      </c>
      <c r="H2633" s="72">
        <v>31249.68</v>
      </c>
      <c r="I2633" s="54" t="s">
        <v>265</v>
      </c>
      <c r="J2633" s="54" t="s">
        <v>521</v>
      </c>
      <c r="K2633" s="54" t="s">
        <v>11632</v>
      </c>
      <c r="L2633" s="54" t="s">
        <v>11633</v>
      </c>
      <c r="M2633" s="54" t="s">
        <v>11631</v>
      </c>
      <c r="N2633" s="54" t="s">
        <v>256</v>
      </c>
      <c r="O2633" s="54" t="s">
        <v>256</v>
      </c>
      <c r="P2633" s="54" t="s">
        <v>522</v>
      </c>
      <c r="Q2633" s="54" t="s">
        <v>256</v>
      </c>
      <c r="R2633" s="54" t="s">
        <v>431</v>
      </c>
      <c r="S2633" s="71"/>
      <c r="T2633" s="54" t="s">
        <v>256</v>
      </c>
      <c r="U2633" s="71">
        <v>44481</v>
      </c>
      <c r="V2633" s="54" t="s">
        <v>256</v>
      </c>
      <c r="W2633" t="str">
        <f t="shared" si="41"/>
        <v>Oct-21</v>
      </c>
    </row>
    <row r="2634" spans="1:23" x14ac:dyDescent="0.25">
      <c r="A2634" s="54" t="s">
        <v>317</v>
      </c>
      <c r="B2634" s="54" t="s">
        <v>428</v>
      </c>
      <c r="C2634" s="54" t="s">
        <v>263</v>
      </c>
      <c r="D2634" s="54" t="s">
        <v>429</v>
      </c>
      <c r="E2634" s="54" t="s">
        <v>11634</v>
      </c>
      <c r="F2634" s="71">
        <v>44487</v>
      </c>
      <c r="G2634" s="72">
        <v>180</v>
      </c>
      <c r="H2634" s="72">
        <v>15219</v>
      </c>
      <c r="I2634" s="54" t="s">
        <v>265</v>
      </c>
      <c r="J2634" s="54" t="s">
        <v>521</v>
      </c>
      <c r="K2634" s="54" t="s">
        <v>11635</v>
      </c>
      <c r="L2634" s="54" t="s">
        <v>11636</v>
      </c>
      <c r="M2634" s="54" t="s">
        <v>11634</v>
      </c>
      <c r="N2634" s="54" t="s">
        <v>256</v>
      </c>
      <c r="O2634" s="54" t="s">
        <v>256</v>
      </c>
      <c r="P2634" s="54" t="s">
        <v>522</v>
      </c>
      <c r="Q2634" s="54" t="s">
        <v>256</v>
      </c>
      <c r="R2634" s="54" t="s">
        <v>431</v>
      </c>
      <c r="S2634" s="71"/>
      <c r="T2634" s="54" t="s">
        <v>256</v>
      </c>
      <c r="U2634" s="71">
        <v>44487</v>
      </c>
      <c r="V2634" s="54" t="s">
        <v>256</v>
      </c>
      <c r="W2634" t="str">
        <f t="shared" si="41"/>
        <v>Oct-21</v>
      </c>
    </row>
    <row r="2635" spans="1:23" x14ac:dyDescent="0.25">
      <c r="A2635" s="54" t="s">
        <v>317</v>
      </c>
      <c r="B2635" s="54" t="s">
        <v>428</v>
      </c>
      <c r="C2635" s="54" t="s">
        <v>263</v>
      </c>
      <c r="D2635" s="54" t="s">
        <v>429</v>
      </c>
      <c r="E2635" s="54" t="s">
        <v>11637</v>
      </c>
      <c r="F2635" s="71">
        <v>44481</v>
      </c>
      <c r="G2635" s="72">
        <v>301.60000000000002</v>
      </c>
      <c r="H2635" s="72">
        <v>25500.28</v>
      </c>
      <c r="I2635" s="54" t="s">
        <v>265</v>
      </c>
      <c r="J2635" s="54" t="s">
        <v>521</v>
      </c>
      <c r="K2635" s="54" t="s">
        <v>11638</v>
      </c>
      <c r="L2635" s="54" t="s">
        <v>11639</v>
      </c>
      <c r="M2635" s="54" t="s">
        <v>11637</v>
      </c>
      <c r="N2635" s="54" t="s">
        <v>256</v>
      </c>
      <c r="O2635" s="54" t="s">
        <v>256</v>
      </c>
      <c r="P2635" s="54" t="s">
        <v>522</v>
      </c>
      <c r="Q2635" s="54" t="s">
        <v>256</v>
      </c>
      <c r="R2635" s="54" t="s">
        <v>431</v>
      </c>
      <c r="S2635" s="71"/>
      <c r="T2635" s="54" t="s">
        <v>256</v>
      </c>
      <c r="U2635" s="71">
        <v>44481</v>
      </c>
      <c r="V2635" s="54" t="s">
        <v>256</v>
      </c>
      <c r="W2635" t="str">
        <f t="shared" si="41"/>
        <v>Oct-21</v>
      </c>
    </row>
    <row r="2636" spans="1:23" x14ac:dyDescent="0.25">
      <c r="A2636" s="54" t="s">
        <v>317</v>
      </c>
      <c r="B2636" s="54" t="s">
        <v>428</v>
      </c>
      <c r="C2636" s="54" t="s">
        <v>263</v>
      </c>
      <c r="D2636" s="54" t="s">
        <v>429</v>
      </c>
      <c r="E2636" s="54" t="s">
        <v>11640</v>
      </c>
      <c r="F2636" s="71">
        <v>44481</v>
      </c>
      <c r="G2636" s="72">
        <v>6054.5</v>
      </c>
      <c r="H2636" s="72">
        <v>511907.98</v>
      </c>
      <c r="I2636" s="54" t="s">
        <v>265</v>
      </c>
      <c r="J2636" s="54" t="s">
        <v>521</v>
      </c>
      <c r="K2636" s="54" t="s">
        <v>11641</v>
      </c>
      <c r="L2636" s="54" t="s">
        <v>11642</v>
      </c>
      <c r="M2636" s="54" t="s">
        <v>11640</v>
      </c>
      <c r="N2636" s="54" t="s">
        <v>256</v>
      </c>
      <c r="O2636" s="54" t="s">
        <v>256</v>
      </c>
      <c r="P2636" s="54" t="s">
        <v>522</v>
      </c>
      <c r="Q2636" s="54" t="s">
        <v>256</v>
      </c>
      <c r="R2636" s="54" t="s">
        <v>431</v>
      </c>
      <c r="S2636" s="71"/>
      <c r="T2636" s="54" t="s">
        <v>256</v>
      </c>
      <c r="U2636" s="71">
        <v>44481</v>
      </c>
      <c r="V2636" s="54" t="s">
        <v>256</v>
      </c>
      <c r="W2636" t="str">
        <f t="shared" si="41"/>
        <v>Oct-21</v>
      </c>
    </row>
    <row r="2637" spans="1:23" x14ac:dyDescent="0.25">
      <c r="A2637" s="54" t="s">
        <v>317</v>
      </c>
      <c r="B2637" s="54" t="s">
        <v>428</v>
      </c>
      <c r="C2637" s="54" t="s">
        <v>263</v>
      </c>
      <c r="D2637" s="54" t="s">
        <v>429</v>
      </c>
      <c r="E2637" s="54" t="s">
        <v>11643</v>
      </c>
      <c r="F2637" s="71">
        <v>44481</v>
      </c>
      <c r="G2637" s="72">
        <v>1183.2</v>
      </c>
      <c r="H2637" s="72">
        <v>100039.56</v>
      </c>
      <c r="I2637" s="54" t="s">
        <v>265</v>
      </c>
      <c r="J2637" s="54" t="s">
        <v>521</v>
      </c>
      <c r="K2637" s="54" t="s">
        <v>11644</v>
      </c>
      <c r="L2637" s="54" t="s">
        <v>11645</v>
      </c>
      <c r="M2637" s="54" t="s">
        <v>11643</v>
      </c>
      <c r="N2637" s="54" t="s">
        <v>256</v>
      </c>
      <c r="O2637" s="54" t="s">
        <v>256</v>
      </c>
      <c r="P2637" s="54" t="s">
        <v>522</v>
      </c>
      <c r="Q2637" s="54" t="s">
        <v>256</v>
      </c>
      <c r="R2637" s="54" t="s">
        <v>431</v>
      </c>
      <c r="S2637" s="71"/>
      <c r="T2637" s="54" t="s">
        <v>256</v>
      </c>
      <c r="U2637" s="71">
        <v>44481</v>
      </c>
      <c r="V2637" s="54" t="s">
        <v>256</v>
      </c>
      <c r="W2637" t="str">
        <f t="shared" si="41"/>
        <v>Oct-21</v>
      </c>
    </row>
    <row r="2638" spans="1:23" x14ac:dyDescent="0.25">
      <c r="A2638" s="54" t="s">
        <v>317</v>
      </c>
      <c r="B2638" s="54" t="s">
        <v>428</v>
      </c>
      <c r="C2638" s="54" t="s">
        <v>263</v>
      </c>
      <c r="D2638" s="54" t="s">
        <v>429</v>
      </c>
      <c r="E2638" s="54" t="s">
        <v>11646</v>
      </c>
      <c r="F2638" s="71">
        <v>44487</v>
      </c>
      <c r="G2638" s="72">
        <v>243</v>
      </c>
      <c r="H2638" s="72">
        <v>20545.650000000001</v>
      </c>
      <c r="I2638" s="54" t="s">
        <v>265</v>
      </c>
      <c r="J2638" s="54" t="s">
        <v>521</v>
      </c>
      <c r="K2638" s="54" t="s">
        <v>11647</v>
      </c>
      <c r="L2638" s="54" t="s">
        <v>11648</v>
      </c>
      <c r="M2638" s="54" t="s">
        <v>11646</v>
      </c>
      <c r="N2638" s="54" t="s">
        <v>256</v>
      </c>
      <c r="O2638" s="54" t="s">
        <v>256</v>
      </c>
      <c r="P2638" s="54" t="s">
        <v>522</v>
      </c>
      <c r="Q2638" s="54" t="s">
        <v>256</v>
      </c>
      <c r="R2638" s="54" t="s">
        <v>431</v>
      </c>
      <c r="S2638" s="71"/>
      <c r="T2638" s="54" t="s">
        <v>256</v>
      </c>
      <c r="U2638" s="71">
        <v>44487</v>
      </c>
      <c r="V2638" s="54" t="s">
        <v>256</v>
      </c>
      <c r="W2638" t="str">
        <f t="shared" si="41"/>
        <v>Oct-21</v>
      </c>
    </row>
    <row r="2639" spans="1:23" x14ac:dyDescent="0.25">
      <c r="A2639" s="54" t="s">
        <v>317</v>
      </c>
      <c r="B2639" s="54" t="s">
        <v>428</v>
      </c>
      <c r="C2639" s="54" t="s">
        <v>263</v>
      </c>
      <c r="D2639" s="54" t="s">
        <v>429</v>
      </c>
      <c r="E2639" s="54" t="s">
        <v>11649</v>
      </c>
      <c r="F2639" s="71">
        <v>44487</v>
      </c>
      <c r="G2639" s="72">
        <v>279.2</v>
      </c>
      <c r="H2639" s="72">
        <v>23606.36</v>
      </c>
      <c r="I2639" s="54" t="s">
        <v>265</v>
      </c>
      <c r="J2639" s="54" t="s">
        <v>521</v>
      </c>
      <c r="K2639" s="54" t="s">
        <v>11650</v>
      </c>
      <c r="L2639" s="54" t="s">
        <v>11651</v>
      </c>
      <c r="M2639" s="54" t="s">
        <v>11649</v>
      </c>
      <c r="N2639" s="54" t="s">
        <v>256</v>
      </c>
      <c r="O2639" s="54" t="s">
        <v>256</v>
      </c>
      <c r="P2639" s="54" t="s">
        <v>522</v>
      </c>
      <c r="Q2639" s="54" t="s">
        <v>256</v>
      </c>
      <c r="R2639" s="54" t="s">
        <v>431</v>
      </c>
      <c r="S2639" s="71"/>
      <c r="T2639" s="54" t="s">
        <v>256</v>
      </c>
      <c r="U2639" s="71">
        <v>44487</v>
      </c>
      <c r="V2639" s="54" t="s">
        <v>256</v>
      </c>
      <c r="W2639" t="str">
        <f t="shared" si="41"/>
        <v>Oct-21</v>
      </c>
    </row>
    <row r="2640" spans="1:23" x14ac:dyDescent="0.25">
      <c r="A2640" s="54" t="s">
        <v>317</v>
      </c>
      <c r="B2640" s="54" t="s">
        <v>428</v>
      </c>
      <c r="C2640" s="54" t="s">
        <v>263</v>
      </c>
      <c r="D2640" s="54" t="s">
        <v>429</v>
      </c>
      <c r="E2640" s="54" t="s">
        <v>11652</v>
      </c>
      <c r="F2640" s="71">
        <v>44487</v>
      </c>
      <c r="G2640" s="72">
        <v>172.8</v>
      </c>
      <c r="H2640" s="72">
        <v>14610.24</v>
      </c>
      <c r="I2640" s="54" t="s">
        <v>265</v>
      </c>
      <c r="J2640" s="54" t="s">
        <v>521</v>
      </c>
      <c r="K2640" s="54" t="s">
        <v>11653</v>
      </c>
      <c r="L2640" s="54" t="s">
        <v>11654</v>
      </c>
      <c r="M2640" s="54" t="s">
        <v>11652</v>
      </c>
      <c r="N2640" s="54" t="s">
        <v>256</v>
      </c>
      <c r="O2640" s="54" t="s">
        <v>256</v>
      </c>
      <c r="P2640" s="54" t="s">
        <v>522</v>
      </c>
      <c r="Q2640" s="54" t="s">
        <v>256</v>
      </c>
      <c r="R2640" s="54" t="s">
        <v>431</v>
      </c>
      <c r="S2640" s="71"/>
      <c r="T2640" s="54" t="s">
        <v>256</v>
      </c>
      <c r="U2640" s="71">
        <v>44487</v>
      </c>
      <c r="V2640" s="54" t="s">
        <v>256</v>
      </c>
      <c r="W2640" t="str">
        <f t="shared" si="41"/>
        <v>Oct-21</v>
      </c>
    </row>
    <row r="2641" spans="1:23" x14ac:dyDescent="0.25">
      <c r="A2641" s="54" t="s">
        <v>317</v>
      </c>
      <c r="B2641" s="54" t="s">
        <v>428</v>
      </c>
      <c r="C2641" s="54" t="s">
        <v>263</v>
      </c>
      <c r="D2641" s="54" t="s">
        <v>429</v>
      </c>
      <c r="E2641" s="54" t="s">
        <v>11655</v>
      </c>
      <c r="F2641" s="71">
        <v>44486</v>
      </c>
      <c r="G2641" s="72">
        <v>2410.3000000000002</v>
      </c>
      <c r="H2641" s="72">
        <v>203790.87</v>
      </c>
      <c r="I2641" s="54" t="s">
        <v>265</v>
      </c>
      <c r="J2641" s="54" t="s">
        <v>521</v>
      </c>
      <c r="K2641" s="54" t="s">
        <v>11656</v>
      </c>
      <c r="L2641" s="54" t="s">
        <v>11657</v>
      </c>
      <c r="M2641" s="54" t="s">
        <v>11655</v>
      </c>
      <c r="N2641" s="54" t="s">
        <v>256</v>
      </c>
      <c r="O2641" s="54" t="s">
        <v>256</v>
      </c>
      <c r="P2641" s="54" t="s">
        <v>522</v>
      </c>
      <c r="Q2641" s="54" t="s">
        <v>256</v>
      </c>
      <c r="R2641" s="54" t="s">
        <v>431</v>
      </c>
      <c r="S2641" s="71"/>
      <c r="T2641" s="54" t="s">
        <v>256</v>
      </c>
      <c r="U2641" s="71">
        <v>44486</v>
      </c>
      <c r="V2641" s="54" t="s">
        <v>256</v>
      </c>
      <c r="W2641" t="str">
        <f t="shared" si="41"/>
        <v>Oct-21</v>
      </c>
    </row>
    <row r="2642" spans="1:23" x14ac:dyDescent="0.25">
      <c r="A2642" s="54" t="s">
        <v>317</v>
      </c>
      <c r="B2642" s="54" t="s">
        <v>428</v>
      </c>
      <c r="C2642" s="54" t="s">
        <v>263</v>
      </c>
      <c r="D2642" s="54" t="s">
        <v>429</v>
      </c>
      <c r="E2642" s="54" t="s">
        <v>11658</v>
      </c>
      <c r="F2642" s="71">
        <v>44486</v>
      </c>
      <c r="G2642" s="72">
        <v>422.5</v>
      </c>
      <c r="H2642" s="72">
        <v>35722.379999999997</v>
      </c>
      <c r="I2642" s="54" t="s">
        <v>265</v>
      </c>
      <c r="J2642" s="54" t="s">
        <v>521</v>
      </c>
      <c r="K2642" s="54" t="s">
        <v>11659</v>
      </c>
      <c r="L2642" s="54" t="s">
        <v>11660</v>
      </c>
      <c r="M2642" s="54" t="s">
        <v>11658</v>
      </c>
      <c r="N2642" s="54" t="s">
        <v>256</v>
      </c>
      <c r="O2642" s="54" t="s">
        <v>256</v>
      </c>
      <c r="P2642" s="54" t="s">
        <v>522</v>
      </c>
      <c r="Q2642" s="54" t="s">
        <v>256</v>
      </c>
      <c r="R2642" s="54" t="s">
        <v>431</v>
      </c>
      <c r="S2642" s="71"/>
      <c r="T2642" s="54" t="s">
        <v>256</v>
      </c>
      <c r="U2642" s="71">
        <v>44486</v>
      </c>
      <c r="V2642" s="54" t="s">
        <v>256</v>
      </c>
      <c r="W2642" t="str">
        <f t="shared" si="41"/>
        <v>Oct-21</v>
      </c>
    </row>
    <row r="2643" spans="1:23" x14ac:dyDescent="0.25">
      <c r="A2643" s="54" t="s">
        <v>317</v>
      </c>
      <c r="B2643" s="54" t="s">
        <v>428</v>
      </c>
      <c r="C2643" s="54" t="s">
        <v>263</v>
      </c>
      <c r="D2643" s="54" t="s">
        <v>429</v>
      </c>
      <c r="E2643" s="54" t="s">
        <v>11661</v>
      </c>
      <c r="F2643" s="71">
        <v>44486</v>
      </c>
      <c r="G2643" s="72">
        <v>548.1</v>
      </c>
      <c r="H2643" s="72">
        <v>46341.86</v>
      </c>
      <c r="I2643" s="54" t="s">
        <v>265</v>
      </c>
      <c r="J2643" s="54" t="s">
        <v>521</v>
      </c>
      <c r="K2643" s="54" t="s">
        <v>11662</v>
      </c>
      <c r="L2643" s="54" t="s">
        <v>11663</v>
      </c>
      <c r="M2643" s="54" t="s">
        <v>11661</v>
      </c>
      <c r="N2643" s="54" t="s">
        <v>256</v>
      </c>
      <c r="O2643" s="54" t="s">
        <v>256</v>
      </c>
      <c r="P2643" s="54" t="s">
        <v>522</v>
      </c>
      <c r="Q2643" s="54" t="s">
        <v>256</v>
      </c>
      <c r="R2643" s="54" t="s">
        <v>431</v>
      </c>
      <c r="S2643" s="71"/>
      <c r="T2643" s="54" t="s">
        <v>256</v>
      </c>
      <c r="U2643" s="71">
        <v>44486</v>
      </c>
      <c r="V2643" s="54" t="s">
        <v>256</v>
      </c>
      <c r="W2643" t="str">
        <f t="shared" si="41"/>
        <v>Oct-21</v>
      </c>
    </row>
    <row r="2644" spans="1:23" x14ac:dyDescent="0.25">
      <c r="A2644" s="54" t="s">
        <v>317</v>
      </c>
      <c r="B2644" s="54" t="s">
        <v>428</v>
      </c>
      <c r="C2644" s="54" t="s">
        <v>263</v>
      </c>
      <c r="D2644" s="54" t="s">
        <v>429</v>
      </c>
      <c r="E2644" s="54" t="s">
        <v>11664</v>
      </c>
      <c r="F2644" s="71">
        <v>44486</v>
      </c>
      <c r="G2644" s="72">
        <v>518.4</v>
      </c>
      <c r="H2644" s="72">
        <v>43830.720000000001</v>
      </c>
      <c r="I2644" s="54" t="s">
        <v>265</v>
      </c>
      <c r="J2644" s="54" t="s">
        <v>521</v>
      </c>
      <c r="K2644" s="54" t="s">
        <v>11665</v>
      </c>
      <c r="L2644" s="54" t="s">
        <v>11666</v>
      </c>
      <c r="M2644" s="54" t="s">
        <v>11664</v>
      </c>
      <c r="N2644" s="54" t="s">
        <v>256</v>
      </c>
      <c r="O2644" s="54" t="s">
        <v>256</v>
      </c>
      <c r="P2644" s="54" t="s">
        <v>522</v>
      </c>
      <c r="Q2644" s="54" t="s">
        <v>256</v>
      </c>
      <c r="R2644" s="54" t="s">
        <v>431</v>
      </c>
      <c r="S2644" s="71"/>
      <c r="T2644" s="54" t="s">
        <v>256</v>
      </c>
      <c r="U2644" s="71">
        <v>44486</v>
      </c>
      <c r="V2644" s="54" t="s">
        <v>256</v>
      </c>
      <c r="W2644" t="str">
        <f t="shared" si="41"/>
        <v>Oct-21</v>
      </c>
    </row>
    <row r="2645" spans="1:23" x14ac:dyDescent="0.25">
      <c r="A2645" s="54" t="s">
        <v>317</v>
      </c>
      <c r="B2645" s="54" t="s">
        <v>428</v>
      </c>
      <c r="C2645" s="54" t="s">
        <v>263</v>
      </c>
      <c r="D2645" s="54" t="s">
        <v>429</v>
      </c>
      <c r="E2645" s="54" t="s">
        <v>11667</v>
      </c>
      <c r="F2645" s="71">
        <v>44488</v>
      </c>
      <c r="G2645" s="72">
        <v>204.9</v>
      </c>
      <c r="H2645" s="72">
        <v>17324.3</v>
      </c>
      <c r="I2645" s="54" t="s">
        <v>265</v>
      </c>
      <c r="J2645" s="54" t="s">
        <v>521</v>
      </c>
      <c r="K2645" s="54" t="s">
        <v>11668</v>
      </c>
      <c r="L2645" s="54" t="s">
        <v>11669</v>
      </c>
      <c r="M2645" s="54" t="s">
        <v>11667</v>
      </c>
      <c r="N2645" s="54" t="s">
        <v>256</v>
      </c>
      <c r="O2645" s="54" t="s">
        <v>256</v>
      </c>
      <c r="P2645" s="54" t="s">
        <v>522</v>
      </c>
      <c r="Q2645" s="54" t="s">
        <v>256</v>
      </c>
      <c r="R2645" s="54" t="s">
        <v>431</v>
      </c>
      <c r="S2645" s="71"/>
      <c r="T2645" s="54" t="s">
        <v>256</v>
      </c>
      <c r="U2645" s="71">
        <v>44488</v>
      </c>
      <c r="V2645" s="54" t="s">
        <v>256</v>
      </c>
      <c r="W2645" t="str">
        <f t="shared" si="41"/>
        <v>Oct-21</v>
      </c>
    </row>
    <row r="2646" spans="1:23" x14ac:dyDescent="0.25">
      <c r="A2646" s="54" t="s">
        <v>317</v>
      </c>
      <c r="B2646" s="54" t="s">
        <v>428</v>
      </c>
      <c r="C2646" s="54" t="s">
        <v>263</v>
      </c>
      <c r="D2646" s="54" t="s">
        <v>429</v>
      </c>
      <c r="E2646" s="54" t="s">
        <v>11670</v>
      </c>
      <c r="F2646" s="71">
        <v>44490</v>
      </c>
      <c r="G2646" s="72">
        <v>927.3</v>
      </c>
      <c r="H2646" s="72">
        <v>78403.22</v>
      </c>
      <c r="I2646" s="54" t="s">
        <v>265</v>
      </c>
      <c r="J2646" s="54" t="s">
        <v>521</v>
      </c>
      <c r="K2646" s="54" t="s">
        <v>11671</v>
      </c>
      <c r="L2646" s="54" t="s">
        <v>11672</v>
      </c>
      <c r="M2646" s="54" t="s">
        <v>11670</v>
      </c>
      <c r="N2646" s="54" t="s">
        <v>256</v>
      </c>
      <c r="O2646" s="54" t="s">
        <v>256</v>
      </c>
      <c r="P2646" s="54" t="s">
        <v>522</v>
      </c>
      <c r="Q2646" s="54" t="s">
        <v>256</v>
      </c>
      <c r="R2646" s="54" t="s">
        <v>431</v>
      </c>
      <c r="S2646" s="71"/>
      <c r="T2646" s="54" t="s">
        <v>256</v>
      </c>
      <c r="U2646" s="71">
        <v>44490</v>
      </c>
      <c r="V2646" s="54" t="s">
        <v>256</v>
      </c>
      <c r="W2646" t="str">
        <f t="shared" si="41"/>
        <v>Oct-21</v>
      </c>
    </row>
    <row r="2647" spans="1:23" x14ac:dyDescent="0.25">
      <c r="A2647" s="54" t="s">
        <v>317</v>
      </c>
      <c r="B2647" s="54" t="s">
        <v>428</v>
      </c>
      <c r="C2647" s="54" t="s">
        <v>263</v>
      </c>
      <c r="D2647" s="54" t="s">
        <v>429</v>
      </c>
      <c r="E2647" s="54" t="s">
        <v>11673</v>
      </c>
      <c r="F2647" s="71">
        <v>44490</v>
      </c>
      <c r="G2647" s="72">
        <v>54</v>
      </c>
      <c r="H2647" s="72">
        <v>4565.7</v>
      </c>
      <c r="I2647" s="54" t="s">
        <v>265</v>
      </c>
      <c r="J2647" s="54" t="s">
        <v>521</v>
      </c>
      <c r="K2647" s="54" t="s">
        <v>11674</v>
      </c>
      <c r="L2647" s="54" t="s">
        <v>11675</v>
      </c>
      <c r="M2647" s="54" t="s">
        <v>11673</v>
      </c>
      <c r="N2647" s="54" t="s">
        <v>256</v>
      </c>
      <c r="O2647" s="54" t="s">
        <v>256</v>
      </c>
      <c r="P2647" s="54" t="s">
        <v>522</v>
      </c>
      <c r="Q2647" s="54" t="s">
        <v>256</v>
      </c>
      <c r="R2647" s="54" t="s">
        <v>431</v>
      </c>
      <c r="S2647" s="71"/>
      <c r="T2647" s="54" t="s">
        <v>256</v>
      </c>
      <c r="U2647" s="71">
        <v>44490</v>
      </c>
      <c r="V2647" s="54" t="s">
        <v>256</v>
      </c>
      <c r="W2647" t="str">
        <f t="shared" si="41"/>
        <v>Oct-21</v>
      </c>
    </row>
    <row r="2648" spans="1:23" x14ac:dyDescent="0.25">
      <c r="A2648" s="54" t="s">
        <v>317</v>
      </c>
      <c r="B2648" s="54" t="s">
        <v>428</v>
      </c>
      <c r="C2648" s="54" t="s">
        <v>263</v>
      </c>
      <c r="D2648" s="54" t="s">
        <v>429</v>
      </c>
      <c r="E2648" s="54" t="s">
        <v>11676</v>
      </c>
      <c r="F2648" s="71">
        <v>44490</v>
      </c>
      <c r="G2648" s="72">
        <v>2154.6</v>
      </c>
      <c r="H2648" s="72">
        <v>182171.43</v>
      </c>
      <c r="I2648" s="54" t="s">
        <v>265</v>
      </c>
      <c r="J2648" s="54" t="s">
        <v>521</v>
      </c>
      <c r="K2648" s="54" t="s">
        <v>11677</v>
      </c>
      <c r="L2648" s="54" t="s">
        <v>11678</v>
      </c>
      <c r="M2648" s="54" t="s">
        <v>11676</v>
      </c>
      <c r="N2648" s="54" t="s">
        <v>256</v>
      </c>
      <c r="O2648" s="54" t="s">
        <v>256</v>
      </c>
      <c r="P2648" s="54" t="s">
        <v>522</v>
      </c>
      <c r="Q2648" s="54" t="s">
        <v>256</v>
      </c>
      <c r="R2648" s="54" t="s">
        <v>431</v>
      </c>
      <c r="S2648" s="71"/>
      <c r="T2648" s="54" t="s">
        <v>256</v>
      </c>
      <c r="U2648" s="71">
        <v>44490</v>
      </c>
      <c r="V2648" s="54" t="s">
        <v>256</v>
      </c>
      <c r="W2648" t="str">
        <f t="shared" si="41"/>
        <v>Oct-21</v>
      </c>
    </row>
    <row r="2649" spans="1:23" x14ac:dyDescent="0.25">
      <c r="A2649" s="54" t="s">
        <v>317</v>
      </c>
      <c r="B2649" s="54" t="s">
        <v>428</v>
      </c>
      <c r="C2649" s="54" t="s">
        <v>263</v>
      </c>
      <c r="D2649" s="54" t="s">
        <v>429</v>
      </c>
      <c r="E2649" s="54" t="s">
        <v>11679</v>
      </c>
      <c r="F2649" s="71">
        <v>44490</v>
      </c>
      <c r="G2649" s="72">
        <v>4396.2</v>
      </c>
      <c r="H2649" s="72">
        <v>371698.71</v>
      </c>
      <c r="I2649" s="54" t="s">
        <v>265</v>
      </c>
      <c r="J2649" s="54" t="s">
        <v>521</v>
      </c>
      <c r="K2649" s="54" t="s">
        <v>11680</v>
      </c>
      <c r="L2649" s="54" t="s">
        <v>11681</v>
      </c>
      <c r="M2649" s="54" t="s">
        <v>11679</v>
      </c>
      <c r="N2649" s="54" t="s">
        <v>256</v>
      </c>
      <c r="O2649" s="54" t="s">
        <v>256</v>
      </c>
      <c r="P2649" s="54" t="s">
        <v>522</v>
      </c>
      <c r="Q2649" s="54" t="s">
        <v>256</v>
      </c>
      <c r="R2649" s="54" t="s">
        <v>431</v>
      </c>
      <c r="S2649" s="71"/>
      <c r="T2649" s="54" t="s">
        <v>256</v>
      </c>
      <c r="U2649" s="71">
        <v>44490</v>
      </c>
      <c r="V2649" s="54" t="s">
        <v>256</v>
      </c>
      <c r="W2649" t="str">
        <f t="shared" si="41"/>
        <v>Oct-21</v>
      </c>
    </row>
    <row r="2650" spans="1:23" x14ac:dyDescent="0.25">
      <c r="A2650" s="54" t="s">
        <v>317</v>
      </c>
      <c r="B2650" s="54" t="s">
        <v>428</v>
      </c>
      <c r="C2650" s="54" t="s">
        <v>263</v>
      </c>
      <c r="D2650" s="54" t="s">
        <v>429</v>
      </c>
      <c r="E2650" s="54" t="s">
        <v>11682</v>
      </c>
      <c r="F2650" s="71">
        <v>44490</v>
      </c>
      <c r="G2650" s="72">
        <v>412.2</v>
      </c>
      <c r="H2650" s="72">
        <v>34851.51</v>
      </c>
      <c r="I2650" s="54" t="s">
        <v>265</v>
      </c>
      <c r="J2650" s="54" t="s">
        <v>521</v>
      </c>
      <c r="K2650" s="54" t="s">
        <v>11683</v>
      </c>
      <c r="L2650" s="54" t="s">
        <v>11684</v>
      </c>
      <c r="M2650" s="54" t="s">
        <v>11682</v>
      </c>
      <c r="N2650" s="54" t="s">
        <v>256</v>
      </c>
      <c r="O2650" s="54" t="s">
        <v>256</v>
      </c>
      <c r="P2650" s="54" t="s">
        <v>522</v>
      </c>
      <c r="Q2650" s="54" t="s">
        <v>256</v>
      </c>
      <c r="R2650" s="54" t="s">
        <v>431</v>
      </c>
      <c r="S2650" s="71"/>
      <c r="T2650" s="54" t="s">
        <v>256</v>
      </c>
      <c r="U2650" s="71">
        <v>44490</v>
      </c>
      <c r="V2650" s="54" t="s">
        <v>256</v>
      </c>
      <c r="W2650" t="str">
        <f t="shared" si="41"/>
        <v>Oct-21</v>
      </c>
    </row>
    <row r="2651" spans="1:23" x14ac:dyDescent="0.25">
      <c r="A2651" s="54" t="s">
        <v>317</v>
      </c>
      <c r="B2651" s="54" t="s">
        <v>428</v>
      </c>
      <c r="C2651" s="54" t="s">
        <v>263</v>
      </c>
      <c r="D2651" s="54" t="s">
        <v>429</v>
      </c>
      <c r="E2651" s="54" t="s">
        <v>11685</v>
      </c>
      <c r="F2651" s="71">
        <v>44490</v>
      </c>
      <c r="G2651" s="72">
        <v>4430.3999999999996</v>
      </c>
      <c r="H2651" s="72">
        <v>374590.32</v>
      </c>
      <c r="I2651" s="54" t="s">
        <v>265</v>
      </c>
      <c r="J2651" s="54" t="s">
        <v>521</v>
      </c>
      <c r="K2651" s="54" t="s">
        <v>11686</v>
      </c>
      <c r="L2651" s="54" t="s">
        <v>11687</v>
      </c>
      <c r="M2651" s="54" t="s">
        <v>11685</v>
      </c>
      <c r="N2651" s="54" t="s">
        <v>256</v>
      </c>
      <c r="O2651" s="54" t="s">
        <v>256</v>
      </c>
      <c r="P2651" s="54" t="s">
        <v>522</v>
      </c>
      <c r="Q2651" s="54" t="s">
        <v>256</v>
      </c>
      <c r="R2651" s="54" t="s">
        <v>431</v>
      </c>
      <c r="S2651" s="71"/>
      <c r="T2651" s="54" t="s">
        <v>256</v>
      </c>
      <c r="U2651" s="71">
        <v>44490</v>
      </c>
      <c r="V2651" s="54" t="s">
        <v>256</v>
      </c>
      <c r="W2651" t="str">
        <f t="shared" si="41"/>
        <v>Oct-21</v>
      </c>
    </row>
    <row r="2652" spans="1:23" x14ac:dyDescent="0.25">
      <c r="A2652" s="54" t="s">
        <v>317</v>
      </c>
      <c r="B2652" s="54" t="s">
        <v>428</v>
      </c>
      <c r="C2652" s="54" t="s">
        <v>263</v>
      </c>
      <c r="D2652" s="54" t="s">
        <v>429</v>
      </c>
      <c r="E2652" s="54" t="s">
        <v>11688</v>
      </c>
      <c r="F2652" s="71">
        <v>44495</v>
      </c>
      <c r="G2652" s="72">
        <v>1603.8</v>
      </c>
      <c r="H2652" s="72">
        <v>135601.29</v>
      </c>
      <c r="I2652" s="54" t="s">
        <v>265</v>
      </c>
      <c r="J2652" s="54" t="s">
        <v>521</v>
      </c>
      <c r="K2652" s="54" t="s">
        <v>11689</v>
      </c>
      <c r="L2652" s="54" t="s">
        <v>11690</v>
      </c>
      <c r="M2652" s="54" t="s">
        <v>11688</v>
      </c>
      <c r="N2652" s="54" t="s">
        <v>256</v>
      </c>
      <c r="O2652" s="54" t="s">
        <v>256</v>
      </c>
      <c r="P2652" s="54" t="s">
        <v>522</v>
      </c>
      <c r="Q2652" s="54" t="s">
        <v>256</v>
      </c>
      <c r="R2652" s="54" t="s">
        <v>431</v>
      </c>
      <c r="S2652" s="71"/>
      <c r="T2652" s="54" t="s">
        <v>256</v>
      </c>
      <c r="U2652" s="71">
        <v>44495</v>
      </c>
      <c r="V2652" s="54" t="s">
        <v>256</v>
      </c>
      <c r="W2652" t="str">
        <f t="shared" si="41"/>
        <v>Oct-21</v>
      </c>
    </row>
    <row r="2653" spans="1:23" x14ac:dyDescent="0.25">
      <c r="A2653" s="54" t="s">
        <v>317</v>
      </c>
      <c r="B2653" s="54" t="s">
        <v>428</v>
      </c>
      <c r="C2653" s="54" t="s">
        <v>263</v>
      </c>
      <c r="D2653" s="54" t="s">
        <v>429</v>
      </c>
      <c r="E2653" s="54" t="s">
        <v>11691</v>
      </c>
      <c r="F2653" s="71">
        <v>44495</v>
      </c>
      <c r="G2653" s="72">
        <v>900.9</v>
      </c>
      <c r="H2653" s="72">
        <v>76171.100000000006</v>
      </c>
      <c r="I2653" s="54" t="s">
        <v>265</v>
      </c>
      <c r="J2653" s="54" t="s">
        <v>521</v>
      </c>
      <c r="K2653" s="54" t="s">
        <v>11692</v>
      </c>
      <c r="L2653" s="54" t="s">
        <v>11693</v>
      </c>
      <c r="M2653" s="54" t="s">
        <v>11691</v>
      </c>
      <c r="N2653" s="54" t="s">
        <v>256</v>
      </c>
      <c r="O2653" s="54" t="s">
        <v>256</v>
      </c>
      <c r="P2653" s="54" t="s">
        <v>522</v>
      </c>
      <c r="Q2653" s="54" t="s">
        <v>256</v>
      </c>
      <c r="R2653" s="54" t="s">
        <v>431</v>
      </c>
      <c r="S2653" s="71"/>
      <c r="T2653" s="54" t="s">
        <v>256</v>
      </c>
      <c r="U2653" s="71">
        <v>44495</v>
      </c>
      <c r="V2653" s="54" t="s">
        <v>256</v>
      </c>
      <c r="W2653" t="str">
        <f t="shared" si="41"/>
        <v>Oct-21</v>
      </c>
    </row>
    <row r="2654" spans="1:23" x14ac:dyDescent="0.25">
      <c r="A2654" s="54" t="s">
        <v>317</v>
      </c>
      <c r="B2654" s="54" t="s">
        <v>428</v>
      </c>
      <c r="C2654" s="54" t="s">
        <v>263</v>
      </c>
      <c r="D2654" s="54" t="s">
        <v>429</v>
      </c>
      <c r="E2654" s="54" t="s">
        <v>11694</v>
      </c>
      <c r="F2654" s="71">
        <v>44495</v>
      </c>
      <c r="G2654" s="72">
        <v>1013.1</v>
      </c>
      <c r="H2654" s="72">
        <v>85657.61</v>
      </c>
      <c r="I2654" s="54" t="s">
        <v>265</v>
      </c>
      <c r="J2654" s="54" t="s">
        <v>521</v>
      </c>
      <c r="K2654" s="54" t="s">
        <v>11695</v>
      </c>
      <c r="L2654" s="54" t="s">
        <v>11696</v>
      </c>
      <c r="M2654" s="54" t="s">
        <v>11694</v>
      </c>
      <c r="N2654" s="54" t="s">
        <v>256</v>
      </c>
      <c r="O2654" s="54" t="s">
        <v>256</v>
      </c>
      <c r="P2654" s="54" t="s">
        <v>522</v>
      </c>
      <c r="Q2654" s="54" t="s">
        <v>256</v>
      </c>
      <c r="R2654" s="54" t="s">
        <v>431</v>
      </c>
      <c r="S2654" s="71"/>
      <c r="T2654" s="54" t="s">
        <v>256</v>
      </c>
      <c r="U2654" s="71">
        <v>44495</v>
      </c>
      <c r="V2654" s="54" t="s">
        <v>256</v>
      </c>
      <c r="W2654" t="str">
        <f t="shared" si="41"/>
        <v>Oct-21</v>
      </c>
    </row>
    <row r="2655" spans="1:23" x14ac:dyDescent="0.25">
      <c r="A2655" s="54" t="s">
        <v>317</v>
      </c>
      <c r="B2655" s="54" t="s">
        <v>428</v>
      </c>
      <c r="C2655" s="54" t="s">
        <v>263</v>
      </c>
      <c r="D2655" s="54" t="s">
        <v>429</v>
      </c>
      <c r="E2655" s="54" t="s">
        <v>11697</v>
      </c>
      <c r="F2655" s="71">
        <v>44495</v>
      </c>
      <c r="G2655" s="72">
        <v>4011.75</v>
      </c>
      <c r="H2655" s="72">
        <v>339193.46</v>
      </c>
      <c r="I2655" s="54" t="s">
        <v>265</v>
      </c>
      <c r="J2655" s="54" t="s">
        <v>521</v>
      </c>
      <c r="K2655" s="54" t="s">
        <v>11698</v>
      </c>
      <c r="L2655" s="54" t="s">
        <v>11699</v>
      </c>
      <c r="M2655" s="54" t="s">
        <v>11697</v>
      </c>
      <c r="N2655" s="54" t="s">
        <v>256</v>
      </c>
      <c r="O2655" s="54" t="s">
        <v>256</v>
      </c>
      <c r="P2655" s="54" t="s">
        <v>522</v>
      </c>
      <c r="Q2655" s="54" t="s">
        <v>256</v>
      </c>
      <c r="R2655" s="54" t="s">
        <v>431</v>
      </c>
      <c r="S2655" s="71"/>
      <c r="T2655" s="54" t="s">
        <v>256</v>
      </c>
      <c r="U2655" s="71">
        <v>44495</v>
      </c>
      <c r="V2655" s="54" t="s">
        <v>256</v>
      </c>
      <c r="W2655" t="str">
        <f t="shared" si="41"/>
        <v>Oct-21</v>
      </c>
    </row>
    <row r="2656" spans="1:23" x14ac:dyDescent="0.25">
      <c r="A2656" s="54" t="s">
        <v>317</v>
      </c>
      <c r="B2656" s="54" t="s">
        <v>428</v>
      </c>
      <c r="C2656" s="54" t="s">
        <v>263</v>
      </c>
      <c r="D2656" s="54" t="s">
        <v>429</v>
      </c>
      <c r="E2656" s="54" t="s">
        <v>11700</v>
      </c>
      <c r="F2656" s="71">
        <v>44495</v>
      </c>
      <c r="G2656" s="72">
        <v>4433.6000000000004</v>
      </c>
      <c r="H2656" s="72">
        <v>374860.88</v>
      </c>
      <c r="I2656" s="54" t="s">
        <v>265</v>
      </c>
      <c r="J2656" s="54" t="s">
        <v>521</v>
      </c>
      <c r="K2656" s="54" t="s">
        <v>11701</v>
      </c>
      <c r="L2656" s="54" t="s">
        <v>11702</v>
      </c>
      <c r="M2656" s="54" t="s">
        <v>11700</v>
      </c>
      <c r="N2656" s="54" t="s">
        <v>256</v>
      </c>
      <c r="O2656" s="54" t="s">
        <v>256</v>
      </c>
      <c r="P2656" s="54" t="s">
        <v>522</v>
      </c>
      <c r="Q2656" s="54" t="s">
        <v>256</v>
      </c>
      <c r="R2656" s="54" t="s">
        <v>431</v>
      </c>
      <c r="S2656" s="71"/>
      <c r="T2656" s="54" t="s">
        <v>256</v>
      </c>
      <c r="U2656" s="71">
        <v>44495</v>
      </c>
      <c r="V2656" s="54" t="s">
        <v>256</v>
      </c>
      <c r="W2656" t="str">
        <f t="shared" si="41"/>
        <v>Oct-21</v>
      </c>
    </row>
    <row r="2657" spans="1:23" x14ac:dyDescent="0.25">
      <c r="A2657" s="54" t="s">
        <v>317</v>
      </c>
      <c r="B2657" s="54" t="s">
        <v>428</v>
      </c>
      <c r="C2657" s="54" t="s">
        <v>263</v>
      </c>
      <c r="D2657" s="54" t="s">
        <v>429</v>
      </c>
      <c r="E2657" s="54" t="s">
        <v>11703</v>
      </c>
      <c r="F2657" s="71">
        <v>44495</v>
      </c>
      <c r="G2657" s="72">
        <v>2433.4</v>
      </c>
      <c r="H2657" s="72">
        <v>205743.97</v>
      </c>
      <c r="I2657" s="54" t="s">
        <v>265</v>
      </c>
      <c r="J2657" s="54" t="s">
        <v>521</v>
      </c>
      <c r="K2657" s="54" t="s">
        <v>11704</v>
      </c>
      <c r="L2657" s="54" t="s">
        <v>11705</v>
      </c>
      <c r="M2657" s="54" t="s">
        <v>11703</v>
      </c>
      <c r="N2657" s="54" t="s">
        <v>256</v>
      </c>
      <c r="O2657" s="54" t="s">
        <v>256</v>
      </c>
      <c r="P2657" s="54" t="s">
        <v>522</v>
      </c>
      <c r="Q2657" s="54" t="s">
        <v>256</v>
      </c>
      <c r="R2657" s="54" t="s">
        <v>431</v>
      </c>
      <c r="S2657" s="71"/>
      <c r="T2657" s="54" t="s">
        <v>256</v>
      </c>
      <c r="U2657" s="71">
        <v>44495</v>
      </c>
      <c r="V2657" s="54" t="s">
        <v>256</v>
      </c>
      <c r="W2657" t="str">
        <f t="shared" si="41"/>
        <v>Oct-21</v>
      </c>
    </row>
    <row r="2658" spans="1:23" x14ac:dyDescent="0.25">
      <c r="A2658" s="54" t="s">
        <v>317</v>
      </c>
      <c r="B2658" s="54" t="s">
        <v>428</v>
      </c>
      <c r="C2658" s="54" t="s">
        <v>263</v>
      </c>
      <c r="D2658" s="54" t="s">
        <v>429</v>
      </c>
      <c r="E2658" s="54" t="s">
        <v>11706</v>
      </c>
      <c r="F2658" s="71">
        <v>44496</v>
      </c>
      <c r="G2658" s="72">
        <v>164.7</v>
      </c>
      <c r="H2658" s="72">
        <v>13925.39</v>
      </c>
      <c r="I2658" s="54" t="s">
        <v>265</v>
      </c>
      <c r="J2658" s="54" t="s">
        <v>521</v>
      </c>
      <c r="K2658" s="54" t="s">
        <v>11707</v>
      </c>
      <c r="L2658" s="54" t="s">
        <v>11708</v>
      </c>
      <c r="M2658" s="54" t="s">
        <v>11706</v>
      </c>
      <c r="N2658" s="54" t="s">
        <v>256</v>
      </c>
      <c r="O2658" s="54" t="s">
        <v>256</v>
      </c>
      <c r="P2658" s="54" t="s">
        <v>522</v>
      </c>
      <c r="Q2658" s="54" t="s">
        <v>256</v>
      </c>
      <c r="R2658" s="54" t="s">
        <v>431</v>
      </c>
      <c r="S2658" s="71"/>
      <c r="T2658" s="54" t="s">
        <v>256</v>
      </c>
      <c r="U2658" s="71">
        <v>44496</v>
      </c>
      <c r="V2658" s="54" t="s">
        <v>256</v>
      </c>
      <c r="W2658" t="str">
        <f t="shared" si="41"/>
        <v>Oct-21</v>
      </c>
    </row>
    <row r="2659" spans="1:23" x14ac:dyDescent="0.25">
      <c r="A2659" s="54" t="s">
        <v>317</v>
      </c>
      <c r="B2659" s="54" t="s">
        <v>428</v>
      </c>
      <c r="C2659" s="54" t="s">
        <v>263</v>
      </c>
      <c r="D2659" s="54" t="s">
        <v>429</v>
      </c>
      <c r="E2659" s="54" t="s">
        <v>11709</v>
      </c>
      <c r="F2659" s="71">
        <v>44496</v>
      </c>
      <c r="G2659" s="72">
        <v>235.8</v>
      </c>
      <c r="H2659" s="72">
        <v>19936.89</v>
      </c>
      <c r="I2659" s="54" t="s">
        <v>265</v>
      </c>
      <c r="J2659" s="54" t="s">
        <v>521</v>
      </c>
      <c r="K2659" s="54" t="s">
        <v>11710</v>
      </c>
      <c r="L2659" s="54" t="s">
        <v>11711</v>
      </c>
      <c r="M2659" s="54" t="s">
        <v>11709</v>
      </c>
      <c r="N2659" s="54" t="s">
        <v>256</v>
      </c>
      <c r="O2659" s="54" t="s">
        <v>256</v>
      </c>
      <c r="P2659" s="54" t="s">
        <v>522</v>
      </c>
      <c r="Q2659" s="54" t="s">
        <v>256</v>
      </c>
      <c r="R2659" s="54" t="s">
        <v>431</v>
      </c>
      <c r="S2659" s="71"/>
      <c r="T2659" s="54" t="s">
        <v>256</v>
      </c>
      <c r="U2659" s="71">
        <v>44496</v>
      </c>
      <c r="V2659" s="54" t="s">
        <v>256</v>
      </c>
      <c r="W2659" t="str">
        <f t="shared" si="41"/>
        <v>Oct-21</v>
      </c>
    </row>
    <row r="2660" spans="1:23" x14ac:dyDescent="0.25">
      <c r="A2660" s="54" t="s">
        <v>317</v>
      </c>
      <c r="B2660" s="54" t="s">
        <v>428</v>
      </c>
      <c r="C2660" s="54" t="s">
        <v>263</v>
      </c>
      <c r="D2660" s="54" t="s">
        <v>429</v>
      </c>
      <c r="E2660" s="54" t="s">
        <v>11712</v>
      </c>
      <c r="F2660" s="71">
        <v>44496</v>
      </c>
      <c r="G2660" s="72">
        <v>2757.2</v>
      </c>
      <c r="H2660" s="72">
        <v>233121.26</v>
      </c>
      <c r="I2660" s="54" t="s">
        <v>265</v>
      </c>
      <c r="J2660" s="54" t="s">
        <v>521</v>
      </c>
      <c r="K2660" s="54" t="s">
        <v>11713</v>
      </c>
      <c r="L2660" s="54" t="s">
        <v>11714</v>
      </c>
      <c r="M2660" s="54" t="s">
        <v>11712</v>
      </c>
      <c r="N2660" s="54" t="s">
        <v>256</v>
      </c>
      <c r="O2660" s="54" t="s">
        <v>256</v>
      </c>
      <c r="P2660" s="54" t="s">
        <v>522</v>
      </c>
      <c r="Q2660" s="54" t="s">
        <v>256</v>
      </c>
      <c r="R2660" s="54" t="s">
        <v>431</v>
      </c>
      <c r="S2660" s="71"/>
      <c r="T2660" s="54" t="s">
        <v>256</v>
      </c>
      <c r="U2660" s="71">
        <v>44496</v>
      </c>
      <c r="V2660" s="54" t="s">
        <v>256</v>
      </c>
      <c r="W2660" t="str">
        <f t="shared" si="41"/>
        <v>Oct-21</v>
      </c>
    </row>
    <row r="2661" spans="1:23" x14ac:dyDescent="0.25">
      <c r="A2661" s="54" t="s">
        <v>317</v>
      </c>
      <c r="B2661" s="54" t="s">
        <v>428</v>
      </c>
      <c r="C2661" s="54" t="s">
        <v>263</v>
      </c>
      <c r="D2661" s="54" t="s">
        <v>429</v>
      </c>
      <c r="E2661" s="54" t="s">
        <v>11715</v>
      </c>
      <c r="F2661" s="71">
        <v>44497</v>
      </c>
      <c r="G2661" s="72">
        <v>832.95</v>
      </c>
      <c r="H2661" s="72">
        <v>70425.919999999998</v>
      </c>
      <c r="I2661" s="54" t="s">
        <v>265</v>
      </c>
      <c r="J2661" s="54" t="s">
        <v>521</v>
      </c>
      <c r="K2661" s="54" t="s">
        <v>11716</v>
      </c>
      <c r="L2661" s="54" t="s">
        <v>11717</v>
      </c>
      <c r="M2661" s="54" t="s">
        <v>11715</v>
      </c>
      <c r="N2661" s="54" t="s">
        <v>256</v>
      </c>
      <c r="O2661" s="54" t="s">
        <v>256</v>
      </c>
      <c r="P2661" s="54" t="s">
        <v>522</v>
      </c>
      <c r="Q2661" s="54" t="s">
        <v>256</v>
      </c>
      <c r="R2661" s="54" t="s">
        <v>431</v>
      </c>
      <c r="S2661" s="71"/>
      <c r="T2661" s="54" t="s">
        <v>256</v>
      </c>
      <c r="U2661" s="71">
        <v>44497</v>
      </c>
      <c r="V2661" s="54" t="s">
        <v>256</v>
      </c>
      <c r="W2661" t="str">
        <f t="shared" si="41"/>
        <v>Oct-21</v>
      </c>
    </row>
    <row r="2662" spans="1:23" x14ac:dyDescent="0.25">
      <c r="A2662" s="54" t="s">
        <v>317</v>
      </c>
      <c r="B2662" s="54" t="s">
        <v>428</v>
      </c>
      <c r="C2662" s="54" t="s">
        <v>263</v>
      </c>
      <c r="D2662" s="54" t="s">
        <v>429</v>
      </c>
      <c r="E2662" s="54" t="s">
        <v>11718</v>
      </c>
      <c r="F2662" s="71">
        <v>44490</v>
      </c>
      <c r="G2662" s="72">
        <v>453.03</v>
      </c>
      <c r="H2662" s="72">
        <v>38303.69</v>
      </c>
      <c r="I2662" s="54" t="s">
        <v>265</v>
      </c>
      <c r="J2662" s="54" t="s">
        <v>521</v>
      </c>
      <c r="K2662" s="54" t="s">
        <v>11719</v>
      </c>
      <c r="L2662" s="54" t="s">
        <v>11720</v>
      </c>
      <c r="M2662" s="54" t="s">
        <v>11718</v>
      </c>
      <c r="N2662" s="54" t="s">
        <v>256</v>
      </c>
      <c r="O2662" s="54" t="s">
        <v>256</v>
      </c>
      <c r="P2662" s="54" t="s">
        <v>289</v>
      </c>
      <c r="Q2662" s="54" t="s">
        <v>256</v>
      </c>
      <c r="R2662" s="54" t="s">
        <v>431</v>
      </c>
      <c r="S2662" s="71"/>
      <c r="T2662" s="54" t="s">
        <v>256</v>
      </c>
      <c r="U2662" s="71">
        <v>44490</v>
      </c>
      <c r="V2662" s="54" t="s">
        <v>256</v>
      </c>
      <c r="W2662" t="str">
        <f t="shared" si="41"/>
        <v>Oct-21</v>
      </c>
    </row>
    <row r="2663" spans="1:23" x14ac:dyDescent="0.25">
      <c r="A2663" s="54" t="s">
        <v>318</v>
      </c>
      <c r="B2663" s="54" t="s">
        <v>428</v>
      </c>
      <c r="C2663" s="54" t="s">
        <v>263</v>
      </c>
      <c r="D2663" s="54" t="s">
        <v>429</v>
      </c>
      <c r="E2663" s="54" t="s">
        <v>11721</v>
      </c>
      <c r="F2663" s="71">
        <v>44499</v>
      </c>
      <c r="G2663" s="72">
        <v>124.7</v>
      </c>
      <c r="H2663" s="72">
        <v>10543.39</v>
      </c>
      <c r="I2663" s="54" t="s">
        <v>265</v>
      </c>
      <c r="J2663" s="54" t="s">
        <v>523</v>
      </c>
      <c r="K2663" s="54" t="s">
        <v>11722</v>
      </c>
      <c r="L2663" s="54" t="s">
        <v>11723</v>
      </c>
      <c r="M2663" s="54" t="s">
        <v>11721</v>
      </c>
      <c r="N2663" s="54" t="s">
        <v>256</v>
      </c>
      <c r="O2663" s="54" t="s">
        <v>256</v>
      </c>
      <c r="P2663" s="54" t="s">
        <v>447</v>
      </c>
      <c r="Q2663" s="54" t="s">
        <v>256</v>
      </c>
      <c r="R2663" s="54" t="s">
        <v>431</v>
      </c>
      <c r="S2663" s="71"/>
      <c r="T2663" s="54" t="s">
        <v>256</v>
      </c>
      <c r="U2663" s="71">
        <v>44499</v>
      </c>
      <c r="V2663" s="54" t="s">
        <v>256</v>
      </c>
      <c r="W2663" t="str">
        <f t="shared" si="41"/>
        <v>Oct-21</v>
      </c>
    </row>
    <row r="2664" spans="1:23" x14ac:dyDescent="0.25">
      <c r="A2664" s="54" t="s">
        <v>318</v>
      </c>
      <c r="B2664" s="54" t="s">
        <v>428</v>
      </c>
      <c r="C2664" s="54" t="s">
        <v>263</v>
      </c>
      <c r="D2664" s="54" t="s">
        <v>429</v>
      </c>
      <c r="E2664" s="54" t="s">
        <v>11724</v>
      </c>
      <c r="F2664" s="71">
        <v>44494</v>
      </c>
      <c r="G2664" s="72">
        <v>1158.3</v>
      </c>
      <c r="H2664" s="72">
        <v>97934.27</v>
      </c>
      <c r="I2664" s="54" t="s">
        <v>265</v>
      </c>
      <c r="J2664" s="54" t="s">
        <v>523</v>
      </c>
      <c r="K2664" s="54" t="s">
        <v>11725</v>
      </c>
      <c r="L2664" s="54" t="s">
        <v>11726</v>
      </c>
      <c r="M2664" s="54" t="s">
        <v>11724</v>
      </c>
      <c r="N2664" s="54" t="s">
        <v>256</v>
      </c>
      <c r="O2664" s="54" t="s">
        <v>256</v>
      </c>
      <c r="P2664" s="54" t="s">
        <v>447</v>
      </c>
      <c r="Q2664" s="54" t="s">
        <v>256</v>
      </c>
      <c r="R2664" s="54" t="s">
        <v>431</v>
      </c>
      <c r="S2664" s="71"/>
      <c r="T2664" s="54" t="s">
        <v>256</v>
      </c>
      <c r="U2664" s="71">
        <v>44494</v>
      </c>
      <c r="V2664" s="54" t="s">
        <v>256</v>
      </c>
      <c r="W2664" t="str">
        <f t="shared" si="41"/>
        <v>Oct-21</v>
      </c>
    </row>
    <row r="2665" spans="1:23" x14ac:dyDescent="0.25">
      <c r="A2665" s="54" t="s">
        <v>318</v>
      </c>
      <c r="B2665" s="54" t="s">
        <v>428</v>
      </c>
      <c r="C2665" s="54" t="s">
        <v>263</v>
      </c>
      <c r="D2665" s="54" t="s">
        <v>429</v>
      </c>
      <c r="E2665" s="54" t="s">
        <v>11727</v>
      </c>
      <c r="F2665" s="71">
        <v>44494</v>
      </c>
      <c r="G2665" s="72">
        <v>1113.75</v>
      </c>
      <c r="H2665" s="72">
        <v>94167.56</v>
      </c>
      <c r="I2665" s="54" t="s">
        <v>265</v>
      </c>
      <c r="J2665" s="54" t="s">
        <v>523</v>
      </c>
      <c r="K2665" s="54" t="s">
        <v>11728</v>
      </c>
      <c r="L2665" s="54" t="s">
        <v>11729</v>
      </c>
      <c r="M2665" s="54" t="s">
        <v>11727</v>
      </c>
      <c r="N2665" s="54" t="s">
        <v>256</v>
      </c>
      <c r="O2665" s="54" t="s">
        <v>256</v>
      </c>
      <c r="P2665" s="54" t="s">
        <v>447</v>
      </c>
      <c r="Q2665" s="54" t="s">
        <v>256</v>
      </c>
      <c r="R2665" s="54" t="s">
        <v>431</v>
      </c>
      <c r="S2665" s="71"/>
      <c r="T2665" s="54" t="s">
        <v>256</v>
      </c>
      <c r="U2665" s="71">
        <v>44494</v>
      </c>
      <c r="V2665" s="54" t="s">
        <v>256</v>
      </c>
      <c r="W2665" t="str">
        <f t="shared" si="41"/>
        <v>Oct-21</v>
      </c>
    </row>
    <row r="2666" spans="1:23" x14ac:dyDescent="0.25">
      <c r="A2666" s="54" t="s">
        <v>318</v>
      </c>
      <c r="B2666" s="54" t="s">
        <v>428</v>
      </c>
      <c r="C2666" s="54" t="s">
        <v>263</v>
      </c>
      <c r="D2666" s="54" t="s">
        <v>429</v>
      </c>
      <c r="E2666" s="54" t="s">
        <v>11730</v>
      </c>
      <c r="F2666" s="71">
        <v>44472</v>
      </c>
      <c r="G2666" s="72">
        <v>2126.41</v>
      </c>
      <c r="H2666" s="72">
        <v>179787.97</v>
      </c>
      <c r="I2666" s="54" t="s">
        <v>265</v>
      </c>
      <c r="J2666" s="54" t="s">
        <v>523</v>
      </c>
      <c r="K2666" s="54" t="s">
        <v>11731</v>
      </c>
      <c r="L2666" s="54" t="s">
        <v>11732</v>
      </c>
      <c r="M2666" s="54" t="s">
        <v>11730</v>
      </c>
      <c r="N2666" s="54" t="s">
        <v>256</v>
      </c>
      <c r="O2666" s="54" t="s">
        <v>256</v>
      </c>
      <c r="P2666" s="54" t="s">
        <v>447</v>
      </c>
      <c r="Q2666" s="54" t="s">
        <v>256</v>
      </c>
      <c r="R2666" s="54" t="s">
        <v>431</v>
      </c>
      <c r="S2666" s="71"/>
      <c r="T2666" s="54" t="s">
        <v>256</v>
      </c>
      <c r="U2666" s="71">
        <v>44472</v>
      </c>
      <c r="V2666" s="54" t="s">
        <v>256</v>
      </c>
      <c r="W2666" t="str">
        <f t="shared" si="41"/>
        <v>Oct-21</v>
      </c>
    </row>
    <row r="2667" spans="1:23" x14ac:dyDescent="0.25">
      <c r="A2667" s="54" t="s">
        <v>318</v>
      </c>
      <c r="B2667" s="54" t="s">
        <v>428</v>
      </c>
      <c r="C2667" s="54" t="s">
        <v>263</v>
      </c>
      <c r="D2667" s="54" t="s">
        <v>429</v>
      </c>
      <c r="E2667" s="54" t="s">
        <v>11733</v>
      </c>
      <c r="F2667" s="71">
        <v>44472</v>
      </c>
      <c r="G2667" s="72">
        <v>1059.6300000000001</v>
      </c>
      <c r="H2667" s="72">
        <v>89591.72</v>
      </c>
      <c r="I2667" s="54" t="s">
        <v>265</v>
      </c>
      <c r="J2667" s="54" t="s">
        <v>523</v>
      </c>
      <c r="K2667" s="54" t="s">
        <v>11734</v>
      </c>
      <c r="L2667" s="54" t="s">
        <v>11735</v>
      </c>
      <c r="M2667" s="54" t="s">
        <v>11733</v>
      </c>
      <c r="N2667" s="54" t="s">
        <v>256</v>
      </c>
      <c r="O2667" s="54" t="s">
        <v>256</v>
      </c>
      <c r="P2667" s="54" t="s">
        <v>447</v>
      </c>
      <c r="Q2667" s="54" t="s">
        <v>256</v>
      </c>
      <c r="R2667" s="54" t="s">
        <v>431</v>
      </c>
      <c r="S2667" s="71"/>
      <c r="T2667" s="54" t="s">
        <v>256</v>
      </c>
      <c r="U2667" s="71">
        <v>44472</v>
      </c>
      <c r="V2667" s="54" t="s">
        <v>256</v>
      </c>
      <c r="W2667" t="str">
        <f t="shared" si="41"/>
        <v>Oct-21</v>
      </c>
    </row>
    <row r="2668" spans="1:23" x14ac:dyDescent="0.25">
      <c r="A2668" s="54" t="s">
        <v>318</v>
      </c>
      <c r="B2668" s="54" t="s">
        <v>428</v>
      </c>
      <c r="C2668" s="54" t="s">
        <v>263</v>
      </c>
      <c r="D2668" s="54" t="s">
        <v>429</v>
      </c>
      <c r="E2668" s="54" t="s">
        <v>11736</v>
      </c>
      <c r="F2668" s="71">
        <v>44473</v>
      </c>
      <c r="G2668" s="72">
        <v>60.06</v>
      </c>
      <c r="H2668" s="72">
        <v>5078.07</v>
      </c>
      <c r="I2668" s="54" t="s">
        <v>265</v>
      </c>
      <c r="J2668" s="54" t="s">
        <v>523</v>
      </c>
      <c r="K2668" s="54" t="s">
        <v>11737</v>
      </c>
      <c r="L2668" s="54" t="s">
        <v>11738</v>
      </c>
      <c r="M2668" s="54" t="s">
        <v>11736</v>
      </c>
      <c r="N2668" s="54" t="s">
        <v>256</v>
      </c>
      <c r="O2668" s="54" t="s">
        <v>256</v>
      </c>
      <c r="P2668" s="54" t="s">
        <v>447</v>
      </c>
      <c r="Q2668" s="54" t="s">
        <v>256</v>
      </c>
      <c r="R2668" s="54" t="s">
        <v>431</v>
      </c>
      <c r="S2668" s="71"/>
      <c r="T2668" s="54" t="s">
        <v>256</v>
      </c>
      <c r="U2668" s="71">
        <v>44473</v>
      </c>
      <c r="V2668" s="54" t="s">
        <v>256</v>
      </c>
      <c r="W2668" t="str">
        <f t="shared" si="41"/>
        <v>Oct-21</v>
      </c>
    </row>
    <row r="2669" spans="1:23" x14ac:dyDescent="0.25">
      <c r="A2669" s="54" t="s">
        <v>318</v>
      </c>
      <c r="B2669" s="54" t="s">
        <v>428</v>
      </c>
      <c r="C2669" s="54" t="s">
        <v>263</v>
      </c>
      <c r="D2669" s="54" t="s">
        <v>429</v>
      </c>
      <c r="E2669" s="54" t="s">
        <v>11739</v>
      </c>
      <c r="F2669" s="71">
        <v>44473</v>
      </c>
      <c r="G2669" s="72">
        <v>4493.0600000000004</v>
      </c>
      <c r="H2669" s="72">
        <v>379888.22</v>
      </c>
      <c r="I2669" s="54" t="s">
        <v>265</v>
      </c>
      <c r="J2669" s="54" t="s">
        <v>523</v>
      </c>
      <c r="K2669" s="54" t="s">
        <v>11740</v>
      </c>
      <c r="L2669" s="54" t="s">
        <v>11741</v>
      </c>
      <c r="M2669" s="54" t="s">
        <v>11739</v>
      </c>
      <c r="N2669" s="54" t="s">
        <v>256</v>
      </c>
      <c r="O2669" s="54" t="s">
        <v>256</v>
      </c>
      <c r="P2669" s="54" t="s">
        <v>447</v>
      </c>
      <c r="Q2669" s="54" t="s">
        <v>256</v>
      </c>
      <c r="R2669" s="54" t="s">
        <v>431</v>
      </c>
      <c r="S2669" s="71"/>
      <c r="T2669" s="54" t="s">
        <v>256</v>
      </c>
      <c r="U2669" s="71">
        <v>44473</v>
      </c>
      <c r="V2669" s="54" t="s">
        <v>256</v>
      </c>
      <c r="W2669" t="str">
        <f t="shared" si="41"/>
        <v>Oct-21</v>
      </c>
    </row>
    <row r="2670" spans="1:23" x14ac:dyDescent="0.25">
      <c r="A2670" s="54" t="s">
        <v>318</v>
      </c>
      <c r="B2670" s="54" t="s">
        <v>428</v>
      </c>
      <c r="C2670" s="54" t="s">
        <v>263</v>
      </c>
      <c r="D2670" s="54" t="s">
        <v>429</v>
      </c>
      <c r="E2670" s="54" t="s">
        <v>11742</v>
      </c>
      <c r="F2670" s="71">
        <v>44473</v>
      </c>
      <c r="G2670" s="72">
        <v>2976.89</v>
      </c>
      <c r="H2670" s="72">
        <v>251696.05</v>
      </c>
      <c r="I2670" s="54" t="s">
        <v>265</v>
      </c>
      <c r="J2670" s="54" t="s">
        <v>523</v>
      </c>
      <c r="K2670" s="54" t="s">
        <v>11743</v>
      </c>
      <c r="L2670" s="54" t="s">
        <v>11744</v>
      </c>
      <c r="M2670" s="54" t="s">
        <v>11742</v>
      </c>
      <c r="N2670" s="54" t="s">
        <v>256</v>
      </c>
      <c r="O2670" s="54" t="s">
        <v>256</v>
      </c>
      <c r="P2670" s="54" t="s">
        <v>447</v>
      </c>
      <c r="Q2670" s="54" t="s">
        <v>256</v>
      </c>
      <c r="R2670" s="54" t="s">
        <v>431</v>
      </c>
      <c r="S2670" s="71"/>
      <c r="T2670" s="54" t="s">
        <v>256</v>
      </c>
      <c r="U2670" s="71">
        <v>44473</v>
      </c>
      <c r="V2670" s="54" t="s">
        <v>256</v>
      </c>
      <c r="W2670" t="str">
        <f t="shared" si="41"/>
        <v>Oct-21</v>
      </c>
    </row>
    <row r="2671" spans="1:23" x14ac:dyDescent="0.25">
      <c r="A2671" s="54" t="s">
        <v>318</v>
      </c>
      <c r="B2671" s="54" t="s">
        <v>428</v>
      </c>
      <c r="C2671" s="54" t="s">
        <v>263</v>
      </c>
      <c r="D2671" s="54" t="s">
        <v>429</v>
      </c>
      <c r="E2671" s="54" t="s">
        <v>11745</v>
      </c>
      <c r="F2671" s="71">
        <v>44473</v>
      </c>
      <c r="G2671" s="72">
        <v>13557.83</v>
      </c>
      <c r="H2671" s="72">
        <v>1146314.53</v>
      </c>
      <c r="I2671" s="54" t="s">
        <v>265</v>
      </c>
      <c r="J2671" s="54" t="s">
        <v>523</v>
      </c>
      <c r="K2671" s="54" t="s">
        <v>11746</v>
      </c>
      <c r="L2671" s="54" t="s">
        <v>11747</v>
      </c>
      <c r="M2671" s="54" t="s">
        <v>11745</v>
      </c>
      <c r="N2671" s="54" t="s">
        <v>256</v>
      </c>
      <c r="O2671" s="54" t="s">
        <v>256</v>
      </c>
      <c r="P2671" s="54" t="s">
        <v>447</v>
      </c>
      <c r="Q2671" s="54" t="s">
        <v>256</v>
      </c>
      <c r="R2671" s="54" t="s">
        <v>431</v>
      </c>
      <c r="S2671" s="71"/>
      <c r="T2671" s="54" t="s">
        <v>256</v>
      </c>
      <c r="U2671" s="71">
        <v>44473</v>
      </c>
      <c r="V2671" s="54" t="s">
        <v>256</v>
      </c>
      <c r="W2671" t="str">
        <f t="shared" si="41"/>
        <v>Oct-21</v>
      </c>
    </row>
    <row r="2672" spans="1:23" x14ac:dyDescent="0.25">
      <c r="A2672" s="54" t="s">
        <v>318</v>
      </c>
      <c r="B2672" s="54" t="s">
        <v>428</v>
      </c>
      <c r="C2672" s="54" t="s">
        <v>263</v>
      </c>
      <c r="D2672" s="54" t="s">
        <v>429</v>
      </c>
      <c r="E2672" s="54" t="s">
        <v>11748</v>
      </c>
      <c r="F2672" s="71">
        <v>44480</v>
      </c>
      <c r="G2672" s="72">
        <v>5752.53</v>
      </c>
      <c r="H2672" s="72">
        <v>486376.41</v>
      </c>
      <c r="I2672" s="54" t="s">
        <v>265</v>
      </c>
      <c r="J2672" s="54" t="s">
        <v>523</v>
      </c>
      <c r="K2672" s="54" t="s">
        <v>622</v>
      </c>
      <c r="L2672" s="54" t="s">
        <v>11749</v>
      </c>
      <c r="M2672" s="54" t="s">
        <v>11748</v>
      </c>
      <c r="N2672" s="54" t="s">
        <v>256</v>
      </c>
      <c r="O2672" s="54" t="s">
        <v>256</v>
      </c>
      <c r="P2672" s="54" t="s">
        <v>447</v>
      </c>
      <c r="Q2672" s="54" t="s">
        <v>256</v>
      </c>
      <c r="R2672" s="54" t="s">
        <v>431</v>
      </c>
      <c r="S2672" s="71"/>
      <c r="T2672" s="54" t="s">
        <v>256</v>
      </c>
      <c r="U2672" s="71">
        <v>44480</v>
      </c>
      <c r="V2672" s="54" t="s">
        <v>256</v>
      </c>
      <c r="W2672" t="str">
        <f t="shared" si="41"/>
        <v>Oct-21</v>
      </c>
    </row>
    <row r="2673" spans="1:23" x14ac:dyDescent="0.25">
      <c r="A2673" s="54" t="s">
        <v>318</v>
      </c>
      <c r="B2673" s="54" t="s">
        <v>428</v>
      </c>
      <c r="C2673" s="54" t="s">
        <v>263</v>
      </c>
      <c r="D2673" s="54" t="s">
        <v>429</v>
      </c>
      <c r="E2673" s="54" t="s">
        <v>11750</v>
      </c>
      <c r="F2673" s="71">
        <v>44478</v>
      </c>
      <c r="G2673" s="72">
        <v>3833.83</v>
      </c>
      <c r="H2673" s="72">
        <v>324150.33</v>
      </c>
      <c r="I2673" s="54" t="s">
        <v>265</v>
      </c>
      <c r="J2673" s="54" t="s">
        <v>523</v>
      </c>
      <c r="K2673" s="54" t="s">
        <v>11751</v>
      </c>
      <c r="L2673" s="54" t="s">
        <v>11752</v>
      </c>
      <c r="M2673" s="54" t="s">
        <v>11750</v>
      </c>
      <c r="N2673" s="54" t="s">
        <v>256</v>
      </c>
      <c r="O2673" s="54" t="s">
        <v>256</v>
      </c>
      <c r="P2673" s="54" t="s">
        <v>447</v>
      </c>
      <c r="Q2673" s="54" t="s">
        <v>256</v>
      </c>
      <c r="R2673" s="54" t="s">
        <v>431</v>
      </c>
      <c r="S2673" s="71"/>
      <c r="T2673" s="54" t="s">
        <v>256</v>
      </c>
      <c r="U2673" s="71">
        <v>44478</v>
      </c>
      <c r="V2673" s="54" t="s">
        <v>256</v>
      </c>
      <c r="W2673" t="str">
        <f t="shared" si="41"/>
        <v>Oct-21</v>
      </c>
    </row>
    <row r="2674" spans="1:23" x14ac:dyDescent="0.25">
      <c r="A2674" s="54" t="s">
        <v>318</v>
      </c>
      <c r="B2674" s="54" t="s">
        <v>428</v>
      </c>
      <c r="C2674" s="54" t="s">
        <v>263</v>
      </c>
      <c r="D2674" s="54" t="s">
        <v>429</v>
      </c>
      <c r="E2674" s="54" t="s">
        <v>11753</v>
      </c>
      <c r="F2674" s="71">
        <v>44480</v>
      </c>
      <c r="G2674" s="72">
        <v>1412.84</v>
      </c>
      <c r="H2674" s="72">
        <v>119455.62</v>
      </c>
      <c r="I2674" s="54" t="s">
        <v>265</v>
      </c>
      <c r="J2674" s="54" t="s">
        <v>523</v>
      </c>
      <c r="K2674" s="54" t="s">
        <v>11754</v>
      </c>
      <c r="L2674" s="54" t="s">
        <v>11755</v>
      </c>
      <c r="M2674" s="54" t="s">
        <v>11753</v>
      </c>
      <c r="N2674" s="54" t="s">
        <v>256</v>
      </c>
      <c r="O2674" s="54" t="s">
        <v>256</v>
      </c>
      <c r="P2674" s="54" t="s">
        <v>447</v>
      </c>
      <c r="Q2674" s="54" t="s">
        <v>256</v>
      </c>
      <c r="R2674" s="54" t="s">
        <v>431</v>
      </c>
      <c r="S2674" s="71"/>
      <c r="T2674" s="54" t="s">
        <v>256</v>
      </c>
      <c r="U2674" s="71">
        <v>44480</v>
      </c>
      <c r="V2674" s="54" t="s">
        <v>256</v>
      </c>
      <c r="W2674" t="str">
        <f t="shared" si="41"/>
        <v>Oct-21</v>
      </c>
    </row>
    <row r="2675" spans="1:23" x14ac:dyDescent="0.25">
      <c r="A2675" s="54" t="s">
        <v>318</v>
      </c>
      <c r="B2675" s="54" t="s">
        <v>428</v>
      </c>
      <c r="C2675" s="54" t="s">
        <v>263</v>
      </c>
      <c r="D2675" s="54" t="s">
        <v>429</v>
      </c>
      <c r="E2675" s="54" t="s">
        <v>11756</v>
      </c>
      <c r="F2675" s="71">
        <v>44480</v>
      </c>
      <c r="G2675" s="72">
        <v>5525.52</v>
      </c>
      <c r="H2675" s="72">
        <v>467182.72</v>
      </c>
      <c r="I2675" s="54" t="s">
        <v>265</v>
      </c>
      <c r="J2675" s="54" t="s">
        <v>523</v>
      </c>
      <c r="K2675" s="54" t="s">
        <v>11757</v>
      </c>
      <c r="L2675" s="54" t="s">
        <v>11758</v>
      </c>
      <c r="M2675" s="54" t="s">
        <v>11756</v>
      </c>
      <c r="N2675" s="54" t="s">
        <v>256</v>
      </c>
      <c r="O2675" s="54" t="s">
        <v>256</v>
      </c>
      <c r="P2675" s="54" t="s">
        <v>447</v>
      </c>
      <c r="Q2675" s="54" t="s">
        <v>256</v>
      </c>
      <c r="R2675" s="54" t="s">
        <v>431</v>
      </c>
      <c r="S2675" s="71"/>
      <c r="T2675" s="54" t="s">
        <v>256</v>
      </c>
      <c r="U2675" s="71">
        <v>44480</v>
      </c>
      <c r="V2675" s="54" t="s">
        <v>256</v>
      </c>
      <c r="W2675" t="str">
        <f t="shared" si="41"/>
        <v>Oct-21</v>
      </c>
    </row>
    <row r="2676" spans="1:23" x14ac:dyDescent="0.25">
      <c r="A2676" s="54" t="s">
        <v>318</v>
      </c>
      <c r="B2676" s="54" t="s">
        <v>428</v>
      </c>
      <c r="C2676" s="54" t="s">
        <v>263</v>
      </c>
      <c r="D2676" s="54" t="s">
        <v>429</v>
      </c>
      <c r="E2676" s="54" t="s">
        <v>11759</v>
      </c>
      <c r="F2676" s="71">
        <v>44478</v>
      </c>
      <c r="G2676" s="72">
        <v>18201.04</v>
      </c>
      <c r="H2676" s="72">
        <v>1538897.93</v>
      </c>
      <c r="I2676" s="54" t="s">
        <v>265</v>
      </c>
      <c r="J2676" s="54" t="s">
        <v>523</v>
      </c>
      <c r="K2676" s="54" t="s">
        <v>11760</v>
      </c>
      <c r="L2676" s="54" t="s">
        <v>11761</v>
      </c>
      <c r="M2676" s="54" t="s">
        <v>11759</v>
      </c>
      <c r="N2676" s="54" t="s">
        <v>256</v>
      </c>
      <c r="O2676" s="54" t="s">
        <v>256</v>
      </c>
      <c r="P2676" s="54" t="s">
        <v>447</v>
      </c>
      <c r="Q2676" s="54" t="s">
        <v>256</v>
      </c>
      <c r="R2676" s="54" t="s">
        <v>431</v>
      </c>
      <c r="S2676" s="71"/>
      <c r="T2676" s="54" t="s">
        <v>256</v>
      </c>
      <c r="U2676" s="71">
        <v>44478</v>
      </c>
      <c r="V2676" s="54" t="s">
        <v>256</v>
      </c>
      <c r="W2676" t="str">
        <f t="shared" si="41"/>
        <v>Oct-21</v>
      </c>
    </row>
    <row r="2677" spans="1:23" x14ac:dyDescent="0.25">
      <c r="A2677" s="54" t="s">
        <v>318</v>
      </c>
      <c r="B2677" s="54" t="s">
        <v>428</v>
      </c>
      <c r="C2677" s="54" t="s">
        <v>263</v>
      </c>
      <c r="D2677" s="54" t="s">
        <v>429</v>
      </c>
      <c r="E2677" s="54" t="s">
        <v>11762</v>
      </c>
      <c r="F2677" s="71">
        <v>44482</v>
      </c>
      <c r="G2677" s="72">
        <v>1963.39</v>
      </c>
      <c r="H2677" s="72">
        <v>166004.62</v>
      </c>
      <c r="I2677" s="54" t="s">
        <v>265</v>
      </c>
      <c r="J2677" s="54" t="s">
        <v>523</v>
      </c>
      <c r="K2677" s="54" t="s">
        <v>11763</v>
      </c>
      <c r="L2677" s="54" t="s">
        <v>11764</v>
      </c>
      <c r="M2677" s="54" t="s">
        <v>11762</v>
      </c>
      <c r="N2677" s="54" t="s">
        <v>256</v>
      </c>
      <c r="O2677" s="54" t="s">
        <v>256</v>
      </c>
      <c r="P2677" s="54" t="s">
        <v>447</v>
      </c>
      <c r="Q2677" s="54" t="s">
        <v>256</v>
      </c>
      <c r="R2677" s="54" t="s">
        <v>431</v>
      </c>
      <c r="S2677" s="71"/>
      <c r="T2677" s="54" t="s">
        <v>256</v>
      </c>
      <c r="U2677" s="71">
        <v>44482</v>
      </c>
      <c r="V2677" s="54" t="s">
        <v>256</v>
      </c>
      <c r="W2677" t="str">
        <f t="shared" si="41"/>
        <v>Oct-21</v>
      </c>
    </row>
    <row r="2678" spans="1:23" x14ac:dyDescent="0.25">
      <c r="A2678" s="54" t="s">
        <v>318</v>
      </c>
      <c r="B2678" s="54" t="s">
        <v>428</v>
      </c>
      <c r="C2678" s="54" t="s">
        <v>263</v>
      </c>
      <c r="D2678" s="54" t="s">
        <v>429</v>
      </c>
      <c r="E2678" s="54" t="s">
        <v>11765</v>
      </c>
      <c r="F2678" s="71">
        <v>44482</v>
      </c>
      <c r="G2678" s="72">
        <v>28.6</v>
      </c>
      <c r="H2678" s="72">
        <v>2418.13</v>
      </c>
      <c r="I2678" s="54" t="s">
        <v>265</v>
      </c>
      <c r="J2678" s="54" t="s">
        <v>523</v>
      </c>
      <c r="K2678" s="54" t="s">
        <v>11766</v>
      </c>
      <c r="L2678" s="54" t="s">
        <v>11767</v>
      </c>
      <c r="M2678" s="54" t="s">
        <v>11765</v>
      </c>
      <c r="N2678" s="54" t="s">
        <v>256</v>
      </c>
      <c r="O2678" s="54" t="s">
        <v>256</v>
      </c>
      <c r="P2678" s="54" t="s">
        <v>447</v>
      </c>
      <c r="Q2678" s="54" t="s">
        <v>256</v>
      </c>
      <c r="R2678" s="54" t="s">
        <v>431</v>
      </c>
      <c r="S2678" s="71"/>
      <c r="T2678" s="54" t="s">
        <v>256</v>
      </c>
      <c r="U2678" s="71">
        <v>44482</v>
      </c>
      <c r="V2678" s="54" t="s">
        <v>256</v>
      </c>
      <c r="W2678" t="str">
        <f t="shared" si="41"/>
        <v>Oct-21</v>
      </c>
    </row>
    <row r="2679" spans="1:23" x14ac:dyDescent="0.25">
      <c r="A2679" s="54" t="s">
        <v>318</v>
      </c>
      <c r="B2679" s="54" t="s">
        <v>428</v>
      </c>
      <c r="C2679" s="54" t="s">
        <v>263</v>
      </c>
      <c r="D2679" s="54" t="s">
        <v>429</v>
      </c>
      <c r="E2679" s="54" t="s">
        <v>11768</v>
      </c>
      <c r="F2679" s="71">
        <v>44487</v>
      </c>
      <c r="G2679" s="72">
        <v>876.59</v>
      </c>
      <c r="H2679" s="72">
        <v>74115.679999999993</v>
      </c>
      <c r="I2679" s="54" t="s">
        <v>265</v>
      </c>
      <c r="J2679" s="54" t="s">
        <v>523</v>
      </c>
      <c r="K2679" s="54" t="s">
        <v>11769</v>
      </c>
      <c r="L2679" s="54" t="s">
        <v>11770</v>
      </c>
      <c r="M2679" s="54" t="s">
        <v>11768</v>
      </c>
      <c r="N2679" s="54" t="s">
        <v>256</v>
      </c>
      <c r="O2679" s="54" t="s">
        <v>256</v>
      </c>
      <c r="P2679" s="54" t="s">
        <v>447</v>
      </c>
      <c r="Q2679" s="54" t="s">
        <v>256</v>
      </c>
      <c r="R2679" s="54" t="s">
        <v>431</v>
      </c>
      <c r="S2679" s="71"/>
      <c r="T2679" s="54" t="s">
        <v>256</v>
      </c>
      <c r="U2679" s="71">
        <v>44487</v>
      </c>
      <c r="V2679" s="54" t="s">
        <v>256</v>
      </c>
      <c r="W2679" t="str">
        <f t="shared" si="41"/>
        <v>Oct-21</v>
      </c>
    </row>
    <row r="2680" spans="1:23" x14ac:dyDescent="0.25">
      <c r="A2680" s="54" t="s">
        <v>318</v>
      </c>
      <c r="B2680" s="54" t="s">
        <v>428</v>
      </c>
      <c r="C2680" s="54" t="s">
        <v>263</v>
      </c>
      <c r="D2680" s="54" t="s">
        <v>429</v>
      </c>
      <c r="E2680" s="54" t="s">
        <v>11771</v>
      </c>
      <c r="F2680" s="71">
        <v>44492</v>
      </c>
      <c r="G2680" s="72">
        <v>231.66</v>
      </c>
      <c r="H2680" s="72">
        <v>19586.849999999999</v>
      </c>
      <c r="I2680" s="54" t="s">
        <v>265</v>
      </c>
      <c r="J2680" s="54" t="s">
        <v>523</v>
      </c>
      <c r="K2680" s="54" t="s">
        <v>11772</v>
      </c>
      <c r="L2680" s="54" t="s">
        <v>11773</v>
      </c>
      <c r="M2680" s="54" t="s">
        <v>11771</v>
      </c>
      <c r="N2680" s="54" t="s">
        <v>256</v>
      </c>
      <c r="O2680" s="54" t="s">
        <v>256</v>
      </c>
      <c r="P2680" s="54" t="s">
        <v>447</v>
      </c>
      <c r="Q2680" s="54" t="s">
        <v>256</v>
      </c>
      <c r="R2680" s="54" t="s">
        <v>431</v>
      </c>
      <c r="S2680" s="71"/>
      <c r="T2680" s="54" t="s">
        <v>256</v>
      </c>
      <c r="U2680" s="71">
        <v>44492</v>
      </c>
      <c r="V2680" s="54" t="s">
        <v>256</v>
      </c>
      <c r="W2680" t="str">
        <f t="shared" si="41"/>
        <v>Oct-21</v>
      </c>
    </row>
    <row r="2681" spans="1:23" x14ac:dyDescent="0.25">
      <c r="A2681" s="54" t="s">
        <v>318</v>
      </c>
      <c r="B2681" s="54" t="s">
        <v>428</v>
      </c>
      <c r="C2681" s="54" t="s">
        <v>263</v>
      </c>
      <c r="D2681" s="54" t="s">
        <v>429</v>
      </c>
      <c r="E2681" s="54" t="s">
        <v>11774</v>
      </c>
      <c r="F2681" s="71">
        <v>44492</v>
      </c>
      <c r="G2681" s="72">
        <v>430.43</v>
      </c>
      <c r="H2681" s="72">
        <v>36392.86</v>
      </c>
      <c r="I2681" s="54" t="s">
        <v>265</v>
      </c>
      <c r="J2681" s="54" t="s">
        <v>523</v>
      </c>
      <c r="K2681" s="54" t="s">
        <v>11775</v>
      </c>
      <c r="L2681" s="54" t="s">
        <v>11776</v>
      </c>
      <c r="M2681" s="54" t="s">
        <v>11774</v>
      </c>
      <c r="N2681" s="54" t="s">
        <v>256</v>
      </c>
      <c r="O2681" s="54" t="s">
        <v>256</v>
      </c>
      <c r="P2681" s="54" t="s">
        <v>447</v>
      </c>
      <c r="Q2681" s="54" t="s">
        <v>256</v>
      </c>
      <c r="R2681" s="54" t="s">
        <v>431</v>
      </c>
      <c r="S2681" s="71"/>
      <c r="T2681" s="54" t="s">
        <v>256</v>
      </c>
      <c r="U2681" s="71">
        <v>44492</v>
      </c>
      <c r="V2681" s="54" t="s">
        <v>256</v>
      </c>
      <c r="W2681" t="str">
        <f t="shared" si="41"/>
        <v>Oct-21</v>
      </c>
    </row>
    <row r="2682" spans="1:23" x14ac:dyDescent="0.25">
      <c r="A2682" s="54" t="s">
        <v>318</v>
      </c>
      <c r="B2682" s="54" t="s">
        <v>428</v>
      </c>
      <c r="C2682" s="54" t="s">
        <v>263</v>
      </c>
      <c r="D2682" s="54" t="s">
        <v>429</v>
      </c>
      <c r="E2682" s="54" t="s">
        <v>11777</v>
      </c>
      <c r="F2682" s="71">
        <v>44492</v>
      </c>
      <c r="G2682" s="72">
        <v>466.18</v>
      </c>
      <c r="H2682" s="72">
        <v>39415.519999999997</v>
      </c>
      <c r="I2682" s="54" t="s">
        <v>265</v>
      </c>
      <c r="J2682" s="54" t="s">
        <v>523</v>
      </c>
      <c r="K2682" s="54" t="s">
        <v>11778</v>
      </c>
      <c r="L2682" s="54" t="s">
        <v>11779</v>
      </c>
      <c r="M2682" s="54" t="s">
        <v>11777</v>
      </c>
      <c r="N2682" s="54" t="s">
        <v>256</v>
      </c>
      <c r="O2682" s="54" t="s">
        <v>256</v>
      </c>
      <c r="P2682" s="54" t="s">
        <v>447</v>
      </c>
      <c r="Q2682" s="54" t="s">
        <v>256</v>
      </c>
      <c r="R2682" s="54" t="s">
        <v>431</v>
      </c>
      <c r="S2682" s="71"/>
      <c r="T2682" s="54" t="s">
        <v>256</v>
      </c>
      <c r="U2682" s="71">
        <v>44492</v>
      </c>
      <c r="V2682" s="54" t="s">
        <v>256</v>
      </c>
      <c r="W2682" t="str">
        <f t="shared" si="41"/>
        <v>Oct-21</v>
      </c>
    </row>
    <row r="2683" spans="1:23" x14ac:dyDescent="0.25">
      <c r="A2683" s="54" t="s">
        <v>318</v>
      </c>
      <c r="B2683" s="54" t="s">
        <v>428</v>
      </c>
      <c r="C2683" s="54" t="s">
        <v>263</v>
      </c>
      <c r="D2683" s="54" t="s">
        <v>429</v>
      </c>
      <c r="E2683" s="54" t="s">
        <v>11780</v>
      </c>
      <c r="F2683" s="71">
        <v>44499</v>
      </c>
      <c r="G2683" s="72">
        <v>463.32</v>
      </c>
      <c r="H2683" s="72">
        <v>39173.71</v>
      </c>
      <c r="I2683" s="54" t="s">
        <v>265</v>
      </c>
      <c r="J2683" s="54" t="s">
        <v>523</v>
      </c>
      <c r="K2683" s="54" t="s">
        <v>11781</v>
      </c>
      <c r="L2683" s="54" t="s">
        <v>11782</v>
      </c>
      <c r="M2683" s="54" t="s">
        <v>11780</v>
      </c>
      <c r="N2683" s="54" t="s">
        <v>256</v>
      </c>
      <c r="O2683" s="54" t="s">
        <v>256</v>
      </c>
      <c r="P2683" s="54" t="s">
        <v>447</v>
      </c>
      <c r="Q2683" s="54" t="s">
        <v>256</v>
      </c>
      <c r="R2683" s="54" t="s">
        <v>431</v>
      </c>
      <c r="S2683" s="71"/>
      <c r="T2683" s="54" t="s">
        <v>256</v>
      </c>
      <c r="U2683" s="71">
        <v>44499</v>
      </c>
      <c r="V2683" s="54" t="s">
        <v>256</v>
      </c>
      <c r="W2683" t="str">
        <f t="shared" si="41"/>
        <v>Oct-21</v>
      </c>
    </row>
    <row r="2684" spans="1:23" x14ac:dyDescent="0.25">
      <c r="A2684" s="54" t="s">
        <v>318</v>
      </c>
      <c r="B2684" s="54" t="s">
        <v>428</v>
      </c>
      <c r="C2684" s="54" t="s">
        <v>263</v>
      </c>
      <c r="D2684" s="54" t="s">
        <v>429</v>
      </c>
      <c r="E2684" s="54" t="s">
        <v>11783</v>
      </c>
      <c r="F2684" s="71">
        <v>44495</v>
      </c>
      <c r="G2684" s="72">
        <v>6858.28</v>
      </c>
      <c r="H2684" s="72">
        <v>579867.56999999995</v>
      </c>
      <c r="I2684" s="54" t="s">
        <v>265</v>
      </c>
      <c r="J2684" s="54" t="s">
        <v>523</v>
      </c>
      <c r="K2684" s="54" t="s">
        <v>11784</v>
      </c>
      <c r="L2684" s="54" t="s">
        <v>11785</v>
      </c>
      <c r="M2684" s="54" t="s">
        <v>11783</v>
      </c>
      <c r="N2684" s="54" t="s">
        <v>256</v>
      </c>
      <c r="O2684" s="54" t="s">
        <v>256</v>
      </c>
      <c r="P2684" s="54" t="s">
        <v>447</v>
      </c>
      <c r="Q2684" s="54" t="s">
        <v>256</v>
      </c>
      <c r="R2684" s="54" t="s">
        <v>431</v>
      </c>
      <c r="S2684" s="71"/>
      <c r="T2684" s="54" t="s">
        <v>256</v>
      </c>
      <c r="U2684" s="71">
        <v>44495</v>
      </c>
      <c r="V2684" s="54" t="s">
        <v>256</v>
      </c>
      <c r="W2684" t="str">
        <f t="shared" si="41"/>
        <v>Oct-21</v>
      </c>
    </row>
    <row r="2685" spans="1:23" x14ac:dyDescent="0.25">
      <c r="A2685" s="54" t="s">
        <v>318</v>
      </c>
      <c r="B2685" s="54" t="s">
        <v>428</v>
      </c>
      <c r="C2685" s="54" t="s">
        <v>263</v>
      </c>
      <c r="D2685" s="54" t="s">
        <v>429</v>
      </c>
      <c r="E2685" s="54" t="s">
        <v>11786</v>
      </c>
      <c r="F2685" s="71">
        <v>44495</v>
      </c>
      <c r="G2685" s="72">
        <v>6906.9</v>
      </c>
      <c r="H2685" s="72">
        <v>583978.4</v>
      </c>
      <c r="I2685" s="54" t="s">
        <v>265</v>
      </c>
      <c r="J2685" s="54" t="s">
        <v>523</v>
      </c>
      <c r="K2685" s="54" t="s">
        <v>11787</v>
      </c>
      <c r="L2685" s="54" t="s">
        <v>11788</v>
      </c>
      <c r="M2685" s="54" t="s">
        <v>11786</v>
      </c>
      <c r="N2685" s="54" t="s">
        <v>256</v>
      </c>
      <c r="O2685" s="54" t="s">
        <v>256</v>
      </c>
      <c r="P2685" s="54" t="s">
        <v>447</v>
      </c>
      <c r="Q2685" s="54" t="s">
        <v>256</v>
      </c>
      <c r="R2685" s="54" t="s">
        <v>431</v>
      </c>
      <c r="S2685" s="71"/>
      <c r="T2685" s="54" t="s">
        <v>256</v>
      </c>
      <c r="U2685" s="71">
        <v>44495</v>
      </c>
      <c r="V2685" s="54" t="s">
        <v>256</v>
      </c>
      <c r="W2685" t="str">
        <f t="shared" si="41"/>
        <v>Oct-21</v>
      </c>
    </row>
    <row r="2686" spans="1:23" x14ac:dyDescent="0.25">
      <c r="A2686" s="54" t="s">
        <v>318</v>
      </c>
      <c r="B2686" s="54" t="s">
        <v>428</v>
      </c>
      <c r="C2686" s="54" t="s">
        <v>263</v>
      </c>
      <c r="D2686" s="54" t="s">
        <v>429</v>
      </c>
      <c r="E2686" s="54" t="s">
        <v>11789</v>
      </c>
      <c r="F2686" s="71">
        <v>44495</v>
      </c>
      <c r="G2686" s="72">
        <v>7955.09</v>
      </c>
      <c r="H2686" s="72">
        <v>672602.86</v>
      </c>
      <c r="I2686" s="54" t="s">
        <v>265</v>
      </c>
      <c r="J2686" s="54" t="s">
        <v>523</v>
      </c>
      <c r="K2686" s="54" t="s">
        <v>516</v>
      </c>
      <c r="L2686" s="54" t="s">
        <v>11790</v>
      </c>
      <c r="M2686" s="54" t="s">
        <v>11789</v>
      </c>
      <c r="N2686" s="54" t="s">
        <v>256</v>
      </c>
      <c r="O2686" s="54" t="s">
        <v>256</v>
      </c>
      <c r="P2686" s="54" t="s">
        <v>447</v>
      </c>
      <c r="Q2686" s="54" t="s">
        <v>256</v>
      </c>
      <c r="R2686" s="54" t="s">
        <v>431</v>
      </c>
      <c r="S2686" s="71"/>
      <c r="T2686" s="54" t="s">
        <v>256</v>
      </c>
      <c r="U2686" s="71">
        <v>44495</v>
      </c>
      <c r="V2686" s="54" t="s">
        <v>256</v>
      </c>
      <c r="W2686" t="str">
        <f t="shared" si="41"/>
        <v>Oct-21</v>
      </c>
    </row>
    <row r="2687" spans="1:23" x14ac:dyDescent="0.25">
      <c r="A2687" s="54" t="s">
        <v>318</v>
      </c>
      <c r="B2687" s="54" t="s">
        <v>428</v>
      </c>
      <c r="C2687" s="54" t="s">
        <v>263</v>
      </c>
      <c r="D2687" s="54" t="s">
        <v>429</v>
      </c>
      <c r="E2687" s="54" t="s">
        <v>11791</v>
      </c>
      <c r="F2687" s="71">
        <v>44495</v>
      </c>
      <c r="G2687" s="72">
        <v>1015.91</v>
      </c>
      <c r="H2687" s="72">
        <v>85895.19</v>
      </c>
      <c r="I2687" s="54" t="s">
        <v>265</v>
      </c>
      <c r="J2687" s="54" t="s">
        <v>523</v>
      </c>
      <c r="K2687" s="54" t="s">
        <v>11792</v>
      </c>
      <c r="L2687" s="54" t="s">
        <v>11793</v>
      </c>
      <c r="M2687" s="54" t="s">
        <v>11791</v>
      </c>
      <c r="N2687" s="54" t="s">
        <v>256</v>
      </c>
      <c r="O2687" s="54" t="s">
        <v>256</v>
      </c>
      <c r="P2687" s="54" t="s">
        <v>447</v>
      </c>
      <c r="Q2687" s="54" t="s">
        <v>256</v>
      </c>
      <c r="R2687" s="54" t="s">
        <v>431</v>
      </c>
      <c r="S2687" s="71"/>
      <c r="T2687" s="54" t="s">
        <v>256</v>
      </c>
      <c r="U2687" s="71">
        <v>44495</v>
      </c>
      <c r="V2687" s="54" t="s">
        <v>256</v>
      </c>
      <c r="W2687" t="str">
        <f t="shared" si="41"/>
        <v>Oct-21</v>
      </c>
    </row>
    <row r="2688" spans="1:23" x14ac:dyDescent="0.25">
      <c r="A2688" s="54" t="s">
        <v>318</v>
      </c>
      <c r="B2688" s="54" t="s">
        <v>428</v>
      </c>
      <c r="C2688" s="54" t="s">
        <v>263</v>
      </c>
      <c r="D2688" s="54" t="s">
        <v>429</v>
      </c>
      <c r="E2688" s="54" t="s">
        <v>11794</v>
      </c>
      <c r="F2688" s="71">
        <v>44495</v>
      </c>
      <c r="G2688" s="72">
        <v>890.33</v>
      </c>
      <c r="H2688" s="72">
        <v>75277.399999999994</v>
      </c>
      <c r="I2688" s="54" t="s">
        <v>265</v>
      </c>
      <c r="J2688" s="54" t="s">
        <v>523</v>
      </c>
      <c r="K2688" s="54" t="s">
        <v>517</v>
      </c>
      <c r="L2688" s="54" t="s">
        <v>11795</v>
      </c>
      <c r="M2688" s="54" t="s">
        <v>11794</v>
      </c>
      <c r="N2688" s="54" t="s">
        <v>256</v>
      </c>
      <c r="O2688" s="54" t="s">
        <v>256</v>
      </c>
      <c r="P2688" s="54" t="s">
        <v>447</v>
      </c>
      <c r="Q2688" s="54" t="s">
        <v>256</v>
      </c>
      <c r="R2688" s="54" t="s">
        <v>431</v>
      </c>
      <c r="S2688" s="71"/>
      <c r="T2688" s="54" t="s">
        <v>256</v>
      </c>
      <c r="U2688" s="71">
        <v>44495</v>
      </c>
      <c r="V2688" s="54" t="s">
        <v>256</v>
      </c>
      <c r="W2688" t="str">
        <f t="shared" si="41"/>
        <v>Oct-21</v>
      </c>
    </row>
    <row r="2689" spans="1:23" x14ac:dyDescent="0.25">
      <c r="A2689" s="54" t="s">
        <v>318</v>
      </c>
      <c r="B2689" s="54" t="s">
        <v>428</v>
      </c>
      <c r="C2689" s="54" t="s">
        <v>263</v>
      </c>
      <c r="D2689" s="54" t="s">
        <v>429</v>
      </c>
      <c r="E2689" s="54" t="s">
        <v>11796</v>
      </c>
      <c r="F2689" s="71">
        <v>44495</v>
      </c>
      <c r="G2689" s="72">
        <v>722.15</v>
      </c>
      <c r="H2689" s="72">
        <v>61057.78</v>
      </c>
      <c r="I2689" s="54" t="s">
        <v>265</v>
      </c>
      <c r="J2689" s="54" t="s">
        <v>523</v>
      </c>
      <c r="K2689" s="54" t="s">
        <v>518</v>
      </c>
      <c r="L2689" s="54" t="s">
        <v>11797</v>
      </c>
      <c r="M2689" s="54" t="s">
        <v>11796</v>
      </c>
      <c r="N2689" s="54" t="s">
        <v>256</v>
      </c>
      <c r="O2689" s="54" t="s">
        <v>256</v>
      </c>
      <c r="P2689" s="54" t="s">
        <v>447</v>
      </c>
      <c r="Q2689" s="54" t="s">
        <v>256</v>
      </c>
      <c r="R2689" s="54" t="s">
        <v>431</v>
      </c>
      <c r="S2689" s="71"/>
      <c r="T2689" s="54" t="s">
        <v>256</v>
      </c>
      <c r="U2689" s="71">
        <v>44495</v>
      </c>
      <c r="V2689" s="54" t="s">
        <v>256</v>
      </c>
      <c r="W2689" t="str">
        <f t="shared" si="41"/>
        <v>Oct-21</v>
      </c>
    </row>
    <row r="2690" spans="1:23" x14ac:dyDescent="0.25">
      <c r="A2690" s="54" t="s">
        <v>318</v>
      </c>
      <c r="B2690" s="54" t="s">
        <v>428</v>
      </c>
      <c r="C2690" s="54" t="s">
        <v>263</v>
      </c>
      <c r="D2690" s="54" t="s">
        <v>429</v>
      </c>
      <c r="E2690" s="54" t="s">
        <v>11798</v>
      </c>
      <c r="F2690" s="71">
        <v>44495</v>
      </c>
      <c r="G2690" s="72">
        <v>3759.47</v>
      </c>
      <c r="H2690" s="72">
        <v>317863.19</v>
      </c>
      <c r="I2690" s="54" t="s">
        <v>265</v>
      </c>
      <c r="J2690" s="54" t="s">
        <v>523</v>
      </c>
      <c r="K2690" s="54" t="s">
        <v>11799</v>
      </c>
      <c r="L2690" s="54" t="s">
        <v>11800</v>
      </c>
      <c r="M2690" s="54" t="s">
        <v>11798</v>
      </c>
      <c r="N2690" s="54" t="s">
        <v>256</v>
      </c>
      <c r="O2690" s="54" t="s">
        <v>256</v>
      </c>
      <c r="P2690" s="54" t="s">
        <v>447</v>
      </c>
      <c r="Q2690" s="54" t="s">
        <v>256</v>
      </c>
      <c r="R2690" s="54" t="s">
        <v>431</v>
      </c>
      <c r="S2690" s="71"/>
      <c r="T2690" s="54" t="s">
        <v>256</v>
      </c>
      <c r="U2690" s="71">
        <v>44495</v>
      </c>
      <c r="V2690" s="54" t="s">
        <v>256</v>
      </c>
      <c r="W2690" t="str">
        <f t="shared" si="41"/>
        <v>Oct-21</v>
      </c>
    </row>
    <row r="2691" spans="1:23" x14ac:dyDescent="0.25">
      <c r="A2691" s="54" t="s">
        <v>318</v>
      </c>
      <c r="B2691" s="54" t="s">
        <v>428</v>
      </c>
      <c r="C2691" s="54" t="s">
        <v>263</v>
      </c>
      <c r="D2691" s="54" t="s">
        <v>429</v>
      </c>
      <c r="E2691" s="54" t="s">
        <v>11801</v>
      </c>
      <c r="F2691" s="71">
        <v>44496</v>
      </c>
      <c r="G2691" s="72">
        <v>922.53</v>
      </c>
      <c r="H2691" s="72">
        <v>77999.91</v>
      </c>
      <c r="I2691" s="54" t="s">
        <v>265</v>
      </c>
      <c r="J2691" s="54" t="s">
        <v>523</v>
      </c>
      <c r="K2691" s="54" t="s">
        <v>520</v>
      </c>
      <c r="L2691" s="54" t="s">
        <v>11802</v>
      </c>
      <c r="M2691" s="54" t="s">
        <v>11801</v>
      </c>
      <c r="N2691" s="54" t="s">
        <v>256</v>
      </c>
      <c r="O2691" s="54" t="s">
        <v>256</v>
      </c>
      <c r="P2691" s="54" t="s">
        <v>447</v>
      </c>
      <c r="Q2691" s="54" t="s">
        <v>256</v>
      </c>
      <c r="R2691" s="54" t="s">
        <v>431</v>
      </c>
      <c r="S2691" s="71"/>
      <c r="T2691" s="54" t="s">
        <v>256</v>
      </c>
      <c r="U2691" s="71">
        <v>44496</v>
      </c>
      <c r="V2691" s="54" t="s">
        <v>256</v>
      </c>
      <c r="W2691" t="str">
        <f t="shared" si="41"/>
        <v>Oct-21</v>
      </c>
    </row>
    <row r="2692" spans="1:23" x14ac:dyDescent="0.25">
      <c r="A2692" s="54" t="s">
        <v>318</v>
      </c>
      <c r="B2692" s="54" t="s">
        <v>428</v>
      </c>
      <c r="C2692" s="54" t="s">
        <v>263</v>
      </c>
      <c r="D2692" s="54" t="s">
        <v>429</v>
      </c>
      <c r="E2692" s="54" t="s">
        <v>11803</v>
      </c>
      <c r="F2692" s="71">
        <v>44496</v>
      </c>
      <c r="G2692" s="72">
        <v>14490.19</v>
      </c>
      <c r="H2692" s="72">
        <v>1225145.56</v>
      </c>
      <c r="I2692" s="54" t="s">
        <v>265</v>
      </c>
      <c r="J2692" s="54" t="s">
        <v>523</v>
      </c>
      <c r="K2692" s="54" t="s">
        <v>11804</v>
      </c>
      <c r="L2692" s="54" t="s">
        <v>11805</v>
      </c>
      <c r="M2692" s="54" t="s">
        <v>11803</v>
      </c>
      <c r="N2692" s="54" t="s">
        <v>256</v>
      </c>
      <c r="O2692" s="54" t="s">
        <v>256</v>
      </c>
      <c r="P2692" s="54" t="s">
        <v>447</v>
      </c>
      <c r="Q2692" s="54" t="s">
        <v>256</v>
      </c>
      <c r="R2692" s="54" t="s">
        <v>431</v>
      </c>
      <c r="S2692" s="71"/>
      <c r="T2692" s="54" t="s">
        <v>256</v>
      </c>
      <c r="U2692" s="71">
        <v>44496</v>
      </c>
      <c r="V2692" s="54" t="s">
        <v>256</v>
      </c>
      <c r="W2692" t="str">
        <f t="shared" ref="W2692:W2755" si="42">TEXT(F2692,"MMM-YY")</f>
        <v>Oct-21</v>
      </c>
    </row>
    <row r="2693" spans="1:23" x14ac:dyDescent="0.25">
      <c r="A2693" s="54" t="s">
        <v>318</v>
      </c>
      <c r="B2693" s="54" t="s">
        <v>428</v>
      </c>
      <c r="C2693" s="54" t="s">
        <v>263</v>
      </c>
      <c r="D2693" s="54" t="s">
        <v>429</v>
      </c>
      <c r="E2693" s="54" t="s">
        <v>11806</v>
      </c>
      <c r="F2693" s="71">
        <v>44499</v>
      </c>
      <c r="G2693" s="72">
        <v>4354.3500000000004</v>
      </c>
      <c r="H2693" s="72">
        <v>368160.29</v>
      </c>
      <c r="I2693" s="54" t="s">
        <v>265</v>
      </c>
      <c r="J2693" s="54" t="s">
        <v>523</v>
      </c>
      <c r="K2693" s="54" t="s">
        <v>11807</v>
      </c>
      <c r="L2693" s="54" t="s">
        <v>11808</v>
      </c>
      <c r="M2693" s="54" t="s">
        <v>11806</v>
      </c>
      <c r="N2693" s="54" t="s">
        <v>256</v>
      </c>
      <c r="O2693" s="54" t="s">
        <v>256</v>
      </c>
      <c r="P2693" s="54" t="s">
        <v>447</v>
      </c>
      <c r="Q2693" s="54" t="s">
        <v>256</v>
      </c>
      <c r="R2693" s="54" t="s">
        <v>431</v>
      </c>
      <c r="S2693" s="71"/>
      <c r="T2693" s="54" t="s">
        <v>256</v>
      </c>
      <c r="U2693" s="71">
        <v>44499</v>
      </c>
      <c r="V2693" s="54" t="s">
        <v>256</v>
      </c>
      <c r="W2693" t="str">
        <f t="shared" si="42"/>
        <v>Oct-21</v>
      </c>
    </row>
    <row r="2694" spans="1:23" x14ac:dyDescent="0.25">
      <c r="A2694" s="54" t="s">
        <v>318</v>
      </c>
      <c r="B2694" s="54" t="s">
        <v>428</v>
      </c>
      <c r="C2694" s="54" t="s">
        <v>263</v>
      </c>
      <c r="D2694" s="54" t="s">
        <v>429</v>
      </c>
      <c r="E2694" s="54" t="s">
        <v>11809</v>
      </c>
      <c r="F2694" s="71">
        <v>44497</v>
      </c>
      <c r="G2694" s="72">
        <v>1158.3</v>
      </c>
      <c r="H2694" s="72">
        <v>97934.27</v>
      </c>
      <c r="I2694" s="54" t="s">
        <v>265</v>
      </c>
      <c r="J2694" s="54" t="s">
        <v>523</v>
      </c>
      <c r="K2694" s="54" t="s">
        <v>11810</v>
      </c>
      <c r="L2694" s="54" t="s">
        <v>11811</v>
      </c>
      <c r="M2694" s="54" t="s">
        <v>11809</v>
      </c>
      <c r="N2694" s="54" t="s">
        <v>256</v>
      </c>
      <c r="O2694" s="54" t="s">
        <v>256</v>
      </c>
      <c r="P2694" s="54" t="s">
        <v>447</v>
      </c>
      <c r="Q2694" s="54" t="s">
        <v>256</v>
      </c>
      <c r="R2694" s="54" t="s">
        <v>431</v>
      </c>
      <c r="S2694" s="71"/>
      <c r="T2694" s="54" t="s">
        <v>256</v>
      </c>
      <c r="U2694" s="71">
        <v>44497</v>
      </c>
      <c r="V2694" s="54" t="s">
        <v>256</v>
      </c>
      <c r="W2694" t="str">
        <f t="shared" si="42"/>
        <v>Oct-21</v>
      </c>
    </row>
    <row r="2695" spans="1:23" x14ac:dyDescent="0.25">
      <c r="A2695" s="54" t="s">
        <v>318</v>
      </c>
      <c r="B2695" s="54" t="s">
        <v>428</v>
      </c>
      <c r="C2695" s="54" t="s">
        <v>263</v>
      </c>
      <c r="D2695" s="54" t="s">
        <v>429</v>
      </c>
      <c r="E2695" s="54" t="s">
        <v>11812</v>
      </c>
      <c r="F2695" s="71">
        <v>44497</v>
      </c>
      <c r="G2695" s="72">
        <v>14654.64</v>
      </c>
      <c r="H2695" s="72">
        <v>1239049.81</v>
      </c>
      <c r="I2695" s="54" t="s">
        <v>265</v>
      </c>
      <c r="J2695" s="54" t="s">
        <v>523</v>
      </c>
      <c r="K2695" s="54" t="s">
        <v>11813</v>
      </c>
      <c r="L2695" s="54" t="s">
        <v>11814</v>
      </c>
      <c r="M2695" s="54" t="s">
        <v>11812</v>
      </c>
      <c r="N2695" s="54" t="s">
        <v>256</v>
      </c>
      <c r="O2695" s="54" t="s">
        <v>256</v>
      </c>
      <c r="P2695" s="54" t="s">
        <v>447</v>
      </c>
      <c r="Q2695" s="54" t="s">
        <v>256</v>
      </c>
      <c r="R2695" s="54" t="s">
        <v>431</v>
      </c>
      <c r="S2695" s="71"/>
      <c r="T2695" s="54" t="s">
        <v>256</v>
      </c>
      <c r="U2695" s="71">
        <v>44497</v>
      </c>
      <c r="V2695" s="54" t="s">
        <v>256</v>
      </c>
      <c r="W2695" t="str">
        <f t="shared" si="42"/>
        <v>Oct-21</v>
      </c>
    </row>
    <row r="2696" spans="1:23" x14ac:dyDescent="0.25">
      <c r="A2696" s="54" t="s">
        <v>318</v>
      </c>
      <c r="B2696" s="54" t="s">
        <v>428</v>
      </c>
      <c r="C2696" s="54" t="s">
        <v>263</v>
      </c>
      <c r="D2696" s="54" t="s">
        <v>429</v>
      </c>
      <c r="E2696" s="54" t="s">
        <v>11815</v>
      </c>
      <c r="F2696" s="71">
        <v>44472</v>
      </c>
      <c r="G2696" s="72">
        <v>6053.19</v>
      </c>
      <c r="H2696" s="72">
        <v>511797.21</v>
      </c>
      <c r="I2696" s="54" t="s">
        <v>265</v>
      </c>
      <c r="J2696" s="54" t="s">
        <v>523</v>
      </c>
      <c r="K2696" s="54" t="s">
        <v>11816</v>
      </c>
      <c r="L2696" s="54" t="s">
        <v>11817</v>
      </c>
      <c r="M2696" s="54" t="s">
        <v>11815</v>
      </c>
      <c r="N2696" s="54" t="s">
        <v>256</v>
      </c>
      <c r="O2696" s="54" t="s">
        <v>256</v>
      </c>
      <c r="P2696" s="54" t="s">
        <v>447</v>
      </c>
      <c r="Q2696" s="54" t="s">
        <v>256</v>
      </c>
      <c r="R2696" s="54" t="s">
        <v>431</v>
      </c>
      <c r="S2696" s="71"/>
      <c r="T2696" s="54" t="s">
        <v>256</v>
      </c>
      <c r="U2696" s="71">
        <v>44472</v>
      </c>
      <c r="V2696" s="54" t="s">
        <v>256</v>
      </c>
      <c r="W2696" t="str">
        <f t="shared" si="42"/>
        <v>Oct-21</v>
      </c>
    </row>
    <row r="2697" spans="1:23" x14ac:dyDescent="0.25">
      <c r="A2697" s="54" t="s">
        <v>318</v>
      </c>
      <c r="B2697" s="54" t="s">
        <v>428</v>
      </c>
      <c r="C2697" s="54" t="s">
        <v>263</v>
      </c>
      <c r="D2697" s="54" t="s">
        <v>429</v>
      </c>
      <c r="E2697" s="54" t="s">
        <v>11818</v>
      </c>
      <c r="F2697" s="71">
        <v>44472</v>
      </c>
      <c r="G2697" s="72">
        <v>2033.46</v>
      </c>
      <c r="H2697" s="72">
        <v>171929.04</v>
      </c>
      <c r="I2697" s="54" t="s">
        <v>265</v>
      </c>
      <c r="J2697" s="54" t="s">
        <v>523</v>
      </c>
      <c r="K2697" s="54" t="s">
        <v>11819</v>
      </c>
      <c r="L2697" s="54" t="s">
        <v>11820</v>
      </c>
      <c r="M2697" s="54" t="s">
        <v>11818</v>
      </c>
      <c r="N2697" s="54" t="s">
        <v>256</v>
      </c>
      <c r="O2697" s="54" t="s">
        <v>256</v>
      </c>
      <c r="P2697" s="54" t="s">
        <v>447</v>
      </c>
      <c r="Q2697" s="54" t="s">
        <v>256</v>
      </c>
      <c r="R2697" s="54" t="s">
        <v>431</v>
      </c>
      <c r="S2697" s="71"/>
      <c r="T2697" s="54" t="s">
        <v>256</v>
      </c>
      <c r="U2697" s="71">
        <v>44472</v>
      </c>
      <c r="V2697" s="54" t="s">
        <v>256</v>
      </c>
      <c r="W2697" t="str">
        <f t="shared" si="42"/>
        <v>Oct-21</v>
      </c>
    </row>
    <row r="2698" spans="1:23" x14ac:dyDescent="0.25">
      <c r="A2698" s="54" t="s">
        <v>318</v>
      </c>
      <c r="B2698" s="54" t="s">
        <v>428</v>
      </c>
      <c r="C2698" s="54" t="s">
        <v>263</v>
      </c>
      <c r="D2698" s="54" t="s">
        <v>429</v>
      </c>
      <c r="E2698" s="54" t="s">
        <v>11821</v>
      </c>
      <c r="F2698" s="71">
        <v>44472</v>
      </c>
      <c r="G2698" s="72">
        <v>972.4</v>
      </c>
      <c r="H2698" s="72">
        <v>82216.42</v>
      </c>
      <c r="I2698" s="54" t="s">
        <v>265</v>
      </c>
      <c r="J2698" s="54" t="s">
        <v>523</v>
      </c>
      <c r="K2698" s="54" t="s">
        <v>11822</v>
      </c>
      <c r="L2698" s="54" t="s">
        <v>11823</v>
      </c>
      <c r="M2698" s="54" t="s">
        <v>11821</v>
      </c>
      <c r="N2698" s="54" t="s">
        <v>256</v>
      </c>
      <c r="O2698" s="54" t="s">
        <v>256</v>
      </c>
      <c r="P2698" s="54" t="s">
        <v>447</v>
      </c>
      <c r="Q2698" s="54" t="s">
        <v>256</v>
      </c>
      <c r="R2698" s="54" t="s">
        <v>431</v>
      </c>
      <c r="S2698" s="71"/>
      <c r="T2698" s="54" t="s">
        <v>256</v>
      </c>
      <c r="U2698" s="71">
        <v>44472</v>
      </c>
      <c r="V2698" s="54" t="s">
        <v>256</v>
      </c>
      <c r="W2698" t="str">
        <f t="shared" si="42"/>
        <v>Oct-21</v>
      </c>
    </row>
    <row r="2699" spans="1:23" x14ac:dyDescent="0.25">
      <c r="A2699" s="54" t="s">
        <v>318</v>
      </c>
      <c r="B2699" s="54" t="s">
        <v>428</v>
      </c>
      <c r="C2699" s="54" t="s">
        <v>263</v>
      </c>
      <c r="D2699" s="54" t="s">
        <v>429</v>
      </c>
      <c r="E2699" s="54" t="s">
        <v>11824</v>
      </c>
      <c r="F2699" s="71">
        <v>44472</v>
      </c>
      <c r="G2699" s="72">
        <v>161</v>
      </c>
      <c r="H2699" s="72">
        <v>13612.55</v>
      </c>
      <c r="I2699" s="54" t="s">
        <v>265</v>
      </c>
      <c r="J2699" s="54" t="s">
        <v>523</v>
      </c>
      <c r="K2699" s="54" t="s">
        <v>11825</v>
      </c>
      <c r="L2699" s="54" t="s">
        <v>11826</v>
      </c>
      <c r="M2699" s="54" t="s">
        <v>11824</v>
      </c>
      <c r="N2699" s="54" t="s">
        <v>256</v>
      </c>
      <c r="O2699" s="54" t="s">
        <v>256</v>
      </c>
      <c r="P2699" s="54" t="s">
        <v>447</v>
      </c>
      <c r="Q2699" s="54" t="s">
        <v>256</v>
      </c>
      <c r="R2699" s="54" t="s">
        <v>431</v>
      </c>
      <c r="S2699" s="71"/>
      <c r="T2699" s="54" t="s">
        <v>256</v>
      </c>
      <c r="U2699" s="71">
        <v>44472</v>
      </c>
      <c r="V2699" s="54" t="s">
        <v>256</v>
      </c>
      <c r="W2699" t="str">
        <f t="shared" si="42"/>
        <v>Oct-21</v>
      </c>
    </row>
    <row r="2700" spans="1:23" x14ac:dyDescent="0.25">
      <c r="A2700" s="54" t="s">
        <v>318</v>
      </c>
      <c r="B2700" s="54" t="s">
        <v>428</v>
      </c>
      <c r="C2700" s="54" t="s">
        <v>263</v>
      </c>
      <c r="D2700" s="54" t="s">
        <v>429</v>
      </c>
      <c r="E2700" s="54" t="s">
        <v>11827</v>
      </c>
      <c r="F2700" s="71">
        <v>44492</v>
      </c>
      <c r="G2700" s="72">
        <v>143918.22</v>
      </c>
      <c r="H2700" s="72">
        <v>12168285.5</v>
      </c>
      <c r="I2700" s="54" t="s">
        <v>265</v>
      </c>
      <c r="J2700" s="54" t="s">
        <v>11828</v>
      </c>
      <c r="K2700" s="54" t="s">
        <v>11829</v>
      </c>
      <c r="L2700" s="54" t="s">
        <v>11830</v>
      </c>
      <c r="M2700" s="54" t="s">
        <v>11827</v>
      </c>
      <c r="N2700" s="54" t="s">
        <v>256</v>
      </c>
      <c r="O2700" s="54" t="s">
        <v>256</v>
      </c>
      <c r="P2700" s="54" t="s">
        <v>566</v>
      </c>
      <c r="Q2700" s="54" t="s">
        <v>256</v>
      </c>
      <c r="R2700" s="54" t="s">
        <v>431</v>
      </c>
      <c r="S2700" s="71"/>
      <c r="T2700" s="54" t="s">
        <v>256</v>
      </c>
      <c r="U2700" s="71">
        <v>44492</v>
      </c>
      <c r="V2700" s="54" t="s">
        <v>256</v>
      </c>
      <c r="W2700" t="str">
        <f t="shared" si="42"/>
        <v>Oct-21</v>
      </c>
    </row>
    <row r="2701" spans="1:23" x14ac:dyDescent="0.25">
      <c r="A2701" s="54" t="s">
        <v>318</v>
      </c>
      <c r="B2701" s="54" t="s">
        <v>428</v>
      </c>
      <c r="C2701" s="54" t="s">
        <v>263</v>
      </c>
      <c r="D2701" s="54" t="s">
        <v>429</v>
      </c>
      <c r="E2701" s="54" t="s">
        <v>11831</v>
      </c>
      <c r="F2701" s="71">
        <v>44482</v>
      </c>
      <c r="G2701" s="72">
        <v>90853.16</v>
      </c>
      <c r="H2701" s="72">
        <v>7681634.6799999997</v>
      </c>
      <c r="I2701" s="54" t="s">
        <v>265</v>
      </c>
      <c r="J2701" s="54" t="s">
        <v>567</v>
      </c>
      <c r="K2701" s="54" t="s">
        <v>11832</v>
      </c>
      <c r="L2701" s="54" t="s">
        <v>11833</v>
      </c>
      <c r="M2701" s="54" t="s">
        <v>11831</v>
      </c>
      <c r="N2701" s="54" t="s">
        <v>256</v>
      </c>
      <c r="O2701" s="54" t="s">
        <v>256</v>
      </c>
      <c r="P2701" s="54" t="s">
        <v>433</v>
      </c>
      <c r="Q2701" s="54" t="s">
        <v>256</v>
      </c>
      <c r="R2701" s="54" t="s">
        <v>431</v>
      </c>
      <c r="S2701" s="71"/>
      <c r="T2701" s="54" t="s">
        <v>256</v>
      </c>
      <c r="U2701" s="71">
        <v>44482</v>
      </c>
      <c r="V2701" s="54" t="s">
        <v>256</v>
      </c>
      <c r="W2701" t="str">
        <f t="shared" si="42"/>
        <v>Oct-21</v>
      </c>
    </row>
    <row r="2702" spans="1:23" x14ac:dyDescent="0.25">
      <c r="A2702" s="54" t="s">
        <v>318</v>
      </c>
      <c r="B2702" s="54" t="s">
        <v>428</v>
      </c>
      <c r="C2702" s="54" t="s">
        <v>263</v>
      </c>
      <c r="D2702" s="54" t="s">
        <v>429</v>
      </c>
      <c r="E2702" s="54" t="s">
        <v>11834</v>
      </c>
      <c r="F2702" s="71">
        <v>44492</v>
      </c>
      <c r="G2702" s="72">
        <v>174166.56</v>
      </c>
      <c r="H2702" s="72">
        <v>14725782.65</v>
      </c>
      <c r="I2702" s="54" t="s">
        <v>265</v>
      </c>
      <c r="J2702" s="54" t="s">
        <v>567</v>
      </c>
      <c r="K2702" s="54" t="s">
        <v>11835</v>
      </c>
      <c r="L2702" s="54" t="s">
        <v>11836</v>
      </c>
      <c r="M2702" s="54" t="s">
        <v>11834</v>
      </c>
      <c r="N2702" s="54" t="s">
        <v>256</v>
      </c>
      <c r="O2702" s="54" t="s">
        <v>256</v>
      </c>
      <c r="P2702" s="54" t="s">
        <v>433</v>
      </c>
      <c r="Q2702" s="54" t="s">
        <v>256</v>
      </c>
      <c r="R2702" s="54" t="s">
        <v>431</v>
      </c>
      <c r="S2702" s="71"/>
      <c r="T2702" s="54" t="s">
        <v>256</v>
      </c>
      <c r="U2702" s="71">
        <v>44492</v>
      </c>
      <c r="V2702" s="54" t="s">
        <v>256</v>
      </c>
      <c r="W2702" t="str">
        <f t="shared" si="42"/>
        <v>Oct-21</v>
      </c>
    </row>
    <row r="2703" spans="1:23" x14ac:dyDescent="0.25">
      <c r="A2703" s="54" t="s">
        <v>318</v>
      </c>
      <c r="B2703" s="54" t="s">
        <v>428</v>
      </c>
      <c r="C2703" s="54" t="s">
        <v>263</v>
      </c>
      <c r="D2703" s="54" t="s">
        <v>429</v>
      </c>
      <c r="E2703" s="54" t="s">
        <v>11837</v>
      </c>
      <c r="F2703" s="71">
        <v>44481</v>
      </c>
      <c r="G2703" s="72">
        <v>47216.43</v>
      </c>
      <c r="H2703" s="72">
        <v>3992149.16</v>
      </c>
      <c r="I2703" s="54" t="s">
        <v>265</v>
      </c>
      <c r="J2703" s="54" t="s">
        <v>567</v>
      </c>
      <c r="K2703" s="54" t="s">
        <v>11838</v>
      </c>
      <c r="L2703" s="54" t="s">
        <v>11839</v>
      </c>
      <c r="M2703" s="54" t="s">
        <v>11837</v>
      </c>
      <c r="N2703" s="54" t="s">
        <v>256</v>
      </c>
      <c r="O2703" s="54" t="s">
        <v>256</v>
      </c>
      <c r="P2703" s="54" t="s">
        <v>433</v>
      </c>
      <c r="Q2703" s="54" t="s">
        <v>256</v>
      </c>
      <c r="R2703" s="54" t="s">
        <v>431</v>
      </c>
      <c r="S2703" s="71"/>
      <c r="T2703" s="54" t="s">
        <v>256</v>
      </c>
      <c r="U2703" s="71">
        <v>44481</v>
      </c>
      <c r="V2703" s="54" t="s">
        <v>256</v>
      </c>
      <c r="W2703" t="str">
        <f t="shared" si="42"/>
        <v>Oct-21</v>
      </c>
    </row>
    <row r="2704" spans="1:23" x14ac:dyDescent="0.25">
      <c r="A2704" s="54" t="s">
        <v>318</v>
      </c>
      <c r="B2704" s="54" t="s">
        <v>428</v>
      </c>
      <c r="C2704" s="54" t="s">
        <v>263</v>
      </c>
      <c r="D2704" s="54" t="s">
        <v>429</v>
      </c>
      <c r="E2704" s="54" t="s">
        <v>11840</v>
      </c>
      <c r="F2704" s="71">
        <v>44499</v>
      </c>
      <c r="G2704" s="72">
        <v>1284.17</v>
      </c>
      <c r="H2704" s="72">
        <v>108576.57</v>
      </c>
      <c r="I2704" s="54" t="s">
        <v>265</v>
      </c>
      <c r="J2704" s="54" t="s">
        <v>567</v>
      </c>
      <c r="K2704" s="54" t="s">
        <v>11841</v>
      </c>
      <c r="L2704" s="54" t="s">
        <v>11842</v>
      </c>
      <c r="M2704" s="54" t="s">
        <v>11840</v>
      </c>
      <c r="N2704" s="54" t="s">
        <v>256</v>
      </c>
      <c r="O2704" s="54" t="s">
        <v>256</v>
      </c>
      <c r="P2704" s="54" t="s">
        <v>433</v>
      </c>
      <c r="Q2704" s="54" t="s">
        <v>256</v>
      </c>
      <c r="R2704" s="54" t="s">
        <v>431</v>
      </c>
      <c r="S2704" s="71"/>
      <c r="T2704" s="54" t="s">
        <v>256</v>
      </c>
      <c r="U2704" s="71">
        <v>44499</v>
      </c>
      <c r="V2704" s="54" t="s">
        <v>256</v>
      </c>
      <c r="W2704" t="str">
        <f t="shared" si="42"/>
        <v>Oct-21</v>
      </c>
    </row>
    <row r="2705" spans="1:23" x14ac:dyDescent="0.25">
      <c r="A2705" s="54" t="s">
        <v>318</v>
      </c>
      <c r="B2705" s="54" t="s">
        <v>428</v>
      </c>
      <c r="C2705" s="54" t="s">
        <v>263</v>
      </c>
      <c r="D2705" s="54" t="s">
        <v>429</v>
      </c>
      <c r="E2705" s="54" t="s">
        <v>11843</v>
      </c>
      <c r="F2705" s="71">
        <v>44499</v>
      </c>
      <c r="G2705" s="72">
        <v>7868.4</v>
      </c>
      <c r="H2705" s="72">
        <v>665273.22</v>
      </c>
      <c r="I2705" s="54" t="s">
        <v>265</v>
      </c>
      <c r="J2705" s="54" t="s">
        <v>567</v>
      </c>
      <c r="K2705" s="54" t="s">
        <v>11841</v>
      </c>
      <c r="L2705" s="54" t="s">
        <v>11844</v>
      </c>
      <c r="M2705" s="54" t="s">
        <v>11843</v>
      </c>
      <c r="N2705" s="54" t="s">
        <v>256</v>
      </c>
      <c r="O2705" s="54" t="s">
        <v>256</v>
      </c>
      <c r="P2705" s="54" t="s">
        <v>433</v>
      </c>
      <c r="Q2705" s="54" t="s">
        <v>256</v>
      </c>
      <c r="R2705" s="54" t="s">
        <v>431</v>
      </c>
      <c r="S2705" s="71"/>
      <c r="T2705" s="54" t="s">
        <v>256</v>
      </c>
      <c r="U2705" s="71">
        <v>44499</v>
      </c>
      <c r="V2705" s="54" t="s">
        <v>256</v>
      </c>
      <c r="W2705" t="str">
        <f t="shared" si="42"/>
        <v>Oct-21</v>
      </c>
    </row>
    <row r="2706" spans="1:23" x14ac:dyDescent="0.25">
      <c r="A2706" s="54" t="s">
        <v>318</v>
      </c>
      <c r="B2706" s="54" t="s">
        <v>428</v>
      </c>
      <c r="C2706" s="54" t="s">
        <v>263</v>
      </c>
      <c r="D2706" s="54" t="s">
        <v>429</v>
      </c>
      <c r="E2706" s="54" t="s">
        <v>11845</v>
      </c>
      <c r="F2706" s="71">
        <v>44500</v>
      </c>
      <c r="G2706" s="72">
        <v>58223</v>
      </c>
      <c r="H2706" s="72">
        <v>4922754.6500000004</v>
      </c>
      <c r="I2706" s="54" t="s">
        <v>265</v>
      </c>
      <c r="J2706" s="54" t="s">
        <v>567</v>
      </c>
      <c r="K2706" s="54" t="s">
        <v>11846</v>
      </c>
      <c r="L2706" s="54" t="s">
        <v>11847</v>
      </c>
      <c r="M2706" s="54" t="s">
        <v>11845</v>
      </c>
      <c r="N2706" s="54" t="s">
        <v>256</v>
      </c>
      <c r="O2706" s="54" t="s">
        <v>256</v>
      </c>
      <c r="P2706" s="54" t="s">
        <v>433</v>
      </c>
      <c r="Q2706" s="54" t="s">
        <v>256</v>
      </c>
      <c r="R2706" s="54" t="s">
        <v>431</v>
      </c>
      <c r="S2706" s="71"/>
      <c r="T2706" s="54" t="s">
        <v>256</v>
      </c>
      <c r="U2706" s="71">
        <v>44500</v>
      </c>
      <c r="V2706" s="54" t="s">
        <v>256</v>
      </c>
      <c r="W2706" t="str">
        <f t="shared" si="42"/>
        <v>Oct-21</v>
      </c>
    </row>
    <row r="2707" spans="1:23" x14ac:dyDescent="0.25">
      <c r="A2707" s="54" t="s">
        <v>317</v>
      </c>
      <c r="B2707" s="54" t="s">
        <v>428</v>
      </c>
      <c r="C2707" s="54" t="s">
        <v>263</v>
      </c>
      <c r="D2707" s="54" t="s">
        <v>429</v>
      </c>
      <c r="E2707" s="54" t="s">
        <v>11848</v>
      </c>
      <c r="F2707" s="71">
        <v>44486</v>
      </c>
      <c r="G2707" s="72">
        <v>1012</v>
      </c>
      <c r="H2707" s="72">
        <v>85564.6</v>
      </c>
      <c r="I2707" s="54" t="s">
        <v>265</v>
      </c>
      <c r="J2707" s="54" t="s">
        <v>325</v>
      </c>
      <c r="K2707" s="54" t="s">
        <v>11849</v>
      </c>
      <c r="L2707" s="54" t="s">
        <v>11850</v>
      </c>
      <c r="M2707" s="54" t="s">
        <v>11848</v>
      </c>
      <c r="N2707" s="54" t="s">
        <v>256</v>
      </c>
      <c r="O2707" s="54" t="s">
        <v>256</v>
      </c>
      <c r="P2707" s="54" t="s">
        <v>270</v>
      </c>
      <c r="Q2707" s="54" t="s">
        <v>256</v>
      </c>
      <c r="R2707" s="54" t="s">
        <v>431</v>
      </c>
      <c r="S2707" s="71"/>
      <c r="T2707" s="54" t="s">
        <v>256</v>
      </c>
      <c r="U2707" s="71">
        <v>44486</v>
      </c>
      <c r="V2707" s="54" t="s">
        <v>256</v>
      </c>
      <c r="W2707" t="str">
        <f t="shared" si="42"/>
        <v>Oct-21</v>
      </c>
    </row>
    <row r="2708" spans="1:23" x14ac:dyDescent="0.25">
      <c r="A2708" s="54" t="s">
        <v>318</v>
      </c>
      <c r="B2708" s="54" t="s">
        <v>428</v>
      </c>
      <c r="C2708" s="54" t="s">
        <v>263</v>
      </c>
      <c r="D2708" s="54" t="s">
        <v>429</v>
      </c>
      <c r="E2708" s="54" t="s">
        <v>11851</v>
      </c>
      <c r="F2708" s="71">
        <v>44481</v>
      </c>
      <c r="G2708" s="72">
        <v>3262.73</v>
      </c>
      <c r="H2708" s="72">
        <v>275863.82</v>
      </c>
      <c r="I2708" s="54" t="s">
        <v>265</v>
      </c>
      <c r="J2708" s="54" t="s">
        <v>11852</v>
      </c>
      <c r="K2708" s="54" t="s">
        <v>11853</v>
      </c>
      <c r="L2708" s="54" t="s">
        <v>11854</v>
      </c>
      <c r="M2708" s="54" t="s">
        <v>11851</v>
      </c>
      <c r="N2708" s="54" t="s">
        <v>256</v>
      </c>
      <c r="O2708" s="54" t="s">
        <v>256</v>
      </c>
      <c r="P2708" s="54" t="s">
        <v>10589</v>
      </c>
      <c r="Q2708" s="54" t="s">
        <v>256</v>
      </c>
      <c r="R2708" s="54" t="s">
        <v>431</v>
      </c>
      <c r="S2708" s="71"/>
      <c r="T2708" s="54" t="s">
        <v>256</v>
      </c>
      <c r="U2708" s="71">
        <v>44481</v>
      </c>
      <c r="V2708" s="54" t="s">
        <v>256</v>
      </c>
      <c r="W2708" t="str">
        <f t="shared" si="42"/>
        <v>Oct-21</v>
      </c>
    </row>
    <row r="2709" spans="1:23" x14ac:dyDescent="0.25">
      <c r="A2709" s="54" t="s">
        <v>318</v>
      </c>
      <c r="B2709" s="54" t="s">
        <v>428</v>
      </c>
      <c r="C2709" s="54" t="s">
        <v>263</v>
      </c>
      <c r="D2709" s="54" t="s">
        <v>429</v>
      </c>
      <c r="E2709" s="54" t="s">
        <v>11855</v>
      </c>
      <c r="F2709" s="71">
        <v>44474</v>
      </c>
      <c r="G2709" s="72">
        <v>2872</v>
      </c>
      <c r="H2709" s="72">
        <v>242827.6</v>
      </c>
      <c r="I2709" s="54" t="s">
        <v>265</v>
      </c>
      <c r="J2709" s="54" t="s">
        <v>11852</v>
      </c>
      <c r="K2709" s="54" t="s">
        <v>10588</v>
      </c>
      <c r="L2709" s="54" t="s">
        <v>11856</v>
      </c>
      <c r="M2709" s="54" t="s">
        <v>11855</v>
      </c>
      <c r="N2709" s="54" t="s">
        <v>256</v>
      </c>
      <c r="O2709" s="54" t="s">
        <v>256</v>
      </c>
      <c r="P2709" s="54" t="s">
        <v>10589</v>
      </c>
      <c r="Q2709" s="54" t="s">
        <v>256</v>
      </c>
      <c r="R2709" s="54" t="s">
        <v>431</v>
      </c>
      <c r="S2709" s="71"/>
      <c r="T2709" s="54" t="s">
        <v>256</v>
      </c>
      <c r="U2709" s="71">
        <v>44474</v>
      </c>
      <c r="V2709" s="54" t="s">
        <v>256</v>
      </c>
      <c r="W2709" t="str">
        <f t="shared" si="42"/>
        <v>Oct-21</v>
      </c>
    </row>
    <row r="2710" spans="1:23" x14ac:dyDescent="0.25">
      <c r="A2710" s="54" t="s">
        <v>318</v>
      </c>
      <c r="B2710" s="54" t="s">
        <v>428</v>
      </c>
      <c r="C2710" s="54" t="s">
        <v>263</v>
      </c>
      <c r="D2710" s="54" t="s">
        <v>429</v>
      </c>
      <c r="E2710" s="54" t="s">
        <v>11857</v>
      </c>
      <c r="F2710" s="71">
        <v>44486</v>
      </c>
      <c r="G2710" s="72">
        <v>151323.89000000001</v>
      </c>
      <c r="H2710" s="72">
        <v>12794434.9</v>
      </c>
      <c r="I2710" s="54" t="s">
        <v>265</v>
      </c>
      <c r="J2710" s="54" t="s">
        <v>11858</v>
      </c>
      <c r="K2710" s="54" t="s">
        <v>11859</v>
      </c>
      <c r="L2710" s="54" t="s">
        <v>11860</v>
      </c>
      <c r="M2710" s="54" t="s">
        <v>11857</v>
      </c>
      <c r="N2710" s="54" t="s">
        <v>256</v>
      </c>
      <c r="O2710" s="54" t="s">
        <v>256</v>
      </c>
      <c r="P2710" s="54" t="s">
        <v>10589</v>
      </c>
      <c r="Q2710" s="54" t="s">
        <v>256</v>
      </c>
      <c r="R2710" s="54" t="s">
        <v>431</v>
      </c>
      <c r="S2710" s="71"/>
      <c r="T2710" s="54" t="s">
        <v>256</v>
      </c>
      <c r="U2710" s="71">
        <v>44486</v>
      </c>
      <c r="V2710" s="54" t="s">
        <v>256</v>
      </c>
      <c r="W2710" t="str">
        <f t="shared" si="42"/>
        <v>Oct-21</v>
      </c>
    </row>
    <row r="2711" spans="1:23" x14ac:dyDescent="0.25">
      <c r="A2711" s="54" t="s">
        <v>318</v>
      </c>
      <c r="B2711" s="54" t="s">
        <v>428</v>
      </c>
      <c r="C2711" s="54" t="s">
        <v>263</v>
      </c>
      <c r="D2711" s="54" t="s">
        <v>429</v>
      </c>
      <c r="E2711" s="54" t="s">
        <v>11861</v>
      </c>
      <c r="F2711" s="71">
        <v>44486</v>
      </c>
      <c r="G2711" s="72">
        <v>22557.41</v>
      </c>
      <c r="H2711" s="72">
        <v>1907229.02</v>
      </c>
      <c r="I2711" s="54" t="s">
        <v>265</v>
      </c>
      <c r="J2711" s="54" t="s">
        <v>11858</v>
      </c>
      <c r="K2711" s="54" t="s">
        <v>11859</v>
      </c>
      <c r="L2711" s="54" t="s">
        <v>11862</v>
      </c>
      <c r="M2711" s="54" t="s">
        <v>11861</v>
      </c>
      <c r="N2711" s="54" t="s">
        <v>256</v>
      </c>
      <c r="O2711" s="54" t="s">
        <v>256</v>
      </c>
      <c r="P2711" s="54" t="s">
        <v>10589</v>
      </c>
      <c r="Q2711" s="54" t="s">
        <v>256</v>
      </c>
      <c r="R2711" s="54" t="s">
        <v>431</v>
      </c>
      <c r="S2711" s="71"/>
      <c r="T2711" s="54" t="s">
        <v>256</v>
      </c>
      <c r="U2711" s="71">
        <v>44486</v>
      </c>
      <c r="V2711" s="54" t="s">
        <v>256</v>
      </c>
      <c r="W2711" t="str">
        <f t="shared" si="42"/>
        <v>Oct-21</v>
      </c>
    </row>
    <row r="2712" spans="1:23" x14ac:dyDescent="0.25">
      <c r="A2712" s="54" t="s">
        <v>318</v>
      </c>
      <c r="B2712" s="54" t="s">
        <v>428</v>
      </c>
      <c r="C2712" s="54" t="s">
        <v>263</v>
      </c>
      <c r="D2712" s="54" t="s">
        <v>429</v>
      </c>
      <c r="E2712" s="54" t="s">
        <v>11863</v>
      </c>
      <c r="F2712" s="71">
        <v>44486</v>
      </c>
      <c r="G2712" s="72">
        <v>147972.62</v>
      </c>
      <c r="H2712" s="72">
        <v>12511085.02</v>
      </c>
      <c r="I2712" s="54" t="s">
        <v>265</v>
      </c>
      <c r="J2712" s="54" t="s">
        <v>11858</v>
      </c>
      <c r="K2712" s="54" t="s">
        <v>11859</v>
      </c>
      <c r="L2712" s="54" t="s">
        <v>11864</v>
      </c>
      <c r="M2712" s="54" t="s">
        <v>11863</v>
      </c>
      <c r="N2712" s="54" t="s">
        <v>256</v>
      </c>
      <c r="O2712" s="54" t="s">
        <v>256</v>
      </c>
      <c r="P2712" s="54" t="s">
        <v>10589</v>
      </c>
      <c r="Q2712" s="54" t="s">
        <v>256</v>
      </c>
      <c r="R2712" s="54" t="s">
        <v>431</v>
      </c>
      <c r="S2712" s="71"/>
      <c r="T2712" s="54" t="s">
        <v>256</v>
      </c>
      <c r="U2712" s="71">
        <v>44486</v>
      </c>
      <c r="V2712" s="54" t="s">
        <v>256</v>
      </c>
      <c r="W2712" t="str">
        <f t="shared" si="42"/>
        <v>Oct-21</v>
      </c>
    </row>
    <row r="2713" spans="1:23" x14ac:dyDescent="0.25">
      <c r="A2713" s="54" t="s">
        <v>318</v>
      </c>
      <c r="B2713" s="54" t="s">
        <v>428</v>
      </c>
      <c r="C2713" s="54" t="s">
        <v>263</v>
      </c>
      <c r="D2713" s="54" t="s">
        <v>429</v>
      </c>
      <c r="E2713" s="54" t="s">
        <v>11865</v>
      </c>
      <c r="F2713" s="71">
        <v>44486</v>
      </c>
      <c r="G2713" s="72">
        <v>116160.55</v>
      </c>
      <c r="H2713" s="72">
        <v>9821374.5</v>
      </c>
      <c r="I2713" s="54" t="s">
        <v>265</v>
      </c>
      <c r="J2713" s="54" t="s">
        <v>11858</v>
      </c>
      <c r="K2713" s="54" t="s">
        <v>11859</v>
      </c>
      <c r="L2713" s="54" t="s">
        <v>11866</v>
      </c>
      <c r="M2713" s="54" t="s">
        <v>11865</v>
      </c>
      <c r="N2713" s="54" t="s">
        <v>256</v>
      </c>
      <c r="O2713" s="54" t="s">
        <v>256</v>
      </c>
      <c r="P2713" s="54" t="s">
        <v>10589</v>
      </c>
      <c r="Q2713" s="54" t="s">
        <v>256</v>
      </c>
      <c r="R2713" s="54" t="s">
        <v>431</v>
      </c>
      <c r="S2713" s="71"/>
      <c r="T2713" s="54" t="s">
        <v>256</v>
      </c>
      <c r="U2713" s="71">
        <v>44486</v>
      </c>
      <c r="V2713" s="54" t="s">
        <v>256</v>
      </c>
      <c r="W2713" t="str">
        <f t="shared" si="42"/>
        <v>Oct-21</v>
      </c>
    </row>
    <row r="2714" spans="1:23" x14ac:dyDescent="0.25">
      <c r="A2714" s="54" t="s">
        <v>318</v>
      </c>
      <c r="B2714" s="54" t="s">
        <v>428</v>
      </c>
      <c r="C2714" s="54" t="s">
        <v>263</v>
      </c>
      <c r="D2714" s="54" t="s">
        <v>429</v>
      </c>
      <c r="E2714" s="54" t="s">
        <v>11867</v>
      </c>
      <c r="F2714" s="71">
        <v>44485</v>
      </c>
      <c r="G2714" s="72">
        <v>73973.3</v>
      </c>
      <c r="H2714" s="72">
        <v>6254442.5199999996</v>
      </c>
      <c r="I2714" s="54" t="s">
        <v>265</v>
      </c>
      <c r="J2714" s="54" t="s">
        <v>11858</v>
      </c>
      <c r="K2714" s="54" t="s">
        <v>11868</v>
      </c>
      <c r="L2714" s="54" t="s">
        <v>11869</v>
      </c>
      <c r="M2714" s="54" t="s">
        <v>11867</v>
      </c>
      <c r="N2714" s="54" t="s">
        <v>256</v>
      </c>
      <c r="O2714" s="54" t="s">
        <v>256</v>
      </c>
      <c r="P2714" s="54" t="s">
        <v>10589</v>
      </c>
      <c r="Q2714" s="54" t="s">
        <v>256</v>
      </c>
      <c r="R2714" s="54" t="s">
        <v>431</v>
      </c>
      <c r="S2714" s="71"/>
      <c r="T2714" s="54" t="s">
        <v>256</v>
      </c>
      <c r="U2714" s="71">
        <v>44485</v>
      </c>
      <c r="V2714" s="54" t="s">
        <v>256</v>
      </c>
      <c r="W2714" t="str">
        <f t="shared" si="42"/>
        <v>Oct-21</v>
      </c>
    </row>
    <row r="2715" spans="1:23" x14ac:dyDescent="0.25">
      <c r="A2715" s="54" t="s">
        <v>318</v>
      </c>
      <c r="B2715" s="54" t="s">
        <v>428</v>
      </c>
      <c r="C2715" s="54" t="s">
        <v>263</v>
      </c>
      <c r="D2715" s="54" t="s">
        <v>429</v>
      </c>
      <c r="E2715" s="54" t="s">
        <v>11870</v>
      </c>
      <c r="F2715" s="71">
        <v>44474</v>
      </c>
      <c r="G2715" s="72">
        <v>3237.44</v>
      </c>
      <c r="H2715" s="72">
        <v>273725.55</v>
      </c>
      <c r="I2715" s="54" t="s">
        <v>265</v>
      </c>
      <c r="J2715" s="54" t="s">
        <v>568</v>
      </c>
      <c r="K2715" s="54" t="s">
        <v>10580</v>
      </c>
      <c r="L2715" s="54" t="s">
        <v>11871</v>
      </c>
      <c r="M2715" s="54" t="s">
        <v>11870</v>
      </c>
      <c r="N2715" s="54" t="s">
        <v>256</v>
      </c>
      <c r="O2715" s="54" t="s">
        <v>256</v>
      </c>
      <c r="P2715" s="54" t="s">
        <v>457</v>
      </c>
      <c r="Q2715" s="54" t="s">
        <v>256</v>
      </c>
      <c r="R2715" s="54" t="s">
        <v>431</v>
      </c>
      <c r="S2715" s="71"/>
      <c r="T2715" s="54" t="s">
        <v>256</v>
      </c>
      <c r="U2715" s="71">
        <v>44474</v>
      </c>
      <c r="V2715" s="54" t="s">
        <v>256</v>
      </c>
      <c r="W2715" t="str">
        <f t="shared" si="42"/>
        <v>Oct-21</v>
      </c>
    </row>
    <row r="2716" spans="1:23" x14ac:dyDescent="0.25">
      <c r="A2716" s="54" t="s">
        <v>318</v>
      </c>
      <c r="B2716" s="54" t="s">
        <v>428</v>
      </c>
      <c r="C2716" s="54" t="s">
        <v>263</v>
      </c>
      <c r="D2716" s="54" t="s">
        <v>429</v>
      </c>
      <c r="E2716" s="54" t="s">
        <v>11872</v>
      </c>
      <c r="F2716" s="71">
        <v>44474</v>
      </c>
      <c r="G2716" s="72">
        <v>14019.08</v>
      </c>
      <c r="H2716" s="72">
        <v>1185313.21</v>
      </c>
      <c r="I2716" s="54" t="s">
        <v>265</v>
      </c>
      <c r="J2716" s="54" t="s">
        <v>568</v>
      </c>
      <c r="K2716" s="54" t="s">
        <v>10580</v>
      </c>
      <c r="L2716" s="54" t="s">
        <v>11873</v>
      </c>
      <c r="M2716" s="54" t="s">
        <v>11872</v>
      </c>
      <c r="N2716" s="54" t="s">
        <v>256</v>
      </c>
      <c r="O2716" s="54" t="s">
        <v>256</v>
      </c>
      <c r="P2716" s="54" t="s">
        <v>457</v>
      </c>
      <c r="Q2716" s="54" t="s">
        <v>256</v>
      </c>
      <c r="R2716" s="54" t="s">
        <v>431</v>
      </c>
      <c r="S2716" s="71"/>
      <c r="T2716" s="54" t="s">
        <v>256</v>
      </c>
      <c r="U2716" s="71">
        <v>44474</v>
      </c>
      <c r="V2716" s="54" t="s">
        <v>256</v>
      </c>
      <c r="W2716" t="str">
        <f t="shared" si="42"/>
        <v>Oct-21</v>
      </c>
    </row>
    <row r="2717" spans="1:23" x14ac:dyDescent="0.25">
      <c r="A2717" s="54" t="s">
        <v>318</v>
      </c>
      <c r="B2717" s="54" t="s">
        <v>428</v>
      </c>
      <c r="C2717" s="54" t="s">
        <v>263</v>
      </c>
      <c r="D2717" s="54" t="s">
        <v>429</v>
      </c>
      <c r="E2717" s="54" t="s">
        <v>11874</v>
      </c>
      <c r="F2717" s="71">
        <v>44476</v>
      </c>
      <c r="G2717" s="72">
        <v>107499.42</v>
      </c>
      <c r="H2717" s="72">
        <v>9089075.9600000009</v>
      </c>
      <c r="I2717" s="54" t="s">
        <v>265</v>
      </c>
      <c r="J2717" s="54" t="s">
        <v>568</v>
      </c>
      <c r="K2717" s="54" t="s">
        <v>11875</v>
      </c>
      <c r="L2717" s="54" t="s">
        <v>11876</v>
      </c>
      <c r="M2717" s="54" t="s">
        <v>11874</v>
      </c>
      <c r="N2717" s="54" t="s">
        <v>256</v>
      </c>
      <c r="O2717" s="54" t="s">
        <v>256</v>
      </c>
      <c r="P2717" s="54" t="s">
        <v>457</v>
      </c>
      <c r="Q2717" s="54" t="s">
        <v>256</v>
      </c>
      <c r="R2717" s="54" t="s">
        <v>431</v>
      </c>
      <c r="S2717" s="71"/>
      <c r="T2717" s="54" t="s">
        <v>256</v>
      </c>
      <c r="U2717" s="71">
        <v>44476</v>
      </c>
      <c r="V2717" s="54" t="s">
        <v>256</v>
      </c>
      <c r="W2717" t="str">
        <f t="shared" si="42"/>
        <v>Oct-21</v>
      </c>
    </row>
    <row r="2718" spans="1:23" x14ac:dyDescent="0.25">
      <c r="A2718" s="54" t="s">
        <v>318</v>
      </c>
      <c r="B2718" s="54" t="s">
        <v>428</v>
      </c>
      <c r="C2718" s="54" t="s">
        <v>263</v>
      </c>
      <c r="D2718" s="54" t="s">
        <v>429</v>
      </c>
      <c r="E2718" s="54" t="s">
        <v>11877</v>
      </c>
      <c r="F2718" s="71">
        <v>44482</v>
      </c>
      <c r="G2718" s="72">
        <v>100814.49</v>
      </c>
      <c r="H2718" s="72">
        <v>8523865.1300000008</v>
      </c>
      <c r="I2718" s="54" t="s">
        <v>265</v>
      </c>
      <c r="J2718" s="54" t="s">
        <v>568</v>
      </c>
      <c r="K2718" s="54" t="s">
        <v>11878</v>
      </c>
      <c r="L2718" s="54" t="s">
        <v>11879</v>
      </c>
      <c r="M2718" s="54" t="s">
        <v>11877</v>
      </c>
      <c r="N2718" s="54" t="s">
        <v>256</v>
      </c>
      <c r="O2718" s="54" t="s">
        <v>256</v>
      </c>
      <c r="P2718" s="54" t="s">
        <v>457</v>
      </c>
      <c r="Q2718" s="54" t="s">
        <v>256</v>
      </c>
      <c r="R2718" s="54" t="s">
        <v>431</v>
      </c>
      <c r="S2718" s="71"/>
      <c r="T2718" s="54" t="s">
        <v>256</v>
      </c>
      <c r="U2718" s="71">
        <v>44482</v>
      </c>
      <c r="V2718" s="54" t="s">
        <v>256</v>
      </c>
      <c r="W2718" t="str">
        <f t="shared" si="42"/>
        <v>Oct-21</v>
      </c>
    </row>
    <row r="2719" spans="1:23" x14ac:dyDescent="0.25">
      <c r="A2719" s="54" t="s">
        <v>318</v>
      </c>
      <c r="B2719" s="54" t="s">
        <v>428</v>
      </c>
      <c r="C2719" s="54" t="s">
        <v>263</v>
      </c>
      <c r="D2719" s="54" t="s">
        <v>429</v>
      </c>
      <c r="E2719" s="54" t="s">
        <v>11880</v>
      </c>
      <c r="F2719" s="71">
        <v>44492</v>
      </c>
      <c r="G2719" s="72">
        <v>20357.28</v>
      </c>
      <c r="H2719" s="72">
        <v>1721208.02</v>
      </c>
      <c r="I2719" s="54" t="s">
        <v>265</v>
      </c>
      <c r="J2719" s="54" t="s">
        <v>568</v>
      </c>
      <c r="K2719" s="54" t="s">
        <v>11881</v>
      </c>
      <c r="L2719" s="54" t="s">
        <v>11882</v>
      </c>
      <c r="M2719" s="54" t="s">
        <v>11880</v>
      </c>
      <c r="N2719" s="54" t="s">
        <v>256</v>
      </c>
      <c r="O2719" s="54" t="s">
        <v>256</v>
      </c>
      <c r="P2719" s="54" t="s">
        <v>457</v>
      </c>
      <c r="Q2719" s="54" t="s">
        <v>256</v>
      </c>
      <c r="R2719" s="54" t="s">
        <v>431</v>
      </c>
      <c r="S2719" s="71"/>
      <c r="T2719" s="54" t="s">
        <v>256</v>
      </c>
      <c r="U2719" s="71">
        <v>44492</v>
      </c>
      <c r="V2719" s="54" t="s">
        <v>256</v>
      </c>
      <c r="W2719" t="str">
        <f t="shared" si="42"/>
        <v>Oct-21</v>
      </c>
    </row>
    <row r="2720" spans="1:23" x14ac:dyDescent="0.25">
      <c r="A2720" s="54" t="s">
        <v>318</v>
      </c>
      <c r="B2720" s="54" t="s">
        <v>428</v>
      </c>
      <c r="C2720" s="54" t="s">
        <v>263</v>
      </c>
      <c r="D2720" s="54" t="s">
        <v>429</v>
      </c>
      <c r="E2720" s="54" t="s">
        <v>11883</v>
      </c>
      <c r="F2720" s="71">
        <v>44492</v>
      </c>
      <c r="G2720" s="72">
        <v>8573.32</v>
      </c>
      <c r="H2720" s="72">
        <v>724874.21</v>
      </c>
      <c r="I2720" s="54" t="s">
        <v>265</v>
      </c>
      <c r="J2720" s="54" t="s">
        <v>568</v>
      </c>
      <c r="K2720" s="54" t="s">
        <v>11881</v>
      </c>
      <c r="L2720" s="54" t="s">
        <v>11884</v>
      </c>
      <c r="M2720" s="54" t="s">
        <v>11883</v>
      </c>
      <c r="N2720" s="54" t="s">
        <v>256</v>
      </c>
      <c r="O2720" s="54" t="s">
        <v>256</v>
      </c>
      <c r="P2720" s="54" t="s">
        <v>457</v>
      </c>
      <c r="Q2720" s="54" t="s">
        <v>256</v>
      </c>
      <c r="R2720" s="54" t="s">
        <v>431</v>
      </c>
      <c r="S2720" s="71"/>
      <c r="T2720" s="54" t="s">
        <v>256</v>
      </c>
      <c r="U2720" s="71">
        <v>44492</v>
      </c>
      <c r="V2720" s="54" t="s">
        <v>256</v>
      </c>
      <c r="W2720" t="str">
        <f t="shared" si="42"/>
        <v>Oct-21</v>
      </c>
    </row>
    <row r="2721" spans="1:23" x14ac:dyDescent="0.25">
      <c r="A2721" s="54" t="s">
        <v>317</v>
      </c>
      <c r="B2721" s="54" t="s">
        <v>428</v>
      </c>
      <c r="C2721" s="54" t="s">
        <v>263</v>
      </c>
      <c r="D2721" s="54" t="s">
        <v>429</v>
      </c>
      <c r="E2721" s="54" t="s">
        <v>11885</v>
      </c>
      <c r="F2721" s="71">
        <v>44479</v>
      </c>
      <c r="G2721" s="72">
        <v>128.63</v>
      </c>
      <c r="H2721" s="72">
        <v>10875.67</v>
      </c>
      <c r="I2721" s="54" t="s">
        <v>265</v>
      </c>
      <c r="J2721" s="54" t="s">
        <v>298</v>
      </c>
      <c r="K2721" s="54" t="s">
        <v>11886</v>
      </c>
      <c r="L2721" s="54" t="s">
        <v>11887</v>
      </c>
      <c r="M2721" s="54" t="s">
        <v>11885</v>
      </c>
      <c r="N2721" s="54" t="s">
        <v>256</v>
      </c>
      <c r="O2721" s="54" t="s">
        <v>256</v>
      </c>
      <c r="P2721" s="54" t="s">
        <v>268</v>
      </c>
      <c r="Q2721" s="54" t="s">
        <v>256</v>
      </c>
      <c r="R2721" s="54" t="s">
        <v>431</v>
      </c>
      <c r="S2721" s="71"/>
      <c r="T2721" s="54" t="s">
        <v>256</v>
      </c>
      <c r="U2721" s="71">
        <v>44479</v>
      </c>
      <c r="V2721" s="54" t="s">
        <v>256</v>
      </c>
      <c r="W2721" t="str">
        <f t="shared" si="42"/>
        <v>Oct-21</v>
      </c>
    </row>
    <row r="2722" spans="1:23" x14ac:dyDescent="0.25">
      <c r="A2722" s="54" t="s">
        <v>317</v>
      </c>
      <c r="B2722" s="54" t="s">
        <v>428</v>
      </c>
      <c r="C2722" s="54" t="s">
        <v>263</v>
      </c>
      <c r="D2722" s="54" t="s">
        <v>429</v>
      </c>
      <c r="E2722" s="54" t="s">
        <v>11888</v>
      </c>
      <c r="F2722" s="71">
        <v>44479</v>
      </c>
      <c r="G2722" s="72">
        <v>12.99</v>
      </c>
      <c r="H2722" s="72">
        <v>1098.3</v>
      </c>
      <c r="I2722" s="54" t="s">
        <v>265</v>
      </c>
      <c r="J2722" s="54" t="s">
        <v>298</v>
      </c>
      <c r="K2722" s="54" t="s">
        <v>11889</v>
      </c>
      <c r="L2722" s="54" t="s">
        <v>11890</v>
      </c>
      <c r="M2722" s="54" t="s">
        <v>11888</v>
      </c>
      <c r="N2722" s="54" t="s">
        <v>256</v>
      </c>
      <c r="O2722" s="54" t="s">
        <v>256</v>
      </c>
      <c r="P2722" s="54" t="s">
        <v>268</v>
      </c>
      <c r="Q2722" s="54" t="s">
        <v>256</v>
      </c>
      <c r="R2722" s="54" t="s">
        <v>431</v>
      </c>
      <c r="S2722" s="71"/>
      <c r="T2722" s="54" t="s">
        <v>256</v>
      </c>
      <c r="U2722" s="71">
        <v>44479</v>
      </c>
      <c r="V2722" s="54" t="s">
        <v>256</v>
      </c>
      <c r="W2722" t="str">
        <f t="shared" si="42"/>
        <v>Oct-21</v>
      </c>
    </row>
    <row r="2723" spans="1:23" x14ac:dyDescent="0.25">
      <c r="A2723" s="54" t="s">
        <v>317</v>
      </c>
      <c r="B2723" s="54" t="s">
        <v>428</v>
      </c>
      <c r="C2723" s="54" t="s">
        <v>263</v>
      </c>
      <c r="D2723" s="54" t="s">
        <v>429</v>
      </c>
      <c r="E2723" s="54" t="s">
        <v>11891</v>
      </c>
      <c r="F2723" s="71">
        <v>44479</v>
      </c>
      <c r="G2723" s="72">
        <v>10.58</v>
      </c>
      <c r="H2723" s="72">
        <v>894.54</v>
      </c>
      <c r="I2723" s="54" t="s">
        <v>265</v>
      </c>
      <c r="J2723" s="54" t="s">
        <v>298</v>
      </c>
      <c r="K2723" s="54" t="s">
        <v>11892</v>
      </c>
      <c r="L2723" s="54" t="s">
        <v>11893</v>
      </c>
      <c r="M2723" s="54" t="s">
        <v>11891</v>
      </c>
      <c r="N2723" s="54" t="s">
        <v>256</v>
      </c>
      <c r="O2723" s="54" t="s">
        <v>256</v>
      </c>
      <c r="P2723" s="54" t="s">
        <v>268</v>
      </c>
      <c r="Q2723" s="54" t="s">
        <v>256</v>
      </c>
      <c r="R2723" s="54" t="s">
        <v>431</v>
      </c>
      <c r="S2723" s="71"/>
      <c r="T2723" s="54" t="s">
        <v>256</v>
      </c>
      <c r="U2723" s="71">
        <v>44479</v>
      </c>
      <c r="V2723" s="54" t="s">
        <v>256</v>
      </c>
      <c r="W2723" t="str">
        <f t="shared" si="42"/>
        <v>Oct-21</v>
      </c>
    </row>
    <row r="2724" spans="1:23" x14ac:dyDescent="0.25">
      <c r="A2724" s="54" t="s">
        <v>317</v>
      </c>
      <c r="B2724" s="54" t="s">
        <v>428</v>
      </c>
      <c r="C2724" s="54" t="s">
        <v>263</v>
      </c>
      <c r="D2724" s="54" t="s">
        <v>429</v>
      </c>
      <c r="E2724" s="54" t="s">
        <v>11894</v>
      </c>
      <c r="F2724" s="71">
        <v>44479</v>
      </c>
      <c r="G2724" s="72">
        <v>113</v>
      </c>
      <c r="H2724" s="72">
        <v>9554.15</v>
      </c>
      <c r="I2724" s="54" t="s">
        <v>265</v>
      </c>
      <c r="J2724" s="54" t="s">
        <v>298</v>
      </c>
      <c r="K2724" s="54" t="s">
        <v>11895</v>
      </c>
      <c r="L2724" s="54" t="s">
        <v>11896</v>
      </c>
      <c r="M2724" s="54" t="s">
        <v>11894</v>
      </c>
      <c r="N2724" s="54" t="s">
        <v>256</v>
      </c>
      <c r="O2724" s="54" t="s">
        <v>256</v>
      </c>
      <c r="P2724" s="54" t="s">
        <v>268</v>
      </c>
      <c r="Q2724" s="54" t="s">
        <v>256</v>
      </c>
      <c r="R2724" s="54" t="s">
        <v>431</v>
      </c>
      <c r="S2724" s="71"/>
      <c r="T2724" s="54" t="s">
        <v>256</v>
      </c>
      <c r="U2724" s="71">
        <v>44479</v>
      </c>
      <c r="V2724" s="54" t="s">
        <v>256</v>
      </c>
      <c r="W2724" t="str">
        <f t="shared" si="42"/>
        <v>Oct-21</v>
      </c>
    </row>
    <row r="2725" spans="1:23" x14ac:dyDescent="0.25">
      <c r="A2725" s="54" t="s">
        <v>317</v>
      </c>
      <c r="B2725" s="54" t="s">
        <v>428</v>
      </c>
      <c r="C2725" s="54" t="s">
        <v>263</v>
      </c>
      <c r="D2725" s="54" t="s">
        <v>429</v>
      </c>
      <c r="E2725" s="54" t="s">
        <v>11897</v>
      </c>
      <c r="F2725" s="71">
        <v>44479</v>
      </c>
      <c r="G2725" s="72">
        <v>46.31</v>
      </c>
      <c r="H2725" s="72">
        <v>3915.51</v>
      </c>
      <c r="I2725" s="54" t="s">
        <v>265</v>
      </c>
      <c r="J2725" s="54" t="s">
        <v>298</v>
      </c>
      <c r="K2725" s="54" t="s">
        <v>11898</v>
      </c>
      <c r="L2725" s="54" t="s">
        <v>11899</v>
      </c>
      <c r="M2725" s="54" t="s">
        <v>11897</v>
      </c>
      <c r="N2725" s="54" t="s">
        <v>256</v>
      </c>
      <c r="O2725" s="54" t="s">
        <v>256</v>
      </c>
      <c r="P2725" s="54" t="s">
        <v>268</v>
      </c>
      <c r="Q2725" s="54" t="s">
        <v>256</v>
      </c>
      <c r="R2725" s="54" t="s">
        <v>431</v>
      </c>
      <c r="S2725" s="71"/>
      <c r="T2725" s="54" t="s">
        <v>256</v>
      </c>
      <c r="U2725" s="71">
        <v>44479</v>
      </c>
      <c r="V2725" s="54" t="s">
        <v>256</v>
      </c>
      <c r="W2725" t="str">
        <f t="shared" si="42"/>
        <v>Oct-21</v>
      </c>
    </row>
    <row r="2726" spans="1:23" x14ac:dyDescent="0.25">
      <c r="A2726" s="54" t="s">
        <v>317</v>
      </c>
      <c r="B2726" s="54" t="s">
        <v>428</v>
      </c>
      <c r="C2726" s="54" t="s">
        <v>263</v>
      </c>
      <c r="D2726" s="54" t="s">
        <v>429</v>
      </c>
      <c r="E2726" s="54" t="s">
        <v>11900</v>
      </c>
      <c r="F2726" s="71">
        <v>44479</v>
      </c>
      <c r="G2726" s="72">
        <v>546.14</v>
      </c>
      <c r="H2726" s="72">
        <v>46176.14</v>
      </c>
      <c r="I2726" s="54" t="s">
        <v>265</v>
      </c>
      <c r="J2726" s="54" t="s">
        <v>298</v>
      </c>
      <c r="K2726" s="54" t="s">
        <v>11901</v>
      </c>
      <c r="L2726" s="54" t="s">
        <v>11902</v>
      </c>
      <c r="M2726" s="54" t="s">
        <v>11900</v>
      </c>
      <c r="N2726" s="54" t="s">
        <v>256</v>
      </c>
      <c r="O2726" s="54" t="s">
        <v>256</v>
      </c>
      <c r="P2726" s="54" t="s">
        <v>268</v>
      </c>
      <c r="Q2726" s="54" t="s">
        <v>256</v>
      </c>
      <c r="R2726" s="54" t="s">
        <v>431</v>
      </c>
      <c r="S2726" s="71"/>
      <c r="T2726" s="54" t="s">
        <v>256</v>
      </c>
      <c r="U2726" s="71">
        <v>44479</v>
      </c>
      <c r="V2726" s="54" t="s">
        <v>256</v>
      </c>
      <c r="W2726" t="str">
        <f t="shared" si="42"/>
        <v>Oct-21</v>
      </c>
    </row>
    <row r="2727" spans="1:23" x14ac:dyDescent="0.25">
      <c r="A2727" s="54" t="s">
        <v>317</v>
      </c>
      <c r="B2727" s="54" t="s">
        <v>428</v>
      </c>
      <c r="C2727" s="54" t="s">
        <v>263</v>
      </c>
      <c r="D2727" s="54" t="s">
        <v>429</v>
      </c>
      <c r="E2727" s="54" t="s">
        <v>11903</v>
      </c>
      <c r="F2727" s="71">
        <v>44480</v>
      </c>
      <c r="G2727" s="72">
        <v>324.18</v>
      </c>
      <c r="H2727" s="72">
        <v>27409.42</v>
      </c>
      <c r="I2727" s="54" t="s">
        <v>265</v>
      </c>
      <c r="J2727" s="54" t="s">
        <v>298</v>
      </c>
      <c r="K2727" s="54" t="s">
        <v>11904</v>
      </c>
      <c r="L2727" s="54" t="s">
        <v>11905</v>
      </c>
      <c r="M2727" s="54" t="s">
        <v>11903</v>
      </c>
      <c r="N2727" s="54" t="s">
        <v>256</v>
      </c>
      <c r="O2727" s="54" t="s">
        <v>256</v>
      </c>
      <c r="P2727" s="54" t="s">
        <v>268</v>
      </c>
      <c r="Q2727" s="54" t="s">
        <v>256</v>
      </c>
      <c r="R2727" s="54" t="s">
        <v>431</v>
      </c>
      <c r="S2727" s="71"/>
      <c r="T2727" s="54" t="s">
        <v>256</v>
      </c>
      <c r="U2727" s="71">
        <v>44480</v>
      </c>
      <c r="V2727" s="54" t="s">
        <v>256</v>
      </c>
      <c r="W2727" t="str">
        <f t="shared" si="42"/>
        <v>Oct-21</v>
      </c>
    </row>
    <row r="2728" spans="1:23" x14ac:dyDescent="0.25">
      <c r="A2728" s="54" t="s">
        <v>317</v>
      </c>
      <c r="B2728" s="54" t="s">
        <v>428</v>
      </c>
      <c r="C2728" s="54" t="s">
        <v>263</v>
      </c>
      <c r="D2728" s="54" t="s">
        <v>429</v>
      </c>
      <c r="E2728" s="54" t="s">
        <v>11906</v>
      </c>
      <c r="F2728" s="71">
        <v>44479</v>
      </c>
      <c r="G2728" s="72">
        <v>3196.03</v>
      </c>
      <c r="H2728" s="72">
        <v>270224.34000000003</v>
      </c>
      <c r="I2728" s="54" t="s">
        <v>265</v>
      </c>
      <c r="J2728" s="54" t="s">
        <v>298</v>
      </c>
      <c r="K2728" s="54" t="s">
        <v>11907</v>
      </c>
      <c r="L2728" s="54" t="s">
        <v>11908</v>
      </c>
      <c r="M2728" s="54" t="s">
        <v>11906</v>
      </c>
      <c r="N2728" s="54" t="s">
        <v>256</v>
      </c>
      <c r="O2728" s="54" t="s">
        <v>256</v>
      </c>
      <c r="P2728" s="54" t="s">
        <v>268</v>
      </c>
      <c r="Q2728" s="54" t="s">
        <v>256</v>
      </c>
      <c r="R2728" s="54" t="s">
        <v>431</v>
      </c>
      <c r="S2728" s="71"/>
      <c r="T2728" s="54" t="s">
        <v>256</v>
      </c>
      <c r="U2728" s="71">
        <v>44479</v>
      </c>
      <c r="V2728" s="54" t="s">
        <v>256</v>
      </c>
      <c r="W2728" t="str">
        <f t="shared" si="42"/>
        <v>Oct-21</v>
      </c>
    </row>
    <row r="2729" spans="1:23" x14ac:dyDescent="0.25">
      <c r="A2729" s="54" t="s">
        <v>317</v>
      </c>
      <c r="B2729" s="54" t="s">
        <v>428</v>
      </c>
      <c r="C2729" s="54" t="s">
        <v>263</v>
      </c>
      <c r="D2729" s="54" t="s">
        <v>429</v>
      </c>
      <c r="E2729" s="54" t="s">
        <v>11909</v>
      </c>
      <c r="F2729" s="71">
        <v>44478</v>
      </c>
      <c r="G2729" s="72">
        <v>88.25</v>
      </c>
      <c r="H2729" s="72">
        <v>7461.54</v>
      </c>
      <c r="I2729" s="54" t="s">
        <v>265</v>
      </c>
      <c r="J2729" s="54" t="s">
        <v>298</v>
      </c>
      <c r="K2729" s="54" t="s">
        <v>11910</v>
      </c>
      <c r="L2729" s="54" t="s">
        <v>11911</v>
      </c>
      <c r="M2729" s="54" t="s">
        <v>11909</v>
      </c>
      <c r="N2729" s="54" t="s">
        <v>256</v>
      </c>
      <c r="O2729" s="54" t="s">
        <v>256</v>
      </c>
      <c r="P2729" s="54" t="s">
        <v>268</v>
      </c>
      <c r="Q2729" s="54" t="s">
        <v>256</v>
      </c>
      <c r="R2729" s="54" t="s">
        <v>431</v>
      </c>
      <c r="S2729" s="71"/>
      <c r="T2729" s="54" t="s">
        <v>256</v>
      </c>
      <c r="U2729" s="71">
        <v>44478</v>
      </c>
      <c r="V2729" s="54" t="s">
        <v>256</v>
      </c>
      <c r="W2729" t="str">
        <f t="shared" si="42"/>
        <v>Oct-21</v>
      </c>
    </row>
    <row r="2730" spans="1:23" x14ac:dyDescent="0.25">
      <c r="A2730" s="54" t="s">
        <v>317</v>
      </c>
      <c r="B2730" s="54" t="s">
        <v>428</v>
      </c>
      <c r="C2730" s="54" t="s">
        <v>263</v>
      </c>
      <c r="D2730" s="54" t="s">
        <v>429</v>
      </c>
      <c r="E2730" s="54" t="s">
        <v>11912</v>
      </c>
      <c r="F2730" s="71">
        <v>44480</v>
      </c>
      <c r="G2730" s="72">
        <v>637.73</v>
      </c>
      <c r="H2730" s="72">
        <v>53920.07</v>
      </c>
      <c r="I2730" s="54" t="s">
        <v>265</v>
      </c>
      <c r="J2730" s="54" t="s">
        <v>298</v>
      </c>
      <c r="K2730" s="54" t="s">
        <v>11913</v>
      </c>
      <c r="L2730" s="54" t="s">
        <v>11914</v>
      </c>
      <c r="M2730" s="54" t="s">
        <v>11912</v>
      </c>
      <c r="N2730" s="54" t="s">
        <v>256</v>
      </c>
      <c r="O2730" s="54" t="s">
        <v>256</v>
      </c>
      <c r="P2730" s="54" t="s">
        <v>268</v>
      </c>
      <c r="Q2730" s="54" t="s">
        <v>256</v>
      </c>
      <c r="R2730" s="54" t="s">
        <v>431</v>
      </c>
      <c r="S2730" s="71"/>
      <c r="T2730" s="54" t="s">
        <v>256</v>
      </c>
      <c r="U2730" s="71">
        <v>44480</v>
      </c>
      <c r="V2730" s="54" t="s">
        <v>256</v>
      </c>
      <c r="W2730" t="str">
        <f t="shared" si="42"/>
        <v>Oct-21</v>
      </c>
    </row>
    <row r="2731" spans="1:23" x14ac:dyDescent="0.25">
      <c r="A2731" s="54" t="s">
        <v>317</v>
      </c>
      <c r="B2731" s="54" t="s">
        <v>428</v>
      </c>
      <c r="C2731" s="54" t="s">
        <v>263</v>
      </c>
      <c r="D2731" s="54" t="s">
        <v>429</v>
      </c>
      <c r="E2731" s="54" t="s">
        <v>11915</v>
      </c>
      <c r="F2731" s="71">
        <v>44480</v>
      </c>
      <c r="G2731" s="72">
        <v>204.02</v>
      </c>
      <c r="H2731" s="72">
        <v>17249.89</v>
      </c>
      <c r="I2731" s="54" t="s">
        <v>265</v>
      </c>
      <c r="J2731" s="54" t="s">
        <v>298</v>
      </c>
      <c r="K2731" s="54" t="s">
        <v>11916</v>
      </c>
      <c r="L2731" s="54" t="s">
        <v>11917</v>
      </c>
      <c r="M2731" s="54" t="s">
        <v>11915</v>
      </c>
      <c r="N2731" s="54" t="s">
        <v>256</v>
      </c>
      <c r="O2731" s="54" t="s">
        <v>256</v>
      </c>
      <c r="P2731" s="54" t="s">
        <v>268</v>
      </c>
      <c r="Q2731" s="54" t="s">
        <v>256</v>
      </c>
      <c r="R2731" s="54" t="s">
        <v>431</v>
      </c>
      <c r="S2731" s="71"/>
      <c r="T2731" s="54" t="s">
        <v>256</v>
      </c>
      <c r="U2731" s="71">
        <v>44480</v>
      </c>
      <c r="V2731" s="54" t="s">
        <v>256</v>
      </c>
      <c r="W2731" t="str">
        <f t="shared" si="42"/>
        <v>Oct-21</v>
      </c>
    </row>
    <row r="2732" spans="1:23" x14ac:dyDescent="0.25">
      <c r="A2732" s="54" t="s">
        <v>317</v>
      </c>
      <c r="B2732" s="54" t="s">
        <v>428</v>
      </c>
      <c r="C2732" s="54" t="s">
        <v>263</v>
      </c>
      <c r="D2732" s="54" t="s">
        <v>429</v>
      </c>
      <c r="E2732" s="54" t="s">
        <v>11918</v>
      </c>
      <c r="F2732" s="71">
        <v>44479</v>
      </c>
      <c r="G2732" s="72">
        <v>141.75</v>
      </c>
      <c r="H2732" s="72">
        <v>11984.96</v>
      </c>
      <c r="I2732" s="54" t="s">
        <v>265</v>
      </c>
      <c r="J2732" s="54" t="s">
        <v>298</v>
      </c>
      <c r="K2732" s="54" t="s">
        <v>11919</v>
      </c>
      <c r="L2732" s="54" t="s">
        <v>11920</v>
      </c>
      <c r="M2732" s="54" t="s">
        <v>11918</v>
      </c>
      <c r="N2732" s="54" t="s">
        <v>256</v>
      </c>
      <c r="O2732" s="54" t="s">
        <v>256</v>
      </c>
      <c r="P2732" s="54" t="s">
        <v>268</v>
      </c>
      <c r="Q2732" s="54" t="s">
        <v>256</v>
      </c>
      <c r="R2732" s="54" t="s">
        <v>431</v>
      </c>
      <c r="S2732" s="71"/>
      <c r="T2732" s="54" t="s">
        <v>256</v>
      </c>
      <c r="U2732" s="71">
        <v>44479</v>
      </c>
      <c r="V2732" s="54" t="s">
        <v>256</v>
      </c>
      <c r="W2732" t="str">
        <f t="shared" si="42"/>
        <v>Oct-21</v>
      </c>
    </row>
    <row r="2733" spans="1:23" x14ac:dyDescent="0.25">
      <c r="A2733" s="54" t="s">
        <v>317</v>
      </c>
      <c r="B2733" s="54" t="s">
        <v>428</v>
      </c>
      <c r="C2733" s="54" t="s">
        <v>263</v>
      </c>
      <c r="D2733" s="54" t="s">
        <v>429</v>
      </c>
      <c r="E2733" s="54" t="s">
        <v>11921</v>
      </c>
      <c r="F2733" s="71">
        <v>44479</v>
      </c>
      <c r="G2733" s="72">
        <v>85.29</v>
      </c>
      <c r="H2733" s="72">
        <v>7211.27</v>
      </c>
      <c r="I2733" s="54" t="s">
        <v>265</v>
      </c>
      <c r="J2733" s="54" t="s">
        <v>298</v>
      </c>
      <c r="K2733" s="54" t="s">
        <v>11922</v>
      </c>
      <c r="L2733" s="54" t="s">
        <v>11923</v>
      </c>
      <c r="M2733" s="54" t="s">
        <v>11921</v>
      </c>
      <c r="N2733" s="54" t="s">
        <v>256</v>
      </c>
      <c r="O2733" s="54" t="s">
        <v>256</v>
      </c>
      <c r="P2733" s="54" t="s">
        <v>268</v>
      </c>
      <c r="Q2733" s="54" t="s">
        <v>256</v>
      </c>
      <c r="R2733" s="54" t="s">
        <v>431</v>
      </c>
      <c r="S2733" s="71"/>
      <c r="T2733" s="54" t="s">
        <v>256</v>
      </c>
      <c r="U2733" s="71">
        <v>44479</v>
      </c>
      <c r="V2733" s="54" t="s">
        <v>256</v>
      </c>
      <c r="W2733" t="str">
        <f t="shared" si="42"/>
        <v>Oct-21</v>
      </c>
    </row>
    <row r="2734" spans="1:23" x14ac:dyDescent="0.25">
      <c r="A2734" s="54" t="s">
        <v>317</v>
      </c>
      <c r="B2734" s="54" t="s">
        <v>428</v>
      </c>
      <c r="C2734" s="54" t="s">
        <v>263</v>
      </c>
      <c r="D2734" s="54" t="s">
        <v>429</v>
      </c>
      <c r="E2734" s="54" t="s">
        <v>11924</v>
      </c>
      <c r="F2734" s="71">
        <v>44480</v>
      </c>
      <c r="G2734" s="72">
        <v>627</v>
      </c>
      <c r="H2734" s="72">
        <v>53012.85</v>
      </c>
      <c r="I2734" s="54" t="s">
        <v>265</v>
      </c>
      <c r="J2734" s="54" t="s">
        <v>298</v>
      </c>
      <c r="K2734" s="54" t="s">
        <v>11925</v>
      </c>
      <c r="L2734" s="54" t="s">
        <v>11926</v>
      </c>
      <c r="M2734" s="54" t="s">
        <v>11924</v>
      </c>
      <c r="N2734" s="54" t="s">
        <v>256</v>
      </c>
      <c r="O2734" s="54" t="s">
        <v>256</v>
      </c>
      <c r="P2734" s="54" t="s">
        <v>268</v>
      </c>
      <c r="Q2734" s="54" t="s">
        <v>256</v>
      </c>
      <c r="R2734" s="54" t="s">
        <v>431</v>
      </c>
      <c r="S2734" s="71"/>
      <c r="T2734" s="54" t="s">
        <v>256</v>
      </c>
      <c r="U2734" s="71">
        <v>44480</v>
      </c>
      <c r="V2734" s="54" t="s">
        <v>256</v>
      </c>
      <c r="W2734" t="str">
        <f t="shared" si="42"/>
        <v>Oct-21</v>
      </c>
    </row>
    <row r="2735" spans="1:23" x14ac:dyDescent="0.25">
      <c r="A2735" s="54" t="s">
        <v>317</v>
      </c>
      <c r="B2735" s="54" t="s">
        <v>428</v>
      </c>
      <c r="C2735" s="54" t="s">
        <v>263</v>
      </c>
      <c r="D2735" s="54" t="s">
        <v>429</v>
      </c>
      <c r="E2735" s="54" t="s">
        <v>11927</v>
      </c>
      <c r="F2735" s="71">
        <v>44480</v>
      </c>
      <c r="G2735" s="72">
        <v>8.15</v>
      </c>
      <c r="H2735" s="72">
        <v>689.08</v>
      </c>
      <c r="I2735" s="54" t="s">
        <v>265</v>
      </c>
      <c r="J2735" s="54" t="s">
        <v>298</v>
      </c>
      <c r="K2735" s="54" t="s">
        <v>11928</v>
      </c>
      <c r="L2735" s="54" t="s">
        <v>11929</v>
      </c>
      <c r="M2735" s="54" t="s">
        <v>11927</v>
      </c>
      <c r="N2735" s="54" t="s">
        <v>256</v>
      </c>
      <c r="O2735" s="54" t="s">
        <v>256</v>
      </c>
      <c r="P2735" s="54" t="s">
        <v>268</v>
      </c>
      <c r="Q2735" s="54" t="s">
        <v>256</v>
      </c>
      <c r="R2735" s="54" t="s">
        <v>431</v>
      </c>
      <c r="S2735" s="71"/>
      <c r="T2735" s="54" t="s">
        <v>256</v>
      </c>
      <c r="U2735" s="71">
        <v>44480</v>
      </c>
      <c r="V2735" s="54" t="s">
        <v>256</v>
      </c>
      <c r="W2735" t="str">
        <f t="shared" si="42"/>
        <v>Oct-21</v>
      </c>
    </row>
    <row r="2736" spans="1:23" x14ac:dyDescent="0.25">
      <c r="A2736" s="54" t="s">
        <v>317</v>
      </c>
      <c r="B2736" s="54" t="s">
        <v>428</v>
      </c>
      <c r="C2736" s="54" t="s">
        <v>263</v>
      </c>
      <c r="D2736" s="54" t="s">
        <v>429</v>
      </c>
      <c r="E2736" s="54" t="s">
        <v>11930</v>
      </c>
      <c r="F2736" s="71">
        <v>44480</v>
      </c>
      <c r="G2736" s="72">
        <v>572.53</v>
      </c>
      <c r="H2736" s="72">
        <v>48407.41</v>
      </c>
      <c r="I2736" s="54" t="s">
        <v>265</v>
      </c>
      <c r="J2736" s="54" t="s">
        <v>298</v>
      </c>
      <c r="K2736" s="54" t="s">
        <v>11931</v>
      </c>
      <c r="L2736" s="54" t="s">
        <v>11932</v>
      </c>
      <c r="M2736" s="54" t="s">
        <v>11930</v>
      </c>
      <c r="N2736" s="54" t="s">
        <v>256</v>
      </c>
      <c r="O2736" s="54" t="s">
        <v>256</v>
      </c>
      <c r="P2736" s="54" t="s">
        <v>268</v>
      </c>
      <c r="Q2736" s="54" t="s">
        <v>256</v>
      </c>
      <c r="R2736" s="54" t="s">
        <v>431</v>
      </c>
      <c r="S2736" s="71"/>
      <c r="T2736" s="54" t="s">
        <v>256</v>
      </c>
      <c r="U2736" s="71">
        <v>44480</v>
      </c>
      <c r="V2736" s="54" t="s">
        <v>256</v>
      </c>
      <c r="W2736" t="str">
        <f t="shared" si="42"/>
        <v>Oct-21</v>
      </c>
    </row>
    <row r="2737" spans="1:23" x14ac:dyDescent="0.25">
      <c r="A2737" s="54" t="s">
        <v>317</v>
      </c>
      <c r="B2737" s="54" t="s">
        <v>428</v>
      </c>
      <c r="C2737" s="54" t="s">
        <v>263</v>
      </c>
      <c r="D2737" s="54" t="s">
        <v>429</v>
      </c>
      <c r="E2737" s="54" t="s">
        <v>11933</v>
      </c>
      <c r="F2737" s="71">
        <v>44487</v>
      </c>
      <c r="G2737" s="72">
        <v>7.6</v>
      </c>
      <c r="H2737" s="72">
        <v>642.58000000000004</v>
      </c>
      <c r="I2737" s="54" t="s">
        <v>265</v>
      </c>
      <c r="J2737" s="54" t="s">
        <v>298</v>
      </c>
      <c r="K2737" s="54" t="s">
        <v>11934</v>
      </c>
      <c r="L2737" s="54" t="s">
        <v>11935</v>
      </c>
      <c r="M2737" s="54" t="s">
        <v>11933</v>
      </c>
      <c r="N2737" s="54" t="s">
        <v>256</v>
      </c>
      <c r="O2737" s="54" t="s">
        <v>256</v>
      </c>
      <c r="P2737" s="54" t="s">
        <v>268</v>
      </c>
      <c r="Q2737" s="54" t="s">
        <v>256</v>
      </c>
      <c r="R2737" s="54" t="s">
        <v>431</v>
      </c>
      <c r="S2737" s="71"/>
      <c r="T2737" s="54" t="s">
        <v>256</v>
      </c>
      <c r="U2737" s="71">
        <v>44487</v>
      </c>
      <c r="V2737" s="54" t="s">
        <v>256</v>
      </c>
      <c r="W2737" t="str">
        <f t="shared" si="42"/>
        <v>Oct-21</v>
      </c>
    </row>
    <row r="2738" spans="1:23" x14ac:dyDescent="0.25">
      <c r="A2738" s="54" t="s">
        <v>317</v>
      </c>
      <c r="B2738" s="54" t="s">
        <v>428</v>
      </c>
      <c r="C2738" s="54" t="s">
        <v>263</v>
      </c>
      <c r="D2738" s="54" t="s">
        <v>429</v>
      </c>
      <c r="E2738" s="54" t="s">
        <v>11936</v>
      </c>
      <c r="F2738" s="71">
        <v>44474</v>
      </c>
      <c r="G2738" s="72">
        <v>529.5</v>
      </c>
      <c r="H2738" s="72">
        <v>44769.23</v>
      </c>
      <c r="I2738" s="54" t="s">
        <v>265</v>
      </c>
      <c r="J2738" s="54" t="s">
        <v>298</v>
      </c>
      <c r="K2738" s="54" t="s">
        <v>11937</v>
      </c>
      <c r="L2738" s="54" t="s">
        <v>11938</v>
      </c>
      <c r="M2738" s="54" t="s">
        <v>11936</v>
      </c>
      <c r="N2738" s="54" t="s">
        <v>256</v>
      </c>
      <c r="O2738" s="54" t="s">
        <v>256</v>
      </c>
      <c r="P2738" s="54" t="s">
        <v>268</v>
      </c>
      <c r="Q2738" s="54" t="s">
        <v>256</v>
      </c>
      <c r="R2738" s="54" t="s">
        <v>431</v>
      </c>
      <c r="S2738" s="71"/>
      <c r="T2738" s="54" t="s">
        <v>256</v>
      </c>
      <c r="U2738" s="71">
        <v>44474</v>
      </c>
      <c r="V2738" s="54" t="s">
        <v>256</v>
      </c>
      <c r="W2738" t="str">
        <f t="shared" si="42"/>
        <v>Oct-21</v>
      </c>
    </row>
    <row r="2739" spans="1:23" x14ac:dyDescent="0.25">
      <c r="A2739" s="54" t="s">
        <v>317</v>
      </c>
      <c r="B2739" s="54" t="s">
        <v>428</v>
      </c>
      <c r="C2739" s="54" t="s">
        <v>263</v>
      </c>
      <c r="D2739" s="54" t="s">
        <v>429</v>
      </c>
      <c r="E2739" s="54" t="s">
        <v>11939</v>
      </c>
      <c r="F2739" s="71">
        <v>44479</v>
      </c>
      <c r="G2739" s="72">
        <v>687.71</v>
      </c>
      <c r="H2739" s="72">
        <v>58145.88</v>
      </c>
      <c r="I2739" s="54" t="s">
        <v>265</v>
      </c>
      <c r="J2739" s="54" t="s">
        <v>298</v>
      </c>
      <c r="K2739" s="54" t="s">
        <v>11940</v>
      </c>
      <c r="L2739" s="54" t="s">
        <v>11941</v>
      </c>
      <c r="M2739" s="54" t="s">
        <v>11939</v>
      </c>
      <c r="N2739" s="54" t="s">
        <v>256</v>
      </c>
      <c r="O2739" s="54" t="s">
        <v>256</v>
      </c>
      <c r="P2739" s="54" t="s">
        <v>268</v>
      </c>
      <c r="Q2739" s="54" t="s">
        <v>256</v>
      </c>
      <c r="R2739" s="54" t="s">
        <v>431</v>
      </c>
      <c r="S2739" s="71"/>
      <c r="T2739" s="54" t="s">
        <v>256</v>
      </c>
      <c r="U2739" s="71">
        <v>44479</v>
      </c>
      <c r="V2739" s="54" t="s">
        <v>256</v>
      </c>
      <c r="W2739" t="str">
        <f t="shared" si="42"/>
        <v>Oct-21</v>
      </c>
    </row>
    <row r="2740" spans="1:23" x14ac:dyDescent="0.25">
      <c r="A2740" s="54" t="s">
        <v>317</v>
      </c>
      <c r="B2740" s="54" t="s">
        <v>428</v>
      </c>
      <c r="C2740" s="54" t="s">
        <v>263</v>
      </c>
      <c r="D2740" s="54" t="s">
        <v>429</v>
      </c>
      <c r="E2740" s="54" t="s">
        <v>11942</v>
      </c>
      <c r="F2740" s="71">
        <v>44485</v>
      </c>
      <c r="G2740" s="72">
        <v>185.77</v>
      </c>
      <c r="H2740" s="72">
        <v>15706.85</v>
      </c>
      <c r="I2740" s="54" t="s">
        <v>265</v>
      </c>
      <c r="J2740" s="54" t="s">
        <v>298</v>
      </c>
      <c r="K2740" s="54" t="s">
        <v>11943</v>
      </c>
      <c r="L2740" s="54" t="s">
        <v>11944</v>
      </c>
      <c r="M2740" s="54" t="s">
        <v>11942</v>
      </c>
      <c r="N2740" s="54" t="s">
        <v>256</v>
      </c>
      <c r="O2740" s="54" t="s">
        <v>256</v>
      </c>
      <c r="P2740" s="54" t="s">
        <v>268</v>
      </c>
      <c r="Q2740" s="54" t="s">
        <v>256</v>
      </c>
      <c r="R2740" s="54" t="s">
        <v>431</v>
      </c>
      <c r="S2740" s="71"/>
      <c r="T2740" s="54" t="s">
        <v>256</v>
      </c>
      <c r="U2740" s="71">
        <v>44485</v>
      </c>
      <c r="V2740" s="54" t="s">
        <v>256</v>
      </c>
      <c r="W2740" t="str">
        <f t="shared" si="42"/>
        <v>Oct-21</v>
      </c>
    </row>
    <row r="2741" spans="1:23" x14ac:dyDescent="0.25">
      <c r="A2741" s="54" t="s">
        <v>317</v>
      </c>
      <c r="B2741" s="54" t="s">
        <v>428</v>
      </c>
      <c r="C2741" s="54" t="s">
        <v>263</v>
      </c>
      <c r="D2741" s="54" t="s">
        <v>429</v>
      </c>
      <c r="E2741" s="54" t="s">
        <v>11945</v>
      </c>
      <c r="F2741" s="71">
        <v>44487</v>
      </c>
      <c r="G2741" s="72">
        <v>209.9</v>
      </c>
      <c r="H2741" s="72">
        <v>17747.05</v>
      </c>
      <c r="I2741" s="54" t="s">
        <v>265</v>
      </c>
      <c r="J2741" s="54" t="s">
        <v>298</v>
      </c>
      <c r="K2741" s="54" t="s">
        <v>11946</v>
      </c>
      <c r="L2741" s="54" t="s">
        <v>11947</v>
      </c>
      <c r="M2741" s="54" t="s">
        <v>11945</v>
      </c>
      <c r="N2741" s="54" t="s">
        <v>256</v>
      </c>
      <c r="O2741" s="54" t="s">
        <v>256</v>
      </c>
      <c r="P2741" s="54" t="s">
        <v>268</v>
      </c>
      <c r="Q2741" s="54" t="s">
        <v>256</v>
      </c>
      <c r="R2741" s="54" t="s">
        <v>431</v>
      </c>
      <c r="S2741" s="71"/>
      <c r="T2741" s="54" t="s">
        <v>256</v>
      </c>
      <c r="U2741" s="71">
        <v>44487</v>
      </c>
      <c r="V2741" s="54" t="s">
        <v>256</v>
      </c>
      <c r="W2741" t="str">
        <f t="shared" si="42"/>
        <v>Oct-21</v>
      </c>
    </row>
    <row r="2742" spans="1:23" x14ac:dyDescent="0.25">
      <c r="A2742" s="54" t="s">
        <v>317</v>
      </c>
      <c r="B2742" s="54" t="s">
        <v>428</v>
      </c>
      <c r="C2742" s="54" t="s">
        <v>263</v>
      </c>
      <c r="D2742" s="54" t="s">
        <v>429</v>
      </c>
      <c r="E2742" s="54" t="s">
        <v>11948</v>
      </c>
      <c r="F2742" s="71">
        <v>44493</v>
      </c>
      <c r="G2742" s="72">
        <v>4916.96</v>
      </c>
      <c r="H2742" s="72">
        <v>415728.97</v>
      </c>
      <c r="I2742" s="54" t="s">
        <v>265</v>
      </c>
      <c r="J2742" s="54" t="s">
        <v>298</v>
      </c>
      <c r="K2742" s="54" t="s">
        <v>11949</v>
      </c>
      <c r="L2742" s="54" t="s">
        <v>11950</v>
      </c>
      <c r="M2742" s="54" t="s">
        <v>11948</v>
      </c>
      <c r="N2742" s="54" t="s">
        <v>256</v>
      </c>
      <c r="O2742" s="54" t="s">
        <v>256</v>
      </c>
      <c r="P2742" s="54" t="s">
        <v>268</v>
      </c>
      <c r="Q2742" s="54" t="s">
        <v>256</v>
      </c>
      <c r="R2742" s="54" t="s">
        <v>431</v>
      </c>
      <c r="S2742" s="71"/>
      <c r="T2742" s="54" t="s">
        <v>256</v>
      </c>
      <c r="U2742" s="71">
        <v>44493</v>
      </c>
      <c r="V2742" s="54" t="s">
        <v>256</v>
      </c>
      <c r="W2742" t="str">
        <f t="shared" si="42"/>
        <v>Oct-21</v>
      </c>
    </row>
    <row r="2743" spans="1:23" x14ac:dyDescent="0.25">
      <c r="A2743" s="54" t="s">
        <v>317</v>
      </c>
      <c r="B2743" s="54" t="s">
        <v>428</v>
      </c>
      <c r="C2743" s="54" t="s">
        <v>263</v>
      </c>
      <c r="D2743" s="54" t="s">
        <v>429</v>
      </c>
      <c r="E2743" s="54" t="s">
        <v>11951</v>
      </c>
      <c r="F2743" s="71">
        <v>44487</v>
      </c>
      <c r="G2743" s="72">
        <v>111.97</v>
      </c>
      <c r="H2743" s="72">
        <v>9467.06</v>
      </c>
      <c r="I2743" s="54" t="s">
        <v>265</v>
      </c>
      <c r="J2743" s="54" t="s">
        <v>298</v>
      </c>
      <c r="K2743" s="54" t="s">
        <v>11952</v>
      </c>
      <c r="L2743" s="54" t="s">
        <v>11953</v>
      </c>
      <c r="M2743" s="54" t="s">
        <v>11951</v>
      </c>
      <c r="N2743" s="54" t="s">
        <v>256</v>
      </c>
      <c r="O2743" s="54" t="s">
        <v>256</v>
      </c>
      <c r="P2743" s="54" t="s">
        <v>268</v>
      </c>
      <c r="Q2743" s="54" t="s">
        <v>256</v>
      </c>
      <c r="R2743" s="54" t="s">
        <v>431</v>
      </c>
      <c r="S2743" s="71"/>
      <c r="T2743" s="54" t="s">
        <v>256</v>
      </c>
      <c r="U2743" s="71">
        <v>44487</v>
      </c>
      <c r="V2743" s="54" t="s">
        <v>256</v>
      </c>
      <c r="W2743" t="str">
        <f t="shared" si="42"/>
        <v>Oct-21</v>
      </c>
    </row>
    <row r="2744" spans="1:23" x14ac:dyDescent="0.25">
      <c r="A2744" s="54" t="s">
        <v>317</v>
      </c>
      <c r="B2744" s="54" t="s">
        <v>428</v>
      </c>
      <c r="C2744" s="54" t="s">
        <v>263</v>
      </c>
      <c r="D2744" s="54" t="s">
        <v>429</v>
      </c>
      <c r="E2744" s="54" t="s">
        <v>11954</v>
      </c>
      <c r="F2744" s="71">
        <v>44487</v>
      </c>
      <c r="G2744" s="72">
        <v>93.31</v>
      </c>
      <c r="H2744" s="72">
        <v>7889.36</v>
      </c>
      <c r="I2744" s="54" t="s">
        <v>265</v>
      </c>
      <c r="J2744" s="54" t="s">
        <v>298</v>
      </c>
      <c r="K2744" s="54" t="s">
        <v>11955</v>
      </c>
      <c r="L2744" s="54" t="s">
        <v>11956</v>
      </c>
      <c r="M2744" s="54" t="s">
        <v>11954</v>
      </c>
      <c r="N2744" s="54" t="s">
        <v>256</v>
      </c>
      <c r="O2744" s="54" t="s">
        <v>256</v>
      </c>
      <c r="P2744" s="54" t="s">
        <v>268</v>
      </c>
      <c r="Q2744" s="54" t="s">
        <v>256</v>
      </c>
      <c r="R2744" s="54" t="s">
        <v>431</v>
      </c>
      <c r="S2744" s="71"/>
      <c r="T2744" s="54" t="s">
        <v>256</v>
      </c>
      <c r="U2744" s="71">
        <v>44487</v>
      </c>
      <c r="V2744" s="54" t="s">
        <v>256</v>
      </c>
      <c r="W2744" t="str">
        <f t="shared" si="42"/>
        <v>Oct-21</v>
      </c>
    </row>
    <row r="2745" spans="1:23" x14ac:dyDescent="0.25">
      <c r="A2745" s="54" t="s">
        <v>317</v>
      </c>
      <c r="B2745" s="54" t="s">
        <v>428</v>
      </c>
      <c r="C2745" s="54" t="s">
        <v>263</v>
      </c>
      <c r="D2745" s="54" t="s">
        <v>429</v>
      </c>
      <c r="E2745" s="54" t="s">
        <v>11957</v>
      </c>
      <c r="F2745" s="71">
        <v>44487</v>
      </c>
      <c r="G2745" s="72">
        <v>339.16</v>
      </c>
      <c r="H2745" s="72">
        <v>28675.98</v>
      </c>
      <c r="I2745" s="54" t="s">
        <v>265</v>
      </c>
      <c r="J2745" s="54" t="s">
        <v>298</v>
      </c>
      <c r="K2745" s="54" t="s">
        <v>11958</v>
      </c>
      <c r="L2745" s="54" t="s">
        <v>11959</v>
      </c>
      <c r="M2745" s="54" t="s">
        <v>11957</v>
      </c>
      <c r="N2745" s="54" t="s">
        <v>256</v>
      </c>
      <c r="O2745" s="54" t="s">
        <v>256</v>
      </c>
      <c r="P2745" s="54" t="s">
        <v>268</v>
      </c>
      <c r="Q2745" s="54" t="s">
        <v>256</v>
      </c>
      <c r="R2745" s="54" t="s">
        <v>431</v>
      </c>
      <c r="S2745" s="71"/>
      <c r="T2745" s="54" t="s">
        <v>256</v>
      </c>
      <c r="U2745" s="71">
        <v>44487</v>
      </c>
      <c r="V2745" s="54" t="s">
        <v>256</v>
      </c>
      <c r="W2745" t="str">
        <f t="shared" si="42"/>
        <v>Oct-21</v>
      </c>
    </row>
    <row r="2746" spans="1:23" x14ac:dyDescent="0.25">
      <c r="A2746" s="54" t="s">
        <v>317</v>
      </c>
      <c r="B2746" s="54" t="s">
        <v>428</v>
      </c>
      <c r="C2746" s="54" t="s">
        <v>263</v>
      </c>
      <c r="D2746" s="54" t="s">
        <v>429</v>
      </c>
      <c r="E2746" s="54" t="s">
        <v>11960</v>
      </c>
      <c r="F2746" s="71">
        <v>44487</v>
      </c>
      <c r="G2746" s="72">
        <v>24.9</v>
      </c>
      <c r="H2746" s="72">
        <v>2105.3000000000002</v>
      </c>
      <c r="I2746" s="54" t="s">
        <v>265</v>
      </c>
      <c r="J2746" s="54" t="s">
        <v>298</v>
      </c>
      <c r="K2746" s="54" t="s">
        <v>11961</v>
      </c>
      <c r="L2746" s="54" t="s">
        <v>11962</v>
      </c>
      <c r="M2746" s="54" t="s">
        <v>11960</v>
      </c>
      <c r="N2746" s="54" t="s">
        <v>256</v>
      </c>
      <c r="O2746" s="54" t="s">
        <v>256</v>
      </c>
      <c r="P2746" s="54" t="s">
        <v>268</v>
      </c>
      <c r="Q2746" s="54" t="s">
        <v>256</v>
      </c>
      <c r="R2746" s="54" t="s">
        <v>431</v>
      </c>
      <c r="S2746" s="71"/>
      <c r="T2746" s="54" t="s">
        <v>256</v>
      </c>
      <c r="U2746" s="71">
        <v>44487</v>
      </c>
      <c r="V2746" s="54" t="s">
        <v>256</v>
      </c>
      <c r="W2746" t="str">
        <f t="shared" si="42"/>
        <v>Oct-21</v>
      </c>
    </row>
    <row r="2747" spans="1:23" x14ac:dyDescent="0.25">
      <c r="A2747" s="54" t="s">
        <v>317</v>
      </c>
      <c r="B2747" s="54" t="s">
        <v>428</v>
      </c>
      <c r="C2747" s="54" t="s">
        <v>263</v>
      </c>
      <c r="D2747" s="54" t="s">
        <v>429</v>
      </c>
      <c r="E2747" s="54" t="s">
        <v>11963</v>
      </c>
      <c r="F2747" s="71">
        <v>44487</v>
      </c>
      <c r="G2747" s="72">
        <v>154.38</v>
      </c>
      <c r="H2747" s="72">
        <v>13052.83</v>
      </c>
      <c r="I2747" s="54" t="s">
        <v>265</v>
      </c>
      <c r="J2747" s="54" t="s">
        <v>298</v>
      </c>
      <c r="K2747" s="54" t="s">
        <v>11964</v>
      </c>
      <c r="L2747" s="54" t="s">
        <v>11965</v>
      </c>
      <c r="M2747" s="54" t="s">
        <v>11963</v>
      </c>
      <c r="N2747" s="54" t="s">
        <v>256</v>
      </c>
      <c r="O2747" s="54" t="s">
        <v>256</v>
      </c>
      <c r="P2747" s="54" t="s">
        <v>268</v>
      </c>
      <c r="Q2747" s="54" t="s">
        <v>256</v>
      </c>
      <c r="R2747" s="54" t="s">
        <v>431</v>
      </c>
      <c r="S2747" s="71"/>
      <c r="T2747" s="54" t="s">
        <v>256</v>
      </c>
      <c r="U2747" s="71">
        <v>44487</v>
      </c>
      <c r="V2747" s="54" t="s">
        <v>256</v>
      </c>
      <c r="W2747" t="str">
        <f t="shared" si="42"/>
        <v>Oct-21</v>
      </c>
    </row>
    <row r="2748" spans="1:23" x14ac:dyDescent="0.25">
      <c r="A2748" s="54" t="s">
        <v>317</v>
      </c>
      <c r="B2748" s="54" t="s">
        <v>428</v>
      </c>
      <c r="C2748" s="54" t="s">
        <v>263</v>
      </c>
      <c r="D2748" s="54" t="s">
        <v>429</v>
      </c>
      <c r="E2748" s="54" t="s">
        <v>11966</v>
      </c>
      <c r="F2748" s="71">
        <v>44495</v>
      </c>
      <c r="G2748" s="72">
        <v>5108.0600000000004</v>
      </c>
      <c r="H2748" s="72">
        <v>431886.47</v>
      </c>
      <c r="I2748" s="54" t="s">
        <v>265</v>
      </c>
      <c r="J2748" s="54" t="s">
        <v>298</v>
      </c>
      <c r="K2748" s="54" t="s">
        <v>11967</v>
      </c>
      <c r="L2748" s="54" t="s">
        <v>11968</v>
      </c>
      <c r="M2748" s="54" t="s">
        <v>11966</v>
      </c>
      <c r="N2748" s="54" t="s">
        <v>256</v>
      </c>
      <c r="O2748" s="54" t="s">
        <v>256</v>
      </c>
      <c r="P2748" s="54" t="s">
        <v>268</v>
      </c>
      <c r="Q2748" s="54" t="s">
        <v>256</v>
      </c>
      <c r="R2748" s="54" t="s">
        <v>431</v>
      </c>
      <c r="S2748" s="71"/>
      <c r="T2748" s="54" t="s">
        <v>256</v>
      </c>
      <c r="U2748" s="71">
        <v>44495</v>
      </c>
      <c r="V2748" s="54" t="s">
        <v>256</v>
      </c>
      <c r="W2748" t="str">
        <f t="shared" si="42"/>
        <v>Oct-21</v>
      </c>
    </row>
    <row r="2749" spans="1:23" x14ac:dyDescent="0.25">
      <c r="A2749" s="54" t="s">
        <v>317</v>
      </c>
      <c r="B2749" s="54" t="s">
        <v>428</v>
      </c>
      <c r="C2749" s="54" t="s">
        <v>263</v>
      </c>
      <c r="D2749" s="54" t="s">
        <v>429</v>
      </c>
      <c r="E2749" s="54" t="s">
        <v>11969</v>
      </c>
      <c r="F2749" s="71">
        <v>44488</v>
      </c>
      <c r="G2749" s="72">
        <v>1084.3699999999999</v>
      </c>
      <c r="H2749" s="72">
        <v>91683.48</v>
      </c>
      <c r="I2749" s="54" t="s">
        <v>265</v>
      </c>
      <c r="J2749" s="54" t="s">
        <v>298</v>
      </c>
      <c r="K2749" s="54" t="s">
        <v>11970</v>
      </c>
      <c r="L2749" s="54" t="s">
        <v>11971</v>
      </c>
      <c r="M2749" s="54" t="s">
        <v>11969</v>
      </c>
      <c r="N2749" s="54" t="s">
        <v>256</v>
      </c>
      <c r="O2749" s="54" t="s">
        <v>256</v>
      </c>
      <c r="P2749" s="54" t="s">
        <v>268</v>
      </c>
      <c r="Q2749" s="54" t="s">
        <v>256</v>
      </c>
      <c r="R2749" s="54" t="s">
        <v>431</v>
      </c>
      <c r="S2749" s="71"/>
      <c r="T2749" s="54" t="s">
        <v>256</v>
      </c>
      <c r="U2749" s="71">
        <v>44488</v>
      </c>
      <c r="V2749" s="54" t="s">
        <v>256</v>
      </c>
      <c r="W2749" t="str">
        <f t="shared" si="42"/>
        <v>Oct-21</v>
      </c>
    </row>
    <row r="2750" spans="1:23" x14ac:dyDescent="0.25">
      <c r="A2750" s="54" t="s">
        <v>317</v>
      </c>
      <c r="B2750" s="54" t="s">
        <v>428</v>
      </c>
      <c r="C2750" s="54" t="s">
        <v>263</v>
      </c>
      <c r="D2750" s="54" t="s">
        <v>429</v>
      </c>
      <c r="E2750" s="54" t="s">
        <v>11972</v>
      </c>
      <c r="F2750" s="71">
        <v>44488</v>
      </c>
      <c r="G2750" s="72">
        <v>194.72</v>
      </c>
      <c r="H2750" s="72">
        <v>16463.580000000002</v>
      </c>
      <c r="I2750" s="54" t="s">
        <v>265</v>
      </c>
      <c r="J2750" s="54" t="s">
        <v>298</v>
      </c>
      <c r="K2750" s="54" t="s">
        <v>11973</v>
      </c>
      <c r="L2750" s="54" t="s">
        <v>11974</v>
      </c>
      <c r="M2750" s="54" t="s">
        <v>11972</v>
      </c>
      <c r="N2750" s="54" t="s">
        <v>256</v>
      </c>
      <c r="O2750" s="54" t="s">
        <v>256</v>
      </c>
      <c r="P2750" s="54" t="s">
        <v>268</v>
      </c>
      <c r="Q2750" s="54" t="s">
        <v>256</v>
      </c>
      <c r="R2750" s="54" t="s">
        <v>431</v>
      </c>
      <c r="S2750" s="71"/>
      <c r="T2750" s="54" t="s">
        <v>256</v>
      </c>
      <c r="U2750" s="71">
        <v>44488</v>
      </c>
      <c r="V2750" s="54" t="s">
        <v>256</v>
      </c>
      <c r="W2750" t="str">
        <f t="shared" si="42"/>
        <v>Oct-21</v>
      </c>
    </row>
    <row r="2751" spans="1:23" x14ac:dyDescent="0.25">
      <c r="A2751" s="54" t="s">
        <v>317</v>
      </c>
      <c r="B2751" s="54" t="s">
        <v>428</v>
      </c>
      <c r="C2751" s="54" t="s">
        <v>263</v>
      </c>
      <c r="D2751" s="54" t="s">
        <v>429</v>
      </c>
      <c r="E2751" s="54" t="s">
        <v>11975</v>
      </c>
      <c r="F2751" s="71">
        <v>44488</v>
      </c>
      <c r="G2751" s="72">
        <v>143.91999999999999</v>
      </c>
      <c r="H2751" s="72">
        <v>12168.44</v>
      </c>
      <c r="I2751" s="54" t="s">
        <v>265</v>
      </c>
      <c r="J2751" s="54" t="s">
        <v>298</v>
      </c>
      <c r="K2751" s="54" t="s">
        <v>11976</v>
      </c>
      <c r="L2751" s="54" t="s">
        <v>11977</v>
      </c>
      <c r="M2751" s="54" t="s">
        <v>11975</v>
      </c>
      <c r="N2751" s="54" t="s">
        <v>256</v>
      </c>
      <c r="O2751" s="54" t="s">
        <v>256</v>
      </c>
      <c r="P2751" s="54" t="s">
        <v>268</v>
      </c>
      <c r="Q2751" s="54" t="s">
        <v>256</v>
      </c>
      <c r="R2751" s="54" t="s">
        <v>431</v>
      </c>
      <c r="S2751" s="71"/>
      <c r="T2751" s="54" t="s">
        <v>256</v>
      </c>
      <c r="U2751" s="71">
        <v>44488</v>
      </c>
      <c r="V2751" s="54" t="s">
        <v>256</v>
      </c>
      <c r="W2751" t="str">
        <f t="shared" si="42"/>
        <v>Oct-21</v>
      </c>
    </row>
    <row r="2752" spans="1:23" x14ac:dyDescent="0.25">
      <c r="A2752" s="54" t="s">
        <v>317</v>
      </c>
      <c r="B2752" s="54" t="s">
        <v>428</v>
      </c>
      <c r="C2752" s="54" t="s">
        <v>263</v>
      </c>
      <c r="D2752" s="54" t="s">
        <v>429</v>
      </c>
      <c r="E2752" s="54" t="s">
        <v>11978</v>
      </c>
      <c r="F2752" s="71">
        <v>44488</v>
      </c>
      <c r="G2752" s="72">
        <v>134.30000000000001</v>
      </c>
      <c r="H2752" s="72">
        <v>11355.07</v>
      </c>
      <c r="I2752" s="54" t="s">
        <v>265</v>
      </c>
      <c r="J2752" s="54" t="s">
        <v>298</v>
      </c>
      <c r="K2752" s="54" t="s">
        <v>11979</v>
      </c>
      <c r="L2752" s="54" t="s">
        <v>11980</v>
      </c>
      <c r="M2752" s="54" t="s">
        <v>11978</v>
      </c>
      <c r="N2752" s="54" t="s">
        <v>256</v>
      </c>
      <c r="O2752" s="54" t="s">
        <v>256</v>
      </c>
      <c r="P2752" s="54" t="s">
        <v>268</v>
      </c>
      <c r="Q2752" s="54" t="s">
        <v>256</v>
      </c>
      <c r="R2752" s="54" t="s">
        <v>431</v>
      </c>
      <c r="S2752" s="71"/>
      <c r="T2752" s="54" t="s">
        <v>256</v>
      </c>
      <c r="U2752" s="71">
        <v>44488</v>
      </c>
      <c r="V2752" s="54" t="s">
        <v>256</v>
      </c>
      <c r="W2752" t="str">
        <f t="shared" si="42"/>
        <v>Oct-21</v>
      </c>
    </row>
    <row r="2753" spans="1:23" x14ac:dyDescent="0.25">
      <c r="A2753" s="54" t="s">
        <v>317</v>
      </c>
      <c r="B2753" s="54" t="s">
        <v>428</v>
      </c>
      <c r="C2753" s="54" t="s">
        <v>263</v>
      </c>
      <c r="D2753" s="54" t="s">
        <v>429</v>
      </c>
      <c r="E2753" s="54" t="s">
        <v>11981</v>
      </c>
      <c r="F2753" s="71">
        <v>44500</v>
      </c>
      <c r="G2753" s="72">
        <v>1207.8699999999999</v>
      </c>
      <c r="H2753" s="72">
        <v>102125.41</v>
      </c>
      <c r="I2753" s="54" t="s">
        <v>265</v>
      </c>
      <c r="J2753" s="54" t="s">
        <v>298</v>
      </c>
      <c r="K2753" s="54" t="s">
        <v>11982</v>
      </c>
      <c r="L2753" s="54" t="s">
        <v>11983</v>
      </c>
      <c r="M2753" s="54" t="s">
        <v>11981</v>
      </c>
      <c r="N2753" s="54" t="s">
        <v>256</v>
      </c>
      <c r="O2753" s="54" t="s">
        <v>256</v>
      </c>
      <c r="P2753" s="54" t="s">
        <v>268</v>
      </c>
      <c r="Q2753" s="54" t="s">
        <v>256</v>
      </c>
      <c r="R2753" s="54" t="s">
        <v>431</v>
      </c>
      <c r="S2753" s="71"/>
      <c r="T2753" s="54" t="s">
        <v>256</v>
      </c>
      <c r="U2753" s="71">
        <v>44500</v>
      </c>
      <c r="V2753" s="54" t="s">
        <v>256</v>
      </c>
      <c r="W2753" t="str">
        <f t="shared" si="42"/>
        <v>Oct-21</v>
      </c>
    </row>
    <row r="2754" spans="1:23" x14ac:dyDescent="0.25">
      <c r="A2754" s="54" t="s">
        <v>317</v>
      </c>
      <c r="B2754" s="54" t="s">
        <v>428</v>
      </c>
      <c r="C2754" s="54" t="s">
        <v>263</v>
      </c>
      <c r="D2754" s="54" t="s">
        <v>429</v>
      </c>
      <c r="E2754" s="54" t="s">
        <v>11984</v>
      </c>
      <c r="F2754" s="71">
        <v>44500</v>
      </c>
      <c r="G2754" s="72">
        <v>365.85</v>
      </c>
      <c r="H2754" s="72">
        <v>30932.62</v>
      </c>
      <c r="I2754" s="54" t="s">
        <v>265</v>
      </c>
      <c r="J2754" s="54" t="s">
        <v>298</v>
      </c>
      <c r="K2754" s="54" t="s">
        <v>11985</v>
      </c>
      <c r="L2754" s="54" t="s">
        <v>11986</v>
      </c>
      <c r="M2754" s="54" t="s">
        <v>11984</v>
      </c>
      <c r="N2754" s="54" t="s">
        <v>256</v>
      </c>
      <c r="O2754" s="54" t="s">
        <v>256</v>
      </c>
      <c r="P2754" s="54" t="s">
        <v>268</v>
      </c>
      <c r="Q2754" s="54" t="s">
        <v>256</v>
      </c>
      <c r="R2754" s="54" t="s">
        <v>431</v>
      </c>
      <c r="S2754" s="71"/>
      <c r="T2754" s="54" t="s">
        <v>256</v>
      </c>
      <c r="U2754" s="71">
        <v>44500</v>
      </c>
      <c r="V2754" s="54" t="s">
        <v>256</v>
      </c>
      <c r="W2754" t="str">
        <f t="shared" si="42"/>
        <v>Oct-21</v>
      </c>
    </row>
    <row r="2755" spans="1:23" x14ac:dyDescent="0.25">
      <c r="A2755" s="54" t="s">
        <v>317</v>
      </c>
      <c r="B2755" s="54" t="s">
        <v>428</v>
      </c>
      <c r="C2755" s="54" t="s">
        <v>263</v>
      </c>
      <c r="D2755" s="54" t="s">
        <v>429</v>
      </c>
      <c r="E2755" s="54" t="s">
        <v>11987</v>
      </c>
      <c r="F2755" s="71">
        <v>44497</v>
      </c>
      <c r="G2755" s="72">
        <v>66.66</v>
      </c>
      <c r="H2755" s="72">
        <v>5636.1</v>
      </c>
      <c r="I2755" s="54" t="s">
        <v>265</v>
      </c>
      <c r="J2755" s="54" t="s">
        <v>298</v>
      </c>
      <c r="K2755" s="54" t="s">
        <v>11988</v>
      </c>
      <c r="L2755" s="54" t="s">
        <v>11989</v>
      </c>
      <c r="M2755" s="54" t="s">
        <v>11987</v>
      </c>
      <c r="N2755" s="54" t="s">
        <v>256</v>
      </c>
      <c r="O2755" s="54" t="s">
        <v>256</v>
      </c>
      <c r="P2755" s="54" t="s">
        <v>268</v>
      </c>
      <c r="Q2755" s="54" t="s">
        <v>256</v>
      </c>
      <c r="R2755" s="54" t="s">
        <v>431</v>
      </c>
      <c r="S2755" s="71"/>
      <c r="T2755" s="54" t="s">
        <v>256</v>
      </c>
      <c r="U2755" s="71">
        <v>44492</v>
      </c>
      <c r="V2755" s="54" t="s">
        <v>256</v>
      </c>
      <c r="W2755" t="str">
        <f t="shared" si="42"/>
        <v>Oct-21</v>
      </c>
    </row>
    <row r="2756" spans="1:23" x14ac:dyDescent="0.25">
      <c r="A2756" s="54" t="s">
        <v>317</v>
      </c>
      <c r="B2756" s="54" t="s">
        <v>428</v>
      </c>
      <c r="C2756" s="54" t="s">
        <v>263</v>
      </c>
      <c r="D2756" s="54" t="s">
        <v>429</v>
      </c>
      <c r="E2756" s="54" t="s">
        <v>11990</v>
      </c>
      <c r="F2756" s="71">
        <v>44489</v>
      </c>
      <c r="G2756" s="72">
        <v>96.19</v>
      </c>
      <c r="H2756" s="72">
        <v>8132.86</v>
      </c>
      <c r="I2756" s="54" t="s">
        <v>265</v>
      </c>
      <c r="J2756" s="54" t="s">
        <v>298</v>
      </c>
      <c r="K2756" s="54" t="s">
        <v>11991</v>
      </c>
      <c r="L2756" s="54" t="s">
        <v>11992</v>
      </c>
      <c r="M2756" s="54" t="s">
        <v>11990</v>
      </c>
      <c r="N2756" s="54" t="s">
        <v>256</v>
      </c>
      <c r="O2756" s="54" t="s">
        <v>256</v>
      </c>
      <c r="P2756" s="54" t="s">
        <v>268</v>
      </c>
      <c r="Q2756" s="54" t="s">
        <v>256</v>
      </c>
      <c r="R2756" s="54" t="s">
        <v>431</v>
      </c>
      <c r="S2756" s="71"/>
      <c r="T2756" s="54" t="s">
        <v>256</v>
      </c>
      <c r="U2756" s="71">
        <v>44489</v>
      </c>
      <c r="V2756" s="54" t="s">
        <v>256</v>
      </c>
      <c r="W2756" t="str">
        <f t="shared" ref="W2756:W2819" si="43">TEXT(F2756,"MMM-YY")</f>
        <v>Oct-21</v>
      </c>
    </row>
    <row r="2757" spans="1:23" x14ac:dyDescent="0.25">
      <c r="A2757" s="54" t="s">
        <v>317</v>
      </c>
      <c r="B2757" s="54" t="s">
        <v>428</v>
      </c>
      <c r="C2757" s="54" t="s">
        <v>263</v>
      </c>
      <c r="D2757" s="54" t="s">
        <v>429</v>
      </c>
      <c r="E2757" s="54" t="s">
        <v>11993</v>
      </c>
      <c r="F2757" s="71">
        <v>44489</v>
      </c>
      <c r="G2757" s="72">
        <v>397.83</v>
      </c>
      <c r="H2757" s="72">
        <v>33636.53</v>
      </c>
      <c r="I2757" s="54" t="s">
        <v>265</v>
      </c>
      <c r="J2757" s="54" t="s">
        <v>298</v>
      </c>
      <c r="K2757" s="54" t="s">
        <v>11994</v>
      </c>
      <c r="L2757" s="54" t="s">
        <v>11995</v>
      </c>
      <c r="M2757" s="54" t="s">
        <v>11993</v>
      </c>
      <c r="N2757" s="54" t="s">
        <v>256</v>
      </c>
      <c r="O2757" s="54" t="s">
        <v>256</v>
      </c>
      <c r="P2757" s="54" t="s">
        <v>268</v>
      </c>
      <c r="Q2757" s="54" t="s">
        <v>256</v>
      </c>
      <c r="R2757" s="54" t="s">
        <v>431</v>
      </c>
      <c r="S2757" s="71"/>
      <c r="T2757" s="54" t="s">
        <v>256</v>
      </c>
      <c r="U2757" s="71">
        <v>44489</v>
      </c>
      <c r="V2757" s="54" t="s">
        <v>256</v>
      </c>
      <c r="W2757" t="str">
        <f t="shared" si="43"/>
        <v>Oct-21</v>
      </c>
    </row>
    <row r="2758" spans="1:23" x14ac:dyDescent="0.25">
      <c r="A2758" s="54" t="s">
        <v>317</v>
      </c>
      <c r="B2758" s="54" t="s">
        <v>428</v>
      </c>
      <c r="C2758" s="54" t="s">
        <v>263</v>
      </c>
      <c r="D2758" s="54" t="s">
        <v>429</v>
      </c>
      <c r="E2758" s="54" t="s">
        <v>11996</v>
      </c>
      <c r="F2758" s="71">
        <v>44500</v>
      </c>
      <c r="G2758" s="72">
        <v>209.59</v>
      </c>
      <c r="H2758" s="72">
        <v>17720.830000000002</v>
      </c>
      <c r="I2758" s="54" t="s">
        <v>265</v>
      </c>
      <c r="J2758" s="54" t="s">
        <v>298</v>
      </c>
      <c r="K2758" s="54" t="s">
        <v>11997</v>
      </c>
      <c r="L2758" s="54" t="s">
        <v>11998</v>
      </c>
      <c r="M2758" s="54" t="s">
        <v>11996</v>
      </c>
      <c r="N2758" s="54" t="s">
        <v>256</v>
      </c>
      <c r="O2758" s="54" t="s">
        <v>256</v>
      </c>
      <c r="P2758" s="54" t="s">
        <v>268</v>
      </c>
      <c r="Q2758" s="54" t="s">
        <v>256</v>
      </c>
      <c r="R2758" s="54" t="s">
        <v>431</v>
      </c>
      <c r="S2758" s="71"/>
      <c r="T2758" s="54" t="s">
        <v>256</v>
      </c>
      <c r="U2758" s="71">
        <v>44500</v>
      </c>
      <c r="V2758" s="54" t="s">
        <v>256</v>
      </c>
      <c r="W2758" t="str">
        <f t="shared" si="43"/>
        <v>Oct-21</v>
      </c>
    </row>
    <row r="2759" spans="1:23" x14ac:dyDescent="0.25">
      <c r="A2759" s="54" t="s">
        <v>317</v>
      </c>
      <c r="B2759" s="54" t="s">
        <v>428</v>
      </c>
      <c r="C2759" s="54" t="s">
        <v>263</v>
      </c>
      <c r="D2759" s="54" t="s">
        <v>429</v>
      </c>
      <c r="E2759" s="54" t="s">
        <v>11999</v>
      </c>
      <c r="F2759" s="71">
        <v>44500</v>
      </c>
      <c r="G2759" s="72">
        <v>328.32</v>
      </c>
      <c r="H2759" s="72">
        <v>27759.46</v>
      </c>
      <c r="I2759" s="54" t="s">
        <v>265</v>
      </c>
      <c r="J2759" s="54" t="s">
        <v>298</v>
      </c>
      <c r="K2759" s="54" t="s">
        <v>12000</v>
      </c>
      <c r="L2759" s="54" t="s">
        <v>12001</v>
      </c>
      <c r="M2759" s="54" t="s">
        <v>11999</v>
      </c>
      <c r="N2759" s="54" t="s">
        <v>256</v>
      </c>
      <c r="O2759" s="54" t="s">
        <v>256</v>
      </c>
      <c r="P2759" s="54" t="s">
        <v>268</v>
      </c>
      <c r="Q2759" s="54" t="s">
        <v>256</v>
      </c>
      <c r="R2759" s="54" t="s">
        <v>431</v>
      </c>
      <c r="S2759" s="71"/>
      <c r="T2759" s="54" t="s">
        <v>256</v>
      </c>
      <c r="U2759" s="71">
        <v>44500</v>
      </c>
      <c r="V2759" s="54" t="s">
        <v>256</v>
      </c>
      <c r="W2759" t="str">
        <f t="shared" si="43"/>
        <v>Oct-21</v>
      </c>
    </row>
    <row r="2760" spans="1:23" x14ac:dyDescent="0.25">
      <c r="A2760" s="54" t="s">
        <v>317</v>
      </c>
      <c r="B2760" s="54" t="s">
        <v>428</v>
      </c>
      <c r="C2760" s="54" t="s">
        <v>263</v>
      </c>
      <c r="D2760" s="54" t="s">
        <v>429</v>
      </c>
      <c r="E2760" s="54" t="s">
        <v>12002</v>
      </c>
      <c r="F2760" s="71">
        <v>44500</v>
      </c>
      <c r="G2760" s="72">
        <v>66.86</v>
      </c>
      <c r="H2760" s="72">
        <v>5653.01</v>
      </c>
      <c r="I2760" s="54" t="s">
        <v>265</v>
      </c>
      <c r="J2760" s="54" t="s">
        <v>298</v>
      </c>
      <c r="K2760" s="54" t="s">
        <v>12003</v>
      </c>
      <c r="L2760" s="54" t="s">
        <v>12004</v>
      </c>
      <c r="M2760" s="54" t="s">
        <v>12002</v>
      </c>
      <c r="N2760" s="54" t="s">
        <v>256</v>
      </c>
      <c r="O2760" s="54" t="s">
        <v>256</v>
      </c>
      <c r="P2760" s="54" t="s">
        <v>268</v>
      </c>
      <c r="Q2760" s="54" t="s">
        <v>256</v>
      </c>
      <c r="R2760" s="54" t="s">
        <v>431</v>
      </c>
      <c r="S2760" s="71"/>
      <c r="T2760" s="54" t="s">
        <v>256</v>
      </c>
      <c r="U2760" s="71">
        <v>44500</v>
      </c>
      <c r="V2760" s="54" t="s">
        <v>256</v>
      </c>
      <c r="W2760" t="str">
        <f t="shared" si="43"/>
        <v>Oct-21</v>
      </c>
    </row>
    <row r="2761" spans="1:23" x14ac:dyDescent="0.25">
      <c r="A2761" s="54" t="s">
        <v>317</v>
      </c>
      <c r="B2761" s="54" t="s">
        <v>428</v>
      </c>
      <c r="C2761" s="54" t="s">
        <v>263</v>
      </c>
      <c r="D2761" s="54" t="s">
        <v>429</v>
      </c>
      <c r="E2761" s="54" t="s">
        <v>12005</v>
      </c>
      <c r="F2761" s="71">
        <v>44500</v>
      </c>
      <c r="G2761" s="72">
        <v>1613.72</v>
      </c>
      <c r="H2761" s="72">
        <v>136440.03</v>
      </c>
      <c r="I2761" s="54" t="s">
        <v>265</v>
      </c>
      <c r="J2761" s="54" t="s">
        <v>298</v>
      </c>
      <c r="K2761" s="54" t="s">
        <v>12006</v>
      </c>
      <c r="L2761" s="54" t="s">
        <v>12007</v>
      </c>
      <c r="M2761" s="54" t="s">
        <v>12005</v>
      </c>
      <c r="N2761" s="54" t="s">
        <v>256</v>
      </c>
      <c r="O2761" s="54" t="s">
        <v>256</v>
      </c>
      <c r="P2761" s="54" t="s">
        <v>268</v>
      </c>
      <c r="Q2761" s="54" t="s">
        <v>256</v>
      </c>
      <c r="R2761" s="54" t="s">
        <v>431</v>
      </c>
      <c r="S2761" s="71"/>
      <c r="T2761" s="54" t="s">
        <v>256</v>
      </c>
      <c r="U2761" s="71">
        <v>44500</v>
      </c>
      <c r="V2761" s="54" t="s">
        <v>256</v>
      </c>
      <c r="W2761" t="str">
        <f t="shared" si="43"/>
        <v>Oct-21</v>
      </c>
    </row>
    <row r="2762" spans="1:23" x14ac:dyDescent="0.25">
      <c r="A2762" s="54" t="s">
        <v>317</v>
      </c>
      <c r="B2762" s="54" t="s">
        <v>428</v>
      </c>
      <c r="C2762" s="54" t="s">
        <v>263</v>
      </c>
      <c r="D2762" s="54" t="s">
        <v>429</v>
      </c>
      <c r="E2762" s="54" t="s">
        <v>12008</v>
      </c>
      <c r="F2762" s="71">
        <v>44500</v>
      </c>
      <c r="G2762" s="72">
        <v>160.88999999999999</v>
      </c>
      <c r="H2762" s="72">
        <v>13603.25</v>
      </c>
      <c r="I2762" s="54" t="s">
        <v>265</v>
      </c>
      <c r="J2762" s="54" t="s">
        <v>298</v>
      </c>
      <c r="K2762" s="54" t="s">
        <v>12009</v>
      </c>
      <c r="L2762" s="54" t="s">
        <v>12010</v>
      </c>
      <c r="M2762" s="54" t="s">
        <v>12008</v>
      </c>
      <c r="N2762" s="54" t="s">
        <v>256</v>
      </c>
      <c r="O2762" s="54" t="s">
        <v>256</v>
      </c>
      <c r="P2762" s="54" t="s">
        <v>268</v>
      </c>
      <c r="Q2762" s="54" t="s">
        <v>256</v>
      </c>
      <c r="R2762" s="54" t="s">
        <v>431</v>
      </c>
      <c r="S2762" s="71"/>
      <c r="T2762" s="54" t="s">
        <v>256</v>
      </c>
      <c r="U2762" s="71">
        <v>44500</v>
      </c>
      <c r="V2762" s="54" t="s">
        <v>256</v>
      </c>
      <c r="W2762" t="str">
        <f t="shared" si="43"/>
        <v>Oct-21</v>
      </c>
    </row>
    <row r="2763" spans="1:23" x14ac:dyDescent="0.25">
      <c r="A2763" s="54" t="s">
        <v>317</v>
      </c>
      <c r="B2763" s="54" t="s">
        <v>428</v>
      </c>
      <c r="C2763" s="54" t="s">
        <v>263</v>
      </c>
      <c r="D2763" s="54" t="s">
        <v>429</v>
      </c>
      <c r="E2763" s="54" t="s">
        <v>12011</v>
      </c>
      <c r="F2763" s="71">
        <v>44500</v>
      </c>
      <c r="G2763" s="72">
        <v>2246.33</v>
      </c>
      <c r="H2763" s="72">
        <v>189927.2</v>
      </c>
      <c r="I2763" s="54" t="s">
        <v>265</v>
      </c>
      <c r="J2763" s="54" t="s">
        <v>298</v>
      </c>
      <c r="K2763" s="54" t="s">
        <v>12012</v>
      </c>
      <c r="L2763" s="54" t="s">
        <v>12013</v>
      </c>
      <c r="M2763" s="54" t="s">
        <v>12011</v>
      </c>
      <c r="N2763" s="54" t="s">
        <v>256</v>
      </c>
      <c r="O2763" s="54" t="s">
        <v>256</v>
      </c>
      <c r="P2763" s="54" t="s">
        <v>268</v>
      </c>
      <c r="Q2763" s="54" t="s">
        <v>256</v>
      </c>
      <c r="R2763" s="54" t="s">
        <v>431</v>
      </c>
      <c r="S2763" s="71"/>
      <c r="T2763" s="54" t="s">
        <v>256</v>
      </c>
      <c r="U2763" s="71">
        <v>44500</v>
      </c>
      <c r="V2763" s="54" t="s">
        <v>256</v>
      </c>
      <c r="W2763" t="str">
        <f t="shared" si="43"/>
        <v>Oct-21</v>
      </c>
    </row>
    <row r="2764" spans="1:23" x14ac:dyDescent="0.25">
      <c r="A2764" s="54" t="s">
        <v>317</v>
      </c>
      <c r="B2764" s="54" t="s">
        <v>428</v>
      </c>
      <c r="C2764" s="54" t="s">
        <v>263</v>
      </c>
      <c r="D2764" s="54" t="s">
        <v>429</v>
      </c>
      <c r="E2764" s="54" t="s">
        <v>12014</v>
      </c>
      <c r="F2764" s="71">
        <v>44500</v>
      </c>
      <c r="G2764" s="72">
        <v>305.16000000000003</v>
      </c>
      <c r="H2764" s="72">
        <v>25801.279999999999</v>
      </c>
      <c r="I2764" s="54" t="s">
        <v>265</v>
      </c>
      <c r="J2764" s="54" t="s">
        <v>298</v>
      </c>
      <c r="K2764" s="54" t="s">
        <v>12015</v>
      </c>
      <c r="L2764" s="54" t="s">
        <v>12016</v>
      </c>
      <c r="M2764" s="54" t="s">
        <v>12014</v>
      </c>
      <c r="N2764" s="54" t="s">
        <v>256</v>
      </c>
      <c r="O2764" s="54" t="s">
        <v>256</v>
      </c>
      <c r="P2764" s="54" t="s">
        <v>268</v>
      </c>
      <c r="Q2764" s="54" t="s">
        <v>256</v>
      </c>
      <c r="R2764" s="54" t="s">
        <v>431</v>
      </c>
      <c r="S2764" s="71"/>
      <c r="T2764" s="54" t="s">
        <v>256</v>
      </c>
      <c r="U2764" s="71">
        <v>44500</v>
      </c>
      <c r="V2764" s="54" t="s">
        <v>256</v>
      </c>
      <c r="W2764" t="str">
        <f t="shared" si="43"/>
        <v>Oct-21</v>
      </c>
    </row>
    <row r="2765" spans="1:23" x14ac:dyDescent="0.25">
      <c r="A2765" s="54" t="s">
        <v>317</v>
      </c>
      <c r="B2765" s="54" t="s">
        <v>428</v>
      </c>
      <c r="C2765" s="54" t="s">
        <v>263</v>
      </c>
      <c r="D2765" s="54" t="s">
        <v>429</v>
      </c>
      <c r="E2765" s="54" t="s">
        <v>12017</v>
      </c>
      <c r="F2765" s="71">
        <v>44500</v>
      </c>
      <c r="G2765" s="72">
        <v>68.430000000000007</v>
      </c>
      <c r="H2765" s="72">
        <v>5785.76</v>
      </c>
      <c r="I2765" s="54" t="s">
        <v>265</v>
      </c>
      <c r="J2765" s="54" t="s">
        <v>298</v>
      </c>
      <c r="K2765" s="54" t="s">
        <v>12018</v>
      </c>
      <c r="L2765" s="54" t="s">
        <v>12019</v>
      </c>
      <c r="M2765" s="54" t="s">
        <v>12017</v>
      </c>
      <c r="N2765" s="54" t="s">
        <v>256</v>
      </c>
      <c r="O2765" s="54" t="s">
        <v>256</v>
      </c>
      <c r="P2765" s="54" t="s">
        <v>268</v>
      </c>
      <c r="Q2765" s="54" t="s">
        <v>256</v>
      </c>
      <c r="R2765" s="54" t="s">
        <v>431</v>
      </c>
      <c r="S2765" s="71"/>
      <c r="T2765" s="54" t="s">
        <v>256</v>
      </c>
      <c r="U2765" s="71">
        <v>44500</v>
      </c>
      <c r="V2765" s="54" t="s">
        <v>256</v>
      </c>
      <c r="W2765" t="str">
        <f t="shared" si="43"/>
        <v>Oct-21</v>
      </c>
    </row>
    <row r="2766" spans="1:23" x14ac:dyDescent="0.25">
      <c r="A2766" s="54" t="s">
        <v>317</v>
      </c>
      <c r="B2766" s="54" t="s">
        <v>428</v>
      </c>
      <c r="C2766" s="54" t="s">
        <v>263</v>
      </c>
      <c r="D2766" s="54" t="s">
        <v>429</v>
      </c>
      <c r="E2766" s="54" t="s">
        <v>12020</v>
      </c>
      <c r="F2766" s="71">
        <v>44500</v>
      </c>
      <c r="G2766" s="72">
        <v>80.05</v>
      </c>
      <c r="H2766" s="72">
        <v>6768.23</v>
      </c>
      <c r="I2766" s="54" t="s">
        <v>265</v>
      </c>
      <c r="J2766" s="54" t="s">
        <v>298</v>
      </c>
      <c r="K2766" s="54" t="s">
        <v>12021</v>
      </c>
      <c r="L2766" s="54" t="s">
        <v>12022</v>
      </c>
      <c r="M2766" s="54" t="s">
        <v>12020</v>
      </c>
      <c r="N2766" s="54" t="s">
        <v>256</v>
      </c>
      <c r="O2766" s="54" t="s">
        <v>256</v>
      </c>
      <c r="P2766" s="54" t="s">
        <v>268</v>
      </c>
      <c r="Q2766" s="54" t="s">
        <v>256</v>
      </c>
      <c r="R2766" s="54" t="s">
        <v>431</v>
      </c>
      <c r="S2766" s="71"/>
      <c r="T2766" s="54" t="s">
        <v>256</v>
      </c>
      <c r="U2766" s="71">
        <v>44500</v>
      </c>
      <c r="V2766" s="54" t="s">
        <v>256</v>
      </c>
      <c r="W2766" t="str">
        <f t="shared" si="43"/>
        <v>Oct-21</v>
      </c>
    </row>
    <row r="2767" spans="1:23" x14ac:dyDescent="0.25">
      <c r="A2767" s="54" t="s">
        <v>317</v>
      </c>
      <c r="B2767" s="54" t="s">
        <v>428</v>
      </c>
      <c r="C2767" s="54" t="s">
        <v>263</v>
      </c>
      <c r="D2767" s="54" t="s">
        <v>429</v>
      </c>
      <c r="E2767" s="54" t="s">
        <v>12023</v>
      </c>
      <c r="F2767" s="71">
        <v>44499</v>
      </c>
      <c r="G2767" s="72">
        <v>0.26</v>
      </c>
      <c r="H2767" s="72">
        <v>21.98</v>
      </c>
      <c r="I2767" s="54" t="s">
        <v>265</v>
      </c>
      <c r="J2767" s="54" t="s">
        <v>298</v>
      </c>
      <c r="K2767" s="54" t="s">
        <v>12024</v>
      </c>
      <c r="L2767" s="54" t="s">
        <v>12025</v>
      </c>
      <c r="M2767" s="54" t="s">
        <v>12023</v>
      </c>
      <c r="N2767" s="54" t="s">
        <v>256</v>
      </c>
      <c r="O2767" s="54" t="s">
        <v>256</v>
      </c>
      <c r="P2767" s="54" t="s">
        <v>268</v>
      </c>
      <c r="Q2767" s="54" t="s">
        <v>256</v>
      </c>
      <c r="R2767" s="54" t="s">
        <v>431</v>
      </c>
      <c r="S2767" s="71"/>
      <c r="T2767" s="54" t="s">
        <v>256</v>
      </c>
      <c r="U2767" s="71">
        <v>44499</v>
      </c>
      <c r="V2767" s="54" t="s">
        <v>256</v>
      </c>
      <c r="W2767" t="str">
        <f t="shared" si="43"/>
        <v>Oct-21</v>
      </c>
    </row>
    <row r="2768" spans="1:23" x14ac:dyDescent="0.25">
      <c r="A2768" s="54" t="s">
        <v>317</v>
      </c>
      <c r="B2768" s="54" t="s">
        <v>428</v>
      </c>
      <c r="C2768" s="54" t="s">
        <v>263</v>
      </c>
      <c r="D2768" s="54" t="s">
        <v>429</v>
      </c>
      <c r="E2768" s="54" t="s">
        <v>12026</v>
      </c>
      <c r="F2768" s="71">
        <v>44479</v>
      </c>
      <c r="G2768" s="72">
        <v>136.4</v>
      </c>
      <c r="H2768" s="72">
        <v>11532.62</v>
      </c>
      <c r="I2768" s="54" t="s">
        <v>265</v>
      </c>
      <c r="J2768" s="54" t="s">
        <v>298</v>
      </c>
      <c r="K2768" s="54" t="s">
        <v>12027</v>
      </c>
      <c r="L2768" s="54" t="s">
        <v>12028</v>
      </c>
      <c r="M2768" s="54" t="s">
        <v>12026</v>
      </c>
      <c r="N2768" s="54" t="s">
        <v>256</v>
      </c>
      <c r="O2768" s="54" t="s">
        <v>256</v>
      </c>
      <c r="P2768" s="54" t="s">
        <v>268</v>
      </c>
      <c r="Q2768" s="54" t="s">
        <v>256</v>
      </c>
      <c r="R2768" s="54" t="s">
        <v>431</v>
      </c>
      <c r="S2768" s="71"/>
      <c r="T2768" s="54" t="s">
        <v>256</v>
      </c>
      <c r="U2768" s="71">
        <v>44479</v>
      </c>
      <c r="V2768" s="54" t="s">
        <v>256</v>
      </c>
      <c r="W2768" t="str">
        <f t="shared" si="43"/>
        <v>Oct-21</v>
      </c>
    </row>
    <row r="2769" spans="1:23" x14ac:dyDescent="0.25">
      <c r="A2769" s="54" t="s">
        <v>317</v>
      </c>
      <c r="B2769" s="54" t="s">
        <v>428</v>
      </c>
      <c r="C2769" s="54" t="s">
        <v>263</v>
      </c>
      <c r="D2769" s="54" t="s">
        <v>429</v>
      </c>
      <c r="E2769" s="54" t="s">
        <v>12029</v>
      </c>
      <c r="F2769" s="71">
        <v>44486</v>
      </c>
      <c r="G2769" s="72">
        <v>900.9</v>
      </c>
      <c r="H2769" s="72">
        <v>76171.100000000006</v>
      </c>
      <c r="I2769" s="54" t="s">
        <v>265</v>
      </c>
      <c r="J2769" s="54" t="s">
        <v>573</v>
      </c>
      <c r="K2769" s="54" t="s">
        <v>12030</v>
      </c>
      <c r="L2769" s="54" t="s">
        <v>12031</v>
      </c>
      <c r="M2769" s="54" t="s">
        <v>12029</v>
      </c>
      <c r="N2769" s="54" t="s">
        <v>256</v>
      </c>
      <c r="O2769" s="54" t="s">
        <v>256</v>
      </c>
      <c r="P2769" s="54" t="s">
        <v>445</v>
      </c>
      <c r="Q2769" s="54" t="s">
        <v>256</v>
      </c>
      <c r="R2769" s="54" t="s">
        <v>431</v>
      </c>
      <c r="S2769" s="71"/>
      <c r="T2769" s="54" t="s">
        <v>256</v>
      </c>
      <c r="U2769" s="71">
        <v>44486</v>
      </c>
      <c r="V2769" s="54" t="s">
        <v>256</v>
      </c>
      <c r="W2769" t="str">
        <f t="shared" si="43"/>
        <v>Oct-21</v>
      </c>
    </row>
    <row r="2770" spans="1:23" x14ac:dyDescent="0.25">
      <c r="A2770" s="54" t="s">
        <v>317</v>
      </c>
      <c r="B2770" s="54" t="s">
        <v>428</v>
      </c>
      <c r="C2770" s="54" t="s">
        <v>263</v>
      </c>
      <c r="D2770" s="54" t="s">
        <v>429</v>
      </c>
      <c r="E2770" s="54" t="s">
        <v>12032</v>
      </c>
      <c r="F2770" s="71">
        <v>44486</v>
      </c>
      <c r="G2770" s="72">
        <v>1809.84</v>
      </c>
      <c r="H2770" s="72">
        <v>153021.97</v>
      </c>
      <c r="I2770" s="54" t="s">
        <v>265</v>
      </c>
      <c r="J2770" s="54" t="s">
        <v>573</v>
      </c>
      <c r="K2770" s="54" t="s">
        <v>12033</v>
      </c>
      <c r="L2770" s="54" t="s">
        <v>12034</v>
      </c>
      <c r="M2770" s="54" t="s">
        <v>12032</v>
      </c>
      <c r="N2770" s="54" t="s">
        <v>256</v>
      </c>
      <c r="O2770" s="54" t="s">
        <v>256</v>
      </c>
      <c r="P2770" s="54" t="s">
        <v>445</v>
      </c>
      <c r="Q2770" s="54" t="s">
        <v>256</v>
      </c>
      <c r="R2770" s="54" t="s">
        <v>431</v>
      </c>
      <c r="S2770" s="71"/>
      <c r="T2770" s="54" t="s">
        <v>256</v>
      </c>
      <c r="U2770" s="71">
        <v>44486</v>
      </c>
      <c r="V2770" s="54" t="s">
        <v>256</v>
      </c>
      <c r="W2770" t="str">
        <f t="shared" si="43"/>
        <v>Oct-21</v>
      </c>
    </row>
    <row r="2771" spans="1:23" x14ac:dyDescent="0.25">
      <c r="A2771" s="54" t="s">
        <v>317</v>
      </c>
      <c r="B2771" s="54" t="s">
        <v>428</v>
      </c>
      <c r="C2771" s="54" t="s">
        <v>263</v>
      </c>
      <c r="D2771" s="54" t="s">
        <v>429</v>
      </c>
      <c r="E2771" s="54" t="s">
        <v>12035</v>
      </c>
      <c r="F2771" s="71">
        <v>44471</v>
      </c>
      <c r="G2771" s="72">
        <v>5725.2</v>
      </c>
      <c r="H2771" s="72">
        <v>484065.66</v>
      </c>
      <c r="I2771" s="54" t="s">
        <v>265</v>
      </c>
      <c r="J2771" s="54" t="s">
        <v>573</v>
      </c>
      <c r="K2771" s="54" t="s">
        <v>12036</v>
      </c>
      <c r="L2771" s="54" t="s">
        <v>12037</v>
      </c>
      <c r="M2771" s="54" t="s">
        <v>12035</v>
      </c>
      <c r="N2771" s="54" t="s">
        <v>256</v>
      </c>
      <c r="O2771" s="54" t="s">
        <v>256</v>
      </c>
      <c r="P2771" s="54" t="s">
        <v>445</v>
      </c>
      <c r="Q2771" s="54" t="s">
        <v>256</v>
      </c>
      <c r="R2771" s="54" t="s">
        <v>431</v>
      </c>
      <c r="S2771" s="71"/>
      <c r="T2771" s="54" t="s">
        <v>256</v>
      </c>
      <c r="U2771" s="71">
        <v>44471</v>
      </c>
      <c r="V2771" s="54" t="s">
        <v>256</v>
      </c>
      <c r="W2771" t="str">
        <f t="shared" si="43"/>
        <v>Oct-21</v>
      </c>
    </row>
    <row r="2772" spans="1:23" x14ac:dyDescent="0.25">
      <c r="A2772" s="54" t="s">
        <v>317</v>
      </c>
      <c r="B2772" s="54" t="s">
        <v>428</v>
      </c>
      <c r="C2772" s="54" t="s">
        <v>263</v>
      </c>
      <c r="D2772" s="54" t="s">
        <v>429</v>
      </c>
      <c r="E2772" s="54" t="s">
        <v>12038</v>
      </c>
      <c r="F2772" s="71">
        <v>44471</v>
      </c>
      <c r="G2772" s="72">
        <v>398.17</v>
      </c>
      <c r="H2772" s="72">
        <v>33665.269999999997</v>
      </c>
      <c r="I2772" s="54" t="s">
        <v>265</v>
      </c>
      <c r="J2772" s="54" t="s">
        <v>573</v>
      </c>
      <c r="K2772" s="54" t="s">
        <v>9301</v>
      </c>
      <c r="L2772" s="54" t="s">
        <v>12039</v>
      </c>
      <c r="M2772" s="54" t="s">
        <v>12038</v>
      </c>
      <c r="N2772" s="54" t="s">
        <v>256</v>
      </c>
      <c r="O2772" s="54" t="s">
        <v>256</v>
      </c>
      <c r="P2772" s="54" t="s">
        <v>445</v>
      </c>
      <c r="Q2772" s="54" t="s">
        <v>256</v>
      </c>
      <c r="R2772" s="54" t="s">
        <v>431</v>
      </c>
      <c r="S2772" s="71"/>
      <c r="T2772" s="54" t="s">
        <v>256</v>
      </c>
      <c r="U2772" s="71">
        <v>44471</v>
      </c>
      <c r="V2772" s="54" t="s">
        <v>256</v>
      </c>
      <c r="W2772" t="str">
        <f t="shared" si="43"/>
        <v>Oct-21</v>
      </c>
    </row>
    <row r="2773" spans="1:23" x14ac:dyDescent="0.25">
      <c r="A2773" s="54" t="s">
        <v>317</v>
      </c>
      <c r="B2773" s="54" t="s">
        <v>428</v>
      </c>
      <c r="C2773" s="54" t="s">
        <v>263</v>
      </c>
      <c r="D2773" s="54" t="s">
        <v>429</v>
      </c>
      <c r="E2773" s="54" t="s">
        <v>12040</v>
      </c>
      <c r="F2773" s="71">
        <v>44471</v>
      </c>
      <c r="G2773" s="72">
        <v>132.24</v>
      </c>
      <c r="H2773" s="72">
        <v>11180.89</v>
      </c>
      <c r="I2773" s="54" t="s">
        <v>265</v>
      </c>
      <c r="J2773" s="54" t="s">
        <v>573</v>
      </c>
      <c r="K2773" s="54" t="s">
        <v>6831</v>
      </c>
      <c r="L2773" s="54" t="s">
        <v>12041</v>
      </c>
      <c r="M2773" s="54" t="s">
        <v>12040</v>
      </c>
      <c r="N2773" s="54" t="s">
        <v>256</v>
      </c>
      <c r="O2773" s="54" t="s">
        <v>256</v>
      </c>
      <c r="P2773" s="54" t="s">
        <v>445</v>
      </c>
      <c r="Q2773" s="54" t="s">
        <v>256</v>
      </c>
      <c r="R2773" s="54" t="s">
        <v>431</v>
      </c>
      <c r="S2773" s="71"/>
      <c r="T2773" s="54" t="s">
        <v>256</v>
      </c>
      <c r="U2773" s="71">
        <v>44471</v>
      </c>
      <c r="V2773" s="54" t="s">
        <v>256</v>
      </c>
      <c r="W2773" t="str">
        <f t="shared" si="43"/>
        <v>Oct-21</v>
      </c>
    </row>
    <row r="2774" spans="1:23" x14ac:dyDescent="0.25">
      <c r="A2774" s="54" t="s">
        <v>317</v>
      </c>
      <c r="B2774" s="54" t="s">
        <v>428</v>
      </c>
      <c r="C2774" s="54" t="s">
        <v>263</v>
      </c>
      <c r="D2774" s="54" t="s">
        <v>429</v>
      </c>
      <c r="E2774" s="54" t="s">
        <v>12042</v>
      </c>
      <c r="F2774" s="71">
        <v>44471</v>
      </c>
      <c r="G2774" s="72">
        <v>409.5</v>
      </c>
      <c r="H2774" s="72">
        <v>34623.230000000003</v>
      </c>
      <c r="I2774" s="54" t="s">
        <v>265</v>
      </c>
      <c r="J2774" s="54" t="s">
        <v>573</v>
      </c>
      <c r="K2774" s="54" t="s">
        <v>9318</v>
      </c>
      <c r="L2774" s="54" t="s">
        <v>12043</v>
      </c>
      <c r="M2774" s="54" t="s">
        <v>12042</v>
      </c>
      <c r="N2774" s="54" t="s">
        <v>256</v>
      </c>
      <c r="O2774" s="54" t="s">
        <v>256</v>
      </c>
      <c r="P2774" s="54" t="s">
        <v>445</v>
      </c>
      <c r="Q2774" s="54" t="s">
        <v>256</v>
      </c>
      <c r="R2774" s="54" t="s">
        <v>431</v>
      </c>
      <c r="S2774" s="71"/>
      <c r="T2774" s="54" t="s">
        <v>256</v>
      </c>
      <c r="U2774" s="71">
        <v>44471</v>
      </c>
      <c r="V2774" s="54" t="s">
        <v>256</v>
      </c>
      <c r="W2774" t="str">
        <f t="shared" si="43"/>
        <v>Oct-21</v>
      </c>
    </row>
    <row r="2775" spans="1:23" x14ac:dyDescent="0.25">
      <c r="A2775" s="54" t="s">
        <v>317</v>
      </c>
      <c r="B2775" s="54" t="s">
        <v>428</v>
      </c>
      <c r="C2775" s="54" t="s">
        <v>263</v>
      </c>
      <c r="D2775" s="54" t="s">
        <v>429</v>
      </c>
      <c r="E2775" s="54" t="s">
        <v>12044</v>
      </c>
      <c r="F2775" s="71">
        <v>44473</v>
      </c>
      <c r="G2775" s="72">
        <v>158.34</v>
      </c>
      <c r="H2775" s="72">
        <v>13387.65</v>
      </c>
      <c r="I2775" s="54" t="s">
        <v>265</v>
      </c>
      <c r="J2775" s="54" t="s">
        <v>573</v>
      </c>
      <c r="K2775" s="54" t="s">
        <v>9318</v>
      </c>
      <c r="L2775" s="54" t="s">
        <v>12045</v>
      </c>
      <c r="M2775" s="54" t="s">
        <v>12044</v>
      </c>
      <c r="N2775" s="54" t="s">
        <v>256</v>
      </c>
      <c r="O2775" s="54" t="s">
        <v>256</v>
      </c>
      <c r="P2775" s="54" t="s">
        <v>445</v>
      </c>
      <c r="Q2775" s="54" t="s">
        <v>256</v>
      </c>
      <c r="R2775" s="54" t="s">
        <v>431</v>
      </c>
      <c r="S2775" s="71"/>
      <c r="T2775" s="54" t="s">
        <v>256</v>
      </c>
      <c r="U2775" s="71">
        <v>44473</v>
      </c>
      <c r="V2775" s="54" t="s">
        <v>256</v>
      </c>
      <c r="W2775" t="str">
        <f t="shared" si="43"/>
        <v>Oct-21</v>
      </c>
    </row>
    <row r="2776" spans="1:23" x14ac:dyDescent="0.25">
      <c r="A2776" s="54" t="s">
        <v>317</v>
      </c>
      <c r="B2776" s="54" t="s">
        <v>428</v>
      </c>
      <c r="C2776" s="54" t="s">
        <v>263</v>
      </c>
      <c r="D2776" s="54" t="s">
        <v>429</v>
      </c>
      <c r="E2776" s="54" t="s">
        <v>12046</v>
      </c>
      <c r="F2776" s="71">
        <v>44474</v>
      </c>
      <c r="G2776" s="72">
        <v>652.20000000000005</v>
      </c>
      <c r="H2776" s="72">
        <v>55143.51</v>
      </c>
      <c r="I2776" s="54" t="s">
        <v>265</v>
      </c>
      <c r="J2776" s="54" t="s">
        <v>573</v>
      </c>
      <c r="K2776" s="54" t="s">
        <v>9318</v>
      </c>
      <c r="L2776" s="54" t="s">
        <v>12047</v>
      </c>
      <c r="M2776" s="54" t="s">
        <v>12046</v>
      </c>
      <c r="N2776" s="54" t="s">
        <v>256</v>
      </c>
      <c r="O2776" s="54" t="s">
        <v>256</v>
      </c>
      <c r="P2776" s="54" t="s">
        <v>445</v>
      </c>
      <c r="Q2776" s="54" t="s">
        <v>256</v>
      </c>
      <c r="R2776" s="54" t="s">
        <v>431</v>
      </c>
      <c r="S2776" s="71"/>
      <c r="T2776" s="54" t="s">
        <v>256</v>
      </c>
      <c r="U2776" s="71">
        <v>44474</v>
      </c>
      <c r="V2776" s="54" t="s">
        <v>256</v>
      </c>
      <c r="W2776" t="str">
        <f t="shared" si="43"/>
        <v>Oct-21</v>
      </c>
    </row>
    <row r="2777" spans="1:23" x14ac:dyDescent="0.25">
      <c r="A2777" s="54" t="s">
        <v>317</v>
      </c>
      <c r="B2777" s="54" t="s">
        <v>428</v>
      </c>
      <c r="C2777" s="54" t="s">
        <v>263</v>
      </c>
      <c r="D2777" s="54" t="s">
        <v>429</v>
      </c>
      <c r="E2777" s="54" t="s">
        <v>12048</v>
      </c>
      <c r="F2777" s="71">
        <v>44474</v>
      </c>
      <c r="G2777" s="72">
        <v>713.98</v>
      </c>
      <c r="H2777" s="72">
        <v>60367.01</v>
      </c>
      <c r="I2777" s="54" t="s">
        <v>265</v>
      </c>
      <c r="J2777" s="54" t="s">
        <v>573</v>
      </c>
      <c r="K2777" s="54" t="s">
        <v>9318</v>
      </c>
      <c r="L2777" s="54" t="s">
        <v>12049</v>
      </c>
      <c r="M2777" s="54" t="s">
        <v>12048</v>
      </c>
      <c r="N2777" s="54" t="s">
        <v>256</v>
      </c>
      <c r="O2777" s="54" t="s">
        <v>256</v>
      </c>
      <c r="P2777" s="54" t="s">
        <v>445</v>
      </c>
      <c r="Q2777" s="54" t="s">
        <v>256</v>
      </c>
      <c r="R2777" s="54" t="s">
        <v>431</v>
      </c>
      <c r="S2777" s="71"/>
      <c r="T2777" s="54" t="s">
        <v>256</v>
      </c>
      <c r="U2777" s="71">
        <v>44474</v>
      </c>
      <c r="V2777" s="54" t="s">
        <v>256</v>
      </c>
      <c r="W2777" t="str">
        <f t="shared" si="43"/>
        <v>Oct-21</v>
      </c>
    </row>
    <row r="2778" spans="1:23" x14ac:dyDescent="0.25">
      <c r="A2778" s="54" t="s">
        <v>317</v>
      </c>
      <c r="B2778" s="54" t="s">
        <v>428</v>
      </c>
      <c r="C2778" s="54" t="s">
        <v>263</v>
      </c>
      <c r="D2778" s="54" t="s">
        <v>429</v>
      </c>
      <c r="E2778" s="54" t="s">
        <v>12050</v>
      </c>
      <c r="F2778" s="71">
        <v>44474</v>
      </c>
      <c r="G2778" s="72">
        <v>9535.6299999999992</v>
      </c>
      <c r="H2778" s="72">
        <v>806237.52</v>
      </c>
      <c r="I2778" s="54" t="s">
        <v>265</v>
      </c>
      <c r="J2778" s="54" t="s">
        <v>573</v>
      </c>
      <c r="K2778" s="54" t="s">
        <v>9333</v>
      </c>
      <c r="L2778" s="54" t="s">
        <v>12051</v>
      </c>
      <c r="M2778" s="54" t="s">
        <v>12050</v>
      </c>
      <c r="N2778" s="54" t="s">
        <v>256</v>
      </c>
      <c r="O2778" s="54" t="s">
        <v>256</v>
      </c>
      <c r="P2778" s="54" t="s">
        <v>445</v>
      </c>
      <c r="Q2778" s="54" t="s">
        <v>256</v>
      </c>
      <c r="R2778" s="54" t="s">
        <v>431</v>
      </c>
      <c r="S2778" s="71"/>
      <c r="T2778" s="54" t="s">
        <v>256</v>
      </c>
      <c r="U2778" s="71">
        <v>44474</v>
      </c>
      <c r="V2778" s="54" t="s">
        <v>256</v>
      </c>
      <c r="W2778" t="str">
        <f t="shared" si="43"/>
        <v>Oct-21</v>
      </c>
    </row>
    <row r="2779" spans="1:23" x14ac:dyDescent="0.25">
      <c r="A2779" s="54" t="s">
        <v>317</v>
      </c>
      <c r="B2779" s="54" t="s">
        <v>428</v>
      </c>
      <c r="C2779" s="54" t="s">
        <v>263</v>
      </c>
      <c r="D2779" s="54" t="s">
        <v>429</v>
      </c>
      <c r="E2779" s="54" t="s">
        <v>12052</v>
      </c>
      <c r="F2779" s="71">
        <v>44479</v>
      </c>
      <c r="G2779" s="72">
        <v>4239.53</v>
      </c>
      <c r="H2779" s="72">
        <v>358452.26</v>
      </c>
      <c r="I2779" s="54" t="s">
        <v>265</v>
      </c>
      <c r="J2779" s="54" t="s">
        <v>573</v>
      </c>
      <c r="K2779" s="54" t="s">
        <v>9333</v>
      </c>
      <c r="L2779" s="54" t="s">
        <v>12053</v>
      </c>
      <c r="M2779" s="54" t="s">
        <v>12052</v>
      </c>
      <c r="N2779" s="54" t="s">
        <v>256</v>
      </c>
      <c r="O2779" s="54" t="s">
        <v>256</v>
      </c>
      <c r="P2779" s="54" t="s">
        <v>445</v>
      </c>
      <c r="Q2779" s="54" t="s">
        <v>256</v>
      </c>
      <c r="R2779" s="54" t="s">
        <v>431</v>
      </c>
      <c r="S2779" s="71"/>
      <c r="T2779" s="54" t="s">
        <v>256</v>
      </c>
      <c r="U2779" s="71">
        <v>44479</v>
      </c>
      <c r="V2779" s="54" t="s">
        <v>256</v>
      </c>
      <c r="W2779" t="str">
        <f t="shared" si="43"/>
        <v>Oct-21</v>
      </c>
    </row>
    <row r="2780" spans="1:23" x14ac:dyDescent="0.25">
      <c r="A2780" s="54" t="s">
        <v>317</v>
      </c>
      <c r="B2780" s="54" t="s">
        <v>428</v>
      </c>
      <c r="C2780" s="54" t="s">
        <v>263</v>
      </c>
      <c r="D2780" s="54" t="s">
        <v>429</v>
      </c>
      <c r="E2780" s="54" t="s">
        <v>12054</v>
      </c>
      <c r="F2780" s="71">
        <v>44480</v>
      </c>
      <c r="G2780" s="72">
        <v>1556.1</v>
      </c>
      <c r="H2780" s="72">
        <v>131568.26</v>
      </c>
      <c r="I2780" s="54" t="s">
        <v>265</v>
      </c>
      <c r="J2780" s="54" t="s">
        <v>573</v>
      </c>
      <c r="K2780" s="54" t="s">
        <v>9333</v>
      </c>
      <c r="L2780" s="54" t="s">
        <v>12055</v>
      </c>
      <c r="M2780" s="54" t="s">
        <v>12054</v>
      </c>
      <c r="N2780" s="54" t="s">
        <v>256</v>
      </c>
      <c r="O2780" s="54" t="s">
        <v>256</v>
      </c>
      <c r="P2780" s="54" t="s">
        <v>445</v>
      </c>
      <c r="Q2780" s="54" t="s">
        <v>256</v>
      </c>
      <c r="R2780" s="54" t="s">
        <v>431</v>
      </c>
      <c r="S2780" s="71"/>
      <c r="T2780" s="54" t="s">
        <v>256</v>
      </c>
      <c r="U2780" s="71">
        <v>44480</v>
      </c>
      <c r="V2780" s="54" t="s">
        <v>256</v>
      </c>
      <c r="W2780" t="str">
        <f t="shared" si="43"/>
        <v>Oct-21</v>
      </c>
    </row>
    <row r="2781" spans="1:23" x14ac:dyDescent="0.25">
      <c r="A2781" s="54" t="s">
        <v>317</v>
      </c>
      <c r="B2781" s="54" t="s">
        <v>428</v>
      </c>
      <c r="C2781" s="54" t="s">
        <v>263</v>
      </c>
      <c r="D2781" s="54" t="s">
        <v>429</v>
      </c>
      <c r="E2781" s="54" t="s">
        <v>12056</v>
      </c>
      <c r="F2781" s="71">
        <v>44482</v>
      </c>
      <c r="G2781" s="72">
        <v>2457</v>
      </c>
      <c r="H2781" s="72">
        <v>207739.35</v>
      </c>
      <c r="I2781" s="54" t="s">
        <v>265</v>
      </c>
      <c r="J2781" s="54" t="s">
        <v>573</v>
      </c>
      <c r="K2781" s="54" t="s">
        <v>9333</v>
      </c>
      <c r="L2781" s="54" t="s">
        <v>12057</v>
      </c>
      <c r="M2781" s="54" t="s">
        <v>12056</v>
      </c>
      <c r="N2781" s="54" t="s">
        <v>256</v>
      </c>
      <c r="O2781" s="54" t="s">
        <v>256</v>
      </c>
      <c r="P2781" s="54" t="s">
        <v>445</v>
      </c>
      <c r="Q2781" s="54" t="s">
        <v>256</v>
      </c>
      <c r="R2781" s="54" t="s">
        <v>431</v>
      </c>
      <c r="S2781" s="71"/>
      <c r="T2781" s="54" t="s">
        <v>256</v>
      </c>
      <c r="U2781" s="71">
        <v>44482</v>
      </c>
      <c r="V2781" s="54" t="s">
        <v>256</v>
      </c>
      <c r="W2781" t="str">
        <f t="shared" si="43"/>
        <v>Oct-21</v>
      </c>
    </row>
    <row r="2782" spans="1:23" x14ac:dyDescent="0.25">
      <c r="A2782" s="54" t="s">
        <v>317</v>
      </c>
      <c r="B2782" s="54" t="s">
        <v>428</v>
      </c>
      <c r="C2782" s="54" t="s">
        <v>263</v>
      </c>
      <c r="D2782" s="54" t="s">
        <v>429</v>
      </c>
      <c r="E2782" s="54" t="s">
        <v>12058</v>
      </c>
      <c r="F2782" s="71">
        <v>44487</v>
      </c>
      <c r="G2782" s="72">
        <v>1113.45</v>
      </c>
      <c r="H2782" s="72">
        <v>94142.2</v>
      </c>
      <c r="I2782" s="54" t="s">
        <v>265</v>
      </c>
      <c r="J2782" s="54" t="s">
        <v>573</v>
      </c>
      <c r="K2782" s="54" t="s">
        <v>9333</v>
      </c>
      <c r="L2782" s="54" t="s">
        <v>12059</v>
      </c>
      <c r="M2782" s="54" t="s">
        <v>12058</v>
      </c>
      <c r="N2782" s="54" t="s">
        <v>256</v>
      </c>
      <c r="O2782" s="54" t="s">
        <v>256</v>
      </c>
      <c r="P2782" s="54" t="s">
        <v>445</v>
      </c>
      <c r="Q2782" s="54" t="s">
        <v>256</v>
      </c>
      <c r="R2782" s="54" t="s">
        <v>431</v>
      </c>
      <c r="S2782" s="71"/>
      <c r="T2782" s="54" t="s">
        <v>256</v>
      </c>
      <c r="U2782" s="71">
        <v>44487</v>
      </c>
      <c r="V2782" s="54" t="s">
        <v>256</v>
      </c>
      <c r="W2782" t="str">
        <f t="shared" si="43"/>
        <v>Oct-21</v>
      </c>
    </row>
    <row r="2783" spans="1:23" x14ac:dyDescent="0.25">
      <c r="A2783" s="54" t="s">
        <v>317</v>
      </c>
      <c r="B2783" s="54" t="s">
        <v>428</v>
      </c>
      <c r="C2783" s="54" t="s">
        <v>263</v>
      </c>
      <c r="D2783" s="54" t="s">
        <v>429</v>
      </c>
      <c r="E2783" s="54" t="s">
        <v>12060</v>
      </c>
      <c r="F2783" s="71">
        <v>44490</v>
      </c>
      <c r="G2783" s="72">
        <v>2702.7</v>
      </c>
      <c r="H2783" s="72">
        <v>228513.29</v>
      </c>
      <c r="I2783" s="54" t="s">
        <v>265</v>
      </c>
      <c r="J2783" s="54" t="s">
        <v>573</v>
      </c>
      <c r="K2783" s="54" t="s">
        <v>9333</v>
      </c>
      <c r="L2783" s="54" t="s">
        <v>12061</v>
      </c>
      <c r="M2783" s="54" t="s">
        <v>12060</v>
      </c>
      <c r="N2783" s="54" t="s">
        <v>256</v>
      </c>
      <c r="O2783" s="54" t="s">
        <v>256</v>
      </c>
      <c r="P2783" s="54" t="s">
        <v>445</v>
      </c>
      <c r="Q2783" s="54" t="s">
        <v>256</v>
      </c>
      <c r="R2783" s="54" t="s">
        <v>431</v>
      </c>
      <c r="S2783" s="71"/>
      <c r="T2783" s="54" t="s">
        <v>256</v>
      </c>
      <c r="U2783" s="71">
        <v>44490</v>
      </c>
      <c r="V2783" s="54" t="s">
        <v>256</v>
      </c>
      <c r="W2783" t="str">
        <f t="shared" si="43"/>
        <v>Oct-21</v>
      </c>
    </row>
    <row r="2784" spans="1:23" x14ac:dyDescent="0.25">
      <c r="A2784" s="54" t="s">
        <v>317</v>
      </c>
      <c r="B2784" s="54" t="s">
        <v>428</v>
      </c>
      <c r="C2784" s="54" t="s">
        <v>263</v>
      </c>
      <c r="D2784" s="54" t="s">
        <v>429</v>
      </c>
      <c r="E2784" s="54" t="s">
        <v>12062</v>
      </c>
      <c r="F2784" s="71">
        <v>44496</v>
      </c>
      <c r="G2784" s="72">
        <v>5521.5</v>
      </c>
      <c r="H2784" s="72">
        <v>466842.83</v>
      </c>
      <c r="I2784" s="54" t="s">
        <v>265</v>
      </c>
      <c r="J2784" s="54" t="s">
        <v>573</v>
      </c>
      <c r="K2784" s="54" t="s">
        <v>9333</v>
      </c>
      <c r="L2784" s="54" t="s">
        <v>12063</v>
      </c>
      <c r="M2784" s="54" t="s">
        <v>12062</v>
      </c>
      <c r="N2784" s="54" t="s">
        <v>256</v>
      </c>
      <c r="O2784" s="54" t="s">
        <v>256</v>
      </c>
      <c r="P2784" s="54" t="s">
        <v>445</v>
      </c>
      <c r="Q2784" s="54" t="s">
        <v>256</v>
      </c>
      <c r="R2784" s="54" t="s">
        <v>431</v>
      </c>
      <c r="S2784" s="71"/>
      <c r="T2784" s="54" t="s">
        <v>256</v>
      </c>
      <c r="U2784" s="71">
        <v>44496</v>
      </c>
      <c r="V2784" s="54" t="s">
        <v>256</v>
      </c>
      <c r="W2784" t="str">
        <f t="shared" si="43"/>
        <v>Oct-21</v>
      </c>
    </row>
    <row r="2785" spans="1:23" x14ac:dyDescent="0.25">
      <c r="A2785" s="54" t="s">
        <v>317</v>
      </c>
      <c r="B2785" s="54" t="s">
        <v>428</v>
      </c>
      <c r="C2785" s="54" t="s">
        <v>263</v>
      </c>
      <c r="D2785" s="54" t="s">
        <v>429</v>
      </c>
      <c r="E2785" s="54" t="s">
        <v>12064</v>
      </c>
      <c r="F2785" s="71">
        <v>44473</v>
      </c>
      <c r="G2785" s="72">
        <v>4186.7700000000004</v>
      </c>
      <c r="H2785" s="72">
        <v>353991.4</v>
      </c>
      <c r="I2785" s="54" t="s">
        <v>265</v>
      </c>
      <c r="J2785" s="54" t="s">
        <v>573</v>
      </c>
      <c r="K2785" s="54" t="s">
        <v>12065</v>
      </c>
      <c r="L2785" s="54" t="s">
        <v>12066</v>
      </c>
      <c r="M2785" s="54" t="s">
        <v>12064</v>
      </c>
      <c r="N2785" s="54" t="s">
        <v>256</v>
      </c>
      <c r="O2785" s="54" t="s">
        <v>256</v>
      </c>
      <c r="P2785" s="54" t="s">
        <v>445</v>
      </c>
      <c r="Q2785" s="54" t="s">
        <v>256</v>
      </c>
      <c r="R2785" s="54" t="s">
        <v>431</v>
      </c>
      <c r="S2785" s="71"/>
      <c r="T2785" s="54" t="s">
        <v>256</v>
      </c>
      <c r="U2785" s="71">
        <v>44473</v>
      </c>
      <c r="V2785" s="54" t="s">
        <v>256</v>
      </c>
      <c r="W2785" t="str">
        <f t="shared" si="43"/>
        <v>Oct-21</v>
      </c>
    </row>
    <row r="2786" spans="1:23" x14ac:dyDescent="0.25">
      <c r="A2786" s="54" t="s">
        <v>317</v>
      </c>
      <c r="B2786" s="54" t="s">
        <v>428</v>
      </c>
      <c r="C2786" s="54" t="s">
        <v>263</v>
      </c>
      <c r="D2786" s="54" t="s">
        <v>429</v>
      </c>
      <c r="E2786" s="54" t="s">
        <v>12067</v>
      </c>
      <c r="F2786" s="71">
        <v>44475</v>
      </c>
      <c r="G2786" s="72">
        <v>11591.98</v>
      </c>
      <c r="H2786" s="72">
        <v>980101.91</v>
      </c>
      <c r="I2786" s="54" t="s">
        <v>265</v>
      </c>
      <c r="J2786" s="54" t="s">
        <v>573</v>
      </c>
      <c r="K2786" s="54" t="s">
        <v>12065</v>
      </c>
      <c r="L2786" s="54" t="s">
        <v>12068</v>
      </c>
      <c r="M2786" s="54" t="s">
        <v>12067</v>
      </c>
      <c r="N2786" s="54" t="s">
        <v>256</v>
      </c>
      <c r="O2786" s="54" t="s">
        <v>256</v>
      </c>
      <c r="P2786" s="54" t="s">
        <v>445</v>
      </c>
      <c r="Q2786" s="54" t="s">
        <v>256</v>
      </c>
      <c r="R2786" s="54" t="s">
        <v>431</v>
      </c>
      <c r="S2786" s="71"/>
      <c r="T2786" s="54" t="s">
        <v>256</v>
      </c>
      <c r="U2786" s="71">
        <v>44475</v>
      </c>
      <c r="V2786" s="54" t="s">
        <v>256</v>
      </c>
      <c r="W2786" t="str">
        <f t="shared" si="43"/>
        <v>Oct-21</v>
      </c>
    </row>
    <row r="2787" spans="1:23" x14ac:dyDescent="0.25">
      <c r="A2787" s="54" t="s">
        <v>317</v>
      </c>
      <c r="B2787" s="54" t="s">
        <v>428</v>
      </c>
      <c r="C2787" s="54" t="s">
        <v>263</v>
      </c>
      <c r="D2787" s="54" t="s">
        <v>429</v>
      </c>
      <c r="E2787" s="54" t="s">
        <v>12069</v>
      </c>
      <c r="F2787" s="71">
        <v>44479</v>
      </c>
      <c r="G2787" s="72">
        <v>181.61</v>
      </c>
      <c r="H2787" s="72">
        <v>15355.13</v>
      </c>
      <c r="I2787" s="54" t="s">
        <v>265</v>
      </c>
      <c r="J2787" s="54" t="s">
        <v>573</v>
      </c>
      <c r="K2787" s="54" t="s">
        <v>12065</v>
      </c>
      <c r="L2787" s="54" t="s">
        <v>12070</v>
      </c>
      <c r="M2787" s="54" t="s">
        <v>12069</v>
      </c>
      <c r="N2787" s="54" t="s">
        <v>256</v>
      </c>
      <c r="O2787" s="54" t="s">
        <v>256</v>
      </c>
      <c r="P2787" s="54" t="s">
        <v>445</v>
      </c>
      <c r="Q2787" s="54" t="s">
        <v>256</v>
      </c>
      <c r="R2787" s="54" t="s">
        <v>431</v>
      </c>
      <c r="S2787" s="71"/>
      <c r="T2787" s="54" t="s">
        <v>256</v>
      </c>
      <c r="U2787" s="71">
        <v>44479</v>
      </c>
      <c r="V2787" s="54" t="s">
        <v>256</v>
      </c>
      <c r="W2787" t="str">
        <f t="shared" si="43"/>
        <v>Oct-21</v>
      </c>
    </row>
    <row r="2788" spans="1:23" x14ac:dyDescent="0.25">
      <c r="A2788" s="54" t="s">
        <v>317</v>
      </c>
      <c r="B2788" s="54" t="s">
        <v>428</v>
      </c>
      <c r="C2788" s="54" t="s">
        <v>263</v>
      </c>
      <c r="D2788" s="54" t="s">
        <v>429</v>
      </c>
      <c r="E2788" s="54" t="s">
        <v>12071</v>
      </c>
      <c r="F2788" s="71">
        <v>44489</v>
      </c>
      <c r="G2788" s="72">
        <v>35</v>
      </c>
      <c r="H2788" s="72">
        <v>2959.25</v>
      </c>
      <c r="I2788" s="54" t="s">
        <v>265</v>
      </c>
      <c r="J2788" s="54" t="s">
        <v>573</v>
      </c>
      <c r="K2788" s="54" t="s">
        <v>575</v>
      </c>
      <c r="L2788" s="54" t="s">
        <v>12072</v>
      </c>
      <c r="M2788" s="54" t="s">
        <v>12071</v>
      </c>
      <c r="N2788" s="54" t="s">
        <v>256</v>
      </c>
      <c r="O2788" s="54" t="s">
        <v>256</v>
      </c>
      <c r="P2788" s="54" t="s">
        <v>445</v>
      </c>
      <c r="Q2788" s="54" t="s">
        <v>256</v>
      </c>
      <c r="R2788" s="54" t="s">
        <v>431</v>
      </c>
      <c r="S2788" s="71"/>
      <c r="T2788" s="54" t="s">
        <v>256</v>
      </c>
      <c r="U2788" s="71">
        <v>44489</v>
      </c>
      <c r="V2788" s="54" t="s">
        <v>256</v>
      </c>
      <c r="W2788" t="str">
        <f t="shared" si="43"/>
        <v>Oct-21</v>
      </c>
    </row>
    <row r="2789" spans="1:23" x14ac:dyDescent="0.25">
      <c r="A2789" s="54" t="s">
        <v>318</v>
      </c>
      <c r="B2789" s="54" t="s">
        <v>428</v>
      </c>
      <c r="C2789" s="54" t="s">
        <v>263</v>
      </c>
      <c r="D2789" s="54" t="s">
        <v>429</v>
      </c>
      <c r="E2789" s="54" t="s">
        <v>12073</v>
      </c>
      <c r="F2789" s="71">
        <v>44487</v>
      </c>
      <c r="G2789" s="72">
        <v>58430.16</v>
      </c>
      <c r="H2789" s="72">
        <v>4940270.03</v>
      </c>
      <c r="I2789" s="54" t="s">
        <v>265</v>
      </c>
      <c r="J2789" s="54" t="s">
        <v>576</v>
      </c>
      <c r="K2789" s="54" t="s">
        <v>12074</v>
      </c>
      <c r="L2789" s="54" t="s">
        <v>12075</v>
      </c>
      <c r="M2789" s="54" t="s">
        <v>12073</v>
      </c>
      <c r="N2789" s="54" t="s">
        <v>256</v>
      </c>
      <c r="O2789" s="54" t="s">
        <v>256</v>
      </c>
      <c r="P2789" s="54" t="s">
        <v>434</v>
      </c>
      <c r="Q2789" s="54" t="s">
        <v>256</v>
      </c>
      <c r="R2789" s="54" t="s">
        <v>431</v>
      </c>
      <c r="S2789" s="71"/>
      <c r="T2789" s="54" t="s">
        <v>256</v>
      </c>
      <c r="U2789" s="71">
        <v>44487</v>
      </c>
      <c r="V2789" s="54" t="s">
        <v>256</v>
      </c>
      <c r="W2789" t="str">
        <f t="shared" si="43"/>
        <v>Oct-21</v>
      </c>
    </row>
    <row r="2790" spans="1:23" x14ac:dyDescent="0.25">
      <c r="A2790" s="54" t="s">
        <v>318</v>
      </c>
      <c r="B2790" s="54" t="s">
        <v>428</v>
      </c>
      <c r="C2790" s="54" t="s">
        <v>263</v>
      </c>
      <c r="D2790" s="54" t="s">
        <v>429</v>
      </c>
      <c r="E2790" s="54" t="s">
        <v>12076</v>
      </c>
      <c r="F2790" s="71">
        <v>44487</v>
      </c>
      <c r="G2790" s="72">
        <v>7455</v>
      </c>
      <c r="H2790" s="72">
        <v>630320.25</v>
      </c>
      <c r="I2790" s="54" t="s">
        <v>265</v>
      </c>
      <c r="J2790" s="54" t="s">
        <v>576</v>
      </c>
      <c r="K2790" s="54" t="s">
        <v>12074</v>
      </c>
      <c r="L2790" s="54" t="s">
        <v>12077</v>
      </c>
      <c r="M2790" s="54" t="s">
        <v>12076</v>
      </c>
      <c r="N2790" s="54" t="s">
        <v>256</v>
      </c>
      <c r="O2790" s="54" t="s">
        <v>256</v>
      </c>
      <c r="P2790" s="54" t="s">
        <v>434</v>
      </c>
      <c r="Q2790" s="54" t="s">
        <v>256</v>
      </c>
      <c r="R2790" s="54" t="s">
        <v>431</v>
      </c>
      <c r="S2790" s="71"/>
      <c r="T2790" s="54" t="s">
        <v>256</v>
      </c>
      <c r="U2790" s="71">
        <v>44487</v>
      </c>
      <c r="V2790" s="54" t="s">
        <v>256</v>
      </c>
      <c r="W2790" t="str">
        <f t="shared" si="43"/>
        <v>Oct-21</v>
      </c>
    </row>
    <row r="2791" spans="1:23" x14ac:dyDescent="0.25">
      <c r="A2791" s="54" t="s">
        <v>318</v>
      </c>
      <c r="B2791" s="54" t="s">
        <v>428</v>
      </c>
      <c r="C2791" s="54" t="s">
        <v>263</v>
      </c>
      <c r="D2791" s="54" t="s">
        <v>429</v>
      </c>
      <c r="E2791" s="54" t="s">
        <v>12078</v>
      </c>
      <c r="F2791" s="71">
        <v>44487</v>
      </c>
      <c r="G2791" s="72">
        <v>100746.87</v>
      </c>
      <c r="H2791" s="72">
        <v>8518147.8599999994</v>
      </c>
      <c r="I2791" s="54" t="s">
        <v>265</v>
      </c>
      <c r="J2791" s="54" t="s">
        <v>576</v>
      </c>
      <c r="K2791" s="54" t="s">
        <v>12079</v>
      </c>
      <c r="L2791" s="54" t="s">
        <v>12080</v>
      </c>
      <c r="M2791" s="54" t="s">
        <v>12078</v>
      </c>
      <c r="N2791" s="54" t="s">
        <v>256</v>
      </c>
      <c r="O2791" s="54" t="s">
        <v>256</v>
      </c>
      <c r="P2791" s="54" t="s">
        <v>434</v>
      </c>
      <c r="Q2791" s="54" t="s">
        <v>256</v>
      </c>
      <c r="R2791" s="54" t="s">
        <v>431</v>
      </c>
      <c r="S2791" s="71"/>
      <c r="T2791" s="54" t="s">
        <v>256</v>
      </c>
      <c r="U2791" s="71">
        <v>44487</v>
      </c>
      <c r="V2791" s="54" t="s">
        <v>256</v>
      </c>
      <c r="W2791" t="str">
        <f t="shared" si="43"/>
        <v>Oct-21</v>
      </c>
    </row>
    <row r="2792" spans="1:23" x14ac:dyDescent="0.25">
      <c r="A2792" s="54" t="s">
        <v>318</v>
      </c>
      <c r="B2792" s="54" t="s">
        <v>428</v>
      </c>
      <c r="C2792" s="54" t="s">
        <v>263</v>
      </c>
      <c r="D2792" s="54" t="s">
        <v>429</v>
      </c>
      <c r="E2792" s="54" t="s">
        <v>12081</v>
      </c>
      <c r="F2792" s="71">
        <v>44496</v>
      </c>
      <c r="G2792" s="72">
        <v>58421.24</v>
      </c>
      <c r="H2792" s="72">
        <v>4939515.84</v>
      </c>
      <c r="I2792" s="54" t="s">
        <v>265</v>
      </c>
      <c r="J2792" s="54" t="s">
        <v>576</v>
      </c>
      <c r="K2792" s="54" t="s">
        <v>12082</v>
      </c>
      <c r="L2792" s="54" t="s">
        <v>12083</v>
      </c>
      <c r="M2792" s="54" t="s">
        <v>12081</v>
      </c>
      <c r="N2792" s="54" t="s">
        <v>256</v>
      </c>
      <c r="O2792" s="54" t="s">
        <v>256</v>
      </c>
      <c r="P2792" s="54" t="s">
        <v>434</v>
      </c>
      <c r="Q2792" s="54" t="s">
        <v>256</v>
      </c>
      <c r="R2792" s="54" t="s">
        <v>431</v>
      </c>
      <c r="S2792" s="71"/>
      <c r="T2792" s="54" t="s">
        <v>256</v>
      </c>
      <c r="U2792" s="71">
        <v>44496</v>
      </c>
      <c r="V2792" s="54" t="s">
        <v>256</v>
      </c>
      <c r="W2792" t="str">
        <f t="shared" si="43"/>
        <v>Oct-21</v>
      </c>
    </row>
    <row r="2793" spans="1:23" x14ac:dyDescent="0.25">
      <c r="A2793" s="54" t="s">
        <v>318</v>
      </c>
      <c r="B2793" s="54" t="s">
        <v>428</v>
      </c>
      <c r="C2793" s="54" t="s">
        <v>263</v>
      </c>
      <c r="D2793" s="54" t="s">
        <v>429</v>
      </c>
      <c r="E2793" s="54" t="s">
        <v>12084</v>
      </c>
      <c r="F2793" s="71">
        <v>44496</v>
      </c>
      <c r="G2793" s="72">
        <v>8211.15</v>
      </c>
      <c r="H2793" s="72">
        <v>694252.73</v>
      </c>
      <c r="I2793" s="54" t="s">
        <v>265</v>
      </c>
      <c r="J2793" s="54" t="s">
        <v>576</v>
      </c>
      <c r="K2793" s="54" t="s">
        <v>12085</v>
      </c>
      <c r="L2793" s="54" t="s">
        <v>12086</v>
      </c>
      <c r="M2793" s="54" t="s">
        <v>12084</v>
      </c>
      <c r="N2793" s="54" t="s">
        <v>256</v>
      </c>
      <c r="O2793" s="54" t="s">
        <v>256</v>
      </c>
      <c r="P2793" s="54" t="s">
        <v>434</v>
      </c>
      <c r="Q2793" s="54" t="s">
        <v>256</v>
      </c>
      <c r="R2793" s="54" t="s">
        <v>431</v>
      </c>
      <c r="S2793" s="71"/>
      <c r="T2793" s="54" t="s">
        <v>256</v>
      </c>
      <c r="U2793" s="71">
        <v>44496</v>
      </c>
      <c r="V2793" s="54" t="s">
        <v>256</v>
      </c>
      <c r="W2793" t="str">
        <f t="shared" si="43"/>
        <v>Oct-21</v>
      </c>
    </row>
    <row r="2794" spans="1:23" x14ac:dyDescent="0.25">
      <c r="A2794" s="54" t="s">
        <v>317</v>
      </c>
      <c r="B2794" s="54" t="s">
        <v>428</v>
      </c>
      <c r="C2794" s="54" t="s">
        <v>263</v>
      </c>
      <c r="D2794" s="54" t="s">
        <v>429</v>
      </c>
      <c r="E2794" s="54" t="s">
        <v>12087</v>
      </c>
      <c r="F2794" s="71">
        <v>44482</v>
      </c>
      <c r="G2794" s="72">
        <v>1582.08</v>
      </c>
      <c r="H2794" s="72">
        <v>133764.85999999999</v>
      </c>
      <c r="I2794" s="54" t="s">
        <v>265</v>
      </c>
      <c r="J2794" s="54" t="s">
        <v>577</v>
      </c>
      <c r="K2794" s="54" t="s">
        <v>12088</v>
      </c>
      <c r="L2794" s="54" t="s">
        <v>12089</v>
      </c>
      <c r="M2794" s="54" t="s">
        <v>12087</v>
      </c>
      <c r="N2794" s="54" t="s">
        <v>256</v>
      </c>
      <c r="O2794" s="54" t="s">
        <v>256</v>
      </c>
      <c r="P2794" s="54" t="s">
        <v>578</v>
      </c>
      <c r="Q2794" s="54" t="s">
        <v>256</v>
      </c>
      <c r="R2794" s="54" t="s">
        <v>431</v>
      </c>
      <c r="S2794" s="71"/>
      <c r="T2794" s="54" t="s">
        <v>256</v>
      </c>
      <c r="U2794" s="71">
        <v>44482</v>
      </c>
      <c r="V2794" s="54" t="s">
        <v>256</v>
      </c>
      <c r="W2794" t="str">
        <f t="shared" si="43"/>
        <v>Oct-21</v>
      </c>
    </row>
    <row r="2795" spans="1:23" x14ac:dyDescent="0.25">
      <c r="A2795" s="54" t="s">
        <v>317</v>
      </c>
      <c r="B2795" s="54" t="s">
        <v>428</v>
      </c>
      <c r="C2795" s="54" t="s">
        <v>263</v>
      </c>
      <c r="D2795" s="54" t="s">
        <v>429</v>
      </c>
      <c r="E2795" s="54" t="s">
        <v>12090</v>
      </c>
      <c r="F2795" s="71">
        <v>44493</v>
      </c>
      <c r="G2795" s="72">
        <v>2073.1999999999998</v>
      </c>
      <c r="H2795" s="72">
        <v>175289.06</v>
      </c>
      <c r="I2795" s="54" t="s">
        <v>265</v>
      </c>
      <c r="J2795" s="54" t="s">
        <v>577</v>
      </c>
      <c r="K2795" s="54" t="s">
        <v>12091</v>
      </c>
      <c r="L2795" s="54" t="s">
        <v>12092</v>
      </c>
      <c r="M2795" s="54" t="s">
        <v>12090</v>
      </c>
      <c r="N2795" s="54" t="s">
        <v>256</v>
      </c>
      <c r="O2795" s="54" t="s">
        <v>256</v>
      </c>
      <c r="P2795" s="54" t="s">
        <v>578</v>
      </c>
      <c r="Q2795" s="54" t="s">
        <v>256</v>
      </c>
      <c r="R2795" s="54" t="s">
        <v>431</v>
      </c>
      <c r="S2795" s="71"/>
      <c r="T2795" s="54" t="s">
        <v>256</v>
      </c>
      <c r="U2795" s="71">
        <v>44493</v>
      </c>
      <c r="V2795" s="54" t="s">
        <v>256</v>
      </c>
      <c r="W2795" t="str">
        <f t="shared" si="43"/>
        <v>Oct-21</v>
      </c>
    </row>
    <row r="2796" spans="1:23" x14ac:dyDescent="0.25">
      <c r="A2796" s="54" t="s">
        <v>317</v>
      </c>
      <c r="B2796" s="54" t="s">
        <v>428</v>
      </c>
      <c r="C2796" s="54" t="s">
        <v>263</v>
      </c>
      <c r="D2796" s="54" t="s">
        <v>429</v>
      </c>
      <c r="E2796" s="54" t="s">
        <v>12093</v>
      </c>
      <c r="F2796" s="71">
        <v>44481</v>
      </c>
      <c r="G2796" s="72">
        <v>600.48</v>
      </c>
      <c r="H2796" s="72">
        <v>50770.58</v>
      </c>
      <c r="I2796" s="54" t="s">
        <v>265</v>
      </c>
      <c r="J2796" s="54" t="s">
        <v>577</v>
      </c>
      <c r="K2796" s="54" t="s">
        <v>12094</v>
      </c>
      <c r="L2796" s="54" t="s">
        <v>12095</v>
      </c>
      <c r="M2796" s="54" t="s">
        <v>12093</v>
      </c>
      <c r="N2796" s="54" t="s">
        <v>256</v>
      </c>
      <c r="O2796" s="54" t="s">
        <v>256</v>
      </c>
      <c r="P2796" s="54" t="s">
        <v>578</v>
      </c>
      <c r="Q2796" s="54" t="s">
        <v>256</v>
      </c>
      <c r="R2796" s="54" t="s">
        <v>431</v>
      </c>
      <c r="S2796" s="71"/>
      <c r="T2796" s="54" t="s">
        <v>256</v>
      </c>
      <c r="U2796" s="71">
        <v>44481</v>
      </c>
      <c r="V2796" s="54" t="s">
        <v>256</v>
      </c>
      <c r="W2796" t="str">
        <f t="shared" si="43"/>
        <v>Oct-21</v>
      </c>
    </row>
    <row r="2797" spans="1:23" x14ac:dyDescent="0.25">
      <c r="A2797" s="54" t="s">
        <v>317</v>
      </c>
      <c r="B2797" s="54" t="s">
        <v>428</v>
      </c>
      <c r="C2797" s="54" t="s">
        <v>263</v>
      </c>
      <c r="D2797" s="54" t="s">
        <v>429</v>
      </c>
      <c r="E2797" s="54" t="s">
        <v>12096</v>
      </c>
      <c r="F2797" s="71">
        <v>44492</v>
      </c>
      <c r="G2797" s="72">
        <v>525</v>
      </c>
      <c r="H2797" s="72">
        <v>44388.75</v>
      </c>
      <c r="I2797" s="54" t="s">
        <v>265</v>
      </c>
      <c r="J2797" s="54" t="s">
        <v>584</v>
      </c>
      <c r="K2797" s="54" t="s">
        <v>12097</v>
      </c>
      <c r="L2797" s="54" t="s">
        <v>12098</v>
      </c>
      <c r="M2797" s="54" t="s">
        <v>12096</v>
      </c>
      <c r="N2797" s="54" t="s">
        <v>256</v>
      </c>
      <c r="O2797" s="54" t="s">
        <v>256</v>
      </c>
      <c r="P2797" s="54" t="s">
        <v>455</v>
      </c>
      <c r="Q2797" s="54" t="s">
        <v>256</v>
      </c>
      <c r="R2797" s="54" t="s">
        <v>431</v>
      </c>
      <c r="S2797" s="71"/>
      <c r="T2797" s="54" t="s">
        <v>256</v>
      </c>
      <c r="U2797" s="71">
        <v>44492</v>
      </c>
      <c r="V2797" s="54" t="s">
        <v>256</v>
      </c>
      <c r="W2797" t="str">
        <f t="shared" si="43"/>
        <v>Oct-21</v>
      </c>
    </row>
    <row r="2798" spans="1:23" x14ac:dyDescent="0.25">
      <c r="A2798" s="54" t="s">
        <v>317</v>
      </c>
      <c r="B2798" s="54" t="s">
        <v>428</v>
      </c>
      <c r="C2798" s="54" t="s">
        <v>263</v>
      </c>
      <c r="D2798" s="54" t="s">
        <v>429</v>
      </c>
      <c r="E2798" s="54" t="s">
        <v>12099</v>
      </c>
      <c r="F2798" s="71">
        <v>44495</v>
      </c>
      <c r="G2798" s="72">
        <v>3321</v>
      </c>
      <c r="H2798" s="72">
        <v>280790.55</v>
      </c>
      <c r="I2798" s="54" t="s">
        <v>265</v>
      </c>
      <c r="J2798" s="54" t="s">
        <v>584</v>
      </c>
      <c r="K2798" s="54" t="s">
        <v>12100</v>
      </c>
      <c r="L2798" s="54" t="s">
        <v>12101</v>
      </c>
      <c r="M2798" s="54" t="s">
        <v>12099</v>
      </c>
      <c r="N2798" s="54" t="s">
        <v>256</v>
      </c>
      <c r="O2798" s="54" t="s">
        <v>256</v>
      </c>
      <c r="P2798" s="54" t="s">
        <v>455</v>
      </c>
      <c r="Q2798" s="54" t="s">
        <v>256</v>
      </c>
      <c r="R2798" s="54" t="s">
        <v>431</v>
      </c>
      <c r="S2798" s="71"/>
      <c r="T2798" s="54" t="s">
        <v>256</v>
      </c>
      <c r="U2798" s="71">
        <v>44495</v>
      </c>
      <c r="V2798" s="54" t="s">
        <v>256</v>
      </c>
      <c r="W2798" t="str">
        <f t="shared" si="43"/>
        <v>Oct-21</v>
      </c>
    </row>
    <row r="2799" spans="1:23" x14ac:dyDescent="0.25">
      <c r="A2799" s="54" t="s">
        <v>317</v>
      </c>
      <c r="B2799" s="54" t="s">
        <v>428</v>
      </c>
      <c r="C2799" s="54" t="s">
        <v>263</v>
      </c>
      <c r="D2799" s="54" t="s">
        <v>429</v>
      </c>
      <c r="E2799" s="54" t="s">
        <v>12102</v>
      </c>
      <c r="F2799" s="71">
        <v>44492</v>
      </c>
      <c r="G2799" s="72">
        <v>2271.15</v>
      </c>
      <c r="H2799" s="72">
        <v>192025.73</v>
      </c>
      <c r="I2799" s="54" t="s">
        <v>265</v>
      </c>
      <c r="J2799" s="54" t="s">
        <v>584</v>
      </c>
      <c r="K2799" s="54" t="s">
        <v>12103</v>
      </c>
      <c r="L2799" s="54" t="s">
        <v>12104</v>
      </c>
      <c r="M2799" s="54" t="s">
        <v>12102</v>
      </c>
      <c r="N2799" s="54" t="s">
        <v>256</v>
      </c>
      <c r="O2799" s="54" t="s">
        <v>256</v>
      </c>
      <c r="P2799" s="54" t="s">
        <v>455</v>
      </c>
      <c r="Q2799" s="54" t="s">
        <v>256</v>
      </c>
      <c r="R2799" s="54" t="s">
        <v>431</v>
      </c>
      <c r="S2799" s="71"/>
      <c r="T2799" s="54" t="s">
        <v>256</v>
      </c>
      <c r="U2799" s="71">
        <v>44492</v>
      </c>
      <c r="V2799" s="54" t="s">
        <v>256</v>
      </c>
      <c r="W2799" t="str">
        <f t="shared" si="43"/>
        <v>Oct-21</v>
      </c>
    </row>
    <row r="2800" spans="1:23" x14ac:dyDescent="0.25">
      <c r="A2800" s="54" t="s">
        <v>317</v>
      </c>
      <c r="B2800" s="54" t="s">
        <v>428</v>
      </c>
      <c r="C2800" s="54" t="s">
        <v>263</v>
      </c>
      <c r="D2800" s="54" t="s">
        <v>429</v>
      </c>
      <c r="E2800" s="54" t="s">
        <v>12105</v>
      </c>
      <c r="F2800" s="71">
        <v>44495</v>
      </c>
      <c r="G2800" s="72">
        <v>846.65</v>
      </c>
      <c r="H2800" s="72">
        <v>71584.259999999995</v>
      </c>
      <c r="I2800" s="54" t="s">
        <v>265</v>
      </c>
      <c r="J2800" s="54" t="s">
        <v>584</v>
      </c>
      <c r="K2800" s="54" t="s">
        <v>12103</v>
      </c>
      <c r="L2800" s="54" t="s">
        <v>12106</v>
      </c>
      <c r="M2800" s="54" t="s">
        <v>12105</v>
      </c>
      <c r="N2800" s="54" t="s">
        <v>256</v>
      </c>
      <c r="O2800" s="54" t="s">
        <v>256</v>
      </c>
      <c r="P2800" s="54" t="s">
        <v>455</v>
      </c>
      <c r="Q2800" s="54" t="s">
        <v>256</v>
      </c>
      <c r="R2800" s="54" t="s">
        <v>431</v>
      </c>
      <c r="S2800" s="71"/>
      <c r="T2800" s="54" t="s">
        <v>256</v>
      </c>
      <c r="U2800" s="71">
        <v>44495</v>
      </c>
      <c r="V2800" s="54" t="s">
        <v>256</v>
      </c>
      <c r="W2800" t="str">
        <f t="shared" si="43"/>
        <v>Oct-21</v>
      </c>
    </row>
    <row r="2801" spans="1:23" x14ac:dyDescent="0.25">
      <c r="A2801" s="54" t="s">
        <v>317</v>
      </c>
      <c r="B2801" s="54" t="s">
        <v>428</v>
      </c>
      <c r="C2801" s="54" t="s">
        <v>263</v>
      </c>
      <c r="D2801" s="54" t="s">
        <v>429</v>
      </c>
      <c r="E2801" s="54" t="s">
        <v>12107</v>
      </c>
      <c r="F2801" s="71">
        <v>44495</v>
      </c>
      <c r="G2801" s="72">
        <v>481.29</v>
      </c>
      <c r="H2801" s="72">
        <v>40693.07</v>
      </c>
      <c r="I2801" s="54" t="s">
        <v>265</v>
      </c>
      <c r="J2801" s="54" t="s">
        <v>584</v>
      </c>
      <c r="K2801" s="54" t="s">
        <v>12103</v>
      </c>
      <c r="L2801" s="54" t="s">
        <v>12108</v>
      </c>
      <c r="M2801" s="54" t="s">
        <v>12107</v>
      </c>
      <c r="N2801" s="54" t="s">
        <v>256</v>
      </c>
      <c r="O2801" s="54" t="s">
        <v>256</v>
      </c>
      <c r="P2801" s="54" t="s">
        <v>455</v>
      </c>
      <c r="Q2801" s="54" t="s">
        <v>256</v>
      </c>
      <c r="R2801" s="54" t="s">
        <v>431</v>
      </c>
      <c r="S2801" s="71"/>
      <c r="T2801" s="54" t="s">
        <v>256</v>
      </c>
      <c r="U2801" s="71">
        <v>44495</v>
      </c>
      <c r="V2801" s="54" t="s">
        <v>256</v>
      </c>
      <c r="W2801" t="str">
        <f t="shared" si="43"/>
        <v>Oct-21</v>
      </c>
    </row>
    <row r="2802" spans="1:23" x14ac:dyDescent="0.25">
      <c r="A2802" s="54" t="s">
        <v>317</v>
      </c>
      <c r="B2802" s="54" t="s">
        <v>428</v>
      </c>
      <c r="C2802" s="54" t="s">
        <v>263</v>
      </c>
      <c r="D2802" s="54" t="s">
        <v>429</v>
      </c>
      <c r="E2802" s="54" t="s">
        <v>12109</v>
      </c>
      <c r="F2802" s="71">
        <v>44495</v>
      </c>
      <c r="G2802" s="72">
        <v>2970</v>
      </c>
      <c r="H2802" s="72">
        <v>251113.5</v>
      </c>
      <c r="I2802" s="54" t="s">
        <v>265</v>
      </c>
      <c r="J2802" s="54" t="s">
        <v>584</v>
      </c>
      <c r="K2802" s="54" t="s">
        <v>12103</v>
      </c>
      <c r="L2802" s="54" t="s">
        <v>12110</v>
      </c>
      <c r="M2802" s="54" t="s">
        <v>12109</v>
      </c>
      <c r="N2802" s="54" t="s">
        <v>256</v>
      </c>
      <c r="O2802" s="54" t="s">
        <v>256</v>
      </c>
      <c r="P2802" s="54" t="s">
        <v>455</v>
      </c>
      <c r="Q2802" s="54" t="s">
        <v>256</v>
      </c>
      <c r="R2802" s="54" t="s">
        <v>431</v>
      </c>
      <c r="S2802" s="71"/>
      <c r="T2802" s="54" t="s">
        <v>256</v>
      </c>
      <c r="U2802" s="71">
        <v>44495</v>
      </c>
      <c r="V2802" s="54" t="s">
        <v>256</v>
      </c>
      <c r="W2802" t="str">
        <f t="shared" si="43"/>
        <v>Oct-21</v>
      </c>
    </row>
    <row r="2803" spans="1:23" x14ac:dyDescent="0.25">
      <c r="A2803" s="54" t="s">
        <v>317</v>
      </c>
      <c r="B2803" s="54" t="s">
        <v>428</v>
      </c>
      <c r="C2803" s="54" t="s">
        <v>263</v>
      </c>
      <c r="D2803" s="54" t="s">
        <v>429</v>
      </c>
      <c r="E2803" s="54" t="s">
        <v>12111</v>
      </c>
      <c r="F2803" s="71">
        <v>44472</v>
      </c>
      <c r="G2803" s="72">
        <v>3812.24</v>
      </c>
      <c r="H2803" s="72">
        <v>322324.89</v>
      </c>
      <c r="I2803" s="54" t="s">
        <v>265</v>
      </c>
      <c r="J2803" s="54" t="s">
        <v>584</v>
      </c>
      <c r="K2803" s="54" t="s">
        <v>12112</v>
      </c>
      <c r="L2803" s="54" t="s">
        <v>12113</v>
      </c>
      <c r="M2803" s="54" t="s">
        <v>12111</v>
      </c>
      <c r="N2803" s="54" t="s">
        <v>256</v>
      </c>
      <c r="O2803" s="54" t="s">
        <v>256</v>
      </c>
      <c r="P2803" s="54" t="s">
        <v>455</v>
      </c>
      <c r="Q2803" s="54" t="s">
        <v>256</v>
      </c>
      <c r="R2803" s="54" t="s">
        <v>431</v>
      </c>
      <c r="S2803" s="71"/>
      <c r="T2803" s="54" t="s">
        <v>256</v>
      </c>
      <c r="U2803" s="71">
        <v>44472</v>
      </c>
      <c r="V2803" s="54" t="s">
        <v>256</v>
      </c>
      <c r="W2803" t="str">
        <f t="shared" si="43"/>
        <v>Oct-21</v>
      </c>
    </row>
    <row r="2804" spans="1:23" x14ac:dyDescent="0.25">
      <c r="A2804" s="54" t="s">
        <v>317</v>
      </c>
      <c r="B2804" s="54" t="s">
        <v>428</v>
      </c>
      <c r="C2804" s="54" t="s">
        <v>263</v>
      </c>
      <c r="D2804" s="54" t="s">
        <v>429</v>
      </c>
      <c r="E2804" s="54" t="s">
        <v>12114</v>
      </c>
      <c r="F2804" s="71">
        <v>44472</v>
      </c>
      <c r="G2804" s="72">
        <v>75.81</v>
      </c>
      <c r="H2804" s="72">
        <v>6409.74</v>
      </c>
      <c r="I2804" s="54" t="s">
        <v>265</v>
      </c>
      <c r="J2804" s="54" t="s">
        <v>584</v>
      </c>
      <c r="K2804" s="54" t="s">
        <v>12112</v>
      </c>
      <c r="L2804" s="54" t="s">
        <v>12115</v>
      </c>
      <c r="M2804" s="54" t="s">
        <v>12114</v>
      </c>
      <c r="N2804" s="54" t="s">
        <v>256</v>
      </c>
      <c r="O2804" s="54" t="s">
        <v>256</v>
      </c>
      <c r="P2804" s="54" t="s">
        <v>455</v>
      </c>
      <c r="Q2804" s="54" t="s">
        <v>256</v>
      </c>
      <c r="R2804" s="54" t="s">
        <v>431</v>
      </c>
      <c r="S2804" s="71"/>
      <c r="T2804" s="54" t="s">
        <v>256</v>
      </c>
      <c r="U2804" s="71">
        <v>44472</v>
      </c>
      <c r="V2804" s="54" t="s">
        <v>256</v>
      </c>
      <c r="W2804" t="str">
        <f t="shared" si="43"/>
        <v>Oct-21</v>
      </c>
    </row>
    <row r="2805" spans="1:23" x14ac:dyDescent="0.25">
      <c r="A2805" s="54" t="s">
        <v>317</v>
      </c>
      <c r="B2805" s="54" t="s">
        <v>428</v>
      </c>
      <c r="C2805" s="54" t="s">
        <v>263</v>
      </c>
      <c r="D2805" s="54" t="s">
        <v>429</v>
      </c>
      <c r="E2805" s="54" t="s">
        <v>12116</v>
      </c>
      <c r="F2805" s="71">
        <v>44495</v>
      </c>
      <c r="G2805" s="72">
        <v>1526.6</v>
      </c>
      <c r="H2805" s="72">
        <v>129074.03</v>
      </c>
      <c r="I2805" s="54" t="s">
        <v>265</v>
      </c>
      <c r="J2805" s="54" t="s">
        <v>584</v>
      </c>
      <c r="K2805" s="54" t="s">
        <v>12117</v>
      </c>
      <c r="L2805" s="54" t="s">
        <v>12118</v>
      </c>
      <c r="M2805" s="54" t="s">
        <v>12116</v>
      </c>
      <c r="N2805" s="54" t="s">
        <v>256</v>
      </c>
      <c r="O2805" s="54" t="s">
        <v>256</v>
      </c>
      <c r="P2805" s="54" t="s">
        <v>455</v>
      </c>
      <c r="Q2805" s="54" t="s">
        <v>256</v>
      </c>
      <c r="R2805" s="54" t="s">
        <v>431</v>
      </c>
      <c r="S2805" s="71"/>
      <c r="T2805" s="54" t="s">
        <v>256</v>
      </c>
      <c r="U2805" s="71">
        <v>44495</v>
      </c>
      <c r="V2805" s="54" t="s">
        <v>256</v>
      </c>
      <c r="W2805" t="str">
        <f t="shared" si="43"/>
        <v>Oct-21</v>
      </c>
    </row>
    <row r="2806" spans="1:23" x14ac:dyDescent="0.25">
      <c r="A2806" s="54" t="s">
        <v>317</v>
      </c>
      <c r="B2806" s="54" t="s">
        <v>428</v>
      </c>
      <c r="C2806" s="54" t="s">
        <v>263</v>
      </c>
      <c r="D2806" s="54" t="s">
        <v>429</v>
      </c>
      <c r="E2806" s="54" t="s">
        <v>12119</v>
      </c>
      <c r="F2806" s="71">
        <v>44495</v>
      </c>
      <c r="G2806" s="72">
        <v>1802.3</v>
      </c>
      <c r="H2806" s="72">
        <v>152384.47</v>
      </c>
      <c r="I2806" s="54" t="s">
        <v>265</v>
      </c>
      <c r="J2806" s="54" t="s">
        <v>584</v>
      </c>
      <c r="K2806" s="54" t="s">
        <v>12120</v>
      </c>
      <c r="L2806" s="54" t="s">
        <v>12121</v>
      </c>
      <c r="M2806" s="54" t="s">
        <v>12119</v>
      </c>
      <c r="N2806" s="54" t="s">
        <v>256</v>
      </c>
      <c r="O2806" s="54" t="s">
        <v>256</v>
      </c>
      <c r="P2806" s="54" t="s">
        <v>455</v>
      </c>
      <c r="Q2806" s="54" t="s">
        <v>256</v>
      </c>
      <c r="R2806" s="54" t="s">
        <v>431</v>
      </c>
      <c r="S2806" s="71"/>
      <c r="T2806" s="54" t="s">
        <v>256</v>
      </c>
      <c r="U2806" s="71">
        <v>44495</v>
      </c>
      <c r="V2806" s="54" t="s">
        <v>256</v>
      </c>
      <c r="W2806" t="str">
        <f t="shared" si="43"/>
        <v>Oct-21</v>
      </c>
    </row>
    <row r="2807" spans="1:23" x14ac:dyDescent="0.25">
      <c r="A2807" s="54" t="s">
        <v>317</v>
      </c>
      <c r="B2807" s="54" t="s">
        <v>428</v>
      </c>
      <c r="C2807" s="54" t="s">
        <v>263</v>
      </c>
      <c r="D2807" s="54" t="s">
        <v>429</v>
      </c>
      <c r="E2807" s="54" t="s">
        <v>12122</v>
      </c>
      <c r="F2807" s="71">
        <v>44494</v>
      </c>
      <c r="G2807" s="72">
        <v>97.79</v>
      </c>
      <c r="H2807" s="72">
        <v>8268.14</v>
      </c>
      <c r="I2807" s="54" t="s">
        <v>265</v>
      </c>
      <c r="J2807" s="54" t="s">
        <v>12123</v>
      </c>
      <c r="K2807" s="54" t="s">
        <v>12124</v>
      </c>
      <c r="L2807" s="54" t="s">
        <v>12125</v>
      </c>
      <c r="M2807" s="54" t="s">
        <v>12122</v>
      </c>
      <c r="N2807" s="54" t="s">
        <v>256</v>
      </c>
      <c r="O2807" s="54" t="s">
        <v>256</v>
      </c>
      <c r="P2807" s="54" t="s">
        <v>264</v>
      </c>
      <c r="Q2807" s="54" t="s">
        <v>256</v>
      </c>
      <c r="R2807" s="54" t="s">
        <v>431</v>
      </c>
      <c r="S2807" s="71"/>
      <c r="T2807" s="54" t="s">
        <v>256</v>
      </c>
      <c r="U2807" s="71">
        <v>44494</v>
      </c>
      <c r="V2807" s="54" t="s">
        <v>256</v>
      </c>
      <c r="W2807" t="str">
        <f t="shared" si="43"/>
        <v>Oct-21</v>
      </c>
    </row>
    <row r="2808" spans="1:23" x14ac:dyDescent="0.25">
      <c r="A2808" s="54" t="s">
        <v>317</v>
      </c>
      <c r="B2808" s="54" t="s">
        <v>428</v>
      </c>
      <c r="C2808" s="54" t="s">
        <v>263</v>
      </c>
      <c r="D2808" s="54" t="s">
        <v>429</v>
      </c>
      <c r="E2808" s="54" t="s">
        <v>12126</v>
      </c>
      <c r="F2808" s="71">
        <v>44499</v>
      </c>
      <c r="G2808" s="72">
        <v>969.12</v>
      </c>
      <c r="H2808" s="72">
        <v>81939.100000000006</v>
      </c>
      <c r="I2808" s="54" t="s">
        <v>265</v>
      </c>
      <c r="J2808" s="54" t="s">
        <v>290</v>
      </c>
      <c r="K2808" s="54" t="s">
        <v>12127</v>
      </c>
      <c r="L2808" s="54" t="s">
        <v>12128</v>
      </c>
      <c r="M2808" s="54" t="s">
        <v>12126</v>
      </c>
      <c r="N2808" s="54" t="s">
        <v>256</v>
      </c>
      <c r="O2808" s="54" t="s">
        <v>256</v>
      </c>
      <c r="P2808" s="54" t="s">
        <v>264</v>
      </c>
      <c r="Q2808" s="54" t="s">
        <v>256</v>
      </c>
      <c r="R2808" s="54" t="s">
        <v>431</v>
      </c>
      <c r="S2808" s="71"/>
      <c r="T2808" s="54" t="s">
        <v>256</v>
      </c>
      <c r="U2808" s="71">
        <v>44499</v>
      </c>
      <c r="V2808" s="54" t="s">
        <v>256</v>
      </c>
      <c r="W2808" t="str">
        <f t="shared" si="43"/>
        <v>Oct-21</v>
      </c>
    </row>
    <row r="2809" spans="1:23" x14ac:dyDescent="0.25">
      <c r="A2809" s="54" t="s">
        <v>317</v>
      </c>
      <c r="B2809" s="54" t="s">
        <v>428</v>
      </c>
      <c r="C2809" s="54" t="s">
        <v>263</v>
      </c>
      <c r="D2809" s="54" t="s">
        <v>429</v>
      </c>
      <c r="E2809" s="54" t="s">
        <v>12129</v>
      </c>
      <c r="F2809" s="71">
        <v>44473</v>
      </c>
      <c r="G2809" s="72">
        <v>148.07</v>
      </c>
      <c r="H2809" s="72">
        <v>12519.32</v>
      </c>
      <c r="I2809" s="54" t="s">
        <v>265</v>
      </c>
      <c r="J2809" s="54" t="s">
        <v>290</v>
      </c>
      <c r="K2809" s="54" t="s">
        <v>9507</v>
      </c>
      <c r="L2809" s="54" t="s">
        <v>12130</v>
      </c>
      <c r="M2809" s="54" t="s">
        <v>12129</v>
      </c>
      <c r="N2809" s="54" t="s">
        <v>256</v>
      </c>
      <c r="O2809" s="54" t="s">
        <v>256</v>
      </c>
      <c r="P2809" s="54" t="s">
        <v>264</v>
      </c>
      <c r="Q2809" s="54" t="s">
        <v>256</v>
      </c>
      <c r="R2809" s="54" t="s">
        <v>431</v>
      </c>
      <c r="S2809" s="71"/>
      <c r="T2809" s="54" t="s">
        <v>256</v>
      </c>
      <c r="U2809" s="71">
        <v>44473</v>
      </c>
      <c r="V2809" s="54" t="s">
        <v>256</v>
      </c>
      <c r="W2809" t="str">
        <f t="shared" si="43"/>
        <v>Oct-21</v>
      </c>
    </row>
    <row r="2810" spans="1:23" x14ac:dyDescent="0.25">
      <c r="A2810" s="54" t="s">
        <v>317</v>
      </c>
      <c r="B2810" s="54" t="s">
        <v>428</v>
      </c>
      <c r="C2810" s="54" t="s">
        <v>263</v>
      </c>
      <c r="D2810" s="54" t="s">
        <v>429</v>
      </c>
      <c r="E2810" s="54" t="s">
        <v>12131</v>
      </c>
      <c r="F2810" s="71">
        <v>44473</v>
      </c>
      <c r="G2810" s="72">
        <v>201.12</v>
      </c>
      <c r="H2810" s="72">
        <v>17004.7</v>
      </c>
      <c r="I2810" s="54" t="s">
        <v>265</v>
      </c>
      <c r="J2810" s="54" t="s">
        <v>290</v>
      </c>
      <c r="K2810" s="54" t="s">
        <v>12132</v>
      </c>
      <c r="L2810" s="54" t="s">
        <v>12133</v>
      </c>
      <c r="M2810" s="54" t="s">
        <v>12131</v>
      </c>
      <c r="N2810" s="54" t="s">
        <v>256</v>
      </c>
      <c r="O2810" s="54" t="s">
        <v>256</v>
      </c>
      <c r="P2810" s="54" t="s">
        <v>264</v>
      </c>
      <c r="Q2810" s="54" t="s">
        <v>256</v>
      </c>
      <c r="R2810" s="54" t="s">
        <v>431</v>
      </c>
      <c r="S2810" s="71"/>
      <c r="T2810" s="54" t="s">
        <v>256</v>
      </c>
      <c r="U2810" s="71">
        <v>44473</v>
      </c>
      <c r="V2810" s="54" t="s">
        <v>256</v>
      </c>
      <c r="W2810" t="str">
        <f t="shared" si="43"/>
        <v>Oct-21</v>
      </c>
    </row>
    <row r="2811" spans="1:23" x14ac:dyDescent="0.25">
      <c r="A2811" s="54" t="s">
        <v>317</v>
      </c>
      <c r="B2811" s="54" t="s">
        <v>428</v>
      </c>
      <c r="C2811" s="54" t="s">
        <v>263</v>
      </c>
      <c r="D2811" s="54" t="s">
        <v>429</v>
      </c>
      <c r="E2811" s="54" t="s">
        <v>12134</v>
      </c>
      <c r="F2811" s="71">
        <v>44473</v>
      </c>
      <c r="G2811" s="72">
        <v>157.56</v>
      </c>
      <c r="H2811" s="72">
        <v>13321.7</v>
      </c>
      <c r="I2811" s="54" t="s">
        <v>265</v>
      </c>
      <c r="J2811" s="54" t="s">
        <v>290</v>
      </c>
      <c r="K2811" s="54" t="s">
        <v>12132</v>
      </c>
      <c r="L2811" s="54" t="s">
        <v>12135</v>
      </c>
      <c r="M2811" s="54" t="s">
        <v>12134</v>
      </c>
      <c r="N2811" s="54" t="s">
        <v>256</v>
      </c>
      <c r="O2811" s="54" t="s">
        <v>256</v>
      </c>
      <c r="P2811" s="54" t="s">
        <v>264</v>
      </c>
      <c r="Q2811" s="54" t="s">
        <v>256</v>
      </c>
      <c r="R2811" s="54" t="s">
        <v>431</v>
      </c>
      <c r="S2811" s="71"/>
      <c r="T2811" s="54" t="s">
        <v>256</v>
      </c>
      <c r="U2811" s="71">
        <v>44473</v>
      </c>
      <c r="V2811" s="54" t="s">
        <v>256</v>
      </c>
      <c r="W2811" t="str">
        <f t="shared" si="43"/>
        <v>Oct-21</v>
      </c>
    </row>
    <row r="2812" spans="1:23" x14ac:dyDescent="0.25">
      <c r="A2812" s="54" t="s">
        <v>317</v>
      </c>
      <c r="B2812" s="54" t="s">
        <v>428</v>
      </c>
      <c r="C2812" s="54" t="s">
        <v>263</v>
      </c>
      <c r="D2812" s="54" t="s">
        <v>429</v>
      </c>
      <c r="E2812" s="54" t="s">
        <v>12136</v>
      </c>
      <c r="F2812" s="71">
        <v>44485</v>
      </c>
      <c r="G2812" s="72">
        <v>2665.09</v>
      </c>
      <c r="H2812" s="72">
        <v>225333.36</v>
      </c>
      <c r="I2812" s="54" t="s">
        <v>265</v>
      </c>
      <c r="J2812" s="54" t="s">
        <v>290</v>
      </c>
      <c r="K2812" s="54" t="s">
        <v>12137</v>
      </c>
      <c r="L2812" s="54" t="s">
        <v>12138</v>
      </c>
      <c r="M2812" s="54" t="s">
        <v>12136</v>
      </c>
      <c r="N2812" s="54" t="s">
        <v>256</v>
      </c>
      <c r="O2812" s="54" t="s">
        <v>256</v>
      </c>
      <c r="P2812" s="54" t="s">
        <v>264</v>
      </c>
      <c r="Q2812" s="54" t="s">
        <v>256</v>
      </c>
      <c r="R2812" s="54" t="s">
        <v>431</v>
      </c>
      <c r="S2812" s="71"/>
      <c r="T2812" s="54" t="s">
        <v>256</v>
      </c>
      <c r="U2812" s="71">
        <v>44485</v>
      </c>
      <c r="V2812" s="54" t="s">
        <v>256</v>
      </c>
      <c r="W2812" t="str">
        <f t="shared" si="43"/>
        <v>Oct-21</v>
      </c>
    </row>
    <row r="2813" spans="1:23" x14ac:dyDescent="0.25">
      <c r="A2813" s="54" t="s">
        <v>317</v>
      </c>
      <c r="B2813" s="54" t="s">
        <v>428</v>
      </c>
      <c r="C2813" s="54" t="s">
        <v>263</v>
      </c>
      <c r="D2813" s="54" t="s">
        <v>429</v>
      </c>
      <c r="E2813" s="54" t="s">
        <v>12139</v>
      </c>
      <c r="F2813" s="71">
        <v>44485</v>
      </c>
      <c r="G2813" s="72">
        <v>2638.48</v>
      </c>
      <c r="H2813" s="72">
        <v>223083.48</v>
      </c>
      <c r="I2813" s="54" t="s">
        <v>265</v>
      </c>
      <c r="J2813" s="54" t="s">
        <v>290</v>
      </c>
      <c r="K2813" s="54" t="s">
        <v>12137</v>
      </c>
      <c r="L2813" s="54" t="s">
        <v>12140</v>
      </c>
      <c r="M2813" s="54" t="s">
        <v>12139</v>
      </c>
      <c r="N2813" s="54" t="s">
        <v>256</v>
      </c>
      <c r="O2813" s="54" t="s">
        <v>256</v>
      </c>
      <c r="P2813" s="54" t="s">
        <v>264</v>
      </c>
      <c r="Q2813" s="54" t="s">
        <v>256</v>
      </c>
      <c r="R2813" s="54" t="s">
        <v>431</v>
      </c>
      <c r="S2813" s="71"/>
      <c r="T2813" s="54" t="s">
        <v>256</v>
      </c>
      <c r="U2813" s="71">
        <v>44485</v>
      </c>
      <c r="V2813" s="54" t="s">
        <v>256</v>
      </c>
      <c r="W2813" t="str">
        <f t="shared" si="43"/>
        <v>Oct-21</v>
      </c>
    </row>
    <row r="2814" spans="1:23" x14ac:dyDescent="0.25">
      <c r="A2814" s="54" t="s">
        <v>317</v>
      </c>
      <c r="B2814" s="54" t="s">
        <v>428</v>
      </c>
      <c r="C2814" s="54" t="s">
        <v>263</v>
      </c>
      <c r="D2814" s="54" t="s">
        <v>429</v>
      </c>
      <c r="E2814" s="54" t="s">
        <v>12141</v>
      </c>
      <c r="F2814" s="71">
        <v>44485</v>
      </c>
      <c r="G2814" s="72">
        <v>70.599999999999994</v>
      </c>
      <c r="H2814" s="72">
        <v>5969.23</v>
      </c>
      <c r="I2814" s="54" t="s">
        <v>265</v>
      </c>
      <c r="J2814" s="54" t="s">
        <v>290</v>
      </c>
      <c r="K2814" s="54" t="s">
        <v>12137</v>
      </c>
      <c r="L2814" s="54" t="s">
        <v>12142</v>
      </c>
      <c r="M2814" s="54" t="s">
        <v>12141</v>
      </c>
      <c r="N2814" s="54" t="s">
        <v>256</v>
      </c>
      <c r="O2814" s="54" t="s">
        <v>256</v>
      </c>
      <c r="P2814" s="54" t="s">
        <v>264</v>
      </c>
      <c r="Q2814" s="54" t="s">
        <v>256</v>
      </c>
      <c r="R2814" s="54" t="s">
        <v>431</v>
      </c>
      <c r="S2814" s="71"/>
      <c r="T2814" s="54" t="s">
        <v>256</v>
      </c>
      <c r="U2814" s="71">
        <v>44485</v>
      </c>
      <c r="V2814" s="54" t="s">
        <v>256</v>
      </c>
      <c r="W2814" t="str">
        <f t="shared" si="43"/>
        <v>Oct-21</v>
      </c>
    </row>
    <row r="2815" spans="1:23" x14ac:dyDescent="0.25">
      <c r="A2815" s="54" t="s">
        <v>317</v>
      </c>
      <c r="B2815" s="54" t="s">
        <v>428</v>
      </c>
      <c r="C2815" s="54" t="s">
        <v>263</v>
      </c>
      <c r="D2815" s="54" t="s">
        <v>429</v>
      </c>
      <c r="E2815" s="54" t="s">
        <v>12143</v>
      </c>
      <c r="F2815" s="71">
        <v>44485</v>
      </c>
      <c r="G2815" s="72">
        <v>849.83</v>
      </c>
      <c r="H2815" s="72">
        <v>71853.13</v>
      </c>
      <c r="I2815" s="54" t="s">
        <v>265</v>
      </c>
      <c r="J2815" s="54" t="s">
        <v>290</v>
      </c>
      <c r="K2815" s="54" t="s">
        <v>12137</v>
      </c>
      <c r="L2815" s="54" t="s">
        <v>12144</v>
      </c>
      <c r="M2815" s="54" t="s">
        <v>12143</v>
      </c>
      <c r="N2815" s="54" t="s">
        <v>256</v>
      </c>
      <c r="O2815" s="54" t="s">
        <v>256</v>
      </c>
      <c r="P2815" s="54" t="s">
        <v>264</v>
      </c>
      <c r="Q2815" s="54" t="s">
        <v>256</v>
      </c>
      <c r="R2815" s="54" t="s">
        <v>431</v>
      </c>
      <c r="S2815" s="71"/>
      <c r="T2815" s="54" t="s">
        <v>256</v>
      </c>
      <c r="U2815" s="71">
        <v>44485</v>
      </c>
      <c r="V2815" s="54" t="s">
        <v>256</v>
      </c>
      <c r="W2815" t="str">
        <f t="shared" si="43"/>
        <v>Oct-21</v>
      </c>
    </row>
    <row r="2816" spans="1:23" x14ac:dyDescent="0.25">
      <c r="A2816" s="54" t="s">
        <v>317</v>
      </c>
      <c r="B2816" s="54" t="s">
        <v>428</v>
      </c>
      <c r="C2816" s="54" t="s">
        <v>263</v>
      </c>
      <c r="D2816" s="54" t="s">
        <v>429</v>
      </c>
      <c r="E2816" s="54" t="s">
        <v>12145</v>
      </c>
      <c r="F2816" s="71">
        <v>44485</v>
      </c>
      <c r="G2816" s="72">
        <v>401.7</v>
      </c>
      <c r="H2816" s="72">
        <v>33963.74</v>
      </c>
      <c r="I2816" s="54" t="s">
        <v>265</v>
      </c>
      <c r="J2816" s="54" t="s">
        <v>290</v>
      </c>
      <c r="K2816" s="54" t="s">
        <v>12137</v>
      </c>
      <c r="L2816" s="54" t="s">
        <v>12146</v>
      </c>
      <c r="M2816" s="54" t="s">
        <v>12145</v>
      </c>
      <c r="N2816" s="54" t="s">
        <v>256</v>
      </c>
      <c r="O2816" s="54" t="s">
        <v>256</v>
      </c>
      <c r="P2816" s="54" t="s">
        <v>264</v>
      </c>
      <c r="Q2816" s="54" t="s">
        <v>256</v>
      </c>
      <c r="R2816" s="54" t="s">
        <v>431</v>
      </c>
      <c r="S2816" s="71"/>
      <c r="T2816" s="54" t="s">
        <v>256</v>
      </c>
      <c r="U2816" s="71">
        <v>44485</v>
      </c>
      <c r="V2816" s="54" t="s">
        <v>256</v>
      </c>
      <c r="W2816" t="str">
        <f t="shared" si="43"/>
        <v>Oct-21</v>
      </c>
    </row>
    <row r="2817" spans="1:23" x14ac:dyDescent="0.25">
      <c r="A2817" s="54" t="s">
        <v>317</v>
      </c>
      <c r="B2817" s="54" t="s">
        <v>428</v>
      </c>
      <c r="C2817" s="54" t="s">
        <v>263</v>
      </c>
      <c r="D2817" s="54" t="s">
        <v>429</v>
      </c>
      <c r="E2817" s="54" t="s">
        <v>12147</v>
      </c>
      <c r="F2817" s="71">
        <v>44485</v>
      </c>
      <c r="G2817" s="72">
        <v>1379.08</v>
      </c>
      <c r="H2817" s="72">
        <v>116601.21</v>
      </c>
      <c r="I2817" s="54" t="s">
        <v>265</v>
      </c>
      <c r="J2817" s="54" t="s">
        <v>290</v>
      </c>
      <c r="K2817" s="54" t="s">
        <v>12137</v>
      </c>
      <c r="L2817" s="54" t="s">
        <v>12148</v>
      </c>
      <c r="M2817" s="54" t="s">
        <v>12147</v>
      </c>
      <c r="N2817" s="54" t="s">
        <v>256</v>
      </c>
      <c r="O2817" s="54" t="s">
        <v>256</v>
      </c>
      <c r="P2817" s="54" t="s">
        <v>264</v>
      </c>
      <c r="Q2817" s="54" t="s">
        <v>256</v>
      </c>
      <c r="R2817" s="54" t="s">
        <v>431</v>
      </c>
      <c r="S2817" s="71"/>
      <c r="T2817" s="54" t="s">
        <v>256</v>
      </c>
      <c r="U2817" s="71">
        <v>44485</v>
      </c>
      <c r="V2817" s="54" t="s">
        <v>256</v>
      </c>
      <c r="W2817" t="str">
        <f t="shared" si="43"/>
        <v>Oct-21</v>
      </c>
    </row>
    <row r="2818" spans="1:23" x14ac:dyDescent="0.25">
      <c r="A2818" s="54" t="s">
        <v>317</v>
      </c>
      <c r="B2818" s="54" t="s">
        <v>428</v>
      </c>
      <c r="C2818" s="54" t="s">
        <v>263</v>
      </c>
      <c r="D2818" s="54" t="s">
        <v>429</v>
      </c>
      <c r="E2818" s="54" t="s">
        <v>12149</v>
      </c>
      <c r="F2818" s="71">
        <v>44485</v>
      </c>
      <c r="G2818" s="72">
        <v>182.79</v>
      </c>
      <c r="H2818" s="72">
        <v>15454.89</v>
      </c>
      <c r="I2818" s="54" t="s">
        <v>265</v>
      </c>
      <c r="J2818" s="54" t="s">
        <v>290</v>
      </c>
      <c r="K2818" s="54" t="s">
        <v>12137</v>
      </c>
      <c r="L2818" s="54" t="s">
        <v>12150</v>
      </c>
      <c r="M2818" s="54" t="s">
        <v>12149</v>
      </c>
      <c r="N2818" s="54" t="s">
        <v>256</v>
      </c>
      <c r="O2818" s="54" t="s">
        <v>256</v>
      </c>
      <c r="P2818" s="54" t="s">
        <v>264</v>
      </c>
      <c r="Q2818" s="54" t="s">
        <v>256</v>
      </c>
      <c r="R2818" s="54" t="s">
        <v>431</v>
      </c>
      <c r="S2818" s="71"/>
      <c r="T2818" s="54" t="s">
        <v>256</v>
      </c>
      <c r="U2818" s="71">
        <v>44485</v>
      </c>
      <c r="V2818" s="54" t="s">
        <v>256</v>
      </c>
      <c r="W2818" t="str">
        <f t="shared" si="43"/>
        <v>Oct-21</v>
      </c>
    </row>
    <row r="2819" spans="1:23" x14ac:dyDescent="0.25">
      <c r="A2819" s="54" t="s">
        <v>317</v>
      </c>
      <c r="B2819" s="54" t="s">
        <v>428</v>
      </c>
      <c r="C2819" s="54" t="s">
        <v>263</v>
      </c>
      <c r="D2819" s="54" t="s">
        <v>429</v>
      </c>
      <c r="E2819" s="54" t="s">
        <v>12151</v>
      </c>
      <c r="F2819" s="71">
        <v>44485</v>
      </c>
      <c r="G2819" s="72">
        <v>59.4</v>
      </c>
      <c r="H2819" s="72">
        <v>5022.2700000000004</v>
      </c>
      <c r="I2819" s="54" t="s">
        <v>265</v>
      </c>
      <c r="J2819" s="54" t="s">
        <v>290</v>
      </c>
      <c r="K2819" s="54" t="s">
        <v>12137</v>
      </c>
      <c r="L2819" s="54" t="s">
        <v>12152</v>
      </c>
      <c r="M2819" s="54" t="s">
        <v>12151</v>
      </c>
      <c r="N2819" s="54" t="s">
        <v>256</v>
      </c>
      <c r="O2819" s="54" t="s">
        <v>256</v>
      </c>
      <c r="P2819" s="54" t="s">
        <v>264</v>
      </c>
      <c r="Q2819" s="54" t="s">
        <v>256</v>
      </c>
      <c r="R2819" s="54" t="s">
        <v>431</v>
      </c>
      <c r="S2819" s="71"/>
      <c r="T2819" s="54" t="s">
        <v>256</v>
      </c>
      <c r="U2819" s="71">
        <v>44485</v>
      </c>
      <c r="V2819" s="54" t="s">
        <v>256</v>
      </c>
      <c r="W2819" t="str">
        <f t="shared" si="43"/>
        <v>Oct-21</v>
      </c>
    </row>
    <row r="2820" spans="1:23" x14ac:dyDescent="0.25">
      <c r="A2820" s="54" t="s">
        <v>317</v>
      </c>
      <c r="B2820" s="54" t="s">
        <v>428</v>
      </c>
      <c r="C2820" s="54" t="s">
        <v>263</v>
      </c>
      <c r="D2820" s="54" t="s">
        <v>429</v>
      </c>
      <c r="E2820" s="54" t="s">
        <v>12153</v>
      </c>
      <c r="F2820" s="71">
        <v>44485</v>
      </c>
      <c r="G2820" s="72">
        <v>574.89</v>
      </c>
      <c r="H2820" s="72">
        <v>48606.95</v>
      </c>
      <c r="I2820" s="54" t="s">
        <v>265</v>
      </c>
      <c r="J2820" s="54" t="s">
        <v>290</v>
      </c>
      <c r="K2820" s="54" t="s">
        <v>12137</v>
      </c>
      <c r="L2820" s="54" t="s">
        <v>12154</v>
      </c>
      <c r="M2820" s="54" t="s">
        <v>12153</v>
      </c>
      <c r="N2820" s="54" t="s">
        <v>256</v>
      </c>
      <c r="O2820" s="54" t="s">
        <v>256</v>
      </c>
      <c r="P2820" s="54" t="s">
        <v>264</v>
      </c>
      <c r="Q2820" s="54" t="s">
        <v>256</v>
      </c>
      <c r="R2820" s="54" t="s">
        <v>431</v>
      </c>
      <c r="S2820" s="71"/>
      <c r="T2820" s="54" t="s">
        <v>256</v>
      </c>
      <c r="U2820" s="71">
        <v>44485</v>
      </c>
      <c r="V2820" s="54" t="s">
        <v>256</v>
      </c>
      <c r="W2820" t="str">
        <f t="shared" ref="W2820:W2883" si="44">TEXT(F2820,"MMM-YY")</f>
        <v>Oct-21</v>
      </c>
    </row>
    <row r="2821" spans="1:23" x14ac:dyDescent="0.25">
      <c r="A2821" s="54" t="s">
        <v>317</v>
      </c>
      <c r="B2821" s="54" t="s">
        <v>428</v>
      </c>
      <c r="C2821" s="54" t="s">
        <v>263</v>
      </c>
      <c r="D2821" s="54" t="s">
        <v>429</v>
      </c>
      <c r="E2821" s="54" t="s">
        <v>12155</v>
      </c>
      <c r="F2821" s="71">
        <v>44485</v>
      </c>
      <c r="G2821" s="72">
        <v>1135.6099999999999</v>
      </c>
      <c r="H2821" s="72">
        <v>96015.83</v>
      </c>
      <c r="I2821" s="54" t="s">
        <v>265</v>
      </c>
      <c r="J2821" s="54" t="s">
        <v>290</v>
      </c>
      <c r="K2821" s="54" t="s">
        <v>12137</v>
      </c>
      <c r="L2821" s="54" t="s">
        <v>12156</v>
      </c>
      <c r="M2821" s="54" t="s">
        <v>12155</v>
      </c>
      <c r="N2821" s="54" t="s">
        <v>256</v>
      </c>
      <c r="O2821" s="54" t="s">
        <v>256</v>
      </c>
      <c r="P2821" s="54" t="s">
        <v>264</v>
      </c>
      <c r="Q2821" s="54" t="s">
        <v>256</v>
      </c>
      <c r="R2821" s="54" t="s">
        <v>431</v>
      </c>
      <c r="S2821" s="71"/>
      <c r="T2821" s="54" t="s">
        <v>256</v>
      </c>
      <c r="U2821" s="71">
        <v>44485</v>
      </c>
      <c r="V2821" s="54" t="s">
        <v>256</v>
      </c>
      <c r="W2821" t="str">
        <f t="shared" si="44"/>
        <v>Oct-21</v>
      </c>
    </row>
    <row r="2822" spans="1:23" x14ac:dyDescent="0.25">
      <c r="A2822" s="54" t="s">
        <v>317</v>
      </c>
      <c r="B2822" s="54" t="s">
        <v>428</v>
      </c>
      <c r="C2822" s="54" t="s">
        <v>263</v>
      </c>
      <c r="D2822" s="54" t="s">
        <v>429</v>
      </c>
      <c r="E2822" s="54" t="s">
        <v>12157</v>
      </c>
      <c r="F2822" s="71">
        <v>44485</v>
      </c>
      <c r="G2822" s="72">
        <v>4005</v>
      </c>
      <c r="H2822" s="72">
        <v>338622.75</v>
      </c>
      <c r="I2822" s="54" t="s">
        <v>265</v>
      </c>
      <c r="J2822" s="54" t="s">
        <v>290</v>
      </c>
      <c r="K2822" s="54" t="s">
        <v>12137</v>
      </c>
      <c r="L2822" s="54" t="s">
        <v>12158</v>
      </c>
      <c r="M2822" s="54" t="s">
        <v>12157</v>
      </c>
      <c r="N2822" s="54" t="s">
        <v>256</v>
      </c>
      <c r="O2822" s="54" t="s">
        <v>256</v>
      </c>
      <c r="P2822" s="54" t="s">
        <v>264</v>
      </c>
      <c r="Q2822" s="54" t="s">
        <v>256</v>
      </c>
      <c r="R2822" s="54" t="s">
        <v>431</v>
      </c>
      <c r="S2822" s="71"/>
      <c r="T2822" s="54" t="s">
        <v>256</v>
      </c>
      <c r="U2822" s="71">
        <v>44485</v>
      </c>
      <c r="V2822" s="54" t="s">
        <v>256</v>
      </c>
      <c r="W2822" t="str">
        <f t="shared" si="44"/>
        <v>Oct-21</v>
      </c>
    </row>
    <row r="2823" spans="1:23" x14ac:dyDescent="0.25">
      <c r="A2823" s="54" t="s">
        <v>317</v>
      </c>
      <c r="B2823" s="54" t="s">
        <v>428</v>
      </c>
      <c r="C2823" s="54" t="s">
        <v>263</v>
      </c>
      <c r="D2823" s="54" t="s">
        <v>429</v>
      </c>
      <c r="E2823" s="54" t="s">
        <v>12159</v>
      </c>
      <c r="F2823" s="71">
        <v>44485</v>
      </c>
      <c r="G2823" s="72">
        <v>2598.61</v>
      </c>
      <c r="H2823" s="72">
        <v>219712.48</v>
      </c>
      <c r="I2823" s="54" t="s">
        <v>265</v>
      </c>
      <c r="J2823" s="54" t="s">
        <v>290</v>
      </c>
      <c r="K2823" s="54" t="s">
        <v>12137</v>
      </c>
      <c r="L2823" s="54" t="s">
        <v>12160</v>
      </c>
      <c r="M2823" s="54" t="s">
        <v>12159</v>
      </c>
      <c r="N2823" s="54" t="s">
        <v>256</v>
      </c>
      <c r="O2823" s="54" t="s">
        <v>256</v>
      </c>
      <c r="P2823" s="54" t="s">
        <v>264</v>
      </c>
      <c r="Q2823" s="54" t="s">
        <v>256</v>
      </c>
      <c r="R2823" s="54" t="s">
        <v>431</v>
      </c>
      <c r="S2823" s="71"/>
      <c r="T2823" s="54" t="s">
        <v>256</v>
      </c>
      <c r="U2823" s="71">
        <v>44485</v>
      </c>
      <c r="V2823" s="54" t="s">
        <v>256</v>
      </c>
      <c r="W2823" t="str">
        <f t="shared" si="44"/>
        <v>Oct-21</v>
      </c>
    </row>
    <row r="2824" spans="1:23" x14ac:dyDescent="0.25">
      <c r="A2824" s="54" t="s">
        <v>317</v>
      </c>
      <c r="B2824" s="54" t="s">
        <v>428</v>
      </c>
      <c r="C2824" s="54" t="s">
        <v>263</v>
      </c>
      <c r="D2824" s="54" t="s">
        <v>429</v>
      </c>
      <c r="E2824" s="54" t="s">
        <v>12161</v>
      </c>
      <c r="F2824" s="71">
        <v>44485</v>
      </c>
      <c r="G2824" s="72">
        <v>682.41</v>
      </c>
      <c r="H2824" s="72">
        <v>57697.77</v>
      </c>
      <c r="I2824" s="54" t="s">
        <v>265</v>
      </c>
      <c r="J2824" s="54" t="s">
        <v>290</v>
      </c>
      <c r="K2824" s="54" t="s">
        <v>12137</v>
      </c>
      <c r="L2824" s="54" t="s">
        <v>12162</v>
      </c>
      <c r="M2824" s="54" t="s">
        <v>12161</v>
      </c>
      <c r="N2824" s="54" t="s">
        <v>256</v>
      </c>
      <c r="O2824" s="54" t="s">
        <v>256</v>
      </c>
      <c r="P2824" s="54" t="s">
        <v>264</v>
      </c>
      <c r="Q2824" s="54" t="s">
        <v>256</v>
      </c>
      <c r="R2824" s="54" t="s">
        <v>431</v>
      </c>
      <c r="S2824" s="71"/>
      <c r="T2824" s="54" t="s">
        <v>256</v>
      </c>
      <c r="U2824" s="71">
        <v>44485</v>
      </c>
      <c r="V2824" s="54" t="s">
        <v>256</v>
      </c>
      <c r="W2824" t="str">
        <f t="shared" si="44"/>
        <v>Oct-21</v>
      </c>
    </row>
    <row r="2825" spans="1:23" x14ac:dyDescent="0.25">
      <c r="A2825" s="54" t="s">
        <v>317</v>
      </c>
      <c r="B2825" s="54" t="s">
        <v>428</v>
      </c>
      <c r="C2825" s="54" t="s">
        <v>263</v>
      </c>
      <c r="D2825" s="54" t="s">
        <v>429</v>
      </c>
      <c r="E2825" s="54" t="s">
        <v>12163</v>
      </c>
      <c r="F2825" s="71">
        <v>44485</v>
      </c>
      <c r="G2825" s="72">
        <v>56.56</v>
      </c>
      <c r="H2825" s="72">
        <v>4782.1499999999996</v>
      </c>
      <c r="I2825" s="54" t="s">
        <v>265</v>
      </c>
      <c r="J2825" s="54" t="s">
        <v>290</v>
      </c>
      <c r="K2825" s="54" t="s">
        <v>12137</v>
      </c>
      <c r="L2825" s="54" t="s">
        <v>12164</v>
      </c>
      <c r="M2825" s="54" t="s">
        <v>12163</v>
      </c>
      <c r="N2825" s="54" t="s">
        <v>256</v>
      </c>
      <c r="O2825" s="54" t="s">
        <v>256</v>
      </c>
      <c r="P2825" s="54" t="s">
        <v>264</v>
      </c>
      <c r="Q2825" s="54" t="s">
        <v>256</v>
      </c>
      <c r="R2825" s="54" t="s">
        <v>431</v>
      </c>
      <c r="S2825" s="71"/>
      <c r="T2825" s="54" t="s">
        <v>256</v>
      </c>
      <c r="U2825" s="71">
        <v>44485</v>
      </c>
      <c r="V2825" s="54" t="s">
        <v>256</v>
      </c>
      <c r="W2825" t="str">
        <f t="shared" si="44"/>
        <v>Oct-21</v>
      </c>
    </row>
    <row r="2826" spans="1:23" x14ac:dyDescent="0.25">
      <c r="A2826" s="54" t="s">
        <v>317</v>
      </c>
      <c r="B2826" s="54" t="s">
        <v>428</v>
      </c>
      <c r="C2826" s="54" t="s">
        <v>263</v>
      </c>
      <c r="D2826" s="54" t="s">
        <v>429</v>
      </c>
      <c r="E2826" s="54" t="s">
        <v>12165</v>
      </c>
      <c r="F2826" s="71">
        <v>44485</v>
      </c>
      <c r="G2826" s="72">
        <v>170.95</v>
      </c>
      <c r="H2826" s="72">
        <v>14453.82</v>
      </c>
      <c r="I2826" s="54" t="s">
        <v>265</v>
      </c>
      <c r="J2826" s="54" t="s">
        <v>290</v>
      </c>
      <c r="K2826" s="54" t="s">
        <v>12137</v>
      </c>
      <c r="L2826" s="54" t="s">
        <v>12166</v>
      </c>
      <c r="M2826" s="54" t="s">
        <v>12165</v>
      </c>
      <c r="N2826" s="54" t="s">
        <v>256</v>
      </c>
      <c r="O2826" s="54" t="s">
        <v>256</v>
      </c>
      <c r="P2826" s="54" t="s">
        <v>264</v>
      </c>
      <c r="Q2826" s="54" t="s">
        <v>256</v>
      </c>
      <c r="R2826" s="54" t="s">
        <v>431</v>
      </c>
      <c r="S2826" s="71"/>
      <c r="T2826" s="54" t="s">
        <v>256</v>
      </c>
      <c r="U2826" s="71">
        <v>44485</v>
      </c>
      <c r="V2826" s="54" t="s">
        <v>256</v>
      </c>
      <c r="W2826" t="str">
        <f t="shared" si="44"/>
        <v>Oct-21</v>
      </c>
    </row>
    <row r="2827" spans="1:23" x14ac:dyDescent="0.25">
      <c r="A2827" s="54" t="s">
        <v>317</v>
      </c>
      <c r="B2827" s="54" t="s">
        <v>428</v>
      </c>
      <c r="C2827" s="54" t="s">
        <v>263</v>
      </c>
      <c r="D2827" s="54" t="s">
        <v>429</v>
      </c>
      <c r="E2827" s="54" t="s">
        <v>12167</v>
      </c>
      <c r="F2827" s="71">
        <v>44486</v>
      </c>
      <c r="G2827" s="72">
        <v>245.36</v>
      </c>
      <c r="H2827" s="72">
        <v>20745.189999999999</v>
      </c>
      <c r="I2827" s="54" t="s">
        <v>265</v>
      </c>
      <c r="J2827" s="54" t="s">
        <v>290</v>
      </c>
      <c r="K2827" s="54" t="s">
        <v>12137</v>
      </c>
      <c r="L2827" s="54" t="s">
        <v>12168</v>
      </c>
      <c r="M2827" s="54" t="s">
        <v>12167</v>
      </c>
      <c r="N2827" s="54" t="s">
        <v>256</v>
      </c>
      <c r="O2827" s="54" t="s">
        <v>256</v>
      </c>
      <c r="P2827" s="54" t="s">
        <v>264</v>
      </c>
      <c r="Q2827" s="54" t="s">
        <v>256</v>
      </c>
      <c r="R2827" s="54" t="s">
        <v>431</v>
      </c>
      <c r="S2827" s="71"/>
      <c r="T2827" s="54" t="s">
        <v>256</v>
      </c>
      <c r="U2827" s="71">
        <v>44486</v>
      </c>
      <c r="V2827" s="54" t="s">
        <v>256</v>
      </c>
      <c r="W2827" t="str">
        <f t="shared" si="44"/>
        <v>Oct-21</v>
      </c>
    </row>
    <row r="2828" spans="1:23" x14ac:dyDescent="0.25">
      <c r="A2828" s="54" t="s">
        <v>317</v>
      </c>
      <c r="B2828" s="54" t="s">
        <v>428</v>
      </c>
      <c r="C2828" s="54" t="s">
        <v>263</v>
      </c>
      <c r="D2828" s="54" t="s">
        <v>429</v>
      </c>
      <c r="E2828" s="54" t="s">
        <v>12169</v>
      </c>
      <c r="F2828" s="71">
        <v>44489</v>
      </c>
      <c r="G2828" s="72">
        <v>217.54</v>
      </c>
      <c r="H2828" s="72">
        <v>18393.009999999998</v>
      </c>
      <c r="I2828" s="54" t="s">
        <v>265</v>
      </c>
      <c r="J2828" s="54" t="s">
        <v>290</v>
      </c>
      <c r="K2828" s="54" t="s">
        <v>12137</v>
      </c>
      <c r="L2828" s="54" t="s">
        <v>12170</v>
      </c>
      <c r="M2828" s="54" t="s">
        <v>12169</v>
      </c>
      <c r="N2828" s="54" t="s">
        <v>256</v>
      </c>
      <c r="O2828" s="54" t="s">
        <v>256</v>
      </c>
      <c r="P2828" s="54" t="s">
        <v>264</v>
      </c>
      <c r="Q2828" s="54" t="s">
        <v>256</v>
      </c>
      <c r="R2828" s="54" t="s">
        <v>431</v>
      </c>
      <c r="S2828" s="71"/>
      <c r="T2828" s="54" t="s">
        <v>256</v>
      </c>
      <c r="U2828" s="71">
        <v>44489</v>
      </c>
      <c r="V2828" s="54" t="s">
        <v>256</v>
      </c>
      <c r="W2828" t="str">
        <f t="shared" si="44"/>
        <v>Oct-21</v>
      </c>
    </row>
    <row r="2829" spans="1:23" x14ac:dyDescent="0.25">
      <c r="A2829" s="54" t="s">
        <v>317</v>
      </c>
      <c r="B2829" s="54" t="s">
        <v>428</v>
      </c>
      <c r="C2829" s="54" t="s">
        <v>263</v>
      </c>
      <c r="D2829" s="54" t="s">
        <v>429</v>
      </c>
      <c r="E2829" s="54" t="s">
        <v>12171</v>
      </c>
      <c r="F2829" s="71">
        <v>44485</v>
      </c>
      <c r="G2829" s="72">
        <v>638.35</v>
      </c>
      <c r="H2829" s="72">
        <v>53972.49</v>
      </c>
      <c r="I2829" s="54" t="s">
        <v>265</v>
      </c>
      <c r="J2829" s="54" t="s">
        <v>290</v>
      </c>
      <c r="K2829" s="54" t="s">
        <v>12172</v>
      </c>
      <c r="L2829" s="54" t="s">
        <v>12173</v>
      </c>
      <c r="M2829" s="54" t="s">
        <v>12171</v>
      </c>
      <c r="N2829" s="54" t="s">
        <v>256</v>
      </c>
      <c r="O2829" s="54" t="s">
        <v>256</v>
      </c>
      <c r="P2829" s="54" t="s">
        <v>264</v>
      </c>
      <c r="Q2829" s="54" t="s">
        <v>256</v>
      </c>
      <c r="R2829" s="54" t="s">
        <v>431</v>
      </c>
      <c r="S2829" s="71"/>
      <c r="T2829" s="54" t="s">
        <v>256</v>
      </c>
      <c r="U2829" s="71">
        <v>44485</v>
      </c>
      <c r="V2829" s="54" t="s">
        <v>256</v>
      </c>
      <c r="W2829" t="str">
        <f t="shared" si="44"/>
        <v>Oct-21</v>
      </c>
    </row>
    <row r="2830" spans="1:23" x14ac:dyDescent="0.25">
      <c r="A2830" s="54" t="s">
        <v>317</v>
      </c>
      <c r="B2830" s="54" t="s">
        <v>428</v>
      </c>
      <c r="C2830" s="54" t="s">
        <v>263</v>
      </c>
      <c r="D2830" s="54" t="s">
        <v>429</v>
      </c>
      <c r="E2830" s="54" t="s">
        <v>12174</v>
      </c>
      <c r="F2830" s="71">
        <v>44494</v>
      </c>
      <c r="G2830" s="72">
        <v>181.9</v>
      </c>
      <c r="H2830" s="72">
        <v>15379.65</v>
      </c>
      <c r="I2830" s="54" t="s">
        <v>265</v>
      </c>
      <c r="J2830" s="54" t="s">
        <v>290</v>
      </c>
      <c r="K2830" s="54" t="s">
        <v>12175</v>
      </c>
      <c r="L2830" s="54" t="s">
        <v>12176</v>
      </c>
      <c r="M2830" s="54" t="s">
        <v>12174</v>
      </c>
      <c r="N2830" s="54" t="s">
        <v>256</v>
      </c>
      <c r="O2830" s="54" t="s">
        <v>256</v>
      </c>
      <c r="P2830" s="54" t="s">
        <v>264</v>
      </c>
      <c r="Q2830" s="54" t="s">
        <v>256</v>
      </c>
      <c r="R2830" s="54" t="s">
        <v>431</v>
      </c>
      <c r="S2830" s="71"/>
      <c r="T2830" s="54" t="s">
        <v>256</v>
      </c>
      <c r="U2830" s="71">
        <v>44494</v>
      </c>
      <c r="V2830" s="54" t="s">
        <v>256</v>
      </c>
      <c r="W2830" t="str">
        <f t="shared" si="44"/>
        <v>Oct-21</v>
      </c>
    </row>
    <row r="2831" spans="1:23" x14ac:dyDescent="0.25">
      <c r="A2831" s="54" t="s">
        <v>317</v>
      </c>
      <c r="B2831" s="54" t="s">
        <v>428</v>
      </c>
      <c r="C2831" s="54" t="s">
        <v>263</v>
      </c>
      <c r="D2831" s="54" t="s">
        <v>429</v>
      </c>
      <c r="E2831" s="54" t="s">
        <v>12177</v>
      </c>
      <c r="F2831" s="71">
        <v>44489</v>
      </c>
      <c r="G2831" s="72">
        <v>168.54</v>
      </c>
      <c r="H2831" s="72">
        <v>14250.06</v>
      </c>
      <c r="I2831" s="54" t="s">
        <v>265</v>
      </c>
      <c r="J2831" s="54" t="s">
        <v>290</v>
      </c>
      <c r="K2831" s="54" t="s">
        <v>12178</v>
      </c>
      <c r="L2831" s="54" t="s">
        <v>12179</v>
      </c>
      <c r="M2831" s="54" t="s">
        <v>12177</v>
      </c>
      <c r="N2831" s="54" t="s">
        <v>256</v>
      </c>
      <c r="O2831" s="54" t="s">
        <v>256</v>
      </c>
      <c r="P2831" s="54" t="s">
        <v>264</v>
      </c>
      <c r="Q2831" s="54" t="s">
        <v>256</v>
      </c>
      <c r="R2831" s="54" t="s">
        <v>431</v>
      </c>
      <c r="S2831" s="71"/>
      <c r="T2831" s="54" t="s">
        <v>256</v>
      </c>
      <c r="U2831" s="71">
        <v>44489</v>
      </c>
      <c r="V2831" s="54" t="s">
        <v>256</v>
      </c>
      <c r="W2831" t="str">
        <f t="shared" si="44"/>
        <v>Oct-21</v>
      </c>
    </row>
    <row r="2832" spans="1:23" x14ac:dyDescent="0.25">
      <c r="A2832" s="54" t="s">
        <v>317</v>
      </c>
      <c r="B2832" s="54" t="s">
        <v>428</v>
      </c>
      <c r="C2832" s="54" t="s">
        <v>263</v>
      </c>
      <c r="D2832" s="54" t="s">
        <v>429</v>
      </c>
      <c r="E2832" s="54" t="s">
        <v>12180</v>
      </c>
      <c r="F2832" s="71">
        <v>44489</v>
      </c>
      <c r="G2832" s="72">
        <v>9.24</v>
      </c>
      <c r="H2832" s="72">
        <v>781.24</v>
      </c>
      <c r="I2832" s="54" t="s">
        <v>265</v>
      </c>
      <c r="J2832" s="54" t="s">
        <v>290</v>
      </c>
      <c r="K2832" s="54" t="s">
        <v>12178</v>
      </c>
      <c r="L2832" s="54" t="s">
        <v>12181</v>
      </c>
      <c r="M2832" s="54" t="s">
        <v>12180</v>
      </c>
      <c r="N2832" s="54" t="s">
        <v>256</v>
      </c>
      <c r="O2832" s="54" t="s">
        <v>256</v>
      </c>
      <c r="P2832" s="54" t="s">
        <v>264</v>
      </c>
      <c r="Q2832" s="54" t="s">
        <v>256</v>
      </c>
      <c r="R2832" s="54" t="s">
        <v>431</v>
      </c>
      <c r="S2832" s="71"/>
      <c r="T2832" s="54" t="s">
        <v>256</v>
      </c>
      <c r="U2832" s="71">
        <v>44489</v>
      </c>
      <c r="V2832" s="54" t="s">
        <v>256</v>
      </c>
      <c r="W2832" t="str">
        <f t="shared" si="44"/>
        <v>Oct-21</v>
      </c>
    </row>
    <row r="2833" spans="1:23" x14ac:dyDescent="0.25">
      <c r="A2833" s="54" t="s">
        <v>317</v>
      </c>
      <c r="B2833" s="54" t="s">
        <v>428</v>
      </c>
      <c r="C2833" s="54" t="s">
        <v>263</v>
      </c>
      <c r="D2833" s="54" t="s">
        <v>429</v>
      </c>
      <c r="E2833" s="54" t="s">
        <v>12182</v>
      </c>
      <c r="F2833" s="71">
        <v>44489</v>
      </c>
      <c r="G2833" s="72">
        <v>645.55999999999995</v>
      </c>
      <c r="H2833" s="72">
        <v>54582.1</v>
      </c>
      <c r="I2833" s="54" t="s">
        <v>265</v>
      </c>
      <c r="J2833" s="54" t="s">
        <v>290</v>
      </c>
      <c r="K2833" s="54" t="s">
        <v>12178</v>
      </c>
      <c r="L2833" s="54" t="s">
        <v>12183</v>
      </c>
      <c r="M2833" s="54" t="s">
        <v>12182</v>
      </c>
      <c r="N2833" s="54" t="s">
        <v>256</v>
      </c>
      <c r="O2833" s="54" t="s">
        <v>256</v>
      </c>
      <c r="P2833" s="54" t="s">
        <v>264</v>
      </c>
      <c r="Q2833" s="54" t="s">
        <v>256</v>
      </c>
      <c r="R2833" s="54" t="s">
        <v>431</v>
      </c>
      <c r="S2833" s="71"/>
      <c r="T2833" s="54" t="s">
        <v>256</v>
      </c>
      <c r="U2833" s="71">
        <v>44489</v>
      </c>
      <c r="V2833" s="54" t="s">
        <v>256</v>
      </c>
      <c r="W2833" t="str">
        <f t="shared" si="44"/>
        <v>Oct-21</v>
      </c>
    </row>
    <row r="2834" spans="1:23" x14ac:dyDescent="0.25">
      <c r="A2834" s="54" t="s">
        <v>317</v>
      </c>
      <c r="B2834" s="54" t="s">
        <v>428</v>
      </c>
      <c r="C2834" s="54" t="s">
        <v>263</v>
      </c>
      <c r="D2834" s="54" t="s">
        <v>429</v>
      </c>
      <c r="E2834" s="54" t="s">
        <v>12184</v>
      </c>
      <c r="F2834" s="71">
        <v>44486</v>
      </c>
      <c r="G2834" s="72">
        <v>164.94</v>
      </c>
      <c r="H2834" s="72">
        <v>13945.68</v>
      </c>
      <c r="I2834" s="54" t="s">
        <v>265</v>
      </c>
      <c r="J2834" s="54" t="s">
        <v>290</v>
      </c>
      <c r="K2834" s="54" t="s">
        <v>12124</v>
      </c>
      <c r="L2834" s="54" t="s">
        <v>12185</v>
      </c>
      <c r="M2834" s="54" t="s">
        <v>12184</v>
      </c>
      <c r="N2834" s="54" t="s">
        <v>256</v>
      </c>
      <c r="O2834" s="54" t="s">
        <v>256</v>
      </c>
      <c r="P2834" s="54" t="s">
        <v>264</v>
      </c>
      <c r="Q2834" s="54" t="s">
        <v>256</v>
      </c>
      <c r="R2834" s="54" t="s">
        <v>431</v>
      </c>
      <c r="S2834" s="71"/>
      <c r="T2834" s="54" t="s">
        <v>256</v>
      </c>
      <c r="U2834" s="71">
        <v>44486</v>
      </c>
      <c r="V2834" s="54" t="s">
        <v>256</v>
      </c>
      <c r="W2834" t="str">
        <f t="shared" si="44"/>
        <v>Oct-21</v>
      </c>
    </row>
    <row r="2835" spans="1:23" x14ac:dyDescent="0.25">
      <c r="A2835" s="54" t="s">
        <v>317</v>
      </c>
      <c r="B2835" s="54" t="s">
        <v>428</v>
      </c>
      <c r="C2835" s="54" t="s">
        <v>263</v>
      </c>
      <c r="D2835" s="54" t="s">
        <v>429</v>
      </c>
      <c r="E2835" s="54" t="s">
        <v>12186</v>
      </c>
      <c r="F2835" s="71">
        <v>44486</v>
      </c>
      <c r="G2835" s="72">
        <v>319.97000000000003</v>
      </c>
      <c r="H2835" s="72">
        <v>27053.46</v>
      </c>
      <c r="I2835" s="54" t="s">
        <v>265</v>
      </c>
      <c r="J2835" s="54" t="s">
        <v>290</v>
      </c>
      <c r="K2835" s="54" t="s">
        <v>12124</v>
      </c>
      <c r="L2835" s="54" t="s">
        <v>12187</v>
      </c>
      <c r="M2835" s="54" t="s">
        <v>12186</v>
      </c>
      <c r="N2835" s="54" t="s">
        <v>256</v>
      </c>
      <c r="O2835" s="54" t="s">
        <v>256</v>
      </c>
      <c r="P2835" s="54" t="s">
        <v>264</v>
      </c>
      <c r="Q2835" s="54" t="s">
        <v>256</v>
      </c>
      <c r="R2835" s="54" t="s">
        <v>431</v>
      </c>
      <c r="S2835" s="71"/>
      <c r="T2835" s="54" t="s">
        <v>256</v>
      </c>
      <c r="U2835" s="71">
        <v>44486</v>
      </c>
      <c r="V2835" s="54" t="s">
        <v>256</v>
      </c>
      <c r="W2835" t="str">
        <f t="shared" si="44"/>
        <v>Oct-21</v>
      </c>
    </row>
    <row r="2836" spans="1:23" x14ac:dyDescent="0.25">
      <c r="A2836" s="54" t="s">
        <v>317</v>
      </c>
      <c r="B2836" s="54" t="s">
        <v>428</v>
      </c>
      <c r="C2836" s="54" t="s">
        <v>263</v>
      </c>
      <c r="D2836" s="54" t="s">
        <v>429</v>
      </c>
      <c r="E2836" s="54" t="s">
        <v>12188</v>
      </c>
      <c r="F2836" s="71">
        <v>44488</v>
      </c>
      <c r="G2836" s="72">
        <v>67.69</v>
      </c>
      <c r="H2836" s="72">
        <v>5723.19</v>
      </c>
      <c r="I2836" s="54" t="s">
        <v>265</v>
      </c>
      <c r="J2836" s="54" t="s">
        <v>290</v>
      </c>
      <c r="K2836" s="54" t="s">
        <v>12124</v>
      </c>
      <c r="L2836" s="54" t="s">
        <v>12189</v>
      </c>
      <c r="M2836" s="54" t="s">
        <v>12188</v>
      </c>
      <c r="N2836" s="54" t="s">
        <v>256</v>
      </c>
      <c r="O2836" s="54" t="s">
        <v>256</v>
      </c>
      <c r="P2836" s="54" t="s">
        <v>264</v>
      </c>
      <c r="Q2836" s="54" t="s">
        <v>256</v>
      </c>
      <c r="R2836" s="54" t="s">
        <v>431</v>
      </c>
      <c r="S2836" s="71"/>
      <c r="T2836" s="54" t="s">
        <v>256</v>
      </c>
      <c r="U2836" s="71">
        <v>44488</v>
      </c>
      <c r="V2836" s="54" t="s">
        <v>256</v>
      </c>
      <c r="W2836" t="str">
        <f t="shared" si="44"/>
        <v>Oct-21</v>
      </c>
    </row>
    <row r="2837" spans="1:23" x14ac:dyDescent="0.25">
      <c r="A2837" s="54" t="s">
        <v>317</v>
      </c>
      <c r="B2837" s="54" t="s">
        <v>428</v>
      </c>
      <c r="C2837" s="54" t="s">
        <v>263</v>
      </c>
      <c r="D2837" s="54" t="s">
        <v>429</v>
      </c>
      <c r="E2837" s="54" t="s">
        <v>12190</v>
      </c>
      <c r="F2837" s="71">
        <v>44488</v>
      </c>
      <c r="G2837" s="72">
        <v>122.7</v>
      </c>
      <c r="H2837" s="72">
        <v>10374.290000000001</v>
      </c>
      <c r="I2837" s="54" t="s">
        <v>265</v>
      </c>
      <c r="J2837" s="54" t="s">
        <v>290</v>
      </c>
      <c r="K2837" s="54" t="s">
        <v>12124</v>
      </c>
      <c r="L2837" s="54" t="s">
        <v>12191</v>
      </c>
      <c r="M2837" s="54" t="s">
        <v>12190</v>
      </c>
      <c r="N2837" s="54" t="s">
        <v>256</v>
      </c>
      <c r="O2837" s="54" t="s">
        <v>256</v>
      </c>
      <c r="P2837" s="54" t="s">
        <v>264</v>
      </c>
      <c r="Q2837" s="54" t="s">
        <v>256</v>
      </c>
      <c r="R2837" s="54" t="s">
        <v>431</v>
      </c>
      <c r="S2837" s="71"/>
      <c r="T2837" s="54" t="s">
        <v>256</v>
      </c>
      <c r="U2837" s="71">
        <v>44488</v>
      </c>
      <c r="V2837" s="54" t="s">
        <v>256</v>
      </c>
      <c r="W2837" t="str">
        <f t="shared" si="44"/>
        <v>Oct-21</v>
      </c>
    </row>
    <row r="2838" spans="1:23" x14ac:dyDescent="0.25">
      <c r="A2838" s="54" t="s">
        <v>317</v>
      </c>
      <c r="B2838" s="54" t="s">
        <v>428</v>
      </c>
      <c r="C2838" s="54" t="s">
        <v>263</v>
      </c>
      <c r="D2838" s="54" t="s">
        <v>429</v>
      </c>
      <c r="E2838" s="54" t="s">
        <v>12192</v>
      </c>
      <c r="F2838" s="71">
        <v>44490</v>
      </c>
      <c r="G2838" s="72">
        <v>434.63</v>
      </c>
      <c r="H2838" s="72">
        <v>36747.97</v>
      </c>
      <c r="I2838" s="54" t="s">
        <v>265</v>
      </c>
      <c r="J2838" s="54" t="s">
        <v>290</v>
      </c>
      <c r="K2838" s="54" t="s">
        <v>12124</v>
      </c>
      <c r="L2838" s="54" t="s">
        <v>12193</v>
      </c>
      <c r="M2838" s="54" t="s">
        <v>12192</v>
      </c>
      <c r="N2838" s="54" t="s">
        <v>256</v>
      </c>
      <c r="O2838" s="54" t="s">
        <v>256</v>
      </c>
      <c r="P2838" s="54" t="s">
        <v>264</v>
      </c>
      <c r="Q2838" s="54" t="s">
        <v>256</v>
      </c>
      <c r="R2838" s="54" t="s">
        <v>431</v>
      </c>
      <c r="S2838" s="71"/>
      <c r="T2838" s="54" t="s">
        <v>256</v>
      </c>
      <c r="U2838" s="71">
        <v>44490</v>
      </c>
      <c r="V2838" s="54" t="s">
        <v>256</v>
      </c>
      <c r="W2838" t="str">
        <f t="shared" si="44"/>
        <v>Oct-21</v>
      </c>
    </row>
    <row r="2839" spans="1:23" x14ac:dyDescent="0.25">
      <c r="A2839" s="54" t="s">
        <v>317</v>
      </c>
      <c r="B2839" s="54" t="s">
        <v>428</v>
      </c>
      <c r="C2839" s="54" t="s">
        <v>263</v>
      </c>
      <c r="D2839" s="54" t="s">
        <v>429</v>
      </c>
      <c r="E2839" s="54" t="s">
        <v>12194</v>
      </c>
      <c r="F2839" s="71">
        <v>44495</v>
      </c>
      <c r="G2839" s="72">
        <v>214.03</v>
      </c>
      <c r="H2839" s="72">
        <v>18096.240000000002</v>
      </c>
      <c r="I2839" s="54" t="s">
        <v>265</v>
      </c>
      <c r="J2839" s="54" t="s">
        <v>290</v>
      </c>
      <c r="K2839" s="54" t="s">
        <v>12124</v>
      </c>
      <c r="L2839" s="54" t="s">
        <v>12195</v>
      </c>
      <c r="M2839" s="54" t="s">
        <v>12194</v>
      </c>
      <c r="N2839" s="54" t="s">
        <v>256</v>
      </c>
      <c r="O2839" s="54" t="s">
        <v>256</v>
      </c>
      <c r="P2839" s="54" t="s">
        <v>264</v>
      </c>
      <c r="Q2839" s="54" t="s">
        <v>256</v>
      </c>
      <c r="R2839" s="54" t="s">
        <v>431</v>
      </c>
      <c r="S2839" s="71"/>
      <c r="T2839" s="54" t="s">
        <v>256</v>
      </c>
      <c r="U2839" s="71">
        <v>44495</v>
      </c>
      <c r="V2839" s="54" t="s">
        <v>256</v>
      </c>
      <c r="W2839" t="str">
        <f t="shared" si="44"/>
        <v>Oct-21</v>
      </c>
    </row>
    <row r="2840" spans="1:23" x14ac:dyDescent="0.25">
      <c r="A2840" s="54" t="s">
        <v>317</v>
      </c>
      <c r="B2840" s="54" t="s">
        <v>428</v>
      </c>
      <c r="C2840" s="54" t="s">
        <v>263</v>
      </c>
      <c r="D2840" s="54" t="s">
        <v>429</v>
      </c>
      <c r="E2840" s="54" t="s">
        <v>12196</v>
      </c>
      <c r="F2840" s="71">
        <v>44486</v>
      </c>
      <c r="G2840" s="72">
        <v>182.85</v>
      </c>
      <c r="H2840" s="72">
        <v>15459.97</v>
      </c>
      <c r="I2840" s="54" t="s">
        <v>265</v>
      </c>
      <c r="J2840" s="54" t="s">
        <v>290</v>
      </c>
      <c r="K2840" s="54" t="s">
        <v>12197</v>
      </c>
      <c r="L2840" s="54" t="s">
        <v>12198</v>
      </c>
      <c r="M2840" s="54" t="s">
        <v>12196</v>
      </c>
      <c r="N2840" s="54" t="s">
        <v>256</v>
      </c>
      <c r="O2840" s="54" t="s">
        <v>256</v>
      </c>
      <c r="P2840" s="54" t="s">
        <v>264</v>
      </c>
      <c r="Q2840" s="54" t="s">
        <v>256</v>
      </c>
      <c r="R2840" s="54" t="s">
        <v>431</v>
      </c>
      <c r="S2840" s="71"/>
      <c r="T2840" s="54" t="s">
        <v>256</v>
      </c>
      <c r="U2840" s="71">
        <v>44486</v>
      </c>
      <c r="V2840" s="54" t="s">
        <v>256</v>
      </c>
      <c r="W2840" t="str">
        <f t="shared" si="44"/>
        <v>Oct-21</v>
      </c>
    </row>
    <row r="2841" spans="1:23" x14ac:dyDescent="0.25">
      <c r="A2841" s="54" t="s">
        <v>317</v>
      </c>
      <c r="B2841" s="54" t="s">
        <v>428</v>
      </c>
      <c r="C2841" s="54" t="s">
        <v>263</v>
      </c>
      <c r="D2841" s="54" t="s">
        <v>429</v>
      </c>
      <c r="E2841" s="54" t="s">
        <v>12199</v>
      </c>
      <c r="F2841" s="71">
        <v>44486</v>
      </c>
      <c r="G2841" s="72">
        <v>524.24</v>
      </c>
      <c r="H2841" s="72">
        <v>44324.49</v>
      </c>
      <c r="I2841" s="54" t="s">
        <v>265</v>
      </c>
      <c r="J2841" s="54" t="s">
        <v>290</v>
      </c>
      <c r="K2841" s="54" t="s">
        <v>12197</v>
      </c>
      <c r="L2841" s="54" t="s">
        <v>12200</v>
      </c>
      <c r="M2841" s="54" t="s">
        <v>12199</v>
      </c>
      <c r="N2841" s="54" t="s">
        <v>256</v>
      </c>
      <c r="O2841" s="54" t="s">
        <v>256</v>
      </c>
      <c r="P2841" s="54" t="s">
        <v>264</v>
      </c>
      <c r="Q2841" s="54" t="s">
        <v>256</v>
      </c>
      <c r="R2841" s="54" t="s">
        <v>431</v>
      </c>
      <c r="S2841" s="71"/>
      <c r="T2841" s="54" t="s">
        <v>256</v>
      </c>
      <c r="U2841" s="71">
        <v>44486</v>
      </c>
      <c r="V2841" s="54" t="s">
        <v>256</v>
      </c>
      <c r="W2841" t="str">
        <f t="shared" si="44"/>
        <v>Oct-21</v>
      </c>
    </row>
    <row r="2842" spans="1:23" x14ac:dyDescent="0.25">
      <c r="A2842" s="54" t="s">
        <v>317</v>
      </c>
      <c r="B2842" s="54" t="s">
        <v>428</v>
      </c>
      <c r="C2842" s="54" t="s">
        <v>263</v>
      </c>
      <c r="D2842" s="54" t="s">
        <v>429</v>
      </c>
      <c r="E2842" s="54" t="s">
        <v>12201</v>
      </c>
      <c r="F2842" s="71">
        <v>44490</v>
      </c>
      <c r="G2842" s="72">
        <v>802.05</v>
      </c>
      <c r="H2842" s="72">
        <v>67813.33</v>
      </c>
      <c r="I2842" s="54" t="s">
        <v>265</v>
      </c>
      <c r="J2842" s="54" t="s">
        <v>290</v>
      </c>
      <c r="K2842" s="54" t="s">
        <v>12197</v>
      </c>
      <c r="L2842" s="54" t="s">
        <v>12202</v>
      </c>
      <c r="M2842" s="54" t="s">
        <v>12201</v>
      </c>
      <c r="N2842" s="54" t="s">
        <v>256</v>
      </c>
      <c r="O2842" s="54" t="s">
        <v>256</v>
      </c>
      <c r="P2842" s="54" t="s">
        <v>264</v>
      </c>
      <c r="Q2842" s="54" t="s">
        <v>256</v>
      </c>
      <c r="R2842" s="54" t="s">
        <v>431</v>
      </c>
      <c r="S2842" s="71"/>
      <c r="T2842" s="54" t="s">
        <v>256</v>
      </c>
      <c r="U2842" s="71">
        <v>44490</v>
      </c>
      <c r="V2842" s="54" t="s">
        <v>256</v>
      </c>
      <c r="W2842" t="str">
        <f t="shared" si="44"/>
        <v>Oct-21</v>
      </c>
    </row>
    <row r="2843" spans="1:23" x14ac:dyDescent="0.25">
      <c r="A2843" s="54" t="s">
        <v>317</v>
      </c>
      <c r="B2843" s="54" t="s">
        <v>428</v>
      </c>
      <c r="C2843" s="54" t="s">
        <v>263</v>
      </c>
      <c r="D2843" s="54" t="s">
        <v>429</v>
      </c>
      <c r="E2843" s="54" t="s">
        <v>12203</v>
      </c>
      <c r="F2843" s="71">
        <v>44490</v>
      </c>
      <c r="G2843" s="72">
        <v>609.80999999999995</v>
      </c>
      <c r="H2843" s="72">
        <v>51559.44</v>
      </c>
      <c r="I2843" s="54" t="s">
        <v>265</v>
      </c>
      <c r="J2843" s="54" t="s">
        <v>290</v>
      </c>
      <c r="K2843" s="54" t="s">
        <v>12197</v>
      </c>
      <c r="L2843" s="54" t="s">
        <v>12204</v>
      </c>
      <c r="M2843" s="54" t="s">
        <v>12203</v>
      </c>
      <c r="N2843" s="54" t="s">
        <v>256</v>
      </c>
      <c r="O2843" s="54" t="s">
        <v>256</v>
      </c>
      <c r="P2843" s="54" t="s">
        <v>264</v>
      </c>
      <c r="Q2843" s="54" t="s">
        <v>256</v>
      </c>
      <c r="R2843" s="54" t="s">
        <v>431</v>
      </c>
      <c r="S2843" s="71"/>
      <c r="T2843" s="54" t="s">
        <v>256</v>
      </c>
      <c r="U2843" s="71">
        <v>44490</v>
      </c>
      <c r="V2843" s="54" t="s">
        <v>256</v>
      </c>
      <c r="W2843" t="str">
        <f t="shared" si="44"/>
        <v>Oct-21</v>
      </c>
    </row>
    <row r="2844" spans="1:23" x14ac:dyDescent="0.25">
      <c r="A2844" s="54" t="s">
        <v>317</v>
      </c>
      <c r="B2844" s="54" t="s">
        <v>428</v>
      </c>
      <c r="C2844" s="54" t="s">
        <v>263</v>
      </c>
      <c r="D2844" s="54" t="s">
        <v>429</v>
      </c>
      <c r="E2844" s="54" t="s">
        <v>12205</v>
      </c>
      <c r="F2844" s="71">
        <v>44490</v>
      </c>
      <c r="G2844" s="72">
        <v>677.68</v>
      </c>
      <c r="H2844" s="72">
        <v>57297.84</v>
      </c>
      <c r="I2844" s="54" t="s">
        <v>265</v>
      </c>
      <c r="J2844" s="54" t="s">
        <v>290</v>
      </c>
      <c r="K2844" s="54" t="s">
        <v>12197</v>
      </c>
      <c r="L2844" s="54" t="s">
        <v>12206</v>
      </c>
      <c r="M2844" s="54" t="s">
        <v>12205</v>
      </c>
      <c r="N2844" s="54" t="s">
        <v>256</v>
      </c>
      <c r="O2844" s="54" t="s">
        <v>256</v>
      </c>
      <c r="P2844" s="54" t="s">
        <v>264</v>
      </c>
      <c r="Q2844" s="54" t="s">
        <v>256</v>
      </c>
      <c r="R2844" s="54" t="s">
        <v>431</v>
      </c>
      <c r="S2844" s="71"/>
      <c r="T2844" s="54" t="s">
        <v>256</v>
      </c>
      <c r="U2844" s="71">
        <v>44490</v>
      </c>
      <c r="V2844" s="54" t="s">
        <v>256</v>
      </c>
      <c r="W2844" t="str">
        <f t="shared" si="44"/>
        <v>Oct-21</v>
      </c>
    </row>
    <row r="2845" spans="1:23" x14ac:dyDescent="0.25">
      <c r="A2845" s="54" t="s">
        <v>317</v>
      </c>
      <c r="B2845" s="54" t="s">
        <v>428</v>
      </c>
      <c r="C2845" s="54" t="s">
        <v>263</v>
      </c>
      <c r="D2845" s="54" t="s">
        <v>429</v>
      </c>
      <c r="E2845" s="54" t="s">
        <v>12207</v>
      </c>
      <c r="F2845" s="71">
        <v>44494</v>
      </c>
      <c r="G2845" s="72">
        <v>1372.88</v>
      </c>
      <c r="H2845" s="72">
        <v>116077</v>
      </c>
      <c r="I2845" s="54" t="s">
        <v>265</v>
      </c>
      <c r="J2845" s="54" t="s">
        <v>290</v>
      </c>
      <c r="K2845" s="54" t="s">
        <v>12197</v>
      </c>
      <c r="L2845" s="54" t="s">
        <v>12208</v>
      </c>
      <c r="M2845" s="54" t="s">
        <v>12207</v>
      </c>
      <c r="N2845" s="54" t="s">
        <v>256</v>
      </c>
      <c r="O2845" s="54" t="s">
        <v>256</v>
      </c>
      <c r="P2845" s="54" t="s">
        <v>264</v>
      </c>
      <c r="Q2845" s="54" t="s">
        <v>256</v>
      </c>
      <c r="R2845" s="54" t="s">
        <v>431</v>
      </c>
      <c r="S2845" s="71"/>
      <c r="T2845" s="54" t="s">
        <v>256</v>
      </c>
      <c r="U2845" s="71">
        <v>44494</v>
      </c>
      <c r="V2845" s="54" t="s">
        <v>256</v>
      </c>
      <c r="W2845" t="str">
        <f t="shared" si="44"/>
        <v>Oct-21</v>
      </c>
    </row>
    <row r="2846" spans="1:23" x14ac:dyDescent="0.25">
      <c r="A2846" s="54" t="s">
        <v>317</v>
      </c>
      <c r="B2846" s="54" t="s">
        <v>428</v>
      </c>
      <c r="C2846" s="54" t="s">
        <v>263</v>
      </c>
      <c r="D2846" s="54" t="s">
        <v>429</v>
      </c>
      <c r="E2846" s="54" t="s">
        <v>12209</v>
      </c>
      <c r="F2846" s="71">
        <v>44494</v>
      </c>
      <c r="G2846" s="72">
        <v>603.96</v>
      </c>
      <c r="H2846" s="72">
        <v>51064.82</v>
      </c>
      <c r="I2846" s="54" t="s">
        <v>265</v>
      </c>
      <c r="J2846" s="54" t="s">
        <v>290</v>
      </c>
      <c r="K2846" s="54" t="s">
        <v>12197</v>
      </c>
      <c r="L2846" s="54" t="s">
        <v>12210</v>
      </c>
      <c r="M2846" s="54" t="s">
        <v>12209</v>
      </c>
      <c r="N2846" s="54" t="s">
        <v>256</v>
      </c>
      <c r="O2846" s="54" t="s">
        <v>256</v>
      </c>
      <c r="P2846" s="54" t="s">
        <v>264</v>
      </c>
      <c r="Q2846" s="54" t="s">
        <v>256</v>
      </c>
      <c r="R2846" s="54" t="s">
        <v>431</v>
      </c>
      <c r="S2846" s="71"/>
      <c r="T2846" s="54" t="s">
        <v>256</v>
      </c>
      <c r="U2846" s="71">
        <v>44494</v>
      </c>
      <c r="V2846" s="54" t="s">
        <v>256</v>
      </c>
      <c r="W2846" t="str">
        <f t="shared" si="44"/>
        <v>Oct-21</v>
      </c>
    </row>
    <row r="2847" spans="1:23" x14ac:dyDescent="0.25">
      <c r="A2847" s="54" t="s">
        <v>317</v>
      </c>
      <c r="B2847" s="54" t="s">
        <v>428</v>
      </c>
      <c r="C2847" s="54" t="s">
        <v>263</v>
      </c>
      <c r="D2847" s="54" t="s">
        <v>429</v>
      </c>
      <c r="E2847" s="54" t="s">
        <v>12211</v>
      </c>
      <c r="F2847" s="71">
        <v>44495</v>
      </c>
      <c r="G2847" s="72">
        <v>623.71</v>
      </c>
      <c r="H2847" s="72">
        <v>52734.68</v>
      </c>
      <c r="I2847" s="54" t="s">
        <v>265</v>
      </c>
      <c r="J2847" s="54" t="s">
        <v>290</v>
      </c>
      <c r="K2847" s="54" t="s">
        <v>12197</v>
      </c>
      <c r="L2847" s="54" t="s">
        <v>12212</v>
      </c>
      <c r="M2847" s="54" t="s">
        <v>12211</v>
      </c>
      <c r="N2847" s="54" t="s">
        <v>256</v>
      </c>
      <c r="O2847" s="54" t="s">
        <v>256</v>
      </c>
      <c r="P2847" s="54" t="s">
        <v>264</v>
      </c>
      <c r="Q2847" s="54" t="s">
        <v>256</v>
      </c>
      <c r="R2847" s="54" t="s">
        <v>431</v>
      </c>
      <c r="S2847" s="71"/>
      <c r="T2847" s="54" t="s">
        <v>256</v>
      </c>
      <c r="U2847" s="71">
        <v>44495</v>
      </c>
      <c r="V2847" s="54" t="s">
        <v>256</v>
      </c>
      <c r="W2847" t="str">
        <f t="shared" si="44"/>
        <v>Oct-21</v>
      </c>
    </row>
    <row r="2848" spans="1:23" x14ac:dyDescent="0.25">
      <c r="A2848" s="54" t="s">
        <v>317</v>
      </c>
      <c r="B2848" s="54" t="s">
        <v>428</v>
      </c>
      <c r="C2848" s="54" t="s">
        <v>263</v>
      </c>
      <c r="D2848" s="54" t="s">
        <v>429</v>
      </c>
      <c r="E2848" s="54" t="s">
        <v>12213</v>
      </c>
      <c r="F2848" s="71">
        <v>44495</v>
      </c>
      <c r="G2848" s="72">
        <v>422.62</v>
      </c>
      <c r="H2848" s="72">
        <v>35732.519999999997</v>
      </c>
      <c r="I2848" s="54" t="s">
        <v>265</v>
      </c>
      <c r="J2848" s="54" t="s">
        <v>290</v>
      </c>
      <c r="K2848" s="54" t="s">
        <v>12197</v>
      </c>
      <c r="L2848" s="54" t="s">
        <v>12214</v>
      </c>
      <c r="M2848" s="54" t="s">
        <v>12213</v>
      </c>
      <c r="N2848" s="54" t="s">
        <v>256</v>
      </c>
      <c r="O2848" s="54" t="s">
        <v>256</v>
      </c>
      <c r="P2848" s="54" t="s">
        <v>264</v>
      </c>
      <c r="Q2848" s="54" t="s">
        <v>256</v>
      </c>
      <c r="R2848" s="54" t="s">
        <v>431</v>
      </c>
      <c r="S2848" s="71"/>
      <c r="T2848" s="54" t="s">
        <v>256</v>
      </c>
      <c r="U2848" s="71">
        <v>44495</v>
      </c>
      <c r="V2848" s="54" t="s">
        <v>256</v>
      </c>
      <c r="W2848" t="str">
        <f t="shared" si="44"/>
        <v>Oct-21</v>
      </c>
    </row>
    <row r="2849" spans="1:23" x14ac:dyDescent="0.25">
      <c r="A2849" s="54" t="s">
        <v>317</v>
      </c>
      <c r="B2849" s="54" t="s">
        <v>428</v>
      </c>
      <c r="C2849" s="54" t="s">
        <v>263</v>
      </c>
      <c r="D2849" s="54" t="s">
        <v>429</v>
      </c>
      <c r="E2849" s="54" t="s">
        <v>12215</v>
      </c>
      <c r="F2849" s="71">
        <v>44500</v>
      </c>
      <c r="G2849" s="72">
        <v>648.02</v>
      </c>
      <c r="H2849" s="72">
        <v>54790.09</v>
      </c>
      <c r="I2849" s="54" t="s">
        <v>265</v>
      </c>
      <c r="J2849" s="54" t="s">
        <v>290</v>
      </c>
      <c r="K2849" s="54" t="s">
        <v>12197</v>
      </c>
      <c r="L2849" s="54" t="s">
        <v>12216</v>
      </c>
      <c r="M2849" s="54" t="s">
        <v>12215</v>
      </c>
      <c r="N2849" s="54" t="s">
        <v>256</v>
      </c>
      <c r="O2849" s="54" t="s">
        <v>256</v>
      </c>
      <c r="P2849" s="54" t="s">
        <v>264</v>
      </c>
      <c r="Q2849" s="54" t="s">
        <v>256</v>
      </c>
      <c r="R2849" s="54" t="s">
        <v>431</v>
      </c>
      <c r="S2849" s="71"/>
      <c r="T2849" s="54" t="s">
        <v>256</v>
      </c>
      <c r="U2849" s="71">
        <v>44500</v>
      </c>
      <c r="V2849" s="54" t="s">
        <v>256</v>
      </c>
      <c r="W2849" t="str">
        <f t="shared" si="44"/>
        <v>Oct-21</v>
      </c>
    </row>
    <row r="2850" spans="1:23" x14ac:dyDescent="0.25">
      <c r="A2850" s="54" t="s">
        <v>317</v>
      </c>
      <c r="B2850" s="54" t="s">
        <v>428</v>
      </c>
      <c r="C2850" s="54" t="s">
        <v>263</v>
      </c>
      <c r="D2850" s="54" t="s">
        <v>429</v>
      </c>
      <c r="E2850" s="54" t="s">
        <v>12217</v>
      </c>
      <c r="F2850" s="71">
        <v>44500</v>
      </c>
      <c r="G2850" s="72">
        <v>355.37</v>
      </c>
      <c r="H2850" s="72">
        <v>30046.53</v>
      </c>
      <c r="I2850" s="54" t="s">
        <v>265</v>
      </c>
      <c r="J2850" s="54" t="s">
        <v>290</v>
      </c>
      <c r="K2850" s="54" t="s">
        <v>12218</v>
      </c>
      <c r="L2850" s="54" t="s">
        <v>12219</v>
      </c>
      <c r="M2850" s="54" t="s">
        <v>12217</v>
      </c>
      <c r="N2850" s="54" t="s">
        <v>256</v>
      </c>
      <c r="O2850" s="54" t="s">
        <v>256</v>
      </c>
      <c r="P2850" s="54" t="s">
        <v>264</v>
      </c>
      <c r="Q2850" s="54" t="s">
        <v>256</v>
      </c>
      <c r="R2850" s="54" t="s">
        <v>431</v>
      </c>
      <c r="S2850" s="71"/>
      <c r="T2850" s="54" t="s">
        <v>256</v>
      </c>
      <c r="U2850" s="71">
        <v>44500</v>
      </c>
      <c r="V2850" s="54" t="s">
        <v>256</v>
      </c>
      <c r="W2850" t="str">
        <f t="shared" si="44"/>
        <v>Oct-21</v>
      </c>
    </row>
    <row r="2851" spans="1:23" x14ac:dyDescent="0.25">
      <c r="A2851" s="54" t="s">
        <v>317</v>
      </c>
      <c r="B2851" s="54" t="s">
        <v>428</v>
      </c>
      <c r="C2851" s="54" t="s">
        <v>263</v>
      </c>
      <c r="D2851" s="54" t="s">
        <v>429</v>
      </c>
      <c r="E2851" s="54" t="s">
        <v>12220</v>
      </c>
      <c r="F2851" s="71">
        <v>44500</v>
      </c>
      <c r="G2851" s="72">
        <v>13.18</v>
      </c>
      <c r="H2851" s="72">
        <v>1114.3699999999999</v>
      </c>
      <c r="I2851" s="54" t="s">
        <v>265</v>
      </c>
      <c r="J2851" s="54" t="s">
        <v>290</v>
      </c>
      <c r="K2851" s="54" t="s">
        <v>12218</v>
      </c>
      <c r="L2851" s="54" t="s">
        <v>12221</v>
      </c>
      <c r="M2851" s="54" t="s">
        <v>12220</v>
      </c>
      <c r="N2851" s="54" t="s">
        <v>256</v>
      </c>
      <c r="O2851" s="54" t="s">
        <v>256</v>
      </c>
      <c r="P2851" s="54" t="s">
        <v>264</v>
      </c>
      <c r="Q2851" s="54" t="s">
        <v>256</v>
      </c>
      <c r="R2851" s="54" t="s">
        <v>431</v>
      </c>
      <c r="S2851" s="71"/>
      <c r="T2851" s="54" t="s">
        <v>256</v>
      </c>
      <c r="U2851" s="71">
        <v>44500</v>
      </c>
      <c r="V2851" s="54" t="s">
        <v>256</v>
      </c>
      <c r="W2851" t="str">
        <f t="shared" si="44"/>
        <v>Oct-21</v>
      </c>
    </row>
    <row r="2852" spans="1:23" x14ac:dyDescent="0.25">
      <c r="A2852" s="54" t="s">
        <v>317</v>
      </c>
      <c r="B2852" s="54" t="s">
        <v>428</v>
      </c>
      <c r="C2852" s="54" t="s">
        <v>263</v>
      </c>
      <c r="D2852" s="54" t="s">
        <v>429</v>
      </c>
      <c r="E2852" s="54" t="s">
        <v>12222</v>
      </c>
      <c r="F2852" s="71">
        <v>44500</v>
      </c>
      <c r="G2852" s="72">
        <v>62.76</v>
      </c>
      <c r="H2852" s="72">
        <v>5306.36</v>
      </c>
      <c r="I2852" s="54" t="s">
        <v>265</v>
      </c>
      <c r="J2852" s="54" t="s">
        <v>290</v>
      </c>
      <c r="K2852" s="54" t="s">
        <v>12218</v>
      </c>
      <c r="L2852" s="54" t="s">
        <v>12223</v>
      </c>
      <c r="M2852" s="54" t="s">
        <v>12222</v>
      </c>
      <c r="N2852" s="54" t="s">
        <v>256</v>
      </c>
      <c r="O2852" s="54" t="s">
        <v>256</v>
      </c>
      <c r="P2852" s="54" t="s">
        <v>264</v>
      </c>
      <c r="Q2852" s="54" t="s">
        <v>256</v>
      </c>
      <c r="R2852" s="54" t="s">
        <v>431</v>
      </c>
      <c r="S2852" s="71"/>
      <c r="T2852" s="54" t="s">
        <v>256</v>
      </c>
      <c r="U2852" s="71">
        <v>44500</v>
      </c>
      <c r="V2852" s="54" t="s">
        <v>256</v>
      </c>
      <c r="W2852" t="str">
        <f t="shared" si="44"/>
        <v>Oct-21</v>
      </c>
    </row>
    <row r="2853" spans="1:23" x14ac:dyDescent="0.25">
      <c r="A2853" s="54" t="s">
        <v>317</v>
      </c>
      <c r="B2853" s="54" t="s">
        <v>428</v>
      </c>
      <c r="C2853" s="54" t="s">
        <v>263</v>
      </c>
      <c r="D2853" s="54" t="s">
        <v>429</v>
      </c>
      <c r="E2853" s="54" t="s">
        <v>12224</v>
      </c>
      <c r="F2853" s="71">
        <v>44499</v>
      </c>
      <c r="G2853" s="72">
        <v>911.66</v>
      </c>
      <c r="H2853" s="72">
        <v>77080.850000000006</v>
      </c>
      <c r="I2853" s="54" t="s">
        <v>265</v>
      </c>
      <c r="J2853" s="54" t="s">
        <v>290</v>
      </c>
      <c r="K2853" s="54" t="s">
        <v>12225</v>
      </c>
      <c r="L2853" s="54" t="s">
        <v>12226</v>
      </c>
      <c r="M2853" s="54" t="s">
        <v>12224</v>
      </c>
      <c r="N2853" s="54" t="s">
        <v>256</v>
      </c>
      <c r="O2853" s="54" t="s">
        <v>256</v>
      </c>
      <c r="P2853" s="54" t="s">
        <v>264</v>
      </c>
      <c r="Q2853" s="54" t="s">
        <v>256</v>
      </c>
      <c r="R2853" s="54" t="s">
        <v>431</v>
      </c>
      <c r="S2853" s="71"/>
      <c r="T2853" s="54" t="s">
        <v>256</v>
      </c>
      <c r="U2853" s="71">
        <v>44499</v>
      </c>
      <c r="V2853" s="54" t="s">
        <v>256</v>
      </c>
      <c r="W2853" t="str">
        <f t="shared" si="44"/>
        <v>Oct-21</v>
      </c>
    </row>
    <row r="2854" spans="1:23" x14ac:dyDescent="0.25">
      <c r="A2854" s="54" t="s">
        <v>317</v>
      </c>
      <c r="B2854" s="54" t="s">
        <v>428</v>
      </c>
      <c r="C2854" s="54" t="s">
        <v>263</v>
      </c>
      <c r="D2854" s="54" t="s">
        <v>429</v>
      </c>
      <c r="E2854" s="54" t="s">
        <v>12227</v>
      </c>
      <c r="F2854" s="71">
        <v>44497</v>
      </c>
      <c r="G2854" s="72">
        <v>75.209999999999994</v>
      </c>
      <c r="H2854" s="72">
        <v>6359.01</v>
      </c>
      <c r="I2854" s="54" t="s">
        <v>265</v>
      </c>
      <c r="J2854" s="54" t="s">
        <v>290</v>
      </c>
      <c r="K2854" s="54" t="s">
        <v>12228</v>
      </c>
      <c r="L2854" s="54" t="s">
        <v>12229</v>
      </c>
      <c r="M2854" s="54" t="s">
        <v>12227</v>
      </c>
      <c r="N2854" s="54" t="s">
        <v>256</v>
      </c>
      <c r="O2854" s="54" t="s">
        <v>256</v>
      </c>
      <c r="P2854" s="54" t="s">
        <v>264</v>
      </c>
      <c r="Q2854" s="54" t="s">
        <v>256</v>
      </c>
      <c r="R2854" s="54" t="s">
        <v>431</v>
      </c>
      <c r="S2854" s="71"/>
      <c r="T2854" s="54" t="s">
        <v>256</v>
      </c>
      <c r="U2854" s="71">
        <v>44497</v>
      </c>
      <c r="V2854" s="54" t="s">
        <v>256</v>
      </c>
      <c r="W2854" t="str">
        <f t="shared" si="44"/>
        <v>Oct-21</v>
      </c>
    </row>
    <row r="2855" spans="1:23" x14ac:dyDescent="0.25">
      <c r="A2855" s="54" t="s">
        <v>317</v>
      </c>
      <c r="B2855" s="54" t="s">
        <v>428</v>
      </c>
      <c r="C2855" s="54" t="s">
        <v>263</v>
      </c>
      <c r="D2855" s="54" t="s">
        <v>429</v>
      </c>
      <c r="E2855" s="54" t="s">
        <v>12230</v>
      </c>
      <c r="F2855" s="71">
        <v>44497</v>
      </c>
      <c r="G2855" s="72">
        <v>3.66</v>
      </c>
      <c r="H2855" s="72">
        <v>309.45</v>
      </c>
      <c r="I2855" s="54" t="s">
        <v>265</v>
      </c>
      <c r="J2855" s="54" t="s">
        <v>290</v>
      </c>
      <c r="K2855" s="54" t="s">
        <v>12228</v>
      </c>
      <c r="L2855" s="54" t="s">
        <v>12231</v>
      </c>
      <c r="M2855" s="54" t="s">
        <v>12230</v>
      </c>
      <c r="N2855" s="54" t="s">
        <v>256</v>
      </c>
      <c r="O2855" s="54" t="s">
        <v>256</v>
      </c>
      <c r="P2855" s="54" t="s">
        <v>264</v>
      </c>
      <c r="Q2855" s="54" t="s">
        <v>256</v>
      </c>
      <c r="R2855" s="54" t="s">
        <v>431</v>
      </c>
      <c r="S2855" s="71"/>
      <c r="T2855" s="54" t="s">
        <v>256</v>
      </c>
      <c r="U2855" s="71">
        <v>44497</v>
      </c>
      <c r="V2855" s="54" t="s">
        <v>256</v>
      </c>
      <c r="W2855" t="str">
        <f t="shared" si="44"/>
        <v>Oct-21</v>
      </c>
    </row>
    <row r="2856" spans="1:23" x14ac:dyDescent="0.25">
      <c r="A2856" s="54" t="s">
        <v>317</v>
      </c>
      <c r="B2856" s="54" t="s">
        <v>428</v>
      </c>
      <c r="C2856" s="54" t="s">
        <v>263</v>
      </c>
      <c r="D2856" s="54" t="s">
        <v>429</v>
      </c>
      <c r="E2856" s="54" t="s">
        <v>12232</v>
      </c>
      <c r="F2856" s="71">
        <v>44497</v>
      </c>
      <c r="G2856" s="72">
        <v>14.34</v>
      </c>
      <c r="H2856" s="72">
        <v>1212.45</v>
      </c>
      <c r="I2856" s="54" t="s">
        <v>265</v>
      </c>
      <c r="J2856" s="54" t="s">
        <v>290</v>
      </c>
      <c r="K2856" s="54" t="s">
        <v>12228</v>
      </c>
      <c r="L2856" s="54" t="s">
        <v>12233</v>
      </c>
      <c r="M2856" s="54" t="s">
        <v>12232</v>
      </c>
      <c r="N2856" s="54" t="s">
        <v>256</v>
      </c>
      <c r="O2856" s="54" t="s">
        <v>256</v>
      </c>
      <c r="P2856" s="54" t="s">
        <v>264</v>
      </c>
      <c r="Q2856" s="54" t="s">
        <v>256</v>
      </c>
      <c r="R2856" s="54" t="s">
        <v>431</v>
      </c>
      <c r="S2856" s="71"/>
      <c r="T2856" s="54" t="s">
        <v>256</v>
      </c>
      <c r="U2856" s="71">
        <v>44497</v>
      </c>
      <c r="V2856" s="54" t="s">
        <v>256</v>
      </c>
      <c r="W2856" t="str">
        <f t="shared" si="44"/>
        <v>Oct-21</v>
      </c>
    </row>
    <row r="2857" spans="1:23" x14ac:dyDescent="0.25">
      <c r="A2857" s="54" t="s">
        <v>317</v>
      </c>
      <c r="B2857" s="54" t="s">
        <v>428</v>
      </c>
      <c r="C2857" s="54" t="s">
        <v>263</v>
      </c>
      <c r="D2857" s="54" t="s">
        <v>429</v>
      </c>
      <c r="E2857" s="54" t="s">
        <v>12234</v>
      </c>
      <c r="F2857" s="71">
        <v>44497</v>
      </c>
      <c r="G2857" s="72">
        <v>5519.35</v>
      </c>
      <c r="H2857" s="72">
        <v>466661.04</v>
      </c>
      <c r="I2857" s="54" t="s">
        <v>265</v>
      </c>
      <c r="J2857" s="54" t="s">
        <v>290</v>
      </c>
      <c r="K2857" s="54" t="s">
        <v>12228</v>
      </c>
      <c r="L2857" s="54" t="s">
        <v>12235</v>
      </c>
      <c r="M2857" s="54" t="s">
        <v>12234</v>
      </c>
      <c r="N2857" s="54" t="s">
        <v>256</v>
      </c>
      <c r="O2857" s="54" t="s">
        <v>256</v>
      </c>
      <c r="P2857" s="54" t="s">
        <v>264</v>
      </c>
      <c r="Q2857" s="54" t="s">
        <v>256</v>
      </c>
      <c r="R2857" s="54" t="s">
        <v>431</v>
      </c>
      <c r="S2857" s="71"/>
      <c r="T2857" s="54" t="s">
        <v>256</v>
      </c>
      <c r="U2857" s="71">
        <v>44497</v>
      </c>
      <c r="V2857" s="54" t="s">
        <v>256</v>
      </c>
      <c r="W2857" t="str">
        <f t="shared" si="44"/>
        <v>Oct-21</v>
      </c>
    </row>
    <row r="2858" spans="1:23" x14ac:dyDescent="0.25">
      <c r="A2858" s="54" t="s">
        <v>317</v>
      </c>
      <c r="B2858" s="54" t="s">
        <v>428</v>
      </c>
      <c r="C2858" s="54" t="s">
        <v>263</v>
      </c>
      <c r="D2858" s="54" t="s">
        <v>429</v>
      </c>
      <c r="E2858" s="54" t="s">
        <v>12236</v>
      </c>
      <c r="F2858" s="71">
        <v>44499</v>
      </c>
      <c r="G2858" s="72">
        <v>316.07</v>
      </c>
      <c r="H2858" s="72">
        <v>26723.72</v>
      </c>
      <c r="I2858" s="54" t="s">
        <v>265</v>
      </c>
      <c r="J2858" s="54" t="s">
        <v>290</v>
      </c>
      <c r="K2858" s="54" t="s">
        <v>12228</v>
      </c>
      <c r="L2858" s="54" t="s">
        <v>12237</v>
      </c>
      <c r="M2858" s="54" t="s">
        <v>12236</v>
      </c>
      <c r="N2858" s="54" t="s">
        <v>256</v>
      </c>
      <c r="O2858" s="54" t="s">
        <v>256</v>
      </c>
      <c r="P2858" s="54" t="s">
        <v>264</v>
      </c>
      <c r="Q2858" s="54" t="s">
        <v>256</v>
      </c>
      <c r="R2858" s="54" t="s">
        <v>431</v>
      </c>
      <c r="S2858" s="71"/>
      <c r="T2858" s="54" t="s">
        <v>256</v>
      </c>
      <c r="U2858" s="71">
        <v>44499</v>
      </c>
      <c r="V2858" s="54" t="s">
        <v>256</v>
      </c>
      <c r="W2858" t="str">
        <f t="shared" si="44"/>
        <v>Oct-21</v>
      </c>
    </row>
    <row r="2859" spans="1:23" x14ac:dyDescent="0.25">
      <c r="A2859" s="54" t="s">
        <v>317</v>
      </c>
      <c r="B2859" s="54" t="s">
        <v>428</v>
      </c>
      <c r="C2859" s="54" t="s">
        <v>263</v>
      </c>
      <c r="D2859" s="54" t="s">
        <v>429</v>
      </c>
      <c r="E2859" s="54" t="s">
        <v>12238</v>
      </c>
      <c r="F2859" s="71">
        <v>44499</v>
      </c>
      <c r="G2859" s="72">
        <v>6828.82</v>
      </c>
      <c r="H2859" s="72">
        <v>577376.73</v>
      </c>
      <c r="I2859" s="54" t="s">
        <v>265</v>
      </c>
      <c r="J2859" s="54" t="s">
        <v>290</v>
      </c>
      <c r="K2859" s="54" t="s">
        <v>12239</v>
      </c>
      <c r="L2859" s="54" t="s">
        <v>12240</v>
      </c>
      <c r="M2859" s="54" t="s">
        <v>12238</v>
      </c>
      <c r="N2859" s="54" t="s">
        <v>256</v>
      </c>
      <c r="O2859" s="54" t="s">
        <v>256</v>
      </c>
      <c r="P2859" s="54" t="s">
        <v>264</v>
      </c>
      <c r="Q2859" s="54" t="s">
        <v>256</v>
      </c>
      <c r="R2859" s="54" t="s">
        <v>431</v>
      </c>
      <c r="S2859" s="71"/>
      <c r="T2859" s="54" t="s">
        <v>256</v>
      </c>
      <c r="U2859" s="71">
        <v>44499</v>
      </c>
      <c r="V2859" s="54" t="s">
        <v>256</v>
      </c>
      <c r="W2859" t="str">
        <f t="shared" si="44"/>
        <v>Oct-21</v>
      </c>
    </row>
    <row r="2860" spans="1:23" x14ac:dyDescent="0.25">
      <c r="A2860" s="54" t="s">
        <v>317</v>
      </c>
      <c r="B2860" s="54" t="s">
        <v>428</v>
      </c>
      <c r="C2860" s="54" t="s">
        <v>263</v>
      </c>
      <c r="D2860" s="54" t="s">
        <v>429</v>
      </c>
      <c r="E2860" s="54" t="s">
        <v>12241</v>
      </c>
      <c r="F2860" s="71">
        <v>44499</v>
      </c>
      <c r="G2860" s="72">
        <v>478.45</v>
      </c>
      <c r="H2860" s="72">
        <v>40452.949999999997</v>
      </c>
      <c r="I2860" s="54" t="s">
        <v>265</v>
      </c>
      <c r="J2860" s="54" t="s">
        <v>290</v>
      </c>
      <c r="K2860" s="54" t="s">
        <v>12239</v>
      </c>
      <c r="L2860" s="54" t="s">
        <v>12242</v>
      </c>
      <c r="M2860" s="54" t="s">
        <v>12241</v>
      </c>
      <c r="N2860" s="54" t="s">
        <v>256</v>
      </c>
      <c r="O2860" s="54" t="s">
        <v>256</v>
      </c>
      <c r="P2860" s="54" t="s">
        <v>264</v>
      </c>
      <c r="Q2860" s="54" t="s">
        <v>256</v>
      </c>
      <c r="R2860" s="54" t="s">
        <v>431</v>
      </c>
      <c r="S2860" s="71"/>
      <c r="T2860" s="54" t="s">
        <v>256</v>
      </c>
      <c r="U2860" s="71">
        <v>44499</v>
      </c>
      <c r="V2860" s="54" t="s">
        <v>256</v>
      </c>
      <c r="W2860" t="str">
        <f t="shared" si="44"/>
        <v>Oct-21</v>
      </c>
    </row>
    <row r="2861" spans="1:23" x14ac:dyDescent="0.25">
      <c r="A2861" s="54" t="s">
        <v>317</v>
      </c>
      <c r="B2861" s="54" t="s">
        <v>428</v>
      </c>
      <c r="C2861" s="54" t="s">
        <v>263</v>
      </c>
      <c r="D2861" s="54" t="s">
        <v>429</v>
      </c>
      <c r="E2861" s="54" t="s">
        <v>12243</v>
      </c>
      <c r="F2861" s="71">
        <v>44499</v>
      </c>
      <c r="G2861" s="72">
        <v>145.54</v>
      </c>
      <c r="H2861" s="72">
        <v>12305.41</v>
      </c>
      <c r="I2861" s="54" t="s">
        <v>265</v>
      </c>
      <c r="J2861" s="54" t="s">
        <v>290</v>
      </c>
      <c r="K2861" s="54" t="s">
        <v>12239</v>
      </c>
      <c r="L2861" s="54" t="s">
        <v>12244</v>
      </c>
      <c r="M2861" s="54" t="s">
        <v>12243</v>
      </c>
      <c r="N2861" s="54" t="s">
        <v>256</v>
      </c>
      <c r="O2861" s="54" t="s">
        <v>256</v>
      </c>
      <c r="P2861" s="54" t="s">
        <v>264</v>
      </c>
      <c r="Q2861" s="54" t="s">
        <v>256</v>
      </c>
      <c r="R2861" s="54" t="s">
        <v>431</v>
      </c>
      <c r="S2861" s="71"/>
      <c r="T2861" s="54" t="s">
        <v>256</v>
      </c>
      <c r="U2861" s="71">
        <v>44499</v>
      </c>
      <c r="V2861" s="54" t="s">
        <v>256</v>
      </c>
      <c r="W2861" t="str">
        <f t="shared" si="44"/>
        <v>Oct-21</v>
      </c>
    </row>
    <row r="2862" spans="1:23" x14ac:dyDescent="0.25">
      <c r="A2862" s="54" t="s">
        <v>317</v>
      </c>
      <c r="B2862" s="54" t="s">
        <v>428</v>
      </c>
      <c r="C2862" s="54" t="s">
        <v>263</v>
      </c>
      <c r="D2862" s="54" t="s">
        <v>429</v>
      </c>
      <c r="E2862" s="54" t="s">
        <v>12245</v>
      </c>
      <c r="F2862" s="71">
        <v>44499</v>
      </c>
      <c r="G2862" s="72">
        <v>4909.05</v>
      </c>
      <c r="H2862" s="72">
        <v>415060.18</v>
      </c>
      <c r="I2862" s="54" t="s">
        <v>265</v>
      </c>
      <c r="J2862" s="54" t="s">
        <v>290</v>
      </c>
      <c r="K2862" s="54" t="s">
        <v>12239</v>
      </c>
      <c r="L2862" s="54" t="s">
        <v>12246</v>
      </c>
      <c r="M2862" s="54" t="s">
        <v>12245</v>
      </c>
      <c r="N2862" s="54" t="s">
        <v>256</v>
      </c>
      <c r="O2862" s="54" t="s">
        <v>256</v>
      </c>
      <c r="P2862" s="54" t="s">
        <v>264</v>
      </c>
      <c r="Q2862" s="54" t="s">
        <v>256</v>
      </c>
      <c r="R2862" s="54" t="s">
        <v>431</v>
      </c>
      <c r="S2862" s="71"/>
      <c r="T2862" s="54" t="s">
        <v>256</v>
      </c>
      <c r="U2862" s="71">
        <v>44499</v>
      </c>
      <c r="V2862" s="54" t="s">
        <v>256</v>
      </c>
      <c r="W2862" t="str">
        <f t="shared" si="44"/>
        <v>Oct-21</v>
      </c>
    </row>
    <row r="2863" spans="1:23" x14ac:dyDescent="0.25">
      <c r="A2863" s="54" t="s">
        <v>317</v>
      </c>
      <c r="B2863" s="54" t="s">
        <v>428</v>
      </c>
      <c r="C2863" s="54" t="s">
        <v>263</v>
      </c>
      <c r="D2863" s="54" t="s">
        <v>429</v>
      </c>
      <c r="E2863" s="54" t="s">
        <v>12247</v>
      </c>
      <c r="F2863" s="71">
        <v>44499</v>
      </c>
      <c r="G2863" s="72">
        <v>97.79</v>
      </c>
      <c r="H2863" s="72">
        <v>8268.14</v>
      </c>
      <c r="I2863" s="54" t="s">
        <v>265</v>
      </c>
      <c r="J2863" s="54" t="s">
        <v>290</v>
      </c>
      <c r="K2863" s="54" t="s">
        <v>12239</v>
      </c>
      <c r="L2863" s="54" t="s">
        <v>12248</v>
      </c>
      <c r="M2863" s="54" t="s">
        <v>12247</v>
      </c>
      <c r="N2863" s="54" t="s">
        <v>256</v>
      </c>
      <c r="O2863" s="54" t="s">
        <v>256</v>
      </c>
      <c r="P2863" s="54" t="s">
        <v>264</v>
      </c>
      <c r="Q2863" s="54" t="s">
        <v>256</v>
      </c>
      <c r="R2863" s="54" t="s">
        <v>431</v>
      </c>
      <c r="S2863" s="71"/>
      <c r="T2863" s="54" t="s">
        <v>256</v>
      </c>
      <c r="U2863" s="71">
        <v>44499</v>
      </c>
      <c r="V2863" s="54" t="s">
        <v>256</v>
      </c>
      <c r="W2863" t="str">
        <f t="shared" si="44"/>
        <v>Oct-21</v>
      </c>
    </row>
    <row r="2864" spans="1:23" x14ac:dyDescent="0.25">
      <c r="A2864" s="54" t="s">
        <v>317</v>
      </c>
      <c r="B2864" s="54" t="s">
        <v>428</v>
      </c>
      <c r="C2864" s="54" t="s">
        <v>263</v>
      </c>
      <c r="D2864" s="54" t="s">
        <v>429</v>
      </c>
      <c r="E2864" s="54" t="s">
        <v>12249</v>
      </c>
      <c r="F2864" s="71">
        <v>44500</v>
      </c>
      <c r="G2864" s="72">
        <v>1920.39</v>
      </c>
      <c r="H2864" s="72">
        <v>162368.97</v>
      </c>
      <c r="I2864" s="54" t="s">
        <v>265</v>
      </c>
      <c r="J2864" s="54" t="s">
        <v>290</v>
      </c>
      <c r="K2864" s="54" t="s">
        <v>12239</v>
      </c>
      <c r="L2864" s="54" t="s">
        <v>12250</v>
      </c>
      <c r="M2864" s="54" t="s">
        <v>12249</v>
      </c>
      <c r="N2864" s="54" t="s">
        <v>256</v>
      </c>
      <c r="O2864" s="54" t="s">
        <v>256</v>
      </c>
      <c r="P2864" s="54" t="s">
        <v>264</v>
      </c>
      <c r="Q2864" s="54" t="s">
        <v>256</v>
      </c>
      <c r="R2864" s="54" t="s">
        <v>431</v>
      </c>
      <c r="S2864" s="71"/>
      <c r="T2864" s="54" t="s">
        <v>256</v>
      </c>
      <c r="U2864" s="71">
        <v>44500</v>
      </c>
      <c r="V2864" s="54" t="s">
        <v>256</v>
      </c>
      <c r="W2864" t="str">
        <f t="shared" si="44"/>
        <v>Oct-21</v>
      </c>
    </row>
    <row r="2865" spans="1:23" x14ac:dyDescent="0.25">
      <c r="A2865" s="54" t="s">
        <v>317</v>
      </c>
      <c r="B2865" s="54" t="s">
        <v>428</v>
      </c>
      <c r="C2865" s="54" t="s">
        <v>263</v>
      </c>
      <c r="D2865" s="54" t="s">
        <v>429</v>
      </c>
      <c r="E2865" s="54" t="s">
        <v>12251</v>
      </c>
      <c r="F2865" s="71">
        <v>44500</v>
      </c>
      <c r="G2865" s="72">
        <v>128.11000000000001</v>
      </c>
      <c r="H2865" s="72">
        <v>10831.7</v>
      </c>
      <c r="I2865" s="54" t="s">
        <v>265</v>
      </c>
      <c r="J2865" s="54" t="s">
        <v>290</v>
      </c>
      <c r="K2865" s="54" t="s">
        <v>12239</v>
      </c>
      <c r="L2865" s="54" t="s">
        <v>12252</v>
      </c>
      <c r="M2865" s="54" t="s">
        <v>12251</v>
      </c>
      <c r="N2865" s="54" t="s">
        <v>256</v>
      </c>
      <c r="O2865" s="54" t="s">
        <v>256</v>
      </c>
      <c r="P2865" s="54" t="s">
        <v>264</v>
      </c>
      <c r="Q2865" s="54" t="s">
        <v>256</v>
      </c>
      <c r="R2865" s="54" t="s">
        <v>431</v>
      </c>
      <c r="S2865" s="71"/>
      <c r="T2865" s="54" t="s">
        <v>256</v>
      </c>
      <c r="U2865" s="71">
        <v>44500</v>
      </c>
      <c r="V2865" s="54" t="s">
        <v>256</v>
      </c>
      <c r="W2865" t="str">
        <f t="shared" si="44"/>
        <v>Oct-21</v>
      </c>
    </row>
    <row r="2866" spans="1:23" x14ac:dyDescent="0.25">
      <c r="A2866" s="54" t="s">
        <v>317</v>
      </c>
      <c r="B2866" s="54" t="s">
        <v>428</v>
      </c>
      <c r="C2866" s="54" t="s">
        <v>263</v>
      </c>
      <c r="D2866" s="54" t="s">
        <v>429</v>
      </c>
      <c r="E2866" s="54" t="s">
        <v>12253</v>
      </c>
      <c r="F2866" s="71">
        <v>44500</v>
      </c>
      <c r="G2866" s="72">
        <v>26.57</v>
      </c>
      <c r="H2866" s="72">
        <v>2246.4899999999998</v>
      </c>
      <c r="I2866" s="54" t="s">
        <v>265</v>
      </c>
      <c r="J2866" s="54" t="s">
        <v>290</v>
      </c>
      <c r="K2866" s="54" t="s">
        <v>12239</v>
      </c>
      <c r="L2866" s="54" t="s">
        <v>12254</v>
      </c>
      <c r="M2866" s="54" t="s">
        <v>12253</v>
      </c>
      <c r="N2866" s="54" t="s">
        <v>256</v>
      </c>
      <c r="O2866" s="54" t="s">
        <v>256</v>
      </c>
      <c r="P2866" s="54" t="s">
        <v>264</v>
      </c>
      <c r="Q2866" s="54" t="s">
        <v>256</v>
      </c>
      <c r="R2866" s="54" t="s">
        <v>431</v>
      </c>
      <c r="S2866" s="71"/>
      <c r="T2866" s="54" t="s">
        <v>256</v>
      </c>
      <c r="U2866" s="71">
        <v>44500</v>
      </c>
      <c r="V2866" s="54" t="s">
        <v>256</v>
      </c>
      <c r="W2866" t="str">
        <f t="shared" si="44"/>
        <v>Oct-21</v>
      </c>
    </row>
    <row r="2867" spans="1:23" x14ac:dyDescent="0.25">
      <c r="A2867" s="54" t="s">
        <v>317</v>
      </c>
      <c r="B2867" s="54" t="s">
        <v>428</v>
      </c>
      <c r="C2867" s="54" t="s">
        <v>263</v>
      </c>
      <c r="D2867" s="54" t="s">
        <v>429</v>
      </c>
      <c r="E2867" s="54" t="s">
        <v>12255</v>
      </c>
      <c r="F2867" s="71">
        <v>44500</v>
      </c>
      <c r="G2867" s="72">
        <v>780.78</v>
      </c>
      <c r="H2867" s="72">
        <v>66014.95</v>
      </c>
      <c r="I2867" s="54" t="s">
        <v>265</v>
      </c>
      <c r="J2867" s="54" t="s">
        <v>290</v>
      </c>
      <c r="K2867" s="54" t="s">
        <v>12256</v>
      </c>
      <c r="L2867" s="54" t="s">
        <v>12257</v>
      </c>
      <c r="M2867" s="54" t="s">
        <v>12255</v>
      </c>
      <c r="N2867" s="54" t="s">
        <v>256</v>
      </c>
      <c r="O2867" s="54" t="s">
        <v>256</v>
      </c>
      <c r="P2867" s="54" t="s">
        <v>264</v>
      </c>
      <c r="Q2867" s="54" t="s">
        <v>256</v>
      </c>
      <c r="R2867" s="54" t="s">
        <v>431</v>
      </c>
      <c r="S2867" s="71"/>
      <c r="T2867" s="54" t="s">
        <v>256</v>
      </c>
      <c r="U2867" s="71">
        <v>44500</v>
      </c>
      <c r="V2867" s="54" t="s">
        <v>256</v>
      </c>
      <c r="W2867" t="str">
        <f t="shared" si="44"/>
        <v>Oct-21</v>
      </c>
    </row>
    <row r="2868" spans="1:23" x14ac:dyDescent="0.25">
      <c r="A2868" s="54" t="s">
        <v>317</v>
      </c>
      <c r="B2868" s="54" t="s">
        <v>428</v>
      </c>
      <c r="C2868" s="54" t="s">
        <v>263</v>
      </c>
      <c r="D2868" s="54" t="s">
        <v>429</v>
      </c>
      <c r="E2868" s="54" t="s">
        <v>12258</v>
      </c>
      <c r="F2868" s="71">
        <v>44500</v>
      </c>
      <c r="G2868" s="72">
        <v>138.91</v>
      </c>
      <c r="H2868" s="72">
        <v>11744.84</v>
      </c>
      <c r="I2868" s="54" t="s">
        <v>265</v>
      </c>
      <c r="J2868" s="54" t="s">
        <v>290</v>
      </c>
      <c r="K2868" s="54" t="s">
        <v>12256</v>
      </c>
      <c r="L2868" s="54" t="s">
        <v>12259</v>
      </c>
      <c r="M2868" s="54" t="s">
        <v>12258</v>
      </c>
      <c r="N2868" s="54" t="s">
        <v>256</v>
      </c>
      <c r="O2868" s="54" t="s">
        <v>256</v>
      </c>
      <c r="P2868" s="54" t="s">
        <v>264</v>
      </c>
      <c r="Q2868" s="54" t="s">
        <v>256</v>
      </c>
      <c r="R2868" s="54" t="s">
        <v>431</v>
      </c>
      <c r="S2868" s="71"/>
      <c r="T2868" s="54" t="s">
        <v>256</v>
      </c>
      <c r="U2868" s="71">
        <v>44500</v>
      </c>
      <c r="V2868" s="54" t="s">
        <v>256</v>
      </c>
      <c r="W2868" t="str">
        <f t="shared" si="44"/>
        <v>Oct-21</v>
      </c>
    </row>
    <row r="2869" spans="1:23" x14ac:dyDescent="0.25">
      <c r="A2869" s="54" t="s">
        <v>317</v>
      </c>
      <c r="B2869" s="54" t="s">
        <v>428</v>
      </c>
      <c r="C2869" s="54" t="s">
        <v>263</v>
      </c>
      <c r="D2869" s="54" t="s">
        <v>429</v>
      </c>
      <c r="E2869" s="54" t="s">
        <v>12260</v>
      </c>
      <c r="F2869" s="71">
        <v>44500</v>
      </c>
      <c r="G2869" s="72">
        <v>2292.71</v>
      </c>
      <c r="H2869" s="72">
        <v>193848.63</v>
      </c>
      <c r="I2869" s="54" t="s">
        <v>265</v>
      </c>
      <c r="J2869" s="54" t="s">
        <v>290</v>
      </c>
      <c r="K2869" s="54" t="s">
        <v>12256</v>
      </c>
      <c r="L2869" s="54" t="s">
        <v>12261</v>
      </c>
      <c r="M2869" s="54" t="s">
        <v>12260</v>
      </c>
      <c r="N2869" s="54" t="s">
        <v>256</v>
      </c>
      <c r="O2869" s="54" t="s">
        <v>256</v>
      </c>
      <c r="P2869" s="54" t="s">
        <v>264</v>
      </c>
      <c r="Q2869" s="54" t="s">
        <v>256</v>
      </c>
      <c r="R2869" s="54" t="s">
        <v>431</v>
      </c>
      <c r="S2869" s="71"/>
      <c r="T2869" s="54" t="s">
        <v>256</v>
      </c>
      <c r="U2869" s="71">
        <v>44500</v>
      </c>
      <c r="V2869" s="54" t="s">
        <v>256</v>
      </c>
      <c r="W2869" t="str">
        <f t="shared" si="44"/>
        <v>Oct-21</v>
      </c>
    </row>
    <row r="2870" spans="1:23" x14ac:dyDescent="0.25">
      <c r="A2870" s="54" t="s">
        <v>317</v>
      </c>
      <c r="B2870" s="54" t="s">
        <v>428</v>
      </c>
      <c r="C2870" s="54" t="s">
        <v>263</v>
      </c>
      <c r="D2870" s="54" t="s">
        <v>429</v>
      </c>
      <c r="E2870" s="54" t="s">
        <v>12262</v>
      </c>
      <c r="F2870" s="71">
        <v>44500</v>
      </c>
      <c r="G2870" s="72">
        <v>982.6</v>
      </c>
      <c r="H2870" s="72">
        <v>83078.83</v>
      </c>
      <c r="I2870" s="54" t="s">
        <v>265</v>
      </c>
      <c r="J2870" s="54" t="s">
        <v>290</v>
      </c>
      <c r="K2870" s="54" t="s">
        <v>12256</v>
      </c>
      <c r="L2870" s="54" t="s">
        <v>12263</v>
      </c>
      <c r="M2870" s="54" t="s">
        <v>12262</v>
      </c>
      <c r="N2870" s="54" t="s">
        <v>256</v>
      </c>
      <c r="O2870" s="54" t="s">
        <v>256</v>
      </c>
      <c r="P2870" s="54" t="s">
        <v>264</v>
      </c>
      <c r="Q2870" s="54" t="s">
        <v>256</v>
      </c>
      <c r="R2870" s="54" t="s">
        <v>431</v>
      </c>
      <c r="S2870" s="71"/>
      <c r="T2870" s="54" t="s">
        <v>256</v>
      </c>
      <c r="U2870" s="71">
        <v>44500</v>
      </c>
      <c r="V2870" s="54" t="s">
        <v>256</v>
      </c>
      <c r="W2870" t="str">
        <f t="shared" si="44"/>
        <v>Oct-21</v>
      </c>
    </row>
    <row r="2871" spans="1:23" x14ac:dyDescent="0.25">
      <c r="A2871" s="54" t="s">
        <v>317</v>
      </c>
      <c r="B2871" s="54" t="s">
        <v>428</v>
      </c>
      <c r="C2871" s="54" t="s">
        <v>263</v>
      </c>
      <c r="D2871" s="54" t="s">
        <v>429</v>
      </c>
      <c r="E2871" s="54" t="s">
        <v>12264</v>
      </c>
      <c r="F2871" s="71">
        <v>44500</v>
      </c>
      <c r="G2871" s="72">
        <v>219.99</v>
      </c>
      <c r="H2871" s="72">
        <v>18600.150000000001</v>
      </c>
      <c r="I2871" s="54" t="s">
        <v>265</v>
      </c>
      <c r="J2871" s="54" t="s">
        <v>290</v>
      </c>
      <c r="K2871" s="54" t="s">
        <v>12256</v>
      </c>
      <c r="L2871" s="54" t="s">
        <v>12265</v>
      </c>
      <c r="M2871" s="54" t="s">
        <v>12264</v>
      </c>
      <c r="N2871" s="54" t="s">
        <v>256</v>
      </c>
      <c r="O2871" s="54" t="s">
        <v>256</v>
      </c>
      <c r="P2871" s="54" t="s">
        <v>264</v>
      </c>
      <c r="Q2871" s="54" t="s">
        <v>256</v>
      </c>
      <c r="R2871" s="54" t="s">
        <v>431</v>
      </c>
      <c r="S2871" s="71"/>
      <c r="T2871" s="54" t="s">
        <v>256</v>
      </c>
      <c r="U2871" s="71">
        <v>44500</v>
      </c>
      <c r="V2871" s="54" t="s">
        <v>256</v>
      </c>
      <c r="W2871" t="str">
        <f t="shared" si="44"/>
        <v>Oct-21</v>
      </c>
    </row>
    <row r="2872" spans="1:23" x14ac:dyDescent="0.25">
      <c r="A2872" s="54" t="s">
        <v>317</v>
      </c>
      <c r="B2872" s="54" t="s">
        <v>428</v>
      </c>
      <c r="C2872" s="54" t="s">
        <v>263</v>
      </c>
      <c r="D2872" s="54" t="s">
        <v>429</v>
      </c>
      <c r="E2872" s="54" t="s">
        <v>12266</v>
      </c>
      <c r="F2872" s="71">
        <v>44500</v>
      </c>
      <c r="G2872" s="72">
        <v>44.56</v>
      </c>
      <c r="H2872" s="72">
        <v>3767.55</v>
      </c>
      <c r="I2872" s="54" t="s">
        <v>265</v>
      </c>
      <c r="J2872" s="54" t="s">
        <v>290</v>
      </c>
      <c r="K2872" s="54" t="s">
        <v>12256</v>
      </c>
      <c r="L2872" s="54" t="s">
        <v>12267</v>
      </c>
      <c r="M2872" s="54" t="s">
        <v>12266</v>
      </c>
      <c r="N2872" s="54" t="s">
        <v>256</v>
      </c>
      <c r="O2872" s="54" t="s">
        <v>256</v>
      </c>
      <c r="P2872" s="54" t="s">
        <v>264</v>
      </c>
      <c r="Q2872" s="54" t="s">
        <v>256</v>
      </c>
      <c r="R2872" s="54" t="s">
        <v>431</v>
      </c>
      <c r="S2872" s="71"/>
      <c r="T2872" s="54" t="s">
        <v>256</v>
      </c>
      <c r="U2872" s="71">
        <v>44500</v>
      </c>
      <c r="V2872" s="54" t="s">
        <v>256</v>
      </c>
      <c r="W2872" t="str">
        <f t="shared" si="44"/>
        <v>Oct-21</v>
      </c>
    </row>
    <row r="2873" spans="1:23" x14ac:dyDescent="0.25">
      <c r="A2873" s="54" t="s">
        <v>317</v>
      </c>
      <c r="B2873" s="54" t="s">
        <v>428</v>
      </c>
      <c r="C2873" s="54" t="s">
        <v>263</v>
      </c>
      <c r="D2873" s="54" t="s">
        <v>429</v>
      </c>
      <c r="E2873" s="54" t="s">
        <v>12268</v>
      </c>
      <c r="F2873" s="71">
        <v>44487</v>
      </c>
      <c r="G2873" s="72">
        <v>127.16</v>
      </c>
      <c r="H2873" s="72">
        <v>10751.38</v>
      </c>
      <c r="I2873" s="54" t="s">
        <v>265</v>
      </c>
      <c r="J2873" s="54" t="s">
        <v>592</v>
      </c>
      <c r="K2873" s="54" t="s">
        <v>12269</v>
      </c>
      <c r="L2873" s="54" t="s">
        <v>12270</v>
      </c>
      <c r="M2873" s="54" t="s">
        <v>12268</v>
      </c>
      <c r="N2873" s="54" t="s">
        <v>256</v>
      </c>
      <c r="O2873" s="54" t="s">
        <v>256</v>
      </c>
      <c r="P2873" s="54" t="s">
        <v>454</v>
      </c>
      <c r="Q2873" s="54" t="s">
        <v>256</v>
      </c>
      <c r="R2873" s="54" t="s">
        <v>431</v>
      </c>
      <c r="S2873" s="71"/>
      <c r="T2873" s="54" t="s">
        <v>256</v>
      </c>
      <c r="U2873" s="71">
        <v>44487</v>
      </c>
      <c r="V2873" s="54" t="s">
        <v>256</v>
      </c>
      <c r="W2873" t="str">
        <f t="shared" si="44"/>
        <v>Oct-21</v>
      </c>
    </row>
    <row r="2874" spans="1:23" x14ac:dyDescent="0.25">
      <c r="A2874" s="54" t="s">
        <v>317</v>
      </c>
      <c r="B2874" s="54" t="s">
        <v>428</v>
      </c>
      <c r="C2874" s="54" t="s">
        <v>263</v>
      </c>
      <c r="D2874" s="54" t="s">
        <v>429</v>
      </c>
      <c r="E2874" s="54" t="s">
        <v>12271</v>
      </c>
      <c r="F2874" s="71">
        <v>44487</v>
      </c>
      <c r="G2874" s="72">
        <v>18.46</v>
      </c>
      <c r="H2874" s="72">
        <v>1560.79</v>
      </c>
      <c r="I2874" s="54" t="s">
        <v>265</v>
      </c>
      <c r="J2874" s="54" t="s">
        <v>592</v>
      </c>
      <c r="K2874" s="54" t="s">
        <v>12272</v>
      </c>
      <c r="L2874" s="54" t="s">
        <v>12273</v>
      </c>
      <c r="M2874" s="54" t="s">
        <v>12271</v>
      </c>
      <c r="N2874" s="54" t="s">
        <v>256</v>
      </c>
      <c r="O2874" s="54" t="s">
        <v>256</v>
      </c>
      <c r="P2874" s="54" t="s">
        <v>454</v>
      </c>
      <c r="Q2874" s="54" t="s">
        <v>256</v>
      </c>
      <c r="R2874" s="54" t="s">
        <v>431</v>
      </c>
      <c r="S2874" s="71"/>
      <c r="T2874" s="54" t="s">
        <v>256</v>
      </c>
      <c r="U2874" s="71">
        <v>44487</v>
      </c>
      <c r="V2874" s="54" t="s">
        <v>256</v>
      </c>
      <c r="W2874" t="str">
        <f t="shared" si="44"/>
        <v>Oct-21</v>
      </c>
    </row>
    <row r="2875" spans="1:23" x14ac:dyDescent="0.25">
      <c r="A2875" s="54" t="s">
        <v>317</v>
      </c>
      <c r="B2875" s="54" t="s">
        <v>428</v>
      </c>
      <c r="C2875" s="54" t="s">
        <v>263</v>
      </c>
      <c r="D2875" s="54" t="s">
        <v>429</v>
      </c>
      <c r="E2875" s="54" t="s">
        <v>12274</v>
      </c>
      <c r="F2875" s="71">
        <v>44487</v>
      </c>
      <c r="G2875" s="72">
        <v>243.31</v>
      </c>
      <c r="H2875" s="72">
        <v>20571.86</v>
      </c>
      <c r="I2875" s="54" t="s">
        <v>265</v>
      </c>
      <c r="J2875" s="54" t="s">
        <v>592</v>
      </c>
      <c r="K2875" s="54" t="s">
        <v>12275</v>
      </c>
      <c r="L2875" s="54" t="s">
        <v>12276</v>
      </c>
      <c r="M2875" s="54" t="s">
        <v>12274</v>
      </c>
      <c r="N2875" s="54" t="s">
        <v>256</v>
      </c>
      <c r="O2875" s="54" t="s">
        <v>256</v>
      </c>
      <c r="P2875" s="54" t="s">
        <v>454</v>
      </c>
      <c r="Q2875" s="54" t="s">
        <v>256</v>
      </c>
      <c r="R2875" s="54" t="s">
        <v>431</v>
      </c>
      <c r="S2875" s="71"/>
      <c r="T2875" s="54" t="s">
        <v>256</v>
      </c>
      <c r="U2875" s="71">
        <v>44487</v>
      </c>
      <c r="V2875" s="54" t="s">
        <v>256</v>
      </c>
      <c r="W2875" t="str">
        <f t="shared" si="44"/>
        <v>Oct-21</v>
      </c>
    </row>
    <row r="2876" spans="1:23" x14ac:dyDescent="0.25">
      <c r="A2876" s="54" t="s">
        <v>317</v>
      </c>
      <c r="B2876" s="54" t="s">
        <v>428</v>
      </c>
      <c r="C2876" s="54" t="s">
        <v>263</v>
      </c>
      <c r="D2876" s="54" t="s">
        <v>429</v>
      </c>
      <c r="E2876" s="54" t="s">
        <v>12277</v>
      </c>
      <c r="F2876" s="71">
        <v>44487</v>
      </c>
      <c r="G2876" s="72">
        <v>347.89</v>
      </c>
      <c r="H2876" s="72">
        <v>29414.1</v>
      </c>
      <c r="I2876" s="54" t="s">
        <v>265</v>
      </c>
      <c r="J2876" s="54" t="s">
        <v>592</v>
      </c>
      <c r="K2876" s="54" t="s">
        <v>12278</v>
      </c>
      <c r="L2876" s="54" t="s">
        <v>12279</v>
      </c>
      <c r="M2876" s="54" t="s">
        <v>12277</v>
      </c>
      <c r="N2876" s="54" t="s">
        <v>256</v>
      </c>
      <c r="O2876" s="54" t="s">
        <v>256</v>
      </c>
      <c r="P2876" s="54" t="s">
        <v>454</v>
      </c>
      <c r="Q2876" s="54" t="s">
        <v>256</v>
      </c>
      <c r="R2876" s="54" t="s">
        <v>431</v>
      </c>
      <c r="S2876" s="71"/>
      <c r="T2876" s="54" t="s">
        <v>256</v>
      </c>
      <c r="U2876" s="71">
        <v>44487</v>
      </c>
      <c r="V2876" s="54" t="s">
        <v>256</v>
      </c>
      <c r="W2876" t="str">
        <f t="shared" si="44"/>
        <v>Oct-21</v>
      </c>
    </row>
    <row r="2877" spans="1:23" x14ac:dyDescent="0.25">
      <c r="A2877" s="54" t="s">
        <v>317</v>
      </c>
      <c r="B2877" s="54" t="s">
        <v>428</v>
      </c>
      <c r="C2877" s="54" t="s">
        <v>263</v>
      </c>
      <c r="D2877" s="54" t="s">
        <v>429</v>
      </c>
      <c r="E2877" s="54" t="s">
        <v>12280</v>
      </c>
      <c r="F2877" s="71">
        <v>44487</v>
      </c>
      <c r="G2877" s="72">
        <v>439.5</v>
      </c>
      <c r="H2877" s="72">
        <v>37159.730000000003</v>
      </c>
      <c r="I2877" s="54" t="s">
        <v>265</v>
      </c>
      <c r="J2877" s="54" t="s">
        <v>592</v>
      </c>
      <c r="K2877" s="54" t="s">
        <v>12281</v>
      </c>
      <c r="L2877" s="54" t="s">
        <v>12282</v>
      </c>
      <c r="M2877" s="54" t="s">
        <v>12280</v>
      </c>
      <c r="N2877" s="54" t="s">
        <v>256</v>
      </c>
      <c r="O2877" s="54" t="s">
        <v>256</v>
      </c>
      <c r="P2877" s="54" t="s">
        <v>454</v>
      </c>
      <c r="Q2877" s="54" t="s">
        <v>256</v>
      </c>
      <c r="R2877" s="54" t="s">
        <v>431</v>
      </c>
      <c r="S2877" s="71"/>
      <c r="T2877" s="54" t="s">
        <v>256</v>
      </c>
      <c r="U2877" s="71">
        <v>44487</v>
      </c>
      <c r="V2877" s="54" t="s">
        <v>256</v>
      </c>
      <c r="W2877" t="str">
        <f t="shared" si="44"/>
        <v>Oct-21</v>
      </c>
    </row>
    <row r="2878" spans="1:23" x14ac:dyDescent="0.25">
      <c r="A2878" s="54" t="s">
        <v>317</v>
      </c>
      <c r="B2878" s="54" t="s">
        <v>428</v>
      </c>
      <c r="C2878" s="54" t="s">
        <v>263</v>
      </c>
      <c r="D2878" s="54" t="s">
        <v>429</v>
      </c>
      <c r="E2878" s="54" t="s">
        <v>12283</v>
      </c>
      <c r="F2878" s="71">
        <v>44490</v>
      </c>
      <c r="G2878" s="72">
        <v>298.64999999999998</v>
      </c>
      <c r="H2878" s="72">
        <v>25250.86</v>
      </c>
      <c r="I2878" s="54" t="s">
        <v>265</v>
      </c>
      <c r="J2878" s="54" t="s">
        <v>592</v>
      </c>
      <c r="K2878" s="54" t="s">
        <v>12284</v>
      </c>
      <c r="L2878" s="54" t="s">
        <v>12285</v>
      </c>
      <c r="M2878" s="54" t="s">
        <v>12283</v>
      </c>
      <c r="N2878" s="54" t="s">
        <v>256</v>
      </c>
      <c r="O2878" s="54" t="s">
        <v>256</v>
      </c>
      <c r="P2878" s="54" t="s">
        <v>454</v>
      </c>
      <c r="Q2878" s="54" t="s">
        <v>256</v>
      </c>
      <c r="R2878" s="54" t="s">
        <v>431</v>
      </c>
      <c r="S2878" s="71"/>
      <c r="T2878" s="54" t="s">
        <v>256</v>
      </c>
      <c r="U2878" s="71">
        <v>44490</v>
      </c>
      <c r="V2878" s="54" t="s">
        <v>256</v>
      </c>
      <c r="W2878" t="str">
        <f t="shared" si="44"/>
        <v>Oct-21</v>
      </c>
    </row>
    <row r="2879" spans="1:23" x14ac:dyDescent="0.25">
      <c r="A2879" s="54" t="s">
        <v>317</v>
      </c>
      <c r="B2879" s="54" t="s">
        <v>428</v>
      </c>
      <c r="C2879" s="54" t="s">
        <v>263</v>
      </c>
      <c r="D2879" s="54" t="s">
        <v>429</v>
      </c>
      <c r="E2879" s="54" t="s">
        <v>12286</v>
      </c>
      <c r="F2879" s="71">
        <v>44487</v>
      </c>
      <c r="G2879" s="72">
        <v>2581.4899999999998</v>
      </c>
      <c r="H2879" s="72">
        <v>218264.98</v>
      </c>
      <c r="I2879" s="54" t="s">
        <v>265</v>
      </c>
      <c r="J2879" s="54" t="s">
        <v>592</v>
      </c>
      <c r="K2879" s="54" t="s">
        <v>12287</v>
      </c>
      <c r="L2879" s="54" t="s">
        <v>12288</v>
      </c>
      <c r="M2879" s="54" t="s">
        <v>12286</v>
      </c>
      <c r="N2879" s="54" t="s">
        <v>256</v>
      </c>
      <c r="O2879" s="54" t="s">
        <v>256</v>
      </c>
      <c r="P2879" s="54" t="s">
        <v>454</v>
      </c>
      <c r="Q2879" s="54" t="s">
        <v>256</v>
      </c>
      <c r="R2879" s="54" t="s">
        <v>431</v>
      </c>
      <c r="S2879" s="71"/>
      <c r="T2879" s="54" t="s">
        <v>256</v>
      </c>
      <c r="U2879" s="71">
        <v>44487</v>
      </c>
      <c r="V2879" s="54" t="s">
        <v>256</v>
      </c>
      <c r="W2879" t="str">
        <f t="shared" si="44"/>
        <v>Oct-21</v>
      </c>
    </row>
    <row r="2880" spans="1:23" x14ac:dyDescent="0.25">
      <c r="A2880" s="54" t="s">
        <v>317</v>
      </c>
      <c r="B2880" s="54" t="s">
        <v>428</v>
      </c>
      <c r="C2880" s="54" t="s">
        <v>263</v>
      </c>
      <c r="D2880" s="54" t="s">
        <v>429</v>
      </c>
      <c r="E2880" s="54" t="s">
        <v>12289</v>
      </c>
      <c r="F2880" s="71">
        <v>44490</v>
      </c>
      <c r="G2880" s="72">
        <v>164.6</v>
      </c>
      <c r="H2880" s="72">
        <v>13916.93</v>
      </c>
      <c r="I2880" s="54" t="s">
        <v>265</v>
      </c>
      <c r="J2880" s="54" t="s">
        <v>592</v>
      </c>
      <c r="K2880" s="54" t="s">
        <v>12290</v>
      </c>
      <c r="L2880" s="54" t="s">
        <v>12291</v>
      </c>
      <c r="M2880" s="54" t="s">
        <v>12289</v>
      </c>
      <c r="N2880" s="54" t="s">
        <v>256</v>
      </c>
      <c r="O2880" s="54" t="s">
        <v>256</v>
      </c>
      <c r="P2880" s="54" t="s">
        <v>454</v>
      </c>
      <c r="Q2880" s="54" t="s">
        <v>256</v>
      </c>
      <c r="R2880" s="54" t="s">
        <v>431</v>
      </c>
      <c r="S2880" s="71"/>
      <c r="T2880" s="54" t="s">
        <v>256</v>
      </c>
      <c r="U2880" s="71">
        <v>44490</v>
      </c>
      <c r="V2880" s="54" t="s">
        <v>256</v>
      </c>
      <c r="W2880" t="str">
        <f t="shared" si="44"/>
        <v>Oct-21</v>
      </c>
    </row>
    <row r="2881" spans="1:23" x14ac:dyDescent="0.25">
      <c r="A2881" s="54" t="s">
        <v>317</v>
      </c>
      <c r="B2881" s="54" t="s">
        <v>428</v>
      </c>
      <c r="C2881" s="54" t="s">
        <v>263</v>
      </c>
      <c r="D2881" s="54" t="s">
        <v>429</v>
      </c>
      <c r="E2881" s="54" t="s">
        <v>12292</v>
      </c>
      <c r="F2881" s="71">
        <v>44490</v>
      </c>
      <c r="G2881" s="72">
        <v>42.75</v>
      </c>
      <c r="H2881" s="72">
        <v>3614.51</v>
      </c>
      <c r="I2881" s="54" t="s">
        <v>265</v>
      </c>
      <c r="J2881" s="54" t="s">
        <v>592</v>
      </c>
      <c r="K2881" s="54" t="s">
        <v>12293</v>
      </c>
      <c r="L2881" s="54" t="s">
        <v>12294</v>
      </c>
      <c r="M2881" s="54" t="s">
        <v>12292</v>
      </c>
      <c r="N2881" s="54" t="s">
        <v>256</v>
      </c>
      <c r="O2881" s="54" t="s">
        <v>256</v>
      </c>
      <c r="P2881" s="54" t="s">
        <v>454</v>
      </c>
      <c r="Q2881" s="54" t="s">
        <v>256</v>
      </c>
      <c r="R2881" s="54" t="s">
        <v>431</v>
      </c>
      <c r="S2881" s="71"/>
      <c r="T2881" s="54" t="s">
        <v>256</v>
      </c>
      <c r="U2881" s="71">
        <v>44490</v>
      </c>
      <c r="V2881" s="54" t="s">
        <v>256</v>
      </c>
      <c r="W2881" t="str">
        <f t="shared" si="44"/>
        <v>Oct-21</v>
      </c>
    </row>
    <row r="2882" spans="1:23" x14ac:dyDescent="0.25">
      <c r="A2882" s="54" t="s">
        <v>317</v>
      </c>
      <c r="B2882" s="54" t="s">
        <v>428</v>
      </c>
      <c r="C2882" s="54" t="s">
        <v>263</v>
      </c>
      <c r="D2882" s="54" t="s">
        <v>429</v>
      </c>
      <c r="E2882" s="54" t="s">
        <v>12295</v>
      </c>
      <c r="F2882" s="71">
        <v>44478</v>
      </c>
      <c r="G2882" s="72">
        <v>67.599999999999994</v>
      </c>
      <c r="H2882" s="72">
        <v>5715.58</v>
      </c>
      <c r="I2882" s="54" t="s">
        <v>265</v>
      </c>
      <c r="J2882" s="54" t="s">
        <v>592</v>
      </c>
      <c r="K2882" s="54" t="s">
        <v>12296</v>
      </c>
      <c r="L2882" s="54" t="s">
        <v>12297</v>
      </c>
      <c r="M2882" s="54" t="s">
        <v>12295</v>
      </c>
      <c r="N2882" s="54" t="s">
        <v>256</v>
      </c>
      <c r="O2882" s="54" t="s">
        <v>256</v>
      </c>
      <c r="P2882" s="54" t="s">
        <v>454</v>
      </c>
      <c r="Q2882" s="54" t="s">
        <v>256</v>
      </c>
      <c r="R2882" s="54" t="s">
        <v>431</v>
      </c>
      <c r="S2882" s="71"/>
      <c r="T2882" s="54" t="s">
        <v>256</v>
      </c>
      <c r="U2882" s="71">
        <v>44478</v>
      </c>
      <c r="V2882" s="54" t="s">
        <v>256</v>
      </c>
      <c r="W2882" t="str">
        <f t="shared" si="44"/>
        <v>Oct-21</v>
      </c>
    </row>
    <row r="2883" spans="1:23" x14ac:dyDescent="0.25">
      <c r="A2883" s="54" t="s">
        <v>317</v>
      </c>
      <c r="B2883" s="54" t="s">
        <v>428</v>
      </c>
      <c r="C2883" s="54" t="s">
        <v>263</v>
      </c>
      <c r="D2883" s="54" t="s">
        <v>429</v>
      </c>
      <c r="E2883" s="54" t="s">
        <v>12298</v>
      </c>
      <c r="F2883" s="71">
        <v>44495</v>
      </c>
      <c r="G2883" s="72">
        <v>89.38</v>
      </c>
      <c r="H2883" s="72">
        <v>7557.08</v>
      </c>
      <c r="I2883" s="54" t="s">
        <v>265</v>
      </c>
      <c r="J2883" s="54" t="s">
        <v>592</v>
      </c>
      <c r="K2883" s="54" t="s">
        <v>12299</v>
      </c>
      <c r="L2883" s="54" t="s">
        <v>12300</v>
      </c>
      <c r="M2883" s="54" t="s">
        <v>12298</v>
      </c>
      <c r="N2883" s="54" t="s">
        <v>256</v>
      </c>
      <c r="O2883" s="54" t="s">
        <v>256</v>
      </c>
      <c r="P2883" s="54" t="s">
        <v>454</v>
      </c>
      <c r="Q2883" s="54" t="s">
        <v>256</v>
      </c>
      <c r="R2883" s="54" t="s">
        <v>431</v>
      </c>
      <c r="S2883" s="71"/>
      <c r="T2883" s="54" t="s">
        <v>256</v>
      </c>
      <c r="U2883" s="71">
        <v>44495</v>
      </c>
      <c r="V2883" s="54" t="s">
        <v>256</v>
      </c>
      <c r="W2883" t="str">
        <f t="shared" si="44"/>
        <v>Oct-21</v>
      </c>
    </row>
    <row r="2884" spans="1:23" x14ac:dyDescent="0.25">
      <c r="A2884" s="54" t="s">
        <v>317</v>
      </c>
      <c r="B2884" s="54" t="s">
        <v>428</v>
      </c>
      <c r="C2884" s="54" t="s">
        <v>263</v>
      </c>
      <c r="D2884" s="54" t="s">
        <v>429</v>
      </c>
      <c r="E2884" s="54" t="s">
        <v>12301</v>
      </c>
      <c r="F2884" s="71">
        <v>44495</v>
      </c>
      <c r="G2884" s="72">
        <v>474.72</v>
      </c>
      <c r="H2884" s="72">
        <v>40137.58</v>
      </c>
      <c r="I2884" s="54" t="s">
        <v>265</v>
      </c>
      <c r="J2884" s="54" t="s">
        <v>592</v>
      </c>
      <c r="K2884" s="54" t="s">
        <v>12302</v>
      </c>
      <c r="L2884" s="54" t="s">
        <v>12303</v>
      </c>
      <c r="M2884" s="54" t="s">
        <v>12301</v>
      </c>
      <c r="N2884" s="54" t="s">
        <v>256</v>
      </c>
      <c r="O2884" s="54" t="s">
        <v>256</v>
      </c>
      <c r="P2884" s="54" t="s">
        <v>454</v>
      </c>
      <c r="Q2884" s="54" t="s">
        <v>256</v>
      </c>
      <c r="R2884" s="54" t="s">
        <v>431</v>
      </c>
      <c r="S2884" s="71"/>
      <c r="T2884" s="54" t="s">
        <v>256</v>
      </c>
      <c r="U2884" s="71">
        <v>44495</v>
      </c>
      <c r="V2884" s="54" t="s">
        <v>256</v>
      </c>
      <c r="W2884" t="str">
        <f t="shared" ref="W2884:W2947" si="45">TEXT(F2884,"MMM-YY")</f>
        <v>Oct-21</v>
      </c>
    </row>
    <row r="2885" spans="1:23" x14ac:dyDescent="0.25">
      <c r="A2885" s="54" t="s">
        <v>317</v>
      </c>
      <c r="B2885" s="54" t="s">
        <v>428</v>
      </c>
      <c r="C2885" s="54" t="s">
        <v>263</v>
      </c>
      <c r="D2885" s="54" t="s">
        <v>429</v>
      </c>
      <c r="E2885" s="54" t="s">
        <v>12304</v>
      </c>
      <c r="F2885" s="71">
        <v>44474</v>
      </c>
      <c r="G2885" s="72">
        <v>319.67</v>
      </c>
      <c r="H2885" s="72">
        <v>27028.1</v>
      </c>
      <c r="I2885" s="54" t="s">
        <v>265</v>
      </c>
      <c r="J2885" s="54" t="s">
        <v>592</v>
      </c>
      <c r="K2885" s="54" t="s">
        <v>9662</v>
      </c>
      <c r="L2885" s="54" t="s">
        <v>12305</v>
      </c>
      <c r="M2885" s="54" t="s">
        <v>12304</v>
      </c>
      <c r="N2885" s="54" t="s">
        <v>256</v>
      </c>
      <c r="O2885" s="54" t="s">
        <v>256</v>
      </c>
      <c r="P2885" s="54" t="s">
        <v>454</v>
      </c>
      <c r="Q2885" s="54" t="s">
        <v>256</v>
      </c>
      <c r="R2885" s="54" t="s">
        <v>431</v>
      </c>
      <c r="S2885" s="71"/>
      <c r="T2885" s="54" t="s">
        <v>256</v>
      </c>
      <c r="U2885" s="71">
        <v>44474</v>
      </c>
      <c r="V2885" s="54" t="s">
        <v>256</v>
      </c>
      <c r="W2885" t="str">
        <f t="shared" si="45"/>
        <v>Oct-21</v>
      </c>
    </row>
    <row r="2886" spans="1:23" x14ac:dyDescent="0.25">
      <c r="A2886" s="54" t="s">
        <v>317</v>
      </c>
      <c r="B2886" s="54" t="s">
        <v>428</v>
      </c>
      <c r="C2886" s="54" t="s">
        <v>263</v>
      </c>
      <c r="D2886" s="54" t="s">
        <v>429</v>
      </c>
      <c r="E2886" s="54" t="s">
        <v>12306</v>
      </c>
      <c r="F2886" s="71">
        <v>44482</v>
      </c>
      <c r="G2886" s="72">
        <v>34.619999999999997</v>
      </c>
      <c r="H2886" s="72">
        <v>2927.12</v>
      </c>
      <c r="I2886" s="54" t="s">
        <v>265</v>
      </c>
      <c r="J2886" s="54" t="s">
        <v>592</v>
      </c>
      <c r="K2886" s="54" t="s">
        <v>12307</v>
      </c>
      <c r="L2886" s="54" t="s">
        <v>12308</v>
      </c>
      <c r="M2886" s="54" t="s">
        <v>12306</v>
      </c>
      <c r="N2886" s="54" t="s">
        <v>256</v>
      </c>
      <c r="O2886" s="54" t="s">
        <v>256</v>
      </c>
      <c r="P2886" s="54" t="s">
        <v>454</v>
      </c>
      <c r="Q2886" s="54" t="s">
        <v>256</v>
      </c>
      <c r="R2886" s="54" t="s">
        <v>431</v>
      </c>
      <c r="S2886" s="71"/>
      <c r="T2886" s="54" t="s">
        <v>256</v>
      </c>
      <c r="U2886" s="71">
        <v>44482</v>
      </c>
      <c r="V2886" s="54" t="s">
        <v>256</v>
      </c>
      <c r="W2886" t="str">
        <f t="shared" si="45"/>
        <v>Oct-21</v>
      </c>
    </row>
    <row r="2887" spans="1:23" x14ac:dyDescent="0.25">
      <c r="A2887" s="54" t="s">
        <v>317</v>
      </c>
      <c r="B2887" s="54" t="s">
        <v>428</v>
      </c>
      <c r="C2887" s="54" t="s">
        <v>263</v>
      </c>
      <c r="D2887" s="54" t="s">
        <v>429</v>
      </c>
      <c r="E2887" s="54" t="s">
        <v>12309</v>
      </c>
      <c r="F2887" s="71">
        <v>44474</v>
      </c>
      <c r="G2887" s="72">
        <v>108.42</v>
      </c>
      <c r="H2887" s="72">
        <v>9166.91</v>
      </c>
      <c r="I2887" s="54" t="s">
        <v>265</v>
      </c>
      <c r="J2887" s="54" t="s">
        <v>592</v>
      </c>
      <c r="K2887" s="54" t="s">
        <v>12310</v>
      </c>
      <c r="L2887" s="54" t="s">
        <v>12311</v>
      </c>
      <c r="M2887" s="54" t="s">
        <v>12309</v>
      </c>
      <c r="N2887" s="54" t="s">
        <v>256</v>
      </c>
      <c r="O2887" s="54" t="s">
        <v>256</v>
      </c>
      <c r="P2887" s="54" t="s">
        <v>454</v>
      </c>
      <c r="Q2887" s="54" t="s">
        <v>256</v>
      </c>
      <c r="R2887" s="54" t="s">
        <v>431</v>
      </c>
      <c r="S2887" s="71"/>
      <c r="T2887" s="54" t="s">
        <v>256</v>
      </c>
      <c r="U2887" s="71">
        <v>44474</v>
      </c>
      <c r="V2887" s="54" t="s">
        <v>256</v>
      </c>
      <c r="W2887" t="str">
        <f t="shared" si="45"/>
        <v>Oct-21</v>
      </c>
    </row>
    <row r="2888" spans="1:23" x14ac:dyDescent="0.25">
      <c r="A2888" s="54" t="s">
        <v>317</v>
      </c>
      <c r="B2888" s="54" t="s">
        <v>428</v>
      </c>
      <c r="C2888" s="54" t="s">
        <v>263</v>
      </c>
      <c r="D2888" s="54" t="s">
        <v>429</v>
      </c>
      <c r="E2888" s="54" t="s">
        <v>12312</v>
      </c>
      <c r="F2888" s="71">
        <v>44487</v>
      </c>
      <c r="G2888" s="72">
        <v>43.6</v>
      </c>
      <c r="H2888" s="72">
        <v>3686.38</v>
      </c>
      <c r="I2888" s="54" t="s">
        <v>265</v>
      </c>
      <c r="J2888" s="54" t="s">
        <v>592</v>
      </c>
      <c r="K2888" s="54" t="s">
        <v>12313</v>
      </c>
      <c r="L2888" s="54" t="s">
        <v>12314</v>
      </c>
      <c r="M2888" s="54" t="s">
        <v>12312</v>
      </c>
      <c r="N2888" s="54" t="s">
        <v>256</v>
      </c>
      <c r="O2888" s="54" t="s">
        <v>256</v>
      </c>
      <c r="P2888" s="54" t="s">
        <v>454</v>
      </c>
      <c r="Q2888" s="54" t="s">
        <v>256</v>
      </c>
      <c r="R2888" s="54" t="s">
        <v>431</v>
      </c>
      <c r="S2888" s="71"/>
      <c r="T2888" s="54" t="s">
        <v>256</v>
      </c>
      <c r="U2888" s="71">
        <v>44487</v>
      </c>
      <c r="V2888" s="54" t="s">
        <v>256</v>
      </c>
      <c r="W2888" t="str">
        <f t="shared" si="45"/>
        <v>Oct-21</v>
      </c>
    </row>
    <row r="2889" spans="1:23" x14ac:dyDescent="0.25">
      <c r="A2889" s="54" t="s">
        <v>317</v>
      </c>
      <c r="B2889" s="54" t="s">
        <v>428</v>
      </c>
      <c r="C2889" s="54" t="s">
        <v>263</v>
      </c>
      <c r="D2889" s="54" t="s">
        <v>429</v>
      </c>
      <c r="E2889" s="54" t="s">
        <v>12315</v>
      </c>
      <c r="F2889" s="71">
        <v>44487</v>
      </c>
      <c r="G2889" s="72">
        <v>78.75</v>
      </c>
      <c r="H2889" s="72">
        <v>6658.31</v>
      </c>
      <c r="I2889" s="54" t="s">
        <v>265</v>
      </c>
      <c r="J2889" s="54" t="s">
        <v>592</v>
      </c>
      <c r="K2889" s="54" t="s">
        <v>12316</v>
      </c>
      <c r="L2889" s="54" t="s">
        <v>12317</v>
      </c>
      <c r="M2889" s="54" t="s">
        <v>12315</v>
      </c>
      <c r="N2889" s="54" t="s">
        <v>256</v>
      </c>
      <c r="O2889" s="54" t="s">
        <v>256</v>
      </c>
      <c r="P2889" s="54" t="s">
        <v>454</v>
      </c>
      <c r="Q2889" s="54" t="s">
        <v>256</v>
      </c>
      <c r="R2889" s="54" t="s">
        <v>431</v>
      </c>
      <c r="S2889" s="71"/>
      <c r="T2889" s="54" t="s">
        <v>256</v>
      </c>
      <c r="U2889" s="71">
        <v>44487</v>
      </c>
      <c r="V2889" s="54" t="s">
        <v>256</v>
      </c>
      <c r="W2889" t="str">
        <f t="shared" si="45"/>
        <v>Oct-21</v>
      </c>
    </row>
    <row r="2890" spans="1:23" x14ac:dyDescent="0.25">
      <c r="A2890" s="54" t="s">
        <v>317</v>
      </c>
      <c r="B2890" s="54" t="s">
        <v>428</v>
      </c>
      <c r="C2890" s="54" t="s">
        <v>263</v>
      </c>
      <c r="D2890" s="54" t="s">
        <v>429</v>
      </c>
      <c r="E2890" s="54" t="s">
        <v>12318</v>
      </c>
      <c r="F2890" s="71">
        <v>44473</v>
      </c>
      <c r="G2890" s="72">
        <v>43.72</v>
      </c>
      <c r="H2890" s="72">
        <v>3696.53</v>
      </c>
      <c r="I2890" s="54" t="s">
        <v>265</v>
      </c>
      <c r="J2890" s="54" t="s">
        <v>592</v>
      </c>
      <c r="K2890" s="54" t="s">
        <v>12319</v>
      </c>
      <c r="L2890" s="54" t="s">
        <v>12320</v>
      </c>
      <c r="M2890" s="54" t="s">
        <v>12318</v>
      </c>
      <c r="N2890" s="54" t="s">
        <v>256</v>
      </c>
      <c r="O2890" s="54" t="s">
        <v>256</v>
      </c>
      <c r="P2890" s="54" t="s">
        <v>454</v>
      </c>
      <c r="Q2890" s="54" t="s">
        <v>256</v>
      </c>
      <c r="R2890" s="54" t="s">
        <v>431</v>
      </c>
      <c r="S2890" s="71"/>
      <c r="T2890" s="54" t="s">
        <v>256</v>
      </c>
      <c r="U2890" s="71">
        <v>44473</v>
      </c>
      <c r="V2890" s="54" t="s">
        <v>256</v>
      </c>
      <c r="W2890" t="str">
        <f t="shared" si="45"/>
        <v>Oct-21</v>
      </c>
    </row>
    <row r="2891" spans="1:23" x14ac:dyDescent="0.25">
      <c r="A2891" s="54" t="s">
        <v>317</v>
      </c>
      <c r="B2891" s="54" t="s">
        <v>428</v>
      </c>
      <c r="C2891" s="54" t="s">
        <v>263</v>
      </c>
      <c r="D2891" s="54" t="s">
        <v>429</v>
      </c>
      <c r="E2891" s="54" t="s">
        <v>12321</v>
      </c>
      <c r="F2891" s="71">
        <v>44473</v>
      </c>
      <c r="G2891" s="72">
        <v>5.61</v>
      </c>
      <c r="H2891" s="72">
        <v>474.33</v>
      </c>
      <c r="I2891" s="54" t="s">
        <v>265</v>
      </c>
      <c r="J2891" s="54" t="s">
        <v>592</v>
      </c>
      <c r="K2891" s="54" t="s">
        <v>12322</v>
      </c>
      <c r="L2891" s="54" t="s">
        <v>12323</v>
      </c>
      <c r="M2891" s="54" t="s">
        <v>12321</v>
      </c>
      <c r="N2891" s="54" t="s">
        <v>256</v>
      </c>
      <c r="O2891" s="54" t="s">
        <v>256</v>
      </c>
      <c r="P2891" s="54" t="s">
        <v>454</v>
      </c>
      <c r="Q2891" s="54" t="s">
        <v>256</v>
      </c>
      <c r="R2891" s="54" t="s">
        <v>431</v>
      </c>
      <c r="S2891" s="71"/>
      <c r="T2891" s="54" t="s">
        <v>256</v>
      </c>
      <c r="U2891" s="71">
        <v>44473</v>
      </c>
      <c r="V2891" s="54" t="s">
        <v>256</v>
      </c>
      <c r="W2891" t="str">
        <f t="shared" si="45"/>
        <v>Oct-21</v>
      </c>
    </row>
    <row r="2892" spans="1:23" x14ac:dyDescent="0.25">
      <c r="A2892" s="54" t="s">
        <v>317</v>
      </c>
      <c r="B2892" s="54" t="s">
        <v>428</v>
      </c>
      <c r="C2892" s="54" t="s">
        <v>263</v>
      </c>
      <c r="D2892" s="54" t="s">
        <v>429</v>
      </c>
      <c r="E2892" s="54" t="s">
        <v>12324</v>
      </c>
      <c r="F2892" s="71">
        <v>44473</v>
      </c>
      <c r="G2892" s="72">
        <v>114.4</v>
      </c>
      <c r="H2892" s="72">
        <v>9672.52</v>
      </c>
      <c r="I2892" s="54" t="s">
        <v>265</v>
      </c>
      <c r="J2892" s="54" t="s">
        <v>592</v>
      </c>
      <c r="K2892" s="54" t="s">
        <v>12325</v>
      </c>
      <c r="L2892" s="54" t="s">
        <v>12326</v>
      </c>
      <c r="M2892" s="54" t="s">
        <v>12324</v>
      </c>
      <c r="N2892" s="54" t="s">
        <v>256</v>
      </c>
      <c r="O2892" s="54" t="s">
        <v>256</v>
      </c>
      <c r="P2892" s="54" t="s">
        <v>454</v>
      </c>
      <c r="Q2892" s="54" t="s">
        <v>256</v>
      </c>
      <c r="R2892" s="54" t="s">
        <v>431</v>
      </c>
      <c r="S2892" s="71"/>
      <c r="T2892" s="54" t="s">
        <v>256</v>
      </c>
      <c r="U2892" s="71">
        <v>44473</v>
      </c>
      <c r="V2892" s="54" t="s">
        <v>256</v>
      </c>
      <c r="W2892" t="str">
        <f t="shared" si="45"/>
        <v>Oct-21</v>
      </c>
    </row>
    <row r="2893" spans="1:23" x14ac:dyDescent="0.25">
      <c r="A2893" s="54" t="s">
        <v>317</v>
      </c>
      <c r="B2893" s="54" t="s">
        <v>428</v>
      </c>
      <c r="C2893" s="54" t="s">
        <v>263</v>
      </c>
      <c r="D2893" s="54" t="s">
        <v>429</v>
      </c>
      <c r="E2893" s="54" t="s">
        <v>12327</v>
      </c>
      <c r="F2893" s="71">
        <v>44473</v>
      </c>
      <c r="G2893" s="72">
        <v>1032.48</v>
      </c>
      <c r="H2893" s="72">
        <v>87296.18</v>
      </c>
      <c r="I2893" s="54" t="s">
        <v>265</v>
      </c>
      <c r="J2893" s="54" t="s">
        <v>592</v>
      </c>
      <c r="K2893" s="54" t="s">
        <v>12328</v>
      </c>
      <c r="L2893" s="54" t="s">
        <v>12329</v>
      </c>
      <c r="M2893" s="54" t="s">
        <v>12327</v>
      </c>
      <c r="N2893" s="54" t="s">
        <v>256</v>
      </c>
      <c r="O2893" s="54" t="s">
        <v>256</v>
      </c>
      <c r="P2893" s="54" t="s">
        <v>454</v>
      </c>
      <c r="Q2893" s="54" t="s">
        <v>256</v>
      </c>
      <c r="R2893" s="54" t="s">
        <v>431</v>
      </c>
      <c r="S2893" s="71"/>
      <c r="T2893" s="54" t="s">
        <v>256</v>
      </c>
      <c r="U2893" s="71">
        <v>44473</v>
      </c>
      <c r="V2893" s="54" t="s">
        <v>256</v>
      </c>
      <c r="W2893" t="str">
        <f t="shared" si="45"/>
        <v>Oct-21</v>
      </c>
    </row>
    <row r="2894" spans="1:23" x14ac:dyDescent="0.25">
      <c r="A2894" s="54" t="s">
        <v>317</v>
      </c>
      <c r="B2894" s="54" t="s">
        <v>428</v>
      </c>
      <c r="C2894" s="54" t="s">
        <v>263</v>
      </c>
      <c r="D2894" s="54" t="s">
        <v>429</v>
      </c>
      <c r="E2894" s="54" t="s">
        <v>12330</v>
      </c>
      <c r="F2894" s="71">
        <v>44473</v>
      </c>
      <c r="G2894" s="72">
        <v>72.89</v>
      </c>
      <c r="H2894" s="72">
        <v>6162.85</v>
      </c>
      <c r="I2894" s="54" t="s">
        <v>265</v>
      </c>
      <c r="J2894" s="54" t="s">
        <v>592</v>
      </c>
      <c r="K2894" s="54" t="s">
        <v>12331</v>
      </c>
      <c r="L2894" s="54" t="s">
        <v>12332</v>
      </c>
      <c r="M2894" s="54" t="s">
        <v>12330</v>
      </c>
      <c r="N2894" s="54" t="s">
        <v>256</v>
      </c>
      <c r="O2894" s="54" t="s">
        <v>256</v>
      </c>
      <c r="P2894" s="54" t="s">
        <v>454</v>
      </c>
      <c r="Q2894" s="54" t="s">
        <v>256</v>
      </c>
      <c r="R2894" s="54" t="s">
        <v>431</v>
      </c>
      <c r="S2894" s="71"/>
      <c r="T2894" s="54" t="s">
        <v>256</v>
      </c>
      <c r="U2894" s="71">
        <v>44473</v>
      </c>
      <c r="V2894" s="54" t="s">
        <v>256</v>
      </c>
      <c r="W2894" t="str">
        <f t="shared" si="45"/>
        <v>Oct-21</v>
      </c>
    </row>
    <row r="2895" spans="1:23" x14ac:dyDescent="0.25">
      <c r="A2895" s="54" t="s">
        <v>317</v>
      </c>
      <c r="B2895" s="54" t="s">
        <v>428</v>
      </c>
      <c r="C2895" s="54" t="s">
        <v>263</v>
      </c>
      <c r="D2895" s="54" t="s">
        <v>429</v>
      </c>
      <c r="E2895" s="54" t="s">
        <v>12333</v>
      </c>
      <c r="F2895" s="71">
        <v>44473</v>
      </c>
      <c r="G2895" s="72">
        <v>38.659999999999997</v>
      </c>
      <c r="H2895" s="72">
        <v>3268.7</v>
      </c>
      <c r="I2895" s="54" t="s">
        <v>265</v>
      </c>
      <c r="J2895" s="54" t="s">
        <v>592</v>
      </c>
      <c r="K2895" s="54" t="s">
        <v>12334</v>
      </c>
      <c r="L2895" s="54" t="s">
        <v>12335</v>
      </c>
      <c r="M2895" s="54" t="s">
        <v>12333</v>
      </c>
      <c r="N2895" s="54" t="s">
        <v>256</v>
      </c>
      <c r="O2895" s="54" t="s">
        <v>256</v>
      </c>
      <c r="P2895" s="54" t="s">
        <v>454</v>
      </c>
      <c r="Q2895" s="54" t="s">
        <v>256</v>
      </c>
      <c r="R2895" s="54" t="s">
        <v>431</v>
      </c>
      <c r="S2895" s="71"/>
      <c r="T2895" s="54" t="s">
        <v>256</v>
      </c>
      <c r="U2895" s="71">
        <v>44473</v>
      </c>
      <c r="V2895" s="54" t="s">
        <v>256</v>
      </c>
      <c r="W2895" t="str">
        <f t="shared" si="45"/>
        <v>Oct-21</v>
      </c>
    </row>
    <row r="2896" spans="1:23" x14ac:dyDescent="0.25">
      <c r="A2896" s="54" t="s">
        <v>317</v>
      </c>
      <c r="B2896" s="54" t="s">
        <v>428</v>
      </c>
      <c r="C2896" s="54" t="s">
        <v>263</v>
      </c>
      <c r="D2896" s="54" t="s">
        <v>429</v>
      </c>
      <c r="E2896" s="54" t="s">
        <v>12336</v>
      </c>
      <c r="F2896" s="71">
        <v>44476</v>
      </c>
      <c r="G2896" s="72">
        <v>491.48</v>
      </c>
      <c r="H2896" s="72">
        <v>41554.629999999997</v>
      </c>
      <c r="I2896" s="54" t="s">
        <v>265</v>
      </c>
      <c r="J2896" s="54" t="s">
        <v>592</v>
      </c>
      <c r="K2896" s="54" t="s">
        <v>12337</v>
      </c>
      <c r="L2896" s="54" t="s">
        <v>12338</v>
      </c>
      <c r="M2896" s="54" t="s">
        <v>12336</v>
      </c>
      <c r="N2896" s="54" t="s">
        <v>256</v>
      </c>
      <c r="O2896" s="54" t="s">
        <v>256</v>
      </c>
      <c r="P2896" s="54" t="s">
        <v>454</v>
      </c>
      <c r="Q2896" s="54" t="s">
        <v>256</v>
      </c>
      <c r="R2896" s="54" t="s">
        <v>431</v>
      </c>
      <c r="S2896" s="71"/>
      <c r="T2896" s="54" t="s">
        <v>256</v>
      </c>
      <c r="U2896" s="71">
        <v>44476</v>
      </c>
      <c r="V2896" s="54" t="s">
        <v>256</v>
      </c>
      <c r="W2896" t="str">
        <f t="shared" si="45"/>
        <v>Oct-21</v>
      </c>
    </row>
    <row r="2897" spans="1:23" x14ac:dyDescent="0.25">
      <c r="A2897" s="54" t="s">
        <v>317</v>
      </c>
      <c r="B2897" s="54" t="s">
        <v>428</v>
      </c>
      <c r="C2897" s="54" t="s">
        <v>263</v>
      </c>
      <c r="D2897" s="54" t="s">
        <v>429</v>
      </c>
      <c r="E2897" s="54" t="s">
        <v>12339</v>
      </c>
      <c r="F2897" s="71">
        <v>44473</v>
      </c>
      <c r="G2897" s="72">
        <v>9.85</v>
      </c>
      <c r="H2897" s="72">
        <v>832.82</v>
      </c>
      <c r="I2897" s="54" t="s">
        <v>265</v>
      </c>
      <c r="J2897" s="54" t="s">
        <v>592</v>
      </c>
      <c r="K2897" s="54" t="s">
        <v>12340</v>
      </c>
      <c r="L2897" s="54" t="s">
        <v>12341</v>
      </c>
      <c r="M2897" s="54" t="s">
        <v>12339</v>
      </c>
      <c r="N2897" s="54" t="s">
        <v>256</v>
      </c>
      <c r="O2897" s="54" t="s">
        <v>256</v>
      </c>
      <c r="P2897" s="54" t="s">
        <v>454</v>
      </c>
      <c r="Q2897" s="54" t="s">
        <v>256</v>
      </c>
      <c r="R2897" s="54" t="s">
        <v>431</v>
      </c>
      <c r="S2897" s="71"/>
      <c r="T2897" s="54" t="s">
        <v>256</v>
      </c>
      <c r="U2897" s="71">
        <v>44473</v>
      </c>
      <c r="V2897" s="54" t="s">
        <v>256</v>
      </c>
      <c r="W2897" t="str">
        <f t="shared" si="45"/>
        <v>Oct-21</v>
      </c>
    </row>
    <row r="2898" spans="1:23" x14ac:dyDescent="0.25">
      <c r="A2898" s="54" t="s">
        <v>317</v>
      </c>
      <c r="B2898" s="54" t="s">
        <v>428</v>
      </c>
      <c r="C2898" s="54" t="s">
        <v>263</v>
      </c>
      <c r="D2898" s="54" t="s">
        <v>429</v>
      </c>
      <c r="E2898" s="54" t="s">
        <v>12342</v>
      </c>
      <c r="F2898" s="71">
        <v>44473</v>
      </c>
      <c r="G2898" s="72">
        <v>2881.68</v>
      </c>
      <c r="H2898" s="72">
        <v>243646.04</v>
      </c>
      <c r="I2898" s="54" t="s">
        <v>265</v>
      </c>
      <c r="J2898" s="54" t="s">
        <v>592</v>
      </c>
      <c r="K2898" s="54" t="s">
        <v>12343</v>
      </c>
      <c r="L2898" s="54" t="s">
        <v>12344</v>
      </c>
      <c r="M2898" s="54" t="s">
        <v>12342</v>
      </c>
      <c r="N2898" s="54" t="s">
        <v>256</v>
      </c>
      <c r="O2898" s="54" t="s">
        <v>256</v>
      </c>
      <c r="P2898" s="54" t="s">
        <v>454</v>
      </c>
      <c r="Q2898" s="54" t="s">
        <v>256</v>
      </c>
      <c r="R2898" s="54" t="s">
        <v>431</v>
      </c>
      <c r="S2898" s="71"/>
      <c r="T2898" s="54" t="s">
        <v>256</v>
      </c>
      <c r="U2898" s="71">
        <v>44473</v>
      </c>
      <c r="V2898" s="54" t="s">
        <v>256</v>
      </c>
      <c r="W2898" t="str">
        <f t="shared" si="45"/>
        <v>Oct-21</v>
      </c>
    </row>
    <row r="2899" spans="1:23" x14ac:dyDescent="0.25">
      <c r="A2899" s="54" t="s">
        <v>317</v>
      </c>
      <c r="B2899" s="54" t="s">
        <v>428</v>
      </c>
      <c r="C2899" s="54" t="s">
        <v>263</v>
      </c>
      <c r="D2899" s="54" t="s">
        <v>429</v>
      </c>
      <c r="E2899" s="54" t="s">
        <v>12345</v>
      </c>
      <c r="F2899" s="71">
        <v>44473</v>
      </c>
      <c r="G2899" s="72">
        <v>1.35</v>
      </c>
      <c r="H2899" s="72">
        <v>114.14</v>
      </c>
      <c r="I2899" s="54" t="s">
        <v>265</v>
      </c>
      <c r="J2899" s="54" t="s">
        <v>592</v>
      </c>
      <c r="K2899" s="54" t="s">
        <v>12346</v>
      </c>
      <c r="L2899" s="54" t="s">
        <v>12347</v>
      </c>
      <c r="M2899" s="54" t="s">
        <v>12345</v>
      </c>
      <c r="N2899" s="54" t="s">
        <v>256</v>
      </c>
      <c r="O2899" s="54" t="s">
        <v>256</v>
      </c>
      <c r="P2899" s="54" t="s">
        <v>454</v>
      </c>
      <c r="Q2899" s="54" t="s">
        <v>256</v>
      </c>
      <c r="R2899" s="54" t="s">
        <v>431</v>
      </c>
      <c r="S2899" s="71"/>
      <c r="T2899" s="54" t="s">
        <v>256</v>
      </c>
      <c r="U2899" s="71">
        <v>44473</v>
      </c>
      <c r="V2899" s="54" t="s">
        <v>256</v>
      </c>
      <c r="W2899" t="str">
        <f t="shared" si="45"/>
        <v>Oct-21</v>
      </c>
    </row>
    <row r="2900" spans="1:23" x14ac:dyDescent="0.25">
      <c r="A2900" s="54" t="s">
        <v>317</v>
      </c>
      <c r="B2900" s="54" t="s">
        <v>428</v>
      </c>
      <c r="C2900" s="54" t="s">
        <v>263</v>
      </c>
      <c r="D2900" s="54" t="s">
        <v>429</v>
      </c>
      <c r="E2900" s="54" t="s">
        <v>12348</v>
      </c>
      <c r="F2900" s="71">
        <v>44473</v>
      </c>
      <c r="G2900" s="72">
        <v>10.79</v>
      </c>
      <c r="H2900" s="72">
        <v>912.29</v>
      </c>
      <c r="I2900" s="54" t="s">
        <v>265</v>
      </c>
      <c r="J2900" s="54" t="s">
        <v>592</v>
      </c>
      <c r="K2900" s="54" t="s">
        <v>12349</v>
      </c>
      <c r="L2900" s="54" t="s">
        <v>12350</v>
      </c>
      <c r="M2900" s="54" t="s">
        <v>12348</v>
      </c>
      <c r="N2900" s="54" t="s">
        <v>256</v>
      </c>
      <c r="O2900" s="54" t="s">
        <v>256</v>
      </c>
      <c r="P2900" s="54" t="s">
        <v>454</v>
      </c>
      <c r="Q2900" s="54" t="s">
        <v>256</v>
      </c>
      <c r="R2900" s="54" t="s">
        <v>431</v>
      </c>
      <c r="S2900" s="71"/>
      <c r="T2900" s="54" t="s">
        <v>256</v>
      </c>
      <c r="U2900" s="71">
        <v>44473</v>
      </c>
      <c r="V2900" s="54" t="s">
        <v>256</v>
      </c>
      <c r="W2900" t="str">
        <f t="shared" si="45"/>
        <v>Oct-21</v>
      </c>
    </row>
    <row r="2901" spans="1:23" x14ac:dyDescent="0.25">
      <c r="A2901" s="54" t="s">
        <v>317</v>
      </c>
      <c r="B2901" s="54" t="s">
        <v>428</v>
      </c>
      <c r="C2901" s="54" t="s">
        <v>263</v>
      </c>
      <c r="D2901" s="54" t="s">
        <v>429</v>
      </c>
      <c r="E2901" s="54" t="s">
        <v>12351</v>
      </c>
      <c r="F2901" s="71">
        <v>44473</v>
      </c>
      <c r="G2901" s="72">
        <v>351.49</v>
      </c>
      <c r="H2901" s="72">
        <v>29718.48</v>
      </c>
      <c r="I2901" s="54" t="s">
        <v>265</v>
      </c>
      <c r="J2901" s="54" t="s">
        <v>592</v>
      </c>
      <c r="K2901" s="54" t="s">
        <v>12352</v>
      </c>
      <c r="L2901" s="54" t="s">
        <v>12353</v>
      </c>
      <c r="M2901" s="54" t="s">
        <v>12351</v>
      </c>
      <c r="N2901" s="54" t="s">
        <v>256</v>
      </c>
      <c r="O2901" s="54" t="s">
        <v>256</v>
      </c>
      <c r="P2901" s="54" t="s">
        <v>454</v>
      </c>
      <c r="Q2901" s="54" t="s">
        <v>256</v>
      </c>
      <c r="R2901" s="54" t="s">
        <v>431</v>
      </c>
      <c r="S2901" s="71"/>
      <c r="T2901" s="54" t="s">
        <v>256</v>
      </c>
      <c r="U2901" s="71">
        <v>44473</v>
      </c>
      <c r="V2901" s="54" t="s">
        <v>256</v>
      </c>
      <c r="W2901" t="str">
        <f t="shared" si="45"/>
        <v>Oct-21</v>
      </c>
    </row>
    <row r="2902" spans="1:23" x14ac:dyDescent="0.25">
      <c r="A2902" s="54" t="s">
        <v>317</v>
      </c>
      <c r="B2902" s="54" t="s">
        <v>428</v>
      </c>
      <c r="C2902" s="54" t="s">
        <v>263</v>
      </c>
      <c r="D2902" s="54" t="s">
        <v>429</v>
      </c>
      <c r="E2902" s="54" t="s">
        <v>12354</v>
      </c>
      <c r="F2902" s="71">
        <v>44473</v>
      </c>
      <c r="G2902" s="72">
        <v>57.09</v>
      </c>
      <c r="H2902" s="72">
        <v>4826.96</v>
      </c>
      <c r="I2902" s="54" t="s">
        <v>265</v>
      </c>
      <c r="J2902" s="54" t="s">
        <v>592</v>
      </c>
      <c r="K2902" s="54" t="s">
        <v>12355</v>
      </c>
      <c r="L2902" s="54" t="s">
        <v>12356</v>
      </c>
      <c r="M2902" s="54" t="s">
        <v>12354</v>
      </c>
      <c r="N2902" s="54" t="s">
        <v>256</v>
      </c>
      <c r="O2902" s="54" t="s">
        <v>256</v>
      </c>
      <c r="P2902" s="54" t="s">
        <v>454</v>
      </c>
      <c r="Q2902" s="54" t="s">
        <v>256</v>
      </c>
      <c r="R2902" s="54" t="s">
        <v>431</v>
      </c>
      <c r="S2902" s="71"/>
      <c r="T2902" s="54" t="s">
        <v>256</v>
      </c>
      <c r="U2902" s="71">
        <v>44473</v>
      </c>
      <c r="V2902" s="54" t="s">
        <v>256</v>
      </c>
      <c r="W2902" t="str">
        <f t="shared" si="45"/>
        <v>Oct-21</v>
      </c>
    </row>
    <row r="2903" spans="1:23" x14ac:dyDescent="0.25">
      <c r="A2903" s="54" t="s">
        <v>317</v>
      </c>
      <c r="B2903" s="54" t="s">
        <v>428</v>
      </c>
      <c r="C2903" s="54" t="s">
        <v>263</v>
      </c>
      <c r="D2903" s="54" t="s">
        <v>429</v>
      </c>
      <c r="E2903" s="54" t="s">
        <v>12357</v>
      </c>
      <c r="F2903" s="71">
        <v>44473</v>
      </c>
      <c r="G2903" s="72">
        <v>2824.16</v>
      </c>
      <c r="H2903" s="72">
        <v>238782.73</v>
      </c>
      <c r="I2903" s="54" t="s">
        <v>265</v>
      </c>
      <c r="J2903" s="54" t="s">
        <v>592</v>
      </c>
      <c r="K2903" s="54" t="s">
        <v>12358</v>
      </c>
      <c r="L2903" s="54" t="s">
        <v>12359</v>
      </c>
      <c r="M2903" s="54" t="s">
        <v>12357</v>
      </c>
      <c r="N2903" s="54" t="s">
        <v>256</v>
      </c>
      <c r="O2903" s="54" t="s">
        <v>256</v>
      </c>
      <c r="P2903" s="54" t="s">
        <v>454</v>
      </c>
      <c r="Q2903" s="54" t="s">
        <v>256</v>
      </c>
      <c r="R2903" s="54" t="s">
        <v>431</v>
      </c>
      <c r="S2903" s="71"/>
      <c r="T2903" s="54" t="s">
        <v>256</v>
      </c>
      <c r="U2903" s="71">
        <v>44473</v>
      </c>
      <c r="V2903" s="54" t="s">
        <v>256</v>
      </c>
      <c r="W2903" t="str">
        <f t="shared" si="45"/>
        <v>Oct-21</v>
      </c>
    </row>
    <row r="2904" spans="1:23" x14ac:dyDescent="0.25">
      <c r="A2904" s="54" t="s">
        <v>317</v>
      </c>
      <c r="B2904" s="54" t="s">
        <v>428</v>
      </c>
      <c r="C2904" s="54" t="s">
        <v>263</v>
      </c>
      <c r="D2904" s="54" t="s">
        <v>429</v>
      </c>
      <c r="E2904" s="54" t="s">
        <v>12360</v>
      </c>
      <c r="F2904" s="71">
        <v>44473</v>
      </c>
      <c r="G2904" s="72">
        <v>38.619999999999997</v>
      </c>
      <c r="H2904" s="72">
        <v>3265.32</v>
      </c>
      <c r="I2904" s="54" t="s">
        <v>265</v>
      </c>
      <c r="J2904" s="54" t="s">
        <v>592</v>
      </c>
      <c r="K2904" s="54" t="s">
        <v>12361</v>
      </c>
      <c r="L2904" s="54" t="s">
        <v>12362</v>
      </c>
      <c r="M2904" s="54" t="s">
        <v>12360</v>
      </c>
      <c r="N2904" s="54" t="s">
        <v>256</v>
      </c>
      <c r="O2904" s="54" t="s">
        <v>256</v>
      </c>
      <c r="P2904" s="54" t="s">
        <v>454</v>
      </c>
      <c r="Q2904" s="54" t="s">
        <v>256</v>
      </c>
      <c r="R2904" s="54" t="s">
        <v>431</v>
      </c>
      <c r="S2904" s="71"/>
      <c r="T2904" s="54" t="s">
        <v>256</v>
      </c>
      <c r="U2904" s="71">
        <v>44473</v>
      </c>
      <c r="V2904" s="54" t="s">
        <v>256</v>
      </c>
      <c r="W2904" t="str">
        <f t="shared" si="45"/>
        <v>Oct-21</v>
      </c>
    </row>
    <row r="2905" spans="1:23" x14ac:dyDescent="0.25">
      <c r="A2905" s="54" t="s">
        <v>317</v>
      </c>
      <c r="B2905" s="54" t="s">
        <v>428</v>
      </c>
      <c r="C2905" s="54" t="s">
        <v>263</v>
      </c>
      <c r="D2905" s="54" t="s">
        <v>429</v>
      </c>
      <c r="E2905" s="54" t="s">
        <v>12363</v>
      </c>
      <c r="F2905" s="71">
        <v>44474</v>
      </c>
      <c r="G2905" s="72">
        <v>3751.05</v>
      </c>
      <c r="H2905" s="72">
        <v>317151.28000000003</v>
      </c>
      <c r="I2905" s="54" t="s">
        <v>265</v>
      </c>
      <c r="J2905" s="54" t="s">
        <v>592</v>
      </c>
      <c r="K2905" s="54" t="s">
        <v>12364</v>
      </c>
      <c r="L2905" s="54" t="s">
        <v>12365</v>
      </c>
      <c r="M2905" s="54" t="s">
        <v>12363</v>
      </c>
      <c r="N2905" s="54" t="s">
        <v>256</v>
      </c>
      <c r="O2905" s="54" t="s">
        <v>256</v>
      </c>
      <c r="P2905" s="54" t="s">
        <v>454</v>
      </c>
      <c r="Q2905" s="54" t="s">
        <v>256</v>
      </c>
      <c r="R2905" s="54" t="s">
        <v>431</v>
      </c>
      <c r="S2905" s="71"/>
      <c r="T2905" s="54" t="s">
        <v>256</v>
      </c>
      <c r="U2905" s="71">
        <v>44474</v>
      </c>
      <c r="V2905" s="54" t="s">
        <v>256</v>
      </c>
      <c r="W2905" t="str">
        <f t="shared" si="45"/>
        <v>Oct-21</v>
      </c>
    </row>
    <row r="2906" spans="1:23" x14ac:dyDescent="0.25">
      <c r="A2906" s="54" t="s">
        <v>317</v>
      </c>
      <c r="B2906" s="54" t="s">
        <v>428</v>
      </c>
      <c r="C2906" s="54" t="s">
        <v>263</v>
      </c>
      <c r="D2906" s="54" t="s">
        <v>429</v>
      </c>
      <c r="E2906" s="54" t="s">
        <v>12366</v>
      </c>
      <c r="F2906" s="71">
        <v>44476</v>
      </c>
      <c r="G2906" s="72">
        <v>32.75</v>
      </c>
      <c r="H2906" s="72">
        <v>2769.01</v>
      </c>
      <c r="I2906" s="54" t="s">
        <v>265</v>
      </c>
      <c r="J2906" s="54" t="s">
        <v>592</v>
      </c>
      <c r="K2906" s="54" t="s">
        <v>12367</v>
      </c>
      <c r="L2906" s="54" t="s">
        <v>12368</v>
      </c>
      <c r="M2906" s="54" t="s">
        <v>12366</v>
      </c>
      <c r="N2906" s="54" t="s">
        <v>256</v>
      </c>
      <c r="O2906" s="54" t="s">
        <v>256</v>
      </c>
      <c r="P2906" s="54" t="s">
        <v>454</v>
      </c>
      <c r="Q2906" s="54" t="s">
        <v>256</v>
      </c>
      <c r="R2906" s="54" t="s">
        <v>431</v>
      </c>
      <c r="S2906" s="71"/>
      <c r="T2906" s="54" t="s">
        <v>256</v>
      </c>
      <c r="U2906" s="71">
        <v>44476</v>
      </c>
      <c r="V2906" s="54" t="s">
        <v>256</v>
      </c>
      <c r="W2906" t="str">
        <f t="shared" si="45"/>
        <v>Oct-21</v>
      </c>
    </row>
    <row r="2907" spans="1:23" x14ac:dyDescent="0.25">
      <c r="A2907" s="54" t="s">
        <v>317</v>
      </c>
      <c r="B2907" s="54" t="s">
        <v>428</v>
      </c>
      <c r="C2907" s="54" t="s">
        <v>263</v>
      </c>
      <c r="D2907" s="54" t="s">
        <v>429</v>
      </c>
      <c r="E2907" s="54" t="s">
        <v>12369</v>
      </c>
      <c r="F2907" s="71">
        <v>44474</v>
      </c>
      <c r="G2907" s="72">
        <v>252.85</v>
      </c>
      <c r="H2907" s="72">
        <v>21378.47</v>
      </c>
      <c r="I2907" s="54" t="s">
        <v>265</v>
      </c>
      <c r="J2907" s="54" t="s">
        <v>592</v>
      </c>
      <c r="K2907" s="54" t="s">
        <v>12370</v>
      </c>
      <c r="L2907" s="54" t="s">
        <v>12371</v>
      </c>
      <c r="M2907" s="54" t="s">
        <v>12369</v>
      </c>
      <c r="N2907" s="54" t="s">
        <v>256</v>
      </c>
      <c r="O2907" s="54" t="s">
        <v>256</v>
      </c>
      <c r="P2907" s="54" t="s">
        <v>454</v>
      </c>
      <c r="Q2907" s="54" t="s">
        <v>256</v>
      </c>
      <c r="R2907" s="54" t="s">
        <v>431</v>
      </c>
      <c r="S2907" s="71"/>
      <c r="T2907" s="54" t="s">
        <v>256</v>
      </c>
      <c r="U2907" s="71">
        <v>44474</v>
      </c>
      <c r="V2907" s="54" t="s">
        <v>256</v>
      </c>
      <c r="W2907" t="str">
        <f t="shared" si="45"/>
        <v>Oct-21</v>
      </c>
    </row>
    <row r="2908" spans="1:23" x14ac:dyDescent="0.25">
      <c r="A2908" s="54" t="s">
        <v>317</v>
      </c>
      <c r="B2908" s="54" t="s">
        <v>428</v>
      </c>
      <c r="C2908" s="54" t="s">
        <v>263</v>
      </c>
      <c r="D2908" s="54" t="s">
        <v>429</v>
      </c>
      <c r="E2908" s="54" t="s">
        <v>12372</v>
      </c>
      <c r="F2908" s="71">
        <v>44476</v>
      </c>
      <c r="G2908" s="72">
        <v>30.58</v>
      </c>
      <c r="H2908" s="72">
        <v>2585.54</v>
      </c>
      <c r="I2908" s="54" t="s">
        <v>265</v>
      </c>
      <c r="J2908" s="54" t="s">
        <v>592</v>
      </c>
      <c r="K2908" s="54" t="s">
        <v>12373</v>
      </c>
      <c r="L2908" s="54" t="s">
        <v>12374</v>
      </c>
      <c r="M2908" s="54" t="s">
        <v>12372</v>
      </c>
      <c r="N2908" s="54" t="s">
        <v>256</v>
      </c>
      <c r="O2908" s="54" t="s">
        <v>256</v>
      </c>
      <c r="P2908" s="54" t="s">
        <v>454</v>
      </c>
      <c r="Q2908" s="54" t="s">
        <v>256</v>
      </c>
      <c r="R2908" s="54" t="s">
        <v>431</v>
      </c>
      <c r="S2908" s="71"/>
      <c r="T2908" s="54" t="s">
        <v>256</v>
      </c>
      <c r="U2908" s="71">
        <v>44476</v>
      </c>
      <c r="V2908" s="54" t="s">
        <v>256</v>
      </c>
      <c r="W2908" t="str">
        <f t="shared" si="45"/>
        <v>Oct-21</v>
      </c>
    </row>
    <row r="2909" spans="1:23" x14ac:dyDescent="0.25">
      <c r="A2909" s="54" t="s">
        <v>317</v>
      </c>
      <c r="B2909" s="54" t="s">
        <v>428</v>
      </c>
      <c r="C2909" s="54" t="s">
        <v>263</v>
      </c>
      <c r="D2909" s="54" t="s">
        <v>429</v>
      </c>
      <c r="E2909" s="54" t="s">
        <v>12375</v>
      </c>
      <c r="F2909" s="71">
        <v>44474</v>
      </c>
      <c r="G2909" s="72">
        <v>187.99</v>
      </c>
      <c r="H2909" s="72">
        <v>15894.55</v>
      </c>
      <c r="I2909" s="54" t="s">
        <v>265</v>
      </c>
      <c r="J2909" s="54" t="s">
        <v>592</v>
      </c>
      <c r="K2909" s="54" t="s">
        <v>12376</v>
      </c>
      <c r="L2909" s="54" t="s">
        <v>12377</v>
      </c>
      <c r="M2909" s="54" t="s">
        <v>12375</v>
      </c>
      <c r="N2909" s="54" t="s">
        <v>256</v>
      </c>
      <c r="O2909" s="54" t="s">
        <v>256</v>
      </c>
      <c r="P2909" s="54" t="s">
        <v>454</v>
      </c>
      <c r="Q2909" s="54" t="s">
        <v>256</v>
      </c>
      <c r="R2909" s="54" t="s">
        <v>431</v>
      </c>
      <c r="S2909" s="71"/>
      <c r="T2909" s="54" t="s">
        <v>256</v>
      </c>
      <c r="U2909" s="71">
        <v>44474</v>
      </c>
      <c r="V2909" s="54" t="s">
        <v>256</v>
      </c>
      <c r="W2909" t="str">
        <f t="shared" si="45"/>
        <v>Oct-21</v>
      </c>
    </row>
    <row r="2910" spans="1:23" x14ac:dyDescent="0.25">
      <c r="A2910" s="54" t="s">
        <v>317</v>
      </c>
      <c r="B2910" s="54" t="s">
        <v>428</v>
      </c>
      <c r="C2910" s="54" t="s">
        <v>263</v>
      </c>
      <c r="D2910" s="54" t="s">
        <v>429</v>
      </c>
      <c r="E2910" s="54" t="s">
        <v>12378</v>
      </c>
      <c r="F2910" s="71">
        <v>44499</v>
      </c>
      <c r="G2910" s="72">
        <v>101.6</v>
      </c>
      <c r="H2910" s="72">
        <v>8590.2800000000007</v>
      </c>
      <c r="I2910" s="54" t="s">
        <v>265</v>
      </c>
      <c r="J2910" s="54" t="s">
        <v>592</v>
      </c>
      <c r="K2910" s="54" t="s">
        <v>12379</v>
      </c>
      <c r="L2910" s="54" t="s">
        <v>12380</v>
      </c>
      <c r="M2910" s="54" t="s">
        <v>12378</v>
      </c>
      <c r="N2910" s="54" t="s">
        <v>256</v>
      </c>
      <c r="O2910" s="54" t="s">
        <v>256</v>
      </c>
      <c r="P2910" s="54" t="s">
        <v>454</v>
      </c>
      <c r="Q2910" s="54" t="s">
        <v>256</v>
      </c>
      <c r="R2910" s="54" t="s">
        <v>431</v>
      </c>
      <c r="S2910" s="71"/>
      <c r="T2910" s="54" t="s">
        <v>256</v>
      </c>
      <c r="U2910" s="71">
        <v>44499</v>
      </c>
      <c r="V2910" s="54" t="s">
        <v>256</v>
      </c>
      <c r="W2910" t="str">
        <f t="shared" si="45"/>
        <v>Oct-21</v>
      </c>
    </row>
    <row r="2911" spans="1:23" x14ac:dyDescent="0.25">
      <c r="A2911" s="54" t="s">
        <v>317</v>
      </c>
      <c r="B2911" s="54" t="s">
        <v>428</v>
      </c>
      <c r="C2911" s="54" t="s">
        <v>263</v>
      </c>
      <c r="D2911" s="54" t="s">
        <v>429</v>
      </c>
      <c r="E2911" s="54" t="s">
        <v>12381</v>
      </c>
      <c r="F2911" s="71">
        <v>44480</v>
      </c>
      <c r="G2911" s="72">
        <v>223.41</v>
      </c>
      <c r="H2911" s="72">
        <v>18889.32</v>
      </c>
      <c r="I2911" s="54" t="s">
        <v>265</v>
      </c>
      <c r="J2911" s="54" t="s">
        <v>592</v>
      </c>
      <c r="K2911" s="54" t="s">
        <v>12382</v>
      </c>
      <c r="L2911" s="54" t="s">
        <v>12383</v>
      </c>
      <c r="M2911" s="54" t="s">
        <v>12381</v>
      </c>
      <c r="N2911" s="54" t="s">
        <v>256</v>
      </c>
      <c r="O2911" s="54" t="s">
        <v>256</v>
      </c>
      <c r="P2911" s="54" t="s">
        <v>454</v>
      </c>
      <c r="Q2911" s="54" t="s">
        <v>256</v>
      </c>
      <c r="R2911" s="54" t="s">
        <v>431</v>
      </c>
      <c r="S2911" s="71"/>
      <c r="T2911" s="54" t="s">
        <v>256</v>
      </c>
      <c r="U2911" s="71">
        <v>44480</v>
      </c>
      <c r="V2911" s="54" t="s">
        <v>256</v>
      </c>
      <c r="W2911" t="str">
        <f t="shared" si="45"/>
        <v>Oct-21</v>
      </c>
    </row>
    <row r="2912" spans="1:23" x14ac:dyDescent="0.25">
      <c r="A2912" s="54" t="s">
        <v>317</v>
      </c>
      <c r="B2912" s="54" t="s">
        <v>428</v>
      </c>
      <c r="C2912" s="54" t="s">
        <v>263</v>
      </c>
      <c r="D2912" s="54" t="s">
        <v>429</v>
      </c>
      <c r="E2912" s="54" t="s">
        <v>12384</v>
      </c>
      <c r="F2912" s="71">
        <v>44481</v>
      </c>
      <c r="G2912" s="72">
        <v>84.15</v>
      </c>
      <c r="H2912" s="72">
        <v>7114.88</v>
      </c>
      <c r="I2912" s="54" t="s">
        <v>265</v>
      </c>
      <c r="J2912" s="54" t="s">
        <v>592</v>
      </c>
      <c r="K2912" s="54" t="s">
        <v>12385</v>
      </c>
      <c r="L2912" s="54" t="s">
        <v>12386</v>
      </c>
      <c r="M2912" s="54" t="s">
        <v>12384</v>
      </c>
      <c r="N2912" s="54" t="s">
        <v>256</v>
      </c>
      <c r="O2912" s="54" t="s">
        <v>256</v>
      </c>
      <c r="P2912" s="54" t="s">
        <v>454</v>
      </c>
      <c r="Q2912" s="54" t="s">
        <v>256</v>
      </c>
      <c r="R2912" s="54" t="s">
        <v>431</v>
      </c>
      <c r="S2912" s="71"/>
      <c r="T2912" s="54" t="s">
        <v>256</v>
      </c>
      <c r="U2912" s="71">
        <v>44481</v>
      </c>
      <c r="V2912" s="54" t="s">
        <v>256</v>
      </c>
      <c r="W2912" t="str">
        <f t="shared" si="45"/>
        <v>Oct-21</v>
      </c>
    </row>
    <row r="2913" spans="1:23" x14ac:dyDescent="0.25">
      <c r="A2913" s="54" t="s">
        <v>317</v>
      </c>
      <c r="B2913" s="54" t="s">
        <v>428</v>
      </c>
      <c r="C2913" s="54" t="s">
        <v>263</v>
      </c>
      <c r="D2913" s="54" t="s">
        <v>429</v>
      </c>
      <c r="E2913" s="54" t="s">
        <v>12387</v>
      </c>
      <c r="F2913" s="71">
        <v>44476</v>
      </c>
      <c r="G2913" s="72">
        <v>2132.9899999999998</v>
      </c>
      <c r="H2913" s="72">
        <v>180344.3</v>
      </c>
      <c r="I2913" s="54" t="s">
        <v>265</v>
      </c>
      <c r="J2913" s="54" t="s">
        <v>592</v>
      </c>
      <c r="K2913" s="54" t="s">
        <v>12388</v>
      </c>
      <c r="L2913" s="54" t="s">
        <v>12389</v>
      </c>
      <c r="M2913" s="54" t="s">
        <v>12387</v>
      </c>
      <c r="N2913" s="54" t="s">
        <v>256</v>
      </c>
      <c r="O2913" s="54" t="s">
        <v>256</v>
      </c>
      <c r="P2913" s="54" t="s">
        <v>454</v>
      </c>
      <c r="Q2913" s="54" t="s">
        <v>256</v>
      </c>
      <c r="R2913" s="54" t="s">
        <v>431</v>
      </c>
      <c r="S2913" s="71"/>
      <c r="T2913" s="54" t="s">
        <v>256</v>
      </c>
      <c r="U2913" s="71">
        <v>44476</v>
      </c>
      <c r="V2913" s="54" t="s">
        <v>256</v>
      </c>
      <c r="W2913" t="str">
        <f t="shared" si="45"/>
        <v>Oct-21</v>
      </c>
    </row>
    <row r="2914" spans="1:23" x14ac:dyDescent="0.25">
      <c r="A2914" s="54" t="s">
        <v>317</v>
      </c>
      <c r="B2914" s="54" t="s">
        <v>428</v>
      </c>
      <c r="C2914" s="54" t="s">
        <v>263</v>
      </c>
      <c r="D2914" s="54" t="s">
        <v>429</v>
      </c>
      <c r="E2914" s="54" t="s">
        <v>12390</v>
      </c>
      <c r="F2914" s="71">
        <v>44474</v>
      </c>
      <c r="G2914" s="72">
        <v>79.33</v>
      </c>
      <c r="H2914" s="72">
        <v>6707.35</v>
      </c>
      <c r="I2914" s="54" t="s">
        <v>265</v>
      </c>
      <c r="J2914" s="54" t="s">
        <v>592</v>
      </c>
      <c r="K2914" s="54" t="s">
        <v>12391</v>
      </c>
      <c r="L2914" s="54" t="s">
        <v>12392</v>
      </c>
      <c r="M2914" s="54" t="s">
        <v>12390</v>
      </c>
      <c r="N2914" s="54" t="s">
        <v>256</v>
      </c>
      <c r="O2914" s="54" t="s">
        <v>256</v>
      </c>
      <c r="P2914" s="54" t="s">
        <v>454</v>
      </c>
      <c r="Q2914" s="54" t="s">
        <v>256</v>
      </c>
      <c r="R2914" s="54" t="s">
        <v>431</v>
      </c>
      <c r="S2914" s="71"/>
      <c r="T2914" s="54" t="s">
        <v>256</v>
      </c>
      <c r="U2914" s="71">
        <v>44474</v>
      </c>
      <c r="V2914" s="54" t="s">
        <v>256</v>
      </c>
      <c r="W2914" t="str">
        <f t="shared" si="45"/>
        <v>Oct-21</v>
      </c>
    </row>
    <row r="2915" spans="1:23" x14ac:dyDescent="0.25">
      <c r="A2915" s="54" t="s">
        <v>317</v>
      </c>
      <c r="B2915" s="54" t="s">
        <v>428</v>
      </c>
      <c r="C2915" s="54" t="s">
        <v>263</v>
      </c>
      <c r="D2915" s="54" t="s">
        <v>429</v>
      </c>
      <c r="E2915" s="54" t="s">
        <v>12393</v>
      </c>
      <c r="F2915" s="71">
        <v>44475</v>
      </c>
      <c r="G2915" s="72">
        <v>438.09</v>
      </c>
      <c r="H2915" s="72">
        <v>37040.51</v>
      </c>
      <c r="I2915" s="54" t="s">
        <v>265</v>
      </c>
      <c r="J2915" s="54" t="s">
        <v>592</v>
      </c>
      <c r="K2915" s="54" t="s">
        <v>12394</v>
      </c>
      <c r="L2915" s="54" t="s">
        <v>12395</v>
      </c>
      <c r="M2915" s="54" t="s">
        <v>12393</v>
      </c>
      <c r="N2915" s="54" t="s">
        <v>256</v>
      </c>
      <c r="O2915" s="54" t="s">
        <v>256</v>
      </c>
      <c r="P2915" s="54" t="s">
        <v>454</v>
      </c>
      <c r="Q2915" s="54" t="s">
        <v>256</v>
      </c>
      <c r="R2915" s="54" t="s">
        <v>431</v>
      </c>
      <c r="S2915" s="71"/>
      <c r="T2915" s="54" t="s">
        <v>256</v>
      </c>
      <c r="U2915" s="71">
        <v>44475</v>
      </c>
      <c r="V2915" s="54" t="s">
        <v>256</v>
      </c>
      <c r="W2915" t="str">
        <f t="shared" si="45"/>
        <v>Oct-21</v>
      </c>
    </row>
    <row r="2916" spans="1:23" x14ac:dyDescent="0.25">
      <c r="A2916" s="54" t="s">
        <v>317</v>
      </c>
      <c r="B2916" s="54" t="s">
        <v>428</v>
      </c>
      <c r="C2916" s="54" t="s">
        <v>263</v>
      </c>
      <c r="D2916" s="54" t="s">
        <v>429</v>
      </c>
      <c r="E2916" s="54" t="s">
        <v>12396</v>
      </c>
      <c r="F2916" s="71">
        <v>44475</v>
      </c>
      <c r="G2916" s="72">
        <v>68.319999999999993</v>
      </c>
      <c r="H2916" s="72">
        <v>5776.46</v>
      </c>
      <c r="I2916" s="54" t="s">
        <v>265</v>
      </c>
      <c r="J2916" s="54" t="s">
        <v>592</v>
      </c>
      <c r="K2916" s="54" t="s">
        <v>12397</v>
      </c>
      <c r="L2916" s="54" t="s">
        <v>12398</v>
      </c>
      <c r="M2916" s="54" t="s">
        <v>12396</v>
      </c>
      <c r="N2916" s="54" t="s">
        <v>256</v>
      </c>
      <c r="O2916" s="54" t="s">
        <v>256</v>
      </c>
      <c r="P2916" s="54" t="s">
        <v>454</v>
      </c>
      <c r="Q2916" s="54" t="s">
        <v>256</v>
      </c>
      <c r="R2916" s="54" t="s">
        <v>431</v>
      </c>
      <c r="S2916" s="71"/>
      <c r="T2916" s="54" t="s">
        <v>256</v>
      </c>
      <c r="U2916" s="71">
        <v>44475</v>
      </c>
      <c r="V2916" s="54" t="s">
        <v>256</v>
      </c>
      <c r="W2916" t="str">
        <f t="shared" si="45"/>
        <v>Oct-21</v>
      </c>
    </row>
    <row r="2917" spans="1:23" x14ac:dyDescent="0.25">
      <c r="A2917" s="54" t="s">
        <v>317</v>
      </c>
      <c r="B2917" s="54" t="s">
        <v>428</v>
      </c>
      <c r="C2917" s="54" t="s">
        <v>263</v>
      </c>
      <c r="D2917" s="54" t="s">
        <v>429</v>
      </c>
      <c r="E2917" s="54" t="s">
        <v>12399</v>
      </c>
      <c r="F2917" s="71">
        <v>44476</v>
      </c>
      <c r="G2917" s="72">
        <v>1266.24</v>
      </c>
      <c r="H2917" s="72">
        <v>107060.59</v>
      </c>
      <c r="I2917" s="54" t="s">
        <v>265</v>
      </c>
      <c r="J2917" s="54" t="s">
        <v>592</v>
      </c>
      <c r="K2917" s="54" t="s">
        <v>12400</v>
      </c>
      <c r="L2917" s="54" t="s">
        <v>12401</v>
      </c>
      <c r="M2917" s="54" t="s">
        <v>12399</v>
      </c>
      <c r="N2917" s="54" t="s">
        <v>256</v>
      </c>
      <c r="O2917" s="54" t="s">
        <v>256</v>
      </c>
      <c r="P2917" s="54" t="s">
        <v>454</v>
      </c>
      <c r="Q2917" s="54" t="s">
        <v>256</v>
      </c>
      <c r="R2917" s="54" t="s">
        <v>431</v>
      </c>
      <c r="S2917" s="71"/>
      <c r="T2917" s="54" t="s">
        <v>256</v>
      </c>
      <c r="U2917" s="71">
        <v>44476</v>
      </c>
      <c r="V2917" s="54" t="s">
        <v>256</v>
      </c>
      <c r="W2917" t="str">
        <f t="shared" si="45"/>
        <v>Oct-21</v>
      </c>
    </row>
    <row r="2918" spans="1:23" x14ac:dyDescent="0.25">
      <c r="A2918" s="54" t="s">
        <v>317</v>
      </c>
      <c r="B2918" s="54" t="s">
        <v>428</v>
      </c>
      <c r="C2918" s="54" t="s">
        <v>263</v>
      </c>
      <c r="D2918" s="54" t="s">
        <v>429</v>
      </c>
      <c r="E2918" s="54" t="s">
        <v>12402</v>
      </c>
      <c r="F2918" s="71">
        <v>44476</v>
      </c>
      <c r="G2918" s="72">
        <v>101.08</v>
      </c>
      <c r="H2918" s="72">
        <v>8546.31</v>
      </c>
      <c r="I2918" s="54" t="s">
        <v>265</v>
      </c>
      <c r="J2918" s="54" t="s">
        <v>592</v>
      </c>
      <c r="K2918" s="54" t="s">
        <v>12403</v>
      </c>
      <c r="L2918" s="54" t="s">
        <v>12404</v>
      </c>
      <c r="M2918" s="54" t="s">
        <v>12402</v>
      </c>
      <c r="N2918" s="54" t="s">
        <v>256</v>
      </c>
      <c r="O2918" s="54" t="s">
        <v>256</v>
      </c>
      <c r="P2918" s="54" t="s">
        <v>454</v>
      </c>
      <c r="Q2918" s="54" t="s">
        <v>256</v>
      </c>
      <c r="R2918" s="54" t="s">
        <v>431</v>
      </c>
      <c r="S2918" s="71"/>
      <c r="T2918" s="54" t="s">
        <v>256</v>
      </c>
      <c r="U2918" s="71">
        <v>44476</v>
      </c>
      <c r="V2918" s="54" t="s">
        <v>256</v>
      </c>
      <c r="W2918" t="str">
        <f t="shared" si="45"/>
        <v>Oct-21</v>
      </c>
    </row>
    <row r="2919" spans="1:23" x14ac:dyDescent="0.25">
      <c r="A2919" s="54" t="s">
        <v>317</v>
      </c>
      <c r="B2919" s="54" t="s">
        <v>428</v>
      </c>
      <c r="C2919" s="54" t="s">
        <v>263</v>
      </c>
      <c r="D2919" s="54" t="s">
        <v>429</v>
      </c>
      <c r="E2919" s="54" t="s">
        <v>12405</v>
      </c>
      <c r="F2919" s="71">
        <v>44476</v>
      </c>
      <c r="G2919" s="72">
        <v>26.16</v>
      </c>
      <c r="H2919" s="72">
        <v>2211.83</v>
      </c>
      <c r="I2919" s="54" t="s">
        <v>265</v>
      </c>
      <c r="J2919" s="54" t="s">
        <v>592</v>
      </c>
      <c r="K2919" s="54" t="s">
        <v>12406</v>
      </c>
      <c r="L2919" s="54" t="s">
        <v>12407</v>
      </c>
      <c r="M2919" s="54" t="s">
        <v>12405</v>
      </c>
      <c r="N2919" s="54" t="s">
        <v>256</v>
      </c>
      <c r="O2919" s="54" t="s">
        <v>256</v>
      </c>
      <c r="P2919" s="54" t="s">
        <v>454</v>
      </c>
      <c r="Q2919" s="54" t="s">
        <v>256</v>
      </c>
      <c r="R2919" s="54" t="s">
        <v>431</v>
      </c>
      <c r="S2919" s="71"/>
      <c r="T2919" s="54" t="s">
        <v>256</v>
      </c>
      <c r="U2919" s="71">
        <v>44476</v>
      </c>
      <c r="V2919" s="54" t="s">
        <v>256</v>
      </c>
      <c r="W2919" t="str">
        <f t="shared" si="45"/>
        <v>Oct-21</v>
      </c>
    </row>
    <row r="2920" spans="1:23" x14ac:dyDescent="0.25">
      <c r="A2920" s="54" t="s">
        <v>317</v>
      </c>
      <c r="B2920" s="54" t="s">
        <v>428</v>
      </c>
      <c r="C2920" s="54" t="s">
        <v>263</v>
      </c>
      <c r="D2920" s="54" t="s">
        <v>429</v>
      </c>
      <c r="E2920" s="54" t="s">
        <v>12408</v>
      </c>
      <c r="F2920" s="71">
        <v>44476</v>
      </c>
      <c r="G2920" s="72">
        <v>46.53</v>
      </c>
      <c r="H2920" s="72">
        <v>3934.11</v>
      </c>
      <c r="I2920" s="54" t="s">
        <v>265</v>
      </c>
      <c r="J2920" s="54" t="s">
        <v>592</v>
      </c>
      <c r="K2920" s="54" t="s">
        <v>12409</v>
      </c>
      <c r="L2920" s="54" t="s">
        <v>12410</v>
      </c>
      <c r="M2920" s="54" t="s">
        <v>12408</v>
      </c>
      <c r="N2920" s="54" t="s">
        <v>256</v>
      </c>
      <c r="O2920" s="54" t="s">
        <v>256</v>
      </c>
      <c r="P2920" s="54" t="s">
        <v>454</v>
      </c>
      <c r="Q2920" s="54" t="s">
        <v>256</v>
      </c>
      <c r="R2920" s="54" t="s">
        <v>431</v>
      </c>
      <c r="S2920" s="71"/>
      <c r="T2920" s="54" t="s">
        <v>256</v>
      </c>
      <c r="U2920" s="71">
        <v>44476</v>
      </c>
      <c r="V2920" s="54" t="s">
        <v>256</v>
      </c>
      <c r="W2920" t="str">
        <f t="shared" si="45"/>
        <v>Oct-21</v>
      </c>
    </row>
    <row r="2921" spans="1:23" x14ac:dyDescent="0.25">
      <c r="A2921" s="54" t="s">
        <v>317</v>
      </c>
      <c r="B2921" s="54" t="s">
        <v>428</v>
      </c>
      <c r="C2921" s="54" t="s">
        <v>263</v>
      </c>
      <c r="D2921" s="54" t="s">
        <v>429</v>
      </c>
      <c r="E2921" s="54" t="s">
        <v>12411</v>
      </c>
      <c r="F2921" s="71">
        <v>44476</v>
      </c>
      <c r="G2921" s="72">
        <v>266.95999999999998</v>
      </c>
      <c r="H2921" s="72">
        <v>22571.47</v>
      </c>
      <c r="I2921" s="54" t="s">
        <v>265</v>
      </c>
      <c r="J2921" s="54" t="s">
        <v>592</v>
      </c>
      <c r="K2921" s="54" t="s">
        <v>12412</v>
      </c>
      <c r="L2921" s="54" t="s">
        <v>12413</v>
      </c>
      <c r="M2921" s="54" t="s">
        <v>12411</v>
      </c>
      <c r="N2921" s="54" t="s">
        <v>256</v>
      </c>
      <c r="O2921" s="54" t="s">
        <v>256</v>
      </c>
      <c r="P2921" s="54" t="s">
        <v>454</v>
      </c>
      <c r="Q2921" s="54" t="s">
        <v>256</v>
      </c>
      <c r="R2921" s="54" t="s">
        <v>431</v>
      </c>
      <c r="S2921" s="71"/>
      <c r="T2921" s="54" t="s">
        <v>256</v>
      </c>
      <c r="U2921" s="71">
        <v>44476</v>
      </c>
      <c r="V2921" s="54" t="s">
        <v>256</v>
      </c>
      <c r="W2921" t="str">
        <f t="shared" si="45"/>
        <v>Oct-21</v>
      </c>
    </row>
    <row r="2922" spans="1:23" x14ac:dyDescent="0.25">
      <c r="A2922" s="54" t="s">
        <v>317</v>
      </c>
      <c r="B2922" s="54" t="s">
        <v>428</v>
      </c>
      <c r="C2922" s="54" t="s">
        <v>263</v>
      </c>
      <c r="D2922" s="54" t="s">
        <v>429</v>
      </c>
      <c r="E2922" s="54" t="s">
        <v>12414</v>
      </c>
      <c r="F2922" s="71">
        <v>44478</v>
      </c>
      <c r="G2922" s="72">
        <v>744.88</v>
      </c>
      <c r="H2922" s="72">
        <v>62979.6</v>
      </c>
      <c r="I2922" s="54" t="s">
        <v>265</v>
      </c>
      <c r="J2922" s="54" t="s">
        <v>592</v>
      </c>
      <c r="K2922" s="54" t="s">
        <v>12415</v>
      </c>
      <c r="L2922" s="54" t="s">
        <v>12416</v>
      </c>
      <c r="M2922" s="54" t="s">
        <v>12414</v>
      </c>
      <c r="N2922" s="54" t="s">
        <v>256</v>
      </c>
      <c r="O2922" s="54" t="s">
        <v>256</v>
      </c>
      <c r="P2922" s="54" t="s">
        <v>454</v>
      </c>
      <c r="Q2922" s="54" t="s">
        <v>256</v>
      </c>
      <c r="R2922" s="54" t="s">
        <v>431</v>
      </c>
      <c r="S2922" s="71"/>
      <c r="T2922" s="54" t="s">
        <v>256</v>
      </c>
      <c r="U2922" s="71">
        <v>44478</v>
      </c>
      <c r="V2922" s="54" t="s">
        <v>256</v>
      </c>
      <c r="W2922" t="str">
        <f t="shared" si="45"/>
        <v>Oct-21</v>
      </c>
    </row>
    <row r="2923" spans="1:23" x14ac:dyDescent="0.25">
      <c r="A2923" s="54" t="s">
        <v>317</v>
      </c>
      <c r="B2923" s="54" t="s">
        <v>428</v>
      </c>
      <c r="C2923" s="54" t="s">
        <v>263</v>
      </c>
      <c r="D2923" s="54" t="s">
        <v>429</v>
      </c>
      <c r="E2923" s="54" t="s">
        <v>12417</v>
      </c>
      <c r="F2923" s="71">
        <v>44478</v>
      </c>
      <c r="G2923" s="72">
        <v>1.67</v>
      </c>
      <c r="H2923" s="72">
        <v>141.19999999999999</v>
      </c>
      <c r="I2923" s="54" t="s">
        <v>265</v>
      </c>
      <c r="J2923" s="54" t="s">
        <v>592</v>
      </c>
      <c r="K2923" s="54" t="s">
        <v>12418</v>
      </c>
      <c r="L2923" s="54" t="s">
        <v>12419</v>
      </c>
      <c r="M2923" s="54" t="s">
        <v>12417</v>
      </c>
      <c r="N2923" s="54" t="s">
        <v>256</v>
      </c>
      <c r="O2923" s="54" t="s">
        <v>256</v>
      </c>
      <c r="P2923" s="54" t="s">
        <v>454</v>
      </c>
      <c r="Q2923" s="54" t="s">
        <v>256</v>
      </c>
      <c r="R2923" s="54" t="s">
        <v>431</v>
      </c>
      <c r="S2923" s="71"/>
      <c r="T2923" s="54" t="s">
        <v>256</v>
      </c>
      <c r="U2923" s="71">
        <v>44478</v>
      </c>
      <c r="V2923" s="54" t="s">
        <v>256</v>
      </c>
      <c r="W2923" t="str">
        <f t="shared" si="45"/>
        <v>Oct-21</v>
      </c>
    </row>
    <row r="2924" spans="1:23" x14ac:dyDescent="0.25">
      <c r="A2924" s="54" t="s">
        <v>317</v>
      </c>
      <c r="B2924" s="54" t="s">
        <v>428</v>
      </c>
      <c r="C2924" s="54" t="s">
        <v>263</v>
      </c>
      <c r="D2924" s="54" t="s">
        <v>429</v>
      </c>
      <c r="E2924" s="54" t="s">
        <v>12420</v>
      </c>
      <c r="F2924" s="71">
        <v>44478</v>
      </c>
      <c r="G2924" s="72">
        <v>136.03</v>
      </c>
      <c r="H2924" s="72">
        <v>11501.34</v>
      </c>
      <c r="I2924" s="54" t="s">
        <v>265</v>
      </c>
      <c r="J2924" s="54" t="s">
        <v>592</v>
      </c>
      <c r="K2924" s="54" t="s">
        <v>12421</v>
      </c>
      <c r="L2924" s="54" t="s">
        <v>12422</v>
      </c>
      <c r="M2924" s="54" t="s">
        <v>12420</v>
      </c>
      <c r="N2924" s="54" t="s">
        <v>256</v>
      </c>
      <c r="O2924" s="54" t="s">
        <v>256</v>
      </c>
      <c r="P2924" s="54" t="s">
        <v>454</v>
      </c>
      <c r="Q2924" s="54" t="s">
        <v>256</v>
      </c>
      <c r="R2924" s="54" t="s">
        <v>431</v>
      </c>
      <c r="S2924" s="71"/>
      <c r="T2924" s="54" t="s">
        <v>256</v>
      </c>
      <c r="U2924" s="71">
        <v>44478</v>
      </c>
      <c r="V2924" s="54" t="s">
        <v>256</v>
      </c>
      <c r="W2924" t="str">
        <f t="shared" si="45"/>
        <v>Oct-21</v>
      </c>
    </row>
    <row r="2925" spans="1:23" x14ac:dyDescent="0.25">
      <c r="A2925" s="54" t="s">
        <v>317</v>
      </c>
      <c r="B2925" s="54" t="s">
        <v>428</v>
      </c>
      <c r="C2925" s="54" t="s">
        <v>263</v>
      </c>
      <c r="D2925" s="54" t="s">
        <v>429</v>
      </c>
      <c r="E2925" s="54" t="s">
        <v>12423</v>
      </c>
      <c r="F2925" s="71">
        <v>44478</v>
      </c>
      <c r="G2925" s="72">
        <v>23.2</v>
      </c>
      <c r="H2925" s="72">
        <v>1961.56</v>
      </c>
      <c r="I2925" s="54" t="s">
        <v>265</v>
      </c>
      <c r="J2925" s="54" t="s">
        <v>592</v>
      </c>
      <c r="K2925" s="54" t="s">
        <v>12424</v>
      </c>
      <c r="L2925" s="54" t="s">
        <v>12425</v>
      </c>
      <c r="M2925" s="54" t="s">
        <v>12423</v>
      </c>
      <c r="N2925" s="54" t="s">
        <v>256</v>
      </c>
      <c r="O2925" s="54" t="s">
        <v>256</v>
      </c>
      <c r="P2925" s="54" t="s">
        <v>454</v>
      </c>
      <c r="Q2925" s="54" t="s">
        <v>256</v>
      </c>
      <c r="R2925" s="54" t="s">
        <v>431</v>
      </c>
      <c r="S2925" s="71"/>
      <c r="T2925" s="54" t="s">
        <v>256</v>
      </c>
      <c r="U2925" s="71">
        <v>44478</v>
      </c>
      <c r="V2925" s="54" t="s">
        <v>256</v>
      </c>
      <c r="W2925" t="str">
        <f t="shared" si="45"/>
        <v>Oct-21</v>
      </c>
    </row>
    <row r="2926" spans="1:23" x14ac:dyDescent="0.25">
      <c r="A2926" s="54" t="s">
        <v>317</v>
      </c>
      <c r="B2926" s="54" t="s">
        <v>428</v>
      </c>
      <c r="C2926" s="54" t="s">
        <v>263</v>
      </c>
      <c r="D2926" s="54" t="s">
        <v>429</v>
      </c>
      <c r="E2926" s="54" t="s">
        <v>12426</v>
      </c>
      <c r="F2926" s="71">
        <v>44478</v>
      </c>
      <c r="G2926" s="72">
        <v>17.59</v>
      </c>
      <c r="H2926" s="72">
        <v>1487.23</v>
      </c>
      <c r="I2926" s="54" t="s">
        <v>265</v>
      </c>
      <c r="J2926" s="54" t="s">
        <v>592</v>
      </c>
      <c r="K2926" s="54" t="s">
        <v>12427</v>
      </c>
      <c r="L2926" s="54" t="s">
        <v>12428</v>
      </c>
      <c r="M2926" s="54" t="s">
        <v>12426</v>
      </c>
      <c r="N2926" s="54" t="s">
        <v>256</v>
      </c>
      <c r="O2926" s="54" t="s">
        <v>256</v>
      </c>
      <c r="P2926" s="54" t="s">
        <v>454</v>
      </c>
      <c r="Q2926" s="54" t="s">
        <v>256</v>
      </c>
      <c r="R2926" s="54" t="s">
        <v>431</v>
      </c>
      <c r="S2926" s="71"/>
      <c r="T2926" s="54" t="s">
        <v>256</v>
      </c>
      <c r="U2926" s="71">
        <v>44478</v>
      </c>
      <c r="V2926" s="54" t="s">
        <v>256</v>
      </c>
      <c r="W2926" t="str">
        <f t="shared" si="45"/>
        <v>Oct-21</v>
      </c>
    </row>
    <row r="2927" spans="1:23" x14ac:dyDescent="0.25">
      <c r="A2927" s="54" t="s">
        <v>317</v>
      </c>
      <c r="B2927" s="54" t="s">
        <v>428</v>
      </c>
      <c r="C2927" s="54" t="s">
        <v>263</v>
      </c>
      <c r="D2927" s="54" t="s">
        <v>429</v>
      </c>
      <c r="E2927" s="54" t="s">
        <v>12429</v>
      </c>
      <c r="F2927" s="71">
        <v>44479</v>
      </c>
      <c r="G2927" s="72">
        <v>428.36</v>
      </c>
      <c r="H2927" s="72">
        <v>36217.839999999997</v>
      </c>
      <c r="I2927" s="54" t="s">
        <v>265</v>
      </c>
      <c r="J2927" s="54" t="s">
        <v>592</v>
      </c>
      <c r="K2927" s="54" t="s">
        <v>12430</v>
      </c>
      <c r="L2927" s="54" t="s">
        <v>12431</v>
      </c>
      <c r="M2927" s="54" t="s">
        <v>12429</v>
      </c>
      <c r="N2927" s="54" t="s">
        <v>256</v>
      </c>
      <c r="O2927" s="54" t="s">
        <v>256</v>
      </c>
      <c r="P2927" s="54" t="s">
        <v>454</v>
      </c>
      <c r="Q2927" s="54" t="s">
        <v>256</v>
      </c>
      <c r="R2927" s="54" t="s">
        <v>431</v>
      </c>
      <c r="S2927" s="71"/>
      <c r="T2927" s="54" t="s">
        <v>256</v>
      </c>
      <c r="U2927" s="71">
        <v>44479</v>
      </c>
      <c r="V2927" s="54" t="s">
        <v>256</v>
      </c>
      <c r="W2927" t="str">
        <f t="shared" si="45"/>
        <v>Oct-21</v>
      </c>
    </row>
    <row r="2928" spans="1:23" x14ac:dyDescent="0.25">
      <c r="A2928" s="54" t="s">
        <v>317</v>
      </c>
      <c r="B2928" s="54" t="s">
        <v>428</v>
      </c>
      <c r="C2928" s="54" t="s">
        <v>263</v>
      </c>
      <c r="D2928" s="54" t="s">
        <v>429</v>
      </c>
      <c r="E2928" s="54" t="s">
        <v>12432</v>
      </c>
      <c r="F2928" s="71">
        <v>44481</v>
      </c>
      <c r="G2928" s="72">
        <v>14.03</v>
      </c>
      <c r="H2928" s="72">
        <v>1186.24</v>
      </c>
      <c r="I2928" s="54" t="s">
        <v>265</v>
      </c>
      <c r="J2928" s="54" t="s">
        <v>592</v>
      </c>
      <c r="K2928" s="54" t="s">
        <v>12433</v>
      </c>
      <c r="L2928" s="54" t="s">
        <v>12434</v>
      </c>
      <c r="M2928" s="54" t="s">
        <v>12432</v>
      </c>
      <c r="N2928" s="54" t="s">
        <v>256</v>
      </c>
      <c r="O2928" s="54" t="s">
        <v>256</v>
      </c>
      <c r="P2928" s="54" t="s">
        <v>454</v>
      </c>
      <c r="Q2928" s="54" t="s">
        <v>256</v>
      </c>
      <c r="R2928" s="54" t="s">
        <v>431</v>
      </c>
      <c r="S2928" s="71"/>
      <c r="T2928" s="54" t="s">
        <v>256</v>
      </c>
      <c r="U2928" s="71">
        <v>44481</v>
      </c>
      <c r="V2928" s="54" t="s">
        <v>256</v>
      </c>
      <c r="W2928" t="str">
        <f t="shared" si="45"/>
        <v>Oct-21</v>
      </c>
    </row>
    <row r="2929" spans="1:23" x14ac:dyDescent="0.25">
      <c r="A2929" s="54" t="s">
        <v>317</v>
      </c>
      <c r="B2929" s="54" t="s">
        <v>428</v>
      </c>
      <c r="C2929" s="54" t="s">
        <v>263</v>
      </c>
      <c r="D2929" s="54" t="s">
        <v>429</v>
      </c>
      <c r="E2929" s="54" t="s">
        <v>12435</v>
      </c>
      <c r="F2929" s="71">
        <v>44480</v>
      </c>
      <c r="G2929" s="72">
        <v>72.39</v>
      </c>
      <c r="H2929" s="72">
        <v>6120.57</v>
      </c>
      <c r="I2929" s="54" t="s">
        <v>265</v>
      </c>
      <c r="J2929" s="54" t="s">
        <v>592</v>
      </c>
      <c r="K2929" s="54" t="s">
        <v>12436</v>
      </c>
      <c r="L2929" s="54" t="s">
        <v>12437</v>
      </c>
      <c r="M2929" s="54" t="s">
        <v>12435</v>
      </c>
      <c r="N2929" s="54" t="s">
        <v>256</v>
      </c>
      <c r="O2929" s="54" t="s">
        <v>256</v>
      </c>
      <c r="P2929" s="54" t="s">
        <v>454</v>
      </c>
      <c r="Q2929" s="54" t="s">
        <v>256</v>
      </c>
      <c r="R2929" s="54" t="s">
        <v>431</v>
      </c>
      <c r="S2929" s="71"/>
      <c r="T2929" s="54" t="s">
        <v>256</v>
      </c>
      <c r="U2929" s="71">
        <v>44480</v>
      </c>
      <c r="V2929" s="54" t="s">
        <v>256</v>
      </c>
      <c r="W2929" t="str">
        <f t="shared" si="45"/>
        <v>Oct-21</v>
      </c>
    </row>
    <row r="2930" spans="1:23" x14ac:dyDescent="0.25">
      <c r="A2930" s="54" t="s">
        <v>317</v>
      </c>
      <c r="B2930" s="54" t="s">
        <v>428</v>
      </c>
      <c r="C2930" s="54" t="s">
        <v>263</v>
      </c>
      <c r="D2930" s="54" t="s">
        <v>429</v>
      </c>
      <c r="E2930" s="54" t="s">
        <v>12438</v>
      </c>
      <c r="F2930" s="71">
        <v>44481</v>
      </c>
      <c r="G2930" s="72">
        <v>177.87</v>
      </c>
      <c r="H2930" s="72">
        <v>15038.91</v>
      </c>
      <c r="I2930" s="54" t="s">
        <v>265</v>
      </c>
      <c r="J2930" s="54" t="s">
        <v>592</v>
      </c>
      <c r="K2930" s="54" t="s">
        <v>12439</v>
      </c>
      <c r="L2930" s="54" t="s">
        <v>12440</v>
      </c>
      <c r="M2930" s="54" t="s">
        <v>12438</v>
      </c>
      <c r="N2930" s="54" t="s">
        <v>256</v>
      </c>
      <c r="O2930" s="54" t="s">
        <v>256</v>
      </c>
      <c r="P2930" s="54" t="s">
        <v>454</v>
      </c>
      <c r="Q2930" s="54" t="s">
        <v>256</v>
      </c>
      <c r="R2930" s="54" t="s">
        <v>431</v>
      </c>
      <c r="S2930" s="71"/>
      <c r="T2930" s="54" t="s">
        <v>256</v>
      </c>
      <c r="U2930" s="71">
        <v>44481</v>
      </c>
      <c r="V2930" s="54" t="s">
        <v>256</v>
      </c>
      <c r="W2930" t="str">
        <f t="shared" si="45"/>
        <v>Oct-21</v>
      </c>
    </row>
    <row r="2931" spans="1:23" x14ac:dyDescent="0.25">
      <c r="A2931" s="54" t="s">
        <v>317</v>
      </c>
      <c r="B2931" s="54" t="s">
        <v>428</v>
      </c>
      <c r="C2931" s="54" t="s">
        <v>263</v>
      </c>
      <c r="D2931" s="54" t="s">
        <v>429</v>
      </c>
      <c r="E2931" s="54" t="s">
        <v>12441</v>
      </c>
      <c r="F2931" s="71">
        <v>44481</v>
      </c>
      <c r="G2931" s="72">
        <v>57.82</v>
      </c>
      <c r="H2931" s="72">
        <v>4888.68</v>
      </c>
      <c r="I2931" s="54" t="s">
        <v>265</v>
      </c>
      <c r="J2931" s="54" t="s">
        <v>592</v>
      </c>
      <c r="K2931" s="54" t="s">
        <v>12442</v>
      </c>
      <c r="L2931" s="54" t="s">
        <v>12443</v>
      </c>
      <c r="M2931" s="54" t="s">
        <v>12441</v>
      </c>
      <c r="N2931" s="54" t="s">
        <v>256</v>
      </c>
      <c r="O2931" s="54" t="s">
        <v>256</v>
      </c>
      <c r="P2931" s="54" t="s">
        <v>454</v>
      </c>
      <c r="Q2931" s="54" t="s">
        <v>256</v>
      </c>
      <c r="R2931" s="54" t="s">
        <v>431</v>
      </c>
      <c r="S2931" s="71"/>
      <c r="T2931" s="54" t="s">
        <v>256</v>
      </c>
      <c r="U2931" s="71">
        <v>44481</v>
      </c>
      <c r="V2931" s="54" t="s">
        <v>256</v>
      </c>
      <c r="W2931" t="str">
        <f t="shared" si="45"/>
        <v>Oct-21</v>
      </c>
    </row>
    <row r="2932" spans="1:23" x14ac:dyDescent="0.25">
      <c r="A2932" s="54" t="s">
        <v>317</v>
      </c>
      <c r="B2932" s="54" t="s">
        <v>428</v>
      </c>
      <c r="C2932" s="54" t="s">
        <v>263</v>
      </c>
      <c r="D2932" s="54" t="s">
        <v>429</v>
      </c>
      <c r="E2932" s="54" t="s">
        <v>12444</v>
      </c>
      <c r="F2932" s="71">
        <v>44481</v>
      </c>
      <c r="G2932" s="72">
        <v>138.16</v>
      </c>
      <c r="H2932" s="72">
        <v>11681.43</v>
      </c>
      <c r="I2932" s="54" t="s">
        <v>265</v>
      </c>
      <c r="J2932" s="54" t="s">
        <v>592</v>
      </c>
      <c r="K2932" s="54" t="s">
        <v>12445</v>
      </c>
      <c r="L2932" s="54" t="s">
        <v>12446</v>
      </c>
      <c r="M2932" s="54" t="s">
        <v>12444</v>
      </c>
      <c r="N2932" s="54" t="s">
        <v>256</v>
      </c>
      <c r="O2932" s="54" t="s">
        <v>256</v>
      </c>
      <c r="P2932" s="54" t="s">
        <v>454</v>
      </c>
      <c r="Q2932" s="54" t="s">
        <v>256</v>
      </c>
      <c r="R2932" s="54" t="s">
        <v>431</v>
      </c>
      <c r="S2932" s="71"/>
      <c r="T2932" s="54" t="s">
        <v>256</v>
      </c>
      <c r="U2932" s="71">
        <v>44481</v>
      </c>
      <c r="V2932" s="54" t="s">
        <v>256</v>
      </c>
      <c r="W2932" t="str">
        <f t="shared" si="45"/>
        <v>Oct-21</v>
      </c>
    </row>
    <row r="2933" spans="1:23" x14ac:dyDescent="0.25">
      <c r="A2933" s="54" t="s">
        <v>317</v>
      </c>
      <c r="B2933" s="54" t="s">
        <v>428</v>
      </c>
      <c r="C2933" s="54" t="s">
        <v>263</v>
      </c>
      <c r="D2933" s="54" t="s">
        <v>429</v>
      </c>
      <c r="E2933" s="54" t="s">
        <v>12447</v>
      </c>
      <c r="F2933" s="71">
        <v>44481</v>
      </c>
      <c r="G2933" s="72">
        <v>934.8</v>
      </c>
      <c r="H2933" s="72">
        <v>79037.34</v>
      </c>
      <c r="I2933" s="54" t="s">
        <v>265</v>
      </c>
      <c r="J2933" s="54" t="s">
        <v>592</v>
      </c>
      <c r="K2933" s="54" t="s">
        <v>12448</v>
      </c>
      <c r="L2933" s="54" t="s">
        <v>12449</v>
      </c>
      <c r="M2933" s="54" t="s">
        <v>12447</v>
      </c>
      <c r="N2933" s="54" t="s">
        <v>256</v>
      </c>
      <c r="O2933" s="54" t="s">
        <v>256</v>
      </c>
      <c r="P2933" s="54" t="s">
        <v>454</v>
      </c>
      <c r="Q2933" s="54" t="s">
        <v>256</v>
      </c>
      <c r="R2933" s="54" t="s">
        <v>431</v>
      </c>
      <c r="S2933" s="71"/>
      <c r="T2933" s="54" t="s">
        <v>256</v>
      </c>
      <c r="U2933" s="71">
        <v>44481</v>
      </c>
      <c r="V2933" s="54" t="s">
        <v>256</v>
      </c>
      <c r="W2933" t="str">
        <f t="shared" si="45"/>
        <v>Oct-21</v>
      </c>
    </row>
    <row r="2934" spans="1:23" x14ac:dyDescent="0.25">
      <c r="A2934" s="54" t="s">
        <v>317</v>
      </c>
      <c r="B2934" s="54" t="s">
        <v>428</v>
      </c>
      <c r="C2934" s="54" t="s">
        <v>263</v>
      </c>
      <c r="D2934" s="54" t="s">
        <v>429</v>
      </c>
      <c r="E2934" s="54" t="s">
        <v>12450</v>
      </c>
      <c r="F2934" s="71">
        <v>44482</v>
      </c>
      <c r="G2934" s="72">
        <v>2.37</v>
      </c>
      <c r="H2934" s="72">
        <v>200.38</v>
      </c>
      <c r="I2934" s="54" t="s">
        <v>265</v>
      </c>
      <c r="J2934" s="54" t="s">
        <v>592</v>
      </c>
      <c r="K2934" s="54" t="s">
        <v>12451</v>
      </c>
      <c r="L2934" s="54" t="s">
        <v>12452</v>
      </c>
      <c r="M2934" s="54" t="s">
        <v>12450</v>
      </c>
      <c r="N2934" s="54" t="s">
        <v>256</v>
      </c>
      <c r="O2934" s="54" t="s">
        <v>256</v>
      </c>
      <c r="P2934" s="54" t="s">
        <v>454</v>
      </c>
      <c r="Q2934" s="54" t="s">
        <v>256</v>
      </c>
      <c r="R2934" s="54" t="s">
        <v>431</v>
      </c>
      <c r="S2934" s="71"/>
      <c r="T2934" s="54" t="s">
        <v>256</v>
      </c>
      <c r="U2934" s="71">
        <v>44482</v>
      </c>
      <c r="V2934" s="54" t="s">
        <v>256</v>
      </c>
      <c r="W2934" t="str">
        <f t="shared" si="45"/>
        <v>Oct-21</v>
      </c>
    </row>
    <row r="2935" spans="1:23" x14ac:dyDescent="0.25">
      <c r="A2935" s="54" t="s">
        <v>317</v>
      </c>
      <c r="B2935" s="54" t="s">
        <v>428</v>
      </c>
      <c r="C2935" s="54" t="s">
        <v>263</v>
      </c>
      <c r="D2935" s="54" t="s">
        <v>429</v>
      </c>
      <c r="E2935" s="54" t="s">
        <v>12453</v>
      </c>
      <c r="F2935" s="71">
        <v>44487</v>
      </c>
      <c r="G2935" s="72">
        <v>284.69</v>
      </c>
      <c r="H2935" s="72">
        <v>24070.54</v>
      </c>
      <c r="I2935" s="54" t="s">
        <v>265</v>
      </c>
      <c r="J2935" s="54" t="s">
        <v>592</v>
      </c>
      <c r="K2935" s="54" t="s">
        <v>12454</v>
      </c>
      <c r="L2935" s="54" t="s">
        <v>12455</v>
      </c>
      <c r="M2935" s="54" t="s">
        <v>12453</v>
      </c>
      <c r="N2935" s="54" t="s">
        <v>256</v>
      </c>
      <c r="O2935" s="54" t="s">
        <v>256</v>
      </c>
      <c r="P2935" s="54" t="s">
        <v>454</v>
      </c>
      <c r="Q2935" s="54" t="s">
        <v>256</v>
      </c>
      <c r="R2935" s="54" t="s">
        <v>431</v>
      </c>
      <c r="S2935" s="71"/>
      <c r="T2935" s="54" t="s">
        <v>256</v>
      </c>
      <c r="U2935" s="71">
        <v>44487</v>
      </c>
      <c r="V2935" s="54" t="s">
        <v>256</v>
      </c>
      <c r="W2935" t="str">
        <f t="shared" si="45"/>
        <v>Oct-21</v>
      </c>
    </row>
    <row r="2936" spans="1:23" x14ac:dyDescent="0.25">
      <c r="A2936" s="54" t="s">
        <v>317</v>
      </c>
      <c r="B2936" s="54" t="s">
        <v>428</v>
      </c>
      <c r="C2936" s="54" t="s">
        <v>263</v>
      </c>
      <c r="D2936" s="54" t="s">
        <v>429</v>
      </c>
      <c r="E2936" s="54" t="s">
        <v>12456</v>
      </c>
      <c r="F2936" s="71">
        <v>44487</v>
      </c>
      <c r="G2936" s="72">
        <v>0.62</v>
      </c>
      <c r="H2936" s="72">
        <v>52.42</v>
      </c>
      <c r="I2936" s="54" t="s">
        <v>265</v>
      </c>
      <c r="J2936" s="54" t="s">
        <v>592</v>
      </c>
      <c r="K2936" s="54" t="s">
        <v>12457</v>
      </c>
      <c r="L2936" s="54" t="s">
        <v>12458</v>
      </c>
      <c r="M2936" s="54" t="s">
        <v>12456</v>
      </c>
      <c r="N2936" s="54" t="s">
        <v>256</v>
      </c>
      <c r="O2936" s="54" t="s">
        <v>256</v>
      </c>
      <c r="P2936" s="54" t="s">
        <v>454</v>
      </c>
      <c r="Q2936" s="54" t="s">
        <v>256</v>
      </c>
      <c r="R2936" s="54" t="s">
        <v>431</v>
      </c>
      <c r="S2936" s="71"/>
      <c r="T2936" s="54" t="s">
        <v>256</v>
      </c>
      <c r="U2936" s="71">
        <v>44487</v>
      </c>
      <c r="V2936" s="54" t="s">
        <v>256</v>
      </c>
      <c r="W2936" t="str">
        <f t="shared" si="45"/>
        <v>Oct-21</v>
      </c>
    </row>
    <row r="2937" spans="1:23" x14ac:dyDescent="0.25">
      <c r="A2937" s="54" t="s">
        <v>317</v>
      </c>
      <c r="B2937" s="54" t="s">
        <v>428</v>
      </c>
      <c r="C2937" s="54" t="s">
        <v>263</v>
      </c>
      <c r="D2937" s="54" t="s">
        <v>429</v>
      </c>
      <c r="E2937" s="54" t="s">
        <v>12459</v>
      </c>
      <c r="F2937" s="71">
        <v>44487</v>
      </c>
      <c r="G2937" s="72">
        <v>374.66</v>
      </c>
      <c r="H2937" s="72">
        <v>31677.5</v>
      </c>
      <c r="I2937" s="54" t="s">
        <v>265</v>
      </c>
      <c r="J2937" s="54" t="s">
        <v>592</v>
      </c>
      <c r="K2937" s="54" t="s">
        <v>12460</v>
      </c>
      <c r="L2937" s="54" t="s">
        <v>12461</v>
      </c>
      <c r="M2937" s="54" t="s">
        <v>12459</v>
      </c>
      <c r="N2937" s="54" t="s">
        <v>256</v>
      </c>
      <c r="O2937" s="54" t="s">
        <v>256</v>
      </c>
      <c r="P2937" s="54" t="s">
        <v>454</v>
      </c>
      <c r="Q2937" s="54" t="s">
        <v>256</v>
      </c>
      <c r="R2937" s="54" t="s">
        <v>431</v>
      </c>
      <c r="S2937" s="71"/>
      <c r="T2937" s="54" t="s">
        <v>256</v>
      </c>
      <c r="U2937" s="71">
        <v>44487</v>
      </c>
      <c r="V2937" s="54" t="s">
        <v>256</v>
      </c>
      <c r="W2937" t="str">
        <f t="shared" si="45"/>
        <v>Oct-21</v>
      </c>
    </row>
    <row r="2938" spans="1:23" x14ac:dyDescent="0.25">
      <c r="A2938" s="54" t="s">
        <v>317</v>
      </c>
      <c r="B2938" s="54" t="s">
        <v>428</v>
      </c>
      <c r="C2938" s="54" t="s">
        <v>263</v>
      </c>
      <c r="D2938" s="54" t="s">
        <v>429</v>
      </c>
      <c r="E2938" s="54" t="s">
        <v>12462</v>
      </c>
      <c r="F2938" s="71">
        <v>44486</v>
      </c>
      <c r="G2938" s="72">
        <v>1284.98</v>
      </c>
      <c r="H2938" s="72">
        <v>108645.06</v>
      </c>
      <c r="I2938" s="54" t="s">
        <v>265</v>
      </c>
      <c r="J2938" s="54" t="s">
        <v>592</v>
      </c>
      <c r="K2938" s="54" t="s">
        <v>12463</v>
      </c>
      <c r="L2938" s="54" t="s">
        <v>12464</v>
      </c>
      <c r="M2938" s="54" t="s">
        <v>12462</v>
      </c>
      <c r="N2938" s="54" t="s">
        <v>256</v>
      </c>
      <c r="O2938" s="54" t="s">
        <v>256</v>
      </c>
      <c r="P2938" s="54" t="s">
        <v>454</v>
      </c>
      <c r="Q2938" s="54" t="s">
        <v>256</v>
      </c>
      <c r="R2938" s="54" t="s">
        <v>431</v>
      </c>
      <c r="S2938" s="71"/>
      <c r="T2938" s="54" t="s">
        <v>256</v>
      </c>
      <c r="U2938" s="71">
        <v>44486</v>
      </c>
      <c r="V2938" s="54" t="s">
        <v>256</v>
      </c>
      <c r="W2938" t="str">
        <f t="shared" si="45"/>
        <v>Oct-21</v>
      </c>
    </row>
    <row r="2939" spans="1:23" x14ac:dyDescent="0.25">
      <c r="A2939" s="54" t="s">
        <v>317</v>
      </c>
      <c r="B2939" s="54" t="s">
        <v>428</v>
      </c>
      <c r="C2939" s="54" t="s">
        <v>263</v>
      </c>
      <c r="D2939" s="54" t="s">
        <v>429</v>
      </c>
      <c r="E2939" s="54" t="s">
        <v>12465</v>
      </c>
      <c r="F2939" s="71">
        <v>44493</v>
      </c>
      <c r="G2939" s="72">
        <v>582.71</v>
      </c>
      <c r="H2939" s="72">
        <v>49268.13</v>
      </c>
      <c r="I2939" s="54" t="s">
        <v>265</v>
      </c>
      <c r="J2939" s="54" t="s">
        <v>592</v>
      </c>
      <c r="K2939" s="54" t="s">
        <v>12466</v>
      </c>
      <c r="L2939" s="54" t="s">
        <v>12467</v>
      </c>
      <c r="M2939" s="54" t="s">
        <v>12465</v>
      </c>
      <c r="N2939" s="54" t="s">
        <v>256</v>
      </c>
      <c r="O2939" s="54" t="s">
        <v>256</v>
      </c>
      <c r="P2939" s="54" t="s">
        <v>454</v>
      </c>
      <c r="Q2939" s="54" t="s">
        <v>256</v>
      </c>
      <c r="R2939" s="54" t="s">
        <v>431</v>
      </c>
      <c r="S2939" s="71"/>
      <c r="T2939" s="54" t="s">
        <v>256</v>
      </c>
      <c r="U2939" s="71">
        <v>44493</v>
      </c>
      <c r="V2939" s="54" t="s">
        <v>256</v>
      </c>
      <c r="W2939" t="str">
        <f t="shared" si="45"/>
        <v>Oct-21</v>
      </c>
    </row>
    <row r="2940" spans="1:23" x14ac:dyDescent="0.25">
      <c r="A2940" s="54" t="s">
        <v>317</v>
      </c>
      <c r="B2940" s="54" t="s">
        <v>428</v>
      </c>
      <c r="C2940" s="54" t="s">
        <v>263</v>
      </c>
      <c r="D2940" s="54" t="s">
        <v>429</v>
      </c>
      <c r="E2940" s="54" t="s">
        <v>12468</v>
      </c>
      <c r="F2940" s="71">
        <v>44486</v>
      </c>
      <c r="G2940" s="72">
        <v>23.48</v>
      </c>
      <c r="H2940" s="72">
        <v>1985.23</v>
      </c>
      <c r="I2940" s="54" t="s">
        <v>265</v>
      </c>
      <c r="J2940" s="54" t="s">
        <v>592</v>
      </c>
      <c r="K2940" s="54" t="s">
        <v>12469</v>
      </c>
      <c r="L2940" s="54" t="s">
        <v>12470</v>
      </c>
      <c r="M2940" s="54" t="s">
        <v>12468</v>
      </c>
      <c r="N2940" s="54" t="s">
        <v>256</v>
      </c>
      <c r="O2940" s="54" t="s">
        <v>256</v>
      </c>
      <c r="P2940" s="54" t="s">
        <v>454</v>
      </c>
      <c r="Q2940" s="54" t="s">
        <v>256</v>
      </c>
      <c r="R2940" s="54" t="s">
        <v>431</v>
      </c>
      <c r="S2940" s="71"/>
      <c r="T2940" s="54" t="s">
        <v>256</v>
      </c>
      <c r="U2940" s="71">
        <v>44486</v>
      </c>
      <c r="V2940" s="54" t="s">
        <v>256</v>
      </c>
      <c r="W2940" t="str">
        <f t="shared" si="45"/>
        <v>Oct-21</v>
      </c>
    </row>
    <row r="2941" spans="1:23" x14ac:dyDescent="0.25">
      <c r="A2941" s="54" t="s">
        <v>317</v>
      </c>
      <c r="B2941" s="54" t="s">
        <v>428</v>
      </c>
      <c r="C2941" s="54" t="s">
        <v>263</v>
      </c>
      <c r="D2941" s="54" t="s">
        <v>429</v>
      </c>
      <c r="E2941" s="54" t="s">
        <v>12471</v>
      </c>
      <c r="F2941" s="71">
        <v>44486</v>
      </c>
      <c r="G2941" s="72">
        <v>96.36</v>
      </c>
      <c r="H2941" s="72">
        <v>8147.24</v>
      </c>
      <c r="I2941" s="54" t="s">
        <v>265</v>
      </c>
      <c r="J2941" s="54" t="s">
        <v>592</v>
      </c>
      <c r="K2941" s="54" t="s">
        <v>12472</v>
      </c>
      <c r="L2941" s="54" t="s">
        <v>12473</v>
      </c>
      <c r="M2941" s="54" t="s">
        <v>12471</v>
      </c>
      <c r="N2941" s="54" t="s">
        <v>256</v>
      </c>
      <c r="O2941" s="54" t="s">
        <v>256</v>
      </c>
      <c r="P2941" s="54" t="s">
        <v>454</v>
      </c>
      <c r="Q2941" s="54" t="s">
        <v>256</v>
      </c>
      <c r="R2941" s="54" t="s">
        <v>431</v>
      </c>
      <c r="S2941" s="71"/>
      <c r="T2941" s="54" t="s">
        <v>256</v>
      </c>
      <c r="U2941" s="71">
        <v>44486</v>
      </c>
      <c r="V2941" s="54" t="s">
        <v>256</v>
      </c>
      <c r="W2941" t="str">
        <f t="shared" si="45"/>
        <v>Oct-21</v>
      </c>
    </row>
    <row r="2942" spans="1:23" x14ac:dyDescent="0.25">
      <c r="A2942" s="54" t="s">
        <v>317</v>
      </c>
      <c r="B2942" s="54" t="s">
        <v>428</v>
      </c>
      <c r="C2942" s="54" t="s">
        <v>263</v>
      </c>
      <c r="D2942" s="54" t="s">
        <v>429</v>
      </c>
      <c r="E2942" s="54" t="s">
        <v>12474</v>
      </c>
      <c r="F2942" s="71">
        <v>44486</v>
      </c>
      <c r="G2942" s="72">
        <v>16.09</v>
      </c>
      <c r="H2942" s="72">
        <v>1360.41</v>
      </c>
      <c r="I2942" s="54" t="s">
        <v>265</v>
      </c>
      <c r="J2942" s="54" t="s">
        <v>592</v>
      </c>
      <c r="K2942" s="54" t="s">
        <v>12475</v>
      </c>
      <c r="L2942" s="54" t="s">
        <v>12476</v>
      </c>
      <c r="M2942" s="54" t="s">
        <v>12474</v>
      </c>
      <c r="N2942" s="54" t="s">
        <v>256</v>
      </c>
      <c r="O2942" s="54" t="s">
        <v>256</v>
      </c>
      <c r="P2942" s="54" t="s">
        <v>454</v>
      </c>
      <c r="Q2942" s="54" t="s">
        <v>256</v>
      </c>
      <c r="R2942" s="54" t="s">
        <v>431</v>
      </c>
      <c r="S2942" s="71"/>
      <c r="T2942" s="54" t="s">
        <v>256</v>
      </c>
      <c r="U2942" s="71">
        <v>44486</v>
      </c>
      <c r="V2942" s="54" t="s">
        <v>256</v>
      </c>
      <c r="W2942" t="str">
        <f t="shared" si="45"/>
        <v>Oct-21</v>
      </c>
    </row>
    <row r="2943" spans="1:23" x14ac:dyDescent="0.25">
      <c r="A2943" s="54" t="s">
        <v>317</v>
      </c>
      <c r="B2943" s="54" t="s">
        <v>428</v>
      </c>
      <c r="C2943" s="54" t="s">
        <v>263</v>
      </c>
      <c r="D2943" s="54" t="s">
        <v>429</v>
      </c>
      <c r="E2943" s="54" t="s">
        <v>12477</v>
      </c>
      <c r="F2943" s="71">
        <v>44493</v>
      </c>
      <c r="G2943" s="72">
        <v>3.26</v>
      </c>
      <c r="H2943" s="72">
        <v>275.63</v>
      </c>
      <c r="I2943" s="54" t="s">
        <v>265</v>
      </c>
      <c r="J2943" s="54" t="s">
        <v>592</v>
      </c>
      <c r="K2943" s="54" t="s">
        <v>12478</v>
      </c>
      <c r="L2943" s="54" t="s">
        <v>12479</v>
      </c>
      <c r="M2943" s="54" t="s">
        <v>12477</v>
      </c>
      <c r="N2943" s="54" t="s">
        <v>256</v>
      </c>
      <c r="O2943" s="54" t="s">
        <v>256</v>
      </c>
      <c r="P2943" s="54" t="s">
        <v>454</v>
      </c>
      <c r="Q2943" s="54" t="s">
        <v>256</v>
      </c>
      <c r="R2943" s="54" t="s">
        <v>431</v>
      </c>
      <c r="S2943" s="71"/>
      <c r="T2943" s="54" t="s">
        <v>256</v>
      </c>
      <c r="U2943" s="71">
        <v>44493</v>
      </c>
      <c r="V2943" s="54" t="s">
        <v>256</v>
      </c>
      <c r="W2943" t="str">
        <f t="shared" si="45"/>
        <v>Oct-21</v>
      </c>
    </row>
    <row r="2944" spans="1:23" x14ac:dyDescent="0.25">
      <c r="A2944" s="54" t="s">
        <v>317</v>
      </c>
      <c r="B2944" s="54" t="s">
        <v>428</v>
      </c>
      <c r="C2944" s="54" t="s">
        <v>263</v>
      </c>
      <c r="D2944" s="54" t="s">
        <v>429</v>
      </c>
      <c r="E2944" s="54" t="s">
        <v>12480</v>
      </c>
      <c r="F2944" s="71">
        <v>44493</v>
      </c>
      <c r="G2944" s="72">
        <v>40.44</v>
      </c>
      <c r="H2944" s="72">
        <v>3419.2</v>
      </c>
      <c r="I2944" s="54" t="s">
        <v>265</v>
      </c>
      <c r="J2944" s="54" t="s">
        <v>592</v>
      </c>
      <c r="K2944" s="54" t="s">
        <v>12481</v>
      </c>
      <c r="L2944" s="54" t="s">
        <v>12482</v>
      </c>
      <c r="M2944" s="54" t="s">
        <v>12480</v>
      </c>
      <c r="N2944" s="54" t="s">
        <v>256</v>
      </c>
      <c r="O2944" s="54" t="s">
        <v>256</v>
      </c>
      <c r="P2944" s="54" t="s">
        <v>454</v>
      </c>
      <c r="Q2944" s="54" t="s">
        <v>256</v>
      </c>
      <c r="R2944" s="54" t="s">
        <v>431</v>
      </c>
      <c r="S2944" s="71"/>
      <c r="T2944" s="54" t="s">
        <v>256</v>
      </c>
      <c r="U2944" s="71">
        <v>44493</v>
      </c>
      <c r="V2944" s="54" t="s">
        <v>256</v>
      </c>
      <c r="W2944" t="str">
        <f t="shared" si="45"/>
        <v>Oct-21</v>
      </c>
    </row>
    <row r="2945" spans="1:23" x14ac:dyDescent="0.25">
      <c r="A2945" s="54" t="s">
        <v>317</v>
      </c>
      <c r="B2945" s="54" t="s">
        <v>428</v>
      </c>
      <c r="C2945" s="54" t="s">
        <v>263</v>
      </c>
      <c r="D2945" s="54" t="s">
        <v>429</v>
      </c>
      <c r="E2945" s="54" t="s">
        <v>12483</v>
      </c>
      <c r="F2945" s="71">
        <v>44493</v>
      </c>
      <c r="G2945" s="72">
        <v>3053.4</v>
      </c>
      <c r="H2945" s="72">
        <v>258164.97</v>
      </c>
      <c r="I2945" s="54" t="s">
        <v>265</v>
      </c>
      <c r="J2945" s="54" t="s">
        <v>592</v>
      </c>
      <c r="K2945" s="54" t="s">
        <v>12484</v>
      </c>
      <c r="L2945" s="54" t="s">
        <v>12485</v>
      </c>
      <c r="M2945" s="54" t="s">
        <v>12483</v>
      </c>
      <c r="N2945" s="54" t="s">
        <v>256</v>
      </c>
      <c r="O2945" s="54" t="s">
        <v>256</v>
      </c>
      <c r="P2945" s="54" t="s">
        <v>454</v>
      </c>
      <c r="Q2945" s="54" t="s">
        <v>256</v>
      </c>
      <c r="R2945" s="54" t="s">
        <v>431</v>
      </c>
      <c r="S2945" s="71"/>
      <c r="T2945" s="54" t="s">
        <v>256</v>
      </c>
      <c r="U2945" s="71">
        <v>44493</v>
      </c>
      <c r="V2945" s="54" t="s">
        <v>256</v>
      </c>
      <c r="W2945" t="str">
        <f t="shared" si="45"/>
        <v>Oct-21</v>
      </c>
    </row>
    <row r="2946" spans="1:23" x14ac:dyDescent="0.25">
      <c r="A2946" s="54" t="s">
        <v>317</v>
      </c>
      <c r="B2946" s="54" t="s">
        <v>428</v>
      </c>
      <c r="C2946" s="54" t="s">
        <v>263</v>
      </c>
      <c r="D2946" s="54" t="s">
        <v>429</v>
      </c>
      <c r="E2946" s="54" t="s">
        <v>12486</v>
      </c>
      <c r="F2946" s="71">
        <v>44493</v>
      </c>
      <c r="G2946" s="72">
        <v>67.900000000000006</v>
      </c>
      <c r="H2946" s="72">
        <v>5740.95</v>
      </c>
      <c r="I2946" s="54" t="s">
        <v>265</v>
      </c>
      <c r="J2946" s="54" t="s">
        <v>592</v>
      </c>
      <c r="K2946" s="54" t="s">
        <v>12487</v>
      </c>
      <c r="L2946" s="54" t="s">
        <v>12488</v>
      </c>
      <c r="M2946" s="54" t="s">
        <v>12486</v>
      </c>
      <c r="N2946" s="54" t="s">
        <v>256</v>
      </c>
      <c r="O2946" s="54" t="s">
        <v>256</v>
      </c>
      <c r="P2946" s="54" t="s">
        <v>454</v>
      </c>
      <c r="Q2946" s="54" t="s">
        <v>256</v>
      </c>
      <c r="R2946" s="54" t="s">
        <v>431</v>
      </c>
      <c r="S2946" s="71"/>
      <c r="T2946" s="54" t="s">
        <v>256</v>
      </c>
      <c r="U2946" s="71">
        <v>44493</v>
      </c>
      <c r="V2946" s="54" t="s">
        <v>256</v>
      </c>
      <c r="W2946" t="str">
        <f t="shared" si="45"/>
        <v>Oct-21</v>
      </c>
    </row>
    <row r="2947" spans="1:23" x14ac:dyDescent="0.25">
      <c r="A2947" s="54" t="s">
        <v>317</v>
      </c>
      <c r="B2947" s="54" t="s">
        <v>428</v>
      </c>
      <c r="C2947" s="54" t="s">
        <v>263</v>
      </c>
      <c r="D2947" s="54" t="s">
        <v>429</v>
      </c>
      <c r="E2947" s="54" t="s">
        <v>12489</v>
      </c>
      <c r="F2947" s="71">
        <v>44493</v>
      </c>
      <c r="G2947" s="72">
        <v>94.49</v>
      </c>
      <c r="H2947" s="72">
        <v>7989.13</v>
      </c>
      <c r="I2947" s="54" t="s">
        <v>265</v>
      </c>
      <c r="J2947" s="54" t="s">
        <v>592</v>
      </c>
      <c r="K2947" s="54" t="s">
        <v>12490</v>
      </c>
      <c r="L2947" s="54" t="s">
        <v>12491</v>
      </c>
      <c r="M2947" s="54" t="s">
        <v>12489</v>
      </c>
      <c r="N2947" s="54" t="s">
        <v>256</v>
      </c>
      <c r="O2947" s="54" t="s">
        <v>256</v>
      </c>
      <c r="P2947" s="54" t="s">
        <v>454</v>
      </c>
      <c r="Q2947" s="54" t="s">
        <v>256</v>
      </c>
      <c r="R2947" s="54" t="s">
        <v>431</v>
      </c>
      <c r="S2947" s="71"/>
      <c r="T2947" s="54" t="s">
        <v>256</v>
      </c>
      <c r="U2947" s="71">
        <v>44493</v>
      </c>
      <c r="V2947" s="54" t="s">
        <v>256</v>
      </c>
      <c r="W2947" t="str">
        <f t="shared" si="45"/>
        <v>Oct-21</v>
      </c>
    </row>
    <row r="2948" spans="1:23" x14ac:dyDescent="0.25">
      <c r="A2948" s="54" t="s">
        <v>317</v>
      </c>
      <c r="B2948" s="54" t="s">
        <v>428</v>
      </c>
      <c r="C2948" s="54" t="s">
        <v>263</v>
      </c>
      <c r="D2948" s="54" t="s">
        <v>429</v>
      </c>
      <c r="E2948" s="54" t="s">
        <v>12492</v>
      </c>
      <c r="F2948" s="71">
        <v>44493</v>
      </c>
      <c r="G2948" s="72">
        <v>37.729999999999997</v>
      </c>
      <c r="H2948" s="72">
        <v>3190.07</v>
      </c>
      <c r="I2948" s="54" t="s">
        <v>265</v>
      </c>
      <c r="J2948" s="54" t="s">
        <v>592</v>
      </c>
      <c r="K2948" s="54" t="s">
        <v>12493</v>
      </c>
      <c r="L2948" s="54" t="s">
        <v>12494</v>
      </c>
      <c r="M2948" s="54" t="s">
        <v>12492</v>
      </c>
      <c r="N2948" s="54" t="s">
        <v>256</v>
      </c>
      <c r="O2948" s="54" t="s">
        <v>256</v>
      </c>
      <c r="P2948" s="54" t="s">
        <v>454</v>
      </c>
      <c r="Q2948" s="54" t="s">
        <v>256</v>
      </c>
      <c r="R2948" s="54" t="s">
        <v>431</v>
      </c>
      <c r="S2948" s="71"/>
      <c r="T2948" s="54" t="s">
        <v>256</v>
      </c>
      <c r="U2948" s="71">
        <v>44493</v>
      </c>
      <c r="V2948" s="54" t="s">
        <v>256</v>
      </c>
      <c r="W2948" t="str">
        <f t="shared" ref="W2948:W3011" si="46">TEXT(F2948,"MMM-YY")</f>
        <v>Oct-21</v>
      </c>
    </row>
    <row r="2949" spans="1:23" x14ac:dyDescent="0.25">
      <c r="A2949" s="54" t="s">
        <v>317</v>
      </c>
      <c r="B2949" s="54" t="s">
        <v>428</v>
      </c>
      <c r="C2949" s="54" t="s">
        <v>263</v>
      </c>
      <c r="D2949" s="54" t="s">
        <v>429</v>
      </c>
      <c r="E2949" s="54" t="s">
        <v>12495</v>
      </c>
      <c r="F2949" s="71">
        <v>44493</v>
      </c>
      <c r="G2949" s="72">
        <v>103.45</v>
      </c>
      <c r="H2949" s="72">
        <v>8746.7000000000007</v>
      </c>
      <c r="I2949" s="54" t="s">
        <v>265</v>
      </c>
      <c r="J2949" s="54" t="s">
        <v>592</v>
      </c>
      <c r="K2949" s="54" t="s">
        <v>12496</v>
      </c>
      <c r="L2949" s="54" t="s">
        <v>12497</v>
      </c>
      <c r="M2949" s="54" t="s">
        <v>12495</v>
      </c>
      <c r="N2949" s="54" t="s">
        <v>256</v>
      </c>
      <c r="O2949" s="54" t="s">
        <v>256</v>
      </c>
      <c r="P2949" s="54" t="s">
        <v>454</v>
      </c>
      <c r="Q2949" s="54" t="s">
        <v>256</v>
      </c>
      <c r="R2949" s="54" t="s">
        <v>431</v>
      </c>
      <c r="S2949" s="71"/>
      <c r="T2949" s="54" t="s">
        <v>256</v>
      </c>
      <c r="U2949" s="71">
        <v>44493</v>
      </c>
      <c r="V2949" s="54" t="s">
        <v>256</v>
      </c>
      <c r="W2949" t="str">
        <f t="shared" si="46"/>
        <v>Oct-21</v>
      </c>
    </row>
    <row r="2950" spans="1:23" x14ac:dyDescent="0.25">
      <c r="A2950" s="54" t="s">
        <v>317</v>
      </c>
      <c r="B2950" s="54" t="s">
        <v>428</v>
      </c>
      <c r="C2950" s="54" t="s">
        <v>263</v>
      </c>
      <c r="D2950" s="54" t="s">
        <v>429</v>
      </c>
      <c r="E2950" s="54" t="s">
        <v>12498</v>
      </c>
      <c r="F2950" s="71">
        <v>44495</v>
      </c>
      <c r="G2950" s="72">
        <v>321.41000000000003</v>
      </c>
      <c r="H2950" s="72">
        <v>27175.22</v>
      </c>
      <c r="I2950" s="54" t="s">
        <v>265</v>
      </c>
      <c r="J2950" s="54" t="s">
        <v>592</v>
      </c>
      <c r="K2950" s="54" t="s">
        <v>12499</v>
      </c>
      <c r="L2950" s="54" t="s">
        <v>12500</v>
      </c>
      <c r="M2950" s="54" t="s">
        <v>12498</v>
      </c>
      <c r="N2950" s="54" t="s">
        <v>256</v>
      </c>
      <c r="O2950" s="54" t="s">
        <v>256</v>
      </c>
      <c r="P2950" s="54" t="s">
        <v>454</v>
      </c>
      <c r="Q2950" s="54" t="s">
        <v>256</v>
      </c>
      <c r="R2950" s="54" t="s">
        <v>431</v>
      </c>
      <c r="S2950" s="71"/>
      <c r="T2950" s="54" t="s">
        <v>256</v>
      </c>
      <c r="U2950" s="71">
        <v>44495</v>
      </c>
      <c r="V2950" s="54" t="s">
        <v>256</v>
      </c>
      <c r="W2950" t="str">
        <f t="shared" si="46"/>
        <v>Oct-21</v>
      </c>
    </row>
    <row r="2951" spans="1:23" x14ac:dyDescent="0.25">
      <c r="A2951" s="54" t="s">
        <v>317</v>
      </c>
      <c r="B2951" s="54" t="s">
        <v>428</v>
      </c>
      <c r="C2951" s="54" t="s">
        <v>263</v>
      </c>
      <c r="D2951" s="54" t="s">
        <v>429</v>
      </c>
      <c r="E2951" s="54" t="s">
        <v>12501</v>
      </c>
      <c r="F2951" s="71">
        <v>44495</v>
      </c>
      <c r="G2951" s="72">
        <v>150.06</v>
      </c>
      <c r="H2951" s="72">
        <v>12687.57</v>
      </c>
      <c r="I2951" s="54" t="s">
        <v>265</v>
      </c>
      <c r="J2951" s="54" t="s">
        <v>592</v>
      </c>
      <c r="K2951" s="54" t="s">
        <v>12502</v>
      </c>
      <c r="L2951" s="54" t="s">
        <v>12503</v>
      </c>
      <c r="M2951" s="54" t="s">
        <v>12501</v>
      </c>
      <c r="N2951" s="54" t="s">
        <v>256</v>
      </c>
      <c r="O2951" s="54" t="s">
        <v>256</v>
      </c>
      <c r="P2951" s="54" t="s">
        <v>454</v>
      </c>
      <c r="Q2951" s="54" t="s">
        <v>256</v>
      </c>
      <c r="R2951" s="54" t="s">
        <v>431</v>
      </c>
      <c r="S2951" s="71"/>
      <c r="T2951" s="54" t="s">
        <v>256</v>
      </c>
      <c r="U2951" s="71">
        <v>44495</v>
      </c>
      <c r="V2951" s="54" t="s">
        <v>256</v>
      </c>
      <c r="W2951" t="str">
        <f t="shared" si="46"/>
        <v>Oct-21</v>
      </c>
    </row>
    <row r="2952" spans="1:23" x14ac:dyDescent="0.25">
      <c r="A2952" s="54" t="s">
        <v>317</v>
      </c>
      <c r="B2952" s="54" t="s">
        <v>428</v>
      </c>
      <c r="C2952" s="54" t="s">
        <v>263</v>
      </c>
      <c r="D2952" s="54" t="s">
        <v>429</v>
      </c>
      <c r="E2952" s="54" t="s">
        <v>12504</v>
      </c>
      <c r="F2952" s="71">
        <v>44495</v>
      </c>
      <c r="G2952" s="72">
        <v>239.97</v>
      </c>
      <c r="H2952" s="72">
        <v>20289.46</v>
      </c>
      <c r="I2952" s="54" t="s">
        <v>265</v>
      </c>
      <c r="J2952" s="54" t="s">
        <v>592</v>
      </c>
      <c r="K2952" s="54" t="s">
        <v>12505</v>
      </c>
      <c r="L2952" s="54" t="s">
        <v>12506</v>
      </c>
      <c r="M2952" s="54" t="s">
        <v>12504</v>
      </c>
      <c r="N2952" s="54" t="s">
        <v>256</v>
      </c>
      <c r="O2952" s="54" t="s">
        <v>256</v>
      </c>
      <c r="P2952" s="54" t="s">
        <v>454</v>
      </c>
      <c r="Q2952" s="54" t="s">
        <v>256</v>
      </c>
      <c r="R2952" s="54" t="s">
        <v>431</v>
      </c>
      <c r="S2952" s="71"/>
      <c r="T2952" s="54" t="s">
        <v>256</v>
      </c>
      <c r="U2952" s="71">
        <v>44495</v>
      </c>
      <c r="V2952" s="54" t="s">
        <v>256</v>
      </c>
      <c r="W2952" t="str">
        <f t="shared" si="46"/>
        <v>Oct-21</v>
      </c>
    </row>
    <row r="2953" spans="1:23" x14ac:dyDescent="0.25">
      <c r="A2953" s="54" t="s">
        <v>317</v>
      </c>
      <c r="B2953" s="54" t="s">
        <v>428</v>
      </c>
      <c r="C2953" s="54" t="s">
        <v>263</v>
      </c>
      <c r="D2953" s="54" t="s">
        <v>429</v>
      </c>
      <c r="E2953" s="54" t="s">
        <v>12507</v>
      </c>
      <c r="F2953" s="71">
        <v>44495</v>
      </c>
      <c r="G2953" s="72">
        <v>94.86</v>
      </c>
      <c r="H2953" s="72">
        <v>8020.41</v>
      </c>
      <c r="I2953" s="54" t="s">
        <v>265</v>
      </c>
      <c r="J2953" s="54" t="s">
        <v>592</v>
      </c>
      <c r="K2953" s="54" t="s">
        <v>12508</v>
      </c>
      <c r="L2953" s="54" t="s">
        <v>12509</v>
      </c>
      <c r="M2953" s="54" t="s">
        <v>12507</v>
      </c>
      <c r="N2953" s="54" t="s">
        <v>256</v>
      </c>
      <c r="O2953" s="54" t="s">
        <v>256</v>
      </c>
      <c r="P2953" s="54" t="s">
        <v>454</v>
      </c>
      <c r="Q2953" s="54" t="s">
        <v>256</v>
      </c>
      <c r="R2953" s="54" t="s">
        <v>431</v>
      </c>
      <c r="S2953" s="71"/>
      <c r="T2953" s="54" t="s">
        <v>256</v>
      </c>
      <c r="U2953" s="71">
        <v>44495</v>
      </c>
      <c r="V2953" s="54" t="s">
        <v>256</v>
      </c>
      <c r="W2953" t="str">
        <f t="shared" si="46"/>
        <v>Oct-21</v>
      </c>
    </row>
    <row r="2954" spans="1:23" x14ac:dyDescent="0.25">
      <c r="A2954" s="54" t="s">
        <v>317</v>
      </c>
      <c r="B2954" s="54" t="s">
        <v>428</v>
      </c>
      <c r="C2954" s="54" t="s">
        <v>263</v>
      </c>
      <c r="D2954" s="54" t="s">
        <v>429</v>
      </c>
      <c r="E2954" s="54" t="s">
        <v>12510</v>
      </c>
      <c r="F2954" s="71">
        <v>44497</v>
      </c>
      <c r="G2954" s="72">
        <v>193.98</v>
      </c>
      <c r="H2954" s="72">
        <v>16401.009999999998</v>
      </c>
      <c r="I2954" s="54" t="s">
        <v>265</v>
      </c>
      <c r="J2954" s="54" t="s">
        <v>592</v>
      </c>
      <c r="K2954" s="54" t="s">
        <v>12511</v>
      </c>
      <c r="L2954" s="54" t="s">
        <v>12512</v>
      </c>
      <c r="M2954" s="54" t="s">
        <v>12510</v>
      </c>
      <c r="N2954" s="54" t="s">
        <v>256</v>
      </c>
      <c r="O2954" s="54" t="s">
        <v>256</v>
      </c>
      <c r="P2954" s="54" t="s">
        <v>454</v>
      </c>
      <c r="Q2954" s="54" t="s">
        <v>256</v>
      </c>
      <c r="R2954" s="54" t="s">
        <v>431</v>
      </c>
      <c r="S2954" s="71"/>
      <c r="T2954" s="54" t="s">
        <v>256</v>
      </c>
      <c r="U2954" s="71">
        <v>44497</v>
      </c>
      <c r="V2954" s="54" t="s">
        <v>256</v>
      </c>
      <c r="W2954" t="str">
        <f t="shared" si="46"/>
        <v>Oct-21</v>
      </c>
    </row>
    <row r="2955" spans="1:23" x14ac:dyDescent="0.25">
      <c r="A2955" s="54" t="s">
        <v>317</v>
      </c>
      <c r="B2955" s="54" t="s">
        <v>428</v>
      </c>
      <c r="C2955" s="54" t="s">
        <v>263</v>
      </c>
      <c r="D2955" s="54" t="s">
        <v>429</v>
      </c>
      <c r="E2955" s="54" t="s">
        <v>12513</v>
      </c>
      <c r="F2955" s="71">
        <v>44497</v>
      </c>
      <c r="G2955" s="72">
        <v>1493.91</v>
      </c>
      <c r="H2955" s="72">
        <v>126310.09</v>
      </c>
      <c r="I2955" s="54" t="s">
        <v>265</v>
      </c>
      <c r="J2955" s="54" t="s">
        <v>592</v>
      </c>
      <c r="K2955" s="54" t="s">
        <v>12514</v>
      </c>
      <c r="L2955" s="54" t="s">
        <v>12515</v>
      </c>
      <c r="M2955" s="54" t="s">
        <v>12513</v>
      </c>
      <c r="N2955" s="54" t="s">
        <v>256</v>
      </c>
      <c r="O2955" s="54" t="s">
        <v>256</v>
      </c>
      <c r="P2955" s="54" t="s">
        <v>454</v>
      </c>
      <c r="Q2955" s="54" t="s">
        <v>256</v>
      </c>
      <c r="R2955" s="54" t="s">
        <v>431</v>
      </c>
      <c r="S2955" s="71"/>
      <c r="T2955" s="54" t="s">
        <v>256</v>
      </c>
      <c r="U2955" s="71">
        <v>44497</v>
      </c>
      <c r="V2955" s="54" t="s">
        <v>256</v>
      </c>
      <c r="W2955" t="str">
        <f t="shared" si="46"/>
        <v>Oct-21</v>
      </c>
    </row>
    <row r="2956" spans="1:23" x14ac:dyDescent="0.25">
      <c r="A2956" s="54" t="s">
        <v>317</v>
      </c>
      <c r="B2956" s="54" t="s">
        <v>428</v>
      </c>
      <c r="C2956" s="54" t="s">
        <v>263</v>
      </c>
      <c r="D2956" s="54" t="s">
        <v>429</v>
      </c>
      <c r="E2956" s="54" t="s">
        <v>12516</v>
      </c>
      <c r="F2956" s="71">
        <v>44497</v>
      </c>
      <c r="G2956" s="72">
        <v>6.89</v>
      </c>
      <c r="H2956" s="72">
        <v>582.54999999999995</v>
      </c>
      <c r="I2956" s="54" t="s">
        <v>265</v>
      </c>
      <c r="J2956" s="54" t="s">
        <v>592</v>
      </c>
      <c r="K2956" s="54" t="s">
        <v>12517</v>
      </c>
      <c r="L2956" s="54" t="s">
        <v>12518</v>
      </c>
      <c r="M2956" s="54" t="s">
        <v>12516</v>
      </c>
      <c r="N2956" s="54" t="s">
        <v>256</v>
      </c>
      <c r="O2956" s="54" t="s">
        <v>256</v>
      </c>
      <c r="P2956" s="54" t="s">
        <v>454</v>
      </c>
      <c r="Q2956" s="54" t="s">
        <v>256</v>
      </c>
      <c r="R2956" s="54" t="s">
        <v>431</v>
      </c>
      <c r="S2956" s="71"/>
      <c r="T2956" s="54" t="s">
        <v>256</v>
      </c>
      <c r="U2956" s="71">
        <v>44497</v>
      </c>
      <c r="V2956" s="54" t="s">
        <v>256</v>
      </c>
      <c r="W2956" t="str">
        <f t="shared" si="46"/>
        <v>Oct-21</v>
      </c>
    </row>
    <row r="2957" spans="1:23" x14ac:dyDescent="0.25">
      <c r="A2957" s="54" t="s">
        <v>317</v>
      </c>
      <c r="B2957" s="54" t="s">
        <v>428</v>
      </c>
      <c r="C2957" s="54" t="s">
        <v>263</v>
      </c>
      <c r="D2957" s="54" t="s">
        <v>429</v>
      </c>
      <c r="E2957" s="54" t="s">
        <v>12519</v>
      </c>
      <c r="F2957" s="71">
        <v>44497</v>
      </c>
      <c r="G2957" s="72">
        <v>1287.57</v>
      </c>
      <c r="H2957" s="72">
        <v>108864.04</v>
      </c>
      <c r="I2957" s="54" t="s">
        <v>265</v>
      </c>
      <c r="J2957" s="54" t="s">
        <v>592</v>
      </c>
      <c r="K2957" s="54" t="s">
        <v>12520</v>
      </c>
      <c r="L2957" s="54" t="s">
        <v>12521</v>
      </c>
      <c r="M2957" s="54" t="s">
        <v>12519</v>
      </c>
      <c r="N2957" s="54" t="s">
        <v>256</v>
      </c>
      <c r="O2957" s="54" t="s">
        <v>256</v>
      </c>
      <c r="P2957" s="54" t="s">
        <v>454</v>
      </c>
      <c r="Q2957" s="54" t="s">
        <v>256</v>
      </c>
      <c r="R2957" s="54" t="s">
        <v>431</v>
      </c>
      <c r="S2957" s="71"/>
      <c r="T2957" s="54" t="s">
        <v>256</v>
      </c>
      <c r="U2957" s="71">
        <v>44497</v>
      </c>
      <c r="V2957" s="54" t="s">
        <v>256</v>
      </c>
      <c r="W2957" t="str">
        <f t="shared" si="46"/>
        <v>Oct-21</v>
      </c>
    </row>
    <row r="2958" spans="1:23" x14ac:dyDescent="0.25">
      <c r="A2958" s="54" t="s">
        <v>317</v>
      </c>
      <c r="B2958" s="54" t="s">
        <v>428</v>
      </c>
      <c r="C2958" s="54" t="s">
        <v>263</v>
      </c>
      <c r="D2958" s="54" t="s">
        <v>429</v>
      </c>
      <c r="E2958" s="54" t="s">
        <v>12522</v>
      </c>
      <c r="F2958" s="71">
        <v>44497</v>
      </c>
      <c r="G2958" s="72">
        <v>7719.78</v>
      </c>
      <c r="H2958" s="72">
        <v>652707.4</v>
      </c>
      <c r="I2958" s="54" t="s">
        <v>265</v>
      </c>
      <c r="J2958" s="54" t="s">
        <v>592</v>
      </c>
      <c r="K2958" s="54" t="s">
        <v>12523</v>
      </c>
      <c r="L2958" s="54" t="s">
        <v>12524</v>
      </c>
      <c r="M2958" s="54" t="s">
        <v>12522</v>
      </c>
      <c r="N2958" s="54" t="s">
        <v>256</v>
      </c>
      <c r="O2958" s="54" t="s">
        <v>256</v>
      </c>
      <c r="P2958" s="54" t="s">
        <v>454</v>
      </c>
      <c r="Q2958" s="54" t="s">
        <v>256</v>
      </c>
      <c r="R2958" s="54" t="s">
        <v>431</v>
      </c>
      <c r="S2958" s="71"/>
      <c r="T2958" s="54" t="s">
        <v>256</v>
      </c>
      <c r="U2958" s="71">
        <v>44497</v>
      </c>
      <c r="V2958" s="54" t="s">
        <v>256</v>
      </c>
      <c r="W2958" t="str">
        <f t="shared" si="46"/>
        <v>Oct-21</v>
      </c>
    </row>
    <row r="2959" spans="1:23" x14ac:dyDescent="0.25">
      <c r="A2959" s="54" t="s">
        <v>317</v>
      </c>
      <c r="B2959" s="54" t="s">
        <v>428</v>
      </c>
      <c r="C2959" s="54" t="s">
        <v>263</v>
      </c>
      <c r="D2959" s="54" t="s">
        <v>429</v>
      </c>
      <c r="E2959" s="54" t="s">
        <v>12525</v>
      </c>
      <c r="F2959" s="71">
        <v>44497</v>
      </c>
      <c r="G2959" s="72">
        <v>98.47</v>
      </c>
      <c r="H2959" s="72">
        <v>8325.64</v>
      </c>
      <c r="I2959" s="54" t="s">
        <v>265</v>
      </c>
      <c r="J2959" s="54" t="s">
        <v>592</v>
      </c>
      <c r="K2959" s="54" t="s">
        <v>12526</v>
      </c>
      <c r="L2959" s="54" t="s">
        <v>12527</v>
      </c>
      <c r="M2959" s="54" t="s">
        <v>12525</v>
      </c>
      <c r="N2959" s="54" t="s">
        <v>256</v>
      </c>
      <c r="O2959" s="54" t="s">
        <v>256</v>
      </c>
      <c r="P2959" s="54" t="s">
        <v>454</v>
      </c>
      <c r="Q2959" s="54" t="s">
        <v>256</v>
      </c>
      <c r="R2959" s="54" t="s">
        <v>431</v>
      </c>
      <c r="S2959" s="71"/>
      <c r="T2959" s="54" t="s">
        <v>256</v>
      </c>
      <c r="U2959" s="71">
        <v>44497</v>
      </c>
      <c r="V2959" s="54" t="s">
        <v>256</v>
      </c>
      <c r="W2959" t="str">
        <f t="shared" si="46"/>
        <v>Oct-21</v>
      </c>
    </row>
    <row r="2960" spans="1:23" x14ac:dyDescent="0.25">
      <c r="A2960" s="54" t="s">
        <v>317</v>
      </c>
      <c r="B2960" s="54" t="s">
        <v>428</v>
      </c>
      <c r="C2960" s="54" t="s">
        <v>263</v>
      </c>
      <c r="D2960" s="54" t="s">
        <v>429</v>
      </c>
      <c r="E2960" s="54" t="s">
        <v>12528</v>
      </c>
      <c r="F2960" s="71">
        <v>44497</v>
      </c>
      <c r="G2960" s="72">
        <v>6.63</v>
      </c>
      <c r="H2960" s="72">
        <v>560.57000000000005</v>
      </c>
      <c r="I2960" s="54" t="s">
        <v>265</v>
      </c>
      <c r="J2960" s="54" t="s">
        <v>592</v>
      </c>
      <c r="K2960" s="54" t="s">
        <v>12529</v>
      </c>
      <c r="L2960" s="54" t="s">
        <v>12530</v>
      </c>
      <c r="M2960" s="54" t="s">
        <v>12528</v>
      </c>
      <c r="N2960" s="54" t="s">
        <v>256</v>
      </c>
      <c r="O2960" s="54" t="s">
        <v>256</v>
      </c>
      <c r="P2960" s="54" t="s">
        <v>454</v>
      </c>
      <c r="Q2960" s="54" t="s">
        <v>256</v>
      </c>
      <c r="R2960" s="54" t="s">
        <v>431</v>
      </c>
      <c r="S2960" s="71"/>
      <c r="T2960" s="54" t="s">
        <v>256</v>
      </c>
      <c r="U2960" s="71">
        <v>44497</v>
      </c>
      <c r="V2960" s="54" t="s">
        <v>256</v>
      </c>
      <c r="W2960" t="str">
        <f t="shared" si="46"/>
        <v>Oct-21</v>
      </c>
    </row>
    <row r="2961" spans="1:23" x14ac:dyDescent="0.25">
      <c r="A2961" s="54" t="s">
        <v>317</v>
      </c>
      <c r="B2961" s="54" t="s">
        <v>428</v>
      </c>
      <c r="C2961" s="54" t="s">
        <v>263</v>
      </c>
      <c r="D2961" s="54" t="s">
        <v>429</v>
      </c>
      <c r="E2961" s="54" t="s">
        <v>12531</v>
      </c>
      <c r="F2961" s="71">
        <v>44497</v>
      </c>
      <c r="G2961" s="72">
        <v>33.1</v>
      </c>
      <c r="H2961" s="72">
        <v>2798.61</v>
      </c>
      <c r="I2961" s="54" t="s">
        <v>265</v>
      </c>
      <c r="J2961" s="54" t="s">
        <v>592</v>
      </c>
      <c r="K2961" s="54" t="s">
        <v>12532</v>
      </c>
      <c r="L2961" s="54" t="s">
        <v>12533</v>
      </c>
      <c r="M2961" s="54" t="s">
        <v>12531</v>
      </c>
      <c r="N2961" s="54" t="s">
        <v>256</v>
      </c>
      <c r="O2961" s="54" t="s">
        <v>256</v>
      </c>
      <c r="P2961" s="54" t="s">
        <v>454</v>
      </c>
      <c r="Q2961" s="54" t="s">
        <v>256</v>
      </c>
      <c r="R2961" s="54" t="s">
        <v>431</v>
      </c>
      <c r="S2961" s="71"/>
      <c r="T2961" s="54" t="s">
        <v>256</v>
      </c>
      <c r="U2961" s="71">
        <v>44497</v>
      </c>
      <c r="V2961" s="54" t="s">
        <v>256</v>
      </c>
      <c r="W2961" t="str">
        <f t="shared" si="46"/>
        <v>Oct-21</v>
      </c>
    </row>
    <row r="2962" spans="1:23" x14ac:dyDescent="0.25">
      <c r="A2962" s="54" t="s">
        <v>317</v>
      </c>
      <c r="B2962" s="54" t="s">
        <v>428</v>
      </c>
      <c r="C2962" s="54" t="s">
        <v>263</v>
      </c>
      <c r="D2962" s="54" t="s">
        <v>429</v>
      </c>
      <c r="E2962" s="54" t="s">
        <v>12534</v>
      </c>
      <c r="F2962" s="71">
        <v>44497</v>
      </c>
      <c r="G2962" s="72">
        <v>0.31</v>
      </c>
      <c r="H2962" s="72">
        <v>26.21</v>
      </c>
      <c r="I2962" s="54" t="s">
        <v>265</v>
      </c>
      <c r="J2962" s="54" t="s">
        <v>592</v>
      </c>
      <c r="K2962" s="54" t="s">
        <v>12535</v>
      </c>
      <c r="L2962" s="54" t="s">
        <v>12536</v>
      </c>
      <c r="M2962" s="54" t="s">
        <v>12534</v>
      </c>
      <c r="N2962" s="54" t="s">
        <v>256</v>
      </c>
      <c r="O2962" s="54" t="s">
        <v>256</v>
      </c>
      <c r="P2962" s="54" t="s">
        <v>454</v>
      </c>
      <c r="Q2962" s="54" t="s">
        <v>256</v>
      </c>
      <c r="R2962" s="54" t="s">
        <v>431</v>
      </c>
      <c r="S2962" s="71"/>
      <c r="T2962" s="54" t="s">
        <v>256</v>
      </c>
      <c r="U2962" s="71">
        <v>44497</v>
      </c>
      <c r="V2962" s="54" t="s">
        <v>256</v>
      </c>
      <c r="W2962" t="str">
        <f t="shared" si="46"/>
        <v>Oct-21</v>
      </c>
    </row>
    <row r="2963" spans="1:23" x14ac:dyDescent="0.25">
      <c r="A2963" s="54" t="s">
        <v>317</v>
      </c>
      <c r="B2963" s="54" t="s">
        <v>428</v>
      </c>
      <c r="C2963" s="54" t="s">
        <v>263</v>
      </c>
      <c r="D2963" s="54" t="s">
        <v>429</v>
      </c>
      <c r="E2963" s="54" t="s">
        <v>12537</v>
      </c>
      <c r="F2963" s="71">
        <v>44497</v>
      </c>
      <c r="G2963" s="72">
        <v>11.63</v>
      </c>
      <c r="H2963" s="72">
        <v>983.32</v>
      </c>
      <c r="I2963" s="54" t="s">
        <v>265</v>
      </c>
      <c r="J2963" s="54" t="s">
        <v>592</v>
      </c>
      <c r="K2963" s="54" t="s">
        <v>12538</v>
      </c>
      <c r="L2963" s="54" t="s">
        <v>12539</v>
      </c>
      <c r="M2963" s="54" t="s">
        <v>12537</v>
      </c>
      <c r="N2963" s="54" t="s">
        <v>256</v>
      </c>
      <c r="O2963" s="54" t="s">
        <v>256</v>
      </c>
      <c r="P2963" s="54" t="s">
        <v>454</v>
      </c>
      <c r="Q2963" s="54" t="s">
        <v>256</v>
      </c>
      <c r="R2963" s="54" t="s">
        <v>431</v>
      </c>
      <c r="S2963" s="71"/>
      <c r="T2963" s="54" t="s">
        <v>256</v>
      </c>
      <c r="U2963" s="71">
        <v>44497</v>
      </c>
      <c r="V2963" s="54" t="s">
        <v>256</v>
      </c>
      <c r="W2963" t="str">
        <f t="shared" si="46"/>
        <v>Oct-21</v>
      </c>
    </row>
    <row r="2964" spans="1:23" x14ac:dyDescent="0.25">
      <c r="A2964" s="54" t="s">
        <v>317</v>
      </c>
      <c r="B2964" s="54" t="s">
        <v>428</v>
      </c>
      <c r="C2964" s="54" t="s">
        <v>263</v>
      </c>
      <c r="D2964" s="54" t="s">
        <v>429</v>
      </c>
      <c r="E2964" s="54" t="s">
        <v>12540</v>
      </c>
      <c r="F2964" s="71">
        <v>44497</v>
      </c>
      <c r="G2964" s="72">
        <v>4442.8900000000003</v>
      </c>
      <c r="H2964" s="72">
        <v>375646.35</v>
      </c>
      <c r="I2964" s="54" t="s">
        <v>265</v>
      </c>
      <c r="J2964" s="54" t="s">
        <v>592</v>
      </c>
      <c r="K2964" s="54" t="s">
        <v>12541</v>
      </c>
      <c r="L2964" s="54" t="s">
        <v>12542</v>
      </c>
      <c r="M2964" s="54" t="s">
        <v>12540</v>
      </c>
      <c r="N2964" s="54" t="s">
        <v>256</v>
      </c>
      <c r="O2964" s="54" t="s">
        <v>256</v>
      </c>
      <c r="P2964" s="54" t="s">
        <v>454</v>
      </c>
      <c r="Q2964" s="54" t="s">
        <v>256</v>
      </c>
      <c r="R2964" s="54" t="s">
        <v>431</v>
      </c>
      <c r="S2964" s="71"/>
      <c r="T2964" s="54" t="s">
        <v>256</v>
      </c>
      <c r="U2964" s="71">
        <v>44497</v>
      </c>
      <c r="V2964" s="54" t="s">
        <v>256</v>
      </c>
      <c r="W2964" t="str">
        <f t="shared" si="46"/>
        <v>Oct-21</v>
      </c>
    </row>
    <row r="2965" spans="1:23" x14ac:dyDescent="0.25">
      <c r="A2965" s="54" t="s">
        <v>317</v>
      </c>
      <c r="B2965" s="54" t="s">
        <v>428</v>
      </c>
      <c r="C2965" s="54" t="s">
        <v>263</v>
      </c>
      <c r="D2965" s="54" t="s">
        <v>429</v>
      </c>
      <c r="E2965" s="54" t="s">
        <v>12543</v>
      </c>
      <c r="F2965" s="71">
        <v>44473</v>
      </c>
      <c r="G2965" s="72">
        <v>35.99</v>
      </c>
      <c r="H2965" s="72">
        <v>3042.95</v>
      </c>
      <c r="I2965" s="54" t="s">
        <v>265</v>
      </c>
      <c r="J2965" s="54" t="s">
        <v>592</v>
      </c>
      <c r="K2965" s="54" t="s">
        <v>12544</v>
      </c>
      <c r="L2965" s="54" t="s">
        <v>12545</v>
      </c>
      <c r="M2965" s="54" t="s">
        <v>12543</v>
      </c>
      <c r="N2965" s="54" t="s">
        <v>256</v>
      </c>
      <c r="O2965" s="54" t="s">
        <v>256</v>
      </c>
      <c r="P2965" s="54" t="s">
        <v>454</v>
      </c>
      <c r="Q2965" s="54" t="s">
        <v>256</v>
      </c>
      <c r="R2965" s="54" t="s">
        <v>431</v>
      </c>
      <c r="S2965" s="71"/>
      <c r="T2965" s="54" t="s">
        <v>256</v>
      </c>
      <c r="U2965" s="71">
        <v>44473</v>
      </c>
      <c r="V2965" s="54" t="s">
        <v>256</v>
      </c>
      <c r="W2965" t="str">
        <f t="shared" si="46"/>
        <v>Oct-21</v>
      </c>
    </row>
    <row r="2966" spans="1:23" x14ac:dyDescent="0.25">
      <c r="A2966" s="54" t="s">
        <v>317</v>
      </c>
      <c r="B2966" s="54" t="s">
        <v>428</v>
      </c>
      <c r="C2966" s="54" t="s">
        <v>263</v>
      </c>
      <c r="D2966" s="54" t="s">
        <v>429</v>
      </c>
      <c r="E2966" s="54" t="s">
        <v>12546</v>
      </c>
      <c r="F2966" s="71">
        <v>44473</v>
      </c>
      <c r="G2966" s="72">
        <v>436</v>
      </c>
      <c r="H2966" s="72">
        <v>36863.800000000003</v>
      </c>
      <c r="I2966" s="54" t="s">
        <v>265</v>
      </c>
      <c r="J2966" s="54" t="s">
        <v>592</v>
      </c>
      <c r="K2966" s="54" t="s">
        <v>12547</v>
      </c>
      <c r="L2966" s="54" t="s">
        <v>12548</v>
      </c>
      <c r="M2966" s="54" t="s">
        <v>12546</v>
      </c>
      <c r="N2966" s="54" t="s">
        <v>256</v>
      </c>
      <c r="O2966" s="54" t="s">
        <v>256</v>
      </c>
      <c r="P2966" s="54" t="s">
        <v>454</v>
      </c>
      <c r="Q2966" s="54" t="s">
        <v>256</v>
      </c>
      <c r="R2966" s="54" t="s">
        <v>431</v>
      </c>
      <c r="S2966" s="71"/>
      <c r="T2966" s="54" t="s">
        <v>256</v>
      </c>
      <c r="U2966" s="71">
        <v>44473</v>
      </c>
      <c r="V2966" s="54" t="s">
        <v>256</v>
      </c>
      <c r="W2966" t="str">
        <f t="shared" si="46"/>
        <v>Oct-21</v>
      </c>
    </row>
    <row r="2967" spans="1:23" x14ac:dyDescent="0.25">
      <c r="A2967" s="54" t="s">
        <v>317</v>
      </c>
      <c r="B2967" s="54" t="s">
        <v>428</v>
      </c>
      <c r="C2967" s="54" t="s">
        <v>263</v>
      </c>
      <c r="D2967" s="54" t="s">
        <v>429</v>
      </c>
      <c r="E2967" s="54" t="s">
        <v>12549</v>
      </c>
      <c r="F2967" s="71">
        <v>44473</v>
      </c>
      <c r="G2967" s="72">
        <v>29.97</v>
      </c>
      <c r="H2967" s="72">
        <v>2533.96</v>
      </c>
      <c r="I2967" s="54" t="s">
        <v>265</v>
      </c>
      <c r="J2967" s="54" t="s">
        <v>592</v>
      </c>
      <c r="K2967" s="54" t="s">
        <v>12550</v>
      </c>
      <c r="L2967" s="54" t="s">
        <v>12551</v>
      </c>
      <c r="M2967" s="54" t="s">
        <v>12549</v>
      </c>
      <c r="N2967" s="54" t="s">
        <v>256</v>
      </c>
      <c r="O2967" s="54" t="s">
        <v>256</v>
      </c>
      <c r="P2967" s="54" t="s">
        <v>454</v>
      </c>
      <c r="Q2967" s="54" t="s">
        <v>256</v>
      </c>
      <c r="R2967" s="54" t="s">
        <v>431</v>
      </c>
      <c r="S2967" s="71"/>
      <c r="T2967" s="54" t="s">
        <v>256</v>
      </c>
      <c r="U2967" s="71">
        <v>44473</v>
      </c>
      <c r="V2967" s="54" t="s">
        <v>256</v>
      </c>
      <c r="W2967" t="str">
        <f t="shared" si="46"/>
        <v>Oct-21</v>
      </c>
    </row>
    <row r="2968" spans="1:23" x14ac:dyDescent="0.25">
      <c r="A2968" s="54" t="s">
        <v>317</v>
      </c>
      <c r="B2968" s="54" t="s">
        <v>428</v>
      </c>
      <c r="C2968" s="54" t="s">
        <v>263</v>
      </c>
      <c r="D2968" s="54" t="s">
        <v>429</v>
      </c>
      <c r="E2968" s="54" t="s">
        <v>12552</v>
      </c>
      <c r="F2968" s="71">
        <v>44493</v>
      </c>
      <c r="G2968" s="72">
        <v>3567.87</v>
      </c>
      <c r="H2968" s="72">
        <v>301663.40999999997</v>
      </c>
      <c r="I2968" s="54" t="s">
        <v>265</v>
      </c>
      <c r="J2968" s="54" t="s">
        <v>592</v>
      </c>
      <c r="K2968" s="54" t="s">
        <v>12553</v>
      </c>
      <c r="L2968" s="54" t="s">
        <v>12554</v>
      </c>
      <c r="M2968" s="54" t="s">
        <v>12552</v>
      </c>
      <c r="N2968" s="54" t="s">
        <v>256</v>
      </c>
      <c r="O2968" s="54" t="s">
        <v>256</v>
      </c>
      <c r="P2968" s="54" t="s">
        <v>454</v>
      </c>
      <c r="Q2968" s="54" t="s">
        <v>256</v>
      </c>
      <c r="R2968" s="54" t="s">
        <v>431</v>
      </c>
      <c r="S2968" s="71"/>
      <c r="T2968" s="54" t="s">
        <v>256</v>
      </c>
      <c r="U2968" s="71">
        <v>44493</v>
      </c>
      <c r="V2968" s="54" t="s">
        <v>256</v>
      </c>
      <c r="W2968" t="str">
        <f t="shared" si="46"/>
        <v>Oct-21</v>
      </c>
    </row>
    <row r="2969" spans="1:23" x14ac:dyDescent="0.25">
      <c r="A2969" s="54" t="s">
        <v>318</v>
      </c>
      <c r="B2969" s="54" t="s">
        <v>428</v>
      </c>
      <c r="C2969" s="54" t="s">
        <v>263</v>
      </c>
      <c r="D2969" s="54" t="s">
        <v>429</v>
      </c>
      <c r="E2969" s="54" t="s">
        <v>12555</v>
      </c>
      <c r="F2969" s="71">
        <v>44473</v>
      </c>
      <c r="G2969" s="72">
        <v>945</v>
      </c>
      <c r="H2969" s="72">
        <v>79899.75</v>
      </c>
      <c r="I2969" s="54" t="s">
        <v>265</v>
      </c>
      <c r="J2969" s="54" t="s">
        <v>12556</v>
      </c>
      <c r="K2969" s="54" t="s">
        <v>10598</v>
      </c>
      <c r="L2969" s="54" t="s">
        <v>12557</v>
      </c>
      <c r="M2969" s="54" t="s">
        <v>12555</v>
      </c>
      <c r="N2969" s="54" t="s">
        <v>256</v>
      </c>
      <c r="O2969" s="54" t="s">
        <v>256</v>
      </c>
      <c r="P2969" s="54" t="s">
        <v>320</v>
      </c>
      <c r="Q2969" s="54" t="s">
        <v>256</v>
      </c>
      <c r="R2969" s="54" t="s">
        <v>431</v>
      </c>
      <c r="S2969" s="71"/>
      <c r="T2969" s="54" t="s">
        <v>256</v>
      </c>
      <c r="U2969" s="71">
        <v>44473</v>
      </c>
      <c r="V2969" s="54" t="s">
        <v>256</v>
      </c>
      <c r="W2969" t="str">
        <f t="shared" si="46"/>
        <v>Oct-21</v>
      </c>
    </row>
    <row r="2970" spans="1:23" x14ac:dyDescent="0.25">
      <c r="A2970" s="54" t="s">
        <v>318</v>
      </c>
      <c r="B2970" s="54" t="s">
        <v>428</v>
      </c>
      <c r="C2970" s="54" t="s">
        <v>263</v>
      </c>
      <c r="D2970" s="54" t="s">
        <v>429</v>
      </c>
      <c r="E2970" s="54" t="s">
        <v>12558</v>
      </c>
      <c r="F2970" s="71">
        <v>44473</v>
      </c>
      <c r="G2970" s="72">
        <v>165717.24</v>
      </c>
      <c r="H2970" s="72">
        <v>14011392.640000001</v>
      </c>
      <c r="I2970" s="54" t="s">
        <v>265</v>
      </c>
      <c r="J2970" s="54" t="s">
        <v>12556</v>
      </c>
      <c r="K2970" s="54" t="s">
        <v>10598</v>
      </c>
      <c r="L2970" s="54" t="s">
        <v>12559</v>
      </c>
      <c r="M2970" s="54" t="s">
        <v>12558</v>
      </c>
      <c r="N2970" s="54" t="s">
        <v>256</v>
      </c>
      <c r="O2970" s="54" t="s">
        <v>256</v>
      </c>
      <c r="P2970" s="54" t="s">
        <v>320</v>
      </c>
      <c r="Q2970" s="54" t="s">
        <v>256</v>
      </c>
      <c r="R2970" s="54" t="s">
        <v>431</v>
      </c>
      <c r="S2970" s="71"/>
      <c r="T2970" s="54" t="s">
        <v>256</v>
      </c>
      <c r="U2970" s="71">
        <v>44473</v>
      </c>
      <c r="V2970" s="54" t="s">
        <v>256</v>
      </c>
      <c r="W2970" t="str">
        <f t="shared" si="46"/>
        <v>Oct-21</v>
      </c>
    </row>
    <row r="2971" spans="1:23" x14ac:dyDescent="0.25">
      <c r="A2971" s="54" t="s">
        <v>318</v>
      </c>
      <c r="B2971" s="54" t="s">
        <v>428</v>
      </c>
      <c r="C2971" s="54" t="s">
        <v>263</v>
      </c>
      <c r="D2971" s="54" t="s">
        <v>429</v>
      </c>
      <c r="E2971" s="54" t="s">
        <v>12560</v>
      </c>
      <c r="F2971" s="71">
        <v>44473</v>
      </c>
      <c r="G2971" s="72">
        <v>8778.3799999999992</v>
      </c>
      <c r="H2971" s="72">
        <v>742212.03</v>
      </c>
      <c r="I2971" s="54" t="s">
        <v>265</v>
      </c>
      <c r="J2971" s="54" t="s">
        <v>12556</v>
      </c>
      <c r="K2971" s="54" t="s">
        <v>10598</v>
      </c>
      <c r="L2971" s="54" t="s">
        <v>12561</v>
      </c>
      <c r="M2971" s="54" t="s">
        <v>12560</v>
      </c>
      <c r="N2971" s="54" t="s">
        <v>256</v>
      </c>
      <c r="O2971" s="54" t="s">
        <v>256</v>
      </c>
      <c r="P2971" s="54" t="s">
        <v>320</v>
      </c>
      <c r="Q2971" s="54" t="s">
        <v>256</v>
      </c>
      <c r="R2971" s="54" t="s">
        <v>431</v>
      </c>
      <c r="S2971" s="71"/>
      <c r="T2971" s="54" t="s">
        <v>256</v>
      </c>
      <c r="U2971" s="71">
        <v>44473</v>
      </c>
      <c r="V2971" s="54" t="s">
        <v>256</v>
      </c>
      <c r="W2971" t="str">
        <f t="shared" si="46"/>
        <v>Oct-21</v>
      </c>
    </row>
    <row r="2972" spans="1:23" x14ac:dyDescent="0.25">
      <c r="A2972" s="54" t="s">
        <v>318</v>
      </c>
      <c r="B2972" s="54" t="s">
        <v>428</v>
      </c>
      <c r="C2972" s="54" t="s">
        <v>263</v>
      </c>
      <c r="D2972" s="54" t="s">
        <v>429</v>
      </c>
      <c r="E2972" s="54" t="s">
        <v>12562</v>
      </c>
      <c r="F2972" s="71">
        <v>44499</v>
      </c>
      <c r="G2972" s="72">
        <v>26638.95</v>
      </c>
      <c r="H2972" s="72">
        <v>2252323.2200000002</v>
      </c>
      <c r="I2972" s="54" t="s">
        <v>265</v>
      </c>
      <c r="J2972" s="54" t="s">
        <v>319</v>
      </c>
      <c r="K2972" s="54" t="s">
        <v>12563</v>
      </c>
      <c r="L2972" s="54" t="s">
        <v>12564</v>
      </c>
      <c r="M2972" s="54" t="s">
        <v>12562</v>
      </c>
      <c r="N2972" s="54" t="s">
        <v>256</v>
      </c>
      <c r="O2972" s="54" t="s">
        <v>256</v>
      </c>
      <c r="P2972" s="54" t="s">
        <v>320</v>
      </c>
      <c r="Q2972" s="54" t="s">
        <v>256</v>
      </c>
      <c r="R2972" s="54" t="s">
        <v>431</v>
      </c>
      <c r="S2972" s="71"/>
      <c r="T2972" s="54" t="s">
        <v>256</v>
      </c>
      <c r="U2972" s="71">
        <v>44499</v>
      </c>
      <c r="V2972" s="54" t="s">
        <v>256</v>
      </c>
      <c r="W2972" t="str">
        <f t="shared" si="46"/>
        <v>Oct-21</v>
      </c>
    </row>
    <row r="2973" spans="1:23" x14ac:dyDescent="0.25">
      <c r="A2973" s="54" t="s">
        <v>318</v>
      </c>
      <c r="B2973" s="54" t="s">
        <v>428</v>
      </c>
      <c r="C2973" s="54" t="s">
        <v>263</v>
      </c>
      <c r="D2973" s="54" t="s">
        <v>429</v>
      </c>
      <c r="E2973" s="54" t="s">
        <v>12565</v>
      </c>
      <c r="F2973" s="71">
        <v>44499</v>
      </c>
      <c r="G2973" s="72">
        <v>20765.29</v>
      </c>
      <c r="H2973" s="72">
        <v>1755705.27</v>
      </c>
      <c r="I2973" s="54" t="s">
        <v>265</v>
      </c>
      <c r="J2973" s="54" t="s">
        <v>319</v>
      </c>
      <c r="K2973" s="54" t="s">
        <v>12566</v>
      </c>
      <c r="L2973" s="54" t="s">
        <v>12567</v>
      </c>
      <c r="M2973" s="54" t="s">
        <v>12565</v>
      </c>
      <c r="N2973" s="54" t="s">
        <v>256</v>
      </c>
      <c r="O2973" s="54" t="s">
        <v>256</v>
      </c>
      <c r="P2973" s="54" t="s">
        <v>320</v>
      </c>
      <c r="Q2973" s="54" t="s">
        <v>256</v>
      </c>
      <c r="R2973" s="54" t="s">
        <v>431</v>
      </c>
      <c r="S2973" s="71"/>
      <c r="T2973" s="54" t="s">
        <v>256</v>
      </c>
      <c r="U2973" s="71">
        <v>44499</v>
      </c>
      <c r="V2973" s="54" t="s">
        <v>256</v>
      </c>
      <c r="W2973" t="str">
        <f t="shared" si="46"/>
        <v>Oct-21</v>
      </c>
    </row>
    <row r="2974" spans="1:23" x14ac:dyDescent="0.25">
      <c r="A2974" s="54" t="s">
        <v>318</v>
      </c>
      <c r="B2974" s="54" t="s">
        <v>428</v>
      </c>
      <c r="C2974" s="54" t="s">
        <v>263</v>
      </c>
      <c r="D2974" s="54" t="s">
        <v>429</v>
      </c>
      <c r="E2974" s="54" t="s">
        <v>12568</v>
      </c>
      <c r="F2974" s="71">
        <v>44499</v>
      </c>
      <c r="G2974" s="72">
        <v>11923.42</v>
      </c>
      <c r="H2974" s="72">
        <v>1008125.16</v>
      </c>
      <c r="I2974" s="54" t="s">
        <v>265</v>
      </c>
      <c r="J2974" s="54" t="s">
        <v>319</v>
      </c>
      <c r="K2974" s="54" t="s">
        <v>12566</v>
      </c>
      <c r="L2974" s="54" t="s">
        <v>12569</v>
      </c>
      <c r="M2974" s="54" t="s">
        <v>12568</v>
      </c>
      <c r="N2974" s="54" t="s">
        <v>256</v>
      </c>
      <c r="O2974" s="54" t="s">
        <v>256</v>
      </c>
      <c r="P2974" s="54" t="s">
        <v>320</v>
      </c>
      <c r="Q2974" s="54" t="s">
        <v>256</v>
      </c>
      <c r="R2974" s="54" t="s">
        <v>431</v>
      </c>
      <c r="S2974" s="71"/>
      <c r="T2974" s="54" t="s">
        <v>256</v>
      </c>
      <c r="U2974" s="71">
        <v>44499</v>
      </c>
      <c r="V2974" s="54" t="s">
        <v>256</v>
      </c>
      <c r="W2974" t="str">
        <f t="shared" si="46"/>
        <v>Oct-21</v>
      </c>
    </row>
    <row r="2975" spans="1:23" x14ac:dyDescent="0.25">
      <c r="A2975" s="54" t="s">
        <v>318</v>
      </c>
      <c r="B2975" s="54" t="s">
        <v>428</v>
      </c>
      <c r="C2975" s="54" t="s">
        <v>263</v>
      </c>
      <c r="D2975" s="54" t="s">
        <v>429</v>
      </c>
      <c r="E2975" s="54" t="s">
        <v>12570</v>
      </c>
      <c r="F2975" s="71">
        <v>44494</v>
      </c>
      <c r="G2975" s="72">
        <v>8011.96</v>
      </c>
      <c r="H2975" s="72">
        <v>677411.22</v>
      </c>
      <c r="I2975" s="54" t="s">
        <v>265</v>
      </c>
      <c r="J2975" s="54" t="s">
        <v>319</v>
      </c>
      <c r="K2975" s="54" t="s">
        <v>12571</v>
      </c>
      <c r="L2975" s="54" t="s">
        <v>12572</v>
      </c>
      <c r="M2975" s="54" t="s">
        <v>12570</v>
      </c>
      <c r="N2975" s="54" t="s">
        <v>256</v>
      </c>
      <c r="O2975" s="54" t="s">
        <v>256</v>
      </c>
      <c r="P2975" s="54" t="s">
        <v>320</v>
      </c>
      <c r="Q2975" s="54" t="s">
        <v>256</v>
      </c>
      <c r="R2975" s="54" t="s">
        <v>431</v>
      </c>
      <c r="S2975" s="71"/>
      <c r="T2975" s="54" t="s">
        <v>256</v>
      </c>
      <c r="U2975" s="71">
        <v>44494</v>
      </c>
      <c r="V2975" s="54" t="s">
        <v>256</v>
      </c>
      <c r="W2975" t="str">
        <f t="shared" si="46"/>
        <v>Oct-21</v>
      </c>
    </row>
    <row r="2976" spans="1:23" x14ac:dyDescent="0.25">
      <c r="A2976" s="54" t="s">
        <v>318</v>
      </c>
      <c r="B2976" s="54" t="s">
        <v>428</v>
      </c>
      <c r="C2976" s="54" t="s">
        <v>263</v>
      </c>
      <c r="D2976" s="54" t="s">
        <v>429</v>
      </c>
      <c r="E2976" s="54" t="s">
        <v>12573</v>
      </c>
      <c r="F2976" s="71">
        <v>44494</v>
      </c>
      <c r="G2976" s="72">
        <v>20929.64</v>
      </c>
      <c r="H2976" s="72">
        <v>1769601.06</v>
      </c>
      <c r="I2976" s="54" t="s">
        <v>265</v>
      </c>
      <c r="J2976" s="54" t="s">
        <v>319</v>
      </c>
      <c r="K2976" s="54" t="s">
        <v>12571</v>
      </c>
      <c r="L2976" s="54" t="s">
        <v>12574</v>
      </c>
      <c r="M2976" s="54" t="s">
        <v>12573</v>
      </c>
      <c r="N2976" s="54" t="s">
        <v>256</v>
      </c>
      <c r="O2976" s="54" t="s">
        <v>256</v>
      </c>
      <c r="P2976" s="54" t="s">
        <v>320</v>
      </c>
      <c r="Q2976" s="54" t="s">
        <v>256</v>
      </c>
      <c r="R2976" s="54" t="s">
        <v>431</v>
      </c>
      <c r="S2976" s="71"/>
      <c r="T2976" s="54" t="s">
        <v>256</v>
      </c>
      <c r="U2976" s="71">
        <v>44494</v>
      </c>
      <c r="V2976" s="54" t="s">
        <v>256</v>
      </c>
      <c r="W2976" t="str">
        <f t="shared" si="46"/>
        <v>Oct-21</v>
      </c>
    </row>
    <row r="2977" spans="1:23" x14ac:dyDescent="0.25">
      <c r="A2977" s="54" t="s">
        <v>318</v>
      </c>
      <c r="B2977" s="54" t="s">
        <v>428</v>
      </c>
      <c r="C2977" s="54" t="s">
        <v>263</v>
      </c>
      <c r="D2977" s="54" t="s">
        <v>429</v>
      </c>
      <c r="E2977" s="54" t="s">
        <v>12575</v>
      </c>
      <c r="F2977" s="71">
        <v>44494</v>
      </c>
      <c r="G2977" s="72">
        <v>13166.08</v>
      </c>
      <c r="H2977" s="72">
        <v>1113192.06</v>
      </c>
      <c r="I2977" s="54" t="s">
        <v>265</v>
      </c>
      <c r="J2977" s="54" t="s">
        <v>319</v>
      </c>
      <c r="K2977" s="54" t="s">
        <v>12571</v>
      </c>
      <c r="L2977" s="54" t="s">
        <v>12576</v>
      </c>
      <c r="M2977" s="54" t="s">
        <v>12575</v>
      </c>
      <c r="N2977" s="54" t="s">
        <v>256</v>
      </c>
      <c r="O2977" s="54" t="s">
        <v>256</v>
      </c>
      <c r="P2977" s="54" t="s">
        <v>320</v>
      </c>
      <c r="Q2977" s="54" t="s">
        <v>256</v>
      </c>
      <c r="R2977" s="54" t="s">
        <v>431</v>
      </c>
      <c r="S2977" s="71"/>
      <c r="T2977" s="54" t="s">
        <v>256</v>
      </c>
      <c r="U2977" s="71">
        <v>44494</v>
      </c>
      <c r="V2977" s="54" t="s">
        <v>256</v>
      </c>
      <c r="W2977" t="str">
        <f t="shared" si="46"/>
        <v>Oct-21</v>
      </c>
    </row>
    <row r="2978" spans="1:23" x14ac:dyDescent="0.25">
      <c r="A2978" s="54" t="s">
        <v>317</v>
      </c>
      <c r="B2978" s="54" t="s">
        <v>428</v>
      </c>
      <c r="C2978" s="54" t="s">
        <v>263</v>
      </c>
      <c r="D2978" s="54" t="s">
        <v>429</v>
      </c>
      <c r="E2978" s="54" t="s">
        <v>12577</v>
      </c>
      <c r="F2978" s="71">
        <v>44486</v>
      </c>
      <c r="G2978" s="72">
        <v>183.85</v>
      </c>
      <c r="H2978" s="72">
        <v>15544.52</v>
      </c>
      <c r="I2978" s="54" t="s">
        <v>265</v>
      </c>
      <c r="J2978" s="54" t="s">
        <v>12578</v>
      </c>
      <c r="K2978" s="54" t="s">
        <v>12579</v>
      </c>
      <c r="L2978" s="54" t="s">
        <v>12580</v>
      </c>
      <c r="M2978" s="54" t="s">
        <v>12577</v>
      </c>
      <c r="N2978" s="54" t="s">
        <v>256</v>
      </c>
      <c r="O2978" s="54" t="s">
        <v>256</v>
      </c>
      <c r="P2978" s="54" t="s">
        <v>12581</v>
      </c>
      <c r="Q2978" s="54" t="s">
        <v>256</v>
      </c>
      <c r="R2978" s="54" t="s">
        <v>431</v>
      </c>
      <c r="S2978" s="71"/>
      <c r="T2978" s="54" t="s">
        <v>256</v>
      </c>
      <c r="U2978" s="71">
        <v>44486</v>
      </c>
      <c r="V2978" s="54" t="s">
        <v>256</v>
      </c>
      <c r="W2978" t="str">
        <f t="shared" si="46"/>
        <v>Oct-21</v>
      </c>
    </row>
    <row r="2979" spans="1:23" x14ac:dyDescent="0.25">
      <c r="A2979" s="54" t="s">
        <v>317</v>
      </c>
      <c r="B2979" s="54" t="s">
        <v>428</v>
      </c>
      <c r="C2979" s="54" t="s">
        <v>263</v>
      </c>
      <c r="D2979" s="54" t="s">
        <v>429</v>
      </c>
      <c r="E2979" s="54" t="s">
        <v>12582</v>
      </c>
      <c r="F2979" s="71">
        <v>44486</v>
      </c>
      <c r="G2979" s="72">
        <v>8256.77</v>
      </c>
      <c r="H2979" s="72">
        <v>698109.9</v>
      </c>
      <c r="I2979" s="54" t="s">
        <v>265</v>
      </c>
      <c r="J2979" s="54" t="s">
        <v>12578</v>
      </c>
      <c r="K2979" s="54" t="s">
        <v>12579</v>
      </c>
      <c r="L2979" s="54" t="s">
        <v>12583</v>
      </c>
      <c r="M2979" s="54" t="s">
        <v>12582</v>
      </c>
      <c r="N2979" s="54" t="s">
        <v>256</v>
      </c>
      <c r="O2979" s="54" t="s">
        <v>256</v>
      </c>
      <c r="P2979" s="54" t="s">
        <v>12581</v>
      </c>
      <c r="Q2979" s="54" t="s">
        <v>256</v>
      </c>
      <c r="R2979" s="54" t="s">
        <v>431</v>
      </c>
      <c r="S2979" s="71"/>
      <c r="T2979" s="54" t="s">
        <v>256</v>
      </c>
      <c r="U2979" s="71">
        <v>44486</v>
      </c>
      <c r="V2979" s="54" t="s">
        <v>256</v>
      </c>
      <c r="W2979" t="str">
        <f t="shared" si="46"/>
        <v>Oct-21</v>
      </c>
    </row>
    <row r="2980" spans="1:23" x14ac:dyDescent="0.25">
      <c r="A2980" s="54" t="s">
        <v>317</v>
      </c>
      <c r="B2980" s="54" t="s">
        <v>428</v>
      </c>
      <c r="C2980" s="54" t="s">
        <v>263</v>
      </c>
      <c r="D2980" s="54" t="s">
        <v>429</v>
      </c>
      <c r="E2980" s="54" t="s">
        <v>12584</v>
      </c>
      <c r="F2980" s="71">
        <v>44500</v>
      </c>
      <c r="G2980" s="72">
        <v>21030.02</v>
      </c>
      <c r="H2980" s="72">
        <v>1778088.19</v>
      </c>
      <c r="I2980" s="54" t="s">
        <v>265</v>
      </c>
      <c r="J2980" s="54" t="s">
        <v>12578</v>
      </c>
      <c r="K2980" s="54" t="s">
        <v>12585</v>
      </c>
      <c r="L2980" s="54" t="s">
        <v>12586</v>
      </c>
      <c r="M2980" s="54" t="s">
        <v>12584</v>
      </c>
      <c r="N2980" s="54" t="s">
        <v>256</v>
      </c>
      <c r="O2980" s="54" t="s">
        <v>256</v>
      </c>
      <c r="P2980" s="54" t="s">
        <v>12581</v>
      </c>
      <c r="Q2980" s="54" t="s">
        <v>256</v>
      </c>
      <c r="R2980" s="54" t="s">
        <v>431</v>
      </c>
      <c r="S2980" s="71"/>
      <c r="T2980" s="54" t="s">
        <v>256</v>
      </c>
      <c r="U2980" s="71">
        <v>44500</v>
      </c>
      <c r="V2980" s="54" t="s">
        <v>256</v>
      </c>
      <c r="W2980" t="str">
        <f t="shared" si="46"/>
        <v>Oct-21</v>
      </c>
    </row>
    <row r="2981" spans="1:23" x14ac:dyDescent="0.25">
      <c r="A2981" s="54" t="s">
        <v>317</v>
      </c>
      <c r="B2981" s="54" t="s">
        <v>428</v>
      </c>
      <c r="C2981" s="54" t="s">
        <v>263</v>
      </c>
      <c r="D2981" s="54" t="s">
        <v>429</v>
      </c>
      <c r="E2981" s="54" t="s">
        <v>12587</v>
      </c>
      <c r="F2981" s="71">
        <v>44487</v>
      </c>
      <c r="G2981" s="72">
        <v>662.64</v>
      </c>
      <c r="H2981" s="72">
        <v>56026.21</v>
      </c>
      <c r="I2981" s="54" t="s">
        <v>265</v>
      </c>
      <c r="J2981" s="54" t="s">
        <v>12578</v>
      </c>
      <c r="K2981" s="54" t="s">
        <v>12588</v>
      </c>
      <c r="L2981" s="54" t="s">
        <v>12589</v>
      </c>
      <c r="M2981" s="54" t="s">
        <v>12587</v>
      </c>
      <c r="N2981" s="54" t="s">
        <v>256</v>
      </c>
      <c r="O2981" s="54" t="s">
        <v>256</v>
      </c>
      <c r="P2981" s="54" t="s">
        <v>12581</v>
      </c>
      <c r="Q2981" s="54" t="s">
        <v>256</v>
      </c>
      <c r="R2981" s="54" t="s">
        <v>431</v>
      </c>
      <c r="S2981" s="71"/>
      <c r="T2981" s="54" t="s">
        <v>256</v>
      </c>
      <c r="U2981" s="71">
        <v>44487</v>
      </c>
      <c r="V2981" s="54" t="s">
        <v>256</v>
      </c>
      <c r="W2981" t="str">
        <f t="shared" si="46"/>
        <v>Oct-21</v>
      </c>
    </row>
    <row r="2982" spans="1:23" x14ac:dyDescent="0.25">
      <c r="A2982" s="54" t="s">
        <v>318</v>
      </c>
      <c r="B2982" s="54" t="s">
        <v>428</v>
      </c>
      <c r="C2982" s="54" t="s">
        <v>263</v>
      </c>
      <c r="D2982" s="54" t="s">
        <v>429</v>
      </c>
      <c r="E2982" s="54" t="s">
        <v>12590</v>
      </c>
      <c r="F2982" s="71">
        <v>44487</v>
      </c>
      <c r="G2982" s="72">
        <v>20.399999999999999</v>
      </c>
      <c r="H2982" s="72">
        <v>1724.82</v>
      </c>
      <c r="I2982" s="54" t="s">
        <v>265</v>
      </c>
      <c r="J2982" s="54" t="s">
        <v>7301</v>
      </c>
      <c r="K2982" s="54" t="s">
        <v>12591</v>
      </c>
      <c r="L2982" s="54" t="s">
        <v>12592</v>
      </c>
      <c r="M2982" s="54" t="s">
        <v>12590</v>
      </c>
      <c r="N2982" s="54" t="s">
        <v>256</v>
      </c>
      <c r="O2982" s="54" t="s">
        <v>256</v>
      </c>
      <c r="P2982" s="54" t="s">
        <v>7304</v>
      </c>
      <c r="Q2982" s="54" t="s">
        <v>256</v>
      </c>
      <c r="R2982" s="54" t="s">
        <v>431</v>
      </c>
      <c r="S2982" s="71"/>
      <c r="T2982" s="54" t="s">
        <v>256</v>
      </c>
      <c r="U2982" s="71">
        <v>44487</v>
      </c>
      <c r="V2982" s="54" t="s">
        <v>256</v>
      </c>
      <c r="W2982" t="str">
        <f t="shared" si="46"/>
        <v>Oct-21</v>
      </c>
    </row>
    <row r="2983" spans="1:23" x14ac:dyDescent="0.25">
      <c r="A2983" s="54" t="s">
        <v>318</v>
      </c>
      <c r="B2983" s="54" t="s">
        <v>428</v>
      </c>
      <c r="C2983" s="54" t="s">
        <v>263</v>
      </c>
      <c r="D2983" s="54" t="s">
        <v>429</v>
      </c>
      <c r="E2983" s="54" t="s">
        <v>12593</v>
      </c>
      <c r="F2983" s="71">
        <v>44485</v>
      </c>
      <c r="G2983" s="72">
        <v>10.199999999999999</v>
      </c>
      <c r="H2983" s="72">
        <v>862.41</v>
      </c>
      <c r="I2983" s="54" t="s">
        <v>265</v>
      </c>
      <c r="J2983" s="54" t="s">
        <v>7301</v>
      </c>
      <c r="K2983" s="54" t="s">
        <v>9800</v>
      </c>
      <c r="L2983" s="54" t="s">
        <v>12594</v>
      </c>
      <c r="M2983" s="54" t="s">
        <v>12593</v>
      </c>
      <c r="N2983" s="54" t="s">
        <v>256</v>
      </c>
      <c r="O2983" s="54" t="s">
        <v>256</v>
      </c>
      <c r="P2983" s="54" t="s">
        <v>7304</v>
      </c>
      <c r="Q2983" s="54" t="s">
        <v>256</v>
      </c>
      <c r="R2983" s="54" t="s">
        <v>431</v>
      </c>
      <c r="S2983" s="71"/>
      <c r="T2983" s="54" t="s">
        <v>256</v>
      </c>
      <c r="U2983" s="71">
        <v>44485</v>
      </c>
      <c r="V2983" s="54" t="s">
        <v>256</v>
      </c>
      <c r="W2983" t="str">
        <f t="shared" si="46"/>
        <v>Oct-21</v>
      </c>
    </row>
    <row r="2984" spans="1:23" x14ac:dyDescent="0.25">
      <c r="A2984" s="54" t="s">
        <v>318</v>
      </c>
      <c r="B2984" s="54" t="s">
        <v>428</v>
      </c>
      <c r="C2984" s="54" t="s">
        <v>263</v>
      </c>
      <c r="D2984" s="54" t="s">
        <v>429</v>
      </c>
      <c r="E2984" s="54" t="s">
        <v>12595</v>
      </c>
      <c r="F2984" s="71">
        <v>44487</v>
      </c>
      <c r="G2984" s="72">
        <v>77.52</v>
      </c>
      <c r="H2984" s="72">
        <v>6554.32</v>
      </c>
      <c r="I2984" s="54" t="s">
        <v>265</v>
      </c>
      <c r="J2984" s="54" t="s">
        <v>7301</v>
      </c>
      <c r="K2984" s="54" t="s">
        <v>12596</v>
      </c>
      <c r="L2984" s="54" t="s">
        <v>12597</v>
      </c>
      <c r="M2984" s="54" t="s">
        <v>12595</v>
      </c>
      <c r="N2984" s="54" t="s">
        <v>256</v>
      </c>
      <c r="O2984" s="54" t="s">
        <v>256</v>
      </c>
      <c r="P2984" s="54" t="s">
        <v>7304</v>
      </c>
      <c r="Q2984" s="54" t="s">
        <v>256</v>
      </c>
      <c r="R2984" s="54" t="s">
        <v>431</v>
      </c>
      <c r="S2984" s="71"/>
      <c r="T2984" s="54" t="s">
        <v>256</v>
      </c>
      <c r="U2984" s="71">
        <v>44487</v>
      </c>
      <c r="V2984" s="54" t="s">
        <v>256</v>
      </c>
      <c r="W2984" t="str">
        <f t="shared" si="46"/>
        <v>Oct-21</v>
      </c>
    </row>
    <row r="2985" spans="1:23" x14ac:dyDescent="0.25">
      <c r="A2985" s="54" t="s">
        <v>318</v>
      </c>
      <c r="B2985" s="54" t="s">
        <v>428</v>
      </c>
      <c r="C2985" s="54" t="s">
        <v>263</v>
      </c>
      <c r="D2985" s="54" t="s">
        <v>429</v>
      </c>
      <c r="E2985" s="54" t="s">
        <v>12598</v>
      </c>
      <c r="F2985" s="71">
        <v>44481</v>
      </c>
      <c r="G2985" s="72">
        <v>1780.41</v>
      </c>
      <c r="H2985" s="72">
        <v>150533.67000000001</v>
      </c>
      <c r="I2985" s="54" t="s">
        <v>265</v>
      </c>
      <c r="J2985" s="54" t="s">
        <v>595</v>
      </c>
      <c r="K2985" s="54" t="s">
        <v>12599</v>
      </c>
      <c r="L2985" s="54" t="s">
        <v>12600</v>
      </c>
      <c r="M2985" s="54" t="s">
        <v>12598</v>
      </c>
      <c r="N2985" s="54" t="s">
        <v>256</v>
      </c>
      <c r="O2985" s="54" t="s">
        <v>256</v>
      </c>
      <c r="P2985" s="54" t="s">
        <v>444</v>
      </c>
      <c r="Q2985" s="54" t="s">
        <v>256</v>
      </c>
      <c r="R2985" s="54" t="s">
        <v>431</v>
      </c>
      <c r="S2985" s="71"/>
      <c r="T2985" s="54" t="s">
        <v>256</v>
      </c>
      <c r="U2985" s="71">
        <v>44481</v>
      </c>
      <c r="V2985" s="54" t="s">
        <v>256</v>
      </c>
      <c r="W2985" t="str">
        <f t="shared" si="46"/>
        <v>Oct-21</v>
      </c>
    </row>
    <row r="2986" spans="1:23" x14ac:dyDescent="0.25">
      <c r="A2986" s="54" t="s">
        <v>317</v>
      </c>
      <c r="B2986" s="54" t="s">
        <v>428</v>
      </c>
      <c r="C2986" s="54" t="s">
        <v>263</v>
      </c>
      <c r="D2986" s="54" t="s">
        <v>429</v>
      </c>
      <c r="E2986" s="54" t="s">
        <v>12601</v>
      </c>
      <c r="F2986" s="71">
        <v>44480</v>
      </c>
      <c r="G2986" s="72">
        <v>180.43</v>
      </c>
      <c r="H2986" s="72">
        <v>15255.36</v>
      </c>
      <c r="I2986" s="54" t="s">
        <v>265</v>
      </c>
      <c r="J2986" s="54" t="s">
        <v>595</v>
      </c>
      <c r="K2986" s="54" t="s">
        <v>12602</v>
      </c>
      <c r="L2986" s="54" t="s">
        <v>12603</v>
      </c>
      <c r="M2986" s="54" t="s">
        <v>12601</v>
      </c>
      <c r="N2986" s="54" t="s">
        <v>256</v>
      </c>
      <c r="O2986" s="54" t="s">
        <v>256</v>
      </c>
      <c r="P2986" s="54" t="s">
        <v>444</v>
      </c>
      <c r="Q2986" s="54" t="s">
        <v>256</v>
      </c>
      <c r="R2986" s="54" t="s">
        <v>431</v>
      </c>
      <c r="S2986" s="71"/>
      <c r="T2986" s="54" t="s">
        <v>256</v>
      </c>
      <c r="U2986" s="71">
        <v>44480</v>
      </c>
      <c r="V2986" s="54" t="s">
        <v>256</v>
      </c>
      <c r="W2986" t="str">
        <f t="shared" si="46"/>
        <v>Oct-21</v>
      </c>
    </row>
    <row r="2987" spans="1:23" x14ac:dyDescent="0.25">
      <c r="A2987" s="54" t="s">
        <v>317</v>
      </c>
      <c r="B2987" s="54" t="s">
        <v>428</v>
      </c>
      <c r="C2987" s="54" t="s">
        <v>263</v>
      </c>
      <c r="D2987" s="54" t="s">
        <v>429</v>
      </c>
      <c r="E2987" s="54" t="s">
        <v>12604</v>
      </c>
      <c r="F2987" s="71">
        <v>44480</v>
      </c>
      <c r="G2987" s="72">
        <v>27.74</v>
      </c>
      <c r="H2987" s="72">
        <v>2345.42</v>
      </c>
      <c r="I2987" s="54" t="s">
        <v>265</v>
      </c>
      <c r="J2987" s="54" t="s">
        <v>595</v>
      </c>
      <c r="K2987" s="54" t="s">
        <v>9809</v>
      </c>
      <c r="L2987" s="54" t="s">
        <v>12605</v>
      </c>
      <c r="M2987" s="54" t="s">
        <v>12604</v>
      </c>
      <c r="N2987" s="54" t="s">
        <v>256</v>
      </c>
      <c r="O2987" s="54" t="s">
        <v>256</v>
      </c>
      <c r="P2987" s="54" t="s">
        <v>444</v>
      </c>
      <c r="Q2987" s="54" t="s">
        <v>256</v>
      </c>
      <c r="R2987" s="54" t="s">
        <v>431</v>
      </c>
      <c r="S2987" s="71"/>
      <c r="T2987" s="54" t="s">
        <v>256</v>
      </c>
      <c r="U2987" s="71">
        <v>44480</v>
      </c>
      <c r="V2987" s="54" t="s">
        <v>256</v>
      </c>
      <c r="W2987" t="str">
        <f t="shared" si="46"/>
        <v>Oct-21</v>
      </c>
    </row>
    <row r="2988" spans="1:23" x14ac:dyDescent="0.25">
      <c r="A2988" s="54" t="s">
        <v>317</v>
      </c>
      <c r="B2988" s="54" t="s">
        <v>428</v>
      </c>
      <c r="C2988" s="54" t="s">
        <v>263</v>
      </c>
      <c r="D2988" s="54" t="s">
        <v>429</v>
      </c>
      <c r="E2988" s="54" t="s">
        <v>12606</v>
      </c>
      <c r="F2988" s="71">
        <v>44480</v>
      </c>
      <c r="G2988" s="72">
        <v>139.99</v>
      </c>
      <c r="H2988" s="72">
        <v>11836.15</v>
      </c>
      <c r="I2988" s="54" t="s">
        <v>265</v>
      </c>
      <c r="J2988" s="54" t="s">
        <v>595</v>
      </c>
      <c r="K2988" s="54" t="s">
        <v>9809</v>
      </c>
      <c r="L2988" s="54" t="s">
        <v>12607</v>
      </c>
      <c r="M2988" s="54" t="s">
        <v>12606</v>
      </c>
      <c r="N2988" s="54" t="s">
        <v>256</v>
      </c>
      <c r="O2988" s="54" t="s">
        <v>256</v>
      </c>
      <c r="P2988" s="54" t="s">
        <v>444</v>
      </c>
      <c r="Q2988" s="54" t="s">
        <v>256</v>
      </c>
      <c r="R2988" s="54" t="s">
        <v>431</v>
      </c>
      <c r="S2988" s="71"/>
      <c r="T2988" s="54" t="s">
        <v>256</v>
      </c>
      <c r="U2988" s="71">
        <v>44480</v>
      </c>
      <c r="V2988" s="54" t="s">
        <v>256</v>
      </c>
      <c r="W2988" t="str">
        <f t="shared" si="46"/>
        <v>Oct-21</v>
      </c>
    </row>
    <row r="2989" spans="1:23" x14ac:dyDescent="0.25">
      <c r="A2989" s="54" t="s">
        <v>317</v>
      </c>
      <c r="B2989" s="54" t="s">
        <v>428</v>
      </c>
      <c r="C2989" s="54" t="s">
        <v>263</v>
      </c>
      <c r="D2989" s="54" t="s">
        <v>429</v>
      </c>
      <c r="E2989" s="54" t="s">
        <v>12608</v>
      </c>
      <c r="F2989" s="71">
        <v>44480</v>
      </c>
      <c r="G2989" s="72">
        <v>121.22</v>
      </c>
      <c r="H2989" s="72">
        <v>10249.15</v>
      </c>
      <c r="I2989" s="54" t="s">
        <v>265</v>
      </c>
      <c r="J2989" s="54" t="s">
        <v>595</v>
      </c>
      <c r="K2989" s="54" t="s">
        <v>7346</v>
      </c>
      <c r="L2989" s="54" t="s">
        <v>12609</v>
      </c>
      <c r="M2989" s="54" t="s">
        <v>12608</v>
      </c>
      <c r="N2989" s="54" t="s">
        <v>256</v>
      </c>
      <c r="O2989" s="54" t="s">
        <v>256</v>
      </c>
      <c r="P2989" s="54" t="s">
        <v>444</v>
      </c>
      <c r="Q2989" s="54" t="s">
        <v>256</v>
      </c>
      <c r="R2989" s="54" t="s">
        <v>431</v>
      </c>
      <c r="S2989" s="71"/>
      <c r="T2989" s="54" t="s">
        <v>256</v>
      </c>
      <c r="U2989" s="71">
        <v>44480</v>
      </c>
      <c r="V2989" s="54" t="s">
        <v>256</v>
      </c>
      <c r="W2989" t="str">
        <f t="shared" si="46"/>
        <v>Oct-21</v>
      </c>
    </row>
    <row r="2990" spans="1:23" x14ac:dyDescent="0.25">
      <c r="A2990" s="54" t="s">
        <v>317</v>
      </c>
      <c r="B2990" s="54" t="s">
        <v>428</v>
      </c>
      <c r="C2990" s="54" t="s">
        <v>263</v>
      </c>
      <c r="D2990" s="54" t="s">
        <v>429</v>
      </c>
      <c r="E2990" s="54" t="s">
        <v>12610</v>
      </c>
      <c r="F2990" s="71">
        <v>44480</v>
      </c>
      <c r="G2990" s="72">
        <v>56.38</v>
      </c>
      <c r="H2990" s="72">
        <v>4766.93</v>
      </c>
      <c r="I2990" s="54" t="s">
        <v>265</v>
      </c>
      <c r="J2990" s="54" t="s">
        <v>595</v>
      </c>
      <c r="K2990" s="54" t="s">
        <v>7346</v>
      </c>
      <c r="L2990" s="54" t="s">
        <v>12611</v>
      </c>
      <c r="M2990" s="54" t="s">
        <v>12610</v>
      </c>
      <c r="N2990" s="54" t="s">
        <v>256</v>
      </c>
      <c r="O2990" s="54" t="s">
        <v>256</v>
      </c>
      <c r="P2990" s="54" t="s">
        <v>444</v>
      </c>
      <c r="Q2990" s="54" t="s">
        <v>256</v>
      </c>
      <c r="R2990" s="54" t="s">
        <v>431</v>
      </c>
      <c r="S2990" s="71"/>
      <c r="T2990" s="54" t="s">
        <v>256</v>
      </c>
      <c r="U2990" s="71">
        <v>44480</v>
      </c>
      <c r="V2990" s="54" t="s">
        <v>256</v>
      </c>
      <c r="W2990" t="str">
        <f t="shared" si="46"/>
        <v>Oct-21</v>
      </c>
    </row>
    <row r="2991" spans="1:23" x14ac:dyDescent="0.25">
      <c r="A2991" s="54" t="s">
        <v>317</v>
      </c>
      <c r="B2991" s="54" t="s">
        <v>428</v>
      </c>
      <c r="C2991" s="54" t="s">
        <v>263</v>
      </c>
      <c r="D2991" s="54" t="s">
        <v>429</v>
      </c>
      <c r="E2991" s="54" t="s">
        <v>12612</v>
      </c>
      <c r="F2991" s="71">
        <v>44480</v>
      </c>
      <c r="G2991" s="72">
        <v>107.5</v>
      </c>
      <c r="H2991" s="72">
        <v>9089.1299999999992</v>
      </c>
      <c r="I2991" s="54" t="s">
        <v>265</v>
      </c>
      <c r="J2991" s="54" t="s">
        <v>595</v>
      </c>
      <c r="K2991" s="54" t="s">
        <v>7346</v>
      </c>
      <c r="L2991" s="54" t="s">
        <v>12613</v>
      </c>
      <c r="M2991" s="54" t="s">
        <v>12612</v>
      </c>
      <c r="N2991" s="54" t="s">
        <v>256</v>
      </c>
      <c r="O2991" s="54" t="s">
        <v>256</v>
      </c>
      <c r="P2991" s="54" t="s">
        <v>444</v>
      </c>
      <c r="Q2991" s="54" t="s">
        <v>256</v>
      </c>
      <c r="R2991" s="54" t="s">
        <v>431</v>
      </c>
      <c r="S2991" s="71"/>
      <c r="T2991" s="54" t="s">
        <v>256</v>
      </c>
      <c r="U2991" s="71">
        <v>44480</v>
      </c>
      <c r="V2991" s="54" t="s">
        <v>256</v>
      </c>
      <c r="W2991" t="str">
        <f t="shared" si="46"/>
        <v>Oct-21</v>
      </c>
    </row>
    <row r="2992" spans="1:23" x14ac:dyDescent="0.25">
      <c r="A2992" s="54" t="s">
        <v>317</v>
      </c>
      <c r="B2992" s="54" t="s">
        <v>428</v>
      </c>
      <c r="C2992" s="54" t="s">
        <v>263</v>
      </c>
      <c r="D2992" s="54" t="s">
        <v>429</v>
      </c>
      <c r="E2992" s="54" t="s">
        <v>12614</v>
      </c>
      <c r="F2992" s="71">
        <v>44480</v>
      </c>
      <c r="G2992" s="72">
        <v>963.74</v>
      </c>
      <c r="H2992" s="72">
        <v>81484.22</v>
      </c>
      <c r="I2992" s="54" t="s">
        <v>265</v>
      </c>
      <c r="J2992" s="54" t="s">
        <v>595</v>
      </c>
      <c r="K2992" s="54" t="s">
        <v>7373</v>
      </c>
      <c r="L2992" s="54" t="s">
        <v>12615</v>
      </c>
      <c r="M2992" s="54" t="s">
        <v>12614</v>
      </c>
      <c r="N2992" s="54" t="s">
        <v>256</v>
      </c>
      <c r="O2992" s="54" t="s">
        <v>256</v>
      </c>
      <c r="P2992" s="54" t="s">
        <v>444</v>
      </c>
      <c r="Q2992" s="54" t="s">
        <v>256</v>
      </c>
      <c r="R2992" s="54" t="s">
        <v>431</v>
      </c>
      <c r="S2992" s="71"/>
      <c r="T2992" s="54" t="s">
        <v>256</v>
      </c>
      <c r="U2992" s="71">
        <v>44480</v>
      </c>
      <c r="V2992" s="54" t="s">
        <v>256</v>
      </c>
      <c r="W2992" t="str">
        <f t="shared" si="46"/>
        <v>Oct-21</v>
      </c>
    </row>
    <row r="2993" spans="1:23" x14ac:dyDescent="0.25">
      <c r="A2993" s="54" t="s">
        <v>317</v>
      </c>
      <c r="B2993" s="54" t="s">
        <v>428</v>
      </c>
      <c r="C2993" s="54" t="s">
        <v>263</v>
      </c>
      <c r="D2993" s="54" t="s">
        <v>429</v>
      </c>
      <c r="E2993" s="54" t="s">
        <v>12616</v>
      </c>
      <c r="F2993" s="71">
        <v>44480</v>
      </c>
      <c r="G2993" s="72">
        <v>82.83</v>
      </c>
      <c r="H2993" s="72">
        <v>7003.28</v>
      </c>
      <c r="I2993" s="54" t="s">
        <v>265</v>
      </c>
      <c r="J2993" s="54" t="s">
        <v>595</v>
      </c>
      <c r="K2993" s="54" t="s">
        <v>9874</v>
      </c>
      <c r="L2993" s="54" t="s">
        <v>12617</v>
      </c>
      <c r="M2993" s="54" t="s">
        <v>12616</v>
      </c>
      <c r="N2993" s="54" t="s">
        <v>256</v>
      </c>
      <c r="O2993" s="54" t="s">
        <v>256</v>
      </c>
      <c r="P2993" s="54" t="s">
        <v>444</v>
      </c>
      <c r="Q2993" s="54" t="s">
        <v>256</v>
      </c>
      <c r="R2993" s="54" t="s">
        <v>431</v>
      </c>
      <c r="S2993" s="71"/>
      <c r="T2993" s="54" t="s">
        <v>256</v>
      </c>
      <c r="U2993" s="71">
        <v>44480</v>
      </c>
      <c r="V2993" s="54" t="s">
        <v>256</v>
      </c>
      <c r="W2993" t="str">
        <f t="shared" si="46"/>
        <v>Oct-21</v>
      </c>
    </row>
    <row r="2994" spans="1:23" x14ac:dyDescent="0.25">
      <c r="A2994" s="54" t="s">
        <v>317</v>
      </c>
      <c r="B2994" s="54" t="s">
        <v>428</v>
      </c>
      <c r="C2994" s="54" t="s">
        <v>263</v>
      </c>
      <c r="D2994" s="54" t="s">
        <v>429</v>
      </c>
      <c r="E2994" s="54" t="s">
        <v>12618</v>
      </c>
      <c r="F2994" s="71">
        <v>44480</v>
      </c>
      <c r="G2994" s="72">
        <v>132.74</v>
      </c>
      <c r="H2994" s="72">
        <v>11223.17</v>
      </c>
      <c r="I2994" s="54" t="s">
        <v>265</v>
      </c>
      <c r="J2994" s="54" t="s">
        <v>595</v>
      </c>
      <c r="K2994" s="54" t="s">
        <v>9874</v>
      </c>
      <c r="L2994" s="54" t="s">
        <v>12619</v>
      </c>
      <c r="M2994" s="54" t="s">
        <v>12618</v>
      </c>
      <c r="N2994" s="54" t="s">
        <v>256</v>
      </c>
      <c r="O2994" s="54" t="s">
        <v>256</v>
      </c>
      <c r="P2994" s="54" t="s">
        <v>444</v>
      </c>
      <c r="Q2994" s="54" t="s">
        <v>256</v>
      </c>
      <c r="R2994" s="54" t="s">
        <v>431</v>
      </c>
      <c r="S2994" s="71"/>
      <c r="T2994" s="54" t="s">
        <v>256</v>
      </c>
      <c r="U2994" s="71">
        <v>44480</v>
      </c>
      <c r="V2994" s="54" t="s">
        <v>256</v>
      </c>
      <c r="W2994" t="str">
        <f t="shared" si="46"/>
        <v>Oct-21</v>
      </c>
    </row>
    <row r="2995" spans="1:23" x14ac:dyDescent="0.25">
      <c r="A2995" s="54" t="s">
        <v>317</v>
      </c>
      <c r="B2995" s="54" t="s">
        <v>428</v>
      </c>
      <c r="C2995" s="54" t="s">
        <v>263</v>
      </c>
      <c r="D2995" s="54" t="s">
        <v>429</v>
      </c>
      <c r="E2995" s="54" t="s">
        <v>12620</v>
      </c>
      <c r="F2995" s="71">
        <v>44480</v>
      </c>
      <c r="G2995" s="72">
        <v>190.11</v>
      </c>
      <c r="H2995" s="72">
        <v>16073.8</v>
      </c>
      <c r="I2995" s="54" t="s">
        <v>265</v>
      </c>
      <c r="J2995" s="54" t="s">
        <v>595</v>
      </c>
      <c r="K2995" s="54" t="s">
        <v>9874</v>
      </c>
      <c r="L2995" s="54" t="s">
        <v>12621</v>
      </c>
      <c r="M2995" s="54" t="s">
        <v>12620</v>
      </c>
      <c r="N2995" s="54" t="s">
        <v>256</v>
      </c>
      <c r="O2995" s="54" t="s">
        <v>256</v>
      </c>
      <c r="P2995" s="54" t="s">
        <v>444</v>
      </c>
      <c r="Q2995" s="54" t="s">
        <v>256</v>
      </c>
      <c r="R2995" s="54" t="s">
        <v>431</v>
      </c>
      <c r="S2995" s="71"/>
      <c r="T2995" s="54" t="s">
        <v>256</v>
      </c>
      <c r="U2995" s="71">
        <v>44480</v>
      </c>
      <c r="V2995" s="54" t="s">
        <v>256</v>
      </c>
      <c r="W2995" t="str">
        <f t="shared" si="46"/>
        <v>Oct-21</v>
      </c>
    </row>
    <row r="2996" spans="1:23" x14ac:dyDescent="0.25">
      <c r="A2996" s="54" t="s">
        <v>317</v>
      </c>
      <c r="B2996" s="54" t="s">
        <v>428</v>
      </c>
      <c r="C2996" s="54" t="s">
        <v>263</v>
      </c>
      <c r="D2996" s="54" t="s">
        <v>429</v>
      </c>
      <c r="E2996" s="54" t="s">
        <v>12622</v>
      </c>
      <c r="F2996" s="71">
        <v>44480</v>
      </c>
      <c r="G2996" s="72">
        <v>23.02</v>
      </c>
      <c r="H2996" s="72">
        <v>1946.34</v>
      </c>
      <c r="I2996" s="54" t="s">
        <v>265</v>
      </c>
      <c r="J2996" s="54" t="s">
        <v>595</v>
      </c>
      <c r="K2996" s="54" t="s">
        <v>9874</v>
      </c>
      <c r="L2996" s="54" t="s">
        <v>12623</v>
      </c>
      <c r="M2996" s="54" t="s">
        <v>12622</v>
      </c>
      <c r="N2996" s="54" t="s">
        <v>256</v>
      </c>
      <c r="O2996" s="54" t="s">
        <v>256</v>
      </c>
      <c r="P2996" s="54" t="s">
        <v>444</v>
      </c>
      <c r="Q2996" s="54" t="s">
        <v>256</v>
      </c>
      <c r="R2996" s="54" t="s">
        <v>431</v>
      </c>
      <c r="S2996" s="71"/>
      <c r="T2996" s="54" t="s">
        <v>256</v>
      </c>
      <c r="U2996" s="71">
        <v>44480</v>
      </c>
      <c r="V2996" s="54" t="s">
        <v>256</v>
      </c>
      <c r="W2996" t="str">
        <f t="shared" si="46"/>
        <v>Oct-21</v>
      </c>
    </row>
    <row r="2997" spans="1:23" x14ac:dyDescent="0.25">
      <c r="A2997" s="54" t="s">
        <v>317</v>
      </c>
      <c r="B2997" s="54" t="s">
        <v>428</v>
      </c>
      <c r="C2997" s="54" t="s">
        <v>263</v>
      </c>
      <c r="D2997" s="54" t="s">
        <v>429</v>
      </c>
      <c r="E2997" s="54" t="s">
        <v>12624</v>
      </c>
      <c r="F2997" s="71">
        <v>44481</v>
      </c>
      <c r="G2997" s="72">
        <v>258.5</v>
      </c>
      <c r="H2997" s="72">
        <v>21856.18</v>
      </c>
      <c r="I2997" s="54" t="s">
        <v>265</v>
      </c>
      <c r="J2997" s="54" t="s">
        <v>595</v>
      </c>
      <c r="K2997" s="54" t="s">
        <v>12599</v>
      </c>
      <c r="L2997" s="54" t="s">
        <v>12625</v>
      </c>
      <c r="M2997" s="54" t="s">
        <v>12624</v>
      </c>
      <c r="N2997" s="54" t="s">
        <v>256</v>
      </c>
      <c r="O2997" s="54" t="s">
        <v>256</v>
      </c>
      <c r="P2997" s="54" t="s">
        <v>444</v>
      </c>
      <c r="Q2997" s="54" t="s">
        <v>256</v>
      </c>
      <c r="R2997" s="54" t="s">
        <v>431</v>
      </c>
      <c r="S2997" s="71"/>
      <c r="T2997" s="54" t="s">
        <v>256</v>
      </c>
      <c r="U2997" s="71">
        <v>44481</v>
      </c>
      <c r="V2997" s="54" t="s">
        <v>256</v>
      </c>
      <c r="W2997" t="str">
        <f t="shared" si="46"/>
        <v>Oct-21</v>
      </c>
    </row>
    <row r="2998" spans="1:23" x14ac:dyDescent="0.25">
      <c r="A2998" s="54" t="s">
        <v>317</v>
      </c>
      <c r="B2998" s="54" t="s">
        <v>428</v>
      </c>
      <c r="C2998" s="54" t="s">
        <v>263</v>
      </c>
      <c r="D2998" s="54" t="s">
        <v>429</v>
      </c>
      <c r="E2998" s="54" t="s">
        <v>12626</v>
      </c>
      <c r="F2998" s="71">
        <v>44481</v>
      </c>
      <c r="G2998" s="72">
        <v>2840.44</v>
      </c>
      <c r="H2998" s="72">
        <v>240159.2</v>
      </c>
      <c r="I2998" s="54" t="s">
        <v>265</v>
      </c>
      <c r="J2998" s="54" t="s">
        <v>595</v>
      </c>
      <c r="K2998" s="54" t="s">
        <v>12599</v>
      </c>
      <c r="L2998" s="54" t="s">
        <v>12627</v>
      </c>
      <c r="M2998" s="54" t="s">
        <v>12626</v>
      </c>
      <c r="N2998" s="54" t="s">
        <v>256</v>
      </c>
      <c r="O2998" s="54" t="s">
        <v>256</v>
      </c>
      <c r="P2998" s="54" t="s">
        <v>444</v>
      </c>
      <c r="Q2998" s="54" t="s">
        <v>256</v>
      </c>
      <c r="R2998" s="54" t="s">
        <v>431</v>
      </c>
      <c r="S2998" s="71"/>
      <c r="T2998" s="54" t="s">
        <v>256</v>
      </c>
      <c r="U2998" s="71">
        <v>44481</v>
      </c>
      <c r="V2998" s="54" t="s">
        <v>256</v>
      </c>
      <c r="W2998" t="str">
        <f t="shared" si="46"/>
        <v>Oct-21</v>
      </c>
    </row>
    <row r="2999" spans="1:23" x14ac:dyDescent="0.25">
      <c r="A2999" s="54" t="s">
        <v>317</v>
      </c>
      <c r="B2999" s="54" t="s">
        <v>428</v>
      </c>
      <c r="C2999" s="54" t="s">
        <v>263</v>
      </c>
      <c r="D2999" s="54" t="s">
        <v>429</v>
      </c>
      <c r="E2999" s="54" t="s">
        <v>12628</v>
      </c>
      <c r="F2999" s="71">
        <v>44481</v>
      </c>
      <c r="G2999" s="72">
        <v>4.54</v>
      </c>
      <c r="H2999" s="72">
        <v>383.86</v>
      </c>
      <c r="I2999" s="54" t="s">
        <v>265</v>
      </c>
      <c r="J2999" s="54" t="s">
        <v>595</v>
      </c>
      <c r="K2999" s="54" t="s">
        <v>12599</v>
      </c>
      <c r="L2999" s="54" t="s">
        <v>12629</v>
      </c>
      <c r="M2999" s="54" t="s">
        <v>12628</v>
      </c>
      <c r="N2999" s="54" t="s">
        <v>256</v>
      </c>
      <c r="O2999" s="54" t="s">
        <v>256</v>
      </c>
      <c r="P2999" s="54" t="s">
        <v>444</v>
      </c>
      <c r="Q2999" s="54" t="s">
        <v>256</v>
      </c>
      <c r="R2999" s="54" t="s">
        <v>431</v>
      </c>
      <c r="S2999" s="71"/>
      <c r="T2999" s="54" t="s">
        <v>256</v>
      </c>
      <c r="U2999" s="71">
        <v>44481</v>
      </c>
      <c r="V2999" s="54" t="s">
        <v>256</v>
      </c>
      <c r="W2999" t="str">
        <f t="shared" si="46"/>
        <v>Oct-21</v>
      </c>
    </row>
    <row r="3000" spans="1:23" x14ac:dyDescent="0.25">
      <c r="A3000" s="54" t="s">
        <v>317</v>
      </c>
      <c r="B3000" s="54" t="s">
        <v>428</v>
      </c>
      <c r="C3000" s="54" t="s">
        <v>263</v>
      </c>
      <c r="D3000" s="54" t="s">
        <v>429</v>
      </c>
      <c r="E3000" s="54" t="s">
        <v>12630</v>
      </c>
      <c r="F3000" s="71">
        <v>44481</v>
      </c>
      <c r="G3000" s="72">
        <v>22.26</v>
      </c>
      <c r="H3000" s="72">
        <v>1882.08</v>
      </c>
      <c r="I3000" s="54" t="s">
        <v>265</v>
      </c>
      <c r="J3000" s="54" t="s">
        <v>595</v>
      </c>
      <c r="K3000" s="54" t="s">
        <v>12599</v>
      </c>
      <c r="L3000" s="54" t="s">
        <v>12631</v>
      </c>
      <c r="M3000" s="54" t="s">
        <v>12630</v>
      </c>
      <c r="N3000" s="54" t="s">
        <v>256</v>
      </c>
      <c r="O3000" s="54" t="s">
        <v>256</v>
      </c>
      <c r="P3000" s="54" t="s">
        <v>444</v>
      </c>
      <c r="Q3000" s="54" t="s">
        <v>256</v>
      </c>
      <c r="R3000" s="54" t="s">
        <v>431</v>
      </c>
      <c r="S3000" s="71"/>
      <c r="T3000" s="54" t="s">
        <v>256</v>
      </c>
      <c r="U3000" s="71">
        <v>44481</v>
      </c>
      <c r="V3000" s="54" t="s">
        <v>256</v>
      </c>
      <c r="W3000" t="str">
        <f t="shared" si="46"/>
        <v>Oct-21</v>
      </c>
    </row>
    <row r="3001" spans="1:23" x14ac:dyDescent="0.25">
      <c r="A3001" s="54" t="s">
        <v>317</v>
      </c>
      <c r="B3001" s="54" t="s">
        <v>428</v>
      </c>
      <c r="C3001" s="54" t="s">
        <v>263</v>
      </c>
      <c r="D3001" s="54" t="s">
        <v>429</v>
      </c>
      <c r="E3001" s="54" t="s">
        <v>12632</v>
      </c>
      <c r="F3001" s="71">
        <v>44481</v>
      </c>
      <c r="G3001" s="72">
        <v>425.38</v>
      </c>
      <c r="H3001" s="72">
        <v>35965.879999999997</v>
      </c>
      <c r="I3001" s="54" t="s">
        <v>265</v>
      </c>
      <c r="J3001" s="54" t="s">
        <v>595</v>
      </c>
      <c r="K3001" s="54" t="s">
        <v>12599</v>
      </c>
      <c r="L3001" s="54" t="s">
        <v>12633</v>
      </c>
      <c r="M3001" s="54" t="s">
        <v>12632</v>
      </c>
      <c r="N3001" s="54" t="s">
        <v>256</v>
      </c>
      <c r="O3001" s="54" t="s">
        <v>256</v>
      </c>
      <c r="P3001" s="54" t="s">
        <v>444</v>
      </c>
      <c r="Q3001" s="54" t="s">
        <v>256</v>
      </c>
      <c r="R3001" s="54" t="s">
        <v>431</v>
      </c>
      <c r="S3001" s="71"/>
      <c r="T3001" s="54" t="s">
        <v>256</v>
      </c>
      <c r="U3001" s="71">
        <v>44481</v>
      </c>
      <c r="V3001" s="54" t="s">
        <v>256</v>
      </c>
      <c r="W3001" t="str">
        <f t="shared" si="46"/>
        <v>Oct-21</v>
      </c>
    </row>
    <row r="3002" spans="1:23" x14ac:dyDescent="0.25">
      <c r="A3002" s="54" t="s">
        <v>317</v>
      </c>
      <c r="B3002" s="54" t="s">
        <v>428</v>
      </c>
      <c r="C3002" s="54" t="s">
        <v>263</v>
      </c>
      <c r="D3002" s="54" t="s">
        <v>429</v>
      </c>
      <c r="E3002" s="54" t="s">
        <v>12634</v>
      </c>
      <c r="F3002" s="71">
        <v>44481</v>
      </c>
      <c r="G3002" s="72">
        <v>671.55</v>
      </c>
      <c r="H3002" s="72">
        <v>56779.55</v>
      </c>
      <c r="I3002" s="54" t="s">
        <v>265</v>
      </c>
      <c r="J3002" s="54" t="s">
        <v>595</v>
      </c>
      <c r="K3002" s="54" t="s">
        <v>12599</v>
      </c>
      <c r="L3002" s="54" t="s">
        <v>12635</v>
      </c>
      <c r="M3002" s="54" t="s">
        <v>12634</v>
      </c>
      <c r="N3002" s="54" t="s">
        <v>256</v>
      </c>
      <c r="O3002" s="54" t="s">
        <v>256</v>
      </c>
      <c r="P3002" s="54" t="s">
        <v>444</v>
      </c>
      <c r="Q3002" s="54" t="s">
        <v>256</v>
      </c>
      <c r="R3002" s="54" t="s">
        <v>431</v>
      </c>
      <c r="S3002" s="71"/>
      <c r="T3002" s="54" t="s">
        <v>256</v>
      </c>
      <c r="U3002" s="71">
        <v>44481</v>
      </c>
      <c r="V3002" s="54" t="s">
        <v>256</v>
      </c>
      <c r="W3002" t="str">
        <f t="shared" si="46"/>
        <v>Oct-21</v>
      </c>
    </row>
    <row r="3003" spans="1:23" x14ac:dyDescent="0.25">
      <c r="A3003" s="54" t="s">
        <v>317</v>
      </c>
      <c r="B3003" s="54" t="s">
        <v>428</v>
      </c>
      <c r="C3003" s="54" t="s">
        <v>263</v>
      </c>
      <c r="D3003" s="54" t="s">
        <v>429</v>
      </c>
      <c r="E3003" s="54" t="s">
        <v>12636</v>
      </c>
      <c r="F3003" s="71">
        <v>44481</v>
      </c>
      <c r="G3003" s="72">
        <v>657.66</v>
      </c>
      <c r="H3003" s="72">
        <v>55605.15</v>
      </c>
      <c r="I3003" s="54" t="s">
        <v>265</v>
      </c>
      <c r="J3003" s="54" t="s">
        <v>595</v>
      </c>
      <c r="K3003" s="54" t="s">
        <v>12599</v>
      </c>
      <c r="L3003" s="54" t="s">
        <v>12637</v>
      </c>
      <c r="M3003" s="54" t="s">
        <v>12636</v>
      </c>
      <c r="N3003" s="54" t="s">
        <v>256</v>
      </c>
      <c r="O3003" s="54" t="s">
        <v>256</v>
      </c>
      <c r="P3003" s="54" t="s">
        <v>444</v>
      </c>
      <c r="Q3003" s="54" t="s">
        <v>256</v>
      </c>
      <c r="R3003" s="54" t="s">
        <v>431</v>
      </c>
      <c r="S3003" s="71"/>
      <c r="T3003" s="54" t="s">
        <v>256</v>
      </c>
      <c r="U3003" s="71">
        <v>44481</v>
      </c>
      <c r="V3003" s="54" t="s">
        <v>256</v>
      </c>
      <c r="W3003" t="str">
        <f t="shared" si="46"/>
        <v>Oct-21</v>
      </c>
    </row>
    <row r="3004" spans="1:23" x14ac:dyDescent="0.25">
      <c r="A3004" s="54" t="s">
        <v>317</v>
      </c>
      <c r="B3004" s="54" t="s">
        <v>428</v>
      </c>
      <c r="C3004" s="54" t="s">
        <v>263</v>
      </c>
      <c r="D3004" s="54" t="s">
        <v>429</v>
      </c>
      <c r="E3004" s="54" t="s">
        <v>12638</v>
      </c>
      <c r="F3004" s="71">
        <v>44481</v>
      </c>
      <c r="G3004" s="72">
        <v>1596.71</v>
      </c>
      <c r="H3004" s="72">
        <v>135001.82999999999</v>
      </c>
      <c r="I3004" s="54" t="s">
        <v>265</v>
      </c>
      <c r="J3004" s="54" t="s">
        <v>595</v>
      </c>
      <c r="K3004" s="54" t="s">
        <v>12599</v>
      </c>
      <c r="L3004" s="54" t="s">
        <v>12639</v>
      </c>
      <c r="M3004" s="54" t="s">
        <v>12638</v>
      </c>
      <c r="N3004" s="54" t="s">
        <v>256</v>
      </c>
      <c r="O3004" s="54" t="s">
        <v>256</v>
      </c>
      <c r="P3004" s="54" t="s">
        <v>444</v>
      </c>
      <c r="Q3004" s="54" t="s">
        <v>256</v>
      </c>
      <c r="R3004" s="54" t="s">
        <v>431</v>
      </c>
      <c r="S3004" s="71"/>
      <c r="T3004" s="54" t="s">
        <v>256</v>
      </c>
      <c r="U3004" s="71">
        <v>44481</v>
      </c>
      <c r="V3004" s="54" t="s">
        <v>256</v>
      </c>
      <c r="W3004" t="str">
        <f t="shared" si="46"/>
        <v>Oct-21</v>
      </c>
    </row>
    <row r="3005" spans="1:23" x14ac:dyDescent="0.25">
      <c r="A3005" s="54" t="s">
        <v>317</v>
      </c>
      <c r="B3005" s="54" t="s">
        <v>428</v>
      </c>
      <c r="C3005" s="54" t="s">
        <v>263</v>
      </c>
      <c r="D3005" s="54" t="s">
        <v>429</v>
      </c>
      <c r="E3005" s="54" t="s">
        <v>12640</v>
      </c>
      <c r="F3005" s="71">
        <v>44481</v>
      </c>
      <c r="G3005" s="72">
        <v>235.83</v>
      </c>
      <c r="H3005" s="72">
        <v>19939.43</v>
      </c>
      <c r="I3005" s="54" t="s">
        <v>265</v>
      </c>
      <c r="J3005" s="54" t="s">
        <v>595</v>
      </c>
      <c r="K3005" s="54" t="s">
        <v>12599</v>
      </c>
      <c r="L3005" s="54" t="s">
        <v>12641</v>
      </c>
      <c r="M3005" s="54" t="s">
        <v>12640</v>
      </c>
      <c r="N3005" s="54" t="s">
        <v>256</v>
      </c>
      <c r="O3005" s="54" t="s">
        <v>256</v>
      </c>
      <c r="P3005" s="54" t="s">
        <v>444</v>
      </c>
      <c r="Q3005" s="54" t="s">
        <v>256</v>
      </c>
      <c r="R3005" s="54" t="s">
        <v>431</v>
      </c>
      <c r="S3005" s="71"/>
      <c r="T3005" s="54" t="s">
        <v>256</v>
      </c>
      <c r="U3005" s="71">
        <v>44481</v>
      </c>
      <c r="V3005" s="54" t="s">
        <v>256</v>
      </c>
      <c r="W3005" t="str">
        <f t="shared" si="46"/>
        <v>Oct-21</v>
      </c>
    </row>
    <row r="3006" spans="1:23" x14ac:dyDescent="0.25">
      <c r="A3006" s="54" t="s">
        <v>317</v>
      </c>
      <c r="B3006" s="54" t="s">
        <v>428</v>
      </c>
      <c r="C3006" s="54" t="s">
        <v>263</v>
      </c>
      <c r="D3006" s="54" t="s">
        <v>429</v>
      </c>
      <c r="E3006" s="54" t="s">
        <v>12642</v>
      </c>
      <c r="F3006" s="71">
        <v>44481</v>
      </c>
      <c r="G3006" s="72">
        <v>473.4</v>
      </c>
      <c r="H3006" s="72">
        <v>40025.97</v>
      </c>
      <c r="I3006" s="54" t="s">
        <v>265</v>
      </c>
      <c r="J3006" s="54" t="s">
        <v>595</v>
      </c>
      <c r="K3006" s="54" t="s">
        <v>12599</v>
      </c>
      <c r="L3006" s="54" t="s">
        <v>12643</v>
      </c>
      <c r="M3006" s="54" t="s">
        <v>12642</v>
      </c>
      <c r="N3006" s="54" t="s">
        <v>256</v>
      </c>
      <c r="O3006" s="54" t="s">
        <v>256</v>
      </c>
      <c r="P3006" s="54" t="s">
        <v>444</v>
      </c>
      <c r="Q3006" s="54" t="s">
        <v>256</v>
      </c>
      <c r="R3006" s="54" t="s">
        <v>431</v>
      </c>
      <c r="S3006" s="71"/>
      <c r="T3006" s="54" t="s">
        <v>256</v>
      </c>
      <c r="U3006" s="71">
        <v>44481</v>
      </c>
      <c r="V3006" s="54" t="s">
        <v>256</v>
      </c>
      <c r="W3006" t="str">
        <f t="shared" si="46"/>
        <v>Oct-21</v>
      </c>
    </row>
    <row r="3007" spans="1:23" x14ac:dyDescent="0.25">
      <c r="A3007" s="54" t="s">
        <v>317</v>
      </c>
      <c r="B3007" s="54" t="s">
        <v>428</v>
      </c>
      <c r="C3007" s="54" t="s">
        <v>263</v>
      </c>
      <c r="D3007" s="54" t="s">
        <v>429</v>
      </c>
      <c r="E3007" s="54" t="s">
        <v>12644</v>
      </c>
      <c r="F3007" s="71">
        <v>44481</v>
      </c>
      <c r="G3007" s="72">
        <v>320.64</v>
      </c>
      <c r="H3007" s="72">
        <v>27110.11</v>
      </c>
      <c r="I3007" s="54" t="s">
        <v>265</v>
      </c>
      <c r="J3007" s="54" t="s">
        <v>595</v>
      </c>
      <c r="K3007" s="54" t="s">
        <v>12599</v>
      </c>
      <c r="L3007" s="54" t="s">
        <v>12645</v>
      </c>
      <c r="M3007" s="54" t="s">
        <v>12644</v>
      </c>
      <c r="N3007" s="54" t="s">
        <v>256</v>
      </c>
      <c r="O3007" s="54" t="s">
        <v>256</v>
      </c>
      <c r="P3007" s="54" t="s">
        <v>444</v>
      </c>
      <c r="Q3007" s="54" t="s">
        <v>256</v>
      </c>
      <c r="R3007" s="54" t="s">
        <v>431</v>
      </c>
      <c r="S3007" s="71"/>
      <c r="T3007" s="54" t="s">
        <v>256</v>
      </c>
      <c r="U3007" s="71">
        <v>44481</v>
      </c>
      <c r="V3007" s="54" t="s">
        <v>256</v>
      </c>
      <c r="W3007" t="str">
        <f t="shared" si="46"/>
        <v>Oct-21</v>
      </c>
    </row>
    <row r="3008" spans="1:23" x14ac:dyDescent="0.25">
      <c r="A3008" s="54" t="s">
        <v>317</v>
      </c>
      <c r="B3008" s="54" t="s">
        <v>428</v>
      </c>
      <c r="C3008" s="54" t="s">
        <v>263</v>
      </c>
      <c r="D3008" s="54" t="s">
        <v>429</v>
      </c>
      <c r="E3008" s="54" t="s">
        <v>12646</v>
      </c>
      <c r="F3008" s="71">
        <v>44481</v>
      </c>
      <c r="G3008" s="72">
        <v>56.5</v>
      </c>
      <c r="H3008" s="72">
        <v>4777.08</v>
      </c>
      <c r="I3008" s="54" t="s">
        <v>265</v>
      </c>
      <c r="J3008" s="54" t="s">
        <v>595</v>
      </c>
      <c r="K3008" s="54" t="s">
        <v>12599</v>
      </c>
      <c r="L3008" s="54" t="s">
        <v>12647</v>
      </c>
      <c r="M3008" s="54" t="s">
        <v>12646</v>
      </c>
      <c r="N3008" s="54" t="s">
        <v>256</v>
      </c>
      <c r="O3008" s="54" t="s">
        <v>256</v>
      </c>
      <c r="P3008" s="54" t="s">
        <v>444</v>
      </c>
      <c r="Q3008" s="54" t="s">
        <v>256</v>
      </c>
      <c r="R3008" s="54" t="s">
        <v>431</v>
      </c>
      <c r="S3008" s="71"/>
      <c r="T3008" s="54" t="s">
        <v>256</v>
      </c>
      <c r="U3008" s="71">
        <v>44481</v>
      </c>
      <c r="V3008" s="54" t="s">
        <v>256</v>
      </c>
      <c r="W3008" t="str">
        <f t="shared" si="46"/>
        <v>Oct-21</v>
      </c>
    </row>
    <row r="3009" spans="1:23" x14ac:dyDescent="0.25">
      <c r="A3009" s="54" t="s">
        <v>317</v>
      </c>
      <c r="B3009" s="54" t="s">
        <v>428</v>
      </c>
      <c r="C3009" s="54" t="s">
        <v>263</v>
      </c>
      <c r="D3009" s="54" t="s">
        <v>429</v>
      </c>
      <c r="E3009" s="54" t="s">
        <v>12648</v>
      </c>
      <c r="F3009" s="71">
        <v>44486</v>
      </c>
      <c r="G3009" s="72">
        <v>330</v>
      </c>
      <c r="H3009" s="72">
        <v>27901.5</v>
      </c>
      <c r="I3009" s="54" t="s">
        <v>265</v>
      </c>
      <c r="J3009" s="54" t="s">
        <v>595</v>
      </c>
      <c r="K3009" s="54" t="s">
        <v>12599</v>
      </c>
      <c r="L3009" s="54" t="s">
        <v>12649</v>
      </c>
      <c r="M3009" s="54" t="s">
        <v>12648</v>
      </c>
      <c r="N3009" s="54" t="s">
        <v>256</v>
      </c>
      <c r="O3009" s="54" t="s">
        <v>256</v>
      </c>
      <c r="P3009" s="54" t="s">
        <v>444</v>
      </c>
      <c r="Q3009" s="54" t="s">
        <v>256</v>
      </c>
      <c r="R3009" s="54" t="s">
        <v>431</v>
      </c>
      <c r="S3009" s="71"/>
      <c r="T3009" s="54" t="s">
        <v>256</v>
      </c>
      <c r="U3009" s="71">
        <v>44486</v>
      </c>
      <c r="V3009" s="54" t="s">
        <v>256</v>
      </c>
      <c r="W3009" t="str">
        <f t="shared" si="46"/>
        <v>Oct-21</v>
      </c>
    </row>
    <row r="3010" spans="1:23" x14ac:dyDescent="0.25">
      <c r="A3010" s="54" t="s">
        <v>317</v>
      </c>
      <c r="B3010" s="54" t="s">
        <v>428</v>
      </c>
      <c r="C3010" s="54" t="s">
        <v>263</v>
      </c>
      <c r="D3010" s="54" t="s">
        <v>429</v>
      </c>
      <c r="E3010" s="54" t="s">
        <v>12650</v>
      </c>
      <c r="F3010" s="71">
        <v>44486</v>
      </c>
      <c r="G3010" s="72">
        <v>72.849999999999994</v>
      </c>
      <c r="H3010" s="72">
        <v>6159.47</v>
      </c>
      <c r="I3010" s="54" t="s">
        <v>265</v>
      </c>
      <c r="J3010" s="54" t="s">
        <v>595</v>
      </c>
      <c r="K3010" s="54" t="s">
        <v>12599</v>
      </c>
      <c r="L3010" s="54" t="s">
        <v>12651</v>
      </c>
      <c r="M3010" s="54" t="s">
        <v>12650</v>
      </c>
      <c r="N3010" s="54" t="s">
        <v>256</v>
      </c>
      <c r="O3010" s="54" t="s">
        <v>256</v>
      </c>
      <c r="P3010" s="54" t="s">
        <v>444</v>
      </c>
      <c r="Q3010" s="54" t="s">
        <v>256</v>
      </c>
      <c r="R3010" s="54" t="s">
        <v>431</v>
      </c>
      <c r="S3010" s="71"/>
      <c r="T3010" s="54" t="s">
        <v>256</v>
      </c>
      <c r="U3010" s="71">
        <v>44486</v>
      </c>
      <c r="V3010" s="54" t="s">
        <v>256</v>
      </c>
      <c r="W3010" t="str">
        <f t="shared" si="46"/>
        <v>Oct-21</v>
      </c>
    </row>
    <row r="3011" spans="1:23" x14ac:dyDescent="0.25">
      <c r="A3011" s="54" t="s">
        <v>317</v>
      </c>
      <c r="B3011" s="54" t="s">
        <v>428</v>
      </c>
      <c r="C3011" s="54" t="s">
        <v>263</v>
      </c>
      <c r="D3011" s="54" t="s">
        <v>429</v>
      </c>
      <c r="E3011" s="54" t="s">
        <v>12652</v>
      </c>
      <c r="F3011" s="71">
        <v>44486</v>
      </c>
      <c r="G3011" s="72">
        <v>416.05</v>
      </c>
      <c r="H3011" s="72">
        <v>35177.03</v>
      </c>
      <c r="I3011" s="54" t="s">
        <v>265</v>
      </c>
      <c r="J3011" s="54" t="s">
        <v>595</v>
      </c>
      <c r="K3011" s="54" t="s">
        <v>12599</v>
      </c>
      <c r="L3011" s="54" t="s">
        <v>12653</v>
      </c>
      <c r="M3011" s="54" t="s">
        <v>12652</v>
      </c>
      <c r="N3011" s="54" t="s">
        <v>256</v>
      </c>
      <c r="O3011" s="54" t="s">
        <v>256</v>
      </c>
      <c r="P3011" s="54" t="s">
        <v>444</v>
      </c>
      <c r="Q3011" s="54" t="s">
        <v>256</v>
      </c>
      <c r="R3011" s="54" t="s">
        <v>431</v>
      </c>
      <c r="S3011" s="71"/>
      <c r="T3011" s="54" t="s">
        <v>256</v>
      </c>
      <c r="U3011" s="71">
        <v>44486</v>
      </c>
      <c r="V3011" s="54" t="s">
        <v>256</v>
      </c>
      <c r="W3011" t="str">
        <f t="shared" si="46"/>
        <v>Oct-21</v>
      </c>
    </row>
    <row r="3012" spans="1:23" x14ac:dyDescent="0.25">
      <c r="A3012" s="54" t="s">
        <v>317</v>
      </c>
      <c r="B3012" s="54" t="s">
        <v>428</v>
      </c>
      <c r="C3012" s="54" t="s">
        <v>263</v>
      </c>
      <c r="D3012" s="54" t="s">
        <v>429</v>
      </c>
      <c r="E3012" s="54" t="s">
        <v>12654</v>
      </c>
      <c r="F3012" s="71">
        <v>44486</v>
      </c>
      <c r="G3012" s="72">
        <v>633.85</v>
      </c>
      <c r="H3012" s="72">
        <v>53592.02</v>
      </c>
      <c r="I3012" s="54" t="s">
        <v>265</v>
      </c>
      <c r="J3012" s="54" t="s">
        <v>595</v>
      </c>
      <c r="K3012" s="54" t="s">
        <v>12599</v>
      </c>
      <c r="L3012" s="54" t="s">
        <v>12655</v>
      </c>
      <c r="M3012" s="54" t="s">
        <v>12654</v>
      </c>
      <c r="N3012" s="54" t="s">
        <v>256</v>
      </c>
      <c r="O3012" s="54" t="s">
        <v>256</v>
      </c>
      <c r="P3012" s="54" t="s">
        <v>444</v>
      </c>
      <c r="Q3012" s="54" t="s">
        <v>256</v>
      </c>
      <c r="R3012" s="54" t="s">
        <v>431</v>
      </c>
      <c r="S3012" s="71"/>
      <c r="T3012" s="54" t="s">
        <v>256</v>
      </c>
      <c r="U3012" s="71">
        <v>44486</v>
      </c>
      <c r="V3012" s="54" t="s">
        <v>256</v>
      </c>
      <c r="W3012" t="str">
        <f t="shared" ref="W3012:W3075" si="47">TEXT(F3012,"MMM-YY")</f>
        <v>Oct-21</v>
      </c>
    </row>
    <row r="3013" spans="1:23" x14ac:dyDescent="0.25">
      <c r="A3013" s="54" t="s">
        <v>317</v>
      </c>
      <c r="B3013" s="54" t="s">
        <v>428</v>
      </c>
      <c r="C3013" s="54" t="s">
        <v>263</v>
      </c>
      <c r="D3013" s="54" t="s">
        <v>429</v>
      </c>
      <c r="E3013" s="54" t="s">
        <v>12656</v>
      </c>
      <c r="F3013" s="71">
        <v>44486</v>
      </c>
      <c r="G3013" s="72">
        <v>15.66</v>
      </c>
      <c r="H3013" s="72">
        <v>1324.05</v>
      </c>
      <c r="I3013" s="54" t="s">
        <v>265</v>
      </c>
      <c r="J3013" s="54" t="s">
        <v>595</v>
      </c>
      <c r="K3013" s="54" t="s">
        <v>12599</v>
      </c>
      <c r="L3013" s="54" t="s">
        <v>12657</v>
      </c>
      <c r="M3013" s="54" t="s">
        <v>12656</v>
      </c>
      <c r="N3013" s="54" t="s">
        <v>256</v>
      </c>
      <c r="O3013" s="54" t="s">
        <v>256</v>
      </c>
      <c r="P3013" s="54" t="s">
        <v>444</v>
      </c>
      <c r="Q3013" s="54" t="s">
        <v>256</v>
      </c>
      <c r="R3013" s="54" t="s">
        <v>431</v>
      </c>
      <c r="S3013" s="71"/>
      <c r="T3013" s="54" t="s">
        <v>256</v>
      </c>
      <c r="U3013" s="71">
        <v>44486</v>
      </c>
      <c r="V3013" s="54" t="s">
        <v>256</v>
      </c>
      <c r="W3013" t="str">
        <f t="shared" si="47"/>
        <v>Oct-21</v>
      </c>
    </row>
    <row r="3014" spans="1:23" x14ac:dyDescent="0.25">
      <c r="A3014" s="54" t="s">
        <v>317</v>
      </c>
      <c r="B3014" s="54" t="s">
        <v>428</v>
      </c>
      <c r="C3014" s="54" t="s">
        <v>263</v>
      </c>
      <c r="D3014" s="54" t="s">
        <v>429</v>
      </c>
      <c r="E3014" s="54" t="s">
        <v>12658</v>
      </c>
      <c r="F3014" s="71">
        <v>44493</v>
      </c>
      <c r="G3014" s="72">
        <v>407.51</v>
      </c>
      <c r="H3014" s="72">
        <v>34454.97</v>
      </c>
      <c r="I3014" s="54" t="s">
        <v>265</v>
      </c>
      <c r="J3014" s="54" t="s">
        <v>595</v>
      </c>
      <c r="K3014" s="54" t="s">
        <v>12659</v>
      </c>
      <c r="L3014" s="54" t="s">
        <v>12660</v>
      </c>
      <c r="M3014" s="54" t="s">
        <v>12658</v>
      </c>
      <c r="N3014" s="54" t="s">
        <v>256</v>
      </c>
      <c r="O3014" s="54" t="s">
        <v>256</v>
      </c>
      <c r="P3014" s="54" t="s">
        <v>444</v>
      </c>
      <c r="Q3014" s="54" t="s">
        <v>256</v>
      </c>
      <c r="R3014" s="54" t="s">
        <v>431</v>
      </c>
      <c r="S3014" s="71"/>
      <c r="T3014" s="54" t="s">
        <v>256</v>
      </c>
      <c r="U3014" s="71">
        <v>44493</v>
      </c>
      <c r="V3014" s="54" t="s">
        <v>256</v>
      </c>
      <c r="W3014" t="str">
        <f t="shared" si="47"/>
        <v>Oct-21</v>
      </c>
    </row>
    <row r="3015" spans="1:23" x14ac:dyDescent="0.25">
      <c r="A3015" s="54" t="s">
        <v>317</v>
      </c>
      <c r="B3015" s="54" t="s">
        <v>428</v>
      </c>
      <c r="C3015" s="54" t="s">
        <v>263</v>
      </c>
      <c r="D3015" s="54" t="s">
        <v>429</v>
      </c>
      <c r="E3015" s="54" t="s">
        <v>12661</v>
      </c>
      <c r="F3015" s="71">
        <v>44493</v>
      </c>
      <c r="G3015" s="72">
        <v>140.4</v>
      </c>
      <c r="H3015" s="72">
        <v>11870.82</v>
      </c>
      <c r="I3015" s="54" t="s">
        <v>265</v>
      </c>
      <c r="J3015" s="54" t="s">
        <v>595</v>
      </c>
      <c r="K3015" s="54" t="s">
        <v>12659</v>
      </c>
      <c r="L3015" s="54" t="s">
        <v>12662</v>
      </c>
      <c r="M3015" s="54" t="s">
        <v>12661</v>
      </c>
      <c r="N3015" s="54" t="s">
        <v>256</v>
      </c>
      <c r="O3015" s="54" t="s">
        <v>256</v>
      </c>
      <c r="P3015" s="54" t="s">
        <v>444</v>
      </c>
      <c r="Q3015" s="54" t="s">
        <v>256</v>
      </c>
      <c r="R3015" s="54" t="s">
        <v>431</v>
      </c>
      <c r="S3015" s="71"/>
      <c r="T3015" s="54" t="s">
        <v>256</v>
      </c>
      <c r="U3015" s="71">
        <v>44493</v>
      </c>
      <c r="V3015" s="54" t="s">
        <v>256</v>
      </c>
      <c r="W3015" t="str">
        <f t="shared" si="47"/>
        <v>Oct-21</v>
      </c>
    </row>
    <row r="3016" spans="1:23" x14ac:dyDescent="0.25">
      <c r="A3016" s="54" t="s">
        <v>317</v>
      </c>
      <c r="B3016" s="54" t="s">
        <v>428</v>
      </c>
      <c r="C3016" s="54" t="s">
        <v>263</v>
      </c>
      <c r="D3016" s="54" t="s">
        <v>429</v>
      </c>
      <c r="E3016" s="54" t="s">
        <v>12663</v>
      </c>
      <c r="F3016" s="71">
        <v>44493</v>
      </c>
      <c r="G3016" s="72">
        <v>310.45999999999998</v>
      </c>
      <c r="H3016" s="72">
        <v>26249.39</v>
      </c>
      <c r="I3016" s="54" t="s">
        <v>265</v>
      </c>
      <c r="J3016" s="54" t="s">
        <v>595</v>
      </c>
      <c r="K3016" s="54" t="s">
        <v>12659</v>
      </c>
      <c r="L3016" s="54" t="s">
        <v>12664</v>
      </c>
      <c r="M3016" s="54" t="s">
        <v>12663</v>
      </c>
      <c r="N3016" s="54" t="s">
        <v>256</v>
      </c>
      <c r="O3016" s="54" t="s">
        <v>256</v>
      </c>
      <c r="P3016" s="54" t="s">
        <v>444</v>
      </c>
      <c r="Q3016" s="54" t="s">
        <v>256</v>
      </c>
      <c r="R3016" s="54" t="s">
        <v>431</v>
      </c>
      <c r="S3016" s="71"/>
      <c r="T3016" s="54" t="s">
        <v>256</v>
      </c>
      <c r="U3016" s="71">
        <v>44493</v>
      </c>
      <c r="V3016" s="54" t="s">
        <v>256</v>
      </c>
      <c r="W3016" t="str">
        <f t="shared" si="47"/>
        <v>Oct-21</v>
      </c>
    </row>
    <row r="3017" spans="1:23" x14ac:dyDescent="0.25">
      <c r="A3017" s="54" t="s">
        <v>317</v>
      </c>
      <c r="B3017" s="54" t="s">
        <v>428</v>
      </c>
      <c r="C3017" s="54" t="s">
        <v>263</v>
      </c>
      <c r="D3017" s="54" t="s">
        <v>429</v>
      </c>
      <c r="E3017" s="54" t="s">
        <v>12665</v>
      </c>
      <c r="F3017" s="71">
        <v>44493</v>
      </c>
      <c r="G3017" s="72">
        <v>6737.57</v>
      </c>
      <c r="H3017" s="72">
        <v>569661.54</v>
      </c>
      <c r="I3017" s="54" t="s">
        <v>265</v>
      </c>
      <c r="J3017" s="54" t="s">
        <v>595</v>
      </c>
      <c r="K3017" s="54" t="s">
        <v>12659</v>
      </c>
      <c r="L3017" s="54" t="s">
        <v>12666</v>
      </c>
      <c r="M3017" s="54" t="s">
        <v>12665</v>
      </c>
      <c r="N3017" s="54" t="s">
        <v>256</v>
      </c>
      <c r="O3017" s="54" t="s">
        <v>256</v>
      </c>
      <c r="P3017" s="54" t="s">
        <v>444</v>
      </c>
      <c r="Q3017" s="54" t="s">
        <v>256</v>
      </c>
      <c r="R3017" s="54" t="s">
        <v>431</v>
      </c>
      <c r="S3017" s="71"/>
      <c r="T3017" s="54" t="s">
        <v>256</v>
      </c>
      <c r="U3017" s="71">
        <v>44493</v>
      </c>
      <c r="V3017" s="54" t="s">
        <v>256</v>
      </c>
      <c r="W3017" t="str">
        <f t="shared" si="47"/>
        <v>Oct-21</v>
      </c>
    </row>
    <row r="3018" spans="1:23" x14ac:dyDescent="0.25">
      <c r="A3018" s="54" t="s">
        <v>317</v>
      </c>
      <c r="B3018" s="54" t="s">
        <v>428</v>
      </c>
      <c r="C3018" s="54" t="s">
        <v>263</v>
      </c>
      <c r="D3018" s="54" t="s">
        <v>429</v>
      </c>
      <c r="E3018" s="54" t="s">
        <v>12667</v>
      </c>
      <c r="F3018" s="71">
        <v>44499</v>
      </c>
      <c r="G3018" s="72">
        <v>207.57</v>
      </c>
      <c r="H3018" s="72">
        <v>17550.04</v>
      </c>
      <c r="I3018" s="54" t="s">
        <v>265</v>
      </c>
      <c r="J3018" s="54" t="s">
        <v>595</v>
      </c>
      <c r="K3018" s="54" t="s">
        <v>12668</v>
      </c>
      <c r="L3018" s="54" t="s">
        <v>12669</v>
      </c>
      <c r="M3018" s="54" t="s">
        <v>12667</v>
      </c>
      <c r="N3018" s="54" t="s">
        <v>256</v>
      </c>
      <c r="O3018" s="54" t="s">
        <v>256</v>
      </c>
      <c r="P3018" s="54" t="s">
        <v>444</v>
      </c>
      <c r="Q3018" s="54" t="s">
        <v>256</v>
      </c>
      <c r="R3018" s="54" t="s">
        <v>431</v>
      </c>
      <c r="S3018" s="71"/>
      <c r="T3018" s="54" t="s">
        <v>256</v>
      </c>
      <c r="U3018" s="71">
        <v>44499</v>
      </c>
      <c r="V3018" s="54" t="s">
        <v>256</v>
      </c>
      <c r="W3018" t="str">
        <f t="shared" si="47"/>
        <v>Oct-21</v>
      </c>
    </row>
    <row r="3019" spans="1:23" x14ac:dyDescent="0.25">
      <c r="A3019" s="54" t="s">
        <v>317</v>
      </c>
      <c r="B3019" s="54" t="s">
        <v>428</v>
      </c>
      <c r="C3019" s="54" t="s">
        <v>263</v>
      </c>
      <c r="D3019" s="54" t="s">
        <v>429</v>
      </c>
      <c r="E3019" s="54" t="s">
        <v>12670</v>
      </c>
      <c r="F3019" s="71">
        <v>44499</v>
      </c>
      <c r="G3019" s="72">
        <v>4897.87</v>
      </c>
      <c r="H3019" s="72">
        <v>414114.91</v>
      </c>
      <c r="I3019" s="54" t="s">
        <v>265</v>
      </c>
      <c r="J3019" s="54" t="s">
        <v>595</v>
      </c>
      <c r="K3019" s="54" t="s">
        <v>12668</v>
      </c>
      <c r="L3019" s="54" t="s">
        <v>12671</v>
      </c>
      <c r="M3019" s="54" t="s">
        <v>12670</v>
      </c>
      <c r="N3019" s="54" t="s">
        <v>256</v>
      </c>
      <c r="O3019" s="54" t="s">
        <v>256</v>
      </c>
      <c r="P3019" s="54" t="s">
        <v>444</v>
      </c>
      <c r="Q3019" s="54" t="s">
        <v>256</v>
      </c>
      <c r="R3019" s="54" t="s">
        <v>431</v>
      </c>
      <c r="S3019" s="71"/>
      <c r="T3019" s="54" t="s">
        <v>256</v>
      </c>
      <c r="U3019" s="71">
        <v>44499</v>
      </c>
      <c r="V3019" s="54" t="s">
        <v>256</v>
      </c>
      <c r="W3019" t="str">
        <f t="shared" si="47"/>
        <v>Oct-21</v>
      </c>
    </row>
    <row r="3020" spans="1:23" x14ac:dyDescent="0.25">
      <c r="A3020" s="54" t="s">
        <v>317</v>
      </c>
      <c r="B3020" s="54" t="s">
        <v>428</v>
      </c>
      <c r="C3020" s="54" t="s">
        <v>263</v>
      </c>
      <c r="D3020" s="54" t="s">
        <v>429</v>
      </c>
      <c r="E3020" s="54" t="s">
        <v>12672</v>
      </c>
      <c r="F3020" s="71">
        <v>44499</v>
      </c>
      <c r="G3020" s="72">
        <v>891.46</v>
      </c>
      <c r="H3020" s="72">
        <v>75372.94</v>
      </c>
      <c r="I3020" s="54" t="s">
        <v>265</v>
      </c>
      <c r="J3020" s="54" t="s">
        <v>595</v>
      </c>
      <c r="K3020" s="54" t="s">
        <v>12668</v>
      </c>
      <c r="L3020" s="54" t="s">
        <v>12673</v>
      </c>
      <c r="M3020" s="54" t="s">
        <v>12672</v>
      </c>
      <c r="N3020" s="54" t="s">
        <v>256</v>
      </c>
      <c r="O3020" s="54" t="s">
        <v>256</v>
      </c>
      <c r="P3020" s="54" t="s">
        <v>444</v>
      </c>
      <c r="Q3020" s="54" t="s">
        <v>256</v>
      </c>
      <c r="R3020" s="54" t="s">
        <v>431</v>
      </c>
      <c r="S3020" s="71"/>
      <c r="T3020" s="54" t="s">
        <v>256</v>
      </c>
      <c r="U3020" s="71">
        <v>44499</v>
      </c>
      <c r="V3020" s="54" t="s">
        <v>256</v>
      </c>
      <c r="W3020" t="str">
        <f t="shared" si="47"/>
        <v>Oct-21</v>
      </c>
    </row>
    <row r="3021" spans="1:23" x14ac:dyDescent="0.25">
      <c r="A3021" s="54" t="s">
        <v>317</v>
      </c>
      <c r="B3021" s="54" t="s">
        <v>428</v>
      </c>
      <c r="C3021" s="54" t="s">
        <v>263</v>
      </c>
      <c r="D3021" s="54" t="s">
        <v>429</v>
      </c>
      <c r="E3021" s="54" t="s">
        <v>12674</v>
      </c>
      <c r="F3021" s="71">
        <v>44481</v>
      </c>
      <c r="G3021" s="72">
        <v>8372.5300000000007</v>
      </c>
      <c r="H3021" s="72">
        <v>707897.41</v>
      </c>
      <c r="I3021" s="54" t="s">
        <v>265</v>
      </c>
      <c r="J3021" s="54" t="s">
        <v>595</v>
      </c>
      <c r="K3021" s="54" t="s">
        <v>12675</v>
      </c>
      <c r="L3021" s="54" t="s">
        <v>12676</v>
      </c>
      <c r="M3021" s="54" t="s">
        <v>12674</v>
      </c>
      <c r="N3021" s="54" t="s">
        <v>256</v>
      </c>
      <c r="O3021" s="54" t="s">
        <v>256</v>
      </c>
      <c r="P3021" s="54" t="s">
        <v>444</v>
      </c>
      <c r="Q3021" s="54" t="s">
        <v>256</v>
      </c>
      <c r="R3021" s="54" t="s">
        <v>431</v>
      </c>
      <c r="S3021" s="71"/>
      <c r="T3021" s="54" t="s">
        <v>256</v>
      </c>
      <c r="U3021" s="71">
        <v>44481</v>
      </c>
      <c r="V3021" s="54" t="s">
        <v>256</v>
      </c>
      <c r="W3021" t="str">
        <f t="shared" si="47"/>
        <v>Oct-21</v>
      </c>
    </row>
    <row r="3022" spans="1:23" x14ac:dyDescent="0.25">
      <c r="A3022" s="54" t="s">
        <v>317</v>
      </c>
      <c r="B3022" s="54" t="s">
        <v>428</v>
      </c>
      <c r="C3022" s="54" t="s">
        <v>263</v>
      </c>
      <c r="D3022" s="54" t="s">
        <v>429</v>
      </c>
      <c r="E3022" s="54" t="s">
        <v>12677</v>
      </c>
      <c r="F3022" s="71">
        <v>44485</v>
      </c>
      <c r="G3022" s="72">
        <v>365.81</v>
      </c>
      <c r="H3022" s="72">
        <v>30929.24</v>
      </c>
      <c r="I3022" s="54" t="s">
        <v>265</v>
      </c>
      <c r="J3022" s="54" t="s">
        <v>595</v>
      </c>
      <c r="K3022" s="54" t="s">
        <v>12678</v>
      </c>
      <c r="L3022" s="54" t="s">
        <v>12679</v>
      </c>
      <c r="M3022" s="54" t="s">
        <v>12677</v>
      </c>
      <c r="N3022" s="54" t="s">
        <v>256</v>
      </c>
      <c r="O3022" s="54" t="s">
        <v>256</v>
      </c>
      <c r="P3022" s="54" t="s">
        <v>444</v>
      </c>
      <c r="Q3022" s="54" t="s">
        <v>256</v>
      </c>
      <c r="R3022" s="54" t="s">
        <v>431</v>
      </c>
      <c r="S3022" s="71"/>
      <c r="T3022" s="54" t="s">
        <v>256</v>
      </c>
      <c r="U3022" s="71">
        <v>44485</v>
      </c>
      <c r="V3022" s="54" t="s">
        <v>256</v>
      </c>
      <c r="W3022" t="str">
        <f t="shared" si="47"/>
        <v>Oct-21</v>
      </c>
    </row>
    <row r="3023" spans="1:23" x14ac:dyDescent="0.25">
      <c r="A3023" s="54" t="s">
        <v>317</v>
      </c>
      <c r="B3023" s="54" t="s">
        <v>428</v>
      </c>
      <c r="C3023" s="54" t="s">
        <v>263</v>
      </c>
      <c r="D3023" s="54" t="s">
        <v>429</v>
      </c>
      <c r="E3023" s="54" t="s">
        <v>12680</v>
      </c>
      <c r="F3023" s="71">
        <v>44485</v>
      </c>
      <c r="G3023" s="72">
        <v>755.54</v>
      </c>
      <c r="H3023" s="72">
        <v>63880.91</v>
      </c>
      <c r="I3023" s="54" t="s">
        <v>265</v>
      </c>
      <c r="J3023" s="54" t="s">
        <v>595</v>
      </c>
      <c r="K3023" s="54" t="s">
        <v>12678</v>
      </c>
      <c r="L3023" s="54" t="s">
        <v>12681</v>
      </c>
      <c r="M3023" s="54" t="s">
        <v>12680</v>
      </c>
      <c r="N3023" s="54" t="s">
        <v>256</v>
      </c>
      <c r="O3023" s="54" t="s">
        <v>256</v>
      </c>
      <c r="P3023" s="54" t="s">
        <v>444</v>
      </c>
      <c r="Q3023" s="54" t="s">
        <v>256</v>
      </c>
      <c r="R3023" s="54" t="s">
        <v>431</v>
      </c>
      <c r="S3023" s="71"/>
      <c r="T3023" s="54" t="s">
        <v>256</v>
      </c>
      <c r="U3023" s="71">
        <v>44485</v>
      </c>
      <c r="V3023" s="54" t="s">
        <v>256</v>
      </c>
      <c r="W3023" t="str">
        <f t="shared" si="47"/>
        <v>Oct-21</v>
      </c>
    </row>
    <row r="3024" spans="1:23" x14ac:dyDescent="0.25">
      <c r="A3024" s="54" t="s">
        <v>317</v>
      </c>
      <c r="B3024" s="54" t="s">
        <v>428</v>
      </c>
      <c r="C3024" s="54" t="s">
        <v>263</v>
      </c>
      <c r="D3024" s="54" t="s">
        <v>429</v>
      </c>
      <c r="E3024" s="54" t="s">
        <v>12682</v>
      </c>
      <c r="F3024" s="71">
        <v>44485</v>
      </c>
      <c r="G3024" s="72">
        <v>265.07</v>
      </c>
      <c r="H3024" s="72">
        <v>22411.67</v>
      </c>
      <c r="I3024" s="54" t="s">
        <v>265</v>
      </c>
      <c r="J3024" s="54" t="s">
        <v>595</v>
      </c>
      <c r="K3024" s="54" t="s">
        <v>12678</v>
      </c>
      <c r="L3024" s="54" t="s">
        <v>12683</v>
      </c>
      <c r="M3024" s="54" t="s">
        <v>12682</v>
      </c>
      <c r="N3024" s="54" t="s">
        <v>256</v>
      </c>
      <c r="O3024" s="54" t="s">
        <v>256</v>
      </c>
      <c r="P3024" s="54" t="s">
        <v>444</v>
      </c>
      <c r="Q3024" s="54" t="s">
        <v>256</v>
      </c>
      <c r="R3024" s="54" t="s">
        <v>431</v>
      </c>
      <c r="S3024" s="71"/>
      <c r="T3024" s="54" t="s">
        <v>256</v>
      </c>
      <c r="U3024" s="71">
        <v>44485</v>
      </c>
      <c r="V3024" s="54" t="s">
        <v>256</v>
      </c>
      <c r="W3024" t="str">
        <f t="shared" si="47"/>
        <v>Oct-21</v>
      </c>
    </row>
    <row r="3025" spans="1:23" x14ac:dyDescent="0.25">
      <c r="A3025" s="54" t="s">
        <v>317</v>
      </c>
      <c r="B3025" s="54" t="s">
        <v>428</v>
      </c>
      <c r="C3025" s="54" t="s">
        <v>263</v>
      </c>
      <c r="D3025" s="54" t="s">
        <v>429</v>
      </c>
      <c r="E3025" s="54" t="s">
        <v>12684</v>
      </c>
      <c r="F3025" s="71">
        <v>44485</v>
      </c>
      <c r="G3025" s="72">
        <v>203.54</v>
      </c>
      <c r="H3025" s="72">
        <v>17209.310000000001</v>
      </c>
      <c r="I3025" s="54" t="s">
        <v>265</v>
      </c>
      <c r="J3025" s="54" t="s">
        <v>595</v>
      </c>
      <c r="K3025" s="54" t="s">
        <v>12678</v>
      </c>
      <c r="L3025" s="54" t="s">
        <v>12685</v>
      </c>
      <c r="M3025" s="54" t="s">
        <v>12684</v>
      </c>
      <c r="N3025" s="54" t="s">
        <v>256</v>
      </c>
      <c r="O3025" s="54" t="s">
        <v>256</v>
      </c>
      <c r="P3025" s="54" t="s">
        <v>444</v>
      </c>
      <c r="Q3025" s="54" t="s">
        <v>256</v>
      </c>
      <c r="R3025" s="54" t="s">
        <v>431</v>
      </c>
      <c r="S3025" s="71"/>
      <c r="T3025" s="54" t="s">
        <v>256</v>
      </c>
      <c r="U3025" s="71">
        <v>44485</v>
      </c>
      <c r="V3025" s="54" t="s">
        <v>256</v>
      </c>
      <c r="W3025" t="str">
        <f t="shared" si="47"/>
        <v>Oct-21</v>
      </c>
    </row>
    <row r="3026" spans="1:23" x14ac:dyDescent="0.25">
      <c r="A3026" s="54" t="s">
        <v>317</v>
      </c>
      <c r="B3026" s="54" t="s">
        <v>428</v>
      </c>
      <c r="C3026" s="54" t="s">
        <v>263</v>
      </c>
      <c r="D3026" s="54" t="s">
        <v>429</v>
      </c>
      <c r="E3026" s="54" t="s">
        <v>12686</v>
      </c>
      <c r="F3026" s="71">
        <v>44485</v>
      </c>
      <c r="G3026" s="72">
        <v>1794.46</v>
      </c>
      <c r="H3026" s="72">
        <v>151721.59</v>
      </c>
      <c r="I3026" s="54" t="s">
        <v>265</v>
      </c>
      <c r="J3026" s="54" t="s">
        <v>595</v>
      </c>
      <c r="K3026" s="54" t="s">
        <v>12678</v>
      </c>
      <c r="L3026" s="54" t="s">
        <v>12687</v>
      </c>
      <c r="M3026" s="54" t="s">
        <v>12686</v>
      </c>
      <c r="N3026" s="54" t="s">
        <v>256</v>
      </c>
      <c r="O3026" s="54" t="s">
        <v>256</v>
      </c>
      <c r="P3026" s="54" t="s">
        <v>444</v>
      </c>
      <c r="Q3026" s="54" t="s">
        <v>256</v>
      </c>
      <c r="R3026" s="54" t="s">
        <v>431</v>
      </c>
      <c r="S3026" s="71"/>
      <c r="T3026" s="54" t="s">
        <v>256</v>
      </c>
      <c r="U3026" s="71">
        <v>44485</v>
      </c>
      <c r="V3026" s="54" t="s">
        <v>256</v>
      </c>
      <c r="W3026" t="str">
        <f t="shared" si="47"/>
        <v>Oct-21</v>
      </c>
    </row>
    <row r="3027" spans="1:23" x14ac:dyDescent="0.25">
      <c r="A3027" s="54" t="s">
        <v>317</v>
      </c>
      <c r="B3027" s="54" t="s">
        <v>428</v>
      </c>
      <c r="C3027" s="54" t="s">
        <v>263</v>
      </c>
      <c r="D3027" s="54" t="s">
        <v>429</v>
      </c>
      <c r="E3027" s="54" t="s">
        <v>12688</v>
      </c>
      <c r="F3027" s="71">
        <v>44486</v>
      </c>
      <c r="G3027" s="72">
        <v>1192.8699999999999</v>
      </c>
      <c r="H3027" s="72">
        <v>100857.16</v>
      </c>
      <c r="I3027" s="54" t="s">
        <v>265</v>
      </c>
      <c r="J3027" s="54" t="s">
        <v>595</v>
      </c>
      <c r="K3027" s="54" t="s">
        <v>12678</v>
      </c>
      <c r="L3027" s="54" t="s">
        <v>12689</v>
      </c>
      <c r="M3027" s="54" t="s">
        <v>12688</v>
      </c>
      <c r="N3027" s="54" t="s">
        <v>256</v>
      </c>
      <c r="O3027" s="54" t="s">
        <v>256</v>
      </c>
      <c r="P3027" s="54" t="s">
        <v>444</v>
      </c>
      <c r="Q3027" s="54" t="s">
        <v>256</v>
      </c>
      <c r="R3027" s="54" t="s">
        <v>431</v>
      </c>
      <c r="S3027" s="71"/>
      <c r="T3027" s="54" t="s">
        <v>256</v>
      </c>
      <c r="U3027" s="71">
        <v>44486</v>
      </c>
      <c r="V3027" s="54" t="s">
        <v>256</v>
      </c>
      <c r="W3027" t="str">
        <f t="shared" si="47"/>
        <v>Oct-21</v>
      </c>
    </row>
    <row r="3028" spans="1:23" x14ac:dyDescent="0.25">
      <c r="A3028" s="54" t="s">
        <v>317</v>
      </c>
      <c r="B3028" s="54" t="s">
        <v>428</v>
      </c>
      <c r="C3028" s="54" t="s">
        <v>263</v>
      </c>
      <c r="D3028" s="54" t="s">
        <v>429</v>
      </c>
      <c r="E3028" s="54" t="s">
        <v>12690</v>
      </c>
      <c r="F3028" s="71">
        <v>44488</v>
      </c>
      <c r="G3028" s="72">
        <v>21.29</v>
      </c>
      <c r="H3028" s="72">
        <v>1800.07</v>
      </c>
      <c r="I3028" s="54" t="s">
        <v>265</v>
      </c>
      <c r="J3028" s="54" t="s">
        <v>595</v>
      </c>
      <c r="K3028" s="54" t="s">
        <v>12678</v>
      </c>
      <c r="L3028" s="54" t="s">
        <v>12691</v>
      </c>
      <c r="M3028" s="54" t="s">
        <v>12690</v>
      </c>
      <c r="N3028" s="54" t="s">
        <v>256</v>
      </c>
      <c r="O3028" s="54" t="s">
        <v>256</v>
      </c>
      <c r="P3028" s="54" t="s">
        <v>444</v>
      </c>
      <c r="Q3028" s="54" t="s">
        <v>256</v>
      </c>
      <c r="R3028" s="54" t="s">
        <v>431</v>
      </c>
      <c r="S3028" s="71"/>
      <c r="T3028" s="54" t="s">
        <v>256</v>
      </c>
      <c r="U3028" s="71">
        <v>44488</v>
      </c>
      <c r="V3028" s="54" t="s">
        <v>256</v>
      </c>
      <c r="W3028" t="str">
        <f t="shared" si="47"/>
        <v>Oct-21</v>
      </c>
    </row>
    <row r="3029" spans="1:23" x14ac:dyDescent="0.25">
      <c r="A3029" s="54" t="s">
        <v>317</v>
      </c>
      <c r="B3029" s="54" t="s">
        <v>428</v>
      </c>
      <c r="C3029" s="54" t="s">
        <v>263</v>
      </c>
      <c r="D3029" s="54" t="s">
        <v>429</v>
      </c>
      <c r="E3029" s="54" t="s">
        <v>12692</v>
      </c>
      <c r="F3029" s="71">
        <v>44489</v>
      </c>
      <c r="G3029" s="72">
        <v>431.3</v>
      </c>
      <c r="H3029" s="72">
        <v>36466.42</v>
      </c>
      <c r="I3029" s="54" t="s">
        <v>265</v>
      </c>
      <c r="J3029" s="54" t="s">
        <v>595</v>
      </c>
      <c r="K3029" s="54" t="s">
        <v>12678</v>
      </c>
      <c r="L3029" s="54" t="s">
        <v>12693</v>
      </c>
      <c r="M3029" s="54" t="s">
        <v>12692</v>
      </c>
      <c r="N3029" s="54" t="s">
        <v>256</v>
      </c>
      <c r="O3029" s="54" t="s">
        <v>256</v>
      </c>
      <c r="P3029" s="54" t="s">
        <v>444</v>
      </c>
      <c r="Q3029" s="54" t="s">
        <v>256</v>
      </c>
      <c r="R3029" s="54" t="s">
        <v>431</v>
      </c>
      <c r="S3029" s="71"/>
      <c r="T3029" s="54" t="s">
        <v>256</v>
      </c>
      <c r="U3029" s="71">
        <v>44489</v>
      </c>
      <c r="V3029" s="54" t="s">
        <v>256</v>
      </c>
      <c r="W3029" t="str">
        <f t="shared" si="47"/>
        <v>Oct-21</v>
      </c>
    </row>
    <row r="3030" spans="1:23" x14ac:dyDescent="0.25">
      <c r="A3030" s="54" t="s">
        <v>317</v>
      </c>
      <c r="B3030" s="54" t="s">
        <v>428</v>
      </c>
      <c r="C3030" s="54" t="s">
        <v>263</v>
      </c>
      <c r="D3030" s="54" t="s">
        <v>429</v>
      </c>
      <c r="E3030" s="54" t="s">
        <v>12694</v>
      </c>
      <c r="F3030" s="71">
        <v>44489</v>
      </c>
      <c r="G3030" s="72">
        <v>1100.8800000000001</v>
      </c>
      <c r="H3030" s="72">
        <v>93079.4</v>
      </c>
      <c r="I3030" s="54" t="s">
        <v>265</v>
      </c>
      <c r="J3030" s="54" t="s">
        <v>595</v>
      </c>
      <c r="K3030" s="54" t="s">
        <v>12678</v>
      </c>
      <c r="L3030" s="54" t="s">
        <v>12695</v>
      </c>
      <c r="M3030" s="54" t="s">
        <v>12694</v>
      </c>
      <c r="N3030" s="54" t="s">
        <v>256</v>
      </c>
      <c r="O3030" s="54" t="s">
        <v>256</v>
      </c>
      <c r="P3030" s="54" t="s">
        <v>444</v>
      </c>
      <c r="Q3030" s="54" t="s">
        <v>256</v>
      </c>
      <c r="R3030" s="54" t="s">
        <v>431</v>
      </c>
      <c r="S3030" s="71"/>
      <c r="T3030" s="54" t="s">
        <v>256</v>
      </c>
      <c r="U3030" s="71">
        <v>44489</v>
      </c>
      <c r="V3030" s="54" t="s">
        <v>256</v>
      </c>
      <c r="W3030" t="str">
        <f t="shared" si="47"/>
        <v>Oct-21</v>
      </c>
    </row>
    <row r="3031" spans="1:23" x14ac:dyDescent="0.25">
      <c r="A3031" s="54" t="s">
        <v>317</v>
      </c>
      <c r="B3031" s="54" t="s">
        <v>428</v>
      </c>
      <c r="C3031" s="54" t="s">
        <v>263</v>
      </c>
      <c r="D3031" s="54" t="s">
        <v>429</v>
      </c>
      <c r="E3031" s="54" t="s">
        <v>12696</v>
      </c>
      <c r="F3031" s="71">
        <v>44490</v>
      </c>
      <c r="G3031" s="72">
        <v>128</v>
      </c>
      <c r="H3031" s="72">
        <v>10822.4</v>
      </c>
      <c r="I3031" s="54" t="s">
        <v>265</v>
      </c>
      <c r="J3031" s="54" t="s">
        <v>595</v>
      </c>
      <c r="K3031" s="54" t="s">
        <v>12678</v>
      </c>
      <c r="L3031" s="54" t="s">
        <v>12697</v>
      </c>
      <c r="M3031" s="54" t="s">
        <v>12696</v>
      </c>
      <c r="N3031" s="54" t="s">
        <v>256</v>
      </c>
      <c r="O3031" s="54" t="s">
        <v>256</v>
      </c>
      <c r="P3031" s="54" t="s">
        <v>444</v>
      </c>
      <c r="Q3031" s="54" t="s">
        <v>256</v>
      </c>
      <c r="R3031" s="54" t="s">
        <v>431</v>
      </c>
      <c r="S3031" s="71"/>
      <c r="T3031" s="54" t="s">
        <v>256</v>
      </c>
      <c r="U3031" s="71">
        <v>44490</v>
      </c>
      <c r="V3031" s="54" t="s">
        <v>256</v>
      </c>
      <c r="W3031" t="str">
        <f t="shared" si="47"/>
        <v>Oct-21</v>
      </c>
    </row>
    <row r="3032" spans="1:23" x14ac:dyDescent="0.25">
      <c r="A3032" s="54" t="s">
        <v>317</v>
      </c>
      <c r="B3032" s="54" t="s">
        <v>428</v>
      </c>
      <c r="C3032" s="54" t="s">
        <v>263</v>
      </c>
      <c r="D3032" s="54" t="s">
        <v>429</v>
      </c>
      <c r="E3032" s="54" t="s">
        <v>12698</v>
      </c>
      <c r="F3032" s="71">
        <v>44490</v>
      </c>
      <c r="G3032" s="72">
        <v>460.68</v>
      </c>
      <c r="H3032" s="72">
        <v>38950.49</v>
      </c>
      <c r="I3032" s="54" t="s">
        <v>265</v>
      </c>
      <c r="J3032" s="54" t="s">
        <v>595</v>
      </c>
      <c r="K3032" s="54" t="s">
        <v>12678</v>
      </c>
      <c r="L3032" s="54" t="s">
        <v>12699</v>
      </c>
      <c r="M3032" s="54" t="s">
        <v>12698</v>
      </c>
      <c r="N3032" s="54" t="s">
        <v>256</v>
      </c>
      <c r="O3032" s="54" t="s">
        <v>256</v>
      </c>
      <c r="P3032" s="54" t="s">
        <v>444</v>
      </c>
      <c r="Q3032" s="54" t="s">
        <v>256</v>
      </c>
      <c r="R3032" s="54" t="s">
        <v>431</v>
      </c>
      <c r="S3032" s="71"/>
      <c r="T3032" s="54" t="s">
        <v>256</v>
      </c>
      <c r="U3032" s="71">
        <v>44490</v>
      </c>
      <c r="V3032" s="54" t="s">
        <v>256</v>
      </c>
      <c r="W3032" t="str">
        <f t="shared" si="47"/>
        <v>Oct-21</v>
      </c>
    </row>
    <row r="3033" spans="1:23" x14ac:dyDescent="0.25">
      <c r="A3033" s="54" t="s">
        <v>317</v>
      </c>
      <c r="B3033" s="54" t="s">
        <v>428</v>
      </c>
      <c r="C3033" s="54" t="s">
        <v>263</v>
      </c>
      <c r="D3033" s="54" t="s">
        <v>429</v>
      </c>
      <c r="E3033" s="54" t="s">
        <v>12700</v>
      </c>
      <c r="F3033" s="71">
        <v>44490</v>
      </c>
      <c r="G3033" s="72">
        <v>711.4</v>
      </c>
      <c r="H3033" s="72">
        <v>60148.87</v>
      </c>
      <c r="I3033" s="54" t="s">
        <v>265</v>
      </c>
      <c r="J3033" s="54" t="s">
        <v>595</v>
      </c>
      <c r="K3033" s="54" t="s">
        <v>12678</v>
      </c>
      <c r="L3033" s="54" t="s">
        <v>12701</v>
      </c>
      <c r="M3033" s="54" t="s">
        <v>12700</v>
      </c>
      <c r="N3033" s="54" t="s">
        <v>256</v>
      </c>
      <c r="O3033" s="54" t="s">
        <v>256</v>
      </c>
      <c r="P3033" s="54" t="s">
        <v>444</v>
      </c>
      <c r="Q3033" s="54" t="s">
        <v>256</v>
      </c>
      <c r="R3033" s="54" t="s">
        <v>431</v>
      </c>
      <c r="S3033" s="71"/>
      <c r="T3033" s="54" t="s">
        <v>256</v>
      </c>
      <c r="U3033" s="71">
        <v>44490</v>
      </c>
      <c r="V3033" s="54" t="s">
        <v>256</v>
      </c>
      <c r="W3033" t="str">
        <f t="shared" si="47"/>
        <v>Oct-21</v>
      </c>
    </row>
    <row r="3034" spans="1:23" x14ac:dyDescent="0.25">
      <c r="A3034" s="54" t="s">
        <v>317</v>
      </c>
      <c r="B3034" s="54" t="s">
        <v>428</v>
      </c>
      <c r="C3034" s="54" t="s">
        <v>263</v>
      </c>
      <c r="D3034" s="54" t="s">
        <v>429</v>
      </c>
      <c r="E3034" s="54" t="s">
        <v>12702</v>
      </c>
      <c r="F3034" s="71">
        <v>44495</v>
      </c>
      <c r="G3034" s="72">
        <v>342.24</v>
      </c>
      <c r="H3034" s="72">
        <v>28936.39</v>
      </c>
      <c r="I3034" s="54" t="s">
        <v>265</v>
      </c>
      <c r="J3034" s="54" t="s">
        <v>595</v>
      </c>
      <c r="K3034" s="54" t="s">
        <v>12678</v>
      </c>
      <c r="L3034" s="54" t="s">
        <v>12703</v>
      </c>
      <c r="M3034" s="54" t="s">
        <v>12702</v>
      </c>
      <c r="N3034" s="54" t="s">
        <v>256</v>
      </c>
      <c r="O3034" s="54" t="s">
        <v>256</v>
      </c>
      <c r="P3034" s="54" t="s">
        <v>444</v>
      </c>
      <c r="Q3034" s="54" t="s">
        <v>256</v>
      </c>
      <c r="R3034" s="54" t="s">
        <v>431</v>
      </c>
      <c r="S3034" s="71"/>
      <c r="T3034" s="54" t="s">
        <v>256</v>
      </c>
      <c r="U3034" s="71">
        <v>44495</v>
      </c>
      <c r="V3034" s="54" t="s">
        <v>256</v>
      </c>
      <c r="W3034" t="str">
        <f t="shared" si="47"/>
        <v>Oct-21</v>
      </c>
    </row>
    <row r="3035" spans="1:23" x14ac:dyDescent="0.25">
      <c r="A3035" s="54" t="s">
        <v>317</v>
      </c>
      <c r="B3035" s="54" t="s">
        <v>428</v>
      </c>
      <c r="C3035" s="54" t="s">
        <v>263</v>
      </c>
      <c r="D3035" s="54" t="s">
        <v>429</v>
      </c>
      <c r="E3035" s="54" t="s">
        <v>12704</v>
      </c>
      <c r="F3035" s="71">
        <v>44495</v>
      </c>
      <c r="G3035" s="72">
        <v>165.41</v>
      </c>
      <c r="H3035" s="72">
        <v>13985.42</v>
      </c>
      <c r="I3035" s="54" t="s">
        <v>265</v>
      </c>
      <c r="J3035" s="54" t="s">
        <v>595</v>
      </c>
      <c r="K3035" s="54" t="s">
        <v>12678</v>
      </c>
      <c r="L3035" s="54" t="s">
        <v>12705</v>
      </c>
      <c r="M3035" s="54" t="s">
        <v>12704</v>
      </c>
      <c r="N3035" s="54" t="s">
        <v>256</v>
      </c>
      <c r="O3035" s="54" t="s">
        <v>256</v>
      </c>
      <c r="P3035" s="54" t="s">
        <v>444</v>
      </c>
      <c r="Q3035" s="54" t="s">
        <v>256</v>
      </c>
      <c r="R3035" s="54" t="s">
        <v>431</v>
      </c>
      <c r="S3035" s="71"/>
      <c r="T3035" s="54" t="s">
        <v>256</v>
      </c>
      <c r="U3035" s="71">
        <v>44495</v>
      </c>
      <c r="V3035" s="54" t="s">
        <v>256</v>
      </c>
      <c r="W3035" t="str">
        <f t="shared" si="47"/>
        <v>Oct-21</v>
      </c>
    </row>
    <row r="3036" spans="1:23" x14ac:dyDescent="0.25">
      <c r="A3036" s="54" t="s">
        <v>317</v>
      </c>
      <c r="B3036" s="54" t="s">
        <v>428</v>
      </c>
      <c r="C3036" s="54" t="s">
        <v>263</v>
      </c>
      <c r="D3036" s="54" t="s">
        <v>429</v>
      </c>
      <c r="E3036" s="54" t="s">
        <v>12706</v>
      </c>
      <c r="F3036" s="71">
        <v>44489</v>
      </c>
      <c r="G3036" s="72">
        <v>267.64999999999998</v>
      </c>
      <c r="H3036" s="72">
        <v>22629.81</v>
      </c>
      <c r="I3036" s="54" t="s">
        <v>265</v>
      </c>
      <c r="J3036" s="54" t="s">
        <v>595</v>
      </c>
      <c r="K3036" s="54" t="s">
        <v>12707</v>
      </c>
      <c r="L3036" s="54" t="s">
        <v>12708</v>
      </c>
      <c r="M3036" s="54" t="s">
        <v>12706</v>
      </c>
      <c r="N3036" s="54" t="s">
        <v>256</v>
      </c>
      <c r="O3036" s="54" t="s">
        <v>256</v>
      </c>
      <c r="P3036" s="54" t="s">
        <v>444</v>
      </c>
      <c r="Q3036" s="54" t="s">
        <v>256</v>
      </c>
      <c r="R3036" s="54" t="s">
        <v>431</v>
      </c>
      <c r="S3036" s="71"/>
      <c r="T3036" s="54" t="s">
        <v>256</v>
      </c>
      <c r="U3036" s="71">
        <v>44489</v>
      </c>
      <c r="V3036" s="54" t="s">
        <v>256</v>
      </c>
      <c r="W3036" t="str">
        <f t="shared" si="47"/>
        <v>Oct-21</v>
      </c>
    </row>
    <row r="3037" spans="1:23" x14ac:dyDescent="0.25">
      <c r="A3037" s="54" t="s">
        <v>317</v>
      </c>
      <c r="B3037" s="54" t="s">
        <v>428</v>
      </c>
      <c r="C3037" s="54" t="s">
        <v>263</v>
      </c>
      <c r="D3037" s="54" t="s">
        <v>429</v>
      </c>
      <c r="E3037" s="54" t="s">
        <v>12709</v>
      </c>
      <c r="F3037" s="71">
        <v>44489</v>
      </c>
      <c r="G3037" s="72">
        <v>38.85</v>
      </c>
      <c r="H3037" s="72">
        <v>3284.77</v>
      </c>
      <c r="I3037" s="54" t="s">
        <v>265</v>
      </c>
      <c r="J3037" s="54" t="s">
        <v>595</v>
      </c>
      <c r="K3037" s="54" t="s">
        <v>12707</v>
      </c>
      <c r="L3037" s="54" t="s">
        <v>12710</v>
      </c>
      <c r="M3037" s="54" t="s">
        <v>12709</v>
      </c>
      <c r="N3037" s="54" t="s">
        <v>256</v>
      </c>
      <c r="O3037" s="54" t="s">
        <v>256</v>
      </c>
      <c r="P3037" s="54" t="s">
        <v>444</v>
      </c>
      <c r="Q3037" s="54" t="s">
        <v>256</v>
      </c>
      <c r="R3037" s="54" t="s">
        <v>431</v>
      </c>
      <c r="S3037" s="71"/>
      <c r="T3037" s="54" t="s">
        <v>256</v>
      </c>
      <c r="U3037" s="71">
        <v>44489</v>
      </c>
      <c r="V3037" s="54" t="s">
        <v>256</v>
      </c>
      <c r="W3037" t="str">
        <f t="shared" si="47"/>
        <v>Oct-21</v>
      </c>
    </row>
    <row r="3038" spans="1:23" x14ac:dyDescent="0.25">
      <c r="A3038" s="54" t="s">
        <v>317</v>
      </c>
      <c r="B3038" s="54" t="s">
        <v>428</v>
      </c>
      <c r="C3038" s="54" t="s">
        <v>263</v>
      </c>
      <c r="D3038" s="54" t="s">
        <v>429</v>
      </c>
      <c r="E3038" s="54" t="s">
        <v>12711</v>
      </c>
      <c r="F3038" s="71">
        <v>44490</v>
      </c>
      <c r="G3038" s="72">
        <v>2581.7600000000002</v>
      </c>
      <c r="H3038" s="72">
        <v>218287.81</v>
      </c>
      <c r="I3038" s="54" t="s">
        <v>265</v>
      </c>
      <c r="J3038" s="54" t="s">
        <v>595</v>
      </c>
      <c r="K3038" s="54" t="s">
        <v>12707</v>
      </c>
      <c r="L3038" s="54" t="s">
        <v>12712</v>
      </c>
      <c r="M3038" s="54" t="s">
        <v>12711</v>
      </c>
      <c r="N3038" s="54" t="s">
        <v>256</v>
      </c>
      <c r="O3038" s="54" t="s">
        <v>256</v>
      </c>
      <c r="P3038" s="54" t="s">
        <v>444</v>
      </c>
      <c r="Q3038" s="54" t="s">
        <v>256</v>
      </c>
      <c r="R3038" s="54" t="s">
        <v>431</v>
      </c>
      <c r="S3038" s="71"/>
      <c r="T3038" s="54" t="s">
        <v>256</v>
      </c>
      <c r="U3038" s="71">
        <v>44490</v>
      </c>
      <c r="V3038" s="54" t="s">
        <v>256</v>
      </c>
      <c r="W3038" t="str">
        <f t="shared" si="47"/>
        <v>Oct-21</v>
      </c>
    </row>
    <row r="3039" spans="1:23" x14ac:dyDescent="0.25">
      <c r="A3039" s="54" t="s">
        <v>317</v>
      </c>
      <c r="B3039" s="54" t="s">
        <v>428</v>
      </c>
      <c r="C3039" s="54" t="s">
        <v>263</v>
      </c>
      <c r="D3039" s="54" t="s">
        <v>429</v>
      </c>
      <c r="E3039" s="54" t="s">
        <v>12713</v>
      </c>
      <c r="F3039" s="71">
        <v>44497</v>
      </c>
      <c r="G3039" s="72">
        <v>452.68</v>
      </c>
      <c r="H3039" s="72">
        <v>38274.089999999997</v>
      </c>
      <c r="I3039" s="54" t="s">
        <v>265</v>
      </c>
      <c r="J3039" s="54" t="s">
        <v>595</v>
      </c>
      <c r="K3039" s="54" t="s">
        <v>12707</v>
      </c>
      <c r="L3039" s="54" t="s">
        <v>12714</v>
      </c>
      <c r="M3039" s="54" t="s">
        <v>12713</v>
      </c>
      <c r="N3039" s="54" t="s">
        <v>256</v>
      </c>
      <c r="O3039" s="54" t="s">
        <v>256</v>
      </c>
      <c r="P3039" s="54" t="s">
        <v>444</v>
      </c>
      <c r="Q3039" s="54" t="s">
        <v>256</v>
      </c>
      <c r="R3039" s="54" t="s">
        <v>431</v>
      </c>
      <c r="S3039" s="71"/>
      <c r="T3039" s="54" t="s">
        <v>256</v>
      </c>
      <c r="U3039" s="71">
        <v>44497</v>
      </c>
      <c r="V3039" s="54" t="s">
        <v>256</v>
      </c>
      <c r="W3039" t="str">
        <f t="shared" si="47"/>
        <v>Oct-21</v>
      </c>
    </row>
    <row r="3040" spans="1:23" x14ac:dyDescent="0.25">
      <c r="A3040" s="54" t="s">
        <v>317</v>
      </c>
      <c r="B3040" s="54" t="s">
        <v>428</v>
      </c>
      <c r="C3040" s="54" t="s">
        <v>263</v>
      </c>
      <c r="D3040" s="54" t="s">
        <v>429</v>
      </c>
      <c r="E3040" s="54" t="s">
        <v>12715</v>
      </c>
      <c r="F3040" s="71">
        <v>44497</v>
      </c>
      <c r="G3040" s="72">
        <v>1592.42</v>
      </c>
      <c r="H3040" s="72">
        <v>134639.10999999999</v>
      </c>
      <c r="I3040" s="54" t="s">
        <v>265</v>
      </c>
      <c r="J3040" s="54" t="s">
        <v>595</v>
      </c>
      <c r="K3040" s="54" t="s">
        <v>12707</v>
      </c>
      <c r="L3040" s="54" t="s">
        <v>12716</v>
      </c>
      <c r="M3040" s="54" t="s">
        <v>12715</v>
      </c>
      <c r="N3040" s="54" t="s">
        <v>256</v>
      </c>
      <c r="O3040" s="54" t="s">
        <v>256</v>
      </c>
      <c r="P3040" s="54" t="s">
        <v>444</v>
      </c>
      <c r="Q3040" s="54" t="s">
        <v>256</v>
      </c>
      <c r="R3040" s="54" t="s">
        <v>431</v>
      </c>
      <c r="S3040" s="71"/>
      <c r="T3040" s="54" t="s">
        <v>256</v>
      </c>
      <c r="U3040" s="71">
        <v>44497</v>
      </c>
      <c r="V3040" s="54" t="s">
        <v>256</v>
      </c>
      <c r="W3040" t="str">
        <f t="shared" si="47"/>
        <v>Oct-21</v>
      </c>
    </row>
    <row r="3041" spans="1:23" x14ac:dyDescent="0.25">
      <c r="A3041" s="54" t="s">
        <v>317</v>
      </c>
      <c r="B3041" s="54" t="s">
        <v>428</v>
      </c>
      <c r="C3041" s="54" t="s">
        <v>263</v>
      </c>
      <c r="D3041" s="54" t="s">
        <v>429</v>
      </c>
      <c r="E3041" s="54" t="s">
        <v>12717</v>
      </c>
      <c r="F3041" s="71">
        <v>44497</v>
      </c>
      <c r="G3041" s="72">
        <v>1328.04</v>
      </c>
      <c r="H3041" s="72">
        <v>112285.78</v>
      </c>
      <c r="I3041" s="54" t="s">
        <v>265</v>
      </c>
      <c r="J3041" s="54" t="s">
        <v>595</v>
      </c>
      <c r="K3041" s="54" t="s">
        <v>12707</v>
      </c>
      <c r="L3041" s="54" t="s">
        <v>12718</v>
      </c>
      <c r="M3041" s="54" t="s">
        <v>12717</v>
      </c>
      <c r="N3041" s="54" t="s">
        <v>256</v>
      </c>
      <c r="O3041" s="54" t="s">
        <v>256</v>
      </c>
      <c r="P3041" s="54" t="s">
        <v>444</v>
      </c>
      <c r="Q3041" s="54" t="s">
        <v>256</v>
      </c>
      <c r="R3041" s="54" t="s">
        <v>431</v>
      </c>
      <c r="S3041" s="71"/>
      <c r="T3041" s="54" t="s">
        <v>256</v>
      </c>
      <c r="U3041" s="71">
        <v>44497</v>
      </c>
      <c r="V3041" s="54" t="s">
        <v>256</v>
      </c>
      <c r="W3041" t="str">
        <f t="shared" si="47"/>
        <v>Oct-21</v>
      </c>
    </row>
    <row r="3042" spans="1:23" x14ac:dyDescent="0.25">
      <c r="A3042" s="54" t="s">
        <v>317</v>
      </c>
      <c r="B3042" s="54" t="s">
        <v>428</v>
      </c>
      <c r="C3042" s="54" t="s">
        <v>263</v>
      </c>
      <c r="D3042" s="54" t="s">
        <v>429</v>
      </c>
      <c r="E3042" s="54" t="s">
        <v>12719</v>
      </c>
      <c r="F3042" s="71">
        <v>44497</v>
      </c>
      <c r="G3042" s="72">
        <v>11671.36</v>
      </c>
      <c r="H3042" s="72">
        <v>986813.49</v>
      </c>
      <c r="I3042" s="54" t="s">
        <v>265</v>
      </c>
      <c r="J3042" s="54" t="s">
        <v>595</v>
      </c>
      <c r="K3042" s="54" t="s">
        <v>12707</v>
      </c>
      <c r="L3042" s="54" t="s">
        <v>12720</v>
      </c>
      <c r="M3042" s="54" t="s">
        <v>12719</v>
      </c>
      <c r="N3042" s="54" t="s">
        <v>256</v>
      </c>
      <c r="O3042" s="54" t="s">
        <v>256</v>
      </c>
      <c r="P3042" s="54" t="s">
        <v>444</v>
      </c>
      <c r="Q3042" s="54" t="s">
        <v>256</v>
      </c>
      <c r="R3042" s="54" t="s">
        <v>431</v>
      </c>
      <c r="S3042" s="71"/>
      <c r="T3042" s="54" t="s">
        <v>256</v>
      </c>
      <c r="U3042" s="71">
        <v>44497</v>
      </c>
      <c r="V3042" s="54" t="s">
        <v>256</v>
      </c>
      <c r="W3042" t="str">
        <f t="shared" si="47"/>
        <v>Oct-21</v>
      </c>
    </row>
    <row r="3043" spans="1:23" x14ac:dyDescent="0.25">
      <c r="A3043" s="54" t="s">
        <v>317</v>
      </c>
      <c r="B3043" s="54" t="s">
        <v>428</v>
      </c>
      <c r="C3043" s="54" t="s">
        <v>263</v>
      </c>
      <c r="D3043" s="54" t="s">
        <v>429</v>
      </c>
      <c r="E3043" s="54" t="s">
        <v>12721</v>
      </c>
      <c r="F3043" s="71">
        <v>44497</v>
      </c>
      <c r="G3043" s="72">
        <v>8477.43</v>
      </c>
      <c r="H3043" s="72">
        <v>716766.71</v>
      </c>
      <c r="I3043" s="54" t="s">
        <v>265</v>
      </c>
      <c r="J3043" s="54" t="s">
        <v>595</v>
      </c>
      <c r="K3043" s="54" t="s">
        <v>12722</v>
      </c>
      <c r="L3043" s="54" t="s">
        <v>12723</v>
      </c>
      <c r="M3043" s="54" t="s">
        <v>12721</v>
      </c>
      <c r="N3043" s="54" t="s">
        <v>256</v>
      </c>
      <c r="O3043" s="54" t="s">
        <v>256</v>
      </c>
      <c r="P3043" s="54" t="s">
        <v>444</v>
      </c>
      <c r="Q3043" s="54" t="s">
        <v>256</v>
      </c>
      <c r="R3043" s="54" t="s">
        <v>431</v>
      </c>
      <c r="S3043" s="71"/>
      <c r="T3043" s="54" t="s">
        <v>256</v>
      </c>
      <c r="U3043" s="71">
        <v>44497</v>
      </c>
      <c r="V3043" s="54" t="s">
        <v>256</v>
      </c>
      <c r="W3043" t="str">
        <f t="shared" si="47"/>
        <v>Oct-21</v>
      </c>
    </row>
    <row r="3044" spans="1:23" x14ac:dyDescent="0.25">
      <c r="A3044" s="54" t="s">
        <v>317</v>
      </c>
      <c r="B3044" s="54" t="s">
        <v>428</v>
      </c>
      <c r="C3044" s="54" t="s">
        <v>263</v>
      </c>
      <c r="D3044" s="54" t="s">
        <v>429</v>
      </c>
      <c r="E3044" s="54" t="s">
        <v>12724</v>
      </c>
      <c r="F3044" s="71">
        <v>44474</v>
      </c>
      <c r="G3044" s="72">
        <v>292.5</v>
      </c>
      <c r="H3044" s="72">
        <v>24730.880000000001</v>
      </c>
      <c r="I3044" s="54" t="s">
        <v>265</v>
      </c>
      <c r="J3044" s="54" t="s">
        <v>297</v>
      </c>
      <c r="K3044" s="54" t="s">
        <v>12725</v>
      </c>
      <c r="L3044" s="54" t="s">
        <v>12726</v>
      </c>
      <c r="M3044" s="54" t="s">
        <v>12724</v>
      </c>
      <c r="N3044" s="54" t="s">
        <v>256</v>
      </c>
      <c r="O3044" s="54" t="s">
        <v>256</v>
      </c>
      <c r="P3044" s="54" t="s">
        <v>273</v>
      </c>
      <c r="Q3044" s="54" t="s">
        <v>256</v>
      </c>
      <c r="R3044" s="54" t="s">
        <v>431</v>
      </c>
      <c r="S3044" s="71"/>
      <c r="T3044" s="54" t="s">
        <v>256</v>
      </c>
      <c r="U3044" s="71">
        <v>44474</v>
      </c>
      <c r="V3044" s="54" t="s">
        <v>256</v>
      </c>
      <c r="W3044" t="str">
        <f t="shared" si="47"/>
        <v>Oct-21</v>
      </c>
    </row>
    <row r="3045" spans="1:23" x14ac:dyDescent="0.25">
      <c r="A3045" s="54" t="s">
        <v>317</v>
      </c>
      <c r="B3045" s="54" t="s">
        <v>428</v>
      </c>
      <c r="C3045" s="54" t="s">
        <v>263</v>
      </c>
      <c r="D3045" s="54" t="s">
        <v>429</v>
      </c>
      <c r="E3045" s="54" t="s">
        <v>12727</v>
      </c>
      <c r="F3045" s="71">
        <v>44474</v>
      </c>
      <c r="G3045" s="72">
        <v>65</v>
      </c>
      <c r="H3045" s="72">
        <v>5495.75</v>
      </c>
      <c r="I3045" s="54" t="s">
        <v>265</v>
      </c>
      <c r="J3045" s="54" t="s">
        <v>297</v>
      </c>
      <c r="K3045" s="54" t="s">
        <v>12728</v>
      </c>
      <c r="L3045" s="54" t="s">
        <v>12729</v>
      </c>
      <c r="M3045" s="54" t="s">
        <v>12727</v>
      </c>
      <c r="N3045" s="54" t="s">
        <v>256</v>
      </c>
      <c r="O3045" s="54" t="s">
        <v>256</v>
      </c>
      <c r="P3045" s="54" t="s">
        <v>273</v>
      </c>
      <c r="Q3045" s="54" t="s">
        <v>256</v>
      </c>
      <c r="R3045" s="54" t="s">
        <v>431</v>
      </c>
      <c r="S3045" s="71"/>
      <c r="T3045" s="54" t="s">
        <v>256</v>
      </c>
      <c r="U3045" s="71">
        <v>44474</v>
      </c>
      <c r="V3045" s="54" t="s">
        <v>256</v>
      </c>
      <c r="W3045" t="str">
        <f t="shared" si="47"/>
        <v>Oct-21</v>
      </c>
    </row>
    <row r="3046" spans="1:23" x14ac:dyDescent="0.25">
      <c r="A3046" s="54" t="s">
        <v>317</v>
      </c>
      <c r="B3046" s="54" t="s">
        <v>428</v>
      </c>
      <c r="C3046" s="54" t="s">
        <v>263</v>
      </c>
      <c r="D3046" s="54" t="s">
        <v>429</v>
      </c>
      <c r="E3046" s="54" t="s">
        <v>12730</v>
      </c>
      <c r="F3046" s="71">
        <v>44496</v>
      </c>
      <c r="G3046" s="72">
        <v>650</v>
      </c>
      <c r="H3046" s="72">
        <v>54957.5</v>
      </c>
      <c r="I3046" s="54" t="s">
        <v>265</v>
      </c>
      <c r="J3046" s="54" t="s">
        <v>297</v>
      </c>
      <c r="K3046" s="54" t="s">
        <v>12731</v>
      </c>
      <c r="L3046" s="54" t="s">
        <v>12732</v>
      </c>
      <c r="M3046" s="54" t="s">
        <v>12730</v>
      </c>
      <c r="N3046" s="54" t="s">
        <v>256</v>
      </c>
      <c r="O3046" s="54" t="s">
        <v>256</v>
      </c>
      <c r="P3046" s="54" t="s">
        <v>273</v>
      </c>
      <c r="Q3046" s="54" t="s">
        <v>256</v>
      </c>
      <c r="R3046" s="54" t="s">
        <v>431</v>
      </c>
      <c r="S3046" s="71"/>
      <c r="T3046" s="54" t="s">
        <v>256</v>
      </c>
      <c r="U3046" s="71">
        <v>44496</v>
      </c>
      <c r="V3046" s="54" t="s">
        <v>256</v>
      </c>
      <c r="W3046" t="str">
        <f t="shared" si="47"/>
        <v>Oct-21</v>
      </c>
    </row>
    <row r="3047" spans="1:23" x14ac:dyDescent="0.25">
      <c r="A3047" s="54" t="s">
        <v>318</v>
      </c>
      <c r="B3047" s="54" t="s">
        <v>428</v>
      </c>
      <c r="C3047" s="54" t="s">
        <v>263</v>
      </c>
      <c r="D3047" s="54" t="s">
        <v>429</v>
      </c>
      <c r="E3047" s="54" t="s">
        <v>12733</v>
      </c>
      <c r="F3047" s="71">
        <v>44494</v>
      </c>
      <c r="G3047" s="72">
        <v>35617.760000000002</v>
      </c>
      <c r="H3047" s="72">
        <v>3011481.61</v>
      </c>
      <c r="I3047" s="54" t="s">
        <v>265</v>
      </c>
      <c r="J3047" s="54" t="s">
        <v>296</v>
      </c>
      <c r="K3047" s="54" t="s">
        <v>12734</v>
      </c>
      <c r="L3047" s="54" t="s">
        <v>12735</v>
      </c>
      <c r="M3047" s="54" t="s">
        <v>12733</v>
      </c>
      <c r="N3047" s="54" t="s">
        <v>256</v>
      </c>
      <c r="O3047" s="54" t="s">
        <v>256</v>
      </c>
      <c r="P3047" s="54" t="s">
        <v>276</v>
      </c>
      <c r="Q3047" s="54" t="s">
        <v>256</v>
      </c>
      <c r="R3047" s="54" t="s">
        <v>431</v>
      </c>
      <c r="S3047" s="71"/>
      <c r="T3047" s="54" t="s">
        <v>256</v>
      </c>
      <c r="U3047" s="71">
        <v>44494</v>
      </c>
      <c r="V3047" s="54" t="s">
        <v>256</v>
      </c>
      <c r="W3047" t="str">
        <f t="shared" si="47"/>
        <v>Oct-21</v>
      </c>
    </row>
    <row r="3048" spans="1:23" x14ac:dyDescent="0.25">
      <c r="A3048" s="54" t="s">
        <v>318</v>
      </c>
      <c r="B3048" s="54" t="s">
        <v>428</v>
      </c>
      <c r="C3048" s="54" t="s">
        <v>263</v>
      </c>
      <c r="D3048" s="54" t="s">
        <v>429</v>
      </c>
      <c r="E3048" s="54" t="s">
        <v>12736</v>
      </c>
      <c r="F3048" s="71">
        <v>44494</v>
      </c>
      <c r="G3048" s="72">
        <v>169882.61</v>
      </c>
      <c r="H3048" s="72">
        <v>14363574.68</v>
      </c>
      <c r="I3048" s="54" t="s">
        <v>265</v>
      </c>
      <c r="J3048" s="54" t="s">
        <v>296</v>
      </c>
      <c r="K3048" s="54" t="s">
        <v>12737</v>
      </c>
      <c r="L3048" s="54" t="s">
        <v>12738</v>
      </c>
      <c r="M3048" s="54" t="s">
        <v>12736</v>
      </c>
      <c r="N3048" s="54" t="s">
        <v>256</v>
      </c>
      <c r="O3048" s="54" t="s">
        <v>256</v>
      </c>
      <c r="P3048" s="54" t="s">
        <v>276</v>
      </c>
      <c r="Q3048" s="54" t="s">
        <v>256</v>
      </c>
      <c r="R3048" s="54" t="s">
        <v>431</v>
      </c>
      <c r="S3048" s="71"/>
      <c r="T3048" s="54" t="s">
        <v>256</v>
      </c>
      <c r="U3048" s="71">
        <v>44494</v>
      </c>
      <c r="V3048" s="54" t="s">
        <v>256</v>
      </c>
      <c r="W3048" t="str">
        <f t="shared" si="47"/>
        <v>Oct-21</v>
      </c>
    </row>
    <row r="3049" spans="1:23" x14ac:dyDescent="0.25">
      <c r="A3049" s="54" t="s">
        <v>318</v>
      </c>
      <c r="B3049" s="54" t="s">
        <v>428</v>
      </c>
      <c r="C3049" s="54" t="s">
        <v>263</v>
      </c>
      <c r="D3049" s="54" t="s">
        <v>429</v>
      </c>
      <c r="E3049" s="54" t="s">
        <v>12739</v>
      </c>
      <c r="F3049" s="71">
        <v>44494</v>
      </c>
      <c r="G3049" s="72">
        <v>73852.95</v>
      </c>
      <c r="H3049" s="72">
        <v>6244266.9199999999</v>
      </c>
      <c r="I3049" s="54" t="s">
        <v>265</v>
      </c>
      <c r="J3049" s="54" t="s">
        <v>296</v>
      </c>
      <c r="K3049" s="54" t="s">
        <v>12740</v>
      </c>
      <c r="L3049" s="54" t="s">
        <v>12741</v>
      </c>
      <c r="M3049" s="54" t="s">
        <v>12739</v>
      </c>
      <c r="N3049" s="54" t="s">
        <v>256</v>
      </c>
      <c r="O3049" s="54" t="s">
        <v>256</v>
      </c>
      <c r="P3049" s="54" t="s">
        <v>276</v>
      </c>
      <c r="Q3049" s="54" t="s">
        <v>256</v>
      </c>
      <c r="R3049" s="54" t="s">
        <v>431</v>
      </c>
      <c r="S3049" s="71"/>
      <c r="T3049" s="54" t="s">
        <v>256</v>
      </c>
      <c r="U3049" s="71">
        <v>44494</v>
      </c>
      <c r="V3049" s="54" t="s">
        <v>256</v>
      </c>
      <c r="W3049" t="str">
        <f t="shared" si="47"/>
        <v>Oct-21</v>
      </c>
    </row>
    <row r="3050" spans="1:23" x14ac:dyDescent="0.25">
      <c r="A3050" s="54" t="s">
        <v>318</v>
      </c>
      <c r="B3050" s="54" t="s">
        <v>428</v>
      </c>
      <c r="C3050" s="54" t="s">
        <v>263</v>
      </c>
      <c r="D3050" s="54" t="s">
        <v>429</v>
      </c>
      <c r="E3050" s="54" t="s">
        <v>12742</v>
      </c>
      <c r="F3050" s="71">
        <v>44494</v>
      </c>
      <c r="G3050" s="72">
        <v>171108.64</v>
      </c>
      <c r="H3050" s="72">
        <v>14467235.51</v>
      </c>
      <c r="I3050" s="54" t="s">
        <v>265</v>
      </c>
      <c r="J3050" s="54" t="s">
        <v>296</v>
      </c>
      <c r="K3050" s="54" t="s">
        <v>12743</v>
      </c>
      <c r="L3050" s="54" t="s">
        <v>12744</v>
      </c>
      <c r="M3050" s="54" t="s">
        <v>12742</v>
      </c>
      <c r="N3050" s="54" t="s">
        <v>256</v>
      </c>
      <c r="O3050" s="54" t="s">
        <v>256</v>
      </c>
      <c r="P3050" s="54" t="s">
        <v>276</v>
      </c>
      <c r="Q3050" s="54" t="s">
        <v>256</v>
      </c>
      <c r="R3050" s="54" t="s">
        <v>431</v>
      </c>
      <c r="S3050" s="71"/>
      <c r="T3050" s="54" t="s">
        <v>256</v>
      </c>
      <c r="U3050" s="71">
        <v>44494</v>
      </c>
      <c r="V3050" s="54" t="s">
        <v>256</v>
      </c>
      <c r="W3050" t="str">
        <f t="shared" si="47"/>
        <v>Oct-21</v>
      </c>
    </row>
    <row r="3051" spans="1:23" x14ac:dyDescent="0.25">
      <c r="A3051" s="54" t="s">
        <v>318</v>
      </c>
      <c r="B3051" s="54" t="s">
        <v>428</v>
      </c>
      <c r="C3051" s="54" t="s">
        <v>263</v>
      </c>
      <c r="D3051" s="54" t="s">
        <v>429</v>
      </c>
      <c r="E3051" s="54" t="s">
        <v>12745</v>
      </c>
      <c r="F3051" s="71">
        <v>44492</v>
      </c>
      <c r="G3051" s="72">
        <v>21489.68</v>
      </c>
      <c r="H3051" s="72">
        <v>1816952.44</v>
      </c>
      <c r="I3051" s="54" t="s">
        <v>265</v>
      </c>
      <c r="J3051" s="54" t="s">
        <v>600</v>
      </c>
      <c r="K3051" s="54" t="s">
        <v>12746</v>
      </c>
      <c r="L3051" s="54" t="s">
        <v>12747</v>
      </c>
      <c r="M3051" s="54" t="s">
        <v>12745</v>
      </c>
      <c r="N3051" s="54" t="s">
        <v>256</v>
      </c>
      <c r="O3051" s="54" t="s">
        <v>256</v>
      </c>
      <c r="P3051" s="54" t="s">
        <v>276</v>
      </c>
      <c r="Q3051" s="54" t="s">
        <v>256</v>
      </c>
      <c r="R3051" s="54" t="s">
        <v>431</v>
      </c>
      <c r="S3051" s="71"/>
      <c r="T3051" s="54" t="s">
        <v>256</v>
      </c>
      <c r="U3051" s="71">
        <v>44492</v>
      </c>
      <c r="V3051" s="54" t="s">
        <v>256</v>
      </c>
      <c r="W3051" t="str">
        <f t="shared" si="47"/>
        <v>Oct-21</v>
      </c>
    </row>
    <row r="3052" spans="1:23" x14ac:dyDescent="0.25">
      <c r="A3052" s="54" t="s">
        <v>318</v>
      </c>
      <c r="B3052" s="54" t="s">
        <v>428</v>
      </c>
      <c r="C3052" s="54" t="s">
        <v>263</v>
      </c>
      <c r="D3052" s="54" t="s">
        <v>429</v>
      </c>
      <c r="E3052" s="54" t="s">
        <v>12748</v>
      </c>
      <c r="F3052" s="71">
        <v>44474</v>
      </c>
      <c r="G3052" s="72">
        <v>800.18</v>
      </c>
      <c r="H3052" s="72">
        <v>67655.22</v>
      </c>
      <c r="I3052" s="54" t="s">
        <v>265</v>
      </c>
      <c r="J3052" s="54" t="s">
        <v>291</v>
      </c>
      <c r="K3052" s="54" t="s">
        <v>12749</v>
      </c>
      <c r="L3052" s="54" t="s">
        <v>12750</v>
      </c>
      <c r="M3052" s="54" t="s">
        <v>12748</v>
      </c>
      <c r="N3052" s="54" t="s">
        <v>256</v>
      </c>
      <c r="O3052" s="54" t="s">
        <v>256</v>
      </c>
      <c r="P3052" s="54" t="s">
        <v>277</v>
      </c>
      <c r="Q3052" s="54" t="s">
        <v>256</v>
      </c>
      <c r="R3052" s="54" t="s">
        <v>431</v>
      </c>
      <c r="S3052" s="71"/>
      <c r="T3052" s="54" t="s">
        <v>256</v>
      </c>
      <c r="U3052" s="71">
        <v>44474</v>
      </c>
      <c r="V3052" s="54" t="s">
        <v>256</v>
      </c>
      <c r="W3052" t="str">
        <f t="shared" si="47"/>
        <v>Oct-21</v>
      </c>
    </row>
    <row r="3053" spans="1:23" x14ac:dyDescent="0.25">
      <c r="A3053" s="54" t="s">
        <v>318</v>
      </c>
      <c r="B3053" s="54" t="s">
        <v>428</v>
      </c>
      <c r="C3053" s="54" t="s">
        <v>263</v>
      </c>
      <c r="D3053" s="54" t="s">
        <v>429</v>
      </c>
      <c r="E3053" s="54" t="s">
        <v>12751</v>
      </c>
      <c r="F3053" s="71">
        <v>44479</v>
      </c>
      <c r="G3053" s="72">
        <v>72444.45</v>
      </c>
      <c r="H3053" s="72">
        <v>6125178.25</v>
      </c>
      <c r="I3053" s="54" t="s">
        <v>265</v>
      </c>
      <c r="J3053" s="54" t="s">
        <v>603</v>
      </c>
      <c r="K3053" s="54" t="s">
        <v>12752</v>
      </c>
      <c r="L3053" s="54" t="s">
        <v>12753</v>
      </c>
      <c r="M3053" s="54" t="s">
        <v>12751</v>
      </c>
      <c r="N3053" s="54" t="s">
        <v>256</v>
      </c>
      <c r="O3053" s="54" t="s">
        <v>256</v>
      </c>
      <c r="P3053" s="54" t="s">
        <v>430</v>
      </c>
      <c r="Q3053" s="54" t="s">
        <v>256</v>
      </c>
      <c r="R3053" s="54" t="s">
        <v>431</v>
      </c>
      <c r="S3053" s="71"/>
      <c r="T3053" s="54" t="s">
        <v>256</v>
      </c>
      <c r="U3053" s="71">
        <v>44479</v>
      </c>
      <c r="V3053" s="54" t="s">
        <v>256</v>
      </c>
      <c r="W3053" t="str">
        <f t="shared" si="47"/>
        <v>Oct-21</v>
      </c>
    </row>
    <row r="3054" spans="1:23" x14ac:dyDescent="0.25">
      <c r="A3054" s="54" t="s">
        <v>318</v>
      </c>
      <c r="B3054" s="54" t="s">
        <v>428</v>
      </c>
      <c r="C3054" s="54" t="s">
        <v>263</v>
      </c>
      <c r="D3054" s="54" t="s">
        <v>429</v>
      </c>
      <c r="E3054" s="54" t="s">
        <v>12754</v>
      </c>
      <c r="F3054" s="71">
        <v>44499</v>
      </c>
      <c r="G3054" s="72">
        <v>42570.39</v>
      </c>
      <c r="H3054" s="72">
        <v>3599326.47</v>
      </c>
      <c r="I3054" s="54" t="s">
        <v>265</v>
      </c>
      <c r="J3054" s="54" t="s">
        <v>603</v>
      </c>
      <c r="K3054" s="54" t="s">
        <v>12755</v>
      </c>
      <c r="L3054" s="54" t="s">
        <v>12756</v>
      </c>
      <c r="M3054" s="54" t="s">
        <v>12754</v>
      </c>
      <c r="N3054" s="54" t="s">
        <v>256</v>
      </c>
      <c r="O3054" s="54" t="s">
        <v>256</v>
      </c>
      <c r="P3054" s="54" t="s">
        <v>430</v>
      </c>
      <c r="Q3054" s="54" t="s">
        <v>256</v>
      </c>
      <c r="R3054" s="54" t="s">
        <v>431</v>
      </c>
      <c r="S3054" s="71"/>
      <c r="T3054" s="54" t="s">
        <v>256</v>
      </c>
      <c r="U3054" s="71">
        <v>44499</v>
      </c>
      <c r="V3054" s="54" t="s">
        <v>256</v>
      </c>
      <c r="W3054" t="str">
        <f t="shared" si="47"/>
        <v>Oct-21</v>
      </c>
    </row>
    <row r="3055" spans="1:23" x14ac:dyDescent="0.25">
      <c r="A3055" s="54" t="s">
        <v>318</v>
      </c>
      <c r="B3055" s="54" t="s">
        <v>428</v>
      </c>
      <c r="C3055" s="54" t="s">
        <v>263</v>
      </c>
      <c r="D3055" s="54" t="s">
        <v>429</v>
      </c>
      <c r="E3055" s="54" t="s">
        <v>12757</v>
      </c>
      <c r="F3055" s="71">
        <v>44482</v>
      </c>
      <c r="G3055" s="72">
        <v>562</v>
      </c>
      <c r="H3055" s="72">
        <v>47517.1</v>
      </c>
      <c r="I3055" s="54" t="s">
        <v>265</v>
      </c>
      <c r="J3055" s="54" t="s">
        <v>603</v>
      </c>
      <c r="K3055" s="54" t="s">
        <v>12758</v>
      </c>
      <c r="L3055" s="54" t="s">
        <v>12759</v>
      </c>
      <c r="M3055" s="54" t="s">
        <v>12757</v>
      </c>
      <c r="N3055" s="54" t="s">
        <v>256</v>
      </c>
      <c r="O3055" s="54" t="s">
        <v>256</v>
      </c>
      <c r="P3055" s="54" t="s">
        <v>430</v>
      </c>
      <c r="Q3055" s="54" t="s">
        <v>256</v>
      </c>
      <c r="R3055" s="54" t="s">
        <v>431</v>
      </c>
      <c r="S3055" s="71"/>
      <c r="T3055" s="54" t="s">
        <v>256</v>
      </c>
      <c r="U3055" s="71">
        <v>44482</v>
      </c>
      <c r="V3055" s="54" t="s">
        <v>256</v>
      </c>
      <c r="W3055" t="str">
        <f t="shared" si="47"/>
        <v>Oct-21</v>
      </c>
    </row>
    <row r="3056" spans="1:23" x14ac:dyDescent="0.25">
      <c r="A3056" s="54" t="s">
        <v>318</v>
      </c>
      <c r="B3056" s="54" t="s">
        <v>428</v>
      </c>
      <c r="C3056" s="54" t="s">
        <v>263</v>
      </c>
      <c r="D3056" s="54" t="s">
        <v>429</v>
      </c>
      <c r="E3056" s="54" t="s">
        <v>12760</v>
      </c>
      <c r="F3056" s="71">
        <v>44474</v>
      </c>
      <c r="G3056" s="72">
        <v>4120</v>
      </c>
      <c r="H3056" s="72">
        <v>348346</v>
      </c>
      <c r="I3056" s="54" t="s">
        <v>265</v>
      </c>
      <c r="J3056" s="54" t="s">
        <v>606</v>
      </c>
      <c r="K3056" s="54" t="s">
        <v>10596</v>
      </c>
      <c r="L3056" s="54" t="s">
        <v>12761</v>
      </c>
      <c r="M3056" s="54" t="s">
        <v>12760</v>
      </c>
      <c r="N3056" s="54" t="s">
        <v>256</v>
      </c>
      <c r="O3056" s="54" t="s">
        <v>256</v>
      </c>
      <c r="P3056" s="54" t="s">
        <v>438</v>
      </c>
      <c r="Q3056" s="54" t="s">
        <v>256</v>
      </c>
      <c r="R3056" s="54" t="s">
        <v>431</v>
      </c>
      <c r="S3056" s="71"/>
      <c r="T3056" s="54" t="s">
        <v>256</v>
      </c>
      <c r="U3056" s="71">
        <v>44474</v>
      </c>
      <c r="V3056" s="54" t="s">
        <v>256</v>
      </c>
      <c r="W3056" t="str">
        <f t="shared" si="47"/>
        <v>Oct-21</v>
      </c>
    </row>
    <row r="3057" spans="1:23" x14ac:dyDescent="0.25">
      <c r="A3057" s="54" t="s">
        <v>318</v>
      </c>
      <c r="B3057" s="54" t="s">
        <v>428</v>
      </c>
      <c r="C3057" s="54" t="s">
        <v>263</v>
      </c>
      <c r="D3057" s="54" t="s">
        <v>429</v>
      </c>
      <c r="E3057" s="54" t="s">
        <v>12762</v>
      </c>
      <c r="F3057" s="71">
        <v>44481</v>
      </c>
      <c r="G3057" s="72">
        <v>1539.85</v>
      </c>
      <c r="H3057" s="72">
        <v>130194.32</v>
      </c>
      <c r="I3057" s="54" t="s">
        <v>265</v>
      </c>
      <c r="J3057" s="54" t="s">
        <v>606</v>
      </c>
      <c r="K3057" s="54" t="s">
        <v>12763</v>
      </c>
      <c r="L3057" s="54" t="s">
        <v>12764</v>
      </c>
      <c r="M3057" s="54" t="s">
        <v>12762</v>
      </c>
      <c r="N3057" s="54" t="s">
        <v>256</v>
      </c>
      <c r="O3057" s="54" t="s">
        <v>256</v>
      </c>
      <c r="P3057" s="54" t="s">
        <v>438</v>
      </c>
      <c r="Q3057" s="54" t="s">
        <v>256</v>
      </c>
      <c r="R3057" s="54" t="s">
        <v>431</v>
      </c>
      <c r="S3057" s="71"/>
      <c r="T3057" s="54" t="s">
        <v>256</v>
      </c>
      <c r="U3057" s="71">
        <v>44481</v>
      </c>
      <c r="V3057" s="54" t="s">
        <v>256</v>
      </c>
      <c r="W3057" t="str">
        <f t="shared" si="47"/>
        <v>Oct-21</v>
      </c>
    </row>
    <row r="3058" spans="1:23" x14ac:dyDescent="0.25">
      <c r="A3058" s="54" t="s">
        <v>317</v>
      </c>
      <c r="B3058" s="54" t="s">
        <v>428</v>
      </c>
      <c r="C3058" s="54" t="s">
        <v>263</v>
      </c>
      <c r="D3058" s="54" t="s">
        <v>429</v>
      </c>
      <c r="E3058" s="54" t="s">
        <v>12765</v>
      </c>
      <c r="F3058" s="71">
        <v>44475</v>
      </c>
      <c r="G3058" s="72">
        <v>135.51</v>
      </c>
      <c r="H3058" s="72">
        <v>11457.37</v>
      </c>
      <c r="I3058" s="54" t="s">
        <v>265</v>
      </c>
      <c r="J3058" s="54" t="s">
        <v>295</v>
      </c>
      <c r="K3058" s="54" t="s">
        <v>12766</v>
      </c>
      <c r="L3058" s="54" t="s">
        <v>12767</v>
      </c>
      <c r="M3058" s="54" t="s">
        <v>12765</v>
      </c>
      <c r="N3058" s="54" t="s">
        <v>256</v>
      </c>
      <c r="O3058" s="54" t="s">
        <v>256</v>
      </c>
      <c r="P3058" s="54" t="s">
        <v>294</v>
      </c>
      <c r="Q3058" s="54" t="s">
        <v>256</v>
      </c>
      <c r="R3058" s="54" t="s">
        <v>431</v>
      </c>
      <c r="S3058" s="71"/>
      <c r="T3058" s="54" t="s">
        <v>256</v>
      </c>
      <c r="U3058" s="71">
        <v>44475</v>
      </c>
      <c r="V3058" s="54" t="s">
        <v>256</v>
      </c>
      <c r="W3058" t="str">
        <f t="shared" si="47"/>
        <v>Oct-21</v>
      </c>
    </row>
    <row r="3059" spans="1:23" x14ac:dyDescent="0.25">
      <c r="A3059" s="54" t="s">
        <v>317</v>
      </c>
      <c r="B3059" s="54" t="s">
        <v>428</v>
      </c>
      <c r="C3059" s="54" t="s">
        <v>263</v>
      </c>
      <c r="D3059" s="54" t="s">
        <v>429</v>
      </c>
      <c r="E3059" s="54" t="s">
        <v>12768</v>
      </c>
      <c r="F3059" s="71">
        <v>44475</v>
      </c>
      <c r="G3059" s="72">
        <v>620.77</v>
      </c>
      <c r="H3059" s="72">
        <v>52486.1</v>
      </c>
      <c r="I3059" s="54" t="s">
        <v>265</v>
      </c>
      <c r="J3059" s="54" t="s">
        <v>295</v>
      </c>
      <c r="K3059" s="54" t="s">
        <v>4813</v>
      </c>
      <c r="L3059" s="54" t="s">
        <v>12769</v>
      </c>
      <c r="M3059" s="54" t="s">
        <v>12768</v>
      </c>
      <c r="N3059" s="54" t="s">
        <v>256</v>
      </c>
      <c r="O3059" s="54" t="s">
        <v>256</v>
      </c>
      <c r="P3059" s="54" t="s">
        <v>294</v>
      </c>
      <c r="Q3059" s="54" t="s">
        <v>256</v>
      </c>
      <c r="R3059" s="54" t="s">
        <v>431</v>
      </c>
      <c r="S3059" s="71"/>
      <c r="T3059" s="54" t="s">
        <v>256</v>
      </c>
      <c r="U3059" s="71">
        <v>44475</v>
      </c>
      <c r="V3059" s="54" t="s">
        <v>256</v>
      </c>
      <c r="W3059" t="str">
        <f t="shared" si="47"/>
        <v>Oct-21</v>
      </c>
    </row>
    <row r="3060" spans="1:23" x14ac:dyDescent="0.25">
      <c r="A3060" s="54" t="s">
        <v>317</v>
      </c>
      <c r="B3060" s="54" t="s">
        <v>428</v>
      </c>
      <c r="C3060" s="54" t="s">
        <v>263</v>
      </c>
      <c r="D3060" s="54" t="s">
        <v>429</v>
      </c>
      <c r="E3060" s="54" t="s">
        <v>12770</v>
      </c>
      <c r="F3060" s="71">
        <v>44475</v>
      </c>
      <c r="G3060" s="72">
        <v>78.56</v>
      </c>
      <c r="H3060" s="72">
        <v>6642.25</v>
      </c>
      <c r="I3060" s="54" t="s">
        <v>265</v>
      </c>
      <c r="J3060" s="54" t="s">
        <v>295</v>
      </c>
      <c r="K3060" s="54" t="s">
        <v>12771</v>
      </c>
      <c r="L3060" s="54" t="s">
        <v>12772</v>
      </c>
      <c r="M3060" s="54" t="s">
        <v>12770</v>
      </c>
      <c r="N3060" s="54" t="s">
        <v>256</v>
      </c>
      <c r="O3060" s="54" t="s">
        <v>256</v>
      </c>
      <c r="P3060" s="54" t="s">
        <v>294</v>
      </c>
      <c r="Q3060" s="54" t="s">
        <v>256</v>
      </c>
      <c r="R3060" s="54" t="s">
        <v>431</v>
      </c>
      <c r="S3060" s="71"/>
      <c r="T3060" s="54" t="s">
        <v>256</v>
      </c>
      <c r="U3060" s="71">
        <v>44475</v>
      </c>
      <c r="V3060" s="54" t="s">
        <v>256</v>
      </c>
      <c r="W3060" t="str">
        <f t="shared" si="47"/>
        <v>Oct-21</v>
      </c>
    </row>
    <row r="3061" spans="1:23" x14ac:dyDescent="0.25">
      <c r="A3061" s="54" t="s">
        <v>317</v>
      </c>
      <c r="B3061" s="54" t="s">
        <v>428</v>
      </c>
      <c r="C3061" s="54" t="s">
        <v>263</v>
      </c>
      <c r="D3061" s="54" t="s">
        <v>429</v>
      </c>
      <c r="E3061" s="54" t="s">
        <v>12773</v>
      </c>
      <c r="F3061" s="71">
        <v>44475</v>
      </c>
      <c r="G3061" s="72">
        <v>375.31</v>
      </c>
      <c r="H3061" s="72">
        <v>31732.46</v>
      </c>
      <c r="I3061" s="54" t="s">
        <v>265</v>
      </c>
      <c r="J3061" s="54" t="s">
        <v>295</v>
      </c>
      <c r="K3061" s="54" t="s">
        <v>12774</v>
      </c>
      <c r="L3061" s="54" t="s">
        <v>12775</v>
      </c>
      <c r="M3061" s="54" t="s">
        <v>12773</v>
      </c>
      <c r="N3061" s="54" t="s">
        <v>256</v>
      </c>
      <c r="O3061" s="54" t="s">
        <v>256</v>
      </c>
      <c r="P3061" s="54" t="s">
        <v>294</v>
      </c>
      <c r="Q3061" s="54" t="s">
        <v>256</v>
      </c>
      <c r="R3061" s="54" t="s">
        <v>431</v>
      </c>
      <c r="S3061" s="71"/>
      <c r="T3061" s="54" t="s">
        <v>256</v>
      </c>
      <c r="U3061" s="71">
        <v>44475</v>
      </c>
      <c r="V3061" s="54" t="s">
        <v>256</v>
      </c>
      <c r="W3061" t="str">
        <f t="shared" si="47"/>
        <v>Oct-21</v>
      </c>
    </row>
    <row r="3062" spans="1:23" x14ac:dyDescent="0.25">
      <c r="A3062" s="54" t="s">
        <v>317</v>
      </c>
      <c r="B3062" s="54" t="s">
        <v>428</v>
      </c>
      <c r="C3062" s="54" t="s">
        <v>263</v>
      </c>
      <c r="D3062" s="54" t="s">
        <v>429</v>
      </c>
      <c r="E3062" s="54" t="s">
        <v>12776</v>
      </c>
      <c r="F3062" s="71">
        <v>44476</v>
      </c>
      <c r="G3062" s="72">
        <v>119.4</v>
      </c>
      <c r="H3062" s="72">
        <v>10095.27</v>
      </c>
      <c r="I3062" s="54" t="s">
        <v>265</v>
      </c>
      <c r="J3062" s="54" t="s">
        <v>295</v>
      </c>
      <c r="K3062" s="54" t="s">
        <v>12777</v>
      </c>
      <c r="L3062" s="54" t="s">
        <v>12778</v>
      </c>
      <c r="M3062" s="54" t="s">
        <v>12776</v>
      </c>
      <c r="N3062" s="54" t="s">
        <v>256</v>
      </c>
      <c r="O3062" s="54" t="s">
        <v>256</v>
      </c>
      <c r="P3062" s="54" t="s">
        <v>294</v>
      </c>
      <c r="Q3062" s="54" t="s">
        <v>256</v>
      </c>
      <c r="R3062" s="54" t="s">
        <v>431</v>
      </c>
      <c r="S3062" s="71"/>
      <c r="T3062" s="54" t="s">
        <v>256</v>
      </c>
      <c r="U3062" s="71">
        <v>44476</v>
      </c>
      <c r="V3062" s="54" t="s">
        <v>256</v>
      </c>
      <c r="W3062" t="str">
        <f t="shared" si="47"/>
        <v>Oct-21</v>
      </c>
    </row>
    <row r="3063" spans="1:23" x14ac:dyDescent="0.25">
      <c r="A3063" s="54" t="s">
        <v>317</v>
      </c>
      <c r="B3063" s="54" t="s">
        <v>428</v>
      </c>
      <c r="C3063" s="54" t="s">
        <v>263</v>
      </c>
      <c r="D3063" s="54" t="s">
        <v>429</v>
      </c>
      <c r="E3063" s="54" t="s">
        <v>12779</v>
      </c>
      <c r="F3063" s="71">
        <v>44480</v>
      </c>
      <c r="G3063" s="72">
        <v>1795.4</v>
      </c>
      <c r="H3063" s="72">
        <v>151801.07</v>
      </c>
      <c r="I3063" s="54" t="s">
        <v>265</v>
      </c>
      <c r="J3063" s="54" t="s">
        <v>295</v>
      </c>
      <c r="K3063" s="54" t="s">
        <v>12780</v>
      </c>
      <c r="L3063" s="54" t="s">
        <v>12781</v>
      </c>
      <c r="M3063" s="54" t="s">
        <v>12779</v>
      </c>
      <c r="N3063" s="54" t="s">
        <v>256</v>
      </c>
      <c r="O3063" s="54" t="s">
        <v>256</v>
      </c>
      <c r="P3063" s="54" t="s">
        <v>294</v>
      </c>
      <c r="Q3063" s="54" t="s">
        <v>256</v>
      </c>
      <c r="R3063" s="54" t="s">
        <v>431</v>
      </c>
      <c r="S3063" s="71"/>
      <c r="T3063" s="54" t="s">
        <v>256</v>
      </c>
      <c r="U3063" s="71">
        <v>44480</v>
      </c>
      <c r="V3063" s="54" t="s">
        <v>256</v>
      </c>
      <c r="W3063" t="str">
        <f t="shared" si="47"/>
        <v>Oct-21</v>
      </c>
    </row>
    <row r="3064" spans="1:23" x14ac:dyDescent="0.25">
      <c r="A3064" s="54" t="s">
        <v>317</v>
      </c>
      <c r="B3064" s="54" t="s">
        <v>428</v>
      </c>
      <c r="C3064" s="54" t="s">
        <v>263</v>
      </c>
      <c r="D3064" s="54" t="s">
        <v>429</v>
      </c>
      <c r="E3064" s="54" t="s">
        <v>12782</v>
      </c>
      <c r="F3064" s="71">
        <v>44490</v>
      </c>
      <c r="G3064" s="72">
        <v>1991.8</v>
      </c>
      <c r="H3064" s="72">
        <v>168406.69</v>
      </c>
      <c r="I3064" s="54" t="s">
        <v>265</v>
      </c>
      <c r="J3064" s="54" t="s">
        <v>295</v>
      </c>
      <c r="K3064" s="54" t="s">
        <v>12783</v>
      </c>
      <c r="L3064" s="54" t="s">
        <v>12784</v>
      </c>
      <c r="M3064" s="54" t="s">
        <v>12782</v>
      </c>
      <c r="N3064" s="54" t="s">
        <v>256</v>
      </c>
      <c r="O3064" s="54" t="s">
        <v>256</v>
      </c>
      <c r="P3064" s="54" t="s">
        <v>294</v>
      </c>
      <c r="Q3064" s="54" t="s">
        <v>256</v>
      </c>
      <c r="R3064" s="54" t="s">
        <v>431</v>
      </c>
      <c r="S3064" s="71"/>
      <c r="T3064" s="54" t="s">
        <v>256</v>
      </c>
      <c r="U3064" s="71">
        <v>44490</v>
      </c>
      <c r="V3064" s="54" t="s">
        <v>256</v>
      </c>
      <c r="W3064" t="str">
        <f t="shared" si="47"/>
        <v>Oct-21</v>
      </c>
    </row>
    <row r="3065" spans="1:23" x14ac:dyDescent="0.25">
      <c r="A3065" s="54" t="s">
        <v>317</v>
      </c>
      <c r="B3065" s="54" t="s">
        <v>428</v>
      </c>
      <c r="C3065" s="54" t="s">
        <v>263</v>
      </c>
      <c r="D3065" s="54" t="s">
        <v>429</v>
      </c>
      <c r="E3065" s="54" t="s">
        <v>12785</v>
      </c>
      <c r="F3065" s="71">
        <v>44495</v>
      </c>
      <c r="G3065" s="72">
        <v>2944.69</v>
      </c>
      <c r="H3065" s="72">
        <v>248973.54</v>
      </c>
      <c r="I3065" s="54" t="s">
        <v>265</v>
      </c>
      <c r="J3065" s="54" t="s">
        <v>295</v>
      </c>
      <c r="K3065" s="54" t="s">
        <v>12786</v>
      </c>
      <c r="L3065" s="54" t="s">
        <v>12787</v>
      </c>
      <c r="M3065" s="54" t="s">
        <v>12785</v>
      </c>
      <c r="N3065" s="54" t="s">
        <v>256</v>
      </c>
      <c r="O3065" s="54" t="s">
        <v>256</v>
      </c>
      <c r="P3065" s="54" t="s">
        <v>294</v>
      </c>
      <c r="Q3065" s="54" t="s">
        <v>256</v>
      </c>
      <c r="R3065" s="54" t="s">
        <v>431</v>
      </c>
      <c r="S3065" s="71"/>
      <c r="T3065" s="54" t="s">
        <v>256</v>
      </c>
      <c r="U3065" s="71">
        <v>44495</v>
      </c>
      <c r="V3065" s="54" t="s">
        <v>256</v>
      </c>
      <c r="W3065" t="str">
        <f t="shared" si="47"/>
        <v>Oct-21</v>
      </c>
    </row>
    <row r="3066" spans="1:23" x14ac:dyDescent="0.25">
      <c r="A3066" s="54" t="s">
        <v>317</v>
      </c>
      <c r="B3066" s="54" t="s">
        <v>428</v>
      </c>
      <c r="C3066" s="54" t="s">
        <v>263</v>
      </c>
      <c r="D3066" s="54" t="s">
        <v>429</v>
      </c>
      <c r="E3066" s="54" t="s">
        <v>12788</v>
      </c>
      <c r="F3066" s="71">
        <v>44495</v>
      </c>
      <c r="G3066" s="72">
        <v>616.79999999999995</v>
      </c>
      <c r="H3066" s="72">
        <v>52150.44</v>
      </c>
      <c r="I3066" s="54" t="s">
        <v>265</v>
      </c>
      <c r="J3066" s="54" t="s">
        <v>295</v>
      </c>
      <c r="K3066" s="54" t="s">
        <v>12789</v>
      </c>
      <c r="L3066" s="54" t="s">
        <v>12790</v>
      </c>
      <c r="M3066" s="54" t="s">
        <v>12788</v>
      </c>
      <c r="N3066" s="54" t="s">
        <v>256</v>
      </c>
      <c r="O3066" s="54" t="s">
        <v>256</v>
      </c>
      <c r="P3066" s="54" t="s">
        <v>294</v>
      </c>
      <c r="Q3066" s="54" t="s">
        <v>256</v>
      </c>
      <c r="R3066" s="54" t="s">
        <v>431</v>
      </c>
      <c r="S3066" s="71"/>
      <c r="T3066" s="54" t="s">
        <v>256</v>
      </c>
      <c r="U3066" s="71">
        <v>44495</v>
      </c>
      <c r="V3066" s="54" t="s">
        <v>256</v>
      </c>
      <c r="W3066" t="str">
        <f t="shared" si="47"/>
        <v>Oct-21</v>
      </c>
    </row>
    <row r="3067" spans="1:23" x14ac:dyDescent="0.25">
      <c r="A3067" s="54" t="s">
        <v>318</v>
      </c>
      <c r="B3067" s="54" t="s">
        <v>428</v>
      </c>
      <c r="C3067" s="54" t="s">
        <v>263</v>
      </c>
      <c r="D3067" s="54" t="s">
        <v>429</v>
      </c>
      <c r="E3067" s="54" t="s">
        <v>12791</v>
      </c>
      <c r="F3067" s="71">
        <v>44492</v>
      </c>
      <c r="G3067" s="72">
        <v>147952.24</v>
      </c>
      <c r="H3067" s="72">
        <v>12509361.890000001</v>
      </c>
      <c r="I3067" s="54" t="s">
        <v>265</v>
      </c>
      <c r="J3067" s="54" t="s">
        <v>12792</v>
      </c>
      <c r="K3067" s="54" t="s">
        <v>12793</v>
      </c>
      <c r="L3067" s="54" t="s">
        <v>12794</v>
      </c>
      <c r="M3067" s="54" t="s">
        <v>12791</v>
      </c>
      <c r="N3067" s="54" t="s">
        <v>256</v>
      </c>
      <c r="O3067" s="54" t="s">
        <v>256</v>
      </c>
      <c r="P3067" s="54" t="s">
        <v>12795</v>
      </c>
      <c r="Q3067" s="54" t="s">
        <v>256</v>
      </c>
      <c r="R3067" s="54" t="s">
        <v>431</v>
      </c>
      <c r="S3067" s="71"/>
      <c r="T3067" s="54" t="s">
        <v>256</v>
      </c>
      <c r="U3067" s="71">
        <v>44492</v>
      </c>
      <c r="V3067" s="54" t="s">
        <v>256</v>
      </c>
      <c r="W3067" t="str">
        <f t="shared" si="47"/>
        <v>Oct-21</v>
      </c>
    </row>
    <row r="3068" spans="1:23" x14ac:dyDescent="0.25">
      <c r="A3068" s="54" t="s">
        <v>318</v>
      </c>
      <c r="B3068" s="54" t="s">
        <v>428</v>
      </c>
      <c r="C3068" s="54" t="s">
        <v>263</v>
      </c>
      <c r="D3068" s="54" t="s">
        <v>429</v>
      </c>
      <c r="E3068" s="54" t="s">
        <v>12796</v>
      </c>
      <c r="F3068" s="71">
        <v>44492</v>
      </c>
      <c r="G3068" s="72">
        <v>148354.56</v>
      </c>
      <c r="H3068" s="72">
        <v>12543378.050000001</v>
      </c>
      <c r="I3068" s="54" t="s">
        <v>265</v>
      </c>
      <c r="J3068" s="54" t="s">
        <v>12792</v>
      </c>
      <c r="K3068" s="54" t="s">
        <v>12797</v>
      </c>
      <c r="L3068" s="54" t="s">
        <v>12798</v>
      </c>
      <c r="M3068" s="54" t="s">
        <v>12796</v>
      </c>
      <c r="N3068" s="54" t="s">
        <v>256</v>
      </c>
      <c r="O3068" s="54" t="s">
        <v>256</v>
      </c>
      <c r="P3068" s="54" t="s">
        <v>12795</v>
      </c>
      <c r="Q3068" s="54" t="s">
        <v>256</v>
      </c>
      <c r="R3068" s="54" t="s">
        <v>431</v>
      </c>
      <c r="S3068" s="71"/>
      <c r="T3068" s="54" t="s">
        <v>256</v>
      </c>
      <c r="U3068" s="71">
        <v>44492</v>
      </c>
      <c r="V3068" s="54" t="s">
        <v>256</v>
      </c>
      <c r="W3068" t="str">
        <f t="shared" si="47"/>
        <v>Oct-21</v>
      </c>
    </row>
    <row r="3069" spans="1:23" x14ac:dyDescent="0.25">
      <c r="A3069" s="54" t="s">
        <v>318</v>
      </c>
      <c r="B3069" s="54" t="s">
        <v>428</v>
      </c>
      <c r="C3069" s="54" t="s">
        <v>263</v>
      </c>
      <c r="D3069" s="54" t="s">
        <v>429</v>
      </c>
      <c r="E3069" s="54" t="s">
        <v>12799</v>
      </c>
      <c r="F3069" s="71">
        <v>44478</v>
      </c>
      <c r="G3069" s="72">
        <v>30927.1</v>
      </c>
      <c r="H3069" s="72">
        <v>2614886.31</v>
      </c>
      <c r="I3069" s="54" t="s">
        <v>265</v>
      </c>
      <c r="J3069" s="54" t="s">
        <v>330</v>
      </c>
      <c r="K3069" s="54" t="s">
        <v>12800</v>
      </c>
      <c r="L3069" s="54" t="s">
        <v>12801</v>
      </c>
      <c r="M3069" s="54" t="s">
        <v>12799</v>
      </c>
      <c r="N3069" s="54" t="s">
        <v>256</v>
      </c>
      <c r="O3069" s="54" t="s">
        <v>256</v>
      </c>
      <c r="P3069" s="54" t="s">
        <v>281</v>
      </c>
      <c r="Q3069" s="54" t="s">
        <v>256</v>
      </c>
      <c r="R3069" s="54" t="s">
        <v>431</v>
      </c>
      <c r="S3069" s="71"/>
      <c r="T3069" s="54" t="s">
        <v>256</v>
      </c>
      <c r="U3069" s="71">
        <v>44478</v>
      </c>
      <c r="V3069" s="54" t="s">
        <v>256</v>
      </c>
      <c r="W3069" t="str">
        <f t="shared" si="47"/>
        <v>Oct-21</v>
      </c>
    </row>
    <row r="3070" spans="1:23" x14ac:dyDescent="0.25">
      <c r="A3070" s="54" t="s">
        <v>318</v>
      </c>
      <c r="B3070" s="54" t="s">
        <v>428</v>
      </c>
      <c r="C3070" s="54" t="s">
        <v>263</v>
      </c>
      <c r="D3070" s="54" t="s">
        <v>429</v>
      </c>
      <c r="E3070" s="54" t="s">
        <v>12802</v>
      </c>
      <c r="F3070" s="71">
        <v>44494</v>
      </c>
      <c r="G3070" s="72">
        <v>742.5</v>
      </c>
      <c r="H3070" s="72">
        <v>62778.38</v>
      </c>
      <c r="I3070" s="54" t="s">
        <v>265</v>
      </c>
      <c r="J3070" s="54" t="s">
        <v>330</v>
      </c>
      <c r="K3070" s="54" t="s">
        <v>12803</v>
      </c>
      <c r="L3070" s="54" t="s">
        <v>12804</v>
      </c>
      <c r="M3070" s="54" t="s">
        <v>12802</v>
      </c>
      <c r="N3070" s="54" t="s">
        <v>256</v>
      </c>
      <c r="O3070" s="54" t="s">
        <v>256</v>
      </c>
      <c r="P3070" s="54" t="s">
        <v>281</v>
      </c>
      <c r="Q3070" s="54" t="s">
        <v>256</v>
      </c>
      <c r="R3070" s="54" t="s">
        <v>431</v>
      </c>
      <c r="S3070" s="71"/>
      <c r="T3070" s="54" t="s">
        <v>256</v>
      </c>
      <c r="U3070" s="71">
        <v>44494</v>
      </c>
      <c r="V3070" s="54" t="s">
        <v>256</v>
      </c>
      <c r="W3070" t="str">
        <f t="shared" si="47"/>
        <v>Oct-21</v>
      </c>
    </row>
    <row r="3071" spans="1:23" x14ac:dyDescent="0.25">
      <c r="A3071" s="54" t="s">
        <v>318</v>
      </c>
      <c r="B3071" s="54" t="s">
        <v>428</v>
      </c>
      <c r="C3071" s="54" t="s">
        <v>263</v>
      </c>
      <c r="D3071" s="54" t="s">
        <v>429</v>
      </c>
      <c r="E3071" s="54" t="s">
        <v>12805</v>
      </c>
      <c r="F3071" s="71">
        <v>44495</v>
      </c>
      <c r="G3071" s="72">
        <v>21204</v>
      </c>
      <c r="H3071" s="72">
        <v>1792798.2</v>
      </c>
      <c r="I3071" s="54" t="s">
        <v>265</v>
      </c>
      <c r="J3071" s="54" t="s">
        <v>330</v>
      </c>
      <c r="K3071" s="54" t="s">
        <v>12806</v>
      </c>
      <c r="L3071" s="54" t="s">
        <v>12807</v>
      </c>
      <c r="M3071" s="54" t="s">
        <v>12805</v>
      </c>
      <c r="N3071" s="54" t="s">
        <v>256</v>
      </c>
      <c r="O3071" s="54" t="s">
        <v>256</v>
      </c>
      <c r="P3071" s="54" t="s">
        <v>281</v>
      </c>
      <c r="Q3071" s="54" t="s">
        <v>256</v>
      </c>
      <c r="R3071" s="54" t="s">
        <v>431</v>
      </c>
      <c r="S3071" s="71"/>
      <c r="T3071" s="54" t="s">
        <v>256</v>
      </c>
      <c r="U3071" s="71">
        <v>44495</v>
      </c>
      <c r="V3071" s="54" t="s">
        <v>256</v>
      </c>
      <c r="W3071" t="str">
        <f t="shared" si="47"/>
        <v>Oct-21</v>
      </c>
    </row>
    <row r="3072" spans="1:23" x14ac:dyDescent="0.25">
      <c r="A3072" s="54" t="s">
        <v>318</v>
      </c>
      <c r="B3072" s="54" t="s">
        <v>428</v>
      </c>
      <c r="C3072" s="54" t="s">
        <v>263</v>
      </c>
      <c r="D3072" s="54" t="s">
        <v>429</v>
      </c>
      <c r="E3072" s="54" t="s">
        <v>12808</v>
      </c>
      <c r="F3072" s="71">
        <v>44499</v>
      </c>
      <c r="G3072" s="72">
        <v>57161.23</v>
      </c>
      <c r="H3072" s="72">
        <v>4832982</v>
      </c>
      <c r="I3072" s="54" t="s">
        <v>265</v>
      </c>
      <c r="J3072" s="54" t="s">
        <v>330</v>
      </c>
      <c r="K3072" s="54" t="s">
        <v>12809</v>
      </c>
      <c r="L3072" s="54" t="s">
        <v>12810</v>
      </c>
      <c r="M3072" s="54" t="s">
        <v>12808</v>
      </c>
      <c r="N3072" s="54" t="s">
        <v>256</v>
      </c>
      <c r="O3072" s="54" t="s">
        <v>256</v>
      </c>
      <c r="P3072" s="54" t="s">
        <v>281</v>
      </c>
      <c r="Q3072" s="54" t="s">
        <v>256</v>
      </c>
      <c r="R3072" s="54" t="s">
        <v>431</v>
      </c>
      <c r="S3072" s="71"/>
      <c r="T3072" s="54" t="s">
        <v>256</v>
      </c>
      <c r="U3072" s="71">
        <v>44499</v>
      </c>
      <c r="V3072" s="54" t="s">
        <v>256</v>
      </c>
      <c r="W3072" t="str">
        <f t="shared" si="47"/>
        <v>Oct-21</v>
      </c>
    </row>
    <row r="3073" spans="1:23" x14ac:dyDescent="0.25">
      <c r="A3073" s="54" t="s">
        <v>318</v>
      </c>
      <c r="B3073" s="54" t="s">
        <v>428</v>
      </c>
      <c r="C3073" s="54" t="s">
        <v>263</v>
      </c>
      <c r="D3073" s="54" t="s">
        <v>429</v>
      </c>
      <c r="E3073" s="54" t="s">
        <v>12811</v>
      </c>
      <c r="F3073" s="71">
        <v>44495</v>
      </c>
      <c r="G3073" s="72">
        <v>7220</v>
      </c>
      <c r="H3073" s="72">
        <v>610451</v>
      </c>
      <c r="I3073" s="54" t="s">
        <v>265</v>
      </c>
      <c r="J3073" s="54" t="s">
        <v>330</v>
      </c>
      <c r="K3073" s="54" t="s">
        <v>12812</v>
      </c>
      <c r="L3073" s="54" t="s">
        <v>12813</v>
      </c>
      <c r="M3073" s="54" t="s">
        <v>12811</v>
      </c>
      <c r="N3073" s="54" t="s">
        <v>256</v>
      </c>
      <c r="O3073" s="54" t="s">
        <v>256</v>
      </c>
      <c r="P3073" s="54" t="s">
        <v>281</v>
      </c>
      <c r="Q3073" s="54" t="s">
        <v>256</v>
      </c>
      <c r="R3073" s="54" t="s">
        <v>431</v>
      </c>
      <c r="S3073" s="71"/>
      <c r="T3073" s="54" t="s">
        <v>256</v>
      </c>
      <c r="U3073" s="71">
        <v>44495</v>
      </c>
      <c r="V3073" s="54" t="s">
        <v>256</v>
      </c>
      <c r="W3073" t="str">
        <f t="shared" si="47"/>
        <v>Oct-21</v>
      </c>
    </row>
    <row r="3074" spans="1:23" x14ac:dyDescent="0.25">
      <c r="A3074" s="54" t="s">
        <v>318</v>
      </c>
      <c r="B3074" s="54" t="s">
        <v>428</v>
      </c>
      <c r="C3074" s="54" t="s">
        <v>263</v>
      </c>
      <c r="D3074" s="54" t="s">
        <v>429</v>
      </c>
      <c r="E3074" s="54" t="s">
        <v>12814</v>
      </c>
      <c r="F3074" s="71">
        <v>44495</v>
      </c>
      <c r="G3074" s="72">
        <v>21156.5</v>
      </c>
      <c r="H3074" s="72">
        <v>1788782.08</v>
      </c>
      <c r="I3074" s="54" t="s">
        <v>265</v>
      </c>
      <c r="J3074" s="54" t="s">
        <v>330</v>
      </c>
      <c r="K3074" s="54" t="s">
        <v>12812</v>
      </c>
      <c r="L3074" s="54" t="s">
        <v>12815</v>
      </c>
      <c r="M3074" s="54" t="s">
        <v>12814</v>
      </c>
      <c r="N3074" s="54" t="s">
        <v>256</v>
      </c>
      <c r="O3074" s="54" t="s">
        <v>256</v>
      </c>
      <c r="P3074" s="54" t="s">
        <v>281</v>
      </c>
      <c r="Q3074" s="54" t="s">
        <v>256</v>
      </c>
      <c r="R3074" s="54" t="s">
        <v>431</v>
      </c>
      <c r="S3074" s="71"/>
      <c r="T3074" s="54" t="s">
        <v>256</v>
      </c>
      <c r="U3074" s="71">
        <v>44495</v>
      </c>
      <c r="V3074" s="54" t="s">
        <v>256</v>
      </c>
      <c r="W3074" t="str">
        <f t="shared" si="47"/>
        <v>Oct-21</v>
      </c>
    </row>
    <row r="3075" spans="1:23" x14ac:dyDescent="0.25">
      <c r="A3075" s="54" t="s">
        <v>318</v>
      </c>
      <c r="B3075" s="54" t="s">
        <v>428</v>
      </c>
      <c r="C3075" s="54" t="s">
        <v>263</v>
      </c>
      <c r="D3075" s="54" t="s">
        <v>429</v>
      </c>
      <c r="E3075" s="54" t="s">
        <v>12816</v>
      </c>
      <c r="F3075" s="71">
        <v>44485</v>
      </c>
      <c r="G3075" s="72">
        <v>750</v>
      </c>
      <c r="H3075" s="72">
        <v>63412.5</v>
      </c>
      <c r="I3075" s="54" t="s">
        <v>265</v>
      </c>
      <c r="J3075" s="54" t="s">
        <v>330</v>
      </c>
      <c r="K3075" s="54" t="s">
        <v>12817</v>
      </c>
      <c r="L3075" s="54" t="s">
        <v>12818</v>
      </c>
      <c r="M3075" s="54" t="s">
        <v>12816</v>
      </c>
      <c r="N3075" s="54" t="s">
        <v>256</v>
      </c>
      <c r="O3075" s="54" t="s">
        <v>256</v>
      </c>
      <c r="P3075" s="54" t="s">
        <v>281</v>
      </c>
      <c r="Q3075" s="54" t="s">
        <v>256</v>
      </c>
      <c r="R3075" s="54" t="s">
        <v>431</v>
      </c>
      <c r="S3075" s="71"/>
      <c r="T3075" s="54" t="s">
        <v>256</v>
      </c>
      <c r="U3075" s="71">
        <v>44485</v>
      </c>
      <c r="V3075" s="54" t="s">
        <v>256</v>
      </c>
      <c r="W3075" t="str">
        <f t="shared" si="47"/>
        <v>Oct-21</v>
      </c>
    </row>
    <row r="3076" spans="1:23" x14ac:dyDescent="0.25">
      <c r="A3076" s="54" t="s">
        <v>318</v>
      </c>
      <c r="B3076" s="54" t="s">
        <v>428</v>
      </c>
      <c r="C3076" s="54" t="s">
        <v>263</v>
      </c>
      <c r="D3076" s="54" t="s">
        <v>429</v>
      </c>
      <c r="E3076" s="54" t="s">
        <v>12819</v>
      </c>
      <c r="F3076" s="71">
        <v>44485</v>
      </c>
      <c r="G3076" s="72">
        <v>63.75</v>
      </c>
      <c r="H3076" s="72">
        <v>5390.06</v>
      </c>
      <c r="I3076" s="54" t="s">
        <v>265</v>
      </c>
      <c r="J3076" s="54" t="s">
        <v>330</v>
      </c>
      <c r="K3076" s="54" t="s">
        <v>12817</v>
      </c>
      <c r="L3076" s="54" t="s">
        <v>12820</v>
      </c>
      <c r="M3076" s="54" t="s">
        <v>12819</v>
      </c>
      <c r="N3076" s="54" t="s">
        <v>256</v>
      </c>
      <c r="O3076" s="54" t="s">
        <v>256</v>
      </c>
      <c r="P3076" s="54" t="s">
        <v>281</v>
      </c>
      <c r="Q3076" s="54" t="s">
        <v>256</v>
      </c>
      <c r="R3076" s="54" t="s">
        <v>431</v>
      </c>
      <c r="S3076" s="71"/>
      <c r="T3076" s="54" t="s">
        <v>256</v>
      </c>
      <c r="U3076" s="71">
        <v>44485</v>
      </c>
      <c r="V3076" s="54" t="s">
        <v>256</v>
      </c>
      <c r="W3076" t="str">
        <f t="shared" ref="W3076:W3139" si="48">TEXT(F3076,"MMM-YY")</f>
        <v>Oct-21</v>
      </c>
    </row>
    <row r="3077" spans="1:23" x14ac:dyDescent="0.25">
      <c r="A3077" s="54" t="s">
        <v>318</v>
      </c>
      <c r="B3077" s="54" t="s">
        <v>428</v>
      </c>
      <c r="C3077" s="54" t="s">
        <v>263</v>
      </c>
      <c r="D3077" s="54" t="s">
        <v>429</v>
      </c>
      <c r="E3077" s="54" t="s">
        <v>12821</v>
      </c>
      <c r="F3077" s="71">
        <v>44478</v>
      </c>
      <c r="G3077" s="72">
        <v>42425.919999999998</v>
      </c>
      <c r="H3077" s="72">
        <v>3587111.54</v>
      </c>
      <c r="I3077" s="54" t="s">
        <v>265</v>
      </c>
      <c r="J3077" s="54" t="s">
        <v>330</v>
      </c>
      <c r="K3077" s="54" t="s">
        <v>12822</v>
      </c>
      <c r="L3077" s="54" t="s">
        <v>12823</v>
      </c>
      <c r="M3077" s="54" t="s">
        <v>12821</v>
      </c>
      <c r="N3077" s="54" t="s">
        <v>256</v>
      </c>
      <c r="O3077" s="54" t="s">
        <v>256</v>
      </c>
      <c r="P3077" s="54" t="s">
        <v>281</v>
      </c>
      <c r="Q3077" s="54" t="s">
        <v>256</v>
      </c>
      <c r="R3077" s="54" t="s">
        <v>431</v>
      </c>
      <c r="S3077" s="71"/>
      <c r="T3077" s="54" t="s">
        <v>256</v>
      </c>
      <c r="U3077" s="71">
        <v>44478</v>
      </c>
      <c r="V3077" s="54" t="s">
        <v>256</v>
      </c>
      <c r="W3077" t="str">
        <f t="shared" si="48"/>
        <v>Oct-21</v>
      </c>
    </row>
    <row r="3078" spans="1:23" x14ac:dyDescent="0.25">
      <c r="A3078" s="54" t="s">
        <v>318</v>
      </c>
      <c r="B3078" s="54" t="s">
        <v>428</v>
      </c>
      <c r="C3078" s="54" t="s">
        <v>263</v>
      </c>
      <c r="D3078" s="54" t="s">
        <v>429</v>
      </c>
      <c r="E3078" s="54" t="s">
        <v>12824</v>
      </c>
      <c r="F3078" s="71">
        <v>44481</v>
      </c>
      <c r="G3078" s="72">
        <v>23001.72</v>
      </c>
      <c r="H3078" s="72">
        <v>1944795.43</v>
      </c>
      <c r="I3078" s="54" t="s">
        <v>265</v>
      </c>
      <c r="J3078" s="54" t="s">
        <v>330</v>
      </c>
      <c r="K3078" s="54" t="s">
        <v>12825</v>
      </c>
      <c r="L3078" s="54" t="s">
        <v>12826</v>
      </c>
      <c r="M3078" s="54" t="s">
        <v>12824</v>
      </c>
      <c r="N3078" s="54" t="s">
        <v>256</v>
      </c>
      <c r="O3078" s="54" t="s">
        <v>256</v>
      </c>
      <c r="P3078" s="54" t="s">
        <v>281</v>
      </c>
      <c r="Q3078" s="54" t="s">
        <v>256</v>
      </c>
      <c r="R3078" s="54" t="s">
        <v>431</v>
      </c>
      <c r="S3078" s="71"/>
      <c r="T3078" s="54" t="s">
        <v>256</v>
      </c>
      <c r="U3078" s="71">
        <v>44481</v>
      </c>
      <c r="V3078" s="54" t="s">
        <v>256</v>
      </c>
      <c r="W3078" t="str">
        <f t="shared" si="48"/>
        <v>Oct-21</v>
      </c>
    </row>
    <row r="3079" spans="1:23" x14ac:dyDescent="0.25">
      <c r="A3079" s="54" t="s">
        <v>318</v>
      </c>
      <c r="B3079" s="54" t="s">
        <v>428</v>
      </c>
      <c r="C3079" s="54" t="s">
        <v>263</v>
      </c>
      <c r="D3079" s="54" t="s">
        <v>429</v>
      </c>
      <c r="E3079" s="54" t="s">
        <v>12827</v>
      </c>
      <c r="F3079" s="71">
        <v>44485</v>
      </c>
      <c r="G3079" s="72">
        <v>19988</v>
      </c>
      <c r="H3079" s="72">
        <v>1689985.4</v>
      </c>
      <c r="I3079" s="54" t="s">
        <v>265</v>
      </c>
      <c r="J3079" s="54" t="s">
        <v>330</v>
      </c>
      <c r="K3079" s="54" t="s">
        <v>12828</v>
      </c>
      <c r="L3079" s="54" t="s">
        <v>12829</v>
      </c>
      <c r="M3079" s="54" t="s">
        <v>12827</v>
      </c>
      <c r="N3079" s="54" t="s">
        <v>256</v>
      </c>
      <c r="O3079" s="54" t="s">
        <v>256</v>
      </c>
      <c r="P3079" s="54" t="s">
        <v>281</v>
      </c>
      <c r="Q3079" s="54" t="s">
        <v>256</v>
      </c>
      <c r="R3079" s="54" t="s">
        <v>431</v>
      </c>
      <c r="S3079" s="71"/>
      <c r="T3079" s="54" t="s">
        <v>256</v>
      </c>
      <c r="U3079" s="71">
        <v>44485</v>
      </c>
      <c r="V3079" s="54" t="s">
        <v>256</v>
      </c>
      <c r="W3079" t="str">
        <f t="shared" si="48"/>
        <v>Oct-21</v>
      </c>
    </row>
    <row r="3080" spans="1:23" x14ac:dyDescent="0.25">
      <c r="A3080" s="54" t="s">
        <v>318</v>
      </c>
      <c r="B3080" s="54" t="s">
        <v>428</v>
      </c>
      <c r="C3080" s="54" t="s">
        <v>263</v>
      </c>
      <c r="D3080" s="54" t="s">
        <v>429</v>
      </c>
      <c r="E3080" s="54" t="s">
        <v>12830</v>
      </c>
      <c r="F3080" s="71">
        <v>44494</v>
      </c>
      <c r="G3080" s="72">
        <v>5318.89</v>
      </c>
      <c r="H3080" s="72">
        <v>449712.15</v>
      </c>
      <c r="I3080" s="54" t="s">
        <v>265</v>
      </c>
      <c r="J3080" s="54" t="s">
        <v>330</v>
      </c>
      <c r="K3080" s="54" t="s">
        <v>12831</v>
      </c>
      <c r="L3080" s="54" t="s">
        <v>12832</v>
      </c>
      <c r="M3080" s="54" t="s">
        <v>12830</v>
      </c>
      <c r="N3080" s="54" t="s">
        <v>256</v>
      </c>
      <c r="O3080" s="54" t="s">
        <v>256</v>
      </c>
      <c r="P3080" s="54" t="s">
        <v>281</v>
      </c>
      <c r="Q3080" s="54" t="s">
        <v>256</v>
      </c>
      <c r="R3080" s="54" t="s">
        <v>431</v>
      </c>
      <c r="S3080" s="71"/>
      <c r="T3080" s="54" t="s">
        <v>256</v>
      </c>
      <c r="U3080" s="71">
        <v>44494</v>
      </c>
      <c r="V3080" s="54" t="s">
        <v>256</v>
      </c>
      <c r="W3080" t="str">
        <f t="shared" si="48"/>
        <v>Oct-21</v>
      </c>
    </row>
    <row r="3081" spans="1:23" x14ac:dyDescent="0.25">
      <c r="A3081" s="54" t="s">
        <v>318</v>
      </c>
      <c r="B3081" s="54" t="s">
        <v>428</v>
      </c>
      <c r="C3081" s="54" t="s">
        <v>263</v>
      </c>
      <c r="D3081" s="54" t="s">
        <v>429</v>
      </c>
      <c r="E3081" s="54" t="s">
        <v>12833</v>
      </c>
      <c r="F3081" s="71">
        <v>44486</v>
      </c>
      <c r="G3081" s="72">
        <v>20994.68</v>
      </c>
      <c r="H3081" s="72">
        <v>1775100.19</v>
      </c>
      <c r="I3081" s="54" t="s">
        <v>265</v>
      </c>
      <c r="J3081" s="54" t="s">
        <v>330</v>
      </c>
      <c r="K3081" s="54" t="s">
        <v>12834</v>
      </c>
      <c r="L3081" s="54" t="s">
        <v>12835</v>
      </c>
      <c r="M3081" s="54" t="s">
        <v>12833</v>
      </c>
      <c r="N3081" s="54" t="s">
        <v>256</v>
      </c>
      <c r="O3081" s="54" t="s">
        <v>256</v>
      </c>
      <c r="P3081" s="54" t="s">
        <v>281</v>
      </c>
      <c r="Q3081" s="54" t="s">
        <v>256</v>
      </c>
      <c r="R3081" s="54" t="s">
        <v>431</v>
      </c>
      <c r="S3081" s="71"/>
      <c r="T3081" s="54" t="s">
        <v>256</v>
      </c>
      <c r="U3081" s="71">
        <v>44486</v>
      </c>
      <c r="V3081" s="54" t="s">
        <v>256</v>
      </c>
      <c r="W3081" t="str">
        <f t="shared" si="48"/>
        <v>Oct-21</v>
      </c>
    </row>
    <row r="3082" spans="1:23" x14ac:dyDescent="0.25">
      <c r="A3082" s="54" t="s">
        <v>318</v>
      </c>
      <c r="B3082" s="54" t="s">
        <v>428</v>
      </c>
      <c r="C3082" s="54" t="s">
        <v>263</v>
      </c>
      <c r="D3082" s="54" t="s">
        <v>429</v>
      </c>
      <c r="E3082" s="54" t="s">
        <v>12836</v>
      </c>
      <c r="F3082" s="71">
        <v>44489</v>
      </c>
      <c r="G3082" s="72">
        <v>46867.5</v>
      </c>
      <c r="H3082" s="72">
        <v>3962647.13</v>
      </c>
      <c r="I3082" s="54" t="s">
        <v>265</v>
      </c>
      <c r="J3082" s="54" t="s">
        <v>330</v>
      </c>
      <c r="K3082" s="54" t="s">
        <v>12837</v>
      </c>
      <c r="L3082" s="54" t="s">
        <v>12838</v>
      </c>
      <c r="M3082" s="54" t="s">
        <v>12836</v>
      </c>
      <c r="N3082" s="54" t="s">
        <v>256</v>
      </c>
      <c r="O3082" s="54" t="s">
        <v>256</v>
      </c>
      <c r="P3082" s="54" t="s">
        <v>281</v>
      </c>
      <c r="Q3082" s="54" t="s">
        <v>256</v>
      </c>
      <c r="R3082" s="54" t="s">
        <v>431</v>
      </c>
      <c r="S3082" s="71"/>
      <c r="T3082" s="54" t="s">
        <v>256</v>
      </c>
      <c r="U3082" s="71">
        <v>44489</v>
      </c>
      <c r="V3082" s="54" t="s">
        <v>256</v>
      </c>
      <c r="W3082" t="str">
        <f t="shared" si="48"/>
        <v>Oct-21</v>
      </c>
    </row>
    <row r="3083" spans="1:23" x14ac:dyDescent="0.25">
      <c r="A3083" s="54" t="s">
        <v>318</v>
      </c>
      <c r="B3083" s="54" t="s">
        <v>428</v>
      </c>
      <c r="C3083" s="54" t="s">
        <v>263</v>
      </c>
      <c r="D3083" s="54" t="s">
        <v>429</v>
      </c>
      <c r="E3083" s="54" t="s">
        <v>12839</v>
      </c>
      <c r="F3083" s="71">
        <v>44489</v>
      </c>
      <c r="G3083" s="72">
        <v>37139.360000000001</v>
      </c>
      <c r="H3083" s="72">
        <v>3140132.89</v>
      </c>
      <c r="I3083" s="54" t="s">
        <v>265</v>
      </c>
      <c r="J3083" s="54" t="s">
        <v>330</v>
      </c>
      <c r="K3083" s="54" t="s">
        <v>12840</v>
      </c>
      <c r="L3083" s="54" t="s">
        <v>12841</v>
      </c>
      <c r="M3083" s="54" t="s">
        <v>12839</v>
      </c>
      <c r="N3083" s="54" t="s">
        <v>256</v>
      </c>
      <c r="O3083" s="54" t="s">
        <v>256</v>
      </c>
      <c r="P3083" s="54" t="s">
        <v>281</v>
      </c>
      <c r="Q3083" s="54" t="s">
        <v>256</v>
      </c>
      <c r="R3083" s="54" t="s">
        <v>431</v>
      </c>
      <c r="S3083" s="71"/>
      <c r="T3083" s="54" t="s">
        <v>256</v>
      </c>
      <c r="U3083" s="71">
        <v>44489</v>
      </c>
      <c r="V3083" s="54" t="s">
        <v>256</v>
      </c>
      <c r="W3083" t="str">
        <f t="shared" si="48"/>
        <v>Oct-21</v>
      </c>
    </row>
    <row r="3084" spans="1:23" x14ac:dyDescent="0.25">
      <c r="A3084" s="54" t="s">
        <v>318</v>
      </c>
      <c r="B3084" s="54" t="s">
        <v>428</v>
      </c>
      <c r="C3084" s="54" t="s">
        <v>263</v>
      </c>
      <c r="D3084" s="54" t="s">
        <v>429</v>
      </c>
      <c r="E3084" s="54" t="s">
        <v>12842</v>
      </c>
      <c r="F3084" s="71">
        <v>44489</v>
      </c>
      <c r="G3084" s="72">
        <v>20092.5</v>
      </c>
      <c r="H3084" s="72">
        <v>1698820.88</v>
      </c>
      <c r="I3084" s="54" t="s">
        <v>265</v>
      </c>
      <c r="J3084" s="54" t="s">
        <v>330</v>
      </c>
      <c r="K3084" s="54" t="s">
        <v>12843</v>
      </c>
      <c r="L3084" s="54" t="s">
        <v>12844</v>
      </c>
      <c r="M3084" s="54" t="s">
        <v>12842</v>
      </c>
      <c r="N3084" s="54" t="s">
        <v>256</v>
      </c>
      <c r="O3084" s="54" t="s">
        <v>256</v>
      </c>
      <c r="P3084" s="54" t="s">
        <v>281</v>
      </c>
      <c r="Q3084" s="54" t="s">
        <v>256</v>
      </c>
      <c r="R3084" s="54" t="s">
        <v>431</v>
      </c>
      <c r="S3084" s="71"/>
      <c r="T3084" s="54" t="s">
        <v>256</v>
      </c>
      <c r="U3084" s="71">
        <v>44489</v>
      </c>
      <c r="V3084" s="54" t="s">
        <v>256</v>
      </c>
      <c r="W3084" t="str">
        <f t="shared" si="48"/>
        <v>Oct-21</v>
      </c>
    </row>
    <row r="3085" spans="1:23" x14ac:dyDescent="0.25">
      <c r="A3085" s="54" t="s">
        <v>317</v>
      </c>
      <c r="B3085" s="54" t="s">
        <v>428</v>
      </c>
      <c r="C3085" s="54" t="s">
        <v>263</v>
      </c>
      <c r="D3085" s="54" t="s">
        <v>429</v>
      </c>
      <c r="E3085" s="54" t="s">
        <v>12845</v>
      </c>
      <c r="F3085" s="71">
        <v>44474</v>
      </c>
      <c r="G3085" s="72">
        <v>375</v>
      </c>
      <c r="H3085" s="72">
        <v>31706.25</v>
      </c>
      <c r="I3085" s="54" t="s">
        <v>265</v>
      </c>
      <c r="J3085" s="54" t="s">
        <v>7651</v>
      </c>
      <c r="K3085" s="54" t="s">
        <v>12846</v>
      </c>
      <c r="L3085" s="54" t="s">
        <v>12847</v>
      </c>
      <c r="M3085" s="54" t="s">
        <v>12845</v>
      </c>
      <c r="N3085" s="54" t="s">
        <v>256</v>
      </c>
      <c r="O3085" s="54" t="s">
        <v>256</v>
      </c>
      <c r="P3085" s="54" t="s">
        <v>7654</v>
      </c>
      <c r="Q3085" s="54" t="s">
        <v>256</v>
      </c>
      <c r="R3085" s="54" t="s">
        <v>431</v>
      </c>
      <c r="S3085" s="71"/>
      <c r="T3085" s="54" t="s">
        <v>256</v>
      </c>
      <c r="U3085" s="71">
        <v>44474</v>
      </c>
      <c r="V3085" s="54" t="s">
        <v>256</v>
      </c>
      <c r="W3085" t="str">
        <f t="shared" si="48"/>
        <v>Oct-21</v>
      </c>
    </row>
    <row r="3086" spans="1:23" x14ac:dyDescent="0.25">
      <c r="A3086" s="54" t="s">
        <v>317</v>
      </c>
      <c r="B3086" s="54" t="s">
        <v>428</v>
      </c>
      <c r="C3086" s="54" t="s">
        <v>263</v>
      </c>
      <c r="D3086" s="54" t="s">
        <v>429</v>
      </c>
      <c r="E3086" s="54" t="s">
        <v>12848</v>
      </c>
      <c r="F3086" s="71">
        <v>44474</v>
      </c>
      <c r="G3086" s="72">
        <v>487.5</v>
      </c>
      <c r="H3086" s="72">
        <v>41218.129999999997</v>
      </c>
      <c r="I3086" s="54" t="s">
        <v>265</v>
      </c>
      <c r="J3086" s="54" t="s">
        <v>7651</v>
      </c>
      <c r="K3086" s="54" t="s">
        <v>12846</v>
      </c>
      <c r="L3086" s="54" t="s">
        <v>12849</v>
      </c>
      <c r="M3086" s="54" t="s">
        <v>12848</v>
      </c>
      <c r="N3086" s="54" t="s">
        <v>256</v>
      </c>
      <c r="O3086" s="54" t="s">
        <v>256</v>
      </c>
      <c r="P3086" s="54" t="s">
        <v>7654</v>
      </c>
      <c r="Q3086" s="54" t="s">
        <v>256</v>
      </c>
      <c r="R3086" s="54" t="s">
        <v>431</v>
      </c>
      <c r="S3086" s="71"/>
      <c r="T3086" s="54" t="s">
        <v>256</v>
      </c>
      <c r="U3086" s="71">
        <v>44474</v>
      </c>
      <c r="V3086" s="54" t="s">
        <v>256</v>
      </c>
      <c r="W3086" t="str">
        <f t="shared" si="48"/>
        <v>Oct-21</v>
      </c>
    </row>
    <row r="3087" spans="1:23" x14ac:dyDescent="0.25">
      <c r="A3087" s="54" t="s">
        <v>318</v>
      </c>
      <c r="B3087" s="54" t="s">
        <v>428</v>
      </c>
      <c r="C3087" s="54" t="s">
        <v>263</v>
      </c>
      <c r="D3087" s="54" t="s">
        <v>429</v>
      </c>
      <c r="E3087" s="54" t="s">
        <v>12850</v>
      </c>
      <c r="F3087" s="71">
        <v>44474</v>
      </c>
      <c r="G3087" s="72">
        <v>6209.8</v>
      </c>
      <c r="H3087" s="72">
        <v>525038.59</v>
      </c>
      <c r="I3087" s="54" t="s">
        <v>265</v>
      </c>
      <c r="J3087" s="54" t="s">
        <v>616</v>
      </c>
      <c r="K3087" s="54" t="s">
        <v>12851</v>
      </c>
      <c r="L3087" s="54" t="s">
        <v>12852</v>
      </c>
      <c r="M3087" s="54" t="s">
        <v>12850</v>
      </c>
      <c r="N3087" s="54" t="s">
        <v>256</v>
      </c>
      <c r="O3087" s="54" t="s">
        <v>256</v>
      </c>
      <c r="P3087" s="54" t="s">
        <v>452</v>
      </c>
      <c r="Q3087" s="54" t="s">
        <v>256</v>
      </c>
      <c r="R3087" s="54" t="s">
        <v>431</v>
      </c>
      <c r="S3087" s="71"/>
      <c r="T3087" s="54" t="s">
        <v>256</v>
      </c>
      <c r="U3087" s="71">
        <v>44474</v>
      </c>
      <c r="V3087" s="54" t="s">
        <v>256</v>
      </c>
      <c r="W3087" t="str">
        <f t="shared" si="48"/>
        <v>Oct-21</v>
      </c>
    </row>
    <row r="3088" spans="1:23" x14ac:dyDescent="0.25">
      <c r="A3088" s="54" t="s">
        <v>318</v>
      </c>
      <c r="B3088" s="54" t="s">
        <v>428</v>
      </c>
      <c r="C3088" s="54" t="s">
        <v>263</v>
      </c>
      <c r="D3088" s="54" t="s">
        <v>429</v>
      </c>
      <c r="E3088" s="54" t="s">
        <v>12853</v>
      </c>
      <c r="F3088" s="71">
        <v>44474</v>
      </c>
      <c r="G3088" s="72">
        <v>30663.52</v>
      </c>
      <c r="H3088" s="72">
        <v>2592600.62</v>
      </c>
      <c r="I3088" s="54" t="s">
        <v>265</v>
      </c>
      <c r="J3088" s="54" t="s">
        <v>616</v>
      </c>
      <c r="K3088" s="54" t="s">
        <v>12851</v>
      </c>
      <c r="L3088" s="54" t="s">
        <v>12854</v>
      </c>
      <c r="M3088" s="54" t="s">
        <v>12853</v>
      </c>
      <c r="N3088" s="54" t="s">
        <v>256</v>
      </c>
      <c r="O3088" s="54" t="s">
        <v>256</v>
      </c>
      <c r="P3088" s="54" t="s">
        <v>452</v>
      </c>
      <c r="Q3088" s="54" t="s">
        <v>256</v>
      </c>
      <c r="R3088" s="54" t="s">
        <v>431</v>
      </c>
      <c r="S3088" s="71"/>
      <c r="T3088" s="54" t="s">
        <v>256</v>
      </c>
      <c r="U3088" s="71">
        <v>44474</v>
      </c>
      <c r="V3088" s="54" t="s">
        <v>256</v>
      </c>
      <c r="W3088" t="str">
        <f t="shared" si="48"/>
        <v>Oct-21</v>
      </c>
    </row>
    <row r="3089" spans="1:23" x14ac:dyDescent="0.25">
      <c r="A3089" s="54" t="s">
        <v>318</v>
      </c>
      <c r="B3089" s="54" t="s">
        <v>428</v>
      </c>
      <c r="C3089" s="54" t="s">
        <v>263</v>
      </c>
      <c r="D3089" s="54" t="s">
        <v>429</v>
      </c>
      <c r="E3089" s="54" t="s">
        <v>12855</v>
      </c>
      <c r="F3089" s="71">
        <v>44496</v>
      </c>
      <c r="G3089" s="72">
        <v>184.99</v>
      </c>
      <c r="H3089" s="72">
        <v>15640.9</v>
      </c>
      <c r="I3089" s="54" t="s">
        <v>265</v>
      </c>
      <c r="J3089" s="54" t="s">
        <v>616</v>
      </c>
      <c r="K3089" s="54" t="s">
        <v>12856</v>
      </c>
      <c r="L3089" s="54" t="s">
        <v>12857</v>
      </c>
      <c r="M3089" s="54" t="s">
        <v>12855</v>
      </c>
      <c r="N3089" s="54" t="s">
        <v>256</v>
      </c>
      <c r="O3089" s="54" t="s">
        <v>256</v>
      </c>
      <c r="P3089" s="54" t="s">
        <v>452</v>
      </c>
      <c r="Q3089" s="54" t="s">
        <v>256</v>
      </c>
      <c r="R3089" s="54" t="s">
        <v>431</v>
      </c>
      <c r="S3089" s="71"/>
      <c r="T3089" s="54" t="s">
        <v>256</v>
      </c>
      <c r="U3089" s="71">
        <v>44496</v>
      </c>
      <c r="V3089" s="54" t="s">
        <v>256</v>
      </c>
      <c r="W3089" t="str">
        <f t="shared" si="48"/>
        <v>Oct-21</v>
      </c>
    </row>
    <row r="3090" spans="1:23" x14ac:dyDescent="0.25">
      <c r="A3090" s="54" t="s">
        <v>318</v>
      </c>
      <c r="B3090" s="54" t="s">
        <v>428</v>
      </c>
      <c r="C3090" s="54" t="s">
        <v>263</v>
      </c>
      <c r="D3090" s="54" t="s">
        <v>429</v>
      </c>
      <c r="E3090" s="54" t="s">
        <v>12858</v>
      </c>
      <c r="F3090" s="71">
        <v>44496</v>
      </c>
      <c r="G3090" s="72">
        <v>533.20000000000005</v>
      </c>
      <c r="H3090" s="72">
        <v>45082.06</v>
      </c>
      <c r="I3090" s="54" t="s">
        <v>265</v>
      </c>
      <c r="J3090" s="54" t="s">
        <v>616</v>
      </c>
      <c r="K3090" s="54" t="s">
        <v>12859</v>
      </c>
      <c r="L3090" s="54" t="s">
        <v>12860</v>
      </c>
      <c r="M3090" s="54" t="s">
        <v>12858</v>
      </c>
      <c r="N3090" s="54" t="s">
        <v>256</v>
      </c>
      <c r="O3090" s="54" t="s">
        <v>256</v>
      </c>
      <c r="P3090" s="54" t="s">
        <v>452</v>
      </c>
      <c r="Q3090" s="54" t="s">
        <v>256</v>
      </c>
      <c r="R3090" s="54" t="s">
        <v>431</v>
      </c>
      <c r="S3090" s="71"/>
      <c r="T3090" s="54" t="s">
        <v>256</v>
      </c>
      <c r="U3090" s="71">
        <v>44496</v>
      </c>
      <c r="V3090" s="54" t="s">
        <v>256</v>
      </c>
      <c r="W3090" t="str">
        <f t="shared" si="48"/>
        <v>Oct-21</v>
      </c>
    </row>
    <row r="3091" spans="1:23" x14ac:dyDescent="0.25">
      <c r="A3091" s="54" t="s">
        <v>318</v>
      </c>
      <c r="B3091" s="54" t="s">
        <v>428</v>
      </c>
      <c r="C3091" s="54" t="s">
        <v>263</v>
      </c>
      <c r="D3091" s="54" t="s">
        <v>429</v>
      </c>
      <c r="E3091" s="54" t="s">
        <v>12861</v>
      </c>
      <c r="F3091" s="71">
        <v>44492</v>
      </c>
      <c r="G3091" s="72">
        <v>19622.2</v>
      </c>
      <c r="H3091" s="72">
        <v>1659057.01</v>
      </c>
      <c r="I3091" s="54" t="s">
        <v>265</v>
      </c>
      <c r="J3091" s="54" t="s">
        <v>616</v>
      </c>
      <c r="K3091" s="54" t="s">
        <v>12862</v>
      </c>
      <c r="L3091" s="54" t="s">
        <v>12863</v>
      </c>
      <c r="M3091" s="54" t="s">
        <v>12861</v>
      </c>
      <c r="N3091" s="54" t="s">
        <v>256</v>
      </c>
      <c r="O3091" s="54" t="s">
        <v>256</v>
      </c>
      <c r="P3091" s="54" t="s">
        <v>452</v>
      </c>
      <c r="Q3091" s="54" t="s">
        <v>256</v>
      </c>
      <c r="R3091" s="54" t="s">
        <v>431</v>
      </c>
      <c r="S3091" s="71"/>
      <c r="T3091" s="54" t="s">
        <v>256</v>
      </c>
      <c r="U3091" s="71">
        <v>44492</v>
      </c>
      <c r="V3091" s="54" t="s">
        <v>256</v>
      </c>
      <c r="W3091" t="str">
        <f t="shared" si="48"/>
        <v>Oct-21</v>
      </c>
    </row>
    <row r="3092" spans="1:23" x14ac:dyDescent="0.25">
      <c r="A3092" s="54" t="s">
        <v>318</v>
      </c>
      <c r="B3092" s="54" t="s">
        <v>428</v>
      </c>
      <c r="C3092" s="54" t="s">
        <v>263</v>
      </c>
      <c r="D3092" s="54" t="s">
        <v>429</v>
      </c>
      <c r="E3092" s="54" t="s">
        <v>12864</v>
      </c>
      <c r="F3092" s="71">
        <v>44496</v>
      </c>
      <c r="G3092" s="72">
        <v>24986.01</v>
      </c>
      <c r="H3092" s="72">
        <v>2112567.15</v>
      </c>
      <c r="I3092" s="54" t="s">
        <v>265</v>
      </c>
      <c r="J3092" s="54" t="s">
        <v>616</v>
      </c>
      <c r="K3092" s="54" t="s">
        <v>12865</v>
      </c>
      <c r="L3092" s="54" t="s">
        <v>12866</v>
      </c>
      <c r="M3092" s="54" t="s">
        <v>12864</v>
      </c>
      <c r="N3092" s="54" t="s">
        <v>256</v>
      </c>
      <c r="O3092" s="54" t="s">
        <v>256</v>
      </c>
      <c r="P3092" s="54" t="s">
        <v>452</v>
      </c>
      <c r="Q3092" s="54" t="s">
        <v>256</v>
      </c>
      <c r="R3092" s="54" t="s">
        <v>431</v>
      </c>
      <c r="S3092" s="71"/>
      <c r="T3092" s="54" t="s">
        <v>256</v>
      </c>
      <c r="U3092" s="71">
        <v>44496</v>
      </c>
      <c r="V3092" s="54" t="s">
        <v>256</v>
      </c>
      <c r="W3092" t="str">
        <f t="shared" si="48"/>
        <v>Oct-21</v>
      </c>
    </row>
    <row r="3093" spans="1:23" x14ac:dyDescent="0.25">
      <c r="A3093" s="54" t="s">
        <v>318</v>
      </c>
      <c r="B3093" s="54" t="s">
        <v>428</v>
      </c>
      <c r="C3093" s="54" t="s">
        <v>263</v>
      </c>
      <c r="D3093" s="54" t="s">
        <v>429</v>
      </c>
      <c r="E3093" s="54" t="s">
        <v>12867</v>
      </c>
      <c r="F3093" s="71">
        <v>44496</v>
      </c>
      <c r="G3093" s="72">
        <v>432.58</v>
      </c>
      <c r="H3093" s="72">
        <v>36574.639999999999</v>
      </c>
      <c r="I3093" s="54" t="s">
        <v>265</v>
      </c>
      <c r="J3093" s="54" t="s">
        <v>616</v>
      </c>
      <c r="K3093" s="54" t="s">
        <v>12868</v>
      </c>
      <c r="L3093" s="54" t="s">
        <v>12869</v>
      </c>
      <c r="M3093" s="54" t="s">
        <v>12867</v>
      </c>
      <c r="N3093" s="54" t="s">
        <v>256</v>
      </c>
      <c r="O3093" s="54" t="s">
        <v>256</v>
      </c>
      <c r="P3093" s="54" t="s">
        <v>452</v>
      </c>
      <c r="Q3093" s="54" t="s">
        <v>256</v>
      </c>
      <c r="R3093" s="54" t="s">
        <v>431</v>
      </c>
      <c r="S3093" s="71"/>
      <c r="T3093" s="54" t="s">
        <v>256</v>
      </c>
      <c r="U3093" s="71">
        <v>44496</v>
      </c>
      <c r="V3093" s="54" t="s">
        <v>256</v>
      </c>
      <c r="W3093" t="str">
        <f t="shared" si="48"/>
        <v>Oct-21</v>
      </c>
    </row>
    <row r="3094" spans="1:23" x14ac:dyDescent="0.25">
      <c r="A3094" s="54" t="s">
        <v>318</v>
      </c>
      <c r="B3094" s="54" t="s">
        <v>428</v>
      </c>
      <c r="C3094" s="54" t="s">
        <v>263</v>
      </c>
      <c r="D3094" s="54" t="s">
        <v>429</v>
      </c>
      <c r="E3094" s="54" t="s">
        <v>12870</v>
      </c>
      <c r="F3094" s="71">
        <v>44496</v>
      </c>
      <c r="G3094" s="72">
        <v>333.33</v>
      </c>
      <c r="H3094" s="72">
        <v>28183.05</v>
      </c>
      <c r="I3094" s="54" t="s">
        <v>265</v>
      </c>
      <c r="J3094" s="54" t="s">
        <v>616</v>
      </c>
      <c r="K3094" s="54" t="s">
        <v>12868</v>
      </c>
      <c r="L3094" s="54" t="s">
        <v>12871</v>
      </c>
      <c r="M3094" s="54" t="s">
        <v>12870</v>
      </c>
      <c r="N3094" s="54" t="s">
        <v>256</v>
      </c>
      <c r="O3094" s="54" t="s">
        <v>256</v>
      </c>
      <c r="P3094" s="54" t="s">
        <v>452</v>
      </c>
      <c r="Q3094" s="54" t="s">
        <v>256</v>
      </c>
      <c r="R3094" s="54" t="s">
        <v>431</v>
      </c>
      <c r="S3094" s="71"/>
      <c r="T3094" s="54" t="s">
        <v>256</v>
      </c>
      <c r="U3094" s="71">
        <v>44496</v>
      </c>
      <c r="V3094" s="54" t="s">
        <v>256</v>
      </c>
      <c r="W3094" t="str">
        <f t="shared" si="48"/>
        <v>Oct-21</v>
      </c>
    </row>
    <row r="3095" spans="1:23" x14ac:dyDescent="0.25">
      <c r="A3095" s="54" t="s">
        <v>318</v>
      </c>
      <c r="B3095" s="54" t="s">
        <v>428</v>
      </c>
      <c r="C3095" s="54" t="s">
        <v>263</v>
      </c>
      <c r="D3095" s="54" t="s">
        <v>429</v>
      </c>
      <c r="E3095" s="54" t="s">
        <v>12872</v>
      </c>
      <c r="F3095" s="71">
        <v>44495</v>
      </c>
      <c r="G3095" s="72">
        <v>22514.11</v>
      </c>
      <c r="H3095" s="72">
        <v>1903568</v>
      </c>
      <c r="I3095" s="54" t="s">
        <v>265</v>
      </c>
      <c r="J3095" s="54" t="s">
        <v>616</v>
      </c>
      <c r="K3095" s="54" t="s">
        <v>12873</v>
      </c>
      <c r="L3095" s="54" t="s">
        <v>12874</v>
      </c>
      <c r="M3095" s="54" t="s">
        <v>12872</v>
      </c>
      <c r="N3095" s="54" t="s">
        <v>256</v>
      </c>
      <c r="O3095" s="54" t="s">
        <v>256</v>
      </c>
      <c r="P3095" s="54" t="s">
        <v>452</v>
      </c>
      <c r="Q3095" s="54" t="s">
        <v>256</v>
      </c>
      <c r="R3095" s="54" t="s">
        <v>431</v>
      </c>
      <c r="S3095" s="71"/>
      <c r="T3095" s="54" t="s">
        <v>256</v>
      </c>
      <c r="U3095" s="71">
        <v>44495</v>
      </c>
      <c r="V3095" s="54" t="s">
        <v>256</v>
      </c>
      <c r="W3095" t="str">
        <f t="shared" si="48"/>
        <v>Oct-21</v>
      </c>
    </row>
    <row r="3096" spans="1:23" x14ac:dyDescent="0.25">
      <c r="A3096" s="54" t="s">
        <v>318</v>
      </c>
      <c r="B3096" s="54" t="s">
        <v>428</v>
      </c>
      <c r="C3096" s="54" t="s">
        <v>263</v>
      </c>
      <c r="D3096" s="54" t="s">
        <v>429</v>
      </c>
      <c r="E3096" s="54" t="s">
        <v>12875</v>
      </c>
      <c r="F3096" s="71">
        <v>44495</v>
      </c>
      <c r="G3096" s="72">
        <v>10113.219999999999</v>
      </c>
      <c r="H3096" s="72">
        <v>855072.75</v>
      </c>
      <c r="I3096" s="54" t="s">
        <v>265</v>
      </c>
      <c r="J3096" s="54" t="s">
        <v>616</v>
      </c>
      <c r="K3096" s="54" t="s">
        <v>12873</v>
      </c>
      <c r="L3096" s="54" t="s">
        <v>12876</v>
      </c>
      <c r="M3096" s="54" t="s">
        <v>12875</v>
      </c>
      <c r="N3096" s="54" t="s">
        <v>256</v>
      </c>
      <c r="O3096" s="54" t="s">
        <v>256</v>
      </c>
      <c r="P3096" s="54" t="s">
        <v>452</v>
      </c>
      <c r="Q3096" s="54" t="s">
        <v>256</v>
      </c>
      <c r="R3096" s="54" t="s">
        <v>431</v>
      </c>
      <c r="S3096" s="71"/>
      <c r="T3096" s="54" t="s">
        <v>256</v>
      </c>
      <c r="U3096" s="71">
        <v>44495</v>
      </c>
      <c r="V3096" s="54" t="s">
        <v>256</v>
      </c>
      <c r="W3096" t="str">
        <f t="shared" si="48"/>
        <v>Oct-21</v>
      </c>
    </row>
    <row r="3097" spans="1:23" x14ac:dyDescent="0.25">
      <c r="A3097" s="54" t="s">
        <v>318</v>
      </c>
      <c r="B3097" s="54" t="s">
        <v>428</v>
      </c>
      <c r="C3097" s="54" t="s">
        <v>263</v>
      </c>
      <c r="D3097" s="54" t="s">
        <v>429</v>
      </c>
      <c r="E3097" s="54" t="s">
        <v>12877</v>
      </c>
      <c r="F3097" s="71">
        <v>44495</v>
      </c>
      <c r="G3097" s="72">
        <v>7470.96</v>
      </c>
      <c r="H3097" s="72">
        <v>631669.67000000004</v>
      </c>
      <c r="I3097" s="54" t="s">
        <v>265</v>
      </c>
      <c r="J3097" s="54" t="s">
        <v>616</v>
      </c>
      <c r="K3097" s="54" t="s">
        <v>12873</v>
      </c>
      <c r="L3097" s="54" t="s">
        <v>12878</v>
      </c>
      <c r="M3097" s="54" t="s">
        <v>12877</v>
      </c>
      <c r="N3097" s="54" t="s">
        <v>256</v>
      </c>
      <c r="O3097" s="54" t="s">
        <v>256</v>
      </c>
      <c r="P3097" s="54" t="s">
        <v>452</v>
      </c>
      <c r="Q3097" s="54" t="s">
        <v>256</v>
      </c>
      <c r="R3097" s="54" t="s">
        <v>431</v>
      </c>
      <c r="S3097" s="71"/>
      <c r="T3097" s="54" t="s">
        <v>256</v>
      </c>
      <c r="U3097" s="71">
        <v>44495</v>
      </c>
      <c r="V3097" s="54" t="s">
        <v>256</v>
      </c>
      <c r="W3097" t="str">
        <f t="shared" si="48"/>
        <v>Oct-21</v>
      </c>
    </row>
    <row r="3098" spans="1:23" x14ac:dyDescent="0.25">
      <c r="A3098" s="54" t="s">
        <v>318</v>
      </c>
      <c r="B3098" s="54" t="s">
        <v>428</v>
      </c>
      <c r="C3098" s="54" t="s">
        <v>263</v>
      </c>
      <c r="D3098" s="54" t="s">
        <v>429</v>
      </c>
      <c r="E3098" s="54" t="s">
        <v>12879</v>
      </c>
      <c r="F3098" s="71">
        <v>44495</v>
      </c>
      <c r="G3098" s="72">
        <v>49169.3</v>
      </c>
      <c r="H3098" s="72">
        <v>4157264.32</v>
      </c>
      <c r="I3098" s="54" t="s">
        <v>265</v>
      </c>
      <c r="J3098" s="54" t="s">
        <v>616</v>
      </c>
      <c r="K3098" s="54" t="s">
        <v>12873</v>
      </c>
      <c r="L3098" s="54" t="s">
        <v>12880</v>
      </c>
      <c r="M3098" s="54" t="s">
        <v>12879</v>
      </c>
      <c r="N3098" s="54" t="s">
        <v>256</v>
      </c>
      <c r="O3098" s="54" t="s">
        <v>256</v>
      </c>
      <c r="P3098" s="54" t="s">
        <v>452</v>
      </c>
      <c r="Q3098" s="54" t="s">
        <v>256</v>
      </c>
      <c r="R3098" s="54" t="s">
        <v>431</v>
      </c>
      <c r="S3098" s="71"/>
      <c r="T3098" s="54" t="s">
        <v>256</v>
      </c>
      <c r="U3098" s="71">
        <v>44495</v>
      </c>
      <c r="V3098" s="54" t="s">
        <v>256</v>
      </c>
      <c r="W3098" t="str">
        <f t="shared" si="48"/>
        <v>Oct-21</v>
      </c>
    </row>
    <row r="3099" spans="1:23" x14ac:dyDescent="0.25">
      <c r="A3099" s="54" t="s">
        <v>318</v>
      </c>
      <c r="B3099" s="54" t="s">
        <v>428</v>
      </c>
      <c r="C3099" s="54" t="s">
        <v>263</v>
      </c>
      <c r="D3099" s="54" t="s">
        <v>429</v>
      </c>
      <c r="E3099" s="54" t="s">
        <v>12881</v>
      </c>
      <c r="F3099" s="71">
        <v>44472</v>
      </c>
      <c r="G3099" s="72">
        <v>3448.6</v>
      </c>
      <c r="H3099" s="72">
        <v>291579.13</v>
      </c>
      <c r="I3099" s="54" t="s">
        <v>265</v>
      </c>
      <c r="J3099" s="54" t="s">
        <v>616</v>
      </c>
      <c r="K3099" s="54" t="s">
        <v>12882</v>
      </c>
      <c r="L3099" s="54" t="s">
        <v>12883</v>
      </c>
      <c r="M3099" s="54" t="s">
        <v>12881</v>
      </c>
      <c r="N3099" s="54" t="s">
        <v>256</v>
      </c>
      <c r="O3099" s="54" t="s">
        <v>256</v>
      </c>
      <c r="P3099" s="54" t="s">
        <v>452</v>
      </c>
      <c r="Q3099" s="54" t="s">
        <v>256</v>
      </c>
      <c r="R3099" s="54" t="s">
        <v>431</v>
      </c>
      <c r="S3099" s="71"/>
      <c r="T3099" s="54" t="s">
        <v>256</v>
      </c>
      <c r="U3099" s="71">
        <v>44472</v>
      </c>
      <c r="V3099" s="54" t="s">
        <v>256</v>
      </c>
      <c r="W3099" t="str">
        <f t="shared" si="48"/>
        <v>Oct-21</v>
      </c>
    </row>
    <row r="3100" spans="1:23" x14ac:dyDescent="0.25">
      <c r="A3100" s="54" t="s">
        <v>318</v>
      </c>
      <c r="B3100" s="54" t="s">
        <v>428</v>
      </c>
      <c r="C3100" s="54" t="s">
        <v>263</v>
      </c>
      <c r="D3100" s="54" t="s">
        <v>429</v>
      </c>
      <c r="E3100" s="54" t="s">
        <v>12884</v>
      </c>
      <c r="F3100" s="71">
        <v>44493</v>
      </c>
      <c r="G3100" s="72">
        <v>995.67</v>
      </c>
      <c r="H3100" s="72">
        <v>84183.9</v>
      </c>
      <c r="I3100" s="54" t="s">
        <v>265</v>
      </c>
      <c r="J3100" s="54" t="s">
        <v>616</v>
      </c>
      <c r="K3100" s="54" t="s">
        <v>12885</v>
      </c>
      <c r="L3100" s="54" t="s">
        <v>12886</v>
      </c>
      <c r="M3100" s="54" t="s">
        <v>12884</v>
      </c>
      <c r="N3100" s="54" t="s">
        <v>256</v>
      </c>
      <c r="O3100" s="54" t="s">
        <v>256</v>
      </c>
      <c r="P3100" s="54" t="s">
        <v>452</v>
      </c>
      <c r="Q3100" s="54" t="s">
        <v>256</v>
      </c>
      <c r="R3100" s="54" t="s">
        <v>431</v>
      </c>
      <c r="S3100" s="71"/>
      <c r="T3100" s="54" t="s">
        <v>256</v>
      </c>
      <c r="U3100" s="71">
        <v>44493</v>
      </c>
      <c r="V3100" s="54" t="s">
        <v>256</v>
      </c>
      <c r="W3100" t="str">
        <f t="shared" si="48"/>
        <v>Oct-21</v>
      </c>
    </row>
    <row r="3101" spans="1:23" x14ac:dyDescent="0.25">
      <c r="A3101" s="54" t="s">
        <v>318</v>
      </c>
      <c r="B3101" s="54" t="s">
        <v>428</v>
      </c>
      <c r="C3101" s="54" t="s">
        <v>263</v>
      </c>
      <c r="D3101" s="54" t="s">
        <v>429</v>
      </c>
      <c r="E3101" s="54" t="s">
        <v>12887</v>
      </c>
      <c r="F3101" s="71">
        <v>44486</v>
      </c>
      <c r="G3101" s="72">
        <v>1797.47</v>
      </c>
      <c r="H3101" s="72">
        <v>151976.09</v>
      </c>
      <c r="I3101" s="54" t="s">
        <v>265</v>
      </c>
      <c r="J3101" s="54" t="s">
        <v>12888</v>
      </c>
      <c r="K3101" s="54" t="s">
        <v>12889</v>
      </c>
      <c r="L3101" s="54" t="s">
        <v>12890</v>
      </c>
      <c r="M3101" s="54" t="s">
        <v>12887</v>
      </c>
      <c r="N3101" s="54" t="s">
        <v>256</v>
      </c>
      <c r="O3101" s="54" t="s">
        <v>256</v>
      </c>
      <c r="P3101" s="54" t="s">
        <v>439</v>
      </c>
      <c r="Q3101" s="54" t="s">
        <v>256</v>
      </c>
      <c r="R3101" s="54" t="s">
        <v>431</v>
      </c>
      <c r="S3101" s="71"/>
      <c r="T3101" s="54" t="s">
        <v>256</v>
      </c>
      <c r="U3101" s="71">
        <v>44486</v>
      </c>
      <c r="V3101" s="54" t="s">
        <v>256</v>
      </c>
      <c r="W3101" t="str">
        <f t="shared" si="48"/>
        <v>Oct-21</v>
      </c>
    </row>
    <row r="3102" spans="1:23" x14ac:dyDescent="0.25">
      <c r="A3102" s="54" t="s">
        <v>318</v>
      </c>
      <c r="B3102" s="54" t="s">
        <v>428</v>
      </c>
      <c r="C3102" s="54" t="s">
        <v>263</v>
      </c>
      <c r="D3102" s="54" t="s">
        <v>429</v>
      </c>
      <c r="E3102" s="54" t="s">
        <v>12891</v>
      </c>
      <c r="F3102" s="71">
        <v>44488</v>
      </c>
      <c r="G3102" s="72">
        <v>115991.31</v>
      </c>
      <c r="H3102" s="72">
        <v>9807065.2599999998</v>
      </c>
      <c r="I3102" s="54" t="s">
        <v>265</v>
      </c>
      <c r="J3102" s="54" t="s">
        <v>12888</v>
      </c>
      <c r="K3102" s="54" t="s">
        <v>12892</v>
      </c>
      <c r="L3102" s="54" t="s">
        <v>12893</v>
      </c>
      <c r="M3102" s="54" t="s">
        <v>12891</v>
      </c>
      <c r="N3102" s="54" t="s">
        <v>256</v>
      </c>
      <c r="O3102" s="54" t="s">
        <v>256</v>
      </c>
      <c r="P3102" s="54" t="s">
        <v>439</v>
      </c>
      <c r="Q3102" s="54" t="s">
        <v>256</v>
      </c>
      <c r="R3102" s="54" t="s">
        <v>431</v>
      </c>
      <c r="S3102" s="71"/>
      <c r="T3102" s="54" t="s">
        <v>256</v>
      </c>
      <c r="U3102" s="71">
        <v>44488</v>
      </c>
      <c r="V3102" s="54" t="s">
        <v>256</v>
      </c>
      <c r="W3102" t="str">
        <f t="shared" si="48"/>
        <v>Oct-21</v>
      </c>
    </row>
    <row r="3103" spans="1:23" x14ac:dyDescent="0.25">
      <c r="A3103" s="54" t="s">
        <v>318</v>
      </c>
      <c r="B3103" s="54" t="s">
        <v>428</v>
      </c>
      <c r="C3103" s="54" t="s">
        <v>263</v>
      </c>
      <c r="D3103" s="54" t="s">
        <v>429</v>
      </c>
      <c r="E3103" s="54" t="s">
        <v>12894</v>
      </c>
      <c r="F3103" s="71">
        <v>44488</v>
      </c>
      <c r="G3103" s="72">
        <v>166872.34</v>
      </c>
      <c r="H3103" s="72">
        <v>14109056.35</v>
      </c>
      <c r="I3103" s="54" t="s">
        <v>265</v>
      </c>
      <c r="J3103" s="54" t="s">
        <v>12888</v>
      </c>
      <c r="K3103" s="54" t="s">
        <v>12892</v>
      </c>
      <c r="L3103" s="54" t="s">
        <v>12895</v>
      </c>
      <c r="M3103" s="54" t="s">
        <v>12894</v>
      </c>
      <c r="N3103" s="54" t="s">
        <v>256</v>
      </c>
      <c r="O3103" s="54" t="s">
        <v>256</v>
      </c>
      <c r="P3103" s="54" t="s">
        <v>439</v>
      </c>
      <c r="Q3103" s="54" t="s">
        <v>256</v>
      </c>
      <c r="R3103" s="54" t="s">
        <v>431</v>
      </c>
      <c r="S3103" s="71"/>
      <c r="T3103" s="54" t="s">
        <v>256</v>
      </c>
      <c r="U3103" s="71">
        <v>44488</v>
      </c>
      <c r="V3103" s="54" t="s">
        <v>256</v>
      </c>
      <c r="W3103" t="str">
        <f t="shared" si="48"/>
        <v>Oct-21</v>
      </c>
    </row>
    <row r="3104" spans="1:23" x14ac:dyDescent="0.25">
      <c r="A3104" s="54" t="s">
        <v>318</v>
      </c>
      <c r="B3104" s="54" t="s">
        <v>428</v>
      </c>
      <c r="C3104" s="54" t="s">
        <v>263</v>
      </c>
      <c r="D3104" s="54" t="s">
        <v>429</v>
      </c>
      <c r="E3104" s="54" t="s">
        <v>12896</v>
      </c>
      <c r="F3104" s="71">
        <v>44496</v>
      </c>
      <c r="G3104" s="72">
        <v>3421.16</v>
      </c>
      <c r="H3104" s="72">
        <v>289259.08</v>
      </c>
      <c r="I3104" s="54" t="s">
        <v>265</v>
      </c>
      <c r="J3104" s="54" t="s">
        <v>331</v>
      </c>
      <c r="K3104" s="54" t="s">
        <v>12897</v>
      </c>
      <c r="L3104" s="54" t="s">
        <v>12898</v>
      </c>
      <c r="M3104" s="54" t="s">
        <v>12896</v>
      </c>
      <c r="N3104" s="54" t="s">
        <v>256</v>
      </c>
      <c r="O3104" s="54" t="s">
        <v>256</v>
      </c>
      <c r="P3104" s="54" t="s">
        <v>289</v>
      </c>
      <c r="Q3104" s="54" t="s">
        <v>256</v>
      </c>
      <c r="R3104" s="54" t="s">
        <v>431</v>
      </c>
      <c r="S3104" s="71"/>
      <c r="T3104" s="54" t="s">
        <v>256</v>
      </c>
      <c r="U3104" s="71">
        <v>44496</v>
      </c>
      <c r="V3104" s="54" t="s">
        <v>256</v>
      </c>
      <c r="W3104" t="str">
        <f t="shared" si="48"/>
        <v>Oct-21</v>
      </c>
    </row>
    <row r="3105" spans="1:23" x14ac:dyDescent="0.25">
      <c r="A3105" s="54" t="s">
        <v>317</v>
      </c>
      <c r="B3105" s="54" t="s">
        <v>428</v>
      </c>
      <c r="C3105" s="54" t="s">
        <v>263</v>
      </c>
      <c r="D3105" s="54" t="s">
        <v>429</v>
      </c>
      <c r="E3105" s="54" t="s">
        <v>12899</v>
      </c>
      <c r="F3105" s="71">
        <v>44485</v>
      </c>
      <c r="G3105" s="72">
        <v>1184.18</v>
      </c>
      <c r="H3105" s="72">
        <v>100122.42</v>
      </c>
      <c r="I3105" s="54" t="s">
        <v>265</v>
      </c>
      <c r="J3105" s="54" t="s">
        <v>331</v>
      </c>
      <c r="K3105" s="54" t="s">
        <v>12900</v>
      </c>
      <c r="L3105" s="54" t="s">
        <v>12901</v>
      </c>
      <c r="M3105" s="54" t="s">
        <v>12899</v>
      </c>
      <c r="N3105" s="54" t="s">
        <v>256</v>
      </c>
      <c r="O3105" s="54" t="s">
        <v>256</v>
      </c>
      <c r="P3105" s="54" t="s">
        <v>289</v>
      </c>
      <c r="Q3105" s="54" t="s">
        <v>256</v>
      </c>
      <c r="R3105" s="54" t="s">
        <v>431</v>
      </c>
      <c r="S3105" s="71"/>
      <c r="T3105" s="54" t="s">
        <v>256</v>
      </c>
      <c r="U3105" s="71">
        <v>44485</v>
      </c>
      <c r="V3105" s="54" t="s">
        <v>256</v>
      </c>
      <c r="W3105" t="str">
        <f t="shared" si="48"/>
        <v>Oct-21</v>
      </c>
    </row>
    <row r="3106" spans="1:23" x14ac:dyDescent="0.25">
      <c r="A3106" s="54" t="s">
        <v>317</v>
      </c>
      <c r="B3106" s="54" t="s">
        <v>428</v>
      </c>
      <c r="C3106" s="54" t="s">
        <v>263</v>
      </c>
      <c r="D3106" s="54" t="s">
        <v>429</v>
      </c>
      <c r="E3106" s="54" t="s">
        <v>12902</v>
      </c>
      <c r="F3106" s="71">
        <v>44497</v>
      </c>
      <c r="G3106" s="72">
        <v>309.37</v>
      </c>
      <c r="H3106" s="72">
        <v>26157.23</v>
      </c>
      <c r="I3106" s="54" t="s">
        <v>265</v>
      </c>
      <c r="J3106" s="54" t="s">
        <v>331</v>
      </c>
      <c r="K3106" s="54" t="s">
        <v>10275</v>
      </c>
      <c r="L3106" s="54" t="s">
        <v>12903</v>
      </c>
      <c r="M3106" s="54" t="s">
        <v>12902</v>
      </c>
      <c r="N3106" s="54" t="s">
        <v>256</v>
      </c>
      <c r="O3106" s="54" t="s">
        <v>256</v>
      </c>
      <c r="P3106" s="54" t="s">
        <v>289</v>
      </c>
      <c r="Q3106" s="54" t="s">
        <v>256</v>
      </c>
      <c r="R3106" s="54" t="s">
        <v>431</v>
      </c>
      <c r="S3106" s="71"/>
      <c r="T3106" s="54" t="s">
        <v>256</v>
      </c>
      <c r="U3106" s="71">
        <v>44497</v>
      </c>
      <c r="V3106" s="54" t="s">
        <v>256</v>
      </c>
      <c r="W3106" t="str">
        <f t="shared" si="48"/>
        <v>Oct-21</v>
      </c>
    </row>
    <row r="3107" spans="1:23" x14ac:dyDescent="0.25">
      <c r="A3107" s="54" t="s">
        <v>317</v>
      </c>
      <c r="B3107" s="54" t="s">
        <v>428</v>
      </c>
      <c r="C3107" s="54" t="s">
        <v>263</v>
      </c>
      <c r="D3107" s="54" t="s">
        <v>429</v>
      </c>
      <c r="E3107" s="54" t="s">
        <v>12904</v>
      </c>
      <c r="F3107" s="71">
        <v>44472</v>
      </c>
      <c r="G3107" s="72">
        <v>4519.8100000000004</v>
      </c>
      <c r="H3107" s="72">
        <v>382149.94</v>
      </c>
      <c r="I3107" s="54" t="s">
        <v>265</v>
      </c>
      <c r="J3107" s="54" t="s">
        <v>331</v>
      </c>
      <c r="K3107" s="54" t="s">
        <v>10304</v>
      </c>
      <c r="L3107" s="54" t="s">
        <v>12905</v>
      </c>
      <c r="M3107" s="54" t="s">
        <v>12904</v>
      </c>
      <c r="N3107" s="54" t="s">
        <v>256</v>
      </c>
      <c r="O3107" s="54" t="s">
        <v>256</v>
      </c>
      <c r="P3107" s="54" t="s">
        <v>289</v>
      </c>
      <c r="Q3107" s="54" t="s">
        <v>256</v>
      </c>
      <c r="R3107" s="54" t="s">
        <v>431</v>
      </c>
      <c r="S3107" s="71"/>
      <c r="T3107" s="54" t="s">
        <v>256</v>
      </c>
      <c r="U3107" s="71">
        <v>44472</v>
      </c>
      <c r="V3107" s="54" t="s">
        <v>256</v>
      </c>
      <c r="W3107" t="str">
        <f t="shared" si="48"/>
        <v>Oct-21</v>
      </c>
    </row>
    <row r="3108" spans="1:23" x14ac:dyDescent="0.25">
      <c r="A3108" s="54" t="s">
        <v>317</v>
      </c>
      <c r="B3108" s="54" t="s">
        <v>428</v>
      </c>
      <c r="C3108" s="54" t="s">
        <v>263</v>
      </c>
      <c r="D3108" s="54" t="s">
        <v>429</v>
      </c>
      <c r="E3108" s="54" t="s">
        <v>12906</v>
      </c>
      <c r="F3108" s="71">
        <v>44475</v>
      </c>
      <c r="G3108" s="72">
        <v>629.99</v>
      </c>
      <c r="H3108" s="72">
        <v>53265.65</v>
      </c>
      <c r="I3108" s="54" t="s">
        <v>265</v>
      </c>
      <c r="J3108" s="54" t="s">
        <v>331</v>
      </c>
      <c r="K3108" s="54" t="s">
        <v>12907</v>
      </c>
      <c r="L3108" s="54" t="s">
        <v>12908</v>
      </c>
      <c r="M3108" s="54" t="s">
        <v>12906</v>
      </c>
      <c r="N3108" s="54" t="s">
        <v>256</v>
      </c>
      <c r="O3108" s="54" t="s">
        <v>256</v>
      </c>
      <c r="P3108" s="54" t="s">
        <v>289</v>
      </c>
      <c r="Q3108" s="54" t="s">
        <v>256</v>
      </c>
      <c r="R3108" s="54" t="s">
        <v>431</v>
      </c>
      <c r="S3108" s="71"/>
      <c r="T3108" s="54" t="s">
        <v>256</v>
      </c>
      <c r="U3108" s="71">
        <v>44475</v>
      </c>
      <c r="V3108" s="54" t="s">
        <v>256</v>
      </c>
      <c r="W3108" t="str">
        <f t="shared" si="48"/>
        <v>Oct-21</v>
      </c>
    </row>
    <row r="3109" spans="1:23" x14ac:dyDescent="0.25">
      <c r="A3109" s="54" t="s">
        <v>317</v>
      </c>
      <c r="B3109" s="54" t="s">
        <v>428</v>
      </c>
      <c r="C3109" s="54" t="s">
        <v>263</v>
      </c>
      <c r="D3109" s="54" t="s">
        <v>429</v>
      </c>
      <c r="E3109" s="54" t="s">
        <v>12909</v>
      </c>
      <c r="F3109" s="71">
        <v>44497</v>
      </c>
      <c r="G3109" s="72">
        <v>1246.51</v>
      </c>
      <c r="H3109" s="72">
        <v>105392.42</v>
      </c>
      <c r="I3109" s="54" t="s">
        <v>265</v>
      </c>
      <c r="J3109" s="54" t="s">
        <v>331</v>
      </c>
      <c r="K3109" s="54" t="s">
        <v>12910</v>
      </c>
      <c r="L3109" s="54" t="s">
        <v>12911</v>
      </c>
      <c r="M3109" s="54" t="s">
        <v>12909</v>
      </c>
      <c r="N3109" s="54" t="s">
        <v>256</v>
      </c>
      <c r="O3109" s="54" t="s">
        <v>256</v>
      </c>
      <c r="P3109" s="54" t="s">
        <v>289</v>
      </c>
      <c r="Q3109" s="54" t="s">
        <v>256</v>
      </c>
      <c r="R3109" s="54" t="s">
        <v>431</v>
      </c>
      <c r="S3109" s="71"/>
      <c r="T3109" s="54" t="s">
        <v>256</v>
      </c>
      <c r="U3109" s="71">
        <v>44497</v>
      </c>
      <c r="V3109" s="54" t="s">
        <v>256</v>
      </c>
      <c r="W3109" t="str">
        <f t="shared" si="48"/>
        <v>Oct-21</v>
      </c>
    </row>
    <row r="3110" spans="1:23" x14ac:dyDescent="0.25">
      <c r="A3110" s="54" t="s">
        <v>317</v>
      </c>
      <c r="B3110" s="54" t="s">
        <v>428</v>
      </c>
      <c r="C3110" s="54" t="s">
        <v>263</v>
      </c>
      <c r="D3110" s="54" t="s">
        <v>429</v>
      </c>
      <c r="E3110" s="54" t="s">
        <v>12912</v>
      </c>
      <c r="F3110" s="71">
        <v>44497</v>
      </c>
      <c r="G3110" s="72">
        <f>11619.61-7</f>
        <v>11612.61</v>
      </c>
      <c r="H3110" s="72">
        <f>982438.03-642</f>
        <v>981796.03</v>
      </c>
      <c r="I3110" s="54" t="s">
        <v>265</v>
      </c>
      <c r="J3110" s="54" t="s">
        <v>331</v>
      </c>
      <c r="K3110" s="54" t="s">
        <v>12913</v>
      </c>
      <c r="L3110" s="54" t="s">
        <v>12914</v>
      </c>
      <c r="M3110" s="54" t="s">
        <v>12912</v>
      </c>
      <c r="N3110" s="54" t="s">
        <v>256</v>
      </c>
      <c r="O3110" s="54" t="s">
        <v>256</v>
      </c>
      <c r="P3110" s="54" t="s">
        <v>289</v>
      </c>
      <c r="Q3110" s="54" t="s">
        <v>256</v>
      </c>
      <c r="R3110" s="54" t="s">
        <v>431</v>
      </c>
      <c r="S3110" s="71"/>
      <c r="T3110" s="54" t="s">
        <v>256</v>
      </c>
      <c r="U3110" s="71">
        <v>44497</v>
      </c>
      <c r="V3110" s="54" t="s">
        <v>256</v>
      </c>
      <c r="W3110" t="str">
        <f t="shared" si="48"/>
        <v>Oct-21</v>
      </c>
    </row>
    <row r="3111" spans="1:23" x14ac:dyDescent="0.25">
      <c r="A3111" s="54" t="s">
        <v>317</v>
      </c>
      <c r="B3111" s="54" t="s">
        <v>428</v>
      </c>
      <c r="C3111" s="54" t="s">
        <v>263</v>
      </c>
      <c r="D3111" s="54" t="s">
        <v>429</v>
      </c>
      <c r="E3111" s="54" t="s">
        <v>12915</v>
      </c>
      <c r="F3111" s="71">
        <v>44497</v>
      </c>
      <c r="G3111" s="72">
        <v>201.76</v>
      </c>
      <c r="H3111" s="72">
        <v>17058.810000000001</v>
      </c>
      <c r="I3111" s="54" t="s">
        <v>265</v>
      </c>
      <c r="J3111" s="54" t="s">
        <v>331</v>
      </c>
      <c r="K3111" s="54" t="s">
        <v>12916</v>
      </c>
      <c r="L3111" s="54" t="s">
        <v>12917</v>
      </c>
      <c r="M3111" s="54" t="s">
        <v>12915</v>
      </c>
      <c r="N3111" s="54" t="s">
        <v>256</v>
      </c>
      <c r="O3111" s="54" t="s">
        <v>256</v>
      </c>
      <c r="P3111" s="54" t="s">
        <v>289</v>
      </c>
      <c r="Q3111" s="54" t="s">
        <v>256</v>
      </c>
      <c r="R3111" s="54" t="s">
        <v>431</v>
      </c>
      <c r="S3111" s="71"/>
      <c r="T3111" s="54" t="s">
        <v>256</v>
      </c>
      <c r="U3111" s="71">
        <v>44497</v>
      </c>
      <c r="V3111" s="54" t="s">
        <v>256</v>
      </c>
      <c r="W3111" t="str">
        <f t="shared" si="48"/>
        <v>Oct-21</v>
      </c>
    </row>
    <row r="3112" spans="1:23" x14ac:dyDescent="0.25">
      <c r="A3112" s="54" t="s">
        <v>317</v>
      </c>
      <c r="B3112" s="54" t="s">
        <v>428</v>
      </c>
      <c r="C3112" s="54" t="s">
        <v>263</v>
      </c>
      <c r="D3112" s="54" t="s">
        <v>429</v>
      </c>
      <c r="E3112" s="54" t="s">
        <v>12918</v>
      </c>
      <c r="F3112" s="71">
        <v>44499</v>
      </c>
      <c r="G3112" s="72">
        <v>128.19</v>
      </c>
      <c r="H3112" s="72">
        <v>10838.46</v>
      </c>
      <c r="I3112" s="54" t="s">
        <v>265</v>
      </c>
      <c r="J3112" s="54" t="s">
        <v>331</v>
      </c>
      <c r="K3112" s="54" t="s">
        <v>12919</v>
      </c>
      <c r="L3112" s="54" t="s">
        <v>12920</v>
      </c>
      <c r="M3112" s="54" t="s">
        <v>12918</v>
      </c>
      <c r="N3112" s="54" t="s">
        <v>256</v>
      </c>
      <c r="O3112" s="54" t="s">
        <v>256</v>
      </c>
      <c r="P3112" s="54" t="s">
        <v>289</v>
      </c>
      <c r="Q3112" s="54" t="s">
        <v>256</v>
      </c>
      <c r="R3112" s="54" t="s">
        <v>431</v>
      </c>
      <c r="S3112" s="71"/>
      <c r="T3112" s="54" t="s">
        <v>256</v>
      </c>
      <c r="U3112" s="71">
        <v>44499</v>
      </c>
      <c r="V3112" s="54" t="s">
        <v>256</v>
      </c>
      <c r="W3112" t="str">
        <f t="shared" si="48"/>
        <v>Oct-21</v>
      </c>
    </row>
    <row r="3113" spans="1:23" x14ac:dyDescent="0.25">
      <c r="A3113" s="54" t="s">
        <v>317</v>
      </c>
      <c r="B3113" s="54" t="s">
        <v>428</v>
      </c>
      <c r="C3113" s="54" t="s">
        <v>263</v>
      </c>
      <c r="D3113" s="54" t="s">
        <v>429</v>
      </c>
      <c r="E3113" s="54" t="s">
        <v>12921</v>
      </c>
      <c r="F3113" s="71">
        <v>44499</v>
      </c>
      <c r="G3113" s="72">
        <v>865.71</v>
      </c>
      <c r="H3113" s="72">
        <v>73195.78</v>
      </c>
      <c r="I3113" s="54" t="s">
        <v>265</v>
      </c>
      <c r="J3113" s="54" t="s">
        <v>331</v>
      </c>
      <c r="K3113" s="54" t="s">
        <v>12919</v>
      </c>
      <c r="L3113" s="54" t="s">
        <v>12922</v>
      </c>
      <c r="M3113" s="54" t="s">
        <v>12921</v>
      </c>
      <c r="N3113" s="54" t="s">
        <v>256</v>
      </c>
      <c r="O3113" s="54" t="s">
        <v>256</v>
      </c>
      <c r="P3113" s="54" t="s">
        <v>289</v>
      </c>
      <c r="Q3113" s="54" t="s">
        <v>256</v>
      </c>
      <c r="R3113" s="54" t="s">
        <v>431</v>
      </c>
      <c r="S3113" s="71"/>
      <c r="T3113" s="54" t="s">
        <v>256</v>
      </c>
      <c r="U3113" s="71">
        <v>44499</v>
      </c>
      <c r="V3113" s="54" t="s">
        <v>256</v>
      </c>
      <c r="W3113" t="str">
        <f t="shared" si="48"/>
        <v>Oct-21</v>
      </c>
    </row>
    <row r="3114" spans="1:23" x14ac:dyDescent="0.25">
      <c r="A3114" s="54" t="s">
        <v>317</v>
      </c>
      <c r="B3114" s="54" t="s">
        <v>428</v>
      </c>
      <c r="C3114" s="54" t="s">
        <v>263</v>
      </c>
      <c r="D3114" s="54" t="s">
        <v>429</v>
      </c>
      <c r="E3114" s="54" t="s">
        <v>12923</v>
      </c>
      <c r="F3114" s="71">
        <v>44499</v>
      </c>
      <c r="G3114" s="72">
        <v>925.14</v>
      </c>
      <c r="H3114" s="72">
        <v>78220.59</v>
      </c>
      <c r="I3114" s="54" t="s">
        <v>265</v>
      </c>
      <c r="J3114" s="54" t="s">
        <v>331</v>
      </c>
      <c r="K3114" s="54" t="s">
        <v>12924</v>
      </c>
      <c r="L3114" s="54" t="s">
        <v>12925</v>
      </c>
      <c r="M3114" s="54" t="s">
        <v>12923</v>
      </c>
      <c r="N3114" s="54" t="s">
        <v>256</v>
      </c>
      <c r="O3114" s="54" t="s">
        <v>256</v>
      </c>
      <c r="P3114" s="54" t="s">
        <v>289</v>
      </c>
      <c r="Q3114" s="54" t="s">
        <v>256</v>
      </c>
      <c r="R3114" s="54" t="s">
        <v>431</v>
      </c>
      <c r="S3114" s="71"/>
      <c r="T3114" s="54" t="s">
        <v>256</v>
      </c>
      <c r="U3114" s="71">
        <v>44499</v>
      </c>
      <c r="V3114" s="54" t="s">
        <v>256</v>
      </c>
      <c r="W3114" t="str">
        <f t="shared" si="48"/>
        <v>Oct-21</v>
      </c>
    </row>
    <row r="3115" spans="1:23" x14ac:dyDescent="0.25">
      <c r="A3115" s="54" t="s">
        <v>317</v>
      </c>
      <c r="B3115" s="54" t="s">
        <v>428</v>
      </c>
      <c r="C3115" s="54" t="s">
        <v>263</v>
      </c>
      <c r="D3115" s="54" t="s">
        <v>429</v>
      </c>
      <c r="E3115" s="54" t="s">
        <v>12926</v>
      </c>
      <c r="F3115" s="71">
        <v>44499</v>
      </c>
      <c r="G3115" s="72">
        <v>15167.67</v>
      </c>
      <c r="H3115" s="72">
        <v>1282426.5</v>
      </c>
      <c r="I3115" s="54" t="s">
        <v>265</v>
      </c>
      <c r="J3115" s="54" t="s">
        <v>331</v>
      </c>
      <c r="K3115" s="54" t="s">
        <v>12927</v>
      </c>
      <c r="L3115" s="54" t="s">
        <v>12928</v>
      </c>
      <c r="M3115" s="54" t="s">
        <v>12926</v>
      </c>
      <c r="N3115" s="54" t="s">
        <v>256</v>
      </c>
      <c r="O3115" s="54" t="s">
        <v>256</v>
      </c>
      <c r="P3115" s="54" t="s">
        <v>289</v>
      </c>
      <c r="Q3115" s="54" t="s">
        <v>256</v>
      </c>
      <c r="R3115" s="54" t="s">
        <v>431</v>
      </c>
      <c r="S3115" s="71"/>
      <c r="T3115" s="54" t="s">
        <v>256</v>
      </c>
      <c r="U3115" s="71">
        <v>44499</v>
      </c>
      <c r="V3115" s="54" t="s">
        <v>256</v>
      </c>
      <c r="W3115" t="str">
        <f t="shared" si="48"/>
        <v>Oct-21</v>
      </c>
    </row>
    <row r="3116" spans="1:23" x14ac:dyDescent="0.25">
      <c r="A3116" s="54" t="s">
        <v>317</v>
      </c>
      <c r="B3116" s="54" t="s">
        <v>428</v>
      </c>
      <c r="C3116" s="54" t="s">
        <v>263</v>
      </c>
      <c r="D3116" s="54" t="s">
        <v>429</v>
      </c>
      <c r="E3116" s="54" t="s">
        <v>12929</v>
      </c>
      <c r="F3116" s="71">
        <v>44473</v>
      </c>
      <c r="G3116" s="72">
        <v>455.89</v>
      </c>
      <c r="H3116" s="72">
        <v>38545.5</v>
      </c>
      <c r="I3116" s="54" t="s">
        <v>265</v>
      </c>
      <c r="J3116" s="54" t="s">
        <v>331</v>
      </c>
      <c r="K3116" s="54" t="s">
        <v>7792</v>
      </c>
      <c r="L3116" s="54" t="s">
        <v>12930</v>
      </c>
      <c r="M3116" s="54" t="s">
        <v>12929</v>
      </c>
      <c r="N3116" s="54" t="s">
        <v>256</v>
      </c>
      <c r="O3116" s="54" t="s">
        <v>256</v>
      </c>
      <c r="P3116" s="54" t="s">
        <v>289</v>
      </c>
      <c r="Q3116" s="54" t="s">
        <v>256</v>
      </c>
      <c r="R3116" s="54" t="s">
        <v>431</v>
      </c>
      <c r="S3116" s="71"/>
      <c r="T3116" s="54" t="s">
        <v>256</v>
      </c>
      <c r="U3116" s="71">
        <v>44473</v>
      </c>
      <c r="V3116" s="54" t="s">
        <v>256</v>
      </c>
      <c r="W3116" t="str">
        <f t="shared" si="48"/>
        <v>Oct-21</v>
      </c>
    </row>
    <row r="3117" spans="1:23" x14ac:dyDescent="0.25">
      <c r="A3117" s="54" t="s">
        <v>317</v>
      </c>
      <c r="B3117" s="54" t="s">
        <v>428</v>
      </c>
      <c r="C3117" s="54" t="s">
        <v>263</v>
      </c>
      <c r="D3117" s="54" t="s">
        <v>429</v>
      </c>
      <c r="E3117" s="54" t="s">
        <v>12931</v>
      </c>
      <c r="F3117" s="71">
        <v>44473</v>
      </c>
      <c r="G3117" s="72">
        <v>285.74</v>
      </c>
      <c r="H3117" s="72">
        <v>24159.32</v>
      </c>
      <c r="I3117" s="54" t="s">
        <v>265</v>
      </c>
      <c r="J3117" s="54" t="s">
        <v>331</v>
      </c>
      <c r="K3117" s="54" t="s">
        <v>10383</v>
      </c>
      <c r="L3117" s="54" t="s">
        <v>12932</v>
      </c>
      <c r="M3117" s="54" t="s">
        <v>12931</v>
      </c>
      <c r="N3117" s="54" t="s">
        <v>256</v>
      </c>
      <c r="O3117" s="54" t="s">
        <v>256</v>
      </c>
      <c r="P3117" s="54" t="s">
        <v>289</v>
      </c>
      <c r="Q3117" s="54" t="s">
        <v>256</v>
      </c>
      <c r="R3117" s="54" t="s">
        <v>431</v>
      </c>
      <c r="S3117" s="71"/>
      <c r="T3117" s="54" t="s">
        <v>256</v>
      </c>
      <c r="U3117" s="71">
        <v>44473</v>
      </c>
      <c r="V3117" s="54" t="s">
        <v>256</v>
      </c>
      <c r="W3117" t="str">
        <f t="shared" si="48"/>
        <v>Oct-21</v>
      </c>
    </row>
    <row r="3118" spans="1:23" x14ac:dyDescent="0.25">
      <c r="A3118" s="54" t="s">
        <v>317</v>
      </c>
      <c r="B3118" s="54" t="s">
        <v>428</v>
      </c>
      <c r="C3118" s="54" t="s">
        <v>263</v>
      </c>
      <c r="D3118" s="54" t="s">
        <v>429</v>
      </c>
      <c r="E3118" s="54" t="s">
        <v>12933</v>
      </c>
      <c r="F3118" s="71">
        <v>44492</v>
      </c>
      <c r="G3118" s="72">
        <v>22.04</v>
      </c>
      <c r="H3118" s="72">
        <v>1863.48</v>
      </c>
      <c r="I3118" s="54" t="s">
        <v>265</v>
      </c>
      <c r="J3118" s="54" t="s">
        <v>331</v>
      </c>
      <c r="K3118" s="54" t="s">
        <v>10383</v>
      </c>
      <c r="L3118" s="54" t="s">
        <v>12934</v>
      </c>
      <c r="M3118" s="54" t="s">
        <v>12933</v>
      </c>
      <c r="N3118" s="54" t="s">
        <v>256</v>
      </c>
      <c r="O3118" s="54" t="s">
        <v>256</v>
      </c>
      <c r="P3118" s="54" t="s">
        <v>289</v>
      </c>
      <c r="Q3118" s="54" t="s">
        <v>256</v>
      </c>
      <c r="R3118" s="54" t="s">
        <v>431</v>
      </c>
      <c r="S3118" s="71"/>
      <c r="T3118" s="54" t="s">
        <v>256</v>
      </c>
      <c r="U3118" s="71">
        <v>44492</v>
      </c>
      <c r="V3118" s="54" t="s">
        <v>256</v>
      </c>
      <c r="W3118" t="str">
        <f t="shared" si="48"/>
        <v>Oct-21</v>
      </c>
    </row>
    <row r="3119" spans="1:23" x14ac:dyDescent="0.25">
      <c r="A3119" s="54" t="s">
        <v>317</v>
      </c>
      <c r="B3119" s="54" t="s">
        <v>428</v>
      </c>
      <c r="C3119" s="54" t="s">
        <v>263</v>
      </c>
      <c r="D3119" s="54" t="s">
        <v>429</v>
      </c>
      <c r="E3119" s="54" t="s">
        <v>12935</v>
      </c>
      <c r="F3119" s="71">
        <v>44488</v>
      </c>
      <c r="G3119" s="72">
        <v>12137.95</v>
      </c>
      <c r="H3119" s="72">
        <v>1026263.67</v>
      </c>
      <c r="I3119" s="54" t="s">
        <v>265</v>
      </c>
      <c r="J3119" s="54" t="s">
        <v>331</v>
      </c>
      <c r="K3119" s="54" t="s">
        <v>12936</v>
      </c>
      <c r="L3119" s="54" t="s">
        <v>12937</v>
      </c>
      <c r="M3119" s="54" t="s">
        <v>12935</v>
      </c>
      <c r="N3119" s="54" t="s">
        <v>256</v>
      </c>
      <c r="O3119" s="54" t="s">
        <v>256</v>
      </c>
      <c r="P3119" s="54" t="s">
        <v>289</v>
      </c>
      <c r="Q3119" s="54" t="s">
        <v>256</v>
      </c>
      <c r="R3119" s="54" t="s">
        <v>431</v>
      </c>
      <c r="S3119" s="71"/>
      <c r="T3119" s="54" t="s">
        <v>256</v>
      </c>
      <c r="U3119" s="71">
        <v>44488</v>
      </c>
      <c r="V3119" s="54" t="s">
        <v>256</v>
      </c>
      <c r="W3119" t="str">
        <f t="shared" si="48"/>
        <v>Oct-21</v>
      </c>
    </row>
    <row r="3120" spans="1:23" x14ac:dyDescent="0.25">
      <c r="A3120" s="54" t="s">
        <v>317</v>
      </c>
      <c r="B3120" s="54" t="s">
        <v>428</v>
      </c>
      <c r="C3120" s="54" t="s">
        <v>263</v>
      </c>
      <c r="D3120" s="54" t="s">
        <v>429</v>
      </c>
      <c r="E3120" s="54" t="s">
        <v>12938</v>
      </c>
      <c r="F3120" s="71">
        <v>44472</v>
      </c>
      <c r="G3120" s="72">
        <v>11301.42</v>
      </c>
      <c r="H3120" s="72">
        <v>955535.06</v>
      </c>
      <c r="I3120" s="54" t="s">
        <v>265</v>
      </c>
      <c r="J3120" s="54" t="s">
        <v>331</v>
      </c>
      <c r="K3120" s="54" t="s">
        <v>12939</v>
      </c>
      <c r="L3120" s="54" t="s">
        <v>12940</v>
      </c>
      <c r="M3120" s="54" t="s">
        <v>12938</v>
      </c>
      <c r="N3120" s="54" t="s">
        <v>256</v>
      </c>
      <c r="O3120" s="54" t="s">
        <v>256</v>
      </c>
      <c r="P3120" s="54" t="s">
        <v>289</v>
      </c>
      <c r="Q3120" s="54" t="s">
        <v>256</v>
      </c>
      <c r="R3120" s="54" t="s">
        <v>431</v>
      </c>
      <c r="S3120" s="71"/>
      <c r="T3120" s="54" t="s">
        <v>256</v>
      </c>
      <c r="U3120" s="71">
        <v>44472</v>
      </c>
      <c r="V3120" s="54" t="s">
        <v>256</v>
      </c>
      <c r="W3120" t="str">
        <f t="shared" si="48"/>
        <v>Oct-21</v>
      </c>
    </row>
    <row r="3121" spans="1:23" x14ac:dyDescent="0.25">
      <c r="A3121" s="54" t="s">
        <v>317</v>
      </c>
      <c r="B3121" s="54" t="s">
        <v>428</v>
      </c>
      <c r="C3121" s="54" t="s">
        <v>263</v>
      </c>
      <c r="D3121" s="54" t="s">
        <v>429</v>
      </c>
      <c r="E3121" s="54" t="s">
        <v>12941</v>
      </c>
      <c r="F3121" s="71">
        <v>44472</v>
      </c>
      <c r="G3121" s="72">
        <v>11881.67</v>
      </c>
      <c r="H3121" s="72">
        <v>1004595.2</v>
      </c>
      <c r="I3121" s="54" t="s">
        <v>265</v>
      </c>
      <c r="J3121" s="54" t="s">
        <v>331</v>
      </c>
      <c r="K3121" s="54" t="s">
        <v>12942</v>
      </c>
      <c r="L3121" s="54" t="s">
        <v>12943</v>
      </c>
      <c r="M3121" s="54" t="s">
        <v>12941</v>
      </c>
      <c r="N3121" s="54" t="s">
        <v>256</v>
      </c>
      <c r="O3121" s="54" t="s">
        <v>256</v>
      </c>
      <c r="P3121" s="54" t="s">
        <v>289</v>
      </c>
      <c r="Q3121" s="54" t="s">
        <v>256</v>
      </c>
      <c r="R3121" s="54" t="s">
        <v>431</v>
      </c>
      <c r="S3121" s="71"/>
      <c r="T3121" s="54" t="s">
        <v>256</v>
      </c>
      <c r="U3121" s="71">
        <v>44472</v>
      </c>
      <c r="V3121" s="54" t="s">
        <v>256</v>
      </c>
      <c r="W3121" t="str">
        <f t="shared" si="48"/>
        <v>Oct-21</v>
      </c>
    </row>
    <row r="3122" spans="1:23" x14ac:dyDescent="0.25">
      <c r="A3122" s="54" t="s">
        <v>317</v>
      </c>
      <c r="B3122" s="54" t="s">
        <v>428</v>
      </c>
      <c r="C3122" s="54" t="s">
        <v>263</v>
      </c>
      <c r="D3122" s="54" t="s">
        <v>429</v>
      </c>
      <c r="E3122" s="54" t="s">
        <v>12944</v>
      </c>
      <c r="F3122" s="71">
        <v>44472</v>
      </c>
      <c r="G3122" s="72">
        <v>10378.41</v>
      </c>
      <c r="H3122" s="72">
        <v>877494.57</v>
      </c>
      <c r="I3122" s="54" t="s">
        <v>265</v>
      </c>
      <c r="J3122" s="54" t="s">
        <v>331</v>
      </c>
      <c r="K3122" s="54" t="s">
        <v>12942</v>
      </c>
      <c r="L3122" s="54" t="s">
        <v>12945</v>
      </c>
      <c r="M3122" s="54" t="s">
        <v>12944</v>
      </c>
      <c r="N3122" s="54" t="s">
        <v>256</v>
      </c>
      <c r="O3122" s="54" t="s">
        <v>256</v>
      </c>
      <c r="P3122" s="54" t="s">
        <v>289</v>
      </c>
      <c r="Q3122" s="54" t="s">
        <v>256</v>
      </c>
      <c r="R3122" s="54" t="s">
        <v>431</v>
      </c>
      <c r="S3122" s="71"/>
      <c r="T3122" s="54" t="s">
        <v>256</v>
      </c>
      <c r="U3122" s="71">
        <v>44472</v>
      </c>
      <c r="V3122" s="54" t="s">
        <v>256</v>
      </c>
      <c r="W3122" t="str">
        <f t="shared" si="48"/>
        <v>Oct-21</v>
      </c>
    </row>
    <row r="3123" spans="1:23" x14ac:dyDescent="0.25">
      <c r="A3123" s="54" t="s">
        <v>317</v>
      </c>
      <c r="B3123" s="54" t="s">
        <v>428</v>
      </c>
      <c r="C3123" s="54" t="s">
        <v>263</v>
      </c>
      <c r="D3123" s="54" t="s">
        <v>429</v>
      </c>
      <c r="E3123" s="54" t="s">
        <v>12946</v>
      </c>
      <c r="F3123" s="71">
        <v>44472</v>
      </c>
      <c r="G3123" s="72">
        <v>4529.8100000000004</v>
      </c>
      <c r="H3123" s="72">
        <v>382995.44</v>
      </c>
      <c r="I3123" s="54" t="s">
        <v>265</v>
      </c>
      <c r="J3123" s="54" t="s">
        <v>331</v>
      </c>
      <c r="K3123" s="54" t="s">
        <v>12947</v>
      </c>
      <c r="L3123" s="54" t="s">
        <v>12948</v>
      </c>
      <c r="M3123" s="54" t="s">
        <v>12946</v>
      </c>
      <c r="N3123" s="54" t="s">
        <v>256</v>
      </c>
      <c r="O3123" s="54" t="s">
        <v>256</v>
      </c>
      <c r="P3123" s="54" t="s">
        <v>289</v>
      </c>
      <c r="Q3123" s="54" t="s">
        <v>256</v>
      </c>
      <c r="R3123" s="54" t="s">
        <v>431</v>
      </c>
      <c r="S3123" s="71"/>
      <c r="T3123" s="54" t="s">
        <v>256</v>
      </c>
      <c r="U3123" s="71">
        <v>44472</v>
      </c>
      <c r="V3123" s="54" t="s">
        <v>256</v>
      </c>
      <c r="W3123" t="str">
        <f t="shared" si="48"/>
        <v>Oct-21</v>
      </c>
    </row>
    <row r="3124" spans="1:23" x14ac:dyDescent="0.25">
      <c r="A3124" s="54" t="s">
        <v>317</v>
      </c>
      <c r="B3124" s="54" t="s">
        <v>428</v>
      </c>
      <c r="C3124" s="54" t="s">
        <v>263</v>
      </c>
      <c r="D3124" s="54" t="s">
        <v>429</v>
      </c>
      <c r="E3124" s="54" t="s">
        <v>12949</v>
      </c>
      <c r="F3124" s="71">
        <v>44472</v>
      </c>
      <c r="G3124" s="72">
        <v>17638.849999999999</v>
      </c>
      <c r="H3124" s="72">
        <v>1491364.77</v>
      </c>
      <c r="I3124" s="54" t="s">
        <v>265</v>
      </c>
      <c r="J3124" s="54" t="s">
        <v>331</v>
      </c>
      <c r="K3124" s="54" t="s">
        <v>12950</v>
      </c>
      <c r="L3124" s="54" t="s">
        <v>12951</v>
      </c>
      <c r="M3124" s="54" t="s">
        <v>12949</v>
      </c>
      <c r="N3124" s="54" t="s">
        <v>256</v>
      </c>
      <c r="O3124" s="54" t="s">
        <v>256</v>
      </c>
      <c r="P3124" s="54" t="s">
        <v>289</v>
      </c>
      <c r="Q3124" s="54" t="s">
        <v>256</v>
      </c>
      <c r="R3124" s="54" t="s">
        <v>431</v>
      </c>
      <c r="S3124" s="71"/>
      <c r="T3124" s="54" t="s">
        <v>256</v>
      </c>
      <c r="U3124" s="71">
        <v>44472</v>
      </c>
      <c r="V3124" s="54" t="s">
        <v>256</v>
      </c>
      <c r="W3124" t="str">
        <f t="shared" si="48"/>
        <v>Oct-21</v>
      </c>
    </row>
    <row r="3125" spans="1:23" x14ac:dyDescent="0.25">
      <c r="A3125" s="54" t="s">
        <v>317</v>
      </c>
      <c r="B3125" s="54" t="s">
        <v>428</v>
      </c>
      <c r="C3125" s="54" t="s">
        <v>263</v>
      </c>
      <c r="D3125" s="54" t="s">
        <v>429</v>
      </c>
      <c r="E3125" s="54" t="s">
        <v>12952</v>
      </c>
      <c r="F3125" s="71">
        <v>44473</v>
      </c>
      <c r="G3125" s="72">
        <v>3206.91</v>
      </c>
      <c r="H3125" s="72">
        <v>271144.24</v>
      </c>
      <c r="I3125" s="54" t="s">
        <v>265</v>
      </c>
      <c r="J3125" s="54" t="s">
        <v>331</v>
      </c>
      <c r="K3125" s="54" t="s">
        <v>12950</v>
      </c>
      <c r="L3125" s="54" t="s">
        <v>12953</v>
      </c>
      <c r="M3125" s="54" t="s">
        <v>12952</v>
      </c>
      <c r="N3125" s="54" t="s">
        <v>256</v>
      </c>
      <c r="O3125" s="54" t="s">
        <v>256</v>
      </c>
      <c r="P3125" s="54" t="s">
        <v>289</v>
      </c>
      <c r="Q3125" s="54" t="s">
        <v>256</v>
      </c>
      <c r="R3125" s="54" t="s">
        <v>431</v>
      </c>
      <c r="S3125" s="71"/>
      <c r="T3125" s="54" t="s">
        <v>256</v>
      </c>
      <c r="U3125" s="71">
        <v>44473</v>
      </c>
      <c r="V3125" s="54" t="s">
        <v>256</v>
      </c>
      <c r="W3125" t="str">
        <f t="shared" si="48"/>
        <v>Oct-21</v>
      </c>
    </row>
    <row r="3126" spans="1:23" x14ac:dyDescent="0.25">
      <c r="A3126" s="54" t="s">
        <v>317</v>
      </c>
      <c r="B3126" s="54" t="s">
        <v>428</v>
      </c>
      <c r="C3126" s="54" t="s">
        <v>263</v>
      </c>
      <c r="D3126" s="54" t="s">
        <v>429</v>
      </c>
      <c r="E3126" s="54" t="s">
        <v>12954</v>
      </c>
      <c r="F3126" s="71">
        <v>44480</v>
      </c>
      <c r="G3126" s="72">
        <v>15.74</v>
      </c>
      <c r="H3126" s="72">
        <v>1330.82</v>
      </c>
      <c r="I3126" s="54" t="s">
        <v>265</v>
      </c>
      <c r="J3126" s="54" t="s">
        <v>331</v>
      </c>
      <c r="K3126" s="54" t="s">
        <v>12950</v>
      </c>
      <c r="L3126" s="54" t="s">
        <v>12955</v>
      </c>
      <c r="M3126" s="54" t="s">
        <v>12954</v>
      </c>
      <c r="N3126" s="54" t="s">
        <v>256</v>
      </c>
      <c r="O3126" s="54" t="s">
        <v>256</v>
      </c>
      <c r="P3126" s="54" t="s">
        <v>289</v>
      </c>
      <c r="Q3126" s="54" t="s">
        <v>256</v>
      </c>
      <c r="R3126" s="54" t="s">
        <v>431</v>
      </c>
      <c r="S3126" s="71"/>
      <c r="T3126" s="54" t="s">
        <v>256</v>
      </c>
      <c r="U3126" s="71">
        <v>44480</v>
      </c>
      <c r="V3126" s="54" t="s">
        <v>256</v>
      </c>
      <c r="W3126" t="str">
        <f t="shared" si="48"/>
        <v>Oct-21</v>
      </c>
    </row>
    <row r="3127" spans="1:23" x14ac:dyDescent="0.25">
      <c r="A3127" s="54" t="s">
        <v>317</v>
      </c>
      <c r="B3127" s="54" t="s">
        <v>428</v>
      </c>
      <c r="C3127" s="54" t="s">
        <v>263</v>
      </c>
      <c r="D3127" s="54" t="s">
        <v>429</v>
      </c>
      <c r="E3127" s="54" t="s">
        <v>12956</v>
      </c>
      <c r="F3127" s="71">
        <v>44478</v>
      </c>
      <c r="G3127" s="72">
        <v>3045.85</v>
      </c>
      <c r="H3127" s="72">
        <v>257526.62</v>
      </c>
      <c r="I3127" s="54" t="s">
        <v>265</v>
      </c>
      <c r="J3127" s="54" t="s">
        <v>331</v>
      </c>
      <c r="K3127" s="54" t="s">
        <v>12957</v>
      </c>
      <c r="L3127" s="54" t="s">
        <v>12958</v>
      </c>
      <c r="M3127" s="54" t="s">
        <v>12956</v>
      </c>
      <c r="N3127" s="54" t="s">
        <v>256</v>
      </c>
      <c r="O3127" s="54" t="s">
        <v>256</v>
      </c>
      <c r="P3127" s="54" t="s">
        <v>289</v>
      </c>
      <c r="Q3127" s="54" t="s">
        <v>256</v>
      </c>
      <c r="R3127" s="54" t="s">
        <v>431</v>
      </c>
      <c r="S3127" s="71"/>
      <c r="T3127" s="54" t="s">
        <v>256</v>
      </c>
      <c r="U3127" s="71">
        <v>44478</v>
      </c>
      <c r="V3127" s="54" t="s">
        <v>256</v>
      </c>
      <c r="W3127" t="str">
        <f t="shared" si="48"/>
        <v>Oct-21</v>
      </c>
    </row>
    <row r="3128" spans="1:23" x14ac:dyDescent="0.25">
      <c r="A3128" s="54" t="s">
        <v>317</v>
      </c>
      <c r="B3128" s="54" t="s">
        <v>428</v>
      </c>
      <c r="C3128" s="54" t="s">
        <v>263</v>
      </c>
      <c r="D3128" s="54" t="s">
        <v>429</v>
      </c>
      <c r="E3128" s="54" t="s">
        <v>12959</v>
      </c>
      <c r="F3128" s="71">
        <v>44475</v>
      </c>
      <c r="G3128" s="72">
        <v>11301.43</v>
      </c>
      <c r="H3128" s="72">
        <v>955535.91</v>
      </c>
      <c r="I3128" s="54" t="s">
        <v>265</v>
      </c>
      <c r="J3128" s="54" t="s">
        <v>331</v>
      </c>
      <c r="K3128" s="54" t="s">
        <v>12960</v>
      </c>
      <c r="L3128" s="54" t="s">
        <v>12961</v>
      </c>
      <c r="M3128" s="54" t="s">
        <v>12959</v>
      </c>
      <c r="N3128" s="54" t="s">
        <v>256</v>
      </c>
      <c r="O3128" s="54" t="s">
        <v>256</v>
      </c>
      <c r="P3128" s="54" t="s">
        <v>289</v>
      </c>
      <c r="Q3128" s="54" t="s">
        <v>256</v>
      </c>
      <c r="R3128" s="54" t="s">
        <v>431</v>
      </c>
      <c r="S3128" s="71"/>
      <c r="T3128" s="54" t="s">
        <v>256</v>
      </c>
      <c r="U3128" s="71">
        <v>44475</v>
      </c>
      <c r="V3128" s="54" t="s">
        <v>256</v>
      </c>
      <c r="W3128" t="str">
        <f t="shared" si="48"/>
        <v>Oct-21</v>
      </c>
    </row>
    <row r="3129" spans="1:23" x14ac:dyDescent="0.25">
      <c r="A3129" s="54" t="s">
        <v>317</v>
      </c>
      <c r="B3129" s="54" t="s">
        <v>428</v>
      </c>
      <c r="C3129" s="54" t="s">
        <v>263</v>
      </c>
      <c r="D3129" s="54" t="s">
        <v>429</v>
      </c>
      <c r="E3129" s="54" t="s">
        <v>12962</v>
      </c>
      <c r="F3129" s="71">
        <v>44480</v>
      </c>
      <c r="G3129" s="72">
        <v>7.35</v>
      </c>
      <c r="H3129" s="72">
        <v>621.44000000000005</v>
      </c>
      <c r="I3129" s="54" t="s">
        <v>265</v>
      </c>
      <c r="J3129" s="54" t="s">
        <v>331</v>
      </c>
      <c r="K3129" s="54" t="s">
        <v>12960</v>
      </c>
      <c r="L3129" s="54" t="s">
        <v>12963</v>
      </c>
      <c r="M3129" s="54" t="s">
        <v>12962</v>
      </c>
      <c r="N3129" s="54" t="s">
        <v>256</v>
      </c>
      <c r="O3129" s="54" t="s">
        <v>256</v>
      </c>
      <c r="P3129" s="54" t="s">
        <v>289</v>
      </c>
      <c r="Q3129" s="54" t="s">
        <v>256</v>
      </c>
      <c r="R3129" s="54" t="s">
        <v>431</v>
      </c>
      <c r="S3129" s="71"/>
      <c r="T3129" s="54" t="s">
        <v>256</v>
      </c>
      <c r="U3129" s="71">
        <v>44480</v>
      </c>
      <c r="V3129" s="54" t="s">
        <v>256</v>
      </c>
      <c r="W3129" t="str">
        <f t="shared" si="48"/>
        <v>Oct-21</v>
      </c>
    </row>
    <row r="3130" spans="1:23" x14ac:dyDescent="0.25">
      <c r="A3130" s="54" t="s">
        <v>317</v>
      </c>
      <c r="B3130" s="54" t="s">
        <v>428</v>
      </c>
      <c r="C3130" s="54" t="s">
        <v>263</v>
      </c>
      <c r="D3130" s="54" t="s">
        <v>429</v>
      </c>
      <c r="E3130" s="54" t="s">
        <v>12964</v>
      </c>
      <c r="F3130" s="71">
        <v>44473</v>
      </c>
      <c r="G3130" s="72">
        <v>87.86</v>
      </c>
      <c r="H3130" s="72">
        <v>7428.56</v>
      </c>
      <c r="I3130" s="54" t="s">
        <v>265</v>
      </c>
      <c r="J3130" s="54" t="s">
        <v>331</v>
      </c>
      <c r="K3130" s="54" t="s">
        <v>12965</v>
      </c>
      <c r="L3130" s="54" t="s">
        <v>12966</v>
      </c>
      <c r="M3130" s="54" t="s">
        <v>12964</v>
      </c>
      <c r="N3130" s="54" t="s">
        <v>256</v>
      </c>
      <c r="O3130" s="54" t="s">
        <v>256</v>
      </c>
      <c r="P3130" s="54" t="s">
        <v>289</v>
      </c>
      <c r="Q3130" s="54" t="s">
        <v>256</v>
      </c>
      <c r="R3130" s="54" t="s">
        <v>431</v>
      </c>
      <c r="S3130" s="71"/>
      <c r="T3130" s="54" t="s">
        <v>256</v>
      </c>
      <c r="U3130" s="71">
        <v>44473</v>
      </c>
      <c r="V3130" s="54" t="s">
        <v>256</v>
      </c>
      <c r="W3130" t="str">
        <f t="shared" si="48"/>
        <v>Oct-21</v>
      </c>
    </row>
    <row r="3131" spans="1:23" x14ac:dyDescent="0.25">
      <c r="A3131" s="54" t="s">
        <v>317</v>
      </c>
      <c r="B3131" s="54" t="s">
        <v>428</v>
      </c>
      <c r="C3131" s="54" t="s">
        <v>263</v>
      </c>
      <c r="D3131" s="54" t="s">
        <v>429</v>
      </c>
      <c r="E3131" s="54" t="s">
        <v>12967</v>
      </c>
      <c r="F3131" s="71">
        <v>44473</v>
      </c>
      <c r="G3131" s="72">
        <v>278.48</v>
      </c>
      <c r="H3131" s="72">
        <v>23545.48</v>
      </c>
      <c r="I3131" s="54" t="s">
        <v>265</v>
      </c>
      <c r="J3131" s="54" t="s">
        <v>331</v>
      </c>
      <c r="K3131" s="54" t="s">
        <v>12968</v>
      </c>
      <c r="L3131" s="54" t="s">
        <v>12969</v>
      </c>
      <c r="M3131" s="54" t="s">
        <v>12967</v>
      </c>
      <c r="N3131" s="54" t="s">
        <v>256</v>
      </c>
      <c r="O3131" s="54" t="s">
        <v>256</v>
      </c>
      <c r="P3131" s="54" t="s">
        <v>289</v>
      </c>
      <c r="Q3131" s="54" t="s">
        <v>256</v>
      </c>
      <c r="R3131" s="54" t="s">
        <v>431</v>
      </c>
      <c r="S3131" s="71"/>
      <c r="T3131" s="54" t="s">
        <v>256</v>
      </c>
      <c r="U3131" s="71">
        <v>44473</v>
      </c>
      <c r="V3131" s="54" t="s">
        <v>256</v>
      </c>
      <c r="W3131" t="str">
        <f t="shared" si="48"/>
        <v>Oct-21</v>
      </c>
    </row>
    <row r="3132" spans="1:23" x14ac:dyDescent="0.25">
      <c r="A3132" s="54" t="s">
        <v>317</v>
      </c>
      <c r="B3132" s="54" t="s">
        <v>428</v>
      </c>
      <c r="C3132" s="54" t="s">
        <v>263</v>
      </c>
      <c r="D3132" s="54" t="s">
        <v>429</v>
      </c>
      <c r="E3132" s="54" t="s">
        <v>12970</v>
      </c>
      <c r="F3132" s="71">
        <v>44473</v>
      </c>
      <c r="G3132" s="72">
        <v>710.11</v>
      </c>
      <c r="H3132" s="72">
        <v>60039.8</v>
      </c>
      <c r="I3132" s="54" t="s">
        <v>265</v>
      </c>
      <c r="J3132" s="54" t="s">
        <v>331</v>
      </c>
      <c r="K3132" s="54" t="s">
        <v>12968</v>
      </c>
      <c r="L3132" s="54" t="s">
        <v>12971</v>
      </c>
      <c r="M3132" s="54" t="s">
        <v>12970</v>
      </c>
      <c r="N3132" s="54" t="s">
        <v>256</v>
      </c>
      <c r="O3132" s="54" t="s">
        <v>256</v>
      </c>
      <c r="P3132" s="54" t="s">
        <v>289</v>
      </c>
      <c r="Q3132" s="54" t="s">
        <v>256</v>
      </c>
      <c r="R3132" s="54" t="s">
        <v>431</v>
      </c>
      <c r="S3132" s="71"/>
      <c r="T3132" s="54" t="s">
        <v>256</v>
      </c>
      <c r="U3132" s="71">
        <v>44473</v>
      </c>
      <c r="V3132" s="54" t="s">
        <v>256</v>
      </c>
      <c r="W3132" t="str">
        <f t="shared" si="48"/>
        <v>Oct-21</v>
      </c>
    </row>
    <row r="3133" spans="1:23" x14ac:dyDescent="0.25">
      <c r="A3133" s="54" t="s">
        <v>317</v>
      </c>
      <c r="B3133" s="54" t="s">
        <v>428</v>
      </c>
      <c r="C3133" s="54" t="s">
        <v>263</v>
      </c>
      <c r="D3133" s="54" t="s">
        <v>429</v>
      </c>
      <c r="E3133" s="54" t="s">
        <v>12972</v>
      </c>
      <c r="F3133" s="71">
        <v>44473</v>
      </c>
      <c r="G3133" s="72">
        <v>471.71</v>
      </c>
      <c r="H3133" s="72">
        <v>39883.08</v>
      </c>
      <c r="I3133" s="54" t="s">
        <v>265</v>
      </c>
      <c r="J3133" s="54" t="s">
        <v>331</v>
      </c>
      <c r="K3133" s="54" t="s">
        <v>12968</v>
      </c>
      <c r="L3133" s="54" t="s">
        <v>12973</v>
      </c>
      <c r="M3133" s="54" t="s">
        <v>12972</v>
      </c>
      <c r="N3133" s="54" t="s">
        <v>256</v>
      </c>
      <c r="O3133" s="54" t="s">
        <v>256</v>
      </c>
      <c r="P3133" s="54" t="s">
        <v>289</v>
      </c>
      <c r="Q3133" s="54" t="s">
        <v>256</v>
      </c>
      <c r="R3133" s="54" t="s">
        <v>431</v>
      </c>
      <c r="S3133" s="71"/>
      <c r="T3133" s="54" t="s">
        <v>256</v>
      </c>
      <c r="U3133" s="71">
        <v>44473</v>
      </c>
      <c r="V3133" s="54" t="s">
        <v>256</v>
      </c>
      <c r="W3133" t="str">
        <f t="shared" si="48"/>
        <v>Oct-21</v>
      </c>
    </row>
    <row r="3134" spans="1:23" x14ac:dyDescent="0.25">
      <c r="A3134" s="54" t="s">
        <v>317</v>
      </c>
      <c r="B3134" s="54" t="s">
        <v>428</v>
      </c>
      <c r="C3134" s="54" t="s">
        <v>263</v>
      </c>
      <c r="D3134" s="54" t="s">
        <v>429</v>
      </c>
      <c r="E3134" s="54" t="s">
        <v>12974</v>
      </c>
      <c r="F3134" s="71">
        <v>44473</v>
      </c>
      <c r="G3134" s="72">
        <v>527.12</v>
      </c>
      <c r="H3134" s="72">
        <v>44568</v>
      </c>
      <c r="I3134" s="54" t="s">
        <v>265</v>
      </c>
      <c r="J3134" s="54" t="s">
        <v>331</v>
      </c>
      <c r="K3134" s="54" t="s">
        <v>12968</v>
      </c>
      <c r="L3134" s="54" t="s">
        <v>12975</v>
      </c>
      <c r="M3134" s="54" t="s">
        <v>12974</v>
      </c>
      <c r="N3134" s="54" t="s">
        <v>256</v>
      </c>
      <c r="O3134" s="54" t="s">
        <v>256</v>
      </c>
      <c r="P3134" s="54" t="s">
        <v>289</v>
      </c>
      <c r="Q3134" s="54" t="s">
        <v>256</v>
      </c>
      <c r="R3134" s="54" t="s">
        <v>431</v>
      </c>
      <c r="S3134" s="71"/>
      <c r="T3134" s="54" t="s">
        <v>256</v>
      </c>
      <c r="U3134" s="71">
        <v>44473</v>
      </c>
      <c r="V3134" s="54" t="s">
        <v>256</v>
      </c>
      <c r="W3134" t="str">
        <f t="shared" si="48"/>
        <v>Oct-21</v>
      </c>
    </row>
    <row r="3135" spans="1:23" x14ac:dyDescent="0.25">
      <c r="A3135" s="54" t="s">
        <v>317</v>
      </c>
      <c r="B3135" s="54" t="s">
        <v>428</v>
      </c>
      <c r="C3135" s="54" t="s">
        <v>263</v>
      </c>
      <c r="D3135" s="54" t="s">
        <v>429</v>
      </c>
      <c r="E3135" s="54" t="s">
        <v>12976</v>
      </c>
      <c r="F3135" s="71">
        <v>44478</v>
      </c>
      <c r="G3135" s="72">
        <v>702.89</v>
      </c>
      <c r="H3135" s="72">
        <v>59429.35</v>
      </c>
      <c r="I3135" s="54" t="s">
        <v>265</v>
      </c>
      <c r="J3135" s="54" t="s">
        <v>331</v>
      </c>
      <c r="K3135" s="54" t="s">
        <v>12977</v>
      </c>
      <c r="L3135" s="54" t="s">
        <v>12978</v>
      </c>
      <c r="M3135" s="54" t="s">
        <v>12976</v>
      </c>
      <c r="N3135" s="54" t="s">
        <v>256</v>
      </c>
      <c r="O3135" s="54" t="s">
        <v>256</v>
      </c>
      <c r="P3135" s="54" t="s">
        <v>289</v>
      </c>
      <c r="Q3135" s="54" t="s">
        <v>256</v>
      </c>
      <c r="R3135" s="54" t="s">
        <v>431</v>
      </c>
      <c r="S3135" s="71"/>
      <c r="T3135" s="54" t="s">
        <v>256</v>
      </c>
      <c r="U3135" s="71">
        <v>44478</v>
      </c>
      <c r="V3135" s="54" t="s">
        <v>256</v>
      </c>
      <c r="W3135" t="str">
        <f t="shared" si="48"/>
        <v>Oct-21</v>
      </c>
    </row>
    <row r="3136" spans="1:23" x14ac:dyDescent="0.25">
      <c r="A3136" s="54" t="s">
        <v>317</v>
      </c>
      <c r="B3136" s="54" t="s">
        <v>428</v>
      </c>
      <c r="C3136" s="54" t="s">
        <v>263</v>
      </c>
      <c r="D3136" s="54" t="s">
        <v>429</v>
      </c>
      <c r="E3136" s="54" t="s">
        <v>12979</v>
      </c>
      <c r="F3136" s="71">
        <v>44487</v>
      </c>
      <c r="G3136" s="72">
        <v>1546.17</v>
      </c>
      <c r="H3136" s="72">
        <v>130728.67</v>
      </c>
      <c r="I3136" s="54" t="s">
        <v>265</v>
      </c>
      <c r="J3136" s="54" t="s">
        <v>331</v>
      </c>
      <c r="K3136" s="54" t="s">
        <v>12980</v>
      </c>
      <c r="L3136" s="54" t="s">
        <v>12981</v>
      </c>
      <c r="M3136" s="54" t="s">
        <v>12979</v>
      </c>
      <c r="N3136" s="54" t="s">
        <v>256</v>
      </c>
      <c r="O3136" s="54" t="s">
        <v>256</v>
      </c>
      <c r="P3136" s="54" t="s">
        <v>289</v>
      </c>
      <c r="Q3136" s="54" t="s">
        <v>256</v>
      </c>
      <c r="R3136" s="54" t="s">
        <v>431</v>
      </c>
      <c r="S3136" s="71"/>
      <c r="T3136" s="54" t="s">
        <v>256</v>
      </c>
      <c r="U3136" s="71">
        <v>44487</v>
      </c>
      <c r="V3136" s="54" t="s">
        <v>256</v>
      </c>
      <c r="W3136" t="str">
        <f t="shared" si="48"/>
        <v>Oct-21</v>
      </c>
    </row>
    <row r="3137" spans="1:23" x14ac:dyDescent="0.25">
      <c r="A3137" s="54" t="s">
        <v>317</v>
      </c>
      <c r="B3137" s="54" t="s">
        <v>428</v>
      </c>
      <c r="C3137" s="54" t="s">
        <v>263</v>
      </c>
      <c r="D3137" s="54" t="s">
        <v>429</v>
      </c>
      <c r="E3137" s="54" t="s">
        <v>12982</v>
      </c>
      <c r="F3137" s="71">
        <v>44478</v>
      </c>
      <c r="G3137" s="72">
        <v>252.59</v>
      </c>
      <c r="H3137" s="72">
        <v>21356.48</v>
      </c>
      <c r="I3137" s="54" t="s">
        <v>265</v>
      </c>
      <c r="J3137" s="54" t="s">
        <v>331</v>
      </c>
      <c r="K3137" s="54" t="s">
        <v>12983</v>
      </c>
      <c r="L3137" s="54" t="s">
        <v>12984</v>
      </c>
      <c r="M3137" s="54" t="s">
        <v>12982</v>
      </c>
      <c r="N3137" s="54" t="s">
        <v>256</v>
      </c>
      <c r="O3137" s="54" t="s">
        <v>256</v>
      </c>
      <c r="P3137" s="54" t="s">
        <v>289</v>
      </c>
      <c r="Q3137" s="54" t="s">
        <v>256</v>
      </c>
      <c r="R3137" s="54" t="s">
        <v>431</v>
      </c>
      <c r="S3137" s="71"/>
      <c r="T3137" s="54" t="s">
        <v>256</v>
      </c>
      <c r="U3137" s="71">
        <v>44478</v>
      </c>
      <c r="V3137" s="54" t="s">
        <v>256</v>
      </c>
      <c r="W3137" t="str">
        <f t="shared" si="48"/>
        <v>Oct-21</v>
      </c>
    </row>
    <row r="3138" spans="1:23" x14ac:dyDescent="0.25">
      <c r="A3138" s="54" t="s">
        <v>317</v>
      </c>
      <c r="B3138" s="54" t="s">
        <v>428</v>
      </c>
      <c r="C3138" s="54" t="s">
        <v>263</v>
      </c>
      <c r="D3138" s="54" t="s">
        <v>429</v>
      </c>
      <c r="E3138" s="54" t="s">
        <v>12985</v>
      </c>
      <c r="F3138" s="71">
        <v>44481</v>
      </c>
      <c r="G3138" s="72">
        <v>2656.4</v>
      </c>
      <c r="H3138" s="72">
        <v>224598.62</v>
      </c>
      <c r="I3138" s="54" t="s">
        <v>265</v>
      </c>
      <c r="J3138" s="54" t="s">
        <v>331</v>
      </c>
      <c r="K3138" s="54" t="s">
        <v>12986</v>
      </c>
      <c r="L3138" s="54" t="s">
        <v>12987</v>
      </c>
      <c r="M3138" s="54" t="s">
        <v>12985</v>
      </c>
      <c r="N3138" s="54" t="s">
        <v>256</v>
      </c>
      <c r="O3138" s="54" t="s">
        <v>256</v>
      </c>
      <c r="P3138" s="54" t="s">
        <v>289</v>
      </c>
      <c r="Q3138" s="54" t="s">
        <v>256</v>
      </c>
      <c r="R3138" s="54" t="s">
        <v>431</v>
      </c>
      <c r="S3138" s="71"/>
      <c r="T3138" s="54" t="s">
        <v>256</v>
      </c>
      <c r="U3138" s="71">
        <v>44481</v>
      </c>
      <c r="V3138" s="54" t="s">
        <v>256</v>
      </c>
      <c r="W3138" t="str">
        <f t="shared" si="48"/>
        <v>Oct-21</v>
      </c>
    </row>
    <row r="3139" spans="1:23" x14ac:dyDescent="0.25">
      <c r="A3139" s="54" t="s">
        <v>317</v>
      </c>
      <c r="B3139" s="54" t="s">
        <v>428</v>
      </c>
      <c r="C3139" s="54" t="s">
        <v>263</v>
      </c>
      <c r="D3139" s="54" t="s">
        <v>429</v>
      </c>
      <c r="E3139" s="54" t="s">
        <v>12988</v>
      </c>
      <c r="F3139" s="71">
        <v>44481</v>
      </c>
      <c r="G3139" s="72">
        <v>2950.34</v>
      </c>
      <c r="H3139" s="72">
        <v>249451.25</v>
      </c>
      <c r="I3139" s="54" t="s">
        <v>265</v>
      </c>
      <c r="J3139" s="54" t="s">
        <v>331</v>
      </c>
      <c r="K3139" s="54" t="s">
        <v>12989</v>
      </c>
      <c r="L3139" s="54" t="s">
        <v>12990</v>
      </c>
      <c r="M3139" s="54" t="s">
        <v>12988</v>
      </c>
      <c r="N3139" s="54" t="s">
        <v>256</v>
      </c>
      <c r="O3139" s="54" t="s">
        <v>256</v>
      </c>
      <c r="P3139" s="54" t="s">
        <v>289</v>
      </c>
      <c r="Q3139" s="54" t="s">
        <v>256</v>
      </c>
      <c r="R3139" s="54" t="s">
        <v>431</v>
      </c>
      <c r="S3139" s="71"/>
      <c r="T3139" s="54" t="s">
        <v>256</v>
      </c>
      <c r="U3139" s="71">
        <v>44481</v>
      </c>
      <c r="V3139" s="54" t="s">
        <v>256</v>
      </c>
      <c r="W3139" t="str">
        <f t="shared" si="48"/>
        <v>Oct-21</v>
      </c>
    </row>
    <row r="3140" spans="1:23" x14ac:dyDescent="0.25">
      <c r="A3140" s="54" t="s">
        <v>317</v>
      </c>
      <c r="B3140" s="54" t="s">
        <v>428</v>
      </c>
      <c r="C3140" s="54" t="s">
        <v>263</v>
      </c>
      <c r="D3140" s="54" t="s">
        <v>429</v>
      </c>
      <c r="E3140" s="54" t="s">
        <v>12991</v>
      </c>
      <c r="F3140" s="71">
        <v>44497</v>
      </c>
      <c r="G3140" s="72">
        <v>9.3800000000000008</v>
      </c>
      <c r="H3140" s="72">
        <v>793.08</v>
      </c>
      <c r="I3140" s="54" t="s">
        <v>265</v>
      </c>
      <c r="J3140" s="54" t="s">
        <v>331</v>
      </c>
      <c r="K3140" s="54" t="s">
        <v>12992</v>
      </c>
      <c r="L3140" s="54" t="s">
        <v>12993</v>
      </c>
      <c r="M3140" s="54" t="s">
        <v>12991</v>
      </c>
      <c r="N3140" s="54" t="s">
        <v>256</v>
      </c>
      <c r="O3140" s="54" t="s">
        <v>256</v>
      </c>
      <c r="P3140" s="54" t="s">
        <v>289</v>
      </c>
      <c r="Q3140" s="54" t="s">
        <v>256</v>
      </c>
      <c r="R3140" s="54" t="s">
        <v>431</v>
      </c>
      <c r="S3140" s="71"/>
      <c r="T3140" s="54" t="s">
        <v>256</v>
      </c>
      <c r="U3140" s="71">
        <v>44497</v>
      </c>
      <c r="V3140" s="54" t="s">
        <v>256</v>
      </c>
      <c r="W3140" t="str">
        <f t="shared" ref="W3140:W3203" si="49">TEXT(F3140,"MMM-YY")</f>
        <v>Oct-21</v>
      </c>
    </row>
    <row r="3141" spans="1:23" x14ac:dyDescent="0.25">
      <c r="A3141" s="54" t="s">
        <v>317</v>
      </c>
      <c r="B3141" s="54" t="s">
        <v>428</v>
      </c>
      <c r="C3141" s="54" t="s">
        <v>263</v>
      </c>
      <c r="D3141" s="54" t="s">
        <v>429</v>
      </c>
      <c r="E3141" s="54" t="s">
        <v>12994</v>
      </c>
      <c r="F3141" s="71">
        <v>44481</v>
      </c>
      <c r="G3141" s="72">
        <v>10048.49</v>
      </c>
      <c r="H3141" s="72">
        <v>849599.83</v>
      </c>
      <c r="I3141" s="54" t="s">
        <v>265</v>
      </c>
      <c r="J3141" s="54" t="s">
        <v>331</v>
      </c>
      <c r="K3141" s="54" t="s">
        <v>12995</v>
      </c>
      <c r="L3141" s="54" t="s">
        <v>12996</v>
      </c>
      <c r="M3141" s="54" t="s">
        <v>12994</v>
      </c>
      <c r="N3141" s="54" t="s">
        <v>256</v>
      </c>
      <c r="O3141" s="54" t="s">
        <v>256</v>
      </c>
      <c r="P3141" s="54" t="s">
        <v>289</v>
      </c>
      <c r="Q3141" s="54" t="s">
        <v>256</v>
      </c>
      <c r="R3141" s="54" t="s">
        <v>431</v>
      </c>
      <c r="S3141" s="71"/>
      <c r="T3141" s="54" t="s">
        <v>256</v>
      </c>
      <c r="U3141" s="71">
        <v>44481</v>
      </c>
      <c r="V3141" s="54" t="s">
        <v>256</v>
      </c>
      <c r="W3141" t="str">
        <f t="shared" si="49"/>
        <v>Oct-21</v>
      </c>
    </row>
    <row r="3142" spans="1:23" x14ac:dyDescent="0.25">
      <c r="A3142" s="54" t="s">
        <v>317</v>
      </c>
      <c r="B3142" s="54" t="s">
        <v>428</v>
      </c>
      <c r="C3142" s="54" t="s">
        <v>263</v>
      </c>
      <c r="D3142" s="54" t="s">
        <v>429</v>
      </c>
      <c r="E3142" s="54" t="s">
        <v>12997</v>
      </c>
      <c r="F3142" s="71">
        <v>44481</v>
      </c>
      <c r="G3142" s="72">
        <v>1146.8</v>
      </c>
      <c r="H3142" s="72">
        <v>96961.94</v>
      </c>
      <c r="I3142" s="54" t="s">
        <v>265</v>
      </c>
      <c r="J3142" s="54" t="s">
        <v>331</v>
      </c>
      <c r="K3142" s="54" t="s">
        <v>12998</v>
      </c>
      <c r="L3142" s="54" t="s">
        <v>12999</v>
      </c>
      <c r="M3142" s="54" t="s">
        <v>12997</v>
      </c>
      <c r="N3142" s="54" t="s">
        <v>256</v>
      </c>
      <c r="O3142" s="54" t="s">
        <v>256</v>
      </c>
      <c r="P3142" s="54" t="s">
        <v>289</v>
      </c>
      <c r="Q3142" s="54" t="s">
        <v>256</v>
      </c>
      <c r="R3142" s="54" t="s">
        <v>431</v>
      </c>
      <c r="S3142" s="71"/>
      <c r="T3142" s="54" t="s">
        <v>256</v>
      </c>
      <c r="U3142" s="71">
        <v>44481</v>
      </c>
      <c r="V3142" s="54" t="s">
        <v>256</v>
      </c>
      <c r="W3142" t="str">
        <f t="shared" si="49"/>
        <v>Oct-21</v>
      </c>
    </row>
    <row r="3143" spans="1:23" x14ac:dyDescent="0.25">
      <c r="A3143" s="54" t="s">
        <v>317</v>
      </c>
      <c r="B3143" s="54" t="s">
        <v>428</v>
      </c>
      <c r="C3143" s="54" t="s">
        <v>263</v>
      </c>
      <c r="D3143" s="54" t="s">
        <v>429</v>
      </c>
      <c r="E3143" s="54" t="s">
        <v>13000</v>
      </c>
      <c r="F3143" s="71">
        <v>44481</v>
      </c>
      <c r="G3143" s="72">
        <v>1863.34</v>
      </c>
      <c r="H3143" s="72">
        <v>157545.4</v>
      </c>
      <c r="I3143" s="54" t="s">
        <v>265</v>
      </c>
      <c r="J3143" s="54" t="s">
        <v>331</v>
      </c>
      <c r="K3143" s="54" t="s">
        <v>13001</v>
      </c>
      <c r="L3143" s="54" t="s">
        <v>13002</v>
      </c>
      <c r="M3143" s="54" t="s">
        <v>13000</v>
      </c>
      <c r="N3143" s="54" t="s">
        <v>256</v>
      </c>
      <c r="O3143" s="54" t="s">
        <v>256</v>
      </c>
      <c r="P3143" s="54" t="s">
        <v>289</v>
      </c>
      <c r="Q3143" s="54" t="s">
        <v>256</v>
      </c>
      <c r="R3143" s="54" t="s">
        <v>431</v>
      </c>
      <c r="S3143" s="71"/>
      <c r="T3143" s="54" t="s">
        <v>256</v>
      </c>
      <c r="U3143" s="71">
        <v>44481</v>
      </c>
      <c r="V3143" s="54" t="s">
        <v>256</v>
      </c>
      <c r="W3143" t="str">
        <f t="shared" si="49"/>
        <v>Oct-21</v>
      </c>
    </row>
    <row r="3144" spans="1:23" x14ac:dyDescent="0.25">
      <c r="A3144" s="54" t="s">
        <v>317</v>
      </c>
      <c r="B3144" s="54" t="s">
        <v>428</v>
      </c>
      <c r="C3144" s="54" t="s">
        <v>263</v>
      </c>
      <c r="D3144" s="54" t="s">
        <v>429</v>
      </c>
      <c r="E3144" s="54" t="s">
        <v>13003</v>
      </c>
      <c r="F3144" s="71">
        <v>44490</v>
      </c>
      <c r="G3144" s="72">
        <v>1066.67</v>
      </c>
      <c r="H3144" s="72">
        <v>90186.95</v>
      </c>
      <c r="I3144" s="54" t="s">
        <v>265</v>
      </c>
      <c r="J3144" s="54" t="s">
        <v>331</v>
      </c>
      <c r="K3144" s="54" t="s">
        <v>13004</v>
      </c>
      <c r="L3144" s="54" t="s">
        <v>13005</v>
      </c>
      <c r="M3144" s="54" t="s">
        <v>13003</v>
      </c>
      <c r="N3144" s="54" t="s">
        <v>256</v>
      </c>
      <c r="O3144" s="54" t="s">
        <v>256</v>
      </c>
      <c r="P3144" s="54" t="s">
        <v>289</v>
      </c>
      <c r="Q3144" s="54" t="s">
        <v>256</v>
      </c>
      <c r="R3144" s="54" t="s">
        <v>431</v>
      </c>
      <c r="S3144" s="71"/>
      <c r="T3144" s="54" t="s">
        <v>256</v>
      </c>
      <c r="U3144" s="71">
        <v>44490</v>
      </c>
      <c r="V3144" s="54" t="s">
        <v>256</v>
      </c>
      <c r="W3144" t="str">
        <f t="shared" si="49"/>
        <v>Oct-21</v>
      </c>
    </row>
    <row r="3145" spans="1:23" x14ac:dyDescent="0.25">
      <c r="A3145" s="54" t="s">
        <v>317</v>
      </c>
      <c r="B3145" s="54" t="s">
        <v>428</v>
      </c>
      <c r="C3145" s="54" t="s">
        <v>263</v>
      </c>
      <c r="D3145" s="54" t="s">
        <v>429</v>
      </c>
      <c r="E3145" s="54" t="s">
        <v>13006</v>
      </c>
      <c r="F3145" s="71">
        <v>44490</v>
      </c>
      <c r="G3145" s="72">
        <v>433.39</v>
      </c>
      <c r="H3145" s="72">
        <v>36643.120000000003</v>
      </c>
      <c r="I3145" s="54" t="s">
        <v>265</v>
      </c>
      <c r="J3145" s="54" t="s">
        <v>331</v>
      </c>
      <c r="K3145" s="54" t="s">
        <v>13007</v>
      </c>
      <c r="L3145" s="54" t="s">
        <v>13008</v>
      </c>
      <c r="M3145" s="54" t="s">
        <v>13006</v>
      </c>
      <c r="N3145" s="54" t="s">
        <v>256</v>
      </c>
      <c r="O3145" s="54" t="s">
        <v>256</v>
      </c>
      <c r="P3145" s="54" t="s">
        <v>289</v>
      </c>
      <c r="Q3145" s="54" t="s">
        <v>256</v>
      </c>
      <c r="R3145" s="54" t="s">
        <v>431</v>
      </c>
      <c r="S3145" s="71"/>
      <c r="T3145" s="54" t="s">
        <v>256</v>
      </c>
      <c r="U3145" s="71">
        <v>44490</v>
      </c>
      <c r="V3145" s="54" t="s">
        <v>256</v>
      </c>
      <c r="W3145" t="str">
        <f t="shared" si="49"/>
        <v>Oct-21</v>
      </c>
    </row>
    <row r="3146" spans="1:23" x14ac:dyDescent="0.25">
      <c r="A3146" s="54" t="s">
        <v>317</v>
      </c>
      <c r="B3146" s="54" t="s">
        <v>428</v>
      </c>
      <c r="C3146" s="54" t="s">
        <v>263</v>
      </c>
      <c r="D3146" s="54" t="s">
        <v>429</v>
      </c>
      <c r="E3146" s="54" t="s">
        <v>13009</v>
      </c>
      <c r="F3146" s="71">
        <v>44494</v>
      </c>
      <c r="G3146" s="72">
        <v>96.53</v>
      </c>
      <c r="H3146" s="72">
        <v>8161.61</v>
      </c>
      <c r="I3146" s="54" t="s">
        <v>265</v>
      </c>
      <c r="J3146" s="54" t="s">
        <v>331</v>
      </c>
      <c r="K3146" s="54" t="s">
        <v>13010</v>
      </c>
      <c r="L3146" s="54" t="s">
        <v>13011</v>
      </c>
      <c r="M3146" s="54" t="s">
        <v>13009</v>
      </c>
      <c r="N3146" s="54" t="s">
        <v>256</v>
      </c>
      <c r="O3146" s="54" t="s">
        <v>256</v>
      </c>
      <c r="P3146" s="54" t="s">
        <v>289</v>
      </c>
      <c r="Q3146" s="54" t="s">
        <v>256</v>
      </c>
      <c r="R3146" s="54" t="s">
        <v>431</v>
      </c>
      <c r="S3146" s="71"/>
      <c r="T3146" s="54" t="s">
        <v>256</v>
      </c>
      <c r="U3146" s="71">
        <v>44494</v>
      </c>
      <c r="V3146" s="54" t="s">
        <v>256</v>
      </c>
      <c r="W3146" t="str">
        <f t="shared" si="49"/>
        <v>Oct-21</v>
      </c>
    </row>
    <row r="3147" spans="1:23" x14ac:dyDescent="0.25">
      <c r="A3147" s="54" t="s">
        <v>317</v>
      </c>
      <c r="B3147" s="54" t="s">
        <v>428</v>
      </c>
      <c r="C3147" s="54" t="s">
        <v>263</v>
      </c>
      <c r="D3147" s="54" t="s">
        <v>429</v>
      </c>
      <c r="E3147" s="54" t="s">
        <v>13012</v>
      </c>
      <c r="F3147" s="71">
        <v>44488</v>
      </c>
      <c r="G3147" s="72">
        <v>22502.87</v>
      </c>
      <c r="H3147" s="72">
        <v>1902617.66</v>
      </c>
      <c r="I3147" s="54" t="s">
        <v>265</v>
      </c>
      <c r="J3147" s="54" t="s">
        <v>331</v>
      </c>
      <c r="K3147" s="54" t="s">
        <v>13013</v>
      </c>
      <c r="L3147" s="54" t="s">
        <v>13014</v>
      </c>
      <c r="M3147" s="54" t="s">
        <v>13012</v>
      </c>
      <c r="N3147" s="54" t="s">
        <v>256</v>
      </c>
      <c r="O3147" s="54" t="s">
        <v>256</v>
      </c>
      <c r="P3147" s="54" t="s">
        <v>289</v>
      </c>
      <c r="Q3147" s="54" t="s">
        <v>256</v>
      </c>
      <c r="R3147" s="54" t="s">
        <v>431</v>
      </c>
      <c r="S3147" s="71"/>
      <c r="T3147" s="54" t="s">
        <v>256</v>
      </c>
      <c r="U3147" s="71">
        <v>44488</v>
      </c>
      <c r="V3147" s="54" t="s">
        <v>256</v>
      </c>
      <c r="W3147" t="str">
        <f t="shared" si="49"/>
        <v>Oct-21</v>
      </c>
    </row>
    <row r="3148" spans="1:23" x14ac:dyDescent="0.25">
      <c r="A3148" s="54" t="s">
        <v>317</v>
      </c>
      <c r="B3148" s="54" t="s">
        <v>428</v>
      </c>
      <c r="C3148" s="54" t="s">
        <v>263</v>
      </c>
      <c r="D3148" s="54" t="s">
        <v>429</v>
      </c>
      <c r="E3148" s="54" t="s">
        <v>13015</v>
      </c>
      <c r="F3148" s="71">
        <v>44496</v>
      </c>
      <c r="G3148" s="72">
        <v>6929.45</v>
      </c>
      <c r="H3148" s="72">
        <v>585885</v>
      </c>
      <c r="I3148" s="54" t="s">
        <v>265</v>
      </c>
      <c r="J3148" s="54" t="s">
        <v>331</v>
      </c>
      <c r="K3148" s="54" t="s">
        <v>13013</v>
      </c>
      <c r="L3148" s="54" t="s">
        <v>13016</v>
      </c>
      <c r="M3148" s="54" t="s">
        <v>13015</v>
      </c>
      <c r="N3148" s="54" t="s">
        <v>256</v>
      </c>
      <c r="O3148" s="54" t="s">
        <v>256</v>
      </c>
      <c r="P3148" s="54" t="s">
        <v>289</v>
      </c>
      <c r="Q3148" s="54" t="s">
        <v>256</v>
      </c>
      <c r="R3148" s="54" t="s">
        <v>431</v>
      </c>
      <c r="S3148" s="71"/>
      <c r="T3148" s="54" t="s">
        <v>256</v>
      </c>
      <c r="U3148" s="71">
        <v>44496</v>
      </c>
      <c r="V3148" s="54" t="s">
        <v>256</v>
      </c>
      <c r="W3148" t="str">
        <f t="shared" si="49"/>
        <v>Oct-21</v>
      </c>
    </row>
    <row r="3149" spans="1:23" x14ac:dyDescent="0.25">
      <c r="A3149" s="54" t="s">
        <v>317</v>
      </c>
      <c r="B3149" s="54" t="s">
        <v>428</v>
      </c>
      <c r="C3149" s="54" t="s">
        <v>263</v>
      </c>
      <c r="D3149" s="54" t="s">
        <v>429</v>
      </c>
      <c r="E3149" s="54" t="s">
        <v>13017</v>
      </c>
      <c r="F3149" s="71">
        <v>44481</v>
      </c>
      <c r="G3149" s="72">
        <v>3038.15</v>
      </c>
      <c r="H3149" s="72">
        <v>256875.58</v>
      </c>
      <c r="I3149" s="54" t="s">
        <v>265</v>
      </c>
      <c r="J3149" s="54" t="s">
        <v>331</v>
      </c>
      <c r="K3149" s="54" t="s">
        <v>13018</v>
      </c>
      <c r="L3149" s="54" t="s">
        <v>13019</v>
      </c>
      <c r="M3149" s="54" t="s">
        <v>13017</v>
      </c>
      <c r="N3149" s="54" t="s">
        <v>256</v>
      </c>
      <c r="O3149" s="54" t="s">
        <v>256</v>
      </c>
      <c r="P3149" s="54" t="s">
        <v>289</v>
      </c>
      <c r="Q3149" s="54" t="s">
        <v>256</v>
      </c>
      <c r="R3149" s="54" t="s">
        <v>431</v>
      </c>
      <c r="S3149" s="71"/>
      <c r="T3149" s="54" t="s">
        <v>256</v>
      </c>
      <c r="U3149" s="71">
        <v>44481</v>
      </c>
      <c r="V3149" s="54" t="s">
        <v>256</v>
      </c>
      <c r="W3149" t="str">
        <f t="shared" si="49"/>
        <v>Oct-21</v>
      </c>
    </row>
    <row r="3150" spans="1:23" x14ac:dyDescent="0.25">
      <c r="A3150" s="54" t="s">
        <v>317</v>
      </c>
      <c r="B3150" s="54" t="s">
        <v>428</v>
      </c>
      <c r="C3150" s="54" t="s">
        <v>263</v>
      </c>
      <c r="D3150" s="54" t="s">
        <v>429</v>
      </c>
      <c r="E3150" s="54" t="s">
        <v>13020</v>
      </c>
      <c r="F3150" s="71">
        <v>44486</v>
      </c>
      <c r="G3150" s="72">
        <v>5314.12</v>
      </c>
      <c r="H3150" s="72">
        <v>449308.85</v>
      </c>
      <c r="I3150" s="54" t="s">
        <v>265</v>
      </c>
      <c r="J3150" s="54" t="s">
        <v>331</v>
      </c>
      <c r="K3150" s="54" t="s">
        <v>13021</v>
      </c>
      <c r="L3150" s="54" t="s">
        <v>13022</v>
      </c>
      <c r="M3150" s="54" t="s">
        <v>13020</v>
      </c>
      <c r="N3150" s="54" t="s">
        <v>256</v>
      </c>
      <c r="O3150" s="54" t="s">
        <v>256</v>
      </c>
      <c r="P3150" s="54" t="s">
        <v>289</v>
      </c>
      <c r="Q3150" s="54" t="s">
        <v>256</v>
      </c>
      <c r="R3150" s="54" t="s">
        <v>431</v>
      </c>
      <c r="S3150" s="71"/>
      <c r="T3150" s="54" t="s">
        <v>256</v>
      </c>
      <c r="U3150" s="71">
        <v>44486</v>
      </c>
      <c r="V3150" s="54" t="s">
        <v>256</v>
      </c>
      <c r="W3150" t="str">
        <f t="shared" si="49"/>
        <v>Oct-21</v>
      </c>
    </row>
    <row r="3151" spans="1:23" x14ac:dyDescent="0.25">
      <c r="A3151" s="54" t="s">
        <v>317</v>
      </c>
      <c r="B3151" s="54" t="s">
        <v>428</v>
      </c>
      <c r="C3151" s="54" t="s">
        <v>263</v>
      </c>
      <c r="D3151" s="54" t="s">
        <v>429</v>
      </c>
      <c r="E3151" s="54" t="s">
        <v>13023</v>
      </c>
      <c r="F3151" s="71">
        <v>44490</v>
      </c>
      <c r="G3151" s="72">
        <v>5610.92</v>
      </c>
      <c r="H3151" s="72">
        <v>474403.29</v>
      </c>
      <c r="I3151" s="54" t="s">
        <v>265</v>
      </c>
      <c r="J3151" s="54" t="s">
        <v>331</v>
      </c>
      <c r="K3151" s="54" t="s">
        <v>13024</v>
      </c>
      <c r="L3151" s="54" t="s">
        <v>13025</v>
      </c>
      <c r="M3151" s="54" t="s">
        <v>13023</v>
      </c>
      <c r="N3151" s="54" t="s">
        <v>256</v>
      </c>
      <c r="O3151" s="54" t="s">
        <v>256</v>
      </c>
      <c r="P3151" s="54" t="s">
        <v>289</v>
      </c>
      <c r="Q3151" s="54" t="s">
        <v>256</v>
      </c>
      <c r="R3151" s="54" t="s">
        <v>431</v>
      </c>
      <c r="S3151" s="71"/>
      <c r="T3151" s="54" t="s">
        <v>256</v>
      </c>
      <c r="U3151" s="71">
        <v>44490</v>
      </c>
      <c r="V3151" s="54" t="s">
        <v>256</v>
      </c>
      <c r="W3151" t="str">
        <f t="shared" si="49"/>
        <v>Oct-21</v>
      </c>
    </row>
    <row r="3152" spans="1:23" x14ac:dyDescent="0.25">
      <c r="A3152" s="54" t="s">
        <v>317</v>
      </c>
      <c r="B3152" s="54" t="s">
        <v>428</v>
      </c>
      <c r="C3152" s="54" t="s">
        <v>263</v>
      </c>
      <c r="D3152" s="54" t="s">
        <v>429</v>
      </c>
      <c r="E3152" s="54" t="s">
        <v>13026</v>
      </c>
      <c r="F3152" s="71">
        <v>44489</v>
      </c>
      <c r="G3152" s="72">
        <v>1054.3399999999999</v>
      </c>
      <c r="H3152" s="72">
        <v>89144.45</v>
      </c>
      <c r="I3152" s="54" t="s">
        <v>265</v>
      </c>
      <c r="J3152" s="54" t="s">
        <v>331</v>
      </c>
      <c r="K3152" s="54" t="s">
        <v>13027</v>
      </c>
      <c r="L3152" s="54" t="s">
        <v>13028</v>
      </c>
      <c r="M3152" s="54" t="s">
        <v>13026</v>
      </c>
      <c r="N3152" s="54" t="s">
        <v>256</v>
      </c>
      <c r="O3152" s="54" t="s">
        <v>256</v>
      </c>
      <c r="P3152" s="54" t="s">
        <v>289</v>
      </c>
      <c r="Q3152" s="54" t="s">
        <v>256</v>
      </c>
      <c r="R3152" s="54" t="s">
        <v>431</v>
      </c>
      <c r="S3152" s="71"/>
      <c r="T3152" s="54" t="s">
        <v>256</v>
      </c>
      <c r="U3152" s="71">
        <v>44489</v>
      </c>
      <c r="V3152" s="54" t="s">
        <v>256</v>
      </c>
      <c r="W3152" t="str">
        <f t="shared" si="49"/>
        <v>Oct-21</v>
      </c>
    </row>
    <row r="3153" spans="1:23" x14ac:dyDescent="0.25">
      <c r="A3153" s="54" t="s">
        <v>317</v>
      </c>
      <c r="B3153" s="54" t="s">
        <v>428</v>
      </c>
      <c r="C3153" s="54" t="s">
        <v>263</v>
      </c>
      <c r="D3153" s="54" t="s">
        <v>429</v>
      </c>
      <c r="E3153" s="54" t="s">
        <v>13029</v>
      </c>
      <c r="F3153" s="71">
        <v>44490</v>
      </c>
      <c r="G3153" s="72">
        <v>96.88</v>
      </c>
      <c r="H3153" s="72">
        <v>8191.2</v>
      </c>
      <c r="I3153" s="54" t="s">
        <v>265</v>
      </c>
      <c r="J3153" s="54" t="s">
        <v>331</v>
      </c>
      <c r="K3153" s="54" t="s">
        <v>11719</v>
      </c>
      <c r="L3153" s="54" t="s">
        <v>13030</v>
      </c>
      <c r="M3153" s="54" t="s">
        <v>13029</v>
      </c>
      <c r="N3153" s="54" t="s">
        <v>256</v>
      </c>
      <c r="O3153" s="54" t="s">
        <v>256</v>
      </c>
      <c r="P3153" s="54" t="s">
        <v>289</v>
      </c>
      <c r="Q3153" s="54" t="s">
        <v>256</v>
      </c>
      <c r="R3153" s="54" t="s">
        <v>431</v>
      </c>
      <c r="S3153" s="71"/>
      <c r="T3153" s="54" t="s">
        <v>256</v>
      </c>
      <c r="U3153" s="71">
        <v>44490</v>
      </c>
      <c r="V3153" s="54" t="s">
        <v>256</v>
      </c>
      <c r="W3153" t="str">
        <f t="shared" si="49"/>
        <v>Oct-21</v>
      </c>
    </row>
    <row r="3154" spans="1:23" x14ac:dyDescent="0.25">
      <c r="A3154" s="54" t="s">
        <v>317</v>
      </c>
      <c r="B3154" s="54" t="s">
        <v>428</v>
      </c>
      <c r="C3154" s="54" t="s">
        <v>263</v>
      </c>
      <c r="D3154" s="54" t="s">
        <v>429</v>
      </c>
      <c r="E3154" s="54" t="s">
        <v>13031</v>
      </c>
      <c r="F3154" s="71">
        <v>44490</v>
      </c>
      <c r="G3154" s="72">
        <v>989.79</v>
      </c>
      <c r="H3154" s="72">
        <v>83686.740000000005</v>
      </c>
      <c r="I3154" s="54" t="s">
        <v>265</v>
      </c>
      <c r="J3154" s="54" t="s">
        <v>331</v>
      </c>
      <c r="K3154" s="54" t="s">
        <v>11719</v>
      </c>
      <c r="L3154" s="54" t="s">
        <v>13032</v>
      </c>
      <c r="M3154" s="54" t="s">
        <v>13031</v>
      </c>
      <c r="N3154" s="54" t="s">
        <v>256</v>
      </c>
      <c r="O3154" s="54" t="s">
        <v>256</v>
      </c>
      <c r="P3154" s="54" t="s">
        <v>289</v>
      </c>
      <c r="Q3154" s="54" t="s">
        <v>256</v>
      </c>
      <c r="R3154" s="54" t="s">
        <v>431</v>
      </c>
      <c r="S3154" s="71"/>
      <c r="T3154" s="54" t="s">
        <v>256</v>
      </c>
      <c r="U3154" s="71">
        <v>44490</v>
      </c>
      <c r="V3154" s="54" t="s">
        <v>256</v>
      </c>
      <c r="W3154" t="str">
        <f t="shared" si="49"/>
        <v>Oct-21</v>
      </c>
    </row>
    <row r="3155" spans="1:23" x14ac:dyDescent="0.25">
      <c r="A3155" s="54" t="s">
        <v>317</v>
      </c>
      <c r="B3155" s="54" t="s">
        <v>428</v>
      </c>
      <c r="C3155" s="54" t="s">
        <v>263</v>
      </c>
      <c r="D3155" s="54" t="s">
        <v>429</v>
      </c>
      <c r="E3155" s="54" t="s">
        <v>13033</v>
      </c>
      <c r="F3155" s="71">
        <v>44490</v>
      </c>
      <c r="G3155" s="72">
        <v>355.55</v>
      </c>
      <c r="H3155" s="72">
        <v>30061.75</v>
      </c>
      <c r="I3155" s="54" t="s">
        <v>265</v>
      </c>
      <c r="J3155" s="54" t="s">
        <v>331</v>
      </c>
      <c r="K3155" s="54" t="s">
        <v>11719</v>
      </c>
      <c r="L3155" s="54" t="s">
        <v>13034</v>
      </c>
      <c r="M3155" s="54" t="s">
        <v>13033</v>
      </c>
      <c r="N3155" s="54" t="s">
        <v>256</v>
      </c>
      <c r="O3155" s="54" t="s">
        <v>256</v>
      </c>
      <c r="P3155" s="54" t="s">
        <v>289</v>
      </c>
      <c r="Q3155" s="54" t="s">
        <v>256</v>
      </c>
      <c r="R3155" s="54" t="s">
        <v>431</v>
      </c>
      <c r="S3155" s="71"/>
      <c r="T3155" s="54" t="s">
        <v>256</v>
      </c>
      <c r="U3155" s="71">
        <v>44490</v>
      </c>
      <c r="V3155" s="54" t="s">
        <v>256</v>
      </c>
      <c r="W3155" t="str">
        <f t="shared" si="49"/>
        <v>Oct-21</v>
      </c>
    </row>
    <row r="3156" spans="1:23" x14ac:dyDescent="0.25">
      <c r="A3156" s="54" t="s">
        <v>317</v>
      </c>
      <c r="B3156" s="54" t="s">
        <v>428</v>
      </c>
      <c r="C3156" s="54" t="s">
        <v>263</v>
      </c>
      <c r="D3156" s="54" t="s">
        <v>429</v>
      </c>
      <c r="E3156" s="54" t="s">
        <v>13035</v>
      </c>
      <c r="F3156" s="71">
        <v>44490</v>
      </c>
      <c r="G3156" s="72">
        <v>506.75</v>
      </c>
      <c r="H3156" s="72">
        <v>42845.71</v>
      </c>
      <c r="I3156" s="54" t="s">
        <v>265</v>
      </c>
      <c r="J3156" s="54" t="s">
        <v>331</v>
      </c>
      <c r="K3156" s="54" t="s">
        <v>11719</v>
      </c>
      <c r="L3156" s="54" t="s">
        <v>13036</v>
      </c>
      <c r="M3156" s="54" t="s">
        <v>13035</v>
      </c>
      <c r="N3156" s="54" t="s">
        <v>256</v>
      </c>
      <c r="O3156" s="54" t="s">
        <v>256</v>
      </c>
      <c r="P3156" s="54" t="s">
        <v>289</v>
      </c>
      <c r="Q3156" s="54" t="s">
        <v>256</v>
      </c>
      <c r="R3156" s="54" t="s">
        <v>431</v>
      </c>
      <c r="S3156" s="71"/>
      <c r="T3156" s="54" t="s">
        <v>256</v>
      </c>
      <c r="U3156" s="71">
        <v>44490</v>
      </c>
      <c r="V3156" s="54" t="s">
        <v>256</v>
      </c>
      <c r="W3156" t="str">
        <f t="shared" si="49"/>
        <v>Oct-21</v>
      </c>
    </row>
    <row r="3157" spans="1:23" x14ac:dyDescent="0.25">
      <c r="A3157" s="54" t="s">
        <v>317</v>
      </c>
      <c r="B3157" s="54" t="s">
        <v>428</v>
      </c>
      <c r="C3157" s="54" t="s">
        <v>263</v>
      </c>
      <c r="D3157" s="54" t="s">
        <v>429</v>
      </c>
      <c r="E3157" s="54" t="s">
        <v>13037</v>
      </c>
      <c r="F3157" s="71">
        <v>44492</v>
      </c>
      <c r="G3157" s="72">
        <v>2409.38</v>
      </c>
      <c r="H3157" s="72">
        <v>203713.08</v>
      </c>
      <c r="I3157" s="54" t="s">
        <v>265</v>
      </c>
      <c r="J3157" s="54" t="s">
        <v>331</v>
      </c>
      <c r="K3157" s="54" t="s">
        <v>11719</v>
      </c>
      <c r="L3157" s="54" t="s">
        <v>13038</v>
      </c>
      <c r="M3157" s="54" t="s">
        <v>13037</v>
      </c>
      <c r="N3157" s="54" t="s">
        <v>256</v>
      </c>
      <c r="O3157" s="54" t="s">
        <v>256</v>
      </c>
      <c r="P3157" s="54" t="s">
        <v>289</v>
      </c>
      <c r="Q3157" s="54" t="s">
        <v>256</v>
      </c>
      <c r="R3157" s="54" t="s">
        <v>431</v>
      </c>
      <c r="S3157" s="71"/>
      <c r="T3157" s="54" t="s">
        <v>256</v>
      </c>
      <c r="U3157" s="71">
        <v>44492</v>
      </c>
      <c r="V3157" s="54" t="s">
        <v>256</v>
      </c>
      <c r="W3157" t="str">
        <f t="shared" si="49"/>
        <v>Oct-21</v>
      </c>
    </row>
    <row r="3158" spans="1:23" x14ac:dyDescent="0.25">
      <c r="A3158" s="54" t="s">
        <v>317</v>
      </c>
      <c r="B3158" s="54" t="s">
        <v>428</v>
      </c>
      <c r="C3158" s="54" t="s">
        <v>263</v>
      </c>
      <c r="D3158" s="54" t="s">
        <v>429</v>
      </c>
      <c r="E3158" s="54" t="s">
        <v>13039</v>
      </c>
      <c r="F3158" s="71">
        <v>44490</v>
      </c>
      <c r="G3158" s="72">
        <v>2656.4</v>
      </c>
      <c r="H3158" s="72">
        <v>224598.62</v>
      </c>
      <c r="I3158" s="54" t="s">
        <v>265</v>
      </c>
      <c r="J3158" s="54" t="s">
        <v>331</v>
      </c>
      <c r="K3158" s="54" t="s">
        <v>13040</v>
      </c>
      <c r="L3158" s="54" t="s">
        <v>13041</v>
      </c>
      <c r="M3158" s="54" t="s">
        <v>13039</v>
      </c>
      <c r="N3158" s="54" t="s">
        <v>256</v>
      </c>
      <c r="O3158" s="54" t="s">
        <v>256</v>
      </c>
      <c r="P3158" s="54" t="s">
        <v>289</v>
      </c>
      <c r="Q3158" s="54" t="s">
        <v>256</v>
      </c>
      <c r="R3158" s="54" t="s">
        <v>431</v>
      </c>
      <c r="S3158" s="71"/>
      <c r="T3158" s="54" t="s">
        <v>256</v>
      </c>
      <c r="U3158" s="71">
        <v>44490</v>
      </c>
      <c r="V3158" s="54" t="s">
        <v>256</v>
      </c>
      <c r="W3158" t="str">
        <f t="shared" si="49"/>
        <v>Oct-21</v>
      </c>
    </row>
    <row r="3159" spans="1:23" x14ac:dyDescent="0.25">
      <c r="A3159" s="54" t="s">
        <v>317</v>
      </c>
      <c r="B3159" s="54" t="s">
        <v>428</v>
      </c>
      <c r="C3159" s="54" t="s">
        <v>263</v>
      </c>
      <c r="D3159" s="54" t="s">
        <v>429</v>
      </c>
      <c r="E3159" s="54" t="s">
        <v>13042</v>
      </c>
      <c r="F3159" s="71">
        <v>44490</v>
      </c>
      <c r="G3159" s="72">
        <v>10253.98</v>
      </c>
      <c r="H3159" s="72">
        <v>866974.01</v>
      </c>
      <c r="I3159" s="54" t="s">
        <v>265</v>
      </c>
      <c r="J3159" s="54" t="s">
        <v>331</v>
      </c>
      <c r="K3159" s="54" t="s">
        <v>13043</v>
      </c>
      <c r="L3159" s="54" t="s">
        <v>13044</v>
      </c>
      <c r="M3159" s="54" t="s">
        <v>13042</v>
      </c>
      <c r="N3159" s="54" t="s">
        <v>256</v>
      </c>
      <c r="O3159" s="54" t="s">
        <v>256</v>
      </c>
      <c r="P3159" s="54" t="s">
        <v>289</v>
      </c>
      <c r="Q3159" s="54" t="s">
        <v>256</v>
      </c>
      <c r="R3159" s="54" t="s">
        <v>431</v>
      </c>
      <c r="S3159" s="71"/>
      <c r="T3159" s="54" t="s">
        <v>256</v>
      </c>
      <c r="U3159" s="71">
        <v>44490</v>
      </c>
      <c r="V3159" s="54" t="s">
        <v>256</v>
      </c>
      <c r="W3159" t="str">
        <f t="shared" si="49"/>
        <v>Oct-21</v>
      </c>
    </row>
    <row r="3160" spans="1:23" x14ac:dyDescent="0.25">
      <c r="A3160" s="54" t="s">
        <v>317</v>
      </c>
      <c r="B3160" s="54" t="s">
        <v>428</v>
      </c>
      <c r="C3160" s="54" t="s">
        <v>263</v>
      </c>
      <c r="D3160" s="54" t="s">
        <v>429</v>
      </c>
      <c r="E3160" s="54" t="s">
        <v>13045</v>
      </c>
      <c r="F3160" s="71">
        <v>44496</v>
      </c>
      <c r="G3160" s="72">
        <v>8097.43</v>
      </c>
      <c r="H3160" s="72">
        <v>684637.71</v>
      </c>
      <c r="I3160" s="54" t="s">
        <v>265</v>
      </c>
      <c r="J3160" s="54" t="s">
        <v>331</v>
      </c>
      <c r="K3160" s="54" t="s">
        <v>13046</v>
      </c>
      <c r="L3160" s="54" t="s">
        <v>13047</v>
      </c>
      <c r="M3160" s="54" t="s">
        <v>13045</v>
      </c>
      <c r="N3160" s="54" t="s">
        <v>256</v>
      </c>
      <c r="O3160" s="54" t="s">
        <v>256</v>
      </c>
      <c r="P3160" s="54" t="s">
        <v>289</v>
      </c>
      <c r="Q3160" s="54" t="s">
        <v>256</v>
      </c>
      <c r="R3160" s="54" t="s">
        <v>431</v>
      </c>
      <c r="S3160" s="71"/>
      <c r="T3160" s="54" t="s">
        <v>256</v>
      </c>
      <c r="U3160" s="71">
        <v>44496</v>
      </c>
      <c r="V3160" s="54" t="s">
        <v>256</v>
      </c>
      <c r="W3160" t="str">
        <f t="shared" si="49"/>
        <v>Oct-21</v>
      </c>
    </row>
    <row r="3161" spans="1:23" x14ac:dyDescent="0.25">
      <c r="A3161" s="54" t="s">
        <v>317</v>
      </c>
      <c r="B3161" s="54" t="s">
        <v>428</v>
      </c>
      <c r="C3161" s="54" t="s">
        <v>263</v>
      </c>
      <c r="D3161" s="54" t="s">
        <v>429</v>
      </c>
      <c r="E3161" s="54" t="s">
        <v>13048</v>
      </c>
      <c r="F3161" s="71">
        <v>44490</v>
      </c>
      <c r="G3161" s="72">
        <v>133.69999999999999</v>
      </c>
      <c r="H3161" s="72">
        <v>11304.34</v>
      </c>
      <c r="I3161" s="54" t="s">
        <v>265</v>
      </c>
      <c r="J3161" s="54" t="s">
        <v>331</v>
      </c>
      <c r="K3161" s="54" t="s">
        <v>13049</v>
      </c>
      <c r="L3161" s="54" t="s">
        <v>13050</v>
      </c>
      <c r="M3161" s="54" t="s">
        <v>13048</v>
      </c>
      <c r="N3161" s="54" t="s">
        <v>256</v>
      </c>
      <c r="O3161" s="54" t="s">
        <v>256</v>
      </c>
      <c r="P3161" s="54" t="s">
        <v>289</v>
      </c>
      <c r="Q3161" s="54" t="s">
        <v>256</v>
      </c>
      <c r="R3161" s="54" t="s">
        <v>431</v>
      </c>
      <c r="S3161" s="71"/>
      <c r="T3161" s="54" t="s">
        <v>256</v>
      </c>
      <c r="U3161" s="71">
        <v>44490</v>
      </c>
      <c r="V3161" s="54" t="s">
        <v>256</v>
      </c>
      <c r="W3161" t="str">
        <f t="shared" si="49"/>
        <v>Oct-21</v>
      </c>
    </row>
    <row r="3162" spans="1:23" x14ac:dyDescent="0.25">
      <c r="A3162" s="54" t="s">
        <v>317</v>
      </c>
      <c r="B3162" s="54" t="s">
        <v>428</v>
      </c>
      <c r="C3162" s="54" t="s">
        <v>263</v>
      </c>
      <c r="D3162" s="54" t="s">
        <v>429</v>
      </c>
      <c r="E3162" s="54" t="s">
        <v>13051</v>
      </c>
      <c r="F3162" s="71">
        <v>44490</v>
      </c>
      <c r="G3162" s="72">
        <v>2304.1</v>
      </c>
      <c r="H3162" s="72">
        <v>194811.66</v>
      </c>
      <c r="I3162" s="54" t="s">
        <v>265</v>
      </c>
      <c r="J3162" s="54" t="s">
        <v>331</v>
      </c>
      <c r="K3162" s="54" t="s">
        <v>13049</v>
      </c>
      <c r="L3162" s="54" t="s">
        <v>13052</v>
      </c>
      <c r="M3162" s="54" t="s">
        <v>13051</v>
      </c>
      <c r="N3162" s="54" t="s">
        <v>256</v>
      </c>
      <c r="O3162" s="54" t="s">
        <v>256</v>
      </c>
      <c r="P3162" s="54" t="s">
        <v>289</v>
      </c>
      <c r="Q3162" s="54" t="s">
        <v>256</v>
      </c>
      <c r="R3162" s="54" t="s">
        <v>431</v>
      </c>
      <c r="S3162" s="71"/>
      <c r="T3162" s="54" t="s">
        <v>256</v>
      </c>
      <c r="U3162" s="71">
        <v>44490</v>
      </c>
      <c r="V3162" s="54" t="s">
        <v>256</v>
      </c>
      <c r="W3162" t="str">
        <f t="shared" si="49"/>
        <v>Oct-21</v>
      </c>
    </row>
    <row r="3163" spans="1:23" x14ac:dyDescent="0.25">
      <c r="A3163" s="54" t="s">
        <v>317</v>
      </c>
      <c r="B3163" s="54" t="s">
        <v>428</v>
      </c>
      <c r="C3163" s="54" t="s">
        <v>263</v>
      </c>
      <c r="D3163" s="54" t="s">
        <v>429</v>
      </c>
      <c r="E3163" s="54" t="s">
        <v>13053</v>
      </c>
      <c r="F3163" s="71">
        <v>44490</v>
      </c>
      <c r="G3163" s="72">
        <v>688.83</v>
      </c>
      <c r="H3163" s="72">
        <v>58240.58</v>
      </c>
      <c r="I3163" s="54" t="s">
        <v>265</v>
      </c>
      <c r="J3163" s="54" t="s">
        <v>331</v>
      </c>
      <c r="K3163" s="54" t="s">
        <v>13049</v>
      </c>
      <c r="L3163" s="54" t="s">
        <v>13054</v>
      </c>
      <c r="M3163" s="54" t="s">
        <v>13053</v>
      </c>
      <c r="N3163" s="54" t="s">
        <v>256</v>
      </c>
      <c r="O3163" s="54" t="s">
        <v>256</v>
      </c>
      <c r="P3163" s="54" t="s">
        <v>289</v>
      </c>
      <c r="Q3163" s="54" t="s">
        <v>256</v>
      </c>
      <c r="R3163" s="54" t="s">
        <v>431</v>
      </c>
      <c r="S3163" s="71"/>
      <c r="T3163" s="54" t="s">
        <v>256</v>
      </c>
      <c r="U3163" s="71">
        <v>44490</v>
      </c>
      <c r="V3163" s="54" t="s">
        <v>256</v>
      </c>
      <c r="W3163" t="str">
        <f t="shared" si="49"/>
        <v>Oct-21</v>
      </c>
    </row>
    <row r="3164" spans="1:23" x14ac:dyDescent="0.25">
      <c r="A3164" s="54" t="s">
        <v>317</v>
      </c>
      <c r="B3164" s="54" t="s">
        <v>428</v>
      </c>
      <c r="C3164" s="54" t="s">
        <v>263</v>
      </c>
      <c r="D3164" s="54" t="s">
        <v>429</v>
      </c>
      <c r="E3164" s="54" t="s">
        <v>13055</v>
      </c>
      <c r="F3164" s="71">
        <v>44490</v>
      </c>
      <c r="G3164" s="72">
        <v>165.57</v>
      </c>
      <c r="H3164" s="72">
        <v>13998.94</v>
      </c>
      <c r="I3164" s="54" t="s">
        <v>265</v>
      </c>
      <c r="J3164" s="54" t="s">
        <v>331</v>
      </c>
      <c r="K3164" s="54" t="s">
        <v>13049</v>
      </c>
      <c r="L3164" s="54" t="s">
        <v>13056</v>
      </c>
      <c r="M3164" s="54" t="s">
        <v>13055</v>
      </c>
      <c r="N3164" s="54" t="s">
        <v>256</v>
      </c>
      <c r="O3164" s="54" t="s">
        <v>256</v>
      </c>
      <c r="P3164" s="54" t="s">
        <v>289</v>
      </c>
      <c r="Q3164" s="54" t="s">
        <v>256</v>
      </c>
      <c r="R3164" s="54" t="s">
        <v>431</v>
      </c>
      <c r="S3164" s="71"/>
      <c r="T3164" s="54" t="s">
        <v>256</v>
      </c>
      <c r="U3164" s="71">
        <v>44490</v>
      </c>
      <c r="V3164" s="54" t="s">
        <v>256</v>
      </c>
      <c r="W3164" t="str">
        <f t="shared" si="49"/>
        <v>Oct-21</v>
      </c>
    </row>
    <row r="3165" spans="1:23" x14ac:dyDescent="0.25">
      <c r="A3165" s="54" t="s">
        <v>317</v>
      </c>
      <c r="B3165" s="54" t="s">
        <v>428</v>
      </c>
      <c r="C3165" s="54" t="s">
        <v>263</v>
      </c>
      <c r="D3165" s="54" t="s">
        <v>429</v>
      </c>
      <c r="E3165" s="54" t="s">
        <v>13057</v>
      </c>
      <c r="F3165" s="71">
        <v>44494</v>
      </c>
      <c r="G3165" s="72">
        <v>718.71</v>
      </c>
      <c r="H3165" s="72">
        <v>60766.93</v>
      </c>
      <c r="I3165" s="54" t="s">
        <v>265</v>
      </c>
      <c r="J3165" s="54" t="s">
        <v>331</v>
      </c>
      <c r="K3165" s="54" t="s">
        <v>13058</v>
      </c>
      <c r="L3165" s="54" t="s">
        <v>13059</v>
      </c>
      <c r="M3165" s="54" t="s">
        <v>13057</v>
      </c>
      <c r="N3165" s="54" t="s">
        <v>256</v>
      </c>
      <c r="O3165" s="54" t="s">
        <v>256</v>
      </c>
      <c r="P3165" s="54" t="s">
        <v>289</v>
      </c>
      <c r="Q3165" s="54" t="s">
        <v>256</v>
      </c>
      <c r="R3165" s="54" t="s">
        <v>431</v>
      </c>
      <c r="S3165" s="71"/>
      <c r="T3165" s="54" t="s">
        <v>256</v>
      </c>
      <c r="U3165" s="71">
        <v>44494</v>
      </c>
      <c r="V3165" s="54" t="s">
        <v>256</v>
      </c>
      <c r="W3165" t="str">
        <f t="shared" si="49"/>
        <v>Oct-21</v>
      </c>
    </row>
    <row r="3166" spans="1:23" x14ac:dyDescent="0.25">
      <c r="A3166" s="54" t="s">
        <v>317</v>
      </c>
      <c r="B3166" s="54" t="s">
        <v>428</v>
      </c>
      <c r="C3166" s="54" t="s">
        <v>263</v>
      </c>
      <c r="D3166" s="54" t="s">
        <v>429</v>
      </c>
      <c r="E3166" s="54" t="s">
        <v>13060</v>
      </c>
      <c r="F3166" s="71">
        <v>44494</v>
      </c>
      <c r="G3166" s="72">
        <v>406.24</v>
      </c>
      <c r="H3166" s="72">
        <v>34347.589999999997</v>
      </c>
      <c r="I3166" s="54" t="s">
        <v>265</v>
      </c>
      <c r="J3166" s="54" t="s">
        <v>331</v>
      </c>
      <c r="K3166" s="54" t="s">
        <v>13058</v>
      </c>
      <c r="L3166" s="54" t="s">
        <v>13061</v>
      </c>
      <c r="M3166" s="54" t="s">
        <v>13060</v>
      </c>
      <c r="N3166" s="54" t="s">
        <v>256</v>
      </c>
      <c r="O3166" s="54" t="s">
        <v>256</v>
      </c>
      <c r="P3166" s="54" t="s">
        <v>289</v>
      </c>
      <c r="Q3166" s="54" t="s">
        <v>256</v>
      </c>
      <c r="R3166" s="54" t="s">
        <v>431</v>
      </c>
      <c r="S3166" s="71"/>
      <c r="T3166" s="54" t="s">
        <v>256</v>
      </c>
      <c r="U3166" s="71">
        <v>44494</v>
      </c>
      <c r="V3166" s="54" t="s">
        <v>256</v>
      </c>
      <c r="W3166" t="str">
        <f t="shared" si="49"/>
        <v>Oct-21</v>
      </c>
    </row>
    <row r="3167" spans="1:23" x14ac:dyDescent="0.25">
      <c r="A3167" s="54" t="s">
        <v>317</v>
      </c>
      <c r="B3167" s="54" t="s">
        <v>428</v>
      </c>
      <c r="C3167" s="54" t="s">
        <v>263</v>
      </c>
      <c r="D3167" s="54" t="s">
        <v>429</v>
      </c>
      <c r="E3167" s="54" t="s">
        <v>13062</v>
      </c>
      <c r="F3167" s="71">
        <v>44494</v>
      </c>
      <c r="G3167" s="72">
        <v>773.41</v>
      </c>
      <c r="H3167" s="72">
        <v>65391.82</v>
      </c>
      <c r="I3167" s="54" t="s">
        <v>265</v>
      </c>
      <c r="J3167" s="54" t="s">
        <v>331</v>
      </c>
      <c r="K3167" s="54" t="s">
        <v>13058</v>
      </c>
      <c r="L3167" s="54" t="s">
        <v>13063</v>
      </c>
      <c r="M3167" s="54" t="s">
        <v>13062</v>
      </c>
      <c r="N3167" s="54" t="s">
        <v>256</v>
      </c>
      <c r="O3167" s="54" t="s">
        <v>256</v>
      </c>
      <c r="P3167" s="54" t="s">
        <v>289</v>
      </c>
      <c r="Q3167" s="54" t="s">
        <v>256</v>
      </c>
      <c r="R3167" s="54" t="s">
        <v>431</v>
      </c>
      <c r="S3167" s="71"/>
      <c r="T3167" s="54" t="s">
        <v>256</v>
      </c>
      <c r="U3167" s="71">
        <v>44494</v>
      </c>
      <c r="V3167" s="54" t="s">
        <v>256</v>
      </c>
      <c r="W3167" t="str">
        <f t="shared" si="49"/>
        <v>Oct-21</v>
      </c>
    </row>
    <row r="3168" spans="1:23" x14ac:dyDescent="0.25">
      <c r="A3168" s="54" t="s">
        <v>317</v>
      </c>
      <c r="B3168" s="54" t="s">
        <v>428</v>
      </c>
      <c r="C3168" s="54" t="s">
        <v>263</v>
      </c>
      <c r="D3168" s="54" t="s">
        <v>429</v>
      </c>
      <c r="E3168" s="54" t="s">
        <v>13064</v>
      </c>
      <c r="F3168" s="71">
        <v>44496</v>
      </c>
      <c r="G3168" s="72">
        <v>7517</v>
      </c>
      <c r="H3168" s="72">
        <v>635562.35</v>
      </c>
      <c r="I3168" s="54" t="s">
        <v>265</v>
      </c>
      <c r="J3168" s="54" t="s">
        <v>331</v>
      </c>
      <c r="K3168" s="54" t="s">
        <v>13065</v>
      </c>
      <c r="L3168" s="54" t="s">
        <v>13066</v>
      </c>
      <c r="M3168" s="54" t="s">
        <v>13064</v>
      </c>
      <c r="N3168" s="54" t="s">
        <v>256</v>
      </c>
      <c r="O3168" s="54" t="s">
        <v>256</v>
      </c>
      <c r="P3168" s="54" t="s">
        <v>289</v>
      </c>
      <c r="Q3168" s="54" t="s">
        <v>256</v>
      </c>
      <c r="R3168" s="54" t="s">
        <v>431</v>
      </c>
      <c r="S3168" s="71"/>
      <c r="T3168" s="54" t="s">
        <v>256</v>
      </c>
      <c r="U3168" s="71">
        <v>44496</v>
      </c>
      <c r="V3168" s="54" t="s">
        <v>256</v>
      </c>
      <c r="W3168" t="str">
        <f t="shared" si="49"/>
        <v>Oct-21</v>
      </c>
    </row>
    <row r="3169" spans="1:23" x14ac:dyDescent="0.25">
      <c r="A3169" s="54" t="s">
        <v>317</v>
      </c>
      <c r="B3169" s="54" t="s">
        <v>428</v>
      </c>
      <c r="C3169" s="54" t="s">
        <v>263</v>
      </c>
      <c r="D3169" s="54" t="s">
        <v>429</v>
      </c>
      <c r="E3169" s="54" t="s">
        <v>13067</v>
      </c>
      <c r="F3169" s="71">
        <v>44495</v>
      </c>
      <c r="G3169" s="72">
        <v>646.27</v>
      </c>
      <c r="H3169" s="72">
        <v>54642.13</v>
      </c>
      <c r="I3169" s="54" t="s">
        <v>265</v>
      </c>
      <c r="J3169" s="54" t="s">
        <v>331</v>
      </c>
      <c r="K3169" s="54" t="s">
        <v>13068</v>
      </c>
      <c r="L3169" s="54" t="s">
        <v>13069</v>
      </c>
      <c r="M3169" s="54" t="s">
        <v>13067</v>
      </c>
      <c r="N3169" s="54" t="s">
        <v>256</v>
      </c>
      <c r="O3169" s="54" t="s">
        <v>256</v>
      </c>
      <c r="P3169" s="54" t="s">
        <v>289</v>
      </c>
      <c r="Q3169" s="54" t="s">
        <v>256</v>
      </c>
      <c r="R3169" s="54" t="s">
        <v>431</v>
      </c>
      <c r="S3169" s="71"/>
      <c r="T3169" s="54" t="s">
        <v>256</v>
      </c>
      <c r="U3169" s="71">
        <v>44495</v>
      </c>
      <c r="V3169" s="54" t="s">
        <v>256</v>
      </c>
      <c r="W3169" t="str">
        <f t="shared" si="49"/>
        <v>Oct-21</v>
      </c>
    </row>
    <row r="3170" spans="1:23" x14ac:dyDescent="0.25">
      <c r="A3170" s="54" t="s">
        <v>317</v>
      </c>
      <c r="B3170" s="54" t="s">
        <v>428</v>
      </c>
      <c r="C3170" s="54" t="s">
        <v>263</v>
      </c>
      <c r="D3170" s="54" t="s">
        <v>429</v>
      </c>
      <c r="E3170" s="54" t="s">
        <v>13070</v>
      </c>
      <c r="F3170" s="71">
        <v>44495</v>
      </c>
      <c r="G3170" s="72">
        <v>341.69</v>
      </c>
      <c r="H3170" s="72">
        <v>28889.89</v>
      </c>
      <c r="I3170" s="54" t="s">
        <v>265</v>
      </c>
      <c r="J3170" s="54" t="s">
        <v>331</v>
      </c>
      <c r="K3170" s="54" t="s">
        <v>13068</v>
      </c>
      <c r="L3170" s="54" t="s">
        <v>13071</v>
      </c>
      <c r="M3170" s="54" t="s">
        <v>13070</v>
      </c>
      <c r="N3170" s="54" t="s">
        <v>256</v>
      </c>
      <c r="O3170" s="54" t="s">
        <v>256</v>
      </c>
      <c r="P3170" s="54" t="s">
        <v>289</v>
      </c>
      <c r="Q3170" s="54" t="s">
        <v>256</v>
      </c>
      <c r="R3170" s="54" t="s">
        <v>431</v>
      </c>
      <c r="S3170" s="71"/>
      <c r="T3170" s="54" t="s">
        <v>256</v>
      </c>
      <c r="U3170" s="71">
        <v>44495</v>
      </c>
      <c r="V3170" s="54" t="s">
        <v>256</v>
      </c>
      <c r="W3170" t="str">
        <f t="shared" si="49"/>
        <v>Oct-21</v>
      </c>
    </row>
    <row r="3171" spans="1:23" x14ac:dyDescent="0.25">
      <c r="A3171" s="54" t="s">
        <v>317</v>
      </c>
      <c r="B3171" s="54" t="s">
        <v>428</v>
      </c>
      <c r="C3171" s="54" t="s">
        <v>263</v>
      </c>
      <c r="D3171" s="54" t="s">
        <v>429</v>
      </c>
      <c r="E3171" s="54" t="s">
        <v>13072</v>
      </c>
      <c r="F3171" s="71">
        <v>44495</v>
      </c>
      <c r="G3171" s="72">
        <v>321.87</v>
      </c>
      <c r="H3171" s="72">
        <v>27214.11</v>
      </c>
      <c r="I3171" s="54" t="s">
        <v>265</v>
      </c>
      <c r="J3171" s="54" t="s">
        <v>331</v>
      </c>
      <c r="K3171" s="54" t="s">
        <v>13068</v>
      </c>
      <c r="L3171" s="54" t="s">
        <v>13073</v>
      </c>
      <c r="M3171" s="54" t="s">
        <v>13072</v>
      </c>
      <c r="N3171" s="54" t="s">
        <v>256</v>
      </c>
      <c r="O3171" s="54" t="s">
        <v>256</v>
      </c>
      <c r="P3171" s="54" t="s">
        <v>289</v>
      </c>
      <c r="Q3171" s="54" t="s">
        <v>256</v>
      </c>
      <c r="R3171" s="54" t="s">
        <v>431</v>
      </c>
      <c r="S3171" s="71"/>
      <c r="T3171" s="54" t="s">
        <v>256</v>
      </c>
      <c r="U3171" s="71">
        <v>44495</v>
      </c>
      <c r="V3171" s="54" t="s">
        <v>256</v>
      </c>
      <c r="W3171" t="str">
        <f t="shared" si="49"/>
        <v>Oct-21</v>
      </c>
    </row>
    <row r="3172" spans="1:23" x14ac:dyDescent="0.25">
      <c r="A3172" s="54" t="s">
        <v>317</v>
      </c>
      <c r="B3172" s="54" t="s">
        <v>428</v>
      </c>
      <c r="C3172" s="54" t="s">
        <v>263</v>
      </c>
      <c r="D3172" s="54" t="s">
        <v>429</v>
      </c>
      <c r="E3172" s="54" t="s">
        <v>13074</v>
      </c>
      <c r="F3172" s="71">
        <v>44495</v>
      </c>
      <c r="G3172" s="72">
        <v>683.66</v>
      </c>
      <c r="H3172" s="72">
        <v>57803.45</v>
      </c>
      <c r="I3172" s="54" t="s">
        <v>265</v>
      </c>
      <c r="J3172" s="54" t="s">
        <v>331</v>
      </c>
      <c r="K3172" s="54" t="s">
        <v>13075</v>
      </c>
      <c r="L3172" s="54" t="s">
        <v>13076</v>
      </c>
      <c r="M3172" s="54" t="s">
        <v>13074</v>
      </c>
      <c r="N3172" s="54" t="s">
        <v>256</v>
      </c>
      <c r="O3172" s="54" t="s">
        <v>256</v>
      </c>
      <c r="P3172" s="54" t="s">
        <v>289</v>
      </c>
      <c r="Q3172" s="54" t="s">
        <v>256</v>
      </c>
      <c r="R3172" s="54" t="s">
        <v>431</v>
      </c>
      <c r="S3172" s="71"/>
      <c r="T3172" s="54" t="s">
        <v>256</v>
      </c>
      <c r="U3172" s="71">
        <v>44495</v>
      </c>
      <c r="V3172" s="54" t="s">
        <v>256</v>
      </c>
      <c r="W3172" t="str">
        <f t="shared" si="49"/>
        <v>Oct-21</v>
      </c>
    </row>
    <row r="3173" spans="1:23" x14ac:dyDescent="0.25">
      <c r="A3173" s="54" t="s">
        <v>317</v>
      </c>
      <c r="B3173" s="54" t="s">
        <v>428</v>
      </c>
      <c r="C3173" s="54" t="s">
        <v>263</v>
      </c>
      <c r="D3173" s="54" t="s">
        <v>429</v>
      </c>
      <c r="E3173" s="54" t="s">
        <v>13077</v>
      </c>
      <c r="F3173" s="71">
        <v>44495</v>
      </c>
      <c r="G3173" s="72">
        <v>909.83</v>
      </c>
      <c r="H3173" s="72">
        <v>76926.13</v>
      </c>
      <c r="I3173" s="54" t="s">
        <v>265</v>
      </c>
      <c r="J3173" s="54" t="s">
        <v>331</v>
      </c>
      <c r="K3173" s="54" t="s">
        <v>13075</v>
      </c>
      <c r="L3173" s="54" t="s">
        <v>13078</v>
      </c>
      <c r="M3173" s="54" t="s">
        <v>13077</v>
      </c>
      <c r="N3173" s="54" t="s">
        <v>256</v>
      </c>
      <c r="O3173" s="54" t="s">
        <v>256</v>
      </c>
      <c r="P3173" s="54" t="s">
        <v>289</v>
      </c>
      <c r="Q3173" s="54" t="s">
        <v>256</v>
      </c>
      <c r="R3173" s="54" t="s">
        <v>431</v>
      </c>
      <c r="S3173" s="71"/>
      <c r="T3173" s="54" t="s">
        <v>256</v>
      </c>
      <c r="U3173" s="71">
        <v>44495</v>
      </c>
      <c r="V3173" s="54" t="s">
        <v>256</v>
      </c>
      <c r="W3173" t="str">
        <f t="shared" si="49"/>
        <v>Oct-21</v>
      </c>
    </row>
    <row r="3174" spans="1:23" x14ac:dyDescent="0.25">
      <c r="A3174" s="54" t="s">
        <v>317</v>
      </c>
      <c r="B3174" s="54" t="s">
        <v>428</v>
      </c>
      <c r="C3174" s="54" t="s">
        <v>263</v>
      </c>
      <c r="D3174" s="54" t="s">
        <v>429</v>
      </c>
      <c r="E3174" s="54" t="s">
        <v>13079</v>
      </c>
      <c r="F3174" s="71">
        <v>44495</v>
      </c>
      <c r="G3174" s="72">
        <v>1790.75</v>
      </c>
      <c r="H3174" s="72">
        <v>151407.91</v>
      </c>
      <c r="I3174" s="54" t="s">
        <v>265</v>
      </c>
      <c r="J3174" s="54" t="s">
        <v>331</v>
      </c>
      <c r="K3174" s="54" t="s">
        <v>13075</v>
      </c>
      <c r="L3174" s="54" t="s">
        <v>13080</v>
      </c>
      <c r="M3174" s="54" t="s">
        <v>13079</v>
      </c>
      <c r="N3174" s="54" t="s">
        <v>256</v>
      </c>
      <c r="O3174" s="54" t="s">
        <v>256</v>
      </c>
      <c r="P3174" s="54" t="s">
        <v>289</v>
      </c>
      <c r="Q3174" s="54" t="s">
        <v>256</v>
      </c>
      <c r="R3174" s="54" t="s">
        <v>431</v>
      </c>
      <c r="S3174" s="71"/>
      <c r="T3174" s="54" t="s">
        <v>256</v>
      </c>
      <c r="U3174" s="71">
        <v>44495</v>
      </c>
      <c r="V3174" s="54" t="s">
        <v>256</v>
      </c>
      <c r="W3174" t="str">
        <f t="shared" si="49"/>
        <v>Oct-21</v>
      </c>
    </row>
    <row r="3175" spans="1:23" x14ac:dyDescent="0.25">
      <c r="A3175" s="54" t="s">
        <v>317</v>
      </c>
      <c r="B3175" s="54" t="s">
        <v>428</v>
      </c>
      <c r="C3175" s="54" t="s">
        <v>263</v>
      </c>
      <c r="D3175" s="54" t="s">
        <v>429</v>
      </c>
      <c r="E3175" s="54" t="s">
        <v>13081</v>
      </c>
      <c r="F3175" s="71">
        <v>44495</v>
      </c>
      <c r="G3175" s="72">
        <v>51.34</v>
      </c>
      <c r="H3175" s="72">
        <v>4340.8</v>
      </c>
      <c r="I3175" s="54" t="s">
        <v>265</v>
      </c>
      <c r="J3175" s="54" t="s">
        <v>331</v>
      </c>
      <c r="K3175" s="54" t="s">
        <v>13082</v>
      </c>
      <c r="L3175" s="54" t="s">
        <v>13083</v>
      </c>
      <c r="M3175" s="54" t="s">
        <v>13081</v>
      </c>
      <c r="N3175" s="54" t="s">
        <v>256</v>
      </c>
      <c r="O3175" s="54" t="s">
        <v>256</v>
      </c>
      <c r="P3175" s="54" t="s">
        <v>289</v>
      </c>
      <c r="Q3175" s="54" t="s">
        <v>256</v>
      </c>
      <c r="R3175" s="54" t="s">
        <v>431</v>
      </c>
      <c r="S3175" s="71"/>
      <c r="T3175" s="54" t="s">
        <v>256</v>
      </c>
      <c r="U3175" s="71">
        <v>44495</v>
      </c>
      <c r="V3175" s="54" t="s">
        <v>256</v>
      </c>
      <c r="W3175" t="str">
        <f t="shared" si="49"/>
        <v>Oct-21</v>
      </c>
    </row>
    <row r="3176" spans="1:23" x14ac:dyDescent="0.25">
      <c r="A3176" s="54" t="s">
        <v>317</v>
      </c>
      <c r="B3176" s="54" t="s">
        <v>428</v>
      </c>
      <c r="C3176" s="54" t="s">
        <v>263</v>
      </c>
      <c r="D3176" s="54" t="s">
        <v>429</v>
      </c>
      <c r="E3176" s="54" t="s">
        <v>13084</v>
      </c>
      <c r="F3176" s="71">
        <v>44495</v>
      </c>
      <c r="G3176" s="72">
        <v>6929.66</v>
      </c>
      <c r="H3176" s="72">
        <v>585902.75</v>
      </c>
      <c r="I3176" s="54" t="s">
        <v>265</v>
      </c>
      <c r="J3176" s="54" t="s">
        <v>331</v>
      </c>
      <c r="K3176" s="54" t="s">
        <v>13085</v>
      </c>
      <c r="L3176" s="54" t="s">
        <v>13086</v>
      </c>
      <c r="M3176" s="54" t="s">
        <v>13084</v>
      </c>
      <c r="N3176" s="54" t="s">
        <v>256</v>
      </c>
      <c r="O3176" s="54" t="s">
        <v>256</v>
      </c>
      <c r="P3176" s="54" t="s">
        <v>289</v>
      </c>
      <c r="Q3176" s="54" t="s">
        <v>256</v>
      </c>
      <c r="R3176" s="54" t="s">
        <v>431</v>
      </c>
      <c r="S3176" s="71"/>
      <c r="T3176" s="54" t="s">
        <v>256</v>
      </c>
      <c r="U3176" s="71">
        <v>44495</v>
      </c>
      <c r="V3176" s="54" t="s">
        <v>256</v>
      </c>
      <c r="W3176" t="str">
        <f t="shared" si="49"/>
        <v>Oct-21</v>
      </c>
    </row>
    <row r="3177" spans="1:23" x14ac:dyDescent="0.25">
      <c r="A3177" s="54" t="s">
        <v>317</v>
      </c>
      <c r="B3177" s="54" t="s">
        <v>428</v>
      </c>
      <c r="C3177" s="54" t="s">
        <v>263</v>
      </c>
      <c r="D3177" s="54" t="s">
        <v>429</v>
      </c>
      <c r="E3177" s="54" t="s">
        <v>13087</v>
      </c>
      <c r="F3177" s="71">
        <v>44495</v>
      </c>
      <c r="G3177" s="72">
        <v>257.18</v>
      </c>
      <c r="H3177" s="72">
        <v>21744.57</v>
      </c>
      <c r="I3177" s="54" t="s">
        <v>265</v>
      </c>
      <c r="J3177" s="54" t="s">
        <v>331</v>
      </c>
      <c r="K3177" s="54" t="s">
        <v>13085</v>
      </c>
      <c r="L3177" s="54" t="s">
        <v>13088</v>
      </c>
      <c r="M3177" s="54" t="s">
        <v>13087</v>
      </c>
      <c r="N3177" s="54" t="s">
        <v>256</v>
      </c>
      <c r="O3177" s="54" t="s">
        <v>256</v>
      </c>
      <c r="P3177" s="54" t="s">
        <v>289</v>
      </c>
      <c r="Q3177" s="54" t="s">
        <v>256</v>
      </c>
      <c r="R3177" s="54" t="s">
        <v>431</v>
      </c>
      <c r="S3177" s="71"/>
      <c r="T3177" s="54" t="s">
        <v>256</v>
      </c>
      <c r="U3177" s="71">
        <v>44495</v>
      </c>
      <c r="V3177" s="54" t="s">
        <v>256</v>
      </c>
      <c r="W3177" t="str">
        <f t="shared" si="49"/>
        <v>Oct-21</v>
      </c>
    </row>
    <row r="3178" spans="1:23" x14ac:dyDescent="0.25">
      <c r="A3178" s="54" t="s">
        <v>317</v>
      </c>
      <c r="B3178" s="54" t="s">
        <v>428</v>
      </c>
      <c r="C3178" s="54" t="s">
        <v>263</v>
      </c>
      <c r="D3178" s="54" t="s">
        <v>429</v>
      </c>
      <c r="E3178" s="54" t="s">
        <v>13089</v>
      </c>
      <c r="F3178" s="71">
        <v>44496</v>
      </c>
      <c r="G3178" s="72">
        <v>3564.29</v>
      </c>
      <c r="H3178" s="72">
        <v>301360.71999999997</v>
      </c>
      <c r="I3178" s="54" t="s">
        <v>265</v>
      </c>
      <c r="J3178" s="54" t="s">
        <v>331</v>
      </c>
      <c r="K3178" s="54" t="s">
        <v>13085</v>
      </c>
      <c r="L3178" s="54" t="s">
        <v>13090</v>
      </c>
      <c r="M3178" s="54" t="s">
        <v>13089</v>
      </c>
      <c r="N3178" s="54" t="s">
        <v>256</v>
      </c>
      <c r="O3178" s="54" t="s">
        <v>256</v>
      </c>
      <c r="P3178" s="54" t="s">
        <v>289</v>
      </c>
      <c r="Q3178" s="54" t="s">
        <v>256</v>
      </c>
      <c r="R3178" s="54" t="s">
        <v>431</v>
      </c>
      <c r="S3178" s="71"/>
      <c r="T3178" s="54" t="s">
        <v>256</v>
      </c>
      <c r="U3178" s="71">
        <v>44496</v>
      </c>
      <c r="V3178" s="54" t="s">
        <v>256</v>
      </c>
      <c r="W3178" t="str">
        <f t="shared" si="49"/>
        <v>Oct-21</v>
      </c>
    </row>
    <row r="3179" spans="1:23" x14ac:dyDescent="0.25">
      <c r="A3179" s="54" t="s">
        <v>317</v>
      </c>
      <c r="B3179" s="54" t="s">
        <v>428</v>
      </c>
      <c r="C3179" s="54" t="s">
        <v>263</v>
      </c>
      <c r="D3179" s="54" t="s">
        <v>429</v>
      </c>
      <c r="E3179" s="54" t="s">
        <v>13091</v>
      </c>
      <c r="F3179" s="71">
        <v>44497</v>
      </c>
      <c r="G3179" s="72">
        <v>4281.6899999999996</v>
      </c>
      <c r="H3179" s="72">
        <v>362016.89</v>
      </c>
      <c r="I3179" s="54" t="s">
        <v>265</v>
      </c>
      <c r="J3179" s="54" t="s">
        <v>331</v>
      </c>
      <c r="K3179" s="54" t="s">
        <v>13092</v>
      </c>
      <c r="L3179" s="54" t="s">
        <v>13093</v>
      </c>
      <c r="M3179" s="54" t="s">
        <v>13091</v>
      </c>
      <c r="N3179" s="54" t="s">
        <v>256</v>
      </c>
      <c r="O3179" s="54" t="s">
        <v>256</v>
      </c>
      <c r="P3179" s="54" t="s">
        <v>289</v>
      </c>
      <c r="Q3179" s="54" t="s">
        <v>256</v>
      </c>
      <c r="R3179" s="54" t="s">
        <v>431</v>
      </c>
      <c r="S3179" s="71"/>
      <c r="T3179" s="54" t="s">
        <v>256</v>
      </c>
      <c r="U3179" s="71">
        <v>44497</v>
      </c>
      <c r="V3179" s="54" t="s">
        <v>256</v>
      </c>
      <c r="W3179" t="str">
        <f t="shared" si="49"/>
        <v>Oct-21</v>
      </c>
    </row>
    <row r="3180" spans="1:23" x14ac:dyDescent="0.25">
      <c r="A3180" s="54" t="s">
        <v>317</v>
      </c>
      <c r="B3180" s="54" t="s">
        <v>428</v>
      </c>
      <c r="C3180" s="54" t="s">
        <v>263</v>
      </c>
      <c r="D3180" s="54" t="s">
        <v>429</v>
      </c>
      <c r="E3180" s="54" t="s">
        <v>13094</v>
      </c>
      <c r="F3180" s="71">
        <v>44500</v>
      </c>
      <c r="G3180" s="72">
        <v>2234.69</v>
      </c>
      <c r="H3180" s="72">
        <v>188943.04</v>
      </c>
      <c r="I3180" s="54" t="s">
        <v>265</v>
      </c>
      <c r="J3180" s="54" t="s">
        <v>331</v>
      </c>
      <c r="K3180" s="54" t="s">
        <v>13095</v>
      </c>
      <c r="L3180" s="54" t="s">
        <v>13096</v>
      </c>
      <c r="M3180" s="54" t="s">
        <v>13094</v>
      </c>
      <c r="N3180" s="54" t="s">
        <v>256</v>
      </c>
      <c r="O3180" s="54" t="s">
        <v>256</v>
      </c>
      <c r="P3180" s="54" t="s">
        <v>289</v>
      </c>
      <c r="Q3180" s="54" t="s">
        <v>256</v>
      </c>
      <c r="R3180" s="54" t="s">
        <v>431</v>
      </c>
      <c r="S3180" s="71"/>
      <c r="T3180" s="54" t="s">
        <v>256</v>
      </c>
      <c r="U3180" s="71">
        <v>44500</v>
      </c>
      <c r="V3180" s="54" t="s">
        <v>256</v>
      </c>
      <c r="W3180" t="str">
        <f t="shared" si="49"/>
        <v>Oct-21</v>
      </c>
    </row>
    <row r="3181" spans="1:23" x14ac:dyDescent="0.25">
      <c r="A3181" s="54" t="s">
        <v>317</v>
      </c>
      <c r="B3181" s="54" t="s">
        <v>428</v>
      </c>
      <c r="C3181" s="54" t="s">
        <v>263</v>
      </c>
      <c r="D3181" s="54" t="s">
        <v>429</v>
      </c>
      <c r="E3181" s="54" t="s">
        <v>13097</v>
      </c>
      <c r="F3181" s="71">
        <v>44500</v>
      </c>
      <c r="G3181" s="72">
        <v>459.58</v>
      </c>
      <c r="H3181" s="72">
        <v>38857.49</v>
      </c>
      <c r="I3181" s="54" t="s">
        <v>265</v>
      </c>
      <c r="J3181" s="54" t="s">
        <v>331</v>
      </c>
      <c r="K3181" s="54" t="s">
        <v>13095</v>
      </c>
      <c r="L3181" s="54" t="s">
        <v>13098</v>
      </c>
      <c r="M3181" s="54" t="s">
        <v>13097</v>
      </c>
      <c r="N3181" s="54" t="s">
        <v>256</v>
      </c>
      <c r="O3181" s="54" t="s">
        <v>256</v>
      </c>
      <c r="P3181" s="54" t="s">
        <v>289</v>
      </c>
      <c r="Q3181" s="54" t="s">
        <v>256</v>
      </c>
      <c r="R3181" s="54" t="s">
        <v>431</v>
      </c>
      <c r="S3181" s="71"/>
      <c r="T3181" s="54" t="s">
        <v>256</v>
      </c>
      <c r="U3181" s="71">
        <v>44500</v>
      </c>
      <c r="V3181" s="54" t="s">
        <v>256</v>
      </c>
      <c r="W3181" t="str">
        <f t="shared" si="49"/>
        <v>Oct-21</v>
      </c>
    </row>
    <row r="3182" spans="1:23" x14ac:dyDescent="0.25">
      <c r="A3182" s="54" t="s">
        <v>318</v>
      </c>
      <c r="B3182" s="54" t="s">
        <v>428</v>
      </c>
      <c r="C3182" s="54" t="s">
        <v>263</v>
      </c>
      <c r="D3182" s="54" t="s">
        <v>429</v>
      </c>
      <c r="E3182" s="54" t="s">
        <v>13099</v>
      </c>
      <c r="F3182" s="71">
        <v>44472</v>
      </c>
      <c r="G3182" s="72">
        <f>72629.65+6</f>
        <v>72635.649999999994</v>
      </c>
      <c r="H3182" s="72">
        <f>6140836.91+590</f>
        <v>6141426.9100000001</v>
      </c>
      <c r="I3182" s="54" t="s">
        <v>265</v>
      </c>
      <c r="J3182" s="54" t="s">
        <v>619</v>
      </c>
      <c r="K3182" s="54" t="s">
        <v>13100</v>
      </c>
      <c r="L3182" s="54" t="s">
        <v>13101</v>
      </c>
      <c r="M3182" s="54" t="s">
        <v>13099</v>
      </c>
      <c r="N3182" s="54" t="s">
        <v>256</v>
      </c>
      <c r="O3182" s="54" t="s">
        <v>256</v>
      </c>
      <c r="P3182" s="54" t="s">
        <v>440</v>
      </c>
      <c r="Q3182" s="54" t="s">
        <v>256</v>
      </c>
      <c r="R3182" s="54" t="s">
        <v>431</v>
      </c>
      <c r="S3182" s="71"/>
      <c r="T3182" s="54" t="s">
        <v>256</v>
      </c>
      <c r="U3182" s="71">
        <v>44472</v>
      </c>
      <c r="V3182" s="54" t="s">
        <v>256</v>
      </c>
      <c r="W3182" t="str">
        <f t="shared" si="49"/>
        <v>Oct-21</v>
      </c>
    </row>
    <row r="3183" spans="1:23" x14ac:dyDescent="0.25">
      <c r="A3183" s="54" t="s">
        <v>318</v>
      </c>
      <c r="B3183" s="54" t="s">
        <v>428</v>
      </c>
      <c r="C3183" s="54" t="s">
        <v>263</v>
      </c>
      <c r="D3183" s="54" t="s">
        <v>429</v>
      </c>
      <c r="E3183" s="54" t="s">
        <v>13102</v>
      </c>
      <c r="F3183" s="71">
        <v>44474</v>
      </c>
      <c r="G3183" s="72">
        <v>27306.46</v>
      </c>
      <c r="H3183" s="72">
        <v>2308761.19</v>
      </c>
      <c r="I3183" s="54" t="s">
        <v>265</v>
      </c>
      <c r="J3183" s="54" t="s">
        <v>619</v>
      </c>
      <c r="K3183" s="54" t="s">
        <v>13103</v>
      </c>
      <c r="L3183" s="54" t="s">
        <v>13104</v>
      </c>
      <c r="M3183" s="54" t="s">
        <v>13102</v>
      </c>
      <c r="N3183" s="54" t="s">
        <v>256</v>
      </c>
      <c r="O3183" s="54" t="s">
        <v>256</v>
      </c>
      <c r="P3183" s="54" t="s">
        <v>440</v>
      </c>
      <c r="Q3183" s="54" t="s">
        <v>256</v>
      </c>
      <c r="R3183" s="54" t="s">
        <v>431</v>
      </c>
      <c r="S3183" s="71"/>
      <c r="T3183" s="54" t="s">
        <v>256</v>
      </c>
      <c r="U3183" s="71">
        <v>44474</v>
      </c>
      <c r="V3183" s="54" t="s">
        <v>256</v>
      </c>
      <c r="W3183" t="str">
        <f t="shared" si="49"/>
        <v>Oct-21</v>
      </c>
    </row>
    <row r="3184" spans="1:23" x14ac:dyDescent="0.25">
      <c r="A3184" s="54" t="s">
        <v>318</v>
      </c>
      <c r="B3184" s="54" t="s">
        <v>428</v>
      </c>
      <c r="C3184" s="54" t="s">
        <v>263</v>
      </c>
      <c r="D3184" s="54" t="s">
        <v>429</v>
      </c>
      <c r="E3184" s="54" t="s">
        <v>13105</v>
      </c>
      <c r="F3184" s="71">
        <v>44475</v>
      </c>
      <c r="G3184" s="72">
        <v>34175.480000000003</v>
      </c>
      <c r="H3184" s="72">
        <v>2889536.83</v>
      </c>
      <c r="I3184" s="54" t="s">
        <v>265</v>
      </c>
      <c r="J3184" s="54" t="s">
        <v>619</v>
      </c>
      <c r="K3184" s="54" t="s">
        <v>13103</v>
      </c>
      <c r="L3184" s="54" t="s">
        <v>13106</v>
      </c>
      <c r="M3184" s="54" t="s">
        <v>13105</v>
      </c>
      <c r="N3184" s="54" t="s">
        <v>256</v>
      </c>
      <c r="O3184" s="54" t="s">
        <v>256</v>
      </c>
      <c r="P3184" s="54" t="s">
        <v>440</v>
      </c>
      <c r="Q3184" s="54" t="s">
        <v>256</v>
      </c>
      <c r="R3184" s="54" t="s">
        <v>431</v>
      </c>
      <c r="S3184" s="71"/>
      <c r="T3184" s="54" t="s">
        <v>256</v>
      </c>
      <c r="U3184" s="71">
        <v>44475</v>
      </c>
      <c r="V3184" s="54" t="s">
        <v>256</v>
      </c>
      <c r="W3184" t="str">
        <f t="shared" si="49"/>
        <v>Oct-21</v>
      </c>
    </row>
    <row r="3185" spans="1:23" x14ac:dyDescent="0.25">
      <c r="A3185" s="54" t="s">
        <v>318</v>
      </c>
      <c r="B3185" s="54" t="s">
        <v>428</v>
      </c>
      <c r="C3185" s="54" t="s">
        <v>263</v>
      </c>
      <c r="D3185" s="54" t="s">
        <v>429</v>
      </c>
      <c r="E3185" s="54" t="s">
        <v>13107</v>
      </c>
      <c r="F3185" s="71">
        <v>44475</v>
      </c>
      <c r="G3185" s="72">
        <v>83949.16</v>
      </c>
      <c r="H3185" s="72">
        <v>7097901.4800000004</v>
      </c>
      <c r="I3185" s="54" t="s">
        <v>265</v>
      </c>
      <c r="J3185" s="54" t="s">
        <v>619</v>
      </c>
      <c r="K3185" s="54" t="s">
        <v>13103</v>
      </c>
      <c r="L3185" s="54" t="s">
        <v>13108</v>
      </c>
      <c r="M3185" s="54" t="s">
        <v>13107</v>
      </c>
      <c r="N3185" s="54" t="s">
        <v>256</v>
      </c>
      <c r="O3185" s="54" t="s">
        <v>256</v>
      </c>
      <c r="P3185" s="54" t="s">
        <v>440</v>
      </c>
      <c r="Q3185" s="54" t="s">
        <v>256</v>
      </c>
      <c r="R3185" s="54" t="s">
        <v>431</v>
      </c>
      <c r="S3185" s="71"/>
      <c r="T3185" s="54" t="s">
        <v>256</v>
      </c>
      <c r="U3185" s="71">
        <v>44475</v>
      </c>
      <c r="V3185" s="54" t="s">
        <v>256</v>
      </c>
      <c r="W3185" t="str">
        <f t="shared" si="49"/>
        <v>Oct-21</v>
      </c>
    </row>
    <row r="3186" spans="1:23" x14ac:dyDescent="0.25">
      <c r="A3186" s="54" t="s">
        <v>318</v>
      </c>
      <c r="B3186" s="54" t="s">
        <v>428</v>
      </c>
      <c r="C3186" s="54" t="s">
        <v>263</v>
      </c>
      <c r="D3186" s="54" t="s">
        <v>429</v>
      </c>
      <c r="E3186" s="54" t="s">
        <v>13109</v>
      </c>
      <c r="F3186" s="71">
        <v>44475</v>
      </c>
      <c r="G3186" s="72">
        <v>7393.22</v>
      </c>
      <c r="H3186" s="72">
        <v>625096.75</v>
      </c>
      <c r="I3186" s="54" t="s">
        <v>265</v>
      </c>
      <c r="J3186" s="54" t="s">
        <v>619</v>
      </c>
      <c r="K3186" s="54" t="s">
        <v>13103</v>
      </c>
      <c r="L3186" s="54" t="s">
        <v>13110</v>
      </c>
      <c r="M3186" s="54" t="s">
        <v>13109</v>
      </c>
      <c r="N3186" s="54" t="s">
        <v>256</v>
      </c>
      <c r="O3186" s="54" t="s">
        <v>256</v>
      </c>
      <c r="P3186" s="54" t="s">
        <v>440</v>
      </c>
      <c r="Q3186" s="54" t="s">
        <v>256</v>
      </c>
      <c r="R3186" s="54" t="s">
        <v>431</v>
      </c>
      <c r="S3186" s="71"/>
      <c r="T3186" s="54" t="s">
        <v>256</v>
      </c>
      <c r="U3186" s="71">
        <v>44475</v>
      </c>
      <c r="V3186" s="54" t="s">
        <v>256</v>
      </c>
      <c r="W3186" t="str">
        <f t="shared" si="49"/>
        <v>Oct-21</v>
      </c>
    </row>
    <row r="3187" spans="1:23" x14ac:dyDescent="0.25">
      <c r="A3187" s="54" t="s">
        <v>318</v>
      </c>
      <c r="B3187" s="54" t="s">
        <v>428</v>
      </c>
      <c r="C3187" s="54" t="s">
        <v>263</v>
      </c>
      <c r="D3187" s="54" t="s">
        <v>429</v>
      </c>
      <c r="E3187" s="54" t="s">
        <v>13111</v>
      </c>
      <c r="F3187" s="71">
        <v>44479</v>
      </c>
      <c r="G3187" s="72">
        <v>66942.39</v>
      </c>
      <c r="H3187" s="72">
        <v>5659979.0700000003</v>
      </c>
      <c r="I3187" s="54" t="s">
        <v>265</v>
      </c>
      <c r="J3187" s="54" t="s">
        <v>619</v>
      </c>
      <c r="K3187" s="54" t="s">
        <v>13103</v>
      </c>
      <c r="L3187" s="54" t="s">
        <v>13112</v>
      </c>
      <c r="M3187" s="54" t="s">
        <v>13111</v>
      </c>
      <c r="N3187" s="54" t="s">
        <v>256</v>
      </c>
      <c r="O3187" s="54" t="s">
        <v>256</v>
      </c>
      <c r="P3187" s="54" t="s">
        <v>440</v>
      </c>
      <c r="Q3187" s="54" t="s">
        <v>256</v>
      </c>
      <c r="R3187" s="54" t="s">
        <v>431</v>
      </c>
      <c r="S3187" s="71"/>
      <c r="T3187" s="54" t="s">
        <v>256</v>
      </c>
      <c r="U3187" s="71">
        <v>44479</v>
      </c>
      <c r="V3187" s="54" t="s">
        <v>256</v>
      </c>
      <c r="W3187" t="str">
        <f t="shared" si="49"/>
        <v>Oct-21</v>
      </c>
    </row>
    <row r="3188" spans="1:23" x14ac:dyDescent="0.25">
      <c r="A3188" s="54" t="s">
        <v>318</v>
      </c>
      <c r="B3188" s="54" t="s">
        <v>428</v>
      </c>
      <c r="C3188" s="54" t="s">
        <v>263</v>
      </c>
      <c r="D3188" s="54" t="s">
        <v>429</v>
      </c>
      <c r="E3188" s="54" t="s">
        <v>13113</v>
      </c>
      <c r="F3188" s="71">
        <v>44479</v>
      </c>
      <c r="G3188" s="72">
        <v>28948.15</v>
      </c>
      <c r="H3188" s="72">
        <v>2447566.08</v>
      </c>
      <c r="I3188" s="54" t="s">
        <v>265</v>
      </c>
      <c r="J3188" s="54" t="s">
        <v>619</v>
      </c>
      <c r="K3188" s="54" t="s">
        <v>13103</v>
      </c>
      <c r="L3188" s="54" t="s">
        <v>13114</v>
      </c>
      <c r="M3188" s="54" t="s">
        <v>13113</v>
      </c>
      <c r="N3188" s="54" t="s">
        <v>256</v>
      </c>
      <c r="O3188" s="54" t="s">
        <v>256</v>
      </c>
      <c r="P3188" s="54" t="s">
        <v>440</v>
      </c>
      <c r="Q3188" s="54" t="s">
        <v>256</v>
      </c>
      <c r="R3188" s="54" t="s">
        <v>431</v>
      </c>
      <c r="S3188" s="71"/>
      <c r="T3188" s="54" t="s">
        <v>256</v>
      </c>
      <c r="U3188" s="71">
        <v>44479</v>
      </c>
      <c r="V3188" s="54" t="s">
        <v>256</v>
      </c>
      <c r="W3188" t="str">
        <f t="shared" si="49"/>
        <v>Oct-21</v>
      </c>
    </row>
    <row r="3189" spans="1:23" x14ac:dyDescent="0.25">
      <c r="A3189" s="54" t="s">
        <v>318</v>
      </c>
      <c r="B3189" s="54" t="s">
        <v>428</v>
      </c>
      <c r="C3189" s="54" t="s">
        <v>263</v>
      </c>
      <c r="D3189" s="54" t="s">
        <v>429</v>
      </c>
      <c r="E3189" s="54" t="s">
        <v>13115</v>
      </c>
      <c r="F3189" s="71">
        <v>44479</v>
      </c>
      <c r="G3189" s="72">
        <v>61987.29</v>
      </c>
      <c r="H3189" s="72">
        <v>5241025.37</v>
      </c>
      <c r="I3189" s="54" t="s">
        <v>265</v>
      </c>
      <c r="J3189" s="54" t="s">
        <v>619</v>
      </c>
      <c r="K3189" s="54" t="s">
        <v>13103</v>
      </c>
      <c r="L3189" s="54" t="s">
        <v>13116</v>
      </c>
      <c r="M3189" s="54" t="s">
        <v>13115</v>
      </c>
      <c r="N3189" s="54" t="s">
        <v>256</v>
      </c>
      <c r="O3189" s="54" t="s">
        <v>256</v>
      </c>
      <c r="P3189" s="54" t="s">
        <v>440</v>
      </c>
      <c r="Q3189" s="54" t="s">
        <v>256</v>
      </c>
      <c r="R3189" s="54" t="s">
        <v>431</v>
      </c>
      <c r="S3189" s="71"/>
      <c r="T3189" s="54" t="s">
        <v>256</v>
      </c>
      <c r="U3189" s="71">
        <v>44479</v>
      </c>
      <c r="V3189" s="54" t="s">
        <v>256</v>
      </c>
      <c r="W3189" t="str">
        <f t="shared" si="49"/>
        <v>Oct-21</v>
      </c>
    </row>
    <row r="3190" spans="1:23" x14ac:dyDescent="0.25">
      <c r="A3190" s="54" t="s">
        <v>318</v>
      </c>
      <c r="B3190" s="54" t="s">
        <v>428</v>
      </c>
      <c r="C3190" s="54" t="s">
        <v>263</v>
      </c>
      <c r="D3190" s="54" t="s">
        <v>429</v>
      </c>
      <c r="E3190" s="54" t="s">
        <v>13117</v>
      </c>
      <c r="F3190" s="71">
        <v>44492</v>
      </c>
      <c r="G3190" s="72">
        <v>23511.43</v>
      </c>
      <c r="H3190" s="72">
        <v>1987891.41</v>
      </c>
      <c r="I3190" s="54" t="s">
        <v>265</v>
      </c>
      <c r="J3190" s="54" t="s">
        <v>619</v>
      </c>
      <c r="K3190" s="54" t="s">
        <v>13118</v>
      </c>
      <c r="L3190" s="54" t="s">
        <v>13119</v>
      </c>
      <c r="M3190" s="54" t="s">
        <v>13117</v>
      </c>
      <c r="N3190" s="54" t="s">
        <v>256</v>
      </c>
      <c r="O3190" s="54" t="s">
        <v>256</v>
      </c>
      <c r="P3190" s="54" t="s">
        <v>440</v>
      </c>
      <c r="Q3190" s="54" t="s">
        <v>256</v>
      </c>
      <c r="R3190" s="54" t="s">
        <v>431</v>
      </c>
      <c r="S3190" s="71"/>
      <c r="T3190" s="54" t="s">
        <v>256</v>
      </c>
      <c r="U3190" s="71">
        <v>44492</v>
      </c>
      <c r="V3190" s="54" t="s">
        <v>256</v>
      </c>
      <c r="W3190" t="str">
        <f t="shared" si="49"/>
        <v>Oct-21</v>
      </c>
    </row>
    <row r="3191" spans="1:23" x14ac:dyDescent="0.25">
      <c r="A3191" s="54" t="s">
        <v>318</v>
      </c>
      <c r="B3191" s="54" t="s">
        <v>428</v>
      </c>
      <c r="C3191" s="54" t="s">
        <v>263</v>
      </c>
      <c r="D3191" s="54" t="s">
        <v>429</v>
      </c>
      <c r="E3191" s="54" t="s">
        <v>13120</v>
      </c>
      <c r="F3191" s="71">
        <v>44496</v>
      </c>
      <c r="G3191" s="72">
        <v>3414.09</v>
      </c>
      <c r="H3191" s="72">
        <v>288661.31</v>
      </c>
      <c r="I3191" s="54" t="s">
        <v>265</v>
      </c>
      <c r="J3191" s="54" t="s">
        <v>619</v>
      </c>
      <c r="K3191" s="54" t="s">
        <v>13121</v>
      </c>
      <c r="L3191" s="54" t="s">
        <v>13122</v>
      </c>
      <c r="M3191" s="54" t="s">
        <v>13120</v>
      </c>
      <c r="N3191" s="54" t="s">
        <v>256</v>
      </c>
      <c r="O3191" s="54" t="s">
        <v>256</v>
      </c>
      <c r="P3191" s="54" t="s">
        <v>440</v>
      </c>
      <c r="Q3191" s="54" t="s">
        <v>256</v>
      </c>
      <c r="R3191" s="54" t="s">
        <v>431</v>
      </c>
      <c r="S3191" s="71"/>
      <c r="T3191" s="54" t="s">
        <v>256</v>
      </c>
      <c r="U3191" s="71">
        <v>44496</v>
      </c>
      <c r="V3191" s="54" t="s">
        <v>256</v>
      </c>
      <c r="W3191" t="str">
        <f t="shared" si="49"/>
        <v>Oct-21</v>
      </c>
    </row>
    <row r="3192" spans="1:23" x14ac:dyDescent="0.25">
      <c r="A3192" s="54" t="s">
        <v>318</v>
      </c>
      <c r="B3192" s="54" t="s">
        <v>428</v>
      </c>
      <c r="C3192" s="54" t="s">
        <v>263</v>
      </c>
      <c r="D3192" s="54" t="s">
        <v>429</v>
      </c>
      <c r="E3192" s="54" t="s">
        <v>13123</v>
      </c>
      <c r="F3192" s="71">
        <v>44475</v>
      </c>
      <c r="G3192" s="72">
        <v>2069.5700000000002</v>
      </c>
      <c r="H3192" s="72">
        <v>174982.14</v>
      </c>
      <c r="I3192" s="54" t="s">
        <v>265</v>
      </c>
      <c r="J3192" s="54" t="s">
        <v>619</v>
      </c>
      <c r="K3192" s="54" t="s">
        <v>13124</v>
      </c>
      <c r="L3192" s="54" t="s">
        <v>13125</v>
      </c>
      <c r="M3192" s="54" t="s">
        <v>13123</v>
      </c>
      <c r="N3192" s="54" t="s">
        <v>256</v>
      </c>
      <c r="O3192" s="54" t="s">
        <v>256</v>
      </c>
      <c r="P3192" s="54" t="s">
        <v>440</v>
      </c>
      <c r="Q3192" s="54" t="s">
        <v>256</v>
      </c>
      <c r="R3192" s="54" t="s">
        <v>431</v>
      </c>
      <c r="S3192" s="71"/>
      <c r="T3192" s="54" t="s">
        <v>256</v>
      </c>
      <c r="U3192" s="71">
        <v>44475</v>
      </c>
      <c r="V3192" s="54" t="s">
        <v>256</v>
      </c>
      <c r="W3192" t="str">
        <f t="shared" si="49"/>
        <v>Oct-21</v>
      </c>
    </row>
    <row r="3193" spans="1:23" x14ac:dyDescent="0.25">
      <c r="A3193" s="54" t="s">
        <v>317</v>
      </c>
      <c r="B3193" s="54" t="s">
        <v>428</v>
      </c>
      <c r="C3193" s="54" t="s">
        <v>441</v>
      </c>
      <c r="D3193" s="54" t="s">
        <v>436</v>
      </c>
      <c r="E3193" s="54" t="s">
        <v>13126</v>
      </c>
      <c r="F3193" s="71">
        <v>44474</v>
      </c>
      <c r="G3193" s="72">
        <v>-64.260000000000005</v>
      </c>
      <c r="H3193" s="72">
        <v>-5433.18</v>
      </c>
      <c r="I3193" s="54" t="s">
        <v>265</v>
      </c>
      <c r="J3193" s="54" t="s">
        <v>13127</v>
      </c>
      <c r="K3193" s="54" t="s">
        <v>9905</v>
      </c>
      <c r="L3193" s="54" t="s">
        <v>13128</v>
      </c>
      <c r="M3193" s="54" t="s">
        <v>13126</v>
      </c>
      <c r="N3193" s="54" t="s">
        <v>256</v>
      </c>
      <c r="O3193" s="54" t="s">
        <v>256</v>
      </c>
      <c r="P3193" s="54" t="s">
        <v>256</v>
      </c>
      <c r="Q3193" s="54" t="s">
        <v>256</v>
      </c>
      <c r="R3193" s="54" t="s">
        <v>431</v>
      </c>
      <c r="S3193" s="71"/>
      <c r="T3193" s="54" t="s">
        <v>256</v>
      </c>
      <c r="U3193" s="71">
        <v>44474</v>
      </c>
      <c r="V3193" s="54" t="s">
        <v>256</v>
      </c>
      <c r="W3193" t="str">
        <f t="shared" si="49"/>
        <v>Oct-21</v>
      </c>
    </row>
    <row r="3194" spans="1:23" x14ac:dyDescent="0.25">
      <c r="A3194" s="54" t="s">
        <v>317</v>
      </c>
      <c r="B3194" s="54" t="s">
        <v>428</v>
      </c>
      <c r="C3194" s="54" t="s">
        <v>441</v>
      </c>
      <c r="D3194" s="54" t="s">
        <v>429</v>
      </c>
      <c r="E3194" s="54" t="s">
        <v>13129</v>
      </c>
      <c r="F3194" s="71">
        <v>44475</v>
      </c>
      <c r="G3194" s="72">
        <v>2.94</v>
      </c>
      <c r="H3194" s="72">
        <v>248.58</v>
      </c>
      <c r="I3194" s="54" t="s">
        <v>265</v>
      </c>
      <c r="J3194" s="54" t="s">
        <v>13130</v>
      </c>
      <c r="K3194" s="54" t="s">
        <v>13131</v>
      </c>
      <c r="L3194" s="54" t="s">
        <v>13131</v>
      </c>
      <c r="M3194" s="54" t="s">
        <v>13129</v>
      </c>
      <c r="N3194" s="54" t="s">
        <v>256</v>
      </c>
      <c r="O3194" s="54" t="s">
        <v>256</v>
      </c>
      <c r="P3194" s="54" t="s">
        <v>454</v>
      </c>
      <c r="Q3194" s="54" t="s">
        <v>256</v>
      </c>
      <c r="R3194" s="54" t="s">
        <v>431</v>
      </c>
      <c r="S3194" s="71"/>
      <c r="T3194" s="54" t="s">
        <v>256</v>
      </c>
      <c r="U3194" s="71">
        <v>44460</v>
      </c>
      <c r="V3194" s="54" t="s">
        <v>256</v>
      </c>
      <c r="W3194" t="str">
        <f t="shared" si="49"/>
        <v>Oct-21</v>
      </c>
    </row>
    <row r="3195" spans="1:23" x14ac:dyDescent="0.25">
      <c r="A3195" s="54" t="s">
        <v>318</v>
      </c>
      <c r="B3195" s="54" t="s">
        <v>428</v>
      </c>
      <c r="C3195" s="54" t="s">
        <v>279</v>
      </c>
      <c r="D3195" s="54" t="s">
        <v>429</v>
      </c>
      <c r="E3195" s="54" t="s">
        <v>13132</v>
      </c>
      <c r="F3195" s="71">
        <v>44520</v>
      </c>
      <c r="G3195" s="72">
        <v>2.68</v>
      </c>
      <c r="H3195" s="72">
        <v>227.13</v>
      </c>
      <c r="I3195" s="54" t="s">
        <v>265</v>
      </c>
      <c r="J3195" s="54" t="s">
        <v>7871</v>
      </c>
      <c r="K3195" s="54" t="s">
        <v>13133</v>
      </c>
      <c r="L3195" s="54" t="s">
        <v>13134</v>
      </c>
      <c r="M3195" s="54" t="s">
        <v>13132</v>
      </c>
      <c r="N3195" s="54" t="s">
        <v>256</v>
      </c>
      <c r="O3195" s="54" t="s">
        <v>256</v>
      </c>
      <c r="P3195" s="54" t="s">
        <v>457</v>
      </c>
      <c r="Q3195" s="54" t="s">
        <v>256</v>
      </c>
      <c r="R3195" s="54" t="s">
        <v>431</v>
      </c>
      <c r="S3195" s="71"/>
      <c r="T3195" s="54" t="s">
        <v>256</v>
      </c>
      <c r="U3195" s="71">
        <v>44520</v>
      </c>
      <c r="V3195" s="54" t="s">
        <v>256</v>
      </c>
      <c r="W3195" t="str">
        <f t="shared" si="49"/>
        <v>Nov-21</v>
      </c>
    </row>
    <row r="3196" spans="1:23" x14ac:dyDescent="0.25">
      <c r="A3196" s="54" t="s">
        <v>318</v>
      </c>
      <c r="B3196" s="54" t="s">
        <v>428</v>
      </c>
      <c r="C3196" s="54" t="s">
        <v>446</v>
      </c>
      <c r="D3196" s="54" t="s">
        <v>429</v>
      </c>
      <c r="E3196" s="54" t="s">
        <v>13135</v>
      </c>
      <c r="F3196" s="71">
        <v>44515</v>
      </c>
      <c r="G3196" s="72">
        <v>96.9</v>
      </c>
      <c r="H3196" s="72">
        <v>8212.2800000000007</v>
      </c>
      <c r="I3196" s="54" t="s">
        <v>265</v>
      </c>
      <c r="J3196" s="54" t="s">
        <v>7871</v>
      </c>
      <c r="K3196" s="54" t="s">
        <v>13136</v>
      </c>
      <c r="L3196" s="54" t="s">
        <v>13137</v>
      </c>
      <c r="M3196" s="54" t="s">
        <v>13135</v>
      </c>
      <c r="N3196" s="54" t="s">
        <v>256</v>
      </c>
      <c r="O3196" s="54" t="s">
        <v>256</v>
      </c>
      <c r="P3196" s="54" t="s">
        <v>281</v>
      </c>
      <c r="Q3196" s="54" t="s">
        <v>256</v>
      </c>
      <c r="R3196" s="54" t="s">
        <v>431</v>
      </c>
      <c r="S3196" s="71"/>
      <c r="T3196" s="54" t="s">
        <v>256</v>
      </c>
      <c r="U3196" s="71">
        <v>44515</v>
      </c>
      <c r="V3196" s="54" t="s">
        <v>256</v>
      </c>
      <c r="W3196" t="str">
        <f t="shared" si="49"/>
        <v>Nov-21</v>
      </c>
    </row>
    <row r="3197" spans="1:23" x14ac:dyDescent="0.25">
      <c r="A3197" s="54" t="s">
        <v>318</v>
      </c>
      <c r="B3197" s="54" t="s">
        <v>428</v>
      </c>
      <c r="C3197" s="54" t="s">
        <v>446</v>
      </c>
      <c r="D3197" s="54" t="s">
        <v>436</v>
      </c>
      <c r="E3197" s="54" t="s">
        <v>13138</v>
      </c>
      <c r="F3197" s="71">
        <v>44510</v>
      </c>
      <c r="G3197" s="72">
        <v>-95.68</v>
      </c>
      <c r="H3197" s="72">
        <v>-8108.88</v>
      </c>
      <c r="I3197" s="54" t="s">
        <v>265</v>
      </c>
      <c r="J3197" s="54" t="s">
        <v>7902</v>
      </c>
      <c r="K3197" s="54" t="s">
        <v>12843</v>
      </c>
      <c r="L3197" s="54" t="s">
        <v>13139</v>
      </c>
      <c r="M3197" s="54" t="s">
        <v>13138</v>
      </c>
      <c r="N3197" s="54" t="s">
        <v>256</v>
      </c>
      <c r="O3197" s="54" t="s">
        <v>256</v>
      </c>
      <c r="P3197" s="54" t="s">
        <v>281</v>
      </c>
      <c r="Q3197" s="54" t="s">
        <v>256</v>
      </c>
      <c r="R3197" s="54" t="s">
        <v>431</v>
      </c>
      <c r="S3197" s="71"/>
      <c r="T3197" s="54" t="s">
        <v>256</v>
      </c>
      <c r="U3197" s="71">
        <v>44510</v>
      </c>
      <c r="V3197" s="54" t="s">
        <v>256</v>
      </c>
      <c r="W3197" t="str">
        <f t="shared" si="49"/>
        <v>Nov-21</v>
      </c>
    </row>
    <row r="3198" spans="1:23" x14ac:dyDescent="0.25">
      <c r="A3198" s="54" t="s">
        <v>317</v>
      </c>
      <c r="B3198" s="54" t="s">
        <v>428</v>
      </c>
      <c r="C3198" s="54" t="s">
        <v>441</v>
      </c>
      <c r="D3198" s="54" t="s">
        <v>429</v>
      </c>
      <c r="E3198" s="54" t="s">
        <v>13140</v>
      </c>
      <c r="F3198" s="71">
        <v>44518</v>
      </c>
      <c r="G3198" s="72">
        <v>35</v>
      </c>
      <c r="H3198" s="72">
        <v>2966.25</v>
      </c>
      <c r="I3198" s="54" t="s">
        <v>265</v>
      </c>
      <c r="J3198" s="54" t="s">
        <v>13141</v>
      </c>
      <c r="K3198" s="54" t="s">
        <v>13142</v>
      </c>
      <c r="L3198" s="54" t="s">
        <v>13142</v>
      </c>
      <c r="M3198" s="54" t="s">
        <v>13140</v>
      </c>
      <c r="N3198" s="54" t="s">
        <v>256</v>
      </c>
      <c r="O3198" s="54" t="s">
        <v>256</v>
      </c>
      <c r="P3198" s="54" t="s">
        <v>454</v>
      </c>
      <c r="Q3198" s="54" t="s">
        <v>256</v>
      </c>
      <c r="R3198" s="54" t="s">
        <v>431</v>
      </c>
      <c r="S3198" s="71"/>
      <c r="T3198" s="54" t="s">
        <v>256</v>
      </c>
      <c r="U3198" s="71">
        <v>44501</v>
      </c>
      <c r="V3198" s="54" t="s">
        <v>256</v>
      </c>
      <c r="W3198" t="str">
        <f t="shared" si="49"/>
        <v>Nov-21</v>
      </c>
    </row>
    <row r="3199" spans="1:23" x14ac:dyDescent="0.25">
      <c r="A3199" s="54" t="s">
        <v>317</v>
      </c>
      <c r="B3199" s="54" t="s">
        <v>432</v>
      </c>
      <c r="C3199" s="54" t="s">
        <v>263</v>
      </c>
      <c r="D3199" s="54" t="s">
        <v>429</v>
      </c>
      <c r="E3199" s="54" t="s">
        <v>13143</v>
      </c>
      <c r="F3199" s="71">
        <v>44524</v>
      </c>
      <c r="G3199" s="72">
        <v>2081.9899999999998</v>
      </c>
      <c r="H3199" s="72">
        <v>176448.65</v>
      </c>
      <c r="I3199" s="54" t="s">
        <v>265</v>
      </c>
      <c r="J3199" s="54" t="s">
        <v>13144</v>
      </c>
      <c r="K3199" s="54" t="s">
        <v>605</v>
      </c>
      <c r="L3199" s="54" t="s">
        <v>13145</v>
      </c>
      <c r="M3199" s="54" t="s">
        <v>13143</v>
      </c>
      <c r="N3199" s="54" t="s">
        <v>256</v>
      </c>
      <c r="O3199" s="54" t="s">
        <v>256</v>
      </c>
      <c r="P3199" s="54" t="s">
        <v>468</v>
      </c>
      <c r="Q3199" s="54" t="s">
        <v>256</v>
      </c>
      <c r="R3199" s="54" t="s">
        <v>431</v>
      </c>
      <c r="S3199" s="71"/>
      <c r="T3199" s="54" t="s">
        <v>256</v>
      </c>
      <c r="U3199" s="71">
        <v>44524</v>
      </c>
      <c r="V3199" s="54" t="s">
        <v>256</v>
      </c>
      <c r="W3199" t="str">
        <f t="shared" si="49"/>
        <v>Nov-21</v>
      </c>
    </row>
    <row r="3200" spans="1:23" x14ac:dyDescent="0.25">
      <c r="A3200" s="54" t="s">
        <v>317</v>
      </c>
      <c r="B3200" s="54" t="s">
        <v>432</v>
      </c>
      <c r="C3200" s="54" t="s">
        <v>263</v>
      </c>
      <c r="D3200" s="54" t="s">
        <v>429</v>
      </c>
      <c r="E3200" s="54" t="s">
        <v>13146</v>
      </c>
      <c r="F3200" s="71">
        <v>44524</v>
      </c>
      <c r="G3200" s="72">
        <v>1976.98</v>
      </c>
      <c r="H3200" s="72">
        <v>167549.06</v>
      </c>
      <c r="I3200" s="54" t="s">
        <v>265</v>
      </c>
      <c r="J3200" s="54" t="s">
        <v>13144</v>
      </c>
      <c r="K3200" s="54" t="s">
        <v>13147</v>
      </c>
      <c r="L3200" s="54" t="s">
        <v>13148</v>
      </c>
      <c r="M3200" s="54" t="s">
        <v>13146</v>
      </c>
      <c r="N3200" s="54" t="s">
        <v>256</v>
      </c>
      <c r="O3200" s="54" t="s">
        <v>256</v>
      </c>
      <c r="P3200" s="54" t="s">
        <v>468</v>
      </c>
      <c r="Q3200" s="54" t="s">
        <v>256</v>
      </c>
      <c r="R3200" s="54" t="s">
        <v>431</v>
      </c>
      <c r="S3200" s="71"/>
      <c r="T3200" s="54" t="s">
        <v>256</v>
      </c>
      <c r="U3200" s="71">
        <v>44524</v>
      </c>
      <c r="V3200" s="54" t="s">
        <v>256</v>
      </c>
      <c r="W3200" t="str">
        <f t="shared" si="49"/>
        <v>Nov-21</v>
      </c>
    </row>
    <row r="3201" spans="1:23" x14ac:dyDescent="0.25">
      <c r="A3201" s="54" t="s">
        <v>318</v>
      </c>
      <c r="B3201" s="54" t="s">
        <v>432</v>
      </c>
      <c r="C3201" s="54" t="s">
        <v>279</v>
      </c>
      <c r="D3201" s="54" t="s">
        <v>436</v>
      </c>
      <c r="E3201" s="54" t="s">
        <v>13149</v>
      </c>
      <c r="F3201" s="71">
        <v>44523</v>
      </c>
      <c r="G3201" s="72">
        <v>-4632.37</v>
      </c>
      <c r="H3201" s="72">
        <v>-392593.36</v>
      </c>
      <c r="I3201" s="54" t="s">
        <v>265</v>
      </c>
      <c r="J3201" s="54" t="s">
        <v>13150</v>
      </c>
      <c r="K3201" s="54" t="s">
        <v>13151</v>
      </c>
      <c r="L3201" s="54" t="s">
        <v>13152</v>
      </c>
      <c r="M3201" s="54" t="s">
        <v>13149</v>
      </c>
      <c r="N3201" s="54" t="s">
        <v>256</v>
      </c>
      <c r="O3201" s="54" t="s">
        <v>256</v>
      </c>
      <c r="P3201" s="54" t="s">
        <v>13153</v>
      </c>
      <c r="Q3201" s="54" t="s">
        <v>256</v>
      </c>
      <c r="R3201" s="54" t="s">
        <v>431</v>
      </c>
      <c r="S3201" s="71"/>
      <c r="T3201" s="54" t="s">
        <v>256</v>
      </c>
      <c r="U3201" s="71">
        <v>44523</v>
      </c>
      <c r="V3201" s="54" t="s">
        <v>256</v>
      </c>
      <c r="W3201" t="str">
        <f t="shared" si="49"/>
        <v>Nov-21</v>
      </c>
    </row>
    <row r="3202" spans="1:23" x14ac:dyDescent="0.25">
      <c r="A3202" s="54" t="s">
        <v>318</v>
      </c>
      <c r="B3202" s="54" t="s">
        <v>432</v>
      </c>
      <c r="C3202" s="54" t="s">
        <v>263</v>
      </c>
      <c r="D3202" s="54" t="s">
        <v>429</v>
      </c>
      <c r="E3202" s="54" t="s">
        <v>13154</v>
      </c>
      <c r="F3202" s="71">
        <v>44523</v>
      </c>
      <c r="G3202" s="72">
        <v>4632.37</v>
      </c>
      <c r="H3202" s="72">
        <v>392593.36</v>
      </c>
      <c r="I3202" s="54" t="s">
        <v>265</v>
      </c>
      <c r="J3202" s="54" t="s">
        <v>13150</v>
      </c>
      <c r="K3202" s="54" t="s">
        <v>13151</v>
      </c>
      <c r="L3202" s="54" t="s">
        <v>13152</v>
      </c>
      <c r="M3202" s="54" t="s">
        <v>13154</v>
      </c>
      <c r="N3202" s="54" t="s">
        <v>256</v>
      </c>
      <c r="O3202" s="54" t="s">
        <v>256</v>
      </c>
      <c r="P3202" s="54" t="s">
        <v>13153</v>
      </c>
      <c r="Q3202" s="54" t="s">
        <v>256</v>
      </c>
      <c r="R3202" s="54" t="s">
        <v>431</v>
      </c>
      <c r="S3202" s="71"/>
      <c r="T3202" s="54" t="s">
        <v>256</v>
      </c>
      <c r="U3202" s="71">
        <v>44523</v>
      </c>
      <c r="V3202" s="54" t="s">
        <v>256</v>
      </c>
      <c r="W3202" t="str">
        <f t="shared" si="49"/>
        <v>Nov-21</v>
      </c>
    </row>
    <row r="3203" spans="1:23" x14ac:dyDescent="0.25">
      <c r="A3203" s="54" t="s">
        <v>318</v>
      </c>
      <c r="B3203" s="54" t="s">
        <v>432</v>
      </c>
      <c r="C3203" s="54" t="s">
        <v>279</v>
      </c>
      <c r="D3203" s="54" t="s">
        <v>436</v>
      </c>
      <c r="E3203" s="54" t="s">
        <v>13155</v>
      </c>
      <c r="F3203" s="71">
        <v>44523</v>
      </c>
      <c r="G3203" s="72">
        <v>-6126.67</v>
      </c>
      <c r="H3203" s="72">
        <v>-519235.28</v>
      </c>
      <c r="I3203" s="54" t="s">
        <v>265</v>
      </c>
      <c r="J3203" s="54" t="s">
        <v>13150</v>
      </c>
      <c r="K3203" s="54" t="s">
        <v>13156</v>
      </c>
      <c r="L3203" s="54" t="s">
        <v>13157</v>
      </c>
      <c r="M3203" s="54" t="s">
        <v>13155</v>
      </c>
      <c r="N3203" s="54" t="s">
        <v>256</v>
      </c>
      <c r="O3203" s="54" t="s">
        <v>256</v>
      </c>
      <c r="P3203" s="54" t="s">
        <v>13153</v>
      </c>
      <c r="Q3203" s="54" t="s">
        <v>256</v>
      </c>
      <c r="R3203" s="54" t="s">
        <v>431</v>
      </c>
      <c r="S3203" s="71"/>
      <c r="T3203" s="54" t="s">
        <v>256</v>
      </c>
      <c r="U3203" s="71">
        <v>44523</v>
      </c>
      <c r="V3203" s="54" t="s">
        <v>256</v>
      </c>
      <c r="W3203" t="str">
        <f t="shared" si="49"/>
        <v>Nov-21</v>
      </c>
    </row>
    <row r="3204" spans="1:23" x14ac:dyDescent="0.25">
      <c r="A3204" s="54" t="s">
        <v>318</v>
      </c>
      <c r="B3204" s="54" t="s">
        <v>432</v>
      </c>
      <c r="C3204" s="54" t="s">
        <v>263</v>
      </c>
      <c r="D3204" s="54" t="s">
        <v>429</v>
      </c>
      <c r="E3204" s="54" t="s">
        <v>13158</v>
      </c>
      <c r="F3204" s="71">
        <v>44523</v>
      </c>
      <c r="G3204" s="72">
        <v>6126.67</v>
      </c>
      <c r="H3204" s="72">
        <v>519235.28</v>
      </c>
      <c r="I3204" s="54" t="s">
        <v>265</v>
      </c>
      <c r="J3204" s="54" t="s">
        <v>13150</v>
      </c>
      <c r="K3204" s="54" t="s">
        <v>13156</v>
      </c>
      <c r="L3204" s="54" t="s">
        <v>13157</v>
      </c>
      <c r="M3204" s="54" t="s">
        <v>13158</v>
      </c>
      <c r="N3204" s="54" t="s">
        <v>256</v>
      </c>
      <c r="O3204" s="54" t="s">
        <v>256</v>
      </c>
      <c r="P3204" s="54" t="s">
        <v>13153</v>
      </c>
      <c r="Q3204" s="54" t="s">
        <v>256</v>
      </c>
      <c r="R3204" s="54" t="s">
        <v>431</v>
      </c>
      <c r="S3204" s="71"/>
      <c r="T3204" s="54" t="s">
        <v>256</v>
      </c>
      <c r="U3204" s="71">
        <v>44523</v>
      </c>
      <c r="V3204" s="54" t="s">
        <v>256</v>
      </c>
      <c r="W3204" t="str">
        <f t="shared" ref="W3204:W3267" si="50">TEXT(F3204,"MMM-YY")</f>
        <v>Nov-21</v>
      </c>
    </row>
    <row r="3205" spans="1:23" x14ac:dyDescent="0.25">
      <c r="A3205" s="54" t="s">
        <v>317</v>
      </c>
      <c r="B3205" s="54" t="s">
        <v>432</v>
      </c>
      <c r="C3205" s="54" t="s">
        <v>263</v>
      </c>
      <c r="D3205" s="54" t="s">
        <v>429</v>
      </c>
      <c r="E3205" s="54" t="s">
        <v>13159</v>
      </c>
      <c r="F3205" s="71">
        <v>44523</v>
      </c>
      <c r="G3205" s="72">
        <v>2344.3200000000002</v>
      </c>
      <c r="H3205" s="72">
        <v>198681.12</v>
      </c>
      <c r="I3205" s="54" t="s">
        <v>265</v>
      </c>
      <c r="J3205" s="54" t="s">
        <v>13160</v>
      </c>
      <c r="K3205" s="54" t="s">
        <v>13161</v>
      </c>
      <c r="L3205" s="54" t="s">
        <v>13162</v>
      </c>
      <c r="M3205" s="54" t="s">
        <v>13159</v>
      </c>
      <c r="N3205" s="54" t="s">
        <v>256</v>
      </c>
      <c r="O3205" s="54" t="s">
        <v>256</v>
      </c>
      <c r="P3205" s="54" t="s">
        <v>271</v>
      </c>
      <c r="Q3205" s="54" t="s">
        <v>256</v>
      </c>
      <c r="R3205" s="54" t="s">
        <v>431</v>
      </c>
      <c r="S3205" s="71"/>
      <c r="T3205" s="54" t="s">
        <v>256</v>
      </c>
      <c r="U3205" s="71">
        <v>44523</v>
      </c>
      <c r="V3205" s="54" t="s">
        <v>443</v>
      </c>
      <c r="W3205" t="str">
        <f t="shared" si="50"/>
        <v>Nov-21</v>
      </c>
    </row>
    <row r="3206" spans="1:23" x14ac:dyDescent="0.25">
      <c r="A3206" s="54" t="s">
        <v>317</v>
      </c>
      <c r="B3206" s="54" t="s">
        <v>432</v>
      </c>
      <c r="C3206" s="54" t="s">
        <v>263</v>
      </c>
      <c r="D3206" s="54" t="s">
        <v>429</v>
      </c>
      <c r="E3206" s="54" t="s">
        <v>13163</v>
      </c>
      <c r="F3206" s="71">
        <v>44524</v>
      </c>
      <c r="G3206" s="72">
        <v>3491.56</v>
      </c>
      <c r="H3206" s="72">
        <v>295909.71000000002</v>
      </c>
      <c r="I3206" s="54" t="s">
        <v>265</v>
      </c>
      <c r="J3206" s="54" t="s">
        <v>13160</v>
      </c>
      <c r="K3206" s="54" t="s">
        <v>13164</v>
      </c>
      <c r="L3206" s="54" t="s">
        <v>13165</v>
      </c>
      <c r="M3206" s="54" t="s">
        <v>13163</v>
      </c>
      <c r="N3206" s="54" t="s">
        <v>256</v>
      </c>
      <c r="O3206" s="54" t="s">
        <v>256</v>
      </c>
      <c r="P3206" s="54" t="s">
        <v>271</v>
      </c>
      <c r="Q3206" s="54" t="s">
        <v>256</v>
      </c>
      <c r="R3206" s="54" t="s">
        <v>431</v>
      </c>
      <c r="S3206" s="71"/>
      <c r="T3206" s="54" t="s">
        <v>256</v>
      </c>
      <c r="U3206" s="71">
        <v>44524</v>
      </c>
      <c r="V3206" s="54" t="s">
        <v>443</v>
      </c>
      <c r="W3206" t="str">
        <f t="shared" si="50"/>
        <v>Nov-21</v>
      </c>
    </row>
    <row r="3207" spans="1:23" x14ac:dyDescent="0.25">
      <c r="A3207" s="54" t="s">
        <v>317</v>
      </c>
      <c r="B3207" s="54" t="s">
        <v>432</v>
      </c>
      <c r="C3207" s="54" t="s">
        <v>263</v>
      </c>
      <c r="D3207" s="54" t="s">
        <v>429</v>
      </c>
      <c r="E3207" s="54" t="s">
        <v>13166</v>
      </c>
      <c r="F3207" s="71">
        <v>44524</v>
      </c>
      <c r="G3207" s="72">
        <v>2812.32</v>
      </c>
      <c r="H3207" s="72">
        <v>238344.12</v>
      </c>
      <c r="I3207" s="54" t="s">
        <v>265</v>
      </c>
      <c r="J3207" s="54" t="s">
        <v>13160</v>
      </c>
      <c r="K3207" s="54" t="s">
        <v>13164</v>
      </c>
      <c r="L3207" s="54" t="s">
        <v>13167</v>
      </c>
      <c r="M3207" s="54" t="s">
        <v>13166</v>
      </c>
      <c r="N3207" s="54" t="s">
        <v>256</v>
      </c>
      <c r="O3207" s="54" t="s">
        <v>256</v>
      </c>
      <c r="P3207" s="54" t="s">
        <v>271</v>
      </c>
      <c r="Q3207" s="54" t="s">
        <v>256</v>
      </c>
      <c r="R3207" s="54" t="s">
        <v>431</v>
      </c>
      <c r="S3207" s="71"/>
      <c r="T3207" s="54" t="s">
        <v>256</v>
      </c>
      <c r="U3207" s="71">
        <v>44524</v>
      </c>
      <c r="V3207" s="54" t="s">
        <v>443</v>
      </c>
      <c r="W3207" t="str">
        <f t="shared" si="50"/>
        <v>Nov-21</v>
      </c>
    </row>
    <row r="3208" spans="1:23" x14ac:dyDescent="0.25">
      <c r="A3208" s="54" t="s">
        <v>317</v>
      </c>
      <c r="B3208" s="54" t="s">
        <v>432</v>
      </c>
      <c r="C3208" s="54" t="s">
        <v>263</v>
      </c>
      <c r="D3208" s="54" t="s">
        <v>429</v>
      </c>
      <c r="E3208" s="54" t="s">
        <v>13168</v>
      </c>
      <c r="F3208" s="71">
        <v>44524</v>
      </c>
      <c r="G3208" s="72">
        <v>5668.55</v>
      </c>
      <c r="H3208" s="72">
        <v>480409.61</v>
      </c>
      <c r="I3208" s="54" t="s">
        <v>265</v>
      </c>
      <c r="J3208" s="54" t="s">
        <v>13160</v>
      </c>
      <c r="K3208" s="54" t="s">
        <v>13169</v>
      </c>
      <c r="L3208" s="54" t="s">
        <v>13170</v>
      </c>
      <c r="M3208" s="54" t="s">
        <v>13168</v>
      </c>
      <c r="N3208" s="54" t="s">
        <v>256</v>
      </c>
      <c r="O3208" s="54" t="s">
        <v>256</v>
      </c>
      <c r="P3208" s="54" t="s">
        <v>271</v>
      </c>
      <c r="Q3208" s="54" t="s">
        <v>256</v>
      </c>
      <c r="R3208" s="54" t="s">
        <v>431</v>
      </c>
      <c r="S3208" s="71"/>
      <c r="T3208" s="54" t="s">
        <v>256</v>
      </c>
      <c r="U3208" s="71">
        <v>44524</v>
      </c>
      <c r="V3208" s="54" t="s">
        <v>443</v>
      </c>
      <c r="W3208" t="str">
        <f t="shared" si="50"/>
        <v>Nov-21</v>
      </c>
    </row>
    <row r="3209" spans="1:23" x14ac:dyDescent="0.25">
      <c r="A3209" s="54" t="s">
        <v>317</v>
      </c>
      <c r="B3209" s="54" t="s">
        <v>432</v>
      </c>
      <c r="C3209" s="54" t="s">
        <v>263</v>
      </c>
      <c r="D3209" s="54" t="s">
        <v>429</v>
      </c>
      <c r="E3209" s="54" t="s">
        <v>13171</v>
      </c>
      <c r="F3209" s="71">
        <v>44524</v>
      </c>
      <c r="G3209" s="72">
        <v>8434.7800000000007</v>
      </c>
      <c r="H3209" s="72">
        <v>714847.61</v>
      </c>
      <c r="I3209" s="54" t="s">
        <v>265</v>
      </c>
      <c r="J3209" s="54" t="s">
        <v>13160</v>
      </c>
      <c r="K3209" s="54" t="s">
        <v>13169</v>
      </c>
      <c r="L3209" s="54" t="s">
        <v>13172</v>
      </c>
      <c r="M3209" s="54" t="s">
        <v>13171</v>
      </c>
      <c r="N3209" s="54" t="s">
        <v>256</v>
      </c>
      <c r="O3209" s="54" t="s">
        <v>256</v>
      </c>
      <c r="P3209" s="54" t="s">
        <v>271</v>
      </c>
      <c r="Q3209" s="54" t="s">
        <v>256</v>
      </c>
      <c r="R3209" s="54" t="s">
        <v>431</v>
      </c>
      <c r="S3209" s="71"/>
      <c r="T3209" s="54" t="s">
        <v>256</v>
      </c>
      <c r="U3209" s="71">
        <v>44524</v>
      </c>
      <c r="V3209" s="54" t="s">
        <v>443</v>
      </c>
      <c r="W3209" t="str">
        <f t="shared" si="50"/>
        <v>Nov-21</v>
      </c>
    </row>
    <row r="3210" spans="1:23" x14ac:dyDescent="0.25">
      <c r="A3210" s="54" t="s">
        <v>317</v>
      </c>
      <c r="B3210" s="54" t="s">
        <v>432</v>
      </c>
      <c r="C3210" s="54" t="s">
        <v>263</v>
      </c>
      <c r="D3210" s="54" t="s">
        <v>429</v>
      </c>
      <c r="E3210" s="54" t="s">
        <v>13173</v>
      </c>
      <c r="F3210" s="71">
        <v>44524</v>
      </c>
      <c r="G3210" s="72">
        <v>6275.55</v>
      </c>
      <c r="H3210" s="72">
        <v>531852.86</v>
      </c>
      <c r="I3210" s="54" t="s">
        <v>265</v>
      </c>
      <c r="J3210" s="54" t="s">
        <v>13160</v>
      </c>
      <c r="K3210" s="54" t="s">
        <v>13169</v>
      </c>
      <c r="L3210" s="54" t="s">
        <v>13174</v>
      </c>
      <c r="M3210" s="54" t="s">
        <v>13173</v>
      </c>
      <c r="N3210" s="54" t="s">
        <v>256</v>
      </c>
      <c r="O3210" s="54" t="s">
        <v>256</v>
      </c>
      <c r="P3210" s="54" t="s">
        <v>271</v>
      </c>
      <c r="Q3210" s="54" t="s">
        <v>256</v>
      </c>
      <c r="R3210" s="54" t="s">
        <v>431</v>
      </c>
      <c r="S3210" s="71"/>
      <c r="T3210" s="54" t="s">
        <v>256</v>
      </c>
      <c r="U3210" s="71">
        <v>44524</v>
      </c>
      <c r="V3210" s="54" t="s">
        <v>443</v>
      </c>
      <c r="W3210" t="str">
        <f t="shared" si="50"/>
        <v>Nov-21</v>
      </c>
    </row>
    <row r="3211" spans="1:23" x14ac:dyDescent="0.25">
      <c r="A3211" s="54" t="s">
        <v>317</v>
      </c>
      <c r="B3211" s="54" t="s">
        <v>432</v>
      </c>
      <c r="C3211" s="54" t="s">
        <v>263</v>
      </c>
      <c r="D3211" s="54" t="s">
        <v>429</v>
      </c>
      <c r="E3211" s="54" t="s">
        <v>13175</v>
      </c>
      <c r="F3211" s="71">
        <v>44524</v>
      </c>
      <c r="G3211" s="72">
        <v>1683</v>
      </c>
      <c r="H3211" s="72">
        <v>142634.25</v>
      </c>
      <c r="I3211" s="54" t="s">
        <v>265</v>
      </c>
      <c r="J3211" s="54" t="s">
        <v>13160</v>
      </c>
      <c r="K3211" s="54" t="s">
        <v>13169</v>
      </c>
      <c r="L3211" s="54" t="s">
        <v>13176</v>
      </c>
      <c r="M3211" s="54" t="s">
        <v>13175</v>
      </c>
      <c r="N3211" s="54" t="s">
        <v>256</v>
      </c>
      <c r="O3211" s="54" t="s">
        <v>256</v>
      </c>
      <c r="P3211" s="54" t="s">
        <v>271</v>
      </c>
      <c r="Q3211" s="54" t="s">
        <v>256</v>
      </c>
      <c r="R3211" s="54" t="s">
        <v>431</v>
      </c>
      <c r="S3211" s="71"/>
      <c r="T3211" s="54" t="s">
        <v>256</v>
      </c>
      <c r="U3211" s="71">
        <v>44524</v>
      </c>
      <c r="V3211" s="54" t="s">
        <v>443</v>
      </c>
      <c r="W3211" t="str">
        <f t="shared" si="50"/>
        <v>Nov-21</v>
      </c>
    </row>
    <row r="3212" spans="1:23" x14ac:dyDescent="0.25">
      <c r="A3212" s="54" t="s">
        <v>317</v>
      </c>
      <c r="B3212" s="54" t="s">
        <v>432</v>
      </c>
      <c r="C3212" s="54" t="s">
        <v>263</v>
      </c>
      <c r="D3212" s="54" t="s">
        <v>429</v>
      </c>
      <c r="E3212" s="54" t="s">
        <v>13177</v>
      </c>
      <c r="F3212" s="71">
        <v>44524</v>
      </c>
      <c r="G3212" s="72">
        <v>6584.1</v>
      </c>
      <c r="H3212" s="72">
        <v>558002.48</v>
      </c>
      <c r="I3212" s="54" t="s">
        <v>265</v>
      </c>
      <c r="J3212" s="54" t="s">
        <v>13160</v>
      </c>
      <c r="K3212" s="54" t="s">
        <v>13169</v>
      </c>
      <c r="L3212" s="54" t="s">
        <v>13178</v>
      </c>
      <c r="M3212" s="54" t="s">
        <v>13177</v>
      </c>
      <c r="N3212" s="54" t="s">
        <v>256</v>
      </c>
      <c r="O3212" s="54" t="s">
        <v>256</v>
      </c>
      <c r="P3212" s="54" t="s">
        <v>271</v>
      </c>
      <c r="Q3212" s="54" t="s">
        <v>256</v>
      </c>
      <c r="R3212" s="54" t="s">
        <v>431</v>
      </c>
      <c r="S3212" s="71"/>
      <c r="T3212" s="54" t="s">
        <v>256</v>
      </c>
      <c r="U3212" s="71">
        <v>44524</v>
      </c>
      <c r="V3212" s="54" t="s">
        <v>443</v>
      </c>
      <c r="W3212" t="str">
        <f t="shared" si="50"/>
        <v>Nov-21</v>
      </c>
    </row>
    <row r="3213" spans="1:23" x14ac:dyDescent="0.25">
      <c r="A3213" s="54" t="s">
        <v>317</v>
      </c>
      <c r="B3213" s="54" t="s">
        <v>432</v>
      </c>
      <c r="C3213" s="54" t="s">
        <v>263</v>
      </c>
      <c r="D3213" s="54" t="s">
        <v>429</v>
      </c>
      <c r="E3213" s="54" t="s">
        <v>13179</v>
      </c>
      <c r="F3213" s="71">
        <v>44524</v>
      </c>
      <c r="G3213" s="72">
        <v>396</v>
      </c>
      <c r="H3213" s="72">
        <v>33561</v>
      </c>
      <c r="I3213" s="54" t="s">
        <v>265</v>
      </c>
      <c r="J3213" s="54" t="s">
        <v>13160</v>
      </c>
      <c r="K3213" s="54" t="s">
        <v>13180</v>
      </c>
      <c r="L3213" s="54" t="s">
        <v>13181</v>
      </c>
      <c r="M3213" s="54" t="s">
        <v>13179</v>
      </c>
      <c r="N3213" s="54" t="s">
        <v>256</v>
      </c>
      <c r="O3213" s="54" t="s">
        <v>256</v>
      </c>
      <c r="P3213" s="54" t="s">
        <v>271</v>
      </c>
      <c r="Q3213" s="54" t="s">
        <v>256</v>
      </c>
      <c r="R3213" s="54" t="s">
        <v>431</v>
      </c>
      <c r="S3213" s="71"/>
      <c r="T3213" s="54" t="s">
        <v>256</v>
      </c>
      <c r="U3213" s="71">
        <v>44524</v>
      </c>
      <c r="V3213" s="54" t="s">
        <v>443</v>
      </c>
      <c r="W3213" t="str">
        <f t="shared" si="50"/>
        <v>Nov-21</v>
      </c>
    </row>
    <row r="3214" spans="1:23" x14ac:dyDescent="0.25">
      <c r="A3214" s="54" t="s">
        <v>317</v>
      </c>
      <c r="B3214" s="54" t="s">
        <v>432</v>
      </c>
      <c r="C3214" s="54" t="s">
        <v>263</v>
      </c>
      <c r="D3214" s="54" t="s">
        <v>429</v>
      </c>
      <c r="E3214" s="54" t="s">
        <v>13182</v>
      </c>
      <c r="F3214" s="71">
        <v>44524</v>
      </c>
      <c r="G3214" s="72">
        <v>880</v>
      </c>
      <c r="H3214" s="72">
        <v>74580</v>
      </c>
      <c r="I3214" s="54" t="s">
        <v>265</v>
      </c>
      <c r="J3214" s="54" t="s">
        <v>13160</v>
      </c>
      <c r="K3214" s="54" t="s">
        <v>13180</v>
      </c>
      <c r="L3214" s="54" t="s">
        <v>13183</v>
      </c>
      <c r="M3214" s="54" t="s">
        <v>13182</v>
      </c>
      <c r="N3214" s="54" t="s">
        <v>256</v>
      </c>
      <c r="O3214" s="54" t="s">
        <v>256</v>
      </c>
      <c r="P3214" s="54" t="s">
        <v>271</v>
      </c>
      <c r="Q3214" s="54" t="s">
        <v>256</v>
      </c>
      <c r="R3214" s="54" t="s">
        <v>431</v>
      </c>
      <c r="S3214" s="71"/>
      <c r="T3214" s="54" t="s">
        <v>256</v>
      </c>
      <c r="U3214" s="71">
        <v>44524</v>
      </c>
      <c r="V3214" s="54" t="s">
        <v>443</v>
      </c>
      <c r="W3214" t="str">
        <f t="shared" si="50"/>
        <v>Nov-21</v>
      </c>
    </row>
    <row r="3215" spans="1:23" x14ac:dyDescent="0.25">
      <c r="A3215" s="54" t="s">
        <v>317</v>
      </c>
      <c r="B3215" s="54" t="s">
        <v>432</v>
      </c>
      <c r="C3215" s="54" t="s">
        <v>263</v>
      </c>
      <c r="D3215" s="54" t="s">
        <v>429</v>
      </c>
      <c r="E3215" s="54" t="s">
        <v>13184</v>
      </c>
      <c r="F3215" s="71">
        <v>44524</v>
      </c>
      <c r="G3215" s="72">
        <v>1025.69</v>
      </c>
      <c r="H3215" s="72">
        <v>86927.23</v>
      </c>
      <c r="I3215" s="54" t="s">
        <v>265</v>
      </c>
      <c r="J3215" s="54" t="s">
        <v>13160</v>
      </c>
      <c r="K3215" s="54" t="s">
        <v>13180</v>
      </c>
      <c r="L3215" s="54" t="s">
        <v>13185</v>
      </c>
      <c r="M3215" s="54" t="s">
        <v>13184</v>
      </c>
      <c r="N3215" s="54" t="s">
        <v>256</v>
      </c>
      <c r="O3215" s="54" t="s">
        <v>256</v>
      </c>
      <c r="P3215" s="54" t="s">
        <v>271</v>
      </c>
      <c r="Q3215" s="54" t="s">
        <v>256</v>
      </c>
      <c r="R3215" s="54" t="s">
        <v>431</v>
      </c>
      <c r="S3215" s="71"/>
      <c r="T3215" s="54" t="s">
        <v>256</v>
      </c>
      <c r="U3215" s="71">
        <v>44524</v>
      </c>
      <c r="V3215" s="54" t="s">
        <v>443</v>
      </c>
      <c r="W3215" t="str">
        <f t="shared" si="50"/>
        <v>Nov-21</v>
      </c>
    </row>
    <row r="3216" spans="1:23" x14ac:dyDescent="0.25">
      <c r="A3216" s="54" t="s">
        <v>317</v>
      </c>
      <c r="B3216" s="54" t="s">
        <v>432</v>
      </c>
      <c r="C3216" s="54" t="s">
        <v>263</v>
      </c>
      <c r="D3216" s="54" t="s">
        <v>429</v>
      </c>
      <c r="E3216" s="54" t="s">
        <v>13186</v>
      </c>
      <c r="F3216" s="71">
        <v>44524</v>
      </c>
      <c r="G3216" s="72">
        <v>6704.05</v>
      </c>
      <c r="H3216" s="72">
        <v>568168.24</v>
      </c>
      <c r="I3216" s="54" t="s">
        <v>265</v>
      </c>
      <c r="J3216" s="54" t="s">
        <v>13160</v>
      </c>
      <c r="K3216" s="54" t="s">
        <v>13180</v>
      </c>
      <c r="L3216" s="54" t="s">
        <v>13187</v>
      </c>
      <c r="M3216" s="54" t="s">
        <v>13186</v>
      </c>
      <c r="N3216" s="54" t="s">
        <v>256</v>
      </c>
      <c r="O3216" s="54" t="s">
        <v>256</v>
      </c>
      <c r="P3216" s="54" t="s">
        <v>271</v>
      </c>
      <c r="Q3216" s="54" t="s">
        <v>256</v>
      </c>
      <c r="R3216" s="54" t="s">
        <v>431</v>
      </c>
      <c r="S3216" s="71"/>
      <c r="T3216" s="54" t="s">
        <v>256</v>
      </c>
      <c r="U3216" s="71">
        <v>44524</v>
      </c>
      <c r="V3216" s="54" t="s">
        <v>443</v>
      </c>
      <c r="W3216" t="str">
        <f t="shared" si="50"/>
        <v>Nov-21</v>
      </c>
    </row>
    <row r="3217" spans="1:23" x14ac:dyDescent="0.25">
      <c r="A3217" s="54" t="s">
        <v>317</v>
      </c>
      <c r="B3217" s="54" t="s">
        <v>432</v>
      </c>
      <c r="C3217" s="54" t="s">
        <v>263</v>
      </c>
      <c r="D3217" s="54" t="s">
        <v>429</v>
      </c>
      <c r="E3217" s="54" t="s">
        <v>13188</v>
      </c>
      <c r="F3217" s="71">
        <v>44524</v>
      </c>
      <c r="G3217" s="72">
        <v>2830.92</v>
      </c>
      <c r="H3217" s="72">
        <v>239920.47</v>
      </c>
      <c r="I3217" s="54" t="s">
        <v>265</v>
      </c>
      <c r="J3217" s="54" t="s">
        <v>13160</v>
      </c>
      <c r="K3217" s="54" t="s">
        <v>13180</v>
      </c>
      <c r="L3217" s="54" t="s">
        <v>13189</v>
      </c>
      <c r="M3217" s="54" t="s">
        <v>13188</v>
      </c>
      <c r="N3217" s="54" t="s">
        <v>256</v>
      </c>
      <c r="O3217" s="54" t="s">
        <v>256</v>
      </c>
      <c r="P3217" s="54" t="s">
        <v>271</v>
      </c>
      <c r="Q3217" s="54" t="s">
        <v>256</v>
      </c>
      <c r="R3217" s="54" t="s">
        <v>431</v>
      </c>
      <c r="S3217" s="71"/>
      <c r="T3217" s="54" t="s">
        <v>256</v>
      </c>
      <c r="U3217" s="71">
        <v>44524</v>
      </c>
      <c r="V3217" s="54" t="s">
        <v>443</v>
      </c>
      <c r="W3217" t="str">
        <f t="shared" si="50"/>
        <v>Nov-21</v>
      </c>
    </row>
    <row r="3218" spans="1:23" x14ac:dyDescent="0.25">
      <c r="A3218" s="54" t="s">
        <v>317</v>
      </c>
      <c r="B3218" s="54" t="s">
        <v>432</v>
      </c>
      <c r="C3218" s="54" t="s">
        <v>263</v>
      </c>
      <c r="D3218" s="54" t="s">
        <v>429</v>
      </c>
      <c r="E3218" s="54" t="s">
        <v>13190</v>
      </c>
      <c r="F3218" s="71">
        <v>44524</v>
      </c>
      <c r="G3218" s="72">
        <v>2395.02</v>
      </c>
      <c r="H3218" s="72">
        <v>202977.95</v>
      </c>
      <c r="I3218" s="54" t="s">
        <v>265</v>
      </c>
      <c r="J3218" s="54" t="s">
        <v>13160</v>
      </c>
      <c r="K3218" s="54" t="s">
        <v>13180</v>
      </c>
      <c r="L3218" s="54" t="s">
        <v>13191</v>
      </c>
      <c r="M3218" s="54" t="s">
        <v>13190</v>
      </c>
      <c r="N3218" s="54" t="s">
        <v>256</v>
      </c>
      <c r="O3218" s="54" t="s">
        <v>256</v>
      </c>
      <c r="P3218" s="54" t="s">
        <v>271</v>
      </c>
      <c r="Q3218" s="54" t="s">
        <v>256</v>
      </c>
      <c r="R3218" s="54" t="s">
        <v>431</v>
      </c>
      <c r="S3218" s="71"/>
      <c r="T3218" s="54" t="s">
        <v>256</v>
      </c>
      <c r="U3218" s="71">
        <v>44524</v>
      </c>
      <c r="V3218" s="54" t="s">
        <v>443</v>
      </c>
      <c r="W3218" t="str">
        <f t="shared" si="50"/>
        <v>Nov-21</v>
      </c>
    </row>
    <row r="3219" spans="1:23" x14ac:dyDescent="0.25">
      <c r="A3219" s="54" t="s">
        <v>317</v>
      </c>
      <c r="B3219" s="54" t="s">
        <v>432</v>
      </c>
      <c r="C3219" s="54" t="s">
        <v>263</v>
      </c>
      <c r="D3219" s="54" t="s">
        <v>429</v>
      </c>
      <c r="E3219" s="54" t="s">
        <v>13192</v>
      </c>
      <c r="F3219" s="71">
        <v>44525</v>
      </c>
      <c r="G3219" s="72">
        <v>3146</v>
      </c>
      <c r="H3219" s="72">
        <v>266623.5</v>
      </c>
      <c r="I3219" s="54" t="s">
        <v>265</v>
      </c>
      <c r="J3219" s="54" t="s">
        <v>13160</v>
      </c>
      <c r="K3219" s="54" t="s">
        <v>13180</v>
      </c>
      <c r="L3219" s="54" t="s">
        <v>13193</v>
      </c>
      <c r="M3219" s="54" t="s">
        <v>13192</v>
      </c>
      <c r="N3219" s="54" t="s">
        <v>256</v>
      </c>
      <c r="O3219" s="54" t="s">
        <v>256</v>
      </c>
      <c r="P3219" s="54" t="s">
        <v>271</v>
      </c>
      <c r="Q3219" s="54" t="s">
        <v>256</v>
      </c>
      <c r="R3219" s="54" t="s">
        <v>431</v>
      </c>
      <c r="S3219" s="71"/>
      <c r="T3219" s="54" t="s">
        <v>256</v>
      </c>
      <c r="U3219" s="71">
        <v>44525</v>
      </c>
      <c r="V3219" s="54" t="s">
        <v>443</v>
      </c>
      <c r="W3219" t="str">
        <f t="shared" si="50"/>
        <v>Nov-21</v>
      </c>
    </row>
    <row r="3220" spans="1:23" x14ac:dyDescent="0.25">
      <c r="A3220" s="54" t="s">
        <v>317</v>
      </c>
      <c r="B3220" s="54" t="s">
        <v>432</v>
      </c>
      <c r="C3220" s="54" t="s">
        <v>263</v>
      </c>
      <c r="D3220" s="54" t="s">
        <v>429</v>
      </c>
      <c r="E3220" s="54" t="s">
        <v>13194</v>
      </c>
      <c r="F3220" s="71">
        <v>44525</v>
      </c>
      <c r="G3220" s="72">
        <v>8541.68</v>
      </c>
      <c r="H3220" s="72">
        <v>723907.38</v>
      </c>
      <c r="I3220" s="54" t="s">
        <v>265</v>
      </c>
      <c r="J3220" s="54" t="s">
        <v>13160</v>
      </c>
      <c r="K3220" s="54" t="s">
        <v>13180</v>
      </c>
      <c r="L3220" s="54" t="s">
        <v>13195</v>
      </c>
      <c r="M3220" s="54" t="s">
        <v>13194</v>
      </c>
      <c r="N3220" s="54" t="s">
        <v>256</v>
      </c>
      <c r="O3220" s="54" t="s">
        <v>256</v>
      </c>
      <c r="P3220" s="54" t="s">
        <v>271</v>
      </c>
      <c r="Q3220" s="54" t="s">
        <v>256</v>
      </c>
      <c r="R3220" s="54" t="s">
        <v>431</v>
      </c>
      <c r="S3220" s="71"/>
      <c r="T3220" s="54" t="s">
        <v>256</v>
      </c>
      <c r="U3220" s="71">
        <v>44525</v>
      </c>
      <c r="V3220" s="54" t="s">
        <v>443</v>
      </c>
      <c r="W3220" t="str">
        <f t="shared" si="50"/>
        <v>Nov-21</v>
      </c>
    </row>
    <row r="3221" spans="1:23" x14ac:dyDescent="0.25">
      <c r="A3221" s="54" t="s">
        <v>317</v>
      </c>
      <c r="B3221" s="54" t="s">
        <v>432</v>
      </c>
      <c r="C3221" s="54" t="s">
        <v>263</v>
      </c>
      <c r="D3221" s="54" t="s">
        <v>429</v>
      </c>
      <c r="E3221" s="54" t="s">
        <v>13196</v>
      </c>
      <c r="F3221" s="71">
        <v>44524</v>
      </c>
      <c r="G3221" s="72">
        <v>10901</v>
      </c>
      <c r="H3221" s="72">
        <v>923859.75</v>
      </c>
      <c r="I3221" s="54" t="s">
        <v>265</v>
      </c>
      <c r="J3221" s="54" t="s">
        <v>13160</v>
      </c>
      <c r="K3221" s="54" t="s">
        <v>13197</v>
      </c>
      <c r="L3221" s="54" t="s">
        <v>13198</v>
      </c>
      <c r="M3221" s="54" t="s">
        <v>13196</v>
      </c>
      <c r="N3221" s="54" t="s">
        <v>256</v>
      </c>
      <c r="O3221" s="54" t="s">
        <v>256</v>
      </c>
      <c r="P3221" s="54" t="s">
        <v>271</v>
      </c>
      <c r="Q3221" s="54" t="s">
        <v>256</v>
      </c>
      <c r="R3221" s="54" t="s">
        <v>431</v>
      </c>
      <c r="S3221" s="71"/>
      <c r="T3221" s="54" t="s">
        <v>256</v>
      </c>
      <c r="U3221" s="71">
        <v>44524</v>
      </c>
      <c r="V3221" s="54" t="s">
        <v>443</v>
      </c>
      <c r="W3221" t="str">
        <f t="shared" si="50"/>
        <v>Nov-21</v>
      </c>
    </row>
    <row r="3222" spans="1:23" x14ac:dyDescent="0.25">
      <c r="A3222" s="54" t="s">
        <v>317</v>
      </c>
      <c r="B3222" s="54" t="s">
        <v>432</v>
      </c>
      <c r="C3222" s="54" t="s">
        <v>263</v>
      </c>
      <c r="D3222" s="54" t="s">
        <v>429</v>
      </c>
      <c r="E3222" s="54" t="s">
        <v>13199</v>
      </c>
      <c r="F3222" s="71">
        <v>44524</v>
      </c>
      <c r="G3222" s="72">
        <v>31072.43</v>
      </c>
      <c r="H3222" s="72">
        <v>2633388.44</v>
      </c>
      <c r="I3222" s="54" t="s">
        <v>265</v>
      </c>
      <c r="J3222" s="54" t="s">
        <v>13160</v>
      </c>
      <c r="K3222" s="54" t="s">
        <v>13197</v>
      </c>
      <c r="L3222" s="54" t="s">
        <v>13200</v>
      </c>
      <c r="M3222" s="54" t="s">
        <v>13199</v>
      </c>
      <c r="N3222" s="54" t="s">
        <v>256</v>
      </c>
      <c r="O3222" s="54" t="s">
        <v>256</v>
      </c>
      <c r="P3222" s="54" t="s">
        <v>271</v>
      </c>
      <c r="Q3222" s="54" t="s">
        <v>256</v>
      </c>
      <c r="R3222" s="54" t="s">
        <v>431</v>
      </c>
      <c r="S3222" s="71"/>
      <c r="T3222" s="54" t="s">
        <v>256</v>
      </c>
      <c r="U3222" s="71">
        <v>44524</v>
      </c>
      <c r="V3222" s="54" t="s">
        <v>443</v>
      </c>
      <c r="W3222" t="str">
        <f t="shared" si="50"/>
        <v>Nov-21</v>
      </c>
    </row>
    <row r="3223" spans="1:23" x14ac:dyDescent="0.25">
      <c r="A3223" s="54" t="s">
        <v>317</v>
      </c>
      <c r="B3223" s="54" t="s">
        <v>432</v>
      </c>
      <c r="C3223" s="54" t="s">
        <v>263</v>
      </c>
      <c r="D3223" s="54" t="s">
        <v>429</v>
      </c>
      <c r="E3223" s="54" t="s">
        <v>13201</v>
      </c>
      <c r="F3223" s="71">
        <v>44523</v>
      </c>
      <c r="G3223" s="72">
        <v>253.44</v>
      </c>
      <c r="H3223" s="72">
        <v>21479.040000000001</v>
      </c>
      <c r="I3223" s="54" t="s">
        <v>265</v>
      </c>
      <c r="J3223" s="54" t="s">
        <v>13160</v>
      </c>
      <c r="K3223" s="54" t="s">
        <v>13202</v>
      </c>
      <c r="L3223" s="54" t="s">
        <v>13203</v>
      </c>
      <c r="M3223" s="54" t="s">
        <v>13201</v>
      </c>
      <c r="N3223" s="54" t="s">
        <v>256</v>
      </c>
      <c r="O3223" s="54" t="s">
        <v>256</v>
      </c>
      <c r="P3223" s="54" t="s">
        <v>271</v>
      </c>
      <c r="Q3223" s="54" t="s">
        <v>256</v>
      </c>
      <c r="R3223" s="54" t="s">
        <v>431</v>
      </c>
      <c r="S3223" s="71"/>
      <c r="T3223" s="54" t="s">
        <v>256</v>
      </c>
      <c r="U3223" s="71">
        <v>44523</v>
      </c>
      <c r="V3223" s="54" t="s">
        <v>443</v>
      </c>
      <c r="W3223" t="str">
        <f t="shared" si="50"/>
        <v>Nov-21</v>
      </c>
    </row>
    <row r="3224" spans="1:23" x14ac:dyDescent="0.25">
      <c r="A3224" s="54" t="s">
        <v>317</v>
      </c>
      <c r="B3224" s="54" t="s">
        <v>432</v>
      </c>
      <c r="C3224" s="54" t="s">
        <v>263</v>
      </c>
      <c r="D3224" s="54" t="s">
        <v>429</v>
      </c>
      <c r="E3224" s="54" t="s">
        <v>13204</v>
      </c>
      <c r="F3224" s="71">
        <v>44524</v>
      </c>
      <c r="G3224" s="72">
        <v>3926.88</v>
      </c>
      <c r="H3224" s="72">
        <v>332803.08</v>
      </c>
      <c r="I3224" s="54" t="s">
        <v>265</v>
      </c>
      <c r="J3224" s="54" t="s">
        <v>13160</v>
      </c>
      <c r="K3224" s="54" t="s">
        <v>13205</v>
      </c>
      <c r="L3224" s="54" t="s">
        <v>13206</v>
      </c>
      <c r="M3224" s="54" t="s">
        <v>13204</v>
      </c>
      <c r="N3224" s="54" t="s">
        <v>256</v>
      </c>
      <c r="O3224" s="54" t="s">
        <v>256</v>
      </c>
      <c r="P3224" s="54" t="s">
        <v>271</v>
      </c>
      <c r="Q3224" s="54" t="s">
        <v>256</v>
      </c>
      <c r="R3224" s="54" t="s">
        <v>431</v>
      </c>
      <c r="S3224" s="71"/>
      <c r="T3224" s="54" t="s">
        <v>256</v>
      </c>
      <c r="U3224" s="71">
        <v>44524</v>
      </c>
      <c r="V3224" s="54" t="s">
        <v>443</v>
      </c>
      <c r="W3224" t="str">
        <f t="shared" si="50"/>
        <v>Nov-21</v>
      </c>
    </row>
    <row r="3225" spans="1:23" x14ac:dyDescent="0.25">
      <c r="A3225" s="54" t="s">
        <v>317</v>
      </c>
      <c r="B3225" s="54" t="s">
        <v>432</v>
      </c>
      <c r="C3225" s="54" t="s">
        <v>263</v>
      </c>
      <c r="D3225" s="54" t="s">
        <v>429</v>
      </c>
      <c r="E3225" s="54" t="s">
        <v>13207</v>
      </c>
      <c r="F3225" s="71">
        <v>44527</v>
      </c>
      <c r="G3225" s="72">
        <v>1130.48</v>
      </c>
      <c r="H3225" s="72">
        <v>95808.18</v>
      </c>
      <c r="I3225" s="54" t="s">
        <v>265</v>
      </c>
      <c r="J3225" s="54" t="s">
        <v>13160</v>
      </c>
      <c r="K3225" s="54" t="s">
        <v>13208</v>
      </c>
      <c r="L3225" s="54" t="s">
        <v>13209</v>
      </c>
      <c r="M3225" s="54" t="s">
        <v>13207</v>
      </c>
      <c r="N3225" s="54" t="s">
        <v>256</v>
      </c>
      <c r="O3225" s="54" t="s">
        <v>256</v>
      </c>
      <c r="P3225" s="54" t="s">
        <v>271</v>
      </c>
      <c r="Q3225" s="54" t="s">
        <v>256</v>
      </c>
      <c r="R3225" s="54" t="s">
        <v>431</v>
      </c>
      <c r="S3225" s="71"/>
      <c r="T3225" s="54" t="s">
        <v>256</v>
      </c>
      <c r="U3225" s="71">
        <v>44527</v>
      </c>
      <c r="V3225" s="54" t="s">
        <v>443</v>
      </c>
      <c r="W3225" t="str">
        <f t="shared" si="50"/>
        <v>Nov-21</v>
      </c>
    </row>
    <row r="3226" spans="1:23" x14ac:dyDescent="0.25">
      <c r="A3226" s="54" t="s">
        <v>317</v>
      </c>
      <c r="B3226" s="54" t="s">
        <v>432</v>
      </c>
      <c r="C3226" s="54" t="s">
        <v>263</v>
      </c>
      <c r="D3226" s="54" t="s">
        <v>429</v>
      </c>
      <c r="E3226" s="54" t="s">
        <v>13210</v>
      </c>
      <c r="F3226" s="71">
        <v>44527</v>
      </c>
      <c r="G3226" s="72">
        <v>650.09</v>
      </c>
      <c r="H3226" s="72">
        <v>55095.13</v>
      </c>
      <c r="I3226" s="54" t="s">
        <v>265</v>
      </c>
      <c r="J3226" s="54" t="s">
        <v>13160</v>
      </c>
      <c r="K3226" s="54" t="s">
        <v>13208</v>
      </c>
      <c r="L3226" s="54" t="s">
        <v>13211</v>
      </c>
      <c r="M3226" s="54" t="s">
        <v>13210</v>
      </c>
      <c r="N3226" s="54" t="s">
        <v>256</v>
      </c>
      <c r="O3226" s="54" t="s">
        <v>256</v>
      </c>
      <c r="P3226" s="54" t="s">
        <v>271</v>
      </c>
      <c r="Q3226" s="54" t="s">
        <v>256</v>
      </c>
      <c r="R3226" s="54" t="s">
        <v>431</v>
      </c>
      <c r="S3226" s="71"/>
      <c r="T3226" s="54" t="s">
        <v>256</v>
      </c>
      <c r="U3226" s="71">
        <v>44527</v>
      </c>
      <c r="V3226" s="54" t="s">
        <v>443</v>
      </c>
      <c r="W3226" t="str">
        <f t="shared" si="50"/>
        <v>Nov-21</v>
      </c>
    </row>
    <row r="3227" spans="1:23" x14ac:dyDescent="0.25">
      <c r="A3227" s="54" t="s">
        <v>317</v>
      </c>
      <c r="B3227" s="54" t="s">
        <v>432</v>
      </c>
      <c r="C3227" s="54" t="s">
        <v>263</v>
      </c>
      <c r="D3227" s="54" t="s">
        <v>429</v>
      </c>
      <c r="E3227" s="54" t="s">
        <v>13212</v>
      </c>
      <c r="F3227" s="71">
        <v>44527</v>
      </c>
      <c r="G3227" s="72">
        <v>753.3</v>
      </c>
      <c r="H3227" s="72">
        <v>63842.18</v>
      </c>
      <c r="I3227" s="54" t="s">
        <v>265</v>
      </c>
      <c r="J3227" s="54" t="s">
        <v>13160</v>
      </c>
      <c r="K3227" s="54" t="s">
        <v>13208</v>
      </c>
      <c r="L3227" s="54" t="s">
        <v>13213</v>
      </c>
      <c r="M3227" s="54" t="s">
        <v>13212</v>
      </c>
      <c r="N3227" s="54" t="s">
        <v>256</v>
      </c>
      <c r="O3227" s="54" t="s">
        <v>256</v>
      </c>
      <c r="P3227" s="54" t="s">
        <v>271</v>
      </c>
      <c r="Q3227" s="54" t="s">
        <v>256</v>
      </c>
      <c r="R3227" s="54" t="s">
        <v>431</v>
      </c>
      <c r="S3227" s="71"/>
      <c r="T3227" s="54" t="s">
        <v>256</v>
      </c>
      <c r="U3227" s="71">
        <v>44527</v>
      </c>
      <c r="V3227" s="54" t="s">
        <v>443</v>
      </c>
      <c r="W3227" t="str">
        <f t="shared" si="50"/>
        <v>Nov-21</v>
      </c>
    </row>
    <row r="3228" spans="1:23" x14ac:dyDescent="0.25">
      <c r="A3228" s="54" t="s">
        <v>317</v>
      </c>
      <c r="B3228" s="54" t="s">
        <v>432</v>
      </c>
      <c r="C3228" s="54" t="s">
        <v>263</v>
      </c>
      <c r="D3228" s="54" t="s">
        <v>429</v>
      </c>
      <c r="E3228" s="54" t="s">
        <v>13214</v>
      </c>
      <c r="F3228" s="71">
        <v>44527</v>
      </c>
      <c r="G3228" s="72">
        <v>520</v>
      </c>
      <c r="H3228" s="72">
        <v>44070</v>
      </c>
      <c r="I3228" s="54" t="s">
        <v>265</v>
      </c>
      <c r="J3228" s="54" t="s">
        <v>13160</v>
      </c>
      <c r="K3228" s="54" t="s">
        <v>13208</v>
      </c>
      <c r="L3228" s="54" t="s">
        <v>13215</v>
      </c>
      <c r="M3228" s="54" t="s">
        <v>13214</v>
      </c>
      <c r="N3228" s="54" t="s">
        <v>256</v>
      </c>
      <c r="O3228" s="54" t="s">
        <v>256</v>
      </c>
      <c r="P3228" s="54" t="s">
        <v>271</v>
      </c>
      <c r="Q3228" s="54" t="s">
        <v>256</v>
      </c>
      <c r="R3228" s="54" t="s">
        <v>431</v>
      </c>
      <c r="S3228" s="71"/>
      <c r="T3228" s="54" t="s">
        <v>256</v>
      </c>
      <c r="U3228" s="71">
        <v>44527</v>
      </c>
      <c r="V3228" s="54" t="s">
        <v>443</v>
      </c>
      <c r="W3228" t="str">
        <f t="shared" si="50"/>
        <v>Nov-21</v>
      </c>
    </row>
    <row r="3229" spans="1:23" x14ac:dyDescent="0.25">
      <c r="A3229" s="54" t="s">
        <v>317</v>
      </c>
      <c r="B3229" s="54" t="s">
        <v>432</v>
      </c>
      <c r="C3229" s="54" t="s">
        <v>263</v>
      </c>
      <c r="D3229" s="54" t="s">
        <v>429</v>
      </c>
      <c r="E3229" s="54" t="s">
        <v>13216</v>
      </c>
      <c r="F3229" s="71">
        <v>44524</v>
      </c>
      <c r="G3229" s="72">
        <v>368.14</v>
      </c>
      <c r="H3229" s="72">
        <v>31199.87</v>
      </c>
      <c r="I3229" s="54" t="s">
        <v>265</v>
      </c>
      <c r="J3229" s="54" t="s">
        <v>13160</v>
      </c>
      <c r="K3229" s="54" t="s">
        <v>13217</v>
      </c>
      <c r="L3229" s="54" t="s">
        <v>13218</v>
      </c>
      <c r="M3229" s="54" t="s">
        <v>13216</v>
      </c>
      <c r="N3229" s="54" t="s">
        <v>256</v>
      </c>
      <c r="O3229" s="54" t="s">
        <v>256</v>
      </c>
      <c r="P3229" s="54" t="s">
        <v>271</v>
      </c>
      <c r="Q3229" s="54" t="s">
        <v>256</v>
      </c>
      <c r="R3229" s="54" t="s">
        <v>431</v>
      </c>
      <c r="S3229" s="71"/>
      <c r="T3229" s="54" t="s">
        <v>256</v>
      </c>
      <c r="U3229" s="71">
        <v>44524</v>
      </c>
      <c r="V3229" s="54" t="s">
        <v>443</v>
      </c>
      <c r="W3229" t="str">
        <f t="shared" si="50"/>
        <v>Nov-21</v>
      </c>
    </row>
    <row r="3230" spans="1:23" x14ac:dyDescent="0.25">
      <c r="A3230" s="54" t="s">
        <v>317</v>
      </c>
      <c r="B3230" s="54" t="s">
        <v>432</v>
      </c>
      <c r="C3230" s="54" t="s">
        <v>263</v>
      </c>
      <c r="D3230" s="54" t="s">
        <v>429</v>
      </c>
      <c r="E3230" s="54" t="s">
        <v>13219</v>
      </c>
      <c r="F3230" s="71">
        <v>44528</v>
      </c>
      <c r="G3230" s="72">
        <v>3847.72</v>
      </c>
      <c r="H3230" s="72">
        <v>326094.27</v>
      </c>
      <c r="I3230" s="54" t="s">
        <v>265</v>
      </c>
      <c r="J3230" s="54" t="s">
        <v>13160</v>
      </c>
      <c r="K3230" s="54" t="s">
        <v>13220</v>
      </c>
      <c r="L3230" s="54" t="s">
        <v>13221</v>
      </c>
      <c r="M3230" s="54" t="s">
        <v>13219</v>
      </c>
      <c r="N3230" s="54" t="s">
        <v>256</v>
      </c>
      <c r="O3230" s="54" t="s">
        <v>256</v>
      </c>
      <c r="P3230" s="54" t="s">
        <v>271</v>
      </c>
      <c r="Q3230" s="54" t="s">
        <v>256</v>
      </c>
      <c r="R3230" s="54" t="s">
        <v>431</v>
      </c>
      <c r="S3230" s="71"/>
      <c r="T3230" s="54" t="s">
        <v>256</v>
      </c>
      <c r="U3230" s="71">
        <v>44528</v>
      </c>
      <c r="V3230" s="54" t="s">
        <v>443</v>
      </c>
      <c r="W3230" t="str">
        <f t="shared" si="50"/>
        <v>Nov-21</v>
      </c>
    </row>
    <row r="3231" spans="1:23" x14ac:dyDescent="0.25">
      <c r="A3231" s="54" t="s">
        <v>317</v>
      </c>
      <c r="B3231" s="54" t="s">
        <v>432</v>
      </c>
      <c r="C3231" s="54" t="s">
        <v>263</v>
      </c>
      <c r="D3231" s="54" t="s">
        <v>429</v>
      </c>
      <c r="E3231" s="54" t="s">
        <v>13222</v>
      </c>
      <c r="F3231" s="71">
        <v>44528</v>
      </c>
      <c r="G3231" s="72">
        <v>158.47</v>
      </c>
      <c r="H3231" s="72">
        <v>13430.33</v>
      </c>
      <c r="I3231" s="54" t="s">
        <v>265</v>
      </c>
      <c r="J3231" s="54" t="s">
        <v>13223</v>
      </c>
      <c r="K3231" s="54" t="s">
        <v>13224</v>
      </c>
      <c r="L3231" s="54" t="s">
        <v>13225</v>
      </c>
      <c r="M3231" s="54" t="s">
        <v>13222</v>
      </c>
      <c r="N3231" s="54" t="s">
        <v>256</v>
      </c>
      <c r="O3231" s="54" t="s">
        <v>256</v>
      </c>
      <c r="P3231" s="54" t="s">
        <v>267</v>
      </c>
      <c r="Q3231" s="54" t="s">
        <v>256</v>
      </c>
      <c r="R3231" s="54" t="s">
        <v>431</v>
      </c>
      <c r="S3231" s="71"/>
      <c r="T3231" s="54" t="s">
        <v>256</v>
      </c>
      <c r="U3231" s="71">
        <v>44528</v>
      </c>
      <c r="V3231" s="54" t="s">
        <v>256</v>
      </c>
      <c r="W3231" t="str">
        <f t="shared" si="50"/>
        <v>Nov-21</v>
      </c>
    </row>
    <row r="3232" spans="1:23" x14ac:dyDescent="0.25">
      <c r="A3232" s="54" t="s">
        <v>317</v>
      </c>
      <c r="B3232" s="54" t="s">
        <v>432</v>
      </c>
      <c r="C3232" s="54" t="s">
        <v>263</v>
      </c>
      <c r="D3232" s="54" t="s">
        <v>429</v>
      </c>
      <c r="E3232" s="54" t="s">
        <v>13226</v>
      </c>
      <c r="F3232" s="71">
        <v>44528</v>
      </c>
      <c r="G3232" s="72">
        <v>188.37</v>
      </c>
      <c r="H3232" s="72">
        <v>15964.36</v>
      </c>
      <c r="I3232" s="54" t="s">
        <v>265</v>
      </c>
      <c r="J3232" s="54" t="s">
        <v>13223</v>
      </c>
      <c r="K3232" s="54" t="s">
        <v>13227</v>
      </c>
      <c r="L3232" s="54" t="s">
        <v>13228</v>
      </c>
      <c r="M3232" s="54" t="s">
        <v>13226</v>
      </c>
      <c r="N3232" s="54" t="s">
        <v>256</v>
      </c>
      <c r="O3232" s="54" t="s">
        <v>256</v>
      </c>
      <c r="P3232" s="54" t="s">
        <v>267</v>
      </c>
      <c r="Q3232" s="54" t="s">
        <v>256</v>
      </c>
      <c r="R3232" s="54" t="s">
        <v>431</v>
      </c>
      <c r="S3232" s="71"/>
      <c r="T3232" s="54" t="s">
        <v>256</v>
      </c>
      <c r="U3232" s="71">
        <v>44528</v>
      </c>
      <c r="V3232" s="54" t="s">
        <v>256</v>
      </c>
      <c r="W3232" t="str">
        <f t="shared" si="50"/>
        <v>Nov-21</v>
      </c>
    </row>
    <row r="3233" spans="1:23" x14ac:dyDescent="0.25">
      <c r="A3233" s="54" t="s">
        <v>317</v>
      </c>
      <c r="B3233" s="54" t="s">
        <v>432</v>
      </c>
      <c r="C3233" s="54" t="s">
        <v>263</v>
      </c>
      <c r="D3233" s="54" t="s">
        <v>429</v>
      </c>
      <c r="E3233" s="54" t="s">
        <v>13229</v>
      </c>
      <c r="F3233" s="71">
        <v>44528</v>
      </c>
      <c r="G3233" s="72">
        <v>28.3</v>
      </c>
      <c r="H3233" s="72">
        <v>2398.4299999999998</v>
      </c>
      <c r="I3233" s="54" t="s">
        <v>265</v>
      </c>
      <c r="J3233" s="54" t="s">
        <v>13223</v>
      </c>
      <c r="K3233" s="54" t="s">
        <v>13230</v>
      </c>
      <c r="L3233" s="54" t="s">
        <v>13231</v>
      </c>
      <c r="M3233" s="54" t="s">
        <v>13229</v>
      </c>
      <c r="N3233" s="54" t="s">
        <v>256</v>
      </c>
      <c r="O3233" s="54" t="s">
        <v>256</v>
      </c>
      <c r="P3233" s="54" t="s">
        <v>267</v>
      </c>
      <c r="Q3233" s="54" t="s">
        <v>256</v>
      </c>
      <c r="R3233" s="54" t="s">
        <v>431</v>
      </c>
      <c r="S3233" s="71"/>
      <c r="T3233" s="54" t="s">
        <v>256</v>
      </c>
      <c r="U3233" s="71">
        <v>44528</v>
      </c>
      <c r="V3233" s="54" t="s">
        <v>256</v>
      </c>
      <c r="W3233" t="str">
        <f t="shared" si="50"/>
        <v>Nov-21</v>
      </c>
    </row>
    <row r="3234" spans="1:23" x14ac:dyDescent="0.25">
      <c r="A3234" s="54" t="s">
        <v>317</v>
      </c>
      <c r="B3234" s="54" t="s">
        <v>432</v>
      </c>
      <c r="C3234" s="54" t="s">
        <v>263</v>
      </c>
      <c r="D3234" s="54" t="s">
        <v>429</v>
      </c>
      <c r="E3234" s="54" t="s">
        <v>13232</v>
      </c>
      <c r="F3234" s="71">
        <v>44528</v>
      </c>
      <c r="G3234" s="72">
        <v>251.16</v>
      </c>
      <c r="H3234" s="72">
        <v>21285.81</v>
      </c>
      <c r="I3234" s="54" t="s">
        <v>265</v>
      </c>
      <c r="J3234" s="54" t="s">
        <v>13223</v>
      </c>
      <c r="K3234" s="54" t="s">
        <v>13233</v>
      </c>
      <c r="L3234" s="54" t="s">
        <v>13234</v>
      </c>
      <c r="M3234" s="54" t="s">
        <v>13232</v>
      </c>
      <c r="N3234" s="54" t="s">
        <v>256</v>
      </c>
      <c r="O3234" s="54" t="s">
        <v>256</v>
      </c>
      <c r="P3234" s="54" t="s">
        <v>267</v>
      </c>
      <c r="Q3234" s="54" t="s">
        <v>256</v>
      </c>
      <c r="R3234" s="54" t="s">
        <v>431</v>
      </c>
      <c r="S3234" s="71"/>
      <c r="T3234" s="54" t="s">
        <v>256</v>
      </c>
      <c r="U3234" s="71">
        <v>44528</v>
      </c>
      <c r="V3234" s="54" t="s">
        <v>256</v>
      </c>
      <c r="W3234" t="str">
        <f t="shared" si="50"/>
        <v>Nov-21</v>
      </c>
    </row>
    <row r="3235" spans="1:23" x14ac:dyDescent="0.25">
      <c r="A3235" s="54" t="s">
        <v>317</v>
      </c>
      <c r="B3235" s="54" t="s">
        <v>432</v>
      </c>
      <c r="C3235" s="54" t="s">
        <v>263</v>
      </c>
      <c r="D3235" s="54" t="s">
        <v>429</v>
      </c>
      <c r="E3235" s="54" t="s">
        <v>13235</v>
      </c>
      <c r="F3235" s="71">
        <v>44528</v>
      </c>
      <c r="G3235" s="72">
        <v>146.51</v>
      </c>
      <c r="H3235" s="72">
        <v>12416.72</v>
      </c>
      <c r="I3235" s="54" t="s">
        <v>265</v>
      </c>
      <c r="J3235" s="54" t="s">
        <v>13223</v>
      </c>
      <c r="K3235" s="54" t="s">
        <v>13236</v>
      </c>
      <c r="L3235" s="54" t="s">
        <v>13237</v>
      </c>
      <c r="M3235" s="54" t="s">
        <v>13235</v>
      </c>
      <c r="N3235" s="54" t="s">
        <v>256</v>
      </c>
      <c r="O3235" s="54" t="s">
        <v>256</v>
      </c>
      <c r="P3235" s="54" t="s">
        <v>267</v>
      </c>
      <c r="Q3235" s="54" t="s">
        <v>256</v>
      </c>
      <c r="R3235" s="54" t="s">
        <v>431</v>
      </c>
      <c r="S3235" s="71"/>
      <c r="T3235" s="54" t="s">
        <v>256</v>
      </c>
      <c r="U3235" s="71">
        <v>44528</v>
      </c>
      <c r="V3235" s="54" t="s">
        <v>256</v>
      </c>
      <c r="W3235" t="str">
        <f t="shared" si="50"/>
        <v>Nov-21</v>
      </c>
    </row>
    <row r="3236" spans="1:23" x14ac:dyDescent="0.25">
      <c r="A3236" s="54" t="s">
        <v>317</v>
      </c>
      <c r="B3236" s="54" t="s">
        <v>432</v>
      </c>
      <c r="C3236" s="54" t="s">
        <v>263</v>
      </c>
      <c r="D3236" s="54" t="s">
        <v>429</v>
      </c>
      <c r="E3236" s="54" t="s">
        <v>13238</v>
      </c>
      <c r="F3236" s="71">
        <v>44528</v>
      </c>
      <c r="G3236" s="72">
        <v>414.52</v>
      </c>
      <c r="H3236" s="72">
        <v>35130.57</v>
      </c>
      <c r="I3236" s="54" t="s">
        <v>265</v>
      </c>
      <c r="J3236" s="54" t="s">
        <v>13223</v>
      </c>
      <c r="K3236" s="54" t="s">
        <v>13239</v>
      </c>
      <c r="L3236" s="54" t="s">
        <v>13240</v>
      </c>
      <c r="M3236" s="54" t="s">
        <v>13238</v>
      </c>
      <c r="N3236" s="54" t="s">
        <v>256</v>
      </c>
      <c r="O3236" s="54" t="s">
        <v>256</v>
      </c>
      <c r="P3236" s="54" t="s">
        <v>267</v>
      </c>
      <c r="Q3236" s="54" t="s">
        <v>256</v>
      </c>
      <c r="R3236" s="54" t="s">
        <v>431</v>
      </c>
      <c r="S3236" s="71"/>
      <c r="T3236" s="54" t="s">
        <v>256</v>
      </c>
      <c r="U3236" s="71">
        <v>44528</v>
      </c>
      <c r="V3236" s="54" t="s">
        <v>256</v>
      </c>
      <c r="W3236" t="str">
        <f t="shared" si="50"/>
        <v>Nov-21</v>
      </c>
    </row>
    <row r="3237" spans="1:23" x14ac:dyDescent="0.25">
      <c r="A3237" s="54" t="s">
        <v>317</v>
      </c>
      <c r="B3237" s="54" t="s">
        <v>432</v>
      </c>
      <c r="C3237" s="54" t="s">
        <v>263</v>
      </c>
      <c r="D3237" s="54" t="s">
        <v>429</v>
      </c>
      <c r="E3237" s="54" t="s">
        <v>13241</v>
      </c>
      <c r="F3237" s="71">
        <v>44528</v>
      </c>
      <c r="G3237" s="72">
        <v>577.95000000000005</v>
      </c>
      <c r="H3237" s="72">
        <v>48981.26</v>
      </c>
      <c r="I3237" s="54" t="s">
        <v>265</v>
      </c>
      <c r="J3237" s="54" t="s">
        <v>13223</v>
      </c>
      <c r="K3237" s="54" t="s">
        <v>13242</v>
      </c>
      <c r="L3237" s="54" t="s">
        <v>13243</v>
      </c>
      <c r="M3237" s="54" t="s">
        <v>13241</v>
      </c>
      <c r="N3237" s="54" t="s">
        <v>256</v>
      </c>
      <c r="O3237" s="54" t="s">
        <v>256</v>
      </c>
      <c r="P3237" s="54" t="s">
        <v>267</v>
      </c>
      <c r="Q3237" s="54" t="s">
        <v>256</v>
      </c>
      <c r="R3237" s="54" t="s">
        <v>431</v>
      </c>
      <c r="S3237" s="71"/>
      <c r="T3237" s="54" t="s">
        <v>256</v>
      </c>
      <c r="U3237" s="71">
        <v>44528</v>
      </c>
      <c r="V3237" s="54" t="s">
        <v>256</v>
      </c>
      <c r="W3237" t="str">
        <f t="shared" si="50"/>
        <v>Nov-21</v>
      </c>
    </row>
    <row r="3238" spans="1:23" x14ac:dyDescent="0.25">
      <c r="A3238" s="54" t="s">
        <v>317</v>
      </c>
      <c r="B3238" s="54" t="s">
        <v>432</v>
      </c>
      <c r="C3238" s="54" t="s">
        <v>263</v>
      </c>
      <c r="D3238" s="54" t="s">
        <v>429</v>
      </c>
      <c r="E3238" s="54" t="s">
        <v>13244</v>
      </c>
      <c r="F3238" s="71">
        <v>44528</v>
      </c>
      <c r="G3238" s="72">
        <v>2356.27</v>
      </c>
      <c r="H3238" s="72">
        <v>199693.88</v>
      </c>
      <c r="I3238" s="54" t="s">
        <v>265</v>
      </c>
      <c r="J3238" s="54" t="s">
        <v>13223</v>
      </c>
      <c r="K3238" s="54" t="s">
        <v>13245</v>
      </c>
      <c r="L3238" s="54" t="s">
        <v>13246</v>
      </c>
      <c r="M3238" s="54" t="s">
        <v>13244</v>
      </c>
      <c r="N3238" s="54" t="s">
        <v>256</v>
      </c>
      <c r="O3238" s="54" t="s">
        <v>256</v>
      </c>
      <c r="P3238" s="54" t="s">
        <v>267</v>
      </c>
      <c r="Q3238" s="54" t="s">
        <v>256</v>
      </c>
      <c r="R3238" s="54" t="s">
        <v>431</v>
      </c>
      <c r="S3238" s="71"/>
      <c r="T3238" s="54" t="s">
        <v>256</v>
      </c>
      <c r="U3238" s="71">
        <v>44528</v>
      </c>
      <c r="V3238" s="54" t="s">
        <v>256</v>
      </c>
      <c r="W3238" t="str">
        <f t="shared" si="50"/>
        <v>Nov-21</v>
      </c>
    </row>
    <row r="3239" spans="1:23" x14ac:dyDescent="0.25">
      <c r="A3239" s="54" t="s">
        <v>317</v>
      </c>
      <c r="B3239" s="54" t="s">
        <v>432</v>
      </c>
      <c r="C3239" s="54" t="s">
        <v>263</v>
      </c>
      <c r="D3239" s="54" t="s">
        <v>429</v>
      </c>
      <c r="E3239" s="54" t="s">
        <v>13247</v>
      </c>
      <c r="F3239" s="71">
        <v>44528</v>
      </c>
      <c r="G3239" s="72">
        <v>598</v>
      </c>
      <c r="H3239" s="72">
        <v>50680.5</v>
      </c>
      <c r="I3239" s="54" t="s">
        <v>265</v>
      </c>
      <c r="J3239" s="54" t="s">
        <v>13223</v>
      </c>
      <c r="K3239" s="54" t="s">
        <v>13248</v>
      </c>
      <c r="L3239" s="54" t="s">
        <v>13249</v>
      </c>
      <c r="M3239" s="54" t="s">
        <v>13247</v>
      </c>
      <c r="N3239" s="54" t="s">
        <v>256</v>
      </c>
      <c r="O3239" s="54" t="s">
        <v>256</v>
      </c>
      <c r="P3239" s="54" t="s">
        <v>267</v>
      </c>
      <c r="Q3239" s="54" t="s">
        <v>256</v>
      </c>
      <c r="R3239" s="54" t="s">
        <v>431</v>
      </c>
      <c r="S3239" s="71"/>
      <c r="T3239" s="54" t="s">
        <v>256</v>
      </c>
      <c r="U3239" s="71">
        <v>44528</v>
      </c>
      <c r="V3239" s="54" t="s">
        <v>256</v>
      </c>
      <c r="W3239" t="str">
        <f t="shared" si="50"/>
        <v>Nov-21</v>
      </c>
    </row>
    <row r="3240" spans="1:23" x14ac:dyDescent="0.25">
      <c r="A3240" s="54" t="s">
        <v>317</v>
      </c>
      <c r="B3240" s="54" t="s">
        <v>432</v>
      </c>
      <c r="C3240" s="54" t="s">
        <v>263</v>
      </c>
      <c r="D3240" s="54" t="s">
        <v>429</v>
      </c>
      <c r="E3240" s="54" t="s">
        <v>13250</v>
      </c>
      <c r="F3240" s="71">
        <v>44528</v>
      </c>
      <c r="G3240" s="72">
        <v>352.19</v>
      </c>
      <c r="H3240" s="72">
        <v>29848.1</v>
      </c>
      <c r="I3240" s="54" t="s">
        <v>265</v>
      </c>
      <c r="J3240" s="54" t="s">
        <v>13223</v>
      </c>
      <c r="K3240" s="54" t="s">
        <v>13251</v>
      </c>
      <c r="L3240" s="54" t="s">
        <v>13252</v>
      </c>
      <c r="M3240" s="54" t="s">
        <v>13250</v>
      </c>
      <c r="N3240" s="54" t="s">
        <v>256</v>
      </c>
      <c r="O3240" s="54" t="s">
        <v>256</v>
      </c>
      <c r="P3240" s="54" t="s">
        <v>267</v>
      </c>
      <c r="Q3240" s="54" t="s">
        <v>256</v>
      </c>
      <c r="R3240" s="54" t="s">
        <v>431</v>
      </c>
      <c r="S3240" s="71"/>
      <c r="T3240" s="54" t="s">
        <v>256</v>
      </c>
      <c r="U3240" s="71">
        <v>44528</v>
      </c>
      <c r="V3240" s="54" t="s">
        <v>256</v>
      </c>
      <c r="W3240" t="str">
        <f t="shared" si="50"/>
        <v>Nov-21</v>
      </c>
    </row>
    <row r="3241" spans="1:23" x14ac:dyDescent="0.25">
      <c r="A3241" s="54" t="s">
        <v>317</v>
      </c>
      <c r="B3241" s="54" t="s">
        <v>432</v>
      </c>
      <c r="C3241" s="54" t="s">
        <v>263</v>
      </c>
      <c r="D3241" s="54" t="s">
        <v>429</v>
      </c>
      <c r="E3241" s="54" t="s">
        <v>13253</v>
      </c>
      <c r="F3241" s="71">
        <v>44528</v>
      </c>
      <c r="G3241" s="72">
        <v>32</v>
      </c>
      <c r="H3241" s="72">
        <v>2712</v>
      </c>
      <c r="I3241" s="54" t="s">
        <v>265</v>
      </c>
      <c r="J3241" s="54" t="s">
        <v>13223</v>
      </c>
      <c r="K3241" s="54" t="s">
        <v>13254</v>
      </c>
      <c r="L3241" s="54" t="s">
        <v>13255</v>
      </c>
      <c r="M3241" s="54" t="s">
        <v>13253</v>
      </c>
      <c r="N3241" s="54" t="s">
        <v>256</v>
      </c>
      <c r="O3241" s="54" t="s">
        <v>256</v>
      </c>
      <c r="P3241" s="54" t="s">
        <v>267</v>
      </c>
      <c r="Q3241" s="54" t="s">
        <v>256</v>
      </c>
      <c r="R3241" s="54" t="s">
        <v>431</v>
      </c>
      <c r="S3241" s="71"/>
      <c r="T3241" s="54" t="s">
        <v>256</v>
      </c>
      <c r="U3241" s="71">
        <v>44528</v>
      </c>
      <c r="V3241" s="54" t="s">
        <v>256</v>
      </c>
      <c r="W3241" t="str">
        <f t="shared" si="50"/>
        <v>Nov-21</v>
      </c>
    </row>
    <row r="3242" spans="1:23" x14ac:dyDescent="0.25">
      <c r="A3242" s="54" t="s">
        <v>317</v>
      </c>
      <c r="B3242" s="54" t="s">
        <v>432</v>
      </c>
      <c r="C3242" s="54" t="s">
        <v>263</v>
      </c>
      <c r="D3242" s="54" t="s">
        <v>429</v>
      </c>
      <c r="E3242" s="54" t="s">
        <v>13256</v>
      </c>
      <c r="F3242" s="71">
        <v>44525</v>
      </c>
      <c r="G3242" s="72">
        <v>307.47000000000003</v>
      </c>
      <c r="H3242" s="72">
        <v>26058.080000000002</v>
      </c>
      <c r="I3242" s="54" t="s">
        <v>265</v>
      </c>
      <c r="J3242" s="54" t="s">
        <v>13223</v>
      </c>
      <c r="K3242" s="54" t="s">
        <v>13257</v>
      </c>
      <c r="L3242" s="54" t="s">
        <v>13258</v>
      </c>
      <c r="M3242" s="54" t="s">
        <v>13256</v>
      </c>
      <c r="N3242" s="54" t="s">
        <v>256</v>
      </c>
      <c r="O3242" s="54" t="s">
        <v>256</v>
      </c>
      <c r="P3242" s="54" t="s">
        <v>267</v>
      </c>
      <c r="Q3242" s="54" t="s">
        <v>256</v>
      </c>
      <c r="R3242" s="54" t="s">
        <v>431</v>
      </c>
      <c r="S3242" s="71"/>
      <c r="T3242" s="54" t="s">
        <v>256</v>
      </c>
      <c r="U3242" s="71">
        <v>44525</v>
      </c>
      <c r="V3242" s="54" t="s">
        <v>256</v>
      </c>
      <c r="W3242" t="str">
        <f t="shared" si="50"/>
        <v>Nov-21</v>
      </c>
    </row>
    <row r="3243" spans="1:23" x14ac:dyDescent="0.25">
      <c r="A3243" s="54" t="s">
        <v>317</v>
      </c>
      <c r="B3243" s="54" t="s">
        <v>432</v>
      </c>
      <c r="C3243" s="54" t="s">
        <v>263</v>
      </c>
      <c r="D3243" s="54" t="s">
        <v>429</v>
      </c>
      <c r="E3243" s="54" t="s">
        <v>13259</v>
      </c>
      <c r="F3243" s="71">
        <v>44523</v>
      </c>
      <c r="G3243" s="72">
        <v>415</v>
      </c>
      <c r="H3243" s="72">
        <v>35171.25</v>
      </c>
      <c r="I3243" s="54" t="s">
        <v>265</v>
      </c>
      <c r="J3243" s="54" t="s">
        <v>13223</v>
      </c>
      <c r="K3243" s="54" t="s">
        <v>13260</v>
      </c>
      <c r="L3243" s="54" t="s">
        <v>13261</v>
      </c>
      <c r="M3243" s="54" t="s">
        <v>13259</v>
      </c>
      <c r="N3243" s="54" t="s">
        <v>256</v>
      </c>
      <c r="O3243" s="54" t="s">
        <v>256</v>
      </c>
      <c r="P3243" s="54" t="s">
        <v>267</v>
      </c>
      <c r="Q3243" s="54" t="s">
        <v>256</v>
      </c>
      <c r="R3243" s="54" t="s">
        <v>431</v>
      </c>
      <c r="S3243" s="71"/>
      <c r="T3243" s="54" t="s">
        <v>256</v>
      </c>
      <c r="U3243" s="71">
        <v>44523</v>
      </c>
      <c r="V3243" s="54" t="s">
        <v>256</v>
      </c>
      <c r="W3243" t="str">
        <f t="shared" si="50"/>
        <v>Nov-21</v>
      </c>
    </row>
    <row r="3244" spans="1:23" x14ac:dyDescent="0.25">
      <c r="A3244" s="54" t="s">
        <v>317</v>
      </c>
      <c r="B3244" s="54" t="s">
        <v>432</v>
      </c>
      <c r="C3244" s="54" t="s">
        <v>263</v>
      </c>
      <c r="D3244" s="54" t="s">
        <v>429</v>
      </c>
      <c r="E3244" s="54" t="s">
        <v>13262</v>
      </c>
      <c r="F3244" s="71">
        <v>44527</v>
      </c>
      <c r="G3244" s="72">
        <v>604.01</v>
      </c>
      <c r="H3244" s="72">
        <v>51189.85</v>
      </c>
      <c r="I3244" s="54" t="s">
        <v>265</v>
      </c>
      <c r="J3244" s="54" t="s">
        <v>13223</v>
      </c>
      <c r="K3244" s="54" t="s">
        <v>13263</v>
      </c>
      <c r="L3244" s="54" t="s">
        <v>13264</v>
      </c>
      <c r="M3244" s="54" t="s">
        <v>13262</v>
      </c>
      <c r="N3244" s="54" t="s">
        <v>256</v>
      </c>
      <c r="O3244" s="54" t="s">
        <v>256</v>
      </c>
      <c r="P3244" s="54" t="s">
        <v>267</v>
      </c>
      <c r="Q3244" s="54" t="s">
        <v>256</v>
      </c>
      <c r="R3244" s="54" t="s">
        <v>431</v>
      </c>
      <c r="S3244" s="71"/>
      <c r="T3244" s="54" t="s">
        <v>256</v>
      </c>
      <c r="U3244" s="71">
        <v>44527</v>
      </c>
      <c r="V3244" s="54" t="s">
        <v>256</v>
      </c>
      <c r="W3244" t="str">
        <f t="shared" si="50"/>
        <v>Nov-21</v>
      </c>
    </row>
    <row r="3245" spans="1:23" x14ac:dyDescent="0.25">
      <c r="A3245" s="54" t="s">
        <v>317</v>
      </c>
      <c r="B3245" s="54" t="s">
        <v>432</v>
      </c>
      <c r="C3245" s="54" t="s">
        <v>263</v>
      </c>
      <c r="D3245" s="54" t="s">
        <v>429</v>
      </c>
      <c r="E3245" s="54" t="s">
        <v>13265</v>
      </c>
      <c r="F3245" s="71">
        <v>44527</v>
      </c>
      <c r="G3245" s="72">
        <v>3.42</v>
      </c>
      <c r="H3245" s="72">
        <v>289.85000000000002</v>
      </c>
      <c r="I3245" s="54" t="s">
        <v>265</v>
      </c>
      <c r="J3245" s="54" t="s">
        <v>13223</v>
      </c>
      <c r="K3245" s="54" t="s">
        <v>13266</v>
      </c>
      <c r="L3245" s="54" t="s">
        <v>13267</v>
      </c>
      <c r="M3245" s="54" t="s">
        <v>13265</v>
      </c>
      <c r="N3245" s="54" t="s">
        <v>256</v>
      </c>
      <c r="O3245" s="54" t="s">
        <v>256</v>
      </c>
      <c r="P3245" s="54" t="s">
        <v>267</v>
      </c>
      <c r="Q3245" s="54" t="s">
        <v>256</v>
      </c>
      <c r="R3245" s="54" t="s">
        <v>431</v>
      </c>
      <c r="S3245" s="71"/>
      <c r="T3245" s="54" t="s">
        <v>256</v>
      </c>
      <c r="U3245" s="71">
        <v>44527</v>
      </c>
      <c r="V3245" s="54" t="s">
        <v>256</v>
      </c>
      <c r="W3245" t="str">
        <f t="shared" si="50"/>
        <v>Nov-21</v>
      </c>
    </row>
    <row r="3246" spans="1:23" x14ac:dyDescent="0.25">
      <c r="A3246" s="54" t="s">
        <v>317</v>
      </c>
      <c r="B3246" s="54" t="s">
        <v>432</v>
      </c>
      <c r="C3246" s="54" t="s">
        <v>263</v>
      </c>
      <c r="D3246" s="54" t="s">
        <v>429</v>
      </c>
      <c r="E3246" s="54" t="s">
        <v>13268</v>
      </c>
      <c r="F3246" s="71">
        <v>44527</v>
      </c>
      <c r="G3246" s="72">
        <v>593.55999999999995</v>
      </c>
      <c r="H3246" s="72">
        <v>50304.21</v>
      </c>
      <c r="I3246" s="54" t="s">
        <v>265</v>
      </c>
      <c r="J3246" s="54" t="s">
        <v>13223</v>
      </c>
      <c r="K3246" s="54" t="s">
        <v>13269</v>
      </c>
      <c r="L3246" s="54" t="s">
        <v>13270</v>
      </c>
      <c r="M3246" s="54" t="s">
        <v>13268</v>
      </c>
      <c r="N3246" s="54" t="s">
        <v>256</v>
      </c>
      <c r="O3246" s="54" t="s">
        <v>256</v>
      </c>
      <c r="P3246" s="54" t="s">
        <v>267</v>
      </c>
      <c r="Q3246" s="54" t="s">
        <v>256</v>
      </c>
      <c r="R3246" s="54" t="s">
        <v>431</v>
      </c>
      <c r="S3246" s="71"/>
      <c r="T3246" s="54" t="s">
        <v>256</v>
      </c>
      <c r="U3246" s="71">
        <v>44527</v>
      </c>
      <c r="V3246" s="54" t="s">
        <v>256</v>
      </c>
      <c r="W3246" t="str">
        <f t="shared" si="50"/>
        <v>Nov-21</v>
      </c>
    </row>
    <row r="3247" spans="1:23" x14ac:dyDescent="0.25">
      <c r="A3247" s="54" t="s">
        <v>317</v>
      </c>
      <c r="B3247" s="54" t="s">
        <v>432</v>
      </c>
      <c r="C3247" s="54" t="s">
        <v>263</v>
      </c>
      <c r="D3247" s="54" t="s">
        <v>429</v>
      </c>
      <c r="E3247" s="54" t="s">
        <v>13271</v>
      </c>
      <c r="F3247" s="71">
        <v>44525</v>
      </c>
      <c r="G3247" s="72">
        <v>891.02</v>
      </c>
      <c r="H3247" s="72">
        <v>75513.95</v>
      </c>
      <c r="I3247" s="54" t="s">
        <v>265</v>
      </c>
      <c r="J3247" s="54" t="s">
        <v>13223</v>
      </c>
      <c r="K3247" s="54" t="s">
        <v>13272</v>
      </c>
      <c r="L3247" s="54" t="s">
        <v>13273</v>
      </c>
      <c r="M3247" s="54" t="s">
        <v>13271</v>
      </c>
      <c r="N3247" s="54" t="s">
        <v>256</v>
      </c>
      <c r="O3247" s="54" t="s">
        <v>256</v>
      </c>
      <c r="P3247" s="54" t="s">
        <v>267</v>
      </c>
      <c r="Q3247" s="54" t="s">
        <v>256</v>
      </c>
      <c r="R3247" s="54" t="s">
        <v>431</v>
      </c>
      <c r="S3247" s="71"/>
      <c r="T3247" s="54" t="s">
        <v>256</v>
      </c>
      <c r="U3247" s="71">
        <v>44525</v>
      </c>
      <c r="V3247" s="54" t="s">
        <v>256</v>
      </c>
      <c r="W3247" t="str">
        <f t="shared" si="50"/>
        <v>Nov-21</v>
      </c>
    </row>
    <row r="3248" spans="1:23" x14ac:dyDescent="0.25">
      <c r="A3248" s="54" t="s">
        <v>317</v>
      </c>
      <c r="B3248" s="54" t="s">
        <v>432</v>
      </c>
      <c r="C3248" s="54" t="s">
        <v>263</v>
      </c>
      <c r="D3248" s="54" t="s">
        <v>429</v>
      </c>
      <c r="E3248" s="54" t="s">
        <v>13274</v>
      </c>
      <c r="F3248" s="71">
        <v>44527</v>
      </c>
      <c r="G3248" s="72">
        <v>391.21</v>
      </c>
      <c r="H3248" s="72">
        <v>33155.050000000003</v>
      </c>
      <c r="I3248" s="54" t="s">
        <v>265</v>
      </c>
      <c r="J3248" s="54" t="s">
        <v>13223</v>
      </c>
      <c r="K3248" s="54" t="s">
        <v>13275</v>
      </c>
      <c r="L3248" s="54" t="s">
        <v>13276</v>
      </c>
      <c r="M3248" s="54" t="s">
        <v>13274</v>
      </c>
      <c r="N3248" s="54" t="s">
        <v>256</v>
      </c>
      <c r="O3248" s="54" t="s">
        <v>256</v>
      </c>
      <c r="P3248" s="54" t="s">
        <v>267</v>
      </c>
      <c r="Q3248" s="54" t="s">
        <v>256</v>
      </c>
      <c r="R3248" s="54" t="s">
        <v>431</v>
      </c>
      <c r="S3248" s="71"/>
      <c r="T3248" s="54" t="s">
        <v>256</v>
      </c>
      <c r="U3248" s="71">
        <v>44527</v>
      </c>
      <c r="V3248" s="54" t="s">
        <v>256</v>
      </c>
      <c r="W3248" t="str">
        <f t="shared" si="50"/>
        <v>Nov-21</v>
      </c>
    </row>
    <row r="3249" spans="1:23" x14ac:dyDescent="0.25">
      <c r="A3249" s="54" t="s">
        <v>317</v>
      </c>
      <c r="B3249" s="54" t="s">
        <v>432</v>
      </c>
      <c r="C3249" s="54" t="s">
        <v>263</v>
      </c>
      <c r="D3249" s="54" t="s">
        <v>429</v>
      </c>
      <c r="E3249" s="54" t="s">
        <v>13277</v>
      </c>
      <c r="F3249" s="71">
        <v>44525</v>
      </c>
      <c r="G3249" s="72">
        <v>988.57</v>
      </c>
      <c r="H3249" s="72">
        <v>83781.31</v>
      </c>
      <c r="I3249" s="54" t="s">
        <v>265</v>
      </c>
      <c r="J3249" s="54" t="s">
        <v>13223</v>
      </c>
      <c r="K3249" s="54" t="s">
        <v>13278</v>
      </c>
      <c r="L3249" s="54" t="s">
        <v>13279</v>
      </c>
      <c r="M3249" s="54" t="s">
        <v>13277</v>
      </c>
      <c r="N3249" s="54" t="s">
        <v>256</v>
      </c>
      <c r="O3249" s="54" t="s">
        <v>256</v>
      </c>
      <c r="P3249" s="54" t="s">
        <v>267</v>
      </c>
      <c r="Q3249" s="54" t="s">
        <v>256</v>
      </c>
      <c r="R3249" s="54" t="s">
        <v>431</v>
      </c>
      <c r="S3249" s="71"/>
      <c r="T3249" s="54" t="s">
        <v>256</v>
      </c>
      <c r="U3249" s="71">
        <v>44525</v>
      </c>
      <c r="V3249" s="54" t="s">
        <v>256</v>
      </c>
      <c r="W3249" t="str">
        <f t="shared" si="50"/>
        <v>Nov-21</v>
      </c>
    </row>
    <row r="3250" spans="1:23" x14ac:dyDescent="0.25">
      <c r="A3250" s="54" t="s">
        <v>317</v>
      </c>
      <c r="B3250" s="54" t="s">
        <v>432</v>
      </c>
      <c r="C3250" s="54" t="s">
        <v>263</v>
      </c>
      <c r="D3250" s="54" t="s">
        <v>429</v>
      </c>
      <c r="E3250" s="54" t="s">
        <v>13280</v>
      </c>
      <c r="F3250" s="71">
        <v>44525</v>
      </c>
      <c r="G3250" s="72">
        <v>143.52000000000001</v>
      </c>
      <c r="H3250" s="72">
        <v>12163.32</v>
      </c>
      <c r="I3250" s="54" t="s">
        <v>265</v>
      </c>
      <c r="J3250" s="54" t="s">
        <v>13223</v>
      </c>
      <c r="K3250" s="54" t="s">
        <v>13281</v>
      </c>
      <c r="L3250" s="54" t="s">
        <v>13282</v>
      </c>
      <c r="M3250" s="54" t="s">
        <v>13280</v>
      </c>
      <c r="N3250" s="54" t="s">
        <v>256</v>
      </c>
      <c r="O3250" s="54" t="s">
        <v>256</v>
      </c>
      <c r="P3250" s="54" t="s">
        <v>267</v>
      </c>
      <c r="Q3250" s="54" t="s">
        <v>256</v>
      </c>
      <c r="R3250" s="54" t="s">
        <v>431</v>
      </c>
      <c r="S3250" s="71"/>
      <c r="T3250" s="54" t="s">
        <v>256</v>
      </c>
      <c r="U3250" s="71">
        <v>44525</v>
      </c>
      <c r="V3250" s="54" t="s">
        <v>256</v>
      </c>
      <c r="W3250" t="str">
        <f t="shared" si="50"/>
        <v>Nov-21</v>
      </c>
    </row>
    <row r="3251" spans="1:23" x14ac:dyDescent="0.25">
      <c r="A3251" s="54" t="s">
        <v>317</v>
      </c>
      <c r="B3251" s="54" t="s">
        <v>432</v>
      </c>
      <c r="C3251" s="54" t="s">
        <v>263</v>
      </c>
      <c r="D3251" s="54" t="s">
        <v>429</v>
      </c>
      <c r="E3251" s="54" t="s">
        <v>13283</v>
      </c>
      <c r="F3251" s="71">
        <v>44527</v>
      </c>
      <c r="G3251" s="72">
        <v>60.42</v>
      </c>
      <c r="H3251" s="72">
        <v>5120.6000000000004</v>
      </c>
      <c r="I3251" s="54" t="s">
        <v>265</v>
      </c>
      <c r="J3251" s="54" t="s">
        <v>13223</v>
      </c>
      <c r="K3251" s="54" t="s">
        <v>13284</v>
      </c>
      <c r="L3251" s="54" t="s">
        <v>13285</v>
      </c>
      <c r="M3251" s="54" t="s">
        <v>13283</v>
      </c>
      <c r="N3251" s="54" t="s">
        <v>256</v>
      </c>
      <c r="O3251" s="54" t="s">
        <v>256</v>
      </c>
      <c r="P3251" s="54" t="s">
        <v>267</v>
      </c>
      <c r="Q3251" s="54" t="s">
        <v>256</v>
      </c>
      <c r="R3251" s="54" t="s">
        <v>431</v>
      </c>
      <c r="S3251" s="71"/>
      <c r="T3251" s="54" t="s">
        <v>256</v>
      </c>
      <c r="U3251" s="71">
        <v>44527</v>
      </c>
      <c r="V3251" s="54" t="s">
        <v>256</v>
      </c>
      <c r="W3251" t="str">
        <f t="shared" si="50"/>
        <v>Nov-21</v>
      </c>
    </row>
    <row r="3252" spans="1:23" x14ac:dyDescent="0.25">
      <c r="A3252" s="54" t="s">
        <v>317</v>
      </c>
      <c r="B3252" s="54" t="s">
        <v>432</v>
      </c>
      <c r="C3252" s="54" t="s">
        <v>263</v>
      </c>
      <c r="D3252" s="54" t="s">
        <v>429</v>
      </c>
      <c r="E3252" s="54" t="s">
        <v>13286</v>
      </c>
      <c r="F3252" s="71">
        <v>44527</v>
      </c>
      <c r="G3252" s="72">
        <v>53.76</v>
      </c>
      <c r="H3252" s="72">
        <v>4556.16</v>
      </c>
      <c r="I3252" s="54" t="s">
        <v>265</v>
      </c>
      <c r="J3252" s="54" t="s">
        <v>13223</v>
      </c>
      <c r="K3252" s="54" t="s">
        <v>13287</v>
      </c>
      <c r="L3252" s="54" t="s">
        <v>13288</v>
      </c>
      <c r="M3252" s="54" t="s">
        <v>13286</v>
      </c>
      <c r="N3252" s="54" t="s">
        <v>256</v>
      </c>
      <c r="O3252" s="54" t="s">
        <v>256</v>
      </c>
      <c r="P3252" s="54" t="s">
        <v>267</v>
      </c>
      <c r="Q3252" s="54" t="s">
        <v>256</v>
      </c>
      <c r="R3252" s="54" t="s">
        <v>431</v>
      </c>
      <c r="S3252" s="71"/>
      <c r="T3252" s="54" t="s">
        <v>256</v>
      </c>
      <c r="U3252" s="71">
        <v>44527</v>
      </c>
      <c r="V3252" s="54" t="s">
        <v>256</v>
      </c>
      <c r="W3252" t="str">
        <f t="shared" si="50"/>
        <v>Nov-21</v>
      </c>
    </row>
    <row r="3253" spans="1:23" x14ac:dyDescent="0.25">
      <c r="A3253" s="54" t="s">
        <v>317</v>
      </c>
      <c r="B3253" s="54" t="s">
        <v>432</v>
      </c>
      <c r="C3253" s="54" t="s">
        <v>263</v>
      </c>
      <c r="D3253" s="54" t="s">
        <v>429</v>
      </c>
      <c r="E3253" s="54" t="s">
        <v>13289</v>
      </c>
      <c r="F3253" s="71">
        <v>44527</v>
      </c>
      <c r="G3253" s="72">
        <v>14.32</v>
      </c>
      <c r="H3253" s="72">
        <v>1213.6199999999999</v>
      </c>
      <c r="I3253" s="54" t="s">
        <v>265</v>
      </c>
      <c r="J3253" s="54" t="s">
        <v>13223</v>
      </c>
      <c r="K3253" s="54" t="s">
        <v>13290</v>
      </c>
      <c r="L3253" s="54" t="s">
        <v>13291</v>
      </c>
      <c r="M3253" s="54" t="s">
        <v>13289</v>
      </c>
      <c r="N3253" s="54" t="s">
        <v>256</v>
      </c>
      <c r="O3253" s="54" t="s">
        <v>256</v>
      </c>
      <c r="P3253" s="54" t="s">
        <v>267</v>
      </c>
      <c r="Q3253" s="54" t="s">
        <v>256</v>
      </c>
      <c r="R3253" s="54" t="s">
        <v>431</v>
      </c>
      <c r="S3253" s="71"/>
      <c r="T3253" s="54" t="s">
        <v>256</v>
      </c>
      <c r="U3253" s="71">
        <v>44527</v>
      </c>
      <c r="V3253" s="54" t="s">
        <v>256</v>
      </c>
      <c r="W3253" t="str">
        <f t="shared" si="50"/>
        <v>Nov-21</v>
      </c>
    </row>
    <row r="3254" spans="1:23" x14ac:dyDescent="0.25">
      <c r="A3254" s="54" t="s">
        <v>317</v>
      </c>
      <c r="B3254" s="54" t="s">
        <v>432</v>
      </c>
      <c r="C3254" s="54" t="s">
        <v>263</v>
      </c>
      <c r="D3254" s="54" t="s">
        <v>429</v>
      </c>
      <c r="E3254" s="54" t="s">
        <v>13292</v>
      </c>
      <c r="F3254" s="71">
        <v>44525</v>
      </c>
      <c r="G3254" s="72">
        <v>176.41</v>
      </c>
      <c r="H3254" s="72">
        <v>14950.75</v>
      </c>
      <c r="I3254" s="54" t="s">
        <v>265</v>
      </c>
      <c r="J3254" s="54" t="s">
        <v>13223</v>
      </c>
      <c r="K3254" s="54" t="s">
        <v>13293</v>
      </c>
      <c r="L3254" s="54" t="s">
        <v>13294</v>
      </c>
      <c r="M3254" s="54" t="s">
        <v>13292</v>
      </c>
      <c r="N3254" s="54" t="s">
        <v>256</v>
      </c>
      <c r="O3254" s="54" t="s">
        <v>256</v>
      </c>
      <c r="P3254" s="54" t="s">
        <v>267</v>
      </c>
      <c r="Q3254" s="54" t="s">
        <v>256</v>
      </c>
      <c r="R3254" s="54" t="s">
        <v>431</v>
      </c>
      <c r="S3254" s="71"/>
      <c r="T3254" s="54" t="s">
        <v>256</v>
      </c>
      <c r="U3254" s="71">
        <v>44525</v>
      </c>
      <c r="V3254" s="54" t="s">
        <v>256</v>
      </c>
      <c r="W3254" t="str">
        <f t="shared" si="50"/>
        <v>Nov-21</v>
      </c>
    </row>
    <row r="3255" spans="1:23" x14ac:dyDescent="0.25">
      <c r="A3255" s="54" t="s">
        <v>317</v>
      </c>
      <c r="B3255" s="54" t="s">
        <v>432</v>
      </c>
      <c r="C3255" s="54" t="s">
        <v>263</v>
      </c>
      <c r="D3255" s="54" t="s">
        <v>429</v>
      </c>
      <c r="E3255" s="54" t="s">
        <v>13295</v>
      </c>
      <c r="F3255" s="71">
        <v>44525</v>
      </c>
      <c r="G3255" s="72">
        <v>125.4</v>
      </c>
      <c r="H3255" s="72">
        <v>10627.65</v>
      </c>
      <c r="I3255" s="54" t="s">
        <v>265</v>
      </c>
      <c r="J3255" s="54" t="s">
        <v>13223</v>
      </c>
      <c r="K3255" s="54" t="s">
        <v>13296</v>
      </c>
      <c r="L3255" s="54" t="s">
        <v>13297</v>
      </c>
      <c r="M3255" s="54" t="s">
        <v>13295</v>
      </c>
      <c r="N3255" s="54" t="s">
        <v>256</v>
      </c>
      <c r="O3255" s="54" t="s">
        <v>256</v>
      </c>
      <c r="P3255" s="54" t="s">
        <v>267</v>
      </c>
      <c r="Q3255" s="54" t="s">
        <v>256</v>
      </c>
      <c r="R3255" s="54" t="s">
        <v>431</v>
      </c>
      <c r="S3255" s="71"/>
      <c r="T3255" s="54" t="s">
        <v>256</v>
      </c>
      <c r="U3255" s="71">
        <v>44525</v>
      </c>
      <c r="V3255" s="54" t="s">
        <v>256</v>
      </c>
      <c r="W3255" t="str">
        <f t="shared" si="50"/>
        <v>Nov-21</v>
      </c>
    </row>
    <row r="3256" spans="1:23" x14ac:dyDescent="0.25">
      <c r="A3256" s="54" t="s">
        <v>317</v>
      </c>
      <c r="B3256" s="54" t="s">
        <v>432</v>
      </c>
      <c r="C3256" s="54" t="s">
        <v>263</v>
      </c>
      <c r="D3256" s="54" t="s">
        <v>429</v>
      </c>
      <c r="E3256" s="54" t="s">
        <v>13298</v>
      </c>
      <c r="F3256" s="71">
        <v>44525</v>
      </c>
      <c r="G3256" s="72">
        <v>42.45</v>
      </c>
      <c r="H3256" s="72">
        <v>3597.64</v>
      </c>
      <c r="I3256" s="54" t="s">
        <v>265</v>
      </c>
      <c r="J3256" s="54" t="s">
        <v>13223</v>
      </c>
      <c r="K3256" s="54" t="s">
        <v>13299</v>
      </c>
      <c r="L3256" s="54" t="s">
        <v>13300</v>
      </c>
      <c r="M3256" s="54" t="s">
        <v>13298</v>
      </c>
      <c r="N3256" s="54" t="s">
        <v>256</v>
      </c>
      <c r="O3256" s="54" t="s">
        <v>256</v>
      </c>
      <c r="P3256" s="54" t="s">
        <v>267</v>
      </c>
      <c r="Q3256" s="54" t="s">
        <v>256</v>
      </c>
      <c r="R3256" s="54" t="s">
        <v>431</v>
      </c>
      <c r="S3256" s="71"/>
      <c r="T3256" s="54" t="s">
        <v>256</v>
      </c>
      <c r="U3256" s="71">
        <v>44525</v>
      </c>
      <c r="V3256" s="54" t="s">
        <v>256</v>
      </c>
      <c r="W3256" t="str">
        <f t="shared" si="50"/>
        <v>Nov-21</v>
      </c>
    </row>
    <row r="3257" spans="1:23" x14ac:dyDescent="0.25">
      <c r="A3257" s="54" t="s">
        <v>317</v>
      </c>
      <c r="B3257" s="54" t="s">
        <v>432</v>
      </c>
      <c r="C3257" s="54" t="s">
        <v>263</v>
      </c>
      <c r="D3257" s="54" t="s">
        <v>429</v>
      </c>
      <c r="E3257" s="54" t="s">
        <v>13301</v>
      </c>
      <c r="F3257" s="71">
        <v>44527</v>
      </c>
      <c r="G3257" s="72">
        <v>1039.76</v>
      </c>
      <c r="H3257" s="72">
        <v>88119.66</v>
      </c>
      <c r="I3257" s="54" t="s">
        <v>265</v>
      </c>
      <c r="J3257" s="54" t="s">
        <v>13223</v>
      </c>
      <c r="K3257" s="54" t="s">
        <v>13302</v>
      </c>
      <c r="L3257" s="54" t="s">
        <v>13303</v>
      </c>
      <c r="M3257" s="54" t="s">
        <v>13301</v>
      </c>
      <c r="N3257" s="54" t="s">
        <v>256</v>
      </c>
      <c r="O3257" s="54" t="s">
        <v>256</v>
      </c>
      <c r="P3257" s="54" t="s">
        <v>267</v>
      </c>
      <c r="Q3257" s="54" t="s">
        <v>256</v>
      </c>
      <c r="R3257" s="54" t="s">
        <v>431</v>
      </c>
      <c r="S3257" s="71"/>
      <c r="T3257" s="54" t="s">
        <v>256</v>
      </c>
      <c r="U3257" s="71">
        <v>44527</v>
      </c>
      <c r="V3257" s="54" t="s">
        <v>256</v>
      </c>
      <c r="W3257" t="str">
        <f t="shared" si="50"/>
        <v>Nov-21</v>
      </c>
    </row>
    <row r="3258" spans="1:23" x14ac:dyDescent="0.25">
      <c r="A3258" s="54" t="s">
        <v>317</v>
      </c>
      <c r="B3258" s="54" t="s">
        <v>432</v>
      </c>
      <c r="C3258" s="54" t="s">
        <v>263</v>
      </c>
      <c r="D3258" s="54" t="s">
        <v>429</v>
      </c>
      <c r="E3258" s="54" t="s">
        <v>13304</v>
      </c>
      <c r="F3258" s="71">
        <v>44525</v>
      </c>
      <c r="G3258" s="72">
        <v>418.6</v>
      </c>
      <c r="H3258" s="72">
        <v>35476.35</v>
      </c>
      <c r="I3258" s="54" t="s">
        <v>265</v>
      </c>
      <c r="J3258" s="54" t="s">
        <v>13223</v>
      </c>
      <c r="K3258" s="54" t="s">
        <v>13305</v>
      </c>
      <c r="L3258" s="54" t="s">
        <v>13306</v>
      </c>
      <c r="M3258" s="54" t="s">
        <v>13304</v>
      </c>
      <c r="N3258" s="54" t="s">
        <v>256</v>
      </c>
      <c r="O3258" s="54" t="s">
        <v>256</v>
      </c>
      <c r="P3258" s="54" t="s">
        <v>267</v>
      </c>
      <c r="Q3258" s="54" t="s">
        <v>256</v>
      </c>
      <c r="R3258" s="54" t="s">
        <v>431</v>
      </c>
      <c r="S3258" s="71"/>
      <c r="T3258" s="54" t="s">
        <v>256</v>
      </c>
      <c r="U3258" s="71">
        <v>44525</v>
      </c>
      <c r="V3258" s="54" t="s">
        <v>256</v>
      </c>
      <c r="W3258" t="str">
        <f t="shared" si="50"/>
        <v>Nov-21</v>
      </c>
    </row>
    <row r="3259" spans="1:23" x14ac:dyDescent="0.25">
      <c r="A3259" s="54" t="s">
        <v>317</v>
      </c>
      <c r="B3259" s="54" t="s">
        <v>432</v>
      </c>
      <c r="C3259" s="54" t="s">
        <v>263</v>
      </c>
      <c r="D3259" s="54" t="s">
        <v>429</v>
      </c>
      <c r="E3259" s="54" t="s">
        <v>13307</v>
      </c>
      <c r="F3259" s="71">
        <v>44525</v>
      </c>
      <c r="G3259" s="72">
        <v>11.96</v>
      </c>
      <c r="H3259" s="72">
        <v>1013.61</v>
      </c>
      <c r="I3259" s="54" t="s">
        <v>265</v>
      </c>
      <c r="J3259" s="54" t="s">
        <v>13223</v>
      </c>
      <c r="K3259" s="54" t="s">
        <v>13308</v>
      </c>
      <c r="L3259" s="54" t="s">
        <v>13309</v>
      </c>
      <c r="M3259" s="54" t="s">
        <v>13307</v>
      </c>
      <c r="N3259" s="54" t="s">
        <v>256</v>
      </c>
      <c r="O3259" s="54" t="s">
        <v>256</v>
      </c>
      <c r="P3259" s="54" t="s">
        <v>267</v>
      </c>
      <c r="Q3259" s="54" t="s">
        <v>256</v>
      </c>
      <c r="R3259" s="54" t="s">
        <v>431</v>
      </c>
      <c r="S3259" s="71"/>
      <c r="T3259" s="54" t="s">
        <v>256</v>
      </c>
      <c r="U3259" s="71">
        <v>44525</v>
      </c>
      <c r="V3259" s="54" t="s">
        <v>256</v>
      </c>
      <c r="W3259" t="str">
        <f t="shared" si="50"/>
        <v>Nov-21</v>
      </c>
    </row>
    <row r="3260" spans="1:23" x14ac:dyDescent="0.25">
      <c r="A3260" s="54" t="s">
        <v>317</v>
      </c>
      <c r="B3260" s="54" t="s">
        <v>432</v>
      </c>
      <c r="C3260" s="54" t="s">
        <v>263</v>
      </c>
      <c r="D3260" s="54" t="s">
        <v>429</v>
      </c>
      <c r="E3260" s="54" t="s">
        <v>13310</v>
      </c>
      <c r="F3260" s="71">
        <v>44525</v>
      </c>
      <c r="G3260" s="72">
        <v>98.67</v>
      </c>
      <c r="H3260" s="72">
        <v>8362.2800000000007</v>
      </c>
      <c r="I3260" s="54" t="s">
        <v>265</v>
      </c>
      <c r="J3260" s="54" t="s">
        <v>13223</v>
      </c>
      <c r="K3260" s="54" t="s">
        <v>13311</v>
      </c>
      <c r="L3260" s="54" t="s">
        <v>13312</v>
      </c>
      <c r="M3260" s="54" t="s">
        <v>13310</v>
      </c>
      <c r="N3260" s="54" t="s">
        <v>256</v>
      </c>
      <c r="O3260" s="54" t="s">
        <v>256</v>
      </c>
      <c r="P3260" s="54" t="s">
        <v>267</v>
      </c>
      <c r="Q3260" s="54" t="s">
        <v>256</v>
      </c>
      <c r="R3260" s="54" t="s">
        <v>431</v>
      </c>
      <c r="S3260" s="71"/>
      <c r="T3260" s="54" t="s">
        <v>256</v>
      </c>
      <c r="U3260" s="71">
        <v>44525</v>
      </c>
      <c r="V3260" s="54" t="s">
        <v>256</v>
      </c>
      <c r="W3260" t="str">
        <f t="shared" si="50"/>
        <v>Nov-21</v>
      </c>
    </row>
    <row r="3261" spans="1:23" x14ac:dyDescent="0.25">
      <c r="A3261" s="54" t="s">
        <v>317</v>
      </c>
      <c r="B3261" s="54" t="s">
        <v>432</v>
      </c>
      <c r="C3261" s="54" t="s">
        <v>263</v>
      </c>
      <c r="D3261" s="54" t="s">
        <v>429</v>
      </c>
      <c r="E3261" s="54" t="s">
        <v>13313</v>
      </c>
      <c r="F3261" s="71">
        <v>44528</v>
      </c>
      <c r="G3261" s="72">
        <v>1565.15</v>
      </c>
      <c r="H3261" s="72">
        <v>132646.46</v>
      </c>
      <c r="I3261" s="54" t="s">
        <v>265</v>
      </c>
      <c r="J3261" s="54" t="s">
        <v>13223</v>
      </c>
      <c r="K3261" s="54" t="s">
        <v>13314</v>
      </c>
      <c r="L3261" s="54" t="s">
        <v>13315</v>
      </c>
      <c r="M3261" s="54" t="s">
        <v>13313</v>
      </c>
      <c r="N3261" s="54" t="s">
        <v>256</v>
      </c>
      <c r="O3261" s="54" t="s">
        <v>256</v>
      </c>
      <c r="P3261" s="54" t="s">
        <v>267</v>
      </c>
      <c r="Q3261" s="54" t="s">
        <v>256</v>
      </c>
      <c r="R3261" s="54" t="s">
        <v>431</v>
      </c>
      <c r="S3261" s="71"/>
      <c r="T3261" s="54" t="s">
        <v>256</v>
      </c>
      <c r="U3261" s="71">
        <v>44528</v>
      </c>
      <c r="V3261" s="54" t="s">
        <v>256</v>
      </c>
      <c r="W3261" t="str">
        <f t="shared" si="50"/>
        <v>Nov-21</v>
      </c>
    </row>
    <row r="3262" spans="1:23" x14ac:dyDescent="0.25">
      <c r="A3262" s="54" t="s">
        <v>317</v>
      </c>
      <c r="B3262" s="54" t="s">
        <v>432</v>
      </c>
      <c r="C3262" s="54" t="s">
        <v>263</v>
      </c>
      <c r="D3262" s="54" t="s">
        <v>429</v>
      </c>
      <c r="E3262" s="54" t="s">
        <v>13316</v>
      </c>
      <c r="F3262" s="71">
        <v>44527</v>
      </c>
      <c r="G3262" s="72">
        <v>319.77999999999997</v>
      </c>
      <c r="H3262" s="72">
        <v>27101.360000000001</v>
      </c>
      <c r="I3262" s="54" t="s">
        <v>265</v>
      </c>
      <c r="J3262" s="54" t="s">
        <v>13223</v>
      </c>
      <c r="K3262" s="54" t="s">
        <v>13317</v>
      </c>
      <c r="L3262" s="54" t="s">
        <v>13318</v>
      </c>
      <c r="M3262" s="54" t="s">
        <v>13316</v>
      </c>
      <c r="N3262" s="54" t="s">
        <v>256</v>
      </c>
      <c r="O3262" s="54" t="s">
        <v>256</v>
      </c>
      <c r="P3262" s="54" t="s">
        <v>267</v>
      </c>
      <c r="Q3262" s="54" t="s">
        <v>256</v>
      </c>
      <c r="R3262" s="54" t="s">
        <v>431</v>
      </c>
      <c r="S3262" s="71"/>
      <c r="T3262" s="54" t="s">
        <v>256</v>
      </c>
      <c r="U3262" s="71">
        <v>44527</v>
      </c>
      <c r="V3262" s="54" t="s">
        <v>256</v>
      </c>
      <c r="W3262" t="str">
        <f t="shared" si="50"/>
        <v>Nov-21</v>
      </c>
    </row>
    <row r="3263" spans="1:23" x14ac:dyDescent="0.25">
      <c r="A3263" s="54" t="s">
        <v>317</v>
      </c>
      <c r="B3263" s="54" t="s">
        <v>432</v>
      </c>
      <c r="C3263" s="54" t="s">
        <v>263</v>
      </c>
      <c r="D3263" s="54" t="s">
        <v>429</v>
      </c>
      <c r="E3263" s="54" t="s">
        <v>13319</v>
      </c>
      <c r="F3263" s="71">
        <v>44530</v>
      </c>
      <c r="G3263" s="72">
        <v>815.53</v>
      </c>
      <c r="H3263" s="72">
        <v>69197.72</v>
      </c>
      <c r="I3263" s="54" t="s">
        <v>265</v>
      </c>
      <c r="J3263" s="54" t="s">
        <v>13223</v>
      </c>
      <c r="K3263" s="54" t="s">
        <v>13320</v>
      </c>
      <c r="L3263" s="54" t="s">
        <v>13321</v>
      </c>
      <c r="M3263" s="54" t="s">
        <v>13319</v>
      </c>
      <c r="N3263" s="54" t="s">
        <v>256</v>
      </c>
      <c r="O3263" s="54" t="s">
        <v>256</v>
      </c>
      <c r="P3263" s="54" t="s">
        <v>267</v>
      </c>
      <c r="Q3263" s="54" t="s">
        <v>256</v>
      </c>
      <c r="R3263" s="54" t="s">
        <v>431</v>
      </c>
      <c r="S3263" s="71"/>
      <c r="T3263" s="54" t="s">
        <v>256</v>
      </c>
      <c r="U3263" s="71">
        <v>44530</v>
      </c>
      <c r="V3263" s="54" t="s">
        <v>256</v>
      </c>
      <c r="W3263" t="str">
        <f t="shared" si="50"/>
        <v>Nov-21</v>
      </c>
    </row>
    <row r="3264" spans="1:23" x14ac:dyDescent="0.25">
      <c r="A3264" s="54" t="s">
        <v>317</v>
      </c>
      <c r="B3264" s="54" t="s">
        <v>432</v>
      </c>
      <c r="C3264" s="54" t="s">
        <v>263</v>
      </c>
      <c r="D3264" s="54" t="s">
        <v>429</v>
      </c>
      <c r="E3264" s="54" t="s">
        <v>13322</v>
      </c>
      <c r="F3264" s="71">
        <v>44530</v>
      </c>
      <c r="G3264" s="72">
        <v>392.7</v>
      </c>
      <c r="H3264" s="72">
        <v>33320.6</v>
      </c>
      <c r="I3264" s="54" t="s">
        <v>265</v>
      </c>
      <c r="J3264" s="54" t="s">
        <v>13223</v>
      </c>
      <c r="K3264" s="54" t="s">
        <v>13323</v>
      </c>
      <c r="L3264" s="54" t="s">
        <v>13324</v>
      </c>
      <c r="M3264" s="54" t="s">
        <v>13322</v>
      </c>
      <c r="N3264" s="54" t="s">
        <v>256</v>
      </c>
      <c r="O3264" s="54" t="s">
        <v>256</v>
      </c>
      <c r="P3264" s="54" t="s">
        <v>267</v>
      </c>
      <c r="Q3264" s="54" t="s">
        <v>256</v>
      </c>
      <c r="R3264" s="54" t="s">
        <v>431</v>
      </c>
      <c r="S3264" s="71"/>
      <c r="T3264" s="54" t="s">
        <v>256</v>
      </c>
      <c r="U3264" s="71">
        <v>44530</v>
      </c>
      <c r="V3264" s="54" t="s">
        <v>256</v>
      </c>
      <c r="W3264" t="str">
        <f t="shared" si="50"/>
        <v>Nov-21</v>
      </c>
    </row>
    <row r="3265" spans="1:23" x14ac:dyDescent="0.25">
      <c r="A3265" s="54" t="s">
        <v>317</v>
      </c>
      <c r="B3265" s="54" t="s">
        <v>432</v>
      </c>
      <c r="C3265" s="54" t="s">
        <v>263</v>
      </c>
      <c r="D3265" s="54" t="s">
        <v>429</v>
      </c>
      <c r="E3265" s="54" t="s">
        <v>13325</v>
      </c>
      <c r="F3265" s="71">
        <v>44530</v>
      </c>
      <c r="G3265" s="72">
        <v>236.96</v>
      </c>
      <c r="H3265" s="72">
        <v>20106.060000000001</v>
      </c>
      <c r="I3265" s="54" t="s">
        <v>265</v>
      </c>
      <c r="J3265" s="54" t="s">
        <v>13223</v>
      </c>
      <c r="K3265" s="54" t="s">
        <v>13326</v>
      </c>
      <c r="L3265" s="54" t="s">
        <v>13327</v>
      </c>
      <c r="M3265" s="54" t="s">
        <v>13325</v>
      </c>
      <c r="N3265" s="54" t="s">
        <v>256</v>
      </c>
      <c r="O3265" s="54" t="s">
        <v>256</v>
      </c>
      <c r="P3265" s="54" t="s">
        <v>267</v>
      </c>
      <c r="Q3265" s="54" t="s">
        <v>256</v>
      </c>
      <c r="R3265" s="54" t="s">
        <v>431</v>
      </c>
      <c r="S3265" s="71"/>
      <c r="T3265" s="54" t="s">
        <v>256</v>
      </c>
      <c r="U3265" s="71">
        <v>44530</v>
      </c>
      <c r="V3265" s="54" t="s">
        <v>256</v>
      </c>
      <c r="W3265" t="str">
        <f t="shared" si="50"/>
        <v>Nov-21</v>
      </c>
    </row>
    <row r="3266" spans="1:23" x14ac:dyDescent="0.25">
      <c r="A3266" s="54" t="s">
        <v>317</v>
      </c>
      <c r="B3266" s="54" t="s">
        <v>432</v>
      </c>
      <c r="C3266" s="54" t="s">
        <v>263</v>
      </c>
      <c r="D3266" s="54" t="s">
        <v>429</v>
      </c>
      <c r="E3266" s="54" t="s">
        <v>13328</v>
      </c>
      <c r="F3266" s="71">
        <v>44530</v>
      </c>
      <c r="G3266" s="72">
        <v>288.42</v>
      </c>
      <c r="H3266" s="72">
        <v>24472.44</v>
      </c>
      <c r="I3266" s="54" t="s">
        <v>265</v>
      </c>
      <c r="J3266" s="54" t="s">
        <v>13223</v>
      </c>
      <c r="K3266" s="54" t="s">
        <v>13329</v>
      </c>
      <c r="L3266" s="54" t="s">
        <v>13330</v>
      </c>
      <c r="M3266" s="54" t="s">
        <v>13328</v>
      </c>
      <c r="N3266" s="54" t="s">
        <v>256</v>
      </c>
      <c r="O3266" s="54" t="s">
        <v>256</v>
      </c>
      <c r="P3266" s="54" t="s">
        <v>267</v>
      </c>
      <c r="Q3266" s="54" t="s">
        <v>256</v>
      </c>
      <c r="R3266" s="54" t="s">
        <v>431</v>
      </c>
      <c r="S3266" s="71"/>
      <c r="T3266" s="54" t="s">
        <v>256</v>
      </c>
      <c r="U3266" s="71">
        <v>44530</v>
      </c>
      <c r="V3266" s="54" t="s">
        <v>256</v>
      </c>
      <c r="W3266" t="str">
        <f t="shared" si="50"/>
        <v>Nov-21</v>
      </c>
    </row>
    <row r="3267" spans="1:23" x14ac:dyDescent="0.25">
      <c r="A3267" s="54" t="s">
        <v>317</v>
      </c>
      <c r="B3267" s="54" t="s">
        <v>432</v>
      </c>
      <c r="C3267" s="54" t="s">
        <v>263</v>
      </c>
      <c r="D3267" s="54" t="s">
        <v>429</v>
      </c>
      <c r="E3267" s="54" t="s">
        <v>13331</v>
      </c>
      <c r="F3267" s="71">
        <v>44530</v>
      </c>
      <c r="G3267" s="72">
        <v>806.74</v>
      </c>
      <c r="H3267" s="72">
        <v>68451.89</v>
      </c>
      <c r="I3267" s="54" t="s">
        <v>265</v>
      </c>
      <c r="J3267" s="54" t="s">
        <v>13223</v>
      </c>
      <c r="K3267" s="54" t="s">
        <v>13332</v>
      </c>
      <c r="L3267" s="54" t="s">
        <v>13333</v>
      </c>
      <c r="M3267" s="54" t="s">
        <v>13331</v>
      </c>
      <c r="N3267" s="54" t="s">
        <v>256</v>
      </c>
      <c r="O3267" s="54" t="s">
        <v>256</v>
      </c>
      <c r="P3267" s="54" t="s">
        <v>267</v>
      </c>
      <c r="Q3267" s="54" t="s">
        <v>256</v>
      </c>
      <c r="R3267" s="54" t="s">
        <v>431</v>
      </c>
      <c r="S3267" s="71"/>
      <c r="T3267" s="54" t="s">
        <v>256</v>
      </c>
      <c r="U3267" s="71">
        <v>44530</v>
      </c>
      <c r="V3267" s="54" t="s">
        <v>256</v>
      </c>
      <c r="W3267" t="str">
        <f t="shared" si="50"/>
        <v>Nov-21</v>
      </c>
    </row>
    <row r="3268" spans="1:23" x14ac:dyDescent="0.25">
      <c r="A3268" s="54" t="s">
        <v>317</v>
      </c>
      <c r="B3268" s="54" t="s">
        <v>432</v>
      </c>
      <c r="C3268" s="54" t="s">
        <v>263</v>
      </c>
      <c r="D3268" s="54" t="s">
        <v>429</v>
      </c>
      <c r="E3268" s="54" t="s">
        <v>13334</v>
      </c>
      <c r="F3268" s="71">
        <v>44524</v>
      </c>
      <c r="G3268" s="72">
        <v>31175.9</v>
      </c>
      <c r="H3268" s="72">
        <v>2642157.5299999998</v>
      </c>
      <c r="I3268" s="54" t="s">
        <v>265</v>
      </c>
      <c r="J3268" s="54" t="s">
        <v>13335</v>
      </c>
      <c r="K3268" s="54" t="s">
        <v>13336</v>
      </c>
      <c r="L3268" s="54" t="s">
        <v>13337</v>
      </c>
      <c r="M3268" s="54" t="s">
        <v>13334</v>
      </c>
      <c r="N3268" s="54" t="s">
        <v>256</v>
      </c>
      <c r="O3268" s="54" t="s">
        <v>256</v>
      </c>
      <c r="P3268" s="54" t="s">
        <v>453</v>
      </c>
      <c r="Q3268" s="54" t="s">
        <v>256</v>
      </c>
      <c r="R3268" s="54" t="s">
        <v>431</v>
      </c>
      <c r="S3268" s="71"/>
      <c r="T3268" s="54" t="s">
        <v>256</v>
      </c>
      <c r="U3268" s="71">
        <v>44524</v>
      </c>
      <c r="V3268" s="54" t="s">
        <v>256</v>
      </c>
      <c r="W3268" t="str">
        <f t="shared" ref="W3268:W3331" si="51">TEXT(F3268,"MMM-YY")</f>
        <v>Nov-21</v>
      </c>
    </row>
    <row r="3269" spans="1:23" x14ac:dyDescent="0.25">
      <c r="A3269" s="54" t="s">
        <v>317</v>
      </c>
      <c r="B3269" s="54" t="s">
        <v>432</v>
      </c>
      <c r="C3269" s="54" t="s">
        <v>263</v>
      </c>
      <c r="D3269" s="54" t="s">
        <v>429</v>
      </c>
      <c r="E3269" s="54" t="s">
        <v>13338</v>
      </c>
      <c r="F3269" s="71">
        <v>44524</v>
      </c>
      <c r="G3269" s="72">
        <v>8248.82</v>
      </c>
      <c r="H3269" s="72">
        <v>699087.5</v>
      </c>
      <c r="I3269" s="54" t="s">
        <v>265</v>
      </c>
      <c r="J3269" s="54" t="s">
        <v>13335</v>
      </c>
      <c r="K3269" s="54" t="s">
        <v>13339</v>
      </c>
      <c r="L3269" s="54" t="s">
        <v>13340</v>
      </c>
      <c r="M3269" s="54" t="s">
        <v>13338</v>
      </c>
      <c r="N3269" s="54" t="s">
        <v>256</v>
      </c>
      <c r="O3269" s="54" t="s">
        <v>256</v>
      </c>
      <c r="P3269" s="54" t="s">
        <v>453</v>
      </c>
      <c r="Q3269" s="54" t="s">
        <v>256</v>
      </c>
      <c r="R3269" s="54" t="s">
        <v>431</v>
      </c>
      <c r="S3269" s="71"/>
      <c r="T3269" s="54" t="s">
        <v>256</v>
      </c>
      <c r="U3269" s="71">
        <v>44524</v>
      </c>
      <c r="V3269" s="54" t="s">
        <v>256</v>
      </c>
      <c r="W3269" t="str">
        <f t="shared" si="51"/>
        <v>Nov-21</v>
      </c>
    </row>
    <row r="3270" spans="1:23" x14ac:dyDescent="0.25">
      <c r="A3270" s="54" t="s">
        <v>317</v>
      </c>
      <c r="B3270" s="54" t="s">
        <v>432</v>
      </c>
      <c r="C3270" s="54" t="s">
        <v>263</v>
      </c>
      <c r="D3270" s="54" t="s">
        <v>429</v>
      </c>
      <c r="E3270" s="54" t="s">
        <v>13341</v>
      </c>
      <c r="F3270" s="71">
        <v>44525</v>
      </c>
      <c r="G3270" s="72">
        <v>3479.57</v>
      </c>
      <c r="H3270" s="72">
        <v>294893.56</v>
      </c>
      <c r="I3270" s="54" t="s">
        <v>265</v>
      </c>
      <c r="J3270" s="54" t="s">
        <v>13335</v>
      </c>
      <c r="K3270" s="54" t="s">
        <v>13342</v>
      </c>
      <c r="L3270" s="54" t="s">
        <v>13343</v>
      </c>
      <c r="M3270" s="54" t="s">
        <v>13341</v>
      </c>
      <c r="N3270" s="54" t="s">
        <v>256</v>
      </c>
      <c r="O3270" s="54" t="s">
        <v>256</v>
      </c>
      <c r="P3270" s="54" t="s">
        <v>453</v>
      </c>
      <c r="Q3270" s="54" t="s">
        <v>256</v>
      </c>
      <c r="R3270" s="54" t="s">
        <v>431</v>
      </c>
      <c r="S3270" s="71"/>
      <c r="T3270" s="54" t="s">
        <v>256</v>
      </c>
      <c r="U3270" s="71">
        <v>44525</v>
      </c>
      <c r="V3270" s="54" t="s">
        <v>256</v>
      </c>
      <c r="W3270" t="str">
        <f t="shared" si="51"/>
        <v>Nov-21</v>
      </c>
    </row>
    <row r="3271" spans="1:23" x14ac:dyDescent="0.25">
      <c r="A3271" s="54" t="s">
        <v>317</v>
      </c>
      <c r="B3271" s="54" t="s">
        <v>432</v>
      </c>
      <c r="C3271" s="54" t="s">
        <v>263</v>
      </c>
      <c r="D3271" s="54" t="s">
        <v>429</v>
      </c>
      <c r="E3271" s="54" t="s">
        <v>13344</v>
      </c>
      <c r="F3271" s="71">
        <v>44527</v>
      </c>
      <c r="G3271" s="72">
        <v>1869.6</v>
      </c>
      <c r="H3271" s="72">
        <v>158448.6</v>
      </c>
      <c r="I3271" s="54" t="s">
        <v>265</v>
      </c>
      <c r="J3271" s="54" t="s">
        <v>13345</v>
      </c>
      <c r="K3271" s="54" t="s">
        <v>13346</v>
      </c>
      <c r="L3271" s="54" t="s">
        <v>13347</v>
      </c>
      <c r="M3271" s="54" t="s">
        <v>13344</v>
      </c>
      <c r="N3271" s="54" t="s">
        <v>256</v>
      </c>
      <c r="O3271" s="54" t="s">
        <v>256</v>
      </c>
      <c r="P3271" s="54" t="s">
        <v>283</v>
      </c>
      <c r="Q3271" s="54" t="s">
        <v>256</v>
      </c>
      <c r="R3271" s="54" t="s">
        <v>431</v>
      </c>
      <c r="S3271" s="71"/>
      <c r="T3271" s="54" t="s">
        <v>256</v>
      </c>
      <c r="U3271" s="71">
        <v>44527</v>
      </c>
      <c r="V3271" s="54" t="s">
        <v>256</v>
      </c>
      <c r="W3271" t="str">
        <f t="shared" si="51"/>
        <v>Nov-21</v>
      </c>
    </row>
    <row r="3272" spans="1:23" x14ac:dyDescent="0.25">
      <c r="A3272" s="54" t="s">
        <v>317</v>
      </c>
      <c r="B3272" s="54" t="s">
        <v>432</v>
      </c>
      <c r="C3272" s="54" t="s">
        <v>263</v>
      </c>
      <c r="D3272" s="54" t="s">
        <v>429</v>
      </c>
      <c r="E3272" s="54" t="s">
        <v>13348</v>
      </c>
      <c r="F3272" s="71">
        <v>44527</v>
      </c>
      <c r="G3272" s="72">
        <v>374.62</v>
      </c>
      <c r="H3272" s="72">
        <v>31749.05</v>
      </c>
      <c r="I3272" s="54" t="s">
        <v>265</v>
      </c>
      <c r="J3272" s="54" t="s">
        <v>13345</v>
      </c>
      <c r="K3272" s="54" t="s">
        <v>13349</v>
      </c>
      <c r="L3272" s="54" t="s">
        <v>13350</v>
      </c>
      <c r="M3272" s="54" t="s">
        <v>13348</v>
      </c>
      <c r="N3272" s="54" t="s">
        <v>256</v>
      </c>
      <c r="O3272" s="54" t="s">
        <v>256</v>
      </c>
      <c r="P3272" s="54" t="s">
        <v>283</v>
      </c>
      <c r="Q3272" s="54" t="s">
        <v>256</v>
      </c>
      <c r="R3272" s="54" t="s">
        <v>431</v>
      </c>
      <c r="S3272" s="71"/>
      <c r="T3272" s="54" t="s">
        <v>256</v>
      </c>
      <c r="U3272" s="71">
        <v>44527</v>
      </c>
      <c r="V3272" s="54" t="s">
        <v>256</v>
      </c>
      <c r="W3272" t="str">
        <f t="shared" si="51"/>
        <v>Nov-21</v>
      </c>
    </row>
    <row r="3273" spans="1:23" x14ac:dyDescent="0.25">
      <c r="A3273" s="54" t="s">
        <v>317</v>
      </c>
      <c r="B3273" s="54" t="s">
        <v>432</v>
      </c>
      <c r="C3273" s="54" t="s">
        <v>263</v>
      </c>
      <c r="D3273" s="54" t="s">
        <v>429</v>
      </c>
      <c r="E3273" s="54" t="s">
        <v>13351</v>
      </c>
      <c r="F3273" s="71">
        <v>44530</v>
      </c>
      <c r="G3273" s="72">
        <v>9</v>
      </c>
      <c r="H3273" s="72">
        <v>763.65</v>
      </c>
      <c r="I3273" s="54" t="s">
        <v>265</v>
      </c>
      <c r="J3273" s="54" t="s">
        <v>13352</v>
      </c>
      <c r="K3273" s="54" t="s">
        <v>13353</v>
      </c>
      <c r="L3273" s="54" t="s">
        <v>13354</v>
      </c>
      <c r="M3273" s="54" t="s">
        <v>13351</v>
      </c>
      <c r="N3273" s="54" t="s">
        <v>256</v>
      </c>
      <c r="O3273" s="54" t="s">
        <v>256</v>
      </c>
      <c r="P3273" s="54" t="s">
        <v>275</v>
      </c>
      <c r="Q3273" s="54" t="s">
        <v>256</v>
      </c>
      <c r="R3273" s="54" t="s">
        <v>431</v>
      </c>
      <c r="S3273" s="71"/>
      <c r="T3273" s="54" t="s">
        <v>256</v>
      </c>
      <c r="U3273" s="71">
        <v>44530</v>
      </c>
      <c r="V3273" s="54" t="s">
        <v>256</v>
      </c>
      <c r="W3273" t="str">
        <f t="shared" si="51"/>
        <v>Nov-21</v>
      </c>
    </row>
    <row r="3274" spans="1:23" x14ac:dyDescent="0.25">
      <c r="A3274" s="54" t="s">
        <v>317</v>
      </c>
      <c r="B3274" s="54" t="s">
        <v>432</v>
      </c>
      <c r="C3274" s="54" t="s">
        <v>263</v>
      </c>
      <c r="D3274" s="54" t="s">
        <v>429</v>
      </c>
      <c r="E3274" s="54" t="s">
        <v>13355</v>
      </c>
      <c r="F3274" s="71">
        <v>44530</v>
      </c>
      <c r="G3274" s="72">
        <v>471.7</v>
      </c>
      <c r="H3274" s="72">
        <v>40023.75</v>
      </c>
      <c r="I3274" s="54" t="s">
        <v>265</v>
      </c>
      <c r="J3274" s="54" t="s">
        <v>13352</v>
      </c>
      <c r="K3274" s="54" t="s">
        <v>13356</v>
      </c>
      <c r="L3274" s="54" t="s">
        <v>13357</v>
      </c>
      <c r="M3274" s="54" t="s">
        <v>13355</v>
      </c>
      <c r="N3274" s="54" t="s">
        <v>256</v>
      </c>
      <c r="O3274" s="54" t="s">
        <v>256</v>
      </c>
      <c r="P3274" s="54" t="s">
        <v>275</v>
      </c>
      <c r="Q3274" s="54" t="s">
        <v>256</v>
      </c>
      <c r="R3274" s="54" t="s">
        <v>431</v>
      </c>
      <c r="S3274" s="71"/>
      <c r="T3274" s="54" t="s">
        <v>256</v>
      </c>
      <c r="U3274" s="71">
        <v>44530</v>
      </c>
      <c r="V3274" s="54" t="s">
        <v>256</v>
      </c>
      <c r="W3274" t="str">
        <f t="shared" si="51"/>
        <v>Nov-21</v>
      </c>
    </row>
    <row r="3275" spans="1:23" x14ac:dyDescent="0.25">
      <c r="A3275" s="54" t="s">
        <v>317</v>
      </c>
      <c r="B3275" s="54" t="s">
        <v>432</v>
      </c>
      <c r="C3275" s="54" t="s">
        <v>263</v>
      </c>
      <c r="D3275" s="54" t="s">
        <v>429</v>
      </c>
      <c r="E3275" s="54" t="s">
        <v>13358</v>
      </c>
      <c r="F3275" s="71">
        <v>44524</v>
      </c>
      <c r="G3275" s="72">
        <v>318.2</v>
      </c>
      <c r="H3275" s="72">
        <v>26967.45</v>
      </c>
      <c r="I3275" s="54" t="s">
        <v>265</v>
      </c>
      <c r="J3275" s="54" t="s">
        <v>13352</v>
      </c>
      <c r="K3275" s="54" t="s">
        <v>13359</v>
      </c>
      <c r="L3275" s="54" t="s">
        <v>13360</v>
      </c>
      <c r="M3275" s="54" t="s">
        <v>13358</v>
      </c>
      <c r="N3275" s="54" t="s">
        <v>256</v>
      </c>
      <c r="O3275" s="54" t="s">
        <v>256</v>
      </c>
      <c r="P3275" s="54" t="s">
        <v>275</v>
      </c>
      <c r="Q3275" s="54" t="s">
        <v>256</v>
      </c>
      <c r="R3275" s="54" t="s">
        <v>431</v>
      </c>
      <c r="S3275" s="71"/>
      <c r="T3275" s="54" t="s">
        <v>256</v>
      </c>
      <c r="U3275" s="71">
        <v>44524</v>
      </c>
      <c r="V3275" s="54" t="s">
        <v>256</v>
      </c>
      <c r="W3275" t="str">
        <f t="shared" si="51"/>
        <v>Nov-21</v>
      </c>
    </row>
    <row r="3276" spans="1:23" x14ac:dyDescent="0.25">
      <c r="A3276" s="54" t="s">
        <v>317</v>
      </c>
      <c r="B3276" s="54" t="s">
        <v>432</v>
      </c>
      <c r="C3276" s="54" t="s">
        <v>263</v>
      </c>
      <c r="D3276" s="54" t="s">
        <v>429</v>
      </c>
      <c r="E3276" s="54" t="s">
        <v>13361</v>
      </c>
      <c r="F3276" s="71">
        <v>44529</v>
      </c>
      <c r="G3276" s="72">
        <v>936.7</v>
      </c>
      <c r="H3276" s="72">
        <v>79385.33</v>
      </c>
      <c r="I3276" s="54" t="s">
        <v>265</v>
      </c>
      <c r="J3276" s="54" t="s">
        <v>13352</v>
      </c>
      <c r="K3276" s="54" t="s">
        <v>13362</v>
      </c>
      <c r="L3276" s="54" t="s">
        <v>13363</v>
      </c>
      <c r="M3276" s="54" t="s">
        <v>13361</v>
      </c>
      <c r="N3276" s="54" t="s">
        <v>256</v>
      </c>
      <c r="O3276" s="54" t="s">
        <v>256</v>
      </c>
      <c r="P3276" s="54" t="s">
        <v>275</v>
      </c>
      <c r="Q3276" s="54" t="s">
        <v>256</v>
      </c>
      <c r="R3276" s="54" t="s">
        <v>431</v>
      </c>
      <c r="S3276" s="71"/>
      <c r="T3276" s="54" t="s">
        <v>256</v>
      </c>
      <c r="U3276" s="71">
        <v>44529</v>
      </c>
      <c r="V3276" s="54" t="s">
        <v>256</v>
      </c>
      <c r="W3276" t="str">
        <f t="shared" si="51"/>
        <v>Nov-21</v>
      </c>
    </row>
    <row r="3277" spans="1:23" x14ac:dyDescent="0.25">
      <c r="A3277" s="54" t="s">
        <v>317</v>
      </c>
      <c r="B3277" s="54" t="s">
        <v>432</v>
      </c>
      <c r="C3277" s="54" t="s">
        <v>263</v>
      </c>
      <c r="D3277" s="54" t="s">
        <v>429</v>
      </c>
      <c r="E3277" s="54" t="s">
        <v>13364</v>
      </c>
      <c r="F3277" s="71">
        <v>44530</v>
      </c>
      <c r="G3277" s="72">
        <v>91.2</v>
      </c>
      <c r="H3277" s="72">
        <v>7738.32</v>
      </c>
      <c r="I3277" s="54" t="s">
        <v>265</v>
      </c>
      <c r="J3277" s="54" t="s">
        <v>13352</v>
      </c>
      <c r="K3277" s="54" t="s">
        <v>13365</v>
      </c>
      <c r="L3277" s="54" t="s">
        <v>13366</v>
      </c>
      <c r="M3277" s="54" t="s">
        <v>13364</v>
      </c>
      <c r="N3277" s="54" t="s">
        <v>256</v>
      </c>
      <c r="O3277" s="54" t="s">
        <v>256</v>
      </c>
      <c r="P3277" s="54" t="s">
        <v>275</v>
      </c>
      <c r="Q3277" s="54" t="s">
        <v>256</v>
      </c>
      <c r="R3277" s="54" t="s">
        <v>431</v>
      </c>
      <c r="S3277" s="71"/>
      <c r="T3277" s="54" t="s">
        <v>256</v>
      </c>
      <c r="U3277" s="71">
        <v>44530</v>
      </c>
      <c r="V3277" s="54" t="s">
        <v>256</v>
      </c>
      <c r="W3277" t="str">
        <f t="shared" si="51"/>
        <v>Nov-21</v>
      </c>
    </row>
    <row r="3278" spans="1:23" x14ac:dyDescent="0.25">
      <c r="A3278" s="54" t="s">
        <v>317</v>
      </c>
      <c r="B3278" s="54" t="s">
        <v>432</v>
      </c>
      <c r="C3278" s="54" t="s">
        <v>263</v>
      </c>
      <c r="D3278" s="54" t="s">
        <v>429</v>
      </c>
      <c r="E3278" s="54" t="s">
        <v>13367</v>
      </c>
      <c r="F3278" s="71">
        <v>44524</v>
      </c>
      <c r="G3278" s="72">
        <v>8698.06</v>
      </c>
      <c r="H3278" s="72">
        <v>737160.59</v>
      </c>
      <c r="I3278" s="54" t="s">
        <v>265</v>
      </c>
      <c r="J3278" s="54" t="s">
        <v>13352</v>
      </c>
      <c r="K3278" s="54" t="s">
        <v>13368</v>
      </c>
      <c r="L3278" s="54" t="s">
        <v>13369</v>
      </c>
      <c r="M3278" s="54" t="s">
        <v>13367</v>
      </c>
      <c r="N3278" s="54" t="s">
        <v>256</v>
      </c>
      <c r="O3278" s="54" t="s">
        <v>256</v>
      </c>
      <c r="P3278" s="54" t="s">
        <v>275</v>
      </c>
      <c r="Q3278" s="54" t="s">
        <v>256</v>
      </c>
      <c r="R3278" s="54" t="s">
        <v>431</v>
      </c>
      <c r="S3278" s="71"/>
      <c r="T3278" s="54" t="s">
        <v>256</v>
      </c>
      <c r="U3278" s="71">
        <v>44524</v>
      </c>
      <c r="V3278" s="54" t="s">
        <v>256</v>
      </c>
      <c r="W3278" t="str">
        <f t="shared" si="51"/>
        <v>Nov-21</v>
      </c>
    </row>
    <row r="3279" spans="1:23" x14ac:dyDescent="0.25">
      <c r="A3279" s="54" t="s">
        <v>317</v>
      </c>
      <c r="B3279" s="54" t="s">
        <v>432</v>
      </c>
      <c r="C3279" s="54" t="s">
        <v>263</v>
      </c>
      <c r="D3279" s="54" t="s">
        <v>429</v>
      </c>
      <c r="E3279" s="54" t="s">
        <v>13370</v>
      </c>
      <c r="F3279" s="71">
        <v>44523</v>
      </c>
      <c r="G3279" s="72">
        <v>94.68</v>
      </c>
      <c r="H3279" s="72">
        <v>8024.13</v>
      </c>
      <c r="I3279" s="54" t="s">
        <v>265</v>
      </c>
      <c r="J3279" s="54" t="s">
        <v>13371</v>
      </c>
      <c r="K3279" s="54" t="s">
        <v>13372</v>
      </c>
      <c r="L3279" s="54" t="s">
        <v>13373</v>
      </c>
      <c r="M3279" s="54" t="s">
        <v>13370</v>
      </c>
      <c r="N3279" s="54" t="s">
        <v>256</v>
      </c>
      <c r="O3279" s="54" t="s">
        <v>256</v>
      </c>
      <c r="P3279" s="54" t="s">
        <v>275</v>
      </c>
      <c r="Q3279" s="54" t="s">
        <v>256</v>
      </c>
      <c r="R3279" s="54" t="s">
        <v>431</v>
      </c>
      <c r="S3279" s="71"/>
      <c r="T3279" s="54" t="s">
        <v>256</v>
      </c>
      <c r="U3279" s="71">
        <v>44523</v>
      </c>
      <c r="V3279" s="54" t="s">
        <v>256</v>
      </c>
      <c r="W3279" t="str">
        <f t="shared" si="51"/>
        <v>Nov-21</v>
      </c>
    </row>
    <row r="3280" spans="1:23" x14ac:dyDescent="0.25">
      <c r="A3280" s="54" t="s">
        <v>317</v>
      </c>
      <c r="B3280" s="54" t="s">
        <v>432</v>
      </c>
      <c r="C3280" s="54" t="s">
        <v>263</v>
      </c>
      <c r="D3280" s="54" t="s">
        <v>429</v>
      </c>
      <c r="E3280" s="54" t="s">
        <v>13374</v>
      </c>
      <c r="F3280" s="71">
        <v>44523</v>
      </c>
      <c r="G3280" s="72">
        <v>164.9</v>
      </c>
      <c r="H3280" s="72">
        <v>13975.28</v>
      </c>
      <c r="I3280" s="54" t="s">
        <v>265</v>
      </c>
      <c r="J3280" s="54" t="s">
        <v>13371</v>
      </c>
      <c r="K3280" s="54" t="s">
        <v>13375</v>
      </c>
      <c r="L3280" s="54" t="s">
        <v>13376</v>
      </c>
      <c r="M3280" s="54" t="s">
        <v>13374</v>
      </c>
      <c r="N3280" s="54" t="s">
        <v>256</v>
      </c>
      <c r="O3280" s="54" t="s">
        <v>256</v>
      </c>
      <c r="P3280" s="54" t="s">
        <v>275</v>
      </c>
      <c r="Q3280" s="54" t="s">
        <v>256</v>
      </c>
      <c r="R3280" s="54" t="s">
        <v>431</v>
      </c>
      <c r="S3280" s="71"/>
      <c r="T3280" s="54" t="s">
        <v>256</v>
      </c>
      <c r="U3280" s="71">
        <v>44523</v>
      </c>
      <c r="V3280" s="54" t="s">
        <v>256</v>
      </c>
      <c r="W3280" t="str">
        <f t="shared" si="51"/>
        <v>Nov-21</v>
      </c>
    </row>
    <row r="3281" spans="1:23" x14ac:dyDescent="0.25">
      <c r="A3281" s="54" t="s">
        <v>317</v>
      </c>
      <c r="B3281" s="54" t="s">
        <v>432</v>
      </c>
      <c r="C3281" s="54" t="s">
        <v>263</v>
      </c>
      <c r="D3281" s="54" t="s">
        <v>429</v>
      </c>
      <c r="E3281" s="54" t="s">
        <v>13377</v>
      </c>
      <c r="F3281" s="71">
        <v>44523</v>
      </c>
      <c r="G3281" s="72">
        <v>129.72</v>
      </c>
      <c r="H3281" s="72">
        <v>10993.77</v>
      </c>
      <c r="I3281" s="54" t="s">
        <v>265</v>
      </c>
      <c r="J3281" s="54" t="s">
        <v>13371</v>
      </c>
      <c r="K3281" s="54" t="s">
        <v>13378</v>
      </c>
      <c r="L3281" s="54" t="s">
        <v>13379</v>
      </c>
      <c r="M3281" s="54" t="s">
        <v>13377</v>
      </c>
      <c r="N3281" s="54" t="s">
        <v>256</v>
      </c>
      <c r="O3281" s="54" t="s">
        <v>256</v>
      </c>
      <c r="P3281" s="54" t="s">
        <v>275</v>
      </c>
      <c r="Q3281" s="54" t="s">
        <v>256</v>
      </c>
      <c r="R3281" s="54" t="s">
        <v>431</v>
      </c>
      <c r="S3281" s="71"/>
      <c r="T3281" s="54" t="s">
        <v>256</v>
      </c>
      <c r="U3281" s="71">
        <v>44523</v>
      </c>
      <c r="V3281" s="54" t="s">
        <v>256</v>
      </c>
      <c r="W3281" t="str">
        <f t="shared" si="51"/>
        <v>Nov-21</v>
      </c>
    </row>
    <row r="3282" spans="1:23" x14ac:dyDescent="0.25">
      <c r="A3282" s="54" t="s">
        <v>317</v>
      </c>
      <c r="B3282" s="54" t="s">
        <v>432</v>
      </c>
      <c r="C3282" s="54" t="s">
        <v>263</v>
      </c>
      <c r="D3282" s="54" t="s">
        <v>429</v>
      </c>
      <c r="E3282" s="54" t="s">
        <v>13380</v>
      </c>
      <c r="F3282" s="71">
        <v>44523</v>
      </c>
      <c r="G3282" s="72">
        <v>1132.2</v>
      </c>
      <c r="H3282" s="72">
        <v>95953.95</v>
      </c>
      <c r="I3282" s="54" t="s">
        <v>265</v>
      </c>
      <c r="J3282" s="54" t="s">
        <v>13371</v>
      </c>
      <c r="K3282" s="54" t="s">
        <v>13381</v>
      </c>
      <c r="L3282" s="54" t="s">
        <v>13382</v>
      </c>
      <c r="M3282" s="54" t="s">
        <v>13380</v>
      </c>
      <c r="N3282" s="54" t="s">
        <v>256</v>
      </c>
      <c r="O3282" s="54" t="s">
        <v>256</v>
      </c>
      <c r="P3282" s="54" t="s">
        <v>275</v>
      </c>
      <c r="Q3282" s="54" t="s">
        <v>256</v>
      </c>
      <c r="R3282" s="54" t="s">
        <v>431</v>
      </c>
      <c r="S3282" s="71"/>
      <c r="T3282" s="54" t="s">
        <v>256</v>
      </c>
      <c r="U3282" s="71">
        <v>44523</v>
      </c>
      <c r="V3282" s="54" t="s">
        <v>256</v>
      </c>
      <c r="W3282" t="str">
        <f t="shared" si="51"/>
        <v>Nov-21</v>
      </c>
    </row>
    <row r="3283" spans="1:23" x14ac:dyDescent="0.25">
      <c r="A3283" s="54" t="s">
        <v>318</v>
      </c>
      <c r="B3283" s="54" t="s">
        <v>432</v>
      </c>
      <c r="C3283" s="54" t="s">
        <v>279</v>
      </c>
      <c r="D3283" s="54" t="s">
        <v>436</v>
      </c>
      <c r="E3283" s="54" t="s">
        <v>13383</v>
      </c>
      <c r="F3283" s="71">
        <v>44524</v>
      </c>
      <c r="G3283" s="72">
        <v>-64152.04</v>
      </c>
      <c r="H3283" s="72">
        <v>-5436885.3899999997</v>
      </c>
      <c r="I3283" s="54" t="s">
        <v>265</v>
      </c>
      <c r="J3283" s="54" t="s">
        <v>13384</v>
      </c>
      <c r="K3283" s="54" t="s">
        <v>13385</v>
      </c>
      <c r="L3283" s="54" t="s">
        <v>13386</v>
      </c>
      <c r="M3283" s="54" t="s">
        <v>13383</v>
      </c>
      <c r="N3283" s="54" t="s">
        <v>256</v>
      </c>
      <c r="O3283" s="54" t="s">
        <v>256</v>
      </c>
      <c r="P3283" s="54" t="s">
        <v>13387</v>
      </c>
      <c r="Q3283" s="54" t="s">
        <v>256</v>
      </c>
      <c r="R3283" s="54" t="s">
        <v>431</v>
      </c>
      <c r="S3283" s="71"/>
      <c r="T3283" s="54" t="s">
        <v>256</v>
      </c>
      <c r="U3283" s="71">
        <v>44524</v>
      </c>
      <c r="V3283" s="54" t="s">
        <v>256</v>
      </c>
      <c r="W3283" t="str">
        <f t="shared" si="51"/>
        <v>Nov-21</v>
      </c>
    </row>
    <row r="3284" spans="1:23" x14ac:dyDescent="0.25">
      <c r="A3284" s="54" t="s">
        <v>318</v>
      </c>
      <c r="B3284" s="54" t="s">
        <v>432</v>
      </c>
      <c r="C3284" s="54" t="s">
        <v>263</v>
      </c>
      <c r="D3284" s="54" t="s">
        <v>429</v>
      </c>
      <c r="E3284" s="54" t="s">
        <v>13388</v>
      </c>
      <c r="F3284" s="71">
        <v>44524</v>
      </c>
      <c r="G3284" s="72">
        <v>64152.04</v>
      </c>
      <c r="H3284" s="72">
        <v>5436885.3899999997</v>
      </c>
      <c r="I3284" s="54" t="s">
        <v>265</v>
      </c>
      <c r="J3284" s="54" t="s">
        <v>13384</v>
      </c>
      <c r="K3284" s="54" t="s">
        <v>13385</v>
      </c>
      <c r="L3284" s="54" t="s">
        <v>13386</v>
      </c>
      <c r="M3284" s="54" t="s">
        <v>13388</v>
      </c>
      <c r="N3284" s="54" t="s">
        <v>256</v>
      </c>
      <c r="O3284" s="54" t="s">
        <v>256</v>
      </c>
      <c r="P3284" s="54" t="s">
        <v>13387</v>
      </c>
      <c r="Q3284" s="54" t="s">
        <v>256</v>
      </c>
      <c r="R3284" s="54" t="s">
        <v>431</v>
      </c>
      <c r="S3284" s="71"/>
      <c r="T3284" s="54" t="s">
        <v>256</v>
      </c>
      <c r="U3284" s="71">
        <v>44524</v>
      </c>
      <c r="V3284" s="54" t="s">
        <v>256</v>
      </c>
      <c r="W3284" t="str">
        <f t="shared" si="51"/>
        <v>Nov-21</v>
      </c>
    </row>
    <row r="3285" spans="1:23" x14ac:dyDescent="0.25">
      <c r="A3285" s="54" t="s">
        <v>317</v>
      </c>
      <c r="B3285" s="54" t="s">
        <v>432</v>
      </c>
      <c r="C3285" s="54" t="s">
        <v>263</v>
      </c>
      <c r="D3285" s="54" t="s">
        <v>429</v>
      </c>
      <c r="E3285" s="54" t="s">
        <v>13389</v>
      </c>
      <c r="F3285" s="71">
        <v>44524</v>
      </c>
      <c r="G3285" s="72">
        <v>8134.7</v>
      </c>
      <c r="H3285" s="72">
        <v>689415.83</v>
      </c>
      <c r="I3285" s="54" t="s">
        <v>265</v>
      </c>
      <c r="J3285" s="54" t="s">
        <v>13390</v>
      </c>
      <c r="K3285" s="54" t="s">
        <v>488</v>
      </c>
      <c r="L3285" s="54" t="s">
        <v>13391</v>
      </c>
      <c r="M3285" s="54" t="s">
        <v>13389</v>
      </c>
      <c r="N3285" s="54" t="s">
        <v>256</v>
      </c>
      <c r="O3285" s="54" t="s">
        <v>256</v>
      </c>
      <c r="P3285" s="54" t="s">
        <v>508</v>
      </c>
      <c r="Q3285" s="54" t="s">
        <v>256</v>
      </c>
      <c r="R3285" s="54" t="s">
        <v>431</v>
      </c>
      <c r="S3285" s="71"/>
      <c r="T3285" s="54" t="s">
        <v>256</v>
      </c>
      <c r="U3285" s="71">
        <v>44524</v>
      </c>
      <c r="V3285" s="54" t="s">
        <v>256</v>
      </c>
      <c r="W3285" t="str">
        <f t="shared" si="51"/>
        <v>Nov-21</v>
      </c>
    </row>
    <row r="3286" spans="1:23" x14ac:dyDescent="0.25">
      <c r="A3286" s="54" t="s">
        <v>317</v>
      </c>
      <c r="B3286" s="54" t="s">
        <v>432</v>
      </c>
      <c r="C3286" s="54" t="s">
        <v>263</v>
      </c>
      <c r="D3286" s="54" t="s">
        <v>429</v>
      </c>
      <c r="E3286" s="54" t="s">
        <v>13392</v>
      </c>
      <c r="F3286" s="71">
        <v>44528</v>
      </c>
      <c r="G3286" s="72">
        <v>2312.4</v>
      </c>
      <c r="H3286" s="72">
        <v>195975.9</v>
      </c>
      <c r="I3286" s="54" t="s">
        <v>265</v>
      </c>
      <c r="J3286" s="54" t="s">
        <v>13390</v>
      </c>
      <c r="K3286" s="54" t="s">
        <v>13393</v>
      </c>
      <c r="L3286" s="54" t="s">
        <v>13394</v>
      </c>
      <c r="M3286" s="54" t="s">
        <v>13392</v>
      </c>
      <c r="N3286" s="54" t="s">
        <v>256</v>
      </c>
      <c r="O3286" s="54" t="s">
        <v>256</v>
      </c>
      <c r="P3286" s="54" t="s">
        <v>508</v>
      </c>
      <c r="Q3286" s="54" t="s">
        <v>256</v>
      </c>
      <c r="R3286" s="54" t="s">
        <v>431</v>
      </c>
      <c r="S3286" s="71"/>
      <c r="T3286" s="54" t="s">
        <v>256</v>
      </c>
      <c r="U3286" s="71">
        <v>44528</v>
      </c>
      <c r="V3286" s="54" t="s">
        <v>256</v>
      </c>
      <c r="W3286" t="str">
        <f t="shared" si="51"/>
        <v>Nov-21</v>
      </c>
    </row>
    <row r="3287" spans="1:23" x14ac:dyDescent="0.25">
      <c r="A3287" s="54" t="s">
        <v>317</v>
      </c>
      <c r="B3287" s="54" t="s">
        <v>432</v>
      </c>
      <c r="C3287" s="54" t="s">
        <v>263</v>
      </c>
      <c r="D3287" s="54" t="s">
        <v>429</v>
      </c>
      <c r="E3287" s="54" t="s">
        <v>13395</v>
      </c>
      <c r="F3287" s="71">
        <v>44529</v>
      </c>
      <c r="G3287" s="72">
        <v>775.5</v>
      </c>
      <c r="H3287" s="72">
        <v>65723.63</v>
      </c>
      <c r="I3287" s="54" t="s">
        <v>265</v>
      </c>
      <c r="J3287" s="54" t="s">
        <v>13396</v>
      </c>
      <c r="K3287" s="54" t="s">
        <v>13397</v>
      </c>
      <c r="L3287" s="54" t="s">
        <v>13398</v>
      </c>
      <c r="M3287" s="54" t="s">
        <v>13395</v>
      </c>
      <c r="N3287" s="54" t="s">
        <v>256</v>
      </c>
      <c r="O3287" s="54" t="s">
        <v>256</v>
      </c>
      <c r="P3287" s="54" t="s">
        <v>522</v>
      </c>
      <c r="Q3287" s="54" t="s">
        <v>256</v>
      </c>
      <c r="R3287" s="54" t="s">
        <v>431</v>
      </c>
      <c r="S3287" s="71"/>
      <c r="T3287" s="54" t="s">
        <v>256</v>
      </c>
      <c r="U3287" s="71">
        <v>44529</v>
      </c>
      <c r="V3287" s="54" t="s">
        <v>256</v>
      </c>
      <c r="W3287" t="str">
        <f t="shared" si="51"/>
        <v>Nov-21</v>
      </c>
    </row>
    <row r="3288" spans="1:23" x14ac:dyDescent="0.25">
      <c r="A3288" s="54" t="s">
        <v>317</v>
      </c>
      <c r="B3288" s="54" t="s">
        <v>432</v>
      </c>
      <c r="C3288" s="54" t="s">
        <v>263</v>
      </c>
      <c r="D3288" s="54" t="s">
        <v>429</v>
      </c>
      <c r="E3288" s="54" t="s">
        <v>13399</v>
      </c>
      <c r="F3288" s="71">
        <v>44529</v>
      </c>
      <c r="G3288" s="72">
        <v>117</v>
      </c>
      <c r="H3288" s="72">
        <v>9915.75</v>
      </c>
      <c r="I3288" s="54" t="s">
        <v>265</v>
      </c>
      <c r="J3288" s="54" t="s">
        <v>13396</v>
      </c>
      <c r="K3288" s="54" t="s">
        <v>13400</v>
      </c>
      <c r="L3288" s="54" t="s">
        <v>13401</v>
      </c>
      <c r="M3288" s="54" t="s">
        <v>13399</v>
      </c>
      <c r="N3288" s="54" t="s">
        <v>256</v>
      </c>
      <c r="O3288" s="54" t="s">
        <v>256</v>
      </c>
      <c r="P3288" s="54" t="s">
        <v>522</v>
      </c>
      <c r="Q3288" s="54" t="s">
        <v>256</v>
      </c>
      <c r="R3288" s="54" t="s">
        <v>431</v>
      </c>
      <c r="S3288" s="71"/>
      <c r="T3288" s="54" t="s">
        <v>256</v>
      </c>
      <c r="U3288" s="71">
        <v>44529</v>
      </c>
      <c r="V3288" s="54" t="s">
        <v>256</v>
      </c>
      <c r="W3288" t="str">
        <f t="shared" si="51"/>
        <v>Nov-21</v>
      </c>
    </row>
    <row r="3289" spans="1:23" x14ac:dyDescent="0.25">
      <c r="A3289" s="54" t="s">
        <v>317</v>
      </c>
      <c r="B3289" s="54" t="s">
        <v>432</v>
      </c>
      <c r="C3289" s="54" t="s">
        <v>263</v>
      </c>
      <c r="D3289" s="54" t="s">
        <v>429</v>
      </c>
      <c r="E3289" s="54" t="s">
        <v>13402</v>
      </c>
      <c r="F3289" s="71">
        <v>44529</v>
      </c>
      <c r="G3289" s="72">
        <v>1873.8</v>
      </c>
      <c r="H3289" s="72">
        <v>158804.54999999999</v>
      </c>
      <c r="I3289" s="54" t="s">
        <v>265</v>
      </c>
      <c r="J3289" s="54" t="s">
        <v>13396</v>
      </c>
      <c r="K3289" s="54" t="s">
        <v>13403</v>
      </c>
      <c r="L3289" s="54" t="s">
        <v>13404</v>
      </c>
      <c r="M3289" s="54" t="s">
        <v>13402</v>
      </c>
      <c r="N3289" s="54" t="s">
        <v>256</v>
      </c>
      <c r="O3289" s="54" t="s">
        <v>256</v>
      </c>
      <c r="P3289" s="54" t="s">
        <v>522</v>
      </c>
      <c r="Q3289" s="54" t="s">
        <v>256</v>
      </c>
      <c r="R3289" s="54" t="s">
        <v>431</v>
      </c>
      <c r="S3289" s="71"/>
      <c r="T3289" s="54" t="s">
        <v>256</v>
      </c>
      <c r="U3289" s="71">
        <v>44529</v>
      </c>
      <c r="V3289" s="54" t="s">
        <v>256</v>
      </c>
      <c r="W3289" t="str">
        <f t="shared" si="51"/>
        <v>Nov-21</v>
      </c>
    </row>
    <row r="3290" spans="1:23" x14ac:dyDescent="0.25">
      <c r="A3290" s="54" t="s">
        <v>317</v>
      </c>
      <c r="B3290" s="54" t="s">
        <v>432</v>
      </c>
      <c r="C3290" s="54" t="s">
        <v>263</v>
      </c>
      <c r="D3290" s="54" t="s">
        <v>429</v>
      </c>
      <c r="E3290" s="54" t="s">
        <v>13405</v>
      </c>
      <c r="F3290" s="71">
        <v>44529</v>
      </c>
      <c r="G3290" s="72">
        <v>1470</v>
      </c>
      <c r="H3290" s="72">
        <v>124582.5</v>
      </c>
      <c r="I3290" s="54" t="s">
        <v>265</v>
      </c>
      <c r="J3290" s="54" t="s">
        <v>13396</v>
      </c>
      <c r="K3290" s="54" t="s">
        <v>13406</v>
      </c>
      <c r="L3290" s="54" t="s">
        <v>13407</v>
      </c>
      <c r="M3290" s="54" t="s">
        <v>13405</v>
      </c>
      <c r="N3290" s="54" t="s">
        <v>256</v>
      </c>
      <c r="O3290" s="54" t="s">
        <v>256</v>
      </c>
      <c r="P3290" s="54" t="s">
        <v>522</v>
      </c>
      <c r="Q3290" s="54" t="s">
        <v>256</v>
      </c>
      <c r="R3290" s="54" t="s">
        <v>431</v>
      </c>
      <c r="S3290" s="71"/>
      <c r="T3290" s="54" t="s">
        <v>256</v>
      </c>
      <c r="U3290" s="71">
        <v>44529</v>
      </c>
      <c r="V3290" s="54" t="s">
        <v>256</v>
      </c>
      <c r="W3290" t="str">
        <f t="shared" si="51"/>
        <v>Nov-21</v>
      </c>
    </row>
    <row r="3291" spans="1:23" x14ac:dyDescent="0.25">
      <c r="A3291" s="54" t="s">
        <v>317</v>
      </c>
      <c r="B3291" s="54" t="s">
        <v>432</v>
      </c>
      <c r="C3291" s="54" t="s">
        <v>263</v>
      </c>
      <c r="D3291" s="54" t="s">
        <v>429</v>
      </c>
      <c r="E3291" s="54" t="s">
        <v>13408</v>
      </c>
      <c r="F3291" s="71">
        <v>44529</v>
      </c>
      <c r="G3291" s="72">
        <v>73.8</v>
      </c>
      <c r="H3291" s="72">
        <v>6254.55</v>
      </c>
      <c r="I3291" s="54" t="s">
        <v>265</v>
      </c>
      <c r="J3291" s="54" t="s">
        <v>13396</v>
      </c>
      <c r="K3291" s="54" t="s">
        <v>13409</v>
      </c>
      <c r="L3291" s="54" t="s">
        <v>13410</v>
      </c>
      <c r="M3291" s="54" t="s">
        <v>13408</v>
      </c>
      <c r="N3291" s="54" t="s">
        <v>256</v>
      </c>
      <c r="O3291" s="54" t="s">
        <v>256</v>
      </c>
      <c r="P3291" s="54" t="s">
        <v>522</v>
      </c>
      <c r="Q3291" s="54" t="s">
        <v>256</v>
      </c>
      <c r="R3291" s="54" t="s">
        <v>431</v>
      </c>
      <c r="S3291" s="71"/>
      <c r="T3291" s="54" t="s">
        <v>256</v>
      </c>
      <c r="U3291" s="71">
        <v>44529</v>
      </c>
      <c r="V3291" s="54" t="s">
        <v>256</v>
      </c>
      <c r="W3291" t="str">
        <f t="shared" si="51"/>
        <v>Nov-21</v>
      </c>
    </row>
    <row r="3292" spans="1:23" x14ac:dyDescent="0.25">
      <c r="A3292" s="54" t="s">
        <v>318</v>
      </c>
      <c r="B3292" s="54" t="s">
        <v>432</v>
      </c>
      <c r="C3292" s="54" t="s">
        <v>263</v>
      </c>
      <c r="D3292" s="54" t="s">
        <v>429</v>
      </c>
      <c r="E3292" s="54" t="s">
        <v>13411</v>
      </c>
      <c r="F3292" s="71">
        <v>44525</v>
      </c>
      <c r="G3292" s="72">
        <v>27.17</v>
      </c>
      <c r="H3292" s="72">
        <v>2302.66</v>
      </c>
      <c r="I3292" s="54" t="s">
        <v>265</v>
      </c>
      <c r="J3292" s="54" t="s">
        <v>13412</v>
      </c>
      <c r="K3292" s="54" t="s">
        <v>13413</v>
      </c>
      <c r="L3292" s="54" t="s">
        <v>13414</v>
      </c>
      <c r="M3292" s="54" t="s">
        <v>13411</v>
      </c>
      <c r="N3292" s="54" t="s">
        <v>256</v>
      </c>
      <c r="O3292" s="54" t="s">
        <v>256</v>
      </c>
      <c r="P3292" s="54" t="s">
        <v>447</v>
      </c>
      <c r="Q3292" s="54" t="s">
        <v>256</v>
      </c>
      <c r="R3292" s="54" t="s">
        <v>431</v>
      </c>
      <c r="S3292" s="71"/>
      <c r="T3292" s="54" t="s">
        <v>256</v>
      </c>
      <c r="U3292" s="71">
        <v>44525</v>
      </c>
      <c r="V3292" s="54" t="s">
        <v>256</v>
      </c>
      <c r="W3292" t="str">
        <f t="shared" si="51"/>
        <v>Nov-21</v>
      </c>
    </row>
    <row r="3293" spans="1:23" x14ac:dyDescent="0.25">
      <c r="A3293" s="54" t="s">
        <v>318</v>
      </c>
      <c r="B3293" s="54" t="s">
        <v>432</v>
      </c>
      <c r="C3293" s="54" t="s">
        <v>263</v>
      </c>
      <c r="D3293" s="54" t="s">
        <v>429</v>
      </c>
      <c r="E3293" s="54" t="s">
        <v>13415</v>
      </c>
      <c r="F3293" s="71">
        <v>44524</v>
      </c>
      <c r="G3293" s="72">
        <v>1738.8</v>
      </c>
      <c r="H3293" s="72">
        <v>147363.29999999999</v>
      </c>
      <c r="I3293" s="54" t="s">
        <v>265</v>
      </c>
      <c r="J3293" s="54" t="s">
        <v>13412</v>
      </c>
      <c r="K3293" s="54" t="s">
        <v>13416</v>
      </c>
      <c r="L3293" s="54" t="s">
        <v>13417</v>
      </c>
      <c r="M3293" s="54" t="s">
        <v>13415</v>
      </c>
      <c r="N3293" s="54" t="s">
        <v>256</v>
      </c>
      <c r="O3293" s="54" t="s">
        <v>256</v>
      </c>
      <c r="P3293" s="54" t="s">
        <v>447</v>
      </c>
      <c r="Q3293" s="54" t="s">
        <v>256</v>
      </c>
      <c r="R3293" s="54" t="s">
        <v>431</v>
      </c>
      <c r="S3293" s="71"/>
      <c r="T3293" s="54" t="s">
        <v>256</v>
      </c>
      <c r="U3293" s="71">
        <v>44524</v>
      </c>
      <c r="V3293" s="54" t="s">
        <v>256</v>
      </c>
      <c r="W3293" t="str">
        <f t="shared" si="51"/>
        <v>Nov-21</v>
      </c>
    </row>
    <row r="3294" spans="1:23" x14ac:dyDescent="0.25">
      <c r="A3294" s="54" t="s">
        <v>318</v>
      </c>
      <c r="B3294" s="54" t="s">
        <v>432</v>
      </c>
      <c r="C3294" s="54" t="s">
        <v>263</v>
      </c>
      <c r="D3294" s="54" t="s">
        <v>429</v>
      </c>
      <c r="E3294" s="54" t="s">
        <v>13418</v>
      </c>
      <c r="F3294" s="71">
        <v>44524</v>
      </c>
      <c r="G3294" s="72">
        <v>7300.15</v>
      </c>
      <c r="H3294" s="72">
        <v>618687.71</v>
      </c>
      <c r="I3294" s="54" t="s">
        <v>265</v>
      </c>
      <c r="J3294" s="54" t="s">
        <v>13412</v>
      </c>
      <c r="K3294" s="54" t="s">
        <v>13419</v>
      </c>
      <c r="L3294" s="54" t="s">
        <v>13420</v>
      </c>
      <c r="M3294" s="54" t="s">
        <v>13418</v>
      </c>
      <c r="N3294" s="54" t="s">
        <v>256</v>
      </c>
      <c r="O3294" s="54" t="s">
        <v>256</v>
      </c>
      <c r="P3294" s="54" t="s">
        <v>447</v>
      </c>
      <c r="Q3294" s="54" t="s">
        <v>256</v>
      </c>
      <c r="R3294" s="54" t="s">
        <v>431</v>
      </c>
      <c r="S3294" s="71"/>
      <c r="T3294" s="54" t="s">
        <v>256</v>
      </c>
      <c r="U3294" s="71">
        <v>44524</v>
      </c>
      <c r="V3294" s="54" t="s">
        <v>256</v>
      </c>
      <c r="W3294" t="str">
        <f t="shared" si="51"/>
        <v>Nov-21</v>
      </c>
    </row>
    <row r="3295" spans="1:23" x14ac:dyDescent="0.25">
      <c r="A3295" s="54" t="s">
        <v>318</v>
      </c>
      <c r="B3295" s="54" t="s">
        <v>432</v>
      </c>
      <c r="C3295" s="54" t="s">
        <v>263</v>
      </c>
      <c r="D3295" s="54" t="s">
        <v>429</v>
      </c>
      <c r="E3295" s="54" t="s">
        <v>13421</v>
      </c>
      <c r="F3295" s="71">
        <v>44524</v>
      </c>
      <c r="G3295" s="72">
        <v>1015.3</v>
      </c>
      <c r="H3295" s="72">
        <v>86046.68</v>
      </c>
      <c r="I3295" s="54" t="s">
        <v>265</v>
      </c>
      <c r="J3295" s="54" t="s">
        <v>13412</v>
      </c>
      <c r="K3295" s="54" t="s">
        <v>13422</v>
      </c>
      <c r="L3295" s="54" t="s">
        <v>13423</v>
      </c>
      <c r="M3295" s="54" t="s">
        <v>13421</v>
      </c>
      <c r="N3295" s="54" t="s">
        <v>256</v>
      </c>
      <c r="O3295" s="54" t="s">
        <v>256</v>
      </c>
      <c r="P3295" s="54" t="s">
        <v>447</v>
      </c>
      <c r="Q3295" s="54" t="s">
        <v>256</v>
      </c>
      <c r="R3295" s="54" t="s">
        <v>431</v>
      </c>
      <c r="S3295" s="71"/>
      <c r="T3295" s="54" t="s">
        <v>256</v>
      </c>
      <c r="U3295" s="71">
        <v>44524</v>
      </c>
      <c r="V3295" s="54" t="s">
        <v>256</v>
      </c>
      <c r="W3295" t="str">
        <f t="shared" si="51"/>
        <v>Nov-21</v>
      </c>
    </row>
    <row r="3296" spans="1:23" x14ac:dyDescent="0.25">
      <c r="A3296" s="54" t="s">
        <v>318</v>
      </c>
      <c r="B3296" s="54" t="s">
        <v>432</v>
      </c>
      <c r="C3296" s="54" t="s">
        <v>263</v>
      </c>
      <c r="D3296" s="54" t="s">
        <v>429</v>
      </c>
      <c r="E3296" s="54" t="s">
        <v>13424</v>
      </c>
      <c r="F3296" s="71">
        <v>44524</v>
      </c>
      <c r="G3296" s="72">
        <v>5206.74</v>
      </c>
      <c r="H3296" s="72">
        <v>441271.22</v>
      </c>
      <c r="I3296" s="54" t="s">
        <v>265</v>
      </c>
      <c r="J3296" s="54" t="s">
        <v>13412</v>
      </c>
      <c r="K3296" s="54" t="s">
        <v>13425</v>
      </c>
      <c r="L3296" s="54" t="s">
        <v>13426</v>
      </c>
      <c r="M3296" s="54" t="s">
        <v>13424</v>
      </c>
      <c r="N3296" s="54" t="s">
        <v>256</v>
      </c>
      <c r="O3296" s="54" t="s">
        <v>256</v>
      </c>
      <c r="P3296" s="54" t="s">
        <v>447</v>
      </c>
      <c r="Q3296" s="54" t="s">
        <v>256</v>
      </c>
      <c r="R3296" s="54" t="s">
        <v>431</v>
      </c>
      <c r="S3296" s="71"/>
      <c r="T3296" s="54" t="s">
        <v>256</v>
      </c>
      <c r="U3296" s="71">
        <v>44524</v>
      </c>
      <c r="V3296" s="54" t="s">
        <v>256</v>
      </c>
      <c r="W3296" t="str">
        <f t="shared" si="51"/>
        <v>Nov-21</v>
      </c>
    </row>
    <row r="3297" spans="1:23" x14ac:dyDescent="0.25">
      <c r="A3297" s="54" t="s">
        <v>318</v>
      </c>
      <c r="B3297" s="54" t="s">
        <v>432</v>
      </c>
      <c r="C3297" s="54" t="s">
        <v>263</v>
      </c>
      <c r="D3297" s="54" t="s">
        <v>429</v>
      </c>
      <c r="E3297" s="54" t="s">
        <v>13427</v>
      </c>
      <c r="F3297" s="71">
        <v>44524</v>
      </c>
      <c r="G3297" s="72">
        <v>131.56</v>
      </c>
      <c r="H3297" s="72">
        <v>11149.71</v>
      </c>
      <c r="I3297" s="54" t="s">
        <v>265</v>
      </c>
      <c r="J3297" s="54" t="s">
        <v>13412</v>
      </c>
      <c r="K3297" s="54" t="s">
        <v>13428</v>
      </c>
      <c r="L3297" s="54" t="s">
        <v>13429</v>
      </c>
      <c r="M3297" s="54" t="s">
        <v>13427</v>
      </c>
      <c r="N3297" s="54" t="s">
        <v>256</v>
      </c>
      <c r="O3297" s="54" t="s">
        <v>256</v>
      </c>
      <c r="P3297" s="54" t="s">
        <v>447</v>
      </c>
      <c r="Q3297" s="54" t="s">
        <v>256</v>
      </c>
      <c r="R3297" s="54" t="s">
        <v>431</v>
      </c>
      <c r="S3297" s="71"/>
      <c r="T3297" s="54" t="s">
        <v>256</v>
      </c>
      <c r="U3297" s="71">
        <v>44524</v>
      </c>
      <c r="V3297" s="54" t="s">
        <v>256</v>
      </c>
      <c r="W3297" t="str">
        <f t="shared" si="51"/>
        <v>Nov-21</v>
      </c>
    </row>
    <row r="3298" spans="1:23" x14ac:dyDescent="0.25">
      <c r="A3298" s="54" t="s">
        <v>318</v>
      </c>
      <c r="B3298" s="54" t="s">
        <v>432</v>
      </c>
      <c r="C3298" s="54" t="s">
        <v>263</v>
      </c>
      <c r="D3298" s="54" t="s">
        <v>429</v>
      </c>
      <c r="E3298" s="54" t="s">
        <v>13430</v>
      </c>
      <c r="F3298" s="71">
        <v>44523</v>
      </c>
      <c r="G3298" s="72">
        <v>174.8</v>
      </c>
      <c r="H3298" s="72">
        <v>14814.3</v>
      </c>
      <c r="I3298" s="54" t="s">
        <v>265</v>
      </c>
      <c r="J3298" s="54" t="s">
        <v>13412</v>
      </c>
      <c r="K3298" s="54" t="s">
        <v>13431</v>
      </c>
      <c r="L3298" s="54" t="s">
        <v>13432</v>
      </c>
      <c r="M3298" s="54" t="s">
        <v>13430</v>
      </c>
      <c r="N3298" s="54" t="s">
        <v>256</v>
      </c>
      <c r="O3298" s="54" t="s">
        <v>256</v>
      </c>
      <c r="P3298" s="54" t="s">
        <v>447</v>
      </c>
      <c r="Q3298" s="54" t="s">
        <v>256</v>
      </c>
      <c r="R3298" s="54" t="s">
        <v>431</v>
      </c>
      <c r="S3298" s="71"/>
      <c r="T3298" s="54" t="s">
        <v>256</v>
      </c>
      <c r="U3298" s="71">
        <v>44523</v>
      </c>
      <c r="V3298" s="54" t="s">
        <v>256</v>
      </c>
      <c r="W3298" t="str">
        <f t="shared" si="51"/>
        <v>Nov-21</v>
      </c>
    </row>
    <row r="3299" spans="1:23" x14ac:dyDescent="0.25">
      <c r="A3299" s="54" t="s">
        <v>318</v>
      </c>
      <c r="B3299" s="54" t="s">
        <v>432</v>
      </c>
      <c r="C3299" s="54" t="s">
        <v>263</v>
      </c>
      <c r="D3299" s="54" t="s">
        <v>429</v>
      </c>
      <c r="E3299" s="54" t="s">
        <v>13433</v>
      </c>
      <c r="F3299" s="71">
        <v>44529</v>
      </c>
      <c r="G3299" s="72">
        <v>806.61</v>
      </c>
      <c r="H3299" s="72">
        <v>68360.2</v>
      </c>
      <c r="I3299" s="54" t="s">
        <v>265</v>
      </c>
      <c r="J3299" s="54" t="s">
        <v>13412</v>
      </c>
      <c r="K3299" s="54" t="s">
        <v>13434</v>
      </c>
      <c r="L3299" s="54" t="s">
        <v>13435</v>
      </c>
      <c r="M3299" s="54" t="s">
        <v>13433</v>
      </c>
      <c r="N3299" s="54" t="s">
        <v>256</v>
      </c>
      <c r="O3299" s="54" t="s">
        <v>256</v>
      </c>
      <c r="P3299" s="54" t="s">
        <v>447</v>
      </c>
      <c r="Q3299" s="54" t="s">
        <v>256</v>
      </c>
      <c r="R3299" s="54" t="s">
        <v>431</v>
      </c>
      <c r="S3299" s="71"/>
      <c r="T3299" s="54" t="s">
        <v>256</v>
      </c>
      <c r="U3299" s="71">
        <v>44529</v>
      </c>
      <c r="V3299" s="54" t="s">
        <v>256</v>
      </c>
      <c r="W3299" t="str">
        <f t="shared" si="51"/>
        <v>Nov-21</v>
      </c>
    </row>
    <row r="3300" spans="1:23" x14ac:dyDescent="0.25">
      <c r="A3300" s="54" t="s">
        <v>318</v>
      </c>
      <c r="B3300" s="54" t="s">
        <v>432</v>
      </c>
      <c r="C3300" s="54" t="s">
        <v>263</v>
      </c>
      <c r="D3300" s="54" t="s">
        <v>429</v>
      </c>
      <c r="E3300" s="54" t="s">
        <v>13436</v>
      </c>
      <c r="F3300" s="71">
        <v>44529</v>
      </c>
      <c r="G3300" s="72">
        <v>429</v>
      </c>
      <c r="H3300" s="72">
        <v>36357.75</v>
      </c>
      <c r="I3300" s="54" t="s">
        <v>265</v>
      </c>
      <c r="J3300" s="54" t="s">
        <v>13412</v>
      </c>
      <c r="K3300" s="54" t="s">
        <v>13437</v>
      </c>
      <c r="L3300" s="54" t="s">
        <v>13438</v>
      </c>
      <c r="M3300" s="54" t="s">
        <v>13436</v>
      </c>
      <c r="N3300" s="54" t="s">
        <v>256</v>
      </c>
      <c r="O3300" s="54" t="s">
        <v>256</v>
      </c>
      <c r="P3300" s="54" t="s">
        <v>447</v>
      </c>
      <c r="Q3300" s="54" t="s">
        <v>256</v>
      </c>
      <c r="R3300" s="54" t="s">
        <v>431</v>
      </c>
      <c r="S3300" s="71"/>
      <c r="T3300" s="54" t="s">
        <v>256</v>
      </c>
      <c r="U3300" s="71">
        <v>44529</v>
      </c>
      <c r="V3300" s="54" t="s">
        <v>256</v>
      </c>
      <c r="W3300" t="str">
        <f t="shared" si="51"/>
        <v>Nov-21</v>
      </c>
    </row>
    <row r="3301" spans="1:23" x14ac:dyDescent="0.25">
      <c r="A3301" s="54" t="s">
        <v>318</v>
      </c>
      <c r="B3301" s="54" t="s">
        <v>432</v>
      </c>
      <c r="C3301" s="54" t="s">
        <v>263</v>
      </c>
      <c r="D3301" s="54" t="s">
        <v>429</v>
      </c>
      <c r="E3301" s="54" t="s">
        <v>13439</v>
      </c>
      <c r="F3301" s="71">
        <v>44529</v>
      </c>
      <c r="G3301" s="72">
        <v>5664.23</v>
      </c>
      <c r="H3301" s="72">
        <v>480043.49</v>
      </c>
      <c r="I3301" s="54" t="s">
        <v>265</v>
      </c>
      <c r="J3301" s="54" t="s">
        <v>13412</v>
      </c>
      <c r="K3301" s="54" t="s">
        <v>638</v>
      </c>
      <c r="L3301" s="54" t="s">
        <v>13440</v>
      </c>
      <c r="M3301" s="54" t="s">
        <v>13439</v>
      </c>
      <c r="N3301" s="54" t="s">
        <v>256</v>
      </c>
      <c r="O3301" s="54" t="s">
        <v>256</v>
      </c>
      <c r="P3301" s="54" t="s">
        <v>447</v>
      </c>
      <c r="Q3301" s="54" t="s">
        <v>256</v>
      </c>
      <c r="R3301" s="54" t="s">
        <v>431</v>
      </c>
      <c r="S3301" s="71"/>
      <c r="T3301" s="54" t="s">
        <v>256</v>
      </c>
      <c r="U3301" s="71">
        <v>44529</v>
      </c>
      <c r="V3301" s="54" t="s">
        <v>256</v>
      </c>
      <c r="W3301" t="str">
        <f t="shared" si="51"/>
        <v>Nov-21</v>
      </c>
    </row>
    <row r="3302" spans="1:23" x14ac:dyDescent="0.25">
      <c r="A3302" s="54" t="s">
        <v>318</v>
      </c>
      <c r="B3302" s="54" t="s">
        <v>432</v>
      </c>
      <c r="C3302" s="54" t="s">
        <v>263</v>
      </c>
      <c r="D3302" s="54" t="s">
        <v>429</v>
      </c>
      <c r="E3302" s="54" t="s">
        <v>13441</v>
      </c>
      <c r="F3302" s="71">
        <v>44529</v>
      </c>
      <c r="G3302" s="72">
        <v>4947.3999999999996</v>
      </c>
      <c r="H3302" s="72">
        <v>419292.15</v>
      </c>
      <c r="I3302" s="54" t="s">
        <v>265</v>
      </c>
      <c r="J3302" s="54" t="s">
        <v>13412</v>
      </c>
      <c r="K3302" s="54" t="s">
        <v>13442</v>
      </c>
      <c r="L3302" s="54" t="s">
        <v>13443</v>
      </c>
      <c r="M3302" s="54" t="s">
        <v>13441</v>
      </c>
      <c r="N3302" s="54" t="s">
        <v>256</v>
      </c>
      <c r="O3302" s="54" t="s">
        <v>256</v>
      </c>
      <c r="P3302" s="54" t="s">
        <v>447</v>
      </c>
      <c r="Q3302" s="54" t="s">
        <v>256</v>
      </c>
      <c r="R3302" s="54" t="s">
        <v>431</v>
      </c>
      <c r="S3302" s="71"/>
      <c r="T3302" s="54" t="s">
        <v>256</v>
      </c>
      <c r="U3302" s="71">
        <v>44529</v>
      </c>
      <c r="V3302" s="54" t="s">
        <v>256</v>
      </c>
      <c r="W3302" t="str">
        <f t="shared" si="51"/>
        <v>Nov-21</v>
      </c>
    </row>
    <row r="3303" spans="1:23" x14ac:dyDescent="0.25">
      <c r="A3303" s="54" t="s">
        <v>317</v>
      </c>
      <c r="B3303" s="54" t="s">
        <v>432</v>
      </c>
      <c r="C3303" s="54" t="s">
        <v>263</v>
      </c>
      <c r="D3303" s="54" t="s">
        <v>429</v>
      </c>
      <c r="E3303" s="54" t="s">
        <v>13444</v>
      </c>
      <c r="F3303" s="71">
        <v>44525</v>
      </c>
      <c r="G3303" s="72">
        <v>446.21</v>
      </c>
      <c r="H3303" s="72">
        <v>37816.300000000003</v>
      </c>
      <c r="I3303" s="54" t="s">
        <v>265</v>
      </c>
      <c r="J3303" s="54" t="s">
        <v>13445</v>
      </c>
      <c r="K3303" s="54" t="s">
        <v>13446</v>
      </c>
      <c r="L3303" s="54" t="s">
        <v>13447</v>
      </c>
      <c r="M3303" s="54" t="s">
        <v>13444</v>
      </c>
      <c r="N3303" s="54" t="s">
        <v>256</v>
      </c>
      <c r="O3303" s="54" t="s">
        <v>256</v>
      </c>
      <c r="P3303" s="54" t="s">
        <v>565</v>
      </c>
      <c r="Q3303" s="54" t="s">
        <v>256</v>
      </c>
      <c r="R3303" s="54" t="s">
        <v>431</v>
      </c>
      <c r="S3303" s="71"/>
      <c r="T3303" s="54" t="s">
        <v>256</v>
      </c>
      <c r="U3303" s="71">
        <v>44525</v>
      </c>
      <c r="V3303" s="54" t="s">
        <v>256</v>
      </c>
      <c r="W3303" t="str">
        <f t="shared" si="51"/>
        <v>Nov-21</v>
      </c>
    </row>
    <row r="3304" spans="1:23" x14ac:dyDescent="0.25">
      <c r="A3304" s="54" t="s">
        <v>317</v>
      </c>
      <c r="B3304" s="54" t="s">
        <v>432</v>
      </c>
      <c r="C3304" s="54" t="s">
        <v>263</v>
      </c>
      <c r="D3304" s="54" t="s">
        <v>429</v>
      </c>
      <c r="E3304" s="54" t="s">
        <v>13448</v>
      </c>
      <c r="F3304" s="71">
        <v>44528</v>
      </c>
      <c r="G3304" s="72">
        <v>1230.79</v>
      </c>
      <c r="H3304" s="72">
        <v>104309.45</v>
      </c>
      <c r="I3304" s="54" t="s">
        <v>265</v>
      </c>
      <c r="J3304" s="54" t="s">
        <v>13445</v>
      </c>
      <c r="K3304" s="54" t="s">
        <v>13449</v>
      </c>
      <c r="L3304" s="54" t="s">
        <v>13450</v>
      </c>
      <c r="M3304" s="54" t="s">
        <v>13448</v>
      </c>
      <c r="N3304" s="54" t="s">
        <v>256</v>
      </c>
      <c r="O3304" s="54" t="s">
        <v>256</v>
      </c>
      <c r="P3304" s="54" t="s">
        <v>565</v>
      </c>
      <c r="Q3304" s="54" t="s">
        <v>256</v>
      </c>
      <c r="R3304" s="54" t="s">
        <v>431</v>
      </c>
      <c r="S3304" s="71"/>
      <c r="T3304" s="54" t="s">
        <v>256</v>
      </c>
      <c r="U3304" s="71">
        <v>44528</v>
      </c>
      <c r="V3304" s="54" t="s">
        <v>256</v>
      </c>
      <c r="W3304" t="str">
        <f t="shared" si="51"/>
        <v>Nov-21</v>
      </c>
    </row>
    <row r="3305" spans="1:23" x14ac:dyDescent="0.25">
      <c r="A3305" s="54" t="s">
        <v>317</v>
      </c>
      <c r="B3305" s="54" t="s">
        <v>432</v>
      </c>
      <c r="C3305" s="54" t="s">
        <v>279</v>
      </c>
      <c r="D3305" s="54" t="s">
        <v>436</v>
      </c>
      <c r="E3305" s="54" t="s">
        <v>13451</v>
      </c>
      <c r="F3305" s="71">
        <v>44523</v>
      </c>
      <c r="G3305" s="72">
        <v>-79.17</v>
      </c>
      <c r="H3305" s="72">
        <v>-6709.66</v>
      </c>
      <c r="I3305" s="54" t="s">
        <v>265</v>
      </c>
      <c r="J3305" s="54" t="s">
        <v>13452</v>
      </c>
      <c r="K3305" s="54" t="s">
        <v>13453</v>
      </c>
      <c r="L3305" s="54" t="s">
        <v>13454</v>
      </c>
      <c r="M3305" s="54" t="s">
        <v>13451</v>
      </c>
      <c r="N3305" s="54" t="s">
        <v>256</v>
      </c>
      <c r="O3305" s="54" t="s">
        <v>256</v>
      </c>
      <c r="P3305" s="54" t="s">
        <v>270</v>
      </c>
      <c r="Q3305" s="54" t="s">
        <v>256</v>
      </c>
      <c r="R3305" s="54" t="s">
        <v>431</v>
      </c>
      <c r="S3305" s="71"/>
      <c r="T3305" s="54" t="s">
        <v>256</v>
      </c>
      <c r="U3305" s="71">
        <v>44523</v>
      </c>
      <c r="V3305" s="54" t="s">
        <v>256</v>
      </c>
      <c r="W3305" t="str">
        <f t="shared" si="51"/>
        <v>Nov-21</v>
      </c>
    </row>
    <row r="3306" spans="1:23" x14ac:dyDescent="0.25">
      <c r="A3306" s="54" t="s">
        <v>317</v>
      </c>
      <c r="B3306" s="54" t="s">
        <v>432</v>
      </c>
      <c r="C3306" s="54" t="s">
        <v>263</v>
      </c>
      <c r="D3306" s="54" t="s">
        <v>429</v>
      </c>
      <c r="E3306" s="54" t="s">
        <v>13455</v>
      </c>
      <c r="F3306" s="71">
        <v>44523</v>
      </c>
      <c r="G3306" s="72">
        <v>79.17</v>
      </c>
      <c r="H3306" s="72">
        <v>6709.66</v>
      </c>
      <c r="I3306" s="54" t="s">
        <v>265</v>
      </c>
      <c r="J3306" s="54" t="s">
        <v>13452</v>
      </c>
      <c r="K3306" s="54" t="s">
        <v>13453</v>
      </c>
      <c r="L3306" s="54" t="s">
        <v>13454</v>
      </c>
      <c r="M3306" s="54" t="s">
        <v>13455</v>
      </c>
      <c r="N3306" s="54" t="s">
        <v>256</v>
      </c>
      <c r="O3306" s="54" t="s">
        <v>256</v>
      </c>
      <c r="P3306" s="54" t="s">
        <v>270</v>
      </c>
      <c r="Q3306" s="54" t="s">
        <v>256</v>
      </c>
      <c r="R3306" s="54" t="s">
        <v>431</v>
      </c>
      <c r="S3306" s="71"/>
      <c r="T3306" s="54" t="s">
        <v>256</v>
      </c>
      <c r="U3306" s="71">
        <v>44523</v>
      </c>
      <c r="V3306" s="54" t="s">
        <v>256</v>
      </c>
      <c r="W3306" t="str">
        <f t="shared" si="51"/>
        <v>Nov-21</v>
      </c>
    </row>
    <row r="3307" spans="1:23" x14ac:dyDescent="0.25">
      <c r="A3307" s="54" t="s">
        <v>317</v>
      </c>
      <c r="B3307" s="54" t="s">
        <v>432</v>
      </c>
      <c r="C3307" s="54" t="s">
        <v>279</v>
      </c>
      <c r="D3307" s="54" t="s">
        <v>436</v>
      </c>
      <c r="E3307" s="54" t="s">
        <v>13456</v>
      </c>
      <c r="F3307" s="71">
        <v>44523</v>
      </c>
      <c r="G3307" s="72">
        <v>-1170.95</v>
      </c>
      <c r="H3307" s="72">
        <v>-99238.01</v>
      </c>
      <c r="I3307" s="54" t="s">
        <v>265</v>
      </c>
      <c r="J3307" s="54" t="s">
        <v>13452</v>
      </c>
      <c r="K3307" s="54" t="s">
        <v>13457</v>
      </c>
      <c r="L3307" s="54" t="s">
        <v>13458</v>
      </c>
      <c r="M3307" s="54" t="s">
        <v>13456</v>
      </c>
      <c r="N3307" s="54" t="s">
        <v>256</v>
      </c>
      <c r="O3307" s="54" t="s">
        <v>256</v>
      </c>
      <c r="P3307" s="54" t="s">
        <v>270</v>
      </c>
      <c r="Q3307" s="54" t="s">
        <v>256</v>
      </c>
      <c r="R3307" s="54" t="s">
        <v>431</v>
      </c>
      <c r="S3307" s="71"/>
      <c r="T3307" s="54" t="s">
        <v>256</v>
      </c>
      <c r="U3307" s="71">
        <v>44523</v>
      </c>
      <c r="V3307" s="54" t="s">
        <v>256</v>
      </c>
      <c r="W3307" t="str">
        <f t="shared" si="51"/>
        <v>Nov-21</v>
      </c>
    </row>
    <row r="3308" spans="1:23" x14ac:dyDescent="0.25">
      <c r="A3308" s="54" t="s">
        <v>317</v>
      </c>
      <c r="B3308" s="54" t="s">
        <v>432</v>
      </c>
      <c r="C3308" s="54" t="s">
        <v>263</v>
      </c>
      <c r="D3308" s="54" t="s">
        <v>429</v>
      </c>
      <c r="E3308" s="54" t="s">
        <v>13459</v>
      </c>
      <c r="F3308" s="71">
        <v>44523</v>
      </c>
      <c r="G3308" s="72">
        <v>1170.95</v>
      </c>
      <c r="H3308" s="72">
        <v>99238.01</v>
      </c>
      <c r="I3308" s="54" t="s">
        <v>265</v>
      </c>
      <c r="J3308" s="54" t="s">
        <v>13452</v>
      </c>
      <c r="K3308" s="54" t="s">
        <v>13457</v>
      </c>
      <c r="L3308" s="54" t="s">
        <v>13458</v>
      </c>
      <c r="M3308" s="54" t="s">
        <v>13459</v>
      </c>
      <c r="N3308" s="54" t="s">
        <v>256</v>
      </c>
      <c r="O3308" s="54" t="s">
        <v>256</v>
      </c>
      <c r="P3308" s="54" t="s">
        <v>270</v>
      </c>
      <c r="Q3308" s="54" t="s">
        <v>256</v>
      </c>
      <c r="R3308" s="54" t="s">
        <v>431</v>
      </c>
      <c r="S3308" s="71"/>
      <c r="T3308" s="54" t="s">
        <v>256</v>
      </c>
      <c r="U3308" s="71">
        <v>44523</v>
      </c>
      <c r="V3308" s="54" t="s">
        <v>256</v>
      </c>
      <c r="W3308" t="str">
        <f t="shared" si="51"/>
        <v>Nov-21</v>
      </c>
    </row>
    <row r="3309" spans="1:23" x14ac:dyDescent="0.25">
      <c r="A3309" s="54" t="s">
        <v>317</v>
      </c>
      <c r="B3309" s="54" t="s">
        <v>432</v>
      </c>
      <c r="C3309" s="54" t="s">
        <v>279</v>
      </c>
      <c r="D3309" s="54" t="s">
        <v>436</v>
      </c>
      <c r="E3309" s="54" t="s">
        <v>13460</v>
      </c>
      <c r="F3309" s="71">
        <v>44523</v>
      </c>
      <c r="G3309" s="72">
        <v>-16.77</v>
      </c>
      <c r="H3309" s="72">
        <v>-1421.26</v>
      </c>
      <c r="I3309" s="54" t="s">
        <v>265</v>
      </c>
      <c r="J3309" s="54" t="s">
        <v>13452</v>
      </c>
      <c r="K3309" s="54" t="s">
        <v>13461</v>
      </c>
      <c r="L3309" s="54" t="s">
        <v>13462</v>
      </c>
      <c r="M3309" s="54" t="s">
        <v>13460</v>
      </c>
      <c r="N3309" s="54" t="s">
        <v>256</v>
      </c>
      <c r="O3309" s="54" t="s">
        <v>256</v>
      </c>
      <c r="P3309" s="54" t="s">
        <v>270</v>
      </c>
      <c r="Q3309" s="54" t="s">
        <v>256</v>
      </c>
      <c r="R3309" s="54" t="s">
        <v>431</v>
      </c>
      <c r="S3309" s="71"/>
      <c r="T3309" s="54" t="s">
        <v>256</v>
      </c>
      <c r="U3309" s="71">
        <v>44523</v>
      </c>
      <c r="V3309" s="54" t="s">
        <v>256</v>
      </c>
      <c r="W3309" t="str">
        <f t="shared" si="51"/>
        <v>Nov-21</v>
      </c>
    </row>
    <row r="3310" spans="1:23" x14ac:dyDescent="0.25">
      <c r="A3310" s="54" t="s">
        <v>317</v>
      </c>
      <c r="B3310" s="54" t="s">
        <v>432</v>
      </c>
      <c r="C3310" s="54" t="s">
        <v>263</v>
      </c>
      <c r="D3310" s="54" t="s">
        <v>429</v>
      </c>
      <c r="E3310" s="54" t="s">
        <v>13463</v>
      </c>
      <c r="F3310" s="71">
        <v>44523</v>
      </c>
      <c r="G3310" s="72">
        <v>16.77</v>
      </c>
      <c r="H3310" s="72">
        <v>1421.26</v>
      </c>
      <c r="I3310" s="54" t="s">
        <v>265</v>
      </c>
      <c r="J3310" s="54" t="s">
        <v>13452</v>
      </c>
      <c r="K3310" s="54" t="s">
        <v>13461</v>
      </c>
      <c r="L3310" s="54" t="s">
        <v>13462</v>
      </c>
      <c r="M3310" s="54" t="s">
        <v>13463</v>
      </c>
      <c r="N3310" s="54" t="s">
        <v>256</v>
      </c>
      <c r="O3310" s="54" t="s">
        <v>256</v>
      </c>
      <c r="P3310" s="54" t="s">
        <v>270</v>
      </c>
      <c r="Q3310" s="54" t="s">
        <v>256</v>
      </c>
      <c r="R3310" s="54" t="s">
        <v>431</v>
      </c>
      <c r="S3310" s="71"/>
      <c r="T3310" s="54" t="s">
        <v>256</v>
      </c>
      <c r="U3310" s="71">
        <v>44523</v>
      </c>
      <c r="V3310" s="54" t="s">
        <v>256</v>
      </c>
      <c r="W3310" t="str">
        <f t="shared" si="51"/>
        <v>Nov-21</v>
      </c>
    </row>
    <row r="3311" spans="1:23" x14ac:dyDescent="0.25">
      <c r="A3311" s="54" t="s">
        <v>317</v>
      </c>
      <c r="B3311" s="54" t="s">
        <v>432</v>
      </c>
      <c r="C3311" s="54" t="s">
        <v>279</v>
      </c>
      <c r="D3311" s="54" t="s">
        <v>436</v>
      </c>
      <c r="E3311" s="54" t="s">
        <v>13464</v>
      </c>
      <c r="F3311" s="71">
        <v>44523</v>
      </c>
      <c r="G3311" s="72">
        <v>-357.19</v>
      </c>
      <c r="H3311" s="72">
        <v>-30271.85</v>
      </c>
      <c r="I3311" s="54" t="s">
        <v>265</v>
      </c>
      <c r="J3311" s="54" t="s">
        <v>13452</v>
      </c>
      <c r="K3311" s="54" t="s">
        <v>13465</v>
      </c>
      <c r="L3311" s="54" t="s">
        <v>13466</v>
      </c>
      <c r="M3311" s="54" t="s">
        <v>13464</v>
      </c>
      <c r="N3311" s="54" t="s">
        <v>256</v>
      </c>
      <c r="O3311" s="54" t="s">
        <v>256</v>
      </c>
      <c r="P3311" s="54" t="s">
        <v>270</v>
      </c>
      <c r="Q3311" s="54" t="s">
        <v>256</v>
      </c>
      <c r="R3311" s="54" t="s">
        <v>431</v>
      </c>
      <c r="S3311" s="71"/>
      <c r="T3311" s="54" t="s">
        <v>256</v>
      </c>
      <c r="U3311" s="71">
        <v>44523</v>
      </c>
      <c r="V3311" s="54" t="s">
        <v>256</v>
      </c>
      <c r="W3311" t="str">
        <f t="shared" si="51"/>
        <v>Nov-21</v>
      </c>
    </row>
    <row r="3312" spans="1:23" x14ac:dyDescent="0.25">
      <c r="A3312" s="54" t="s">
        <v>317</v>
      </c>
      <c r="B3312" s="54" t="s">
        <v>432</v>
      </c>
      <c r="C3312" s="54" t="s">
        <v>263</v>
      </c>
      <c r="D3312" s="54" t="s">
        <v>429</v>
      </c>
      <c r="E3312" s="54" t="s">
        <v>13467</v>
      </c>
      <c r="F3312" s="71">
        <v>44523</v>
      </c>
      <c r="G3312" s="72">
        <v>357.19</v>
      </c>
      <c r="H3312" s="72">
        <v>30271.85</v>
      </c>
      <c r="I3312" s="54" t="s">
        <v>265</v>
      </c>
      <c r="J3312" s="54" t="s">
        <v>13452</v>
      </c>
      <c r="K3312" s="54" t="s">
        <v>13465</v>
      </c>
      <c r="L3312" s="54" t="s">
        <v>13466</v>
      </c>
      <c r="M3312" s="54" t="s">
        <v>13467</v>
      </c>
      <c r="N3312" s="54" t="s">
        <v>256</v>
      </c>
      <c r="O3312" s="54" t="s">
        <v>256</v>
      </c>
      <c r="P3312" s="54" t="s">
        <v>270</v>
      </c>
      <c r="Q3312" s="54" t="s">
        <v>256</v>
      </c>
      <c r="R3312" s="54" t="s">
        <v>431</v>
      </c>
      <c r="S3312" s="71"/>
      <c r="T3312" s="54" t="s">
        <v>256</v>
      </c>
      <c r="U3312" s="71">
        <v>44523</v>
      </c>
      <c r="V3312" s="54" t="s">
        <v>256</v>
      </c>
      <c r="W3312" t="str">
        <f t="shared" si="51"/>
        <v>Nov-21</v>
      </c>
    </row>
    <row r="3313" spans="1:23" x14ac:dyDescent="0.25">
      <c r="A3313" s="54" t="s">
        <v>318</v>
      </c>
      <c r="B3313" s="54" t="s">
        <v>432</v>
      </c>
      <c r="C3313" s="54" t="s">
        <v>263</v>
      </c>
      <c r="D3313" s="54" t="s">
        <v>429</v>
      </c>
      <c r="E3313" s="54" t="s">
        <v>13468</v>
      </c>
      <c r="F3313" s="71">
        <v>44527</v>
      </c>
      <c r="G3313" s="72">
        <v>25329.78</v>
      </c>
      <c r="H3313" s="72">
        <v>2146698.86</v>
      </c>
      <c r="I3313" s="54" t="s">
        <v>265</v>
      </c>
      <c r="J3313" s="54" t="s">
        <v>13469</v>
      </c>
      <c r="K3313" s="54" t="s">
        <v>13470</v>
      </c>
      <c r="L3313" s="54" t="s">
        <v>13471</v>
      </c>
      <c r="M3313" s="54" t="s">
        <v>13468</v>
      </c>
      <c r="N3313" s="54" t="s">
        <v>256</v>
      </c>
      <c r="O3313" s="54" t="s">
        <v>256</v>
      </c>
      <c r="P3313" s="54" t="s">
        <v>457</v>
      </c>
      <c r="Q3313" s="54" t="s">
        <v>256</v>
      </c>
      <c r="R3313" s="54" t="s">
        <v>431</v>
      </c>
      <c r="S3313" s="71"/>
      <c r="T3313" s="54" t="s">
        <v>256</v>
      </c>
      <c r="U3313" s="71">
        <v>44527</v>
      </c>
      <c r="V3313" s="54" t="s">
        <v>256</v>
      </c>
      <c r="W3313" t="str">
        <f t="shared" si="51"/>
        <v>Nov-21</v>
      </c>
    </row>
    <row r="3314" spans="1:23" x14ac:dyDescent="0.25">
      <c r="A3314" s="54" t="s">
        <v>318</v>
      </c>
      <c r="B3314" s="54" t="s">
        <v>432</v>
      </c>
      <c r="C3314" s="54" t="s">
        <v>263</v>
      </c>
      <c r="D3314" s="54" t="s">
        <v>429</v>
      </c>
      <c r="E3314" s="54" t="s">
        <v>13472</v>
      </c>
      <c r="F3314" s="71">
        <v>44529</v>
      </c>
      <c r="G3314" s="72">
        <v>20529.18</v>
      </c>
      <c r="H3314" s="72">
        <v>1739848.01</v>
      </c>
      <c r="I3314" s="54" t="s">
        <v>265</v>
      </c>
      <c r="J3314" s="54" t="s">
        <v>13469</v>
      </c>
      <c r="K3314" s="54" t="s">
        <v>13473</v>
      </c>
      <c r="L3314" s="54" t="s">
        <v>13474</v>
      </c>
      <c r="M3314" s="54" t="s">
        <v>13472</v>
      </c>
      <c r="N3314" s="54" t="s">
        <v>256</v>
      </c>
      <c r="O3314" s="54" t="s">
        <v>256</v>
      </c>
      <c r="P3314" s="54" t="s">
        <v>457</v>
      </c>
      <c r="Q3314" s="54" t="s">
        <v>256</v>
      </c>
      <c r="R3314" s="54" t="s">
        <v>431</v>
      </c>
      <c r="S3314" s="71"/>
      <c r="T3314" s="54" t="s">
        <v>256</v>
      </c>
      <c r="U3314" s="71">
        <v>44529</v>
      </c>
      <c r="V3314" s="54" t="s">
        <v>256</v>
      </c>
      <c r="W3314" t="str">
        <f t="shared" si="51"/>
        <v>Nov-21</v>
      </c>
    </row>
    <row r="3315" spans="1:23" x14ac:dyDescent="0.25">
      <c r="A3315" s="54" t="s">
        <v>318</v>
      </c>
      <c r="B3315" s="54" t="s">
        <v>432</v>
      </c>
      <c r="C3315" s="54" t="s">
        <v>263</v>
      </c>
      <c r="D3315" s="54" t="s">
        <v>429</v>
      </c>
      <c r="E3315" s="54" t="s">
        <v>13475</v>
      </c>
      <c r="F3315" s="71">
        <v>44529</v>
      </c>
      <c r="G3315" s="72">
        <v>11483.64</v>
      </c>
      <c r="H3315" s="72">
        <v>973238.49</v>
      </c>
      <c r="I3315" s="54" t="s">
        <v>265</v>
      </c>
      <c r="J3315" s="54" t="s">
        <v>13469</v>
      </c>
      <c r="K3315" s="54" t="s">
        <v>13476</v>
      </c>
      <c r="L3315" s="54" t="s">
        <v>13477</v>
      </c>
      <c r="M3315" s="54" t="s">
        <v>13475</v>
      </c>
      <c r="N3315" s="54" t="s">
        <v>256</v>
      </c>
      <c r="O3315" s="54" t="s">
        <v>256</v>
      </c>
      <c r="P3315" s="54" t="s">
        <v>457</v>
      </c>
      <c r="Q3315" s="54" t="s">
        <v>256</v>
      </c>
      <c r="R3315" s="54" t="s">
        <v>431</v>
      </c>
      <c r="S3315" s="71"/>
      <c r="T3315" s="54" t="s">
        <v>256</v>
      </c>
      <c r="U3315" s="71">
        <v>44529</v>
      </c>
      <c r="V3315" s="54" t="s">
        <v>256</v>
      </c>
      <c r="W3315" t="str">
        <f t="shared" si="51"/>
        <v>Nov-21</v>
      </c>
    </row>
    <row r="3316" spans="1:23" x14ac:dyDescent="0.25">
      <c r="A3316" s="54" t="s">
        <v>318</v>
      </c>
      <c r="B3316" s="54" t="s">
        <v>432</v>
      </c>
      <c r="C3316" s="54" t="s">
        <v>263</v>
      </c>
      <c r="D3316" s="54" t="s">
        <v>429</v>
      </c>
      <c r="E3316" s="54" t="s">
        <v>13478</v>
      </c>
      <c r="F3316" s="71">
        <v>44529</v>
      </c>
      <c r="G3316" s="72">
        <v>23163.599999999999</v>
      </c>
      <c r="H3316" s="72">
        <v>1963115.1</v>
      </c>
      <c r="I3316" s="54" t="s">
        <v>265</v>
      </c>
      <c r="J3316" s="54" t="s">
        <v>13469</v>
      </c>
      <c r="K3316" s="54" t="s">
        <v>13479</v>
      </c>
      <c r="L3316" s="54" t="s">
        <v>13480</v>
      </c>
      <c r="M3316" s="54" t="s">
        <v>13478</v>
      </c>
      <c r="N3316" s="54" t="s">
        <v>256</v>
      </c>
      <c r="O3316" s="54" t="s">
        <v>256</v>
      </c>
      <c r="P3316" s="54" t="s">
        <v>457</v>
      </c>
      <c r="Q3316" s="54" t="s">
        <v>256</v>
      </c>
      <c r="R3316" s="54" t="s">
        <v>431</v>
      </c>
      <c r="S3316" s="71"/>
      <c r="T3316" s="54" t="s">
        <v>256</v>
      </c>
      <c r="U3316" s="71">
        <v>44529</v>
      </c>
      <c r="V3316" s="54" t="s">
        <v>256</v>
      </c>
      <c r="W3316" t="str">
        <f t="shared" si="51"/>
        <v>Nov-21</v>
      </c>
    </row>
    <row r="3317" spans="1:23" x14ac:dyDescent="0.25">
      <c r="A3317" s="54" t="s">
        <v>317</v>
      </c>
      <c r="B3317" s="54" t="s">
        <v>432</v>
      </c>
      <c r="C3317" s="54" t="s">
        <v>263</v>
      </c>
      <c r="D3317" s="54" t="s">
        <v>429</v>
      </c>
      <c r="E3317" s="54" t="s">
        <v>13481</v>
      </c>
      <c r="F3317" s="71">
        <v>44529</v>
      </c>
      <c r="G3317" s="72">
        <v>19.05</v>
      </c>
      <c r="H3317" s="72">
        <v>1614.49</v>
      </c>
      <c r="I3317" s="54" t="s">
        <v>265</v>
      </c>
      <c r="J3317" s="54" t="s">
        <v>13482</v>
      </c>
      <c r="K3317" s="54" t="s">
        <v>13483</v>
      </c>
      <c r="L3317" s="54" t="s">
        <v>13484</v>
      </c>
      <c r="M3317" s="54" t="s">
        <v>13481</v>
      </c>
      <c r="N3317" s="54" t="s">
        <v>256</v>
      </c>
      <c r="O3317" s="54" t="s">
        <v>256</v>
      </c>
      <c r="P3317" s="54" t="s">
        <v>268</v>
      </c>
      <c r="Q3317" s="54" t="s">
        <v>256</v>
      </c>
      <c r="R3317" s="54" t="s">
        <v>431</v>
      </c>
      <c r="S3317" s="71"/>
      <c r="T3317" s="54" t="s">
        <v>256</v>
      </c>
      <c r="U3317" s="71">
        <v>44529</v>
      </c>
      <c r="V3317" s="54" t="s">
        <v>256</v>
      </c>
      <c r="W3317" t="str">
        <f t="shared" si="51"/>
        <v>Nov-21</v>
      </c>
    </row>
    <row r="3318" spans="1:23" x14ac:dyDescent="0.25">
      <c r="A3318" s="54" t="s">
        <v>317</v>
      </c>
      <c r="B3318" s="54" t="s">
        <v>432</v>
      </c>
      <c r="C3318" s="54" t="s">
        <v>263</v>
      </c>
      <c r="D3318" s="54" t="s">
        <v>429</v>
      </c>
      <c r="E3318" s="54" t="s">
        <v>13485</v>
      </c>
      <c r="F3318" s="71">
        <v>44529</v>
      </c>
      <c r="G3318" s="72">
        <v>20.440000000000001</v>
      </c>
      <c r="H3318" s="72">
        <v>1732.29</v>
      </c>
      <c r="I3318" s="54" t="s">
        <v>265</v>
      </c>
      <c r="J3318" s="54" t="s">
        <v>13482</v>
      </c>
      <c r="K3318" s="54" t="s">
        <v>13486</v>
      </c>
      <c r="L3318" s="54" t="s">
        <v>13487</v>
      </c>
      <c r="M3318" s="54" t="s">
        <v>13485</v>
      </c>
      <c r="N3318" s="54" t="s">
        <v>256</v>
      </c>
      <c r="O3318" s="54" t="s">
        <v>256</v>
      </c>
      <c r="P3318" s="54" t="s">
        <v>268</v>
      </c>
      <c r="Q3318" s="54" t="s">
        <v>256</v>
      </c>
      <c r="R3318" s="54" t="s">
        <v>431</v>
      </c>
      <c r="S3318" s="71"/>
      <c r="T3318" s="54" t="s">
        <v>256</v>
      </c>
      <c r="U3318" s="71">
        <v>44529</v>
      </c>
      <c r="V3318" s="54" t="s">
        <v>256</v>
      </c>
      <c r="W3318" t="str">
        <f t="shared" si="51"/>
        <v>Nov-21</v>
      </c>
    </row>
    <row r="3319" spans="1:23" x14ac:dyDescent="0.25">
      <c r="A3319" s="54" t="s">
        <v>317</v>
      </c>
      <c r="B3319" s="54" t="s">
        <v>432</v>
      </c>
      <c r="C3319" s="54" t="s">
        <v>263</v>
      </c>
      <c r="D3319" s="54" t="s">
        <v>429</v>
      </c>
      <c r="E3319" s="54" t="s">
        <v>13488</v>
      </c>
      <c r="F3319" s="71">
        <v>44529</v>
      </c>
      <c r="G3319" s="72">
        <v>26</v>
      </c>
      <c r="H3319" s="72">
        <v>2203.5</v>
      </c>
      <c r="I3319" s="54" t="s">
        <v>265</v>
      </c>
      <c r="J3319" s="54" t="s">
        <v>13482</v>
      </c>
      <c r="K3319" s="54" t="s">
        <v>13489</v>
      </c>
      <c r="L3319" s="54" t="s">
        <v>13490</v>
      </c>
      <c r="M3319" s="54" t="s">
        <v>13488</v>
      </c>
      <c r="N3319" s="54" t="s">
        <v>256</v>
      </c>
      <c r="O3319" s="54" t="s">
        <v>256</v>
      </c>
      <c r="P3319" s="54" t="s">
        <v>268</v>
      </c>
      <c r="Q3319" s="54" t="s">
        <v>256</v>
      </c>
      <c r="R3319" s="54" t="s">
        <v>431</v>
      </c>
      <c r="S3319" s="71"/>
      <c r="T3319" s="54" t="s">
        <v>256</v>
      </c>
      <c r="U3319" s="71">
        <v>44529</v>
      </c>
      <c r="V3319" s="54" t="s">
        <v>256</v>
      </c>
      <c r="W3319" t="str">
        <f t="shared" si="51"/>
        <v>Nov-21</v>
      </c>
    </row>
    <row r="3320" spans="1:23" x14ac:dyDescent="0.25">
      <c r="A3320" s="54" t="s">
        <v>317</v>
      </c>
      <c r="B3320" s="54" t="s">
        <v>432</v>
      </c>
      <c r="C3320" s="54" t="s">
        <v>263</v>
      </c>
      <c r="D3320" s="54" t="s">
        <v>429</v>
      </c>
      <c r="E3320" s="54" t="s">
        <v>13491</v>
      </c>
      <c r="F3320" s="71">
        <v>44529</v>
      </c>
      <c r="G3320" s="72">
        <v>1530.75</v>
      </c>
      <c r="H3320" s="72">
        <v>129731.06</v>
      </c>
      <c r="I3320" s="54" t="s">
        <v>265</v>
      </c>
      <c r="J3320" s="54" t="s">
        <v>13482</v>
      </c>
      <c r="K3320" s="54" t="s">
        <v>13492</v>
      </c>
      <c r="L3320" s="54" t="s">
        <v>13493</v>
      </c>
      <c r="M3320" s="54" t="s">
        <v>13491</v>
      </c>
      <c r="N3320" s="54" t="s">
        <v>256</v>
      </c>
      <c r="O3320" s="54" t="s">
        <v>256</v>
      </c>
      <c r="P3320" s="54" t="s">
        <v>268</v>
      </c>
      <c r="Q3320" s="54" t="s">
        <v>256</v>
      </c>
      <c r="R3320" s="54" t="s">
        <v>431</v>
      </c>
      <c r="S3320" s="71"/>
      <c r="T3320" s="54" t="s">
        <v>256</v>
      </c>
      <c r="U3320" s="71">
        <v>44529</v>
      </c>
      <c r="V3320" s="54" t="s">
        <v>256</v>
      </c>
      <c r="W3320" t="str">
        <f t="shared" si="51"/>
        <v>Nov-21</v>
      </c>
    </row>
    <row r="3321" spans="1:23" x14ac:dyDescent="0.25">
      <c r="A3321" s="54" t="s">
        <v>317</v>
      </c>
      <c r="B3321" s="54" t="s">
        <v>432</v>
      </c>
      <c r="C3321" s="54" t="s">
        <v>263</v>
      </c>
      <c r="D3321" s="54" t="s">
        <v>429</v>
      </c>
      <c r="E3321" s="54" t="s">
        <v>13494</v>
      </c>
      <c r="F3321" s="71">
        <v>44529</v>
      </c>
      <c r="G3321" s="72">
        <v>61.9</v>
      </c>
      <c r="H3321" s="72">
        <v>5246.03</v>
      </c>
      <c r="I3321" s="54" t="s">
        <v>265</v>
      </c>
      <c r="J3321" s="54" t="s">
        <v>13482</v>
      </c>
      <c r="K3321" s="54" t="s">
        <v>13495</v>
      </c>
      <c r="L3321" s="54" t="s">
        <v>13496</v>
      </c>
      <c r="M3321" s="54" t="s">
        <v>13494</v>
      </c>
      <c r="N3321" s="54" t="s">
        <v>256</v>
      </c>
      <c r="O3321" s="54" t="s">
        <v>256</v>
      </c>
      <c r="P3321" s="54" t="s">
        <v>268</v>
      </c>
      <c r="Q3321" s="54" t="s">
        <v>256</v>
      </c>
      <c r="R3321" s="54" t="s">
        <v>431</v>
      </c>
      <c r="S3321" s="71"/>
      <c r="T3321" s="54" t="s">
        <v>256</v>
      </c>
      <c r="U3321" s="71">
        <v>44529</v>
      </c>
      <c r="V3321" s="54" t="s">
        <v>256</v>
      </c>
      <c r="W3321" t="str">
        <f t="shared" si="51"/>
        <v>Nov-21</v>
      </c>
    </row>
    <row r="3322" spans="1:23" x14ac:dyDescent="0.25">
      <c r="A3322" s="54" t="s">
        <v>317</v>
      </c>
      <c r="B3322" s="54" t="s">
        <v>432</v>
      </c>
      <c r="C3322" s="54" t="s">
        <v>263</v>
      </c>
      <c r="D3322" s="54" t="s">
        <v>429</v>
      </c>
      <c r="E3322" s="54" t="s">
        <v>13497</v>
      </c>
      <c r="F3322" s="71">
        <v>44529</v>
      </c>
      <c r="G3322" s="72">
        <v>402.23</v>
      </c>
      <c r="H3322" s="72">
        <v>34088.99</v>
      </c>
      <c r="I3322" s="54" t="s">
        <v>265</v>
      </c>
      <c r="J3322" s="54" t="s">
        <v>13482</v>
      </c>
      <c r="K3322" s="54" t="s">
        <v>13498</v>
      </c>
      <c r="L3322" s="54" t="s">
        <v>13499</v>
      </c>
      <c r="M3322" s="54" t="s">
        <v>13497</v>
      </c>
      <c r="N3322" s="54" t="s">
        <v>256</v>
      </c>
      <c r="O3322" s="54" t="s">
        <v>256</v>
      </c>
      <c r="P3322" s="54" t="s">
        <v>268</v>
      </c>
      <c r="Q3322" s="54" t="s">
        <v>256</v>
      </c>
      <c r="R3322" s="54" t="s">
        <v>431</v>
      </c>
      <c r="S3322" s="71"/>
      <c r="T3322" s="54" t="s">
        <v>256</v>
      </c>
      <c r="U3322" s="71">
        <v>44529</v>
      </c>
      <c r="V3322" s="54" t="s">
        <v>256</v>
      </c>
      <c r="W3322" t="str">
        <f t="shared" si="51"/>
        <v>Nov-21</v>
      </c>
    </row>
    <row r="3323" spans="1:23" x14ac:dyDescent="0.25">
      <c r="A3323" s="54" t="s">
        <v>317</v>
      </c>
      <c r="B3323" s="54" t="s">
        <v>432</v>
      </c>
      <c r="C3323" s="54" t="s">
        <v>263</v>
      </c>
      <c r="D3323" s="54" t="s">
        <v>429</v>
      </c>
      <c r="E3323" s="54" t="s">
        <v>13500</v>
      </c>
      <c r="F3323" s="71">
        <v>44529</v>
      </c>
      <c r="G3323" s="72">
        <v>4122.07</v>
      </c>
      <c r="H3323" s="72">
        <v>349345.43</v>
      </c>
      <c r="I3323" s="54" t="s">
        <v>265</v>
      </c>
      <c r="J3323" s="54" t="s">
        <v>13482</v>
      </c>
      <c r="K3323" s="54" t="s">
        <v>13501</v>
      </c>
      <c r="L3323" s="54" t="s">
        <v>13502</v>
      </c>
      <c r="M3323" s="54" t="s">
        <v>13500</v>
      </c>
      <c r="N3323" s="54" t="s">
        <v>256</v>
      </c>
      <c r="O3323" s="54" t="s">
        <v>256</v>
      </c>
      <c r="P3323" s="54" t="s">
        <v>268</v>
      </c>
      <c r="Q3323" s="54" t="s">
        <v>256</v>
      </c>
      <c r="R3323" s="54" t="s">
        <v>431</v>
      </c>
      <c r="S3323" s="71"/>
      <c r="T3323" s="54" t="s">
        <v>256</v>
      </c>
      <c r="U3323" s="71">
        <v>44529</v>
      </c>
      <c r="V3323" s="54" t="s">
        <v>256</v>
      </c>
      <c r="W3323" t="str">
        <f t="shared" si="51"/>
        <v>Nov-21</v>
      </c>
    </row>
    <row r="3324" spans="1:23" x14ac:dyDescent="0.25">
      <c r="A3324" s="54" t="s">
        <v>317</v>
      </c>
      <c r="B3324" s="54" t="s">
        <v>432</v>
      </c>
      <c r="C3324" s="54" t="s">
        <v>263</v>
      </c>
      <c r="D3324" s="54" t="s">
        <v>429</v>
      </c>
      <c r="E3324" s="54" t="s">
        <v>13503</v>
      </c>
      <c r="F3324" s="71">
        <v>44529</v>
      </c>
      <c r="G3324" s="72">
        <v>143.55000000000001</v>
      </c>
      <c r="H3324" s="72">
        <v>12165.86</v>
      </c>
      <c r="I3324" s="54" t="s">
        <v>265</v>
      </c>
      <c r="J3324" s="54" t="s">
        <v>13482</v>
      </c>
      <c r="K3324" s="54" t="s">
        <v>13504</v>
      </c>
      <c r="L3324" s="54" t="s">
        <v>13505</v>
      </c>
      <c r="M3324" s="54" t="s">
        <v>13503</v>
      </c>
      <c r="N3324" s="54" t="s">
        <v>256</v>
      </c>
      <c r="O3324" s="54" t="s">
        <v>256</v>
      </c>
      <c r="P3324" s="54" t="s">
        <v>268</v>
      </c>
      <c r="Q3324" s="54" t="s">
        <v>256</v>
      </c>
      <c r="R3324" s="54" t="s">
        <v>431</v>
      </c>
      <c r="S3324" s="71"/>
      <c r="T3324" s="54" t="s">
        <v>256</v>
      </c>
      <c r="U3324" s="71">
        <v>44529</v>
      </c>
      <c r="V3324" s="54" t="s">
        <v>256</v>
      </c>
      <c r="W3324" t="str">
        <f t="shared" si="51"/>
        <v>Nov-21</v>
      </c>
    </row>
    <row r="3325" spans="1:23" x14ac:dyDescent="0.25">
      <c r="A3325" s="54" t="s">
        <v>317</v>
      </c>
      <c r="B3325" s="54" t="s">
        <v>432</v>
      </c>
      <c r="C3325" s="54" t="s">
        <v>263</v>
      </c>
      <c r="D3325" s="54" t="s">
        <v>429</v>
      </c>
      <c r="E3325" s="54" t="s">
        <v>13506</v>
      </c>
      <c r="F3325" s="71">
        <v>44529</v>
      </c>
      <c r="G3325" s="72">
        <v>14.01</v>
      </c>
      <c r="H3325" s="72">
        <v>1187.3499999999999</v>
      </c>
      <c r="I3325" s="54" t="s">
        <v>265</v>
      </c>
      <c r="J3325" s="54" t="s">
        <v>13482</v>
      </c>
      <c r="K3325" s="54" t="s">
        <v>13507</v>
      </c>
      <c r="L3325" s="54" t="s">
        <v>13508</v>
      </c>
      <c r="M3325" s="54" t="s">
        <v>13506</v>
      </c>
      <c r="N3325" s="54" t="s">
        <v>256</v>
      </c>
      <c r="O3325" s="54" t="s">
        <v>256</v>
      </c>
      <c r="P3325" s="54" t="s">
        <v>268</v>
      </c>
      <c r="Q3325" s="54" t="s">
        <v>256</v>
      </c>
      <c r="R3325" s="54" t="s">
        <v>431</v>
      </c>
      <c r="S3325" s="71"/>
      <c r="T3325" s="54" t="s">
        <v>256</v>
      </c>
      <c r="U3325" s="71">
        <v>44529</v>
      </c>
      <c r="V3325" s="54" t="s">
        <v>256</v>
      </c>
      <c r="W3325" t="str">
        <f t="shared" si="51"/>
        <v>Nov-21</v>
      </c>
    </row>
    <row r="3326" spans="1:23" x14ac:dyDescent="0.25">
      <c r="A3326" s="54" t="s">
        <v>317</v>
      </c>
      <c r="B3326" s="54" t="s">
        <v>432</v>
      </c>
      <c r="C3326" s="54" t="s">
        <v>263</v>
      </c>
      <c r="D3326" s="54" t="s">
        <v>429</v>
      </c>
      <c r="E3326" s="54" t="s">
        <v>13509</v>
      </c>
      <c r="F3326" s="71">
        <v>44523</v>
      </c>
      <c r="G3326" s="72">
        <v>481.37</v>
      </c>
      <c r="H3326" s="72">
        <v>40796.11</v>
      </c>
      <c r="I3326" s="54" t="s">
        <v>265</v>
      </c>
      <c r="J3326" s="54" t="s">
        <v>13510</v>
      </c>
      <c r="K3326" s="54" t="s">
        <v>13511</v>
      </c>
      <c r="L3326" s="54" t="s">
        <v>13512</v>
      </c>
      <c r="M3326" s="54" t="s">
        <v>13509</v>
      </c>
      <c r="N3326" s="54" t="s">
        <v>256</v>
      </c>
      <c r="O3326" s="54" t="s">
        <v>256</v>
      </c>
      <c r="P3326" s="54" t="s">
        <v>268</v>
      </c>
      <c r="Q3326" s="54" t="s">
        <v>256</v>
      </c>
      <c r="R3326" s="54" t="s">
        <v>431</v>
      </c>
      <c r="S3326" s="71"/>
      <c r="T3326" s="54" t="s">
        <v>256</v>
      </c>
      <c r="U3326" s="71">
        <v>44523</v>
      </c>
      <c r="V3326" s="54" t="s">
        <v>256</v>
      </c>
      <c r="W3326" t="str">
        <f t="shared" si="51"/>
        <v>Nov-21</v>
      </c>
    </row>
    <row r="3327" spans="1:23" x14ac:dyDescent="0.25">
      <c r="A3327" s="54" t="s">
        <v>317</v>
      </c>
      <c r="B3327" s="54" t="s">
        <v>432</v>
      </c>
      <c r="C3327" s="54" t="s">
        <v>263</v>
      </c>
      <c r="D3327" s="54" t="s">
        <v>429</v>
      </c>
      <c r="E3327" s="54" t="s">
        <v>13513</v>
      </c>
      <c r="F3327" s="71">
        <v>44523</v>
      </c>
      <c r="G3327" s="72">
        <v>513.02</v>
      </c>
      <c r="H3327" s="72">
        <v>43478.45</v>
      </c>
      <c r="I3327" s="54" t="s">
        <v>265</v>
      </c>
      <c r="J3327" s="54" t="s">
        <v>13510</v>
      </c>
      <c r="K3327" s="54" t="s">
        <v>13514</v>
      </c>
      <c r="L3327" s="54" t="s">
        <v>13515</v>
      </c>
      <c r="M3327" s="54" t="s">
        <v>13513</v>
      </c>
      <c r="N3327" s="54" t="s">
        <v>256</v>
      </c>
      <c r="O3327" s="54" t="s">
        <v>256</v>
      </c>
      <c r="P3327" s="54" t="s">
        <v>268</v>
      </c>
      <c r="Q3327" s="54" t="s">
        <v>256</v>
      </c>
      <c r="R3327" s="54" t="s">
        <v>431</v>
      </c>
      <c r="S3327" s="71"/>
      <c r="T3327" s="54" t="s">
        <v>256</v>
      </c>
      <c r="U3327" s="71">
        <v>44523</v>
      </c>
      <c r="V3327" s="54" t="s">
        <v>256</v>
      </c>
      <c r="W3327" t="str">
        <f t="shared" si="51"/>
        <v>Nov-21</v>
      </c>
    </row>
    <row r="3328" spans="1:23" x14ac:dyDescent="0.25">
      <c r="A3328" s="54" t="s">
        <v>317</v>
      </c>
      <c r="B3328" s="54" t="s">
        <v>432</v>
      </c>
      <c r="C3328" s="54" t="s">
        <v>263</v>
      </c>
      <c r="D3328" s="54" t="s">
        <v>429</v>
      </c>
      <c r="E3328" s="54" t="s">
        <v>13516</v>
      </c>
      <c r="F3328" s="71">
        <v>44523</v>
      </c>
      <c r="G3328" s="72">
        <v>193.97</v>
      </c>
      <c r="H3328" s="72">
        <v>16438.96</v>
      </c>
      <c r="I3328" s="54" t="s">
        <v>265</v>
      </c>
      <c r="J3328" s="54" t="s">
        <v>13510</v>
      </c>
      <c r="K3328" s="54" t="s">
        <v>13517</v>
      </c>
      <c r="L3328" s="54" t="s">
        <v>13518</v>
      </c>
      <c r="M3328" s="54" t="s">
        <v>13516</v>
      </c>
      <c r="N3328" s="54" t="s">
        <v>256</v>
      </c>
      <c r="O3328" s="54" t="s">
        <v>256</v>
      </c>
      <c r="P3328" s="54" t="s">
        <v>268</v>
      </c>
      <c r="Q3328" s="54" t="s">
        <v>256</v>
      </c>
      <c r="R3328" s="54" t="s">
        <v>431</v>
      </c>
      <c r="S3328" s="71"/>
      <c r="T3328" s="54" t="s">
        <v>256</v>
      </c>
      <c r="U3328" s="71">
        <v>44523</v>
      </c>
      <c r="V3328" s="54" t="s">
        <v>256</v>
      </c>
      <c r="W3328" t="str">
        <f t="shared" si="51"/>
        <v>Nov-21</v>
      </c>
    </row>
    <row r="3329" spans="1:23" x14ac:dyDescent="0.25">
      <c r="A3329" s="54" t="s">
        <v>317</v>
      </c>
      <c r="B3329" s="54" t="s">
        <v>432</v>
      </c>
      <c r="C3329" s="54" t="s">
        <v>263</v>
      </c>
      <c r="D3329" s="54" t="s">
        <v>429</v>
      </c>
      <c r="E3329" s="54" t="s">
        <v>13519</v>
      </c>
      <c r="F3329" s="71">
        <v>44524</v>
      </c>
      <c r="G3329" s="72">
        <v>426.9</v>
      </c>
      <c r="H3329" s="72">
        <v>36179.78</v>
      </c>
      <c r="I3329" s="54" t="s">
        <v>265</v>
      </c>
      <c r="J3329" s="54" t="s">
        <v>13520</v>
      </c>
      <c r="K3329" s="54" t="s">
        <v>13521</v>
      </c>
      <c r="L3329" s="54" t="s">
        <v>13522</v>
      </c>
      <c r="M3329" s="54" t="s">
        <v>13519</v>
      </c>
      <c r="N3329" s="54" t="s">
        <v>256</v>
      </c>
      <c r="O3329" s="54" t="s">
        <v>256</v>
      </c>
      <c r="P3329" s="54" t="s">
        <v>445</v>
      </c>
      <c r="Q3329" s="54" t="s">
        <v>256</v>
      </c>
      <c r="R3329" s="54" t="s">
        <v>431</v>
      </c>
      <c r="S3329" s="71"/>
      <c r="T3329" s="54" t="s">
        <v>256</v>
      </c>
      <c r="U3329" s="71">
        <v>44524</v>
      </c>
      <c r="V3329" s="54" t="s">
        <v>256</v>
      </c>
      <c r="W3329" t="str">
        <f t="shared" si="51"/>
        <v>Nov-21</v>
      </c>
    </row>
    <row r="3330" spans="1:23" x14ac:dyDescent="0.25">
      <c r="A3330" s="54" t="s">
        <v>317</v>
      </c>
      <c r="B3330" s="54" t="s">
        <v>432</v>
      </c>
      <c r="C3330" s="54" t="s">
        <v>263</v>
      </c>
      <c r="D3330" s="54" t="s">
        <v>429</v>
      </c>
      <c r="E3330" s="54" t="s">
        <v>13523</v>
      </c>
      <c r="F3330" s="71">
        <v>44524</v>
      </c>
      <c r="G3330" s="72">
        <v>722.39</v>
      </c>
      <c r="H3330" s="72">
        <v>61222.55</v>
      </c>
      <c r="I3330" s="54" t="s">
        <v>265</v>
      </c>
      <c r="J3330" s="54" t="s">
        <v>13520</v>
      </c>
      <c r="K3330" s="54" t="s">
        <v>13524</v>
      </c>
      <c r="L3330" s="54" t="s">
        <v>13525</v>
      </c>
      <c r="M3330" s="54" t="s">
        <v>13523</v>
      </c>
      <c r="N3330" s="54" t="s">
        <v>256</v>
      </c>
      <c r="O3330" s="54" t="s">
        <v>256</v>
      </c>
      <c r="P3330" s="54" t="s">
        <v>445</v>
      </c>
      <c r="Q3330" s="54" t="s">
        <v>256</v>
      </c>
      <c r="R3330" s="54" t="s">
        <v>431</v>
      </c>
      <c r="S3330" s="71"/>
      <c r="T3330" s="54" t="s">
        <v>256</v>
      </c>
      <c r="U3330" s="71">
        <v>44524</v>
      </c>
      <c r="V3330" s="54" t="s">
        <v>256</v>
      </c>
      <c r="W3330" t="str">
        <f t="shared" si="51"/>
        <v>Nov-21</v>
      </c>
    </row>
    <row r="3331" spans="1:23" x14ac:dyDescent="0.25">
      <c r="A3331" s="54" t="s">
        <v>317</v>
      </c>
      <c r="B3331" s="54" t="s">
        <v>432</v>
      </c>
      <c r="C3331" s="54" t="s">
        <v>263</v>
      </c>
      <c r="D3331" s="54" t="s">
        <v>429</v>
      </c>
      <c r="E3331" s="54" t="s">
        <v>13526</v>
      </c>
      <c r="F3331" s="71">
        <v>44524</v>
      </c>
      <c r="G3331" s="72">
        <v>6831.27</v>
      </c>
      <c r="H3331" s="72">
        <v>578950.13</v>
      </c>
      <c r="I3331" s="54" t="s">
        <v>265</v>
      </c>
      <c r="J3331" s="54" t="s">
        <v>13520</v>
      </c>
      <c r="K3331" s="54" t="s">
        <v>13527</v>
      </c>
      <c r="L3331" s="54" t="s">
        <v>13528</v>
      </c>
      <c r="M3331" s="54" t="s">
        <v>13526</v>
      </c>
      <c r="N3331" s="54" t="s">
        <v>256</v>
      </c>
      <c r="O3331" s="54" t="s">
        <v>256</v>
      </c>
      <c r="P3331" s="54" t="s">
        <v>445</v>
      </c>
      <c r="Q3331" s="54" t="s">
        <v>256</v>
      </c>
      <c r="R3331" s="54" t="s">
        <v>431</v>
      </c>
      <c r="S3331" s="71"/>
      <c r="T3331" s="54" t="s">
        <v>256</v>
      </c>
      <c r="U3331" s="71">
        <v>44524</v>
      </c>
      <c r="V3331" s="54" t="s">
        <v>256</v>
      </c>
      <c r="W3331" t="str">
        <f t="shared" si="51"/>
        <v>Nov-21</v>
      </c>
    </row>
    <row r="3332" spans="1:23" x14ac:dyDescent="0.25">
      <c r="A3332" s="54" t="s">
        <v>318</v>
      </c>
      <c r="B3332" s="54" t="s">
        <v>432</v>
      </c>
      <c r="C3332" s="54" t="s">
        <v>263</v>
      </c>
      <c r="D3332" s="54" t="s">
        <v>429</v>
      </c>
      <c r="E3332" s="54" t="s">
        <v>13529</v>
      </c>
      <c r="F3332" s="71">
        <v>44523</v>
      </c>
      <c r="G3332" s="72">
        <v>36722.720000000001</v>
      </c>
      <c r="H3332" s="72">
        <v>3112250.52</v>
      </c>
      <c r="I3332" s="54" t="s">
        <v>265</v>
      </c>
      <c r="J3332" s="54" t="s">
        <v>13530</v>
      </c>
      <c r="K3332" s="54" t="s">
        <v>13531</v>
      </c>
      <c r="L3332" s="54" t="s">
        <v>13532</v>
      </c>
      <c r="M3332" s="54" t="s">
        <v>13529</v>
      </c>
      <c r="N3332" s="54" t="s">
        <v>256</v>
      </c>
      <c r="O3332" s="54" t="s">
        <v>256</v>
      </c>
      <c r="P3332" s="54" t="s">
        <v>434</v>
      </c>
      <c r="Q3332" s="54" t="s">
        <v>256</v>
      </c>
      <c r="R3332" s="54" t="s">
        <v>431</v>
      </c>
      <c r="S3332" s="71"/>
      <c r="T3332" s="54" t="s">
        <v>256</v>
      </c>
      <c r="U3332" s="71">
        <v>44523</v>
      </c>
      <c r="V3332" s="54" t="s">
        <v>256</v>
      </c>
      <c r="W3332" t="str">
        <f t="shared" ref="W3332:W3395" si="52">TEXT(F3332,"MMM-YY")</f>
        <v>Nov-21</v>
      </c>
    </row>
    <row r="3333" spans="1:23" x14ac:dyDescent="0.25">
      <c r="A3333" s="54" t="s">
        <v>317</v>
      </c>
      <c r="B3333" s="54" t="s">
        <v>432</v>
      </c>
      <c r="C3333" s="54" t="s">
        <v>263</v>
      </c>
      <c r="D3333" s="54" t="s">
        <v>429</v>
      </c>
      <c r="E3333" s="54" t="s">
        <v>13533</v>
      </c>
      <c r="F3333" s="71">
        <v>44529</v>
      </c>
      <c r="G3333" s="72">
        <v>126.86</v>
      </c>
      <c r="H3333" s="72">
        <v>10751.39</v>
      </c>
      <c r="I3333" s="54" t="s">
        <v>265</v>
      </c>
      <c r="J3333" s="54" t="s">
        <v>13534</v>
      </c>
      <c r="K3333" s="54" t="s">
        <v>13535</v>
      </c>
      <c r="L3333" s="54" t="s">
        <v>13536</v>
      </c>
      <c r="M3333" s="54" t="s">
        <v>13533</v>
      </c>
      <c r="N3333" s="54" t="s">
        <v>256</v>
      </c>
      <c r="O3333" s="54" t="s">
        <v>256</v>
      </c>
      <c r="P3333" s="54" t="s">
        <v>578</v>
      </c>
      <c r="Q3333" s="54" t="s">
        <v>256</v>
      </c>
      <c r="R3333" s="54" t="s">
        <v>431</v>
      </c>
      <c r="S3333" s="71"/>
      <c r="T3333" s="54" t="s">
        <v>256</v>
      </c>
      <c r="U3333" s="71">
        <v>44529</v>
      </c>
      <c r="V3333" s="54" t="s">
        <v>256</v>
      </c>
      <c r="W3333" t="str">
        <f t="shared" si="52"/>
        <v>Nov-21</v>
      </c>
    </row>
    <row r="3334" spans="1:23" x14ac:dyDescent="0.25">
      <c r="A3334" s="54" t="s">
        <v>317</v>
      </c>
      <c r="B3334" s="54" t="s">
        <v>432</v>
      </c>
      <c r="C3334" s="54" t="s">
        <v>263</v>
      </c>
      <c r="D3334" s="54" t="s">
        <v>429</v>
      </c>
      <c r="E3334" s="54" t="s">
        <v>13537</v>
      </c>
      <c r="F3334" s="71">
        <v>44527</v>
      </c>
      <c r="G3334" s="72">
        <v>981.6</v>
      </c>
      <c r="H3334" s="72">
        <v>83190.600000000006</v>
      </c>
      <c r="I3334" s="54" t="s">
        <v>265</v>
      </c>
      <c r="J3334" s="54" t="s">
        <v>13534</v>
      </c>
      <c r="K3334" s="54" t="s">
        <v>13538</v>
      </c>
      <c r="L3334" s="54" t="s">
        <v>13539</v>
      </c>
      <c r="M3334" s="54" t="s">
        <v>13537</v>
      </c>
      <c r="N3334" s="54" t="s">
        <v>256</v>
      </c>
      <c r="O3334" s="54" t="s">
        <v>256</v>
      </c>
      <c r="P3334" s="54" t="s">
        <v>578</v>
      </c>
      <c r="Q3334" s="54" t="s">
        <v>256</v>
      </c>
      <c r="R3334" s="54" t="s">
        <v>431</v>
      </c>
      <c r="S3334" s="71"/>
      <c r="T3334" s="54" t="s">
        <v>256</v>
      </c>
      <c r="U3334" s="71">
        <v>44527</v>
      </c>
      <c r="V3334" s="54" t="s">
        <v>256</v>
      </c>
      <c r="W3334" t="str">
        <f t="shared" si="52"/>
        <v>Nov-21</v>
      </c>
    </row>
    <row r="3335" spans="1:23" x14ac:dyDescent="0.25">
      <c r="A3335" s="54" t="s">
        <v>317</v>
      </c>
      <c r="B3335" s="54" t="s">
        <v>432</v>
      </c>
      <c r="C3335" s="54" t="s">
        <v>263</v>
      </c>
      <c r="D3335" s="54" t="s">
        <v>429</v>
      </c>
      <c r="E3335" s="54" t="s">
        <v>13540</v>
      </c>
      <c r="F3335" s="71">
        <v>44529</v>
      </c>
      <c r="G3335" s="72">
        <v>567.79999999999995</v>
      </c>
      <c r="H3335" s="72">
        <v>48121.05</v>
      </c>
      <c r="I3335" s="54" t="s">
        <v>265</v>
      </c>
      <c r="J3335" s="54" t="s">
        <v>13534</v>
      </c>
      <c r="K3335" s="54" t="s">
        <v>13541</v>
      </c>
      <c r="L3335" s="54" t="s">
        <v>13542</v>
      </c>
      <c r="M3335" s="54" t="s">
        <v>13540</v>
      </c>
      <c r="N3335" s="54" t="s">
        <v>256</v>
      </c>
      <c r="O3335" s="54" t="s">
        <v>256</v>
      </c>
      <c r="P3335" s="54" t="s">
        <v>578</v>
      </c>
      <c r="Q3335" s="54" t="s">
        <v>256</v>
      </c>
      <c r="R3335" s="54" t="s">
        <v>431</v>
      </c>
      <c r="S3335" s="71"/>
      <c r="T3335" s="54" t="s">
        <v>256</v>
      </c>
      <c r="U3335" s="71">
        <v>44529</v>
      </c>
      <c r="V3335" s="54" t="s">
        <v>256</v>
      </c>
      <c r="W3335" t="str">
        <f t="shared" si="52"/>
        <v>Nov-21</v>
      </c>
    </row>
    <row r="3336" spans="1:23" x14ac:dyDescent="0.25">
      <c r="A3336" s="54" t="s">
        <v>317</v>
      </c>
      <c r="B3336" s="54" t="s">
        <v>432</v>
      </c>
      <c r="C3336" s="54" t="s">
        <v>263</v>
      </c>
      <c r="D3336" s="54" t="s">
        <v>429</v>
      </c>
      <c r="E3336" s="54" t="s">
        <v>13543</v>
      </c>
      <c r="F3336" s="71">
        <v>44529</v>
      </c>
      <c r="G3336" s="72">
        <v>693.27</v>
      </c>
      <c r="H3336" s="72">
        <v>58754.63</v>
      </c>
      <c r="I3336" s="54" t="s">
        <v>265</v>
      </c>
      <c r="J3336" s="54" t="s">
        <v>13534</v>
      </c>
      <c r="K3336" s="54" t="s">
        <v>626</v>
      </c>
      <c r="L3336" s="54" t="s">
        <v>13544</v>
      </c>
      <c r="M3336" s="54" t="s">
        <v>13543</v>
      </c>
      <c r="N3336" s="54" t="s">
        <v>256</v>
      </c>
      <c r="O3336" s="54" t="s">
        <v>256</v>
      </c>
      <c r="P3336" s="54" t="s">
        <v>578</v>
      </c>
      <c r="Q3336" s="54" t="s">
        <v>256</v>
      </c>
      <c r="R3336" s="54" t="s">
        <v>431</v>
      </c>
      <c r="S3336" s="71"/>
      <c r="T3336" s="54" t="s">
        <v>256</v>
      </c>
      <c r="U3336" s="71">
        <v>44529</v>
      </c>
      <c r="V3336" s="54" t="s">
        <v>256</v>
      </c>
      <c r="W3336" t="str">
        <f t="shared" si="52"/>
        <v>Nov-21</v>
      </c>
    </row>
    <row r="3337" spans="1:23" x14ac:dyDescent="0.25">
      <c r="A3337" s="54" t="s">
        <v>317</v>
      </c>
      <c r="B3337" s="54" t="s">
        <v>432</v>
      </c>
      <c r="C3337" s="54" t="s">
        <v>263</v>
      </c>
      <c r="D3337" s="54" t="s">
        <v>429</v>
      </c>
      <c r="E3337" s="54" t="s">
        <v>13545</v>
      </c>
      <c r="F3337" s="71">
        <v>44529</v>
      </c>
      <c r="G3337" s="72">
        <v>165.67</v>
      </c>
      <c r="H3337" s="72">
        <v>14040.53</v>
      </c>
      <c r="I3337" s="54" t="s">
        <v>265</v>
      </c>
      <c r="J3337" s="54" t="s">
        <v>13534</v>
      </c>
      <c r="K3337" s="54" t="s">
        <v>13546</v>
      </c>
      <c r="L3337" s="54" t="s">
        <v>13547</v>
      </c>
      <c r="M3337" s="54" t="s">
        <v>13545</v>
      </c>
      <c r="N3337" s="54" t="s">
        <v>256</v>
      </c>
      <c r="O3337" s="54" t="s">
        <v>256</v>
      </c>
      <c r="P3337" s="54" t="s">
        <v>578</v>
      </c>
      <c r="Q3337" s="54" t="s">
        <v>256</v>
      </c>
      <c r="R3337" s="54" t="s">
        <v>431</v>
      </c>
      <c r="S3337" s="71"/>
      <c r="T3337" s="54" t="s">
        <v>256</v>
      </c>
      <c r="U3337" s="71">
        <v>44529</v>
      </c>
      <c r="V3337" s="54" t="s">
        <v>256</v>
      </c>
      <c r="W3337" t="str">
        <f t="shared" si="52"/>
        <v>Nov-21</v>
      </c>
    </row>
    <row r="3338" spans="1:23" x14ac:dyDescent="0.25">
      <c r="A3338" s="54" t="s">
        <v>317</v>
      </c>
      <c r="B3338" s="54" t="s">
        <v>432</v>
      </c>
      <c r="C3338" s="54" t="s">
        <v>263</v>
      </c>
      <c r="D3338" s="54" t="s">
        <v>429</v>
      </c>
      <c r="E3338" s="54" t="s">
        <v>13548</v>
      </c>
      <c r="F3338" s="71">
        <v>44527</v>
      </c>
      <c r="G3338" s="72">
        <v>995.76</v>
      </c>
      <c r="H3338" s="72">
        <v>84390.66</v>
      </c>
      <c r="I3338" s="54" t="s">
        <v>265</v>
      </c>
      <c r="J3338" s="54" t="s">
        <v>13549</v>
      </c>
      <c r="K3338" s="54" t="s">
        <v>13550</v>
      </c>
      <c r="L3338" s="54" t="s">
        <v>13551</v>
      </c>
      <c r="M3338" s="54" t="s">
        <v>13548</v>
      </c>
      <c r="N3338" s="54" t="s">
        <v>256</v>
      </c>
      <c r="O3338" s="54" t="s">
        <v>256</v>
      </c>
      <c r="P3338" s="54" t="s">
        <v>455</v>
      </c>
      <c r="Q3338" s="54" t="s">
        <v>256</v>
      </c>
      <c r="R3338" s="54" t="s">
        <v>431</v>
      </c>
      <c r="S3338" s="71"/>
      <c r="T3338" s="54" t="s">
        <v>256</v>
      </c>
      <c r="U3338" s="71">
        <v>44527</v>
      </c>
      <c r="V3338" s="54" t="s">
        <v>256</v>
      </c>
      <c r="W3338" t="str">
        <f t="shared" si="52"/>
        <v>Nov-21</v>
      </c>
    </row>
    <row r="3339" spans="1:23" x14ac:dyDescent="0.25">
      <c r="A3339" s="54" t="s">
        <v>317</v>
      </c>
      <c r="B3339" s="54" t="s">
        <v>432</v>
      </c>
      <c r="C3339" s="54" t="s">
        <v>263</v>
      </c>
      <c r="D3339" s="54" t="s">
        <v>429</v>
      </c>
      <c r="E3339" s="54" t="s">
        <v>13552</v>
      </c>
      <c r="F3339" s="71">
        <v>44529</v>
      </c>
      <c r="G3339" s="72">
        <v>526.77</v>
      </c>
      <c r="H3339" s="72">
        <v>44643.76</v>
      </c>
      <c r="I3339" s="54" t="s">
        <v>265</v>
      </c>
      <c r="J3339" s="54" t="s">
        <v>13549</v>
      </c>
      <c r="K3339" s="54" t="s">
        <v>13553</v>
      </c>
      <c r="L3339" s="54" t="s">
        <v>13554</v>
      </c>
      <c r="M3339" s="54" t="s">
        <v>13552</v>
      </c>
      <c r="N3339" s="54" t="s">
        <v>256</v>
      </c>
      <c r="O3339" s="54" t="s">
        <v>256</v>
      </c>
      <c r="P3339" s="54" t="s">
        <v>455</v>
      </c>
      <c r="Q3339" s="54" t="s">
        <v>256</v>
      </c>
      <c r="R3339" s="54" t="s">
        <v>431</v>
      </c>
      <c r="S3339" s="71"/>
      <c r="T3339" s="54" t="s">
        <v>256</v>
      </c>
      <c r="U3339" s="71">
        <v>44529</v>
      </c>
      <c r="V3339" s="54" t="s">
        <v>256</v>
      </c>
      <c r="W3339" t="str">
        <f t="shared" si="52"/>
        <v>Nov-21</v>
      </c>
    </row>
    <row r="3340" spans="1:23" x14ac:dyDescent="0.25">
      <c r="A3340" s="54" t="s">
        <v>317</v>
      </c>
      <c r="B3340" s="54" t="s">
        <v>432</v>
      </c>
      <c r="C3340" s="54" t="s">
        <v>263</v>
      </c>
      <c r="D3340" s="54" t="s">
        <v>429</v>
      </c>
      <c r="E3340" s="54" t="s">
        <v>13555</v>
      </c>
      <c r="F3340" s="71">
        <v>44529</v>
      </c>
      <c r="G3340" s="72">
        <v>4029</v>
      </c>
      <c r="H3340" s="72">
        <v>341457.75</v>
      </c>
      <c r="I3340" s="54" t="s">
        <v>265</v>
      </c>
      <c r="J3340" s="54" t="s">
        <v>13549</v>
      </c>
      <c r="K3340" s="54" t="s">
        <v>13553</v>
      </c>
      <c r="L3340" s="54" t="s">
        <v>13556</v>
      </c>
      <c r="M3340" s="54" t="s">
        <v>13555</v>
      </c>
      <c r="N3340" s="54" t="s">
        <v>256</v>
      </c>
      <c r="O3340" s="54" t="s">
        <v>256</v>
      </c>
      <c r="P3340" s="54" t="s">
        <v>455</v>
      </c>
      <c r="Q3340" s="54" t="s">
        <v>256</v>
      </c>
      <c r="R3340" s="54" t="s">
        <v>431</v>
      </c>
      <c r="S3340" s="71"/>
      <c r="T3340" s="54" t="s">
        <v>256</v>
      </c>
      <c r="U3340" s="71">
        <v>44529</v>
      </c>
      <c r="V3340" s="54" t="s">
        <v>256</v>
      </c>
      <c r="W3340" t="str">
        <f t="shared" si="52"/>
        <v>Nov-21</v>
      </c>
    </row>
    <row r="3341" spans="1:23" x14ac:dyDescent="0.25">
      <c r="A3341" s="54" t="s">
        <v>318</v>
      </c>
      <c r="B3341" s="54" t="s">
        <v>432</v>
      </c>
      <c r="C3341" s="54" t="s">
        <v>263</v>
      </c>
      <c r="D3341" s="54" t="s">
        <v>429</v>
      </c>
      <c r="E3341" s="54" t="s">
        <v>13557</v>
      </c>
      <c r="F3341" s="71">
        <v>44527</v>
      </c>
      <c r="G3341" s="72">
        <v>30230.51</v>
      </c>
      <c r="H3341" s="72">
        <v>2562035.7200000002</v>
      </c>
      <c r="I3341" s="54" t="s">
        <v>265</v>
      </c>
      <c r="J3341" s="54" t="s">
        <v>13558</v>
      </c>
      <c r="K3341" s="54" t="s">
        <v>13559</v>
      </c>
      <c r="L3341" s="54" t="s">
        <v>13560</v>
      </c>
      <c r="M3341" s="54" t="s">
        <v>13557</v>
      </c>
      <c r="N3341" s="54" t="s">
        <v>256</v>
      </c>
      <c r="O3341" s="54" t="s">
        <v>256</v>
      </c>
      <c r="P3341" s="54" t="s">
        <v>442</v>
      </c>
      <c r="Q3341" s="54" t="s">
        <v>256</v>
      </c>
      <c r="R3341" s="54" t="s">
        <v>431</v>
      </c>
      <c r="S3341" s="71"/>
      <c r="T3341" s="54" t="s">
        <v>256</v>
      </c>
      <c r="U3341" s="71">
        <v>44527</v>
      </c>
      <c r="V3341" s="54" t="s">
        <v>256</v>
      </c>
      <c r="W3341" t="str">
        <f t="shared" si="52"/>
        <v>Nov-21</v>
      </c>
    </row>
    <row r="3342" spans="1:23" x14ac:dyDescent="0.25">
      <c r="A3342" s="54" t="s">
        <v>318</v>
      </c>
      <c r="B3342" s="54" t="s">
        <v>432</v>
      </c>
      <c r="C3342" s="54" t="s">
        <v>263</v>
      </c>
      <c r="D3342" s="54" t="s">
        <v>429</v>
      </c>
      <c r="E3342" s="54" t="s">
        <v>13561</v>
      </c>
      <c r="F3342" s="71">
        <v>44528</v>
      </c>
      <c r="G3342" s="72">
        <v>27961.24</v>
      </c>
      <c r="H3342" s="72">
        <v>2369715.09</v>
      </c>
      <c r="I3342" s="54" t="s">
        <v>265</v>
      </c>
      <c r="J3342" s="54" t="s">
        <v>13558</v>
      </c>
      <c r="K3342" s="54" t="s">
        <v>13562</v>
      </c>
      <c r="L3342" s="54" t="s">
        <v>13563</v>
      </c>
      <c r="M3342" s="54" t="s">
        <v>13561</v>
      </c>
      <c r="N3342" s="54" t="s">
        <v>256</v>
      </c>
      <c r="O3342" s="54" t="s">
        <v>256</v>
      </c>
      <c r="P3342" s="54" t="s">
        <v>442</v>
      </c>
      <c r="Q3342" s="54" t="s">
        <v>256</v>
      </c>
      <c r="R3342" s="54" t="s">
        <v>431</v>
      </c>
      <c r="S3342" s="71"/>
      <c r="T3342" s="54" t="s">
        <v>256</v>
      </c>
      <c r="U3342" s="71">
        <v>44528</v>
      </c>
      <c r="V3342" s="54" t="s">
        <v>256</v>
      </c>
      <c r="W3342" t="str">
        <f t="shared" si="52"/>
        <v>Nov-21</v>
      </c>
    </row>
    <row r="3343" spans="1:23" x14ac:dyDescent="0.25">
      <c r="A3343" s="54" t="s">
        <v>318</v>
      </c>
      <c r="B3343" s="54" t="s">
        <v>432</v>
      </c>
      <c r="C3343" s="54" t="s">
        <v>263</v>
      </c>
      <c r="D3343" s="54" t="s">
        <v>429</v>
      </c>
      <c r="E3343" s="54" t="s">
        <v>13564</v>
      </c>
      <c r="F3343" s="71">
        <v>44528</v>
      </c>
      <c r="G3343" s="72">
        <v>3808.23</v>
      </c>
      <c r="H3343" s="72">
        <v>322747.49</v>
      </c>
      <c r="I3343" s="54" t="s">
        <v>265</v>
      </c>
      <c r="J3343" s="54" t="s">
        <v>13558</v>
      </c>
      <c r="K3343" s="54" t="s">
        <v>13565</v>
      </c>
      <c r="L3343" s="54" t="s">
        <v>13566</v>
      </c>
      <c r="M3343" s="54" t="s">
        <v>13564</v>
      </c>
      <c r="N3343" s="54" t="s">
        <v>256</v>
      </c>
      <c r="O3343" s="54" t="s">
        <v>256</v>
      </c>
      <c r="P3343" s="54" t="s">
        <v>442</v>
      </c>
      <c r="Q3343" s="54" t="s">
        <v>256</v>
      </c>
      <c r="R3343" s="54" t="s">
        <v>431</v>
      </c>
      <c r="S3343" s="71"/>
      <c r="T3343" s="54" t="s">
        <v>256</v>
      </c>
      <c r="U3343" s="71">
        <v>44528</v>
      </c>
      <c r="V3343" s="54" t="s">
        <v>256</v>
      </c>
      <c r="W3343" t="str">
        <f t="shared" si="52"/>
        <v>Nov-21</v>
      </c>
    </row>
    <row r="3344" spans="1:23" x14ac:dyDescent="0.25">
      <c r="A3344" s="54" t="s">
        <v>318</v>
      </c>
      <c r="B3344" s="54" t="s">
        <v>432</v>
      </c>
      <c r="C3344" s="54" t="s">
        <v>263</v>
      </c>
      <c r="D3344" s="54" t="s">
        <v>429</v>
      </c>
      <c r="E3344" s="54" t="s">
        <v>13567</v>
      </c>
      <c r="F3344" s="71">
        <v>44529</v>
      </c>
      <c r="G3344" s="72">
        <v>9679.25</v>
      </c>
      <c r="H3344" s="72">
        <v>820316.44</v>
      </c>
      <c r="I3344" s="54" t="s">
        <v>265</v>
      </c>
      <c r="J3344" s="54" t="s">
        <v>13558</v>
      </c>
      <c r="K3344" s="54" t="s">
        <v>13568</v>
      </c>
      <c r="L3344" s="54" t="s">
        <v>13569</v>
      </c>
      <c r="M3344" s="54" t="s">
        <v>13567</v>
      </c>
      <c r="N3344" s="54" t="s">
        <v>256</v>
      </c>
      <c r="O3344" s="54" t="s">
        <v>256</v>
      </c>
      <c r="P3344" s="54" t="s">
        <v>442</v>
      </c>
      <c r="Q3344" s="54" t="s">
        <v>256</v>
      </c>
      <c r="R3344" s="54" t="s">
        <v>431</v>
      </c>
      <c r="S3344" s="71"/>
      <c r="T3344" s="54" t="s">
        <v>256</v>
      </c>
      <c r="U3344" s="71">
        <v>44529</v>
      </c>
      <c r="V3344" s="54" t="s">
        <v>256</v>
      </c>
      <c r="W3344" t="str">
        <f t="shared" si="52"/>
        <v>Nov-21</v>
      </c>
    </row>
    <row r="3345" spans="1:23" x14ac:dyDescent="0.25">
      <c r="A3345" s="54" t="s">
        <v>318</v>
      </c>
      <c r="B3345" s="54" t="s">
        <v>432</v>
      </c>
      <c r="C3345" s="54" t="s">
        <v>263</v>
      </c>
      <c r="D3345" s="54" t="s">
        <v>429</v>
      </c>
      <c r="E3345" s="54" t="s">
        <v>13570</v>
      </c>
      <c r="F3345" s="71">
        <v>44529</v>
      </c>
      <c r="G3345" s="72">
        <v>9376.5400000000009</v>
      </c>
      <c r="H3345" s="72">
        <v>794661.77</v>
      </c>
      <c r="I3345" s="54" t="s">
        <v>265</v>
      </c>
      <c r="J3345" s="54" t="s">
        <v>13558</v>
      </c>
      <c r="K3345" s="54" t="s">
        <v>13568</v>
      </c>
      <c r="L3345" s="54" t="s">
        <v>13571</v>
      </c>
      <c r="M3345" s="54" t="s">
        <v>13570</v>
      </c>
      <c r="N3345" s="54" t="s">
        <v>256</v>
      </c>
      <c r="O3345" s="54" t="s">
        <v>256</v>
      </c>
      <c r="P3345" s="54" t="s">
        <v>442</v>
      </c>
      <c r="Q3345" s="54" t="s">
        <v>256</v>
      </c>
      <c r="R3345" s="54" t="s">
        <v>431</v>
      </c>
      <c r="S3345" s="71"/>
      <c r="T3345" s="54" t="s">
        <v>256</v>
      </c>
      <c r="U3345" s="71">
        <v>44529</v>
      </c>
      <c r="V3345" s="54" t="s">
        <v>256</v>
      </c>
      <c r="W3345" t="str">
        <f t="shared" si="52"/>
        <v>Nov-21</v>
      </c>
    </row>
    <row r="3346" spans="1:23" x14ac:dyDescent="0.25">
      <c r="A3346" s="54" t="s">
        <v>318</v>
      </c>
      <c r="B3346" s="54" t="s">
        <v>432</v>
      </c>
      <c r="C3346" s="54" t="s">
        <v>263</v>
      </c>
      <c r="D3346" s="54" t="s">
        <v>429</v>
      </c>
      <c r="E3346" s="54" t="s">
        <v>13572</v>
      </c>
      <c r="F3346" s="71">
        <v>44529</v>
      </c>
      <c r="G3346" s="72">
        <v>11321.74</v>
      </c>
      <c r="H3346" s="72">
        <v>959517.47</v>
      </c>
      <c r="I3346" s="54" t="s">
        <v>265</v>
      </c>
      <c r="J3346" s="54" t="s">
        <v>13558</v>
      </c>
      <c r="K3346" s="54" t="s">
        <v>13573</v>
      </c>
      <c r="L3346" s="54" t="s">
        <v>13574</v>
      </c>
      <c r="M3346" s="54" t="s">
        <v>13572</v>
      </c>
      <c r="N3346" s="54" t="s">
        <v>256</v>
      </c>
      <c r="O3346" s="54" t="s">
        <v>256</v>
      </c>
      <c r="P3346" s="54" t="s">
        <v>442</v>
      </c>
      <c r="Q3346" s="54" t="s">
        <v>256</v>
      </c>
      <c r="R3346" s="54" t="s">
        <v>431</v>
      </c>
      <c r="S3346" s="71"/>
      <c r="T3346" s="54" t="s">
        <v>256</v>
      </c>
      <c r="U3346" s="71">
        <v>44529</v>
      </c>
      <c r="V3346" s="54" t="s">
        <v>256</v>
      </c>
      <c r="W3346" t="str">
        <f t="shared" si="52"/>
        <v>Nov-21</v>
      </c>
    </row>
    <row r="3347" spans="1:23" x14ac:dyDescent="0.25">
      <c r="A3347" s="54" t="s">
        <v>318</v>
      </c>
      <c r="B3347" s="54" t="s">
        <v>432</v>
      </c>
      <c r="C3347" s="54" t="s">
        <v>263</v>
      </c>
      <c r="D3347" s="54" t="s">
        <v>429</v>
      </c>
      <c r="E3347" s="54" t="s">
        <v>13575</v>
      </c>
      <c r="F3347" s="71">
        <v>44529</v>
      </c>
      <c r="G3347" s="72">
        <v>1786.49</v>
      </c>
      <c r="H3347" s="72">
        <v>151405.03</v>
      </c>
      <c r="I3347" s="54" t="s">
        <v>265</v>
      </c>
      <c r="J3347" s="54" t="s">
        <v>13558</v>
      </c>
      <c r="K3347" s="54" t="s">
        <v>13576</v>
      </c>
      <c r="L3347" s="54" t="s">
        <v>13577</v>
      </c>
      <c r="M3347" s="54" t="s">
        <v>13575</v>
      </c>
      <c r="N3347" s="54" t="s">
        <v>256</v>
      </c>
      <c r="O3347" s="54" t="s">
        <v>256</v>
      </c>
      <c r="P3347" s="54" t="s">
        <v>442</v>
      </c>
      <c r="Q3347" s="54" t="s">
        <v>256</v>
      </c>
      <c r="R3347" s="54" t="s">
        <v>431</v>
      </c>
      <c r="S3347" s="71"/>
      <c r="T3347" s="54" t="s">
        <v>256</v>
      </c>
      <c r="U3347" s="71">
        <v>44529</v>
      </c>
      <c r="V3347" s="54" t="s">
        <v>256</v>
      </c>
      <c r="W3347" t="str">
        <f t="shared" si="52"/>
        <v>Nov-21</v>
      </c>
    </row>
    <row r="3348" spans="1:23" x14ac:dyDescent="0.25">
      <c r="A3348" s="54" t="s">
        <v>318</v>
      </c>
      <c r="B3348" s="54" t="s">
        <v>432</v>
      </c>
      <c r="C3348" s="54" t="s">
        <v>263</v>
      </c>
      <c r="D3348" s="54" t="s">
        <v>429</v>
      </c>
      <c r="E3348" s="54" t="s">
        <v>13578</v>
      </c>
      <c r="F3348" s="71">
        <v>44530</v>
      </c>
      <c r="G3348" s="72">
        <v>1313.52</v>
      </c>
      <c r="H3348" s="72">
        <v>111452.17</v>
      </c>
      <c r="I3348" s="54" t="s">
        <v>265</v>
      </c>
      <c r="J3348" s="54" t="s">
        <v>13558</v>
      </c>
      <c r="K3348" s="54" t="s">
        <v>13579</v>
      </c>
      <c r="L3348" s="54" t="s">
        <v>13580</v>
      </c>
      <c r="M3348" s="54" t="s">
        <v>13578</v>
      </c>
      <c r="N3348" s="54" t="s">
        <v>256</v>
      </c>
      <c r="O3348" s="54" t="s">
        <v>256</v>
      </c>
      <c r="P3348" s="54" t="s">
        <v>442</v>
      </c>
      <c r="Q3348" s="54" t="s">
        <v>256</v>
      </c>
      <c r="R3348" s="54" t="s">
        <v>431</v>
      </c>
      <c r="S3348" s="71"/>
      <c r="T3348" s="54" t="s">
        <v>256</v>
      </c>
      <c r="U3348" s="71">
        <v>44530</v>
      </c>
      <c r="V3348" s="54" t="s">
        <v>256</v>
      </c>
      <c r="W3348" t="str">
        <f t="shared" si="52"/>
        <v>Nov-21</v>
      </c>
    </row>
    <row r="3349" spans="1:23" x14ac:dyDescent="0.25">
      <c r="A3349" s="54" t="s">
        <v>318</v>
      </c>
      <c r="B3349" s="54" t="s">
        <v>432</v>
      </c>
      <c r="C3349" s="54" t="s">
        <v>263</v>
      </c>
      <c r="D3349" s="54" t="s">
        <v>429</v>
      </c>
      <c r="E3349" s="54" t="s">
        <v>13581</v>
      </c>
      <c r="F3349" s="71">
        <v>44530</v>
      </c>
      <c r="G3349" s="72">
        <v>5974.55</v>
      </c>
      <c r="H3349" s="72">
        <v>506940.57</v>
      </c>
      <c r="I3349" s="54" t="s">
        <v>265</v>
      </c>
      <c r="J3349" s="54" t="s">
        <v>13558</v>
      </c>
      <c r="K3349" s="54" t="s">
        <v>13582</v>
      </c>
      <c r="L3349" s="54" t="s">
        <v>13583</v>
      </c>
      <c r="M3349" s="54" t="s">
        <v>13581</v>
      </c>
      <c r="N3349" s="54" t="s">
        <v>256</v>
      </c>
      <c r="O3349" s="54" t="s">
        <v>256</v>
      </c>
      <c r="P3349" s="54" t="s">
        <v>442</v>
      </c>
      <c r="Q3349" s="54" t="s">
        <v>256</v>
      </c>
      <c r="R3349" s="54" t="s">
        <v>431</v>
      </c>
      <c r="S3349" s="71"/>
      <c r="T3349" s="54" t="s">
        <v>256</v>
      </c>
      <c r="U3349" s="71">
        <v>44530</v>
      </c>
      <c r="V3349" s="54" t="s">
        <v>256</v>
      </c>
      <c r="W3349" t="str">
        <f t="shared" si="52"/>
        <v>Nov-21</v>
      </c>
    </row>
    <row r="3350" spans="1:23" x14ac:dyDescent="0.25">
      <c r="A3350" s="54" t="s">
        <v>318</v>
      </c>
      <c r="B3350" s="54" t="s">
        <v>432</v>
      </c>
      <c r="C3350" s="54" t="s">
        <v>263</v>
      </c>
      <c r="D3350" s="54" t="s">
        <v>429</v>
      </c>
      <c r="E3350" s="54" t="s">
        <v>13584</v>
      </c>
      <c r="F3350" s="71">
        <v>44530</v>
      </c>
      <c r="G3350" s="72">
        <v>2636.83</v>
      </c>
      <c r="H3350" s="72">
        <v>223735.03</v>
      </c>
      <c r="I3350" s="54" t="s">
        <v>265</v>
      </c>
      <c r="J3350" s="54" t="s">
        <v>13558</v>
      </c>
      <c r="K3350" s="54" t="s">
        <v>13585</v>
      </c>
      <c r="L3350" s="54" t="s">
        <v>13586</v>
      </c>
      <c r="M3350" s="54" t="s">
        <v>13584</v>
      </c>
      <c r="N3350" s="54" t="s">
        <v>256</v>
      </c>
      <c r="O3350" s="54" t="s">
        <v>256</v>
      </c>
      <c r="P3350" s="54" t="s">
        <v>442</v>
      </c>
      <c r="Q3350" s="54" t="s">
        <v>256</v>
      </c>
      <c r="R3350" s="54" t="s">
        <v>431</v>
      </c>
      <c r="S3350" s="71"/>
      <c r="T3350" s="54" t="s">
        <v>256</v>
      </c>
      <c r="U3350" s="71">
        <v>44530</v>
      </c>
      <c r="V3350" s="54" t="s">
        <v>256</v>
      </c>
      <c r="W3350" t="str">
        <f t="shared" si="52"/>
        <v>Nov-21</v>
      </c>
    </row>
    <row r="3351" spans="1:23" x14ac:dyDescent="0.25">
      <c r="A3351" s="54" t="s">
        <v>318</v>
      </c>
      <c r="B3351" s="54" t="s">
        <v>432</v>
      </c>
      <c r="C3351" s="54" t="s">
        <v>263</v>
      </c>
      <c r="D3351" s="54" t="s">
        <v>429</v>
      </c>
      <c r="E3351" s="54" t="s">
        <v>13587</v>
      </c>
      <c r="F3351" s="71">
        <v>44530</v>
      </c>
      <c r="G3351" s="72">
        <v>6386.25</v>
      </c>
      <c r="H3351" s="72">
        <v>541873.31000000006</v>
      </c>
      <c r="I3351" s="54" t="s">
        <v>265</v>
      </c>
      <c r="J3351" s="54" t="s">
        <v>13558</v>
      </c>
      <c r="K3351" s="54" t="s">
        <v>13588</v>
      </c>
      <c r="L3351" s="54" t="s">
        <v>13589</v>
      </c>
      <c r="M3351" s="54" t="s">
        <v>13587</v>
      </c>
      <c r="N3351" s="54" t="s">
        <v>256</v>
      </c>
      <c r="O3351" s="54" t="s">
        <v>256</v>
      </c>
      <c r="P3351" s="54" t="s">
        <v>442</v>
      </c>
      <c r="Q3351" s="54" t="s">
        <v>256</v>
      </c>
      <c r="R3351" s="54" t="s">
        <v>431</v>
      </c>
      <c r="S3351" s="71"/>
      <c r="T3351" s="54" t="s">
        <v>256</v>
      </c>
      <c r="U3351" s="71">
        <v>44530</v>
      </c>
      <c r="V3351" s="54" t="s">
        <v>256</v>
      </c>
      <c r="W3351" t="str">
        <f t="shared" si="52"/>
        <v>Nov-21</v>
      </c>
    </row>
    <row r="3352" spans="1:23" x14ac:dyDescent="0.25">
      <c r="A3352" s="54" t="s">
        <v>317</v>
      </c>
      <c r="B3352" s="54" t="s">
        <v>432</v>
      </c>
      <c r="C3352" s="54" t="s">
        <v>263</v>
      </c>
      <c r="D3352" s="54" t="s">
        <v>429</v>
      </c>
      <c r="E3352" s="54" t="s">
        <v>13590</v>
      </c>
      <c r="F3352" s="71">
        <v>44525</v>
      </c>
      <c r="G3352" s="72">
        <v>3023.91</v>
      </c>
      <c r="H3352" s="72">
        <v>256276.37</v>
      </c>
      <c r="I3352" s="54" t="s">
        <v>265</v>
      </c>
      <c r="J3352" s="54" t="s">
        <v>13591</v>
      </c>
      <c r="K3352" s="54" t="s">
        <v>13592</v>
      </c>
      <c r="L3352" s="54" t="s">
        <v>13593</v>
      </c>
      <c r="M3352" s="54" t="s">
        <v>13590</v>
      </c>
      <c r="N3352" s="54" t="s">
        <v>256</v>
      </c>
      <c r="O3352" s="54" t="s">
        <v>256</v>
      </c>
      <c r="P3352" s="54" t="s">
        <v>264</v>
      </c>
      <c r="Q3352" s="54" t="s">
        <v>256</v>
      </c>
      <c r="R3352" s="54" t="s">
        <v>431</v>
      </c>
      <c r="S3352" s="71"/>
      <c r="T3352" s="54" t="s">
        <v>256</v>
      </c>
      <c r="U3352" s="71">
        <v>44525</v>
      </c>
      <c r="V3352" s="54" t="s">
        <v>256</v>
      </c>
      <c r="W3352" t="str">
        <f t="shared" si="52"/>
        <v>Nov-21</v>
      </c>
    </row>
    <row r="3353" spans="1:23" x14ac:dyDescent="0.25">
      <c r="A3353" s="54" t="s">
        <v>317</v>
      </c>
      <c r="B3353" s="54" t="s">
        <v>432</v>
      </c>
      <c r="C3353" s="54" t="s">
        <v>263</v>
      </c>
      <c r="D3353" s="54" t="s">
        <v>429</v>
      </c>
      <c r="E3353" s="54" t="s">
        <v>13594</v>
      </c>
      <c r="F3353" s="71">
        <v>44527</v>
      </c>
      <c r="G3353" s="72">
        <v>518.28</v>
      </c>
      <c r="H3353" s="72">
        <v>43924.23</v>
      </c>
      <c r="I3353" s="54" t="s">
        <v>265</v>
      </c>
      <c r="J3353" s="54" t="s">
        <v>13591</v>
      </c>
      <c r="K3353" s="54" t="s">
        <v>13595</v>
      </c>
      <c r="L3353" s="54" t="s">
        <v>13596</v>
      </c>
      <c r="M3353" s="54" t="s">
        <v>13594</v>
      </c>
      <c r="N3353" s="54" t="s">
        <v>256</v>
      </c>
      <c r="O3353" s="54" t="s">
        <v>256</v>
      </c>
      <c r="P3353" s="54" t="s">
        <v>264</v>
      </c>
      <c r="Q3353" s="54" t="s">
        <v>256</v>
      </c>
      <c r="R3353" s="54" t="s">
        <v>431</v>
      </c>
      <c r="S3353" s="71"/>
      <c r="T3353" s="54" t="s">
        <v>256</v>
      </c>
      <c r="U3353" s="71">
        <v>44527</v>
      </c>
      <c r="V3353" s="54" t="s">
        <v>256</v>
      </c>
      <c r="W3353" t="str">
        <f t="shared" si="52"/>
        <v>Nov-21</v>
      </c>
    </row>
    <row r="3354" spans="1:23" x14ac:dyDescent="0.25">
      <c r="A3354" s="54" t="s">
        <v>317</v>
      </c>
      <c r="B3354" s="54" t="s">
        <v>432</v>
      </c>
      <c r="C3354" s="54" t="s">
        <v>279</v>
      </c>
      <c r="D3354" s="54" t="s">
        <v>436</v>
      </c>
      <c r="E3354" s="54" t="s">
        <v>13597</v>
      </c>
      <c r="F3354" s="71">
        <v>44523</v>
      </c>
      <c r="G3354" s="72">
        <v>-301.20999999999998</v>
      </c>
      <c r="H3354" s="72">
        <v>-25527.55</v>
      </c>
      <c r="I3354" s="54" t="s">
        <v>265</v>
      </c>
      <c r="J3354" s="54" t="s">
        <v>13591</v>
      </c>
      <c r="K3354" s="54" t="s">
        <v>13598</v>
      </c>
      <c r="L3354" s="54" t="s">
        <v>13599</v>
      </c>
      <c r="M3354" s="54" t="s">
        <v>13597</v>
      </c>
      <c r="N3354" s="54" t="s">
        <v>256</v>
      </c>
      <c r="O3354" s="54" t="s">
        <v>256</v>
      </c>
      <c r="P3354" s="54" t="s">
        <v>264</v>
      </c>
      <c r="Q3354" s="54" t="s">
        <v>256</v>
      </c>
      <c r="R3354" s="54" t="s">
        <v>431</v>
      </c>
      <c r="S3354" s="71"/>
      <c r="T3354" s="54" t="s">
        <v>256</v>
      </c>
      <c r="U3354" s="71">
        <v>44523</v>
      </c>
      <c r="V3354" s="54" t="s">
        <v>256</v>
      </c>
      <c r="W3354" t="str">
        <f t="shared" si="52"/>
        <v>Nov-21</v>
      </c>
    </row>
    <row r="3355" spans="1:23" x14ac:dyDescent="0.25">
      <c r="A3355" s="54" t="s">
        <v>317</v>
      </c>
      <c r="B3355" s="54" t="s">
        <v>432</v>
      </c>
      <c r="C3355" s="54" t="s">
        <v>263</v>
      </c>
      <c r="D3355" s="54" t="s">
        <v>429</v>
      </c>
      <c r="E3355" s="54" t="s">
        <v>13600</v>
      </c>
      <c r="F3355" s="71">
        <v>44523</v>
      </c>
      <c r="G3355" s="72">
        <v>301.20999999999998</v>
      </c>
      <c r="H3355" s="72">
        <v>25527.55</v>
      </c>
      <c r="I3355" s="54" t="s">
        <v>265</v>
      </c>
      <c r="J3355" s="54" t="s">
        <v>13591</v>
      </c>
      <c r="K3355" s="54" t="s">
        <v>13598</v>
      </c>
      <c r="L3355" s="54" t="s">
        <v>13599</v>
      </c>
      <c r="M3355" s="54" t="s">
        <v>13600</v>
      </c>
      <c r="N3355" s="54" t="s">
        <v>256</v>
      </c>
      <c r="O3355" s="54" t="s">
        <v>256</v>
      </c>
      <c r="P3355" s="54" t="s">
        <v>264</v>
      </c>
      <c r="Q3355" s="54" t="s">
        <v>256</v>
      </c>
      <c r="R3355" s="54" t="s">
        <v>431</v>
      </c>
      <c r="S3355" s="71"/>
      <c r="T3355" s="54" t="s">
        <v>256</v>
      </c>
      <c r="U3355" s="71">
        <v>44523</v>
      </c>
      <c r="V3355" s="54" t="s">
        <v>256</v>
      </c>
      <c r="W3355" t="str">
        <f t="shared" si="52"/>
        <v>Nov-21</v>
      </c>
    </row>
    <row r="3356" spans="1:23" x14ac:dyDescent="0.25">
      <c r="A3356" s="54" t="s">
        <v>317</v>
      </c>
      <c r="B3356" s="54" t="s">
        <v>432</v>
      </c>
      <c r="C3356" s="54" t="s">
        <v>279</v>
      </c>
      <c r="D3356" s="54" t="s">
        <v>436</v>
      </c>
      <c r="E3356" s="54" t="s">
        <v>13601</v>
      </c>
      <c r="F3356" s="71">
        <v>44523</v>
      </c>
      <c r="G3356" s="72">
        <v>-289.68</v>
      </c>
      <c r="H3356" s="72">
        <v>-24550.38</v>
      </c>
      <c r="I3356" s="54" t="s">
        <v>265</v>
      </c>
      <c r="J3356" s="54" t="s">
        <v>13591</v>
      </c>
      <c r="K3356" s="54" t="s">
        <v>13602</v>
      </c>
      <c r="L3356" s="54" t="s">
        <v>13603</v>
      </c>
      <c r="M3356" s="54" t="s">
        <v>13601</v>
      </c>
      <c r="N3356" s="54" t="s">
        <v>256</v>
      </c>
      <c r="O3356" s="54" t="s">
        <v>256</v>
      </c>
      <c r="P3356" s="54" t="s">
        <v>264</v>
      </c>
      <c r="Q3356" s="54" t="s">
        <v>256</v>
      </c>
      <c r="R3356" s="54" t="s">
        <v>431</v>
      </c>
      <c r="S3356" s="71"/>
      <c r="T3356" s="54" t="s">
        <v>256</v>
      </c>
      <c r="U3356" s="71">
        <v>44523</v>
      </c>
      <c r="V3356" s="54" t="s">
        <v>256</v>
      </c>
      <c r="W3356" t="str">
        <f t="shared" si="52"/>
        <v>Nov-21</v>
      </c>
    </row>
    <row r="3357" spans="1:23" x14ac:dyDescent="0.25">
      <c r="A3357" s="54" t="s">
        <v>317</v>
      </c>
      <c r="B3357" s="54" t="s">
        <v>432</v>
      </c>
      <c r="C3357" s="54" t="s">
        <v>263</v>
      </c>
      <c r="D3357" s="54" t="s">
        <v>429</v>
      </c>
      <c r="E3357" s="54" t="s">
        <v>13604</v>
      </c>
      <c r="F3357" s="71">
        <v>44523</v>
      </c>
      <c r="G3357" s="72">
        <v>289.68</v>
      </c>
      <c r="H3357" s="72">
        <v>24550.38</v>
      </c>
      <c r="I3357" s="54" t="s">
        <v>265</v>
      </c>
      <c r="J3357" s="54" t="s">
        <v>13591</v>
      </c>
      <c r="K3357" s="54" t="s">
        <v>13602</v>
      </c>
      <c r="L3357" s="54" t="s">
        <v>13603</v>
      </c>
      <c r="M3357" s="54" t="s">
        <v>13604</v>
      </c>
      <c r="N3357" s="54" t="s">
        <v>256</v>
      </c>
      <c r="O3357" s="54" t="s">
        <v>256</v>
      </c>
      <c r="P3357" s="54" t="s">
        <v>264</v>
      </c>
      <c r="Q3357" s="54" t="s">
        <v>256</v>
      </c>
      <c r="R3357" s="54" t="s">
        <v>431</v>
      </c>
      <c r="S3357" s="71"/>
      <c r="T3357" s="54" t="s">
        <v>256</v>
      </c>
      <c r="U3357" s="71">
        <v>44523</v>
      </c>
      <c r="V3357" s="54" t="s">
        <v>256</v>
      </c>
      <c r="W3357" t="str">
        <f t="shared" si="52"/>
        <v>Nov-21</v>
      </c>
    </row>
    <row r="3358" spans="1:23" x14ac:dyDescent="0.25">
      <c r="A3358" s="54" t="s">
        <v>317</v>
      </c>
      <c r="B3358" s="54" t="s">
        <v>432</v>
      </c>
      <c r="C3358" s="54" t="s">
        <v>279</v>
      </c>
      <c r="D3358" s="54" t="s">
        <v>436</v>
      </c>
      <c r="E3358" s="54" t="s">
        <v>13605</v>
      </c>
      <c r="F3358" s="71">
        <v>44523</v>
      </c>
      <c r="G3358" s="72">
        <v>-105.67</v>
      </c>
      <c r="H3358" s="72">
        <v>-8955.5300000000007</v>
      </c>
      <c r="I3358" s="54" t="s">
        <v>265</v>
      </c>
      <c r="J3358" s="54" t="s">
        <v>13591</v>
      </c>
      <c r="K3358" s="54" t="s">
        <v>13606</v>
      </c>
      <c r="L3358" s="54" t="s">
        <v>13607</v>
      </c>
      <c r="M3358" s="54" t="s">
        <v>13605</v>
      </c>
      <c r="N3358" s="54" t="s">
        <v>256</v>
      </c>
      <c r="O3358" s="54" t="s">
        <v>256</v>
      </c>
      <c r="P3358" s="54" t="s">
        <v>264</v>
      </c>
      <c r="Q3358" s="54" t="s">
        <v>256</v>
      </c>
      <c r="R3358" s="54" t="s">
        <v>431</v>
      </c>
      <c r="S3358" s="71"/>
      <c r="T3358" s="54" t="s">
        <v>256</v>
      </c>
      <c r="U3358" s="71">
        <v>44523</v>
      </c>
      <c r="V3358" s="54" t="s">
        <v>256</v>
      </c>
      <c r="W3358" t="str">
        <f t="shared" si="52"/>
        <v>Nov-21</v>
      </c>
    </row>
    <row r="3359" spans="1:23" x14ac:dyDescent="0.25">
      <c r="A3359" s="54" t="s">
        <v>317</v>
      </c>
      <c r="B3359" s="54" t="s">
        <v>432</v>
      </c>
      <c r="C3359" s="54" t="s">
        <v>279</v>
      </c>
      <c r="D3359" s="54" t="s">
        <v>436</v>
      </c>
      <c r="E3359" s="54" t="s">
        <v>13608</v>
      </c>
      <c r="F3359" s="71">
        <v>44527</v>
      </c>
      <c r="G3359" s="72">
        <v>-257.60000000000002</v>
      </c>
      <c r="H3359" s="72">
        <v>-21831.599999999999</v>
      </c>
      <c r="I3359" s="54" t="s">
        <v>265</v>
      </c>
      <c r="J3359" s="54" t="s">
        <v>13591</v>
      </c>
      <c r="K3359" s="54" t="s">
        <v>13606</v>
      </c>
      <c r="L3359" s="54" t="s">
        <v>13609</v>
      </c>
      <c r="M3359" s="54" t="s">
        <v>13608</v>
      </c>
      <c r="N3359" s="54" t="s">
        <v>256</v>
      </c>
      <c r="O3359" s="54" t="s">
        <v>256</v>
      </c>
      <c r="P3359" s="54" t="s">
        <v>264</v>
      </c>
      <c r="Q3359" s="54" t="s">
        <v>256</v>
      </c>
      <c r="R3359" s="54" t="s">
        <v>431</v>
      </c>
      <c r="S3359" s="71"/>
      <c r="T3359" s="54" t="s">
        <v>256</v>
      </c>
      <c r="U3359" s="71">
        <v>44527</v>
      </c>
      <c r="V3359" s="54" t="s">
        <v>256</v>
      </c>
      <c r="W3359" t="str">
        <f t="shared" si="52"/>
        <v>Nov-21</v>
      </c>
    </row>
    <row r="3360" spans="1:23" x14ac:dyDescent="0.25">
      <c r="A3360" s="54" t="s">
        <v>317</v>
      </c>
      <c r="B3360" s="54" t="s">
        <v>432</v>
      </c>
      <c r="C3360" s="54" t="s">
        <v>263</v>
      </c>
      <c r="D3360" s="54" t="s">
        <v>429</v>
      </c>
      <c r="E3360" s="54" t="s">
        <v>13610</v>
      </c>
      <c r="F3360" s="71">
        <v>44523</v>
      </c>
      <c r="G3360" s="72">
        <v>105.67</v>
      </c>
      <c r="H3360" s="72">
        <v>8955.5300000000007</v>
      </c>
      <c r="I3360" s="54" t="s">
        <v>265</v>
      </c>
      <c r="J3360" s="54" t="s">
        <v>13591</v>
      </c>
      <c r="K3360" s="54" t="s">
        <v>13606</v>
      </c>
      <c r="L3360" s="54" t="s">
        <v>13607</v>
      </c>
      <c r="M3360" s="54" t="s">
        <v>13610</v>
      </c>
      <c r="N3360" s="54" t="s">
        <v>256</v>
      </c>
      <c r="O3360" s="54" t="s">
        <v>256</v>
      </c>
      <c r="P3360" s="54" t="s">
        <v>264</v>
      </c>
      <c r="Q3360" s="54" t="s">
        <v>256</v>
      </c>
      <c r="R3360" s="54" t="s">
        <v>431</v>
      </c>
      <c r="S3360" s="71"/>
      <c r="T3360" s="54" t="s">
        <v>256</v>
      </c>
      <c r="U3360" s="71">
        <v>44523</v>
      </c>
      <c r="V3360" s="54" t="s">
        <v>256</v>
      </c>
      <c r="W3360" t="str">
        <f t="shared" si="52"/>
        <v>Nov-21</v>
      </c>
    </row>
    <row r="3361" spans="1:23" x14ac:dyDescent="0.25">
      <c r="A3361" s="54" t="s">
        <v>317</v>
      </c>
      <c r="B3361" s="54" t="s">
        <v>432</v>
      </c>
      <c r="C3361" s="54" t="s">
        <v>263</v>
      </c>
      <c r="D3361" s="54" t="s">
        <v>429</v>
      </c>
      <c r="E3361" s="54" t="s">
        <v>13611</v>
      </c>
      <c r="F3361" s="71">
        <v>44523</v>
      </c>
      <c r="G3361" s="72">
        <v>257.60000000000002</v>
      </c>
      <c r="H3361" s="72">
        <v>21831.599999999999</v>
      </c>
      <c r="I3361" s="54" t="s">
        <v>265</v>
      </c>
      <c r="J3361" s="54" t="s">
        <v>13591</v>
      </c>
      <c r="K3361" s="54" t="s">
        <v>13606</v>
      </c>
      <c r="L3361" s="54" t="s">
        <v>13609</v>
      </c>
      <c r="M3361" s="54" t="s">
        <v>13611</v>
      </c>
      <c r="N3361" s="54" t="s">
        <v>256</v>
      </c>
      <c r="O3361" s="54" t="s">
        <v>256</v>
      </c>
      <c r="P3361" s="54" t="s">
        <v>264</v>
      </c>
      <c r="Q3361" s="54" t="s">
        <v>256</v>
      </c>
      <c r="R3361" s="54" t="s">
        <v>431</v>
      </c>
      <c r="S3361" s="71"/>
      <c r="T3361" s="54" t="s">
        <v>256</v>
      </c>
      <c r="U3361" s="71">
        <v>44523</v>
      </c>
      <c r="V3361" s="54" t="s">
        <v>256</v>
      </c>
      <c r="W3361" t="str">
        <f t="shared" si="52"/>
        <v>Nov-21</v>
      </c>
    </row>
    <row r="3362" spans="1:23" x14ac:dyDescent="0.25">
      <c r="A3362" s="54" t="s">
        <v>317</v>
      </c>
      <c r="B3362" s="54" t="s">
        <v>432</v>
      </c>
      <c r="C3362" s="54" t="s">
        <v>263</v>
      </c>
      <c r="D3362" s="54" t="s">
        <v>429</v>
      </c>
      <c r="E3362" s="54" t="s">
        <v>13612</v>
      </c>
      <c r="F3362" s="71">
        <v>44523</v>
      </c>
      <c r="G3362" s="72">
        <v>10.36</v>
      </c>
      <c r="H3362" s="72">
        <v>878.01</v>
      </c>
      <c r="I3362" s="54" t="s">
        <v>265</v>
      </c>
      <c r="J3362" s="54" t="s">
        <v>13591</v>
      </c>
      <c r="K3362" s="54" t="s">
        <v>13613</v>
      </c>
      <c r="L3362" s="54" t="s">
        <v>13614</v>
      </c>
      <c r="M3362" s="54" t="s">
        <v>13612</v>
      </c>
      <c r="N3362" s="54" t="s">
        <v>256</v>
      </c>
      <c r="O3362" s="54" t="s">
        <v>256</v>
      </c>
      <c r="P3362" s="54" t="s">
        <v>264</v>
      </c>
      <c r="Q3362" s="54" t="s">
        <v>256</v>
      </c>
      <c r="R3362" s="54" t="s">
        <v>431</v>
      </c>
      <c r="S3362" s="71"/>
      <c r="T3362" s="54" t="s">
        <v>256</v>
      </c>
      <c r="U3362" s="71">
        <v>44523</v>
      </c>
      <c r="V3362" s="54" t="s">
        <v>256</v>
      </c>
      <c r="W3362" t="str">
        <f t="shared" si="52"/>
        <v>Nov-21</v>
      </c>
    </row>
    <row r="3363" spans="1:23" x14ac:dyDescent="0.25">
      <c r="A3363" s="54" t="s">
        <v>317</v>
      </c>
      <c r="B3363" s="54" t="s">
        <v>432</v>
      </c>
      <c r="C3363" s="54" t="s">
        <v>263</v>
      </c>
      <c r="D3363" s="54" t="s">
        <v>429</v>
      </c>
      <c r="E3363" s="54" t="s">
        <v>13615</v>
      </c>
      <c r="F3363" s="71">
        <v>44523</v>
      </c>
      <c r="G3363" s="72">
        <v>434.11</v>
      </c>
      <c r="H3363" s="72">
        <v>36790.82</v>
      </c>
      <c r="I3363" s="54" t="s">
        <v>265</v>
      </c>
      <c r="J3363" s="54" t="s">
        <v>13591</v>
      </c>
      <c r="K3363" s="54" t="s">
        <v>13613</v>
      </c>
      <c r="L3363" s="54" t="s">
        <v>13616</v>
      </c>
      <c r="M3363" s="54" t="s">
        <v>13615</v>
      </c>
      <c r="N3363" s="54" t="s">
        <v>256</v>
      </c>
      <c r="O3363" s="54" t="s">
        <v>256</v>
      </c>
      <c r="P3363" s="54" t="s">
        <v>264</v>
      </c>
      <c r="Q3363" s="54" t="s">
        <v>256</v>
      </c>
      <c r="R3363" s="54" t="s">
        <v>431</v>
      </c>
      <c r="S3363" s="71"/>
      <c r="T3363" s="54" t="s">
        <v>256</v>
      </c>
      <c r="U3363" s="71">
        <v>44523</v>
      </c>
      <c r="V3363" s="54" t="s">
        <v>256</v>
      </c>
      <c r="W3363" t="str">
        <f t="shared" si="52"/>
        <v>Nov-21</v>
      </c>
    </row>
    <row r="3364" spans="1:23" x14ac:dyDescent="0.25">
      <c r="A3364" s="54" t="s">
        <v>317</v>
      </c>
      <c r="B3364" s="54" t="s">
        <v>432</v>
      </c>
      <c r="C3364" s="54" t="s">
        <v>263</v>
      </c>
      <c r="D3364" s="54" t="s">
        <v>429</v>
      </c>
      <c r="E3364" s="54" t="s">
        <v>13617</v>
      </c>
      <c r="F3364" s="71">
        <v>44525</v>
      </c>
      <c r="G3364" s="72">
        <v>353.27</v>
      </c>
      <c r="H3364" s="72">
        <v>29939.63</v>
      </c>
      <c r="I3364" s="54" t="s">
        <v>265</v>
      </c>
      <c r="J3364" s="54" t="s">
        <v>13591</v>
      </c>
      <c r="K3364" s="54" t="s">
        <v>13613</v>
      </c>
      <c r="L3364" s="54" t="s">
        <v>13618</v>
      </c>
      <c r="M3364" s="54" t="s">
        <v>13617</v>
      </c>
      <c r="N3364" s="54" t="s">
        <v>256</v>
      </c>
      <c r="O3364" s="54" t="s">
        <v>256</v>
      </c>
      <c r="P3364" s="54" t="s">
        <v>264</v>
      </c>
      <c r="Q3364" s="54" t="s">
        <v>256</v>
      </c>
      <c r="R3364" s="54" t="s">
        <v>431</v>
      </c>
      <c r="S3364" s="71"/>
      <c r="T3364" s="54" t="s">
        <v>256</v>
      </c>
      <c r="U3364" s="71">
        <v>44525</v>
      </c>
      <c r="V3364" s="54" t="s">
        <v>256</v>
      </c>
      <c r="W3364" t="str">
        <f t="shared" si="52"/>
        <v>Nov-21</v>
      </c>
    </row>
    <row r="3365" spans="1:23" x14ac:dyDescent="0.25">
      <c r="A3365" s="54" t="s">
        <v>317</v>
      </c>
      <c r="B3365" s="54" t="s">
        <v>432</v>
      </c>
      <c r="C3365" s="54" t="s">
        <v>263</v>
      </c>
      <c r="D3365" s="54" t="s">
        <v>429</v>
      </c>
      <c r="E3365" s="54" t="s">
        <v>13619</v>
      </c>
      <c r="F3365" s="71">
        <v>44523</v>
      </c>
      <c r="G3365" s="72">
        <v>4414.82</v>
      </c>
      <c r="H3365" s="72">
        <v>374156</v>
      </c>
      <c r="I3365" s="54" t="s">
        <v>265</v>
      </c>
      <c r="J3365" s="54" t="s">
        <v>13591</v>
      </c>
      <c r="K3365" s="54" t="s">
        <v>13620</v>
      </c>
      <c r="L3365" s="54" t="s">
        <v>13621</v>
      </c>
      <c r="M3365" s="54" t="s">
        <v>13619</v>
      </c>
      <c r="N3365" s="54" t="s">
        <v>256</v>
      </c>
      <c r="O3365" s="54" t="s">
        <v>256</v>
      </c>
      <c r="P3365" s="54" t="s">
        <v>264</v>
      </c>
      <c r="Q3365" s="54" t="s">
        <v>256</v>
      </c>
      <c r="R3365" s="54" t="s">
        <v>431</v>
      </c>
      <c r="S3365" s="71"/>
      <c r="T3365" s="54" t="s">
        <v>256</v>
      </c>
      <c r="U3365" s="71">
        <v>44523</v>
      </c>
      <c r="V3365" s="54" t="s">
        <v>256</v>
      </c>
      <c r="W3365" t="str">
        <f t="shared" si="52"/>
        <v>Nov-21</v>
      </c>
    </row>
    <row r="3366" spans="1:23" x14ac:dyDescent="0.25">
      <c r="A3366" s="54" t="s">
        <v>317</v>
      </c>
      <c r="B3366" s="54" t="s">
        <v>432</v>
      </c>
      <c r="C3366" s="54" t="s">
        <v>263</v>
      </c>
      <c r="D3366" s="54" t="s">
        <v>429</v>
      </c>
      <c r="E3366" s="54" t="s">
        <v>13622</v>
      </c>
      <c r="F3366" s="71">
        <v>44523</v>
      </c>
      <c r="G3366" s="72">
        <v>1738.98</v>
      </c>
      <c r="H3366" s="72">
        <v>147378.56</v>
      </c>
      <c r="I3366" s="54" t="s">
        <v>265</v>
      </c>
      <c r="J3366" s="54" t="s">
        <v>13591</v>
      </c>
      <c r="K3366" s="54" t="s">
        <v>13620</v>
      </c>
      <c r="L3366" s="54" t="s">
        <v>13623</v>
      </c>
      <c r="M3366" s="54" t="s">
        <v>13622</v>
      </c>
      <c r="N3366" s="54" t="s">
        <v>256</v>
      </c>
      <c r="O3366" s="54" t="s">
        <v>256</v>
      </c>
      <c r="P3366" s="54" t="s">
        <v>264</v>
      </c>
      <c r="Q3366" s="54" t="s">
        <v>256</v>
      </c>
      <c r="R3366" s="54" t="s">
        <v>431</v>
      </c>
      <c r="S3366" s="71"/>
      <c r="T3366" s="54" t="s">
        <v>256</v>
      </c>
      <c r="U3366" s="71">
        <v>44523</v>
      </c>
      <c r="V3366" s="54" t="s">
        <v>256</v>
      </c>
      <c r="W3366" t="str">
        <f t="shared" si="52"/>
        <v>Nov-21</v>
      </c>
    </row>
    <row r="3367" spans="1:23" x14ac:dyDescent="0.25">
      <c r="A3367" s="54" t="s">
        <v>317</v>
      </c>
      <c r="B3367" s="54" t="s">
        <v>432</v>
      </c>
      <c r="C3367" s="54" t="s">
        <v>263</v>
      </c>
      <c r="D3367" s="54" t="s">
        <v>429</v>
      </c>
      <c r="E3367" s="54" t="s">
        <v>13624</v>
      </c>
      <c r="F3367" s="71">
        <v>44523</v>
      </c>
      <c r="G3367" s="72">
        <v>2999.83</v>
      </c>
      <c r="H3367" s="72">
        <v>254235.59</v>
      </c>
      <c r="I3367" s="54" t="s">
        <v>265</v>
      </c>
      <c r="J3367" s="54" t="s">
        <v>13591</v>
      </c>
      <c r="K3367" s="54" t="s">
        <v>13620</v>
      </c>
      <c r="L3367" s="54" t="s">
        <v>13625</v>
      </c>
      <c r="M3367" s="54" t="s">
        <v>13624</v>
      </c>
      <c r="N3367" s="54" t="s">
        <v>256</v>
      </c>
      <c r="O3367" s="54" t="s">
        <v>256</v>
      </c>
      <c r="P3367" s="54" t="s">
        <v>264</v>
      </c>
      <c r="Q3367" s="54" t="s">
        <v>256</v>
      </c>
      <c r="R3367" s="54" t="s">
        <v>431</v>
      </c>
      <c r="S3367" s="71"/>
      <c r="T3367" s="54" t="s">
        <v>256</v>
      </c>
      <c r="U3367" s="71">
        <v>44523</v>
      </c>
      <c r="V3367" s="54" t="s">
        <v>256</v>
      </c>
      <c r="W3367" t="str">
        <f t="shared" si="52"/>
        <v>Nov-21</v>
      </c>
    </row>
    <row r="3368" spans="1:23" x14ac:dyDescent="0.25">
      <c r="A3368" s="54" t="s">
        <v>317</v>
      </c>
      <c r="B3368" s="54" t="s">
        <v>432</v>
      </c>
      <c r="C3368" s="54" t="s">
        <v>263</v>
      </c>
      <c r="D3368" s="54" t="s">
        <v>429</v>
      </c>
      <c r="E3368" s="54" t="s">
        <v>13626</v>
      </c>
      <c r="F3368" s="71">
        <v>44523</v>
      </c>
      <c r="G3368" s="72">
        <v>1659.46</v>
      </c>
      <c r="H3368" s="72">
        <v>140639.24</v>
      </c>
      <c r="I3368" s="54" t="s">
        <v>265</v>
      </c>
      <c r="J3368" s="54" t="s">
        <v>13591</v>
      </c>
      <c r="K3368" s="54" t="s">
        <v>13620</v>
      </c>
      <c r="L3368" s="54" t="s">
        <v>13627</v>
      </c>
      <c r="M3368" s="54" t="s">
        <v>13626</v>
      </c>
      <c r="N3368" s="54" t="s">
        <v>256</v>
      </c>
      <c r="O3368" s="54" t="s">
        <v>256</v>
      </c>
      <c r="P3368" s="54" t="s">
        <v>264</v>
      </c>
      <c r="Q3368" s="54" t="s">
        <v>256</v>
      </c>
      <c r="R3368" s="54" t="s">
        <v>431</v>
      </c>
      <c r="S3368" s="71"/>
      <c r="T3368" s="54" t="s">
        <v>256</v>
      </c>
      <c r="U3368" s="71">
        <v>44523</v>
      </c>
      <c r="V3368" s="54" t="s">
        <v>256</v>
      </c>
      <c r="W3368" t="str">
        <f t="shared" si="52"/>
        <v>Nov-21</v>
      </c>
    </row>
    <row r="3369" spans="1:23" x14ac:dyDescent="0.25">
      <c r="A3369" s="54" t="s">
        <v>317</v>
      </c>
      <c r="B3369" s="54" t="s">
        <v>432</v>
      </c>
      <c r="C3369" s="54" t="s">
        <v>263</v>
      </c>
      <c r="D3369" s="54" t="s">
        <v>429</v>
      </c>
      <c r="E3369" s="54" t="s">
        <v>13628</v>
      </c>
      <c r="F3369" s="71">
        <v>44527</v>
      </c>
      <c r="G3369" s="72">
        <v>192.53</v>
      </c>
      <c r="H3369" s="72">
        <v>16316.92</v>
      </c>
      <c r="I3369" s="54" t="s">
        <v>265</v>
      </c>
      <c r="J3369" s="54" t="s">
        <v>13591</v>
      </c>
      <c r="K3369" s="54" t="s">
        <v>13620</v>
      </c>
      <c r="L3369" s="54" t="s">
        <v>13629</v>
      </c>
      <c r="M3369" s="54" t="s">
        <v>13628</v>
      </c>
      <c r="N3369" s="54" t="s">
        <v>256</v>
      </c>
      <c r="O3369" s="54" t="s">
        <v>256</v>
      </c>
      <c r="P3369" s="54" t="s">
        <v>264</v>
      </c>
      <c r="Q3369" s="54" t="s">
        <v>256</v>
      </c>
      <c r="R3369" s="54" t="s">
        <v>431</v>
      </c>
      <c r="S3369" s="71"/>
      <c r="T3369" s="54" t="s">
        <v>256</v>
      </c>
      <c r="U3369" s="71">
        <v>44527</v>
      </c>
      <c r="V3369" s="54" t="s">
        <v>256</v>
      </c>
      <c r="W3369" t="str">
        <f t="shared" si="52"/>
        <v>Nov-21</v>
      </c>
    </row>
    <row r="3370" spans="1:23" x14ac:dyDescent="0.25">
      <c r="A3370" s="54" t="s">
        <v>317</v>
      </c>
      <c r="B3370" s="54" t="s">
        <v>432</v>
      </c>
      <c r="C3370" s="54" t="s">
        <v>263</v>
      </c>
      <c r="D3370" s="54" t="s">
        <v>429</v>
      </c>
      <c r="E3370" s="54" t="s">
        <v>13630</v>
      </c>
      <c r="F3370" s="71">
        <v>44528</v>
      </c>
      <c r="G3370" s="72">
        <v>1060.58</v>
      </c>
      <c r="H3370" s="72">
        <v>89884.160000000003</v>
      </c>
      <c r="I3370" s="54" t="s">
        <v>265</v>
      </c>
      <c r="J3370" s="54" t="s">
        <v>13591</v>
      </c>
      <c r="K3370" s="54" t="s">
        <v>13620</v>
      </c>
      <c r="L3370" s="54" t="s">
        <v>13631</v>
      </c>
      <c r="M3370" s="54" t="s">
        <v>13630</v>
      </c>
      <c r="N3370" s="54" t="s">
        <v>256</v>
      </c>
      <c r="O3370" s="54" t="s">
        <v>256</v>
      </c>
      <c r="P3370" s="54" t="s">
        <v>264</v>
      </c>
      <c r="Q3370" s="54" t="s">
        <v>256</v>
      </c>
      <c r="R3370" s="54" t="s">
        <v>431</v>
      </c>
      <c r="S3370" s="71"/>
      <c r="T3370" s="54" t="s">
        <v>256</v>
      </c>
      <c r="U3370" s="71">
        <v>44528</v>
      </c>
      <c r="V3370" s="54" t="s">
        <v>256</v>
      </c>
      <c r="W3370" t="str">
        <f t="shared" si="52"/>
        <v>Nov-21</v>
      </c>
    </row>
    <row r="3371" spans="1:23" x14ac:dyDescent="0.25">
      <c r="A3371" s="54" t="s">
        <v>317</v>
      </c>
      <c r="B3371" s="54" t="s">
        <v>432</v>
      </c>
      <c r="C3371" s="54" t="s">
        <v>263</v>
      </c>
      <c r="D3371" s="54" t="s">
        <v>429</v>
      </c>
      <c r="E3371" s="54" t="s">
        <v>13632</v>
      </c>
      <c r="F3371" s="71">
        <v>44528</v>
      </c>
      <c r="G3371" s="72">
        <v>284</v>
      </c>
      <c r="H3371" s="72">
        <v>24069</v>
      </c>
      <c r="I3371" s="54" t="s">
        <v>265</v>
      </c>
      <c r="J3371" s="54" t="s">
        <v>13591</v>
      </c>
      <c r="K3371" s="54" t="s">
        <v>13620</v>
      </c>
      <c r="L3371" s="54" t="s">
        <v>13633</v>
      </c>
      <c r="M3371" s="54" t="s">
        <v>13632</v>
      </c>
      <c r="N3371" s="54" t="s">
        <v>256</v>
      </c>
      <c r="O3371" s="54" t="s">
        <v>256</v>
      </c>
      <c r="P3371" s="54" t="s">
        <v>264</v>
      </c>
      <c r="Q3371" s="54" t="s">
        <v>256</v>
      </c>
      <c r="R3371" s="54" t="s">
        <v>431</v>
      </c>
      <c r="S3371" s="71"/>
      <c r="T3371" s="54" t="s">
        <v>256</v>
      </c>
      <c r="U3371" s="71">
        <v>44528</v>
      </c>
      <c r="V3371" s="54" t="s">
        <v>256</v>
      </c>
      <c r="W3371" t="str">
        <f t="shared" si="52"/>
        <v>Nov-21</v>
      </c>
    </row>
    <row r="3372" spans="1:23" x14ac:dyDescent="0.25">
      <c r="A3372" s="54" t="s">
        <v>317</v>
      </c>
      <c r="B3372" s="54" t="s">
        <v>432</v>
      </c>
      <c r="C3372" s="54" t="s">
        <v>263</v>
      </c>
      <c r="D3372" s="54" t="s">
        <v>429</v>
      </c>
      <c r="E3372" s="54" t="s">
        <v>13634</v>
      </c>
      <c r="F3372" s="71">
        <v>44527</v>
      </c>
      <c r="G3372" s="72">
        <v>465.23</v>
      </c>
      <c r="H3372" s="72">
        <v>39428.239999999998</v>
      </c>
      <c r="I3372" s="54" t="s">
        <v>265</v>
      </c>
      <c r="J3372" s="54" t="s">
        <v>13591</v>
      </c>
      <c r="K3372" s="54" t="s">
        <v>13635</v>
      </c>
      <c r="L3372" s="54" t="s">
        <v>13636</v>
      </c>
      <c r="M3372" s="54" t="s">
        <v>13634</v>
      </c>
      <c r="N3372" s="54" t="s">
        <v>256</v>
      </c>
      <c r="O3372" s="54" t="s">
        <v>256</v>
      </c>
      <c r="P3372" s="54" t="s">
        <v>264</v>
      </c>
      <c r="Q3372" s="54" t="s">
        <v>256</v>
      </c>
      <c r="R3372" s="54" t="s">
        <v>431</v>
      </c>
      <c r="S3372" s="71"/>
      <c r="T3372" s="54" t="s">
        <v>256</v>
      </c>
      <c r="U3372" s="71">
        <v>44527</v>
      </c>
      <c r="V3372" s="54" t="s">
        <v>256</v>
      </c>
      <c r="W3372" t="str">
        <f t="shared" si="52"/>
        <v>Nov-21</v>
      </c>
    </row>
    <row r="3373" spans="1:23" x14ac:dyDescent="0.25">
      <c r="A3373" s="54" t="s">
        <v>317</v>
      </c>
      <c r="B3373" s="54" t="s">
        <v>432</v>
      </c>
      <c r="C3373" s="54" t="s">
        <v>263</v>
      </c>
      <c r="D3373" s="54" t="s">
        <v>429</v>
      </c>
      <c r="E3373" s="54" t="s">
        <v>13637</v>
      </c>
      <c r="F3373" s="71">
        <v>44527</v>
      </c>
      <c r="G3373" s="72">
        <v>111.07</v>
      </c>
      <c r="H3373" s="72">
        <v>9413.18</v>
      </c>
      <c r="I3373" s="54" t="s">
        <v>265</v>
      </c>
      <c r="J3373" s="54" t="s">
        <v>13591</v>
      </c>
      <c r="K3373" s="54" t="s">
        <v>13638</v>
      </c>
      <c r="L3373" s="54" t="s">
        <v>13639</v>
      </c>
      <c r="M3373" s="54" t="s">
        <v>13637</v>
      </c>
      <c r="N3373" s="54" t="s">
        <v>256</v>
      </c>
      <c r="O3373" s="54" t="s">
        <v>256</v>
      </c>
      <c r="P3373" s="54" t="s">
        <v>264</v>
      </c>
      <c r="Q3373" s="54" t="s">
        <v>256</v>
      </c>
      <c r="R3373" s="54" t="s">
        <v>431</v>
      </c>
      <c r="S3373" s="71"/>
      <c r="T3373" s="54" t="s">
        <v>256</v>
      </c>
      <c r="U3373" s="71">
        <v>44527</v>
      </c>
      <c r="V3373" s="54" t="s">
        <v>256</v>
      </c>
      <c r="W3373" t="str">
        <f t="shared" si="52"/>
        <v>Nov-21</v>
      </c>
    </row>
    <row r="3374" spans="1:23" x14ac:dyDescent="0.25">
      <c r="A3374" s="54" t="s">
        <v>317</v>
      </c>
      <c r="B3374" s="54" t="s">
        <v>432</v>
      </c>
      <c r="C3374" s="54" t="s">
        <v>263</v>
      </c>
      <c r="D3374" s="54" t="s">
        <v>429</v>
      </c>
      <c r="E3374" s="54" t="s">
        <v>13640</v>
      </c>
      <c r="F3374" s="71">
        <v>44527</v>
      </c>
      <c r="G3374" s="72">
        <v>9.2200000000000006</v>
      </c>
      <c r="H3374" s="72">
        <v>781.4</v>
      </c>
      <c r="I3374" s="54" t="s">
        <v>265</v>
      </c>
      <c r="J3374" s="54" t="s">
        <v>13591</v>
      </c>
      <c r="K3374" s="54" t="s">
        <v>13638</v>
      </c>
      <c r="L3374" s="54" t="s">
        <v>13641</v>
      </c>
      <c r="M3374" s="54" t="s">
        <v>13640</v>
      </c>
      <c r="N3374" s="54" t="s">
        <v>256</v>
      </c>
      <c r="O3374" s="54" t="s">
        <v>256</v>
      </c>
      <c r="P3374" s="54" t="s">
        <v>264</v>
      </c>
      <c r="Q3374" s="54" t="s">
        <v>256</v>
      </c>
      <c r="R3374" s="54" t="s">
        <v>431</v>
      </c>
      <c r="S3374" s="71"/>
      <c r="T3374" s="54" t="s">
        <v>256</v>
      </c>
      <c r="U3374" s="71">
        <v>44527</v>
      </c>
      <c r="V3374" s="54" t="s">
        <v>256</v>
      </c>
      <c r="W3374" t="str">
        <f t="shared" si="52"/>
        <v>Nov-21</v>
      </c>
    </row>
    <row r="3375" spans="1:23" x14ac:dyDescent="0.25">
      <c r="A3375" s="54" t="s">
        <v>317</v>
      </c>
      <c r="B3375" s="54" t="s">
        <v>432</v>
      </c>
      <c r="C3375" s="54" t="s">
        <v>263</v>
      </c>
      <c r="D3375" s="54" t="s">
        <v>429</v>
      </c>
      <c r="E3375" s="54" t="s">
        <v>13642</v>
      </c>
      <c r="F3375" s="71">
        <v>44527</v>
      </c>
      <c r="G3375" s="72">
        <v>2145.4</v>
      </c>
      <c r="H3375" s="72">
        <v>181822.65</v>
      </c>
      <c r="I3375" s="54" t="s">
        <v>265</v>
      </c>
      <c r="J3375" s="54" t="s">
        <v>13591</v>
      </c>
      <c r="K3375" s="54" t="s">
        <v>13638</v>
      </c>
      <c r="L3375" s="54" t="s">
        <v>13643</v>
      </c>
      <c r="M3375" s="54" t="s">
        <v>13642</v>
      </c>
      <c r="N3375" s="54" t="s">
        <v>256</v>
      </c>
      <c r="O3375" s="54" t="s">
        <v>256</v>
      </c>
      <c r="P3375" s="54" t="s">
        <v>264</v>
      </c>
      <c r="Q3375" s="54" t="s">
        <v>256</v>
      </c>
      <c r="R3375" s="54" t="s">
        <v>431</v>
      </c>
      <c r="S3375" s="71"/>
      <c r="T3375" s="54" t="s">
        <v>256</v>
      </c>
      <c r="U3375" s="71">
        <v>44527</v>
      </c>
      <c r="V3375" s="54" t="s">
        <v>256</v>
      </c>
      <c r="W3375" t="str">
        <f t="shared" si="52"/>
        <v>Nov-21</v>
      </c>
    </row>
    <row r="3376" spans="1:23" x14ac:dyDescent="0.25">
      <c r="A3376" s="54" t="s">
        <v>317</v>
      </c>
      <c r="B3376" s="54" t="s">
        <v>432</v>
      </c>
      <c r="C3376" s="54" t="s">
        <v>263</v>
      </c>
      <c r="D3376" s="54" t="s">
        <v>429</v>
      </c>
      <c r="E3376" s="54" t="s">
        <v>13644</v>
      </c>
      <c r="F3376" s="71">
        <v>44529</v>
      </c>
      <c r="G3376" s="72">
        <v>15.26</v>
      </c>
      <c r="H3376" s="72">
        <v>1293.29</v>
      </c>
      <c r="I3376" s="54" t="s">
        <v>265</v>
      </c>
      <c r="J3376" s="54" t="s">
        <v>13591</v>
      </c>
      <c r="K3376" s="54" t="s">
        <v>13638</v>
      </c>
      <c r="L3376" s="54" t="s">
        <v>13645</v>
      </c>
      <c r="M3376" s="54" t="s">
        <v>13644</v>
      </c>
      <c r="N3376" s="54" t="s">
        <v>256</v>
      </c>
      <c r="O3376" s="54" t="s">
        <v>256</v>
      </c>
      <c r="P3376" s="54" t="s">
        <v>264</v>
      </c>
      <c r="Q3376" s="54" t="s">
        <v>256</v>
      </c>
      <c r="R3376" s="54" t="s">
        <v>431</v>
      </c>
      <c r="S3376" s="71"/>
      <c r="T3376" s="54" t="s">
        <v>256</v>
      </c>
      <c r="U3376" s="71">
        <v>44529</v>
      </c>
      <c r="V3376" s="54" t="s">
        <v>256</v>
      </c>
      <c r="W3376" t="str">
        <f t="shared" si="52"/>
        <v>Nov-21</v>
      </c>
    </row>
    <row r="3377" spans="1:23" x14ac:dyDescent="0.25">
      <c r="A3377" s="54" t="s">
        <v>317</v>
      </c>
      <c r="B3377" s="54" t="s">
        <v>432</v>
      </c>
      <c r="C3377" s="54" t="s">
        <v>263</v>
      </c>
      <c r="D3377" s="54" t="s">
        <v>429</v>
      </c>
      <c r="E3377" s="54" t="s">
        <v>13646</v>
      </c>
      <c r="F3377" s="71">
        <v>44524</v>
      </c>
      <c r="G3377" s="72">
        <v>319.02</v>
      </c>
      <c r="H3377" s="72">
        <v>27036.95</v>
      </c>
      <c r="I3377" s="54" t="s">
        <v>265</v>
      </c>
      <c r="J3377" s="54" t="s">
        <v>13647</v>
      </c>
      <c r="K3377" s="54" t="s">
        <v>13648</v>
      </c>
      <c r="L3377" s="54" t="s">
        <v>13649</v>
      </c>
      <c r="M3377" s="54" t="s">
        <v>13646</v>
      </c>
      <c r="N3377" s="54" t="s">
        <v>256</v>
      </c>
      <c r="O3377" s="54" t="s">
        <v>256</v>
      </c>
      <c r="P3377" s="54" t="s">
        <v>454</v>
      </c>
      <c r="Q3377" s="54" t="s">
        <v>256</v>
      </c>
      <c r="R3377" s="54" t="s">
        <v>431</v>
      </c>
      <c r="S3377" s="71"/>
      <c r="T3377" s="54" t="s">
        <v>256</v>
      </c>
      <c r="U3377" s="71">
        <v>44524</v>
      </c>
      <c r="V3377" s="54" t="s">
        <v>256</v>
      </c>
      <c r="W3377" t="str">
        <f t="shared" si="52"/>
        <v>Nov-21</v>
      </c>
    </row>
    <row r="3378" spans="1:23" x14ac:dyDescent="0.25">
      <c r="A3378" s="54" t="s">
        <v>317</v>
      </c>
      <c r="B3378" s="54" t="s">
        <v>432</v>
      </c>
      <c r="C3378" s="54" t="s">
        <v>263</v>
      </c>
      <c r="D3378" s="54" t="s">
        <v>429</v>
      </c>
      <c r="E3378" s="54" t="s">
        <v>13650</v>
      </c>
      <c r="F3378" s="71">
        <v>44528</v>
      </c>
      <c r="G3378" s="72">
        <v>23.48</v>
      </c>
      <c r="H3378" s="72">
        <v>1989.93</v>
      </c>
      <c r="I3378" s="54" t="s">
        <v>265</v>
      </c>
      <c r="J3378" s="54" t="s">
        <v>13647</v>
      </c>
      <c r="K3378" s="54" t="s">
        <v>13651</v>
      </c>
      <c r="L3378" s="54" t="s">
        <v>13652</v>
      </c>
      <c r="M3378" s="54" t="s">
        <v>13650</v>
      </c>
      <c r="N3378" s="54" t="s">
        <v>256</v>
      </c>
      <c r="O3378" s="54" t="s">
        <v>256</v>
      </c>
      <c r="P3378" s="54" t="s">
        <v>454</v>
      </c>
      <c r="Q3378" s="54" t="s">
        <v>256</v>
      </c>
      <c r="R3378" s="54" t="s">
        <v>431</v>
      </c>
      <c r="S3378" s="71"/>
      <c r="T3378" s="54" t="s">
        <v>256</v>
      </c>
      <c r="U3378" s="71">
        <v>44528</v>
      </c>
      <c r="V3378" s="54" t="s">
        <v>256</v>
      </c>
      <c r="W3378" t="str">
        <f t="shared" si="52"/>
        <v>Nov-21</v>
      </c>
    </row>
    <row r="3379" spans="1:23" x14ac:dyDescent="0.25">
      <c r="A3379" s="54" t="s">
        <v>317</v>
      </c>
      <c r="B3379" s="54" t="s">
        <v>432</v>
      </c>
      <c r="C3379" s="54" t="s">
        <v>263</v>
      </c>
      <c r="D3379" s="54" t="s">
        <v>429</v>
      </c>
      <c r="E3379" s="54" t="s">
        <v>13653</v>
      </c>
      <c r="F3379" s="71">
        <v>44524</v>
      </c>
      <c r="G3379" s="72">
        <v>188.23</v>
      </c>
      <c r="H3379" s="72">
        <v>15952.49</v>
      </c>
      <c r="I3379" s="54" t="s">
        <v>265</v>
      </c>
      <c r="J3379" s="54" t="s">
        <v>13647</v>
      </c>
      <c r="K3379" s="54" t="s">
        <v>13654</v>
      </c>
      <c r="L3379" s="54" t="s">
        <v>13655</v>
      </c>
      <c r="M3379" s="54" t="s">
        <v>13653</v>
      </c>
      <c r="N3379" s="54" t="s">
        <v>256</v>
      </c>
      <c r="O3379" s="54" t="s">
        <v>256</v>
      </c>
      <c r="P3379" s="54" t="s">
        <v>454</v>
      </c>
      <c r="Q3379" s="54" t="s">
        <v>256</v>
      </c>
      <c r="R3379" s="54" t="s">
        <v>431</v>
      </c>
      <c r="S3379" s="71"/>
      <c r="T3379" s="54" t="s">
        <v>256</v>
      </c>
      <c r="U3379" s="71">
        <v>44524</v>
      </c>
      <c r="V3379" s="54" t="s">
        <v>256</v>
      </c>
      <c r="W3379" t="str">
        <f t="shared" si="52"/>
        <v>Nov-21</v>
      </c>
    </row>
    <row r="3380" spans="1:23" x14ac:dyDescent="0.25">
      <c r="A3380" s="54" t="s">
        <v>317</v>
      </c>
      <c r="B3380" s="54" t="s">
        <v>432</v>
      </c>
      <c r="C3380" s="54" t="s">
        <v>263</v>
      </c>
      <c r="D3380" s="54" t="s">
        <v>429</v>
      </c>
      <c r="E3380" s="54" t="s">
        <v>13656</v>
      </c>
      <c r="F3380" s="71">
        <v>44527</v>
      </c>
      <c r="G3380" s="72">
        <v>56.62</v>
      </c>
      <c r="H3380" s="72">
        <v>4798.55</v>
      </c>
      <c r="I3380" s="54" t="s">
        <v>265</v>
      </c>
      <c r="J3380" s="54" t="s">
        <v>13647</v>
      </c>
      <c r="K3380" s="54" t="s">
        <v>13657</v>
      </c>
      <c r="L3380" s="54" t="s">
        <v>13658</v>
      </c>
      <c r="M3380" s="54" t="s">
        <v>13656</v>
      </c>
      <c r="N3380" s="54" t="s">
        <v>256</v>
      </c>
      <c r="O3380" s="54" t="s">
        <v>256</v>
      </c>
      <c r="P3380" s="54" t="s">
        <v>454</v>
      </c>
      <c r="Q3380" s="54" t="s">
        <v>256</v>
      </c>
      <c r="R3380" s="54" t="s">
        <v>431</v>
      </c>
      <c r="S3380" s="71"/>
      <c r="T3380" s="54" t="s">
        <v>256</v>
      </c>
      <c r="U3380" s="71">
        <v>44527</v>
      </c>
      <c r="V3380" s="54" t="s">
        <v>256</v>
      </c>
      <c r="W3380" t="str">
        <f t="shared" si="52"/>
        <v>Nov-21</v>
      </c>
    </row>
    <row r="3381" spans="1:23" x14ac:dyDescent="0.25">
      <c r="A3381" s="54" t="s">
        <v>317</v>
      </c>
      <c r="B3381" s="54" t="s">
        <v>432</v>
      </c>
      <c r="C3381" s="54" t="s">
        <v>263</v>
      </c>
      <c r="D3381" s="54" t="s">
        <v>429</v>
      </c>
      <c r="E3381" s="54" t="s">
        <v>13659</v>
      </c>
      <c r="F3381" s="71">
        <v>44527</v>
      </c>
      <c r="G3381" s="72">
        <v>114.19</v>
      </c>
      <c r="H3381" s="72">
        <v>9677.6</v>
      </c>
      <c r="I3381" s="54" t="s">
        <v>265</v>
      </c>
      <c r="J3381" s="54" t="s">
        <v>13647</v>
      </c>
      <c r="K3381" s="54" t="s">
        <v>13660</v>
      </c>
      <c r="L3381" s="54" t="s">
        <v>13661</v>
      </c>
      <c r="M3381" s="54" t="s">
        <v>13659</v>
      </c>
      <c r="N3381" s="54" t="s">
        <v>256</v>
      </c>
      <c r="O3381" s="54" t="s">
        <v>256</v>
      </c>
      <c r="P3381" s="54" t="s">
        <v>454</v>
      </c>
      <c r="Q3381" s="54" t="s">
        <v>256</v>
      </c>
      <c r="R3381" s="54" t="s">
        <v>431</v>
      </c>
      <c r="S3381" s="71"/>
      <c r="T3381" s="54" t="s">
        <v>256</v>
      </c>
      <c r="U3381" s="71">
        <v>44527</v>
      </c>
      <c r="V3381" s="54" t="s">
        <v>256</v>
      </c>
      <c r="W3381" t="str">
        <f t="shared" si="52"/>
        <v>Nov-21</v>
      </c>
    </row>
    <row r="3382" spans="1:23" x14ac:dyDescent="0.25">
      <c r="A3382" s="54" t="s">
        <v>317</v>
      </c>
      <c r="B3382" s="54" t="s">
        <v>432</v>
      </c>
      <c r="C3382" s="54" t="s">
        <v>263</v>
      </c>
      <c r="D3382" s="54" t="s">
        <v>429</v>
      </c>
      <c r="E3382" s="54" t="s">
        <v>13662</v>
      </c>
      <c r="F3382" s="71">
        <v>44527</v>
      </c>
      <c r="G3382" s="72">
        <v>1771.71</v>
      </c>
      <c r="H3382" s="72">
        <v>150152.42000000001</v>
      </c>
      <c r="I3382" s="54" t="s">
        <v>265</v>
      </c>
      <c r="J3382" s="54" t="s">
        <v>13647</v>
      </c>
      <c r="K3382" s="54" t="s">
        <v>13663</v>
      </c>
      <c r="L3382" s="54" t="s">
        <v>13664</v>
      </c>
      <c r="M3382" s="54" t="s">
        <v>13662</v>
      </c>
      <c r="N3382" s="54" t="s">
        <v>256</v>
      </c>
      <c r="O3382" s="54" t="s">
        <v>256</v>
      </c>
      <c r="P3382" s="54" t="s">
        <v>454</v>
      </c>
      <c r="Q3382" s="54" t="s">
        <v>256</v>
      </c>
      <c r="R3382" s="54" t="s">
        <v>431</v>
      </c>
      <c r="S3382" s="71"/>
      <c r="T3382" s="54" t="s">
        <v>256</v>
      </c>
      <c r="U3382" s="71">
        <v>44527</v>
      </c>
      <c r="V3382" s="54" t="s">
        <v>256</v>
      </c>
      <c r="W3382" t="str">
        <f t="shared" si="52"/>
        <v>Nov-21</v>
      </c>
    </row>
    <row r="3383" spans="1:23" x14ac:dyDescent="0.25">
      <c r="A3383" s="54" t="s">
        <v>317</v>
      </c>
      <c r="B3383" s="54" t="s">
        <v>432</v>
      </c>
      <c r="C3383" s="54" t="s">
        <v>263</v>
      </c>
      <c r="D3383" s="54" t="s">
        <v>429</v>
      </c>
      <c r="E3383" s="54" t="s">
        <v>13665</v>
      </c>
      <c r="F3383" s="71">
        <v>44527</v>
      </c>
      <c r="G3383" s="72">
        <v>36.6</v>
      </c>
      <c r="H3383" s="72">
        <v>3101.85</v>
      </c>
      <c r="I3383" s="54" t="s">
        <v>265</v>
      </c>
      <c r="J3383" s="54" t="s">
        <v>13647</v>
      </c>
      <c r="K3383" s="54" t="s">
        <v>13666</v>
      </c>
      <c r="L3383" s="54" t="s">
        <v>13667</v>
      </c>
      <c r="M3383" s="54" t="s">
        <v>13665</v>
      </c>
      <c r="N3383" s="54" t="s">
        <v>256</v>
      </c>
      <c r="O3383" s="54" t="s">
        <v>256</v>
      </c>
      <c r="P3383" s="54" t="s">
        <v>454</v>
      </c>
      <c r="Q3383" s="54" t="s">
        <v>256</v>
      </c>
      <c r="R3383" s="54" t="s">
        <v>431</v>
      </c>
      <c r="S3383" s="71"/>
      <c r="T3383" s="54" t="s">
        <v>256</v>
      </c>
      <c r="U3383" s="71">
        <v>44527</v>
      </c>
      <c r="V3383" s="54" t="s">
        <v>256</v>
      </c>
      <c r="W3383" t="str">
        <f t="shared" si="52"/>
        <v>Nov-21</v>
      </c>
    </row>
    <row r="3384" spans="1:23" x14ac:dyDescent="0.25">
      <c r="A3384" s="54" t="s">
        <v>317</v>
      </c>
      <c r="B3384" s="54" t="s">
        <v>432</v>
      </c>
      <c r="C3384" s="54" t="s">
        <v>263</v>
      </c>
      <c r="D3384" s="54" t="s">
        <v>429</v>
      </c>
      <c r="E3384" s="54" t="s">
        <v>13668</v>
      </c>
      <c r="F3384" s="71">
        <v>44527</v>
      </c>
      <c r="G3384" s="72">
        <v>73.2</v>
      </c>
      <c r="H3384" s="72">
        <v>6203.7</v>
      </c>
      <c r="I3384" s="54" t="s">
        <v>265</v>
      </c>
      <c r="J3384" s="54" t="s">
        <v>13647</v>
      </c>
      <c r="K3384" s="54" t="s">
        <v>13669</v>
      </c>
      <c r="L3384" s="54" t="s">
        <v>13670</v>
      </c>
      <c r="M3384" s="54" t="s">
        <v>13668</v>
      </c>
      <c r="N3384" s="54" t="s">
        <v>256</v>
      </c>
      <c r="O3384" s="54" t="s">
        <v>256</v>
      </c>
      <c r="P3384" s="54" t="s">
        <v>454</v>
      </c>
      <c r="Q3384" s="54" t="s">
        <v>256</v>
      </c>
      <c r="R3384" s="54" t="s">
        <v>431</v>
      </c>
      <c r="S3384" s="71"/>
      <c r="T3384" s="54" t="s">
        <v>256</v>
      </c>
      <c r="U3384" s="71">
        <v>44527</v>
      </c>
      <c r="V3384" s="54" t="s">
        <v>256</v>
      </c>
      <c r="W3384" t="str">
        <f t="shared" si="52"/>
        <v>Nov-21</v>
      </c>
    </row>
    <row r="3385" spans="1:23" x14ac:dyDescent="0.25">
      <c r="A3385" s="54" t="s">
        <v>317</v>
      </c>
      <c r="B3385" s="54" t="s">
        <v>432</v>
      </c>
      <c r="C3385" s="54" t="s">
        <v>263</v>
      </c>
      <c r="D3385" s="54" t="s">
        <v>429</v>
      </c>
      <c r="E3385" s="54" t="s">
        <v>13671</v>
      </c>
      <c r="F3385" s="71">
        <v>44527</v>
      </c>
      <c r="G3385" s="72">
        <v>8.8000000000000007</v>
      </c>
      <c r="H3385" s="72">
        <v>745.8</v>
      </c>
      <c r="I3385" s="54" t="s">
        <v>265</v>
      </c>
      <c r="J3385" s="54" t="s">
        <v>13647</v>
      </c>
      <c r="K3385" s="54" t="s">
        <v>13672</v>
      </c>
      <c r="L3385" s="54" t="s">
        <v>13673</v>
      </c>
      <c r="M3385" s="54" t="s">
        <v>13671</v>
      </c>
      <c r="N3385" s="54" t="s">
        <v>256</v>
      </c>
      <c r="O3385" s="54" t="s">
        <v>256</v>
      </c>
      <c r="P3385" s="54" t="s">
        <v>454</v>
      </c>
      <c r="Q3385" s="54" t="s">
        <v>256</v>
      </c>
      <c r="R3385" s="54" t="s">
        <v>431</v>
      </c>
      <c r="S3385" s="71"/>
      <c r="T3385" s="54" t="s">
        <v>256</v>
      </c>
      <c r="U3385" s="71">
        <v>44527</v>
      </c>
      <c r="V3385" s="54" t="s">
        <v>256</v>
      </c>
      <c r="W3385" t="str">
        <f t="shared" si="52"/>
        <v>Nov-21</v>
      </c>
    </row>
    <row r="3386" spans="1:23" x14ac:dyDescent="0.25">
      <c r="A3386" s="54" t="s">
        <v>317</v>
      </c>
      <c r="B3386" s="54" t="s">
        <v>432</v>
      </c>
      <c r="C3386" s="54" t="s">
        <v>263</v>
      </c>
      <c r="D3386" s="54" t="s">
        <v>429</v>
      </c>
      <c r="E3386" s="54" t="s">
        <v>13674</v>
      </c>
      <c r="F3386" s="71">
        <v>44527</v>
      </c>
      <c r="G3386" s="72">
        <v>17.61</v>
      </c>
      <c r="H3386" s="72">
        <v>1492.45</v>
      </c>
      <c r="I3386" s="54" t="s">
        <v>265</v>
      </c>
      <c r="J3386" s="54" t="s">
        <v>13647</v>
      </c>
      <c r="K3386" s="54" t="s">
        <v>13675</v>
      </c>
      <c r="L3386" s="54" t="s">
        <v>13676</v>
      </c>
      <c r="M3386" s="54" t="s">
        <v>13674</v>
      </c>
      <c r="N3386" s="54" t="s">
        <v>256</v>
      </c>
      <c r="O3386" s="54" t="s">
        <v>256</v>
      </c>
      <c r="P3386" s="54" t="s">
        <v>454</v>
      </c>
      <c r="Q3386" s="54" t="s">
        <v>256</v>
      </c>
      <c r="R3386" s="54" t="s">
        <v>431</v>
      </c>
      <c r="S3386" s="71"/>
      <c r="T3386" s="54" t="s">
        <v>256</v>
      </c>
      <c r="U3386" s="71">
        <v>44527</v>
      </c>
      <c r="V3386" s="54" t="s">
        <v>256</v>
      </c>
      <c r="W3386" t="str">
        <f t="shared" si="52"/>
        <v>Nov-21</v>
      </c>
    </row>
    <row r="3387" spans="1:23" x14ac:dyDescent="0.25">
      <c r="A3387" s="54" t="s">
        <v>317</v>
      </c>
      <c r="B3387" s="54" t="s">
        <v>432</v>
      </c>
      <c r="C3387" s="54" t="s">
        <v>263</v>
      </c>
      <c r="D3387" s="54" t="s">
        <v>429</v>
      </c>
      <c r="E3387" s="54" t="s">
        <v>13677</v>
      </c>
      <c r="F3387" s="71">
        <v>44527</v>
      </c>
      <c r="G3387" s="72">
        <v>1019.19</v>
      </c>
      <c r="H3387" s="72">
        <v>86376.35</v>
      </c>
      <c r="I3387" s="54" t="s">
        <v>265</v>
      </c>
      <c r="J3387" s="54" t="s">
        <v>13647</v>
      </c>
      <c r="K3387" s="54" t="s">
        <v>13678</v>
      </c>
      <c r="L3387" s="54" t="s">
        <v>13679</v>
      </c>
      <c r="M3387" s="54" t="s">
        <v>13677</v>
      </c>
      <c r="N3387" s="54" t="s">
        <v>256</v>
      </c>
      <c r="O3387" s="54" t="s">
        <v>256</v>
      </c>
      <c r="P3387" s="54" t="s">
        <v>454</v>
      </c>
      <c r="Q3387" s="54" t="s">
        <v>256</v>
      </c>
      <c r="R3387" s="54" t="s">
        <v>431</v>
      </c>
      <c r="S3387" s="71"/>
      <c r="T3387" s="54" t="s">
        <v>256</v>
      </c>
      <c r="U3387" s="71">
        <v>44527</v>
      </c>
      <c r="V3387" s="54" t="s">
        <v>256</v>
      </c>
      <c r="W3387" t="str">
        <f t="shared" si="52"/>
        <v>Nov-21</v>
      </c>
    </row>
    <row r="3388" spans="1:23" x14ac:dyDescent="0.25">
      <c r="A3388" s="54" t="s">
        <v>317</v>
      </c>
      <c r="B3388" s="54" t="s">
        <v>432</v>
      </c>
      <c r="C3388" s="54" t="s">
        <v>263</v>
      </c>
      <c r="D3388" s="54" t="s">
        <v>429</v>
      </c>
      <c r="E3388" s="54" t="s">
        <v>13680</v>
      </c>
      <c r="F3388" s="71">
        <v>44530</v>
      </c>
      <c r="G3388" s="72">
        <v>259.45</v>
      </c>
      <c r="H3388" s="72">
        <v>22014.33</v>
      </c>
      <c r="I3388" s="54" t="s">
        <v>265</v>
      </c>
      <c r="J3388" s="54" t="s">
        <v>13647</v>
      </c>
      <c r="K3388" s="54" t="s">
        <v>13681</v>
      </c>
      <c r="L3388" s="54" t="s">
        <v>13682</v>
      </c>
      <c r="M3388" s="54" t="s">
        <v>13680</v>
      </c>
      <c r="N3388" s="54" t="s">
        <v>256</v>
      </c>
      <c r="O3388" s="54" t="s">
        <v>256</v>
      </c>
      <c r="P3388" s="54" t="s">
        <v>454</v>
      </c>
      <c r="Q3388" s="54" t="s">
        <v>256</v>
      </c>
      <c r="R3388" s="54" t="s">
        <v>431</v>
      </c>
      <c r="S3388" s="71"/>
      <c r="T3388" s="54" t="s">
        <v>256</v>
      </c>
      <c r="U3388" s="71">
        <v>44530</v>
      </c>
      <c r="V3388" s="54" t="s">
        <v>256</v>
      </c>
      <c r="W3388" t="str">
        <f t="shared" si="52"/>
        <v>Nov-21</v>
      </c>
    </row>
    <row r="3389" spans="1:23" x14ac:dyDescent="0.25">
      <c r="A3389" s="54" t="s">
        <v>317</v>
      </c>
      <c r="B3389" s="54" t="s">
        <v>432</v>
      </c>
      <c r="C3389" s="54" t="s">
        <v>263</v>
      </c>
      <c r="D3389" s="54" t="s">
        <v>429</v>
      </c>
      <c r="E3389" s="54" t="s">
        <v>13683</v>
      </c>
      <c r="F3389" s="71">
        <v>44530</v>
      </c>
      <c r="G3389" s="72">
        <v>277.20999999999998</v>
      </c>
      <c r="H3389" s="72">
        <v>23521.27</v>
      </c>
      <c r="I3389" s="54" t="s">
        <v>265</v>
      </c>
      <c r="J3389" s="54" t="s">
        <v>13647</v>
      </c>
      <c r="K3389" s="54" t="s">
        <v>13684</v>
      </c>
      <c r="L3389" s="54" t="s">
        <v>13685</v>
      </c>
      <c r="M3389" s="54" t="s">
        <v>13683</v>
      </c>
      <c r="N3389" s="54" t="s">
        <v>256</v>
      </c>
      <c r="O3389" s="54" t="s">
        <v>256</v>
      </c>
      <c r="P3389" s="54" t="s">
        <v>454</v>
      </c>
      <c r="Q3389" s="54" t="s">
        <v>256</v>
      </c>
      <c r="R3389" s="54" t="s">
        <v>431</v>
      </c>
      <c r="S3389" s="71"/>
      <c r="T3389" s="54" t="s">
        <v>256</v>
      </c>
      <c r="U3389" s="71">
        <v>44530</v>
      </c>
      <c r="V3389" s="54" t="s">
        <v>256</v>
      </c>
      <c r="W3389" t="str">
        <f t="shared" si="52"/>
        <v>Nov-21</v>
      </c>
    </row>
    <row r="3390" spans="1:23" x14ac:dyDescent="0.25">
      <c r="A3390" s="54" t="s">
        <v>317</v>
      </c>
      <c r="B3390" s="54" t="s">
        <v>432</v>
      </c>
      <c r="C3390" s="54" t="s">
        <v>263</v>
      </c>
      <c r="D3390" s="54" t="s">
        <v>429</v>
      </c>
      <c r="E3390" s="54" t="s">
        <v>13686</v>
      </c>
      <c r="F3390" s="71">
        <v>44530</v>
      </c>
      <c r="G3390" s="72">
        <v>4625.53</v>
      </c>
      <c r="H3390" s="72">
        <v>392476.22</v>
      </c>
      <c r="I3390" s="54" t="s">
        <v>265</v>
      </c>
      <c r="J3390" s="54" t="s">
        <v>13647</v>
      </c>
      <c r="K3390" s="54" t="s">
        <v>13687</v>
      </c>
      <c r="L3390" s="54" t="s">
        <v>13688</v>
      </c>
      <c r="M3390" s="54" t="s">
        <v>13686</v>
      </c>
      <c r="N3390" s="54" t="s">
        <v>256</v>
      </c>
      <c r="O3390" s="54" t="s">
        <v>256</v>
      </c>
      <c r="P3390" s="54" t="s">
        <v>454</v>
      </c>
      <c r="Q3390" s="54" t="s">
        <v>256</v>
      </c>
      <c r="R3390" s="54" t="s">
        <v>431</v>
      </c>
      <c r="S3390" s="71"/>
      <c r="T3390" s="54" t="s">
        <v>256</v>
      </c>
      <c r="U3390" s="71">
        <v>44530</v>
      </c>
      <c r="V3390" s="54" t="s">
        <v>256</v>
      </c>
      <c r="W3390" t="str">
        <f t="shared" si="52"/>
        <v>Nov-21</v>
      </c>
    </row>
    <row r="3391" spans="1:23" x14ac:dyDescent="0.25">
      <c r="A3391" s="54" t="s">
        <v>317</v>
      </c>
      <c r="B3391" s="54" t="s">
        <v>432</v>
      </c>
      <c r="C3391" s="54" t="s">
        <v>263</v>
      </c>
      <c r="D3391" s="54" t="s">
        <v>429</v>
      </c>
      <c r="E3391" s="54" t="s">
        <v>13689</v>
      </c>
      <c r="F3391" s="71">
        <v>44530</v>
      </c>
      <c r="G3391" s="72">
        <v>152.37</v>
      </c>
      <c r="H3391" s="72">
        <v>12928.59</v>
      </c>
      <c r="I3391" s="54" t="s">
        <v>265</v>
      </c>
      <c r="J3391" s="54" t="s">
        <v>13647</v>
      </c>
      <c r="K3391" s="54" t="s">
        <v>13690</v>
      </c>
      <c r="L3391" s="54" t="s">
        <v>13691</v>
      </c>
      <c r="M3391" s="54" t="s">
        <v>13689</v>
      </c>
      <c r="N3391" s="54" t="s">
        <v>256</v>
      </c>
      <c r="O3391" s="54" t="s">
        <v>256</v>
      </c>
      <c r="P3391" s="54" t="s">
        <v>454</v>
      </c>
      <c r="Q3391" s="54" t="s">
        <v>256</v>
      </c>
      <c r="R3391" s="54" t="s">
        <v>431</v>
      </c>
      <c r="S3391" s="71"/>
      <c r="T3391" s="54" t="s">
        <v>256</v>
      </c>
      <c r="U3391" s="71">
        <v>44530</v>
      </c>
      <c r="V3391" s="54" t="s">
        <v>256</v>
      </c>
      <c r="W3391" t="str">
        <f t="shared" si="52"/>
        <v>Nov-21</v>
      </c>
    </row>
    <row r="3392" spans="1:23" x14ac:dyDescent="0.25">
      <c r="A3392" s="54" t="s">
        <v>317</v>
      </c>
      <c r="B3392" s="54" t="s">
        <v>432</v>
      </c>
      <c r="C3392" s="54" t="s">
        <v>263</v>
      </c>
      <c r="D3392" s="54" t="s">
        <v>429</v>
      </c>
      <c r="E3392" s="54" t="s">
        <v>13692</v>
      </c>
      <c r="F3392" s="71">
        <v>44530</v>
      </c>
      <c r="G3392" s="72">
        <v>39.369999999999997</v>
      </c>
      <c r="H3392" s="72">
        <v>3340.54</v>
      </c>
      <c r="I3392" s="54" t="s">
        <v>265</v>
      </c>
      <c r="J3392" s="54" t="s">
        <v>13647</v>
      </c>
      <c r="K3392" s="54" t="s">
        <v>13693</v>
      </c>
      <c r="L3392" s="54" t="s">
        <v>13694</v>
      </c>
      <c r="M3392" s="54" t="s">
        <v>13692</v>
      </c>
      <c r="N3392" s="54" t="s">
        <v>256</v>
      </c>
      <c r="O3392" s="54" t="s">
        <v>256</v>
      </c>
      <c r="P3392" s="54" t="s">
        <v>454</v>
      </c>
      <c r="Q3392" s="54" t="s">
        <v>256</v>
      </c>
      <c r="R3392" s="54" t="s">
        <v>431</v>
      </c>
      <c r="S3392" s="71"/>
      <c r="T3392" s="54" t="s">
        <v>256</v>
      </c>
      <c r="U3392" s="71">
        <v>44530</v>
      </c>
      <c r="V3392" s="54" t="s">
        <v>256</v>
      </c>
      <c r="W3392" t="str">
        <f t="shared" si="52"/>
        <v>Nov-21</v>
      </c>
    </row>
    <row r="3393" spans="1:23" x14ac:dyDescent="0.25">
      <c r="A3393" s="54" t="s">
        <v>317</v>
      </c>
      <c r="B3393" s="54" t="s">
        <v>432</v>
      </c>
      <c r="C3393" s="54" t="s">
        <v>263</v>
      </c>
      <c r="D3393" s="54" t="s">
        <v>429</v>
      </c>
      <c r="E3393" s="54" t="s">
        <v>13695</v>
      </c>
      <c r="F3393" s="71">
        <v>44523</v>
      </c>
      <c r="G3393" s="72">
        <v>93.92</v>
      </c>
      <c r="H3393" s="72">
        <v>7959.72</v>
      </c>
      <c r="I3393" s="54" t="s">
        <v>265</v>
      </c>
      <c r="J3393" s="54" t="s">
        <v>13696</v>
      </c>
      <c r="K3393" s="54" t="s">
        <v>13697</v>
      </c>
      <c r="L3393" s="54" t="s">
        <v>13698</v>
      </c>
      <c r="M3393" s="54" t="s">
        <v>13695</v>
      </c>
      <c r="N3393" s="54" t="s">
        <v>256</v>
      </c>
      <c r="O3393" s="54" t="s">
        <v>256</v>
      </c>
      <c r="P3393" s="54" t="s">
        <v>454</v>
      </c>
      <c r="Q3393" s="54" t="s">
        <v>256</v>
      </c>
      <c r="R3393" s="54" t="s">
        <v>431</v>
      </c>
      <c r="S3393" s="71"/>
      <c r="T3393" s="54" t="s">
        <v>256</v>
      </c>
      <c r="U3393" s="71">
        <v>44523</v>
      </c>
      <c r="V3393" s="54" t="s">
        <v>256</v>
      </c>
      <c r="W3393" t="str">
        <f t="shared" si="52"/>
        <v>Nov-21</v>
      </c>
    </row>
    <row r="3394" spans="1:23" x14ac:dyDescent="0.25">
      <c r="A3394" s="54" t="s">
        <v>317</v>
      </c>
      <c r="B3394" s="54" t="s">
        <v>432</v>
      </c>
      <c r="C3394" s="54" t="s">
        <v>263</v>
      </c>
      <c r="D3394" s="54" t="s">
        <v>429</v>
      </c>
      <c r="E3394" s="54" t="s">
        <v>13699</v>
      </c>
      <c r="F3394" s="71">
        <v>44529</v>
      </c>
      <c r="G3394" s="72">
        <v>40.799999999999997</v>
      </c>
      <c r="H3394" s="72">
        <v>3457.8</v>
      </c>
      <c r="I3394" s="54" t="s">
        <v>265</v>
      </c>
      <c r="J3394" s="54" t="s">
        <v>13700</v>
      </c>
      <c r="K3394" s="54" t="s">
        <v>13701</v>
      </c>
      <c r="L3394" s="54" t="s">
        <v>13702</v>
      </c>
      <c r="M3394" s="54" t="s">
        <v>13699</v>
      </c>
      <c r="N3394" s="54" t="s">
        <v>256</v>
      </c>
      <c r="O3394" s="54" t="s">
        <v>256</v>
      </c>
      <c r="P3394" s="54" t="s">
        <v>7304</v>
      </c>
      <c r="Q3394" s="54" t="s">
        <v>256</v>
      </c>
      <c r="R3394" s="54" t="s">
        <v>431</v>
      </c>
      <c r="S3394" s="71"/>
      <c r="T3394" s="54" t="s">
        <v>256</v>
      </c>
      <c r="U3394" s="71">
        <v>44529</v>
      </c>
      <c r="V3394" s="54" t="s">
        <v>256</v>
      </c>
      <c r="W3394" t="str">
        <f t="shared" si="52"/>
        <v>Nov-21</v>
      </c>
    </row>
    <row r="3395" spans="1:23" x14ac:dyDescent="0.25">
      <c r="A3395" s="54" t="s">
        <v>317</v>
      </c>
      <c r="B3395" s="54" t="s">
        <v>432</v>
      </c>
      <c r="C3395" s="54" t="s">
        <v>263</v>
      </c>
      <c r="D3395" s="54" t="s">
        <v>429</v>
      </c>
      <c r="E3395" s="54" t="s">
        <v>13703</v>
      </c>
      <c r="F3395" s="71">
        <v>44528</v>
      </c>
      <c r="G3395" s="72">
        <v>2698.62</v>
      </c>
      <c r="H3395" s="72">
        <v>228708.05</v>
      </c>
      <c r="I3395" s="54" t="s">
        <v>265</v>
      </c>
      <c r="J3395" s="54" t="s">
        <v>13704</v>
      </c>
      <c r="K3395" s="54" t="s">
        <v>13705</v>
      </c>
      <c r="L3395" s="54" t="s">
        <v>13706</v>
      </c>
      <c r="M3395" s="54" t="s">
        <v>13703</v>
      </c>
      <c r="N3395" s="54" t="s">
        <v>256</v>
      </c>
      <c r="O3395" s="54" t="s">
        <v>256</v>
      </c>
      <c r="P3395" s="54" t="s">
        <v>444</v>
      </c>
      <c r="Q3395" s="54" t="s">
        <v>256</v>
      </c>
      <c r="R3395" s="54" t="s">
        <v>431</v>
      </c>
      <c r="S3395" s="71"/>
      <c r="T3395" s="54" t="s">
        <v>256</v>
      </c>
      <c r="U3395" s="71">
        <v>44528</v>
      </c>
      <c r="V3395" s="54" t="s">
        <v>256</v>
      </c>
      <c r="W3395" t="str">
        <f t="shared" si="52"/>
        <v>Nov-21</v>
      </c>
    </row>
    <row r="3396" spans="1:23" x14ac:dyDescent="0.25">
      <c r="A3396" s="54" t="s">
        <v>317</v>
      </c>
      <c r="B3396" s="54" t="s">
        <v>432</v>
      </c>
      <c r="C3396" s="54" t="s">
        <v>263</v>
      </c>
      <c r="D3396" s="54" t="s">
        <v>429</v>
      </c>
      <c r="E3396" s="54" t="s">
        <v>13707</v>
      </c>
      <c r="F3396" s="71">
        <v>44528</v>
      </c>
      <c r="G3396" s="72">
        <v>725.99</v>
      </c>
      <c r="H3396" s="72">
        <v>61527.65</v>
      </c>
      <c r="I3396" s="54" t="s">
        <v>265</v>
      </c>
      <c r="J3396" s="54" t="s">
        <v>13704</v>
      </c>
      <c r="K3396" s="54" t="s">
        <v>13705</v>
      </c>
      <c r="L3396" s="54" t="s">
        <v>13708</v>
      </c>
      <c r="M3396" s="54" t="s">
        <v>13707</v>
      </c>
      <c r="N3396" s="54" t="s">
        <v>256</v>
      </c>
      <c r="O3396" s="54" t="s">
        <v>256</v>
      </c>
      <c r="P3396" s="54" t="s">
        <v>444</v>
      </c>
      <c r="Q3396" s="54" t="s">
        <v>256</v>
      </c>
      <c r="R3396" s="54" t="s">
        <v>431</v>
      </c>
      <c r="S3396" s="71"/>
      <c r="T3396" s="54" t="s">
        <v>256</v>
      </c>
      <c r="U3396" s="71">
        <v>44528</v>
      </c>
      <c r="V3396" s="54" t="s">
        <v>256</v>
      </c>
      <c r="W3396" t="str">
        <f t="shared" ref="W3396:W3459" si="53">TEXT(F3396,"MMM-YY")</f>
        <v>Nov-21</v>
      </c>
    </row>
    <row r="3397" spans="1:23" x14ac:dyDescent="0.25">
      <c r="A3397" s="54" t="s">
        <v>317</v>
      </c>
      <c r="B3397" s="54" t="s">
        <v>432</v>
      </c>
      <c r="C3397" s="54" t="s">
        <v>263</v>
      </c>
      <c r="D3397" s="54" t="s">
        <v>429</v>
      </c>
      <c r="E3397" s="54" t="s">
        <v>13709</v>
      </c>
      <c r="F3397" s="71">
        <v>44528</v>
      </c>
      <c r="G3397" s="72">
        <v>1799.24</v>
      </c>
      <c r="H3397" s="72">
        <v>152485.59</v>
      </c>
      <c r="I3397" s="54" t="s">
        <v>265</v>
      </c>
      <c r="J3397" s="54" t="s">
        <v>13704</v>
      </c>
      <c r="K3397" s="54" t="s">
        <v>13705</v>
      </c>
      <c r="L3397" s="54" t="s">
        <v>13710</v>
      </c>
      <c r="M3397" s="54" t="s">
        <v>13709</v>
      </c>
      <c r="N3397" s="54" t="s">
        <v>256</v>
      </c>
      <c r="O3397" s="54" t="s">
        <v>256</v>
      </c>
      <c r="P3397" s="54" t="s">
        <v>444</v>
      </c>
      <c r="Q3397" s="54" t="s">
        <v>256</v>
      </c>
      <c r="R3397" s="54" t="s">
        <v>431</v>
      </c>
      <c r="S3397" s="71"/>
      <c r="T3397" s="54" t="s">
        <v>256</v>
      </c>
      <c r="U3397" s="71">
        <v>44528</v>
      </c>
      <c r="V3397" s="54" t="s">
        <v>256</v>
      </c>
      <c r="W3397" t="str">
        <f t="shared" si="53"/>
        <v>Nov-21</v>
      </c>
    </row>
    <row r="3398" spans="1:23" x14ac:dyDescent="0.25">
      <c r="A3398" s="54" t="s">
        <v>317</v>
      </c>
      <c r="B3398" s="54" t="s">
        <v>432</v>
      </c>
      <c r="C3398" s="54" t="s">
        <v>263</v>
      </c>
      <c r="D3398" s="54" t="s">
        <v>429</v>
      </c>
      <c r="E3398" s="54" t="s">
        <v>13711</v>
      </c>
      <c r="F3398" s="71">
        <v>44528</v>
      </c>
      <c r="G3398" s="72">
        <v>1860.04</v>
      </c>
      <c r="H3398" s="72">
        <v>157638.39000000001</v>
      </c>
      <c r="I3398" s="54" t="s">
        <v>265</v>
      </c>
      <c r="J3398" s="54" t="s">
        <v>13704</v>
      </c>
      <c r="K3398" s="54" t="s">
        <v>13705</v>
      </c>
      <c r="L3398" s="54" t="s">
        <v>13712</v>
      </c>
      <c r="M3398" s="54" t="s">
        <v>13711</v>
      </c>
      <c r="N3398" s="54" t="s">
        <v>256</v>
      </c>
      <c r="O3398" s="54" t="s">
        <v>256</v>
      </c>
      <c r="P3398" s="54" t="s">
        <v>444</v>
      </c>
      <c r="Q3398" s="54" t="s">
        <v>256</v>
      </c>
      <c r="R3398" s="54" t="s">
        <v>431</v>
      </c>
      <c r="S3398" s="71"/>
      <c r="T3398" s="54" t="s">
        <v>256</v>
      </c>
      <c r="U3398" s="71">
        <v>44528</v>
      </c>
      <c r="V3398" s="54" t="s">
        <v>256</v>
      </c>
      <c r="W3398" t="str">
        <f t="shared" si="53"/>
        <v>Nov-21</v>
      </c>
    </row>
    <row r="3399" spans="1:23" x14ac:dyDescent="0.25">
      <c r="A3399" s="54" t="s">
        <v>317</v>
      </c>
      <c r="B3399" s="54" t="s">
        <v>432</v>
      </c>
      <c r="C3399" s="54" t="s">
        <v>263</v>
      </c>
      <c r="D3399" s="54" t="s">
        <v>429</v>
      </c>
      <c r="E3399" s="54" t="s">
        <v>13713</v>
      </c>
      <c r="F3399" s="71">
        <v>44528</v>
      </c>
      <c r="G3399" s="72">
        <v>997.75</v>
      </c>
      <c r="H3399" s="72">
        <v>84559.31</v>
      </c>
      <c r="I3399" s="54" t="s">
        <v>265</v>
      </c>
      <c r="J3399" s="54" t="s">
        <v>13704</v>
      </c>
      <c r="K3399" s="54" t="s">
        <v>13705</v>
      </c>
      <c r="L3399" s="54" t="s">
        <v>13714</v>
      </c>
      <c r="M3399" s="54" t="s">
        <v>13713</v>
      </c>
      <c r="N3399" s="54" t="s">
        <v>256</v>
      </c>
      <c r="O3399" s="54" t="s">
        <v>256</v>
      </c>
      <c r="P3399" s="54" t="s">
        <v>444</v>
      </c>
      <c r="Q3399" s="54" t="s">
        <v>256</v>
      </c>
      <c r="R3399" s="54" t="s">
        <v>431</v>
      </c>
      <c r="S3399" s="71"/>
      <c r="T3399" s="54" t="s">
        <v>256</v>
      </c>
      <c r="U3399" s="71">
        <v>44528</v>
      </c>
      <c r="V3399" s="54" t="s">
        <v>256</v>
      </c>
      <c r="W3399" t="str">
        <f t="shared" si="53"/>
        <v>Nov-21</v>
      </c>
    </row>
    <row r="3400" spans="1:23" x14ac:dyDescent="0.25">
      <c r="A3400" s="54" t="s">
        <v>317</v>
      </c>
      <c r="B3400" s="54" t="s">
        <v>432</v>
      </c>
      <c r="C3400" s="54" t="s">
        <v>263</v>
      </c>
      <c r="D3400" s="54" t="s">
        <v>429</v>
      </c>
      <c r="E3400" s="54" t="s">
        <v>13715</v>
      </c>
      <c r="F3400" s="71">
        <v>44528</v>
      </c>
      <c r="G3400" s="72">
        <v>340.55</v>
      </c>
      <c r="H3400" s="72">
        <v>28861.61</v>
      </c>
      <c r="I3400" s="54" t="s">
        <v>265</v>
      </c>
      <c r="J3400" s="54" t="s">
        <v>13704</v>
      </c>
      <c r="K3400" s="54" t="s">
        <v>13705</v>
      </c>
      <c r="L3400" s="54" t="s">
        <v>13716</v>
      </c>
      <c r="M3400" s="54" t="s">
        <v>13715</v>
      </c>
      <c r="N3400" s="54" t="s">
        <v>256</v>
      </c>
      <c r="O3400" s="54" t="s">
        <v>256</v>
      </c>
      <c r="P3400" s="54" t="s">
        <v>444</v>
      </c>
      <c r="Q3400" s="54" t="s">
        <v>256</v>
      </c>
      <c r="R3400" s="54" t="s">
        <v>431</v>
      </c>
      <c r="S3400" s="71"/>
      <c r="T3400" s="54" t="s">
        <v>256</v>
      </c>
      <c r="U3400" s="71">
        <v>44528</v>
      </c>
      <c r="V3400" s="54" t="s">
        <v>256</v>
      </c>
      <c r="W3400" t="str">
        <f t="shared" si="53"/>
        <v>Nov-21</v>
      </c>
    </row>
    <row r="3401" spans="1:23" x14ac:dyDescent="0.25">
      <c r="A3401" s="54" t="s">
        <v>317</v>
      </c>
      <c r="B3401" s="54" t="s">
        <v>432</v>
      </c>
      <c r="C3401" s="54" t="s">
        <v>263</v>
      </c>
      <c r="D3401" s="54" t="s">
        <v>429</v>
      </c>
      <c r="E3401" s="54" t="s">
        <v>13717</v>
      </c>
      <c r="F3401" s="71">
        <v>44524</v>
      </c>
      <c r="G3401" s="72">
        <v>2042.96</v>
      </c>
      <c r="H3401" s="72">
        <v>173140.86</v>
      </c>
      <c r="I3401" s="54" t="s">
        <v>265</v>
      </c>
      <c r="J3401" s="54" t="s">
        <v>13704</v>
      </c>
      <c r="K3401" s="54" t="s">
        <v>13718</v>
      </c>
      <c r="L3401" s="54" t="s">
        <v>13719</v>
      </c>
      <c r="M3401" s="54" t="s">
        <v>13717</v>
      </c>
      <c r="N3401" s="54" t="s">
        <v>256</v>
      </c>
      <c r="O3401" s="54" t="s">
        <v>256</v>
      </c>
      <c r="P3401" s="54" t="s">
        <v>444</v>
      </c>
      <c r="Q3401" s="54" t="s">
        <v>256</v>
      </c>
      <c r="R3401" s="54" t="s">
        <v>431</v>
      </c>
      <c r="S3401" s="71"/>
      <c r="T3401" s="54" t="s">
        <v>256</v>
      </c>
      <c r="U3401" s="71">
        <v>44524</v>
      </c>
      <c r="V3401" s="54" t="s">
        <v>256</v>
      </c>
      <c r="W3401" t="str">
        <f t="shared" si="53"/>
        <v>Nov-21</v>
      </c>
    </row>
    <row r="3402" spans="1:23" x14ac:dyDescent="0.25">
      <c r="A3402" s="54" t="s">
        <v>317</v>
      </c>
      <c r="B3402" s="54" t="s">
        <v>432</v>
      </c>
      <c r="C3402" s="54" t="s">
        <v>263</v>
      </c>
      <c r="D3402" s="54" t="s">
        <v>429</v>
      </c>
      <c r="E3402" s="54" t="s">
        <v>13720</v>
      </c>
      <c r="F3402" s="71">
        <v>44524</v>
      </c>
      <c r="G3402" s="72">
        <v>493.53</v>
      </c>
      <c r="H3402" s="72">
        <v>41826.67</v>
      </c>
      <c r="I3402" s="54" t="s">
        <v>265</v>
      </c>
      <c r="J3402" s="54" t="s">
        <v>13704</v>
      </c>
      <c r="K3402" s="54" t="s">
        <v>13718</v>
      </c>
      <c r="L3402" s="54" t="s">
        <v>13721</v>
      </c>
      <c r="M3402" s="54" t="s">
        <v>13720</v>
      </c>
      <c r="N3402" s="54" t="s">
        <v>256</v>
      </c>
      <c r="O3402" s="54" t="s">
        <v>256</v>
      </c>
      <c r="P3402" s="54" t="s">
        <v>444</v>
      </c>
      <c r="Q3402" s="54" t="s">
        <v>256</v>
      </c>
      <c r="R3402" s="54" t="s">
        <v>431</v>
      </c>
      <c r="S3402" s="71"/>
      <c r="T3402" s="54" t="s">
        <v>256</v>
      </c>
      <c r="U3402" s="71">
        <v>44524</v>
      </c>
      <c r="V3402" s="54" t="s">
        <v>256</v>
      </c>
      <c r="W3402" t="str">
        <f t="shared" si="53"/>
        <v>Nov-21</v>
      </c>
    </row>
    <row r="3403" spans="1:23" x14ac:dyDescent="0.25">
      <c r="A3403" s="54" t="s">
        <v>317</v>
      </c>
      <c r="B3403" s="54" t="s">
        <v>432</v>
      </c>
      <c r="C3403" s="54" t="s">
        <v>263</v>
      </c>
      <c r="D3403" s="54" t="s">
        <v>429</v>
      </c>
      <c r="E3403" s="54" t="s">
        <v>13722</v>
      </c>
      <c r="F3403" s="71">
        <v>44524</v>
      </c>
      <c r="G3403" s="72">
        <v>3123.92</v>
      </c>
      <c r="H3403" s="72">
        <v>264752.21999999997</v>
      </c>
      <c r="I3403" s="54" t="s">
        <v>265</v>
      </c>
      <c r="J3403" s="54" t="s">
        <v>13704</v>
      </c>
      <c r="K3403" s="54" t="s">
        <v>13718</v>
      </c>
      <c r="L3403" s="54" t="s">
        <v>13723</v>
      </c>
      <c r="M3403" s="54" t="s">
        <v>13722</v>
      </c>
      <c r="N3403" s="54" t="s">
        <v>256</v>
      </c>
      <c r="O3403" s="54" t="s">
        <v>256</v>
      </c>
      <c r="P3403" s="54" t="s">
        <v>444</v>
      </c>
      <c r="Q3403" s="54" t="s">
        <v>256</v>
      </c>
      <c r="R3403" s="54" t="s">
        <v>431</v>
      </c>
      <c r="S3403" s="71"/>
      <c r="T3403" s="54" t="s">
        <v>256</v>
      </c>
      <c r="U3403" s="71">
        <v>44524</v>
      </c>
      <c r="V3403" s="54" t="s">
        <v>256</v>
      </c>
      <c r="W3403" t="str">
        <f t="shared" si="53"/>
        <v>Nov-21</v>
      </c>
    </row>
    <row r="3404" spans="1:23" x14ac:dyDescent="0.25">
      <c r="A3404" s="54" t="s">
        <v>317</v>
      </c>
      <c r="B3404" s="54" t="s">
        <v>432</v>
      </c>
      <c r="C3404" s="54" t="s">
        <v>263</v>
      </c>
      <c r="D3404" s="54" t="s">
        <v>429</v>
      </c>
      <c r="E3404" s="54" t="s">
        <v>13724</v>
      </c>
      <c r="F3404" s="71">
        <v>44529</v>
      </c>
      <c r="G3404" s="72">
        <v>40.729999999999997</v>
      </c>
      <c r="H3404" s="72">
        <v>3451.87</v>
      </c>
      <c r="I3404" s="54" t="s">
        <v>265</v>
      </c>
      <c r="J3404" s="54" t="s">
        <v>13704</v>
      </c>
      <c r="K3404" s="54" t="s">
        <v>13718</v>
      </c>
      <c r="L3404" s="54" t="s">
        <v>13725</v>
      </c>
      <c r="M3404" s="54" t="s">
        <v>13724</v>
      </c>
      <c r="N3404" s="54" t="s">
        <v>256</v>
      </c>
      <c r="O3404" s="54" t="s">
        <v>256</v>
      </c>
      <c r="P3404" s="54" t="s">
        <v>444</v>
      </c>
      <c r="Q3404" s="54" t="s">
        <v>256</v>
      </c>
      <c r="R3404" s="54" t="s">
        <v>431</v>
      </c>
      <c r="S3404" s="71"/>
      <c r="T3404" s="54" t="s">
        <v>256</v>
      </c>
      <c r="U3404" s="71">
        <v>44529</v>
      </c>
      <c r="V3404" s="54" t="s">
        <v>256</v>
      </c>
      <c r="W3404" t="str">
        <f t="shared" si="53"/>
        <v>Nov-21</v>
      </c>
    </row>
    <row r="3405" spans="1:23" x14ac:dyDescent="0.25">
      <c r="A3405" s="54" t="s">
        <v>317</v>
      </c>
      <c r="B3405" s="54" t="s">
        <v>432</v>
      </c>
      <c r="C3405" s="54" t="s">
        <v>263</v>
      </c>
      <c r="D3405" s="54" t="s">
        <v>429</v>
      </c>
      <c r="E3405" s="54" t="s">
        <v>13726</v>
      </c>
      <c r="F3405" s="71">
        <v>44524</v>
      </c>
      <c r="G3405" s="72">
        <v>402.35</v>
      </c>
      <c r="H3405" s="72">
        <v>34099.160000000003</v>
      </c>
      <c r="I3405" s="54" t="s">
        <v>265</v>
      </c>
      <c r="J3405" s="54" t="s">
        <v>13727</v>
      </c>
      <c r="K3405" s="54" t="s">
        <v>13728</v>
      </c>
      <c r="L3405" s="54" t="s">
        <v>13729</v>
      </c>
      <c r="M3405" s="54" t="s">
        <v>13726</v>
      </c>
      <c r="N3405" s="54" t="s">
        <v>256</v>
      </c>
      <c r="O3405" s="54" t="s">
        <v>256</v>
      </c>
      <c r="P3405" s="54" t="s">
        <v>273</v>
      </c>
      <c r="Q3405" s="54" t="s">
        <v>256</v>
      </c>
      <c r="R3405" s="54" t="s">
        <v>431</v>
      </c>
      <c r="S3405" s="71"/>
      <c r="T3405" s="54" t="s">
        <v>256</v>
      </c>
      <c r="U3405" s="71">
        <v>44524</v>
      </c>
      <c r="V3405" s="54" t="s">
        <v>256</v>
      </c>
      <c r="W3405" t="str">
        <f t="shared" si="53"/>
        <v>Nov-21</v>
      </c>
    </row>
    <row r="3406" spans="1:23" x14ac:dyDescent="0.25">
      <c r="A3406" s="54" t="s">
        <v>317</v>
      </c>
      <c r="B3406" s="54" t="s">
        <v>432</v>
      </c>
      <c r="C3406" s="54" t="s">
        <v>263</v>
      </c>
      <c r="D3406" s="54" t="s">
        <v>429</v>
      </c>
      <c r="E3406" s="54" t="s">
        <v>13730</v>
      </c>
      <c r="F3406" s="71">
        <v>44524</v>
      </c>
      <c r="G3406" s="72">
        <v>564.20000000000005</v>
      </c>
      <c r="H3406" s="72">
        <v>47815.95</v>
      </c>
      <c r="I3406" s="54" t="s">
        <v>265</v>
      </c>
      <c r="J3406" s="54" t="s">
        <v>13727</v>
      </c>
      <c r="K3406" s="54" t="s">
        <v>13731</v>
      </c>
      <c r="L3406" s="54" t="s">
        <v>13732</v>
      </c>
      <c r="M3406" s="54" t="s">
        <v>13730</v>
      </c>
      <c r="N3406" s="54" t="s">
        <v>256</v>
      </c>
      <c r="O3406" s="54" t="s">
        <v>256</v>
      </c>
      <c r="P3406" s="54" t="s">
        <v>273</v>
      </c>
      <c r="Q3406" s="54" t="s">
        <v>256</v>
      </c>
      <c r="R3406" s="54" t="s">
        <v>431</v>
      </c>
      <c r="S3406" s="71"/>
      <c r="T3406" s="54" t="s">
        <v>256</v>
      </c>
      <c r="U3406" s="71">
        <v>44524</v>
      </c>
      <c r="V3406" s="54" t="s">
        <v>256</v>
      </c>
      <c r="W3406" t="str">
        <f t="shared" si="53"/>
        <v>Nov-21</v>
      </c>
    </row>
    <row r="3407" spans="1:23" x14ac:dyDescent="0.25">
      <c r="A3407" s="54" t="s">
        <v>317</v>
      </c>
      <c r="B3407" s="54" t="s">
        <v>432</v>
      </c>
      <c r="C3407" s="54" t="s">
        <v>263</v>
      </c>
      <c r="D3407" s="54" t="s">
        <v>429</v>
      </c>
      <c r="E3407" s="54" t="s">
        <v>13733</v>
      </c>
      <c r="F3407" s="71">
        <v>44524</v>
      </c>
      <c r="G3407" s="72">
        <v>460.2</v>
      </c>
      <c r="H3407" s="72">
        <v>39001.949999999997</v>
      </c>
      <c r="I3407" s="54" t="s">
        <v>265</v>
      </c>
      <c r="J3407" s="54" t="s">
        <v>13727</v>
      </c>
      <c r="K3407" s="54" t="s">
        <v>13734</v>
      </c>
      <c r="L3407" s="54" t="s">
        <v>13735</v>
      </c>
      <c r="M3407" s="54" t="s">
        <v>13733</v>
      </c>
      <c r="N3407" s="54" t="s">
        <v>256</v>
      </c>
      <c r="O3407" s="54" t="s">
        <v>256</v>
      </c>
      <c r="P3407" s="54" t="s">
        <v>273</v>
      </c>
      <c r="Q3407" s="54" t="s">
        <v>256</v>
      </c>
      <c r="R3407" s="54" t="s">
        <v>431</v>
      </c>
      <c r="S3407" s="71"/>
      <c r="T3407" s="54" t="s">
        <v>256</v>
      </c>
      <c r="U3407" s="71">
        <v>44524</v>
      </c>
      <c r="V3407" s="54" t="s">
        <v>256</v>
      </c>
      <c r="W3407" t="str">
        <f t="shared" si="53"/>
        <v>Nov-21</v>
      </c>
    </row>
    <row r="3408" spans="1:23" x14ac:dyDescent="0.25">
      <c r="A3408" s="54" t="s">
        <v>318</v>
      </c>
      <c r="B3408" s="54" t="s">
        <v>432</v>
      </c>
      <c r="C3408" s="54" t="s">
        <v>263</v>
      </c>
      <c r="D3408" s="54" t="s">
        <v>429</v>
      </c>
      <c r="E3408" s="54" t="s">
        <v>13736</v>
      </c>
      <c r="F3408" s="71">
        <v>44523</v>
      </c>
      <c r="G3408" s="72">
        <v>21219.3</v>
      </c>
      <c r="H3408" s="72">
        <v>1798335.68</v>
      </c>
      <c r="I3408" s="54" t="s">
        <v>265</v>
      </c>
      <c r="J3408" s="54" t="s">
        <v>13737</v>
      </c>
      <c r="K3408" s="54" t="s">
        <v>13738</v>
      </c>
      <c r="L3408" s="54" t="s">
        <v>13739</v>
      </c>
      <c r="M3408" s="54" t="s">
        <v>13736</v>
      </c>
      <c r="N3408" s="54" t="s">
        <v>256</v>
      </c>
      <c r="O3408" s="54" t="s">
        <v>256</v>
      </c>
      <c r="P3408" s="54" t="s">
        <v>277</v>
      </c>
      <c r="Q3408" s="54" t="s">
        <v>256</v>
      </c>
      <c r="R3408" s="54" t="s">
        <v>431</v>
      </c>
      <c r="S3408" s="71"/>
      <c r="T3408" s="54" t="s">
        <v>256</v>
      </c>
      <c r="U3408" s="71">
        <v>44523</v>
      </c>
      <c r="V3408" s="54" t="s">
        <v>256</v>
      </c>
      <c r="W3408" t="str">
        <f t="shared" si="53"/>
        <v>Nov-21</v>
      </c>
    </row>
    <row r="3409" spans="1:23" x14ac:dyDescent="0.25">
      <c r="A3409" s="54" t="s">
        <v>318</v>
      </c>
      <c r="B3409" s="54" t="s">
        <v>432</v>
      </c>
      <c r="C3409" s="54" t="s">
        <v>263</v>
      </c>
      <c r="D3409" s="54" t="s">
        <v>429</v>
      </c>
      <c r="E3409" s="54" t="s">
        <v>13740</v>
      </c>
      <c r="F3409" s="71">
        <v>44523</v>
      </c>
      <c r="G3409" s="72">
        <v>16460.400000000001</v>
      </c>
      <c r="H3409" s="72">
        <v>1395018.9</v>
      </c>
      <c r="I3409" s="54" t="s">
        <v>265</v>
      </c>
      <c r="J3409" s="54" t="s">
        <v>13737</v>
      </c>
      <c r="K3409" s="54" t="s">
        <v>13738</v>
      </c>
      <c r="L3409" s="54" t="s">
        <v>13741</v>
      </c>
      <c r="M3409" s="54" t="s">
        <v>13740</v>
      </c>
      <c r="N3409" s="54" t="s">
        <v>256</v>
      </c>
      <c r="O3409" s="54" t="s">
        <v>256</v>
      </c>
      <c r="P3409" s="54" t="s">
        <v>277</v>
      </c>
      <c r="Q3409" s="54" t="s">
        <v>256</v>
      </c>
      <c r="R3409" s="54" t="s">
        <v>431</v>
      </c>
      <c r="S3409" s="71"/>
      <c r="T3409" s="54" t="s">
        <v>256</v>
      </c>
      <c r="U3409" s="71">
        <v>44523</v>
      </c>
      <c r="V3409" s="54" t="s">
        <v>256</v>
      </c>
      <c r="W3409" t="str">
        <f t="shared" si="53"/>
        <v>Nov-21</v>
      </c>
    </row>
    <row r="3410" spans="1:23" x14ac:dyDescent="0.25">
      <c r="A3410" s="54" t="s">
        <v>318</v>
      </c>
      <c r="B3410" s="54" t="s">
        <v>432</v>
      </c>
      <c r="C3410" s="54" t="s">
        <v>263</v>
      </c>
      <c r="D3410" s="54" t="s">
        <v>429</v>
      </c>
      <c r="E3410" s="54" t="s">
        <v>13742</v>
      </c>
      <c r="F3410" s="71">
        <v>44527</v>
      </c>
      <c r="G3410" s="72">
        <v>13216.08</v>
      </c>
      <c r="H3410" s="72">
        <v>1120062.78</v>
      </c>
      <c r="I3410" s="54" t="s">
        <v>265</v>
      </c>
      <c r="J3410" s="54" t="s">
        <v>13743</v>
      </c>
      <c r="K3410" s="54" t="s">
        <v>13744</v>
      </c>
      <c r="L3410" s="54" t="s">
        <v>13745</v>
      </c>
      <c r="M3410" s="54" t="s">
        <v>13742</v>
      </c>
      <c r="N3410" s="54" t="s">
        <v>256</v>
      </c>
      <c r="O3410" s="54" t="s">
        <v>256</v>
      </c>
      <c r="P3410" s="54" t="s">
        <v>464</v>
      </c>
      <c r="Q3410" s="54" t="s">
        <v>256</v>
      </c>
      <c r="R3410" s="54" t="s">
        <v>431</v>
      </c>
      <c r="S3410" s="71"/>
      <c r="T3410" s="54" t="s">
        <v>256</v>
      </c>
      <c r="U3410" s="71">
        <v>44527</v>
      </c>
      <c r="V3410" s="54" t="s">
        <v>256</v>
      </c>
      <c r="W3410" t="str">
        <f t="shared" si="53"/>
        <v>Nov-21</v>
      </c>
    </row>
    <row r="3411" spans="1:23" x14ac:dyDescent="0.25">
      <c r="A3411" s="54" t="s">
        <v>318</v>
      </c>
      <c r="B3411" s="54" t="s">
        <v>432</v>
      </c>
      <c r="C3411" s="54" t="s">
        <v>263</v>
      </c>
      <c r="D3411" s="54" t="s">
        <v>429</v>
      </c>
      <c r="E3411" s="54" t="s">
        <v>13746</v>
      </c>
      <c r="F3411" s="71">
        <v>44523</v>
      </c>
      <c r="G3411" s="72">
        <v>78916.289999999994</v>
      </c>
      <c r="H3411" s="72">
        <v>6688155.5800000001</v>
      </c>
      <c r="I3411" s="54" t="s">
        <v>265</v>
      </c>
      <c r="J3411" s="54" t="s">
        <v>13747</v>
      </c>
      <c r="K3411" s="54" t="s">
        <v>13748</v>
      </c>
      <c r="L3411" s="54" t="s">
        <v>13749</v>
      </c>
      <c r="M3411" s="54" t="s">
        <v>13746</v>
      </c>
      <c r="N3411" s="54" t="s">
        <v>256</v>
      </c>
      <c r="O3411" s="54" t="s">
        <v>256</v>
      </c>
      <c r="P3411" s="54" t="s">
        <v>430</v>
      </c>
      <c r="Q3411" s="54" t="s">
        <v>256</v>
      </c>
      <c r="R3411" s="54" t="s">
        <v>431</v>
      </c>
      <c r="S3411" s="71"/>
      <c r="T3411" s="54" t="s">
        <v>256</v>
      </c>
      <c r="U3411" s="71">
        <v>44523</v>
      </c>
      <c r="V3411" s="54" t="s">
        <v>256</v>
      </c>
      <c r="W3411" t="str">
        <f t="shared" si="53"/>
        <v>Nov-21</v>
      </c>
    </row>
    <row r="3412" spans="1:23" x14ac:dyDescent="0.25">
      <c r="A3412" s="54" t="s">
        <v>317</v>
      </c>
      <c r="B3412" s="54" t="s">
        <v>432</v>
      </c>
      <c r="C3412" s="54" t="s">
        <v>263</v>
      </c>
      <c r="D3412" s="54" t="s">
        <v>429</v>
      </c>
      <c r="E3412" s="54" t="s">
        <v>13750</v>
      </c>
      <c r="F3412" s="71">
        <v>44528</v>
      </c>
      <c r="G3412" s="72">
        <v>7271.12</v>
      </c>
      <c r="H3412" s="72">
        <v>616227.42000000004</v>
      </c>
      <c r="I3412" s="54" t="s">
        <v>265</v>
      </c>
      <c r="J3412" s="54" t="s">
        <v>13751</v>
      </c>
      <c r="K3412" s="54" t="s">
        <v>13752</v>
      </c>
      <c r="L3412" s="54" t="s">
        <v>13753</v>
      </c>
      <c r="M3412" s="54" t="s">
        <v>13750</v>
      </c>
      <c r="N3412" s="54" t="s">
        <v>256</v>
      </c>
      <c r="O3412" s="54" t="s">
        <v>256</v>
      </c>
      <c r="P3412" s="54" t="s">
        <v>608</v>
      </c>
      <c r="Q3412" s="54" t="s">
        <v>256</v>
      </c>
      <c r="R3412" s="54" t="s">
        <v>431</v>
      </c>
      <c r="S3412" s="71"/>
      <c r="T3412" s="54" t="s">
        <v>256</v>
      </c>
      <c r="U3412" s="71">
        <v>44528</v>
      </c>
      <c r="V3412" s="54" t="s">
        <v>256</v>
      </c>
      <c r="W3412" t="str">
        <f t="shared" si="53"/>
        <v>Nov-21</v>
      </c>
    </row>
    <row r="3413" spans="1:23" x14ac:dyDescent="0.25">
      <c r="A3413" s="54" t="s">
        <v>317</v>
      </c>
      <c r="B3413" s="54" t="s">
        <v>432</v>
      </c>
      <c r="C3413" s="54" t="s">
        <v>263</v>
      </c>
      <c r="D3413" s="54" t="s">
        <v>429</v>
      </c>
      <c r="E3413" s="54" t="s">
        <v>13754</v>
      </c>
      <c r="F3413" s="71">
        <v>44529</v>
      </c>
      <c r="G3413" s="72">
        <v>161</v>
      </c>
      <c r="H3413" s="72">
        <v>13644.75</v>
      </c>
      <c r="I3413" s="54" t="s">
        <v>265</v>
      </c>
      <c r="J3413" s="54" t="s">
        <v>13755</v>
      </c>
      <c r="K3413" s="54" t="s">
        <v>13756</v>
      </c>
      <c r="L3413" s="54" t="s">
        <v>13757</v>
      </c>
      <c r="M3413" s="54" t="s">
        <v>13754</v>
      </c>
      <c r="N3413" s="54" t="s">
        <v>256</v>
      </c>
      <c r="O3413" s="54" t="s">
        <v>256</v>
      </c>
      <c r="P3413" s="54" t="s">
        <v>294</v>
      </c>
      <c r="Q3413" s="54" t="s">
        <v>256</v>
      </c>
      <c r="R3413" s="54" t="s">
        <v>431</v>
      </c>
      <c r="S3413" s="71"/>
      <c r="T3413" s="54" t="s">
        <v>256</v>
      </c>
      <c r="U3413" s="71">
        <v>44529</v>
      </c>
      <c r="V3413" s="54" t="s">
        <v>256</v>
      </c>
      <c r="W3413" t="str">
        <f t="shared" si="53"/>
        <v>Nov-21</v>
      </c>
    </row>
    <row r="3414" spans="1:23" x14ac:dyDescent="0.25">
      <c r="A3414" s="54" t="s">
        <v>317</v>
      </c>
      <c r="B3414" s="54" t="s">
        <v>432</v>
      </c>
      <c r="C3414" s="54" t="s">
        <v>263</v>
      </c>
      <c r="D3414" s="54" t="s">
        <v>429</v>
      </c>
      <c r="E3414" s="54" t="s">
        <v>13758</v>
      </c>
      <c r="F3414" s="71">
        <v>44529</v>
      </c>
      <c r="G3414" s="72">
        <v>666</v>
      </c>
      <c r="H3414" s="72">
        <v>56443.5</v>
      </c>
      <c r="I3414" s="54" t="s">
        <v>265</v>
      </c>
      <c r="J3414" s="54" t="s">
        <v>13755</v>
      </c>
      <c r="K3414" s="54" t="s">
        <v>13759</v>
      </c>
      <c r="L3414" s="54" t="s">
        <v>13760</v>
      </c>
      <c r="M3414" s="54" t="s">
        <v>13758</v>
      </c>
      <c r="N3414" s="54" t="s">
        <v>256</v>
      </c>
      <c r="O3414" s="54" t="s">
        <v>256</v>
      </c>
      <c r="P3414" s="54" t="s">
        <v>294</v>
      </c>
      <c r="Q3414" s="54" t="s">
        <v>256</v>
      </c>
      <c r="R3414" s="54" t="s">
        <v>431</v>
      </c>
      <c r="S3414" s="71"/>
      <c r="T3414" s="54" t="s">
        <v>256</v>
      </c>
      <c r="U3414" s="71">
        <v>44529</v>
      </c>
      <c r="V3414" s="54" t="s">
        <v>256</v>
      </c>
      <c r="W3414" t="str">
        <f t="shared" si="53"/>
        <v>Nov-21</v>
      </c>
    </row>
    <row r="3415" spans="1:23" x14ac:dyDescent="0.25">
      <c r="A3415" s="54" t="s">
        <v>318</v>
      </c>
      <c r="B3415" s="54" t="s">
        <v>432</v>
      </c>
      <c r="C3415" s="54" t="s">
        <v>263</v>
      </c>
      <c r="D3415" s="54" t="s">
        <v>429</v>
      </c>
      <c r="E3415" s="54" t="s">
        <v>13761</v>
      </c>
      <c r="F3415" s="71">
        <v>44524</v>
      </c>
      <c r="G3415" s="72">
        <v>65574.61</v>
      </c>
      <c r="H3415" s="72">
        <v>5557448.2000000002</v>
      </c>
      <c r="I3415" s="54" t="s">
        <v>265</v>
      </c>
      <c r="J3415" s="54" t="s">
        <v>13762</v>
      </c>
      <c r="K3415" s="54" t="s">
        <v>13763</v>
      </c>
      <c r="L3415" s="54" t="s">
        <v>13764</v>
      </c>
      <c r="M3415" s="54" t="s">
        <v>13761</v>
      </c>
      <c r="N3415" s="54" t="s">
        <v>256</v>
      </c>
      <c r="O3415" s="54" t="s">
        <v>256</v>
      </c>
      <c r="P3415" s="54" t="s">
        <v>281</v>
      </c>
      <c r="Q3415" s="54" t="s">
        <v>256</v>
      </c>
      <c r="R3415" s="54" t="s">
        <v>431</v>
      </c>
      <c r="S3415" s="71"/>
      <c r="T3415" s="54" t="s">
        <v>256</v>
      </c>
      <c r="U3415" s="71">
        <v>44524</v>
      </c>
      <c r="V3415" s="54" t="s">
        <v>256</v>
      </c>
      <c r="W3415" t="str">
        <f t="shared" si="53"/>
        <v>Nov-21</v>
      </c>
    </row>
    <row r="3416" spans="1:23" x14ac:dyDescent="0.25">
      <c r="A3416" s="54" t="s">
        <v>318</v>
      </c>
      <c r="B3416" s="54" t="s">
        <v>432</v>
      </c>
      <c r="C3416" s="54" t="s">
        <v>263</v>
      </c>
      <c r="D3416" s="54" t="s">
        <v>429</v>
      </c>
      <c r="E3416" s="54" t="s">
        <v>13765</v>
      </c>
      <c r="F3416" s="71">
        <v>44527</v>
      </c>
      <c r="G3416" s="72">
        <v>61810.8</v>
      </c>
      <c r="H3416" s="72">
        <v>5238465.3</v>
      </c>
      <c r="I3416" s="54" t="s">
        <v>265</v>
      </c>
      <c r="J3416" s="54" t="s">
        <v>13762</v>
      </c>
      <c r="K3416" s="54" t="s">
        <v>13766</v>
      </c>
      <c r="L3416" s="54" t="s">
        <v>13767</v>
      </c>
      <c r="M3416" s="54" t="s">
        <v>13765</v>
      </c>
      <c r="N3416" s="54" t="s">
        <v>256</v>
      </c>
      <c r="O3416" s="54" t="s">
        <v>256</v>
      </c>
      <c r="P3416" s="54" t="s">
        <v>281</v>
      </c>
      <c r="Q3416" s="54" t="s">
        <v>256</v>
      </c>
      <c r="R3416" s="54" t="s">
        <v>431</v>
      </c>
      <c r="S3416" s="71"/>
      <c r="T3416" s="54" t="s">
        <v>256</v>
      </c>
      <c r="U3416" s="71">
        <v>44527</v>
      </c>
      <c r="V3416" s="54" t="s">
        <v>256</v>
      </c>
      <c r="W3416" t="str">
        <f t="shared" si="53"/>
        <v>Nov-21</v>
      </c>
    </row>
    <row r="3417" spans="1:23" x14ac:dyDescent="0.25">
      <c r="A3417" s="54" t="s">
        <v>317</v>
      </c>
      <c r="B3417" s="54" t="s">
        <v>432</v>
      </c>
      <c r="C3417" s="54" t="s">
        <v>263</v>
      </c>
      <c r="D3417" s="54" t="s">
        <v>429</v>
      </c>
      <c r="E3417" s="54" t="s">
        <v>13768</v>
      </c>
      <c r="F3417" s="71">
        <v>44524</v>
      </c>
      <c r="G3417" s="72">
        <v>988</v>
      </c>
      <c r="H3417" s="72">
        <v>83733</v>
      </c>
      <c r="I3417" s="54" t="s">
        <v>265</v>
      </c>
      <c r="J3417" s="54" t="s">
        <v>13769</v>
      </c>
      <c r="K3417" s="54" t="s">
        <v>13770</v>
      </c>
      <c r="L3417" s="54" t="s">
        <v>13771</v>
      </c>
      <c r="M3417" s="54" t="s">
        <v>13768</v>
      </c>
      <c r="N3417" s="54" t="s">
        <v>256</v>
      </c>
      <c r="O3417" s="54" t="s">
        <v>256</v>
      </c>
      <c r="P3417" s="54" t="s">
        <v>7654</v>
      </c>
      <c r="Q3417" s="54" t="s">
        <v>256</v>
      </c>
      <c r="R3417" s="54" t="s">
        <v>431</v>
      </c>
      <c r="S3417" s="71"/>
      <c r="T3417" s="54" t="s">
        <v>256</v>
      </c>
      <c r="U3417" s="71">
        <v>44524</v>
      </c>
      <c r="V3417" s="54" t="s">
        <v>256</v>
      </c>
      <c r="W3417" t="str">
        <f t="shared" si="53"/>
        <v>Nov-21</v>
      </c>
    </row>
    <row r="3418" spans="1:23" x14ac:dyDescent="0.25">
      <c r="A3418" s="54" t="s">
        <v>318</v>
      </c>
      <c r="B3418" s="54" t="s">
        <v>432</v>
      </c>
      <c r="C3418" s="54" t="s">
        <v>263</v>
      </c>
      <c r="D3418" s="54" t="s">
        <v>429</v>
      </c>
      <c r="E3418" s="54" t="s">
        <v>13772</v>
      </c>
      <c r="F3418" s="71">
        <v>44524</v>
      </c>
      <c r="G3418" s="72">
        <v>269869.78000000003</v>
      </c>
      <c r="H3418" s="72">
        <v>22871463.859999999</v>
      </c>
      <c r="I3418" s="54" t="s">
        <v>265</v>
      </c>
      <c r="J3418" s="54" t="s">
        <v>13773</v>
      </c>
      <c r="K3418" s="54" t="s">
        <v>13774</v>
      </c>
      <c r="L3418" s="54" t="s">
        <v>13775</v>
      </c>
      <c r="M3418" s="54" t="s">
        <v>13772</v>
      </c>
      <c r="N3418" s="54" t="s">
        <v>256</v>
      </c>
      <c r="O3418" s="54" t="s">
        <v>256</v>
      </c>
      <c r="P3418" s="54" t="s">
        <v>439</v>
      </c>
      <c r="Q3418" s="54" t="s">
        <v>256</v>
      </c>
      <c r="R3418" s="54" t="s">
        <v>431</v>
      </c>
      <c r="S3418" s="71"/>
      <c r="T3418" s="54" t="s">
        <v>256</v>
      </c>
      <c r="U3418" s="71">
        <v>44524</v>
      </c>
      <c r="V3418" s="54" t="s">
        <v>256</v>
      </c>
      <c r="W3418" t="str">
        <f t="shared" si="53"/>
        <v>Nov-21</v>
      </c>
    </row>
    <row r="3419" spans="1:23" x14ac:dyDescent="0.25">
      <c r="A3419" s="54" t="s">
        <v>317</v>
      </c>
      <c r="B3419" s="54" t="s">
        <v>432</v>
      </c>
      <c r="C3419" s="54" t="s">
        <v>263</v>
      </c>
      <c r="D3419" s="54" t="s">
        <v>429</v>
      </c>
      <c r="E3419" s="54" t="s">
        <v>13776</v>
      </c>
      <c r="F3419" s="71">
        <v>44525</v>
      </c>
      <c r="G3419" s="72">
        <v>904.13</v>
      </c>
      <c r="H3419" s="72">
        <v>76625.02</v>
      </c>
      <c r="I3419" s="54" t="s">
        <v>265</v>
      </c>
      <c r="J3419" s="54" t="s">
        <v>13777</v>
      </c>
      <c r="K3419" s="54" t="s">
        <v>13778</v>
      </c>
      <c r="L3419" s="54" t="s">
        <v>13779</v>
      </c>
      <c r="M3419" s="54" t="s">
        <v>13776</v>
      </c>
      <c r="N3419" s="54" t="s">
        <v>256</v>
      </c>
      <c r="O3419" s="54" t="s">
        <v>256</v>
      </c>
      <c r="P3419" s="54" t="s">
        <v>289</v>
      </c>
      <c r="Q3419" s="54" t="s">
        <v>256</v>
      </c>
      <c r="R3419" s="54" t="s">
        <v>431</v>
      </c>
      <c r="S3419" s="71"/>
      <c r="T3419" s="54" t="s">
        <v>256</v>
      </c>
      <c r="U3419" s="71">
        <v>44525</v>
      </c>
      <c r="V3419" s="54" t="s">
        <v>256</v>
      </c>
      <c r="W3419" t="str">
        <f t="shared" si="53"/>
        <v>Nov-21</v>
      </c>
    </row>
    <row r="3420" spans="1:23" x14ac:dyDescent="0.25">
      <c r="A3420" s="54" t="s">
        <v>317</v>
      </c>
      <c r="B3420" s="54" t="s">
        <v>432</v>
      </c>
      <c r="C3420" s="54" t="s">
        <v>263</v>
      </c>
      <c r="D3420" s="54" t="s">
        <v>429</v>
      </c>
      <c r="E3420" s="54" t="s">
        <v>13780</v>
      </c>
      <c r="F3420" s="71">
        <v>44523</v>
      </c>
      <c r="G3420" s="72">
        <v>3215.1</v>
      </c>
      <c r="H3420" s="72">
        <v>272479.73</v>
      </c>
      <c r="I3420" s="54" t="s">
        <v>265</v>
      </c>
      <c r="J3420" s="54" t="s">
        <v>13777</v>
      </c>
      <c r="K3420" s="54" t="s">
        <v>13781</v>
      </c>
      <c r="L3420" s="54" t="s">
        <v>13782</v>
      </c>
      <c r="M3420" s="54" t="s">
        <v>13780</v>
      </c>
      <c r="N3420" s="54" t="s">
        <v>256</v>
      </c>
      <c r="O3420" s="54" t="s">
        <v>256</v>
      </c>
      <c r="P3420" s="54" t="s">
        <v>289</v>
      </c>
      <c r="Q3420" s="54" t="s">
        <v>256</v>
      </c>
      <c r="R3420" s="54" t="s">
        <v>431</v>
      </c>
      <c r="S3420" s="71"/>
      <c r="T3420" s="54" t="s">
        <v>256</v>
      </c>
      <c r="U3420" s="71">
        <v>44523</v>
      </c>
      <c r="V3420" s="54" t="s">
        <v>256</v>
      </c>
      <c r="W3420" t="str">
        <f t="shared" si="53"/>
        <v>Nov-21</v>
      </c>
    </row>
    <row r="3421" spans="1:23" x14ac:dyDescent="0.25">
      <c r="A3421" s="54" t="s">
        <v>317</v>
      </c>
      <c r="B3421" s="54" t="s">
        <v>432</v>
      </c>
      <c r="C3421" s="54" t="s">
        <v>263</v>
      </c>
      <c r="D3421" s="54" t="s">
        <v>429</v>
      </c>
      <c r="E3421" s="54" t="s">
        <v>13783</v>
      </c>
      <c r="F3421" s="71">
        <v>44524</v>
      </c>
      <c r="G3421" s="72">
        <v>560.89</v>
      </c>
      <c r="H3421" s="72">
        <v>47535.43</v>
      </c>
      <c r="I3421" s="54" t="s">
        <v>265</v>
      </c>
      <c r="J3421" s="54" t="s">
        <v>13777</v>
      </c>
      <c r="K3421" s="54" t="s">
        <v>13784</v>
      </c>
      <c r="L3421" s="54" t="s">
        <v>13785</v>
      </c>
      <c r="M3421" s="54" t="s">
        <v>13783</v>
      </c>
      <c r="N3421" s="54" t="s">
        <v>256</v>
      </c>
      <c r="O3421" s="54" t="s">
        <v>256</v>
      </c>
      <c r="P3421" s="54" t="s">
        <v>289</v>
      </c>
      <c r="Q3421" s="54" t="s">
        <v>256</v>
      </c>
      <c r="R3421" s="54" t="s">
        <v>431</v>
      </c>
      <c r="S3421" s="71"/>
      <c r="T3421" s="54" t="s">
        <v>256</v>
      </c>
      <c r="U3421" s="71">
        <v>44524</v>
      </c>
      <c r="V3421" s="54" t="s">
        <v>256</v>
      </c>
      <c r="W3421" t="str">
        <f t="shared" si="53"/>
        <v>Nov-21</v>
      </c>
    </row>
    <row r="3422" spans="1:23" x14ac:dyDescent="0.25">
      <c r="A3422" s="54" t="s">
        <v>317</v>
      </c>
      <c r="B3422" s="54" t="s">
        <v>432</v>
      </c>
      <c r="C3422" s="54" t="s">
        <v>263</v>
      </c>
      <c r="D3422" s="54" t="s">
        <v>429</v>
      </c>
      <c r="E3422" s="54" t="s">
        <v>13786</v>
      </c>
      <c r="F3422" s="71">
        <v>44524</v>
      </c>
      <c r="G3422" s="72">
        <v>13093.45</v>
      </c>
      <c r="H3422" s="72">
        <v>1109669.8899999999</v>
      </c>
      <c r="I3422" s="54" t="s">
        <v>265</v>
      </c>
      <c r="J3422" s="54" t="s">
        <v>13777</v>
      </c>
      <c r="K3422" s="54" t="s">
        <v>13784</v>
      </c>
      <c r="L3422" s="54" t="s">
        <v>13787</v>
      </c>
      <c r="M3422" s="54" t="s">
        <v>13786</v>
      </c>
      <c r="N3422" s="54" t="s">
        <v>256</v>
      </c>
      <c r="O3422" s="54" t="s">
        <v>256</v>
      </c>
      <c r="P3422" s="54" t="s">
        <v>289</v>
      </c>
      <c r="Q3422" s="54" t="s">
        <v>256</v>
      </c>
      <c r="R3422" s="54" t="s">
        <v>431</v>
      </c>
      <c r="S3422" s="71"/>
      <c r="T3422" s="54" t="s">
        <v>256</v>
      </c>
      <c r="U3422" s="71">
        <v>44524</v>
      </c>
      <c r="V3422" s="54" t="s">
        <v>256</v>
      </c>
      <c r="W3422" t="str">
        <f t="shared" si="53"/>
        <v>Nov-21</v>
      </c>
    </row>
    <row r="3423" spans="1:23" x14ac:dyDescent="0.25">
      <c r="A3423" s="54" t="s">
        <v>317</v>
      </c>
      <c r="B3423" s="54" t="s">
        <v>432</v>
      </c>
      <c r="C3423" s="54" t="s">
        <v>263</v>
      </c>
      <c r="D3423" s="54" t="s">
        <v>429</v>
      </c>
      <c r="E3423" s="54" t="s">
        <v>13788</v>
      </c>
      <c r="F3423" s="71">
        <v>44529</v>
      </c>
      <c r="G3423" s="72">
        <v>6655.14</v>
      </c>
      <c r="H3423" s="72">
        <v>564023.12</v>
      </c>
      <c r="I3423" s="54" t="s">
        <v>265</v>
      </c>
      <c r="J3423" s="54" t="s">
        <v>13789</v>
      </c>
      <c r="K3423" s="54" t="s">
        <v>13790</v>
      </c>
      <c r="L3423" s="54" t="s">
        <v>13791</v>
      </c>
      <c r="M3423" s="54" t="s">
        <v>13788</v>
      </c>
      <c r="N3423" s="54" t="s">
        <v>256</v>
      </c>
      <c r="O3423" s="54" t="s">
        <v>256</v>
      </c>
      <c r="P3423" s="54" t="s">
        <v>289</v>
      </c>
      <c r="Q3423" s="54" t="s">
        <v>256</v>
      </c>
      <c r="R3423" s="54" t="s">
        <v>431</v>
      </c>
      <c r="S3423" s="71"/>
      <c r="T3423" s="54" t="s">
        <v>256</v>
      </c>
      <c r="U3423" s="71">
        <v>44529</v>
      </c>
      <c r="V3423" s="54" t="s">
        <v>256</v>
      </c>
      <c r="W3423" t="str">
        <f t="shared" si="53"/>
        <v>Nov-21</v>
      </c>
    </row>
    <row r="3424" spans="1:23" x14ac:dyDescent="0.25">
      <c r="A3424" s="54" t="s">
        <v>317</v>
      </c>
      <c r="B3424" s="54" t="s">
        <v>432</v>
      </c>
      <c r="C3424" s="54" t="s">
        <v>263</v>
      </c>
      <c r="D3424" s="54" t="s">
        <v>429</v>
      </c>
      <c r="E3424" s="54" t="s">
        <v>13792</v>
      </c>
      <c r="F3424" s="71">
        <v>44529</v>
      </c>
      <c r="G3424" s="72">
        <v>220.57</v>
      </c>
      <c r="H3424" s="72">
        <v>18693.310000000001</v>
      </c>
      <c r="I3424" s="54" t="s">
        <v>265</v>
      </c>
      <c r="J3424" s="54" t="s">
        <v>13789</v>
      </c>
      <c r="K3424" s="54" t="s">
        <v>13793</v>
      </c>
      <c r="L3424" s="54" t="s">
        <v>13794</v>
      </c>
      <c r="M3424" s="54" t="s">
        <v>13792</v>
      </c>
      <c r="N3424" s="54" t="s">
        <v>256</v>
      </c>
      <c r="O3424" s="54" t="s">
        <v>256</v>
      </c>
      <c r="P3424" s="54" t="s">
        <v>289</v>
      </c>
      <c r="Q3424" s="54" t="s">
        <v>256</v>
      </c>
      <c r="R3424" s="54" t="s">
        <v>431</v>
      </c>
      <c r="S3424" s="71"/>
      <c r="T3424" s="54" t="s">
        <v>256</v>
      </c>
      <c r="U3424" s="71">
        <v>44529</v>
      </c>
      <c r="V3424" s="54" t="s">
        <v>256</v>
      </c>
      <c r="W3424" t="str">
        <f t="shared" si="53"/>
        <v>Nov-21</v>
      </c>
    </row>
    <row r="3425" spans="1:23" x14ac:dyDescent="0.25">
      <c r="A3425" s="54" t="s">
        <v>317</v>
      </c>
      <c r="B3425" s="54" t="s">
        <v>432</v>
      </c>
      <c r="C3425" s="54" t="s">
        <v>263</v>
      </c>
      <c r="D3425" s="54" t="s">
        <v>429</v>
      </c>
      <c r="E3425" s="54" t="s">
        <v>13795</v>
      </c>
      <c r="F3425" s="71">
        <v>44523</v>
      </c>
      <c r="G3425" s="72">
        <v>3748.11</v>
      </c>
      <c r="H3425" s="72">
        <v>317652.32</v>
      </c>
      <c r="I3425" s="54" t="s">
        <v>265</v>
      </c>
      <c r="J3425" s="54" t="s">
        <v>13789</v>
      </c>
      <c r="K3425" s="54" t="s">
        <v>13796</v>
      </c>
      <c r="L3425" s="54" t="s">
        <v>13797</v>
      </c>
      <c r="M3425" s="54" t="s">
        <v>13795</v>
      </c>
      <c r="N3425" s="54" t="s">
        <v>256</v>
      </c>
      <c r="O3425" s="54" t="s">
        <v>256</v>
      </c>
      <c r="P3425" s="54" t="s">
        <v>289</v>
      </c>
      <c r="Q3425" s="54" t="s">
        <v>256</v>
      </c>
      <c r="R3425" s="54" t="s">
        <v>431</v>
      </c>
      <c r="S3425" s="71"/>
      <c r="T3425" s="54" t="s">
        <v>256</v>
      </c>
      <c r="U3425" s="71">
        <v>44523</v>
      </c>
      <c r="V3425" s="54" t="s">
        <v>256</v>
      </c>
      <c r="W3425" t="str">
        <f t="shared" si="53"/>
        <v>Nov-21</v>
      </c>
    </row>
    <row r="3426" spans="1:23" x14ac:dyDescent="0.25">
      <c r="A3426" s="54" t="s">
        <v>317</v>
      </c>
      <c r="B3426" s="54" t="s">
        <v>432</v>
      </c>
      <c r="C3426" s="54" t="s">
        <v>263</v>
      </c>
      <c r="D3426" s="54" t="s">
        <v>429</v>
      </c>
      <c r="E3426" s="54" t="s">
        <v>13798</v>
      </c>
      <c r="F3426" s="71">
        <v>44527</v>
      </c>
      <c r="G3426" s="72">
        <v>4089.06</v>
      </c>
      <c r="H3426" s="72">
        <v>346547.84</v>
      </c>
      <c r="I3426" s="54" t="s">
        <v>265</v>
      </c>
      <c r="J3426" s="54" t="s">
        <v>13789</v>
      </c>
      <c r="K3426" s="54" t="s">
        <v>13799</v>
      </c>
      <c r="L3426" s="54" t="s">
        <v>13800</v>
      </c>
      <c r="M3426" s="54" t="s">
        <v>13798</v>
      </c>
      <c r="N3426" s="54" t="s">
        <v>256</v>
      </c>
      <c r="O3426" s="54" t="s">
        <v>256</v>
      </c>
      <c r="P3426" s="54" t="s">
        <v>289</v>
      </c>
      <c r="Q3426" s="54" t="s">
        <v>256</v>
      </c>
      <c r="R3426" s="54" t="s">
        <v>431</v>
      </c>
      <c r="S3426" s="71"/>
      <c r="T3426" s="54" t="s">
        <v>256</v>
      </c>
      <c r="U3426" s="71">
        <v>44527</v>
      </c>
      <c r="V3426" s="54" t="s">
        <v>256</v>
      </c>
      <c r="W3426" t="str">
        <f t="shared" si="53"/>
        <v>Nov-21</v>
      </c>
    </row>
    <row r="3427" spans="1:23" x14ac:dyDescent="0.25">
      <c r="A3427" s="54" t="s">
        <v>317</v>
      </c>
      <c r="B3427" s="54" t="s">
        <v>432</v>
      </c>
      <c r="C3427" s="54" t="s">
        <v>263</v>
      </c>
      <c r="D3427" s="54" t="s">
        <v>429</v>
      </c>
      <c r="E3427" s="54" t="s">
        <v>13801</v>
      </c>
      <c r="F3427" s="71">
        <v>44523</v>
      </c>
      <c r="G3427" s="72">
        <v>257.18</v>
      </c>
      <c r="H3427" s="72">
        <v>21796.01</v>
      </c>
      <c r="I3427" s="54" t="s">
        <v>265</v>
      </c>
      <c r="J3427" s="54" t="s">
        <v>13789</v>
      </c>
      <c r="K3427" s="54" t="s">
        <v>13802</v>
      </c>
      <c r="L3427" s="54" t="s">
        <v>13803</v>
      </c>
      <c r="M3427" s="54" t="s">
        <v>13801</v>
      </c>
      <c r="N3427" s="54" t="s">
        <v>256</v>
      </c>
      <c r="O3427" s="54" t="s">
        <v>256</v>
      </c>
      <c r="P3427" s="54" t="s">
        <v>289</v>
      </c>
      <c r="Q3427" s="54" t="s">
        <v>256</v>
      </c>
      <c r="R3427" s="54" t="s">
        <v>431</v>
      </c>
      <c r="S3427" s="71"/>
      <c r="T3427" s="54" t="s">
        <v>256</v>
      </c>
      <c r="U3427" s="71">
        <v>44523</v>
      </c>
      <c r="V3427" s="54" t="s">
        <v>256</v>
      </c>
      <c r="W3427" t="str">
        <f t="shared" si="53"/>
        <v>Nov-21</v>
      </c>
    </row>
    <row r="3428" spans="1:23" x14ac:dyDescent="0.25">
      <c r="A3428" s="54" t="s">
        <v>317</v>
      </c>
      <c r="B3428" s="54" t="s">
        <v>432</v>
      </c>
      <c r="C3428" s="54" t="s">
        <v>263</v>
      </c>
      <c r="D3428" s="54" t="s">
        <v>429</v>
      </c>
      <c r="E3428" s="54" t="s">
        <v>13804</v>
      </c>
      <c r="F3428" s="71">
        <v>44527</v>
      </c>
      <c r="G3428" s="72">
        <v>4959.99</v>
      </c>
      <c r="H3428" s="72">
        <v>420359.15</v>
      </c>
      <c r="I3428" s="54" t="s">
        <v>265</v>
      </c>
      <c r="J3428" s="54" t="s">
        <v>13789</v>
      </c>
      <c r="K3428" s="54" t="s">
        <v>13805</v>
      </c>
      <c r="L3428" s="54" t="s">
        <v>13806</v>
      </c>
      <c r="M3428" s="54" t="s">
        <v>13804</v>
      </c>
      <c r="N3428" s="54" t="s">
        <v>256</v>
      </c>
      <c r="O3428" s="54" t="s">
        <v>256</v>
      </c>
      <c r="P3428" s="54" t="s">
        <v>289</v>
      </c>
      <c r="Q3428" s="54" t="s">
        <v>256</v>
      </c>
      <c r="R3428" s="54" t="s">
        <v>431</v>
      </c>
      <c r="S3428" s="71"/>
      <c r="T3428" s="54" t="s">
        <v>256</v>
      </c>
      <c r="U3428" s="71">
        <v>44527</v>
      </c>
      <c r="V3428" s="54" t="s">
        <v>256</v>
      </c>
      <c r="W3428" t="str">
        <f t="shared" si="53"/>
        <v>Nov-21</v>
      </c>
    </row>
    <row r="3429" spans="1:23" x14ac:dyDescent="0.25">
      <c r="A3429" s="54" t="s">
        <v>317</v>
      </c>
      <c r="B3429" s="54" t="s">
        <v>432</v>
      </c>
      <c r="C3429" s="54" t="s">
        <v>263</v>
      </c>
      <c r="D3429" s="54" t="s">
        <v>429</v>
      </c>
      <c r="E3429" s="54" t="s">
        <v>13807</v>
      </c>
      <c r="F3429" s="71">
        <v>44527</v>
      </c>
      <c r="G3429" s="72">
        <v>4089.06</v>
      </c>
      <c r="H3429" s="72">
        <v>346547.84</v>
      </c>
      <c r="I3429" s="54" t="s">
        <v>265</v>
      </c>
      <c r="J3429" s="54" t="s">
        <v>13789</v>
      </c>
      <c r="K3429" s="54" t="s">
        <v>13805</v>
      </c>
      <c r="L3429" s="54" t="s">
        <v>13808</v>
      </c>
      <c r="M3429" s="54" t="s">
        <v>13807</v>
      </c>
      <c r="N3429" s="54" t="s">
        <v>256</v>
      </c>
      <c r="O3429" s="54" t="s">
        <v>256</v>
      </c>
      <c r="P3429" s="54" t="s">
        <v>289</v>
      </c>
      <c r="Q3429" s="54" t="s">
        <v>256</v>
      </c>
      <c r="R3429" s="54" t="s">
        <v>431</v>
      </c>
      <c r="S3429" s="71"/>
      <c r="T3429" s="54" t="s">
        <v>256</v>
      </c>
      <c r="U3429" s="71">
        <v>44527</v>
      </c>
      <c r="V3429" s="54" t="s">
        <v>256</v>
      </c>
      <c r="W3429" t="str">
        <f t="shared" si="53"/>
        <v>Nov-21</v>
      </c>
    </row>
    <row r="3430" spans="1:23" x14ac:dyDescent="0.25">
      <c r="A3430" s="54" t="s">
        <v>317</v>
      </c>
      <c r="B3430" s="54" t="s">
        <v>432</v>
      </c>
      <c r="C3430" s="54" t="s">
        <v>263</v>
      </c>
      <c r="D3430" s="54" t="s">
        <v>429</v>
      </c>
      <c r="E3430" s="54" t="s">
        <v>13809</v>
      </c>
      <c r="F3430" s="71">
        <v>44527</v>
      </c>
      <c r="G3430" s="72">
        <v>349.69</v>
      </c>
      <c r="H3430" s="72">
        <v>29636.23</v>
      </c>
      <c r="I3430" s="54" t="s">
        <v>265</v>
      </c>
      <c r="J3430" s="54" t="s">
        <v>13789</v>
      </c>
      <c r="K3430" s="54" t="s">
        <v>13810</v>
      </c>
      <c r="L3430" s="54" t="s">
        <v>13811</v>
      </c>
      <c r="M3430" s="54" t="s">
        <v>13809</v>
      </c>
      <c r="N3430" s="54" t="s">
        <v>256</v>
      </c>
      <c r="O3430" s="54" t="s">
        <v>256</v>
      </c>
      <c r="P3430" s="54" t="s">
        <v>289</v>
      </c>
      <c r="Q3430" s="54" t="s">
        <v>256</v>
      </c>
      <c r="R3430" s="54" t="s">
        <v>431</v>
      </c>
      <c r="S3430" s="71"/>
      <c r="T3430" s="54" t="s">
        <v>256</v>
      </c>
      <c r="U3430" s="71">
        <v>44527</v>
      </c>
      <c r="V3430" s="54" t="s">
        <v>256</v>
      </c>
      <c r="W3430" t="str">
        <f t="shared" si="53"/>
        <v>Nov-21</v>
      </c>
    </row>
    <row r="3431" spans="1:23" x14ac:dyDescent="0.25">
      <c r="A3431" s="54" t="s">
        <v>317</v>
      </c>
      <c r="B3431" s="54" t="s">
        <v>432</v>
      </c>
      <c r="C3431" s="54" t="s">
        <v>263</v>
      </c>
      <c r="D3431" s="54" t="s">
        <v>429</v>
      </c>
      <c r="E3431" s="54" t="s">
        <v>13812</v>
      </c>
      <c r="F3431" s="71">
        <v>44527</v>
      </c>
      <c r="G3431" s="72">
        <v>71.69</v>
      </c>
      <c r="H3431" s="72">
        <v>6075.73</v>
      </c>
      <c r="I3431" s="54" t="s">
        <v>265</v>
      </c>
      <c r="J3431" s="54" t="s">
        <v>13789</v>
      </c>
      <c r="K3431" s="54" t="s">
        <v>13810</v>
      </c>
      <c r="L3431" s="54" t="s">
        <v>13813</v>
      </c>
      <c r="M3431" s="54" t="s">
        <v>13812</v>
      </c>
      <c r="N3431" s="54" t="s">
        <v>256</v>
      </c>
      <c r="O3431" s="54" t="s">
        <v>256</v>
      </c>
      <c r="P3431" s="54" t="s">
        <v>289</v>
      </c>
      <c r="Q3431" s="54" t="s">
        <v>256</v>
      </c>
      <c r="R3431" s="54" t="s">
        <v>431</v>
      </c>
      <c r="S3431" s="71"/>
      <c r="T3431" s="54" t="s">
        <v>256</v>
      </c>
      <c r="U3431" s="71">
        <v>44527</v>
      </c>
      <c r="V3431" s="54" t="s">
        <v>256</v>
      </c>
      <c r="W3431" t="str">
        <f t="shared" si="53"/>
        <v>Nov-21</v>
      </c>
    </row>
    <row r="3432" spans="1:23" x14ac:dyDescent="0.25">
      <c r="A3432" s="54" t="s">
        <v>317</v>
      </c>
      <c r="B3432" s="54" t="s">
        <v>432</v>
      </c>
      <c r="C3432" s="54" t="s">
        <v>263</v>
      </c>
      <c r="D3432" s="54" t="s">
        <v>429</v>
      </c>
      <c r="E3432" s="54" t="s">
        <v>13814</v>
      </c>
      <c r="F3432" s="71">
        <v>44528</v>
      </c>
      <c r="G3432" s="72">
        <v>5838.35</v>
      </c>
      <c r="H3432" s="72">
        <v>494800.16</v>
      </c>
      <c r="I3432" s="54" t="s">
        <v>265</v>
      </c>
      <c r="J3432" s="54" t="s">
        <v>13789</v>
      </c>
      <c r="K3432" s="54" t="s">
        <v>13815</v>
      </c>
      <c r="L3432" s="54" t="s">
        <v>13816</v>
      </c>
      <c r="M3432" s="54" t="s">
        <v>13814</v>
      </c>
      <c r="N3432" s="54" t="s">
        <v>256</v>
      </c>
      <c r="O3432" s="54" t="s">
        <v>256</v>
      </c>
      <c r="P3432" s="54" t="s">
        <v>289</v>
      </c>
      <c r="Q3432" s="54" t="s">
        <v>256</v>
      </c>
      <c r="R3432" s="54" t="s">
        <v>431</v>
      </c>
      <c r="S3432" s="71"/>
      <c r="T3432" s="54" t="s">
        <v>256</v>
      </c>
      <c r="U3432" s="71">
        <v>44528</v>
      </c>
      <c r="V3432" s="54" t="s">
        <v>256</v>
      </c>
      <c r="W3432" t="str">
        <f t="shared" si="53"/>
        <v>Nov-21</v>
      </c>
    </row>
    <row r="3433" spans="1:23" x14ac:dyDescent="0.25">
      <c r="A3433" s="54" t="s">
        <v>317</v>
      </c>
      <c r="B3433" s="54" t="s">
        <v>432</v>
      </c>
      <c r="C3433" s="54" t="s">
        <v>263</v>
      </c>
      <c r="D3433" s="54" t="s">
        <v>429</v>
      </c>
      <c r="E3433" s="54" t="s">
        <v>13817</v>
      </c>
      <c r="F3433" s="71">
        <v>44527</v>
      </c>
      <c r="G3433" s="72">
        <v>2238.44</v>
      </c>
      <c r="H3433" s="72">
        <v>189707.79</v>
      </c>
      <c r="I3433" s="54" t="s">
        <v>265</v>
      </c>
      <c r="J3433" s="54" t="s">
        <v>13789</v>
      </c>
      <c r="K3433" s="54" t="s">
        <v>13818</v>
      </c>
      <c r="L3433" s="54" t="s">
        <v>13819</v>
      </c>
      <c r="M3433" s="54" t="s">
        <v>13817</v>
      </c>
      <c r="N3433" s="54" t="s">
        <v>256</v>
      </c>
      <c r="O3433" s="54" t="s">
        <v>256</v>
      </c>
      <c r="P3433" s="54" t="s">
        <v>289</v>
      </c>
      <c r="Q3433" s="54" t="s">
        <v>256</v>
      </c>
      <c r="R3433" s="54" t="s">
        <v>431</v>
      </c>
      <c r="S3433" s="71"/>
      <c r="T3433" s="54" t="s">
        <v>256</v>
      </c>
      <c r="U3433" s="71">
        <v>44527</v>
      </c>
      <c r="V3433" s="54" t="s">
        <v>256</v>
      </c>
      <c r="W3433" t="str">
        <f t="shared" si="53"/>
        <v>Nov-21</v>
      </c>
    </row>
    <row r="3434" spans="1:23" x14ac:dyDescent="0.25">
      <c r="A3434" s="54" t="s">
        <v>317</v>
      </c>
      <c r="B3434" s="54" t="s">
        <v>432</v>
      </c>
      <c r="C3434" s="54" t="s">
        <v>263</v>
      </c>
      <c r="D3434" s="54" t="s">
        <v>429</v>
      </c>
      <c r="E3434" s="54" t="s">
        <v>13820</v>
      </c>
      <c r="F3434" s="71">
        <v>44528</v>
      </c>
      <c r="G3434" s="72">
        <v>5039.7700000000004</v>
      </c>
      <c r="H3434" s="72">
        <v>427120.51</v>
      </c>
      <c r="I3434" s="54" t="s">
        <v>265</v>
      </c>
      <c r="J3434" s="54" t="s">
        <v>13789</v>
      </c>
      <c r="K3434" s="54" t="s">
        <v>13821</v>
      </c>
      <c r="L3434" s="54" t="s">
        <v>13822</v>
      </c>
      <c r="M3434" s="54" t="s">
        <v>13820</v>
      </c>
      <c r="N3434" s="54" t="s">
        <v>256</v>
      </c>
      <c r="O3434" s="54" t="s">
        <v>256</v>
      </c>
      <c r="P3434" s="54" t="s">
        <v>289</v>
      </c>
      <c r="Q3434" s="54" t="s">
        <v>256</v>
      </c>
      <c r="R3434" s="54" t="s">
        <v>431</v>
      </c>
      <c r="S3434" s="71"/>
      <c r="T3434" s="54" t="s">
        <v>256</v>
      </c>
      <c r="U3434" s="71">
        <v>44528</v>
      </c>
      <c r="V3434" s="54" t="s">
        <v>256</v>
      </c>
      <c r="W3434" t="str">
        <f t="shared" si="53"/>
        <v>Nov-21</v>
      </c>
    </row>
    <row r="3435" spans="1:23" x14ac:dyDescent="0.25">
      <c r="A3435" s="54" t="s">
        <v>317</v>
      </c>
      <c r="B3435" s="54" t="s">
        <v>432</v>
      </c>
      <c r="C3435" s="54" t="s">
        <v>263</v>
      </c>
      <c r="D3435" s="54" t="s">
        <v>429</v>
      </c>
      <c r="E3435" s="54" t="s">
        <v>13823</v>
      </c>
      <c r="F3435" s="71">
        <v>44529</v>
      </c>
      <c r="G3435" s="72">
        <v>5838.35</v>
      </c>
      <c r="H3435" s="72">
        <v>494800.16</v>
      </c>
      <c r="I3435" s="54" t="s">
        <v>265</v>
      </c>
      <c r="J3435" s="54" t="s">
        <v>13789</v>
      </c>
      <c r="K3435" s="54" t="s">
        <v>13824</v>
      </c>
      <c r="L3435" s="54" t="s">
        <v>13825</v>
      </c>
      <c r="M3435" s="54" t="s">
        <v>13823</v>
      </c>
      <c r="N3435" s="54" t="s">
        <v>256</v>
      </c>
      <c r="O3435" s="54" t="s">
        <v>256</v>
      </c>
      <c r="P3435" s="54" t="s">
        <v>289</v>
      </c>
      <c r="Q3435" s="54" t="s">
        <v>256</v>
      </c>
      <c r="R3435" s="54" t="s">
        <v>431</v>
      </c>
      <c r="S3435" s="71"/>
      <c r="T3435" s="54" t="s">
        <v>256</v>
      </c>
      <c r="U3435" s="71">
        <v>44529</v>
      </c>
      <c r="V3435" s="54" t="s">
        <v>256</v>
      </c>
      <c r="W3435" t="str">
        <f t="shared" si="53"/>
        <v>Nov-21</v>
      </c>
    </row>
    <row r="3436" spans="1:23" x14ac:dyDescent="0.25">
      <c r="A3436" s="54" t="s">
        <v>317</v>
      </c>
      <c r="B3436" s="54" t="s">
        <v>432</v>
      </c>
      <c r="C3436" s="54" t="s">
        <v>263</v>
      </c>
      <c r="D3436" s="54" t="s">
        <v>429</v>
      </c>
      <c r="E3436" s="54" t="s">
        <v>13826</v>
      </c>
      <c r="F3436" s="71">
        <v>44529</v>
      </c>
      <c r="G3436" s="72">
        <v>5773.24</v>
      </c>
      <c r="H3436" s="72">
        <v>489282.09</v>
      </c>
      <c r="I3436" s="54" t="s">
        <v>265</v>
      </c>
      <c r="J3436" s="54" t="s">
        <v>13789</v>
      </c>
      <c r="K3436" s="54" t="s">
        <v>13824</v>
      </c>
      <c r="L3436" s="54" t="s">
        <v>13827</v>
      </c>
      <c r="M3436" s="54" t="s">
        <v>13826</v>
      </c>
      <c r="N3436" s="54" t="s">
        <v>256</v>
      </c>
      <c r="O3436" s="54" t="s">
        <v>256</v>
      </c>
      <c r="P3436" s="54" t="s">
        <v>289</v>
      </c>
      <c r="Q3436" s="54" t="s">
        <v>256</v>
      </c>
      <c r="R3436" s="54" t="s">
        <v>431</v>
      </c>
      <c r="S3436" s="71"/>
      <c r="T3436" s="54" t="s">
        <v>256</v>
      </c>
      <c r="U3436" s="71">
        <v>44529</v>
      </c>
      <c r="V3436" s="54" t="s">
        <v>256</v>
      </c>
      <c r="W3436" t="str">
        <f t="shared" si="53"/>
        <v>Nov-21</v>
      </c>
    </row>
    <row r="3437" spans="1:23" x14ac:dyDescent="0.25">
      <c r="A3437" s="54" t="s">
        <v>317</v>
      </c>
      <c r="B3437" s="54" t="s">
        <v>432</v>
      </c>
      <c r="C3437" s="54" t="s">
        <v>263</v>
      </c>
      <c r="D3437" s="54" t="s">
        <v>429</v>
      </c>
      <c r="E3437" s="54" t="s">
        <v>13828</v>
      </c>
      <c r="F3437" s="71">
        <v>44529</v>
      </c>
      <c r="G3437" s="72">
        <v>3647.98</v>
      </c>
      <c r="H3437" s="72">
        <v>309166.31</v>
      </c>
      <c r="I3437" s="54" t="s">
        <v>265</v>
      </c>
      <c r="J3437" s="54" t="s">
        <v>13789</v>
      </c>
      <c r="K3437" s="54" t="s">
        <v>13829</v>
      </c>
      <c r="L3437" s="54" t="s">
        <v>13830</v>
      </c>
      <c r="M3437" s="54" t="s">
        <v>13828</v>
      </c>
      <c r="N3437" s="54" t="s">
        <v>256</v>
      </c>
      <c r="O3437" s="54" t="s">
        <v>256</v>
      </c>
      <c r="P3437" s="54" t="s">
        <v>289</v>
      </c>
      <c r="Q3437" s="54" t="s">
        <v>256</v>
      </c>
      <c r="R3437" s="54" t="s">
        <v>431</v>
      </c>
      <c r="S3437" s="71"/>
      <c r="T3437" s="54" t="s">
        <v>256</v>
      </c>
      <c r="U3437" s="71">
        <v>44529</v>
      </c>
      <c r="V3437" s="54" t="s">
        <v>256</v>
      </c>
      <c r="W3437" t="str">
        <f t="shared" si="53"/>
        <v>Nov-21</v>
      </c>
    </row>
    <row r="3438" spans="1:23" x14ac:dyDescent="0.25">
      <c r="A3438" s="54" t="s">
        <v>317</v>
      </c>
      <c r="B3438" s="54" t="s">
        <v>432</v>
      </c>
      <c r="C3438" s="54" t="s">
        <v>263</v>
      </c>
      <c r="D3438" s="54" t="s">
        <v>429</v>
      </c>
      <c r="E3438" s="54" t="s">
        <v>13831</v>
      </c>
      <c r="F3438" s="71">
        <v>44528</v>
      </c>
      <c r="G3438" s="72">
        <v>6549.62</v>
      </c>
      <c r="H3438" s="72">
        <v>555080.30000000005</v>
      </c>
      <c r="I3438" s="54" t="s">
        <v>265</v>
      </c>
      <c r="J3438" s="54" t="s">
        <v>13789</v>
      </c>
      <c r="K3438" s="54" t="s">
        <v>13832</v>
      </c>
      <c r="L3438" s="54" t="s">
        <v>13833</v>
      </c>
      <c r="M3438" s="54" t="s">
        <v>13831</v>
      </c>
      <c r="N3438" s="54" t="s">
        <v>256</v>
      </c>
      <c r="O3438" s="54" t="s">
        <v>256</v>
      </c>
      <c r="P3438" s="54" t="s">
        <v>289</v>
      </c>
      <c r="Q3438" s="54" t="s">
        <v>256</v>
      </c>
      <c r="R3438" s="54" t="s">
        <v>431</v>
      </c>
      <c r="S3438" s="71"/>
      <c r="T3438" s="54" t="s">
        <v>256</v>
      </c>
      <c r="U3438" s="71">
        <v>44528</v>
      </c>
      <c r="V3438" s="54" t="s">
        <v>256</v>
      </c>
      <c r="W3438" t="str">
        <f t="shared" si="53"/>
        <v>Nov-21</v>
      </c>
    </row>
    <row r="3439" spans="1:23" x14ac:dyDescent="0.25">
      <c r="A3439" s="54" t="s">
        <v>317</v>
      </c>
      <c r="B3439" s="54" t="s">
        <v>428</v>
      </c>
      <c r="C3439" s="54" t="s">
        <v>263</v>
      </c>
      <c r="D3439" s="54" t="s">
        <v>429</v>
      </c>
      <c r="E3439" s="54" t="s">
        <v>13834</v>
      </c>
      <c r="F3439" s="71">
        <v>44505</v>
      </c>
      <c r="G3439" s="72">
        <v>1519</v>
      </c>
      <c r="H3439" s="72">
        <v>128735.25</v>
      </c>
      <c r="I3439" s="54" t="s">
        <v>265</v>
      </c>
      <c r="J3439" s="54" t="s">
        <v>469</v>
      </c>
      <c r="K3439" s="54" t="s">
        <v>514</v>
      </c>
      <c r="L3439" s="54" t="s">
        <v>13835</v>
      </c>
      <c r="M3439" s="54" t="s">
        <v>13834</v>
      </c>
      <c r="N3439" s="54" t="s">
        <v>256</v>
      </c>
      <c r="O3439" s="54" t="s">
        <v>256</v>
      </c>
      <c r="P3439" s="54" t="s">
        <v>468</v>
      </c>
      <c r="Q3439" s="54" t="s">
        <v>256</v>
      </c>
      <c r="R3439" s="54" t="s">
        <v>431</v>
      </c>
      <c r="S3439" s="71"/>
      <c r="T3439" s="54" t="s">
        <v>256</v>
      </c>
      <c r="U3439" s="71">
        <v>44505</v>
      </c>
      <c r="V3439" s="54" t="s">
        <v>256</v>
      </c>
      <c r="W3439" t="str">
        <f t="shared" si="53"/>
        <v>Nov-21</v>
      </c>
    </row>
    <row r="3440" spans="1:23" x14ac:dyDescent="0.25">
      <c r="A3440" s="54" t="s">
        <v>317</v>
      </c>
      <c r="B3440" s="54" t="s">
        <v>428</v>
      </c>
      <c r="C3440" s="54" t="s">
        <v>263</v>
      </c>
      <c r="D3440" s="54" t="s">
        <v>429</v>
      </c>
      <c r="E3440" s="54" t="s">
        <v>13836</v>
      </c>
      <c r="F3440" s="71">
        <v>44505</v>
      </c>
      <c r="G3440" s="72">
        <v>3100</v>
      </c>
      <c r="H3440" s="72">
        <v>262725</v>
      </c>
      <c r="I3440" s="54" t="s">
        <v>265</v>
      </c>
      <c r="J3440" s="54" t="s">
        <v>469</v>
      </c>
      <c r="K3440" s="54" t="s">
        <v>13837</v>
      </c>
      <c r="L3440" s="54" t="s">
        <v>13838</v>
      </c>
      <c r="M3440" s="54" t="s">
        <v>13836</v>
      </c>
      <c r="N3440" s="54" t="s">
        <v>256</v>
      </c>
      <c r="O3440" s="54" t="s">
        <v>256</v>
      </c>
      <c r="P3440" s="54" t="s">
        <v>468</v>
      </c>
      <c r="Q3440" s="54" t="s">
        <v>256</v>
      </c>
      <c r="R3440" s="54" t="s">
        <v>431</v>
      </c>
      <c r="S3440" s="71"/>
      <c r="T3440" s="54" t="s">
        <v>256</v>
      </c>
      <c r="U3440" s="71">
        <v>44505</v>
      </c>
      <c r="V3440" s="54" t="s">
        <v>256</v>
      </c>
      <c r="W3440" t="str">
        <f t="shared" si="53"/>
        <v>Nov-21</v>
      </c>
    </row>
    <row r="3441" spans="1:23" x14ac:dyDescent="0.25">
      <c r="A3441" s="54" t="s">
        <v>317</v>
      </c>
      <c r="B3441" s="54" t="s">
        <v>428</v>
      </c>
      <c r="C3441" s="54" t="s">
        <v>263</v>
      </c>
      <c r="D3441" s="54" t="s">
        <v>429</v>
      </c>
      <c r="E3441" s="54" t="s">
        <v>13839</v>
      </c>
      <c r="F3441" s="71">
        <v>44505</v>
      </c>
      <c r="G3441" s="72">
        <v>3071.4</v>
      </c>
      <c r="H3441" s="72">
        <v>260301.15</v>
      </c>
      <c r="I3441" s="54" t="s">
        <v>265</v>
      </c>
      <c r="J3441" s="54" t="s">
        <v>469</v>
      </c>
      <c r="K3441" s="54" t="s">
        <v>13840</v>
      </c>
      <c r="L3441" s="54" t="s">
        <v>13841</v>
      </c>
      <c r="M3441" s="54" t="s">
        <v>13839</v>
      </c>
      <c r="N3441" s="54" t="s">
        <v>256</v>
      </c>
      <c r="O3441" s="54" t="s">
        <v>256</v>
      </c>
      <c r="P3441" s="54" t="s">
        <v>468</v>
      </c>
      <c r="Q3441" s="54" t="s">
        <v>256</v>
      </c>
      <c r="R3441" s="54" t="s">
        <v>431</v>
      </c>
      <c r="S3441" s="71"/>
      <c r="T3441" s="54" t="s">
        <v>256</v>
      </c>
      <c r="U3441" s="71">
        <v>44505</v>
      </c>
      <c r="V3441" s="54" t="s">
        <v>256</v>
      </c>
      <c r="W3441" t="str">
        <f t="shared" si="53"/>
        <v>Nov-21</v>
      </c>
    </row>
    <row r="3442" spans="1:23" x14ac:dyDescent="0.25">
      <c r="A3442" s="54" t="s">
        <v>317</v>
      </c>
      <c r="B3442" s="54" t="s">
        <v>428</v>
      </c>
      <c r="C3442" s="54" t="s">
        <v>263</v>
      </c>
      <c r="D3442" s="54" t="s">
        <v>429</v>
      </c>
      <c r="E3442" s="54" t="s">
        <v>13842</v>
      </c>
      <c r="F3442" s="71">
        <v>44505</v>
      </c>
      <c r="G3442" s="72">
        <v>284</v>
      </c>
      <c r="H3442" s="72">
        <v>24069</v>
      </c>
      <c r="I3442" s="54" t="s">
        <v>265</v>
      </c>
      <c r="J3442" s="54" t="s">
        <v>469</v>
      </c>
      <c r="K3442" s="54" t="s">
        <v>13843</v>
      </c>
      <c r="L3442" s="54" t="s">
        <v>13844</v>
      </c>
      <c r="M3442" s="54" t="s">
        <v>13842</v>
      </c>
      <c r="N3442" s="54" t="s">
        <v>256</v>
      </c>
      <c r="O3442" s="54" t="s">
        <v>256</v>
      </c>
      <c r="P3442" s="54" t="s">
        <v>468</v>
      </c>
      <c r="Q3442" s="54" t="s">
        <v>256</v>
      </c>
      <c r="R3442" s="54" t="s">
        <v>431</v>
      </c>
      <c r="S3442" s="71"/>
      <c r="T3442" s="54" t="s">
        <v>256</v>
      </c>
      <c r="U3442" s="71">
        <v>44505</v>
      </c>
      <c r="V3442" s="54" t="s">
        <v>256</v>
      </c>
      <c r="W3442" t="str">
        <f t="shared" si="53"/>
        <v>Nov-21</v>
      </c>
    </row>
    <row r="3443" spans="1:23" x14ac:dyDescent="0.25">
      <c r="A3443" s="54" t="s">
        <v>317</v>
      </c>
      <c r="B3443" s="54" t="s">
        <v>428</v>
      </c>
      <c r="C3443" s="54" t="s">
        <v>263</v>
      </c>
      <c r="D3443" s="54" t="s">
        <v>429</v>
      </c>
      <c r="E3443" s="54" t="s">
        <v>13845</v>
      </c>
      <c r="F3443" s="71">
        <v>44505</v>
      </c>
      <c r="G3443" s="72">
        <v>641.48</v>
      </c>
      <c r="H3443" s="72">
        <v>54365.43</v>
      </c>
      <c r="I3443" s="54" t="s">
        <v>265</v>
      </c>
      <c r="J3443" s="54" t="s">
        <v>469</v>
      </c>
      <c r="K3443" s="54" t="s">
        <v>13846</v>
      </c>
      <c r="L3443" s="54" t="s">
        <v>13847</v>
      </c>
      <c r="M3443" s="54" t="s">
        <v>13845</v>
      </c>
      <c r="N3443" s="54" t="s">
        <v>256</v>
      </c>
      <c r="O3443" s="54" t="s">
        <v>256</v>
      </c>
      <c r="P3443" s="54" t="s">
        <v>468</v>
      </c>
      <c r="Q3443" s="54" t="s">
        <v>256</v>
      </c>
      <c r="R3443" s="54" t="s">
        <v>431</v>
      </c>
      <c r="S3443" s="71"/>
      <c r="T3443" s="54" t="s">
        <v>256</v>
      </c>
      <c r="U3443" s="71">
        <v>44505</v>
      </c>
      <c r="V3443" s="54" t="s">
        <v>256</v>
      </c>
      <c r="W3443" t="str">
        <f t="shared" si="53"/>
        <v>Nov-21</v>
      </c>
    </row>
    <row r="3444" spans="1:23" x14ac:dyDescent="0.25">
      <c r="A3444" s="54" t="s">
        <v>317</v>
      </c>
      <c r="B3444" s="54" t="s">
        <v>428</v>
      </c>
      <c r="C3444" s="54" t="s">
        <v>263</v>
      </c>
      <c r="D3444" s="54" t="s">
        <v>429</v>
      </c>
      <c r="E3444" s="54" t="s">
        <v>13848</v>
      </c>
      <c r="F3444" s="71">
        <v>44505</v>
      </c>
      <c r="G3444" s="72">
        <v>3047.8</v>
      </c>
      <c r="H3444" s="72">
        <v>258301.05</v>
      </c>
      <c r="I3444" s="54" t="s">
        <v>265</v>
      </c>
      <c r="J3444" s="54" t="s">
        <v>469</v>
      </c>
      <c r="K3444" s="54" t="s">
        <v>13849</v>
      </c>
      <c r="L3444" s="54" t="s">
        <v>13850</v>
      </c>
      <c r="M3444" s="54" t="s">
        <v>13848</v>
      </c>
      <c r="N3444" s="54" t="s">
        <v>256</v>
      </c>
      <c r="O3444" s="54" t="s">
        <v>256</v>
      </c>
      <c r="P3444" s="54" t="s">
        <v>468</v>
      </c>
      <c r="Q3444" s="54" t="s">
        <v>256</v>
      </c>
      <c r="R3444" s="54" t="s">
        <v>431</v>
      </c>
      <c r="S3444" s="71"/>
      <c r="T3444" s="54" t="s">
        <v>256</v>
      </c>
      <c r="U3444" s="71">
        <v>44505</v>
      </c>
      <c r="V3444" s="54" t="s">
        <v>256</v>
      </c>
      <c r="W3444" t="str">
        <f t="shared" si="53"/>
        <v>Nov-21</v>
      </c>
    </row>
    <row r="3445" spans="1:23" x14ac:dyDescent="0.25">
      <c r="A3445" s="54" t="s">
        <v>317</v>
      </c>
      <c r="B3445" s="54" t="s">
        <v>428</v>
      </c>
      <c r="C3445" s="54" t="s">
        <v>263</v>
      </c>
      <c r="D3445" s="54" t="s">
        <v>429</v>
      </c>
      <c r="E3445" s="54" t="s">
        <v>13851</v>
      </c>
      <c r="F3445" s="71">
        <v>44505</v>
      </c>
      <c r="G3445" s="72">
        <v>1499.62</v>
      </c>
      <c r="H3445" s="72">
        <v>127092.8</v>
      </c>
      <c r="I3445" s="54" t="s">
        <v>265</v>
      </c>
      <c r="J3445" s="54" t="s">
        <v>469</v>
      </c>
      <c r="K3445" s="54" t="s">
        <v>13852</v>
      </c>
      <c r="L3445" s="54" t="s">
        <v>13853</v>
      </c>
      <c r="M3445" s="54" t="s">
        <v>13851</v>
      </c>
      <c r="N3445" s="54" t="s">
        <v>256</v>
      </c>
      <c r="O3445" s="54" t="s">
        <v>256</v>
      </c>
      <c r="P3445" s="54" t="s">
        <v>468</v>
      </c>
      <c r="Q3445" s="54" t="s">
        <v>256</v>
      </c>
      <c r="R3445" s="54" t="s">
        <v>431</v>
      </c>
      <c r="S3445" s="71"/>
      <c r="T3445" s="54" t="s">
        <v>256</v>
      </c>
      <c r="U3445" s="71">
        <v>44505</v>
      </c>
      <c r="V3445" s="54" t="s">
        <v>256</v>
      </c>
      <c r="W3445" t="str">
        <f t="shared" si="53"/>
        <v>Nov-21</v>
      </c>
    </row>
    <row r="3446" spans="1:23" x14ac:dyDescent="0.25">
      <c r="A3446" s="54" t="s">
        <v>317</v>
      </c>
      <c r="B3446" s="54" t="s">
        <v>428</v>
      </c>
      <c r="C3446" s="54" t="s">
        <v>263</v>
      </c>
      <c r="D3446" s="54" t="s">
        <v>429</v>
      </c>
      <c r="E3446" s="54" t="s">
        <v>13854</v>
      </c>
      <c r="F3446" s="71">
        <v>44508</v>
      </c>
      <c r="G3446" s="72">
        <v>152.4</v>
      </c>
      <c r="H3446" s="72">
        <v>12915.9</v>
      </c>
      <c r="I3446" s="54" t="s">
        <v>265</v>
      </c>
      <c r="J3446" s="54" t="s">
        <v>469</v>
      </c>
      <c r="K3446" s="54" t="s">
        <v>13855</v>
      </c>
      <c r="L3446" s="54" t="s">
        <v>13856</v>
      </c>
      <c r="M3446" s="54" t="s">
        <v>13854</v>
      </c>
      <c r="N3446" s="54" t="s">
        <v>256</v>
      </c>
      <c r="O3446" s="54" t="s">
        <v>256</v>
      </c>
      <c r="P3446" s="54" t="s">
        <v>468</v>
      </c>
      <c r="Q3446" s="54" t="s">
        <v>256</v>
      </c>
      <c r="R3446" s="54" t="s">
        <v>431</v>
      </c>
      <c r="S3446" s="71"/>
      <c r="T3446" s="54" t="s">
        <v>256</v>
      </c>
      <c r="U3446" s="71">
        <v>44508</v>
      </c>
      <c r="V3446" s="54" t="s">
        <v>256</v>
      </c>
      <c r="W3446" t="str">
        <f t="shared" si="53"/>
        <v>Nov-21</v>
      </c>
    </row>
    <row r="3447" spans="1:23" x14ac:dyDescent="0.25">
      <c r="A3447" s="54" t="s">
        <v>317</v>
      </c>
      <c r="B3447" s="54" t="s">
        <v>428</v>
      </c>
      <c r="C3447" s="54" t="s">
        <v>263</v>
      </c>
      <c r="D3447" s="54" t="s">
        <v>429</v>
      </c>
      <c r="E3447" s="54" t="s">
        <v>13857</v>
      </c>
      <c r="F3447" s="71">
        <v>44508</v>
      </c>
      <c r="G3447" s="72">
        <v>652.27</v>
      </c>
      <c r="H3447" s="72">
        <v>55279.88</v>
      </c>
      <c r="I3447" s="54" t="s">
        <v>265</v>
      </c>
      <c r="J3447" s="54" t="s">
        <v>469</v>
      </c>
      <c r="K3447" s="54" t="s">
        <v>13858</v>
      </c>
      <c r="L3447" s="54" t="s">
        <v>13859</v>
      </c>
      <c r="M3447" s="54" t="s">
        <v>13857</v>
      </c>
      <c r="N3447" s="54" t="s">
        <v>256</v>
      </c>
      <c r="O3447" s="54" t="s">
        <v>256</v>
      </c>
      <c r="P3447" s="54" t="s">
        <v>468</v>
      </c>
      <c r="Q3447" s="54" t="s">
        <v>256</v>
      </c>
      <c r="R3447" s="54" t="s">
        <v>431</v>
      </c>
      <c r="S3447" s="71"/>
      <c r="T3447" s="54" t="s">
        <v>256</v>
      </c>
      <c r="U3447" s="71">
        <v>44508</v>
      </c>
      <c r="V3447" s="54" t="s">
        <v>256</v>
      </c>
      <c r="W3447" t="str">
        <f t="shared" si="53"/>
        <v>Nov-21</v>
      </c>
    </row>
    <row r="3448" spans="1:23" x14ac:dyDescent="0.25">
      <c r="A3448" s="54" t="s">
        <v>317</v>
      </c>
      <c r="B3448" s="54" t="s">
        <v>428</v>
      </c>
      <c r="C3448" s="54" t="s">
        <v>263</v>
      </c>
      <c r="D3448" s="54" t="s">
        <v>429</v>
      </c>
      <c r="E3448" s="54" t="s">
        <v>13860</v>
      </c>
      <c r="F3448" s="71">
        <v>44507</v>
      </c>
      <c r="G3448" s="72">
        <v>1158.24</v>
      </c>
      <c r="H3448" s="72">
        <v>98160.84</v>
      </c>
      <c r="I3448" s="54" t="s">
        <v>265</v>
      </c>
      <c r="J3448" s="54" t="s">
        <v>469</v>
      </c>
      <c r="K3448" s="54" t="s">
        <v>13861</v>
      </c>
      <c r="L3448" s="54" t="s">
        <v>13862</v>
      </c>
      <c r="M3448" s="54" t="s">
        <v>13860</v>
      </c>
      <c r="N3448" s="54" t="s">
        <v>256</v>
      </c>
      <c r="O3448" s="54" t="s">
        <v>256</v>
      </c>
      <c r="P3448" s="54" t="s">
        <v>468</v>
      </c>
      <c r="Q3448" s="54" t="s">
        <v>256</v>
      </c>
      <c r="R3448" s="54" t="s">
        <v>431</v>
      </c>
      <c r="S3448" s="71"/>
      <c r="T3448" s="54" t="s">
        <v>256</v>
      </c>
      <c r="U3448" s="71">
        <v>44507</v>
      </c>
      <c r="V3448" s="54" t="s">
        <v>256</v>
      </c>
      <c r="W3448" t="str">
        <f t="shared" si="53"/>
        <v>Nov-21</v>
      </c>
    </row>
    <row r="3449" spans="1:23" x14ac:dyDescent="0.25">
      <c r="A3449" s="54" t="s">
        <v>317</v>
      </c>
      <c r="B3449" s="54" t="s">
        <v>428</v>
      </c>
      <c r="C3449" s="54" t="s">
        <v>263</v>
      </c>
      <c r="D3449" s="54" t="s">
        <v>429</v>
      </c>
      <c r="E3449" s="54" t="s">
        <v>13863</v>
      </c>
      <c r="F3449" s="71">
        <v>44507</v>
      </c>
      <c r="G3449" s="72">
        <v>335.28</v>
      </c>
      <c r="H3449" s="72">
        <v>28414.98</v>
      </c>
      <c r="I3449" s="54" t="s">
        <v>265</v>
      </c>
      <c r="J3449" s="54" t="s">
        <v>469</v>
      </c>
      <c r="K3449" s="54" t="s">
        <v>13864</v>
      </c>
      <c r="L3449" s="54" t="s">
        <v>13865</v>
      </c>
      <c r="M3449" s="54" t="s">
        <v>13863</v>
      </c>
      <c r="N3449" s="54" t="s">
        <v>256</v>
      </c>
      <c r="O3449" s="54" t="s">
        <v>256</v>
      </c>
      <c r="P3449" s="54" t="s">
        <v>468</v>
      </c>
      <c r="Q3449" s="54" t="s">
        <v>256</v>
      </c>
      <c r="R3449" s="54" t="s">
        <v>431</v>
      </c>
      <c r="S3449" s="71"/>
      <c r="T3449" s="54" t="s">
        <v>256</v>
      </c>
      <c r="U3449" s="71">
        <v>44507</v>
      </c>
      <c r="V3449" s="54" t="s">
        <v>256</v>
      </c>
      <c r="W3449" t="str">
        <f t="shared" si="53"/>
        <v>Nov-21</v>
      </c>
    </row>
    <row r="3450" spans="1:23" x14ac:dyDescent="0.25">
      <c r="A3450" s="54" t="s">
        <v>317</v>
      </c>
      <c r="B3450" s="54" t="s">
        <v>428</v>
      </c>
      <c r="C3450" s="54" t="s">
        <v>263</v>
      </c>
      <c r="D3450" s="54" t="s">
        <v>429</v>
      </c>
      <c r="E3450" s="54" t="s">
        <v>13866</v>
      </c>
      <c r="F3450" s="71">
        <v>44507</v>
      </c>
      <c r="G3450" s="72">
        <v>1528.88</v>
      </c>
      <c r="H3450" s="72">
        <v>129572.58</v>
      </c>
      <c r="I3450" s="54" t="s">
        <v>265</v>
      </c>
      <c r="J3450" s="54" t="s">
        <v>469</v>
      </c>
      <c r="K3450" s="54" t="s">
        <v>13867</v>
      </c>
      <c r="L3450" s="54" t="s">
        <v>13868</v>
      </c>
      <c r="M3450" s="54" t="s">
        <v>13866</v>
      </c>
      <c r="N3450" s="54" t="s">
        <v>256</v>
      </c>
      <c r="O3450" s="54" t="s">
        <v>256</v>
      </c>
      <c r="P3450" s="54" t="s">
        <v>468</v>
      </c>
      <c r="Q3450" s="54" t="s">
        <v>256</v>
      </c>
      <c r="R3450" s="54" t="s">
        <v>431</v>
      </c>
      <c r="S3450" s="71"/>
      <c r="T3450" s="54" t="s">
        <v>256</v>
      </c>
      <c r="U3450" s="71">
        <v>44507</v>
      </c>
      <c r="V3450" s="54" t="s">
        <v>256</v>
      </c>
      <c r="W3450" t="str">
        <f t="shared" si="53"/>
        <v>Nov-21</v>
      </c>
    </row>
    <row r="3451" spans="1:23" x14ac:dyDescent="0.25">
      <c r="A3451" s="54" t="s">
        <v>317</v>
      </c>
      <c r="B3451" s="54" t="s">
        <v>428</v>
      </c>
      <c r="C3451" s="54" t="s">
        <v>263</v>
      </c>
      <c r="D3451" s="54" t="s">
        <v>429</v>
      </c>
      <c r="E3451" s="54" t="s">
        <v>13869</v>
      </c>
      <c r="F3451" s="71">
        <v>44511</v>
      </c>
      <c r="G3451" s="72">
        <v>1498.14</v>
      </c>
      <c r="H3451" s="72">
        <v>126967.37</v>
      </c>
      <c r="I3451" s="54" t="s">
        <v>265</v>
      </c>
      <c r="J3451" s="54" t="s">
        <v>469</v>
      </c>
      <c r="K3451" s="54" t="s">
        <v>554</v>
      </c>
      <c r="L3451" s="54" t="s">
        <v>13870</v>
      </c>
      <c r="M3451" s="54" t="s">
        <v>13869</v>
      </c>
      <c r="N3451" s="54" t="s">
        <v>256</v>
      </c>
      <c r="O3451" s="54" t="s">
        <v>256</v>
      </c>
      <c r="P3451" s="54" t="s">
        <v>468</v>
      </c>
      <c r="Q3451" s="54" t="s">
        <v>256</v>
      </c>
      <c r="R3451" s="54" t="s">
        <v>431</v>
      </c>
      <c r="S3451" s="71"/>
      <c r="T3451" s="54" t="s">
        <v>256</v>
      </c>
      <c r="U3451" s="71">
        <v>44476</v>
      </c>
      <c r="V3451" s="54" t="s">
        <v>256</v>
      </c>
      <c r="W3451" t="str">
        <f t="shared" si="53"/>
        <v>Nov-21</v>
      </c>
    </row>
    <row r="3452" spans="1:23" x14ac:dyDescent="0.25">
      <c r="A3452" s="54" t="s">
        <v>317</v>
      </c>
      <c r="B3452" s="54" t="s">
        <v>428</v>
      </c>
      <c r="C3452" s="54" t="s">
        <v>263</v>
      </c>
      <c r="D3452" s="54" t="s">
        <v>429</v>
      </c>
      <c r="E3452" s="54" t="s">
        <v>13871</v>
      </c>
      <c r="F3452" s="71">
        <v>44515</v>
      </c>
      <c r="G3452" s="72">
        <v>698.3</v>
      </c>
      <c r="H3452" s="72">
        <v>59180.93</v>
      </c>
      <c r="I3452" s="54" t="s">
        <v>265</v>
      </c>
      <c r="J3452" s="54" t="s">
        <v>469</v>
      </c>
      <c r="K3452" s="54" t="s">
        <v>13872</v>
      </c>
      <c r="L3452" s="54" t="s">
        <v>13873</v>
      </c>
      <c r="M3452" s="54" t="s">
        <v>13871</v>
      </c>
      <c r="N3452" s="54" t="s">
        <v>256</v>
      </c>
      <c r="O3452" s="54" t="s">
        <v>256</v>
      </c>
      <c r="P3452" s="54" t="s">
        <v>468</v>
      </c>
      <c r="Q3452" s="54" t="s">
        <v>256</v>
      </c>
      <c r="R3452" s="54" t="s">
        <v>431</v>
      </c>
      <c r="S3452" s="71"/>
      <c r="T3452" s="54" t="s">
        <v>256</v>
      </c>
      <c r="U3452" s="71">
        <v>44515</v>
      </c>
      <c r="V3452" s="54" t="s">
        <v>256</v>
      </c>
      <c r="W3452" t="str">
        <f t="shared" si="53"/>
        <v>Nov-21</v>
      </c>
    </row>
    <row r="3453" spans="1:23" x14ac:dyDescent="0.25">
      <c r="A3453" s="54" t="s">
        <v>317</v>
      </c>
      <c r="B3453" s="54" t="s">
        <v>428</v>
      </c>
      <c r="C3453" s="54" t="s">
        <v>263</v>
      </c>
      <c r="D3453" s="54" t="s">
        <v>429</v>
      </c>
      <c r="E3453" s="54" t="s">
        <v>13874</v>
      </c>
      <c r="F3453" s="71">
        <v>44516</v>
      </c>
      <c r="G3453" s="72">
        <v>1190.99</v>
      </c>
      <c r="H3453" s="72">
        <v>100936.4</v>
      </c>
      <c r="I3453" s="54" t="s">
        <v>265</v>
      </c>
      <c r="J3453" s="54" t="s">
        <v>469</v>
      </c>
      <c r="K3453" s="54" t="s">
        <v>13875</v>
      </c>
      <c r="L3453" s="54" t="s">
        <v>13876</v>
      </c>
      <c r="M3453" s="54" t="s">
        <v>13874</v>
      </c>
      <c r="N3453" s="54" t="s">
        <v>256</v>
      </c>
      <c r="O3453" s="54" t="s">
        <v>256</v>
      </c>
      <c r="P3453" s="54" t="s">
        <v>468</v>
      </c>
      <c r="Q3453" s="54" t="s">
        <v>256</v>
      </c>
      <c r="R3453" s="54" t="s">
        <v>431</v>
      </c>
      <c r="S3453" s="71"/>
      <c r="T3453" s="54" t="s">
        <v>256</v>
      </c>
      <c r="U3453" s="71">
        <v>44516</v>
      </c>
      <c r="V3453" s="54" t="s">
        <v>256</v>
      </c>
      <c r="W3453" t="str">
        <f t="shared" si="53"/>
        <v>Nov-21</v>
      </c>
    </row>
    <row r="3454" spans="1:23" x14ac:dyDescent="0.25">
      <c r="A3454" s="54" t="s">
        <v>317</v>
      </c>
      <c r="B3454" s="54" t="s">
        <v>428</v>
      </c>
      <c r="C3454" s="54" t="s">
        <v>263</v>
      </c>
      <c r="D3454" s="54" t="s">
        <v>429</v>
      </c>
      <c r="E3454" s="54" t="s">
        <v>13877</v>
      </c>
      <c r="F3454" s="71">
        <v>44516</v>
      </c>
      <c r="G3454" s="72">
        <v>3500.05</v>
      </c>
      <c r="H3454" s="72">
        <v>296629.24</v>
      </c>
      <c r="I3454" s="54" t="s">
        <v>265</v>
      </c>
      <c r="J3454" s="54" t="s">
        <v>469</v>
      </c>
      <c r="K3454" s="54" t="s">
        <v>13878</v>
      </c>
      <c r="L3454" s="54" t="s">
        <v>13879</v>
      </c>
      <c r="M3454" s="54" t="s">
        <v>13877</v>
      </c>
      <c r="N3454" s="54" t="s">
        <v>256</v>
      </c>
      <c r="O3454" s="54" t="s">
        <v>256</v>
      </c>
      <c r="P3454" s="54" t="s">
        <v>468</v>
      </c>
      <c r="Q3454" s="54" t="s">
        <v>256</v>
      </c>
      <c r="R3454" s="54" t="s">
        <v>431</v>
      </c>
      <c r="S3454" s="71"/>
      <c r="T3454" s="54" t="s">
        <v>256</v>
      </c>
      <c r="U3454" s="71">
        <v>44516</v>
      </c>
      <c r="V3454" s="54" t="s">
        <v>256</v>
      </c>
      <c r="W3454" t="str">
        <f t="shared" si="53"/>
        <v>Nov-21</v>
      </c>
    </row>
    <row r="3455" spans="1:23" x14ac:dyDescent="0.25">
      <c r="A3455" s="54" t="s">
        <v>317</v>
      </c>
      <c r="B3455" s="54" t="s">
        <v>428</v>
      </c>
      <c r="C3455" s="54" t="s">
        <v>263</v>
      </c>
      <c r="D3455" s="54" t="s">
        <v>429</v>
      </c>
      <c r="E3455" s="54" t="s">
        <v>13880</v>
      </c>
      <c r="F3455" s="71">
        <v>44516</v>
      </c>
      <c r="G3455" s="72">
        <v>426.95</v>
      </c>
      <c r="H3455" s="72">
        <v>36184.01</v>
      </c>
      <c r="I3455" s="54" t="s">
        <v>265</v>
      </c>
      <c r="J3455" s="54" t="s">
        <v>469</v>
      </c>
      <c r="K3455" s="54" t="s">
        <v>13881</v>
      </c>
      <c r="L3455" s="54" t="s">
        <v>13882</v>
      </c>
      <c r="M3455" s="54" t="s">
        <v>13880</v>
      </c>
      <c r="N3455" s="54" t="s">
        <v>256</v>
      </c>
      <c r="O3455" s="54" t="s">
        <v>256</v>
      </c>
      <c r="P3455" s="54" t="s">
        <v>468</v>
      </c>
      <c r="Q3455" s="54" t="s">
        <v>256</v>
      </c>
      <c r="R3455" s="54" t="s">
        <v>431</v>
      </c>
      <c r="S3455" s="71"/>
      <c r="T3455" s="54" t="s">
        <v>256</v>
      </c>
      <c r="U3455" s="71">
        <v>44516</v>
      </c>
      <c r="V3455" s="54" t="s">
        <v>256</v>
      </c>
      <c r="W3455" t="str">
        <f t="shared" si="53"/>
        <v>Nov-21</v>
      </c>
    </row>
    <row r="3456" spans="1:23" x14ac:dyDescent="0.25">
      <c r="A3456" s="54" t="s">
        <v>317</v>
      </c>
      <c r="B3456" s="54" t="s">
        <v>428</v>
      </c>
      <c r="C3456" s="54" t="s">
        <v>263</v>
      </c>
      <c r="D3456" s="54" t="s">
        <v>429</v>
      </c>
      <c r="E3456" s="54" t="s">
        <v>13883</v>
      </c>
      <c r="F3456" s="71">
        <v>44515</v>
      </c>
      <c r="G3456" s="72">
        <v>1360</v>
      </c>
      <c r="H3456" s="72">
        <v>115260</v>
      </c>
      <c r="I3456" s="54" t="s">
        <v>265</v>
      </c>
      <c r="J3456" s="54" t="s">
        <v>469</v>
      </c>
      <c r="K3456" s="54" t="s">
        <v>13884</v>
      </c>
      <c r="L3456" s="54" t="s">
        <v>13885</v>
      </c>
      <c r="M3456" s="54" t="s">
        <v>13883</v>
      </c>
      <c r="N3456" s="54" t="s">
        <v>256</v>
      </c>
      <c r="O3456" s="54" t="s">
        <v>256</v>
      </c>
      <c r="P3456" s="54" t="s">
        <v>468</v>
      </c>
      <c r="Q3456" s="54" t="s">
        <v>256</v>
      </c>
      <c r="R3456" s="54" t="s">
        <v>431</v>
      </c>
      <c r="S3456" s="71"/>
      <c r="T3456" s="54" t="s">
        <v>256</v>
      </c>
      <c r="U3456" s="71">
        <v>44515</v>
      </c>
      <c r="V3456" s="54" t="s">
        <v>256</v>
      </c>
      <c r="W3456" t="str">
        <f t="shared" si="53"/>
        <v>Nov-21</v>
      </c>
    </row>
    <row r="3457" spans="1:23" x14ac:dyDescent="0.25">
      <c r="A3457" s="54" t="s">
        <v>317</v>
      </c>
      <c r="B3457" s="54" t="s">
        <v>428</v>
      </c>
      <c r="C3457" s="54" t="s">
        <v>263</v>
      </c>
      <c r="D3457" s="54" t="s">
        <v>429</v>
      </c>
      <c r="E3457" s="54" t="s">
        <v>13886</v>
      </c>
      <c r="F3457" s="71">
        <v>44502</v>
      </c>
      <c r="G3457" s="72">
        <v>82.71</v>
      </c>
      <c r="H3457" s="72">
        <v>7009.67</v>
      </c>
      <c r="I3457" s="54" t="s">
        <v>265</v>
      </c>
      <c r="J3457" s="54" t="s">
        <v>333</v>
      </c>
      <c r="K3457" s="54" t="s">
        <v>8305</v>
      </c>
      <c r="L3457" s="54" t="s">
        <v>13887</v>
      </c>
      <c r="M3457" s="54" t="s">
        <v>13886</v>
      </c>
      <c r="N3457" s="54" t="s">
        <v>256</v>
      </c>
      <c r="O3457" s="54" t="s">
        <v>256</v>
      </c>
      <c r="P3457" s="54" t="s">
        <v>271</v>
      </c>
      <c r="Q3457" s="54" t="s">
        <v>256</v>
      </c>
      <c r="R3457" s="54" t="s">
        <v>431</v>
      </c>
      <c r="S3457" s="71"/>
      <c r="T3457" s="54" t="s">
        <v>256</v>
      </c>
      <c r="U3457" s="71">
        <v>44502</v>
      </c>
      <c r="V3457" s="54" t="s">
        <v>443</v>
      </c>
      <c r="W3457" t="str">
        <f t="shared" si="53"/>
        <v>Nov-21</v>
      </c>
    </row>
    <row r="3458" spans="1:23" x14ac:dyDescent="0.25">
      <c r="A3458" s="54" t="s">
        <v>317</v>
      </c>
      <c r="B3458" s="54" t="s">
        <v>428</v>
      </c>
      <c r="C3458" s="54" t="s">
        <v>263</v>
      </c>
      <c r="D3458" s="54" t="s">
        <v>429</v>
      </c>
      <c r="E3458" s="54" t="s">
        <v>13888</v>
      </c>
      <c r="F3458" s="71">
        <v>44510</v>
      </c>
      <c r="G3458" s="72">
        <v>9455.18</v>
      </c>
      <c r="H3458" s="72">
        <v>801326.51</v>
      </c>
      <c r="I3458" s="54" t="s">
        <v>265</v>
      </c>
      <c r="J3458" s="54" t="s">
        <v>333</v>
      </c>
      <c r="K3458" s="54" t="s">
        <v>10690</v>
      </c>
      <c r="L3458" s="54" t="s">
        <v>13889</v>
      </c>
      <c r="M3458" s="54" t="s">
        <v>13888</v>
      </c>
      <c r="N3458" s="54" t="s">
        <v>256</v>
      </c>
      <c r="O3458" s="54" t="s">
        <v>256</v>
      </c>
      <c r="P3458" s="54" t="s">
        <v>271</v>
      </c>
      <c r="Q3458" s="54" t="s">
        <v>256</v>
      </c>
      <c r="R3458" s="54" t="s">
        <v>431</v>
      </c>
      <c r="S3458" s="71"/>
      <c r="T3458" s="54" t="s">
        <v>256</v>
      </c>
      <c r="U3458" s="71">
        <v>44510</v>
      </c>
      <c r="V3458" s="54" t="s">
        <v>443</v>
      </c>
      <c r="W3458" t="str">
        <f t="shared" si="53"/>
        <v>Nov-21</v>
      </c>
    </row>
    <row r="3459" spans="1:23" x14ac:dyDescent="0.25">
      <c r="A3459" s="54" t="s">
        <v>317</v>
      </c>
      <c r="B3459" s="54" t="s">
        <v>428</v>
      </c>
      <c r="C3459" s="54" t="s">
        <v>263</v>
      </c>
      <c r="D3459" s="54" t="s">
        <v>429</v>
      </c>
      <c r="E3459" s="54" t="s">
        <v>13890</v>
      </c>
      <c r="F3459" s="71">
        <v>44509</v>
      </c>
      <c r="G3459" s="72">
        <v>1057.56</v>
      </c>
      <c r="H3459" s="72">
        <v>89628.21</v>
      </c>
      <c r="I3459" s="54" t="s">
        <v>265</v>
      </c>
      <c r="J3459" s="54" t="s">
        <v>333</v>
      </c>
      <c r="K3459" s="54" t="s">
        <v>10724</v>
      </c>
      <c r="L3459" s="54" t="s">
        <v>13891</v>
      </c>
      <c r="M3459" s="54" t="s">
        <v>13890</v>
      </c>
      <c r="N3459" s="54" t="s">
        <v>256</v>
      </c>
      <c r="O3459" s="54" t="s">
        <v>256</v>
      </c>
      <c r="P3459" s="54" t="s">
        <v>271</v>
      </c>
      <c r="Q3459" s="54" t="s">
        <v>256</v>
      </c>
      <c r="R3459" s="54" t="s">
        <v>431</v>
      </c>
      <c r="S3459" s="71"/>
      <c r="T3459" s="54" t="s">
        <v>256</v>
      </c>
      <c r="U3459" s="71">
        <v>44509</v>
      </c>
      <c r="V3459" s="54" t="s">
        <v>443</v>
      </c>
      <c r="W3459" t="str">
        <f t="shared" si="53"/>
        <v>Nov-21</v>
      </c>
    </row>
    <row r="3460" spans="1:23" x14ac:dyDescent="0.25">
      <c r="A3460" s="54" t="s">
        <v>317</v>
      </c>
      <c r="B3460" s="54" t="s">
        <v>428</v>
      </c>
      <c r="C3460" s="54" t="s">
        <v>263</v>
      </c>
      <c r="D3460" s="54" t="s">
        <v>429</v>
      </c>
      <c r="E3460" s="54" t="s">
        <v>13892</v>
      </c>
      <c r="F3460" s="71">
        <v>44509</v>
      </c>
      <c r="G3460" s="72">
        <v>1868.31</v>
      </c>
      <c r="H3460" s="72">
        <v>158339.26999999999</v>
      </c>
      <c r="I3460" s="54" t="s">
        <v>265</v>
      </c>
      <c r="J3460" s="54" t="s">
        <v>333</v>
      </c>
      <c r="K3460" s="54" t="s">
        <v>10724</v>
      </c>
      <c r="L3460" s="54" t="s">
        <v>13893</v>
      </c>
      <c r="M3460" s="54" t="s">
        <v>13892</v>
      </c>
      <c r="N3460" s="54" t="s">
        <v>256</v>
      </c>
      <c r="O3460" s="54" t="s">
        <v>256</v>
      </c>
      <c r="P3460" s="54" t="s">
        <v>271</v>
      </c>
      <c r="Q3460" s="54" t="s">
        <v>256</v>
      </c>
      <c r="R3460" s="54" t="s">
        <v>431</v>
      </c>
      <c r="S3460" s="71"/>
      <c r="T3460" s="54" t="s">
        <v>256</v>
      </c>
      <c r="U3460" s="71">
        <v>44509</v>
      </c>
      <c r="V3460" s="54" t="s">
        <v>443</v>
      </c>
      <c r="W3460" t="str">
        <f t="shared" ref="W3460:W3523" si="54">TEXT(F3460,"MMM-YY")</f>
        <v>Nov-21</v>
      </c>
    </row>
    <row r="3461" spans="1:23" x14ac:dyDescent="0.25">
      <c r="A3461" s="54" t="s">
        <v>317</v>
      </c>
      <c r="B3461" s="54" t="s">
        <v>428</v>
      </c>
      <c r="C3461" s="54" t="s">
        <v>263</v>
      </c>
      <c r="D3461" s="54" t="s">
        <v>429</v>
      </c>
      <c r="E3461" s="54" t="s">
        <v>13894</v>
      </c>
      <c r="F3461" s="71">
        <v>44513</v>
      </c>
      <c r="G3461" s="72">
        <v>25954.03</v>
      </c>
      <c r="H3461" s="72">
        <v>2199604.04</v>
      </c>
      <c r="I3461" s="54" t="s">
        <v>265</v>
      </c>
      <c r="J3461" s="54" t="s">
        <v>333</v>
      </c>
      <c r="K3461" s="54" t="s">
        <v>10724</v>
      </c>
      <c r="L3461" s="54" t="s">
        <v>13895</v>
      </c>
      <c r="M3461" s="54" t="s">
        <v>13894</v>
      </c>
      <c r="N3461" s="54" t="s">
        <v>256</v>
      </c>
      <c r="O3461" s="54" t="s">
        <v>256</v>
      </c>
      <c r="P3461" s="54" t="s">
        <v>271</v>
      </c>
      <c r="Q3461" s="54" t="s">
        <v>256</v>
      </c>
      <c r="R3461" s="54" t="s">
        <v>431</v>
      </c>
      <c r="S3461" s="71"/>
      <c r="T3461" s="54" t="s">
        <v>256</v>
      </c>
      <c r="U3461" s="71">
        <v>44513</v>
      </c>
      <c r="V3461" s="54" t="s">
        <v>443</v>
      </c>
      <c r="W3461" t="str">
        <f t="shared" si="54"/>
        <v>Nov-21</v>
      </c>
    </row>
    <row r="3462" spans="1:23" x14ac:dyDescent="0.25">
      <c r="A3462" s="54" t="s">
        <v>317</v>
      </c>
      <c r="B3462" s="54" t="s">
        <v>428</v>
      </c>
      <c r="C3462" s="54" t="s">
        <v>263</v>
      </c>
      <c r="D3462" s="54" t="s">
        <v>429</v>
      </c>
      <c r="E3462" s="54" t="s">
        <v>13896</v>
      </c>
      <c r="F3462" s="71">
        <v>44507</v>
      </c>
      <c r="G3462" s="72">
        <v>5664.87</v>
      </c>
      <c r="H3462" s="72">
        <v>480097.73</v>
      </c>
      <c r="I3462" s="54" t="s">
        <v>265</v>
      </c>
      <c r="J3462" s="54" t="s">
        <v>333</v>
      </c>
      <c r="K3462" s="54" t="s">
        <v>13897</v>
      </c>
      <c r="L3462" s="54" t="s">
        <v>13898</v>
      </c>
      <c r="M3462" s="54" t="s">
        <v>13896</v>
      </c>
      <c r="N3462" s="54" t="s">
        <v>256</v>
      </c>
      <c r="O3462" s="54" t="s">
        <v>256</v>
      </c>
      <c r="P3462" s="54" t="s">
        <v>271</v>
      </c>
      <c r="Q3462" s="54" t="s">
        <v>256</v>
      </c>
      <c r="R3462" s="54" t="s">
        <v>431</v>
      </c>
      <c r="S3462" s="71"/>
      <c r="T3462" s="54" t="s">
        <v>256</v>
      </c>
      <c r="U3462" s="71">
        <v>44507</v>
      </c>
      <c r="V3462" s="54" t="s">
        <v>443</v>
      </c>
      <c r="W3462" t="str">
        <f t="shared" si="54"/>
        <v>Nov-21</v>
      </c>
    </row>
    <row r="3463" spans="1:23" x14ac:dyDescent="0.25">
      <c r="A3463" s="54" t="s">
        <v>317</v>
      </c>
      <c r="B3463" s="54" t="s">
        <v>428</v>
      </c>
      <c r="C3463" s="54" t="s">
        <v>263</v>
      </c>
      <c r="D3463" s="54" t="s">
        <v>429</v>
      </c>
      <c r="E3463" s="54" t="s">
        <v>13899</v>
      </c>
      <c r="F3463" s="71">
        <v>44507</v>
      </c>
      <c r="G3463" s="72">
        <v>682</v>
      </c>
      <c r="H3463" s="72">
        <v>57799.5</v>
      </c>
      <c r="I3463" s="54" t="s">
        <v>265</v>
      </c>
      <c r="J3463" s="54" t="s">
        <v>333</v>
      </c>
      <c r="K3463" s="54" t="s">
        <v>13897</v>
      </c>
      <c r="L3463" s="54" t="s">
        <v>13900</v>
      </c>
      <c r="M3463" s="54" t="s">
        <v>13899</v>
      </c>
      <c r="N3463" s="54" t="s">
        <v>256</v>
      </c>
      <c r="O3463" s="54" t="s">
        <v>256</v>
      </c>
      <c r="P3463" s="54" t="s">
        <v>271</v>
      </c>
      <c r="Q3463" s="54" t="s">
        <v>256</v>
      </c>
      <c r="R3463" s="54" t="s">
        <v>431</v>
      </c>
      <c r="S3463" s="71"/>
      <c r="T3463" s="54" t="s">
        <v>256</v>
      </c>
      <c r="U3463" s="71">
        <v>44507</v>
      </c>
      <c r="V3463" s="54" t="s">
        <v>443</v>
      </c>
      <c r="W3463" t="str">
        <f t="shared" si="54"/>
        <v>Nov-21</v>
      </c>
    </row>
    <row r="3464" spans="1:23" x14ac:dyDescent="0.25">
      <c r="A3464" s="54" t="s">
        <v>317</v>
      </c>
      <c r="B3464" s="54" t="s">
        <v>428</v>
      </c>
      <c r="C3464" s="54" t="s">
        <v>263</v>
      </c>
      <c r="D3464" s="54" t="s">
        <v>429</v>
      </c>
      <c r="E3464" s="54" t="s">
        <v>13901</v>
      </c>
      <c r="F3464" s="71">
        <v>44507</v>
      </c>
      <c r="G3464" s="72">
        <v>7420</v>
      </c>
      <c r="H3464" s="72">
        <v>628845</v>
      </c>
      <c r="I3464" s="54" t="s">
        <v>265</v>
      </c>
      <c r="J3464" s="54" t="s">
        <v>333</v>
      </c>
      <c r="K3464" s="54" t="s">
        <v>13897</v>
      </c>
      <c r="L3464" s="54" t="s">
        <v>13902</v>
      </c>
      <c r="M3464" s="54" t="s">
        <v>13901</v>
      </c>
      <c r="N3464" s="54" t="s">
        <v>256</v>
      </c>
      <c r="O3464" s="54" t="s">
        <v>256</v>
      </c>
      <c r="P3464" s="54" t="s">
        <v>271</v>
      </c>
      <c r="Q3464" s="54" t="s">
        <v>256</v>
      </c>
      <c r="R3464" s="54" t="s">
        <v>431</v>
      </c>
      <c r="S3464" s="71"/>
      <c r="T3464" s="54" t="s">
        <v>256</v>
      </c>
      <c r="U3464" s="71">
        <v>44507</v>
      </c>
      <c r="V3464" s="54" t="s">
        <v>443</v>
      </c>
      <c r="W3464" t="str">
        <f t="shared" si="54"/>
        <v>Nov-21</v>
      </c>
    </row>
    <row r="3465" spans="1:23" x14ac:dyDescent="0.25">
      <c r="A3465" s="54" t="s">
        <v>317</v>
      </c>
      <c r="B3465" s="54" t="s">
        <v>428</v>
      </c>
      <c r="C3465" s="54" t="s">
        <v>263</v>
      </c>
      <c r="D3465" s="54" t="s">
        <v>429</v>
      </c>
      <c r="E3465" s="54" t="s">
        <v>13903</v>
      </c>
      <c r="F3465" s="71">
        <v>44507</v>
      </c>
      <c r="G3465" s="72">
        <v>449.7</v>
      </c>
      <c r="H3465" s="72">
        <v>38112.080000000002</v>
      </c>
      <c r="I3465" s="54" t="s">
        <v>265</v>
      </c>
      <c r="J3465" s="54" t="s">
        <v>333</v>
      </c>
      <c r="K3465" s="54" t="s">
        <v>13897</v>
      </c>
      <c r="L3465" s="54" t="s">
        <v>13904</v>
      </c>
      <c r="M3465" s="54" t="s">
        <v>13903</v>
      </c>
      <c r="N3465" s="54" t="s">
        <v>256</v>
      </c>
      <c r="O3465" s="54" t="s">
        <v>256</v>
      </c>
      <c r="P3465" s="54" t="s">
        <v>271</v>
      </c>
      <c r="Q3465" s="54" t="s">
        <v>256</v>
      </c>
      <c r="R3465" s="54" t="s">
        <v>431</v>
      </c>
      <c r="S3465" s="71"/>
      <c r="T3465" s="54" t="s">
        <v>256</v>
      </c>
      <c r="U3465" s="71">
        <v>44507</v>
      </c>
      <c r="V3465" s="54" t="s">
        <v>443</v>
      </c>
      <c r="W3465" t="str">
        <f t="shared" si="54"/>
        <v>Nov-21</v>
      </c>
    </row>
    <row r="3466" spans="1:23" x14ac:dyDescent="0.25">
      <c r="A3466" s="54" t="s">
        <v>317</v>
      </c>
      <c r="B3466" s="54" t="s">
        <v>428</v>
      </c>
      <c r="C3466" s="54" t="s">
        <v>263</v>
      </c>
      <c r="D3466" s="54" t="s">
        <v>429</v>
      </c>
      <c r="E3466" s="54" t="s">
        <v>13905</v>
      </c>
      <c r="F3466" s="71">
        <v>44507</v>
      </c>
      <c r="G3466" s="72">
        <v>1387.67</v>
      </c>
      <c r="H3466" s="72">
        <v>117605.03</v>
      </c>
      <c r="I3466" s="54" t="s">
        <v>265</v>
      </c>
      <c r="J3466" s="54" t="s">
        <v>333</v>
      </c>
      <c r="K3466" s="54" t="s">
        <v>13897</v>
      </c>
      <c r="L3466" s="54" t="s">
        <v>13906</v>
      </c>
      <c r="M3466" s="54" t="s">
        <v>13905</v>
      </c>
      <c r="N3466" s="54" t="s">
        <v>256</v>
      </c>
      <c r="O3466" s="54" t="s">
        <v>256</v>
      </c>
      <c r="P3466" s="54" t="s">
        <v>271</v>
      </c>
      <c r="Q3466" s="54" t="s">
        <v>256</v>
      </c>
      <c r="R3466" s="54" t="s">
        <v>431</v>
      </c>
      <c r="S3466" s="71"/>
      <c r="T3466" s="54" t="s">
        <v>256</v>
      </c>
      <c r="U3466" s="71">
        <v>44507</v>
      </c>
      <c r="V3466" s="54" t="s">
        <v>443</v>
      </c>
      <c r="W3466" t="str">
        <f t="shared" si="54"/>
        <v>Nov-21</v>
      </c>
    </row>
    <row r="3467" spans="1:23" x14ac:dyDescent="0.25">
      <c r="A3467" s="54" t="s">
        <v>317</v>
      </c>
      <c r="B3467" s="54" t="s">
        <v>428</v>
      </c>
      <c r="C3467" s="54" t="s">
        <v>263</v>
      </c>
      <c r="D3467" s="54" t="s">
        <v>429</v>
      </c>
      <c r="E3467" s="54" t="s">
        <v>13907</v>
      </c>
      <c r="F3467" s="71">
        <v>44508</v>
      </c>
      <c r="G3467" s="72">
        <v>11179.69</v>
      </c>
      <c r="H3467" s="72">
        <v>947478.73</v>
      </c>
      <c r="I3467" s="54" t="s">
        <v>265</v>
      </c>
      <c r="J3467" s="54" t="s">
        <v>333</v>
      </c>
      <c r="K3467" s="54" t="s">
        <v>13897</v>
      </c>
      <c r="L3467" s="54" t="s">
        <v>13908</v>
      </c>
      <c r="M3467" s="54" t="s">
        <v>13907</v>
      </c>
      <c r="N3467" s="54" t="s">
        <v>256</v>
      </c>
      <c r="O3467" s="54" t="s">
        <v>256</v>
      </c>
      <c r="P3467" s="54" t="s">
        <v>271</v>
      </c>
      <c r="Q3467" s="54" t="s">
        <v>256</v>
      </c>
      <c r="R3467" s="54" t="s">
        <v>431</v>
      </c>
      <c r="S3467" s="71"/>
      <c r="T3467" s="54" t="s">
        <v>256</v>
      </c>
      <c r="U3467" s="71">
        <v>44508</v>
      </c>
      <c r="V3467" s="54" t="s">
        <v>443</v>
      </c>
      <c r="W3467" t="str">
        <f t="shared" si="54"/>
        <v>Nov-21</v>
      </c>
    </row>
    <row r="3468" spans="1:23" x14ac:dyDescent="0.25">
      <c r="A3468" s="54" t="s">
        <v>317</v>
      </c>
      <c r="B3468" s="54" t="s">
        <v>428</v>
      </c>
      <c r="C3468" s="54" t="s">
        <v>263</v>
      </c>
      <c r="D3468" s="54" t="s">
        <v>429</v>
      </c>
      <c r="E3468" s="54" t="s">
        <v>13909</v>
      </c>
      <c r="F3468" s="71">
        <v>44508</v>
      </c>
      <c r="G3468" s="72">
        <v>1272.71</v>
      </c>
      <c r="H3468" s="72">
        <v>107862.17</v>
      </c>
      <c r="I3468" s="54" t="s">
        <v>265</v>
      </c>
      <c r="J3468" s="54" t="s">
        <v>333</v>
      </c>
      <c r="K3468" s="54" t="s">
        <v>13897</v>
      </c>
      <c r="L3468" s="54" t="s">
        <v>13910</v>
      </c>
      <c r="M3468" s="54" t="s">
        <v>13909</v>
      </c>
      <c r="N3468" s="54" t="s">
        <v>256</v>
      </c>
      <c r="O3468" s="54" t="s">
        <v>256</v>
      </c>
      <c r="P3468" s="54" t="s">
        <v>271</v>
      </c>
      <c r="Q3468" s="54" t="s">
        <v>256</v>
      </c>
      <c r="R3468" s="54" t="s">
        <v>431</v>
      </c>
      <c r="S3468" s="71"/>
      <c r="T3468" s="54" t="s">
        <v>256</v>
      </c>
      <c r="U3468" s="71">
        <v>44508</v>
      </c>
      <c r="V3468" s="54" t="s">
        <v>443</v>
      </c>
      <c r="W3468" t="str">
        <f t="shared" si="54"/>
        <v>Nov-21</v>
      </c>
    </row>
    <row r="3469" spans="1:23" x14ac:dyDescent="0.25">
      <c r="A3469" s="54" t="s">
        <v>317</v>
      </c>
      <c r="B3469" s="54" t="s">
        <v>428</v>
      </c>
      <c r="C3469" s="54" t="s">
        <v>263</v>
      </c>
      <c r="D3469" s="54" t="s">
        <v>429</v>
      </c>
      <c r="E3469" s="54" t="s">
        <v>13911</v>
      </c>
      <c r="F3469" s="71">
        <v>44508</v>
      </c>
      <c r="G3469" s="72">
        <v>7532.67</v>
      </c>
      <c r="H3469" s="72">
        <v>638393.78</v>
      </c>
      <c r="I3469" s="54" t="s">
        <v>265</v>
      </c>
      <c r="J3469" s="54" t="s">
        <v>333</v>
      </c>
      <c r="K3469" s="54" t="s">
        <v>13897</v>
      </c>
      <c r="L3469" s="54" t="s">
        <v>13912</v>
      </c>
      <c r="M3469" s="54" t="s">
        <v>13911</v>
      </c>
      <c r="N3469" s="54" t="s">
        <v>256</v>
      </c>
      <c r="O3469" s="54" t="s">
        <v>256</v>
      </c>
      <c r="P3469" s="54" t="s">
        <v>271</v>
      </c>
      <c r="Q3469" s="54" t="s">
        <v>256</v>
      </c>
      <c r="R3469" s="54" t="s">
        <v>431</v>
      </c>
      <c r="S3469" s="71"/>
      <c r="T3469" s="54" t="s">
        <v>256</v>
      </c>
      <c r="U3469" s="71">
        <v>44508</v>
      </c>
      <c r="V3469" s="54" t="s">
        <v>443</v>
      </c>
      <c r="W3469" t="str">
        <f t="shared" si="54"/>
        <v>Nov-21</v>
      </c>
    </row>
    <row r="3470" spans="1:23" x14ac:dyDescent="0.25">
      <c r="A3470" s="54" t="s">
        <v>317</v>
      </c>
      <c r="B3470" s="54" t="s">
        <v>428</v>
      </c>
      <c r="C3470" s="54" t="s">
        <v>263</v>
      </c>
      <c r="D3470" s="54" t="s">
        <v>429</v>
      </c>
      <c r="E3470" s="54" t="s">
        <v>13913</v>
      </c>
      <c r="F3470" s="71">
        <v>44511</v>
      </c>
      <c r="G3470" s="72">
        <v>9879.68</v>
      </c>
      <c r="H3470" s="72">
        <v>837302.88</v>
      </c>
      <c r="I3470" s="54" t="s">
        <v>265</v>
      </c>
      <c r="J3470" s="54" t="s">
        <v>333</v>
      </c>
      <c r="K3470" s="54" t="s">
        <v>13897</v>
      </c>
      <c r="L3470" s="54" t="s">
        <v>13914</v>
      </c>
      <c r="M3470" s="54" t="s">
        <v>13913</v>
      </c>
      <c r="N3470" s="54" t="s">
        <v>256</v>
      </c>
      <c r="O3470" s="54" t="s">
        <v>256</v>
      </c>
      <c r="P3470" s="54" t="s">
        <v>271</v>
      </c>
      <c r="Q3470" s="54" t="s">
        <v>256</v>
      </c>
      <c r="R3470" s="54" t="s">
        <v>431</v>
      </c>
      <c r="S3470" s="71"/>
      <c r="T3470" s="54" t="s">
        <v>256</v>
      </c>
      <c r="U3470" s="71">
        <v>44511</v>
      </c>
      <c r="V3470" s="54" t="s">
        <v>443</v>
      </c>
      <c r="W3470" t="str">
        <f t="shared" si="54"/>
        <v>Nov-21</v>
      </c>
    </row>
    <row r="3471" spans="1:23" x14ac:dyDescent="0.25">
      <c r="A3471" s="54" t="s">
        <v>317</v>
      </c>
      <c r="B3471" s="54" t="s">
        <v>428</v>
      </c>
      <c r="C3471" s="54" t="s">
        <v>263</v>
      </c>
      <c r="D3471" s="54" t="s">
        <v>429</v>
      </c>
      <c r="E3471" s="54" t="s">
        <v>13915</v>
      </c>
      <c r="F3471" s="71">
        <v>44511</v>
      </c>
      <c r="G3471" s="72">
        <v>528</v>
      </c>
      <c r="H3471" s="72">
        <v>44748</v>
      </c>
      <c r="I3471" s="54" t="s">
        <v>265</v>
      </c>
      <c r="J3471" s="54" t="s">
        <v>333</v>
      </c>
      <c r="K3471" s="54" t="s">
        <v>13897</v>
      </c>
      <c r="L3471" s="54" t="s">
        <v>13916</v>
      </c>
      <c r="M3471" s="54" t="s">
        <v>13915</v>
      </c>
      <c r="N3471" s="54" t="s">
        <v>256</v>
      </c>
      <c r="O3471" s="54" t="s">
        <v>256</v>
      </c>
      <c r="P3471" s="54" t="s">
        <v>271</v>
      </c>
      <c r="Q3471" s="54" t="s">
        <v>256</v>
      </c>
      <c r="R3471" s="54" t="s">
        <v>431</v>
      </c>
      <c r="S3471" s="71"/>
      <c r="T3471" s="54" t="s">
        <v>256</v>
      </c>
      <c r="U3471" s="71">
        <v>44511</v>
      </c>
      <c r="V3471" s="54" t="s">
        <v>443</v>
      </c>
      <c r="W3471" t="str">
        <f t="shared" si="54"/>
        <v>Nov-21</v>
      </c>
    </row>
    <row r="3472" spans="1:23" x14ac:dyDescent="0.25">
      <c r="A3472" s="54" t="s">
        <v>317</v>
      </c>
      <c r="B3472" s="54" t="s">
        <v>428</v>
      </c>
      <c r="C3472" s="54" t="s">
        <v>263</v>
      </c>
      <c r="D3472" s="54" t="s">
        <v>429</v>
      </c>
      <c r="E3472" s="54" t="s">
        <v>13917</v>
      </c>
      <c r="F3472" s="71">
        <v>44506</v>
      </c>
      <c r="G3472" s="72">
        <v>1816.78</v>
      </c>
      <c r="H3472" s="72">
        <v>153972.10999999999</v>
      </c>
      <c r="I3472" s="54" t="s">
        <v>265</v>
      </c>
      <c r="J3472" s="54" t="s">
        <v>333</v>
      </c>
      <c r="K3472" s="54" t="s">
        <v>13918</v>
      </c>
      <c r="L3472" s="54" t="s">
        <v>13919</v>
      </c>
      <c r="M3472" s="54" t="s">
        <v>13917</v>
      </c>
      <c r="N3472" s="54" t="s">
        <v>256</v>
      </c>
      <c r="O3472" s="54" t="s">
        <v>256</v>
      </c>
      <c r="P3472" s="54" t="s">
        <v>271</v>
      </c>
      <c r="Q3472" s="54" t="s">
        <v>256</v>
      </c>
      <c r="R3472" s="54" t="s">
        <v>431</v>
      </c>
      <c r="S3472" s="71"/>
      <c r="T3472" s="54" t="s">
        <v>256</v>
      </c>
      <c r="U3472" s="71">
        <v>44506</v>
      </c>
      <c r="V3472" s="54" t="s">
        <v>443</v>
      </c>
      <c r="W3472" t="str">
        <f t="shared" si="54"/>
        <v>Nov-21</v>
      </c>
    </row>
    <row r="3473" spans="1:23" x14ac:dyDescent="0.25">
      <c r="A3473" s="54" t="s">
        <v>317</v>
      </c>
      <c r="B3473" s="54" t="s">
        <v>428</v>
      </c>
      <c r="C3473" s="54" t="s">
        <v>263</v>
      </c>
      <c r="D3473" s="54" t="s">
        <v>429</v>
      </c>
      <c r="E3473" s="54" t="s">
        <v>13920</v>
      </c>
      <c r="F3473" s="71">
        <v>44506</v>
      </c>
      <c r="G3473" s="72">
        <v>6812.82</v>
      </c>
      <c r="H3473" s="72">
        <v>577386.5</v>
      </c>
      <c r="I3473" s="54" t="s">
        <v>265</v>
      </c>
      <c r="J3473" s="54" t="s">
        <v>333</v>
      </c>
      <c r="K3473" s="54" t="s">
        <v>13921</v>
      </c>
      <c r="L3473" s="54" t="s">
        <v>13922</v>
      </c>
      <c r="M3473" s="54" t="s">
        <v>13920</v>
      </c>
      <c r="N3473" s="54" t="s">
        <v>256</v>
      </c>
      <c r="O3473" s="54" t="s">
        <v>256</v>
      </c>
      <c r="P3473" s="54" t="s">
        <v>271</v>
      </c>
      <c r="Q3473" s="54" t="s">
        <v>256</v>
      </c>
      <c r="R3473" s="54" t="s">
        <v>431</v>
      </c>
      <c r="S3473" s="71"/>
      <c r="T3473" s="54" t="s">
        <v>256</v>
      </c>
      <c r="U3473" s="71">
        <v>44506</v>
      </c>
      <c r="V3473" s="54" t="s">
        <v>443</v>
      </c>
      <c r="W3473" t="str">
        <f t="shared" si="54"/>
        <v>Nov-21</v>
      </c>
    </row>
    <row r="3474" spans="1:23" x14ac:dyDescent="0.25">
      <c r="A3474" s="54" t="s">
        <v>317</v>
      </c>
      <c r="B3474" s="54" t="s">
        <v>428</v>
      </c>
      <c r="C3474" s="54" t="s">
        <v>263</v>
      </c>
      <c r="D3474" s="54" t="s">
        <v>429</v>
      </c>
      <c r="E3474" s="54" t="s">
        <v>13923</v>
      </c>
      <c r="F3474" s="71">
        <v>44507</v>
      </c>
      <c r="G3474" s="72">
        <v>1446.12</v>
      </c>
      <c r="H3474" s="72">
        <v>122558.67</v>
      </c>
      <c r="I3474" s="54" t="s">
        <v>265</v>
      </c>
      <c r="J3474" s="54" t="s">
        <v>333</v>
      </c>
      <c r="K3474" s="54" t="s">
        <v>13921</v>
      </c>
      <c r="L3474" s="54" t="s">
        <v>13924</v>
      </c>
      <c r="M3474" s="54" t="s">
        <v>13923</v>
      </c>
      <c r="N3474" s="54" t="s">
        <v>256</v>
      </c>
      <c r="O3474" s="54" t="s">
        <v>256</v>
      </c>
      <c r="P3474" s="54" t="s">
        <v>271</v>
      </c>
      <c r="Q3474" s="54" t="s">
        <v>256</v>
      </c>
      <c r="R3474" s="54" t="s">
        <v>431</v>
      </c>
      <c r="S3474" s="71"/>
      <c r="T3474" s="54" t="s">
        <v>256</v>
      </c>
      <c r="U3474" s="71">
        <v>44507</v>
      </c>
      <c r="V3474" s="54" t="s">
        <v>443</v>
      </c>
      <c r="W3474" t="str">
        <f t="shared" si="54"/>
        <v>Nov-21</v>
      </c>
    </row>
    <row r="3475" spans="1:23" x14ac:dyDescent="0.25">
      <c r="A3475" s="54" t="s">
        <v>317</v>
      </c>
      <c r="B3475" s="54" t="s">
        <v>428</v>
      </c>
      <c r="C3475" s="54" t="s">
        <v>263</v>
      </c>
      <c r="D3475" s="54" t="s">
        <v>429</v>
      </c>
      <c r="E3475" s="54" t="s">
        <v>13925</v>
      </c>
      <c r="F3475" s="71">
        <v>44506</v>
      </c>
      <c r="G3475" s="72">
        <v>7938.64</v>
      </c>
      <c r="H3475" s="72">
        <v>672799.74</v>
      </c>
      <c r="I3475" s="54" t="s">
        <v>265</v>
      </c>
      <c r="J3475" s="54" t="s">
        <v>333</v>
      </c>
      <c r="K3475" s="54" t="s">
        <v>13926</v>
      </c>
      <c r="L3475" s="54" t="s">
        <v>13927</v>
      </c>
      <c r="M3475" s="54" t="s">
        <v>13925</v>
      </c>
      <c r="N3475" s="54" t="s">
        <v>256</v>
      </c>
      <c r="O3475" s="54" t="s">
        <v>256</v>
      </c>
      <c r="P3475" s="54" t="s">
        <v>271</v>
      </c>
      <c r="Q3475" s="54" t="s">
        <v>256</v>
      </c>
      <c r="R3475" s="54" t="s">
        <v>431</v>
      </c>
      <c r="S3475" s="71"/>
      <c r="T3475" s="54" t="s">
        <v>256</v>
      </c>
      <c r="U3475" s="71">
        <v>44506</v>
      </c>
      <c r="V3475" s="54" t="s">
        <v>443</v>
      </c>
      <c r="W3475" t="str">
        <f t="shared" si="54"/>
        <v>Nov-21</v>
      </c>
    </row>
    <row r="3476" spans="1:23" x14ac:dyDescent="0.25">
      <c r="A3476" s="54" t="s">
        <v>317</v>
      </c>
      <c r="B3476" s="54" t="s">
        <v>428</v>
      </c>
      <c r="C3476" s="54" t="s">
        <v>263</v>
      </c>
      <c r="D3476" s="54" t="s">
        <v>429</v>
      </c>
      <c r="E3476" s="54" t="s">
        <v>13928</v>
      </c>
      <c r="F3476" s="71">
        <v>44507</v>
      </c>
      <c r="G3476" s="72">
        <v>1837</v>
      </c>
      <c r="H3476" s="72">
        <v>155685.75</v>
      </c>
      <c r="I3476" s="54" t="s">
        <v>265</v>
      </c>
      <c r="J3476" s="54" t="s">
        <v>333</v>
      </c>
      <c r="K3476" s="54" t="s">
        <v>13929</v>
      </c>
      <c r="L3476" s="54" t="s">
        <v>13930</v>
      </c>
      <c r="M3476" s="54" t="s">
        <v>13928</v>
      </c>
      <c r="N3476" s="54" t="s">
        <v>256</v>
      </c>
      <c r="O3476" s="54" t="s">
        <v>256</v>
      </c>
      <c r="P3476" s="54" t="s">
        <v>271</v>
      </c>
      <c r="Q3476" s="54" t="s">
        <v>256</v>
      </c>
      <c r="R3476" s="54" t="s">
        <v>431</v>
      </c>
      <c r="S3476" s="71"/>
      <c r="T3476" s="54" t="s">
        <v>256</v>
      </c>
      <c r="U3476" s="71">
        <v>44507</v>
      </c>
      <c r="V3476" s="54" t="s">
        <v>443</v>
      </c>
      <c r="W3476" t="str">
        <f t="shared" si="54"/>
        <v>Nov-21</v>
      </c>
    </row>
    <row r="3477" spans="1:23" x14ac:dyDescent="0.25">
      <c r="A3477" s="54" t="s">
        <v>317</v>
      </c>
      <c r="B3477" s="54" t="s">
        <v>428</v>
      </c>
      <c r="C3477" s="54" t="s">
        <v>263</v>
      </c>
      <c r="D3477" s="54" t="s">
        <v>429</v>
      </c>
      <c r="E3477" s="54" t="s">
        <v>13931</v>
      </c>
      <c r="F3477" s="71">
        <v>44507</v>
      </c>
      <c r="G3477" s="72">
        <v>6018.32</v>
      </c>
      <c r="H3477" s="72">
        <v>510052.62</v>
      </c>
      <c r="I3477" s="54" t="s">
        <v>265</v>
      </c>
      <c r="J3477" s="54" t="s">
        <v>333</v>
      </c>
      <c r="K3477" s="54" t="s">
        <v>13929</v>
      </c>
      <c r="L3477" s="54" t="s">
        <v>13932</v>
      </c>
      <c r="M3477" s="54" t="s">
        <v>13931</v>
      </c>
      <c r="N3477" s="54" t="s">
        <v>256</v>
      </c>
      <c r="O3477" s="54" t="s">
        <v>256</v>
      </c>
      <c r="P3477" s="54" t="s">
        <v>271</v>
      </c>
      <c r="Q3477" s="54" t="s">
        <v>256</v>
      </c>
      <c r="R3477" s="54" t="s">
        <v>431</v>
      </c>
      <c r="S3477" s="71"/>
      <c r="T3477" s="54" t="s">
        <v>256</v>
      </c>
      <c r="U3477" s="71">
        <v>44507</v>
      </c>
      <c r="V3477" s="54" t="s">
        <v>443</v>
      </c>
      <c r="W3477" t="str">
        <f t="shared" si="54"/>
        <v>Nov-21</v>
      </c>
    </row>
    <row r="3478" spans="1:23" x14ac:dyDescent="0.25">
      <c r="A3478" s="54" t="s">
        <v>317</v>
      </c>
      <c r="B3478" s="54" t="s">
        <v>428</v>
      </c>
      <c r="C3478" s="54" t="s">
        <v>263</v>
      </c>
      <c r="D3478" s="54" t="s">
        <v>429</v>
      </c>
      <c r="E3478" s="54" t="s">
        <v>13933</v>
      </c>
      <c r="F3478" s="71">
        <v>44508</v>
      </c>
      <c r="G3478" s="72">
        <v>2797.09</v>
      </c>
      <c r="H3478" s="72">
        <v>237053.38</v>
      </c>
      <c r="I3478" s="54" t="s">
        <v>265</v>
      </c>
      <c r="J3478" s="54" t="s">
        <v>333</v>
      </c>
      <c r="K3478" s="54" t="s">
        <v>13929</v>
      </c>
      <c r="L3478" s="54" t="s">
        <v>13934</v>
      </c>
      <c r="M3478" s="54" t="s">
        <v>13933</v>
      </c>
      <c r="N3478" s="54" t="s">
        <v>256</v>
      </c>
      <c r="O3478" s="54" t="s">
        <v>256</v>
      </c>
      <c r="P3478" s="54" t="s">
        <v>271</v>
      </c>
      <c r="Q3478" s="54" t="s">
        <v>256</v>
      </c>
      <c r="R3478" s="54" t="s">
        <v>431</v>
      </c>
      <c r="S3478" s="71"/>
      <c r="T3478" s="54" t="s">
        <v>256</v>
      </c>
      <c r="U3478" s="71">
        <v>44508</v>
      </c>
      <c r="V3478" s="54" t="s">
        <v>443</v>
      </c>
      <c r="W3478" t="str">
        <f t="shared" si="54"/>
        <v>Nov-21</v>
      </c>
    </row>
    <row r="3479" spans="1:23" x14ac:dyDescent="0.25">
      <c r="A3479" s="54" t="s">
        <v>317</v>
      </c>
      <c r="B3479" s="54" t="s">
        <v>428</v>
      </c>
      <c r="C3479" s="54" t="s">
        <v>263</v>
      </c>
      <c r="D3479" s="54" t="s">
        <v>429</v>
      </c>
      <c r="E3479" s="54" t="s">
        <v>13935</v>
      </c>
      <c r="F3479" s="71">
        <v>44508</v>
      </c>
      <c r="G3479" s="72">
        <v>16251.13</v>
      </c>
      <c r="H3479" s="72">
        <v>1377283.27</v>
      </c>
      <c r="I3479" s="54" t="s">
        <v>265</v>
      </c>
      <c r="J3479" s="54" t="s">
        <v>333</v>
      </c>
      <c r="K3479" s="54" t="s">
        <v>13929</v>
      </c>
      <c r="L3479" s="54" t="s">
        <v>13936</v>
      </c>
      <c r="M3479" s="54" t="s">
        <v>13935</v>
      </c>
      <c r="N3479" s="54" t="s">
        <v>256</v>
      </c>
      <c r="O3479" s="54" t="s">
        <v>256</v>
      </c>
      <c r="P3479" s="54" t="s">
        <v>271</v>
      </c>
      <c r="Q3479" s="54" t="s">
        <v>256</v>
      </c>
      <c r="R3479" s="54" t="s">
        <v>431</v>
      </c>
      <c r="S3479" s="71"/>
      <c r="T3479" s="54" t="s">
        <v>256</v>
      </c>
      <c r="U3479" s="71">
        <v>44508</v>
      </c>
      <c r="V3479" s="54" t="s">
        <v>443</v>
      </c>
      <c r="W3479" t="str">
        <f t="shared" si="54"/>
        <v>Nov-21</v>
      </c>
    </row>
    <row r="3480" spans="1:23" x14ac:dyDescent="0.25">
      <c r="A3480" s="54" t="s">
        <v>317</v>
      </c>
      <c r="B3480" s="54" t="s">
        <v>428</v>
      </c>
      <c r="C3480" s="54" t="s">
        <v>263</v>
      </c>
      <c r="D3480" s="54" t="s">
        <v>429</v>
      </c>
      <c r="E3480" s="54" t="s">
        <v>13937</v>
      </c>
      <c r="F3480" s="71">
        <v>44516</v>
      </c>
      <c r="G3480" s="72">
        <v>485.35</v>
      </c>
      <c r="H3480" s="72">
        <v>41133.410000000003</v>
      </c>
      <c r="I3480" s="54" t="s">
        <v>265</v>
      </c>
      <c r="J3480" s="54" t="s">
        <v>333</v>
      </c>
      <c r="K3480" s="54" t="s">
        <v>13938</v>
      </c>
      <c r="L3480" s="54" t="s">
        <v>13939</v>
      </c>
      <c r="M3480" s="54" t="s">
        <v>13937</v>
      </c>
      <c r="N3480" s="54" t="s">
        <v>256</v>
      </c>
      <c r="O3480" s="54" t="s">
        <v>256</v>
      </c>
      <c r="P3480" s="54" t="s">
        <v>271</v>
      </c>
      <c r="Q3480" s="54" t="s">
        <v>256</v>
      </c>
      <c r="R3480" s="54" t="s">
        <v>431</v>
      </c>
      <c r="S3480" s="71"/>
      <c r="T3480" s="54" t="s">
        <v>256</v>
      </c>
      <c r="U3480" s="71">
        <v>44516</v>
      </c>
      <c r="V3480" s="54" t="s">
        <v>443</v>
      </c>
      <c r="W3480" t="str">
        <f t="shared" si="54"/>
        <v>Nov-21</v>
      </c>
    </row>
    <row r="3481" spans="1:23" x14ac:dyDescent="0.25">
      <c r="A3481" s="54" t="s">
        <v>317</v>
      </c>
      <c r="B3481" s="54" t="s">
        <v>428</v>
      </c>
      <c r="C3481" s="54" t="s">
        <v>263</v>
      </c>
      <c r="D3481" s="54" t="s">
        <v>429</v>
      </c>
      <c r="E3481" s="54" t="s">
        <v>13940</v>
      </c>
      <c r="F3481" s="71">
        <v>44516</v>
      </c>
      <c r="G3481" s="72">
        <v>16778.349999999999</v>
      </c>
      <c r="H3481" s="72">
        <v>1421965.16</v>
      </c>
      <c r="I3481" s="54" t="s">
        <v>265</v>
      </c>
      <c r="J3481" s="54" t="s">
        <v>333</v>
      </c>
      <c r="K3481" s="54" t="s">
        <v>13941</v>
      </c>
      <c r="L3481" s="54" t="s">
        <v>13942</v>
      </c>
      <c r="M3481" s="54" t="s">
        <v>13940</v>
      </c>
      <c r="N3481" s="54" t="s">
        <v>256</v>
      </c>
      <c r="O3481" s="54" t="s">
        <v>256</v>
      </c>
      <c r="P3481" s="54" t="s">
        <v>271</v>
      </c>
      <c r="Q3481" s="54" t="s">
        <v>256</v>
      </c>
      <c r="R3481" s="54" t="s">
        <v>431</v>
      </c>
      <c r="S3481" s="71"/>
      <c r="T3481" s="54" t="s">
        <v>256</v>
      </c>
      <c r="U3481" s="71">
        <v>44516</v>
      </c>
      <c r="V3481" s="54" t="s">
        <v>443</v>
      </c>
      <c r="W3481" t="str">
        <f t="shared" si="54"/>
        <v>Nov-21</v>
      </c>
    </row>
    <row r="3482" spans="1:23" x14ac:dyDescent="0.25">
      <c r="A3482" s="54" t="s">
        <v>317</v>
      </c>
      <c r="B3482" s="54" t="s">
        <v>428</v>
      </c>
      <c r="C3482" s="54" t="s">
        <v>263</v>
      </c>
      <c r="D3482" s="54" t="s">
        <v>429</v>
      </c>
      <c r="E3482" s="54" t="s">
        <v>13943</v>
      </c>
      <c r="F3482" s="71">
        <v>44510</v>
      </c>
      <c r="G3482" s="72">
        <v>388.45</v>
      </c>
      <c r="H3482" s="72">
        <v>32921.14</v>
      </c>
      <c r="I3482" s="54" t="s">
        <v>265</v>
      </c>
      <c r="J3482" s="54" t="s">
        <v>333</v>
      </c>
      <c r="K3482" s="54" t="s">
        <v>13944</v>
      </c>
      <c r="L3482" s="54" t="s">
        <v>13945</v>
      </c>
      <c r="M3482" s="54" t="s">
        <v>13943</v>
      </c>
      <c r="N3482" s="54" t="s">
        <v>256</v>
      </c>
      <c r="O3482" s="54" t="s">
        <v>256</v>
      </c>
      <c r="P3482" s="54" t="s">
        <v>271</v>
      </c>
      <c r="Q3482" s="54" t="s">
        <v>256</v>
      </c>
      <c r="R3482" s="54" t="s">
        <v>431</v>
      </c>
      <c r="S3482" s="71"/>
      <c r="T3482" s="54" t="s">
        <v>256</v>
      </c>
      <c r="U3482" s="71">
        <v>44510</v>
      </c>
      <c r="V3482" s="54" t="s">
        <v>443</v>
      </c>
      <c r="W3482" t="str">
        <f t="shared" si="54"/>
        <v>Nov-21</v>
      </c>
    </row>
    <row r="3483" spans="1:23" x14ac:dyDescent="0.25">
      <c r="A3483" s="54" t="s">
        <v>317</v>
      </c>
      <c r="B3483" s="54" t="s">
        <v>428</v>
      </c>
      <c r="C3483" s="54" t="s">
        <v>263</v>
      </c>
      <c r="D3483" s="54" t="s">
        <v>429</v>
      </c>
      <c r="E3483" s="54" t="s">
        <v>13946</v>
      </c>
      <c r="F3483" s="71">
        <v>44510</v>
      </c>
      <c r="G3483" s="72">
        <v>6469.1</v>
      </c>
      <c r="H3483" s="72">
        <v>548256.23</v>
      </c>
      <c r="I3483" s="54" t="s">
        <v>265</v>
      </c>
      <c r="J3483" s="54" t="s">
        <v>333</v>
      </c>
      <c r="K3483" s="54" t="s">
        <v>13944</v>
      </c>
      <c r="L3483" s="54" t="s">
        <v>13947</v>
      </c>
      <c r="M3483" s="54" t="s">
        <v>13946</v>
      </c>
      <c r="N3483" s="54" t="s">
        <v>256</v>
      </c>
      <c r="O3483" s="54" t="s">
        <v>256</v>
      </c>
      <c r="P3483" s="54" t="s">
        <v>271</v>
      </c>
      <c r="Q3483" s="54" t="s">
        <v>256</v>
      </c>
      <c r="R3483" s="54" t="s">
        <v>431</v>
      </c>
      <c r="S3483" s="71"/>
      <c r="T3483" s="54" t="s">
        <v>256</v>
      </c>
      <c r="U3483" s="71">
        <v>44510</v>
      </c>
      <c r="V3483" s="54" t="s">
        <v>443</v>
      </c>
      <c r="W3483" t="str">
        <f t="shared" si="54"/>
        <v>Nov-21</v>
      </c>
    </row>
    <row r="3484" spans="1:23" x14ac:dyDescent="0.25">
      <c r="A3484" s="54" t="s">
        <v>317</v>
      </c>
      <c r="B3484" s="54" t="s">
        <v>428</v>
      </c>
      <c r="C3484" s="54" t="s">
        <v>263</v>
      </c>
      <c r="D3484" s="54" t="s">
        <v>429</v>
      </c>
      <c r="E3484" s="54" t="s">
        <v>13948</v>
      </c>
      <c r="F3484" s="71">
        <v>44510</v>
      </c>
      <c r="G3484" s="72">
        <v>10844.5</v>
      </c>
      <c r="H3484" s="72">
        <v>919071.38</v>
      </c>
      <c r="I3484" s="54" t="s">
        <v>265</v>
      </c>
      <c r="J3484" s="54" t="s">
        <v>333</v>
      </c>
      <c r="K3484" s="54" t="s">
        <v>13944</v>
      </c>
      <c r="L3484" s="54" t="s">
        <v>13949</v>
      </c>
      <c r="M3484" s="54" t="s">
        <v>13948</v>
      </c>
      <c r="N3484" s="54" t="s">
        <v>256</v>
      </c>
      <c r="O3484" s="54" t="s">
        <v>256</v>
      </c>
      <c r="P3484" s="54" t="s">
        <v>271</v>
      </c>
      <c r="Q3484" s="54" t="s">
        <v>256</v>
      </c>
      <c r="R3484" s="54" t="s">
        <v>431</v>
      </c>
      <c r="S3484" s="71"/>
      <c r="T3484" s="54" t="s">
        <v>256</v>
      </c>
      <c r="U3484" s="71">
        <v>44510</v>
      </c>
      <c r="V3484" s="54" t="s">
        <v>443</v>
      </c>
      <c r="W3484" t="str">
        <f t="shared" si="54"/>
        <v>Nov-21</v>
      </c>
    </row>
    <row r="3485" spans="1:23" x14ac:dyDescent="0.25">
      <c r="A3485" s="54" t="s">
        <v>317</v>
      </c>
      <c r="B3485" s="54" t="s">
        <v>428</v>
      </c>
      <c r="C3485" s="54" t="s">
        <v>263</v>
      </c>
      <c r="D3485" s="54" t="s">
        <v>429</v>
      </c>
      <c r="E3485" s="54" t="s">
        <v>13950</v>
      </c>
      <c r="F3485" s="71">
        <v>44510</v>
      </c>
      <c r="G3485" s="72">
        <v>2113.9499999999998</v>
      </c>
      <c r="H3485" s="72">
        <v>179157.26</v>
      </c>
      <c r="I3485" s="54" t="s">
        <v>265</v>
      </c>
      <c r="J3485" s="54" t="s">
        <v>333</v>
      </c>
      <c r="K3485" s="54" t="s">
        <v>13951</v>
      </c>
      <c r="L3485" s="54" t="s">
        <v>13952</v>
      </c>
      <c r="M3485" s="54" t="s">
        <v>13950</v>
      </c>
      <c r="N3485" s="54" t="s">
        <v>256</v>
      </c>
      <c r="O3485" s="54" t="s">
        <v>256</v>
      </c>
      <c r="P3485" s="54" t="s">
        <v>271</v>
      </c>
      <c r="Q3485" s="54" t="s">
        <v>256</v>
      </c>
      <c r="R3485" s="54" t="s">
        <v>431</v>
      </c>
      <c r="S3485" s="71"/>
      <c r="T3485" s="54" t="s">
        <v>256</v>
      </c>
      <c r="U3485" s="71">
        <v>44510</v>
      </c>
      <c r="V3485" s="54" t="s">
        <v>443</v>
      </c>
      <c r="W3485" t="str">
        <f t="shared" si="54"/>
        <v>Nov-21</v>
      </c>
    </row>
    <row r="3486" spans="1:23" x14ac:dyDescent="0.25">
      <c r="A3486" s="54" t="s">
        <v>317</v>
      </c>
      <c r="B3486" s="54" t="s">
        <v>428</v>
      </c>
      <c r="C3486" s="54" t="s">
        <v>263</v>
      </c>
      <c r="D3486" s="54" t="s">
        <v>429</v>
      </c>
      <c r="E3486" s="54" t="s">
        <v>13953</v>
      </c>
      <c r="F3486" s="71">
        <v>44510</v>
      </c>
      <c r="G3486" s="72">
        <v>1268.8</v>
      </c>
      <c r="H3486" s="72">
        <v>107530.8</v>
      </c>
      <c r="I3486" s="54" t="s">
        <v>265</v>
      </c>
      <c r="J3486" s="54" t="s">
        <v>333</v>
      </c>
      <c r="K3486" s="54" t="s">
        <v>13951</v>
      </c>
      <c r="L3486" s="54" t="s">
        <v>13954</v>
      </c>
      <c r="M3486" s="54" t="s">
        <v>13953</v>
      </c>
      <c r="N3486" s="54" t="s">
        <v>256</v>
      </c>
      <c r="O3486" s="54" t="s">
        <v>256</v>
      </c>
      <c r="P3486" s="54" t="s">
        <v>271</v>
      </c>
      <c r="Q3486" s="54" t="s">
        <v>256</v>
      </c>
      <c r="R3486" s="54" t="s">
        <v>431</v>
      </c>
      <c r="S3486" s="71"/>
      <c r="T3486" s="54" t="s">
        <v>256</v>
      </c>
      <c r="U3486" s="71">
        <v>44510</v>
      </c>
      <c r="V3486" s="54" t="s">
        <v>443</v>
      </c>
      <c r="W3486" t="str">
        <f t="shared" si="54"/>
        <v>Nov-21</v>
      </c>
    </row>
    <row r="3487" spans="1:23" x14ac:dyDescent="0.25">
      <c r="A3487" s="54" t="s">
        <v>317</v>
      </c>
      <c r="B3487" s="54" t="s">
        <v>428</v>
      </c>
      <c r="C3487" s="54" t="s">
        <v>263</v>
      </c>
      <c r="D3487" s="54" t="s">
        <v>429</v>
      </c>
      <c r="E3487" s="54" t="s">
        <v>13955</v>
      </c>
      <c r="F3487" s="71">
        <v>44515</v>
      </c>
      <c r="G3487" s="72">
        <v>6766.38</v>
      </c>
      <c r="H3487" s="72">
        <v>573450.71</v>
      </c>
      <c r="I3487" s="54" t="s">
        <v>265</v>
      </c>
      <c r="J3487" s="54" t="s">
        <v>333</v>
      </c>
      <c r="K3487" s="54" t="s">
        <v>13956</v>
      </c>
      <c r="L3487" s="54" t="s">
        <v>13957</v>
      </c>
      <c r="M3487" s="54" t="s">
        <v>13955</v>
      </c>
      <c r="N3487" s="54" t="s">
        <v>256</v>
      </c>
      <c r="O3487" s="54" t="s">
        <v>256</v>
      </c>
      <c r="P3487" s="54" t="s">
        <v>271</v>
      </c>
      <c r="Q3487" s="54" t="s">
        <v>256</v>
      </c>
      <c r="R3487" s="54" t="s">
        <v>431</v>
      </c>
      <c r="S3487" s="71"/>
      <c r="T3487" s="54" t="s">
        <v>256</v>
      </c>
      <c r="U3487" s="71">
        <v>44515</v>
      </c>
      <c r="V3487" s="54" t="s">
        <v>443</v>
      </c>
      <c r="W3487" t="str">
        <f t="shared" si="54"/>
        <v>Nov-21</v>
      </c>
    </row>
    <row r="3488" spans="1:23" x14ac:dyDescent="0.25">
      <c r="A3488" s="54" t="s">
        <v>317</v>
      </c>
      <c r="B3488" s="54" t="s">
        <v>428</v>
      </c>
      <c r="C3488" s="54" t="s">
        <v>263</v>
      </c>
      <c r="D3488" s="54" t="s">
        <v>429</v>
      </c>
      <c r="E3488" s="54" t="s">
        <v>13958</v>
      </c>
      <c r="F3488" s="71">
        <v>44515</v>
      </c>
      <c r="G3488" s="72">
        <v>2035</v>
      </c>
      <c r="H3488" s="72">
        <v>172466.25</v>
      </c>
      <c r="I3488" s="54" t="s">
        <v>265</v>
      </c>
      <c r="J3488" s="54" t="s">
        <v>333</v>
      </c>
      <c r="K3488" s="54" t="s">
        <v>13956</v>
      </c>
      <c r="L3488" s="54" t="s">
        <v>13959</v>
      </c>
      <c r="M3488" s="54" t="s">
        <v>13958</v>
      </c>
      <c r="N3488" s="54" t="s">
        <v>256</v>
      </c>
      <c r="O3488" s="54" t="s">
        <v>256</v>
      </c>
      <c r="P3488" s="54" t="s">
        <v>271</v>
      </c>
      <c r="Q3488" s="54" t="s">
        <v>256</v>
      </c>
      <c r="R3488" s="54" t="s">
        <v>431</v>
      </c>
      <c r="S3488" s="71"/>
      <c r="T3488" s="54" t="s">
        <v>256</v>
      </c>
      <c r="U3488" s="71">
        <v>44515</v>
      </c>
      <c r="V3488" s="54" t="s">
        <v>443</v>
      </c>
      <c r="W3488" t="str">
        <f t="shared" si="54"/>
        <v>Nov-21</v>
      </c>
    </row>
    <row r="3489" spans="1:23" x14ac:dyDescent="0.25">
      <c r="A3489" s="54" t="s">
        <v>317</v>
      </c>
      <c r="B3489" s="54" t="s">
        <v>428</v>
      </c>
      <c r="C3489" s="54" t="s">
        <v>263</v>
      </c>
      <c r="D3489" s="54" t="s">
        <v>429</v>
      </c>
      <c r="E3489" s="54" t="s">
        <v>13960</v>
      </c>
      <c r="F3489" s="71">
        <v>44515</v>
      </c>
      <c r="G3489" s="72">
        <v>1782</v>
      </c>
      <c r="H3489" s="72">
        <v>151024.5</v>
      </c>
      <c r="I3489" s="54" t="s">
        <v>265</v>
      </c>
      <c r="J3489" s="54" t="s">
        <v>333</v>
      </c>
      <c r="K3489" s="54" t="s">
        <v>13956</v>
      </c>
      <c r="L3489" s="54" t="s">
        <v>13961</v>
      </c>
      <c r="M3489" s="54" t="s">
        <v>13960</v>
      </c>
      <c r="N3489" s="54" t="s">
        <v>256</v>
      </c>
      <c r="O3489" s="54" t="s">
        <v>256</v>
      </c>
      <c r="P3489" s="54" t="s">
        <v>271</v>
      </c>
      <c r="Q3489" s="54" t="s">
        <v>256</v>
      </c>
      <c r="R3489" s="54" t="s">
        <v>431</v>
      </c>
      <c r="S3489" s="71"/>
      <c r="T3489" s="54" t="s">
        <v>256</v>
      </c>
      <c r="U3489" s="71">
        <v>44515</v>
      </c>
      <c r="V3489" s="54" t="s">
        <v>443</v>
      </c>
      <c r="W3489" t="str">
        <f t="shared" si="54"/>
        <v>Nov-21</v>
      </c>
    </row>
    <row r="3490" spans="1:23" x14ac:dyDescent="0.25">
      <c r="A3490" s="54" t="s">
        <v>317</v>
      </c>
      <c r="B3490" s="54" t="s">
        <v>428</v>
      </c>
      <c r="C3490" s="54" t="s">
        <v>263</v>
      </c>
      <c r="D3490" s="54" t="s">
        <v>429</v>
      </c>
      <c r="E3490" s="54" t="s">
        <v>13962</v>
      </c>
      <c r="F3490" s="71">
        <v>44515</v>
      </c>
      <c r="G3490" s="72">
        <v>5617.2</v>
      </c>
      <c r="H3490" s="72">
        <v>476057.7</v>
      </c>
      <c r="I3490" s="54" t="s">
        <v>265</v>
      </c>
      <c r="J3490" s="54" t="s">
        <v>333</v>
      </c>
      <c r="K3490" s="54" t="s">
        <v>13956</v>
      </c>
      <c r="L3490" s="54" t="s">
        <v>13963</v>
      </c>
      <c r="M3490" s="54" t="s">
        <v>13962</v>
      </c>
      <c r="N3490" s="54" t="s">
        <v>256</v>
      </c>
      <c r="O3490" s="54" t="s">
        <v>256</v>
      </c>
      <c r="P3490" s="54" t="s">
        <v>271</v>
      </c>
      <c r="Q3490" s="54" t="s">
        <v>256</v>
      </c>
      <c r="R3490" s="54" t="s">
        <v>431</v>
      </c>
      <c r="S3490" s="71"/>
      <c r="T3490" s="54" t="s">
        <v>256</v>
      </c>
      <c r="U3490" s="71">
        <v>44515</v>
      </c>
      <c r="V3490" s="54" t="s">
        <v>443</v>
      </c>
      <c r="W3490" t="str">
        <f t="shared" si="54"/>
        <v>Nov-21</v>
      </c>
    </row>
    <row r="3491" spans="1:23" x14ac:dyDescent="0.25">
      <c r="A3491" s="54" t="s">
        <v>317</v>
      </c>
      <c r="B3491" s="54" t="s">
        <v>428</v>
      </c>
      <c r="C3491" s="54" t="s">
        <v>263</v>
      </c>
      <c r="D3491" s="54" t="s">
        <v>429</v>
      </c>
      <c r="E3491" s="54" t="s">
        <v>13964</v>
      </c>
      <c r="F3491" s="71">
        <v>44516</v>
      </c>
      <c r="G3491" s="72">
        <v>4577.67</v>
      </c>
      <c r="H3491" s="72">
        <v>387957.53</v>
      </c>
      <c r="I3491" s="54" t="s">
        <v>265</v>
      </c>
      <c r="J3491" s="54" t="s">
        <v>333</v>
      </c>
      <c r="K3491" s="54" t="s">
        <v>13956</v>
      </c>
      <c r="L3491" s="54" t="s">
        <v>13965</v>
      </c>
      <c r="M3491" s="54" t="s">
        <v>13964</v>
      </c>
      <c r="N3491" s="54" t="s">
        <v>256</v>
      </c>
      <c r="O3491" s="54" t="s">
        <v>256</v>
      </c>
      <c r="P3491" s="54" t="s">
        <v>271</v>
      </c>
      <c r="Q3491" s="54" t="s">
        <v>256</v>
      </c>
      <c r="R3491" s="54" t="s">
        <v>431</v>
      </c>
      <c r="S3491" s="71"/>
      <c r="T3491" s="54" t="s">
        <v>256</v>
      </c>
      <c r="U3491" s="71">
        <v>44516</v>
      </c>
      <c r="V3491" s="54" t="s">
        <v>443</v>
      </c>
      <c r="W3491" t="str">
        <f t="shared" si="54"/>
        <v>Nov-21</v>
      </c>
    </row>
    <row r="3492" spans="1:23" x14ac:dyDescent="0.25">
      <c r="A3492" s="54" t="s">
        <v>317</v>
      </c>
      <c r="B3492" s="54" t="s">
        <v>428</v>
      </c>
      <c r="C3492" s="54" t="s">
        <v>263</v>
      </c>
      <c r="D3492" s="54" t="s">
        <v>429</v>
      </c>
      <c r="E3492" s="54" t="s">
        <v>13966</v>
      </c>
      <c r="F3492" s="71">
        <v>44517</v>
      </c>
      <c r="G3492" s="72">
        <v>1894.17</v>
      </c>
      <c r="H3492" s="72">
        <v>160530.91</v>
      </c>
      <c r="I3492" s="54" t="s">
        <v>265</v>
      </c>
      <c r="J3492" s="54" t="s">
        <v>333</v>
      </c>
      <c r="K3492" s="54" t="s">
        <v>13956</v>
      </c>
      <c r="L3492" s="54" t="s">
        <v>13967</v>
      </c>
      <c r="M3492" s="54" t="s">
        <v>13966</v>
      </c>
      <c r="N3492" s="54" t="s">
        <v>256</v>
      </c>
      <c r="O3492" s="54" t="s">
        <v>256</v>
      </c>
      <c r="P3492" s="54" t="s">
        <v>271</v>
      </c>
      <c r="Q3492" s="54" t="s">
        <v>256</v>
      </c>
      <c r="R3492" s="54" t="s">
        <v>431</v>
      </c>
      <c r="S3492" s="71"/>
      <c r="T3492" s="54" t="s">
        <v>256</v>
      </c>
      <c r="U3492" s="71">
        <v>44517</v>
      </c>
      <c r="V3492" s="54" t="s">
        <v>443</v>
      </c>
      <c r="W3492" t="str">
        <f t="shared" si="54"/>
        <v>Nov-21</v>
      </c>
    </row>
    <row r="3493" spans="1:23" x14ac:dyDescent="0.25">
      <c r="A3493" s="54" t="s">
        <v>317</v>
      </c>
      <c r="B3493" s="54" t="s">
        <v>428</v>
      </c>
      <c r="C3493" s="54" t="s">
        <v>263</v>
      </c>
      <c r="D3493" s="54" t="s">
        <v>429</v>
      </c>
      <c r="E3493" s="54" t="s">
        <v>13968</v>
      </c>
      <c r="F3493" s="71">
        <v>44520</v>
      </c>
      <c r="G3493" s="72">
        <v>16787.650000000001</v>
      </c>
      <c r="H3493" s="72">
        <v>1422753.34</v>
      </c>
      <c r="I3493" s="54" t="s">
        <v>265</v>
      </c>
      <c r="J3493" s="54" t="s">
        <v>333</v>
      </c>
      <c r="K3493" s="54" t="s">
        <v>13161</v>
      </c>
      <c r="L3493" s="54" t="s">
        <v>13969</v>
      </c>
      <c r="M3493" s="54" t="s">
        <v>13968</v>
      </c>
      <c r="N3493" s="54" t="s">
        <v>256</v>
      </c>
      <c r="O3493" s="54" t="s">
        <v>256</v>
      </c>
      <c r="P3493" s="54" t="s">
        <v>271</v>
      </c>
      <c r="Q3493" s="54" t="s">
        <v>256</v>
      </c>
      <c r="R3493" s="54" t="s">
        <v>431</v>
      </c>
      <c r="S3493" s="71"/>
      <c r="T3493" s="54" t="s">
        <v>256</v>
      </c>
      <c r="U3493" s="71">
        <v>44520</v>
      </c>
      <c r="V3493" s="54" t="s">
        <v>443</v>
      </c>
      <c r="W3493" t="str">
        <f t="shared" si="54"/>
        <v>Nov-21</v>
      </c>
    </row>
    <row r="3494" spans="1:23" x14ac:dyDescent="0.25">
      <c r="A3494" s="54" t="s">
        <v>317</v>
      </c>
      <c r="B3494" s="54" t="s">
        <v>428</v>
      </c>
      <c r="C3494" s="54" t="s">
        <v>263</v>
      </c>
      <c r="D3494" s="54" t="s">
        <v>429</v>
      </c>
      <c r="E3494" s="54" t="s">
        <v>13970</v>
      </c>
      <c r="F3494" s="71">
        <v>44517</v>
      </c>
      <c r="G3494" s="72">
        <v>1222.24</v>
      </c>
      <c r="H3494" s="72">
        <v>103584.84</v>
      </c>
      <c r="I3494" s="54" t="s">
        <v>265</v>
      </c>
      <c r="J3494" s="54" t="s">
        <v>333</v>
      </c>
      <c r="K3494" s="54" t="s">
        <v>13971</v>
      </c>
      <c r="L3494" s="54" t="s">
        <v>13972</v>
      </c>
      <c r="M3494" s="54" t="s">
        <v>13970</v>
      </c>
      <c r="N3494" s="54" t="s">
        <v>256</v>
      </c>
      <c r="O3494" s="54" t="s">
        <v>256</v>
      </c>
      <c r="P3494" s="54" t="s">
        <v>271</v>
      </c>
      <c r="Q3494" s="54" t="s">
        <v>256</v>
      </c>
      <c r="R3494" s="54" t="s">
        <v>431</v>
      </c>
      <c r="S3494" s="71"/>
      <c r="T3494" s="54" t="s">
        <v>256</v>
      </c>
      <c r="U3494" s="71">
        <v>44517</v>
      </c>
      <c r="V3494" s="54" t="s">
        <v>443</v>
      </c>
      <c r="W3494" t="str">
        <f t="shared" si="54"/>
        <v>Nov-21</v>
      </c>
    </row>
    <row r="3495" spans="1:23" x14ac:dyDescent="0.25">
      <c r="A3495" s="54" t="s">
        <v>317</v>
      </c>
      <c r="B3495" s="54" t="s">
        <v>428</v>
      </c>
      <c r="C3495" s="54" t="s">
        <v>263</v>
      </c>
      <c r="D3495" s="54" t="s">
        <v>429</v>
      </c>
      <c r="E3495" s="54" t="s">
        <v>13973</v>
      </c>
      <c r="F3495" s="71">
        <v>44520</v>
      </c>
      <c r="G3495" s="72">
        <v>573.30999999999995</v>
      </c>
      <c r="H3495" s="72">
        <v>48588.02</v>
      </c>
      <c r="I3495" s="54" t="s">
        <v>265</v>
      </c>
      <c r="J3495" s="54" t="s">
        <v>333</v>
      </c>
      <c r="K3495" s="54" t="s">
        <v>13974</v>
      </c>
      <c r="L3495" s="54" t="s">
        <v>13975</v>
      </c>
      <c r="M3495" s="54" t="s">
        <v>13973</v>
      </c>
      <c r="N3495" s="54" t="s">
        <v>256</v>
      </c>
      <c r="O3495" s="54" t="s">
        <v>256</v>
      </c>
      <c r="P3495" s="54" t="s">
        <v>271</v>
      </c>
      <c r="Q3495" s="54" t="s">
        <v>256</v>
      </c>
      <c r="R3495" s="54" t="s">
        <v>431</v>
      </c>
      <c r="S3495" s="71"/>
      <c r="T3495" s="54" t="s">
        <v>256</v>
      </c>
      <c r="U3495" s="71">
        <v>44520</v>
      </c>
      <c r="V3495" s="54" t="s">
        <v>443</v>
      </c>
      <c r="W3495" t="str">
        <f t="shared" si="54"/>
        <v>Nov-21</v>
      </c>
    </row>
    <row r="3496" spans="1:23" x14ac:dyDescent="0.25">
      <c r="A3496" s="54" t="s">
        <v>317</v>
      </c>
      <c r="B3496" s="54" t="s">
        <v>428</v>
      </c>
      <c r="C3496" s="54" t="s">
        <v>263</v>
      </c>
      <c r="D3496" s="54" t="s">
        <v>429</v>
      </c>
      <c r="E3496" s="54" t="s">
        <v>13976</v>
      </c>
      <c r="F3496" s="71">
        <v>44520</v>
      </c>
      <c r="G3496" s="72">
        <v>11468.53</v>
      </c>
      <c r="H3496" s="72">
        <v>971957.92</v>
      </c>
      <c r="I3496" s="54" t="s">
        <v>265</v>
      </c>
      <c r="J3496" s="54" t="s">
        <v>333</v>
      </c>
      <c r="K3496" s="54" t="s">
        <v>13977</v>
      </c>
      <c r="L3496" s="54" t="s">
        <v>13978</v>
      </c>
      <c r="M3496" s="54" t="s">
        <v>13976</v>
      </c>
      <c r="N3496" s="54" t="s">
        <v>256</v>
      </c>
      <c r="O3496" s="54" t="s">
        <v>256</v>
      </c>
      <c r="P3496" s="54" t="s">
        <v>271</v>
      </c>
      <c r="Q3496" s="54" t="s">
        <v>256</v>
      </c>
      <c r="R3496" s="54" t="s">
        <v>431</v>
      </c>
      <c r="S3496" s="71"/>
      <c r="T3496" s="54" t="s">
        <v>256</v>
      </c>
      <c r="U3496" s="71">
        <v>44520</v>
      </c>
      <c r="V3496" s="54" t="s">
        <v>443</v>
      </c>
      <c r="W3496" t="str">
        <f t="shared" si="54"/>
        <v>Nov-21</v>
      </c>
    </row>
    <row r="3497" spans="1:23" x14ac:dyDescent="0.25">
      <c r="A3497" s="54" t="s">
        <v>317</v>
      </c>
      <c r="B3497" s="54" t="s">
        <v>428</v>
      </c>
      <c r="C3497" s="54" t="s">
        <v>263</v>
      </c>
      <c r="D3497" s="54" t="s">
        <v>429</v>
      </c>
      <c r="E3497" s="54" t="s">
        <v>13979</v>
      </c>
      <c r="F3497" s="71">
        <v>44503</v>
      </c>
      <c r="G3497" s="72">
        <v>7556.64</v>
      </c>
      <c r="H3497" s="72">
        <v>640425.24</v>
      </c>
      <c r="I3497" s="54" t="s">
        <v>265</v>
      </c>
      <c r="J3497" s="54" t="s">
        <v>333</v>
      </c>
      <c r="K3497" s="54" t="s">
        <v>13980</v>
      </c>
      <c r="L3497" s="54" t="s">
        <v>13981</v>
      </c>
      <c r="M3497" s="54" t="s">
        <v>13979</v>
      </c>
      <c r="N3497" s="54" t="s">
        <v>256</v>
      </c>
      <c r="O3497" s="54" t="s">
        <v>256</v>
      </c>
      <c r="P3497" s="54" t="s">
        <v>271</v>
      </c>
      <c r="Q3497" s="54" t="s">
        <v>256</v>
      </c>
      <c r="R3497" s="54" t="s">
        <v>431</v>
      </c>
      <c r="S3497" s="71"/>
      <c r="T3497" s="54" t="s">
        <v>256</v>
      </c>
      <c r="U3497" s="71">
        <v>44503</v>
      </c>
      <c r="V3497" s="54" t="s">
        <v>443</v>
      </c>
      <c r="W3497" t="str">
        <f t="shared" si="54"/>
        <v>Nov-21</v>
      </c>
    </row>
    <row r="3498" spans="1:23" x14ac:dyDescent="0.25">
      <c r="A3498" s="54" t="s">
        <v>317</v>
      </c>
      <c r="B3498" s="54" t="s">
        <v>428</v>
      </c>
      <c r="C3498" s="54" t="s">
        <v>263</v>
      </c>
      <c r="D3498" s="54" t="s">
        <v>429</v>
      </c>
      <c r="E3498" s="54" t="s">
        <v>13982</v>
      </c>
      <c r="F3498" s="71">
        <v>44509</v>
      </c>
      <c r="G3498" s="72">
        <v>11184</v>
      </c>
      <c r="H3498" s="72">
        <v>947844</v>
      </c>
      <c r="I3498" s="54" t="s">
        <v>265</v>
      </c>
      <c r="J3498" s="54" t="s">
        <v>333</v>
      </c>
      <c r="K3498" s="54" t="s">
        <v>13983</v>
      </c>
      <c r="L3498" s="54" t="s">
        <v>13984</v>
      </c>
      <c r="M3498" s="54" t="s">
        <v>13982</v>
      </c>
      <c r="N3498" s="54" t="s">
        <v>256</v>
      </c>
      <c r="O3498" s="54" t="s">
        <v>256</v>
      </c>
      <c r="P3498" s="54" t="s">
        <v>271</v>
      </c>
      <c r="Q3498" s="54" t="s">
        <v>256</v>
      </c>
      <c r="R3498" s="54" t="s">
        <v>431</v>
      </c>
      <c r="S3498" s="71"/>
      <c r="T3498" s="54" t="s">
        <v>256</v>
      </c>
      <c r="U3498" s="71">
        <v>44509</v>
      </c>
      <c r="V3498" s="54" t="s">
        <v>443</v>
      </c>
      <c r="W3498" t="str">
        <f t="shared" si="54"/>
        <v>Nov-21</v>
      </c>
    </row>
    <row r="3499" spans="1:23" x14ac:dyDescent="0.25">
      <c r="A3499" s="54" t="s">
        <v>317</v>
      </c>
      <c r="B3499" s="54" t="s">
        <v>428</v>
      </c>
      <c r="C3499" s="54" t="s">
        <v>263</v>
      </c>
      <c r="D3499" s="54" t="s">
        <v>429</v>
      </c>
      <c r="E3499" s="54" t="s">
        <v>13985</v>
      </c>
      <c r="F3499" s="71">
        <v>44517</v>
      </c>
      <c r="G3499" s="72">
        <v>6358.06</v>
      </c>
      <c r="H3499" s="72">
        <v>538845.59</v>
      </c>
      <c r="I3499" s="54" t="s">
        <v>265</v>
      </c>
      <c r="J3499" s="54" t="s">
        <v>333</v>
      </c>
      <c r="K3499" s="54" t="s">
        <v>13986</v>
      </c>
      <c r="L3499" s="54" t="s">
        <v>13987</v>
      </c>
      <c r="M3499" s="54" t="s">
        <v>13985</v>
      </c>
      <c r="N3499" s="54" t="s">
        <v>256</v>
      </c>
      <c r="O3499" s="54" t="s">
        <v>256</v>
      </c>
      <c r="P3499" s="54" t="s">
        <v>271</v>
      </c>
      <c r="Q3499" s="54" t="s">
        <v>256</v>
      </c>
      <c r="R3499" s="54" t="s">
        <v>431</v>
      </c>
      <c r="S3499" s="71"/>
      <c r="T3499" s="54" t="s">
        <v>256</v>
      </c>
      <c r="U3499" s="71">
        <v>44517</v>
      </c>
      <c r="V3499" s="54" t="s">
        <v>443</v>
      </c>
      <c r="W3499" t="str">
        <f t="shared" si="54"/>
        <v>Nov-21</v>
      </c>
    </row>
    <row r="3500" spans="1:23" x14ac:dyDescent="0.25">
      <c r="A3500" s="54" t="s">
        <v>317</v>
      </c>
      <c r="B3500" s="54" t="s">
        <v>428</v>
      </c>
      <c r="C3500" s="54" t="s">
        <v>263</v>
      </c>
      <c r="D3500" s="54" t="s">
        <v>429</v>
      </c>
      <c r="E3500" s="54" t="s">
        <v>13988</v>
      </c>
      <c r="F3500" s="71">
        <v>44504</v>
      </c>
      <c r="G3500" s="72">
        <v>725.81</v>
      </c>
      <c r="H3500" s="72">
        <v>61512.4</v>
      </c>
      <c r="I3500" s="54" t="s">
        <v>265</v>
      </c>
      <c r="J3500" s="54" t="s">
        <v>333</v>
      </c>
      <c r="K3500" s="54" t="s">
        <v>13989</v>
      </c>
      <c r="L3500" s="54" t="s">
        <v>13990</v>
      </c>
      <c r="M3500" s="54" t="s">
        <v>13988</v>
      </c>
      <c r="N3500" s="54" t="s">
        <v>256</v>
      </c>
      <c r="O3500" s="54" t="s">
        <v>256</v>
      </c>
      <c r="P3500" s="54" t="s">
        <v>271</v>
      </c>
      <c r="Q3500" s="54" t="s">
        <v>256</v>
      </c>
      <c r="R3500" s="54" t="s">
        <v>431</v>
      </c>
      <c r="S3500" s="71"/>
      <c r="T3500" s="54" t="s">
        <v>256</v>
      </c>
      <c r="U3500" s="71">
        <v>44504</v>
      </c>
      <c r="V3500" s="54" t="s">
        <v>443</v>
      </c>
      <c r="W3500" t="str">
        <f t="shared" si="54"/>
        <v>Nov-21</v>
      </c>
    </row>
    <row r="3501" spans="1:23" x14ac:dyDescent="0.25">
      <c r="A3501" s="54" t="s">
        <v>317</v>
      </c>
      <c r="B3501" s="54" t="s">
        <v>428</v>
      </c>
      <c r="C3501" s="54" t="s">
        <v>263</v>
      </c>
      <c r="D3501" s="54" t="s">
        <v>429</v>
      </c>
      <c r="E3501" s="54" t="s">
        <v>13991</v>
      </c>
      <c r="F3501" s="71">
        <v>44506</v>
      </c>
      <c r="G3501" s="72">
        <v>714.46</v>
      </c>
      <c r="H3501" s="72">
        <v>60550.49</v>
      </c>
      <c r="I3501" s="54" t="s">
        <v>265</v>
      </c>
      <c r="J3501" s="54" t="s">
        <v>333</v>
      </c>
      <c r="K3501" s="54" t="s">
        <v>13989</v>
      </c>
      <c r="L3501" s="54" t="s">
        <v>13992</v>
      </c>
      <c r="M3501" s="54" t="s">
        <v>13991</v>
      </c>
      <c r="N3501" s="54" t="s">
        <v>256</v>
      </c>
      <c r="O3501" s="54" t="s">
        <v>256</v>
      </c>
      <c r="P3501" s="54" t="s">
        <v>271</v>
      </c>
      <c r="Q3501" s="54" t="s">
        <v>256</v>
      </c>
      <c r="R3501" s="54" t="s">
        <v>431</v>
      </c>
      <c r="S3501" s="71"/>
      <c r="T3501" s="54" t="s">
        <v>256</v>
      </c>
      <c r="U3501" s="71">
        <v>44506</v>
      </c>
      <c r="V3501" s="54" t="s">
        <v>443</v>
      </c>
      <c r="W3501" t="str">
        <f t="shared" si="54"/>
        <v>Nov-21</v>
      </c>
    </row>
    <row r="3502" spans="1:23" x14ac:dyDescent="0.25">
      <c r="A3502" s="54" t="s">
        <v>317</v>
      </c>
      <c r="B3502" s="54" t="s">
        <v>428</v>
      </c>
      <c r="C3502" s="54" t="s">
        <v>263</v>
      </c>
      <c r="D3502" s="54" t="s">
        <v>429</v>
      </c>
      <c r="E3502" s="54" t="s">
        <v>13993</v>
      </c>
      <c r="F3502" s="71">
        <v>44506</v>
      </c>
      <c r="G3502" s="72">
        <v>4626</v>
      </c>
      <c r="H3502" s="72">
        <v>392053.5</v>
      </c>
      <c r="I3502" s="54" t="s">
        <v>265</v>
      </c>
      <c r="J3502" s="54" t="s">
        <v>333</v>
      </c>
      <c r="K3502" s="54" t="s">
        <v>13989</v>
      </c>
      <c r="L3502" s="54" t="s">
        <v>13994</v>
      </c>
      <c r="M3502" s="54" t="s">
        <v>13993</v>
      </c>
      <c r="N3502" s="54" t="s">
        <v>256</v>
      </c>
      <c r="O3502" s="54" t="s">
        <v>256</v>
      </c>
      <c r="P3502" s="54" t="s">
        <v>271</v>
      </c>
      <c r="Q3502" s="54" t="s">
        <v>256</v>
      </c>
      <c r="R3502" s="54" t="s">
        <v>431</v>
      </c>
      <c r="S3502" s="71"/>
      <c r="T3502" s="54" t="s">
        <v>256</v>
      </c>
      <c r="U3502" s="71">
        <v>44506</v>
      </c>
      <c r="V3502" s="54" t="s">
        <v>443</v>
      </c>
      <c r="W3502" t="str">
        <f t="shared" si="54"/>
        <v>Nov-21</v>
      </c>
    </row>
    <row r="3503" spans="1:23" x14ac:dyDescent="0.25">
      <c r="A3503" s="54" t="s">
        <v>317</v>
      </c>
      <c r="B3503" s="54" t="s">
        <v>428</v>
      </c>
      <c r="C3503" s="54" t="s">
        <v>263</v>
      </c>
      <c r="D3503" s="54" t="s">
        <v>429</v>
      </c>
      <c r="E3503" s="54" t="s">
        <v>13995</v>
      </c>
      <c r="F3503" s="71">
        <v>44506</v>
      </c>
      <c r="G3503" s="72">
        <v>3115.32</v>
      </c>
      <c r="H3503" s="72">
        <v>264023.37</v>
      </c>
      <c r="I3503" s="54" t="s">
        <v>265</v>
      </c>
      <c r="J3503" s="54" t="s">
        <v>333</v>
      </c>
      <c r="K3503" s="54" t="s">
        <v>13989</v>
      </c>
      <c r="L3503" s="54" t="s">
        <v>13996</v>
      </c>
      <c r="M3503" s="54" t="s">
        <v>13995</v>
      </c>
      <c r="N3503" s="54" t="s">
        <v>256</v>
      </c>
      <c r="O3503" s="54" t="s">
        <v>256</v>
      </c>
      <c r="P3503" s="54" t="s">
        <v>271</v>
      </c>
      <c r="Q3503" s="54" t="s">
        <v>256</v>
      </c>
      <c r="R3503" s="54" t="s">
        <v>431</v>
      </c>
      <c r="S3503" s="71"/>
      <c r="T3503" s="54" t="s">
        <v>256</v>
      </c>
      <c r="U3503" s="71">
        <v>44506</v>
      </c>
      <c r="V3503" s="54" t="s">
        <v>443</v>
      </c>
      <c r="W3503" t="str">
        <f t="shared" si="54"/>
        <v>Nov-21</v>
      </c>
    </row>
    <row r="3504" spans="1:23" x14ac:dyDescent="0.25">
      <c r="A3504" s="54" t="s">
        <v>317</v>
      </c>
      <c r="B3504" s="54" t="s">
        <v>428</v>
      </c>
      <c r="C3504" s="54" t="s">
        <v>263</v>
      </c>
      <c r="D3504" s="54" t="s">
        <v>429</v>
      </c>
      <c r="E3504" s="54" t="s">
        <v>13997</v>
      </c>
      <c r="F3504" s="71">
        <v>44510</v>
      </c>
      <c r="G3504" s="72">
        <v>584.80999999999995</v>
      </c>
      <c r="H3504" s="72">
        <v>49562.65</v>
      </c>
      <c r="I3504" s="54" t="s">
        <v>265</v>
      </c>
      <c r="J3504" s="54" t="s">
        <v>333</v>
      </c>
      <c r="K3504" s="54" t="s">
        <v>13998</v>
      </c>
      <c r="L3504" s="54" t="s">
        <v>13999</v>
      </c>
      <c r="M3504" s="54" t="s">
        <v>13997</v>
      </c>
      <c r="N3504" s="54" t="s">
        <v>256</v>
      </c>
      <c r="O3504" s="54" t="s">
        <v>256</v>
      </c>
      <c r="P3504" s="54" t="s">
        <v>271</v>
      </c>
      <c r="Q3504" s="54" t="s">
        <v>256</v>
      </c>
      <c r="R3504" s="54" t="s">
        <v>431</v>
      </c>
      <c r="S3504" s="71"/>
      <c r="T3504" s="54" t="s">
        <v>256</v>
      </c>
      <c r="U3504" s="71">
        <v>44510</v>
      </c>
      <c r="V3504" s="54" t="s">
        <v>443</v>
      </c>
      <c r="W3504" t="str">
        <f t="shared" si="54"/>
        <v>Nov-21</v>
      </c>
    </row>
    <row r="3505" spans="1:23" x14ac:dyDescent="0.25">
      <c r="A3505" s="54" t="s">
        <v>317</v>
      </c>
      <c r="B3505" s="54" t="s">
        <v>428</v>
      </c>
      <c r="C3505" s="54" t="s">
        <v>263</v>
      </c>
      <c r="D3505" s="54" t="s">
        <v>429</v>
      </c>
      <c r="E3505" s="54" t="s">
        <v>14000</v>
      </c>
      <c r="F3505" s="71">
        <v>44510</v>
      </c>
      <c r="G3505" s="72">
        <v>1577.49</v>
      </c>
      <c r="H3505" s="72">
        <v>133692.28</v>
      </c>
      <c r="I3505" s="54" t="s">
        <v>265</v>
      </c>
      <c r="J3505" s="54" t="s">
        <v>333</v>
      </c>
      <c r="K3505" s="54" t="s">
        <v>13998</v>
      </c>
      <c r="L3505" s="54" t="s">
        <v>14001</v>
      </c>
      <c r="M3505" s="54" t="s">
        <v>14000</v>
      </c>
      <c r="N3505" s="54" t="s">
        <v>256</v>
      </c>
      <c r="O3505" s="54" t="s">
        <v>256</v>
      </c>
      <c r="P3505" s="54" t="s">
        <v>271</v>
      </c>
      <c r="Q3505" s="54" t="s">
        <v>256</v>
      </c>
      <c r="R3505" s="54" t="s">
        <v>431</v>
      </c>
      <c r="S3505" s="71"/>
      <c r="T3505" s="54" t="s">
        <v>256</v>
      </c>
      <c r="U3505" s="71">
        <v>44510</v>
      </c>
      <c r="V3505" s="54" t="s">
        <v>443</v>
      </c>
      <c r="W3505" t="str">
        <f t="shared" si="54"/>
        <v>Nov-21</v>
      </c>
    </row>
    <row r="3506" spans="1:23" x14ac:dyDescent="0.25">
      <c r="A3506" s="54" t="s">
        <v>317</v>
      </c>
      <c r="B3506" s="54" t="s">
        <v>428</v>
      </c>
      <c r="C3506" s="54" t="s">
        <v>263</v>
      </c>
      <c r="D3506" s="54" t="s">
        <v>429</v>
      </c>
      <c r="E3506" s="54" t="s">
        <v>14002</v>
      </c>
      <c r="F3506" s="71">
        <v>44510</v>
      </c>
      <c r="G3506" s="72">
        <v>3282.72</v>
      </c>
      <c r="H3506" s="72">
        <v>278210.52</v>
      </c>
      <c r="I3506" s="54" t="s">
        <v>265</v>
      </c>
      <c r="J3506" s="54" t="s">
        <v>333</v>
      </c>
      <c r="K3506" s="54" t="s">
        <v>13998</v>
      </c>
      <c r="L3506" s="54" t="s">
        <v>14003</v>
      </c>
      <c r="M3506" s="54" t="s">
        <v>14002</v>
      </c>
      <c r="N3506" s="54" t="s">
        <v>256</v>
      </c>
      <c r="O3506" s="54" t="s">
        <v>256</v>
      </c>
      <c r="P3506" s="54" t="s">
        <v>271</v>
      </c>
      <c r="Q3506" s="54" t="s">
        <v>256</v>
      </c>
      <c r="R3506" s="54" t="s">
        <v>431</v>
      </c>
      <c r="S3506" s="71"/>
      <c r="T3506" s="54" t="s">
        <v>256</v>
      </c>
      <c r="U3506" s="71">
        <v>44510</v>
      </c>
      <c r="V3506" s="54" t="s">
        <v>443</v>
      </c>
      <c r="W3506" t="str">
        <f t="shared" si="54"/>
        <v>Nov-21</v>
      </c>
    </row>
    <row r="3507" spans="1:23" x14ac:dyDescent="0.25">
      <c r="A3507" s="54" t="s">
        <v>317</v>
      </c>
      <c r="B3507" s="54" t="s">
        <v>428</v>
      </c>
      <c r="C3507" s="54" t="s">
        <v>263</v>
      </c>
      <c r="D3507" s="54" t="s">
        <v>429</v>
      </c>
      <c r="E3507" s="54" t="s">
        <v>14004</v>
      </c>
      <c r="F3507" s="71">
        <v>44514</v>
      </c>
      <c r="G3507" s="72">
        <v>1359.84</v>
      </c>
      <c r="H3507" s="72">
        <v>115246.44</v>
      </c>
      <c r="I3507" s="54" t="s">
        <v>265</v>
      </c>
      <c r="J3507" s="54" t="s">
        <v>333</v>
      </c>
      <c r="K3507" s="54" t="s">
        <v>14005</v>
      </c>
      <c r="L3507" s="54" t="s">
        <v>14006</v>
      </c>
      <c r="M3507" s="54" t="s">
        <v>14004</v>
      </c>
      <c r="N3507" s="54" t="s">
        <v>256</v>
      </c>
      <c r="O3507" s="54" t="s">
        <v>256</v>
      </c>
      <c r="P3507" s="54" t="s">
        <v>271</v>
      </c>
      <c r="Q3507" s="54" t="s">
        <v>256</v>
      </c>
      <c r="R3507" s="54" t="s">
        <v>431</v>
      </c>
      <c r="S3507" s="71"/>
      <c r="T3507" s="54" t="s">
        <v>256</v>
      </c>
      <c r="U3507" s="71">
        <v>44514</v>
      </c>
      <c r="V3507" s="54" t="s">
        <v>443</v>
      </c>
      <c r="W3507" t="str">
        <f t="shared" si="54"/>
        <v>Nov-21</v>
      </c>
    </row>
    <row r="3508" spans="1:23" x14ac:dyDescent="0.25">
      <c r="A3508" s="54" t="s">
        <v>317</v>
      </c>
      <c r="B3508" s="54" t="s">
        <v>428</v>
      </c>
      <c r="C3508" s="54" t="s">
        <v>263</v>
      </c>
      <c r="D3508" s="54" t="s">
        <v>429</v>
      </c>
      <c r="E3508" s="54" t="s">
        <v>14007</v>
      </c>
      <c r="F3508" s="71">
        <v>44514</v>
      </c>
      <c r="G3508" s="72">
        <v>274.19</v>
      </c>
      <c r="H3508" s="72">
        <v>23237.599999999999</v>
      </c>
      <c r="I3508" s="54" t="s">
        <v>265</v>
      </c>
      <c r="J3508" s="54" t="s">
        <v>333</v>
      </c>
      <c r="K3508" s="54" t="s">
        <v>14005</v>
      </c>
      <c r="L3508" s="54" t="s">
        <v>14008</v>
      </c>
      <c r="M3508" s="54" t="s">
        <v>14007</v>
      </c>
      <c r="N3508" s="54" t="s">
        <v>256</v>
      </c>
      <c r="O3508" s="54" t="s">
        <v>256</v>
      </c>
      <c r="P3508" s="54" t="s">
        <v>271</v>
      </c>
      <c r="Q3508" s="54" t="s">
        <v>256</v>
      </c>
      <c r="R3508" s="54" t="s">
        <v>431</v>
      </c>
      <c r="S3508" s="71"/>
      <c r="T3508" s="54" t="s">
        <v>256</v>
      </c>
      <c r="U3508" s="71">
        <v>44514</v>
      </c>
      <c r="V3508" s="54" t="s">
        <v>443</v>
      </c>
      <c r="W3508" t="str">
        <f t="shared" si="54"/>
        <v>Nov-21</v>
      </c>
    </row>
    <row r="3509" spans="1:23" x14ac:dyDescent="0.25">
      <c r="A3509" s="54" t="s">
        <v>317</v>
      </c>
      <c r="B3509" s="54" t="s">
        <v>428</v>
      </c>
      <c r="C3509" s="54" t="s">
        <v>263</v>
      </c>
      <c r="D3509" s="54" t="s">
        <v>429</v>
      </c>
      <c r="E3509" s="54" t="s">
        <v>14009</v>
      </c>
      <c r="F3509" s="71">
        <v>44510</v>
      </c>
      <c r="G3509" s="72">
        <v>1900.86</v>
      </c>
      <c r="H3509" s="72">
        <v>161097.89000000001</v>
      </c>
      <c r="I3509" s="54" t="s">
        <v>265</v>
      </c>
      <c r="J3509" s="54" t="s">
        <v>333</v>
      </c>
      <c r="K3509" s="54" t="s">
        <v>14010</v>
      </c>
      <c r="L3509" s="54" t="s">
        <v>14011</v>
      </c>
      <c r="M3509" s="54" t="s">
        <v>14009</v>
      </c>
      <c r="N3509" s="54" t="s">
        <v>256</v>
      </c>
      <c r="O3509" s="54" t="s">
        <v>256</v>
      </c>
      <c r="P3509" s="54" t="s">
        <v>271</v>
      </c>
      <c r="Q3509" s="54" t="s">
        <v>256</v>
      </c>
      <c r="R3509" s="54" t="s">
        <v>431</v>
      </c>
      <c r="S3509" s="71"/>
      <c r="T3509" s="54" t="s">
        <v>256</v>
      </c>
      <c r="U3509" s="71">
        <v>44510</v>
      </c>
      <c r="V3509" s="54" t="s">
        <v>443</v>
      </c>
      <c r="W3509" t="str">
        <f t="shared" si="54"/>
        <v>Nov-21</v>
      </c>
    </row>
    <row r="3510" spans="1:23" x14ac:dyDescent="0.25">
      <c r="A3510" s="54" t="s">
        <v>317</v>
      </c>
      <c r="B3510" s="54" t="s">
        <v>428</v>
      </c>
      <c r="C3510" s="54" t="s">
        <v>263</v>
      </c>
      <c r="D3510" s="54" t="s">
        <v>429</v>
      </c>
      <c r="E3510" s="54" t="s">
        <v>14012</v>
      </c>
      <c r="F3510" s="71">
        <v>44515</v>
      </c>
      <c r="G3510" s="72">
        <v>40.81</v>
      </c>
      <c r="H3510" s="72">
        <v>3458.65</v>
      </c>
      <c r="I3510" s="54" t="s">
        <v>265</v>
      </c>
      <c r="J3510" s="54" t="s">
        <v>333</v>
      </c>
      <c r="K3510" s="54" t="s">
        <v>14013</v>
      </c>
      <c r="L3510" s="54" t="s">
        <v>14014</v>
      </c>
      <c r="M3510" s="54" t="s">
        <v>14012</v>
      </c>
      <c r="N3510" s="54" t="s">
        <v>256</v>
      </c>
      <c r="O3510" s="54" t="s">
        <v>256</v>
      </c>
      <c r="P3510" s="54" t="s">
        <v>271</v>
      </c>
      <c r="Q3510" s="54" t="s">
        <v>256</v>
      </c>
      <c r="R3510" s="54" t="s">
        <v>431</v>
      </c>
      <c r="S3510" s="71"/>
      <c r="T3510" s="54" t="s">
        <v>256</v>
      </c>
      <c r="U3510" s="71">
        <v>44515</v>
      </c>
      <c r="V3510" s="54" t="s">
        <v>443</v>
      </c>
      <c r="W3510" t="str">
        <f t="shared" si="54"/>
        <v>Nov-21</v>
      </c>
    </row>
    <row r="3511" spans="1:23" x14ac:dyDescent="0.25">
      <c r="A3511" s="54" t="s">
        <v>317</v>
      </c>
      <c r="B3511" s="54" t="s">
        <v>428</v>
      </c>
      <c r="C3511" s="54" t="s">
        <v>263</v>
      </c>
      <c r="D3511" s="54" t="s">
        <v>429</v>
      </c>
      <c r="E3511" s="54" t="s">
        <v>14015</v>
      </c>
      <c r="F3511" s="71">
        <v>44515</v>
      </c>
      <c r="G3511" s="72">
        <v>481.32</v>
      </c>
      <c r="H3511" s="72">
        <v>40791.870000000003</v>
      </c>
      <c r="I3511" s="54" t="s">
        <v>265</v>
      </c>
      <c r="J3511" s="54" t="s">
        <v>333</v>
      </c>
      <c r="K3511" s="54" t="s">
        <v>14013</v>
      </c>
      <c r="L3511" s="54" t="s">
        <v>14016</v>
      </c>
      <c r="M3511" s="54" t="s">
        <v>14015</v>
      </c>
      <c r="N3511" s="54" t="s">
        <v>256</v>
      </c>
      <c r="O3511" s="54" t="s">
        <v>256</v>
      </c>
      <c r="P3511" s="54" t="s">
        <v>271</v>
      </c>
      <c r="Q3511" s="54" t="s">
        <v>256</v>
      </c>
      <c r="R3511" s="54" t="s">
        <v>431</v>
      </c>
      <c r="S3511" s="71"/>
      <c r="T3511" s="54" t="s">
        <v>256</v>
      </c>
      <c r="U3511" s="71">
        <v>44515</v>
      </c>
      <c r="V3511" s="54" t="s">
        <v>443</v>
      </c>
      <c r="W3511" t="str">
        <f t="shared" si="54"/>
        <v>Nov-21</v>
      </c>
    </row>
    <row r="3512" spans="1:23" x14ac:dyDescent="0.25">
      <c r="A3512" s="54" t="s">
        <v>317</v>
      </c>
      <c r="B3512" s="54" t="s">
        <v>428</v>
      </c>
      <c r="C3512" s="54" t="s">
        <v>263</v>
      </c>
      <c r="D3512" s="54" t="s">
        <v>429</v>
      </c>
      <c r="E3512" s="54" t="s">
        <v>14017</v>
      </c>
      <c r="F3512" s="71">
        <v>44515</v>
      </c>
      <c r="G3512" s="72">
        <v>408.73</v>
      </c>
      <c r="H3512" s="72">
        <v>34639.870000000003</v>
      </c>
      <c r="I3512" s="54" t="s">
        <v>265</v>
      </c>
      <c r="J3512" s="54" t="s">
        <v>333</v>
      </c>
      <c r="K3512" s="54" t="s">
        <v>14013</v>
      </c>
      <c r="L3512" s="54" t="s">
        <v>14018</v>
      </c>
      <c r="M3512" s="54" t="s">
        <v>14017</v>
      </c>
      <c r="N3512" s="54" t="s">
        <v>256</v>
      </c>
      <c r="O3512" s="54" t="s">
        <v>256</v>
      </c>
      <c r="P3512" s="54" t="s">
        <v>271</v>
      </c>
      <c r="Q3512" s="54" t="s">
        <v>256</v>
      </c>
      <c r="R3512" s="54" t="s">
        <v>431</v>
      </c>
      <c r="S3512" s="71"/>
      <c r="T3512" s="54" t="s">
        <v>256</v>
      </c>
      <c r="U3512" s="71">
        <v>44515</v>
      </c>
      <c r="V3512" s="54" t="s">
        <v>443</v>
      </c>
      <c r="W3512" t="str">
        <f t="shared" si="54"/>
        <v>Nov-21</v>
      </c>
    </row>
    <row r="3513" spans="1:23" x14ac:dyDescent="0.25">
      <c r="A3513" s="54" t="s">
        <v>317</v>
      </c>
      <c r="B3513" s="54" t="s">
        <v>428</v>
      </c>
      <c r="C3513" s="54" t="s">
        <v>263</v>
      </c>
      <c r="D3513" s="54" t="s">
        <v>429</v>
      </c>
      <c r="E3513" s="54" t="s">
        <v>14019</v>
      </c>
      <c r="F3513" s="71">
        <v>44517</v>
      </c>
      <c r="G3513" s="72">
        <v>564.14</v>
      </c>
      <c r="H3513" s="72">
        <v>47810.87</v>
      </c>
      <c r="I3513" s="54" t="s">
        <v>265</v>
      </c>
      <c r="J3513" s="54" t="s">
        <v>333</v>
      </c>
      <c r="K3513" s="54" t="s">
        <v>14020</v>
      </c>
      <c r="L3513" s="54" t="s">
        <v>14021</v>
      </c>
      <c r="M3513" s="54" t="s">
        <v>14019</v>
      </c>
      <c r="N3513" s="54" t="s">
        <v>256</v>
      </c>
      <c r="O3513" s="54" t="s">
        <v>256</v>
      </c>
      <c r="P3513" s="54" t="s">
        <v>271</v>
      </c>
      <c r="Q3513" s="54" t="s">
        <v>256</v>
      </c>
      <c r="R3513" s="54" t="s">
        <v>431</v>
      </c>
      <c r="S3513" s="71"/>
      <c r="T3513" s="54" t="s">
        <v>256</v>
      </c>
      <c r="U3513" s="71">
        <v>44517</v>
      </c>
      <c r="V3513" s="54" t="s">
        <v>443</v>
      </c>
      <c r="W3513" t="str">
        <f t="shared" si="54"/>
        <v>Nov-21</v>
      </c>
    </row>
    <row r="3514" spans="1:23" x14ac:dyDescent="0.25">
      <c r="A3514" s="54" t="s">
        <v>317</v>
      </c>
      <c r="B3514" s="54" t="s">
        <v>428</v>
      </c>
      <c r="C3514" s="54" t="s">
        <v>263</v>
      </c>
      <c r="D3514" s="54" t="s">
        <v>429</v>
      </c>
      <c r="E3514" s="54" t="s">
        <v>14022</v>
      </c>
      <c r="F3514" s="71">
        <v>44521</v>
      </c>
      <c r="G3514" s="72">
        <v>416.19</v>
      </c>
      <c r="H3514" s="72">
        <v>35272.1</v>
      </c>
      <c r="I3514" s="54" t="s">
        <v>265</v>
      </c>
      <c r="J3514" s="54" t="s">
        <v>333</v>
      </c>
      <c r="K3514" s="54" t="s">
        <v>14023</v>
      </c>
      <c r="L3514" s="54" t="s">
        <v>14024</v>
      </c>
      <c r="M3514" s="54" t="s">
        <v>14022</v>
      </c>
      <c r="N3514" s="54" t="s">
        <v>256</v>
      </c>
      <c r="O3514" s="54" t="s">
        <v>256</v>
      </c>
      <c r="P3514" s="54" t="s">
        <v>271</v>
      </c>
      <c r="Q3514" s="54" t="s">
        <v>256</v>
      </c>
      <c r="R3514" s="54" t="s">
        <v>431</v>
      </c>
      <c r="S3514" s="71"/>
      <c r="T3514" s="54" t="s">
        <v>256</v>
      </c>
      <c r="U3514" s="71">
        <v>44521</v>
      </c>
      <c r="V3514" s="54" t="s">
        <v>443</v>
      </c>
      <c r="W3514" t="str">
        <f t="shared" si="54"/>
        <v>Nov-21</v>
      </c>
    </row>
    <row r="3515" spans="1:23" x14ac:dyDescent="0.25">
      <c r="A3515" s="54" t="s">
        <v>317</v>
      </c>
      <c r="B3515" s="54" t="s">
        <v>428</v>
      </c>
      <c r="C3515" s="54" t="s">
        <v>263</v>
      </c>
      <c r="D3515" s="54" t="s">
        <v>429</v>
      </c>
      <c r="E3515" s="54" t="s">
        <v>14025</v>
      </c>
      <c r="F3515" s="71">
        <v>44521</v>
      </c>
      <c r="G3515" s="72">
        <v>133.76</v>
      </c>
      <c r="H3515" s="72">
        <v>11336.16</v>
      </c>
      <c r="I3515" s="54" t="s">
        <v>265</v>
      </c>
      <c r="J3515" s="54" t="s">
        <v>14026</v>
      </c>
      <c r="K3515" s="54" t="s">
        <v>14027</v>
      </c>
      <c r="L3515" s="54" t="s">
        <v>14028</v>
      </c>
      <c r="M3515" s="54" t="s">
        <v>14025</v>
      </c>
      <c r="N3515" s="54" t="s">
        <v>256</v>
      </c>
      <c r="O3515" s="54" t="s">
        <v>256</v>
      </c>
      <c r="P3515" s="54" t="s">
        <v>267</v>
      </c>
      <c r="Q3515" s="54" t="s">
        <v>256</v>
      </c>
      <c r="R3515" s="54" t="s">
        <v>431</v>
      </c>
      <c r="S3515" s="71"/>
      <c r="T3515" s="54" t="s">
        <v>256</v>
      </c>
      <c r="U3515" s="71">
        <v>44521</v>
      </c>
      <c r="V3515" s="54" t="s">
        <v>256</v>
      </c>
      <c r="W3515" t="str">
        <f t="shared" si="54"/>
        <v>Nov-21</v>
      </c>
    </row>
    <row r="3516" spans="1:23" x14ac:dyDescent="0.25">
      <c r="A3516" s="54" t="s">
        <v>317</v>
      </c>
      <c r="B3516" s="54" t="s">
        <v>428</v>
      </c>
      <c r="C3516" s="54" t="s">
        <v>263</v>
      </c>
      <c r="D3516" s="54" t="s">
        <v>429</v>
      </c>
      <c r="E3516" s="54" t="s">
        <v>14029</v>
      </c>
      <c r="F3516" s="71">
        <v>44521</v>
      </c>
      <c r="G3516" s="72">
        <v>154.66</v>
      </c>
      <c r="H3516" s="72">
        <v>13107.44</v>
      </c>
      <c r="I3516" s="54" t="s">
        <v>265</v>
      </c>
      <c r="J3516" s="54" t="s">
        <v>14026</v>
      </c>
      <c r="K3516" s="54" t="s">
        <v>14030</v>
      </c>
      <c r="L3516" s="54" t="s">
        <v>14031</v>
      </c>
      <c r="M3516" s="54" t="s">
        <v>14029</v>
      </c>
      <c r="N3516" s="54" t="s">
        <v>256</v>
      </c>
      <c r="O3516" s="54" t="s">
        <v>256</v>
      </c>
      <c r="P3516" s="54" t="s">
        <v>267</v>
      </c>
      <c r="Q3516" s="54" t="s">
        <v>256</v>
      </c>
      <c r="R3516" s="54" t="s">
        <v>431</v>
      </c>
      <c r="S3516" s="71"/>
      <c r="T3516" s="54" t="s">
        <v>256</v>
      </c>
      <c r="U3516" s="71">
        <v>44521</v>
      </c>
      <c r="V3516" s="54" t="s">
        <v>256</v>
      </c>
      <c r="W3516" t="str">
        <f t="shared" si="54"/>
        <v>Nov-21</v>
      </c>
    </row>
    <row r="3517" spans="1:23" x14ac:dyDescent="0.25">
      <c r="A3517" s="54" t="s">
        <v>317</v>
      </c>
      <c r="B3517" s="54" t="s">
        <v>428</v>
      </c>
      <c r="C3517" s="54" t="s">
        <v>263</v>
      </c>
      <c r="D3517" s="54" t="s">
        <v>429</v>
      </c>
      <c r="E3517" s="54" t="s">
        <v>14032</v>
      </c>
      <c r="F3517" s="71">
        <v>44521</v>
      </c>
      <c r="G3517" s="72">
        <v>689.74</v>
      </c>
      <c r="H3517" s="72">
        <v>58455.47</v>
      </c>
      <c r="I3517" s="54" t="s">
        <v>265</v>
      </c>
      <c r="J3517" s="54" t="s">
        <v>14026</v>
      </c>
      <c r="K3517" s="54" t="s">
        <v>14033</v>
      </c>
      <c r="L3517" s="54" t="s">
        <v>14034</v>
      </c>
      <c r="M3517" s="54" t="s">
        <v>14032</v>
      </c>
      <c r="N3517" s="54" t="s">
        <v>256</v>
      </c>
      <c r="O3517" s="54" t="s">
        <v>256</v>
      </c>
      <c r="P3517" s="54" t="s">
        <v>267</v>
      </c>
      <c r="Q3517" s="54" t="s">
        <v>256</v>
      </c>
      <c r="R3517" s="54" t="s">
        <v>431</v>
      </c>
      <c r="S3517" s="71"/>
      <c r="T3517" s="54" t="s">
        <v>256</v>
      </c>
      <c r="U3517" s="71">
        <v>44521</v>
      </c>
      <c r="V3517" s="54" t="s">
        <v>256</v>
      </c>
      <c r="W3517" t="str">
        <f t="shared" si="54"/>
        <v>Nov-21</v>
      </c>
    </row>
    <row r="3518" spans="1:23" x14ac:dyDescent="0.25">
      <c r="A3518" s="54" t="s">
        <v>317</v>
      </c>
      <c r="B3518" s="54" t="s">
        <v>428</v>
      </c>
      <c r="C3518" s="54" t="s">
        <v>263</v>
      </c>
      <c r="D3518" s="54" t="s">
        <v>429</v>
      </c>
      <c r="E3518" s="54" t="s">
        <v>14035</v>
      </c>
      <c r="F3518" s="71">
        <v>44521</v>
      </c>
      <c r="G3518" s="72">
        <v>386.83</v>
      </c>
      <c r="H3518" s="72">
        <v>32783.839999999997</v>
      </c>
      <c r="I3518" s="54" t="s">
        <v>265</v>
      </c>
      <c r="J3518" s="54" t="s">
        <v>14026</v>
      </c>
      <c r="K3518" s="54" t="s">
        <v>14036</v>
      </c>
      <c r="L3518" s="54" t="s">
        <v>14037</v>
      </c>
      <c r="M3518" s="54" t="s">
        <v>14035</v>
      </c>
      <c r="N3518" s="54" t="s">
        <v>256</v>
      </c>
      <c r="O3518" s="54" t="s">
        <v>256</v>
      </c>
      <c r="P3518" s="54" t="s">
        <v>267</v>
      </c>
      <c r="Q3518" s="54" t="s">
        <v>256</v>
      </c>
      <c r="R3518" s="54" t="s">
        <v>431</v>
      </c>
      <c r="S3518" s="71"/>
      <c r="T3518" s="54" t="s">
        <v>256</v>
      </c>
      <c r="U3518" s="71">
        <v>44521</v>
      </c>
      <c r="V3518" s="54" t="s">
        <v>256</v>
      </c>
      <c r="W3518" t="str">
        <f t="shared" si="54"/>
        <v>Nov-21</v>
      </c>
    </row>
    <row r="3519" spans="1:23" x14ac:dyDescent="0.25">
      <c r="A3519" s="54" t="s">
        <v>317</v>
      </c>
      <c r="B3519" s="54" t="s">
        <v>428</v>
      </c>
      <c r="C3519" s="54" t="s">
        <v>263</v>
      </c>
      <c r="D3519" s="54" t="s">
        <v>429</v>
      </c>
      <c r="E3519" s="54" t="s">
        <v>14038</v>
      </c>
      <c r="F3519" s="71">
        <v>44521</v>
      </c>
      <c r="G3519" s="72">
        <v>757.17</v>
      </c>
      <c r="H3519" s="72">
        <v>64170.16</v>
      </c>
      <c r="I3519" s="54" t="s">
        <v>265</v>
      </c>
      <c r="J3519" s="54" t="s">
        <v>14026</v>
      </c>
      <c r="K3519" s="54" t="s">
        <v>14039</v>
      </c>
      <c r="L3519" s="54" t="s">
        <v>14040</v>
      </c>
      <c r="M3519" s="54" t="s">
        <v>14038</v>
      </c>
      <c r="N3519" s="54" t="s">
        <v>256</v>
      </c>
      <c r="O3519" s="54" t="s">
        <v>256</v>
      </c>
      <c r="P3519" s="54" t="s">
        <v>267</v>
      </c>
      <c r="Q3519" s="54" t="s">
        <v>256</v>
      </c>
      <c r="R3519" s="54" t="s">
        <v>431</v>
      </c>
      <c r="S3519" s="71"/>
      <c r="T3519" s="54" t="s">
        <v>256</v>
      </c>
      <c r="U3519" s="71">
        <v>44521</v>
      </c>
      <c r="V3519" s="54" t="s">
        <v>256</v>
      </c>
      <c r="W3519" t="str">
        <f t="shared" si="54"/>
        <v>Nov-21</v>
      </c>
    </row>
    <row r="3520" spans="1:23" x14ac:dyDescent="0.25">
      <c r="A3520" s="54" t="s">
        <v>317</v>
      </c>
      <c r="B3520" s="54" t="s">
        <v>428</v>
      </c>
      <c r="C3520" s="54" t="s">
        <v>263</v>
      </c>
      <c r="D3520" s="54" t="s">
        <v>429</v>
      </c>
      <c r="E3520" s="54" t="s">
        <v>14041</v>
      </c>
      <c r="F3520" s="71">
        <v>44521</v>
      </c>
      <c r="G3520" s="72">
        <v>640.04999999999995</v>
      </c>
      <c r="H3520" s="72">
        <v>54244.24</v>
      </c>
      <c r="I3520" s="54" t="s">
        <v>265</v>
      </c>
      <c r="J3520" s="54" t="s">
        <v>14026</v>
      </c>
      <c r="K3520" s="54" t="s">
        <v>14042</v>
      </c>
      <c r="L3520" s="54" t="s">
        <v>14043</v>
      </c>
      <c r="M3520" s="54" t="s">
        <v>14041</v>
      </c>
      <c r="N3520" s="54" t="s">
        <v>256</v>
      </c>
      <c r="O3520" s="54" t="s">
        <v>256</v>
      </c>
      <c r="P3520" s="54" t="s">
        <v>267</v>
      </c>
      <c r="Q3520" s="54" t="s">
        <v>256</v>
      </c>
      <c r="R3520" s="54" t="s">
        <v>431</v>
      </c>
      <c r="S3520" s="71"/>
      <c r="T3520" s="54" t="s">
        <v>256</v>
      </c>
      <c r="U3520" s="71">
        <v>44521</v>
      </c>
      <c r="V3520" s="54" t="s">
        <v>256</v>
      </c>
      <c r="W3520" t="str">
        <f t="shared" si="54"/>
        <v>Nov-21</v>
      </c>
    </row>
    <row r="3521" spans="1:23" x14ac:dyDescent="0.25">
      <c r="A3521" s="54" t="s">
        <v>317</v>
      </c>
      <c r="B3521" s="54" t="s">
        <v>428</v>
      </c>
      <c r="C3521" s="54" t="s">
        <v>263</v>
      </c>
      <c r="D3521" s="54" t="s">
        <v>429</v>
      </c>
      <c r="E3521" s="54" t="s">
        <v>14044</v>
      </c>
      <c r="F3521" s="71">
        <v>44521</v>
      </c>
      <c r="G3521" s="72">
        <v>1272.96</v>
      </c>
      <c r="H3521" s="72">
        <v>107883.36</v>
      </c>
      <c r="I3521" s="54" t="s">
        <v>265</v>
      </c>
      <c r="J3521" s="54" t="s">
        <v>14026</v>
      </c>
      <c r="K3521" s="54" t="s">
        <v>14045</v>
      </c>
      <c r="L3521" s="54" t="s">
        <v>14046</v>
      </c>
      <c r="M3521" s="54" t="s">
        <v>14044</v>
      </c>
      <c r="N3521" s="54" t="s">
        <v>256</v>
      </c>
      <c r="O3521" s="54" t="s">
        <v>256</v>
      </c>
      <c r="P3521" s="54" t="s">
        <v>267</v>
      </c>
      <c r="Q3521" s="54" t="s">
        <v>256</v>
      </c>
      <c r="R3521" s="54" t="s">
        <v>431</v>
      </c>
      <c r="S3521" s="71"/>
      <c r="T3521" s="54" t="s">
        <v>256</v>
      </c>
      <c r="U3521" s="71">
        <v>44521</v>
      </c>
      <c r="V3521" s="54" t="s">
        <v>256</v>
      </c>
      <c r="W3521" t="str">
        <f t="shared" si="54"/>
        <v>Nov-21</v>
      </c>
    </row>
    <row r="3522" spans="1:23" x14ac:dyDescent="0.25">
      <c r="A3522" s="54" t="s">
        <v>317</v>
      </c>
      <c r="B3522" s="54" t="s">
        <v>428</v>
      </c>
      <c r="C3522" s="54" t="s">
        <v>263</v>
      </c>
      <c r="D3522" s="54" t="s">
        <v>429</v>
      </c>
      <c r="E3522" s="54" t="s">
        <v>14047</v>
      </c>
      <c r="F3522" s="71">
        <v>44522</v>
      </c>
      <c r="G3522" s="72">
        <v>1192.77</v>
      </c>
      <c r="H3522" s="72">
        <v>101087.26</v>
      </c>
      <c r="I3522" s="54" t="s">
        <v>265</v>
      </c>
      <c r="J3522" s="54" t="s">
        <v>14026</v>
      </c>
      <c r="K3522" s="54" t="s">
        <v>14048</v>
      </c>
      <c r="L3522" s="54" t="s">
        <v>14049</v>
      </c>
      <c r="M3522" s="54" t="s">
        <v>14047</v>
      </c>
      <c r="N3522" s="54" t="s">
        <v>256</v>
      </c>
      <c r="O3522" s="54" t="s">
        <v>256</v>
      </c>
      <c r="P3522" s="54" t="s">
        <v>267</v>
      </c>
      <c r="Q3522" s="54" t="s">
        <v>256</v>
      </c>
      <c r="R3522" s="54" t="s">
        <v>431</v>
      </c>
      <c r="S3522" s="71"/>
      <c r="T3522" s="54" t="s">
        <v>256</v>
      </c>
      <c r="U3522" s="71">
        <v>44522</v>
      </c>
      <c r="V3522" s="54" t="s">
        <v>256</v>
      </c>
      <c r="W3522" t="str">
        <f t="shared" si="54"/>
        <v>Nov-21</v>
      </c>
    </row>
    <row r="3523" spans="1:23" x14ac:dyDescent="0.25">
      <c r="A3523" s="54" t="s">
        <v>317</v>
      </c>
      <c r="B3523" s="54" t="s">
        <v>428</v>
      </c>
      <c r="C3523" s="54" t="s">
        <v>263</v>
      </c>
      <c r="D3523" s="54" t="s">
        <v>429</v>
      </c>
      <c r="E3523" s="54" t="s">
        <v>14050</v>
      </c>
      <c r="F3523" s="71">
        <v>44522</v>
      </c>
      <c r="G3523" s="72">
        <v>1625.01</v>
      </c>
      <c r="H3523" s="72">
        <v>137719.6</v>
      </c>
      <c r="I3523" s="54" t="s">
        <v>265</v>
      </c>
      <c r="J3523" s="54" t="s">
        <v>14026</v>
      </c>
      <c r="K3523" s="54" t="s">
        <v>14051</v>
      </c>
      <c r="L3523" s="54" t="s">
        <v>14052</v>
      </c>
      <c r="M3523" s="54" t="s">
        <v>14050</v>
      </c>
      <c r="N3523" s="54" t="s">
        <v>256</v>
      </c>
      <c r="O3523" s="54" t="s">
        <v>256</v>
      </c>
      <c r="P3523" s="54" t="s">
        <v>267</v>
      </c>
      <c r="Q3523" s="54" t="s">
        <v>256</v>
      </c>
      <c r="R3523" s="54" t="s">
        <v>431</v>
      </c>
      <c r="S3523" s="71"/>
      <c r="T3523" s="54" t="s">
        <v>256</v>
      </c>
      <c r="U3523" s="71">
        <v>44522</v>
      </c>
      <c r="V3523" s="54" t="s">
        <v>256</v>
      </c>
      <c r="W3523" t="str">
        <f t="shared" si="54"/>
        <v>Nov-21</v>
      </c>
    </row>
    <row r="3524" spans="1:23" x14ac:dyDescent="0.25">
      <c r="A3524" s="54" t="s">
        <v>317</v>
      </c>
      <c r="B3524" s="54" t="s">
        <v>428</v>
      </c>
      <c r="C3524" s="54" t="s">
        <v>263</v>
      </c>
      <c r="D3524" s="54" t="s">
        <v>429</v>
      </c>
      <c r="E3524" s="54" t="s">
        <v>14053</v>
      </c>
      <c r="F3524" s="71">
        <v>44522</v>
      </c>
      <c r="G3524" s="72">
        <v>629.09</v>
      </c>
      <c r="H3524" s="72">
        <v>53315.38</v>
      </c>
      <c r="I3524" s="54" t="s">
        <v>265</v>
      </c>
      <c r="J3524" s="54" t="s">
        <v>14026</v>
      </c>
      <c r="K3524" s="54" t="s">
        <v>14054</v>
      </c>
      <c r="L3524" s="54" t="s">
        <v>14055</v>
      </c>
      <c r="M3524" s="54" t="s">
        <v>14053</v>
      </c>
      <c r="N3524" s="54" t="s">
        <v>256</v>
      </c>
      <c r="O3524" s="54" t="s">
        <v>256</v>
      </c>
      <c r="P3524" s="54" t="s">
        <v>267</v>
      </c>
      <c r="Q3524" s="54" t="s">
        <v>256</v>
      </c>
      <c r="R3524" s="54" t="s">
        <v>431</v>
      </c>
      <c r="S3524" s="71"/>
      <c r="T3524" s="54" t="s">
        <v>256</v>
      </c>
      <c r="U3524" s="71">
        <v>44522</v>
      </c>
      <c r="V3524" s="54" t="s">
        <v>256</v>
      </c>
      <c r="W3524" t="str">
        <f t="shared" ref="W3524:W3587" si="55">TEXT(F3524,"MMM-YY")</f>
        <v>Nov-21</v>
      </c>
    </row>
    <row r="3525" spans="1:23" x14ac:dyDescent="0.25">
      <c r="A3525" s="54" t="s">
        <v>317</v>
      </c>
      <c r="B3525" s="54" t="s">
        <v>428</v>
      </c>
      <c r="C3525" s="54" t="s">
        <v>263</v>
      </c>
      <c r="D3525" s="54" t="s">
        <v>429</v>
      </c>
      <c r="E3525" s="54" t="s">
        <v>14056</v>
      </c>
      <c r="F3525" s="71">
        <v>44522</v>
      </c>
      <c r="G3525" s="72">
        <v>4.18</v>
      </c>
      <c r="H3525" s="72">
        <v>354.26</v>
      </c>
      <c r="I3525" s="54" t="s">
        <v>265</v>
      </c>
      <c r="J3525" s="54" t="s">
        <v>14026</v>
      </c>
      <c r="K3525" s="54" t="s">
        <v>14057</v>
      </c>
      <c r="L3525" s="54" t="s">
        <v>14058</v>
      </c>
      <c r="M3525" s="54" t="s">
        <v>14056</v>
      </c>
      <c r="N3525" s="54" t="s">
        <v>256</v>
      </c>
      <c r="O3525" s="54" t="s">
        <v>256</v>
      </c>
      <c r="P3525" s="54" t="s">
        <v>267</v>
      </c>
      <c r="Q3525" s="54" t="s">
        <v>256</v>
      </c>
      <c r="R3525" s="54" t="s">
        <v>431</v>
      </c>
      <c r="S3525" s="71"/>
      <c r="T3525" s="54" t="s">
        <v>256</v>
      </c>
      <c r="U3525" s="71">
        <v>44522</v>
      </c>
      <c r="V3525" s="54" t="s">
        <v>256</v>
      </c>
      <c r="W3525" t="str">
        <f t="shared" si="55"/>
        <v>Nov-21</v>
      </c>
    </row>
    <row r="3526" spans="1:23" x14ac:dyDescent="0.25">
      <c r="A3526" s="54" t="s">
        <v>317</v>
      </c>
      <c r="B3526" s="54" t="s">
        <v>428</v>
      </c>
      <c r="C3526" s="54" t="s">
        <v>263</v>
      </c>
      <c r="D3526" s="54" t="s">
        <v>429</v>
      </c>
      <c r="E3526" s="54" t="s">
        <v>14059</v>
      </c>
      <c r="F3526" s="71">
        <v>44522</v>
      </c>
      <c r="G3526" s="72">
        <v>315.60000000000002</v>
      </c>
      <c r="H3526" s="72">
        <v>26747.1</v>
      </c>
      <c r="I3526" s="54" t="s">
        <v>265</v>
      </c>
      <c r="J3526" s="54" t="s">
        <v>14026</v>
      </c>
      <c r="K3526" s="54" t="s">
        <v>14060</v>
      </c>
      <c r="L3526" s="54" t="s">
        <v>14061</v>
      </c>
      <c r="M3526" s="54" t="s">
        <v>14059</v>
      </c>
      <c r="N3526" s="54" t="s">
        <v>256</v>
      </c>
      <c r="O3526" s="54" t="s">
        <v>256</v>
      </c>
      <c r="P3526" s="54" t="s">
        <v>267</v>
      </c>
      <c r="Q3526" s="54" t="s">
        <v>256</v>
      </c>
      <c r="R3526" s="54" t="s">
        <v>431</v>
      </c>
      <c r="S3526" s="71"/>
      <c r="T3526" s="54" t="s">
        <v>256</v>
      </c>
      <c r="U3526" s="71">
        <v>44522</v>
      </c>
      <c r="V3526" s="54" t="s">
        <v>256</v>
      </c>
      <c r="W3526" t="str">
        <f t="shared" si="55"/>
        <v>Nov-21</v>
      </c>
    </row>
    <row r="3527" spans="1:23" x14ac:dyDescent="0.25">
      <c r="A3527" s="54" t="s">
        <v>317</v>
      </c>
      <c r="B3527" s="54" t="s">
        <v>428</v>
      </c>
      <c r="C3527" s="54" t="s">
        <v>263</v>
      </c>
      <c r="D3527" s="54" t="s">
        <v>429</v>
      </c>
      <c r="E3527" s="54" t="s">
        <v>14062</v>
      </c>
      <c r="F3527" s="71">
        <v>44522</v>
      </c>
      <c r="G3527" s="72">
        <v>309.56</v>
      </c>
      <c r="H3527" s="72">
        <v>26235.21</v>
      </c>
      <c r="I3527" s="54" t="s">
        <v>265</v>
      </c>
      <c r="J3527" s="54" t="s">
        <v>14026</v>
      </c>
      <c r="K3527" s="54" t="s">
        <v>14063</v>
      </c>
      <c r="L3527" s="54" t="s">
        <v>14064</v>
      </c>
      <c r="M3527" s="54" t="s">
        <v>14062</v>
      </c>
      <c r="N3527" s="54" t="s">
        <v>256</v>
      </c>
      <c r="O3527" s="54" t="s">
        <v>256</v>
      </c>
      <c r="P3527" s="54" t="s">
        <v>267</v>
      </c>
      <c r="Q3527" s="54" t="s">
        <v>256</v>
      </c>
      <c r="R3527" s="54" t="s">
        <v>431</v>
      </c>
      <c r="S3527" s="71"/>
      <c r="T3527" s="54" t="s">
        <v>256</v>
      </c>
      <c r="U3527" s="71">
        <v>44522</v>
      </c>
      <c r="V3527" s="54" t="s">
        <v>256</v>
      </c>
      <c r="W3527" t="str">
        <f t="shared" si="55"/>
        <v>Nov-21</v>
      </c>
    </row>
    <row r="3528" spans="1:23" x14ac:dyDescent="0.25">
      <c r="A3528" s="54" t="s">
        <v>317</v>
      </c>
      <c r="B3528" s="54" t="s">
        <v>428</v>
      </c>
      <c r="C3528" s="54" t="s">
        <v>263</v>
      </c>
      <c r="D3528" s="54" t="s">
        <v>429</v>
      </c>
      <c r="E3528" s="54" t="s">
        <v>14065</v>
      </c>
      <c r="F3528" s="71">
        <v>44522</v>
      </c>
      <c r="G3528" s="72">
        <v>77.739999999999995</v>
      </c>
      <c r="H3528" s="72">
        <v>6588.47</v>
      </c>
      <c r="I3528" s="54" t="s">
        <v>265</v>
      </c>
      <c r="J3528" s="54" t="s">
        <v>14026</v>
      </c>
      <c r="K3528" s="54" t="s">
        <v>14066</v>
      </c>
      <c r="L3528" s="54" t="s">
        <v>14067</v>
      </c>
      <c r="M3528" s="54" t="s">
        <v>14065</v>
      </c>
      <c r="N3528" s="54" t="s">
        <v>256</v>
      </c>
      <c r="O3528" s="54" t="s">
        <v>256</v>
      </c>
      <c r="P3528" s="54" t="s">
        <v>267</v>
      </c>
      <c r="Q3528" s="54" t="s">
        <v>256</v>
      </c>
      <c r="R3528" s="54" t="s">
        <v>431</v>
      </c>
      <c r="S3528" s="71"/>
      <c r="T3528" s="54" t="s">
        <v>256</v>
      </c>
      <c r="U3528" s="71">
        <v>44522</v>
      </c>
      <c r="V3528" s="54" t="s">
        <v>256</v>
      </c>
      <c r="W3528" t="str">
        <f t="shared" si="55"/>
        <v>Nov-21</v>
      </c>
    </row>
    <row r="3529" spans="1:23" x14ac:dyDescent="0.25">
      <c r="A3529" s="54" t="s">
        <v>317</v>
      </c>
      <c r="B3529" s="54" t="s">
        <v>428</v>
      </c>
      <c r="C3529" s="54" t="s">
        <v>263</v>
      </c>
      <c r="D3529" s="54" t="s">
        <v>429</v>
      </c>
      <c r="E3529" s="54" t="s">
        <v>14068</v>
      </c>
      <c r="F3529" s="71">
        <v>44522</v>
      </c>
      <c r="G3529" s="72">
        <v>570</v>
      </c>
      <c r="H3529" s="72">
        <v>48307.5</v>
      </c>
      <c r="I3529" s="54" t="s">
        <v>265</v>
      </c>
      <c r="J3529" s="54" t="s">
        <v>14026</v>
      </c>
      <c r="K3529" s="54" t="s">
        <v>14069</v>
      </c>
      <c r="L3529" s="54" t="s">
        <v>14070</v>
      </c>
      <c r="M3529" s="54" t="s">
        <v>14068</v>
      </c>
      <c r="N3529" s="54" t="s">
        <v>256</v>
      </c>
      <c r="O3529" s="54" t="s">
        <v>256</v>
      </c>
      <c r="P3529" s="54" t="s">
        <v>267</v>
      </c>
      <c r="Q3529" s="54" t="s">
        <v>256</v>
      </c>
      <c r="R3529" s="54" t="s">
        <v>431</v>
      </c>
      <c r="S3529" s="71"/>
      <c r="T3529" s="54" t="s">
        <v>256</v>
      </c>
      <c r="U3529" s="71">
        <v>44522</v>
      </c>
      <c r="V3529" s="54" t="s">
        <v>256</v>
      </c>
      <c r="W3529" t="str">
        <f t="shared" si="55"/>
        <v>Nov-21</v>
      </c>
    </row>
    <row r="3530" spans="1:23" x14ac:dyDescent="0.25">
      <c r="A3530" s="54" t="s">
        <v>317</v>
      </c>
      <c r="B3530" s="54" t="s">
        <v>428</v>
      </c>
      <c r="C3530" s="54" t="s">
        <v>263</v>
      </c>
      <c r="D3530" s="54" t="s">
        <v>429</v>
      </c>
      <c r="E3530" s="54" t="s">
        <v>14071</v>
      </c>
      <c r="F3530" s="71">
        <v>44522</v>
      </c>
      <c r="G3530" s="72">
        <v>473.1</v>
      </c>
      <c r="H3530" s="72">
        <v>40095.230000000003</v>
      </c>
      <c r="I3530" s="54" t="s">
        <v>265</v>
      </c>
      <c r="J3530" s="54" t="s">
        <v>14026</v>
      </c>
      <c r="K3530" s="54" t="s">
        <v>14072</v>
      </c>
      <c r="L3530" s="54" t="s">
        <v>14073</v>
      </c>
      <c r="M3530" s="54" t="s">
        <v>14071</v>
      </c>
      <c r="N3530" s="54" t="s">
        <v>256</v>
      </c>
      <c r="O3530" s="54" t="s">
        <v>256</v>
      </c>
      <c r="P3530" s="54" t="s">
        <v>267</v>
      </c>
      <c r="Q3530" s="54" t="s">
        <v>256</v>
      </c>
      <c r="R3530" s="54" t="s">
        <v>431</v>
      </c>
      <c r="S3530" s="71"/>
      <c r="T3530" s="54" t="s">
        <v>256</v>
      </c>
      <c r="U3530" s="71">
        <v>44522</v>
      </c>
      <c r="V3530" s="54" t="s">
        <v>256</v>
      </c>
      <c r="W3530" t="str">
        <f t="shared" si="55"/>
        <v>Nov-21</v>
      </c>
    </row>
    <row r="3531" spans="1:23" x14ac:dyDescent="0.25">
      <c r="A3531" s="54" t="s">
        <v>317</v>
      </c>
      <c r="B3531" s="54" t="s">
        <v>428</v>
      </c>
      <c r="C3531" s="54" t="s">
        <v>263</v>
      </c>
      <c r="D3531" s="54" t="s">
        <v>429</v>
      </c>
      <c r="E3531" s="54" t="s">
        <v>14074</v>
      </c>
      <c r="F3531" s="71">
        <v>44507</v>
      </c>
      <c r="G3531" s="72">
        <v>287.27999999999997</v>
      </c>
      <c r="H3531" s="72">
        <v>24346.98</v>
      </c>
      <c r="I3531" s="54" t="s">
        <v>265</v>
      </c>
      <c r="J3531" s="54" t="s">
        <v>321</v>
      </c>
      <c r="K3531" s="54" t="s">
        <v>14075</v>
      </c>
      <c r="L3531" s="54" t="s">
        <v>14076</v>
      </c>
      <c r="M3531" s="54" t="s">
        <v>14074</v>
      </c>
      <c r="N3531" s="54" t="s">
        <v>256</v>
      </c>
      <c r="O3531" s="54" t="s">
        <v>256</v>
      </c>
      <c r="P3531" s="54" t="s">
        <v>267</v>
      </c>
      <c r="Q3531" s="54" t="s">
        <v>256</v>
      </c>
      <c r="R3531" s="54" t="s">
        <v>431</v>
      </c>
      <c r="S3531" s="71"/>
      <c r="T3531" s="54" t="s">
        <v>256</v>
      </c>
      <c r="U3531" s="71">
        <v>44507</v>
      </c>
      <c r="V3531" s="54" t="s">
        <v>256</v>
      </c>
      <c r="W3531" t="str">
        <f t="shared" si="55"/>
        <v>Nov-21</v>
      </c>
    </row>
    <row r="3532" spans="1:23" x14ac:dyDescent="0.25">
      <c r="A3532" s="54" t="s">
        <v>317</v>
      </c>
      <c r="B3532" s="54" t="s">
        <v>428</v>
      </c>
      <c r="C3532" s="54" t="s">
        <v>263</v>
      </c>
      <c r="D3532" s="54" t="s">
        <v>429</v>
      </c>
      <c r="E3532" s="54" t="s">
        <v>14077</v>
      </c>
      <c r="F3532" s="71">
        <v>44506</v>
      </c>
      <c r="G3532" s="72">
        <v>507.3</v>
      </c>
      <c r="H3532" s="72">
        <v>42993.68</v>
      </c>
      <c r="I3532" s="54" t="s">
        <v>265</v>
      </c>
      <c r="J3532" s="54" t="s">
        <v>321</v>
      </c>
      <c r="K3532" s="54" t="s">
        <v>14078</v>
      </c>
      <c r="L3532" s="54" t="s">
        <v>14079</v>
      </c>
      <c r="M3532" s="54" t="s">
        <v>14077</v>
      </c>
      <c r="N3532" s="54" t="s">
        <v>256</v>
      </c>
      <c r="O3532" s="54" t="s">
        <v>256</v>
      </c>
      <c r="P3532" s="54" t="s">
        <v>267</v>
      </c>
      <c r="Q3532" s="54" t="s">
        <v>256</v>
      </c>
      <c r="R3532" s="54" t="s">
        <v>431</v>
      </c>
      <c r="S3532" s="71"/>
      <c r="T3532" s="54" t="s">
        <v>256</v>
      </c>
      <c r="U3532" s="71">
        <v>44506</v>
      </c>
      <c r="V3532" s="54" t="s">
        <v>256</v>
      </c>
      <c r="W3532" t="str">
        <f t="shared" si="55"/>
        <v>Nov-21</v>
      </c>
    </row>
    <row r="3533" spans="1:23" x14ac:dyDescent="0.25">
      <c r="A3533" s="54" t="s">
        <v>317</v>
      </c>
      <c r="B3533" s="54" t="s">
        <v>428</v>
      </c>
      <c r="C3533" s="54" t="s">
        <v>263</v>
      </c>
      <c r="D3533" s="54" t="s">
        <v>429</v>
      </c>
      <c r="E3533" s="54" t="s">
        <v>14080</v>
      </c>
      <c r="F3533" s="71">
        <v>44508</v>
      </c>
      <c r="G3533" s="72">
        <v>421.26</v>
      </c>
      <c r="H3533" s="72">
        <v>35701.79</v>
      </c>
      <c r="I3533" s="54" t="s">
        <v>265</v>
      </c>
      <c r="J3533" s="54" t="s">
        <v>321</v>
      </c>
      <c r="K3533" s="54" t="s">
        <v>14081</v>
      </c>
      <c r="L3533" s="54" t="s">
        <v>14082</v>
      </c>
      <c r="M3533" s="54" t="s">
        <v>14080</v>
      </c>
      <c r="N3533" s="54" t="s">
        <v>256</v>
      </c>
      <c r="O3533" s="54" t="s">
        <v>256</v>
      </c>
      <c r="P3533" s="54" t="s">
        <v>267</v>
      </c>
      <c r="Q3533" s="54" t="s">
        <v>256</v>
      </c>
      <c r="R3533" s="54" t="s">
        <v>431</v>
      </c>
      <c r="S3533" s="71"/>
      <c r="T3533" s="54" t="s">
        <v>256</v>
      </c>
      <c r="U3533" s="71">
        <v>44508</v>
      </c>
      <c r="V3533" s="54" t="s">
        <v>256</v>
      </c>
      <c r="W3533" t="str">
        <f t="shared" si="55"/>
        <v>Nov-21</v>
      </c>
    </row>
    <row r="3534" spans="1:23" x14ac:dyDescent="0.25">
      <c r="A3534" s="54" t="s">
        <v>317</v>
      </c>
      <c r="B3534" s="54" t="s">
        <v>428</v>
      </c>
      <c r="C3534" s="54" t="s">
        <v>263</v>
      </c>
      <c r="D3534" s="54" t="s">
        <v>429</v>
      </c>
      <c r="E3534" s="54" t="s">
        <v>14083</v>
      </c>
      <c r="F3534" s="71">
        <v>44508</v>
      </c>
      <c r="G3534" s="72">
        <v>343.62</v>
      </c>
      <c r="H3534" s="72">
        <v>29121.8</v>
      </c>
      <c r="I3534" s="54" t="s">
        <v>265</v>
      </c>
      <c r="J3534" s="54" t="s">
        <v>321</v>
      </c>
      <c r="K3534" s="54" t="s">
        <v>14084</v>
      </c>
      <c r="L3534" s="54" t="s">
        <v>14085</v>
      </c>
      <c r="M3534" s="54" t="s">
        <v>14083</v>
      </c>
      <c r="N3534" s="54" t="s">
        <v>256</v>
      </c>
      <c r="O3534" s="54" t="s">
        <v>256</v>
      </c>
      <c r="P3534" s="54" t="s">
        <v>267</v>
      </c>
      <c r="Q3534" s="54" t="s">
        <v>256</v>
      </c>
      <c r="R3534" s="54" t="s">
        <v>431</v>
      </c>
      <c r="S3534" s="71"/>
      <c r="T3534" s="54" t="s">
        <v>256</v>
      </c>
      <c r="U3534" s="71">
        <v>44508</v>
      </c>
      <c r="V3534" s="54" t="s">
        <v>256</v>
      </c>
      <c r="W3534" t="str">
        <f t="shared" si="55"/>
        <v>Nov-21</v>
      </c>
    </row>
    <row r="3535" spans="1:23" x14ac:dyDescent="0.25">
      <c r="A3535" s="54" t="s">
        <v>317</v>
      </c>
      <c r="B3535" s="54" t="s">
        <v>428</v>
      </c>
      <c r="C3535" s="54" t="s">
        <v>263</v>
      </c>
      <c r="D3535" s="54" t="s">
        <v>429</v>
      </c>
      <c r="E3535" s="54" t="s">
        <v>14086</v>
      </c>
      <c r="F3535" s="71">
        <v>44508</v>
      </c>
      <c r="G3535" s="72">
        <v>548.34</v>
      </c>
      <c r="H3535" s="72">
        <v>46471.82</v>
      </c>
      <c r="I3535" s="54" t="s">
        <v>265</v>
      </c>
      <c r="J3535" s="54" t="s">
        <v>321</v>
      </c>
      <c r="K3535" s="54" t="s">
        <v>14087</v>
      </c>
      <c r="L3535" s="54" t="s">
        <v>14088</v>
      </c>
      <c r="M3535" s="54" t="s">
        <v>14086</v>
      </c>
      <c r="N3535" s="54" t="s">
        <v>256</v>
      </c>
      <c r="O3535" s="54" t="s">
        <v>256</v>
      </c>
      <c r="P3535" s="54" t="s">
        <v>267</v>
      </c>
      <c r="Q3535" s="54" t="s">
        <v>256</v>
      </c>
      <c r="R3535" s="54" t="s">
        <v>431</v>
      </c>
      <c r="S3535" s="71"/>
      <c r="T3535" s="54" t="s">
        <v>256</v>
      </c>
      <c r="U3535" s="71">
        <v>44508</v>
      </c>
      <c r="V3535" s="54" t="s">
        <v>256</v>
      </c>
      <c r="W3535" t="str">
        <f t="shared" si="55"/>
        <v>Nov-21</v>
      </c>
    </row>
    <row r="3536" spans="1:23" x14ac:dyDescent="0.25">
      <c r="A3536" s="54" t="s">
        <v>317</v>
      </c>
      <c r="B3536" s="54" t="s">
        <v>428</v>
      </c>
      <c r="C3536" s="54" t="s">
        <v>263</v>
      </c>
      <c r="D3536" s="54" t="s">
        <v>429</v>
      </c>
      <c r="E3536" s="54" t="s">
        <v>14089</v>
      </c>
      <c r="F3536" s="71">
        <v>44508</v>
      </c>
      <c r="G3536" s="72">
        <v>8.36</v>
      </c>
      <c r="H3536" s="72">
        <v>708.51</v>
      </c>
      <c r="I3536" s="54" t="s">
        <v>265</v>
      </c>
      <c r="J3536" s="54" t="s">
        <v>321</v>
      </c>
      <c r="K3536" s="54" t="s">
        <v>14090</v>
      </c>
      <c r="L3536" s="54" t="s">
        <v>14091</v>
      </c>
      <c r="M3536" s="54" t="s">
        <v>14089</v>
      </c>
      <c r="N3536" s="54" t="s">
        <v>256</v>
      </c>
      <c r="O3536" s="54" t="s">
        <v>256</v>
      </c>
      <c r="P3536" s="54" t="s">
        <v>267</v>
      </c>
      <c r="Q3536" s="54" t="s">
        <v>256</v>
      </c>
      <c r="R3536" s="54" t="s">
        <v>431</v>
      </c>
      <c r="S3536" s="71"/>
      <c r="T3536" s="54" t="s">
        <v>256</v>
      </c>
      <c r="U3536" s="71">
        <v>44508</v>
      </c>
      <c r="V3536" s="54" t="s">
        <v>256</v>
      </c>
      <c r="W3536" t="str">
        <f t="shared" si="55"/>
        <v>Nov-21</v>
      </c>
    </row>
    <row r="3537" spans="1:23" x14ac:dyDescent="0.25">
      <c r="A3537" s="54" t="s">
        <v>317</v>
      </c>
      <c r="B3537" s="54" t="s">
        <v>428</v>
      </c>
      <c r="C3537" s="54" t="s">
        <v>263</v>
      </c>
      <c r="D3537" s="54" t="s">
        <v>429</v>
      </c>
      <c r="E3537" s="54" t="s">
        <v>14092</v>
      </c>
      <c r="F3537" s="71">
        <v>44508</v>
      </c>
      <c r="G3537" s="72">
        <v>114</v>
      </c>
      <c r="H3537" s="72">
        <v>9661.5</v>
      </c>
      <c r="I3537" s="54" t="s">
        <v>265</v>
      </c>
      <c r="J3537" s="54" t="s">
        <v>321</v>
      </c>
      <c r="K3537" s="54" t="s">
        <v>14093</v>
      </c>
      <c r="L3537" s="54" t="s">
        <v>14094</v>
      </c>
      <c r="M3537" s="54" t="s">
        <v>14092</v>
      </c>
      <c r="N3537" s="54" t="s">
        <v>256</v>
      </c>
      <c r="O3537" s="54" t="s">
        <v>256</v>
      </c>
      <c r="P3537" s="54" t="s">
        <v>267</v>
      </c>
      <c r="Q3537" s="54" t="s">
        <v>256</v>
      </c>
      <c r="R3537" s="54" t="s">
        <v>431</v>
      </c>
      <c r="S3537" s="71"/>
      <c r="T3537" s="54" t="s">
        <v>256</v>
      </c>
      <c r="U3537" s="71">
        <v>44508</v>
      </c>
      <c r="V3537" s="54" t="s">
        <v>256</v>
      </c>
      <c r="W3537" t="str">
        <f t="shared" si="55"/>
        <v>Nov-21</v>
      </c>
    </row>
    <row r="3538" spans="1:23" x14ac:dyDescent="0.25">
      <c r="A3538" s="54" t="s">
        <v>317</v>
      </c>
      <c r="B3538" s="54" t="s">
        <v>428</v>
      </c>
      <c r="C3538" s="54" t="s">
        <v>263</v>
      </c>
      <c r="D3538" s="54" t="s">
        <v>429</v>
      </c>
      <c r="E3538" s="54" t="s">
        <v>14095</v>
      </c>
      <c r="F3538" s="71">
        <v>44508</v>
      </c>
      <c r="G3538" s="72">
        <v>274.14999999999998</v>
      </c>
      <c r="H3538" s="72">
        <v>23234.21</v>
      </c>
      <c r="I3538" s="54" t="s">
        <v>265</v>
      </c>
      <c r="J3538" s="54" t="s">
        <v>321</v>
      </c>
      <c r="K3538" s="54" t="s">
        <v>14096</v>
      </c>
      <c r="L3538" s="54" t="s">
        <v>14097</v>
      </c>
      <c r="M3538" s="54" t="s">
        <v>14095</v>
      </c>
      <c r="N3538" s="54" t="s">
        <v>256</v>
      </c>
      <c r="O3538" s="54" t="s">
        <v>256</v>
      </c>
      <c r="P3538" s="54" t="s">
        <v>267</v>
      </c>
      <c r="Q3538" s="54" t="s">
        <v>256</v>
      </c>
      <c r="R3538" s="54" t="s">
        <v>431</v>
      </c>
      <c r="S3538" s="71"/>
      <c r="T3538" s="54" t="s">
        <v>256</v>
      </c>
      <c r="U3538" s="71">
        <v>44508</v>
      </c>
      <c r="V3538" s="54" t="s">
        <v>256</v>
      </c>
      <c r="W3538" t="str">
        <f t="shared" si="55"/>
        <v>Nov-21</v>
      </c>
    </row>
    <row r="3539" spans="1:23" x14ac:dyDescent="0.25">
      <c r="A3539" s="54" t="s">
        <v>317</v>
      </c>
      <c r="B3539" s="54" t="s">
        <v>428</v>
      </c>
      <c r="C3539" s="54" t="s">
        <v>263</v>
      </c>
      <c r="D3539" s="54" t="s">
        <v>429</v>
      </c>
      <c r="E3539" s="54" t="s">
        <v>14098</v>
      </c>
      <c r="F3539" s="71">
        <v>44508</v>
      </c>
      <c r="G3539" s="72">
        <v>2894.35</v>
      </c>
      <c r="H3539" s="72">
        <v>245296.16</v>
      </c>
      <c r="I3539" s="54" t="s">
        <v>265</v>
      </c>
      <c r="J3539" s="54" t="s">
        <v>321</v>
      </c>
      <c r="K3539" s="54" t="s">
        <v>14099</v>
      </c>
      <c r="L3539" s="54" t="s">
        <v>14100</v>
      </c>
      <c r="M3539" s="54" t="s">
        <v>14098</v>
      </c>
      <c r="N3539" s="54" t="s">
        <v>256</v>
      </c>
      <c r="O3539" s="54" t="s">
        <v>256</v>
      </c>
      <c r="P3539" s="54" t="s">
        <v>267</v>
      </c>
      <c r="Q3539" s="54" t="s">
        <v>256</v>
      </c>
      <c r="R3539" s="54" t="s">
        <v>431</v>
      </c>
      <c r="S3539" s="71"/>
      <c r="T3539" s="54" t="s">
        <v>256</v>
      </c>
      <c r="U3539" s="71">
        <v>44508</v>
      </c>
      <c r="V3539" s="54" t="s">
        <v>256</v>
      </c>
      <c r="W3539" t="str">
        <f t="shared" si="55"/>
        <v>Nov-21</v>
      </c>
    </row>
    <row r="3540" spans="1:23" x14ac:dyDescent="0.25">
      <c r="A3540" s="54" t="s">
        <v>317</v>
      </c>
      <c r="B3540" s="54" t="s">
        <v>428</v>
      </c>
      <c r="C3540" s="54" t="s">
        <v>263</v>
      </c>
      <c r="D3540" s="54" t="s">
        <v>429</v>
      </c>
      <c r="E3540" s="54" t="s">
        <v>14101</v>
      </c>
      <c r="F3540" s="71">
        <v>44515</v>
      </c>
      <c r="G3540" s="72">
        <v>214.2</v>
      </c>
      <c r="H3540" s="72">
        <v>18153.45</v>
      </c>
      <c r="I3540" s="54" t="s">
        <v>265</v>
      </c>
      <c r="J3540" s="54" t="s">
        <v>321</v>
      </c>
      <c r="K3540" s="54" t="s">
        <v>14102</v>
      </c>
      <c r="L3540" s="54" t="s">
        <v>14103</v>
      </c>
      <c r="M3540" s="54" t="s">
        <v>14101</v>
      </c>
      <c r="N3540" s="54" t="s">
        <v>256</v>
      </c>
      <c r="O3540" s="54" t="s">
        <v>256</v>
      </c>
      <c r="P3540" s="54" t="s">
        <v>267</v>
      </c>
      <c r="Q3540" s="54" t="s">
        <v>256</v>
      </c>
      <c r="R3540" s="54" t="s">
        <v>431</v>
      </c>
      <c r="S3540" s="71"/>
      <c r="T3540" s="54" t="s">
        <v>256</v>
      </c>
      <c r="U3540" s="71">
        <v>44515</v>
      </c>
      <c r="V3540" s="54" t="s">
        <v>256</v>
      </c>
      <c r="W3540" t="str">
        <f t="shared" si="55"/>
        <v>Nov-21</v>
      </c>
    </row>
    <row r="3541" spans="1:23" x14ac:dyDescent="0.25">
      <c r="A3541" s="54" t="s">
        <v>317</v>
      </c>
      <c r="B3541" s="54" t="s">
        <v>428</v>
      </c>
      <c r="C3541" s="54" t="s">
        <v>263</v>
      </c>
      <c r="D3541" s="54" t="s">
        <v>429</v>
      </c>
      <c r="E3541" s="54" t="s">
        <v>14104</v>
      </c>
      <c r="F3541" s="71">
        <v>44515</v>
      </c>
      <c r="G3541" s="72">
        <v>172.14</v>
      </c>
      <c r="H3541" s="72">
        <v>14588.87</v>
      </c>
      <c r="I3541" s="54" t="s">
        <v>265</v>
      </c>
      <c r="J3541" s="54" t="s">
        <v>321</v>
      </c>
      <c r="K3541" s="54" t="s">
        <v>14105</v>
      </c>
      <c r="L3541" s="54" t="s">
        <v>14106</v>
      </c>
      <c r="M3541" s="54" t="s">
        <v>14104</v>
      </c>
      <c r="N3541" s="54" t="s">
        <v>256</v>
      </c>
      <c r="O3541" s="54" t="s">
        <v>256</v>
      </c>
      <c r="P3541" s="54" t="s">
        <v>267</v>
      </c>
      <c r="Q3541" s="54" t="s">
        <v>256</v>
      </c>
      <c r="R3541" s="54" t="s">
        <v>431</v>
      </c>
      <c r="S3541" s="71"/>
      <c r="T3541" s="54" t="s">
        <v>256</v>
      </c>
      <c r="U3541" s="71">
        <v>44515</v>
      </c>
      <c r="V3541" s="54" t="s">
        <v>256</v>
      </c>
      <c r="W3541" t="str">
        <f t="shared" si="55"/>
        <v>Nov-21</v>
      </c>
    </row>
    <row r="3542" spans="1:23" x14ac:dyDescent="0.25">
      <c r="A3542" s="54" t="s">
        <v>317</v>
      </c>
      <c r="B3542" s="54" t="s">
        <v>428</v>
      </c>
      <c r="C3542" s="54" t="s">
        <v>263</v>
      </c>
      <c r="D3542" s="54" t="s">
        <v>429</v>
      </c>
      <c r="E3542" s="54" t="s">
        <v>14107</v>
      </c>
      <c r="F3542" s="71">
        <v>44515</v>
      </c>
      <c r="G3542" s="72">
        <v>319.2</v>
      </c>
      <c r="H3542" s="72">
        <v>27052.2</v>
      </c>
      <c r="I3542" s="54" t="s">
        <v>265</v>
      </c>
      <c r="J3542" s="54" t="s">
        <v>321</v>
      </c>
      <c r="K3542" s="54" t="s">
        <v>14108</v>
      </c>
      <c r="L3542" s="54" t="s">
        <v>14109</v>
      </c>
      <c r="M3542" s="54" t="s">
        <v>14107</v>
      </c>
      <c r="N3542" s="54" t="s">
        <v>256</v>
      </c>
      <c r="O3542" s="54" t="s">
        <v>256</v>
      </c>
      <c r="P3542" s="54" t="s">
        <v>267</v>
      </c>
      <c r="Q3542" s="54" t="s">
        <v>256</v>
      </c>
      <c r="R3542" s="54" t="s">
        <v>431</v>
      </c>
      <c r="S3542" s="71"/>
      <c r="T3542" s="54" t="s">
        <v>256</v>
      </c>
      <c r="U3542" s="71">
        <v>44515</v>
      </c>
      <c r="V3542" s="54" t="s">
        <v>256</v>
      </c>
      <c r="W3542" t="str">
        <f t="shared" si="55"/>
        <v>Nov-21</v>
      </c>
    </row>
    <row r="3543" spans="1:23" x14ac:dyDescent="0.25">
      <c r="A3543" s="54" t="s">
        <v>317</v>
      </c>
      <c r="B3543" s="54" t="s">
        <v>428</v>
      </c>
      <c r="C3543" s="54" t="s">
        <v>263</v>
      </c>
      <c r="D3543" s="54" t="s">
        <v>429</v>
      </c>
      <c r="E3543" s="54" t="s">
        <v>14110</v>
      </c>
      <c r="F3543" s="71">
        <v>44515</v>
      </c>
      <c r="G3543" s="72">
        <v>534.66</v>
      </c>
      <c r="H3543" s="72">
        <v>45312.44</v>
      </c>
      <c r="I3543" s="54" t="s">
        <v>265</v>
      </c>
      <c r="J3543" s="54" t="s">
        <v>321</v>
      </c>
      <c r="K3543" s="54" t="s">
        <v>14111</v>
      </c>
      <c r="L3543" s="54" t="s">
        <v>14112</v>
      </c>
      <c r="M3543" s="54" t="s">
        <v>14110</v>
      </c>
      <c r="N3543" s="54" t="s">
        <v>256</v>
      </c>
      <c r="O3543" s="54" t="s">
        <v>256</v>
      </c>
      <c r="P3543" s="54" t="s">
        <v>267</v>
      </c>
      <c r="Q3543" s="54" t="s">
        <v>256</v>
      </c>
      <c r="R3543" s="54" t="s">
        <v>431</v>
      </c>
      <c r="S3543" s="71"/>
      <c r="T3543" s="54" t="s">
        <v>256</v>
      </c>
      <c r="U3543" s="71">
        <v>44515</v>
      </c>
      <c r="V3543" s="54" t="s">
        <v>256</v>
      </c>
      <c r="W3543" t="str">
        <f t="shared" si="55"/>
        <v>Nov-21</v>
      </c>
    </row>
    <row r="3544" spans="1:23" x14ac:dyDescent="0.25">
      <c r="A3544" s="54" t="s">
        <v>317</v>
      </c>
      <c r="B3544" s="54" t="s">
        <v>428</v>
      </c>
      <c r="C3544" s="54" t="s">
        <v>263</v>
      </c>
      <c r="D3544" s="54" t="s">
        <v>429</v>
      </c>
      <c r="E3544" s="54" t="s">
        <v>14113</v>
      </c>
      <c r="F3544" s="71">
        <v>44515</v>
      </c>
      <c r="G3544" s="72">
        <v>583.54</v>
      </c>
      <c r="H3544" s="72">
        <v>49455.02</v>
      </c>
      <c r="I3544" s="54" t="s">
        <v>265</v>
      </c>
      <c r="J3544" s="54" t="s">
        <v>321</v>
      </c>
      <c r="K3544" s="54" t="s">
        <v>14114</v>
      </c>
      <c r="L3544" s="54" t="s">
        <v>14115</v>
      </c>
      <c r="M3544" s="54" t="s">
        <v>14113</v>
      </c>
      <c r="N3544" s="54" t="s">
        <v>256</v>
      </c>
      <c r="O3544" s="54" t="s">
        <v>256</v>
      </c>
      <c r="P3544" s="54" t="s">
        <v>267</v>
      </c>
      <c r="Q3544" s="54" t="s">
        <v>256</v>
      </c>
      <c r="R3544" s="54" t="s">
        <v>431</v>
      </c>
      <c r="S3544" s="71"/>
      <c r="T3544" s="54" t="s">
        <v>256</v>
      </c>
      <c r="U3544" s="71">
        <v>44515</v>
      </c>
      <c r="V3544" s="54" t="s">
        <v>256</v>
      </c>
      <c r="W3544" t="str">
        <f t="shared" si="55"/>
        <v>Nov-21</v>
      </c>
    </row>
    <row r="3545" spans="1:23" x14ac:dyDescent="0.25">
      <c r="A3545" s="54" t="s">
        <v>317</v>
      </c>
      <c r="B3545" s="54" t="s">
        <v>428</v>
      </c>
      <c r="C3545" s="54" t="s">
        <v>263</v>
      </c>
      <c r="D3545" s="54" t="s">
        <v>429</v>
      </c>
      <c r="E3545" s="54" t="s">
        <v>14116</v>
      </c>
      <c r="F3545" s="71">
        <v>44515</v>
      </c>
      <c r="G3545" s="72">
        <v>56.81</v>
      </c>
      <c r="H3545" s="72">
        <v>4814.6499999999996</v>
      </c>
      <c r="I3545" s="54" t="s">
        <v>265</v>
      </c>
      <c r="J3545" s="54" t="s">
        <v>321</v>
      </c>
      <c r="K3545" s="54" t="s">
        <v>14117</v>
      </c>
      <c r="L3545" s="54" t="s">
        <v>14118</v>
      </c>
      <c r="M3545" s="54" t="s">
        <v>14116</v>
      </c>
      <c r="N3545" s="54" t="s">
        <v>256</v>
      </c>
      <c r="O3545" s="54" t="s">
        <v>256</v>
      </c>
      <c r="P3545" s="54" t="s">
        <v>267</v>
      </c>
      <c r="Q3545" s="54" t="s">
        <v>256</v>
      </c>
      <c r="R3545" s="54" t="s">
        <v>431</v>
      </c>
      <c r="S3545" s="71"/>
      <c r="T3545" s="54" t="s">
        <v>256</v>
      </c>
      <c r="U3545" s="71">
        <v>44515</v>
      </c>
      <c r="V3545" s="54" t="s">
        <v>256</v>
      </c>
      <c r="W3545" t="str">
        <f t="shared" si="55"/>
        <v>Nov-21</v>
      </c>
    </row>
    <row r="3546" spans="1:23" x14ac:dyDescent="0.25">
      <c r="A3546" s="54" t="s">
        <v>317</v>
      </c>
      <c r="B3546" s="54" t="s">
        <v>428</v>
      </c>
      <c r="C3546" s="54" t="s">
        <v>263</v>
      </c>
      <c r="D3546" s="54" t="s">
        <v>429</v>
      </c>
      <c r="E3546" s="54" t="s">
        <v>14119</v>
      </c>
      <c r="F3546" s="71">
        <v>44515</v>
      </c>
      <c r="G3546" s="72">
        <v>627</v>
      </c>
      <c r="H3546" s="72">
        <v>53138.25</v>
      </c>
      <c r="I3546" s="54" t="s">
        <v>265</v>
      </c>
      <c r="J3546" s="54" t="s">
        <v>321</v>
      </c>
      <c r="K3546" s="54" t="s">
        <v>14120</v>
      </c>
      <c r="L3546" s="54" t="s">
        <v>14121</v>
      </c>
      <c r="M3546" s="54" t="s">
        <v>14119</v>
      </c>
      <c r="N3546" s="54" t="s">
        <v>256</v>
      </c>
      <c r="O3546" s="54" t="s">
        <v>256</v>
      </c>
      <c r="P3546" s="54" t="s">
        <v>267</v>
      </c>
      <c r="Q3546" s="54" t="s">
        <v>256</v>
      </c>
      <c r="R3546" s="54" t="s">
        <v>431</v>
      </c>
      <c r="S3546" s="71"/>
      <c r="T3546" s="54" t="s">
        <v>256</v>
      </c>
      <c r="U3546" s="71">
        <v>44515</v>
      </c>
      <c r="V3546" s="54" t="s">
        <v>256</v>
      </c>
      <c r="W3546" t="str">
        <f t="shared" si="55"/>
        <v>Nov-21</v>
      </c>
    </row>
    <row r="3547" spans="1:23" x14ac:dyDescent="0.25">
      <c r="A3547" s="54" t="s">
        <v>317</v>
      </c>
      <c r="B3547" s="54" t="s">
        <v>428</v>
      </c>
      <c r="C3547" s="54" t="s">
        <v>263</v>
      </c>
      <c r="D3547" s="54" t="s">
        <v>429</v>
      </c>
      <c r="E3547" s="54" t="s">
        <v>14122</v>
      </c>
      <c r="F3547" s="71">
        <v>44515</v>
      </c>
      <c r="G3547" s="72">
        <v>442.32</v>
      </c>
      <c r="H3547" s="72">
        <v>37486.620000000003</v>
      </c>
      <c r="I3547" s="54" t="s">
        <v>265</v>
      </c>
      <c r="J3547" s="54" t="s">
        <v>321</v>
      </c>
      <c r="K3547" s="54" t="s">
        <v>14123</v>
      </c>
      <c r="L3547" s="54" t="s">
        <v>14124</v>
      </c>
      <c r="M3547" s="54" t="s">
        <v>14122</v>
      </c>
      <c r="N3547" s="54" t="s">
        <v>256</v>
      </c>
      <c r="O3547" s="54" t="s">
        <v>256</v>
      </c>
      <c r="P3547" s="54" t="s">
        <v>267</v>
      </c>
      <c r="Q3547" s="54" t="s">
        <v>256</v>
      </c>
      <c r="R3547" s="54" t="s">
        <v>431</v>
      </c>
      <c r="S3547" s="71"/>
      <c r="T3547" s="54" t="s">
        <v>256</v>
      </c>
      <c r="U3547" s="71">
        <v>44515</v>
      </c>
      <c r="V3547" s="54" t="s">
        <v>256</v>
      </c>
      <c r="W3547" t="str">
        <f t="shared" si="55"/>
        <v>Nov-21</v>
      </c>
    </row>
    <row r="3548" spans="1:23" x14ac:dyDescent="0.25">
      <c r="A3548" s="54" t="s">
        <v>317</v>
      </c>
      <c r="B3548" s="54" t="s">
        <v>428</v>
      </c>
      <c r="C3548" s="54" t="s">
        <v>263</v>
      </c>
      <c r="D3548" s="54" t="s">
        <v>429</v>
      </c>
      <c r="E3548" s="54" t="s">
        <v>14125</v>
      </c>
      <c r="F3548" s="71">
        <v>44517</v>
      </c>
      <c r="G3548" s="72">
        <v>840.59</v>
      </c>
      <c r="H3548" s="72">
        <v>71240</v>
      </c>
      <c r="I3548" s="54" t="s">
        <v>265</v>
      </c>
      <c r="J3548" s="54" t="s">
        <v>321</v>
      </c>
      <c r="K3548" s="54" t="s">
        <v>14126</v>
      </c>
      <c r="L3548" s="54" t="s">
        <v>14127</v>
      </c>
      <c r="M3548" s="54" t="s">
        <v>14125</v>
      </c>
      <c r="N3548" s="54" t="s">
        <v>256</v>
      </c>
      <c r="O3548" s="54" t="s">
        <v>256</v>
      </c>
      <c r="P3548" s="54" t="s">
        <v>267</v>
      </c>
      <c r="Q3548" s="54" t="s">
        <v>256</v>
      </c>
      <c r="R3548" s="54" t="s">
        <v>431</v>
      </c>
      <c r="S3548" s="71"/>
      <c r="T3548" s="54" t="s">
        <v>256</v>
      </c>
      <c r="U3548" s="71">
        <v>44517</v>
      </c>
      <c r="V3548" s="54" t="s">
        <v>256</v>
      </c>
      <c r="W3548" t="str">
        <f t="shared" si="55"/>
        <v>Nov-21</v>
      </c>
    </row>
    <row r="3549" spans="1:23" x14ac:dyDescent="0.25">
      <c r="A3549" s="54" t="s">
        <v>317</v>
      </c>
      <c r="B3549" s="54" t="s">
        <v>428</v>
      </c>
      <c r="C3549" s="54" t="s">
        <v>263</v>
      </c>
      <c r="D3549" s="54" t="s">
        <v>429</v>
      </c>
      <c r="E3549" s="54" t="s">
        <v>14128</v>
      </c>
      <c r="F3549" s="71">
        <v>44517</v>
      </c>
      <c r="G3549" s="72">
        <v>305.14</v>
      </c>
      <c r="H3549" s="72">
        <v>25860.62</v>
      </c>
      <c r="I3549" s="54" t="s">
        <v>265</v>
      </c>
      <c r="J3549" s="54" t="s">
        <v>321</v>
      </c>
      <c r="K3549" s="54" t="s">
        <v>14129</v>
      </c>
      <c r="L3549" s="54" t="s">
        <v>14130</v>
      </c>
      <c r="M3549" s="54" t="s">
        <v>14128</v>
      </c>
      <c r="N3549" s="54" t="s">
        <v>256</v>
      </c>
      <c r="O3549" s="54" t="s">
        <v>256</v>
      </c>
      <c r="P3549" s="54" t="s">
        <v>267</v>
      </c>
      <c r="Q3549" s="54" t="s">
        <v>256</v>
      </c>
      <c r="R3549" s="54" t="s">
        <v>431</v>
      </c>
      <c r="S3549" s="71"/>
      <c r="T3549" s="54" t="s">
        <v>256</v>
      </c>
      <c r="U3549" s="71">
        <v>44517</v>
      </c>
      <c r="V3549" s="54" t="s">
        <v>256</v>
      </c>
      <c r="W3549" t="str">
        <f t="shared" si="55"/>
        <v>Nov-21</v>
      </c>
    </row>
    <row r="3550" spans="1:23" x14ac:dyDescent="0.25">
      <c r="A3550" s="54" t="s">
        <v>317</v>
      </c>
      <c r="B3550" s="54" t="s">
        <v>428</v>
      </c>
      <c r="C3550" s="54" t="s">
        <v>263</v>
      </c>
      <c r="D3550" s="54" t="s">
        <v>429</v>
      </c>
      <c r="E3550" s="54" t="s">
        <v>14131</v>
      </c>
      <c r="F3550" s="71">
        <v>44517</v>
      </c>
      <c r="G3550" s="72">
        <v>501.6</v>
      </c>
      <c r="H3550" s="72">
        <v>42510.6</v>
      </c>
      <c r="I3550" s="54" t="s">
        <v>265</v>
      </c>
      <c r="J3550" s="54" t="s">
        <v>321</v>
      </c>
      <c r="K3550" s="54" t="s">
        <v>14132</v>
      </c>
      <c r="L3550" s="54" t="s">
        <v>14133</v>
      </c>
      <c r="M3550" s="54" t="s">
        <v>14131</v>
      </c>
      <c r="N3550" s="54" t="s">
        <v>256</v>
      </c>
      <c r="O3550" s="54" t="s">
        <v>256</v>
      </c>
      <c r="P3550" s="54" t="s">
        <v>267</v>
      </c>
      <c r="Q3550" s="54" t="s">
        <v>256</v>
      </c>
      <c r="R3550" s="54" t="s">
        <v>431</v>
      </c>
      <c r="S3550" s="71"/>
      <c r="T3550" s="54" t="s">
        <v>256</v>
      </c>
      <c r="U3550" s="71">
        <v>44517</v>
      </c>
      <c r="V3550" s="54" t="s">
        <v>256</v>
      </c>
      <c r="W3550" t="str">
        <f t="shared" si="55"/>
        <v>Nov-21</v>
      </c>
    </row>
    <row r="3551" spans="1:23" x14ac:dyDescent="0.25">
      <c r="A3551" s="54" t="s">
        <v>317</v>
      </c>
      <c r="B3551" s="54" t="s">
        <v>428</v>
      </c>
      <c r="C3551" s="54" t="s">
        <v>263</v>
      </c>
      <c r="D3551" s="54" t="s">
        <v>429</v>
      </c>
      <c r="E3551" s="54" t="s">
        <v>14134</v>
      </c>
      <c r="F3551" s="71">
        <v>44517</v>
      </c>
      <c r="G3551" s="72">
        <v>123.31</v>
      </c>
      <c r="H3551" s="72">
        <v>10450.52</v>
      </c>
      <c r="I3551" s="54" t="s">
        <v>265</v>
      </c>
      <c r="J3551" s="54" t="s">
        <v>321</v>
      </c>
      <c r="K3551" s="54" t="s">
        <v>14135</v>
      </c>
      <c r="L3551" s="54" t="s">
        <v>14136</v>
      </c>
      <c r="M3551" s="54" t="s">
        <v>14134</v>
      </c>
      <c r="N3551" s="54" t="s">
        <v>256</v>
      </c>
      <c r="O3551" s="54" t="s">
        <v>256</v>
      </c>
      <c r="P3551" s="54" t="s">
        <v>267</v>
      </c>
      <c r="Q3551" s="54" t="s">
        <v>256</v>
      </c>
      <c r="R3551" s="54" t="s">
        <v>431</v>
      </c>
      <c r="S3551" s="71"/>
      <c r="T3551" s="54" t="s">
        <v>256</v>
      </c>
      <c r="U3551" s="71">
        <v>44517</v>
      </c>
      <c r="V3551" s="54" t="s">
        <v>256</v>
      </c>
      <c r="W3551" t="str">
        <f t="shared" si="55"/>
        <v>Nov-21</v>
      </c>
    </row>
    <row r="3552" spans="1:23" x14ac:dyDescent="0.25">
      <c r="A3552" s="54" t="s">
        <v>317</v>
      </c>
      <c r="B3552" s="54" t="s">
        <v>428</v>
      </c>
      <c r="C3552" s="54" t="s">
        <v>263</v>
      </c>
      <c r="D3552" s="54" t="s">
        <v>429</v>
      </c>
      <c r="E3552" s="54" t="s">
        <v>14137</v>
      </c>
      <c r="F3552" s="71">
        <v>44517</v>
      </c>
      <c r="G3552" s="72">
        <v>246.66</v>
      </c>
      <c r="H3552" s="72">
        <v>20904.439999999999</v>
      </c>
      <c r="I3552" s="54" t="s">
        <v>265</v>
      </c>
      <c r="J3552" s="54" t="s">
        <v>321</v>
      </c>
      <c r="K3552" s="54" t="s">
        <v>14138</v>
      </c>
      <c r="L3552" s="54" t="s">
        <v>14139</v>
      </c>
      <c r="M3552" s="54" t="s">
        <v>14137</v>
      </c>
      <c r="N3552" s="54" t="s">
        <v>256</v>
      </c>
      <c r="O3552" s="54" t="s">
        <v>256</v>
      </c>
      <c r="P3552" s="54" t="s">
        <v>267</v>
      </c>
      <c r="Q3552" s="54" t="s">
        <v>256</v>
      </c>
      <c r="R3552" s="54" t="s">
        <v>431</v>
      </c>
      <c r="S3552" s="71"/>
      <c r="T3552" s="54" t="s">
        <v>256</v>
      </c>
      <c r="U3552" s="71">
        <v>44517</v>
      </c>
      <c r="V3552" s="54" t="s">
        <v>256</v>
      </c>
      <c r="W3552" t="str">
        <f t="shared" si="55"/>
        <v>Nov-21</v>
      </c>
    </row>
    <row r="3553" spans="1:23" x14ac:dyDescent="0.25">
      <c r="A3553" s="54" t="s">
        <v>317</v>
      </c>
      <c r="B3553" s="54" t="s">
        <v>428</v>
      </c>
      <c r="C3553" s="54" t="s">
        <v>263</v>
      </c>
      <c r="D3553" s="54" t="s">
        <v>429</v>
      </c>
      <c r="E3553" s="54" t="s">
        <v>14140</v>
      </c>
      <c r="F3553" s="71">
        <v>44517</v>
      </c>
      <c r="G3553" s="72">
        <v>237.18</v>
      </c>
      <c r="H3553" s="72">
        <v>20101.009999999998</v>
      </c>
      <c r="I3553" s="54" t="s">
        <v>265</v>
      </c>
      <c r="J3553" s="54" t="s">
        <v>321</v>
      </c>
      <c r="K3553" s="54" t="s">
        <v>14141</v>
      </c>
      <c r="L3553" s="54" t="s">
        <v>14142</v>
      </c>
      <c r="M3553" s="54" t="s">
        <v>14140</v>
      </c>
      <c r="N3553" s="54" t="s">
        <v>256</v>
      </c>
      <c r="O3553" s="54" t="s">
        <v>256</v>
      </c>
      <c r="P3553" s="54" t="s">
        <v>267</v>
      </c>
      <c r="Q3553" s="54" t="s">
        <v>256</v>
      </c>
      <c r="R3553" s="54" t="s">
        <v>431</v>
      </c>
      <c r="S3553" s="71"/>
      <c r="T3553" s="54" t="s">
        <v>256</v>
      </c>
      <c r="U3553" s="71">
        <v>44517</v>
      </c>
      <c r="V3553" s="54" t="s">
        <v>256</v>
      </c>
      <c r="W3553" t="str">
        <f t="shared" si="55"/>
        <v>Nov-21</v>
      </c>
    </row>
    <row r="3554" spans="1:23" x14ac:dyDescent="0.25">
      <c r="A3554" s="54" t="s">
        <v>317</v>
      </c>
      <c r="B3554" s="54" t="s">
        <v>428</v>
      </c>
      <c r="C3554" s="54" t="s">
        <v>263</v>
      </c>
      <c r="D3554" s="54" t="s">
        <v>429</v>
      </c>
      <c r="E3554" s="54" t="s">
        <v>14143</v>
      </c>
      <c r="F3554" s="71">
        <v>44517</v>
      </c>
      <c r="G3554" s="72">
        <v>592.92999999999995</v>
      </c>
      <c r="H3554" s="72">
        <v>50250.82</v>
      </c>
      <c r="I3554" s="54" t="s">
        <v>265</v>
      </c>
      <c r="J3554" s="54" t="s">
        <v>321</v>
      </c>
      <c r="K3554" s="54" t="s">
        <v>14144</v>
      </c>
      <c r="L3554" s="54" t="s">
        <v>14145</v>
      </c>
      <c r="M3554" s="54" t="s">
        <v>14143</v>
      </c>
      <c r="N3554" s="54" t="s">
        <v>256</v>
      </c>
      <c r="O3554" s="54" t="s">
        <v>256</v>
      </c>
      <c r="P3554" s="54" t="s">
        <v>267</v>
      </c>
      <c r="Q3554" s="54" t="s">
        <v>256</v>
      </c>
      <c r="R3554" s="54" t="s">
        <v>431</v>
      </c>
      <c r="S3554" s="71"/>
      <c r="T3554" s="54" t="s">
        <v>256</v>
      </c>
      <c r="U3554" s="71">
        <v>44517</v>
      </c>
      <c r="V3554" s="54" t="s">
        <v>256</v>
      </c>
      <c r="W3554" t="str">
        <f t="shared" si="55"/>
        <v>Nov-21</v>
      </c>
    </row>
    <row r="3555" spans="1:23" x14ac:dyDescent="0.25">
      <c r="A3555" s="54" t="s">
        <v>317</v>
      </c>
      <c r="B3555" s="54" t="s">
        <v>428</v>
      </c>
      <c r="C3555" s="54" t="s">
        <v>263</v>
      </c>
      <c r="D3555" s="54" t="s">
        <v>429</v>
      </c>
      <c r="E3555" s="54" t="s">
        <v>14146</v>
      </c>
      <c r="F3555" s="71">
        <v>44502</v>
      </c>
      <c r="G3555" s="72">
        <v>57</v>
      </c>
      <c r="H3555" s="72">
        <v>4830.75</v>
      </c>
      <c r="I3555" s="54" t="s">
        <v>265</v>
      </c>
      <c r="J3555" s="54" t="s">
        <v>321</v>
      </c>
      <c r="K3555" s="54" t="s">
        <v>14147</v>
      </c>
      <c r="L3555" s="54" t="s">
        <v>14148</v>
      </c>
      <c r="M3555" s="54" t="s">
        <v>14146</v>
      </c>
      <c r="N3555" s="54" t="s">
        <v>256</v>
      </c>
      <c r="O3555" s="54" t="s">
        <v>256</v>
      </c>
      <c r="P3555" s="54" t="s">
        <v>267</v>
      </c>
      <c r="Q3555" s="54" t="s">
        <v>256</v>
      </c>
      <c r="R3555" s="54" t="s">
        <v>431</v>
      </c>
      <c r="S3555" s="71"/>
      <c r="T3555" s="54" t="s">
        <v>256</v>
      </c>
      <c r="U3555" s="71">
        <v>44502</v>
      </c>
      <c r="V3555" s="54" t="s">
        <v>256</v>
      </c>
      <c r="W3555" t="str">
        <f t="shared" si="55"/>
        <v>Nov-21</v>
      </c>
    </row>
    <row r="3556" spans="1:23" x14ac:dyDescent="0.25">
      <c r="A3556" s="54" t="s">
        <v>317</v>
      </c>
      <c r="B3556" s="54" t="s">
        <v>428</v>
      </c>
      <c r="C3556" s="54" t="s">
        <v>263</v>
      </c>
      <c r="D3556" s="54" t="s">
        <v>429</v>
      </c>
      <c r="E3556" s="54" t="s">
        <v>14149</v>
      </c>
      <c r="F3556" s="71">
        <v>44502</v>
      </c>
      <c r="G3556" s="72">
        <v>43.2</v>
      </c>
      <c r="H3556" s="72">
        <v>3661.2</v>
      </c>
      <c r="I3556" s="54" t="s">
        <v>265</v>
      </c>
      <c r="J3556" s="54" t="s">
        <v>321</v>
      </c>
      <c r="K3556" s="54" t="s">
        <v>14150</v>
      </c>
      <c r="L3556" s="54" t="s">
        <v>14151</v>
      </c>
      <c r="M3556" s="54" t="s">
        <v>14149</v>
      </c>
      <c r="N3556" s="54" t="s">
        <v>256</v>
      </c>
      <c r="O3556" s="54" t="s">
        <v>256</v>
      </c>
      <c r="P3556" s="54" t="s">
        <v>267</v>
      </c>
      <c r="Q3556" s="54" t="s">
        <v>256</v>
      </c>
      <c r="R3556" s="54" t="s">
        <v>431</v>
      </c>
      <c r="S3556" s="71"/>
      <c r="T3556" s="54" t="s">
        <v>256</v>
      </c>
      <c r="U3556" s="71">
        <v>44502</v>
      </c>
      <c r="V3556" s="54" t="s">
        <v>256</v>
      </c>
      <c r="W3556" t="str">
        <f t="shared" si="55"/>
        <v>Nov-21</v>
      </c>
    </row>
    <row r="3557" spans="1:23" x14ac:dyDescent="0.25">
      <c r="A3557" s="54" t="s">
        <v>317</v>
      </c>
      <c r="B3557" s="54" t="s">
        <v>428</v>
      </c>
      <c r="C3557" s="54" t="s">
        <v>263</v>
      </c>
      <c r="D3557" s="54" t="s">
        <v>429</v>
      </c>
      <c r="E3557" s="54" t="s">
        <v>14152</v>
      </c>
      <c r="F3557" s="71">
        <v>44502</v>
      </c>
      <c r="G3557" s="72">
        <v>45.6</v>
      </c>
      <c r="H3557" s="72">
        <v>3864.6</v>
      </c>
      <c r="I3557" s="54" t="s">
        <v>265</v>
      </c>
      <c r="J3557" s="54" t="s">
        <v>321</v>
      </c>
      <c r="K3557" s="54" t="s">
        <v>14153</v>
      </c>
      <c r="L3557" s="54" t="s">
        <v>14154</v>
      </c>
      <c r="M3557" s="54" t="s">
        <v>14152</v>
      </c>
      <c r="N3557" s="54" t="s">
        <v>256</v>
      </c>
      <c r="O3557" s="54" t="s">
        <v>256</v>
      </c>
      <c r="P3557" s="54" t="s">
        <v>267</v>
      </c>
      <c r="Q3557" s="54" t="s">
        <v>256</v>
      </c>
      <c r="R3557" s="54" t="s">
        <v>431</v>
      </c>
      <c r="S3557" s="71"/>
      <c r="T3557" s="54" t="s">
        <v>256</v>
      </c>
      <c r="U3557" s="71">
        <v>44502</v>
      </c>
      <c r="V3557" s="54" t="s">
        <v>256</v>
      </c>
      <c r="W3557" t="str">
        <f t="shared" si="55"/>
        <v>Nov-21</v>
      </c>
    </row>
    <row r="3558" spans="1:23" x14ac:dyDescent="0.25">
      <c r="A3558" s="54" t="s">
        <v>317</v>
      </c>
      <c r="B3558" s="54" t="s">
        <v>428</v>
      </c>
      <c r="C3558" s="54" t="s">
        <v>263</v>
      </c>
      <c r="D3558" s="54" t="s">
        <v>429</v>
      </c>
      <c r="E3558" s="54" t="s">
        <v>14155</v>
      </c>
      <c r="F3558" s="71">
        <v>44502</v>
      </c>
      <c r="G3558" s="72">
        <v>74.14</v>
      </c>
      <c r="H3558" s="72">
        <v>6283.37</v>
      </c>
      <c r="I3558" s="54" t="s">
        <v>265</v>
      </c>
      <c r="J3558" s="54" t="s">
        <v>321</v>
      </c>
      <c r="K3558" s="54" t="s">
        <v>14156</v>
      </c>
      <c r="L3558" s="54" t="s">
        <v>14157</v>
      </c>
      <c r="M3558" s="54" t="s">
        <v>14155</v>
      </c>
      <c r="N3558" s="54" t="s">
        <v>256</v>
      </c>
      <c r="O3558" s="54" t="s">
        <v>256</v>
      </c>
      <c r="P3558" s="54" t="s">
        <v>267</v>
      </c>
      <c r="Q3558" s="54" t="s">
        <v>256</v>
      </c>
      <c r="R3558" s="54" t="s">
        <v>431</v>
      </c>
      <c r="S3558" s="71"/>
      <c r="T3558" s="54" t="s">
        <v>256</v>
      </c>
      <c r="U3558" s="71">
        <v>44502</v>
      </c>
      <c r="V3558" s="54" t="s">
        <v>256</v>
      </c>
      <c r="W3558" t="str">
        <f t="shared" si="55"/>
        <v>Nov-21</v>
      </c>
    </row>
    <row r="3559" spans="1:23" x14ac:dyDescent="0.25">
      <c r="A3559" s="54" t="s">
        <v>317</v>
      </c>
      <c r="B3559" s="54" t="s">
        <v>428</v>
      </c>
      <c r="C3559" s="54" t="s">
        <v>263</v>
      </c>
      <c r="D3559" s="54" t="s">
        <v>429</v>
      </c>
      <c r="E3559" s="54" t="s">
        <v>14158</v>
      </c>
      <c r="F3559" s="71">
        <v>44502</v>
      </c>
      <c r="G3559" s="72">
        <v>557.30999999999995</v>
      </c>
      <c r="H3559" s="72">
        <v>47232.02</v>
      </c>
      <c r="I3559" s="54" t="s">
        <v>265</v>
      </c>
      <c r="J3559" s="54" t="s">
        <v>321</v>
      </c>
      <c r="K3559" s="54" t="s">
        <v>14159</v>
      </c>
      <c r="L3559" s="54" t="s">
        <v>14160</v>
      </c>
      <c r="M3559" s="54" t="s">
        <v>14158</v>
      </c>
      <c r="N3559" s="54" t="s">
        <v>256</v>
      </c>
      <c r="O3559" s="54" t="s">
        <v>256</v>
      </c>
      <c r="P3559" s="54" t="s">
        <v>267</v>
      </c>
      <c r="Q3559" s="54" t="s">
        <v>256</v>
      </c>
      <c r="R3559" s="54" t="s">
        <v>431</v>
      </c>
      <c r="S3559" s="71"/>
      <c r="T3559" s="54" t="s">
        <v>256</v>
      </c>
      <c r="U3559" s="71">
        <v>44502</v>
      </c>
      <c r="V3559" s="54" t="s">
        <v>256</v>
      </c>
      <c r="W3559" t="str">
        <f t="shared" si="55"/>
        <v>Nov-21</v>
      </c>
    </row>
    <row r="3560" spans="1:23" x14ac:dyDescent="0.25">
      <c r="A3560" s="54" t="s">
        <v>317</v>
      </c>
      <c r="B3560" s="54" t="s">
        <v>428</v>
      </c>
      <c r="C3560" s="54" t="s">
        <v>263</v>
      </c>
      <c r="D3560" s="54" t="s">
        <v>429</v>
      </c>
      <c r="E3560" s="54" t="s">
        <v>14161</v>
      </c>
      <c r="F3560" s="71">
        <v>44502</v>
      </c>
      <c r="G3560" s="72">
        <v>467.81</v>
      </c>
      <c r="H3560" s="72">
        <v>39646.9</v>
      </c>
      <c r="I3560" s="54" t="s">
        <v>265</v>
      </c>
      <c r="J3560" s="54" t="s">
        <v>321</v>
      </c>
      <c r="K3560" s="54" t="s">
        <v>14162</v>
      </c>
      <c r="L3560" s="54" t="s">
        <v>14163</v>
      </c>
      <c r="M3560" s="54" t="s">
        <v>14161</v>
      </c>
      <c r="N3560" s="54" t="s">
        <v>256</v>
      </c>
      <c r="O3560" s="54" t="s">
        <v>256</v>
      </c>
      <c r="P3560" s="54" t="s">
        <v>267</v>
      </c>
      <c r="Q3560" s="54" t="s">
        <v>256</v>
      </c>
      <c r="R3560" s="54" t="s">
        <v>431</v>
      </c>
      <c r="S3560" s="71"/>
      <c r="T3560" s="54" t="s">
        <v>256</v>
      </c>
      <c r="U3560" s="71">
        <v>44502</v>
      </c>
      <c r="V3560" s="54" t="s">
        <v>256</v>
      </c>
      <c r="W3560" t="str">
        <f t="shared" si="55"/>
        <v>Nov-21</v>
      </c>
    </row>
    <row r="3561" spans="1:23" x14ac:dyDescent="0.25">
      <c r="A3561" s="54" t="s">
        <v>317</v>
      </c>
      <c r="B3561" s="54" t="s">
        <v>428</v>
      </c>
      <c r="C3561" s="54" t="s">
        <v>263</v>
      </c>
      <c r="D3561" s="54" t="s">
        <v>429</v>
      </c>
      <c r="E3561" s="54" t="s">
        <v>14164</v>
      </c>
      <c r="F3561" s="71">
        <v>44502</v>
      </c>
      <c r="G3561" s="72">
        <v>320.41000000000003</v>
      </c>
      <c r="H3561" s="72">
        <v>27154.75</v>
      </c>
      <c r="I3561" s="54" t="s">
        <v>265</v>
      </c>
      <c r="J3561" s="54" t="s">
        <v>321</v>
      </c>
      <c r="K3561" s="54" t="s">
        <v>14165</v>
      </c>
      <c r="L3561" s="54" t="s">
        <v>14166</v>
      </c>
      <c r="M3561" s="54" t="s">
        <v>14164</v>
      </c>
      <c r="N3561" s="54" t="s">
        <v>256</v>
      </c>
      <c r="O3561" s="54" t="s">
        <v>256</v>
      </c>
      <c r="P3561" s="54" t="s">
        <v>267</v>
      </c>
      <c r="Q3561" s="54" t="s">
        <v>256</v>
      </c>
      <c r="R3561" s="54" t="s">
        <v>431</v>
      </c>
      <c r="S3561" s="71"/>
      <c r="T3561" s="54" t="s">
        <v>256</v>
      </c>
      <c r="U3561" s="71">
        <v>44502</v>
      </c>
      <c r="V3561" s="54" t="s">
        <v>256</v>
      </c>
      <c r="W3561" t="str">
        <f t="shared" si="55"/>
        <v>Nov-21</v>
      </c>
    </row>
    <row r="3562" spans="1:23" x14ac:dyDescent="0.25">
      <c r="A3562" s="54" t="s">
        <v>317</v>
      </c>
      <c r="B3562" s="54" t="s">
        <v>428</v>
      </c>
      <c r="C3562" s="54" t="s">
        <v>263</v>
      </c>
      <c r="D3562" s="54" t="s">
        <v>429</v>
      </c>
      <c r="E3562" s="54" t="s">
        <v>14167</v>
      </c>
      <c r="F3562" s="71">
        <v>44502</v>
      </c>
      <c r="G3562" s="72">
        <v>152.1</v>
      </c>
      <c r="H3562" s="72">
        <v>12890.48</v>
      </c>
      <c r="I3562" s="54" t="s">
        <v>265</v>
      </c>
      <c r="J3562" s="54" t="s">
        <v>321</v>
      </c>
      <c r="K3562" s="54" t="s">
        <v>14168</v>
      </c>
      <c r="L3562" s="54" t="s">
        <v>14169</v>
      </c>
      <c r="M3562" s="54" t="s">
        <v>14167</v>
      </c>
      <c r="N3562" s="54" t="s">
        <v>256</v>
      </c>
      <c r="O3562" s="54" t="s">
        <v>256</v>
      </c>
      <c r="P3562" s="54" t="s">
        <v>267</v>
      </c>
      <c r="Q3562" s="54" t="s">
        <v>256</v>
      </c>
      <c r="R3562" s="54" t="s">
        <v>431</v>
      </c>
      <c r="S3562" s="71"/>
      <c r="T3562" s="54" t="s">
        <v>256</v>
      </c>
      <c r="U3562" s="71">
        <v>44502</v>
      </c>
      <c r="V3562" s="54" t="s">
        <v>256</v>
      </c>
      <c r="W3562" t="str">
        <f t="shared" si="55"/>
        <v>Nov-21</v>
      </c>
    </row>
    <row r="3563" spans="1:23" x14ac:dyDescent="0.25">
      <c r="A3563" s="54" t="s">
        <v>317</v>
      </c>
      <c r="B3563" s="54" t="s">
        <v>428</v>
      </c>
      <c r="C3563" s="54" t="s">
        <v>263</v>
      </c>
      <c r="D3563" s="54" t="s">
        <v>429</v>
      </c>
      <c r="E3563" s="54" t="s">
        <v>14170</v>
      </c>
      <c r="F3563" s="71">
        <v>44502</v>
      </c>
      <c r="G3563" s="72">
        <v>381.42</v>
      </c>
      <c r="H3563" s="72">
        <v>32325.35</v>
      </c>
      <c r="I3563" s="54" t="s">
        <v>265</v>
      </c>
      <c r="J3563" s="54" t="s">
        <v>321</v>
      </c>
      <c r="K3563" s="54" t="s">
        <v>14171</v>
      </c>
      <c r="L3563" s="54" t="s">
        <v>14172</v>
      </c>
      <c r="M3563" s="54" t="s">
        <v>14170</v>
      </c>
      <c r="N3563" s="54" t="s">
        <v>256</v>
      </c>
      <c r="O3563" s="54" t="s">
        <v>256</v>
      </c>
      <c r="P3563" s="54" t="s">
        <v>267</v>
      </c>
      <c r="Q3563" s="54" t="s">
        <v>256</v>
      </c>
      <c r="R3563" s="54" t="s">
        <v>431</v>
      </c>
      <c r="S3563" s="71"/>
      <c r="T3563" s="54" t="s">
        <v>256</v>
      </c>
      <c r="U3563" s="71">
        <v>44502</v>
      </c>
      <c r="V3563" s="54" t="s">
        <v>256</v>
      </c>
      <c r="W3563" t="str">
        <f t="shared" si="55"/>
        <v>Nov-21</v>
      </c>
    </row>
    <row r="3564" spans="1:23" x14ac:dyDescent="0.25">
      <c r="A3564" s="54" t="s">
        <v>317</v>
      </c>
      <c r="B3564" s="54" t="s">
        <v>428</v>
      </c>
      <c r="C3564" s="54" t="s">
        <v>263</v>
      </c>
      <c r="D3564" s="54" t="s">
        <v>429</v>
      </c>
      <c r="E3564" s="54" t="s">
        <v>14173</v>
      </c>
      <c r="F3564" s="71">
        <v>44502</v>
      </c>
      <c r="G3564" s="72">
        <v>75.239999999999995</v>
      </c>
      <c r="H3564" s="72">
        <v>6376.59</v>
      </c>
      <c r="I3564" s="54" t="s">
        <v>265</v>
      </c>
      <c r="J3564" s="54" t="s">
        <v>321</v>
      </c>
      <c r="K3564" s="54" t="s">
        <v>14174</v>
      </c>
      <c r="L3564" s="54" t="s">
        <v>14175</v>
      </c>
      <c r="M3564" s="54" t="s">
        <v>14173</v>
      </c>
      <c r="N3564" s="54" t="s">
        <v>256</v>
      </c>
      <c r="O3564" s="54" t="s">
        <v>256</v>
      </c>
      <c r="P3564" s="54" t="s">
        <v>267</v>
      </c>
      <c r="Q3564" s="54" t="s">
        <v>256</v>
      </c>
      <c r="R3564" s="54" t="s">
        <v>431</v>
      </c>
      <c r="S3564" s="71"/>
      <c r="T3564" s="54" t="s">
        <v>256</v>
      </c>
      <c r="U3564" s="71">
        <v>44502</v>
      </c>
      <c r="V3564" s="54" t="s">
        <v>256</v>
      </c>
      <c r="W3564" t="str">
        <f t="shared" si="55"/>
        <v>Nov-21</v>
      </c>
    </row>
    <row r="3565" spans="1:23" x14ac:dyDescent="0.25">
      <c r="A3565" s="54" t="s">
        <v>317</v>
      </c>
      <c r="B3565" s="54" t="s">
        <v>428</v>
      </c>
      <c r="C3565" s="54" t="s">
        <v>263</v>
      </c>
      <c r="D3565" s="54" t="s">
        <v>429</v>
      </c>
      <c r="E3565" s="54" t="s">
        <v>14176</v>
      </c>
      <c r="F3565" s="71">
        <v>44502</v>
      </c>
      <c r="G3565" s="72">
        <v>489.06</v>
      </c>
      <c r="H3565" s="72">
        <v>41447.839999999997</v>
      </c>
      <c r="I3565" s="54" t="s">
        <v>265</v>
      </c>
      <c r="J3565" s="54" t="s">
        <v>321</v>
      </c>
      <c r="K3565" s="54" t="s">
        <v>14177</v>
      </c>
      <c r="L3565" s="54" t="s">
        <v>14178</v>
      </c>
      <c r="M3565" s="54" t="s">
        <v>14176</v>
      </c>
      <c r="N3565" s="54" t="s">
        <v>256</v>
      </c>
      <c r="O3565" s="54" t="s">
        <v>256</v>
      </c>
      <c r="P3565" s="54" t="s">
        <v>267</v>
      </c>
      <c r="Q3565" s="54" t="s">
        <v>256</v>
      </c>
      <c r="R3565" s="54" t="s">
        <v>431</v>
      </c>
      <c r="S3565" s="71"/>
      <c r="T3565" s="54" t="s">
        <v>256</v>
      </c>
      <c r="U3565" s="71">
        <v>44502</v>
      </c>
      <c r="V3565" s="54" t="s">
        <v>256</v>
      </c>
      <c r="W3565" t="str">
        <f t="shared" si="55"/>
        <v>Nov-21</v>
      </c>
    </row>
    <row r="3566" spans="1:23" x14ac:dyDescent="0.25">
      <c r="A3566" s="54" t="s">
        <v>317</v>
      </c>
      <c r="B3566" s="54" t="s">
        <v>428</v>
      </c>
      <c r="C3566" s="54" t="s">
        <v>263</v>
      </c>
      <c r="D3566" s="54" t="s">
        <v>429</v>
      </c>
      <c r="E3566" s="54" t="s">
        <v>14179</v>
      </c>
      <c r="F3566" s="71">
        <v>44502</v>
      </c>
      <c r="G3566" s="72">
        <v>167.2</v>
      </c>
      <c r="H3566" s="72">
        <v>14170.2</v>
      </c>
      <c r="I3566" s="54" t="s">
        <v>265</v>
      </c>
      <c r="J3566" s="54" t="s">
        <v>321</v>
      </c>
      <c r="K3566" s="54" t="s">
        <v>14180</v>
      </c>
      <c r="L3566" s="54" t="s">
        <v>14181</v>
      </c>
      <c r="M3566" s="54" t="s">
        <v>14179</v>
      </c>
      <c r="N3566" s="54" t="s">
        <v>256</v>
      </c>
      <c r="O3566" s="54" t="s">
        <v>256</v>
      </c>
      <c r="P3566" s="54" t="s">
        <v>267</v>
      </c>
      <c r="Q3566" s="54" t="s">
        <v>256</v>
      </c>
      <c r="R3566" s="54" t="s">
        <v>431</v>
      </c>
      <c r="S3566" s="71"/>
      <c r="T3566" s="54" t="s">
        <v>256</v>
      </c>
      <c r="U3566" s="71">
        <v>44502</v>
      </c>
      <c r="V3566" s="54" t="s">
        <v>256</v>
      </c>
      <c r="W3566" t="str">
        <f t="shared" si="55"/>
        <v>Nov-21</v>
      </c>
    </row>
    <row r="3567" spans="1:23" x14ac:dyDescent="0.25">
      <c r="A3567" s="54" t="s">
        <v>317</v>
      </c>
      <c r="B3567" s="54" t="s">
        <v>428</v>
      </c>
      <c r="C3567" s="54" t="s">
        <v>263</v>
      </c>
      <c r="D3567" s="54" t="s">
        <v>429</v>
      </c>
      <c r="E3567" s="54" t="s">
        <v>14182</v>
      </c>
      <c r="F3567" s="71">
        <v>44502</v>
      </c>
      <c r="G3567" s="72">
        <v>73.349999999999994</v>
      </c>
      <c r="H3567" s="72">
        <v>6216.41</v>
      </c>
      <c r="I3567" s="54" t="s">
        <v>265</v>
      </c>
      <c r="J3567" s="54" t="s">
        <v>321</v>
      </c>
      <c r="K3567" s="54" t="s">
        <v>14183</v>
      </c>
      <c r="L3567" s="54" t="s">
        <v>14184</v>
      </c>
      <c r="M3567" s="54" t="s">
        <v>14182</v>
      </c>
      <c r="N3567" s="54" t="s">
        <v>256</v>
      </c>
      <c r="O3567" s="54" t="s">
        <v>256</v>
      </c>
      <c r="P3567" s="54" t="s">
        <v>267</v>
      </c>
      <c r="Q3567" s="54" t="s">
        <v>256</v>
      </c>
      <c r="R3567" s="54" t="s">
        <v>431</v>
      </c>
      <c r="S3567" s="71"/>
      <c r="T3567" s="54" t="s">
        <v>256</v>
      </c>
      <c r="U3567" s="71">
        <v>44502</v>
      </c>
      <c r="V3567" s="54" t="s">
        <v>256</v>
      </c>
      <c r="W3567" t="str">
        <f t="shared" si="55"/>
        <v>Nov-21</v>
      </c>
    </row>
    <row r="3568" spans="1:23" x14ac:dyDescent="0.25">
      <c r="A3568" s="54" t="s">
        <v>317</v>
      </c>
      <c r="B3568" s="54" t="s">
        <v>428</v>
      </c>
      <c r="C3568" s="54" t="s">
        <v>263</v>
      </c>
      <c r="D3568" s="54" t="s">
        <v>429</v>
      </c>
      <c r="E3568" s="54" t="s">
        <v>14185</v>
      </c>
      <c r="F3568" s="71">
        <v>44502</v>
      </c>
      <c r="G3568" s="72">
        <v>1.5</v>
      </c>
      <c r="H3568" s="72">
        <v>127.13</v>
      </c>
      <c r="I3568" s="54" t="s">
        <v>265</v>
      </c>
      <c r="J3568" s="54" t="s">
        <v>321</v>
      </c>
      <c r="K3568" s="54" t="s">
        <v>14186</v>
      </c>
      <c r="L3568" s="54" t="s">
        <v>14187</v>
      </c>
      <c r="M3568" s="54" t="s">
        <v>14185</v>
      </c>
      <c r="N3568" s="54" t="s">
        <v>256</v>
      </c>
      <c r="O3568" s="54" t="s">
        <v>256</v>
      </c>
      <c r="P3568" s="54" t="s">
        <v>267</v>
      </c>
      <c r="Q3568" s="54" t="s">
        <v>256</v>
      </c>
      <c r="R3568" s="54" t="s">
        <v>431</v>
      </c>
      <c r="S3568" s="71"/>
      <c r="T3568" s="54" t="s">
        <v>256</v>
      </c>
      <c r="U3568" s="71">
        <v>44502</v>
      </c>
      <c r="V3568" s="54" t="s">
        <v>256</v>
      </c>
      <c r="W3568" t="str">
        <f t="shared" si="55"/>
        <v>Nov-21</v>
      </c>
    </row>
    <row r="3569" spans="1:23" x14ac:dyDescent="0.25">
      <c r="A3569" s="54" t="s">
        <v>317</v>
      </c>
      <c r="B3569" s="54" t="s">
        <v>428</v>
      </c>
      <c r="C3569" s="54" t="s">
        <v>263</v>
      </c>
      <c r="D3569" s="54" t="s">
        <v>429</v>
      </c>
      <c r="E3569" s="54" t="s">
        <v>14188</v>
      </c>
      <c r="F3569" s="71">
        <v>44502</v>
      </c>
      <c r="G3569" s="72">
        <v>397.67</v>
      </c>
      <c r="H3569" s="72">
        <v>33702.53</v>
      </c>
      <c r="I3569" s="54" t="s">
        <v>265</v>
      </c>
      <c r="J3569" s="54" t="s">
        <v>321</v>
      </c>
      <c r="K3569" s="54" t="s">
        <v>14189</v>
      </c>
      <c r="L3569" s="54" t="s">
        <v>14190</v>
      </c>
      <c r="M3569" s="54" t="s">
        <v>14188</v>
      </c>
      <c r="N3569" s="54" t="s">
        <v>256</v>
      </c>
      <c r="O3569" s="54" t="s">
        <v>256</v>
      </c>
      <c r="P3569" s="54" t="s">
        <v>267</v>
      </c>
      <c r="Q3569" s="54" t="s">
        <v>256</v>
      </c>
      <c r="R3569" s="54" t="s">
        <v>431</v>
      </c>
      <c r="S3569" s="71"/>
      <c r="T3569" s="54" t="s">
        <v>256</v>
      </c>
      <c r="U3569" s="71">
        <v>44502</v>
      </c>
      <c r="V3569" s="54" t="s">
        <v>256</v>
      </c>
      <c r="W3569" t="str">
        <f t="shared" si="55"/>
        <v>Nov-21</v>
      </c>
    </row>
    <row r="3570" spans="1:23" x14ac:dyDescent="0.25">
      <c r="A3570" s="54" t="s">
        <v>317</v>
      </c>
      <c r="B3570" s="54" t="s">
        <v>428</v>
      </c>
      <c r="C3570" s="54" t="s">
        <v>263</v>
      </c>
      <c r="D3570" s="54" t="s">
        <v>429</v>
      </c>
      <c r="E3570" s="54" t="s">
        <v>14191</v>
      </c>
      <c r="F3570" s="71">
        <v>44502</v>
      </c>
      <c r="G3570" s="72">
        <v>144.21</v>
      </c>
      <c r="H3570" s="72">
        <v>12221.8</v>
      </c>
      <c r="I3570" s="54" t="s">
        <v>265</v>
      </c>
      <c r="J3570" s="54" t="s">
        <v>321</v>
      </c>
      <c r="K3570" s="54" t="s">
        <v>14192</v>
      </c>
      <c r="L3570" s="54" t="s">
        <v>14193</v>
      </c>
      <c r="M3570" s="54" t="s">
        <v>14191</v>
      </c>
      <c r="N3570" s="54" t="s">
        <v>256</v>
      </c>
      <c r="O3570" s="54" t="s">
        <v>256</v>
      </c>
      <c r="P3570" s="54" t="s">
        <v>267</v>
      </c>
      <c r="Q3570" s="54" t="s">
        <v>256</v>
      </c>
      <c r="R3570" s="54" t="s">
        <v>431</v>
      </c>
      <c r="S3570" s="71"/>
      <c r="T3570" s="54" t="s">
        <v>256</v>
      </c>
      <c r="U3570" s="71">
        <v>44502</v>
      </c>
      <c r="V3570" s="54" t="s">
        <v>256</v>
      </c>
      <c r="W3570" t="str">
        <f t="shared" si="55"/>
        <v>Nov-21</v>
      </c>
    </row>
    <row r="3571" spans="1:23" x14ac:dyDescent="0.25">
      <c r="A3571" s="54" t="s">
        <v>317</v>
      </c>
      <c r="B3571" s="54" t="s">
        <v>428</v>
      </c>
      <c r="C3571" s="54" t="s">
        <v>263</v>
      </c>
      <c r="D3571" s="54" t="s">
        <v>429</v>
      </c>
      <c r="E3571" s="54" t="s">
        <v>14194</v>
      </c>
      <c r="F3571" s="71">
        <v>44502</v>
      </c>
      <c r="G3571" s="72">
        <v>456.4</v>
      </c>
      <c r="H3571" s="72">
        <v>38679.9</v>
      </c>
      <c r="I3571" s="54" t="s">
        <v>265</v>
      </c>
      <c r="J3571" s="54" t="s">
        <v>321</v>
      </c>
      <c r="K3571" s="54" t="s">
        <v>14195</v>
      </c>
      <c r="L3571" s="54" t="s">
        <v>14196</v>
      </c>
      <c r="M3571" s="54" t="s">
        <v>14194</v>
      </c>
      <c r="N3571" s="54" t="s">
        <v>256</v>
      </c>
      <c r="O3571" s="54" t="s">
        <v>256</v>
      </c>
      <c r="P3571" s="54" t="s">
        <v>267</v>
      </c>
      <c r="Q3571" s="54" t="s">
        <v>256</v>
      </c>
      <c r="R3571" s="54" t="s">
        <v>431</v>
      </c>
      <c r="S3571" s="71"/>
      <c r="T3571" s="54" t="s">
        <v>256</v>
      </c>
      <c r="U3571" s="71">
        <v>44502</v>
      </c>
      <c r="V3571" s="54" t="s">
        <v>256</v>
      </c>
      <c r="W3571" t="str">
        <f t="shared" si="55"/>
        <v>Nov-21</v>
      </c>
    </row>
    <row r="3572" spans="1:23" x14ac:dyDescent="0.25">
      <c r="A3572" s="54" t="s">
        <v>317</v>
      </c>
      <c r="B3572" s="54" t="s">
        <v>428</v>
      </c>
      <c r="C3572" s="54" t="s">
        <v>263</v>
      </c>
      <c r="D3572" s="54" t="s">
        <v>429</v>
      </c>
      <c r="E3572" s="54" t="s">
        <v>14197</v>
      </c>
      <c r="F3572" s="71">
        <v>44502</v>
      </c>
      <c r="G3572" s="72">
        <v>440.1</v>
      </c>
      <c r="H3572" s="72">
        <v>37298.480000000003</v>
      </c>
      <c r="I3572" s="54" t="s">
        <v>265</v>
      </c>
      <c r="J3572" s="54" t="s">
        <v>321</v>
      </c>
      <c r="K3572" s="54" t="s">
        <v>14198</v>
      </c>
      <c r="L3572" s="54" t="s">
        <v>14199</v>
      </c>
      <c r="M3572" s="54" t="s">
        <v>14197</v>
      </c>
      <c r="N3572" s="54" t="s">
        <v>256</v>
      </c>
      <c r="O3572" s="54" t="s">
        <v>256</v>
      </c>
      <c r="P3572" s="54" t="s">
        <v>267</v>
      </c>
      <c r="Q3572" s="54" t="s">
        <v>256</v>
      </c>
      <c r="R3572" s="54" t="s">
        <v>431</v>
      </c>
      <c r="S3572" s="71"/>
      <c r="T3572" s="54" t="s">
        <v>256</v>
      </c>
      <c r="U3572" s="71">
        <v>44502</v>
      </c>
      <c r="V3572" s="54" t="s">
        <v>256</v>
      </c>
      <c r="W3572" t="str">
        <f t="shared" si="55"/>
        <v>Nov-21</v>
      </c>
    </row>
    <row r="3573" spans="1:23" x14ac:dyDescent="0.25">
      <c r="A3573" s="54" t="s">
        <v>317</v>
      </c>
      <c r="B3573" s="54" t="s">
        <v>428</v>
      </c>
      <c r="C3573" s="54" t="s">
        <v>263</v>
      </c>
      <c r="D3573" s="54" t="s">
        <v>429</v>
      </c>
      <c r="E3573" s="54" t="s">
        <v>14200</v>
      </c>
      <c r="F3573" s="71">
        <v>44502</v>
      </c>
      <c r="G3573" s="72">
        <v>173.42</v>
      </c>
      <c r="H3573" s="72">
        <v>14697.35</v>
      </c>
      <c r="I3573" s="54" t="s">
        <v>265</v>
      </c>
      <c r="J3573" s="54" t="s">
        <v>321</v>
      </c>
      <c r="K3573" s="54" t="s">
        <v>14201</v>
      </c>
      <c r="L3573" s="54" t="s">
        <v>14202</v>
      </c>
      <c r="M3573" s="54" t="s">
        <v>14200</v>
      </c>
      <c r="N3573" s="54" t="s">
        <v>256</v>
      </c>
      <c r="O3573" s="54" t="s">
        <v>256</v>
      </c>
      <c r="P3573" s="54" t="s">
        <v>267</v>
      </c>
      <c r="Q3573" s="54" t="s">
        <v>256</v>
      </c>
      <c r="R3573" s="54" t="s">
        <v>431</v>
      </c>
      <c r="S3573" s="71"/>
      <c r="T3573" s="54" t="s">
        <v>256</v>
      </c>
      <c r="U3573" s="71">
        <v>44502</v>
      </c>
      <c r="V3573" s="54" t="s">
        <v>256</v>
      </c>
      <c r="W3573" t="str">
        <f t="shared" si="55"/>
        <v>Nov-21</v>
      </c>
    </row>
    <row r="3574" spans="1:23" x14ac:dyDescent="0.25">
      <c r="A3574" s="54" t="s">
        <v>317</v>
      </c>
      <c r="B3574" s="54" t="s">
        <v>428</v>
      </c>
      <c r="C3574" s="54" t="s">
        <v>263</v>
      </c>
      <c r="D3574" s="54" t="s">
        <v>429</v>
      </c>
      <c r="E3574" s="54" t="s">
        <v>14203</v>
      </c>
      <c r="F3574" s="71">
        <v>44502</v>
      </c>
      <c r="G3574" s="72">
        <v>166.26</v>
      </c>
      <c r="H3574" s="72">
        <v>14090.54</v>
      </c>
      <c r="I3574" s="54" t="s">
        <v>265</v>
      </c>
      <c r="J3574" s="54" t="s">
        <v>321</v>
      </c>
      <c r="K3574" s="54" t="s">
        <v>14204</v>
      </c>
      <c r="L3574" s="54" t="s">
        <v>14205</v>
      </c>
      <c r="M3574" s="54" t="s">
        <v>14203</v>
      </c>
      <c r="N3574" s="54" t="s">
        <v>256</v>
      </c>
      <c r="O3574" s="54" t="s">
        <v>256</v>
      </c>
      <c r="P3574" s="54" t="s">
        <v>267</v>
      </c>
      <c r="Q3574" s="54" t="s">
        <v>256</v>
      </c>
      <c r="R3574" s="54" t="s">
        <v>431</v>
      </c>
      <c r="S3574" s="71"/>
      <c r="T3574" s="54" t="s">
        <v>256</v>
      </c>
      <c r="U3574" s="71">
        <v>44502</v>
      </c>
      <c r="V3574" s="54" t="s">
        <v>256</v>
      </c>
      <c r="W3574" t="str">
        <f t="shared" si="55"/>
        <v>Nov-21</v>
      </c>
    </row>
    <row r="3575" spans="1:23" x14ac:dyDescent="0.25">
      <c r="A3575" s="54" t="s">
        <v>317</v>
      </c>
      <c r="B3575" s="54" t="s">
        <v>428</v>
      </c>
      <c r="C3575" s="54" t="s">
        <v>263</v>
      </c>
      <c r="D3575" s="54" t="s">
        <v>429</v>
      </c>
      <c r="E3575" s="54" t="s">
        <v>14206</v>
      </c>
      <c r="F3575" s="71">
        <v>44502</v>
      </c>
      <c r="G3575" s="72">
        <v>173.42</v>
      </c>
      <c r="H3575" s="72">
        <v>14697.35</v>
      </c>
      <c r="I3575" s="54" t="s">
        <v>265</v>
      </c>
      <c r="J3575" s="54" t="s">
        <v>321</v>
      </c>
      <c r="K3575" s="54" t="s">
        <v>14207</v>
      </c>
      <c r="L3575" s="54" t="s">
        <v>14208</v>
      </c>
      <c r="M3575" s="54" t="s">
        <v>14206</v>
      </c>
      <c r="N3575" s="54" t="s">
        <v>256</v>
      </c>
      <c r="O3575" s="54" t="s">
        <v>256</v>
      </c>
      <c r="P3575" s="54" t="s">
        <v>267</v>
      </c>
      <c r="Q3575" s="54" t="s">
        <v>256</v>
      </c>
      <c r="R3575" s="54" t="s">
        <v>431</v>
      </c>
      <c r="S3575" s="71"/>
      <c r="T3575" s="54" t="s">
        <v>256</v>
      </c>
      <c r="U3575" s="71">
        <v>44502</v>
      </c>
      <c r="V3575" s="54" t="s">
        <v>256</v>
      </c>
      <c r="W3575" t="str">
        <f t="shared" si="55"/>
        <v>Nov-21</v>
      </c>
    </row>
    <row r="3576" spans="1:23" x14ac:dyDescent="0.25">
      <c r="A3576" s="54" t="s">
        <v>317</v>
      </c>
      <c r="B3576" s="54" t="s">
        <v>428</v>
      </c>
      <c r="C3576" s="54" t="s">
        <v>263</v>
      </c>
      <c r="D3576" s="54" t="s">
        <v>429</v>
      </c>
      <c r="E3576" s="54" t="s">
        <v>14209</v>
      </c>
      <c r="F3576" s="71">
        <v>44502</v>
      </c>
      <c r="G3576" s="72">
        <v>839.15</v>
      </c>
      <c r="H3576" s="72">
        <v>71117.960000000006</v>
      </c>
      <c r="I3576" s="54" t="s">
        <v>265</v>
      </c>
      <c r="J3576" s="54" t="s">
        <v>321</v>
      </c>
      <c r="K3576" s="54" t="s">
        <v>14210</v>
      </c>
      <c r="L3576" s="54" t="s">
        <v>14211</v>
      </c>
      <c r="M3576" s="54" t="s">
        <v>14209</v>
      </c>
      <c r="N3576" s="54" t="s">
        <v>256</v>
      </c>
      <c r="O3576" s="54" t="s">
        <v>256</v>
      </c>
      <c r="P3576" s="54" t="s">
        <v>267</v>
      </c>
      <c r="Q3576" s="54" t="s">
        <v>256</v>
      </c>
      <c r="R3576" s="54" t="s">
        <v>431</v>
      </c>
      <c r="S3576" s="71"/>
      <c r="T3576" s="54" t="s">
        <v>256</v>
      </c>
      <c r="U3576" s="71">
        <v>44502</v>
      </c>
      <c r="V3576" s="54" t="s">
        <v>256</v>
      </c>
      <c r="W3576" t="str">
        <f t="shared" si="55"/>
        <v>Nov-21</v>
      </c>
    </row>
    <row r="3577" spans="1:23" x14ac:dyDescent="0.25">
      <c r="A3577" s="54" t="s">
        <v>317</v>
      </c>
      <c r="B3577" s="54" t="s">
        <v>428</v>
      </c>
      <c r="C3577" s="54" t="s">
        <v>263</v>
      </c>
      <c r="D3577" s="54" t="s">
        <v>429</v>
      </c>
      <c r="E3577" s="54" t="s">
        <v>14212</v>
      </c>
      <c r="F3577" s="71">
        <v>44502</v>
      </c>
      <c r="G3577" s="72">
        <v>712.31</v>
      </c>
      <c r="H3577" s="72">
        <v>60368.27</v>
      </c>
      <c r="I3577" s="54" t="s">
        <v>265</v>
      </c>
      <c r="J3577" s="54" t="s">
        <v>321</v>
      </c>
      <c r="K3577" s="54" t="s">
        <v>14213</v>
      </c>
      <c r="L3577" s="54" t="s">
        <v>14214</v>
      </c>
      <c r="M3577" s="54" t="s">
        <v>14212</v>
      </c>
      <c r="N3577" s="54" t="s">
        <v>256</v>
      </c>
      <c r="O3577" s="54" t="s">
        <v>256</v>
      </c>
      <c r="P3577" s="54" t="s">
        <v>267</v>
      </c>
      <c r="Q3577" s="54" t="s">
        <v>256</v>
      </c>
      <c r="R3577" s="54" t="s">
        <v>431</v>
      </c>
      <c r="S3577" s="71"/>
      <c r="T3577" s="54" t="s">
        <v>256</v>
      </c>
      <c r="U3577" s="71">
        <v>44502</v>
      </c>
      <c r="V3577" s="54" t="s">
        <v>256</v>
      </c>
      <c r="W3577" t="str">
        <f t="shared" si="55"/>
        <v>Nov-21</v>
      </c>
    </row>
    <row r="3578" spans="1:23" x14ac:dyDescent="0.25">
      <c r="A3578" s="54" t="s">
        <v>317</v>
      </c>
      <c r="B3578" s="54" t="s">
        <v>428</v>
      </c>
      <c r="C3578" s="54" t="s">
        <v>263</v>
      </c>
      <c r="D3578" s="54" t="s">
        <v>429</v>
      </c>
      <c r="E3578" s="54" t="s">
        <v>14215</v>
      </c>
      <c r="F3578" s="71">
        <v>44504</v>
      </c>
      <c r="G3578" s="72">
        <v>325.91000000000003</v>
      </c>
      <c r="H3578" s="72">
        <v>27620.87</v>
      </c>
      <c r="I3578" s="54" t="s">
        <v>265</v>
      </c>
      <c r="J3578" s="54" t="s">
        <v>321</v>
      </c>
      <c r="K3578" s="54" t="s">
        <v>14216</v>
      </c>
      <c r="L3578" s="54" t="s">
        <v>14217</v>
      </c>
      <c r="M3578" s="54" t="s">
        <v>14215</v>
      </c>
      <c r="N3578" s="54" t="s">
        <v>256</v>
      </c>
      <c r="O3578" s="54" t="s">
        <v>256</v>
      </c>
      <c r="P3578" s="54" t="s">
        <v>267</v>
      </c>
      <c r="Q3578" s="54" t="s">
        <v>256</v>
      </c>
      <c r="R3578" s="54" t="s">
        <v>431</v>
      </c>
      <c r="S3578" s="71"/>
      <c r="T3578" s="54" t="s">
        <v>256</v>
      </c>
      <c r="U3578" s="71">
        <v>44504</v>
      </c>
      <c r="V3578" s="54" t="s">
        <v>256</v>
      </c>
      <c r="W3578" t="str">
        <f t="shared" si="55"/>
        <v>Nov-21</v>
      </c>
    </row>
    <row r="3579" spans="1:23" x14ac:dyDescent="0.25">
      <c r="A3579" s="54" t="s">
        <v>317</v>
      </c>
      <c r="B3579" s="54" t="s">
        <v>428</v>
      </c>
      <c r="C3579" s="54" t="s">
        <v>263</v>
      </c>
      <c r="D3579" s="54" t="s">
        <v>429</v>
      </c>
      <c r="E3579" s="54" t="s">
        <v>14218</v>
      </c>
      <c r="F3579" s="71">
        <v>44504</v>
      </c>
      <c r="G3579" s="72">
        <v>836</v>
      </c>
      <c r="H3579" s="72">
        <v>70851</v>
      </c>
      <c r="I3579" s="54" t="s">
        <v>265</v>
      </c>
      <c r="J3579" s="54" t="s">
        <v>321</v>
      </c>
      <c r="K3579" s="54" t="s">
        <v>14219</v>
      </c>
      <c r="L3579" s="54" t="s">
        <v>14220</v>
      </c>
      <c r="M3579" s="54" t="s">
        <v>14218</v>
      </c>
      <c r="N3579" s="54" t="s">
        <v>256</v>
      </c>
      <c r="O3579" s="54" t="s">
        <v>256</v>
      </c>
      <c r="P3579" s="54" t="s">
        <v>267</v>
      </c>
      <c r="Q3579" s="54" t="s">
        <v>256</v>
      </c>
      <c r="R3579" s="54" t="s">
        <v>431</v>
      </c>
      <c r="S3579" s="71"/>
      <c r="T3579" s="54" t="s">
        <v>256</v>
      </c>
      <c r="U3579" s="71">
        <v>44504</v>
      </c>
      <c r="V3579" s="54" t="s">
        <v>256</v>
      </c>
      <c r="W3579" t="str">
        <f t="shared" si="55"/>
        <v>Nov-21</v>
      </c>
    </row>
    <row r="3580" spans="1:23" x14ac:dyDescent="0.25">
      <c r="A3580" s="54" t="s">
        <v>317</v>
      </c>
      <c r="B3580" s="54" t="s">
        <v>428</v>
      </c>
      <c r="C3580" s="54" t="s">
        <v>263</v>
      </c>
      <c r="D3580" s="54" t="s">
        <v>429</v>
      </c>
      <c r="E3580" s="54" t="s">
        <v>14221</v>
      </c>
      <c r="F3580" s="71">
        <v>44504</v>
      </c>
      <c r="G3580" s="72">
        <v>947.83</v>
      </c>
      <c r="H3580" s="72">
        <v>80328.59</v>
      </c>
      <c r="I3580" s="54" t="s">
        <v>265</v>
      </c>
      <c r="J3580" s="54" t="s">
        <v>321</v>
      </c>
      <c r="K3580" s="54" t="s">
        <v>14222</v>
      </c>
      <c r="L3580" s="54" t="s">
        <v>14223</v>
      </c>
      <c r="M3580" s="54" t="s">
        <v>14221</v>
      </c>
      <c r="N3580" s="54" t="s">
        <v>256</v>
      </c>
      <c r="O3580" s="54" t="s">
        <v>256</v>
      </c>
      <c r="P3580" s="54" t="s">
        <v>267</v>
      </c>
      <c r="Q3580" s="54" t="s">
        <v>256</v>
      </c>
      <c r="R3580" s="54" t="s">
        <v>431</v>
      </c>
      <c r="S3580" s="71"/>
      <c r="T3580" s="54" t="s">
        <v>256</v>
      </c>
      <c r="U3580" s="71">
        <v>44504</v>
      </c>
      <c r="V3580" s="54" t="s">
        <v>256</v>
      </c>
      <c r="W3580" t="str">
        <f t="shared" si="55"/>
        <v>Nov-21</v>
      </c>
    </row>
    <row r="3581" spans="1:23" x14ac:dyDescent="0.25">
      <c r="A3581" s="54" t="s">
        <v>317</v>
      </c>
      <c r="B3581" s="54" t="s">
        <v>428</v>
      </c>
      <c r="C3581" s="54" t="s">
        <v>263</v>
      </c>
      <c r="D3581" s="54" t="s">
        <v>429</v>
      </c>
      <c r="E3581" s="54" t="s">
        <v>14224</v>
      </c>
      <c r="F3581" s="71">
        <v>44503</v>
      </c>
      <c r="G3581" s="72">
        <v>92.69</v>
      </c>
      <c r="H3581" s="72">
        <v>7855.48</v>
      </c>
      <c r="I3581" s="54" t="s">
        <v>265</v>
      </c>
      <c r="J3581" s="54" t="s">
        <v>321</v>
      </c>
      <c r="K3581" s="54" t="s">
        <v>14225</v>
      </c>
      <c r="L3581" s="54" t="s">
        <v>14226</v>
      </c>
      <c r="M3581" s="54" t="s">
        <v>14224</v>
      </c>
      <c r="N3581" s="54" t="s">
        <v>256</v>
      </c>
      <c r="O3581" s="54" t="s">
        <v>256</v>
      </c>
      <c r="P3581" s="54" t="s">
        <v>267</v>
      </c>
      <c r="Q3581" s="54" t="s">
        <v>256</v>
      </c>
      <c r="R3581" s="54" t="s">
        <v>431</v>
      </c>
      <c r="S3581" s="71"/>
      <c r="T3581" s="54" t="s">
        <v>256</v>
      </c>
      <c r="U3581" s="71">
        <v>44503</v>
      </c>
      <c r="V3581" s="54" t="s">
        <v>256</v>
      </c>
      <c r="W3581" t="str">
        <f t="shared" si="55"/>
        <v>Nov-21</v>
      </c>
    </row>
    <row r="3582" spans="1:23" x14ac:dyDescent="0.25">
      <c r="A3582" s="54" t="s">
        <v>317</v>
      </c>
      <c r="B3582" s="54" t="s">
        <v>428</v>
      </c>
      <c r="C3582" s="54" t="s">
        <v>263</v>
      </c>
      <c r="D3582" s="54" t="s">
        <v>429</v>
      </c>
      <c r="E3582" s="54" t="s">
        <v>14227</v>
      </c>
      <c r="F3582" s="71">
        <v>44504</v>
      </c>
      <c r="G3582" s="72">
        <v>81.5</v>
      </c>
      <c r="H3582" s="72">
        <v>6907.13</v>
      </c>
      <c r="I3582" s="54" t="s">
        <v>265</v>
      </c>
      <c r="J3582" s="54" t="s">
        <v>321</v>
      </c>
      <c r="K3582" s="54" t="s">
        <v>14228</v>
      </c>
      <c r="L3582" s="54" t="s">
        <v>14229</v>
      </c>
      <c r="M3582" s="54" t="s">
        <v>14227</v>
      </c>
      <c r="N3582" s="54" t="s">
        <v>256</v>
      </c>
      <c r="O3582" s="54" t="s">
        <v>256</v>
      </c>
      <c r="P3582" s="54" t="s">
        <v>267</v>
      </c>
      <c r="Q3582" s="54" t="s">
        <v>256</v>
      </c>
      <c r="R3582" s="54" t="s">
        <v>431</v>
      </c>
      <c r="S3582" s="71"/>
      <c r="T3582" s="54" t="s">
        <v>256</v>
      </c>
      <c r="U3582" s="71">
        <v>44504</v>
      </c>
      <c r="V3582" s="54" t="s">
        <v>256</v>
      </c>
      <c r="W3582" t="str">
        <f t="shared" si="55"/>
        <v>Nov-21</v>
      </c>
    </row>
    <row r="3583" spans="1:23" x14ac:dyDescent="0.25">
      <c r="A3583" s="54" t="s">
        <v>317</v>
      </c>
      <c r="B3583" s="54" t="s">
        <v>428</v>
      </c>
      <c r="C3583" s="54" t="s">
        <v>263</v>
      </c>
      <c r="D3583" s="54" t="s">
        <v>429</v>
      </c>
      <c r="E3583" s="54" t="s">
        <v>14230</v>
      </c>
      <c r="F3583" s="71">
        <v>44504</v>
      </c>
      <c r="G3583" s="72">
        <v>7.02</v>
      </c>
      <c r="H3583" s="72">
        <v>594.95000000000005</v>
      </c>
      <c r="I3583" s="54" t="s">
        <v>265</v>
      </c>
      <c r="J3583" s="54" t="s">
        <v>321</v>
      </c>
      <c r="K3583" s="54" t="s">
        <v>14231</v>
      </c>
      <c r="L3583" s="54" t="s">
        <v>14232</v>
      </c>
      <c r="M3583" s="54" t="s">
        <v>14230</v>
      </c>
      <c r="N3583" s="54" t="s">
        <v>256</v>
      </c>
      <c r="O3583" s="54" t="s">
        <v>256</v>
      </c>
      <c r="P3583" s="54" t="s">
        <v>267</v>
      </c>
      <c r="Q3583" s="54" t="s">
        <v>256</v>
      </c>
      <c r="R3583" s="54" t="s">
        <v>431</v>
      </c>
      <c r="S3583" s="71"/>
      <c r="T3583" s="54" t="s">
        <v>256</v>
      </c>
      <c r="U3583" s="71">
        <v>44504</v>
      </c>
      <c r="V3583" s="54" t="s">
        <v>256</v>
      </c>
      <c r="W3583" t="str">
        <f t="shared" si="55"/>
        <v>Nov-21</v>
      </c>
    </row>
    <row r="3584" spans="1:23" x14ac:dyDescent="0.25">
      <c r="A3584" s="54" t="s">
        <v>317</v>
      </c>
      <c r="B3584" s="54" t="s">
        <v>428</v>
      </c>
      <c r="C3584" s="54" t="s">
        <v>263</v>
      </c>
      <c r="D3584" s="54" t="s">
        <v>429</v>
      </c>
      <c r="E3584" s="54" t="s">
        <v>14233</v>
      </c>
      <c r="F3584" s="71">
        <v>44504</v>
      </c>
      <c r="G3584" s="72">
        <v>57</v>
      </c>
      <c r="H3584" s="72">
        <v>4830.75</v>
      </c>
      <c r="I3584" s="54" t="s">
        <v>265</v>
      </c>
      <c r="J3584" s="54" t="s">
        <v>321</v>
      </c>
      <c r="K3584" s="54" t="s">
        <v>14234</v>
      </c>
      <c r="L3584" s="54" t="s">
        <v>14235</v>
      </c>
      <c r="M3584" s="54" t="s">
        <v>14233</v>
      </c>
      <c r="N3584" s="54" t="s">
        <v>256</v>
      </c>
      <c r="O3584" s="54" t="s">
        <v>256</v>
      </c>
      <c r="P3584" s="54" t="s">
        <v>267</v>
      </c>
      <c r="Q3584" s="54" t="s">
        <v>256</v>
      </c>
      <c r="R3584" s="54" t="s">
        <v>431</v>
      </c>
      <c r="S3584" s="71"/>
      <c r="T3584" s="54" t="s">
        <v>256</v>
      </c>
      <c r="U3584" s="71">
        <v>44504</v>
      </c>
      <c r="V3584" s="54" t="s">
        <v>256</v>
      </c>
      <c r="W3584" t="str">
        <f t="shared" si="55"/>
        <v>Nov-21</v>
      </c>
    </row>
    <row r="3585" spans="1:23" x14ac:dyDescent="0.25">
      <c r="A3585" s="54" t="s">
        <v>317</v>
      </c>
      <c r="B3585" s="54" t="s">
        <v>428</v>
      </c>
      <c r="C3585" s="54" t="s">
        <v>263</v>
      </c>
      <c r="D3585" s="54" t="s">
        <v>429</v>
      </c>
      <c r="E3585" s="54" t="s">
        <v>14236</v>
      </c>
      <c r="F3585" s="71">
        <v>44504</v>
      </c>
      <c r="G3585" s="72">
        <v>498.78</v>
      </c>
      <c r="H3585" s="72">
        <v>42271.61</v>
      </c>
      <c r="I3585" s="54" t="s">
        <v>265</v>
      </c>
      <c r="J3585" s="54" t="s">
        <v>321</v>
      </c>
      <c r="K3585" s="54" t="s">
        <v>14237</v>
      </c>
      <c r="L3585" s="54" t="s">
        <v>14238</v>
      </c>
      <c r="M3585" s="54" t="s">
        <v>14236</v>
      </c>
      <c r="N3585" s="54" t="s">
        <v>256</v>
      </c>
      <c r="O3585" s="54" t="s">
        <v>256</v>
      </c>
      <c r="P3585" s="54" t="s">
        <v>267</v>
      </c>
      <c r="Q3585" s="54" t="s">
        <v>256</v>
      </c>
      <c r="R3585" s="54" t="s">
        <v>431</v>
      </c>
      <c r="S3585" s="71"/>
      <c r="T3585" s="54" t="s">
        <v>256</v>
      </c>
      <c r="U3585" s="71">
        <v>44504</v>
      </c>
      <c r="V3585" s="54" t="s">
        <v>256</v>
      </c>
      <c r="W3585" t="str">
        <f t="shared" si="55"/>
        <v>Nov-21</v>
      </c>
    </row>
    <row r="3586" spans="1:23" x14ac:dyDescent="0.25">
      <c r="A3586" s="54" t="s">
        <v>317</v>
      </c>
      <c r="B3586" s="54" t="s">
        <v>428</v>
      </c>
      <c r="C3586" s="54" t="s">
        <v>263</v>
      </c>
      <c r="D3586" s="54" t="s">
        <v>429</v>
      </c>
      <c r="E3586" s="54" t="s">
        <v>14239</v>
      </c>
      <c r="F3586" s="71">
        <v>44504</v>
      </c>
      <c r="G3586" s="72">
        <v>104.5</v>
      </c>
      <c r="H3586" s="72">
        <v>8856.3799999999992</v>
      </c>
      <c r="I3586" s="54" t="s">
        <v>265</v>
      </c>
      <c r="J3586" s="54" t="s">
        <v>321</v>
      </c>
      <c r="K3586" s="54" t="s">
        <v>14240</v>
      </c>
      <c r="L3586" s="54" t="s">
        <v>14241</v>
      </c>
      <c r="M3586" s="54" t="s">
        <v>14239</v>
      </c>
      <c r="N3586" s="54" t="s">
        <v>256</v>
      </c>
      <c r="O3586" s="54" t="s">
        <v>256</v>
      </c>
      <c r="P3586" s="54" t="s">
        <v>267</v>
      </c>
      <c r="Q3586" s="54" t="s">
        <v>256</v>
      </c>
      <c r="R3586" s="54" t="s">
        <v>431</v>
      </c>
      <c r="S3586" s="71"/>
      <c r="T3586" s="54" t="s">
        <v>256</v>
      </c>
      <c r="U3586" s="71">
        <v>44504</v>
      </c>
      <c r="V3586" s="54" t="s">
        <v>256</v>
      </c>
      <c r="W3586" t="str">
        <f t="shared" si="55"/>
        <v>Nov-21</v>
      </c>
    </row>
    <row r="3587" spans="1:23" x14ac:dyDescent="0.25">
      <c r="A3587" s="54" t="s">
        <v>317</v>
      </c>
      <c r="B3587" s="54" t="s">
        <v>428</v>
      </c>
      <c r="C3587" s="54" t="s">
        <v>263</v>
      </c>
      <c r="D3587" s="54" t="s">
        <v>429</v>
      </c>
      <c r="E3587" s="54" t="s">
        <v>14242</v>
      </c>
      <c r="F3587" s="71">
        <v>44504</v>
      </c>
      <c r="G3587" s="72">
        <v>271.7</v>
      </c>
      <c r="H3587" s="72">
        <v>23026.58</v>
      </c>
      <c r="I3587" s="54" t="s">
        <v>265</v>
      </c>
      <c r="J3587" s="54" t="s">
        <v>321</v>
      </c>
      <c r="K3587" s="54" t="s">
        <v>14243</v>
      </c>
      <c r="L3587" s="54" t="s">
        <v>14244</v>
      </c>
      <c r="M3587" s="54" t="s">
        <v>14242</v>
      </c>
      <c r="N3587" s="54" t="s">
        <v>256</v>
      </c>
      <c r="O3587" s="54" t="s">
        <v>256</v>
      </c>
      <c r="P3587" s="54" t="s">
        <v>267</v>
      </c>
      <c r="Q3587" s="54" t="s">
        <v>256</v>
      </c>
      <c r="R3587" s="54" t="s">
        <v>431</v>
      </c>
      <c r="S3587" s="71"/>
      <c r="T3587" s="54" t="s">
        <v>256</v>
      </c>
      <c r="U3587" s="71">
        <v>44504</v>
      </c>
      <c r="V3587" s="54" t="s">
        <v>256</v>
      </c>
      <c r="W3587" t="str">
        <f t="shared" si="55"/>
        <v>Nov-21</v>
      </c>
    </row>
    <row r="3588" spans="1:23" x14ac:dyDescent="0.25">
      <c r="A3588" s="54" t="s">
        <v>317</v>
      </c>
      <c r="B3588" s="54" t="s">
        <v>428</v>
      </c>
      <c r="C3588" s="54" t="s">
        <v>263</v>
      </c>
      <c r="D3588" s="54" t="s">
        <v>429</v>
      </c>
      <c r="E3588" s="54" t="s">
        <v>14245</v>
      </c>
      <c r="F3588" s="71">
        <v>44504</v>
      </c>
      <c r="G3588" s="72">
        <v>104.5</v>
      </c>
      <c r="H3588" s="72">
        <v>8856.3799999999992</v>
      </c>
      <c r="I3588" s="54" t="s">
        <v>265</v>
      </c>
      <c r="J3588" s="54" t="s">
        <v>321</v>
      </c>
      <c r="K3588" s="54" t="s">
        <v>14246</v>
      </c>
      <c r="L3588" s="54" t="s">
        <v>14247</v>
      </c>
      <c r="M3588" s="54" t="s">
        <v>14245</v>
      </c>
      <c r="N3588" s="54" t="s">
        <v>256</v>
      </c>
      <c r="O3588" s="54" t="s">
        <v>256</v>
      </c>
      <c r="P3588" s="54" t="s">
        <v>267</v>
      </c>
      <c r="Q3588" s="54" t="s">
        <v>256</v>
      </c>
      <c r="R3588" s="54" t="s">
        <v>431</v>
      </c>
      <c r="S3588" s="71"/>
      <c r="T3588" s="54" t="s">
        <v>256</v>
      </c>
      <c r="U3588" s="71">
        <v>44504</v>
      </c>
      <c r="V3588" s="54" t="s">
        <v>256</v>
      </c>
      <c r="W3588" t="str">
        <f t="shared" ref="W3588:W3651" si="56">TEXT(F3588,"MMM-YY")</f>
        <v>Nov-21</v>
      </c>
    </row>
    <row r="3589" spans="1:23" x14ac:dyDescent="0.25">
      <c r="A3589" s="54" t="s">
        <v>317</v>
      </c>
      <c r="B3589" s="54" t="s">
        <v>428</v>
      </c>
      <c r="C3589" s="54" t="s">
        <v>263</v>
      </c>
      <c r="D3589" s="54" t="s">
        <v>429</v>
      </c>
      <c r="E3589" s="54" t="s">
        <v>14248</v>
      </c>
      <c r="F3589" s="71">
        <v>44504</v>
      </c>
      <c r="G3589" s="72">
        <v>241.86</v>
      </c>
      <c r="H3589" s="72">
        <v>20497.64</v>
      </c>
      <c r="I3589" s="54" t="s">
        <v>265</v>
      </c>
      <c r="J3589" s="54" t="s">
        <v>321</v>
      </c>
      <c r="K3589" s="54" t="s">
        <v>14249</v>
      </c>
      <c r="L3589" s="54" t="s">
        <v>14250</v>
      </c>
      <c r="M3589" s="54" t="s">
        <v>14248</v>
      </c>
      <c r="N3589" s="54" t="s">
        <v>256</v>
      </c>
      <c r="O3589" s="54" t="s">
        <v>256</v>
      </c>
      <c r="P3589" s="54" t="s">
        <v>267</v>
      </c>
      <c r="Q3589" s="54" t="s">
        <v>256</v>
      </c>
      <c r="R3589" s="54" t="s">
        <v>431</v>
      </c>
      <c r="S3589" s="71"/>
      <c r="T3589" s="54" t="s">
        <v>256</v>
      </c>
      <c r="U3589" s="71">
        <v>44504</v>
      </c>
      <c r="V3589" s="54" t="s">
        <v>256</v>
      </c>
      <c r="W3589" t="str">
        <f t="shared" si="56"/>
        <v>Nov-21</v>
      </c>
    </row>
    <row r="3590" spans="1:23" x14ac:dyDescent="0.25">
      <c r="A3590" s="54" t="s">
        <v>317</v>
      </c>
      <c r="B3590" s="54" t="s">
        <v>428</v>
      </c>
      <c r="C3590" s="54" t="s">
        <v>263</v>
      </c>
      <c r="D3590" s="54" t="s">
        <v>429</v>
      </c>
      <c r="E3590" s="54" t="s">
        <v>14251</v>
      </c>
      <c r="F3590" s="71">
        <v>44504</v>
      </c>
      <c r="G3590" s="72">
        <v>656.57</v>
      </c>
      <c r="H3590" s="72">
        <v>55644.31</v>
      </c>
      <c r="I3590" s="54" t="s">
        <v>265</v>
      </c>
      <c r="J3590" s="54" t="s">
        <v>321</v>
      </c>
      <c r="K3590" s="54" t="s">
        <v>14252</v>
      </c>
      <c r="L3590" s="54" t="s">
        <v>14253</v>
      </c>
      <c r="M3590" s="54" t="s">
        <v>14251</v>
      </c>
      <c r="N3590" s="54" t="s">
        <v>256</v>
      </c>
      <c r="O3590" s="54" t="s">
        <v>256</v>
      </c>
      <c r="P3590" s="54" t="s">
        <v>267</v>
      </c>
      <c r="Q3590" s="54" t="s">
        <v>256</v>
      </c>
      <c r="R3590" s="54" t="s">
        <v>431</v>
      </c>
      <c r="S3590" s="71"/>
      <c r="T3590" s="54" t="s">
        <v>256</v>
      </c>
      <c r="U3590" s="71">
        <v>44504</v>
      </c>
      <c r="V3590" s="54" t="s">
        <v>256</v>
      </c>
      <c r="W3590" t="str">
        <f t="shared" si="56"/>
        <v>Nov-21</v>
      </c>
    </row>
    <row r="3591" spans="1:23" x14ac:dyDescent="0.25">
      <c r="A3591" s="54" t="s">
        <v>317</v>
      </c>
      <c r="B3591" s="54" t="s">
        <v>428</v>
      </c>
      <c r="C3591" s="54" t="s">
        <v>263</v>
      </c>
      <c r="D3591" s="54" t="s">
        <v>429</v>
      </c>
      <c r="E3591" s="54" t="s">
        <v>14254</v>
      </c>
      <c r="F3591" s="71">
        <v>44504</v>
      </c>
      <c r="G3591" s="72">
        <v>539.49</v>
      </c>
      <c r="H3591" s="72">
        <v>45721.78</v>
      </c>
      <c r="I3591" s="54" t="s">
        <v>265</v>
      </c>
      <c r="J3591" s="54" t="s">
        <v>321</v>
      </c>
      <c r="K3591" s="54" t="s">
        <v>14255</v>
      </c>
      <c r="L3591" s="54" t="s">
        <v>14256</v>
      </c>
      <c r="M3591" s="54" t="s">
        <v>14254</v>
      </c>
      <c r="N3591" s="54" t="s">
        <v>256</v>
      </c>
      <c r="O3591" s="54" t="s">
        <v>256</v>
      </c>
      <c r="P3591" s="54" t="s">
        <v>267</v>
      </c>
      <c r="Q3591" s="54" t="s">
        <v>256</v>
      </c>
      <c r="R3591" s="54" t="s">
        <v>431</v>
      </c>
      <c r="S3591" s="71"/>
      <c r="T3591" s="54" t="s">
        <v>256</v>
      </c>
      <c r="U3591" s="71">
        <v>44504</v>
      </c>
      <c r="V3591" s="54" t="s">
        <v>256</v>
      </c>
      <c r="W3591" t="str">
        <f t="shared" si="56"/>
        <v>Nov-21</v>
      </c>
    </row>
    <row r="3592" spans="1:23" x14ac:dyDescent="0.25">
      <c r="A3592" s="54" t="s">
        <v>317</v>
      </c>
      <c r="B3592" s="54" t="s">
        <v>428</v>
      </c>
      <c r="C3592" s="54" t="s">
        <v>263</v>
      </c>
      <c r="D3592" s="54" t="s">
        <v>429</v>
      </c>
      <c r="E3592" s="54" t="s">
        <v>14257</v>
      </c>
      <c r="F3592" s="71">
        <v>44504</v>
      </c>
      <c r="G3592" s="72">
        <v>29.26</v>
      </c>
      <c r="H3592" s="72">
        <v>2479.79</v>
      </c>
      <c r="I3592" s="54" t="s">
        <v>265</v>
      </c>
      <c r="J3592" s="54" t="s">
        <v>321</v>
      </c>
      <c r="K3592" s="54" t="s">
        <v>14258</v>
      </c>
      <c r="L3592" s="54" t="s">
        <v>14259</v>
      </c>
      <c r="M3592" s="54" t="s">
        <v>14257</v>
      </c>
      <c r="N3592" s="54" t="s">
        <v>256</v>
      </c>
      <c r="O3592" s="54" t="s">
        <v>256</v>
      </c>
      <c r="P3592" s="54" t="s">
        <v>267</v>
      </c>
      <c r="Q3592" s="54" t="s">
        <v>256</v>
      </c>
      <c r="R3592" s="54" t="s">
        <v>431</v>
      </c>
      <c r="S3592" s="71"/>
      <c r="T3592" s="54" t="s">
        <v>256</v>
      </c>
      <c r="U3592" s="71">
        <v>44504</v>
      </c>
      <c r="V3592" s="54" t="s">
        <v>256</v>
      </c>
      <c r="W3592" t="str">
        <f t="shared" si="56"/>
        <v>Nov-21</v>
      </c>
    </row>
    <row r="3593" spans="1:23" x14ac:dyDescent="0.25">
      <c r="A3593" s="54" t="s">
        <v>317</v>
      </c>
      <c r="B3593" s="54" t="s">
        <v>428</v>
      </c>
      <c r="C3593" s="54" t="s">
        <v>263</v>
      </c>
      <c r="D3593" s="54" t="s">
        <v>429</v>
      </c>
      <c r="E3593" s="54" t="s">
        <v>14260</v>
      </c>
      <c r="F3593" s="71">
        <v>44504</v>
      </c>
      <c r="G3593" s="72">
        <v>640.94000000000005</v>
      </c>
      <c r="H3593" s="72">
        <v>54319.67</v>
      </c>
      <c r="I3593" s="54" t="s">
        <v>265</v>
      </c>
      <c r="J3593" s="54" t="s">
        <v>321</v>
      </c>
      <c r="K3593" s="54" t="s">
        <v>14261</v>
      </c>
      <c r="L3593" s="54" t="s">
        <v>14262</v>
      </c>
      <c r="M3593" s="54" t="s">
        <v>14260</v>
      </c>
      <c r="N3593" s="54" t="s">
        <v>256</v>
      </c>
      <c r="O3593" s="54" t="s">
        <v>256</v>
      </c>
      <c r="P3593" s="54" t="s">
        <v>267</v>
      </c>
      <c r="Q3593" s="54" t="s">
        <v>256</v>
      </c>
      <c r="R3593" s="54" t="s">
        <v>431</v>
      </c>
      <c r="S3593" s="71"/>
      <c r="T3593" s="54" t="s">
        <v>256</v>
      </c>
      <c r="U3593" s="71">
        <v>44504</v>
      </c>
      <c r="V3593" s="54" t="s">
        <v>256</v>
      </c>
      <c r="W3593" t="str">
        <f t="shared" si="56"/>
        <v>Nov-21</v>
      </c>
    </row>
    <row r="3594" spans="1:23" x14ac:dyDescent="0.25">
      <c r="A3594" s="54" t="s">
        <v>317</v>
      </c>
      <c r="B3594" s="54" t="s">
        <v>428</v>
      </c>
      <c r="C3594" s="54" t="s">
        <v>263</v>
      </c>
      <c r="D3594" s="54" t="s">
        <v>429</v>
      </c>
      <c r="E3594" s="54" t="s">
        <v>14263</v>
      </c>
      <c r="F3594" s="71">
        <v>44504</v>
      </c>
      <c r="G3594" s="72">
        <v>527.66</v>
      </c>
      <c r="H3594" s="72">
        <v>44719.19</v>
      </c>
      <c r="I3594" s="54" t="s">
        <v>265</v>
      </c>
      <c r="J3594" s="54" t="s">
        <v>321</v>
      </c>
      <c r="K3594" s="54" t="s">
        <v>14264</v>
      </c>
      <c r="L3594" s="54" t="s">
        <v>14265</v>
      </c>
      <c r="M3594" s="54" t="s">
        <v>14263</v>
      </c>
      <c r="N3594" s="54" t="s">
        <v>256</v>
      </c>
      <c r="O3594" s="54" t="s">
        <v>256</v>
      </c>
      <c r="P3594" s="54" t="s">
        <v>267</v>
      </c>
      <c r="Q3594" s="54" t="s">
        <v>256</v>
      </c>
      <c r="R3594" s="54" t="s">
        <v>431</v>
      </c>
      <c r="S3594" s="71"/>
      <c r="T3594" s="54" t="s">
        <v>256</v>
      </c>
      <c r="U3594" s="71">
        <v>44504</v>
      </c>
      <c r="V3594" s="54" t="s">
        <v>256</v>
      </c>
      <c r="W3594" t="str">
        <f t="shared" si="56"/>
        <v>Nov-21</v>
      </c>
    </row>
    <row r="3595" spans="1:23" x14ac:dyDescent="0.25">
      <c r="A3595" s="54" t="s">
        <v>317</v>
      </c>
      <c r="B3595" s="54" t="s">
        <v>428</v>
      </c>
      <c r="C3595" s="54" t="s">
        <v>263</v>
      </c>
      <c r="D3595" s="54" t="s">
        <v>429</v>
      </c>
      <c r="E3595" s="54" t="s">
        <v>14266</v>
      </c>
      <c r="F3595" s="71">
        <v>44504</v>
      </c>
      <c r="G3595" s="72">
        <v>234.08</v>
      </c>
      <c r="H3595" s="72">
        <v>19838.28</v>
      </c>
      <c r="I3595" s="54" t="s">
        <v>265</v>
      </c>
      <c r="J3595" s="54" t="s">
        <v>321</v>
      </c>
      <c r="K3595" s="54" t="s">
        <v>14267</v>
      </c>
      <c r="L3595" s="54" t="s">
        <v>14268</v>
      </c>
      <c r="M3595" s="54" t="s">
        <v>14266</v>
      </c>
      <c r="N3595" s="54" t="s">
        <v>256</v>
      </c>
      <c r="O3595" s="54" t="s">
        <v>256</v>
      </c>
      <c r="P3595" s="54" t="s">
        <v>267</v>
      </c>
      <c r="Q3595" s="54" t="s">
        <v>256</v>
      </c>
      <c r="R3595" s="54" t="s">
        <v>431</v>
      </c>
      <c r="S3595" s="71"/>
      <c r="T3595" s="54" t="s">
        <v>256</v>
      </c>
      <c r="U3595" s="71">
        <v>44504</v>
      </c>
      <c r="V3595" s="54" t="s">
        <v>256</v>
      </c>
      <c r="W3595" t="str">
        <f t="shared" si="56"/>
        <v>Nov-21</v>
      </c>
    </row>
    <row r="3596" spans="1:23" x14ac:dyDescent="0.25">
      <c r="A3596" s="54" t="s">
        <v>317</v>
      </c>
      <c r="B3596" s="54" t="s">
        <v>428</v>
      </c>
      <c r="C3596" s="54" t="s">
        <v>263</v>
      </c>
      <c r="D3596" s="54" t="s">
        <v>429</v>
      </c>
      <c r="E3596" s="54" t="s">
        <v>14269</v>
      </c>
      <c r="F3596" s="71">
        <v>44504</v>
      </c>
      <c r="G3596" s="72">
        <v>99.18</v>
      </c>
      <c r="H3596" s="72">
        <v>8405.51</v>
      </c>
      <c r="I3596" s="54" t="s">
        <v>265</v>
      </c>
      <c r="J3596" s="54" t="s">
        <v>321</v>
      </c>
      <c r="K3596" s="54" t="s">
        <v>14270</v>
      </c>
      <c r="L3596" s="54" t="s">
        <v>14271</v>
      </c>
      <c r="M3596" s="54" t="s">
        <v>14269</v>
      </c>
      <c r="N3596" s="54" t="s">
        <v>256</v>
      </c>
      <c r="O3596" s="54" t="s">
        <v>256</v>
      </c>
      <c r="P3596" s="54" t="s">
        <v>267</v>
      </c>
      <c r="Q3596" s="54" t="s">
        <v>256</v>
      </c>
      <c r="R3596" s="54" t="s">
        <v>431</v>
      </c>
      <c r="S3596" s="71"/>
      <c r="T3596" s="54" t="s">
        <v>256</v>
      </c>
      <c r="U3596" s="71">
        <v>44504</v>
      </c>
      <c r="V3596" s="54" t="s">
        <v>256</v>
      </c>
      <c r="W3596" t="str">
        <f t="shared" si="56"/>
        <v>Nov-21</v>
      </c>
    </row>
    <row r="3597" spans="1:23" x14ac:dyDescent="0.25">
      <c r="A3597" s="54" t="s">
        <v>317</v>
      </c>
      <c r="B3597" s="54" t="s">
        <v>428</v>
      </c>
      <c r="C3597" s="54" t="s">
        <v>263</v>
      </c>
      <c r="D3597" s="54" t="s">
        <v>429</v>
      </c>
      <c r="E3597" s="54" t="s">
        <v>14272</v>
      </c>
      <c r="F3597" s="71">
        <v>44504</v>
      </c>
      <c r="G3597" s="72">
        <v>50.16</v>
      </c>
      <c r="H3597" s="72">
        <v>4251.0600000000004</v>
      </c>
      <c r="I3597" s="54" t="s">
        <v>265</v>
      </c>
      <c r="J3597" s="54" t="s">
        <v>321</v>
      </c>
      <c r="K3597" s="54" t="s">
        <v>14273</v>
      </c>
      <c r="L3597" s="54" t="s">
        <v>14274</v>
      </c>
      <c r="M3597" s="54" t="s">
        <v>14272</v>
      </c>
      <c r="N3597" s="54" t="s">
        <v>256</v>
      </c>
      <c r="O3597" s="54" t="s">
        <v>256</v>
      </c>
      <c r="P3597" s="54" t="s">
        <v>267</v>
      </c>
      <c r="Q3597" s="54" t="s">
        <v>256</v>
      </c>
      <c r="R3597" s="54" t="s">
        <v>431</v>
      </c>
      <c r="S3597" s="71"/>
      <c r="T3597" s="54" t="s">
        <v>256</v>
      </c>
      <c r="U3597" s="71">
        <v>44504</v>
      </c>
      <c r="V3597" s="54" t="s">
        <v>256</v>
      </c>
      <c r="W3597" t="str">
        <f t="shared" si="56"/>
        <v>Nov-21</v>
      </c>
    </row>
    <row r="3598" spans="1:23" x14ac:dyDescent="0.25">
      <c r="A3598" s="54" t="s">
        <v>317</v>
      </c>
      <c r="B3598" s="54" t="s">
        <v>428</v>
      </c>
      <c r="C3598" s="54" t="s">
        <v>263</v>
      </c>
      <c r="D3598" s="54" t="s">
        <v>429</v>
      </c>
      <c r="E3598" s="54" t="s">
        <v>14275</v>
      </c>
      <c r="F3598" s="71">
        <v>44504</v>
      </c>
      <c r="G3598" s="72">
        <v>908.39</v>
      </c>
      <c r="H3598" s="72">
        <v>76986.05</v>
      </c>
      <c r="I3598" s="54" t="s">
        <v>265</v>
      </c>
      <c r="J3598" s="54" t="s">
        <v>321</v>
      </c>
      <c r="K3598" s="54" t="s">
        <v>14276</v>
      </c>
      <c r="L3598" s="54" t="s">
        <v>14277</v>
      </c>
      <c r="M3598" s="54" t="s">
        <v>14275</v>
      </c>
      <c r="N3598" s="54" t="s">
        <v>256</v>
      </c>
      <c r="O3598" s="54" t="s">
        <v>256</v>
      </c>
      <c r="P3598" s="54" t="s">
        <v>267</v>
      </c>
      <c r="Q3598" s="54" t="s">
        <v>256</v>
      </c>
      <c r="R3598" s="54" t="s">
        <v>431</v>
      </c>
      <c r="S3598" s="71"/>
      <c r="T3598" s="54" t="s">
        <v>256</v>
      </c>
      <c r="U3598" s="71">
        <v>44504</v>
      </c>
      <c r="V3598" s="54" t="s">
        <v>256</v>
      </c>
      <c r="W3598" t="str">
        <f t="shared" si="56"/>
        <v>Nov-21</v>
      </c>
    </row>
    <row r="3599" spans="1:23" x14ac:dyDescent="0.25">
      <c r="A3599" s="54" t="s">
        <v>317</v>
      </c>
      <c r="B3599" s="54" t="s">
        <v>428</v>
      </c>
      <c r="C3599" s="54" t="s">
        <v>263</v>
      </c>
      <c r="D3599" s="54" t="s">
        <v>429</v>
      </c>
      <c r="E3599" s="54" t="s">
        <v>14278</v>
      </c>
      <c r="F3599" s="71">
        <v>44515</v>
      </c>
      <c r="G3599" s="72">
        <v>61.2</v>
      </c>
      <c r="H3599" s="72">
        <v>5186.7</v>
      </c>
      <c r="I3599" s="54" t="s">
        <v>265</v>
      </c>
      <c r="J3599" s="54" t="s">
        <v>321</v>
      </c>
      <c r="K3599" s="54" t="s">
        <v>14279</v>
      </c>
      <c r="L3599" s="54" t="s">
        <v>14280</v>
      </c>
      <c r="M3599" s="54" t="s">
        <v>14278</v>
      </c>
      <c r="N3599" s="54" t="s">
        <v>256</v>
      </c>
      <c r="O3599" s="54" t="s">
        <v>256</v>
      </c>
      <c r="P3599" s="54" t="s">
        <v>267</v>
      </c>
      <c r="Q3599" s="54" t="s">
        <v>256</v>
      </c>
      <c r="R3599" s="54" t="s">
        <v>431</v>
      </c>
      <c r="S3599" s="71"/>
      <c r="T3599" s="54" t="s">
        <v>256</v>
      </c>
      <c r="U3599" s="71">
        <v>44515</v>
      </c>
      <c r="V3599" s="54" t="s">
        <v>256</v>
      </c>
      <c r="W3599" t="str">
        <f t="shared" si="56"/>
        <v>Nov-21</v>
      </c>
    </row>
    <row r="3600" spans="1:23" x14ac:dyDescent="0.25">
      <c r="A3600" s="54" t="s">
        <v>317</v>
      </c>
      <c r="B3600" s="54" t="s">
        <v>428</v>
      </c>
      <c r="C3600" s="54" t="s">
        <v>263</v>
      </c>
      <c r="D3600" s="54" t="s">
        <v>429</v>
      </c>
      <c r="E3600" s="54" t="s">
        <v>14281</v>
      </c>
      <c r="F3600" s="71">
        <v>44506</v>
      </c>
      <c r="G3600" s="72">
        <v>8.36</v>
      </c>
      <c r="H3600" s="72">
        <v>708.51</v>
      </c>
      <c r="I3600" s="54" t="s">
        <v>265</v>
      </c>
      <c r="J3600" s="54" t="s">
        <v>321</v>
      </c>
      <c r="K3600" s="54" t="s">
        <v>14282</v>
      </c>
      <c r="L3600" s="54" t="s">
        <v>14283</v>
      </c>
      <c r="M3600" s="54" t="s">
        <v>14281</v>
      </c>
      <c r="N3600" s="54" t="s">
        <v>256</v>
      </c>
      <c r="O3600" s="54" t="s">
        <v>256</v>
      </c>
      <c r="P3600" s="54" t="s">
        <v>267</v>
      </c>
      <c r="Q3600" s="54" t="s">
        <v>256</v>
      </c>
      <c r="R3600" s="54" t="s">
        <v>431</v>
      </c>
      <c r="S3600" s="71"/>
      <c r="T3600" s="54" t="s">
        <v>256</v>
      </c>
      <c r="U3600" s="71">
        <v>44506</v>
      </c>
      <c r="V3600" s="54" t="s">
        <v>256</v>
      </c>
      <c r="W3600" t="str">
        <f t="shared" si="56"/>
        <v>Nov-21</v>
      </c>
    </row>
    <row r="3601" spans="1:23" x14ac:dyDescent="0.25">
      <c r="A3601" s="54" t="s">
        <v>317</v>
      </c>
      <c r="B3601" s="54" t="s">
        <v>428</v>
      </c>
      <c r="C3601" s="54" t="s">
        <v>263</v>
      </c>
      <c r="D3601" s="54" t="s">
        <v>429</v>
      </c>
      <c r="E3601" s="54" t="s">
        <v>14284</v>
      </c>
      <c r="F3601" s="71">
        <v>44506</v>
      </c>
      <c r="G3601" s="72">
        <v>11.96</v>
      </c>
      <c r="H3601" s="72">
        <v>1013.61</v>
      </c>
      <c r="I3601" s="54" t="s">
        <v>265</v>
      </c>
      <c r="J3601" s="54" t="s">
        <v>321</v>
      </c>
      <c r="K3601" s="54" t="s">
        <v>14285</v>
      </c>
      <c r="L3601" s="54" t="s">
        <v>14286</v>
      </c>
      <c r="M3601" s="54" t="s">
        <v>14284</v>
      </c>
      <c r="N3601" s="54" t="s">
        <v>256</v>
      </c>
      <c r="O3601" s="54" t="s">
        <v>256</v>
      </c>
      <c r="P3601" s="54" t="s">
        <v>267</v>
      </c>
      <c r="Q3601" s="54" t="s">
        <v>256</v>
      </c>
      <c r="R3601" s="54" t="s">
        <v>431</v>
      </c>
      <c r="S3601" s="71"/>
      <c r="T3601" s="54" t="s">
        <v>256</v>
      </c>
      <c r="U3601" s="71">
        <v>44506</v>
      </c>
      <c r="V3601" s="54" t="s">
        <v>256</v>
      </c>
      <c r="W3601" t="str">
        <f t="shared" si="56"/>
        <v>Nov-21</v>
      </c>
    </row>
    <row r="3602" spans="1:23" x14ac:dyDescent="0.25">
      <c r="A3602" s="54" t="s">
        <v>317</v>
      </c>
      <c r="B3602" s="54" t="s">
        <v>428</v>
      </c>
      <c r="C3602" s="54" t="s">
        <v>263</v>
      </c>
      <c r="D3602" s="54" t="s">
        <v>429</v>
      </c>
      <c r="E3602" s="54" t="s">
        <v>14287</v>
      </c>
      <c r="F3602" s="71">
        <v>44506</v>
      </c>
      <c r="G3602" s="72">
        <v>15.75</v>
      </c>
      <c r="H3602" s="72">
        <v>1334.81</v>
      </c>
      <c r="I3602" s="54" t="s">
        <v>265</v>
      </c>
      <c r="J3602" s="54" t="s">
        <v>321</v>
      </c>
      <c r="K3602" s="54" t="s">
        <v>14288</v>
      </c>
      <c r="L3602" s="54" t="s">
        <v>14289</v>
      </c>
      <c r="M3602" s="54" t="s">
        <v>14287</v>
      </c>
      <c r="N3602" s="54" t="s">
        <v>256</v>
      </c>
      <c r="O3602" s="54" t="s">
        <v>256</v>
      </c>
      <c r="P3602" s="54" t="s">
        <v>267</v>
      </c>
      <c r="Q3602" s="54" t="s">
        <v>256</v>
      </c>
      <c r="R3602" s="54" t="s">
        <v>431</v>
      </c>
      <c r="S3602" s="71"/>
      <c r="T3602" s="54" t="s">
        <v>256</v>
      </c>
      <c r="U3602" s="71">
        <v>44506</v>
      </c>
      <c r="V3602" s="54" t="s">
        <v>256</v>
      </c>
      <c r="W3602" t="str">
        <f t="shared" si="56"/>
        <v>Nov-21</v>
      </c>
    </row>
    <row r="3603" spans="1:23" x14ac:dyDescent="0.25">
      <c r="A3603" s="54" t="s">
        <v>317</v>
      </c>
      <c r="B3603" s="54" t="s">
        <v>428</v>
      </c>
      <c r="C3603" s="54" t="s">
        <v>263</v>
      </c>
      <c r="D3603" s="54" t="s">
        <v>429</v>
      </c>
      <c r="E3603" s="54" t="s">
        <v>14290</v>
      </c>
      <c r="F3603" s="71">
        <v>44506</v>
      </c>
      <c r="G3603" s="72">
        <v>532.95000000000005</v>
      </c>
      <c r="H3603" s="72">
        <v>45167.51</v>
      </c>
      <c r="I3603" s="54" t="s">
        <v>265</v>
      </c>
      <c r="J3603" s="54" t="s">
        <v>321</v>
      </c>
      <c r="K3603" s="54" t="s">
        <v>14291</v>
      </c>
      <c r="L3603" s="54" t="s">
        <v>14292</v>
      </c>
      <c r="M3603" s="54" t="s">
        <v>14290</v>
      </c>
      <c r="N3603" s="54" t="s">
        <v>256</v>
      </c>
      <c r="O3603" s="54" t="s">
        <v>256</v>
      </c>
      <c r="P3603" s="54" t="s">
        <v>267</v>
      </c>
      <c r="Q3603" s="54" t="s">
        <v>256</v>
      </c>
      <c r="R3603" s="54" t="s">
        <v>431</v>
      </c>
      <c r="S3603" s="71"/>
      <c r="T3603" s="54" t="s">
        <v>256</v>
      </c>
      <c r="U3603" s="71">
        <v>44506</v>
      </c>
      <c r="V3603" s="54" t="s">
        <v>256</v>
      </c>
      <c r="W3603" t="str">
        <f t="shared" si="56"/>
        <v>Nov-21</v>
      </c>
    </row>
    <row r="3604" spans="1:23" x14ac:dyDescent="0.25">
      <c r="A3604" s="54" t="s">
        <v>317</v>
      </c>
      <c r="B3604" s="54" t="s">
        <v>428</v>
      </c>
      <c r="C3604" s="54" t="s">
        <v>263</v>
      </c>
      <c r="D3604" s="54" t="s">
        <v>429</v>
      </c>
      <c r="E3604" s="54" t="s">
        <v>14293</v>
      </c>
      <c r="F3604" s="71">
        <v>44506</v>
      </c>
      <c r="G3604" s="72">
        <v>633.86</v>
      </c>
      <c r="H3604" s="72">
        <v>53719.64</v>
      </c>
      <c r="I3604" s="54" t="s">
        <v>265</v>
      </c>
      <c r="J3604" s="54" t="s">
        <v>321</v>
      </c>
      <c r="K3604" s="54" t="s">
        <v>14294</v>
      </c>
      <c r="L3604" s="54" t="s">
        <v>14295</v>
      </c>
      <c r="M3604" s="54" t="s">
        <v>14293</v>
      </c>
      <c r="N3604" s="54" t="s">
        <v>256</v>
      </c>
      <c r="O3604" s="54" t="s">
        <v>256</v>
      </c>
      <c r="P3604" s="54" t="s">
        <v>267</v>
      </c>
      <c r="Q3604" s="54" t="s">
        <v>256</v>
      </c>
      <c r="R3604" s="54" t="s">
        <v>431</v>
      </c>
      <c r="S3604" s="71"/>
      <c r="T3604" s="54" t="s">
        <v>256</v>
      </c>
      <c r="U3604" s="71">
        <v>44506</v>
      </c>
      <c r="V3604" s="54" t="s">
        <v>256</v>
      </c>
      <c r="W3604" t="str">
        <f t="shared" si="56"/>
        <v>Nov-21</v>
      </c>
    </row>
    <row r="3605" spans="1:23" x14ac:dyDescent="0.25">
      <c r="A3605" s="54" t="s">
        <v>317</v>
      </c>
      <c r="B3605" s="54" t="s">
        <v>428</v>
      </c>
      <c r="C3605" s="54" t="s">
        <v>263</v>
      </c>
      <c r="D3605" s="54" t="s">
        <v>429</v>
      </c>
      <c r="E3605" s="54" t="s">
        <v>14296</v>
      </c>
      <c r="F3605" s="71">
        <v>44506</v>
      </c>
      <c r="G3605" s="72">
        <v>258.39</v>
      </c>
      <c r="H3605" s="72">
        <v>21898.55</v>
      </c>
      <c r="I3605" s="54" t="s">
        <v>265</v>
      </c>
      <c r="J3605" s="54" t="s">
        <v>321</v>
      </c>
      <c r="K3605" s="54" t="s">
        <v>14297</v>
      </c>
      <c r="L3605" s="54" t="s">
        <v>14298</v>
      </c>
      <c r="M3605" s="54" t="s">
        <v>14296</v>
      </c>
      <c r="N3605" s="54" t="s">
        <v>256</v>
      </c>
      <c r="O3605" s="54" t="s">
        <v>256</v>
      </c>
      <c r="P3605" s="54" t="s">
        <v>267</v>
      </c>
      <c r="Q3605" s="54" t="s">
        <v>256</v>
      </c>
      <c r="R3605" s="54" t="s">
        <v>431</v>
      </c>
      <c r="S3605" s="71"/>
      <c r="T3605" s="54" t="s">
        <v>256</v>
      </c>
      <c r="U3605" s="71">
        <v>44506</v>
      </c>
      <c r="V3605" s="54" t="s">
        <v>256</v>
      </c>
      <c r="W3605" t="str">
        <f t="shared" si="56"/>
        <v>Nov-21</v>
      </c>
    </row>
    <row r="3606" spans="1:23" x14ac:dyDescent="0.25">
      <c r="A3606" s="54" t="s">
        <v>317</v>
      </c>
      <c r="B3606" s="54" t="s">
        <v>428</v>
      </c>
      <c r="C3606" s="54" t="s">
        <v>263</v>
      </c>
      <c r="D3606" s="54" t="s">
        <v>429</v>
      </c>
      <c r="E3606" s="54" t="s">
        <v>14299</v>
      </c>
      <c r="F3606" s="71">
        <v>44506</v>
      </c>
      <c r="G3606" s="72">
        <v>258.39</v>
      </c>
      <c r="H3606" s="72">
        <v>21898.55</v>
      </c>
      <c r="I3606" s="54" t="s">
        <v>265</v>
      </c>
      <c r="J3606" s="54" t="s">
        <v>321</v>
      </c>
      <c r="K3606" s="54" t="s">
        <v>14300</v>
      </c>
      <c r="L3606" s="54" t="s">
        <v>14301</v>
      </c>
      <c r="M3606" s="54" t="s">
        <v>14299</v>
      </c>
      <c r="N3606" s="54" t="s">
        <v>256</v>
      </c>
      <c r="O3606" s="54" t="s">
        <v>256</v>
      </c>
      <c r="P3606" s="54" t="s">
        <v>267</v>
      </c>
      <c r="Q3606" s="54" t="s">
        <v>256</v>
      </c>
      <c r="R3606" s="54" t="s">
        <v>431</v>
      </c>
      <c r="S3606" s="71"/>
      <c r="T3606" s="54" t="s">
        <v>256</v>
      </c>
      <c r="U3606" s="71">
        <v>44506</v>
      </c>
      <c r="V3606" s="54" t="s">
        <v>256</v>
      </c>
      <c r="W3606" t="str">
        <f t="shared" si="56"/>
        <v>Nov-21</v>
      </c>
    </row>
    <row r="3607" spans="1:23" x14ac:dyDescent="0.25">
      <c r="A3607" s="54" t="s">
        <v>317</v>
      </c>
      <c r="B3607" s="54" t="s">
        <v>428</v>
      </c>
      <c r="C3607" s="54" t="s">
        <v>263</v>
      </c>
      <c r="D3607" s="54" t="s">
        <v>429</v>
      </c>
      <c r="E3607" s="54" t="s">
        <v>14302</v>
      </c>
      <c r="F3607" s="71">
        <v>44506</v>
      </c>
      <c r="G3607" s="72">
        <v>242.27</v>
      </c>
      <c r="H3607" s="72">
        <v>20532.38</v>
      </c>
      <c r="I3607" s="54" t="s">
        <v>265</v>
      </c>
      <c r="J3607" s="54" t="s">
        <v>321</v>
      </c>
      <c r="K3607" s="54" t="s">
        <v>14303</v>
      </c>
      <c r="L3607" s="54" t="s">
        <v>14304</v>
      </c>
      <c r="M3607" s="54" t="s">
        <v>14302</v>
      </c>
      <c r="N3607" s="54" t="s">
        <v>256</v>
      </c>
      <c r="O3607" s="54" t="s">
        <v>256</v>
      </c>
      <c r="P3607" s="54" t="s">
        <v>267</v>
      </c>
      <c r="Q3607" s="54" t="s">
        <v>256</v>
      </c>
      <c r="R3607" s="54" t="s">
        <v>431</v>
      </c>
      <c r="S3607" s="71"/>
      <c r="T3607" s="54" t="s">
        <v>256</v>
      </c>
      <c r="U3607" s="71">
        <v>44506</v>
      </c>
      <c r="V3607" s="54" t="s">
        <v>256</v>
      </c>
      <c r="W3607" t="str">
        <f t="shared" si="56"/>
        <v>Nov-21</v>
      </c>
    </row>
    <row r="3608" spans="1:23" x14ac:dyDescent="0.25">
      <c r="A3608" s="54" t="s">
        <v>317</v>
      </c>
      <c r="B3608" s="54" t="s">
        <v>428</v>
      </c>
      <c r="C3608" s="54" t="s">
        <v>263</v>
      </c>
      <c r="D3608" s="54" t="s">
        <v>429</v>
      </c>
      <c r="E3608" s="54" t="s">
        <v>14305</v>
      </c>
      <c r="F3608" s="71">
        <v>44505</v>
      </c>
      <c r="G3608" s="72">
        <v>9.7799999999999994</v>
      </c>
      <c r="H3608" s="72">
        <v>828.86</v>
      </c>
      <c r="I3608" s="54" t="s">
        <v>265</v>
      </c>
      <c r="J3608" s="54" t="s">
        <v>321</v>
      </c>
      <c r="K3608" s="54" t="s">
        <v>14306</v>
      </c>
      <c r="L3608" s="54" t="s">
        <v>14307</v>
      </c>
      <c r="M3608" s="54" t="s">
        <v>14305</v>
      </c>
      <c r="N3608" s="54" t="s">
        <v>256</v>
      </c>
      <c r="O3608" s="54" t="s">
        <v>256</v>
      </c>
      <c r="P3608" s="54" t="s">
        <v>267</v>
      </c>
      <c r="Q3608" s="54" t="s">
        <v>256</v>
      </c>
      <c r="R3608" s="54" t="s">
        <v>431</v>
      </c>
      <c r="S3608" s="71"/>
      <c r="T3608" s="54" t="s">
        <v>256</v>
      </c>
      <c r="U3608" s="71">
        <v>44505</v>
      </c>
      <c r="V3608" s="54" t="s">
        <v>256</v>
      </c>
      <c r="W3608" t="str">
        <f t="shared" si="56"/>
        <v>Nov-21</v>
      </c>
    </row>
    <row r="3609" spans="1:23" x14ac:dyDescent="0.25">
      <c r="A3609" s="54" t="s">
        <v>317</v>
      </c>
      <c r="B3609" s="54" t="s">
        <v>428</v>
      </c>
      <c r="C3609" s="54" t="s">
        <v>263</v>
      </c>
      <c r="D3609" s="54" t="s">
        <v>429</v>
      </c>
      <c r="E3609" s="54" t="s">
        <v>14308</v>
      </c>
      <c r="F3609" s="71">
        <v>44507</v>
      </c>
      <c r="G3609" s="72">
        <v>239.4</v>
      </c>
      <c r="H3609" s="72">
        <v>20289.150000000001</v>
      </c>
      <c r="I3609" s="54" t="s">
        <v>265</v>
      </c>
      <c r="J3609" s="54" t="s">
        <v>321</v>
      </c>
      <c r="K3609" s="54" t="s">
        <v>14309</v>
      </c>
      <c r="L3609" s="54" t="s">
        <v>14310</v>
      </c>
      <c r="M3609" s="54" t="s">
        <v>14308</v>
      </c>
      <c r="N3609" s="54" t="s">
        <v>256</v>
      </c>
      <c r="O3609" s="54" t="s">
        <v>256</v>
      </c>
      <c r="P3609" s="54" t="s">
        <v>267</v>
      </c>
      <c r="Q3609" s="54" t="s">
        <v>256</v>
      </c>
      <c r="R3609" s="54" t="s">
        <v>431</v>
      </c>
      <c r="S3609" s="71"/>
      <c r="T3609" s="54" t="s">
        <v>256</v>
      </c>
      <c r="U3609" s="71">
        <v>44507</v>
      </c>
      <c r="V3609" s="54" t="s">
        <v>256</v>
      </c>
      <c r="W3609" t="str">
        <f t="shared" si="56"/>
        <v>Nov-21</v>
      </c>
    </row>
    <row r="3610" spans="1:23" x14ac:dyDescent="0.25">
      <c r="A3610" s="54" t="s">
        <v>317</v>
      </c>
      <c r="B3610" s="54" t="s">
        <v>428</v>
      </c>
      <c r="C3610" s="54" t="s">
        <v>263</v>
      </c>
      <c r="D3610" s="54" t="s">
        <v>429</v>
      </c>
      <c r="E3610" s="54" t="s">
        <v>14311</v>
      </c>
      <c r="F3610" s="71">
        <v>44507</v>
      </c>
      <c r="G3610" s="72">
        <v>518.34</v>
      </c>
      <c r="H3610" s="72">
        <v>43929.32</v>
      </c>
      <c r="I3610" s="54" t="s">
        <v>265</v>
      </c>
      <c r="J3610" s="54" t="s">
        <v>321</v>
      </c>
      <c r="K3610" s="54" t="s">
        <v>14312</v>
      </c>
      <c r="L3610" s="54" t="s">
        <v>14313</v>
      </c>
      <c r="M3610" s="54" t="s">
        <v>14311</v>
      </c>
      <c r="N3610" s="54" t="s">
        <v>256</v>
      </c>
      <c r="O3610" s="54" t="s">
        <v>256</v>
      </c>
      <c r="P3610" s="54" t="s">
        <v>267</v>
      </c>
      <c r="Q3610" s="54" t="s">
        <v>256</v>
      </c>
      <c r="R3610" s="54" t="s">
        <v>431</v>
      </c>
      <c r="S3610" s="71"/>
      <c r="T3610" s="54" t="s">
        <v>256</v>
      </c>
      <c r="U3610" s="71">
        <v>44507</v>
      </c>
      <c r="V3610" s="54" t="s">
        <v>256</v>
      </c>
      <c r="W3610" t="str">
        <f t="shared" si="56"/>
        <v>Nov-21</v>
      </c>
    </row>
    <row r="3611" spans="1:23" x14ac:dyDescent="0.25">
      <c r="A3611" s="54" t="s">
        <v>317</v>
      </c>
      <c r="B3611" s="54" t="s">
        <v>428</v>
      </c>
      <c r="C3611" s="54" t="s">
        <v>263</v>
      </c>
      <c r="D3611" s="54" t="s">
        <v>429</v>
      </c>
      <c r="E3611" s="54" t="s">
        <v>14314</v>
      </c>
      <c r="F3611" s="71">
        <v>44507</v>
      </c>
      <c r="G3611" s="72">
        <v>488.43</v>
      </c>
      <c r="H3611" s="72">
        <v>41394.44</v>
      </c>
      <c r="I3611" s="54" t="s">
        <v>265</v>
      </c>
      <c r="J3611" s="54" t="s">
        <v>321</v>
      </c>
      <c r="K3611" s="54" t="s">
        <v>14315</v>
      </c>
      <c r="L3611" s="54" t="s">
        <v>14316</v>
      </c>
      <c r="M3611" s="54" t="s">
        <v>14314</v>
      </c>
      <c r="N3611" s="54" t="s">
        <v>256</v>
      </c>
      <c r="O3611" s="54" t="s">
        <v>256</v>
      </c>
      <c r="P3611" s="54" t="s">
        <v>267</v>
      </c>
      <c r="Q3611" s="54" t="s">
        <v>256</v>
      </c>
      <c r="R3611" s="54" t="s">
        <v>431</v>
      </c>
      <c r="S3611" s="71"/>
      <c r="T3611" s="54" t="s">
        <v>256</v>
      </c>
      <c r="U3611" s="71">
        <v>44507</v>
      </c>
      <c r="V3611" s="54" t="s">
        <v>256</v>
      </c>
      <c r="W3611" t="str">
        <f t="shared" si="56"/>
        <v>Nov-21</v>
      </c>
    </row>
    <row r="3612" spans="1:23" x14ac:dyDescent="0.25">
      <c r="A3612" s="54" t="s">
        <v>317</v>
      </c>
      <c r="B3612" s="54" t="s">
        <v>428</v>
      </c>
      <c r="C3612" s="54" t="s">
        <v>263</v>
      </c>
      <c r="D3612" s="54" t="s">
        <v>429</v>
      </c>
      <c r="E3612" s="54" t="s">
        <v>14317</v>
      </c>
      <c r="F3612" s="71">
        <v>44507</v>
      </c>
      <c r="G3612" s="72">
        <v>303</v>
      </c>
      <c r="H3612" s="72">
        <v>25679.25</v>
      </c>
      <c r="I3612" s="54" t="s">
        <v>265</v>
      </c>
      <c r="J3612" s="54" t="s">
        <v>321</v>
      </c>
      <c r="K3612" s="54" t="s">
        <v>14318</v>
      </c>
      <c r="L3612" s="54" t="s">
        <v>14319</v>
      </c>
      <c r="M3612" s="54" t="s">
        <v>14317</v>
      </c>
      <c r="N3612" s="54" t="s">
        <v>256</v>
      </c>
      <c r="O3612" s="54" t="s">
        <v>256</v>
      </c>
      <c r="P3612" s="54" t="s">
        <v>267</v>
      </c>
      <c r="Q3612" s="54" t="s">
        <v>256</v>
      </c>
      <c r="R3612" s="54" t="s">
        <v>431</v>
      </c>
      <c r="S3612" s="71"/>
      <c r="T3612" s="54" t="s">
        <v>256</v>
      </c>
      <c r="U3612" s="71">
        <v>44507</v>
      </c>
      <c r="V3612" s="54" t="s">
        <v>256</v>
      </c>
      <c r="W3612" t="str">
        <f t="shared" si="56"/>
        <v>Nov-21</v>
      </c>
    </row>
    <row r="3613" spans="1:23" x14ac:dyDescent="0.25">
      <c r="A3613" s="54" t="s">
        <v>317</v>
      </c>
      <c r="B3613" s="54" t="s">
        <v>428</v>
      </c>
      <c r="C3613" s="54" t="s">
        <v>263</v>
      </c>
      <c r="D3613" s="54" t="s">
        <v>429</v>
      </c>
      <c r="E3613" s="54" t="s">
        <v>14320</v>
      </c>
      <c r="F3613" s="71">
        <v>44507</v>
      </c>
      <c r="G3613" s="72">
        <v>917.88</v>
      </c>
      <c r="H3613" s="72">
        <v>77790.33</v>
      </c>
      <c r="I3613" s="54" t="s">
        <v>265</v>
      </c>
      <c r="J3613" s="54" t="s">
        <v>321</v>
      </c>
      <c r="K3613" s="54" t="s">
        <v>14321</v>
      </c>
      <c r="L3613" s="54" t="s">
        <v>14322</v>
      </c>
      <c r="M3613" s="54" t="s">
        <v>14320</v>
      </c>
      <c r="N3613" s="54" t="s">
        <v>256</v>
      </c>
      <c r="O3613" s="54" t="s">
        <v>256</v>
      </c>
      <c r="P3613" s="54" t="s">
        <v>267</v>
      </c>
      <c r="Q3613" s="54" t="s">
        <v>256</v>
      </c>
      <c r="R3613" s="54" t="s">
        <v>431</v>
      </c>
      <c r="S3613" s="71"/>
      <c r="T3613" s="54" t="s">
        <v>256</v>
      </c>
      <c r="U3613" s="71">
        <v>44507</v>
      </c>
      <c r="V3613" s="54" t="s">
        <v>256</v>
      </c>
      <c r="W3613" t="str">
        <f t="shared" si="56"/>
        <v>Nov-21</v>
      </c>
    </row>
    <row r="3614" spans="1:23" x14ac:dyDescent="0.25">
      <c r="A3614" s="54" t="s">
        <v>317</v>
      </c>
      <c r="B3614" s="54" t="s">
        <v>428</v>
      </c>
      <c r="C3614" s="54" t="s">
        <v>263</v>
      </c>
      <c r="D3614" s="54" t="s">
        <v>429</v>
      </c>
      <c r="E3614" s="54" t="s">
        <v>14323</v>
      </c>
      <c r="F3614" s="71">
        <v>44507</v>
      </c>
      <c r="G3614" s="72">
        <v>586.79999999999995</v>
      </c>
      <c r="H3614" s="72">
        <v>49731.3</v>
      </c>
      <c r="I3614" s="54" t="s">
        <v>265</v>
      </c>
      <c r="J3614" s="54" t="s">
        <v>321</v>
      </c>
      <c r="K3614" s="54" t="s">
        <v>14324</v>
      </c>
      <c r="L3614" s="54" t="s">
        <v>14325</v>
      </c>
      <c r="M3614" s="54" t="s">
        <v>14323</v>
      </c>
      <c r="N3614" s="54" t="s">
        <v>256</v>
      </c>
      <c r="O3614" s="54" t="s">
        <v>256</v>
      </c>
      <c r="P3614" s="54" t="s">
        <v>267</v>
      </c>
      <c r="Q3614" s="54" t="s">
        <v>256</v>
      </c>
      <c r="R3614" s="54" t="s">
        <v>431</v>
      </c>
      <c r="S3614" s="71"/>
      <c r="T3614" s="54" t="s">
        <v>256</v>
      </c>
      <c r="U3614" s="71">
        <v>44507</v>
      </c>
      <c r="V3614" s="54" t="s">
        <v>256</v>
      </c>
      <c r="W3614" t="str">
        <f t="shared" si="56"/>
        <v>Nov-21</v>
      </c>
    </row>
    <row r="3615" spans="1:23" x14ac:dyDescent="0.25">
      <c r="A3615" s="54" t="s">
        <v>317</v>
      </c>
      <c r="B3615" s="54" t="s">
        <v>428</v>
      </c>
      <c r="C3615" s="54" t="s">
        <v>263</v>
      </c>
      <c r="D3615" s="54" t="s">
        <v>429</v>
      </c>
      <c r="E3615" s="54" t="s">
        <v>14326</v>
      </c>
      <c r="F3615" s="71">
        <v>44507</v>
      </c>
      <c r="G3615" s="72">
        <v>267.89999999999998</v>
      </c>
      <c r="H3615" s="72">
        <v>22704.53</v>
      </c>
      <c r="I3615" s="54" t="s">
        <v>265</v>
      </c>
      <c r="J3615" s="54" t="s">
        <v>321</v>
      </c>
      <c r="K3615" s="54" t="s">
        <v>14327</v>
      </c>
      <c r="L3615" s="54" t="s">
        <v>14328</v>
      </c>
      <c r="M3615" s="54" t="s">
        <v>14326</v>
      </c>
      <c r="N3615" s="54" t="s">
        <v>256</v>
      </c>
      <c r="O3615" s="54" t="s">
        <v>256</v>
      </c>
      <c r="P3615" s="54" t="s">
        <v>267</v>
      </c>
      <c r="Q3615" s="54" t="s">
        <v>256</v>
      </c>
      <c r="R3615" s="54" t="s">
        <v>431</v>
      </c>
      <c r="S3615" s="71"/>
      <c r="T3615" s="54" t="s">
        <v>256</v>
      </c>
      <c r="U3615" s="71">
        <v>44507</v>
      </c>
      <c r="V3615" s="54" t="s">
        <v>256</v>
      </c>
      <c r="W3615" t="str">
        <f t="shared" si="56"/>
        <v>Nov-21</v>
      </c>
    </row>
    <row r="3616" spans="1:23" x14ac:dyDescent="0.25">
      <c r="A3616" s="54" t="s">
        <v>317</v>
      </c>
      <c r="B3616" s="54" t="s">
        <v>428</v>
      </c>
      <c r="C3616" s="54" t="s">
        <v>263</v>
      </c>
      <c r="D3616" s="54" t="s">
        <v>429</v>
      </c>
      <c r="E3616" s="54" t="s">
        <v>14329</v>
      </c>
      <c r="F3616" s="71">
        <v>44507</v>
      </c>
      <c r="G3616" s="72">
        <v>7.02</v>
      </c>
      <c r="H3616" s="72">
        <v>594.95000000000005</v>
      </c>
      <c r="I3616" s="54" t="s">
        <v>265</v>
      </c>
      <c r="J3616" s="54" t="s">
        <v>321</v>
      </c>
      <c r="K3616" s="54" t="s">
        <v>14330</v>
      </c>
      <c r="L3616" s="54" t="s">
        <v>14331</v>
      </c>
      <c r="M3616" s="54" t="s">
        <v>14329</v>
      </c>
      <c r="N3616" s="54" t="s">
        <v>256</v>
      </c>
      <c r="O3616" s="54" t="s">
        <v>256</v>
      </c>
      <c r="P3616" s="54" t="s">
        <v>267</v>
      </c>
      <c r="Q3616" s="54" t="s">
        <v>256</v>
      </c>
      <c r="R3616" s="54" t="s">
        <v>431</v>
      </c>
      <c r="S3616" s="71"/>
      <c r="T3616" s="54" t="s">
        <v>256</v>
      </c>
      <c r="U3616" s="71">
        <v>44507</v>
      </c>
      <c r="V3616" s="54" t="s">
        <v>256</v>
      </c>
      <c r="W3616" t="str">
        <f t="shared" si="56"/>
        <v>Nov-21</v>
      </c>
    </row>
    <row r="3617" spans="1:23" x14ac:dyDescent="0.25">
      <c r="A3617" s="54" t="s">
        <v>317</v>
      </c>
      <c r="B3617" s="54" t="s">
        <v>428</v>
      </c>
      <c r="C3617" s="54" t="s">
        <v>263</v>
      </c>
      <c r="D3617" s="54" t="s">
        <v>429</v>
      </c>
      <c r="E3617" s="54" t="s">
        <v>14332</v>
      </c>
      <c r="F3617" s="71">
        <v>44507</v>
      </c>
      <c r="G3617" s="72">
        <v>41.8</v>
      </c>
      <c r="H3617" s="72">
        <v>3542.55</v>
      </c>
      <c r="I3617" s="54" t="s">
        <v>265</v>
      </c>
      <c r="J3617" s="54" t="s">
        <v>321</v>
      </c>
      <c r="K3617" s="54" t="s">
        <v>14333</v>
      </c>
      <c r="L3617" s="54" t="s">
        <v>14334</v>
      </c>
      <c r="M3617" s="54" t="s">
        <v>14332</v>
      </c>
      <c r="N3617" s="54" t="s">
        <v>256</v>
      </c>
      <c r="O3617" s="54" t="s">
        <v>256</v>
      </c>
      <c r="P3617" s="54" t="s">
        <v>267</v>
      </c>
      <c r="Q3617" s="54" t="s">
        <v>256</v>
      </c>
      <c r="R3617" s="54" t="s">
        <v>431</v>
      </c>
      <c r="S3617" s="71"/>
      <c r="T3617" s="54" t="s">
        <v>256</v>
      </c>
      <c r="U3617" s="71">
        <v>44507</v>
      </c>
      <c r="V3617" s="54" t="s">
        <v>256</v>
      </c>
      <c r="W3617" t="str">
        <f t="shared" si="56"/>
        <v>Nov-21</v>
      </c>
    </row>
    <row r="3618" spans="1:23" x14ac:dyDescent="0.25">
      <c r="A3618" s="54" t="s">
        <v>317</v>
      </c>
      <c r="B3618" s="54" t="s">
        <v>428</v>
      </c>
      <c r="C3618" s="54" t="s">
        <v>263</v>
      </c>
      <c r="D3618" s="54" t="s">
        <v>429</v>
      </c>
      <c r="E3618" s="54" t="s">
        <v>14335</v>
      </c>
      <c r="F3618" s="71">
        <v>44507</v>
      </c>
      <c r="G3618" s="72">
        <v>1517.34</v>
      </c>
      <c r="H3618" s="72">
        <v>128594.57</v>
      </c>
      <c r="I3618" s="54" t="s">
        <v>265</v>
      </c>
      <c r="J3618" s="54" t="s">
        <v>321</v>
      </c>
      <c r="K3618" s="54" t="s">
        <v>14336</v>
      </c>
      <c r="L3618" s="54" t="s">
        <v>14337</v>
      </c>
      <c r="M3618" s="54" t="s">
        <v>14335</v>
      </c>
      <c r="N3618" s="54" t="s">
        <v>256</v>
      </c>
      <c r="O3618" s="54" t="s">
        <v>256</v>
      </c>
      <c r="P3618" s="54" t="s">
        <v>267</v>
      </c>
      <c r="Q3618" s="54" t="s">
        <v>256</v>
      </c>
      <c r="R3618" s="54" t="s">
        <v>431</v>
      </c>
      <c r="S3618" s="71"/>
      <c r="T3618" s="54" t="s">
        <v>256</v>
      </c>
      <c r="U3618" s="71">
        <v>44507</v>
      </c>
      <c r="V3618" s="54" t="s">
        <v>256</v>
      </c>
      <c r="W3618" t="str">
        <f t="shared" si="56"/>
        <v>Nov-21</v>
      </c>
    </row>
    <row r="3619" spans="1:23" x14ac:dyDescent="0.25">
      <c r="A3619" s="54" t="s">
        <v>317</v>
      </c>
      <c r="B3619" s="54" t="s">
        <v>428</v>
      </c>
      <c r="C3619" s="54" t="s">
        <v>263</v>
      </c>
      <c r="D3619" s="54" t="s">
        <v>429</v>
      </c>
      <c r="E3619" s="54" t="s">
        <v>14338</v>
      </c>
      <c r="F3619" s="71">
        <v>44507</v>
      </c>
      <c r="G3619" s="72">
        <v>246.3</v>
      </c>
      <c r="H3619" s="72">
        <v>20873.93</v>
      </c>
      <c r="I3619" s="54" t="s">
        <v>265</v>
      </c>
      <c r="J3619" s="54" t="s">
        <v>321</v>
      </c>
      <c r="K3619" s="54" t="s">
        <v>14339</v>
      </c>
      <c r="L3619" s="54" t="s">
        <v>14340</v>
      </c>
      <c r="M3619" s="54" t="s">
        <v>14338</v>
      </c>
      <c r="N3619" s="54" t="s">
        <v>256</v>
      </c>
      <c r="O3619" s="54" t="s">
        <v>256</v>
      </c>
      <c r="P3619" s="54" t="s">
        <v>267</v>
      </c>
      <c r="Q3619" s="54" t="s">
        <v>256</v>
      </c>
      <c r="R3619" s="54" t="s">
        <v>431</v>
      </c>
      <c r="S3619" s="71"/>
      <c r="T3619" s="54" t="s">
        <v>256</v>
      </c>
      <c r="U3619" s="71">
        <v>44507</v>
      </c>
      <c r="V3619" s="54" t="s">
        <v>256</v>
      </c>
      <c r="W3619" t="str">
        <f t="shared" si="56"/>
        <v>Nov-21</v>
      </c>
    </row>
    <row r="3620" spans="1:23" x14ac:dyDescent="0.25">
      <c r="A3620" s="54" t="s">
        <v>317</v>
      </c>
      <c r="B3620" s="54" t="s">
        <v>428</v>
      </c>
      <c r="C3620" s="54" t="s">
        <v>263</v>
      </c>
      <c r="D3620" s="54" t="s">
        <v>429</v>
      </c>
      <c r="E3620" s="54" t="s">
        <v>14341</v>
      </c>
      <c r="F3620" s="71">
        <v>44507</v>
      </c>
      <c r="G3620" s="72">
        <v>399.08</v>
      </c>
      <c r="H3620" s="72">
        <v>33822.03</v>
      </c>
      <c r="I3620" s="54" t="s">
        <v>265</v>
      </c>
      <c r="J3620" s="54" t="s">
        <v>321</v>
      </c>
      <c r="K3620" s="54" t="s">
        <v>14342</v>
      </c>
      <c r="L3620" s="54" t="s">
        <v>14343</v>
      </c>
      <c r="M3620" s="54" t="s">
        <v>14341</v>
      </c>
      <c r="N3620" s="54" t="s">
        <v>256</v>
      </c>
      <c r="O3620" s="54" t="s">
        <v>256</v>
      </c>
      <c r="P3620" s="54" t="s">
        <v>267</v>
      </c>
      <c r="Q3620" s="54" t="s">
        <v>256</v>
      </c>
      <c r="R3620" s="54" t="s">
        <v>431</v>
      </c>
      <c r="S3620" s="71"/>
      <c r="T3620" s="54" t="s">
        <v>256</v>
      </c>
      <c r="U3620" s="71">
        <v>44507</v>
      </c>
      <c r="V3620" s="54" t="s">
        <v>256</v>
      </c>
      <c r="W3620" t="str">
        <f t="shared" si="56"/>
        <v>Nov-21</v>
      </c>
    </row>
    <row r="3621" spans="1:23" x14ac:dyDescent="0.25">
      <c r="A3621" s="54" t="s">
        <v>317</v>
      </c>
      <c r="B3621" s="54" t="s">
        <v>428</v>
      </c>
      <c r="C3621" s="54" t="s">
        <v>263</v>
      </c>
      <c r="D3621" s="54" t="s">
        <v>429</v>
      </c>
      <c r="E3621" s="54" t="s">
        <v>14344</v>
      </c>
      <c r="F3621" s="71">
        <v>44507</v>
      </c>
      <c r="G3621" s="72">
        <v>12761.43</v>
      </c>
      <c r="H3621" s="72">
        <v>1081531.19</v>
      </c>
      <c r="I3621" s="54" t="s">
        <v>265</v>
      </c>
      <c r="J3621" s="54" t="s">
        <v>321</v>
      </c>
      <c r="K3621" s="54" t="s">
        <v>14345</v>
      </c>
      <c r="L3621" s="54" t="s">
        <v>14346</v>
      </c>
      <c r="M3621" s="54" t="s">
        <v>14344</v>
      </c>
      <c r="N3621" s="54" t="s">
        <v>256</v>
      </c>
      <c r="O3621" s="54" t="s">
        <v>256</v>
      </c>
      <c r="P3621" s="54" t="s">
        <v>267</v>
      </c>
      <c r="Q3621" s="54" t="s">
        <v>256</v>
      </c>
      <c r="R3621" s="54" t="s">
        <v>431</v>
      </c>
      <c r="S3621" s="71"/>
      <c r="T3621" s="54" t="s">
        <v>256</v>
      </c>
      <c r="U3621" s="71">
        <v>44507</v>
      </c>
      <c r="V3621" s="54" t="s">
        <v>256</v>
      </c>
      <c r="W3621" t="str">
        <f t="shared" si="56"/>
        <v>Nov-21</v>
      </c>
    </row>
    <row r="3622" spans="1:23" x14ac:dyDescent="0.25">
      <c r="A3622" s="54" t="s">
        <v>317</v>
      </c>
      <c r="B3622" s="54" t="s">
        <v>428</v>
      </c>
      <c r="C3622" s="54" t="s">
        <v>263</v>
      </c>
      <c r="D3622" s="54" t="s">
        <v>429</v>
      </c>
      <c r="E3622" s="54" t="s">
        <v>14347</v>
      </c>
      <c r="F3622" s="71">
        <v>44515</v>
      </c>
      <c r="G3622" s="72">
        <v>61.2</v>
      </c>
      <c r="H3622" s="72">
        <v>5186.7</v>
      </c>
      <c r="I3622" s="54" t="s">
        <v>265</v>
      </c>
      <c r="J3622" s="54" t="s">
        <v>321</v>
      </c>
      <c r="K3622" s="54" t="s">
        <v>14348</v>
      </c>
      <c r="L3622" s="54" t="s">
        <v>14349</v>
      </c>
      <c r="M3622" s="54" t="s">
        <v>14347</v>
      </c>
      <c r="N3622" s="54" t="s">
        <v>256</v>
      </c>
      <c r="O3622" s="54" t="s">
        <v>256</v>
      </c>
      <c r="P3622" s="54" t="s">
        <v>267</v>
      </c>
      <c r="Q3622" s="54" t="s">
        <v>256</v>
      </c>
      <c r="R3622" s="54" t="s">
        <v>431</v>
      </c>
      <c r="S3622" s="71"/>
      <c r="T3622" s="54" t="s">
        <v>256</v>
      </c>
      <c r="U3622" s="71">
        <v>44515</v>
      </c>
      <c r="V3622" s="54" t="s">
        <v>256</v>
      </c>
      <c r="W3622" t="str">
        <f t="shared" si="56"/>
        <v>Nov-21</v>
      </c>
    </row>
    <row r="3623" spans="1:23" x14ac:dyDescent="0.25">
      <c r="A3623" s="54" t="s">
        <v>317</v>
      </c>
      <c r="B3623" s="54" t="s">
        <v>428</v>
      </c>
      <c r="C3623" s="54" t="s">
        <v>263</v>
      </c>
      <c r="D3623" s="54" t="s">
        <v>429</v>
      </c>
      <c r="E3623" s="54" t="s">
        <v>14350</v>
      </c>
      <c r="F3623" s="71">
        <v>44507</v>
      </c>
      <c r="G3623" s="72">
        <v>489.6</v>
      </c>
      <c r="H3623" s="72">
        <v>41493.599999999999</v>
      </c>
      <c r="I3623" s="54" t="s">
        <v>265</v>
      </c>
      <c r="J3623" s="54" t="s">
        <v>321</v>
      </c>
      <c r="K3623" s="54" t="s">
        <v>14351</v>
      </c>
      <c r="L3623" s="54" t="s">
        <v>14352</v>
      </c>
      <c r="M3623" s="54" t="s">
        <v>14350</v>
      </c>
      <c r="N3623" s="54" t="s">
        <v>256</v>
      </c>
      <c r="O3623" s="54" t="s">
        <v>256</v>
      </c>
      <c r="P3623" s="54" t="s">
        <v>267</v>
      </c>
      <c r="Q3623" s="54" t="s">
        <v>256</v>
      </c>
      <c r="R3623" s="54" t="s">
        <v>431</v>
      </c>
      <c r="S3623" s="71"/>
      <c r="T3623" s="54" t="s">
        <v>256</v>
      </c>
      <c r="U3623" s="71">
        <v>44507</v>
      </c>
      <c r="V3623" s="54" t="s">
        <v>256</v>
      </c>
      <c r="W3623" t="str">
        <f t="shared" si="56"/>
        <v>Nov-21</v>
      </c>
    </row>
    <row r="3624" spans="1:23" x14ac:dyDescent="0.25">
      <c r="A3624" s="54" t="s">
        <v>317</v>
      </c>
      <c r="B3624" s="54" t="s">
        <v>428</v>
      </c>
      <c r="C3624" s="54" t="s">
        <v>263</v>
      </c>
      <c r="D3624" s="54" t="s">
        <v>429</v>
      </c>
      <c r="E3624" s="54" t="s">
        <v>14353</v>
      </c>
      <c r="F3624" s="71">
        <v>44509</v>
      </c>
      <c r="G3624" s="72">
        <v>79.8</v>
      </c>
      <c r="H3624" s="72">
        <v>6763.05</v>
      </c>
      <c r="I3624" s="54" t="s">
        <v>265</v>
      </c>
      <c r="J3624" s="54" t="s">
        <v>321</v>
      </c>
      <c r="K3624" s="54" t="s">
        <v>14354</v>
      </c>
      <c r="L3624" s="54" t="s">
        <v>14355</v>
      </c>
      <c r="M3624" s="54" t="s">
        <v>14353</v>
      </c>
      <c r="N3624" s="54" t="s">
        <v>256</v>
      </c>
      <c r="O3624" s="54" t="s">
        <v>256</v>
      </c>
      <c r="P3624" s="54" t="s">
        <v>267</v>
      </c>
      <c r="Q3624" s="54" t="s">
        <v>256</v>
      </c>
      <c r="R3624" s="54" t="s">
        <v>431</v>
      </c>
      <c r="S3624" s="71"/>
      <c r="T3624" s="54" t="s">
        <v>256</v>
      </c>
      <c r="U3624" s="71">
        <v>44509</v>
      </c>
      <c r="V3624" s="54" t="s">
        <v>256</v>
      </c>
      <c r="W3624" t="str">
        <f t="shared" si="56"/>
        <v>Nov-21</v>
      </c>
    </row>
    <row r="3625" spans="1:23" x14ac:dyDescent="0.25">
      <c r="A3625" s="54" t="s">
        <v>317</v>
      </c>
      <c r="B3625" s="54" t="s">
        <v>428</v>
      </c>
      <c r="C3625" s="54" t="s">
        <v>263</v>
      </c>
      <c r="D3625" s="54" t="s">
        <v>429</v>
      </c>
      <c r="E3625" s="54" t="s">
        <v>14356</v>
      </c>
      <c r="F3625" s="71">
        <v>44509</v>
      </c>
      <c r="G3625" s="72">
        <v>95.68</v>
      </c>
      <c r="H3625" s="72">
        <v>8108.88</v>
      </c>
      <c r="I3625" s="54" t="s">
        <v>265</v>
      </c>
      <c r="J3625" s="54" t="s">
        <v>321</v>
      </c>
      <c r="K3625" s="54" t="s">
        <v>14357</v>
      </c>
      <c r="L3625" s="54" t="s">
        <v>14358</v>
      </c>
      <c r="M3625" s="54" t="s">
        <v>14356</v>
      </c>
      <c r="N3625" s="54" t="s">
        <v>256</v>
      </c>
      <c r="O3625" s="54" t="s">
        <v>256</v>
      </c>
      <c r="P3625" s="54" t="s">
        <v>267</v>
      </c>
      <c r="Q3625" s="54" t="s">
        <v>256</v>
      </c>
      <c r="R3625" s="54" t="s">
        <v>431</v>
      </c>
      <c r="S3625" s="71"/>
      <c r="T3625" s="54" t="s">
        <v>256</v>
      </c>
      <c r="U3625" s="71">
        <v>44509</v>
      </c>
      <c r="V3625" s="54" t="s">
        <v>256</v>
      </c>
      <c r="W3625" t="str">
        <f t="shared" si="56"/>
        <v>Nov-21</v>
      </c>
    </row>
    <row r="3626" spans="1:23" x14ac:dyDescent="0.25">
      <c r="A3626" s="54" t="s">
        <v>317</v>
      </c>
      <c r="B3626" s="54" t="s">
        <v>428</v>
      </c>
      <c r="C3626" s="54" t="s">
        <v>263</v>
      </c>
      <c r="D3626" s="54" t="s">
        <v>429</v>
      </c>
      <c r="E3626" s="54" t="s">
        <v>14359</v>
      </c>
      <c r="F3626" s="71">
        <v>44509</v>
      </c>
      <c r="G3626" s="72">
        <v>1185.01</v>
      </c>
      <c r="H3626" s="72">
        <v>100429.6</v>
      </c>
      <c r="I3626" s="54" t="s">
        <v>265</v>
      </c>
      <c r="J3626" s="54" t="s">
        <v>321</v>
      </c>
      <c r="K3626" s="54" t="s">
        <v>14360</v>
      </c>
      <c r="L3626" s="54" t="s">
        <v>14361</v>
      </c>
      <c r="M3626" s="54" t="s">
        <v>14359</v>
      </c>
      <c r="N3626" s="54" t="s">
        <v>256</v>
      </c>
      <c r="O3626" s="54" t="s">
        <v>256</v>
      </c>
      <c r="P3626" s="54" t="s">
        <v>267</v>
      </c>
      <c r="Q3626" s="54" t="s">
        <v>256</v>
      </c>
      <c r="R3626" s="54" t="s">
        <v>431</v>
      </c>
      <c r="S3626" s="71"/>
      <c r="T3626" s="54" t="s">
        <v>256</v>
      </c>
      <c r="U3626" s="71">
        <v>44509</v>
      </c>
      <c r="V3626" s="54" t="s">
        <v>256</v>
      </c>
      <c r="W3626" t="str">
        <f t="shared" si="56"/>
        <v>Nov-21</v>
      </c>
    </row>
    <row r="3627" spans="1:23" x14ac:dyDescent="0.25">
      <c r="A3627" s="54" t="s">
        <v>317</v>
      </c>
      <c r="B3627" s="54" t="s">
        <v>428</v>
      </c>
      <c r="C3627" s="54" t="s">
        <v>263</v>
      </c>
      <c r="D3627" s="54" t="s">
        <v>429</v>
      </c>
      <c r="E3627" s="54" t="s">
        <v>14362</v>
      </c>
      <c r="F3627" s="71">
        <v>44509</v>
      </c>
      <c r="G3627" s="72">
        <v>546.04999999999995</v>
      </c>
      <c r="H3627" s="72">
        <v>46277.74</v>
      </c>
      <c r="I3627" s="54" t="s">
        <v>265</v>
      </c>
      <c r="J3627" s="54" t="s">
        <v>321</v>
      </c>
      <c r="K3627" s="54" t="s">
        <v>14363</v>
      </c>
      <c r="L3627" s="54" t="s">
        <v>14364</v>
      </c>
      <c r="M3627" s="54" t="s">
        <v>14362</v>
      </c>
      <c r="N3627" s="54" t="s">
        <v>256</v>
      </c>
      <c r="O3627" s="54" t="s">
        <v>256</v>
      </c>
      <c r="P3627" s="54" t="s">
        <v>267</v>
      </c>
      <c r="Q3627" s="54" t="s">
        <v>256</v>
      </c>
      <c r="R3627" s="54" t="s">
        <v>431</v>
      </c>
      <c r="S3627" s="71"/>
      <c r="T3627" s="54" t="s">
        <v>256</v>
      </c>
      <c r="U3627" s="71">
        <v>44509</v>
      </c>
      <c r="V3627" s="54" t="s">
        <v>256</v>
      </c>
      <c r="W3627" t="str">
        <f t="shared" si="56"/>
        <v>Nov-21</v>
      </c>
    </row>
    <row r="3628" spans="1:23" x14ac:dyDescent="0.25">
      <c r="A3628" s="54" t="s">
        <v>317</v>
      </c>
      <c r="B3628" s="54" t="s">
        <v>428</v>
      </c>
      <c r="C3628" s="54" t="s">
        <v>263</v>
      </c>
      <c r="D3628" s="54" t="s">
        <v>429</v>
      </c>
      <c r="E3628" s="54" t="s">
        <v>14365</v>
      </c>
      <c r="F3628" s="71">
        <v>44509</v>
      </c>
      <c r="G3628" s="72">
        <v>91.2</v>
      </c>
      <c r="H3628" s="72">
        <v>7729.2</v>
      </c>
      <c r="I3628" s="54" t="s">
        <v>265</v>
      </c>
      <c r="J3628" s="54" t="s">
        <v>321</v>
      </c>
      <c r="K3628" s="54" t="s">
        <v>14366</v>
      </c>
      <c r="L3628" s="54" t="s">
        <v>14367</v>
      </c>
      <c r="M3628" s="54" t="s">
        <v>14365</v>
      </c>
      <c r="N3628" s="54" t="s">
        <v>256</v>
      </c>
      <c r="O3628" s="54" t="s">
        <v>256</v>
      </c>
      <c r="P3628" s="54" t="s">
        <v>267</v>
      </c>
      <c r="Q3628" s="54" t="s">
        <v>256</v>
      </c>
      <c r="R3628" s="54" t="s">
        <v>431</v>
      </c>
      <c r="S3628" s="71"/>
      <c r="T3628" s="54" t="s">
        <v>256</v>
      </c>
      <c r="U3628" s="71">
        <v>44509</v>
      </c>
      <c r="V3628" s="54" t="s">
        <v>256</v>
      </c>
      <c r="W3628" t="str">
        <f t="shared" si="56"/>
        <v>Nov-21</v>
      </c>
    </row>
    <row r="3629" spans="1:23" x14ac:dyDescent="0.25">
      <c r="A3629" s="54" t="s">
        <v>317</v>
      </c>
      <c r="B3629" s="54" t="s">
        <v>428</v>
      </c>
      <c r="C3629" s="54" t="s">
        <v>263</v>
      </c>
      <c r="D3629" s="54" t="s">
        <v>429</v>
      </c>
      <c r="E3629" s="54" t="s">
        <v>14368</v>
      </c>
      <c r="F3629" s="71">
        <v>44509</v>
      </c>
      <c r="G3629" s="72">
        <v>619.02</v>
      </c>
      <c r="H3629" s="72">
        <v>52461.95</v>
      </c>
      <c r="I3629" s="54" t="s">
        <v>265</v>
      </c>
      <c r="J3629" s="54" t="s">
        <v>321</v>
      </c>
      <c r="K3629" s="54" t="s">
        <v>14369</v>
      </c>
      <c r="L3629" s="54" t="s">
        <v>14370</v>
      </c>
      <c r="M3629" s="54" t="s">
        <v>14368</v>
      </c>
      <c r="N3629" s="54" t="s">
        <v>256</v>
      </c>
      <c r="O3629" s="54" t="s">
        <v>256</v>
      </c>
      <c r="P3629" s="54" t="s">
        <v>267</v>
      </c>
      <c r="Q3629" s="54" t="s">
        <v>256</v>
      </c>
      <c r="R3629" s="54" t="s">
        <v>431</v>
      </c>
      <c r="S3629" s="71"/>
      <c r="T3629" s="54" t="s">
        <v>256</v>
      </c>
      <c r="U3629" s="71">
        <v>44509</v>
      </c>
      <c r="V3629" s="54" t="s">
        <v>256</v>
      </c>
      <c r="W3629" t="str">
        <f t="shared" si="56"/>
        <v>Nov-21</v>
      </c>
    </row>
    <row r="3630" spans="1:23" x14ac:dyDescent="0.25">
      <c r="A3630" s="54" t="s">
        <v>317</v>
      </c>
      <c r="B3630" s="54" t="s">
        <v>428</v>
      </c>
      <c r="C3630" s="54" t="s">
        <v>263</v>
      </c>
      <c r="D3630" s="54" t="s">
        <v>429</v>
      </c>
      <c r="E3630" s="54" t="s">
        <v>14371</v>
      </c>
      <c r="F3630" s="71">
        <v>44509</v>
      </c>
      <c r="G3630" s="72">
        <v>41.8</v>
      </c>
      <c r="H3630" s="72">
        <v>3542.55</v>
      </c>
      <c r="I3630" s="54" t="s">
        <v>265</v>
      </c>
      <c r="J3630" s="54" t="s">
        <v>321</v>
      </c>
      <c r="K3630" s="54" t="s">
        <v>14372</v>
      </c>
      <c r="L3630" s="54" t="s">
        <v>14373</v>
      </c>
      <c r="M3630" s="54" t="s">
        <v>14371</v>
      </c>
      <c r="N3630" s="54" t="s">
        <v>256</v>
      </c>
      <c r="O3630" s="54" t="s">
        <v>256</v>
      </c>
      <c r="P3630" s="54" t="s">
        <v>267</v>
      </c>
      <c r="Q3630" s="54" t="s">
        <v>256</v>
      </c>
      <c r="R3630" s="54" t="s">
        <v>431</v>
      </c>
      <c r="S3630" s="71"/>
      <c r="T3630" s="54" t="s">
        <v>256</v>
      </c>
      <c r="U3630" s="71">
        <v>44509</v>
      </c>
      <c r="V3630" s="54" t="s">
        <v>256</v>
      </c>
      <c r="W3630" t="str">
        <f t="shared" si="56"/>
        <v>Nov-21</v>
      </c>
    </row>
    <row r="3631" spans="1:23" x14ac:dyDescent="0.25">
      <c r="A3631" s="54" t="s">
        <v>317</v>
      </c>
      <c r="B3631" s="54" t="s">
        <v>428</v>
      </c>
      <c r="C3631" s="54" t="s">
        <v>263</v>
      </c>
      <c r="D3631" s="54" t="s">
        <v>429</v>
      </c>
      <c r="E3631" s="54" t="s">
        <v>14374</v>
      </c>
      <c r="F3631" s="71">
        <v>44513</v>
      </c>
      <c r="G3631" s="72">
        <v>335.96</v>
      </c>
      <c r="H3631" s="72">
        <v>28472.61</v>
      </c>
      <c r="I3631" s="54" t="s">
        <v>265</v>
      </c>
      <c r="J3631" s="54" t="s">
        <v>321</v>
      </c>
      <c r="K3631" s="54" t="s">
        <v>14375</v>
      </c>
      <c r="L3631" s="54" t="s">
        <v>14376</v>
      </c>
      <c r="M3631" s="54" t="s">
        <v>14374</v>
      </c>
      <c r="N3631" s="54" t="s">
        <v>256</v>
      </c>
      <c r="O3631" s="54" t="s">
        <v>256</v>
      </c>
      <c r="P3631" s="54" t="s">
        <v>267</v>
      </c>
      <c r="Q3631" s="54" t="s">
        <v>256</v>
      </c>
      <c r="R3631" s="54" t="s">
        <v>431</v>
      </c>
      <c r="S3631" s="71"/>
      <c r="T3631" s="54" t="s">
        <v>256</v>
      </c>
      <c r="U3631" s="71">
        <v>44513</v>
      </c>
      <c r="V3631" s="54" t="s">
        <v>256</v>
      </c>
      <c r="W3631" t="str">
        <f t="shared" si="56"/>
        <v>Nov-21</v>
      </c>
    </row>
    <row r="3632" spans="1:23" x14ac:dyDescent="0.25">
      <c r="A3632" s="54" t="s">
        <v>317</v>
      </c>
      <c r="B3632" s="54" t="s">
        <v>428</v>
      </c>
      <c r="C3632" s="54" t="s">
        <v>263</v>
      </c>
      <c r="D3632" s="54" t="s">
        <v>429</v>
      </c>
      <c r="E3632" s="54" t="s">
        <v>14377</v>
      </c>
      <c r="F3632" s="71">
        <v>44509</v>
      </c>
      <c r="G3632" s="72">
        <v>458.03</v>
      </c>
      <c r="H3632" s="72">
        <v>38818.04</v>
      </c>
      <c r="I3632" s="54" t="s">
        <v>265</v>
      </c>
      <c r="J3632" s="54" t="s">
        <v>321</v>
      </c>
      <c r="K3632" s="54" t="s">
        <v>14378</v>
      </c>
      <c r="L3632" s="54" t="s">
        <v>14379</v>
      </c>
      <c r="M3632" s="54" t="s">
        <v>14377</v>
      </c>
      <c r="N3632" s="54" t="s">
        <v>256</v>
      </c>
      <c r="O3632" s="54" t="s">
        <v>256</v>
      </c>
      <c r="P3632" s="54" t="s">
        <v>267</v>
      </c>
      <c r="Q3632" s="54" t="s">
        <v>256</v>
      </c>
      <c r="R3632" s="54" t="s">
        <v>431</v>
      </c>
      <c r="S3632" s="71"/>
      <c r="T3632" s="54" t="s">
        <v>256</v>
      </c>
      <c r="U3632" s="71">
        <v>44509</v>
      </c>
      <c r="V3632" s="54" t="s">
        <v>256</v>
      </c>
      <c r="W3632" t="str">
        <f t="shared" si="56"/>
        <v>Nov-21</v>
      </c>
    </row>
    <row r="3633" spans="1:23" x14ac:dyDescent="0.25">
      <c r="A3633" s="54" t="s">
        <v>317</v>
      </c>
      <c r="B3633" s="54" t="s">
        <v>428</v>
      </c>
      <c r="C3633" s="54" t="s">
        <v>263</v>
      </c>
      <c r="D3633" s="54" t="s">
        <v>429</v>
      </c>
      <c r="E3633" s="54" t="s">
        <v>14380</v>
      </c>
      <c r="F3633" s="71">
        <v>44514</v>
      </c>
      <c r="G3633" s="72">
        <v>400</v>
      </c>
      <c r="H3633" s="72">
        <v>33900</v>
      </c>
      <c r="I3633" s="54" t="s">
        <v>265</v>
      </c>
      <c r="J3633" s="54" t="s">
        <v>321</v>
      </c>
      <c r="K3633" s="54" t="s">
        <v>14381</v>
      </c>
      <c r="L3633" s="54" t="s">
        <v>14382</v>
      </c>
      <c r="M3633" s="54" t="s">
        <v>14380</v>
      </c>
      <c r="N3633" s="54" t="s">
        <v>256</v>
      </c>
      <c r="O3633" s="54" t="s">
        <v>256</v>
      </c>
      <c r="P3633" s="54" t="s">
        <v>267</v>
      </c>
      <c r="Q3633" s="54" t="s">
        <v>256</v>
      </c>
      <c r="R3633" s="54" t="s">
        <v>431</v>
      </c>
      <c r="S3633" s="71"/>
      <c r="T3633" s="54" t="s">
        <v>256</v>
      </c>
      <c r="U3633" s="71">
        <v>44514</v>
      </c>
      <c r="V3633" s="54" t="s">
        <v>256</v>
      </c>
      <c r="W3633" t="str">
        <f t="shared" si="56"/>
        <v>Nov-21</v>
      </c>
    </row>
    <row r="3634" spans="1:23" x14ac:dyDescent="0.25">
      <c r="A3634" s="54" t="s">
        <v>317</v>
      </c>
      <c r="B3634" s="54" t="s">
        <v>428</v>
      </c>
      <c r="C3634" s="54" t="s">
        <v>263</v>
      </c>
      <c r="D3634" s="54" t="s">
        <v>429</v>
      </c>
      <c r="E3634" s="54" t="s">
        <v>14383</v>
      </c>
      <c r="F3634" s="71">
        <v>44514</v>
      </c>
      <c r="G3634" s="72">
        <v>2408.48</v>
      </c>
      <c r="H3634" s="72">
        <v>204118.68</v>
      </c>
      <c r="I3634" s="54" t="s">
        <v>265</v>
      </c>
      <c r="J3634" s="54" t="s">
        <v>321</v>
      </c>
      <c r="K3634" s="54" t="s">
        <v>14384</v>
      </c>
      <c r="L3634" s="54" t="s">
        <v>14385</v>
      </c>
      <c r="M3634" s="54" t="s">
        <v>14383</v>
      </c>
      <c r="N3634" s="54" t="s">
        <v>256</v>
      </c>
      <c r="O3634" s="54" t="s">
        <v>256</v>
      </c>
      <c r="P3634" s="54" t="s">
        <v>267</v>
      </c>
      <c r="Q3634" s="54" t="s">
        <v>256</v>
      </c>
      <c r="R3634" s="54" t="s">
        <v>431</v>
      </c>
      <c r="S3634" s="71"/>
      <c r="T3634" s="54" t="s">
        <v>256</v>
      </c>
      <c r="U3634" s="71">
        <v>44514</v>
      </c>
      <c r="V3634" s="54" t="s">
        <v>256</v>
      </c>
      <c r="W3634" t="str">
        <f t="shared" si="56"/>
        <v>Nov-21</v>
      </c>
    </row>
    <row r="3635" spans="1:23" x14ac:dyDescent="0.25">
      <c r="A3635" s="54" t="s">
        <v>317</v>
      </c>
      <c r="B3635" s="54" t="s">
        <v>428</v>
      </c>
      <c r="C3635" s="54" t="s">
        <v>263</v>
      </c>
      <c r="D3635" s="54" t="s">
        <v>429</v>
      </c>
      <c r="E3635" s="54" t="s">
        <v>14386</v>
      </c>
      <c r="F3635" s="71">
        <v>44509</v>
      </c>
      <c r="G3635" s="72">
        <v>72.959999999999994</v>
      </c>
      <c r="H3635" s="72">
        <v>6183.36</v>
      </c>
      <c r="I3635" s="54" t="s">
        <v>265</v>
      </c>
      <c r="J3635" s="54" t="s">
        <v>321</v>
      </c>
      <c r="K3635" s="54" t="s">
        <v>14387</v>
      </c>
      <c r="L3635" s="54" t="s">
        <v>14388</v>
      </c>
      <c r="M3635" s="54" t="s">
        <v>14386</v>
      </c>
      <c r="N3635" s="54" t="s">
        <v>256</v>
      </c>
      <c r="O3635" s="54" t="s">
        <v>256</v>
      </c>
      <c r="P3635" s="54" t="s">
        <v>267</v>
      </c>
      <c r="Q3635" s="54" t="s">
        <v>256</v>
      </c>
      <c r="R3635" s="54" t="s">
        <v>431</v>
      </c>
      <c r="S3635" s="71"/>
      <c r="T3635" s="54" t="s">
        <v>256</v>
      </c>
      <c r="U3635" s="71">
        <v>44509</v>
      </c>
      <c r="V3635" s="54" t="s">
        <v>256</v>
      </c>
      <c r="W3635" t="str">
        <f t="shared" si="56"/>
        <v>Nov-21</v>
      </c>
    </row>
    <row r="3636" spans="1:23" x14ac:dyDescent="0.25">
      <c r="A3636" s="54" t="s">
        <v>317</v>
      </c>
      <c r="B3636" s="54" t="s">
        <v>428</v>
      </c>
      <c r="C3636" s="54" t="s">
        <v>263</v>
      </c>
      <c r="D3636" s="54" t="s">
        <v>429</v>
      </c>
      <c r="E3636" s="54" t="s">
        <v>14389</v>
      </c>
      <c r="F3636" s="71">
        <v>44513</v>
      </c>
      <c r="G3636" s="72">
        <v>63.84</v>
      </c>
      <c r="H3636" s="72">
        <v>5410.44</v>
      </c>
      <c r="I3636" s="54" t="s">
        <v>265</v>
      </c>
      <c r="J3636" s="54" t="s">
        <v>321</v>
      </c>
      <c r="K3636" s="54" t="s">
        <v>14390</v>
      </c>
      <c r="L3636" s="54" t="s">
        <v>14391</v>
      </c>
      <c r="M3636" s="54" t="s">
        <v>14389</v>
      </c>
      <c r="N3636" s="54" t="s">
        <v>256</v>
      </c>
      <c r="O3636" s="54" t="s">
        <v>256</v>
      </c>
      <c r="P3636" s="54" t="s">
        <v>267</v>
      </c>
      <c r="Q3636" s="54" t="s">
        <v>256</v>
      </c>
      <c r="R3636" s="54" t="s">
        <v>431</v>
      </c>
      <c r="S3636" s="71"/>
      <c r="T3636" s="54" t="s">
        <v>256</v>
      </c>
      <c r="U3636" s="71">
        <v>44513</v>
      </c>
      <c r="V3636" s="54" t="s">
        <v>256</v>
      </c>
      <c r="W3636" t="str">
        <f t="shared" si="56"/>
        <v>Nov-21</v>
      </c>
    </row>
    <row r="3637" spans="1:23" x14ac:dyDescent="0.25">
      <c r="A3637" s="54" t="s">
        <v>317</v>
      </c>
      <c r="B3637" s="54" t="s">
        <v>428</v>
      </c>
      <c r="C3637" s="54" t="s">
        <v>263</v>
      </c>
      <c r="D3637" s="54" t="s">
        <v>429</v>
      </c>
      <c r="E3637" s="54" t="s">
        <v>14392</v>
      </c>
      <c r="F3637" s="71">
        <v>44513</v>
      </c>
      <c r="G3637" s="72">
        <v>229.14</v>
      </c>
      <c r="H3637" s="72">
        <v>19419.62</v>
      </c>
      <c r="I3637" s="54" t="s">
        <v>265</v>
      </c>
      <c r="J3637" s="54" t="s">
        <v>321</v>
      </c>
      <c r="K3637" s="54" t="s">
        <v>14393</v>
      </c>
      <c r="L3637" s="54" t="s">
        <v>14394</v>
      </c>
      <c r="M3637" s="54" t="s">
        <v>14392</v>
      </c>
      <c r="N3637" s="54" t="s">
        <v>256</v>
      </c>
      <c r="O3637" s="54" t="s">
        <v>256</v>
      </c>
      <c r="P3637" s="54" t="s">
        <v>267</v>
      </c>
      <c r="Q3637" s="54" t="s">
        <v>256</v>
      </c>
      <c r="R3637" s="54" t="s">
        <v>431</v>
      </c>
      <c r="S3637" s="71"/>
      <c r="T3637" s="54" t="s">
        <v>256</v>
      </c>
      <c r="U3637" s="71">
        <v>44513</v>
      </c>
      <c r="V3637" s="54" t="s">
        <v>256</v>
      </c>
      <c r="W3637" t="str">
        <f t="shared" si="56"/>
        <v>Nov-21</v>
      </c>
    </row>
    <row r="3638" spans="1:23" x14ac:dyDescent="0.25">
      <c r="A3638" s="54" t="s">
        <v>317</v>
      </c>
      <c r="B3638" s="54" t="s">
        <v>428</v>
      </c>
      <c r="C3638" s="54" t="s">
        <v>263</v>
      </c>
      <c r="D3638" s="54" t="s">
        <v>429</v>
      </c>
      <c r="E3638" s="54" t="s">
        <v>14395</v>
      </c>
      <c r="F3638" s="71">
        <v>44514</v>
      </c>
      <c r="G3638" s="72">
        <v>8.91</v>
      </c>
      <c r="H3638" s="72">
        <v>755.12</v>
      </c>
      <c r="I3638" s="54" t="s">
        <v>265</v>
      </c>
      <c r="J3638" s="54" t="s">
        <v>321</v>
      </c>
      <c r="K3638" s="54" t="s">
        <v>14396</v>
      </c>
      <c r="L3638" s="54" t="s">
        <v>14397</v>
      </c>
      <c r="M3638" s="54" t="s">
        <v>14395</v>
      </c>
      <c r="N3638" s="54" t="s">
        <v>256</v>
      </c>
      <c r="O3638" s="54" t="s">
        <v>256</v>
      </c>
      <c r="P3638" s="54" t="s">
        <v>267</v>
      </c>
      <c r="Q3638" s="54" t="s">
        <v>256</v>
      </c>
      <c r="R3638" s="54" t="s">
        <v>431</v>
      </c>
      <c r="S3638" s="71"/>
      <c r="T3638" s="54" t="s">
        <v>256</v>
      </c>
      <c r="U3638" s="71">
        <v>44514</v>
      </c>
      <c r="V3638" s="54" t="s">
        <v>256</v>
      </c>
      <c r="W3638" t="str">
        <f t="shared" si="56"/>
        <v>Nov-21</v>
      </c>
    </row>
    <row r="3639" spans="1:23" x14ac:dyDescent="0.25">
      <c r="A3639" s="54" t="s">
        <v>317</v>
      </c>
      <c r="B3639" s="54" t="s">
        <v>428</v>
      </c>
      <c r="C3639" s="54" t="s">
        <v>263</v>
      </c>
      <c r="D3639" s="54" t="s">
        <v>429</v>
      </c>
      <c r="E3639" s="54" t="s">
        <v>14398</v>
      </c>
      <c r="F3639" s="71">
        <v>44513</v>
      </c>
      <c r="G3639" s="72">
        <v>45.6</v>
      </c>
      <c r="H3639" s="72">
        <v>3864.6</v>
      </c>
      <c r="I3639" s="54" t="s">
        <v>265</v>
      </c>
      <c r="J3639" s="54" t="s">
        <v>321</v>
      </c>
      <c r="K3639" s="54" t="s">
        <v>14399</v>
      </c>
      <c r="L3639" s="54" t="s">
        <v>14400</v>
      </c>
      <c r="M3639" s="54" t="s">
        <v>14398</v>
      </c>
      <c r="N3639" s="54" t="s">
        <v>256</v>
      </c>
      <c r="O3639" s="54" t="s">
        <v>256</v>
      </c>
      <c r="P3639" s="54" t="s">
        <v>267</v>
      </c>
      <c r="Q3639" s="54" t="s">
        <v>256</v>
      </c>
      <c r="R3639" s="54" t="s">
        <v>431</v>
      </c>
      <c r="S3639" s="71"/>
      <c r="T3639" s="54" t="s">
        <v>256</v>
      </c>
      <c r="U3639" s="71">
        <v>44513</v>
      </c>
      <c r="V3639" s="54" t="s">
        <v>256</v>
      </c>
      <c r="W3639" t="str">
        <f t="shared" si="56"/>
        <v>Nov-21</v>
      </c>
    </row>
    <row r="3640" spans="1:23" x14ac:dyDescent="0.25">
      <c r="A3640" s="54" t="s">
        <v>317</v>
      </c>
      <c r="B3640" s="54" t="s">
        <v>428</v>
      </c>
      <c r="C3640" s="54" t="s">
        <v>263</v>
      </c>
      <c r="D3640" s="54" t="s">
        <v>429</v>
      </c>
      <c r="E3640" s="54" t="s">
        <v>14401</v>
      </c>
      <c r="F3640" s="71">
        <v>44514</v>
      </c>
      <c r="G3640" s="72">
        <v>47.84</v>
      </c>
      <c r="H3640" s="72">
        <v>4054.44</v>
      </c>
      <c r="I3640" s="54" t="s">
        <v>265</v>
      </c>
      <c r="J3640" s="54" t="s">
        <v>321</v>
      </c>
      <c r="K3640" s="54" t="s">
        <v>14402</v>
      </c>
      <c r="L3640" s="54" t="s">
        <v>14403</v>
      </c>
      <c r="M3640" s="54" t="s">
        <v>14401</v>
      </c>
      <c r="N3640" s="54" t="s">
        <v>256</v>
      </c>
      <c r="O3640" s="54" t="s">
        <v>256</v>
      </c>
      <c r="P3640" s="54" t="s">
        <v>267</v>
      </c>
      <c r="Q3640" s="54" t="s">
        <v>256</v>
      </c>
      <c r="R3640" s="54" t="s">
        <v>431</v>
      </c>
      <c r="S3640" s="71"/>
      <c r="T3640" s="54" t="s">
        <v>256</v>
      </c>
      <c r="U3640" s="71">
        <v>44514</v>
      </c>
      <c r="V3640" s="54" t="s">
        <v>256</v>
      </c>
      <c r="W3640" t="str">
        <f t="shared" si="56"/>
        <v>Nov-21</v>
      </c>
    </row>
    <row r="3641" spans="1:23" x14ac:dyDescent="0.25">
      <c r="A3641" s="54" t="s">
        <v>317</v>
      </c>
      <c r="B3641" s="54" t="s">
        <v>428</v>
      </c>
      <c r="C3641" s="54" t="s">
        <v>263</v>
      </c>
      <c r="D3641" s="54" t="s">
        <v>429</v>
      </c>
      <c r="E3641" s="54" t="s">
        <v>14404</v>
      </c>
      <c r="F3641" s="71">
        <v>44513</v>
      </c>
      <c r="G3641" s="72">
        <v>25.08</v>
      </c>
      <c r="H3641" s="72">
        <v>2125.5300000000002</v>
      </c>
      <c r="I3641" s="54" t="s">
        <v>265</v>
      </c>
      <c r="J3641" s="54" t="s">
        <v>321</v>
      </c>
      <c r="K3641" s="54" t="s">
        <v>14405</v>
      </c>
      <c r="L3641" s="54" t="s">
        <v>14406</v>
      </c>
      <c r="M3641" s="54" t="s">
        <v>14404</v>
      </c>
      <c r="N3641" s="54" t="s">
        <v>256</v>
      </c>
      <c r="O3641" s="54" t="s">
        <v>256</v>
      </c>
      <c r="P3641" s="54" t="s">
        <v>267</v>
      </c>
      <c r="Q3641" s="54" t="s">
        <v>256</v>
      </c>
      <c r="R3641" s="54" t="s">
        <v>431</v>
      </c>
      <c r="S3641" s="71"/>
      <c r="T3641" s="54" t="s">
        <v>256</v>
      </c>
      <c r="U3641" s="71">
        <v>44513</v>
      </c>
      <c r="V3641" s="54" t="s">
        <v>256</v>
      </c>
      <c r="W3641" t="str">
        <f t="shared" si="56"/>
        <v>Nov-21</v>
      </c>
    </row>
    <row r="3642" spans="1:23" x14ac:dyDescent="0.25">
      <c r="A3642" s="54" t="s">
        <v>317</v>
      </c>
      <c r="B3642" s="54" t="s">
        <v>428</v>
      </c>
      <c r="C3642" s="54" t="s">
        <v>263</v>
      </c>
      <c r="D3642" s="54" t="s">
        <v>429</v>
      </c>
      <c r="E3642" s="54" t="s">
        <v>14407</v>
      </c>
      <c r="F3642" s="71">
        <v>44514</v>
      </c>
      <c r="G3642" s="72">
        <v>2.99</v>
      </c>
      <c r="H3642" s="72">
        <v>253.4</v>
      </c>
      <c r="I3642" s="54" t="s">
        <v>265</v>
      </c>
      <c r="J3642" s="54" t="s">
        <v>321</v>
      </c>
      <c r="K3642" s="54" t="s">
        <v>14408</v>
      </c>
      <c r="L3642" s="54" t="s">
        <v>14409</v>
      </c>
      <c r="M3642" s="54" t="s">
        <v>14407</v>
      </c>
      <c r="N3642" s="54" t="s">
        <v>256</v>
      </c>
      <c r="O3642" s="54" t="s">
        <v>256</v>
      </c>
      <c r="P3642" s="54" t="s">
        <v>267</v>
      </c>
      <c r="Q3642" s="54" t="s">
        <v>256</v>
      </c>
      <c r="R3642" s="54" t="s">
        <v>431</v>
      </c>
      <c r="S3642" s="71"/>
      <c r="T3642" s="54" t="s">
        <v>256</v>
      </c>
      <c r="U3642" s="71">
        <v>44514</v>
      </c>
      <c r="V3642" s="54" t="s">
        <v>256</v>
      </c>
      <c r="W3642" t="str">
        <f t="shared" si="56"/>
        <v>Nov-21</v>
      </c>
    </row>
    <row r="3643" spans="1:23" x14ac:dyDescent="0.25">
      <c r="A3643" s="54" t="s">
        <v>317</v>
      </c>
      <c r="B3643" s="54" t="s">
        <v>428</v>
      </c>
      <c r="C3643" s="54" t="s">
        <v>263</v>
      </c>
      <c r="D3643" s="54" t="s">
        <v>429</v>
      </c>
      <c r="E3643" s="54" t="s">
        <v>14410</v>
      </c>
      <c r="F3643" s="71">
        <v>44514</v>
      </c>
      <c r="G3643" s="72">
        <v>53.82</v>
      </c>
      <c r="H3643" s="72">
        <v>4561.25</v>
      </c>
      <c r="I3643" s="54" t="s">
        <v>265</v>
      </c>
      <c r="J3643" s="54" t="s">
        <v>321</v>
      </c>
      <c r="K3643" s="54" t="s">
        <v>14411</v>
      </c>
      <c r="L3643" s="54" t="s">
        <v>14412</v>
      </c>
      <c r="M3643" s="54" t="s">
        <v>14410</v>
      </c>
      <c r="N3643" s="54" t="s">
        <v>256</v>
      </c>
      <c r="O3643" s="54" t="s">
        <v>256</v>
      </c>
      <c r="P3643" s="54" t="s">
        <v>267</v>
      </c>
      <c r="Q3643" s="54" t="s">
        <v>256</v>
      </c>
      <c r="R3643" s="54" t="s">
        <v>431</v>
      </c>
      <c r="S3643" s="71"/>
      <c r="T3643" s="54" t="s">
        <v>256</v>
      </c>
      <c r="U3643" s="71">
        <v>44514</v>
      </c>
      <c r="V3643" s="54" t="s">
        <v>256</v>
      </c>
      <c r="W3643" t="str">
        <f t="shared" si="56"/>
        <v>Nov-21</v>
      </c>
    </row>
    <row r="3644" spans="1:23" x14ac:dyDescent="0.25">
      <c r="A3644" s="54" t="s">
        <v>317</v>
      </c>
      <c r="B3644" s="54" t="s">
        <v>428</v>
      </c>
      <c r="C3644" s="54" t="s">
        <v>263</v>
      </c>
      <c r="D3644" s="54" t="s">
        <v>429</v>
      </c>
      <c r="E3644" s="54" t="s">
        <v>14413</v>
      </c>
      <c r="F3644" s="71">
        <v>44514</v>
      </c>
      <c r="G3644" s="72">
        <v>2.99</v>
      </c>
      <c r="H3644" s="72">
        <v>253.4</v>
      </c>
      <c r="I3644" s="54" t="s">
        <v>265</v>
      </c>
      <c r="J3644" s="54" t="s">
        <v>321</v>
      </c>
      <c r="K3644" s="54" t="s">
        <v>14414</v>
      </c>
      <c r="L3644" s="54" t="s">
        <v>14415</v>
      </c>
      <c r="M3644" s="54" t="s">
        <v>14413</v>
      </c>
      <c r="N3644" s="54" t="s">
        <v>256</v>
      </c>
      <c r="O3644" s="54" t="s">
        <v>256</v>
      </c>
      <c r="P3644" s="54" t="s">
        <v>267</v>
      </c>
      <c r="Q3644" s="54" t="s">
        <v>256</v>
      </c>
      <c r="R3644" s="54" t="s">
        <v>431</v>
      </c>
      <c r="S3644" s="71"/>
      <c r="T3644" s="54" t="s">
        <v>256</v>
      </c>
      <c r="U3644" s="71">
        <v>44514</v>
      </c>
      <c r="V3644" s="54" t="s">
        <v>256</v>
      </c>
      <c r="W3644" t="str">
        <f t="shared" si="56"/>
        <v>Nov-21</v>
      </c>
    </row>
    <row r="3645" spans="1:23" x14ac:dyDescent="0.25">
      <c r="A3645" s="54" t="s">
        <v>317</v>
      </c>
      <c r="B3645" s="54" t="s">
        <v>428</v>
      </c>
      <c r="C3645" s="54" t="s">
        <v>263</v>
      </c>
      <c r="D3645" s="54" t="s">
        <v>429</v>
      </c>
      <c r="E3645" s="54" t="s">
        <v>14416</v>
      </c>
      <c r="F3645" s="71">
        <v>44513</v>
      </c>
      <c r="G3645" s="72">
        <v>151.37</v>
      </c>
      <c r="H3645" s="72">
        <v>12828.61</v>
      </c>
      <c r="I3645" s="54" t="s">
        <v>265</v>
      </c>
      <c r="J3645" s="54" t="s">
        <v>321</v>
      </c>
      <c r="K3645" s="54" t="s">
        <v>14417</v>
      </c>
      <c r="L3645" s="54" t="s">
        <v>14418</v>
      </c>
      <c r="M3645" s="54" t="s">
        <v>14416</v>
      </c>
      <c r="N3645" s="54" t="s">
        <v>256</v>
      </c>
      <c r="O3645" s="54" t="s">
        <v>256</v>
      </c>
      <c r="P3645" s="54" t="s">
        <v>267</v>
      </c>
      <c r="Q3645" s="54" t="s">
        <v>256</v>
      </c>
      <c r="R3645" s="54" t="s">
        <v>431</v>
      </c>
      <c r="S3645" s="71"/>
      <c r="T3645" s="54" t="s">
        <v>256</v>
      </c>
      <c r="U3645" s="71">
        <v>44513</v>
      </c>
      <c r="V3645" s="54" t="s">
        <v>256</v>
      </c>
      <c r="W3645" t="str">
        <f t="shared" si="56"/>
        <v>Nov-21</v>
      </c>
    </row>
    <row r="3646" spans="1:23" x14ac:dyDescent="0.25">
      <c r="A3646" s="54" t="s">
        <v>317</v>
      </c>
      <c r="B3646" s="54" t="s">
        <v>428</v>
      </c>
      <c r="C3646" s="54" t="s">
        <v>263</v>
      </c>
      <c r="D3646" s="54" t="s">
        <v>429</v>
      </c>
      <c r="E3646" s="54" t="s">
        <v>14419</v>
      </c>
      <c r="F3646" s="71">
        <v>44514</v>
      </c>
      <c r="G3646" s="72">
        <v>330.35</v>
      </c>
      <c r="H3646" s="72">
        <v>27997.16</v>
      </c>
      <c r="I3646" s="54" t="s">
        <v>265</v>
      </c>
      <c r="J3646" s="54" t="s">
        <v>321</v>
      </c>
      <c r="K3646" s="54" t="s">
        <v>14420</v>
      </c>
      <c r="L3646" s="54" t="s">
        <v>14421</v>
      </c>
      <c r="M3646" s="54" t="s">
        <v>14419</v>
      </c>
      <c r="N3646" s="54" t="s">
        <v>256</v>
      </c>
      <c r="O3646" s="54" t="s">
        <v>256</v>
      </c>
      <c r="P3646" s="54" t="s">
        <v>267</v>
      </c>
      <c r="Q3646" s="54" t="s">
        <v>256</v>
      </c>
      <c r="R3646" s="54" t="s">
        <v>431</v>
      </c>
      <c r="S3646" s="71"/>
      <c r="T3646" s="54" t="s">
        <v>256</v>
      </c>
      <c r="U3646" s="71">
        <v>44514</v>
      </c>
      <c r="V3646" s="54" t="s">
        <v>256</v>
      </c>
      <c r="W3646" t="str">
        <f t="shared" si="56"/>
        <v>Nov-21</v>
      </c>
    </row>
    <row r="3647" spans="1:23" x14ac:dyDescent="0.25">
      <c r="A3647" s="54" t="s">
        <v>317</v>
      </c>
      <c r="B3647" s="54" t="s">
        <v>428</v>
      </c>
      <c r="C3647" s="54" t="s">
        <v>263</v>
      </c>
      <c r="D3647" s="54" t="s">
        <v>429</v>
      </c>
      <c r="E3647" s="54" t="s">
        <v>14422</v>
      </c>
      <c r="F3647" s="71">
        <v>44513</v>
      </c>
      <c r="G3647" s="72">
        <v>223.44</v>
      </c>
      <c r="H3647" s="72">
        <v>18936.54</v>
      </c>
      <c r="I3647" s="54" t="s">
        <v>265</v>
      </c>
      <c r="J3647" s="54" t="s">
        <v>321</v>
      </c>
      <c r="K3647" s="54" t="s">
        <v>14423</v>
      </c>
      <c r="L3647" s="54" t="s">
        <v>14424</v>
      </c>
      <c r="M3647" s="54" t="s">
        <v>14422</v>
      </c>
      <c r="N3647" s="54" t="s">
        <v>256</v>
      </c>
      <c r="O3647" s="54" t="s">
        <v>256</v>
      </c>
      <c r="P3647" s="54" t="s">
        <v>267</v>
      </c>
      <c r="Q3647" s="54" t="s">
        <v>256</v>
      </c>
      <c r="R3647" s="54" t="s">
        <v>431</v>
      </c>
      <c r="S3647" s="71"/>
      <c r="T3647" s="54" t="s">
        <v>256</v>
      </c>
      <c r="U3647" s="71">
        <v>44513</v>
      </c>
      <c r="V3647" s="54" t="s">
        <v>256</v>
      </c>
      <c r="W3647" t="str">
        <f t="shared" si="56"/>
        <v>Nov-21</v>
      </c>
    </row>
    <row r="3648" spans="1:23" x14ac:dyDescent="0.25">
      <c r="A3648" s="54" t="s">
        <v>317</v>
      </c>
      <c r="B3648" s="54" t="s">
        <v>428</v>
      </c>
      <c r="C3648" s="54" t="s">
        <v>263</v>
      </c>
      <c r="D3648" s="54" t="s">
        <v>429</v>
      </c>
      <c r="E3648" s="54" t="s">
        <v>14425</v>
      </c>
      <c r="F3648" s="71">
        <v>44513</v>
      </c>
      <c r="G3648" s="72">
        <v>46.74</v>
      </c>
      <c r="H3648" s="72">
        <v>3961.22</v>
      </c>
      <c r="I3648" s="54" t="s">
        <v>265</v>
      </c>
      <c r="J3648" s="54" t="s">
        <v>321</v>
      </c>
      <c r="K3648" s="54" t="s">
        <v>14426</v>
      </c>
      <c r="L3648" s="54" t="s">
        <v>14427</v>
      </c>
      <c r="M3648" s="54" t="s">
        <v>14425</v>
      </c>
      <c r="N3648" s="54" t="s">
        <v>256</v>
      </c>
      <c r="O3648" s="54" t="s">
        <v>256</v>
      </c>
      <c r="P3648" s="54" t="s">
        <v>267</v>
      </c>
      <c r="Q3648" s="54" t="s">
        <v>256</v>
      </c>
      <c r="R3648" s="54" t="s">
        <v>431</v>
      </c>
      <c r="S3648" s="71"/>
      <c r="T3648" s="54" t="s">
        <v>256</v>
      </c>
      <c r="U3648" s="71">
        <v>44513</v>
      </c>
      <c r="V3648" s="54" t="s">
        <v>256</v>
      </c>
      <c r="W3648" t="str">
        <f t="shared" si="56"/>
        <v>Nov-21</v>
      </c>
    </row>
    <row r="3649" spans="1:23" x14ac:dyDescent="0.25">
      <c r="A3649" s="54" t="s">
        <v>317</v>
      </c>
      <c r="B3649" s="54" t="s">
        <v>428</v>
      </c>
      <c r="C3649" s="54" t="s">
        <v>263</v>
      </c>
      <c r="D3649" s="54" t="s">
        <v>429</v>
      </c>
      <c r="E3649" s="54" t="s">
        <v>14428</v>
      </c>
      <c r="F3649" s="71">
        <v>44515</v>
      </c>
      <c r="G3649" s="72">
        <v>43.2</v>
      </c>
      <c r="H3649" s="72">
        <v>3661.2</v>
      </c>
      <c r="I3649" s="54" t="s">
        <v>265</v>
      </c>
      <c r="J3649" s="54" t="s">
        <v>321</v>
      </c>
      <c r="K3649" s="54" t="s">
        <v>14429</v>
      </c>
      <c r="L3649" s="54" t="s">
        <v>14430</v>
      </c>
      <c r="M3649" s="54" t="s">
        <v>14428</v>
      </c>
      <c r="N3649" s="54" t="s">
        <v>256</v>
      </c>
      <c r="O3649" s="54" t="s">
        <v>256</v>
      </c>
      <c r="P3649" s="54" t="s">
        <v>267</v>
      </c>
      <c r="Q3649" s="54" t="s">
        <v>256</v>
      </c>
      <c r="R3649" s="54" t="s">
        <v>431</v>
      </c>
      <c r="S3649" s="71"/>
      <c r="T3649" s="54" t="s">
        <v>256</v>
      </c>
      <c r="U3649" s="71">
        <v>44515</v>
      </c>
      <c r="V3649" s="54" t="s">
        <v>256</v>
      </c>
      <c r="W3649" t="str">
        <f t="shared" si="56"/>
        <v>Nov-21</v>
      </c>
    </row>
    <row r="3650" spans="1:23" x14ac:dyDescent="0.25">
      <c r="A3650" s="54" t="s">
        <v>317</v>
      </c>
      <c r="B3650" s="54" t="s">
        <v>428</v>
      </c>
      <c r="C3650" s="54" t="s">
        <v>263</v>
      </c>
      <c r="D3650" s="54" t="s">
        <v>429</v>
      </c>
      <c r="E3650" s="54" t="s">
        <v>14431</v>
      </c>
      <c r="F3650" s="71">
        <v>44513</v>
      </c>
      <c r="G3650" s="72">
        <v>352.89</v>
      </c>
      <c r="H3650" s="72">
        <v>29907.43</v>
      </c>
      <c r="I3650" s="54" t="s">
        <v>265</v>
      </c>
      <c r="J3650" s="54" t="s">
        <v>321</v>
      </c>
      <c r="K3650" s="54" t="s">
        <v>14432</v>
      </c>
      <c r="L3650" s="54" t="s">
        <v>14433</v>
      </c>
      <c r="M3650" s="54" t="s">
        <v>14431</v>
      </c>
      <c r="N3650" s="54" t="s">
        <v>256</v>
      </c>
      <c r="O3650" s="54" t="s">
        <v>256</v>
      </c>
      <c r="P3650" s="54" t="s">
        <v>267</v>
      </c>
      <c r="Q3650" s="54" t="s">
        <v>256</v>
      </c>
      <c r="R3650" s="54" t="s">
        <v>431</v>
      </c>
      <c r="S3650" s="71"/>
      <c r="T3650" s="54" t="s">
        <v>256</v>
      </c>
      <c r="U3650" s="71">
        <v>44513</v>
      </c>
      <c r="V3650" s="54" t="s">
        <v>256</v>
      </c>
      <c r="W3650" t="str">
        <f t="shared" si="56"/>
        <v>Nov-21</v>
      </c>
    </row>
    <row r="3651" spans="1:23" x14ac:dyDescent="0.25">
      <c r="A3651" s="54" t="s">
        <v>317</v>
      </c>
      <c r="B3651" s="54" t="s">
        <v>428</v>
      </c>
      <c r="C3651" s="54" t="s">
        <v>263</v>
      </c>
      <c r="D3651" s="54" t="s">
        <v>429</v>
      </c>
      <c r="E3651" s="54" t="s">
        <v>14434</v>
      </c>
      <c r="F3651" s="71">
        <v>44513</v>
      </c>
      <c r="G3651" s="72">
        <v>204.82</v>
      </c>
      <c r="H3651" s="72">
        <v>17358.5</v>
      </c>
      <c r="I3651" s="54" t="s">
        <v>265</v>
      </c>
      <c r="J3651" s="54" t="s">
        <v>321</v>
      </c>
      <c r="K3651" s="54" t="s">
        <v>14435</v>
      </c>
      <c r="L3651" s="54" t="s">
        <v>14436</v>
      </c>
      <c r="M3651" s="54" t="s">
        <v>14434</v>
      </c>
      <c r="N3651" s="54" t="s">
        <v>256</v>
      </c>
      <c r="O3651" s="54" t="s">
        <v>256</v>
      </c>
      <c r="P3651" s="54" t="s">
        <v>267</v>
      </c>
      <c r="Q3651" s="54" t="s">
        <v>256</v>
      </c>
      <c r="R3651" s="54" t="s">
        <v>431</v>
      </c>
      <c r="S3651" s="71"/>
      <c r="T3651" s="54" t="s">
        <v>256</v>
      </c>
      <c r="U3651" s="71">
        <v>44513</v>
      </c>
      <c r="V3651" s="54" t="s">
        <v>256</v>
      </c>
      <c r="W3651" t="str">
        <f t="shared" si="56"/>
        <v>Nov-21</v>
      </c>
    </row>
    <row r="3652" spans="1:23" x14ac:dyDescent="0.25">
      <c r="A3652" s="54" t="s">
        <v>317</v>
      </c>
      <c r="B3652" s="54" t="s">
        <v>428</v>
      </c>
      <c r="C3652" s="54" t="s">
        <v>263</v>
      </c>
      <c r="D3652" s="54" t="s">
        <v>429</v>
      </c>
      <c r="E3652" s="54" t="s">
        <v>14437</v>
      </c>
      <c r="F3652" s="71">
        <v>44513</v>
      </c>
      <c r="G3652" s="72">
        <v>111.6</v>
      </c>
      <c r="H3652" s="72">
        <v>9458.1</v>
      </c>
      <c r="I3652" s="54" t="s">
        <v>265</v>
      </c>
      <c r="J3652" s="54" t="s">
        <v>321</v>
      </c>
      <c r="K3652" s="54" t="s">
        <v>14438</v>
      </c>
      <c r="L3652" s="54" t="s">
        <v>14439</v>
      </c>
      <c r="M3652" s="54" t="s">
        <v>14437</v>
      </c>
      <c r="N3652" s="54" t="s">
        <v>256</v>
      </c>
      <c r="O3652" s="54" t="s">
        <v>256</v>
      </c>
      <c r="P3652" s="54" t="s">
        <v>267</v>
      </c>
      <c r="Q3652" s="54" t="s">
        <v>256</v>
      </c>
      <c r="R3652" s="54" t="s">
        <v>431</v>
      </c>
      <c r="S3652" s="71"/>
      <c r="T3652" s="54" t="s">
        <v>256</v>
      </c>
      <c r="U3652" s="71">
        <v>44513</v>
      </c>
      <c r="V3652" s="54" t="s">
        <v>256</v>
      </c>
      <c r="W3652" t="str">
        <f t="shared" ref="W3652:W3715" si="57">TEXT(F3652,"MMM-YY")</f>
        <v>Nov-21</v>
      </c>
    </row>
    <row r="3653" spans="1:23" x14ac:dyDescent="0.25">
      <c r="A3653" s="54" t="s">
        <v>317</v>
      </c>
      <c r="B3653" s="54" t="s">
        <v>428</v>
      </c>
      <c r="C3653" s="54" t="s">
        <v>263</v>
      </c>
      <c r="D3653" s="54" t="s">
        <v>429</v>
      </c>
      <c r="E3653" s="54" t="s">
        <v>14440</v>
      </c>
      <c r="F3653" s="71">
        <v>44513</v>
      </c>
      <c r="G3653" s="72">
        <v>239.2</v>
      </c>
      <c r="H3653" s="72">
        <v>20272.2</v>
      </c>
      <c r="I3653" s="54" t="s">
        <v>265</v>
      </c>
      <c r="J3653" s="54" t="s">
        <v>321</v>
      </c>
      <c r="K3653" s="54" t="s">
        <v>14441</v>
      </c>
      <c r="L3653" s="54" t="s">
        <v>14442</v>
      </c>
      <c r="M3653" s="54" t="s">
        <v>14440</v>
      </c>
      <c r="N3653" s="54" t="s">
        <v>256</v>
      </c>
      <c r="O3653" s="54" t="s">
        <v>256</v>
      </c>
      <c r="P3653" s="54" t="s">
        <v>267</v>
      </c>
      <c r="Q3653" s="54" t="s">
        <v>256</v>
      </c>
      <c r="R3653" s="54" t="s">
        <v>431</v>
      </c>
      <c r="S3653" s="71"/>
      <c r="T3653" s="54" t="s">
        <v>256</v>
      </c>
      <c r="U3653" s="71">
        <v>44513</v>
      </c>
      <c r="V3653" s="54" t="s">
        <v>256</v>
      </c>
      <c r="W3653" t="str">
        <f t="shared" si="57"/>
        <v>Nov-21</v>
      </c>
    </row>
    <row r="3654" spans="1:23" x14ac:dyDescent="0.25">
      <c r="A3654" s="54" t="s">
        <v>317</v>
      </c>
      <c r="B3654" s="54" t="s">
        <v>428</v>
      </c>
      <c r="C3654" s="54" t="s">
        <v>263</v>
      </c>
      <c r="D3654" s="54" t="s">
        <v>429</v>
      </c>
      <c r="E3654" s="54" t="s">
        <v>14443</v>
      </c>
      <c r="F3654" s="71">
        <v>44515</v>
      </c>
      <c r="G3654" s="72">
        <v>352.23</v>
      </c>
      <c r="H3654" s="72">
        <v>29851.49</v>
      </c>
      <c r="I3654" s="54" t="s">
        <v>265</v>
      </c>
      <c r="J3654" s="54" t="s">
        <v>321</v>
      </c>
      <c r="K3654" s="54" t="s">
        <v>14444</v>
      </c>
      <c r="L3654" s="54" t="s">
        <v>14445</v>
      </c>
      <c r="M3654" s="54" t="s">
        <v>14443</v>
      </c>
      <c r="N3654" s="54" t="s">
        <v>256</v>
      </c>
      <c r="O3654" s="54" t="s">
        <v>256</v>
      </c>
      <c r="P3654" s="54" t="s">
        <v>267</v>
      </c>
      <c r="Q3654" s="54" t="s">
        <v>256</v>
      </c>
      <c r="R3654" s="54" t="s">
        <v>431</v>
      </c>
      <c r="S3654" s="71"/>
      <c r="T3654" s="54" t="s">
        <v>256</v>
      </c>
      <c r="U3654" s="71">
        <v>44515</v>
      </c>
      <c r="V3654" s="54" t="s">
        <v>256</v>
      </c>
      <c r="W3654" t="str">
        <f t="shared" si="57"/>
        <v>Nov-21</v>
      </c>
    </row>
    <row r="3655" spans="1:23" x14ac:dyDescent="0.25">
      <c r="A3655" s="54" t="s">
        <v>317</v>
      </c>
      <c r="B3655" s="54" t="s">
        <v>428</v>
      </c>
      <c r="C3655" s="54" t="s">
        <v>263</v>
      </c>
      <c r="D3655" s="54" t="s">
        <v>429</v>
      </c>
      <c r="E3655" s="54" t="s">
        <v>14446</v>
      </c>
      <c r="F3655" s="71">
        <v>44515</v>
      </c>
      <c r="G3655" s="72">
        <v>226.86</v>
      </c>
      <c r="H3655" s="72">
        <v>19226.39</v>
      </c>
      <c r="I3655" s="54" t="s">
        <v>265</v>
      </c>
      <c r="J3655" s="54" t="s">
        <v>321</v>
      </c>
      <c r="K3655" s="54" t="s">
        <v>14447</v>
      </c>
      <c r="L3655" s="54" t="s">
        <v>14448</v>
      </c>
      <c r="M3655" s="54" t="s">
        <v>14446</v>
      </c>
      <c r="N3655" s="54" t="s">
        <v>256</v>
      </c>
      <c r="O3655" s="54" t="s">
        <v>256</v>
      </c>
      <c r="P3655" s="54" t="s">
        <v>267</v>
      </c>
      <c r="Q3655" s="54" t="s">
        <v>256</v>
      </c>
      <c r="R3655" s="54" t="s">
        <v>431</v>
      </c>
      <c r="S3655" s="71"/>
      <c r="T3655" s="54" t="s">
        <v>256</v>
      </c>
      <c r="U3655" s="71">
        <v>44515</v>
      </c>
      <c r="V3655" s="54" t="s">
        <v>256</v>
      </c>
      <c r="W3655" t="str">
        <f t="shared" si="57"/>
        <v>Nov-21</v>
      </c>
    </row>
    <row r="3656" spans="1:23" x14ac:dyDescent="0.25">
      <c r="A3656" s="54" t="s">
        <v>317</v>
      </c>
      <c r="B3656" s="54" t="s">
        <v>428</v>
      </c>
      <c r="C3656" s="54" t="s">
        <v>263</v>
      </c>
      <c r="D3656" s="54" t="s">
        <v>429</v>
      </c>
      <c r="E3656" s="54" t="s">
        <v>14449</v>
      </c>
      <c r="F3656" s="71">
        <v>44515</v>
      </c>
      <c r="G3656" s="72">
        <v>372.02</v>
      </c>
      <c r="H3656" s="72">
        <v>31528.7</v>
      </c>
      <c r="I3656" s="54" t="s">
        <v>265</v>
      </c>
      <c r="J3656" s="54" t="s">
        <v>321</v>
      </c>
      <c r="K3656" s="54" t="s">
        <v>14450</v>
      </c>
      <c r="L3656" s="54" t="s">
        <v>14451</v>
      </c>
      <c r="M3656" s="54" t="s">
        <v>14449</v>
      </c>
      <c r="N3656" s="54" t="s">
        <v>256</v>
      </c>
      <c r="O3656" s="54" t="s">
        <v>256</v>
      </c>
      <c r="P3656" s="54" t="s">
        <v>267</v>
      </c>
      <c r="Q3656" s="54" t="s">
        <v>256</v>
      </c>
      <c r="R3656" s="54" t="s">
        <v>431</v>
      </c>
      <c r="S3656" s="71"/>
      <c r="T3656" s="54" t="s">
        <v>256</v>
      </c>
      <c r="U3656" s="71">
        <v>44515</v>
      </c>
      <c r="V3656" s="54" t="s">
        <v>256</v>
      </c>
      <c r="W3656" t="str">
        <f t="shared" si="57"/>
        <v>Nov-21</v>
      </c>
    </row>
    <row r="3657" spans="1:23" x14ac:dyDescent="0.25">
      <c r="A3657" s="54" t="s">
        <v>317</v>
      </c>
      <c r="B3657" s="54" t="s">
        <v>428</v>
      </c>
      <c r="C3657" s="54" t="s">
        <v>263</v>
      </c>
      <c r="D3657" s="54" t="s">
        <v>429</v>
      </c>
      <c r="E3657" s="54" t="s">
        <v>14452</v>
      </c>
      <c r="F3657" s="71">
        <v>44513</v>
      </c>
      <c r="G3657" s="72">
        <v>46.92</v>
      </c>
      <c r="H3657" s="72">
        <v>3976.47</v>
      </c>
      <c r="I3657" s="54" t="s">
        <v>265</v>
      </c>
      <c r="J3657" s="54" t="s">
        <v>321</v>
      </c>
      <c r="K3657" s="54" t="s">
        <v>14453</v>
      </c>
      <c r="L3657" s="54" t="s">
        <v>14454</v>
      </c>
      <c r="M3657" s="54" t="s">
        <v>14452</v>
      </c>
      <c r="N3657" s="54" t="s">
        <v>256</v>
      </c>
      <c r="O3657" s="54" t="s">
        <v>256</v>
      </c>
      <c r="P3657" s="54" t="s">
        <v>267</v>
      </c>
      <c r="Q3657" s="54" t="s">
        <v>256</v>
      </c>
      <c r="R3657" s="54" t="s">
        <v>431</v>
      </c>
      <c r="S3657" s="71"/>
      <c r="T3657" s="54" t="s">
        <v>256</v>
      </c>
      <c r="U3657" s="71">
        <v>44513</v>
      </c>
      <c r="V3657" s="54" t="s">
        <v>256</v>
      </c>
      <c r="W3657" t="str">
        <f t="shared" si="57"/>
        <v>Nov-21</v>
      </c>
    </row>
    <row r="3658" spans="1:23" x14ac:dyDescent="0.25">
      <c r="A3658" s="54" t="s">
        <v>317</v>
      </c>
      <c r="B3658" s="54" t="s">
        <v>428</v>
      </c>
      <c r="C3658" s="54" t="s">
        <v>263</v>
      </c>
      <c r="D3658" s="54" t="s">
        <v>429</v>
      </c>
      <c r="E3658" s="54" t="s">
        <v>14455</v>
      </c>
      <c r="F3658" s="71">
        <v>44515</v>
      </c>
      <c r="G3658" s="72">
        <v>397.1</v>
      </c>
      <c r="H3658" s="72">
        <v>33654.230000000003</v>
      </c>
      <c r="I3658" s="54" t="s">
        <v>265</v>
      </c>
      <c r="J3658" s="54" t="s">
        <v>321</v>
      </c>
      <c r="K3658" s="54" t="s">
        <v>14456</v>
      </c>
      <c r="L3658" s="54" t="s">
        <v>14457</v>
      </c>
      <c r="M3658" s="54" t="s">
        <v>14455</v>
      </c>
      <c r="N3658" s="54" t="s">
        <v>256</v>
      </c>
      <c r="O3658" s="54" t="s">
        <v>256</v>
      </c>
      <c r="P3658" s="54" t="s">
        <v>267</v>
      </c>
      <c r="Q3658" s="54" t="s">
        <v>256</v>
      </c>
      <c r="R3658" s="54" t="s">
        <v>431</v>
      </c>
      <c r="S3658" s="71"/>
      <c r="T3658" s="54" t="s">
        <v>256</v>
      </c>
      <c r="U3658" s="71">
        <v>44515</v>
      </c>
      <c r="V3658" s="54" t="s">
        <v>256</v>
      </c>
      <c r="W3658" t="str">
        <f t="shared" si="57"/>
        <v>Nov-21</v>
      </c>
    </row>
    <row r="3659" spans="1:23" x14ac:dyDescent="0.25">
      <c r="A3659" s="54" t="s">
        <v>317</v>
      </c>
      <c r="B3659" s="54" t="s">
        <v>428</v>
      </c>
      <c r="C3659" s="54" t="s">
        <v>263</v>
      </c>
      <c r="D3659" s="54" t="s">
        <v>429</v>
      </c>
      <c r="E3659" s="54" t="s">
        <v>14458</v>
      </c>
      <c r="F3659" s="71">
        <v>44515</v>
      </c>
      <c r="G3659" s="72">
        <v>131.04</v>
      </c>
      <c r="H3659" s="72">
        <v>11105.64</v>
      </c>
      <c r="I3659" s="54" t="s">
        <v>265</v>
      </c>
      <c r="J3659" s="54" t="s">
        <v>321</v>
      </c>
      <c r="K3659" s="54" t="s">
        <v>14459</v>
      </c>
      <c r="L3659" s="54" t="s">
        <v>14460</v>
      </c>
      <c r="M3659" s="54" t="s">
        <v>14458</v>
      </c>
      <c r="N3659" s="54" t="s">
        <v>256</v>
      </c>
      <c r="O3659" s="54" t="s">
        <v>256</v>
      </c>
      <c r="P3659" s="54" t="s">
        <v>267</v>
      </c>
      <c r="Q3659" s="54" t="s">
        <v>256</v>
      </c>
      <c r="R3659" s="54" t="s">
        <v>431</v>
      </c>
      <c r="S3659" s="71"/>
      <c r="T3659" s="54" t="s">
        <v>256</v>
      </c>
      <c r="U3659" s="71">
        <v>44515</v>
      </c>
      <c r="V3659" s="54" t="s">
        <v>256</v>
      </c>
      <c r="W3659" t="str">
        <f t="shared" si="57"/>
        <v>Nov-21</v>
      </c>
    </row>
    <row r="3660" spans="1:23" x14ac:dyDescent="0.25">
      <c r="A3660" s="54" t="s">
        <v>317</v>
      </c>
      <c r="B3660" s="54" t="s">
        <v>428</v>
      </c>
      <c r="C3660" s="54" t="s">
        <v>263</v>
      </c>
      <c r="D3660" s="54" t="s">
        <v>429</v>
      </c>
      <c r="E3660" s="54" t="s">
        <v>14461</v>
      </c>
      <c r="F3660" s="71">
        <v>44515</v>
      </c>
      <c r="G3660" s="72">
        <v>152.52000000000001</v>
      </c>
      <c r="H3660" s="72">
        <v>12926.07</v>
      </c>
      <c r="I3660" s="54" t="s">
        <v>265</v>
      </c>
      <c r="J3660" s="54" t="s">
        <v>321</v>
      </c>
      <c r="K3660" s="54" t="s">
        <v>14462</v>
      </c>
      <c r="L3660" s="54" t="s">
        <v>14463</v>
      </c>
      <c r="M3660" s="54" t="s">
        <v>14461</v>
      </c>
      <c r="N3660" s="54" t="s">
        <v>256</v>
      </c>
      <c r="O3660" s="54" t="s">
        <v>256</v>
      </c>
      <c r="P3660" s="54" t="s">
        <v>267</v>
      </c>
      <c r="Q3660" s="54" t="s">
        <v>256</v>
      </c>
      <c r="R3660" s="54" t="s">
        <v>431</v>
      </c>
      <c r="S3660" s="71"/>
      <c r="T3660" s="54" t="s">
        <v>256</v>
      </c>
      <c r="U3660" s="71">
        <v>44515</v>
      </c>
      <c r="V3660" s="54" t="s">
        <v>256</v>
      </c>
      <c r="W3660" t="str">
        <f t="shared" si="57"/>
        <v>Nov-21</v>
      </c>
    </row>
    <row r="3661" spans="1:23" x14ac:dyDescent="0.25">
      <c r="A3661" s="54" t="s">
        <v>317</v>
      </c>
      <c r="B3661" s="54" t="s">
        <v>428</v>
      </c>
      <c r="C3661" s="54" t="s">
        <v>263</v>
      </c>
      <c r="D3661" s="54" t="s">
        <v>429</v>
      </c>
      <c r="E3661" s="54" t="s">
        <v>14464</v>
      </c>
      <c r="F3661" s="71">
        <v>44515</v>
      </c>
      <c r="G3661" s="72">
        <v>234.84</v>
      </c>
      <c r="H3661" s="72">
        <v>19902.689999999999</v>
      </c>
      <c r="I3661" s="54" t="s">
        <v>265</v>
      </c>
      <c r="J3661" s="54" t="s">
        <v>321</v>
      </c>
      <c r="K3661" s="54" t="s">
        <v>14465</v>
      </c>
      <c r="L3661" s="54" t="s">
        <v>14466</v>
      </c>
      <c r="M3661" s="54" t="s">
        <v>14464</v>
      </c>
      <c r="N3661" s="54" t="s">
        <v>256</v>
      </c>
      <c r="O3661" s="54" t="s">
        <v>256</v>
      </c>
      <c r="P3661" s="54" t="s">
        <v>267</v>
      </c>
      <c r="Q3661" s="54" t="s">
        <v>256</v>
      </c>
      <c r="R3661" s="54" t="s">
        <v>431</v>
      </c>
      <c r="S3661" s="71"/>
      <c r="T3661" s="54" t="s">
        <v>256</v>
      </c>
      <c r="U3661" s="71">
        <v>44515</v>
      </c>
      <c r="V3661" s="54" t="s">
        <v>256</v>
      </c>
      <c r="W3661" t="str">
        <f t="shared" si="57"/>
        <v>Nov-21</v>
      </c>
    </row>
    <row r="3662" spans="1:23" x14ac:dyDescent="0.25">
      <c r="A3662" s="54" t="s">
        <v>317</v>
      </c>
      <c r="B3662" s="54" t="s">
        <v>428</v>
      </c>
      <c r="C3662" s="54" t="s">
        <v>263</v>
      </c>
      <c r="D3662" s="54" t="s">
        <v>429</v>
      </c>
      <c r="E3662" s="54" t="s">
        <v>14467</v>
      </c>
      <c r="F3662" s="71">
        <v>44504</v>
      </c>
      <c r="G3662" s="72">
        <v>518.34</v>
      </c>
      <c r="H3662" s="72">
        <v>43929.32</v>
      </c>
      <c r="I3662" s="54" t="s">
        <v>265</v>
      </c>
      <c r="J3662" s="54" t="s">
        <v>321</v>
      </c>
      <c r="K3662" s="54" t="s">
        <v>14468</v>
      </c>
      <c r="L3662" s="54" t="s">
        <v>14469</v>
      </c>
      <c r="M3662" s="54" t="s">
        <v>14467</v>
      </c>
      <c r="N3662" s="54" t="s">
        <v>256</v>
      </c>
      <c r="O3662" s="54" t="s">
        <v>256</v>
      </c>
      <c r="P3662" s="54" t="s">
        <v>267</v>
      </c>
      <c r="Q3662" s="54" t="s">
        <v>256</v>
      </c>
      <c r="R3662" s="54" t="s">
        <v>431</v>
      </c>
      <c r="S3662" s="71"/>
      <c r="T3662" s="54" t="s">
        <v>256</v>
      </c>
      <c r="U3662" s="71">
        <v>44504</v>
      </c>
      <c r="V3662" s="54" t="s">
        <v>256</v>
      </c>
      <c r="W3662" t="str">
        <f t="shared" si="57"/>
        <v>Nov-21</v>
      </c>
    </row>
    <row r="3663" spans="1:23" x14ac:dyDescent="0.25">
      <c r="A3663" s="54" t="s">
        <v>317</v>
      </c>
      <c r="B3663" s="54" t="s">
        <v>428</v>
      </c>
      <c r="C3663" s="54" t="s">
        <v>263</v>
      </c>
      <c r="D3663" s="54" t="s">
        <v>429</v>
      </c>
      <c r="E3663" s="54" t="s">
        <v>14470</v>
      </c>
      <c r="F3663" s="71">
        <v>44507</v>
      </c>
      <c r="G3663" s="72">
        <v>125.4</v>
      </c>
      <c r="H3663" s="72">
        <v>10627.65</v>
      </c>
      <c r="I3663" s="54" t="s">
        <v>265</v>
      </c>
      <c r="J3663" s="54" t="s">
        <v>321</v>
      </c>
      <c r="K3663" s="54" t="s">
        <v>14471</v>
      </c>
      <c r="L3663" s="54" t="s">
        <v>14472</v>
      </c>
      <c r="M3663" s="54" t="s">
        <v>14470</v>
      </c>
      <c r="N3663" s="54" t="s">
        <v>256</v>
      </c>
      <c r="O3663" s="54" t="s">
        <v>256</v>
      </c>
      <c r="P3663" s="54" t="s">
        <v>267</v>
      </c>
      <c r="Q3663" s="54" t="s">
        <v>256</v>
      </c>
      <c r="R3663" s="54" t="s">
        <v>431</v>
      </c>
      <c r="S3663" s="71"/>
      <c r="T3663" s="54" t="s">
        <v>256</v>
      </c>
      <c r="U3663" s="71">
        <v>44507</v>
      </c>
      <c r="V3663" s="54" t="s">
        <v>256</v>
      </c>
      <c r="W3663" t="str">
        <f t="shared" si="57"/>
        <v>Nov-21</v>
      </c>
    </row>
    <row r="3664" spans="1:23" x14ac:dyDescent="0.25">
      <c r="A3664" s="54" t="s">
        <v>317</v>
      </c>
      <c r="B3664" s="54" t="s">
        <v>428</v>
      </c>
      <c r="C3664" s="54" t="s">
        <v>263</v>
      </c>
      <c r="D3664" s="54" t="s">
        <v>429</v>
      </c>
      <c r="E3664" s="54" t="s">
        <v>14473</v>
      </c>
      <c r="F3664" s="71">
        <v>44518</v>
      </c>
      <c r="G3664" s="72">
        <v>2488.41</v>
      </c>
      <c r="H3664" s="72">
        <v>210892.75</v>
      </c>
      <c r="I3664" s="54" t="s">
        <v>265</v>
      </c>
      <c r="J3664" s="54" t="s">
        <v>496</v>
      </c>
      <c r="K3664" s="54" t="s">
        <v>14474</v>
      </c>
      <c r="L3664" s="54" t="s">
        <v>14475</v>
      </c>
      <c r="M3664" s="54" t="s">
        <v>14473</v>
      </c>
      <c r="N3664" s="54" t="s">
        <v>256</v>
      </c>
      <c r="O3664" s="54" t="s">
        <v>256</v>
      </c>
      <c r="P3664" s="54" t="s">
        <v>495</v>
      </c>
      <c r="Q3664" s="54" t="s">
        <v>256</v>
      </c>
      <c r="R3664" s="54" t="s">
        <v>431</v>
      </c>
      <c r="S3664" s="71"/>
      <c r="T3664" s="54" t="s">
        <v>256</v>
      </c>
      <c r="U3664" s="71">
        <v>44518</v>
      </c>
      <c r="V3664" s="54" t="s">
        <v>256</v>
      </c>
      <c r="W3664" t="str">
        <f t="shared" si="57"/>
        <v>Nov-21</v>
      </c>
    </row>
    <row r="3665" spans="1:23" x14ac:dyDescent="0.25">
      <c r="A3665" s="54" t="s">
        <v>317</v>
      </c>
      <c r="B3665" s="54" t="s">
        <v>428</v>
      </c>
      <c r="C3665" s="54" t="s">
        <v>263</v>
      </c>
      <c r="D3665" s="54" t="s">
        <v>429</v>
      </c>
      <c r="E3665" s="54" t="s">
        <v>14476</v>
      </c>
      <c r="F3665" s="71">
        <v>44518</v>
      </c>
      <c r="G3665" s="72">
        <v>135</v>
      </c>
      <c r="H3665" s="72">
        <v>11441.25</v>
      </c>
      <c r="I3665" s="54" t="s">
        <v>265</v>
      </c>
      <c r="J3665" s="54" t="s">
        <v>496</v>
      </c>
      <c r="K3665" s="54" t="s">
        <v>14477</v>
      </c>
      <c r="L3665" s="54" t="s">
        <v>14478</v>
      </c>
      <c r="M3665" s="54" t="s">
        <v>14476</v>
      </c>
      <c r="N3665" s="54" t="s">
        <v>256</v>
      </c>
      <c r="O3665" s="54" t="s">
        <v>256</v>
      </c>
      <c r="P3665" s="54" t="s">
        <v>495</v>
      </c>
      <c r="Q3665" s="54" t="s">
        <v>256</v>
      </c>
      <c r="R3665" s="54" t="s">
        <v>431</v>
      </c>
      <c r="S3665" s="71"/>
      <c r="T3665" s="54" t="s">
        <v>256</v>
      </c>
      <c r="U3665" s="71">
        <v>44518</v>
      </c>
      <c r="V3665" s="54" t="s">
        <v>256</v>
      </c>
      <c r="W3665" t="str">
        <f t="shared" si="57"/>
        <v>Nov-21</v>
      </c>
    </row>
    <row r="3666" spans="1:23" x14ac:dyDescent="0.25">
      <c r="A3666" s="54" t="s">
        <v>317</v>
      </c>
      <c r="B3666" s="54" t="s">
        <v>428</v>
      </c>
      <c r="C3666" s="54" t="s">
        <v>263</v>
      </c>
      <c r="D3666" s="54" t="s">
        <v>429</v>
      </c>
      <c r="E3666" s="54" t="s">
        <v>14479</v>
      </c>
      <c r="F3666" s="71">
        <v>44518</v>
      </c>
      <c r="G3666" s="72">
        <v>510.23</v>
      </c>
      <c r="H3666" s="72">
        <v>43241.99</v>
      </c>
      <c r="I3666" s="54" t="s">
        <v>265</v>
      </c>
      <c r="J3666" s="54" t="s">
        <v>496</v>
      </c>
      <c r="K3666" s="54" t="s">
        <v>14480</v>
      </c>
      <c r="L3666" s="54" t="s">
        <v>14481</v>
      </c>
      <c r="M3666" s="54" t="s">
        <v>14479</v>
      </c>
      <c r="N3666" s="54" t="s">
        <v>256</v>
      </c>
      <c r="O3666" s="54" t="s">
        <v>256</v>
      </c>
      <c r="P3666" s="54" t="s">
        <v>495</v>
      </c>
      <c r="Q3666" s="54" t="s">
        <v>256</v>
      </c>
      <c r="R3666" s="54" t="s">
        <v>431</v>
      </c>
      <c r="S3666" s="71"/>
      <c r="T3666" s="54" t="s">
        <v>256</v>
      </c>
      <c r="U3666" s="71">
        <v>44518</v>
      </c>
      <c r="V3666" s="54" t="s">
        <v>256</v>
      </c>
      <c r="W3666" t="str">
        <f t="shared" si="57"/>
        <v>Nov-21</v>
      </c>
    </row>
    <row r="3667" spans="1:23" x14ac:dyDescent="0.25">
      <c r="A3667" s="54" t="s">
        <v>317</v>
      </c>
      <c r="B3667" s="54" t="s">
        <v>428</v>
      </c>
      <c r="C3667" s="54" t="s">
        <v>263</v>
      </c>
      <c r="D3667" s="54" t="s">
        <v>429</v>
      </c>
      <c r="E3667" s="54" t="s">
        <v>14482</v>
      </c>
      <c r="F3667" s="71">
        <v>44507</v>
      </c>
      <c r="G3667" s="72">
        <v>1554.72</v>
      </c>
      <c r="H3667" s="72">
        <v>131762.51999999999</v>
      </c>
      <c r="I3667" s="54" t="s">
        <v>265</v>
      </c>
      <c r="J3667" s="54" t="s">
        <v>496</v>
      </c>
      <c r="K3667" s="54" t="s">
        <v>12707</v>
      </c>
      <c r="L3667" s="54" t="s">
        <v>14483</v>
      </c>
      <c r="M3667" s="54" t="s">
        <v>14482</v>
      </c>
      <c r="N3667" s="54" t="s">
        <v>256</v>
      </c>
      <c r="O3667" s="54" t="s">
        <v>256</v>
      </c>
      <c r="P3667" s="54" t="s">
        <v>495</v>
      </c>
      <c r="Q3667" s="54" t="s">
        <v>256</v>
      </c>
      <c r="R3667" s="54" t="s">
        <v>431</v>
      </c>
      <c r="S3667" s="71"/>
      <c r="T3667" s="54" t="s">
        <v>256</v>
      </c>
      <c r="U3667" s="71">
        <v>44507</v>
      </c>
      <c r="V3667" s="54" t="s">
        <v>256</v>
      </c>
      <c r="W3667" t="str">
        <f t="shared" si="57"/>
        <v>Nov-21</v>
      </c>
    </row>
    <row r="3668" spans="1:23" x14ac:dyDescent="0.25">
      <c r="A3668" s="54" t="s">
        <v>317</v>
      </c>
      <c r="B3668" s="54" t="s">
        <v>428</v>
      </c>
      <c r="C3668" s="54" t="s">
        <v>263</v>
      </c>
      <c r="D3668" s="54" t="s">
        <v>429</v>
      </c>
      <c r="E3668" s="54" t="s">
        <v>14484</v>
      </c>
      <c r="F3668" s="71">
        <v>44509</v>
      </c>
      <c r="G3668" s="72">
        <v>19111.5</v>
      </c>
      <c r="H3668" s="72">
        <v>1619699.63</v>
      </c>
      <c r="I3668" s="54" t="s">
        <v>265</v>
      </c>
      <c r="J3668" s="54" t="s">
        <v>501</v>
      </c>
      <c r="K3668" s="54" t="s">
        <v>14485</v>
      </c>
      <c r="L3668" s="54" t="s">
        <v>14486</v>
      </c>
      <c r="M3668" s="54" t="s">
        <v>14484</v>
      </c>
      <c r="N3668" s="54" t="s">
        <v>256</v>
      </c>
      <c r="O3668" s="54" t="s">
        <v>256</v>
      </c>
      <c r="P3668" s="54" t="s">
        <v>453</v>
      </c>
      <c r="Q3668" s="54" t="s">
        <v>256</v>
      </c>
      <c r="R3668" s="54" t="s">
        <v>431</v>
      </c>
      <c r="S3668" s="71"/>
      <c r="T3668" s="54" t="s">
        <v>256</v>
      </c>
      <c r="U3668" s="71">
        <v>44509</v>
      </c>
      <c r="V3668" s="54" t="s">
        <v>256</v>
      </c>
      <c r="W3668" t="str">
        <f t="shared" si="57"/>
        <v>Nov-21</v>
      </c>
    </row>
    <row r="3669" spans="1:23" x14ac:dyDescent="0.25">
      <c r="A3669" s="54" t="s">
        <v>317</v>
      </c>
      <c r="B3669" s="54" t="s">
        <v>428</v>
      </c>
      <c r="C3669" s="54" t="s">
        <v>263</v>
      </c>
      <c r="D3669" s="54" t="s">
        <v>429</v>
      </c>
      <c r="E3669" s="54" t="s">
        <v>14487</v>
      </c>
      <c r="F3669" s="71">
        <v>44509</v>
      </c>
      <c r="G3669" s="72">
        <v>1201.0899999999999</v>
      </c>
      <c r="H3669" s="72">
        <v>101792.38</v>
      </c>
      <c r="I3669" s="54" t="s">
        <v>265</v>
      </c>
      <c r="J3669" s="54" t="s">
        <v>501</v>
      </c>
      <c r="K3669" s="54" t="s">
        <v>14485</v>
      </c>
      <c r="L3669" s="54" t="s">
        <v>14488</v>
      </c>
      <c r="M3669" s="54" t="s">
        <v>14487</v>
      </c>
      <c r="N3669" s="54" t="s">
        <v>256</v>
      </c>
      <c r="O3669" s="54" t="s">
        <v>256</v>
      </c>
      <c r="P3669" s="54" t="s">
        <v>453</v>
      </c>
      <c r="Q3669" s="54" t="s">
        <v>256</v>
      </c>
      <c r="R3669" s="54" t="s">
        <v>431</v>
      </c>
      <c r="S3669" s="71"/>
      <c r="T3669" s="54" t="s">
        <v>256</v>
      </c>
      <c r="U3669" s="71">
        <v>44509</v>
      </c>
      <c r="V3669" s="54" t="s">
        <v>256</v>
      </c>
      <c r="W3669" t="str">
        <f t="shared" si="57"/>
        <v>Nov-21</v>
      </c>
    </row>
    <row r="3670" spans="1:23" x14ac:dyDescent="0.25">
      <c r="A3670" s="54" t="s">
        <v>317</v>
      </c>
      <c r="B3670" s="54" t="s">
        <v>428</v>
      </c>
      <c r="C3670" s="54" t="s">
        <v>263</v>
      </c>
      <c r="D3670" s="54" t="s">
        <v>429</v>
      </c>
      <c r="E3670" s="54" t="s">
        <v>14489</v>
      </c>
      <c r="F3670" s="71">
        <v>44511</v>
      </c>
      <c r="G3670" s="72">
        <v>3142.5</v>
      </c>
      <c r="H3670" s="72">
        <v>266326.88</v>
      </c>
      <c r="I3670" s="54" t="s">
        <v>265</v>
      </c>
      <c r="J3670" s="54" t="s">
        <v>502</v>
      </c>
      <c r="K3670" s="54" t="s">
        <v>14490</v>
      </c>
      <c r="L3670" s="54" t="s">
        <v>14491</v>
      </c>
      <c r="M3670" s="54" t="s">
        <v>14489</v>
      </c>
      <c r="N3670" s="54" t="s">
        <v>256</v>
      </c>
      <c r="O3670" s="54" t="s">
        <v>256</v>
      </c>
      <c r="P3670" s="54" t="s">
        <v>283</v>
      </c>
      <c r="Q3670" s="54" t="s">
        <v>256</v>
      </c>
      <c r="R3670" s="54" t="s">
        <v>431</v>
      </c>
      <c r="S3670" s="71"/>
      <c r="T3670" s="54" t="s">
        <v>256</v>
      </c>
      <c r="U3670" s="71">
        <v>44511</v>
      </c>
      <c r="V3670" s="54" t="s">
        <v>256</v>
      </c>
      <c r="W3670" t="str">
        <f t="shared" si="57"/>
        <v>Nov-21</v>
      </c>
    </row>
    <row r="3671" spans="1:23" x14ac:dyDescent="0.25">
      <c r="A3671" s="54" t="s">
        <v>317</v>
      </c>
      <c r="B3671" s="54" t="s">
        <v>428</v>
      </c>
      <c r="C3671" s="54" t="s">
        <v>263</v>
      </c>
      <c r="D3671" s="54" t="s">
        <v>429</v>
      </c>
      <c r="E3671" s="54" t="s">
        <v>14492</v>
      </c>
      <c r="F3671" s="71">
        <v>44517</v>
      </c>
      <c r="G3671" s="72">
        <v>1800</v>
      </c>
      <c r="H3671" s="72">
        <v>152550</v>
      </c>
      <c r="I3671" s="54" t="s">
        <v>265</v>
      </c>
      <c r="J3671" s="54" t="s">
        <v>502</v>
      </c>
      <c r="K3671" s="54" t="s">
        <v>14493</v>
      </c>
      <c r="L3671" s="54" t="s">
        <v>14494</v>
      </c>
      <c r="M3671" s="54" t="s">
        <v>14492</v>
      </c>
      <c r="N3671" s="54" t="s">
        <v>256</v>
      </c>
      <c r="O3671" s="54" t="s">
        <v>256</v>
      </c>
      <c r="P3671" s="54" t="s">
        <v>283</v>
      </c>
      <c r="Q3671" s="54" t="s">
        <v>256</v>
      </c>
      <c r="R3671" s="54" t="s">
        <v>431</v>
      </c>
      <c r="S3671" s="71"/>
      <c r="T3671" s="54" t="s">
        <v>256</v>
      </c>
      <c r="U3671" s="71">
        <v>44517</v>
      </c>
      <c r="V3671" s="54" t="s">
        <v>256</v>
      </c>
      <c r="W3671" t="str">
        <f t="shared" si="57"/>
        <v>Nov-21</v>
      </c>
    </row>
    <row r="3672" spans="1:23" x14ac:dyDescent="0.25">
      <c r="A3672" s="54" t="s">
        <v>317</v>
      </c>
      <c r="B3672" s="54" t="s">
        <v>428</v>
      </c>
      <c r="C3672" s="54" t="s">
        <v>263</v>
      </c>
      <c r="D3672" s="54" t="s">
        <v>429</v>
      </c>
      <c r="E3672" s="54" t="s">
        <v>14495</v>
      </c>
      <c r="F3672" s="71">
        <v>44521</v>
      </c>
      <c r="G3672" s="72">
        <v>2402.4</v>
      </c>
      <c r="H3672" s="72">
        <v>203603.4</v>
      </c>
      <c r="I3672" s="54" t="s">
        <v>265</v>
      </c>
      <c r="J3672" s="54" t="s">
        <v>502</v>
      </c>
      <c r="K3672" s="54" t="s">
        <v>14496</v>
      </c>
      <c r="L3672" s="54" t="s">
        <v>14497</v>
      </c>
      <c r="M3672" s="54" t="s">
        <v>14495</v>
      </c>
      <c r="N3672" s="54" t="s">
        <v>256</v>
      </c>
      <c r="O3672" s="54" t="s">
        <v>256</v>
      </c>
      <c r="P3672" s="54" t="s">
        <v>283</v>
      </c>
      <c r="Q3672" s="54" t="s">
        <v>256</v>
      </c>
      <c r="R3672" s="54" t="s">
        <v>431</v>
      </c>
      <c r="S3672" s="71"/>
      <c r="T3672" s="54" t="s">
        <v>256</v>
      </c>
      <c r="U3672" s="71">
        <v>44521</v>
      </c>
      <c r="V3672" s="54" t="s">
        <v>256</v>
      </c>
      <c r="W3672" t="str">
        <f t="shared" si="57"/>
        <v>Nov-21</v>
      </c>
    </row>
    <row r="3673" spans="1:23" x14ac:dyDescent="0.25">
      <c r="A3673" s="54" t="s">
        <v>317</v>
      </c>
      <c r="B3673" s="54" t="s">
        <v>428</v>
      </c>
      <c r="C3673" s="54" t="s">
        <v>263</v>
      </c>
      <c r="D3673" s="54" t="s">
        <v>429</v>
      </c>
      <c r="E3673" s="54" t="s">
        <v>14498</v>
      </c>
      <c r="F3673" s="71">
        <v>44502</v>
      </c>
      <c r="G3673" s="72">
        <v>234</v>
      </c>
      <c r="H3673" s="72">
        <v>19831.5</v>
      </c>
      <c r="I3673" s="54" t="s">
        <v>265</v>
      </c>
      <c r="J3673" s="54" t="s">
        <v>503</v>
      </c>
      <c r="K3673" s="54" t="s">
        <v>472</v>
      </c>
      <c r="L3673" s="54" t="s">
        <v>14499</v>
      </c>
      <c r="M3673" s="54" t="s">
        <v>14498</v>
      </c>
      <c r="N3673" s="54" t="s">
        <v>256</v>
      </c>
      <c r="O3673" s="54" t="s">
        <v>256</v>
      </c>
      <c r="P3673" s="54" t="s">
        <v>504</v>
      </c>
      <c r="Q3673" s="54" t="s">
        <v>256</v>
      </c>
      <c r="R3673" s="54" t="s">
        <v>431</v>
      </c>
      <c r="S3673" s="71"/>
      <c r="T3673" s="54" t="s">
        <v>256</v>
      </c>
      <c r="U3673" s="71">
        <v>44502</v>
      </c>
      <c r="V3673" s="54" t="s">
        <v>256</v>
      </c>
      <c r="W3673" t="str">
        <f t="shared" si="57"/>
        <v>Nov-21</v>
      </c>
    </row>
    <row r="3674" spans="1:23" x14ac:dyDescent="0.25">
      <c r="A3674" s="54" t="s">
        <v>318</v>
      </c>
      <c r="B3674" s="54" t="s">
        <v>428</v>
      </c>
      <c r="C3674" s="54" t="s">
        <v>263</v>
      </c>
      <c r="D3674" s="54" t="s">
        <v>429</v>
      </c>
      <c r="E3674" s="54" t="s">
        <v>14500</v>
      </c>
      <c r="F3674" s="71">
        <v>44506</v>
      </c>
      <c r="G3674" s="72">
        <v>5359.9</v>
      </c>
      <c r="H3674" s="72">
        <v>454251.53</v>
      </c>
      <c r="I3674" s="54" t="s">
        <v>265</v>
      </c>
      <c r="J3674" s="54" t="s">
        <v>11517</v>
      </c>
      <c r="K3674" s="54" t="s">
        <v>14501</v>
      </c>
      <c r="L3674" s="54" t="s">
        <v>14502</v>
      </c>
      <c r="M3674" s="54" t="s">
        <v>14500</v>
      </c>
      <c r="N3674" s="54" t="s">
        <v>256</v>
      </c>
      <c r="O3674" s="54" t="s">
        <v>256</v>
      </c>
      <c r="P3674" s="54" t="s">
        <v>11520</v>
      </c>
      <c r="Q3674" s="54" t="s">
        <v>256</v>
      </c>
      <c r="R3674" s="54" t="s">
        <v>431</v>
      </c>
      <c r="S3674" s="71"/>
      <c r="T3674" s="54" t="s">
        <v>256</v>
      </c>
      <c r="U3674" s="71">
        <v>44506</v>
      </c>
      <c r="V3674" s="54" t="s">
        <v>256</v>
      </c>
      <c r="W3674" t="str">
        <f t="shared" si="57"/>
        <v>Nov-21</v>
      </c>
    </row>
    <row r="3675" spans="1:23" x14ac:dyDescent="0.25">
      <c r="A3675" s="54" t="s">
        <v>318</v>
      </c>
      <c r="B3675" s="54" t="s">
        <v>428</v>
      </c>
      <c r="C3675" s="54" t="s">
        <v>263</v>
      </c>
      <c r="D3675" s="54" t="s">
        <v>429</v>
      </c>
      <c r="E3675" s="54" t="s">
        <v>14503</v>
      </c>
      <c r="F3675" s="71">
        <v>44506</v>
      </c>
      <c r="G3675" s="72">
        <v>4210.88</v>
      </c>
      <c r="H3675" s="72">
        <v>356872.08</v>
      </c>
      <c r="I3675" s="54" t="s">
        <v>265</v>
      </c>
      <c r="J3675" s="54" t="s">
        <v>505</v>
      </c>
      <c r="K3675" s="54" t="s">
        <v>14504</v>
      </c>
      <c r="L3675" s="54" t="s">
        <v>14505</v>
      </c>
      <c r="M3675" s="54" t="s">
        <v>14503</v>
      </c>
      <c r="N3675" s="54" t="s">
        <v>256</v>
      </c>
      <c r="O3675" s="54" t="s">
        <v>256</v>
      </c>
      <c r="P3675" s="54" t="s">
        <v>451</v>
      </c>
      <c r="Q3675" s="54" t="s">
        <v>256</v>
      </c>
      <c r="R3675" s="54" t="s">
        <v>431</v>
      </c>
      <c r="S3675" s="71"/>
      <c r="T3675" s="54" t="s">
        <v>256</v>
      </c>
      <c r="U3675" s="71">
        <v>44506</v>
      </c>
      <c r="V3675" s="54" t="s">
        <v>256</v>
      </c>
      <c r="W3675" t="str">
        <f t="shared" si="57"/>
        <v>Nov-21</v>
      </c>
    </row>
    <row r="3676" spans="1:23" x14ac:dyDescent="0.25">
      <c r="A3676" s="54" t="s">
        <v>318</v>
      </c>
      <c r="B3676" s="54" t="s">
        <v>428</v>
      </c>
      <c r="C3676" s="54" t="s">
        <v>263</v>
      </c>
      <c r="D3676" s="54" t="s">
        <v>429</v>
      </c>
      <c r="E3676" s="54" t="s">
        <v>14506</v>
      </c>
      <c r="F3676" s="71">
        <v>44513</v>
      </c>
      <c r="G3676" s="72">
        <v>19387.13</v>
      </c>
      <c r="H3676" s="72">
        <v>1643059.27</v>
      </c>
      <c r="I3676" s="54" t="s">
        <v>265</v>
      </c>
      <c r="J3676" s="54" t="s">
        <v>505</v>
      </c>
      <c r="K3676" s="54" t="s">
        <v>14504</v>
      </c>
      <c r="L3676" s="54" t="s">
        <v>14507</v>
      </c>
      <c r="M3676" s="54" t="s">
        <v>14506</v>
      </c>
      <c r="N3676" s="54" t="s">
        <v>256</v>
      </c>
      <c r="O3676" s="54" t="s">
        <v>256</v>
      </c>
      <c r="P3676" s="54" t="s">
        <v>451</v>
      </c>
      <c r="Q3676" s="54" t="s">
        <v>256</v>
      </c>
      <c r="R3676" s="54" t="s">
        <v>431</v>
      </c>
      <c r="S3676" s="71"/>
      <c r="T3676" s="54" t="s">
        <v>256</v>
      </c>
      <c r="U3676" s="71">
        <v>44513</v>
      </c>
      <c r="V3676" s="54" t="s">
        <v>256</v>
      </c>
      <c r="W3676" t="str">
        <f t="shared" si="57"/>
        <v>Nov-21</v>
      </c>
    </row>
    <row r="3677" spans="1:23" x14ac:dyDescent="0.25">
      <c r="A3677" s="54" t="s">
        <v>318</v>
      </c>
      <c r="B3677" s="54" t="s">
        <v>428</v>
      </c>
      <c r="C3677" s="54" t="s">
        <v>263</v>
      </c>
      <c r="D3677" s="54" t="s">
        <v>429</v>
      </c>
      <c r="E3677" s="54" t="s">
        <v>14508</v>
      </c>
      <c r="F3677" s="71">
        <v>44513</v>
      </c>
      <c r="G3677" s="72">
        <v>25680.880000000001</v>
      </c>
      <c r="H3677" s="72">
        <v>2176454.58</v>
      </c>
      <c r="I3677" s="54" t="s">
        <v>265</v>
      </c>
      <c r="J3677" s="54" t="s">
        <v>505</v>
      </c>
      <c r="K3677" s="54" t="s">
        <v>14504</v>
      </c>
      <c r="L3677" s="54" t="s">
        <v>14509</v>
      </c>
      <c r="M3677" s="54" t="s">
        <v>14508</v>
      </c>
      <c r="N3677" s="54" t="s">
        <v>256</v>
      </c>
      <c r="O3677" s="54" t="s">
        <v>256</v>
      </c>
      <c r="P3677" s="54" t="s">
        <v>451</v>
      </c>
      <c r="Q3677" s="54" t="s">
        <v>256</v>
      </c>
      <c r="R3677" s="54" t="s">
        <v>431</v>
      </c>
      <c r="S3677" s="71"/>
      <c r="T3677" s="54" t="s">
        <v>256</v>
      </c>
      <c r="U3677" s="71">
        <v>44513</v>
      </c>
      <c r="V3677" s="54" t="s">
        <v>256</v>
      </c>
      <c r="W3677" t="str">
        <f t="shared" si="57"/>
        <v>Nov-21</v>
      </c>
    </row>
    <row r="3678" spans="1:23" x14ac:dyDescent="0.25">
      <c r="A3678" s="54" t="s">
        <v>318</v>
      </c>
      <c r="B3678" s="54" t="s">
        <v>428</v>
      </c>
      <c r="C3678" s="54" t="s">
        <v>263</v>
      </c>
      <c r="D3678" s="54" t="s">
        <v>429</v>
      </c>
      <c r="E3678" s="54" t="s">
        <v>14510</v>
      </c>
      <c r="F3678" s="71">
        <v>44521</v>
      </c>
      <c r="G3678" s="72">
        <v>57731.5</v>
      </c>
      <c r="H3678" s="72">
        <v>4892744.63</v>
      </c>
      <c r="I3678" s="54" t="s">
        <v>265</v>
      </c>
      <c r="J3678" s="54" t="s">
        <v>505</v>
      </c>
      <c r="K3678" s="54" t="s">
        <v>14504</v>
      </c>
      <c r="L3678" s="54" t="s">
        <v>14511</v>
      </c>
      <c r="M3678" s="54" t="s">
        <v>14510</v>
      </c>
      <c r="N3678" s="54" t="s">
        <v>256</v>
      </c>
      <c r="O3678" s="54" t="s">
        <v>256</v>
      </c>
      <c r="P3678" s="54" t="s">
        <v>451</v>
      </c>
      <c r="Q3678" s="54" t="s">
        <v>256</v>
      </c>
      <c r="R3678" s="54" t="s">
        <v>431</v>
      </c>
      <c r="S3678" s="71"/>
      <c r="T3678" s="54" t="s">
        <v>256</v>
      </c>
      <c r="U3678" s="71">
        <v>44521</v>
      </c>
      <c r="V3678" s="54" t="s">
        <v>256</v>
      </c>
      <c r="W3678" t="str">
        <f t="shared" si="57"/>
        <v>Nov-21</v>
      </c>
    </row>
    <row r="3679" spans="1:23" x14ac:dyDescent="0.25">
      <c r="A3679" s="54" t="s">
        <v>318</v>
      </c>
      <c r="B3679" s="54" t="s">
        <v>428</v>
      </c>
      <c r="C3679" s="54" t="s">
        <v>263</v>
      </c>
      <c r="D3679" s="54" t="s">
        <v>429</v>
      </c>
      <c r="E3679" s="54" t="s">
        <v>14512</v>
      </c>
      <c r="F3679" s="71">
        <v>44513</v>
      </c>
      <c r="G3679" s="72">
        <v>10928.96</v>
      </c>
      <c r="H3679" s="72">
        <v>926229.36</v>
      </c>
      <c r="I3679" s="54" t="s">
        <v>265</v>
      </c>
      <c r="J3679" s="54" t="s">
        <v>505</v>
      </c>
      <c r="K3679" s="54" t="s">
        <v>14513</v>
      </c>
      <c r="L3679" s="54" t="s">
        <v>14514</v>
      </c>
      <c r="M3679" s="54" t="s">
        <v>14512</v>
      </c>
      <c r="N3679" s="54" t="s">
        <v>256</v>
      </c>
      <c r="O3679" s="54" t="s">
        <v>256</v>
      </c>
      <c r="P3679" s="54" t="s">
        <v>451</v>
      </c>
      <c r="Q3679" s="54" t="s">
        <v>256</v>
      </c>
      <c r="R3679" s="54" t="s">
        <v>431</v>
      </c>
      <c r="S3679" s="71"/>
      <c r="T3679" s="54" t="s">
        <v>256</v>
      </c>
      <c r="U3679" s="71">
        <v>44513</v>
      </c>
      <c r="V3679" s="54" t="s">
        <v>256</v>
      </c>
      <c r="W3679" t="str">
        <f t="shared" si="57"/>
        <v>Nov-21</v>
      </c>
    </row>
    <row r="3680" spans="1:23" x14ac:dyDescent="0.25">
      <c r="A3680" s="54" t="s">
        <v>318</v>
      </c>
      <c r="B3680" s="54" t="s">
        <v>428</v>
      </c>
      <c r="C3680" s="54" t="s">
        <v>263</v>
      </c>
      <c r="D3680" s="54" t="s">
        <v>429</v>
      </c>
      <c r="E3680" s="54" t="s">
        <v>14515</v>
      </c>
      <c r="F3680" s="71">
        <v>44515</v>
      </c>
      <c r="G3680" s="72">
        <v>526.97</v>
      </c>
      <c r="H3680" s="72">
        <v>44660.71</v>
      </c>
      <c r="I3680" s="54" t="s">
        <v>265</v>
      </c>
      <c r="J3680" s="54" t="s">
        <v>505</v>
      </c>
      <c r="K3680" s="54" t="s">
        <v>14513</v>
      </c>
      <c r="L3680" s="54" t="s">
        <v>14516</v>
      </c>
      <c r="M3680" s="54" t="s">
        <v>14515</v>
      </c>
      <c r="N3680" s="54" t="s">
        <v>256</v>
      </c>
      <c r="O3680" s="54" t="s">
        <v>256</v>
      </c>
      <c r="P3680" s="54" t="s">
        <v>451</v>
      </c>
      <c r="Q3680" s="54" t="s">
        <v>256</v>
      </c>
      <c r="R3680" s="54" t="s">
        <v>431</v>
      </c>
      <c r="S3680" s="71"/>
      <c r="T3680" s="54" t="s">
        <v>256</v>
      </c>
      <c r="U3680" s="71">
        <v>44515</v>
      </c>
      <c r="V3680" s="54" t="s">
        <v>256</v>
      </c>
      <c r="W3680" t="str">
        <f t="shared" si="57"/>
        <v>Nov-21</v>
      </c>
    </row>
    <row r="3681" spans="1:23" x14ac:dyDescent="0.25">
      <c r="A3681" s="54" t="s">
        <v>318</v>
      </c>
      <c r="B3681" s="54" t="s">
        <v>428</v>
      </c>
      <c r="C3681" s="54" t="s">
        <v>263</v>
      </c>
      <c r="D3681" s="54" t="s">
        <v>429</v>
      </c>
      <c r="E3681" s="54" t="s">
        <v>14517</v>
      </c>
      <c r="F3681" s="71">
        <v>44516</v>
      </c>
      <c r="G3681" s="72">
        <v>35131.199999999997</v>
      </c>
      <c r="H3681" s="72">
        <v>2977369.2</v>
      </c>
      <c r="I3681" s="54" t="s">
        <v>265</v>
      </c>
      <c r="J3681" s="54" t="s">
        <v>505</v>
      </c>
      <c r="K3681" s="54" t="s">
        <v>14513</v>
      </c>
      <c r="L3681" s="54" t="s">
        <v>14518</v>
      </c>
      <c r="M3681" s="54" t="s">
        <v>14517</v>
      </c>
      <c r="N3681" s="54" t="s">
        <v>256</v>
      </c>
      <c r="O3681" s="54" t="s">
        <v>256</v>
      </c>
      <c r="P3681" s="54" t="s">
        <v>451</v>
      </c>
      <c r="Q3681" s="54" t="s">
        <v>256</v>
      </c>
      <c r="R3681" s="54" t="s">
        <v>431</v>
      </c>
      <c r="S3681" s="71"/>
      <c r="T3681" s="54" t="s">
        <v>256</v>
      </c>
      <c r="U3681" s="71">
        <v>44516</v>
      </c>
      <c r="V3681" s="54" t="s">
        <v>256</v>
      </c>
      <c r="W3681" t="str">
        <f t="shared" si="57"/>
        <v>Nov-21</v>
      </c>
    </row>
    <row r="3682" spans="1:23" x14ac:dyDescent="0.25">
      <c r="A3682" s="54" t="s">
        <v>317</v>
      </c>
      <c r="B3682" s="54" t="s">
        <v>428</v>
      </c>
      <c r="C3682" s="54" t="s">
        <v>263</v>
      </c>
      <c r="D3682" s="54" t="s">
        <v>429</v>
      </c>
      <c r="E3682" s="54" t="s">
        <v>14519</v>
      </c>
      <c r="F3682" s="71">
        <v>44514</v>
      </c>
      <c r="G3682" s="72">
        <v>370</v>
      </c>
      <c r="H3682" s="72">
        <v>31357.5</v>
      </c>
      <c r="I3682" s="54" t="s">
        <v>265</v>
      </c>
      <c r="J3682" s="54" t="s">
        <v>293</v>
      </c>
      <c r="K3682" s="54" t="s">
        <v>14520</v>
      </c>
      <c r="L3682" s="54" t="s">
        <v>14521</v>
      </c>
      <c r="M3682" s="54" t="s">
        <v>14519</v>
      </c>
      <c r="N3682" s="54" t="s">
        <v>256</v>
      </c>
      <c r="O3682" s="54" t="s">
        <v>256</v>
      </c>
      <c r="P3682" s="54" t="s">
        <v>275</v>
      </c>
      <c r="Q3682" s="54" t="s">
        <v>256</v>
      </c>
      <c r="R3682" s="54" t="s">
        <v>431</v>
      </c>
      <c r="S3682" s="71"/>
      <c r="T3682" s="54" t="s">
        <v>256</v>
      </c>
      <c r="U3682" s="71">
        <v>44514</v>
      </c>
      <c r="V3682" s="54" t="s">
        <v>256</v>
      </c>
      <c r="W3682" t="str">
        <f t="shared" si="57"/>
        <v>Nov-21</v>
      </c>
    </row>
    <row r="3683" spans="1:23" x14ac:dyDescent="0.25">
      <c r="A3683" s="54" t="s">
        <v>317</v>
      </c>
      <c r="B3683" s="54" t="s">
        <v>428</v>
      </c>
      <c r="C3683" s="54" t="s">
        <v>263</v>
      </c>
      <c r="D3683" s="54" t="s">
        <v>429</v>
      </c>
      <c r="E3683" s="54" t="s">
        <v>14522</v>
      </c>
      <c r="F3683" s="71">
        <v>44502</v>
      </c>
      <c r="G3683" s="72">
        <v>644</v>
      </c>
      <c r="H3683" s="72">
        <v>54579</v>
      </c>
      <c r="I3683" s="54" t="s">
        <v>265</v>
      </c>
      <c r="J3683" s="54" t="s">
        <v>293</v>
      </c>
      <c r="K3683" s="54" t="s">
        <v>14523</v>
      </c>
      <c r="L3683" s="54" t="s">
        <v>14524</v>
      </c>
      <c r="M3683" s="54" t="s">
        <v>14522</v>
      </c>
      <c r="N3683" s="54" t="s">
        <v>256</v>
      </c>
      <c r="O3683" s="54" t="s">
        <v>256</v>
      </c>
      <c r="P3683" s="54" t="s">
        <v>275</v>
      </c>
      <c r="Q3683" s="54" t="s">
        <v>256</v>
      </c>
      <c r="R3683" s="54" t="s">
        <v>431</v>
      </c>
      <c r="S3683" s="71"/>
      <c r="T3683" s="54" t="s">
        <v>256</v>
      </c>
      <c r="U3683" s="71">
        <v>44502</v>
      </c>
      <c r="V3683" s="54" t="s">
        <v>256</v>
      </c>
      <c r="W3683" t="str">
        <f t="shared" si="57"/>
        <v>Nov-21</v>
      </c>
    </row>
    <row r="3684" spans="1:23" x14ac:dyDescent="0.25">
      <c r="A3684" s="54" t="s">
        <v>317</v>
      </c>
      <c r="B3684" s="54" t="s">
        <v>428</v>
      </c>
      <c r="C3684" s="54" t="s">
        <v>263</v>
      </c>
      <c r="D3684" s="54" t="s">
        <v>429</v>
      </c>
      <c r="E3684" s="54" t="s">
        <v>14525</v>
      </c>
      <c r="F3684" s="71">
        <v>44502</v>
      </c>
      <c r="G3684" s="72">
        <v>1275</v>
      </c>
      <c r="H3684" s="72">
        <v>108056.25</v>
      </c>
      <c r="I3684" s="54" t="s">
        <v>265</v>
      </c>
      <c r="J3684" s="54" t="s">
        <v>293</v>
      </c>
      <c r="K3684" s="54" t="s">
        <v>14526</v>
      </c>
      <c r="L3684" s="54" t="s">
        <v>14527</v>
      </c>
      <c r="M3684" s="54" t="s">
        <v>14525</v>
      </c>
      <c r="N3684" s="54" t="s">
        <v>256</v>
      </c>
      <c r="O3684" s="54" t="s">
        <v>256</v>
      </c>
      <c r="P3684" s="54" t="s">
        <v>275</v>
      </c>
      <c r="Q3684" s="54" t="s">
        <v>256</v>
      </c>
      <c r="R3684" s="54" t="s">
        <v>431</v>
      </c>
      <c r="S3684" s="71"/>
      <c r="T3684" s="54" t="s">
        <v>256</v>
      </c>
      <c r="U3684" s="71">
        <v>44502</v>
      </c>
      <c r="V3684" s="54" t="s">
        <v>256</v>
      </c>
      <c r="W3684" t="str">
        <f t="shared" si="57"/>
        <v>Nov-21</v>
      </c>
    </row>
    <row r="3685" spans="1:23" x14ac:dyDescent="0.25">
      <c r="A3685" s="54" t="s">
        <v>317</v>
      </c>
      <c r="B3685" s="54" t="s">
        <v>428</v>
      </c>
      <c r="C3685" s="54" t="s">
        <v>263</v>
      </c>
      <c r="D3685" s="54" t="s">
        <v>429</v>
      </c>
      <c r="E3685" s="54" t="s">
        <v>14528</v>
      </c>
      <c r="F3685" s="71">
        <v>44522</v>
      </c>
      <c r="G3685" s="72">
        <v>9.68</v>
      </c>
      <c r="H3685" s="72">
        <v>820.38</v>
      </c>
      <c r="I3685" s="54" t="s">
        <v>265</v>
      </c>
      <c r="J3685" s="54" t="s">
        <v>293</v>
      </c>
      <c r="K3685" s="54" t="s">
        <v>14529</v>
      </c>
      <c r="L3685" s="54" t="s">
        <v>14530</v>
      </c>
      <c r="M3685" s="54" t="s">
        <v>14528</v>
      </c>
      <c r="N3685" s="54" t="s">
        <v>256</v>
      </c>
      <c r="O3685" s="54" t="s">
        <v>256</v>
      </c>
      <c r="P3685" s="54" t="s">
        <v>275</v>
      </c>
      <c r="Q3685" s="54" t="s">
        <v>256</v>
      </c>
      <c r="R3685" s="54" t="s">
        <v>431</v>
      </c>
      <c r="S3685" s="71"/>
      <c r="T3685" s="54" t="s">
        <v>256</v>
      </c>
      <c r="U3685" s="71">
        <v>44522</v>
      </c>
      <c r="V3685" s="54" t="s">
        <v>256</v>
      </c>
      <c r="W3685" t="str">
        <f t="shared" si="57"/>
        <v>Nov-21</v>
      </c>
    </row>
    <row r="3686" spans="1:23" x14ac:dyDescent="0.25">
      <c r="A3686" s="54" t="s">
        <v>317</v>
      </c>
      <c r="B3686" s="54" t="s">
        <v>428</v>
      </c>
      <c r="C3686" s="54" t="s">
        <v>263</v>
      </c>
      <c r="D3686" s="54" t="s">
        <v>429</v>
      </c>
      <c r="E3686" s="54" t="s">
        <v>14531</v>
      </c>
      <c r="F3686" s="71">
        <v>44514</v>
      </c>
      <c r="G3686" s="72">
        <v>39.6</v>
      </c>
      <c r="H3686" s="72">
        <v>3356.1</v>
      </c>
      <c r="I3686" s="54" t="s">
        <v>265</v>
      </c>
      <c r="J3686" s="54" t="s">
        <v>293</v>
      </c>
      <c r="K3686" s="54" t="s">
        <v>14532</v>
      </c>
      <c r="L3686" s="54" t="s">
        <v>14533</v>
      </c>
      <c r="M3686" s="54" t="s">
        <v>14531</v>
      </c>
      <c r="N3686" s="54" t="s">
        <v>256</v>
      </c>
      <c r="O3686" s="54" t="s">
        <v>256</v>
      </c>
      <c r="P3686" s="54" t="s">
        <v>275</v>
      </c>
      <c r="Q3686" s="54" t="s">
        <v>256</v>
      </c>
      <c r="R3686" s="54" t="s">
        <v>431</v>
      </c>
      <c r="S3686" s="71"/>
      <c r="T3686" s="54" t="s">
        <v>256</v>
      </c>
      <c r="U3686" s="71">
        <v>44514</v>
      </c>
      <c r="V3686" s="54" t="s">
        <v>256</v>
      </c>
      <c r="W3686" t="str">
        <f t="shared" si="57"/>
        <v>Nov-21</v>
      </c>
    </row>
    <row r="3687" spans="1:23" x14ac:dyDescent="0.25">
      <c r="A3687" s="54" t="s">
        <v>317</v>
      </c>
      <c r="B3687" s="54" t="s">
        <v>428</v>
      </c>
      <c r="C3687" s="54" t="s">
        <v>263</v>
      </c>
      <c r="D3687" s="54" t="s">
        <v>429</v>
      </c>
      <c r="E3687" s="54" t="s">
        <v>14534</v>
      </c>
      <c r="F3687" s="71">
        <v>44504</v>
      </c>
      <c r="G3687" s="72">
        <v>3560.62</v>
      </c>
      <c r="H3687" s="72">
        <v>301762.55</v>
      </c>
      <c r="I3687" s="54" t="s">
        <v>265</v>
      </c>
      <c r="J3687" s="54" t="s">
        <v>293</v>
      </c>
      <c r="K3687" s="54" t="s">
        <v>14535</v>
      </c>
      <c r="L3687" s="54" t="s">
        <v>14536</v>
      </c>
      <c r="M3687" s="54" t="s">
        <v>14534</v>
      </c>
      <c r="N3687" s="54" t="s">
        <v>256</v>
      </c>
      <c r="O3687" s="54" t="s">
        <v>256</v>
      </c>
      <c r="P3687" s="54" t="s">
        <v>275</v>
      </c>
      <c r="Q3687" s="54" t="s">
        <v>256</v>
      </c>
      <c r="R3687" s="54" t="s">
        <v>431</v>
      </c>
      <c r="S3687" s="71"/>
      <c r="T3687" s="54" t="s">
        <v>256</v>
      </c>
      <c r="U3687" s="71">
        <v>44504</v>
      </c>
      <c r="V3687" s="54" t="s">
        <v>256</v>
      </c>
      <c r="W3687" t="str">
        <f t="shared" si="57"/>
        <v>Nov-21</v>
      </c>
    </row>
    <row r="3688" spans="1:23" x14ac:dyDescent="0.25">
      <c r="A3688" s="54" t="s">
        <v>317</v>
      </c>
      <c r="B3688" s="54" t="s">
        <v>428</v>
      </c>
      <c r="C3688" s="54" t="s">
        <v>263</v>
      </c>
      <c r="D3688" s="54" t="s">
        <v>429</v>
      </c>
      <c r="E3688" s="54" t="s">
        <v>14537</v>
      </c>
      <c r="F3688" s="71">
        <v>44502</v>
      </c>
      <c r="G3688" s="72">
        <v>27</v>
      </c>
      <c r="H3688" s="72">
        <v>2288.25</v>
      </c>
      <c r="I3688" s="54" t="s">
        <v>265</v>
      </c>
      <c r="J3688" s="54" t="s">
        <v>293</v>
      </c>
      <c r="K3688" s="54" t="s">
        <v>14538</v>
      </c>
      <c r="L3688" s="54" t="s">
        <v>14539</v>
      </c>
      <c r="M3688" s="54" t="s">
        <v>14537</v>
      </c>
      <c r="N3688" s="54" t="s">
        <v>256</v>
      </c>
      <c r="O3688" s="54" t="s">
        <v>256</v>
      </c>
      <c r="P3688" s="54" t="s">
        <v>275</v>
      </c>
      <c r="Q3688" s="54" t="s">
        <v>256</v>
      </c>
      <c r="R3688" s="54" t="s">
        <v>431</v>
      </c>
      <c r="S3688" s="71"/>
      <c r="T3688" s="54" t="s">
        <v>256</v>
      </c>
      <c r="U3688" s="71">
        <v>44502</v>
      </c>
      <c r="V3688" s="54" t="s">
        <v>256</v>
      </c>
      <c r="W3688" t="str">
        <f t="shared" si="57"/>
        <v>Nov-21</v>
      </c>
    </row>
    <row r="3689" spans="1:23" x14ac:dyDescent="0.25">
      <c r="A3689" s="54" t="s">
        <v>317</v>
      </c>
      <c r="B3689" s="54" t="s">
        <v>428</v>
      </c>
      <c r="C3689" s="54" t="s">
        <v>263</v>
      </c>
      <c r="D3689" s="54" t="s">
        <v>429</v>
      </c>
      <c r="E3689" s="54" t="s">
        <v>14540</v>
      </c>
      <c r="F3689" s="71">
        <v>44503</v>
      </c>
      <c r="G3689" s="72">
        <v>170</v>
      </c>
      <c r="H3689" s="72">
        <v>14407.5</v>
      </c>
      <c r="I3689" s="54" t="s">
        <v>265</v>
      </c>
      <c r="J3689" s="54" t="s">
        <v>293</v>
      </c>
      <c r="K3689" s="54" t="s">
        <v>14541</v>
      </c>
      <c r="L3689" s="54" t="s">
        <v>14542</v>
      </c>
      <c r="M3689" s="54" t="s">
        <v>14540</v>
      </c>
      <c r="N3689" s="54" t="s">
        <v>256</v>
      </c>
      <c r="O3689" s="54" t="s">
        <v>256</v>
      </c>
      <c r="P3689" s="54" t="s">
        <v>275</v>
      </c>
      <c r="Q3689" s="54" t="s">
        <v>256</v>
      </c>
      <c r="R3689" s="54" t="s">
        <v>431</v>
      </c>
      <c r="S3689" s="71"/>
      <c r="T3689" s="54" t="s">
        <v>256</v>
      </c>
      <c r="U3689" s="71">
        <v>44503</v>
      </c>
      <c r="V3689" s="54" t="s">
        <v>256</v>
      </c>
      <c r="W3689" t="str">
        <f t="shared" si="57"/>
        <v>Nov-21</v>
      </c>
    </row>
    <row r="3690" spans="1:23" x14ac:dyDescent="0.25">
      <c r="A3690" s="54" t="s">
        <v>317</v>
      </c>
      <c r="B3690" s="54" t="s">
        <v>428</v>
      </c>
      <c r="C3690" s="54" t="s">
        <v>263</v>
      </c>
      <c r="D3690" s="54" t="s">
        <v>429</v>
      </c>
      <c r="E3690" s="54" t="s">
        <v>14543</v>
      </c>
      <c r="F3690" s="71">
        <v>44503</v>
      </c>
      <c r="G3690" s="72">
        <v>198.82</v>
      </c>
      <c r="H3690" s="72">
        <v>16850</v>
      </c>
      <c r="I3690" s="54" t="s">
        <v>265</v>
      </c>
      <c r="J3690" s="54" t="s">
        <v>293</v>
      </c>
      <c r="K3690" s="54" t="s">
        <v>14544</v>
      </c>
      <c r="L3690" s="54" t="s">
        <v>14545</v>
      </c>
      <c r="M3690" s="54" t="s">
        <v>14543</v>
      </c>
      <c r="N3690" s="54" t="s">
        <v>256</v>
      </c>
      <c r="O3690" s="54" t="s">
        <v>256</v>
      </c>
      <c r="P3690" s="54" t="s">
        <v>275</v>
      </c>
      <c r="Q3690" s="54" t="s">
        <v>256</v>
      </c>
      <c r="R3690" s="54" t="s">
        <v>431</v>
      </c>
      <c r="S3690" s="71"/>
      <c r="T3690" s="54" t="s">
        <v>256</v>
      </c>
      <c r="U3690" s="71">
        <v>44503</v>
      </c>
      <c r="V3690" s="54" t="s">
        <v>256</v>
      </c>
      <c r="W3690" t="str">
        <f t="shared" si="57"/>
        <v>Nov-21</v>
      </c>
    </row>
    <row r="3691" spans="1:23" x14ac:dyDescent="0.25">
      <c r="A3691" s="54" t="s">
        <v>317</v>
      </c>
      <c r="B3691" s="54" t="s">
        <v>428</v>
      </c>
      <c r="C3691" s="54" t="s">
        <v>263</v>
      </c>
      <c r="D3691" s="54" t="s">
        <v>429</v>
      </c>
      <c r="E3691" s="54" t="s">
        <v>14546</v>
      </c>
      <c r="F3691" s="71">
        <v>44503</v>
      </c>
      <c r="G3691" s="72">
        <v>1217.1600000000001</v>
      </c>
      <c r="H3691" s="72">
        <v>103154.31</v>
      </c>
      <c r="I3691" s="54" t="s">
        <v>265</v>
      </c>
      <c r="J3691" s="54" t="s">
        <v>293</v>
      </c>
      <c r="K3691" s="54" t="s">
        <v>14547</v>
      </c>
      <c r="L3691" s="54" t="s">
        <v>14548</v>
      </c>
      <c r="M3691" s="54" t="s">
        <v>14546</v>
      </c>
      <c r="N3691" s="54" t="s">
        <v>256</v>
      </c>
      <c r="O3691" s="54" t="s">
        <v>256</v>
      </c>
      <c r="P3691" s="54" t="s">
        <v>275</v>
      </c>
      <c r="Q3691" s="54" t="s">
        <v>256</v>
      </c>
      <c r="R3691" s="54" t="s">
        <v>431</v>
      </c>
      <c r="S3691" s="71"/>
      <c r="T3691" s="54" t="s">
        <v>256</v>
      </c>
      <c r="U3691" s="71">
        <v>44503</v>
      </c>
      <c r="V3691" s="54" t="s">
        <v>256</v>
      </c>
      <c r="W3691" t="str">
        <f t="shared" si="57"/>
        <v>Nov-21</v>
      </c>
    </row>
    <row r="3692" spans="1:23" x14ac:dyDescent="0.25">
      <c r="A3692" s="54" t="s">
        <v>317</v>
      </c>
      <c r="B3692" s="54" t="s">
        <v>428</v>
      </c>
      <c r="C3692" s="54" t="s">
        <v>263</v>
      </c>
      <c r="D3692" s="54" t="s">
        <v>429</v>
      </c>
      <c r="E3692" s="54" t="s">
        <v>14549</v>
      </c>
      <c r="F3692" s="71">
        <v>44509</v>
      </c>
      <c r="G3692" s="72">
        <v>78.900000000000006</v>
      </c>
      <c r="H3692" s="72">
        <v>6686.78</v>
      </c>
      <c r="I3692" s="54" t="s">
        <v>265</v>
      </c>
      <c r="J3692" s="54" t="s">
        <v>293</v>
      </c>
      <c r="K3692" s="54" t="s">
        <v>14550</v>
      </c>
      <c r="L3692" s="54" t="s">
        <v>14551</v>
      </c>
      <c r="M3692" s="54" t="s">
        <v>14549</v>
      </c>
      <c r="N3692" s="54" t="s">
        <v>256</v>
      </c>
      <c r="O3692" s="54" t="s">
        <v>256</v>
      </c>
      <c r="P3692" s="54" t="s">
        <v>275</v>
      </c>
      <c r="Q3692" s="54" t="s">
        <v>256</v>
      </c>
      <c r="R3692" s="54" t="s">
        <v>431</v>
      </c>
      <c r="S3692" s="71"/>
      <c r="T3692" s="54" t="s">
        <v>256</v>
      </c>
      <c r="U3692" s="71">
        <v>44509</v>
      </c>
      <c r="V3692" s="54" t="s">
        <v>256</v>
      </c>
      <c r="W3692" t="str">
        <f t="shared" si="57"/>
        <v>Nov-21</v>
      </c>
    </row>
    <row r="3693" spans="1:23" x14ac:dyDescent="0.25">
      <c r="A3693" s="54" t="s">
        <v>317</v>
      </c>
      <c r="B3693" s="54" t="s">
        <v>428</v>
      </c>
      <c r="C3693" s="54" t="s">
        <v>263</v>
      </c>
      <c r="D3693" s="54" t="s">
        <v>429</v>
      </c>
      <c r="E3693" s="54" t="s">
        <v>14552</v>
      </c>
      <c r="F3693" s="71">
        <v>44514</v>
      </c>
      <c r="G3693" s="72">
        <v>4905.26</v>
      </c>
      <c r="H3693" s="72">
        <v>415720.79</v>
      </c>
      <c r="I3693" s="54" t="s">
        <v>265</v>
      </c>
      <c r="J3693" s="54" t="s">
        <v>293</v>
      </c>
      <c r="K3693" s="54" t="s">
        <v>14553</v>
      </c>
      <c r="L3693" s="54" t="s">
        <v>14554</v>
      </c>
      <c r="M3693" s="54" t="s">
        <v>14552</v>
      </c>
      <c r="N3693" s="54" t="s">
        <v>256</v>
      </c>
      <c r="O3693" s="54" t="s">
        <v>256</v>
      </c>
      <c r="P3693" s="54" t="s">
        <v>275</v>
      </c>
      <c r="Q3693" s="54" t="s">
        <v>256</v>
      </c>
      <c r="R3693" s="54" t="s">
        <v>431</v>
      </c>
      <c r="S3693" s="71"/>
      <c r="T3693" s="54" t="s">
        <v>256</v>
      </c>
      <c r="U3693" s="71">
        <v>44514</v>
      </c>
      <c r="V3693" s="54" t="s">
        <v>256</v>
      </c>
      <c r="W3693" t="str">
        <f t="shared" si="57"/>
        <v>Nov-21</v>
      </c>
    </row>
    <row r="3694" spans="1:23" x14ac:dyDescent="0.25">
      <c r="A3694" s="54" t="s">
        <v>317</v>
      </c>
      <c r="B3694" s="54" t="s">
        <v>428</v>
      </c>
      <c r="C3694" s="54" t="s">
        <v>263</v>
      </c>
      <c r="D3694" s="54" t="s">
        <v>429</v>
      </c>
      <c r="E3694" s="54" t="s">
        <v>14555</v>
      </c>
      <c r="F3694" s="71">
        <v>44514</v>
      </c>
      <c r="G3694" s="72">
        <v>696.76</v>
      </c>
      <c r="H3694" s="72">
        <v>59050.41</v>
      </c>
      <c r="I3694" s="54" t="s">
        <v>265</v>
      </c>
      <c r="J3694" s="54" t="s">
        <v>293</v>
      </c>
      <c r="K3694" s="54" t="s">
        <v>14556</v>
      </c>
      <c r="L3694" s="54" t="s">
        <v>14557</v>
      </c>
      <c r="M3694" s="54" t="s">
        <v>14555</v>
      </c>
      <c r="N3694" s="54" t="s">
        <v>256</v>
      </c>
      <c r="O3694" s="54" t="s">
        <v>256</v>
      </c>
      <c r="P3694" s="54" t="s">
        <v>275</v>
      </c>
      <c r="Q3694" s="54" t="s">
        <v>256</v>
      </c>
      <c r="R3694" s="54" t="s">
        <v>431</v>
      </c>
      <c r="S3694" s="71"/>
      <c r="T3694" s="54" t="s">
        <v>256</v>
      </c>
      <c r="U3694" s="71">
        <v>44514</v>
      </c>
      <c r="V3694" s="54" t="s">
        <v>256</v>
      </c>
      <c r="W3694" t="str">
        <f t="shared" si="57"/>
        <v>Nov-21</v>
      </c>
    </row>
    <row r="3695" spans="1:23" x14ac:dyDescent="0.25">
      <c r="A3695" s="54" t="s">
        <v>317</v>
      </c>
      <c r="B3695" s="54" t="s">
        <v>428</v>
      </c>
      <c r="C3695" s="54" t="s">
        <v>263</v>
      </c>
      <c r="D3695" s="54" t="s">
        <v>429</v>
      </c>
      <c r="E3695" s="54" t="s">
        <v>14558</v>
      </c>
      <c r="F3695" s="71">
        <v>44514</v>
      </c>
      <c r="G3695" s="72">
        <v>1549.66</v>
      </c>
      <c r="H3695" s="72">
        <v>131333.69</v>
      </c>
      <c r="I3695" s="54" t="s">
        <v>265</v>
      </c>
      <c r="J3695" s="54" t="s">
        <v>293</v>
      </c>
      <c r="K3695" s="54" t="s">
        <v>14559</v>
      </c>
      <c r="L3695" s="54" t="s">
        <v>14560</v>
      </c>
      <c r="M3695" s="54" t="s">
        <v>14558</v>
      </c>
      <c r="N3695" s="54" t="s">
        <v>256</v>
      </c>
      <c r="O3695" s="54" t="s">
        <v>256</v>
      </c>
      <c r="P3695" s="54" t="s">
        <v>275</v>
      </c>
      <c r="Q3695" s="54" t="s">
        <v>256</v>
      </c>
      <c r="R3695" s="54" t="s">
        <v>431</v>
      </c>
      <c r="S3695" s="71"/>
      <c r="T3695" s="54" t="s">
        <v>256</v>
      </c>
      <c r="U3695" s="71">
        <v>44514</v>
      </c>
      <c r="V3695" s="54" t="s">
        <v>256</v>
      </c>
      <c r="W3695" t="str">
        <f t="shared" si="57"/>
        <v>Nov-21</v>
      </c>
    </row>
    <row r="3696" spans="1:23" x14ac:dyDescent="0.25">
      <c r="A3696" s="54" t="s">
        <v>317</v>
      </c>
      <c r="B3696" s="54" t="s">
        <v>428</v>
      </c>
      <c r="C3696" s="54" t="s">
        <v>263</v>
      </c>
      <c r="D3696" s="54" t="s">
        <v>429</v>
      </c>
      <c r="E3696" s="54" t="s">
        <v>14561</v>
      </c>
      <c r="F3696" s="71">
        <v>44514</v>
      </c>
      <c r="G3696" s="72">
        <v>151.9</v>
      </c>
      <c r="H3696" s="72">
        <v>12873.53</v>
      </c>
      <c r="I3696" s="54" t="s">
        <v>265</v>
      </c>
      <c r="J3696" s="54" t="s">
        <v>293</v>
      </c>
      <c r="K3696" s="54" t="s">
        <v>14562</v>
      </c>
      <c r="L3696" s="54" t="s">
        <v>14563</v>
      </c>
      <c r="M3696" s="54" t="s">
        <v>14561</v>
      </c>
      <c r="N3696" s="54" t="s">
        <v>256</v>
      </c>
      <c r="O3696" s="54" t="s">
        <v>256</v>
      </c>
      <c r="P3696" s="54" t="s">
        <v>275</v>
      </c>
      <c r="Q3696" s="54" t="s">
        <v>256</v>
      </c>
      <c r="R3696" s="54" t="s">
        <v>431</v>
      </c>
      <c r="S3696" s="71"/>
      <c r="T3696" s="54" t="s">
        <v>256</v>
      </c>
      <c r="U3696" s="71">
        <v>44514</v>
      </c>
      <c r="V3696" s="54" t="s">
        <v>256</v>
      </c>
      <c r="W3696" t="str">
        <f t="shared" si="57"/>
        <v>Nov-21</v>
      </c>
    </row>
    <row r="3697" spans="1:23" x14ac:dyDescent="0.25">
      <c r="A3697" s="54" t="s">
        <v>317</v>
      </c>
      <c r="B3697" s="54" t="s">
        <v>428</v>
      </c>
      <c r="C3697" s="54" t="s">
        <v>263</v>
      </c>
      <c r="D3697" s="54" t="s">
        <v>429</v>
      </c>
      <c r="E3697" s="54" t="s">
        <v>14564</v>
      </c>
      <c r="F3697" s="71">
        <v>44514</v>
      </c>
      <c r="G3697" s="72">
        <v>233.2</v>
      </c>
      <c r="H3697" s="72">
        <v>19763.7</v>
      </c>
      <c r="I3697" s="54" t="s">
        <v>265</v>
      </c>
      <c r="J3697" s="54" t="s">
        <v>293</v>
      </c>
      <c r="K3697" s="54" t="s">
        <v>14565</v>
      </c>
      <c r="L3697" s="54" t="s">
        <v>14566</v>
      </c>
      <c r="M3697" s="54" t="s">
        <v>14564</v>
      </c>
      <c r="N3697" s="54" t="s">
        <v>256</v>
      </c>
      <c r="O3697" s="54" t="s">
        <v>256</v>
      </c>
      <c r="P3697" s="54" t="s">
        <v>275</v>
      </c>
      <c r="Q3697" s="54" t="s">
        <v>256</v>
      </c>
      <c r="R3697" s="54" t="s">
        <v>431</v>
      </c>
      <c r="S3697" s="71"/>
      <c r="T3697" s="54" t="s">
        <v>256</v>
      </c>
      <c r="U3697" s="71">
        <v>44514</v>
      </c>
      <c r="V3697" s="54" t="s">
        <v>256</v>
      </c>
      <c r="W3697" t="str">
        <f t="shared" si="57"/>
        <v>Nov-21</v>
      </c>
    </row>
    <row r="3698" spans="1:23" x14ac:dyDescent="0.25">
      <c r="A3698" s="54" t="s">
        <v>317</v>
      </c>
      <c r="B3698" s="54" t="s">
        <v>428</v>
      </c>
      <c r="C3698" s="54" t="s">
        <v>263</v>
      </c>
      <c r="D3698" s="54" t="s">
        <v>429</v>
      </c>
      <c r="E3698" s="54" t="s">
        <v>14567</v>
      </c>
      <c r="F3698" s="71">
        <v>44522</v>
      </c>
      <c r="G3698" s="72">
        <v>68.400000000000006</v>
      </c>
      <c r="H3698" s="72">
        <v>5796.9</v>
      </c>
      <c r="I3698" s="54" t="s">
        <v>265</v>
      </c>
      <c r="J3698" s="54" t="s">
        <v>293</v>
      </c>
      <c r="K3698" s="54" t="s">
        <v>14568</v>
      </c>
      <c r="L3698" s="54" t="s">
        <v>14569</v>
      </c>
      <c r="M3698" s="54" t="s">
        <v>14567</v>
      </c>
      <c r="N3698" s="54" t="s">
        <v>256</v>
      </c>
      <c r="O3698" s="54" t="s">
        <v>256</v>
      </c>
      <c r="P3698" s="54" t="s">
        <v>275</v>
      </c>
      <c r="Q3698" s="54" t="s">
        <v>256</v>
      </c>
      <c r="R3698" s="54" t="s">
        <v>431</v>
      </c>
      <c r="S3698" s="71"/>
      <c r="T3698" s="54" t="s">
        <v>256</v>
      </c>
      <c r="U3698" s="71">
        <v>44522</v>
      </c>
      <c r="V3698" s="54" t="s">
        <v>256</v>
      </c>
      <c r="W3698" t="str">
        <f t="shared" si="57"/>
        <v>Nov-21</v>
      </c>
    </row>
    <row r="3699" spans="1:23" x14ac:dyDescent="0.25">
      <c r="A3699" s="54" t="s">
        <v>317</v>
      </c>
      <c r="B3699" s="54" t="s">
        <v>428</v>
      </c>
      <c r="C3699" s="54" t="s">
        <v>263</v>
      </c>
      <c r="D3699" s="54" t="s">
        <v>429</v>
      </c>
      <c r="E3699" s="54" t="s">
        <v>14570</v>
      </c>
      <c r="F3699" s="71">
        <v>44522</v>
      </c>
      <c r="G3699" s="72">
        <v>29.8</v>
      </c>
      <c r="H3699" s="72">
        <v>2525.5500000000002</v>
      </c>
      <c r="I3699" s="54" t="s">
        <v>265</v>
      </c>
      <c r="J3699" s="54" t="s">
        <v>293</v>
      </c>
      <c r="K3699" s="54" t="s">
        <v>14571</v>
      </c>
      <c r="L3699" s="54" t="s">
        <v>14572</v>
      </c>
      <c r="M3699" s="54" t="s">
        <v>14570</v>
      </c>
      <c r="N3699" s="54" t="s">
        <v>256</v>
      </c>
      <c r="O3699" s="54" t="s">
        <v>256</v>
      </c>
      <c r="P3699" s="54" t="s">
        <v>275</v>
      </c>
      <c r="Q3699" s="54" t="s">
        <v>256</v>
      </c>
      <c r="R3699" s="54" t="s">
        <v>431</v>
      </c>
      <c r="S3699" s="71"/>
      <c r="T3699" s="54" t="s">
        <v>256</v>
      </c>
      <c r="U3699" s="71">
        <v>44522</v>
      </c>
      <c r="V3699" s="54" t="s">
        <v>256</v>
      </c>
      <c r="W3699" t="str">
        <f t="shared" si="57"/>
        <v>Nov-21</v>
      </c>
    </row>
    <row r="3700" spans="1:23" x14ac:dyDescent="0.25">
      <c r="A3700" s="54" t="s">
        <v>317</v>
      </c>
      <c r="B3700" s="54" t="s">
        <v>428</v>
      </c>
      <c r="C3700" s="54" t="s">
        <v>263</v>
      </c>
      <c r="D3700" s="54" t="s">
        <v>429</v>
      </c>
      <c r="E3700" s="54" t="s">
        <v>14573</v>
      </c>
      <c r="F3700" s="71">
        <v>44514</v>
      </c>
      <c r="G3700" s="72">
        <v>715.08</v>
      </c>
      <c r="H3700" s="72">
        <v>60603.03</v>
      </c>
      <c r="I3700" s="54" t="s">
        <v>265</v>
      </c>
      <c r="J3700" s="54" t="s">
        <v>293</v>
      </c>
      <c r="K3700" s="54" t="s">
        <v>14574</v>
      </c>
      <c r="L3700" s="54" t="s">
        <v>14575</v>
      </c>
      <c r="M3700" s="54" t="s">
        <v>14573</v>
      </c>
      <c r="N3700" s="54" t="s">
        <v>256</v>
      </c>
      <c r="O3700" s="54" t="s">
        <v>256</v>
      </c>
      <c r="P3700" s="54" t="s">
        <v>275</v>
      </c>
      <c r="Q3700" s="54" t="s">
        <v>256</v>
      </c>
      <c r="R3700" s="54" t="s">
        <v>431</v>
      </c>
      <c r="S3700" s="71"/>
      <c r="T3700" s="54" t="s">
        <v>256</v>
      </c>
      <c r="U3700" s="71">
        <v>44514</v>
      </c>
      <c r="V3700" s="54" t="s">
        <v>256</v>
      </c>
      <c r="W3700" t="str">
        <f t="shared" si="57"/>
        <v>Nov-21</v>
      </c>
    </row>
    <row r="3701" spans="1:23" x14ac:dyDescent="0.25">
      <c r="A3701" s="54" t="s">
        <v>317</v>
      </c>
      <c r="B3701" s="54" t="s">
        <v>428</v>
      </c>
      <c r="C3701" s="54" t="s">
        <v>263</v>
      </c>
      <c r="D3701" s="54" t="s">
        <v>429</v>
      </c>
      <c r="E3701" s="54" t="s">
        <v>14576</v>
      </c>
      <c r="F3701" s="71">
        <v>44520</v>
      </c>
      <c r="G3701" s="72">
        <v>17.600000000000001</v>
      </c>
      <c r="H3701" s="72">
        <v>1491.6</v>
      </c>
      <c r="I3701" s="54" t="s">
        <v>265</v>
      </c>
      <c r="J3701" s="54" t="s">
        <v>293</v>
      </c>
      <c r="K3701" s="54" t="s">
        <v>14577</v>
      </c>
      <c r="L3701" s="54" t="s">
        <v>14578</v>
      </c>
      <c r="M3701" s="54" t="s">
        <v>14576</v>
      </c>
      <c r="N3701" s="54" t="s">
        <v>256</v>
      </c>
      <c r="O3701" s="54" t="s">
        <v>256</v>
      </c>
      <c r="P3701" s="54" t="s">
        <v>275</v>
      </c>
      <c r="Q3701" s="54" t="s">
        <v>256</v>
      </c>
      <c r="R3701" s="54" t="s">
        <v>431</v>
      </c>
      <c r="S3701" s="71"/>
      <c r="T3701" s="54" t="s">
        <v>256</v>
      </c>
      <c r="U3701" s="71">
        <v>44520</v>
      </c>
      <c r="V3701" s="54" t="s">
        <v>256</v>
      </c>
      <c r="W3701" t="str">
        <f t="shared" si="57"/>
        <v>Nov-21</v>
      </c>
    </row>
    <row r="3702" spans="1:23" x14ac:dyDescent="0.25">
      <c r="A3702" s="54" t="s">
        <v>317</v>
      </c>
      <c r="B3702" s="54" t="s">
        <v>428</v>
      </c>
      <c r="C3702" s="54" t="s">
        <v>263</v>
      </c>
      <c r="D3702" s="54" t="s">
        <v>429</v>
      </c>
      <c r="E3702" s="54" t="s">
        <v>14579</v>
      </c>
      <c r="F3702" s="71">
        <v>44503</v>
      </c>
      <c r="G3702" s="72">
        <v>144.5</v>
      </c>
      <c r="H3702" s="72">
        <v>12246.38</v>
      </c>
      <c r="I3702" s="54" t="s">
        <v>265</v>
      </c>
      <c r="J3702" s="54" t="s">
        <v>293</v>
      </c>
      <c r="K3702" s="54" t="s">
        <v>14580</v>
      </c>
      <c r="L3702" s="54" t="s">
        <v>14581</v>
      </c>
      <c r="M3702" s="54" t="s">
        <v>14579</v>
      </c>
      <c r="N3702" s="54" t="s">
        <v>256</v>
      </c>
      <c r="O3702" s="54" t="s">
        <v>256</v>
      </c>
      <c r="P3702" s="54" t="s">
        <v>275</v>
      </c>
      <c r="Q3702" s="54" t="s">
        <v>256</v>
      </c>
      <c r="R3702" s="54" t="s">
        <v>431</v>
      </c>
      <c r="S3702" s="71"/>
      <c r="T3702" s="54" t="s">
        <v>256</v>
      </c>
      <c r="U3702" s="71">
        <v>44503</v>
      </c>
      <c r="V3702" s="54" t="s">
        <v>256</v>
      </c>
      <c r="W3702" t="str">
        <f t="shared" si="57"/>
        <v>Nov-21</v>
      </c>
    </row>
    <row r="3703" spans="1:23" x14ac:dyDescent="0.25">
      <c r="A3703" s="54" t="s">
        <v>317</v>
      </c>
      <c r="B3703" s="54" t="s">
        <v>428</v>
      </c>
      <c r="C3703" s="54" t="s">
        <v>263</v>
      </c>
      <c r="D3703" s="54" t="s">
        <v>429</v>
      </c>
      <c r="E3703" s="54" t="s">
        <v>14582</v>
      </c>
      <c r="F3703" s="71">
        <v>44504</v>
      </c>
      <c r="G3703" s="72">
        <v>1054.94</v>
      </c>
      <c r="H3703" s="72">
        <v>89406.17</v>
      </c>
      <c r="I3703" s="54" t="s">
        <v>265</v>
      </c>
      <c r="J3703" s="54" t="s">
        <v>293</v>
      </c>
      <c r="K3703" s="54" t="s">
        <v>14583</v>
      </c>
      <c r="L3703" s="54" t="s">
        <v>14584</v>
      </c>
      <c r="M3703" s="54" t="s">
        <v>14582</v>
      </c>
      <c r="N3703" s="54" t="s">
        <v>256</v>
      </c>
      <c r="O3703" s="54" t="s">
        <v>256</v>
      </c>
      <c r="P3703" s="54" t="s">
        <v>275</v>
      </c>
      <c r="Q3703" s="54" t="s">
        <v>256</v>
      </c>
      <c r="R3703" s="54" t="s">
        <v>431</v>
      </c>
      <c r="S3703" s="71"/>
      <c r="T3703" s="54" t="s">
        <v>256</v>
      </c>
      <c r="U3703" s="71">
        <v>44504</v>
      </c>
      <c r="V3703" s="54" t="s">
        <v>256</v>
      </c>
      <c r="W3703" t="str">
        <f t="shared" si="57"/>
        <v>Nov-21</v>
      </c>
    </row>
    <row r="3704" spans="1:23" x14ac:dyDescent="0.25">
      <c r="A3704" s="54" t="s">
        <v>317</v>
      </c>
      <c r="B3704" s="54" t="s">
        <v>428</v>
      </c>
      <c r="C3704" s="54" t="s">
        <v>263</v>
      </c>
      <c r="D3704" s="54" t="s">
        <v>429</v>
      </c>
      <c r="E3704" s="54" t="s">
        <v>14585</v>
      </c>
      <c r="F3704" s="71">
        <v>44505</v>
      </c>
      <c r="G3704" s="72">
        <v>39.4</v>
      </c>
      <c r="H3704" s="72">
        <v>3339.15</v>
      </c>
      <c r="I3704" s="54" t="s">
        <v>265</v>
      </c>
      <c r="J3704" s="54" t="s">
        <v>322</v>
      </c>
      <c r="K3704" s="54" t="s">
        <v>14586</v>
      </c>
      <c r="L3704" s="54" t="s">
        <v>14587</v>
      </c>
      <c r="M3704" s="54" t="s">
        <v>14585</v>
      </c>
      <c r="N3704" s="54" t="s">
        <v>256</v>
      </c>
      <c r="O3704" s="54" t="s">
        <v>256</v>
      </c>
      <c r="P3704" s="54" t="s">
        <v>323</v>
      </c>
      <c r="Q3704" s="54" t="s">
        <v>256</v>
      </c>
      <c r="R3704" s="54" t="s">
        <v>431</v>
      </c>
      <c r="S3704" s="71"/>
      <c r="T3704" s="54" t="s">
        <v>256</v>
      </c>
      <c r="U3704" s="71">
        <v>44505</v>
      </c>
      <c r="V3704" s="54" t="s">
        <v>256</v>
      </c>
      <c r="W3704" t="str">
        <f t="shared" si="57"/>
        <v>Nov-21</v>
      </c>
    </row>
    <row r="3705" spans="1:23" x14ac:dyDescent="0.25">
      <c r="A3705" s="54" t="s">
        <v>317</v>
      </c>
      <c r="B3705" s="54" t="s">
        <v>428</v>
      </c>
      <c r="C3705" s="54" t="s">
        <v>263</v>
      </c>
      <c r="D3705" s="54" t="s">
        <v>429</v>
      </c>
      <c r="E3705" s="54" t="s">
        <v>14588</v>
      </c>
      <c r="F3705" s="71">
        <v>44511</v>
      </c>
      <c r="G3705" s="72">
        <v>1139.6300000000001</v>
      </c>
      <c r="H3705" s="72">
        <v>96583.64</v>
      </c>
      <c r="I3705" s="54" t="s">
        <v>265</v>
      </c>
      <c r="J3705" s="54" t="s">
        <v>322</v>
      </c>
      <c r="K3705" s="54" t="s">
        <v>14589</v>
      </c>
      <c r="L3705" s="54" t="s">
        <v>14590</v>
      </c>
      <c r="M3705" s="54" t="s">
        <v>14588</v>
      </c>
      <c r="N3705" s="54" t="s">
        <v>256</v>
      </c>
      <c r="O3705" s="54" t="s">
        <v>256</v>
      </c>
      <c r="P3705" s="54" t="s">
        <v>323</v>
      </c>
      <c r="Q3705" s="54" t="s">
        <v>256</v>
      </c>
      <c r="R3705" s="54" t="s">
        <v>431</v>
      </c>
      <c r="S3705" s="71"/>
      <c r="T3705" s="54" t="s">
        <v>256</v>
      </c>
      <c r="U3705" s="71">
        <v>44511</v>
      </c>
      <c r="V3705" s="54" t="s">
        <v>256</v>
      </c>
      <c r="W3705" t="str">
        <f t="shared" si="57"/>
        <v>Nov-21</v>
      </c>
    </row>
    <row r="3706" spans="1:23" x14ac:dyDescent="0.25">
      <c r="A3706" s="54" t="s">
        <v>318</v>
      </c>
      <c r="B3706" s="54" t="s">
        <v>428</v>
      </c>
      <c r="C3706" s="54" t="s">
        <v>263</v>
      </c>
      <c r="D3706" s="54" t="s">
        <v>429</v>
      </c>
      <c r="E3706" s="54" t="s">
        <v>14591</v>
      </c>
      <c r="F3706" s="71">
        <v>44511</v>
      </c>
      <c r="G3706" s="72">
        <v>43461</v>
      </c>
      <c r="H3706" s="72">
        <v>3683319.75</v>
      </c>
      <c r="I3706" s="54" t="s">
        <v>265</v>
      </c>
      <c r="J3706" s="54" t="s">
        <v>8890</v>
      </c>
      <c r="K3706" s="54" t="s">
        <v>14592</v>
      </c>
      <c r="L3706" s="54" t="s">
        <v>14593</v>
      </c>
      <c r="M3706" s="54" t="s">
        <v>14591</v>
      </c>
      <c r="N3706" s="54" t="s">
        <v>256</v>
      </c>
      <c r="O3706" s="54" t="s">
        <v>256</v>
      </c>
      <c r="P3706" s="54" t="s">
        <v>8893</v>
      </c>
      <c r="Q3706" s="54" t="s">
        <v>256</v>
      </c>
      <c r="R3706" s="54" t="s">
        <v>431</v>
      </c>
      <c r="S3706" s="71"/>
      <c r="T3706" s="54" t="s">
        <v>256</v>
      </c>
      <c r="U3706" s="71">
        <v>44511</v>
      </c>
      <c r="V3706" s="54" t="s">
        <v>256</v>
      </c>
      <c r="W3706" t="str">
        <f t="shared" si="57"/>
        <v>Nov-21</v>
      </c>
    </row>
    <row r="3707" spans="1:23" x14ac:dyDescent="0.25">
      <c r="A3707" s="54" t="s">
        <v>318</v>
      </c>
      <c r="B3707" s="54" t="s">
        <v>428</v>
      </c>
      <c r="C3707" s="54" t="s">
        <v>263</v>
      </c>
      <c r="D3707" s="54" t="s">
        <v>429</v>
      </c>
      <c r="E3707" s="54" t="s">
        <v>14594</v>
      </c>
      <c r="F3707" s="71">
        <v>44511</v>
      </c>
      <c r="G3707" s="72">
        <v>3262.5</v>
      </c>
      <c r="H3707" s="72">
        <v>276496.88</v>
      </c>
      <c r="I3707" s="54" t="s">
        <v>265</v>
      </c>
      <c r="J3707" s="54" t="s">
        <v>8890</v>
      </c>
      <c r="K3707" s="54" t="s">
        <v>14595</v>
      </c>
      <c r="L3707" s="54" t="s">
        <v>14596</v>
      </c>
      <c r="M3707" s="54" t="s">
        <v>14594</v>
      </c>
      <c r="N3707" s="54" t="s">
        <v>256</v>
      </c>
      <c r="O3707" s="54" t="s">
        <v>256</v>
      </c>
      <c r="P3707" s="54" t="s">
        <v>8893</v>
      </c>
      <c r="Q3707" s="54" t="s">
        <v>256</v>
      </c>
      <c r="R3707" s="54" t="s">
        <v>431</v>
      </c>
      <c r="S3707" s="71"/>
      <c r="T3707" s="54" t="s">
        <v>256</v>
      </c>
      <c r="U3707" s="71">
        <v>44511</v>
      </c>
      <c r="V3707" s="54" t="s">
        <v>256</v>
      </c>
      <c r="W3707" t="str">
        <f t="shared" si="57"/>
        <v>Nov-21</v>
      </c>
    </row>
    <row r="3708" spans="1:23" x14ac:dyDescent="0.25">
      <c r="A3708" s="54" t="s">
        <v>318</v>
      </c>
      <c r="B3708" s="54" t="s">
        <v>428</v>
      </c>
      <c r="C3708" s="54" t="s">
        <v>263</v>
      </c>
      <c r="D3708" s="54" t="s">
        <v>429</v>
      </c>
      <c r="E3708" s="54" t="s">
        <v>14597</v>
      </c>
      <c r="F3708" s="71">
        <v>44515</v>
      </c>
      <c r="G3708" s="72">
        <v>8025.75</v>
      </c>
      <c r="H3708" s="72">
        <v>680182.31</v>
      </c>
      <c r="I3708" s="54" t="s">
        <v>265</v>
      </c>
      <c r="J3708" s="54" t="s">
        <v>8890</v>
      </c>
      <c r="K3708" s="54" t="s">
        <v>14598</v>
      </c>
      <c r="L3708" s="54" t="s">
        <v>14599</v>
      </c>
      <c r="M3708" s="54" t="s">
        <v>14597</v>
      </c>
      <c r="N3708" s="54" t="s">
        <v>256</v>
      </c>
      <c r="O3708" s="54" t="s">
        <v>256</v>
      </c>
      <c r="P3708" s="54" t="s">
        <v>8893</v>
      </c>
      <c r="Q3708" s="54" t="s">
        <v>256</v>
      </c>
      <c r="R3708" s="54" t="s">
        <v>431</v>
      </c>
      <c r="S3708" s="71"/>
      <c r="T3708" s="54" t="s">
        <v>256</v>
      </c>
      <c r="U3708" s="71">
        <v>44515</v>
      </c>
      <c r="V3708" s="54" t="s">
        <v>256</v>
      </c>
      <c r="W3708" t="str">
        <f t="shared" si="57"/>
        <v>Nov-21</v>
      </c>
    </row>
    <row r="3709" spans="1:23" x14ac:dyDescent="0.25">
      <c r="A3709" s="54" t="s">
        <v>317</v>
      </c>
      <c r="B3709" s="54" t="s">
        <v>428</v>
      </c>
      <c r="C3709" s="54" t="s">
        <v>263</v>
      </c>
      <c r="D3709" s="54" t="s">
        <v>429</v>
      </c>
      <c r="E3709" s="54" t="s">
        <v>14600</v>
      </c>
      <c r="F3709" s="71">
        <v>44504</v>
      </c>
      <c r="G3709" s="72">
        <v>14934.74</v>
      </c>
      <c r="H3709" s="72">
        <v>1265719.22</v>
      </c>
      <c r="I3709" s="54" t="s">
        <v>265</v>
      </c>
      <c r="J3709" s="54" t="s">
        <v>507</v>
      </c>
      <c r="K3709" s="54" t="s">
        <v>14601</v>
      </c>
      <c r="L3709" s="54" t="s">
        <v>14602</v>
      </c>
      <c r="M3709" s="54" t="s">
        <v>14600</v>
      </c>
      <c r="N3709" s="54" t="s">
        <v>256</v>
      </c>
      <c r="O3709" s="54" t="s">
        <v>256</v>
      </c>
      <c r="P3709" s="54" t="s">
        <v>508</v>
      </c>
      <c r="Q3709" s="54" t="s">
        <v>256</v>
      </c>
      <c r="R3709" s="54" t="s">
        <v>431</v>
      </c>
      <c r="S3709" s="71"/>
      <c r="T3709" s="54" t="s">
        <v>256</v>
      </c>
      <c r="U3709" s="71">
        <v>44504</v>
      </c>
      <c r="V3709" s="54" t="s">
        <v>256</v>
      </c>
      <c r="W3709" t="str">
        <f t="shared" si="57"/>
        <v>Nov-21</v>
      </c>
    </row>
    <row r="3710" spans="1:23" x14ac:dyDescent="0.25">
      <c r="A3710" s="54" t="s">
        <v>317</v>
      </c>
      <c r="B3710" s="54" t="s">
        <v>428</v>
      </c>
      <c r="C3710" s="54" t="s">
        <v>263</v>
      </c>
      <c r="D3710" s="54" t="s">
        <v>429</v>
      </c>
      <c r="E3710" s="54" t="s">
        <v>14603</v>
      </c>
      <c r="F3710" s="71">
        <v>44505</v>
      </c>
      <c r="G3710" s="72">
        <v>1860.5</v>
      </c>
      <c r="H3710" s="72">
        <v>157677.38</v>
      </c>
      <c r="I3710" s="54" t="s">
        <v>265</v>
      </c>
      <c r="J3710" s="54" t="s">
        <v>507</v>
      </c>
      <c r="K3710" s="54" t="s">
        <v>14604</v>
      </c>
      <c r="L3710" s="54" t="s">
        <v>14605</v>
      </c>
      <c r="M3710" s="54" t="s">
        <v>14603</v>
      </c>
      <c r="N3710" s="54" t="s">
        <v>256</v>
      </c>
      <c r="O3710" s="54" t="s">
        <v>256</v>
      </c>
      <c r="P3710" s="54" t="s">
        <v>508</v>
      </c>
      <c r="Q3710" s="54" t="s">
        <v>256</v>
      </c>
      <c r="R3710" s="54" t="s">
        <v>431</v>
      </c>
      <c r="S3710" s="71"/>
      <c r="T3710" s="54" t="s">
        <v>256</v>
      </c>
      <c r="U3710" s="71">
        <v>44505</v>
      </c>
      <c r="V3710" s="54" t="s">
        <v>256</v>
      </c>
      <c r="W3710" t="str">
        <f t="shared" si="57"/>
        <v>Nov-21</v>
      </c>
    </row>
    <row r="3711" spans="1:23" x14ac:dyDescent="0.25">
      <c r="A3711" s="54" t="s">
        <v>317</v>
      </c>
      <c r="B3711" s="54" t="s">
        <v>428</v>
      </c>
      <c r="C3711" s="54" t="s">
        <v>263</v>
      </c>
      <c r="D3711" s="54" t="s">
        <v>429</v>
      </c>
      <c r="E3711" s="54" t="s">
        <v>14606</v>
      </c>
      <c r="F3711" s="71">
        <v>44505</v>
      </c>
      <c r="G3711" s="72">
        <v>5880</v>
      </c>
      <c r="H3711" s="72">
        <v>498330</v>
      </c>
      <c r="I3711" s="54" t="s">
        <v>265</v>
      </c>
      <c r="J3711" s="54" t="s">
        <v>507</v>
      </c>
      <c r="K3711" s="54" t="s">
        <v>14607</v>
      </c>
      <c r="L3711" s="54" t="s">
        <v>14608</v>
      </c>
      <c r="M3711" s="54" t="s">
        <v>14606</v>
      </c>
      <c r="N3711" s="54" t="s">
        <v>256</v>
      </c>
      <c r="O3711" s="54" t="s">
        <v>256</v>
      </c>
      <c r="P3711" s="54" t="s">
        <v>508</v>
      </c>
      <c r="Q3711" s="54" t="s">
        <v>256</v>
      </c>
      <c r="R3711" s="54" t="s">
        <v>431</v>
      </c>
      <c r="S3711" s="71"/>
      <c r="T3711" s="54" t="s">
        <v>256</v>
      </c>
      <c r="U3711" s="71">
        <v>44505</v>
      </c>
      <c r="V3711" s="54" t="s">
        <v>256</v>
      </c>
      <c r="W3711" t="str">
        <f t="shared" si="57"/>
        <v>Nov-21</v>
      </c>
    </row>
    <row r="3712" spans="1:23" x14ac:dyDescent="0.25">
      <c r="A3712" s="54" t="s">
        <v>317</v>
      </c>
      <c r="B3712" s="54" t="s">
        <v>428</v>
      </c>
      <c r="C3712" s="54" t="s">
        <v>263</v>
      </c>
      <c r="D3712" s="54" t="s">
        <v>429</v>
      </c>
      <c r="E3712" s="54" t="s">
        <v>14609</v>
      </c>
      <c r="F3712" s="71">
        <v>44507</v>
      </c>
      <c r="G3712" s="72">
        <v>1632</v>
      </c>
      <c r="H3712" s="72">
        <v>138312</v>
      </c>
      <c r="I3712" s="54" t="s">
        <v>265</v>
      </c>
      <c r="J3712" s="54" t="s">
        <v>507</v>
      </c>
      <c r="K3712" s="54" t="s">
        <v>14610</v>
      </c>
      <c r="L3712" s="54" t="s">
        <v>14611</v>
      </c>
      <c r="M3712" s="54" t="s">
        <v>14609</v>
      </c>
      <c r="N3712" s="54" t="s">
        <v>256</v>
      </c>
      <c r="O3712" s="54" t="s">
        <v>256</v>
      </c>
      <c r="P3712" s="54" t="s">
        <v>508</v>
      </c>
      <c r="Q3712" s="54" t="s">
        <v>256</v>
      </c>
      <c r="R3712" s="54" t="s">
        <v>431</v>
      </c>
      <c r="S3712" s="71"/>
      <c r="T3712" s="54" t="s">
        <v>256</v>
      </c>
      <c r="U3712" s="71">
        <v>44507</v>
      </c>
      <c r="V3712" s="54" t="s">
        <v>256</v>
      </c>
      <c r="W3712" t="str">
        <f t="shared" si="57"/>
        <v>Nov-21</v>
      </c>
    </row>
    <row r="3713" spans="1:23" x14ac:dyDescent="0.25">
      <c r="A3713" s="54" t="s">
        <v>317</v>
      </c>
      <c r="B3713" s="54" t="s">
        <v>428</v>
      </c>
      <c r="C3713" s="54" t="s">
        <v>263</v>
      </c>
      <c r="D3713" s="54" t="s">
        <v>429</v>
      </c>
      <c r="E3713" s="54" t="s">
        <v>14612</v>
      </c>
      <c r="F3713" s="71">
        <v>44507</v>
      </c>
      <c r="G3713" s="72">
        <v>2697.6</v>
      </c>
      <c r="H3713" s="72">
        <v>228621.6</v>
      </c>
      <c r="I3713" s="54" t="s">
        <v>265</v>
      </c>
      <c r="J3713" s="54" t="s">
        <v>507</v>
      </c>
      <c r="K3713" s="54" t="s">
        <v>473</v>
      </c>
      <c r="L3713" s="54" t="s">
        <v>14613</v>
      </c>
      <c r="M3713" s="54" t="s">
        <v>14612</v>
      </c>
      <c r="N3713" s="54" t="s">
        <v>256</v>
      </c>
      <c r="O3713" s="54" t="s">
        <v>256</v>
      </c>
      <c r="P3713" s="54" t="s">
        <v>508</v>
      </c>
      <c r="Q3713" s="54" t="s">
        <v>256</v>
      </c>
      <c r="R3713" s="54" t="s">
        <v>431</v>
      </c>
      <c r="S3713" s="71"/>
      <c r="T3713" s="54" t="s">
        <v>256</v>
      </c>
      <c r="U3713" s="71">
        <v>44507</v>
      </c>
      <c r="V3713" s="54" t="s">
        <v>256</v>
      </c>
      <c r="W3713" t="str">
        <f t="shared" si="57"/>
        <v>Nov-21</v>
      </c>
    </row>
    <row r="3714" spans="1:23" x14ac:dyDescent="0.25">
      <c r="A3714" s="54" t="s">
        <v>317</v>
      </c>
      <c r="B3714" s="54" t="s">
        <v>428</v>
      </c>
      <c r="C3714" s="54" t="s">
        <v>263</v>
      </c>
      <c r="D3714" s="54" t="s">
        <v>429</v>
      </c>
      <c r="E3714" s="54" t="s">
        <v>14614</v>
      </c>
      <c r="F3714" s="71">
        <v>44511</v>
      </c>
      <c r="G3714" s="72">
        <v>887.3</v>
      </c>
      <c r="H3714" s="72">
        <v>75198.679999999993</v>
      </c>
      <c r="I3714" s="54" t="s">
        <v>265</v>
      </c>
      <c r="J3714" s="54" t="s">
        <v>507</v>
      </c>
      <c r="K3714" s="54" t="s">
        <v>14615</v>
      </c>
      <c r="L3714" s="54" t="s">
        <v>14616</v>
      </c>
      <c r="M3714" s="54" t="s">
        <v>14614</v>
      </c>
      <c r="N3714" s="54" t="s">
        <v>256</v>
      </c>
      <c r="O3714" s="54" t="s">
        <v>256</v>
      </c>
      <c r="P3714" s="54" t="s">
        <v>508</v>
      </c>
      <c r="Q3714" s="54" t="s">
        <v>256</v>
      </c>
      <c r="R3714" s="54" t="s">
        <v>431</v>
      </c>
      <c r="S3714" s="71"/>
      <c r="T3714" s="54" t="s">
        <v>256</v>
      </c>
      <c r="U3714" s="71">
        <v>44511</v>
      </c>
      <c r="V3714" s="54" t="s">
        <v>256</v>
      </c>
      <c r="W3714" t="str">
        <f t="shared" si="57"/>
        <v>Nov-21</v>
      </c>
    </row>
    <row r="3715" spans="1:23" x14ac:dyDescent="0.25">
      <c r="A3715" s="54" t="s">
        <v>317</v>
      </c>
      <c r="B3715" s="54" t="s">
        <v>428</v>
      </c>
      <c r="C3715" s="54" t="s">
        <v>263</v>
      </c>
      <c r="D3715" s="54" t="s">
        <v>429</v>
      </c>
      <c r="E3715" s="54" t="s">
        <v>14617</v>
      </c>
      <c r="F3715" s="71">
        <v>44515</v>
      </c>
      <c r="G3715" s="72">
        <v>6043.8</v>
      </c>
      <c r="H3715" s="72">
        <v>512212.05</v>
      </c>
      <c r="I3715" s="54" t="s">
        <v>265</v>
      </c>
      <c r="J3715" s="54" t="s">
        <v>507</v>
      </c>
      <c r="K3715" s="54" t="s">
        <v>14618</v>
      </c>
      <c r="L3715" s="54" t="s">
        <v>14619</v>
      </c>
      <c r="M3715" s="54" t="s">
        <v>14617</v>
      </c>
      <c r="N3715" s="54" t="s">
        <v>256</v>
      </c>
      <c r="O3715" s="54" t="s">
        <v>256</v>
      </c>
      <c r="P3715" s="54" t="s">
        <v>508</v>
      </c>
      <c r="Q3715" s="54" t="s">
        <v>256</v>
      </c>
      <c r="R3715" s="54" t="s">
        <v>431</v>
      </c>
      <c r="S3715" s="71"/>
      <c r="T3715" s="54" t="s">
        <v>256</v>
      </c>
      <c r="U3715" s="71">
        <v>44515</v>
      </c>
      <c r="V3715" s="54" t="s">
        <v>256</v>
      </c>
      <c r="W3715" t="str">
        <f t="shared" si="57"/>
        <v>Nov-21</v>
      </c>
    </row>
    <row r="3716" spans="1:23" x14ac:dyDescent="0.25">
      <c r="A3716" s="54" t="s">
        <v>317</v>
      </c>
      <c r="B3716" s="54" t="s">
        <v>428</v>
      </c>
      <c r="C3716" s="54" t="s">
        <v>263</v>
      </c>
      <c r="D3716" s="54" t="s">
        <v>429</v>
      </c>
      <c r="E3716" s="54" t="s">
        <v>14620</v>
      </c>
      <c r="F3716" s="71">
        <v>44515</v>
      </c>
      <c r="G3716" s="72">
        <v>673.2</v>
      </c>
      <c r="H3716" s="72">
        <v>57053.7</v>
      </c>
      <c r="I3716" s="54" t="s">
        <v>265</v>
      </c>
      <c r="J3716" s="54" t="s">
        <v>507</v>
      </c>
      <c r="K3716" s="54" t="s">
        <v>14621</v>
      </c>
      <c r="L3716" s="54" t="s">
        <v>14622</v>
      </c>
      <c r="M3716" s="54" t="s">
        <v>14620</v>
      </c>
      <c r="N3716" s="54" t="s">
        <v>256</v>
      </c>
      <c r="O3716" s="54" t="s">
        <v>256</v>
      </c>
      <c r="P3716" s="54" t="s">
        <v>508</v>
      </c>
      <c r="Q3716" s="54" t="s">
        <v>256</v>
      </c>
      <c r="R3716" s="54" t="s">
        <v>431</v>
      </c>
      <c r="S3716" s="71"/>
      <c r="T3716" s="54" t="s">
        <v>256</v>
      </c>
      <c r="U3716" s="71">
        <v>44515</v>
      </c>
      <c r="V3716" s="54" t="s">
        <v>256</v>
      </c>
      <c r="W3716" t="str">
        <f t="shared" ref="W3716:W3779" si="58">TEXT(F3716,"MMM-YY")</f>
        <v>Nov-21</v>
      </c>
    </row>
    <row r="3717" spans="1:23" x14ac:dyDescent="0.25">
      <c r="A3717" s="54" t="s">
        <v>317</v>
      </c>
      <c r="B3717" s="54" t="s">
        <v>428</v>
      </c>
      <c r="C3717" s="54" t="s">
        <v>263</v>
      </c>
      <c r="D3717" s="54" t="s">
        <v>429</v>
      </c>
      <c r="E3717" s="54" t="s">
        <v>14623</v>
      </c>
      <c r="F3717" s="71">
        <v>44509</v>
      </c>
      <c r="G3717" s="72">
        <v>43.5</v>
      </c>
      <c r="H3717" s="72">
        <v>3686.63</v>
      </c>
      <c r="I3717" s="54" t="s">
        <v>265</v>
      </c>
      <c r="J3717" s="54" t="s">
        <v>521</v>
      </c>
      <c r="K3717" s="54" t="s">
        <v>14624</v>
      </c>
      <c r="L3717" s="54" t="s">
        <v>14625</v>
      </c>
      <c r="M3717" s="54" t="s">
        <v>14623</v>
      </c>
      <c r="N3717" s="54" t="s">
        <v>256</v>
      </c>
      <c r="O3717" s="54" t="s">
        <v>256</v>
      </c>
      <c r="P3717" s="54" t="s">
        <v>522</v>
      </c>
      <c r="Q3717" s="54" t="s">
        <v>256</v>
      </c>
      <c r="R3717" s="54" t="s">
        <v>431</v>
      </c>
      <c r="S3717" s="71"/>
      <c r="T3717" s="54" t="s">
        <v>256</v>
      </c>
      <c r="U3717" s="71">
        <v>44509</v>
      </c>
      <c r="V3717" s="54" t="s">
        <v>256</v>
      </c>
      <c r="W3717" t="str">
        <f t="shared" si="58"/>
        <v>Nov-21</v>
      </c>
    </row>
    <row r="3718" spans="1:23" x14ac:dyDescent="0.25">
      <c r="A3718" s="54" t="s">
        <v>317</v>
      </c>
      <c r="B3718" s="54" t="s">
        <v>428</v>
      </c>
      <c r="C3718" s="54" t="s">
        <v>263</v>
      </c>
      <c r="D3718" s="54" t="s">
        <v>429</v>
      </c>
      <c r="E3718" s="54" t="s">
        <v>14626</v>
      </c>
      <c r="F3718" s="71">
        <v>44509</v>
      </c>
      <c r="G3718" s="72">
        <v>27</v>
      </c>
      <c r="H3718" s="72">
        <v>2288.25</v>
      </c>
      <c r="I3718" s="54" t="s">
        <v>265</v>
      </c>
      <c r="J3718" s="54" t="s">
        <v>521</v>
      </c>
      <c r="K3718" s="54" t="s">
        <v>14627</v>
      </c>
      <c r="L3718" s="54" t="s">
        <v>14628</v>
      </c>
      <c r="M3718" s="54" t="s">
        <v>14626</v>
      </c>
      <c r="N3718" s="54" t="s">
        <v>256</v>
      </c>
      <c r="O3718" s="54" t="s">
        <v>256</v>
      </c>
      <c r="P3718" s="54" t="s">
        <v>522</v>
      </c>
      <c r="Q3718" s="54" t="s">
        <v>256</v>
      </c>
      <c r="R3718" s="54" t="s">
        <v>431</v>
      </c>
      <c r="S3718" s="71"/>
      <c r="T3718" s="54" t="s">
        <v>256</v>
      </c>
      <c r="U3718" s="71">
        <v>44509</v>
      </c>
      <c r="V3718" s="54" t="s">
        <v>256</v>
      </c>
      <c r="W3718" t="str">
        <f t="shared" si="58"/>
        <v>Nov-21</v>
      </c>
    </row>
    <row r="3719" spans="1:23" x14ac:dyDescent="0.25">
      <c r="A3719" s="54" t="s">
        <v>317</v>
      </c>
      <c r="B3719" s="54" t="s">
        <v>428</v>
      </c>
      <c r="C3719" s="54" t="s">
        <v>263</v>
      </c>
      <c r="D3719" s="54" t="s">
        <v>429</v>
      </c>
      <c r="E3719" s="54" t="s">
        <v>14629</v>
      </c>
      <c r="F3719" s="71">
        <v>44501</v>
      </c>
      <c r="G3719" s="72">
        <v>14.4</v>
      </c>
      <c r="H3719" s="72">
        <v>1220.4000000000001</v>
      </c>
      <c r="I3719" s="54" t="s">
        <v>265</v>
      </c>
      <c r="J3719" s="54" t="s">
        <v>521</v>
      </c>
      <c r="K3719" s="54" t="s">
        <v>14630</v>
      </c>
      <c r="L3719" s="54" t="s">
        <v>14631</v>
      </c>
      <c r="M3719" s="54" t="s">
        <v>14629</v>
      </c>
      <c r="N3719" s="54" t="s">
        <v>256</v>
      </c>
      <c r="O3719" s="54" t="s">
        <v>256</v>
      </c>
      <c r="P3719" s="54" t="s">
        <v>522</v>
      </c>
      <c r="Q3719" s="54" t="s">
        <v>256</v>
      </c>
      <c r="R3719" s="54" t="s">
        <v>431</v>
      </c>
      <c r="S3719" s="71"/>
      <c r="T3719" s="54" t="s">
        <v>256</v>
      </c>
      <c r="U3719" s="71">
        <v>44501</v>
      </c>
      <c r="V3719" s="54" t="s">
        <v>256</v>
      </c>
      <c r="W3719" t="str">
        <f t="shared" si="58"/>
        <v>Nov-21</v>
      </c>
    </row>
    <row r="3720" spans="1:23" x14ac:dyDescent="0.25">
      <c r="A3720" s="54" t="s">
        <v>317</v>
      </c>
      <c r="B3720" s="54" t="s">
        <v>428</v>
      </c>
      <c r="C3720" s="54" t="s">
        <v>263</v>
      </c>
      <c r="D3720" s="54" t="s">
        <v>429</v>
      </c>
      <c r="E3720" s="54" t="s">
        <v>14632</v>
      </c>
      <c r="F3720" s="71">
        <v>44501</v>
      </c>
      <c r="G3720" s="72">
        <v>382.1</v>
      </c>
      <c r="H3720" s="72">
        <v>32382.98</v>
      </c>
      <c r="I3720" s="54" t="s">
        <v>265</v>
      </c>
      <c r="J3720" s="54" t="s">
        <v>521</v>
      </c>
      <c r="K3720" s="54" t="s">
        <v>14633</v>
      </c>
      <c r="L3720" s="54" t="s">
        <v>14634</v>
      </c>
      <c r="M3720" s="54" t="s">
        <v>14632</v>
      </c>
      <c r="N3720" s="54" t="s">
        <v>256</v>
      </c>
      <c r="O3720" s="54" t="s">
        <v>256</v>
      </c>
      <c r="P3720" s="54" t="s">
        <v>522</v>
      </c>
      <c r="Q3720" s="54" t="s">
        <v>256</v>
      </c>
      <c r="R3720" s="54" t="s">
        <v>431</v>
      </c>
      <c r="S3720" s="71"/>
      <c r="T3720" s="54" t="s">
        <v>256</v>
      </c>
      <c r="U3720" s="71">
        <v>44501</v>
      </c>
      <c r="V3720" s="54" t="s">
        <v>256</v>
      </c>
      <c r="W3720" t="str">
        <f t="shared" si="58"/>
        <v>Nov-21</v>
      </c>
    </row>
    <row r="3721" spans="1:23" x14ac:dyDescent="0.25">
      <c r="A3721" s="54" t="s">
        <v>317</v>
      </c>
      <c r="B3721" s="54" t="s">
        <v>428</v>
      </c>
      <c r="C3721" s="54" t="s">
        <v>263</v>
      </c>
      <c r="D3721" s="54" t="s">
        <v>429</v>
      </c>
      <c r="E3721" s="54" t="s">
        <v>14635</v>
      </c>
      <c r="F3721" s="71">
        <v>44501</v>
      </c>
      <c r="G3721" s="72">
        <v>1746.8</v>
      </c>
      <c r="H3721" s="72">
        <v>148041.29999999999</v>
      </c>
      <c r="I3721" s="54" t="s">
        <v>265</v>
      </c>
      <c r="J3721" s="54" t="s">
        <v>521</v>
      </c>
      <c r="K3721" s="54" t="s">
        <v>14636</v>
      </c>
      <c r="L3721" s="54" t="s">
        <v>14637</v>
      </c>
      <c r="M3721" s="54" t="s">
        <v>14635</v>
      </c>
      <c r="N3721" s="54" t="s">
        <v>256</v>
      </c>
      <c r="O3721" s="54" t="s">
        <v>256</v>
      </c>
      <c r="P3721" s="54" t="s">
        <v>522</v>
      </c>
      <c r="Q3721" s="54" t="s">
        <v>256</v>
      </c>
      <c r="R3721" s="54" t="s">
        <v>431</v>
      </c>
      <c r="S3721" s="71"/>
      <c r="T3721" s="54" t="s">
        <v>256</v>
      </c>
      <c r="U3721" s="71">
        <v>44501</v>
      </c>
      <c r="V3721" s="54" t="s">
        <v>256</v>
      </c>
      <c r="W3721" t="str">
        <f t="shared" si="58"/>
        <v>Nov-21</v>
      </c>
    </row>
    <row r="3722" spans="1:23" x14ac:dyDescent="0.25">
      <c r="A3722" s="54" t="s">
        <v>317</v>
      </c>
      <c r="B3722" s="54" t="s">
        <v>428</v>
      </c>
      <c r="C3722" s="54" t="s">
        <v>263</v>
      </c>
      <c r="D3722" s="54" t="s">
        <v>429</v>
      </c>
      <c r="E3722" s="54" t="s">
        <v>14638</v>
      </c>
      <c r="F3722" s="71">
        <v>44501</v>
      </c>
      <c r="G3722" s="72">
        <v>3127.75</v>
      </c>
      <c r="H3722" s="72">
        <v>265076.81</v>
      </c>
      <c r="I3722" s="54" t="s">
        <v>265</v>
      </c>
      <c r="J3722" s="54" t="s">
        <v>521</v>
      </c>
      <c r="K3722" s="54" t="s">
        <v>14639</v>
      </c>
      <c r="L3722" s="54" t="s">
        <v>14640</v>
      </c>
      <c r="M3722" s="54" t="s">
        <v>14638</v>
      </c>
      <c r="N3722" s="54" t="s">
        <v>256</v>
      </c>
      <c r="O3722" s="54" t="s">
        <v>256</v>
      </c>
      <c r="P3722" s="54" t="s">
        <v>522</v>
      </c>
      <c r="Q3722" s="54" t="s">
        <v>256</v>
      </c>
      <c r="R3722" s="54" t="s">
        <v>431</v>
      </c>
      <c r="S3722" s="71"/>
      <c r="T3722" s="54" t="s">
        <v>256</v>
      </c>
      <c r="U3722" s="71">
        <v>44501</v>
      </c>
      <c r="V3722" s="54" t="s">
        <v>256</v>
      </c>
      <c r="W3722" t="str">
        <f t="shared" si="58"/>
        <v>Nov-21</v>
      </c>
    </row>
    <row r="3723" spans="1:23" x14ac:dyDescent="0.25">
      <c r="A3723" s="54" t="s">
        <v>317</v>
      </c>
      <c r="B3723" s="54" t="s">
        <v>428</v>
      </c>
      <c r="C3723" s="54" t="s">
        <v>263</v>
      </c>
      <c r="D3723" s="54" t="s">
        <v>429</v>
      </c>
      <c r="E3723" s="54" t="s">
        <v>14641</v>
      </c>
      <c r="F3723" s="71">
        <v>44501</v>
      </c>
      <c r="G3723" s="72">
        <v>684.95</v>
      </c>
      <c r="H3723" s="72">
        <v>58049.51</v>
      </c>
      <c r="I3723" s="54" t="s">
        <v>265</v>
      </c>
      <c r="J3723" s="54" t="s">
        <v>521</v>
      </c>
      <c r="K3723" s="54" t="s">
        <v>14642</v>
      </c>
      <c r="L3723" s="54" t="s">
        <v>14643</v>
      </c>
      <c r="M3723" s="54" t="s">
        <v>14641</v>
      </c>
      <c r="N3723" s="54" t="s">
        <v>256</v>
      </c>
      <c r="O3723" s="54" t="s">
        <v>256</v>
      </c>
      <c r="P3723" s="54" t="s">
        <v>522</v>
      </c>
      <c r="Q3723" s="54" t="s">
        <v>256</v>
      </c>
      <c r="R3723" s="54" t="s">
        <v>431</v>
      </c>
      <c r="S3723" s="71"/>
      <c r="T3723" s="54" t="s">
        <v>256</v>
      </c>
      <c r="U3723" s="71">
        <v>44501</v>
      </c>
      <c r="V3723" s="54" t="s">
        <v>256</v>
      </c>
      <c r="W3723" t="str">
        <f t="shared" si="58"/>
        <v>Nov-21</v>
      </c>
    </row>
    <row r="3724" spans="1:23" x14ac:dyDescent="0.25">
      <c r="A3724" s="54" t="s">
        <v>317</v>
      </c>
      <c r="B3724" s="54" t="s">
        <v>428</v>
      </c>
      <c r="C3724" s="54" t="s">
        <v>263</v>
      </c>
      <c r="D3724" s="54" t="s">
        <v>429</v>
      </c>
      <c r="E3724" s="54" t="s">
        <v>14644</v>
      </c>
      <c r="F3724" s="71">
        <v>44501</v>
      </c>
      <c r="G3724" s="72">
        <v>36.299999999999997</v>
      </c>
      <c r="H3724" s="72">
        <v>3076.43</v>
      </c>
      <c r="I3724" s="54" t="s">
        <v>265</v>
      </c>
      <c r="J3724" s="54" t="s">
        <v>521</v>
      </c>
      <c r="K3724" s="54" t="s">
        <v>14645</v>
      </c>
      <c r="L3724" s="54" t="s">
        <v>14646</v>
      </c>
      <c r="M3724" s="54" t="s">
        <v>14644</v>
      </c>
      <c r="N3724" s="54" t="s">
        <v>256</v>
      </c>
      <c r="O3724" s="54" t="s">
        <v>256</v>
      </c>
      <c r="P3724" s="54" t="s">
        <v>522</v>
      </c>
      <c r="Q3724" s="54" t="s">
        <v>256</v>
      </c>
      <c r="R3724" s="54" t="s">
        <v>431</v>
      </c>
      <c r="S3724" s="71"/>
      <c r="T3724" s="54" t="s">
        <v>256</v>
      </c>
      <c r="U3724" s="71">
        <v>44501</v>
      </c>
      <c r="V3724" s="54" t="s">
        <v>256</v>
      </c>
      <c r="W3724" t="str">
        <f t="shared" si="58"/>
        <v>Nov-21</v>
      </c>
    </row>
    <row r="3725" spans="1:23" x14ac:dyDescent="0.25">
      <c r="A3725" s="54" t="s">
        <v>317</v>
      </c>
      <c r="B3725" s="54" t="s">
        <v>428</v>
      </c>
      <c r="C3725" s="54" t="s">
        <v>263</v>
      </c>
      <c r="D3725" s="54" t="s">
        <v>429</v>
      </c>
      <c r="E3725" s="54" t="s">
        <v>14647</v>
      </c>
      <c r="F3725" s="71">
        <v>44501</v>
      </c>
      <c r="G3725" s="72">
        <v>607.20000000000005</v>
      </c>
      <c r="H3725" s="72">
        <v>51460.2</v>
      </c>
      <c r="I3725" s="54" t="s">
        <v>265</v>
      </c>
      <c r="J3725" s="54" t="s">
        <v>521</v>
      </c>
      <c r="K3725" s="54" t="s">
        <v>14648</v>
      </c>
      <c r="L3725" s="54" t="s">
        <v>14649</v>
      </c>
      <c r="M3725" s="54" t="s">
        <v>14647</v>
      </c>
      <c r="N3725" s="54" t="s">
        <v>256</v>
      </c>
      <c r="O3725" s="54" t="s">
        <v>256</v>
      </c>
      <c r="P3725" s="54" t="s">
        <v>522</v>
      </c>
      <c r="Q3725" s="54" t="s">
        <v>256</v>
      </c>
      <c r="R3725" s="54" t="s">
        <v>431</v>
      </c>
      <c r="S3725" s="71"/>
      <c r="T3725" s="54" t="s">
        <v>256</v>
      </c>
      <c r="U3725" s="71">
        <v>44501</v>
      </c>
      <c r="V3725" s="54" t="s">
        <v>256</v>
      </c>
      <c r="W3725" t="str">
        <f t="shared" si="58"/>
        <v>Nov-21</v>
      </c>
    </row>
    <row r="3726" spans="1:23" x14ac:dyDescent="0.25">
      <c r="A3726" s="54" t="s">
        <v>317</v>
      </c>
      <c r="B3726" s="54" t="s">
        <v>428</v>
      </c>
      <c r="C3726" s="54" t="s">
        <v>263</v>
      </c>
      <c r="D3726" s="54" t="s">
        <v>429</v>
      </c>
      <c r="E3726" s="54" t="s">
        <v>14650</v>
      </c>
      <c r="F3726" s="71">
        <v>44502</v>
      </c>
      <c r="G3726" s="72">
        <v>1360.25</v>
      </c>
      <c r="H3726" s="72">
        <v>115281.19</v>
      </c>
      <c r="I3726" s="54" t="s">
        <v>265</v>
      </c>
      <c r="J3726" s="54" t="s">
        <v>521</v>
      </c>
      <c r="K3726" s="54" t="s">
        <v>14651</v>
      </c>
      <c r="L3726" s="54" t="s">
        <v>14652</v>
      </c>
      <c r="M3726" s="54" t="s">
        <v>14650</v>
      </c>
      <c r="N3726" s="54" t="s">
        <v>256</v>
      </c>
      <c r="O3726" s="54" t="s">
        <v>256</v>
      </c>
      <c r="P3726" s="54" t="s">
        <v>522</v>
      </c>
      <c r="Q3726" s="54" t="s">
        <v>256</v>
      </c>
      <c r="R3726" s="54" t="s">
        <v>431</v>
      </c>
      <c r="S3726" s="71"/>
      <c r="T3726" s="54" t="s">
        <v>256</v>
      </c>
      <c r="U3726" s="71">
        <v>44502</v>
      </c>
      <c r="V3726" s="54" t="s">
        <v>256</v>
      </c>
      <c r="W3726" t="str">
        <f t="shared" si="58"/>
        <v>Nov-21</v>
      </c>
    </row>
    <row r="3727" spans="1:23" x14ac:dyDescent="0.25">
      <c r="A3727" s="54" t="s">
        <v>317</v>
      </c>
      <c r="B3727" s="54" t="s">
        <v>428</v>
      </c>
      <c r="C3727" s="54" t="s">
        <v>263</v>
      </c>
      <c r="D3727" s="54" t="s">
        <v>429</v>
      </c>
      <c r="E3727" s="54" t="s">
        <v>14653</v>
      </c>
      <c r="F3727" s="71">
        <v>44501</v>
      </c>
      <c r="G3727" s="72">
        <v>2280</v>
      </c>
      <c r="H3727" s="72">
        <v>193230</v>
      </c>
      <c r="I3727" s="54" t="s">
        <v>265</v>
      </c>
      <c r="J3727" s="54" t="s">
        <v>521</v>
      </c>
      <c r="K3727" s="54" t="s">
        <v>14654</v>
      </c>
      <c r="L3727" s="54" t="s">
        <v>14655</v>
      </c>
      <c r="M3727" s="54" t="s">
        <v>14653</v>
      </c>
      <c r="N3727" s="54" t="s">
        <v>256</v>
      </c>
      <c r="O3727" s="54" t="s">
        <v>256</v>
      </c>
      <c r="P3727" s="54" t="s">
        <v>522</v>
      </c>
      <c r="Q3727" s="54" t="s">
        <v>256</v>
      </c>
      <c r="R3727" s="54" t="s">
        <v>431</v>
      </c>
      <c r="S3727" s="71"/>
      <c r="T3727" s="54" t="s">
        <v>256</v>
      </c>
      <c r="U3727" s="71">
        <v>44501</v>
      </c>
      <c r="V3727" s="54" t="s">
        <v>256</v>
      </c>
      <c r="W3727" t="str">
        <f t="shared" si="58"/>
        <v>Nov-21</v>
      </c>
    </row>
    <row r="3728" spans="1:23" x14ac:dyDescent="0.25">
      <c r="A3728" s="54" t="s">
        <v>317</v>
      </c>
      <c r="B3728" s="54" t="s">
        <v>428</v>
      </c>
      <c r="C3728" s="54" t="s">
        <v>263</v>
      </c>
      <c r="D3728" s="54" t="s">
        <v>429</v>
      </c>
      <c r="E3728" s="54" t="s">
        <v>14656</v>
      </c>
      <c r="F3728" s="71">
        <v>44507</v>
      </c>
      <c r="G3728" s="72">
        <v>268.39999999999998</v>
      </c>
      <c r="H3728" s="72">
        <v>22746.9</v>
      </c>
      <c r="I3728" s="54" t="s">
        <v>265</v>
      </c>
      <c r="J3728" s="54" t="s">
        <v>521</v>
      </c>
      <c r="K3728" s="54" t="s">
        <v>14657</v>
      </c>
      <c r="L3728" s="54" t="s">
        <v>14658</v>
      </c>
      <c r="M3728" s="54" t="s">
        <v>14656</v>
      </c>
      <c r="N3728" s="54" t="s">
        <v>256</v>
      </c>
      <c r="O3728" s="54" t="s">
        <v>256</v>
      </c>
      <c r="P3728" s="54" t="s">
        <v>522</v>
      </c>
      <c r="Q3728" s="54" t="s">
        <v>256</v>
      </c>
      <c r="R3728" s="54" t="s">
        <v>431</v>
      </c>
      <c r="S3728" s="71"/>
      <c r="T3728" s="54" t="s">
        <v>256</v>
      </c>
      <c r="U3728" s="71">
        <v>44507</v>
      </c>
      <c r="V3728" s="54" t="s">
        <v>256</v>
      </c>
      <c r="W3728" t="str">
        <f t="shared" si="58"/>
        <v>Nov-21</v>
      </c>
    </row>
    <row r="3729" spans="1:23" x14ac:dyDescent="0.25">
      <c r="A3729" s="54" t="s">
        <v>317</v>
      </c>
      <c r="B3729" s="54" t="s">
        <v>428</v>
      </c>
      <c r="C3729" s="54" t="s">
        <v>263</v>
      </c>
      <c r="D3729" s="54" t="s">
        <v>429</v>
      </c>
      <c r="E3729" s="54" t="s">
        <v>14659</v>
      </c>
      <c r="F3729" s="71">
        <v>44507</v>
      </c>
      <c r="G3729" s="72">
        <v>226.8</v>
      </c>
      <c r="H3729" s="72">
        <v>19221.3</v>
      </c>
      <c r="I3729" s="54" t="s">
        <v>265</v>
      </c>
      <c r="J3729" s="54" t="s">
        <v>521</v>
      </c>
      <c r="K3729" s="54" t="s">
        <v>14660</v>
      </c>
      <c r="L3729" s="54" t="s">
        <v>14661</v>
      </c>
      <c r="M3729" s="54" t="s">
        <v>14659</v>
      </c>
      <c r="N3729" s="54" t="s">
        <v>256</v>
      </c>
      <c r="O3729" s="54" t="s">
        <v>256</v>
      </c>
      <c r="P3729" s="54" t="s">
        <v>522</v>
      </c>
      <c r="Q3729" s="54" t="s">
        <v>256</v>
      </c>
      <c r="R3729" s="54" t="s">
        <v>431</v>
      </c>
      <c r="S3729" s="71"/>
      <c r="T3729" s="54" t="s">
        <v>256</v>
      </c>
      <c r="U3729" s="71">
        <v>44507</v>
      </c>
      <c r="V3729" s="54" t="s">
        <v>256</v>
      </c>
      <c r="W3729" t="str">
        <f t="shared" si="58"/>
        <v>Nov-21</v>
      </c>
    </row>
    <row r="3730" spans="1:23" x14ac:dyDescent="0.25">
      <c r="A3730" s="54" t="s">
        <v>317</v>
      </c>
      <c r="B3730" s="54" t="s">
        <v>428</v>
      </c>
      <c r="C3730" s="54" t="s">
        <v>263</v>
      </c>
      <c r="D3730" s="54" t="s">
        <v>429</v>
      </c>
      <c r="E3730" s="54" t="s">
        <v>14662</v>
      </c>
      <c r="F3730" s="71">
        <v>44507</v>
      </c>
      <c r="G3730" s="72">
        <v>2454.1999999999998</v>
      </c>
      <c r="H3730" s="72">
        <v>207993.45</v>
      </c>
      <c r="I3730" s="54" t="s">
        <v>265</v>
      </c>
      <c r="J3730" s="54" t="s">
        <v>521</v>
      </c>
      <c r="K3730" s="54" t="s">
        <v>14663</v>
      </c>
      <c r="L3730" s="54" t="s">
        <v>14664</v>
      </c>
      <c r="M3730" s="54" t="s">
        <v>14662</v>
      </c>
      <c r="N3730" s="54" t="s">
        <v>256</v>
      </c>
      <c r="O3730" s="54" t="s">
        <v>256</v>
      </c>
      <c r="P3730" s="54" t="s">
        <v>522</v>
      </c>
      <c r="Q3730" s="54" t="s">
        <v>256</v>
      </c>
      <c r="R3730" s="54" t="s">
        <v>431</v>
      </c>
      <c r="S3730" s="71"/>
      <c r="T3730" s="54" t="s">
        <v>256</v>
      </c>
      <c r="U3730" s="71">
        <v>44507</v>
      </c>
      <c r="V3730" s="54" t="s">
        <v>256</v>
      </c>
      <c r="W3730" t="str">
        <f t="shared" si="58"/>
        <v>Nov-21</v>
      </c>
    </row>
    <row r="3731" spans="1:23" x14ac:dyDescent="0.25">
      <c r="A3731" s="54" t="s">
        <v>317</v>
      </c>
      <c r="B3731" s="54" t="s">
        <v>428</v>
      </c>
      <c r="C3731" s="54" t="s">
        <v>263</v>
      </c>
      <c r="D3731" s="54" t="s">
        <v>429</v>
      </c>
      <c r="E3731" s="54" t="s">
        <v>14665</v>
      </c>
      <c r="F3731" s="71">
        <v>44509</v>
      </c>
      <c r="G3731" s="72">
        <v>597</v>
      </c>
      <c r="H3731" s="72">
        <v>50595.75</v>
      </c>
      <c r="I3731" s="54" t="s">
        <v>265</v>
      </c>
      <c r="J3731" s="54" t="s">
        <v>521</v>
      </c>
      <c r="K3731" s="54" t="s">
        <v>14666</v>
      </c>
      <c r="L3731" s="54" t="s">
        <v>14667</v>
      </c>
      <c r="M3731" s="54" t="s">
        <v>14665</v>
      </c>
      <c r="N3731" s="54" t="s">
        <v>256</v>
      </c>
      <c r="O3731" s="54" t="s">
        <v>256</v>
      </c>
      <c r="P3731" s="54" t="s">
        <v>522</v>
      </c>
      <c r="Q3731" s="54" t="s">
        <v>256</v>
      </c>
      <c r="R3731" s="54" t="s">
        <v>431</v>
      </c>
      <c r="S3731" s="71"/>
      <c r="T3731" s="54" t="s">
        <v>256</v>
      </c>
      <c r="U3731" s="71">
        <v>44509</v>
      </c>
      <c r="V3731" s="54" t="s">
        <v>256</v>
      </c>
      <c r="W3731" t="str">
        <f t="shared" si="58"/>
        <v>Nov-21</v>
      </c>
    </row>
    <row r="3732" spans="1:23" x14ac:dyDescent="0.25">
      <c r="A3732" s="54" t="s">
        <v>317</v>
      </c>
      <c r="B3732" s="54" t="s">
        <v>428</v>
      </c>
      <c r="C3732" s="54" t="s">
        <v>263</v>
      </c>
      <c r="D3732" s="54" t="s">
        <v>429</v>
      </c>
      <c r="E3732" s="54" t="s">
        <v>14668</v>
      </c>
      <c r="F3732" s="71">
        <v>44516</v>
      </c>
      <c r="G3732" s="72">
        <v>310.5</v>
      </c>
      <c r="H3732" s="72">
        <v>26314.880000000001</v>
      </c>
      <c r="I3732" s="54" t="s">
        <v>265</v>
      </c>
      <c r="J3732" s="54" t="s">
        <v>521</v>
      </c>
      <c r="K3732" s="54" t="s">
        <v>14669</v>
      </c>
      <c r="L3732" s="54" t="s">
        <v>14670</v>
      </c>
      <c r="M3732" s="54" t="s">
        <v>14668</v>
      </c>
      <c r="N3732" s="54" t="s">
        <v>256</v>
      </c>
      <c r="O3732" s="54" t="s">
        <v>256</v>
      </c>
      <c r="P3732" s="54" t="s">
        <v>522</v>
      </c>
      <c r="Q3732" s="54" t="s">
        <v>256</v>
      </c>
      <c r="R3732" s="54" t="s">
        <v>431</v>
      </c>
      <c r="S3732" s="71"/>
      <c r="T3732" s="54" t="s">
        <v>256</v>
      </c>
      <c r="U3732" s="71">
        <v>44516</v>
      </c>
      <c r="V3732" s="54" t="s">
        <v>256</v>
      </c>
      <c r="W3732" t="str">
        <f t="shared" si="58"/>
        <v>Nov-21</v>
      </c>
    </row>
    <row r="3733" spans="1:23" x14ac:dyDescent="0.25">
      <c r="A3733" s="54" t="s">
        <v>317</v>
      </c>
      <c r="B3733" s="54" t="s">
        <v>428</v>
      </c>
      <c r="C3733" s="54" t="s">
        <v>263</v>
      </c>
      <c r="D3733" s="54" t="s">
        <v>429</v>
      </c>
      <c r="E3733" s="54" t="s">
        <v>14671</v>
      </c>
      <c r="F3733" s="71">
        <v>44516</v>
      </c>
      <c r="G3733" s="72">
        <v>1888.9</v>
      </c>
      <c r="H3733" s="72">
        <v>160084.28</v>
      </c>
      <c r="I3733" s="54" t="s">
        <v>265</v>
      </c>
      <c r="J3733" s="54" t="s">
        <v>521</v>
      </c>
      <c r="K3733" s="54" t="s">
        <v>14672</v>
      </c>
      <c r="L3733" s="54" t="s">
        <v>14673</v>
      </c>
      <c r="M3733" s="54" t="s">
        <v>14671</v>
      </c>
      <c r="N3733" s="54" t="s">
        <v>256</v>
      </c>
      <c r="O3733" s="54" t="s">
        <v>256</v>
      </c>
      <c r="P3733" s="54" t="s">
        <v>522</v>
      </c>
      <c r="Q3733" s="54" t="s">
        <v>256</v>
      </c>
      <c r="R3733" s="54" t="s">
        <v>431</v>
      </c>
      <c r="S3733" s="71"/>
      <c r="T3733" s="54" t="s">
        <v>256</v>
      </c>
      <c r="U3733" s="71">
        <v>44516</v>
      </c>
      <c r="V3733" s="54" t="s">
        <v>256</v>
      </c>
      <c r="W3733" t="str">
        <f t="shared" si="58"/>
        <v>Nov-21</v>
      </c>
    </row>
    <row r="3734" spans="1:23" x14ac:dyDescent="0.25">
      <c r="A3734" s="54" t="s">
        <v>317</v>
      </c>
      <c r="B3734" s="54" t="s">
        <v>428</v>
      </c>
      <c r="C3734" s="54" t="s">
        <v>263</v>
      </c>
      <c r="D3734" s="54" t="s">
        <v>429</v>
      </c>
      <c r="E3734" s="54" t="s">
        <v>14674</v>
      </c>
      <c r="F3734" s="71">
        <v>44511</v>
      </c>
      <c r="G3734" s="72">
        <v>24</v>
      </c>
      <c r="H3734" s="72">
        <v>2034</v>
      </c>
      <c r="I3734" s="54" t="s">
        <v>265</v>
      </c>
      <c r="J3734" s="54" t="s">
        <v>521</v>
      </c>
      <c r="K3734" s="54" t="s">
        <v>14675</v>
      </c>
      <c r="L3734" s="54" t="s">
        <v>14676</v>
      </c>
      <c r="M3734" s="54" t="s">
        <v>14674</v>
      </c>
      <c r="N3734" s="54" t="s">
        <v>256</v>
      </c>
      <c r="O3734" s="54" t="s">
        <v>256</v>
      </c>
      <c r="P3734" s="54" t="s">
        <v>522</v>
      </c>
      <c r="Q3734" s="54" t="s">
        <v>256</v>
      </c>
      <c r="R3734" s="54" t="s">
        <v>431</v>
      </c>
      <c r="S3734" s="71"/>
      <c r="T3734" s="54" t="s">
        <v>256</v>
      </c>
      <c r="U3734" s="71">
        <v>44511</v>
      </c>
      <c r="V3734" s="54" t="s">
        <v>256</v>
      </c>
      <c r="W3734" t="str">
        <f t="shared" si="58"/>
        <v>Nov-21</v>
      </c>
    </row>
    <row r="3735" spans="1:23" x14ac:dyDescent="0.25">
      <c r="A3735" s="54" t="s">
        <v>317</v>
      </c>
      <c r="B3735" s="54" t="s">
        <v>428</v>
      </c>
      <c r="C3735" s="54" t="s">
        <v>263</v>
      </c>
      <c r="D3735" s="54" t="s">
        <v>429</v>
      </c>
      <c r="E3735" s="54" t="s">
        <v>14677</v>
      </c>
      <c r="F3735" s="71">
        <v>44516</v>
      </c>
      <c r="G3735" s="72">
        <v>1159.2</v>
      </c>
      <c r="H3735" s="72">
        <v>98242.2</v>
      </c>
      <c r="I3735" s="54" t="s">
        <v>265</v>
      </c>
      <c r="J3735" s="54" t="s">
        <v>521</v>
      </c>
      <c r="K3735" s="54" t="s">
        <v>14678</v>
      </c>
      <c r="L3735" s="54" t="s">
        <v>14679</v>
      </c>
      <c r="M3735" s="54" t="s">
        <v>14677</v>
      </c>
      <c r="N3735" s="54" t="s">
        <v>256</v>
      </c>
      <c r="O3735" s="54" t="s">
        <v>256</v>
      </c>
      <c r="P3735" s="54" t="s">
        <v>522</v>
      </c>
      <c r="Q3735" s="54" t="s">
        <v>256</v>
      </c>
      <c r="R3735" s="54" t="s">
        <v>431</v>
      </c>
      <c r="S3735" s="71"/>
      <c r="T3735" s="54" t="s">
        <v>256</v>
      </c>
      <c r="U3735" s="71">
        <v>44516</v>
      </c>
      <c r="V3735" s="54" t="s">
        <v>256</v>
      </c>
      <c r="W3735" t="str">
        <f t="shared" si="58"/>
        <v>Nov-21</v>
      </c>
    </row>
    <row r="3736" spans="1:23" x14ac:dyDescent="0.25">
      <c r="A3736" s="54" t="s">
        <v>317</v>
      </c>
      <c r="B3736" s="54" t="s">
        <v>428</v>
      </c>
      <c r="C3736" s="54" t="s">
        <v>263</v>
      </c>
      <c r="D3736" s="54" t="s">
        <v>429</v>
      </c>
      <c r="E3736" s="54" t="s">
        <v>14680</v>
      </c>
      <c r="F3736" s="71">
        <v>44518</v>
      </c>
      <c r="G3736" s="72">
        <v>115.5</v>
      </c>
      <c r="H3736" s="72">
        <v>9788.6299999999992</v>
      </c>
      <c r="I3736" s="54" t="s">
        <v>265</v>
      </c>
      <c r="J3736" s="54" t="s">
        <v>521</v>
      </c>
      <c r="K3736" s="54" t="s">
        <v>14681</v>
      </c>
      <c r="L3736" s="54" t="s">
        <v>14682</v>
      </c>
      <c r="M3736" s="54" t="s">
        <v>14680</v>
      </c>
      <c r="N3736" s="54" t="s">
        <v>256</v>
      </c>
      <c r="O3736" s="54" t="s">
        <v>256</v>
      </c>
      <c r="P3736" s="54" t="s">
        <v>522</v>
      </c>
      <c r="Q3736" s="54" t="s">
        <v>256</v>
      </c>
      <c r="R3736" s="54" t="s">
        <v>431</v>
      </c>
      <c r="S3736" s="71"/>
      <c r="T3736" s="54" t="s">
        <v>256</v>
      </c>
      <c r="U3736" s="71">
        <v>44518</v>
      </c>
      <c r="V3736" s="54" t="s">
        <v>256</v>
      </c>
      <c r="W3736" t="str">
        <f t="shared" si="58"/>
        <v>Nov-21</v>
      </c>
    </row>
    <row r="3737" spans="1:23" x14ac:dyDescent="0.25">
      <c r="A3737" s="54" t="s">
        <v>317</v>
      </c>
      <c r="B3737" s="54" t="s">
        <v>428</v>
      </c>
      <c r="C3737" s="54" t="s">
        <v>263</v>
      </c>
      <c r="D3737" s="54" t="s">
        <v>429</v>
      </c>
      <c r="E3737" s="54" t="s">
        <v>14683</v>
      </c>
      <c r="F3737" s="71">
        <v>44518</v>
      </c>
      <c r="G3737" s="72">
        <v>60.5</v>
      </c>
      <c r="H3737" s="72">
        <v>5127.38</v>
      </c>
      <c r="I3737" s="54" t="s">
        <v>265</v>
      </c>
      <c r="J3737" s="54" t="s">
        <v>521</v>
      </c>
      <c r="K3737" s="54" t="s">
        <v>14684</v>
      </c>
      <c r="L3737" s="54" t="s">
        <v>14685</v>
      </c>
      <c r="M3737" s="54" t="s">
        <v>14683</v>
      </c>
      <c r="N3737" s="54" t="s">
        <v>256</v>
      </c>
      <c r="O3737" s="54" t="s">
        <v>256</v>
      </c>
      <c r="P3737" s="54" t="s">
        <v>522</v>
      </c>
      <c r="Q3737" s="54" t="s">
        <v>256</v>
      </c>
      <c r="R3737" s="54" t="s">
        <v>431</v>
      </c>
      <c r="S3737" s="71"/>
      <c r="T3737" s="54" t="s">
        <v>256</v>
      </c>
      <c r="U3737" s="71">
        <v>44518</v>
      </c>
      <c r="V3737" s="54" t="s">
        <v>256</v>
      </c>
      <c r="W3737" t="str">
        <f t="shared" si="58"/>
        <v>Nov-21</v>
      </c>
    </row>
    <row r="3738" spans="1:23" x14ac:dyDescent="0.25">
      <c r="A3738" s="54" t="s">
        <v>317</v>
      </c>
      <c r="B3738" s="54" t="s">
        <v>428</v>
      </c>
      <c r="C3738" s="54" t="s">
        <v>263</v>
      </c>
      <c r="D3738" s="54" t="s">
        <v>429</v>
      </c>
      <c r="E3738" s="54" t="s">
        <v>14686</v>
      </c>
      <c r="F3738" s="71">
        <v>44518</v>
      </c>
      <c r="G3738" s="72">
        <v>548.5</v>
      </c>
      <c r="H3738" s="72">
        <v>46485.38</v>
      </c>
      <c r="I3738" s="54" t="s">
        <v>265</v>
      </c>
      <c r="J3738" s="54" t="s">
        <v>521</v>
      </c>
      <c r="K3738" s="54" t="s">
        <v>14687</v>
      </c>
      <c r="L3738" s="54" t="s">
        <v>14688</v>
      </c>
      <c r="M3738" s="54" t="s">
        <v>14686</v>
      </c>
      <c r="N3738" s="54" t="s">
        <v>256</v>
      </c>
      <c r="O3738" s="54" t="s">
        <v>256</v>
      </c>
      <c r="P3738" s="54" t="s">
        <v>522</v>
      </c>
      <c r="Q3738" s="54" t="s">
        <v>256</v>
      </c>
      <c r="R3738" s="54" t="s">
        <v>431</v>
      </c>
      <c r="S3738" s="71"/>
      <c r="T3738" s="54" t="s">
        <v>256</v>
      </c>
      <c r="U3738" s="71">
        <v>44518</v>
      </c>
      <c r="V3738" s="54" t="s">
        <v>256</v>
      </c>
      <c r="W3738" t="str">
        <f t="shared" si="58"/>
        <v>Nov-21</v>
      </c>
    </row>
    <row r="3739" spans="1:23" x14ac:dyDescent="0.25">
      <c r="A3739" s="54" t="s">
        <v>317</v>
      </c>
      <c r="B3739" s="54" t="s">
        <v>428</v>
      </c>
      <c r="C3739" s="54" t="s">
        <v>263</v>
      </c>
      <c r="D3739" s="54" t="s">
        <v>429</v>
      </c>
      <c r="E3739" s="54" t="s">
        <v>14689</v>
      </c>
      <c r="F3739" s="71">
        <v>44518</v>
      </c>
      <c r="G3739" s="72">
        <v>1107</v>
      </c>
      <c r="H3739" s="72">
        <v>93818.25</v>
      </c>
      <c r="I3739" s="54" t="s">
        <v>265</v>
      </c>
      <c r="J3739" s="54" t="s">
        <v>521</v>
      </c>
      <c r="K3739" s="54" t="s">
        <v>14690</v>
      </c>
      <c r="L3739" s="54" t="s">
        <v>14691</v>
      </c>
      <c r="M3739" s="54" t="s">
        <v>14689</v>
      </c>
      <c r="N3739" s="54" t="s">
        <v>256</v>
      </c>
      <c r="O3739" s="54" t="s">
        <v>256</v>
      </c>
      <c r="P3739" s="54" t="s">
        <v>522</v>
      </c>
      <c r="Q3739" s="54" t="s">
        <v>256</v>
      </c>
      <c r="R3739" s="54" t="s">
        <v>431</v>
      </c>
      <c r="S3739" s="71"/>
      <c r="T3739" s="54" t="s">
        <v>256</v>
      </c>
      <c r="U3739" s="71">
        <v>44518</v>
      </c>
      <c r="V3739" s="54" t="s">
        <v>256</v>
      </c>
      <c r="W3739" t="str">
        <f t="shared" si="58"/>
        <v>Nov-21</v>
      </c>
    </row>
    <row r="3740" spans="1:23" x14ac:dyDescent="0.25">
      <c r="A3740" s="54" t="s">
        <v>317</v>
      </c>
      <c r="B3740" s="54" t="s">
        <v>428</v>
      </c>
      <c r="C3740" s="54" t="s">
        <v>263</v>
      </c>
      <c r="D3740" s="54" t="s">
        <v>429</v>
      </c>
      <c r="E3740" s="54" t="s">
        <v>14692</v>
      </c>
      <c r="F3740" s="71">
        <v>44518</v>
      </c>
      <c r="G3740" s="72">
        <v>238.05</v>
      </c>
      <c r="H3740" s="72">
        <v>20174.740000000002</v>
      </c>
      <c r="I3740" s="54" t="s">
        <v>265</v>
      </c>
      <c r="J3740" s="54" t="s">
        <v>521</v>
      </c>
      <c r="K3740" s="54" t="s">
        <v>14693</v>
      </c>
      <c r="L3740" s="54" t="s">
        <v>14694</v>
      </c>
      <c r="M3740" s="54" t="s">
        <v>14692</v>
      </c>
      <c r="N3740" s="54" t="s">
        <v>256</v>
      </c>
      <c r="O3740" s="54" t="s">
        <v>256</v>
      </c>
      <c r="P3740" s="54" t="s">
        <v>522</v>
      </c>
      <c r="Q3740" s="54" t="s">
        <v>256</v>
      </c>
      <c r="R3740" s="54" t="s">
        <v>431</v>
      </c>
      <c r="S3740" s="71"/>
      <c r="T3740" s="54" t="s">
        <v>256</v>
      </c>
      <c r="U3740" s="71">
        <v>44518</v>
      </c>
      <c r="V3740" s="54" t="s">
        <v>256</v>
      </c>
      <c r="W3740" t="str">
        <f t="shared" si="58"/>
        <v>Nov-21</v>
      </c>
    </row>
    <row r="3741" spans="1:23" x14ac:dyDescent="0.25">
      <c r="A3741" s="54" t="s">
        <v>317</v>
      </c>
      <c r="B3741" s="54" t="s">
        <v>428</v>
      </c>
      <c r="C3741" s="54" t="s">
        <v>263</v>
      </c>
      <c r="D3741" s="54" t="s">
        <v>429</v>
      </c>
      <c r="E3741" s="54" t="s">
        <v>14695</v>
      </c>
      <c r="F3741" s="71">
        <v>44518</v>
      </c>
      <c r="G3741" s="72">
        <v>1814.4</v>
      </c>
      <c r="H3741" s="72">
        <v>153770.4</v>
      </c>
      <c r="I3741" s="54" t="s">
        <v>265</v>
      </c>
      <c r="J3741" s="54" t="s">
        <v>521</v>
      </c>
      <c r="K3741" s="54" t="s">
        <v>14696</v>
      </c>
      <c r="L3741" s="54" t="s">
        <v>14697</v>
      </c>
      <c r="M3741" s="54" t="s">
        <v>14695</v>
      </c>
      <c r="N3741" s="54" t="s">
        <v>256</v>
      </c>
      <c r="O3741" s="54" t="s">
        <v>256</v>
      </c>
      <c r="P3741" s="54" t="s">
        <v>522</v>
      </c>
      <c r="Q3741" s="54" t="s">
        <v>256</v>
      </c>
      <c r="R3741" s="54" t="s">
        <v>431</v>
      </c>
      <c r="S3741" s="71"/>
      <c r="T3741" s="54" t="s">
        <v>256</v>
      </c>
      <c r="U3741" s="71">
        <v>44518</v>
      </c>
      <c r="V3741" s="54" t="s">
        <v>256</v>
      </c>
      <c r="W3741" t="str">
        <f t="shared" si="58"/>
        <v>Nov-21</v>
      </c>
    </row>
    <row r="3742" spans="1:23" x14ac:dyDescent="0.25">
      <c r="A3742" s="54" t="s">
        <v>317</v>
      </c>
      <c r="B3742" s="54" t="s">
        <v>428</v>
      </c>
      <c r="C3742" s="54" t="s">
        <v>263</v>
      </c>
      <c r="D3742" s="54" t="s">
        <v>429</v>
      </c>
      <c r="E3742" s="54" t="s">
        <v>14698</v>
      </c>
      <c r="F3742" s="71">
        <v>44518</v>
      </c>
      <c r="G3742" s="72">
        <v>286.2</v>
      </c>
      <c r="H3742" s="72">
        <v>24255.45</v>
      </c>
      <c r="I3742" s="54" t="s">
        <v>265</v>
      </c>
      <c r="J3742" s="54" t="s">
        <v>521</v>
      </c>
      <c r="K3742" s="54" t="s">
        <v>14699</v>
      </c>
      <c r="L3742" s="54" t="s">
        <v>14700</v>
      </c>
      <c r="M3742" s="54" t="s">
        <v>14698</v>
      </c>
      <c r="N3742" s="54" t="s">
        <v>256</v>
      </c>
      <c r="O3742" s="54" t="s">
        <v>256</v>
      </c>
      <c r="P3742" s="54" t="s">
        <v>522</v>
      </c>
      <c r="Q3742" s="54" t="s">
        <v>256</v>
      </c>
      <c r="R3742" s="54" t="s">
        <v>431</v>
      </c>
      <c r="S3742" s="71"/>
      <c r="T3742" s="54" t="s">
        <v>256</v>
      </c>
      <c r="U3742" s="71">
        <v>44518</v>
      </c>
      <c r="V3742" s="54" t="s">
        <v>256</v>
      </c>
      <c r="W3742" t="str">
        <f t="shared" si="58"/>
        <v>Nov-21</v>
      </c>
    </row>
    <row r="3743" spans="1:23" x14ac:dyDescent="0.25">
      <c r="A3743" s="54" t="s">
        <v>317</v>
      </c>
      <c r="B3743" s="54" t="s">
        <v>428</v>
      </c>
      <c r="C3743" s="54" t="s">
        <v>263</v>
      </c>
      <c r="D3743" s="54" t="s">
        <v>429</v>
      </c>
      <c r="E3743" s="54" t="s">
        <v>14701</v>
      </c>
      <c r="F3743" s="71">
        <v>44521</v>
      </c>
      <c r="G3743" s="72">
        <v>455.4</v>
      </c>
      <c r="H3743" s="72">
        <v>38595.15</v>
      </c>
      <c r="I3743" s="54" t="s">
        <v>265</v>
      </c>
      <c r="J3743" s="54" t="s">
        <v>521</v>
      </c>
      <c r="K3743" s="54" t="s">
        <v>14702</v>
      </c>
      <c r="L3743" s="54" t="s">
        <v>14703</v>
      </c>
      <c r="M3743" s="54" t="s">
        <v>14701</v>
      </c>
      <c r="N3743" s="54" t="s">
        <v>256</v>
      </c>
      <c r="O3743" s="54" t="s">
        <v>256</v>
      </c>
      <c r="P3743" s="54" t="s">
        <v>522</v>
      </c>
      <c r="Q3743" s="54" t="s">
        <v>256</v>
      </c>
      <c r="R3743" s="54" t="s">
        <v>431</v>
      </c>
      <c r="S3743" s="71"/>
      <c r="T3743" s="54" t="s">
        <v>256</v>
      </c>
      <c r="U3743" s="71">
        <v>44521</v>
      </c>
      <c r="V3743" s="54" t="s">
        <v>256</v>
      </c>
      <c r="W3743" t="str">
        <f t="shared" si="58"/>
        <v>Nov-21</v>
      </c>
    </row>
    <row r="3744" spans="1:23" x14ac:dyDescent="0.25">
      <c r="A3744" s="54" t="s">
        <v>318</v>
      </c>
      <c r="B3744" s="54" t="s">
        <v>428</v>
      </c>
      <c r="C3744" s="54" t="s">
        <v>263</v>
      </c>
      <c r="D3744" s="54" t="s">
        <v>429</v>
      </c>
      <c r="E3744" s="54" t="s">
        <v>14704</v>
      </c>
      <c r="F3744" s="71">
        <v>44509</v>
      </c>
      <c r="G3744" s="72">
        <v>7811.49</v>
      </c>
      <c r="H3744" s="72">
        <v>662023.78</v>
      </c>
      <c r="I3744" s="54" t="s">
        <v>265</v>
      </c>
      <c r="J3744" s="54" t="s">
        <v>14705</v>
      </c>
      <c r="K3744" s="54" t="s">
        <v>14706</v>
      </c>
      <c r="L3744" s="54" t="s">
        <v>14707</v>
      </c>
      <c r="M3744" s="54" t="s">
        <v>14704</v>
      </c>
      <c r="N3744" s="54" t="s">
        <v>256</v>
      </c>
      <c r="O3744" s="54" t="s">
        <v>256</v>
      </c>
      <c r="P3744" s="54" t="s">
        <v>14708</v>
      </c>
      <c r="Q3744" s="54" t="s">
        <v>256</v>
      </c>
      <c r="R3744" s="54" t="s">
        <v>431</v>
      </c>
      <c r="S3744" s="71"/>
      <c r="T3744" s="54" t="s">
        <v>256</v>
      </c>
      <c r="U3744" s="71">
        <v>44509</v>
      </c>
      <c r="V3744" s="54" t="s">
        <v>256</v>
      </c>
      <c r="W3744" t="str">
        <f t="shared" si="58"/>
        <v>Nov-21</v>
      </c>
    </row>
    <row r="3745" spans="1:23" x14ac:dyDescent="0.25">
      <c r="A3745" s="54" t="s">
        <v>318</v>
      </c>
      <c r="B3745" s="54" t="s">
        <v>428</v>
      </c>
      <c r="C3745" s="54" t="s">
        <v>263</v>
      </c>
      <c r="D3745" s="54" t="s">
        <v>429</v>
      </c>
      <c r="E3745" s="54" t="s">
        <v>14709</v>
      </c>
      <c r="F3745" s="71">
        <v>44502</v>
      </c>
      <c r="G3745" s="72">
        <v>1740.31</v>
      </c>
      <c r="H3745" s="72">
        <v>147491.26999999999</v>
      </c>
      <c r="I3745" s="54" t="s">
        <v>265</v>
      </c>
      <c r="J3745" s="54" t="s">
        <v>523</v>
      </c>
      <c r="K3745" s="54" t="s">
        <v>14710</v>
      </c>
      <c r="L3745" s="54" t="s">
        <v>14711</v>
      </c>
      <c r="M3745" s="54" t="s">
        <v>14709</v>
      </c>
      <c r="N3745" s="54" t="s">
        <v>256</v>
      </c>
      <c r="O3745" s="54" t="s">
        <v>256</v>
      </c>
      <c r="P3745" s="54" t="s">
        <v>447</v>
      </c>
      <c r="Q3745" s="54" t="s">
        <v>256</v>
      </c>
      <c r="R3745" s="54" t="s">
        <v>431</v>
      </c>
      <c r="S3745" s="71"/>
      <c r="T3745" s="54" t="s">
        <v>256</v>
      </c>
      <c r="U3745" s="71">
        <v>44502</v>
      </c>
      <c r="V3745" s="54" t="s">
        <v>256</v>
      </c>
      <c r="W3745" t="str">
        <f t="shared" si="58"/>
        <v>Nov-21</v>
      </c>
    </row>
    <row r="3746" spans="1:23" x14ac:dyDescent="0.25">
      <c r="A3746" s="54" t="s">
        <v>318</v>
      </c>
      <c r="B3746" s="54" t="s">
        <v>428</v>
      </c>
      <c r="C3746" s="54" t="s">
        <v>278</v>
      </c>
      <c r="D3746" s="54" t="s">
        <v>436</v>
      </c>
      <c r="E3746" s="54" t="s">
        <v>14712</v>
      </c>
      <c r="F3746" s="71">
        <v>44501</v>
      </c>
      <c r="G3746" s="72">
        <v>-13665.08</v>
      </c>
      <c r="H3746" s="72">
        <v>-1158115.53</v>
      </c>
      <c r="I3746" s="54" t="s">
        <v>265</v>
      </c>
      <c r="J3746" s="54" t="s">
        <v>523</v>
      </c>
      <c r="K3746" s="54" t="s">
        <v>14713</v>
      </c>
      <c r="L3746" s="54" t="s">
        <v>14714</v>
      </c>
      <c r="M3746" s="54" t="s">
        <v>14712</v>
      </c>
      <c r="N3746" s="54" t="s">
        <v>256</v>
      </c>
      <c r="O3746" s="54" t="s">
        <v>256</v>
      </c>
      <c r="P3746" s="54" t="s">
        <v>447</v>
      </c>
      <c r="Q3746" s="54" t="s">
        <v>256</v>
      </c>
      <c r="R3746" s="54" t="s">
        <v>431</v>
      </c>
      <c r="S3746" s="71"/>
      <c r="T3746" s="54" t="s">
        <v>256</v>
      </c>
      <c r="U3746" s="71">
        <v>44501</v>
      </c>
      <c r="V3746" s="54" t="s">
        <v>256</v>
      </c>
      <c r="W3746" t="str">
        <f t="shared" si="58"/>
        <v>Nov-21</v>
      </c>
    </row>
    <row r="3747" spans="1:23" x14ac:dyDescent="0.25">
      <c r="A3747" s="54" t="s">
        <v>318</v>
      </c>
      <c r="B3747" s="54" t="s">
        <v>428</v>
      </c>
      <c r="C3747" s="54" t="s">
        <v>263</v>
      </c>
      <c r="D3747" s="54" t="s">
        <v>429</v>
      </c>
      <c r="E3747" s="54" t="s">
        <v>14715</v>
      </c>
      <c r="F3747" s="71">
        <v>44501</v>
      </c>
      <c r="G3747" s="72">
        <v>13665.08</v>
      </c>
      <c r="H3747" s="72">
        <v>1158115.53</v>
      </c>
      <c r="I3747" s="54" t="s">
        <v>265</v>
      </c>
      <c r="J3747" s="54" t="s">
        <v>523</v>
      </c>
      <c r="K3747" s="54" t="s">
        <v>14713</v>
      </c>
      <c r="L3747" s="54" t="s">
        <v>14714</v>
      </c>
      <c r="M3747" s="54" t="s">
        <v>14715</v>
      </c>
      <c r="N3747" s="54" t="s">
        <v>256</v>
      </c>
      <c r="O3747" s="54" t="s">
        <v>256</v>
      </c>
      <c r="P3747" s="54" t="s">
        <v>447</v>
      </c>
      <c r="Q3747" s="54" t="s">
        <v>256</v>
      </c>
      <c r="R3747" s="54" t="s">
        <v>431</v>
      </c>
      <c r="S3747" s="71"/>
      <c r="T3747" s="54" t="s">
        <v>256</v>
      </c>
      <c r="U3747" s="71">
        <v>44501</v>
      </c>
      <c r="V3747" s="54" t="s">
        <v>256</v>
      </c>
      <c r="W3747" t="str">
        <f t="shared" si="58"/>
        <v>Nov-21</v>
      </c>
    </row>
    <row r="3748" spans="1:23" x14ac:dyDescent="0.25">
      <c r="A3748" s="54" t="s">
        <v>318</v>
      </c>
      <c r="B3748" s="54" t="s">
        <v>428</v>
      </c>
      <c r="C3748" s="54" t="s">
        <v>263</v>
      </c>
      <c r="D3748" s="54" t="s">
        <v>429</v>
      </c>
      <c r="E3748" s="54" t="s">
        <v>14716</v>
      </c>
      <c r="F3748" s="71">
        <v>44516</v>
      </c>
      <c r="G3748" s="72">
        <v>13665.08</v>
      </c>
      <c r="H3748" s="72">
        <v>1158115.53</v>
      </c>
      <c r="I3748" s="54" t="s">
        <v>265</v>
      </c>
      <c r="J3748" s="54" t="s">
        <v>523</v>
      </c>
      <c r="K3748" s="54" t="s">
        <v>14713</v>
      </c>
      <c r="L3748" s="54" t="s">
        <v>14717</v>
      </c>
      <c r="M3748" s="54" t="s">
        <v>14716</v>
      </c>
      <c r="N3748" s="54" t="s">
        <v>256</v>
      </c>
      <c r="O3748" s="54" t="s">
        <v>256</v>
      </c>
      <c r="P3748" s="54" t="s">
        <v>447</v>
      </c>
      <c r="Q3748" s="54" t="s">
        <v>256</v>
      </c>
      <c r="R3748" s="54" t="s">
        <v>431</v>
      </c>
      <c r="S3748" s="71"/>
      <c r="T3748" s="54" t="s">
        <v>256</v>
      </c>
      <c r="U3748" s="71">
        <v>44516</v>
      </c>
      <c r="V3748" s="54" t="s">
        <v>256</v>
      </c>
      <c r="W3748" t="str">
        <f t="shared" si="58"/>
        <v>Nov-21</v>
      </c>
    </row>
    <row r="3749" spans="1:23" x14ac:dyDescent="0.25">
      <c r="A3749" s="54" t="s">
        <v>318</v>
      </c>
      <c r="B3749" s="54" t="s">
        <v>428</v>
      </c>
      <c r="C3749" s="54" t="s">
        <v>263</v>
      </c>
      <c r="D3749" s="54" t="s">
        <v>429</v>
      </c>
      <c r="E3749" s="54" t="s">
        <v>14718</v>
      </c>
      <c r="F3749" s="71">
        <v>44502</v>
      </c>
      <c r="G3749" s="72">
        <v>1954.81</v>
      </c>
      <c r="H3749" s="72">
        <v>165670.15</v>
      </c>
      <c r="I3749" s="54" t="s">
        <v>265</v>
      </c>
      <c r="J3749" s="54" t="s">
        <v>523</v>
      </c>
      <c r="K3749" s="54" t="s">
        <v>14719</v>
      </c>
      <c r="L3749" s="54" t="s">
        <v>14720</v>
      </c>
      <c r="M3749" s="54" t="s">
        <v>14718</v>
      </c>
      <c r="N3749" s="54" t="s">
        <v>256</v>
      </c>
      <c r="O3749" s="54" t="s">
        <v>256</v>
      </c>
      <c r="P3749" s="54" t="s">
        <v>447</v>
      </c>
      <c r="Q3749" s="54" t="s">
        <v>256</v>
      </c>
      <c r="R3749" s="54" t="s">
        <v>431</v>
      </c>
      <c r="S3749" s="71"/>
      <c r="T3749" s="54" t="s">
        <v>256</v>
      </c>
      <c r="U3749" s="71">
        <v>44502</v>
      </c>
      <c r="V3749" s="54" t="s">
        <v>256</v>
      </c>
      <c r="W3749" t="str">
        <f t="shared" si="58"/>
        <v>Nov-21</v>
      </c>
    </row>
    <row r="3750" spans="1:23" x14ac:dyDescent="0.25">
      <c r="A3750" s="54" t="s">
        <v>318</v>
      </c>
      <c r="B3750" s="54" t="s">
        <v>428</v>
      </c>
      <c r="C3750" s="54" t="s">
        <v>263</v>
      </c>
      <c r="D3750" s="54" t="s">
        <v>429</v>
      </c>
      <c r="E3750" s="54" t="s">
        <v>14721</v>
      </c>
      <c r="F3750" s="71">
        <v>44506</v>
      </c>
      <c r="G3750" s="72">
        <v>4567.5</v>
      </c>
      <c r="H3750" s="72">
        <v>387095.63</v>
      </c>
      <c r="I3750" s="54" t="s">
        <v>265</v>
      </c>
      <c r="J3750" s="54" t="s">
        <v>523</v>
      </c>
      <c r="K3750" s="54" t="s">
        <v>14722</v>
      </c>
      <c r="L3750" s="54" t="s">
        <v>14723</v>
      </c>
      <c r="M3750" s="54" t="s">
        <v>14721</v>
      </c>
      <c r="N3750" s="54" t="s">
        <v>256</v>
      </c>
      <c r="O3750" s="54" t="s">
        <v>256</v>
      </c>
      <c r="P3750" s="54" t="s">
        <v>447</v>
      </c>
      <c r="Q3750" s="54" t="s">
        <v>256</v>
      </c>
      <c r="R3750" s="54" t="s">
        <v>431</v>
      </c>
      <c r="S3750" s="71"/>
      <c r="T3750" s="54" t="s">
        <v>256</v>
      </c>
      <c r="U3750" s="71">
        <v>44506</v>
      </c>
      <c r="V3750" s="54" t="s">
        <v>256</v>
      </c>
      <c r="W3750" t="str">
        <f t="shared" si="58"/>
        <v>Nov-21</v>
      </c>
    </row>
    <row r="3751" spans="1:23" x14ac:dyDescent="0.25">
      <c r="A3751" s="54" t="s">
        <v>318</v>
      </c>
      <c r="B3751" s="54" t="s">
        <v>428</v>
      </c>
      <c r="C3751" s="54" t="s">
        <v>263</v>
      </c>
      <c r="D3751" s="54" t="s">
        <v>429</v>
      </c>
      <c r="E3751" s="54" t="s">
        <v>14724</v>
      </c>
      <c r="F3751" s="71">
        <v>44509</v>
      </c>
      <c r="G3751" s="72">
        <v>3788.85</v>
      </c>
      <c r="H3751" s="72">
        <v>321105.03999999998</v>
      </c>
      <c r="I3751" s="54" t="s">
        <v>265</v>
      </c>
      <c r="J3751" s="54" t="s">
        <v>523</v>
      </c>
      <c r="K3751" s="54" t="s">
        <v>14725</v>
      </c>
      <c r="L3751" s="54" t="s">
        <v>14726</v>
      </c>
      <c r="M3751" s="54" t="s">
        <v>14724</v>
      </c>
      <c r="N3751" s="54" t="s">
        <v>256</v>
      </c>
      <c r="O3751" s="54" t="s">
        <v>256</v>
      </c>
      <c r="P3751" s="54" t="s">
        <v>447</v>
      </c>
      <c r="Q3751" s="54" t="s">
        <v>256</v>
      </c>
      <c r="R3751" s="54" t="s">
        <v>431</v>
      </c>
      <c r="S3751" s="71"/>
      <c r="T3751" s="54" t="s">
        <v>256</v>
      </c>
      <c r="U3751" s="71">
        <v>44509</v>
      </c>
      <c r="V3751" s="54" t="s">
        <v>256</v>
      </c>
      <c r="W3751" t="str">
        <f t="shared" si="58"/>
        <v>Nov-21</v>
      </c>
    </row>
    <row r="3752" spans="1:23" x14ac:dyDescent="0.25">
      <c r="A3752" s="54" t="s">
        <v>318</v>
      </c>
      <c r="B3752" s="54" t="s">
        <v>428</v>
      </c>
      <c r="C3752" s="54" t="s">
        <v>263</v>
      </c>
      <c r="D3752" s="54" t="s">
        <v>429</v>
      </c>
      <c r="E3752" s="54" t="s">
        <v>14727</v>
      </c>
      <c r="F3752" s="71">
        <v>44509</v>
      </c>
      <c r="G3752" s="72">
        <v>117.26</v>
      </c>
      <c r="H3752" s="72">
        <v>9937.7900000000009</v>
      </c>
      <c r="I3752" s="54" t="s">
        <v>265</v>
      </c>
      <c r="J3752" s="54" t="s">
        <v>523</v>
      </c>
      <c r="K3752" s="54" t="s">
        <v>14728</v>
      </c>
      <c r="L3752" s="54" t="s">
        <v>14729</v>
      </c>
      <c r="M3752" s="54" t="s">
        <v>14727</v>
      </c>
      <c r="N3752" s="54" t="s">
        <v>256</v>
      </c>
      <c r="O3752" s="54" t="s">
        <v>256</v>
      </c>
      <c r="P3752" s="54" t="s">
        <v>447</v>
      </c>
      <c r="Q3752" s="54" t="s">
        <v>256</v>
      </c>
      <c r="R3752" s="54" t="s">
        <v>431</v>
      </c>
      <c r="S3752" s="71"/>
      <c r="T3752" s="54" t="s">
        <v>256</v>
      </c>
      <c r="U3752" s="71">
        <v>44509</v>
      </c>
      <c r="V3752" s="54" t="s">
        <v>256</v>
      </c>
      <c r="W3752" t="str">
        <f t="shared" si="58"/>
        <v>Nov-21</v>
      </c>
    </row>
    <row r="3753" spans="1:23" x14ac:dyDescent="0.25">
      <c r="A3753" s="54" t="s">
        <v>318</v>
      </c>
      <c r="B3753" s="54" t="s">
        <v>428</v>
      </c>
      <c r="C3753" s="54" t="s">
        <v>263</v>
      </c>
      <c r="D3753" s="54" t="s">
        <v>429</v>
      </c>
      <c r="E3753" s="54" t="s">
        <v>14730</v>
      </c>
      <c r="F3753" s="71">
        <v>44511</v>
      </c>
      <c r="G3753" s="72">
        <v>2795.65</v>
      </c>
      <c r="H3753" s="72">
        <v>236931.34</v>
      </c>
      <c r="I3753" s="54" t="s">
        <v>265</v>
      </c>
      <c r="J3753" s="54" t="s">
        <v>523</v>
      </c>
      <c r="K3753" s="54" t="s">
        <v>14731</v>
      </c>
      <c r="L3753" s="54" t="s">
        <v>14732</v>
      </c>
      <c r="M3753" s="54" t="s">
        <v>14730</v>
      </c>
      <c r="N3753" s="54" t="s">
        <v>256</v>
      </c>
      <c r="O3753" s="54" t="s">
        <v>256</v>
      </c>
      <c r="P3753" s="54" t="s">
        <v>447</v>
      </c>
      <c r="Q3753" s="54" t="s">
        <v>256</v>
      </c>
      <c r="R3753" s="54" t="s">
        <v>431</v>
      </c>
      <c r="S3753" s="71"/>
      <c r="T3753" s="54" t="s">
        <v>256</v>
      </c>
      <c r="U3753" s="71">
        <v>44511</v>
      </c>
      <c r="V3753" s="54" t="s">
        <v>256</v>
      </c>
      <c r="W3753" t="str">
        <f t="shared" si="58"/>
        <v>Nov-21</v>
      </c>
    </row>
    <row r="3754" spans="1:23" x14ac:dyDescent="0.25">
      <c r="A3754" s="54" t="s">
        <v>318</v>
      </c>
      <c r="B3754" s="54" t="s">
        <v>428</v>
      </c>
      <c r="C3754" s="54" t="s">
        <v>263</v>
      </c>
      <c r="D3754" s="54" t="s">
        <v>429</v>
      </c>
      <c r="E3754" s="54" t="s">
        <v>14733</v>
      </c>
      <c r="F3754" s="71">
        <v>44511</v>
      </c>
      <c r="G3754" s="72">
        <v>9960.0499999999993</v>
      </c>
      <c r="H3754" s="72">
        <v>844114.24</v>
      </c>
      <c r="I3754" s="54" t="s">
        <v>265</v>
      </c>
      <c r="J3754" s="54" t="s">
        <v>523</v>
      </c>
      <c r="K3754" s="54" t="s">
        <v>14734</v>
      </c>
      <c r="L3754" s="54" t="s">
        <v>14735</v>
      </c>
      <c r="M3754" s="54" t="s">
        <v>14733</v>
      </c>
      <c r="N3754" s="54" t="s">
        <v>256</v>
      </c>
      <c r="O3754" s="54" t="s">
        <v>256</v>
      </c>
      <c r="P3754" s="54" t="s">
        <v>447</v>
      </c>
      <c r="Q3754" s="54" t="s">
        <v>256</v>
      </c>
      <c r="R3754" s="54" t="s">
        <v>431</v>
      </c>
      <c r="S3754" s="71"/>
      <c r="T3754" s="54" t="s">
        <v>256</v>
      </c>
      <c r="U3754" s="71">
        <v>44511</v>
      </c>
      <c r="V3754" s="54" t="s">
        <v>256</v>
      </c>
      <c r="W3754" t="str">
        <f t="shared" si="58"/>
        <v>Nov-21</v>
      </c>
    </row>
    <row r="3755" spans="1:23" x14ac:dyDescent="0.25">
      <c r="A3755" s="54" t="s">
        <v>318</v>
      </c>
      <c r="B3755" s="54" t="s">
        <v>428</v>
      </c>
      <c r="C3755" s="54" t="s">
        <v>263</v>
      </c>
      <c r="D3755" s="54" t="s">
        <v>429</v>
      </c>
      <c r="E3755" s="54" t="s">
        <v>14736</v>
      </c>
      <c r="F3755" s="71">
        <v>44515</v>
      </c>
      <c r="G3755" s="72">
        <v>2485.34</v>
      </c>
      <c r="H3755" s="72">
        <v>210632.57</v>
      </c>
      <c r="I3755" s="54" t="s">
        <v>265</v>
      </c>
      <c r="J3755" s="54" t="s">
        <v>523</v>
      </c>
      <c r="K3755" s="54" t="s">
        <v>14737</v>
      </c>
      <c r="L3755" s="54" t="s">
        <v>14738</v>
      </c>
      <c r="M3755" s="54" t="s">
        <v>14736</v>
      </c>
      <c r="N3755" s="54" t="s">
        <v>256</v>
      </c>
      <c r="O3755" s="54" t="s">
        <v>256</v>
      </c>
      <c r="P3755" s="54" t="s">
        <v>447</v>
      </c>
      <c r="Q3755" s="54" t="s">
        <v>256</v>
      </c>
      <c r="R3755" s="54" t="s">
        <v>431</v>
      </c>
      <c r="S3755" s="71"/>
      <c r="T3755" s="54" t="s">
        <v>256</v>
      </c>
      <c r="U3755" s="71">
        <v>44515</v>
      </c>
      <c r="V3755" s="54" t="s">
        <v>256</v>
      </c>
      <c r="W3755" t="str">
        <f t="shared" si="58"/>
        <v>Nov-21</v>
      </c>
    </row>
    <row r="3756" spans="1:23" x14ac:dyDescent="0.25">
      <c r="A3756" s="54" t="s">
        <v>318</v>
      </c>
      <c r="B3756" s="54" t="s">
        <v>428</v>
      </c>
      <c r="C3756" s="54" t="s">
        <v>263</v>
      </c>
      <c r="D3756" s="54" t="s">
        <v>429</v>
      </c>
      <c r="E3756" s="54" t="s">
        <v>14739</v>
      </c>
      <c r="F3756" s="71">
        <v>44515</v>
      </c>
      <c r="G3756" s="72">
        <v>2472.96</v>
      </c>
      <c r="H3756" s="72">
        <v>209583.35999999999</v>
      </c>
      <c r="I3756" s="54" t="s">
        <v>265</v>
      </c>
      <c r="J3756" s="54" t="s">
        <v>523</v>
      </c>
      <c r="K3756" s="54" t="s">
        <v>14740</v>
      </c>
      <c r="L3756" s="54" t="s">
        <v>14741</v>
      </c>
      <c r="M3756" s="54" t="s">
        <v>14739</v>
      </c>
      <c r="N3756" s="54" t="s">
        <v>256</v>
      </c>
      <c r="O3756" s="54" t="s">
        <v>256</v>
      </c>
      <c r="P3756" s="54" t="s">
        <v>447</v>
      </c>
      <c r="Q3756" s="54" t="s">
        <v>256</v>
      </c>
      <c r="R3756" s="54" t="s">
        <v>431</v>
      </c>
      <c r="S3756" s="71"/>
      <c r="T3756" s="54" t="s">
        <v>256</v>
      </c>
      <c r="U3756" s="71">
        <v>44515</v>
      </c>
      <c r="V3756" s="54" t="s">
        <v>256</v>
      </c>
      <c r="W3756" t="str">
        <f t="shared" si="58"/>
        <v>Nov-21</v>
      </c>
    </row>
    <row r="3757" spans="1:23" x14ac:dyDescent="0.25">
      <c r="A3757" s="54" t="s">
        <v>318</v>
      </c>
      <c r="B3757" s="54" t="s">
        <v>428</v>
      </c>
      <c r="C3757" s="54" t="s">
        <v>263</v>
      </c>
      <c r="D3757" s="54" t="s">
        <v>429</v>
      </c>
      <c r="E3757" s="54" t="s">
        <v>14742</v>
      </c>
      <c r="F3757" s="71">
        <v>44522</v>
      </c>
      <c r="G3757" s="72">
        <v>4290</v>
      </c>
      <c r="H3757" s="72">
        <v>363577.5</v>
      </c>
      <c r="I3757" s="54" t="s">
        <v>265</v>
      </c>
      <c r="J3757" s="54" t="s">
        <v>523</v>
      </c>
      <c r="K3757" s="54" t="s">
        <v>14743</v>
      </c>
      <c r="L3757" s="54" t="s">
        <v>14744</v>
      </c>
      <c r="M3757" s="54" t="s">
        <v>14742</v>
      </c>
      <c r="N3757" s="54" t="s">
        <v>256</v>
      </c>
      <c r="O3757" s="54" t="s">
        <v>256</v>
      </c>
      <c r="P3757" s="54" t="s">
        <v>447</v>
      </c>
      <c r="Q3757" s="54" t="s">
        <v>256</v>
      </c>
      <c r="R3757" s="54" t="s">
        <v>431</v>
      </c>
      <c r="S3757" s="71"/>
      <c r="T3757" s="54" t="s">
        <v>256</v>
      </c>
      <c r="U3757" s="71">
        <v>44522</v>
      </c>
      <c r="V3757" s="54" t="s">
        <v>256</v>
      </c>
      <c r="W3757" t="str">
        <f t="shared" si="58"/>
        <v>Nov-21</v>
      </c>
    </row>
    <row r="3758" spans="1:23" x14ac:dyDescent="0.25">
      <c r="A3758" s="54" t="s">
        <v>318</v>
      </c>
      <c r="B3758" s="54" t="s">
        <v>428</v>
      </c>
      <c r="C3758" s="54" t="s">
        <v>263</v>
      </c>
      <c r="D3758" s="54" t="s">
        <v>429</v>
      </c>
      <c r="E3758" s="54" t="s">
        <v>14745</v>
      </c>
      <c r="F3758" s="71">
        <v>44522</v>
      </c>
      <c r="G3758" s="72">
        <v>1987.7</v>
      </c>
      <c r="H3758" s="72">
        <v>168457.58</v>
      </c>
      <c r="I3758" s="54" t="s">
        <v>265</v>
      </c>
      <c r="J3758" s="54" t="s">
        <v>523</v>
      </c>
      <c r="K3758" s="54" t="s">
        <v>14746</v>
      </c>
      <c r="L3758" s="54" t="s">
        <v>14747</v>
      </c>
      <c r="M3758" s="54" t="s">
        <v>14745</v>
      </c>
      <c r="N3758" s="54" t="s">
        <v>256</v>
      </c>
      <c r="O3758" s="54" t="s">
        <v>256</v>
      </c>
      <c r="P3758" s="54" t="s">
        <v>447</v>
      </c>
      <c r="Q3758" s="54" t="s">
        <v>256</v>
      </c>
      <c r="R3758" s="54" t="s">
        <v>431</v>
      </c>
      <c r="S3758" s="71"/>
      <c r="T3758" s="54" t="s">
        <v>256</v>
      </c>
      <c r="U3758" s="71">
        <v>44522</v>
      </c>
      <c r="V3758" s="54" t="s">
        <v>256</v>
      </c>
      <c r="W3758" t="str">
        <f t="shared" si="58"/>
        <v>Nov-21</v>
      </c>
    </row>
    <row r="3759" spans="1:23" x14ac:dyDescent="0.25">
      <c r="A3759" s="54" t="s">
        <v>318</v>
      </c>
      <c r="B3759" s="54" t="s">
        <v>428</v>
      </c>
      <c r="C3759" s="54" t="s">
        <v>263</v>
      </c>
      <c r="D3759" s="54" t="s">
        <v>429</v>
      </c>
      <c r="E3759" s="54" t="s">
        <v>14748</v>
      </c>
      <c r="F3759" s="71">
        <v>44522</v>
      </c>
      <c r="G3759" s="72">
        <v>2276.54</v>
      </c>
      <c r="H3759" s="72">
        <v>192936.77</v>
      </c>
      <c r="I3759" s="54" t="s">
        <v>265</v>
      </c>
      <c r="J3759" s="54" t="s">
        <v>523</v>
      </c>
      <c r="K3759" s="54" t="s">
        <v>14749</v>
      </c>
      <c r="L3759" s="54" t="s">
        <v>14750</v>
      </c>
      <c r="M3759" s="54" t="s">
        <v>14748</v>
      </c>
      <c r="N3759" s="54" t="s">
        <v>256</v>
      </c>
      <c r="O3759" s="54" t="s">
        <v>256</v>
      </c>
      <c r="P3759" s="54" t="s">
        <v>447</v>
      </c>
      <c r="Q3759" s="54" t="s">
        <v>256</v>
      </c>
      <c r="R3759" s="54" t="s">
        <v>431</v>
      </c>
      <c r="S3759" s="71"/>
      <c r="T3759" s="54" t="s">
        <v>256</v>
      </c>
      <c r="U3759" s="71">
        <v>44522</v>
      </c>
      <c r="V3759" s="54" t="s">
        <v>256</v>
      </c>
      <c r="W3759" t="str">
        <f t="shared" si="58"/>
        <v>Nov-21</v>
      </c>
    </row>
    <row r="3760" spans="1:23" x14ac:dyDescent="0.25">
      <c r="A3760" s="54" t="s">
        <v>318</v>
      </c>
      <c r="B3760" s="54" t="s">
        <v>428</v>
      </c>
      <c r="C3760" s="54" t="s">
        <v>263</v>
      </c>
      <c r="D3760" s="54" t="s">
        <v>429</v>
      </c>
      <c r="E3760" s="54" t="s">
        <v>14751</v>
      </c>
      <c r="F3760" s="71">
        <v>44518</v>
      </c>
      <c r="G3760" s="72">
        <v>7876.12</v>
      </c>
      <c r="H3760" s="72">
        <v>667501.17000000004</v>
      </c>
      <c r="I3760" s="54" t="s">
        <v>265</v>
      </c>
      <c r="J3760" s="54" t="s">
        <v>523</v>
      </c>
      <c r="K3760" s="54" t="s">
        <v>14752</v>
      </c>
      <c r="L3760" s="54" t="s">
        <v>14753</v>
      </c>
      <c r="M3760" s="54" t="s">
        <v>14751</v>
      </c>
      <c r="N3760" s="54" t="s">
        <v>256</v>
      </c>
      <c r="O3760" s="54" t="s">
        <v>256</v>
      </c>
      <c r="P3760" s="54" t="s">
        <v>447</v>
      </c>
      <c r="Q3760" s="54" t="s">
        <v>256</v>
      </c>
      <c r="R3760" s="54" t="s">
        <v>431</v>
      </c>
      <c r="S3760" s="71"/>
      <c r="T3760" s="54" t="s">
        <v>256</v>
      </c>
      <c r="U3760" s="71">
        <v>44518</v>
      </c>
      <c r="V3760" s="54" t="s">
        <v>256</v>
      </c>
      <c r="W3760" t="str">
        <f t="shared" si="58"/>
        <v>Nov-21</v>
      </c>
    </row>
    <row r="3761" spans="1:23" x14ac:dyDescent="0.25">
      <c r="A3761" s="54" t="s">
        <v>318</v>
      </c>
      <c r="B3761" s="54" t="s">
        <v>428</v>
      </c>
      <c r="C3761" s="54" t="s">
        <v>263</v>
      </c>
      <c r="D3761" s="54" t="s">
        <v>429</v>
      </c>
      <c r="E3761" s="54" t="s">
        <v>14754</v>
      </c>
      <c r="F3761" s="71">
        <v>44522</v>
      </c>
      <c r="G3761" s="72">
        <v>1055.3399999999999</v>
      </c>
      <c r="H3761" s="72">
        <v>89440.07</v>
      </c>
      <c r="I3761" s="54" t="s">
        <v>265</v>
      </c>
      <c r="J3761" s="54" t="s">
        <v>523</v>
      </c>
      <c r="K3761" s="54" t="s">
        <v>14755</v>
      </c>
      <c r="L3761" s="54" t="s">
        <v>14756</v>
      </c>
      <c r="M3761" s="54" t="s">
        <v>14754</v>
      </c>
      <c r="N3761" s="54" t="s">
        <v>256</v>
      </c>
      <c r="O3761" s="54" t="s">
        <v>256</v>
      </c>
      <c r="P3761" s="54" t="s">
        <v>447</v>
      </c>
      <c r="Q3761" s="54" t="s">
        <v>256</v>
      </c>
      <c r="R3761" s="54" t="s">
        <v>431</v>
      </c>
      <c r="S3761" s="71"/>
      <c r="T3761" s="54" t="s">
        <v>256</v>
      </c>
      <c r="U3761" s="71">
        <v>44522</v>
      </c>
      <c r="V3761" s="54" t="s">
        <v>256</v>
      </c>
      <c r="W3761" t="str">
        <f t="shared" si="58"/>
        <v>Nov-21</v>
      </c>
    </row>
    <row r="3762" spans="1:23" x14ac:dyDescent="0.25">
      <c r="A3762" s="54" t="s">
        <v>318</v>
      </c>
      <c r="B3762" s="54" t="s">
        <v>428</v>
      </c>
      <c r="C3762" s="54" t="s">
        <v>263</v>
      </c>
      <c r="D3762" s="54" t="s">
        <v>429</v>
      </c>
      <c r="E3762" s="54" t="s">
        <v>14757</v>
      </c>
      <c r="F3762" s="71">
        <v>44522</v>
      </c>
      <c r="G3762" s="72">
        <v>4290</v>
      </c>
      <c r="H3762" s="72">
        <v>363577.5</v>
      </c>
      <c r="I3762" s="54" t="s">
        <v>265</v>
      </c>
      <c r="J3762" s="54" t="s">
        <v>523</v>
      </c>
      <c r="K3762" s="54" t="s">
        <v>14758</v>
      </c>
      <c r="L3762" s="54" t="s">
        <v>14759</v>
      </c>
      <c r="M3762" s="54" t="s">
        <v>14757</v>
      </c>
      <c r="N3762" s="54" t="s">
        <v>256</v>
      </c>
      <c r="O3762" s="54" t="s">
        <v>256</v>
      </c>
      <c r="P3762" s="54" t="s">
        <v>447</v>
      </c>
      <c r="Q3762" s="54" t="s">
        <v>256</v>
      </c>
      <c r="R3762" s="54" t="s">
        <v>431</v>
      </c>
      <c r="S3762" s="71"/>
      <c r="T3762" s="54" t="s">
        <v>256</v>
      </c>
      <c r="U3762" s="71">
        <v>44522</v>
      </c>
      <c r="V3762" s="54" t="s">
        <v>256</v>
      </c>
      <c r="W3762" t="str">
        <f t="shared" si="58"/>
        <v>Nov-21</v>
      </c>
    </row>
    <row r="3763" spans="1:23" x14ac:dyDescent="0.25">
      <c r="A3763" s="54" t="s">
        <v>318</v>
      </c>
      <c r="B3763" s="54" t="s">
        <v>428</v>
      </c>
      <c r="C3763" s="54" t="s">
        <v>263</v>
      </c>
      <c r="D3763" s="54" t="s">
        <v>429</v>
      </c>
      <c r="E3763" s="54" t="s">
        <v>14760</v>
      </c>
      <c r="F3763" s="71">
        <v>44522</v>
      </c>
      <c r="G3763" s="72">
        <v>15301.44</v>
      </c>
      <c r="H3763" s="72">
        <v>1296797.04</v>
      </c>
      <c r="I3763" s="54" t="s">
        <v>265</v>
      </c>
      <c r="J3763" s="54" t="s">
        <v>523</v>
      </c>
      <c r="K3763" s="54" t="s">
        <v>14761</v>
      </c>
      <c r="L3763" s="54" t="s">
        <v>14762</v>
      </c>
      <c r="M3763" s="54" t="s">
        <v>14760</v>
      </c>
      <c r="N3763" s="54" t="s">
        <v>256</v>
      </c>
      <c r="O3763" s="54" t="s">
        <v>256</v>
      </c>
      <c r="P3763" s="54" t="s">
        <v>447</v>
      </c>
      <c r="Q3763" s="54" t="s">
        <v>256</v>
      </c>
      <c r="R3763" s="54" t="s">
        <v>431</v>
      </c>
      <c r="S3763" s="71"/>
      <c r="T3763" s="54" t="s">
        <v>256</v>
      </c>
      <c r="U3763" s="71">
        <v>44522</v>
      </c>
      <c r="V3763" s="54" t="s">
        <v>256</v>
      </c>
      <c r="W3763" t="str">
        <f t="shared" si="58"/>
        <v>Nov-21</v>
      </c>
    </row>
    <row r="3764" spans="1:23" x14ac:dyDescent="0.25">
      <c r="A3764" s="54" t="s">
        <v>318</v>
      </c>
      <c r="B3764" s="54" t="s">
        <v>428</v>
      </c>
      <c r="C3764" s="54" t="s">
        <v>263</v>
      </c>
      <c r="D3764" s="54" t="s">
        <v>429</v>
      </c>
      <c r="E3764" s="54" t="s">
        <v>14763</v>
      </c>
      <c r="F3764" s="71">
        <v>44509</v>
      </c>
      <c r="G3764" s="72">
        <v>4462.1499999999996</v>
      </c>
      <c r="H3764" s="72">
        <v>378167.21</v>
      </c>
      <c r="I3764" s="54" t="s">
        <v>265</v>
      </c>
      <c r="J3764" s="54" t="s">
        <v>11828</v>
      </c>
      <c r="K3764" s="54" t="s">
        <v>14764</v>
      </c>
      <c r="L3764" s="54" t="s">
        <v>14765</v>
      </c>
      <c r="M3764" s="54" t="s">
        <v>14763</v>
      </c>
      <c r="N3764" s="54" t="s">
        <v>256</v>
      </c>
      <c r="O3764" s="54" t="s">
        <v>256</v>
      </c>
      <c r="P3764" s="54" t="s">
        <v>566</v>
      </c>
      <c r="Q3764" s="54" t="s">
        <v>256</v>
      </c>
      <c r="R3764" s="54" t="s">
        <v>431</v>
      </c>
      <c r="S3764" s="71"/>
      <c r="T3764" s="54" t="s">
        <v>256</v>
      </c>
      <c r="U3764" s="71">
        <v>44509</v>
      </c>
      <c r="V3764" s="54" t="s">
        <v>256</v>
      </c>
      <c r="W3764" t="str">
        <f t="shared" si="58"/>
        <v>Nov-21</v>
      </c>
    </row>
    <row r="3765" spans="1:23" x14ac:dyDescent="0.25">
      <c r="A3765" s="54" t="s">
        <v>318</v>
      </c>
      <c r="B3765" s="54" t="s">
        <v>428</v>
      </c>
      <c r="C3765" s="54" t="s">
        <v>263</v>
      </c>
      <c r="D3765" s="54" t="s">
        <v>429</v>
      </c>
      <c r="E3765" s="54" t="s">
        <v>14766</v>
      </c>
      <c r="F3765" s="71">
        <v>44509</v>
      </c>
      <c r="G3765" s="72">
        <v>8483.2800000000007</v>
      </c>
      <c r="H3765" s="72">
        <v>718957.98</v>
      </c>
      <c r="I3765" s="54" t="s">
        <v>265</v>
      </c>
      <c r="J3765" s="54" t="s">
        <v>11828</v>
      </c>
      <c r="K3765" s="54" t="s">
        <v>14764</v>
      </c>
      <c r="L3765" s="54" t="s">
        <v>14767</v>
      </c>
      <c r="M3765" s="54" t="s">
        <v>14766</v>
      </c>
      <c r="N3765" s="54" t="s">
        <v>256</v>
      </c>
      <c r="O3765" s="54" t="s">
        <v>256</v>
      </c>
      <c r="P3765" s="54" t="s">
        <v>566</v>
      </c>
      <c r="Q3765" s="54" t="s">
        <v>256</v>
      </c>
      <c r="R3765" s="54" t="s">
        <v>431</v>
      </c>
      <c r="S3765" s="71"/>
      <c r="T3765" s="54" t="s">
        <v>256</v>
      </c>
      <c r="U3765" s="71">
        <v>44509</v>
      </c>
      <c r="V3765" s="54" t="s">
        <v>256</v>
      </c>
      <c r="W3765" t="str">
        <f t="shared" si="58"/>
        <v>Nov-21</v>
      </c>
    </row>
    <row r="3766" spans="1:23" x14ac:dyDescent="0.25">
      <c r="A3766" s="54" t="s">
        <v>318</v>
      </c>
      <c r="B3766" s="54" t="s">
        <v>428</v>
      </c>
      <c r="C3766" s="54" t="s">
        <v>263</v>
      </c>
      <c r="D3766" s="54" t="s">
        <v>429</v>
      </c>
      <c r="E3766" s="54" t="s">
        <v>14768</v>
      </c>
      <c r="F3766" s="71">
        <v>44509</v>
      </c>
      <c r="G3766" s="72">
        <v>62697.91</v>
      </c>
      <c r="H3766" s="72">
        <v>5313647.87</v>
      </c>
      <c r="I3766" s="54" t="s">
        <v>265</v>
      </c>
      <c r="J3766" s="54" t="s">
        <v>11828</v>
      </c>
      <c r="K3766" s="54" t="s">
        <v>14764</v>
      </c>
      <c r="L3766" s="54" t="s">
        <v>14769</v>
      </c>
      <c r="M3766" s="54" t="s">
        <v>14768</v>
      </c>
      <c r="N3766" s="54" t="s">
        <v>256</v>
      </c>
      <c r="O3766" s="54" t="s">
        <v>256</v>
      </c>
      <c r="P3766" s="54" t="s">
        <v>566</v>
      </c>
      <c r="Q3766" s="54" t="s">
        <v>256</v>
      </c>
      <c r="R3766" s="54" t="s">
        <v>431</v>
      </c>
      <c r="S3766" s="71"/>
      <c r="T3766" s="54" t="s">
        <v>256</v>
      </c>
      <c r="U3766" s="71">
        <v>44509</v>
      </c>
      <c r="V3766" s="54" t="s">
        <v>256</v>
      </c>
      <c r="W3766" t="str">
        <f t="shared" si="58"/>
        <v>Nov-21</v>
      </c>
    </row>
    <row r="3767" spans="1:23" x14ac:dyDescent="0.25">
      <c r="A3767" s="54" t="s">
        <v>318</v>
      </c>
      <c r="B3767" s="54" t="s">
        <v>428</v>
      </c>
      <c r="C3767" s="54" t="s">
        <v>263</v>
      </c>
      <c r="D3767" s="54" t="s">
        <v>429</v>
      </c>
      <c r="E3767" s="54" t="s">
        <v>14770</v>
      </c>
      <c r="F3767" s="71">
        <v>44522</v>
      </c>
      <c r="G3767" s="72">
        <v>44698.2</v>
      </c>
      <c r="H3767" s="72">
        <v>3788172.45</v>
      </c>
      <c r="I3767" s="54" t="s">
        <v>265</v>
      </c>
      <c r="J3767" s="54" t="s">
        <v>567</v>
      </c>
      <c r="K3767" s="54" t="s">
        <v>14771</v>
      </c>
      <c r="L3767" s="54" t="s">
        <v>14772</v>
      </c>
      <c r="M3767" s="54" t="s">
        <v>14770</v>
      </c>
      <c r="N3767" s="54" t="s">
        <v>256</v>
      </c>
      <c r="O3767" s="54" t="s">
        <v>256</v>
      </c>
      <c r="P3767" s="54" t="s">
        <v>433</v>
      </c>
      <c r="Q3767" s="54" t="s">
        <v>256</v>
      </c>
      <c r="R3767" s="54" t="s">
        <v>431</v>
      </c>
      <c r="S3767" s="71"/>
      <c r="T3767" s="54" t="s">
        <v>256</v>
      </c>
      <c r="U3767" s="71">
        <v>44522</v>
      </c>
      <c r="V3767" s="54" t="s">
        <v>256</v>
      </c>
      <c r="W3767" t="str">
        <f t="shared" si="58"/>
        <v>Nov-21</v>
      </c>
    </row>
    <row r="3768" spans="1:23" x14ac:dyDescent="0.25">
      <c r="A3768" s="54" t="s">
        <v>318</v>
      </c>
      <c r="B3768" s="54" t="s">
        <v>428</v>
      </c>
      <c r="C3768" s="54" t="s">
        <v>263</v>
      </c>
      <c r="D3768" s="54" t="s">
        <v>429</v>
      </c>
      <c r="E3768" s="54" t="s">
        <v>14773</v>
      </c>
      <c r="F3768" s="71">
        <v>44522</v>
      </c>
      <c r="G3768" s="72">
        <v>153181</v>
      </c>
      <c r="H3768" s="72">
        <v>12982089.75</v>
      </c>
      <c r="I3768" s="54" t="s">
        <v>265</v>
      </c>
      <c r="J3768" s="54" t="s">
        <v>567</v>
      </c>
      <c r="K3768" s="54" t="s">
        <v>14774</v>
      </c>
      <c r="L3768" s="54" t="s">
        <v>14775</v>
      </c>
      <c r="M3768" s="54" t="s">
        <v>14773</v>
      </c>
      <c r="N3768" s="54" t="s">
        <v>256</v>
      </c>
      <c r="O3768" s="54" t="s">
        <v>256</v>
      </c>
      <c r="P3768" s="54" t="s">
        <v>433</v>
      </c>
      <c r="Q3768" s="54" t="s">
        <v>256</v>
      </c>
      <c r="R3768" s="54" t="s">
        <v>431</v>
      </c>
      <c r="S3768" s="71"/>
      <c r="T3768" s="54" t="s">
        <v>256</v>
      </c>
      <c r="U3768" s="71">
        <v>44522</v>
      </c>
      <c r="V3768" s="54" t="s">
        <v>256</v>
      </c>
      <c r="W3768" t="str">
        <f t="shared" si="58"/>
        <v>Nov-21</v>
      </c>
    </row>
    <row r="3769" spans="1:23" x14ac:dyDescent="0.25">
      <c r="A3769" s="54" t="s">
        <v>318</v>
      </c>
      <c r="B3769" s="54" t="s">
        <v>428</v>
      </c>
      <c r="C3769" s="54" t="s">
        <v>263</v>
      </c>
      <c r="D3769" s="54" t="s">
        <v>429</v>
      </c>
      <c r="E3769" s="54" t="s">
        <v>14776</v>
      </c>
      <c r="F3769" s="71">
        <v>44518</v>
      </c>
      <c r="G3769" s="72">
        <v>92966.04</v>
      </c>
      <c r="H3769" s="72">
        <v>7878871.8899999997</v>
      </c>
      <c r="I3769" s="54" t="s">
        <v>265</v>
      </c>
      <c r="J3769" s="54" t="s">
        <v>567</v>
      </c>
      <c r="K3769" s="54" t="s">
        <v>14777</v>
      </c>
      <c r="L3769" s="54" t="s">
        <v>14778</v>
      </c>
      <c r="M3769" s="54" t="s">
        <v>14776</v>
      </c>
      <c r="N3769" s="54" t="s">
        <v>256</v>
      </c>
      <c r="O3769" s="54" t="s">
        <v>256</v>
      </c>
      <c r="P3769" s="54" t="s">
        <v>433</v>
      </c>
      <c r="Q3769" s="54" t="s">
        <v>256</v>
      </c>
      <c r="R3769" s="54" t="s">
        <v>431</v>
      </c>
      <c r="S3769" s="71"/>
      <c r="T3769" s="54" t="s">
        <v>256</v>
      </c>
      <c r="U3769" s="71">
        <v>44518</v>
      </c>
      <c r="V3769" s="54" t="s">
        <v>256</v>
      </c>
      <c r="W3769" t="str">
        <f t="shared" si="58"/>
        <v>Nov-21</v>
      </c>
    </row>
    <row r="3770" spans="1:23" x14ac:dyDescent="0.25">
      <c r="A3770" s="54" t="s">
        <v>317</v>
      </c>
      <c r="B3770" s="54" t="s">
        <v>428</v>
      </c>
      <c r="C3770" s="54" t="s">
        <v>263</v>
      </c>
      <c r="D3770" s="54" t="s">
        <v>429</v>
      </c>
      <c r="E3770" s="54" t="s">
        <v>14779</v>
      </c>
      <c r="F3770" s="71">
        <v>44507</v>
      </c>
      <c r="G3770" s="72">
        <v>1130</v>
      </c>
      <c r="H3770" s="72">
        <v>95767.5</v>
      </c>
      <c r="I3770" s="54" t="s">
        <v>265</v>
      </c>
      <c r="J3770" s="54" t="s">
        <v>325</v>
      </c>
      <c r="K3770" s="54" t="s">
        <v>14780</v>
      </c>
      <c r="L3770" s="54" t="s">
        <v>14781</v>
      </c>
      <c r="M3770" s="54" t="s">
        <v>14779</v>
      </c>
      <c r="N3770" s="54" t="s">
        <v>256</v>
      </c>
      <c r="O3770" s="54" t="s">
        <v>256</v>
      </c>
      <c r="P3770" s="54" t="s">
        <v>270</v>
      </c>
      <c r="Q3770" s="54" t="s">
        <v>256</v>
      </c>
      <c r="R3770" s="54" t="s">
        <v>431</v>
      </c>
      <c r="S3770" s="71"/>
      <c r="T3770" s="54" t="s">
        <v>256</v>
      </c>
      <c r="U3770" s="71">
        <v>44507</v>
      </c>
      <c r="V3770" s="54" t="s">
        <v>256</v>
      </c>
      <c r="W3770" t="str">
        <f t="shared" si="58"/>
        <v>Nov-21</v>
      </c>
    </row>
    <row r="3771" spans="1:23" x14ac:dyDescent="0.25">
      <c r="A3771" s="54" t="s">
        <v>318</v>
      </c>
      <c r="B3771" s="54" t="s">
        <v>428</v>
      </c>
      <c r="C3771" s="54" t="s">
        <v>263</v>
      </c>
      <c r="D3771" s="54" t="s">
        <v>429</v>
      </c>
      <c r="E3771" s="54" t="s">
        <v>14782</v>
      </c>
      <c r="F3771" s="71">
        <v>44508</v>
      </c>
      <c r="G3771" s="72">
        <v>109866.92</v>
      </c>
      <c r="H3771" s="72">
        <v>9311221.4700000007</v>
      </c>
      <c r="I3771" s="54" t="s">
        <v>265</v>
      </c>
      <c r="J3771" s="54" t="s">
        <v>11852</v>
      </c>
      <c r="K3771" s="54" t="s">
        <v>14783</v>
      </c>
      <c r="L3771" s="54" t="s">
        <v>14784</v>
      </c>
      <c r="M3771" s="54" t="s">
        <v>14782</v>
      </c>
      <c r="N3771" s="54" t="s">
        <v>256</v>
      </c>
      <c r="O3771" s="54" t="s">
        <v>256</v>
      </c>
      <c r="P3771" s="54" t="s">
        <v>10589</v>
      </c>
      <c r="Q3771" s="54" t="s">
        <v>256</v>
      </c>
      <c r="R3771" s="54" t="s">
        <v>431</v>
      </c>
      <c r="S3771" s="71"/>
      <c r="T3771" s="54" t="s">
        <v>256</v>
      </c>
      <c r="U3771" s="71">
        <v>44508</v>
      </c>
      <c r="V3771" s="54" t="s">
        <v>256</v>
      </c>
      <c r="W3771" t="str">
        <f t="shared" si="58"/>
        <v>Nov-21</v>
      </c>
    </row>
    <row r="3772" spans="1:23" x14ac:dyDescent="0.25">
      <c r="A3772" s="54" t="s">
        <v>318</v>
      </c>
      <c r="B3772" s="54" t="s">
        <v>428</v>
      </c>
      <c r="C3772" s="54" t="s">
        <v>263</v>
      </c>
      <c r="D3772" s="54" t="s">
        <v>429</v>
      </c>
      <c r="E3772" s="54" t="s">
        <v>14785</v>
      </c>
      <c r="F3772" s="71">
        <v>44508</v>
      </c>
      <c r="G3772" s="72">
        <v>53923.24</v>
      </c>
      <c r="H3772" s="72">
        <v>4569994.59</v>
      </c>
      <c r="I3772" s="54" t="s">
        <v>265</v>
      </c>
      <c r="J3772" s="54" t="s">
        <v>11852</v>
      </c>
      <c r="K3772" s="54" t="s">
        <v>14783</v>
      </c>
      <c r="L3772" s="54" t="s">
        <v>14786</v>
      </c>
      <c r="M3772" s="54" t="s">
        <v>14785</v>
      </c>
      <c r="N3772" s="54" t="s">
        <v>256</v>
      </c>
      <c r="O3772" s="54" t="s">
        <v>256</v>
      </c>
      <c r="P3772" s="54" t="s">
        <v>10589</v>
      </c>
      <c r="Q3772" s="54" t="s">
        <v>256</v>
      </c>
      <c r="R3772" s="54" t="s">
        <v>431</v>
      </c>
      <c r="S3772" s="71"/>
      <c r="T3772" s="54" t="s">
        <v>256</v>
      </c>
      <c r="U3772" s="71">
        <v>44508</v>
      </c>
      <c r="V3772" s="54" t="s">
        <v>256</v>
      </c>
      <c r="W3772" t="str">
        <f t="shared" si="58"/>
        <v>Nov-21</v>
      </c>
    </row>
    <row r="3773" spans="1:23" x14ac:dyDescent="0.25">
      <c r="A3773" s="54" t="s">
        <v>318</v>
      </c>
      <c r="B3773" s="54" t="s">
        <v>428</v>
      </c>
      <c r="C3773" s="54" t="s">
        <v>263</v>
      </c>
      <c r="D3773" s="54" t="s">
        <v>429</v>
      </c>
      <c r="E3773" s="54" t="s">
        <v>14787</v>
      </c>
      <c r="F3773" s="71">
        <v>44508</v>
      </c>
      <c r="G3773" s="72">
        <v>20780</v>
      </c>
      <c r="H3773" s="72">
        <v>1761105</v>
      </c>
      <c r="I3773" s="54" t="s">
        <v>265</v>
      </c>
      <c r="J3773" s="54" t="s">
        <v>11852</v>
      </c>
      <c r="K3773" s="54" t="s">
        <v>14783</v>
      </c>
      <c r="L3773" s="54" t="s">
        <v>14788</v>
      </c>
      <c r="M3773" s="54" t="s">
        <v>14787</v>
      </c>
      <c r="N3773" s="54" t="s">
        <v>256</v>
      </c>
      <c r="O3773" s="54" t="s">
        <v>256</v>
      </c>
      <c r="P3773" s="54" t="s">
        <v>10589</v>
      </c>
      <c r="Q3773" s="54" t="s">
        <v>256</v>
      </c>
      <c r="R3773" s="54" t="s">
        <v>431</v>
      </c>
      <c r="S3773" s="71"/>
      <c r="T3773" s="54" t="s">
        <v>256</v>
      </c>
      <c r="U3773" s="71">
        <v>44508</v>
      </c>
      <c r="V3773" s="54" t="s">
        <v>256</v>
      </c>
      <c r="W3773" t="str">
        <f t="shared" si="58"/>
        <v>Nov-21</v>
      </c>
    </row>
    <row r="3774" spans="1:23" x14ac:dyDescent="0.25">
      <c r="A3774" s="54" t="s">
        <v>318</v>
      </c>
      <c r="B3774" s="54" t="s">
        <v>428</v>
      </c>
      <c r="C3774" s="54" t="s">
        <v>263</v>
      </c>
      <c r="D3774" s="54" t="s">
        <v>429</v>
      </c>
      <c r="E3774" s="54" t="s">
        <v>14789</v>
      </c>
      <c r="F3774" s="71">
        <v>44510</v>
      </c>
      <c r="G3774" s="72">
        <v>844.37</v>
      </c>
      <c r="H3774" s="72">
        <v>71560.36</v>
      </c>
      <c r="I3774" s="54" t="s">
        <v>265</v>
      </c>
      <c r="J3774" s="54" t="s">
        <v>11852</v>
      </c>
      <c r="K3774" s="54" t="s">
        <v>14790</v>
      </c>
      <c r="L3774" s="54" t="s">
        <v>14791</v>
      </c>
      <c r="M3774" s="54" t="s">
        <v>14789</v>
      </c>
      <c r="N3774" s="54" t="s">
        <v>256</v>
      </c>
      <c r="O3774" s="54" t="s">
        <v>256</v>
      </c>
      <c r="P3774" s="54" t="s">
        <v>10589</v>
      </c>
      <c r="Q3774" s="54" t="s">
        <v>256</v>
      </c>
      <c r="R3774" s="54" t="s">
        <v>431</v>
      </c>
      <c r="S3774" s="71"/>
      <c r="T3774" s="54" t="s">
        <v>256</v>
      </c>
      <c r="U3774" s="71">
        <v>44510</v>
      </c>
      <c r="V3774" s="54" t="s">
        <v>256</v>
      </c>
      <c r="W3774" t="str">
        <f t="shared" si="58"/>
        <v>Nov-21</v>
      </c>
    </row>
    <row r="3775" spans="1:23" x14ac:dyDescent="0.25">
      <c r="A3775" s="54" t="s">
        <v>318</v>
      </c>
      <c r="B3775" s="54" t="s">
        <v>428</v>
      </c>
      <c r="C3775" s="54" t="s">
        <v>263</v>
      </c>
      <c r="D3775" s="54" t="s">
        <v>429</v>
      </c>
      <c r="E3775" s="54" t="s">
        <v>14792</v>
      </c>
      <c r="F3775" s="71">
        <v>44510</v>
      </c>
      <c r="G3775" s="72">
        <v>48950.37</v>
      </c>
      <c r="H3775" s="72">
        <v>4148543.86</v>
      </c>
      <c r="I3775" s="54" t="s">
        <v>265</v>
      </c>
      <c r="J3775" s="54" t="s">
        <v>11852</v>
      </c>
      <c r="K3775" s="54" t="s">
        <v>14790</v>
      </c>
      <c r="L3775" s="54" t="s">
        <v>14793</v>
      </c>
      <c r="M3775" s="54" t="s">
        <v>14792</v>
      </c>
      <c r="N3775" s="54" t="s">
        <v>256</v>
      </c>
      <c r="O3775" s="54" t="s">
        <v>256</v>
      </c>
      <c r="P3775" s="54" t="s">
        <v>10589</v>
      </c>
      <c r="Q3775" s="54" t="s">
        <v>256</v>
      </c>
      <c r="R3775" s="54" t="s">
        <v>431</v>
      </c>
      <c r="S3775" s="71"/>
      <c r="T3775" s="54" t="s">
        <v>256</v>
      </c>
      <c r="U3775" s="71">
        <v>44510</v>
      </c>
      <c r="V3775" s="54" t="s">
        <v>256</v>
      </c>
      <c r="W3775" t="str">
        <f t="shared" si="58"/>
        <v>Nov-21</v>
      </c>
    </row>
    <row r="3776" spans="1:23" x14ac:dyDescent="0.25">
      <c r="A3776" s="54" t="s">
        <v>318</v>
      </c>
      <c r="B3776" s="54" t="s">
        <v>428</v>
      </c>
      <c r="C3776" s="54" t="s">
        <v>263</v>
      </c>
      <c r="D3776" s="54" t="s">
        <v>429</v>
      </c>
      <c r="E3776" s="54" t="s">
        <v>14794</v>
      </c>
      <c r="F3776" s="71">
        <v>44514</v>
      </c>
      <c r="G3776" s="72">
        <v>44827.199999999997</v>
      </c>
      <c r="H3776" s="72">
        <v>3799105.2</v>
      </c>
      <c r="I3776" s="54" t="s">
        <v>265</v>
      </c>
      <c r="J3776" s="54" t="s">
        <v>568</v>
      </c>
      <c r="K3776" s="54" t="s">
        <v>14795</v>
      </c>
      <c r="L3776" s="54" t="s">
        <v>14796</v>
      </c>
      <c r="M3776" s="54" t="s">
        <v>14794</v>
      </c>
      <c r="N3776" s="54" t="s">
        <v>256</v>
      </c>
      <c r="O3776" s="54" t="s">
        <v>256</v>
      </c>
      <c r="P3776" s="54" t="s">
        <v>457</v>
      </c>
      <c r="Q3776" s="54" t="s">
        <v>256</v>
      </c>
      <c r="R3776" s="54" t="s">
        <v>431</v>
      </c>
      <c r="S3776" s="71"/>
      <c r="T3776" s="54" t="s">
        <v>256</v>
      </c>
      <c r="U3776" s="71">
        <v>44514</v>
      </c>
      <c r="V3776" s="54" t="s">
        <v>256</v>
      </c>
      <c r="W3776" t="str">
        <f t="shared" si="58"/>
        <v>Nov-21</v>
      </c>
    </row>
    <row r="3777" spans="1:23" x14ac:dyDescent="0.25">
      <c r="A3777" s="54" t="s">
        <v>318</v>
      </c>
      <c r="B3777" s="54" t="s">
        <v>428</v>
      </c>
      <c r="C3777" s="54" t="s">
        <v>263</v>
      </c>
      <c r="D3777" s="54" t="s">
        <v>429</v>
      </c>
      <c r="E3777" s="54" t="s">
        <v>14797</v>
      </c>
      <c r="F3777" s="71">
        <v>44514</v>
      </c>
      <c r="G3777" s="72">
        <v>33307.040000000001</v>
      </c>
      <c r="H3777" s="72">
        <v>2822771.64</v>
      </c>
      <c r="I3777" s="54" t="s">
        <v>265</v>
      </c>
      <c r="J3777" s="54" t="s">
        <v>568</v>
      </c>
      <c r="K3777" s="54" t="s">
        <v>14795</v>
      </c>
      <c r="L3777" s="54" t="s">
        <v>14798</v>
      </c>
      <c r="M3777" s="54" t="s">
        <v>14797</v>
      </c>
      <c r="N3777" s="54" t="s">
        <v>256</v>
      </c>
      <c r="O3777" s="54" t="s">
        <v>256</v>
      </c>
      <c r="P3777" s="54" t="s">
        <v>457</v>
      </c>
      <c r="Q3777" s="54" t="s">
        <v>256</v>
      </c>
      <c r="R3777" s="54" t="s">
        <v>431</v>
      </c>
      <c r="S3777" s="71"/>
      <c r="T3777" s="54" t="s">
        <v>256</v>
      </c>
      <c r="U3777" s="71">
        <v>44514</v>
      </c>
      <c r="V3777" s="54" t="s">
        <v>256</v>
      </c>
      <c r="W3777" t="str">
        <f t="shared" si="58"/>
        <v>Nov-21</v>
      </c>
    </row>
    <row r="3778" spans="1:23" x14ac:dyDescent="0.25">
      <c r="A3778" s="54" t="s">
        <v>318</v>
      </c>
      <c r="B3778" s="54" t="s">
        <v>428</v>
      </c>
      <c r="C3778" s="54" t="s">
        <v>263</v>
      </c>
      <c r="D3778" s="54" t="s">
        <v>429</v>
      </c>
      <c r="E3778" s="54" t="s">
        <v>14799</v>
      </c>
      <c r="F3778" s="71">
        <v>44515</v>
      </c>
      <c r="G3778" s="72">
        <v>50410.080000000002</v>
      </c>
      <c r="H3778" s="72">
        <v>4272254.28</v>
      </c>
      <c r="I3778" s="54" t="s">
        <v>265</v>
      </c>
      <c r="J3778" s="54" t="s">
        <v>568</v>
      </c>
      <c r="K3778" s="54" t="s">
        <v>14800</v>
      </c>
      <c r="L3778" s="54" t="s">
        <v>14801</v>
      </c>
      <c r="M3778" s="54" t="s">
        <v>14799</v>
      </c>
      <c r="N3778" s="54" t="s">
        <v>256</v>
      </c>
      <c r="O3778" s="54" t="s">
        <v>256</v>
      </c>
      <c r="P3778" s="54" t="s">
        <v>457</v>
      </c>
      <c r="Q3778" s="54" t="s">
        <v>256</v>
      </c>
      <c r="R3778" s="54" t="s">
        <v>431</v>
      </c>
      <c r="S3778" s="71"/>
      <c r="T3778" s="54" t="s">
        <v>256</v>
      </c>
      <c r="U3778" s="71">
        <v>44515</v>
      </c>
      <c r="V3778" s="54" t="s">
        <v>256</v>
      </c>
      <c r="W3778" t="str">
        <f t="shared" si="58"/>
        <v>Nov-21</v>
      </c>
    </row>
    <row r="3779" spans="1:23" x14ac:dyDescent="0.25">
      <c r="A3779" s="54" t="s">
        <v>318</v>
      </c>
      <c r="B3779" s="54" t="s">
        <v>428</v>
      </c>
      <c r="C3779" s="54" t="s">
        <v>263</v>
      </c>
      <c r="D3779" s="54" t="s">
        <v>429</v>
      </c>
      <c r="E3779" s="54" t="s">
        <v>14802</v>
      </c>
      <c r="F3779" s="71">
        <v>44515</v>
      </c>
      <c r="G3779" s="72">
        <v>36823.199999999997</v>
      </c>
      <c r="H3779" s="72">
        <v>3120766.2</v>
      </c>
      <c r="I3779" s="54" t="s">
        <v>265</v>
      </c>
      <c r="J3779" s="54" t="s">
        <v>568</v>
      </c>
      <c r="K3779" s="54" t="s">
        <v>14803</v>
      </c>
      <c r="L3779" s="54" t="s">
        <v>14804</v>
      </c>
      <c r="M3779" s="54" t="s">
        <v>14802</v>
      </c>
      <c r="N3779" s="54" t="s">
        <v>256</v>
      </c>
      <c r="O3779" s="54" t="s">
        <v>256</v>
      </c>
      <c r="P3779" s="54" t="s">
        <v>457</v>
      </c>
      <c r="Q3779" s="54" t="s">
        <v>256</v>
      </c>
      <c r="R3779" s="54" t="s">
        <v>431</v>
      </c>
      <c r="S3779" s="71"/>
      <c r="T3779" s="54" t="s">
        <v>256</v>
      </c>
      <c r="U3779" s="71">
        <v>44515</v>
      </c>
      <c r="V3779" s="54" t="s">
        <v>256</v>
      </c>
      <c r="W3779" t="str">
        <f t="shared" si="58"/>
        <v>Nov-21</v>
      </c>
    </row>
    <row r="3780" spans="1:23" x14ac:dyDescent="0.25">
      <c r="A3780" s="54" t="s">
        <v>317</v>
      </c>
      <c r="B3780" s="54" t="s">
        <v>428</v>
      </c>
      <c r="C3780" s="54" t="s">
        <v>263</v>
      </c>
      <c r="D3780" s="54" t="s">
        <v>429</v>
      </c>
      <c r="E3780" s="54" t="s">
        <v>14805</v>
      </c>
      <c r="F3780" s="71">
        <v>44502</v>
      </c>
      <c r="G3780" s="72">
        <v>472.49</v>
      </c>
      <c r="H3780" s="72">
        <v>40043.53</v>
      </c>
      <c r="I3780" s="54" t="s">
        <v>265</v>
      </c>
      <c r="J3780" s="54" t="s">
        <v>298</v>
      </c>
      <c r="K3780" s="54" t="s">
        <v>14806</v>
      </c>
      <c r="L3780" s="54" t="s">
        <v>14807</v>
      </c>
      <c r="M3780" s="54" t="s">
        <v>14805</v>
      </c>
      <c r="N3780" s="54" t="s">
        <v>256</v>
      </c>
      <c r="O3780" s="54" t="s">
        <v>256</v>
      </c>
      <c r="P3780" s="54" t="s">
        <v>268</v>
      </c>
      <c r="Q3780" s="54" t="s">
        <v>256</v>
      </c>
      <c r="R3780" s="54" t="s">
        <v>431</v>
      </c>
      <c r="S3780" s="71"/>
      <c r="T3780" s="54" t="s">
        <v>256</v>
      </c>
      <c r="U3780" s="71">
        <v>44502</v>
      </c>
      <c r="V3780" s="54" t="s">
        <v>256</v>
      </c>
      <c r="W3780" t="str">
        <f t="shared" ref="W3780:W3843" si="59">TEXT(F3780,"MMM-YY")</f>
        <v>Nov-21</v>
      </c>
    </row>
    <row r="3781" spans="1:23" x14ac:dyDescent="0.25">
      <c r="A3781" s="54" t="s">
        <v>317</v>
      </c>
      <c r="B3781" s="54" t="s">
        <v>428</v>
      </c>
      <c r="C3781" s="54" t="s">
        <v>263</v>
      </c>
      <c r="D3781" s="54" t="s">
        <v>429</v>
      </c>
      <c r="E3781" s="54" t="s">
        <v>14808</v>
      </c>
      <c r="F3781" s="71">
        <v>44503</v>
      </c>
      <c r="G3781" s="72">
        <v>327.33999999999997</v>
      </c>
      <c r="H3781" s="72">
        <v>27742.07</v>
      </c>
      <c r="I3781" s="54" t="s">
        <v>265</v>
      </c>
      <c r="J3781" s="54" t="s">
        <v>298</v>
      </c>
      <c r="K3781" s="54" t="s">
        <v>14809</v>
      </c>
      <c r="L3781" s="54" t="s">
        <v>14810</v>
      </c>
      <c r="M3781" s="54" t="s">
        <v>14808</v>
      </c>
      <c r="N3781" s="54" t="s">
        <v>256</v>
      </c>
      <c r="O3781" s="54" t="s">
        <v>256</v>
      </c>
      <c r="P3781" s="54" t="s">
        <v>268</v>
      </c>
      <c r="Q3781" s="54" t="s">
        <v>256</v>
      </c>
      <c r="R3781" s="54" t="s">
        <v>431</v>
      </c>
      <c r="S3781" s="71"/>
      <c r="T3781" s="54" t="s">
        <v>256</v>
      </c>
      <c r="U3781" s="71">
        <v>44503</v>
      </c>
      <c r="V3781" s="54" t="s">
        <v>256</v>
      </c>
      <c r="W3781" t="str">
        <f t="shared" si="59"/>
        <v>Nov-21</v>
      </c>
    </row>
    <row r="3782" spans="1:23" x14ac:dyDescent="0.25">
      <c r="A3782" s="54" t="s">
        <v>317</v>
      </c>
      <c r="B3782" s="54" t="s">
        <v>428</v>
      </c>
      <c r="C3782" s="54" t="s">
        <v>263</v>
      </c>
      <c r="D3782" s="54" t="s">
        <v>429</v>
      </c>
      <c r="E3782" s="54" t="s">
        <v>14811</v>
      </c>
      <c r="F3782" s="71">
        <v>44502</v>
      </c>
      <c r="G3782" s="72">
        <v>165.68</v>
      </c>
      <c r="H3782" s="72">
        <v>14041.38</v>
      </c>
      <c r="I3782" s="54" t="s">
        <v>265</v>
      </c>
      <c r="J3782" s="54" t="s">
        <v>298</v>
      </c>
      <c r="K3782" s="54" t="s">
        <v>14812</v>
      </c>
      <c r="L3782" s="54" t="s">
        <v>14813</v>
      </c>
      <c r="M3782" s="54" t="s">
        <v>14811</v>
      </c>
      <c r="N3782" s="54" t="s">
        <v>256</v>
      </c>
      <c r="O3782" s="54" t="s">
        <v>256</v>
      </c>
      <c r="P3782" s="54" t="s">
        <v>268</v>
      </c>
      <c r="Q3782" s="54" t="s">
        <v>256</v>
      </c>
      <c r="R3782" s="54" t="s">
        <v>431</v>
      </c>
      <c r="S3782" s="71"/>
      <c r="T3782" s="54" t="s">
        <v>256</v>
      </c>
      <c r="U3782" s="71">
        <v>44502</v>
      </c>
      <c r="V3782" s="54" t="s">
        <v>256</v>
      </c>
      <c r="W3782" t="str">
        <f t="shared" si="59"/>
        <v>Nov-21</v>
      </c>
    </row>
    <row r="3783" spans="1:23" x14ac:dyDescent="0.25">
      <c r="A3783" s="54" t="s">
        <v>317</v>
      </c>
      <c r="B3783" s="54" t="s">
        <v>428</v>
      </c>
      <c r="C3783" s="54" t="s">
        <v>263</v>
      </c>
      <c r="D3783" s="54" t="s">
        <v>429</v>
      </c>
      <c r="E3783" s="54" t="s">
        <v>14814</v>
      </c>
      <c r="F3783" s="71">
        <v>44503</v>
      </c>
      <c r="G3783" s="72">
        <v>164.29</v>
      </c>
      <c r="H3783" s="72">
        <v>13923.58</v>
      </c>
      <c r="I3783" s="54" t="s">
        <v>265</v>
      </c>
      <c r="J3783" s="54" t="s">
        <v>298</v>
      </c>
      <c r="K3783" s="54" t="s">
        <v>14815</v>
      </c>
      <c r="L3783" s="54" t="s">
        <v>14816</v>
      </c>
      <c r="M3783" s="54" t="s">
        <v>14814</v>
      </c>
      <c r="N3783" s="54" t="s">
        <v>256</v>
      </c>
      <c r="O3783" s="54" t="s">
        <v>256</v>
      </c>
      <c r="P3783" s="54" t="s">
        <v>268</v>
      </c>
      <c r="Q3783" s="54" t="s">
        <v>256</v>
      </c>
      <c r="R3783" s="54" t="s">
        <v>431</v>
      </c>
      <c r="S3783" s="71"/>
      <c r="T3783" s="54" t="s">
        <v>256</v>
      </c>
      <c r="U3783" s="71">
        <v>44503</v>
      </c>
      <c r="V3783" s="54" t="s">
        <v>256</v>
      </c>
      <c r="W3783" t="str">
        <f t="shared" si="59"/>
        <v>Nov-21</v>
      </c>
    </row>
    <row r="3784" spans="1:23" x14ac:dyDescent="0.25">
      <c r="A3784" s="54" t="s">
        <v>317</v>
      </c>
      <c r="B3784" s="54" t="s">
        <v>428</v>
      </c>
      <c r="C3784" s="54" t="s">
        <v>263</v>
      </c>
      <c r="D3784" s="54" t="s">
        <v>429</v>
      </c>
      <c r="E3784" s="54" t="s">
        <v>14817</v>
      </c>
      <c r="F3784" s="71">
        <v>44502</v>
      </c>
      <c r="G3784" s="72">
        <v>85.87</v>
      </c>
      <c r="H3784" s="72">
        <v>7277.48</v>
      </c>
      <c r="I3784" s="54" t="s">
        <v>265</v>
      </c>
      <c r="J3784" s="54" t="s">
        <v>298</v>
      </c>
      <c r="K3784" s="54" t="s">
        <v>14818</v>
      </c>
      <c r="L3784" s="54" t="s">
        <v>14819</v>
      </c>
      <c r="M3784" s="54" t="s">
        <v>14817</v>
      </c>
      <c r="N3784" s="54" t="s">
        <v>256</v>
      </c>
      <c r="O3784" s="54" t="s">
        <v>256</v>
      </c>
      <c r="P3784" s="54" t="s">
        <v>268</v>
      </c>
      <c r="Q3784" s="54" t="s">
        <v>256</v>
      </c>
      <c r="R3784" s="54" t="s">
        <v>431</v>
      </c>
      <c r="S3784" s="71"/>
      <c r="T3784" s="54" t="s">
        <v>256</v>
      </c>
      <c r="U3784" s="71">
        <v>44502</v>
      </c>
      <c r="V3784" s="54" t="s">
        <v>256</v>
      </c>
      <c r="W3784" t="str">
        <f t="shared" si="59"/>
        <v>Nov-21</v>
      </c>
    </row>
    <row r="3785" spans="1:23" x14ac:dyDescent="0.25">
      <c r="A3785" s="54" t="s">
        <v>317</v>
      </c>
      <c r="B3785" s="54" t="s">
        <v>428</v>
      </c>
      <c r="C3785" s="54" t="s">
        <v>263</v>
      </c>
      <c r="D3785" s="54" t="s">
        <v>429</v>
      </c>
      <c r="E3785" s="54" t="s">
        <v>14820</v>
      </c>
      <c r="F3785" s="71">
        <v>44502</v>
      </c>
      <c r="G3785" s="72">
        <v>738.81</v>
      </c>
      <c r="H3785" s="72">
        <v>62614.15</v>
      </c>
      <c r="I3785" s="54" t="s">
        <v>265</v>
      </c>
      <c r="J3785" s="54" t="s">
        <v>298</v>
      </c>
      <c r="K3785" s="54" t="s">
        <v>14821</v>
      </c>
      <c r="L3785" s="54" t="s">
        <v>14822</v>
      </c>
      <c r="M3785" s="54" t="s">
        <v>14820</v>
      </c>
      <c r="N3785" s="54" t="s">
        <v>256</v>
      </c>
      <c r="O3785" s="54" t="s">
        <v>256</v>
      </c>
      <c r="P3785" s="54" t="s">
        <v>268</v>
      </c>
      <c r="Q3785" s="54" t="s">
        <v>256</v>
      </c>
      <c r="R3785" s="54" t="s">
        <v>431</v>
      </c>
      <c r="S3785" s="71"/>
      <c r="T3785" s="54" t="s">
        <v>256</v>
      </c>
      <c r="U3785" s="71">
        <v>44502</v>
      </c>
      <c r="V3785" s="54" t="s">
        <v>256</v>
      </c>
      <c r="W3785" t="str">
        <f t="shared" si="59"/>
        <v>Nov-21</v>
      </c>
    </row>
    <row r="3786" spans="1:23" x14ac:dyDescent="0.25">
      <c r="A3786" s="54" t="s">
        <v>317</v>
      </c>
      <c r="B3786" s="54" t="s">
        <v>428</v>
      </c>
      <c r="C3786" s="54" t="s">
        <v>263</v>
      </c>
      <c r="D3786" s="54" t="s">
        <v>429</v>
      </c>
      <c r="E3786" s="54" t="s">
        <v>14823</v>
      </c>
      <c r="F3786" s="71">
        <v>44503</v>
      </c>
      <c r="G3786" s="72">
        <v>172.59</v>
      </c>
      <c r="H3786" s="72">
        <v>14627</v>
      </c>
      <c r="I3786" s="54" t="s">
        <v>265</v>
      </c>
      <c r="J3786" s="54" t="s">
        <v>298</v>
      </c>
      <c r="K3786" s="54" t="s">
        <v>14824</v>
      </c>
      <c r="L3786" s="54" t="s">
        <v>14825</v>
      </c>
      <c r="M3786" s="54" t="s">
        <v>14823</v>
      </c>
      <c r="N3786" s="54" t="s">
        <v>256</v>
      </c>
      <c r="O3786" s="54" t="s">
        <v>256</v>
      </c>
      <c r="P3786" s="54" t="s">
        <v>268</v>
      </c>
      <c r="Q3786" s="54" t="s">
        <v>256</v>
      </c>
      <c r="R3786" s="54" t="s">
        <v>431</v>
      </c>
      <c r="S3786" s="71"/>
      <c r="T3786" s="54" t="s">
        <v>256</v>
      </c>
      <c r="U3786" s="71">
        <v>44503</v>
      </c>
      <c r="V3786" s="54" t="s">
        <v>256</v>
      </c>
      <c r="W3786" t="str">
        <f t="shared" si="59"/>
        <v>Nov-21</v>
      </c>
    </row>
    <row r="3787" spans="1:23" x14ac:dyDescent="0.25">
      <c r="A3787" s="54" t="s">
        <v>317</v>
      </c>
      <c r="B3787" s="54" t="s">
        <v>428</v>
      </c>
      <c r="C3787" s="54" t="s">
        <v>263</v>
      </c>
      <c r="D3787" s="54" t="s">
        <v>429</v>
      </c>
      <c r="E3787" s="54" t="s">
        <v>14826</v>
      </c>
      <c r="F3787" s="71">
        <v>44503</v>
      </c>
      <c r="G3787" s="72">
        <v>2058.48</v>
      </c>
      <c r="H3787" s="72">
        <v>174456.18</v>
      </c>
      <c r="I3787" s="54" t="s">
        <v>265</v>
      </c>
      <c r="J3787" s="54" t="s">
        <v>298</v>
      </c>
      <c r="K3787" s="54" t="s">
        <v>14827</v>
      </c>
      <c r="L3787" s="54" t="s">
        <v>14828</v>
      </c>
      <c r="M3787" s="54" t="s">
        <v>14826</v>
      </c>
      <c r="N3787" s="54" t="s">
        <v>256</v>
      </c>
      <c r="O3787" s="54" t="s">
        <v>256</v>
      </c>
      <c r="P3787" s="54" t="s">
        <v>268</v>
      </c>
      <c r="Q3787" s="54" t="s">
        <v>256</v>
      </c>
      <c r="R3787" s="54" t="s">
        <v>431</v>
      </c>
      <c r="S3787" s="71"/>
      <c r="T3787" s="54" t="s">
        <v>256</v>
      </c>
      <c r="U3787" s="71">
        <v>44503</v>
      </c>
      <c r="V3787" s="54" t="s">
        <v>256</v>
      </c>
      <c r="W3787" t="str">
        <f t="shared" si="59"/>
        <v>Nov-21</v>
      </c>
    </row>
    <row r="3788" spans="1:23" x14ac:dyDescent="0.25">
      <c r="A3788" s="54" t="s">
        <v>317</v>
      </c>
      <c r="B3788" s="54" t="s">
        <v>428</v>
      </c>
      <c r="C3788" s="54" t="s">
        <v>263</v>
      </c>
      <c r="D3788" s="54" t="s">
        <v>429</v>
      </c>
      <c r="E3788" s="54" t="s">
        <v>14829</v>
      </c>
      <c r="F3788" s="71">
        <v>44504</v>
      </c>
      <c r="G3788" s="72">
        <v>73.41</v>
      </c>
      <c r="H3788" s="72">
        <v>6221.5</v>
      </c>
      <c r="I3788" s="54" t="s">
        <v>265</v>
      </c>
      <c r="J3788" s="54" t="s">
        <v>298</v>
      </c>
      <c r="K3788" s="54" t="s">
        <v>14830</v>
      </c>
      <c r="L3788" s="54" t="s">
        <v>14831</v>
      </c>
      <c r="M3788" s="54" t="s">
        <v>14829</v>
      </c>
      <c r="N3788" s="54" t="s">
        <v>256</v>
      </c>
      <c r="O3788" s="54" t="s">
        <v>256</v>
      </c>
      <c r="P3788" s="54" t="s">
        <v>268</v>
      </c>
      <c r="Q3788" s="54" t="s">
        <v>256</v>
      </c>
      <c r="R3788" s="54" t="s">
        <v>431</v>
      </c>
      <c r="S3788" s="71"/>
      <c r="T3788" s="54" t="s">
        <v>256</v>
      </c>
      <c r="U3788" s="71">
        <v>44504</v>
      </c>
      <c r="V3788" s="54" t="s">
        <v>256</v>
      </c>
      <c r="W3788" t="str">
        <f t="shared" si="59"/>
        <v>Nov-21</v>
      </c>
    </row>
    <row r="3789" spans="1:23" x14ac:dyDescent="0.25">
      <c r="A3789" s="54" t="s">
        <v>317</v>
      </c>
      <c r="B3789" s="54" t="s">
        <v>428</v>
      </c>
      <c r="C3789" s="54" t="s">
        <v>263</v>
      </c>
      <c r="D3789" s="54" t="s">
        <v>429</v>
      </c>
      <c r="E3789" s="54" t="s">
        <v>14832</v>
      </c>
      <c r="F3789" s="71">
        <v>44504</v>
      </c>
      <c r="G3789" s="72">
        <v>67.8</v>
      </c>
      <c r="H3789" s="72">
        <v>5746.05</v>
      </c>
      <c r="I3789" s="54" t="s">
        <v>265</v>
      </c>
      <c r="J3789" s="54" t="s">
        <v>298</v>
      </c>
      <c r="K3789" s="54" t="s">
        <v>14833</v>
      </c>
      <c r="L3789" s="54" t="s">
        <v>14834</v>
      </c>
      <c r="M3789" s="54" t="s">
        <v>14832</v>
      </c>
      <c r="N3789" s="54" t="s">
        <v>256</v>
      </c>
      <c r="O3789" s="54" t="s">
        <v>256</v>
      </c>
      <c r="P3789" s="54" t="s">
        <v>268</v>
      </c>
      <c r="Q3789" s="54" t="s">
        <v>256</v>
      </c>
      <c r="R3789" s="54" t="s">
        <v>431</v>
      </c>
      <c r="S3789" s="71"/>
      <c r="T3789" s="54" t="s">
        <v>256</v>
      </c>
      <c r="U3789" s="71">
        <v>44504</v>
      </c>
      <c r="V3789" s="54" t="s">
        <v>256</v>
      </c>
      <c r="W3789" t="str">
        <f t="shared" si="59"/>
        <v>Nov-21</v>
      </c>
    </row>
    <row r="3790" spans="1:23" x14ac:dyDescent="0.25">
      <c r="A3790" s="54" t="s">
        <v>317</v>
      </c>
      <c r="B3790" s="54" t="s">
        <v>428</v>
      </c>
      <c r="C3790" s="54" t="s">
        <v>263</v>
      </c>
      <c r="D3790" s="54" t="s">
        <v>429</v>
      </c>
      <c r="E3790" s="54" t="s">
        <v>14835</v>
      </c>
      <c r="F3790" s="71">
        <v>44504</v>
      </c>
      <c r="G3790" s="72">
        <v>215.1</v>
      </c>
      <c r="H3790" s="72">
        <v>18229.73</v>
      </c>
      <c r="I3790" s="54" t="s">
        <v>265</v>
      </c>
      <c r="J3790" s="54" t="s">
        <v>298</v>
      </c>
      <c r="K3790" s="54" t="s">
        <v>14836</v>
      </c>
      <c r="L3790" s="54" t="s">
        <v>14837</v>
      </c>
      <c r="M3790" s="54" t="s">
        <v>14835</v>
      </c>
      <c r="N3790" s="54" t="s">
        <v>256</v>
      </c>
      <c r="O3790" s="54" t="s">
        <v>256</v>
      </c>
      <c r="P3790" s="54" t="s">
        <v>268</v>
      </c>
      <c r="Q3790" s="54" t="s">
        <v>256</v>
      </c>
      <c r="R3790" s="54" t="s">
        <v>431</v>
      </c>
      <c r="S3790" s="71"/>
      <c r="T3790" s="54" t="s">
        <v>256</v>
      </c>
      <c r="U3790" s="71">
        <v>44504</v>
      </c>
      <c r="V3790" s="54" t="s">
        <v>256</v>
      </c>
      <c r="W3790" t="str">
        <f t="shared" si="59"/>
        <v>Nov-21</v>
      </c>
    </row>
    <row r="3791" spans="1:23" x14ac:dyDescent="0.25">
      <c r="A3791" s="54" t="s">
        <v>317</v>
      </c>
      <c r="B3791" s="54" t="s">
        <v>428</v>
      </c>
      <c r="C3791" s="54" t="s">
        <v>263</v>
      </c>
      <c r="D3791" s="54" t="s">
        <v>429</v>
      </c>
      <c r="E3791" s="54" t="s">
        <v>14838</v>
      </c>
      <c r="F3791" s="71">
        <v>44515</v>
      </c>
      <c r="G3791" s="72">
        <v>982.53</v>
      </c>
      <c r="H3791" s="72">
        <v>83269.42</v>
      </c>
      <c r="I3791" s="54" t="s">
        <v>265</v>
      </c>
      <c r="J3791" s="54" t="s">
        <v>298</v>
      </c>
      <c r="K3791" s="54" t="s">
        <v>14839</v>
      </c>
      <c r="L3791" s="54" t="s">
        <v>14840</v>
      </c>
      <c r="M3791" s="54" t="s">
        <v>14838</v>
      </c>
      <c r="N3791" s="54" t="s">
        <v>256</v>
      </c>
      <c r="O3791" s="54" t="s">
        <v>256</v>
      </c>
      <c r="P3791" s="54" t="s">
        <v>268</v>
      </c>
      <c r="Q3791" s="54" t="s">
        <v>256</v>
      </c>
      <c r="R3791" s="54" t="s">
        <v>431</v>
      </c>
      <c r="S3791" s="71"/>
      <c r="T3791" s="54" t="s">
        <v>256</v>
      </c>
      <c r="U3791" s="71">
        <v>44515</v>
      </c>
      <c r="V3791" s="54" t="s">
        <v>256</v>
      </c>
      <c r="W3791" t="str">
        <f t="shared" si="59"/>
        <v>Nov-21</v>
      </c>
    </row>
    <row r="3792" spans="1:23" x14ac:dyDescent="0.25">
      <c r="A3792" s="54" t="s">
        <v>317</v>
      </c>
      <c r="B3792" s="54" t="s">
        <v>428</v>
      </c>
      <c r="C3792" s="54" t="s">
        <v>263</v>
      </c>
      <c r="D3792" s="54" t="s">
        <v>429</v>
      </c>
      <c r="E3792" s="54" t="s">
        <v>14841</v>
      </c>
      <c r="F3792" s="71">
        <v>44507</v>
      </c>
      <c r="G3792" s="72">
        <v>51.21</v>
      </c>
      <c r="H3792" s="72">
        <v>4340.05</v>
      </c>
      <c r="I3792" s="54" t="s">
        <v>265</v>
      </c>
      <c r="J3792" s="54" t="s">
        <v>298</v>
      </c>
      <c r="K3792" s="54" t="s">
        <v>14842</v>
      </c>
      <c r="L3792" s="54" t="s">
        <v>14843</v>
      </c>
      <c r="M3792" s="54" t="s">
        <v>14841</v>
      </c>
      <c r="N3792" s="54" t="s">
        <v>256</v>
      </c>
      <c r="O3792" s="54" t="s">
        <v>256</v>
      </c>
      <c r="P3792" s="54" t="s">
        <v>268</v>
      </c>
      <c r="Q3792" s="54" t="s">
        <v>256</v>
      </c>
      <c r="R3792" s="54" t="s">
        <v>431</v>
      </c>
      <c r="S3792" s="71"/>
      <c r="T3792" s="54" t="s">
        <v>256</v>
      </c>
      <c r="U3792" s="71">
        <v>44507</v>
      </c>
      <c r="V3792" s="54" t="s">
        <v>256</v>
      </c>
      <c r="W3792" t="str">
        <f t="shared" si="59"/>
        <v>Nov-21</v>
      </c>
    </row>
    <row r="3793" spans="1:23" x14ac:dyDescent="0.25">
      <c r="A3793" s="54" t="s">
        <v>317</v>
      </c>
      <c r="B3793" s="54" t="s">
        <v>428</v>
      </c>
      <c r="C3793" s="54" t="s">
        <v>263</v>
      </c>
      <c r="D3793" s="54" t="s">
        <v>429</v>
      </c>
      <c r="E3793" s="54" t="s">
        <v>14844</v>
      </c>
      <c r="F3793" s="71">
        <v>44507</v>
      </c>
      <c r="G3793" s="72">
        <v>72.73</v>
      </c>
      <c r="H3793" s="72">
        <v>6163.87</v>
      </c>
      <c r="I3793" s="54" t="s">
        <v>265</v>
      </c>
      <c r="J3793" s="54" t="s">
        <v>298</v>
      </c>
      <c r="K3793" s="54" t="s">
        <v>14845</v>
      </c>
      <c r="L3793" s="54" t="s">
        <v>14846</v>
      </c>
      <c r="M3793" s="54" t="s">
        <v>14844</v>
      </c>
      <c r="N3793" s="54" t="s">
        <v>256</v>
      </c>
      <c r="O3793" s="54" t="s">
        <v>256</v>
      </c>
      <c r="P3793" s="54" t="s">
        <v>268</v>
      </c>
      <c r="Q3793" s="54" t="s">
        <v>256</v>
      </c>
      <c r="R3793" s="54" t="s">
        <v>431</v>
      </c>
      <c r="S3793" s="71"/>
      <c r="T3793" s="54" t="s">
        <v>256</v>
      </c>
      <c r="U3793" s="71">
        <v>44507</v>
      </c>
      <c r="V3793" s="54" t="s">
        <v>256</v>
      </c>
      <c r="W3793" t="str">
        <f t="shared" si="59"/>
        <v>Nov-21</v>
      </c>
    </row>
    <row r="3794" spans="1:23" x14ac:dyDescent="0.25">
      <c r="A3794" s="54" t="s">
        <v>317</v>
      </c>
      <c r="B3794" s="54" t="s">
        <v>428</v>
      </c>
      <c r="C3794" s="54" t="s">
        <v>263</v>
      </c>
      <c r="D3794" s="54" t="s">
        <v>429</v>
      </c>
      <c r="E3794" s="54" t="s">
        <v>14847</v>
      </c>
      <c r="F3794" s="71">
        <v>44507</v>
      </c>
      <c r="G3794" s="72">
        <v>1061.1300000000001</v>
      </c>
      <c r="H3794" s="72">
        <v>89930.77</v>
      </c>
      <c r="I3794" s="54" t="s">
        <v>265</v>
      </c>
      <c r="J3794" s="54" t="s">
        <v>298</v>
      </c>
      <c r="K3794" s="54" t="s">
        <v>14848</v>
      </c>
      <c r="L3794" s="54" t="s">
        <v>14849</v>
      </c>
      <c r="M3794" s="54" t="s">
        <v>14847</v>
      </c>
      <c r="N3794" s="54" t="s">
        <v>256</v>
      </c>
      <c r="O3794" s="54" t="s">
        <v>256</v>
      </c>
      <c r="P3794" s="54" t="s">
        <v>268</v>
      </c>
      <c r="Q3794" s="54" t="s">
        <v>256</v>
      </c>
      <c r="R3794" s="54" t="s">
        <v>431</v>
      </c>
      <c r="S3794" s="71"/>
      <c r="T3794" s="54" t="s">
        <v>256</v>
      </c>
      <c r="U3794" s="71">
        <v>44507</v>
      </c>
      <c r="V3794" s="54" t="s">
        <v>256</v>
      </c>
      <c r="W3794" t="str">
        <f t="shared" si="59"/>
        <v>Nov-21</v>
      </c>
    </row>
    <row r="3795" spans="1:23" x14ac:dyDescent="0.25">
      <c r="A3795" s="54" t="s">
        <v>317</v>
      </c>
      <c r="B3795" s="54" t="s">
        <v>428</v>
      </c>
      <c r="C3795" s="54" t="s">
        <v>263</v>
      </c>
      <c r="D3795" s="54" t="s">
        <v>429</v>
      </c>
      <c r="E3795" s="54" t="s">
        <v>14850</v>
      </c>
      <c r="F3795" s="71">
        <v>44507</v>
      </c>
      <c r="G3795" s="72">
        <v>2076.69</v>
      </c>
      <c r="H3795" s="72">
        <v>175999.48</v>
      </c>
      <c r="I3795" s="54" t="s">
        <v>265</v>
      </c>
      <c r="J3795" s="54" t="s">
        <v>298</v>
      </c>
      <c r="K3795" s="54" t="s">
        <v>14851</v>
      </c>
      <c r="L3795" s="54" t="s">
        <v>14852</v>
      </c>
      <c r="M3795" s="54" t="s">
        <v>14850</v>
      </c>
      <c r="N3795" s="54" t="s">
        <v>256</v>
      </c>
      <c r="O3795" s="54" t="s">
        <v>256</v>
      </c>
      <c r="P3795" s="54" t="s">
        <v>268</v>
      </c>
      <c r="Q3795" s="54" t="s">
        <v>256</v>
      </c>
      <c r="R3795" s="54" t="s">
        <v>431</v>
      </c>
      <c r="S3795" s="71"/>
      <c r="T3795" s="54" t="s">
        <v>256</v>
      </c>
      <c r="U3795" s="71">
        <v>44507</v>
      </c>
      <c r="V3795" s="54" t="s">
        <v>256</v>
      </c>
      <c r="W3795" t="str">
        <f t="shared" si="59"/>
        <v>Nov-21</v>
      </c>
    </row>
    <row r="3796" spans="1:23" x14ac:dyDescent="0.25">
      <c r="A3796" s="54" t="s">
        <v>317</v>
      </c>
      <c r="B3796" s="54" t="s">
        <v>428</v>
      </c>
      <c r="C3796" s="54" t="s">
        <v>263</v>
      </c>
      <c r="D3796" s="54" t="s">
        <v>429</v>
      </c>
      <c r="E3796" s="54" t="s">
        <v>14853</v>
      </c>
      <c r="F3796" s="71">
        <v>44509</v>
      </c>
      <c r="G3796" s="72">
        <v>416.36</v>
      </c>
      <c r="H3796" s="72">
        <v>35286.51</v>
      </c>
      <c r="I3796" s="54" t="s">
        <v>265</v>
      </c>
      <c r="J3796" s="54" t="s">
        <v>298</v>
      </c>
      <c r="K3796" s="54" t="s">
        <v>14854</v>
      </c>
      <c r="L3796" s="54" t="s">
        <v>14855</v>
      </c>
      <c r="M3796" s="54" t="s">
        <v>14853</v>
      </c>
      <c r="N3796" s="54" t="s">
        <v>256</v>
      </c>
      <c r="O3796" s="54" t="s">
        <v>256</v>
      </c>
      <c r="P3796" s="54" t="s">
        <v>268</v>
      </c>
      <c r="Q3796" s="54" t="s">
        <v>256</v>
      </c>
      <c r="R3796" s="54" t="s">
        <v>431</v>
      </c>
      <c r="S3796" s="71"/>
      <c r="T3796" s="54" t="s">
        <v>256</v>
      </c>
      <c r="U3796" s="71">
        <v>44509</v>
      </c>
      <c r="V3796" s="54" t="s">
        <v>256</v>
      </c>
      <c r="W3796" t="str">
        <f t="shared" si="59"/>
        <v>Nov-21</v>
      </c>
    </row>
    <row r="3797" spans="1:23" x14ac:dyDescent="0.25">
      <c r="A3797" s="54" t="s">
        <v>317</v>
      </c>
      <c r="B3797" s="54" t="s">
        <v>428</v>
      </c>
      <c r="C3797" s="54" t="s">
        <v>263</v>
      </c>
      <c r="D3797" s="54" t="s">
        <v>429</v>
      </c>
      <c r="E3797" s="54" t="s">
        <v>14856</v>
      </c>
      <c r="F3797" s="71">
        <v>44509</v>
      </c>
      <c r="G3797" s="72">
        <v>308.86</v>
      </c>
      <c r="H3797" s="72">
        <v>26175.89</v>
      </c>
      <c r="I3797" s="54" t="s">
        <v>265</v>
      </c>
      <c r="J3797" s="54" t="s">
        <v>298</v>
      </c>
      <c r="K3797" s="54" t="s">
        <v>14857</v>
      </c>
      <c r="L3797" s="54" t="s">
        <v>14858</v>
      </c>
      <c r="M3797" s="54" t="s">
        <v>14856</v>
      </c>
      <c r="N3797" s="54" t="s">
        <v>256</v>
      </c>
      <c r="O3797" s="54" t="s">
        <v>256</v>
      </c>
      <c r="P3797" s="54" t="s">
        <v>268</v>
      </c>
      <c r="Q3797" s="54" t="s">
        <v>256</v>
      </c>
      <c r="R3797" s="54" t="s">
        <v>431</v>
      </c>
      <c r="S3797" s="71"/>
      <c r="T3797" s="54" t="s">
        <v>256</v>
      </c>
      <c r="U3797" s="71">
        <v>44509</v>
      </c>
      <c r="V3797" s="54" t="s">
        <v>256</v>
      </c>
      <c r="W3797" t="str">
        <f t="shared" si="59"/>
        <v>Nov-21</v>
      </c>
    </row>
    <row r="3798" spans="1:23" x14ac:dyDescent="0.25">
      <c r="A3798" s="54" t="s">
        <v>317</v>
      </c>
      <c r="B3798" s="54" t="s">
        <v>428</v>
      </c>
      <c r="C3798" s="54" t="s">
        <v>263</v>
      </c>
      <c r="D3798" s="54" t="s">
        <v>429</v>
      </c>
      <c r="E3798" s="54" t="s">
        <v>14859</v>
      </c>
      <c r="F3798" s="71">
        <v>44509</v>
      </c>
      <c r="G3798" s="72">
        <v>226.06</v>
      </c>
      <c r="H3798" s="72">
        <v>19158.59</v>
      </c>
      <c r="I3798" s="54" t="s">
        <v>265</v>
      </c>
      <c r="J3798" s="54" t="s">
        <v>298</v>
      </c>
      <c r="K3798" s="54" t="s">
        <v>14860</v>
      </c>
      <c r="L3798" s="54" t="s">
        <v>14861</v>
      </c>
      <c r="M3798" s="54" t="s">
        <v>14859</v>
      </c>
      <c r="N3798" s="54" t="s">
        <v>256</v>
      </c>
      <c r="O3798" s="54" t="s">
        <v>256</v>
      </c>
      <c r="P3798" s="54" t="s">
        <v>268</v>
      </c>
      <c r="Q3798" s="54" t="s">
        <v>256</v>
      </c>
      <c r="R3798" s="54" t="s">
        <v>431</v>
      </c>
      <c r="S3798" s="71"/>
      <c r="T3798" s="54" t="s">
        <v>256</v>
      </c>
      <c r="U3798" s="71">
        <v>44509</v>
      </c>
      <c r="V3798" s="54" t="s">
        <v>256</v>
      </c>
      <c r="W3798" t="str">
        <f t="shared" si="59"/>
        <v>Nov-21</v>
      </c>
    </row>
    <row r="3799" spans="1:23" x14ac:dyDescent="0.25">
      <c r="A3799" s="54" t="s">
        <v>317</v>
      </c>
      <c r="B3799" s="54" t="s">
        <v>428</v>
      </c>
      <c r="C3799" s="54" t="s">
        <v>263</v>
      </c>
      <c r="D3799" s="54" t="s">
        <v>429</v>
      </c>
      <c r="E3799" s="54" t="s">
        <v>14862</v>
      </c>
      <c r="F3799" s="71">
        <v>44509</v>
      </c>
      <c r="G3799" s="72">
        <v>1220.18</v>
      </c>
      <c r="H3799" s="72">
        <v>103410.26</v>
      </c>
      <c r="I3799" s="54" t="s">
        <v>265</v>
      </c>
      <c r="J3799" s="54" t="s">
        <v>298</v>
      </c>
      <c r="K3799" s="54" t="s">
        <v>14863</v>
      </c>
      <c r="L3799" s="54" t="s">
        <v>14864</v>
      </c>
      <c r="M3799" s="54" t="s">
        <v>14862</v>
      </c>
      <c r="N3799" s="54" t="s">
        <v>256</v>
      </c>
      <c r="O3799" s="54" t="s">
        <v>256</v>
      </c>
      <c r="P3799" s="54" t="s">
        <v>268</v>
      </c>
      <c r="Q3799" s="54" t="s">
        <v>256</v>
      </c>
      <c r="R3799" s="54" t="s">
        <v>431</v>
      </c>
      <c r="S3799" s="71"/>
      <c r="T3799" s="54" t="s">
        <v>256</v>
      </c>
      <c r="U3799" s="71">
        <v>44509</v>
      </c>
      <c r="V3799" s="54" t="s">
        <v>256</v>
      </c>
      <c r="W3799" t="str">
        <f t="shared" si="59"/>
        <v>Nov-21</v>
      </c>
    </row>
    <row r="3800" spans="1:23" x14ac:dyDescent="0.25">
      <c r="A3800" s="54" t="s">
        <v>317</v>
      </c>
      <c r="B3800" s="54" t="s">
        <v>428</v>
      </c>
      <c r="C3800" s="54" t="s">
        <v>263</v>
      </c>
      <c r="D3800" s="54" t="s">
        <v>429</v>
      </c>
      <c r="E3800" s="54" t="s">
        <v>14865</v>
      </c>
      <c r="F3800" s="71">
        <v>44520</v>
      </c>
      <c r="G3800" s="72">
        <v>2132.2399999999998</v>
      </c>
      <c r="H3800" s="72">
        <v>180707.34</v>
      </c>
      <c r="I3800" s="54" t="s">
        <v>265</v>
      </c>
      <c r="J3800" s="54" t="s">
        <v>298</v>
      </c>
      <c r="K3800" s="54" t="s">
        <v>14866</v>
      </c>
      <c r="L3800" s="54" t="s">
        <v>14867</v>
      </c>
      <c r="M3800" s="54" t="s">
        <v>14865</v>
      </c>
      <c r="N3800" s="54" t="s">
        <v>256</v>
      </c>
      <c r="O3800" s="54" t="s">
        <v>256</v>
      </c>
      <c r="P3800" s="54" t="s">
        <v>268</v>
      </c>
      <c r="Q3800" s="54" t="s">
        <v>256</v>
      </c>
      <c r="R3800" s="54" t="s">
        <v>431</v>
      </c>
      <c r="S3800" s="71"/>
      <c r="T3800" s="54" t="s">
        <v>256</v>
      </c>
      <c r="U3800" s="71">
        <v>44520</v>
      </c>
      <c r="V3800" s="54" t="s">
        <v>256</v>
      </c>
      <c r="W3800" t="str">
        <f t="shared" si="59"/>
        <v>Nov-21</v>
      </c>
    </row>
    <row r="3801" spans="1:23" x14ac:dyDescent="0.25">
      <c r="A3801" s="54" t="s">
        <v>317</v>
      </c>
      <c r="B3801" s="54" t="s">
        <v>428</v>
      </c>
      <c r="C3801" s="54" t="s">
        <v>263</v>
      </c>
      <c r="D3801" s="54" t="s">
        <v>429</v>
      </c>
      <c r="E3801" s="54" t="s">
        <v>14868</v>
      </c>
      <c r="F3801" s="71">
        <v>44509</v>
      </c>
      <c r="G3801" s="72">
        <v>137.97</v>
      </c>
      <c r="H3801" s="72">
        <v>11692.96</v>
      </c>
      <c r="I3801" s="54" t="s">
        <v>265</v>
      </c>
      <c r="J3801" s="54" t="s">
        <v>298</v>
      </c>
      <c r="K3801" s="54" t="s">
        <v>14869</v>
      </c>
      <c r="L3801" s="54" t="s">
        <v>14870</v>
      </c>
      <c r="M3801" s="54" t="s">
        <v>14868</v>
      </c>
      <c r="N3801" s="54" t="s">
        <v>256</v>
      </c>
      <c r="O3801" s="54" t="s">
        <v>256</v>
      </c>
      <c r="P3801" s="54" t="s">
        <v>268</v>
      </c>
      <c r="Q3801" s="54" t="s">
        <v>256</v>
      </c>
      <c r="R3801" s="54" t="s">
        <v>431</v>
      </c>
      <c r="S3801" s="71"/>
      <c r="T3801" s="54" t="s">
        <v>256</v>
      </c>
      <c r="U3801" s="71">
        <v>44509</v>
      </c>
      <c r="V3801" s="54" t="s">
        <v>256</v>
      </c>
      <c r="W3801" t="str">
        <f t="shared" si="59"/>
        <v>Nov-21</v>
      </c>
    </row>
    <row r="3802" spans="1:23" x14ac:dyDescent="0.25">
      <c r="A3802" s="54" t="s">
        <v>317</v>
      </c>
      <c r="B3802" s="54" t="s">
        <v>428</v>
      </c>
      <c r="C3802" s="54" t="s">
        <v>263</v>
      </c>
      <c r="D3802" s="54" t="s">
        <v>429</v>
      </c>
      <c r="E3802" s="54" t="s">
        <v>14871</v>
      </c>
      <c r="F3802" s="71">
        <v>44520</v>
      </c>
      <c r="G3802" s="72">
        <v>131.66999999999999</v>
      </c>
      <c r="H3802" s="72">
        <v>11159.03</v>
      </c>
      <c r="I3802" s="54" t="s">
        <v>265</v>
      </c>
      <c r="J3802" s="54" t="s">
        <v>298</v>
      </c>
      <c r="K3802" s="54" t="s">
        <v>14872</v>
      </c>
      <c r="L3802" s="54" t="s">
        <v>14873</v>
      </c>
      <c r="M3802" s="54" t="s">
        <v>14871</v>
      </c>
      <c r="N3802" s="54" t="s">
        <v>256</v>
      </c>
      <c r="O3802" s="54" t="s">
        <v>256</v>
      </c>
      <c r="P3802" s="54" t="s">
        <v>268</v>
      </c>
      <c r="Q3802" s="54" t="s">
        <v>256</v>
      </c>
      <c r="R3802" s="54" t="s">
        <v>431</v>
      </c>
      <c r="S3802" s="71"/>
      <c r="T3802" s="54" t="s">
        <v>256</v>
      </c>
      <c r="U3802" s="71">
        <v>44520</v>
      </c>
      <c r="V3802" s="54" t="s">
        <v>256</v>
      </c>
      <c r="W3802" t="str">
        <f t="shared" si="59"/>
        <v>Nov-21</v>
      </c>
    </row>
    <row r="3803" spans="1:23" x14ac:dyDescent="0.25">
      <c r="A3803" s="54" t="s">
        <v>317</v>
      </c>
      <c r="B3803" s="54" t="s">
        <v>428</v>
      </c>
      <c r="C3803" s="54" t="s">
        <v>263</v>
      </c>
      <c r="D3803" s="54" t="s">
        <v>429</v>
      </c>
      <c r="E3803" s="54" t="s">
        <v>14874</v>
      </c>
      <c r="F3803" s="71">
        <v>44509</v>
      </c>
      <c r="G3803" s="72">
        <v>231.7</v>
      </c>
      <c r="H3803" s="72">
        <v>19636.580000000002</v>
      </c>
      <c r="I3803" s="54" t="s">
        <v>265</v>
      </c>
      <c r="J3803" s="54" t="s">
        <v>298</v>
      </c>
      <c r="K3803" s="54" t="s">
        <v>14875</v>
      </c>
      <c r="L3803" s="54" t="s">
        <v>14876</v>
      </c>
      <c r="M3803" s="54" t="s">
        <v>14874</v>
      </c>
      <c r="N3803" s="54" t="s">
        <v>256</v>
      </c>
      <c r="O3803" s="54" t="s">
        <v>256</v>
      </c>
      <c r="P3803" s="54" t="s">
        <v>268</v>
      </c>
      <c r="Q3803" s="54" t="s">
        <v>256</v>
      </c>
      <c r="R3803" s="54" t="s">
        <v>431</v>
      </c>
      <c r="S3803" s="71"/>
      <c r="T3803" s="54" t="s">
        <v>256</v>
      </c>
      <c r="U3803" s="71">
        <v>44509</v>
      </c>
      <c r="V3803" s="54" t="s">
        <v>256</v>
      </c>
      <c r="W3803" t="str">
        <f t="shared" si="59"/>
        <v>Nov-21</v>
      </c>
    </row>
    <row r="3804" spans="1:23" x14ac:dyDescent="0.25">
      <c r="A3804" s="54" t="s">
        <v>317</v>
      </c>
      <c r="B3804" s="54" t="s">
        <v>428</v>
      </c>
      <c r="C3804" s="54" t="s">
        <v>263</v>
      </c>
      <c r="D3804" s="54" t="s">
        <v>429</v>
      </c>
      <c r="E3804" s="54" t="s">
        <v>14877</v>
      </c>
      <c r="F3804" s="71">
        <v>44509</v>
      </c>
      <c r="G3804" s="72">
        <v>338.14</v>
      </c>
      <c r="H3804" s="72">
        <v>28657.37</v>
      </c>
      <c r="I3804" s="54" t="s">
        <v>265</v>
      </c>
      <c r="J3804" s="54" t="s">
        <v>298</v>
      </c>
      <c r="K3804" s="54" t="s">
        <v>14878</v>
      </c>
      <c r="L3804" s="54" t="s">
        <v>14879</v>
      </c>
      <c r="M3804" s="54" t="s">
        <v>14877</v>
      </c>
      <c r="N3804" s="54" t="s">
        <v>256</v>
      </c>
      <c r="O3804" s="54" t="s">
        <v>256</v>
      </c>
      <c r="P3804" s="54" t="s">
        <v>268</v>
      </c>
      <c r="Q3804" s="54" t="s">
        <v>256</v>
      </c>
      <c r="R3804" s="54" t="s">
        <v>431</v>
      </c>
      <c r="S3804" s="71"/>
      <c r="T3804" s="54" t="s">
        <v>256</v>
      </c>
      <c r="U3804" s="71">
        <v>44509</v>
      </c>
      <c r="V3804" s="54" t="s">
        <v>256</v>
      </c>
      <c r="W3804" t="str">
        <f t="shared" si="59"/>
        <v>Nov-21</v>
      </c>
    </row>
    <row r="3805" spans="1:23" x14ac:dyDescent="0.25">
      <c r="A3805" s="54" t="s">
        <v>317</v>
      </c>
      <c r="B3805" s="54" t="s">
        <v>428</v>
      </c>
      <c r="C3805" s="54" t="s">
        <v>263</v>
      </c>
      <c r="D3805" s="54" t="s">
        <v>429</v>
      </c>
      <c r="E3805" s="54" t="s">
        <v>14880</v>
      </c>
      <c r="F3805" s="71">
        <v>44522</v>
      </c>
      <c r="G3805" s="72">
        <v>122.75</v>
      </c>
      <c r="H3805" s="72">
        <v>10403.06</v>
      </c>
      <c r="I3805" s="54" t="s">
        <v>265</v>
      </c>
      <c r="J3805" s="54" t="s">
        <v>298</v>
      </c>
      <c r="K3805" s="54" t="s">
        <v>14881</v>
      </c>
      <c r="L3805" s="54" t="s">
        <v>14882</v>
      </c>
      <c r="M3805" s="54" t="s">
        <v>14880</v>
      </c>
      <c r="N3805" s="54" t="s">
        <v>256</v>
      </c>
      <c r="O3805" s="54" t="s">
        <v>256</v>
      </c>
      <c r="P3805" s="54" t="s">
        <v>268</v>
      </c>
      <c r="Q3805" s="54" t="s">
        <v>256</v>
      </c>
      <c r="R3805" s="54" t="s">
        <v>431</v>
      </c>
      <c r="S3805" s="71"/>
      <c r="T3805" s="54" t="s">
        <v>256</v>
      </c>
      <c r="U3805" s="71">
        <v>44522</v>
      </c>
      <c r="V3805" s="54" t="s">
        <v>256</v>
      </c>
      <c r="W3805" t="str">
        <f t="shared" si="59"/>
        <v>Nov-21</v>
      </c>
    </row>
    <row r="3806" spans="1:23" x14ac:dyDescent="0.25">
      <c r="A3806" s="54" t="s">
        <v>317</v>
      </c>
      <c r="B3806" s="54" t="s">
        <v>428</v>
      </c>
      <c r="C3806" s="54" t="s">
        <v>263</v>
      </c>
      <c r="D3806" s="54" t="s">
        <v>429</v>
      </c>
      <c r="E3806" s="54" t="s">
        <v>14883</v>
      </c>
      <c r="F3806" s="71">
        <v>44516</v>
      </c>
      <c r="G3806" s="72">
        <v>552.92999999999995</v>
      </c>
      <c r="H3806" s="72">
        <v>46860.82</v>
      </c>
      <c r="I3806" s="54" t="s">
        <v>265</v>
      </c>
      <c r="J3806" s="54" t="s">
        <v>298</v>
      </c>
      <c r="K3806" s="54" t="s">
        <v>14884</v>
      </c>
      <c r="L3806" s="54" t="s">
        <v>14885</v>
      </c>
      <c r="M3806" s="54" t="s">
        <v>14883</v>
      </c>
      <c r="N3806" s="54" t="s">
        <v>256</v>
      </c>
      <c r="O3806" s="54" t="s">
        <v>256</v>
      </c>
      <c r="P3806" s="54" t="s">
        <v>268</v>
      </c>
      <c r="Q3806" s="54" t="s">
        <v>256</v>
      </c>
      <c r="R3806" s="54" t="s">
        <v>431</v>
      </c>
      <c r="S3806" s="71"/>
      <c r="T3806" s="54" t="s">
        <v>256</v>
      </c>
      <c r="U3806" s="71">
        <v>44516</v>
      </c>
      <c r="V3806" s="54" t="s">
        <v>256</v>
      </c>
      <c r="W3806" t="str">
        <f t="shared" si="59"/>
        <v>Nov-21</v>
      </c>
    </row>
    <row r="3807" spans="1:23" x14ac:dyDescent="0.25">
      <c r="A3807" s="54" t="s">
        <v>317</v>
      </c>
      <c r="B3807" s="54" t="s">
        <v>428</v>
      </c>
      <c r="C3807" s="54" t="s">
        <v>263</v>
      </c>
      <c r="D3807" s="54" t="s">
        <v>429</v>
      </c>
      <c r="E3807" s="54" t="s">
        <v>14886</v>
      </c>
      <c r="F3807" s="71">
        <v>44520</v>
      </c>
      <c r="G3807" s="72">
        <v>797.02</v>
      </c>
      <c r="H3807" s="72">
        <v>67547.45</v>
      </c>
      <c r="I3807" s="54" t="s">
        <v>265</v>
      </c>
      <c r="J3807" s="54" t="s">
        <v>298</v>
      </c>
      <c r="K3807" s="54" t="s">
        <v>14887</v>
      </c>
      <c r="L3807" s="54" t="s">
        <v>14888</v>
      </c>
      <c r="M3807" s="54" t="s">
        <v>14886</v>
      </c>
      <c r="N3807" s="54" t="s">
        <v>256</v>
      </c>
      <c r="O3807" s="54" t="s">
        <v>256</v>
      </c>
      <c r="P3807" s="54" t="s">
        <v>268</v>
      </c>
      <c r="Q3807" s="54" t="s">
        <v>256</v>
      </c>
      <c r="R3807" s="54" t="s">
        <v>431</v>
      </c>
      <c r="S3807" s="71"/>
      <c r="T3807" s="54" t="s">
        <v>256</v>
      </c>
      <c r="U3807" s="71">
        <v>44520</v>
      </c>
      <c r="V3807" s="54" t="s">
        <v>256</v>
      </c>
      <c r="W3807" t="str">
        <f t="shared" si="59"/>
        <v>Nov-21</v>
      </c>
    </row>
    <row r="3808" spans="1:23" x14ac:dyDescent="0.25">
      <c r="A3808" s="54" t="s">
        <v>317</v>
      </c>
      <c r="B3808" s="54" t="s">
        <v>428</v>
      </c>
      <c r="C3808" s="54" t="s">
        <v>263</v>
      </c>
      <c r="D3808" s="54" t="s">
        <v>429</v>
      </c>
      <c r="E3808" s="54" t="s">
        <v>14889</v>
      </c>
      <c r="F3808" s="71">
        <v>44510</v>
      </c>
      <c r="G3808" s="72">
        <v>467.6</v>
      </c>
      <c r="H3808" s="72">
        <v>39629.1</v>
      </c>
      <c r="I3808" s="54" t="s">
        <v>265</v>
      </c>
      <c r="J3808" s="54" t="s">
        <v>298</v>
      </c>
      <c r="K3808" s="54" t="s">
        <v>14890</v>
      </c>
      <c r="L3808" s="54" t="s">
        <v>14891</v>
      </c>
      <c r="M3808" s="54" t="s">
        <v>14889</v>
      </c>
      <c r="N3808" s="54" t="s">
        <v>256</v>
      </c>
      <c r="O3808" s="54" t="s">
        <v>256</v>
      </c>
      <c r="P3808" s="54" t="s">
        <v>268</v>
      </c>
      <c r="Q3808" s="54" t="s">
        <v>256</v>
      </c>
      <c r="R3808" s="54" t="s">
        <v>431</v>
      </c>
      <c r="S3808" s="71"/>
      <c r="T3808" s="54" t="s">
        <v>256</v>
      </c>
      <c r="U3808" s="71">
        <v>44510</v>
      </c>
      <c r="V3808" s="54" t="s">
        <v>256</v>
      </c>
      <c r="W3808" t="str">
        <f t="shared" si="59"/>
        <v>Nov-21</v>
      </c>
    </row>
    <row r="3809" spans="1:23" x14ac:dyDescent="0.25">
      <c r="A3809" s="54" t="s">
        <v>317</v>
      </c>
      <c r="B3809" s="54" t="s">
        <v>428</v>
      </c>
      <c r="C3809" s="54" t="s">
        <v>263</v>
      </c>
      <c r="D3809" s="54" t="s">
        <v>429</v>
      </c>
      <c r="E3809" s="54" t="s">
        <v>14892</v>
      </c>
      <c r="F3809" s="71">
        <v>44510</v>
      </c>
      <c r="G3809" s="72">
        <v>36.369999999999997</v>
      </c>
      <c r="H3809" s="72">
        <v>3082.36</v>
      </c>
      <c r="I3809" s="54" t="s">
        <v>265</v>
      </c>
      <c r="J3809" s="54" t="s">
        <v>298</v>
      </c>
      <c r="K3809" s="54" t="s">
        <v>14893</v>
      </c>
      <c r="L3809" s="54" t="s">
        <v>14894</v>
      </c>
      <c r="M3809" s="54" t="s">
        <v>14892</v>
      </c>
      <c r="N3809" s="54" t="s">
        <v>256</v>
      </c>
      <c r="O3809" s="54" t="s">
        <v>256</v>
      </c>
      <c r="P3809" s="54" t="s">
        <v>268</v>
      </c>
      <c r="Q3809" s="54" t="s">
        <v>256</v>
      </c>
      <c r="R3809" s="54" t="s">
        <v>431</v>
      </c>
      <c r="S3809" s="71"/>
      <c r="T3809" s="54" t="s">
        <v>256</v>
      </c>
      <c r="U3809" s="71">
        <v>44510</v>
      </c>
      <c r="V3809" s="54" t="s">
        <v>256</v>
      </c>
      <c r="W3809" t="str">
        <f t="shared" si="59"/>
        <v>Nov-21</v>
      </c>
    </row>
    <row r="3810" spans="1:23" x14ac:dyDescent="0.25">
      <c r="A3810" s="54" t="s">
        <v>317</v>
      </c>
      <c r="B3810" s="54" t="s">
        <v>428</v>
      </c>
      <c r="C3810" s="54" t="s">
        <v>263</v>
      </c>
      <c r="D3810" s="54" t="s">
        <v>429</v>
      </c>
      <c r="E3810" s="54" t="s">
        <v>14895</v>
      </c>
      <c r="F3810" s="71">
        <v>44516</v>
      </c>
      <c r="G3810" s="72">
        <v>60.61</v>
      </c>
      <c r="H3810" s="72">
        <v>5136.7</v>
      </c>
      <c r="I3810" s="54" t="s">
        <v>265</v>
      </c>
      <c r="J3810" s="54" t="s">
        <v>298</v>
      </c>
      <c r="K3810" s="54" t="s">
        <v>14896</v>
      </c>
      <c r="L3810" s="54" t="s">
        <v>14897</v>
      </c>
      <c r="M3810" s="54" t="s">
        <v>14895</v>
      </c>
      <c r="N3810" s="54" t="s">
        <v>256</v>
      </c>
      <c r="O3810" s="54" t="s">
        <v>256</v>
      </c>
      <c r="P3810" s="54" t="s">
        <v>268</v>
      </c>
      <c r="Q3810" s="54" t="s">
        <v>256</v>
      </c>
      <c r="R3810" s="54" t="s">
        <v>431</v>
      </c>
      <c r="S3810" s="71"/>
      <c r="T3810" s="54" t="s">
        <v>256</v>
      </c>
      <c r="U3810" s="71">
        <v>44516</v>
      </c>
      <c r="V3810" s="54" t="s">
        <v>256</v>
      </c>
      <c r="W3810" t="str">
        <f t="shared" si="59"/>
        <v>Nov-21</v>
      </c>
    </row>
    <row r="3811" spans="1:23" x14ac:dyDescent="0.25">
      <c r="A3811" s="54" t="s">
        <v>317</v>
      </c>
      <c r="B3811" s="54" t="s">
        <v>428</v>
      </c>
      <c r="C3811" s="54" t="s">
        <v>263</v>
      </c>
      <c r="D3811" s="54" t="s">
        <v>429</v>
      </c>
      <c r="E3811" s="54" t="s">
        <v>14898</v>
      </c>
      <c r="F3811" s="71">
        <v>44511</v>
      </c>
      <c r="G3811" s="72">
        <v>57.1</v>
      </c>
      <c r="H3811" s="72">
        <v>4839.2299999999996</v>
      </c>
      <c r="I3811" s="54" t="s">
        <v>265</v>
      </c>
      <c r="J3811" s="54" t="s">
        <v>298</v>
      </c>
      <c r="K3811" s="54" t="s">
        <v>14899</v>
      </c>
      <c r="L3811" s="54" t="s">
        <v>14900</v>
      </c>
      <c r="M3811" s="54" t="s">
        <v>14898</v>
      </c>
      <c r="N3811" s="54" t="s">
        <v>256</v>
      </c>
      <c r="O3811" s="54" t="s">
        <v>256</v>
      </c>
      <c r="P3811" s="54" t="s">
        <v>268</v>
      </c>
      <c r="Q3811" s="54" t="s">
        <v>256</v>
      </c>
      <c r="R3811" s="54" t="s">
        <v>431</v>
      </c>
      <c r="S3811" s="71"/>
      <c r="T3811" s="54" t="s">
        <v>256</v>
      </c>
      <c r="U3811" s="71">
        <v>44511</v>
      </c>
      <c r="V3811" s="54" t="s">
        <v>256</v>
      </c>
      <c r="W3811" t="str">
        <f t="shared" si="59"/>
        <v>Nov-21</v>
      </c>
    </row>
    <row r="3812" spans="1:23" x14ac:dyDescent="0.25">
      <c r="A3812" s="54" t="s">
        <v>317</v>
      </c>
      <c r="B3812" s="54" t="s">
        <v>428</v>
      </c>
      <c r="C3812" s="54" t="s">
        <v>263</v>
      </c>
      <c r="D3812" s="54" t="s">
        <v>429</v>
      </c>
      <c r="E3812" s="54" t="s">
        <v>14901</v>
      </c>
      <c r="F3812" s="71">
        <v>44511</v>
      </c>
      <c r="G3812" s="72">
        <v>351.76</v>
      </c>
      <c r="H3812" s="72">
        <v>29811.66</v>
      </c>
      <c r="I3812" s="54" t="s">
        <v>265</v>
      </c>
      <c r="J3812" s="54" t="s">
        <v>298</v>
      </c>
      <c r="K3812" s="54" t="s">
        <v>14902</v>
      </c>
      <c r="L3812" s="54" t="s">
        <v>14903</v>
      </c>
      <c r="M3812" s="54" t="s">
        <v>14901</v>
      </c>
      <c r="N3812" s="54" t="s">
        <v>256</v>
      </c>
      <c r="O3812" s="54" t="s">
        <v>256</v>
      </c>
      <c r="P3812" s="54" t="s">
        <v>268</v>
      </c>
      <c r="Q3812" s="54" t="s">
        <v>256</v>
      </c>
      <c r="R3812" s="54" t="s">
        <v>431</v>
      </c>
      <c r="S3812" s="71"/>
      <c r="T3812" s="54" t="s">
        <v>256</v>
      </c>
      <c r="U3812" s="71">
        <v>44511</v>
      </c>
      <c r="V3812" s="54" t="s">
        <v>256</v>
      </c>
      <c r="W3812" t="str">
        <f t="shared" si="59"/>
        <v>Nov-21</v>
      </c>
    </row>
    <row r="3813" spans="1:23" x14ac:dyDescent="0.25">
      <c r="A3813" s="54" t="s">
        <v>317</v>
      </c>
      <c r="B3813" s="54" t="s">
        <v>428</v>
      </c>
      <c r="C3813" s="54" t="s">
        <v>263</v>
      </c>
      <c r="D3813" s="54" t="s">
        <v>429</v>
      </c>
      <c r="E3813" s="54" t="s">
        <v>14904</v>
      </c>
      <c r="F3813" s="71">
        <v>44511</v>
      </c>
      <c r="G3813" s="72">
        <v>177.73</v>
      </c>
      <c r="H3813" s="72">
        <v>15062.62</v>
      </c>
      <c r="I3813" s="54" t="s">
        <v>265</v>
      </c>
      <c r="J3813" s="54" t="s">
        <v>298</v>
      </c>
      <c r="K3813" s="54" t="s">
        <v>14905</v>
      </c>
      <c r="L3813" s="54" t="s">
        <v>14906</v>
      </c>
      <c r="M3813" s="54" t="s">
        <v>14904</v>
      </c>
      <c r="N3813" s="54" t="s">
        <v>256</v>
      </c>
      <c r="O3813" s="54" t="s">
        <v>256</v>
      </c>
      <c r="P3813" s="54" t="s">
        <v>268</v>
      </c>
      <c r="Q3813" s="54" t="s">
        <v>256</v>
      </c>
      <c r="R3813" s="54" t="s">
        <v>431</v>
      </c>
      <c r="S3813" s="71"/>
      <c r="T3813" s="54" t="s">
        <v>256</v>
      </c>
      <c r="U3813" s="71">
        <v>44511</v>
      </c>
      <c r="V3813" s="54" t="s">
        <v>256</v>
      </c>
      <c r="W3813" t="str">
        <f t="shared" si="59"/>
        <v>Nov-21</v>
      </c>
    </row>
    <row r="3814" spans="1:23" x14ac:dyDescent="0.25">
      <c r="A3814" s="54" t="s">
        <v>317</v>
      </c>
      <c r="B3814" s="54" t="s">
        <v>428</v>
      </c>
      <c r="C3814" s="54" t="s">
        <v>263</v>
      </c>
      <c r="D3814" s="54" t="s">
        <v>429</v>
      </c>
      <c r="E3814" s="54" t="s">
        <v>14907</v>
      </c>
      <c r="F3814" s="71">
        <v>44511</v>
      </c>
      <c r="G3814" s="72">
        <v>11.16</v>
      </c>
      <c r="H3814" s="72">
        <v>945.81</v>
      </c>
      <c r="I3814" s="54" t="s">
        <v>265</v>
      </c>
      <c r="J3814" s="54" t="s">
        <v>298</v>
      </c>
      <c r="K3814" s="54" t="s">
        <v>14908</v>
      </c>
      <c r="L3814" s="54" t="s">
        <v>14909</v>
      </c>
      <c r="M3814" s="54" t="s">
        <v>14907</v>
      </c>
      <c r="N3814" s="54" t="s">
        <v>256</v>
      </c>
      <c r="O3814" s="54" t="s">
        <v>256</v>
      </c>
      <c r="P3814" s="54" t="s">
        <v>268</v>
      </c>
      <c r="Q3814" s="54" t="s">
        <v>256</v>
      </c>
      <c r="R3814" s="54" t="s">
        <v>431</v>
      </c>
      <c r="S3814" s="71"/>
      <c r="T3814" s="54" t="s">
        <v>256</v>
      </c>
      <c r="U3814" s="71">
        <v>44511</v>
      </c>
      <c r="V3814" s="54" t="s">
        <v>256</v>
      </c>
      <c r="W3814" t="str">
        <f t="shared" si="59"/>
        <v>Nov-21</v>
      </c>
    </row>
    <row r="3815" spans="1:23" x14ac:dyDescent="0.25">
      <c r="A3815" s="54" t="s">
        <v>317</v>
      </c>
      <c r="B3815" s="54" t="s">
        <v>428</v>
      </c>
      <c r="C3815" s="54" t="s">
        <v>263</v>
      </c>
      <c r="D3815" s="54" t="s">
        <v>429</v>
      </c>
      <c r="E3815" s="54" t="s">
        <v>14910</v>
      </c>
      <c r="F3815" s="71">
        <v>44513</v>
      </c>
      <c r="G3815" s="72">
        <v>33.18</v>
      </c>
      <c r="H3815" s="72">
        <v>2812.01</v>
      </c>
      <c r="I3815" s="54" t="s">
        <v>265</v>
      </c>
      <c r="J3815" s="54" t="s">
        <v>298</v>
      </c>
      <c r="K3815" s="54" t="s">
        <v>14911</v>
      </c>
      <c r="L3815" s="54" t="s">
        <v>14912</v>
      </c>
      <c r="M3815" s="54" t="s">
        <v>14910</v>
      </c>
      <c r="N3815" s="54" t="s">
        <v>256</v>
      </c>
      <c r="O3815" s="54" t="s">
        <v>256</v>
      </c>
      <c r="P3815" s="54" t="s">
        <v>268</v>
      </c>
      <c r="Q3815" s="54" t="s">
        <v>256</v>
      </c>
      <c r="R3815" s="54" t="s">
        <v>431</v>
      </c>
      <c r="S3815" s="71"/>
      <c r="T3815" s="54" t="s">
        <v>256</v>
      </c>
      <c r="U3815" s="71">
        <v>44513</v>
      </c>
      <c r="V3815" s="54" t="s">
        <v>256</v>
      </c>
      <c r="W3815" t="str">
        <f t="shared" si="59"/>
        <v>Nov-21</v>
      </c>
    </row>
    <row r="3816" spans="1:23" x14ac:dyDescent="0.25">
      <c r="A3816" s="54" t="s">
        <v>317</v>
      </c>
      <c r="B3816" s="54" t="s">
        <v>428</v>
      </c>
      <c r="C3816" s="54" t="s">
        <v>263</v>
      </c>
      <c r="D3816" s="54" t="s">
        <v>429</v>
      </c>
      <c r="E3816" s="54" t="s">
        <v>14913</v>
      </c>
      <c r="F3816" s="71">
        <v>44520</v>
      </c>
      <c r="G3816" s="72">
        <v>740.35</v>
      </c>
      <c r="H3816" s="72">
        <v>62744.66</v>
      </c>
      <c r="I3816" s="54" t="s">
        <v>265</v>
      </c>
      <c r="J3816" s="54" t="s">
        <v>298</v>
      </c>
      <c r="K3816" s="54" t="s">
        <v>14914</v>
      </c>
      <c r="L3816" s="54" t="s">
        <v>14915</v>
      </c>
      <c r="M3816" s="54" t="s">
        <v>14913</v>
      </c>
      <c r="N3816" s="54" t="s">
        <v>256</v>
      </c>
      <c r="O3816" s="54" t="s">
        <v>256</v>
      </c>
      <c r="P3816" s="54" t="s">
        <v>268</v>
      </c>
      <c r="Q3816" s="54" t="s">
        <v>256</v>
      </c>
      <c r="R3816" s="54" t="s">
        <v>431</v>
      </c>
      <c r="S3816" s="71"/>
      <c r="T3816" s="54" t="s">
        <v>256</v>
      </c>
      <c r="U3816" s="71">
        <v>44520</v>
      </c>
      <c r="V3816" s="54" t="s">
        <v>256</v>
      </c>
      <c r="W3816" t="str">
        <f t="shared" si="59"/>
        <v>Nov-21</v>
      </c>
    </row>
    <row r="3817" spans="1:23" x14ac:dyDescent="0.25">
      <c r="A3817" s="54" t="s">
        <v>317</v>
      </c>
      <c r="B3817" s="54" t="s">
        <v>428</v>
      </c>
      <c r="C3817" s="54" t="s">
        <v>263</v>
      </c>
      <c r="D3817" s="54" t="s">
        <v>429</v>
      </c>
      <c r="E3817" s="54" t="s">
        <v>14916</v>
      </c>
      <c r="F3817" s="71">
        <v>44520</v>
      </c>
      <c r="G3817" s="72">
        <v>256.27</v>
      </c>
      <c r="H3817" s="72">
        <v>21718.880000000001</v>
      </c>
      <c r="I3817" s="54" t="s">
        <v>265</v>
      </c>
      <c r="J3817" s="54" t="s">
        <v>298</v>
      </c>
      <c r="K3817" s="54" t="s">
        <v>14917</v>
      </c>
      <c r="L3817" s="54" t="s">
        <v>14918</v>
      </c>
      <c r="M3817" s="54" t="s">
        <v>14916</v>
      </c>
      <c r="N3817" s="54" t="s">
        <v>256</v>
      </c>
      <c r="O3817" s="54" t="s">
        <v>256</v>
      </c>
      <c r="P3817" s="54" t="s">
        <v>268</v>
      </c>
      <c r="Q3817" s="54" t="s">
        <v>256</v>
      </c>
      <c r="R3817" s="54" t="s">
        <v>431</v>
      </c>
      <c r="S3817" s="71"/>
      <c r="T3817" s="54" t="s">
        <v>256</v>
      </c>
      <c r="U3817" s="71">
        <v>44520</v>
      </c>
      <c r="V3817" s="54" t="s">
        <v>256</v>
      </c>
      <c r="W3817" t="str">
        <f t="shared" si="59"/>
        <v>Nov-21</v>
      </c>
    </row>
    <row r="3818" spans="1:23" x14ac:dyDescent="0.25">
      <c r="A3818" s="54" t="s">
        <v>317</v>
      </c>
      <c r="B3818" s="54" t="s">
        <v>428</v>
      </c>
      <c r="C3818" s="54" t="s">
        <v>263</v>
      </c>
      <c r="D3818" s="54" t="s">
        <v>429</v>
      </c>
      <c r="E3818" s="54" t="s">
        <v>14919</v>
      </c>
      <c r="F3818" s="71">
        <v>44513</v>
      </c>
      <c r="G3818" s="72">
        <v>501.6</v>
      </c>
      <c r="H3818" s="72">
        <v>42510.6</v>
      </c>
      <c r="I3818" s="54" t="s">
        <v>265</v>
      </c>
      <c r="J3818" s="54" t="s">
        <v>298</v>
      </c>
      <c r="K3818" s="54" t="s">
        <v>14920</v>
      </c>
      <c r="L3818" s="54" t="s">
        <v>14921</v>
      </c>
      <c r="M3818" s="54" t="s">
        <v>14919</v>
      </c>
      <c r="N3818" s="54" t="s">
        <v>256</v>
      </c>
      <c r="O3818" s="54" t="s">
        <v>256</v>
      </c>
      <c r="P3818" s="54" t="s">
        <v>268</v>
      </c>
      <c r="Q3818" s="54" t="s">
        <v>256</v>
      </c>
      <c r="R3818" s="54" t="s">
        <v>431</v>
      </c>
      <c r="S3818" s="71"/>
      <c r="T3818" s="54" t="s">
        <v>256</v>
      </c>
      <c r="U3818" s="71">
        <v>44513</v>
      </c>
      <c r="V3818" s="54" t="s">
        <v>256</v>
      </c>
      <c r="W3818" t="str">
        <f t="shared" si="59"/>
        <v>Nov-21</v>
      </c>
    </row>
    <row r="3819" spans="1:23" x14ac:dyDescent="0.25">
      <c r="A3819" s="54" t="s">
        <v>317</v>
      </c>
      <c r="B3819" s="54" t="s">
        <v>428</v>
      </c>
      <c r="C3819" s="54" t="s">
        <v>263</v>
      </c>
      <c r="D3819" s="54" t="s">
        <v>429</v>
      </c>
      <c r="E3819" s="54" t="s">
        <v>14922</v>
      </c>
      <c r="F3819" s="71">
        <v>44514</v>
      </c>
      <c r="G3819" s="72">
        <v>0.55000000000000004</v>
      </c>
      <c r="H3819" s="72">
        <v>46.61</v>
      </c>
      <c r="I3819" s="54" t="s">
        <v>265</v>
      </c>
      <c r="J3819" s="54" t="s">
        <v>298</v>
      </c>
      <c r="K3819" s="54" t="s">
        <v>14923</v>
      </c>
      <c r="L3819" s="54" t="s">
        <v>14924</v>
      </c>
      <c r="M3819" s="54" t="s">
        <v>14922</v>
      </c>
      <c r="N3819" s="54" t="s">
        <v>256</v>
      </c>
      <c r="O3819" s="54" t="s">
        <v>256</v>
      </c>
      <c r="P3819" s="54" t="s">
        <v>268</v>
      </c>
      <c r="Q3819" s="54" t="s">
        <v>256</v>
      </c>
      <c r="R3819" s="54" t="s">
        <v>431</v>
      </c>
      <c r="S3819" s="71"/>
      <c r="T3819" s="54" t="s">
        <v>256</v>
      </c>
      <c r="U3819" s="71">
        <v>44514</v>
      </c>
      <c r="V3819" s="54" t="s">
        <v>256</v>
      </c>
      <c r="W3819" t="str">
        <f t="shared" si="59"/>
        <v>Nov-21</v>
      </c>
    </row>
    <row r="3820" spans="1:23" x14ac:dyDescent="0.25">
      <c r="A3820" s="54" t="s">
        <v>317</v>
      </c>
      <c r="B3820" s="54" t="s">
        <v>428</v>
      </c>
      <c r="C3820" s="54" t="s">
        <v>263</v>
      </c>
      <c r="D3820" s="54" t="s">
        <v>429</v>
      </c>
      <c r="E3820" s="54" t="s">
        <v>14925</v>
      </c>
      <c r="F3820" s="71">
        <v>44516</v>
      </c>
      <c r="G3820" s="72">
        <v>34.61</v>
      </c>
      <c r="H3820" s="72">
        <v>2933.2</v>
      </c>
      <c r="I3820" s="54" t="s">
        <v>265</v>
      </c>
      <c r="J3820" s="54" t="s">
        <v>298</v>
      </c>
      <c r="K3820" s="54" t="s">
        <v>14926</v>
      </c>
      <c r="L3820" s="54" t="s">
        <v>14927</v>
      </c>
      <c r="M3820" s="54" t="s">
        <v>14925</v>
      </c>
      <c r="N3820" s="54" t="s">
        <v>256</v>
      </c>
      <c r="O3820" s="54" t="s">
        <v>256</v>
      </c>
      <c r="P3820" s="54" t="s">
        <v>268</v>
      </c>
      <c r="Q3820" s="54" t="s">
        <v>256</v>
      </c>
      <c r="R3820" s="54" t="s">
        <v>431</v>
      </c>
      <c r="S3820" s="71"/>
      <c r="T3820" s="54" t="s">
        <v>256</v>
      </c>
      <c r="U3820" s="71">
        <v>44516</v>
      </c>
      <c r="V3820" s="54" t="s">
        <v>256</v>
      </c>
      <c r="W3820" t="str">
        <f t="shared" si="59"/>
        <v>Nov-21</v>
      </c>
    </row>
    <row r="3821" spans="1:23" x14ac:dyDescent="0.25">
      <c r="A3821" s="54" t="s">
        <v>317</v>
      </c>
      <c r="B3821" s="54" t="s">
        <v>428</v>
      </c>
      <c r="C3821" s="54" t="s">
        <v>263</v>
      </c>
      <c r="D3821" s="54" t="s">
        <v>429</v>
      </c>
      <c r="E3821" s="54" t="s">
        <v>14928</v>
      </c>
      <c r="F3821" s="71">
        <v>44516</v>
      </c>
      <c r="G3821" s="72">
        <v>279.93</v>
      </c>
      <c r="H3821" s="72">
        <v>23724.07</v>
      </c>
      <c r="I3821" s="54" t="s">
        <v>265</v>
      </c>
      <c r="J3821" s="54" t="s">
        <v>298</v>
      </c>
      <c r="K3821" s="54" t="s">
        <v>14929</v>
      </c>
      <c r="L3821" s="54" t="s">
        <v>14930</v>
      </c>
      <c r="M3821" s="54" t="s">
        <v>14928</v>
      </c>
      <c r="N3821" s="54" t="s">
        <v>256</v>
      </c>
      <c r="O3821" s="54" t="s">
        <v>256</v>
      </c>
      <c r="P3821" s="54" t="s">
        <v>268</v>
      </c>
      <c r="Q3821" s="54" t="s">
        <v>256</v>
      </c>
      <c r="R3821" s="54" t="s">
        <v>431</v>
      </c>
      <c r="S3821" s="71"/>
      <c r="T3821" s="54" t="s">
        <v>256</v>
      </c>
      <c r="U3821" s="71">
        <v>44516</v>
      </c>
      <c r="V3821" s="54" t="s">
        <v>256</v>
      </c>
      <c r="W3821" t="str">
        <f t="shared" si="59"/>
        <v>Nov-21</v>
      </c>
    </row>
    <row r="3822" spans="1:23" x14ac:dyDescent="0.25">
      <c r="A3822" s="54" t="s">
        <v>317</v>
      </c>
      <c r="B3822" s="54" t="s">
        <v>428</v>
      </c>
      <c r="C3822" s="54" t="s">
        <v>263</v>
      </c>
      <c r="D3822" s="54" t="s">
        <v>429</v>
      </c>
      <c r="E3822" s="54" t="s">
        <v>14931</v>
      </c>
      <c r="F3822" s="71">
        <v>44516</v>
      </c>
      <c r="G3822" s="72">
        <v>1735.59</v>
      </c>
      <c r="H3822" s="72">
        <v>147091.25</v>
      </c>
      <c r="I3822" s="54" t="s">
        <v>265</v>
      </c>
      <c r="J3822" s="54" t="s">
        <v>298</v>
      </c>
      <c r="K3822" s="54" t="s">
        <v>14932</v>
      </c>
      <c r="L3822" s="54" t="s">
        <v>14933</v>
      </c>
      <c r="M3822" s="54" t="s">
        <v>14931</v>
      </c>
      <c r="N3822" s="54" t="s">
        <v>256</v>
      </c>
      <c r="O3822" s="54" t="s">
        <v>256</v>
      </c>
      <c r="P3822" s="54" t="s">
        <v>268</v>
      </c>
      <c r="Q3822" s="54" t="s">
        <v>256</v>
      </c>
      <c r="R3822" s="54" t="s">
        <v>431</v>
      </c>
      <c r="S3822" s="71"/>
      <c r="T3822" s="54" t="s">
        <v>256</v>
      </c>
      <c r="U3822" s="71">
        <v>44516</v>
      </c>
      <c r="V3822" s="54" t="s">
        <v>256</v>
      </c>
      <c r="W3822" t="str">
        <f t="shared" si="59"/>
        <v>Nov-21</v>
      </c>
    </row>
    <row r="3823" spans="1:23" x14ac:dyDescent="0.25">
      <c r="A3823" s="54" t="s">
        <v>317</v>
      </c>
      <c r="B3823" s="54" t="s">
        <v>428</v>
      </c>
      <c r="C3823" s="54" t="s">
        <v>263</v>
      </c>
      <c r="D3823" s="54" t="s">
        <v>429</v>
      </c>
      <c r="E3823" s="54" t="s">
        <v>14934</v>
      </c>
      <c r="F3823" s="71">
        <v>44520</v>
      </c>
      <c r="G3823" s="72">
        <v>480.44</v>
      </c>
      <c r="H3823" s="72">
        <v>40717.29</v>
      </c>
      <c r="I3823" s="54" t="s">
        <v>265</v>
      </c>
      <c r="J3823" s="54" t="s">
        <v>298</v>
      </c>
      <c r="K3823" s="54" t="s">
        <v>14935</v>
      </c>
      <c r="L3823" s="54" t="s">
        <v>14936</v>
      </c>
      <c r="M3823" s="54" t="s">
        <v>14934</v>
      </c>
      <c r="N3823" s="54" t="s">
        <v>256</v>
      </c>
      <c r="O3823" s="54" t="s">
        <v>256</v>
      </c>
      <c r="P3823" s="54" t="s">
        <v>268</v>
      </c>
      <c r="Q3823" s="54" t="s">
        <v>256</v>
      </c>
      <c r="R3823" s="54" t="s">
        <v>431</v>
      </c>
      <c r="S3823" s="71"/>
      <c r="T3823" s="54" t="s">
        <v>256</v>
      </c>
      <c r="U3823" s="71">
        <v>44520</v>
      </c>
      <c r="V3823" s="54" t="s">
        <v>256</v>
      </c>
      <c r="W3823" t="str">
        <f t="shared" si="59"/>
        <v>Nov-21</v>
      </c>
    </row>
    <row r="3824" spans="1:23" x14ac:dyDescent="0.25">
      <c r="A3824" s="54" t="s">
        <v>317</v>
      </c>
      <c r="B3824" s="54" t="s">
        <v>428</v>
      </c>
      <c r="C3824" s="54" t="s">
        <v>263</v>
      </c>
      <c r="D3824" s="54" t="s">
        <v>429</v>
      </c>
      <c r="E3824" s="54" t="s">
        <v>14937</v>
      </c>
      <c r="F3824" s="71">
        <v>44520</v>
      </c>
      <c r="G3824" s="72">
        <v>377.34</v>
      </c>
      <c r="H3824" s="72">
        <v>31979.57</v>
      </c>
      <c r="I3824" s="54" t="s">
        <v>265</v>
      </c>
      <c r="J3824" s="54" t="s">
        <v>298</v>
      </c>
      <c r="K3824" s="54" t="s">
        <v>14938</v>
      </c>
      <c r="L3824" s="54" t="s">
        <v>14939</v>
      </c>
      <c r="M3824" s="54" t="s">
        <v>14937</v>
      </c>
      <c r="N3824" s="54" t="s">
        <v>256</v>
      </c>
      <c r="O3824" s="54" t="s">
        <v>256</v>
      </c>
      <c r="P3824" s="54" t="s">
        <v>268</v>
      </c>
      <c r="Q3824" s="54" t="s">
        <v>256</v>
      </c>
      <c r="R3824" s="54" t="s">
        <v>431</v>
      </c>
      <c r="S3824" s="71"/>
      <c r="T3824" s="54" t="s">
        <v>256</v>
      </c>
      <c r="U3824" s="71">
        <v>44520</v>
      </c>
      <c r="V3824" s="54" t="s">
        <v>256</v>
      </c>
      <c r="W3824" t="str">
        <f t="shared" si="59"/>
        <v>Nov-21</v>
      </c>
    </row>
    <row r="3825" spans="1:23" x14ac:dyDescent="0.25">
      <c r="A3825" s="54" t="s">
        <v>318</v>
      </c>
      <c r="B3825" s="54" t="s">
        <v>428</v>
      </c>
      <c r="C3825" s="54" t="s">
        <v>263</v>
      </c>
      <c r="D3825" s="54" t="s">
        <v>429</v>
      </c>
      <c r="E3825" s="54" t="s">
        <v>14940</v>
      </c>
      <c r="F3825" s="71">
        <v>44515</v>
      </c>
      <c r="G3825" s="72">
        <v>2252.4499999999998</v>
      </c>
      <c r="H3825" s="72">
        <v>190895.14</v>
      </c>
      <c r="I3825" s="54" t="s">
        <v>265</v>
      </c>
      <c r="J3825" s="54" t="s">
        <v>572</v>
      </c>
      <c r="K3825" s="54" t="s">
        <v>14941</v>
      </c>
      <c r="L3825" s="54" t="s">
        <v>14942</v>
      </c>
      <c r="M3825" s="54" t="s">
        <v>14940</v>
      </c>
      <c r="N3825" s="54" t="s">
        <v>256</v>
      </c>
      <c r="O3825" s="54" t="s">
        <v>256</v>
      </c>
      <c r="P3825" s="54" t="s">
        <v>462</v>
      </c>
      <c r="Q3825" s="54" t="s">
        <v>256</v>
      </c>
      <c r="R3825" s="54" t="s">
        <v>431</v>
      </c>
      <c r="S3825" s="71"/>
      <c r="T3825" s="54" t="s">
        <v>256</v>
      </c>
      <c r="U3825" s="71">
        <v>44515</v>
      </c>
      <c r="V3825" s="54" t="s">
        <v>256</v>
      </c>
      <c r="W3825" t="str">
        <f t="shared" si="59"/>
        <v>Nov-21</v>
      </c>
    </row>
    <row r="3826" spans="1:23" x14ac:dyDescent="0.25">
      <c r="A3826" s="54" t="s">
        <v>317</v>
      </c>
      <c r="B3826" s="54" t="s">
        <v>428</v>
      </c>
      <c r="C3826" s="54" t="s">
        <v>263</v>
      </c>
      <c r="D3826" s="54" t="s">
        <v>429</v>
      </c>
      <c r="E3826" s="54" t="s">
        <v>14943</v>
      </c>
      <c r="F3826" s="71">
        <v>44502</v>
      </c>
      <c r="G3826" s="72">
        <v>212.55</v>
      </c>
      <c r="H3826" s="72">
        <v>18013.61</v>
      </c>
      <c r="I3826" s="54" t="s">
        <v>265</v>
      </c>
      <c r="J3826" s="54" t="s">
        <v>573</v>
      </c>
      <c r="K3826" s="54" t="s">
        <v>9333</v>
      </c>
      <c r="L3826" s="54" t="s">
        <v>14944</v>
      </c>
      <c r="M3826" s="54" t="s">
        <v>14943</v>
      </c>
      <c r="N3826" s="54" t="s">
        <v>256</v>
      </c>
      <c r="O3826" s="54" t="s">
        <v>256</v>
      </c>
      <c r="P3826" s="54" t="s">
        <v>445</v>
      </c>
      <c r="Q3826" s="54" t="s">
        <v>256</v>
      </c>
      <c r="R3826" s="54" t="s">
        <v>431</v>
      </c>
      <c r="S3826" s="71"/>
      <c r="T3826" s="54" t="s">
        <v>256</v>
      </c>
      <c r="U3826" s="71">
        <v>44502</v>
      </c>
      <c r="V3826" s="54" t="s">
        <v>256</v>
      </c>
      <c r="W3826" t="str">
        <f t="shared" si="59"/>
        <v>Nov-21</v>
      </c>
    </row>
    <row r="3827" spans="1:23" x14ac:dyDescent="0.25">
      <c r="A3827" s="54" t="s">
        <v>317</v>
      </c>
      <c r="B3827" s="54" t="s">
        <v>428</v>
      </c>
      <c r="C3827" s="54" t="s">
        <v>263</v>
      </c>
      <c r="D3827" s="54" t="s">
        <v>429</v>
      </c>
      <c r="E3827" s="54" t="s">
        <v>14945</v>
      </c>
      <c r="F3827" s="71">
        <v>44502</v>
      </c>
      <c r="G3827" s="72">
        <v>2218.77</v>
      </c>
      <c r="H3827" s="72">
        <v>188040.76</v>
      </c>
      <c r="I3827" s="54" t="s">
        <v>265</v>
      </c>
      <c r="J3827" s="54" t="s">
        <v>573</v>
      </c>
      <c r="K3827" s="54" t="s">
        <v>14946</v>
      </c>
      <c r="L3827" s="54" t="s">
        <v>14947</v>
      </c>
      <c r="M3827" s="54" t="s">
        <v>14945</v>
      </c>
      <c r="N3827" s="54" t="s">
        <v>256</v>
      </c>
      <c r="O3827" s="54" t="s">
        <v>256</v>
      </c>
      <c r="P3827" s="54" t="s">
        <v>445</v>
      </c>
      <c r="Q3827" s="54" t="s">
        <v>256</v>
      </c>
      <c r="R3827" s="54" t="s">
        <v>431</v>
      </c>
      <c r="S3827" s="71"/>
      <c r="T3827" s="54" t="s">
        <v>256</v>
      </c>
      <c r="U3827" s="71">
        <v>44502</v>
      </c>
      <c r="V3827" s="54" t="s">
        <v>256</v>
      </c>
      <c r="W3827" t="str">
        <f t="shared" si="59"/>
        <v>Nov-21</v>
      </c>
    </row>
    <row r="3828" spans="1:23" x14ac:dyDescent="0.25">
      <c r="A3828" s="54" t="s">
        <v>317</v>
      </c>
      <c r="B3828" s="54" t="s">
        <v>428</v>
      </c>
      <c r="C3828" s="54" t="s">
        <v>263</v>
      </c>
      <c r="D3828" s="54" t="s">
        <v>429</v>
      </c>
      <c r="E3828" s="54" t="s">
        <v>14948</v>
      </c>
      <c r="F3828" s="71">
        <v>44502</v>
      </c>
      <c r="G3828" s="72">
        <v>32637.38</v>
      </c>
      <c r="H3828" s="72">
        <v>2766017.96</v>
      </c>
      <c r="I3828" s="54" t="s">
        <v>265</v>
      </c>
      <c r="J3828" s="54" t="s">
        <v>573</v>
      </c>
      <c r="K3828" s="54" t="s">
        <v>14946</v>
      </c>
      <c r="L3828" s="54" t="s">
        <v>14949</v>
      </c>
      <c r="M3828" s="54" t="s">
        <v>14948</v>
      </c>
      <c r="N3828" s="54" t="s">
        <v>256</v>
      </c>
      <c r="O3828" s="54" t="s">
        <v>256</v>
      </c>
      <c r="P3828" s="54" t="s">
        <v>445</v>
      </c>
      <c r="Q3828" s="54" t="s">
        <v>256</v>
      </c>
      <c r="R3828" s="54" t="s">
        <v>431</v>
      </c>
      <c r="S3828" s="71"/>
      <c r="T3828" s="54" t="s">
        <v>256</v>
      </c>
      <c r="U3828" s="71">
        <v>44502</v>
      </c>
      <c r="V3828" s="54" t="s">
        <v>256</v>
      </c>
      <c r="W3828" t="str">
        <f t="shared" si="59"/>
        <v>Nov-21</v>
      </c>
    </row>
    <row r="3829" spans="1:23" x14ac:dyDescent="0.25">
      <c r="A3829" s="54" t="s">
        <v>317</v>
      </c>
      <c r="B3829" s="54" t="s">
        <v>428</v>
      </c>
      <c r="C3829" s="54" t="s">
        <v>263</v>
      </c>
      <c r="D3829" s="54" t="s">
        <v>429</v>
      </c>
      <c r="E3829" s="54" t="s">
        <v>14950</v>
      </c>
      <c r="F3829" s="71">
        <v>44502</v>
      </c>
      <c r="G3829" s="72">
        <v>11479.56</v>
      </c>
      <c r="H3829" s="72">
        <v>972892.71</v>
      </c>
      <c r="I3829" s="54" t="s">
        <v>265</v>
      </c>
      <c r="J3829" s="54" t="s">
        <v>573</v>
      </c>
      <c r="K3829" s="54" t="s">
        <v>13521</v>
      </c>
      <c r="L3829" s="54" t="s">
        <v>14951</v>
      </c>
      <c r="M3829" s="54" t="s">
        <v>14950</v>
      </c>
      <c r="N3829" s="54" t="s">
        <v>256</v>
      </c>
      <c r="O3829" s="54" t="s">
        <v>256</v>
      </c>
      <c r="P3829" s="54" t="s">
        <v>445</v>
      </c>
      <c r="Q3829" s="54" t="s">
        <v>256</v>
      </c>
      <c r="R3829" s="54" t="s">
        <v>431</v>
      </c>
      <c r="S3829" s="71"/>
      <c r="T3829" s="54" t="s">
        <v>256</v>
      </c>
      <c r="U3829" s="71">
        <v>44502</v>
      </c>
      <c r="V3829" s="54" t="s">
        <v>256</v>
      </c>
      <c r="W3829" t="str">
        <f t="shared" si="59"/>
        <v>Nov-21</v>
      </c>
    </row>
    <row r="3830" spans="1:23" x14ac:dyDescent="0.25">
      <c r="A3830" s="54" t="s">
        <v>317</v>
      </c>
      <c r="B3830" s="54" t="s">
        <v>428</v>
      </c>
      <c r="C3830" s="54" t="s">
        <v>263</v>
      </c>
      <c r="D3830" s="54" t="s">
        <v>429</v>
      </c>
      <c r="E3830" s="54" t="s">
        <v>14952</v>
      </c>
      <c r="F3830" s="71">
        <v>44502</v>
      </c>
      <c r="G3830" s="72">
        <v>9860.3700000000008</v>
      </c>
      <c r="H3830" s="72">
        <v>835666.36</v>
      </c>
      <c r="I3830" s="54" t="s">
        <v>265</v>
      </c>
      <c r="J3830" s="54" t="s">
        <v>573</v>
      </c>
      <c r="K3830" s="54" t="s">
        <v>14953</v>
      </c>
      <c r="L3830" s="54" t="s">
        <v>14954</v>
      </c>
      <c r="M3830" s="54" t="s">
        <v>14952</v>
      </c>
      <c r="N3830" s="54" t="s">
        <v>256</v>
      </c>
      <c r="O3830" s="54" t="s">
        <v>256</v>
      </c>
      <c r="P3830" s="54" t="s">
        <v>445</v>
      </c>
      <c r="Q3830" s="54" t="s">
        <v>256</v>
      </c>
      <c r="R3830" s="54" t="s">
        <v>431</v>
      </c>
      <c r="S3830" s="71"/>
      <c r="T3830" s="54" t="s">
        <v>256</v>
      </c>
      <c r="U3830" s="71">
        <v>44502</v>
      </c>
      <c r="V3830" s="54" t="s">
        <v>256</v>
      </c>
      <c r="W3830" t="str">
        <f t="shared" si="59"/>
        <v>Nov-21</v>
      </c>
    </row>
    <row r="3831" spans="1:23" x14ac:dyDescent="0.25">
      <c r="A3831" s="54" t="s">
        <v>317</v>
      </c>
      <c r="B3831" s="54" t="s">
        <v>428</v>
      </c>
      <c r="C3831" s="54" t="s">
        <v>263</v>
      </c>
      <c r="D3831" s="54" t="s">
        <v>429</v>
      </c>
      <c r="E3831" s="54" t="s">
        <v>14955</v>
      </c>
      <c r="F3831" s="71">
        <v>44511</v>
      </c>
      <c r="G3831" s="72">
        <v>3414.6</v>
      </c>
      <c r="H3831" s="72">
        <v>289387.34999999998</v>
      </c>
      <c r="I3831" s="54" t="s">
        <v>265</v>
      </c>
      <c r="J3831" s="54" t="s">
        <v>573</v>
      </c>
      <c r="K3831" s="54" t="s">
        <v>14953</v>
      </c>
      <c r="L3831" s="54" t="s">
        <v>14956</v>
      </c>
      <c r="M3831" s="54" t="s">
        <v>14955</v>
      </c>
      <c r="N3831" s="54" t="s">
        <v>256</v>
      </c>
      <c r="O3831" s="54" t="s">
        <v>256</v>
      </c>
      <c r="P3831" s="54" t="s">
        <v>445</v>
      </c>
      <c r="Q3831" s="54" t="s">
        <v>256</v>
      </c>
      <c r="R3831" s="54" t="s">
        <v>431</v>
      </c>
      <c r="S3831" s="71"/>
      <c r="T3831" s="54" t="s">
        <v>256</v>
      </c>
      <c r="U3831" s="71">
        <v>44511</v>
      </c>
      <c r="V3831" s="54" t="s">
        <v>256</v>
      </c>
      <c r="W3831" t="str">
        <f t="shared" si="59"/>
        <v>Nov-21</v>
      </c>
    </row>
    <row r="3832" spans="1:23" x14ac:dyDescent="0.25">
      <c r="A3832" s="54" t="s">
        <v>317</v>
      </c>
      <c r="B3832" s="54" t="s">
        <v>428</v>
      </c>
      <c r="C3832" s="54" t="s">
        <v>263</v>
      </c>
      <c r="D3832" s="54" t="s">
        <v>429</v>
      </c>
      <c r="E3832" s="54" t="s">
        <v>14957</v>
      </c>
      <c r="F3832" s="71">
        <v>44511</v>
      </c>
      <c r="G3832" s="72">
        <v>7140.47</v>
      </c>
      <c r="H3832" s="72">
        <v>605154.82999999996</v>
      </c>
      <c r="I3832" s="54" t="s">
        <v>265</v>
      </c>
      <c r="J3832" s="54" t="s">
        <v>573</v>
      </c>
      <c r="K3832" s="54" t="s">
        <v>14953</v>
      </c>
      <c r="L3832" s="54" t="s">
        <v>14958</v>
      </c>
      <c r="M3832" s="54" t="s">
        <v>14957</v>
      </c>
      <c r="N3832" s="54" t="s">
        <v>256</v>
      </c>
      <c r="O3832" s="54" t="s">
        <v>256</v>
      </c>
      <c r="P3832" s="54" t="s">
        <v>445</v>
      </c>
      <c r="Q3832" s="54" t="s">
        <v>256</v>
      </c>
      <c r="R3832" s="54" t="s">
        <v>431</v>
      </c>
      <c r="S3832" s="71"/>
      <c r="T3832" s="54" t="s">
        <v>256</v>
      </c>
      <c r="U3832" s="71">
        <v>44511</v>
      </c>
      <c r="V3832" s="54" t="s">
        <v>256</v>
      </c>
      <c r="W3832" t="str">
        <f t="shared" si="59"/>
        <v>Nov-21</v>
      </c>
    </row>
    <row r="3833" spans="1:23" x14ac:dyDescent="0.25">
      <c r="A3833" s="54" t="s">
        <v>317</v>
      </c>
      <c r="B3833" s="54" t="s">
        <v>428</v>
      </c>
      <c r="C3833" s="54" t="s">
        <v>263</v>
      </c>
      <c r="D3833" s="54" t="s">
        <v>429</v>
      </c>
      <c r="E3833" s="54" t="s">
        <v>14959</v>
      </c>
      <c r="F3833" s="71">
        <v>44511</v>
      </c>
      <c r="G3833" s="72">
        <v>4715.88</v>
      </c>
      <c r="H3833" s="72">
        <v>399670.83</v>
      </c>
      <c r="I3833" s="54" t="s">
        <v>265</v>
      </c>
      <c r="J3833" s="54" t="s">
        <v>573</v>
      </c>
      <c r="K3833" s="54" t="s">
        <v>13524</v>
      </c>
      <c r="L3833" s="54" t="s">
        <v>14960</v>
      </c>
      <c r="M3833" s="54" t="s">
        <v>14959</v>
      </c>
      <c r="N3833" s="54" t="s">
        <v>256</v>
      </c>
      <c r="O3833" s="54" t="s">
        <v>256</v>
      </c>
      <c r="P3833" s="54" t="s">
        <v>445</v>
      </c>
      <c r="Q3833" s="54" t="s">
        <v>256</v>
      </c>
      <c r="R3833" s="54" t="s">
        <v>431</v>
      </c>
      <c r="S3833" s="71"/>
      <c r="T3833" s="54" t="s">
        <v>256</v>
      </c>
      <c r="U3833" s="71">
        <v>44511</v>
      </c>
      <c r="V3833" s="54" t="s">
        <v>256</v>
      </c>
      <c r="W3833" t="str">
        <f t="shared" si="59"/>
        <v>Nov-21</v>
      </c>
    </row>
    <row r="3834" spans="1:23" x14ac:dyDescent="0.25">
      <c r="A3834" s="54" t="s">
        <v>317</v>
      </c>
      <c r="B3834" s="54" t="s">
        <v>428</v>
      </c>
      <c r="C3834" s="54" t="s">
        <v>263</v>
      </c>
      <c r="D3834" s="54" t="s">
        <v>429</v>
      </c>
      <c r="E3834" s="54" t="s">
        <v>14961</v>
      </c>
      <c r="F3834" s="71">
        <v>44511</v>
      </c>
      <c r="G3834" s="72">
        <v>470.58</v>
      </c>
      <c r="H3834" s="72">
        <v>39881.660000000003</v>
      </c>
      <c r="I3834" s="54" t="s">
        <v>265</v>
      </c>
      <c r="J3834" s="54" t="s">
        <v>573</v>
      </c>
      <c r="K3834" s="54" t="s">
        <v>14962</v>
      </c>
      <c r="L3834" s="54" t="s">
        <v>14963</v>
      </c>
      <c r="M3834" s="54" t="s">
        <v>14961</v>
      </c>
      <c r="N3834" s="54" t="s">
        <v>256</v>
      </c>
      <c r="O3834" s="54" t="s">
        <v>256</v>
      </c>
      <c r="P3834" s="54" t="s">
        <v>445</v>
      </c>
      <c r="Q3834" s="54" t="s">
        <v>256</v>
      </c>
      <c r="R3834" s="54" t="s">
        <v>431</v>
      </c>
      <c r="S3834" s="71"/>
      <c r="T3834" s="54" t="s">
        <v>256</v>
      </c>
      <c r="U3834" s="71">
        <v>44511</v>
      </c>
      <c r="V3834" s="54" t="s">
        <v>256</v>
      </c>
      <c r="W3834" t="str">
        <f t="shared" si="59"/>
        <v>Nov-21</v>
      </c>
    </row>
    <row r="3835" spans="1:23" x14ac:dyDescent="0.25">
      <c r="A3835" s="54" t="s">
        <v>318</v>
      </c>
      <c r="B3835" s="54" t="s">
        <v>428</v>
      </c>
      <c r="C3835" s="54" t="s">
        <v>263</v>
      </c>
      <c r="D3835" s="54" t="s">
        <v>429</v>
      </c>
      <c r="E3835" s="54" t="s">
        <v>14964</v>
      </c>
      <c r="F3835" s="71">
        <v>44504</v>
      </c>
      <c r="G3835" s="72">
        <v>57562.86</v>
      </c>
      <c r="H3835" s="72">
        <v>4878452.3899999997</v>
      </c>
      <c r="I3835" s="54" t="s">
        <v>265</v>
      </c>
      <c r="J3835" s="54" t="s">
        <v>576</v>
      </c>
      <c r="K3835" s="54" t="s">
        <v>14965</v>
      </c>
      <c r="L3835" s="54" t="s">
        <v>14966</v>
      </c>
      <c r="M3835" s="54" t="s">
        <v>14964</v>
      </c>
      <c r="N3835" s="54" t="s">
        <v>256</v>
      </c>
      <c r="O3835" s="54" t="s">
        <v>256</v>
      </c>
      <c r="P3835" s="54" t="s">
        <v>434</v>
      </c>
      <c r="Q3835" s="54" t="s">
        <v>256</v>
      </c>
      <c r="R3835" s="54" t="s">
        <v>431</v>
      </c>
      <c r="S3835" s="71"/>
      <c r="T3835" s="54" t="s">
        <v>256</v>
      </c>
      <c r="U3835" s="71">
        <v>44504</v>
      </c>
      <c r="V3835" s="54" t="s">
        <v>256</v>
      </c>
      <c r="W3835" t="str">
        <f t="shared" si="59"/>
        <v>Nov-21</v>
      </c>
    </row>
    <row r="3836" spans="1:23" x14ac:dyDescent="0.25">
      <c r="A3836" s="54" t="s">
        <v>318</v>
      </c>
      <c r="B3836" s="54" t="s">
        <v>428</v>
      </c>
      <c r="C3836" s="54" t="s">
        <v>263</v>
      </c>
      <c r="D3836" s="54" t="s">
        <v>429</v>
      </c>
      <c r="E3836" s="54" t="s">
        <v>14967</v>
      </c>
      <c r="F3836" s="71">
        <v>44504</v>
      </c>
      <c r="G3836" s="72">
        <v>6157.72</v>
      </c>
      <c r="H3836" s="72">
        <v>521866.77</v>
      </c>
      <c r="I3836" s="54" t="s">
        <v>265</v>
      </c>
      <c r="J3836" s="54" t="s">
        <v>576</v>
      </c>
      <c r="K3836" s="54" t="s">
        <v>14965</v>
      </c>
      <c r="L3836" s="54" t="s">
        <v>14968</v>
      </c>
      <c r="M3836" s="54" t="s">
        <v>14967</v>
      </c>
      <c r="N3836" s="54" t="s">
        <v>256</v>
      </c>
      <c r="O3836" s="54" t="s">
        <v>256</v>
      </c>
      <c r="P3836" s="54" t="s">
        <v>434</v>
      </c>
      <c r="Q3836" s="54" t="s">
        <v>256</v>
      </c>
      <c r="R3836" s="54" t="s">
        <v>431</v>
      </c>
      <c r="S3836" s="71"/>
      <c r="T3836" s="54" t="s">
        <v>256</v>
      </c>
      <c r="U3836" s="71">
        <v>44504</v>
      </c>
      <c r="V3836" s="54" t="s">
        <v>256</v>
      </c>
      <c r="W3836" t="str">
        <f t="shared" si="59"/>
        <v>Nov-21</v>
      </c>
    </row>
    <row r="3837" spans="1:23" x14ac:dyDescent="0.25">
      <c r="A3837" s="54" t="s">
        <v>318</v>
      </c>
      <c r="B3837" s="54" t="s">
        <v>428</v>
      </c>
      <c r="C3837" s="54" t="s">
        <v>263</v>
      </c>
      <c r="D3837" s="54" t="s">
        <v>429</v>
      </c>
      <c r="E3837" s="54" t="s">
        <v>14969</v>
      </c>
      <c r="F3837" s="71">
        <v>44517</v>
      </c>
      <c r="G3837" s="72">
        <v>1162.98</v>
      </c>
      <c r="H3837" s="72">
        <v>98562.559999999998</v>
      </c>
      <c r="I3837" s="54" t="s">
        <v>265</v>
      </c>
      <c r="J3837" s="54" t="s">
        <v>576</v>
      </c>
      <c r="K3837" s="54" t="s">
        <v>14970</v>
      </c>
      <c r="L3837" s="54" t="s">
        <v>14971</v>
      </c>
      <c r="M3837" s="54" t="s">
        <v>14969</v>
      </c>
      <c r="N3837" s="54" t="s">
        <v>256</v>
      </c>
      <c r="O3837" s="54" t="s">
        <v>256</v>
      </c>
      <c r="P3837" s="54" t="s">
        <v>434</v>
      </c>
      <c r="Q3837" s="54" t="s">
        <v>256</v>
      </c>
      <c r="R3837" s="54" t="s">
        <v>431</v>
      </c>
      <c r="S3837" s="71"/>
      <c r="T3837" s="54" t="s">
        <v>256</v>
      </c>
      <c r="U3837" s="71">
        <v>44517</v>
      </c>
      <c r="V3837" s="54" t="s">
        <v>256</v>
      </c>
      <c r="W3837" t="str">
        <f t="shared" si="59"/>
        <v>Nov-21</v>
      </c>
    </row>
    <row r="3838" spans="1:23" x14ac:dyDescent="0.25">
      <c r="A3838" s="54" t="s">
        <v>318</v>
      </c>
      <c r="B3838" s="54" t="s">
        <v>428</v>
      </c>
      <c r="C3838" s="54" t="s">
        <v>263</v>
      </c>
      <c r="D3838" s="54" t="s">
        <v>429</v>
      </c>
      <c r="E3838" s="54" t="s">
        <v>14972</v>
      </c>
      <c r="F3838" s="71">
        <v>44517</v>
      </c>
      <c r="G3838" s="72">
        <v>1165.54</v>
      </c>
      <c r="H3838" s="72">
        <v>98779.520000000004</v>
      </c>
      <c r="I3838" s="54" t="s">
        <v>265</v>
      </c>
      <c r="J3838" s="54" t="s">
        <v>576</v>
      </c>
      <c r="K3838" s="54" t="s">
        <v>14970</v>
      </c>
      <c r="L3838" s="54" t="s">
        <v>14973</v>
      </c>
      <c r="M3838" s="54" t="s">
        <v>14972</v>
      </c>
      <c r="N3838" s="54" t="s">
        <v>256</v>
      </c>
      <c r="O3838" s="54" t="s">
        <v>256</v>
      </c>
      <c r="P3838" s="54" t="s">
        <v>434</v>
      </c>
      <c r="Q3838" s="54" t="s">
        <v>256</v>
      </c>
      <c r="R3838" s="54" t="s">
        <v>431</v>
      </c>
      <c r="S3838" s="71"/>
      <c r="T3838" s="54" t="s">
        <v>256</v>
      </c>
      <c r="U3838" s="71">
        <v>44517</v>
      </c>
      <c r="V3838" s="54" t="s">
        <v>256</v>
      </c>
      <c r="W3838" t="str">
        <f t="shared" si="59"/>
        <v>Nov-21</v>
      </c>
    </row>
    <row r="3839" spans="1:23" x14ac:dyDescent="0.25">
      <c r="A3839" s="54" t="s">
        <v>318</v>
      </c>
      <c r="B3839" s="54" t="s">
        <v>428</v>
      </c>
      <c r="C3839" s="54" t="s">
        <v>263</v>
      </c>
      <c r="D3839" s="54" t="s">
        <v>429</v>
      </c>
      <c r="E3839" s="54" t="s">
        <v>14974</v>
      </c>
      <c r="F3839" s="71">
        <v>44517</v>
      </c>
      <c r="G3839" s="72">
        <v>1378.11</v>
      </c>
      <c r="H3839" s="72">
        <v>116794.82</v>
      </c>
      <c r="I3839" s="54" t="s">
        <v>265</v>
      </c>
      <c r="J3839" s="54" t="s">
        <v>576</v>
      </c>
      <c r="K3839" s="54" t="s">
        <v>14970</v>
      </c>
      <c r="L3839" s="54" t="s">
        <v>14975</v>
      </c>
      <c r="M3839" s="54" t="s">
        <v>14974</v>
      </c>
      <c r="N3839" s="54" t="s">
        <v>256</v>
      </c>
      <c r="O3839" s="54" t="s">
        <v>256</v>
      </c>
      <c r="P3839" s="54" t="s">
        <v>434</v>
      </c>
      <c r="Q3839" s="54" t="s">
        <v>256</v>
      </c>
      <c r="R3839" s="54" t="s">
        <v>431</v>
      </c>
      <c r="S3839" s="71"/>
      <c r="T3839" s="54" t="s">
        <v>256</v>
      </c>
      <c r="U3839" s="71">
        <v>44517</v>
      </c>
      <c r="V3839" s="54" t="s">
        <v>256</v>
      </c>
      <c r="W3839" t="str">
        <f t="shared" si="59"/>
        <v>Nov-21</v>
      </c>
    </row>
    <row r="3840" spans="1:23" x14ac:dyDescent="0.25">
      <c r="A3840" s="54" t="s">
        <v>318</v>
      </c>
      <c r="B3840" s="54" t="s">
        <v>428</v>
      </c>
      <c r="C3840" s="54" t="s">
        <v>263</v>
      </c>
      <c r="D3840" s="54" t="s">
        <v>429</v>
      </c>
      <c r="E3840" s="54" t="s">
        <v>14976</v>
      </c>
      <c r="F3840" s="71">
        <v>44517</v>
      </c>
      <c r="G3840" s="72">
        <v>532.5</v>
      </c>
      <c r="H3840" s="72">
        <v>45129.38</v>
      </c>
      <c r="I3840" s="54" t="s">
        <v>265</v>
      </c>
      <c r="J3840" s="54" t="s">
        <v>576</v>
      </c>
      <c r="K3840" s="54" t="s">
        <v>14970</v>
      </c>
      <c r="L3840" s="54" t="s">
        <v>14977</v>
      </c>
      <c r="M3840" s="54" t="s">
        <v>14976</v>
      </c>
      <c r="N3840" s="54" t="s">
        <v>256</v>
      </c>
      <c r="O3840" s="54" t="s">
        <v>256</v>
      </c>
      <c r="P3840" s="54" t="s">
        <v>434</v>
      </c>
      <c r="Q3840" s="54" t="s">
        <v>256</v>
      </c>
      <c r="R3840" s="54" t="s">
        <v>431</v>
      </c>
      <c r="S3840" s="71"/>
      <c r="T3840" s="54" t="s">
        <v>256</v>
      </c>
      <c r="U3840" s="71">
        <v>44517</v>
      </c>
      <c r="V3840" s="54" t="s">
        <v>256</v>
      </c>
      <c r="W3840" t="str">
        <f t="shared" si="59"/>
        <v>Nov-21</v>
      </c>
    </row>
    <row r="3841" spans="1:23" x14ac:dyDescent="0.25">
      <c r="A3841" s="54" t="s">
        <v>318</v>
      </c>
      <c r="B3841" s="54" t="s">
        <v>428</v>
      </c>
      <c r="C3841" s="54" t="s">
        <v>263</v>
      </c>
      <c r="D3841" s="54" t="s">
        <v>429</v>
      </c>
      <c r="E3841" s="54" t="s">
        <v>14978</v>
      </c>
      <c r="F3841" s="71">
        <v>44517</v>
      </c>
      <c r="G3841" s="72">
        <v>5510.38</v>
      </c>
      <c r="H3841" s="72">
        <v>467004.71</v>
      </c>
      <c r="I3841" s="54" t="s">
        <v>265</v>
      </c>
      <c r="J3841" s="54" t="s">
        <v>576</v>
      </c>
      <c r="K3841" s="54" t="s">
        <v>14970</v>
      </c>
      <c r="L3841" s="54" t="s">
        <v>14979</v>
      </c>
      <c r="M3841" s="54" t="s">
        <v>14978</v>
      </c>
      <c r="N3841" s="54" t="s">
        <v>256</v>
      </c>
      <c r="O3841" s="54" t="s">
        <v>256</v>
      </c>
      <c r="P3841" s="54" t="s">
        <v>434</v>
      </c>
      <c r="Q3841" s="54" t="s">
        <v>256</v>
      </c>
      <c r="R3841" s="54" t="s">
        <v>431</v>
      </c>
      <c r="S3841" s="71"/>
      <c r="T3841" s="54" t="s">
        <v>256</v>
      </c>
      <c r="U3841" s="71">
        <v>44517</v>
      </c>
      <c r="V3841" s="54" t="s">
        <v>256</v>
      </c>
      <c r="W3841" t="str">
        <f t="shared" si="59"/>
        <v>Nov-21</v>
      </c>
    </row>
    <row r="3842" spans="1:23" x14ac:dyDescent="0.25">
      <c r="A3842" s="54" t="s">
        <v>318</v>
      </c>
      <c r="B3842" s="54" t="s">
        <v>428</v>
      </c>
      <c r="C3842" s="54" t="s">
        <v>263</v>
      </c>
      <c r="D3842" s="54" t="s">
        <v>429</v>
      </c>
      <c r="E3842" s="54" t="s">
        <v>14980</v>
      </c>
      <c r="F3842" s="71">
        <v>44517</v>
      </c>
      <c r="G3842" s="72">
        <v>105492.95</v>
      </c>
      <c r="H3842" s="72">
        <v>8940527.5099999998</v>
      </c>
      <c r="I3842" s="54" t="s">
        <v>265</v>
      </c>
      <c r="J3842" s="54" t="s">
        <v>576</v>
      </c>
      <c r="K3842" s="54" t="s">
        <v>14970</v>
      </c>
      <c r="L3842" s="54" t="s">
        <v>14981</v>
      </c>
      <c r="M3842" s="54" t="s">
        <v>14980</v>
      </c>
      <c r="N3842" s="54" t="s">
        <v>256</v>
      </c>
      <c r="O3842" s="54" t="s">
        <v>256</v>
      </c>
      <c r="P3842" s="54" t="s">
        <v>434</v>
      </c>
      <c r="Q3842" s="54" t="s">
        <v>256</v>
      </c>
      <c r="R3842" s="54" t="s">
        <v>431</v>
      </c>
      <c r="S3842" s="71"/>
      <c r="T3842" s="54" t="s">
        <v>256</v>
      </c>
      <c r="U3842" s="71">
        <v>44517</v>
      </c>
      <c r="V3842" s="54" t="s">
        <v>256</v>
      </c>
      <c r="W3842" t="str">
        <f t="shared" si="59"/>
        <v>Nov-21</v>
      </c>
    </row>
    <row r="3843" spans="1:23" x14ac:dyDescent="0.25">
      <c r="A3843" s="54" t="s">
        <v>317</v>
      </c>
      <c r="B3843" s="54" t="s">
        <v>428</v>
      </c>
      <c r="C3843" s="54" t="s">
        <v>263</v>
      </c>
      <c r="D3843" s="54" t="s">
        <v>429</v>
      </c>
      <c r="E3843" s="54" t="s">
        <v>14982</v>
      </c>
      <c r="F3843" s="71">
        <v>44517</v>
      </c>
      <c r="G3843" s="72">
        <v>4967.16</v>
      </c>
      <c r="H3843" s="72">
        <v>420966.81</v>
      </c>
      <c r="I3843" s="54" t="s">
        <v>265</v>
      </c>
      <c r="J3843" s="54" t="s">
        <v>576</v>
      </c>
      <c r="K3843" s="54" t="s">
        <v>14970</v>
      </c>
      <c r="L3843" s="54" t="s">
        <v>14983</v>
      </c>
      <c r="M3843" s="54" t="s">
        <v>14982</v>
      </c>
      <c r="N3843" s="54" t="s">
        <v>256</v>
      </c>
      <c r="O3843" s="54" t="s">
        <v>256</v>
      </c>
      <c r="P3843" s="54" t="s">
        <v>434</v>
      </c>
      <c r="Q3843" s="54" t="s">
        <v>256</v>
      </c>
      <c r="R3843" s="54" t="s">
        <v>431</v>
      </c>
      <c r="S3843" s="71"/>
      <c r="T3843" s="54" t="s">
        <v>256</v>
      </c>
      <c r="U3843" s="71">
        <v>44517</v>
      </c>
      <c r="V3843" s="54" t="s">
        <v>256</v>
      </c>
      <c r="W3843" t="str">
        <f t="shared" si="59"/>
        <v>Nov-21</v>
      </c>
    </row>
    <row r="3844" spans="1:23" x14ac:dyDescent="0.25">
      <c r="A3844" s="54" t="s">
        <v>317</v>
      </c>
      <c r="B3844" s="54" t="s">
        <v>428</v>
      </c>
      <c r="C3844" s="54" t="s">
        <v>263</v>
      </c>
      <c r="D3844" s="54" t="s">
        <v>429</v>
      </c>
      <c r="E3844" s="54" t="s">
        <v>14984</v>
      </c>
      <c r="F3844" s="71">
        <v>44513</v>
      </c>
      <c r="G3844" s="72">
        <v>153.30000000000001</v>
      </c>
      <c r="H3844" s="72">
        <v>12992.18</v>
      </c>
      <c r="I3844" s="54" t="s">
        <v>265</v>
      </c>
      <c r="J3844" s="54" t="s">
        <v>584</v>
      </c>
      <c r="K3844" s="54" t="s">
        <v>14985</v>
      </c>
      <c r="L3844" s="54" t="s">
        <v>14986</v>
      </c>
      <c r="M3844" s="54" t="s">
        <v>14984</v>
      </c>
      <c r="N3844" s="54" t="s">
        <v>256</v>
      </c>
      <c r="O3844" s="54" t="s">
        <v>256</v>
      </c>
      <c r="P3844" s="54" t="s">
        <v>455</v>
      </c>
      <c r="Q3844" s="54" t="s">
        <v>256</v>
      </c>
      <c r="R3844" s="54" t="s">
        <v>431</v>
      </c>
      <c r="S3844" s="71"/>
      <c r="T3844" s="54" t="s">
        <v>256</v>
      </c>
      <c r="U3844" s="71">
        <v>44513</v>
      </c>
      <c r="V3844" s="54" t="s">
        <v>256</v>
      </c>
      <c r="W3844" t="str">
        <f t="shared" ref="W3844:W3907" si="60">TEXT(F3844,"MMM-YY")</f>
        <v>Nov-21</v>
      </c>
    </row>
    <row r="3845" spans="1:23" x14ac:dyDescent="0.25">
      <c r="A3845" s="54" t="s">
        <v>317</v>
      </c>
      <c r="B3845" s="54" t="s">
        <v>428</v>
      </c>
      <c r="C3845" s="54" t="s">
        <v>263</v>
      </c>
      <c r="D3845" s="54" t="s">
        <v>429</v>
      </c>
      <c r="E3845" s="54" t="s">
        <v>14987</v>
      </c>
      <c r="F3845" s="71">
        <v>44510</v>
      </c>
      <c r="G3845" s="72">
        <v>2384.9</v>
      </c>
      <c r="H3845" s="72">
        <v>202120.28</v>
      </c>
      <c r="I3845" s="54" t="s">
        <v>265</v>
      </c>
      <c r="J3845" s="54" t="s">
        <v>584</v>
      </c>
      <c r="K3845" s="54" t="s">
        <v>14988</v>
      </c>
      <c r="L3845" s="54" t="s">
        <v>14989</v>
      </c>
      <c r="M3845" s="54" t="s">
        <v>14987</v>
      </c>
      <c r="N3845" s="54" t="s">
        <v>256</v>
      </c>
      <c r="O3845" s="54" t="s">
        <v>256</v>
      </c>
      <c r="P3845" s="54" t="s">
        <v>455</v>
      </c>
      <c r="Q3845" s="54" t="s">
        <v>256</v>
      </c>
      <c r="R3845" s="54" t="s">
        <v>431</v>
      </c>
      <c r="S3845" s="71"/>
      <c r="T3845" s="54" t="s">
        <v>256</v>
      </c>
      <c r="U3845" s="71">
        <v>44510</v>
      </c>
      <c r="V3845" s="54" t="s">
        <v>256</v>
      </c>
      <c r="W3845" t="str">
        <f t="shared" si="60"/>
        <v>Nov-21</v>
      </c>
    </row>
    <row r="3846" spans="1:23" x14ac:dyDescent="0.25">
      <c r="A3846" s="54" t="s">
        <v>317</v>
      </c>
      <c r="B3846" s="54" t="s">
        <v>428</v>
      </c>
      <c r="C3846" s="54" t="s">
        <v>263</v>
      </c>
      <c r="D3846" s="54" t="s">
        <v>429</v>
      </c>
      <c r="E3846" s="54" t="s">
        <v>14990</v>
      </c>
      <c r="F3846" s="71">
        <v>44517</v>
      </c>
      <c r="G3846" s="72">
        <v>3129</v>
      </c>
      <c r="H3846" s="72">
        <v>265182.75</v>
      </c>
      <c r="I3846" s="54" t="s">
        <v>265</v>
      </c>
      <c r="J3846" s="54" t="s">
        <v>584</v>
      </c>
      <c r="K3846" s="54" t="s">
        <v>14991</v>
      </c>
      <c r="L3846" s="54" t="s">
        <v>14992</v>
      </c>
      <c r="M3846" s="54" t="s">
        <v>14990</v>
      </c>
      <c r="N3846" s="54" t="s">
        <v>256</v>
      </c>
      <c r="O3846" s="54" t="s">
        <v>256</v>
      </c>
      <c r="P3846" s="54" t="s">
        <v>455</v>
      </c>
      <c r="Q3846" s="54" t="s">
        <v>256</v>
      </c>
      <c r="R3846" s="54" t="s">
        <v>431</v>
      </c>
      <c r="S3846" s="71"/>
      <c r="T3846" s="54" t="s">
        <v>256</v>
      </c>
      <c r="U3846" s="71">
        <v>44517</v>
      </c>
      <c r="V3846" s="54" t="s">
        <v>256</v>
      </c>
      <c r="W3846" t="str">
        <f t="shared" si="60"/>
        <v>Nov-21</v>
      </c>
    </row>
    <row r="3847" spans="1:23" x14ac:dyDescent="0.25">
      <c r="A3847" s="54" t="s">
        <v>317</v>
      </c>
      <c r="B3847" s="54" t="s">
        <v>428</v>
      </c>
      <c r="C3847" s="54" t="s">
        <v>263</v>
      </c>
      <c r="D3847" s="54" t="s">
        <v>429</v>
      </c>
      <c r="E3847" s="54" t="s">
        <v>14993</v>
      </c>
      <c r="F3847" s="71">
        <v>44517</v>
      </c>
      <c r="G3847" s="72">
        <v>370.08</v>
      </c>
      <c r="H3847" s="72">
        <v>31364.28</v>
      </c>
      <c r="I3847" s="54" t="s">
        <v>265</v>
      </c>
      <c r="J3847" s="54" t="s">
        <v>584</v>
      </c>
      <c r="K3847" s="54" t="s">
        <v>14994</v>
      </c>
      <c r="L3847" s="54" t="s">
        <v>14995</v>
      </c>
      <c r="M3847" s="54" t="s">
        <v>14993</v>
      </c>
      <c r="N3847" s="54" t="s">
        <v>256</v>
      </c>
      <c r="O3847" s="54" t="s">
        <v>256</v>
      </c>
      <c r="P3847" s="54" t="s">
        <v>455</v>
      </c>
      <c r="Q3847" s="54" t="s">
        <v>256</v>
      </c>
      <c r="R3847" s="54" t="s">
        <v>431</v>
      </c>
      <c r="S3847" s="71"/>
      <c r="T3847" s="54" t="s">
        <v>256</v>
      </c>
      <c r="U3847" s="71">
        <v>44517</v>
      </c>
      <c r="V3847" s="54" t="s">
        <v>256</v>
      </c>
      <c r="W3847" t="str">
        <f t="shared" si="60"/>
        <v>Nov-21</v>
      </c>
    </row>
    <row r="3848" spans="1:23" x14ac:dyDescent="0.25">
      <c r="A3848" s="54" t="s">
        <v>317</v>
      </c>
      <c r="B3848" s="54" t="s">
        <v>428</v>
      </c>
      <c r="C3848" s="54" t="s">
        <v>263</v>
      </c>
      <c r="D3848" s="54" t="s">
        <v>429</v>
      </c>
      <c r="E3848" s="54" t="s">
        <v>14996</v>
      </c>
      <c r="F3848" s="71">
        <v>44502</v>
      </c>
      <c r="G3848" s="72">
        <v>554.04</v>
      </c>
      <c r="H3848" s="72">
        <v>46954.89</v>
      </c>
      <c r="I3848" s="54" t="s">
        <v>265</v>
      </c>
      <c r="J3848" s="54" t="s">
        <v>584</v>
      </c>
      <c r="K3848" s="54" t="s">
        <v>14997</v>
      </c>
      <c r="L3848" s="54" t="s">
        <v>14998</v>
      </c>
      <c r="M3848" s="54" t="s">
        <v>14996</v>
      </c>
      <c r="N3848" s="54" t="s">
        <v>256</v>
      </c>
      <c r="O3848" s="54" t="s">
        <v>256</v>
      </c>
      <c r="P3848" s="54" t="s">
        <v>455</v>
      </c>
      <c r="Q3848" s="54" t="s">
        <v>256</v>
      </c>
      <c r="R3848" s="54" t="s">
        <v>431</v>
      </c>
      <c r="S3848" s="71"/>
      <c r="T3848" s="54" t="s">
        <v>256</v>
      </c>
      <c r="U3848" s="71">
        <v>44502</v>
      </c>
      <c r="V3848" s="54" t="s">
        <v>256</v>
      </c>
      <c r="W3848" t="str">
        <f t="shared" si="60"/>
        <v>Nov-21</v>
      </c>
    </row>
    <row r="3849" spans="1:23" x14ac:dyDescent="0.25">
      <c r="A3849" s="54" t="s">
        <v>317</v>
      </c>
      <c r="B3849" s="54" t="s">
        <v>428</v>
      </c>
      <c r="C3849" s="54" t="s">
        <v>263</v>
      </c>
      <c r="D3849" s="54" t="s">
        <v>429</v>
      </c>
      <c r="E3849" s="54" t="s">
        <v>14999</v>
      </c>
      <c r="F3849" s="71">
        <v>44521</v>
      </c>
      <c r="G3849" s="72">
        <v>25</v>
      </c>
      <c r="H3849" s="72">
        <v>2118.75</v>
      </c>
      <c r="I3849" s="54" t="s">
        <v>265</v>
      </c>
      <c r="J3849" s="54" t="s">
        <v>584</v>
      </c>
      <c r="K3849" s="54" t="s">
        <v>6858</v>
      </c>
      <c r="L3849" s="54" t="s">
        <v>15000</v>
      </c>
      <c r="M3849" s="54" t="s">
        <v>14999</v>
      </c>
      <c r="N3849" s="54" t="s">
        <v>256</v>
      </c>
      <c r="O3849" s="54" t="s">
        <v>256</v>
      </c>
      <c r="P3849" s="54" t="s">
        <v>455</v>
      </c>
      <c r="Q3849" s="54" t="s">
        <v>256</v>
      </c>
      <c r="R3849" s="54" t="s">
        <v>431</v>
      </c>
      <c r="S3849" s="71"/>
      <c r="T3849" s="54" t="s">
        <v>256</v>
      </c>
      <c r="U3849" s="71">
        <v>44521</v>
      </c>
      <c r="V3849" s="54" t="s">
        <v>256</v>
      </c>
      <c r="W3849" t="str">
        <f t="shared" si="60"/>
        <v>Nov-21</v>
      </c>
    </row>
    <row r="3850" spans="1:23" x14ac:dyDescent="0.25">
      <c r="A3850" s="54" t="s">
        <v>317</v>
      </c>
      <c r="B3850" s="54" t="s">
        <v>428</v>
      </c>
      <c r="C3850" s="54" t="s">
        <v>263</v>
      </c>
      <c r="D3850" s="54" t="s">
        <v>429</v>
      </c>
      <c r="E3850" s="54" t="s">
        <v>15001</v>
      </c>
      <c r="F3850" s="71">
        <v>44506</v>
      </c>
      <c r="G3850" s="72">
        <v>12.96</v>
      </c>
      <c r="H3850" s="72">
        <v>1098.3599999999999</v>
      </c>
      <c r="I3850" s="54" t="s">
        <v>265</v>
      </c>
      <c r="J3850" s="54" t="s">
        <v>584</v>
      </c>
      <c r="K3850" s="54" t="s">
        <v>12117</v>
      </c>
      <c r="L3850" s="54" t="s">
        <v>15002</v>
      </c>
      <c r="M3850" s="54" t="s">
        <v>15001</v>
      </c>
      <c r="N3850" s="54" t="s">
        <v>256</v>
      </c>
      <c r="O3850" s="54" t="s">
        <v>256</v>
      </c>
      <c r="P3850" s="54" t="s">
        <v>455</v>
      </c>
      <c r="Q3850" s="54" t="s">
        <v>256</v>
      </c>
      <c r="R3850" s="54" t="s">
        <v>431</v>
      </c>
      <c r="S3850" s="71"/>
      <c r="T3850" s="54" t="s">
        <v>256</v>
      </c>
      <c r="U3850" s="71">
        <v>44506</v>
      </c>
      <c r="V3850" s="54" t="s">
        <v>256</v>
      </c>
      <c r="W3850" t="str">
        <f t="shared" si="60"/>
        <v>Nov-21</v>
      </c>
    </row>
    <row r="3851" spans="1:23" x14ac:dyDescent="0.25">
      <c r="A3851" s="54" t="s">
        <v>317</v>
      </c>
      <c r="B3851" s="54" t="s">
        <v>428</v>
      </c>
      <c r="C3851" s="54" t="s">
        <v>263</v>
      </c>
      <c r="D3851" s="54" t="s">
        <v>429</v>
      </c>
      <c r="E3851" s="54" t="s">
        <v>15003</v>
      </c>
      <c r="F3851" s="71">
        <v>44506</v>
      </c>
      <c r="G3851" s="72">
        <v>75.930000000000007</v>
      </c>
      <c r="H3851" s="72">
        <v>6435.07</v>
      </c>
      <c r="I3851" s="54" t="s">
        <v>265</v>
      </c>
      <c r="J3851" s="54" t="s">
        <v>584</v>
      </c>
      <c r="K3851" s="54" t="s">
        <v>12120</v>
      </c>
      <c r="L3851" s="54" t="s">
        <v>15004</v>
      </c>
      <c r="M3851" s="54" t="s">
        <v>15003</v>
      </c>
      <c r="N3851" s="54" t="s">
        <v>256</v>
      </c>
      <c r="O3851" s="54" t="s">
        <v>256</v>
      </c>
      <c r="P3851" s="54" t="s">
        <v>455</v>
      </c>
      <c r="Q3851" s="54" t="s">
        <v>256</v>
      </c>
      <c r="R3851" s="54" t="s">
        <v>431</v>
      </c>
      <c r="S3851" s="71"/>
      <c r="T3851" s="54" t="s">
        <v>256</v>
      </c>
      <c r="U3851" s="71">
        <v>44506</v>
      </c>
      <c r="V3851" s="54" t="s">
        <v>256</v>
      </c>
      <c r="W3851" t="str">
        <f t="shared" si="60"/>
        <v>Nov-21</v>
      </c>
    </row>
    <row r="3852" spans="1:23" x14ac:dyDescent="0.25">
      <c r="A3852" s="54" t="s">
        <v>317</v>
      </c>
      <c r="B3852" s="54" t="s">
        <v>428</v>
      </c>
      <c r="C3852" s="54" t="s">
        <v>263</v>
      </c>
      <c r="D3852" s="54" t="s">
        <v>429</v>
      </c>
      <c r="E3852" s="54" t="s">
        <v>15005</v>
      </c>
      <c r="F3852" s="71">
        <v>44506</v>
      </c>
      <c r="G3852" s="72">
        <v>1535.36</v>
      </c>
      <c r="H3852" s="72">
        <v>130121.76</v>
      </c>
      <c r="I3852" s="54" t="s">
        <v>265</v>
      </c>
      <c r="J3852" s="54" t="s">
        <v>584</v>
      </c>
      <c r="K3852" s="54" t="s">
        <v>15006</v>
      </c>
      <c r="L3852" s="54" t="s">
        <v>15007</v>
      </c>
      <c r="M3852" s="54" t="s">
        <v>15005</v>
      </c>
      <c r="N3852" s="54" t="s">
        <v>256</v>
      </c>
      <c r="O3852" s="54" t="s">
        <v>256</v>
      </c>
      <c r="P3852" s="54" t="s">
        <v>455</v>
      </c>
      <c r="Q3852" s="54" t="s">
        <v>256</v>
      </c>
      <c r="R3852" s="54" t="s">
        <v>431</v>
      </c>
      <c r="S3852" s="71"/>
      <c r="T3852" s="54" t="s">
        <v>256</v>
      </c>
      <c r="U3852" s="71">
        <v>44506</v>
      </c>
      <c r="V3852" s="54" t="s">
        <v>256</v>
      </c>
      <c r="W3852" t="str">
        <f t="shared" si="60"/>
        <v>Nov-21</v>
      </c>
    </row>
    <row r="3853" spans="1:23" x14ac:dyDescent="0.25">
      <c r="A3853" s="54" t="s">
        <v>317</v>
      </c>
      <c r="B3853" s="54" t="s">
        <v>428</v>
      </c>
      <c r="C3853" s="54" t="s">
        <v>263</v>
      </c>
      <c r="D3853" s="54" t="s">
        <v>429</v>
      </c>
      <c r="E3853" s="54" t="s">
        <v>15008</v>
      </c>
      <c r="F3853" s="71">
        <v>44506</v>
      </c>
      <c r="G3853" s="72">
        <v>1546.29</v>
      </c>
      <c r="H3853" s="72">
        <v>131048.08</v>
      </c>
      <c r="I3853" s="54" t="s">
        <v>265</v>
      </c>
      <c r="J3853" s="54" t="s">
        <v>584</v>
      </c>
      <c r="K3853" s="54" t="s">
        <v>15006</v>
      </c>
      <c r="L3853" s="54" t="s">
        <v>15009</v>
      </c>
      <c r="M3853" s="54" t="s">
        <v>15008</v>
      </c>
      <c r="N3853" s="54" t="s">
        <v>256</v>
      </c>
      <c r="O3853" s="54" t="s">
        <v>256</v>
      </c>
      <c r="P3853" s="54" t="s">
        <v>455</v>
      </c>
      <c r="Q3853" s="54" t="s">
        <v>256</v>
      </c>
      <c r="R3853" s="54" t="s">
        <v>431</v>
      </c>
      <c r="S3853" s="71"/>
      <c r="T3853" s="54" t="s">
        <v>256</v>
      </c>
      <c r="U3853" s="71">
        <v>44506</v>
      </c>
      <c r="V3853" s="54" t="s">
        <v>256</v>
      </c>
      <c r="W3853" t="str">
        <f t="shared" si="60"/>
        <v>Nov-21</v>
      </c>
    </row>
    <row r="3854" spans="1:23" x14ac:dyDescent="0.25">
      <c r="A3854" s="54" t="s">
        <v>317</v>
      </c>
      <c r="B3854" s="54" t="s">
        <v>428</v>
      </c>
      <c r="C3854" s="54" t="s">
        <v>263</v>
      </c>
      <c r="D3854" s="54" t="s">
        <v>429</v>
      </c>
      <c r="E3854" s="54" t="s">
        <v>15010</v>
      </c>
      <c r="F3854" s="71">
        <v>44506</v>
      </c>
      <c r="G3854" s="72">
        <v>477.47</v>
      </c>
      <c r="H3854" s="72">
        <v>40465.58</v>
      </c>
      <c r="I3854" s="54" t="s">
        <v>265</v>
      </c>
      <c r="J3854" s="54" t="s">
        <v>584</v>
      </c>
      <c r="K3854" s="54" t="s">
        <v>15006</v>
      </c>
      <c r="L3854" s="54" t="s">
        <v>15011</v>
      </c>
      <c r="M3854" s="54" t="s">
        <v>15010</v>
      </c>
      <c r="N3854" s="54" t="s">
        <v>256</v>
      </c>
      <c r="O3854" s="54" t="s">
        <v>256</v>
      </c>
      <c r="P3854" s="54" t="s">
        <v>455</v>
      </c>
      <c r="Q3854" s="54" t="s">
        <v>256</v>
      </c>
      <c r="R3854" s="54" t="s">
        <v>431</v>
      </c>
      <c r="S3854" s="71"/>
      <c r="T3854" s="54" t="s">
        <v>256</v>
      </c>
      <c r="U3854" s="71">
        <v>44506</v>
      </c>
      <c r="V3854" s="54" t="s">
        <v>256</v>
      </c>
      <c r="W3854" t="str">
        <f t="shared" si="60"/>
        <v>Nov-21</v>
      </c>
    </row>
    <row r="3855" spans="1:23" x14ac:dyDescent="0.25">
      <c r="A3855" s="54" t="s">
        <v>317</v>
      </c>
      <c r="B3855" s="54" t="s">
        <v>428</v>
      </c>
      <c r="C3855" s="54" t="s">
        <v>263</v>
      </c>
      <c r="D3855" s="54" t="s">
        <v>429</v>
      </c>
      <c r="E3855" s="54" t="s">
        <v>15012</v>
      </c>
      <c r="F3855" s="71">
        <v>44521</v>
      </c>
      <c r="G3855" s="72">
        <v>1047.8699999999999</v>
      </c>
      <c r="H3855" s="72">
        <v>88806.98</v>
      </c>
      <c r="I3855" s="54" t="s">
        <v>265</v>
      </c>
      <c r="J3855" s="54" t="s">
        <v>584</v>
      </c>
      <c r="K3855" s="54" t="s">
        <v>15013</v>
      </c>
      <c r="L3855" s="54" t="s">
        <v>15014</v>
      </c>
      <c r="M3855" s="54" t="s">
        <v>15012</v>
      </c>
      <c r="N3855" s="54" t="s">
        <v>256</v>
      </c>
      <c r="O3855" s="54" t="s">
        <v>256</v>
      </c>
      <c r="P3855" s="54" t="s">
        <v>455</v>
      </c>
      <c r="Q3855" s="54" t="s">
        <v>256</v>
      </c>
      <c r="R3855" s="54" t="s">
        <v>431</v>
      </c>
      <c r="S3855" s="71"/>
      <c r="T3855" s="54" t="s">
        <v>256</v>
      </c>
      <c r="U3855" s="71">
        <v>44521</v>
      </c>
      <c r="V3855" s="54" t="s">
        <v>256</v>
      </c>
      <c r="W3855" t="str">
        <f t="shared" si="60"/>
        <v>Nov-21</v>
      </c>
    </row>
    <row r="3856" spans="1:23" x14ac:dyDescent="0.25">
      <c r="A3856" s="54" t="s">
        <v>317</v>
      </c>
      <c r="B3856" s="54" t="s">
        <v>428</v>
      </c>
      <c r="C3856" s="54" t="s">
        <v>263</v>
      </c>
      <c r="D3856" s="54" t="s">
        <v>429</v>
      </c>
      <c r="E3856" s="54" t="s">
        <v>15015</v>
      </c>
      <c r="F3856" s="71">
        <v>44521</v>
      </c>
      <c r="G3856" s="72">
        <v>1156.4100000000001</v>
      </c>
      <c r="H3856" s="72">
        <v>98005.75</v>
      </c>
      <c r="I3856" s="54" t="s">
        <v>265</v>
      </c>
      <c r="J3856" s="54" t="s">
        <v>584</v>
      </c>
      <c r="K3856" s="54" t="s">
        <v>15016</v>
      </c>
      <c r="L3856" s="54" t="s">
        <v>15017</v>
      </c>
      <c r="M3856" s="54" t="s">
        <v>15015</v>
      </c>
      <c r="N3856" s="54" t="s">
        <v>256</v>
      </c>
      <c r="O3856" s="54" t="s">
        <v>256</v>
      </c>
      <c r="P3856" s="54" t="s">
        <v>455</v>
      </c>
      <c r="Q3856" s="54" t="s">
        <v>256</v>
      </c>
      <c r="R3856" s="54" t="s">
        <v>431</v>
      </c>
      <c r="S3856" s="71"/>
      <c r="T3856" s="54" t="s">
        <v>256</v>
      </c>
      <c r="U3856" s="71">
        <v>44521</v>
      </c>
      <c r="V3856" s="54" t="s">
        <v>256</v>
      </c>
      <c r="W3856" t="str">
        <f t="shared" si="60"/>
        <v>Nov-21</v>
      </c>
    </row>
    <row r="3857" spans="1:23" x14ac:dyDescent="0.25">
      <c r="A3857" s="54" t="s">
        <v>317</v>
      </c>
      <c r="B3857" s="54" t="s">
        <v>428</v>
      </c>
      <c r="C3857" s="54" t="s">
        <v>263</v>
      </c>
      <c r="D3857" s="54" t="s">
        <v>429</v>
      </c>
      <c r="E3857" s="54" t="s">
        <v>15018</v>
      </c>
      <c r="F3857" s="71">
        <v>44521</v>
      </c>
      <c r="G3857" s="72">
        <v>270.08</v>
      </c>
      <c r="H3857" s="72">
        <v>22889.279999999999</v>
      </c>
      <c r="I3857" s="54" t="s">
        <v>265</v>
      </c>
      <c r="J3857" s="54" t="s">
        <v>584</v>
      </c>
      <c r="K3857" s="54" t="s">
        <v>15019</v>
      </c>
      <c r="L3857" s="54" t="s">
        <v>15020</v>
      </c>
      <c r="M3857" s="54" t="s">
        <v>15018</v>
      </c>
      <c r="N3857" s="54" t="s">
        <v>256</v>
      </c>
      <c r="O3857" s="54" t="s">
        <v>256</v>
      </c>
      <c r="P3857" s="54" t="s">
        <v>455</v>
      </c>
      <c r="Q3857" s="54" t="s">
        <v>256</v>
      </c>
      <c r="R3857" s="54" t="s">
        <v>431</v>
      </c>
      <c r="S3857" s="71"/>
      <c r="T3857" s="54" t="s">
        <v>256</v>
      </c>
      <c r="U3857" s="71">
        <v>44521</v>
      </c>
      <c r="V3857" s="54" t="s">
        <v>256</v>
      </c>
      <c r="W3857" t="str">
        <f t="shared" si="60"/>
        <v>Nov-21</v>
      </c>
    </row>
    <row r="3858" spans="1:23" x14ac:dyDescent="0.25">
      <c r="A3858" s="54" t="s">
        <v>318</v>
      </c>
      <c r="B3858" s="54" t="s">
        <v>428</v>
      </c>
      <c r="C3858" s="54" t="s">
        <v>263</v>
      </c>
      <c r="D3858" s="54" t="s">
        <v>429</v>
      </c>
      <c r="E3858" s="54" t="s">
        <v>15021</v>
      </c>
      <c r="F3858" s="71">
        <v>44509</v>
      </c>
      <c r="G3858" s="72">
        <v>39726.550000000003</v>
      </c>
      <c r="H3858" s="72">
        <v>3366825.11</v>
      </c>
      <c r="I3858" s="54" t="s">
        <v>265</v>
      </c>
      <c r="J3858" s="54" t="s">
        <v>587</v>
      </c>
      <c r="K3858" s="54" t="s">
        <v>15022</v>
      </c>
      <c r="L3858" s="54" t="s">
        <v>15023</v>
      </c>
      <c r="M3858" s="54" t="s">
        <v>15021</v>
      </c>
      <c r="N3858" s="54" t="s">
        <v>256</v>
      </c>
      <c r="O3858" s="54" t="s">
        <v>256</v>
      </c>
      <c r="P3858" s="54" t="s">
        <v>442</v>
      </c>
      <c r="Q3858" s="54" t="s">
        <v>256</v>
      </c>
      <c r="R3858" s="54" t="s">
        <v>431</v>
      </c>
      <c r="S3858" s="71"/>
      <c r="T3858" s="54" t="s">
        <v>256</v>
      </c>
      <c r="U3858" s="71">
        <v>44509</v>
      </c>
      <c r="V3858" s="54" t="s">
        <v>256</v>
      </c>
      <c r="W3858" t="str">
        <f t="shared" si="60"/>
        <v>Nov-21</v>
      </c>
    </row>
    <row r="3859" spans="1:23" x14ac:dyDescent="0.25">
      <c r="A3859" s="54" t="s">
        <v>318</v>
      </c>
      <c r="B3859" s="54" t="s">
        <v>428</v>
      </c>
      <c r="C3859" s="54" t="s">
        <v>263</v>
      </c>
      <c r="D3859" s="54" t="s">
        <v>429</v>
      </c>
      <c r="E3859" s="54" t="s">
        <v>15024</v>
      </c>
      <c r="F3859" s="71">
        <v>44516</v>
      </c>
      <c r="G3859" s="72">
        <v>1340</v>
      </c>
      <c r="H3859" s="72">
        <v>113565</v>
      </c>
      <c r="I3859" s="54" t="s">
        <v>265</v>
      </c>
      <c r="J3859" s="54" t="s">
        <v>587</v>
      </c>
      <c r="K3859" s="54" t="s">
        <v>15025</v>
      </c>
      <c r="L3859" s="54" t="s">
        <v>15026</v>
      </c>
      <c r="M3859" s="54" t="s">
        <v>15024</v>
      </c>
      <c r="N3859" s="54" t="s">
        <v>256</v>
      </c>
      <c r="O3859" s="54" t="s">
        <v>256</v>
      </c>
      <c r="P3859" s="54" t="s">
        <v>442</v>
      </c>
      <c r="Q3859" s="54" t="s">
        <v>256</v>
      </c>
      <c r="R3859" s="54" t="s">
        <v>431</v>
      </c>
      <c r="S3859" s="71"/>
      <c r="T3859" s="54" t="s">
        <v>256</v>
      </c>
      <c r="U3859" s="71">
        <v>44516</v>
      </c>
      <c r="V3859" s="54" t="s">
        <v>256</v>
      </c>
      <c r="W3859" t="str">
        <f t="shared" si="60"/>
        <v>Nov-21</v>
      </c>
    </row>
    <row r="3860" spans="1:23" x14ac:dyDescent="0.25">
      <c r="A3860" s="54" t="s">
        <v>318</v>
      </c>
      <c r="B3860" s="54" t="s">
        <v>428</v>
      </c>
      <c r="C3860" s="54" t="s">
        <v>263</v>
      </c>
      <c r="D3860" s="54" t="s">
        <v>429</v>
      </c>
      <c r="E3860" s="54" t="s">
        <v>15027</v>
      </c>
      <c r="F3860" s="71">
        <v>44503</v>
      </c>
      <c r="G3860" s="72">
        <v>16909.080000000002</v>
      </c>
      <c r="H3860" s="72">
        <v>1433044.53</v>
      </c>
      <c r="I3860" s="54" t="s">
        <v>265</v>
      </c>
      <c r="J3860" s="54" t="s">
        <v>587</v>
      </c>
      <c r="K3860" s="54" t="s">
        <v>15028</v>
      </c>
      <c r="L3860" s="54" t="s">
        <v>15029</v>
      </c>
      <c r="M3860" s="54" t="s">
        <v>15027</v>
      </c>
      <c r="N3860" s="54" t="s">
        <v>256</v>
      </c>
      <c r="O3860" s="54" t="s">
        <v>256</v>
      </c>
      <c r="P3860" s="54" t="s">
        <v>442</v>
      </c>
      <c r="Q3860" s="54" t="s">
        <v>256</v>
      </c>
      <c r="R3860" s="54" t="s">
        <v>431</v>
      </c>
      <c r="S3860" s="71"/>
      <c r="T3860" s="54" t="s">
        <v>256</v>
      </c>
      <c r="U3860" s="71">
        <v>44503</v>
      </c>
      <c r="V3860" s="54" t="s">
        <v>256</v>
      </c>
      <c r="W3860" t="str">
        <f t="shared" si="60"/>
        <v>Nov-21</v>
      </c>
    </row>
    <row r="3861" spans="1:23" x14ac:dyDescent="0.25">
      <c r="A3861" s="54" t="s">
        <v>318</v>
      </c>
      <c r="B3861" s="54" t="s">
        <v>428</v>
      </c>
      <c r="C3861" s="54" t="s">
        <v>263</v>
      </c>
      <c r="D3861" s="54" t="s">
        <v>429</v>
      </c>
      <c r="E3861" s="54" t="s">
        <v>15030</v>
      </c>
      <c r="F3861" s="71">
        <v>44508</v>
      </c>
      <c r="G3861" s="72">
        <v>43804.33</v>
      </c>
      <c r="H3861" s="72">
        <v>3712416.97</v>
      </c>
      <c r="I3861" s="54" t="s">
        <v>265</v>
      </c>
      <c r="J3861" s="54" t="s">
        <v>587</v>
      </c>
      <c r="K3861" s="54" t="s">
        <v>15031</v>
      </c>
      <c r="L3861" s="54" t="s">
        <v>15032</v>
      </c>
      <c r="M3861" s="54" t="s">
        <v>15030</v>
      </c>
      <c r="N3861" s="54" t="s">
        <v>256</v>
      </c>
      <c r="O3861" s="54" t="s">
        <v>256</v>
      </c>
      <c r="P3861" s="54" t="s">
        <v>442</v>
      </c>
      <c r="Q3861" s="54" t="s">
        <v>256</v>
      </c>
      <c r="R3861" s="54" t="s">
        <v>431</v>
      </c>
      <c r="S3861" s="71"/>
      <c r="T3861" s="54" t="s">
        <v>256</v>
      </c>
      <c r="U3861" s="71">
        <v>44508</v>
      </c>
      <c r="V3861" s="54" t="s">
        <v>256</v>
      </c>
      <c r="W3861" t="str">
        <f t="shared" si="60"/>
        <v>Nov-21</v>
      </c>
    </row>
    <row r="3862" spans="1:23" x14ac:dyDescent="0.25">
      <c r="A3862" s="54" t="s">
        <v>318</v>
      </c>
      <c r="B3862" s="54" t="s">
        <v>428</v>
      </c>
      <c r="C3862" s="54" t="s">
        <v>263</v>
      </c>
      <c r="D3862" s="54" t="s">
        <v>429</v>
      </c>
      <c r="E3862" s="54" t="s">
        <v>15033</v>
      </c>
      <c r="F3862" s="71">
        <v>44515</v>
      </c>
      <c r="G3862" s="72">
        <v>22447.41</v>
      </c>
      <c r="H3862" s="72">
        <v>1902418</v>
      </c>
      <c r="I3862" s="54" t="s">
        <v>265</v>
      </c>
      <c r="J3862" s="54" t="s">
        <v>587</v>
      </c>
      <c r="K3862" s="54" t="s">
        <v>15034</v>
      </c>
      <c r="L3862" s="54" t="s">
        <v>15035</v>
      </c>
      <c r="M3862" s="54" t="s">
        <v>15033</v>
      </c>
      <c r="N3862" s="54" t="s">
        <v>256</v>
      </c>
      <c r="O3862" s="54" t="s">
        <v>256</v>
      </c>
      <c r="P3862" s="54" t="s">
        <v>442</v>
      </c>
      <c r="Q3862" s="54" t="s">
        <v>256</v>
      </c>
      <c r="R3862" s="54" t="s">
        <v>431</v>
      </c>
      <c r="S3862" s="71"/>
      <c r="T3862" s="54" t="s">
        <v>256</v>
      </c>
      <c r="U3862" s="71">
        <v>44515</v>
      </c>
      <c r="V3862" s="54" t="s">
        <v>256</v>
      </c>
      <c r="W3862" t="str">
        <f t="shared" si="60"/>
        <v>Nov-21</v>
      </c>
    </row>
    <row r="3863" spans="1:23" x14ac:dyDescent="0.25">
      <c r="A3863" s="54" t="s">
        <v>318</v>
      </c>
      <c r="B3863" s="54" t="s">
        <v>428</v>
      </c>
      <c r="C3863" s="54" t="s">
        <v>263</v>
      </c>
      <c r="D3863" s="54" t="s">
        <v>429</v>
      </c>
      <c r="E3863" s="54" t="s">
        <v>15036</v>
      </c>
      <c r="F3863" s="71">
        <v>44517</v>
      </c>
      <c r="G3863" s="72">
        <v>4612.01</v>
      </c>
      <c r="H3863" s="72">
        <v>390867.85</v>
      </c>
      <c r="I3863" s="54" t="s">
        <v>265</v>
      </c>
      <c r="J3863" s="54" t="s">
        <v>587</v>
      </c>
      <c r="K3863" s="54" t="s">
        <v>15037</v>
      </c>
      <c r="L3863" s="54" t="s">
        <v>15038</v>
      </c>
      <c r="M3863" s="54" t="s">
        <v>15036</v>
      </c>
      <c r="N3863" s="54" t="s">
        <v>256</v>
      </c>
      <c r="O3863" s="54" t="s">
        <v>256</v>
      </c>
      <c r="P3863" s="54" t="s">
        <v>442</v>
      </c>
      <c r="Q3863" s="54" t="s">
        <v>256</v>
      </c>
      <c r="R3863" s="54" t="s">
        <v>431</v>
      </c>
      <c r="S3863" s="71"/>
      <c r="T3863" s="54" t="s">
        <v>256</v>
      </c>
      <c r="U3863" s="71">
        <v>44517</v>
      </c>
      <c r="V3863" s="54" t="s">
        <v>256</v>
      </c>
      <c r="W3863" t="str">
        <f t="shared" si="60"/>
        <v>Nov-21</v>
      </c>
    </row>
    <row r="3864" spans="1:23" x14ac:dyDescent="0.25">
      <c r="A3864" s="54" t="s">
        <v>318</v>
      </c>
      <c r="B3864" s="54" t="s">
        <v>428</v>
      </c>
      <c r="C3864" s="54" t="s">
        <v>263</v>
      </c>
      <c r="D3864" s="54" t="s">
        <v>429</v>
      </c>
      <c r="E3864" s="54" t="s">
        <v>15039</v>
      </c>
      <c r="F3864" s="71">
        <v>44518</v>
      </c>
      <c r="G3864" s="72">
        <v>20205.14</v>
      </c>
      <c r="H3864" s="72">
        <v>1712385.62</v>
      </c>
      <c r="I3864" s="54" t="s">
        <v>265</v>
      </c>
      <c r="J3864" s="54" t="s">
        <v>587</v>
      </c>
      <c r="K3864" s="54" t="s">
        <v>15040</v>
      </c>
      <c r="L3864" s="54" t="s">
        <v>15041</v>
      </c>
      <c r="M3864" s="54" t="s">
        <v>15039</v>
      </c>
      <c r="N3864" s="54" t="s">
        <v>256</v>
      </c>
      <c r="O3864" s="54" t="s">
        <v>256</v>
      </c>
      <c r="P3864" s="54" t="s">
        <v>442</v>
      </c>
      <c r="Q3864" s="54" t="s">
        <v>256</v>
      </c>
      <c r="R3864" s="54" t="s">
        <v>431</v>
      </c>
      <c r="S3864" s="71"/>
      <c r="T3864" s="54" t="s">
        <v>256</v>
      </c>
      <c r="U3864" s="71">
        <v>44518</v>
      </c>
      <c r="V3864" s="54" t="s">
        <v>256</v>
      </c>
      <c r="W3864" t="str">
        <f t="shared" si="60"/>
        <v>Nov-21</v>
      </c>
    </row>
    <row r="3865" spans="1:23" x14ac:dyDescent="0.25">
      <c r="A3865" s="54" t="s">
        <v>318</v>
      </c>
      <c r="B3865" s="54" t="s">
        <v>428</v>
      </c>
      <c r="C3865" s="54" t="s">
        <v>263</v>
      </c>
      <c r="D3865" s="54" t="s">
        <v>429</v>
      </c>
      <c r="E3865" s="54" t="s">
        <v>15042</v>
      </c>
      <c r="F3865" s="71">
        <v>44521</v>
      </c>
      <c r="G3865" s="72">
        <v>21136.36</v>
      </c>
      <c r="H3865" s="72">
        <v>1791306.51</v>
      </c>
      <c r="I3865" s="54" t="s">
        <v>265</v>
      </c>
      <c r="J3865" s="54" t="s">
        <v>587</v>
      </c>
      <c r="K3865" s="54" t="s">
        <v>15043</v>
      </c>
      <c r="L3865" s="54" t="s">
        <v>15044</v>
      </c>
      <c r="M3865" s="54" t="s">
        <v>15042</v>
      </c>
      <c r="N3865" s="54" t="s">
        <v>256</v>
      </c>
      <c r="O3865" s="54" t="s">
        <v>256</v>
      </c>
      <c r="P3865" s="54" t="s">
        <v>442</v>
      </c>
      <c r="Q3865" s="54" t="s">
        <v>256</v>
      </c>
      <c r="R3865" s="54" t="s">
        <v>431</v>
      </c>
      <c r="S3865" s="71"/>
      <c r="T3865" s="54" t="s">
        <v>256</v>
      </c>
      <c r="U3865" s="71">
        <v>44521</v>
      </c>
      <c r="V3865" s="54" t="s">
        <v>256</v>
      </c>
      <c r="W3865" t="str">
        <f t="shared" si="60"/>
        <v>Nov-21</v>
      </c>
    </row>
    <row r="3866" spans="1:23" x14ac:dyDescent="0.25">
      <c r="A3866" s="54" t="s">
        <v>318</v>
      </c>
      <c r="B3866" s="54" t="s">
        <v>428</v>
      </c>
      <c r="C3866" s="54" t="s">
        <v>263</v>
      </c>
      <c r="D3866" s="54" t="s">
        <v>429</v>
      </c>
      <c r="E3866" s="54" t="s">
        <v>15045</v>
      </c>
      <c r="F3866" s="71">
        <v>44522</v>
      </c>
      <c r="G3866" s="72">
        <v>16583.14</v>
      </c>
      <c r="H3866" s="72">
        <v>1405421.12</v>
      </c>
      <c r="I3866" s="54" t="s">
        <v>265</v>
      </c>
      <c r="J3866" s="54" t="s">
        <v>587</v>
      </c>
      <c r="K3866" s="54" t="s">
        <v>15046</v>
      </c>
      <c r="L3866" s="54" t="s">
        <v>15047</v>
      </c>
      <c r="M3866" s="54" t="s">
        <v>15045</v>
      </c>
      <c r="N3866" s="54" t="s">
        <v>256</v>
      </c>
      <c r="O3866" s="54" t="s">
        <v>256</v>
      </c>
      <c r="P3866" s="54" t="s">
        <v>442</v>
      </c>
      <c r="Q3866" s="54" t="s">
        <v>256</v>
      </c>
      <c r="R3866" s="54" t="s">
        <v>431</v>
      </c>
      <c r="S3866" s="71"/>
      <c r="T3866" s="54" t="s">
        <v>256</v>
      </c>
      <c r="U3866" s="71">
        <v>44522</v>
      </c>
      <c r="V3866" s="54" t="s">
        <v>256</v>
      </c>
      <c r="W3866" t="str">
        <f t="shared" si="60"/>
        <v>Nov-21</v>
      </c>
    </row>
    <row r="3867" spans="1:23" x14ac:dyDescent="0.25">
      <c r="A3867" s="54" t="s">
        <v>317</v>
      </c>
      <c r="B3867" s="54" t="s">
        <v>428</v>
      </c>
      <c r="C3867" s="54" t="s">
        <v>263</v>
      </c>
      <c r="D3867" s="54" t="s">
        <v>429</v>
      </c>
      <c r="E3867" s="54" t="s">
        <v>15048</v>
      </c>
      <c r="F3867" s="71">
        <v>44501</v>
      </c>
      <c r="G3867" s="72">
        <v>65.349999999999994</v>
      </c>
      <c r="H3867" s="72">
        <v>5538.41</v>
      </c>
      <c r="I3867" s="54" t="s">
        <v>265</v>
      </c>
      <c r="J3867" s="54" t="s">
        <v>290</v>
      </c>
      <c r="K3867" s="54" t="s">
        <v>12124</v>
      </c>
      <c r="L3867" s="54" t="s">
        <v>15049</v>
      </c>
      <c r="M3867" s="54" t="s">
        <v>15048</v>
      </c>
      <c r="N3867" s="54" t="s">
        <v>256</v>
      </c>
      <c r="O3867" s="54" t="s">
        <v>256</v>
      </c>
      <c r="P3867" s="54" t="s">
        <v>264</v>
      </c>
      <c r="Q3867" s="54" t="s">
        <v>256</v>
      </c>
      <c r="R3867" s="54" t="s">
        <v>431</v>
      </c>
      <c r="S3867" s="71"/>
      <c r="T3867" s="54" t="s">
        <v>256</v>
      </c>
      <c r="U3867" s="71">
        <v>44501</v>
      </c>
      <c r="V3867" s="54" t="s">
        <v>256</v>
      </c>
      <c r="W3867" t="str">
        <f t="shared" si="60"/>
        <v>Nov-21</v>
      </c>
    </row>
    <row r="3868" spans="1:23" x14ac:dyDescent="0.25">
      <c r="A3868" s="54" t="s">
        <v>317</v>
      </c>
      <c r="B3868" s="54" t="s">
        <v>428</v>
      </c>
      <c r="C3868" s="54" t="s">
        <v>263</v>
      </c>
      <c r="D3868" s="54" t="s">
        <v>429</v>
      </c>
      <c r="E3868" s="54" t="s">
        <v>15050</v>
      </c>
      <c r="F3868" s="71">
        <v>44502</v>
      </c>
      <c r="G3868" s="72">
        <v>94.65</v>
      </c>
      <c r="H3868" s="72">
        <v>8021.59</v>
      </c>
      <c r="I3868" s="54" t="s">
        <v>265</v>
      </c>
      <c r="J3868" s="54" t="s">
        <v>290</v>
      </c>
      <c r="K3868" s="54" t="s">
        <v>12228</v>
      </c>
      <c r="L3868" s="54" t="s">
        <v>15051</v>
      </c>
      <c r="M3868" s="54" t="s">
        <v>15050</v>
      </c>
      <c r="N3868" s="54" t="s">
        <v>256</v>
      </c>
      <c r="O3868" s="54" t="s">
        <v>256</v>
      </c>
      <c r="P3868" s="54" t="s">
        <v>264</v>
      </c>
      <c r="Q3868" s="54" t="s">
        <v>256</v>
      </c>
      <c r="R3868" s="54" t="s">
        <v>431</v>
      </c>
      <c r="S3868" s="71"/>
      <c r="T3868" s="54" t="s">
        <v>256</v>
      </c>
      <c r="U3868" s="71">
        <v>44502</v>
      </c>
      <c r="V3868" s="54" t="s">
        <v>256</v>
      </c>
      <c r="W3868" t="str">
        <f t="shared" si="60"/>
        <v>Nov-21</v>
      </c>
    </row>
    <row r="3869" spans="1:23" x14ac:dyDescent="0.25">
      <c r="A3869" s="54" t="s">
        <v>317</v>
      </c>
      <c r="B3869" s="54" t="s">
        <v>428</v>
      </c>
      <c r="C3869" s="54" t="s">
        <v>263</v>
      </c>
      <c r="D3869" s="54" t="s">
        <v>429</v>
      </c>
      <c r="E3869" s="54" t="s">
        <v>15052</v>
      </c>
      <c r="F3869" s="71">
        <v>44502</v>
      </c>
      <c r="G3869" s="72">
        <v>333.63</v>
      </c>
      <c r="H3869" s="72">
        <v>28275.14</v>
      </c>
      <c r="I3869" s="54" t="s">
        <v>265</v>
      </c>
      <c r="J3869" s="54" t="s">
        <v>290</v>
      </c>
      <c r="K3869" s="54" t="s">
        <v>15053</v>
      </c>
      <c r="L3869" s="54" t="s">
        <v>15054</v>
      </c>
      <c r="M3869" s="54" t="s">
        <v>15052</v>
      </c>
      <c r="N3869" s="54" t="s">
        <v>256</v>
      </c>
      <c r="O3869" s="54" t="s">
        <v>256</v>
      </c>
      <c r="P3869" s="54" t="s">
        <v>264</v>
      </c>
      <c r="Q3869" s="54" t="s">
        <v>256</v>
      </c>
      <c r="R3869" s="54" t="s">
        <v>431</v>
      </c>
      <c r="S3869" s="71"/>
      <c r="T3869" s="54" t="s">
        <v>256</v>
      </c>
      <c r="U3869" s="71">
        <v>44502</v>
      </c>
      <c r="V3869" s="54" t="s">
        <v>256</v>
      </c>
      <c r="W3869" t="str">
        <f t="shared" si="60"/>
        <v>Nov-21</v>
      </c>
    </row>
    <row r="3870" spans="1:23" x14ac:dyDescent="0.25">
      <c r="A3870" s="54" t="s">
        <v>317</v>
      </c>
      <c r="B3870" s="54" t="s">
        <v>428</v>
      </c>
      <c r="C3870" s="54" t="s">
        <v>263</v>
      </c>
      <c r="D3870" s="54" t="s">
        <v>429</v>
      </c>
      <c r="E3870" s="54" t="s">
        <v>15055</v>
      </c>
      <c r="F3870" s="71">
        <v>44502</v>
      </c>
      <c r="G3870" s="72">
        <v>891.59</v>
      </c>
      <c r="H3870" s="72">
        <v>75562.25</v>
      </c>
      <c r="I3870" s="54" t="s">
        <v>265</v>
      </c>
      <c r="J3870" s="54" t="s">
        <v>290</v>
      </c>
      <c r="K3870" s="54" t="s">
        <v>15053</v>
      </c>
      <c r="L3870" s="54" t="s">
        <v>15056</v>
      </c>
      <c r="M3870" s="54" t="s">
        <v>15055</v>
      </c>
      <c r="N3870" s="54" t="s">
        <v>256</v>
      </c>
      <c r="O3870" s="54" t="s">
        <v>256</v>
      </c>
      <c r="P3870" s="54" t="s">
        <v>264</v>
      </c>
      <c r="Q3870" s="54" t="s">
        <v>256</v>
      </c>
      <c r="R3870" s="54" t="s">
        <v>431</v>
      </c>
      <c r="S3870" s="71"/>
      <c r="T3870" s="54" t="s">
        <v>256</v>
      </c>
      <c r="U3870" s="71">
        <v>44502</v>
      </c>
      <c r="V3870" s="54" t="s">
        <v>256</v>
      </c>
      <c r="W3870" t="str">
        <f t="shared" si="60"/>
        <v>Nov-21</v>
      </c>
    </row>
    <row r="3871" spans="1:23" x14ac:dyDescent="0.25">
      <c r="A3871" s="54" t="s">
        <v>317</v>
      </c>
      <c r="B3871" s="54" t="s">
        <v>428</v>
      </c>
      <c r="C3871" s="54" t="s">
        <v>263</v>
      </c>
      <c r="D3871" s="54" t="s">
        <v>429</v>
      </c>
      <c r="E3871" s="54" t="s">
        <v>15057</v>
      </c>
      <c r="F3871" s="71">
        <v>44507</v>
      </c>
      <c r="G3871" s="72">
        <v>279.55</v>
      </c>
      <c r="H3871" s="72">
        <v>23691.86</v>
      </c>
      <c r="I3871" s="54" t="s">
        <v>265</v>
      </c>
      <c r="J3871" s="54" t="s">
        <v>290</v>
      </c>
      <c r="K3871" s="54" t="s">
        <v>15058</v>
      </c>
      <c r="L3871" s="54" t="s">
        <v>15059</v>
      </c>
      <c r="M3871" s="54" t="s">
        <v>15057</v>
      </c>
      <c r="N3871" s="54" t="s">
        <v>256</v>
      </c>
      <c r="O3871" s="54" t="s">
        <v>256</v>
      </c>
      <c r="P3871" s="54" t="s">
        <v>264</v>
      </c>
      <c r="Q3871" s="54" t="s">
        <v>256</v>
      </c>
      <c r="R3871" s="54" t="s">
        <v>431</v>
      </c>
      <c r="S3871" s="71"/>
      <c r="T3871" s="54" t="s">
        <v>256</v>
      </c>
      <c r="U3871" s="71">
        <v>44507</v>
      </c>
      <c r="V3871" s="54" t="s">
        <v>256</v>
      </c>
      <c r="W3871" t="str">
        <f t="shared" si="60"/>
        <v>Nov-21</v>
      </c>
    </row>
    <row r="3872" spans="1:23" x14ac:dyDescent="0.25">
      <c r="A3872" s="54" t="s">
        <v>317</v>
      </c>
      <c r="B3872" s="54" t="s">
        <v>428</v>
      </c>
      <c r="C3872" s="54" t="s">
        <v>263</v>
      </c>
      <c r="D3872" s="54" t="s">
        <v>429</v>
      </c>
      <c r="E3872" s="54" t="s">
        <v>15060</v>
      </c>
      <c r="F3872" s="71">
        <v>44507</v>
      </c>
      <c r="G3872" s="72">
        <v>2162.9899999999998</v>
      </c>
      <c r="H3872" s="72">
        <v>183313.4</v>
      </c>
      <c r="I3872" s="54" t="s">
        <v>265</v>
      </c>
      <c r="J3872" s="54" t="s">
        <v>290</v>
      </c>
      <c r="K3872" s="54" t="s">
        <v>15061</v>
      </c>
      <c r="L3872" s="54" t="s">
        <v>15062</v>
      </c>
      <c r="M3872" s="54" t="s">
        <v>15060</v>
      </c>
      <c r="N3872" s="54" t="s">
        <v>256</v>
      </c>
      <c r="O3872" s="54" t="s">
        <v>256</v>
      </c>
      <c r="P3872" s="54" t="s">
        <v>264</v>
      </c>
      <c r="Q3872" s="54" t="s">
        <v>256</v>
      </c>
      <c r="R3872" s="54" t="s">
        <v>431</v>
      </c>
      <c r="S3872" s="71"/>
      <c r="T3872" s="54" t="s">
        <v>256</v>
      </c>
      <c r="U3872" s="71">
        <v>44507</v>
      </c>
      <c r="V3872" s="54" t="s">
        <v>256</v>
      </c>
      <c r="W3872" t="str">
        <f t="shared" si="60"/>
        <v>Nov-21</v>
      </c>
    </row>
    <row r="3873" spans="1:23" x14ac:dyDescent="0.25">
      <c r="A3873" s="54" t="s">
        <v>317</v>
      </c>
      <c r="B3873" s="54" t="s">
        <v>428</v>
      </c>
      <c r="C3873" s="54" t="s">
        <v>263</v>
      </c>
      <c r="D3873" s="54" t="s">
        <v>429</v>
      </c>
      <c r="E3873" s="54" t="s">
        <v>15063</v>
      </c>
      <c r="F3873" s="71">
        <v>44507</v>
      </c>
      <c r="G3873" s="72">
        <v>72.23</v>
      </c>
      <c r="H3873" s="72">
        <v>6121.49</v>
      </c>
      <c r="I3873" s="54" t="s">
        <v>265</v>
      </c>
      <c r="J3873" s="54" t="s">
        <v>290</v>
      </c>
      <c r="K3873" s="54" t="s">
        <v>15061</v>
      </c>
      <c r="L3873" s="54" t="s">
        <v>15064</v>
      </c>
      <c r="M3873" s="54" t="s">
        <v>15063</v>
      </c>
      <c r="N3873" s="54" t="s">
        <v>256</v>
      </c>
      <c r="O3873" s="54" t="s">
        <v>256</v>
      </c>
      <c r="P3873" s="54" t="s">
        <v>264</v>
      </c>
      <c r="Q3873" s="54" t="s">
        <v>256</v>
      </c>
      <c r="R3873" s="54" t="s">
        <v>431</v>
      </c>
      <c r="S3873" s="71"/>
      <c r="T3873" s="54" t="s">
        <v>256</v>
      </c>
      <c r="U3873" s="71">
        <v>44507</v>
      </c>
      <c r="V3873" s="54" t="s">
        <v>256</v>
      </c>
      <c r="W3873" t="str">
        <f t="shared" si="60"/>
        <v>Nov-21</v>
      </c>
    </row>
    <row r="3874" spans="1:23" x14ac:dyDescent="0.25">
      <c r="A3874" s="54" t="s">
        <v>317</v>
      </c>
      <c r="B3874" s="54" t="s">
        <v>428</v>
      </c>
      <c r="C3874" s="54" t="s">
        <v>263</v>
      </c>
      <c r="D3874" s="54" t="s">
        <v>429</v>
      </c>
      <c r="E3874" s="54" t="s">
        <v>15065</v>
      </c>
      <c r="F3874" s="71">
        <v>44511</v>
      </c>
      <c r="G3874" s="72">
        <v>197.75</v>
      </c>
      <c r="H3874" s="72">
        <v>16759.310000000001</v>
      </c>
      <c r="I3874" s="54" t="s">
        <v>265</v>
      </c>
      <c r="J3874" s="54" t="s">
        <v>290</v>
      </c>
      <c r="K3874" s="54" t="s">
        <v>15066</v>
      </c>
      <c r="L3874" s="54" t="s">
        <v>15067</v>
      </c>
      <c r="M3874" s="54" t="s">
        <v>15065</v>
      </c>
      <c r="N3874" s="54" t="s">
        <v>256</v>
      </c>
      <c r="O3874" s="54" t="s">
        <v>256</v>
      </c>
      <c r="P3874" s="54" t="s">
        <v>264</v>
      </c>
      <c r="Q3874" s="54" t="s">
        <v>256</v>
      </c>
      <c r="R3874" s="54" t="s">
        <v>431</v>
      </c>
      <c r="S3874" s="71"/>
      <c r="T3874" s="54" t="s">
        <v>256</v>
      </c>
      <c r="U3874" s="71">
        <v>44511</v>
      </c>
      <c r="V3874" s="54" t="s">
        <v>256</v>
      </c>
      <c r="W3874" t="str">
        <f t="shared" si="60"/>
        <v>Nov-21</v>
      </c>
    </row>
    <row r="3875" spans="1:23" x14ac:dyDescent="0.25">
      <c r="A3875" s="54" t="s">
        <v>317</v>
      </c>
      <c r="B3875" s="54" t="s">
        <v>428</v>
      </c>
      <c r="C3875" s="54" t="s">
        <v>263</v>
      </c>
      <c r="D3875" s="54" t="s">
        <v>429</v>
      </c>
      <c r="E3875" s="54" t="s">
        <v>15068</v>
      </c>
      <c r="F3875" s="71">
        <v>44515</v>
      </c>
      <c r="G3875" s="72">
        <v>1501.65</v>
      </c>
      <c r="H3875" s="72">
        <v>127264.84</v>
      </c>
      <c r="I3875" s="54" t="s">
        <v>265</v>
      </c>
      <c r="J3875" s="54" t="s">
        <v>290</v>
      </c>
      <c r="K3875" s="54" t="s">
        <v>15069</v>
      </c>
      <c r="L3875" s="54" t="s">
        <v>15070</v>
      </c>
      <c r="M3875" s="54" t="s">
        <v>15068</v>
      </c>
      <c r="N3875" s="54" t="s">
        <v>256</v>
      </c>
      <c r="O3875" s="54" t="s">
        <v>256</v>
      </c>
      <c r="P3875" s="54" t="s">
        <v>264</v>
      </c>
      <c r="Q3875" s="54" t="s">
        <v>256</v>
      </c>
      <c r="R3875" s="54" t="s">
        <v>431</v>
      </c>
      <c r="S3875" s="71"/>
      <c r="T3875" s="54" t="s">
        <v>256</v>
      </c>
      <c r="U3875" s="71">
        <v>44515</v>
      </c>
      <c r="V3875" s="54" t="s">
        <v>256</v>
      </c>
      <c r="W3875" t="str">
        <f t="shared" si="60"/>
        <v>Nov-21</v>
      </c>
    </row>
    <row r="3876" spans="1:23" x14ac:dyDescent="0.25">
      <c r="A3876" s="54" t="s">
        <v>317</v>
      </c>
      <c r="B3876" s="54" t="s">
        <v>428</v>
      </c>
      <c r="C3876" s="54" t="s">
        <v>263</v>
      </c>
      <c r="D3876" s="54" t="s">
        <v>429</v>
      </c>
      <c r="E3876" s="54" t="s">
        <v>15071</v>
      </c>
      <c r="F3876" s="71">
        <v>44517</v>
      </c>
      <c r="G3876" s="72">
        <v>54.54</v>
      </c>
      <c r="H3876" s="72">
        <v>4622.2700000000004</v>
      </c>
      <c r="I3876" s="54" t="s">
        <v>265</v>
      </c>
      <c r="J3876" s="54" t="s">
        <v>290</v>
      </c>
      <c r="K3876" s="54" t="s">
        <v>15069</v>
      </c>
      <c r="L3876" s="54" t="s">
        <v>15072</v>
      </c>
      <c r="M3876" s="54" t="s">
        <v>15071</v>
      </c>
      <c r="N3876" s="54" t="s">
        <v>256</v>
      </c>
      <c r="O3876" s="54" t="s">
        <v>256</v>
      </c>
      <c r="P3876" s="54" t="s">
        <v>264</v>
      </c>
      <c r="Q3876" s="54" t="s">
        <v>256</v>
      </c>
      <c r="R3876" s="54" t="s">
        <v>431</v>
      </c>
      <c r="S3876" s="71"/>
      <c r="T3876" s="54" t="s">
        <v>256</v>
      </c>
      <c r="U3876" s="71">
        <v>44517</v>
      </c>
      <c r="V3876" s="54" t="s">
        <v>256</v>
      </c>
      <c r="W3876" t="str">
        <f t="shared" si="60"/>
        <v>Nov-21</v>
      </c>
    </row>
    <row r="3877" spans="1:23" x14ac:dyDescent="0.25">
      <c r="A3877" s="54" t="s">
        <v>317</v>
      </c>
      <c r="B3877" s="54" t="s">
        <v>428</v>
      </c>
      <c r="C3877" s="54" t="s">
        <v>263</v>
      </c>
      <c r="D3877" s="54" t="s">
        <v>429</v>
      </c>
      <c r="E3877" s="54" t="s">
        <v>15073</v>
      </c>
      <c r="F3877" s="71">
        <v>44515</v>
      </c>
      <c r="G3877" s="72">
        <v>395.21</v>
      </c>
      <c r="H3877" s="72">
        <v>33494.050000000003</v>
      </c>
      <c r="I3877" s="54" t="s">
        <v>265</v>
      </c>
      <c r="J3877" s="54" t="s">
        <v>290</v>
      </c>
      <c r="K3877" s="54" t="s">
        <v>13592</v>
      </c>
      <c r="L3877" s="54" t="s">
        <v>15074</v>
      </c>
      <c r="M3877" s="54" t="s">
        <v>15073</v>
      </c>
      <c r="N3877" s="54" t="s">
        <v>256</v>
      </c>
      <c r="O3877" s="54" t="s">
        <v>256</v>
      </c>
      <c r="P3877" s="54" t="s">
        <v>264</v>
      </c>
      <c r="Q3877" s="54" t="s">
        <v>256</v>
      </c>
      <c r="R3877" s="54" t="s">
        <v>431</v>
      </c>
      <c r="S3877" s="71"/>
      <c r="T3877" s="54" t="s">
        <v>256</v>
      </c>
      <c r="U3877" s="71">
        <v>44515</v>
      </c>
      <c r="V3877" s="54" t="s">
        <v>256</v>
      </c>
      <c r="W3877" t="str">
        <f t="shared" si="60"/>
        <v>Nov-21</v>
      </c>
    </row>
    <row r="3878" spans="1:23" x14ac:dyDescent="0.25">
      <c r="A3878" s="54" t="s">
        <v>317</v>
      </c>
      <c r="B3878" s="54" t="s">
        <v>428</v>
      </c>
      <c r="C3878" s="54" t="s">
        <v>263</v>
      </c>
      <c r="D3878" s="54" t="s">
        <v>429</v>
      </c>
      <c r="E3878" s="54" t="s">
        <v>15075</v>
      </c>
      <c r="F3878" s="71">
        <v>44515</v>
      </c>
      <c r="G3878" s="72">
        <v>3183.23</v>
      </c>
      <c r="H3878" s="72">
        <v>269778.74</v>
      </c>
      <c r="I3878" s="54" t="s">
        <v>265</v>
      </c>
      <c r="J3878" s="54" t="s">
        <v>290</v>
      </c>
      <c r="K3878" s="54" t="s">
        <v>13592</v>
      </c>
      <c r="L3878" s="54" t="s">
        <v>15076</v>
      </c>
      <c r="M3878" s="54" t="s">
        <v>15075</v>
      </c>
      <c r="N3878" s="54" t="s">
        <v>256</v>
      </c>
      <c r="O3878" s="54" t="s">
        <v>256</v>
      </c>
      <c r="P3878" s="54" t="s">
        <v>264</v>
      </c>
      <c r="Q3878" s="54" t="s">
        <v>256</v>
      </c>
      <c r="R3878" s="54" t="s">
        <v>431</v>
      </c>
      <c r="S3878" s="71"/>
      <c r="T3878" s="54" t="s">
        <v>256</v>
      </c>
      <c r="U3878" s="71">
        <v>44515</v>
      </c>
      <c r="V3878" s="54" t="s">
        <v>256</v>
      </c>
      <c r="W3878" t="str">
        <f t="shared" si="60"/>
        <v>Nov-21</v>
      </c>
    </row>
    <row r="3879" spans="1:23" x14ac:dyDescent="0.25">
      <c r="A3879" s="54" t="s">
        <v>317</v>
      </c>
      <c r="B3879" s="54" t="s">
        <v>428</v>
      </c>
      <c r="C3879" s="54" t="s">
        <v>263</v>
      </c>
      <c r="D3879" s="54" t="s">
        <v>429</v>
      </c>
      <c r="E3879" s="54" t="s">
        <v>15077</v>
      </c>
      <c r="F3879" s="71">
        <v>44520</v>
      </c>
      <c r="G3879" s="72">
        <v>3589.21</v>
      </c>
      <c r="H3879" s="72">
        <v>304185.55</v>
      </c>
      <c r="I3879" s="54" t="s">
        <v>265</v>
      </c>
      <c r="J3879" s="54" t="s">
        <v>290</v>
      </c>
      <c r="K3879" s="54" t="s">
        <v>13592</v>
      </c>
      <c r="L3879" s="54" t="s">
        <v>15078</v>
      </c>
      <c r="M3879" s="54" t="s">
        <v>15077</v>
      </c>
      <c r="N3879" s="54" t="s">
        <v>256</v>
      </c>
      <c r="O3879" s="54" t="s">
        <v>256</v>
      </c>
      <c r="P3879" s="54" t="s">
        <v>264</v>
      </c>
      <c r="Q3879" s="54" t="s">
        <v>256</v>
      </c>
      <c r="R3879" s="54" t="s">
        <v>431</v>
      </c>
      <c r="S3879" s="71"/>
      <c r="T3879" s="54" t="s">
        <v>256</v>
      </c>
      <c r="U3879" s="71">
        <v>44520</v>
      </c>
      <c r="V3879" s="54" t="s">
        <v>256</v>
      </c>
      <c r="W3879" t="str">
        <f t="shared" si="60"/>
        <v>Nov-21</v>
      </c>
    </row>
    <row r="3880" spans="1:23" x14ac:dyDescent="0.25">
      <c r="A3880" s="54" t="s">
        <v>317</v>
      </c>
      <c r="B3880" s="54" t="s">
        <v>428</v>
      </c>
      <c r="C3880" s="54" t="s">
        <v>263</v>
      </c>
      <c r="D3880" s="54" t="s">
        <v>429</v>
      </c>
      <c r="E3880" s="54" t="s">
        <v>15079</v>
      </c>
      <c r="F3880" s="71">
        <v>44513</v>
      </c>
      <c r="G3880" s="72">
        <v>216.06</v>
      </c>
      <c r="H3880" s="72">
        <v>18311.09</v>
      </c>
      <c r="I3880" s="54" t="s">
        <v>265</v>
      </c>
      <c r="J3880" s="54" t="s">
        <v>290</v>
      </c>
      <c r="K3880" s="54" t="s">
        <v>15080</v>
      </c>
      <c r="L3880" s="54" t="s">
        <v>15081</v>
      </c>
      <c r="M3880" s="54" t="s">
        <v>15079</v>
      </c>
      <c r="N3880" s="54" t="s">
        <v>256</v>
      </c>
      <c r="O3880" s="54" t="s">
        <v>256</v>
      </c>
      <c r="P3880" s="54" t="s">
        <v>264</v>
      </c>
      <c r="Q3880" s="54" t="s">
        <v>256</v>
      </c>
      <c r="R3880" s="54" t="s">
        <v>431</v>
      </c>
      <c r="S3880" s="71"/>
      <c r="T3880" s="54" t="s">
        <v>256</v>
      </c>
      <c r="U3880" s="71">
        <v>44513</v>
      </c>
      <c r="V3880" s="54" t="s">
        <v>256</v>
      </c>
      <c r="W3880" t="str">
        <f t="shared" si="60"/>
        <v>Nov-21</v>
      </c>
    </row>
    <row r="3881" spans="1:23" x14ac:dyDescent="0.25">
      <c r="A3881" s="54" t="s">
        <v>317</v>
      </c>
      <c r="B3881" s="54" t="s">
        <v>428</v>
      </c>
      <c r="C3881" s="54" t="s">
        <v>263</v>
      </c>
      <c r="D3881" s="54" t="s">
        <v>429</v>
      </c>
      <c r="E3881" s="54" t="s">
        <v>15082</v>
      </c>
      <c r="F3881" s="71">
        <v>44520</v>
      </c>
      <c r="G3881" s="72">
        <v>173</v>
      </c>
      <c r="H3881" s="72">
        <v>14661.75</v>
      </c>
      <c r="I3881" s="54" t="s">
        <v>265</v>
      </c>
      <c r="J3881" s="54" t="s">
        <v>290</v>
      </c>
      <c r="K3881" s="54" t="s">
        <v>15083</v>
      </c>
      <c r="L3881" s="54" t="s">
        <v>15084</v>
      </c>
      <c r="M3881" s="54" t="s">
        <v>15082</v>
      </c>
      <c r="N3881" s="54" t="s">
        <v>256</v>
      </c>
      <c r="O3881" s="54" t="s">
        <v>256</v>
      </c>
      <c r="P3881" s="54" t="s">
        <v>264</v>
      </c>
      <c r="Q3881" s="54" t="s">
        <v>256</v>
      </c>
      <c r="R3881" s="54" t="s">
        <v>431</v>
      </c>
      <c r="S3881" s="71"/>
      <c r="T3881" s="54" t="s">
        <v>256</v>
      </c>
      <c r="U3881" s="71">
        <v>44520</v>
      </c>
      <c r="V3881" s="54" t="s">
        <v>256</v>
      </c>
      <c r="W3881" t="str">
        <f t="shared" si="60"/>
        <v>Nov-21</v>
      </c>
    </row>
    <row r="3882" spans="1:23" x14ac:dyDescent="0.25">
      <c r="A3882" s="54" t="s">
        <v>317</v>
      </c>
      <c r="B3882" s="54" t="s">
        <v>428</v>
      </c>
      <c r="C3882" s="54" t="s">
        <v>263</v>
      </c>
      <c r="D3882" s="54" t="s">
        <v>429</v>
      </c>
      <c r="E3882" s="54" t="s">
        <v>15085</v>
      </c>
      <c r="F3882" s="71">
        <v>44516</v>
      </c>
      <c r="G3882" s="72">
        <v>135.78</v>
      </c>
      <c r="H3882" s="72">
        <v>11507.36</v>
      </c>
      <c r="I3882" s="54" t="s">
        <v>265</v>
      </c>
      <c r="J3882" s="54" t="s">
        <v>592</v>
      </c>
      <c r="K3882" s="54" t="s">
        <v>15086</v>
      </c>
      <c r="L3882" s="54" t="s">
        <v>15087</v>
      </c>
      <c r="M3882" s="54" t="s">
        <v>15085</v>
      </c>
      <c r="N3882" s="54" t="s">
        <v>256</v>
      </c>
      <c r="O3882" s="54" t="s">
        <v>256</v>
      </c>
      <c r="P3882" s="54" t="s">
        <v>454</v>
      </c>
      <c r="Q3882" s="54" t="s">
        <v>256</v>
      </c>
      <c r="R3882" s="54" t="s">
        <v>431</v>
      </c>
      <c r="S3882" s="71"/>
      <c r="T3882" s="54" t="s">
        <v>256</v>
      </c>
      <c r="U3882" s="71">
        <v>44516</v>
      </c>
      <c r="V3882" s="54" t="s">
        <v>256</v>
      </c>
      <c r="W3882" t="str">
        <f t="shared" si="60"/>
        <v>Nov-21</v>
      </c>
    </row>
    <row r="3883" spans="1:23" x14ac:dyDescent="0.25">
      <c r="A3883" s="54" t="s">
        <v>317</v>
      </c>
      <c r="B3883" s="54" t="s">
        <v>428</v>
      </c>
      <c r="C3883" s="54" t="s">
        <v>263</v>
      </c>
      <c r="D3883" s="54" t="s">
        <v>429</v>
      </c>
      <c r="E3883" s="54" t="s">
        <v>15088</v>
      </c>
      <c r="F3883" s="71">
        <v>44507</v>
      </c>
      <c r="G3883" s="72">
        <v>6.1</v>
      </c>
      <c r="H3883" s="72">
        <v>516.98</v>
      </c>
      <c r="I3883" s="54" t="s">
        <v>265</v>
      </c>
      <c r="J3883" s="54" t="s">
        <v>592</v>
      </c>
      <c r="K3883" s="54" t="s">
        <v>15089</v>
      </c>
      <c r="L3883" s="54" t="s">
        <v>15090</v>
      </c>
      <c r="M3883" s="54" t="s">
        <v>15088</v>
      </c>
      <c r="N3883" s="54" t="s">
        <v>256</v>
      </c>
      <c r="O3883" s="54" t="s">
        <v>256</v>
      </c>
      <c r="P3883" s="54" t="s">
        <v>454</v>
      </c>
      <c r="Q3883" s="54" t="s">
        <v>256</v>
      </c>
      <c r="R3883" s="54" t="s">
        <v>431</v>
      </c>
      <c r="S3883" s="71"/>
      <c r="T3883" s="54" t="s">
        <v>256</v>
      </c>
      <c r="U3883" s="71">
        <v>44507</v>
      </c>
      <c r="V3883" s="54" t="s">
        <v>256</v>
      </c>
      <c r="W3883" t="str">
        <f t="shared" si="60"/>
        <v>Nov-21</v>
      </c>
    </row>
    <row r="3884" spans="1:23" x14ac:dyDescent="0.25">
      <c r="A3884" s="54" t="s">
        <v>317</v>
      </c>
      <c r="B3884" s="54" t="s">
        <v>428</v>
      </c>
      <c r="C3884" s="54" t="s">
        <v>263</v>
      </c>
      <c r="D3884" s="54" t="s">
        <v>429</v>
      </c>
      <c r="E3884" s="54" t="s">
        <v>15091</v>
      </c>
      <c r="F3884" s="71">
        <v>44501</v>
      </c>
      <c r="G3884" s="72">
        <v>18.96</v>
      </c>
      <c r="H3884" s="72">
        <v>1606.86</v>
      </c>
      <c r="I3884" s="54" t="s">
        <v>265</v>
      </c>
      <c r="J3884" s="54" t="s">
        <v>592</v>
      </c>
      <c r="K3884" s="54" t="s">
        <v>15092</v>
      </c>
      <c r="L3884" s="54" t="s">
        <v>15093</v>
      </c>
      <c r="M3884" s="54" t="s">
        <v>15091</v>
      </c>
      <c r="N3884" s="54" t="s">
        <v>256</v>
      </c>
      <c r="O3884" s="54" t="s">
        <v>256</v>
      </c>
      <c r="P3884" s="54" t="s">
        <v>454</v>
      </c>
      <c r="Q3884" s="54" t="s">
        <v>256</v>
      </c>
      <c r="R3884" s="54" t="s">
        <v>431</v>
      </c>
      <c r="S3884" s="71"/>
      <c r="T3884" s="54" t="s">
        <v>256</v>
      </c>
      <c r="U3884" s="71">
        <v>44501</v>
      </c>
      <c r="V3884" s="54" t="s">
        <v>256</v>
      </c>
      <c r="W3884" t="str">
        <f t="shared" si="60"/>
        <v>Nov-21</v>
      </c>
    </row>
    <row r="3885" spans="1:23" x14ac:dyDescent="0.25">
      <c r="A3885" s="54" t="s">
        <v>317</v>
      </c>
      <c r="B3885" s="54" t="s">
        <v>428</v>
      </c>
      <c r="C3885" s="54" t="s">
        <v>263</v>
      </c>
      <c r="D3885" s="54" t="s">
        <v>429</v>
      </c>
      <c r="E3885" s="54" t="s">
        <v>15094</v>
      </c>
      <c r="F3885" s="71">
        <v>44516</v>
      </c>
      <c r="G3885" s="72">
        <v>18.96</v>
      </c>
      <c r="H3885" s="72">
        <v>1606.86</v>
      </c>
      <c r="I3885" s="54" t="s">
        <v>265</v>
      </c>
      <c r="J3885" s="54" t="s">
        <v>592</v>
      </c>
      <c r="K3885" s="54" t="s">
        <v>15095</v>
      </c>
      <c r="L3885" s="54" t="s">
        <v>15096</v>
      </c>
      <c r="M3885" s="54" t="s">
        <v>15094</v>
      </c>
      <c r="N3885" s="54" t="s">
        <v>256</v>
      </c>
      <c r="O3885" s="54" t="s">
        <v>256</v>
      </c>
      <c r="P3885" s="54" t="s">
        <v>454</v>
      </c>
      <c r="Q3885" s="54" t="s">
        <v>256</v>
      </c>
      <c r="R3885" s="54" t="s">
        <v>431</v>
      </c>
      <c r="S3885" s="71"/>
      <c r="T3885" s="54" t="s">
        <v>256</v>
      </c>
      <c r="U3885" s="71">
        <v>44516</v>
      </c>
      <c r="V3885" s="54" t="s">
        <v>256</v>
      </c>
      <c r="W3885" t="str">
        <f t="shared" si="60"/>
        <v>Nov-21</v>
      </c>
    </row>
    <row r="3886" spans="1:23" x14ac:dyDescent="0.25">
      <c r="A3886" s="54" t="s">
        <v>317</v>
      </c>
      <c r="B3886" s="54" t="s">
        <v>428</v>
      </c>
      <c r="C3886" s="54" t="s">
        <v>263</v>
      </c>
      <c r="D3886" s="54" t="s">
        <v>429</v>
      </c>
      <c r="E3886" s="54" t="s">
        <v>15097</v>
      </c>
      <c r="F3886" s="71">
        <v>44504</v>
      </c>
      <c r="G3886" s="72">
        <v>133.66</v>
      </c>
      <c r="H3886" s="72">
        <v>11327.69</v>
      </c>
      <c r="I3886" s="54" t="s">
        <v>265</v>
      </c>
      <c r="J3886" s="54" t="s">
        <v>592</v>
      </c>
      <c r="K3886" s="54" t="s">
        <v>15098</v>
      </c>
      <c r="L3886" s="54" t="s">
        <v>15099</v>
      </c>
      <c r="M3886" s="54" t="s">
        <v>15097</v>
      </c>
      <c r="N3886" s="54" t="s">
        <v>256</v>
      </c>
      <c r="O3886" s="54" t="s">
        <v>256</v>
      </c>
      <c r="P3886" s="54" t="s">
        <v>454</v>
      </c>
      <c r="Q3886" s="54" t="s">
        <v>256</v>
      </c>
      <c r="R3886" s="54" t="s">
        <v>431</v>
      </c>
      <c r="S3886" s="71"/>
      <c r="T3886" s="54" t="s">
        <v>256</v>
      </c>
      <c r="U3886" s="71">
        <v>44504</v>
      </c>
      <c r="V3886" s="54" t="s">
        <v>256</v>
      </c>
      <c r="W3886" t="str">
        <f t="shared" si="60"/>
        <v>Nov-21</v>
      </c>
    </row>
    <row r="3887" spans="1:23" x14ac:dyDescent="0.25">
      <c r="A3887" s="54" t="s">
        <v>317</v>
      </c>
      <c r="B3887" s="54" t="s">
        <v>428</v>
      </c>
      <c r="C3887" s="54" t="s">
        <v>263</v>
      </c>
      <c r="D3887" s="54" t="s">
        <v>429</v>
      </c>
      <c r="E3887" s="54" t="s">
        <v>15100</v>
      </c>
      <c r="F3887" s="71">
        <v>44502</v>
      </c>
      <c r="G3887" s="72">
        <v>11.05</v>
      </c>
      <c r="H3887" s="72">
        <v>936.49</v>
      </c>
      <c r="I3887" s="54" t="s">
        <v>265</v>
      </c>
      <c r="J3887" s="54" t="s">
        <v>592</v>
      </c>
      <c r="K3887" s="54" t="s">
        <v>15101</v>
      </c>
      <c r="L3887" s="54" t="s">
        <v>15102</v>
      </c>
      <c r="M3887" s="54" t="s">
        <v>15100</v>
      </c>
      <c r="N3887" s="54" t="s">
        <v>256</v>
      </c>
      <c r="O3887" s="54" t="s">
        <v>256</v>
      </c>
      <c r="P3887" s="54" t="s">
        <v>454</v>
      </c>
      <c r="Q3887" s="54" t="s">
        <v>256</v>
      </c>
      <c r="R3887" s="54" t="s">
        <v>431</v>
      </c>
      <c r="S3887" s="71"/>
      <c r="T3887" s="54" t="s">
        <v>256</v>
      </c>
      <c r="U3887" s="71">
        <v>44502</v>
      </c>
      <c r="V3887" s="54" t="s">
        <v>256</v>
      </c>
      <c r="W3887" t="str">
        <f t="shared" si="60"/>
        <v>Nov-21</v>
      </c>
    </row>
    <row r="3888" spans="1:23" x14ac:dyDescent="0.25">
      <c r="A3888" s="54" t="s">
        <v>317</v>
      </c>
      <c r="B3888" s="54" t="s">
        <v>428</v>
      </c>
      <c r="C3888" s="54" t="s">
        <v>263</v>
      </c>
      <c r="D3888" s="54" t="s">
        <v>429</v>
      </c>
      <c r="E3888" s="54" t="s">
        <v>15103</v>
      </c>
      <c r="F3888" s="71">
        <v>44502</v>
      </c>
      <c r="G3888" s="72">
        <v>17.21</v>
      </c>
      <c r="H3888" s="72">
        <v>1458.55</v>
      </c>
      <c r="I3888" s="54" t="s">
        <v>265</v>
      </c>
      <c r="J3888" s="54" t="s">
        <v>592</v>
      </c>
      <c r="K3888" s="54" t="s">
        <v>15104</v>
      </c>
      <c r="L3888" s="54" t="s">
        <v>15105</v>
      </c>
      <c r="M3888" s="54" t="s">
        <v>15103</v>
      </c>
      <c r="N3888" s="54" t="s">
        <v>256</v>
      </c>
      <c r="O3888" s="54" t="s">
        <v>256</v>
      </c>
      <c r="P3888" s="54" t="s">
        <v>454</v>
      </c>
      <c r="Q3888" s="54" t="s">
        <v>256</v>
      </c>
      <c r="R3888" s="54" t="s">
        <v>431</v>
      </c>
      <c r="S3888" s="71"/>
      <c r="T3888" s="54" t="s">
        <v>256</v>
      </c>
      <c r="U3888" s="71">
        <v>44502</v>
      </c>
      <c r="V3888" s="54" t="s">
        <v>256</v>
      </c>
      <c r="W3888" t="str">
        <f t="shared" si="60"/>
        <v>Nov-21</v>
      </c>
    </row>
    <row r="3889" spans="1:23" x14ac:dyDescent="0.25">
      <c r="A3889" s="54" t="s">
        <v>317</v>
      </c>
      <c r="B3889" s="54" t="s">
        <v>428</v>
      </c>
      <c r="C3889" s="54" t="s">
        <v>263</v>
      </c>
      <c r="D3889" s="54" t="s">
        <v>429</v>
      </c>
      <c r="E3889" s="54" t="s">
        <v>15106</v>
      </c>
      <c r="F3889" s="71">
        <v>44502</v>
      </c>
      <c r="G3889" s="72">
        <v>191.34</v>
      </c>
      <c r="H3889" s="72">
        <v>16216.07</v>
      </c>
      <c r="I3889" s="54" t="s">
        <v>265</v>
      </c>
      <c r="J3889" s="54" t="s">
        <v>592</v>
      </c>
      <c r="K3889" s="54" t="s">
        <v>15107</v>
      </c>
      <c r="L3889" s="54" t="s">
        <v>15108</v>
      </c>
      <c r="M3889" s="54" t="s">
        <v>15106</v>
      </c>
      <c r="N3889" s="54" t="s">
        <v>256</v>
      </c>
      <c r="O3889" s="54" t="s">
        <v>256</v>
      </c>
      <c r="P3889" s="54" t="s">
        <v>454</v>
      </c>
      <c r="Q3889" s="54" t="s">
        <v>256</v>
      </c>
      <c r="R3889" s="54" t="s">
        <v>431</v>
      </c>
      <c r="S3889" s="71"/>
      <c r="T3889" s="54" t="s">
        <v>256</v>
      </c>
      <c r="U3889" s="71">
        <v>44502</v>
      </c>
      <c r="V3889" s="54" t="s">
        <v>256</v>
      </c>
      <c r="W3889" t="str">
        <f t="shared" si="60"/>
        <v>Nov-21</v>
      </c>
    </row>
    <row r="3890" spans="1:23" x14ac:dyDescent="0.25">
      <c r="A3890" s="54" t="s">
        <v>317</v>
      </c>
      <c r="B3890" s="54" t="s">
        <v>428</v>
      </c>
      <c r="C3890" s="54" t="s">
        <v>263</v>
      </c>
      <c r="D3890" s="54" t="s">
        <v>429</v>
      </c>
      <c r="E3890" s="54" t="s">
        <v>15109</v>
      </c>
      <c r="F3890" s="71">
        <v>44502</v>
      </c>
      <c r="G3890" s="72">
        <v>1449.47</v>
      </c>
      <c r="H3890" s="72">
        <v>122842.58</v>
      </c>
      <c r="I3890" s="54" t="s">
        <v>265</v>
      </c>
      <c r="J3890" s="54" t="s">
        <v>592</v>
      </c>
      <c r="K3890" s="54" t="s">
        <v>15110</v>
      </c>
      <c r="L3890" s="54" t="s">
        <v>15111</v>
      </c>
      <c r="M3890" s="54" t="s">
        <v>15109</v>
      </c>
      <c r="N3890" s="54" t="s">
        <v>256</v>
      </c>
      <c r="O3890" s="54" t="s">
        <v>256</v>
      </c>
      <c r="P3890" s="54" t="s">
        <v>454</v>
      </c>
      <c r="Q3890" s="54" t="s">
        <v>256</v>
      </c>
      <c r="R3890" s="54" t="s">
        <v>431</v>
      </c>
      <c r="S3890" s="71"/>
      <c r="T3890" s="54" t="s">
        <v>256</v>
      </c>
      <c r="U3890" s="71">
        <v>44502</v>
      </c>
      <c r="V3890" s="54" t="s">
        <v>256</v>
      </c>
      <c r="W3890" t="str">
        <f t="shared" si="60"/>
        <v>Nov-21</v>
      </c>
    </row>
    <row r="3891" spans="1:23" x14ac:dyDescent="0.25">
      <c r="A3891" s="54" t="s">
        <v>317</v>
      </c>
      <c r="B3891" s="54" t="s">
        <v>428</v>
      </c>
      <c r="C3891" s="54" t="s">
        <v>263</v>
      </c>
      <c r="D3891" s="54" t="s">
        <v>429</v>
      </c>
      <c r="E3891" s="54" t="s">
        <v>15112</v>
      </c>
      <c r="F3891" s="71">
        <v>44502</v>
      </c>
      <c r="G3891" s="72">
        <v>0.31</v>
      </c>
      <c r="H3891" s="72">
        <v>26.27</v>
      </c>
      <c r="I3891" s="54" t="s">
        <v>265</v>
      </c>
      <c r="J3891" s="54" t="s">
        <v>592</v>
      </c>
      <c r="K3891" s="54" t="s">
        <v>15113</v>
      </c>
      <c r="L3891" s="54" t="s">
        <v>15114</v>
      </c>
      <c r="M3891" s="54" t="s">
        <v>15112</v>
      </c>
      <c r="N3891" s="54" t="s">
        <v>256</v>
      </c>
      <c r="O3891" s="54" t="s">
        <v>256</v>
      </c>
      <c r="P3891" s="54" t="s">
        <v>454</v>
      </c>
      <c r="Q3891" s="54" t="s">
        <v>256</v>
      </c>
      <c r="R3891" s="54" t="s">
        <v>431</v>
      </c>
      <c r="S3891" s="71"/>
      <c r="T3891" s="54" t="s">
        <v>256</v>
      </c>
      <c r="U3891" s="71">
        <v>44502</v>
      </c>
      <c r="V3891" s="54" t="s">
        <v>256</v>
      </c>
      <c r="W3891" t="str">
        <f t="shared" si="60"/>
        <v>Nov-21</v>
      </c>
    </row>
    <row r="3892" spans="1:23" x14ac:dyDescent="0.25">
      <c r="A3892" s="54" t="s">
        <v>317</v>
      </c>
      <c r="B3892" s="54" t="s">
        <v>428</v>
      </c>
      <c r="C3892" s="54" t="s">
        <v>263</v>
      </c>
      <c r="D3892" s="54" t="s">
        <v>429</v>
      </c>
      <c r="E3892" s="54" t="s">
        <v>15115</v>
      </c>
      <c r="F3892" s="71">
        <v>44502</v>
      </c>
      <c r="G3892" s="72">
        <v>60.48</v>
      </c>
      <c r="H3892" s="72">
        <v>5125.68</v>
      </c>
      <c r="I3892" s="54" t="s">
        <v>265</v>
      </c>
      <c r="J3892" s="54" t="s">
        <v>592</v>
      </c>
      <c r="K3892" s="54" t="s">
        <v>15116</v>
      </c>
      <c r="L3892" s="54" t="s">
        <v>15117</v>
      </c>
      <c r="M3892" s="54" t="s">
        <v>15115</v>
      </c>
      <c r="N3892" s="54" t="s">
        <v>256</v>
      </c>
      <c r="O3892" s="54" t="s">
        <v>256</v>
      </c>
      <c r="P3892" s="54" t="s">
        <v>454</v>
      </c>
      <c r="Q3892" s="54" t="s">
        <v>256</v>
      </c>
      <c r="R3892" s="54" t="s">
        <v>431</v>
      </c>
      <c r="S3892" s="71"/>
      <c r="T3892" s="54" t="s">
        <v>256</v>
      </c>
      <c r="U3892" s="71">
        <v>44502</v>
      </c>
      <c r="V3892" s="54" t="s">
        <v>256</v>
      </c>
      <c r="W3892" t="str">
        <f t="shared" si="60"/>
        <v>Nov-21</v>
      </c>
    </row>
    <row r="3893" spans="1:23" x14ac:dyDescent="0.25">
      <c r="A3893" s="54" t="s">
        <v>317</v>
      </c>
      <c r="B3893" s="54" t="s">
        <v>428</v>
      </c>
      <c r="C3893" s="54" t="s">
        <v>263</v>
      </c>
      <c r="D3893" s="54" t="s">
        <v>429</v>
      </c>
      <c r="E3893" s="54" t="s">
        <v>15118</v>
      </c>
      <c r="F3893" s="71">
        <v>44502</v>
      </c>
      <c r="G3893" s="72">
        <v>12.37</v>
      </c>
      <c r="H3893" s="72">
        <v>1048.3599999999999</v>
      </c>
      <c r="I3893" s="54" t="s">
        <v>265</v>
      </c>
      <c r="J3893" s="54" t="s">
        <v>592</v>
      </c>
      <c r="K3893" s="54" t="s">
        <v>15119</v>
      </c>
      <c r="L3893" s="54" t="s">
        <v>15120</v>
      </c>
      <c r="M3893" s="54" t="s">
        <v>15118</v>
      </c>
      <c r="N3893" s="54" t="s">
        <v>256</v>
      </c>
      <c r="O3893" s="54" t="s">
        <v>256</v>
      </c>
      <c r="P3893" s="54" t="s">
        <v>454</v>
      </c>
      <c r="Q3893" s="54" t="s">
        <v>256</v>
      </c>
      <c r="R3893" s="54" t="s">
        <v>431</v>
      </c>
      <c r="S3893" s="71"/>
      <c r="T3893" s="54" t="s">
        <v>256</v>
      </c>
      <c r="U3893" s="71">
        <v>44502</v>
      </c>
      <c r="V3893" s="54" t="s">
        <v>256</v>
      </c>
      <c r="W3893" t="str">
        <f t="shared" si="60"/>
        <v>Nov-21</v>
      </c>
    </row>
    <row r="3894" spans="1:23" x14ac:dyDescent="0.25">
      <c r="A3894" s="54" t="s">
        <v>317</v>
      </c>
      <c r="B3894" s="54" t="s">
        <v>428</v>
      </c>
      <c r="C3894" s="54" t="s">
        <v>263</v>
      </c>
      <c r="D3894" s="54" t="s">
        <v>429</v>
      </c>
      <c r="E3894" s="54" t="s">
        <v>15121</v>
      </c>
      <c r="F3894" s="71">
        <v>44502</v>
      </c>
      <c r="G3894" s="72">
        <v>6397</v>
      </c>
      <c r="H3894" s="72">
        <v>542145.75</v>
      </c>
      <c r="I3894" s="54" t="s">
        <v>265</v>
      </c>
      <c r="J3894" s="54" t="s">
        <v>592</v>
      </c>
      <c r="K3894" s="54" t="s">
        <v>15122</v>
      </c>
      <c r="L3894" s="54" t="s">
        <v>15123</v>
      </c>
      <c r="M3894" s="54" t="s">
        <v>15121</v>
      </c>
      <c r="N3894" s="54" t="s">
        <v>256</v>
      </c>
      <c r="O3894" s="54" t="s">
        <v>256</v>
      </c>
      <c r="P3894" s="54" t="s">
        <v>454</v>
      </c>
      <c r="Q3894" s="54" t="s">
        <v>256</v>
      </c>
      <c r="R3894" s="54" t="s">
        <v>431</v>
      </c>
      <c r="S3894" s="71"/>
      <c r="T3894" s="54" t="s">
        <v>256</v>
      </c>
      <c r="U3894" s="71">
        <v>44502</v>
      </c>
      <c r="V3894" s="54" t="s">
        <v>256</v>
      </c>
      <c r="W3894" t="str">
        <f t="shared" si="60"/>
        <v>Nov-21</v>
      </c>
    </row>
    <row r="3895" spans="1:23" x14ac:dyDescent="0.25">
      <c r="A3895" s="54" t="s">
        <v>317</v>
      </c>
      <c r="B3895" s="54" t="s">
        <v>428</v>
      </c>
      <c r="C3895" s="54" t="s">
        <v>263</v>
      </c>
      <c r="D3895" s="54" t="s">
        <v>429</v>
      </c>
      <c r="E3895" s="54" t="s">
        <v>15124</v>
      </c>
      <c r="F3895" s="71">
        <v>44501</v>
      </c>
      <c r="G3895" s="72">
        <v>144.13999999999999</v>
      </c>
      <c r="H3895" s="72">
        <v>12215.87</v>
      </c>
      <c r="I3895" s="54" t="s">
        <v>265</v>
      </c>
      <c r="J3895" s="54" t="s">
        <v>592</v>
      </c>
      <c r="K3895" s="54" t="s">
        <v>15125</v>
      </c>
      <c r="L3895" s="54" t="s">
        <v>15126</v>
      </c>
      <c r="M3895" s="54" t="s">
        <v>15124</v>
      </c>
      <c r="N3895" s="54" t="s">
        <v>256</v>
      </c>
      <c r="O3895" s="54" t="s">
        <v>256</v>
      </c>
      <c r="P3895" s="54" t="s">
        <v>454</v>
      </c>
      <c r="Q3895" s="54" t="s">
        <v>256</v>
      </c>
      <c r="R3895" s="54" t="s">
        <v>431</v>
      </c>
      <c r="S3895" s="71"/>
      <c r="T3895" s="54" t="s">
        <v>256</v>
      </c>
      <c r="U3895" s="71">
        <v>44501</v>
      </c>
      <c r="V3895" s="54" t="s">
        <v>256</v>
      </c>
      <c r="W3895" t="str">
        <f t="shared" si="60"/>
        <v>Nov-21</v>
      </c>
    </row>
    <row r="3896" spans="1:23" x14ac:dyDescent="0.25">
      <c r="A3896" s="54" t="s">
        <v>317</v>
      </c>
      <c r="B3896" s="54" t="s">
        <v>428</v>
      </c>
      <c r="C3896" s="54" t="s">
        <v>263</v>
      </c>
      <c r="D3896" s="54" t="s">
        <v>429</v>
      </c>
      <c r="E3896" s="54" t="s">
        <v>15127</v>
      </c>
      <c r="F3896" s="71">
        <v>44501</v>
      </c>
      <c r="G3896" s="72">
        <v>38.049999999999997</v>
      </c>
      <c r="H3896" s="72">
        <v>3224.74</v>
      </c>
      <c r="I3896" s="54" t="s">
        <v>265</v>
      </c>
      <c r="J3896" s="54" t="s">
        <v>592</v>
      </c>
      <c r="K3896" s="54" t="s">
        <v>15128</v>
      </c>
      <c r="L3896" s="54" t="s">
        <v>15129</v>
      </c>
      <c r="M3896" s="54" t="s">
        <v>15127</v>
      </c>
      <c r="N3896" s="54" t="s">
        <v>256</v>
      </c>
      <c r="O3896" s="54" t="s">
        <v>256</v>
      </c>
      <c r="P3896" s="54" t="s">
        <v>454</v>
      </c>
      <c r="Q3896" s="54" t="s">
        <v>256</v>
      </c>
      <c r="R3896" s="54" t="s">
        <v>431</v>
      </c>
      <c r="S3896" s="71"/>
      <c r="T3896" s="54" t="s">
        <v>256</v>
      </c>
      <c r="U3896" s="71">
        <v>44501</v>
      </c>
      <c r="V3896" s="54" t="s">
        <v>256</v>
      </c>
      <c r="W3896" t="str">
        <f t="shared" si="60"/>
        <v>Nov-21</v>
      </c>
    </row>
    <row r="3897" spans="1:23" x14ac:dyDescent="0.25">
      <c r="A3897" s="54" t="s">
        <v>317</v>
      </c>
      <c r="B3897" s="54" t="s">
        <v>428</v>
      </c>
      <c r="C3897" s="54" t="s">
        <v>263</v>
      </c>
      <c r="D3897" s="54" t="s">
        <v>429</v>
      </c>
      <c r="E3897" s="54" t="s">
        <v>15130</v>
      </c>
      <c r="F3897" s="71">
        <v>44501</v>
      </c>
      <c r="G3897" s="72">
        <v>52.7</v>
      </c>
      <c r="H3897" s="72">
        <v>4466.33</v>
      </c>
      <c r="I3897" s="54" t="s">
        <v>265</v>
      </c>
      <c r="J3897" s="54" t="s">
        <v>592</v>
      </c>
      <c r="K3897" s="54" t="s">
        <v>15131</v>
      </c>
      <c r="L3897" s="54" t="s">
        <v>15132</v>
      </c>
      <c r="M3897" s="54" t="s">
        <v>15130</v>
      </c>
      <c r="N3897" s="54" t="s">
        <v>256</v>
      </c>
      <c r="O3897" s="54" t="s">
        <v>256</v>
      </c>
      <c r="P3897" s="54" t="s">
        <v>454</v>
      </c>
      <c r="Q3897" s="54" t="s">
        <v>256</v>
      </c>
      <c r="R3897" s="54" t="s">
        <v>431</v>
      </c>
      <c r="S3897" s="71"/>
      <c r="T3897" s="54" t="s">
        <v>256</v>
      </c>
      <c r="U3897" s="71">
        <v>44501</v>
      </c>
      <c r="V3897" s="54" t="s">
        <v>256</v>
      </c>
      <c r="W3897" t="str">
        <f t="shared" si="60"/>
        <v>Nov-21</v>
      </c>
    </row>
    <row r="3898" spans="1:23" x14ac:dyDescent="0.25">
      <c r="A3898" s="54" t="s">
        <v>317</v>
      </c>
      <c r="B3898" s="54" t="s">
        <v>428</v>
      </c>
      <c r="C3898" s="54" t="s">
        <v>263</v>
      </c>
      <c r="D3898" s="54" t="s">
        <v>429</v>
      </c>
      <c r="E3898" s="54" t="s">
        <v>15133</v>
      </c>
      <c r="F3898" s="71">
        <v>44507</v>
      </c>
      <c r="G3898" s="72">
        <v>246.13</v>
      </c>
      <c r="H3898" s="72">
        <v>20859.52</v>
      </c>
      <c r="I3898" s="54" t="s">
        <v>265</v>
      </c>
      <c r="J3898" s="54" t="s">
        <v>592</v>
      </c>
      <c r="K3898" s="54" t="s">
        <v>15134</v>
      </c>
      <c r="L3898" s="54" t="s">
        <v>15135</v>
      </c>
      <c r="M3898" s="54" t="s">
        <v>15133</v>
      </c>
      <c r="N3898" s="54" t="s">
        <v>256</v>
      </c>
      <c r="O3898" s="54" t="s">
        <v>256</v>
      </c>
      <c r="P3898" s="54" t="s">
        <v>454</v>
      </c>
      <c r="Q3898" s="54" t="s">
        <v>256</v>
      </c>
      <c r="R3898" s="54" t="s">
        <v>431</v>
      </c>
      <c r="S3898" s="71"/>
      <c r="T3898" s="54" t="s">
        <v>256</v>
      </c>
      <c r="U3898" s="71">
        <v>44507</v>
      </c>
      <c r="V3898" s="54" t="s">
        <v>256</v>
      </c>
      <c r="W3898" t="str">
        <f t="shared" si="60"/>
        <v>Nov-21</v>
      </c>
    </row>
    <row r="3899" spans="1:23" x14ac:dyDescent="0.25">
      <c r="A3899" s="54" t="s">
        <v>317</v>
      </c>
      <c r="B3899" s="54" t="s">
        <v>428</v>
      </c>
      <c r="C3899" s="54" t="s">
        <v>263</v>
      </c>
      <c r="D3899" s="54" t="s">
        <v>429</v>
      </c>
      <c r="E3899" s="54" t="s">
        <v>15136</v>
      </c>
      <c r="F3899" s="71">
        <v>44504</v>
      </c>
      <c r="G3899" s="72">
        <v>591.33000000000004</v>
      </c>
      <c r="H3899" s="72">
        <v>50115.22</v>
      </c>
      <c r="I3899" s="54" t="s">
        <v>265</v>
      </c>
      <c r="J3899" s="54" t="s">
        <v>592</v>
      </c>
      <c r="K3899" s="54" t="s">
        <v>15137</v>
      </c>
      <c r="L3899" s="54" t="s">
        <v>15138</v>
      </c>
      <c r="M3899" s="54" t="s">
        <v>15136</v>
      </c>
      <c r="N3899" s="54" t="s">
        <v>256</v>
      </c>
      <c r="O3899" s="54" t="s">
        <v>256</v>
      </c>
      <c r="P3899" s="54" t="s">
        <v>454</v>
      </c>
      <c r="Q3899" s="54" t="s">
        <v>256</v>
      </c>
      <c r="R3899" s="54" t="s">
        <v>431</v>
      </c>
      <c r="S3899" s="71"/>
      <c r="T3899" s="54" t="s">
        <v>256</v>
      </c>
      <c r="U3899" s="71">
        <v>44504</v>
      </c>
      <c r="V3899" s="54" t="s">
        <v>256</v>
      </c>
      <c r="W3899" t="str">
        <f t="shared" si="60"/>
        <v>Nov-21</v>
      </c>
    </row>
    <row r="3900" spans="1:23" x14ac:dyDescent="0.25">
      <c r="A3900" s="54" t="s">
        <v>317</v>
      </c>
      <c r="B3900" s="54" t="s">
        <v>428</v>
      </c>
      <c r="C3900" s="54" t="s">
        <v>263</v>
      </c>
      <c r="D3900" s="54" t="s">
        <v>429</v>
      </c>
      <c r="E3900" s="54" t="s">
        <v>15139</v>
      </c>
      <c r="F3900" s="71">
        <v>44505</v>
      </c>
      <c r="G3900" s="72">
        <v>36.49</v>
      </c>
      <c r="H3900" s="72">
        <v>3092.53</v>
      </c>
      <c r="I3900" s="54" t="s">
        <v>265</v>
      </c>
      <c r="J3900" s="54" t="s">
        <v>592</v>
      </c>
      <c r="K3900" s="54" t="s">
        <v>15140</v>
      </c>
      <c r="L3900" s="54" t="s">
        <v>15141</v>
      </c>
      <c r="M3900" s="54" t="s">
        <v>15139</v>
      </c>
      <c r="N3900" s="54" t="s">
        <v>256</v>
      </c>
      <c r="O3900" s="54" t="s">
        <v>256</v>
      </c>
      <c r="P3900" s="54" t="s">
        <v>454</v>
      </c>
      <c r="Q3900" s="54" t="s">
        <v>256</v>
      </c>
      <c r="R3900" s="54" t="s">
        <v>431</v>
      </c>
      <c r="S3900" s="71"/>
      <c r="T3900" s="54" t="s">
        <v>256</v>
      </c>
      <c r="U3900" s="71">
        <v>44505</v>
      </c>
      <c r="V3900" s="54" t="s">
        <v>256</v>
      </c>
      <c r="W3900" t="str">
        <f t="shared" si="60"/>
        <v>Nov-21</v>
      </c>
    </row>
    <row r="3901" spans="1:23" x14ac:dyDescent="0.25">
      <c r="A3901" s="54" t="s">
        <v>317</v>
      </c>
      <c r="B3901" s="54" t="s">
        <v>428</v>
      </c>
      <c r="C3901" s="54" t="s">
        <v>263</v>
      </c>
      <c r="D3901" s="54" t="s">
        <v>429</v>
      </c>
      <c r="E3901" s="54" t="s">
        <v>15142</v>
      </c>
      <c r="F3901" s="71">
        <v>44505</v>
      </c>
      <c r="G3901" s="72">
        <v>172.76</v>
      </c>
      <c r="H3901" s="72">
        <v>14641.41</v>
      </c>
      <c r="I3901" s="54" t="s">
        <v>265</v>
      </c>
      <c r="J3901" s="54" t="s">
        <v>592</v>
      </c>
      <c r="K3901" s="54" t="s">
        <v>15143</v>
      </c>
      <c r="L3901" s="54" t="s">
        <v>15144</v>
      </c>
      <c r="M3901" s="54" t="s">
        <v>15142</v>
      </c>
      <c r="N3901" s="54" t="s">
        <v>256</v>
      </c>
      <c r="O3901" s="54" t="s">
        <v>256</v>
      </c>
      <c r="P3901" s="54" t="s">
        <v>454</v>
      </c>
      <c r="Q3901" s="54" t="s">
        <v>256</v>
      </c>
      <c r="R3901" s="54" t="s">
        <v>431</v>
      </c>
      <c r="S3901" s="71"/>
      <c r="T3901" s="54" t="s">
        <v>256</v>
      </c>
      <c r="U3901" s="71">
        <v>44505</v>
      </c>
      <c r="V3901" s="54" t="s">
        <v>256</v>
      </c>
      <c r="W3901" t="str">
        <f t="shared" si="60"/>
        <v>Nov-21</v>
      </c>
    </row>
    <row r="3902" spans="1:23" x14ac:dyDescent="0.25">
      <c r="A3902" s="54" t="s">
        <v>317</v>
      </c>
      <c r="B3902" s="54" t="s">
        <v>428</v>
      </c>
      <c r="C3902" s="54" t="s">
        <v>263</v>
      </c>
      <c r="D3902" s="54" t="s">
        <v>429</v>
      </c>
      <c r="E3902" s="54" t="s">
        <v>15145</v>
      </c>
      <c r="F3902" s="71">
        <v>44505</v>
      </c>
      <c r="G3902" s="72">
        <v>956.72</v>
      </c>
      <c r="H3902" s="72">
        <v>81082.02</v>
      </c>
      <c r="I3902" s="54" t="s">
        <v>265</v>
      </c>
      <c r="J3902" s="54" t="s">
        <v>592</v>
      </c>
      <c r="K3902" s="54" t="s">
        <v>15146</v>
      </c>
      <c r="L3902" s="54" t="s">
        <v>15147</v>
      </c>
      <c r="M3902" s="54" t="s">
        <v>15145</v>
      </c>
      <c r="N3902" s="54" t="s">
        <v>256</v>
      </c>
      <c r="O3902" s="54" t="s">
        <v>256</v>
      </c>
      <c r="P3902" s="54" t="s">
        <v>454</v>
      </c>
      <c r="Q3902" s="54" t="s">
        <v>256</v>
      </c>
      <c r="R3902" s="54" t="s">
        <v>431</v>
      </c>
      <c r="S3902" s="71"/>
      <c r="T3902" s="54" t="s">
        <v>256</v>
      </c>
      <c r="U3902" s="71">
        <v>44505</v>
      </c>
      <c r="V3902" s="54" t="s">
        <v>256</v>
      </c>
      <c r="W3902" t="str">
        <f t="shared" si="60"/>
        <v>Nov-21</v>
      </c>
    </row>
    <row r="3903" spans="1:23" x14ac:dyDescent="0.25">
      <c r="A3903" s="54" t="s">
        <v>317</v>
      </c>
      <c r="B3903" s="54" t="s">
        <v>428</v>
      </c>
      <c r="C3903" s="54" t="s">
        <v>263</v>
      </c>
      <c r="D3903" s="54" t="s">
        <v>429</v>
      </c>
      <c r="E3903" s="54" t="s">
        <v>15148</v>
      </c>
      <c r="F3903" s="71">
        <v>44504</v>
      </c>
      <c r="G3903" s="72">
        <v>23.65</v>
      </c>
      <c r="H3903" s="72">
        <v>2004.34</v>
      </c>
      <c r="I3903" s="54" t="s">
        <v>265</v>
      </c>
      <c r="J3903" s="54" t="s">
        <v>592</v>
      </c>
      <c r="K3903" s="54" t="s">
        <v>15149</v>
      </c>
      <c r="L3903" s="54" t="s">
        <v>15150</v>
      </c>
      <c r="M3903" s="54" t="s">
        <v>15148</v>
      </c>
      <c r="N3903" s="54" t="s">
        <v>256</v>
      </c>
      <c r="O3903" s="54" t="s">
        <v>256</v>
      </c>
      <c r="P3903" s="54" t="s">
        <v>454</v>
      </c>
      <c r="Q3903" s="54" t="s">
        <v>256</v>
      </c>
      <c r="R3903" s="54" t="s">
        <v>431</v>
      </c>
      <c r="S3903" s="71"/>
      <c r="T3903" s="54" t="s">
        <v>256</v>
      </c>
      <c r="U3903" s="71">
        <v>44504</v>
      </c>
      <c r="V3903" s="54" t="s">
        <v>256</v>
      </c>
      <c r="W3903" t="str">
        <f t="shared" si="60"/>
        <v>Nov-21</v>
      </c>
    </row>
    <row r="3904" spans="1:23" x14ac:dyDescent="0.25">
      <c r="A3904" s="54" t="s">
        <v>317</v>
      </c>
      <c r="B3904" s="54" t="s">
        <v>428</v>
      </c>
      <c r="C3904" s="54" t="s">
        <v>263</v>
      </c>
      <c r="D3904" s="54" t="s">
        <v>429</v>
      </c>
      <c r="E3904" s="54" t="s">
        <v>15151</v>
      </c>
      <c r="F3904" s="71">
        <v>44504</v>
      </c>
      <c r="G3904" s="72">
        <v>37.67</v>
      </c>
      <c r="H3904" s="72">
        <v>3192.53</v>
      </c>
      <c r="I3904" s="54" t="s">
        <v>265</v>
      </c>
      <c r="J3904" s="54" t="s">
        <v>592</v>
      </c>
      <c r="K3904" s="54" t="s">
        <v>15152</v>
      </c>
      <c r="L3904" s="54" t="s">
        <v>15153</v>
      </c>
      <c r="M3904" s="54" t="s">
        <v>15151</v>
      </c>
      <c r="N3904" s="54" t="s">
        <v>256</v>
      </c>
      <c r="O3904" s="54" t="s">
        <v>256</v>
      </c>
      <c r="P3904" s="54" t="s">
        <v>454</v>
      </c>
      <c r="Q3904" s="54" t="s">
        <v>256</v>
      </c>
      <c r="R3904" s="54" t="s">
        <v>431</v>
      </c>
      <c r="S3904" s="71"/>
      <c r="T3904" s="54" t="s">
        <v>256</v>
      </c>
      <c r="U3904" s="71">
        <v>44504</v>
      </c>
      <c r="V3904" s="54" t="s">
        <v>256</v>
      </c>
      <c r="W3904" t="str">
        <f t="shared" si="60"/>
        <v>Nov-21</v>
      </c>
    </row>
    <row r="3905" spans="1:23" x14ac:dyDescent="0.25">
      <c r="A3905" s="54" t="s">
        <v>317</v>
      </c>
      <c r="B3905" s="54" t="s">
        <v>428</v>
      </c>
      <c r="C3905" s="54" t="s">
        <v>263</v>
      </c>
      <c r="D3905" s="54" t="s">
        <v>429</v>
      </c>
      <c r="E3905" s="54" t="s">
        <v>15154</v>
      </c>
      <c r="F3905" s="71">
        <v>44505</v>
      </c>
      <c r="G3905" s="72">
        <v>19.86</v>
      </c>
      <c r="H3905" s="72">
        <v>1683.14</v>
      </c>
      <c r="I3905" s="54" t="s">
        <v>265</v>
      </c>
      <c r="J3905" s="54" t="s">
        <v>592</v>
      </c>
      <c r="K3905" s="54" t="s">
        <v>15155</v>
      </c>
      <c r="L3905" s="54" t="s">
        <v>15156</v>
      </c>
      <c r="M3905" s="54" t="s">
        <v>15154</v>
      </c>
      <c r="N3905" s="54" t="s">
        <v>256</v>
      </c>
      <c r="O3905" s="54" t="s">
        <v>256</v>
      </c>
      <c r="P3905" s="54" t="s">
        <v>454</v>
      </c>
      <c r="Q3905" s="54" t="s">
        <v>256</v>
      </c>
      <c r="R3905" s="54" t="s">
        <v>431</v>
      </c>
      <c r="S3905" s="71"/>
      <c r="T3905" s="54" t="s">
        <v>256</v>
      </c>
      <c r="U3905" s="71">
        <v>44505</v>
      </c>
      <c r="V3905" s="54" t="s">
        <v>256</v>
      </c>
      <c r="W3905" t="str">
        <f t="shared" si="60"/>
        <v>Nov-21</v>
      </c>
    </row>
    <row r="3906" spans="1:23" x14ac:dyDescent="0.25">
      <c r="A3906" s="54" t="s">
        <v>317</v>
      </c>
      <c r="B3906" s="54" t="s">
        <v>428</v>
      </c>
      <c r="C3906" s="54" t="s">
        <v>263</v>
      </c>
      <c r="D3906" s="54" t="s">
        <v>429</v>
      </c>
      <c r="E3906" s="54" t="s">
        <v>15157</v>
      </c>
      <c r="F3906" s="71">
        <v>44505</v>
      </c>
      <c r="G3906" s="72">
        <v>187.97</v>
      </c>
      <c r="H3906" s="72">
        <v>15930.46</v>
      </c>
      <c r="I3906" s="54" t="s">
        <v>265</v>
      </c>
      <c r="J3906" s="54" t="s">
        <v>592</v>
      </c>
      <c r="K3906" s="54" t="s">
        <v>15158</v>
      </c>
      <c r="L3906" s="54" t="s">
        <v>15159</v>
      </c>
      <c r="M3906" s="54" t="s">
        <v>15157</v>
      </c>
      <c r="N3906" s="54" t="s">
        <v>256</v>
      </c>
      <c r="O3906" s="54" t="s">
        <v>256</v>
      </c>
      <c r="P3906" s="54" t="s">
        <v>454</v>
      </c>
      <c r="Q3906" s="54" t="s">
        <v>256</v>
      </c>
      <c r="R3906" s="54" t="s">
        <v>431</v>
      </c>
      <c r="S3906" s="71"/>
      <c r="T3906" s="54" t="s">
        <v>256</v>
      </c>
      <c r="U3906" s="71">
        <v>44505</v>
      </c>
      <c r="V3906" s="54" t="s">
        <v>256</v>
      </c>
      <c r="W3906" t="str">
        <f t="shared" si="60"/>
        <v>Nov-21</v>
      </c>
    </row>
    <row r="3907" spans="1:23" x14ac:dyDescent="0.25">
      <c r="A3907" s="54" t="s">
        <v>317</v>
      </c>
      <c r="B3907" s="54" t="s">
        <v>428</v>
      </c>
      <c r="C3907" s="54" t="s">
        <v>263</v>
      </c>
      <c r="D3907" s="54" t="s">
        <v>429</v>
      </c>
      <c r="E3907" s="54" t="s">
        <v>15160</v>
      </c>
      <c r="F3907" s="71">
        <v>44505</v>
      </c>
      <c r="G3907" s="72">
        <v>1.5</v>
      </c>
      <c r="H3907" s="72">
        <v>127.13</v>
      </c>
      <c r="I3907" s="54" t="s">
        <v>265</v>
      </c>
      <c r="J3907" s="54" t="s">
        <v>592</v>
      </c>
      <c r="K3907" s="54" t="s">
        <v>15161</v>
      </c>
      <c r="L3907" s="54" t="s">
        <v>15162</v>
      </c>
      <c r="M3907" s="54" t="s">
        <v>15160</v>
      </c>
      <c r="N3907" s="54" t="s">
        <v>256</v>
      </c>
      <c r="O3907" s="54" t="s">
        <v>256</v>
      </c>
      <c r="P3907" s="54" t="s">
        <v>454</v>
      </c>
      <c r="Q3907" s="54" t="s">
        <v>256</v>
      </c>
      <c r="R3907" s="54" t="s">
        <v>431</v>
      </c>
      <c r="S3907" s="71"/>
      <c r="T3907" s="54" t="s">
        <v>256</v>
      </c>
      <c r="U3907" s="71">
        <v>44505</v>
      </c>
      <c r="V3907" s="54" t="s">
        <v>256</v>
      </c>
      <c r="W3907" t="str">
        <f t="shared" si="60"/>
        <v>Nov-21</v>
      </c>
    </row>
    <row r="3908" spans="1:23" x14ac:dyDescent="0.25">
      <c r="A3908" s="54" t="s">
        <v>317</v>
      </c>
      <c r="B3908" s="54" t="s">
        <v>428</v>
      </c>
      <c r="C3908" s="54" t="s">
        <v>263</v>
      </c>
      <c r="D3908" s="54" t="s">
        <v>429</v>
      </c>
      <c r="E3908" s="54" t="s">
        <v>15163</v>
      </c>
      <c r="F3908" s="71">
        <v>44505</v>
      </c>
      <c r="G3908" s="72">
        <v>4.43</v>
      </c>
      <c r="H3908" s="72">
        <v>375.44</v>
      </c>
      <c r="I3908" s="54" t="s">
        <v>265</v>
      </c>
      <c r="J3908" s="54" t="s">
        <v>592</v>
      </c>
      <c r="K3908" s="54" t="s">
        <v>15164</v>
      </c>
      <c r="L3908" s="54" t="s">
        <v>15165</v>
      </c>
      <c r="M3908" s="54" t="s">
        <v>15163</v>
      </c>
      <c r="N3908" s="54" t="s">
        <v>256</v>
      </c>
      <c r="O3908" s="54" t="s">
        <v>256</v>
      </c>
      <c r="P3908" s="54" t="s">
        <v>454</v>
      </c>
      <c r="Q3908" s="54" t="s">
        <v>256</v>
      </c>
      <c r="R3908" s="54" t="s">
        <v>431</v>
      </c>
      <c r="S3908" s="71"/>
      <c r="T3908" s="54" t="s">
        <v>256</v>
      </c>
      <c r="U3908" s="71">
        <v>44505</v>
      </c>
      <c r="V3908" s="54" t="s">
        <v>256</v>
      </c>
      <c r="W3908" t="str">
        <f t="shared" ref="W3908:W3971" si="61">TEXT(F3908,"MMM-YY")</f>
        <v>Nov-21</v>
      </c>
    </row>
    <row r="3909" spans="1:23" x14ac:dyDescent="0.25">
      <c r="A3909" s="54" t="s">
        <v>317</v>
      </c>
      <c r="B3909" s="54" t="s">
        <v>428</v>
      </c>
      <c r="C3909" s="54" t="s">
        <v>263</v>
      </c>
      <c r="D3909" s="54" t="s">
        <v>429</v>
      </c>
      <c r="E3909" s="54" t="s">
        <v>15166</v>
      </c>
      <c r="F3909" s="71">
        <v>44505</v>
      </c>
      <c r="G3909" s="72">
        <v>28.25</v>
      </c>
      <c r="H3909" s="72">
        <v>2394.19</v>
      </c>
      <c r="I3909" s="54" t="s">
        <v>265</v>
      </c>
      <c r="J3909" s="54" t="s">
        <v>592</v>
      </c>
      <c r="K3909" s="54" t="s">
        <v>15167</v>
      </c>
      <c r="L3909" s="54" t="s">
        <v>15168</v>
      </c>
      <c r="M3909" s="54" t="s">
        <v>15166</v>
      </c>
      <c r="N3909" s="54" t="s">
        <v>256</v>
      </c>
      <c r="O3909" s="54" t="s">
        <v>256</v>
      </c>
      <c r="P3909" s="54" t="s">
        <v>454</v>
      </c>
      <c r="Q3909" s="54" t="s">
        <v>256</v>
      </c>
      <c r="R3909" s="54" t="s">
        <v>431</v>
      </c>
      <c r="S3909" s="71"/>
      <c r="T3909" s="54" t="s">
        <v>256</v>
      </c>
      <c r="U3909" s="71">
        <v>44505</v>
      </c>
      <c r="V3909" s="54" t="s">
        <v>256</v>
      </c>
      <c r="W3909" t="str">
        <f t="shared" si="61"/>
        <v>Nov-21</v>
      </c>
    </row>
    <row r="3910" spans="1:23" x14ac:dyDescent="0.25">
      <c r="A3910" s="54" t="s">
        <v>317</v>
      </c>
      <c r="B3910" s="54" t="s">
        <v>428</v>
      </c>
      <c r="C3910" s="54" t="s">
        <v>263</v>
      </c>
      <c r="D3910" s="54" t="s">
        <v>429</v>
      </c>
      <c r="E3910" s="54" t="s">
        <v>15169</v>
      </c>
      <c r="F3910" s="71">
        <v>44505</v>
      </c>
      <c r="G3910" s="72">
        <v>52.27</v>
      </c>
      <c r="H3910" s="72">
        <v>4429.88</v>
      </c>
      <c r="I3910" s="54" t="s">
        <v>265</v>
      </c>
      <c r="J3910" s="54" t="s">
        <v>592</v>
      </c>
      <c r="K3910" s="54" t="s">
        <v>15170</v>
      </c>
      <c r="L3910" s="54" t="s">
        <v>15171</v>
      </c>
      <c r="M3910" s="54" t="s">
        <v>15169</v>
      </c>
      <c r="N3910" s="54" t="s">
        <v>256</v>
      </c>
      <c r="O3910" s="54" t="s">
        <v>256</v>
      </c>
      <c r="P3910" s="54" t="s">
        <v>454</v>
      </c>
      <c r="Q3910" s="54" t="s">
        <v>256</v>
      </c>
      <c r="R3910" s="54" t="s">
        <v>431</v>
      </c>
      <c r="S3910" s="71"/>
      <c r="T3910" s="54" t="s">
        <v>256</v>
      </c>
      <c r="U3910" s="71">
        <v>44505</v>
      </c>
      <c r="V3910" s="54" t="s">
        <v>256</v>
      </c>
      <c r="W3910" t="str">
        <f t="shared" si="61"/>
        <v>Nov-21</v>
      </c>
    </row>
    <row r="3911" spans="1:23" x14ac:dyDescent="0.25">
      <c r="A3911" s="54" t="s">
        <v>317</v>
      </c>
      <c r="B3911" s="54" t="s">
        <v>428</v>
      </c>
      <c r="C3911" s="54" t="s">
        <v>263</v>
      </c>
      <c r="D3911" s="54" t="s">
        <v>429</v>
      </c>
      <c r="E3911" s="54" t="s">
        <v>15172</v>
      </c>
      <c r="F3911" s="71">
        <v>44505</v>
      </c>
      <c r="G3911" s="72">
        <v>4.24</v>
      </c>
      <c r="H3911" s="72">
        <v>359.34</v>
      </c>
      <c r="I3911" s="54" t="s">
        <v>265</v>
      </c>
      <c r="J3911" s="54" t="s">
        <v>592</v>
      </c>
      <c r="K3911" s="54" t="s">
        <v>15173</v>
      </c>
      <c r="L3911" s="54" t="s">
        <v>15174</v>
      </c>
      <c r="M3911" s="54" t="s">
        <v>15172</v>
      </c>
      <c r="N3911" s="54" t="s">
        <v>256</v>
      </c>
      <c r="O3911" s="54" t="s">
        <v>256</v>
      </c>
      <c r="P3911" s="54" t="s">
        <v>454</v>
      </c>
      <c r="Q3911" s="54" t="s">
        <v>256</v>
      </c>
      <c r="R3911" s="54" t="s">
        <v>431</v>
      </c>
      <c r="S3911" s="71"/>
      <c r="T3911" s="54" t="s">
        <v>256</v>
      </c>
      <c r="U3911" s="71">
        <v>44505</v>
      </c>
      <c r="V3911" s="54" t="s">
        <v>256</v>
      </c>
      <c r="W3911" t="str">
        <f t="shared" si="61"/>
        <v>Nov-21</v>
      </c>
    </row>
    <row r="3912" spans="1:23" x14ac:dyDescent="0.25">
      <c r="A3912" s="54" t="s">
        <v>317</v>
      </c>
      <c r="B3912" s="54" t="s">
        <v>428</v>
      </c>
      <c r="C3912" s="54" t="s">
        <v>263</v>
      </c>
      <c r="D3912" s="54" t="s">
        <v>429</v>
      </c>
      <c r="E3912" s="54" t="s">
        <v>15175</v>
      </c>
      <c r="F3912" s="71">
        <v>44505</v>
      </c>
      <c r="G3912" s="72">
        <v>27.04</v>
      </c>
      <c r="H3912" s="72">
        <v>2291.64</v>
      </c>
      <c r="I3912" s="54" t="s">
        <v>265</v>
      </c>
      <c r="J3912" s="54" t="s">
        <v>592</v>
      </c>
      <c r="K3912" s="54" t="s">
        <v>15176</v>
      </c>
      <c r="L3912" s="54" t="s">
        <v>15177</v>
      </c>
      <c r="M3912" s="54" t="s">
        <v>15175</v>
      </c>
      <c r="N3912" s="54" t="s">
        <v>256</v>
      </c>
      <c r="O3912" s="54" t="s">
        <v>256</v>
      </c>
      <c r="P3912" s="54" t="s">
        <v>454</v>
      </c>
      <c r="Q3912" s="54" t="s">
        <v>256</v>
      </c>
      <c r="R3912" s="54" t="s">
        <v>431</v>
      </c>
      <c r="S3912" s="71"/>
      <c r="T3912" s="54" t="s">
        <v>256</v>
      </c>
      <c r="U3912" s="71">
        <v>44505</v>
      </c>
      <c r="V3912" s="54" t="s">
        <v>256</v>
      </c>
      <c r="W3912" t="str">
        <f t="shared" si="61"/>
        <v>Nov-21</v>
      </c>
    </row>
    <row r="3913" spans="1:23" x14ac:dyDescent="0.25">
      <c r="A3913" s="54" t="s">
        <v>317</v>
      </c>
      <c r="B3913" s="54" t="s">
        <v>428</v>
      </c>
      <c r="C3913" s="54" t="s">
        <v>263</v>
      </c>
      <c r="D3913" s="54" t="s">
        <v>429</v>
      </c>
      <c r="E3913" s="54" t="s">
        <v>15178</v>
      </c>
      <c r="F3913" s="71">
        <v>44505</v>
      </c>
      <c r="G3913" s="72">
        <v>415.45</v>
      </c>
      <c r="H3913" s="72">
        <v>35209.39</v>
      </c>
      <c r="I3913" s="54" t="s">
        <v>265</v>
      </c>
      <c r="J3913" s="54" t="s">
        <v>592</v>
      </c>
      <c r="K3913" s="54" t="s">
        <v>15179</v>
      </c>
      <c r="L3913" s="54" t="s">
        <v>15180</v>
      </c>
      <c r="M3913" s="54" t="s">
        <v>15178</v>
      </c>
      <c r="N3913" s="54" t="s">
        <v>256</v>
      </c>
      <c r="O3913" s="54" t="s">
        <v>256</v>
      </c>
      <c r="P3913" s="54" t="s">
        <v>454</v>
      </c>
      <c r="Q3913" s="54" t="s">
        <v>256</v>
      </c>
      <c r="R3913" s="54" t="s">
        <v>431</v>
      </c>
      <c r="S3913" s="71"/>
      <c r="T3913" s="54" t="s">
        <v>256</v>
      </c>
      <c r="U3913" s="71">
        <v>44505</v>
      </c>
      <c r="V3913" s="54" t="s">
        <v>256</v>
      </c>
      <c r="W3913" t="str">
        <f t="shared" si="61"/>
        <v>Nov-21</v>
      </c>
    </row>
    <row r="3914" spans="1:23" x14ac:dyDescent="0.25">
      <c r="A3914" s="54" t="s">
        <v>317</v>
      </c>
      <c r="B3914" s="54" t="s">
        <v>428</v>
      </c>
      <c r="C3914" s="54" t="s">
        <v>263</v>
      </c>
      <c r="D3914" s="54" t="s">
        <v>429</v>
      </c>
      <c r="E3914" s="54" t="s">
        <v>15181</v>
      </c>
      <c r="F3914" s="71">
        <v>44516</v>
      </c>
      <c r="G3914" s="72">
        <v>2503.17</v>
      </c>
      <c r="H3914" s="72">
        <v>212143.66</v>
      </c>
      <c r="I3914" s="54" t="s">
        <v>265</v>
      </c>
      <c r="J3914" s="54" t="s">
        <v>592</v>
      </c>
      <c r="K3914" s="54" t="s">
        <v>15182</v>
      </c>
      <c r="L3914" s="54" t="s">
        <v>15183</v>
      </c>
      <c r="M3914" s="54" t="s">
        <v>15181</v>
      </c>
      <c r="N3914" s="54" t="s">
        <v>256</v>
      </c>
      <c r="O3914" s="54" t="s">
        <v>256</v>
      </c>
      <c r="P3914" s="54" t="s">
        <v>454</v>
      </c>
      <c r="Q3914" s="54" t="s">
        <v>256</v>
      </c>
      <c r="R3914" s="54" t="s">
        <v>431</v>
      </c>
      <c r="S3914" s="71"/>
      <c r="T3914" s="54" t="s">
        <v>256</v>
      </c>
      <c r="U3914" s="71">
        <v>44516</v>
      </c>
      <c r="V3914" s="54" t="s">
        <v>256</v>
      </c>
      <c r="W3914" t="str">
        <f t="shared" si="61"/>
        <v>Nov-21</v>
      </c>
    </row>
    <row r="3915" spans="1:23" x14ac:dyDescent="0.25">
      <c r="A3915" s="54" t="s">
        <v>317</v>
      </c>
      <c r="B3915" s="54" t="s">
        <v>428</v>
      </c>
      <c r="C3915" s="54" t="s">
        <v>263</v>
      </c>
      <c r="D3915" s="54" t="s">
        <v>429</v>
      </c>
      <c r="E3915" s="54" t="s">
        <v>15184</v>
      </c>
      <c r="F3915" s="71">
        <v>44516</v>
      </c>
      <c r="G3915" s="72">
        <v>258.76</v>
      </c>
      <c r="H3915" s="72">
        <v>21929.91</v>
      </c>
      <c r="I3915" s="54" t="s">
        <v>265</v>
      </c>
      <c r="J3915" s="54" t="s">
        <v>592</v>
      </c>
      <c r="K3915" s="54" t="s">
        <v>15185</v>
      </c>
      <c r="L3915" s="54" t="s">
        <v>15186</v>
      </c>
      <c r="M3915" s="54" t="s">
        <v>15184</v>
      </c>
      <c r="N3915" s="54" t="s">
        <v>256</v>
      </c>
      <c r="O3915" s="54" t="s">
        <v>256</v>
      </c>
      <c r="P3915" s="54" t="s">
        <v>454</v>
      </c>
      <c r="Q3915" s="54" t="s">
        <v>256</v>
      </c>
      <c r="R3915" s="54" t="s">
        <v>431</v>
      </c>
      <c r="S3915" s="71"/>
      <c r="T3915" s="54" t="s">
        <v>256</v>
      </c>
      <c r="U3915" s="71">
        <v>44516</v>
      </c>
      <c r="V3915" s="54" t="s">
        <v>256</v>
      </c>
      <c r="W3915" t="str">
        <f t="shared" si="61"/>
        <v>Nov-21</v>
      </c>
    </row>
    <row r="3916" spans="1:23" x14ac:dyDescent="0.25">
      <c r="A3916" s="54" t="s">
        <v>317</v>
      </c>
      <c r="B3916" s="54" t="s">
        <v>428</v>
      </c>
      <c r="C3916" s="54" t="s">
        <v>263</v>
      </c>
      <c r="D3916" s="54" t="s">
        <v>429</v>
      </c>
      <c r="E3916" s="54" t="s">
        <v>15187</v>
      </c>
      <c r="F3916" s="71">
        <v>44516</v>
      </c>
      <c r="G3916" s="72">
        <v>4706.6899999999996</v>
      </c>
      <c r="H3916" s="72">
        <v>398891.98</v>
      </c>
      <c r="I3916" s="54" t="s">
        <v>265</v>
      </c>
      <c r="J3916" s="54" t="s">
        <v>592</v>
      </c>
      <c r="K3916" s="54" t="s">
        <v>15188</v>
      </c>
      <c r="L3916" s="54" t="s">
        <v>15189</v>
      </c>
      <c r="M3916" s="54" t="s">
        <v>15187</v>
      </c>
      <c r="N3916" s="54" t="s">
        <v>256</v>
      </c>
      <c r="O3916" s="54" t="s">
        <v>256</v>
      </c>
      <c r="P3916" s="54" t="s">
        <v>454</v>
      </c>
      <c r="Q3916" s="54" t="s">
        <v>256</v>
      </c>
      <c r="R3916" s="54" t="s">
        <v>431</v>
      </c>
      <c r="S3916" s="71"/>
      <c r="T3916" s="54" t="s">
        <v>256</v>
      </c>
      <c r="U3916" s="71">
        <v>44516</v>
      </c>
      <c r="V3916" s="54" t="s">
        <v>256</v>
      </c>
      <c r="W3916" t="str">
        <f t="shared" si="61"/>
        <v>Nov-21</v>
      </c>
    </row>
    <row r="3917" spans="1:23" x14ac:dyDescent="0.25">
      <c r="A3917" s="54" t="s">
        <v>317</v>
      </c>
      <c r="B3917" s="54" t="s">
        <v>428</v>
      </c>
      <c r="C3917" s="54" t="s">
        <v>263</v>
      </c>
      <c r="D3917" s="54" t="s">
        <v>429</v>
      </c>
      <c r="E3917" s="54" t="s">
        <v>15190</v>
      </c>
      <c r="F3917" s="71">
        <v>44511</v>
      </c>
      <c r="G3917" s="72">
        <v>4539.66</v>
      </c>
      <c r="H3917" s="72">
        <v>384736.19</v>
      </c>
      <c r="I3917" s="54" t="s">
        <v>265</v>
      </c>
      <c r="J3917" s="54" t="s">
        <v>592</v>
      </c>
      <c r="K3917" s="54" t="s">
        <v>15191</v>
      </c>
      <c r="L3917" s="54" t="s">
        <v>15192</v>
      </c>
      <c r="M3917" s="54" t="s">
        <v>15190</v>
      </c>
      <c r="N3917" s="54" t="s">
        <v>256</v>
      </c>
      <c r="O3917" s="54" t="s">
        <v>256</v>
      </c>
      <c r="P3917" s="54" t="s">
        <v>454</v>
      </c>
      <c r="Q3917" s="54" t="s">
        <v>256</v>
      </c>
      <c r="R3917" s="54" t="s">
        <v>431</v>
      </c>
      <c r="S3917" s="71"/>
      <c r="T3917" s="54" t="s">
        <v>256</v>
      </c>
      <c r="U3917" s="71">
        <v>44511</v>
      </c>
      <c r="V3917" s="54" t="s">
        <v>256</v>
      </c>
      <c r="W3917" t="str">
        <f t="shared" si="61"/>
        <v>Nov-21</v>
      </c>
    </row>
    <row r="3918" spans="1:23" x14ac:dyDescent="0.25">
      <c r="A3918" s="54" t="s">
        <v>317</v>
      </c>
      <c r="B3918" s="54" t="s">
        <v>428</v>
      </c>
      <c r="C3918" s="54" t="s">
        <v>263</v>
      </c>
      <c r="D3918" s="54" t="s">
        <v>429</v>
      </c>
      <c r="E3918" s="54" t="s">
        <v>15193</v>
      </c>
      <c r="F3918" s="71">
        <v>44511</v>
      </c>
      <c r="G3918" s="72">
        <v>28.64</v>
      </c>
      <c r="H3918" s="72">
        <v>2427.2399999999998</v>
      </c>
      <c r="I3918" s="54" t="s">
        <v>265</v>
      </c>
      <c r="J3918" s="54" t="s">
        <v>592</v>
      </c>
      <c r="K3918" s="54" t="s">
        <v>15194</v>
      </c>
      <c r="L3918" s="54" t="s">
        <v>15195</v>
      </c>
      <c r="M3918" s="54" t="s">
        <v>15193</v>
      </c>
      <c r="N3918" s="54" t="s">
        <v>256</v>
      </c>
      <c r="O3918" s="54" t="s">
        <v>256</v>
      </c>
      <c r="P3918" s="54" t="s">
        <v>454</v>
      </c>
      <c r="Q3918" s="54" t="s">
        <v>256</v>
      </c>
      <c r="R3918" s="54" t="s">
        <v>431</v>
      </c>
      <c r="S3918" s="71"/>
      <c r="T3918" s="54" t="s">
        <v>256</v>
      </c>
      <c r="U3918" s="71">
        <v>44511</v>
      </c>
      <c r="V3918" s="54" t="s">
        <v>256</v>
      </c>
      <c r="W3918" t="str">
        <f t="shared" si="61"/>
        <v>Nov-21</v>
      </c>
    </row>
    <row r="3919" spans="1:23" x14ac:dyDescent="0.25">
      <c r="A3919" s="54" t="s">
        <v>317</v>
      </c>
      <c r="B3919" s="54" t="s">
        <v>428</v>
      </c>
      <c r="C3919" s="54" t="s">
        <v>263</v>
      </c>
      <c r="D3919" s="54" t="s">
        <v>429</v>
      </c>
      <c r="E3919" s="54" t="s">
        <v>15196</v>
      </c>
      <c r="F3919" s="71">
        <v>44516</v>
      </c>
      <c r="G3919" s="72">
        <v>748.45</v>
      </c>
      <c r="H3919" s="72">
        <v>63431.14</v>
      </c>
      <c r="I3919" s="54" t="s">
        <v>265</v>
      </c>
      <c r="J3919" s="54" t="s">
        <v>592</v>
      </c>
      <c r="K3919" s="54" t="s">
        <v>15197</v>
      </c>
      <c r="L3919" s="54" t="s">
        <v>15198</v>
      </c>
      <c r="M3919" s="54" t="s">
        <v>15196</v>
      </c>
      <c r="N3919" s="54" t="s">
        <v>256</v>
      </c>
      <c r="O3919" s="54" t="s">
        <v>256</v>
      </c>
      <c r="P3919" s="54" t="s">
        <v>454</v>
      </c>
      <c r="Q3919" s="54" t="s">
        <v>256</v>
      </c>
      <c r="R3919" s="54" t="s">
        <v>431</v>
      </c>
      <c r="S3919" s="71"/>
      <c r="T3919" s="54" t="s">
        <v>256</v>
      </c>
      <c r="U3919" s="71">
        <v>44516</v>
      </c>
      <c r="V3919" s="54" t="s">
        <v>256</v>
      </c>
      <c r="W3919" t="str">
        <f t="shared" si="61"/>
        <v>Nov-21</v>
      </c>
    </row>
    <row r="3920" spans="1:23" x14ac:dyDescent="0.25">
      <c r="A3920" s="54" t="s">
        <v>317</v>
      </c>
      <c r="B3920" s="54" t="s">
        <v>428</v>
      </c>
      <c r="C3920" s="54" t="s">
        <v>263</v>
      </c>
      <c r="D3920" s="54" t="s">
        <v>429</v>
      </c>
      <c r="E3920" s="54" t="s">
        <v>15199</v>
      </c>
      <c r="F3920" s="71">
        <v>44516</v>
      </c>
      <c r="G3920" s="72">
        <v>138.6</v>
      </c>
      <c r="H3920" s="72">
        <v>11746.35</v>
      </c>
      <c r="I3920" s="54" t="s">
        <v>265</v>
      </c>
      <c r="J3920" s="54" t="s">
        <v>592</v>
      </c>
      <c r="K3920" s="54" t="s">
        <v>15200</v>
      </c>
      <c r="L3920" s="54" t="s">
        <v>15201</v>
      </c>
      <c r="M3920" s="54" t="s">
        <v>15199</v>
      </c>
      <c r="N3920" s="54" t="s">
        <v>256</v>
      </c>
      <c r="O3920" s="54" t="s">
        <v>256</v>
      </c>
      <c r="P3920" s="54" t="s">
        <v>454</v>
      </c>
      <c r="Q3920" s="54" t="s">
        <v>256</v>
      </c>
      <c r="R3920" s="54" t="s">
        <v>431</v>
      </c>
      <c r="S3920" s="71"/>
      <c r="T3920" s="54" t="s">
        <v>256</v>
      </c>
      <c r="U3920" s="71">
        <v>44516</v>
      </c>
      <c r="V3920" s="54" t="s">
        <v>256</v>
      </c>
      <c r="W3920" t="str">
        <f t="shared" si="61"/>
        <v>Nov-21</v>
      </c>
    </row>
    <row r="3921" spans="1:23" x14ac:dyDescent="0.25">
      <c r="A3921" s="54" t="s">
        <v>317</v>
      </c>
      <c r="B3921" s="54" t="s">
        <v>428</v>
      </c>
      <c r="C3921" s="54" t="s">
        <v>263</v>
      </c>
      <c r="D3921" s="54" t="s">
        <v>429</v>
      </c>
      <c r="E3921" s="54" t="s">
        <v>15202</v>
      </c>
      <c r="F3921" s="71">
        <v>44516</v>
      </c>
      <c r="G3921" s="72">
        <v>5.64</v>
      </c>
      <c r="H3921" s="72">
        <v>477.99</v>
      </c>
      <c r="I3921" s="54" t="s">
        <v>265</v>
      </c>
      <c r="J3921" s="54" t="s">
        <v>592</v>
      </c>
      <c r="K3921" s="54" t="s">
        <v>15203</v>
      </c>
      <c r="L3921" s="54" t="s">
        <v>15204</v>
      </c>
      <c r="M3921" s="54" t="s">
        <v>15202</v>
      </c>
      <c r="N3921" s="54" t="s">
        <v>256</v>
      </c>
      <c r="O3921" s="54" t="s">
        <v>256</v>
      </c>
      <c r="P3921" s="54" t="s">
        <v>454</v>
      </c>
      <c r="Q3921" s="54" t="s">
        <v>256</v>
      </c>
      <c r="R3921" s="54" t="s">
        <v>431</v>
      </c>
      <c r="S3921" s="71"/>
      <c r="T3921" s="54" t="s">
        <v>256</v>
      </c>
      <c r="U3921" s="71">
        <v>44516</v>
      </c>
      <c r="V3921" s="54" t="s">
        <v>256</v>
      </c>
      <c r="W3921" t="str">
        <f t="shared" si="61"/>
        <v>Nov-21</v>
      </c>
    </row>
    <row r="3922" spans="1:23" x14ac:dyDescent="0.25">
      <c r="A3922" s="54" t="s">
        <v>317</v>
      </c>
      <c r="B3922" s="54" t="s">
        <v>428</v>
      </c>
      <c r="C3922" s="54" t="s">
        <v>263</v>
      </c>
      <c r="D3922" s="54" t="s">
        <v>429</v>
      </c>
      <c r="E3922" s="54" t="s">
        <v>15205</v>
      </c>
      <c r="F3922" s="71">
        <v>44516</v>
      </c>
      <c r="G3922" s="72">
        <v>63.31</v>
      </c>
      <c r="H3922" s="72">
        <v>5365.52</v>
      </c>
      <c r="I3922" s="54" t="s">
        <v>265</v>
      </c>
      <c r="J3922" s="54" t="s">
        <v>592</v>
      </c>
      <c r="K3922" s="54" t="s">
        <v>15206</v>
      </c>
      <c r="L3922" s="54" t="s">
        <v>15207</v>
      </c>
      <c r="M3922" s="54" t="s">
        <v>15205</v>
      </c>
      <c r="N3922" s="54" t="s">
        <v>256</v>
      </c>
      <c r="O3922" s="54" t="s">
        <v>256</v>
      </c>
      <c r="P3922" s="54" t="s">
        <v>454</v>
      </c>
      <c r="Q3922" s="54" t="s">
        <v>256</v>
      </c>
      <c r="R3922" s="54" t="s">
        <v>431</v>
      </c>
      <c r="S3922" s="71"/>
      <c r="T3922" s="54" t="s">
        <v>256</v>
      </c>
      <c r="U3922" s="71">
        <v>44516</v>
      </c>
      <c r="V3922" s="54" t="s">
        <v>256</v>
      </c>
      <c r="W3922" t="str">
        <f t="shared" si="61"/>
        <v>Nov-21</v>
      </c>
    </row>
    <row r="3923" spans="1:23" x14ac:dyDescent="0.25">
      <c r="A3923" s="54" t="s">
        <v>317</v>
      </c>
      <c r="B3923" s="54" t="s">
        <v>428</v>
      </c>
      <c r="C3923" s="54" t="s">
        <v>263</v>
      </c>
      <c r="D3923" s="54" t="s">
        <v>429</v>
      </c>
      <c r="E3923" s="54" t="s">
        <v>15208</v>
      </c>
      <c r="F3923" s="71">
        <v>44518</v>
      </c>
      <c r="G3923" s="72">
        <v>57.68</v>
      </c>
      <c r="H3923" s="72">
        <v>4888.38</v>
      </c>
      <c r="I3923" s="54" t="s">
        <v>265</v>
      </c>
      <c r="J3923" s="54" t="s">
        <v>592</v>
      </c>
      <c r="K3923" s="54" t="s">
        <v>15209</v>
      </c>
      <c r="L3923" s="54" t="s">
        <v>15210</v>
      </c>
      <c r="M3923" s="54" t="s">
        <v>15208</v>
      </c>
      <c r="N3923" s="54" t="s">
        <v>256</v>
      </c>
      <c r="O3923" s="54" t="s">
        <v>256</v>
      </c>
      <c r="P3923" s="54" t="s">
        <v>454</v>
      </c>
      <c r="Q3923" s="54" t="s">
        <v>256</v>
      </c>
      <c r="R3923" s="54" t="s">
        <v>431</v>
      </c>
      <c r="S3923" s="71"/>
      <c r="T3923" s="54" t="s">
        <v>256</v>
      </c>
      <c r="U3923" s="71">
        <v>44518</v>
      </c>
      <c r="V3923" s="54" t="s">
        <v>256</v>
      </c>
      <c r="W3923" t="str">
        <f t="shared" si="61"/>
        <v>Nov-21</v>
      </c>
    </row>
    <row r="3924" spans="1:23" x14ac:dyDescent="0.25">
      <c r="A3924" s="54" t="s">
        <v>317</v>
      </c>
      <c r="B3924" s="54" t="s">
        <v>428</v>
      </c>
      <c r="C3924" s="54" t="s">
        <v>263</v>
      </c>
      <c r="D3924" s="54" t="s">
        <v>429</v>
      </c>
      <c r="E3924" s="54" t="s">
        <v>15211</v>
      </c>
      <c r="F3924" s="71">
        <v>44518</v>
      </c>
      <c r="G3924" s="72">
        <v>59.43</v>
      </c>
      <c r="H3924" s="72">
        <v>5036.6899999999996</v>
      </c>
      <c r="I3924" s="54" t="s">
        <v>265</v>
      </c>
      <c r="J3924" s="54" t="s">
        <v>592</v>
      </c>
      <c r="K3924" s="54" t="s">
        <v>15212</v>
      </c>
      <c r="L3924" s="54" t="s">
        <v>15213</v>
      </c>
      <c r="M3924" s="54" t="s">
        <v>15211</v>
      </c>
      <c r="N3924" s="54" t="s">
        <v>256</v>
      </c>
      <c r="O3924" s="54" t="s">
        <v>256</v>
      </c>
      <c r="P3924" s="54" t="s">
        <v>454</v>
      </c>
      <c r="Q3924" s="54" t="s">
        <v>256</v>
      </c>
      <c r="R3924" s="54" t="s">
        <v>431</v>
      </c>
      <c r="S3924" s="71"/>
      <c r="T3924" s="54" t="s">
        <v>256</v>
      </c>
      <c r="U3924" s="71">
        <v>44518</v>
      </c>
      <c r="V3924" s="54" t="s">
        <v>256</v>
      </c>
      <c r="W3924" t="str">
        <f t="shared" si="61"/>
        <v>Nov-21</v>
      </c>
    </row>
    <row r="3925" spans="1:23" x14ac:dyDescent="0.25">
      <c r="A3925" s="54" t="s">
        <v>317</v>
      </c>
      <c r="B3925" s="54" t="s">
        <v>428</v>
      </c>
      <c r="C3925" s="54" t="s">
        <v>263</v>
      </c>
      <c r="D3925" s="54" t="s">
        <v>429</v>
      </c>
      <c r="E3925" s="54" t="s">
        <v>15214</v>
      </c>
      <c r="F3925" s="71">
        <v>44518</v>
      </c>
      <c r="G3925" s="72">
        <v>3991.24</v>
      </c>
      <c r="H3925" s="72">
        <v>338257.59</v>
      </c>
      <c r="I3925" s="54" t="s">
        <v>265</v>
      </c>
      <c r="J3925" s="54" t="s">
        <v>592</v>
      </c>
      <c r="K3925" s="54" t="s">
        <v>15215</v>
      </c>
      <c r="L3925" s="54" t="s">
        <v>15216</v>
      </c>
      <c r="M3925" s="54" t="s">
        <v>15214</v>
      </c>
      <c r="N3925" s="54" t="s">
        <v>256</v>
      </c>
      <c r="O3925" s="54" t="s">
        <v>256</v>
      </c>
      <c r="P3925" s="54" t="s">
        <v>454</v>
      </c>
      <c r="Q3925" s="54" t="s">
        <v>256</v>
      </c>
      <c r="R3925" s="54" t="s">
        <v>431</v>
      </c>
      <c r="S3925" s="71"/>
      <c r="T3925" s="54" t="s">
        <v>256</v>
      </c>
      <c r="U3925" s="71">
        <v>44518</v>
      </c>
      <c r="V3925" s="54" t="s">
        <v>256</v>
      </c>
      <c r="W3925" t="str">
        <f t="shared" si="61"/>
        <v>Nov-21</v>
      </c>
    </row>
    <row r="3926" spans="1:23" x14ac:dyDescent="0.25">
      <c r="A3926" s="54" t="s">
        <v>317</v>
      </c>
      <c r="B3926" s="54" t="s">
        <v>428</v>
      </c>
      <c r="C3926" s="54" t="s">
        <v>263</v>
      </c>
      <c r="D3926" s="54" t="s">
        <v>429</v>
      </c>
      <c r="E3926" s="54" t="s">
        <v>15217</v>
      </c>
      <c r="F3926" s="71">
        <v>44518</v>
      </c>
      <c r="G3926" s="72">
        <v>559.89</v>
      </c>
      <c r="H3926" s="72">
        <v>47450.68</v>
      </c>
      <c r="I3926" s="54" t="s">
        <v>265</v>
      </c>
      <c r="J3926" s="54" t="s">
        <v>592</v>
      </c>
      <c r="K3926" s="54" t="s">
        <v>15218</v>
      </c>
      <c r="L3926" s="54" t="s">
        <v>15219</v>
      </c>
      <c r="M3926" s="54" t="s">
        <v>15217</v>
      </c>
      <c r="N3926" s="54" t="s">
        <v>256</v>
      </c>
      <c r="O3926" s="54" t="s">
        <v>256</v>
      </c>
      <c r="P3926" s="54" t="s">
        <v>454</v>
      </c>
      <c r="Q3926" s="54" t="s">
        <v>256</v>
      </c>
      <c r="R3926" s="54" t="s">
        <v>431</v>
      </c>
      <c r="S3926" s="71"/>
      <c r="T3926" s="54" t="s">
        <v>256</v>
      </c>
      <c r="U3926" s="71">
        <v>44518</v>
      </c>
      <c r="V3926" s="54" t="s">
        <v>256</v>
      </c>
      <c r="W3926" t="str">
        <f t="shared" si="61"/>
        <v>Nov-21</v>
      </c>
    </row>
    <row r="3927" spans="1:23" x14ac:dyDescent="0.25">
      <c r="A3927" s="54" t="s">
        <v>317</v>
      </c>
      <c r="B3927" s="54" t="s">
        <v>428</v>
      </c>
      <c r="C3927" s="54" t="s">
        <v>263</v>
      </c>
      <c r="D3927" s="54" t="s">
        <v>429</v>
      </c>
      <c r="E3927" s="54" t="s">
        <v>15220</v>
      </c>
      <c r="F3927" s="71">
        <v>44518</v>
      </c>
      <c r="G3927" s="72">
        <v>36.24</v>
      </c>
      <c r="H3927" s="72">
        <v>3071.34</v>
      </c>
      <c r="I3927" s="54" t="s">
        <v>265</v>
      </c>
      <c r="J3927" s="54" t="s">
        <v>592</v>
      </c>
      <c r="K3927" s="54" t="s">
        <v>15221</v>
      </c>
      <c r="L3927" s="54" t="s">
        <v>15222</v>
      </c>
      <c r="M3927" s="54" t="s">
        <v>15220</v>
      </c>
      <c r="N3927" s="54" t="s">
        <v>256</v>
      </c>
      <c r="O3927" s="54" t="s">
        <v>256</v>
      </c>
      <c r="P3927" s="54" t="s">
        <v>454</v>
      </c>
      <c r="Q3927" s="54" t="s">
        <v>256</v>
      </c>
      <c r="R3927" s="54" t="s">
        <v>431</v>
      </c>
      <c r="S3927" s="71"/>
      <c r="T3927" s="54" t="s">
        <v>256</v>
      </c>
      <c r="U3927" s="71">
        <v>44518</v>
      </c>
      <c r="V3927" s="54" t="s">
        <v>256</v>
      </c>
      <c r="W3927" t="str">
        <f t="shared" si="61"/>
        <v>Nov-21</v>
      </c>
    </row>
    <row r="3928" spans="1:23" x14ac:dyDescent="0.25">
      <c r="A3928" s="54" t="s">
        <v>317</v>
      </c>
      <c r="B3928" s="54" t="s">
        <v>428</v>
      </c>
      <c r="C3928" s="54" t="s">
        <v>263</v>
      </c>
      <c r="D3928" s="54" t="s">
        <v>429</v>
      </c>
      <c r="E3928" s="54" t="s">
        <v>15223</v>
      </c>
      <c r="F3928" s="71">
        <v>44518</v>
      </c>
      <c r="G3928" s="72">
        <v>461.14</v>
      </c>
      <c r="H3928" s="72">
        <v>39081.620000000003</v>
      </c>
      <c r="I3928" s="54" t="s">
        <v>265</v>
      </c>
      <c r="J3928" s="54" t="s">
        <v>592</v>
      </c>
      <c r="K3928" s="54" t="s">
        <v>15224</v>
      </c>
      <c r="L3928" s="54" t="s">
        <v>15225</v>
      </c>
      <c r="M3928" s="54" t="s">
        <v>15223</v>
      </c>
      <c r="N3928" s="54" t="s">
        <v>256</v>
      </c>
      <c r="O3928" s="54" t="s">
        <v>256</v>
      </c>
      <c r="P3928" s="54" t="s">
        <v>454</v>
      </c>
      <c r="Q3928" s="54" t="s">
        <v>256</v>
      </c>
      <c r="R3928" s="54" t="s">
        <v>431</v>
      </c>
      <c r="S3928" s="71"/>
      <c r="T3928" s="54" t="s">
        <v>256</v>
      </c>
      <c r="U3928" s="71">
        <v>44518</v>
      </c>
      <c r="V3928" s="54" t="s">
        <v>256</v>
      </c>
      <c r="W3928" t="str">
        <f t="shared" si="61"/>
        <v>Nov-21</v>
      </c>
    </row>
    <row r="3929" spans="1:23" x14ac:dyDescent="0.25">
      <c r="A3929" s="54" t="s">
        <v>317</v>
      </c>
      <c r="B3929" s="54" t="s">
        <v>428</v>
      </c>
      <c r="C3929" s="54" t="s">
        <v>263</v>
      </c>
      <c r="D3929" s="54" t="s">
        <v>429</v>
      </c>
      <c r="E3929" s="54" t="s">
        <v>15226</v>
      </c>
      <c r="F3929" s="71">
        <v>44516</v>
      </c>
      <c r="G3929" s="72">
        <v>643.1</v>
      </c>
      <c r="H3929" s="72">
        <v>54502.73</v>
      </c>
      <c r="I3929" s="54" t="s">
        <v>265</v>
      </c>
      <c r="J3929" s="54" t="s">
        <v>592</v>
      </c>
      <c r="K3929" s="54" t="s">
        <v>15227</v>
      </c>
      <c r="L3929" s="54" t="s">
        <v>15228</v>
      </c>
      <c r="M3929" s="54" t="s">
        <v>15226</v>
      </c>
      <c r="N3929" s="54" t="s">
        <v>256</v>
      </c>
      <c r="O3929" s="54" t="s">
        <v>256</v>
      </c>
      <c r="P3929" s="54" t="s">
        <v>454</v>
      </c>
      <c r="Q3929" s="54" t="s">
        <v>256</v>
      </c>
      <c r="R3929" s="54" t="s">
        <v>431</v>
      </c>
      <c r="S3929" s="71"/>
      <c r="T3929" s="54" t="s">
        <v>256</v>
      </c>
      <c r="U3929" s="71">
        <v>44516</v>
      </c>
      <c r="V3929" s="54" t="s">
        <v>256</v>
      </c>
      <c r="W3929" t="str">
        <f t="shared" si="61"/>
        <v>Nov-21</v>
      </c>
    </row>
    <row r="3930" spans="1:23" x14ac:dyDescent="0.25">
      <c r="A3930" s="54" t="s">
        <v>317</v>
      </c>
      <c r="B3930" s="54" t="s">
        <v>428</v>
      </c>
      <c r="C3930" s="54" t="s">
        <v>263</v>
      </c>
      <c r="D3930" s="54" t="s">
        <v>429</v>
      </c>
      <c r="E3930" s="54" t="s">
        <v>15229</v>
      </c>
      <c r="F3930" s="71">
        <v>44516</v>
      </c>
      <c r="G3930" s="72">
        <v>23.01</v>
      </c>
      <c r="H3930" s="72">
        <v>1950.1</v>
      </c>
      <c r="I3930" s="54" t="s">
        <v>265</v>
      </c>
      <c r="J3930" s="54" t="s">
        <v>592</v>
      </c>
      <c r="K3930" s="54" t="s">
        <v>15230</v>
      </c>
      <c r="L3930" s="54" t="s">
        <v>15231</v>
      </c>
      <c r="M3930" s="54" t="s">
        <v>15229</v>
      </c>
      <c r="N3930" s="54" t="s">
        <v>256</v>
      </c>
      <c r="O3930" s="54" t="s">
        <v>256</v>
      </c>
      <c r="P3930" s="54" t="s">
        <v>454</v>
      </c>
      <c r="Q3930" s="54" t="s">
        <v>256</v>
      </c>
      <c r="R3930" s="54" t="s">
        <v>431</v>
      </c>
      <c r="S3930" s="71"/>
      <c r="T3930" s="54" t="s">
        <v>256</v>
      </c>
      <c r="U3930" s="71">
        <v>44516</v>
      </c>
      <c r="V3930" s="54" t="s">
        <v>256</v>
      </c>
      <c r="W3930" t="str">
        <f t="shared" si="61"/>
        <v>Nov-21</v>
      </c>
    </row>
    <row r="3931" spans="1:23" x14ac:dyDescent="0.25">
      <c r="A3931" s="54" t="s">
        <v>317</v>
      </c>
      <c r="B3931" s="54" t="s">
        <v>428</v>
      </c>
      <c r="C3931" s="54" t="s">
        <v>263</v>
      </c>
      <c r="D3931" s="54" t="s">
        <v>429</v>
      </c>
      <c r="E3931" s="54" t="s">
        <v>15232</v>
      </c>
      <c r="F3931" s="71">
        <v>44516</v>
      </c>
      <c r="G3931" s="72">
        <v>55.44</v>
      </c>
      <c r="H3931" s="72">
        <v>4698.54</v>
      </c>
      <c r="I3931" s="54" t="s">
        <v>265</v>
      </c>
      <c r="J3931" s="54" t="s">
        <v>592</v>
      </c>
      <c r="K3931" s="54" t="s">
        <v>15233</v>
      </c>
      <c r="L3931" s="54" t="s">
        <v>15234</v>
      </c>
      <c r="M3931" s="54" t="s">
        <v>15232</v>
      </c>
      <c r="N3931" s="54" t="s">
        <v>256</v>
      </c>
      <c r="O3931" s="54" t="s">
        <v>256</v>
      </c>
      <c r="P3931" s="54" t="s">
        <v>454</v>
      </c>
      <c r="Q3931" s="54" t="s">
        <v>256</v>
      </c>
      <c r="R3931" s="54" t="s">
        <v>431</v>
      </c>
      <c r="S3931" s="71"/>
      <c r="T3931" s="54" t="s">
        <v>256</v>
      </c>
      <c r="U3931" s="71">
        <v>44516</v>
      </c>
      <c r="V3931" s="54" t="s">
        <v>256</v>
      </c>
      <c r="W3931" t="str">
        <f t="shared" si="61"/>
        <v>Nov-21</v>
      </c>
    </row>
    <row r="3932" spans="1:23" x14ac:dyDescent="0.25">
      <c r="A3932" s="54" t="s">
        <v>317</v>
      </c>
      <c r="B3932" s="54" t="s">
        <v>428</v>
      </c>
      <c r="C3932" s="54" t="s">
        <v>263</v>
      </c>
      <c r="D3932" s="54" t="s">
        <v>429</v>
      </c>
      <c r="E3932" s="54" t="s">
        <v>15235</v>
      </c>
      <c r="F3932" s="71">
        <v>44516</v>
      </c>
      <c r="G3932" s="72">
        <v>1661.06</v>
      </c>
      <c r="H3932" s="72">
        <v>140774.84</v>
      </c>
      <c r="I3932" s="54" t="s">
        <v>265</v>
      </c>
      <c r="J3932" s="54" t="s">
        <v>592</v>
      </c>
      <c r="K3932" s="54" t="s">
        <v>15236</v>
      </c>
      <c r="L3932" s="54" t="s">
        <v>15237</v>
      </c>
      <c r="M3932" s="54" t="s">
        <v>15235</v>
      </c>
      <c r="N3932" s="54" t="s">
        <v>256</v>
      </c>
      <c r="O3932" s="54" t="s">
        <v>256</v>
      </c>
      <c r="P3932" s="54" t="s">
        <v>454</v>
      </c>
      <c r="Q3932" s="54" t="s">
        <v>256</v>
      </c>
      <c r="R3932" s="54" t="s">
        <v>431</v>
      </c>
      <c r="S3932" s="71"/>
      <c r="T3932" s="54" t="s">
        <v>256</v>
      </c>
      <c r="U3932" s="71">
        <v>44516</v>
      </c>
      <c r="V3932" s="54" t="s">
        <v>256</v>
      </c>
      <c r="W3932" t="str">
        <f t="shared" si="61"/>
        <v>Nov-21</v>
      </c>
    </row>
    <row r="3933" spans="1:23" x14ac:dyDescent="0.25">
      <c r="A3933" s="54" t="s">
        <v>317</v>
      </c>
      <c r="B3933" s="54" t="s">
        <v>428</v>
      </c>
      <c r="C3933" s="54" t="s">
        <v>263</v>
      </c>
      <c r="D3933" s="54" t="s">
        <v>429</v>
      </c>
      <c r="E3933" s="54" t="s">
        <v>15238</v>
      </c>
      <c r="F3933" s="71">
        <v>44516</v>
      </c>
      <c r="G3933" s="72">
        <v>1909.65</v>
      </c>
      <c r="H3933" s="72">
        <v>161842.84</v>
      </c>
      <c r="I3933" s="54" t="s">
        <v>265</v>
      </c>
      <c r="J3933" s="54" t="s">
        <v>592</v>
      </c>
      <c r="K3933" s="54" t="s">
        <v>15239</v>
      </c>
      <c r="L3933" s="54" t="s">
        <v>15240</v>
      </c>
      <c r="M3933" s="54" t="s">
        <v>15238</v>
      </c>
      <c r="N3933" s="54" t="s">
        <v>256</v>
      </c>
      <c r="O3933" s="54" t="s">
        <v>256</v>
      </c>
      <c r="P3933" s="54" t="s">
        <v>454</v>
      </c>
      <c r="Q3933" s="54" t="s">
        <v>256</v>
      </c>
      <c r="R3933" s="54" t="s">
        <v>431</v>
      </c>
      <c r="S3933" s="71"/>
      <c r="T3933" s="54" t="s">
        <v>256</v>
      </c>
      <c r="U3933" s="71">
        <v>44516</v>
      </c>
      <c r="V3933" s="54" t="s">
        <v>256</v>
      </c>
      <c r="W3933" t="str">
        <f t="shared" si="61"/>
        <v>Nov-21</v>
      </c>
    </row>
    <row r="3934" spans="1:23" x14ac:dyDescent="0.25">
      <c r="A3934" s="54" t="s">
        <v>317</v>
      </c>
      <c r="B3934" s="54" t="s">
        <v>428</v>
      </c>
      <c r="C3934" s="54" t="s">
        <v>263</v>
      </c>
      <c r="D3934" s="54" t="s">
        <v>429</v>
      </c>
      <c r="E3934" s="54" t="s">
        <v>15241</v>
      </c>
      <c r="F3934" s="71">
        <v>44505</v>
      </c>
      <c r="G3934" s="72">
        <v>1310.1199999999999</v>
      </c>
      <c r="H3934" s="72">
        <v>111032.67</v>
      </c>
      <c r="I3934" s="54" t="s">
        <v>265</v>
      </c>
      <c r="J3934" s="54" t="s">
        <v>592</v>
      </c>
      <c r="K3934" s="54" t="s">
        <v>15242</v>
      </c>
      <c r="L3934" s="54" t="s">
        <v>15243</v>
      </c>
      <c r="M3934" s="54" t="s">
        <v>15241</v>
      </c>
      <c r="N3934" s="54" t="s">
        <v>256</v>
      </c>
      <c r="O3934" s="54" t="s">
        <v>256</v>
      </c>
      <c r="P3934" s="54" t="s">
        <v>454</v>
      </c>
      <c r="Q3934" s="54" t="s">
        <v>256</v>
      </c>
      <c r="R3934" s="54" t="s">
        <v>431</v>
      </c>
      <c r="S3934" s="71"/>
      <c r="T3934" s="54" t="s">
        <v>256</v>
      </c>
      <c r="U3934" s="71">
        <v>44505</v>
      </c>
      <c r="V3934" s="54" t="s">
        <v>256</v>
      </c>
      <c r="W3934" t="str">
        <f t="shared" si="61"/>
        <v>Nov-21</v>
      </c>
    </row>
    <row r="3935" spans="1:23" x14ac:dyDescent="0.25">
      <c r="A3935" s="54" t="s">
        <v>318</v>
      </c>
      <c r="B3935" s="54" t="s">
        <v>428</v>
      </c>
      <c r="C3935" s="54" t="s">
        <v>263</v>
      </c>
      <c r="D3935" s="54" t="s">
        <v>429</v>
      </c>
      <c r="E3935" s="54" t="s">
        <v>15244</v>
      </c>
      <c r="F3935" s="71">
        <v>44504</v>
      </c>
      <c r="G3935" s="72">
        <v>32969.160000000003</v>
      </c>
      <c r="H3935" s="72">
        <v>2794136.31</v>
      </c>
      <c r="I3935" s="54" t="s">
        <v>265</v>
      </c>
      <c r="J3935" s="54" t="s">
        <v>319</v>
      </c>
      <c r="K3935" s="54" t="s">
        <v>15245</v>
      </c>
      <c r="L3935" s="54" t="s">
        <v>15246</v>
      </c>
      <c r="M3935" s="54" t="s">
        <v>15244</v>
      </c>
      <c r="N3935" s="54" t="s">
        <v>256</v>
      </c>
      <c r="O3935" s="54" t="s">
        <v>256</v>
      </c>
      <c r="P3935" s="54" t="s">
        <v>320</v>
      </c>
      <c r="Q3935" s="54" t="s">
        <v>256</v>
      </c>
      <c r="R3935" s="54" t="s">
        <v>431</v>
      </c>
      <c r="S3935" s="71"/>
      <c r="T3935" s="54" t="s">
        <v>256</v>
      </c>
      <c r="U3935" s="71">
        <v>44504</v>
      </c>
      <c r="V3935" s="54" t="s">
        <v>256</v>
      </c>
      <c r="W3935" t="str">
        <f t="shared" si="61"/>
        <v>Nov-21</v>
      </c>
    </row>
    <row r="3936" spans="1:23" x14ac:dyDescent="0.25">
      <c r="A3936" s="54" t="s">
        <v>318</v>
      </c>
      <c r="B3936" s="54" t="s">
        <v>428</v>
      </c>
      <c r="C3936" s="54" t="s">
        <v>263</v>
      </c>
      <c r="D3936" s="54" t="s">
        <v>429</v>
      </c>
      <c r="E3936" s="54" t="s">
        <v>15247</v>
      </c>
      <c r="F3936" s="71">
        <v>44504</v>
      </c>
      <c r="G3936" s="72">
        <v>7995.28</v>
      </c>
      <c r="H3936" s="72">
        <v>677599.98</v>
      </c>
      <c r="I3936" s="54" t="s">
        <v>265</v>
      </c>
      <c r="J3936" s="54" t="s">
        <v>319</v>
      </c>
      <c r="K3936" s="54" t="s">
        <v>15245</v>
      </c>
      <c r="L3936" s="54" t="s">
        <v>15248</v>
      </c>
      <c r="M3936" s="54" t="s">
        <v>15247</v>
      </c>
      <c r="N3936" s="54" t="s">
        <v>256</v>
      </c>
      <c r="O3936" s="54" t="s">
        <v>256</v>
      </c>
      <c r="P3936" s="54" t="s">
        <v>320</v>
      </c>
      <c r="Q3936" s="54" t="s">
        <v>256</v>
      </c>
      <c r="R3936" s="54" t="s">
        <v>431</v>
      </c>
      <c r="S3936" s="71"/>
      <c r="T3936" s="54" t="s">
        <v>256</v>
      </c>
      <c r="U3936" s="71">
        <v>44504</v>
      </c>
      <c r="V3936" s="54" t="s">
        <v>256</v>
      </c>
      <c r="W3936" t="str">
        <f t="shared" si="61"/>
        <v>Nov-21</v>
      </c>
    </row>
    <row r="3937" spans="1:23" x14ac:dyDescent="0.25">
      <c r="A3937" s="54" t="s">
        <v>318</v>
      </c>
      <c r="B3937" s="54" t="s">
        <v>428</v>
      </c>
      <c r="C3937" s="54" t="s">
        <v>263</v>
      </c>
      <c r="D3937" s="54" t="s">
        <v>429</v>
      </c>
      <c r="E3937" s="54" t="s">
        <v>15249</v>
      </c>
      <c r="F3937" s="71">
        <v>44506</v>
      </c>
      <c r="G3937" s="72">
        <v>10266</v>
      </c>
      <c r="H3937" s="72">
        <v>870043.5</v>
      </c>
      <c r="I3937" s="54" t="s">
        <v>265</v>
      </c>
      <c r="J3937" s="54" t="s">
        <v>319</v>
      </c>
      <c r="K3937" s="54" t="s">
        <v>15250</v>
      </c>
      <c r="L3937" s="54" t="s">
        <v>15251</v>
      </c>
      <c r="M3937" s="54" t="s">
        <v>15249</v>
      </c>
      <c r="N3937" s="54" t="s">
        <v>256</v>
      </c>
      <c r="O3937" s="54" t="s">
        <v>256</v>
      </c>
      <c r="P3937" s="54" t="s">
        <v>320</v>
      </c>
      <c r="Q3937" s="54" t="s">
        <v>256</v>
      </c>
      <c r="R3937" s="54" t="s">
        <v>431</v>
      </c>
      <c r="S3937" s="71"/>
      <c r="T3937" s="54" t="s">
        <v>256</v>
      </c>
      <c r="U3937" s="71">
        <v>44506</v>
      </c>
      <c r="V3937" s="54" t="s">
        <v>256</v>
      </c>
      <c r="W3937" t="str">
        <f t="shared" si="61"/>
        <v>Nov-21</v>
      </c>
    </row>
    <row r="3938" spans="1:23" x14ac:dyDescent="0.25">
      <c r="A3938" s="54" t="s">
        <v>318</v>
      </c>
      <c r="B3938" s="54" t="s">
        <v>428</v>
      </c>
      <c r="C3938" s="54" t="s">
        <v>263</v>
      </c>
      <c r="D3938" s="54" t="s">
        <v>429</v>
      </c>
      <c r="E3938" s="54" t="s">
        <v>15252</v>
      </c>
      <c r="F3938" s="71">
        <v>44506</v>
      </c>
      <c r="G3938" s="72">
        <v>4960.26</v>
      </c>
      <c r="H3938" s="72">
        <v>420382.04</v>
      </c>
      <c r="I3938" s="54" t="s">
        <v>265</v>
      </c>
      <c r="J3938" s="54" t="s">
        <v>319</v>
      </c>
      <c r="K3938" s="54" t="s">
        <v>15250</v>
      </c>
      <c r="L3938" s="54" t="s">
        <v>15253</v>
      </c>
      <c r="M3938" s="54" t="s">
        <v>15252</v>
      </c>
      <c r="N3938" s="54" t="s">
        <v>256</v>
      </c>
      <c r="O3938" s="54" t="s">
        <v>256</v>
      </c>
      <c r="P3938" s="54" t="s">
        <v>320</v>
      </c>
      <c r="Q3938" s="54" t="s">
        <v>256</v>
      </c>
      <c r="R3938" s="54" t="s">
        <v>431</v>
      </c>
      <c r="S3938" s="71"/>
      <c r="T3938" s="54" t="s">
        <v>256</v>
      </c>
      <c r="U3938" s="71">
        <v>44506</v>
      </c>
      <c r="V3938" s="54" t="s">
        <v>256</v>
      </c>
      <c r="W3938" t="str">
        <f t="shared" si="61"/>
        <v>Nov-21</v>
      </c>
    </row>
    <row r="3939" spans="1:23" x14ac:dyDescent="0.25">
      <c r="A3939" s="54" t="s">
        <v>318</v>
      </c>
      <c r="B3939" s="54" t="s">
        <v>428</v>
      </c>
      <c r="C3939" s="54" t="s">
        <v>263</v>
      </c>
      <c r="D3939" s="54" t="s">
        <v>429</v>
      </c>
      <c r="E3939" s="54" t="s">
        <v>15254</v>
      </c>
      <c r="F3939" s="71">
        <v>44515</v>
      </c>
      <c r="G3939" s="72">
        <v>1031.3800000000001</v>
      </c>
      <c r="H3939" s="72">
        <v>87409.46</v>
      </c>
      <c r="I3939" s="54" t="s">
        <v>265</v>
      </c>
      <c r="J3939" s="54" t="s">
        <v>319</v>
      </c>
      <c r="K3939" s="54" t="s">
        <v>15255</v>
      </c>
      <c r="L3939" s="54" t="s">
        <v>15256</v>
      </c>
      <c r="M3939" s="54" t="s">
        <v>15254</v>
      </c>
      <c r="N3939" s="54" t="s">
        <v>256</v>
      </c>
      <c r="O3939" s="54" t="s">
        <v>256</v>
      </c>
      <c r="P3939" s="54" t="s">
        <v>320</v>
      </c>
      <c r="Q3939" s="54" t="s">
        <v>256</v>
      </c>
      <c r="R3939" s="54" t="s">
        <v>431</v>
      </c>
      <c r="S3939" s="71"/>
      <c r="T3939" s="54" t="s">
        <v>256</v>
      </c>
      <c r="U3939" s="71">
        <v>44515</v>
      </c>
      <c r="V3939" s="54" t="s">
        <v>256</v>
      </c>
      <c r="W3939" t="str">
        <f t="shared" si="61"/>
        <v>Nov-21</v>
      </c>
    </row>
    <row r="3940" spans="1:23" x14ac:dyDescent="0.25">
      <c r="A3940" s="54" t="s">
        <v>318</v>
      </c>
      <c r="B3940" s="54" t="s">
        <v>428</v>
      </c>
      <c r="C3940" s="54" t="s">
        <v>263</v>
      </c>
      <c r="D3940" s="54" t="s">
        <v>429</v>
      </c>
      <c r="E3940" s="54" t="s">
        <v>15257</v>
      </c>
      <c r="F3940" s="71">
        <v>44515</v>
      </c>
      <c r="G3940" s="72">
        <v>22236.12</v>
      </c>
      <c r="H3940" s="72">
        <v>1884511.17</v>
      </c>
      <c r="I3940" s="54" t="s">
        <v>265</v>
      </c>
      <c r="J3940" s="54" t="s">
        <v>319</v>
      </c>
      <c r="K3940" s="54" t="s">
        <v>15255</v>
      </c>
      <c r="L3940" s="54" t="s">
        <v>15258</v>
      </c>
      <c r="M3940" s="54" t="s">
        <v>15257</v>
      </c>
      <c r="N3940" s="54" t="s">
        <v>256</v>
      </c>
      <c r="O3940" s="54" t="s">
        <v>256</v>
      </c>
      <c r="P3940" s="54" t="s">
        <v>320</v>
      </c>
      <c r="Q3940" s="54" t="s">
        <v>256</v>
      </c>
      <c r="R3940" s="54" t="s">
        <v>431</v>
      </c>
      <c r="S3940" s="71"/>
      <c r="T3940" s="54" t="s">
        <v>256</v>
      </c>
      <c r="U3940" s="71">
        <v>44515</v>
      </c>
      <c r="V3940" s="54" t="s">
        <v>256</v>
      </c>
      <c r="W3940" t="str">
        <f t="shared" si="61"/>
        <v>Nov-21</v>
      </c>
    </row>
    <row r="3941" spans="1:23" x14ac:dyDescent="0.25">
      <c r="A3941" s="54" t="s">
        <v>318</v>
      </c>
      <c r="B3941" s="54" t="s">
        <v>428</v>
      </c>
      <c r="C3941" s="54" t="s">
        <v>263</v>
      </c>
      <c r="D3941" s="54" t="s">
        <v>429</v>
      </c>
      <c r="E3941" s="54" t="s">
        <v>15259</v>
      </c>
      <c r="F3941" s="71">
        <v>44520</v>
      </c>
      <c r="G3941" s="72">
        <v>9275.2000000000007</v>
      </c>
      <c r="H3941" s="72">
        <v>786073.2</v>
      </c>
      <c r="I3941" s="54" t="s">
        <v>265</v>
      </c>
      <c r="J3941" s="54" t="s">
        <v>319</v>
      </c>
      <c r="K3941" s="54" t="s">
        <v>15260</v>
      </c>
      <c r="L3941" s="54" t="s">
        <v>15261</v>
      </c>
      <c r="M3941" s="54" t="s">
        <v>15259</v>
      </c>
      <c r="N3941" s="54" t="s">
        <v>256</v>
      </c>
      <c r="O3941" s="54" t="s">
        <v>256</v>
      </c>
      <c r="P3941" s="54" t="s">
        <v>320</v>
      </c>
      <c r="Q3941" s="54" t="s">
        <v>256</v>
      </c>
      <c r="R3941" s="54" t="s">
        <v>431</v>
      </c>
      <c r="S3941" s="71"/>
      <c r="T3941" s="54" t="s">
        <v>256</v>
      </c>
      <c r="U3941" s="71">
        <v>44520</v>
      </c>
      <c r="V3941" s="54" t="s">
        <v>256</v>
      </c>
      <c r="W3941" t="str">
        <f t="shared" si="61"/>
        <v>Nov-21</v>
      </c>
    </row>
    <row r="3942" spans="1:23" x14ac:dyDescent="0.25">
      <c r="A3942" s="54" t="s">
        <v>318</v>
      </c>
      <c r="B3942" s="54" t="s">
        <v>428</v>
      </c>
      <c r="C3942" s="54" t="s">
        <v>263</v>
      </c>
      <c r="D3942" s="54" t="s">
        <v>429</v>
      </c>
      <c r="E3942" s="54" t="s">
        <v>15262</v>
      </c>
      <c r="F3942" s="71">
        <v>44520</v>
      </c>
      <c r="G3942" s="72">
        <v>13094.4</v>
      </c>
      <c r="H3942" s="72">
        <v>1109750.3999999999</v>
      </c>
      <c r="I3942" s="54" t="s">
        <v>265</v>
      </c>
      <c r="J3942" s="54" t="s">
        <v>319</v>
      </c>
      <c r="K3942" s="54" t="s">
        <v>15260</v>
      </c>
      <c r="L3942" s="54" t="s">
        <v>15263</v>
      </c>
      <c r="M3942" s="54" t="s">
        <v>15262</v>
      </c>
      <c r="N3942" s="54" t="s">
        <v>256</v>
      </c>
      <c r="O3942" s="54" t="s">
        <v>256</v>
      </c>
      <c r="P3942" s="54" t="s">
        <v>320</v>
      </c>
      <c r="Q3942" s="54" t="s">
        <v>256</v>
      </c>
      <c r="R3942" s="54" t="s">
        <v>431</v>
      </c>
      <c r="S3942" s="71"/>
      <c r="T3942" s="54" t="s">
        <v>256</v>
      </c>
      <c r="U3942" s="71">
        <v>44520</v>
      </c>
      <c r="V3942" s="54" t="s">
        <v>256</v>
      </c>
      <c r="W3942" t="str">
        <f t="shared" si="61"/>
        <v>Nov-21</v>
      </c>
    </row>
    <row r="3943" spans="1:23" x14ac:dyDescent="0.25">
      <c r="A3943" s="54" t="s">
        <v>318</v>
      </c>
      <c r="B3943" s="54" t="s">
        <v>428</v>
      </c>
      <c r="C3943" s="54" t="s">
        <v>263</v>
      </c>
      <c r="D3943" s="54" t="s">
        <v>429</v>
      </c>
      <c r="E3943" s="54" t="s">
        <v>15264</v>
      </c>
      <c r="F3943" s="71">
        <v>44520</v>
      </c>
      <c r="G3943" s="72">
        <v>21938.2</v>
      </c>
      <c r="H3943" s="72">
        <v>1859262.45</v>
      </c>
      <c r="I3943" s="54" t="s">
        <v>265</v>
      </c>
      <c r="J3943" s="54" t="s">
        <v>15265</v>
      </c>
      <c r="K3943" s="54" t="s">
        <v>15266</v>
      </c>
      <c r="L3943" s="54" t="s">
        <v>15267</v>
      </c>
      <c r="M3943" s="54" t="s">
        <v>15264</v>
      </c>
      <c r="N3943" s="54" t="s">
        <v>256</v>
      </c>
      <c r="O3943" s="54" t="s">
        <v>256</v>
      </c>
      <c r="P3943" s="54" t="s">
        <v>15268</v>
      </c>
      <c r="Q3943" s="54" t="s">
        <v>256</v>
      </c>
      <c r="R3943" s="54" t="s">
        <v>431</v>
      </c>
      <c r="S3943" s="71"/>
      <c r="T3943" s="54" t="s">
        <v>256</v>
      </c>
      <c r="U3943" s="71">
        <v>44520</v>
      </c>
      <c r="V3943" s="54" t="s">
        <v>256</v>
      </c>
      <c r="W3943" t="str">
        <f t="shared" si="61"/>
        <v>Nov-21</v>
      </c>
    </row>
    <row r="3944" spans="1:23" x14ac:dyDescent="0.25">
      <c r="A3944" s="54" t="s">
        <v>318</v>
      </c>
      <c r="B3944" s="54" t="s">
        <v>428</v>
      </c>
      <c r="C3944" s="54" t="s">
        <v>263</v>
      </c>
      <c r="D3944" s="54" t="s">
        <v>429</v>
      </c>
      <c r="E3944" s="54" t="s">
        <v>15269</v>
      </c>
      <c r="F3944" s="71">
        <v>44520</v>
      </c>
      <c r="G3944" s="72">
        <v>13245.12</v>
      </c>
      <c r="H3944" s="72">
        <v>1122523.92</v>
      </c>
      <c r="I3944" s="54" t="s">
        <v>265</v>
      </c>
      <c r="J3944" s="54" t="s">
        <v>15265</v>
      </c>
      <c r="K3944" s="54" t="s">
        <v>15266</v>
      </c>
      <c r="L3944" s="54" t="s">
        <v>15270</v>
      </c>
      <c r="M3944" s="54" t="s">
        <v>15269</v>
      </c>
      <c r="N3944" s="54" t="s">
        <v>256</v>
      </c>
      <c r="O3944" s="54" t="s">
        <v>256</v>
      </c>
      <c r="P3944" s="54" t="s">
        <v>15268</v>
      </c>
      <c r="Q3944" s="54" t="s">
        <v>256</v>
      </c>
      <c r="R3944" s="54" t="s">
        <v>431</v>
      </c>
      <c r="S3944" s="71"/>
      <c r="T3944" s="54" t="s">
        <v>256</v>
      </c>
      <c r="U3944" s="71">
        <v>44520</v>
      </c>
      <c r="V3944" s="54" t="s">
        <v>256</v>
      </c>
      <c r="W3944" t="str">
        <f t="shared" si="61"/>
        <v>Nov-21</v>
      </c>
    </row>
    <row r="3945" spans="1:23" x14ac:dyDescent="0.25">
      <c r="A3945" s="54" t="s">
        <v>317</v>
      </c>
      <c r="B3945" s="54" t="s">
        <v>428</v>
      </c>
      <c r="C3945" s="54" t="s">
        <v>263</v>
      </c>
      <c r="D3945" s="54" t="s">
        <v>429</v>
      </c>
      <c r="E3945" s="54" t="s">
        <v>15271</v>
      </c>
      <c r="F3945" s="71">
        <v>44503</v>
      </c>
      <c r="G3945" s="72">
        <v>539.84</v>
      </c>
      <c r="H3945" s="72">
        <v>45751.44</v>
      </c>
      <c r="I3945" s="54" t="s">
        <v>265</v>
      </c>
      <c r="J3945" s="54" t="s">
        <v>15265</v>
      </c>
      <c r="K3945" s="54" t="s">
        <v>15272</v>
      </c>
      <c r="L3945" s="54" t="s">
        <v>15273</v>
      </c>
      <c r="M3945" s="54" t="s">
        <v>15271</v>
      </c>
      <c r="N3945" s="54" t="s">
        <v>256</v>
      </c>
      <c r="O3945" s="54" t="s">
        <v>256</v>
      </c>
      <c r="P3945" s="54" t="s">
        <v>15268</v>
      </c>
      <c r="Q3945" s="54" t="s">
        <v>256</v>
      </c>
      <c r="R3945" s="54" t="s">
        <v>431</v>
      </c>
      <c r="S3945" s="71"/>
      <c r="T3945" s="54" t="s">
        <v>256</v>
      </c>
      <c r="U3945" s="71">
        <v>44503</v>
      </c>
      <c r="V3945" s="54" t="s">
        <v>256</v>
      </c>
      <c r="W3945" t="str">
        <f t="shared" si="61"/>
        <v>Nov-21</v>
      </c>
    </row>
    <row r="3946" spans="1:23" x14ac:dyDescent="0.25">
      <c r="A3946" s="54" t="s">
        <v>317</v>
      </c>
      <c r="B3946" s="54" t="s">
        <v>428</v>
      </c>
      <c r="C3946" s="54" t="s">
        <v>263</v>
      </c>
      <c r="D3946" s="54" t="s">
        <v>429</v>
      </c>
      <c r="E3946" s="54" t="s">
        <v>15274</v>
      </c>
      <c r="F3946" s="71">
        <v>44503</v>
      </c>
      <c r="G3946" s="72">
        <v>23688.82</v>
      </c>
      <c r="H3946" s="72">
        <v>2007627.5</v>
      </c>
      <c r="I3946" s="54" t="s">
        <v>265</v>
      </c>
      <c r="J3946" s="54" t="s">
        <v>15265</v>
      </c>
      <c r="K3946" s="54" t="s">
        <v>15272</v>
      </c>
      <c r="L3946" s="54" t="s">
        <v>15275</v>
      </c>
      <c r="M3946" s="54" t="s">
        <v>15274</v>
      </c>
      <c r="N3946" s="54" t="s">
        <v>256</v>
      </c>
      <c r="O3946" s="54" t="s">
        <v>256</v>
      </c>
      <c r="P3946" s="54" t="s">
        <v>15268</v>
      </c>
      <c r="Q3946" s="54" t="s">
        <v>256</v>
      </c>
      <c r="R3946" s="54" t="s">
        <v>431</v>
      </c>
      <c r="S3946" s="71"/>
      <c r="T3946" s="54" t="s">
        <v>256</v>
      </c>
      <c r="U3946" s="71">
        <v>44503</v>
      </c>
      <c r="V3946" s="54" t="s">
        <v>256</v>
      </c>
      <c r="W3946" t="str">
        <f t="shared" si="61"/>
        <v>Nov-21</v>
      </c>
    </row>
    <row r="3947" spans="1:23" x14ac:dyDescent="0.25">
      <c r="A3947" s="54" t="s">
        <v>317</v>
      </c>
      <c r="B3947" s="54" t="s">
        <v>428</v>
      </c>
      <c r="C3947" s="54" t="s">
        <v>263</v>
      </c>
      <c r="D3947" s="54" t="s">
        <v>429</v>
      </c>
      <c r="E3947" s="54" t="s">
        <v>15276</v>
      </c>
      <c r="F3947" s="71">
        <v>44507</v>
      </c>
      <c r="G3947" s="72">
        <v>361.8</v>
      </c>
      <c r="H3947" s="72">
        <v>30662.55</v>
      </c>
      <c r="I3947" s="54" t="s">
        <v>265</v>
      </c>
      <c r="J3947" s="54" t="s">
        <v>15265</v>
      </c>
      <c r="K3947" s="54" t="s">
        <v>15277</v>
      </c>
      <c r="L3947" s="54" t="s">
        <v>15278</v>
      </c>
      <c r="M3947" s="54" t="s">
        <v>15276</v>
      </c>
      <c r="N3947" s="54" t="s">
        <v>256</v>
      </c>
      <c r="O3947" s="54" t="s">
        <v>256</v>
      </c>
      <c r="P3947" s="54" t="s">
        <v>15268</v>
      </c>
      <c r="Q3947" s="54" t="s">
        <v>256</v>
      </c>
      <c r="R3947" s="54" t="s">
        <v>431</v>
      </c>
      <c r="S3947" s="71"/>
      <c r="T3947" s="54" t="s">
        <v>256</v>
      </c>
      <c r="U3947" s="71">
        <v>44507</v>
      </c>
      <c r="V3947" s="54" t="s">
        <v>256</v>
      </c>
      <c r="W3947" t="str">
        <f t="shared" si="61"/>
        <v>Nov-21</v>
      </c>
    </row>
    <row r="3948" spans="1:23" x14ac:dyDescent="0.25">
      <c r="A3948" s="54" t="s">
        <v>318</v>
      </c>
      <c r="B3948" s="54" t="s">
        <v>428</v>
      </c>
      <c r="C3948" s="54" t="s">
        <v>263</v>
      </c>
      <c r="D3948" s="54" t="s">
        <v>429</v>
      </c>
      <c r="E3948" s="54" t="s">
        <v>15279</v>
      </c>
      <c r="F3948" s="71">
        <v>44514</v>
      </c>
      <c r="G3948" s="72">
        <v>9165.2099999999991</v>
      </c>
      <c r="H3948" s="72">
        <v>776751.55</v>
      </c>
      <c r="I3948" s="54" t="s">
        <v>265</v>
      </c>
      <c r="J3948" s="54" t="s">
        <v>12578</v>
      </c>
      <c r="K3948" s="54" t="s">
        <v>15280</v>
      </c>
      <c r="L3948" s="54" t="s">
        <v>15281</v>
      </c>
      <c r="M3948" s="54" t="s">
        <v>15279</v>
      </c>
      <c r="N3948" s="54" t="s">
        <v>256</v>
      </c>
      <c r="O3948" s="54" t="s">
        <v>256</v>
      </c>
      <c r="P3948" s="54" t="s">
        <v>12581</v>
      </c>
      <c r="Q3948" s="54" t="s">
        <v>256</v>
      </c>
      <c r="R3948" s="54" t="s">
        <v>431</v>
      </c>
      <c r="S3948" s="71"/>
      <c r="T3948" s="54" t="s">
        <v>256</v>
      </c>
      <c r="U3948" s="71">
        <v>44514</v>
      </c>
      <c r="V3948" s="54" t="s">
        <v>256</v>
      </c>
      <c r="W3948" t="str">
        <f t="shared" si="61"/>
        <v>Nov-21</v>
      </c>
    </row>
    <row r="3949" spans="1:23" x14ac:dyDescent="0.25">
      <c r="A3949" s="54" t="s">
        <v>318</v>
      </c>
      <c r="B3949" s="54" t="s">
        <v>428</v>
      </c>
      <c r="C3949" s="54" t="s">
        <v>263</v>
      </c>
      <c r="D3949" s="54" t="s">
        <v>429</v>
      </c>
      <c r="E3949" s="54" t="s">
        <v>15282</v>
      </c>
      <c r="F3949" s="71">
        <v>44516</v>
      </c>
      <c r="G3949" s="72">
        <v>77.5</v>
      </c>
      <c r="H3949" s="72">
        <v>6568.13</v>
      </c>
      <c r="I3949" s="54" t="s">
        <v>265</v>
      </c>
      <c r="J3949" s="54" t="s">
        <v>7301</v>
      </c>
      <c r="K3949" s="54" t="s">
        <v>15283</v>
      </c>
      <c r="L3949" s="54" t="s">
        <v>15284</v>
      </c>
      <c r="M3949" s="54" t="s">
        <v>15282</v>
      </c>
      <c r="N3949" s="54" t="s">
        <v>256</v>
      </c>
      <c r="O3949" s="54" t="s">
        <v>256</v>
      </c>
      <c r="P3949" s="54" t="s">
        <v>7304</v>
      </c>
      <c r="Q3949" s="54" t="s">
        <v>256</v>
      </c>
      <c r="R3949" s="54" t="s">
        <v>431</v>
      </c>
      <c r="S3949" s="71"/>
      <c r="T3949" s="54" t="s">
        <v>256</v>
      </c>
      <c r="U3949" s="71">
        <v>44516</v>
      </c>
      <c r="V3949" s="54" t="s">
        <v>256</v>
      </c>
      <c r="W3949" t="str">
        <f t="shared" si="61"/>
        <v>Nov-21</v>
      </c>
    </row>
    <row r="3950" spans="1:23" x14ac:dyDescent="0.25">
      <c r="A3950" s="54" t="s">
        <v>318</v>
      </c>
      <c r="B3950" s="54" t="s">
        <v>428</v>
      </c>
      <c r="C3950" s="54" t="s">
        <v>263</v>
      </c>
      <c r="D3950" s="54" t="s">
        <v>429</v>
      </c>
      <c r="E3950" s="54" t="s">
        <v>15285</v>
      </c>
      <c r="F3950" s="71">
        <v>44516</v>
      </c>
      <c r="G3950" s="72">
        <v>62</v>
      </c>
      <c r="H3950" s="72">
        <v>5254.5</v>
      </c>
      <c r="I3950" s="54" t="s">
        <v>265</v>
      </c>
      <c r="J3950" s="54" t="s">
        <v>7301</v>
      </c>
      <c r="K3950" s="54" t="s">
        <v>15286</v>
      </c>
      <c r="L3950" s="54" t="s">
        <v>15287</v>
      </c>
      <c r="M3950" s="54" t="s">
        <v>15285</v>
      </c>
      <c r="N3950" s="54" t="s">
        <v>256</v>
      </c>
      <c r="O3950" s="54" t="s">
        <v>256</v>
      </c>
      <c r="P3950" s="54" t="s">
        <v>7304</v>
      </c>
      <c r="Q3950" s="54" t="s">
        <v>256</v>
      </c>
      <c r="R3950" s="54" t="s">
        <v>431</v>
      </c>
      <c r="S3950" s="71"/>
      <c r="T3950" s="54" t="s">
        <v>256</v>
      </c>
      <c r="U3950" s="71">
        <v>44516</v>
      </c>
      <c r="V3950" s="54" t="s">
        <v>256</v>
      </c>
      <c r="W3950" t="str">
        <f t="shared" si="61"/>
        <v>Nov-21</v>
      </c>
    </row>
    <row r="3951" spans="1:23" x14ac:dyDescent="0.25">
      <c r="A3951" s="54" t="s">
        <v>318</v>
      </c>
      <c r="B3951" s="54" t="s">
        <v>428</v>
      </c>
      <c r="C3951" s="54" t="s">
        <v>263</v>
      </c>
      <c r="D3951" s="54" t="s">
        <v>429</v>
      </c>
      <c r="E3951" s="54" t="s">
        <v>15288</v>
      </c>
      <c r="F3951" s="71">
        <v>44504</v>
      </c>
      <c r="G3951" s="72">
        <v>12059</v>
      </c>
      <c r="H3951" s="72">
        <v>1022000.25</v>
      </c>
      <c r="I3951" s="54" t="s">
        <v>265</v>
      </c>
      <c r="J3951" s="54" t="s">
        <v>7301</v>
      </c>
      <c r="K3951" s="54" t="s">
        <v>15289</v>
      </c>
      <c r="L3951" s="54" t="s">
        <v>15290</v>
      </c>
      <c r="M3951" s="54" t="s">
        <v>15288</v>
      </c>
      <c r="N3951" s="54" t="s">
        <v>256</v>
      </c>
      <c r="O3951" s="54" t="s">
        <v>256</v>
      </c>
      <c r="P3951" s="54" t="s">
        <v>7304</v>
      </c>
      <c r="Q3951" s="54" t="s">
        <v>256</v>
      </c>
      <c r="R3951" s="54" t="s">
        <v>431</v>
      </c>
      <c r="S3951" s="71"/>
      <c r="T3951" s="54" t="s">
        <v>256</v>
      </c>
      <c r="U3951" s="71">
        <v>44504</v>
      </c>
      <c r="V3951" s="54" t="s">
        <v>256</v>
      </c>
      <c r="W3951" t="str">
        <f t="shared" si="61"/>
        <v>Nov-21</v>
      </c>
    </row>
    <row r="3952" spans="1:23" x14ac:dyDescent="0.25">
      <c r="A3952" s="54" t="s">
        <v>317</v>
      </c>
      <c r="B3952" s="54" t="s">
        <v>428</v>
      </c>
      <c r="C3952" s="54" t="s">
        <v>263</v>
      </c>
      <c r="D3952" s="54" t="s">
        <v>429</v>
      </c>
      <c r="E3952" s="54" t="s">
        <v>15291</v>
      </c>
      <c r="F3952" s="71">
        <v>44501</v>
      </c>
      <c r="G3952" s="72">
        <v>762.55</v>
      </c>
      <c r="H3952" s="72">
        <v>64626.11</v>
      </c>
      <c r="I3952" s="54" t="s">
        <v>265</v>
      </c>
      <c r="J3952" s="54" t="s">
        <v>595</v>
      </c>
      <c r="K3952" s="54" t="s">
        <v>12599</v>
      </c>
      <c r="L3952" s="54" t="s">
        <v>15292</v>
      </c>
      <c r="M3952" s="54" t="s">
        <v>15291</v>
      </c>
      <c r="N3952" s="54" t="s">
        <v>256</v>
      </c>
      <c r="O3952" s="54" t="s">
        <v>256</v>
      </c>
      <c r="P3952" s="54" t="s">
        <v>444</v>
      </c>
      <c r="Q3952" s="54" t="s">
        <v>256</v>
      </c>
      <c r="R3952" s="54" t="s">
        <v>431</v>
      </c>
      <c r="S3952" s="71"/>
      <c r="T3952" s="54" t="s">
        <v>256</v>
      </c>
      <c r="U3952" s="71">
        <v>44501</v>
      </c>
      <c r="V3952" s="54" t="s">
        <v>256</v>
      </c>
      <c r="W3952" t="str">
        <f t="shared" si="61"/>
        <v>Nov-21</v>
      </c>
    </row>
    <row r="3953" spans="1:23" x14ac:dyDescent="0.25">
      <c r="A3953" s="54" t="s">
        <v>317</v>
      </c>
      <c r="B3953" s="54" t="s">
        <v>428</v>
      </c>
      <c r="C3953" s="54" t="s">
        <v>263</v>
      </c>
      <c r="D3953" s="54" t="s">
        <v>429</v>
      </c>
      <c r="E3953" s="54" t="s">
        <v>15293</v>
      </c>
      <c r="F3953" s="71">
        <v>44501</v>
      </c>
      <c r="G3953" s="72">
        <v>270.44</v>
      </c>
      <c r="H3953" s="72">
        <v>22919.79</v>
      </c>
      <c r="I3953" s="54" t="s">
        <v>265</v>
      </c>
      <c r="J3953" s="54" t="s">
        <v>595</v>
      </c>
      <c r="K3953" s="54" t="s">
        <v>12659</v>
      </c>
      <c r="L3953" s="54" t="s">
        <v>15294</v>
      </c>
      <c r="M3953" s="54" t="s">
        <v>15293</v>
      </c>
      <c r="N3953" s="54" t="s">
        <v>256</v>
      </c>
      <c r="O3953" s="54" t="s">
        <v>256</v>
      </c>
      <c r="P3953" s="54" t="s">
        <v>444</v>
      </c>
      <c r="Q3953" s="54" t="s">
        <v>256</v>
      </c>
      <c r="R3953" s="54" t="s">
        <v>431</v>
      </c>
      <c r="S3953" s="71"/>
      <c r="T3953" s="54" t="s">
        <v>256</v>
      </c>
      <c r="U3953" s="71">
        <v>44501</v>
      </c>
      <c r="V3953" s="54" t="s">
        <v>256</v>
      </c>
      <c r="W3953" t="str">
        <f t="shared" si="61"/>
        <v>Nov-21</v>
      </c>
    </row>
    <row r="3954" spans="1:23" x14ac:dyDescent="0.25">
      <c r="A3954" s="54" t="s">
        <v>317</v>
      </c>
      <c r="B3954" s="54" t="s">
        <v>428</v>
      </c>
      <c r="C3954" s="54" t="s">
        <v>263</v>
      </c>
      <c r="D3954" s="54" t="s">
        <v>429</v>
      </c>
      <c r="E3954" s="54" t="s">
        <v>15295</v>
      </c>
      <c r="F3954" s="71">
        <v>44507</v>
      </c>
      <c r="G3954" s="72">
        <v>4495.3900000000003</v>
      </c>
      <c r="H3954" s="72">
        <v>380984.3</v>
      </c>
      <c r="I3954" s="54" t="s">
        <v>265</v>
      </c>
      <c r="J3954" s="54" t="s">
        <v>595</v>
      </c>
      <c r="K3954" s="54" t="s">
        <v>15296</v>
      </c>
      <c r="L3954" s="54" t="s">
        <v>15297</v>
      </c>
      <c r="M3954" s="54" t="s">
        <v>15295</v>
      </c>
      <c r="N3954" s="54" t="s">
        <v>256</v>
      </c>
      <c r="O3954" s="54" t="s">
        <v>256</v>
      </c>
      <c r="P3954" s="54" t="s">
        <v>444</v>
      </c>
      <c r="Q3954" s="54" t="s">
        <v>256</v>
      </c>
      <c r="R3954" s="54" t="s">
        <v>431</v>
      </c>
      <c r="S3954" s="71"/>
      <c r="T3954" s="54" t="s">
        <v>256</v>
      </c>
      <c r="U3954" s="71">
        <v>44507</v>
      </c>
      <c r="V3954" s="54" t="s">
        <v>256</v>
      </c>
      <c r="W3954" t="str">
        <f t="shared" si="61"/>
        <v>Nov-21</v>
      </c>
    </row>
    <row r="3955" spans="1:23" x14ac:dyDescent="0.25">
      <c r="A3955" s="54" t="s">
        <v>317</v>
      </c>
      <c r="B3955" s="54" t="s">
        <v>428</v>
      </c>
      <c r="C3955" s="54" t="s">
        <v>263</v>
      </c>
      <c r="D3955" s="54" t="s">
        <v>429</v>
      </c>
      <c r="E3955" s="54" t="s">
        <v>15298</v>
      </c>
      <c r="F3955" s="71">
        <v>44507</v>
      </c>
      <c r="G3955" s="72">
        <v>804.42</v>
      </c>
      <c r="H3955" s="72">
        <v>68174.600000000006</v>
      </c>
      <c r="I3955" s="54" t="s">
        <v>265</v>
      </c>
      <c r="J3955" s="54" t="s">
        <v>595</v>
      </c>
      <c r="K3955" s="54" t="s">
        <v>15296</v>
      </c>
      <c r="L3955" s="54" t="s">
        <v>15299</v>
      </c>
      <c r="M3955" s="54" t="s">
        <v>15298</v>
      </c>
      <c r="N3955" s="54" t="s">
        <v>256</v>
      </c>
      <c r="O3955" s="54" t="s">
        <v>256</v>
      </c>
      <c r="P3955" s="54" t="s">
        <v>444</v>
      </c>
      <c r="Q3955" s="54" t="s">
        <v>256</v>
      </c>
      <c r="R3955" s="54" t="s">
        <v>431</v>
      </c>
      <c r="S3955" s="71"/>
      <c r="T3955" s="54" t="s">
        <v>256</v>
      </c>
      <c r="U3955" s="71">
        <v>44507</v>
      </c>
      <c r="V3955" s="54" t="s">
        <v>256</v>
      </c>
      <c r="W3955" t="str">
        <f t="shared" si="61"/>
        <v>Nov-21</v>
      </c>
    </row>
    <row r="3956" spans="1:23" x14ac:dyDescent="0.25">
      <c r="A3956" s="54" t="s">
        <v>317</v>
      </c>
      <c r="B3956" s="54" t="s">
        <v>428</v>
      </c>
      <c r="C3956" s="54" t="s">
        <v>263</v>
      </c>
      <c r="D3956" s="54" t="s">
        <v>429</v>
      </c>
      <c r="E3956" s="54" t="s">
        <v>15300</v>
      </c>
      <c r="F3956" s="71">
        <v>44506</v>
      </c>
      <c r="G3956" s="72">
        <v>618.79</v>
      </c>
      <c r="H3956" s="72">
        <v>52442.45</v>
      </c>
      <c r="I3956" s="54" t="s">
        <v>265</v>
      </c>
      <c r="J3956" s="54" t="s">
        <v>595</v>
      </c>
      <c r="K3956" s="54" t="s">
        <v>12707</v>
      </c>
      <c r="L3956" s="54" t="s">
        <v>15301</v>
      </c>
      <c r="M3956" s="54" t="s">
        <v>15300</v>
      </c>
      <c r="N3956" s="54" t="s">
        <v>256</v>
      </c>
      <c r="O3956" s="54" t="s">
        <v>256</v>
      </c>
      <c r="P3956" s="54" t="s">
        <v>444</v>
      </c>
      <c r="Q3956" s="54" t="s">
        <v>256</v>
      </c>
      <c r="R3956" s="54" t="s">
        <v>431</v>
      </c>
      <c r="S3956" s="71"/>
      <c r="T3956" s="54" t="s">
        <v>256</v>
      </c>
      <c r="U3956" s="71">
        <v>44506</v>
      </c>
      <c r="V3956" s="54" t="s">
        <v>256</v>
      </c>
      <c r="W3956" t="str">
        <f t="shared" si="61"/>
        <v>Nov-21</v>
      </c>
    </row>
    <row r="3957" spans="1:23" x14ac:dyDescent="0.25">
      <c r="A3957" s="54" t="s">
        <v>317</v>
      </c>
      <c r="B3957" s="54" t="s">
        <v>428</v>
      </c>
      <c r="C3957" s="54" t="s">
        <v>263</v>
      </c>
      <c r="D3957" s="54" t="s">
        <v>429</v>
      </c>
      <c r="E3957" s="54" t="s">
        <v>15302</v>
      </c>
      <c r="F3957" s="71">
        <v>44503</v>
      </c>
      <c r="G3957" s="72">
        <v>1336.96</v>
      </c>
      <c r="H3957" s="72">
        <v>113307.36</v>
      </c>
      <c r="I3957" s="54" t="s">
        <v>265</v>
      </c>
      <c r="J3957" s="54" t="s">
        <v>595</v>
      </c>
      <c r="K3957" s="54" t="s">
        <v>15303</v>
      </c>
      <c r="L3957" s="54" t="s">
        <v>15304</v>
      </c>
      <c r="M3957" s="54" t="s">
        <v>15302</v>
      </c>
      <c r="N3957" s="54" t="s">
        <v>256</v>
      </c>
      <c r="O3957" s="54" t="s">
        <v>256</v>
      </c>
      <c r="P3957" s="54" t="s">
        <v>444</v>
      </c>
      <c r="Q3957" s="54" t="s">
        <v>256</v>
      </c>
      <c r="R3957" s="54" t="s">
        <v>431</v>
      </c>
      <c r="S3957" s="71"/>
      <c r="T3957" s="54" t="s">
        <v>256</v>
      </c>
      <c r="U3957" s="71">
        <v>44503</v>
      </c>
      <c r="V3957" s="54" t="s">
        <v>256</v>
      </c>
      <c r="W3957" t="str">
        <f t="shared" si="61"/>
        <v>Nov-21</v>
      </c>
    </row>
    <row r="3958" spans="1:23" x14ac:dyDescent="0.25">
      <c r="A3958" s="54" t="s">
        <v>317</v>
      </c>
      <c r="B3958" s="54" t="s">
        <v>428</v>
      </c>
      <c r="C3958" s="54" t="s">
        <v>263</v>
      </c>
      <c r="D3958" s="54" t="s">
        <v>429</v>
      </c>
      <c r="E3958" s="54" t="s">
        <v>15305</v>
      </c>
      <c r="F3958" s="71">
        <v>44504</v>
      </c>
      <c r="G3958" s="72">
        <v>2284.34</v>
      </c>
      <c r="H3958" s="72">
        <v>193597.82</v>
      </c>
      <c r="I3958" s="54" t="s">
        <v>265</v>
      </c>
      <c r="J3958" s="54" t="s">
        <v>595</v>
      </c>
      <c r="K3958" s="54" t="s">
        <v>15306</v>
      </c>
      <c r="L3958" s="54" t="s">
        <v>15307</v>
      </c>
      <c r="M3958" s="54" t="s">
        <v>15305</v>
      </c>
      <c r="N3958" s="54" t="s">
        <v>256</v>
      </c>
      <c r="O3958" s="54" t="s">
        <v>256</v>
      </c>
      <c r="P3958" s="54" t="s">
        <v>444</v>
      </c>
      <c r="Q3958" s="54" t="s">
        <v>256</v>
      </c>
      <c r="R3958" s="54" t="s">
        <v>431</v>
      </c>
      <c r="S3958" s="71"/>
      <c r="T3958" s="54" t="s">
        <v>256</v>
      </c>
      <c r="U3958" s="71">
        <v>44504</v>
      </c>
      <c r="V3958" s="54" t="s">
        <v>256</v>
      </c>
      <c r="W3958" t="str">
        <f t="shared" si="61"/>
        <v>Nov-21</v>
      </c>
    </row>
    <row r="3959" spans="1:23" x14ac:dyDescent="0.25">
      <c r="A3959" s="54" t="s">
        <v>317</v>
      </c>
      <c r="B3959" s="54" t="s">
        <v>428</v>
      </c>
      <c r="C3959" s="54" t="s">
        <v>263</v>
      </c>
      <c r="D3959" s="54" t="s">
        <v>429</v>
      </c>
      <c r="E3959" s="54" t="s">
        <v>15308</v>
      </c>
      <c r="F3959" s="71">
        <v>44504</v>
      </c>
      <c r="G3959" s="72">
        <v>121.05</v>
      </c>
      <c r="H3959" s="72">
        <v>10258.99</v>
      </c>
      <c r="I3959" s="54" t="s">
        <v>265</v>
      </c>
      <c r="J3959" s="54" t="s">
        <v>595</v>
      </c>
      <c r="K3959" s="54" t="s">
        <v>15306</v>
      </c>
      <c r="L3959" s="54" t="s">
        <v>15309</v>
      </c>
      <c r="M3959" s="54" t="s">
        <v>15308</v>
      </c>
      <c r="N3959" s="54" t="s">
        <v>256</v>
      </c>
      <c r="O3959" s="54" t="s">
        <v>256</v>
      </c>
      <c r="P3959" s="54" t="s">
        <v>444</v>
      </c>
      <c r="Q3959" s="54" t="s">
        <v>256</v>
      </c>
      <c r="R3959" s="54" t="s">
        <v>431</v>
      </c>
      <c r="S3959" s="71"/>
      <c r="T3959" s="54" t="s">
        <v>256</v>
      </c>
      <c r="U3959" s="71">
        <v>44504</v>
      </c>
      <c r="V3959" s="54" t="s">
        <v>256</v>
      </c>
      <c r="W3959" t="str">
        <f t="shared" si="61"/>
        <v>Nov-21</v>
      </c>
    </row>
    <row r="3960" spans="1:23" x14ac:dyDescent="0.25">
      <c r="A3960" s="54" t="s">
        <v>317</v>
      </c>
      <c r="B3960" s="54" t="s">
        <v>428</v>
      </c>
      <c r="C3960" s="54" t="s">
        <v>263</v>
      </c>
      <c r="D3960" s="54" t="s">
        <v>429</v>
      </c>
      <c r="E3960" s="54" t="s">
        <v>15310</v>
      </c>
      <c r="F3960" s="71">
        <v>44508</v>
      </c>
      <c r="G3960" s="72">
        <v>3990.19</v>
      </c>
      <c r="H3960" s="72">
        <v>338168.6</v>
      </c>
      <c r="I3960" s="54" t="s">
        <v>265</v>
      </c>
      <c r="J3960" s="54" t="s">
        <v>595</v>
      </c>
      <c r="K3960" s="54" t="s">
        <v>15306</v>
      </c>
      <c r="L3960" s="54" t="s">
        <v>15311</v>
      </c>
      <c r="M3960" s="54" t="s">
        <v>15310</v>
      </c>
      <c r="N3960" s="54" t="s">
        <v>256</v>
      </c>
      <c r="O3960" s="54" t="s">
        <v>256</v>
      </c>
      <c r="P3960" s="54" t="s">
        <v>444</v>
      </c>
      <c r="Q3960" s="54" t="s">
        <v>256</v>
      </c>
      <c r="R3960" s="54" t="s">
        <v>431</v>
      </c>
      <c r="S3960" s="71"/>
      <c r="T3960" s="54" t="s">
        <v>256</v>
      </c>
      <c r="U3960" s="71">
        <v>44508</v>
      </c>
      <c r="V3960" s="54" t="s">
        <v>256</v>
      </c>
      <c r="W3960" t="str">
        <f t="shared" si="61"/>
        <v>Nov-21</v>
      </c>
    </row>
    <row r="3961" spans="1:23" x14ac:dyDescent="0.25">
      <c r="A3961" s="54" t="s">
        <v>317</v>
      </c>
      <c r="B3961" s="54" t="s">
        <v>428</v>
      </c>
      <c r="C3961" s="54" t="s">
        <v>263</v>
      </c>
      <c r="D3961" s="54" t="s">
        <v>429</v>
      </c>
      <c r="E3961" s="54" t="s">
        <v>15312</v>
      </c>
      <c r="F3961" s="71">
        <v>44508</v>
      </c>
      <c r="G3961" s="72">
        <v>31.65</v>
      </c>
      <c r="H3961" s="72">
        <v>2682.34</v>
      </c>
      <c r="I3961" s="54" t="s">
        <v>265</v>
      </c>
      <c r="J3961" s="54" t="s">
        <v>595</v>
      </c>
      <c r="K3961" s="54" t="s">
        <v>15313</v>
      </c>
      <c r="L3961" s="54" t="s">
        <v>15314</v>
      </c>
      <c r="M3961" s="54" t="s">
        <v>15312</v>
      </c>
      <c r="N3961" s="54" t="s">
        <v>256</v>
      </c>
      <c r="O3961" s="54" t="s">
        <v>256</v>
      </c>
      <c r="P3961" s="54" t="s">
        <v>444</v>
      </c>
      <c r="Q3961" s="54" t="s">
        <v>256</v>
      </c>
      <c r="R3961" s="54" t="s">
        <v>431</v>
      </c>
      <c r="S3961" s="71"/>
      <c r="T3961" s="54" t="s">
        <v>256</v>
      </c>
      <c r="U3961" s="71">
        <v>44508</v>
      </c>
      <c r="V3961" s="54" t="s">
        <v>256</v>
      </c>
      <c r="W3961" t="str">
        <f t="shared" si="61"/>
        <v>Nov-21</v>
      </c>
    </row>
    <row r="3962" spans="1:23" x14ac:dyDescent="0.25">
      <c r="A3962" s="54" t="s">
        <v>317</v>
      </c>
      <c r="B3962" s="54" t="s">
        <v>428</v>
      </c>
      <c r="C3962" s="54" t="s">
        <v>263</v>
      </c>
      <c r="D3962" s="54" t="s">
        <v>429</v>
      </c>
      <c r="E3962" s="54" t="s">
        <v>15315</v>
      </c>
      <c r="F3962" s="71">
        <v>44508</v>
      </c>
      <c r="G3962" s="72">
        <v>100.47</v>
      </c>
      <c r="H3962" s="72">
        <v>8514.83</v>
      </c>
      <c r="I3962" s="54" t="s">
        <v>265</v>
      </c>
      <c r="J3962" s="54" t="s">
        <v>595</v>
      </c>
      <c r="K3962" s="54" t="s">
        <v>15313</v>
      </c>
      <c r="L3962" s="54" t="s">
        <v>15316</v>
      </c>
      <c r="M3962" s="54" t="s">
        <v>15315</v>
      </c>
      <c r="N3962" s="54" t="s">
        <v>256</v>
      </c>
      <c r="O3962" s="54" t="s">
        <v>256</v>
      </c>
      <c r="P3962" s="54" t="s">
        <v>444</v>
      </c>
      <c r="Q3962" s="54" t="s">
        <v>256</v>
      </c>
      <c r="R3962" s="54" t="s">
        <v>431</v>
      </c>
      <c r="S3962" s="71"/>
      <c r="T3962" s="54" t="s">
        <v>256</v>
      </c>
      <c r="U3962" s="71">
        <v>44508</v>
      </c>
      <c r="V3962" s="54" t="s">
        <v>256</v>
      </c>
      <c r="W3962" t="str">
        <f t="shared" si="61"/>
        <v>Nov-21</v>
      </c>
    </row>
    <row r="3963" spans="1:23" x14ac:dyDescent="0.25">
      <c r="A3963" s="54" t="s">
        <v>317</v>
      </c>
      <c r="B3963" s="54" t="s">
        <v>428</v>
      </c>
      <c r="C3963" s="54" t="s">
        <v>263</v>
      </c>
      <c r="D3963" s="54" t="s">
        <v>429</v>
      </c>
      <c r="E3963" s="54" t="s">
        <v>15317</v>
      </c>
      <c r="F3963" s="71">
        <v>44508</v>
      </c>
      <c r="G3963" s="72">
        <v>941.28</v>
      </c>
      <c r="H3963" s="72">
        <v>79773.48</v>
      </c>
      <c r="I3963" s="54" t="s">
        <v>265</v>
      </c>
      <c r="J3963" s="54" t="s">
        <v>595</v>
      </c>
      <c r="K3963" s="54" t="s">
        <v>15313</v>
      </c>
      <c r="L3963" s="54" t="s">
        <v>15318</v>
      </c>
      <c r="M3963" s="54" t="s">
        <v>15317</v>
      </c>
      <c r="N3963" s="54" t="s">
        <v>256</v>
      </c>
      <c r="O3963" s="54" t="s">
        <v>256</v>
      </c>
      <c r="P3963" s="54" t="s">
        <v>444</v>
      </c>
      <c r="Q3963" s="54" t="s">
        <v>256</v>
      </c>
      <c r="R3963" s="54" t="s">
        <v>431</v>
      </c>
      <c r="S3963" s="71"/>
      <c r="T3963" s="54" t="s">
        <v>256</v>
      </c>
      <c r="U3963" s="71">
        <v>44508</v>
      </c>
      <c r="V3963" s="54" t="s">
        <v>256</v>
      </c>
      <c r="W3963" t="str">
        <f t="shared" si="61"/>
        <v>Nov-21</v>
      </c>
    </row>
    <row r="3964" spans="1:23" x14ac:dyDescent="0.25">
      <c r="A3964" s="54" t="s">
        <v>317</v>
      </c>
      <c r="B3964" s="54" t="s">
        <v>428</v>
      </c>
      <c r="C3964" s="54" t="s">
        <v>263</v>
      </c>
      <c r="D3964" s="54" t="s">
        <v>429</v>
      </c>
      <c r="E3964" s="54" t="s">
        <v>15319</v>
      </c>
      <c r="F3964" s="71">
        <v>44508</v>
      </c>
      <c r="G3964" s="72">
        <v>370.16</v>
      </c>
      <c r="H3964" s="72">
        <v>31371.06</v>
      </c>
      <c r="I3964" s="54" t="s">
        <v>265</v>
      </c>
      <c r="J3964" s="54" t="s">
        <v>595</v>
      </c>
      <c r="K3964" s="54" t="s">
        <v>15313</v>
      </c>
      <c r="L3964" s="54" t="s">
        <v>15320</v>
      </c>
      <c r="M3964" s="54" t="s">
        <v>15319</v>
      </c>
      <c r="N3964" s="54" t="s">
        <v>256</v>
      </c>
      <c r="O3964" s="54" t="s">
        <v>256</v>
      </c>
      <c r="P3964" s="54" t="s">
        <v>444</v>
      </c>
      <c r="Q3964" s="54" t="s">
        <v>256</v>
      </c>
      <c r="R3964" s="54" t="s">
        <v>431</v>
      </c>
      <c r="S3964" s="71"/>
      <c r="T3964" s="54" t="s">
        <v>256</v>
      </c>
      <c r="U3964" s="71">
        <v>44508</v>
      </c>
      <c r="V3964" s="54" t="s">
        <v>256</v>
      </c>
      <c r="W3964" t="str">
        <f t="shared" si="61"/>
        <v>Nov-21</v>
      </c>
    </row>
    <row r="3965" spans="1:23" x14ac:dyDescent="0.25">
      <c r="A3965" s="54" t="s">
        <v>317</v>
      </c>
      <c r="B3965" s="54" t="s">
        <v>428</v>
      </c>
      <c r="C3965" s="54" t="s">
        <v>263</v>
      </c>
      <c r="D3965" s="54" t="s">
        <v>429</v>
      </c>
      <c r="E3965" s="54" t="s">
        <v>15321</v>
      </c>
      <c r="F3965" s="71">
        <v>44508</v>
      </c>
      <c r="G3965" s="72">
        <v>1040</v>
      </c>
      <c r="H3965" s="72">
        <v>88140</v>
      </c>
      <c r="I3965" s="54" t="s">
        <v>265</v>
      </c>
      <c r="J3965" s="54" t="s">
        <v>595</v>
      </c>
      <c r="K3965" s="54" t="s">
        <v>15313</v>
      </c>
      <c r="L3965" s="54" t="s">
        <v>15322</v>
      </c>
      <c r="M3965" s="54" t="s">
        <v>15321</v>
      </c>
      <c r="N3965" s="54" t="s">
        <v>256</v>
      </c>
      <c r="O3965" s="54" t="s">
        <v>256</v>
      </c>
      <c r="P3965" s="54" t="s">
        <v>444</v>
      </c>
      <c r="Q3965" s="54" t="s">
        <v>256</v>
      </c>
      <c r="R3965" s="54" t="s">
        <v>431</v>
      </c>
      <c r="S3965" s="71"/>
      <c r="T3965" s="54" t="s">
        <v>256</v>
      </c>
      <c r="U3965" s="71">
        <v>44508</v>
      </c>
      <c r="V3965" s="54" t="s">
        <v>256</v>
      </c>
      <c r="W3965" t="str">
        <f t="shared" si="61"/>
        <v>Nov-21</v>
      </c>
    </row>
    <row r="3966" spans="1:23" x14ac:dyDescent="0.25">
      <c r="A3966" s="54" t="s">
        <v>317</v>
      </c>
      <c r="B3966" s="54" t="s">
        <v>428</v>
      </c>
      <c r="C3966" s="54" t="s">
        <v>263</v>
      </c>
      <c r="D3966" s="54" t="s">
        <v>429</v>
      </c>
      <c r="E3966" s="54" t="s">
        <v>15323</v>
      </c>
      <c r="F3966" s="71">
        <v>44508</v>
      </c>
      <c r="G3966" s="72">
        <v>1168.47</v>
      </c>
      <c r="H3966" s="72">
        <v>99027.83</v>
      </c>
      <c r="I3966" s="54" t="s">
        <v>265</v>
      </c>
      <c r="J3966" s="54" t="s">
        <v>595</v>
      </c>
      <c r="K3966" s="54" t="s">
        <v>15313</v>
      </c>
      <c r="L3966" s="54" t="s">
        <v>15324</v>
      </c>
      <c r="M3966" s="54" t="s">
        <v>15323</v>
      </c>
      <c r="N3966" s="54" t="s">
        <v>256</v>
      </c>
      <c r="O3966" s="54" t="s">
        <v>256</v>
      </c>
      <c r="P3966" s="54" t="s">
        <v>444</v>
      </c>
      <c r="Q3966" s="54" t="s">
        <v>256</v>
      </c>
      <c r="R3966" s="54" t="s">
        <v>431</v>
      </c>
      <c r="S3966" s="71"/>
      <c r="T3966" s="54" t="s">
        <v>256</v>
      </c>
      <c r="U3966" s="71">
        <v>44508</v>
      </c>
      <c r="V3966" s="54" t="s">
        <v>256</v>
      </c>
      <c r="W3966" t="str">
        <f t="shared" si="61"/>
        <v>Nov-21</v>
      </c>
    </row>
    <row r="3967" spans="1:23" x14ac:dyDescent="0.25">
      <c r="A3967" s="54" t="s">
        <v>317</v>
      </c>
      <c r="B3967" s="54" t="s">
        <v>428</v>
      </c>
      <c r="C3967" s="54" t="s">
        <v>263</v>
      </c>
      <c r="D3967" s="54" t="s">
        <v>429</v>
      </c>
      <c r="E3967" s="54" t="s">
        <v>15325</v>
      </c>
      <c r="F3967" s="71">
        <v>44508</v>
      </c>
      <c r="G3967" s="72">
        <v>855.5</v>
      </c>
      <c r="H3967" s="72">
        <v>72503.63</v>
      </c>
      <c r="I3967" s="54" t="s">
        <v>265</v>
      </c>
      <c r="J3967" s="54" t="s">
        <v>595</v>
      </c>
      <c r="K3967" s="54" t="s">
        <v>15313</v>
      </c>
      <c r="L3967" s="54" t="s">
        <v>15326</v>
      </c>
      <c r="M3967" s="54" t="s">
        <v>15325</v>
      </c>
      <c r="N3967" s="54" t="s">
        <v>256</v>
      </c>
      <c r="O3967" s="54" t="s">
        <v>256</v>
      </c>
      <c r="P3967" s="54" t="s">
        <v>444</v>
      </c>
      <c r="Q3967" s="54" t="s">
        <v>256</v>
      </c>
      <c r="R3967" s="54" t="s">
        <v>431</v>
      </c>
      <c r="S3967" s="71"/>
      <c r="T3967" s="54" t="s">
        <v>256</v>
      </c>
      <c r="U3967" s="71">
        <v>44508</v>
      </c>
      <c r="V3967" s="54" t="s">
        <v>256</v>
      </c>
      <c r="W3967" t="str">
        <f t="shared" si="61"/>
        <v>Nov-21</v>
      </c>
    </row>
    <row r="3968" spans="1:23" x14ac:dyDescent="0.25">
      <c r="A3968" s="54" t="s">
        <v>317</v>
      </c>
      <c r="B3968" s="54" t="s">
        <v>428</v>
      </c>
      <c r="C3968" s="54" t="s">
        <v>263</v>
      </c>
      <c r="D3968" s="54" t="s">
        <v>429</v>
      </c>
      <c r="E3968" s="54" t="s">
        <v>15327</v>
      </c>
      <c r="F3968" s="71">
        <v>44508</v>
      </c>
      <c r="G3968" s="72">
        <v>2619.77</v>
      </c>
      <c r="H3968" s="72">
        <v>222025.51</v>
      </c>
      <c r="I3968" s="54" t="s">
        <v>265</v>
      </c>
      <c r="J3968" s="54" t="s">
        <v>595</v>
      </c>
      <c r="K3968" s="54" t="s">
        <v>15313</v>
      </c>
      <c r="L3968" s="54" t="s">
        <v>15328</v>
      </c>
      <c r="M3968" s="54" t="s">
        <v>15327</v>
      </c>
      <c r="N3968" s="54" t="s">
        <v>256</v>
      </c>
      <c r="O3968" s="54" t="s">
        <v>256</v>
      </c>
      <c r="P3968" s="54" t="s">
        <v>444</v>
      </c>
      <c r="Q3968" s="54" t="s">
        <v>256</v>
      </c>
      <c r="R3968" s="54" t="s">
        <v>431</v>
      </c>
      <c r="S3968" s="71"/>
      <c r="T3968" s="54" t="s">
        <v>256</v>
      </c>
      <c r="U3968" s="71">
        <v>44508</v>
      </c>
      <c r="V3968" s="54" t="s">
        <v>256</v>
      </c>
      <c r="W3968" t="str">
        <f t="shared" si="61"/>
        <v>Nov-21</v>
      </c>
    </row>
    <row r="3969" spans="1:23" x14ac:dyDescent="0.25">
      <c r="A3969" s="54" t="s">
        <v>317</v>
      </c>
      <c r="B3969" s="54" t="s">
        <v>428</v>
      </c>
      <c r="C3969" s="54" t="s">
        <v>263</v>
      </c>
      <c r="D3969" s="54" t="s">
        <v>429</v>
      </c>
      <c r="E3969" s="54" t="s">
        <v>15329</v>
      </c>
      <c r="F3969" s="71">
        <v>44508</v>
      </c>
      <c r="G3969" s="72">
        <v>139.54</v>
      </c>
      <c r="H3969" s="72">
        <v>11826.02</v>
      </c>
      <c r="I3969" s="54" t="s">
        <v>265</v>
      </c>
      <c r="J3969" s="54" t="s">
        <v>595</v>
      </c>
      <c r="K3969" s="54" t="s">
        <v>15313</v>
      </c>
      <c r="L3969" s="54" t="s">
        <v>15330</v>
      </c>
      <c r="M3969" s="54" t="s">
        <v>15329</v>
      </c>
      <c r="N3969" s="54" t="s">
        <v>256</v>
      </c>
      <c r="O3969" s="54" t="s">
        <v>256</v>
      </c>
      <c r="P3969" s="54" t="s">
        <v>444</v>
      </c>
      <c r="Q3969" s="54" t="s">
        <v>256</v>
      </c>
      <c r="R3969" s="54" t="s">
        <v>431</v>
      </c>
      <c r="S3969" s="71"/>
      <c r="T3969" s="54" t="s">
        <v>256</v>
      </c>
      <c r="U3969" s="71">
        <v>44508</v>
      </c>
      <c r="V3969" s="54" t="s">
        <v>256</v>
      </c>
      <c r="W3969" t="str">
        <f t="shared" si="61"/>
        <v>Nov-21</v>
      </c>
    </row>
    <row r="3970" spans="1:23" x14ac:dyDescent="0.25">
      <c r="A3970" s="54" t="s">
        <v>317</v>
      </c>
      <c r="B3970" s="54" t="s">
        <v>428</v>
      </c>
      <c r="C3970" s="54" t="s">
        <v>263</v>
      </c>
      <c r="D3970" s="54" t="s">
        <v>429</v>
      </c>
      <c r="E3970" s="54" t="s">
        <v>15331</v>
      </c>
      <c r="F3970" s="71">
        <v>44508</v>
      </c>
      <c r="G3970" s="72">
        <v>6175.34</v>
      </c>
      <c r="H3970" s="72">
        <v>523360.07</v>
      </c>
      <c r="I3970" s="54" t="s">
        <v>265</v>
      </c>
      <c r="J3970" s="54" t="s">
        <v>595</v>
      </c>
      <c r="K3970" s="54" t="s">
        <v>15332</v>
      </c>
      <c r="L3970" s="54" t="s">
        <v>15333</v>
      </c>
      <c r="M3970" s="54" t="s">
        <v>15331</v>
      </c>
      <c r="N3970" s="54" t="s">
        <v>256</v>
      </c>
      <c r="O3970" s="54" t="s">
        <v>256</v>
      </c>
      <c r="P3970" s="54" t="s">
        <v>444</v>
      </c>
      <c r="Q3970" s="54" t="s">
        <v>256</v>
      </c>
      <c r="R3970" s="54" t="s">
        <v>431</v>
      </c>
      <c r="S3970" s="71"/>
      <c r="T3970" s="54" t="s">
        <v>256</v>
      </c>
      <c r="U3970" s="71">
        <v>44508</v>
      </c>
      <c r="V3970" s="54" t="s">
        <v>256</v>
      </c>
      <c r="W3970" t="str">
        <f t="shared" si="61"/>
        <v>Nov-21</v>
      </c>
    </row>
    <row r="3971" spans="1:23" x14ac:dyDescent="0.25">
      <c r="A3971" s="54" t="s">
        <v>317</v>
      </c>
      <c r="B3971" s="54" t="s">
        <v>428</v>
      </c>
      <c r="C3971" s="54" t="s">
        <v>263</v>
      </c>
      <c r="D3971" s="54" t="s">
        <v>429</v>
      </c>
      <c r="E3971" s="54" t="s">
        <v>15334</v>
      </c>
      <c r="F3971" s="71">
        <v>44511</v>
      </c>
      <c r="G3971" s="72">
        <v>544.01</v>
      </c>
      <c r="H3971" s="72">
        <v>46104.85</v>
      </c>
      <c r="I3971" s="54" t="s">
        <v>265</v>
      </c>
      <c r="J3971" s="54" t="s">
        <v>595</v>
      </c>
      <c r="K3971" s="54" t="s">
        <v>15332</v>
      </c>
      <c r="L3971" s="54" t="s">
        <v>15335</v>
      </c>
      <c r="M3971" s="54" t="s">
        <v>15334</v>
      </c>
      <c r="N3971" s="54" t="s">
        <v>256</v>
      </c>
      <c r="O3971" s="54" t="s">
        <v>256</v>
      </c>
      <c r="P3971" s="54" t="s">
        <v>444</v>
      </c>
      <c r="Q3971" s="54" t="s">
        <v>256</v>
      </c>
      <c r="R3971" s="54" t="s">
        <v>431</v>
      </c>
      <c r="S3971" s="71"/>
      <c r="T3971" s="54" t="s">
        <v>256</v>
      </c>
      <c r="U3971" s="71">
        <v>44511</v>
      </c>
      <c r="V3971" s="54" t="s">
        <v>256</v>
      </c>
      <c r="W3971" t="str">
        <f t="shared" si="61"/>
        <v>Nov-21</v>
      </c>
    </row>
    <row r="3972" spans="1:23" x14ac:dyDescent="0.25">
      <c r="A3972" s="54" t="s">
        <v>317</v>
      </c>
      <c r="B3972" s="54" t="s">
        <v>428</v>
      </c>
      <c r="C3972" s="54" t="s">
        <v>263</v>
      </c>
      <c r="D3972" s="54" t="s">
        <v>429</v>
      </c>
      <c r="E3972" s="54" t="s">
        <v>15336</v>
      </c>
      <c r="F3972" s="71">
        <v>44522</v>
      </c>
      <c r="G3972" s="72">
        <v>3625.73</v>
      </c>
      <c r="H3972" s="72">
        <v>307280.62</v>
      </c>
      <c r="I3972" s="54" t="s">
        <v>265</v>
      </c>
      <c r="J3972" s="54" t="s">
        <v>595</v>
      </c>
      <c r="K3972" s="54" t="s">
        <v>13718</v>
      </c>
      <c r="L3972" s="54" t="s">
        <v>15337</v>
      </c>
      <c r="M3972" s="54" t="s">
        <v>15336</v>
      </c>
      <c r="N3972" s="54" t="s">
        <v>256</v>
      </c>
      <c r="O3972" s="54" t="s">
        <v>256</v>
      </c>
      <c r="P3972" s="54" t="s">
        <v>444</v>
      </c>
      <c r="Q3972" s="54" t="s">
        <v>256</v>
      </c>
      <c r="R3972" s="54" t="s">
        <v>431</v>
      </c>
      <c r="S3972" s="71"/>
      <c r="T3972" s="54" t="s">
        <v>256</v>
      </c>
      <c r="U3972" s="71">
        <v>44522</v>
      </c>
      <c r="V3972" s="54" t="s">
        <v>256</v>
      </c>
      <c r="W3972" t="str">
        <f t="shared" ref="W3972:W4035" si="62">TEXT(F3972,"MMM-YY")</f>
        <v>Nov-21</v>
      </c>
    </row>
    <row r="3973" spans="1:23" x14ac:dyDescent="0.25">
      <c r="A3973" s="54" t="s">
        <v>317</v>
      </c>
      <c r="B3973" s="54" t="s">
        <v>428</v>
      </c>
      <c r="C3973" s="54" t="s">
        <v>263</v>
      </c>
      <c r="D3973" s="54" t="s">
        <v>429</v>
      </c>
      <c r="E3973" s="54" t="s">
        <v>15338</v>
      </c>
      <c r="F3973" s="71">
        <v>44522</v>
      </c>
      <c r="G3973" s="72">
        <v>3464.39</v>
      </c>
      <c r="H3973" s="72">
        <v>293607.05</v>
      </c>
      <c r="I3973" s="54" t="s">
        <v>265</v>
      </c>
      <c r="J3973" s="54" t="s">
        <v>595</v>
      </c>
      <c r="K3973" s="54" t="s">
        <v>13718</v>
      </c>
      <c r="L3973" s="54" t="s">
        <v>15339</v>
      </c>
      <c r="M3973" s="54" t="s">
        <v>15338</v>
      </c>
      <c r="N3973" s="54" t="s">
        <v>256</v>
      </c>
      <c r="O3973" s="54" t="s">
        <v>256</v>
      </c>
      <c r="P3973" s="54" t="s">
        <v>444</v>
      </c>
      <c r="Q3973" s="54" t="s">
        <v>256</v>
      </c>
      <c r="R3973" s="54" t="s">
        <v>431</v>
      </c>
      <c r="S3973" s="71"/>
      <c r="T3973" s="54" t="s">
        <v>256</v>
      </c>
      <c r="U3973" s="71">
        <v>44522</v>
      </c>
      <c r="V3973" s="54" t="s">
        <v>256</v>
      </c>
      <c r="W3973" t="str">
        <f t="shared" si="62"/>
        <v>Nov-21</v>
      </c>
    </row>
    <row r="3974" spans="1:23" x14ac:dyDescent="0.25">
      <c r="A3974" s="54" t="s">
        <v>317</v>
      </c>
      <c r="B3974" s="54" t="s">
        <v>428</v>
      </c>
      <c r="C3974" s="54" t="s">
        <v>263</v>
      </c>
      <c r="D3974" s="54" t="s">
        <v>429</v>
      </c>
      <c r="E3974" s="54" t="s">
        <v>15340</v>
      </c>
      <c r="F3974" s="71">
        <v>44522</v>
      </c>
      <c r="G3974" s="72">
        <v>204.66</v>
      </c>
      <c r="H3974" s="72">
        <v>17344.939999999999</v>
      </c>
      <c r="I3974" s="54" t="s">
        <v>265</v>
      </c>
      <c r="J3974" s="54" t="s">
        <v>595</v>
      </c>
      <c r="K3974" s="54" t="s">
        <v>13718</v>
      </c>
      <c r="L3974" s="54" t="s">
        <v>15341</v>
      </c>
      <c r="M3974" s="54" t="s">
        <v>15340</v>
      </c>
      <c r="N3974" s="54" t="s">
        <v>256</v>
      </c>
      <c r="O3974" s="54" t="s">
        <v>256</v>
      </c>
      <c r="P3974" s="54" t="s">
        <v>444</v>
      </c>
      <c r="Q3974" s="54" t="s">
        <v>256</v>
      </c>
      <c r="R3974" s="54" t="s">
        <v>431</v>
      </c>
      <c r="S3974" s="71"/>
      <c r="T3974" s="54" t="s">
        <v>256</v>
      </c>
      <c r="U3974" s="71">
        <v>44522</v>
      </c>
      <c r="V3974" s="54" t="s">
        <v>256</v>
      </c>
      <c r="W3974" t="str">
        <f t="shared" si="62"/>
        <v>Nov-21</v>
      </c>
    </row>
    <row r="3975" spans="1:23" x14ac:dyDescent="0.25">
      <c r="A3975" s="54" t="s">
        <v>317</v>
      </c>
      <c r="B3975" s="54" t="s">
        <v>428</v>
      </c>
      <c r="C3975" s="54" t="s">
        <v>263</v>
      </c>
      <c r="D3975" s="54" t="s">
        <v>429</v>
      </c>
      <c r="E3975" s="54" t="s">
        <v>15342</v>
      </c>
      <c r="F3975" s="71">
        <v>44522</v>
      </c>
      <c r="G3975" s="72">
        <v>39.119999999999997</v>
      </c>
      <c r="H3975" s="72">
        <v>3315.42</v>
      </c>
      <c r="I3975" s="54" t="s">
        <v>265</v>
      </c>
      <c r="J3975" s="54" t="s">
        <v>595</v>
      </c>
      <c r="K3975" s="54" t="s">
        <v>13718</v>
      </c>
      <c r="L3975" s="54" t="s">
        <v>15343</v>
      </c>
      <c r="M3975" s="54" t="s">
        <v>15342</v>
      </c>
      <c r="N3975" s="54" t="s">
        <v>256</v>
      </c>
      <c r="O3975" s="54" t="s">
        <v>256</v>
      </c>
      <c r="P3975" s="54" t="s">
        <v>444</v>
      </c>
      <c r="Q3975" s="54" t="s">
        <v>256</v>
      </c>
      <c r="R3975" s="54" t="s">
        <v>431</v>
      </c>
      <c r="S3975" s="71"/>
      <c r="T3975" s="54" t="s">
        <v>256</v>
      </c>
      <c r="U3975" s="71">
        <v>44522</v>
      </c>
      <c r="V3975" s="54" t="s">
        <v>256</v>
      </c>
      <c r="W3975" t="str">
        <f t="shared" si="62"/>
        <v>Nov-21</v>
      </c>
    </row>
    <row r="3976" spans="1:23" x14ac:dyDescent="0.25">
      <c r="A3976" s="54" t="s">
        <v>317</v>
      </c>
      <c r="B3976" s="54" t="s">
        <v>428</v>
      </c>
      <c r="C3976" s="54" t="s">
        <v>263</v>
      </c>
      <c r="D3976" s="54" t="s">
        <v>429</v>
      </c>
      <c r="E3976" s="54" t="s">
        <v>15344</v>
      </c>
      <c r="F3976" s="71">
        <v>44522</v>
      </c>
      <c r="G3976" s="72">
        <v>93.6</v>
      </c>
      <c r="H3976" s="72">
        <v>7932.6</v>
      </c>
      <c r="I3976" s="54" t="s">
        <v>265</v>
      </c>
      <c r="J3976" s="54" t="s">
        <v>595</v>
      </c>
      <c r="K3976" s="54" t="s">
        <v>13718</v>
      </c>
      <c r="L3976" s="54" t="s">
        <v>15345</v>
      </c>
      <c r="M3976" s="54" t="s">
        <v>15344</v>
      </c>
      <c r="N3976" s="54" t="s">
        <v>256</v>
      </c>
      <c r="O3976" s="54" t="s">
        <v>256</v>
      </c>
      <c r="P3976" s="54" t="s">
        <v>444</v>
      </c>
      <c r="Q3976" s="54" t="s">
        <v>256</v>
      </c>
      <c r="R3976" s="54" t="s">
        <v>431</v>
      </c>
      <c r="S3976" s="71"/>
      <c r="T3976" s="54" t="s">
        <v>256</v>
      </c>
      <c r="U3976" s="71">
        <v>44522</v>
      </c>
      <c r="V3976" s="54" t="s">
        <v>256</v>
      </c>
      <c r="W3976" t="str">
        <f t="shared" si="62"/>
        <v>Nov-21</v>
      </c>
    </row>
    <row r="3977" spans="1:23" x14ac:dyDescent="0.25">
      <c r="A3977" s="54" t="s">
        <v>317</v>
      </c>
      <c r="B3977" s="54" t="s">
        <v>428</v>
      </c>
      <c r="C3977" s="54" t="s">
        <v>263</v>
      </c>
      <c r="D3977" s="54" t="s">
        <v>429</v>
      </c>
      <c r="E3977" s="54" t="s">
        <v>15346</v>
      </c>
      <c r="F3977" s="71">
        <v>44522</v>
      </c>
      <c r="G3977" s="72">
        <v>634.28</v>
      </c>
      <c r="H3977" s="72">
        <v>53755.23</v>
      </c>
      <c r="I3977" s="54" t="s">
        <v>265</v>
      </c>
      <c r="J3977" s="54" t="s">
        <v>595</v>
      </c>
      <c r="K3977" s="54" t="s">
        <v>13718</v>
      </c>
      <c r="L3977" s="54" t="s">
        <v>15347</v>
      </c>
      <c r="M3977" s="54" t="s">
        <v>15346</v>
      </c>
      <c r="N3977" s="54" t="s">
        <v>256</v>
      </c>
      <c r="O3977" s="54" t="s">
        <v>256</v>
      </c>
      <c r="P3977" s="54" t="s">
        <v>444</v>
      </c>
      <c r="Q3977" s="54" t="s">
        <v>256</v>
      </c>
      <c r="R3977" s="54" t="s">
        <v>431</v>
      </c>
      <c r="S3977" s="71"/>
      <c r="T3977" s="54" t="s">
        <v>256</v>
      </c>
      <c r="U3977" s="71">
        <v>44522</v>
      </c>
      <c r="V3977" s="54" t="s">
        <v>256</v>
      </c>
      <c r="W3977" t="str">
        <f t="shared" si="62"/>
        <v>Nov-21</v>
      </c>
    </row>
    <row r="3978" spans="1:23" x14ac:dyDescent="0.25">
      <c r="A3978" s="54" t="s">
        <v>317</v>
      </c>
      <c r="B3978" s="54" t="s">
        <v>428</v>
      </c>
      <c r="C3978" s="54" t="s">
        <v>263</v>
      </c>
      <c r="D3978" s="54" t="s">
        <v>429</v>
      </c>
      <c r="E3978" s="54" t="s">
        <v>15348</v>
      </c>
      <c r="F3978" s="71">
        <v>44522</v>
      </c>
      <c r="G3978" s="72">
        <v>7008.59</v>
      </c>
      <c r="H3978" s="72">
        <v>593978</v>
      </c>
      <c r="I3978" s="54" t="s">
        <v>265</v>
      </c>
      <c r="J3978" s="54" t="s">
        <v>595</v>
      </c>
      <c r="K3978" s="54" t="s">
        <v>13718</v>
      </c>
      <c r="L3978" s="54" t="s">
        <v>15349</v>
      </c>
      <c r="M3978" s="54" t="s">
        <v>15348</v>
      </c>
      <c r="N3978" s="54" t="s">
        <v>256</v>
      </c>
      <c r="O3978" s="54" t="s">
        <v>256</v>
      </c>
      <c r="P3978" s="54" t="s">
        <v>444</v>
      </c>
      <c r="Q3978" s="54" t="s">
        <v>256</v>
      </c>
      <c r="R3978" s="54" t="s">
        <v>431</v>
      </c>
      <c r="S3978" s="71"/>
      <c r="T3978" s="54" t="s">
        <v>256</v>
      </c>
      <c r="U3978" s="71">
        <v>44522</v>
      </c>
      <c r="V3978" s="54" t="s">
        <v>256</v>
      </c>
      <c r="W3978" t="str">
        <f t="shared" si="62"/>
        <v>Nov-21</v>
      </c>
    </row>
    <row r="3979" spans="1:23" x14ac:dyDescent="0.25">
      <c r="A3979" s="54" t="s">
        <v>317</v>
      </c>
      <c r="B3979" s="54" t="s">
        <v>428</v>
      </c>
      <c r="C3979" s="54" t="s">
        <v>263</v>
      </c>
      <c r="D3979" s="54" t="s">
        <v>429</v>
      </c>
      <c r="E3979" s="54" t="s">
        <v>15350</v>
      </c>
      <c r="F3979" s="71">
        <v>44509</v>
      </c>
      <c r="G3979" s="72">
        <v>68.25</v>
      </c>
      <c r="H3979" s="72">
        <v>5784.19</v>
      </c>
      <c r="I3979" s="54" t="s">
        <v>265</v>
      </c>
      <c r="J3979" s="54" t="s">
        <v>297</v>
      </c>
      <c r="K3979" s="54" t="s">
        <v>15351</v>
      </c>
      <c r="L3979" s="54" t="s">
        <v>15352</v>
      </c>
      <c r="M3979" s="54" t="s">
        <v>15350</v>
      </c>
      <c r="N3979" s="54" t="s">
        <v>256</v>
      </c>
      <c r="O3979" s="54" t="s">
        <v>256</v>
      </c>
      <c r="P3979" s="54" t="s">
        <v>273</v>
      </c>
      <c r="Q3979" s="54" t="s">
        <v>256</v>
      </c>
      <c r="R3979" s="54" t="s">
        <v>431</v>
      </c>
      <c r="S3979" s="71"/>
      <c r="T3979" s="54" t="s">
        <v>256</v>
      </c>
      <c r="U3979" s="71">
        <v>44509</v>
      </c>
      <c r="V3979" s="54" t="s">
        <v>256</v>
      </c>
      <c r="W3979" t="str">
        <f t="shared" si="62"/>
        <v>Nov-21</v>
      </c>
    </row>
    <row r="3980" spans="1:23" x14ac:dyDescent="0.25">
      <c r="A3980" s="54" t="s">
        <v>317</v>
      </c>
      <c r="B3980" s="54" t="s">
        <v>428</v>
      </c>
      <c r="C3980" s="54" t="s">
        <v>263</v>
      </c>
      <c r="D3980" s="54" t="s">
        <v>429</v>
      </c>
      <c r="E3980" s="54" t="s">
        <v>15353</v>
      </c>
      <c r="F3980" s="71">
        <v>44506</v>
      </c>
      <c r="G3980" s="72">
        <v>1212.9000000000001</v>
      </c>
      <c r="H3980" s="72">
        <v>102793.28</v>
      </c>
      <c r="I3980" s="54" t="s">
        <v>265</v>
      </c>
      <c r="J3980" s="54" t="s">
        <v>297</v>
      </c>
      <c r="K3980" s="54" t="s">
        <v>15354</v>
      </c>
      <c r="L3980" s="54" t="s">
        <v>15355</v>
      </c>
      <c r="M3980" s="54" t="s">
        <v>15353</v>
      </c>
      <c r="N3980" s="54" t="s">
        <v>256</v>
      </c>
      <c r="O3980" s="54" t="s">
        <v>256</v>
      </c>
      <c r="P3980" s="54" t="s">
        <v>273</v>
      </c>
      <c r="Q3980" s="54" t="s">
        <v>256</v>
      </c>
      <c r="R3980" s="54" t="s">
        <v>431</v>
      </c>
      <c r="S3980" s="71"/>
      <c r="T3980" s="54" t="s">
        <v>256</v>
      </c>
      <c r="U3980" s="71">
        <v>44506</v>
      </c>
      <c r="V3980" s="54" t="s">
        <v>256</v>
      </c>
      <c r="W3980" t="str">
        <f t="shared" si="62"/>
        <v>Nov-21</v>
      </c>
    </row>
    <row r="3981" spans="1:23" x14ac:dyDescent="0.25">
      <c r="A3981" s="54" t="s">
        <v>317</v>
      </c>
      <c r="B3981" s="54" t="s">
        <v>428</v>
      </c>
      <c r="C3981" s="54" t="s">
        <v>263</v>
      </c>
      <c r="D3981" s="54" t="s">
        <v>429</v>
      </c>
      <c r="E3981" s="54" t="s">
        <v>15356</v>
      </c>
      <c r="F3981" s="71">
        <v>44506</v>
      </c>
      <c r="G3981" s="72">
        <v>2155.4</v>
      </c>
      <c r="H3981" s="72">
        <v>182670.15</v>
      </c>
      <c r="I3981" s="54" t="s">
        <v>265</v>
      </c>
      <c r="J3981" s="54" t="s">
        <v>297</v>
      </c>
      <c r="K3981" s="54" t="s">
        <v>15357</v>
      </c>
      <c r="L3981" s="54" t="s">
        <v>15358</v>
      </c>
      <c r="M3981" s="54" t="s">
        <v>15356</v>
      </c>
      <c r="N3981" s="54" t="s">
        <v>256</v>
      </c>
      <c r="O3981" s="54" t="s">
        <v>256</v>
      </c>
      <c r="P3981" s="54" t="s">
        <v>273</v>
      </c>
      <c r="Q3981" s="54" t="s">
        <v>256</v>
      </c>
      <c r="R3981" s="54" t="s">
        <v>431</v>
      </c>
      <c r="S3981" s="71"/>
      <c r="T3981" s="54" t="s">
        <v>256</v>
      </c>
      <c r="U3981" s="71">
        <v>44506</v>
      </c>
      <c r="V3981" s="54" t="s">
        <v>256</v>
      </c>
      <c r="W3981" t="str">
        <f t="shared" si="62"/>
        <v>Nov-21</v>
      </c>
    </row>
    <row r="3982" spans="1:23" x14ac:dyDescent="0.25">
      <c r="A3982" s="54" t="s">
        <v>317</v>
      </c>
      <c r="B3982" s="54" t="s">
        <v>428</v>
      </c>
      <c r="C3982" s="54" t="s">
        <v>263</v>
      </c>
      <c r="D3982" s="54" t="s">
        <v>429</v>
      </c>
      <c r="E3982" s="54" t="s">
        <v>15359</v>
      </c>
      <c r="F3982" s="71">
        <v>44506</v>
      </c>
      <c r="G3982" s="72">
        <v>130</v>
      </c>
      <c r="H3982" s="72">
        <v>11017.5</v>
      </c>
      <c r="I3982" s="54" t="s">
        <v>265</v>
      </c>
      <c r="J3982" s="54" t="s">
        <v>297</v>
      </c>
      <c r="K3982" s="54" t="s">
        <v>15360</v>
      </c>
      <c r="L3982" s="54" t="s">
        <v>15361</v>
      </c>
      <c r="M3982" s="54" t="s">
        <v>15359</v>
      </c>
      <c r="N3982" s="54" t="s">
        <v>256</v>
      </c>
      <c r="O3982" s="54" t="s">
        <v>256</v>
      </c>
      <c r="P3982" s="54" t="s">
        <v>273</v>
      </c>
      <c r="Q3982" s="54" t="s">
        <v>256</v>
      </c>
      <c r="R3982" s="54" t="s">
        <v>431</v>
      </c>
      <c r="S3982" s="71"/>
      <c r="T3982" s="54" t="s">
        <v>256</v>
      </c>
      <c r="U3982" s="71">
        <v>44506</v>
      </c>
      <c r="V3982" s="54" t="s">
        <v>256</v>
      </c>
      <c r="W3982" t="str">
        <f t="shared" si="62"/>
        <v>Nov-21</v>
      </c>
    </row>
    <row r="3983" spans="1:23" x14ac:dyDescent="0.25">
      <c r="A3983" s="54" t="s">
        <v>317</v>
      </c>
      <c r="B3983" s="54" t="s">
        <v>428</v>
      </c>
      <c r="C3983" s="54" t="s">
        <v>263</v>
      </c>
      <c r="D3983" s="54" t="s">
        <v>429</v>
      </c>
      <c r="E3983" s="54" t="s">
        <v>15362</v>
      </c>
      <c r="F3983" s="71">
        <v>44513</v>
      </c>
      <c r="G3983" s="72">
        <v>1667.25</v>
      </c>
      <c r="H3983" s="72">
        <v>141299.44</v>
      </c>
      <c r="I3983" s="54" t="s">
        <v>265</v>
      </c>
      <c r="J3983" s="54" t="s">
        <v>297</v>
      </c>
      <c r="K3983" s="54" t="s">
        <v>15363</v>
      </c>
      <c r="L3983" s="54" t="s">
        <v>15364</v>
      </c>
      <c r="M3983" s="54" t="s">
        <v>15362</v>
      </c>
      <c r="N3983" s="54" t="s">
        <v>256</v>
      </c>
      <c r="O3983" s="54" t="s">
        <v>256</v>
      </c>
      <c r="P3983" s="54" t="s">
        <v>273</v>
      </c>
      <c r="Q3983" s="54" t="s">
        <v>256</v>
      </c>
      <c r="R3983" s="54" t="s">
        <v>431</v>
      </c>
      <c r="S3983" s="71"/>
      <c r="T3983" s="54" t="s">
        <v>256</v>
      </c>
      <c r="U3983" s="71">
        <v>44513</v>
      </c>
      <c r="V3983" s="54" t="s">
        <v>256</v>
      </c>
      <c r="W3983" t="str">
        <f t="shared" si="62"/>
        <v>Nov-21</v>
      </c>
    </row>
    <row r="3984" spans="1:23" x14ac:dyDescent="0.25">
      <c r="A3984" s="54" t="s">
        <v>317</v>
      </c>
      <c r="B3984" s="54" t="s">
        <v>428</v>
      </c>
      <c r="C3984" s="54" t="s">
        <v>263</v>
      </c>
      <c r="D3984" s="54" t="s">
        <v>429</v>
      </c>
      <c r="E3984" s="54" t="s">
        <v>15365</v>
      </c>
      <c r="F3984" s="71">
        <v>44513</v>
      </c>
      <c r="G3984" s="72">
        <v>591.5</v>
      </c>
      <c r="H3984" s="72">
        <v>50129.63</v>
      </c>
      <c r="I3984" s="54" t="s">
        <v>265</v>
      </c>
      <c r="J3984" s="54" t="s">
        <v>297</v>
      </c>
      <c r="K3984" s="54" t="s">
        <v>15366</v>
      </c>
      <c r="L3984" s="54" t="s">
        <v>15367</v>
      </c>
      <c r="M3984" s="54" t="s">
        <v>15365</v>
      </c>
      <c r="N3984" s="54" t="s">
        <v>256</v>
      </c>
      <c r="O3984" s="54" t="s">
        <v>256</v>
      </c>
      <c r="P3984" s="54" t="s">
        <v>273</v>
      </c>
      <c r="Q3984" s="54" t="s">
        <v>256</v>
      </c>
      <c r="R3984" s="54" t="s">
        <v>431</v>
      </c>
      <c r="S3984" s="71"/>
      <c r="T3984" s="54" t="s">
        <v>256</v>
      </c>
      <c r="U3984" s="71">
        <v>44513</v>
      </c>
      <c r="V3984" s="54" t="s">
        <v>256</v>
      </c>
      <c r="W3984" t="str">
        <f t="shared" si="62"/>
        <v>Nov-21</v>
      </c>
    </row>
    <row r="3985" spans="1:23" x14ac:dyDescent="0.25">
      <c r="A3985" s="54" t="s">
        <v>317</v>
      </c>
      <c r="B3985" s="54" t="s">
        <v>428</v>
      </c>
      <c r="C3985" s="54" t="s">
        <v>263</v>
      </c>
      <c r="D3985" s="54" t="s">
        <v>429</v>
      </c>
      <c r="E3985" s="54" t="s">
        <v>15368</v>
      </c>
      <c r="F3985" s="71">
        <v>44506</v>
      </c>
      <c r="G3985" s="72">
        <v>238.05</v>
      </c>
      <c r="H3985" s="72">
        <v>20174.740000000002</v>
      </c>
      <c r="I3985" s="54" t="s">
        <v>265</v>
      </c>
      <c r="J3985" s="54" t="s">
        <v>297</v>
      </c>
      <c r="K3985" s="54" t="s">
        <v>15369</v>
      </c>
      <c r="L3985" s="54" t="s">
        <v>15370</v>
      </c>
      <c r="M3985" s="54" t="s">
        <v>15368</v>
      </c>
      <c r="N3985" s="54" t="s">
        <v>256</v>
      </c>
      <c r="O3985" s="54" t="s">
        <v>256</v>
      </c>
      <c r="P3985" s="54" t="s">
        <v>273</v>
      </c>
      <c r="Q3985" s="54" t="s">
        <v>256</v>
      </c>
      <c r="R3985" s="54" t="s">
        <v>431</v>
      </c>
      <c r="S3985" s="71"/>
      <c r="T3985" s="54" t="s">
        <v>256</v>
      </c>
      <c r="U3985" s="71">
        <v>44506</v>
      </c>
      <c r="V3985" s="54" t="s">
        <v>256</v>
      </c>
      <c r="W3985" t="str">
        <f t="shared" si="62"/>
        <v>Nov-21</v>
      </c>
    </row>
    <row r="3986" spans="1:23" x14ac:dyDescent="0.25">
      <c r="A3986" s="54" t="s">
        <v>318</v>
      </c>
      <c r="B3986" s="54" t="s">
        <v>428</v>
      </c>
      <c r="C3986" s="54" t="s">
        <v>263</v>
      </c>
      <c r="D3986" s="54" t="s">
        <v>429</v>
      </c>
      <c r="E3986" s="54" t="s">
        <v>15371</v>
      </c>
      <c r="F3986" s="71">
        <v>44509</v>
      </c>
      <c r="G3986" s="72">
        <v>36879.57</v>
      </c>
      <c r="H3986" s="72">
        <v>3125543.56</v>
      </c>
      <c r="I3986" s="54" t="s">
        <v>265</v>
      </c>
      <c r="J3986" s="54" t="s">
        <v>15372</v>
      </c>
      <c r="K3986" s="54" t="s">
        <v>15373</v>
      </c>
      <c r="L3986" s="54" t="s">
        <v>15374</v>
      </c>
      <c r="M3986" s="54" t="s">
        <v>15371</v>
      </c>
      <c r="N3986" s="54" t="s">
        <v>256</v>
      </c>
      <c r="O3986" s="54" t="s">
        <v>256</v>
      </c>
      <c r="P3986" s="54" t="s">
        <v>276</v>
      </c>
      <c r="Q3986" s="54" t="s">
        <v>256</v>
      </c>
      <c r="R3986" s="54" t="s">
        <v>431</v>
      </c>
      <c r="S3986" s="71"/>
      <c r="T3986" s="54" t="s">
        <v>256</v>
      </c>
      <c r="U3986" s="71">
        <v>44509</v>
      </c>
      <c r="V3986" s="54" t="s">
        <v>256</v>
      </c>
      <c r="W3986" t="str">
        <f t="shared" si="62"/>
        <v>Nov-21</v>
      </c>
    </row>
    <row r="3987" spans="1:23" x14ac:dyDescent="0.25">
      <c r="A3987" s="54" t="s">
        <v>318</v>
      </c>
      <c r="B3987" s="54" t="s">
        <v>428</v>
      </c>
      <c r="C3987" s="54" t="s">
        <v>263</v>
      </c>
      <c r="D3987" s="54" t="s">
        <v>429</v>
      </c>
      <c r="E3987" s="54" t="s">
        <v>15375</v>
      </c>
      <c r="F3987" s="71">
        <v>44509</v>
      </c>
      <c r="G3987" s="72">
        <v>27360.45</v>
      </c>
      <c r="H3987" s="72">
        <v>2318798.14</v>
      </c>
      <c r="I3987" s="54" t="s">
        <v>265</v>
      </c>
      <c r="J3987" s="54" t="s">
        <v>15372</v>
      </c>
      <c r="K3987" s="54" t="s">
        <v>15376</v>
      </c>
      <c r="L3987" s="54" t="s">
        <v>15377</v>
      </c>
      <c r="M3987" s="54" t="s">
        <v>15375</v>
      </c>
      <c r="N3987" s="54" t="s">
        <v>256</v>
      </c>
      <c r="O3987" s="54" t="s">
        <v>256</v>
      </c>
      <c r="P3987" s="54" t="s">
        <v>276</v>
      </c>
      <c r="Q3987" s="54" t="s">
        <v>256</v>
      </c>
      <c r="R3987" s="54" t="s">
        <v>431</v>
      </c>
      <c r="S3987" s="71"/>
      <c r="T3987" s="54" t="s">
        <v>256</v>
      </c>
      <c r="U3987" s="71">
        <v>44509</v>
      </c>
      <c r="V3987" s="54" t="s">
        <v>256</v>
      </c>
      <c r="W3987" t="str">
        <f t="shared" si="62"/>
        <v>Nov-21</v>
      </c>
    </row>
    <row r="3988" spans="1:23" x14ac:dyDescent="0.25">
      <c r="A3988" s="54" t="s">
        <v>318</v>
      </c>
      <c r="B3988" s="54" t="s">
        <v>428</v>
      </c>
      <c r="C3988" s="54" t="s">
        <v>263</v>
      </c>
      <c r="D3988" s="54" t="s">
        <v>429</v>
      </c>
      <c r="E3988" s="54" t="s">
        <v>15378</v>
      </c>
      <c r="F3988" s="71">
        <v>44509</v>
      </c>
      <c r="G3988" s="72">
        <v>56998.28</v>
      </c>
      <c r="H3988" s="72">
        <v>4830604.2300000004</v>
      </c>
      <c r="I3988" s="54" t="s">
        <v>265</v>
      </c>
      <c r="J3988" s="54" t="s">
        <v>15372</v>
      </c>
      <c r="K3988" s="54" t="s">
        <v>12746</v>
      </c>
      <c r="L3988" s="54" t="s">
        <v>15379</v>
      </c>
      <c r="M3988" s="54" t="s">
        <v>15378</v>
      </c>
      <c r="N3988" s="54" t="s">
        <v>256</v>
      </c>
      <c r="O3988" s="54" t="s">
        <v>256</v>
      </c>
      <c r="P3988" s="54" t="s">
        <v>276</v>
      </c>
      <c r="Q3988" s="54" t="s">
        <v>256</v>
      </c>
      <c r="R3988" s="54" t="s">
        <v>431</v>
      </c>
      <c r="S3988" s="71"/>
      <c r="T3988" s="54" t="s">
        <v>256</v>
      </c>
      <c r="U3988" s="71">
        <v>44509</v>
      </c>
      <c r="V3988" s="54" t="s">
        <v>256</v>
      </c>
      <c r="W3988" t="str">
        <f t="shared" si="62"/>
        <v>Nov-21</v>
      </c>
    </row>
    <row r="3989" spans="1:23" x14ac:dyDescent="0.25">
      <c r="A3989" s="54" t="s">
        <v>318</v>
      </c>
      <c r="B3989" s="54" t="s">
        <v>428</v>
      </c>
      <c r="C3989" s="54" t="s">
        <v>263</v>
      </c>
      <c r="D3989" s="54" t="s">
        <v>429</v>
      </c>
      <c r="E3989" s="54" t="s">
        <v>15380</v>
      </c>
      <c r="F3989" s="71">
        <v>44509</v>
      </c>
      <c r="G3989" s="72">
        <v>66864.320000000007</v>
      </c>
      <c r="H3989" s="72">
        <v>5666751.1200000001</v>
      </c>
      <c r="I3989" s="54" t="s">
        <v>265</v>
      </c>
      <c r="J3989" s="54" t="s">
        <v>291</v>
      </c>
      <c r="K3989" s="54" t="s">
        <v>15381</v>
      </c>
      <c r="L3989" s="54" t="s">
        <v>15382</v>
      </c>
      <c r="M3989" s="54" t="s">
        <v>15380</v>
      </c>
      <c r="N3989" s="54" t="s">
        <v>256</v>
      </c>
      <c r="O3989" s="54" t="s">
        <v>256</v>
      </c>
      <c r="P3989" s="54" t="s">
        <v>277</v>
      </c>
      <c r="Q3989" s="54" t="s">
        <v>256</v>
      </c>
      <c r="R3989" s="54" t="s">
        <v>431</v>
      </c>
      <c r="S3989" s="71"/>
      <c r="T3989" s="54" t="s">
        <v>256</v>
      </c>
      <c r="U3989" s="71">
        <v>44509</v>
      </c>
      <c r="V3989" s="54" t="s">
        <v>256</v>
      </c>
      <c r="W3989" t="str">
        <f t="shared" si="62"/>
        <v>Nov-21</v>
      </c>
    </row>
    <row r="3990" spans="1:23" x14ac:dyDescent="0.25">
      <c r="A3990" s="54" t="s">
        <v>318</v>
      </c>
      <c r="B3990" s="54" t="s">
        <v>428</v>
      </c>
      <c r="C3990" s="54" t="s">
        <v>263</v>
      </c>
      <c r="D3990" s="54" t="s">
        <v>429</v>
      </c>
      <c r="E3990" s="54" t="s">
        <v>15383</v>
      </c>
      <c r="F3990" s="71">
        <v>44502</v>
      </c>
      <c r="G3990" s="72">
        <v>24397.7</v>
      </c>
      <c r="H3990" s="72">
        <v>2067705.08</v>
      </c>
      <c r="I3990" s="54" t="s">
        <v>265</v>
      </c>
      <c r="J3990" s="54" t="s">
        <v>291</v>
      </c>
      <c r="K3990" s="54" t="s">
        <v>15384</v>
      </c>
      <c r="L3990" s="54" t="s">
        <v>15385</v>
      </c>
      <c r="M3990" s="54" t="s">
        <v>15383</v>
      </c>
      <c r="N3990" s="54" t="s">
        <v>256</v>
      </c>
      <c r="O3990" s="54" t="s">
        <v>256</v>
      </c>
      <c r="P3990" s="54" t="s">
        <v>277</v>
      </c>
      <c r="Q3990" s="54" t="s">
        <v>256</v>
      </c>
      <c r="R3990" s="54" t="s">
        <v>431</v>
      </c>
      <c r="S3990" s="71"/>
      <c r="T3990" s="54" t="s">
        <v>256</v>
      </c>
      <c r="U3990" s="71">
        <v>44502</v>
      </c>
      <c r="V3990" s="54" t="s">
        <v>256</v>
      </c>
      <c r="W3990" t="str">
        <f t="shared" si="62"/>
        <v>Nov-21</v>
      </c>
    </row>
    <row r="3991" spans="1:23" x14ac:dyDescent="0.25">
      <c r="A3991" s="54" t="s">
        <v>318</v>
      </c>
      <c r="B3991" s="54" t="s">
        <v>428</v>
      </c>
      <c r="C3991" s="54" t="s">
        <v>263</v>
      </c>
      <c r="D3991" s="54" t="s">
        <v>429</v>
      </c>
      <c r="E3991" s="54" t="s">
        <v>15386</v>
      </c>
      <c r="F3991" s="71">
        <v>44502</v>
      </c>
      <c r="G3991" s="72">
        <v>37025.75</v>
      </c>
      <c r="H3991" s="72">
        <v>3137932.31</v>
      </c>
      <c r="I3991" s="54" t="s">
        <v>265</v>
      </c>
      <c r="J3991" s="54" t="s">
        <v>291</v>
      </c>
      <c r="K3991" s="54" t="s">
        <v>15384</v>
      </c>
      <c r="L3991" s="54" t="s">
        <v>15387</v>
      </c>
      <c r="M3991" s="54" t="s">
        <v>15386</v>
      </c>
      <c r="N3991" s="54" t="s">
        <v>256</v>
      </c>
      <c r="O3991" s="54" t="s">
        <v>256</v>
      </c>
      <c r="P3991" s="54" t="s">
        <v>277</v>
      </c>
      <c r="Q3991" s="54" t="s">
        <v>256</v>
      </c>
      <c r="R3991" s="54" t="s">
        <v>431</v>
      </c>
      <c r="S3991" s="71"/>
      <c r="T3991" s="54" t="s">
        <v>256</v>
      </c>
      <c r="U3991" s="71">
        <v>44502</v>
      </c>
      <c r="V3991" s="54" t="s">
        <v>256</v>
      </c>
      <c r="W3991" t="str">
        <f t="shared" si="62"/>
        <v>Nov-21</v>
      </c>
    </row>
    <row r="3992" spans="1:23" x14ac:dyDescent="0.25">
      <c r="A3992" s="54" t="s">
        <v>318</v>
      </c>
      <c r="B3992" s="54" t="s">
        <v>428</v>
      </c>
      <c r="C3992" s="54" t="s">
        <v>263</v>
      </c>
      <c r="D3992" s="54" t="s">
        <v>429</v>
      </c>
      <c r="E3992" s="54" t="s">
        <v>15388</v>
      </c>
      <c r="F3992" s="71">
        <v>44502</v>
      </c>
      <c r="G3992" s="72">
        <v>34025.65</v>
      </c>
      <c r="H3992" s="72">
        <v>2883673.84</v>
      </c>
      <c r="I3992" s="54" t="s">
        <v>265</v>
      </c>
      <c r="J3992" s="54" t="s">
        <v>291</v>
      </c>
      <c r="K3992" s="54" t="s">
        <v>15384</v>
      </c>
      <c r="L3992" s="54" t="s">
        <v>15389</v>
      </c>
      <c r="M3992" s="54" t="s">
        <v>15388</v>
      </c>
      <c r="N3992" s="54" t="s">
        <v>256</v>
      </c>
      <c r="O3992" s="54" t="s">
        <v>256</v>
      </c>
      <c r="P3992" s="54" t="s">
        <v>277</v>
      </c>
      <c r="Q3992" s="54" t="s">
        <v>256</v>
      </c>
      <c r="R3992" s="54" t="s">
        <v>431</v>
      </c>
      <c r="S3992" s="71"/>
      <c r="T3992" s="54" t="s">
        <v>256</v>
      </c>
      <c r="U3992" s="71">
        <v>44502</v>
      </c>
      <c r="V3992" s="54" t="s">
        <v>256</v>
      </c>
      <c r="W3992" t="str">
        <f t="shared" si="62"/>
        <v>Nov-21</v>
      </c>
    </row>
    <row r="3993" spans="1:23" x14ac:dyDescent="0.25">
      <c r="A3993" s="54" t="s">
        <v>318</v>
      </c>
      <c r="B3993" s="54" t="s">
        <v>428</v>
      </c>
      <c r="C3993" s="54" t="s">
        <v>263</v>
      </c>
      <c r="D3993" s="54" t="s">
        <v>429</v>
      </c>
      <c r="E3993" s="54" t="s">
        <v>15390</v>
      </c>
      <c r="F3993" s="71">
        <v>44506</v>
      </c>
      <c r="G3993" s="72">
        <v>7236.95</v>
      </c>
      <c r="H3993" s="72">
        <v>613331.51</v>
      </c>
      <c r="I3993" s="54" t="s">
        <v>265</v>
      </c>
      <c r="J3993" s="54" t="s">
        <v>291</v>
      </c>
      <c r="K3993" s="54" t="s">
        <v>15391</v>
      </c>
      <c r="L3993" s="54" t="s">
        <v>15392</v>
      </c>
      <c r="M3993" s="54" t="s">
        <v>15390</v>
      </c>
      <c r="N3993" s="54" t="s">
        <v>256</v>
      </c>
      <c r="O3993" s="54" t="s">
        <v>256</v>
      </c>
      <c r="P3993" s="54" t="s">
        <v>277</v>
      </c>
      <c r="Q3993" s="54" t="s">
        <v>256</v>
      </c>
      <c r="R3993" s="54" t="s">
        <v>431</v>
      </c>
      <c r="S3993" s="71"/>
      <c r="T3993" s="54" t="s">
        <v>256</v>
      </c>
      <c r="U3993" s="71">
        <v>44506</v>
      </c>
      <c r="V3993" s="54" t="s">
        <v>256</v>
      </c>
      <c r="W3993" t="str">
        <f t="shared" si="62"/>
        <v>Nov-21</v>
      </c>
    </row>
    <row r="3994" spans="1:23" x14ac:dyDescent="0.25">
      <c r="A3994" s="54" t="s">
        <v>318</v>
      </c>
      <c r="B3994" s="54" t="s">
        <v>428</v>
      </c>
      <c r="C3994" s="54" t="s">
        <v>263</v>
      </c>
      <c r="D3994" s="54" t="s">
        <v>429</v>
      </c>
      <c r="E3994" s="54" t="s">
        <v>15393</v>
      </c>
      <c r="F3994" s="71">
        <v>44506</v>
      </c>
      <c r="G3994" s="72">
        <v>5044.28</v>
      </c>
      <c r="H3994" s="72">
        <v>427502.73</v>
      </c>
      <c r="I3994" s="54" t="s">
        <v>265</v>
      </c>
      <c r="J3994" s="54" t="s">
        <v>291</v>
      </c>
      <c r="K3994" s="54" t="s">
        <v>15391</v>
      </c>
      <c r="L3994" s="54" t="s">
        <v>15394</v>
      </c>
      <c r="M3994" s="54" t="s">
        <v>15393</v>
      </c>
      <c r="N3994" s="54" t="s">
        <v>256</v>
      </c>
      <c r="O3994" s="54" t="s">
        <v>256</v>
      </c>
      <c r="P3994" s="54" t="s">
        <v>277</v>
      </c>
      <c r="Q3994" s="54" t="s">
        <v>256</v>
      </c>
      <c r="R3994" s="54" t="s">
        <v>431</v>
      </c>
      <c r="S3994" s="71"/>
      <c r="T3994" s="54" t="s">
        <v>256</v>
      </c>
      <c r="U3994" s="71">
        <v>44506</v>
      </c>
      <c r="V3994" s="54" t="s">
        <v>256</v>
      </c>
      <c r="W3994" t="str">
        <f t="shared" si="62"/>
        <v>Nov-21</v>
      </c>
    </row>
    <row r="3995" spans="1:23" x14ac:dyDescent="0.25">
      <c r="A3995" s="54" t="s">
        <v>318</v>
      </c>
      <c r="B3995" s="54" t="s">
        <v>428</v>
      </c>
      <c r="C3995" s="54" t="s">
        <v>263</v>
      </c>
      <c r="D3995" s="54" t="s">
        <v>429</v>
      </c>
      <c r="E3995" s="54" t="s">
        <v>15395</v>
      </c>
      <c r="F3995" s="71">
        <v>44522</v>
      </c>
      <c r="G3995" s="72">
        <v>3012.32</v>
      </c>
      <c r="H3995" s="72">
        <v>255294.12</v>
      </c>
      <c r="I3995" s="54" t="s">
        <v>265</v>
      </c>
      <c r="J3995" s="54" t="s">
        <v>603</v>
      </c>
      <c r="K3995" s="54" t="s">
        <v>15396</v>
      </c>
      <c r="L3995" s="54" t="s">
        <v>15397</v>
      </c>
      <c r="M3995" s="54" t="s">
        <v>15395</v>
      </c>
      <c r="N3995" s="54" t="s">
        <v>256</v>
      </c>
      <c r="O3995" s="54" t="s">
        <v>256</v>
      </c>
      <c r="P3995" s="54" t="s">
        <v>430</v>
      </c>
      <c r="Q3995" s="54" t="s">
        <v>256</v>
      </c>
      <c r="R3995" s="54" t="s">
        <v>431</v>
      </c>
      <c r="S3995" s="71"/>
      <c r="T3995" s="54" t="s">
        <v>256</v>
      </c>
      <c r="U3995" s="71">
        <v>44522</v>
      </c>
      <c r="V3995" s="54" t="s">
        <v>256</v>
      </c>
      <c r="W3995" t="str">
        <f t="shared" si="62"/>
        <v>Nov-21</v>
      </c>
    </row>
    <row r="3996" spans="1:23" x14ac:dyDescent="0.25">
      <c r="A3996" s="54" t="s">
        <v>317</v>
      </c>
      <c r="B3996" s="54" t="s">
        <v>428</v>
      </c>
      <c r="C3996" s="54" t="s">
        <v>263</v>
      </c>
      <c r="D3996" s="54" t="s">
        <v>429</v>
      </c>
      <c r="E3996" s="54" t="s">
        <v>15398</v>
      </c>
      <c r="F3996" s="71">
        <v>44502</v>
      </c>
      <c r="G3996" s="72">
        <v>4000</v>
      </c>
      <c r="H3996" s="72">
        <v>339000</v>
      </c>
      <c r="I3996" s="54" t="s">
        <v>265</v>
      </c>
      <c r="J3996" s="54" t="s">
        <v>607</v>
      </c>
      <c r="K3996" s="54" t="s">
        <v>15399</v>
      </c>
      <c r="L3996" s="54" t="s">
        <v>15400</v>
      </c>
      <c r="M3996" s="54" t="s">
        <v>15398</v>
      </c>
      <c r="N3996" s="54" t="s">
        <v>256</v>
      </c>
      <c r="O3996" s="54" t="s">
        <v>256</v>
      </c>
      <c r="P3996" s="54" t="s">
        <v>608</v>
      </c>
      <c r="Q3996" s="54" t="s">
        <v>256</v>
      </c>
      <c r="R3996" s="54" t="s">
        <v>431</v>
      </c>
      <c r="S3996" s="71"/>
      <c r="T3996" s="54" t="s">
        <v>256</v>
      </c>
      <c r="U3996" s="71">
        <v>44502</v>
      </c>
      <c r="V3996" s="54" t="s">
        <v>256</v>
      </c>
      <c r="W3996" t="str">
        <f t="shared" si="62"/>
        <v>Nov-21</v>
      </c>
    </row>
    <row r="3997" spans="1:23" x14ac:dyDescent="0.25">
      <c r="A3997" s="54" t="s">
        <v>317</v>
      </c>
      <c r="B3997" s="54" t="s">
        <v>428</v>
      </c>
      <c r="C3997" s="54" t="s">
        <v>263</v>
      </c>
      <c r="D3997" s="54" t="s">
        <v>429</v>
      </c>
      <c r="E3997" s="54" t="s">
        <v>15401</v>
      </c>
      <c r="F3997" s="71">
        <v>44511</v>
      </c>
      <c r="G3997" s="72">
        <v>1418</v>
      </c>
      <c r="H3997" s="72">
        <v>120175.5</v>
      </c>
      <c r="I3997" s="54" t="s">
        <v>265</v>
      </c>
      <c r="J3997" s="54" t="s">
        <v>295</v>
      </c>
      <c r="K3997" s="54" t="s">
        <v>15402</v>
      </c>
      <c r="L3997" s="54" t="s">
        <v>15403</v>
      </c>
      <c r="M3997" s="54" t="s">
        <v>15401</v>
      </c>
      <c r="N3997" s="54" t="s">
        <v>256</v>
      </c>
      <c r="O3997" s="54" t="s">
        <v>256</v>
      </c>
      <c r="P3997" s="54" t="s">
        <v>294</v>
      </c>
      <c r="Q3997" s="54" t="s">
        <v>256</v>
      </c>
      <c r="R3997" s="54" t="s">
        <v>431</v>
      </c>
      <c r="S3997" s="71"/>
      <c r="T3997" s="54" t="s">
        <v>256</v>
      </c>
      <c r="U3997" s="71">
        <v>44511</v>
      </c>
      <c r="V3997" s="54" t="s">
        <v>256</v>
      </c>
      <c r="W3997" t="str">
        <f t="shared" si="62"/>
        <v>Nov-21</v>
      </c>
    </row>
    <row r="3998" spans="1:23" x14ac:dyDescent="0.25">
      <c r="A3998" s="54" t="s">
        <v>317</v>
      </c>
      <c r="B3998" s="54" t="s">
        <v>428</v>
      </c>
      <c r="C3998" s="54" t="s">
        <v>263</v>
      </c>
      <c r="D3998" s="54" t="s">
        <v>429</v>
      </c>
      <c r="E3998" s="54" t="s">
        <v>15404</v>
      </c>
      <c r="F3998" s="71">
        <v>44517</v>
      </c>
      <c r="G3998" s="72">
        <v>866.23</v>
      </c>
      <c r="H3998" s="72">
        <v>73412.990000000005</v>
      </c>
      <c r="I3998" s="54" t="s">
        <v>265</v>
      </c>
      <c r="J3998" s="54" t="s">
        <v>295</v>
      </c>
      <c r="K3998" s="54" t="s">
        <v>15405</v>
      </c>
      <c r="L3998" s="54" t="s">
        <v>15406</v>
      </c>
      <c r="M3998" s="54" t="s">
        <v>15404</v>
      </c>
      <c r="N3998" s="54" t="s">
        <v>256</v>
      </c>
      <c r="O3998" s="54" t="s">
        <v>256</v>
      </c>
      <c r="P3998" s="54" t="s">
        <v>294</v>
      </c>
      <c r="Q3998" s="54" t="s">
        <v>256</v>
      </c>
      <c r="R3998" s="54" t="s">
        <v>431</v>
      </c>
      <c r="S3998" s="71"/>
      <c r="T3998" s="54" t="s">
        <v>256</v>
      </c>
      <c r="U3998" s="71">
        <v>44517</v>
      </c>
      <c r="V3998" s="54" t="s">
        <v>256</v>
      </c>
      <c r="W3998" t="str">
        <f t="shared" si="62"/>
        <v>Nov-21</v>
      </c>
    </row>
    <row r="3999" spans="1:23" x14ac:dyDescent="0.25">
      <c r="A3999" s="54" t="s">
        <v>317</v>
      </c>
      <c r="B3999" s="54" t="s">
        <v>428</v>
      </c>
      <c r="C3999" s="54" t="s">
        <v>263</v>
      </c>
      <c r="D3999" s="54" t="s">
        <v>429</v>
      </c>
      <c r="E3999" s="54" t="s">
        <v>15407</v>
      </c>
      <c r="F3999" s="71">
        <v>44517</v>
      </c>
      <c r="G3999" s="72">
        <v>1276.7</v>
      </c>
      <c r="H3999" s="72">
        <v>108200.33</v>
      </c>
      <c r="I3999" s="54" t="s">
        <v>265</v>
      </c>
      <c r="J3999" s="54" t="s">
        <v>295</v>
      </c>
      <c r="K3999" s="54" t="s">
        <v>15408</v>
      </c>
      <c r="L3999" s="54" t="s">
        <v>15409</v>
      </c>
      <c r="M3999" s="54" t="s">
        <v>15407</v>
      </c>
      <c r="N3999" s="54" t="s">
        <v>256</v>
      </c>
      <c r="O3999" s="54" t="s">
        <v>256</v>
      </c>
      <c r="P3999" s="54" t="s">
        <v>294</v>
      </c>
      <c r="Q3999" s="54" t="s">
        <v>256</v>
      </c>
      <c r="R3999" s="54" t="s">
        <v>431</v>
      </c>
      <c r="S3999" s="71"/>
      <c r="T3999" s="54" t="s">
        <v>256</v>
      </c>
      <c r="U3999" s="71">
        <v>44517</v>
      </c>
      <c r="V3999" s="54" t="s">
        <v>256</v>
      </c>
      <c r="W3999" t="str">
        <f t="shared" si="62"/>
        <v>Nov-21</v>
      </c>
    </row>
    <row r="4000" spans="1:23" x14ac:dyDescent="0.25">
      <c r="A4000" s="54" t="s">
        <v>317</v>
      </c>
      <c r="B4000" s="54" t="s">
        <v>428</v>
      </c>
      <c r="C4000" s="54" t="s">
        <v>263</v>
      </c>
      <c r="D4000" s="54" t="s">
        <v>429</v>
      </c>
      <c r="E4000" s="54" t="s">
        <v>15410</v>
      </c>
      <c r="F4000" s="71">
        <v>44521</v>
      </c>
      <c r="G4000" s="72">
        <v>1926.5</v>
      </c>
      <c r="H4000" s="72">
        <v>163270.88</v>
      </c>
      <c r="I4000" s="54" t="s">
        <v>265</v>
      </c>
      <c r="J4000" s="54" t="s">
        <v>295</v>
      </c>
      <c r="K4000" s="54" t="s">
        <v>15411</v>
      </c>
      <c r="L4000" s="54" t="s">
        <v>15412</v>
      </c>
      <c r="M4000" s="54" t="s">
        <v>15410</v>
      </c>
      <c r="N4000" s="54" t="s">
        <v>256</v>
      </c>
      <c r="O4000" s="54" t="s">
        <v>256</v>
      </c>
      <c r="P4000" s="54" t="s">
        <v>294</v>
      </c>
      <c r="Q4000" s="54" t="s">
        <v>256</v>
      </c>
      <c r="R4000" s="54" t="s">
        <v>431</v>
      </c>
      <c r="S4000" s="71"/>
      <c r="T4000" s="54" t="s">
        <v>256</v>
      </c>
      <c r="U4000" s="71">
        <v>44521</v>
      </c>
      <c r="V4000" s="54" t="s">
        <v>256</v>
      </c>
      <c r="W4000" t="str">
        <f t="shared" si="62"/>
        <v>Nov-21</v>
      </c>
    </row>
    <row r="4001" spans="1:23" x14ac:dyDescent="0.25">
      <c r="A4001" s="54" t="s">
        <v>317</v>
      </c>
      <c r="B4001" s="54" t="s">
        <v>428</v>
      </c>
      <c r="C4001" s="54" t="s">
        <v>263</v>
      </c>
      <c r="D4001" s="54" t="s">
        <v>429</v>
      </c>
      <c r="E4001" s="54" t="s">
        <v>15413</v>
      </c>
      <c r="F4001" s="71">
        <v>44522</v>
      </c>
      <c r="G4001" s="72">
        <v>400</v>
      </c>
      <c r="H4001" s="72">
        <v>33900</v>
      </c>
      <c r="I4001" s="54" t="s">
        <v>265</v>
      </c>
      <c r="J4001" s="54" t="s">
        <v>295</v>
      </c>
      <c r="K4001" s="54" t="s">
        <v>15414</v>
      </c>
      <c r="L4001" s="54" t="s">
        <v>15415</v>
      </c>
      <c r="M4001" s="54" t="s">
        <v>15413</v>
      </c>
      <c r="N4001" s="54" t="s">
        <v>256</v>
      </c>
      <c r="O4001" s="54" t="s">
        <v>256</v>
      </c>
      <c r="P4001" s="54" t="s">
        <v>294</v>
      </c>
      <c r="Q4001" s="54" t="s">
        <v>256</v>
      </c>
      <c r="R4001" s="54" t="s">
        <v>431</v>
      </c>
      <c r="S4001" s="71"/>
      <c r="T4001" s="54" t="s">
        <v>256</v>
      </c>
      <c r="U4001" s="71">
        <v>44522</v>
      </c>
      <c r="V4001" s="54" t="s">
        <v>256</v>
      </c>
      <c r="W4001" t="str">
        <f t="shared" si="62"/>
        <v>Nov-21</v>
      </c>
    </row>
    <row r="4002" spans="1:23" x14ac:dyDescent="0.25">
      <c r="A4002" s="54" t="s">
        <v>317</v>
      </c>
      <c r="B4002" s="54" t="s">
        <v>428</v>
      </c>
      <c r="C4002" s="54" t="s">
        <v>263</v>
      </c>
      <c r="D4002" s="54" t="s">
        <v>429</v>
      </c>
      <c r="E4002" s="54" t="s">
        <v>15416</v>
      </c>
      <c r="F4002" s="71">
        <v>44502</v>
      </c>
      <c r="G4002" s="72">
        <v>525.11</v>
      </c>
      <c r="H4002" s="72">
        <v>44503.07</v>
      </c>
      <c r="I4002" s="54" t="s">
        <v>265</v>
      </c>
      <c r="J4002" s="54" t="s">
        <v>295</v>
      </c>
      <c r="K4002" s="54" t="s">
        <v>15417</v>
      </c>
      <c r="L4002" s="54" t="s">
        <v>15418</v>
      </c>
      <c r="M4002" s="54" t="s">
        <v>15416</v>
      </c>
      <c r="N4002" s="54" t="s">
        <v>256</v>
      </c>
      <c r="O4002" s="54" t="s">
        <v>256</v>
      </c>
      <c r="P4002" s="54" t="s">
        <v>294</v>
      </c>
      <c r="Q4002" s="54" t="s">
        <v>256</v>
      </c>
      <c r="R4002" s="54" t="s">
        <v>431</v>
      </c>
      <c r="S4002" s="71"/>
      <c r="T4002" s="54" t="s">
        <v>256</v>
      </c>
      <c r="U4002" s="71">
        <v>44502</v>
      </c>
      <c r="V4002" s="54" t="s">
        <v>256</v>
      </c>
      <c r="W4002" t="str">
        <f t="shared" si="62"/>
        <v>Nov-21</v>
      </c>
    </row>
    <row r="4003" spans="1:23" x14ac:dyDescent="0.25">
      <c r="A4003" s="54" t="s">
        <v>317</v>
      </c>
      <c r="B4003" s="54" t="s">
        <v>428</v>
      </c>
      <c r="C4003" s="54" t="s">
        <v>263</v>
      </c>
      <c r="D4003" s="54" t="s">
        <v>429</v>
      </c>
      <c r="E4003" s="54" t="s">
        <v>15419</v>
      </c>
      <c r="F4003" s="71">
        <v>44515</v>
      </c>
      <c r="G4003" s="72">
        <v>50.74</v>
      </c>
      <c r="H4003" s="72">
        <v>4300.22</v>
      </c>
      <c r="I4003" s="54" t="s">
        <v>265</v>
      </c>
      <c r="J4003" s="54" t="s">
        <v>295</v>
      </c>
      <c r="K4003" s="54" t="s">
        <v>15420</v>
      </c>
      <c r="L4003" s="54" t="s">
        <v>15421</v>
      </c>
      <c r="M4003" s="54" t="s">
        <v>15419</v>
      </c>
      <c r="N4003" s="54" t="s">
        <v>256</v>
      </c>
      <c r="O4003" s="54" t="s">
        <v>256</v>
      </c>
      <c r="P4003" s="54" t="s">
        <v>294</v>
      </c>
      <c r="Q4003" s="54" t="s">
        <v>256</v>
      </c>
      <c r="R4003" s="54" t="s">
        <v>431</v>
      </c>
      <c r="S4003" s="71"/>
      <c r="T4003" s="54" t="s">
        <v>256</v>
      </c>
      <c r="U4003" s="71">
        <v>44515</v>
      </c>
      <c r="V4003" s="54" t="s">
        <v>256</v>
      </c>
      <c r="W4003" t="str">
        <f t="shared" si="62"/>
        <v>Nov-21</v>
      </c>
    </row>
    <row r="4004" spans="1:23" x14ac:dyDescent="0.25">
      <c r="A4004" s="54" t="s">
        <v>317</v>
      </c>
      <c r="B4004" s="54" t="s">
        <v>428</v>
      </c>
      <c r="C4004" s="54" t="s">
        <v>263</v>
      </c>
      <c r="D4004" s="54" t="s">
        <v>429</v>
      </c>
      <c r="E4004" s="54" t="s">
        <v>15422</v>
      </c>
      <c r="F4004" s="71">
        <v>44515</v>
      </c>
      <c r="G4004" s="72">
        <v>90</v>
      </c>
      <c r="H4004" s="72">
        <v>7627.5</v>
      </c>
      <c r="I4004" s="54" t="s">
        <v>265</v>
      </c>
      <c r="J4004" s="54" t="s">
        <v>295</v>
      </c>
      <c r="K4004" s="54" t="s">
        <v>15423</v>
      </c>
      <c r="L4004" s="54" t="s">
        <v>15424</v>
      </c>
      <c r="M4004" s="54" t="s">
        <v>15422</v>
      </c>
      <c r="N4004" s="54" t="s">
        <v>256</v>
      </c>
      <c r="O4004" s="54" t="s">
        <v>256</v>
      </c>
      <c r="P4004" s="54" t="s">
        <v>294</v>
      </c>
      <c r="Q4004" s="54" t="s">
        <v>256</v>
      </c>
      <c r="R4004" s="54" t="s">
        <v>431</v>
      </c>
      <c r="S4004" s="71"/>
      <c r="T4004" s="54" t="s">
        <v>256</v>
      </c>
      <c r="U4004" s="71">
        <v>44515</v>
      </c>
      <c r="V4004" s="54" t="s">
        <v>256</v>
      </c>
      <c r="W4004" t="str">
        <f t="shared" si="62"/>
        <v>Nov-21</v>
      </c>
    </row>
    <row r="4005" spans="1:23" x14ac:dyDescent="0.25">
      <c r="A4005" s="54" t="s">
        <v>317</v>
      </c>
      <c r="B4005" s="54" t="s">
        <v>428</v>
      </c>
      <c r="C4005" s="54" t="s">
        <v>263</v>
      </c>
      <c r="D4005" s="54" t="s">
        <v>429</v>
      </c>
      <c r="E4005" s="54" t="s">
        <v>15425</v>
      </c>
      <c r="F4005" s="71">
        <v>44517</v>
      </c>
      <c r="G4005" s="72">
        <v>64.900000000000006</v>
      </c>
      <c r="H4005" s="72">
        <v>5500.28</v>
      </c>
      <c r="I4005" s="54" t="s">
        <v>265</v>
      </c>
      <c r="J4005" s="54" t="s">
        <v>295</v>
      </c>
      <c r="K4005" s="54" t="s">
        <v>15426</v>
      </c>
      <c r="L4005" s="54" t="s">
        <v>15427</v>
      </c>
      <c r="M4005" s="54" t="s">
        <v>15425</v>
      </c>
      <c r="N4005" s="54" t="s">
        <v>256</v>
      </c>
      <c r="O4005" s="54" t="s">
        <v>256</v>
      </c>
      <c r="P4005" s="54" t="s">
        <v>294</v>
      </c>
      <c r="Q4005" s="54" t="s">
        <v>256</v>
      </c>
      <c r="R4005" s="54" t="s">
        <v>431</v>
      </c>
      <c r="S4005" s="71"/>
      <c r="T4005" s="54" t="s">
        <v>256</v>
      </c>
      <c r="U4005" s="71">
        <v>44517</v>
      </c>
      <c r="V4005" s="54" t="s">
        <v>256</v>
      </c>
      <c r="W4005" t="str">
        <f t="shared" si="62"/>
        <v>Nov-21</v>
      </c>
    </row>
    <row r="4006" spans="1:23" x14ac:dyDescent="0.25">
      <c r="A4006" s="54" t="s">
        <v>317</v>
      </c>
      <c r="B4006" s="54" t="s">
        <v>428</v>
      </c>
      <c r="C4006" s="54" t="s">
        <v>263</v>
      </c>
      <c r="D4006" s="54" t="s">
        <v>429</v>
      </c>
      <c r="E4006" s="54" t="s">
        <v>15428</v>
      </c>
      <c r="F4006" s="71">
        <v>44515</v>
      </c>
      <c r="G4006" s="72">
        <v>257.7</v>
      </c>
      <c r="H4006" s="72">
        <v>21840.080000000002</v>
      </c>
      <c r="I4006" s="54" t="s">
        <v>265</v>
      </c>
      <c r="J4006" s="54" t="s">
        <v>295</v>
      </c>
      <c r="K4006" s="54" t="s">
        <v>15429</v>
      </c>
      <c r="L4006" s="54" t="s">
        <v>15430</v>
      </c>
      <c r="M4006" s="54" t="s">
        <v>15428</v>
      </c>
      <c r="N4006" s="54" t="s">
        <v>256</v>
      </c>
      <c r="O4006" s="54" t="s">
        <v>256</v>
      </c>
      <c r="P4006" s="54" t="s">
        <v>294</v>
      </c>
      <c r="Q4006" s="54" t="s">
        <v>256</v>
      </c>
      <c r="R4006" s="54" t="s">
        <v>431</v>
      </c>
      <c r="S4006" s="71"/>
      <c r="T4006" s="54" t="s">
        <v>256</v>
      </c>
      <c r="U4006" s="71">
        <v>44515</v>
      </c>
      <c r="V4006" s="54" t="s">
        <v>256</v>
      </c>
      <c r="W4006" t="str">
        <f t="shared" si="62"/>
        <v>Nov-21</v>
      </c>
    </row>
    <row r="4007" spans="1:23" x14ac:dyDescent="0.25">
      <c r="A4007" s="54" t="s">
        <v>318</v>
      </c>
      <c r="B4007" s="54" t="s">
        <v>428</v>
      </c>
      <c r="C4007" s="54" t="s">
        <v>263</v>
      </c>
      <c r="D4007" s="54" t="s">
        <v>429</v>
      </c>
      <c r="E4007" s="54" t="s">
        <v>15431</v>
      </c>
      <c r="F4007" s="71">
        <v>44511</v>
      </c>
      <c r="G4007" s="72">
        <v>112833.84</v>
      </c>
      <c r="H4007" s="72">
        <v>9562667.9399999995</v>
      </c>
      <c r="I4007" s="54" t="s">
        <v>265</v>
      </c>
      <c r="J4007" s="54" t="s">
        <v>12792</v>
      </c>
      <c r="K4007" s="54" t="s">
        <v>15432</v>
      </c>
      <c r="L4007" s="54" t="s">
        <v>15433</v>
      </c>
      <c r="M4007" s="54" t="s">
        <v>15431</v>
      </c>
      <c r="N4007" s="54" t="s">
        <v>256</v>
      </c>
      <c r="O4007" s="54" t="s">
        <v>256</v>
      </c>
      <c r="P4007" s="54" t="s">
        <v>12795</v>
      </c>
      <c r="Q4007" s="54" t="s">
        <v>256</v>
      </c>
      <c r="R4007" s="54" t="s">
        <v>431</v>
      </c>
      <c r="S4007" s="71"/>
      <c r="T4007" s="54" t="s">
        <v>256</v>
      </c>
      <c r="U4007" s="71">
        <v>44511</v>
      </c>
      <c r="V4007" s="54" t="s">
        <v>256</v>
      </c>
      <c r="W4007" t="str">
        <f t="shared" si="62"/>
        <v>Nov-21</v>
      </c>
    </row>
    <row r="4008" spans="1:23" x14ac:dyDescent="0.25">
      <c r="A4008" s="54" t="s">
        <v>318</v>
      </c>
      <c r="B4008" s="54" t="s">
        <v>428</v>
      </c>
      <c r="C4008" s="54" t="s">
        <v>263</v>
      </c>
      <c r="D4008" s="54" t="s">
        <v>429</v>
      </c>
      <c r="E4008" s="54" t="s">
        <v>15434</v>
      </c>
      <c r="F4008" s="71">
        <v>44509</v>
      </c>
      <c r="G4008" s="72">
        <v>6138.92</v>
      </c>
      <c r="H4008" s="72">
        <v>520273.47</v>
      </c>
      <c r="I4008" s="54" t="s">
        <v>265</v>
      </c>
      <c r="J4008" s="54" t="s">
        <v>330</v>
      </c>
      <c r="K4008" s="54" t="s">
        <v>15435</v>
      </c>
      <c r="L4008" s="54" t="s">
        <v>15436</v>
      </c>
      <c r="M4008" s="54" t="s">
        <v>15434</v>
      </c>
      <c r="N4008" s="54" t="s">
        <v>256</v>
      </c>
      <c r="O4008" s="54" t="s">
        <v>256</v>
      </c>
      <c r="P4008" s="54" t="s">
        <v>281</v>
      </c>
      <c r="Q4008" s="54" t="s">
        <v>256</v>
      </c>
      <c r="R4008" s="54" t="s">
        <v>431</v>
      </c>
      <c r="S4008" s="71"/>
      <c r="T4008" s="54" t="s">
        <v>256</v>
      </c>
      <c r="U4008" s="71">
        <v>44509</v>
      </c>
      <c r="V4008" s="54" t="s">
        <v>256</v>
      </c>
      <c r="W4008" t="str">
        <f t="shared" si="62"/>
        <v>Nov-21</v>
      </c>
    </row>
    <row r="4009" spans="1:23" x14ac:dyDescent="0.25">
      <c r="A4009" s="54" t="s">
        <v>318</v>
      </c>
      <c r="B4009" s="54" t="s">
        <v>428</v>
      </c>
      <c r="C4009" s="54" t="s">
        <v>263</v>
      </c>
      <c r="D4009" s="54" t="s">
        <v>429</v>
      </c>
      <c r="E4009" s="54" t="s">
        <v>15437</v>
      </c>
      <c r="F4009" s="71">
        <v>44501</v>
      </c>
      <c r="G4009" s="72">
        <v>17138</v>
      </c>
      <c r="H4009" s="72">
        <v>1452445.5</v>
      </c>
      <c r="I4009" s="54" t="s">
        <v>265</v>
      </c>
      <c r="J4009" s="54" t="s">
        <v>330</v>
      </c>
      <c r="K4009" s="54" t="s">
        <v>13136</v>
      </c>
      <c r="L4009" s="54" t="s">
        <v>15438</v>
      </c>
      <c r="M4009" s="54" t="s">
        <v>15437</v>
      </c>
      <c r="N4009" s="54" t="s">
        <v>256</v>
      </c>
      <c r="O4009" s="54" t="s">
        <v>256</v>
      </c>
      <c r="P4009" s="54" t="s">
        <v>281</v>
      </c>
      <c r="Q4009" s="54" t="s">
        <v>256</v>
      </c>
      <c r="R4009" s="54" t="s">
        <v>431</v>
      </c>
      <c r="S4009" s="71"/>
      <c r="T4009" s="54" t="s">
        <v>256</v>
      </c>
      <c r="U4009" s="71">
        <v>44501</v>
      </c>
      <c r="V4009" s="54" t="s">
        <v>256</v>
      </c>
      <c r="W4009" t="str">
        <f t="shared" si="62"/>
        <v>Nov-21</v>
      </c>
    </row>
    <row r="4010" spans="1:23" x14ac:dyDescent="0.25">
      <c r="A4010" s="54" t="s">
        <v>318</v>
      </c>
      <c r="B4010" s="54" t="s">
        <v>428</v>
      </c>
      <c r="C4010" s="54" t="s">
        <v>263</v>
      </c>
      <c r="D4010" s="54" t="s">
        <v>429</v>
      </c>
      <c r="E4010" s="54" t="s">
        <v>15439</v>
      </c>
      <c r="F4010" s="71">
        <v>44501</v>
      </c>
      <c r="G4010" s="72">
        <v>87365.8</v>
      </c>
      <c r="H4010" s="72">
        <v>7404251.5499999998</v>
      </c>
      <c r="I4010" s="54" t="s">
        <v>265</v>
      </c>
      <c r="J4010" s="54" t="s">
        <v>330</v>
      </c>
      <c r="K4010" s="54" t="s">
        <v>13136</v>
      </c>
      <c r="L4010" s="54" t="s">
        <v>15440</v>
      </c>
      <c r="M4010" s="54" t="s">
        <v>15439</v>
      </c>
      <c r="N4010" s="54" t="s">
        <v>256</v>
      </c>
      <c r="O4010" s="54" t="s">
        <v>256</v>
      </c>
      <c r="P4010" s="54" t="s">
        <v>281</v>
      </c>
      <c r="Q4010" s="54" t="s">
        <v>256</v>
      </c>
      <c r="R4010" s="54" t="s">
        <v>431</v>
      </c>
      <c r="S4010" s="71"/>
      <c r="T4010" s="54" t="s">
        <v>256</v>
      </c>
      <c r="U4010" s="71">
        <v>44501</v>
      </c>
      <c r="V4010" s="54" t="s">
        <v>256</v>
      </c>
      <c r="W4010" t="str">
        <f t="shared" si="62"/>
        <v>Nov-21</v>
      </c>
    </row>
    <row r="4011" spans="1:23" x14ac:dyDescent="0.25">
      <c r="A4011" s="54" t="s">
        <v>318</v>
      </c>
      <c r="B4011" s="54" t="s">
        <v>428</v>
      </c>
      <c r="C4011" s="54" t="s">
        <v>263</v>
      </c>
      <c r="D4011" s="54" t="s">
        <v>429</v>
      </c>
      <c r="E4011" s="54" t="s">
        <v>15441</v>
      </c>
      <c r="F4011" s="71">
        <v>44501</v>
      </c>
      <c r="G4011" s="72">
        <v>1219.8</v>
      </c>
      <c r="H4011" s="72">
        <v>103378.05</v>
      </c>
      <c r="I4011" s="54" t="s">
        <v>265</v>
      </c>
      <c r="J4011" s="54" t="s">
        <v>330</v>
      </c>
      <c r="K4011" s="54" t="s">
        <v>13136</v>
      </c>
      <c r="L4011" s="54" t="s">
        <v>15442</v>
      </c>
      <c r="M4011" s="54" t="s">
        <v>15441</v>
      </c>
      <c r="N4011" s="54" t="s">
        <v>256</v>
      </c>
      <c r="O4011" s="54" t="s">
        <v>256</v>
      </c>
      <c r="P4011" s="54" t="s">
        <v>281</v>
      </c>
      <c r="Q4011" s="54" t="s">
        <v>256</v>
      </c>
      <c r="R4011" s="54" t="s">
        <v>431</v>
      </c>
      <c r="S4011" s="71"/>
      <c r="T4011" s="54" t="s">
        <v>256</v>
      </c>
      <c r="U4011" s="71">
        <v>44501</v>
      </c>
      <c r="V4011" s="54" t="s">
        <v>256</v>
      </c>
      <c r="W4011" t="str">
        <f t="shared" si="62"/>
        <v>Nov-21</v>
      </c>
    </row>
    <row r="4012" spans="1:23" x14ac:dyDescent="0.25">
      <c r="A4012" s="54" t="s">
        <v>318</v>
      </c>
      <c r="B4012" s="54" t="s">
        <v>428</v>
      </c>
      <c r="C4012" s="54" t="s">
        <v>263</v>
      </c>
      <c r="D4012" s="54" t="s">
        <v>429</v>
      </c>
      <c r="E4012" s="54" t="s">
        <v>15443</v>
      </c>
      <c r="F4012" s="71">
        <v>44520</v>
      </c>
      <c r="G4012" s="72">
        <v>83256.100000000006</v>
      </c>
      <c r="H4012" s="72">
        <v>7055954.4800000004</v>
      </c>
      <c r="I4012" s="54" t="s">
        <v>265</v>
      </c>
      <c r="J4012" s="54" t="s">
        <v>330</v>
      </c>
      <c r="K4012" s="54" t="s">
        <v>15444</v>
      </c>
      <c r="L4012" s="54" t="s">
        <v>15445</v>
      </c>
      <c r="M4012" s="54" t="s">
        <v>15443</v>
      </c>
      <c r="N4012" s="54" t="s">
        <v>256</v>
      </c>
      <c r="O4012" s="54" t="s">
        <v>256</v>
      </c>
      <c r="P4012" s="54" t="s">
        <v>281</v>
      </c>
      <c r="Q4012" s="54" t="s">
        <v>256</v>
      </c>
      <c r="R4012" s="54" t="s">
        <v>431</v>
      </c>
      <c r="S4012" s="71"/>
      <c r="T4012" s="54" t="s">
        <v>256</v>
      </c>
      <c r="U4012" s="71">
        <v>44520</v>
      </c>
      <c r="V4012" s="54" t="s">
        <v>256</v>
      </c>
      <c r="W4012" t="str">
        <f t="shared" si="62"/>
        <v>Nov-21</v>
      </c>
    </row>
    <row r="4013" spans="1:23" x14ac:dyDescent="0.25">
      <c r="A4013" s="54" t="s">
        <v>318</v>
      </c>
      <c r="B4013" s="54" t="s">
        <v>428</v>
      </c>
      <c r="C4013" s="54" t="s">
        <v>263</v>
      </c>
      <c r="D4013" s="54" t="s">
        <v>429</v>
      </c>
      <c r="E4013" s="54" t="s">
        <v>15446</v>
      </c>
      <c r="F4013" s="71">
        <v>44503</v>
      </c>
      <c r="G4013" s="72">
        <v>106880.89</v>
      </c>
      <c r="H4013" s="72">
        <v>9058155.4299999997</v>
      </c>
      <c r="I4013" s="54" t="s">
        <v>265</v>
      </c>
      <c r="J4013" s="54" t="s">
        <v>330</v>
      </c>
      <c r="K4013" s="54" t="s">
        <v>15447</v>
      </c>
      <c r="L4013" s="54" t="s">
        <v>15448</v>
      </c>
      <c r="M4013" s="54" t="s">
        <v>15446</v>
      </c>
      <c r="N4013" s="54" t="s">
        <v>256</v>
      </c>
      <c r="O4013" s="54" t="s">
        <v>256</v>
      </c>
      <c r="P4013" s="54" t="s">
        <v>281</v>
      </c>
      <c r="Q4013" s="54" t="s">
        <v>256</v>
      </c>
      <c r="R4013" s="54" t="s">
        <v>431</v>
      </c>
      <c r="S4013" s="71"/>
      <c r="T4013" s="54" t="s">
        <v>256</v>
      </c>
      <c r="U4013" s="71">
        <v>44503</v>
      </c>
      <c r="V4013" s="54" t="s">
        <v>256</v>
      </c>
      <c r="W4013" t="str">
        <f t="shared" si="62"/>
        <v>Nov-21</v>
      </c>
    </row>
    <row r="4014" spans="1:23" x14ac:dyDescent="0.25">
      <c r="A4014" s="54" t="s">
        <v>318</v>
      </c>
      <c r="B4014" s="54" t="s">
        <v>428</v>
      </c>
      <c r="C4014" s="54" t="s">
        <v>263</v>
      </c>
      <c r="D4014" s="54" t="s">
        <v>429</v>
      </c>
      <c r="E4014" s="54" t="s">
        <v>15449</v>
      </c>
      <c r="F4014" s="71">
        <v>44511</v>
      </c>
      <c r="G4014" s="72">
        <v>60610</v>
      </c>
      <c r="H4014" s="72">
        <v>5136697.5</v>
      </c>
      <c r="I4014" s="54" t="s">
        <v>265</v>
      </c>
      <c r="J4014" s="54" t="s">
        <v>330</v>
      </c>
      <c r="K4014" s="54" t="s">
        <v>15450</v>
      </c>
      <c r="L4014" s="54" t="s">
        <v>15451</v>
      </c>
      <c r="M4014" s="54" t="s">
        <v>15449</v>
      </c>
      <c r="N4014" s="54" t="s">
        <v>256</v>
      </c>
      <c r="O4014" s="54" t="s">
        <v>256</v>
      </c>
      <c r="P4014" s="54" t="s">
        <v>281</v>
      </c>
      <c r="Q4014" s="54" t="s">
        <v>256</v>
      </c>
      <c r="R4014" s="54" t="s">
        <v>431</v>
      </c>
      <c r="S4014" s="71"/>
      <c r="T4014" s="54" t="s">
        <v>256</v>
      </c>
      <c r="U4014" s="71">
        <v>44511</v>
      </c>
      <c r="V4014" s="54" t="s">
        <v>256</v>
      </c>
      <c r="W4014" t="str">
        <f t="shared" si="62"/>
        <v>Nov-21</v>
      </c>
    </row>
    <row r="4015" spans="1:23" x14ac:dyDescent="0.25">
      <c r="A4015" s="54" t="s">
        <v>318</v>
      </c>
      <c r="B4015" s="54" t="s">
        <v>428</v>
      </c>
      <c r="C4015" s="54" t="s">
        <v>263</v>
      </c>
      <c r="D4015" s="54" t="s">
        <v>429</v>
      </c>
      <c r="E4015" s="54" t="s">
        <v>15452</v>
      </c>
      <c r="F4015" s="71">
        <v>44501</v>
      </c>
      <c r="G4015" s="72">
        <v>24564.28</v>
      </c>
      <c r="H4015" s="72">
        <v>2081822.73</v>
      </c>
      <c r="I4015" s="54" t="s">
        <v>265</v>
      </c>
      <c r="J4015" s="54" t="s">
        <v>330</v>
      </c>
      <c r="K4015" s="54" t="s">
        <v>15453</v>
      </c>
      <c r="L4015" s="54" t="s">
        <v>15454</v>
      </c>
      <c r="M4015" s="54" t="s">
        <v>15452</v>
      </c>
      <c r="N4015" s="54" t="s">
        <v>256</v>
      </c>
      <c r="O4015" s="54" t="s">
        <v>256</v>
      </c>
      <c r="P4015" s="54" t="s">
        <v>281</v>
      </c>
      <c r="Q4015" s="54" t="s">
        <v>256</v>
      </c>
      <c r="R4015" s="54" t="s">
        <v>431</v>
      </c>
      <c r="S4015" s="71"/>
      <c r="T4015" s="54" t="s">
        <v>256</v>
      </c>
      <c r="U4015" s="71">
        <v>44501</v>
      </c>
      <c r="V4015" s="54" t="s">
        <v>256</v>
      </c>
      <c r="W4015" t="str">
        <f t="shared" si="62"/>
        <v>Nov-21</v>
      </c>
    </row>
    <row r="4016" spans="1:23" x14ac:dyDescent="0.25">
      <c r="A4016" s="54" t="s">
        <v>318</v>
      </c>
      <c r="B4016" s="54" t="s">
        <v>428</v>
      </c>
      <c r="C4016" s="54" t="s">
        <v>263</v>
      </c>
      <c r="D4016" s="54" t="s">
        <v>429</v>
      </c>
      <c r="E4016" s="54" t="s">
        <v>15455</v>
      </c>
      <c r="F4016" s="71">
        <v>44509</v>
      </c>
      <c r="G4016" s="72">
        <v>44096.2</v>
      </c>
      <c r="H4016" s="72">
        <v>3737152.95</v>
      </c>
      <c r="I4016" s="54" t="s">
        <v>265</v>
      </c>
      <c r="J4016" s="54" t="s">
        <v>330</v>
      </c>
      <c r="K4016" s="54" t="s">
        <v>15456</v>
      </c>
      <c r="L4016" s="54" t="s">
        <v>15457</v>
      </c>
      <c r="M4016" s="54" t="s">
        <v>15455</v>
      </c>
      <c r="N4016" s="54" t="s">
        <v>256</v>
      </c>
      <c r="O4016" s="54" t="s">
        <v>256</v>
      </c>
      <c r="P4016" s="54" t="s">
        <v>281</v>
      </c>
      <c r="Q4016" s="54" t="s">
        <v>256</v>
      </c>
      <c r="R4016" s="54" t="s">
        <v>431</v>
      </c>
      <c r="S4016" s="71"/>
      <c r="T4016" s="54" t="s">
        <v>256</v>
      </c>
      <c r="U4016" s="71">
        <v>44509</v>
      </c>
      <c r="V4016" s="54" t="s">
        <v>256</v>
      </c>
      <c r="W4016" t="str">
        <f t="shared" si="62"/>
        <v>Nov-21</v>
      </c>
    </row>
    <row r="4017" spans="1:23" x14ac:dyDescent="0.25">
      <c r="A4017" s="54" t="s">
        <v>318</v>
      </c>
      <c r="B4017" s="54" t="s">
        <v>428</v>
      </c>
      <c r="C4017" s="54" t="s">
        <v>263</v>
      </c>
      <c r="D4017" s="54" t="s">
        <v>429</v>
      </c>
      <c r="E4017" s="54" t="s">
        <v>15458</v>
      </c>
      <c r="F4017" s="71">
        <v>44508</v>
      </c>
      <c r="G4017" s="72">
        <v>24570.799999999999</v>
      </c>
      <c r="H4017" s="72">
        <v>2082375.3</v>
      </c>
      <c r="I4017" s="54" t="s">
        <v>265</v>
      </c>
      <c r="J4017" s="54" t="s">
        <v>330</v>
      </c>
      <c r="K4017" s="54" t="s">
        <v>15459</v>
      </c>
      <c r="L4017" s="54" t="s">
        <v>15460</v>
      </c>
      <c r="M4017" s="54" t="s">
        <v>15458</v>
      </c>
      <c r="N4017" s="54" t="s">
        <v>256</v>
      </c>
      <c r="O4017" s="54" t="s">
        <v>256</v>
      </c>
      <c r="P4017" s="54" t="s">
        <v>281</v>
      </c>
      <c r="Q4017" s="54" t="s">
        <v>256</v>
      </c>
      <c r="R4017" s="54" t="s">
        <v>431</v>
      </c>
      <c r="S4017" s="71"/>
      <c r="T4017" s="54" t="s">
        <v>256</v>
      </c>
      <c r="U4017" s="71">
        <v>44508</v>
      </c>
      <c r="V4017" s="54" t="s">
        <v>256</v>
      </c>
      <c r="W4017" t="str">
        <f t="shared" si="62"/>
        <v>Nov-21</v>
      </c>
    </row>
    <row r="4018" spans="1:23" x14ac:dyDescent="0.25">
      <c r="A4018" s="54" t="s">
        <v>318</v>
      </c>
      <c r="B4018" s="54" t="s">
        <v>428</v>
      </c>
      <c r="C4018" s="54" t="s">
        <v>263</v>
      </c>
      <c r="D4018" s="54" t="s">
        <v>429</v>
      </c>
      <c r="E4018" s="54" t="s">
        <v>15461</v>
      </c>
      <c r="F4018" s="71">
        <v>44508</v>
      </c>
      <c r="G4018" s="72">
        <v>25733.599999999999</v>
      </c>
      <c r="H4018" s="72">
        <v>2180922.6</v>
      </c>
      <c r="I4018" s="54" t="s">
        <v>265</v>
      </c>
      <c r="J4018" s="54" t="s">
        <v>330</v>
      </c>
      <c r="K4018" s="54" t="s">
        <v>15459</v>
      </c>
      <c r="L4018" s="54" t="s">
        <v>15462</v>
      </c>
      <c r="M4018" s="54" t="s">
        <v>15461</v>
      </c>
      <c r="N4018" s="54" t="s">
        <v>256</v>
      </c>
      <c r="O4018" s="54" t="s">
        <v>256</v>
      </c>
      <c r="P4018" s="54" t="s">
        <v>281</v>
      </c>
      <c r="Q4018" s="54" t="s">
        <v>256</v>
      </c>
      <c r="R4018" s="54" t="s">
        <v>431</v>
      </c>
      <c r="S4018" s="71"/>
      <c r="T4018" s="54" t="s">
        <v>256</v>
      </c>
      <c r="U4018" s="71">
        <v>44508</v>
      </c>
      <c r="V4018" s="54" t="s">
        <v>256</v>
      </c>
      <c r="W4018" t="str">
        <f t="shared" si="62"/>
        <v>Nov-21</v>
      </c>
    </row>
    <row r="4019" spans="1:23" x14ac:dyDescent="0.25">
      <c r="A4019" s="54" t="s">
        <v>318</v>
      </c>
      <c r="B4019" s="54" t="s">
        <v>428</v>
      </c>
      <c r="C4019" s="54" t="s">
        <v>263</v>
      </c>
      <c r="D4019" s="54" t="s">
        <v>429</v>
      </c>
      <c r="E4019" s="54" t="s">
        <v>15463</v>
      </c>
      <c r="F4019" s="71">
        <v>44518</v>
      </c>
      <c r="G4019" s="72">
        <v>54168.75</v>
      </c>
      <c r="H4019" s="72">
        <v>4590801.5599999996</v>
      </c>
      <c r="I4019" s="54" t="s">
        <v>265</v>
      </c>
      <c r="J4019" s="54" t="s">
        <v>330</v>
      </c>
      <c r="K4019" s="54" t="s">
        <v>15464</v>
      </c>
      <c r="L4019" s="54" t="s">
        <v>15465</v>
      </c>
      <c r="M4019" s="54" t="s">
        <v>15463</v>
      </c>
      <c r="N4019" s="54" t="s">
        <v>256</v>
      </c>
      <c r="O4019" s="54" t="s">
        <v>256</v>
      </c>
      <c r="P4019" s="54" t="s">
        <v>281</v>
      </c>
      <c r="Q4019" s="54" t="s">
        <v>256</v>
      </c>
      <c r="R4019" s="54" t="s">
        <v>431</v>
      </c>
      <c r="S4019" s="71"/>
      <c r="T4019" s="54" t="s">
        <v>256</v>
      </c>
      <c r="U4019" s="71">
        <v>44518</v>
      </c>
      <c r="V4019" s="54" t="s">
        <v>256</v>
      </c>
      <c r="W4019" t="str">
        <f t="shared" si="62"/>
        <v>Nov-21</v>
      </c>
    </row>
    <row r="4020" spans="1:23" x14ac:dyDescent="0.25">
      <c r="A4020" s="54" t="s">
        <v>317</v>
      </c>
      <c r="B4020" s="54" t="s">
        <v>428</v>
      </c>
      <c r="C4020" s="54" t="s">
        <v>263</v>
      </c>
      <c r="D4020" s="54" t="s">
        <v>429</v>
      </c>
      <c r="E4020" s="54" t="s">
        <v>15466</v>
      </c>
      <c r="F4020" s="71">
        <v>44514</v>
      </c>
      <c r="G4020" s="72">
        <v>845</v>
      </c>
      <c r="H4020" s="72">
        <v>71613.75</v>
      </c>
      <c r="I4020" s="54" t="s">
        <v>265</v>
      </c>
      <c r="J4020" s="54" t="s">
        <v>7651</v>
      </c>
      <c r="K4020" s="54" t="s">
        <v>15467</v>
      </c>
      <c r="L4020" s="54" t="s">
        <v>15468</v>
      </c>
      <c r="M4020" s="54" t="s">
        <v>15466</v>
      </c>
      <c r="N4020" s="54" t="s">
        <v>256</v>
      </c>
      <c r="O4020" s="54" t="s">
        <v>256</v>
      </c>
      <c r="P4020" s="54" t="s">
        <v>7654</v>
      </c>
      <c r="Q4020" s="54" t="s">
        <v>256</v>
      </c>
      <c r="R4020" s="54" t="s">
        <v>431</v>
      </c>
      <c r="S4020" s="71"/>
      <c r="T4020" s="54" t="s">
        <v>256</v>
      </c>
      <c r="U4020" s="71">
        <v>44514</v>
      </c>
      <c r="V4020" s="54" t="s">
        <v>256</v>
      </c>
      <c r="W4020" t="str">
        <f t="shared" si="62"/>
        <v>Nov-21</v>
      </c>
    </row>
    <row r="4021" spans="1:23" x14ac:dyDescent="0.25">
      <c r="A4021" s="54" t="s">
        <v>317</v>
      </c>
      <c r="B4021" s="54" t="s">
        <v>428</v>
      </c>
      <c r="C4021" s="54" t="s">
        <v>263</v>
      </c>
      <c r="D4021" s="54" t="s">
        <v>429</v>
      </c>
      <c r="E4021" s="54" t="s">
        <v>15469</v>
      </c>
      <c r="F4021" s="71">
        <v>44514</v>
      </c>
      <c r="G4021" s="72">
        <v>845</v>
      </c>
      <c r="H4021" s="72">
        <v>71613.75</v>
      </c>
      <c r="I4021" s="54" t="s">
        <v>265</v>
      </c>
      <c r="J4021" s="54" t="s">
        <v>7651</v>
      </c>
      <c r="K4021" s="54" t="s">
        <v>15467</v>
      </c>
      <c r="L4021" s="54" t="s">
        <v>15470</v>
      </c>
      <c r="M4021" s="54" t="s">
        <v>15469</v>
      </c>
      <c r="N4021" s="54" t="s">
        <v>256</v>
      </c>
      <c r="O4021" s="54" t="s">
        <v>256</v>
      </c>
      <c r="P4021" s="54" t="s">
        <v>7654</v>
      </c>
      <c r="Q4021" s="54" t="s">
        <v>256</v>
      </c>
      <c r="R4021" s="54" t="s">
        <v>431</v>
      </c>
      <c r="S4021" s="71"/>
      <c r="T4021" s="54" t="s">
        <v>256</v>
      </c>
      <c r="U4021" s="71">
        <v>44514</v>
      </c>
      <c r="V4021" s="54" t="s">
        <v>256</v>
      </c>
      <c r="W4021" t="str">
        <f t="shared" si="62"/>
        <v>Nov-21</v>
      </c>
    </row>
    <row r="4022" spans="1:23" x14ac:dyDescent="0.25">
      <c r="A4022" s="54" t="s">
        <v>317</v>
      </c>
      <c r="B4022" s="54" t="s">
        <v>428</v>
      </c>
      <c r="C4022" s="54" t="s">
        <v>263</v>
      </c>
      <c r="D4022" s="54" t="s">
        <v>429</v>
      </c>
      <c r="E4022" s="54" t="s">
        <v>15471</v>
      </c>
      <c r="F4022" s="71">
        <v>44514</v>
      </c>
      <c r="G4022" s="72">
        <v>2167</v>
      </c>
      <c r="H4022" s="72">
        <v>183653.25</v>
      </c>
      <c r="I4022" s="54" t="s">
        <v>265</v>
      </c>
      <c r="J4022" s="54" t="s">
        <v>7651</v>
      </c>
      <c r="K4022" s="54" t="s">
        <v>15467</v>
      </c>
      <c r="L4022" s="54" t="s">
        <v>15472</v>
      </c>
      <c r="M4022" s="54" t="s">
        <v>15471</v>
      </c>
      <c r="N4022" s="54" t="s">
        <v>256</v>
      </c>
      <c r="O4022" s="54" t="s">
        <v>256</v>
      </c>
      <c r="P4022" s="54" t="s">
        <v>7654</v>
      </c>
      <c r="Q4022" s="54" t="s">
        <v>256</v>
      </c>
      <c r="R4022" s="54" t="s">
        <v>431</v>
      </c>
      <c r="S4022" s="71"/>
      <c r="T4022" s="54" t="s">
        <v>256</v>
      </c>
      <c r="U4022" s="71">
        <v>44514</v>
      </c>
      <c r="V4022" s="54" t="s">
        <v>256</v>
      </c>
      <c r="W4022" t="str">
        <f t="shared" si="62"/>
        <v>Nov-21</v>
      </c>
    </row>
    <row r="4023" spans="1:23" x14ac:dyDescent="0.25">
      <c r="A4023" s="54" t="s">
        <v>317</v>
      </c>
      <c r="B4023" s="54" t="s">
        <v>428</v>
      </c>
      <c r="C4023" s="54" t="s">
        <v>263</v>
      </c>
      <c r="D4023" s="54" t="s">
        <v>429</v>
      </c>
      <c r="E4023" s="54" t="s">
        <v>15473</v>
      </c>
      <c r="F4023" s="71">
        <v>44514</v>
      </c>
      <c r="G4023" s="72">
        <v>623.5</v>
      </c>
      <c r="H4023" s="72">
        <v>52841.63</v>
      </c>
      <c r="I4023" s="54" t="s">
        <v>265</v>
      </c>
      <c r="J4023" s="54" t="s">
        <v>7651</v>
      </c>
      <c r="K4023" s="54" t="s">
        <v>15467</v>
      </c>
      <c r="L4023" s="54" t="s">
        <v>15474</v>
      </c>
      <c r="M4023" s="54" t="s">
        <v>15473</v>
      </c>
      <c r="N4023" s="54" t="s">
        <v>256</v>
      </c>
      <c r="O4023" s="54" t="s">
        <v>256</v>
      </c>
      <c r="P4023" s="54" t="s">
        <v>7654</v>
      </c>
      <c r="Q4023" s="54" t="s">
        <v>256</v>
      </c>
      <c r="R4023" s="54" t="s">
        <v>431</v>
      </c>
      <c r="S4023" s="71"/>
      <c r="T4023" s="54" t="s">
        <v>256</v>
      </c>
      <c r="U4023" s="71">
        <v>44514</v>
      </c>
      <c r="V4023" s="54" t="s">
        <v>256</v>
      </c>
      <c r="W4023" t="str">
        <f t="shared" si="62"/>
        <v>Nov-21</v>
      </c>
    </row>
    <row r="4024" spans="1:23" x14ac:dyDescent="0.25">
      <c r="A4024" s="54" t="s">
        <v>317</v>
      </c>
      <c r="B4024" s="54" t="s">
        <v>428</v>
      </c>
      <c r="C4024" s="54" t="s">
        <v>263</v>
      </c>
      <c r="D4024" s="54" t="s">
        <v>429</v>
      </c>
      <c r="E4024" s="54" t="s">
        <v>15475</v>
      </c>
      <c r="F4024" s="71">
        <v>44514</v>
      </c>
      <c r="G4024" s="72">
        <v>954</v>
      </c>
      <c r="H4024" s="72">
        <v>80851.5</v>
      </c>
      <c r="I4024" s="54" t="s">
        <v>265</v>
      </c>
      <c r="J4024" s="54" t="s">
        <v>7651</v>
      </c>
      <c r="K4024" s="54" t="s">
        <v>15467</v>
      </c>
      <c r="L4024" s="54" t="s">
        <v>15476</v>
      </c>
      <c r="M4024" s="54" t="s">
        <v>15475</v>
      </c>
      <c r="N4024" s="54" t="s">
        <v>256</v>
      </c>
      <c r="O4024" s="54" t="s">
        <v>256</v>
      </c>
      <c r="P4024" s="54" t="s">
        <v>7654</v>
      </c>
      <c r="Q4024" s="54" t="s">
        <v>256</v>
      </c>
      <c r="R4024" s="54" t="s">
        <v>431</v>
      </c>
      <c r="S4024" s="71"/>
      <c r="T4024" s="54" t="s">
        <v>256</v>
      </c>
      <c r="U4024" s="71">
        <v>44514</v>
      </c>
      <c r="V4024" s="54" t="s">
        <v>256</v>
      </c>
      <c r="W4024" t="str">
        <f t="shared" si="62"/>
        <v>Nov-21</v>
      </c>
    </row>
    <row r="4025" spans="1:23" x14ac:dyDescent="0.25">
      <c r="A4025" s="54" t="s">
        <v>318</v>
      </c>
      <c r="B4025" s="54" t="s">
        <v>428</v>
      </c>
      <c r="C4025" s="54" t="s">
        <v>263</v>
      </c>
      <c r="D4025" s="54" t="s">
        <v>429</v>
      </c>
      <c r="E4025" s="54" t="s">
        <v>15477</v>
      </c>
      <c r="F4025" s="71">
        <v>44501</v>
      </c>
      <c r="G4025" s="72">
        <v>4476.3</v>
      </c>
      <c r="H4025" s="72">
        <v>379366.43</v>
      </c>
      <c r="I4025" s="54" t="s">
        <v>265</v>
      </c>
      <c r="J4025" s="54" t="s">
        <v>616</v>
      </c>
      <c r="K4025" s="54" t="s">
        <v>12865</v>
      </c>
      <c r="L4025" s="54" t="s">
        <v>15478</v>
      </c>
      <c r="M4025" s="54" t="s">
        <v>15477</v>
      </c>
      <c r="N4025" s="54" t="s">
        <v>256</v>
      </c>
      <c r="O4025" s="54" t="s">
        <v>256</v>
      </c>
      <c r="P4025" s="54" t="s">
        <v>452</v>
      </c>
      <c r="Q4025" s="54" t="s">
        <v>256</v>
      </c>
      <c r="R4025" s="54" t="s">
        <v>431</v>
      </c>
      <c r="S4025" s="71"/>
      <c r="T4025" s="54" t="s">
        <v>256</v>
      </c>
      <c r="U4025" s="71">
        <v>44501</v>
      </c>
      <c r="V4025" s="54" t="s">
        <v>256</v>
      </c>
      <c r="W4025" t="str">
        <f t="shared" si="62"/>
        <v>Nov-21</v>
      </c>
    </row>
    <row r="4026" spans="1:23" x14ac:dyDescent="0.25">
      <c r="A4026" s="54" t="s">
        <v>318</v>
      </c>
      <c r="B4026" s="54" t="s">
        <v>428</v>
      </c>
      <c r="C4026" s="54" t="s">
        <v>263</v>
      </c>
      <c r="D4026" s="54" t="s">
        <v>429</v>
      </c>
      <c r="E4026" s="54" t="s">
        <v>15479</v>
      </c>
      <c r="F4026" s="71">
        <v>44501</v>
      </c>
      <c r="G4026" s="72">
        <v>8910.36</v>
      </c>
      <c r="H4026" s="72">
        <v>755153.01</v>
      </c>
      <c r="I4026" s="54" t="s">
        <v>265</v>
      </c>
      <c r="J4026" s="54" t="s">
        <v>616</v>
      </c>
      <c r="K4026" s="54" t="s">
        <v>12865</v>
      </c>
      <c r="L4026" s="54" t="s">
        <v>15480</v>
      </c>
      <c r="M4026" s="54" t="s">
        <v>15479</v>
      </c>
      <c r="N4026" s="54" t="s">
        <v>256</v>
      </c>
      <c r="O4026" s="54" t="s">
        <v>256</v>
      </c>
      <c r="P4026" s="54" t="s">
        <v>452</v>
      </c>
      <c r="Q4026" s="54" t="s">
        <v>256</v>
      </c>
      <c r="R4026" s="54" t="s">
        <v>431</v>
      </c>
      <c r="S4026" s="71"/>
      <c r="T4026" s="54" t="s">
        <v>256</v>
      </c>
      <c r="U4026" s="71">
        <v>44501</v>
      </c>
      <c r="V4026" s="54" t="s">
        <v>256</v>
      </c>
      <c r="W4026" t="str">
        <f t="shared" si="62"/>
        <v>Nov-21</v>
      </c>
    </row>
    <row r="4027" spans="1:23" x14ac:dyDescent="0.25">
      <c r="A4027" s="54" t="s">
        <v>318</v>
      </c>
      <c r="B4027" s="54" t="s">
        <v>428</v>
      </c>
      <c r="C4027" s="54" t="s">
        <v>263</v>
      </c>
      <c r="D4027" s="54" t="s">
        <v>429</v>
      </c>
      <c r="E4027" s="54" t="s">
        <v>15481</v>
      </c>
      <c r="F4027" s="71">
        <v>44513</v>
      </c>
      <c r="G4027" s="72">
        <v>5158.3999999999996</v>
      </c>
      <c r="H4027" s="72">
        <v>437174.4</v>
      </c>
      <c r="I4027" s="54" t="s">
        <v>265</v>
      </c>
      <c r="J4027" s="54" t="s">
        <v>616</v>
      </c>
      <c r="K4027" s="54" t="s">
        <v>15482</v>
      </c>
      <c r="L4027" s="54" t="s">
        <v>15483</v>
      </c>
      <c r="M4027" s="54" t="s">
        <v>15481</v>
      </c>
      <c r="N4027" s="54" t="s">
        <v>256</v>
      </c>
      <c r="O4027" s="54" t="s">
        <v>256</v>
      </c>
      <c r="P4027" s="54" t="s">
        <v>452</v>
      </c>
      <c r="Q4027" s="54" t="s">
        <v>256</v>
      </c>
      <c r="R4027" s="54" t="s">
        <v>431</v>
      </c>
      <c r="S4027" s="71"/>
      <c r="T4027" s="54" t="s">
        <v>256</v>
      </c>
      <c r="U4027" s="71">
        <v>44513</v>
      </c>
      <c r="V4027" s="54" t="s">
        <v>256</v>
      </c>
      <c r="W4027" t="str">
        <f t="shared" si="62"/>
        <v>Nov-21</v>
      </c>
    </row>
    <row r="4028" spans="1:23" x14ac:dyDescent="0.25">
      <c r="A4028" s="54" t="s">
        <v>318</v>
      </c>
      <c r="B4028" s="54" t="s">
        <v>428</v>
      </c>
      <c r="C4028" s="54" t="s">
        <v>263</v>
      </c>
      <c r="D4028" s="54" t="s">
        <v>429</v>
      </c>
      <c r="E4028" s="54" t="s">
        <v>15484</v>
      </c>
      <c r="F4028" s="71">
        <v>44510</v>
      </c>
      <c r="G4028" s="72">
        <v>13987.58</v>
      </c>
      <c r="H4028" s="72">
        <v>1185447.4099999999</v>
      </c>
      <c r="I4028" s="54" t="s">
        <v>265</v>
      </c>
      <c r="J4028" s="54" t="s">
        <v>616</v>
      </c>
      <c r="K4028" s="54" t="s">
        <v>15485</v>
      </c>
      <c r="L4028" s="54" t="s">
        <v>15486</v>
      </c>
      <c r="M4028" s="54" t="s">
        <v>15484</v>
      </c>
      <c r="N4028" s="54" t="s">
        <v>256</v>
      </c>
      <c r="O4028" s="54" t="s">
        <v>256</v>
      </c>
      <c r="P4028" s="54" t="s">
        <v>452</v>
      </c>
      <c r="Q4028" s="54" t="s">
        <v>256</v>
      </c>
      <c r="R4028" s="54" t="s">
        <v>431</v>
      </c>
      <c r="S4028" s="71"/>
      <c r="T4028" s="54" t="s">
        <v>256</v>
      </c>
      <c r="U4028" s="71">
        <v>44510</v>
      </c>
      <c r="V4028" s="54" t="s">
        <v>256</v>
      </c>
      <c r="W4028" t="str">
        <f t="shared" si="62"/>
        <v>Nov-21</v>
      </c>
    </row>
    <row r="4029" spans="1:23" x14ac:dyDescent="0.25">
      <c r="A4029" s="54" t="s">
        <v>318</v>
      </c>
      <c r="B4029" s="54" t="s">
        <v>428</v>
      </c>
      <c r="C4029" s="54" t="s">
        <v>263</v>
      </c>
      <c r="D4029" s="54" t="s">
        <v>429</v>
      </c>
      <c r="E4029" s="54" t="s">
        <v>15487</v>
      </c>
      <c r="F4029" s="71">
        <v>44521</v>
      </c>
      <c r="G4029" s="72">
        <v>40424.07</v>
      </c>
      <c r="H4029" s="72">
        <v>3425939.93</v>
      </c>
      <c r="I4029" s="54" t="s">
        <v>265</v>
      </c>
      <c r="J4029" s="54" t="s">
        <v>616</v>
      </c>
      <c r="K4029" s="54" t="s">
        <v>15488</v>
      </c>
      <c r="L4029" s="54" t="s">
        <v>15489</v>
      </c>
      <c r="M4029" s="54" t="s">
        <v>15487</v>
      </c>
      <c r="N4029" s="54" t="s">
        <v>256</v>
      </c>
      <c r="O4029" s="54" t="s">
        <v>256</v>
      </c>
      <c r="P4029" s="54" t="s">
        <v>452</v>
      </c>
      <c r="Q4029" s="54" t="s">
        <v>256</v>
      </c>
      <c r="R4029" s="54" t="s">
        <v>431</v>
      </c>
      <c r="S4029" s="71"/>
      <c r="T4029" s="54" t="s">
        <v>256</v>
      </c>
      <c r="U4029" s="71">
        <v>44521</v>
      </c>
      <c r="V4029" s="54" t="s">
        <v>256</v>
      </c>
      <c r="W4029" t="str">
        <f t="shared" si="62"/>
        <v>Nov-21</v>
      </c>
    </row>
    <row r="4030" spans="1:23" x14ac:dyDescent="0.25">
      <c r="A4030" s="54" t="s">
        <v>318</v>
      </c>
      <c r="B4030" s="54" t="s">
        <v>428</v>
      </c>
      <c r="C4030" s="54" t="s">
        <v>263</v>
      </c>
      <c r="D4030" s="54" t="s">
        <v>429</v>
      </c>
      <c r="E4030" s="54" t="s">
        <v>15490</v>
      </c>
      <c r="F4030" s="71">
        <v>44506</v>
      </c>
      <c r="G4030" s="72">
        <v>714.13</v>
      </c>
      <c r="H4030" s="72">
        <v>60522.52</v>
      </c>
      <c r="I4030" s="54" t="s">
        <v>265</v>
      </c>
      <c r="J4030" s="54" t="s">
        <v>616</v>
      </c>
      <c r="K4030" s="54" t="s">
        <v>15491</v>
      </c>
      <c r="L4030" s="54" t="s">
        <v>15492</v>
      </c>
      <c r="M4030" s="54" t="s">
        <v>15490</v>
      </c>
      <c r="N4030" s="54" t="s">
        <v>256</v>
      </c>
      <c r="O4030" s="54" t="s">
        <v>256</v>
      </c>
      <c r="P4030" s="54" t="s">
        <v>452</v>
      </c>
      <c r="Q4030" s="54" t="s">
        <v>256</v>
      </c>
      <c r="R4030" s="54" t="s">
        <v>431</v>
      </c>
      <c r="S4030" s="71"/>
      <c r="T4030" s="54" t="s">
        <v>256</v>
      </c>
      <c r="U4030" s="71">
        <v>44506</v>
      </c>
      <c r="V4030" s="54" t="s">
        <v>256</v>
      </c>
      <c r="W4030" t="str">
        <f t="shared" si="62"/>
        <v>Nov-21</v>
      </c>
    </row>
    <row r="4031" spans="1:23" x14ac:dyDescent="0.25">
      <c r="A4031" s="54" t="s">
        <v>318</v>
      </c>
      <c r="B4031" s="54" t="s">
        <v>428</v>
      </c>
      <c r="C4031" s="54" t="s">
        <v>263</v>
      </c>
      <c r="D4031" s="54" t="s">
        <v>429</v>
      </c>
      <c r="E4031" s="54" t="s">
        <v>15493</v>
      </c>
      <c r="F4031" s="71">
        <v>44506</v>
      </c>
      <c r="G4031" s="72">
        <v>410.39</v>
      </c>
      <c r="H4031" s="72">
        <v>34780.550000000003</v>
      </c>
      <c r="I4031" s="54" t="s">
        <v>265</v>
      </c>
      <c r="J4031" s="54" t="s">
        <v>616</v>
      </c>
      <c r="K4031" s="54" t="s">
        <v>15491</v>
      </c>
      <c r="L4031" s="54" t="s">
        <v>15494</v>
      </c>
      <c r="M4031" s="54" t="s">
        <v>15493</v>
      </c>
      <c r="N4031" s="54" t="s">
        <v>256</v>
      </c>
      <c r="O4031" s="54" t="s">
        <v>256</v>
      </c>
      <c r="P4031" s="54" t="s">
        <v>452</v>
      </c>
      <c r="Q4031" s="54" t="s">
        <v>256</v>
      </c>
      <c r="R4031" s="54" t="s">
        <v>431</v>
      </c>
      <c r="S4031" s="71"/>
      <c r="T4031" s="54" t="s">
        <v>256</v>
      </c>
      <c r="U4031" s="71">
        <v>44506</v>
      </c>
      <c r="V4031" s="54" t="s">
        <v>256</v>
      </c>
      <c r="W4031" t="str">
        <f t="shared" si="62"/>
        <v>Nov-21</v>
      </c>
    </row>
    <row r="4032" spans="1:23" x14ac:dyDescent="0.25">
      <c r="A4032" s="54" t="s">
        <v>317</v>
      </c>
      <c r="B4032" s="54" t="s">
        <v>428</v>
      </c>
      <c r="C4032" s="54" t="s">
        <v>263</v>
      </c>
      <c r="D4032" s="54" t="s">
        <v>429</v>
      </c>
      <c r="E4032" s="54" t="s">
        <v>15495</v>
      </c>
      <c r="F4032" s="71">
        <v>44507</v>
      </c>
      <c r="G4032" s="72">
        <v>4985.8999999999996</v>
      </c>
      <c r="H4032" s="72">
        <v>422555.03</v>
      </c>
      <c r="I4032" s="54" t="s">
        <v>265</v>
      </c>
      <c r="J4032" s="54" t="s">
        <v>331</v>
      </c>
      <c r="K4032" s="54" t="s">
        <v>15496</v>
      </c>
      <c r="L4032" s="54" t="s">
        <v>15497</v>
      </c>
      <c r="M4032" s="54" t="s">
        <v>15495</v>
      </c>
      <c r="N4032" s="54" t="s">
        <v>256</v>
      </c>
      <c r="O4032" s="54" t="s">
        <v>256</v>
      </c>
      <c r="P4032" s="54" t="s">
        <v>289</v>
      </c>
      <c r="Q4032" s="54" t="s">
        <v>256</v>
      </c>
      <c r="R4032" s="54" t="s">
        <v>431</v>
      </c>
      <c r="S4032" s="71"/>
      <c r="T4032" s="54" t="s">
        <v>256</v>
      </c>
      <c r="U4032" s="71">
        <v>44507</v>
      </c>
      <c r="V4032" s="54" t="s">
        <v>256</v>
      </c>
      <c r="W4032" t="str">
        <f t="shared" si="62"/>
        <v>Nov-21</v>
      </c>
    </row>
    <row r="4033" spans="1:23" x14ac:dyDescent="0.25">
      <c r="A4033" s="54" t="s">
        <v>317</v>
      </c>
      <c r="B4033" s="54" t="s">
        <v>428</v>
      </c>
      <c r="C4033" s="54" t="s">
        <v>263</v>
      </c>
      <c r="D4033" s="54" t="s">
        <v>429</v>
      </c>
      <c r="E4033" s="54" t="s">
        <v>15498</v>
      </c>
      <c r="F4033" s="71">
        <v>44507</v>
      </c>
      <c r="G4033" s="72">
        <v>470.89</v>
      </c>
      <c r="H4033" s="72">
        <v>39907.93</v>
      </c>
      <c r="I4033" s="54" t="s">
        <v>265</v>
      </c>
      <c r="J4033" s="54" t="s">
        <v>331</v>
      </c>
      <c r="K4033" s="54" t="s">
        <v>15499</v>
      </c>
      <c r="L4033" s="54" t="s">
        <v>15500</v>
      </c>
      <c r="M4033" s="54" t="s">
        <v>15498</v>
      </c>
      <c r="N4033" s="54" t="s">
        <v>256</v>
      </c>
      <c r="O4033" s="54" t="s">
        <v>256</v>
      </c>
      <c r="P4033" s="54" t="s">
        <v>289</v>
      </c>
      <c r="Q4033" s="54" t="s">
        <v>256</v>
      </c>
      <c r="R4033" s="54" t="s">
        <v>431</v>
      </c>
      <c r="S4033" s="71"/>
      <c r="T4033" s="54" t="s">
        <v>256</v>
      </c>
      <c r="U4033" s="71">
        <v>44507</v>
      </c>
      <c r="V4033" s="54" t="s">
        <v>256</v>
      </c>
      <c r="W4033" t="str">
        <f t="shared" si="62"/>
        <v>Nov-21</v>
      </c>
    </row>
    <row r="4034" spans="1:23" x14ac:dyDescent="0.25">
      <c r="A4034" s="54" t="s">
        <v>317</v>
      </c>
      <c r="B4034" s="54" t="s">
        <v>428</v>
      </c>
      <c r="C4034" s="54" t="s">
        <v>263</v>
      </c>
      <c r="D4034" s="54" t="s">
        <v>429</v>
      </c>
      <c r="E4034" s="54" t="s">
        <v>15501</v>
      </c>
      <c r="F4034" s="71">
        <v>44507</v>
      </c>
      <c r="G4034" s="72">
        <v>349.7</v>
      </c>
      <c r="H4034" s="72">
        <v>29637.08</v>
      </c>
      <c r="I4034" s="54" t="s">
        <v>265</v>
      </c>
      <c r="J4034" s="54" t="s">
        <v>331</v>
      </c>
      <c r="K4034" s="54" t="s">
        <v>15502</v>
      </c>
      <c r="L4034" s="54" t="s">
        <v>15503</v>
      </c>
      <c r="M4034" s="54" t="s">
        <v>15501</v>
      </c>
      <c r="N4034" s="54" t="s">
        <v>256</v>
      </c>
      <c r="O4034" s="54" t="s">
        <v>256</v>
      </c>
      <c r="P4034" s="54" t="s">
        <v>289</v>
      </c>
      <c r="Q4034" s="54" t="s">
        <v>256</v>
      </c>
      <c r="R4034" s="54" t="s">
        <v>431</v>
      </c>
      <c r="S4034" s="71"/>
      <c r="T4034" s="54" t="s">
        <v>256</v>
      </c>
      <c r="U4034" s="71">
        <v>44507</v>
      </c>
      <c r="V4034" s="54" t="s">
        <v>256</v>
      </c>
      <c r="W4034" t="str">
        <f t="shared" si="62"/>
        <v>Nov-21</v>
      </c>
    </row>
    <row r="4035" spans="1:23" x14ac:dyDescent="0.25">
      <c r="A4035" s="54" t="s">
        <v>317</v>
      </c>
      <c r="B4035" s="54" t="s">
        <v>428</v>
      </c>
      <c r="C4035" s="54" t="s">
        <v>263</v>
      </c>
      <c r="D4035" s="54" t="s">
        <v>429</v>
      </c>
      <c r="E4035" s="54" t="s">
        <v>15504</v>
      </c>
      <c r="F4035" s="71">
        <v>44507</v>
      </c>
      <c r="G4035" s="72">
        <v>349.69</v>
      </c>
      <c r="H4035" s="72">
        <v>29636.23</v>
      </c>
      <c r="I4035" s="54" t="s">
        <v>265</v>
      </c>
      <c r="J4035" s="54" t="s">
        <v>331</v>
      </c>
      <c r="K4035" s="54" t="s">
        <v>15505</v>
      </c>
      <c r="L4035" s="54" t="s">
        <v>15506</v>
      </c>
      <c r="M4035" s="54" t="s">
        <v>15504</v>
      </c>
      <c r="N4035" s="54" t="s">
        <v>256</v>
      </c>
      <c r="O4035" s="54" t="s">
        <v>256</v>
      </c>
      <c r="P4035" s="54" t="s">
        <v>289</v>
      </c>
      <c r="Q4035" s="54" t="s">
        <v>256</v>
      </c>
      <c r="R4035" s="54" t="s">
        <v>431</v>
      </c>
      <c r="S4035" s="71"/>
      <c r="T4035" s="54" t="s">
        <v>256</v>
      </c>
      <c r="U4035" s="71">
        <v>44507</v>
      </c>
      <c r="V4035" s="54" t="s">
        <v>256</v>
      </c>
      <c r="W4035" t="str">
        <f t="shared" si="62"/>
        <v>Nov-21</v>
      </c>
    </row>
    <row r="4036" spans="1:23" x14ac:dyDescent="0.25">
      <c r="A4036" s="54" t="s">
        <v>317</v>
      </c>
      <c r="B4036" s="54" t="s">
        <v>428</v>
      </c>
      <c r="C4036" s="54" t="s">
        <v>263</v>
      </c>
      <c r="D4036" s="54" t="s">
        <v>429</v>
      </c>
      <c r="E4036" s="54" t="s">
        <v>15507</v>
      </c>
      <c r="F4036" s="71">
        <v>44511</v>
      </c>
      <c r="G4036" s="72">
        <v>134.13999999999999</v>
      </c>
      <c r="H4036" s="72">
        <v>11368.37</v>
      </c>
      <c r="I4036" s="54" t="s">
        <v>265</v>
      </c>
      <c r="J4036" s="54" t="s">
        <v>331</v>
      </c>
      <c r="K4036" s="54" t="s">
        <v>15508</v>
      </c>
      <c r="L4036" s="54" t="s">
        <v>15509</v>
      </c>
      <c r="M4036" s="54" t="s">
        <v>15507</v>
      </c>
      <c r="N4036" s="54" t="s">
        <v>256</v>
      </c>
      <c r="O4036" s="54" t="s">
        <v>256</v>
      </c>
      <c r="P4036" s="54" t="s">
        <v>289</v>
      </c>
      <c r="Q4036" s="54" t="s">
        <v>256</v>
      </c>
      <c r="R4036" s="54" t="s">
        <v>431</v>
      </c>
      <c r="S4036" s="71"/>
      <c r="T4036" s="54" t="s">
        <v>256</v>
      </c>
      <c r="U4036" s="71">
        <v>44511</v>
      </c>
      <c r="V4036" s="54" t="s">
        <v>256</v>
      </c>
      <c r="W4036" t="str">
        <f t="shared" ref="W4036:W4099" si="63">TEXT(F4036,"MMM-YY")</f>
        <v>Nov-21</v>
      </c>
    </row>
    <row r="4037" spans="1:23" x14ac:dyDescent="0.25">
      <c r="A4037" s="54" t="s">
        <v>317</v>
      </c>
      <c r="B4037" s="54" t="s">
        <v>428</v>
      </c>
      <c r="C4037" s="54" t="s">
        <v>263</v>
      </c>
      <c r="D4037" s="54" t="s">
        <v>429</v>
      </c>
      <c r="E4037" s="54" t="s">
        <v>15510</v>
      </c>
      <c r="F4037" s="71">
        <v>44511</v>
      </c>
      <c r="G4037" s="72">
        <v>25.64</v>
      </c>
      <c r="H4037" s="72">
        <v>2172.9899999999998</v>
      </c>
      <c r="I4037" s="54" t="s">
        <v>265</v>
      </c>
      <c r="J4037" s="54" t="s">
        <v>331</v>
      </c>
      <c r="K4037" s="54" t="s">
        <v>15508</v>
      </c>
      <c r="L4037" s="54" t="s">
        <v>15511</v>
      </c>
      <c r="M4037" s="54" t="s">
        <v>15510</v>
      </c>
      <c r="N4037" s="54" t="s">
        <v>256</v>
      </c>
      <c r="O4037" s="54" t="s">
        <v>256</v>
      </c>
      <c r="P4037" s="54" t="s">
        <v>289</v>
      </c>
      <c r="Q4037" s="54" t="s">
        <v>256</v>
      </c>
      <c r="R4037" s="54" t="s">
        <v>431</v>
      </c>
      <c r="S4037" s="71"/>
      <c r="T4037" s="54" t="s">
        <v>256</v>
      </c>
      <c r="U4037" s="71">
        <v>44511</v>
      </c>
      <c r="V4037" s="54" t="s">
        <v>256</v>
      </c>
      <c r="W4037" t="str">
        <f t="shared" si="63"/>
        <v>Nov-21</v>
      </c>
    </row>
    <row r="4038" spans="1:23" x14ac:dyDescent="0.25">
      <c r="A4038" s="54" t="s">
        <v>317</v>
      </c>
      <c r="B4038" s="54" t="s">
        <v>428</v>
      </c>
      <c r="C4038" s="54" t="s">
        <v>263</v>
      </c>
      <c r="D4038" s="54" t="s">
        <v>429</v>
      </c>
      <c r="E4038" s="54" t="s">
        <v>15512</v>
      </c>
      <c r="F4038" s="71">
        <v>44520</v>
      </c>
      <c r="G4038" s="72">
        <v>57.75</v>
      </c>
      <c r="H4038" s="72">
        <v>4894.3100000000004</v>
      </c>
      <c r="I4038" s="54" t="s">
        <v>265</v>
      </c>
      <c r="J4038" s="54" t="s">
        <v>331</v>
      </c>
      <c r="K4038" s="54" t="s">
        <v>15513</v>
      </c>
      <c r="L4038" s="54" t="s">
        <v>15514</v>
      </c>
      <c r="M4038" s="54" t="s">
        <v>15512</v>
      </c>
      <c r="N4038" s="54" t="s">
        <v>256</v>
      </c>
      <c r="O4038" s="54" t="s">
        <v>256</v>
      </c>
      <c r="P4038" s="54" t="s">
        <v>289</v>
      </c>
      <c r="Q4038" s="54" t="s">
        <v>256</v>
      </c>
      <c r="R4038" s="54" t="s">
        <v>431</v>
      </c>
      <c r="S4038" s="71"/>
      <c r="T4038" s="54" t="s">
        <v>256</v>
      </c>
      <c r="U4038" s="71">
        <v>44520</v>
      </c>
      <c r="V4038" s="54" t="s">
        <v>256</v>
      </c>
      <c r="W4038" t="str">
        <f t="shared" si="63"/>
        <v>Nov-21</v>
      </c>
    </row>
    <row r="4039" spans="1:23" x14ac:dyDescent="0.25">
      <c r="A4039" s="54" t="s">
        <v>317</v>
      </c>
      <c r="B4039" s="54" t="s">
        <v>428</v>
      </c>
      <c r="C4039" s="54" t="s">
        <v>263</v>
      </c>
      <c r="D4039" s="54" t="s">
        <v>429</v>
      </c>
      <c r="E4039" s="54" t="s">
        <v>15515</v>
      </c>
      <c r="F4039" s="71">
        <v>44501</v>
      </c>
      <c r="G4039" s="72">
        <v>4675.6099999999997</v>
      </c>
      <c r="H4039" s="72">
        <v>396257.95</v>
      </c>
      <c r="I4039" s="54" t="s">
        <v>265</v>
      </c>
      <c r="J4039" s="54" t="s">
        <v>331</v>
      </c>
      <c r="K4039" s="54" t="s">
        <v>12936</v>
      </c>
      <c r="L4039" s="54" t="s">
        <v>15516</v>
      </c>
      <c r="M4039" s="54" t="s">
        <v>15515</v>
      </c>
      <c r="N4039" s="54" t="s">
        <v>256</v>
      </c>
      <c r="O4039" s="54" t="s">
        <v>256</v>
      </c>
      <c r="P4039" s="54" t="s">
        <v>289</v>
      </c>
      <c r="Q4039" s="54" t="s">
        <v>256</v>
      </c>
      <c r="R4039" s="54" t="s">
        <v>431</v>
      </c>
      <c r="S4039" s="71"/>
      <c r="T4039" s="54" t="s">
        <v>256</v>
      </c>
      <c r="U4039" s="71">
        <v>44501</v>
      </c>
      <c r="V4039" s="54" t="s">
        <v>256</v>
      </c>
      <c r="W4039" t="str">
        <f t="shared" si="63"/>
        <v>Nov-21</v>
      </c>
    </row>
    <row r="4040" spans="1:23" x14ac:dyDescent="0.25">
      <c r="A4040" s="54" t="s">
        <v>317</v>
      </c>
      <c r="B4040" s="54" t="s">
        <v>428</v>
      </c>
      <c r="C4040" s="54" t="s">
        <v>263</v>
      </c>
      <c r="D4040" s="54" t="s">
        <v>429</v>
      </c>
      <c r="E4040" s="54" t="s">
        <v>15517</v>
      </c>
      <c r="F4040" s="71">
        <v>44501</v>
      </c>
      <c r="G4040" s="72">
        <v>1332.8</v>
      </c>
      <c r="H4040" s="72">
        <v>112954.8</v>
      </c>
      <c r="I4040" s="54" t="s">
        <v>265</v>
      </c>
      <c r="J4040" s="54" t="s">
        <v>331</v>
      </c>
      <c r="K4040" s="54" t="s">
        <v>15518</v>
      </c>
      <c r="L4040" s="54" t="s">
        <v>15519</v>
      </c>
      <c r="M4040" s="54" t="s">
        <v>15517</v>
      </c>
      <c r="N4040" s="54" t="s">
        <v>256</v>
      </c>
      <c r="O4040" s="54" t="s">
        <v>256</v>
      </c>
      <c r="P4040" s="54" t="s">
        <v>289</v>
      </c>
      <c r="Q4040" s="54" t="s">
        <v>256</v>
      </c>
      <c r="R4040" s="54" t="s">
        <v>431</v>
      </c>
      <c r="S4040" s="71"/>
      <c r="T4040" s="54" t="s">
        <v>256</v>
      </c>
      <c r="U4040" s="71">
        <v>44501</v>
      </c>
      <c r="V4040" s="54" t="s">
        <v>256</v>
      </c>
      <c r="W4040" t="str">
        <f t="shared" si="63"/>
        <v>Nov-21</v>
      </c>
    </row>
    <row r="4041" spans="1:23" x14ac:dyDescent="0.25">
      <c r="A4041" s="54" t="s">
        <v>317</v>
      </c>
      <c r="B4041" s="54" t="s">
        <v>428</v>
      </c>
      <c r="C4041" s="54" t="s">
        <v>263</v>
      </c>
      <c r="D4041" s="54" t="s">
        <v>429</v>
      </c>
      <c r="E4041" s="54" t="s">
        <v>15520</v>
      </c>
      <c r="F4041" s="71">
        <v>44501</v>
      </c>
      <c r="G4041" s="72">
        <v>2276.11</v>
      </c>
      <c r="H4041" s="72">
        <v>192900.32</v>
      </c>
      <c r="I4041" s="54" t="s">
        <v>265</v>
      </c>
      <c r="J4041" s="54" t="s">
        <v>331</v>
      </c>
      <c r="K4041" s="54" t="s">
        <v>13049</v>
      </c>
      <c r="L4041" s="54" t="s">
        <v>15521</v>
      </c>
      <c r="M4041" s="54" t="s">
        <v>15520</v>
      </c>
      <c r="N4041" s="54" t="s">
        <v>256</v>
      </c>
      <c r="O4041" s="54" t="s">
        <v>256</v>
      </c>
      <c r="P4041" s="54" t="s">
        <v>289</v>
      </c>
      <c r="Q4041" s="54" t="s">
        <v>256</v>
      </c>
      <c r="R4041" s="54" t="s">
        <v>431</v>
      </c>
      <c r="S4041" s="71"/>
      <c r="T4041" s="54" t="s">
        <v>256</v>
      </c>
      <c r="U4041" s="71">
        <v>44501</v>
      </c>
      <c r="V4041" s="54" t="s">
        <v>256</v>
      </c>
      <c r="W4041" t="str">
        <f t="shared" si="63"/>
        <v>Nov-21</v>
      </c>
    </row>
    <row r="4042" spans="1:23" x14ac:dyDescent="0.25">
      <c r="A4042" s="54" t="s">
        <v>317</v>
      </c>
      <c r="B4042" s="54" t="s">
        <v>428</v>
      </c>
      <c r="C4042" s="54" t="s">
        <v>263</v>
      </c>
      <c r="D4042" s="54" t="s">
        <v>429</v>
      </c>
      <c r="E4042" s="54" t="s">
        <v>15522</v>
      </c>
      <c r="F4042" s="71">
        <v>44501</v>
      </c>
      <c r="G4042" s="72">
        <v>445.58</v>
      </c>
      <c r="H4042" s="72">
        <v>37762.910000000003</v>
      </c>
      <c r="I4042" s="54" t="s">
        <v>265</v>
      </c>
      <c r="J4042" s="54" t="s">
        <v>331</v>
      </c>
      <c r="K4042" s="54" t="s">
        <v>13082</v>
      </c>
      <c r="L4042" s="54" t="s">
        <v>15523</v>
      </c>
      <c r="M4042" s="54" t="s">
        <v>15522</v>
      </c>
      <c r="N4042" s="54" t="s">
        <v>256</v>
      </c>
      <c r="O4042" s="54" t="s">
        <v>256</v>
      </c>
      <c r="P4042" s="54" t="s">
        <v>289</v>
      </c>
      <c r="Q4042" s="54" t="s">
        <v>256</v>
      </c>
      <c r="R4042" s="54" t="s">
        <v>431</v>
      </c>
      <c r="S4042" s="71"/>
      <c r="T4042" s="54" t="s">
        <v>256</v>
      </c>
      <c r="U4042" s="71">
        <v>44501</v>
      </c>
      <c r="V4042" s="54" t="s">
        <v>256</v>
      </c>
      <c r="W4042" t="str">
        <f t="shared" si="63"/>
        <v>Nov-21</v>
      </c>
    </row>
    <row r="4043" spans="1:23" x14ac:dyDescent="0.25">
      <c r="A4043" s="54" t="s">
        <v>317</v>
      </c>
      <c r="B4043" s="54" t="s">
        <v>428</v>
      </c>
      <c r="C4043" s="54" t="s">
        <v>263</v>
      </c>
      <c r="D4043" s="54" t="s">
        <v>429</v>
      </c>
      <c r="E4043" s="54" t="s">
        <v>15524</v>
      </c>
      <c r="F4043" s="71">
        <v>44506</v>
      </c>
      <c r="G4043" s="72">
        <v>1705.1</v>
      </c>
      <c r="H4043" s="72">
        <v>144507.23000000001</v>
      </c>
      <c r="I4043" s="54" t="s">
        <v>265</v>
      </c>
      <c r="J4043" s="54" t="s">
        <v>331</v>
      </c>
      <c r="K4043" s="54" t="s">
        <v>15525</v>
      </c>
      <c r="L4043" s="54" t="s">
        <v>15526</v>
      </c>
      <c r="M4043" s="54" t="s">
        <v>15524</v>
      </c>
      <c r="N4043" s="54" t="s">
        <v>256</v>
      </c>
      <c r="O4043" s="54" t="s">
        <v>256</v>
      </c>
      <c r="P4043" s="54" t="s">
        <v>289</v>
      </c>
      <c r="Q4043" s="54" t="s">
        <v>256</v>
      </c>
      <c r="R4043" s="54" t="s">
        <v>431</v>
      </c>
      <c r="S4043" s="71"/>
      <c r="T4043" s="54" t="s">
        <v>256</v>
      </c>
      <c r="U4043" s="71">
        <v>44506</v>
      </c>
      <c r="V4043" s="54" t="s">
        <v>256</v>
      </c>
      <c r="W4043" t="str">
        <f t="shared" si="63"/>
        <v>Nov-21</v>
      </c>
    </row>
    <row r="4044" spans="1:23" x14ac:dyDescent="0.25">
      <c r="A4044" s="54" t="s">
        <v>317</v>
      </c>
      <c r="B4044" s="54" t="s">
        <v>428</v>
      </c>
      <c r="C4044" s="54" t="s">
        <v>263</v>
      </c>
      <c r="D4044" s="54" t="s">
        <v>429</v>
      </c>
      <c r="E4044" s="54" t="s">
        <v>15527</v>
      </c>
      <c r="F4044" s="71">
        <v>44504</v>
      </c>
      <c r="G4044" s="72">
        <v>416.16</v>
      </c>
      <c r="H4044" s="72">
        <v>35269.56</v>
      </c>
      <c r="I4044" s="54" t="s">
        <v>265</v>
      </c>
      <c r="J4044" s="54" t="s">
        <v>331</v>
      </c>
      <c r="K4044" s="54" t="s">
        <v>15528</v>
      </c>
      <c r="L4044" s="54" t="s">
        <v>15529</v>
      </c>
      <c r="M4044" s="54" t="s">
        <v>15527</v>
      </c>
      <c r="N4044" s="54" t="s">
        <v>256</v>
      </c>
      <c r="O4044" s="54" t="s">
        <v>256</v>
      </c>
      <c r="P4044" s="54" t="s">
        <v>289</v>
      </c>
      <c r="Q4044" s="54" t="s">
        <v>256</v>
      </c>
      <c r="R4044" s="54" t="s">
        <v>431</v>
      </c>
      <c r="S4044" s="71"/>
      <c r="T4044" s="54" t="s">
        <v>256</v>
      </c>
      <c r="U4044" s="71">
        <v>44504</v>
      </c>
      <c r="V4044" s="54" t="s">
        <v>256</v>
      </c>
      <c r="W4044" t="str">
        <f t="shared" si="63"/>
        <v>Nov-21</v>
      </c>
    </row>
    <row r="4045" spans="1:23" x14ac:dyDescent="0.25">
      <c r="A4045" s="54" t="s">
        <v>317</v>
      </c>
      <c r="B4045" s="54" t="s">
        <v>428</v>
      </c>
      <c r="C4045" s="54" t="s">
        <v>263</v>
      </c>
      <c r="D4045" s="54" t="s">
        <v>429</v>
      </c>
      <c r="E4045" s="54" t="s">
        <v>15530</v>
      </c>
      <c r="F4045" s="71">
        <v>44501</v>
      </c>
      <c r="G4045" s="72">
        <v>1338.45</v>
      </c>
      <c r="H4045" s="72">
        <v>113433.64</v>
      </c>
      <c r="I4045" s="54" t="s">
        <v>265</v>
      </c>
      <c r="J4045" s="54" t="s">
        <v>331</v>
      </c>
      <c r="K4045" s="54" t="s">
        <v>15531</v>
      </c>
      <c r="L4045" s="54" t="s">
        <v>15532</v>
      </c>
      <c r="M4045" s="54" t="s">
        <v>15530</v>
      </c>
      <c r="N4045" s="54" t="s">
        <v>256</v>
      </c>
      <c r="O4045" s="54" t="s">
        <v>256</v>
      </c>
      <c r="P4045" s="54" t="s">
        <v>289</v>
      </c>
      <c r="Q4045" s="54" t="s">
        <v>256</v>
      </c>
      <c r="R4045" s="54" t="s">
        <v>431</v>
      </c>
      <c r="S4045" s="71"/>
      <c r="T4045" s="54" t="s">
        <v>256</v>
      </c>
      <c r="U4045" s="71">
        <v>44501</v>
      </c>
      <c r="V4045" s="54" t="s">
        <v>256</v>
      </c>
      <c r="W4045" t="str">
        <f t="shared" si="63"/>
        <v>Nov-21</v>
      </c>
    </row>
    <row r="4046" spans="1:23" x14ac:dyDescent="0.25">
      <c r="A4046" s="54" t="s">
        <v>317</v>
      </c>
      <c r="B4046" s="54" t="s">
        <v>428</v>
      </c>
      <c r="C4046" s="54" t="s">
        <v>263</v>
      </c>
      <c r="D4046" s="54" t="s">
        <v>429</v>
      </c>
      <c r="E4046" s="54" t="s">
        <v>15533</v>
      </c>
      <c r="F4046" s="71">
        <v>44501</v>
      </c>
      <c r="G4046" s="72">
        <v>1325.23</v>
      </c>
      <c r="H4046" s="72">
        <v>112313.24</v>
      </c>
      <c r="I4046" s="54" t="s">
        <v>265</v>
      </c>
      <c r="J4046" s="54" t="s">
        <v>331</v>
      </c>
      <c r="K4046" s="54" t="s">
        <v>15531</v>
      </c>
      <c r="L4046" s="54" t="s">
        <v>15534</v>
      </c>
      <c r="M4046" s="54" t="s">
        <v>15533</v>
      </c>
      <c r="N4046" s="54" t="s">
        <v>256</v>
      </c>
      <c r="O4046" s="54" t="s">
        <v>256</v>
      </c>
      <c r="P4046" s="54" t="s">
        <v>289</v>
      </c>
      <c r="Q4046" s="54" t="s">
        <v>256</v>
      </c>
      <c r="R4046" s="54" t="s">
        <v>431</v>
      </c>
      <c r="S4046" s="71"/>
      <c r="T4046" s="54" t="s">
        <v>256</v>
      </c>
      <c r="U4046" s="71">
        <v>44501</v>
      </c>
      <c r="V4046" s="54" t="s">
        <v>256</v>
      </c>
      <c r="W4046" t="str">
        <f t="shared" si="63"/>
        <v>Nov-21</v>
      </c>
    </row>
    <row r="4047" spans="1:23" x14ac:dyDescent="0.25">
      <c r="A4047" s="54" t="s">
        <v>317</v>
      </c>
      <c r="B4047" s="54" t="s">
        <v>428</v>
      </c>
      <c r="C4047" s="54" t="s">
        <v>263</v>
      </c>
      <c r="D4047" s="54" t="s">
        <v>429</v>
      </c>
      <c r="E4047" s="54" t="s">
        <v>15535</v>
      </c>
      <c r="F4047" s="71">
        <v>44501</v>
      </c>
      <c r="G4047" s="72">
        <v>693.29</v>
      </c>
      <c r="H4047" s="72">
        <v>58756.33</v>
      </c>
      <c r="I4047" s="54" t="s">
        <v>265</v>
      </c>
      <c r="J4047" s="54" t="s">
        <v>331</v>
      </c>
      <c r="K4047" s="54" t="s">
        <v>15536</v>
      </c>
      <c r="L4047" s="54" t="s">
        <v>15537</v>
      </c>
      <c r="M4047" s="54" t="s">
        <v>15535</v>
      </c>
      <c r="N4047" s="54" t="s">
        <v>256</v>
      </c>
      <c r="O4047" s="54" t="s">
        <v>256</v>
      </c>
      <c r="P4047" s="54" t="s">
        <v>289</v>
      </c>
      <c r="Q4047" s="54" t="s">
        <v>256</v>
      </c>
      <c r="R4047" s="54" t="s">
        <v>431</v>
      </c>
      <c r="S4047" s="71"/>
      <c r="T4047" s="54" t="s">
        <v>256</v>
      </c>
      <c r="U4047" s="71">
        <v>44501</v>
      </c>
      <c r="V4047" s="54" t="s">
        <v>256</v>
      </c>
      <c r="W4047" t="str">
        <f t="shared" si="63"/>
        <v>Nov-21</v>
      </c>
    </row>
    <row r="4048" spans="1:23" x14ac:dyDescent="0.25">
      <c r="A4048" s="54" t="s">
        <v>317</v>
      </c>
      <c r="B4048" s="54" t="s">
        <v>428</v>
      </c>
      <c r="C4048" s="54" t="s">
        <v>263</v>
      </c>
      <c r="D4048" s="54" t="s">
        <v>429</v>
      </c>
      <c r="E4048" s="54" t="s">
        <v>15538</v>
      </c>
      <c r="F4048" s="71">
        <v>44503</v>
      </c>
      <c r="G4048" s="72">
        <v>331.99</v>
      </c>
      <c r="H4048" s="72">
        <v>28136.15</v>
      </c>
      <c r="I4048" s="54" t="s">
        <v>265</v>
      </c>
      <c r="J4048" s="54" t="s">
        <v>331</v>
      </c>
      <c r="K4048" s="54" t="s">
        <v>15539</v>
      </c>
      <c r="L4048" s="54" t="s">
        <v>15540</v>
      </c>
      <c r="M4048" s="54" t="s">
        <v>15538</v>
      </c>
      <c r="N4048" s="54" t="s">
        <v>256</v>
      </c>
      <c r="O4048" s="54" t="s">
        <v>256</v>
      </c>
      <c r="P4048" s="54" t="s">
        <v>289</v>
      </c>
      <c r="Q4048" s="54" t="s">
        <v>256</v>
      </c>
      <c r="R4048" s="54" t="s">
        <v>431</v>
      </c>
      <c r="S4048" s="71"/>
      <c r="T4048" s="54" t="s">
        <v>256</v>
      </c>
      <c r="U4048" s="71">
        <v>44503</v>
      </c>
      <c r="V4048" s="54" t="s">
        <v>256</v>
      </c>
      <c r="W4048" t="str">
        <f t="shared" si="63"/>
        <v>Nov-21</v>
      </c>
    </row>
    <row r="4049" spans="1:23" x14ac:dyDescent="0.25">
      <c r="A4049" s="54" t="s">
        <v>317</v>
      </c>
      <c r="B4049" s="54" t="s">
        <v>428</v>
      </c>
      <c r="C4049" s="54" t="s">
        <v>263</v>
      </c>
      <c r="D4049" s="54" t="s">
        <v>429</v>
      </c>
      <c r="E4049" s="54" t="s">
        <v>15541</v>
      </c>
      <c r="F4049" s="71">
        <v>44510</v>
      </c>
      <c r="G4049" s="72">
        <v>5594.59</v>
      </c>
      <c r="H4049" s="72">
        <v>474141.5</v>
      </c>
      <c r="I4049" s="54" t="s">
        <v>265</v>
      </c>
      <c r="J4049" s="54" t="s">
        <v>331</v>
      </c>
      <c r="K4049" s="54" t="s">
        <v>15542</v>
      </c>
      <c r="L4049" s="54" t="s">
        <v>15543</v>
      </c>
      <c r="M4049" s="54" t="s">
        <v>15541</v>
      </c>
      <c r="N4049" s="54" t="s">
        <v>256</v>
      </c>
      <c r="O4049" s="54" t="s">
        <v>256</v>
      </c>
      <c r="P4049" s="54" t="s">
        <v>289</v>
      </c>
      <c r="Q4049" s="54" t="s">
        <v>256</v>
      </c>
      <c r="R4049" s="54" t="s">
        <v>431</v>
      </c>
      <c r="S4049" s="71"/>
      <c r="T4049" s="54" t="s">
        <v>256</v>
      </c>
      <c r="U4049" s="71">
        <v>44510</v>
      </c>
      <c r="V4049" s="54" t="s">
        <v>256</v>
      </c>
      <c r="W4049" t="str">
        <f t="shared" si="63"/>
        <v>Nov-21</v>
      </c>
    </row>
    <row r="4050" spans="1:23" x14ac:dyDescent="0.25">
      <c r="A4050" s="54" t="s">
        <v>317</v>
      </c>
      <c r="B4050" s="54" t="s">
        <v>428</v>
      </c>
      <c r="C4050" s="54" t="s">
        <v>263</v>
      </c>
      <c r="D4050" s="54" t="s">
        <v>429</v>
      </c>
      <c r="E4050" s="54" t="s">
        <v>15544</v>
      </c>
      <c r="F4050" s="71">
        <v>44513</v>
      </c>
      <c r="G4050" s="72">
        <v>625.35</v>
      </c>
      <c r="H4050" s="72">
        <v>52998.41</v>
      </c>
      <c r="I4050" s="54" t="s">
        <v>265</v>
      </c>
      <c r="J4050" s="54" t="s">
        <v>331</v>
      </c>
      <c r="K4050" s="54" t="s">
        <v>15545</v>
      </c>
      <c r="L4050" s="54" t="s">
        <v>15546</v>
      </c>
      <c r="M4050" s="54" t="s">
        <v>15544</v>
      </c>
      <c r="N4050" s="54" t="s">
        <v>256</v>
      </c>
      <c r="O4050" s="54" t="s">
        <v>256</v>
      </c>
      <c r="P4050" s="54" t="s">
        <v>289</v>
      </c>
      <c r="Q4050" s="54" t="s">
        <v>256</v>
      </c>
      <c r="R4050" s="54" t="s">
        <v>431</v>
      </c>
      <c r="S4050" s="71"/>
      <c r="T4050" s="54" t="s">
        <v>256</v>
      </c>
      <c r="U4050" s="71">
        <v>44513</v>
      </c>
      <c r="V4050" s="54" t="s">
        <v>256</v>
      </c>
      <c r="W4050" t="str">
        <f t="shared" si="63"/>
        <v>Nov-21</v>
      </c>
    </row>
    <row r="4051" spans="1:23" x14ac:dyDescent="0.25">
      <c r="A4051" s="54" t="s">
        <v>317</v>
      </c>
      <c r="B4051" s="54" t="s">
        <v>428</v>
      </c>
      <c r="C4051" s="54" t="s">
        <v>263</v>
      </c>
      <c r="D4051" s="54" t="s">
        <v>429</v>
      </c>
      <c r="E4051" s="54" t="s">
        <v>15547</v>
      </c>
      <c r="F4051" s="71">
        <v>44509</v>
      </c>
      <c r="G4051" s="72">
        <v>2450.92</v>
      </c>
      <c r="H4051" s="72">
        <v>207715.47</v>
      </c>
      <c r="I4051" s="54" t="s">
        <v>265</v>
      </c>
      <c r="J4051" s="54" t="s">
        <v>331</v>
      </c>
      <c r="K4051" s="54" t="s">
        <v>15548</v>
      </c>
      <c r="L4051" s="54" t="s">
        <v>15549</v>
      </c>
      <c r="M4051" s="54" t="s">
        <v>15547</v>
      </c>
      <c r="N4051" s="54" t="s">
        <v>256</v>
      </c>
      <c r="O4051" s="54" t="s">
        <v>256</v>
      </c>
      <c r="P4051" s="54" t="s">
        <v>289</v>
      </c>
      <c r="Q4051" s="54" t="s">
        <v>256</v>
      </c>
      <c r="R4051" s="54" t="s">
        <v>431</v>
      </c>
      <c r="S4051" s="71"/>
      <c r="T4051" s="54" t="s">
        <v>256</v>
      </c>
      <c r="U4051" s="71">
        <v>44509</v>
      </c>
      <c r="V4051" s="54" t="s">
        <v>256</v>
      </c>
      <c r="W4051" t="str">
        <f t="shared" si="63"/>
        <v>Nov-21</v>
      </c>
    </row>
    <row r="4052" spans="1:23" x14ac:dyDescent="0.25">
      <c r="A4052" s="54" t="s">
        <v>317</v>
      </c>
      <c r="B4052" s="54" t="s">
        <v>428</v>
      </c>
      <c r="C4052" s="54" t="s">
        <v>263</v>
      </c>
      <c r="D4052" s="54" t="s">
        <v>429</v>
      </c>
      <c r="E4052" s="54" t="s">
        <v>15550</v>
      </c>
      <c r="F4052" s="71">
        <v>44513</v>
      </c>
      <c r="G4052" s="72">
        <v>14913.47</v>
      </c>
      <c r="H4052" s="72">
        <v>1263916.58</v>
      </c>
      <c r="I4052" s="54" t="s">
        <v>265</v>
      </c>
      <c r="J4052" s="54" t="s">
        <v>331</v>
      </c>
      <c r="K4052" s="54" t="s">
        <v>15551</v>
      </c>
      <c r="L4052" s="54" t="s">
        <v>15552</v>
      </c>
      <c r="M4052" s="54" t="s">
        <v>15550</v>
      </c>
      <c r="N4052" s="54" t="s">
        <v>256</v>
      </c>
      <c r="O4052" s="54" t="s">
        <v>256</v>
      </c>
      <c r="P4052" s="54" t="s">
        <v>289</v>
      </c>
      <c r="Q4052" s="54" t="s">
        <v>256</v>
      </c>
      <c r="R4052" s="54" t="s">
        <v>431</v>
      </c>
      <c r="S4052" s="71"/>
      <c r="T4052" s="54" t="s">
        <v>256</v>
      </c>
      <c r="U4052" s="71">
        <v>44513</v>
      </c>
      <c r="V4052" s="54" t="s">
        <v>256</v>
      </c>
      <c r="W4052" t="str">
        <f t="shared" si="63"/>
        <v>Nov-21</v>
      </c>
    </row>
    <row r="4053" spans="1:23" x14ac:dyDescent="0.25">
      <c r="A4053" s="54" t="s">
        <v>317</v>
      </c>
      <c r="B4053" s="54" t="s">
        <v>428</v>
      </c>
      <c r="C4053" s="54" t="s">
        <v>263</v>
      </c>
      <c r="D4053" s="54" t="s">
        <v>429</v>
      </c>
      <c r="E4053" s="54" t="s">
        <v>15553</v>
      </c>
      <c r="F4053" s="71">
        <v>44511</v>
      </c>
      <c r="G4053" s="72">
        <v>4703.21</v>
      </c>
      <c r="H4053" s="72">
        <v>398597.05</v>
      </c>
      <c r="I4053" s="54" t="s">
        <v>265</v>
      </c>
      <c r="J4053" s="54" t="s">
        <v>331</v>
      </c>
      <c r="K4053" s="54" t="s">
        <v>15554</v>
      </c>
      <c r="L4053" s="54" t="s">
        <v>15555</v>
      </c>
      <c r="M4053" s="54" t="s">
        <v>15553</v>
      </c>
      <c r="N4053" s="54" t="s">
        <v>256</v>
      </c>
      <c r="O4053" s="54" t="s">
        <v>256</v>
      </c>
      <c r="P4053" s="54" t="s">
        <v>289</v>
      </c>
      <c r="Q4053" s="54" t="s">
        <v>256</v>
      </c>
      <c r="R4053" s="54" t="s">
        <v>431</v>
      </c>
      <c r="S4053" s="71"/>
      <c r="T4053" s="54" t="s">
        <v>256</v>
      </c>
      <c r="U4053" s="71">
        <v>44511</v>
      </c>
      <c r="V4053" s="54" t="s">
        <v>256</v>
      </c>
      <c r="W4053" t="str">
        <f t="shared" si="63"/>
        <v>Nov-21</v>
      </c>
    </row>
    <row r="4054" spans="1:23" x14ac:dyDescent="0.25">
      <c r="A4054" s="54" t="s">
        <v>317</v>
      </c>
      <c r="B4054" s="54" t="s">
        <v>428</v>
      </c>
      <c r="C4054" s="54" t="s">
        <v>263</v>
      </c>
      <c r="D4054" s="54" t="s">
        <v>429</v>
      </c>
      <c r="E4054" s="54" t="s">
        <v>15556</v>
      </c>
      <c r="F4054" s="71">
        <v>44513</v>
      </c>
      <c r="G4054" s="72">
        <v>2286.7600000000002</v>
      </c>
      <c r="H4054" s="72">
        <v>193802.91</v>
      </c>
      <c r="I4054" s="54" t="s">
        <v>265</v>
      </c>
      <c r="J4054" s="54" t="s">
        <v>331</v>
      </c>
      <c r="K4054" s="54" t="s">
        <v>15557</v>
      </c>
      <c r="L4054" s="54" t="s">
        <v>15558</v>
      </c>
      <c r="M4054" s="54" t="s">
        <v>15556</v>
      </c>
      <c r="N4054" s="54" t="s">
        <v>256</v>
      </c>
      <c r="O4054" s="54" t="s">
        <v>256</v>
      </c>
      <c r="P4054" s="54" t="s">
        <v>289</v>
      </c>
      <c r="Q4054" s="54" t="s">
        <v>256</v>
      </c>
      <c r="R4054" s="54" t="s">
        <v>431</v>
      </c>
      <c r="S4054" s="71"/>
      <c r="T4054" s="54" t="s">
        <v>256</v>
      </c>
      <c r="U4054" s="71">
        <v>44513</v>
      </c>
      <c r="V4054" s="54" t="s">
        <v>256</v>
      </c>
      <c r="W4054" t="str">
        <f t="shared" si="63"/>
        <v>Nov-21</v>
      </c>
    </row>
    <row r="4055" spans="1:23" x14ac:dyDescent="0.25">
      <c r="A4055" s="54" t="s">
        <v>317</v>
      </c>
      <c r="B4055" s="54" t="s">
        <v>428</v>
      </c>
      <c r="C4055" s="54" t="s">
        <v>263</v>
      </c>
      <c r="D4055" s="54" t="s">
        <v>429</v>
      </c>
      <c r="E4055" s="54" t="s">
        <v>15559</v>
      </c>
      <c r="F4055" s="71">
        <v>44513</v>
      </c>
      <c r="G4055" s="72">
        <v>826.44</v>
      </c>
      <c r="H4055" s="72">
        <v>70040.789999999994</v>
      </c>
      <c r="I4055" s="54" t="s">
        <v>265</v>
      </c>
      <c r="J4055" s="54" t="s">
        <v>331</v>
      </c>
      <c r="K4055" s="54" t="s">
        <v>15560</v>
      </c>
      <c r="L4055" s="54" t="s">
        <v>15561</v>
      </c>
      <c r="M4055" s="54" t="s">
        <v>15559</v>
      </c>
      <c r="N4055" s="54" t="s">
        <v>256</v>
      </c>
      <c r="O4055" s="54" t="s">
        <v>256</v>
      </c>
      <c r="P4055" s="54" t="s">
        <v>289</v>
      </c>
      <c r="Q4055" s="54" t="s">
        <v>256</v>
      </c>
      <c r="R4055" s="54" t="s">
        <v>431</v>
      </c>
      <c r="S4055" s="71"/>
      <c r="T4055" s="54" t="s">
        <v>256</v>
      </c>
      <c r="U4055" s="71">
        <v>44513</v>
      </c>
      <c r="V4055" s="54" t="s">
        <v>256</v>
      </c>
      <c r="W4055" t="str">
        <f t="shared" si="63"/>
        <v>Nov-21</v>
      </c>
    </row>
    <row r="4056" spans="1:23" x14ac:dyDescent="0.25">
      <c r="A4056" s="54" t="s">
        <v>317</v>
      </c>
      <c r="B4056" s="54" t="s">
        <v>428</v>
      </c>
      <c r="C4056" s="54" t="s">
        <v>263</v>
      </c>
      <c r="D4056" s="54" t="s">
        <v>429</v>
      </c>
      <c r="E4056" s="54" t="s">
        <v>15562</v>
      </c>
      <c r="F4056" s="71">
        <v>44518</v>
      </c>
      <c r="G4056" s="72">
        <v>3018.19</v>
      </c>
      <c r="H4056" s="72">
        <v>255791.6</v>
      </c>
      <c r="I4056" s="54" t="s">
        <v>265</v>
      </c>
      <c r="J4056" s="54" t="s">
        <v>331</v>
      </c>
      <c r="K4056" s="54" t="s">
        <v>15563</v>
      </c>
      <c r="L4056" s="54" t="s">
        <v>15564</v>
      </c>
      <c r="M4056" s="54" t="s">
        <v>15562</v>
      </c>
      <c r="N4056" s="54" t="s">
        <v>256</v>
      </c>
      <c r="O4056" s="54" t="s">
        <v>256</v>
      </c>
      <c r="P4056" s="54" t="s">
        <v>289</v>
      </c>
      <c r="Q4056" s="54" t="s">
        <v>256</v>
      </c>
      <c r="R4056" s="54" t="s">
        <v>431</v>
      </c>
      <c r="S4056" s="71"/>
      <c r="T4056" s="54" t="s">
        <v>256</v>
      </c>
      <c r="U4056" s="71">
        <v>44518</v>
      </c>
      <c r="V4056" s="54" t="s">
        <v>256</v>
      </c>
      <c r="W4056" t="str">
        <f t="shared" si="63"/>
        <v>Nov-21</v>
      </c>
    </row>
    <row r="4057" spans="1:23" x14ac:dyDescent="0.25">
      <c r="A4057" s="54" t="s">
        <v>317</v>
      </c>
      <c r="B4057" s="54" t="s">
        <v>428</v>
      </c>
      <c r="C4057" s="54" t="s">
        <v>263</v>
      </c>
      <c r="D4057" s="54" t="s">
        <v>429</v>
      </c>
      <c r="E4057" s="54" t="s">
        <v>15565</v>
      </c>
      <c r="F4057" s="71">
        <v>44505</v>
      </c>
      <c r="G4057" s="72">
        <v>224.25</v>
      </c>
      <c r="H4057" s="72">
        <v>19005.189999999999</v>
      </c>
      <c r="I4057" s="54" t="s">
        <v>265</v>
      </c>
      <c r="J4057" s="54" t="s">
        <v>331</v>
      </c>
      <c r="K4057" s="54" t="s">
        <v>15566</v>
      </c>
      <c r="L4057" s="54" t="s">
        <v>15567</v>
      </c>
      <c r="M4057" s="54" t="s">
        <v>15565</v>
      </c>
      <c r="N4057" s="54" t="s">
        <v>256</v>
      </c>
      <c r="O4057" s="54" t="s">
        <v>256</v>
      </c>
      <c r="P4057" s="54" t="s">
        <v>289</v>
      </c>
      <c r="Q4057" s="54" t="s">
        <v>256</v>
      </c>
      <c r="R4057" s="54" t="s">
        <v>431</v>
      </c>
      <c r="S4057" s="71"/>
      <c r="T4057" s="54" t="s">
        <v>256</v>
      </c>
      <c r="U4057" s="71">
        <v>44505</v>
      </c>
      <c r="V4057" s="54" t="s">
        <v>256</v>
      </c>
      <c r="W4057" t="str">
        <f t="shared" si="63"/>
        <v>Nov-21</v>
      </c>
    </row>
    <row r="4058" spans="1:23" x14ac:dyDescent="0.25">
      <c r="A4058" s="54" t="s">
        <v>317</v>
      </c>
      <c r="B4058" s="54" t="s">
        <v>428</v>
      </c>
      <c r="C4058" s="54" t="s">
        <v>263</v>
      </c>
      <c r="D4058" s="54" t="s">
        <v>429</v>
      </c>
      <c r="E4058" s="54" t="s">
        <v>15568</v>
      </c>
      <c r="F4058" s="71">
        <v>44521</v>
      </c>
      <c r="G4058" s="72">
        <v>814.79</v>
      </c>
      <c r="H4058" s="72">
        <v>69053.45</v>
      </c>
      <c r="I4058" s="54" t="s">
        <v>265</v>
      </c>
      <c r="J4058" s="54" t="s">
        <v>15569</v>
      </c>
      <c r="K4058" s="54" t="s">
        <v>15570</v>
      </c>
      <c r="L4058" s="54" t="s">
        <v>15571</v>
      </c>
      <c r="M4058" s="54" t="s">
        <v>15568</v>
      </c>
      <c r="N4058" s="54" t="s">
        <v>256</v>
      </c>
      <c r="O4058" s="54" t="s">
        <v>256</v>
      </c>
      <c r="P4058" s="54" t="s">
        <v>324</v>
      </c>
      <c r="Q4058" s="54" t="s">
        <v>256</v>
      </c>
      <c r="R4058" s="54" t="s">
        <v>431</v>
      </c>
      <c r="S4058" s="71"/>
      <c r="T4058" s="54" t="s">
        <v>256</v>
      </c>
      <c r="U4058" s="71">
        <v>44521</v>
      </c>
      <c r="V4058" s="54" t="s">
        <v>256</v>
      </c>
      <c r="W4058" t="str">
        <f t="shared" si="63"/>
        <v>Nov-21</v>
      </c>
    </row>
    <row r="4059" spans="1:23" x14ac:dyDescent="0.25">
      <c r="A4059" s="54" t="s">
        <v>318</v>
      </c>
      <c r="B4059" s="54" t="s">
        <v>428</v>
      </c>
      <c r="C4059" s="54" t="s">
        <v>263</v>
      </c>
      <c r="D4059" s="54" t="s">
        <v>429</v>
      </c>
      <c r="E4059" s="54" t="s">
        <v>15572</v>
      </c>
      <c r="F4059" s="71">
        <v>44503</v>
      </c>
      <c r="G4059" s="72">
        <v>41502.03</v>
      </c>
      <c r="H4059" s="72">
        <v>3517297.04</v>
      </c>
      <c r="I4059" s="54" t="s">
        <v>265</v>
      </c>
      <c r="J4059" s="54" t="s">
        <v>619</v>
      </c>
      <c r="K4059" s="54" t="s">
        <v>15573</v>
      </c>
      <c r="L4059" s="54" t="s">
        <v>15574</v>
      </c>
      <c r="M4059" s="54" t="s">
        <v>15572</v>
      </c>
      <c r="N4059" s="54" t="s">
        <v>256</v>
      </c>
      <c r="O4059" s="54" t="s">
        <v>256</v>
      </c>
      <c r="P4059" s="54" t="s">
        <v>440</v>
      </c>
      <c r="Q4059" s="54" t="s">
        <v>256</v>
      </c>
      <c r="R4059" s="54" t="s">
        <v>431</v>
      </c>
      <c r="S4059" s="71"/>
      <c r="T4059" s="54" t="s">
        <v>256</v>
      </c>
      <c r="U4059" s="71">
        <v>44503</v>
      </c>
      <c r="V4059" s="54" t="s">
        <v>256</v>
      </c>
      <c r="W4059" t="str">
        <f t="shared" si="63"/>
        <v>Nov-21</v>
      </c>
    </row>
    <row r="4060" spans="1:23" x14ac:dyDescent="0.25">
      <c r="A4060" s="54" t="s">
        <v>318</v>
      </c>
      <c r="B4060" s="54" t="s">
        <v>428</v>
      </c>
      <c r="C4060" s="54" t="s">
        <v>263</v>
      </c>
      <c r="D4060" s="54" t="s">
        <v>429</v>
      </c>
      <c r="E4060" s="54" t="s">
        <v>15575</v>
      </c>
      <c r="F4060" s="71">
        <v>44510</v>
      </c>
      <c r="G4060" s="72">
        <v>5379.97</v>
      </c>
      <c r="H4060" s="72">
        <v>455952.46</v>
      </c>
      <c r="I4060" s="54" t="s">
        <v>265</v>
      </c>
      <c r="J4060" s="54" t="s">
        <v>619</v>
      </c>
      <c r="K4060" s="54" t="s">
        <v>15576</v>
      </c>
      <c r="L4060" s="54" t="s">
        <v>15577</v>
      </c>
      <c r="M4060" s="54" t="s">
        <v>15575</v>
      </c>
      <c r="N4060" s="54" t="s">
        <v>256</v>
      </c>
      <c r="O4060" s="54" t="s">
        <v>256</v>
      </c>
      <c r="P4060" s="54" t="s">
        <v>440</v>
      </c>
      <c r="Q4060" s="54" t="s">
        <v>256</v>
      </c>
      <c r="R4060" s="54" t="s">
        <v>431</v>
      </c>
      <c r="S4060" s="71"/>
      <c r="T4060" s="54" t="s">
        <v>256</v>
      </c>
      <c r="U4060" s="71">
        <v>44510</v>
      </c>
      <c r="V4060" s="54" t="s">
        <v>256</v>
      </c>
      <c r="W4060" t="str">
        <f t="shared" si="63"/>
        <v>Nov-21</v>
      </c>
    </row>
    <row r="4061" spans="1:23" x14ac:dyDescent="0.25">
      <c r="A4061" s="54" t="s">
        <v>317</v>
      </c>
      <c r="B4061" s="54" t="s">
        <v>428</v>
      </c>
      <c r="C4061" s="54" t="s">
        <v>263</v>
      </c>
      <c r="D4061" s="54" t="s">
        <v>429</v>
      </c>
      <c r="E4061" s="54" t="s">
        <v>15578</v>
      </c>
      <c r="F4061" s="71">
        <v>44515</v>
      </c>
      <c r="G4061" s="72">
        <v>599.4</v>
      </c>
      <c r="H4061" s="72">
        <v>50799.15</v>
      </c>
      <c r="I4061" s="54" t="s">
        <v>265</v>
      </c>
      <c r="J4061" s="54" t="s">
        <v>522</v>
      </c>
      <c r="K4061" s="54" t="s">
        <v>15579</v>
      </c>
      <c r="L4061" s="54" t="s">
        <v>15580</v>
      </c>
      <c r="M4061" s="54" t="s">
        <v>15578</v>
      </c>
      <c r="N4061" s="54" t="s">
        <v>256</v>
      </c>
      <c r="O4061" s="54" t="s">
        <v>256</v>
      </c>
      <c r="P4061" s="54" t="s">
        <v>522</v>
      </c>
      <c r="Q4061" s="54" t="s">
        <v>256</v>
      </c>
      <c r="R4061" s="54" t="s">
        <v>431</v>
      </c>
      <c r="S4061" s="71"/>
      <c r="T4061" s="54" t="s">
        <v>256</v>
      </c>
      <c r="U4061" s="71">
        <v>44515</v>
      </c>
      <c r="V4061" s="54" t="s">
        <v>256</v>
      </c>
      <c r="W4061" t="str">
        <f t="shared" si="63"/>
        <v>Nov-21</v>
      </c>
    </row>
    <row r="4062" spans="1:23" x14ac:dyDescent="0.25">
      <c r="A4062" s="54" t="s">
        <v>318</v>
      </c>
      <c r="B4062" s="54" t="s">
        <v>256</v>
      </c>
      <c r="C4062" s="54" t="s">
        <v>280</v>
      </c>
      <c r="D4062" s="54" t="s">
        <v>436</v>
      </c>
      <c r="E4062" s="54" t="s">
        <v>15581</v>
      </c>
      <c r="F4062" s="71">
        <v>44524</v>
      </c>
      <c r="G4062" s="72">
        <v>-6097.42</v>
      </c>
      <c r="H4062" s="72">
        <v>-522854</v>
      </c>
      <c r="I4062" s="54" t="s">
        <v>266</v>
      </c>
      <c r="J4062" s="54" t="s">
        <v>15582</v>
      </c>
      <c r="K4062" s="54" t="s">
        <v>332</v>
      </c>
      <c r="L4062" s="54" t="s">
        <v>282</v>
      </c>
      <c r="M4062" s="54" t="s">
        <v>15581</v>
      </c>
      <c r="N4062" s="54" t="s">
        <v>256</v>
      </c>
      <c r="O4062" s="54" t="s">
        <v>256</v>
      </c>
      <c r="P4062" s="54" t="s">
        <v>256</v>
      </c>
      <c r="Q4062" s="54" t="s">
        <v>256</v>
      </c>
      <c r="R4062" s="54" t="s">
        <v>256</v>
      </c>
      <c r="S4062" s="71"/>
      <c r="T4062" s="54" t="s">
        <v>256</v>
      </c>
      <c r="U4062" s="71">
        <v>44524</v>
      </c>
      <c r="V4062" s="54" t="s">
        <v>256</v>
      </c>
      <c r="W4062" t="str">
        <f t="shared" si="63"/>
        <v>Nov-21</v>
      </c>
    </row>
    <row r="4063" spans="1:23" x14ac:dyDescent="0.25">
      <c r="A4063" s="54" t="s">
        <v>318</v>
      </c>
      <c r="B4063" s="54" t="s">
        <v>256</v>
      </c>
      <c r="C4063" s="54" t="s">
        <v>280</v>
      </c>
      <c r="D4063" s="54" t="s">
        <v>436</v>
      </c>
      <c r="E4063" s="54" t="s">
        <v>15583</v>
      </c>
      <c r="F4063" s="71">
        <v>44514</v>
      </c>
      <c r="G4063" s="72">
        <v>-4332.7700000000004</v>
      </c>
      <c r="H4063" s="72">
        <v>-371535</v>
      </c>
      <c r="I4063" s="54" t="s">
        <v>266</v>
      </c>
      <c r="J4063" s="54" t="s">
        <v>15584</v>
      </c>
      <c r="K4063" s="54" t="s">
        <v>332</v>
      </c>
      <c r="L4063" s="54" t="s">
        <v>282</v>
      </c>
      <c r="M4063" s="54" t="s">
        <v>15583</v>
      </c>
      <c r="N4063" s="54" t="s">
        <v>256</v>
      </c>
      <c r="O4063" s="54" t="s">
        <v>256</v>
      </c>
      <c r="P4063" s="54" t="s">
        <v>256</v>
      </c>
      <c r="Q4063" s="54" t="s">
        <v>256</v>
      </c>
      <c r="R4063" s="54" t="s">
        <v>256</v>
      </c>
      <c r="S4063" s="71"/>
      <c r="T4063" s="54" t="s">
        <v>256</v>
      </c>
      <c r="U4063" s="71">
        <v>44514</v>
      </c>
      <c r="V4063" s="54" t="s">
        <v>256</v>
      </c>
      <c r="W4063" t="str">
        <f t="shared" si="63"/>
        <v>Nov-21</v>
      </c>
    </row>
    <row r="4064" spans="1:23" x14ac:dyDescent="0.25">
      <c r="A4064" s="54" t="s">
        <v>318</v>
      </c>
      <c r="B4064" s="54" t="s">
        <v>256</v>
      </c>
      <c r="C4064" s="54" t="s">
        <v>280</v>
      </c>
      <c r="D4064" s="54" t="s">
        <v>436</v>
      </c>
      <c r="E4064" s="54" t="s">
        <v>15585</v>
      </c>
      <c r="F4064" s="71">
        <v>44514</v>
      </c>
      <c r="G4064" s="72">
        <v>-37426.99</v>
      </c>
      <c r="H4064" s="72">
        <v>-3209364</v>
      </c>
      <c r="I4064" s="54" t="s">
        <v>266</v>
      </c>
      <c r="J4064" s="54" t="s">
        <v>15586</v>
      </c>
      <c r="K4064" s="54" t="s">
        <v>15587</v>
      </c>
      <c r="L4064" s="54" t="s">
        <v>282</v>
      </c>
      <c r="M4064" s="54" t="s">
        <v>15585</v>
      </c>
      <c r="N4064" s="54" t="s">
        <v>256</v>
      </c>
      <c r="O4064" s="54" t="s">
        <v>256</v>
      </c>
      <c r="P4064" s="54" t="s">
        <v>256</v>
      </c>
      <c r="Q4064" s="54" t="s">
        <v>256</v>
      </c>
      <c r="R4064" s="54" t="s">
        <v>256</v>
      </c>
      <c r="S4064" s="71"/>
      <c r="T4064" s="54" t="s">
        <v>256</v>
      </c>
      <c r="U4064" s="71">
        <v>44514</v>
      </c>
      <c r="V4064" s="54" t="s">
        <v>256</v>
      </c>
      <c r="W4064" t="str">
        <f t="shared" si="63"/>
        <v>Nov-21</v>
      </c>
    </row>
    <row r="4065" spans="1:23" x14ac:dyDescent="0.25">
      <c r="A4065" s="54" t="s">
        <v>317</v>
      </c>
      <c r="B4065" s="54" t="s">
        <v>428</v>
      </c>
      <c r="C4065" s="54" t="s">
        <v>263</v>
      </c>
      <c r="D4065" s="54" t="s">
        <v>429</v>
      </c>
      <c r="E4065" s="54" t="s">
        <v>15588</v>
      </c>
      <c r="F4065" s="71">
        <v>44520</v>
      </c>
      <c r="G4065" s="72">
        <v>545.35</v>
      </c>
      <c r="H4065" s="72">
        <v>46218.41</v>
      </c>
      <c r="I4065" s="54" t="s">
        <v>265</v>
      </c>
      <c r="J4065" s="54" t="s">
        <v>15589</v>
      </c>
      <c r="K4065" s="54" t="s">
        <v>15513</v>
      </c>
      <c r="L4065" s="54" t="s">
        <v>15590</v>
      </c>
      <c r="M4065" s="54" t="s">
        <v>15588</v>
      </c>
      <c r="N4065" s="54" t="s">
        <v>256</v>
      </c>
      <c r="O4065" s="54" t="s">
        <v>256</v>
      </c>
      <c r="P4065" s="54" t="s">
        <v>289</v>
      </c>
      <c r="Q4065" s="54" t="s">
        <v>256</v>
      </c>
      <c r="R4065" s="54" t="s">
        <v>431</v>
      </c>
      <c r="S4065" s="71"/>
      <c r="T4065" s="54" t="s">
        <v>256</v>
      </c>
      <c r="U4065" s="71">
        <v>44520</v>
      </c>
      <c r="V4065" s="54" t="s">
        <v>256</v>
      </c>
      <c r="W4065" t="str">
        <f t="shared" si="63"/>
        <v>Nov-21</v>
      </c>
    </row>
    <row r="4066" spans="1:23" x14ac:dyDescent="0.25">
      <c r="A4066" s="54" t="s">
        <v>317</v>
      </c>
      <c r="B4066" s="54" t="s">
        <v>432</v>
      </c>
      <c r="C4066" s="54" t="s">
        <v>441</v>
      </c>
      <c r="D4066" s="54" t="s">
        <v>436</v>
      </c>
      <c r="E4066" s="54" t="s">
        <v>15591</v>
      </c>
      <c r="F4066" s="71">
        <v>44536</v>
      </c>
      <c r="G4066" s="72">
        <v>-10</v>
      </c>
      <c r="H4066" s="72">
        <v>-848.5</v>
      </c>
      <c r="I4066" s="54" t="s">
        <v>265</v>
      </c>
      <c r="J4066" s="54" t="s">
        <v>256</v>
      </c>
      <c r="K4066" s="54" t="s">
        <v>15592</v>
      </c>
      <c r="L4066" s="54" t="s">
        <v>15592</v>
      </c>
      <c r="M4066" s="54" t="s">
        <v>15591</v>
      </c>
      <c r="N4066" s="54" t="s">
        <v>256</v>
      </c>
      <c r="O4066" s="54" t="s">
        <v>256</v>
      </c>
      <c r="P4066" s="54" t="s">
        <v>267</v>
      </c>
      <c r="Q4066" s="54" t="s">
        <v>256</v>
      </c>
      <c r="R4066" s="54" t="s">
        <v>431</v>
      </c>
      <c r="S4066" s="71"/>
      <c r="T4066" s="54" t="s">
        <v>256</v>
      </c>
      <c r="U4066" s="71">
        <v>44524</v>
      </c>
      <c r="V4066" s="54" t="s">
        <v>256</v>
      </c>
      <c r="W4066" t="str">
        <f t="shared" si="63"/>
        <v>Dec-21</v>
      </c>
    </row>
    <row r="4067" spans="1:23" x14ac:dyDescent="0.25">
      <c r="A4067" s="54" t="s">
        <v>317</v>
      </c>
      <c r="B4067" s="54" t="s">
        <v>432</v>
      </c>
      <c r="C4067" s="54" t="s">
        <v>263</v>
      </c>
      <c r="D4067" s="54" t="s">
        <v>429</v>
      </c>
      <c r="E4067" s="54" t="s">
        <v>15593</v>
      </c>
      <c r="F4067" s="71">
        <v>44531</v>
      </c>
      <c r="G4067" s="72">
        <v>4061.63</v>
      </c>
      <c r="H4067" s="72">
        <v>344629.31</v>
      </c>
      <c r="I4067" s="54" t="s">
        <v>265</v>
      </c>
      <c r="J4067" s="54" t="s">
        <v>13144</v>
      </c>
      <c r="K4067" s="54" t="s">
        <v>555</v>
      </c>
      <c r="L4067" s="54" t="s">
        <v>15594</v>
      </c>
      <c r="M4067" s="54" t="s">
        <v>15593</v>
      </c>
      <c r="N4067" s="54" t="s">
        <v>256</v>
      </c>
      <c r="O4067" s="54" t="s">
        <v>256</v>
      </c>
      <c r="P4067" s="54" t="s">
        <v>468</v>
      </c>
      <c r="Q4067" s="54" t="s">
        <v>256</v>
      </c>
      <c r="R4067" s="54" t="s">
        <v>431</v>
      </c>
      <c r="S4067" s="71"/>
      <c r="T4067" s="54" t="s">
        <v>256</v>
      </c>
      <c r="U4067" s="71">
        <v>44531</v>
      </c>
      <c r="V4067" s="54" t="s">
        <v>256</v>
      </c>
      <c r="W4067" t="str">
        <f t="shared" si="63"/>
        <v>Dec-21</v>
      </c>
    </row>
    <row r="4068" spans="1:23" x14ac:dyDescent="0.25">
      <c r="A4068" s="54" t="s">
        <v>317</v>
      </c>
      <c r="B4068" s="54" t="s">
        <v>432</v>
      </c>
      <c r="C4068" s="54" t="s">
        <v>263</v>
      </c>
      <c r="D4068" s="54" t="s">
        <v>429</v>
      </c>
      <c r="E4068" s="54" t="s">
        <v>15595</v>
      </c>
      <c r="F4068" s="71">
        <v>44531</v>
      </c>
      <c r="G4068" s="72">
        <v>3843.36</v>
      </c>
      <c r="H4068" s="72">
        <v>326109.09999999998</v>
      </c>
      <c r="I4068" s="54" t="s">
        <v>265</v>
      </c>
      <c r="J4068" s="54" t="s">
        <v>13144</v>
      </c>
      <c r="K4068" s="54" t="s">
        <v>15596</v>
      </c>
      <c r="L4068" s="54" t="s">
        <v>15597</v>
      </c>
      <c r="M4068" s="54" t="s">
        <v>15595</v>
      </c>
      <c r="N4068" s="54" t="s">
        <v>256</v>
      </c>
      <c r="O4068" s="54" t="s">
        <v>256</v>
      </c>
      <c r="P4068" s="54" t="s">
        <v>468</v>
      </c>
      <c r="Q4068" s="54" t="s">
        <v>256</v>
      </c>
      <c r="R4068" s="54" t="s">
        <v>431</v>
      </c>
      <c r="S4068" s="71"/>
      <c r="T4068" s="54" t="s">
        <v>256</v>
      </c>
      <c r="U4068" s="71">
        <v>44531</v>
      </c>
      <c r="V4068" s="54" t="s">
        <v>256</v>
      </c>
      <c r="W4068" t="str">
        <f t="shared" si="63"/>
        <v>Dec-21</v>
      </c>
    </row>
    <row r="4069" spans="1:23" x14ac:dyDescent="0.25">
      <c r="A4069" s="54" t="s">
        <v>317</v>
      </c>
      <c r="B4069" s="54" t="s">
        <v>432</v>
      </c>
      <c r="C4069" s="54" t="s">
        <v>263</v>
      </c>
      <c r="D4069" s="54" t="s">
        <v>429</v>
      </c>
      <c r="E4069" s="54" t="s">
        <v>15598</v>
      </c>
      <c r="F4069" s="71">
        <v>44531</v>
      </c>
      <c r="G4069" s="72">
        <v>4193.04</v>
      </c>
      <c r="H4069" s="72">
        <v>355779.44</v>
      </c>
      <c r="I4069" s="54" t="s">
        <v>265</v>
      </c>
      <c r="J4069" s="54" t="s">
        <v>13144</v>
      </c>
      <c r="K4069" s="54" t="s">
        <v>621</v>
      </c>
      <c r="L4069" s="54" t="s">
        <v>15599</v>
      </c>
      <c r="M4069" s="54" t="s">
        <v>15598</v>
      </c>
      <c r="N4069" s="54" t="s">
        <v>256</v>
      </c>
      <c r="O4069" s="54" t="s">
        <v>256</v>
      </c>
      <c r="P4069" s="54" t="s">
        <v>468</v>
      </c>
      <c r="Q4069" s="54" t="s">
        <v>256</v>
      </c>
      <c r="R4069" s="54" t="s">
        <v>431</v>
      </c>
      <c r="S4069" s="71"/>
      <c r="T4069" s="54" t="s">
        <v>256</v>
      </c>
      <c r="U4069" s="71">
        <v>44531</v>
      </c>
      <c r="V4069" s="54" t="s">
        <v>256</v>
      </c>
      <c r="W4069" t="str">
        <f t="shared" si="63"/>
        <v>Dec-21</v>
      </c>
    </row>
    <row r="4070" spans="1:23" x14ac:dyDescent="0.25">
      <c r="A4070" s="54" t="s">
        <v>317</v>
      </c>
      <c r="B4070" s="54" t="s">
        <v>432</v>
      </c>
      <c r="C4070" s="54" t="s">
        <v>263</v>
      </c>
      <c r="D4070" s="54" t="s">
        <v>429</v>
      </c>
      <c r="E4070" s="54" t="s">
        <v>15600</v>
      </c>
      <c r="F4070" s="71">
        <v>44535</v>
      </c>
      <c r="G4070" s="72">
        <v>4279.45</v>
      </c>
      <c r="H4070" s="72">
        <v>363111.33</v>
      </c>
      <c r="I4070" s="54" t="s">
        <v>265</v>
      </c>
      <c r="J4070" s="54" t="s">
        <v>13144</v>
      </c>
      <c r="K4070" s="54" t="s">
        <v>15601</v>
      </c>
      <c r="L4070" s="54" t="s">
        <v>15602</v>
      </c>
      <c r="M4070" s="54" t="s">
        <v>15600</v>
      </c>
      <c r="N4070" s="54" t="s">
        <v>256</v>
      </c>
      <c r="O4070" s="54" t="s">
        <v>256</v>
      </c>
      <c r="P4070" s="54" t="s">
        <v>468</v>
      </c>
      <c r="Q4070" s="54" t="s">
        <v>256</v>
      </c>
      <c r="R4070" s="54" t="s">
        <v>431</v>
      </c>
      <c r="S4070" s="71"/>
      <c r="T4070" s="54" t="s">
        <v>256</v>
      </c>
      <c r="U4070" s="71">
        <v>44535</v>
      </c>
      <c r="V4070" s="54" t="s">
        <v>256</v>
      </c>
      <c r="W4070" t="str">
        <f t="shared" si="63"/>
        <v>Dec-21</v>
      </c>
    </row>
    <row r="4071" spans="1:23" x14ac:dyDescent="0.25">
      <c r="A4071" s="54" t="s">
        <v>317</v>
      </c>
      <c r="B4071" s="54" t="s">
        <v>432</v>
      </c>
      <c r="C4071" s="54" t="s">
        <v>263</v>
      </c>
      <c r="D4071" s="54" t="s">
        <v>429</v>
      </c>
      <c r="E4071" s="54" t="s">
        <v>15603</v>
      </c>
      <c r="F4071" s="71">
        <v>44545</v>
      </c>
      <c r="G4071" s="72">
        <v>2319.8200000000002</v>
      </c>
      <c r="H4071" s="72">
        <v>196836.73</v>
      </c>
      <c r="I4071" s="54" t="s">
        <v>265</v>
      </c>
      <c r="J4071" s="54" t="s">
        <v>13144</v>
      </c>
      <c r="K4071" s="54" t="s">
        <v>556</v>
      </c>
      <c r="L4071" s="54" t="s">
        <v>15604</v>
      </c>
      <c r="M4071" s="54" t="s">
        <v>15603</v>
      </c>
      <c r="N4071" s="54" t="s">
        <v>256</v>
      </c>
      <c r="O4071" s="54" t="s">
        <v>256</v>
      </c>
      <c r="P4071" s="54" t="s">
        <v>468</v>
      </c>
      <c r="Q4071" s="54" t="s">
        <v>256</v>
      </c>
      <c r="R4071" s="54" t="s">
        <v>431</v>
      </c>
      <c r="S4071" s="71"/>
      <c r="T4071" s="54" t="s">
        <v>256</v>
      </c>
      <c r="U4071" s="71">
        <v>44545</v>
      </c>
      <c r="V4071" s="54" t="s">
        <v>256</v>
      </c>
      <c r="W4071" t="str">
        <f t="shared" si="63"/>
        <v>Dec-21</v>
      </c>
    </row>
    <row r="4072" spans="1:23" x14ac:dyDescent="0.25">
      <c r="A4072" s="54" t="s">
        <v>317</v>
      </c>
      <c r="B4072" s="54" t="s">
        <v>432</v>
      </c>
      <c r="C4072" s="54" t="s">
        <v>263</v>
      </c>
      <c r="D4072" s="54" t="s">
        <v>429</v>
      </c>
      <c r="E4072" s="54" t="s">
        <v>15605</v>
      </c>
      <c r="F4072" s="71">
        <v>44545</v>
      </c>
      <c r="G4072" s="72">
        <v>6491.22</v>
      </c>
      <c r="H4072" s="72">
        <v>550780.02</v>
      </c>
      <c r="I4072" s="54" t="s">
        <v>265</v>
      </c>
      <c r="J4072" s="54" t="s">
        <v>13144</v>
      </c>
      <c r="K4072" s="54" t="s">
        <v>15606</v>
      </c>
      <c r="L4072" s="54" t="s">
        <v>15607</v>
      </c>
      <c r="M4072" s="54" t="s">
        <v>15605</v>
      </c>
      <c r="N4072" s="54" t="s">
        <v>256</v>
      </c>
      <c r="O4072" s="54" t="s">
        <v>256</v>
      </c>
      <c r="P4072" s="54" t="s">
        <v>468</v>
      </c>
      <c r="Q4072" s="54" t="s">
        <v>256</v>
      </c>
      <c r="R4072" s="54" t="s">
        <v>431</v>
      </c>
      <c r="S4072" s="71"/>
      <c r="T4072" s="54" t="s">
        <v>256</v>
      </c>
      <c r="U4072" s="71">
        <v>44545</v>
      </c>
      <c r="V4072" s="54" t="s">
        <v>256</v>
      </c>
      <c r="W4072" t="str">
        <f t="shared" si="63"/>
        <v>Dec-21</v>
      </c>
    </row>
    <row r="4073" spans="1:23" x14ac:dyDescent="0.25">
      <c r="A4073" s="54" t="s">
        <v>317</v>
      </c>
      <c r="B4073" s="54" t="s">
        <v>432</v>
      </c>
      <c r="C4073" s="54" t="s">
        <v>263</v>
      </c>
      <c r="D4073" s="54" t="s">
        <v>429</v>
      </c>
      <c r="E4073" s="54" t="s">
        <v>15608</v>
      </c>
      <c r="F4073" s="71">
        <v>44545</v>
      </c>
      <c r="G4073" s="72">
        <v>2187.9</v>
      </c>
      <c r="H4073" s="72">
        <v>185643.32</v>
      </c>
      <c r="I4073" s="54" t="s">
        <v>265</v>
      </c>
      <c r="J4073" s="54" t="s">
        <v>13144</v>
      </c>
      <c r="K4073" s="54" t="s">
        <v>15609</v>
      </c>
      <c r="L4073" s="54" t="s">
        <v>15610</v>
      </c>
      <c r="M4073" s="54" t="s">
        <v>15608</v>
      </c>
      <c r="N4073" s="54" t="s">
        <v>256</v>
      </c>
      <c r="O4073" s="54" t="s">
        <v>256</v>
      </c>
      <c r="P4073" s="54" t="s">
        <v>468</v>
      </c>
      <c r="Q4073" s="54" t="s">
        <v>256</v>
      </c>
      <c r="R4073" s="54" t="s">
        <v>431</v>
      </c>
      <c r="S4073" s="71"/>
      <c r="T4073" s="54" t="s">
        <v>256</v>
      </c>
      <c r="U4073" s="71">
        <v>44545</v>
      </c>
      <c r="V4073" s="54" t="s">
        <v>256</v>
      </c>
      <c r="W4073" t="str">
        <f t="shared" si="63"/>
        <v>Dec-21</v>
      </c>
    </row>
    <row r="4074" spans="1:23" x14ac:dyDescent="0.25">
      <c r="A4074" s="54" t="s">
        <v>317</v>
      </c>
      <c r="B4074" s="54" t="s">
        <v>432</v>
      </c>
      <c r="C4074" s="54" t="s">
        <v>263</v>
      </c>
      <c r="D4074" s="54" t="s">
        <v>429</v>
      </c>
      <c r="E4074" s="54" t="s">
        <v>15611</v>
      </c>
      <c r="F4074" s="71">
        <v>44531</v>
      </c>
      <c r="G4074" s="72">
        <v>818.4</v>
      </c>
      <c r="H4074" s="72">
        <v>69441.240000000005</v>
      </c>
      <c r="I4074" s="54" t="s">
        <v>265</v>
      </c>
      <c r="J4074" s="54" t="s">
        <v>13160</v>
      </c>
      <c r="K4074" s="54" t="s">
        <v>15612</v>
      </c>
      <c r="L4074" s="54" t="s">
        <v>15613</v>
      </c>
      <c r="M4074" s="54" t="s">
        <v>15611</v>
      </c>
      <c r="N4074" s="54" t="s">
        <v>256</v>
      </c>
      <c r="O4074" s="54" t="s">
        <v>256</v>
      </c>
      <c r="P4074" s="54" t="s">
        <v>271</v>
      </c>
      <c r="Q4074" s="54" t="s">
        <v>256</v>
      </c>
      <c r="R4074" s="54" t="s">
        <v>431</v>
      </c>
      <c r="S4074" s="71"/>
      <c r="T4074" s="54" t="s">
        <v>256</v>
      </c>
      <c r="U4074" s="71">
        <v>44531</v>
      </c>
      <c r="V4074" s="54" t="s">
        <v>443</v>
      </c>
      <c r="W4074" t="str">
        <f t="shared" si="63"/>
        <v>Dec-21</v>
      </c>
    </row>
    <row r="4075" spans="1:23" x14ac:dyDescent="0.25">
      <c r="A4075" s="54" t="s">
        <v>317</v>
      </c>
      <c r="B4075" s="54" t="s">
        <v>432</v>
      </c>
      <c r="C4075" s="54" t="s">
        <v>263</v>
      </c>
      <c r="D4075" s="54" t="s">
        <v>429</v>
      </c>
      <c r="E4075" s="54" t="s">
        <v>15614</v>
      </c>
      <c r="F4075" s="71">
        <v>44531</v>
      </c>
      <c r="G4075" s="72">
        <v>1027.44</v>
      </c>
      <c r="H4075" s="72">
        <v>87178.28</v>
      </c>
      <c r="I4075" s="54" t="s">
        <v>265</v>
      </c>
      <c r="J4075" s="54" t="s">
        <v>13160</v>
      </c>
      <c r="K4075" s="54" t="s">
        <v>15615</v>
      </c>
      <c r="L4075" s="54" t="s">
        <v>15616</v>
      </c>
      <c r="M4075" s="54" t="s">
        <v>15614</v>
      </c>
      <c r="N4075" s="54" t="s">
        <v>256</v>
      </c>
      <c r="O4075" s="54" t="s">
        <v>256</v>
      </c>
      <c r="P4075" s="54" t="s">
        <v>271</v>
      </c>
      <c r="Q4075" s="54" t="s">
        <v>256</v>
      </c>
      <c r="R4075" s="54" t="s">
        <v>431</v>
      </c>
      <c r="S4075" s="71"/>
      <c r="T4075" s="54" t="s">
        <v>256</v>
      </c>
      <c r="U4075" s="71">
        <v>44531</v>
      </c>
      <c r="V4075" s="54" t="s">
        <v>443</v>
      </c>
      <c r="W4075" t="str">
        <f t="shared" si="63"/>
        <v>Dec-21</v>
      </c>
    </row>
    <row r="4076" spans="1:23" x14ac:dyDescent="0.25">
      <c r="A4076" s="54" t="s">
        <v>317</v>
      </c>
      <c r="B4076" s="54" t="s">
        <v>432</v>
      </c>
      <c r="C4076" s="54" t="s">
        <v>263</v>
      </c>
      <c r="D4076" s="54" t="s">
        <v>429</v>
      </c>
      <c r="E4076" s="54" t="s">
        <v>15617</v>
      </c>
      <c r="F4076" s="71">
        <v>44532</v>
      </c>
      <c r="G4076" s="72">
        <v>7010.73</v>
      </c>
      <c r="H4076" s="72">
        <v>594860.43999999994</v>
      </c>
      <c r="I4076" s="54" t="s">
        <v>265</v>
      </c>
      <c r="J4076" s="54" t="s">
        <v>13160</v>
      </c>
      <c r="K4076" s="54" t="s">
        <v>15618</v>
      </c>
      <c r="L4076" s="54" t="s">
        <v>15619</v>
      </c>
      <c r="M4076" s="54" t="s">
        <v>15617</v>
      </c>
      <c r="N4076" s="54" t="s">
        <v>256</v>
      </c>
      <c r="O4076" s="54" t="s">
        <v>256</v>
      </c>
      <c r="P4076" s="54" t="s">
        <v>271</v>
      </c>
      <c r="Q4076" s="54" t="s">
        <v>256</v>
      </c>
      <c r="R4076" s="54" t="s">
        <v>431</v>
      </c>
      <c r="S4076" s="71"/>
      <c r="T4076" s="54" t="s">
        <v>256</v>
      </c>
      <c r="U4076" s="71">
        <v>44532</v>
      </c>
      <c r="V4076" s="54" t="s">
        <v>443</v>
      </c>
      <c r="W4076" t="str">
        <f t="shared" si="63"/>
        <v>Dec-21</v>
      </c>
    </row>
    <row r="4077" spans="1:23" x14ac:dyDescent="0.25">
      <c r="A4077" s="54" t="s">
        <v>317</v>
      </c>
      <c r="B4077" s="54" t="s">
        <v>432</v>
      </c>
      <c r="C4077" s="54" t="s">
        <v>263</v>
      </c>
      <c r="D4077" s="54" t="s">
        <v>429</v>
      </c>
      <c r="E4077" s="54" t="s">
        <v>15620</v>
      </c>
      <c r="F4077" s="71">
        <v>44534</v>
      </c>
      <c r="G4077" s="72">
        <v>201.45</v>
      </c>
      <c r="H4077" s="72">
        <v>17093.03</v>
      </c>
      <c r="I4077" s="54" t="s">
        <v>265</v>
      </c>
      <c r="J4077" s="54" t="s">
        <v>13160</v>
      </c>
      <c r="K4077" s="54" t="s">
        <v>15621</v>
      </c>
      <c r="L4077" s="54" t="s">
        <v>15622</v>
      </c>
      <c r="M4077" s="54" t="s">
        <v>15620</v>
      </c>
      <c r="N4077" s="54" t="s">
        <v>256</v>
      </c>
      <c r="O4077" s="54" t="s">
        <v>256</v>
      </c>
      <c r="P4077" s="54" t="s">
        <v>271</v>
      </c>
      <c r="Q4077" s="54" t="s">
        <v>256</v>
      </c>
      <c r="R4077" s="54" t="s">
        <v>431</v>
      </c>
      <c r="S4077" s="71"/>
      <c r="T4077" s="54" t="s">
        <v>256</v>
      </c>
      <c r="U4077" s="71">
        <v>44534</v>
      </c>
      <c r="V4077" s="54" t="s">
        <v>443</v>
      </c>
      <c r="W4077" t="str">
        <f t="shared" si="63"/>
        <v>Dec-21</v>
      </c>
    </row>
    <row r="4078" spans="1:23" x14ac:dyDescent="0.25">
      <c r="A4078" s="54" t="s">
        <v>317</v>
      </c>
      <c r="B4078" s="54" t="s">
        <v>432</v>
      </c>
      <c r="C4078" s="54" t="s">
        <v>263</v>
      </c>
      <c r="D4078" s="54" t="s">
        <v>429</v>
      </c>
      <c r="E4078" s="54" t="s">
        <v>15623</v>
      </c>
      <c r="F4078" s="71">
        <v>44534</v>
      </c>
      <c r="G4078" s="72">
        <v>4656</v>
      </c>
      <c r="H4078" s="72">
        <v>395061.6</v>
      </c>
      <c r="I4078" s="54" t="s">
        <v>265</v>
      </c>
      <c r="J4078" s="54" t="s">
        <v>13160</v>
      </c>
      <c r="K4078" s="54" t="s">
        <v>15624</v>
      </c>
      <c r="L4078" s="54" t="s">
        <v>15625</v>
      </c>
      <c r="M4078" s="54" t="s">
        <v>15623</v>
      </c>
      <c r="N4078" s="54" t="s">
        <v>256</v>
      </c>
      <c r="O4078" s="54" t="s">
        <v>256</v>
      </c>
      <c r="P4078" s="54" t="s">
        <v>271</v>
      </c>
      <c r="Q4078" s="54" t="s">
        <v>256</v>
      </c>
      <c r="R4078" s="54" t="s">
        <v>431</v>
      </c>
      <c r="S4078" s="71"/>
      <c r="T4078" s="54" t="s">
        <v>256</v>
      </c>
      <c r="U4078" s="71">
        <v>44534</v>
      </c>
      <c r="V4078" s="54" t="s">
        <v>443</v>
      </c>
      <c r="W4078" t="str">
        <f t="shared" si="63"/>
        <v>Dec-21</v>
      </c>
    </row>
    <row r="4079" spans="1:23" x14ac:dyDescent="0.25">
      <c r="A4079" s="54" t="s">
        <v>317</v>
      </c>
      <c r="B4079" s="54" t="s">
        <v>432</v>
      </c>
      <c r="C4079" s="54" t="s">
        <v>263</v>
      </c>
      <c r="D4079" s="54" t="s">
        <v>429</v>
      </c>
      <c r="E4079" s="54" t="s">
        <v>15626</v>
      </c>
      <c r="F4079" s="71">
        <v>44534</v>
      </c>
      <c r="G4079" s="72">
        <v>880</v>
      </c>
      <c r="H4079" s="72">
        <v>74668</v>
      </c>
      <c r="I4079" s="54" t="s">
        <v>265</v>
      </c>
      <c r="J4079" s="54" t="s">
        <v>13160</v>
      </c>
      <c r="K4079" s="54" t="s">
        <v>15624</v>
      </c>
      <c r="L4079" s="54" t="s">
        <v>15627</v>
      </c>
      <c r="M4079" s="54" t="s">
        <v>15626</v>
      </c>
      <c r="N4079" s="54" t="s">
        <v>256</v>
      </c>
      <c r="O4079" s="54" t="s">
        <v>256</v>
      </c>
      <c r="P4079" s="54" t="s">
        <v>271</v>
      </c>
      <c r="Q4079" s="54" t="s">
        <v>256</v>
      </c>
      <c r="R4079" s="54" t="s">
        <v>431</v>
      </c>
      <c r="S4079" s="71"/>
      <c r="T4079" s="54" t="s">
        <v>256</v>
      </c>
      <c r="U4079" s="71">
        <v>44534</v>
      </c>
      <c r="V4079" s="54" t="s">
        <v>443</v>
      </c>
      <c r="W4079" t="str">
        <f t="shared" si="63"/>
        <v>Dec-21</v>
      </c>
    </row>
    <row r="4080" spans="1:23" x14ac:dyDescent="0.25">
      <c r="A4080" s="54" t="s">
        <v>317</v>
      </c>
      <c r="B4080" s="54" t="s">
        <v>432</v>
      </c>
      <c r="C4080" s="54" t="s">
        <v>263</v>
      </c>
      <c r="D4080" s="54" t="s">
        <v>429</v>
      </c>
      <c r="E4080" s="54" t="s">
        <v>15628</v>
      </c>
      <c r="F4080" s="71">
        <v>44534</v>
      </c>
      <c r="G4080" s="72">
        <v>9548</v>
      </c>
      <c r="H4080" s="72">
        <v>810147.8</v>
      </c>
      <c r="I4080" s="54" t="s">
        <v>265</v>
      </c>
      <c r="J4080" s="54" t="s">
        <v>13160</v>
      </c>
      <c r="K4080" s="54" t="s">
        <v>15624</v>
      </c>
      <c r="L4080" s="54" t="s">
        <v>15629</v>
      </c>
      <c r="M4080" s="54" t="s">
        <v>15628</v>
      </c>
      <c r="N4080" s="54" t="s">
        <v>256</v>
      </c>
      <c r="O4080" s="54" t="s">
        <v>256</v>
      </c>
      <c r="P4080" s="54" t="s">
        <v>271</v>
      </c>
      <c r="Q4080" s="54" t="s">
        <v>256</v>
      </c>
      <c r="R4080" s="54" t="s">
        <v>431</v>
      </c>
      <c r="S4080" s="71"/>
      <c r="T4080" s="54" t="s">
        <v>256</v>
      </c>
      <c r="U4080" s="71">
        <v>44534</v>
      </c>
      <c r="V4080" s="54" t="s">
        <v>443</v>
      </c>
      <c r="W4080" t="str">
        <f t="shared" si="63"/>
        <v>Dec-21</v>
      </c>
    </row>
    <row r="4081" spans="1:23" x14ac:dyDescent="0.25">
      <c r="A4081" s="54" t="s">
        <v>317</v>
      </c>
      <c r="B4081" s="54" t="s">
        <v>432</v>
      </c>
      <c r="C4081" s="54" t="s">
        <v>263</v>
      </c>
      <c r="D4081" s="54" t="s">
        <v>429</v>
      </c>
      <c r="E4081" s="54" t="s">
        <v>15630</v>
      </c>
      <c r="F4081" s="71">
        <v>44534</v>
      </c>
      <c r="G4081" s="72">
        <v>572</v>
      </c>
      <c r="H4081" s="72">
        <v>48534.2</v>
      </c>
      <c r="I4081" s="54" t="s">
        <v>265</v>
      </c>
      <c r="J4081" s="54" t="s">
        <v>13160</v>
      </c>
      <c r="K4081" s="54" t="s">
        <v>15624</v>
      </c>
      <c r="L4081" s="54" t="s">
        <v>15631</v>
      </c>
      <c r="M4081" s="54" t="s">
        <v>15630</v>
      </c>
      <c r="N4081" s="54" t="s">
        <v>256</v>
      </c>
      <c r="O4081" s="54" t="s">
        <v>256</v>
      </c>
      <c r="P4081" s="54" t="s">
        <v>271</v>
      </c>
      <c r="Q4081" s="54" t="s">
        <v>256</v>
      </c>
      <c r="R4081" s="54" t="s">
        <v>431</v>
      </c>
      <c r="S4081" s="71"/>
      <c r="T4081" s="54" t="s">
        <v>256</v>
      </c>
      <c r="U4081" s="71">
        <v>44534</v>
      </c>
      <c r="V4081" s="54" t="s">
        <v>443</v>
      </c>
      <c r="W4081" t="str">
        <f t="shared" si="63"/>
        <v>Dec-21</v>
      </c>
    </row>
    <row r="4082" spans="1:23" x14ac:dyDescent="0.25">
      <c r="A4082" s="54" t="s">
        <v>317</v>
      </c>
      <c r="B4082" s="54" t="s">
        <v>432</v>
      </c>
      <c r="C4082" s="54" t="s">
        <v>263</v>
      </c>
      <c r="D4082" s="54" t="s">
        <v>429</v>
      </c>
      <c r="E4082" s="54" t="s">
        <v>15632</v>
      </c>
      <c r="F4082" s="71">
        <v>44534</v>
      </c>
      <c r="G4082" s="72">
        <v>1100</v>
      </c>
      <c r="H4082" s="72">
        <v>93335</v>
      </c>
      <c r="I4082" s="54" t="s">
        <v>265</v>
      </c>
      <c r="J4082" s="54" t="s">
        <v>13160</v>
      </c>
      <c r="K4082" s="54" t="s">
        <v>15633</v>
      </c>
      <c r="L4082" s="54" t="s">
        <v>15634</v>
      </c>
      <c r="M4082" s="54" t="s">
        <v>15632</v>
      </c>
      <c r="N4082" s="54" t="s">
        <v>256</v>
      </c>
      <c r="O4082" s="54" t="s">
        <v>256</v>
      </c>
      <c r="P4082" s="54" t="s">
        <v>271</v>
      </c>
      <c r="Q4082" s="54" t="s">
        <v>256</v>
      </c>
      <c r="R4082" s="54" t="s">
        <v>431</v>
      </c>
      <c r="S4082" s="71"/>
      <c r="T4082" s="54" t="s">
        <v>256</v>
      </c>
      <c r="U4082" s="71">
        <v>44534</v>
      </c>
      <c r="V4082" s="54" t="s">
        <v>443</v>
      </c>
      <c r="W4082" t="str">
        <f t="shared" si="63"/>
        <v>Dec-21</v>
      </c>
    </row>
    <row r="4083" spans="1:23" x14ac:dyDescent="0.25">
      <c r="A4083" s="54" t="s">
        <v>317</v>
      </c>
      <c r="B4083" s="54" t="s">
        <v>432</v>
      </c>
      <c r="C4083" s="54" t="s">
        <v>263</v>
      </c>
      <c r="D4083" s="54" t="s">
        <v>429</v>
      </c>
      <c r="E4083" s="54" t="s">
        <v>15635</v>
      </c>
      <c r="F4083" s="71">
        <v>44534</v>
      </c>
      <c r="G4083" s="72">
        <v>4104</v>
      </c>
      <c r="H4083" s="72">
        <v>348224.4</v>
      </c>
      <c r="I4083" s="54" t="s">
        <v>265</v>
      </c>
      <c r="J4083" s="54" t="s">
        <v>13160</v>
      </c>
      <c r="K4083" s="54" t="s">
        <v>15633</v>
      </c>
      <c r="L4083" s="54" t="s">
        <v>15636</v>
      </c>
      <c r="M4083" s="54" t="s">
        <v>15635</v>
      </c>
      <c r="N4083" s="54" t="s">
        <v>256</v>
      </c>
      <c r="O4083" s="54" t="s">
        <v>256</v>
      </c>
      <c r="P4083" s="54" t="s">
        <v>271</v>
      </c>
      <c r="Q4083" s="54" t="s">
        <v>256</v>
      </c>
      <c r="R4083" s="54" t="s">
        <v>431</v>
      </c>
      <c r="S4083" s="71"/>
      <c r="T4083" s="54" t="s">
        <v>256</v>
      </c>
      <c r="U4083" s="71">
        <v>44534</v>
      </c>
      <c r="V4083" s="54" t="s">
        <v>443</v>
      </c>
      <c r="W4083" t="str">
        <f t="shared" si="63"/>
        <v>Dec-21</v>
      </c>
    </row>
    <row r="4084" spans="1:23" x14ac:dyDescent="0.25">
      <c r="A4084" s="54" t="s">
        <v>317</v>
      </c>
      <c r="B4084" s="54" t="s">
        <v>432</v>
      </c>
      <c r="C4084" s="54" t="s">
        <v>263</v>
      </c>
      <c r="D4084" s="54" t="s">
        <v>429</v>
      </c>
      <c r="E4084" s="54" t="s">
        <v>15637</v>
      </c>
      <c r="F4084" s="71">
        <v>44532</v>
      </c>
      <c r="G4084" s="72">
        <v>473.31</v>
      </c>
      <c r="H4084" s="72">
        <v>40160.35</v>
      </c>
      <c r="I4084" s="54" t="s">
        <v>265</v>
      </c>
      <c r="J4084" s="54" t="s">
        <v>13160</v>
      </c>
      <c r="K4084" s="54" t="s">
        <v>14013</v>
      </c>
      <c r="L4084" s="54" t="s">
        <v>15638</v>
      </c>
      <c r="M4084" s="54" t="s">
        <v>15637</v>
      </c>
      <c r="N4084" s="54" t="s">
        <v>256</v>
      </c>
      <c r="O4084" s="54" t="s">
        <v>256</v>
      </c>
      <c r="P4084" s="54" t="s">
        <v>271</v>
      </c>
      <c r="Q4084" s="54" t="s">
        <v>256</v>
      </c>
      <c r="R4084" s="54" t="s">
        <v>431</v>
      </c>
      <c r="S4084" s="71"/>
      <c r="T4084" s="54" t="s">
        <v>256</v>
      </c>
      <c r="U4084" s="71">
        <v>44532</v>
      </c>
      <c r="V4084" s="54" t="s">
        <v>443</v>
      </c>
      <c r="W4084" t="str">
        <f t="shared" si="63"/>
        <v>Dec-21</v>
      </c>
    </row>
    <row r="4085" spans="1:23" x14ac:dyDescent="0.25">
      <c r="A4085" s="54" t="s">
        <v>317</v>
      </c>
      <c r="B4085" s="54" t="s">
        <v>432</v>
      </c>
      <c r="C4085" s="54" t="s">
        <v>263</v>
      </c>
      <c r="D4085" s="54" t="s">
        <v>429</v>
      </c>
      <c r="E4085" s="54" t="s">
        <v>15639</v>
      </c>
      <c r="F4085" s="71">
        <v>44532</v>
      </c>
      <c r="G4085" s="72">
        <v>1366.96</v>
      </c>
      <c r="H4085" s="72">
        <v>115986.56</v>
      </c>
      <c r="I4085" s="54" t="s">
        <v>265</v>
      </c>
      <c r="J4085" s="54" t="s">
        <v>13160</v>
      </c>
      <c r="K4085" s="54" t="s">
        <v>15640</v>
      </c>
      <c r="L4085" s="54" t="s">
        <v>15641</v>
      </c>
      <c r="M4085" s="54" t="s">
        <v>15639</v>
      </c>
      <c r="N4085" s="54" t="s">
        <v>256</v>
      </c>
      <c r="O4085" s="54" t="s">
        <v>256</v>
      </c>
      <c r="P4085" s="54" t="s">
        <v>271</v>
      </c>
      <c r="Q4085" s="54" t="s">
        <v>256</v>
      </c>
      <c r="R4085" s="54" t="s">
        <v>431</v>
      </c>
      <c r="S4085" s="71"/>
      <c r="T4085" s="54" t="s">
        <v>256</v>
      </c>
      <c r="U4085" s="71">
        <v>44532</v>
      </c>
      <c r="V4085" s="54" t="s">
        <v>443</v>
      </c>
      <c r="W4085" t="str">
        <f t="shared" si="63"/>
        <v>Dec-21</v>
      </c>
    </row>
    <row r="4086" spans="1:23" x14ac:dyDescent="0.25">
      <c r="A4086" s="54" t="s">
        <v>317</v>
      </c>
      <c r="B4086" s="54" t="s">
        <v>432</v>
      </c>
      <c r="C4086" s="54" t="s">
        <v>263</v>
      </c>
      <c r="D4086" s="54" t="s">
        <v>429</v>
      </c>
      <c r="E4086" s="54" t="s">
        <v>15642</v>
      </c>
      <c r="F4086" s="71">
        <v>44532</v>
      </c>
      <c r="G4086" s="72">
        <v>2374.3000000000002</v>
      </c>
      <c r="H4086" s="72">
        <v>201459.36</v>
      </c>
      <c r="I4086" s="54" t="s">
        <v>265</v>
      </c>
      <c r="J4086" s="54" t="s">
        <v>13160</v>
      </c>
      <c r="K4086" s="54" t="s">
        <v>15643</v>
      </c>
      <c r="L4086" s="54" t="s">
        <v>15644</v>
      </c>
      <c r="M4086" s="54" t="s">
        <v>15642</v>
      </c>
      <c r="N4086" s="54" t="s">
        <v>256</v>
      </c>
      <c r="O4086" s="54" t="s">
        <v>256</v>
      </c>
      <c r="P4086" s="54" t="s">
        <v>271</v>
      </c>
      <c r="Q4086" s="54" t="s">
        <v>256</v>
      </c>
      <c r="R4086" s="54" t="s">
        <v>431</v>
      </c>
      <c r="S4086" s="71"/>
      <c r="T4086" s="54" t="s">
        <v>256</v>
      </c>
      <c r="U4086" s="71">
        <v>44532</v>
      </c>
      <c r="V4086" s="54" t="s">
        <v>443</v>
      </c>
      <c r="W4086" t="str">
        <f t="shared" si="63"/>
        <v>Dec-21</v>
      </c>
    </row>
    <row r="4087" spans="1:23" x14ac:dyDescent="0.25">
      <c r="A4087" s="54" t="s">
        <v>317</v>
      </c>
      <c r="B4087" s="54" t="s">
        <v>432</v>
      </c>
      <c r="C4087" s="54" t="s">
        <v>263</v>
      </c>
      <c r="D4087" s="54" t="s">
        <v>429</v>
      </c>
      <c r="E4087" s="54" t="s">
        <v>15645</v>
      </c>
      <c r="F4087" s="71">
        <v>44537</v>
      </c>
      <c r="G4087" s="72">
        <v>626.79</v>
      </c>
      <c r="H4087" s="72">
        <v>53183.13</v>
      </c>
      <c r="I4087" s="54" t="s">
        <v>265</v>
      </c>
      <c r="J4087" s="54" t="s">
        <v>13160</v>
      </c>
      <c r="K4087" s="54" t="s">
        <v>15624</v>
      </c>
      <c r="L4087" s="54" t="s">
        <v>15646</v>
      </c>
      <c r="M4087" s="54" t="s">
        <v>15645</v>
      </c>
      <c r="N4087" s="54" t="s">
        <v>256</v>
      </c>
      <c r="O4087" s="54" t="s">
        <v>256</v>
      </c>
      <c r="P4087" s="54" t="s">
        <v>271</v>
      </c>
      <c r="Q4087" s="54" t="s">
        <v>256</v>
      </c>
      <c r="R4087" s="54" t="s">
        <v>431</v>
      </c>
      <c r="S4087" s="71"/>
      <c r="T4087" s="54" t="s">
        <v>256</v>
      </c>
      <c r="U4087" s="71">
        <v>44537</v>
      </c>
      <c r="V4087" s="54" t="s">
        <v>443</v>
      </c>
      <c r="W4087" t="str">
        <f t="shared" si="63"/>
        <v>Dec-21</v>
      </c>
    </row>
    <row r="4088" spans="1:23" x14ac:dyDescent="0.25">
      <c r="A4088" s="54" t="s">
        <v>317</v>
      </c>
      <c r="B4088" s="54" t="s">
        <v>432</v>
      </c>
      <c r="C4088" s="54" t="s">
        <v>263</v>
      </c>
      <c r="D4088" s="54" t="s">
        <v>429</v>
      </c>
      <c r="E4088" s="54" t="s">
        <v>15647</v>
      </c>
      <c r="F4088" s="71">
        <v>44537</v>
      </c>
      <c r="G4088" s="72">
        <v>967.03</v>
      </c>
      <c r="H4088" s="72">
        <v>82052.5</v>
      </c>
      <c r="I4088" s="54" t="s">
        <v>265</v>
      </c>
      <c r="J4088" s="54" t="s">
        <v>13160</v>
      </c>
      <c r="K4088" s="54" t="s">
        <v>15624</v>
      </c>
      <c r="L4088" s="54" t="s">
        <v>15648</v>
      </c>
      <c r="M4088" s="54" t="s">
        <v>15647</v>
      </c>
      <c r="N4088" s="54" t="s">
        <v>256</v>
      </c>
      <c r="O4088" s="54" t="s">
        <v>256</v>
      </c>
      <c r="P4088" s="54" t="s">
        <v>271</v>
      </c>
      <c r="Q4088" s="54" t="s">
        <v>256</v>
      </c>
      <c r="R4088" s="54" t="s">
        <v>431</v>
      </c>
      <c r="S4088" s="71"/>
      <c r="T4088" s="54" t="s">
        <v>256</v>
      </c>
      <c r="U4088" s="71">
        <v>44537</v>
      </c>
      <c r="V4088" s="54" t="s">
        <v>443</v>
      </c>
      <c r="W4088" t="str">
        <f t="shared" si="63"/>
        <v>Dec-21</v>
      </c>
    </row>
    <row r="4089" spans="1:23" x14ac:dyDescent="0.25">
      <c r="A4089" s="54" t="s">
        <v>317</v>
      </c>
      <c r="B4089" s="54" t="s">
        <v>432</v>
      </c>
      <c r="C4089" s="54" t="s">
        <v>263</v>
      </c>
      <c r="D4089" s="54" t="s">
        <v>429</v>
      </c>
      <c r="E4089" s="54" t="s">
        <v>15649</v>
      </c>
      <c r="F4089" s="71">
        <v>44537</v>
      </c>
      <c r="G4089" s="72">
        <v>13837.92</v>
      </c>
      <c r="H4089" s="72">
        <v>1174147.51</v>
      </c>
      <c r="I4089" s="54" t="s">
        <v>265</v>
      </c>
      <c r="J4089" s="54" t="s">
        <v>13160</v>
      </c>
      <c r="K4089" s="54" t="s">
        <v>15624</v>
      </c>
      <c r="L4089" s="54" t="s">
        <v>15650</v>
      </c>
      <c r="M4089" s="54" t="s">
        <v>15649</v>
      </c>
      <c r="N4089" s="54" t="s">
        <v>256</v>
      </c>
      <c r="O4089" s="54" t="s">
        <v>256</v>
      </c>
      <c r="P4089" s="54" t="s">
        <v>271</v>
      </c>
      <c r="Q4089" s="54" t="s">
        <v>256</v>
      </c>
      <c r="R4089" s="54" t="s">
        <v>431</v>
      </c>
      <c r="S4089" s="71"/>
      <c r="T4089" s="54" t="s">
        <v>256</v>
      </c>
      <c r="U4089" s="71">
        <v>44537</v>
      </c>
      <c r="V4089" s="54" t="s">
        <v>443</v>
      </c>
      <c r="W4089" t="str">
        <f t="shared" si="63"/>
        <v>Dec-21</v>
      </c>
    </row>
    <row r="4090" spans="1:23" x14ac:dyDescent="0.25">
      <c r="A4090" s="54" t="s">
        <v>317</v>
      </c>
      <c r="B4090" s="54" t="s">
        <v>432</v>
      </c>
      <c r="C4090" s="54" t="s">
        <v>263</v>
      </c>
      <c r="D4090" s="54" t="s">
        <v>429</v>
      </c>
      <c r="E4090" s="54" t="s">
        <v>15651</v>
      </c>
      <c r="F4090" s="71">
        <v>44537</v>
      </c>
      <c r="G4090" s="72">
        <v>7714.15</v>
      </c>
      <c r="H4090" s="72">
        <v>654545.63</v>
      </c>
      <c r="I4090" s="54" t="s">
        <v>265</v>
      </c>
      <c r="J4090" s="54" t="s">
        <v>13160</v>
      </c>
      <c r="K4090" s="54" t="s">
        <v>15624</v>
      </c>
      <c r="L4090" s="54" t="s">
        <v>15652</v>
      </c>
      <c r="M4090" s="54" t="s">
        <v>15651</v>
      </c>
      <c r="N4090" s="54" t="s">
        <v>256</v>
      </c>
      <c r="O4090" s="54" t="s">
        <v>256</v>
      </c>
      <c r="P4090" s="54" t="s">
        <v>271</v>
      </c>
      <c r="Q4090" s="54" t="s">
        <v>256</v>
      </c>
      <c r="R4090" s="54" t="s">
        <v>431</v>
      </c>
      <c r="S4090" s="71"/>
      <c r="T4090" s="54" t="s">
        <v>256</v>
      </c>
      <c r="U4090" s="71">
        <v>44537</v>
      </c>
      <c r="V4090" s="54" t="s">
        <v>443</v>
      </c>
      <c r="W4090" t="str">
        <f t="shared" si="63"/>
        <v>Dec-21</v>
      </c>
    </row>
    <row r="4091" spans="1:23" x14ac:dyDescent="0.25">
      <c r="A4091" s="54" t="s">
        <v>317</v>
      </c>
      <c r="B4091" s="54" t="s">
        <v>432</v>
      </c>
      <c r="C4091" s="54" t="s">
        <v>263</v>
      </c>
      <c r="D4091" s="54" t="s">
        <v>429</v>
      </c>
      <c r="E4091" s="54" t="s">
        <v>15653</v>
      </c>
      <c r="F4091" s="71">
        <v>44537</v>
      </c>
      <c r="G4091" s="72">
        <v>12941.93</v>
      </c>
      <c r="H4091" s="72">
        <v>1098122.76</v>
      </c>
      <c r="I4091" s="54" t="s">
        <v>265</v>
      </c>
      <c r="J4091" s="54" t="s">
        <v>13160</v>
      </c>
      <c r="K4091" s="54" t="s">
        <v>15654</v>
      </c>
      <c r="L4091" s="54" t="s">
        <v>15655</v>
      </c>
      <c r="M4091" s="54" t="s">
        <v>15653</v>
      </c>
      <c r="N4091" s="54" t="s">
        <v>256</v>
      </c>
      <c r="O4091" s="54" t="s">
        <v>256</v>
      </c>
      <c r="P4091" s="54" t="s">
        <v>271</v>
      </c>
      <c r="Q4091" s="54" t="s">
        <v>256</v>
      </c>
      <c r="R4091" s="54" t="s">
        <v>431</v>
      </c>
      <c r="S4091" s="71"/>
      <c r="T4091" s="54" t="s">
        <v>256</v>
      </c>
      <c r="U4091" s="71">
        <v>44537</v>
      </c>
      <c r="V4091" s="54" t="s">
        <v>443</v>
      </c>
      <c r="W4091" t="str">
        <f t="shared" si="63"/>
        <v>Dec-21</v>
      </c>
    </row>
    <row r="4092" spans="1:23" x14ac:dyDescent="0.25">
      <c r="A4092" s="54" t="s">
        <v>317</v>
      </c>
      <c r="B4092" s="54" t="s">
        <v>432</v>
      </c>
      <c r="C4092" s="54" t="s">
        <v>263</v>
      </c>
      <c r="D4092" s="54" t="s">
        <v>429</v>
      </c>
      <c r="E4092" s="54" t="s">
        <v>15656</v>
      </c>
      <c r="F4092" s="71">
        <v>44537</v>
      </c>
      <c r="G4092" s="72">
        <v>6186.57</v>
      </c>
      <c r="H4092" s="72">
        <v>524930.46</v>
      </c>
      <c r="I4092" s="54" t="s">
        <v>265</v>
      </c>
      <c r="J4092" s="54" t="s">
        <v>13160</v>
      </c>
      <c r="K4092" s="54" t="s">
        <v>15633</v>
      </c>
      <c r="L4092" s="54" t="s">
        <v>15657</v>
      </c>
      <c r="M4092" s="54" t="s">
        <v>15656</v>
      </c>
      <c r="N4092" s="54" t="s">
        <v>256</v>
      </c>
      <c r="O4092" s="54" t="s">
        <v>256</v>
      </c>
      <c r="P4092" s="54" t="s">
        <v>271</v>
      </c>
      <c r="Q4092" s="54" t="s">
        <v>256</v>
      </c>
      <c r="R4092" s="54" t="s">
        <v>431</v>
      </c>
      <c r="S4092" s="71"/>
      <c r="T4092" s="54" t="s">
        <v>256</v>
      </c>
      <c r="U4092" s="71">
        <v>44537</v>
      </c>
      <c r="V4092" s="54" t="s">
        <v>443</v>
      </c>
      <c r="W4092" t="str">
        <f t="shared" si="63"/>
        <v>Dec-21</v>
      </c>
    </row>
    <row r="4093" spans="1:23" x14ac:dyDescent="0.25">
      <c r="A4093" s="54" t="s">
        <v>317</v>
      </c>
      <c r="B4093" s="54" t="s">
        <v>432</v>
      </c>
      <c r="C4093" s="54" t="s">
        <v>263</v>
      </c>
      <c r="D4093" s="54" t="s">
        <v>429</v>
      </c>
      <c r="E4093" s="54" t="s">
        <v>15658</v>
      </c>
      <c r="F4093" s="71">
        <v>44537</v>
      </c>
      <c r="G4093" s="72">
        <v>9240.16</v>
      </c>
      <c r="H4093" s="72">
        <v>784027.58</v>
      </c>
      <c r="I4093" s="54" t="s">
        <v>265</v>
      </c>
      <c r="J4093" s="54" t="s">
        <v>13160</v>
      </c>
      <c r="K4093" s="54" t="s">
        <v>15633</v>
      </c>
      <c r="L4093" s="54" t="s">
        <v>15659</v>
      </c>
      <c r="M4093" s="54" t="s">
        <v>15658</v>
      </c>
      <c r="N4093" s="54" t="s">
        <v>256</v>
      </c>
      <c r="O4093" s="54" t="s">
        <v>256</v>
      </c>
      <c r="P4093" s="54" t="s">
        <v>271</v>
      </c>
      <c r="Q4093" s="54" t="s">
        <v>256</v>
      </c>
      <c r="R4093" s="54" t="s">
        <v>431</v>
      </c>
      <c r="S4093" s="71"/>
      <c r="T4093" s="54" t="s">
        <v>256</v>
      </c>
      <c r="U4093" s="71">
        <v>44537</v>
      </c>
      <c r="V4093" s="54" t="s">
        <v>443</v>
      </c>
      <c r="W4093" t="str">
        <f t="shared" si="63"/>
        <v>Dec-21</v>
      </c>
    </row>
    <row r="4094" spans="1:23" x14ac:dyDescent="0.25">
      <c r="A4094" s="54" t="s">
        <v>317</v>
      </c>
      <c r="B4094" s="54" t="s">
        <v>432</v>
      </c>
      <c r="C4094" s="54" t="s">
        <v>263</v>
      </c>
      <c r="D4094" s="54" t="s">
        <v>429</v>
      </c>
      <c r="E4094" s="54" t="s">
        <v>15660</v>
      </c>
      <c r="F4094" s="71">
        <v>44537</v>
      </c>
      <c r="G4094" s="72">
        <v>5044.6499999999996</v>
      </c>
      <c r="H4094" s="72">
        <v>428038.55</v>
      </c>
      <c r="I4094" s="54" t="s">
        <v>265</v>
      </c>
      <c r="J4094" s="54" t="s">
        <v>13160</v>
      </c>
      <c r="K4094" s="54" t="s">
        <v>15633</v>
      </c>
      <c r="L4094" s="54" t="s">
        <v>15661</v>
      </c>
      <c r="M4094" s="54" t="s">
        <v>15660</v>
      </c>
      <c r="N4094" s="54" t="s">
        <v>256</v>
      </c>
      <c r="O4094" s="54" t="s">
        <v>256</v>
      </c>
      <c r="P4094" s="54" t="s">
        <v>271</v>
      </c>
      <c r="Q4094" s="54" t="s">
        <v>256</v>
      </c>
      <c r="R4094" s="54" t="s">
        <v>431</v>
      </c>
      <c r="S4094" s="71"/>
      <c r="T4094" s="54" t="s">
        <v>256</v>
      </c>
      <c r="U4094" s="71">
        <v>44537</v>
      </c>
      <c r="V4094" s="54" t="s">
        <v>443</v>
      </c>
      <c r="W4094" t="str">
        <f t="shared" si="63"/>
        <v>Dec-21</v>
      </c>
    </row>
    <row r="4095" spans="1:23" x14ac:dyDescent="0.25">
      <c r="A4095" s="54" t="s">
        <v>317</v>
      </c>
      <c r="B4095" s="54" t="s">
        <v>432</v>
      </c>
      <c r="C4095" s="54" t="s">
        <v>263</v>
      </c>
      <c r="D4095" s="54" t="s">
        <v>429</v>
      </c>
      <c r="E4095" s="54" t="s">
        <v>15662</v>
      </c>
      <c r="F4095" s="71">
        <v>44537</v>
      </c>
      <c r="G4095" s="72">
        <v>32903.46</v>
      </c>
      <c r="H4095" s="72">
        <v>2791858.58</v>
      </c>
      <c r="I4095" s="54" t="s">
        <v>265</v>
      </c>
      <c r="J4095" s="54" t="s">
        <v>13160</v>
      </c>
      <c r="K4095" s="54" t="s">
        <v>15633</v>
      </c>
      <c r="L4095" s="54" t="s">
        <v>15663</v>
      </c>
      <c r="M4095" s="54" t="s">
        <v>15662</v>
      </c>
      <c r="N4095" s="54" t="s">
        <v>256</v>
      </c>
      <c r="O4095" s="54" t="s">
        <v>256</v>
      </c>
      <c r="P4095" s="54" t="s">
        <v>271</v>
      </c>
      <c r="Q4095" s="54" t="s">
        <v>256</v>
      </c>
      <c r="R4095" s="54" t="s">
        <v>431</v>
      </c>
      <c r="S4095" s="71"/>
      <c r="T4095" s="54" t="s">
        <v>256</v>
      </c>
      <c r="U4095" s="71">
        <v>44537</v>
      </c>
      <c r="V4095" s="54" t="s">
        <v>443</v>
      </c>
      <c r="W4095" t="str">
        <f t="shared" si="63"/>
        <v>Dec-21</v>
      </c>
    </row>
    <row r="4096" spans="1:23" x14ac:dyDescent="0.25">
      <c r="A4096" s="54" t="s">
        <v>317</v>
      </c>
      <c r="B4096" s="54" t="s">
        <v>432</v>
      </c>
      <c r="C4096" s="54" t="s">
        <v>263</v>
      </c>
      <c r="D4096" s="54" t="s">
        <v>429</v>
      </c>
      <c r="E4096" s="54" t="s">
        <v>15664</v>
      </c>
      <c r="F4096" s="71">
        <v>44534</v>
      </c>
      <c r="G4096" s="72">
        <v>1030</v>
      </c>
      <c r="H4096" s="72">
        <v>87395.5</v>
      </c>
      <c r="I4096" s="54" t="s">
        <v>265</v>
      </c>
      <c r="J4096" s="54" t="s">
        <v>13160</v>
      </c>
      <c r="K4096" s="54" t="s">
        <v>15665</v>
      </c>
      <c r="L4096" s="54" t="s">
        <v>15666</v>
      </c>
      <c r="M4096" s="54" t="s">
        <v>15664</v>
      </c>
      <c r="N4096" s="54" t="s">
        <v>256</v>
      </c>
      <c r="O4096" s="54" t="s">
        <v>256</v>
      </c>
      <c r="P4096" s="54" t="s">
        <v>271</v>
      </c>
      <c r="Q4096" s="54" t="s">
        <v>256</v>
      </c>
      <c r="R4096" s="54" t="s">
        <v>431</v>
      </c>
      <c r="S4096" s="71"/>
      <c r="T4096" s="54" t="s">
        <v>256</v>
      </c>
      <c r="U4096" s="71">
        <v>44534</v>
      </c>
      <c r="V4096" s="54" t="s">
        <v>443</v>
      </c>
      <c r="W4096" t="str">
        <f t="shared" si="63"/>
        <v>Dec-21</v>
      </c>
    </row>
    <row r="4097" spans="1:23" x14ac:dyDescent="0.25">
      <c r="A4097" s="54" t="s">
        <v>317</v>
      </c>
      <c r="B4097" s="54" t="s">
        <v>432</v>
      </c>
      <c r="C4097" s="54" t="s">
        <v>263</v>
      </c>
      <c r="D4097" s="54" t="s">
        <v>429</v>
      </c>
      <c r="E4097" s="54" t="s">
        <v>15667</v>
      </c>
      <c r="F4097" s="71">
        <v>44537</v>
      </c>
      <c r="G4097" s="72">
        <v>2897.39</v>
      </c>
      <c r="H4097" s="72">
        <v>245843.54</v>
      </c>
      <c r="I4097" s="54" t="s">
        <v>265</v>
      </c>
      <c r="J4097" s="54" t="s">
        <v>13160</v>
      </c>
      <c r="K4097" s="54" t="s">
        <v>15668</v>
      </c>
      <c r="L4097" s="54" t="s">
        <v>15669</v>
      </c>
      <c r="M4097" s="54" t="s">
        <v>15667</v>
      </c>
      <c r="N4097" s="54" t="s">
        <v>256</v>
      </c>
      <c r="O4097" s="54" t="s">
        <v>256</v>
      </c>
      <c r="P4097" s="54" t="s">
        <v>271</v>
      </c>
      <c r="Q4097" s="54" t="s">
        <v>256</v>
      </c>
      <c r="R4097" s="54" t="s">
        <v>431</v>
      </c>
      <c r="S4097" s="71"/>
      <c r="T4097" s="54" t="s">
        <v>256</v>
      </c>
      <c r="U4097" s="71">
        <v>44537</v>
      </c>
      <c r="V4097" s="54" t="s">
        <v>443</v>
      </c>
      <c r="W4097" t="str">
        <f t="shared" si="63"/>
        <v>Dec-21</v>
      </c>
    </row>
    <row r="4098" spans="1:23" x14ac:dyDescent="0.25">
      <c r="A4098" s="54" t="s">
        <v>317</v>
      </c>
      <c r="B4098" s="54" t="s">
        <v>432</v>
      </c>
      <c r="C4098" s="54" t="s">
        <v>263</v>
      </c>
      <c r="D4098" s="54" t="s">
        <v>429</v>
      </c>
      <c r="E4098" s="54" t="s">
        <v>15670</v>
      </c>
      <c r="F4098" s="71">
        <v>44539</v>
      </c>
      <c r="G4098" s="72">
        <v>6225.87</v>
      </c>
      <c r="H4098" s="72">
        <v>528265.06999999995</v>
      </c>
      <c r="I4098" s="54" t="s">
        <v>265</v>
      </c>
      <c r="J4098" s="54" t="s">
        <v>13160</v>
      </c>
      <c r="K4098" s="54" t="s">
        <v>15624</v>
      </c>
      <c r="L4098" s="54" t="s">
        <v>15671</v>
      </c>
      <c r="M4098" s="54" t="s">
        <v>15670</v>
      </c>
      <c r="N4098" s="54" t="s">
        <v>256</v>
      </c>
      <c r="O4098" s="54" t="s">
        <v>256</v>
      </c>
      <c r="P4098" s="54" t="s">
        <v>271</v>
      </c>
      <c r="Q4098" s="54" t="s">
        <v>256</v>
      </c>
      <c r="R4098" s="54" t="s">
        <v>431</v>
      </c>
      <c r="S4098" s="71"/>
      <c r="T4098" s="54" t="s">
        <v>256</v>
      </c>
      <c r="U4098" s="71">
        <v>44539</v>
      </c>
      <c r="V4098" s="54" t="s">
        <v>443</v>
      </c>
      <c r="W4098" t="str">
        <f t="shared" si="63"/>
        <v>Dec-21</v>
      </c>
    </row>
    <row r="4099" spans="1:23" x14ac:dyDescent="0.25">
      <c r="A4099" s="54" t="s">
        <v>317</v>
      </c>
      <c r="B4099" s="54" t="s">
        <v>432</v>
      </c>
      <c r="C4099" s="54" t="s">
        <v>263</v>
      </c>
      <c r="D4099" s="54" t="s">
        <v>429</v>
      </c>
      <c r="E4099" s="54" t="s">
        <v>15672</v>
      </c>
      <c r="F4099" s="71">
        <v>44541</v>
      </c>
      <c r="G4099" s="72">
        <v>506.37</v>
      </c>
      <c r="H4099" s="72">
        <v>42965.49</v>
      </c>
      <c r="I4099" s="54" t="s">
        <v>265</v>
      </c>
      <c r="J4099" s="54" t="s">
        <v>13160</v>
      </c>
      <c r="K4099" s="54" t="s">
        <v>15673</v>
      </c>
      <c r="L4099" s="54" t="s">
        <v>15674</v>
      </c>
      <c r="M4099" s="54" t="s">
        <v>15672</v>
      </c>
      <c r="N4099" s="54" t="s">
        <v>256</v>
      </c>
      <c r="O4099" s="54" t="s">
        <v>256</v>
      </c>
      <c r="P4099" s="54" t="s">
        <v>271</v>
      </c>
      <c r="Q4099" s="54" t="s">
        <v>256</v>
      </c>
      <c r="R4099" s="54" t="s">
        <v>431</v>
      </c>
      <c r="S4099" s="71"/>
      <c r="T4099" s="54" t="s">
        <v>256</v>
      </c>
      <c r="U4099" s="71">
        <v>44541</v>
      </c>
      <c r="V4099" s="54" t="s">
        <v>443</v>
      </c>
      <c r="W4099" t="str">
        <f t="shared" si="63"/>
        <v>Dec-21</v>
      </c>
    </row>
    <row r="4100" spans="1:23" x14ac:dyDescent="0.25">
      <c r="A4100" s="54" t="s">
        <v>317</v>
      </c>
      <c r="B4100" s="54" t="s">
        <v>432</v>
      </c>
      <c r="C4100" s="54" t="s">
        <v>263</v>
      </c>
      <c r="D4100" s="54" t="s">
        <v>429</v>
      </c>
      <c r="E4100" s="54" t="s">
        <v>15675</v>
      </c>
      <c r="F4100" s="71">
        <v>44544</v>
      </c>
      <c r="G4100" s="72">
        <v>789.56</v>
      </c>
      <c r="H4100" s="72">
        <v>66994.17</v>
      </c>
      <c r="I4100" s="54" t="s">
        <v>265</v>
      </c>
      <c r="J4100" s="54" t="s">
        <v>13160</v>
      </c>
      <c r="K4100" s="54" t="s">
        <v>15676</v>
      </c>
      <c r="L4100" s="54" t="s">
        <v>15677</v>
      </c>
      <c r="M4100" s="54" t="s">
        <v>15675</v>
      </c>
      <c r="N4100" s="54" t="s">
        <v>256</v>
      </c>
      <c r="O4100" s="54" t="s">
        <v>256</v>
      </c>
      <c r="P4100" s="54" t="s">
        <v>271</v>
      </c>
      <c r="Q4100" s="54" t="s">
        <v>256</v>
      </c>
      <c r="R4100" s="54" t="s">
        <v>431</v>
      </c>
      <c r="S4100" s="71"/>
      <c r="T4100" s="54" t="s">
        <v>256</v>
      </c>
      <c r="U4100" s="71">
        <v>44544</v>
      </c>
      <c r="V4100" s="54" t="s">
        <v>443</v>
      </c>
      <c r="W4100" t="str">
        <f t="shared" ref="W4100:W4163" si="64">TEXT(F4100,"MMM-YY")</f>
        <v>Dec-21</v>
      </c>
    </row>
    <row r="4101" spans="1:23" x14ac:dyDescent="0.25">
      <c r="A4101" s="54" t="s">
        <v>317</v>
      </c>
      <c r="B4101" s="54" t="s">
        <v>432</v>
      </c>
      <c r="C4101" s="54" t="s">
        <v>263</v>
      </c>
      <c r="D4101" s="54" t="s">
        <v>429</v>
      </c>
      <c r="E4101" s="54" t="s">
        <v>15678</v>
      </c>
      <c r="F4101" s="71">
        <v>44549</v>
      </c>
      <c r="G4101" s="72">
        <v>951.2</v>
      </c>
      <c r="H4101" s="72">
        <v>80709.320000000007</v>
      </c>
      <c r="I4101" s="54" t="s">
        <v>265</v>
      </c>
      <c r="J4101" s="54" t="s">
        <v>13160</v>
      </c>
      <c r="K4101" s="54" t="s">
        <v>15679</v>
      </c>
      <c r="L4101" s="54" t="s">
        <v>15680</v>
      </c>
      <c r="M4101" s="54" t="s">
        <v>15678</v>
      </c>
      <c r="N4101" s="54" t="s">
        <v>256</v>
      </c>
      <c r="O4101" s="54" t="s">
        <v>256</v>
      </c>
      <c r="P4101" s="54" t="s">
        <v>271</v>
      </c>
      <c r="Q4101" s="54" t="s">
        <v>256</v>
      </c>
      <c r="R4101" s="54" t="s">
        <v>431</v>
      </c>
      <c r="S4101" s="71"/>
      <c r="T4101" s="54" t="s">
        <v>256</v>
      </c>
      <c r="U4101" s="71">
        <v>44549</v>
      </c>
      <c r="V4101" s="54" t="s">
        <v>443</v>
      </c>
      <c r="W4101" t="str">
        <f t="shared" si="64"/>
        <v>Dec-21</v>
      </c>
    </row>
    <row r="4102" spans="1:23" x14ac:dyDescent="0.25">
      <c r="A4102" s="54" t="s">
        <v>317</v>
      </c>
      <c r="B4102" s="54" t="s">
        <v>432</v>
      </c>
      <c r="C4102" s="54" t="s">
        <v>263</v>
      </c>
      <c r="D4102" s="54" t="s">
        <v>429</v>
      </c>
      <c r="E4102" s="54" t="s">
        <v>15681</v>
      </c>
      <c r="F4102" s="71">
        <v>44545</v>
      </c>
      <c r="G4102" s="72">
        <v>1848.5</v>
      </c>
      <c r="H4102" s="72">
        <v>156845.23000000001</v>
      </c>
      <c r="I4102" s="54" t="s">
        <v>265</v>
      </c>
      <c r="J4102" s="54" t="s">
        <v>13160</v>
      </c>
      <c r="K4102" s="54" t="s">
        <v>15682</v>
      </c>
      <c r="L4102" s="54" t="s">
        <v>15683</v>
      </c>
      <c r="M4102" s="54" t="s">
        <v>15681</v>
      </c>
      <c r="N4102" s="54" t="s">
        <v>256</v>
      </c>
      <c r="O4102" s="54" t="s">
        <v>256</v>
      </c>
      <c r="P4102" s="54" t="s">
        <v>271</v>
      </c>
      <c r="Q4102" s="54" t="s">
        <v>256</v>
      </c>
      <c r="R4102" s="54" t="s">
        <v>431</v>
      </c>
      <c r="S4102" s="71"/>
      <c r="T4102" s="54" t="s">
        <v>256</v>
      </c>
      <c r="U4102" s="71">
        <v>44545</v>
      </c>
      <c r="V4102" s="54" t="s">
        <v>443</v>
      </c>
      <c r="W4102" t="str">
        <f t="shared" si="64"/>
        <v>Dec-21</v>
      </c>
    </row>
    <row r="4103" spans="1:23" x14ac:dyDescent="0.25">
      <c r="A4103" s="54" t="s">
        <v>317</v>
      </c>
      <c r="B4103" s="54" t="s">
        <v>432</v>
      </c>
      <c r="C4103" s="54" t="s">
        <v>263</v>
      </c>
      <c r="D4103" s="54" t="s">
        <v>429</v>
      </c>
      <c r="E4103" s="54" t="s">
        <v>15684</v>
      </c>
      <c r="F4103" s="71">
        <v>44548</v>
      </c>
      <c r="G4103" s="72">
        <v>10438.73</v>
      </c>
      <c r="H4103" s="72">
        <v>885726.24</v>
      </c>
      <c r="I4103" s="54" t="s">
        <v>265</v>
      </c>
      <c r="J4103" s="54" t="s">
        <v>13160</v>
      </c>
      <c r="K4103" s="54" t="s">
        <v>15685</v>
      </c>
      <c r="L4103" s="54" t="s">
        <v>15686</v>
      </c>
      <c r="M4103" s="54" t="s">
        <v>15684</v>
      </c>
      <c r="N4103" s="54" t="s">
        <v>256</v>
      </c>
      <c r="O4103" s="54" t="s">
        <v>256</v>
      </c>
      <c r="P4103" s="54" t="s">
        <v>271</v>
      </c>
      <c r="Q4103" s="54" t="s">
        <v>256</v>
      </c>
      <c r="R4103" s="54" t="s">
        <v>431</v>
      </c>
      <c r="S4103" s="71"/>
      <c r="T4103" s="54" t="s">
        <v>256</v>
      </c>
      <c r="U4103" s="71">
        <v>44548</v>
      </c>
      <c r="V4103" s="54" t="s">
        <v>443</v>
      </c>
      <c r="W4103" t="str">
        <f t="shared" si="64"/>
        <v>Dec-21</v>
      </c>
    </row>
    <row r="4104" spans="1:23" x14ac:dyDescent="0.25">
      <c r="A4104" s="54" t="s">
        <v>317</v>
      </c>
      <c r="B4104" s="54" t="s">
        <v>432</v>
      </c>
      <c r="C4104" s="54" t="s">
        <v>263</v>
      </c>
      <c r="D4104" s="54" t="s">
        <v>429</v>
      </c>
      <c r="E4104" s="54" t="s">
        <v>15687</v>
      </c>
      <c r="F4104" s="71">
        <v>44550</v>
      </c>
      <c r="G4104" s="72">
        <v>7280.17</v>
      </c>
      <c r="H4104" s="72">
        <v>617722.42000000004</v>
      </c>
      <c r="I4104" s="54" t="s">
        <v>265</v>
      </c>
      <c r="J4104" s="54" t="s">
        <v>13160</v>
      </c>
      <c r="K4104" s="54" t="s">
        <v>15688</v>
      </c>
      <c r="L4104" s="54" t="s">
        <v>15689</v>
      </c>
      <c r="M4104" s="54" t="s">
        <v>15687</v>
      </c>
      <c r="N4104" s="54" t="s">
        <v>256</v>
      </c>
      <c r="O4104" s="54" t="s">
        <v>256</v>
      </c>
      <c r="P4104" s="54" t="s">
        <v>271</v>
      </c>
      <c r="Q4104" s="54" t="s">
        <v>256</v>
      </c>
      <c r="R4104" s="54" t="s">
        <v>431</v>
      </c>
      <c r="S4104" s="71"/>
      <c r="T4104" s="54" t="s">
        <v>256</v>
      </c>
      <c r="U4104" s="71">
        <v>44550</v>
      </c>
      <c r="V4104" s="54" t="s">
        <v>443</v>
      </c>
      <c r="W4104" t="str">
        <f t="shared" si="64"/>
        <v>Dec-21</v>
      </c>
    </row>
    <row r="4105" spans="1:23" x14ac:dyDescent="0.25">
      <c r="A4105" s="54" t="s">
        <v>317</v>
      </c>
      <c r="B4105" s="54" t="s">
        <v>432</v>
      </c>
      <c r="C4105" s="54" t="s">
        <v>263</v>
      </c>
      <c r="D4105" s="54" t="s">
        <v>429</v>
      </c>
      <c r="E4105" s="54" t="s">
        <v>15690</v>
      </c>
      <c r="F4105" s="71">
        <v>44550</v>
      </c>
      <c r="G4105" s="72">
        <v>1131.8800000000001</v>
      </c>
      <c r="H4105" s="72">
        <v>96040.02</v>
      </c>
      <c r="I4105" s="54" t="s">
        <v>265</v>
      </c>
      <c r="J4105" s="54" t="s">
        <v>13160</v>
      </c>
      <c r="K4105" s="54" t="s">
        <v>15688</v>
      </c>
      <c r="L4105" s="54" t="s">
        <v>15691</v>
      </c>
      <c r="M4105" s="54" t="s">
        <v>15690</v>
      </c>
      <c r="N4105" s="54" t="s">
        <v>256</v>
      </c>
      <c r="O4105" s="54" t="s">
        <v>256</v>
      </c>
      <c r="P4105" s="54" t="s">
        <v>271</v>
      </c>
      <c r="Q4105" s="54" t="s">
        <v>256</v>
      </c>
      <c r="R4105" s="54" t="s">
        <v>431</v>
      </c>
      <c r="S4105" s="71"/>
      <c r="T4105" s="54" t="s">
        <v>256</v>
      </c>
      <c r="U4105" s="71">
        <v>44550</v>
      </c>
      <c r="V4105" s="54" t="s">
        <v>443</v>
      </c>
      <c r="W4105" t="str">
        <f t="shared" si="64"/>
        <v>Dec-21</v>
      </c>
    </row>
    <row r="4106" spans="1:23" x14ac:dyDescent="0.25">
      <c r="A4106" s="54" t="s">
        <v>317</v>
      </c>
      <c r="B4106" s="54" t="s">
        <v>432</v>
      </c>
      <c r="C4106" s="54" t="s">
        <v>263</v>
      </c>
      <c r="D4106" s="54" t="s">
        <v>429</v>
      </c>
      <c r="E4106" s="54" t="s">
        <v>15692</v>
      </c>
      <c r="F4106" s="71">
        <v>44545</v>
      </c>
      <c r="G4106" s="72">
        <v>2287.44</v>
      </c>
      <c r="H4106" s="72">
        <v>194089.28</v>
      </c>
      <c r="I4106" s="54" t="s">
        <v>265</v>
      </c>
      <c r="J4106" s="54" t="s">
        <v>13160</v>
      </c>
      <c r="K4106" s="54" t="s">
        <v>15693</v>
      </c>
      <c r="L4106" s="54" t="s">
        <v>15694</v>
      </c>
      <c r="M4106" s="54" t="s">
        <v>15692</v>
      </c>
      <c r="N4106" s="54" t="s">
        <v>256</v>
      </c>
      <c r="O4106" s="54" t="s">
        <v>256</v>
      </c>
      <c r="P4106" s="54" t="s">
        <v>271</v>
      </c>
      <c r="Q4106" s="54" t="s">
        <v>256</v>
      </c>
      <c r="R4106" s="54" t="s">
        <v>431</v>
      </c>
      <c r="S4106" s="71"/>
      <c r="T4106" s="54" t="s">
        <v>256</v>
      </c>
      <c r="U4106" s="71">
        <v>44545</v>
      </c>
      <c r="V4106" s="54" t="s">
        <v>443</v>
      </c>
      <c r="W4106" t="str">
        <f t="shared" si="64"/>
        <v>Dec-21</v>
      </c>
    </row>
    <row r="4107" spans="1:23" x14ac:dyDescent="0.25">
      <c r="A4107" s="54" t="s">
        <v>317</v>
      </c>
      <c r="B4107" s="54" t="s">
        <v>432</v>
      </c>
      <c r="C4107" s="54" t="s">
        <v>263</v>
      </c>
      <c r="D4107" s="54" t="s">
        <v>429</v>
      </c>
      <c r="E4107" s="54" t="s">
        <v>15695</v>
      </c>
      <c r="F4107" s="71">
        <v>44545</v>
      </c>
      <c r="G4107" s="72">
        <v>1668.41</v>
      </c>
      <c r="H4107" s="72">
        <v>141564.59</v>
      </c>
      <c r="I4107" s="54" t="s">
        <v>265</v>
      </c>
      <c r="J4107" s="54" t="s">
        <v>13160</v>
      </c>
      <c r="K4107" s="54" t="s">
        <v>15693</v>
      </c>
      <c r="L4107" s="54" t="s">
        <v>15696</v>
      </c>
      <c r="M4107" s="54" t="s">
        <v>15695</v>
      </c>
      <c r="N4107" s="54" t="s">
        <v>256</v>
      </c>
      <c r="O4107" s="54" t="s">
        <v>256</v>
      </c>
      <c r="P4107" s="54" t="s">
        <v>271</v>
      </c>
      <c r="Q4107" s="54" t="s">
        <v>256</v>
      </c>
      <c r="R4107" s="54" t="s">
        <v>431</v>
      </c>
      <c r="S4107" s="71"/>
      <c r="T4107" s="54" t="s">
        <v>256</v>
      </c>
      <c r="U4107" s="71">
        <v>44545</v>
      </c>
      <c r="V4107" s="54" t="s">
        <v>443</v>
      </c>
      <c r="W4107" t="str">
        <f t="shared" si="64"/>
        <v>Dec-21</v>
      </c>
    </row>
    <row r="4108" spans="1:23" x14ac:dyDescent="0.25">
      <c r="A4108" s="54" t="s">
        <v>317</v>
      </c>
      <c r="B4108" s="54" t="s">
        <v>432</v>
      </c>
      <c r="C4108" s="54" t="s">
        <v>263</v>
      </c>
      <c r="D4108" s="54" t="s">
        <v>429</v>
      </c>
      <c r="E4108" s="54" t="s">
        <v>15697</v>
      </c>
      <c r="F4108" s="71">
        <v>44545</v>
      </c>
      <c r="G4108" s="72">
        <v>231</v>
      </c>
      <c r="H4108" s="72">
        <v>19600.349999999999</v>
      </c>
      <c r="I4108" s="54" t="s">
        <v>265</v>
      </c>
      <c r="J4108" s="54" t="s">
        <v>13160</v>
      </c>
      <c r="K4108" s="54" t="s">
        <v>15693</v>
      </c>
      <c r="L4108" s="54" t="s">
        <v>15698</v>
      </c>
      <c r="M4108" s="54" t="s">
        <v>15697</v>
      </c>
      <c r="N4108" s="54" t="s">
        <v>256</v>
      </c>
      <c r="O4108" s="54" t="s">
        <v>256</v>
      </c>
      <c r="P4108" s="54" t="s">
        <v>271</v>
      </c>
      <c r="Q4108" s="54" t="s">
        <v>256</v>
      </c>
      <c r="R4108" s="54" t="s">
        <v>431</v>
      </c>
      <c r="S4108" s="71"/>
      <c r="T4108" s="54" t="s">
        <v>256</v>
      </c>
      <c r="U4108" s="71">
        <v>44545</v>
      </c>
      <c r="V4108" s="54" t="s">
        <v>443</v>
      </c>
      <c r="W4108" t="str">
        <f t="shared" si="64"/>
        <v>Dec-21</v>
      </c>
    </row>
    <row r="4109" spans="1:23" x14ac:dyDescent="0.25">
      <c r="A4109" s="54" t="s">
        <v>317</v>
      </c>
      <c r="B4109" s="54" t="s">
        <v>432</v>
      </c>
      <c r="C4109" s="54" t="s">
        <v>263</v>
      </c>
      <c r="D4109" s="54" t="s">
        <v>429</v>
      </c>
      <c r="E4109" s="54" t="s">
        <v>15699</v>
      </c>
      <c r="F4109" s="71">
        <v>44545</v>
      </c>
      <c r="G4109" s="72">
        <v>1166.17</v>
      </c>
      <c r="H4109" s="72">
        <v>98949.52</v>
      </c>
      <c r="I4109" s="54" t="s">
        <v>265</v>
      </c>
      <c r="J4109" s="54" t="s">
        <v>13160</v>
      </c>
      <c r="K4109" s="54" t="s">
        <v>15693</v>
      </c>
      <c r="L4109" s="54" t="s">
        <v>15700</v>
      </c>
      <c r="M4109" s="54" t="s">
        <v>15699</v>
      </c>
      <c r="N4109" s="54" t="s">
        <v>256</v>
      </c>
      <c r="O4109" s="54" t="s">
        <v>256</v>
      </c>
      <c r="P4109" s="54" t="s">
        <v>271</v>
      </c>
      <c r="Q4109" s="54" t="s">
        <v>256</v>
      </c>
      <c r="R4109" s="54" t="s">
        <v>431</v>
      </c>
      <c r="S4109" s="71"/>
      <c r="T4109" s="54" t="s">
        <v>256</v>
      </c>
      <c r="U4109" s="71">
        <v>44545</v>
      </c>
      <c r="V4109" s="54" t="s">
        <v>443</v>
      </c>
      <c r="W4109" t="str">
        <f t="shared" si="64"/>
        <v>Dec-21</v>
      </c>
    </row>
    <row r="4110" spans="1:23" x14ac:dyDescent="0.25">
      <c r="A4110" s="54" t="s">
        <v>317</v>
      </c>
      <c r="B4110" s="54" t="s">
        <v>432</v>
      </c>
      <c r="C4110" s="54" t="s">
        <v>263</v>
      </c>
      <c r="D4110" s="54" t="s">
        <v>429</v>
      </c>
      <c r="E4110" s="54" t="s">
        <v>15701</v>
      </c>
      <c r="F4110" s="71">
        <v>44545</v>
      </c>
      <c r="G4110" s="72">
        <v>6831</v>
      </c>
      <c r="H4110" s="72">
        <v>579610.35</v>
      </c>
      <c r="I4110" s="54" t="s">
        <v>265</v>
      </c>
      <c r="J4110" s="54" t="s">
        <v>13160</v>
      </c>
      <c r="K4110" s="54" t="s">
        <v>15702</v>
      </c>
      <c r="L4110" s="54" t="s">
        <v>15703</v>
      </c>
      <c r="M4110" s="54" t="s">
        <v>15701</v>
      </c>
      <c r="N4110" s="54" t="s">
        <v>256</v>
      </c>
      <c r="O4110" s="54" t="s">
        <v>256</v>
      </c>
      <c r="P4110" s="54" t="s">
        <v>271</v>
      </c>
      <c r="Q4110" s="54" t="s">
        <v>256</v>
      </c>
      <c r="R4110" s="54" t="s">
        <v>431</v>
      </c>
      <c r="S4110" s="71"/>
      <c r="T4110" s="54" t="s">
        <v>256</v>
      </c>
      <c r="U4110" s="71">
        <v>44545</v>
      </c>
      <c r="V4110" s="54" t="s">
        <v>443</v>
      </c>
      <c r="W4110" t="str">
        <f t="shared" si="64"/>
        <v>Dec-21</v>
      </c>
    </row>
    <row r="4111" spans="1:23" x14ac:dyDescent="0.25">
      <c r="A4111" s="54" t="s">
        <v>317</v>
      </c>
      <c r="B4111" s="54" t="s">
        <v>432</v>
      </c>
      <c r="C4111" s="54" t="s">
        <v>263</v>
      </c>
      <c r="D4111" s="54" t="s">
        <v>429</v>
      </c>
      <c r="E4111" s="54" t="s">
        <v>15704</v>
      </c>
      <c r="F4111" s="71">
        <v>44545</v>
      </c>
      <c r="G4111" s="72">
        <v>9564.06</v>
      </c>
      <c r="H4111" s="72">
        <v>811510.49</v>
      </c>
      <c r="I4111" s="54" t="s">
        <v>265</v>
      </c>
      <c r="J4111" s="54" t="s">
        <v>13160</v>
      </c>
      <c r="K4111" s="54" t="s">
        <v>15702</v>
      </c>
      <c r="L4111" s="54" t="s">
        <v>15705</v>
      </c>
      <c r="M4111" s="54" t="s">
        <v>15704</v>
      </c>
      <c r="N4111" s="54" t="s">
        <v>256</v>
      </c>
      <c r="O4111" s="54" t="s">
        <v>256</v>
      </c>
      <c r="P4111" s="54" t="s">
        <v>271</v>
      </c>
      <c r="Q4111" s="54" t="s">
        <v>256</v>
      </c>
      <c r="R4111" s="54" t="s">
        <v>431</v>
      </c>
      <c r="S4111" s="71"/>
      <c r="T4111" s="54" t="s">
        <v>256</v>
      </c>
      <c r="U4111" s="71">
        <v>44545</v>
      </c>
      <c r="V4111" s="54" t="s">
        <v>443</v>
      </c>
      <c r="W4111" t="str">
        <f t="shared" si="64"/>
        <v>Dec-21</v>
      </c>
    </row>
    <row r="4112" spans="1:23" x14ac:dyDescent="0.25">
      <c r="A4112" s="54" t="s">
        <v>317</v>
      </c>
      <c r="B4112" s="54" t="s">
        <v>432</v>
      </c>
      <c r="C4112" s="54" t="s">
        <v>263</v>
      </c>
      <c r="D4112" s="54" t="s">
        <v>429</v>
      </c>
      <c r="E4112" s="54" t="s">
        <v>15706</v>
      </c>
      <c r="F4112" s="71">
        <v>44557</v>
      </c>
      <c r="G4112" s="72">
        <v>7898.21</v>
      </c>
      <c r="H4112" s="72">
        <v>670163.12</v>
      </c>
      <c r="I4112" s="54" t="s">
        <v>265</v>
      </c>
      <c r="J4112" s="54" t="s">
        <v>13160</v>
      </c>
      <c r="K4112" s="54" t="s">
        <v>15707</v>
      </c>
      <c r="L4112" s="54" t="s">
        <v>15708</v>
      </c>
      <c r="M4112" s="54" t="s">
        <v>15706</v>
      </c>
      <c r="N4112" s="54" t="s">
        <v>256</v>
      </c>
      <c r="O4112" s="54" t="s">
        <v>256</v>
      </c>
      <c r="P4112" s="54" t="s">
        <v>271</v>
      </c>
      <c r="Q4112" s="54" t="s">
        <v>256</v>
      </c>
      <c r="R4112" s="54" t="s">
        <v>431</v>
      </c>
      <c r="S4112" s="71"/>
      <c r="T4112" s="54" t="s">
        <v>256</v>
      </c>
      <c r="U4112" s="71">
        <v>44557</v>
      </c>
      <c r="V4112" s="54" t="s">
        <v>443</v>
      </c>
      <c r="W4112" t="str">
        <f t="shared" si="64"/>
        <v>Dec-21</v>
      </c>
    </row>
    <row r="4113" spans="1:23" x14ac:dyDescent="0.25">
      <c r="A4113" s="54" t="s">
        <v>317</v>
      </c>
      <c r="B4113" s="54" t="s">
        <v>432</v>
      </c>
      <c r="C4113" s="54" t="s">
        <v>263</v>
      </c>
      <c r="D4113" s="54" t="s">
        <v>429</v>
      </c>
      <c r="E4113" s="54" t="s">
        <v>15709</v>
      </c>
      <c r="F4113" s="71">
        <v>44552</v>
      </c>
      <c r="G4113" s="72">
        <v>5298.95</v>
      </c>
      <c r="H4113" s="72">
        <v>449615.91</v>
      </c>
      <c r="I4113" s="54" t="s">
        <v>265</v>
      </c>
      <c r="J4113" s="54" t="s">
        <v>13160</v>
      </c>
      <c r="K4113" s="54" t="s">
        <v>15710</v>
      </c>
      <c r="L4113" s="54" t="s">
        <v>15711</v>
      </c>
      <c r="M4113" s="54" t="s">
        <v>15709</v>
      </c>
      <c r="N4113" s="54" t="s">
        <v>256</v>
      </c>
      <c r="O4113" s="54" t="s">
        <v>256</v>
      </c>
      <c r="P4113" s="54" t="s">
        <v>271</v>
      </c>
      <c r="Q4113" s="54" t="s">
        <v>256</v>
      </c>
      <c r="R4113" s="54" t="s">
        <v>431</v>
      </c>
      <c r="S4113" s="71"/>
      <c r="T4113" s="54" t="s">
        <v>256</v>
      </c>
      <c r="U4113" s="71">
        <v>44552</v>
      </c>
      <c r="V4113" s="54" t="s">
        <v>443</v>
      </c>
      <c r="W4113" t="str">
        <f t="shared" si="64"/>
        <v>Dec-21</v>
      </c>
    </row>
    <row r="4114" spans="1:23" x14ac:dyDescent="0.25">
      <c r="A4114" s="54" t="s">
        <v>317</v>
      </c>
      <c r="B4114" s="54" t="s">
        <v>432</v>
      </c>
      <c r="C4114" s="54" t="s">
        <v>263</v>
      </c>
      <c r="D4114" s="54" t="s">
        <v>429</v>
      </c>
      <c r="E4114" s="54" t="s">
        <v>15712</v>
      </c>
      <c r="F4114" s="71">
        <v>44552</v>
      </c>
      <c r="G4114" s="72">
        <v>884.85</v>
      </c>
      <c r="H4114" s="72">
        <v>75079.520000000004</v>
      </c>
      <c r="I4114" s="54" t="s">
        <v>265</v>
      </c>
      <c r="J4114" s="54" t="s">
        <v>13160</v>
      </c>
      <c r="K4114" s="54" t="s">
        <v>15710</v>
      </c>
      <c r="L4114" s="54" t="s">
        <v>15713</v>
      </c>
      <c r="M4114" s="54" t="s">
        <v>15712</v>
      </c>
      <c r="N4114" s="54" t="s">
        <v>256</v>
      </c>
      <c r="O4114" s="54" t="s">
        <v>256</v>
      </c>
      <c r="P4114" s="54" t="s">
        <v>271</v>
      </c>
      <c r="Q4114" s="54" t="s">
        <v>256</v>
      </c>
      <c r="R4114" s="54" t="s">
        <v>431</v>
      </c>
      <c r="S4114" s="71"/>
      <c r="T4114" s="54" t="s">
        <v>256</v>
      </c>
      <c r="U4114" s="71">
        <v>44552</v>
      </c>
      <c r="V4114" s="54" t="s">
        <v>443</v>
      </c>
      <c r="W4114" t="str">
        <f t="shared" si="64"/>
        <v>Dec-21</v>
      </c>
    </row>
    <row r="4115" spans="1:23" x14ac:dyDescent="0.25">
      <c r="A4115" s="54" t="s">
        <v>317</v>
      </c>
      <c r="B4115" s="54" t="s">
        <v>432</v>
      </c>
      <c r="C4115" s="54" t="s">
        <v>263</v>
      </c>
      <c r="D4115" s="54" t="s">
        <v>429</v>
      </c>
      <c r="E4115" s="54" t="s">
        <v>15714</v>
      </c>
      <c r="F4115" s="71">
        <v>44550</v>
      </c>
      <c r="G4115" s="72">
        <v>240</v>
      </c>
      <c r="H4115" s="72">
        <v>20364</v>
      </c>
      <c r="I4115" s="54" t="s">
        <v>265</v>
      </c>
      <c r="J4115" s="54" t="s">
        <v>13160</v>
      </c>
      <c r="K4115" s="54" t="s">
        <v>15715</v>
      </c>
      <c r="L4115" s="54" t="s">
        <v>15716</v>
      </c>
      <c r="M4115" s="54" t="s">
        <v>15714</v>
      </c>
      <c r="N4115" s="54" t="s">
        <v>256</v>
      </c>
      <c r="O4115" s="54" t="s">
        <v>256</v>
      </c>
      <c r="P4115" s="54" t="s">
        <v>271</v>
      </c>
      <c r="Q4115" s="54" t="s">
        <v>256</v>
      </c>
      <c r="R4115" s="54" t="s">
        <v>431</v>
      </c>
      <c r="S4115" s="71"/>
      <c r="T4115" s="54" t="s">
        <v>256</v>
      </c>
      <c r="U4115" s="71">
        <v>44550</v>
      </c>
      <c r="V4115" s="54" t="s">
        <v>443</v>
      </c>
      <c r="W4115" t="str">
        <f t="shared" si="64"/>
        <v>Dec-21</v>
      </c>
    </row>
    <row r="4116" spans="1:23" x14ac:dyDescent="0.25">
      <c r="A4116" s="54" t="s">
        <v>317</v>
      </c>
      <c r="B4116" s="54" t="s">
        <v>432</v>
      </c>
      <c r="C4116" s="54" t="s">
        <v>263</v>
      </c>
      <c r="D4116" s="54" t="s">
        <v>429</v>
      </c>
      <c r="E4116" s="54" t="s">
        <v>15717</v>
      </c>
      <c r="F4116" s="71">
        <v>44550</v>
      </c>
      <c r="G4116" s="72">
        <v>747.63</v>
      </c>
      <c r="H4116" s="72">
        <v>63436.41</v>
      </c>
      <c r="I4116" s="54" t="s">
        <v>265</v>
      </c>
      <c r="J4116" s="54" t="s">
        <v>13160</v>
      </c>
      <c r="K4116" s="54" t="s">
        <v>15715</v>
      </c>
      <c r="L4116" s="54" t="s">
        <v>15718</v>
      </c>
      <c r="M4116" s="54" t="s">
        <v>15717</v>
      </c>
      <c r="N4116" s="54" t="s">
        <v>256</v>
      </c>
      <c r="O4116" s="54" t="s">
        <v>256</v>
      </c>
      <c r="P4116" s="54" t="s">
        <v>271</v>
      </c>
      <c r="Q4116" s="54" t="s">
        <v>256</v>
      </c>
      <c r="R4116" s="54" t="s">
        <v>431</v>
      </c>
      <c r="S4116" s="71"/>
      <c r="T4116" s="54" t="s">
        <v>256</v>
      </c>
      <c r="U4116" s="71">
        <v>44550</v>
      </c>
      <c r="V4116" s="54" t="s">
        <v>443</v>
      </c>
      <c r="W4116" t="str">
        <f t="shared" si="64"/>
        <v>Dec-21</v>
      </c>
    </row>
    <row r="4117" spans="1:23" x14ac:dyDescent="0.25">
      <c r="A4117" s="54" t="s">
        <v>317</v>
      </c>
      <c r="B4117" s="54" t="s">
        <v>432</v>
      </c>
      <c r="C4117" s="54" t="s">
        <v>263</v>
      </c>
      <c r="D4117" s="54" t="s">
        <v>429</v>
      </c>
      <c r="E4117" s="54" t="s">
        <v>15719</v>
      </c>
      <c r="F4117" s="71">
        <v>44551</v>
      </c>
      <c r="G4117" s="72">
        <v>6967.74</v>
      </c>
      <c r="H4117" s="72">
        <v>591212.74</v>
      </c>
      <c r="I4117" s="54" t="s">
        <v>265</v>
      </c>
      <c r="J4117" s="54" t="s">
        <v>13160</v>
      </c>
      <c r="K4117" s="54" t="s">
        <v>15715</v>
      </c>
      <c r="L4117" s="54" t="s">
        <v>15720</v>
      </c>
      <c r="M4117" s="54" t="s">
        <v>15719</v>
      </c>
      <c r="N4117" s="54" t="s">
        <v>256</v>
      </c>
      <c r="O4117" s="54" t="s">
        <v>256</v>
      </c>
      <c r="P4117" s="54" t="s">
        <v>271</v>
      </c>
      <c r="Q4117" s="54" t="s">
        <v>256</v>
      </c>
      <c r="R4117" s="54" t="s">
        <v>431</v>
      </c>
      <c r="S4117" s="71"/>
      <c r="T4117" s="54" t="s">
        <v>256</v>
      </c>
      <c r="U4117" s="71">
        <v>44551</v>
      </c>
      <c r="V4117" s="54" t="s">
        <v>443</v>
      </c>
      <c r="W4117" t="str">
        <f t="shared" si="64"/>
        <v>Dec-21</v>
      </c>
    </row>
    <row r="4118" spans="1:23" x14ac:dyDescent="0.25">
      <c r="A4118" s="54" t="s">
        <v>317</v>
      </c>
      <c r="B4118" s="54" t="s">
        <v>432</v>
      </c>
      <c r="C4118" s="54" t="s">
        <v>263</v>
      </c>
      <c r="D4118" s="54" t="s">
        <v>429</v>
      </c>
      <c r="E4118" s="54" t="s">
        <v>15721</v>
      </c>
      <c r="F4118" s="71">
        <v>44552</v>
      </c>
      <c r="G4118" s="72">
        <v>7398.1</v>
      </c>
      <c r="H4118" s="72">
        <v>627728.79</v>
      </c>
      <c r="I4118" s="54" t="s">
        <v>265</v>
      </c>
      <c r="J4118" s="54" t="s">
        <v>13160</v>
      </c>
      <c r="K4118" s="54" t="s">
        <v>15715</v>
      </c>
      <c r="L4118" s="54" t="s">
        <v>15722</v>
      </c>
      <c r="M4118" s="54" t="s">
        <v>15721</v>
      </c>
      <c r="N4118" s="54" t="s">
        <v>256</v>
      </c>
      <c r="O4118" s="54" t="s">
        <v>256</v>
      </c>
      <c r="P4118" s="54" t="s">
        <v>271</v>
      </c>
      <c r="Q4118" s="54" t="s">
        <v>256</v>
      </c>
      <c r="R4118" s="54" t="s">
        <v>431</v>
      </c>
      <c r="S4118" s="71"/>
      <c r="T4118" s="54" t="s">
        <v>256</v>
      </c>
      <c r="U4118" s="71">
        <v>44552</v>
      </c>
      <c r="V4118" s="54" t="s">
        <v>443</v>
      </c>
      <c r="W4118" t="str">
        <f t="shared" si="64"/>
        <v>Dec-21</v>
      </c>
    </row>
    <row r="4119" spans="1:23" x14ac:dyDescent="0.25">
      <c r="A4119" s="54" t="s">
        <v>317</v>
      </c>
      <c r="B4119" s="54" t="s">
        <v>432</v>
      </c>
      <c r="C4119" s="54" t="s">
        <v>263</v>
      </c>
      <c r="D4119" s="54" t="s">
        <v>429</v>
      </c>
      <c r="E4119" s="54" t="s">
        <v>15723</v>
      </c>
      <c r="F4119" s="71">
        <v>44552</v>
      </c>
      <c r="G4119" s="72">
        <v>7770</v>
      </c>
      <c r="H4119" s="72">
        <v>659284.5</v>
      </c>
      <c r="I4119" s="54" t="s">
        <v>265</v>
      </c>
      <c r="J4119" s="54" t="s">
        <v>13160</v>
      </c>
      <c r="K4119" s="54" t="s">
        <v>15724</v>
      </c>
      <c r="L4119" s="54" t="s">
        <v>15725</v>
      </c>
      <c r="M4119" s="54" t="s">
        <v>15723</v>
      </c>
      <c r="N4119" s="54" t="s">
        <v>256</v>
      </c>
      <c r="O4119" s="54" t="s">
        <v>256</v>
      </c>
      <c r="P4119" s="54" t="s">
        <v>271</v>
      </c>
      <c r="Q4119" s="54" t="s">
        <v>256</v>
      </c>
      <c r="R4119" s="54" t="s">
        <v>431</v>
      </c>
      <c r="S4119" s="71"/>
      <c r="T4119" s="54" t="s">
        <v>256</v>
      </c>
      <c r="U4119" s="71">
        <v>44552</v>
      </c>
      <c r="V4119" s="54" t="s">
        <v>443</v>
      </c>
      <c r="W4119" t="str">
        <f t="shared" si="64"/>
        <v>Dec-21</v>
      </c>
    </row>
    <row r="4120" spans="1:23" x14ac:dyDescent="0.25">
      <c r="A4120" s="54" t="s">
        <v>317</v>
      </c>
      <c r="B4120" s="54" t="s">
        <v>432</v>
      </c>
      <c r="C4120" s="54" t="s">
        <v>263</v>
      </c>
      <c r="D4120" s="54" t="s">
        <v>429</v>
      </c>
      <c r="E4120" s="54" t="s">
        <v>15726</v>
      </c>
      <c r="F4120" s="71">
        <v>44548</v>
      </c>
      <c r="G4120" s="72">
        <v>33970.92</v>
      </c>
      <c r="H4120" s="72">
        <v>2882432.56</v>
      </c>
      <c r="I4120" s="54" t="s">
        <v>265</v>
      </c>
      <c r="J4120" s="54" t="s">
        <v>13160</v>
      </c>
      <c r="K4120" s="54" t="s">
        <v>15727</v>
      </c>
      <c r="L4120" s="54" t="s">
        <v>15728</v>
      </c>
      <c r="M4120" s="54" t="s">
        <v>15726</v>
      </c>
      <c r="N4120" s="54" t="s">
        <v>256</v>
      </c>
      <c r="O4120" s="54" t="s">
        <v>256</v>
      </c>
      <c r="P4120" s="54" t="s">
        <v>271</v>
      </c>
      <c r="Q4120" s="54" t="s">
        <v>256</v>
      </c>
      <c r="R4120" s="54" t="s">
        <v>431</v>
      </c>
      <c r="S4120" s="71"/>
      <c r="T4120" s="54" t="s">
        <v>256</v>
      </c>
      <c r="U4120" s="71">
        <v>44548</v>
      </c>
      <c r="V4120" s="54" t="s">
        <v>443</v>
      </c>
      <c r="W4120" t="str">
        <f t="shared" si="64"/>
        <v>Dec-21</v>
      </c>
    </row>
    <row r="4121" spans="1:23" x14ac:dyDescent="0.25">
      <c r="A4121" s="54" t="s">
        <v>317</v>
      </c>
      <c r="B4121" s="54" t="s">
        <v>432</v>
      </c>
      <c r="C4121" s="54" t="s">
        <v>263</v>
      </c>
      <c r="D4121" s="54" t="s">
        <v>429</v>
      </c>
      <c r="E4121" s="54" t="s">
        <v>15729</v>
      </c>
      <c r="F4121" s="71">
        <v>44545</v>
      </c>
      <c r="G4121" s="72">
        <v>335.87</v>
      </c>
      <c r="H4121" s="72">
        <v>28498.57</v>
      </c>
      <c r="I4121" s="54" t="s">
        <v>265</v>
      </c>
      <c r="J4121" s="54" t="s">
        <v>13160</v>
      </c>
      <c r="K4121" s="54" t="s">
        <v>15730</v>
      </c>
      <c r="L4121" s="54" t="s">
        <v>15731</v>
      </c>
      <c r="M4121" s="54" t="s">
        <v>15729</v>
      </c>
      <c r="N4121" s="54" t="s">
        <v>256</v>
      </c>
      <c r="O4121" s="54" t="s">
        <v>256</v>
      </c>
      <c r="P4121" s="54" t="s">
        <v>271</v>
      </c>
      <c r="Q4121" s="54" t="s">
        <v>256</v>
      </c>
      <c r="R4121" s="54" t="s">
        <v>431</v>
      </c>
      <c r="S4121" s="71"/>
      <c r="T4121" s="54" t="s">
        <v>256</v>
      </c>
      <c r="U4121" s="71">
        <v>44545</v>
      </c>
      <c r="V4121" s="54" t="s">
        <v>443</v>
      </c>
      <c r="W4121" t="str">
        <f t="shared" si="64"/>
        <v>Dec-21</v>
      </c>
    </row>
    <row r="4122" spans="1:23" x14ac:dyDescent="0.25">
      <c r="A4122" s="54" t="s">
        <v>317</v>
      </c>
      <c r="B4122" s="54" t="s">
        <v>432</v>
      </c>
      <c r="C4122" s="54" t="s">
        <v>263</v>
      </c>
      <c r="D4122" s="54" t="s">
        <v>429</v>
      </c>
      <c r="E4122" s="54" t="s">
        <v>15732</v>
      </c>
      <c r="F4122" s="71">
        <v>44545</v>
      </c>
      <c r="G4122" s="72">
        <v>1858.26</v>
      </c>
      <c r="H4122" s="72">
        <v>157673.35999999999</v>
      </c>
      <c r="I4122" s="54" t="s">
        <v>265</v>
      </c>
      <c r="J4122" s="54" t="s">
        <v>13160</v>
      </c>
      <c r="K4122" s="54" t="s">
        <v>15733</v>
      </c>
      <c r="L4122" s="54" t="s">
        <v>15734</v>
      </c>
      <c r="M4122" s="54" t="s">
        <v>15732</v>
      </c>
      <c r="N4122" s="54" t="s">
        <v>256</v>
      </c>
      <c r="O4122" s="54" t="s">
        <v>256</v>
      </c>
      <c r="P4122" s="54" t="s">
        <v>271</v>
      </c>
      <c r="Q4122" s="54" t="s">
        <v>256</v>
      </c>
      <c r="R4122" s="54" t="s">
        <v>431</v>
      </c>
      <c r="S4122" s="71"/>
      <c r="T4122" s="54" t="s">
        <v>256</v>
      </c>
      <c r="U4122" s="71">
        <v>44545</v>
      </c>
      <c r="V4122" s="54" t="s">
        <v>443</v>
      </c>
      <c r="W4122" t="str">
        <f t="shared" si="64"/>
        <v>Dec-21</v>
      </c>
    </row>
    <row r="4123" spans="1:23" x14ac:dyDescent="0.25">
      <c r="A4123" s="54" t="s">
        <v>317</v>
      </c>
      <c r="B4123" s="54" t="s">
        <v>432</v>
      </c>
      <c r="C4123" s="54" t="s">
        <v>263</v>
      </c>
      <c r="D4123" s="54" t="s">
        <v>429</v>
      </c>
      <c r="E4123" s="54" t="s">
        <v>15735</v>
      </c>
      <c r="F4123" s="71">
        <v>44556</v>
      </c>
      <c r="G4123" s="72">
        <v>4890</v>
      </c>
      <c r="H4123" s="72">
        <v>414916.5</v>
      </c>
      <c r="I4123" s="54" t="s">
        <v>265</v>
      </c>
      <c r="J4123" s="54" t="s">
        <v>13160</v>
      </c>
      <c r="K4123" s="54" t="s">
        <v>15736</v>
      </c>
      <c r="L4123" s="54" t="s">
        <v>15737</v>
      </c>
      <c r="M4123" s="54" t="s">
        <v>15735</v>
      </c>
      <c r="N4123" s="54" t="s">
        <v>256</v>
      </c>
      <c r="O4123" s="54" t="s">
        <v>256</v>
      </c>
      <c r="P4123" s="54" t="s">
        <v>271</v>
      </c>
      <c r="Q4123" s="54" t="s">
        <v>256</v>
      </c>
      <c r="R4123" s="54" t="s">
        <v>431</v>
      </c>
      <c r="S4123" s="71"/>
      <c r="T4123" s="54" t="s">
        <v>256</v>
      </c>
      <c r="U4123" s="71">
        <v>44556</v>
      </c>
      <c r="V4123" s="54" t="s">
        <v>443</v>
      </c>
      <c r="W4123" t="str">
        <f t="shared" si="64"/>
        <v>Dec-21</v>
      </c>
    </row>
    <row r="4124" spans="1:23" x14ac:dyDescent="0.25">
      <c r="A4124" s="54" t="s">
        <v>317</v>
      </c>
      <c r="B4124" s="54" t="s">
        <v>432</v>
      </c>
      <c r="C4124" s="54" t="s">
        <v>263</v>
      </c>
      <c r="D4124" s="54" t="s">
        <v>429</v>
      </c>
      <c r="E4124" s="54" t="s">
        <v>15738</v>
      </c>
      <c r="F4124" s="71">
        <v>44548</v>
      </c>
      <c r="G4124" s="72">
        <v>4461.1400000000003</v>
      </c>
      <c r="H4124" s="72">
        <v>378527.73</v>
      </c>
      <c r="I4124" s="54" t="s">
        <v>265</v>
      </c>
      <c r="J4124" s="54" t="s">
        <v>13160</v>
      </c>
      <c r="K4124" s="54" t="s">
        <v>15739</v>
      </c>
      <c r="L4124" s="54" t="s">
        <v>15740</v>
      </c>
      <c r="M4124" s="54" t="s">
        <v>15738</v>
      </c>
      <c r="N4124" s="54" t="s">
        <v>256</v>
      </c>
      <c r="O4124" s="54" t="s">
        <v>256</v>
      </c>
      <c r="P4124" s="54" t="s">
        <v>271</v>
      </c>
      <c r="Q4124" s="54" t="s">
        <v>256</v>
      </c>
      <c r="R4124" s="54" t="s">
        <v>431</v>
      </c>
      <c r="S4124" s="71"/>
      <c r="T4124" s="54" t="s">
        <v>256</v>
      </c>
      <c r="U4124" s="71">
        <v>44548</v>
      </c>
      <c r="V4124" s="54" t="s">
        <v>443</v>
      </c>
      <c r="W4124" t="str">
        <f t="shared" si="64"/>
        <v>Dec-21</v>
      </c>
    </row>
    <row r="4125" spans="1:23" x14ac:dyDescent="0.25">
      <c r="A4125" s="54" t="s">
        <v>317</v>
      </c>
      <c r="B4125" s="54" t="s">
        <v>432</v>
      </c>
      <c r="C4125" s="54" t="s">
        <v>263</v>
      </c>
      <c r="D4125" s="54" t="s">
        <v>429</v>
      </c>
      <c r="E4125" s="54" t="s">
        <v>15741</v>
      </c>
      <c r="F4125" s="71">
        <v>44551</v>
      </c>
      <c r="G4125" s="72">
        <v>1610.84</v>
      </c>
      <c r="H4125" s="72">
        <v>136679.76999999999</v>
      </c>
      <c r="I4125" s="54" t="s">
        <v>265</v>
      </c>
      <c r="J4125" s="54" t="s">
        <v>13160</v>
      </c>
      <c r="K4125" s="54" t="s">
        <v>15742</v>
      </c>
      <c r="L4125" s="54" t="s">
        <v>15743</v>
      </c>
      <c r="M4125" s="54" t="s">
        <v>15741</v>
      </c>
      <c r="N4125" s="54" t="s">
        <v>256</v>
      </c>
      <c r="O4125" s="54" t="s">
        <v>256</v>
      </c>
      <c r="P4125" s="54" t="s">
        <v>271</v>
      </c>
      <c r="Q4125" s="54" t="s">
        <v>256</v>
      </c>
      <c r="R4125" s="54" t="s">
        <v>431</v>
      </c>
      <c r="S4125" s="71"/>
      <c r="T4125" s="54" t="s">
        <v>256</v>
      </c>
      <c r="U4125" s="71">
        <v>44551</v>
      </c>
      <c r="V4125" s="54" t="s">
        <v>443</v>
      </c>
      <c r="W4125" t="str">
        <f t="shared" si="64"/>
        <v>Dec-21</v>
      </c>
    </row>
    <row r="4126" spans="1:23" x14ac:dyDescent="0.25">
      <c r="A4126" s="54" t="s">
        <v>317</v>
      </c>
      <c r="B4126" s="54" t="s">
        <v>432</v>
      </c>
      <c r="C4126" s="54" t="s">
        <v>263</v>
      </c>
      <c r="D4126" s="54" t="s">
        <v>429</v>
      </c>
      <c r="E4126" s="54" t="s">
        <v>15744</v>
      </c>
      <c r="F4126" s="71">
        <v>44551</v>
      </c>
      <c r="G4126" s="72">
        <v>201.03</v>
      </c>
      <c r="H4126" s="72">
        <v>17057.400000000001</v>
      </c>
      <c r="I4126" s="54" t="s">
        <v>265</v>
      </c>
      <c r="J4126" s="54" t="s">
        <v>13160</v>
      </c>
      <c r="K4126" s="54" t="s">
        <v>15745</v>
      </c>
      <c r="L4126" s="54" t="s">
        <v>15746</v>
      </c>
      <c r="M4126" s="54" t="s">
        <v>15744</v>
      </c>
      <c r="N4126" s="54" t="s">
        <v>256</v>
      </c>
      <c r="O4126" s="54" t="s">
        <v>256</v>
      </c>
      <c r="P4126" s="54" t="s">
        <v>271</v>
      </c>
      <c r="Q4126" s="54" t="s">
        <v>256</v>
      </c>
      <c r="R4126" s="54" t="s">
        <v>431</v>
      </c>
      <c r="S4126" s="71"/>
      <c r="T4126" s="54" t="s">
        <v>256</v>
      </c>
      <c r="U4126" s="71">
        <v>44551</v>
      </c>
      <c r="V4126" s="54" t="s">
        <v>443</v>
      </c>
      <c r="W4126" t="str">
        <f t="shared" si="64"/>
        <v>Dec-21</v>
      </c>
    </row>
    <row r="4127" spans="1:23" x14ac:dyDescent="0.25">
      <c r="A4127" s="54" t="s">
        <v>317</v>
      </c>
      <c r="B4127" s="54" t="s">
        <v>432</v>
      </c>
      <c r="C4127" s="54" t="s">
        <v>263</v>
      </c>
      <c r="D4127" s="54" t="s">
        <v>429</v>
      </c>
      <c r="E4127" s="54" t="s">
        <v>15747</v>
      </c>
      <c r="F4127" s="71">
        <v>44552</v>
      </c>
      <c r="G4127" s="72">
        <v>673.69</v>
      </c>
      <c r="H4127" s="72">
        <v>57162.6</v>
      </c>
      <c r="I4127" s="54" t="s">
        <v>265</v>
      </c>
      <c r="J4127" s="54" t="s">
        <v>13160</v>
      </c>
      <c r="K4127" s="54" t="s">
        <v>15745</v>
      </c>
      <c r="L4127" s="54" t="s">
        <v>15748</v>
      </c>
      <c r="M4127" s="54" t="s">
        <v>15747</v>
      </c>
      <c r="N4127" s="54" t="s">
        <v>256</v>
      </c>
      <c r="O4127" s="54" t="s">
        <v>256</v>
      </c>
      <c r="P4127" s="54" t="s">
        <v>271</v>
      </c>
      <c r="Q4127" s="54" t="s">
        <v>256</v>
      </c>
      <c r="R4127" s="54" t="s">
        <v>431</v>
      </c>
      <c r="S4127" s="71"/>
      <c r="T4127" s="54" t="s">
        <v>256</v>
      </c>
      <c r="U4127" s="71">
        <v>44552</v>
      </c>
      <c r="V4127" s="54" t="s">
        <v>443</v>
      </c>
      <c r="W4127" t="str">
        <f t="shared" si="64"/>
        <v>Dec-21</v>
      </c>
    </row>
    <row r="4128" spans="1:23" x14ac:dyDescent="0.25">
      <c r="A4128" s="54" t="s">
        <v>317</v>
      </c>
      <c r="B4128" s="54" t="s">
        <v>432</v>
      </c>
      <c r="C4128" s="54" t="s">
        <v>263</v>
      </c>
      <c r="D4128" s="54" t="s">
        <v>429</v>
      </c>
      <c r="E4128" s="54" t="s">
        <v>15749</v>
      </c>
      <c r="F4128" s="71">
        <v>44552</v>
      </c>
      <c r="G4128" s="72">
        <v>105.36</v>
      </c>
      <c r="H4128" s="72">
        <v>8939.7999999999993</v>
      </c>
      <c r="I4128" s="54" t="s">
        <v>265</v>
      </c>
      <c r="J4128" s="54" t="s">
        <v>13160</v>
      </c>
      <c r="K4128" s="54" t="s">
        <v>15745</v>
      </c>
      <c r="L4128" s="54" t="s">
        <v>15750</v>
      </c>
      <c r="M4128" s="54" t="s">
        <v>15749</v>
      </c>
      <c r="N4128" s="54" t="s">
        <v>256</v>
      </c>
      <c r="O4128" s="54" t="s">
        <v>256</v>
      </c>
      <c r="P4128" s="54" t="s">
        <v>271</v>
      </c>
      <c r="Q4128" s="54" t="s">
        <v>256</v>
      </c>
      <c r="R4128" s="54" t="s">
        <v>431</v>
      </c>
      <c r="S4128" s="71"/>
      <c r="T4128" s="54" t="s">
        <v>256</v>
      </c>
      <c r="U4128" s="71">
        <v>44552</v>
      </c>
      <c r="V4128" s="54" t="s">
        <v>443</v>
      </c>
      <c r="W4128" t="str">
        <f t="shared" si="64"/>
        <v>Dec-21</v>
      </c>
    </row>
    <row r="4129" spans="1:23" x14ac:dyDescent="0.25">
      <c r="A4129" s="54" t="s">
        <v>317</v>
      </c>
      <c r="B4129" s="54" t="s">
        <v>432</v>
      </c>
      <c r="C4129" s="54" t="s">
        <v>263</v>
      </c>
      <c r="D4129" s="54" t="s">
        <v>429</v>
      </c>
      <c r="E4129" s="54" t="s">
        <v>15751</v>
      </c>
      <c r="F4129" s="71">
        <v>44558</v>
      </c>
      <c r="G4129" s="72">
        <v>1150.19</v>
      </c>
      <c r="H4129" s="72">
        <v>97593.62</v>
      </c>
      <c r="I4129" s="54" t="s">
        <v>265</v>
      </c>
      <c r="J4129" s="54" t="s">
        <v>13160</v>
      </c>
      <c r="K4129" s="54" t="s">
        <v>15745</v>
      </c>
      <c r="L4129" s="54" t="s">
        <v>15752</v>
      </c>
      <c r="M4129" s="54" t="s">
        <v>15751</v>
      </c>
      <c r="N4129" s="54" t="s">
        <v>256</v>
      </c>
      <c r="O4129" s="54" t="s">
        <v>256</v>
      </c>
      <c r="P4129" s="54" t="s">
        <v>271</v>
      </c>
      <c r="Q4129" s="54" t="s">
        <v>256</v>
      </c>
      <c r="R4129" s="54" t="s">
        <v>431</v>
      </c>
      <c r="S4129" s="71"/>
      <c r="T4129" s="54" t="s">
        <v>256</v>
      </c>
      <c r="U4129" s="71">
        <v>44558</v>
      </c>
      <c r="V4129" s="54" t="s">
        <v>443</v>
      </c>
      <c r="W4129" t="str">
        <f t="shared" si="64"/>
        <v>Dec-21</v>
      </c>
    </row>
    <row r="4130" spans="1:23" x14ac:dyDescent="0.25">
      <c r="A4130" s="54" t="s">
        <v>317</v>
      </c>
      <c r="B4130" s="54" t="s">
        <v>432</v>
      </c>
      <c r="C4130" s="54" t="s">
        <v>263</v>
      </c>
      <c r="D4130" s="54" t="s">
        <v>429</v>
      </c>
      <c r="E4130" s="54" t="s">
        <v>15753</v>
      </c>
      <c r="F4130" s="71">
        <v>44558</v>
      </c>
      <c r="G4130" s="72">
        <v>1341.88</v>
      </c>
      <c r="H4130" s="72">
        <v>113858.52</v>
      </c>
      <c r="I4130" s="54" t="s">
        <v>265</v>
      </c>
      <c r="J4130" s="54" t="s">
        <v>13160</v>
      </c>
      <c r="K4130" s="54" t="s">
        <v>15754</v>
      </c>
      <c r="L4130" s="54" t="s">
        <v>15755</v>
      </c>
      <c r="M4130" s="54" t="s">
        <v>15753</v>
      </c>
      <c r="N4130" s="54" t="s">
        <v>256</v>
      </c>
      <c r="O4130" s="54" t="s">
        <v>256</v>
      </c>
      <c r="P4130" s="54" t="s">
        <v>271</v>
      </c>
      <c r="Q4130" s="54" t="s">
        <v>256</v>
      </c>
      <c r="R4130" s="54" t="s">
        <v>431</v>
      </c>
      <c r="S4130" s="71"/>
      <c r="T4130" s="54" t="s">
        <v>256</v>
      </c>
      <c r="U4130" s="71">
        <v>44558</v>
      </c>
      <c r="V4130" s="54" t="s">
        <v>443</v>
      </c>
      <c r="W4130" t="str">
        <f t="shared" si="64"/>
        <v>Dec-21</v>
      </c>
    </row>
    <row r="4131" spans="1:23" x14ac:dyDescent="0.25">
      <c r="A4131" s="54" t="s">
        <v>317</v>
      </c>
      <c r="B4131" s="54" t="s">
        <v>432</v>
      </c>
      <c r="C4131" s="54" t="s">
        <v>263</v>
      </c>
      <c r="D4131" s="54" t="s">
        <v>429</v>
      </c>
      <c r="E4131" s="54" t="s">
        <v>15756</v>
      </c>
      <c r="F4131" s="71">
        <v>44558</v>
      </c>
      <c r="G4131" s="72">
        <v>1295.55</v>
      </c>
      <c r="H4131" s="72">
        <v>109927.42</v>
      </c>
      <c r="I4131" s="54" t="s">
        <v>265</v>
      </c>
      <c r="J4131" s="54" t="s">
        <v>13160</v>
      </c>
      <c r="K4131" s="54" t="s">
        <v>15754</v>
      </c>
      <c r="L4131" s="54" t="s">
        <v>15757</v>
      </c>
      <c r="M4131" s="54" t="s">
        <v>15756</v>
      </c>
      <c r="N4131" s="54" t="s">
        <v>256</v>
      </c>
      <c r="O4131" s="54" t="s">
        <v>256</v>
      </c>
      <c r="P4131" s="54" t="s">
        <v>271</v>
      </c>
      <c r="Q4131" s="54" t="s">
        <v>256</v>
      </c>
      <c r="R4131" s="54" t="s">
        <v>431</v>
      </c>
      <c r="S4131" s="71"/>
      <c r="T4131" s="54" t="s">
        <v>256</v>
      </c>
      <c r="U4131" s="71">
        <v>44558</v>
      </c>
      <c r="V4131" s="54" t="s">
        <v>443</v>
      </c>
      <c r="W4131" t="str">
        <f t="shared" si="64"/>
        <v>Dec-21</v>
      </c>
    </row>
    <row r="4132" spans="1:23" x14ac:dyDescent="0.25">
      <c r="A4132" s="54" t="s">
        <v>317</v>
      </c>
      <c r="B4132" s="54" t="s">
        <v>432</v>
      </c>
      <c r="C4132" s="54" t="s">
        <v>263</v>
      </c>
      <c r="D4132" s="54" t="s">
        <v>429</v>
      </c>
      <c r="E4132" s="54" t="s">
        <v>15758</v>
      </c>
      <c r="F4132" s="71">
        <v>44552</v>
      </c>
      <c r="G4132" s="72">
        <v>392.6</v>
      </c>
      <c r="H4132" s="72">
        <v>33312.11</v>
      </c>
      <c r="I4132" s="54" t="s">
        <v>265</v>
      </c>
      <c r="J4132" s="54" t="s">
        <v>13160</v>
      </c>
      <c r="K4132" s="54" t="s">
        <v>15759</v>
      </c>
      <c r="L4132" s="54" t="s">
        <v>15760</v>
      </c>
      <c r="M4132" s="54" t="s">
        <v>15758</v>
      </c>
      <c r="N4132" s="54" t="s">
        <v>256</v>
      </c>
      <c r="O4132" s="54" t="s">
        <v>256</v>
      </c>
      <c r="P4132" s="54" t="s">
        <v>271</v>
      </c>
      <c r="Q4132" s="54" t="s">
        <v>256</v>
      </c>
      <c r="R4132" s="54" t="s">
        <v>431</v>
      </c>
      <c r="S4132" s="71"/>
      <c r="T4132" s="54" t="s">
        <v>256</v>
      </c>
      <c r="U4132" s="71">
        <v>44552</v>
      </c>
      <c r="V4132" s="54" t="s">
        <v>443</v>
      </c>
      <c r="W4132" t="str">
        <f t="shared" si="64"/>
        <v>Dec-21</v>
      </c>
    </row>
    <row r="4133" spans="1:23" x14ac:dyDescent="0.25">
      <c r="A4133" s="54" t="s">
        <v>317</v>
      </c>
      <c r="B4133" s="54" t="s">
        <v>432</v>
      </c>
      <c r="C4133" s="54" t="s">
        <v>263</v>
      </c>
      <c r="D4133" s="54" t="s">
        <v>429</v>
      </c>
      <c r="E4133" s="54" t="s">
        <v>15761</v>
      </c>
      <c r="F4133" s="71">
        <v>44557</v>
      </c>
      <c r="G4133" s="72">
        <v>459.2</v>
      </c>
      <c r="H4133" s="72">
        <v>38963.120000000003</v>
      </c>
      <c r="I4133" s="54" t="s">
        <v>265</v>
      </c>
      <c r="J4133" s="54" t="s">
        <v>13160</v>
      </c>
      <c r="K4133" s="54" t="s">
        <v>15762</v>
      </c>
      <c r="L4133" s="54" t="s">
        <v>15763</v>
      </c>
      <c r="M4133" s="54" t="s">
        <v>15761</v>
      </c>
      <c r="N4133" s="54" t="s">
        <v>256</v>
      </c>
      <c r="O4133" s="54" t="s">
        <v>256</v>
      </c>
      <c r="P4133" s="54" t="s">
        <v>271</v>
      </c>
      <c r="Q4133" s="54" t="s">
        <v>256</v>
      </c>
      <c r="R4133" s="54" t="s">
        <v>431</v>
      </c>
      <c r="S4133" s="71"/>
      <c r="T4133" s="54" t="s">
        <v>256</v>
      </c>
      <c r="U4133" s="71">
        <v>44557</v>
      </c>
      <c r="V4133" s="54" t="s">
        <v>443</v>
      </c>
      <c r="W4133" t="str">
        <f t="shared" si="64"/>
        <v>Dec-21</v>
      </c>
    </row>
    <row r="4134" spans="1:23" x14ac:dyDescent="0.25">
      <c r="A4134" s="54" t="s">
        <v>317</v>
      </c>
      <c r="B4134" s="54" t="s">
        <v>432</v>
      </c>
      <c r="C4134" s="54" t="s">
        <v>263</v>
      </c>
      <c r="D4134" s="54" t="s">
        <v>429</v>
      </c>
      <c r="E4134" s="54" t="s">
        <v>15764</v>
      </c>
      <c r="F4134" s="71">
        <v>44558</v>
      </c>
      <c r="G4134" s="72">
        <v>1875.49</v>
      </c>
      <c r="H4134" s="72">
        <v>159135.32999999999</v>
      </c>
      <c r="I4134" s="54" t="s">
        <v>265</v>
      </c>
      <c r="J4134" s="54" t="s">
        <v>13160</v>
      </c>
      <c r="K4134" s="54" t="s">
        <v>15762</v>
      </c>
      <c r="L4134" s="54" t="s">
        <v>15765</v>
      </c>
      <c r="M4134" s="54" t="s">
        <v>15764</v>
      </c>
      <c r="N4134" s="54" t="s">
        <v>256</v>
      </c>
      <c r="O4134" s="54" t="s">
        <v>256</v>
      </c>
      <c r="P4134" s="54" t="s">
        <v>271</v>
      </c>
      <c r="Q4134" s="54" t="s">
        <v>256</v>
      </c>
      <c r="R4134" s="54" t="s">
        <v>431</v>
      </c>
      <c r="S4134" s="71"/>
      <c r="T4134" s="54" t="s">
        <v>256</v>
      </c>
      <c r="U4134" s="71">
        <v>44558</v>
      </c>
      <c r="V4134" s="54" t="s">
        <v>443</v>
      </c>
      <c r="W4134" t="str">
        <f t="shared" si="64"/>
        <v>Dec-21</v>
      </c>
    </row>
    <row r="4135" spans="1:23" x14ac:dyDescent="0.25">
      <c r="A4135" s="54" t="s">
        <v>317</v>
      </c>
      <c r="B4135" s="54" t="s">
        <v>432</v>
      </c>
      <c r="C4135" s="54" t="s">
        <v>263</v>
      </c>
      <c r="D4135" s="54" t="s">
        <v>429</v>
      </c>
      <c r="E4135" s="54" t="s">
        <v>15766</v>
      </c>
      <c r="F4135" s="71">
        <v>44558</v>
      </c>
      <c r="G4135" s="72">
        <v>7081.78</v>
      </c>
      <c r="H4135" s="72">
        <v>600889.03</v>
      </c>
      <c r="I4135" s="54" t="s">
        <v>265</v>
      </c>
      <c r="J4135" s="54" t="s">
        <v>13160</v>
      </c>
      <c r="K4135" s="54" t="s">
        <v>15762</v>
      </c>
      <c r="L4135" s="54" t="s">
        <v>15767</v>
      </c>
      <c r="M4135" s="54" t="s">
        <v>15766</v>
      </c>
      <c r="N4135" s="54" t="s">
        <v>256</v>
      </c>
      <c r="O4135" s="54" t="s">
        <v>256</v>
      </c>
      <c r="P4135" s="54" t="s">
        <v>271</v>
      </c>
      <c r="Q4135" s="54" t="s">
        <v>256</v>
      </c>
      <c r="R4135" s="54" t="s">
        <v>431</v>
      </c>
      <c r="S4135" s="71"/>
      <c r="T4135" s="54" t="s">
        <v>256</v>
      </c>
      <c r="U4135" s="71">
        <v>44558</v>
      </c>
      <c r="V4135" s="54" t="s">
        <v>443</v>
      </c>
      <c r="W4135" t="str">
        <f t="shared" si="64"/>
        <v>Dec-21</v>
      </c>
    </row>
    <row r="4136" spans="1:23" x14ac:dyDescent="0.25">
      <c r="A4136" s="54" t="s">
        <v>317</v>
      </c>
      <c r="B4136" s="54" t="s">
        <v>432</v>
      </c>
      <c r="C4136" s="54" t="s">
        <v>263</v>
      </c>
      <c r="D4136" s="54" t="s">
        <v>429</v>
      </c>
      <c r="E4136" s="54" t="s">
        <v>15768</v>
      </c>
      <c r="F4136" s="71">
        <v>44558</v>
      </c>
      <c r="G4136" s="72">
        <v>369.17</v>
      </c>
      <c r="H4136" s="72">
        <v>31324.07</v>
      </c>
      <c r="I4136" s="54" t="s">
        <v>265</v>
      </c>
      <c r="J4136" s="54" t="s">
        <v>13160</v>
      </c>
      <c r="K4136" s="54" t="s">
        <v>15762</v>
      </c>
      <c r="L4136" s="54" t="s">
        <v>15769</v>
      </c>
      <c r="M4136" s="54" t="s">
        <v>15768</v>
      </c>
      <c r="N4136" s="54" t="s">
        <v>256</v>
      </c>
      <c r="O4136" s="54" t="s">
        <v>256</v>
      </c>
      <c r="P4136" s="54" t="s">
        <v>271</v>
      </c>
      <c r="Q4136" s="54" t="s">
        <v>256</v>
      </c>
      <c r="R4136" s="54" t="s">
        <v>431</v>
      </c>
      <c r="S4136" s="71"/>
      <c r="T4136" s="54" t="s">
        <v>256</v>
      </c>
      <c r="U4136" s="71">
        <v>44558</v>
      </c>
      <c r="V4136" s="54" t="s">
        <v>443</v>
      </c>
      <c r="W4136" t="str">
        <f t="shared" si="64"/>
        <v>Dec-21</v>
      </c>
    </row>
    <row r="4137" spans="1:23" x14ac:dyDescent="0.25">
      <c r="A4137" s="54" t="s">
        <v>317</v>
      </c>
      <c r="B4137" s="54" t="s">
        <v>432</v>
      </c>
      <c r="C4137" s="54" t="s">
        <v>263</v>
      </c>
      <c r="D4137" s="54" t="s">
        <v>429</v>
      </c>
      <c r="E4137" s="54" t="s">
        <v>15770</v>
      </c>
      <c r="F4137" s="71">
        <v>44558</v>
      </c>
      <c r="G4137" s="72">
        <v>40.5</v>
      </c>
      <c r="H4137" s="72">
        <v>3436.43</v>
      </c>
      <c r="I4137" s="54" t="s">
        <v>265</v>
      </c>
      <c r="J4137" s="54" t="s">
        <v>13160</v>
      </c>
      <c r="K4137" s="54" t="s">
        <v>15762</v>
      </c>
      <c r="L4137" s="54" t="s">
        <v>15771</v>
      </c>
      <c r="M4137" s="54" t="s">
        <v>15770</v>
      </c>
      <c r="N4137" s="54" t="s">
        <v>256</v>
      </c>
      <c r="O4137" s="54" t="s">
        <v>256</v>
      </c>
      <c r="P4137" s="54" t="s">
        <v>271</v>
      </c>
      <c r="Q4137" s="54" t="s">
        <v>256</v>
      </c>
      <c r="R4137" s="54" t="s">
        <v>431</v>
      </c>
      <c r="S4137" s="71"/>
      <c r="T4137" s="54" t="s">
        <v>256</v>
      </c>
      <c r="U4137" s="71">
        <v>44558</v>
      </c>
      <c r="V4137" s="54" t="s">
        <v>443</v>
      </c>
      <c r="W4137" t="str">
        <f t="shared" si="64"/>
        <v>Dec-21</v>
      </c>
    </row>
    <row r="4138" spans="1:23" x14ac:dyDescent="0.25">
      <c r="A4138" s="54" t="s">
        <v>317</v>
      </c>
      <c r="B4138" s="54" t="s">
        <v>432</v>
      </c>
      <c r="C4138" s="54" t="s">
        <v>263</v>
      </c>
      <c r="D4138" s="54" t="s">
        <v>429</v>
      </c>
      <c r="E4138" s="54" t="s">
        <v>15772</v>
      </c>
      <c r="F4138" s="71">
        <v>44558</v>
      </c>
      <c r="G4138" s="72">
        <v>793.98</v>
      </c>
      <c r="H4138" s="72">
        <v>67369.2</v>
      </c>
      <c r="I4138" s="54" t="s">
        <v>265</v>
      </c>
      <c r="J4138" s="54" t="s">
        <v>13160</v>
      </c>
      <c r="K4138" s="54" t="s">
        <v>15762</v>
      </c>
      <c r="L4138" s="54" t="s">
        <v>15773</v>
      </c>
      <c r="M4138" s="54" t="s">
        <v>15772</v>
      </c>
      <c r="N4138" s="54" t="s">
        <v>256</v>
      </c>
      <c r="O4138" s="54" t="s">
        <v>256</v>
      </c>
      <c r="P4138" s="54" t="s">
        <v>271</v>
      </c>
      <c r="Q4138" s="54" t="s">
        <v>256</v>
      </c>
      <c r="R4138" s="54" t="s">
        <v>431</v>
      </c>
      <c r="S4138" s="71"/>
      <c r="T4138" s="54" t="s">
        <v>256</v>
      </c>
      <c r="U4138" s="71">
        <v>44558</v>
      </c>
      <c r="V4138" s="54" t="s">
        <v>443</v>
      </c>
      <c r="W4138" t="str">
        <f t="shared" si="64"/>
        <v>Dec-21</v>
      </c>
    </row>
    <row r="4139" spans="1:23" x14ac:dyDescent="0.25">
      <c r="A4139" s="54" t="s">
        <v>317</v>
      </c>
      <c r="B4139" s="54" t="s">
        <v>432</v>
      </c>
      <c r="C4139" s="54" t="s">
        <v>263</v>
      </c>
      <c r="D4139" s="54" t="s">
        <v>429</v>
      </c>
      <c r="E4139" s="54" t="s">
        <v>15774</v>
      </c>
      <c r="F4139" s="71">
        <v>44560</v>
      </c>
      <c r="G4139" s="72">
        <v>20511.95</v>
      </c>
      <c r="H4139" s="72">
        <v>1740438.96</v>
      </c>
      <c r="I4139" s="54" t="s">
        <v>265</v>
      </c>
      <c r="J4139" s="54" t="s">
        <v>13160</v>
      </c>
      <c r="K4139" s="54" t="s">
        <v>15775</v>
      </c>
      <c r="L4139" s="54" t="s">
        <v>15776</v>
      </c>
      <c r="M4139" s="54" t="s">
        <v>15774</v>
      </c>
      <c r="N4139" s="54" t="s">
        <v>256</v>
      </c>
      <c r="O4139" s="54" t="s">
        <v>256</v>
      </c>
      <c r="P4139" s="54" t="s">
        <v>271</v>
      </c>
      <c r="Q4139" s="54" t="s">
        <v>256</v>
      </c>
      <c r="R4139" s="54" t="s">
        <v>431</v>
      </c>
      <c r="S4139" s="71"/>
      <c r="T4139" s="54" t="s">
        <v>256</v>
      </c>
      <c r="U4139" s="71">
        <v>44560</v>
      </c>
      <c r="V4139" s="54" t="s">
        <v>443</v>
      </c>
      <c r="W4139" t="str">
        <f t="shared" si="64"/>
        <v>Dec-21</v>
      </c>
    </row>
    <row r="4140" spans="1:23" x14ac:dyDescent="0.25">
      <c r="A4140" s="54" t="s">
        <v>317</v>
      </c>
      <c r="B4140" s="54" t="s">
        <v>432</v>
      </c>
      <c r="C4140" s="54" t="s">
        <v>263</v>
      </c>
      <c r="D4140" s="54" t="s">
        <v>429</v>
      </c>
      <c r="E4140" s="54" t="s">
        <v>15777</v>
      </c>
      <c r="F4140" s="71">
        <v>44560</v>
      </c>
      <c r="G4140" s="72">
        <v>59474.22</v>
      </c>
      <c r="H4140" s="72">
        <v>5046387.57</v>
      </c>
      <c r="I4140" s="54" t="s">
        <v>265</v>
      </c>
      <c r="J4140" s="54" t="s">
        <v>13160</v>
      </c>
      <c r="K4140" s="54" t="s">
        <v>15775</v>
      </c>
      <c r="L4140" s="54" t="s">
        <v>15778</v>
      </c>
      <c r="M4140" s="54" t="s">
        <v>15777</v>
      </c>
      <c r="N4140" s="54" t="s">
        <v>256</v>
      </c>
      <c r="O4140" s="54" t="s">
        <v>256</v>
      </c>
      <c r="P4140" s="54" t="s">
        <v>271</v>
      </c>
      <c r="Q4140" s="54" t="s">
        <v>256</v>
      </c>
      <c r="R4140" s="54" t="s">
        <v>431</v>
      </c>
      <c r="S4140" s="71"/>
      <c r="T4140" s="54" t="s">
        <v>256</v>
      </c>
      <c r="U4140" s="71">
        <v>44560</v>
      </c>
      <c r="V4140" s="54" t="s">
        <v>443</v>
      </c>
      <c r="W4140" t="str">
        <f t="shared" si="64"/>
        <v>Dec-21</v>
      </c>
    </row>
    <row r="4141" spans="1:23" x14ac:dyDescent="0.25">
      <c r="A4141" s="54" t="s">
        <v>317</v>
      </c>
      <c r="B4141" s="54" t="s">
        <v>432</v>
      </c>
      <c r="C4141" s="54" t="s">
        <v>263</v>
      </c>
      <c r="D4141" s="54" t="s">
        <v>429</v>
      </c>
      <c r="E4141" s="54" t="s">
        <v>15779</v>
      </c>
      <c r="F4141" s="71">
        <v>44560</v>
      </c>
      <c r="G4141" s="72">
        <v>8347.6299999999992</v>
      </c>
      <c r="H4141" s="72">
        <v>708296.41</v>
      </c>
      <c r="I4141" s="54" t="s">
        <v>265</v>
      </c>
      <c r="J4141" s="54" t="s">
        <v>13160</v>
      </c>
      <c r="K4141" s="54" t="s">
        <v>15780</v>
      </c>
      <c r="L4141" s="54" t="s">
        <v>15781</v>
      </c>
      <c r="M4141" s="54" t="s">
        <v>15779</v>
      </c>
      <c r="N4141" s="54" t="s">
        <v>256</v>
      </c>
      <c r="O4141" s="54" t="s">
        <v>256</v>
      </c>
      <c r="P4141" s="54" t="s">
        <v>271</v>
      </c>
      <c r="Q4141" s="54" t="s">
        <v>256</v>
      </c>
      <c r="R4141" s="54" t="s">
        <v>431</v>
      </c>
      <c r="S4141" s="71"/>
      <c r="T4141" s="54" t="s">
        <v>256</v>
      </c>
      <c r="U4141" s="71">
        <v>44560</v>
      </c>
      <c r="V4141" s="54" t="s">
        <v>443</v>
      </c>
      <c r="W4141" t="str">
        <f t="shared" si="64"/>
        <v>Dec-21</v>
      </c>
    </row>
    <row r="4142" spans="1:23" x14ac:dyDescent="0.25">
      <c r="A4142" s="54" t="s">
        <v>317</v>
      </c>
      <c r="B4142" s="54" t="s">
        <v>432</v>
      </c>
      <c r="C4142" s="54" t="s">
        <v>263</v>
      </c>
      <c r="D4142" s="54" t="s">
        <v>429</v>
      </c>
      <c r="E4142" s="54" t="s">
        <v>15782</v>
      </c>
      <c r="F4142" s="71">
        <v>44542</v>
      </c>
      <c r="G4142" s="72">
        <v>2837.51</v>
      </c>
      <c r="H4142" s="72">
        <v>240762.72</v>
      </c>
      <c r="I4142" s="54" t="s">
        <v>265</v>
      </c>
      <c r="J4142" s="54" t="s">
        <v>15783</v>
      </c>
      <c r="K4142" s="54" t="s">
        <v>15784</v>
      </c>
      <c r="L4142" s="54" t="s">
        <v>15785</v>
      </c>
      <c r="M4142" s="54" t="s">
        <v>15782</v>
      </c>
      <c r="N4142" s="54" t="s">
        <v>256</v>
      </c>
      <c r="O4142" s="54" t="s">
        <v>256</v>
      </c>
      <c r="P4142" s="54" t="s">
        <v>267</v>
      </c>
      <c r="Q4142" s="54" t="s">
        <v>256</v>
      </c>
      <c r="R4142" s="54" t="s">
        <v>431</v>
      </c>
      <c r="S4142" s="71"/>
      <c r="T4142" s="54" t="s">
        <v>256</v>
      </c>
      <c r="U4142" s="71">
        <v>44542</v>
      </c>
      <c r="V4142" s="54" t="s">
        <v>256</v>
      </c>
      <c r="W4142" t="str">
        <f t="shared" si="64"/>
        <v>Dec-21</v>
      </c>
    </row>
    <row r="4143" spans="1:23" x14ac:dyDescent="0.25">
      <c r="A4143" s="54" t="s">
        <v>317</v>
      </c>
      <c r="B4143" s="54" t="s">
        <v>432</v>
      </c>
      <c r="C4143" s="54" t="s">
        <v>263</v>
      </c>
      <c r="D4143" s="54" t="s">
        <v>429</v>
      </c>
      <c r="E4143" s="54" t="s">
        <v>15786</v>
      </c>
      <c r="F4143" s="71">
        <v>44544</v>
      </c>
      <c r="G4143" s="72">
        <v>2852.47</v>
      </c>
      <c r="H4143" s="72">
        <v>242032.08</v>
      </c>
      <c r="I4143" s="54" t="s">
        <v>265</v>
      </c>
      <c r="J4143" s="54" t="s">
        <v>15783</v>
      </c>
      <c r="K4143" s="54" t="s">
        <v>15787</v>
      </c>
      <c r="L4143" s="54" t="s">
        <v>15788</v>
      </c>
      <c r="M4143" s="54" t="s">
        <v>15786</v>
      </c>
      <c r="N4143" s="54" t="s">
        <v>256</v>
      </c>
      <c r="O4143" s="54" t="s">
        <v>256</v>
      </c>
      <c r="P4143" s="54" t="s">
        <v>267</v>
      </c>
      <c r="Q4143" s="54" t="s">
        <v>256</v>
      </c>
      <c r="R4143" s="54" t="s">
        <v>431</v>
      </c>
      <c r="S4143" s="71"/>
      <c r="T4143" s="54" t="s">
        <v>256</v>
      </c>
      <c r="U4143" s="71">
        <v>44544</v>
      </c>
      <c r="V4143" s="54" t="s">
        <v>256</v>
      </c>
      <c r="W4143" t="str">
        <f t="shared" si="64"/>
        <v>Dec-21</v>
      </c>
    </row>
    <row r="4144" spans="1:23" x14ac:dyDescent="0.25">
      <c r="A4144" s="54" t="s">
        <v>317</v>
      </c>
      <c r="B4144" s="54" t="s">
        <v>432</v>
      </c>
      <c r="C4144" s="54" t="s">
        <v>263</v>
      </c>
      <c r="D4144" s="54" t="s">
        <v>429</v>
      </c>
      <c r="E4144" s="54" t="s">
        <v>15789</v>
      </c>
      <c r="F4144" s="71">
        <v>44544</v>
      </c>
      <c r="G4144" s="72">
        <v>221.68</v>
      </c>
      <c r="H4144" s="72">
        <v>18809.55</v>
      </c>
      <c r="I4144" s="54" t="s">
        <v>265</v>
      </c>
      <c r="J4144" s="54" t="s">
        <v>15783</v>
      </c>
      <c r="K4144" s="54" t="s">
        <v>15790</v>
      </c>
      <c r="L4144" s="54" t="s">
        <v>15791</v>
      </c>
      <c r="M4144" s="54" t="s">
        <v>15789</v>
      </c>
      <c r="N4144" s="54" t="s">
        <v>256</v>
      </c>
      <c r="O4144" s="54" t="s">
        <v>256</v>
      </c>
      <c r="P4144" s="54" t="s">
        <v>267</v>
      </c>
      <c r="Q4144" s="54" t="s">
        <v>256</v>
      </c>
      <c r="R4144" s="54" t="s">
        <v>431</v>
      </c>
      <c r="S4144" s="71"/>
      <c r="T4144" s="54" t="s">
        <v>256</v>
      </c>
      <c r="U4144" s="71">
        <v>44544</v>
      </c>
      <c r="V4144" s="54" t="s">
        <v>256</v>
      </c>
      <c r="W4144" t="str">
        <f t="shared" si="64"/>
        <v>Dec-21</v>
      </c>
    </row>
    <row r="4145" spans="1:23" x14ac:dyDescent="0.25">
      <c r="A4145" s="54" t="s">
        <v>317</v>
      </c>
      <c r="B4145" s="54" t="s">
        <v>432</v>
      </c>
      <c r="C4145" s="54" t="s">
        <v>263</v>
      </c>
      <c r="D4145" s="54" t="s">
        <v>429</v>
      </c>
      <c r="E4145" s="54" t="s">
        <v>15792</v>
      </c>
      <c r="F4145" s="71">
        <v>44544</v>
      </c>
      <c r="G4145" s="72">
        <v>340.38</v>
      </c>
      <c r="H4145" s="72">
        <v>28881.24</v>
      </c>
      <c r="I4145" s="54" t="s">
        <v>265</v>
      </c>
      <c r="J4145" s="54" t="s">
        <v>15783</v>
      </c>
      <c r="K4145" s="54" t="s">
        <v>15793</v>
      </c>
      <c r="L4145" s="54" t="s">
        <v>15794</v>
      </c>
      <c r="M4145" s="54" t="s">
        <v>15792</v>
      </c>
      <c r="N4145" s="54" t="s">
        <v>256</v>
      </c>
      <c r="O4145" s="54" t="s">
        <v>256</v>
      </c>
      <c r="P4145" s="54" t="s">
        <v>267</v>
      </c>
      <c r="Q4145" s="54" t="s">
        <v>256</v>
      </c>
      <c r="R4145" s="54" t="s">
        <v>431</v>
      </c>
      <c r="S4145" s="71"/>
      <c r="T4145" s="54" t="s">
        <v>256</v>
      </c>
      <c r="U4145" s="71">
        <v>44544</v>
      </c>
      <c r="V4145" s="54" t="s">
        <v>256</v>
      </c>
      <c r="W4145" t="str">
        <f t="shared" si="64"/>
        <v>Dec-21</v>
      </c>
    </row>
    <row r="4146" spans="1:23" x14ac:dyDescent="0.25">
      <c r="A4146" s="54" t="s">
        <v>317</v>
      </c>
      <c r="B4146" s="54" t="s">
        <v>432</v>
      </c>
      <c r="C4146" s="54" t="s">
        <v>263</v>
      </c>
      <c r="D4146" s="54" t="s">
        <v>429</v>
      </c>
      <c r="E4146" s="54" t="s">
        <v>15795</v>
      </c>
      <c r="F4146" s="71">
        <v>44542</v>
      </c>
      <c r="G4146" s="72">
        <v>54</v>
      </c>
      <c r="H4146" s="72">
        <v>4581.8999999999996</v>
      </c>
      <c r="I4146" s="54" t="s">
        <v>265</v>
      </c>
      <c r="J4146" s="54" t="s">
        <v>15783</v>
      </c>
      <c r="K4146" s="54" t="s">
        <v>15796</v>
      </c>
      <c r="L4146" s="54" t="s">
        <v>15797</v>
      </c>
      <c r="M4146" s="54" t="s">
        <v>15795</v>
      </c>
      <c r="N4146" s="54" t="s">
        <v>256</v>
      </c>
      <c r="O4146" s="54" t="s">
        <v>256</v>
      </c>
      <c r="P4146" s="54" t="s">
        <v>267</v>
      </c>
      <c r="Q4146" s="54" t="s">
        <v>256</v>
      </c>
      <c r="R4146" s="54" t="s">
        <v>431</v>
      </c>
      <c r="S4146" s="71"/>
      <c r="T4146" s="54" t="s">
        <v>256</v>
      </c>
      <c r="U4146" s="71">
        <v>44542</v>
      </c>
      <c r="V4146" s="54" t="s">
        <v>256</v>
      </c>
      <c r="W4146" t="str">
        <f t="shared" si="64"/>
        <v>Dec-21</v>
      </c>
    </row>
    <row r="4147" spans="1:23" x14ac:dyDescent="0.25">
      <c r="A4147" s="54" t="s">
        <v>317</v>
      </c>
      <c r="B4147" s="54" t="s">
        <v>432</v>
      </c>
      <c r="C4147" s="54" t="s">
        <v>263</v>
      </c>
      <c r="D4147" s="54" t="s">
        <v>429</v>
      </c>
      <c r="E4147" s="54" t="s">
        <v>15798</v>
      </c>
      <c r="F4147" s="71">
        <v>44543</v>
      </c>
      <c r="G4147" s="72">
        <v>489</v>
      </c>
      <c r="H4147" s="72">
        <v>41491.65</v>
      </c>
      <c r="I4147" s="54" t="s">
        <v>265</v>
      </c>
      <c r="J4147" s="54" t="s">
        <v>15783</v>
      </c>
      <c r="K4147" s="54" t="s">
        <v>15799</v>
      </c>
      <c r="L4147" s="54" t="s">
        <v>15800</v>
      </c>
      <c r="M4147" s="54" t="s">
        <v>15798</v>
      </c>
      <c r="N4147" s="54" t="s">
        <v>256</v>
      </c>
      <c r="O4147" s="54" t="s">
        <v>256</v>
      </c>
      <c r="P4147" s="54" t="s">
        <v>267</v>
      </c>
      <c r="Q4147" s="54" t="s">
        <v>256</v>
      </c>
      <c r="R4147" s="54" t="s">
        <v>431</v>
      </c>
      <c r="S4147" s="71"/>
      <c r="T4147" s="54" t="s">
        <v>256</v>
      </c>
      <c r="U4147" s="71">
        <v>44543</v>
      </c>
      <c r="V4147" s="54" t="s">
        <v>256</v>
      </c>
      <c r="W4147" t="str">
        <f t="shared" si="64"/>
        <v>Dec-21</v>
      </c>
    </row>
    <row r="4148" spans="1:23" x14ac:dyDescent="0.25">
      <c r="A4148" s="54" t="s">
        <v>317</v>
      </c>
      <c r="B4148" s="54" t="s">
        <v>432</v>
      </c>
      <c r="C4148" s="54" t="s">
        <v>263</v>
      </c>
      <c r="D4148" s="54" t="s">
        <v>429</v>
      </c>
      <c r="E4148" s="54" t="s">
        <v>15801</v>
      </c>
      <c r="F4148" s="71">
        <v>44542</v>
      </c>
      <c r="G4148" s="72">
        <v>205.4</v>
      </c>
      <c r="H4148" s="72">
        <v>17428.189999999999</v>
      </c>
      <c r="I4148" s="54" t="s">
        <v>265</v>
      </c>
      <c r="J4148" s="54" t="s">
        <v>15783</v>
      </c>
      <c r="K4148" s="54" t="s">
        <v>15802</v>
      </c>
      <c r="L4148" s="54" t="s">
        <v>15803</v>
      </c>
      <c r="M4148" s="54" t="s">
        <v>15801</v>
      </c>
      <c r="N4148" s="54" t="s">
        <v>256</v>
      </c>
      <c r="O4148" s="54" t="s">
        <v>256</v>
      </c>
      <c r="P4148" s="54" t="s">
        <v>267</v>
      </c>
      <c r="Q4148" s="54" t="s">
        <v>256</v>
      </c>
      <c r="R4148" s="54" t="s">
        <v>431</v>
      </c>
      <c r="S4148" s="71"/>
      <c r="T4148" s="54" t="s">
        <v>256</v>
      </c>
      <c r="U4148" s="71">
        <v>44542</v>
      </c>
      <c r="V4148" s="54" t="s">
        <v>256</v>
      </c>
      <c r="W4148" t="str">
        <f t="shared" si="64"/>
        <v>Dec-21</v>
      </c>
    </row>
    <row r="4149" spans="1:23" x14ac:dyDescent="0.25">
      <c r="A4149" s="54" t="s">
        <v>317</v>
      </c>
      <c r="B4149" s="54" t="s">
        <v>432</v>
      </c>
      <c r="C4149" s="54" t="s">
        <v>263</v>
      </c>
      <c r="D4149" s="54" t="s">
        <v>429</v>
      </c>
      <c r="E4149" s="54" t="s">
        <v>15804</v>
      </c>
      <c r="F4149" s="71">
        <v>44543</v>
      </c>
      <c r="G4149" s="72">
        <v>591.69000000000005</v>
      </c>
      <c r="H4149" s="72">
        <v>50204.9</v>
      </c>
      <c r="I4149" s="54" t="s">
        <v>265</v>
      </c>
      <c r="J4149" s="54" t="s">
        <v>15783</v>
      </c>
      <c r="K4149" s="54" t="s">
        <v>15805</v>
      </c>
      <c r="L4149" s="54" t="s">
        <v>15806</v>
      </c>
      <c r="M4149" s="54" t="s">
        <v>15804</v>
      </c>
      <c r="N4149" s="54" t="s">
        <v>256</v>
      </c>
      <c r="O4149" s="54" t="s">
        <v>256</v>
      </c>
      <c r="P4149" s="54" t="s">
        <v>267</v>
      </c>
      <c r="Q4149" s="54" t="s">
        <v>256</v>
      </c>
      <c r="R4149" s="54" t="s">
        <v>431</v>
      </c>
      <c r="S4149" s="71"/>
      <c r="T4149" s="54" t="s">
        <v>256</v>
      </c>
      <c r="U4149" s="71">
        <v>44543</v>
      </c>
      <c r="V4149" s="54" t="s">
        <v>256</v>
      </c>
      <c r="W4149" t="str">
        <f t="shared" si="64"/>
        <v>Dec-21</v>
      </c>
    </row>
    <row r="4150" spans="1:23" x14ac:dyDescent="0.25">
      <c r="A4150" s="54" t="s">
        <v>317</v>
      </c>
      <c r="B4150" s="54" t="s">
        <v>432</v>
      </c>
      <c r="C4150" s="54" t="s">
        <v>263</v>
      </c>
      <c r="D4150" s="54" t="s">
        <v>429</v>
      </c>
      <c r="E4150" s="54" t="s">
        <v>15807</v>
      </c>
      <c r="F4150" s="71">
        <v>44543</v>
      </c>
      <c r="G4150" s="72">
        <v>10.26</v>
      </c>
      <c r="H4150" s="72">
        <v>870.56</v>
      </c>
      <c r="I4150" s="54" t="s">
        <v>265</v>
      </c>
      <c r="J4150" s="54" t="s">
        <v>15783</v>
      </c>
      <c r="K4150" s="54" t="s">
        <v>15808</v>
      </c>
      <c r="L4150" s="54" t="s">
        <v>15809</v>
      </c>
      <c r="M4150" s="54" t="s">
        <v>15807</v>
      </c>
      <c r="N4150" s="54" t="s">
        <v>256</v>
      </c>
      <c r="O4150" s="54" t="s">
        <v>256</v>
      </c>
      <c r="P4150" s="54" t="s">
        <v>267</v>
      </c>
      <c r="Q4150" s="54" t="s">
        <v>256</v>
      </c>
      <c r="R4150" s="54" t="s">
        <v>431</v>
      </c>
      <c r="S4150" s="71"/>
      <c r="T4150" s="54" t="s">
        <v>256</v>
      </c>
      <c r="U4150" s="71">
        <v>44543</v>
      </c>
      <c r="V4150" s="54" t="s">
        <v>256</v>
      </c>
      <c r="W4150" t="str">
        <f t="shared" si="64"/>
        <v>Dec-21</v>
      </c>
    </row>
    <row r="4151" spans="1:23" x14ac:dyDescent="0.25">
      <c r="A4151" s="54" t="s">
        <v>317</v>
      </c>
      <c r="B4151" s="54" t="s">
        <v>432</v>
      </c>
      <c r="C4151" s="54" t="s">
        <v>263</v>
      </c>
      <c r="D4151" s="54" t="s">
        <v>429</v>
      </c>
      <c r="E4151" s="54" t="s">
        <v>15810</v>
      </c>
      <c r="F4151" s="71">
        <v>44542</v>
      </c>
      <c r="G4151" s="72">
        <v>415</v>
      </c>
      <c r="H4151" s="72">
        <v>35212.75</v>
      </c>
      <c r="I4151" s="54" t="s">
        <v>265</v>
      </c>
      <c r="J4151" s="54" t="s">
        <v>15783</v>
      </c>
      <c r="K4151" s="54" t="s">
        <v>15811</v>
      </c>
      <c r="L4151" s="54" t="s">
        <v>15812</v>
      </c>
      <c r="M4151" s="54" t="s">
        <v>15810</v>
      </c>
      <c r="N4151" s="54" t="s">
        <v>256</v>
      </c>
      <c r="O4151" s="54" t="s">
        <v>256</v>
      </c>
      <c r="P4151" s="54" t="s">
        <v>267</v>
      </c>
      <c r="Q4151" s="54" t="s">
        <v>256</v>
      </c>
      <c r="R4151" s="54" t="s">
        <v>431</v>
      </c>
      <c r="S4151" s="71"/>
      <c r="T4151" s="54" t="s">
        <v>256</v>
      </c>
      <c r="U4151" s="71">
        <v>44542</v>
      </c>
      <c r="V4151" s="54" t="s">
        <v>256</v>
      </c>
      <c r="W4151" t="str">
        <f t="shared" si="64"/>
        <v>Dec-21</v>
      </c>
    </row>
    <row r="4152" spans="1:23" x14ac:dyDescent="0.25">
      <c r="A4152" s="54" t="s">
        <v>317</v>
      </c>
      <c r="B4152" s="54" t="s">
        <v>432</v>
      </c>
      <c r="C4152" s="54" t="s">
        <v>263</v>
      </c>
      <c r="D4152" s="54" t="s">
        <v>429</v>
      </c>
      <c r="E4152" s="54" t="s">
        <v>15813</v>
      </c>
      <c r="F4152" s="71">
        <v>44542</v>
      </c>
      <c r="G4152" s="72">
        <v>153.56</v>
      </c>
      <c r="H4152" s="72">
        <v>13029.57</v>
      </c>
      <c r="I4152" s="54" t="s">
        <v>265</v>
      </c>
      <c r="J4152" s="54" t="s">
        <v>15783</v>
      </c>
      <c r="K4152" s="54" t="s">
        <v>15814</v>
      </c>
      <c r="L4152" s="54" t="s">
        <v>15815</v>
      </c>
      <c r="M4152" s="54" t="s">
        <v>15813</v>
      </c>
      <c r="N4152" s="54" t="s">
        <v>256</v>
      </c>
      <c r="O4152" s="54" t="s">
        <v>256</v>
      </c>
      <c r="P4152" s="54" t="s">
        <v>267</v>
      </c>
      <c r="Q4152" s="54" t="s">
        <v>256</v>
      </c>
      <c r="R4152" s="54" t="s">
        <v>431</v>
      </c>
      <c r="S4152" s="71"/>
      <c r="T4152" s="54" t="s">
        <v>256</v>
      </c>
      <c r="U4152" s="71">
        <v>44542</v>
      </c>
      <c r="V4152" s="54" t="s">
        <v>256</v>
      </c>
      <c r="W4152" t="str">
        <f t="shared" si="64"/>
        <v>Dec-21</v>
      </c>
    </row>
    <row r="4153" spans="1:23" x14ac:dyDescent="0.25">
      <c r="A4153" s="54" t="s">
        <v>317</v>
      </c>
      <c r="B4153" s="54" t="s">
        <v>432</v>
      </c>
      <c r="C4153" s="54" t="s">
        <v>263</v>
      </c>
      <c r="D4153" s="54" t="s">
        <v>429</v>
      </c>
      <c r="E4153" s="54" t="s">
        <v>15816</v>
      </c>
      <c r="F4153" s="71">
        <v>44542</v>
      </c>
      <c r="G4153" s="72">
        <v>89.87</v>
      </c>
      <c r="H4153" s="72">
        <v>7625.47</v>
      </c>
      <c r="I4153" s="54" t="s">
        <v>265</v>
      </c>
      <c r="J4153" s="54" t="s">
        <v>15783</v>
      </c>
      <c r="K4153" s="54" t="s">
        <v>15817</v>
      </c>
      <c r="L4153" s="54" t="s">
        <v>15818</v>
      </c>
      <c r="M4153" s="54" t="s">
        <v>15816</v>
      </c>
      <c r="N4153" s="54" t="s">
        <v>256</v>
      </c>
      <c r="O4153" s="54" t="s">
        <v>256</v>
      </c>
      <c r="P4153" s="54" t="s">
        <v>267</v>
      </c>
      <c r="Q4153" s="54" t="s">
        <v>256</v>
      </c>
      <c r="R4153" s="54" t="s">
        <v>431</v>
      </c>
      <c r="S4153" s="71"/>
      <c r="T4153" s="54" t="s">
        <v>256</v>
      </c>
      <c r="U4153" s="71">
        <v>44542</v>
      </c>
      <c r="V4153" s="54" t="s">
        <v>256</v>
      </c>
      <c r="W4153" t="str">
        <f t="shared" si="64"/>
        <v>Dec-21</v>
      </c>
    </row>
    <row r="4154" spans="1:23" x14ac:dyDescent="0.25">
      <c r="A4154" s="54" t="s">
        <v>317</v>
      </c>
      <c r="B4154" s="54" t="s">
        <v>432</v>
      </c>
      <c r="C4154" s="54" t="s">
        <v>263</v>
      </c>
      <c r="D4154" s="54" t="s">
        <v>429</v>
      </c>
      <c r="E4154" s="54" t="s">
        <v>15819</v>
      </c>
      <c r="F4154" s="71">
        <v>44542</v>
      </c>
      <c r="G4154" s="72">
        <v>171.5</v>
      </c>
      <c r="H4154" s="72">
        <v>14551.78</v>
      </c>
      <c r="I4154" s="54" t="s">
        <v>265</v>
      </c>
      <c r="J4154" s="54" t="s">
        <v>15783</v>
      </c>
      <c r="K4154" s="54" t="s">
        <v>15820</v>
      </c>
      <c r="L4154" s="54" t="s">
        <v>15821</v>
      </c>
      <c r="M4154" s="54" t="s">
        <v>15819</v>
      </c>
      <c r="N4154" s="54" t="s">
        <v>256</v>
      </c>
      <c r="O4154" s="54" t="s">
        <v>256</v>
      </c>
      <c r="P4154" s="54" t="s">
        <v>267</v>
      </c>
      <c r="Q4154" s="54" t="s">
        <v>256</v>
      </c>
      <c r="R4154" s="54" t="s">
        <v>431</v>
      </c>
      <c r="S4154" s="71"/>
      <c r="T4154" s="54" t="s">
        <v>256</v>
      </c>
      <c r="U4154" s="71">
        <v>44542</v>
      </c>
      <c r="V4154" s="54" t="s">
        <v>256</v>
      </c>
      <c r="W4154" t="str">
        <f t="shared" si="64"/>
        <v>Dec-21</v>
      </c>
    </row>
    <row r="4155" spans="1:23" x14ac:dyDescent="0.25">
      <c r="A4155" s="54" t="s">
        <v>317</v>
      </c>
      <c r="B4155" s="54" t="s">
        <v>432</v>
      </c>
      <c r="C4155" s="54" t="s">
        <v>263</v>
      </c>
      <c r="D4155" s="54" t="s">
        <v>429</v>
      </c>
      <c r="E4155" s="54" t="s">
        <v>15822</v>
      </c>
      <c r="F4155" s="71">
        <v>44542</v>
      </c>
      <c r="G4155" s="72">
        <v>183.95</v>
      </c>
      <c r="H4155" s="72">
        <v>15608.16</v>
      </c>
      <c r="I4155" s="54" t="s">
        <v>265</v>
      </c>
      <c r="J4155" s="54" t="s">
        <v>15783</v>
      </c>
      <c r="K4155" s="54" t="s">
        <v>15823</v>
      </c>
      <c r="L4155" s="54" t="s">
        <v>15824</v>
      </c>
      <c r="M4155" s="54" t="s">
        <v>15822</v>
      </c>
      <c r="N4155" s="54" t="s">
        <v>256</v>
      </c>
      <c r="O4155" s="54" t="s">
        <v>256</v>
      </c>
      <c r="P4155" s="54" t="s">
        <v>267</v>
      </c>
      <c r="Q4155" s="54" t="s">
        <v>256</v>
      </c>
      <c r="R4155" s="54" t="s">
        <v>431</v>
      </c>
      <c r="S4155" s="71"/>
      <c r="T4155" s="54" t="s">
        <v>256</v>
      </c>
      <c r="U4155" s="71">
        <v>44542</v>
      </c>
      <c r="V4155" s="54" t="s">
        <v>256</v>
      </c>
      <c r="W4155" t="str">
        <f t="shared" si="64"/>
        <v>Dec-21</v>
      </c>
    </row>
    <row r="4156" spans="1:23" x14ac:dyDescent="0.25">
      <c r="A4156" s="54" t="s">
        <v>317</v>
      </c>
      <c r="B4156" s="54" t="s">
        <v>432</v>
      </c>
      <c r="C4156" s="54" t="s">
        <v>263</v>
      </c>
      <c r="D4156" s="54" t="s">
        <v>429</v>
      </c>
      <c r="E4156" s="54" t="s">
        <v>15825</v>
      </c>
      <c r="F4156" s="71">
        <v>44543</v>
      </c>
      <c r="G4156" s="72">
        <v>3118.19</v>
      </c>
      <c r="H4156" s="72">
        <v>264578.42</v>
      </c>
      <c r="I4156" s="54" t="s">
        <v>265</v>
      </c>
      <c r="J4156" s="54" t="s">
        <v>15783</v>
      </c>
      <c r="K4156" s="54" t="s">
        <v>15826</v>
      </c>
      <c r="L4156" s="54" t="s">
        <v>15827</v>
      </c>
      <c r="M4156" s="54" t="s">
        <v>15825</v>
      </c>
      <c r="N4156" s="54" t="s">
        <v>256</v>
      </c>
      <c r="O4156" s="54" t="s">
        <v>256</v>
      </c>
      <c r="P4156" s="54" t="s">
        <v>267</v>
      </c>
      <c r="Q4156" s="54" t="s">
        <v>256</v>
      </c>
      <c r="R4156" s="54" t="s">
        <v>431</v>
      </c>
      <c r="S4156" s="71"/>
      <c r="T4156" s="54" t="s">
        <v>256</v>
      </c>
      <c r="U4156" s="71">
        <v>44543</v>
      </c>
      <c r="V4156" s="54" t="s">
        <v>256</v>
      </c>
      <c r="W4156" t="str">
        <f t="shared" si="64"/>
        <v>Dec-21</v>
      </c>
    </row>
    <row r="4157" spans="1:23" x14ac:dyDescent="0.25">
      <c r="A4157" s="54" t="s">
        <v>317</v>
      </c>
      <c r="B4157" s="54" t="s">
        <v>432</v>
      </c>
      <c r="C4157" s="54" t="s">
        <v>263</v>
      </c>
      <c r="D4157" s="54" t="s">
        <v>429</v>
      </c>
      <c r="E4157" s="54" t="s">
        <v>15828</v>
      </c>
      <c r="F4157" s="71">
        <v>44542</v>
      </c>
      <c r="G4157" s="72">
        <v>59.8</v>
      </c>
      <c r="H4157" s="72">
        <v>5074.03</v>
      </c>
      <c r="I4157" s="54" t="s">
        <v>265</v>
      </c>
      <c r="J4157" s="54" t="s">
        <v>15783</v>
      </c>
      <c r="K4157" s="54" t="s">
        <v>15829</v>
      </c>
      <c r="L4157" s="54" t="s">
        <v>15830</v>
      </c>
      <c r="M4157" s="54" t="s">
        <v>15828</v>
      </c>
      <c r="N4157" s="54" t="s">
        <v>256</v>
      </c>
      <c r="O4157" s="54" t="s">
        <v>256</v>
      </c>
      <c r="P4157" s="54" t="s">
        <v>267</v>
      </c>
      <c r="Q4157" s="54" t="s">
        <v>256</v>
      </c>
      <c r="R4157" s="54" t="s">
        <v>431</v>
      </c>
      <c r="S4157" s="71"/>
      <c r="T4157" s="54" t="s">
        <v>256</v>
      </c>
      <c r="U4157" s="71">
        <v>44542</v>
      </c>
      <c r="V4157" s="54" t="s">
        <v>256</v>
      </c>
      <c r="W4157" t="str">
        <f t="shared" si="64"/>
        <v>Dec-21</v>
      </c>
    </row>
    <row r="4158" spans="1:23" x14ac:dyDescent="0.25">
      <c r="A4158" s="54" t="s">
        <v>317</v>
      </c>
      <c r="B4158" s="54" t="s">
        <v>432</v>
      </c>
      <c r="C4158" s="54" t="s">
        <v>263</v>
      </c>
      <c r="D4158" s="54" t="s">
        <v>429</v>
      </c>
      <c r="E4158" s="54" t="s">
        <v>15831</v>
      </c>
      <c r="F4158" s="71">
        <v>44543</v>
      </c>
      <c r="G4158" s="72">
        <v>18.809999999999999</v>
      </c>
      <c r="H4158" s="72">
        <v>1596.03</v>
      </c>
      <c r="I4158" s="54" t="s">
        <v>265</v>
      </c>
      <c r="J4158" s="54" t="s">
        <v>15783</v>
      </c>
      <c r="K4158" s="54" t="s">
        <v>15832</v>
      </c>
      <c r="L4158" s="54" t="s">
        <v>15833</v>
      </c>
      <c r="M4158" s="54" t="s">
        <v>15831</v>
      </c>
      <c r="N4158" s="54" t="s">
        <v>256</v>
      </c>
      <c r="O4158" s="54" t="s">
        <v>256</v>
      </c>
      <c r="P4158" s="54" t="s">
        <v>267</v>
      </c>
      <c r="Q4158" s="54" t="s">
        <v>256</v>
      </c>
      <c r="R4158" s="54" t="s">
        <v>431</v>
      </c>
      <c r="S4158" s="71"/>
      <c r="T4158" s="54" t="s">
        <v>256</v>
      </c>
      <c r="U4158" s="71">
        <v>44543</v>
      </c>
      <c r="V4158" s="54" t="s">
        <v>256</v>
      </c>
      <c r="W4158" t="str">
        <f t="shared" si="64"/>
        <v>Dec-21</v>
      </c>
    </row>
    <row r="4159" spans="1:23" x14ac:dyDescent="0.25">
      <c r="A4159" s="54" t="s">
        <v>317</v>
      </c>
      <c r="B4159" s="54" t="s">
        <v>432</v>
      </c>
      <c r="C4159" s="54" t="s">
        <v>263</v>
      </c>
      <c r="D4159" s="54" t="s">
        <v>429</v>
      </c>
      <c r="E4159" s="54" t="s">
        <v>15834</v>
      </c>
      <c r="F4159" s="71">
        <v>44542</v>
      </c>
      <c r="G4159" s="72">
        <v>1088.8399999999999</v>
      </c>
      <c r="H4159" s="72">
        <v>92388.07</v>
      </c>
      <c r="I4159" s="54" t="s">
        <v>265</v>
      </c>
      <c r="J4159" s="54" t="s">
        <v>15783</v>
      </c>
      <c r="K4159" s="54" t="s">
        <v>15835</v>
      </c>
      <c r="L4159" s="54" t="s">
        <v>15836</v>
      </c>
      <c r="M4159" s="54" t="s">
        <v>15834</v>
      </c>
      <c r="N4159" s="54" t="s">
        <v>256</v>
      </c>
      <c r="O4159" s="54" t="s">
        <v>256</v>
      </c>
      <c r="P4159" s="54" t="s">
        <v>267</v>
      </c>
      <c r="Q4159" s="54" t="s">
        <v>256</v>
      </c>
      <c r="R4159" s="54" t="s">
        <v>431</v>
      </c>
      <c r="S4159" s="71"/>
      <c r="T4159" s="54" t="s">
        <v>256</v>
      </c>
      <c r="U4159" s="71">
        <v>44542</v>
      </c>
      <c r="V4159" s="54" t="s">
        <v>256</v>
      </c>
      <c r="W4159" t="str">
        <f t="shared" si="64"/>
        <v>Dec-21</v>
      </c>
    </row>
    <row r="4160" spans="1:23" x14ac:dyDescent="0.25">
      <c r="A4160" s="54" t="s">
        <v>317</v>
      </c>
      <c r="B4160" s="54" t="s">
        <v>432</v>
      </c>
      <c r="C4160" s="54" t="s">
        <v>263</v>
      </c>
      <c r="D4160" s="54" t="s">
        <v>429</v>
      </c>
      <c r="E4160" s="54" t="s">
        <v>15837</v>
      </c>
      <c r="F4160" s="71">
        <v>44542</v>
      </c>
      <c r="G4160" s="72">
        <v>1082.6099999999999</v>
      </c>
      <c r="H4160" s="72">
        <v>91859.46</v>
      </c>
      <c r="I4160" s="54" t="s">
        <v>265</v>
      </c>
      <c r="J4160" s="54" t="s">
        <v>15783</v>
      </c>
      <c r="K4160" s="54" t="s">
        <v>15838</v>
      </c>
      <c r="L4160" s="54" t="s">
        <v>15839</v>
      </c>
      <c r="M4160" s="54" t="s">
        <v>15837</v>
      </c>
      <c r="N4160" s="54" t="s">
        <v>256</v>
      </c>
      <c r="O4160" s="54" t="s">
        <v>256</v>
      </c>
      <c r="P4160" s="54" t="s">
        <v>267</v>
      </c>
      <c r="Q4160" s="54" t="s">
        <v>256</v>
      </c>
      <c r="R4160" s="54" t="s">
        <v>431</v>
      </c>
      <c r="S4160" s="71"/>
      <c r="T4160" s="54" t="s">
        <v>256</v>
      </c>
      <c r="U4160" s="71">
        <v>44542</v>
      </c>
      <c r="V4160" s="54" t="s">
        <v>256</v>
      </c>
      <c r="W4160" t="str">
        <f t="shared" si="64"/>
        <v>Dec-21</v>
      </c>
    </row>
    <row r="4161" spans="1:23" x14ac:dyDescent="0.25">
      <c r="A4161" s="54" t="s">
        <v>317</v>
      </c>
      <c r="B4161" s="54" t="s">
        <v>432</v>
      </c>
      <c r="C4161" s="54" t="s">
        <v>263</v>
      </c>
      <c r="D4161" s="54" t="s">
        <v>429</v>
      </c>
      <c r="E4161" s="54" t="s">
        <v>15840</v>
      </c>
      <c r="F4161" s="71">
        <v>44542</v>
      </c>
      <c r="G4161" s="72">
        <v>874.68</v>
      </c>
      <c r="H4161" s="72">
        <v>74216.600000000006</v>
      </c>
      <c r="I4161" s="54" t="s">
        <v>265</v>
      </c>
      <c r="J4161" s="54" t="s">
        <v>15783</v>
      </c>
      <c r="K4161" s="54" t="s">
        <v>15841</v>
      </c>
      <c r="L4161" s="54" t="s">
        <v>15842</v>
      </c>
      <c r="M4161" s="54" t="s">
        <v>15840</v>
      </c>
      <c r="N4161" s="54" t="s">
        <v>256</v>
      </c>
      <c r="O4161" s="54" t="s">
        <v>256</v>
      </c>
      <c r="P4161" s="54" t="s">
        <v>267</v>
      </c>
      <c r="Q4161" s="54" t="s">
        <v>256</v>
      </c>
      <c r="R4161" s="54" t="s">
        <v>431</v>
      </c>
      <c r="S4161" s="71"/>
      <c r="T4161" s="54" t="s">
        <v>256</v>
      </c>
      <c r="U4161" s="71">
        <v>44542</v>
      </c>
      <c r="V4161" s="54" t="s">
        <v>256</v>
      </c>
      <c r="W4161" t="str">
        <f t="shared" si="64"/>
        <v>Dec-21</v>
      </c>
    </row>
    <row r="4162" spans="1:23" x14ac:dyDescent="0.25">
      <c r="A4162" s="54" t="s">
        <v>317</v>
      </c>
      <c r="B4162" s="54" t="s">
        <v>432</v>
      </c>
      <c r="C4162" s="54" t="s">
        <v>263</v>
      </c>
      <c r="D4162" s="54" t="s">
        <v>429</v>
      </c>
      <c r="E4162" s="54" t="s">
        <v>15843</v>
      </c>
      <c r="F4162" s="71">
        <v>44543</v>
      </c>
      <c r="G4162" s="72">
        <v>30.97</v>
      </c>
      <c r="H4162" s="72">
        <v>2627.8</v>
      </c>
      <c r="I4162" s="54" t="s">
        <v>265</v>
      </c>
      <c r="J4162" s="54" t="s">
        <v>15783</v>
      </c>
      <c r="K4162" s="54" t="s">
        <v>15844</v>
      </c>
      <c r="L4162" s="54" t="s">
        <v>15845</v>
      </c>
      <c r="M4162" s="54" t="s">
        <v>15843</v>
      </c>
      <c r="N4162" s="54" t="s">
        <v>256</v>
      </c>
      <c r="O4162" s="54" t="s">
        <v>256</v>
      </c>
      <c r="P4162" s="54" t="s">
        <v>267</v>
      </c>
      <c r="Q4162" s="54" t="s">
        <v>256</v>
      </c>
      <c r="R4162" s="54" t="s">
        <v>431</v>
      </c>
      <c r="S4162" s="71"/>
      <c r="T4162" s="54" t="s">
        <v>256</v>
      </c>
      <c r="U4162" s="71">
        <v>44543</v>
      </c>
      <c r="V4162" s="54" t="s">
        <v>256</v>
      </c>
      <c r="W4162" t="str">
        <f t="shared" si="64"/>
        <v>Dec-21</v>
      </c>
    </row>
    <row r="4163" spans="1:23" x14ac:dyDescent="0.25">
      <c r="A4163" s="54" t="s">
        <v>317</v>
      </c>
      <c r="B4163" s="54" t="s">
        <v>432</v>
      </c>
      <c r="C4163" s="54" t="s">
        <v>263</v>
      </c>
      <c r="D4163" s="54" t="s">
        <v>429</v>
      </c>
      <c r="E4163" s="54" t="s">
        <v>15846</v>
      </c>
      <c r="F4163" s="71">
        <v>44542</v>
      </c>
      <c r="G4163" s="72">
        <v>152.08000000000001</v>
      </c>
      <c r="H4163" s="72">
        <v>12903.99</v>
      </c>
      <c r="I4163" s="54" t="s">
        <v>265</v>
      </c>
      <c r="J4163" s="54" t="s">
        <v>15783</v>
      </c>
      <c r="K4163" s="54" t="s">
        <v>15847</v>
      </c>
      <c r="L4163" s="54" t="s">
        <v>15848</v>
      </c>
      <c r="M4163" s="54" t="s">
        <v>15846</v>
      </c>
      <c r="N4163" s="54" t="s">
        <v>256</v>
      </c>
      <c r="O4163" s="54" t="s">
        <v>256</v>
      </c>
      <c r="P4163" s="54" t="s">
        <v>267</v>
      </c>
      <c r="Q4163" s="54" t="s">
        <v>256</v>
      </c>
      <c r="R4163" s="54" t="s">
        <v>431</v>
      </c>
      <c r="S4163" s="71"/>
      <c r="T4163" s="54" t="s">
        <v>256</v>
      </c>
      <c r="U4163" s="71">
        <v>44542</v>
      </c>
      <c r="V4163" s="54" t="s">
        <v>256</v>
      </c>
      <c r="W4163" t="str">
        <f t="shared" si="64"/>
        <v>Dec-21</v>
      </c>
    </row>
    <row r="4164" spans="1:23" x14ac:dyDescent="0.25">
      <c r="A4164" s="54" t="s">
        <v>317</v>
      </c>
      <c r="B4164" s="54" t="s">
        <v>432</v>
      </c>
      <c r="C4164" s="54" t="s">
        <v>263</v>
      </c>
      <c r="D4164" s="54" t="s">
        <v>429</v>
      </c>
      <c r="E4164" s="54" t="s">
        <v>15849</v>
      </c>
      <c r="F4164" s="71">
        <v>44542</v>
      </c>
      <c r="G4164" s="72">
        <v>76.569999999999993</v>
      </c>
      <c r="H4164" s="72">
        <v>6496.96</v>
      </c>
      <c r="I4164" s="54" t="s">
        <v>265</v>
      </c>
      <c r="J4164" s="54" t="s">
        <v>15783</v>
      </c>
      <c r="K4164" s="54" t="s">
        <v>15850</v>
      </c>
      <c r="L4164" s="54" t="s">
        <v>15851</v>
      </c>
      <c r="M4164" s="54" t="s">
        <v>15849</v>
      </c>
      <c r="N4164" s="54" t="s">
        <v>256</v>
      </c>
      <c r="O4164" s="54" t="s">
        <v>256</v>
      </c>
      <c r="P4164" s="54" t="s">
        <v>267</v>
      </c>
      <c r="Q4164" s="54" t="s">
        <v>256</v>
      </c>
      <c r="R4164" s="54" t="s">
        <v>431</v>
      </c>
      <c r="S4164" s="71"/>
      <c r="T4164" s="54" t="s">
        <v>256</v>
      </c>
      <c r="U4164" s="71">
        <v>44542</v>
      </c>
      <c r="V4164" s="54" t="s">
        <v>256</v>
      </c>
      <c r="W4164" t="str">
        <f t="shared" ref="W4164:W4227" si="65">TEXT(F4164,"MMM-YY")</f>
        <v>Dec-21</v>
      </c>
    </row>
    <row r="4165" spans="1:23" x14ac:dyDescent="0.25">
      <c r="A4165" s="54" t="s">
        <v>317</v>
      </c>
      <c r="B4165" s="54" t="s">
        <v>432</v>
      </c>
      <c r="C4165" s="54" t="s">
        <v>263</v>
      </c>
      <c r="D4165" s="54" t="s">
        <v>429</v>
      </c>
      <c r="E4165" s="54" t="s">
        <v>15852</v>
      </c>
      <c r="F4165" s="71">
        <v>44545</v>
      </c>
      <c r="G4165" s="72">
        <v>54.72</v>
      </c>
      <c r="H4165" s="72">
        <v>4642.99</v>
      </c>
      <c r="I4165" s="54" t="s">
        <v>265</v>
      </c>
      <c r="J4165" s="54" t="s">
        <v>15783</v>
      </c>
      <c r="K4165" s="54" t="s">
        <v>15853</v>
      </c>
      <c r="L4165" s="54" t="s">
        <v>15854</v>
      </c>
      <c r="M4165" s="54" t="s">
        <v>15852</v>
      </c>
      <c r="N4165" s="54" t="s">
        <v>256</v>
      </c>
      <c r="O4165" s="54" t="s">
        <v>256</v>
      </c>
      <c r="P4165" s="54" t="s">
        <v>267</v>
      </c>
      <c r="Q4165" s="54" t="s">
        <v>256</v>
      </c>
      <c r="R4165" s="54" t="s">
        <v>431</v>
      </c>
      <c r="S4165" s="71"/>
      <c r="T4165" s="54" t="s">
        <v>256</v>
      </c>
      <c r="U4165" s="71">
        <v>44545</v>
      </c>
      <c r="V4165" s="54" t="s">
        <v>256</v>
      </c>
      <c r="W4165" t="str">
        <f t="shared" si="65"/>
        <v>Dec-21</v>
      </c>
    </row>
    <row r="4166" spans="1:23" x14ac:dyDescent="0.25">
      <c r="A4166" s="54" t="s">
        <v>317</v>
      </c>
      <c r="B4166" s="54" t="s">
        <v>432</v>
      </c>
      <c r="C4166" s="54" t="s">
        <v>263</v>
      </c>
      <c r="D4166" s="54" t="s">
        <v>429</v>
      </c>
      <c r="E4166" s="54" t="s">
        <v>15855</v>
      </c>
      <c r="F4166" s="71">
        <v>44531</v>
      </c>
      <c r="G4166" s="72">
        <v>1576.98</v>
      </c>
      <c r="H4166" s="72">
        <v>133806.75</v>
      </c>
      <c r="I4166" s="54" t="s">
        <v>265</v>
      </c>
      <c r="J4166" s="54" t="s">
        <v>13223</v>
      </c>
      <c r="K4166" s="54" t="s">
        <v>15856</v>
      </c>
      <c r="L4166" s="54" t="s">
        <v>15857</v>
      </c>
      <c r="M4166" s="54" t="s">
        <v>15855</v>
      </c>
      <c r="N4166" s="54" t="s">
        <v>256</v>
      </c>
      <c r="O4166" s="54" t="s">
        <v>256</v>
      </c>
      <c r="P4166" s="54" t="s">
        <v>267</v>
      </c>
      <c r="Q4166" s="54" t="s">
        <v>256</v>
      </c>
      <c r="R4166" s="54" t="s">
        <v>431</v>
      </c>
      <c r="S4166" s="71"/>
      <c r="T4166" s="54" t="s">
        <v>256</v>
      </c>
      <c r="U4166" s="71">
        <v>44531</v>
      </c>
      <c r="V4166" s="54" t="s">
        <v>256</v>
      </c>
      <c r="W4166" t="str">
        <f t="shared" si="65"/>
        <v>Dec-21</v>
      </c>
    </row>
    <row r="4167" spans="1:23" x14ac:dyDescent="0.25">
      <c r="A4167" s="54" t="s">
        <v>317</v>
      </c>
      <c r="B4167" s="54" t="s">
        <v>432</v>
      </c>
      <c r="C4167" s="54" t="s">
        <v>263</v>
      </c>
      <c r="D4167" s="54" t="s">
        <v>429</v>
      </c>
      <c r="E4167" s="54" t="s">
        <v>15858</v>
      </c>
      <c r="F4167" s="71">
        <v>44531</v>
      </c>
      <c r="G4167" s="72">
        <v>25.47</v>
      </c>
      <c r="H4167" s="72">
        <v>2161.13</v>
      </c>
      <c r="I4167" s="54" t="s">
        <v>265</v>
      </c>
      <c r="J4167" s="54" t="s">
        <v>13223</v>
      </c>
      <c r="K4167" s="54" t="s">
        <v>15859</v>
      </c>
      <c r="L4167" s="54" t="s">
        <v>15860</v>
      </c>
      <c r="M4167" s="54" t="s">
        <v>15858</v>
      </c>
      <c r="N4167" s="54" t="s">
        <v>256</v>
      </c>
      <c r="O4167" s="54" t="s">
        <v>256</v>
      </c>
      <c r="P4167" s="54" t="s">
        <v>267</v>
      </c>
      <c r="Q4167" s="54" t="s">
        <v>256</v>
      </c>
      <c r="R4167" s="54" t="s">
        <v>431</v>
      </c>
      <c r="S4167" s="71"/>
      <c r="T4167" s="54" t="s">
        <v>256</v>
      </c>
      <c r="U4167" s="71">
        <v>44531</v>
      </c>
      <c r="V4167" s="54" t="s">
        <v>256</v>
      </c>
      <c r="W4167" t="str">
        <f t="shared" si="65"/>
        <v>Dec-21</v>
      </c>
    </row>
    <row r="4168" spans="1:23" x14ac:dyDescent="0.25">
      <c r="A4168" s="54" t="s">
        <v>317</v>
      </c>
      <c r="B4168" s="54" t="s">
        <v>432</v>
      </c>
      <c r="C4168" s="54" t="s">
        <v>263</v>
      </c>
      <c r="D4168" s="54" t="s">
        <v>429</v>
      </c>
      <c r="E4168" s="54" t="s">
        <v>15861</v>
      </c>
      <c r="F4168" s="71">
        <v>44531</v>
      </c>
      <c r="G4168" s="72">
        <v>104.5</v>
      </c>
      <c r="H4168" s="72">
        <v>8866.83</v>
      </c>
      <c r="I4168" s="54" t="s">
        <v>265</v>
      </c>
      <c r="J4168" s="54" t="s">
        <v>13223</v>
      </c>
      <c r="K4168" s="54" t="s">
        <v>15862</v>
      </c>
      <c r="L4168" s="54" t="s">
        <v>15863</v>
      </c>
      <c r="M4168" s="54" t="s">
        <v>15861</v>
      </c>
      <c r="N4168" s="54" t="s">
        <v>256</v>
      </c>
      <c r="O4168" s="54" t="s">
        <v>256</v>
      </c>
      <c r="P4168" s="54" t="s">
        <v>267</v>
      </c>
      <c r="Q4168" s="54" t="s">
        <v>256</v>
      </c>
      <c r="R4168" s="54" t="s">
        <v>431</v>
      </c>
      <c r="S4168" s="71"/>
      <c r="T4168" s="54" t="s">
        <v>256</v>
      </c>
      <c r="U4168" s="71">
        <v>44531</v>
      </c>
      <c r="V4168" s="54" t="s">
        <v>256</v>
      </c>
      <c r="W4168" t="str">
        <f t="shared" si="65"/>
        <v>Dec-21</v>
      </c>
    </row>
    <row r="4169" spans="1:23" x14ac:dyDescent="0.25">
      <c r="A4169" s="54" t="s">
        <v>317</v>
      </c>
      <c r="B4169" s="54" t="s">
        <v>432</v>
      </c>
      <c r="C4169" s="54" t="s">
        <v>263</v>
      </c>
      <c r="D4169" s="54" t="s">
        <v>429</v>
      </c>
      <c r="E4169" s="54" t="s">
        <v>15864</v>
      </c>
      <c r="F4169" s="71">
        <v>44531</v>
      </c>
      <c r="G4169" s="72">
        <v>83.6</v>
      </c>
      <c r="H4169" s="72">
        <v>7093.46</v>
      </c>
      <c r="I4169" s="54" t="s">
        <v>265</v>
      </c>
      <c r="J4169" s="54" t="s">
        <v>13223</v>
      </c>
      <c r="K4169" s="54" t="s">
        <v>15865</v>
      </c>
      <c r="L4169" s="54" t="s">
        <v>15866</v>
      </c>
      <c r="M4169" s="54" t="s">
        <v>15864</v>
      </c>
      <c r="N4169" s="54" t="s">
        <v>256</v>
      </c>
      <c r="O4169" s="54" t="s">
        <v>256</v>
      </c>
      <c r="P4169" s="54" t="s">
        <v>267</v>
      </c>
      <c r="Q4169" s="54" t="s">
        <v>256</v>
      </c>
      <c r="R4169" s="54" t="s">
        <v>431</v>
      </c>
      <c r="S4169" s="71"/>
      <c r="T4169" s="54" t="s">
        <v>256</v>
      </c>
      <c r="U4169" s="71">
        <v>44531</v>
      </c>
      <c r="V4169" s="54" t="s">
        <v>256</v>
      </c>
      <c r="W4169" t="str">
        <f t="shared" si="65"/>
        <v>Dec-21</v>
      </c>
    </row>
    <row r="4170" spans="1:23" x14ac:dyDescent="0.25">
      <c r="A4170" s="54" t="s">
        <v>317</v>
      </c>
      <c r="B4170" s="54" t="s">
        <v>432</v>
      </c>
      <c r="C4170" s="54" t="s">
        <v>263</v>
      </c>
      <c r="D4170" s="54" t="s">
        <v>429</v>
      </c>
      <c r="E4170" s="54" t="s">
        <v>15867</v>
      </c>
      <c r="F4170" s="71">
        <v>44531</v>
      </c>
      <c r="G4170" s="72">
        <v>529.19000000000005</v>
      </c>
      <c r="H4170" s="72">
        <v>44901.77</v>
      </c>
      <c r="I4170" s="54" t="s">
        <v>265</v>
      </c>
      <c r="J4170" s="54" t="s">
        <v>13223</v>
      </c>
      <c r="K4170" s="54" t="s">
        <v>15868</v>
      </c>
      <c r="L4170" s="54" t="s">
        <v>15869</v>
      </c>
      <c r="M4170" s="54" t="s">
        <v>15867</v>
      </c>
      <c r="N4170" s="54" t="s">
        <v>256</v>
      </c>
      <c r="O4170" s="54" t="s">
        <v>256</v>
      </c>
      <c r="P4170" s="54" t="s">
        <v>267</v>
      </c>
      <c r="Q4170" s="54" t="s">
        <v>256</v>
      </c>
      <c r="R4170" s="54" t="s">
        <v>431</v>
      </c>
      <c r="S4170" s="71"/>
      <c r="T4170" s="54" t="s">
        <v>256</v>
      </c>
      <c r="U4170" s="71">
        <v>44531</v>
      </c>
      <c r="V4170" s="54" t="s">
        <v>256</v>
      </c>
      <c r="W4170" t="str">
        <f t="shared" si="65"/>
        <v>Dec-21</v>
      </c>
    </row>
    <row r="4171" spans="1:23" x14ac:dyDescent="0.25">
      <c r="A4171" s="54" t="s">
        <v>317</v>
      </c>
      <c r="B4171" s="54" t="s">
        <v>432</v>
      </c>
      <c r="C4171" s="54" t="s">
        <v>263</v>
      </c>
      <c r="D4171" s="54" t="s">
        <v>429</v>
      </c>
      <c r="E4171" s="54" t="s">
        <v>15870</v>
      </c>
      <c r="F4171" s="71">
        <v>44531</v>
      </c>
      <c r="G4171" s="72">
        <v>332.43</v>
      </c>
      <c r="H4171" s="72">
        <v>28206.69</v>
      </c>
      <c r="I4171" s="54" t="s">
        <v>265</v>
      </c>
      <c r="J4171" s="54" t="s">
        <v>13223</v>
      </c>
      <c r="K4171" s="54" t="s">
        <v>15871</v>
      </c>
      <c r="L4171" s="54" t="s">
        <v>15872</v>
      </c>
      <c r="M4171" s="54" t="s">
        <v>15870</v>
      </c>
      <c r="N4171" s="54" t="s">
        <v>256</v>
      </c>
      <c r="O4171" s="54" t="s">
        <v>256</v>
      </c>
      <c r="P4171" s="54" t="s">
        <v>267</v>
      </c>
      <c r="Q4171" s="54" t="s">
        <v>256</v>
      </c>
      <c r="R4171" s="54" t="s">
        <v>431</v>
      </c>
      <c r="S4171" s="71"/>
      <c r="T4171" s="54" t="s">
        <v>256</v>
      </c>
      <c r="U4171" s="71">
        <v>44531</v>
      </c>
      <c r="V4171" s="54" t="s">
        <v>256</v>
      </c>
      <c r="W4171" t="str">
        <f t="shared" si="65"/>
        <v>Dec-21</v>
      </c>
    </row>
    <row r="4172" spans="1:23" x14ac:dyDescent="0.25">
      <c r="A4172" s="54" t="s">
        <v>317</v>
      </c>
      <c r="B4172" s="54" t="s">
        <v>432</v>
      </c>
      <c r="C4172" s="54" t="s">
        <v>263</v>
      </c>
      <c r="D4172" s="54" t="s">
        <v>429</v>
      </c>
      <c r="E4172" s="54" t="s">
        <v>15873</v>
      </c>
      <c r="F4172" s="71">
        <v>44531</v>
      </c>
      <c r="G4172" s="72">
        <v>491.15</v>
      </c>
      <c r="H4172" s="72">
        <v>41674.080000000002</v>
      </c>
      <c r="I4172" s="54" t="s">
        <v>265</v>
      </c>
      <c r="J4172" s="54" t="s">
        <v>13223</v>
      </c>
      <c r="K4172" s="54" t="s">
        <v>15874</v>
      </c>
      <c r="L4172" s="54" t="s">
        <v>15875</v>
      </c>
      <c r="M4172" s="54" t="s">
        <v>15873</v>
      </c>
      <c r="N4172" s="54" t="s">
        <v>256</v>
      </c>
      <c r="O4172" s="54" t="s">
        <v>256</v>
      </c>
      <c r="P4172" s="54" t="s">
        <v>267</v>
      </c>
      <c r="Q4172" s="54" t="s">
        <v>256</v>
      </c>
      <c r="R4172" s="54" t="s">
        <v>431</v>
      </c>
      <c r="S4172" s="71"/>
      <c r="T4172" s="54" t="s">
        <v>256</v>
      </c>
      <c r="U4172" s="71">
        <v>44531</v>
      </c>
      <c r="V4172" s="54" t="s">
        <v>256</v>
      </c>
      <c r="W4172" t="str">
        <f t="shared" si="65"/>
        <v>Dec-21</v>
      </c>
    </row>
    <row r="4173" spans="1:23" x14ac:dyDescent="0.25">
      <c r="A4173" s="54" t="s">
        <v>317</v>
      </c>
      <c r="B4173" s="54" t="s">
        <v>432</v>
      </c>
      <c r="C4173" s="54" t="s">
        <v>263</v>
      </c>
      <c r="D4173" s="54" t="s">
        <v>429</v>
      </c>
      <c r="E4173" s="54" t="s">
        <v>15876</v>
      </c>
      <c r="F4173" s="71">
        <v>44532</v>
      </c>
      <c r="G4173" s="72">
        <v>1699.18</v>
      </c>
      <c r="H4173" s="72">
        <v>144175.42000000001</v>
      </c>
      <c r="I4173" s="54" t="s">
        <v>265</v>
      </c>
      <c r="J4173" s="54" t="s">
        <v>13223</v>
      </c>
      <c r="K4173" s="54" t="s">
        <v>15877</v>
      </c>
      <c r="L4173" s="54" t="s">
        <v>15878</v>
      </c>
      <c r="M4173" s="54" t="s">
        <v>15876</v>
      </c>
      <c r="N4173" s="54" t="s">
        <v>256</v>
      </c>
      <c r="O4173" s="54" t="s">
        <v>256</v>
      </c>
      <c r="P4173" s="54" t="s">
        <v>267</v>
      </c>
      <c r="Q4173" s="54" t="s">
        <v>256</v>
      </c>
      <c r="R4173" s="54" t="s">
        <v>431</v>
      </c>
      <c r="S4173" s="71"/>
      <c r="T4173" s="54" t="s">
        <v>256</v>
      </c>
      <c r="U4173" s="71">
        <v>44532</v>
      </c>
      <c r="V4173" s="54" t="s">
        <v>256</v>
      </c>
      <c r="W4173" t="str">
        <f t="shared" si="65"/>
        <v>Dec-21</v>
      </c>
    </row>
    <row r="4174" spans="1:23" x14ac:dyDescent="0.25">
      <c r="A4174" s="54" t="s">
        <v>317</v>
      </c>
      <c r="B4174" s="54" t="s">
        <v>432</v>
      </c>
      <c r="C4174" s="54" t="s">
        <v>263</v>
      </c>
      <c r="D4174" s="54" t="s">
        <v>429</v>
      </c>
      <c r="E4174" s="54" t="s">
        <v>15879</v>
      </c>
      <c r="F4174" s="71">
        <v>44532</v>
      </c>
      <c r="G4174" s="72">
        <v>556.14</v>
      </c>
      <c r="H4174" s="72">
        <v>47188.480000000003</v>
      </c>
      <c r="I4174" s="54" t="s">
        <v>265</v>
      </c>
      <c r="J4174" s="54" t="s">
        <v>13223</v>
      </c>
      <c r="K4174" s="54" t="s">
        <v>15880</v>
      </c>
      <c r="L4174" s="54" t="s">
        <v>15881</v>
      </c>
      <c r="M4174" s="54" t="s">
        <v>15879</v>
      </c>
      <c r="N4174" s="54" t="s">
        <v>256</v>
      </c>
      <c r="O4174" s="54" t="s">
        <v>256</v>
      </c>
      <c r="P4174" s="54" t="s">
        <v>267</v>
      </c>
      <c r="Q4174" s="54" t="s">
        <v>256</v>
      </c>
      <c r="R4174" s="54" t="s">
        <v>431</v>
      </c>
      <c r="S4174" s="71"/>
      <c r="T4174" s="54" t="s">
        <v>256</v>
      </c>
      <c r="U4174" s="71">
        <v>44532</v>
      </c>
      <c r="V4174" s="54" t="s">
        <v>256</v>
      </c>
      <c r="W4174" t="str">
        <f t="shared" si="65"/>
        <v>Dec-21</v>
      </c>
    </row>
    <row r="4175" spans="1:23" x14ac:dyDescent="0.25">
      <c r="A4175" s="54" t="s">
        <v>317</v>
      </c>
      <c r="B4175" s="54" t="s">
        <v>432</v>
      </c>
      <c r="C4175" s="54" t="s">
        <v>263</v>
      </c>
      <c r="D4175" s="54" t="s">
        <v>429</v>
      </c>
      <c r="E4175" s="54" t="s">
        <v>15882</v>
      </c>
      <c r="F4175" s="71">
        <v>44532</v>
      </c>
      <c r="G4175" s="72">
        <v>97.8</v>
      </c>
      <c r="H4175" s="72">
        <v>8298.33</v>
      </c>
      <c r="I4175" s="54" t="s">
        <v>265</v>
      </c>
      <c r="J4175" s="54" t="s">
        <v>13223</v>
      </c>
      <c r="K4175" s="54" t="s">
        <v>15883</v>
      </c>
      <c r="L4175" s="54" t="s">
        <v>15884</v>
      </c>
      <c r="M4175" s="54" t="s">
        <v>15882</v>
      </c>
      <c r="N4175" s="54" t="s">
        <v>256</v>
      </c>
      <c r="O4175" s="54" t="s">
        <v>256</v>
      </c>
      <c r="P4175" s="54" t="s">
        <v>267</v>
      </c>
      <c r="Q4175" s="54" t="s">
        <v>256</v>
      </c>
      <c r="R4175" s="54" t="s">
        <v>431</v>
      </c>
      <c r="S4175" s="71"/>
      <c r="T4175" s="54" t="s">
        <v>256</v>
      </c>
      <c r="U4175" s="71">
        <v>44532</v>
      </c>
      <c r="V4175" s="54" t="s">
        <v>256</v>
      </c>
      <c r="W4175" t="str">
        <f t="shared" si="65"/>
        <v>Dec-21</v>
      </c>
    </row>
    <row r="4176" spans="1:23" x14ac:dyDescent="0.25">
      <c r="A4176" s="54" t="s">
        <v>317</v>
      </c>
      <c r="B4176" s="54" t="s">
        <v>432</v>
      </c>
      <c r="C4176" s="54" t="s">
        <v>263</v>
      </c>
      <c r="D4176" s="54" t="s">
        <v>429</v>
      </c>
      <c r="E4176" s="54" t="s">
        <v>15885</v>
      </c>
      <c r="F4176" s="71">
        <v>44532</v>
      </c>
      <c r="G4176" s="72">
        <v>110.84</v>
      </c>
      <c r="H4176" s="72">
        <v>9404.77</v>
      </c>
      <c r="I4176" s="54" t="s">
        <v>265</v>
      </c>
      <c r="J4176" s="54" t="s">
        <v>13223</v>
      </c>
      <c r="K4176" s="54" t="s">
        <v>15886</v>
      </c>
      <c r="L4176" s="54" t="s">
        <v>15887</v>
      </c>
      <c r="M4176" s="54" t="s">
        <v>15885</v>
      </c>
      <c r="N4176" s="54" t="s">
        <v>256</v>
      </c>
      <c r="O4176" s="54" t="s">
        <v>256</v>
      </c>
      <c r="P4176" s="54" t="s">
        <v>267</v>
      </c>
      <c r="Q4176" s="54" t="s">
        <v>256</v>
      </c>
      <c r="R4176" s="54" t="s">
        <v>431</v>
      </c>
      <c r="S4176" s="71"/>
      <c r="T4176" s="54" t="s">
        <v>256</v>
      </c>
      <c r="U4176" s="71">
        <v>44532</v>
      </c>
      <c r="V4176" s="54" t="s">
        <v>256</v>
      </c>
      <c r="W4176" t="str">
        <f t="shared" si="65"/>
        <v>Dec-21</v>
      </c>
    </row>
    <row r="4177" spans="1:23" x14ac:dyDescent="0.25">
      <c r="A4177" s="54" t="s">
        <v>317</v>
      </c>
      <c r="B4177" s="54" t="s">
        <v>432</v>
      </c>
      <c r="C4177" s="54" t="s">
        <v>263</v>
      </c>
      <c r="D4177" s="54" t="s">
        <v>429</v>
      </c>
      <c r="E4177" s="54" t="s">
        <v>15888</v>
      </c>
      <c r="F4177" s="71">
        <v>44532</v>
      </c>
      <c r="G4177" s="72">
        <v>50.72</v>
      </c>
      <c r="H4177" s="72">
        <v>4303.59</v>
      </c>
      <c r="I4177" s="54" t="s">
        <v>265</v>
      </c>
      <c r="J4177" s="54" t="s">
        <v>13223</v>
      </c>
      <c r="K4177" s="54" t="s">
        <v>15889</v>
      </c>
      <c r="L4177" s="54" t="s">
        <v>15890</v>
      </c>
      <c r="M4177" s="54" t="s">
        <v>15888</v>
      </c>
      <c r="N4177" s="54" t="s">
        <v>256</v>
      </c>
      <c r="O4177" s="54" t="s">
        <v>256</v>
      </c>
      <c r="P4177" s="54" t="s">
        <v>267</v>
      </c>
      <c r="Q4177" s="54" t="s">
        <v>256</v>
      </c>
      <c r="R4177" s="54" t="s">
        <v>431</v>
      </c>
      <c r="S4177" s="71"/>
      <c r="T4177" s="54" t="s">
        <v>256</v>
      </c>
      <c r="U4177" s="71">
        <v>44532</v>
      </c>
      <c r="V4177" s="54" t="s">
        <v>256</v>
      </c>
      <c r="W4177" t="str">
        <f t="shared" si="65"/>
        <v>Dec-21</v>
      </c>
    </row>
    <row r="4178" spans="1:23" x14ac:dyDescent="0.25">
      <c r="A4178" s="54" t="s">
        <v>317</v>
      </c>
      <c r="B4178" s="54" t="s">
        <v>432</v>
      </c>
      <c r="C4178" s="54" t="s">
        <v>263</v>
      </c>
      <c r="D4178" s="54" t="s">
        <v>429</v>
      </c>
      <c r="E4178" s="54" t="s">
        <v>15891</v>
      </c>
      <c r="F4178" s="71">
        <v>44531</v>
      </c>
      <c r="G4178" s="72">
        <v>10.45</v>
      </c>
      <c r="H4178" s="72">
        <v>886.68</v>
      </c>
      <c r="I4178" s="54" t="s">
        <v>265</v>
      </c>
      <c r="J4178" s="54" t="s">
        <v>13223</v>
      </c>
      <c r="K4178" s="54" t="s">
        <v>15892</v>
      </c>
      <c r="L4178" s="54" t="s">
        <v>15893</v>
      </c>
      <c r="M4178" s="54" t="s">
        <v>15891</v>
      </c>
      <c r="N4178" s="54" t="s">
        <v>256</v>
      </c>
      <c r="O4178" s="54" t="s">
        <v>256</v>
      </c>
      <c r="P4178" s="54" t="s">
        <v>267</v>
      </c>
      <c r="Q4178" s="54" t="s">
        <v>256</v>
      </c>
      <c r="R4178" s="54" t="s">
        <v>431</v>
      </c>
      <c r="S4178" s="71"/>
      <c r="T4178" s="54" t="s">
        <v>256</v>
      </c>
      <c r="U4178" s="71">
        <v>44531</v>
      </c>
      <c r="V4178" s="54" t="s">
        <v>256</v>
      </c>
      <c r="W4178" t="str">
        <f t="shared" si="65"/>
        <v>Dec-21</v>
      </c>
    </row>
    <row r="4179" spans="1:23" x14ac:dyDescent="0.25">
      <c r="A4179" s="54" t="s">
        <v>317</v>
      </c>
      <c r="B4179" s="54" t="s">
        <v>432</v>
      </c>
      <c r="C4179" s="54" t="s">
        <v>263</v>
      </c>
      <c r="D4179" s="54" t="s">
        <v>429</v>
      </c>
      <c r="E4179" s="54" t="s">
        <v>15894</v>
      </c>
      <c r="F4179" s="71">
        <v>44531</v>
      </c>
      <c r="G4179" s="72">
        <v>1669.91</v>
      </c>
      <c r="H4179" s="72">
        <v>141691.85999999999</v>
      </c>
      <c r="I4179" s="54" t="s">
        <v>265</v>
      </c>
      <c r="J4179" s="54" t="s">
        <v>13223</v>
      </c>
      <c r="K4179" s="54" t="s">
        <v>15895</v>
      </c>
      <c r="L4179" s="54" t="s">
        <v>15896</v>
      </c>
      <c r="M4179" s="54" t="s">
        <v>15894</v>
      </c>
      <c r="N4179" s="54" t="s">
        <v>256</v>
      </c>
      <c r="O4179" s="54" t="s">
        <v>256</v>
      </c>
      <c r="P4179" s="54" t="s">
        <v>267</v>
      </c>
      <c r="Q4179" s="54" t="s">
        <v>256</v>
      </c>
      <c r="R4179" s="54" t="s">
        <v>431</v>
      </c>
      <c r="S4179" s="71"/>
      <c r="T4179" s="54" t="s">
        <v>256</v>
      </c>
      <c r="U4179" s="71">
        <v>44531</v>
      </c>
      <c r="V4179" s="54" t="s">
        <v>256</v>
      </c>
      <c r="W4179" t="str">
        <f t="shared" si="65"/>
        <v>Dec-21</v>
      </c>
    </row>
    <row r="4180" spans="1:23" x14ac:dyDescent="0.25">
      <c r="A4180" s="54" t="s">
        <v>317</v>
      </c>
      <c r="B4180" s="54" t="s">
        <v>432</v>
      </c>
      <c r="C4180" s="54" t="s">
        <v>263</v>
      </c>
      <c r="D4180" s="54" t="s">
        <v>429</v>
      </c>
      <c r="E4180" s="54" t="s">
        <v>15897</v>
      </c>
      <c r="F4180" s="71">
        <v>44531</v>
      </c>
      <c r="G4180" s="72">
        <v>908.38</v>
      </c>
      <c r="H4180" s="72">
        <v>77076.039999999994</v>
      </c>
      <c r="I4180" s="54" t="s">
        <v>265</v>
      </c>
      <c r="J4180" s="54" t="s">
        <v>13223</v>
      </c>
      <c r="K4180" s="54" t="s">
        <v>15898</v>
      </c>
      <c r="L4180" s="54" t="s">
        <v>15899</v>
      </c>
      <c r="M4180" s="54" t="s">
        <v>15897</v>
      </c>
      <c r="N4180" s="54" t="s">
        <v>256</v>
      </c>
      <c r="O4180" s="54" t="s">
        <v>256</v>
      </c>
      <c r="P4180" s="54" t="s">
        <v>267</v>
      </c>
      <c r="Q4180" s="54" t="s">
        <v>256</v>
      </c>
      <c r="R4180" s="54" t="s">
        <v>431</v>
      </c>
      <c r="S4180" s="71"/>
      <c r="T4180" s="54" t="s">
        <v>256</v>
      </c>
      <c r="U4180" s="71">
        <v>44531</v>
      </c>
      <c r="V4180" s="54" t="s">
        <v>256</v>
      </c>
      <c r="W4180" t="str">
        <f t="shared" si="65"/>
        <v>Dec-21</v>
      </c>
    </row>
    <row r="4181" spans="1:23" x14ac:dyDescent="0.25">
      <c r="A4181" s="54" t="s">
        <v>317</v>
      </c>
      <c r="B4181" s="54" t="s">
        <v>432</v>
      </c>
      <c r="C4181" s="54" t="s">
        <v>263</v>
      </c>
      <c r="D4181" s="54" t="s">
        <v>429</v>
      </c>
      <c r="E4181" s="54" t="s">
        <v>15900</v>
      </c>
      <c r="F4181" s="71">
        <v>44532</v>
      </c>
      <c r="G4181" s="72">
        <v>773.3</v>
      </c>
      <c r="H4181" s="72">
        <v>65614.509999999995</v>
      </c>
      <c r="I4181" s="54" t="s">
        <v>265</v>
      </c>
      <c r="J4181" s="54" t="s">
        <v>13223</v>
      </c>
      <c r="K4181" s="54" t="s">
        <v>15901</v>
      </c>
      <c r="L4181" s="54" t="s">
        <v>15902</v>
      </c>
      <c r="M4181" s="54" t="s">
        <v>15900</v>
      </c>
      <c r="N4181" s="54" t="s">
        <v>256</v>
      </c>
      <c r="O4181" s="54" t="s">
        <v>256</v>
      </c>
      <c r="P4181" s="54" t="s">
        <v>267</v>
      </c>
      <c r="Q4181" s="54" t="s">
        <v>256</v>
      </c>
      <c r="R4181" s="54" t="s">
        <v>431</v>
      </c>
      <c r="S4181" s="71"/>
      <c r="T4181" s="54" t="s">
        <v>256</v>
      </c>
      <c r="U4181" s="71">
        <v>44532</v>
      </c>
      <c r="V4181" s="54" t="s">
        <v>256</v>
      </c>
      <c r="W4181" t="str">
        <f t="shared" si="65"/>
        <v>Dec-21</v>
      </c>
    </row>
    <row r="4182" spans="1:23" x14ac:dyDescent="0.25">
      <c r="A4182" s="54" t="s">
        <v>317</v>
      </c>
      <c r="B4182" s="54" t="s">
        <v>432</v>
      </c>
      <c r="C4182" s="54" t="s">
        <v>263</v>
      </c>
      <c r="D4182" s="54" t="s">
        <v>429</v>
      </c>
      <c r="E4182" s="54" t="s">
        <v>15903</v>
      </c>
      <c r="F4182" s="71">
        <v>44532</v>
      </c>
      <c r="G4182" s="72">
        <v>691.79</v>
      </c>
      <c r="H4182" s="72">
        <v>58698.38</v>
      </c>
      <c r="I4182" s="54" t="s">
        <v>265</v>
      </c>
      <c r="J4182" s="54" t="s">
        <v>13223</v>
      </c>
      <c r="K4182" s="54" t="s">
        <v>15904</v>
      </c>
      <c r="L4182" s="54" t="s">
        <v>15905</v>
      </c>
      <c r="M4182" s="54" t="s">
        <v>15903</v>
      </c>
      <c r="N4182" s="54" t="s">
        <v>256</v>
      </c>
      <c r="O4182" s="54" t="s">
        <v>256</v>
      </c>
      <c r="P4182" s="54" t="s">
        <v>267</v>
      </c>
      <c r="Q4182" s="54" t="s">
        <v>256</v>
      </c>
      <c r="R4182" s="54" t="s">
        <v>431</v>
      </c>
      <c r="S4182" s="71"/>
      <c r="T4182" s="54" t="s">
        <v>256</v>
      </c>
      <c r="U4182" s="71">
        <v>44532</v>
      </c>
      <c r="V4182" s="54" t="s">
        <v>256</v>
      </c>
      <c r="W4182" t="str">
        <f t="shared" si="65"/>
        <v>Dec-21</v>
      </c>
    </row>
    <row r="4183" spans="1:23" x14ac:dyDescent="0.25">
      <c r="A4183" s="54" t="s">
        <v>317</v>
      </c>
      <c r="B4183" s="54" t="s">
        <v>432</v>
      </c>
      <c r="C4183" s="54" t="s">
        <v>263</v>
      </c>
      <c r="D4183" s="54" t="s">
        <v>429</v>
      </c>
      <c r="E4183" s="54" t="s">
        <v>15906</v>
      </c>
      <c r="F4183" s="71">
        <v>44532</v>
      </c>
      <c r="G4183" s="72">
        <v>171.38</v>
      </c>
      <c r="H4183" s="72">
        <v>14541.59</v>
      </c>
      <c r="I4183" s="54" t="s">
        <v>265</v>
      </c>
      <c r="J4183" s="54" t="s">
        <v>13223</v>
      </c>
      <c r="K4183" s="54" t="s">
        <v>15907</v>
      </c>
      <c r="L4183" s="54" t="s">
        <v>15908</v>
      </c>
      <c r="M4183" s="54" t="s">
        <v>15906</v>
      </c>
      <c r="N4183" s="54" t="s">
        <v>256</v>
      </c>
      <c r="O4183" s="54" t="s">
        <v>256</v>
      </c>
      <c r="P4183" s="54" t="s">
        <v>267</v>
      </c>
      <c r="Q4183" s="54" t="s">
        <v>256</v>
      </c>
      <c r="R4183" s="54" t="s">
        <v>431</v>
      </c>
      <c r="S4183" s="71"/>
      <c r="T4183" s="54" t="s">
        <v>256</v>
      </c>
      <c r="U4183" s="71">
        <v>44532</v>
      </c>
      <c r="V4183" s="54" t="s">
        <v>256</v>
      </c>
      <c r="W4183" t="str">
        <f t="shared" si="65"/>
        <v>Dec-21</v>
      </c>
    </row>
    <row r="4184" spans="1:23" x14ac:dyDescent="0.25">
      <c r="A4184" s="54" t="s">
        <v>317</v>
      </c>
      <c r="B4184" s="54" t="s">
        <v>432</v>
      </c>
      <c r="C4184" s="54" t="s">
        <v>263</v>
      </c>
      <c r="D4184" s="54" t="s">
        <v>429</v>
      </c>
      <c r="E4184" s="54" t="s">
        <v>15909</v>
      </c>
      <c r="F4184" s="71">
        <v>44534</v>
      </c>
      <c r="G4184" s="72">
        <v>83.6</v>
      </c>
      <c r="H4184" s="72">
        <v>7093.46</v>
      </c>
      <c r="I4184" s="54" t="s">
        <v>265</v>
      </c>
      <c r="J4184" s="54" t="s">
        <v>13223</v>
      </c>
      <c r="K4184" s="54" t="s">
        <v>15910</v>
      </c>
      <c r="L4184" s="54" t="s">
        <v>15911</v>
      </c>
      <c r="M4184" s="54" t="s">
        <v>15909</v>
      </c>
      <c r="N4184" s="54" t="s">
        <v>256</v>
      </c>
      <c r="O4184" s="54" t="s">
        <v>256</v>
      </c>
      <c r="P4184" s="54" t="s">
        <v>267</v>
      </c>
      <c r="Q4184" s="54" t="s">
        <v>256</v>
      </c>
      <c r="R4184" s="54" t="s">
        <v>431</v>
      </c>
      <c r="S4184" s="71"/>
      <c r="T4184" s="54" t="s">
        <v>256</v>
      </c>
      <c r="U4184" s="71">
        <v>44534</v>
      </c>
      <c r="V4184" s="54" t="s">
        <v>256</v>
      </c>
      <c r="W4184" t="str">
        <f t="shared" si="65"/>
        <v>Dec-21</v>
      </c>
    </row>
    <row r="4185" spans="1:23" x14ac:dyDescent="0.25">
      <c r="A4185" s="54" t="s">
        <v>317</v>
      </c>
      <c r="B4185" s="54" t="s">
        <v>432</v>
      </c>
      <c r="C4185" s="54" t="s">
        <v>263</v>
      </c>
      <c r="D4185" s="54" t="s">
        <v>429</v>
      </c>
      <c r="E4185" s="54" t="s">
        <v>15912</v>
      </c>
      <c r="F4185" s="71">
        <v>44534</v>
      </c>
      <c r="G4185" s="72">
        <v>104.65</v>
      </c>
      <c r="H4185" s="72">
        <v>8879.5499999999993</v>
      </c>
      <c r="I4185" s="54" t="s">
        <v>265</v>
      </c>
      <c r="J4185" s="54" t="s">
        <v>13223</v>
      </c>
      <c r="K4185" s="54" t="s">
        <v>15913</v>
      </c>
      <c r="L4185" s="54" t="s">
        <v>15914</v>
      </c>
      <c r="M4185" s="54" t="s">
        <v>15912</v>
      </c>
      <c r="N4185" s="54" t="s">
        <v>256</v>
      </c>
      <c r="O4185" s="54" t="s">
        <v>256</v>
      </c>
      <c r="P4185" s="54" t="s">
        <v>267</v>
      </c>
      <c r="Q4185" s="54" t="s">
        <v>256</v>
      </c>
      <c r="R4185" s="54" t="s">
        <v>431</v>
      </c>
      <c r="S4185" s="71"/>
      <c r="T4185" s="54" t="s">
        <v>256</v>
      </c>
      <c r="U4185" s="71">
        <v>44534</v>
      </c>
      <c r="V4185" s="54" t="s">
        <v>256</v>
      </c>
      <c r="W4185" t="str">
        <f t="shared" si="65"/>
        <v>Dec-21</v>
      </c>
    </row>
    <row r="4186" spans="1:23" x14ac:dyDescent="0.25">
      <c r="A4186" s="54" t="s">
        <v>317</v>
      </c>
      <c r="B4186" s="54" t="s">
        <v>432</v>
      </c>
      <c r="C4186" s="54" t="s">
        <v>263</v>
      </c>
      <c r="D4186" s="54" t="s">
        <v>429</v>
      </c>
      <c r="E4186" s="54" t="s">
        <v>15915</v>
      </c>
      <c r="F4186" s="71">
        <v>44537</v>
      </c>
      <c r="G4186" s="72">
        <v>246.04</v>
      </c>
      <c r="H4186" s="72">
        <v>20876.490000000002</v>
      </c>
      <c r="I4186" s="54" t="s">
        <v>265</v>
      </c>
      <c r="J4186" s="54" t="s">
        <v>13223</v>
      </c>
      <c r="K4186" s="54" t="s">
        <v>15916</v>
      </c>
      <c r="L4186" s="54" t="s">
        <v>15917</v>
      </c>
      <c r="M4186" s="54" t="s">
        <v>15915</v>
      </c>
      <c r="N4186" s="54" t="s">
        <v>256</v>
      </c>
      <c r="O4186" s="54" t="s">
        <v>256</v>
      </c>
      <c r="P4186" s="54" t="s">
        <v>267</v>
      </c>
      <c r="Q4186" s="54" t="s">
        <v>256</v>
      </c>
      <c r="R4186" s="54" t="s">
        <v>431</v>
      </c>
      <c r="S4186" s="71"/>
      <c r="T4186" s="54" t="s">
        <v>256</v>
      </c>
      <c r="U4186" s="71">
        <v>44537</v>
      </c>
      <c r="V4186" s="54" t="s">
        <v>256</v>
      </c>
      <c r="W4186" t="str">
        <f t="shared" si="65"/>
        <v>Dec-21</v>
      </c>
    </row>
    <row r="4187" spans="1:23" x14ac:dyDescent="0.25">
      <c r="A4187" s="54" t="s">
        <v>317</v>
      </c>
      <c r="B4187" s="54" t="s">
        <v>432</v>
      </c>
      <c r="C4187" s="54" t="s">
        <v>263</v>
      </c>
      <c r="D4187" s="54" t="s">
        <v>429</v>
      </c>
      <c r="E4187" s="54" t="s">
        <v>15918</v>
      </c>
      <c r="F4187" s="71">
        <v>44537</v>
      </c>
      <c r="G4187" s="72">
        <v>397.97</v>
      </c>
      <c r="H4187" s="72">
        <v>33767.75</v>
      </c>
      <c r="I4187" s="54" t="s">
        <v>265</v>
      </c>
      <c r="J4187" s="54" t="s">
        <v>13223</v>
      </c>
      <c r="K4187" s="54" t="s">
        <v>15919</v>
      </c>
      <c r="L4187" s="54" t="s">
        <v>15920</v>
      </c>
      <c r="M4187" s="54" t="s">
        <v>15918</v>
      </c>
      <c r="N4187" s="54" t="s">
        <v>256</v>
      </c>
      <c r="O4187" s="54" t="s">
        <v>256</v>
      </c>
      <c r="P4187" s="54" t="s">
        <v>267</v>
      </c>
      <c r="Q4187" s="54" t="s">
        <v>256</v>
      </c>
      <c r="R4187" s="54" t="s">
        <v>431</v>
      </c>
      <c r="S4187" s="71"/>
      <c r="T4187" s="54" t="s">
        <v>256</v>
      </c>
      <c r="U4187" s="71">
        <v>44537</v>
      </c>
      <c r="V4187" s="54" t="s">
        <v>256</v>
      </c>
      <c r="W4187" t="str">
        <f t="shared" si="65"/>
        <v>Dec-21</v>
      </c>
    </row>
    <row r="4188" spans="1:23" x14ac:dyDescent="0.25">
      <c r="A4188" s="54" t="s">
        <v>317</v>
      </c>
      <c r="B4188" s="54" t="s">
        <v>432</v>
      </c>
      <c r="C4188" s="54" t="s">
        <v>263</v>
      </c>
      <c r="D4188" s="54" t="s">
        <v>429</v>
      </c>
      <c r="E4188" s="54" t="s">
        <v>15921</v>
      </c>
      <c r="F4188" s="71">
        <v>44535</v>
      </c>
      <c r="G4188" s="72">
        <v>685.57</v>
      </c>
      <c r="H4188" s="72">
        <v>58170.61</v>
      </c>
      <c r="I4188" s="54" t="s">
        <v>265</v>
      </c>
      <c r="J4188" s="54" t="s">
        <v>13223</v>
      </c>
      <c r="K4188" s="54" t="s">
        <v>15922</v>
      </c>
      <c r="L4188" s="54" t="s">
        <v>15923</v>
      </c>
      <c r="M4188" s="54" t="s">
        <v>15921</v>
      </c>
      <c r="N4188" s="54" t="s">
        <v>256</v>
      </c>
      <c r="O4188" s="54" t="s">
        <v>256</v>
      </c>
      <c r="P4188" s="54" t="s">
        <v>267</v>
      </c>
      <c r="Q4188" s="54" t="s">
        <v>256</v>
      </c>
      <c r="R4188" s="54" t="s">
        <v>431</v>
      </c>
      <c r="S4188" s="71"/>
      <c r="T4188" s="54" t="s">
        <v>256</v>
      </c>
      <c r="U4188" s="71">
        <v>44535</v>
      </c>
      <c r="V4188" s="54" t="s">
        <v>256</v>
      </c>
      <c r="W4188" t="str">
        <f t="shared" si="65"/>
        <v>Dec-21</v>
      </c>
    </row>
    <row r="4189" spans="1:23" x14ac:dyDescent="0.25">
      <c r="A4189" s="54" t="s">
        <v>317</v>
      </c>
      <c r="B4189" s="54" t="s">
        <v>432</v>
      </c>
      <c r="C4189" s="54" t="s">
        <v>263</v>
      </c>
      <c r="D4189" s="54" t="s">
        <v>429</v>
      </c>
      <c r="E4189" s="54" t="s">
        <v>15924</v>
      </c>
      <c r="F4189" s="71">
        <v>44536</v>
      </c>
      <c r="G4189" s="72">
        <v>972.19</v>
      </c>
      <c r="H4189" s="72">
        <v>82490.320000000007</v>
      </c>
      <c r="I4189" s="54" t="s">
        <v>265</v>
      </c>
      <c r="J4189" s="54" t="s">
        <v>13223</v>
      </c>
      <c r="K4189" s="54" t="s">
        <v>15925</v>
      </c>
      <c r="L4189" s="54" t="s">
        <v>15926</v>
      </c>
      <c r="M4189" s="54" t="s">
        <v>15924</v>
      </c>
      <c r="N4189" s="54" t="s">
        <v>256</v>
      </c>
      <c r="O4189" s="54" t="s">
        <v>256</v>
      </c>
      <c r="P4189" s="54" t="s">
        <v>267</v>
      </c>
      <c r="Q4189" s="54" t="s">
        <v>256</v>
      </c>
      <c r="R4189" s="54" t="s">
        <v>431</v>
      </c>
      <c r="S4189" s="71"/>
      <c r="T4189" s="54" t="s">
        <v>256</v>
      </c>
      <c r="U4189" s="71">
        <v>44536</v>
      </c>
      <c r="V4189" s="54" t="s">
        <v>256</v>
      </c>
      <c r="W4189" t="str">
        <f t="shared" si="65"/>
        <v>Dec-21</v>
      </c>
    </row>
    <row r="4190" spans="1:23" x14ac:dyDescent="0.25">
      <c r="A4190" s="54" t="s">
        <v>317</v>
      </c>
      <c r="B4190" s="54" t="s">
        <v>432</v>
      </c>
      <c r="C4190" s="54" t="s">
        <v>263</v>
      </c>
      <c r="D4190" s="54" t="s">
        <v>429</v>
      </c>
      <c r="E4190" s="54" t="s">
        <v>15927</v>
      </c>
      <c r="F4190" s="71">
        <v>44536</v>
      </c>
      <c r="G4190" s="72">
        <v>606.1</v>
      </c>
      <c r="H4190" s="72">
        <v>51427.59</v>
      </c>
      <c r="I4190" s="54" t="s">
        <v>265</v>
      </c>
      <c r="J4190" s="54" t="s">
        <v>13223</v>
      </c>
      <c r="K4190" s="54" t="s">
        <v>15928</v>
      </c>
      <c r="L4190" s="54" t="s">
        <v>15929</v>
      </c>
      <c r="M4190" s="54" t="s">
        <v>15927</v>
      </c>
      <c r="N4190" s="54" t="s">
        <v>256</v>
      </c>
      <c r="O4190" s="54" t="s">
        <v>256</v>
      </c>
      <c r="P4190" s="54" t="s">
        <v>267</v>
      </c>
      <c r="Q4190" s="54" t="s">
        <v>256</v>
      </c>
      <c r="R4190" s="54" t="s">
        <v>431</v>
      </c>
      <c r="S4190" s="71"/>
      <c r="T4190" s="54" t="s">
        <v>256</v>
      </c>
      <c r="U4190" s="71">
        <v>44536</v>
      </c>
      <c r="V4190" s="54" t="s">
        <v>256</v>
      </c>
      <c r="W4190" t="str">
        <f t="shared" si="65"/>
        <v>Dec-21</v>
      </c>
    </row>
    <row r="4191" spans="1:23" x14ac:dyDescent="0.25">
      <c r="A4191" s="54" t="s">
        <v>317</v>
      </c>
      <c r="B4191" s="54" t="s">
        <v>432</v>
      </c>
      <c r="C4191" s="54" t="s">
        <v>263</v>
      </c>
      <c r="D4191" s="54" t="s">
        <v>429</v>
      </c>
      <c r="E4191" s="54" t="s">
        <v>15930</v>
      </c>
      <c r="F4191" s="71">
        <v>44535</v>
      </c>
      <c r="G4191" s="72">
        <v>474.43</v>
      </c>
      <c r="H4191" s="72">
        <v>40255.39</v>
      </c>
      <c r="I4191" s="54" t="s">
        <v>265</v>
      </c>
      <c r="J4191" s="54" t="s">
        <v>13223</v>
      </c>
      <c r="K4191" s="54" t="s">
        <v>15931</v>
      </c>
      <c r="L4191" s="54" t="s">
        <v>15932</v>
      </c>
      <c r="M4191" s="54" t="s">
        <v>15930</v>
      </c>
      <c r="N4191" s="54" t="s">
        <v>256</v>
      </c>
      <c r="O4191" s="54" t="s">
        <v>256</v>
      </c>
      <c r="P4191" s="54" t="s">
        <v>267</v>
      </c>
      <c r="Q4191" s="54" t="s">
        <v>256</v>
      </c>
      <c r="R4191" s="54" t="s">
        <v>431</v>
      </c>
      <c r="S4191" s="71"/>
      <c r="T4191" s="54" t="s">
        <v>256</v>
      </c>
      <c r="U4191" s="71">
        <v>44535</v>
      </c>
      <c r="V4191" s="54" t="s">
        <v>256</v>
      </c>
      <c r="W4191" t="str">
        <f t="shared" si="65"/>
        <v>Dec-21</v>
      </c>
    </row>
    <row r="4192" spans="1:23" x14ac:dyDescent="0.25">
      <c r="A4192" s="54" t="s">
        <v>317</v>
      </c>
      <c r="B4192" s="54" t="s">
        <v>432</v>
      </c>
      <c r="C4192" s="54" t="s">
        <v>263</v>
      </c>
      <c r="D4192" s="54" t="s">
        <v>429</v>
      </c>
      <c r="E4192" s="54" t="s">
        <v>15933</v>
      </c>
      <c r="F4192" s="71">
        <v>44535</v>
      </c>
      <c r="G4192" s="72">
        <v>1885.26</v>
      </c>
      <c r="H4192" s="72">
        <v>159964.31</v>
      </c>
      <c r="I4192" s="54" t="s">
        <v>265</v>
      </c>
      <c r="J4192" s="54" t="s">
        <v>13223</v>
      </c>
      <c r="K4192" s="54" t="s">
        <v>15934</v>
      </c>
      <c r="L4192" s="54" t="s">
        <v>15935</v>
      </c>
      <c r="M4192" s="54" t="s">
        <v>15933</v>
      </c>
      <c r="N4192" s="54" t="s">
        <v>256</v>
      </c>
      <c r="O4192" s="54" t="s">
        <v>256</v>
      </c>
      <c r="P4192" s="54" t="s">
        <v>267</v>
      </c>
      <c r="Q4192" s="54" t="s">
        <v>256</v>
      </c>
      <c r="R4192" s="54" t="s">
        <v>431</v>
      </c>
      <c r="S4192" s="71"/>
      <c r="T4192" s="54" t="s">
        <v>256</v>
      </c>
      <c r="U4192" s="71">
        <v>44535</v>
      </c>
      <c r="V4192" s="54" t="s">
        <v>256</v>
      </c>
      <c r="W4192" t="str">
        <f t="shared" si="65"/>
        <v>Dec-21</v>
      </c>
    </row>
    <row r="4193" spans="1:23" x14ac:dyDescent="0.25">
      <c r="A4193" s="54" t="s">
        <v>317</v>
      </c>
      <c r="B4193" s="54" t="s">
        <v>432</v>
      </c>
      <c r="C4193" s="54" t="s">
        <v>263</v>
      </c>
      <c r="D4193" s="54" t="s">
        <v>429</v>
      </c>
      <c r="E4193" s="54" t="s">
        <v>15936</v>
      </c>
      <c r="F4193" s="71">
        <v>44536</v>
      </c>
      <c r="G4193" s="72">
        <v>43.89</v>
      </c>
      <c r="H4193" s="72">
        <v>3724.07</v>
      </c>
      <c r="I4193" s="54" t="s">
        <v>265</v>
      </c>
      <c r="J4193" s="54" t="s">
        <v>13223</v>
      </c>
      <c r="K4193" s="54" t="s">
        <v>15937</v>
      </c>
      <c r="L4193" s="54" t="s">
        <v>15938</v>
      </c>
      <c r="M4193" s="54" t="s">
        <v>15936</v>
      </c>
      <c r="N4193" s="54" t="s">
        <v>256</v>
      </c>
      <c r="O4193" s="54" t="s">
        <v>256</v>
      </c>
      <c r="P4193" s="54" t="s">
        <v>267</v>
      </c>
      <c r="Q4193" s="54" t="s">
        <v>256</v>
      </c>
      <c r="R4193" s="54" t="s">
        <v>431</v>
      </c>
      <c r="S4193" s="71"/>
      <c r="T4193" s="54" t="s">
        <v>256</v>
      </c>
      <c r="U4193" s="71">
        <v>44536</v>
      </c>
      <c r="V4193" s="54" t="s">
        <v>256</v>
      </c>
      <c r="W4193" t="str">
        <f t="shared" si="65"/>
        <v>Dec-21</v>
      </c>
    </row>
    <row r="4194" spans="1:23" x14ac:dyDescent="0.25">
      <c r="A4194" s="54" t="s">
        <v>317</v>
      </c>
      <c r="B4194" s="54" t="s">
        <v>432</v>
      </c>
      <c r="C4194" s="54" t="s">
        <v>263</v>
      </c>
      <c r="D4194" s="54" t="s">
        <v>429</v>
      </c>
      <c r="E4194" s="54" t="s">
        <v>15939</v>
      </c>
      <c r="F4194" s="71">
        <v>44536</v>
      </c>
      <c r="G4194" s="72">
        <v>209.15</v>
      </c>
      <c r="H4194" s="72">
        <v>17746.38</v>
      </c>
      <c r="I4194" s="54" t="s">
        <v>265</v>
      </c>
      <c r="J4194" s="54" t="s">
        <v>13223</v>
      </c>
      <c r="K4194" s="54" t="s">
        <v>15937</v>
      </c>
      <c r="L4194" s="54" t="s">
        <v>15940</v>
      </c>
      <c r="M4194" s="54" t="s">
        <v>15939</v>
      </c>
      <c r="N4194" s="54" t="s">
        <v>256</v>
      </c>
      <c r="O4194" s="54" t="s">
        <v>256</v>
      </c>
      <c r="P4194" s="54" t="s">
        <v>267</v>
      </c>
      <c r="Q4194" s="54" t="s">
        <v>256</v>
      </c>
      <c r="R4194" s="54" t="s">
        <v>431</v>
      </c>
      <c r="S4194" s="71"/>
      <c r="T4194" s="54" t="s">
        <v>256</v>
      </c>
      <c r="U4194" s="71">
        <v>44536</v>
      </c>
      <c r="V4194" s="54" t="s">
        <v>256</v>
      </c>
      <c r="W4194" t="str">
        <f t="shared" si="65"/>
        <v>Dec-21</v>
      </c>
    </row>
    <row r="4195" spans="1:23" x14ac:dyDescent="0.25">
      <c r="A4195" s="54" t="s">
        <v>317</v>
      </c>
      <c r="B4195" s="54" t="s">
        <v>432</v>
      </c>
      <c r="C4195" s="54" t="s">
        <v>263</v>
      </c>
      <c r="D4195" s="54" t="s">
        <v>429</v>
      </c>
      <c r="E4195" s="54" t="s">
        <v>15941</v>
      </c>
      <c r="F4195" s="71">
        <v>44535</v>
      </c>
      <c r="G4195" s="72">
        <v>3.88</v>
      </c>
      <c r="H4195" s="72">
        <v>329.22</v>
      </c>
      <c r="I4195" s="54" t="s">
        <v>265</v>
      </c>
      <c r="J4195" s="54" t="s">
        <v>13223</v>
      </c>
      <c r="K4195" s="54" t="s">
        <v>15942</v>
      </c>
      <c r="L4195" s="54" t="s">
        <v>15943</v>
      </c>
      <c r="M4195" s="54" t="s">
        <v>15941</v>
      </c>
      <c r="N4195" s="54" t="s">
        <v>256</v>
      </c>
      <c r="O4195" s="54" t="s">
        <v>256</v>
      </c>
      <c r="P4195" s="54" t="s">
        <v>267</v>
      </c>
      <c r="Q4195" s="54" t="s">
        <v>256</v>
      </c>
      <c r="R4195" s="54" t="s">
        <v>431</v>
      </c>
      <c r="S4195" s="71"/>
      <c r="T4195" s="54" t="s">
        <v>256</v>
      </c>
      <c r="U4195" s="71">
        <v>44535</v>
      </c>
      <c r="V4195" s="54" t="s">
        <v>256</v>
      </c>
      <c r="W4195" t="str">
        <f t="shared" si="65"/>
        <v>Dec-21</v>
      </c>
    </row>
    <row r="4196" spans="1:23" x14ac:dyDescent="0.25">
      <c r="A4196" s="54" t="s">
        <v>317</v>
      </c>
      <c r="B4196" s="54" t="s">
        <v>432</v>
      </c>
      <c r="C4196" s="54" t="s">
        <v>263</v>
      </c>
      <c r="D4196" s="54" t="s">
        <v>429</v>
      </c>
      <c r="E4196" s="54" t="s">
        <v>15944</v>
      </c>
      <c r="F4196" s="71">
        <v>44536</v>
      </c>
      <c r="G4196" s="72">
        <v>1270.72</v>
      </c>
      <c r="H4196" s="72">
        <v>107820.59</v>
      </c>
      <c r="I4196" s="54" t="s">
        <v>265</v>
      </c>
      <c r="J4196" s="54" t="s">
        <v>13223</v>
      </c>
      <c r="K4196" s="54" t="s">
        <v>15945</v>
      </c>
      <c r="L4196" s="54" t="s">
        <v>15946</v>
      </c>
      <c r="M4196" s="54" t="s">
        <v>15944</v>
      </c>
      <c r="N4196" s="54" t="s">
        <v>256</v>
      </c>
      <c r="O4196" s="54" t="s">
        <v>256</v>
      </c>
      <c r="P4196" s="54" t="s">
        <v>267</v>
      </c>
      <c r="Q4196" s="54" t="s">
        <v>256</v>
      </c>
      <c r="R4196" s="54" t="s">
        <v>431</v>
      </c>
      <c r="S4196" s="71"/>
      <c r="T4196" s="54" t="s">
        <v>256</v>
      </c>
      <c r="U4196" s="71">
        <v>44536</v>
      </c>
      <c r="V4196" s="54" t="s">
        <v>256</v>
      </c>
      <c r="W4196" t="str">
        <f t="shared" si="65"/>
        <v>Dec-21</v>
      </c>
    </row>
    <row r="4197" spans="1:23" x14ac:dyDescent="0.25">
      <c r="A4197" s="54" t="s">
        <v>317</v>
      </c>
      <c r="B4197" s="54" t="s">
        <v>432</v>
      </c>
      <c r="C4197" s="54" t="s">
        <v>263</v>
      </c>
      <c r="D4197" s="54" t="s">
        <v>429</v>
      </c>
      <c r="E4197" s="54" t="s">
        <v>15947</v>
      </c>
      <c r="F4197" s="71">
        <v>44536</v>
      </c>
      <c r="G4197" s="72">
        <v>1535.17</v>
      </c>
      <c r="H4197" s="72">
        <v>130259.17</v>
      </c>
      <c r="I4197" s="54" t="s">
        <v>265</v>
      </c>
      <c r="J4197" s="54" t="s">
        <v>13223</v>
      </c>
      <c r="K4197" s="54" t="s">
        <v>15948</v>
      </c>
      <c r="L4197" s="54" t="s">
        <v>15949</v>
      </c>
      <c r="M4197" s="54" t="s">
        <v>15947</v>
      </c>
      <c r="N4197" s="54" t="s">
        <v>256</v>
      </c>
      <c r="O4197" s="54" t="s">
        <v>256</v>
      </c>
      <c r="P4197" s="54" t="s">
        <v>267</v>
      </c>
      <c r="Q4197" s="54" t="s">
        <v>256</v>
      </c>
      <c r="R4197" s="54" t="s">
        <v>431</v>
      </c>
      <c r="S4197" s="71"/>
      <c r="T4197" s="54" t="s">
        <v>256</v>
      </c>
      <c r="U4197" s="71">
        <v>44536</v>
      </c>
      <c r="V4197" s="54" t="s">
        <v>256</v>
      </c>
      <c r="W4197" t="str">
        <f t="shared" si="65"/>
        <v>Dec-21</v>
      </c>
    </row>
    <row r="4198" spans="1:23" x14ac:dyDescent="0.25">
      <c r="A4198" s="54" t="s">
        <v>317</v>
      </c>
      <c r="B4198" s="54" t="s">
        <v>432</v>
      </c>
      <c r="C4198" s="54" t="s">
        <v>263</v>
      </c>
      <c r="D4198" s="54" t="s">
        <v>429</v>
      </c>
      <c r="E4198" s="54" t="s">
        <v>15950</v>
      </c>
      <c r="F4198" s="71">
        <v>44536</v>
      </c>
      <c r="G4198" s="72">
        <v>1524.11</v>
      </c>
      <c r="H4198" s="72">
        <v>129320.73</v>
      </c>
      <c r="I4198" s="54" t="s">
        <v>265</v>
      </c>
      <c r="J4198" s="54" t="s">
        <v>13223</v>
      </c>
      <c r="K4198" s="54" t="s">
        <v>15951</v>
      </c>
      <c r="L4198" s="54" t="s">
        <v>15952</v>
      </c>
      <c r="M4198" s="54" t="s">
        <v>15950</v>
      </c>
      <c r="N4198" s="54" t="s">
        <v>256</v>
      </c>
      <c r="O4198" s="54" t="s">
        <v>256</v>
      </c>
      <c r="P4198" s="54" t="s">
        <v>267</v>
      </c>
      <c r="Q4198" s="54" t="s">
        <v>256</v>
      </c>
      <c r="R4198" s="54" t="s">
        <v>431</v>
      </c>
      <c r="S4198" s="71"/>
      <c r="T4198" s="54" t="s">
        <v>256</v>
      </c>
      <c r="U4198" s="71">
        <v>44536</v>
      </c>
      <c r="V4198" s="54" t="s">
        <v>256</v>
      </c>
      <c r="W4198" t="str">
        <f t="shared" si="65"/>
        <v>Dec-21</v>
      </c>
    </row>
    <row r="4199" spans="1:23" x14ac:dyDescent="0.25">
      <c r="A4199" s="54" t="s">
        <v>317</v>
      </c>
      <c r="B4199" s="54" t="s">
        <v>432</v>
      </c>
      <c r="C4199" s="54" t="s">
        <v>263</v>
      </c>
      <c r="D4199" s="54" t="s">
        <v>429</v>
      </c>
      <c r="E4199" s="54" t="s">
        <v>15953</v>
      </c>
      <c r="F4199" s="71">
        <v>44536</v>
      </c>
      <c r="G4199" s="72">
        <v>104.5</v>
      </c>
      <c r="H4199" s="72">
        <v>8866.83</v>
      </c>
      <c r="I4199" s="54" t="s">
        <v>265</v>
      </c>
      <c r="J4199" s="54" t="s">
        <v>13223</v>
      </c>
      <c r="K4199" s="54" t="s">
        <v>15954</v>
      </c>
      <c r="L4199" s="54" t="s">
        <v>15955</v>
      </c>
      <c r="M4199" s="54" t="s">
        <v>15953</v>
      </c>
      <c r="N4199" s="54" t="s">
        <v>256</v>
      </c>
      <c r="O4199" s="54" t="s">
        <v>256</v>
      </c>
      <c r="P4199" s="54" t="s">
        <v>267</v>
      </c>
      <c r="Q4199" s="54" t="s">
        <v>256</v>
      </c>
      <c r="R4199" s="54" t="s">
        <v>431</v>
      </c>
      <c r="S4199" s="71"/>
      <c r="T4199" s="54" t="s">
        <v>256</v>
      </c>
      <c r="U4199" s="71">
        <v>44536</v>
      </c>
      <c r="V4199" s="54" t="s">
        <v>256</v>
      </c>
      <c r="W4199" t="str">
        <f t="shared" si="65"/>
        <v>Dec-21</v>
      </c>
    </row>
    <row r="4200" spans="1:23" x14ac:dyDescent="0.25">
      <c r="A4200" s="54" t="s">
        <v>317</v>
      </c>
      <c r="B4200" s="54" t="s">
        <v>432</v>
      </c>
      <c r="C4200" s="54" t="s">
        <v>263</v>
      </c>
      <c r="D4200" s="54" t="s">
        <v>429</v>
      </c>
      <c r="E4200" s="54" t="s">
        <v>15956</v>
      </c>
      <c r="F4200" s="71">
        <v>44535</v>
      </c>
      <c r="G4200" s="72">
        <v>334.15</v>
      </c>
      <c r="H4200" s="72">
        <v>28352.63</v>
      </c>
      <c r="I4200" s="54" t="s">
        <v>265</v>
      </c>
      <c r="J4200" s="54" t="s">
        <v>13223</v>
      </c>
      <c r="K4200" s="54" t="s">
        <v>15957</v>
      </c>
      <c r="L4200" s="54" t="s">
        <v>15958</v>
      </c>
      <c r="M4200" s="54" t="s">
        <v>15956</v>
      </c>
      <c r="N4200" s="54" t="s">
        <v>256</v>
      </c>
      <c r="O4200" s="54" t="s">
        <v>256</v>
      </c>
      <c r="P4200" s="54" t="s">
        <v>267</v>
      </c>
      <c r="Q4200" s="54" t="s">
        <v>256</v>
      </c>
      <c r="R4200" s="54" t="s">
        <v>431</v>
      </c>
      <c r="S4200" s="71"/>
      <c r="T4200" s="54" t="s">
        <v>256</v>
      </c>
      <c r="U4200" s="71">
        <v>44535</v>
      </c>
      <c r="V4200" s="54" t="s">
        <v>256</v>
      </c>
      <c r="W4200" t="str">
        <f t="shared" si="65"/>
        <v>Dec-21</v>
      </c>
    </row>
    <row r="4201" spans="1:23" x14ac:dyDescent="0.25">
      <c r="A4201" s="54" t="s">
        <v>317</v>
      </c>
      <c r="B4201" s="54" t="s">
        <v>432</v>
      </c>
      <c r="C4201" s="54" t="s">
        <v>263</v>
      </c>
      <c r="D4201" s="54" t="s">
        <v>429</v>
      </c>
      <c r="E4201" s="54" t="s">
        <v>15959</v>
      </c>
      <c r="F4201" s="71">
        <v>44536</v>
      </c>
      <c r="G4201" s="72">
        <v>116.61</v>
      </c>
      <c r="H4201" s="72">
        <v>9894.36</v>
      </c>
      <c r="I4201" s="54" t="s">
        <v>265</v>
      </c>
      <c r="J4201" s="54" t="s">
        <v>13223</v>
      </c>
      <c r="K4201" s="54" t="s">
        <v>15960</v>
      </c>
      <c r="L4201" s="54" t="s">
        <v>15961</v>
      </c>
      <c r="M4201" s="54" t="s">
        <v>15959</v>
      </c>
      <c r="N4201" s="54" t="s">
        <v>256</v>
      </c>
      <c r="O4201" s="54" t="s">
        <v>256</v>
      </c>
      <c r="P4201" s="54" t="s">
        <v>267</v>
      </c>
      <c r="Q4201" s="54" t="s">
        <v>256</v>
      </c>
      <c r="R4201" s="54" t="s">
        <v>431</v>
      </c>
      <c r="S4201" s="71"/>
      <c r="T4201" s="54" t="s">
        <v>256</v>
      </c>
      <c r="U4201" s="71">
        <v>44536</v>
      </c>
      <c r="V4201" s="54" t="s">
        <v>256</v>
      </c>
      <c r="W4201" t="str">
        <f t="shared" si="65"/>
        <v>Dec-21</v>
      </c>
    </row>
    <row r="4202" spans="1:23" x14ac:dyDescent="0.25">
      <c r="A4202" s="54" t="s">
        <v>317</v>
      </c>
      <c r="B4202" s="54" t="s">
        <v>432</v>
      </c>
      <c r="C4202" s="54" t="s">
        <v>263</v>
      </c>
      <c r="D4202" s="54" t="s">
        <v>429</v>
      </c>
      <c r="E4202" s="54" t="s">
        <v>15962</v>
      </c>
      <c r="F4202" s="71">
        <v>44537</v>
      </c>
      <c r="G4202" s="72">
        <v>1680.76</v>
      </c>
      <c r="H4202" s="72">
        <v>142612.49</v>
      </c>
      <c r="I4202" s="54" t="s">
        <v>265</v>
      </c>
      <c r="J4202" s="54" t="s">
        <v>13223</v>
      </c>
      <c r="K4202" s="54" t="s">
        <v>15963</v>
      </c>
      <c r="L4202" s="54" t="s">
        <v>15964</v>
      </c>
      <c r="M4202" s="54" t="s">
        <v>15962</v>
      </c>
      <c r="N4202" s="54" t="s">
        <v>256</v>
      </c>
      <c r="O4202" s="54" t="s">
        <v>256</v>
      </c>
      <c r="P4202" s="54" t="s">
        <v>267</v>
      </c>
      <c r="Q4202" s="54" t="s">
        <v>256</v>
      </c>
      <c r="R4202" s="54" t="s">
        <v>431</v>
      </c>
      <c r="S4202" s="71"/>
      <c r="T4202" s="54" t="s">
        <v>256</v>
      </c>
      <c r="U4202" s="71">
        <v>44537</v>
      </c>
      <c r="V4202" s="54" t="s">
        <v>256</v>
      </c>
      <c r="W4202" t="str">
        <f t="shared" si="65"/>
        <v>Dec-21</v>
      </c>
    </row>
    <row r="4203" spans="1:23" x14ac:dyDescent="0.25">
      <c r="A4203" s="54" t="s">
        <v>317</v>
      </c>
      <c r="B4203" s="54" t="s">
        <v>432</v>
      </c>
      <c r="C4203" s="54" t="s">
        <v>263</v>
      </c>
      <c r="D4203" s="54" t="s">
        <v>429</v>
      </c>
      <c r="E4203" s="54" t="s">
        <v>15965</v>
      </c>
      <c r="F4203" s="71">
        <v>44537</v>
      </c>
      <c r="G4203" s="72">
        <v>628.09</v>
      </c>
      <c r="H4203" s="72">
        <v>53293.440000000002</v>
      </c>
      <c r="I4203" s="54" t="s">
        <v>265</v>
      </c>
      <c r="J4203" s="54" t="s">
        <v>13223</v>
      </c>
      <c r="K4203" s="54" t="s">
        <v>15966</v>
      </c>
      <c r="L4203" s="54" t="s">
        <v>15967</v>
      </c>
      <c r="M4203" s="54" t="s">
        <v>15965</v>
      </c>
      <c r="N4203" s="54" t="s">
        <v>256</v>
      </c>
      <c r="O4203" s="54" t="s">
        <v>256</v>
      </c>
      <c r="P4203" s="54" t="s">
        <v>267</v>
      </c>
      <c r="Q4203" s="54" t="s">
        <v>256</v>
      </c>
      <c r="R4203" s="54" t="s">
        <v>431</v>
      </c>
      <c r="S4203" s="71"/>
      <c r="T4203" s="54" t="s">
        <v>256</v>
      </c>
      <c r="U4203" s="71">
        <v>44537</v>
      </c>
      <c r="V4203" s="54" t="s">
        <v>256</v>
      </c>
      <c r="W4203" t="str">
        <f t="shared" si="65"/>
        <v>Dec-21</v>
      </c>
    </row>
    <row r="4204" spans="1:23" x14ac:dyDescent="0.25">
      <c r="A4204" s="54" t="s">
        <v>317</v>
      </c>
      <c r="B4204" s="54" t="s">
        <v>432</v>
      </c>
      <c r="C4204" s="54" t="s">
        <v>263</v>
      </c>
      <c r="D4204" s="54" t="s">
        <v>429</v>
      </c>
      <c r="E4204" s="54" t="s">
        <v>15968</v>
      </c>
      <c r="F4204" s="71">
        <v>44537</v>
      </c>
      <c r="G4204" s="72">
        <v>28.66</v>
      </c>
      <c r="H4204" s="72">
        <v>2431.8000000000002</v>
      </c>
      <c r="I4204" s="54" t="s">
        <v>265</v>
      </c>
      <c r="J4204" s="54" t="s">
        <v>13223</v>
      </c>
      <c r="K4204" s="54" t="s">
        <v>15969</v>
      </c>
      <c r="L4204" s="54" t="s">
        <v>15970</v>
      </c>
      <c r="M4204" s="54" t="s">
        <v>15968</v>
      </c>
      <c r="N4204" s="54" t="s">
        <v>256</v>
      </c>
      <c r="O4204" s="54" t="s">
        <v>256</v>
      </c>
      <c r="P4204" s="54" t="s">
        <v>267</v>
      </c>
      <c r="Q4204" s="54" t="s">
        <v>256</v>
      </c>
      <c r="R4204" s="54" t="s">
        <v>431</v>
      </c>
      <c r="S4204" s="71"/>
      <c r="T4204" s="54" t="s">
        <v>256</v>
      </c>
      <c r="U4204" s="71">
        <v>44537</v>
      </c>
      <c r="V4204" s="54" t="s">
        <v>256</v>
      </c>
      <c r="W4204" t="str">
        <f t="shared" si="65"/>
        <v>Dec-21</v>
      </c>
    </row>
    <row r="4205" spans="1:23" x14ac:dyDescent="0.25">
      <c r="A4205" s="54" t="s">
        <v>317</v>
      </c>
      <c r="B4205" s="54" t="s">
        <v>432</v>
      </c>
      <c r="C4205" s="54" t="s">
        <v>263</v>
      </c>
      <c r="D4205" s="54" t="s">
        <v>429</v>
      </c>
      <c r="E4205" s="54" t="s">
        <v>15971</v>
      </c>
      <c r="F4205" s="71">
        <v>44537</v>
      </c>
      <c r="G4205" s="72">
        <v>8989.08</v>
      </c>
      <c r="H4205" s="72">
        <v>762723.44</v>
      </c>
      <c r="I4205" s="54" t="s">
        <v>265</v>
      </c>
      <c r="J4205" s="54" t="s">
        <v>13223</v>
      </c>
      <c r="K4205" s="54" t="s">
        <v>15972</v>
      </c>
      <c r="L4205" s="54" t="s">
        <v>15973</v>
      </c>
      <c r="M4205" s="54" t="s">
        <v>15971</v>
      </c>
      <c r="N4205" s="54" t="s">
        <v>256</v>
      </c>
      <c r="O4205" s="54" t="s">
        <v>256</v>
      </c>
      <c r="P4205" s="54" t="s">
        <v>267</v>
      </c>
      <c r="Q4205" s="54" t="s">
        <v>256</v>
      </c>
      <c r="R4205" s="54" t="s">
        <v>431</v>
      </c>
      <c r="S4205" s="71"/>
      <c r="T4205" s="54" t="s">
        <v>256</v>
      </c>
      <c r="U4205" s="71">
        <v>44537</v>
      </c>
      <c r="V4205" s="54" t="s">
        <v>256</v>
      </c>
      <c r="W4205" t="str">
        <f t="shared" si="65"/>
        <v>Dec-21</v>
      </c>
    </row>
    <row r="4206" spans="1:23" x14ac:dyDescent="0.25">
      <c r="A4206" s="54" t="s">
        <v>317</v>
      </c>
      <c r="B4206" s="54" t="s">
        <v>432</v>
      </c>
      <c r="C4206" s="54" t="s">
        <v>263</v>
      </c>
      <c r="D4206" s="54" t="s">
        <v>429</v>
      </c>
      <c r="E4206" s="54" t="s">
        <v>15974</v>
      </c>
      <c r="F4206" s="71">
        <v>44537</v>
      </c>
      <c r="G4206" s="72">
        <v>102.41</v>
      </c>
      <c r="H4206" s="72">
        <v>8689.49</v>
      </c>
      <c r="I4206" s="54" t="s">
        <v>265</v>
      </c>
      <c r="J4206" s="54" t="s">
        <v>13223</v>
      </c>
      <c r="K4206" s="54" t="s">
        <v>15975</v>
      </c>
      <c r="L4206" s="54" t="s">
        <v>15976</v>
      </c>
      <c r="M4206" s="54" t="s">
        <v>15974</v>
      </c>
      <c r="N4206" s="54" t="s">
        <v>256</v>
      </c>
      <c r="O4206" s="54" t="s">
        <v>256</v>
      </c>
      <c r="P4206" s="54" t="s">
        <v>267</v>
      </c>
      <c r="Q4206" s="54" t="s">
        <v>256</v>
      </c>
      <c r="R4206" s="54" t="s">
        <v>431</v>
      </c>
      <c r="S4206" s="71"/>
      <c r="T4206" s="54" t="s">
        <v>256</v>
      </c>
      <c r="U4206" s="71">
        <v>44537</v>
      </c>
      <c r="V4206" s="54" t="s">
        <v>256</v>
      </c>
      <c r="W4206" t="str">
        <f t="shared" si="65"/>
        <v>Dec-21</v>
      </c>
    </row>
    <row r="4207" spans="1:23" x14ac:dyDescent="0.25">
      <c r="A4207" s="54" t="s">
        <v>317</v>
      </c>
      <c r="B4207" s="54" t="s">
        <v>432</v>
      </c>
      <c r="C4207" s="54" t="s">
        <v>263</v>
      </c>
      <c r="D4207" s="54" t="s">
        <v>429</v>
      </c>
      <c r="E4207" s="54" t="s">
        <v>15977</v>
      </c>
      <c r="F4207" s="71">
        <v>44537</v>
      </c>
      <c r="G4207" s="72">
        <v>1240.8499999999999</v>
      </c>
      <c r="H4207" s="72">
        <v>105286.12</v>
      </c>
      <c r="I4207" s="54" t="s">
        <v>265</v>
      </c>
      <c r="J4207" s="54" t="s">
        <v>13223</v>
      </c>
      <c r="K4207" s="54" t="s">
        <v>15978</v>
      </c>
      <c r="L4207" s="54" t="s">
        <v>15979</v>
      </c>
      <c r="M4207" s="54" t="s">
        <v>15977</v>
      </c>
      <c r="N4207" s="54" t="s">
        <v>256</v>
      </c>
      <c r="O4207" s="54" t="s">
        <v>256</v>
      </c>
      <c r="P4207" s="54" t="s">
        <v>267</v>
      </c>
      <c r="Q4207" s="54" t="s">
        <v>256</v>
      </c>
      <c r="R4207" s="54" t="s">
        <v>431</v>
      </c>
      <c r="S4207" s="71"/>
      <c r="T4207" s="54" t="s">
        <v>256</v>
      </c>
      <c r="U4207" s="71">
        <v>44537</v>
      </c>
      <c r="V4207" s="54" t="s">
        <v>256</v>
      </c>
      <c r="W4207" t="str">
        <f t="shared" si="65"/>
        <v>Dec-21</v>
      </c>
    </row>
    <row r="4208" spans="1:23" x14ac:dyDescent="0.25">
      <c r="A4208" s="54" t="s">
        <v>317</v>
      </c>
      <c r="B4208" s="54" t="s">
        <v>432</v>
      </c>
      <c r="C4208" s="54" t="s">
        <v>263</v>
      </c>
      <c r="D4208" s="54" t="s">
        <v>429</v>
      </c>
      <c r="E4208" s="54" t="s">
        <v>15980</v>
      </c>
      <c r="F4208" s="71">
        <v>44537</v>
      </c>
      <c r="G4208" s="72">
        <v>263.12</v>
      </c>
      <c r="H4208" s="72">
        <v>22325.73</v>
      </c>
      <c r="I4208" s="54" t="s">
        <v>265</v>
      </c>
      <c r="J4208" s="54" t="s">
        <v>13223</v>
      </c>
      <c r="K4208" s="54" t="s">
        <v>15981</v>
      </c>
      <c r="L4208" s="54" t="s">
        <v>15982</v>
      </c>
      <c r="M4208" s="54" t="s">
        <v>15980</v>
      </c>
      <c r="N4208" s="54" t="s">
        <v>256</v>
      </c>
      <c r="O4208" s="54" t="s">
        <v>256</v>
      </c>
      <c r="P4208" s="54" t="s">
        <v>267</v>
      </c>
      <c r="Q4208" s="54" t="s">
        <v>256</v>
      </c>
      <c r="R4208" s="54" t="s">
        <v>431</v>
      </c>
      <c r="S4208" s="71"/>
      <c r="T4208" s="54" t="s">
        <v>256</v>
      </c>
      <c r="U4208" s="71">
        <v>44537</v>
      </c>
      <c r="V4208" s="54" t="s">
        <v>256</v>
      </c>
      <c r="W4208" t="str">
        <f t="shared" si="65"/>
        <v>Dec-21</v>
      </c>
    </row>
    <row r="4209" spans="1:23" x14ac:dyDescent="0.25">
      <c r="A4209" s="54" t="s">
        <v>317</v>
      </c>
      <c r="B4209" s="54" t="s">
        <v>432</v>
      </c>
      <c r="C4209" s="54" t="s">
        <v>263</v>
      </c>
      <c r="D4209" s="54" t="s">
        <v>429</v>
      </c>
      <c r="E4209" s="54" t="s">
        <v>15983</v>
      </c>
      <c r="F4209" s="71">
        <v>44537</v>
      </c>
      <c r="G4209" s="72">
        <v>411.29</v>
      </c>
      <c r="H4209" s="72">
        <v>34897.96</v>
      </c>
      <c r="I4209" s="54" t="s">
        <v>265</v>
      </c>
      <c r="J4209" s="54" t="s">
        <v>13223</v>
      </c>
      <c r="K4209" s="54" t="s">
        <v>15984</v>
      </c>
      <c r="L4209" s="54" t="s">
        <v>15985</v>
      </c>
      <c r="M4209" s="54" t="s">
        <v>15983</v>
      </c>
      <c r="N4209" s="54" t="s">
        <v>256</v>
      </c>
      <c r="O4209" s="54" t="s">
        <v>256</v>
      </c>
      <c r="P4209" s="54" t="s">
        <v>267</v>
      </c>
      <c r="Q4209" s="54" t="s">
        <v>256</v>
      </c>
      <c r="R4209" s="54" t="s">
        <v>431</v>
      </c>
      <c r="S4209" s="71"/>
      <c r="T4209" s="54" t="s">
        <v>256</v>
      </c>
      <c r="U4209" s="71">
        <v>44537</v>
      </c>
      <c r="V4209" s="54" t="s">
        <v>256</v>
      </c>
      <c r="W4209" t="str">
        <f t="shared" si="65"/>
        <v>Dec-21</v>
      </c>
    </row>
    <row r="4210" spans="1:23" x14ac:dyDescent="0.25">
      <c r="A4210" s="54" t="s">
        <v>317</v>
      </c>
      <c r="B4210" s="54" t="s">
        <v>432</v>
      </c>
      <c r="C4210" s="54" t="s">
        <v>263</v>
      </c>
      <c r="D4210" s="54" t="s">
        <v>429</v>
      </c>
      <c r="E4210" s="54" t="s">
        <v>15986</v>
      </c>
      <c r="F4210" s="71">
        <v>44537</v>
      </c>
      <c r="G4210" s="72">
        <v>856.5</v>
      </c>
      <c r="H4210" s="72">
        <v>72674.03</v>
      </c>
      <c r="I4210" s="54" t="s">
        <v>265</v>
      </c>
      <c r="J4210" s="54" t="s">
        <v>13223</v>
      </c>
      <c r="K4210" s="54" t="s">
        <v>15987</v>
      </c>
      <c r="L4210" s="54" t="s">
        <v>15988</v>
      </c>
      <c r="M4210" s="54" t="s">
        <v>15986</v>
      </c>
      <c r="N4210" s="54" t="s">
        <v>256</v>
      </c>
      <c r="O4210" s="54" t="s">
        <v>256</v>
      </c>
      <c r="P4210" s="54" t="s">
        <v>267</v>
      </c>
      <c r="Q4210" s="54" t="s">
        <v>256</v>
      </c>
      <c r="R4210" s="54" t="s">
        <v>431</v>
      </c>
      <c r="S4210" s="71"/>
      <c r="T4210" s="54" t="s">
        <v>256</v>
      </c>
      <c r="U4210" s="71">
        <v>44537</v>
      </c>
      <c r="V4210" s="54" t="s">
        <v>256</v>
      </c>
      <c r="W4210" t="str">
        <f t="shared" si="65"/>
        <v>Dec-21</v>
      </c>
    </row>
    <row r="4211" spans="1:23" x14ac:dyDescent="0.25">
      <c r="A4211" s="54" t="s">
        <v>317</v>
      </c>
      <c r="B4211" s="54" t="s">
        <v>432</v>
      </c>
      <c r="C4211" s="54" t="s">
        <v>263</v>
      </c>
      <c r="D4211" s="54" t="s">
        <v>429</v>
      </c>
      <c r="E4211" s="54" t="s">
        <v>15989</v>
      </c>
      <c r="F4211" s="71">
        <v>44537</v>
      </c>
      <c r="G4211" s="72">
        <v>378.02</v>
      </c>
      <c r="H4211" s="72">
        <v>32075</v>
      </c>
      <c r="I4211" s="54" t="s">
        <v>265</v>
      </c>
      <c r="J4211" s="54" t="s">
        <v>13223</v>
      </c>
      <c r="K4211" s="54" t="s">
        <v>15990</v>
      </c>
      <c r="L4211" s="54" t="s">
        <v>15991</v>
      </c>
      <c r="M4211" s="54" t="s">
        <v>15989</v>
      </c>
      <c r="N4211" s="54" t="s">
        <v>256</v>
      </c>
      <c r="O4211" s="54" t="s">
        <v>256</v>
      </c>
      <c r="P4211" s="54" t="s">
        <v>267</v>
      </c>
      <c r="Q4211" s="54" t="s">
        <v>256</v>
      </c>
      <c r="R4211" s="54" t="s">
        <v>431</v>
      </c>
      <c r="S4211" s="71"/>
      <c r="T4211" s="54" t="s">
        <v>256</v>
      </c>
      <c r="U4211" s="71">
        <v>44537</v>
      </c>
      <c r="V4211" s="54" t="s">
        <v>256</v>
      </c>
      <c r="W4211" t="str">
        <f t="shared" si="65"/>
        <v>Dec-21</v>
      </c>
    </row>
    <row r="4212" spans="1:23" x14ac:dyDescent="0.25">
      <c r="A4212" s="54" t="s">
        <v>317</v>
      </c>
      <c r="B4212" s="54" t="s">
        <v>432</v>
      </c>
      <c r="C4212" s="54" t="s">
        <v>263</v>
      </c>
      <c r="D4212" s="54" t="s">
        <v>429</v>
      </c>
      <c r="E4212" s="54" t="s">
        <v>15992</v>
      </c>
      <c r="F4212" s="71">
        <v>44539</v>
      </c>
      <c r="G4212" s="72">
        <v>729.37</v>
      </c>
      <c r="H4212" s="72">
        <v>61887.040000000001</v>
      </c>
      <c r="I4212" s="54" t="s">
        <v>265</v>
      </c>
      <c r="J4212" s="54" t="s">
        <v>13223</v>
      </c>
      <c r="K4212" s="54" t="s">
        <v>15993</v>
      </c>
      <c r="L4212" s="54" t="s">
        <v>15994</v>
      </c>
      <c r="M4212" s="54" t="s">
        <v>15992</v>
      </c>
      <c r="N4212" s="54" t="s">
        <v>256</v>
      </c>
      <c r="O4212" s="54" t="s">
        <v>256</v>
      </c>
      <c r="P4212" s="54" t="s">
        <v>267</v>
      </c>
      <c r="Q4212" s="54" t="s">
        <v>256</v>
      </c>
      <c r="R4212" s="54" t="s">
        <v>431</v>
      </c>
      <c r="S4212" s="71"/>
      <c r="T4212" s="54" t="s">
        <v>256</v>
      </c>
      <c r="U4212" s="71">
        <v>44539</v>
      </c>
      <c r="V4212" s="54" t="s">
        <v>256</v>
      </c>
      <c r="W4212" t="str">
        <f t="shared" si="65"/>
        <v>Dec-21</v>
      </c>
    </row>
    <row r="4213" spans="1:23" x14ac:dyDescent="0.25">
      <c r="A4213" s="54" t="s">
        <v>317</v>
      </c>
      <c r="B4213" s="54" t="s">
        <v>432</v>
      </c>
      <c r="C4213" s="54" t="s">
        <v>263</v>
      </c>
      <c r="D4213" s="54" t="s">
        <v>429</v>
      </c>
      <c r="E4213" s="54" t="s">
        <v>15995</v>
      </c>
      <c r="F4213" s="71">
        <v>44539</v>
      </c>
      <c r="G4213" s="72">
        <v>1268.1400000000001</v>
      </c>
      <c r="H4213" s="72">
        <v>107601.68</v>
      </c>
      <c r="I4213" s="54" t="s">
        <v>265</v>
      </c>
      <c r="J4213" s="54" t="s">
        <v>13223</v>
      </c>
      <c r="K4213" s="54" t="s">
        <v>15996</v>
      </c>
      <c r="L4213" s="54" t="s">
        <v>15997</v>
      </c>
      <c r="M4213" s="54" t="s">
        <v>15995</v>
      </c>
      <c r="N4213" s="54" t="s">
        <v>256</v>
      </c>
      <c r="O4213" s="54" t="s">
        <v>256</v>
      </c>
      <c r="P4213" s="54" t="s">
        <v>267</v>
      </c>
      <c r="Q4213" s="54" t="s">
        <v>256</v>
      </c>
      <c r="R4213" s="54" t="s">
        <v>431</v>
      </c>
      <c r="S4213" s="71"/>
      <c r="T4213" s="54" t="s">
        <v>256</v>
      </c>
      <c r="U4213" s="71">
        <v>44539</v>
      </c>
      <c r="V4213" s="54" t="s">
        <v>256</v>
      </c>
      <c r="W4213" t="str">
        <f t="shared" si="65"/>
        <v>Dec-21</v>
      </c>
    </row>
    <row r="4214" spans="1:23" x14ac:dyDescent="0.25">
      <c r="A4214" s="54" t="s">
        <v>317</v>
      </c>
      <c r="B4214" s="54" t="s">
        <v>432</v>
      </c>
      <c r="C4214" s="54" t="s">
        <v>263</v>
      </c>
      <c r="D4214" s="54" t="s">
        <v>429</v>
      </c>
      <c r="E4214" s="54" t="s">
        <v>15998</v>
      </c>
      <c r="F4214" s="71">
        <v>44539</v>
      </c>
      <c r="G4214" s="72">
        <v>78.239999999999995</v>
      </c>
      <c r="H4214" s="72">
        <v>6638.66</v>
      </c>
      <c r="I4214" s="54" t="s">
        <v>265</v>
      </c>
      <c r="J4214" s="54" t="s">
        <v>13223</v>
      </c>
      <c r="K4214" s="54" t="s">
        <v>15999</v>
      </c>
      <c r="L4214" s="54" t="s">
        <v>16000</v>
      </c>
      <c r="M4214" s="54" t="s">
        <v>15998</v>
      </c>
      <c r="N4214" s="54" t="s">
        <v>256</v>
      </c>
      <c r="O4214" s="54" t="s">
        <v>256</v>
      </c>
      <c r="P4214" s="54" t="s">
        <v>267</v>
      </c>
      <c r="Q4214" s="54" t="s">
        <v>256</v>
      </c>
      <c r="R4214" s="54" t="s">
        <v>431</v>
      </c>
      <c r="S4214" s="71"/>
      <c r="T4214" s="54" t="s">
        <v>256</v>
      </c>
      <c r="U4214" s="71">
        <v>44539</v>
      </c>
      <c r="V4214" s="54" t="s">
        <v>256</v>
      </c>
      <c r="W4214" t="str">
        <f t="shared" si="65"/>
        <v>Dec-21</v>
      </c>
    </row>
    <row r="4215" spans="1:23" x14ac:dyDescent="0.25">
      <c r="A4215" s="54" t="s">
        <v>317</v>
      </c>
      <c r="B4215" s="54" t="s">
        <v>432</v>
      </c>
      <c r="C4215" s="54" t="s">
        <v>263</v>
      </c>
      <c r="D4215" s="54" t="s">
        <v>429</v>
      </c>
      <c r="E4215" s="54" t="s">
        <v>16001</v>
      </c>
      <c r="F4215" s="71">
        <v>44539</v>
      </c>
      <c r="G4215" s="72">
        <v>687.92</v>
      </c>
      <c r="H4215" s="72">
        <v>58370.01</v>
      </c>
      <c r="I4215" s="54" t="s">
        <v>265</v>
      </c>
      <c r="J4215" s="54" t="s">
        <v>13223</v>
      </c>
      <c r="K4215" s="54" t="s">
        <v>16002</v>
      </c>
      <c r="L4215" s="54" t="s">
        <v>16003</v>
      </c>
      <c r="M4215" s="54" t="s">
        <v>16001</v>
      </c>
      <c r="N4215" s="54" t="s">
        <v>256</v>
      </c>
      <c r="O4215" s="54" t="s">
        <v>256</v>
      </c>
      <c r="P4215" s="54" t="s">
        <v>267</v>
      </c>
      <c r="Q4215" s="54" t="s">
        <v>256</v>
      </c>
      <c r="R4215" s="54" t="s">
        <v>431</v>
      </c>
      <c r="S4215" s="71"/>
      <c r="T4215" s="54" t="s">
        <v>256</v>
      </c>
      <c r="U4215" s="71">
        <v>44539</v>
      </c>
      <c r="V4215" s="54" t="s">
        <v>256</v>
      </c>
      <c r="W4215" t="str">
        <f t="shared" si="65"/>
        <v>Dec-21</v>
      </c>
    </row>
    <row r="4216" spans="1:23" x14ac:dyDescent="0.25">
      <c r="A4216" s="54" t="s">
        <v>317</v>
      </c>
      <c r="B4216" s="54" t="s">
        <v>432</v>
      </c>
      <c r="C4216" s="54" t="s">
        <v>263</v>
      </c>
      <c r="D4216" s="54" t="s">
        <v>429</v>
      </c>
      <c r="E4216" s="54" t="s">
        <v>16004</v>
      </c>
      <c r="F4216" s="71">
        <v>44539</v>
      </c>
      <c r="G4216" s="72">
        <v>400.14</v>
      </c>
      <c r="H4216" s="72">
        <v>33951.879999999997</v>
      </c>
      <c r="I4216" s="54" t="s">
        <v>265</v>
      </c>
      <c r="J4216" s="54" t="s">
        <v>13223</v>
      </c>
      <c r="K4216" s="54" t="s">
        <v>16005</v>
      </c>
      <c r="L4216" s="54" t="s">
        <v>16006</v>
      </c>
      <c r="M4216" s="54" t="s">
        <v>16004</v>
      </c>
      <c r="N4216" s="54" t="s">
        <v>256</v>
      </c>
      <c r="O4216" s="54" t="s">
        <v>256</v>
      </c>
      <c r="P4216" s="54" t="s">
        <v>267</v>
      </c>
      <c r="Q4216" s="54" t="s">
        <v>256</v>
      </c>
      <c r="R4216" s="54" t="s">
        <v>431</v>
      </c>
      <c r="S4216" s="71"/>
      <c r="T4216" s="54" t="s">
        <v>256</v>
      </c>
      <c r="U4216" s="71">
        <v>44539</v>
      </c>
      <c r="V4216" s="54" t="s">
        <v>256</v>
      </c>
      <c r="W4216" t="str">
        <f t="shared" si="65"/>
        <v>Dec-21</v>
      </c>
    </row>
    <row r="4217" spans="1:23" x14ac:dyDescent="0.25">
      <c r="A4217" s="54" t="s">
        <v>317</v>
      </c>
      <c r="B4217" s="54" t="s">
        <v>432</v>
      </c>
      <c r="C4217" s="54" t="s">
        <v>263</v>
      </c>
      <c r="D4217" s="54" t="s">
        <v>429</v>
      </c>
      <c r="E4217" s="54" t="s">
        <v>16007</v>
      </c>
      <c r="F4217" s="71">
        <v>44539</v>
      </c>
      <c r="G4217" s="72">
        <v>406.77</v>
      </c>
      <c r="H4217" s="72">
        <v>34514.43</v>
      </c>
      <c r="I4217" s="54" t="s">
        <v>265</v>
      </c>
      <c r="J4217" s="54" t="s">
        <v>13223</v>
      </c>
      <c r="K4217" s="54" t="s">
        <v>16008</v>
      </c>
      <c r="L4217" s="54" t="s">
        <v>16009</v>
      </c>
      <c r="M4217" s="54" t="s">
        <v>16007</v>
      </c>
      <c r="N4217" s="54" t="s">
        <v>256</v>
      </c>
      <c r="O4217" s="54" t="s">
        <v>256</v>
      </c>
      <c r="P4217" s="54" t="s">
        <v>267</v>
      </c>
      <c r="Q4217" s="54" t="s">
        <v>256</v>
      </c>
      <c r="R4217" s="54" t="s">
        <v>431</v>
      </c>
      <c r="S4217" s="71"/>
      <c r="T4217" s="54" t="s">
        <v>256</v>
      </c>
      <c r="U4217" s="71">
        <v>44539</v>
      </c>
      <c r="V4217" s="54" t="s">
        <v>256</v>
      </c>
      <c r="W4217" t="str">
        <f t="shared" si="65"/>
        <v>Dec-21</v>
      </c>
    </row>
    <row r="4218" spans="1:23" x14ac:dyDescent="0.25">
      <c r="A4218" s="54" t="s">
        <v>317</v>
      </c>
      <c r="B4218" s="54" t="s">
        <v>432</v>
      </c>
      <c r="C4218" s="54" t="s">
        <v>263</v>
      </c>
      <c r="D4218" s="54" t="s">
        <v>429</v>
      </c>
      <c r="E4218" s="54" t="s">
        <v>16010</v>
      </c>
      <c r="F4218" s="71">
        <v>44539</v>
      </c>
      <c r="G4218" s="72">
        <v>738.74</v>
      </c>
      <c r="H4218" s="72">
        <v>62682.09</v>
      </c>
      <c r="I4218" s="54" t="s">
        <v>265</v>
      </c>
      <c r="J4218" s="54" t="s">
        <v>13223</v>
      </c>
      <c r="K4218" s="54" t="s">
        <v>16011</v>
      </c>
      <c r="L4218" s="54" t="s">
        <v>16012</v>
      </c>
      <c r="M4218" s="54" t="s">
        <v>16010</v>
      </c>
      <c r="N4218" s="54" t="s">
        <v>256</v>
      </c>
      <c r="O4218" s="54" t="s">
        <v>256</v>
      </c>
      <c r="P4218" s="54" t="s">
        <v>267</v>
      </c>
      <c r="Q4218" s="54" t="s">
        <v>256</v>
      </c>
      <c r="R4218" s="54" t="s">
        <v>431</v>
      </c>
      <c r="S4218" s="71"/>
      <c r="T4218" s="54" t="s">
        <v>256</v>
      </c>
      <c r="U4218" s="71">
        <v>44539</v>
      </c>
      <c r="V4218" s="54" t="s">
        <v>256</v>
      </c>
      <c r="W4218" t="str">
        <f t="shared" si="65"/>
        <v>Dec-21</v>
      </c>
    </row>
    <row r="4219" spans="1:23" x14ac:dyDescent="0.25">
      <c r="A4219" s="54" t="s">
        <v>317</v>
      </c>
      <c r="B4219" s="54" t="s">
        <v>432</v>
      </c>
      <c r="C4219" s="54" t="s">
        <v>263</v>
      </c>
      <c r="D4219" s="54" t="s">
        <v>429</v>
      </c>
      <c r="E4219" s="54" t="s">
        <v>16013</v>
      </c>
      <c r="F4219" s="71">
        <v>44539</v>
      </c>
      <c r="G4219" s="72">
        <v>8.9700000000000006</v>
      </c>
      <c r="H4219" s="72">
        <v>761.1</v>
      </c>
      <c r="I4219" s="54" t="s">
        <v>265</v>
      </c>
      <c r="J4219" s="54" t="s">
        <v>13223</v>
      </c>
      <c r="K4219" s="54" t="s">
        <v>16014</v>
      </c>
      <c r="L4219" s="54" t="s">
        <v>16015</v>
      </c>
      <c r="M4219" s="54" t="s">
        <v>16013</v>
      </c>
      <c r="N4219" s="54" t="s">
        <v>256</v>
      </c>
      <c r="O4219" s="54" t="s">
        <v>256</v>
      </c>
      <c r="P4219" s="54" t="s">
        <v>267</v>
      </c>
      <c r="Q4219" s="54" t="s">
        <v>256</v>
      </c>
      <c r="R4219" s="54" t="s">
        <v>431</v>
      </c>
      <c r="S4219" s="71"/>
      <c r="T4219" s="54" t="s">
        <v>256</v>
      </c>
      <c r="U4219" s="71">
        <v>44539</v>
      </c>
      <c r="V4219" s="54" t="s">
        <v>256</v>
      </c>
      <c r="W4219" t="str">
        <f t="shared" si="65"/>
        <v>Dec-21</v>
      </c>
    </row>
    <row r="4220" spans="1:23" x14ac:dyDescent="0.25">
      <c r="A4220" s="54" t="s">
        <v>317</v>
      </c>
      <c r="B4220" s="54" t="s">
        <v>432</v>
      </c>
      <c r="C4220" s="54" t="s">
        <v>263</v>
      </c>
      <c r="D4220" s="54" t="s">
        <v>429</v>
      </c>
      <c r="E4220" s="54" t="s">
        <v>16016</v>
      </c>
      <c r="F4220" s="71">
        <v>44539</v>
      </c>
      <c r="G4220" s="72">
        <v>741.43</v>
      </c>
      <c r="H4220" s="72">
        <v>62910.34</v>
      </c>
      <c r="I4220" s="54" t="s">
        <v>265</v>
      </c>
      <c r="J4220" s="54" t="s">
        <v>13223</v>
      </c>
      <c r="K4220" s="54" t="s">
        <v>16017</v>
      </c>
      <c r="L4220" s="54" t="s">
        <v>16018</v>
      </c>
      <c r="M4220" s="54" t="s">
        <v>16016</v>
      </c>
      <c r="N4220" s="54" t="s">
        <v>256</v>
      </c>
      <c r="O4220" s="54" t="s">
        <v>256</v>
      </c>
      <c r="P4220" s="54" t="s">
        <v>267</v>
      </c>
      <c r="Q4220" s="54" t="s">
        <v>256</v>
      </c>
      <c r="R4220" s="54" t="s">
        <v>431</v>
      </c>
      <c r="S4220" s="71"/>
      <c r="T4220" s="54" t="s">
        <v>256</v>
      </c>
      <c r="U4220" s="71">
        <v>44539</v>
      </c>
      <c r="V4220" s="54" t="s">
        <v>256</v>
      </c>
      <c r="W4220" t="str">
        <f t="shared" si="65"/>
        <v>Dec-21</v>
      </c>
    </row>
    <row r="4221" spans="1:23" x14ac:dyDescent="0.25">
      <c r="A4221" s="54" t="s">
        <v>317</v>
      </c>
      <c r="B4221" s="54" t="s">
        <v>432</v>
      </c>
      <c r="C4221" s="54" t="s">
        <v>263</v>
      </c>
      <c r="D4221" s="54" t="s">
        <v>429</v>
      </c>
      <c r="E4221" s="54" t="s">
        <v>16019</v>
      </c>
      <c r="F4221" s="71">
        <v>44539</v>
      </c>
      <c r="G4221" s="72">
        <v>236.17</v>
      </c>
      <c r="H4221" s="72">
        <v>20039.02</v>
      </c>
      <c r="I4221" s="54" t="s">
        <v>265</v>
      </c>
      <c r="J4221" s="54" t="s">
        <v>13223</v>
      </c>
      <c r="K4221" s="54" t="s">
        <v>16020</v>
      </c>
      <c r="L4221" s="54" t="s">
        <v>16021</v>
      </c>
      <c r="M4221" s="54" t="s">
        <v>16019</v>
      </c>
      <c r="N4221" s="54" t="s">
        <v>256</v>
      </c>
      <c r="O4221" s="54" t="s">
        <v>256</v>
      </c>
      <c r="P4221" s="54" t="s">
        <v>267</v>
      </c>
      <c r="Q4221" s="54" t="s">
        <v>256</v>
      </c>
      <c r="R4221" s="54" t="s">
        <v>431</v>
      </c>
      <c r="S4221" s="71"/>
      <c r="T4221" s="54" t="s">
        <v>256</v>
      </c>
      <c r="U4221" s="71">
        <v>44539</v>
      </c>
      <c r="V4221" s="54" t="s">
        <v>256</v>
      </c>
      <c r="W4221" t="str">
        <f t="shared" si="65"/>
        <v>Dec-21</v>
      </c>
    </row>
    <row r="4222" spans="1:23" x14ac:dyDescent="0.25">
      <c r="A4222" s="54" t="s">
        <v>317</v>
      </c>
      <c r="B4222" s="54" t="s">
        <v>432</v>
      </c>
      <c r="C4222" s="54" t="s">
        <v>263</v>
      </c>
      <c r="D4222" s="54" t="s">
        <v>429</v>
      </c>
      <c r="E4222" s="54" t="s">
        <v>16022</v>
      </c>
      <c r="F4222" s="71">
        <v>44539</v>
      </c>
      <c r="G4222" s="72">
        <v>74.75</v>
      </c>
      <c r="H4222" s="72">
        <v>6342.54</v>
      </c>
      <c r="I4222" s="54" t="s">
        <v>265</v>
      </c>
      <c r="J4222" s="54" t="s">
        <v>13223</v>
      </c>
      <c r="K4222" s="54" t="s">
        <v>16023</v>
      </c>
      <c r="L4222" s="54" t="s">
        <v>16024</v>
      </c>
      <c r="M4222" s="54" t="s">
        <v>16022</v>
      </c>
      <c r="N4222" s="54" t="s">
        <v>256</v>
      </c>
      <c r="O4222" s="54" t="s">
        <v>256</v>
      </c>
      <c r="P4222" s="54" t="s">
        <v>267</v>
      </c>
      <c r="Q4222" s="54" t="s">
        <v>256</v>
      </c>
      <c r="R4222" s="54" t="s">
        <v>431</v>
      </c>
      <c r="S4222" s="71"/>
      <c r="T4222" s="54" t="s">
        <v>256</v>
      </c>
      <c r="U4222" s="71">
        <v>44539</v>
      </c>
      <c r="V4222" s="54" t="s">
        <v>256</v>
      </c>
      <c r="W4222" t="str">
        <f t="shared" si="65"/>
        <v>Dec-21</v>
      </c>
    </row>
    <row r="4223" spans="1:23" x14ac:dyDescent="0.25">
      <c r="A4223" s="54" t="s">
        <v>317</v>
      </c>
      <c r="B4223" s="54" t="s">
        <v>432</v>
      </c>
      <c r="C4223" s="54" t="s">
        <v>263</v>
      </c>
      <c r="D4223" s="54" t="s">
        <v>429</v>
      </c>
      <c r="E4223" s="54" t="s">
        <v>16025</v>
      </c>
      <c r="F4223" s="71">
        <v>44539</v>
      </c>
      <c r="G4223" s="72">
        <v>152.57</v>
      </c>
      <c r="H4223" s="72">
        <v>12945.56</v>
      </c>
      <c r="I4223" s="54" t="s">
        <v>265</v>
      </c>
      <c r="J4223" s="54" t="s">
        <v>13223</v>
      </c>
      <c r="K4223" s="54" t="s">
        <v>16026</v>
      </c>
      <c r="L4223" s="54" t="s">
        <v>16027</v>
      </c>
      <c r="M4223" s="54" t="s">
        <v>16025</v>
      </c>
      <c r="N4223" s="54" t="s">
        <v>256</v>
      </c>
      <c r="O4223" s="54" t="s">
        <v>256</v>
      </c>
      <c r="P4223" s="54" t="s">
        <v>267</v>
      </c>
      <c r="Q4223" s="54" t="s">
        <v>256</v>
      </c>
      <c r="R4223" s="54" t="s">
        <v>431</v>
      </c>
      <c r="S4223" s="71"/>
      <c r="T4223" s="54" t="s">
        <v>256</v>
      </c>
      <c r="U4223" s="71">
        <v>44539</v>
      </c>
      <c r="V4223" s="54" t="s">
        <v>256</v>
      </c>
      <c r="W4223" t="str">
        <f t="shared" si="65"/>
        <v>Dec-21</v>
      </c>
    </row>
    <row r="4224" spans="1:23" x14ac:dyDescent="0.25">
      <c r="A4224" s="54" t="s">
        <v>317</v>
      </c>
      <c r="B4224" s="54" t="s">
        <v>432</v>
      </c>
      <c r="C4224" s="54" t="s">
        <v>263</v>
      </c>
      <c r="D4224" s="54" t="s">
        <v>429</v>
      </c>
      <c r="E4224" s="54" t="s">
        <v>16028</v>
      </c>
      <c r="F4224" s="71">
        <v>44539</v>
      </c>
      <c r="G4224" s="72">
        <v>553.15</v>
      </c>
      <c r="H4224" s="72">
        <v>46934.78</v>
      </c>
      <c r="I4224" s="54" t="s">
        <v>265</v>
      </c>
      <c r="J4224" s="54" t="s">
        <v>13223</v>
      </c>
      <c r="K4224" s="54" t="s">
        <v>16029</v>
      </c>
      <c r="L4224" s="54" t="s">
        <v>16030</v>
      </c>
      <c r="M4224" s="54" t="s">
        <v>16028</v>
      </c>
      <c r="N4224" s="54" t="s">
        <v>256</v>
      </c>
      <c r="O4224" s="54" t="s">
        <v>256</v>
      </c>
      <c r="P4224" s="54" t="s">
        <v>267</v>
      </c>
      <c r="Q4224" s="54" t="s">
        <v>256</v>
      </c>
      <c r="R4224" s="54" t="s">
        <v>431</v>
      </c>
      <c r="S4224" s="71"/>
      <c r="T4224" s="54" t="s">
        <v>256</v>
      </c>
      <c r="U4224" s="71">
        <v>44539</v>
      </c>
      <c r="V4224" s="54" t="s">
        <v>256</v>
      </c>
      <c r="W4224" t="str">
        <f t="shared" si="65"/>
        <v>Dec-21</v>
      </c>
    </row>
    <row r="4225" spans="1:23" x14ac:dyDescent="0.25">
      <c r="A4225" s="54" t="s">
        <v>317</v>
      </c>
      <c r="B4225" s="54" t="s">
        <v>432</v>
      </c>
      <c r="C4225" s="54" t="s">
        <v>263</v>
      </c>
      <c r="D4225" s="54" t="s">
        <v>429</v>
      </c>
      <c r="E4225" s="54" t="s">
        <v>16031</v>
      </c>
      <c r="F4225" s="71">
        <v>44539</v>
      </c>
      <c r="G4225" s="72">
        <v>248.56</v>
      </c>
      <c r="H4225" s="72">
        <v>21090.32</v>
      </c>
      <c r="I4225" s="54" t="s">
        <v>265</v>
      </c>
      <c r="J4225" s="54" t="s">
        <v>13223</v>
      </c>
      <c r="K4225" s="54" t="s">
        <v>16032</v>
      </c>
      <c r="L4225" s="54" t="s">
        <v>16033</v>
      </c>
      <c r="M4225" s="54" t="s">
        <v>16031</v>
      </c>
      <c r="N4225" s="54" t="s">
        <v>256</v>
      </c>
      <c r="O4225" s="54" t="s">
        <v>256</v>
      </c>
      <c r="P4225" s="54" t="s">
        <v>267</v>
      </c>
      <c r="Q4225" s="54" t="s">
        <v>256</v>
      </c>
      <c r="R4225" s="54" t="s">
        <v>431</v>
      </c>
      <c r="S4225" s="71"/>
      <c r="T4225" s="54" t="s">
        <v>256</v>
      </c>
      <c r="U4225" s="71">
        <v>44539</v>
      </c>
      <c r="V4225" s="54" t="s">
        <v>256</v>
      </c>
      <c r="W4225" t="str">
        <f t="shared" si="65"/>
        <v>Dec-21</v>
      </c>
    </row>
    <row r="4226" spans="1:23" x14ac:dyDescent="0.25">
      <c r="A4226" s="54" t="s">
        <v>317</v>
      </c>
      <c r="B4226" s="54" t="s">
        <v>432</v>
      </c>
      <c r="C4226" s="54" t="s">
        <v>263</v>
      </c>
      <c r="D4226" s="54" t="s">
        <v>429</v>
      </c>
      <c r="E4226" s="54" t="s">
        <v>16034</v>
      </c>
      <c r="F4226" s="71">
        <v>44539</v>
      </c>
      <c r="G4226" s="72">
        <v>322.74</v>
      </c>
      <c r="H4226" s="72">
        <v>27384.49</v>
      </c>
      <c r="I4226" s="54" t="s">
        <v>265</v>
      </c>
      <c r="J4226" s="54" t="s">
        <v>13223</v>
      </c>
      <c r="K4226" s="54" t="s">
        <v>16035</v>
      </c>
      <c r="L4226" s="54" t="s">
        <v>16036</v>
      </c>
      <c r="M4226" s="54" t="s">
        <v>16034</v>
      </c>
      <c r="N4226" s="54" t="s">
        <v>256</v>
      </c>
      <c r="O4226" s="54" t="s">
        <v>256</v>
      </c>
      <c r="P4226" s="54" t="s">
        <v>267</v>
      </c>
      <c r="Q4226" s="54" t="s">
        <v>256</v>
      </c>
      <c r="R4226" s="54" t="s">
        <v>431</v>
      </c>
      <c r="S4226" s="71"/>
      <c r="T4226" s="54" t="s">
        <v>256</v>
      </c>
      <c r="U4226" s="71">
        <v>44539</v>
      </c>
      <c r="V4226" s="54" t="s">
        <v>256</v>
      </c>
      <c r="W4226" t="str">
        <f t="shared" si="65"/>
        <v>Dec-21</v>
      </c>
    </row>
    <row r="4227" spans="1:23" x14ac:dyDescent="0.25">
      <c r="A4227" s="54" t="s">
        <v>317</v>
      </c>
      <c r="B4227" s="54" t="s">
        <v>432</v>
      </c>
      <c r="C4227" s="54" t="s">
        <v>263</v>
      </c>
      <c r="D4227" s="54" t="s">
        <v>429</v>
      </c>
      <c r="E4227" s="54" t="s">
        <v>16037</v>
      </c>
      <c r="F4227" s="71">
        <v>44539</v>
      </c>
      <c r="G4227" s="72">
        <v>508.3</v>
      </c>
      <c r="H4227" s="72">
        <v>43129.26</v>
      </c>
      <c r="I4227" s="54" t="s">
        <v>265</v>
      </c>
      <c r="J4227" s="54" t="s">
        <v>13223</v>
      </c>
      <c r="K4227" s="54" t="s">
        <v>16038</v>
      </c>
      <c r="L4227" s="54" t="s">
        <v>16039</v>
      </c>
      <c r="M4227" s="54" t="s">
        <v>16037</v>
      </c>
      <c r="N4227" s="54" t="s">
        <v>256</v>
      </c>
      <c r="O4227" s="54" t="s">
        <v>256</v>
      </c>
      <c r="P4227" s="54" t="s">
        <v>267</v>
      </c>
      <c r="Q4227" s="54" t="s">
        <v>256</v>
      </c>
      <c r="R4227" s="54" t="s">
        <v>431</v>
      </c>
      <c r="S4227" s="71"/>
      <c r="T4227" s="54" t="s">
        <v>256</v>
      </c>
      <c r="U4227" s="71">
        <v>44539</v>
      </c>
      <c r="V4227" s="54" t="s">
        <v>256</v>
      </c>
      <c r="W4227" t="str">
        <f t="shared" si="65"/>
        <v>Dec-21</v>
      </c>
    </row>
    <row r="4228" spans="1:23" x14ac:dyDescent="0.25">
      <c r="A4228" s="54" t="s">
        <v>317</v>
      </c>
      <c r="B4228" s="54" t="s">
        <v>432</v>
      </c>
      <c r="C4228" s="54" t="s">
        <v>263</v>
      </c>
      <c r="D4228" s="54" t="s">
        <v>429</v>
      </c>
      <c r="E4228" s="54" t="s">
        <v>16040</v>
      </c>
      <c r="F4228" s="71">
        <v>44539</v>
      </c>
      <c r="G4228" s="72">
        <v>519.66</v>
      </c>
      <c r="H4228" s="72">
        <v>44093.15</v>
      </c>
      <c r="I4228" s="54" t="s">
        <v>265</v>
      </c>
      <c r="J4228" s="54" t="s">
        <v>13223</v>
      </c>
      <c r="K4228" s="54" t="s">
        <v>16041</v>
      </c>
      <c r="L4228" s="54" t="s">
        <v>16042</v>
      </c>
      <c r="M4228" s="54" t="s">
        <v>16040</v>
      </c>
      <c r="N4228" s="54" t="s">
        <v>256</v>
      </c>
      <c r="O4228" s="54" t="s">
        <v>256</v>
      </c>
      <c r="P4228" s="54" t="s">
        <v>267</v>
      </c>
      <c r="Q4228" s="54" t="s">
        <v>256</v>
      </c>
      <c r="R4228" s="54" t="s">
        <v>431</v>
      </c>
      <c r="S4228" s="71"/>
      <c r="T4228" s="54" t="s">
        <v>256</v>
      </c>
      <c r="U4228" s="71">
        <v>44539</v>
      </c>
      <c r="V4228" s="54" t="s">
        <v>256</v>
      </c>
      <c r="W4228" t="str">
        <f t="shared" ref="W4228:W4291" si="66">TEXT(F4228,"MMM-YY")</f>
        <v>Dec-21</v>
      </c>
    </row>
    <row r="4229" spans="1:23" x14ac:dyDescent="0.25">
      <c r="A4229" s="54" t="s">
        <v>317</v>
      </c>
      <c r="B4229" s="54" t="s">
        <v>432</v>
      </c>
      <c r="C4229" s="54" t="s">
        <v>263</v>
      </c>
      <c r="D4229" s="54" t="s">
        <v>429</v>
      </c>
      <c r="E4229" s="54" t="s">
        <v>16043</v>
      </c>
      <c r="F4229" s="71">
        <v>44539</v>
      </c>
      <c r="G4229" s="72">
        <v>106.96</v>
      </c>
      <c r="H4229" s="72">
        <v>9075.56</v>
      </c>
      <c r="I4229" s="54" t="s">
        <v>265</v>
      </c>
      <c r="J4229" s="54" t="s">
        <v>13223</v>
      </c>
      <c r="K4229" s="54" t="s">
        <v>16044</v>
      </c>
      <c r="L4229" s="54" t="s">
        <v>16045</v>
      </c>
      <c r="M4229" s="54" t="s">
        <v>16043</v>
      </c>
      <c r="N4229" s="54" t="s">
        <v>256</v>
      </c>
      <c r="O4229" s="54" t="s">
        <v>256</v>
      </c>
      <c r="P4229" s="54" t="s">
        <v>267</v>
      </c>
      <c r="Q4229" s="54" t="s">
        <v>256</v>
      </c>
      <c r="R4229" s="54" t="s">
        <v>431</v>
      </c>
      <c r="S4229" s="71"/>
      <c r="T4229" s="54" t="s">
        <v>256</v>
      </c>
      <c r="U4229" s="71">
        <v>44539</v>
      </c>
      <c r="V4229" s="54" t="s">
        <v>256</v>
      </c>
      <c r="W4229" t="str">
        <f t="shared" si="66"/>
        <v>Dec-21</v>
      </c>
    </row>
    <row r="4230" spans="1:23" x14ac:dyDescent="0.25">
      <c r="A4230" s="54" t="s">
        <v>317</v>
      </c>
      <c r="B4230" s="54" t="s">
        <v>432</v>
      </c>
      <c r="C4230" s="54" t="s">
        <v>263</v>
      </c>
      <c r="D4230" s="54" t="s">
        <v>429</v>
      </c>
      <c r="E4230" s="54" t="s">
        <v>16046</v>
      </c>
      <c r="F4230" s="71">
        <v>44539</v>
      </c>
      <c r="G4230" s="72">
        <v>1069.2</v>
      </c>
      <c r="H4230" s="72">
        <v>90721.62</v>
      </c>
      <c r="I4230" s="54" t="s">
        <v>265</v>
      </c>
      <c r="J4230" s="54" t="s">
        <v>13223</v>
      </c>
      <c r="K4230" s="54" t="s">
        <v>16047</v>
      </c>
      <c r="L4230" s="54" t="s">
        <v>16048</v>
      </c>
      <c r="M4230" s="54" t="s">
        <v>16046</v>
      </c>
      <c r="N4230" s="54" t="s">
        <v>256</v>
      </c>
      <c r="O4230" s="54" t="s">
        <v>256</v>
      </c>
      <c r="P4230" s="54" t="s">
        <v>267</v>
      </c>
      <c r="Q4230" s="54" t="s">
        <v>256</v>
      </c>
      <c r="R4230" s="54" t="s">
        <v>431</v>
      </c>
      <c r="S4230" s="71"/>
      <c r="T4230" s="54" t="s">
        <v>256</v>
      </c>
      <c r="U4230" s="71">
        <v>44539</v>
      </c>
      <c r="V4230" s="54" t="s">
        <v>256</v>
      </c>
      <c r="W4230" t="str">
        <f t="shared" si="66"/>
        <v>Dec-21</v>
      </c>
    </row>
    <row r="4231" spans="1:23" x14ac:dyDescent="0.25">
      <c r="A4231" s="54" t="s">
        <v>317</v>
      </c>
      <c r="B4231" s="54" t="s">
        <v>432</v>
      </c>
      <c r="C4231" s="54" t="s">
        <v>263</v>
      </c>
      <c r="D4231" s="54" t="s">
        <v>429</v>
      </c>
      <c r="E4231" s="54" t="s">
        <v>16049</v>
      </c>
      <c r="F4231" s="71">
        <v>44539</v>
      </c>
      <c r="G4231" s="72">
        <v>463.49</v>
      </c>
      <c r="H4231" s="72">
        <v>39327.129999999997</v>
      </c>
      <c r="I4231" s="54" t="s">
        <v>265</v>
      </c>
      <c r="J4231" s="54" t="s">
        <v>13223</v>
      </c>
      <c r="K4231" s="54" t="s">
        <v>16050</v>
      </c>
      <c r="L4231" s="54" t="s">
        <v>16051</v>
      </c>
      <c r="M4231" s="54" t="s">
        <v>16049</v>
      </c>
      <c r="N4231" s="54" t="s">
        <v>256</v>
      </c>
      <c r="O4231" s="54" t="s">
        <v>256</v>
      </c>
      <c r="P4231" s="54" t="s">
        <v>267</v>
      </c>
      <c r="Q4231" s="54" t="s">
        <v>256</v>
      </c>
      <c r="R4231" s="54" t="s">
        <v>431</v>
      </c>
      <c r="S4231" s="71"/>
      <c r="T4231" s="54" t="s">
        <v>256</v>
      </c>
      <c r="U4231" s="71">
        <v>44539</v>
      </c>
      <c r="V4231" s="54" t="s">
        <v>256</v>
      </c>
      <c r="W4231" t="str">
        <f t="shared" si="66"/>
        <v>Dec-21</v>
      </c>
    </row>
    <row r="4232" spans="1:23" x14ac:dyDescent="0.25">
      <c r="A4232" s="54" t="s">
        <v>317</v>
      </c>
      <c r="B4232" s="54" t="s">
        <v>432</v>
      </c>
      <c r="C4232" s="54" t="s">
        <v>263</v>
      </c>
      <c r="D4232" s="54" t="s">
        <v>429</v>
      </c>
      <c r="E4232" s="54" t="s">
        <v>16052</v>
      </c>
      <c r="F4232" s="71">
        <v>44539</v>
      </c>
      <c r="G4232" s="72">
        <v>493.01</v>
      </c>
      <c r="H4232" s="72">
        <v>41831.9</v>
      </c>
      <c r="I4232" s="54" t="s">
        <v>265</v>
      </c>
      <c r="J4232" s="54" t="s">
        <v>13223</v>
      </c>
      <c r="K4232" s="54" t="s">
        <v>16053</v>
      </c>
      <c r="L4232" s="54" t="s">
        <v>16054</v>
      </c>
      <c r="M4232" s="54" t="s">
        <v>16052</v>
      </c>
      <c r="N4232" s="54" t="s">
        <v>256</v>
      </c>
      <c r="O4232" s="54" t="s">
        <v>256</v>
      </c>
      <c r="P4232" s="54" t="s">
        <v>267</v>
      </c>
      <c r="Q4232" s="54" t="s">
        <v>256</v>
      </c>
      <c r="R4232" s="54" t="s">
        <v>431</v>
      </c>
      <c r="S4232" s="71"/>
      <c r="T4232" s="54" t="s">
        <v>256</v>
      </c>
      <c r="U4232" s="71">
        <v>44539</v>
      </c>
      <c r="V4232" s="54" t="s">
        <v>256</v>
      </c>
      <c r="W4232" t="str">
        <f t="shared" si="66"/>
        <v>Dec-21</v>
      </c>
    </row>
    <row r="4233" spans="1:23" x14ac:dyDescent="0.25">
      <c r="A4233" s="54" t="s">
        <v>317</v>
      </c>
      <c r="B4233" s="54" t="s">
        <v>432</v>
      </c>
      <c r="C4233" s="54" t="s">
        <v>263</v>
      </c>
      <c r="D4233" s="54" t="s">
        <v>429</v>
      </c>
      <c r="E4233" s="54" t="s">
        <v>16055</v>
      </c>
      <c r="F4233" s="71">
        <v>44539</v>
      </c>
      <c r="G4233" s="72">
        <v>59.8</v>
      </c>
      <c r="H4233" s="72">
        <v>5074.03</v>
      </c>
      <c r="I4233" s="54" t="s">
        <v>265</v>
      </c>
      <c r="J4233" s="54" t="s">
        <v>13223</v>
      </c>
      <c r="K4233" s="54" t="s">
        <v>16056</v>
      </c>
      <c r="L4233" s="54" t="s">
        <v>16057</v>
      </c>
      <c r="M4233" s="54" t="s">
        <v>16055</v>
      </c>
      <c r="N4233" s="54" t="s">
        <v>256</v>
      </c>
      <c r="O4233" s="54" t="s">
        <v>256</v>
      </c>
      <c r="P4233" s="54" t="s">
        <v>267</v>
      </c>
      <c r="Q4233" s="54" t="s">
        <v>256</v>
      </c>
      <c r="R4233" s="54" t="s">
        <v>431</v>
      </c>
      <c r="S4233" s="71"/>
      <c r="T4233" s="54" t="s">
        <v>256</v>
      </c>
      <c r="U4233" s="71">
        <v>44539</v>
      </c>
      <c r="V4233" s="54" t="s">
        <v>256</v>
      </c>
      <c r="W4233" t="str">
        <f t="shared" si="66"/>
        <v>Dec-21</v>
      </c>
    </row>
    <row r="4234" spans="1:23" x14ac:dyDescent="0.25">
      <c r="A4234" s="54" t="s">
        <v>317</v>
      </c>
      <c r="B4234" s="54" t="s">
        <v>432</v>
      </c>
      <c r="C4234" s="54" t="s">
        <v>263</v>
      </c>
      <c r="D4234" s="54" t="s">
        <v>429</v>
      </c>
      <c r="E4234" s="54" t="s">
        <v>16058</v>
      </c>
      <c r="F4234" s="71">
        <v>44539</v>
      </c>
      <c r="G4234" s="72">
        <v>254.15</v>
      </c>
      <c r="H4234" s="72">
        <v>21564.63</v>
      </c>
      <c r="I4234" s="54" t="s">
        <v>265</v>
      </c>
      <c r="J4234" s="54" t="s">
        <v>13223</v>
      </c>
      <c r="K4234" s="54" t="s">
        <v>16059</v>
      </c>
      <c r="L4234" s="54" t="s">
        <v>16060</v>
      </c>
      <c r="M4234" s="54" t="s">
        <v>16058</v>
      </c>
      <c r="N4234" s="54" t="s">
        <v>256</v>
      </c>
      <c r="O4234" s="54" t="s">
        <v>256</v>
      </c>
      <c r="P4234" s="54" t="s">
        <v>267</v>
      </c>
      <c r="Q4234" s="54" t="s">
        <v>256</v>
      </c>
      <c r="R4234" s="54" t="s">
        <v>431</v>
      </c>
      <c r="S4234" s="71"/>
      <c r="T4234" s="54" t="s">
        <v>256</v>
      </c>
      <c r="U4234" s="71">
        <v>44539</v>
      </c>
      <c r="V4234" s="54" t="s">
        <v>256</v>
      </c>
      <c r="W4234" t="str">
        <f t="shared" si="66"/>
        <v>Dec-21</v>
      </c>
    </row>
    <row r="4235" spans="1:23" x14ac:dyDescent="0.25">
      <c r="A4235" s="54" t="s">
        <v>317</v>
      </c>
      <c r="B4235" s="54" t="s">
        <v>432</v>
      </c>
      <c r="C4235" s="54" t="s">
        <v>263</v>
      </c>
      <c r="D4235" s="54" t="s">
        <v>429</v>
      </c>
      <c r="E4235" s="54" t="s">
        <v>16061</v>
      </c>
      <c r="F4235" s="71">
        <v>44549</v>
      </c>
      <c r="G4235" s="72">
        <v>564.4</v>
      </c>
      <c r="H4235" s="72">
        <v>47889.34</v>
      </c>
      <c r="I4235" s="54" t="s">
        <v>265</v>
      </c>
      <c r="J4235" s="54" t="s">
        <v>13223</v>
      </c>
      <c r="K4235" s="54" t="s">
        <v>16062</v>
      </c>
      <c r="L4235" s="54" t="s">
        <v>16063</v>
      </c>
      <c r="M4235" s="54" t="s">
        <v>16061</v>
      </c>
      <c r="N4235" s="54" t="s">
        <v>256</v>
      </c>
      <c r="O4235" s="54" t="s">
        <v>256</v>
      </c>
      <c r="P4235" s="54" t="s">
        <v>267</v>
      </c>
      <c r="Q4235" s="54" t="s">
        <v>256</v>
      </c>
      <c r="R4235" s="54" t="s">
        <v>431</v>
      </c>
      <c r="S4235" s="71"/>
      <c r="T4235" s="54" t="s">
        <v>256</v>
      </c>
      <c r="U4235" s="71">
        <v>44549</v>
      </c>
      <c r="V4235" s="54" t="s">
        <v>256</v>
      </c>
      <c r="W4235" t="str">
        <f t="shared" si="66"/>
        <v>Dec-21</v>
      </c>
    </row>
    <row r="4236" spans="1:23" x14ac:dyDescent="0.25">
      <c r="A4236" s="54" t="s">
        <v>317</v>
      </c>
      <c r="B4236" s="54" t="s">
        <v>432</v>
      </c>
      <c r="C4236" s="54" t="s">
        <v>263</v>
      </c>
      <c r="D4236" s="54" t="s">
        <v>429</v>
      </c>
      <c r="E4236" s="54" t="s">
        <v>16064</v>
      </c>
      <c r="F4236" s="71">
        <v>44550</v>
      </c>
      <c r="G4236" s="72">
        <v>14.67</v>
      </c>
      <c r="H4236" s="72">
        <v>1244.75</v>
      </c>
      <c r="I4236" s="54" t="s">
        <v>265</v>
      </c>
      <c r="J4236" s="54" t="s">
        <v>13223</v>
      </c>
      <c r="K4236" s="54" t="s">
        <v>16065</v>
      </c>
      <c r="L4236" s="54" t="s">
        <v>16066</v>
      </c>
      <c r="M4236" s="54" t="s">
        <v>16064</v>
      </c>
      <c r="N4236" s="54" t="s">
        <v>256</v>
      </c>
      <c r="O4236" s="54" t="s">
        <v>256</v>
      </c>
      <c r="P4236" s="54" t="s">
        <v>267</v>
      </c>
      <c r="Q4236" s="54" t="s">
        <v>256</v>
      </c>
      <c r="R4236" s="54" t="s">
        <v>431</v>
      </c>
      <c r="S4236" s="71"/>
      <c r="T4236" s="54" t="s">
        <v>256</v>
      </c>
      <c r="U4236" s="71">
        <v>44550</v>
      </c>
      <c r="V4236" s="54" t="s">
        <v>256</v>
      </c>
      <c r="W4236" t="str">
        <f t="shared" si="66"/>
        <v>Dec-21</v>
      </c>
    </row>
    <row r="4237" spans="1:23" x14ac:dyDescent="0.25">
      <c r="A4237" s="54" t="s">
        <v>317</v>
      </c>
      <c r="B4237" s="54" t="s">
        <v>432</v>
      </c>
      <c r="C4237" s="54" t="s">
        <v>263</v>
      </c>
      <c r="D4237" s="54" t="s">
        <v>429</v>
      </c>
      <c r="E4237" s="54" t="s">
        <v>16067</v>
      </c>
      <c r="F4237" s="71">
        <v>44552</v>
      </c>
      <c r="G4237" s="72">
        <v>1781.31</v>
      </c>
      <c r="H4237" s="72">
        <v>151144.15</v>
      </c>
      <c r="I4237" s="54" t="s">
        <v>265</v>
      </c>
      <c r="J4237" s="54" t="s">
        <v>13223</v>
      </c>
      <c r="K4237" s="54" t="s">
        <v>16068</v>
      </c>
      <c r="L4237" s="54" t="s">
        <v>16069</v>
      </c>
      <c r="M4237" s="54" t="s">
        <v>16067</v>
      </c>
      <c r="N4237" s="54" t="s">
        <v>256</v>
      </c>
      <c r="O4237" s="54" t="s">
        <v>256</v>
      </c>
      <c r="P4237" s="54" t="s">
        <v>267</v>
      </c>
      <c r="Q4237" s="54" t="s">
        <v>256</v>
      </c>
      <c r="R4237" s="54" t="s">
        <v>431</v>
      </c>
      <c r="S4237" s="71"/>
      <c r="T4237" s="54" t="s">
        <v>256</v>
      </c>
      <c r="U4237" s="71">
        <v>44552</v>
      </c>
      <c r="V4237" s="54" t="s">
        <v>256</v>
      </c>
      <c r="W4237" t="str">
        <f t="shared" si="66"/>
        <v>Dec-21</v>
      </c>
    </row>
    <row r="4238" spans="1:23" x14ac:dyDescent="0.25">
      <c r="A4238" s="54" t="s">
        <v>317</v>
      </c>
      <c r="B4238" s="54" t="s">
        <v>432</v>
      </c>
      <c r="C4238" s="54" t="s">
        <v>263</v>
      </c>
      <c r="D4238" s="54" t="s">
        <v>429</v>
      </c>
      <c r="E4238" s="54" t="s">
        <v>16070</v>
      </c>
      <c r="F4238" s="71">
        <v>44552</v>
      </c>
      <c r="G4238" s="72">
        <v>138.66999999999999</v>
      </c>
      <c r="H4238" s="72">
        <v>11766.15</v>
      </c>
      <c r="I4238" s="54" t="s">
        <v>265</v>
      </c>
      <c r="J4238" s="54" t="s">
        <v>13223</v>
      </c>
      <c r="K4238" s="54" t="s">
        <v>16071</v>
      </c>
      <c r="L4238" s="54" t="s">
        <v>16072</v>
      </c>
      <c r="M4238" s="54" t="s">
        <v>16070</v>
      </c>
      <c r="N4238" s="54" t="s">
        <v>256</v>
      </c>
      <c r="O4238" s="54" t="s">
        <v>256</v>
      </c>
      <c r="P4238" s="54" t="s">
        <v>267</v>
      </c>
      <c r="Q4238" s="54" t="s">
        <v>256</v>
      </c>
      <c r="R4238" s="54" t="s">
        <v>431</v>
      </c>
      <c r="S4238" s="71"/>
      <c r="T4238" s="54" t="s">
        <v>256</v>
      </c>
      <c r="U4238" s="71">
        <v>44552</v>
      </c>
      <c r="V4238" s="54" t="s">
        <v>256</v>
      </c>
      <c r="W4238" t="str">
        <f t="shared" si="66"/>
        <v>Dec-21</v>
      </c>
    </row>
    <row r="4239" spans="1:23" x14ac:dyDescent="0.25">
      <c r="A4239" s="54" t="s">
        <v>317</v>
      </c>
      <c r="B4239" s="54" t="s">
        <v>432</v>
      </c>
      <c r="C4239" s="54" t="s">
        <v>263</v>
      </c>
      <c r="D4239" s="54" t="s">
        <v>429</v>
      </c>
      <c r="E4239" s="54" t="s">
        <v>16073</v>
      </c>
      <c r="F4239" s="71">
        <v>44552</v>
      </c>
      <c r="G4239" s="72">
        <v>97.8</v>
      </c>
      <c r="H4239" s="72">
        <v>8298.33</v>
      </c>
      <c r="I4239" s="54" t="s">
        <v>265</v>
      </c>
      <c r="J4239" s="54" t="s">
        <v>13223</v>
      </c>
      <c r="K4239" s="54" t="s">
        <v>16074</v>
      </c>
      <c r="L4239" s="54" t="s">
        <v>16075</v>
      </c>
      <c r="M4239" s="54" t="s">
        <v>16073</v>
      </c>
      <c r="N4239" s="54" t="s">
        <v>256</v>
      </c>
      <c r="O4239" s="54" t="s">
        <v>256</v>
      </c>
      <c r="P4239" s="54" t="s">
        <v>267</v>
      </c>
      <c r="Q4239" s="54" t="s">
        <v>256</v>
      </c>
      <c r="R4239" s="54" t="s">
        <v>431</v>
      </c>
      <c r="S4239" s="71"/>
      <c r="T4239" s="54" t="s">
        <v>256</v>
      </c>
      <c r="U4239" s="71">
        <v>44552</v>
      </c>
      <c r="V4239" s="54" t="s">
        <v>256</v>
      </c>
      <c r="W4239" t="str">
        <f t="shared" si="66"/>
        <v>Dec-21</v>
      </c>
    </row>
    <row r="4240" spans="1:23" x14ac:dyDescent="0.25">
      <c r="A4240" s="54" t="s">
        <v>317</v>
      </c>
      <c r="B4240" s="54" t="s">
        <v>432</v>
      </c>
      <c r="C4240" s="54" t="s">
        <v>263</v>
      </c>
      <c r="D4240" s="54" t="s">
        <v>429</v>
      </c>
      <c r="E4240" s="54" t="s">
        <v>16076</v>
      </c>
      <c r="F4240" s="71">
        <v>44552</v>
      </c>
      <c r="G4240" s="72">
        <v>493.24</v>
      </c>
      <c r="H4240" s="72">
        <v>41851.410000000003</v>
      </c>
      <c r="I4240" s="54" t="s">
        <v>265</v>
      </c>
      <c r="J4240" s="54" t="s">
        <v>13223</v>
      </c>
      <c r="K4240" s="54" t="s">
        <v>16077</v>
      </c>
      <c r="L4240" s="54" t="s">
        <v>16078</v>
      </c>
      <c r="M4240" s="54" t="s">
        <v>16076</v>
      </c>
      <c r="N4240" s="54" t="s">
        <v>256</v>
      </c>
      <c r="O4240" s="54" t="s">
        <v>256</v>
      </c>
      <c r="P4240" s="54" t="s">
        <v>267</v>
      </c>
      <c r="Q4240" s="54" t="s">
        <v>256</v>
      </c>
      <c r="R4240" s="54" t="s">
        <v>431</v>
      </c>
      <c r="S4240" s="71"/>
      <c r="T4240" s="54" t="s">
        <v>256</v>
      </c>
      <c r="U4240" s="71">
        <v>44552</v>
      </c>
      <c r="V4240" s="54" t="s">
        <v>256</v>
      </c>
      <c r="W4240" t="str">
        <f t="shared" si="66"/>
        <v>Dec-21</v>
      </c>
    </row>
    <row r="4241" spans="1:23" x14ac:dyDescent="0.25">
      <c r="A4241" s="54" t="s">
        <v>317</v>
      </c>
      <c r="B4241" s="54" t="s">
        <v>432</v>
      </c>
      <c r="C4241" s="54" t="s">
        <v>263</v>
      </c>
      <c r="D4241" s="54" t="s">
        <v>429</v>
      </c>
      <c r="E4241" s="54" t="s">
        <v>16079</v>
      </c>
      <c r="F4241" s="71">
        <v>44552</v>
      </c>
      <c r="G4241" s="72">
        <v>62.7</v>
      </c>
      <c r="H4241" s="72">
        <v>5320.1</v>
      </c>
      <c r="I4241" s="54" t="s">
        <v>265</v>
      </c>
      <c r="J4241" s="54" t="s">
        <v>13223</v>
      </c>
      <c r="K4241" s="54" t="s">
        <v>16080</v>
      </c>
      <c r="L4241" s="54" t="s">
        <v>16081</v>
      </c>
      <c r="M4241" s="54" t="s">
        <v>16079</v>
      </c>
      <c r="N4241" s="54" t="s">
        <v>256</v>
      </c>
      <c r="O4241" s="54" t="s">
        <v>256</v>
      </c>
      <c r="P4241" s="54" t="s">
        <v>267</v>
      </c>
      <c r="Q4241" s="54" t="s">
        <v>256</v>
      </c>
      <c r="R4241" s="54" t="s">
        <v>431</v>
      </c>
      <c r="S4241" s="71"/>
      <c r="T4241" s="54" t="s">
        <v>256</v>
      </c>
      <c r="U4241" s="71">
        <v>44552</v>
      </c>
      <c r="V4241" s="54" t="s">
        <v>256</v>
      </c>
      <c r="W4241" t="str">
        <f t="shared" si="66"/>
        <v>Dec-21</v>
      </c>
    </row>
    <row r="4242" spans="1:23" x14ac:dyDescent="0.25">
      <c r="A4242" s="54" t="s">
        <v>317</v>
      </c>
      <c r="B4242" s="54" t="s">
        <v>432</v>
      </c>
      <c r="C4242" s="54" t="s">
        <v>263</v>
      </c>
      <c r="D4242" s="54" t="s">
        <v>429</v>
      </c>
      <c r="E4242" s="54" t="s">
        <v>16082</v>
      </c>
      <c r="F4242" s="71">
        <v>44552</v>
      </c>
      <c r="G4242" s="72">
        <v>118.19</v>
      </c>
      <c r="H4242" s="72">
        <v>10028.42</v>
      </c>
      <c r="I4242" s="54" t="s">
        <v>265</v>
      </c>
      <c r="J4242" s="54" t="s">
        <v>13223</v>
      </c>
      <c r="K4242" s="54" t="s">
        <v>16083</v>
      </c>
      <c r="L4242" s="54" t="s">
        <v>16084</v>
      </c>
      <c r="M4242" s="54" t="s">
        <v>16082</v>
      </c>
      <c r="N4242" s="54" t="s">
        <v>256</v>
      </c>
      <c r="O4242" s="54" t="s">
        <v>256</v>
      </c>
      <c r="P4242" s="54" t="s">
        <v>267</v>
      </c>
      <c r="Q4242" s="54" t="s">
        <v>256</v>
      </c>
      <c r="R4242" s="54" t="s">
        <v>431</v>
      </c>
      <c r="S4242" s="71"/>
      <c r="T4242" s="54" t="s">
        <v>256</v>
      </c>
      <c r="U4242" s="71">
        <v>44552</v>
      </c>
      <c r="V4242" s="54" t="s">
        <v>256</v>
      </c>
      <c r="W4242" t="str">
        <f t="shared" si="66"/>
        <v>Dec-21</v>
      </c>
    </row>
    <row r="4243" spans="1:23" x14ac:dyDescent="0.25">
      <c r="A4243" s="54" t="s">
        <v>317</v>
      </c>
      <c r="B4243" s="54" t="s">
        <v>432</v>
      </c>
      <c r="C4243" s="54" t="s">
        <v>263</v>
      </c>
      <c r="D4243" s="54" t="s">
        <v>429</v>
      </c>
      <c r="E4243" s="54" t="s">
        <v>16085</v>
      </c>
      <c r="F4243" s="71">
        <v>44552</v>
      </c>
      <c r="G4243" s="72">
        <v>114.95</v>
      </c>
      <c r="H4243" s="72">
        <v>9753.51</v>
      </c>
      <c r="I4243" s="54" t="s">
        <v>265</v>
      </c>
      <c r="J4243" s="54" t="s">
        <v>13223</v>
      </c>
      <c r="K4243" s="54" t="s">
        <v>16086</v>
      </c>
      <c r="L4243" s="54" t="s">
        <v>16087</v>
      </c>
      <c r="M4243" s="54" t="s">
        <v>16085</v>
      </c>
      <c r="N4243" s="54" t="s">
        <v>256</v>
      </c>
      <c r="O4243" s="54" t="s">
        <v>256</v>
      </c>
      <c r="P4243" s="54" t="s">
        <v>267</v>
      </c>
      <c r="Q4243" s="54" t="s">
        <v>256</v>
      </c>
      <c r="R4243" s="54" t="s">
        <v>431</v>
      </c>
      <c r="S4243" s="71"/>
      <c r="T4243" s="54" t="s">
        <v>256</v>
      </c>
      <c r="U4243" s="71">
        <v>44552</v>
      </c>
      <c r="V4243" s="54" t="s">
        <v>256</v>
      </c>
      <c r="W4243" t="str">
        <f t="shared" si="66"/>
        <v>Dec-21</v>
      </c>
    </row>
    <row r="4244" spans="1:23" x14ac:dyDescent="0.25">
      <c r="A4244" s="54" t="s">
        <v>317</v>
      </c>
      <c r="B4244" s="54" t="s">
        <v>432</v>
      </c>
      <c r="C4244" s="54" t="s">
        <v>263</v>
      </c>
      <c r="D4244" s="54" t="s">
        <v>429</v>
      </c>
      <c r="E4244" s="54" t="s">
        <v>16088</v>
      </c>
      <c r="F4244" s="71">
        <v>44552</v>
      </c>
      <c r="G4244" s="72">
        <v>521.82000000000005</v>
      </c>
      <c r="H4244" s="72">
        <v>44276.43</v>
      </c>
      <c r="I4244" s="54" t="s">
        <v>265</v>
      </c>
      <c r="J4244" s="54" t="s">
        <v>13223</v>
      </c>
      <c r="K4244" s="54" t="s">
        <v>16089</v>
      </c>
      <c r="L4244" s="54" t="s">
        <v>16090</v>
      </c>
      <c r="M4244" s="54" t="s">
        <v>16088</v>
      </c>
      <c r="N4244" s="54" t="s">
        <v>256</v>
      </c>
      <c r="O4244" s="54" t="s">
        <v>256</v>
      </c>
      <c r="P4244" s="54" t="s">
        <v>267</v>
      </c>
      <c r="Q4244" s="54" t="s">
        <v>256</v>
      </c>
      <c r="R4244" s="54" t="s">
        <v>431</v>
      </c>
      <c r="S4244" s="71"/>
      <c r="T4244" s="54" t="s">
        <v>256</v>
      </c>
      <c r="U4244" s="71">
        <v>44552</v>
      </c>
      <c r="V4244" s="54" t="s">
        <v>256</v>
      </c>
      <c r="W4244" t="str">
        <f t="shared" si="66"/>
        <v>Dec-21</v>
      </c>
    </row>
    <row r="4245" spans="1:23" x14ac:dyDescent="0.25">
      <c r="A4245" s="54" t="s">
        <v>317</v>
      </c>
      <c r="B4245" s="54" t="s">
        <v>432</v>
      </c>
      <c r="C4245" s="54" t="s">
        <v>263</v>
      </c>
      <c r="D4245" s="54" t="s">
        <v>429</v>
      </c>
      <c r="E4245" s="54" t="s">
        <v>16091</v>
      </c>
      <c r="F4245" s="71">
        <v>44552</v>
      </c>
      <c r="G4245" s="72">
        <v>2.83</v>
      </c>
      <c r="H4245" s="72">
        <v>240.13</v>
      </c>
      <c r="I4245" s="54" t="s">
        <v>265</v>
      </c>
      <c r="J4245" s="54" t="s">
        <v>13223</v>
      </c>
      <c r="K4245" s="54" t="s">
        <v>16092</v>
      </c>
      <c r="L4245" s="54" t="s">
        <v>16093</v>
      </c>
      <c r="M4245" s="54" t="s">
        <v>16091</v>
      </c>
      <c r="N4245" s="54" t="s">
        <v>256</v>
      </c>
      <c r="O4245" s="54" t="s">
        <v>256</v>
      </c>
      <c r="P4245" s="54" t="s">
        <v>267</v>
      </c>
      <c r="Q4245" s="54" t="s">
        <v>256</v>
      </c>
      <c r="R4245" s="54" t="s">
        <v>431</v>
      </c>
      <c r="S4245" s="71"/>
      <c r="T4245" s="54" t="s">
        <v>256</v>
      </c>
      <c r="U4245" s="71">
        <v>44552</v>
      </c>
      <c r="V4245" s="54" t="s">
        <v>256</v>
      </c>
      <c r="W4245" t="str">
        <f t="shared" si="66"/>
        <v>Dec-21</v>
      </c>
    </row>
    <row r="4246" spans="1:23" x14ac:dyDescent="0.25">
      <c r="A4246" s="54" t="s">
        <v>317</v>
      </c>
      <c r="B4246" s="54" t="s">
        <v>432</v>
      </c>
      <c r="C4246" s="54" t="s">
        <v>263</v>
      </c>
      <c r="D4246" s="54" t="s">
        <v>429</v>
      </c>
      <c r="E4246" s="54" t="s">
        <v>16094</v>
      </c>
      <c r="F4246" s="71">
        <v>44552</v>
      </c>
      <c r="G4246" s="72">
        <v>100.32</v>
      </c>
      <c r="H4246" s="72">
        <v>8512.15</v>
      </c>
      <c r="I4246" s="54" t="s">
        <v>265</v>
      </c>
      <c r="J4246" s="54" t="s">
        <v>13223</v>
      </c>
      <c r="K4246" s="54" t="s">
        <v>16095</v>
      </c>
      <c r="L4246" s="54" t="s">
        <v>16096</v>
      </c>
      <c r="M4246" s="54" t="s">
        <v>16094</v>
      </c>
      <c r="N4246" s="54" t="s">
        <v>256</v>
      </c>
      <c r="O4246" s="54" t="s">
        <v>256</v>
      </c>
      <c r="P4246" s="54" t="s">
        <v>267</v>
      </c>
      <c r="Q4246" s="54" t="s">
        <v>256</v>
      </c>
      <c r="R4246" s="54" t="s">
        <v>431</v>
      </c>
      <c r="S4246" s="71"/>
      <c r="T4246" s="54" t="s">
        <v>256</v>
      </c>
      <c r="U4246" s="71">
        <v>44552</v>
      </c>
      <c r="V4246" s="54" t="s">
        <v>256</v>
      </c>
      <c r="W4246" t="str">
        <f t="shared" si="66"/>
        <v>Dec-21</v>
      </c>
    </row>
    <row r="4247" spans="1:23" x14ac:dyDescent="0.25">
      <c r="A4247" s="54" t="s">
        <v>317</v>
      </c>
      <c r="B4247" s="54" t="s">
        <v>432</v>
      </c>
      <c r="C4247" s="54" t="s">
        <v>263</v>
      </c>
      <c r="D4247" s="54" t="s">
        <v>429</v>
      </c>
      <c r="E4247" s="54" t="s">
        <v>16097</v>
      </c>
      <c r="F4247" s="71">
        <v>44553</v>
      </c>
      <c r="G4247" s="72">
        <v>545.66999999999996</v>
      </c>
      <c r="H4247" s="72">
        <v>46300.1</v>
      </c>
      <c r="I4247" s="54" t="s">
        <v>265</v>
      </c>
      <c r="J4247" s="54" t="s">
        <v>13223</v>
      </c>
      <c r="K4247" s="54" t="s">
        <v>16098</v>
      </c>
      <c r="L4247" s="54" t="s">
        <v>16099</v>
      </c>
      <c r="M4247" s="54" t="s">
        <v>16097</v>
      </c>
      <c r="N4247" s="54" t="s">
        <v>256</v>
      </c>
      <c r="O4247" s="54" t="s">
        <v>256</v>
      </c>
      <c r="P4247" s="54" t="s">
        <v>267</v>
      </c>
      <c r="Q4247" s="54" t="s">
        <v>256</v>
      </c>
      <c r="R4247" s="54" t="s">
        <v>431</v>
      </c>
      <c r="S4247" s="71"/>
      <c r="T4247" s="54" t="s">
        <v>256</v>
      </c>
      <c r="U4247" s="71">
        <v>44553</v>
      </c>
      <c r="V4247" s="54" t="s">
        <v>256</v>
      </c>
      <c r="W4247" t="str">
        <f t="shared" si="66"/>
        <v>Dec-21</v>
      </c>
    </row>
    <row r="4248" spans="1:23" x14ac:dyDescent="0.25">
      <c r="A4248" s="54" t="s">
        <v>317</v>
      </c>
      <c r="B4248" s="54" t="s">
        <v>432</v>
      </c>
      <c r="C4248" s="54" t="s">
        <v>263</v>
      </c>
      <c r="D4248" s="54" t="s">
        <v>429</v>
      </c>
      <c r="E4248" s="54" t="s">
        <v>16100</v>
      </c>
      <c r="F4248" s="71">
        <v>44552</v>
      </c>
      <c r="G4248" s="72">
        <v>392.92</v>
      </c>
      <c r="H4248" s="72">
        <v>33339.26</v>
      </c>
      <c r="I4248" s="54" t="s">
        <v>265</v>
      </c>
      <c r="J4248" s="54" t="s">
        <v>13223</v>
      </c>
      <c r="K4248" s="54" t="s">
        <v>16101</v>
      </c>
      <c r="L4248" s="54" t="s">
        <v>16102</v>
      </c>
      <c r="M4248" s="54" t="s">
        <v>16100</v>
      </c>
      <c r="N4248" s="54" t="s">
        <v>256</v>
      </c>
      <c r="O4248" s="54" t="s">
        <v>256</v>
      </c>
      <c r="P4248" s="54" t="s">
        <v>267</v>
      </c>
      <c r="Q4248" s="54" t="s">
        <v>256</v>
      </c>
      <c r="R4248" s="54" t="s">
        <v>431</v>
      </c>
      <c r="S4248" s="71"/>
      <c r="T4248" s="54" t="s">
        <v>256</v>
      </c>
      <c r="U4248" s="71">
        <v>44552</v>
      </c>
      <c r="V4248" s="54" t="s">
        <v>256</v>
      </c>
      <c r="W4248" t="str">
        <f t="shared" si="66"/>
        <v>Dec-21</v>
      </c>
    </row>
    <row r="4249" spans="1:23" x14ac:dyDescent="0.25">
      <c r="A4249" s="54" t="s">
        <v>317</v>
      </c>
      <c r="B4249" s="54" t="s">
        <v>432</v>
      </c>
      <c r="C4249" s="54" t="s">
        <v>263</v>
      </c>
      <c r="D4249" s="54" t="s">
        <v>429</v>
      </c>
      <c r="E4249" s="54" t="s">
        <v>16103</v>
      </c>
      <c r="F4249" s="71">
        <v>44553</v>
      </c>
      <c r="G4249" s="72">
        <v>388.74</v>
      </c>
      <c r="H4249" s="72">
        <v>32984.589999999997</v>
      </c>
      <c r="I4249" s="54" t="s">
        <v>265</v>
      </c>
      <c r="J4249" s="54" t="s">
        <v>13223</v>
      </c>
      <c r="K4249" s="54" t="s">
        <v>16104</v>
      </c>
      <c r="L4249" s="54" t="s">
        <v>16105</v>
      </c>
      <c r="M4249" s="54" t="s">
        <v>16103</v>
      </c>
      <c r="N4249" s="54" t="s">
        <v>256</v>
      </c>
      <c r="O4249" s="54" t="s">
        <v>256</v>
      </c>
      <c r="P4249" s="54" t="s">
        <v>267</v>
      </c>
      <c r="Q4249" s="54" t="s">
        <v>256</v>
      </c>
      <c r="R4249" s="54" t="s">
        <v>431</v>
      </c>
      <c r="S4249" s="71"/>
      <c r="T4249" s="54" t="s">
        <v>256</v>
      </c>
      <c r="U4249" s="71">
        <v>44553</v>
      </c>
      <c r="V4249" s="54" t="s">
        <v>256</v>
      </c>
      <c r="W4249" t="str">
        <f t="shared" si="66"/>
        <v>Dec-21</v>
      </c>
    </row>
    <row r="4250" spans="1:23" x14ac:dyDescent="0.25">
      <c r="A4250" s="54" t="s">
        <v>317</v>
      </c>
      <c r="B4250" s="54" t="s">
        <v>432</v>
      </c>
      <c r="C4250" s="54" t="s">
        <v>263</v>
      </c>
      <c r="D4250" s="54" t="s">
        <v>429</v>
      </c>
      <c r="E4250" s="54" t="s">
        <v>16106</v>
      </c>
      <c r="F4250" s="71">
        <v>44553</v>
      </c>
      <c r="G4250" s="72">
        <v>324.99</v>
      </c>
      <c r="H4250" s="72">
        <v>27575.4</v>
      </c>
      <c r="I4250" s="54" t="s">
        <v>265</v>
      </c>
      <c r="J4250" s="54" t="s">
        <v>13223</v>
      </c>
      <c r="K4250" s="54" t="s">
        <v>16107</v>
      </c>
      <c r="L4250" s="54" t="s">
        <v>16108</v>
      </c>
      <c r="M4250" s="54" t="s">
        <v>16106</v>
      </c>
      <c r="N4250" s="54" t="s">
        <v>256</v>
      </c>
      <c r="O4250" s="54" t="s">
        <v>256</v>
      </c>
      <c r="P4250" s="54" t="s">
        <v>267</v>
      </c>
      <c r="Q4250" s="54" t="s">
        <v>256</v>
      </c>
      <c r="R4250" s="54" t="s">
        <v>431</v>
      </c>
      <c r="S4250" s="71"/>
      <c r="T4250" s="54" t="s">
        <v>256</v>
      </c>
      <c r="U4250" s="71">
        <v>44553</v>
      </c>
      <c r="V4250" s="54" t="s">
        <v>256</v>
      </c>
      <c r="W4250" t="str">
        <f t="shared" si="66"/>
        <v>Dec-21</v>
      </c>
    </row>
    <row r="4251" spans="1:23" x14ac:dyDescent="0.25">
      <c r="A4251" s="54" t="s">
        <v>317</v>
      </c>
      <c r="B4251" s="54" t="s">
        <v>432</v>
      </c>
      <c r="C4251" s="54" t="s">
        <v>263</v>
      </c>
      <c r="D4251" s="54" t="s">
        <v>429</v>
      </c>
      <c r="E4251" s="54" t="s">
        <v>16109</v>
      </c>
      <c r="F4251" s="71">
        <v>44553</v>
      </c>
      <c r="G4251" s="72">
        <v>73.180000000000007</v>
      </c>
      <c r="H4251" s="72">
        <v>6209.32</v>
      </c>
      <c r="I4251" s="54" t="s">
        <v>265</v>
      </c>
      <c r="J4251" s="54" t="s">
        <v>13223</v>
      </c>
      <c r="K4251" s="54" t="s">
        <v>16110</v>
      </c>
      <c r="L4251" s="54" t="s">
        <v>16111</v>
      </c>
      <c r="M4251" s="54" t="s">
        <v>16109</v>
      </c>
      <c r="N4251" s="54" t="s">
        <v>256</v>
      </c>
      <c r="O4251" s="54" t="s">
        <v>256</v>
      </c>
      <c r="P4251" s="54" t="s">
        <v>267</v>
      </c>
      <c r="Q4251" s="54" t="s">
        <v>256</v>
      </c>
      <c r="R4251" s="54" t="s">
        <v>431</v>
      </c>
      <c r="S4251" s="71"/>
      <c r="T4251" s="54" t="s">
        <v>256</v>
      </c>
      <c r="U4251" s="71">
        <v>44553</v>
      </c>
      <c r="V4251" s="54" t="s">
        <v>256</v>
      </c>
      <c r="W4251" t="str">
        <f t="shared" si="66"/>
        <v>Dec-21</v>
      </c>
    </row>
    <row r="4252" spans="1:23" x14ac:dyDescent="0.25">
      <c r="A4252" s="54" t="s">
        <v>317</v>
      </c>
      <c r="B4252" s="54" t="s">
        <v>432</v>
      </c>
      <c r="C4252" s="54" t="s">
        <v>263</v>
      </c>
      <c r="D4252" s="54" t="s">
        <v>429</v>
      </c>
      <c r="E4252" s="54" t="s">
        <v>16112</v>
      </c>
      <c r="F4252" s="71">
        <v>44553</v>
      </c>
      <c r="G4252" s="72">
        <v>29.41</v>
      </c>
      <c r="H4252" s="72">
        <v>2495.44</v>
      </c>
      <c r="I4252" s="54" t="s">
        <v>265</v>
      </c>
      <c r="J4252" s="54" t="s">
        <v>13223</v>
      </c>
      <c r="K4252" s="54" t="s">
        <v>16113</v>
      </c>
      <c r="L4252" s="54" t="s">
        <v>16114</v>
      </c>
      <c r="M4252" s="54" t="s">
        <v>16112</v>
      </c>
      <c r="N4252" s="54" t="s">
        <v>256</v>
      </c>
      <c r="O4252" s="54" t="s">
        <v>256</v>
      </c>
      <c r="P4252" s="54" t="s">
        <v>267</v>
      </c>
      <c r="Q4252" s="54" t="s">
        <v>256</v>
      </c>
      <c r="R4252" s="54" t="s">
        <v>431</v>
      </c>
      <c r="S4252" s="71"/>
      <c r="T4252" s="54" t="s">
        <v>256</v>
      </c>
      <c r="U4252" s="71">
        <v>44553</v>
      </c>
      <c r="V4252" s="54" t="s">
        <v>256</v>
      </c>
      <c r="W4252" t="str">
        <f t="shared" si="66"/>
        <v>Dec-21</v>
      </c>
    </row>
    <row r="4253" spans="1:23" x14ac:dyDescent="0.25">
      <c r="A4253" s="54" t="s">
        <v>317</v>
      </c>
      <c r="B4253" s="54" t="s">
        <v>432</v>
      </c>
      <c r="C4253" s="54" t="s">
        <v>263</v>
      </c>
      <c r="D4253" s="54" t="s">
        <v>429</v>
      </c>
      <c r="E4253" s="54" t="s">
        <v>16115</v>
      </c>
      <c r="F4253" s="71">
        <v>44550</v>
      </c>
      <c r="G4253" s="72">
        <v>443.05</v>
      </c>
      <c r="H4253" s="72">
        <v>37592.79</v>
      </c>
      <c r="I4253" s="54" t="s">
        <v>265</v>
      </c>
      <c r="J4253" s="54" t="s">
        <v>13223</v>
      </c>
      <c r="K4253" s="54" t="s">
        <v>16116</v>
      </c>
      <c r="L4253" s="54" t="s">
        <v>16117</v>
      </c>
      <c r="M4253" s="54" t="s">
        <v>16115</v>
      </c>
      <c r="N4253" s="54" t="s">
        <v>256</v>
      </c>
      <c r="O4253" s="54" t="s">
        <v>256</v>
      </c>
      <c r="P4253" s="54" t="s">
        <v>267</v>
      </c>
      <c r="Q4253" s="54" t="s">
        <v>256</v>
      </c>
      <c r="R4253" s="54" t="s">
        <v>431</v>
      </c>
      <c r="S4253" s="71"/>
      <c r="T4253" s="54" t="s">
        <v>256</v>
      </c>
      <c r="U4253" s="71">
        <v>44550</v>
      </c>
      <c r="V4253" s="54" t="s">
        <v>256</v>
      </c>
      <c r="W4253" t="str">
        <f t="shared" si="66"/>
        <v>Dec-21</v>
      </c>
    </row>
    <row r="4254" spans="1:23" x14ac:dyDescent="0.25">
      <c r="A4254" s="54" t="s">
        <v>317</v>
      </c>
      <c r="B4254" s="54" t="s">
        <v>432</v>
      </c>
      <c r="C4254" s="54" t="s">
        <v>263</v>
      </c>
      <c r="D4254" s="54" t="s">
        <v>429</v>
      </c>
      <c r="E4254" s="54" t="s">
        <v>16118</v>
      </c>
      <c r="F4254" s="71">
        <v>44550</v>
      </c>
      <c r="G4254" s="72">
        <v>280.06</v>
      </c>
      <c r="H4254" s="72">
        <v>23763.09</v>
      </c>
      <c r="I4254" s="54" t="s">
        <v>265</v>
      </c>
      <c r="J4254" s="54" t="s">
        <v>13223</v>
      </c>
      <c r="K4254" s="54" t="s">
        <v>16119</v>
      </c>
      <c r="L4254" s="54" t="s">
        <v>16120</v>
      </c>
      <c r="M4254" s="54" t="s">
        <v>16118</v>
      </c>
      <c r="N4254" s="54" t="s">
        <v>256</v>
      </c>
      <c r="O4254" s="54" t="s">
        <v>256</v>
      </c>
      <c r="P4254" s="54" t="s">
        <v>267</v>
      </c>
      <c r="Q4254" s="54" t="s">
        <v>256</v>
      </c>
      <c r="R4254" s="54" t="s">
        <v>431</v>
      </c>
      <c r="S4254" s="71"/>
      <c r="T4254" s="54" t="s">
        <v>256</v>
      </c>
      <c r="U4254" s="71">
        <v>44550</v>
      </c>
      <c r="V4254" s="54" t="s">
        <v>256</v>
      </c>
      <c r="W4254" t="str">
        <f t="shared" si="66"/>
        <v>Dec-21</v>
      </c>
    </row>
    <row r="4255" spans="1:23" x14ac:dyDescent="0.25">
      <c r="A4255" s="54" t="s">
        <v>317</v>
      </c>
      <c r="B4255" s="54" t="s">
        <v>432</v>
      </c>
      <c r="C4255" s="54" t="s">
        <v>263</v>
      </c>
      <c r="D4255" s="54" t="s">
        <v>429</v>
      </c>
      <c r="E4255" s="54" t="s">
        <v>16121</v>
      </c>
      <c r="F4255" s="71">
        <v>44550</v>
      </c>
      <c r="G4255" s="72">
        <v>476.25</v>
      </c>
      <c r="H4255" s="72">
        <v>40409.81</v>
      </c>
      <c r="I4255" s="54" t="s">
        <v>265</v>
      </c>
      <c r="J4255" s="54" t="s">
        <v>13223</v>
      </c>
      <c r="K4255" s="54" t="s">
        <v>16122</v>
      </c>
      <c r="L4255" s="54" t="s">
        <v>16123</v>
      </c>
      <c r="M4255" s="54" t="s">
        <v>16121</v>
      </c>
      <c r="N4255" s="54" t="s">
        <v>256</v>
      </c>
      <c r="O4255" s="54" t="s">
        <v>256</v>
      </c>
      <c r="P4255" s="54" t="s">
        <v>267</v>
      </c>
      <c r="Q4255" s="54" t="s">
        <v>256</v>
      </c>
      <c r="R4255" s="54" t="s">
        <v>431</v>
      </c>
      <c r="S4255" s="71"/>
      <c r="T4255" s="54" t="s">
        <v>256</v>
      </c>
      <c r="U4255" s="71">
        <v>44550</v>
      </c>
      <c r="V4255" s="54" t="s">
        <v>256</v>
      </c>
      <c r="W4255" t="str">
        <f t="shared" si="66"/>
        <v>Dec-21</v>
      </c>
    </row>
    <row r="4256" spans="1:23" x14ac:dyDescent="0.25">
      <c r="A4256" s="54" t="s">
        <v>317</v>
      </c>
      <c r="B4256" s="54" t="s">
        <v>432</v>
      </c>
      <c r="C4256" s="54" t="s">
        <v>263</v>
      </c>
      <c r="D4256" s="54" t="s">
        <v>429</v>
      </c>
      <c r="E4256" s="54" t="s">
        <v>16124</v>
      </c>
      <c r="F4256" s="71">
        <v>44550</v>
      </c>
      <c r="G4256" s="72">
        <v>195.76</v>
      </c>
      <c r="H4256" s="72">
        <v>16610.240000000002</v>
      </c>
      <c r="I4256" s="54" t="s">
        <v>265</v>
      </c>
      <c r="J4256" s="54" t="s">
        <v>13223</v>
      </c>
      <c r="K4256" s="54" t="s">
        <v>16125</v>
      </c>
      <c r="L4256" s="54" t="s">
        <v>16126</v>
      </c>
      <c r="M4256" s="54" t="s">
        <v>16124</v>
      </c>
      <c r="N4256" s="54" t="s">
        <v>256</v>
      </c>
      <c r="O4256" s="54" t="s">
        <v>256</v>
      </c>
      <c r="P4256" s="54" t="s">
        <v>267</v>
      </c>
      <c r="Q4256" s="54" t="s">
        <v>256</v>
      </c>
      <c r="R4256" s="54" t="s">
        <v>431</v>
      </c>
      <c r="S4256" s="71"/>
      <c r="T4256" s="54" t="s">
        <v>256</v>
      </c>
      <c r="U4256" s="71">
        <v>44550</v>
      </c>
      <c r="V4256" s="54" t="s">
        <v>256</v>
      </c>
      <c r="W4256" t="str">
        <f t="shared" si="66"/>
        <v>Dec-21</v>
      </c>
    </row>
    <row r="4257" spans="1:23" x14ac:dyDescent="0.25">
      <c r="A4257" s="54" t="s">
        <v>317</v>
      </c>
      <c r="B4257" s="54" t="s">
        <v>432</v>
      </c>
      <c r="C4257" s="54" t="s">
        <v>263</v>
      </c>
      <c r="D4257" s="54" t="s">
        <v>429</v>
      </c>
      <c r="E4257" s="54" t="s">
        <v>16127</v>
      </c>
      <c r="F4257" s="71">
        <v>44550</v>
      </c>
      <c r="G4257" s="72">
        <v>25.74</v>
      </c>
      <c r="H4257" s="72">
        <v>2184.04</v>
      </c>
      <c r="I4257" s="54" t="s">
        <v>265</v>
      </c>
      <c r="J4257" s="54" t="s">
        <v>13223</v>
      </c>
      <c r="K4257" s="54" t="s">
        <v>16128</v>
      </c>
      <c r="L4257" s="54" t="s">
        <v>16129</v>
      </c>
      <c r="M4257" s="54" t="s">
        <v>16127</v>
      </c>
      <c r="N4257" s="54" t="s">
        <v>256</v>
      </c>
      <c r="O4257" s="54" t="s">
        <v>256</v>
      </c>
      <c r="P4257" s="54" t="s">
        <v>267</v>
      </c>
      <c r="Q4257" s="54" t="s">
        <v>256</v>
      </c>
      <c r="R4257" s="54" t="s">
        <v>431</v>
      </c>
      <c r="S4257" s="71"/>
      <c r="T4257" s="54" t="s">
        <v>256</v>
      </c>
      <c r="U4257" s="71">
        <v>44550</v>
      </c>
      <c r="V4257" s="54" t="s">
        <v>256</v>
      </c>
      <c r="W4257" t="str">
        <f t="shared" si="66"/>
        <v>Dec-21</v>
      </c>
    </row>
    <row r="4258" spans="1:23" x14ac:dyDescent="0.25">
      <c r="A4258" s="54" t="s">
        <v>317</v>
      </c>
      <c r="B4258" s="54" t="s">
        <v>432</v>
      </c>
      <c r="C4258" s="54" t="s">
        <v>263</v>
      </c>
      <c r="D4258" s="54" t="s">
        <v>429</v>
      </c>
      <c r="E4258" s="54" t="s">
        <v>16130</v>
      </c>
      <c r="F4258" s="71">
        <v>44550</v>
      </c>
      <c r="G4258" s="72">
        <v>3528.43</v>
      </c>
      <c r="H4258" s="72">
        <v>299387.28999999998</v>
      </c>
      <c r="I4258" s="54" t="s">
        <v>265</v>
      </c>
      <c r="J4258" s="54" t="s">
        <v>13223</v>
      </c>
      <c r="K4258" s="54" t="s">
        <v>16131</v>
      </c>
      <c r="L4258" s="54" t="s">
        <v>16132</v>
      </c>
      <c r="M4258" s="54" t="s">
        <v>16130</v>
      </c>
      <c r="N4258" s="54" t="s">
        <v>256</v>
      </c>
      <c r="O4258" s="54" t="s">
        <v>256</v>
      </c>
      <c r="P4258" s="54" t="s">
        <v>267</v>
      </c>
      <c r="Q4258" s="54" t="s">
        <v>256</v>
      </c>
      <c r="R4258" s="54" t="s">
        <v>431</v>
      </c>
      <c r="S4258" s="71"/>
      <c r="T4258" s="54" t="s">
        <v>256</v>
      </c>
      <c r="U4258" s="71">
        <v>44550</v>
      </c>
      <c r="V4258" s="54" t="s">
        <v>256</v>
      </c>
      <c r="W4258" t="str">
        <f t="shared" si="66"/>
        <v>Dec-21</v>
      </c>
    </row>
    <row r="4259" spans="1:23" x14ac:dyDescent="0.25">
      <c r="A4259" s="54" t="s">
        <v>317</v>
      </c>
      <c r="B4259" s="54" t="s">
        <v>432</v>
      </c>
      <c r="C4259" s="54" t="s">
        <v>263</v>
      </c>
      <c r="D4259" s="54" t="s">
        <v>429</v>
      </c>
      <c r="E4259" s="54" t="s">
        <v>16133</v>
      </c>
      <c r="F4259" s="71">
        <v>44550</v>
      </c>
      <c r="G4259" s="72">
        <v>68.459999999999994</v>
      </c>
      <c r="H4259" s="72">
        <v>5808.83</v>
      </c>
      <c r="I4259" s="54" t="s">
        <v>265</v>
      </c>
      <c r="J4259" s="54" t="s">
        <v>13223</v>
      </c>
      <c r="K4259" s="54" t="s">
        <v>16134</v>
      </c>
      <c r="L4259" s="54" t="s">
        <v>16135</v>
      </c>
      <c r="M4259" s="54" t="s">
        <v>16133</v>
      </c>
      <c r="N4259" s="54" t="s">
        <v>256</v>
      </c>
      <c r="O4259" s="54" t="s">
        <v>256</v>
      </c>
      <c r="P4259" s="54" t="s">
        <v>267</v>
      </c>
      <c r="Q4259" s="54" t="s">
        <v>256</v>
      </c>
      <c r="R4259" s="54" t="s">
        <v>431</v>
      </c>
      <c r="S4259" s="71"/>
      <c r="T4259" s="54" t="s">
        <v>256</v>
      </c>
      <c r="U4259" s="71">
        <v>44550</v>
      </c>
      <c r="V4259" s="54" t="s">
        <v>256</v>
      </c>
      <c r="W4259" t="str">
        <f t="shared" si="66"/>
        <v>Dec-21</v>
      </c>
    </row>
    <row r="4260" spans="1:23" x14ac:dyDescent="0.25">
      <c r="A4260" s="54" t="s">
        <v>317</v>
      </c>
      <c r="B4260" s="54" t="s">
        <v>432</v>
      </c>
      <c r="C4260" s="54" t="s">
        <v>263</v>
      </c>
      <c r="D4260" s="54" t="s">
        <v>429</v>
      </c>
      <c r="E4260" s="54" t="s">
        <v>16136</v>
      </c>
      <c r="F4260" s="71">
        <v>44550</v>
      </c>
      <c r="G4260" s="72">
        <v>383.59</v>
      </c>
      <c r="H4260" s="72">
        <v>32547.61</v>
      </c>
      <c r="I4260" s="54" t="s">
        <v>265</v>
      </c>
      <c r="J4260" s="54" t="s">
        <v>13223</v>
      </c>
      <c r="K4260" s="54" t="s">
        <v>16137</v>
      </c>
      <c r="L4260" s="54" t="s">
        <v>16138</v>
      </c>
      <c r="M4260" s="54" t="s">
        <v>16136</v>
      </c>
      <c r="N4260" s="54" t="s">
        <v>256</v>
      </c>
      <c r="O4260" s="54" t="s">
        <v>256</v>
      </c>
      <c r="P4260" s="54" t="s">
        <v>267</v>
      </c>
      <c r="Q4260" s="54" t="s">
        <v>256</v>
      </c>
      <c r="R4260" s="54" t="s">
        <v>431</v>
      </c>
      <c r="S4260" s="71"/>
      <c r="T4260" s="54" t="s">
        <v>256</v>
      </c>
      <c r="U4260" s="71">
        <v>44550</v>
      </c>
      <c r="V4260" s="54" t="s">
        <v>256</v>
      </c>
      <c r="W4260" t="str">
        <f t="shared" si="66"/>
        <v>Dec-21</v>
      </c>
    </row>
    <row r="4261" spans="1:23" x14ac:dyDescent="0.25">
      <c r="A4261" s="54" t="s">
        <v>317</v>
      </c>
      <c r="B4261" s="54" t="s">
        <v>432</v>
      </c>
      <c r="C4261" s="54" t="s">
        <v>263</v>
      </c>
      <c r="D4261" s="54" t="s">
        <v>429</v>
      </c>
      <c r="E4261" s="54" t="s">
        <v>16139</v>
      </c>
      <c r="F4261" s="71">
        <v>44550</v>
      </c>
      <c r="G4261" s="72">
        <v>173.96</v>
      </c>
      <c r="H4261" s="72">
        <v>14760.51</v>
      </c>
      <c r="I4261" s="54" t="s">
        <v>265</v>
      </c>
      <c r="J4261" s="54" t="s">
        <v>13223</v>
      </c>
      <c r="K4261" s="54" t="s">
        <v>16140</v>
      </c>
      <c r="L4261" s="54" t="s">
        <v>16141</v>
      </c>
      <c r="M4261" s="54" t="s">
        <v>16139</v>
      </c>
      <c r="N4261" s="54" t="s">
        <v>256</v>
      </c>
      <c r="O4261" s="54" t="s">
        <v>256</v>
      </c>
      <c r="P4261" s="54" t="s">
        <v>267</v>
      </c>
      <c r="Q4261" s="54" t="s">
        <v>256</v>
      </c>
      <c r="R4261" s="54" t="s">
        <v>431</v>
      </c>
      <c r="S4261" s="71"/>
      <c r="T4261" s="54" t="s">
        <v>256</v>
      </c>
      <c r="U4261" s="71">
        <v>44550</v>
      </c>
      <c r="V4261" s="54" t="s">
        <v>256</v>
      </c>
      <c r="W4261" t="str">
        <f t="shared" si="66"/>
        <v>Dec-21</v>
      </c>
    </row>
    <row r="4262" spans="1:23" x14ac:dyDescent="0.25">
      <c r="A4262" s="54" t="s">
        <v>317</v>
      </c>
      <c r="B4262" s="54" t="s">
        <v>432</v>
      </c>
      <c r="C4262" s="54" t="s">
        <v>263</v>
      </c>
      <c r="D4262" s="54" t="s">
        <v>429</v>
      </c>
      <c r="E4262" s="54" t="s">
        <v>16142</v>
      </c>
      <c r="F4262" s="71">
        <v>44550</v>
      </c>
      <c r="G4262" s="72">
        <v>657.56</v>
      </c>
      <c r="H4262" s="72">
        <v>55793.97</v>
      </c>
      <c r="I4262" s="54" t="s">
        <v>265</v>
      </c>
      <c r="J4262" s="54" t="s">
        <v>13223</v>
      </c>
      <c r="K4262" s="54" t="s">
        <v>16143</v>
      </c>
      <c r="L4262" s="54" t="s">
        <v>16144</v>
      </c>
      <c r="M4262" s="54" t="s">
        <v>16142</v>
      </c>
      <c r="N4262" s="54" t="s">
        <v>256</v>
      </c>
      <c r="O4262" s="54" t="s">
        <v>256</v>
      </c>
      <c r="P4262" s="54" t="s">
        <v>267</v>
      </c>
      <c r="Q4262" s="54" t="s">
        <v>256</v>
      </c>
      <c r="R4262" s="54" t="s">
        <v>431</v>
      </c>
      <c r="S4262" s="71"/>
      <c r="T4262" s="54" t="s">
        <v>256</v>
      </c>
      <c r="U4262" s="71">
        <v>44550</v>
      </c>
      <c r="V4262" s="54" t="s">
        <v>256</v>
      </c>
      <c r="W4262" t="str">
        <f t="shared" si="66"/>
        <v>Dec-21</v>
      </c>
    </row>
    <row r="4263" spans="1:23" x14ac:dyDescent="0.25">
      <c r="A4263" s="54" t="s">
        <v>317</v>
      </c>
      <c r="B4263" s="54" t="s">
        <v>432</v>
      </c>
      <c r="C4263" s="54" t="s">
        <v>263</v>
      </c>
      <c r="D4263" s="54" t="s">
        <v>429</v>
      </c>
      <c r="E4263" s="54" t="s">
        <v>16145</v>
      </c>
      <c r="F4263" s="71">
        <v>44551</v>
      </c>
      <c r="G4263" s="72">
        <v>29.7</v>
      </c>
      <c r="H4263" s="72">
        <v>2520.0500000000002</v>
      </c>
      <c r="I4263" s="54" t="s">
        <v>265</v>
      </c>
      <c r="J4263" s="54" t="s">
        <v>13223</v>
      </c>
      <c r="K4263" s="54" t="s">
        <v>16146</v>
      </c>
      <c r="L4263" s="54" t="s">
        <v>16147</v>
      </c>
      <c r="M4263" s="54" t="s">
        <v>16145</v>
      </c>
      <c r="N4263" s="54" t="s">
        <v>256</v>
      </c>
      <c r="O4263" s="54" t="s">
        <v>256</v>
      </c>
      <c r="P4263" s="54" t="s">
        <v>267</v>
      </c>
      <c r="Q4263" s="54" t="s">
        <v>256</v>
      </c>
      <c r="R4263" s="54" t="s">
        <v>431</v>
      </c>
      <c r="S4263" s="71"/>
      <c r="T4263" s="54" t="s">
        <v>256</v>
      </c>
      <c r="U4263" s="71">
        <v>44551</v>
      </c>
      <c r="V4263" s="54" t="s">
        <v>256</v>
      </c>
      <c r="W4263" t="str">
        <f t="shared" si="66"/>
        <v>Dec-21</v>
      </c>
    </row>
    <row r="4264" spans="1:23" x14ac:dyDescent="0.25">
      <c r="A4264" s="54" t="s">
        <v>317</v>
      </c>
      <c r="B4264" s="54" t="s">
        <v>432</v>
      </c>
      <c r="C4264" s="54" t="s">
        <v>263</v>
      </c>
      <c r="D4264" s="54" t="s">
        <v>429</v>
      </c>
      <c r="E4264" s="54" t="s">
        <v>16148</v>
      </c>
      <c r="F4264" s="71">
        <v>44550</v>
      </c>
      <c r="G4264" s="72">
        <v>12186.47</v>
      </c>
      <c r="H4264" s="72">
        <v>1034021.98</v>
      </c>
      <c r="I4264" s="54" t="s">
        <v>265</v>
      </c>
      <c r="J4264" s="54" t="s">
        <v>13223</v>
      </c>
      <c r="K4264" s="54" t="s">
        <v>16149</v>
      </c>
      <c r="L4264" s="54" t="s">
        <v>16150</v>
      </c>
      <c r="M4264" s="54" t="s">
        <v>16148</v>
      </c>
      <c r="N4264" s="54" t="s">
        <v>256</v>
      </c>
      <c r="O4264" s="54" t="s">
        <v>256</v>
      </c>
      <c r="P4264" s="54" t="s">
        <v>267</v>
      </c>
      <c r="Q4264" s="54" t="s">
        <v>256</v>
      </c>
      <c r="R4264" s="54" t="s">
        <v>431</v>
      </c>
      <c r="S4264" s="71"/>
      <c r="T4264" s="54" t="s">
        <v>256</v>
      </c>
      <c r="U4264" s="71">
        <v>44550</v>
      </c>
      <c r="V4264" s="54" t="s">
        <v>256</v>
      </c>
      <c r="W4264" t="str">
        <f t="shared" si="66"/>
        <v>Dec-21</v>
      </c>
    </row>
    <row r="4265" spans="1:23" x14ac:dyDescent="0.25">
      <c r="A4265" s="54" t="s">
        <v>317</v>
      </c>
      <c r="B4265" s="54" t="s">
        <v>432</v>
      </c>
      <c r="C4265" s="54" t="s">
        <v>263</v>
      </c>
      <c r="D4265" s="54" t="s">
        <v>429</v>
      </c>
      <c r="E4265" s="54" t="s">
        <v>16151</v>
      </c>
      <c r="F4265" s="71">
        <v>44551</v>
      </c>
      <c r="G4265" s="72">
        <v>37.619999999999997</v>
      </c>
      <c r="H4265" s="72">
        <v>3192.06</v>
      </c>
      <c r="I4265" s="54" t="s">
        <v>265</v>
      </c>
      <c r="J4265" s="54" t="s">
        <v>13223</v>
      </c>
      <c r="K4265" s="54" t="s">
        <v>16152</v>
      </c>
      <c r="L4265" s="54" t="s">
        <v>16153</v>
      </c>
      <c r="M4265" s="54" t="s">
        <v>16151</v>
      </c>
      <c r="N4265" s="54" t="s">
        <v>256</v>
      </c>
      <c r="O4265" s="54" t="s">
        <v>256</v>
      </c>
      <c r="P4265" s="54" t="s">
        <v>267</v>
      </c>
      <c r="Q4265" s="54" t="s">
        <v>256</v>
      </c>
      <c r="R4265" s="54" t="s">
        <v>431</v>
      </c>
      <c r="S4265" s="71"/>
      <c r="T4265" s="54" t="s">
        <v>256</v>
      </c>
      <c r="U4265" s="71">
        <v>44551</v>
      </c>
      <c r="V4265" s="54" t="s">
        <v>256</v>
      </c>
      <c r="W4265" t="str">
        <f t="shared" si="66"/>
        <v>Dec-21</v>
      </c>
    </row>
    <row r="4266" spans="1:23" x14ac:dyDescent="0.25">
      <c r="A4266" s="54" t="s">
        <v>317</v>
      </c>
      <c r="B4266" s="54" t="s">
        <v>432</v>
      </c>
      <c r="C4266" s="54" t="s">
        <v>263</v>
      </c>
      <c r="D4266" s="54" t="s">
        <v>429</v>
      </c>
      <c r="E4266" s="54" t="s">
        <v>16154</v>
      </c>
      <c r="F4266" s="71">
        <v>44552</v>
      </c>
      <c r="G4266" s="72">
        <v>21.06</v>
      </c>
      <c r="H4266" s="72">
        <v>1786.94</v>
      </c>
      <c r="I4266" s="54" t="s">
        <v>265</v>
      </c>
      <c r="J4266" s="54" t="s">
        <v>13223</v>
      </c>
      <c r="K4266" s="54" t="s">
        <v>16155</v>
      </c>
      <c r="L4266" s="54" t="s">
        <v>16156</v>
      </c>
      <c r="M4266" s="54" t="s">
        <v>16154</v>
      </c>
      <c r="N4266" s="54" t="s">
        <v>256</v>
      </c>
      <c r="O4266" s="54" t="s">
        <v>256</v>
      </c>
      <c r="P4266" s="54" t="s">
        <v>267</v>
      </c>
      <c r="Q4266" s="54" t="s">
        <v>256</v>
      </c>
      <c r="R4266" s="54" t="s">
        <v>431</v>
      </c>
      <c r="S4266" s="71"/>
      <c r="T4266" s="54" t="s">
        <v>256</v>
      </c>
      <c r="U4266" s="71">
        <v>44552</v>
      </c>
      <c r="V4266" s="54" t="s">
        <v>256</v>
      </c>
      <c r="W4266" t="str">
        <f t="shared" si="66"/>
        <v>Dec-21</v>
      </c>
    </row>
    <row r="4267" spans="1:23" x14ac:dyDescent="0.25">
      <c r="A4267" s="54" t="s">
        <v>317</v>
      </c>
      <c r="B4267" s="54" t="s">
        <v>432</v>
      </c>
      <c r="C4267" s="54" t="s">
        <v>263</v>
      </c>
      <c r="D4267" s="54" t="s">
        <v>429</v>
      </c>
      <c r="E4267" s="54" t="s">
        <v>16157</v>
      </c>
      <c r="F4267" s="71">
        <v>44551</v>
      </c>
      <c r="G4267" s="72">
        <v>12.24</v>
      </c>
      <c r="H4267" s="72">
        <v>1038.56</v>
      </c>
      <c r="I4267" s="54" t="s">
        <v>265</v>
      </c>
      <c r="J4267" s="54" t="s">
        <v>13223</v>
      </c>
      <c r="K4267" s="54" t="s">
        <v>16158</v>
      </c>
      <c r="L4267" s="54" t="s">
        <v>16159</v>
      </c>
      <c r="M4267" s="54" t="s">
        <v>16157</v>
      </c>
      <c r="N4267" s="54" t="s">
        <v>256</v>
      </c>
      <c r="O4267" s="54" t="s">
        <v>256</v>
      </c>
      <c r="P4267" s="54" t="s">
        <v>267</v>
      </c>
      <c r="Q4267" s="54" t="s">
        <v>256</v>
      </c>
      <c r="R4267" s="54" t="s">
        <v>431</v>
      </c>
      <c r="S4267" s="71"/>
      <c r="T4267" s="54" t="s">
        <v>256</v>
      </c>
      <c r="U4267" s="71">
        <v>44551</v>
      </c>
      <c r="V4267" s="54" t="s">
        <v>256</v>
      </c>
      <c r="W4267" t="str">
        <f t="shared" si="66"/>
        <v>Dec-21</v>
      </c>
    </row>
    <row r="4268" spans="1:23" x14ac:dyDescent="0.25">
      <c r="A4268" s="54" t="s">
        <v>317</v>
      </c>
      <c r="B4268" s="54" t="s">
        <v>432</v>
      </c>
      <c r="C4268" s="54" t="s">
        <v>263</v>
      </c>
      <c r="D4268" s="54" t="s">
        <v>429</v>
      </c>
      <c r="E4268" s="54" t="s">
        <v>16160</v>
      </c>
      <c r="F4268" s="71">
        <v>44552</v>
      </c>
      <c r="G4268" s="72">
        <v>119</v>
      </c>
      <c r="H4268" s="72">
        <v>10097.15</v>
      </c>
      <c r="I4268" s="54" t="s">
        <v>265</v>
      </c>
      <c r="J4268" s="54" t="s">
        <v>13223</v>
      </c>
      <c r="K4268" s="54" t="s">
        <v>16161</v>
      </c>
      <c r="L4268" s="54" t="s">
        <v>16162</v>
      </c>
      <c r="M4268" s="54" t="s">
        <v>16160</v>
      </c>
      <c r="N4268" s="54" t="s">
        <v>256</v>
      </c>
      <c r="O4268" s="54" t="s">
        <v>256</v>
      </c>
      <c r="P4268" s="54" t="s">
        <v>267</v>
      </c>
      <c r="Q4268" s="54" t="s">
        <v>256</v>
      </c>
      <c r="R4268" s="54" t="s">
        <v>431</v>
      </c>
      <c r="S4268" s="71"/>
      <c r="T4268" s="54" t="s">
        <v>256</v>
      </c>
      <c r="U4268" s="71">
        <v>44552</v>
      </c>
      <c r="V4268" s="54" t="s">
        <v>256</v>
      </c>
      <c r="W4268" t="str">
        <f t="shared" si="66"/>
        <v>Dec-21</v>
      </c>
    </row>
    <row r="4269" spans="1:23" x14ac:dyDescent="0.25">
      <c r="A4269" s="54" t="s">
        <v>317</v>
      </c>
      <c r="B4269" s="54" t="s">
        <v>432</v>
      </c>
      <c r="C4269" s="54" t="s">
        <v>263</v>
      </c>
      <c r="D4269" s="54" t="s">
        <v>429</v>
      </c>
      <c r="E4269" s="54" t="s">
        <v>16163</v>
      </c>
      <c r="F4269" s="71">
        <v>44551</v>
      </c>
      <c r="G4269" s="72">
        <v>1.63</v>
      </c>
      <c r="H4269" s="72">
        <v>138.31</v>
      </c>
      <c r="I4269" s="54" t="s">
        <v>265</v>
      </c>
      <c r="J4269" s="54" t="s">
        <v>13223</v>
      </c>
      <c r="K4269" s="54" t="s">
        <v>16164</v>
      </c>
      <c r="L4269" s="54" t="s">
        <v>16165</v>
      </c>
      <c r="M4269" s="54" t="s">
        <v>16163</v>
      </c>
      <c r="N4269" s="54" t="s">
        <v>256</v>
      </c>
      <c r="O4269" s="54" t="s">
        <v>256</v>
      </c>
      <c r="P4269" s="54" t="s">
        <v>267</v>
      </c>
      <c r="Q4269" s="54" t="s">
        <v>256</v>
      </c>
      <c r="R4269" s="54" t="s">
        <v>431</v>
      </c>
      <c r="S4269" s="71"/>
      <c r="T4269" s="54" t="s">
        <v>256</v>
      </c>
      <c r="U4269" s="71">
        <v>44551</v>
      </c>
      <c r="V4269" s="54" t="s">
        <v>256</v>
      </c>
      <c r="W4269" t="str">
        <f t="shared" si="66"/>
        <v>Dec-21</v>
      </c>
    </row>
    <row r="4270" spans="1:23" x14ac:dyDescent="0.25">
      <c r="A4270" s="54" t="s">
        <v>317</v>
      </c>
      <c r="B4270" s="54" t="s">
        <v>432</v>
      </c>
      <c r="C4270" s="54" t="s">
        <v>263</v>
      </c>
      <c r="D4270" s="54" t="s">
        <v>429</v>
      </c>
      <c r="E4270" s="54" t="s">
        <v>16166</v>
      </c>
      <c r="F4270" s="71">
        <v>44556</v>
      </c>
      <c r="G4270" s="72">
        <v>100.32</v>
      </c>
      <c r="H4270" s="72">
        <v>8512.15</v>
      </c>
      <c r="I4270" s="54" t="s">
        <v>265</v>
      </c>
      <c r="J4270" s="54" t="s">
        <v>13223</v>
      </c>
      <c r="K4270" s="54" t="s">
        <v>16167</v>
      </c>
      <c r="L4270" s="54" t="s">
        <v>16168</v>
      </c>
      <c r="M4270" s="54" t="s">
        <v>16166</v>
      </c>
      <c r="N4270" s="54" t="s">
        <v>256</v>
      </c>
      <c r="O4270" s="54" t="s">
        <v>256</v>
      </c>
      <c r="P4270" s="54" t="s">
        <v>267</v>
      </c>
      <c r="Q4270" s="54" t="s">
        <v>256</v>
      </c>
      <c r="R4270" s="54" t="s">
        <v>431</v>
      </c>
      <c r="S4270" s="71"/>
      <c r="T4270" s="54" t="s">
        <v>256</v>
      </c>
      <c r="U4270" s="71">
        <v>44556</v>
      </c>
      <c r="V4270" s="54" t="s">
        <v>256</v>
      </c>
      <c r="W4270" t="str">
        <f t="shared" si="66"/>
        <v>Dec-21</v>
      </c>
    </row>
    <row r="4271" spans="1:23" x14ac:dyDescent="0.25">
      <c r="A4271" s="54" t="s">
        <v>317</v>
      </c>
      <c r="B4271" s="54" t="s">
        <v>432</v>
      </c>
      <c r="C4271" s="54" t="s">
        <v>263</v>
      </c>
      <c r="D4271" s="54" t="s">
        <v>429</v>
      </c>
      <c r="E4271" s="54" t="s">
        <v>16169</v>
      </c>
      <c r="F4271" s="71">
        <v>44555</v>
      </c>
      <c r="G4271" s="72">
        <v>97.8</v>
      </c>
      <c r="H4271" s="72">
        <v>8298.33</v>
      </c>
      <c r="I4271" s="54" t="s">
        <v>265</v>
      </c>
      <c r="J4271" s="54" t="s">
        <v>13223</v>
      </c>
      <c r="K4271" s="54" t="s">
        <v>16170</v>
      </c>
      <c r="L4271" s="54" t="s">
        <v>16171</v>
      </c>
      <c r="M4271" s="54" t="s">
        <v>16169</v>
      </c>
      <c r="N4271" s="54" t="s">
        <v>256</v>
      </c>
      <c r="O4271" s="54" t="s">
        <v>256</v>
      </c>
      <c r="P4271" s="54" t="s">
        <v>267</v>
      </c>
      <c r="Q4271" s="54" t="s">
        <v>256</v>
      </c>
      <c r="R4271" s="54" t="s">
        <v>431</v>
      </c>
      <c r="S4271" s="71"/>
      <c r="T4271" s="54" t="s">
        <v>256</v>
      </c>
      <c r="U4271" s="71">
        <v>44555</v>
      </c>
      <c r="V4271" s="54" t="s">
        <v>256</v>
      </c>
      <c r="W4271" t="str">
        <f t="shared" si="66"/>
        <v>Dec-21</v>
      </c>
    </row>
    <row r="4272" spans="1:23" x14ac:dyDescent="0.25">
      <c r="A4272" s="54" t="s">
        <v>317</v>
      </c>
      <c r="B4272" s="54" t="s">
        <v>432</v>
      </c>
      <c r="C4272" s="54" t="s">
        <v>263</v>
      </c>
      <c r="D4272" s="54" t="s">
        <v>429</v>
      </c>
      <c r="E4272" s="54" t="s">
        <v>16172</v>
      </c>
      <c r="F4272" s="71">
        <v>44556</v>
      </c>
      <c r="G4272" s="72">
        <v>480.85</v>
      </c>
      <c r="H4272" s="72">
        <v>40800.120000000003</v>
      </c>
      <c r="I4272" s="54" t="s">
        <v>265</v>
      </c>
      <c r="J4272" s="54" t="s">
        <v>13223</v>
      </c>
      <c r="K4272" s="54" t="s">
        <v>16173</v>
      </c>
      <c r="L4272" s="54" t="s">
        <v>16174</v>
      </c>
      <c r="M4272" s="54" t="s">
        <v>16172</v>
      </c>
      <c r="N4272" s="54" t="s">
        <v>256</v>
      </c>
      <c r="O4272" s="54" t="s">
        <v>256</v>
      </c>
      <c r="P4272" s="54" t="s">
        <v>267</v>
      </c>
      <c r="Q4272" s="54" t="s">
        <v>256</v>
      </c>
      <c r="R4272" s="54" t="s">
        <v>431</v>
      </c>
      <c r="S4272" s="71"/>
      <c r="T4272" s="54" t="s">
        <v>256</v>
      </c>
      <c r="U4272" s="71">
        <v>44556</v>
      </c>
      <c r="V4272" s="54" t="s">
        <v>256</v>
      </c>
      <c r="W4272" t="str">
        <f t="shared" si="66"/>
        <v>Dec-21</v>
      </c>
    </row>
    <row r="4273" spans="1:23" x14ac:dyDescent="0.25">
      <c r="A4273" s="54" t="s">
        <v>317</v>
      </c>
      <c r="B4273" s="54" t="s">
        <v>432</v>
      </c>
      <c r="C4273" s="54" t="s">
        <v>263</v>
      </c>
      <c r="D4273" s="54" t="s">
        <v>429</v>
      </c>
      <c r="E4273" s="54" t="s">
        <v>16175</v>
      </c>
      <c r="F4273" s="71">
        <v>44556</v>
      </c>
      <c r="G4273" s="72">
        <v>62.7</v>
      </c>
      <c r="H4273" s="72">
        <v>5320.1</v>
      </c>
      <c r="I4273" s="54" t="s">
        <v>265</v>
      </c>
      <c r="J4273" s="54" t="s">
        <v>13223</v>
      </c>
      <c r="K4273" s="54" t="s">
        <v>16176</v>
      </c>
      <c r="L4273" s="54" t="s">
        <v>16177</v>
      </c>
      <c r="M4273" s="54" t="s">
        <v>16175</v>
      </c>
      <c r="N4273" s="54" t="s">
        <v>256</v>
      </c>
      <c r="O4273" s="54" t="s">
        <v>256</v>
      </c>
      <c r="P4273" s="54" t="s">
        <v>267</v>
      </c>
      <c r="Q4273" s="54" t="s">
        <v>256</v>
      </c>
      <c r="R4273" s="54" t="s">
        <v>431</v>
      </c>
      <c r="S4273" s="71"/>
      <c r="T4273" s="54" t="s">
        <v>256</v>
      </c>
      <c r="U4273" s="71">
        <v>44556</v>
      </c>
      <c r="V4273" s="54" t="s">
        <v>256</v>
      </c>
      <c r="W4273" t="str">
        <f t="shared" si="66"/>
        <v>Dec-21</v>
      </c>
    </row>
    <row r="4274" spans="1:23" x14ac:dyDescent="0.25">
      <c r="A4274" s="54" t="s">
        <v>317</v>
      </c>
      <c r="B4274" s="54" t="s">
        <v>432</v>
      </c>
      <c r="C4274" s="54" t="s">
        <v>263</v>
      </c>
      <c r="D4274" s="54" t="s">
        <v>429</v>
      </c>
      <c r="E4274" s="54" t="s">
        <v>16178</v>
      </c>
      <c r="F4274" s="71">
        <v>44559</v>
      </c>
      <c r="G4274" s="72">
        <v>341.54</v>
      </c>
      <c r="H4274" s="72">
        <v>28979.67</v>
      </c>
      <c r="I4274" s="54" t="s">
        <v>265</v>
      </c>
      <c r="J4274" s="54" t="s">
        <v>13223</v>
      </c>
      <c r="K4274" s="54" t="s">
        <v>16179</v>
      </c>
      <c r="L4274" s="54" t="s">
        <v>16180</v>
      </c>
      <c r="M4274" s="54" t="s">
        <v>16178</v>
      </c>
      <c r="N4274" s="54" t="s">
        <v>256</v>
      </c>
      <c r="O4274" s="54" t="s">
        <v>256</v>
      </c>
      <c r="P4274" s="54" t="s">
        <v>267</v>
      </c>
      <c r="Q4274" s="54" t="s">
        <v>256</v>
      </c>
      <c r="R4274" s="54" t="s">
        <v>431</v>
      </c>
      <c r="S4274" s="71"/>
      <c r="T4274" s="54" t="s">
        <v>256</v>
      </c>
      <c r="U4274" s="71">
        <v>44559</v>
      </c>
      <c r="V4274" s="54" t="s">
        <v>256</v>
      </c>
      <c r="W4274" t="str">
        <f t="shared" si="66"/>
        <v>Dec-21</v>
      </c>
    </row>
    <row r="4275" spans="1:23" x14ac:dyDescent="0.25">
      <c r="A4275" s="54" t="s">
        <v>317</v>
      </c>
      <c r="B4275" s="54" t="s">
        <v>432</v>
      </c>
      <c r="C4275" s="54" t="s">
        <v>263</v>
      </c>
      <c r="D4275" s="54" t="s">
        <v>429</v>
      </c>
      <c r="E4275" s="54" t="s">
        <v>16181</v>
      </c>
      <c r="F4275" s="71">
        <v>44559</v>
      </c>
      <c r="G4275" s="72">
        <v>446.61</v>
      </c>
      <c r="H4275" s="72">
        <v>37894.86</v>
      </c>
      <c r="I4275" s="54" t="s">
        <v>265</v>
      </c>
      <c r="J4275" s="54" t="s">
        <v>13223</v>
      </c>
      <c r="K4275" s="54" t="s">
        <v>16182</v>
      </c>
      <c r="L4275" s="54" t="s">
        <v>16183</v>
      </c>
      <c r="M4275" s="54" t="s">
        <v>16181</v>
      </c>
      <c r="N4275" s="54" t="s">
        <v>256</v>
      </c>
      <c r="O4275" s="54" t="s">
        <v>256</v>
      </c>
      <c r="P4275" s="54" t="s">
        <v>267</v>
      </c>
      <c r="Q4275" s="54" t="s">
        <v>256</v>
      </c>
      <c r="R4275" s="54" t="s">
        <v>431</v>
      </c>
      <c r="S4275" s="71"/>
      <c r="T4275" s="54" t="s">
        <v>256</v>
      </c>
      <c r="U4275" s="71">
        <v>44559</v>
      </c>
      <c r="V4275" s="54" t="s">
        <v>256</v>
      </c>
      <c r="W4275" t="str">
        <f t="shared" si="66"/>
        <v>Dec-21</v>
      </c>
    </row>
    <row r="4276" spans="1:23" x14ac:dyDescent="0.25">
      <c r="A4276" s="54" t="s">
        <v>317</v>
      </c>
      <c r="B4276" s="54" t="s">
        <v>432</v>
      </c>
      <c r="C4276" s="54" t="s">
        <v>263</v>
      </c>
      <c r="D4276" s="54" t="s">
        <v>429</v>
      </c>
      <c r="E4276" s="54" t="s">
        <v>16184</v>
      </c>
      <c r="F4276" s="71">
        <v>44559</v>
      </c>
      <c r="G4276" s="72">
        <v>57</v>
      </c>
      <c r="H4276" s="72">
        <v>4836.45</v>
      </c>
      <c r="I4276" s="54" t="s">
        <v>265</v>
      </c>
      <c r="J4276" s="54" t="s">
        <v>13223</v>
      </c>
      <c r="K4276" s="54" t="s">
        <v>16185</v>
      </c>
      <c r="L4276" s="54" t="s">
        <v>16186</v>
      </c>
      <c r="M4276" s="54" t="s">
        <v>16184</v>
      </c>
      <c r="N4276" s="54" t="s">
        <v>256</v>
      </c>
      <c r="O4276" s="54" t="s">
        <v>256</v>
      </c>
      <c r="P4276" s="54" t="s">
        <v>267</v>
      </c>
      <c r="Q4276" s="54" t="s">
        <v>256</v>
      </c>
      <c r="R4276" s="54" t="s">
        <v>431</v>
      </c>
      <c r="S4276" s="71"/>
      <c r="T4276" s="54" t="s">
        <v>256</v>
      </c>
      <c r="U4276" s="71">
        <v>44559</v>
      </c>
      <c r="V4276" s="54" t="s">
        <v>256</v>
      </c>
      <c r="W4276" t="str">
        <f t="shared" si="66"/>
        <v>Dec-21</v>
      </c>
    </row>
    <row r="4277" spans="1:23" x14ac:dyDescent="0.25">
      <c r="A4277" s="54" t="s">
        <v>317</v>
      </c>
      <c r="B4277" s="54" t="s">
        <v>432</v>
      </c>
      <c r="C4277" s="54" t="s">
        <v>263</v>
      </c>
      <c r="D4277" s="54" t="s">
        <v>429</v>
      </c>
      <c r="E4277" s="54" t="s">
        <v>16187</v>
      </c>
      <c r="F4277" s="71">
        <v>44559</v>
      </c>
      <c r="G4277" s="72">
        <v>66.58</v>
      </c>
      <c r="H4277" s="72">
        <v>5649.31</v>
      </c>
      <c r="I4277" s="54" t="s">
        <v>265</v>
      </c>
      <c r="J4277" s="54" t="s">
        <v>13223</v>
      </c>
      <c r="K4277" s="54" t="s">
        <v>16188</v>
      </c>
      <c r="L4277" s="54" t="s">
        <v>16189</v>
      </c>
      <c r="M4277" s="54" t="s">
        <v>16187</v>
      </c>
      <c r="N4277" s="54" t="s">
        <v>256</v>
      </c>
      <c r="O4277" s="54" t="s">
        <v>256</v>
      </c>
      <c r="P4277" s="54" t="s">
        <v>267</v>
      </c>
      <c r="Q4277" s="54" t="s">
        <v>256</v>
      </c>
      <c r="R4277" s="54" t="s">
        <v>431</v>
      </c>
      <c r="S4277" s="71"/>
      <c r="T4277" s="54" t="s">
        <v>256</v>
      </c>
      <c r="U4277" s="71">
        <v>44559</v>
      </c>
      <c r="V4277" s="54" t="s">
        <v>256</v>
      </c>
      <c r="W4277" t="str">
        <f t="shared" si="66"/>
        <v>Dec-21</v>
      </c>
    </row>
    <row r="4278" spans="1:23" x14ac:dyDescent="0.25">
      <c r="A4278" s="54" t="s">
        <v>317</v>
      </c>
      <c r="B4278" s="54" t="s">
        <v>432</v>
      </c>
      <c r="C4278" s="54" t="s">
        <v>263</v>
      </c>
      <c r="D4278" s="54" t="s">
        <v>429</v>
      </c>
      <c r="E4278" s="54" t="s">
        <v>16190</v>
      </c>
      <c r="F4278" s="71">
        <v>44559</v>
      </c>
      <c r="G4278" s="72">
        <v>1.02</v>
      </c>
      <c r="H4278" s="72">
        <v>86.55</v>
      </c>
      <c r="I4278" s="54" t="s">
        <v>265</v>
      </c>
      <c r="J4278" s="54" t="s">
        <v>13223</v>
      </c>
      <c r="K4278" s="54" t="s">
        <v>16191</v>
      </c>
      <c r="L4278" s="54" t="s">
        <v>16192</v>
      </c>
      <c r="M4278" s="54" t="s">
        <v>16190</v>
      </c>
      <c r="N4278" s="54" t="s">
        <v>256</v>
      </c>
      <c r="O4278" s="54" t="s">
        <v>256</v>
      </c>
      <c r="P4278" s="54" t="s">
        <v>267</v>
      </c>
      <c r="Q4278" s="54" t="s">
        <v>256</v>
      </c>
      <c r="R4278" s="54" t="s">
        <v>431</v>
      </c>
      <c r="S4278" s="71"/>
      <c r="T4278" s="54" t="s">
        <v>256</v>
      </c>
      <c r="U4278" s="71">
        <v>44559</v>
      </c>
      <c r="V4278" s="54" t="s">
        <v>256</v>
      </c>
      <c r="W4278" t="str">
        <f t="shared" si="66"/>
        <v>Dec-21</v>
      </c>
    </row>
    <row r="4279" spans="1:23" x14ac:dyDescent="0.25">
      <c r="A4279" s="54" t="s">
        <v>317</v>
      </c>
      <c r="B4279" s="54" t="s">
        <v>432</v>
      </c>
      <c r="C4279" s="54" t="s">
        <v>263</v>
      </c>
      <c r="D4279" s="54" t="s">
        <v>429</v>
      </c>
      <c r="E4279" s="54" t="s">
        <v>16193</v>
      </c>
      <c r="F4279" s="71">
        <v>44559</v>
      </c>
      <c r="G4279" s="72">
        <v>63.84</v>
      </c>
      <c r="H4279" s="72">
        <v>5416.82</v>
      </c>
      <c r="I4279" s="54" t="s">
        <v>265</v>
      </c>
      <c r="J4279" s="54" t="s">
        <v>13223</v>
      </c>
      <c r="K4279" s="54" t="s">
        <v>16194</v>
      </c>
      <c r="L4279" s="54" t="s">
        <v>16195</v>
      </c>
      <c r="M4279" s="54" t="s">
        <v>16193</v>
      </c>
      <c r="N4279" s="54" t="s">
        <v>256</v>
      </c>
      <c r="O4279" s="54" t="s">
        <v>256</v>
      </c>
      <c r="P4279" s="54" t="s">
        <v>267</v>
      </c>
      <c r="Q4279" s="54" t="s">
        <v>256</v>
      </c>
      <c r="R4279" s="54" t="s">
        <v>431</v>
      </c>
      <c r="S4279" s="71"/>
      <c r="T4279" s="54" t="s">
        <v>256</v>
      </c>
      <c r="U4279" s="71">
        <v>44559</v>
      </c>
      <c r="V4279" s="54" t="s">
        <v>256</v>
      </c>
      <c r="W4279" t="str">
        <f t="shared" si="66"/>
        <v>Dec-21</v>
      </c>
    </row>
    <row r="4280" spans="1:23" x14ac:dyDescent="0.25">
      <c r="A4280" s="54" t="s">
        <v>317</v>
      </c>
      <c r="B4280" s="54" t="s">
        <v>432</v>
      </c>
      <c r="C4280" s="54" t="s">
        <v>263</v>
      </c>
      <c r="D4280" s="54" t="s">
        <v>429</v>
      </c>
      <c r="E4280" s="54" t="s">
        <v>16196</v>
      </c>
      <c r="F4280" s="71">
        <v>44537</v>
      </c>
      <c r="G4280" s="72">
        <v>2007.67</v>
      </c>
      <c r="H4280" s="72">
        <v>170350.8</v>
      </c>
      <c r="I4280" s="54" t="s">
        <v>265</v>
      </c>
      <c r="J4280" s="54" t="s">
        <v>16197</v>
      </c>
      <c r="K4280" s="54" t="s">
        <v>16198</v>
      </c>
      <c r="L4280" s="54" t="s">
        <v>16199</v>
      </c>
      <c r="M4280" s="54" t="s">
        <v>16196</v>
      </c>
      <c r="N4280" s="54" t="s">
        <v>256</v>
      </c>
      <c r="O4280" s="54" t="s">
        <v>256</v>
      </c>
      <c r="P4280" s="54" t="s">
        <v>495</v>
      </c>
      <c r="Q4280" s="54" t="s">
        <v>256</v>
      </c>
      <c r="R4280" s="54" t="s">
        <v>431</v>
      </c>
      <c r="S4280" s="71"/>
      <c r="T4280" s="54" t="s">
        <v>256</v>
      </c>
      <c r="U4280" s="71">
        <v>44537</v>
      </c>
      <c r="V4280" s="54" t="s">
        <v>256</v>
      </c>
      <c r="W4280" t="str">
        <f t="shared" si="66"/>
        <v>Dec-21</v>
      </c>
    </row>
    <row r="4281" spans="1:23" x14ac:dyDescent="0.25">
      <c r="A4281" s="54" t="s">
        <v>317</v>
      </c>
      <c r="B4281" s="54" t="s">
        <v>432</v>
      </c>
      <c r="C4281" s="54" t="s">
        <v>263</v>
      </c>
      <c r="D4281" s="54" t="s">
        <v>429</v>
      </c>
      <c r="E4281" s="54" t="s">
        <v>16200</v>
      </c>
      <c r="F4281" s="71">
        <v>44538</v>
      </c>
      <c r="G4281" s="72">
        <v>402.79</v>
      </c>
      <c r="H4281" s="72">
        <v>34176.730000000003</v>
      </c>
      <c r="I4281" s="54" t="s">
        <v>265</v>
      </c>
      <c r="J4281" s="54" t="s">
        <v>16197</v>
      </c>
      <c r="K4281" s="54" t="s">
        <v>16201</v>
      </c>
      <c r="L4281" s="54" t="s">
        <v>16202</v>
      </c>
      <c r="M4281" s="54" t="s">
        <v>16200</v>
      </c>
      <c r="N4281" s="54" t="s">
        <v>256</v>
      </c>
      <c r="O4281" s="54" t="s">
        <v>256</v>
      </c>
      <c r="P4281" s="54" t="s">
        <v>495</v>
      </c>
      <c r="Q4281" s="54" t="s">
        <v>256</v>
      </c>
      <c r="R4281" s="54" t="s">
        <v>431</v>
      </c>
      <c r="S4281" s="71"/>
      <c r="T4281" s="54" t="s">
        <v>256</v>
      </c>
      <c r="U4281" s="71">
        <v>44538</v>
      </c>
      <c r="V4281" s="54" t="s">
        <v>256</v>
      </c>
      <c r="W4281" t="str">
        <f t="shared" si="66"/>
        <v>Dec-21</v>
      </c>
    </row>
    <row r="4282" spans="1:23" x14ac:dyDescent="0.25">
      <c r="A4282" s="54" t="s">
        <v>317</v>
      </c>
      <c r="B4282" s="54" t="s">
        <v>432</v>
      </c>
      <c r="C4282" s="54" t="s">
        <v>263</v>
      </c>
      <c r="D4282" s="54" t="s">
        <v>429</v>
      </c>
      <c r="E4282" s="54" t="s">
        <v>16203</v>
      </c>
      <c r="F4282" s="71">
        <v>44538</v>
      </c>
      <c r="G4282" s="72">
        <v>608.6</v>
      </c>
      <c r="H4282" s="72">
        <v>51639.71</v>
      </c>
      <c r="I4282" s="54" t="s">
        <v>265</v>
      </c>
      <c r="J4282" s="54" t="s">
        <v>16197</v>
      </c>
      <c r="K4282" s="54" t="s">
        <v>536</v>
      </c>
      <c r="L4282" s="54" t="s">
        <v>16204</v>
      </c>
      <c r="M4282" s="54" t="s">
        <v>16203</v>
      </c>
      <c r="N4282" s="54" t="s">
        <v>256</v>
      </c>
      <c r="O4282" s="54" t="s">
        <v>256</v>
      </c>
      <c r="P4282" s="54" t="s">
        <v>495</v>
      </c>
      <c r="Q4282" s="54" t="s">
        <v>256</v>
      </c>
      <c r="R4282" s="54" t="s">
        <v>431</v>
      </c>
      <c r="S4282" s="71"/>
      <c r="T4282" s="54" t="s">
        <v>256</v>
      </c>
      <c r="U4282" s="71">
        <v>44538</v>
      </c>
      <c r="V4282" s="54" t="s">
        <v>256</v>
      </c>
      <c r="W4282" t="str">
        <f t="shared" si="66"/>
        <v>Dec-21</v>
      </c>
    </row>
    <row r="4283" spans="1:23" x14ac:dyDescent="0.25">
      <c r="A4283" s="54" t="s">
        <v>317</v>
      </c>
      <c r="B4283" s="54" t="s">
        <v>432</v>
      </c>
      <c r="C4283" s="54" t="s">
        <v>263</v>
      </c>
      <c r="D4283" s="54" t="s">
        <v>429</v>
      </c>
      <c r="E4283" s="54" t="s">
        <v>16205</v>
      </c>
      <c r="F4283" s="71">
        <v>44541</v>
      </c>
      <c r="G4283" s="72">
        <v>1898.04</v>
      </c>
      <c r="H4283" s="72">
        <v>161048.69</v>
      </c>
      <c r="I4283" s="54" t="s">
        <v>265</v>
      </c>
      <c r="J4283" s="54" t="s">
        <v>16197</v>
      </c>
      <c r="K4283" s="54" t="s">
        <v>538</v>
      </c>
      <c r="L4283" s="54" t="s">
        <v>16206</v>
      </c>
      <c r="M4283" s="54" t="s">
        <v>16205</v>
      </c>
      <c r="N4283" s="54" t="s">
        <v>256</v>
      </c>
      <c r="O4283" s="54" t="s">
        <v>256</v>
      </c>
      <c r="P4283" s="54" t="s">
        <v>495</v>
      </c>
      <c r="Q4283" s="54" t="s">
        <v>256</v>
      </c>
      <c r="R4283" s="54" t="s">
        <v>431</v>
      </c>
      <c r="S4283" s="71"/>
      <c r="T4283" s="54" t="s">
        <v>256</v>
      </c>
      <c r="U4283" s="71">
        <v>44541</v>
      </c>
      <c r="V4283" s="54" t="s">
        <v>256</v>
      </c>
      <c r="W4283" t="str">
        <f t="shared" si="66"/>
        <v>Dec-21</v>
      </c>
    </row>
    <row r="4284" spans="1:23" x14ac:dyDescent="0.25">
      <c r="A4284" s="54" t="s">
        <v>317</v>
      </c>
      <c r="B4284" s="54" t="s">
        <v>432</v>
      </c>
      <c r="C4284" s="54" t="s">
        <v>263</v>
      </c>
      <c r="D4284" s="54" t="s">
        <v>429</v>
      </c>
      <c r="E4284" s="54" t="s">
        <v>16207</v>
      </c>
      <c r="F4284" s="71">
        <v>44548</v>
      </c>
      <c r="G4284" s="72">
        <v>1811.89</v>
      </c>
      <c r="H4284" s="72">
        <v>153738.87</v>
      </c>
      <c r="I4284" s="54" t="s">
        <v>265</v>
      </c>
      <c r="J4284" s="54" t="s">
        <v>16208</v>
      </c>
      <c r="K4284" s="54" t="s">
        <v>16209</v>
      </c>
      <c r="L4284" s="54" t="s">
        <v>16210</v>
      </c>
      <c r="M4284" s="54" t="s">
        <v>16207</v>
      </c>
      <c r="N4284" s="54" t="s">
        <v>256</v>
      </c>
      <c r="O4284" s="54" t="s">
        <v>256</v>
      </c>
      <c r="P4284" s="54" t="s">
        <v>495</v>
      </c>
      <c r="Q4284" s="54" t="s">
        <v>256</v>
      </c>
      <c r="R4284" s="54" t="s">
        <v>431</v>
      </c>
      <c r="S4284" s="71"/>
      <c r="T4284" s="54" t="s">
        <v>256</v>
      </c>
      <c r="U4284" s="71">
        <v>44548</v>
      </c>
      <c r="V4284" s="54" t="s">
        <v>256</v>
      </c>
      <c r="W4284" t="str">
        <f t="shared" si="66"/>
        <v>Dec-21</v>
      </c>
    </row>
    <row r="4285" spans="1:23" x14ac:dyDescent="0.25">
      <c r="A4285" s="54" t="s">
        <v>317</v>
      </c>
      <c r="B4285" s="54" t="s">
        <v>432</v>
      </c>
      <c r="C4285" s="54" t="s">
        <v>263</v>
      </c>
      <c r="D4285" s="54" t="s">
        <v>429</v>
      </c>
      <c r="E4285" s="54" t="s">
        <v>16211</v>
      </c>
      <c r="F4285" s="71">
        <v>44552</v>
      </c>
      <c r="G4285" s="72">
        <v>1668.84</v>
      </c>
      <c r="H4285" s="72">
        <v>141601.07</v>
      </c>
      <c r="I4285" s="54" t="s">
        <v>265</v>
      </c>
      <c r="J4285" s="54" t="s">
        <v>16208</v>
      </c>
      <c r="K4285" s="54" t="s">
        <v>636</v>
      </c>
      <c r="L4285" s="54" t="s">
        <v>16212</v>
      </c>
      <c r="M4285" s="54" t="s">
        <v>16211</v>
      </c>
      <c r="N4285" s="54" t="s">
        <v>256</v>
      </c>
      <c r="O4285" s="54" t="s">
        <v>256</v>
      </c>
      <c r="P4285" s="54" t="s">
        <v>495</v>
      </c>
      <c r="Q4285" s="54" t="s">
        <v>256</v>
      </c>
      <c r="R4285" s="54" t="s">
        <v>431</v>
      </c>
      <c r="S4285" s="71"/>
      <c r="T4285" s="54" t="s">
        <v>256</v>
      </c>
      <c r="U4285" s="71">
        <v>44552</v>
      </c>
      <c r="V4285" s="54" t="s">
        <v>256</v>
      </c>
      <c r="W4285" t="str">
        <f t="shared" si="66"/>
        <v>Dec-21</v>
      </c>
    </row>
    <row r="4286" spans="1:23" x14ac:dyDescent="0.25">
      <c r="A4286" s="54" t="s">
        <v>317</v>
      </c>
      <c r="B4286" s="54" t="s">
        <v>432</v>
      </c>
      <c r="C4286" s="54" t="s">
        <v>263</v>
      </c>
      <c r="D4286" s="54" t="s">
        <v>429</v>
      </c>
      <c r="E4286" s="54" t="s">
        <v>16213</v>
      </c>
      <c r="F4286" s="71">
        <v>44551</v>
      </c>
      <c r="G4286" s="72">
        <v>1544.83</v>
      </c>
      <c r="H4286" s="72">
        <v>131078.82999999999</v>
      </c>
      <c r="I4286" s="54" t="s">
        <v>265</v>
      </c>
      <c r="J4286" s="54" t="s">
        <v>16208</v>
      </c>
      <c r="K4286" s="54" t="s">
        <v>540</v>
      </c>
      <c r="L4286" s="54" t="s">
        <v>16214</v>
      </c>
      <c r="M4286" s="54" t="s">
        <v>16213</v>
      </c>
      <c r="N4286" s="54" t="s">
        <v>256</v>
      </c>
      <c r="O4286" s="54" t="s">
        <v>256</v>
      </c>
      <c r="P4286" s="54" t="s">
        <v>495</v>
      </c>
      <c r="Q4286" s="54" t="s">
        <v>256</v>
      </c>
      <c r="R4286" s="54" t="s">
        <v>431</v>
      </c>
      <c r="S4286" s="71"/>
      <c r="T4286" s="54" t="s">
        <v>256</v>
      </c>
      <c r="U4286" s="71">
        <v>44551</v>
      </c>
      <c r="V4286" s="54" t="s">
        <v>256</v>
      </c>
      <c r="W4286" t="str">
        <f t="shared" si="66"/>
        <v>Dec-21</v>
      </c>
    </row>
    <row r="4287" spans="1:23" x14ac:dyDescent="0.25">
      <c r="A4287" s="54" t="s">
        <v>317</v>
      </c>
      <c r="B4287" s="54" t="s">
        <v>432</v>
      </c>
      <c r="C4287" s="54" t="s">
        <v>263</v>
      </c>
      <c r="D4287" s="54" t="s">
        <v>429</v>
      </c>
      <c r="E4287" s="54" t="s">
        <v>16215</v>
      </c>
      <c r="F4287" s="71">
        <v>44553</v>
      </c>
      <c r="G4287" s="72">
        <v>1647.75</v>
      </c>
      <c r="H4287" s="72">
        <v>139811.59</v>
      </c>
      <c r="I4287" s="54" t="s">
        <v>265</v>
      </c>
      <c r="J4287" s="54" t="s">
        <v>16208</v>
      </c>
      <c r="K4287" s="54" t="s">
        <v>16216</v>
      </c>
      <c r="L4287" s="54" t="s">
        <v>16217</v>
      </c>
      <c r="M4287" s="54" t="s">
        <v>16215</v>
      </c>
      <c r="N4287" s="54" t="s">
        <v>256</v>
      </c>
      <c r="O4287" s="54" t="s">
        <v>256</v>
      </c>
      <c r="P4287" s="54" t="s">
        <v>495</v>
      </c>
      <c r="Q4287" s="54" t="s">
        <v>256</v>
      </c>
      <c r="R4287" s="54" t="s">
        <v>431</v>
      </c>
      <c r="S4287" s="71"/>
      <c r="T4287" s="54" t="s">
        <v>256</v>
      </c>
      <c r="U4287" s="71">
        <v>44553</v>
      </c>
      <c r="V4287" s="54" t="s">
        <v>256</v>
      </c>
      <c r="W4287" t="str">
        <f t="shared" si="66"/>
        <v>Dec-21</v>
      </c>
    </row>
    <row r="4288" spans="1:23" x14ac:dyDescent="0.25">
      <c r="A4288" s="54" t="s">
        <v>317</v>
      </c>
      <c r="B4288" s="54" t="s">
        <v>432</v>
      </c>
      <c r="C4288" s="54" t="s">
        <v>263</v>
      </c>
      <c r="D4288" s="54" t="s">
        <v>429</v>
      </c>
      <c r="E4288" s="54" t="s">
        <v>16218</v>
      </c>
      <c r="F4288" s="71">
        <v>44548</v>
      </c>
      <c r="G4288" s="72">
        <v>1527.49</v>
      </c>
      <c r="H4288" s="72">
        <v>129607.53</v>
      </c>
      <c r="I4288" s="54" t="s">
        <v>265</v>
      </c>
      <c r="J4288" s="54" t="s">
        <v>16219</v>
      </c>
      <c r="K4288" s="54" t="s">
        <v>529</v>
      </c>
      <c r="L4288" s="54" t="s">
        <v>16220</v>
      </c>
      <c r="M4288" s="54" t="s">
        <v>16218</v>
      </c>
      <c r="N4288" s="54" t="s">
        <v>256</v>
      </c>
      <c r="O4288" s="54" t="s">
        <v>256</v>
      </c>
      <c r="P4288" s="54" t="s">
        <v>495</v>
      </c>
      <c r="Q4288" s="54" t="s">
        <v>256</v>
      </c>
      <c r="R4288" s="54" t="s">
        <v>431</v>
      </c>
      <c r="S4288" s="71"/>
      <c r="T4288" s="54" t="s">
        <v>256</v>
      </c>
      <c r="U4288" s="71">
        <v>44548</v>
      </c>
      <c r="V4288" s="54" t="s">
        <v>256</v>
      </c>
      <c r="W4288" t="str">
        <f t="shared" si="66"/>
        <v>Dec-21</v>
      </c>
    </row>
    <row r="4289" spans="1:23" x14ac:dyDescent="0.25">
      <c r="A4289" s="54" t="s">
        <v>318</v>
      </c>
      <c r="B4289" s="54" t="s">
        <v>432</v>
      </c>
      <c r="C4289" s="54" t="s">
        <v>263</v>
      </c>
      <c r="D4289" s="54" t="s">
        <v>429</v>
      </c>
      <c r="E4289" s="54" t="s">
        <v>16221</v>
      </c>
      <c r="F4289" s="71">
        <v>44558</v>
      </c>
      <c r="G4289" s="72">
        <v>10130.26</v>
      </c>
      <c r="H4289" s="72">
        <v>859552.56</v>
      </c>
      <c r="I4289" s="54" t="s">
        <v>265</v>
      </c>
      <c r="J4289" s="54" t="s">
        <v>16222</v>
      </c>
      <c r="K4289" s="54" t="s">
        <v>16223</v>
      </c>
      <c r="L4289" s="54" t="s">
        <v>16224</v>
      </c>
      <c r="M4289" s="54" t="s">
        <v>16221</v>
      </c>
      <c r="N4289" s="54" t="s">
        <v>256</v>
      </c>
      <c r="O4289" s="54" t="s">
        <v>256</v>
      </c>
      <c r="P4289" s="54" t="s">
        <v>8788</v>
      </c>
      <c r="Q4289" s="54" t="s">
        <v>256</v>
      </c>
      <c r="R4289" s="54" t="s">
        <v>431</v>
      </c>
      <c r="S4289" s="71"/>
      <c r="T4289" s="54" t="s">
        <v>256</v>
      </c>
      <c r="U4289" s="71">
        <v>44558</v>
      </c>
      <c r="V4289" s="54" t="s">
        <v>256</v>
      </c>
      <c r="W4289" t="str">
        <f t="shared" si="66"/>
        <v>Dec-21</v>
      </c>
    </row>
    <row r="4290" spans="1:23" x14ac:dyDescent="0.25">
      <c r="A4290" s="54" t="s">
        <v>317</v>
      </c>
      <c r="B4290" s="54" t="s">
        <v>432</v>
      </c>
      <c r="C4290" s="54" t="s">
        <v>263</v>
      </c>
      <c r="D4290" s="54" t="s">
        <v>429</v>
      </c>
      <c r="E4290" s="54" t="s">
        <v>16225</v>
      </c>
      <c r="F4290" s="71">
        <v>44534</v>
      </c>
      <c r="G4290" s="72">
        <v>8152.64</v>
      </c>
      <c r="H4290" s="72">
        <v>691751.5</v>
      </c>
      <c r="I4290" s="54" t="s">
        <v>265</v>
      </c>
      <c r="J4290" s="54" t="s">
        <v>13335</v>
      </c>
      <c r="K4290" s="54" t="s">
        <v>16226</v>
      </c>
      <c r="L4290" s="54" t="s">
        <v>16227</v>
      </c>
      <c r="M4290" s="54" t="s">
        <v>16225</v>
      </c>
      <c r="N4290" s="54" t="s">
        <v>256</v>
      </c>
      <c r="O4290" s="54" t="s">
        <v>256</v>
      </c>
      <c r="P4290" s="54" t="s">
        <v>453</v>
      </c>
      <c r="Q4290" s="54" t="s">
        <v>256</v>
      </c>
      <c r="R4290" s="54" t="s">
        <v>431</v>
      </c>
      <c r="S4290" s="71"/>
      <c r="T4290" s="54" t="s">
        <v>256</v>
      </c>
      <c r="U4290" s="71">
        <v>44534</v>
      </c>
      <c r="V4290" s="54" t="s">
        <v>256</v>
      </c>
      <c r="W4290" t="str">
        <f t="shared" si="66"/>
        <v>Dec-21</v>
      </c>
    </row>
    <row r="4291" spans="1:23" x14ac:dyDescent="0.25">
      <c r="A4291" s="54" t="s">
        <v>317</v>
      </c>
      <c r="B4291" s="54" t="s">
        <v>432</v>
      </c>
      <c r="C4291" s="54" t="s">
        <v>263</v>
      </c>
      <c r="D4291" s="54" t="s">
        <v>429</v>
      </c>
      <c r="E4291" s="54" t="s">
        <v>16228</v>
      </c>
      <c r="F4291" s="71">
        <v>44534</v>
      </c>
      <c r="G4291" s="72">
        <v>14383.44</v>
      </c>
      <c r="H4291" s="72">
        <v>1220434.8799999999</v>
      </c>
      <c r="I4291" s="54" t="s">
        <v>265</v>
      </c>
      <c r="J4291" s="54" t="s">
        <v>13335</v>
      </c>
      <c r="K4291" s="54" t="s">
        <v>16226</v>
      </c>
      <c r="L4291" s="54" t="s">
        <v>16229</v>
      </c>
      <c r="M4291" s="54" t="s">
        <v>16228</v>
      </c>
      <c r="N4291" s="54" t="s">
        <v>256</v>
      </c>
      <c r="O4291" s="54" t="s">
        <v>256</v>
      </c>
      <c r="P4291" s="54" t="s">
        <v>453</v>
      </c>
      <c r="Q4291" s="54" t="s">
        <v>256</v>
      </c>
      <c r="R4291" s="54" t="s">
        <v>431</v>
      </c>
      <c r="S4291" s="71"/>
      <c r="T4291" s="54" t="s">
        <v>256</v>
      </c>
      <c r="U4291" s="71">
        <v>44534</v>
      </c>
      <c r="V4291" s="54" t="s">
        <v>256</v>
      </c>
      <c r="W4291" t="str">
        <f t="shared" si="66"/>
        <v>Dec-21</v>
      </c>
    </row>
    <row r="4292" spans="1:23" x14ac:dyDescent="0.25">
      <c r="A4292" s="54" t="s">
        <v>317</v>
      </c>
      <c r="B4292" s="54" t="s">
        <v>432</v>
      </c>
      <c r="C4292" s="54" t="s">
        <v>263</v>
      </c>
      <c r="D4292" s="54" t="s">
        <v>429</v>
      </c>
      <c r="E4292" s="54" t="s">
        <v>16230</v>
      </c>
      <c r="F4292" s="71">
        <v>44534</v>
      </c>
      <c r="G4292" s="72">
        <v>11651.93</v>
      </c>
      <c r="H4292" s="72">
        <v>988666.26</v>
      </c>
      <c r="I4292" s="54" t="s">
        <v>265</v>
      </c>
      <c r="J4292" s="54" t="s">
        <v>13335</v>
      </c>
      <c r="K4292" s="54" t="s">
        <v>16231</v>
      </c>
      <c r="L4292" s="54" t="s">
        <v>16232</v>
      </c>
      <c r="M4292" s="54" t="s">
        <v>16230</v>
      </c>
      <c r="N4292" s="54" t="s">
        <v>256</v>
      </c>
      <c r="O4292" s="54" t="s">
        <v>256</v>
      </c>
      <c r="P4292" s="54" t="s">
        <v>453</v>
      </c>
      <c r="Q4292" s="54" t="s">
        <v>256</v>
      </c>
      <c r="R4292" s="54" t="s">
        <v>431</v>
      </c>
      <c r="S4292" s="71"/>
      <c r="T4292" s="54" t="s">
        <v>256</v>
      </c>
      <c r="U4292" s="71">
        <v>44534</v>
      </c>
      <c r="V4292" s="54" t="s">
        <v>256</v>
      </c>
      <c r="W4292" t="str">
        <f t="shared" ref="W4292:W4355" si="67">TEXT(F4292,"MMM-YY")</f>
        <v>Dec-21</v>
      </c>
    </row>
    <row r="4293" spans="1:23" x14ac:dyDescent="0.25">
      <c r="A4293" s="54" t="s">
        <v>317</v>
      </c>
      <c r="B4293" s="54" t="s">
        <v>432</v>
      </c>
      <c r="C4293" s="54" t="s">
        <v>263</v>
      </c>
      <c r="D4293" s="54" t="s">
        <v>429</v>
      </c>
      <c r="E4293" s="54" t="s">
        <v>16233</v>
      </c>
      <c r="F4293" s="71">
        <v>44534</v>
      </c>
      <c r="G4293" s="72">
        <v>3301.76</v>
      </c>
      <c r="H4293" s="72">
        <v>280154.34000000003</v>
      </c>
      <c r="I4293" s="54" t="s">
        <v>265</v>
      </c>
      <c r="J4293" s="54" t="s">
        <v>13335</v>
      </c>
      <c r="K4293" s="54" t="s">
        <v>16231</v>
      </c>
      <c r="L4293" s="54" t="s">
        <v>16234</v>
      </c>
      <c r="M4293" s="54" t="s">
        <v>16233</v>
      </c>
      <c r="N4293" s="54" t="s">
        <v>256</v>
      </c>
      <c r="O4293" s="54" t="s">
        <v>256</v>
      </c>
      <c r="P4293" s="54" t="s">
        <v>453</v>
      </c>
      <c r="Q4293" s="54" t="s">
        <v>256</v>
      </c>
      <c r="R4293" s="54" t="s">
        <v>431</v>
      </c>
      <c r="S4293" s="71"/>
      <c r="T4293" s="54" t="s">
        <v>256</v>
      </c>
      <c r="U4293" s="71">
        <v>44534</v>
      </c>
      <c r="V4293" s="54" t="s">
        <v>256</v>
      </c>
      <c r="W4293" t="str">
        <f t="shared" si="67"/>
        <v>Dec-21</v>
      </c>
    </row>
    <row r="4294" spans="1:23" x14ac:dyDescent="0.25">
      <c r="A4294" s="54" t="s">
        <v>317</v>
      </c>
      <c r="B4294" s="54" t="s">
        <v>432</v>
      </c>
      <c r="C4294" s="54" t="s">
        <v>263</v>
      </c>
      <c r="D4294" s="54" t="s">
        <v>429</v>
      </c>
      <c r="E4294" s="54" t="s">
        <v>16235</v>
      </c>
      <c r="F4294" s="71">
        <v>44534</v>
      </c>
      <c r="G4294" s="72">
        <v>11384.13</v>
      </c>
      <c r="H4294" s="72">
        <v>965943.43</v>
      </c>
      <c r="I4294" s="54" t="s">
        <v>265</v>
      </c>
      <c r="J4294" s="54" t="s">
        <v>13335</v>
      </c>
      <c r="K4294" s="54" t="s">
        <v>16231</v>
      </c>
      <c r="L4294" s="54" t="s">
        <v>16236</v>
      </c>
      <c r="M4294" s="54" t="s">
        <v>16235</v>
      </c>
      <c r="N4294" s="54" t="s">
        <v>256</v>
      </c>
      <c r="O4294" s="54" t="s">
        <v>256</v>
      </c>
      <c r="P4294" s="54" t="s">
        <v>453</v>
      </c>
      <c r="Q4294" s="54" t="s">
        <v>256</v>
      </c>
      <c r="R4294" s="54" t="s">
        <v>431</v>
      </c>
      <c r="S4294" s="71"/>
      <c r="T4294" s="54" t="s">
        <v>256</v>
      </c>
      <c r="U4294" s="71">
        <v>44534</v>
      </c>
      <c r="V4294" s="54" t="s">
        <v>256</v>
      </c>
      <c r="W4294" t="str">
        <f t="shared" si="67"/>
        <v>Dec-21</v>
      </c>
    </row>
    <row r="4295" spans="1:23" x14ac:dyDescent="0.25">
      <c r="A4295" s="54" t="s">
        <v>317</v>
      </c>
      <c r="B4295" s="54" t="s">
        <v>432</v>
      </c>
      <c r="C4295" s="54" t="s">
        <v>263</v>
      </c>
      <c r="D4295" s="54" t="s">
        <v>429</v>
      </c>
      <c r="E4295" s="54" t="s">
        <v>16237</v>
      </c>
      <c r="F4295" s="71">
        <v>44548</v>
      </c>
      <c r="G4295" s="72">
        <v>13444.86</v>
      </c>
      <c r="H4295" s="72">
        <v>1140796.3700000001</v>
      </c>
      <c r="I4295" s="54" t="s">
        <v>265</v>
      </c>
      <c r="J4295" s="54" t="s">
        <v>13335</v>
      </c>
      <c r="K4295" s="54" t="s">
        <v>16238</v>
      </c>
      <c r="L4295" s="54" t="s">
        <v>16239</v>
      </c>
      <c r="M4295" s="54" t="s">
        <v>16237</v>
      </c>
      <c r="N4295" s="54" t="s">
        <v>256</v>
      </c>
      <c r="O4295" s="54" t="s">
        <v>256</v>
      </c>
      <c r="P4295" s="54" t="s">
        <v>453</v>
      </c>
      <c r="Q4295" s="54" t="s">
        <v>256</v>
      </c>
      <c r="R4295" s="54" t="s">
        <v>431</v>
      </c>
      <c r="S4295" s="71"/>
      <c r="T4295" s="54" t="s">
        <v>256</v>
      </c>
      <c r="U4295" s="71">
        <v>44548</v>
      </c>
      <c r="V4295" s="54" t="s">
        <v>256</v>
      </c>
      <c r="W4295" t="str">
        <f t="shared" si="67"/>
        <v>Dec-21</v>
      </c>
    </row>
    <row r="4296" spans="1:23" x14ac:dyDescent="0.25">
      <c r="A4296" s="54" t="s">
        <v>317</v>
      </c>
      <c r="B4296" s="54" t="s">
        <v>432</v>
      </c>
      <c r="C4296" s="54" t="s">
        <v>263</v>
      </c>
      <c r="D4296" s="54" t="s">
        <v>429</v>
      </c>
      <c r="E4296" s="54" t="s">
        <v>16240</v>
      </c>
      <c r="F4296" s="71">
        <v>44560</v>
      </c>
      <c r="G4296" s="72">
        <v>10968.36</v>
      </c>
      <c r="H4296" s="72">
        <v>930665.35</v>
      </c>
      <c r="I4296" s="54" t="s">
        <v>265</v>
      </c>
      <c r="J4296" s="54" t="s">
        <v>13335</v>
      </c>
      <c r="K4296" s="54" t="s">
        <v>16241</v>
      </c>
      <c r="L4296" s="54" t="s">
        <v>16242</v>
      </c>
      <c r="M4296" s="54" t="s">
        <v>16240</v>
      </c>
      <c r="N4296" s="54" t="s">
        <v>256</v>
      </c>
      <c r="O4296" s="54" t="s">
        <v>256</v>
      </c>
      <c r="P4296" s="54" t="s">
        <v>453</v>
      </c>
      <c r="Q4296" s="54" t="s">
        <v>256</v>
      </c>
      <c r="R4296" s="54" t="s">
        <v>431</v>
      </c>
      <c r="S4296" s="71"/>
      <c r="T4296" s="54" t="s">
        <v>256</v>
      </c>
      <c r="U4296" s="71">
        <v>44560</v>
      </c>
      <c r="V4296" s="54" t="s">
        <v>256</v>
      </c>
      <c r="W4296" t="str">
        <f t="shared" si="67"/>
        <v>Dec-21</v>
      </c>
    </row>
    <row r="4297" spans="1:23" x14ac:dyDescent="0.25">
      <c r="A4297" s="54" t="s">
        <v>317</v>
      </c>
      <c r="B4297" s="54" t="s">
        <v>432</v>
      </c>
      <c r="C4297" s="54" t="s">
        <v>263</v>
      </c>
      <c r="D4297" s="54" t="s">
        <v>429</v>
      </c>
      <c r="E4297" s="54" t="s">
        <v>16243</v>
      </c>
      <c r="F4297" s="71">
        <v>44560</v>
      </c>
      <c r="G4297" s="72">
        <v>40690.26</v>
      </c>
      <c r="H4297" s="72">
        <v>3452568.56</v>
      </c>
      <c r="I4297" s="54" t="s">
        <v>265</v>
      </c>
      <c r="J4297" s="54" t="s">
        <v>13335</v>
      </c>
      <c r="K4297" s="54" t="s">
        <v>16241</v>
      </c>
      <c r="L4297" s="54" t="s">
        <v>16244</v>
      </c>
      <c r="M4297" s="54" t="s">
        <v>16243</v>
      </c>
      <c r="N4297" s="54" t="s">
        <v>256</v>
      </c>
      <c r="O4297" s="54" t="s">
        <v>256</v>
      </c>
      <c r="P4297" s="54" t="s">
        <v>453</v>
      </c>
      <c r="Q4297" s="54" t="s">
        <v>256</v>
      </c>
      <c r="R4297" s="54" t="s">
        <v>431</v>
      </c>
      <c r="S4297" s="71"/>
      <c r="T4297" s="54" t="s">
        <v>256</v>
      </c>
      <c r="U4297" s="71">
        <v>44560</v>
      </c>
      <c r="V4297" s="54" t="s">
        <v>256</v>
      </c>
      <c r="W4297" t="str">
        <f t="shared" si="67"/>
        <v>Dec-21</v>
      </c>
    </row>
    <row r="4298" spans="1:23" x14ac:dyDescent="0.25">
      <c r="A4298" s="54" t="s">
        <v>317</v>
      </c>
      <c r="B4298" s="54" t="s">
        <v>432</v>
      </c>
      <c r="C4298" s="54" t="s">
        <v>263</v>
      </c>
      <c r="D4298" s="54" t="s">
        <v>429</v>
      </c>
      <c r="E4298" s="54" t="s">
        <v>16245</v>
      </c>
      <c r="F4298" s="71">
        <v>44550</v>
      </c>
      <c r="G4298" s="72">
        <v>15189.72</v>
      </c>
      <c r="H4298" s="72">
        <v>1288847.74</v>
      </c>
      <c r="I4298" s="54" t="s">
        <v>265</v>
      </c>
      <c r="J4298" s="54" t="s">
        <v>16246</v>
      </c>
      <c r="K4298" s="54" t="s">
        <v>16247</v>
      </c>
      <c r="L4298" s="54" t="s">
        <v>16248</v>
      </c>
      <c r="M4298" s="54" t="s">
        <v>16245</v>
      </c>
      <c r="N4298" s="54" t="s">
        <v>256</v>
      </c>
      <c r="O4298" s="54" t="s">
        <v>256</v>
      </c>
      <c r="P4298" s="54" t="s">
        <v>453</v>
      </c>
      <c r="Q4298" s="54" t="s">
        <v>256</v>
      </c>
      <c r="R4298" s="54" t="s">
        <v>431</v>
      </c>
      <c r="S4298" s="71"/>
      <c r="T4298" s="54" t="s">
        <v>256</v>
      </c>
      <c r="U4298" s="71">
        <v>44550</v>
      </c>
      <c r="V4298" s="54" t="s">
        <v>256</v>
      </c>
      <c r="W4298" t="str">
        <f t="shared" si="67"/>
        <v>Dec-21</v>
      </c>
    </row>
    <row r="4299" spans="1:23" x14ac:dyDescent="0.25">
      <c r="A4299" s="54" t="s">
        <v>317</v>
      </c>
      <c r="B4299" s="54" t="s">
        <v>432</v>
      </c>
      <c r="C4299" s="54" t="s">
        <v>263</v>
      </c>
      <c r="D4299" s="54" t="s">
        <v>429</v>
      </c>
      <c r="E4299" s="54" t="s">
        <v>16249</v>
      </c>
      <c r="F4299" s="71">
        <v>44550</v>
      </c>
      <c r="G4299" s="72">
        <v>10080.6</v>
      </c>
      <c r="H4299" s="72">
        <v>855338.91</v>
      </c>
      <c r="I4299" s="54" t="s">
        <v>265</v>
      </c>
      <c r="J4299" s="54" t="s">
        <v>16246</v>
      </c>
      <c r="K4299" s="54" t="s">
        <v>16247</v>
      </c>
      <c r="L4299" s="54" t="s">
        <v>16250</v>
      </c>
      <c r="M4299" s="54" t="s">
        <v>16249</v>
      </c>
      <c r="N4299" s="54" t="s">
        <v>256</v>
      </c>
      <c r="O4299" s="54" t="s">
        <v>256</v>
      </c>
      <c r="P4299" s="54" t="s">
        <v>453</v>
      </c>
      <c r="Q4299" s="54" t="s">
        <v>256</v>
      </c>
      <c r="R4299" s="54" t="s">
        <v>431</v>
      </c>
      <c r="S4299" s="71"/>
      <c r="T4299" s="54" t="s">
        <v>256</v>
      </c>
      <c r="U4299" s="71">
        <v>44550</v>
      </c>
      <c r="V4299" s="54" t="s">
        <v>256</v>
      </c>
      <c r="W4299" t="str">
        <f t="shared" si="67"/>
        <v>Dec-21</v>
      </c>
    </row>
    <row r="4300" spans="1:23" x14ac:dyDescent="0.25">
      <c r="A4300" s="54" t="s">
        <v>317</v>
      </c>
      <c r="B4300" s="54" t="s">
        <v>432</v>
      </c>
      <c r="C4300" s="54" t="s">
        <v>263</v>
      </c>
      <c r="D4300" s="54" t="s">
        <v>429</v>
      </c>
      <c r="E4300" s="54" t="s">
        <v>16251</v>
      </c>
      <c r="F4300" s="71">
        <v>44550</v>
      </c>
      <c r="G4300" s="72">
        <v>20394</v>
      </c>
      <c r="H4300" s="72">
        <v>1730430.9</v>
      </c>
      <c r="I4300" s="54" t="s">
        <v>265</v>
      </c>
      <c r="J4300" s="54" t="s">
        <v>16246</v>
      </c>
      <c r="K4300" s="54" t="s">
        <v>16252</v>
      </c>
      <c r="L4300" s="54" t="s">
        <v>16253</v>
      </c>
      <c r="M4300" s="54" t="s">
        <v>16251</v>
      </c>
      <c r="N4300" s="54" t="s">
        <v>256</v>
      </c>
      <c r="O4300" s="54" t="s">
        <v>256</v>
      </c>
      <c r="P4300" s="54" t="s">
        <v>453</v>
      </c>
      <c r="Q4300" s="54" t="s">
        <v>256</v>
      </c>
      <c r="R4300" s="54" t="s">
        <v>431</v>
      </c>
      <c r="S4300" s="71"/>
      <c r="T4300" s="54" t="s">
        <v>256</v>
      </c>
      <c r="U4300" s="71">
        <v>44550</v>
      </c>
      <c r="V4300" s="54" t="s">
        <v>256</v>
      </c>
      <c r="W4300" t="str">
        <f t="shared" si="67"/>
        <v>Dec-21</v>
      </c>
    </row>
    <row r="4301" spans="1:23" x14ac:dyDescent="0.25">
      <c r="A4301" s="54" t="s">
        <v>317</v>
      </c>
      <c r="B4301" s="54" t="s">
        <v>432</v>
      </c>
      <c r="C4301" s="54" t="s">
        <v>263</v>
      </c>
      <c r="D4301" s="54" t="s">
        <v>429</v>
      </c>
      <c r="E4301" s="54" t="s">
        <v>16254</v>
      </c>
      <c r="F4301" s="71">
        <v>44534</v>
      </c>
      <c r="G4301" s="72">
        <v>2101.8000000000002</v>
      </c>
      <c r="H4301" s="72">
        <v>178337.73</v>
      </c>
      <c r="I4301" s="54" t="s">
        <v>265</v>
      </c>
      <c r="J4301" s="54" t="s">
        <v>13345</v>
      </c>
      <c r="K4301" s="54" t="s">
        <v>16255</v>
      </c>
      <c r="L4301" s="54" t="s">
        <v>16256</v>
      </c>
      <c r="M4301" s="54" t="s">
        <v>16254</v>
      </c>
      <c r="N4301" s="54" t="s">
        <v>256</v>
      </c>
      <c r="O4301" s="54" t="s">
        <v>256</v>
      </c>
      <c r="P4301" s="54" t="s">
        <v>283</v>
      </c>
      <c r="Q4301" s="54" t="s">
        <v>256</v>
      </c>
      <c r="R4301" s="54" t="s">
        <v>431</v>
      </c>
      <c r="S4301" s="71"/>
      <c r="T4301" s="54" t="s">
        <v>256</v>
      </c>
      <c r="U4301" s="71">
        <v>44534</v>
      </c>
      <c r="V4301" s="54" t="s">
        <v>256</v>
      </c>
      <c r="W4301" t="str">
        <f t="shared" si="67"/>
        <v>Dec-21</v>
      </c>
    </row>
    <row r="4302" spans="1:23" x14ac:dyDescent="0.25">
      <c r="A4302" s="54" t="s">
        <v>317</v>
      </c>
      <c r="B4302" s="54" t="s">
        <v>432</v>
      </c>
      <c r="C4302" s="54" t="s">
        <v>263</v>
      </c>
      <c r="D4302" s="54" t="s">
        <v>429</v>
      </c>
      <c r="E4302" s="54" t="s">
        <v>16257</v>
      </c>
      <c r="F4302" s="71">
        <v>44541</v>
      </c>
      <c r="G4302" s="72">
        <v>2507.4</v>
      </c>
      <c r="H4302" s="72">
        <v>212752.89</v>
      </c>
      <c r="I4302" s="54" t="s">
        <v>265</v>
      </c>
      <c r="J4302" s="54" t="s">
        <v>13345</v>
      </c>
      <c r="K4302" s="54" t="s">
        <v>16258</v>
      </c>
      <c r="L4302" s="54" t="s">
        <v>16259</v>
      </c>
      <c r="M4302" s="54" t="s">
        <v>16257</v>
      </c>
      <c r="N4302" s="54" t="s">
        <v>256</v>
      </c>
      <c r="O4302" s="54" t="s">
        <v>256</v>
      </c>
      <c r="P4302" s="54" t="s">
        <v>283</v>
      </c>
      <c r="Q4302" s="54" t="s">
        <v>256</v>
      </c>
      <c r="R4302" s="54" t="s">
        <v>431</v>
      </c>
      <c r="S4302" s="71"/>
      <c r="T4302" s="54" t="s">
        <v>256</v>
      </c>
      <c r="U4302" s="71">
        <v>44541</v>
      </c>
      <c r="V4302" s="54" t="s">
        <v>256</v>
      </c>
      <c r="W4302" t="str">
        <f t="shared" si="67"/>
        <v>Dec-21</v>
      </c>
    </row>
    <row r="4303" spans="1:23" x14ac:dyDescent="0.25">
      <c r="A4303" s="54" t="s">
        <v>317</v>
      </c>
      <c r="B4303" s="54" t="s">
        <v>432</v>
      </c>
      <c r="C4303" s="54" t="s">
        <v>263</v>
      </c>
      <c r="D4303" s="54" t="s">
        <v>429</v>
      </c>
      <c r="E4303" s="54" t="s">
        <v>16260</v>
      </c>
      <c r="F4303" s="71">
        <v>44544</v>
      </c>
      <c r="G4303" s="72">
        <v>3340.8</v>
      </c>
      <c r="H4303" s="72">
        <v>283466.88</v>
      </c>
      <c r="I4303" s="54" t="s">
        <v>265</v>
      </c>
      <c r="J4303" s="54" t="s">
        <v>13345</v>
      </c>
      <c r="K4303" s="54" t="s">
        <v>16261</v>
      </c>
      <c r="L4303" s="54" t="s">
        <v>16262</v>
      </c>
      <c r="M4303" s="54" t="s">
        <v>16260</v>
      </c>
      <c r="N4303" s="54" t="s">
        <v>256</v>
      </c>
      <c r="O4303" s="54" t="s">
        <v>256</v>
      </c>
      <c r="P4303" s="54" t="s">
        <v>283</v>
      </c>
      <c r="Q4303" s="54" t="s">
        <v>256</v>
      </c>
      <c r="R4303" s="54" t="s">
        <v>431</v>
      </c>
      <c r="S4303" s="71"/>
      <c r="T4303" s="54" t="s">
        <v>256</v>
      </c>
      <c r="U4303" s="71">
        <v>44544</v>
      </c>
      <c r="V4303" s="54" t="s">
        <v>256</v>
      </c>
      <c r="W4303" t="str">
        <f t="shared" si="67"/>
        <v>Dec-21</v>
      </c>
    </row>
    <row r="4304" spans="1:23" x14ac:dyDescent="0.25">
      <c r="A4304" s="54" t="s">
        <v>317</v>
      </c>
      <c r="B4304" s="54" t="s">
        <v>432</v>
      </c>
      <c r="C4304" s="54" t="s">
        <v>263</v>
      </c>
      <c r="D4304" s="54" t="s">
        <v>429</v>
      </c>
      <c r="E4304" s="54" t="s">
        <v>16263</v>
      </c>
      <c r="F4304" s="71">
        <v>44555</v>
      </c>
      <c r="G4304" s="72">
        <v>6576.6</v>
      </c>
      <c r="H4304" s="72">
        <v>558024.51</v>
      </c>
      <c r="I4304" s="54" t="s">
        <v>265</v>
      </c>
      <c r="J4304" s="54" t="s">
        <v>13345</v>
      </c>
      <c r="K4304" s="54" t="s">
        <v>16264</v>
      </c>
      <c r="L4304" s="54" t="s">
        <v>16265</v>
      </c>
      <c r="M4304" s="54" t="s">
        <v>16263</v>
      </c>
      <c r="N4304" s="54" t="s">
        <v>256</v>
      </c>
      <c r="O4304" s="54" t="s">
        <v>256</v>
      </c>
      <c r="P4304" s="54" t="s">
        <v>283</v>
      </c>
      <c r="Q4304" s="54" t="s">
        <v>256</v>
      </c>
      <c r="R4304" s="54" t="s">
        <v>431</v>
      </c>
      <c r="S4304" s="71"/>
      <c r="T4304" s="54" t="s">
        <v>256</v>
      </c>
      <c r="U4304" s="71">
        <v>44555</v>
      </c>
      <c r="V4304" s="54" t="s">
        <v>256</v>
      </c>
      <c r="W4304" t="str">
        <f t="shared" si="67"/>
        <v>Dec-21</v>
      </c>
    </row>
    <row r="4305" spans="1:23" x14ac:dyDescent="0.25">
      <c r="A4305" s="54" t="s">
        <v>317</v>
      </c>
      <c r="B4305" s="54" t="s">
        <v>432</v>
      </c>
      <c r="C4305" s="54" t="s">
        <v>263</v>
      </c>
      <c r="D4305" s="54" t="s">
        <v>429</v>
      </c>
      <c r="E4305" s="54" t="s">
        <v>16266</v>
      </c>
      <c r="F4305" s="71">
        <v>44556</v>
      </c>
      <c r="G4305" s="72">
        <v>4815</v>
      </c>
      <c r="H4305" s="72">
        <v>408552.75</v>
      </c>
      <c r="I4305" s="54" t="s">
        <v>265</v>
      </c>
      <c r="J4305" s="54" t="s">
        <v>16267</v>
      </c>
      <c r="K4305" s="54" t="s">
        <v>474</v>
      </c>
      <c r="L4305" s="54" t="s">
        <v>16268</v>
      </c>
      <c r="M4305" s="54" t="s">
        <v>16266</v>
      </c>
      <c r="N4305" s="54" t="s">
        <v>256</v>
      </c>
      <c r="O4305" s="54" t="s">
        <v>256</v>
      </c>
      <c r="P4305" s="54" t="s">
        <v>504</v>
      </c>
      <c r="Q4305" s="54" t="s">
        <v>256</v>
      </c>
      <c r="R4305" s="54" t="s">
        <v>431</v>
      </c>
      <c r="S4305" s="71"/>
      <c r="T4305" s="54" t="s">
        <v>256</v>
      </c>
      <c r="U4305" s="71">
        <v>44556</v>
      </c>
      <c r="V4305" s="54" t="s">
        <v>256</v>
      </c>
      <c r="W4305" t="str">
        <f t="shared" si="67"/>
        <v>Dec-21</v>
      </c>
    </row>
    <row r="4306" spans="1:23" x14ac:dyDescent="0.25">
      <c r="A4306" s="54" t="s">
        <v>318</v>
      </c>
      <c r="B4306" s="54" t="s">
        <v>432</v>
      </c>
      <c r="C4306" s="54" t="s">
        <v>263</v>
      </c>
      <c r="D4306" s="54" t="s">
        <v>429</v>
      </c>
      <c r="E4306" s="54" t="s">
        <v>16269</v>
      </c>
      <c r="F4306" s="71">
        <v>44531</v>
      </c>
      <c r="G4306" s="72">
        <v>2698</v>
      </c>
      <c r="H4306" s="72">
        <v>228925.3</v>
      </c>
      <c r="I4306" s="54" t="s">
        <v>265</v>
      </c>
      <c r="J4306" s="54" t="s">
        <v>16270</v>
      </c>
      <c r="K4306" s="54" t="s">
        <v>14513</v>
      </c>
      <c r="L4306" s="54" t="s">
        <v>16271</v>
      </c>
      <c r="M4306" s="54" t="s">
        <v>16269</v>
      </c>
      <c r="N4306" s="54" t="s">
        <v>256</v>
      </c>
      <c r="O4306" s="54" t="s">
        <v>256</v>
      </c>
      <c r="P4306" s="54" t="s">
        <v>451</v>
      </c>
      <c r="Q4306" s="54" t="s">
        <v>256</v>
      </c>
      <c r="R4306" s="54" t="s">
        <v>431</v>
      </c>
      <c r="S4306" s="71"/>
      <c r="T4306" s="54" t="s">
        <v>256</v>
      </c>
      <c r="U4306" s="71">
        <v>44531</v>
      </c>
      <c r="V4306" s="54" t="s">
        <v>256</v>
      </c>
      <c r="W4306" t="str">
        <f t="shared" si="67"/>
        <v>Dec-21</v>
      </c>
    </row>
    <row r="4307" spans="1:23" x14ac:dyDescent="0.25">
      <c r="A4307" s="54" t="s">
        <v>318</v>
      </c>
      <c r="B4307" s="54" t="s">
        <v>432</v>
      </c>
      <c r="C4307" s="54" t="s">
        <v>263</v>
      </c>
      <c r="D4307" s="54" t="s">
        <v>429</v>
      </c>
      <c r="E4307" s="54" t="s">
        <v>16272</v>
      </c>
      <c r="F4307" s="71">
        <v>44531</v>
      </c>
      <c r="G4307" s="72">
        <v>21056.75</v>
      </c>
      <c r="H4307" s="72">
        <v>1786665.24</v>
      </c>
      <c r="I4307" s="54" t="s">
        <v>265</v>
      </c>
      <c r="J4307" s="54" t="s">
        <v>16270</v>
      </c>
      <c r="K4307" s="54" t="s">
        <v>14513</v>
      </c>
      <c r="L4307" s="54" t="s">
        <v>16273</v>
      </c>
      <c r="M4307" s="54" t="s">
        <v>16272</v>
      </c>
      <c r="N4307" s="54" t="s">
        <v>256</v>
      </c>
      <c r="O4307" s="54" t="s">
        <v>256</v>
      </c>
      <c r="P4307" s="54" t="s">
        <v>451</v>
      </c>
      <c r="Q4307" s="54" t="s">
        <v>256</v>
      </c>
      <c r="R4307" s="54" t="s">
        <v>431</v>
      </c>
      <c r="S4307" s="71"/>
      <c r="T4307" s="54" t="s">
        <v>256</v>
      </c>
      <c r="U4307" s="71">
        <v>44531</v>
      </c>
      <c r="V4307" s="54" t="s">
        <v>256</v>
      </c>
      <c r="W4307" t="str">
        <f t="shared" si="67"/>
        <v>Dec-21</v>
      </c>
    </row>
    <row r="4308" spans="1:23" x14ac:dyDescent="0.25">
      <c r="A4308" s="54" t="s">
        <v>318</v>
      </c>
      <c r="B4308" s="54" t="s">
        <v>432</v>
      </c>
      <c r="C4308" s="54" t="s">
        <v>263</v>
      </c>
      <c r="D4308" s="54" t="s">
        <v>429</v>
      </c>
      <c r="E4308" s="54" t="s">
        <v>16274</v>
      </c>
      <c r="F4308" s="71">
        <v>44534</v>
      </c>
      <c r="G4308" s="72">
        <v>83474.13</v>
      </c>
      <c r="H4308" s="72">
        <v>7082779.9299999997</v>
      </c>
      <c r="I4308" s="54" t="s">
        <v>265</v>
      </c>
      <c r="J4308" s="54" t="s">
        <v>16270</v>
      </c>
      <c r="K4308" s="54" t="s">
        <v>14513</v>
      </c>
      <c r="L4308" s="54" t="s">
        <v>16275</v>
      </c>
      <c r="M4308" s="54" t="s">
        <v>16274</v>
      </c>
      <c r="N4308" s="54" t="s">
        <v>256</v>
      </c>
      <c r="O4308" s="54" t="s">
        <v>256</v>
      </c>
      <c r="P4308" s="54" t="s">
        <v>451</v>
      </c>
      <c r="Q4308" s="54" t="s">
        <v>256</v>
      </c>
      <c r="R4308" s="54" t="s">
        <v>431</v>
      </c>
      <c r="S4308" s="71"/>
      <c r="T4308" s="54" t="s">
        <v>256</v>
      </c>
      <c r="U4308" s="71">
        <v>44534</v>
      </c>
      <c r="V4308" s="54" t="s">
        <v>256</v>
      </c>
      <c r="W4308" t="str">
        <f t="shared" si="67"/>
        <v>Dec-21</v>
      </c>
    </row>
    <row r="4309" spans="1:23" x14ac:dyDescent="0.25">
      <c r="A4309" s="54" t="s">
        <v>318</v>
      </c>
      <c r="B4309" s="54" t="s">
        <v>432</v>
      </c>
      <c r="C4309" s="54" t="s">
        <v>263</v>
      </c>
      <c r="D4309" s="54" t="s">
        <v>429</v>
      </c>
      <c r="E4309" s="54" t="s">
        <v>16276</v>
      </c>
      <c r="F4309" s="71">
        <v>44534</v>
      </c>
      <c r="G4309" s="72">
        <v>21377.38</v>
      </c>
      <c r="H4309" s="72">
        <v>1813870.69</v>
      </c>
      <c r="I4309" s="54" t="s">
        <v>265</v>
      </c>
      <c r="J4309" s="54" t="s">
        <v>16270</v>
      </c>
      <c r="K4309" s="54" t="s">
        <v>14513</v>
      </c>
      <c r="L4309" s="54" t="s">
        <v>16277</v>
      </c>
      <c r="M4309" s="54" t="s">
        <v>16276</v>
      </c>
      <c r="N4309" s="54" t="s">
        <v>256</v>
      </c>
      <c r="O4309" s="54" t="s">
        <v>256</v>
      </c>
      <c r="P4309" s="54" t="s">
        <v>451</v>
      </c>
      <c r="Q4309" s="54" t="s">
        <v>256</v>
      </c>
      <c r="R4309" s="54" t="s">
        <v>431</v>
      </c>
      <c r="S4309" s="71"/>
      <c r="T4309" s="54" t="s">
        <v>256</v>
      </c>
      <c r="U4309" s="71">
        <v>44534</v>
      </c>
      <c r="V4309" s="54" t="s">
        <v>256</v>
      </c>
      <c r="W4309" t="str">
        <f t="shared" si="67"/>
        <v>Dec-21</v>
      </c>
    </row>
    <row r="4310" spans="1:23" x14ac:dyDescent="0.25">
      <c r="A4310" s="54" t="s">
        <v>318</v>
      </c>
      <c r="B4310" s="54" t="s">
        <v>432</v>
      </c>
      <c r="C4310" s="54" t="s">
        <v>263</v>
      </c>
      <c r="D4310" s="54" t="s">
        <v>429</v>
      </c>
      <c r="E4310" s="54" t="s">
        <v>16278</v>
      </c>
      <c r="F4310" s="71">
        <v>44536</v>
      </c>
      <c r="G4310" s="72">
        <v>48017.75</v>
      </c>
      <c r="H4310" s="72">
        <v>4074306.09</v>
      </c>
      <c r="I4310" s="54" t="s">
        <v>265</v>
      </c>
      <c r="J4310" s="54" t="s">
        <v>16270</v>
      </c>
      <c r="K4310" s="54" t="s">
        <v>14504</v>
      </c>
      <c r="L4310" s="54" t="s">
        <v>16279</v>
      </c>
      <c r="M4310" s="54" t="s">
        <v>16278</v>
      </c>
      <c r="N4310" s="54" t="s">
        <v>256</v>
      </c>
      <c r="O4310" s="54" t="s">
        <v>256</v>
      </c>
      <c r="P4310" s="54" t="s">
        <v>451</v>
      </c>
      <c r="Q4310" s="54" t="s">
        <v>256</v>
      </c>
      <c r="R4310" s="54" t="s">
        <v>431</v>
      </c>
      <c r="S4310" s="71"/>
      <c r="T4310" s="54" t="s">
        <v>256</v>
      </c>
      <c r="U4310" s="71">
        <v>44536</v>
      </c>
      <c r="V4310" s="54" t="s">
        <v>256</v>
      </c>
      <c r="W4310" t="str">
        <f t="shared" si="67"/>
        <v>Dec-21</v>
      </c>
    </row>
    <row r="4311" spans="1:23" x14ac:dyDescent="0.25">
      <c r="A4311" s="54" t="s">
        <v>318</v>
      </c>
      <c r="B4311" s="54" t="s">
        <v>432</v>
      </c>
      <c r="C4311" s="54" t="s">
        <v>263</v>
      </c>
      <c r="D4311" s="54" t="s">
        <v>429</v>
      </c>
      <c r="E4311" s="54" t="s">
        <v>16280</v>
      </c>
      <c r="F4311" s="71">
        <v>44538</v>
      </c>
      <c r="G4311" s="72">
        <v>110703.5</v>
      </c>
      <c r="H4311" s="72">
        <v>9393191.9800000004</v>
      </c>
      <c r="I4311" s="54" t="s">
        <v>265</v>
      </c>
      <c r="J4311" s="54" t="s">
        <v>16270</v>
      </c>
      <c r="K4311" s="54" t="s">
        <v>14513</v>
      </c>
      <c r="L4311" s="54" t="s">
        <v>16281</v>
      </c>
      <c r="M4311" s="54" t="s">
        <v>16280</v>
      </c>
      <c r="N4311" s="54" t="s">
        <v>256</v>
      </c>
      <c r="O4311" s="54" t="s">
        <v>256</v>
      </c>
      <c r="P4311" s="54" t="s">
        <v>451</v>
      </c>
      <c r="Q4311" s="54" t="s">
        <v>256</v>
      </c>
      <c r="R4311" s="54" t="s">
        <v>431</v>
      </c>
      <c r="S4311" s="71"/>
      <c r="T4311" s="54" t="s">
        <v>256</v>
      </c>
      <c r="U4311" s="71">
        <v>44538</v>
      </c>
      <c r="V4311" s="54" t="s">
        <v>256</v>
      </c>
      <c r="W4311" t="str">
        <f t="shared" si="67"/>
        <v>Dec-21</v>
      </c>
    </row>
    <row r="4312" spans="1:23" x14ac:dyDescent="0.25">
      <c r="A4312" s="54" t="s">
        <v>318</v>
      </c>
      <c r="B4312" s="54" t="s">
        <v>432</v>
      </c>
      <c r="C4312" s="54" t="s">
        <v>263</v>
      </c>
      <c r="D4312" s="54" t="s">
        <v>429</v>
      </c>
      <c r="E4312" s="54" t="s">
        <v>16282</v>
      </c>
      <c r="F4312" s="71">
        <v>44545</v>
      </c>
      <c r="G4312" s="72">
        <v>2560.25</v>
      </c>
      <c r="H4312" s="72">
        <v>217237.21</v>
      </c>
      <c r="I4312" s="54" t="s">
        <v>265</v>
      </c>
      <c r="J4312" s="54" t="s">
        <v>16270</v>
      </c>
      <c r="K4312" s="54" t="s">
        <v>16283</v>
      </c>
      <c r="L4312" s="54" t="s">
        <v>16284</v>
      </c>
      <c r="M4312" s="54" t="s">
        <v>16282</v>
      </c>
      <c r="N4312" s="54" t="s">
        <v>256</v>
      </c>
      <c r="O4312" s="54" t="s">
        <v>256</v>
      </c>
      <c r="P4312" s="54" t="s">
        <v>451</v>
      </c>
      <c r="Q4312" s="54" t="s">
        <v>256</v>
      </c>
      <c r="R4312" s="54" t="s">
        <v>431</v>
      </c>
      <c r="S4312" s="71"/>
      <c r="T4312" s="54" t="s">
        <v>256</v>
      </c>
      <c r="U4312" s="71">
        <v>44545</v>
      </c>
      <c r="V4312" s="54" t="s">
        <v>256</v>
      </c>
      <c r="W4312" t="str">
        <f t="shared" si="67"/>
        <v>Dec-21</v>
      </c>
    </row>
    <row r="4313" spans="1:23" x14ac:dyDescent="0.25">
      <c r="A4313" s="54" t="s">
        <v>318</v>
      </c>
      <c r="B4313" s="54" t="s">
        <v>432</v>
      </c>
      <c r="C4313" s="54" t="s">
        <v>263</v>
      </c>
      <c r="D4313" s="54" t="s">
        <v>429</v>
      </c>
      <c r="E4313" s="54" t="s">
        <v>16285</v>
      </c>
      <c r="F4313" s="71">
        <v>44551</v>
      </c>
      <c r="G4313" s="72">
        <v>34684.5</v>
      </c>
      <c r="H4313" s="72">
        <v>2942979.83</v>
      </c>
      <c r="I4313" s="54" t="s">
        <v>265</v>
      </c>
      <c r="J4313" s="54" t="s">
        <v>16270</v>
      </c>
      <c r="K4313" s="54" t="s">
        <v>14513</v>
      </c>
      <c r="L4313" s="54" t="s">
        <v>16286</v>
      </c>
      <c r="M4313" s="54" t="s">
        <v>16285</v>
      </c>
      <c r="N4313" s="54" t="s">
        <v>256</v>
      </c>
      <c r="O4313" s="54" t="s">
        <v>256</v>
      </c>
      <c r="P4313" s="54" t="s">
        <v>451</v>
      </c>
      <c r="Q4313" s="54" t="s">
        <v>256</v>
      </c>
      <c r="R4313" s="54" t="s">
        <v>431</v>
      </c>
      <c r="S4313" s="71"/>
      <c r="T4313" s="54" t="s">
        <v>256</v>
      </c>
      <c r="U4313" s="71">
        <v>44551</v>
      </c>
      <c r="V4313" s="54" t="s">
        <v>256</v>
      </c>
      <c r="W4313" t="str">
        <f t="shared" si="67"/>
        <v>Dec-21</v>
      </c>
    </row>
    <row r="4314" spans="1:23" x14ac:dyDescent="0.25">
      <c r="A4314" s="54" t="s">
        <v>318</v>
      </c>
      <c r="B4314" s="54" t="s">
        <v>432</v>
      </c>
      <c r="C4314" s="54" t="s">
        <v>263</v>
      </c>
      <c r="D4314" s="54" t="s">
        <v>429</v>
      </c>
      <c r="E4314" s="54" t="s">
        <v>16287</v>
      </c>
      <c r="F4314" s="71">
        <v>44552</v>
      </c>
      <c r="G4314" s="72">
        <v>44163.13</v>
      </c>
      <c r="H4314" s="72">
        <v>3747241.58</v>
      </c>
      <c r="I4314" s="54" t="s">
        <v>265</v>
      </c>
      <c r="J4314" s="54" t="s">
        <v>16270</v>
      </c>
      <c r="K4314" s="54" t="s">
        <v>14513</v>
      </c>
      <c r="L4314" s="54" t="s">
        <v>16288</v>
      </c>
      <c r="M4314" s="54" t="s">
        <v>16287</v>
      </c>
      <c r="N4314" s="54" t="s">
        <v>256</v>
      </c>
      <c r="O4314" s="54" t="s">
        <v>256</v>
      </c>
      <c r="P4314" s="54" t="s">
        <v>451</v>
      </c>
      <c r="Q4314" s="54" t="s">
        <v>256</v>
      </c>
      <c r="R4314" s="54" t="s">
        <v>431</v>
      </c>
      <c r="S4314" s="71"/>
      <c r="T4314" s="54" t="s">
        <v>256</v>
      </c>
      <c r="U4314" s="71">
        <v>44552</v>
      </c>
      <c r="V4314" s="54" t="s">
        <v>256</v>
      </c>
      <c r="W4314" t="str">
        <f t="shared" si="67"/>
        <v>Dec-21</v>
      </c>
    </row>
    <row r="4315" spans="1:23" x14ac:dyDescent="0.25">
      <c r="A4315" s="54" t="s">
        <v>318</v>
      </c>
      <c r="B4315" s="54" t="s">
        <v>432</v>
      </c>
      <c r="C4315" s="54" t="s">
        <v>263</v>
      </c>
      <c r="D4315" s="54" t="s">
        <v>429</v>
      </c>
      <c r="E4315" s="54" t="s">
        <v>16289</v>
      </c>
      <c r="F4315" s="71">
        <v>44553</v>
      </c>
      <c r="G4315" s="72">
        <v>22963.88</v>
      </c>
      <c r="H4315" s="72">
        <v>1948485.22</v>
      </c>
      <c r="I4315" s="54" t="s">
        <v>265</v>
      </c>
      <c r="J4315" s="54" t="s">
        <v>16270</v>
      </c>
      <c r="K4315" s="54" t="s">
        <v>14513</v>
      </c>
      <c r="L4315" s="54" t="s">
        <v>16290</v>
      </c>
      <c r="M4315" s="54" t="s">
        <v>16289</v>
      </c>
      <c r="N4315" s="54" t="s">
        <v>256</v>
      </c>
      <c r="O4315" s="54" t="s">
        <v>256</v>
      </c>
      <c r="P4315" s="54" t="s">
        <v>451</v>
      </c>
      <c r="Q4315" s="54" t="s">
        <v>256</v>
      </c>
      <c r="R4315" s="54" t="s">
        <v>431</v>
      </c>
      <c r="S4315" s="71"/>
      <c r="T4315" s="54" t="s">
        <v>256</v>
      </c>
      <c r="U4315" s="71">
        <v>44553</v>
      </c>
      <c r="V4315" s="54" t="s">
        <v>256</v>
      </c>
      <c r="W4315" t="str">
        <f t="shared" si="67"/>
        <v>Dec-21</v>
      </c>
    </row>
    <row r="4316" spans="1:23" x14ac:dyDescent="0.25">
      <c r="A4316" s="54" t="s">
        <v>318</v>
      </c>
      <c r="B4316" s="54" t="s">
        <v>432</v>
      </c>
      <c r="C4316" s="54" t="s">
        <v>263</v>
      </c>
      <c r="D4316" s="54" t="s">
        <v>429</v>
      </c>
      <c r="E4316" s="54" t="s">
        <v>16291</v>
      </c>
      <c r="F4316" s="71">
        <v>44553</v>
      </c>
      <c r="G4316" s="72">
        <v>6452.88</v>
      </c>
      <c r="H4316" s="72">
        <v>547526.87</v>
      </c>
      <c r="I4316" s="54" t="s">
        <v>265</v>
      </c>
      <c r="J4316" s="54" t="s">
        <v>16270</v>
      </c>
      <c r="K4316" s="54" t="s">
        <v>14513</v>
      </c>
      <c r="L4316" s="54" t="s">
        <v>16292</v>
      </c>
      <c r="M4316" s="54" t="s">
        <v>16291</v>
      </c>
      <c r="N4316" s="54" t="s">
        <v>256</v>
      </c>
      <c r="O4316" s="54" t="s">
        <v>256</v>
      </c>
      <c r="P4316" s="54" t="s">
        <v>451</v>
      </c>
      <c r="Q4316" s="54" t="s">
        <v>256</v>
      </c>
      <c r="R4316" s="54" t="s">
        <v>431</v>
      </c>
      <c r="S4316" s="71"/>
      <c r="T4316" s="54" t="s">
        <v>256</v>
      </c>
      <c r="U4316" s="71">
        <v>44553</v>
      </c>
      <c r="V4316" s="54" t="s">
        <v>256</v>
      </c>
      <c r="W4316" t="str">
        <f t="shared" si="67"/>
        <v>Dec-21</v>
      </c>
    </row>
    <row r="4317" spans="1:23" x14ac:dyDescent="0.25">
      <c r="A4317" s="54" t="s">
        <v>318</v>
      </c>
      <c r="B4317" s="54" t="s">
        <v>432</v>
      </c>
      <c r="C4317" s="54" t="s">
        <v>263</v>
      </c>
      <c r="D4317" s="54" t="s">
        <v>429</v>
      </c>
      <c r="E4317" s="54" t="s">
        <v>16293</v>
      </c>
      <c r="F4317" s="71">
        <v>44545</v>
      </c>
      <c r="G4317" s="72">
        <v>13326.13</v>
      </c>
      <c r="H4317" s="72">
        <v>1130722.1299999999</v>
      </c>
      <c r="I4317" s="54" t="s">
        <v>265</v>
      </c>
      <c r="J4317" s="54" t="s">
        <v>16270</v>
      </c>
      <c r="K4317" s="54" t="s">
        <v>16283</v>
      </c>
      <c r="L4317" s="54" t="s">
        <v>16294</v>
      </c>
      <c r="M4317" s="54" t="s">
        <v>16293</v>
      </c>
      <c r="N4317" s="54" t="s">
        <v>256</v>
      </c>
      <c r="O4317" s="54" t="s">
        <v>256</v>
      </c>
      <c r="P4317" s="54" t="s">
        <v>451</v>
      </c>
      <c r="Q4317" s="54" t="s">
        <v>256</v>
      </c>
      <c r="R4317" s="54" t="s">
        <v>431</v>
      </c>
      <c r="S4317" s="71"/>
      <c r="T4317" s="54" t="s">
        <v>256</v>
      </c>
      <c r="U4317" s="71">
        <v>44545</v>
      </c>
      <c r="V4317" s="54" t="s">
        <v>256</v>
      </c>
      <c r="W4317" t="str">
        <f t="shared" si="67"/>
        <v>Dec-21</v>
      </c>
    </row>
    <row r="4318" spans="1:23" x14ac:dyDescent="0.25">
      <c r="A4318" s="54" t="s">
        <v>318</v>
      </c>
      <c r="B4318" s="54" t="s">
        <v>432</v>
      </c>
      <c r="C4318" s="54" t="s">
        <v>263</v>
      </c>
      <c r="D4318" s="54" t="s">
        <v>429</v>
      </c>
      <c r="E4318" s="54" t="s">
        <v>16295</v>
      </c>
      <c r="F4318" s="71">
        <v>44551</v>
      </c>
      <c r="G4318" s="72">
        <v>1646.4</v>
      </c>
      <c r="H4318" s="72">
        <v>139697.04</v>
      </c>
      <c r="I4318" s="54" t="s">
        <v>265</v>
      </c>
      <c r="J4318" s="54" t="s">
        <v>16270</v>
      </c>
      <c r="K4318" s="54" t="s">
        <v>16296</v>
      </c>
      <c r="L4318" s="54" t="s">
        <v>16297</v>
      </c>
      <c r="M4318" s="54" t="s">
        <v>16295</v>
      </c>
      <c r="N4318" s="54" t="s">
        <v>256</v>
      </c>
      <c r="O4318" s="54" t="s">
        <v>256</v>
      </c>
      <c r="P4318" s="54" t="s">
        <v>451</v>
      </c>
      <c r="Q4318" s="54" t="s">
        <v>256</v>
      </c>
      <c r="R4318" s="54" t="s">
        <v>431</v>
      </c>
      <c r="S4318" s="71"/>
      <c r="T4318" s="54" t="s">
        <v>256</v>
      </c>
      <c r="U4318" s="71">
        <v>44551</v>
      </c>
      <c r="V4318" s="54" t="s">
        <v>256</v>
      </c>
      <c r="W4318" t="str">
        <f t="shared" si="67"/>
        <v>Dec-21</v>
      </c>
    </row>
    <row r="4319" spans="1:23" x14ac:dyDescent="0.25">
      <c r="A4319" s="54" t="s">
        <v>317</v>
      </c>
      <c r="B4319" s="54" t="s">
        <v>432</v>
      </c>
      <c r="C4319" s="54" t="s">
        <v>263</v>
      </c>
      <c r="D4319" s="54" t="s">
        <v>429</v>
      </c>
      <c r="E4319" s="54" t="s">
        <v>16298</v>
      </c>
      <c r="F4319" s="71">
        <v>44531</v>
      </c>
      <c r="G4319" s="72">
        <v>45.6</v>
      </c>
      <c r="H4319" s="72">
        <v>3869.16</v>
      </c>
      <c r="I4319" s="54" t="s">
        <v>265</v>
      </c>
      <c r="J4319" s="54" t="s">
        <v>13352</v>
      </c>
      <c r="K4319" s="54" t="s">
        <v>16299</v>
      </c>
      <c r="L4319" s="54" t="s">
        <v>16300</v>
      </c>
      <c r="M4319" s="54" t="s">
        <v>16298</v>
      </c>
      <c r="N4319" s="54" t="s">
        <v>256</v>
      </c>
      <c r="O4319" s="54" t="s">
        <v>256</v>
      </c>
      <c r="P4319" s="54" t="s">
        <v>275</v>
      </c>
      <c r="Q4319" s="54" t="s">
        <v>256</v>
      </c>
      <c r="R4319" s="54" t="s">
        <v>431</v>
      </c>
      <c r="S4319" s="71"/>
      <c r="T4319" s="54" t="s">
        <v>256</v>
      </c>
      <c r="U4319" s="71">
        <v>44531</v>
      </c>
      <c r="V4319" s="54" t="s">
        <v>256</v>
      </c>
      <c r="W4319" t="str">
        <f t="shared" si="67"/>
        <v>Dec-21</v>
      </c>
    </row>
    <row r="4320" spans="1:23" x14ac:dyDescent="0.25">
      <c r="A4320" s="54" t="s">
        <v>317</v>
      </c>
      <c r="B4320" s="54" t="s">
        <v>432</v>
      </c>
      <c r="C4320" s="54" t="s">
        <v>263</v>
      </c>
      <c r="D4320" s="54" t="s">
        <v>429</v>
      </c>
      <c r="E4320" s="54" t="s">
        <v>16301</v>
      </c>
      <c r="F4320" s="71">
        <v>44534</v>
      </c>
      <c r="G4320" s="72">
        <v>145</v>
      </c>
      <c r="H4320" s="72">
        <v>12303.25</v>
      </c>
      <c r="I4320" s="54" t="s">
        <v>265</v>
      </c>
      <c r="J4320" s="54" t="s">
        <v>13352</v>
      </c>
      <c r="K4320" s="54" t="s">
        <v>16302</v>
      </c>
      <c r="L4320" s="54" t="s">
        <v>16303</v>
      </c>
      <c r="M4320" s="54" t="s">
        <v>16301</v>
      </c>
      <c r="N4320" s="54" t="s">
        <v>256</v>
      </c>
      <c r="O4320" s="54" t="s">
        <v>256</v>
      </c>
      <c r="P4320" s="54" t="s">
        <v>275</v>
      </c>
      <c r="Q4320" s="54" t="s">
        <v>256</v>
      </c>
      <c r="R4320" s="54" t="s">
        <v>431</v>
      </c>
      <c r="S4320" s="71"/>
      <c r="T4320" s="54" t="s">
        <v>256</v>
      </c>
      <c r="U4320" s="71">
        <v>44534</v>
      </c>
      <c r="V4320" s="54" t="s">
        <v>256</v>
      </c>
      <c r="W4320" t="str">
        <f t="shared" si="67"/>
        <v>Dec-21</v>
      </c>
    </row>
    <row r="4321" spans="1:23" x14ac:dyDescent="0.25">
      <c r="A4321" s="54" t="s">
        <v>317</v>
      </c>
      <c r="B4321" s="54" t="s">
        <v>432</v>
      </c>
      <c r="C4321" s="54" t="s">
        <v>263</v>
      </c>
      <c r="D4321" s="54" t="s">
        <v>429</v>
      </c>
      <c r="E4321" s="54" t="s">
        <v>16304</v>
      </c>
      <c r="F4321" s="71">
        <v>44536</v>
      </c>
      <c r="G4321" s="72">
        <v>2428.44</v>
      </c>
      <c r="H4321" s="72">
        <v>206053.13</v>
      </c>
      <c r="I4321" s="54" t="s">
        <v>265</v>
      </c>
      <c r="J4321" s="54" t="s">
        <v>13352</v>
      </c>
      <c r="K4321" s="54" t="s">
        <v>16305</v>
      </c>
      <c r="L4321" s="54" t="s">
        <v>16306</v>
      </c>
      <c r="M4321" s="54" t="s">
        <v>16304</v>
      </c>
      <c r="N4321" s="54" t="s">
        <v>256</v>
      </c>
      <c r="O4321" s="54" t="s">
        <v>256</v>
      </c>
      <c r="P4321" s="54" t="s">
        <v>275</v>
      </c>
      <c r="Q4321" s="54" t="s">
        <v>256</v>
      </c>
      <c r="R4321" s="54" t="s">
        <v>431</v>
      </c>
      <c r="S4321" s="71"/>
      <c r="T4321" s="54" t="s">
        <v>256</v>
      </c>
      <c r="U4321" s="71">
        <v>44536</v>
      </c>
      <c r="V4321" s="54" t="s">
        <v>256</v>
      </c>
      <c r="W4321" t="str">
        <f t="shared" si="67"/>
        <v>Dec-21</v>
      </c>
    </row>
    <row r="4322" spans="1:23" x14ac:dyDescent="0.25">
      <c r="A4322" s="54" t="s">
        <v>317</v>
      </c>
      <c r="B4322" s="54" t="s">
        <v>432</v>
      </c>
      <c r="C4322" s="54" t="s">
        <v>263</v>
      </c>
      <c r="D4322" s="54" t="s">
        <v>429</v>
      </c>
      <c r="E4322" s="54" t="s">
        <v>16307</v>
      </c>
      <c r="F4322" s="71">
        <v>44536</v>
      </c>
      <c r="G4322" s="72">
        <v>22.5</v>
      </c>
      <c r="H4322" s="72">
        <v>1909.13</v>
      </c>
      <c r="I4322" s="54" t="s">
        <v>265</v>
      </c>
      <c r="J4322" s="54" t="s">
        <v>13352</v>
      </c>
      <c r="K4322" s="54" t="s">
        <v>16308</v>
      </c>
      <c r="L4322" s="54" t="s">
        <v>16309</v>
      </c>
      <c r="M4322" s="54" t="s">
        <v>16307</v>
      </c>
      <c r="N4322" s="54" t="s">
        <v>256</v>
      </c>
      <c r="O4322" s="54" t="s">
        <v>256</v>
      </c>
      <c r="P4322" s="54" t="s">
        <v>275</v>
      </c>
      <c r="Q4322" s="54" t="s">
        <v>256</v>
      </c>
      <c r="R4322" s="54" t="s">
        <v>431</v>
      </c>
      <c r="S4322" s="71"/>
      <c r="T4322" s="54" t="s">
        <v>256</v>
      </c>
      <c r="U4322" s="71">
        <v>44536</v>
      </c>
      <c r="V4322" s="54" t="s">
        <v>256</v>
      </c>
      <c r="W4322" t="str">
        <f t="shared" si="67"/>
        <v>Dec-21</v>
      </c>
    </row>
    <row r="4323" spans="1:23" x14ac:dyDescent="0.25">
      <c r="A4323" s="54" t="s">
        <v>317</v>
      </c>
      <c r="B4323" s="54" t="s">
        <v>432</v>
      </c>
      <c r="C4323" s="54" t="s">
        <v>263</v>
      </c>
      <c r="D4323" s="54" t="s">
        <v>429</v>
      </c>
      <c r="E4323" s="54" t="s">
        <v>16310</v>
      </c>
      <c r="F4323" s="71">
        <v>44536</v>
      </c>
      <c r="G4323" s="72">
        <v>13.6</v>
      </c>
      <c r="H4323" s="72">
        <v>1153.96</v>
      </c>
      <c r="I4323" s="54" t="s">
        <v>265</v>
      </c>
      <c r="J4323" s="54" t="s">
        <v>13352</v>
      </c>
      <c r="K4323" s="54" t="s">
        <v>16311</v>
      </c>
      <c r="L4323" s="54" t="s">
        <v>16312</v>
      </c>
      <c r="M4323" s="54" t="s">
        <v>16310</v>
      </c>
      <c r="N4323" s="54" t="s">
        <v>256</v>
      </c>
      <c r="O4323" s="54" t="s">
        <v>256</v>
      </c>
      <c r="P4323" s="54" t="s">
        <v>275</v>
      </c>
      <c r="Q4323" s="54" t="s">
        <v>256</v>
      </c>
      <c r="R4323" s="54" t="s">
        <v>431</v>
      </c>
      <c r="S4323" s="71"/>
      <c r="T4323" s="54" t="s">
        <v>256</v>
      </c>
      <c r="U4323" s="71">
        <v>44536</v>
      </c>
      <c r="V4323" s="54" t="s">
        <v>256</v>
      </c>
      <c r="W4323" t="str">
        <f t="shared" si="67"/>
        <v>Dec-21</v>
      </c>
    </row>
    <row r="4324" spans="1:23" x14ac:dyDescent="0.25">
      <c r="A4324" s="54" t="s">
        <v>317</v>
      </c>
      <c r="B4324" s="54" t="s">
        <v>432</v>
      </c>
      <c r="C4324" s="54" t="s">
        <v>263</v>
      </c>
      <c r="D4324" s="54" t="s">
        <v>429</v>
      </c>
      <c r="E4324" s="54" t="s">
        <v>16313</v>
      </c>
      <c r="F4324" s="71">
        <v>44542</v>
      </c>
      <c r="G4324" s="72">
        <v>59.4</v>
      </c>
      <c r="H4324" s="72">
        <v>5040.09</v>
      </c>
      <c r="I4324" s="54" t="s">
        <v>265</v>
      </c>
      <c r="J4324" s="54" t="s">
        <v>13352</v>
      </c>
      <c r="K4324" s="54" t="s">
        <v>16314</v>
      </c>
      <c r="L4324" s="54" t="s">
        <v>16315</v>
      </c>
      <c r="M4324" s="54" t="s">
        <v>16313</v>
      </c>
      <c r="N4324" s="54" t="s">
        <v>256</v>
      </c>
      <c r="O4324" s="54" t="s">
        <v>256</v>
      </c>
      <c r="P4324" s="54" t="s">
        <v>275</v>
      </c>
      <c r="Q4324" s="54" t="s">
        <v>256</v>
      </c>
      <c r="R4324" s="54" t="s">
        <v>431</v>
      </c>
      <c r="S4324" s="71"/>
      <c r="T4324" s="54" t="s">
        <v>256</v>
      </c>
      <c r="U4324" s="71">
        <v>44542</v>
      </c>
      <c r="V4324" s="54" t="s">
        <v>256</v>
      </c>
      <c r="W4324" t="str">
        <f t="shared" si="67"/>
        <v>Dec-21</v>
      </c>
    </row>
    <row r="4325" spans="1:23" x14ac:dyDescent="0.25">
      <c r="A4325" s="54" t="s">
        <v>317</v>
      </c>
      <c r="B4325" s="54" t="s">
        <v>432</v>
      </c>
      <c r="C4325" s="54" t="s">
        <v>263</v>
      </c>
      <c r="D4325" s="54" t="s">
        <v>429</v>
      </c>
      <c r="E4325" s="54" t="s">
        <v>16316</v>
      </c>
      <c r="F4325" s="71">
        <v>44542</v>
      </c>
      <c r="G4325" s="72">
        <v>22.8</v>
      </c>
      <c r="H4325" s="72">
        <v>1934.58</v>
      </c>
      <c r="I4325" s="54" t="s">
        <v>265</v>
      </c>
      <c r="J4325" s="54" t="s">
        <v>13352</v>
      </c>
      <c r="K4325" s="54" t="s">
        <v>16317</v>
      </c>
      <c r="L4325" s="54" t="s">
        <v>16318</v>
      </c>
      <c r="M4325" s="54" t="s">
        <v>16316</v>
      </c>
      <c r="N4325" s="54" t="s">
        <v>256</v>
      </c>
      <c r="O4325" s="54" t="s">
        <v>256</v>
      </c>
      <c r="P4325" s="54" t="s">
        <v>275</v>
      </c>
      <c r="Q4325" s="54" t="s">
        <v>256</v>
      </c>
      <c r="R4325" s="54" t="s">
        <v>431</v>
      </c>
      <c r="S4325" s="71"/>
      <c r="T4325" s="54" t="s">
        <v>256</v>
      </c>
      <c r="U4325" s="71">
        <v>44542</v>
      </c>
      <c r="V4325" s="54" t="s">
        <v>256</v>
      </c>
      <c r="W4325" t="str">
        <f t="shared" si="67"/>
        <v>Dec-21</v>
      </c>
    </row>
    <row r="4326" spans="1:23" x14ac:dyDescent="0.25">
      <c r="A4326" s="54" t="s">
        <v>317</v>
      </c>
      <c r="B4326" s="54" t="s">
        <v>432</v>
      </c>
      <c r="C4326" s="54" t="s">
        <v>263</v>
      </c>
      <c r="D4326" s="54" t="s">
        <v>429</v>
      </c>
      <c r="E4326" s="54" t="s">
        <v>16319</v>
      </c>
      <c r="F4326" s="71">
        <v>44543</v>
      </c>
      <c r="G4326" s="72">
        <v>166.5</v>
      </c>
      <c r="H4326" s="72">
        <v>14127.53</v>
      </c>
      <c r="I4326" s="54" t="s">
        <v>265</v>
      </c>
      <c r="J4326" s="54" t="s">
        <v>13352</v>
      </c>
      <c r="K4326" s="54" t="s">
        <v>16320</v>
      </c>
      <c r="L4326" s="54" t="s">
        <v>16321</v>
      </c>
      <c r="M4326" s="54" t="s">
        <v>16319</v>
      </c>
      <c r="N4326" s="54" t="s">
        <v>256</v>
      </c>
      <c r="O4326" s="54" t="s">
        <v>256</v>
      </c>
      <c r="P4326" s="54" t="s">
        <v>275</v>
      </c>
      <c r="Q4326" s="54" t="s">
        <v>256</v>
      </c>
      <c r="R4326" s="54" t="s">
        <v>431</v>
      </c>
      <c r="S4326" s="71"/>
      <c r="T4326" s="54" t="s">
        <v>256</v>
      </c>
      <c r="U4326" s="71">
        <v>44543</v>
      </c>
      <c r="V4326" s="54" t="s">
        <v>256</v>
      </c>
      <c r="W4326" t="str">
        <f t="shared" si="67"/>
        <v>Dec-21</v>
      </c>
    </row>
    <row r="4327" spans="1:23" x14ac:dyDescent="0.25">
      <c r="A4327" s="54" t="s">
        <v>317</v>
      </c>
      <c r="B4327" s="54" t="s">
        <v>432</v>
      </c>
      <c r="C4327" s="54" t="s">
        <v>263</v>
      </c>
      <c r="D4327" s="54" t="s">
        <v>429</v>
      </c>
      <c r="E4327" s="54" t="s">
        <v>16322</v>
      </c>
      <c r="F4327" s="71">
        <v>44537</v>
      </c>
      <c r="G4327" s="72">
        <v>63.68</v>
      </c>
      <c r="H4327" s="72">
        <v>5403.25</v>
      </c>
      <c r="I4327" s="54" t="s">
        <v>265</v>
      </c>
      <c r="J4327" s="54" t="s">
        <v>13352</v>
      </c>
      <c r="K4327" s="54" t="s">
        <v>16323</v>
      </c>
      <c r="L4327" s="54" t="s">
        <v>16324</v>
      </c>
      <c r="M4327" s="54" t="s">
        <v>16322</v>
      </c>
      <c r="N4327" s="54" t="s">
        <v>256</v>
      </c>
      <c r="O4327" s="54" t="s">
        <v>256</v>
      </c>
      <c r="P4327" s="54" t="s">
        <v>275</v>
      </c>
      <c r="Q4327" s="54" t="s">
        <v>256</v>
      </c>
      <c r="R4327" s="54" t="s">
        <v>431</v>
      </c>
      <c r="S4327" s="71"/>
      <c r="T4327" s="54" t="s">
        <v>256</v>
      </c>
      <c r="U4327" s="71">
        <v>44537</v>
      </c>
      <c r="V4327" s="54" t="s">
        <v>256</v>
      </c>
      <c r="W4327" t="str">
        <f t="shared" si="67"/>
        <v>Dec-21</v>
      </c>
    </row>
    <row r="4328" spans="1:23" x14ac:dyDescent="0.25">
      <c r="A4328" s="54" t="s">
        <v>317</v>
      </c>
      <c r="B4328" s="54" t="s">
        <v>432</v>
      </c>
      <c r="C4328" s="54" t="s">
        <v>263</v>
      </c>
      <c r="D4328" s="54" t="s">
        <v>429</v>
      </c>
      <c r="E4328" s="54" t="s">
        <v>16325</v>
      </c>
      <c r="F4328" s="71">
        <v>44544</v>
      </c>
      <c r="G4328" s="72">
        <v>54.72</v>
      </c>
      <c r="H4328" s="72">
        <v>4642.99</v>
      </c>
      <c r="I4328" s="54" t="s">
        <v>265</v>
      </c>
      <c r="J4328" s="54" t="s">
        <v>13352</v>
      </c>
      <c r="K4328" s="54" t="s">
        <v>16326</v>
      </c>
      <c r="L4328" s="54" t="s">
        <v>16327</v>
      </c>
      <c r="M4328" s="54" t="s">
        <v>16325</v>
      </c>
      <c r="N4328" s="54" t="s">
        <v>256</v>
      </c>
      <c r="O4328" s="54" t="s">
        <v>256</v>
      </c>
      <c r="P4328" s="54" t="s">
        <v>275</v>
      </c>
      <c r="Q4328" s="54" t="s">
        <v>256</v>
      </c>
      <c r="R4328" s="54" t="s">
        <v>431</v>
      </c>
      <c r="S4328" s="71"/>
      <c r="T4328" s="54" t="s">
        <v>256</v>
      </c>
      <c r="U4328" s="71">
        <v>44544</v>
      </c>
      <c r="V4328" s="54" t="s">
        <v>256</v>
      </c>
      <c r="W4328" t="str">
        <f t="shared" si="67"/>
        <v>Dec-21</v>
      </c>
    </row>
    <row r="4329" spans="1:23" x14ac:dyDescent="0.25">
      <c r="A4329" s="54" t="s">
        <v>317</v>
      </c>
      <c r="B4329" s="54" t="s">
        <v>432</v>
      </c>
      <c r="C4329" s="54" t="s">
        <v>263</v>
      </c>
      <c r="D4329" s="54" t="s">
        <v>429</v>
      </c>
      <c r="E4329" s="54" t="s">
        <v>16328</v>
      </c>
      <c r="F4329" s="71">
        <v>44552</v>
      </c>
      <c r="G4329" s="72">
        <v>1284.9000000000001</v>
      </c>
      <c r="H4329" s="72">
        <v>109023.77</v>
      </c>
      <c r="I4329" s="54" t="s">
        <v>265</v>
      </c>
      <c r="J4329" s="54" t="s">
        <v>13352</v>
      </c>
      <c r="K4329" s="54" t="s">
        <v>16329</v>
      </c>
      <c r="L4329" s="54" t="s">
        <v>16330</v>
      </c>
      <c r="M4329" s="54" t="s">
        <v>16328</v>
      </c>
      <c r="N4329" s="54" t="s">
        <v>256</v>
      </c>
      <c r="O4329" s="54" t="s">
        <v>256</v>
      </c>
      <c r="P4329" s="54" t="s">
        <v>275</v>
      </c>
      <c r="Q4329" s="54" t="s">
        <v>256</v>
      </c>
      <c r="R4329" s="54" t="s">
        <v>431</v>
      </c>
      <c r="S4329" s="71"/>
      <c r="T4329" s="54" t="s">
        <v>256</v>
      </c>
      <c r="U4329" s="71">
        <v>44552</v>
      </c>
      <c r="V4329" s="54" t="s">
        <v>256</v>
      </c>
      <c r="W4329" t="str">
        <f t="shared" si="67"/>
        <v>Dec-21</v>
      </c>
    </row>
    <row r="4330" spans="1:23" x14ac:dyDescent="0.25">
      <c r="A4330" s="54" t="s">
        <v>317</v>
      </c>
      <c r="B4330" s="54" t="s">
        <v>432</v>
      </c>
      <c r="C4330" s="54" t="s">
        <v>263</v>
      </c>
      <c r="D4330" s="54" t="s">
        <v>429</v>
      </c>
      <c r="E4330" s="54" t="s">
        <v>16331</v>
      </c>
      <c r="F4330" s="71">
        <v>44550</v>
      </c>
      <c r="G4330" s="72">
        <v>26.4</v>
      </c>
      <c r="H4330" s="72">
        <v>2240.04</v>
      </c>
      <c r="I4330" s="54" t="s">
        <v>265</v>
      </c>
      <c r="J4330" s="54" t="s">
        <v>13352</v>
      </c>
      <c r="K4330" s="54" t="s">
        <v>16332</v>
      </c>
      <c r="L4330" s="54" t="s">
        <v>16333</v>
      </c>
      <c r="M4330" s="54" t="s">
        <v>16331</v>
      </c>
      <c r="N4330" s="54" t="s">
        <v>256</v>
      </c>
      <c r="O4330" s="54" t="s">
        <v>256</v>
      </c>
      <c r="P4330" s="54" t="s">
        <v>275</v>
      </c>
      <c r="Q4330" s="54" t="s">
        <v>256</v>
      </c>
      <c r="R4330" s="54" t="s">
        <v>431</v>
      </c>
      <c r="S4330" s="71"/>
      <c r="T4330" s="54" t="s">
        <v>256</v>
      </c>
      <c r="U4330" s="71">
        <v>44550</v>
      </c>
      <c r="V4330" s="54" t="s">
        <v>256</v>
      </c>
      <c r="W4330" t="str">
        <f t="shared" si="67"/>
        <v>Dec-21</v>
      </c>
    </row>
    <row r="4331" spans="1:23" x14ac:dyDescent="0.25">
      <c r="A4331" s="54" t="s">
        <v>317</v>
      </c>
      <c r="B4331" s="54" t="s">
        <v>432</v>
      </c>
      <c r="C4331" s="54" t="s">
        <v>263</v>
      </c>
      <c r="D4331" s="54" t="s">
        <v>429</v>
      </c>
      <c r="E4331" s="54" t="s">
        <v>16334</v>
      </c>
      <c r="F4331" s="71">
        <v>44552</v>
      </c>
      <c r="G4331" s="72">
        <v>87.66</v>
      </c>
      <c r="H4331" s="72">
        <v>7437.95</v>
      </c>
      <c r="I4331" s="54" t="s">
        <v>265</v>
      </c>
      <c r="J4331" s="54" t="s">
        <v>13352</v>
      </c>
      <c r="K4331" s="54" t="s">
        <v>16335</v>
      </c>
      <c r="L4331" s="54" t="s">
        <v>16336</v>
      </c>
      <c r="M4331" s="54" t="s">
        <v>16334</v>
      </c>
      <c r="N4331" s="54" t="s">
        <v>256</v>
      </c>
      <c r="O4331" s="54" t="s">
        <v>256</v>
      </c>
      <c r="P4331" s="54" t="s">
        <v>275</v>
      </c>
      <c r="Q4331" s="54" t="s">
        <v>256</v>
      </c>
      <c r="R4331" s="54" t="s">
        <v>431</v>
      </c>
      <c r="S4331" s="71"/>
      <c r="T4331" s="54" t="s">
        <v>256</v>
      </c>
      <c r="U4331" s="71">
        <v>44552</v>
      </c>
      <c r="V4331" s="54" t="s">
        <v>256</v>
      </c>
      <c r="W4331" t="str">
        <f t="shared" si="67"/>
        <v>Dec-21</v>
      </c>
    </row>
    <row r="4332" spans="1:23" x14ac:dyDescent="0.25">
      <c r="A4332" s="54" t="s">
        <v>317</v>
      </c>
      <c r="B4332" s="54" t="s">
        <v>432</v>
      </c>
      <c r="C4332" s="54" t="s">
        <v>263</v>
      </c>
      <c r="D4332" s="54" t="s">
        <v>429</v>
      </c>
      <c r="E4332" s="54" t="s">
        <v>16337</v>
      </c>
      <c r="F4332" s="71">
        <v>44552</v>
      </c>
      <c r="G4332" s="72">
        <v>40.5</v>
      </c>
      <c r="H4332" s="72">
        <v>3436.43</v>
      </c>
      <c r="I4332" s="54" t="s">
        <v>265</v>
      </c>
      <c r="J4332" s="54" t="s">
        <v>13352</v>
      </c>
      <c r="K4332" s="54" t="s">
        <v>16338</v>
      </c>
      <c r="L4332" s="54" t="s">
        <v>16339</v>
      </c>
      <c r="M4332" s="54" t="s">
        <v>16337</v>
      </c>
      <c r="N4332" s="54" t="s">
        <v>256</v>
      </c>
      <c r="O4332" s="54" t="s">
        <v>256</v>
      </c>
      <c r="P4332" s="54" t="s">
        <v>275</v>
      </c>
      <c r="Q4332" s="54" t="s">
        <v>256</v>
      </c>
      <c r="R4332" s="54" t="s">
        <v>431</v>
      </c>
      <c r="S4332" s="71"/>
      <c r="T4332" s="54" t="s">
        <v>256</v>
      </c>
      <c r="U4332" s="71">
        <v>44552</v>
      </c>
      <c r="V4332" s="54" t="s">
        <v>256</v>
      </c>
      <c r="W4332" t="str">
        <f t="shared" si="67"/>
        <v>Dec-21</v>
      </c>
    </row>
    <row r="4333" spans="1:23" x14ac:dyDescent="0.25">
      <c r="A4333" s="54" t="s">
        <v>317</v>
      </c>
      <c r="B4333" s="54" t="s">
        <v>432</v>
      </c>
      <c r="C4333" s="54" t="s">
        <v>263</v>
      </c>
      <c r="D4333" s="54" t="s">
        <v>429</v>
      </c>
      <c r="E4333" s="54" t="s">
        <v>16340</v>
      </c>
      <c r="F4333" s="71">
        <v>44552</v>
      </c>
      <c r="G4333" s="72">
        <v>76.5</v>
      </c>
      <c r="H4333" s="72">
        <v>6491.03</v>
      </c>
      <c r="I4333" s="54" t="s">
        <v>265</v>
      </c>
      <c r="J4333" s="54" t="s">
        <v>13352</v>
      </c>
      <c r="K4333" s="54" t="s">
        <v>16341</v>
      </c>
      <c r="L4333" s="54" t="s">
        <v>16342</v>
      </c>
      <c r="M4333" s="54" t="s">
        <v>16340</v>
      </c>
      <c r="N4333" s="54" t="s">
        <v>256</v>
      </c>
      <c r="O4333" s="54" t="s">
        <v>256</v>
      </c>
      <c r="P4333" s="54" t="s">
        <v>275</v>
      </c>
      <c r="Q4333" s="54" t="s">
        <v>256</v>
      </c>
      <c r="R4333" s="54" t="s">
        <v>431</v>
      </c>
      <c r="S4333" s="71"/>
      <c r="T4333" s="54" t="s">
        <v>256</v>
      </c>
      <c r="U4333" s="71">
        <v>44552</v>
      </c>
      <c r="V4333" s="54" t="s">
        <v>256</v>
      </c>
      <c r="W4333" t="str">
        <f t="shared" si="67"/>
        <v>Dec-21</v>
      </c>
    </row>
    <row r="4334" spans="1:23" x14ac:dyDescent="0.25">
      <c r="A4334" s="54" t="s">
        <v>317</v>
      </c>
      <c r="B4334" s="54" t="s">
        <v>432</v>
      </c>
      <c r="C4334" s="54" t="s">
        <v>263</v>
      </c>
      <c r="D4334" s="54" t="s">
        <v>429</v>
      </c>
      <c r="E4334" s="54" t="s">
        <v>16343</v>
      </c>
      <c r="F4334" s="71">
        <v>44557</v>
      </c>
      <c r="G4334" s="72">
        <v>669.8</v>
      </c>
      <c r="H4334" s="72">
        <v>56832.53</v>
      </c>
      <c r="I4334" s="54" t="s">
        <v>265</v>
      </c>
      <c r="J4334" s="54" t="s">
        <v>13352</v>
      </c>
      <c r="K4334" s="54" t="s">
        <v>16344</v>
      </c>
      <c r="L4334" s="54" t="s">
        <v>16345</v>
      </c>
      <c r="M4334" s="54" t="s">
        <v>16343</v>
      </c>
      <c r="N4334" s="54" t="s">
        <v>256</v>
      </c>
      <c r="O4334" s="54" t="s">
        <v>256</v>
      </c>
      <c r="P4334" s="54" t="s">
        <v>275</v>
      </c>
      <c r="Q4334" s="54" t="s">
        <v>256</v>
      </c>
      <c r="R4334" s="54" t="s">
        <v>431</v>
      </c>
      <c r="S4334" s="71"/>
      <c r="T4334" s="54" t="s">
        <v>256</v>
      </c>
      <c r="U4334" s="71">
        <v>44557</v>
      </c>
      <c r="V4334" s="54" t="s">
        <v>256</v>
      </c>
      <c r="W4334" t="str">
        <f t="shared" si="67"/>
        <v>Dec-21</v>
      </c>
    </row>
    <row r="4335" spans="1:23" x14ac:dyDescent="0.25">
      <c r="A4335" s="54" t="s">
        <v>317</v>
      </c>
      <c r="B4335" s="54" t="s">
        <v>432</v>
      </c>
      <c r="C4335" s="54" t="s">
        <v>263</v>
      </c>
      <c r="D4335" s="54" t="s">
        <v>429</v>
      </c>
      <c r="E4335" s="54" t="s">
        <v>16346</v>
      </c>
      <c r="F4335" s="71">
        <v>44557</v>
      </c>
      <c r="G4335" s="72">
        <v>66.599999999999994</v>
      </c>
      <c r="H4335" s="72">
        <v>5651.01</v>
      </c>
      <c r="I4335" s="54" t="s">
        <v>265</v>
      </c>
      <c r="J4335" s="54" t="s">
        <v>13352</v>
      </c>
      <c r="K4335" s="54" t="s">
        <v>16347</v>
      </c>
      <c r="L4335" s="54" t="s">
        <v>16348</v>
      </c>
      <c r="M4335" s="54" t="s">
        <v>16346</v>
      </c>
      <c r="N4335" s="54" t="s">
        <v>256</v>
      </c>
      <c r="O4335" s="54" t="s">
        <v>256</v>
      </c>
      <c r="P4335" s="54" t="s">
        <v>275</v>
      </c>
      <c r="Q4335" s="54" t="s">
        <v>256</v>
      </c>
      <c r="R4335" s="54" t="s">
        <v>431</v>
      </c>
      <c r="S4335" s="71"/>
      <c r="T4335" s="54" t="s">
        <v>256</v>
      </c>
      <c r="U4335" s="71">
        <v>44557</v>
      </c>
      <c r="V4335" s="54" t="s">
        <v>256</v>
      </c>
      <c r="W4335" t="str">
        <f t="shared" si="67"/>
        <v>Dec-21</v>
      </c>
    </row>
    <row r="4336" spans="1:23" x14ac:dyDescent="0.25">
      <c r="A4336" s="54" t="s">
        <v>317</v>
      </c>
      <c r="B4336" s="54" t="s">
        <v>432</v>
      </c>
      <c r="C4336" s="54" t="s">
        <v>263</v>
      </c>
      <c r="D4336" s="54" t="s">
        <v>429</v>
      </c>
      <c r="E4336" s="54" t="s">
        <v>16349</v>
      </c>
      <c r="F4336" s="71">
        <v>44557</v>
      </c>
      <c r="G4336" s="72">
        <v>4.75</v>
      </c>
      <c r="H4336" s="72">
        <v>403.04</v>
      </c>
      <c r="I4336" s="54" t="s">
        <v>265</v>
      </c>
      <c r="J4336" s="54" t="s">
        <v>13352</v>
      </c>
      <c r="K4336" s="54" t="s">
        <v>16350</v>
      </c>
      <c r="L4336" s="54" t="s">
        <v>16351</v>
      </c>
      <c r="M4336" s="54" t="s">
        <v>16349</v>
      </c>
      <c r="N4336" s="54" t="s">
        <v>256</v>
      </c>
      <c r="O4336" s="54" t="s">
        <v>256</v>
      </c>
      <c r="P4336" s="54" t="s">
        <v>275</v>
      </c>
      <c r="Q4336" s="54" t="s">
        <v>256</v>
      </c>
      <c r="R4336" s="54" t="s">
        <v>431</v>
      </c>
      <c r="S4336" s="71"/>
      <c r="T4336" s="54" t="s">
        <v>256</v>
      </c>
      <c r="U4336" s="71">
        <v>44557</v>
      </c>
      <c r="V4336" s="54" t="s">
        <v>256</v>
      </c>
      <c r="W4336" t="str">
        <f t="shared" si="67"/>
        <v>Dec-21</v>
      </c>
    </row>
    <row r="4337" spans="1:23" x14ac:dyDescent="0.25">
      <c r="A4337" s="54" t="s">
        <v>317</v>
      </c>
      <c r="B4337" s="54" t="s">
        <v>432</v>
      </c>
      <c r="C4337" s="54" t="s">
        <v>263</v>
      </c>
      <c r="D4337" s="54" t="s">
        <v>429</v>
      </c>
      <c r="E4337" s="54" t="s">
        <v>16352</v>
      </c>
      <c r="F4337" s="71">
        <v>44557</v>
      </c>
      <c r="G4337" s="72">
        <v>4.75</v>
      </c>
      <c r="H4337" s="72">
        <v>403.04</v>
      </c>
      <c r="I4337" s="54" t="s">
        <v>265</v>
      </c>
      <c r="J4337" s="54" t="s">
        <v>13352</v>
      </c>
      <c r="K4337" s="54" t="s">
        <v>16353</v>
      </c>
      <c r="L4337" s="54" t="s">
        <v>16354</v>
      </c>
      <c r="M4337" s="54" t="s">
        <v>16352</v>
      </c>
      <c r="N4337" s="54" t="s">
        <v>256</v>
      </c>
      <c r="O4337" s="54" t="s">
        <v>256</v>
      </c>
      <c r="P4337" s="54" t="s">
        <v>275</v>
      </c>
      <c r="Q4337" s="54" t="s">
        <v>256</v>
      </c>
      <c r="R4337" s="54" t="s">
        <v>431</v>
      </c>
      <c r="S4337" s="71"/>
      <c r="T4337" s="54" t="s">
        <v>256</v>
      </c>
      <c r="U4337" s="71">
        <v>44557</v>
      </c>
      <c r="V4337" s="54" t="s">
        <v>256</v>
      </c>
      <c r="W4337" t="str">
        <f t="shared" si="67"/>
        <v>Dec-21</v>
      </c>
    </row>
    <row r="4338" spans="1:23" x14ac:dyDescent="0.25">
      <c r="A4338" s="54" t="s">
        <v>317</v>
      </c>
      <c r="B4338" s="54" t="s">
        <v>432</v>
      </c>
      <c r="C4338" s="54" t="s">
        <v>263</v>
      </c>
      <c r="D4338" s="54" t="s">
        <v>429</v>
      </c>
      <c r="E4338" s="54" t="s">
        <v>16355</v>
      </c>
      <c r="F4338" s="71">
        <v>44559</v>
      </c>
      <c r="G4338" s="72">
        <v>9</v>
      </c>
      <c r="H4338" s="72">
        <v>763.65</v>
      </c>
      <c r="I4338" s="54" t="s">
        <v>265</v>
      </c>
      <c r="J4338" s="54" t="s">
        <v>13352</v>
      </c>
      <c r="K4338" s="54" t="s">
        <v>16356</v>
      </c>
      <c r="L4338" s="54" t="s">
        <v>16357</v>
      </c>
      <c r="M4338" s="54" t="s">
        <v>16355</v>
      </c>
      <c r="N4338" s="54" t="s">
        <v>256</v>
      </c>
      <c r="O4338" s="54" t="s">
        <v>256</v>
      </c>
      <c r="P4338" s="54" t="s">
        <v>275</v>
      </c>
      <c r="Q4338" s="54" t="s">
        <v>256</v>
      </c>
      <c r="R4338" s="54" t="s">
        <v>431</v>
      </c>
      <c r="S4338" s="71"/>
      <c r="T4338" s="54" t="s">
        <v>256</v>
      </c>
      <c r="U4338" s="71">
        <v>44559</v>
      </c>
      <c r="V4338" s="54" t="s">
        <v>256</v>
      </c>
      <c r="W4338" t="str">
        <f t="shared" si="67"/>
        <v>Dec-21</v>
      </c>
    </row>
    <row r="4339" spans="1:23" x14ac:dyDescent="0.25">
      <c r="A4339" s="54" t="s">
        <v>317</v>
      </c>
      <c r="B4339" s="54" t="s">
        <v>432</v>
      </c>
      <c r="C4339" s="54" t="s">
        <v>263</v>
      </c>
      <c r="D4339" s="54" t="s">
        <v>429</v>
      </c>
      <c r="E4339" s="54" t="s">
        <v>16358</v>
      </c>
      <c r="F4339" s="71">
        <v>44555</v>
      </c>
      <c r="G4339" s="72">
        <v>3683.28</v>
      </c>
      <c r="H4339" s="72">
        <v>312526.31</v>
      </c>
      <c r="I4339" s="54" t="s">
        <v>265</v>
      </c>
      <c r="J4339" s="54" t="s">
        <v>13352</v>
      </c>
      <c r="K4339" s="54" t="s">
        <v>16359</v>
      </c>
      <c r="L4339" s="54" t="s">
        <v>16360</v>
      </c>
      <c r="M4339" s="54" t="s">
        <v>16358</v>
      </c>
      <c r="N4339" s="54" t="s">
        <v>256</v>
      </c>
      <c r="O4339" s="54" t="s">
        <v>256</v>
      </c>
      <c r="P4339" s="54" t="s">
        <v>275</v>
      </c>
      <c r="Q4339" s="54" t="s">
        <v>256</v>
      </c>
      <c r="R4339" s="54" t="s">
        <v>431</v>
      </c>
      <c r="S4339" s="71"/>
      <c r="T4339" s="54" t="s">
        <v>256</v>
      </c>
      <c r="U4339" s="71">
        <v>44555</v>
      </c>
      <c r="V4339" s="54" t="s">
        <v>256</v>
      </c>
      <c r="W4339" t="str">
        <f t="shared" si="67"/>
        <v>Dec-21</v>
      </c>
    </row>
    <row r="4340" spans="1:23" x14ac:dyDescent="0.25">
      <c r="A4340" s="54" t="s">
        <v>317</v>
      </c>
      <c r="B4340" s="54" t="s">
        <v>432</v>
      </c>
      <c r="C4340" s="54" t="s">
        <v>263</v>
      </c>
      <c r="D4340" s="54" t="s">
        <v>429</v>
      </c>
      <c r="E4340" s="54" t="s">
        <v>16361</v>
      </c>
      <c r="F4340" s="71">
        <v>44559</v>
      </c>
      <c r="G4340" s="72">
        <v>93.6</v>
      </c>
      <c r="H4340" s="72">
        <v>7941.96</v>
      </c>
      <c r="I4340" s="54" t="s">
        <v>265</v>
      </c>
      <c r="J4340" s="54" t="s">
        <v>13352</v>
      </c>
      <c r="K4340" s="54" t="s">
        <v>16362</v>
      </c>
      <c r="L4340" s="54" t="s">
        <v>16363</v>
      </c>
      <c r="M4340" s="54" t="s">
        <v>16361</v>
      </c>
      <c r="N4340" s="54" t="s">
        <v>256</v>
      </c>
      <c r="O4340" s="54" t="s">
        <v>256</v>
      </c>
      <c r="P4340" s="54" t="s">
        <v>275</v>
      </c>
      <c r="Q4340" s="54" t="s">
        <v>256</v>
      </c>
      <c r="R4340" s="54" t="s">
        <v>431</v>
      </c>
      <c r="S4340" s="71"/>
      <c r="T4340" s="54" t="s">
        <v>256</v>
      </c>
      <c r="U4340" s="71">
        <v>44559</v>
      </c>
      <c r="V4340" s="54" t="s">
        <v>256</v>
      </c>
      <c r="W4340" t="str">
        <f t="shared" si="67"/>
        <v>Dec-21</v>
      </c>
    </row>
    <row r="4341" spans="1:23" x14ac:dyDescent="0.25">
      <c r="A4341" s="54" t="s">
        <v>317</v>
      </c>
      <c r="B4341" s="54" t="s">
        <v>432</v>
      </c>
      <c r="C4341" s="54" t="s">
        <v>263</v>
      </c>
      <c r="D4341" s="54" t="s">
        <v>429</v>
      </c>
      <c r="E4341" s="54" t="s">
        <v>16364</v>
      </c>
      <c r="F4341" s="71">
        <v>44559</v>
      </c>
      <c r="G4341" s="72">
        <v>1474.74</v>
      </c>
      <c r="H4341" s="72">
        <v>125131.69</v>
      </c>
      <c r="I4341" s="54" t="s">
        <v>265</v>
      </c>
      <c r="J4341" s="54" t="s">
        <v>13352</v>
      </c>
      <c r="K4341" s="54" t="s">
        <v>16365</v>
      </c>
      <c r="L4341" s="54" t="s">
        <v>16366</v>
      </c>
      <c r="M4341" s="54" t="s">
        <v>16364</v>
      </c>
      <c r="N4341" s="54" t="s">
        <v>256</v>
      </c>
      <c r="O4341" s="54" t="s">
        <v>256</v>
      </c>
      <c r="P4341" s="54" t="s">
        <v>275</v>
      </c>
      <c r="Q4341" s="54" t="s">
        <v>256</v>
      </c>
      <c r="R4341" s="54" t="s">
        <v>431</v>
      </c>
      <c r="S4341" s="71"/>
      <c r="T4341" s="54" t="s">
        <v>256</v>
      </c>
      <c r="U4341" s="71">
        <v>44559</v>
      </c>
      <c r="V4341" s="54" t="s">
        <v>256</v>
      </c>
      <c r="W4341" t="str">
        <f t="shared" si="67"/>
        <v>Dec-21</v>
      </c>
    </row>
    <row r="4342" spans="1:23" x14ac:dyDescent="0.25">
      <c r="A4342" s="54" t="s">
        <v>318</v>
      </c>
      <c r="B4342" s="54" t="s">
        <v>432</v>
      </c>
      <c r="C4342" s="54" t="s">
        <v>263</v>
      </c>
      <c r="D4342" s="54" t="s">
        <v>429</v>
      </c>
      <c r="E4342" s="54" t="s">
        <v>16367</v>
      </c>
      <c r="F4342" s="71">
        <v>44542</v>
      </c>
      <c r="G4342" s="72">
        <v>29938.5</v>
      </c>
      <c r="H4342" s="72">
        <v>2540281.73</v>
      </c>
      <c r="I4342" s="54" t="s">
        <v>265</v>
      </c>
      <c r="J4342" s="54" t="s">
        <v>16368</v>
      </c>
      <c r="K4342" s="54" t="s">
        <v>16369</v>
      </c>
      <c r="L4342" s="54" t="s">
        <v>16370</v>
      </c>
      <c r="M4342" s="54" t="s">
        <v>16367</v>
      </c>
      <c r="N4342" s="54" t="s">
        <v>256</v>
      </c>
      <c r="O4342" s="54" t="s">
        <v>256</v>
      </c>
      <c r="P4342" s="54" t="s">
        <v>8893</v>
      </c>
      <c r="Q4342" s="54" t="s">
        <v>256</v>
      </c>
      <c r="R4342" s="54" t="s">
        <v>431</v>
      </c>
      <c r="S4342" s="71"/>
      <c r="T4342" s="54" t="s">
        <v>256</v>
      </c>
      <c r="U4342" s="71">
        <v>44542</v>
      </c>
      <c r="V4342" s="54" t="s">
        <v>256</v>
      </c>
      <c r="W4342" t="str">
        <f t="shared" si="67"/>
        <v>Dec-21</v>
      </c>
    </row>
    <row r="4343" spans="1:23" x14ac:dyDescent="0.25">
      <c r="A4343" s="54" t="s">
        <v>318</v>
      </c>
      <c r="B4343" s="54" t="s">
        <v>432</v>
      </c>
      <c r="C4343" s="54" t="s">
        <v>263</v>
      </c>
      <c r="D4343" s="54" t="s">
        <v>429</v>
      </c>
      <c r="E4343" s="54" t="s">
        <v>16371</v>
      </c>
      <c r="F4343" s="71">
        <v>44551</v>
      </c>
      <c r="G4343" s="72">
        <v>7479</v>
      </c>
      <c r="H4343" s="72">
        <v>634593.15</v>
      </c>
      <c r="I4343" s="54" t="s">
        <v>265</v>
      </c>
      <c r="J4343" s="54" t="s">
        <v>16368</v>
      </c>
      <c r="K4343" s="54" t="s">
        <v>16372</v>
      </c>
      <c r="L4343" s="54" t="s">
        <v>16373</v>
      </c>
      <c r="M4343" s="54" t="s">
        <v>16371</v>
      </c>
      <c r="N4343" s="54" t="s">
        <v>256</v>
      </c>
      <c r="O4343" s="54" t="s">
        <v>256</v>
      </c>
      <c r="P4343" s="54" t="s">
        <v>8893</v>
      </c>
      <c r="Q4343" s="54" t="s">
        <v>256</v>
      </c>
      <c r="R4343" s="54" t="s">
        <v>431</v>
      </c>
      <c r="S4343" s="71"/>
      <c r="T4343" s="54" t="s">
        <v>256</v>
      </c>
      <c r="U4343" s="71">
        <v>44551</v>
      </c>
      <c r="V4343" s="54" t="s">
        <v>256</v>
      </c>
      <c r="W4343" t="str">
        <f t="shared" si="67"/>
        <v>Dec-21</v>
      </c>
    </row>
    <row r="4344" spans="1:23" x14ac:dyDescent="0.25">
      <c r="A4344" s="54" t="s">
        <v>317</v>
      </c>
      <c r="B4344" s="54" t="s">
        <v>432</v>
      </c>
      <c r="C4344" s="54" t="s">
        <v>263</v>
      </c>
      <c r="D4344" s="54" t="s">
        <v>429</v>
      </c>
      <c r="E4344" s="54" t="s">
        <v>16374</v>
      </c>
      <c r="F4344" s="71">
        <v>44549</v>
      </c>
      <c r="G4344" s="72">
        <v>4135.1000000000004</v>
      </c>
      <c r="H4344" s="72">
        <v>350863.24</v>
      </c>
      <c r="I4344" s="54" t="s">
        <v>265</v>
      </c>
      <c r="J4344" s="54" t="s">
        <v>16375</v>
      </c>
      <c r="K4344" s="54" t="s">
        <v>10605</v>
      </c>
      <c r="L4344" s="54" t="s">
        <v>16376</v>
      </c>
      <c r="M4344" s="54" t="s">
        <v>16374</v>
      </c>
      <c r="N4344" s="54" t="s">
        <v>256</v>
      </c>
      <c r="O4344" s="54" t="s">
        <v>256</v>
      </c>
      <c r="P4344" s="54" t="s">
        <v>508</v>
      </c>
      <c r="Q4344" s="54" t="s">
        <v>256</v>
      </c>
      <c r="R4344" s="54" t="s">
        <v>431</v>
      </c>
      <c r="S4344" s="71"/>
      <c r="T4344" s="54" t="s">
        <v>256</v>
      </c>
      <c r="U4344" s="71">
        <v>44549</v>
      </c>
      <c r="V4344" s="54" t="s">
        <v>256</v>
      </c>
      <c r="W4344" t="str">
        <f t="shared" si="67"/>
        <v>Dec-21</v>
      </c>
    </row>
    <row r="4345" spans="1:23" x14ac:dyDescent="0.25">
      <c r="A4345" s="54" t="s">
        <v>317</v>
      </c>
      <c r="B4345" s="54" t="s">
        <v>432</v>
      </c>
      <c r="C4345" s="54" t="s">
        <v>278</v>
      </c>
      <c r="D4345" s="54" t="s">
        <v>436</v>
      </c>
      <c r="E4345" s="54" t="s">
        <v>16377</v>
      </c>
      <c r="F4345" s="71">
        <v>44536</v>
      </c>
      <c r="G4345" s="72">
        <v>-7733.1</v>
      </c>
      <c r="H4345" s="72">
        <v>-656153.54</v>
      </c>
      <c r="I4345" s="54" t="s">
        <v>265</v>
      </c>
      <c r="J4345" s="54" t="s">
        <v>13390</v>
      </c>
      <c r="K4345" s="54" t="s">
        <v>5253</v>
      </c>
      <c r="L4345" s="54" t="s">
        <v>16378</v>
      </c>
      <c r="M4345" s="54" t="s">
        <v>16377</v>
      </c>
      <c r="N4345" s="54" t="s">
        <v>256</v>
      </c>
      <c r="O4345" s="54" t="s">
        <v>256</v>
      </c>
      <c r="P4345" s="54" t="s">
        <v>508</v>
      </c>
      <c r="Q4345" s="54" t="s">
        <v>256</v>
      </c>
      <c r="R4345" s="54" t="s">
        <v>431</v>
      </c>
      <c r="S4345" s="71"/>
      <c r="T4345" s="54" t="s">
        <v>256</v>
      </c>
      <c r="U4345" s="71">
        <v>44536</v>
      </c>
      <c r="V4345" s="54" t="s">
        <v>256</v>
      </c>
      <c r="W4345" t="str">
        <f t="shared" si="67"/>
        <v>Dec-21</v>
      </c>
    </row>
    <row r="4346" spans="1:23" x14ac:dyDescent="0.25">
      <c r="A4346" s="54" t="s">
        <v>317</v>
      </c>
      <c r="B4346" s="54" t="s">
        <v>432</v>
      </c>
      <c r="C4346" s="54" t="s">
        <v>278</v>
      </c>
      <c r="D4346" s="54" t="s">
        <v>436</v>
      </c>
      <c r="E4346" s="54" t="s">
        <v>16379</v>
      </c>
      <c r="F4346" s="71">
        <v>44541</v>
      </c>
      <c r="G4346" s="72">
        <v>-2794.7</v>
      </c>
      <c r="H4346" s="72">
        <v>-237130.3</v>
      </c>
      <c r="I4346" s="54" t="s">
        <v>265</v>
      </c>
      <c r="J4346" s="54" t="s">
        <v>13390</v>
      </c>
      <c r="K4346" s="54" t="s">
        <v>5545</v>
      </c>
      <c r="L4346" s="54" t="s">
        <v>16380</v>
      </c>
      <c r="M4346" s="54" t="s">
        <v>16379</v>
      </c>
      <c r="N4346" s="54" t="s">
        <v>256</v>
      </c>
      <c r="O4346" s="54" t="s">
        <v>256</v>
      </c>
      <c r="P4346" s="54" t="s">
        <v>508</v>
      </c>
      <c r="Q4346" s="54" t="s">
        <v>256</v>
      </c>
      <c r="R4346" s="54" t="s">
        <v>431</v>
      </c>
      <c r="S4346" s="71"/>
      <c r="T4346" s="54" t="s">
        <v>256</v>
      </c>
      <c r="U4346" s="71">
        <v>44541</v>
      </c>
      <c r="V4346" s="54" t="s">
        <v>256</v>
      </c>
      <c r="W4346" t="str">
        <f t="shared" si="67"/>
        <v>Dec-21</v>
      </c>
    </row>
    <row r="4347" spans="1:23" x14ac:dyDescent="0.25">
      <c r="A4347" s="54" t="s">
        <v>317</v>
      </c>
      <c r="B4347" s="54" t="s">
        <v>432</v>
      </c>
      <c r="C4347" s="54" t="s">
        <v>263</v>
      </c>
      <c r="D4347" s="54" t="s">
        <v>429</v>
      </c>
      <c r="E4347" s="54" t="s">
        <v>16381</v>
      </c>
      <c r="F4347" s="71">
        <v>44536</v>
      </c>
      <c r="G4347" s="72">
        <v>7733.1</v>
      </c>
      <c r="H4347" s="72">
        <v>656153.54</v>
      </c>
      <c r="I4347" s="54" t="s">
        <v>265</v>
      </c>
      <c r="J4347" s="54" t="s">
        <v>13390</v>
      </c>
      <c r="K4347" s="54" t="s">
        <v>5253</v>
      </c>
      <c r="L4347" s="54" t="s">
        <v>16378</v>
      </c>
      <c r="M4347" s="54" t="s">
        <v>16381</v>
      </c>
      <c r="N4347" s="54" t="s">
        <v>256</v>
      </c>
      <c r="O4347" s="54" t="s">
        <v>256</v>
      </c>
      <c r="P4347" s="54" t="s">
        <v>508</v>
      </c>
      <c r="Q4347" s="54" t="s">
        <v>256</v>
      </c>
      <c r="R4347" s="54" t="s">
        <v>431</v>
      </c>
      <c r="S4347" s="71"/>
      <c r="T4347" s="54" t="s">
        <v>256</v>
      </c>
      <c r="U4347" s="71">
        <v>44536</v>
      </c>
      <c r="V4347" s="54" t="s">
        <v>256</v>
      </c>
      <c r="W4347" t="str">
        <f t="shared" si="67"/>
        <v>Dec-21</v>
      </c>
    </row>
    <row r="4348" spans="1:23" x14ac:dyDescent="0.25">
      <c r="A4348" s="54" t="s">
        <v>317</v>
      </c>
      <c r="B4348" s="54" t="s">
        <v>432</v>
      </c>
      <c r="C4348" s="54" t="s">
        <v>263</v>
      </c>
      <c r="D4348" s="54" t="s">
        <v>429</v>
      </c>
      <c r="E4348" s="54" t="s">
        <v>16382</v>
      </c>
      <c r="F4348" s="71">
        <v>44541</v>
      </c>
      <c r="G4348" s="72">
        <v>2794.7</v>
      </c>
      <c r="H4348" s="72">
        <v>237130.3</v>
      </c>
      <c r="I4348" s="54" t="s">
        <v>265</v>
      </c>
      <c r="J4348" s="54" t="s">
        <v>13390</v>
      </c>
      <c r="K4348" s="54" t="s">
        <v>5545</v>
      </c>
      <c r="L4348" s="54" t="s">
        <v>16380</v>
      </c>
      <c r="M4348" s="54" t="s">
        <v>16382</v>
      </c>
      <c r="N4348" s="54" t="s">
        <v>256</v>
      </c>
      <c r="O4348" s="54" t="s">
        <v>256</v>
      </c>
      <c r="P4348" s="54" t="s">
        <v>508</v>
      </c>
      <c r="Q4348" s="54" t="s">
        <v>256</v>
      </c>
      <c r="R4348" s="54" t="s">
        <v>431</v>
      </c>
      <c r="S4348" s="71"/>
      <c r="T4348" s="54" t="s">
        <v>256</v>
      </c>
      <c r="U4348" s="71">
        <v>44541</v>
      </c>
      <c r="V4348" s="54" t="s">
        <v>256</v>
      </c>
      <c r="W4348" t="str">
        <f t="shared" si="67"/>
        <v>Dec-21</v>
      </c>
    </row>
    <row r="4349" spans="1:23" x14ac:dyDescent="0.25">
      <c r="A4349" s="54" t="s">
        <v>317</v>
      </c>
      <c r="B4349" s="54" t="s">
        <v>432</v>
      </c>
      <c r="C4349" s="54" t="s">
        <v>263</v>
      </c>
      <c r="D4349" s="54" t="s">
        <v>429</v>
      </c>
      <c r="E4349" s="54" t="s">
        <v>16383</v>
      </c>
      <c r="F4349" s="71">
        <v>44541</v>
      </c>
      <c r="G4349" s="72">
        <v>2475.6999999999998</v>
      </c>
      <c r="H4349" s="72">
        <v>210063.15</v>
      </c>
      <c r="I4349" s="54" t="s">
        <v>265</v>
      </c>
      <c r="J4349" s="54" t="s">
        <v>13390</v>
      </c>
      <c r="K4349" s="54" t="s">
        <v>5548</v>
      </c>
      <c r="L4349" s="54" t="s">
        <v>16384</v>
      </c>
      <c r="M4349" s="54" t="s">
        <v>16383</v>
      </c>
      <c r="N4349" s="54" t="s">
        <v>256</v>
      </c>
      <c r="O4349" s="54" t="s">
        <v>256</v>
      </c>
      <c r="P4349" s="54" t="s">
        <v>508</v>
      </c>
      <c r="Q4349" s="54" t="s">
        <v>256</v>
      </c>
      <c r="R4349" s="54" t="s">
        <v>431</v>
      </c>
      <c r="S4349" s="71"/>
      <c r="T4349" s="54" t="s">
        <v>256</v>
      </c>
      <c r="U4349" s="71">
        <v>44541</v>
      </c>
      <c r="V4349" s="54" t="s">
        <v>256</v>
      </c>
      <c r="W4349" t="str">
        <f t="shared" si="67"/>
        <v>Dec-21</v>
      </c>
    </row>
    <row r="4350" spans="1:23" x14ac:dyDescent="0.25">
      <c r="A4350" s="54" t="s">
        <v>317</v>
      </c>
      <c r="B4350" s="54" t="s">
        <v>432</v>
      </c>
      <c r="C4350" s="54" t="s">
        <v>263</v>
      </c>
      <c r="D4350" s="54" t="s">
        <v>429</v>
      </c>
      <c r="E4350" s="54" t="s">
        <v>16385</v>
      </c>
      <c r="F4350" s="71">
        <v>44544</v>
      </c>
      <c r="G4350" s="72">
        <v>6293.3</v>
      </c>
      <c r="H4350" s="72">
        <v>533986.51</v>
      </c>
      <c r="I4350" s="54" t="s">
        <v>265</v>
      </c>
      <c r="J4350" s="54" t="s">
        <v>13390</v>
      </c>
      <c r="K4350" s="54" t="s">
        <v>549</v>
      </c>
      <c r="L4350" s="54" t="s">
        <v>16386</v>
      </c>
      <c r="M4350" s="54" t="s">
        <v>16385</v>
      </c>
      <c r="N4350" s="54" t="s">
        <v>256</v>
      </c>
      <c r="O4350" s="54" t="s">
        <v>256</v>
      </c>
      <c r="P4350" s="54" t="s">
        <v>508</v>
      </c>
      <c r="Q4350" s="54" t="s">
        <v>256</v>
      </c>
      <c r="R4350" s="54" t="s">
        <v>431</v>
      </c>
      <c r="S4350" s="71"/>
      <c r="T4350" s="54" t="s">
        <v>256</v>
      </c>
      <c r="U4350" s="71">
        <v>44544</v>
      </c>
      <c r="V4350" s="54" t="s">
        <v>256</v>
      </c>
      <c r="W4350" t="str">
        <f t="shared" si="67"/>
        <v>Dec-21</v>
      </c>
    </row>
    <row r="4351" spans="1:23" x14ac:dyDescent="0.25">
      <c r="A4351" s="54" t="s">
        <v>317</v>
      </c>
      <c r="B4351" s="54" t="s">
        <v>432</v>
      </c>
      <c r="C4351" s="54" t="s">
        <v>263</v>
      </c>
      <c r="D4351" s="54" t="s">
        <v>429</v>
      </c>
      <c r="E4351" s="54" t="s">
        <v>16387</v>
      </c>
      <c r="F4351" s="71">
        <v>44544</v>
      </c>
      <c r="G4351" s="72">
        <v>1879.9</v>
      </c>
      <c r="H4351" s="72">
        <v>159509.51999999999</v>
      </c>
      <c r="I4351" s="54" t="s">
        <v>265</v>
      </c>
      <c r="J4351" s="54" t="s">
        <v>13390</v>
      </c>
      <c r="K4351" s="54" t="s">
        <v>623</v>
      </c>
      <c r="L4351" s="54" t="s">
        <v>16388</v>
      </c>
      <c r="M4351" s="54" t="s">
        <v>16387</v>
      </c>
      <c r="N4351" s="54" t="s">
        <v>256</v>
      </c>
      <c r="O4351" s="54" t="s">
        <v>256</v>
      </c>
      <c r="P4351" s="54" t="s">
        <v>508</v>
      </c>
      <c r="Q4351" s="54" t="s">
        <v>256</v>
      </c>
      <c r="R4351" s="54" t="s">
        <v>431</v>
      </c>
      <c r="S4351" s="71"/>
      <c r="T4351" s="54" t="s">
        <v>256</v>
      </c>
      <c r="U4351" s="71">
        <v>44544</v>
      </c>
      <c r="V4351" s="54" t="s">
        <v>256</v>
      </c>
      <c r="W4351" t="str">
        <f t="shared" si="67"/>
        <v>Dec-21</v>
      </c>
    </row>
    <row r="4352" spans="1:23" x14ac:dyDescent="0.25">
      <c r="A4352" s="54" t="s">
        <v>317</v>
      </c>
      <c r="B4352" s="54" t="s">
        <v>432</v>
      </c>
      <c r="C4352" s="54" t="s">
        <v>263</v>
      </c>
      <c r="D4352" s="54" t="s">
        <v>429</v>
      </c>
      <c r="E4352" s="54" t="s">
        <v>16389</v>
      </c>
      <c r="F4352" s="71">
        <v>44553</v>
      </c>
      <c r="G4352" s="72">
        <v>1000</v>
      </c>
      <c r="H4352" s="72">
        <v>84850</v>
      </c>
      <c r="I4352" s="54" t="s">
        <v>265</v>
      </c>
      <c r="J4352" s="54" t="s">
        <v>13390</v>
      </c>
      <c r="K4352" s="54" t="s">
        <v>548</v>
      </c>
      <c r="L4352" s="54" t="s">
        <v>16390</v>
      </c>
      <c r="M4352" s="54" t="s">
        <v>16389</v>
      </c>
      <c r="N4352" s="54" t="s">
        <v>256</v>
      </c>
      <c r="O4352" s="54" t="s">
        <v>256</v>
      </c>
      <c r="P4352" s="54" t="s">
        <v>508</v>
      </c>
      <c r="Q4352" s="54" t="s">
        <v>256</v>
      </c>
      <c r="R4352" s="54" t="s">
        <v>431</v>
      </c>
      <c r="S4352" s="71"/>
      <c r="T4352" s="54" t="s">
        <v>256</v>
      </c>
      <c r="U4352" s="71">
        <v>44553</v>
      </c>
      <c r="V4352" s="54" t="s">
        <v>256</v>
      </c>
      <c r="W4352" t="str">
        <f t="shared" si="67"/>
        <v>Dec-21</v>
      </c>
    </row>
    <row r="4353" spans="1:23" x14ac:dyDescent="0.25">
      <c r="A4353" s="54" t="s">
        <v>317</v>
      </c>
      <c r="B4353" s="54" t="s">
        <v>432</v>
      </c>
      <c r="C4353" s="54" t="s">
        <v>263</v>
      </c>
      <c r="D4353" s="54" t="s">
        <v>429</v>
      </c>
      <c r="E4353" s="54" t="s">
        <v>16391</v>
      </c>
      <c r="F4353" s="71">
        <v>44555</v>
      </c>
      <c r="G4353" s="72">
        <v>930.2</v>
      </c>
      <c r="H4353" s="72">
        <v>78927.47</v>
      </c>
      <c r="I4353" s="54" t="s">
        <v>265</v>
      </c>
      <c r="J4353" s="54" t="s">
        <v>13390</v>
      </c>
      <c r="K4353" s="54" t="s">
        <v>13861</v>
      </c>
      <c r="L4353" s="54" t="s">
        <v>16392</v>
      </c>
      <c r="M4353" s="54" t="s">
        <v>16391</v>
      </c>
      <c r="N4353" s="54" t="s">
        <v>256</v>
      </c>
      <c r="O4353" s="54" t="s">
        <v>256</v>
      </c>
      <c r="P4353" s="54" t="s">
        <v>508</v>
      </c>
      <c r="Q4353" s="54" t="s">
        <v>256</v>
      </c>
      <c r="R4353" s="54" t="s">
        <v>431</v>
      </c>
      <c r="S4353" s="71"/>
      <c r="T4353" s="54" t="s">
        <v>256</v>
      </c>
      <c r="U4353" s="71">
        <v>44555</v>
      </c>
      <c r="V4353" s="54" t="s">
        <v>256</v>
      </c>
      <c r="W4353" t="str">
        <f t="shared" si="67"/>
        <v>Dec-21</v>
      </c>
    </row>
    <row r="4354" spans="1:23" x14ac:dyDescent="0.25">
      <c r="A4354" s="54" t="s">
        <v>317</v>
      </c>
      <c r="B4354" s="54" t="s">
        <v>432</v>
      </c>
      <c r="C4354" s="54" t="s">
        <v>263</v>
      </c>
      <c r="D4354" s="54" t="s">
        <v>429</v>
      </c>
      <c r="E4354" s="54" t="s">
        <v>16393</v>
      </c>
      <c r="F4354" s="71">
        <v>44548</v>
      </c>
      <c r="G4354" s="72">
        <v>3426.9</v>
      </c>
      <c r="H4354" s="72">
        <v>290772.46999999997</v>
      </c>
      <c r="I4354" s="54" t="s">
        <v>265</v>
      </c>
      <c r="J4354" s="54" t="s">
        <v>13396</v>
      </c>
      <c r="K4354" s="54" t="s">
        <v>16394</v>
      </c>
      <c r="L4354" s="54" t="s">
        <v>16395</v>
      </c>
      <c r="M4354" s="54" t="s">
        <v>16393</v>
      </c>
      <c r="N4354" s="54" t="s">
        <v>256</v>
      </c>
      <c r="O4354" s="54" t="s">
        <v>256</v>
      </c>
      <c r="P4354" s="54" t="s">
        <v>522</v>
      </c>
      <c r="Q4354" s="54" t="s">
        <v>256</v>
      </c>
      <c r="R4354" s="54" t="s">
        <v>431</v>
      </c>
      <c r="S4354" s="71"/>
      <c r="T4354" s="54" t="s">
        <v>256</v>
      </c>
      <c r="U4354" s="71">
        <v>44548</v>
      </c>
      <c r="V4354" s="54" t="s">
        <v>256</v>
      </c>
      <c r="W4354" t="str">
        <f t="shared" si="67"/>
        <v>Dec-21</v>
      </c>
    </row>
    <row r="4355" spans="1:23" x14ac:dyDescent="0.25">
      <c r="A4355" s="54" t="s">
        <v>317</v>
      </c>
      <c r="B4355" s="54" t="s">
        <v>432</v>
      </c>
      <c r="C4355" s="54" t="s">
        <v>263</v>
      </c>
      <c r="D4355" s="54" t="s">
        <v>429</v>
      </c>
      <c r="E4355" s="54" t="s">
        <v>16396</v>
      </c>
      <c r="F4355" s="71">
        <v>44553</v>
      </c>
      <c r="G4355" s="72">
        <v>2421.1</v>
      </c>
      <c r="H4355" s="72">
        <v>205430.34</v>
      </c>
      <c r="I4355" s="54" t="s">
        <v>265</v>
      </c>
      <c r="J4355" s="54" t="s">
        <v>13396</v>
      </c>
      <c r="K4355" s="54" t="s">
        <v>16397</v>
      </c>
      <c r="L4355" s="54" t="s">
        <v>16398</v>
      </c>
      <c r="M4355" s="54" t="s">
        <v>16396</v>
      </c>
      <c r="N4355" s="54" t="s">
        <v>256</v>
      </c>
      <c r="O4355" s="54" t="s">
        <v>256</v>
      </c>
      <c r="P4355" s="54" t="s">
        <v>522</v>
      </c>
      <c r="Q4355" s="54" t="s">
        <v>256</v>
      </c>
      <c r="R4355" s="54" t="s">
        <v>431</v>
      </c>
      <c r="S4355" s="71"/>
      <c r="T4355" s="54" t="s">
        <v>256</v>
      </c>
      <c r="U4355" s="71">
        <v>44553</v>
      </c>
      <c r="V4355" s="54" t="s">
        <v>256</v>
      </c>
      <c r="W4355" t="str">
        <f t="shared" si="67"/>
        <v>Dec-21</v>
      </c>
    </row>
    <row r="4356" spans="1:23" x14ac:dyDescent="0.25">
      <c r="A4356" s="54" t="s">
        <v>317</v>
      </c>
      <c r="B4356" s="54" t="s">
        <v>432</v>
      </c>
      <c r="C4356" s="54" t="s">
        <v>263</v>
      </c>
      <c r="D4356" s="54" t="s">
        <v>429</v>
      </c>
      <c r="E4356" s="54" t="s">
        <v>16399</v>
      </c>
      <c r="F4356" s="71">
        <v>44553</v>
      </c>
      <c r="G4356" s="72">
        <v>359.7</v>
      </c>
      <c r="H4356" s="72">
        <v>30520.55</v>
      </c>
      <c r="I4356" s="54" t="s">
        <v>265</v>
      </c>
      <c r="J4356" s="54" t="s">
        <v>13396</v>
      </c>
      <c r="K4356" s="54" t="s">
        <v>16400</v>
      </c>
      <c r="L4356" s="54" t="s">
        <v>16401</v>
      </c>
      <c r="M4356" s="54" t="s">
        <v>16399</v>
      </c>
      <c r="N4356" s="54" t="s">
        <v>256</v>
      </c>
      <c r="O4356" s="54" t="s">
        <v>256</v>
      </c>
      <c r="P4356" s="54" t="s">
        <v>522</v>
      </c>
      <c r="Q4356" s="54" t="s">
        <v>256</v>
      </c>
      <c r="R4356" s="54" t="s">
        <v>431</v>
      </c>
      <c r="S4356" s="71"/>
      <c r="T4356" s="54" t="s">
        <v>256</v>
      </c>
      <c r="U4356" s="71">
        <v>44553</v>
      </c>
      <c r="V4356" s="54" t="s">
        <v>256</v>
      </c>
      <c r="W4356" t="str">
        <f t="shared" ref="W4356:W4419" si="68">TEXT(F4356,"MMM-YY")</f>
        <v>Dec-21</v>
      </c>
    </row>
    <row r="4357" spans="1:23" x14ac:dyDescent="0.25">
      <c r="A4357" s="54" t="s">
        <v>317</v>
      </c>
      <c r="B4357" s="54" t="s">
        <v>432</v>
      </c>
      <c r="C4357" s="54" t="s">
        <v>263</v>
      </c>
      <c r="D4357" s="54" t="s">
        <v>429</v>
      </c>
      <c r="E4357" s="54" t="s">
        <v>16402</v>
      </c>
      <c r="F4357" s="71">
        <v>44553</v>
      </c>
      <c r="G4357" s="72">
        <v>2158</v>
      </c>
      <c r="H4357" s="72">
        <v>183106.3</v>
      </c>
      <c r="I4357" s="54" t="s">
        <v>265</v>
      </c>
      <c r="J4357" s="54" t="s">
        <v>13396</v>
      </c>
      <c r="K4357" s="54" t="s">
        <v>16403</v>
      </c>
      <c r="L4357" s="54" t="s">
        <v>16404</v>
      </c>
      <c r="M4357" s="54" t="s">
        <v>16402</v>
      </c>
      <c r="N4357" s="54" t="s">
        <v>256</v>
      </c>
      <c r="O4357" s="54" t="s">
        <v>256</v>
      </c>
      <c r="P4357" s="54" t="s">
        <v>522</v>
      </c>
      <c r="Q4357" s="54" t="s">
        <v>256</v>
      </c>
      <c r="R4357" s="54" t="s">
        <v>431</v>
      </c>
      <c r="S4357" s="71"/>
      <c r="T4357" s="54" t="s">
        <v>256</v>
      </c>
      <c r="U4357" s="71">
        <v>44553</v>
      </c>
      <c r="V4357" s="54" t="s">
        <v>256</v>
      </c>
      <c r="W4357" t="str">
        <f t="shared" si="68"/>
        <v>Dec-21</v>
      </c>
    </row>
    <row r="4358" spans="1:23" x14ac:dyDescent="0.25">
      <c r="A4358" s="54" t="s">
        <v>317</v>
      </c>
      <c r="B4358" s="54" t="s">
        <v>432</v>
      </c>
      <c r="C4358" s="54" t="s">
        <v>263</v>
      </c>
      <c r="D4358" s="54" t="s">
        <v>429</v>
      </c>
      <c r="E4358" s="54" t="s">
        <v>16405</v>
      </c>
      <c r="F4358" s="71">
        <v>44553</v>
      </c>
      <c r="G4358" s="72">
        <v>72.599999999999994</v>
      </c>
      <c r="H4358" s="72">
        <v>6160.11</v>
      </c>
      <c r="I4358" s="54" t="s">
        <v>265</v>
      </c>
      <c r="J4358" s="54" t="s">
        <v>13396</v>
      </c>
      <c r="K4358" s="54" t="s">
        <v>16406</v>
      </c>
      <c r="L4358" s="54" t="s">
        <v>16407</v>
      </c>
      <c r="M4358" s="54" t="s">
        <v>16405</v>
      </c>
      <c r="N4358" s="54" t="s">
        <v>256</v>
      </c>
      <c r="O4358" s="54" t="s">
        <v>256</v>
      </c>
      <c r="P4358" s="54" t="s">
        <v>522</v>
      </c>
      <c r="Q4358" s="54" t="s">
        <v>256</v>
      </c>
      <c r="R4358" s="54" t="s">
        <v>431</v>
      </c>
      <c r="S4358" s="71"/>
      <c r="T4358" s="54" t="s">
        <v>256</v>
      </c>
      <c r="U4358" s="71">
        <v>44553</v>
      </c>
      <c r="V4358" s="54" t="s">
        <v>256</v>
      </c>
      <c r="W4358" t="str">
        <f t="shared" si="68"/>
        <v>Dec-21</v>
      </c>
    </row>
    <row r="4359" spans="1:23" x14ac:dyDescent="0.25">
      <c r="A4359" s="54" t="s">
        <v>317</v>
      </c>
      <c r="B4359" s="54" t="s">
        <v>432</v>
      </c>
      <c r="C4359" s="54" t="s">
        <v>263</v>
      </c>
      <c r="D4359" s="54" t="s">
        <v>429</v>
      </c>
      <c r="E4359" s="54" t="s">
        <v>16408</v>
      </c>
      <c r="F4359" s="71">
        <v>44553</v>
      </c>
      <c r="G4359" s="72">
        <v>61.2</v>
      </c>
      <c r="H4359" s="72">
        <v>5192.82</v>
      </c>
      <c r="I4359" s="54" t="s">
        <v>265</v>
      </c>
      <c r="J4359" s="54" t="s">
        <v>13396</v>
      </c>
      <c r="K4359" s="54" t="s">
        <v>16409</v>
      </c>
      <c r="L4359" s="54" t="s">
        <v>16410</v>
      </c>
      <c r="M4359" s="54" t="s">
        <v>16408</v>
      </c>
      <c r="N4359" s="54" t="s">
        <v>256</v>
      </c>
      <c r="O4359" s="54" t="s">
        <v>256</v>
      </c>
      <c r="P4359" s="54" t="s">
        <v>522</v>
      </c>
      <c r="Q4359" s="54" t="s">
        <v>256</v>
      </c>
      <c r="R4359" s="54" t="s">
        <v>431</v>
      </c>
      <c r="S4359" s="71"/>
      <c r="T4359" s="54" t="s">
        <v>256</v>
      </c>
      <c r="U4359" s="71">
        <v>44553</v>
      </c>
      <c r="V4359" s="54" t="s">
        <v>256</v>
      </c>
      <c r="W4359" t="str">
        <f t="shared" si="68"/>
        <v>Dec-21</v>
      </c>
    </row>
    <row r="4360" spans="1:23" x14ac:dyDescent="0.25">
      <c r="A4360" s="54" t="s">
        <v>317</v>
      </c>
      <c r="B4360" s="54" t="s">
        <v>432</v>
      </c>
      <c r="C4360" s="54" t="s">
        <v>263</v>
      </c>
      <c r="D4360" s="54" t="s">
        <v>429</v>
      </c>
      <c r="E4360" s="54" t="s">
        <v>16411</v>
      </c>
      <c r="F4360" s="71">
        <v>44553</v>
      </c>
      <c r="G4360" s="72">
        <v>1528.2</v>
      </c>
      <c r="H4360" s="72">
        <v>129667.77</v>
      </c>
      <c r="I4360" s="54" t="s">
        <v>265</v>
      </c>
      <c r="J4360" s="54" t="s">
        <v>13396</v>
      </c>
      <c r="K4360" s="54" t="s">
        <v>16412</v>
      </c>
      <c r="L4360" s="54" t="s">
        <v>16413</v>
      </c>
      <c r="M4360" s="54" t="s">
        <v>16411</v>
      </c>
      <c r="N4360" s="54" t="s">
        <v>256</v>
      </c>
      <c r="O4360" s="54" t="s">
        <v>256</v>
      </c>
      <c r="P4360" s="54" t="s">
        <v>522</v>
      </c>
      <c r="Q4360" s="54" t="s">
        <v>256</v>
      </c>
      <c r="R4360" s="54" t="s">
        <v>431</v>
      </c>
      <c r="S4360" s="71"/>
      <c r="T4360" s="54" t="s">
        <v>256</v>
      </c>
      <c r="U4360" s="71">
        <v>44553</v>
      </c>
      <c r="V4360" s="54" t="s">
        <v>256</v>
      </c>
      <c r="W4360" t="str">
        <f t="shared" si="68"/>
        <v>Dec-21</v>
      </c>
    </row>
    <row r="4361" spans="1:23" x14ac:dyDescent="0.25">
      <c r="A4361" s="54" t="s">
        <v>317</v>
      </c>
      <c r="B4361" s="54" t="s">
        <v>432</v>
      </c>
      <c r="C4361" s="54" t="s">
        <v>263</v>
      </c>
      <c r="D4361" s="54" t="s">
        <v>429</v>
      </c>
      <c r="E4361" s="54" t="s">
        <v>16414</v>
      </c>
      <c r="F4361" s="71">
        <v>44559</v>
      </c>
      <c r="G4361" s="72">
        <v>312.3</v>
      </c>
      <c r="H4361" s="72">
        <v>26498.66</v>
      </c>
      <c r="I4361" s="54" t="s">
        <v>265</v>
      </c>
      <c r="J4361" s="54" t="s">
        <v>13396</v>
      </c>
      <c r="K4361" s="54" t="s">
        <v>16415</v>
      </c>
      <c r="L4361" s="54" t="s">
        <v>16416</v>
      </c>
      <c r="M4361" s="54" t="s">
        <v>16414</v>
      </c>
      <c r="N4361" s="54" t="s">
        <v>256</v>
      </c>
      <c r="O4361" s="54" t="s">
        <v>256</v>
      </c>
      <c r="P4361" s="54" t="s">
        <v>522</v>
      </c>
      <c r="Q4361" s="54" t="s">
        <v>256</v>
      </c>
      <c r="R4361" s="54" t="s">
        <v>431</v>
      </c>
      <c r="S4361" s="71"/>
      <c r="T4361" s="54" t="s">
        <v>256</v>
      </c>
      <c r="U4361" s="71">
        <v>44559</v>
      </c>
      <c r="V4361" s="54" t="s">
        <v>256</v>
      </c>
      <c r="W4361" t="str">
        <f t="shared" si="68"/>
        <v>Dec-21</v>
      </c>
    </row>
    <row r="4362" spans="1:23" x14ac:dyDescent="0.25">
      <c r="A4362" s="54" t="s">
        <v>317</v>
      </c>
      <c r="B4362" s="54" t="s">
        <v>432</v>
      </c>
      <c r="C4362" s="54" t="s">
        <v>263</v>
      </c>
      <c r="D4362" s="54" t="s">
        <v>429</v>
      </c>
      <c r="E4362" s="54" t="s">
        <v>16417</v>
      </c>
      <c r="F4362" s="71">
        <v>44559</v>
      </c>
      <c r="G4362" s="72">
        <v>46.5</v>
      </c>
      <c r="H4362" s="72">
        <v>3945.53</v>
      </c>
      <c r="I4362" s="54" t="s">
        <v>265</v>
      </c>
      <c r="J4362" s="54" t="s">
        <v>13396</v>
      </c>
      <c r="K4362" s="54" t="s">
        <v>16418</v>
      </c>
      <c r="L4362" s="54" t="s">
        <v>16419</v>
      </c>
      <c r="M4362" s="54" t="s">
        <v>16417</v>
      </c>
      <c r="N4362" s="54" t="s">
        <v>256</v>
      </c>
      <c r="O4362" s="54" t="s">
        <v>256</v>
      </c>
      <c r="P4362" s="54" t="s">
        <v>522</v>
      </c>
      <c r="Q4362" s="54" t="s">
        <v>256</v>
      </c>
      <c r="R4362" s="54" t="s">
        <v>431</v>
      </c>
      <c r="S4362" s="71"/>
      <c r="T4362" s="54" t="s">
        <v>256</v>
      </c>
      <c r="U4362" s="71">
        <v>44559</v>
      </c>
      <c r="V4362" s="54" t="s">
        <v>256</v>
      </c>
      <c r="W4362" t="str">
        <f t="shared" si="68"/>
        <v>Dec-21</v>
      </c>
    </row>
    <row r="4363" spans="1:23" x14ac:dyDescent="0.25">
      <c r="A4363" s="54" t="s">
        <v>318</v>
      </c>
      <c r="B4363" s="54" t="s">
        <v>432</v>
      </c>
      <c r="C4363" s="54" t="s">
        <v>263</v>
      </c>
      <c r="D4363" s="54" t="s">
        <v>429</v>
      </c>
      <c r="E4363" s="54" t="s">
        <v>16420</v>
      </c>
      <c r="F4363" s="71">
        <v>44542</v>
      </c>
      <c r="G4363" s="72">
        <v>4.29</v>
      </c>
      <c r="H4363" s="72">
        <v>364.01</v>
      </c>
      <c r="I4363" s="54" t="s">
        <v>265</v>
      </c>
      <c r="J4363" s="54" t="s">
        <v>16421</v>
      </c>
      <c r="K4363" s="54" t="s">
        <v>16422</v>
      </c>
      <c r="L4363" s="54" t="s">
        <v>16423</v>
      </c>
      <c r="M4363" s="54" t="s">
        <v>16420</v>
      </c>
      <c r="N4363" s="54" t="s">
        <v>256</v>
      </c>
      <c r="O4363" s="54" t="s">
        <v>256</v>
      </c>
      <c r="P4363" s="54" t="s">
        <v>447</v>
      </c>
      <c r="Q4363" s="54" t="s">
        <v>256</v>
      </c>
      <c r="R4363" s="54" t="s">
        <v>431</v>
      </c>
      <c r="S4363" s="71"/>
      <c r="T4363" s="54" t="s">
        <v>256</v>
      </c>
      <c r="U4363" s="71">
        <v>44542</v>
      </c>
      <c r="V4363" s="54" t="s">
        <v>256</v>
      </c>
      <c r="W4363" t="str">
        <f t="shared" si="68"/>
        <v>Dec-21</v>
      </c>
    </row>
    <row r="4364" spans="1:23" x14ac:dyDescent="0.25">
      <c r="A4364" s="54" t="s">
        <v>318</v>
      </c>
      <c r="B4364" s="54" t="s">
        <v>432</v>
      </c>
      <c r="C4364" s="54" t="s">
        <v>263</v>
      </c>
      <c r="D4364" s="54" t="s">
        <v>429</v>
      </c>
      <c r="E4364" s="54" t="s">
        <v>16424</v>
      </c>
      <c r="F4364" s="71">
        <v>44543</v>
      </c>
      <c r="G4364" s="72">
        <v>2064.7199999999998</v>
      </c>
      <c r="H4364" s="72">
        <v>175191.49</v>
      </c>
      <c r="I4364" s="54" t="s">
        <v>265</v>
      </c>
      <c r="J4364" s="54" t="s">
        <v>16421</v>
      </c>
      <c r="K4364" s="54" t="s">
        <v>16425</v>
      </c>
      <c r="L4364" s="54" t="s">
        <v>16426</v>
      </c>
      <c r="M4364" s="54" t="s">
        <v>16424</v>
      </c>
      <c r="N4364" s="54" t="s">
        <v>256</v>
      </c>
      <c r="O4364" s="54" t="s">
        <v>256</v>
      </c>
      <c r="P4364" s="54" t="s">
        <v>447</v>
      </c>
      <c r="Q4364" s="54" t="s">
        <v>256</v>
      </c>
      <c r="R4364" s="54" t="s">
        <v>431</v>
      </c>
      <c r="S4364" s="71"/>
      <c r="T4364" s="54" t="s">
        <v>256</v>
      </c>
      <c r="U4364" s="71">
        <v>44543</v>
      </c>
      <c r="V4364" s="54" t="s">
        <v>256</v>
      </c>
      <c r="W4364" t="str">
        <f t="shared" si="68"/>
        <v>Dec-21</v>
      </c>
    </row>
    <row r="4365" spans="1:23" x14ac:dyDescent="0.25">
      <c r="A4365" s="54" t="s">
        <v>318</v>
      </c>
      <c r="B4365" s="54" t="s">
        <v>432</v>
      </c>
      <c r="C4365" s="54" t="s">
        <v>263</v>
      </c>
      <c r="D4365" s="54" t="s">
        <v>429</v>
      </c>
      <c r="E4365" s="54" t="s">
        <v>16427</v>
      </c>
      <c r="F4365" s="71">
        <v>44543</v>
      </c>
      <c r="G4365" s="72">
        <v>2860</v>
      </c>
      <c r="H4365" s="72">
        <v>242671</v>
      </c>
      <c r="I4365" s="54" t="s">
        <v>265</v>
      </c>
      <c r="J4365" s="54" t="s">
        <v>16421</v>
      </c>
      <c r="K4365" s="54" t="s">
        <v>16428</v>
      </c>
      <c r="L4365" s="54" t="s">
        <v>16429</v>
      </c>
      <c r="M4365" s="54" t="s">
        <v>16427</v>
      </c>
      <c r="N4365" s="54" t="s">
        <v>256</v>
      </c>
      <c r="O4365" s="54" t="s">
        <v>256</v>
      </c>
      <c r="P4365" s="54" t="s">
        <v>447</v>
      </c>
      <c r="Q4365" s="54" t="s">
        <v>256</v>
      </c>
      <c r="R4365" s="54" t="s">
        <v>431</v>
      </c>
      <c r="S4365" s="71"/>
      <c r="T4365" s="54" t="s">
        <v>256</v>
      </c>
      <c r="U4365" s="71">
        <v>44543</v>
      </c>
      <c r="V4365" s="54" t="s">
        <v>256</v>
      </c>
      <c r="W4365" t="str">
        <f t="shared" si="68"/>
        <v>Dec-21</v>
      </c>
    </row>
    <row r="4366" spans="1:23" x14ac:dyDescent="0.25">
      <c r="A4366" s="54" t="s">
        <v>318</v>
      </c>
      <c r="B4366" s="54" t="s">
        <v>432</v>
      </c>
      <c r="C4366" s="54" t="s">
        <v>263</v>
      </c>
      <c r="D4366" s="54" t="s">
        <v>429</v>
      </c>
      <c r="E4366" s="54" t="s">
        <v>16430</v>
      </c>
      <c r="F4366" s="71">
        <v>44534</v>
      </c>
      <c r="G4366" s="72">
        <v>1016.08</v>
      </c>
      <c r="H4366" s="72">
        <v>86214.39</v>
      </c>
      <c r="I4366" s="54" t="s">
        <v>265</v>
      </c>
      <c r="J4366" s="54" t="s">
        <v>13412</v>
      </c>
      <c r="K4366" s="54" t="s">
        <v>16431</v>
      </c>
      <c r="L4366" s="54" t="s">
        <v>16432</v>
      </c>
      <c r="M4366" s="54" t="s">
        <v>16430</v>
      </c>
      <c r="N4366" s="54" t="s">
        <v>256</v>
      </c>
      <c r="O4366" s="54" t="s">
        <v>256</v>
      </c>
      <c r="P4366" s="54" t="s">
        <v>447</v>
      </c>
      <c r="Q4366" s="54" t="s">
        <v>256</v>
      </c>
      <c r="R4366" s="54" t="s">
        <v>431</v>
      </c>
      <c r="S4366" s="71"/>
      <c r="T4366" s="54" t="s">
        <v>256</v>
      </c>
      <c r="U4366" s="71">
        <v>44534</v>
      </c>
      <c r="V4366" s="54" t="s">
        <v>256</v>
      </c>
      <c r="W4366" t="str">
        <f t="shared" si="68"/>
        <v>Dec-21</v>
      </c>
    </row>
    <row r="4367" spans="1:23" x14ac:dyDescent="0.25">
      <c r="A4367" s="54" t="s">
        <v>318</v>
      </c>
      <c r="B4367" s="54" t="s">
        <v>432</v>
      </c>
      <c r="C4367" s="54" t="s">
        <v>263</v>
      </c>
      <c r="D4367" s="54" t="s">
        <v>429</v>
      </c>
      <c r="E4367" s="54" t="s">
        <v>16433</v>
      </c>
      <c r="F4367" s="71">
        <v>44534</v>
      </c>
      <c r="G4367" s="72">
        <v>264.55</v>
      </c>
      <c r="H4367" s="72">
        <v>22447.07</v>
      </c>
      <c r="I4367" s="54" t="s">
        <v>265</v>
      </c>
      <c r="J4367" s="54" t="s">
        <v>13412</v>
      </c>
      <c r="K4367" s="54" t="s">
        <v>16434</v>
      </c>
      <c r="L4367" s="54" t="s">
        <v>16435</v>
      </c>
      <c r="M4367" s="54" t="s">
        <v>16433</v>
      </c>
      <c r="N4367" s="54" t="s">
        <v>256</v>
      </c>
      <c r="O4367" s="54" t="s">
        <v>256</v>
      </c>
      <c r="P4367" s="54" t="s">
        <v>447</v>
      </c>
      <c r="Q4367" s="54" t="s">
        <v>256</v>
      </c>
      <c r="R4367" s="54" t="s">
        <v>431</v>
      </c>
      <c r="S4367" s="71"/>
      <c r="T4367" s="54" t="s">
        <v>256</v>
      </c>
      <c r="U4367" s="71">
        <v>44534</v>
      </c>
      <c r="V4367" s="54" t="s">
        <v>256</v>
      </c>
      <c r="W4367" t="str">
        <f t="shared" si="68"/>
        <v>Dec-21</v>
      </c>
    </row>
    <row r="4368" spans="1:23" x14ac:dyDescent="0.25">
      <c r="A4368" s="54" t="s">
        <v>318</v>
      </c>
      <c r="B4368" s="54" t="s">
        <v>432</v>
      </c>
      <c r="C4368" s="54" t="s">
        <v>263</v>
      </c>
      <c r="D4368" s="54" t="s">
        <v>429</v>
      </c>
      <c r="E4368" s="54" t="s">
        <v>16436</v>
      </c>
      <c r="F4368" s="71">
        <v>44534</v>
      </c>
      <c r="G4368" s="72">
        <v>2159.0100000000002</v>
      </c>
      <c r="H4368" s="72">
        <v>183192</v>
      </c>
      <c r="I4368" s="54" t="s">
        <v>265</v>
      </c>
      <c r="J4368" s="54" t="s">
        <v>13412</v>
      </c>
      <c r="K4368" s="54" t="s">
        <v>16437</v>
      </c>
      <c r="L4368" s="54" t="s">
        <v>16438</v>
      </c>
      <c r="M4368" s="54" t="s">
        <v>16436</v>
      </c>
      <c r="N4368" s="54" t="s">
        <v>256</v>
      </c>
      <c r="O4368" s="54" t="s">
        <v>256</v>
      </c>
      <c r="P4368" s="54" t="s">
        <v>447</v>
      </c>
      <c r="Q4368" s="54" t="s">
        <v>256</v>
      </c>
      <c r="R4368" s="54" t="s">
        <v>431</v>
      </c>
      <c r="S4368" s="71"/>
      <c r="T4368" s="54" t="s">
        <v>256</v>
      </c>
      <c r="U4368" s="71">
        <v>44534</v>
      </c>
      <c r="V4368" s="54" t="s">
        <v>256</v>
      </c>
      <c r="W4368" t="str">
        <f t="shared" si="68"/>
        <v>Dec-21</v>
      </c>
    </row>
    <row r="4369" spans="1:23" x14ac:dyDescent="0.25">
      <c r="A4369" s="54" t="s">
        <v>318</v>
      </c>
      <c r="B4369" s="54" t="s">
        <v>432</v>
      </c>
      <c r="C4369" s="54" t="s">
        <v>263</v>
      </c>
      <c r="D4369" s="54" t="s">
        <v>429</v>
      </c>
      <c r="E4369" s="54" t="s">
        <v>16439</v>
      </c>
      <c r="F4369" s="71">
        <v>44534</v>
      </c>
      <c r="G4369" s="72">
        <v>25405.38</v>
      </c>
      <c r="H4369" s="72">
        <v>2155646.4900000002</v>
      </c>
      <c r="I4369" s="54" t="s">
        <v>265</v>
      </c>
      <c r="J4369" s="54" t="s">
        <v>13412</v>
      </c>
      <c r="K4369" s="54" t="s">
        <v>16440</v>
      </c>
      <c r="L4369" s="54" t="s">
        <v>16441</v>
      </c>
      <c r="M4369" s="54" t="s">
        <v>16439</v>
      </c>
      <c r="N4369" s="54" t="s">
        <v>256</v>
      </c>
      <c r="O4369" s="54" t="s">
        <v>256</v>
      </c>
      <c r="P4369" s="54" t="s">
        <v>447</v>
      </c>
      <c r="Q4369" s="54" t="s">
        <v>256</v>
      </c>
      <c r="R4369" s="54" t="s">
        <v>431</v>
      </c>
      <c r="S4369" s="71"/>
      <c r="T4369" s="54" t="s">
        <v>256</v>
      </c>
      <c r="U4369" s="71">
        <v>44534</v>
      </c>
      <c r="V4369" s="54" t="s">
        <v>256</v>
      </c>
      <c r="W4369" t="str">
        <f t="shared" si="68"/>
        <v>Dec-21</v>
      </c>
    </row>
    <row r="4370" spans="1:23" x14ac:dyDescent="0.25">
      <c r="A4370" s="54" t="s">
        <v>318</v>
      </c>
      <c r="B4370" s="54" t="s">
        <v>432</v>
      </c>
      <c r="C4370" s="54" t="s">
        <v>263</v>
      </c>
      <c r="D4370" s="54" t="s">
        <v>429</v>
      </c>
      <c r="E4370" s="54" t="s">
        <v>16442</v>
      </c>
      <c r="F4370" s="71">
        <v>44537</v>
      </c>
      <c r="G4370" s="72">
        <v>449.02</v>
      </c>
      <c r="H4370" s="72">
        <v>38099.35</v>
      </c>
      <c r="I4370" s="54" t="s">
        <v>265</v>
      </c>
      <c r="J4370" s="54" t="s">
        <v>13412</v>
      </c>
      <c r="K4370" s="54" t="s">
        <v>16443</v>
      </c>
      <c r="L4370" s="54" t="s">
        <v>16444</v>
      </c>
      <c r="M4370" s="54" t="s">
        <v>16442</v>
      </c>
      <c r="N4370" s="54" t="s">
        <v>256</v>
      </c>
      <c r="O4370" s="54" t="s">
        <v>256</v>
      </c>
      <c r="P4370" s="54" t="s">
        <v>447</v>
      </c>
      <c r="Q4370" s="54" t="s">
        <v>256</v>
      </c>
      <c r="R4370" s="54" t="s">
        <v>431</v>
      </c>
      <c r="S4370" s="71"/>
      <c r="T4370" s="54" t="s">
        <v>256</v>
      </c>
      <c r="U4370" s="71">
        <v>44537</v>
      </c>
      <c r="V4370" s="54" t="s">
        <v>256</v>
      </c>
      <c r="W4370" t="str">
        <f t="shared" si="68"/>
        <v>Dec-21</v>
      </c>
    </row>
    <row r="4371" spans="1:23" x14ac:dyDescent="0.25">
      <c r="A4371" s="54" t="s">
        <v>318</v>
      </c>
      <c r="B4371" s="54" t="s">
        <v>432</v>
      </c>
      <c r="C4371" s="54" t="s">
        <v>263</v>
      </c>
      <c r="D4371" s="54" t="s">
        <v>429</v>
      </c>
      <c r="E4371" s="54" t="s">
        <v>16445</v>
      </c>
      <c r="F4371" s="71">
        <v>44537</v>
      </c>
      <c r="G4371" s="72">
        <v>144.43</v>
      </c>
      <c r="H4371" s="72">
        <v>12254.89</v>
      </c>
      <c r="I4371" s="54" t="s">
        <v>265</v>
      </c>
      <c r="J4371" s="54" t="s">
        <v>13412</v>
      </c>
      <c r="K4371" s="54" t="s">
        <v>16446</v>
      </c>
      <c r="L4371" s="54" t="s">
        <v>16447</v>
      </c>
      <c r="M4371" s="54" t="s">
        <v>16445</v>
      </c>
      <c r="N4371" s="54" t="s">
        <v>256</v>
      </c>
      <c r="O4371" s="54" t="s">
        <v>256</v>
      </c>
      <c r="P4371" s="54" t="s">
        <v>447</v>
      </c>
      <c r="Q4371" s="54" t="s">
        <v>256</v>
      </c>
      <c r="R4371" s="54" t="s">
        <v>431</v>
      </c>
      <c r="S4371" s="71"/>
      <c r="T4371" s="54" t="s">
        <v>256</v>
      </c>
      <c r="U4371" s="71">
        <v>44537</v>
      </c>
      <c r="V4371" s="54" t="s">
        <v>256</v>
      </c>
      <c r="W4371" t="str">
        <f t="shared" si="68"/>
        <v>Dec-21</v>
      </c>
    </row>
    <row r="4372" spans="1:23" x14ac:dyDescent="0.25">
      <c r="A4372" s="54" t="s">
        <v>318</v>
      </c>
      <c r="B4372" s="54" t="s">
        <v>432</v>
      </c>
      <c r="C4372" s="54" t="s">
        <v>263</v>
      </c>
      <c r="D4372" s="54" t="s">
        <v>429</v>
      </c>
      <c r="E4372" s="54" t="s">
        <v>16448</v>
      </c>
      <c r="F4372" s="71">
        <v>44537</v>
      </c>
      <c r="G4372" s="72">
        <v>12982.97</v>
      </c>
      <c r="H4372" s="72">
        <v>1101605</v>
      </c>
      <c r="I4372" s="54" t="s">
        <v>265</v>
      </c>
      <c r="J4372" s="54" t="s">
        <v>13412</v>
      </c>
      <c r="K4372" s="54" t="s">
        <v>16449</v>
      </c>
      <c r="L4372" s="54" t="s">
        <v>16450</v>
      </c>
      <c r="M4372" s="54" t="s">
        <v>16448</v>
      </c>
      <c r="N4372" s="54" t="s">
        <v>256</v>
      </c>
      <c r="O4372" s="54" t="s">
        <v>256</v>
      </c>
      <c r="P4372" s="54" t="s">
        <v>447</v>
      </c>
      <c r="Q4372" s="54" t="s">
        <v>256</v>
      </c>
      <c r="R4372" s="54" t="s">
        <v>431</v>
      </c>
      <c r="S4372" s="71"/>
      <c r="T4372" s="54" t="s">
        <v>256</v>
      </c>
      <c r="U4372" s="71">
        <v>44537</v>
      </c>
      <c r="V4372" s="54" t="s">
        <v>256</v>
      </c>
      <c r="W4372" t="str">
        <f t="shared" si="68"/>
        <v>Dec-21</v>
      </c>
    </row>
    <row r="4373" spans="1:23" x14ac:dyDescent="0.25">
      <c r="A4373" s="54" t="s">
        <v>318</v>
      </c>
      <c r="B4373" s="54" t="s">
        <v>432</v>
      </c>
      <c r="C4373" s="54" t="s">
        <v>263</v>
      </c>
      <c r="D4373" s="54" t="s">
        <v>429</v>
      </c>
      <c r="E4373" s="54" t="s">
        <v>16451</v>
      </c>
      <c r="F4373" s="71">
        <v>44541</v>
      </c>
      <c r="G4373" s="72">
        <v>532.89</v>
      </c>
      <c r="H4373" s="72">
        <v>45215.72</v>
      </c>
      <c r="I4373" s="54" t="s">
        <v>265</v>
      </c>
      <c r="J4373" s="54" t="s">
        <v>13412</v>
      </c>
      <c r="K4373" s="54" t="s">
        <v>16452</v>
      </c>
      <c r="L4373" s="54" t="s">
        <v>16453</v>
      </c>
      <c r="M4373" s="54" t="s">
        <v>16451</v>
      </c>
      <c r="N4373" s="54" t="s">
        <v>256</v>
      </c>
      <c r="O4373" s="54" t="s">
        <v>256</v>
      </c>
      <c r="P4373" s="54" t="s">
        <v>447</v>
      </c>
      <c r="Q4373" s="54" t="s">
        <v>256</v>
      </c>
      <c r="R4373" s="54" t="s">
        <v>431</v>
      </c>
      <c r="S4373" s="71"/>
      <c r="T4373" s="54" t="s">
        <v>256</v>
      </c>
      <c r="U4373" s="71">
        <v>44541</v>
      </c>
      <c r="V4373" s="54" t="s">
        <v>256</v>
      </c>
      <c r="W4373" t="str">
        <f t="shared" si="68"/>
        <v>Dec-21</v>
      </c>
    </row>
    <row r="4374" spans="1:23" x14ac:dyDescent="0.25">
      <c r="A4374" s="54" t="s">
        <v>318</v>
      </c>
      <c r="B4374" s="54" t="s">
        <v>432</v>
      </c>
      <c r="C4374" s="54" t="s">
        <v>263</v>
      </c>
      <c r="D4374" s="54" t="s">
        <v>429</v>
      </c>
      <c r="E4374" s="54" t="s">
        <v>16454</v>
      </c>
      <c r="F4374" s="71">
        <v>44541</v>
      </c>
      <c r="G4374" s="72">
        <v>433.09</v>
      </c>
      <c r="H4374" s="72">
        <v>36747.69</v>
      </c>
      <c r="I4374" s="54" t="s">
        <v>265</v>
      </c>
      <c r="J4374" s="54" t="s">
        <v>13412</v>
      </c>
      <c r="K4374" s="54" t="s">
        <v>16455</v>
      </c>
      <c r="L4374" s="54" t="s">
        <v>16456</v>
      </c>
      <c r="M4374" s="54" t="s">
        <v>16454</v>
      </c>
      <c r="N4374" s="54" t="s">
        <v>256</v>
      </c>
      <c r="O4374" s="54" t="s">
        <v>256</v>
      </c>
      <c r="P4374" s="54" t="s">
        <v>447</v>
      </c>
      <c r="Q4374" s="54" t="s">
        <v>256</v>
      </c>
      <c r="R4374" s="54" t="s">
        <v>431</v>
      </c>
      <c r="S4374" s="71"/>
      <c r="T4374" s="54" t="s">
        <v>256</v>
      </c>
      <c r="U4374" s="71">
        <v>44541</v>
      </c>
      <c r="V4374" s="54" t="s">
        <v>256</v>
      </c>
      <c r="W4374" t="str">
        <f t="shared" si="68"/>
        <v>Dec-21</v>
      </c>
    </row>
    <row r="4375" spans="1:23" x14ac:dyDescent="0.25">
      <c r="A4375" s="54" t="s">
        <v>318</v>
      </c>
      <c r="B4375" s="54" t="s">
        <v>432</v>
      </c>
      <c r="C4375" s="54" t="s">
        <v>263</v>
      </c>
      <c r="D4375" s="54" t="s">
        <v>429</v>
      </c>
      <c r="E4375" s="54" t="s">
        <v>16457</v>
      </c>
      <c r="F4375" s="71">
        <v>44541</v>
      </c>
      <c r="G4375" s="72">
        <v>3417.65</v>
      </c>
      <c r="H4375" s="72">
        <v>289987.59999999998</v>
      </c>
      <c r="I4375" s="54" t="s">
        <v>265</v>
      </c>
      <c r="J4375" s="54" t="s">
        <v>13412</v>
      </c>
      <c r="K4375" s="54" t="s">
        <v>16458</v>
      </c>
      <c r="L4375" s="54" t="s">
        <v>16459</v>
      </c>
      <c r="M4375" s="54" t="s">
        <v>16457</v>
      </c>
      <c r="N4375" s="54" t="s">
        <v>256</v>
      </c>
      <c r="O4375" s="54" t="s">
        <v>256</v>
      </c>
      <c r="P4375" s="54" t="s">
        <v>447</v>
      </c>
      <c r="Q4375" s="54" t="s">
        <v>256</v>
      </c>
      <c r="R4375" s="54" t="s">
        <v>431</v>
      </c>
      <c r="S4375" s="71"/>
      <c r="T4375" s="54" t="s">
        <v>256</v>
      </c>
      <c r="U4375" s="71">
        <v>44541</v>
      </c>
      <c r="V4375" s="54" t="s">
        <v>256</v>
      </c>
      <c r="W4375" t="str">
        <f t="shared" si="68"/>
        <v>Dec-21</v>
      </c>
    </row>
    <row r="4376" spans="1:23" x14ac:dyDescent="0.25">
      <c r="A4376" s="54" t="s">
        <v>318</v>
      </c>
      <c r="B4376" s="54" t="s">
        <v>432</v>
      </c>
      <c r="C4376" s="54" t="s">
        <v>263</v>
      </c>
      <c r="D4376" s="54" t="s">
        <v>429</v>
      </c>
      <c r="E4376" s="54" t="s">
        <v>16460</v>
      </c>
      <c r="F4376" s="71">
        <v>44549</v>
      </c>
      <c r="G4376" s="72">
        <v>161</v>
      </c>
      <c r="H4376" s="72">
        <v>13660.85</v>
      </c>
      <c r="I4376" s="54" t="s">
        <v>265</v>
      </c>
      <c r="J4376" s="54" t="s">
        <v>13412</v>
      </c>
      <c r="K4376" s="54" t="s">
        <v>16461</v>
      </c>
      <c r="L4376" s="54" t="s">
        <v>16462</v>
      </c>
      <c r="M4376" s="54" t="s">
        <v>16460</v>
      </c>
      <c r="N4376" s="54" t="s">
        <v>256</v>
      </c>
      <c r="O4376" s="54" t="s">
        <v>256</v>
      </c>
      <c r="P4376" s="54" t="s">
        <v>447</v>
      </c>
      <c r="Q4376" s="54" t="s">
        <v>256</v>
      </c>
      <c r="R4376" s="54" t="s">
        <v>431</v>
      </c>
      <c r="S4376" s="71"/>
      <c r="T4376" s="54" t="s">
        <v>256</v>
      </c>
      <c r="U4376" s="71">
        <v>44549</v>
      </c>
      <c r="V4376" s="54" t="s">
        <v>256</v>
      </c>
      <c r="W4376" t="str">
        <f t="shared" si="68"/>
        <v>Dec-21</v>
      </c>
    </row>
    <row r="4377" spans="1:23" x14ac:dyDescent="0.25">
      <c r="A4377" s="54" t="s">
        <v>318</v>
      </c>
      <c r="B4377" s="54" t="s">
        <v>432</v>
      </c>
      <c r="C4377" s="54" t="s">
        <v>263</v>
      </c>
      <c r="D4377" s="54" t="s">
        <v>429</v>
      </c>
      <c r="E4377" s="54" t="s">
        <v>16463</v>
      </c>
      <c r="F4377" s="71">
        <v>44548</v>
      </c>
      <c r="G4377" s="72">
        <v>5669.95</v>
      </c>
      <c r="H4377" s="72">
        <v>481095.26</v>
      </c>
      <c r="I4377" s="54" t="s">
        <v>265</v>
      </c>
      <c r="J4377" s="54" t="s">
        <v>13412</v>
      </c>
      <c r="K4377" s="54" t="s">
        <v>519</v>
      </c>
      <c r="L4377" s="54" t="s">
        <v>16464</v>
      </c>
      <c r="M4377" s="54" t="s">
        <v>16463</v>
      </c>
      <c r="N4377" s="54" t="s">
        <v>256</v>
      </c>
      <c r="O4377" s="54" t="s">
        <v>256</v>
      </c>
      <c r="P4377" s="54" t="s">
        <v>447</v>
      </c>
      <c r="Q4377" s="54" t="s">
        <v>256</v>
      </c>
      <c r="R4377" s="54" t="s">
        <v>431</v>
      </c>
      <c r="S4377" s="71"/>
      <c r="T4377" s="54" t="s">
        <v>256</v>
      </c>
      <c r="U4377" s="71">
        <v>44548</v>
      </c>
      <c r="V4377" s="54" t="s">
        <v>256</v>
      </c>
      <c r="W4377" t="str">
        <f t="shared" si="68"/>
        <v>Dec-21</v>
      </c>
    </row>
    <row r="4378" spans="1:23" x14ac:dyDescent="0.25">
      <c r="A4378" s="54" t="s">
        <v>318</v>
      </c>
      <c r="B4378" s="54" t="s">
        <v>432</v>
      </c>
      <c r="C4378" s="54" t="s">
        <v>263</v>
      </c>
      <c r="D4378" s="54" t="s">
        <v>429</v>
      </c>
      <c r="E4378" s="54" t="s">
        <v>16465</v>
      </c>
      <c r="F4378" s="71">
        <v>44548</v>
      </c>
      <c r="G4378" s="72">
        <v>697.13</v>
      </c>
      <c r="H4378" s="72">
        <v>59151.48</v>
      </c>
      <c r="I4378" s="54" t="s">
        <v>265</v>
      </c>
      <c r="J4378" s="54" t="s">
        <v>13412</v>
      </c>
      <c r="K4378" s="54" t="s">
        <v>16466</v>
      </c>
      <c r="L4378" s="54" t="s">
        <v>16467</v>
      </c>
      <c r="M4378" s="54" t="s">
        <v>16465</v>
      </c>
      <c r="N4378" s="54" t="s">
        <v>256</v>
      </c>
      <c r="O4378" s="54" t="s">
        <v>256</v>
      </c>
      <c r="P4378" s="54" t="s">
        <v>447</v>
      </c>
      <c r="Q4378" s="54" t="s">
        <v>256</v>
      </c>
      <c r="R4378" s="54" t="s">
        <v>431</v>
      </c>
      <c r="S4378" s="71"/>
      <c r="T4378" s="54" t="s">
        <v>256</v>
      </c>
      <c r="U4378" s="71">
        <v>44548</v>
      </c>
      <c r="V4378" s="54" t="s">
        <v>256</v>
      </c>
      <c r="W4378" t="str">
        <f t="shared" si="68"/>
        <v>Dec-21</v>
      </c>
    </row>
    <row r="4379" spans="1:23" x14ac:dyDescent="0.25">
      <c r="A4379" s="54" t="s">
        <v>318</v>
      </c>
      <c r="B4379" s="54" t="s">
        <v>432</v>
      </c>
      <c r="C4379" s="54" t="s">
        <v>263</v>
      </c>
      <c r="D4379" s="54" t="s">
        <v>429</v>
      </c>
      <c r="E4379" s="54" t="s">
        <v>16468</v>
      </c>
      <c r="F4379" s="71">
        <v>44548</v>
      </c>
      <c r="G4379" s="72">
        <v>908.13</v>
      </c>
      <c r="H4379" s="72">
        <v>77054.83</v>
      </c>
      <c r="I4379" s="54" t="s">
        <v>265</v>
      </c>
      <c r="J4379" s="54" t="s">
        <v>13412</v>
      </c>
      <c r="K4379" s="54" t="s">
        <v>16469</v>
      </c>
      <c r="L4379" s="54" t="s">
        <v>16470</v>
      </c>
      <c r="M4379" s="54" t="s">
        <v>16468</v>
      </c>
      <c r="N4379" s="54" t="s">
        <v>256</v>
      </c>
      <c r="O4379" s="54" t="s">
        <v>256</v>
      </c>
      <c r="P4379" s="54" t="s">
        <v>447</v>
      </c>
      <c r="Q4379" s="54" t="s">
        <v>256</v>
      </c>
      <c r="R4379" s="54" t="s">
        <v>431</v>
      </c>
      <c r="S4379" s="71"/>
      <c r="T4379" s="54" t="s">
        <v>256</v>
      </c>
      <c r="U4379" s="71">
        <v>44548</v>
      </c>
      <c r="V4379" s="54" t="s">
        <v>256</v>
      </c>
      <c r="W4379" t="str">
        <f t="shared" si="68"/>
        <v>Dec-21</v>
      </c>
    </row>
    <row r="4380" spans="1:23" x14ac:dyDescent="0.25">
      <c r="A4380" s="54" t="s">
        <v>318</v>
      </c>
      <c r="B4380" s="54" t="s">
        <v>432</v>
      </c>
      <c r="C4380" s="54" t="s">
        <v>263</v>
      </c>
      <c r="D4380" s="54" t="s">
        <v>429</v>
      </c>
      <c r="E4380" s="54" t="s">
        <v>16471</v>
      </c>
      <c r="F4380" s="71">
        <v>44548</v>
      </c>
      <c r="G4380" s="72">
        <v>1132.56</v>
      </c>
      <c r="H4380" s="72">
        <v>96097.72</v>
      </c>
      <c r="I4380" s="54" t="s">
        <v>265</v>
      </c>
      <c r="J4380" s="54" t="s">
        <v>13412</v>
      </c>
      <c r="K4380" s="54" t="s">
        <v>16472</v>
      </c>
      <c r="L4380" s="54" t="s">
        <v>16473</v>
      </c>
      <c r="M4380" s="54" t="s">
        <v>16471</v>
      </c>
      <c r="N4380" s="54" t="s">
        <v>256</v>
      </c>
      <c r="O4380" s="54" t="s">
        <v>256</v>
      </c>
      <c r="P4380" s="54" t="s">
        <v>447</v>
      </c>
      <c r="Q4380" s="54" t="s">
        <v>256</v>
      </c>
      <c r="R4380" s="54" t="s">
        <v>431</v>
      </c>
      <c r="S4380" s="71"/>
      <c r="T4380" s="54" t="s">
        <v>256</v>
      </c>
      <c r="U4380" s="71">
        <v>44548</v>
      </c>
      <c r="V4380" s="54" t="s">
        <v>256</v>
      </c>
      <c r="W4380" t="str">
        <f t="shared" si="68"/>
        <v>Dec-21</v>
      </c>
    </row>
    <row r="4381" spans="1:23" x14ac:dyDescent="0.25">
      <c r="A4381" s="54" t="s">
        <v>318</v>
      </c>
      <c r="B4381" s="54" t="s">
        <v>432</v>
      </c>
      <c r="C4381" s="54" t="s">
        <v>263</v>
      </c>
      <c r="D4381" s="54" t="s">
        <v>429</v>
      </c>
      <c r="E4381" s="54" t="s">
        <v>16474</v>
      </c>
      <c r="F4381" s="71">
        <v>44548</v>
      </c>
      <c r="G4381" s="72">
        <v>414.7</v>
      </c>
      <c r="H4381" s="72">
        <v>35187.300000000003</v>
      </c>
      <c r="I4381" s="54" t="s">
        <v>265</v>
      </c>
      <c r="J4381" s="54" t="s">
        <v>13412</v>
      </c>
      <c r="K4381" s="54" t="s">
        <v>16475</v>
      </c>
      <c r="L4381" s="54" t="s">
        <v>16476</v>
      </c>
      <c r="M4381" s="54" t="s">
        <v>16474</v>
      </c>
      <c r="N4381" s="54" t="s">
        <v>256</v>
      </c>
      <c r="O4381" s="54" t="s">
        <v>256</v>
      </c>
      <c r="P4381" s="54" t="s">
        <v>447</v>
      </c>
      <c r="Q4381" s="54" t="s">
        <v>256</v>
      </c>
      <c r="R4381" s="54" t="s">
        <v>431</v>
      </c>
      <c r="S4381" s="71"/>
      <c r="T4381" s="54" t="s">
        <v>256</v>
      </c>
      <c r="U4381" s="71">
        <v>44548</v>
      </c>
      <c r="V4381" s="54" t="s">
        <v>256</v>
      </c>
      <c r="W4381" t="str">
        <f t="shared" si="68"/>
        <v>Dec-21</v>
      </c>
    </row>
    <row r="4382" spans="1:23" x14ac:dyDescent="0.25">
      <c r="A4382" s="54" t="s">
        <v>318</v>
      </c>
      <c r="B4382" s="54" t="s">
        <v>432</v>
      </c>
      <c r="C4382" s="54" t="s">
        <v>263</v>
      </c>
      <c r="D4382" s="54" t="s">
        <v>429</v>
      </c>
      <c r="E4382" s="54" t="s">
        <v>16477</v>
      </c>
      <c r="F4382" s="71">
        <v>44548</v>
      </c>
      <c r="G4382" s="72">
        <v>3615.04</v>
      </c>
      <c r="H4382" s="72">
        <v>306736.14</v>
      </c>
      <c r="I4382" s="54" t="s">
        <v>265</v>
      </c>
      <c r="J4382" s="54" t="s">
        <v>13412</v>
      </c>
      <c r="K4382" s="54" t="s">
        <v>16478</v>
      </c>
      <c r="L4382" s="54" t="s">
        <v>16479</v>
      </c>
      <c r="M4382" s="54" t="s">
        <v>16477</v>
      </c>
      <c r="N4382" s="54" t="s">
        <v>256</v>
      </c>
      <c r="O4382" s="54" t="s">
        <v>256</v>
      </c>
      <c r="P4382" s="54" t="s">
        <v>447</v>
      </c>
      <c r="Q4382" s="54" t="s">
        <v>256</v>
      </c>
      <c r="R4382" s="54" t="s">
        <v>431</v>
      </c>
      <c r="S4382" s="71"/>
      <c r="T4382" s="54" t="s">
        <v>256</v>
      </c>
      <c r="U4382" s="71">
        <v>44548</v>
      </c>
      <c r="V4382" s="54" t="s">
        <v>256</v>
      </c>
      <c r="W4382" t="str">
        <f t="shared" si="68"/>
        <v>Dec-21</v>
      </c>
    </row>
    <row r="4383" spans="1:23" x14ac:dyDescent="0.25">
      <c r="A4383" s="54" t="s">
        <v>318</v>
      </c>
      <c r="B4383" s="54" t="s">
        <v>432</v>
      </c>
      <c r="C4383" s="54" t="s">
        <v>263</v>
      </c>
      <c r="D4383" s="54" t="s">
        <v>429</v>
      </c>
      <c r="E4383" s="54" t="s">
        <v>16480</v>
      </c>
      <c r="F4383" s="71">
        <v>44548</v>
      </c>
      <c r="G4383" s="72">
        <v>14322.88</v>
      </c>
      <c r="H4383" s="72">
        <v>1215296.3700000001</v>
      </c>
      <c r="I4383" s="54" t="s">
        <v>265</v>
      </c>
      <c r="J4383" s="54" t="s">
        <v>13412</v>
      </c>
      <c r="K4383" s="54" t="s">
        <v>16481</v>
      </c>
      <c r="L4383" s="54" t="s">
        <v>16482</v>
      </c>
      <c r="M4383" s="54" t="s">
        <v>16480</v>
      </c>
      <c r="N4383" s="54" t="s">
        <v>256</v>
      </c>
      <c r="O4383" s="54" t="s">
        <v>256</v>
      </c>
      <c r="P4383" s="54" t="s">
        <v>447</v>
      </c>
      <c r="Q4383" s="54" t="s">
        <v>256</v>
      </c>
      <c r="R4383" s="54" t="s">
        <v>431</v>
      </c>
      <c r="S4383" s="71"/>
      <c r="T4383" s="54" t="s">
        <v>256</v>
      </c>
      <c r="U4383" s="71">
        <v>44548</v>
      </c>
      <c r="V4383" s="54" t="s">
        <v>256</v>
      </c>
      <c r="W4383" t="str">
        <f t="shared" si="68"/>
        <v>Dec-21</v>
      </c>
    </row>
    <row r="4384" spans="1:23" x14ac:dyDescent="0.25">
      <c r="A4384" s="54" t="s">
        <v>318</v>
      </c>
      <c r="B4384" s="54" t="s">
        <v>432</v>
      </c>
      <c r="C4384" s="54" t="s">
        <v>263</v>
      </c>
      <c r="D4384" s="54" t="s">
        <v>429</v>
      </c>
      <c r="E4384" s="54" t="s">
        <v>16483</v>
      </c>
      <c r="F4384" s="71">
        <v>44548</v>
      </c>
      <c r="G4384" s="72">
        <v>1126.8399999999999</v>
      </c>
      <c r="H4384" s="72">
        <v>95612.37</v>
      </c>
      <c r="I4384" s="54" t="s">
        <v>265</v>
      </c>
      <c r="J4384" s="54" t="s">
        <v>13412</v>
      </c>
      <c r="K4384" s="54" t="s">
        <v>16484</v>
      </c>
      <c r="L4384" s="54" t="s">
        <v>16485</v>
      </c>
      <c r="M4384" s="54" t="s">
        <v>16483</v>
      </c>
      <c r="N4384" s="54" t="s">
        <v>256</v>
      </c>
      <c r="O4384" s="54" t="s">
        <v>256</v>
      </c>
      <c r="P4384" s="54" t="s">
        <v>447</v>
      </c>
      <c r="Q4384" s="54" t="s">
        <v>256</v>
      </c>
      <c r="R4384" s="54" t="s">
        <v>431</v>
      </c>
      <c r="S4384" s="71"/>
      <c r="T4384" s="54" t="s">
        <v>256</v>
      </c>
      <c r="U4384" s="71">
        <v>44548</v>
      </c>
      <c r="V4384" s="54" t="s">
        <v>256</v>
      </c>
      <c r="W4384" t="str">
        <f t="shared" si="68"/>
        <v>Dec-21</v>
      </c>
    </row>
    <row r="4385" spans="1:23" x14ac:dyDescent="0.25">
      <c r="A4385" s="54" t="s">
        <v>318</v>
      </c>
      <c r="B4385" s="54" t="s">
        <v>432</v>
      </c>
      <c r="C4385" s="54" t="s">
        <v>263</v>
      </c>
      <c r="D4385" s="54" t="s">
        <v>429</v>
      </c>
      <c r="E4385" s="54" t="s">
        <v>16486</v>
      </c>
      <c r="F4385" s="71">
        <v>44548</v>
      </c>
      <c r="G4385" s="72">
        <v>1853.1</v>
      </c>
      <c r="H4385" s="72">
        <v>157235.54</v>
      </c>
      <c r="I4385" s="54" t="s">
        <v>265</v>
      </c>
      <c r="J4385" s="54" t="s">
        <v>13412</v>
      </c>
      <c r="K4385" s="54" t="s">
        <v>16428</v>
      </c>
      <c r="L4385" s="54" t="s">
        <v>16487</v>
      </c>
      <c r="M4385" s="54" t="s">
        <v>16486</v>
      </c>
      <c r="N4385" s="54" t="s">
        <v>256</v>
      </c>
      <c r="O4385" s="54" t="s">
        <v>256</v>
      </c>
      <c r="P4385" s="54" t="s">
        <v>447</v>
      </c>
      <c r="Q4385" s="54" t="s">
        <v>256</v>
      </c>
      <c r="R4385" s="54" t="s">
        <v>431</v>
      </c>
      <c r="S4385" s="71"/>
      <c r="T4385" s="54" t="s">
        <v>256</v>
      </c>
      <c r="U4385" s="71">
        <v>44548</v>
      </c>
      <c r="V4385" s="54" t="s">
        <v>256</v>
      </c>
      <c r="W4385" t="str">
        <f t="shared" si="68"/>
        <v>Dec-21</v>
      </c>
    </row>
    <row r="4386" spans="1:23" x14ac:dyDescent="0.25">
      <c r="A4386" s="54" t="s">
        <v>318</v>
      </c>
      <c r="B4386" s="54" t="s">
        <v>432</v>
      </c>
      <c r="C4386" s="54" t="s">
        <v>263</v>
      </c>
      <c r="D4386" s="54" t="s">
        <v>429</v>
      </c>
      <c r="E4386" s="54" t="s">
        <v>16488</v>
      </c>
      <c r="F4386" s="71">
        <v>44548</v>
      </c>
      <c r="G4386" s="72">
        <v>12300.86</v>
      </c>
      <c r="H4386" s="72">
        <v>1043727.97</v>
      </c>
      <c r="I4386" s="54" t="s">
        <v>265</v>
      </c>
      <c r="J4386" s="54" t="s">
        <v>13412</v>
      </c>
      <c r="K4386" s="54" t="s">
        <v>16489</v>
      </c>
      <c r="L4386" s="54" t="s">
        <v>16490</v>
      </c>
      <c r="M4386" s="54" t="s">
        <v>16488</v>
      </c>
      <c r="N4386" s="54" t="s">
        <v>256</v>
      </c>
      <c r="O4386" s="54" t="s">
        <v>256</v>
      </c>
      <c r="P4386" s="54" t="s">
        <v>447</v>
      </c>
      <c r="Q4386" s="54" t="s">
        <v>256</v>
      </c>
      <c r="R4386" s="54" t="s">
        <v>431</v>
      </c>
      <c r="S4386" s="71"/>
      <c r="T4386" s="54" t="s">
        <v>256</v>
      </c>
      <c r="U4386" s="71">
        <v>44548</v>
      </c>
      <c r="V4386" s="54" t="s">
        <v>256</v>
      </c>
      <c r="W4386" t="str">
        <f t="shared" si="68"/>
        <v>Dec-21</v>
      </c>
    </row>
    <row r="4387" spans="1:23" x14ac:dyDescent="0.25">
      <c r="A4387" s="54" t="s">
        <v>318</v>
      </c>
      <c r="B4387" s="54" t="s">
        <v>432</v>
      </c>
      <c r="C4387" s="54" t="s">
        <v>263</v>
      </c>
      <c r="D4387" s="54" t="s">
        <v>429</v>
      </c>
      <c r="E4387" s="54" t="s">
        <v>16491</v>
      </c>
      <c r="F4387" s="71">
        <v>44548</v>
      </c>
      <c r="G4387" s="72">
        <v>1176.8900000000001</v>
      </c>
      <c r="H4387" s="72">
        <v>99859.12</v>
      </c>
      <c r="I4387" s="54" t="s">
        <v>265</v>
      </c>
      <c r="J4387" s="54" t="s">
        <v>13412</v>
      </c>
      <c r="K4387" s="54" t="s">
        <v>16492</v>
      </c>
      <c r="L4387" s="54" t="s">
        <v>16493</v>
      </c>
      <c r="M4387" s="54" t="s">
        <v>16491</v>
      </c>
      <c r="N4387" s="54" t="s">
        <v>256</v>
      </c>
      <c r="O4387" s="54" t="s">
        <v>256</v>
      </c>
      <c r="P4387" s="54" t="s">
        <v>447</v>
      </c>
      <c r="Q4387" s="54" t="s">
        <v>256</v>
      </c>
      <c r="R4387" s="54" t="s">
        <v>431</v>
      </c>
      <c r="S4387" s="71"/>
      <c r="T4387" s="54" t="s">
        <v>256</v>
      </c>
      <c r="U4387" s="71">
        <v>44548</v>
      </c>
      <c r="V4387" s="54" t="s">
        <v>256</v>
      </c>
      <c r="W4387" t="str">
        <f t="shared" si="68"/>
        <v>Dec-21</v>
      </c>
    </row>
    <row r="4388" spans="1:23" x14ac:dyDescent="0.25">
      <c r="A4388" s="54" t="s">
        <v>318</v>
      </c>
      <c r="B4388" s="54" t="s">
        <v>432</v>
      </c>
      <c r="C4388" s="54" t="s">
        <v>263</v>
      </c>
      <c r="D4388" s="54" t="s">
        <v>429</v>
      </c>
      <c r="E4388" s="54" t="s">
        <v>16494</v>
      </c>
      <c r="F4388" s="71">
        <v>44550</v>
      </c>
      <c r="G4388" s="72">
        <v>377</v>
      </c>
      <c r="H4388" s="72">
        <v>31988.45</v>
      </c>
      <c r="I4388" s="54" t="s">
        <v>265</v>
      </c>
      <c r="J4388" s="54" t="s">
        <v>13412</v>
      </c>
      <c r="K4388" s="54" t="s">
        <v>16495</v>
      </c>
      <c r="L4388" s="54" t="s">
        <v>16496</v>
      </c>
      <c r="M4388" s="54" t="s">
        <v>16494</v>
      </c>
      <c r="N4388" s="54" t="s">
        <v>256</v>
      </c>
      <c r="O4388" s="54" t="s">
        <v>256</v>
      </c>
      <c r="P4388" s="54" t="s">
        <v>447</v>
      </c>
      <c r="Q4388" s="54" t="s">
        <v>256</v>
      </c>
      <c r="R4388" s="54" t="s">
        <v>431</v>
      </c>
      <c r="S4388" s="71"/>
      <c r="T4388" s="54" t="s">
        <v>256</v>
      </c>
      <c r="U4388" s="71">
        <v>44550</v>
      </c>
      <c r="V4388" s="54" t="s">
        <v>256</v>
      </c>
      <c r="W4388" t="str">
        <f t="shared" si="68"/>
        <v>Dec-21</v>
      </c>
    </row>
    <row r="4389" spans="1:23" x14ac:dyDescent="0.25">
      <c r="A4389" s="54" t="s">
        <v>318</v>
      </c>
      <c r="B4389" s="54" t="s">
        <v>432</v>
      </c>
      <c r="C4389" s="54" t="s">
        <v>263</v>
      </c>
      <c r="D4389" s="54" t="s">
        <v>429</v>
      </c>
      <c r="E4389" s="54" t="s">
        <v>16497</v>
      </c>
      <c r="F4389" s="71">
        <v>44552</v>
      </c>
      <c r="G4389" s="72">
        <v>3146</v>
      </c>
      <c r="H4389" s="72">
        <v>266938.09999999998</v>
      </c>
      <c r="I4389" s="54" t="s">
        <v>265</v>
      </c>
      <c r="J4389" s="54" t="s">
        <v>13412</v>
      </c>
      <c r="K4389" s="54" t="s">
        <v>16498</v>
      </c>
      <c r="L4389" s="54" t="s">
        <v>16499</v>
      </c>
      <c r="M4389" s="54" t="s">
        <v>16497</v>
      </c>
      <c r="N4389" s="54" t="s">
        <v>256</v>
      </c>
      <c r="O4389" s="54" t="s">
        <v>256</v>
      </c>
      <c r="P4389" s="54" t="s">
        <v>447</v>
      </c>
      <c r="Q4389" s="54" t="s">
        <v>256</v>
      </c>
      <c r="R4389" s="54" t="s">
        <v>431</v>
      </c>
      <c r="S4389" s="71"/>
      <c r="T4389" s="54" t="s">
        <v>256</v>
      </c>
      <c r="U4389" s="71">
        <v>44552</v>
      </c>
      <c r="V4389" s="54" t="s">
        <v>256</v>
      </c>
      <c r="W4389" t="str">
        <f t="shared" si="68"/>
        <v>Dec-21</v>
      </c>
    </row>
    <row r="4390" spans="1:23" x14ac:dyDescent="0.25">
      <c r="A4390" s="54" t="s">
        <v>318</v>
      </c>
      <c r="B4390" s="54" t="s">
        <v>432</v>
      </c>
      <c r="C4390" s="54" t="s">
        <v>263</v>
      </c>
      <c r="D4390" s="54" t="s">
        <v>429</v>
      </c>
      <c r="E4390" s="54" t="s">
        <v>16500</v>
      </c>
      <c r="F4390" s="71">
        <v>44550</v>
      </c>
      <c r="G4390" s="72">
        <v>1180.57</v>
      </c>
      <c r="H4390" s="72">
        <v>100171.36</v>
      </c>
      <c r="I4390" s="54" t="s">
        <v>265</v>
      </c>
      <c r="J4390" s="54" t="s">
        <v>13412</v>
      </c>
      <c r="K4390" s="54" t="s">
        <v>16501</v>
      </c>
      <c r="L4390" s="54" t="s">
        <v>16502</v>
      </c>
      <c r="M4390" s="54" t="s">
        <v>16500</v>
      </c>
      <c r="N4390" s="54" t="s">
        <v>256</v>
      </c>
      <c r="O4390" s="54" t="s">
        <v>256</v>
      </c>
      <c r="P4390" s="54" t="s">
        <v>447</v>
      </c>
      <c r="Q4390" s="54" t="s">
        <v>256</v>
      </c>
      <c r="R4390" s="54" t="s">
        <v>431</v>
      </c>
      <c r="S4390" s="71"/>
      <c r="T4390" s="54" t="s">
        <v>256</v>
      </c>
      <c r="U4390" s="71">
        <v>44550</v>
      </c>
      <c r="V4390" s="54" t="s">
        <v>256</v>
      </c>
      <c r="W4390" t="str">
        <f t="shared" si="68"/>
        <v>Dec-21</v>
      </c>
    </row>
    <row r="4391" spans="1:23" x14ac:dyDescent="0.25">
      <c r="A4391" s="54" t="s">
        <v>318</v>
      </c>
      <c r="B4391" s="54" t="s">
        <v>432</v>
      </c>
      <c r="C4391" s="54" t="s">
        <v>263</v>
      </c>
      <c r="D4391" s="54" t="s">
        <v>429</v>
      </c>
      <c r="E4391" s="54" t="s">
        <v>16503</v>
      </c>
      <c r="F4391" s="71">
        <v>44552</v>
      </c>
      <c r="G4391" s="72">
        <v>571.29999999999995</v>
      </c>
      <c r="H4391" s="72">
        <v>48474.81</v>
      </c>
      <c r="I4391" s="54" t="s">
        <v>265</v>
      </c>
      <c r="J4391" s="54" t="s">
        <v>13412</v>
      </c>
      <c r="K4391" s="54" t="s">
        <v>16504</v>
      </c>
      <c r="L4391" s="54" t="s">
        <v>16505</v>
      </c>
      <c r="M4391" s="54" t="s">
        <v>16503</v>
      </c>
      <c r="N4391" s="54" t="s">
        <v>256</v>
      </c>
      <c r="O4391" s="54" t="s">
        <v>256</v>
      </c>
      <c r="P4391" s="54" t="s">
        <v>447</v>
      </c>
      <c r="Q4391" s="54" t="s">
        <v>256</v>
      </c>
      <c r="R4391" s="54" t="s">
        <v>431</v>
      </c>
      <c r="S4391" s="71"/>
      <c r="T4391" s="54" t="s">
        <v>256</v>
      </c>
      <c r="U4391" s="71">
        <v>44552</v>
      </c>
      <c r="V4391" s="54" t="s">
        <v>256</v>
      </c>
      <c r="W4391" t="str">
        <f t="shared" si="68"/>
        <v>Dec-21</v>
      </c>
    </row>
    <row r="4392" spans="1:23" x14ac:dyDescent="0.25">
      <c r="A4392" s="54" t="s">
        <v>318</v>
      </c>
      <c r="B4392" s="54" t="s">
        <v>432</v>
      </c>
      <c r="C4392" s="54" t="s">
        <v>263</v>
      </c>
      <c r="D4392" s="54" t="s">
        <v>429</v>
      </c>
      <c r="E4392" s="54" t="s">
        <v>16506</v>
      </c>
      <c r="F4392" s="71">
        <v>44550</v>
      </c>
      <c r="G4392" s="72">
        <v>936.7</v>
      </c>
      <c r="H4392" s="72">
        <v>79479</v>
      </c>
      <c r="I4392" s="54" t="s">
        <v>265</v>
      </c>
      <c r="J4392" s="54" t="s">
        <v>13412</v>
      </c>
      <c r="K4392" s="54" t="s">
        <v>16507</v>
      </c>
      <c r="L4392" s="54" t="s">
        <v>16508</v>
      </c>
      <c r="M4392" s="54" t="s">
        <v>16506</v>
      </c>
      <c r="N4392" s="54" t="s">
        <v>256</v>
      </c>
      <c r="O4392" s="54" t="s">
        <v>256</v>
      </c>
      <c r="P4392" s="54" t="s">
        <v>447</v>
      </c>
      <c r="Q4392" s="54" t="s">
        <v>256</v>
      </c>
      <c r="R4392" s="54" t="s">
        <v>431</v>
      </c>
      <c r="S4392" s="71"/>
      <c r="T4392" s="54" t="s">
        <v>256</v>
      </c>
      <c r="U4392" s="71">
        <v>44550</v>
      </c>
      <c r="V4392" s="54" t="s">
        <v>256</v>
      </c>
      <c r="W4392" t="str">
        <f t="shared" si="68"/>
        <v>Dec-21</v>
      </c>
    </row>
    <row r="4393" spans="1:23" x14ac:dyDescent="0.25">
      <c r="A4393" s="54" t="s">
        <v>318</v>
      </c>
      <c r="B4393" s="54" t="s">
        <v>432</v>
      </c>
      <c r="C4393" s="54" t="s">
        <v>263</v>
      </c>
      <c r="D4393" s="54" t="s">
        <v>429</v>
      </c>
      <c r="E4393" s="54" t="s">
        <v>16509</v>
      </c>
      <c r="F4393" s="71">
        <v>44552</v>
      </c>
      <c r="G4393" s="72">
        <v>21899.31</v>
      </c>
      <c r="H4393" s="72">
        <v>1858156.45</v>
      </c>
      <c r="I4393" s="54" t="s">
        <v>265</v>
      </c>
      <c r="J4393" s="54" t="s">
        <v>13412</v>
      </c>
      <c r="K4393" s="54" t="s">
        <v>16510</v>
      </c>
      <c r="L4393" s="54" t="s">
        <v>16511</v>
      </c>
      <c r="M4393" s="54" t="s">
        <v>16509</v>
      </c>
      <c r="N4393" s="54" t="s">
        <v>256</v>
      </c>
      <c r="O4393" s="54" t="s">
        <v>256</v>
      </c>
      <c r="P4393" s="54" t="s">
        <v>447</v>
      </c>
      <c r="Q4393" s="54" t="s">
        <v>256</v>
      </c>
      <c r="R4393" s="54" t="s">
        <v>431</v>
      </c>
      <c r="S4393" s="71"/>
      <c r="T4393" s="54" t="s">
        <v>256</v>
      </c>
      <c r="U4393" s="71">
        <v>44552</v>
      </c>
      <c r="V4393" s="54" t="s">
        <v>256</v>
      </c>
      <c r="W4393" t="str">
        <f t="shared" si="68"/>
        <v>Dec-21</v>
      </c>
    </row>
    <row r="4394" spans="1:23" x14ac:dyDescent="0.25">
      <c r="A4394" s="54" t="s">
        <v>318</v>
      </c>
      <c r="B4394" s="54" t="s">
        <v>432</v>
      </c>
      <c r="C4394" s="54" t="s">
        <v>263</v>
      </c>
      <c r="D4394" s="54" t="s">
        <v>429</v>
      </c>
      <c r="E4394" s="54" t="s">
        <v>16512</v>
      </c>
      <c r="F4394" s="71">
        <v>44550</v>
      </c>
      <c r="G4394" s="72">
        <v>10856.56</v>
      </c>
      <c r="H4394" s="72">
        <v>921179.12</v>
      </c>
      <c r="I4394" s="54" t="s">
        <v>265</v>
      </c>
      <c r="J4394" s="54" t="s">
        <v>13412</v>
      </c>
      <c r="K4394" s="54" t="s">
        <v>16513</v>
      </c>
      <c r="L4394" s="54" t="s">
        <v>16514</v>
      </c>
      <c r="M4394" s="54" t="s">
        <v>16512</v>
      </c>
      <c r="N4394" s="54" t="s">
        <v>256</v>
      </c>
      <c r="O4394" s="54" t="s">
        <v>256</v>
      </c>
      <c r="P4394" s="54" t="s">
        <v>447</v>
      </c>
      <c r="Q4394" s="54" t="s">
        <v>256</v>
      </c>
      <c r="R4394" s="54" t="s">
        <v>431</v>
      </c>
      <c r="S4394" s="71"/>
      <c r="T4394" s="54" t="s">
        <v>256</v>
      </c>
      <c r="U4394" s="71">
        <v>44550</v>
      </c>
      <c r="V4394" s="54" t="s">
        <v>256</v>
      </c>
      <c r="W4394" t="str">
        <f t="shared" si="68"/>
        <v>Dec-21</v>
      </c>
    </row>
    <row r="4395" spans="1:23" x14ac:dyDescent="0.25">
      <c r="A4395" s="54" t="s">
        <v>318</v>
      </c>
      <c r="B4395" s="54" t="s">
        <v>432</v>
      </c>
      <c r="C4395" s="54" t="s">
        <v>263</v>
      </c>
      <c r="D4395" s="54" t="s">
        <v>429</v>
      </c>
      <c r="E4395" s="54" t="s">
        <v>16515</v>
      </c>
      <c r="F4395" s="71">
        <v>44550</v>
      </c>
      <c r="G4395" s="72">
        <v>28993.25</v>
      </c>
      <c r="H4395" s="72">
        <v>2460077.2599999998</v>
      </c>
      <c r="I4395" s="54" t="s">
        <v>265</v>
      </c>
      <c r="J4395" s="54" t="s">
        <v>13412</v>
      </c>
      <c r="K4395" s="54" t="s">
        <v>16516</v>
      </c>
      <c r="L4395" s="54" t="s">
        <v>16517</v>
      </c>
      <c r="M4395" s="54" t="s">
        <v>16515</v>
      </c>
      <c r="N4395" s="54" t="s">
        <v>256</v>
      </c>
      <c r="O4395" s="54" t="s">
        <v>256</v>
      </c>
      <c r="P4395" s="54" t="s">
        <v>447</v>
      </c>
      <c r="Q4395" s="54" t="s">
        <v>256</v>
      </c>
      <c r="R4395" s="54" t="s">
        <v>431</v>
      </c>
      <c r="S4395" s="71"/>
      <c r="T4395" s="54" t="s">
        <v>256</v>
      </c>
      <c r="U4395" s="71">
        <v>44550</v>
      </c>
      <c r="V4395" s="54" t="s">
        <v>256</v>
      </c>
      <c r="W4395" t="str">
        <f t="shared" si="68"/>
        <v>Dec-21</v>
      </c>
    </row>
    <row r="4396" spans="1:23" x14ac:dyDescent="0.25">
      <c r="A4396" s="54" t="s">
        <v>318</v>
      </c>
      <c r="B4396" s="54" t="s">
        <v>432</v>
      </c>
      <c r="C4396" s="54" t="s">
        <v>263</v>
      </c>
      <c r="D4396" s="54" t="s">
        <v>429</v>
      </c>
      <c r="E4396" s="54" t="s">
        <v>16518</v>
      </c>
      <c r="F4396" s="71">
        <v>44550</v>
      </c>
      <c r="G4396" s="72">
        <v>2890.03</v>
      </c>
      <c r="H4396" s="72">
        <v>245219.05</v>
      </c>
      <c r="I4396" s="54" t="s">
        <v>265</v>
      </c>
      <c r="J4396" s="54" t="s">
        <v>13412</v>
      </c>
      <c r="K4396" s="54" t="s">
        <v>16519</v>
      </c>
      <c r="L4396" s="54" t="s">
        <v>16520</v>
      </c>
      <c r="M4396" s="54" t="s">
        <v>16518</v>
      </c>
      <c r="N4396" s="54" t="s">
        <v>256</v>
      </c>
      <c r="O4396" s="54" t="s">
        <v>256</v>
      </c>
      <c r="P4396" s="54" t="s">
        <v>447</v>
      </c>
      <c r="Q4396" s="54" t="s">
        <v>256</v>
      </c>
      <c r="R4396" s="54" t="s">
        <v>431</v>
      </c>
      <c r="S4396" s="71"/>
      <c r="T4396" s="54" t="s">
        <v>256</v>
      </c>
      <c r="U4396" s="71">
        <v>44550</v>
      </c>
      <c r="V4396" s="54" t="s">
        <v>256</v>
      </c>
      <c r="W4396" t="str">
        <f t="shared" si="68"/>
        <v>Dec-21</v>
      </c>
    </row>
    <row r="4397" spans="1:23" x14ac:dyDescent="0.25">
      <c r="A4397" s="54" t="s">
        <v>318</v>
      </c>
      <c r="B4397" s="54" t="s">
        <v>432</v>
      </c>
      <c r="C4397" s="54" t="s">
        <v>263</v>
      </c>
      <c r="D4397" s="54" t="s">
        <v>429</v>
      </c>
      <c r="E4397" s="54" t="s">
        <v>16521</v>
      </c>
      <c r="F4397" s="71">
        <v>44556</v>
      </c>
      <c r="G4397" s="72">
        <v>549.12</v>
      </c>
      <c r="H4397" s="72">
        <v>46592.83</v>
      </c>
      <c r="I4397" s="54" t="s">
        <v>265</v>
      </c>
      <c r="J4397" s="54" t="s">
        <v>13412</v>
      </c>
      <c r="K4397" s="54" t="s">
        <v>16522</v>
      </c>
      <c r="L4397" s="54" t="s">
        <v>16523</v>
      </c>
      <c r="M4397" s="54" t="s">
        <v>16521</v>
      </c>
      <c r="N4397" s="54" t="s">
        <v>256</v>
      </c>
      <c r="O4397" s="54" t="s">
        <v>256</v>
      </c>
      <c r="P4397" s="54" t="s">
        <v>447</v>
      </c>
      <c r="Q4397" s="54" t="s">
        <v>256</v>
      </c>
      <c r="R4397" s="54" t="s">
        <v>431</v>
      </c>
      <c r="S4397" s="71"/>
      <c r="T4397" s="54" t="s">
        <v>256</v>
      </c>
      <c r="U4397" s="71">
        <v>44556</v>
      </c>
      <c r="V4397" s="54" t="s">
        <v>256</v>
      </c>
      <c r="W4397" t="str">
        <f t="shared" si="68"/>
        <v>Dec-21</v>
      </c>
    </row>
    <row r="4398" spans="1:23" x14ac:dyDescent="0.25">
      <c r="A4398" s="54" t="s">
        <v>318</v>
      </c>
      <c r="B4398" s="54" t="s">
        <v>432</v>
      </c>
      <c r="C4398" s="54" t="s">
        <v>263</v>
      </c>
      <c r="D4398" s="54" t="s">
        <v>429</v>
      </c>
      <c r="E4398" s="54" t="s">
        <v>16524</v>
      </c>
      <c r="F4398" s="71">
        <v>44556</v>
      </c>
      <c r="G4398" s="72">
        <v>8379.7999999999993</v>
      </c>
      <c r="H4398" s="72">
        <v>711026.03</v>
      </c>
      <c r="I4398" s="54" t="s">
        <v>265</v>
      </c>
      <c r="J4398" s="54" t="s">
        <v>13412</v>
      </c>
      <c r="K4398" s="54" t="s">
        <v>16525</v>
      </c>
      <c r="L4398" s="54" t="s">
        <v>16526</v>
      </c>
      <c r="M4398" s="54" t="s">
        <v>16524</v>
      </c>
      <c r="N4398" s="54" t="s">
        <v>256</v>
      </c>
      <c r="O4398" s="54" t="s">
        <v>256</v>
      </c>
      <c r="P4398" s="54" t="s">
        <v>447</v>
      </c>
      <c r="Q4398" s="54" t="s">
        <v>256</v>
      </c>
      <c r="R4398" s="54" t="s">
        <v>431</v>
      </c>
      <c r="S4398" s="71"/>
      <c r="T4398" s="54" t="s">
        <v>256</v>
      </c>
      <c r="U4398" s="71">
        <v>44556</v>
      </c>
      <c r="V4398" s="54" t="s">
        <v>256</v>
      </c>
      <c r="W4398" t="str">
        <f t="shared" si="68"/>
        <v>Dec-21</v>
      </c>
    </row>
    <row r="4399" spans="1:23" x14ac:dyDescent="0.25">
      <c r="A4399" s="54" t="s">
        <v>318</v>
      </c>
      <c r="B4399" s="54" t="s">
        <v>432</v>
      </c>
      <c r="C4399" s="54" t="s">
        <v>263</v>
      </c>
      <c r="D4399" s="54" t="s">
        <v>429</v>
      </c>
      <c r="E4399" s="54" t="s">
        <v>16527</v>
      </c>
      <c r="F4399" s="71">
        <v>44556</v>
      </c>
      <c r="G4399" s="72">
        <v>10749.31</v>
      </c>
      <c r="H4399" s="72">
        <v>912078.95</v>
      </c>
      <c r="I4399" s="54" t="s">
        <v>265</v>
      </c>
      <c r="J4399" s="54" t="s">
        <v>13412</v>
      </c>
      <c r="K4399" s="54" t="s">
        <v>16528</v>
      </c>
      <c r="L4399" s="54" t="s">
        <v>16529</v>
      </c>
      <c r="M4399" s="54" t="s">
        <v>16527</v>
      </c>
      <c r="N4399" s="54" t="s">
        <v>256</v>
      </c>
      <c r="O4399" s="54" t="s">
        <v>256</v>
      </c>
      <c r="P4399" s="54" t="s">
        <v>447</v>
      </c>
      <c r="Q4399" s="54" t="s">
        <v>256</v>
      </c>
      <c r="R4399" s="54" t="s">
        <v>431</v>
      </c>
      <c r="S4399" s="71"/>
      <c r="T4399" s="54" t="s">
        <v>256</v>
      </c>
      <c r="U4399" s="71">
        <v>44556</v>
      </c>
      <c r="V4399" s="54" t="s">
        <v>256</v>
      </c>
      <c r="W4399" t="str">
        <f t="shared" si="68"/>
        <v>Dec-21</v>
      </c>
    </row>
    <row r="4400" spans="1:23" x14ac:dyDescent="0.25">
      <c r="A4400" s="54" t="s">
        <v>318</v>
      </c>
      <c r="B4400" s="54" t="s">
        <v>432</v>
      </c>
      <c r="C4400" s="54" t="s">
        <v>263</v>
      </c>
      <c r="D4400" s="54" t="s">
        <v>429</v>
      </c>
      <c r="E4400" s="54" t="s">
        <v>16530</v>
      </c>
      <c r="F4400" s="71">
        <v>44557</v>
      </c>
      <c r="G4400" s="72">
        <v>3592.16</v>
      </c>
      <c r="H4400" s="72">
        <v>304794.78000000003</v>
      </c>
      <c r="I4400" s="54" t="s">
        <v>265</v>
      </c>
      <c r="J4400" s="54" t="s">
        <v>13412</v>
      </c>
      <c r="K4400" s="54" t="s">
        <v>16531</v>
      </c>
      <c r="L4400" s="54" t="s">
        <v>16532</v>
      </c>
      <c r="M4400" s="54" t="s">
        <v>16530</v>
      </c>
      <c r="N4400" s="54" t="s">
        <v>256</v>
      </c>
      <c r="O4400" s="54" t="s">
        <v>256</v>
      </c>
      <c r="P4400" s="54" t="s">
        <v>447</v>
      </c>
      <c r="Q4400" s="54" t="s">
        <v>256</v>
      </c>
      <c r="R4400" s="54" t="s">
        <v>431</v>
      </c>
      <c r="S4400" s="71"/>
      <c r="T4400" s="54" t="s">
        <v>256</v>
      </c>
      <c r="U4400" s="71">
        <v>44557</v>
      </c>
      <c r="V4400" s="54" t="s">
        <v>256</v>
      </c>
      <c r="W4400" t="str">
        <f t="shared" si="68"/>
        <v>Dec-21</v>
      </c>
    </row>
    <row r="4401" spans="1:23" x14ac:dyDescent="0.25">
      <c r="A4401" s="54" t="s">
        <v>318</v>
      </c>
      <c r="B4401" s="54" t="s">
        <v>432</v>
      </c>
      <c r="C4401" s="54" t="s">
        <v>263</v>
      </c>
      <c r="D4401" s="54" t="s">
        <v>429</v>
      </c>
      <c r="E4401" s="54" t="s">
        <v>16533</v>
      </c>
      <c r="F4401" s="71">
        <v>44557</v>
      </c>
      <c r="G4401" s="72">
        <v>1784.64</v>
      </c>
      <c r="H4401" s="72">
        <v>151426.70000000001</v>
      </c>
      <c r="I4401" s="54" t="s">
        <v>265</v>
      </c>
      <c r="J4401" s="54" t="s">
        <v>13412</v>
      </c>
      <c r="K4401" s="54" t="s">
        <v>16534</v>
      </c>
      <c r="L4401" s="54" t="s">
        <v>16535</v>
      </c>
      <c r="M4401" s="54" t="s">
        <v>16533</v>
      </c>
      <c r="N4401" s="54" t="s">
        <v>256</v>
      </c>
      <c r="O4401" s="54" t="s">
        <v>256</v>
      </c>
      <c r="P4401" s="54" t="s">
        <v>447</v>
      </c>
      <c r="Q4401" s="54" t="s">
        <v>256</v>
      </c>
      <c r="R4401" s="54" t="s">
        <v>431</v>
      </c>
      <c r="S4401" s="71"/>
      <c r="T4401" s="54" t="s">
        <v>256</v>
      </c>
      <c r="U4401" s="71">
        <v>44557</v>
      </c>
      <c r="V4401" s="54" t="s">
        <v>256</v>
      </c>
      <c r="W4401" t="str">
        <f t="shared" si="68"/>
        <v>Dec-21</v>
      </c>
    </row>
    <row r="4402" spans="1:23" x14ac:dyDescent="0.25">
      <c r="A4402" s="54" t="s">
        <v>318</v>
      </c>
      <c r="B4402" s="54" t="s">
        <v>432</v>
      </c>
      <c r="C4402" s="54" t="s">
        <v>263</v>
      </c>
      <c r="D4402" s="54" t="s">
        <v>429</v>
      </c>
      <c r="E4402" s="54" t="s">
        <v>16536</v>
      </c>
      <c r="F4402" s="71">
        <v>44556</v>
      </c>
      <c r="G4402" s="72">
        <v>47362.99</v>
      </c>
      <c r="H4402" s="72">
        <v>4018749.7</v>
      </c>
      <c r="I4402" s="54" t="s">
        <v>265</v>
      </c>
      <c r="J4402" s="54" t="s">
        <v>16537</v>
      </c>
      <c r="K4402" s="54" t="s">
        <v>16538</v>
      </c>
      <c r="L4402" s="54" t="s">
        <v>16539</v>
      </c>
      <c r="M4402" s="54" t="s">
        <v>16536</v>
      </c>
      <c r="N4402" s="54" t="s">
        <v>256</v>
      </c>
      <c r="O4402" s="54" t="s">
        <v>256</v>
      </c>
      <c r="P4402" s="54" t="s">
        <v>16540</v>
      </c>
      <c r="Q4402" s="54" t="s">
        <v>256</v>
      </c>
      <c r="R4402" s="54" t="s">
        <v>431</v>
      </c>
      <c r="S4402" s="71"/>
      <c r="T4402" s="54" t="s">
        <v>256</v>
      </c>
      <c r="U4402" s="71">
        <v>44556</v>
      </c>
      <c r="V4402" s="54" t="s">
        <v>256</v>
      </c>
      <c r="W4402" t="str">
        <f t="shared" si="68"/>
        <v>Dec-21</v>
      </c>
    </row>
    <row r="4403" spans="1:23" x14ac:dyDescent="0.25">
      <c r="A4403" s="54" t="s">
        <v>317</v>
      </c>
      <c r="B4403" s="54" t="s">
        <v>432</v>
      </c>
      <c r="C4403" s="54" t="s">
        <v>263</v>
      </c>
      <c r="D4403" s="54" t="s">
        <v>429</v>
      </c>
      <c r="E4403" s="54" t="s">
        <v>16541</v>
      </c>
      <c r="F4403" s="71">
        <v>44548</v>
      </c>
      <c r="G4403" s="72">
        <v>4979.1000000000004</v>
      </c>
      <c r="H4403" s="72">
        <v>422476.64</v>
      </c>
      <c r="I4403" s="54" t="s">
        <v>265</v>
      </c>
      <c r="J4403" s="54" t="s">
        <v>13445</v>
      </c>
      <c r="K4403" s="54" t="s">
        <v>16542</v>
      </c>
      <c r="L4403" s="54" t="s">
        <v>16543</v>
      </c>
      <c r="M4403" s="54" t="s">
        <v>16541</v>
      </c>
      <c r="N4403" s="54" t="s">
        <v>256</v>
      </c>
      <c r="O4403" s="54" t="s">
        <v>256</v>
      </c>
      <c r="P4403" s="54" t="s">
        <v>565</v>
      </c>
      <c r="Q4403" s="54" t="s">
        <v>256</v>
      </c>
      <c r="R4403" s="54" t="s">
        <v>431</v>
      </c>
      <c r="S4403" s="71"/>
      <c r="T4403" s="54" t="s">
        <v>256</v>
      </c>
      <c r="U4403" s="71">
        <v>44548</v>
      </c>
      <c r="V4403" s="54" t="s">
        <v>256</v>
      </c>
      <c r="W4403" t="str">
        <f t="shared" si="68"/>
        <v>Dec-21</v>
      </c>
    </row>
    <row r="4404" spans="1:23" x14ac:dyDescent="0.25">
      <c r="A4404" s="54" t="s">
        <v>318</v>
      </c>
      <c r="B4404" s="54" t="s">
        <v>432</v>
      </c>
      <c r="C4404" s="54" t="s">
        <v>263</v>
      </c>
      <c r="D4404" s="54" t="s">
        <v>429</v>
      </c>
      <c r="E4404" s="54" t="s">
        <v>16544</v>
      </c>
      <c r="F4404" s="71">
        <v>44541</v>
      </c>
      <c r="G4404" s="72">
        <v>131377</v>
      </c>
      <c r="H4404" s="72">
        <v>11147338.449999999</v>
      </c>
      <c r="I4404" s="54" t="s">
        <v>265</v>
      </c>
      <c r="J4404" s="54" t="s">
        <v>16545</v>
      </c>
      <c r="K4404" s="54" t="s">
        <v>16546</v>
      </c>
      <c r="L4404" s="54" t="s">
        <v>16547</v>
      </c>
      <c r="M4404" s="54" t="s">
        <v>16544</v>
      </c>
      <c r="N4404" s="54" t="s">
        <v>256</v>
      </c>
      <c r="O4404" s="54" t="s">
        <v>256</v>
      </c>
      <c r="P4404" s="54" t="s">
        <v>433</v>
      </c>
      <c r="Q4404" s="54" t="s">
        <v>256</v>
      </c>
      <c r="R4404" s="54" t="s">
        <v>431</v>
      </c>
      <c r="S4404" s="71"/>
      <c r="T4404" s="54" t="s">
        <v>256</v>
      </c>
      <c r="U4404" s="71">
        <v>44541</v>
      </c>
      <c r="V4404" s="54" t="s">
        <v>256</v>
      </c>
      <c r="W4404" t="str">
        <f t="shared" si="68"/>
        <v>Dec-21</v>
      </c>
    </row>
    <row r="4405" spans="1:23" x14ac:dyDescent="0.25">
      <c r="A4405" s="54" t="s">
        <v>318</v>
      </c>
      <c r="B4405" s="54" t="s">
        <v>432</v>
      </c>
      <c r="C4405" s="54" t="s">
        <v>263</v>
      </c>
      <c r="D4405" s="54" t="s">
        <v>429</v>
      </c>
      <c r="E4405" s="54" t="s">
        <v>16548</v>
      </c>
      <c r="F4405" s="71">
        <v>44541</v>
      </c>
      <c r="G4405" s="72">
        <v>139627.76</v>
      </c>
      <c r="H4405" s="72">
        <v>11847415.439999999</v>
      </c>
      <c r="I4405" s="54" t="s">
        <v>265</v>
      </c>
      <c r="J4405" s="54" t="s">
        <v>16545</v>
      </c>
      <c r="K4405" s="54" t="s">
        <v>16549</v>
      </c>
      <c r="L4405" s="54" t="s">
        <v>16550</v>
      </c>
      <c r="M4405" s="54" t="s">
        <v>16548</v>
      </c>
      <c r="N4405" s="54" t="s">
        <v>256</v>
      </c>
      <c r="O4405" s="54" t="s">
        <v>256</v>
      </c>
      <c r="P4405" s="54" t="s">
        <v>433</v>
      </c>
      <c r="Q4405" s="54" t="s">
        <v>256</v>
      </c>
      <c r="R4405" s="54" t="s">
        <v>431</v>
      </c>
      <c r="S4405" s="71"/>
      <c r="T4405" s="54" t="s">
        <v>256</v>
      </c>
      <c r="U4405" s="71">
        <v>44541</v>
      </c>
      <c r="V4405" s="54" t="s">
        <v>256</v>
      </c>
      <c r="W4405" t="str">
        <f t="shared" si="68"/>
        <v>Dec-21</v>
      </c>
    </row>
    <row r="4406" spans="1:23" x14ac:dyDescent="0.25">
      <c r="A4406" s="54" t="s">
        <v>318</v>
      </c>
      <c r="B4406" s="54" t="s">
        <v>432</v>
      </c>
      <c r="C4406" s="54" t="s">
        <v>263</v>
      </c>
      <c r="D4406" s="54" t="s">
        <v>429</v>
      </c>
      <c r="E4406" s="54" t="s">
        <v>16551</v>
      </c>
      <c r="F4406" s="71">
        <v>44545</v>
      </c>
      <c r="G4406" s="72">
        <v>129041.76</v>
      </c>
      <c r="H4406" s="72">
        <v>10949193.34</v>
      </c>
      <c r="I4406" s="54" t="s">
        <v>265</v>
      </c>
      <c r="J4406" s="54" t="s">
        <v>16545</v>
      </c>
      <c r="K4406" s="54" t="s">
        <v>16552</v>
      </c>
      <c r="L4406" s="54" t="s">
        <v>16553</v>
      </c>
      <c r="M4406" s="54" t="s">
        <v>16551</v>
      </c>
      <c r="N4406" s="54" t="s">
        <v>256</v>
      </c>
      <c r="O4406" s="54" t="s">
        <v>256</v>
      </c>
      <c r="P4406" s="54" t="s">
        <v>433</v>
      </c>
      <c r="Q4406" s="54" t="s">
        <v>256</v>
      </c>
      <c r="R4406" s="54" t="s">
        <v>431</v>
      </c>
      <c r="S4406" s="71"/>
      <c r="T4406" s="54" t="s">
        <v>256</v>
      </c>
      <c r="U4406" s="71">
        <v>44545</v>
      </c>
      <c r="V4406" s="54" t="s">
        <v>256</v>
      </c>
      <c r="W4406" t="str">
        <f t="shared" si="68"/>
        <v>Dec-21</v>
      </c>
    </row>
    <row r="4407" spans="1:23" x14ac:dyDescent="0.25">
      <c r="A4407" s="54" t="s">
        <v>318</v>
      </c>
      <c r="B4407" s="54" t="s">
        <v>432</v>
      </c>
      <c r="C4407" s="54" t="s">
        <v>263</v>
      </c>
      <c r="D4407" s="54" t="s">
        <v>429</v>
      </c>
      <c r="E4407" s="54" t="s">
        <v>16554</v>
      </c>
      <c r="F4407" s="71">
        <v>44552</v>
      </c>
      <c r="G4407" s="72">
        <v>67751.91</v>
      </c>
      <c r="H4407" s="72">
        <v>5748749.5599999996</v>
      </c>
      <c r="I4407" s="54" t="s">
        <v>265</v>
      </c>
      <c r="J4407" s="54" t="s">
        <v>16545</v>
      </c>
      <c r="K4407" s="54" t="s">
        <v>16555</v>
      </c>
      <c r="L4407" s="54" t="s">
        <v>16556</v>
      </c>
      <c r="M4407" s="54" t="s">
        <v>16554</v>
      </c>
      <c r="N4407" s="54" t="s">
        <v>256</v>
      </c>
      <c r="O4407" s="54" t="s">
        <v>256</v>
      </c>
      <c r="P4407" s="54" t="s">
        <v>433</v>
      </c>
      <c r="Q4407" s="54" t="s">
        <v>256</v>
      </c>
      <c r="R4407" s="54" t="s">
        <v>431</v>
      </c>
      <c r="S4407" s="71"/>
      <c r="T4407" s="54" t="s">
        <v>256</v>
      </c>
      <c r="U4407" s="71">
        <v>44552</v>
      </c>
      <c r="V4407" s="54" t="s">
        <v>256</v>
      </c>
      <c r="W4407" t="str">
        <f t="shared" si="68"/>
        <v>Dec-21</v>
      </c>
    </row>
    <row r="4408" spans="1:23" x14ac:dyDescent="0.25">
      <c r="A4408" s="54" t="s">
        <v>318</v>
      </c>
      <c r="B4408" s="54" t="s">
        <v>432</v>
      </c>
      <c r="C4408" s="54" t="s">
        <v>263</v>
      </c>
      <c r="D4408" s="54" t="s">
        <v>429</v>
      </c>
      <c r="E4408" s="54" t="s">
        <v>16557</v>
      </c>
      <c r="F4408" s="71">
        <v>44552</v>
      </c>
      <c r="G4408" s="72">
        <v>88075.520000000004</v>
      </c>
      <c r="H4408" s="72">
        <v>7473207.8700000001</v>
      </c>
      <c r="I4408" s="54" t="s">
        <v>265</v>
      </c>
      <c r="J4408" s="54" t="s">
        <v>16545</v>
      </c>
      <c r="K4408" s="54" t="s">
        <v>16558</v>
      </c>
      <c r="L4408" s="54" t="s">
        <v>16559</v>
      </c>
      <c r="M4408" s="54" t="s">
        <v>16557</v>
      </c>
      <c r="N4408" s="54" t="s">
        <v>256</v>
      </c>
      <c r="O4408" s="54" t="s">
        <v>256</v>
      </c>
      <c r="P4408" s="54" t="s">
        <v>433</v>
      </c>
      <c r="Q4408" s="54" t="s">
        <v>256</v>
      </c>
      <c r="R4408" s="54" t="s">
        <v>431</v>
      </c>
      <c r="S4408" s="71"/>
      <c r="T4408" s="54" t="s">
        <v>256</v>
      </c>
      <c r="U4408" s="71">
        <v>44552</v>
      </c>
      <c r="V4408" s="54" t="s">
        <v>256</v>
      </c>
      <c r="W4408" t="str">
        <f t="shared" si="68"/>
        <v>Dec-21</v>
      </c>
    </row>
    <row r="4409" spans="1:23" x14ac:dyDescent="0.25">
      <c r="A4409" s="54" t="s">
        <v>317</v>
      </c>
      <c r="B4409" s="54" t="s">
        <v>432</v>
      </c>
      <c r="C4409" s="54" t="s">
        <v>263</v>
      </c>
      <c r="D4409" s="54" t="s">
        <v>429</v>
      </c>
      <c r="E4409" s="54" t="s">
        <v>16560</v>
      </c>
      <c r="F4409" s="71">
        <v>44532</v>
      </c>
      <c r="G4409" s="72">
        <v>1500</v>
      </c>
      <c r="H4409" s="72">
        <v>127275</v>
      </c>
      <c r="I4409" s="54" t="s">
        <v>265</v>
      </c>
      <c r="J4409" s="54" t="s">
        <v>16561</v>
      </c>
      <c r="K4409" s="54" t="s">
        <v>16562</v>
      </c>
      <c r="L4409" s="54" t="s">
        <v>16563</v>
      </c>
      <c r="M4409" s="54" t="s">
        <v>16560</v>
      </c>
      <c r="N4409" s="54" t="s">
        <v>256</v>
      </c>
      <c r="O4409" s="54" t="s">
        <v>256</v>
      </c>
      <c r="P4409" s="54" t="s">
        <v>270</v>
      </c>
      <c r="Q4409" s="54" t="s">
        <v>256</v>
      </c>
      <c r="R4409" s="54" t="s">
        <v>431</v>
      </c>
      <c r="S4409" s="71"/>
      <c r="T4409" s="54" t="s">
        <v>256</v>
      </c>
      <c r="U4409" s="71">
        <v>44532</v>
      </c>
      <c r="V4409" s="54" t="s">
        <v>256</v>
      </c>
      <c r="W4409" t="str">
        <f t="shared" si="68"/>
        <v>Dec-21</v>
      </c>
    </row>
    <row r="4410" spans="1:23" x14ac:dyDescent="0.25">
      <c r="A4410" s="54" t="s">
        <v>318</v>
      </c>
      <c r="B4410" s="54" t="s">
        <v>432</v>
      </c>
      <c r="C4410" s="54" t="s">
        <v>263</v>
      </c>
      <c r="D4410" s="54" t="s">
        <v>429</v>
      </c>
      <c r="E4410" s="54" t="s">
        <v>16564</v>
      </c>
      <c r="F4410" s="71">
        <v>44536</v>
      </c>
      <c r="G4410" s="72">
        <v>24626.7</v>
      </c>
      <c r="H4410" s="72">
        <v>2089575.5</v>
      </c>
      <c r="I4410" s="54" t="s">
        <v>265</v>
      </c>
      <c r="J4410" s="54" t="s">
        <v>13469</v>
      </c>
      <c r="K4410" s="54" t="s">
        <v>16565</v>
      </c>
      <c r="L4410" s="54" t="s">
        <v>16566</v>
      </c>
      <c r="M4410" s="54" t="s">
        <v>16564</v>
      </c>
      <c r="N4410" s="54" t="s">
        <v>256</v>
      </c>
      <c r="O4410" s="54" t="s">
        <v>256</v>
      </c>
      <c r="P4410" s="54" t="s">
        <v>457</v>
      </c>
      <c r="Q4410" s="54" t="s">
        <v>256</v>
      </c>
      <c r="R4410" s="54" t="s">
        <v>431</v>
      </c>
      <c r="S4410" s="71"/>
      <c r="T4410" s="54" t="s">
        <v>256</v>
      </c>
      <c r="U4410" s="71">
        <v>44536</v>
      </c>
      <c r="V4410" s="54" t="s">
        <v>256</v>
      </c>
      <c r="W4410" t="str">
        <f t="shared" si="68"/>
        <v>Dec-21</v>
      </c>
    </row>
    <row r="4411" spans="1:23" x14ac:dyDescent="0.25">
      <c r="A4411" s="54" t="s">
        <v>318</v>
      </c>
      <c r="B4411" s="54" t="s">
        <v>432</v>
      </c>
      <c r="C4411" s="54" t="s">
        <v>263</v>
      </c>
      <c r="D4411" s="54" t="s">
        <v>429</v>
      </c>
      <c r="E4411" s="54" t="s">
        <v>16567</v>
      </c>
      <c r="F4411" s="71">
        <v>44558</v>
      </c>
      <c r="G4411" s="72">
        <v>77521.679999999993</v>
      </c>
      <c r="H4411" s="72">
        <v>6577714.5499999998</v>
      </c>
      <c r="I4411" s="54" t="s">
        <v>265</v>
      </c>
      <c r="J4411" s="54" t="s">
        <v>13469</v>
      </c>
      <c r="K4411" s="54" t="s">
        <v>16568</v>
      </c>
      <c r="L4411" s="54" t="s">
        <v>16569</v>
      </c>
      <c r="M4411" s="54" t="s">
        <v>16567</v>
      </c>
      <c r="N4411" s="54" t="s">
        <v>256</v>
      </c>
      <c r="O4411" s="54" t="s">
        <v>256</v>
      </c>
      <c r="P4411" s="54" t="s">
        <v>457</v>
      </c>
      <c r="Q4411" s="54" t="s">
        <v>256</v>
      </c>
      <c r="R4411" s="54" t="s">
        <v>431</v>
      </c>
      <c r="S4411" s="71"/>
      <c r="T4411" s="54" t="s">
        <v>256</v>
      </c>
      <c r="U4411" s="71">
        <v>44558</v>
      </c>
      <c r="V4411" s="54" t="s">
        <v>256</v>
      </c>
      <c r="W4411" t="str">
        <f t="shared" si="68"/>
        <v>Dec-21</v>
      </c>
    </row>
    <row r="4412" spans="1:23" x14ac:dyDescent="0.25">
      <c r="A4412" s="54" t="s">
        <v>318</v>
      </c>
      <c r="B4412" s="54" t="s">
        <v>432</v>
      </c>
      <c r="C4412" s="54" t="s">
        <v>263</v>
      </c>
      <c r="D4412" s="54" t="s">
        <v>429</v>
      </c>
      <c r="E4412" s="54" t="s">
        <v>16570</v>
      </c>
      <c r="F4412" s="71">
        <v>44559</v>
      </c>
      <c r="G4412" s="72">
        <v>7935</v>
      </c>
      <c r="H4412" s="72">
        <v>673284.75</v>
      </c>
      <c r="I4412" s="54" t="s">
        <v>265</v>
      </c>
      <c r="J4412" s="54" t="s">
        <v>13469</v>
      </c>
      <c r="K4412" s="54" t="s">
        <v>16571</v>
      </c>
      <c r="L4412" s="54" t="s">
        <v>16572</v>
      </c>
      <c r="M4412" s="54" t="s">
        <v>16570</v>
      </c>
      <c r="N4412" s="54" t="s">
        <v>256</v>
      </c>
      <c r="O4412" s="54" t="s">
        <v>256</v>
      </c>
      <c r="P4412" s="54" t="s">
        <v>457</v>
      </c>
      <c r="Q4412" s="54" t="s">
        <v>256</v>
      </c>
      <c r="R4412" s="54" t="s">
        <v>431</v>
      </c>
      <c r="S4412" s="71"/>
      <c r="T4412" s="54" t="s">
        <v>256</v>
      </c>
      <c r="U4412" s="71">
        <v>44559</v>
      </c>
      <c r="V4412" s="54" t="s">
        <v>256</v>
      </c>
      <c r="W4412" t="str">
        <f t="shared" si="68"/>
        <v>Dec-21</v>
      </c>
    </row>
    <row r="4413" spans="1:23" x14ac:dyDescent="0.25">
      <c r="A4413" s="54" t="s">
        <v>318</v>
      </c>
      <c r="B4413" s="54" t="s">
        <v>432</v>
      </c>
      <c r="C4413" s="54" t="s">
        <v>263</v>
      </c>
      <c r="D4413" s="54" t="s">
        <v>429</v>
      </c>
      <c r="E4413" s="54" t="s">
        <v>16573</v>
      </c>
      <c r="F4413" s="71">
        <v>44553</v>
      </c>
      <c r="G4413" s="72">
        <v>21763.38</v>
      </c>
      <c r="H4413" s="72">
        <v>1846622.79</v>
      </c>
      <c r="I4413" s="54" t="s">
        <v>265</v>
      </c>
      <c r="J4413" s="54" t="s">
        <v>16574</v>
      </c>
      <c r="K4413" s="54" t="s">
        <v>16575</v>
      </c>
      <c r="L4413" s="54" t="s">
        <v>16576</v>
      </c>
      <c r="M4413" s="54" t="s">
        <v>16573</v>
      </c>
      <c r="N4413" s="54" t="s">
        <v>256</v>
      </c>
      <c r="O4413" s="54" t="s">
        <v>256</v>
      </c>
      <c r="P4413" s="54" t="s">
        <v>16577</v>
      </c>
      <c r="Q4413" s="54" t="s">
        <v>256</v>
      </c>
      <c r="R4413" s="54" t="s">
        <v>431</v>
      </c>
      <c r="S4413" s="71"/>
      <c r="T4413" s="54" t="s">
        <v>256</v>
      </c>
      <c r="U4413" s="71">
        <v>44553</v>
      </c>
      <c r="V4413" s="54" t="s">
        <v>256</v>
      </c>
      <c r="W4413" t="str">
        <f t="shared" si="68"/>
        <v>Dec-21</v>
      </c>
    </row>
    <row r="4414" spans="1:23" x14ac:dyDescent="0.25">
      <c r="A4414" s="54" t="s">
        <v>318</v>
      </c>
      <c r="B4414" s="54" t="s">
        <v>432</v>
      </c>
      <c r="C4414" s="54" t="s">
        <v>263</v>
      </c>
      <c r="D4414" s="54" t="s">
        <v>429</v>
      </c>
      <c r="E4414" s="54" t="s">
        <v>16578</v>
      </c>
      <c r="F4414" s="71">
        <v>44553</v>
      </c>
      <c r="G4414" s="72">
        <v>13648.32</v>
      </c>
      <c r="H4414" s="72">
        <v>1158059.95</v>
      </c>
      <c r="I4414" s="54" t="s">
        <v>265</v>
      </c>
      <c r="J4414" s="54" t="s">
        <v>16574</v>
      </c>
      <c r="K4414" s="54" t="s">
        <v>16575</v>
      </c>
      <c r="L4414" s="54" t="s">
        <v>16579</v>
      </c>
      <c r="M4414" s="54" t="s">
        <v>16578</v>
      </c>
      <c r="N4414" s="54" t="s">
        <v>256</v>
      </c>
      <c r="O4414" s="54" t="s">
        <v>256</v>
      </c>
      <c r="P4414" s="54" t="s">
        <v>16577</v>
      </c>
      <c r="Q4414" s="54" t="s">
        <v>256</v>
      </c>
      <c r="R4414" s="54" t="s">
        <v>431</v>
      </c>
      <c r="S4414" s="71"/>
      <c r="T4414" s="54" t="s">
        <v>256</v>
      </c>
      <c r="U4414" s="71">
        <v>44553</v>
      </c>
      <c r="V4414" s="54" t="s">
        <v>256</v>
      </c>
      <c r="W4414" t="str">
        <f t="shared" si="68"/>
        <v>Dec-21</v>
      </c>
    </row>
    <row r="4415" spans="1:23" x14ac:dyDescent="0.25">
      <c r="A4415" s="54" t="s">
        <v>317</v>
      </c>
      <c r="B4415" s="54" t="s">
        <v>432</v>
      </c>
      <c r="C4415" s="54" t="s">
        <v>263</v>
      </c>
      <c r="D4415" s="54" t="s">
        <v>429</v>
      </c>
      <c r="E4415" s="54" t="s">
        <v>16580</v>
      </c>
      <c r="F4415" s="71">
        <v>44560</v>
      </c>
      <c r="G4415" s="72">
        <v>1456.9</v>
      </c>
      <c r="H4415" s="72">
        <v>123617.97</v>
      </c>
      <c r="I4415" s="54" t="s">
        <v>265</v>
      </c>
      <c r="J4415" s="54" t="s">
        <v>16581</v>
      </c>
      <c r="K4415" s="54" t="s">
        <v>16582</v>
      </c>
      <c r="L4415" s="54" t="s">
        <v>16583</v>
      </c>
      <c r="M4415" s="54" t="s">
        <v>16580</v>
      </c>
      <c r="N4415" s="54" t="s">
        <v>256</v>
      </c>
      <c r="O4415" s="54" t="s">
        <v>256</v>
      </c>
      <c r="P4415" s="54" t="s">
        <v>459</v>
      </c>
      <c r="Q4415" s="54" t="s">
        <v>256</v>
      </c>
      <c r="R4415" s="54" t="s">
        <v>431</v>
      </c>
      <c r="S4415" s="71"/>
      <c r="T4415" s="54" t="s">
        <v>256</v>
      </c>
      <c r="U4415" s="71">
        <v>44560</v>
      </c>
      <c r="V4415" s="54" t="s">
        <v>256</v>
      </c>
      <c r="W4415" t="str">
        <f t="shared" si="68"/>
        <v>Dec-21</v>
      </c>
    </row>
    <row r="4416" spans="1:23" x14ac:dyDescent="0.25">
      <c r="A4416" s="54" t="s">
        <v>317</v>
      </c>
      <c r="B4416" s="54" t="s">
        <v>432</v>
      </c>
      <c r="C4416" s="54" t="s">
        <v>263</v>
      </c>
      <c r="D4416" s="54" t="s">
        <v>429</v>
      </c>
      <c r="E4416" s="54" t="s">
        <v>16584</v>
      </c>
      <c r="F4416" s="71">
        <v>44531</v>
      </c>
      <c r="G4416" s="72">
        <v>176.3</v>
      </c>
      <c r="H4416" s="72">
        <v>14959.06</v>
      </c>
      <c r="I4416" s="54" t="s">
        <v>265</v>
      </c>
      <c r="J4416" s="54" t="s">
        <v>13482</v>
      </c>
      <c r="K4416" s="54" t="s">
        <v>16585</v>
      </c>
      <c r="L4416" s="54" t="s">
        <v>16586</v>
      </c>
      <c r="M4416" s="54" t="s">
        <v>16584</v>
      </c>
      <c r="N4416" s="54" t="s">
        <v>256</v>
      </c>
      <c r="O4416" s="54" t="s">
        <v>256</v>
      </c>
      <c r="P4416" s="54" t="s">
        <v>268</v>
      </c>
      <c r="Q4416" s="54" t="s">
        <v>256</v>
      </c>
      <c r="R4416" s="54" t="s">
        <v>431</v>
      </c>
      <c r="S4416" s="71"/>
      <c r="T4416" s="54" t="s">
        <v>256</v>
      </c>
      <c r="U4416" s="71">
        <v>44531</v>
      </c>
      <c r="V4416" s="54" t="s">
        <v>256</v>
      </c>
      <c r="W4416" t="str">
        <f t="shared" si="68"/>
        <v>Dec-21</v>
      </c>
    </row>
    <row r="4417" spans="1:23" x14ac:dyDescent="0.25">
      <c r="A4417" s="54" t="s">
        <v>317</v>
      </c>
      <c r="B4417" s="54" t="s">
        <v>432</v>
      </c>
      <c r="C4417" s="54" t="s">
        <v>263</v>
      </c>
      <c r="D4417" s="54" t="s">
        <v>429</v>
      </c>
      <c r="E4417" s="54" t="s">
        <v>16587</v>
      </c>
      <c r="F4417" s="71">
        <v>44532</v>
      </c>
      <c r="G4417" s="72">
        <v>1097.31</v>
      </c>
      <c r="H4417" s="72">
        <v>93106.75</v>
      </c>
      <c r="I4417" s="54" t="s">
        <v>265</v>
      </c>
      <c r="J4417" s="54" t="s">
        <v>13482</v>
      </c>
      <c r="K4417" s="54" t="s">
        <v>16588</v>
      </c>
      <c r="L4417" s="54" t="s">
        <v>16589</v>
      </c>
      <c r="M4417" s="54" t="s">
        <v>16587</v>
      </c>
      <c r="N4417" s="54" t="s">
        <v>256</v>
      </c>
      <c r="O4417" s="54" t="s">
        <v>256</v>
      </c>
      <c r="P4417" s="54" t="s">
        <v>268</v>
      </c>
      <c r="Q4417" s="54" t="s">
        <v>256</v>
      </c>
      <c r="R4417" s="54" t="s">
        <v>431</v>
      </c>
      <c r="S4417" s="71"/>
      <c r="T4417" s="54" t="s">
        <v>256</v>
      </c>
      <c r="U4417" s="71">
        <v>44532</v>
      </c>
      <c r="V4417" s="54" t="s">
        <v>256</v>
      </c>
      <c r="W4417" t="str">
        <f t="shared" si="68"/>
        <v>Dec-21</v>
      </c>
    </row>
    <row r="4418" spans="1:23" x14ac:dyDescent="0.25">
      <c r="A4418" s="54" t="s">
        <v>317</v>
      </c>
      <c r="B4418" s="54" t="s">
        <v>432</v>
      </c>
      <c r="C4418" s="54" t="s">
        <v>263</v>
      </c>
      <c r="D4418" s="54" t="s">
        <v>429</v>
      </c>
      <c r="E4418" s="54" t="s">
        <v>16590</v>
      </c>
      <c r="F4418" s="71">
        <v>44536</v>
      </c>
      <c r="G4418" s="72">
        <v>137.1</v>
      </c>
      <c r="H4418" s="72">
        <v>11632.94</v>
      </c>
      <c r="I4418" s="54" t="s">
        <v>265</v>
      </c>
      <c r="J4418" s="54" t="s">
        <v>13482</v>
      </c>
      <c r="K4418" s="54" t="s">
        <v>16591</v>
      </c>
      <c r="L4418" s="54" t="s">
        <v>16592</v>
      </c>
      <c r="M4418" s="54" t="s">
        <v>16590</v>
      </c>
      <c r="N4418" s="54" t="s">
        <v>256</v>
      </c>
      <c r="O4418" s="54" t="s">
        <v>256</v>
      </c>
      <c r="P4418" s="54" t="s">
        <v>268</v>
      </c>
      <c r="Q4418" s="54" t="s">
        <v>256</v>
      </c>
      <c r="R4418" s="54" t="s">
        <v>431</v>
      </c>
      <c r="S4418" s="71"/>
      <c r="T4418" s="54" t="s">
        <v>256</v>
      </c>
      <c r="U4418" s="71">
        <v>44536</v>
      </c>
      <c r="V4418" s="54" t="s">
        <v>256</v>
      </c>
      <c r="W4418" t="str">
        <f t="shared" si="68"/>
        <v>Dec-21</v>
      </c>
    </row>
    <row r="4419" spans="1:23" x14ac:dyDescent="0.25">
      <c r="A4419" s="54" t="s">
        <v>317</v>
      </c>
      <c r="B4419" s="54" t="s">
        <v>432</v>
      </c>
      <c r="C4419" s="54" t="s">
        <v>263</v>
      </c>
      <c r="D4419" s="54" t="s">
        <v>429</v>
      </c>
      <c r="E4419" s="54" t="s">
        <v>16593</v>
      </c>
      <c r="F4419" s="71">
        <v>44536</v>
      </c>
      <c r="G4419" s="72">
        <v>12.93</v>
      </c>
      <c r="H4419" s="72">
        <v>1097.1099999999999</v>
      </c>
      <c r="I4419" s="54" t="s">
        <v>265</v>
      </c>
      <c r="J4419" s="54" t="s">
        <v>13482</v>
      </c>
      <c r="K4419" s="54" t="s">
        <v>16594</v>
      </c>
      <c r="L4419" s="54" t="s">
        <v>16595</v>
      </c>
      <c r="M4419" s="54" t="s">
        <v>16593</v>
      </c>
      <c r="N4419" s="54" t="s">
        <v>256</v>
      </c>
      <c r="O4419" s="54" t="s">
        <v>256</v>
      </c>
      <c r="P4419" s="54" t="s">
        <v>268</v>
      </c>
      <c r="Q4419" s="54" t="s">
        <v>256</v>
      </c>
      <c r="R4419" s="54" t="s">
        <v>431</v>
      </c>
      <c r="S4419" s="71"/>
      <c r="T4419" s="54" t="s">
        <v>256</v>
      </c>
      <c r="U4419" s="71">
        <v>44536</v>
      </c>
      <c r="V4419" s="54" t="s">
        <v>256</v>
      </c>
      <c r="W4419" t="str">
        <f t="shared" si="68"/>
        <v>Dec-21</v>
      </c>
    </row>
    <row r="4420" spans="1:23" x14ac:dyDescent="0.25">
      <c r="A4420" s="54" t="s">
        <v>317</v>
      </c>
      <c r="B4420" s="54" t="s">
        <v>432</v>
      </c>
      <c r="C4420" s="54" t="s">
        <v>263</v>
      </c>
      <c r="D4420" s="54" t="s">
        <v>429</v>
      </c>
      <c r="E4420" s="54" t="s">
        <v>16596</v>
      </c>
      <c r="F4420" s="71">
        <v>44536</v>
      </c>
      <c r="G4420" s="72">
        <v>22.09</v>
      </c>
      <c r="H4420" s="72">
        <v>1874.34</v>
      </c>
      <c r="I4420" s="54" t="s">
        <v>265</v>
      </c>
      <c r="J4420" s="54" t="s">
        <v>13482</v>
      </c>
      <c r="K4420" s="54" t="s">
        <v>16597</v>
      </c>
      <c r="L4420" s="54" t="s">
        <v>16598</v>
      </c>
      <c r="M4420" s="54" t="s">
        <v>16596</v>
      </c>
      <c r="N4420" s="54" t="s">
        <v>256</v>
      </c>
      <c r="O4420" s="54" t="s">
        <v>256</v>
      </c>
      <c r="P4420" s="54" t="s">
        <v>268</v>
      </c>
      <c r="Q4420" s="54" t="s">
        <v>256</v>
      </c>
      <c r="R4420" s="54" t="s">
        <v>431</v>
      </c>
      <c r="S4420" s="71"/>
      <c r="T4420" s="54" t="s">
        <v>256</v>
      </c>
      <c r="U4420" s="71">
        <v>44536</v>
      </c>
      <c r="V4420" s="54" t="s">
        <v>256</v>
      </c>
      <c r="W4420" t="str">
        <f t="shared" ref="W4420:W4483" si="69">TEXT(F4420,"MMM-YY")</f>
        <v>Dec-21</v>
      </c>
    </row>
    <row r="4421" spans="1:23" x14ac:dyDescent="0.25">
      <c r="A4421" s="54" t="s">
        <v>317</v>
      </c>
      <c r="B4421" s="54" t="s">
        <v>432</v>
      </c>
      <c r="C4421" s="54" t="s">
        <v>263</v>
      </c>
      <c r="D4421" s="54" t="s">
        <v>429</v>
      </c>
      <c r="E4421" s="54" t="s">
        <v>16599</v>
      </c>
      <c r="F4421" s="71">
        <v>44536</v>
      </c>
      <c r="G4421" s="72">
        <v>12.18</v>
      </c>
      <c r="H4421" s="72">
        <v>1033.47</v>
      </c>
      <c r="I4421" s="54" t="s">
        <v>265</v>
      </c>
      <c r="J4421" s="54" t="s">
        <v>13482</v>
      </c>
      <c r="K4421" s="54" t="s">
        <v>16600</v>
      </c>
      <c r="L4421" s="54" t="s">
        <v>16601</v>
      </c>
      <c r="M4421" s="54" t="s">
        <v>16599</v>
      </c>
      <c r="N4421" s="54" t="s">
        <v>256</v>
      </c>
      <c r="O4421" s="54" t="s">
        <v>256</v>
      </c>
      <c r="P4421" s="54" t="s">
        <v>268</v>
      </c>
      <c r="Q4421" s="54" t="s">
        <v>256</v>
      </c>
      <c r="R4421" s="54" t="s">
        <v>431</v>
      </c>
      <c r="S4421" s="71"/>
      <c r="T4421" s="54" t="s">
        <v>256</v>
      </c>
      <c r="U4421" s="71">
        <v>44536</v>
      </c>
      <c r="V4421" s="54" t="s">
        <v>256</v>
      </c>
      <c r="W4421" t="str">
        <f t="shared" si="69"/>
        <v>Dec-21</v>
      </c>
    </row>
    <row r="4422" spans="1:23" x14ac:dyDescent="0.25">
      <c r="A4422" s="54" t="s">
        <v>317</v>
      </c>
      <c r="B4422" s="54" t="s">
        <v>432</v>
      </c>
      <c r="C4422" s="54" t="s">
        <v>263</v>
      </c>
      <c r="D4422" s="54" t="s">
        <v>429</v>
      </c>
      <c r="E4422" s="54" t="s">
        <v>16602</v>
      </c>
      <c r="F4422" s="71">
        <v>44536</v>
      </c>
      <c r="G4422" s="72">
        <v>1770</v>
      </c>
      <c r="H4422" s="72">
        <v>150184.5</v>
      </c>
      <c r="I4422" s="54" t="s">
        <v>265</v>
      </c>
      <c r="J4422" s="54" t="s">
        <v>13482</v>
      </c>
      <c r="K4422" s="54" t="s">
        <v>16603</v>
      </c>
      <c r="L4422" s="54" t="s">
        <v>16604</v>
      </c>
      <c r="M4422" s="54" t="s">
        <v>16602</v>
      </c>
      <c r="N4422" s="54" t="s">
        <v>256</v>
      </c>
      <c r="O4422" s="54" t="s">
        <v>256</v>
      </c>
      <c r="P4422" s="54" t="s">
        <v>268</v>
      </c>
      <c r="Q4422" s="54" t="s">
        <v>256</v>
      </c>
      <c r="R4422" s="54" t="s">
        <v>431</v>
      </c>
      <c r="S4422" s="71"/>
      <c r="T4422" s="54" t="s">
        <v>256</v>
      </c>
      <c r="U4422" s="71">
        <v>44536</v>
      </c>
      <c r="V4422" s="54" t="s">
        <v>256</v>
      </c>
      <c r="W4422" t="str">
        <f t="shared" si="69"/>
        <v>Dec-21</v>
      </c>
    </row>
    <row r="4423" spans="1:23" x14ac:dyDescent="0.25">
      <c r="A4423" s="54" t="s">
        <v>317</v>
      </c>
      <c r="B4423" s="54" t="s">
        <v>432</v>
      </c>
      <c r="C4423" s="54" t="s">
        <v>263</v>
      </c>
      <c r="D4423" s="54" t="s">
        <v>429</v>
      </c>
      <c r="E4423" s="54" t="s">
        <v>16605</v>
      </c>
      <c r="F4423" s="71">
        <v>44536</v>
      </c>
      <c r="G4423" s="72">
        <v>362.86</v>
      </c>
      <c r="H4423" s="72">
        <v>30788.67</v>
      </c>
      <c r="I4423" s="54" t="s">
        <v>265</v>
      </c>
      <c r="J4423" s="54" t="s">
        <v>13482</v>
      </c>
      <c r="K4423" s="54" t="s">
        <v>16606</v>
      </c>
      <c r="L4423" s="54" t="s">
        <v>16607</v>
      </c>
      <c r="M4423" s="54" t="s">
        <v>16605</v>
      </c>
      <c r="N4423" s="54" t="s">
        <v>256</v>
      </c>
      <c r="O4423" s="54" t="s">
        <v>256</v>
      </c>
      <c r="P4423" s="54" t="s">
        <v>268</v>
      </c>
      <c r="Q4423" s="54" t="s">
        <v>256</v>
      </c>
      <c r="R4423" s="54" t="s">
        <v>431</v>
      </c>
      <c r="S4423" s="71"/>
      <c r="T4423" s="54" t="s">
        <v>256</v>
      </c>
      <c r="U4423" s="71">
        <v>44536</v>
      </c>
      <c r="V4423" s="54" t="s">
        <v>256</v>
      </c>
      <c r="W4423" t="str">
        <f t="shared" si="69"/>
        <v>Dec-21</v>
      </c>
    </row>
    <row r="4424" spans="1:23" x14ac:dyDescent="0.25">
      <c r="A4424" s="54" t="s">
        <v>317</v>
      </c>
      <c r="B4424" s="54" t="s">
        <v>432</v>
      </c>
      <c r="C4424" s="54" t="s">
        <v>263</v>
      </c>
      <c r="D4424" s="54" t="s">
        <v>429</v>
      </c>
      <c r="E4424" s="54" t="s">
        <v>16608</v>
      </c>
      <c r="F4424" s="71">
        <v>44536</v>
      </c>
      <c r="G4424" s="72">
        <v>154.49</v>
      </c>
      <c r="H4424" s="72">
        <v>13108.48</v>
      </c>
      <c r="I4424" s="54" t="s">
        <v>265</v>
      </c>
      <c r="J4424" s="54" t="s">
        <v>13482</v>
      </c>
      <c r="K4424" s="54" t="s">
        <v>16609</v>
      </c>
      <c r="L4424" s="54" t="s">
        <v>16610</v>
      </c>
      <c r="M4424" s="54" t="s">
        <v>16608</v>
      </c>
      <c r="N4424" s="54" t="s">
        <v>256</v>
      </c>
      <c r="O4424" s="54" t="s">
        <v>256</v>
      </c>
      <c r="P4424" s="54" t="s">
        <v>268</v>
      </c>
      <c r="Q4424" s="54" t="s">
        <v>256</v>
      </c>
      <c r="R4424" s="54" t="s">
        <v>431</v>
      </c>
      <c r="S4424" s="71"/>
      <c r="T4424" s="54" t="s">
        <v>256</v>
      </c>
      <c r="U4424" s="71">
        <v>44536</v>
      </c>
      <c r="V4424" s="54" t="s">
        <v>256</v>
      </c>
      <c r="W4424" t="str">
        <f t="shared" si="69"/>
        <v>Dec-21</v>
      </c>
    </row>
    <row r="4425" spans="1:23" x14ac:dyDescent="0.25">
      <c r="A4425" s="54" t="s">
        <v>317</v>
      </c>
      <c r="B4425" s="54" t="s">
        <v>432</v>
      </c>
      <c r="C4425" s="54" t="s">
        <v>263</v>
      </c>
      <c r="D4425" s="54" t="s">
        <v>429</v>
      </c>
      <c r="E4425" s="54" t="s">
        <v>16611</v>
      </c>
      <c r="F4425" s="71">
        <v>44536</v>
      </c>
      <c r="G4425" s="72">
        <v>124.7</v>
      </c>
      <c r="H4425" s="72">
        <v>10580.8</v>
      </c>
      <c r="I4425" s="54" t="s">
        <v>265</v>
      </c>
      <c r="J4425" s="54" t="s">
        <v>13482</v>
      </c>
      <c r="K4425" s="54" t="s">
        <v>16612</v>
      </c>
      <c r="L4425" s="54" t="s">
        <v>16613</v>
      </c>
      <c r="M4425" s="54" t="s">
        <v>16611</v>
      </c>
      <c r="N4425" s="54" t="s">
        <v>256</v>
      </c>
      <c r="O4425" s="54" t="s">
        <v>256</v>
      </c>
      <c r="P4425" s="54" t="s">
        <v>268</v>
      </c>
      <c r="Q4425" s="54" t="s">
        <v>256</v>
      </c>
      <c r="R4425" s="54" t="s">
        <v>431</v>
      </c>
      <c r="S4425" s="71"/>
      <c r="T4425" s="54" t="s">
        <v>256</v>
      </c>
      <c r="U4425" s="71">
        <v>44536</v>
      </c>
      <c r="V4425" s="54" t="s">
        <v>256</v>
      </c>
      <c r="W4425" t="str">
        <f t="shared" si="69"/>
        <v>Dec-21</v>
      </c>
    </row>
    <row r="4426" spans="1:23" x14ac:dyDescent="0.25">
      <c r="A4426" s="54" t="s">
        <v>317</v>
      </c>
      <c r="B4426" s="54" t="s">
        <v>432</v>
      </c>
      <c r="C4426" s="54" t="s">
        <v>263</v>
      </c>
      <c r="D4426" s="54" t="s">
        <v>429</v>
      </c>
      <c r="E4426" s="54" t="s">
        <v>16614</v>
      </c>
      <c r="F4426" s="71">
        <v>44541</v>
      </c>
      <c r="G4426" s="72">
        <v>373.55</v>
      </c>
      <c r="H4426" s="72">
        <v>31695.72</v>
      </c>
      <c r="I4426" s="54" t="s">
        <v>265</v>
      </c>
      <c r="J4426" s="54" t="s">
        <v>13482</v>
      </c>
      <c r="K4426" s="54" t="s">
        <v>16615</v>
      </c>
      <c r="L4426" s="54" t="s">
        <v>16616</v>
      </c>
      <c r="M4426" s="54" t="s">
        <v>16614</v>
      </c>
      <c r="N4426" s="54" t="s">
        <v>256</v>
      </c>
      <c r="O4426" s="54" t="s">
        <v>256</v>
      </c>
      <c r="P4426" s="54" t="s">
        <v>268</v>
      </c>
      <c r="Q4426" s="54" t="s">
        <v>256</v>
      </c>
      <c r="R4426" s="54" t="s">
        <v>431</v>
      </c>
      <c r="S4426" s="71"/>
      <c r="T4426" s="54" t="s">
        <v>256</v>
      </c>
      <c r="U4426" s="71">
        <v>44541</v>
      </c>
      <c r="V4426" s="54" t="s">
        <v>256</v>
      </c>
      <c r="W4426" t="str">
        <f t="shared" si="69"/>
        <v>Dec-21</v>
      </c>
    </row>
    <row r="4427" spans="1:23" x14ac:dyDescent="0.25">
      <c r="A4427" s="54" t="s">
        <v>317</v>
      </c>
      <c r="B4427" s="54" t="s">
        <v>432</v>
      </c>
      <c r="C4427" s="54" t="s">
        <v>263</v>
      </c>
      <c r="D4427" s="54" t="s">
        <v>429</v>
      </c>
      <c r="E4427" s="54" t="s">
        <v>16617</v>
      </c>
      <c r="F4427" s="71">
        <v>44538</v>
      </c>
      <c r="G4427" s="72">
        <v>5073.13</v>
      </c>
      <c r="H4427" s="72">
        <v>430455.08</v>
      </c>
      <c r="I4427" s="54" t="s">
        <v>265</v>
      </c>
      <c r="J4427" s="54" t="s">
        <v>13482</v>
      </c>
      <c r="K4427" s="54" t="s">
        <v>16618</v>
      </c>
      <c r="L4427" s="54" t="s">
        <v>16619</v>
      </c>
      <c r="M4427" s="54" t="s">
        <v>16617</v>
      </c>
      <c r="N4427" s="54" t="s">
        <v>256</v>
      </c>
      <c r="O4427" s="54" t="s">
        <v>256</v>
      </c>
      <c r="P4427" s="54" t="s">
        <v>268</v>
      </c>
      <c r="Q4427" s="54" t="s">
        <v>256</v>
      </c>
      <c r="R4427" s="54" t="s">
        <v>431</v>
      </c>
      <c r="S4427" s="71"/>
      <c r="T4427" s="54" t="s">
        <v>256</v>
      </c>
      <c r="U4427" s="71">
        <v>44538</v>
      </c>
      <c r="V4427" s="54" t="s">
        <v>256</v>
      </c>
      <c r="W4427" t="str">
        <f t="shared" si="69"/>
        <v>Dec-21</v>
      </c>
    </row>
    <row r="4428" spans="1:23" x14ac:dyDescent="0.25">
      <c r="A4428" s="54" t="s">
        <v>317</v>
      </c>
      <c r="B4428" s="54" t="s">
        <v>432</v>
      </c>
      <c r="C4428" s="54" t="s">
        <v>263</v>
      </c>
      <c r="D4428" s="54" t="s">
        <v>429</v>
      </c>
      <c r="E4428" s="54" t="s">
        <v>16620</v>
      </c>
      <c r="F4428" s="71">
        <v>44539</v>
      </c>
      <c r="G4428" s="72">
        <v>1443.5</v>
      </c>
      <c r="H4428" s="72">
        <v>122480.98</v>
      </c>
      <c r="I4428" s="54" t="s">
        <v>265</v>
      </c>
      <c r="J4428" s="54" t="s">
        <v>13482</v>
      </c>
      <c r="K4428" s="54" t="s">
        <v>16621</v>
      </c>
      <c r="L4428" s="54" t="s">
        <v>16622</v>
      </c>
      <c r="M4428" s="54" t="s">
        <v>16620</v>
      </c>
      <c r="N4428" s="54" t="s">
        <v>256</v>
      </c>
      <c r="O4428" s="54" t="s">
        <v>256</v>
      </c>
      <c r="P4428" s="54" t="s">
        <v>268</v>
      </c>
      <c r="Q4428" s="54" t="s">
        <v>256</v>
      </c>
      <c r="R4428" s="54" t="s">
        <v>431</v>
      </c>
      <c r="S4428" s="71"/>
      <c r="T4428" s="54" t="s">
        <v>256</v>
      </c>
      <c r="U4428" s="71">
        <v>44539</v>
      </c>
      <c r="V4428" s="54" t="s">
        <v>256</v>
      </c>
      <c r="W4428" t="str">
        <f t="shared" si="69"/>
        <v>Dec-21</v>
      </c>
    </row>
    <row r="4429" spans="1:23" x14ac:dyDescent="0.25">
      <c r="A4429" s="54" t="s">
        <v>317</v>
      </c>
      <c r="B4429" s="54" t="s">
        <v>432</v>
      </c>
      <c r="C4429" s="54" t="s">
        <v>263</v>
      </c>
      <c r="D4429" s="54" t="s">
        <v>429</v>
      </c>
      <c r="E4429" s="54" t="s">
        <v>16623</v>
      </c>
      <c r="F4429" s="71">
        <v>44538</v>
      </c>
      <c r="G4429" s="72">
        <v>246.86</v>
      </c>
      <c r="H4429" s="72">
        <v>20946.07</v>
      </c>
      <c r="I4429" s="54" t="s">
        <v>265</v>
      </c>
      <c r="J4429" s="54" t="s">
        <v>13482</v>
      </c>
      <c r="K4429" s="54" t="s">
        <v>16624</v>
      </c>
      <c r="L4429" s="54" t="s">
        <v>16625</v>
      </c>
      <c r="M4429" s="54" t="s">
        <v>16623</v>
      </c>
      <c r="N4429" s="54" t="s">
        <v>256</v>
      </c>
      <c r="O4429" s="54" t="s">
        <v>256</v>
      </c>
      <c r="P4429" s="54" t="s">
        <v>268</v>
      </c>
      <c r="Q4429" s="54" t="s">
        <v>256</v>
      </c>
      <c r="R4429" s="54" t="s">
        <v>431</v>
      </c>
      <c r="S4429" s="71"/>
      <c r="T4429" s="54" t="s">
        <v>256</v>
      </c>
      <c r="U4429" s="71">
        <v>44538</v>
      </c>
      <c r="V4429" s="54" t="s">
        <v>256</v>
      </c>
      <c r="W4429" t="str">
        <f t="shared" si="69"/>
        <v>Dec-21</v>
      </c>
    </row>
    <row r="4430" spans="1:23" x14ac:dyDescent="0.25">
      <c r="A4430" s="54" t="s">
        <v>317</v>
      </c>
      <c r="B4430" s="54" t="s">
        <v>432</v>
      </c>
      <c r="C4430" s="54" t="s">
        <v>263</v>
      </c>
      <c r="D4430" s="54" t="s">
        <v>429</v>
      </c>
      <c r="E4430" s="54" t="s">
        <v>16626</v>
      </c>
      <c r="F4430" s="71">
        <v>44539</v>
      </c>
      <c r="G4430" s="72">
        <v>229.54</v>
      </c>
      <c r="H4430" s="72">
        <v>19476.47</v>
      </c>
      <c r="I4430" s="54" t="s">
        <v>265</v>
      </c>
      <c r="J4430" s="54" t="s">
        <v>13482</v>
      </c>
      <c r="K4430" s="54" t="s">
        <v>16627</v>
      </c>
      <c r="L4430" s="54" t="s">
        <v>16628</v>
      </c>
      <c r="M4430" s="54" t="s">
        <v>16626</v>
      </c>
      <c r="N4430" s="54" t="s">
        <v>256</v>
      </c>
      <c r="O4430" s="54" t="s">
        <v>256</v>
      </c>
      <c r="P4430" s="54" t="s">
        <v>268</v>
      </c>
      <c r="Q4430" s="54" t="s">
        <v>256</v>
      </c>
      <c r="R4430" s="54" t="s">
        <v>431</v>
      </c>
      <c r="S4430" s="71"/>
      <c r="T4430" s="54" t="s">
        <v>256</v>
      </c>
      <c r="U4430" s="71">
        <v>44539</v>
      </c>
      <c r="V4430" s="54" t="s">
        <v>256</v>
      </c>
      <c r="W4430" t="str">
        <f t="shared" si="69"/>
        <v>Dec-21</v>
      </c>
    </row>
    <row r="4431" spans="1:23" x14ac:dyDescent="0.25">
      <c r="A4431" s="54" t="s">
        <v>317</v>
      </c>
      <c r="B4431" s="54" t="s">
        <v>432</v>
      </c>
      <c r="C4431" s="54" t="s">
        <v>263</v>
      </c>
      <c r="D4431" s="54" t="s">
        <v>429</v>
      </c>
      <c r="E4431" s="54" t="s">
        <v>16629</v>
      </c>
      <c r="F4431" s="71">
        <v>44538</v>
      </c>
      <c r="G4431" s="72">
        <v>69</v>
      </c>
      <c r="H4431" s="72">
        <v>5854.65</v>
      </c>
      <c r="I4431" s="54" t="s">
        <v>265</v>
      </c>
      <c r="J4431" s="54" t="s">
        <v>13482</v>
      </c>
      <c r="K4431" s="54" t="s">
        <v>16630</v>
      </c>
      <c r="L4431" s="54" t="s">
        <v>16631</v>
      </c>
      <c r="M4431" s="54" t="s">
        <v>16629</v>
      </c>
      <c r="N4431" s="54" t="s">
        <v>256</v>
      </c>
      <c r="O4431" s="54" t="s">
        <v>256</v>
      </c>
      <c r="P4431" s="54" t="s">
        <v>268</v>
      </c>
      <c r="Q4431" s="54" t="s">
        <v>256</v>
      </c>
      <c r="R4431" s="54" t="s">
        <v>431</v>
      </c>
      <c r="S4431" s="71"/>
      <c r="T4431" s="54" t="s">
        <v>256</v>
      </c>
      <c r="U4431" s="71">
        <v>44538</v>
      </c>
      <c r="V4431" s="54" t="s">
        <v>256</v>
      </c>
      <c r="W4431" t="str">
        <f t="shared" si="69"/>
        <v>Dec-21</v>
      </c>
    </row>
    <row r="4432" spans="1:23" x14ac:dyDescent="0.25">
      <c r="A4432" s="54" t="s">
        <v>317</v>
      </c>
      <c r="B4432" s="54" t="s">
        <v>432</v>
      </c>
      <c r="C4432" s="54" t="s">
        <v>263</v>
      </c>
      <c r="D4432" s="54" t="s">
        <v>429</v>
      </c>
      <c r="E4432" s="54" t="s">
        <v>16632</v>
      </c>
      <c r="F4432" s="71">
        <v>44541</v>
      </c>
      <c r="G4432" s="72">
        <v>787.45</v>
      </c>
      <c r="H4432" s="72">
        <v>66815.13</v>
      </c>
      <c r="I4432" s="54" t="s">
        <v>265</v>
      </c>
      <c r="J4432" s="54" t="s">
        <v>13482</v>
      </c>
      <c r="K4432" s="54" t="s">
        <v>16633</v>
      </c>
      <c r="L4432" s="54" t="s">
        <v>16634</v>
      </c>
      <c r="M4432" s="54" t="s">
        <v>16632</v>
      </c>
      <c r="N4432" s="54" t="s">
        <v>256</v>
      </c>
      <c r="O4432" s="54" t="s">
        <v>256</v>
      </c>
      <c r="P4432" s="54" t="s">
        <v>268</v>
      </c>
      <c r="Q4432" s="54" t="s">
        <v>256</v>
      </c>
      <c r="R4432" s="54" t="s">
        <v>431</v>
      </c>
      <c r="S4432" s="71"/>
      <c r="T4432" s="54" t="s">
        <v>256</v>
      </c>
      <c r="U4432" s="71">
        <v>44541</v>
      </c>
      <c r="V4432" s="54" t="s">
        <v>256</v>
      </c>
      <c r="W4432" t="str">
        <f t="shared" si="69"/>
        <v>Dec-21</v>
      </c>
    </row>
    <row r="4433" spans="1:23" x14ac:dyDescent="0.25">
      <c r="A4433" s="54" t="s">
        <v>317</v>
      </c>
      <c r="B4433" s="54" t="s">
        <v>432</v>
      </c>
      <c r="C4433" s="54" t="s">
        <v>263</v>
      </c>
      <c r="D4433" s="54" t="s">
        <v>429</v>
      </c>
      <c r="E4433" s="54" t="s">
        <v>16635</v>
      </c>
      <c r="F4433" s="71">
        <v>44541</v>
      </c>
      <c r="G4433" s="72">
        <v>260.58</v>
      </c>
      <c r="H4433" s="72">
        <v>22110.21</v>
      </c>
      <c r="I4433" s="54" t="s">
        <v>265</v>
      </c>
      <c r="J4433" s="54" t="s">
        <v>13482</v>
      </c>
      <c r="K4433" s="54" t="s">
        <v>16636</v>
      </c>
      <c r="L4433" s="54" t="s">
        <v>16637</v>
      </c>
      <c r="M4433" s="54" t="s">
        <v>16635</v>
      </c>
      <c r="N4433" s="54" t="s">
        <v>256</v>
      </c>
      <c r="O4433" s="54" t="s">
        <v>256</v>
      </c>
      <c r="P4433" s="54" t="s">
        <v>268</v>
      </c>
      <c r="Q4433" s="54" t="s">
        <v>256</v>
      </c>
      <c r="R4433" s="54" t="s">
        <v>431</v>
      </c>
      <c r="S4433" s="71"/>
      <c r="T4433" s="54" t="s">
        <v>256</v>
      </c>
      <c r="U4433" s="71">
        <v>44541</v>
      </c>
      <c r="V4433" s="54" t="s">
        <v>256</v>
      </c>
      <c r="W4433" t="str">
        <f t="shared" si="69"/>
        <v>Dec-21</v>
      </c>
    </row>
    <row r="4434" spans="1:23" x14ac:dyDescent="0.25">
      <c r="A4434" s="54" t="s">
        <v>317</v>
      </c>
      <c r="B4434" s="54" t="s">
        <v>432</v>
      </c>
      <c r="C4434" s="54" t="s">
        <v>263</v>
      </c>
      <c r="D4434" s="54" t="s">
        <v>429</v>
      </c>
      <c r="E4434" s="54" t="s">
        <v>16638</v>
      </c>
      <c r="F4434" s="71">
        <v>44539</v>
      </c>
      <c r="G4434" s="72">
        <v>1256.82</v>
      </c>
      <c r="H4434" s="72">
        <v>106641.18</v>
      </c>
      <c r="I4434" s="54" t="s">
        <v>265</v>
      </c>
      <c r="J4434" s="54" t="s">
        <v>13482</v>
      </c>
      <c r="K4434" s="54" t="s">
        <v>16639</v>
      </c>
      <c r="L4434" s="54" t="s">
        <v>16640</v>
      </c>
      <c r="M4434" s="54" t="s">
        <v>16638</v>
      </c>
      <c r="N4434" s="54" t="s">
        <v>256</v>
      </c>
      <c r="O4434" s="54" t="s">
        <v>256</v>
      </c>
      <c r="P4434" s="54" t="s">
        <v>268</v>
      </c>
      <c r="Q4434" s="54" t="s">
        <v>256</v>
      </c>
      <c r="R4434" s="54" t="s">
        <v>431</v>
      </c>
      <c r="S4434" s="71"/>
      <c r="T4434" s="54" t="s">
        <v>256</v>
      </c>
      <c r="U4434" s="71">
        <v>44539</v>
      </c>
      <c r="V4434" s="54" t="s">
        <v>256</v>
      </c>
      <c r="W4434" t="str">
        <f t="shared" si="69"/>
        <v>Dec-21</v>
      </c>
    </row>
    <row r="4435" spans="1:23" x14ac:dyDescent="0.25">
      <c r="A4435" s="54" t="s">
        <v>317</v>
      </c>
      <c r="B4435" s="54" t="s">
        <v>432</v>
      </c>
      <c r="C4435" s="54" t="s">
        <v>263</v>
      </c>
      <c r="D4435" s="54" t="s">
        <v>429</v>
      </c>
      <c r="E4435" s="54" t="s">
        <v>16641</v>
      </c>
      <c r="F4435" s="71">
        <v>44542</v>
      </c>
      <c r="G4435" s="72">
        <v>10.029999999999999</v>
      </c>
      <c r="H4435" s="72">
        <v>851.05</v>
      </c>
      <c r="I4435" s="54" t="s">
        <v>265</v>
      </c>
      <c r="J4435" s="54" t="s">
        <v>13482</v>
      </c>
      <c r="K4435" s="54" t="s">
        <v>16642</v>
      </c>
      <c r="L4435" s="54" t="s">
        <v>16643</v>
      </c>
      <c r="M4435" s="54" t="s">
        <v>16641</v>
      </c>
      <c r="N4435" s="54" t="s">
        <v>256</v>
      </c>
      <c r="O4435" s="54" t="s">
        <v>256</v>
      </c>
      <c r="P4435" s="54" t="s">
        <v>268</v>
      </c>
      <c r="Q4435" s="54" t="s">
        <v>256</v>
      </c>
      <c r="R4435" s="54" t="s">
        <v>431</v>
      </c>
      <c r="S4435" s="71"/>
      <c r="T4435" s="54" t="s">
        <v>256</v>
      </c>
      <c r="U4435" s="71">
        <v>44542</v>
      </c>
      <c r="V4435" s="54" t="s">
        <v>256</v>
      </c>
      <c r="W4435" t="str">
        <f t="shared" si="69"/>
        <v>Dec-21</v>
      </c>
    </row>
    <row r="4436" spans="1:23" x14ac:dyDescent="0.25">
      <c r="A4436" s="54" t="s">
        <v>317</v>
      </c>
      <c r="B4436" s="54" t="s">
        <v>432</v>
      </c>
      <c r="C4436" s="54" t="s">
        <v>263</v>
      </c>
      <c r="D4436" s="54" t="s">
        <v>429</v>
      </c>
      <c r="E4436" s="54" t="s">
        <v>16644</v>
      </c>
      <c r="F4436" s="71">
        <v>44541</v>
      </c>
      <c r="G4436" s="72">
        <v>59.58</v>
      </c>
      <c r="H4436" s="72">
        <v>5055.3599999999997</v>
      </c>
      <c r="I4436" s="54" t="s">
        <v>265</v>
      </c>
      <c r="J4436" s="54" t="s">
        <v>13482</v>
      </c>
      <c r="K4436" s="54" t="s">
        <v>16645</v>
      </c>
      <c r="L4436" s="54" t="s">
        <v>16646</v>
      </c>
      <c r="M4436" s="54" t="s">
        <v>16644</v>
      </c>
      <c r="N4436" s="54" t="s">
        <v>256</v>
      </c>
      <c r="O4436" s="54" t="s">
        <v>256</v>
      </c>
      <c r="P4436" s="54" t="s">
        <v>268</v>
      </c>
      <c r="Q4436" s="54" t="s">
        <v>256</v>
      </c>
      <c r="R4436" s="54" t="s">
        <v>431</v>
      </c>
      <c r="S4436" s="71"/>
      <c r="T4436" s="54" t="s">
        <v>256</v>
      </c>
      <c r="U4436" s="71">
        <v>44541</v>
      </c>
      <c r="V4436" s="54" t="s">
        <v>256</v>
      </c>
      <c r="W4436" t="str">
        <f t="shared" si="69"/>
        <v>Dec-21</v>
      </c>
    </row>
    <row r="4437" spans="1:23" x14ac:dyDescent="0.25">
      <c r="A4437" s="54" t="s">
        <v>317</v>
      </c>
      <c r="B4437" s="54" t="s">
        <v>432</v>
      </c>
      <c r="C4437" s="54" t="s">
        <v>263</v>
      </c>
      <c r="D4437" s="54" t="s">
        <v>429</v>
      </c>
      <c r="E4437" s="54" t="s">
        <v>16647</v>
      </c>
      <c r="F4437" s="71">
        <v>44542</v>
      </c>
      <c r="G4437" s="72">
        <v>143.55000000000001</v>
      </c>
      <c r="H4437" s="72">
        <v>12180.22</v>
      </c>
      <c r="I4437" s="54" t="s">
        <v>265</v>
      </c>
      <c r="J4437" s="54" t="s">
        <v>13482</v>
      </c>
      <c r="K4437" s="54" t="s">
        <v>16648</v>
      </c>
      <c r="L4437" s="54" t="s">
        <v>16649</v>
      </c>
      <c r="M4437" s="54" t="s">
        <v>16647</v>
      </c>
      <c r="N4437" s="54" t="s">
        <v>256</v>
      </c>
      <c r="O4437" s="54" t="s">
        <v>256</v>
      </c>
      <c r="P4437" s="54" t="s">
        <v>268</v>
      </c>
      <c r="Q4437" s="54" t="s">
        <v>256</v>
      </c>
      <c r="R4437" s="54" t="s">
        <v>431</v>
      </c>
      <c r="S4437" s="71"/>
      <c r="T4437" s="54" t="s">
        <v>256</v>
      </c>
      <c r="U4437" s="71">
        <v>44542</v>
      </c>
      <c r="V4437" s="54" t="s">
        <v>256</v>
      </c>
      <c r="W4437" t="str">
        <f t="shared" si="69"/>
        <v>Dec-21</v>
      </c>
    </row>
    <row r="4438" spans="1:23" x14ac:dyDescent="0.25">
      <c r="A4438" s="54" t="s">
        <v>317</v>
      </c>
      <c r="B4438" s="54" t="s">
        <v>432</v>
      </c>
      <c r="C4438" s="54" t="s">
        <v>263</v>
      </c>
      <c r="D4438" s="54" t="s">
        <v>429</v>
      </c>
      <c r="E4438" s="54" t="s">
        <v>16650</v>
      </c>
      <c r="F4438" s="71">
        <v>44544</v>
      </c>
      <c r="G4438" s="72">
        <v>20.79</v>
      </c>
      <c r="H4438" s="72">
        <v>1764.03</v>
      </c>
      <c r="I4438" s="54" t="s">
        <v>265</v>
      </c>
      <c r="J4438" s="54" t="s">
        <v>13482</v>
      </c>
      <c r="K4438" s="54" t="s">
        <v>16651</v>
      </c>
      <c r="L4438" s="54" t="s">
        <v>16652</v>
      </c>
      <c r="M4438" s="54" t="s">
        <v>16650</v>
      </c>
      <c r="N4438" s="54" t="s">
        <v>256</v>
      </c>
      <c r="O4438" s="54" t="s">
        <v>256</v>
      </c>
      <c r="P4438" s="54" t="s">
        <v>268</v>
      </c>
      <c r="Q4438" s="54" t="s">
        <v>256</v>
      </c>
      <c r="R4438" s="54" t="s">
        <v>431</v>
      </c>
      <c r="S4438" s="71"/>
      <c r="T4438" s="54" t="s">
        <v>256</v>
      </c>
      <c r="U4438" s="71">
        <v>44544</v>
      </c>
      <c r="V4438" s="54" t="s">
        <v>256</v>
      </c>
      <c r="W4438" t="str">
        <f t="shared" si="69"/>
        <v>Dec-21</v>
      </c>
    </row>
    <row r="4439" spans="1:23" x14ac:dyDescent="0.25">
      <c r="A4439" s="54" t="s">
        <v>317</v>
      </c>
      <c r="B4439" s="54" t="s">
        <v>432</v>
      </c>
      <c r="C4439" s="54" t="s">
        <v>263</v>
      </c>
      <c r="D4439" s="54" t="s">
        <v>429</v>
      </c>
      <c r="E4439" s="54" t="s">
        <v>16653</v>
      </c>
      <c r="F4439" s="71">
        <v>44544</v>
      </c>
      <c r="G4439" s="72">
        <v>87.44</v>
      </c>
      <c r="H4439" s="72">
        <v>7419.28</v>
      </c>
      <c r="I4439" s="54" t="s">
        <v>265</v>
      </c>
      <c r="J4439" s="54" t="s">
        <v>13482</v>
      </c>
      <c r="K4439" s="54" t="s">
        <v>16654</v>
      </c>
      <c r="L4439" s="54" t="s">
        <v>16655</v>
      </c>
      <c r="M4439" s="54" t="s">
        <v>16653</v>
      </c>
      <c r="N4439" s="54" t="s">
        <v>256</v>
      </c>
      <c r="O4439" s="54" t="s">
        <v>256</v>
      </c>
      <c r="P4439" s="54" t="s">
        <v>268</v>
      </c>
      <c r="Q4439" s="54" t="s">
        <v>256</v>
      </c>
      <c r="R4439" s="54" t="s">
        <v>431</v>
      </c>
      <c r="S4439" s="71"/>
      <c r="T4439" s="54" t="s">
        <v>256</v>
      </c>
      <c r="U4439" s="71">
        <v>44544</v>
      </c>
      <c r="V4439" s="54" t="s">
        <v>256</v>
      </c>
      <c r="W4439" t="str">
        <f t="shared" si="69"/>
        <v>Dec-21</v>
      </c>
    </row>
    <row r="4440" spans="1:23" x14ac:dyDescent="0.25">
      <c r="A4440" s="54" t="s">
        <v>317</v>
      </c>
      <c r="B4440" s="54" t="s">
        <v>432</v>
      </c>
      <c r="C4440" s="54" t="s">
        <v>263</v>
      </c>
      <c r="D4440" s="54" t="s">
        <v>429</v>
      </c>
      <c r="E4440" s="54" t="s">
        <v>16656</v>
      </c>
      <c r="F4440" s="71">
        <v>44544</v>
      </c>
      <c r="G4440" s="72">
        <v>9.35</v>
      </c>
      <c r="H4440" s="72">
        <v>793.35</v>
      </c>
      <c r="I4440" s="54" t="s">
        <v>265</v>
      </c>
      <c r="J4440" s="54" t="s">
        <v>13482</v>
      </c>
      <c r="K4440" s="54" t="s">
        <v>16657</v>
      </c>
      <c r="L4440" s="54" t="s">
        <v>16658</v>
      </c>
      <c r="M4440" s="54" t="s">
        <v>16656</v>
      </c>
      <c r="N4440" s="54" t="s">
        <v>256</v>
      </c>
      <c r="O4440" s="54" t="s">
        <v>256</v>
      </c>
      <c r="P4440" s="54" t="s">
        <v>268</v>
      </c>
      <c r="Q4440" s="54" t="s">
        <v>256</v>
      </c>
      <c r="R4440" s="54" t="s">
        <v>431</v>
      </c>
      <c r="S4440" s="71"/>
      <c r="T4440" s="54" t="s">
        <v>256</v>
      </c>
      <c r="U4440" s="71">
        <v>44544</v>
      </c>
      <c r="V4440" s="54" t="s">
        <v>256</v>
      </c>
      <c r="W4440" t="str">
        <f t="shared" si="69"/>
        <v>Dec-21</v>
      </c>
    </row>
    <row r="4441" spans="1:23" x14ac:dyDescent="0.25">
      <c r="A4441" s="54" t="s">
        <v>317</v>
      </c>
      <c r="B4441" s="54" t="s">
        <v>432</v>
      </c>
      <c r="C4441" s="54" t="s">
        <v>263</v>
      </c>
      <c r="D4441" s="54" t="s">
        <v>429</v>
      </c>
      <c r="E4441" s="54" t="s">
        <v>16659</v>
      </c>
      <c r="F4441" s="71">
        <v>44544</v>
      </c>
      <c r="G4441" s="72">
        <v>329.69</v>
      </c>
      <c r="H4441" s="72">
        <v>27974.2</v>
      </c>
      <c r="I4441" s="54" t="s">
        <v>265</v>
      </c>
      <c r="J4441" s="54" t="s">
        <v>13482</v>
      </c>
      <c r="K4441" s="54" t="s">
        <v>16660</v>
      </c>
      <c r="L4441" s="54" t="s">
        <v>16661</v>
      </c>
      <c r="M4441" s="54" t="s">
        <v>16659</v>
      </c>
      <c r="N4441" s="54" t="s">
        <v>256</v>
      </c>
      <c r="O4441" s="54" t="s">
        <v>256</v>
      </c>
      <c r="P4441" s="54" t="s">
        <v>268</v>
      </c>
      <c r="Q4441" s="54" t="s">
        <v>256</v>
      </c>
      <c r="R4441" s="54" t="s">
        <v>431</v>
      </c>
      <c r="S4441" s="71"/>
      <c r="T4441" s="54" t="s">
        <v>256</v>
      </c>
      <c r="U4441" s="71">
        <v>44544</v>
      </c>
      <c r="V4441" s="54" t="s">
        <v>256</v>
      </c>
      <c r="W4441" t="str">
        <f t="shared" si="69"/>
        <v>Dec-21</v>
      </c>
    </row>
    <row r="4442" spans="1:23" x14ac:dyDescent="0.25">
      <c r="A4442" s="54" t="s">
        <v>317</v>
      </c>
      <c r="B4442" s="54" t="s">
        <v>432</v>
      </c>
      <c r="C4442" s="54" t="s">
        <v>263</v>
      </c>
      <c r="D4442" s="54" t="s">
        <v>429</v>
      </c>
      <c r="E4442" s="54" t="s">
        <v>16662</v>
      </c>
      <c r="F4442" s="71">
        <v>44544</v>
      </c>
      <c r="G4442" s="72">
        <v>0.57999999999999996</v>
      </c>
      <c r="H4442" s="72">
        <v>49.21</v>
      </c>
      <c r="I4442" s="54" t="s">
        <v>265</v>
      </c>
      <c r="J4442" s="54" t="s">
        <v>13482</v>
      </c>
      <c r="K4442" s="54" t="s">
        <v>16660</v>
      </c>
      <c r="L4442" s="54" t="s">
        <v>16663</v>
      </c>
      <c r="M4442" s="54" t="s">
        <v>16662</v>
      </c>
      <c r="N4442" s="54" t="s">
        <v>256</v>
      </c>
      <c r="O4442" s="54" t="s">
        <v>256</v>
      </c>
      <c r="P4442" s="54" t="s">
        <v>268</v>
      </c>
      <c r="Q4442" s="54" t="s">
        <v>256</v>
      </c>
      <c r="R4442" s="54" t="s">
        <v>431</v>
      </c>
      <c r="S4442" s="71"/>
      <c r="T4442" s="54" t="s">
        <v>256</v>
      </c>
      <c r="U4442" s="71">
        <v>44544</v>
      </c>
      <c r="V4442" s="54" t="s">
        <v>256</v>
      </c>
      <c r="W4442" t="str">
        <f t="shared" si="69"/>
        <v>Dec-21</v>
      </c>
    </row>
    <row r="4443" spans="1:23" x14ac:dyDescent="0.25">
      <c r="A4443" s="54" t="s">
        <v>317</v>
      </c>
      <c r="B4443" s="54" t="s">
        <v>432</v>
      </c>
      <c r="C4443" s="54" t="s">
        <v>263</v>
      </c>
      <c r="D4443" s="54" t="s">
        <v>429</v>
      </c>
      <c r="E4443" s="54" t="s">
        <v>16664</v>
      </c>
      <c r="F4443" s="71">
        <v>44541</v>
      </c>
      <c r="G4443" s="72">
        <v>205.78</v>
      </c>
      <c r="H4443" s="72">
        <v>17460.43</v>
      </c>
      <c r="I4443" s="54" t="s">
        <v>265</v>
      </c>
      <c r="J4443" s="54" t="s">
        <v>13482</v>
      </c>
      <c r="K4443" s="54" t="s">
        <v>16665</v>
      </c>
      <c r="L4443" s="54" t="s">
        <v>16666</v>
      </c>
      <c r="M4443" s="54" t="s">
        <v>16664</v>
      </c>
      <c r="N4443" s="54" t="s">
        <v>256</v>
      </c>
      <c r="O4443" s="54" t="s">
        <v>256</v>
      </c>
      <c r="P4443" s="54" t="s">
        <v>268</v>
      </c>
      <c r="Q4443" s="54" t="s">
        <v>256</v>
      </c>
      <c r="R4443" s="54" t="s">
        <v>431</v>
      </c>
      <c r="S4443" s="71"/>
      <c r="T4443" s="54" t="s">
        <v>256</v>
      </c>
      <c r="U4443" s="71">
        <v>44541</v>
      </c>
      <c r="V4443" s="54" t="s">
        <v>256</v>
      </c>
      <c r="W4443" t="str">
        <f t="shared" si="69"/>
        <v>Dec-21</v>
      </c>
    </row>
    <row r="4444" spans="1:23" x14ac:dyDescent="0.25">
      <c r="A4444" s="54" t="s">
        <v>317</v>
      </c>
      <c r="B4444" s="54" t="s">
        <v>432</v>
      </c>
      <c r="C4444" s="54" t="s">
        <v>263</v>
      </c>
      <c r="D4444" s="54" t="s">
        <v>429</v>
      </c>
      <c r="E4444" s="54" t="s">
        <v>16667</v>
      </c>
      <c r="F4444" s="71">
        <v>44557</v>
      </c>
      <c r="G4444" s="72">
        <v>47.85</v>
      </c>
      <c r="H4444" s="72">
        <v>4060.07</v>
      </c>
      <c r="I4444" s="54" t="s">
        <v>265</v>
      </c>
      <c r="J4444" s="54" t="s">
        <v>13482</v>
      </c>
      <c r="K4444" s="54" t="s">
        <v>16668</v>
      </c>
      <c r="L4444" s="54" t="s">
        <v>16669</v>
      </c>
      <c r="M4444" s="54" t="s">
        <v>16667</v>
      </c>
      <c r="N4444" s="54" t="s">
        <v>256</v>
      </c>
      <c r="O4444" s="54" t="s">
        <v>256</v>
      </c>
      <c r="P4444" s="54" t="s">
        <v>268</v>
      </c>
      <c r="Q4444" s="54" t="s">
        <v>256</v>
      </c>
      <c r="R4444" s="54" t="s">
        <v>431</v>
      </c>
      <c r="S4444" s="71"/>
      <c r="T4444" s="54" t="s">
        <v>256</v>
      </c>
      <c r="U4444" s="71">
        <v>44557</v>
      </c>
      <c r="V4444" s="54" t="s">
        <v>256</v>
      </c>
      <c r="W4444" t="str">
        <f t="shared" si="69"/>
        <v>Dec-21</v>
      </c>
    </row>
    <row r="4445" spans="1:23" x14ac:dyDescent="0.25">
      <c r="A4445" s="54" t="s">
        <v>317</v>
      </c>
      <c r="B4445" s="54" t="s">
        <v>432</v>
      </c>
      <c r="C4445" s="54" t="s">
        <v>263</v>
      </c>
      <c r="D4445" s="54" t="s">
        <v>429</v>
      </c>
      <c r="E4445" s="54" t="s">
        <v>16670</v>
      </c>
      <c r="F4445" s="71">
        <v>44555</v>
      </c>
      <c r="G4445" s="72">
        <v>63.8</v>
      </c>
      <c r="H4445" s="72">
        <v>5413.43</v>
      </c>
      <c r="I4445" s="54" t="s">
        <v>265</v>
      </c>
      <c r="J4445" s="54" t="s">
        <v>13482</v>
      </c>
      <c r="K4445" s="54" t="s">
        <v>16671</v>
      </c>
      <c r="L4445" s="54" t="s">
        <v>16672</v>
      </c>
      <c r="M4445" s="54" t="s">
        <v>16670</v>
      </c>
      <c r="N4445" s="54" t="s">
        <v>256</v>
      </c>
      <c r="O4445" s="54" t="s">
        <v>256</v>
      </c>
      <c r="P4445" s="54" t="s">
        <v>268</v>
      </c>
      <c r="Q4445" s="54" t="s">
        <v>256</v>
      </c>
      <c r="R4445" s="54" t="s">
        <v>431</v>
      </c>
      <c r="S4445" s="71"/>
      <c r="T4445" s="54" t="s">
        <v>256</v>
      </c>
      <c r="U4445" s="71">
        <v>44555</v>
      </c>
      <c r="V4445" s="54" t="s">
        <v>256</v>
      </c>
      <c r="W4445" t="str">
        <f t="shared" si="69"/>
        <v>Dec-21</v>
      </c>
    </row>
    <row r="4446" spans="1:23" x14ac:dyDescent="0.25">
      <c r="A4446" s="54" t="s">
        <v>317</v>
      </c>
      <c r="B4446" s="54" t="s">
        <v>432</v>
      </c>
      <c r="C4446" s="54" t="s">
        <v>263</v>
      </c>
      <c r="D4446" s="54" t="s">
        <v>429</v>
      </c>
      <c r="E4446" s="54" t="s">
        <v>16673</v>
      </c>
      <c r="F4446" s="71">
        <v>44555</v>
      </c>
      <c r="G4446" s="72">
        <v>145.94</v>
      </c>
      <c r="H4446" s="72">
        <v>12383.01</v>
      </c>
      <c r="I4446" s="54" t="s">
        <v>265</v>
      </c>
      <c r="J4446" s="54" t="s">
        <v>13482</v>
      </c>
      <c r="K4446" s="54" t="s">
        <v>16674</v>
      </c>
      <c r="L4446" s="54" t="s">
        <v>16675</v>
      </c>
      <c r="M4446" s="54" t="s">
        <v>16673</v>
      </c>
      <c r="N4446" s="54" t="s">
        <v>256</v>
      </c>
      <c r="O4446" s="54" t="s">
        <v>256</v>
      </c>
      <c r="P4446" s="54" t="s">
        <v>268</v>
      </c>
      <c r="Q4446" s="54" t="s">
        <v>256</v>
      </c>
      <c r="R4446" s="54" t="s">
        <v>431</v>
      </c>
      <c r="S4446" s="71"/>
      <c r="T4446" s="54" t="s">
        <v>256</v>
      </c>
      <c r="U4446" s="71">
        <v>44555</v>
      </c>
      <c r="V4446" s="54" t="s">
        <v>256</v>
      </c>
      <c r="W4446" t="str">
        <f t="shared" si="69"/>
        <v>Dec-21</v>
      </c>
    </row>
    <row r="4447" spans="1:23" x14ac:dyDescent="0.25">
      <c r="A4447" s="54" t="s">
        <v>317</v>
      </c>
      <c r="B4447" s="54" t="s">
        <v>432</v>
      </c>
      <c r="C4447" s="54" t="s">
        <v>263</v>
      </c>
      <c r="D4447" s="54" t="s">
        <v>429</v>
      </c>
      <c r="E4447" s="54" t="s">
        <v>16676</v>
      </c>
      <c r="F4447" s="71">
        <v>44555</v>
      </c>
      <c r="G4447" s="72">
        <v>2.7</v>
      </c>
      <c r="H4447" s="72">
        <v>229.1</v>
      </c>
      <c r="I4447" s="54" t="s">
        <v>265</v>
      </c>
      <c r="J4447" s="54" t="s">
        <v>13482</v>
      </c>
      <c r="K4447" s="54" t="s">
        <v>16677</v>
      </c>
      <c r="L4447" s="54" t="s">
        <v>16678</v>
      </c>
      <c r="M4447" s="54" t="s">
        <v>16676</v>
      </c>
      <c r="N4447" s="54" t="s">
        <v>256</v>
      </c>
      <c r="O4447" s="54" t="s">
        <v>256</v>
      </c>
      <c r="P4447" s="54" t="s">
        <v>268</v>
      </c>
      <c r="Q4447" s="54" t="s">
        <v>256</v>
      </c>
      <c r="R4447" s="54" t="s">
        <v>431</v>
      </c>
      <c r="S4447" s="71"/>
      <c r="T4447" s="54" t="s">
        <v>256</v>
      </c>
      <c r="U4447" s="71">
        <v>44555</v>
      </c>
      <c r="V4447" s="54" t="s">
        <v>256</v>
      </c>
      <c r="W4447" t="str">
        <f t="shared" si="69"/>
        <v>Dec-21</v>
      </c>
    </row>
    <row r="4448" spans="1:23" x14ac:dyDescent="0.25">
      <c r="A4448" s="54" t="s">
        <v>317</v>
      </c>
      <c r="B4448" s="54" t="s">
        <v>432</v>
      </c>
      <c r="C4448" s="54" t="s">
        <v>263</v>
      </c>
      <c r="D4448" s="54" t="s">
        <v>429</v>
      </c>
      <c r="E4448" s="54" t="s">
        <v>16679</v>
      </c>
      <c r="F4448" s="71">
        <v>44545</v>
      </c>
      <c r="G4448" s="72">
        <v>980.46</v>
      </c>
      <c r="H4448" s="72">
        <v>83192.03</v>
      </c>
      <c r="I4448" s="54" t="s">
        <v>265</v>
      </c>
      <c r="J4448" s="54" t="s">
        <v>13482</v>
      </c>
      <c r="K4448" s="54" t="s">
        <v>16680</v>
      </c>
      <c r="L4448" s="54" t="s">
        <v>16681</v>
      </c>
      <c r="M4448" s="54" t="s">
        <v>16679</v>
      </c>
      <c r="N4448" s="54" t="s">
        <v>256</v>
      </c>
      <c r="O4448" s="54" t="s">
        <v>256</v>
      </c>
      <c r="P4448" s="54" t="s">
        <v>268</v>
      </c>
      <c r="Q4448" s="54" t="s">
        <v>256</v>
      </c>
      <c r="R4448" s="54" t="s">
        <v>431</v>
      </c>
      <c r="S4448" s="71"/>
      <c r="T4448" s="54" t="s">
        <v>256</v>
      </c>
      <c r="U4448" s="71">
        <v>44545</v>
      </c>
      <c r="V4448" s="54" t="s">
        <v>256</v>
      </c>
      <c r="W4448" t="str">
        <f t="shared" si="69"/>
        <v>Dec-21</v>
      </c>
    </row>
    <row r="4449" spans="1:23" x14ac:dyDescent="0.25">
      <c r="A4449" s="54" t="s">
        <v>317</v>
      </c>
      <c r="B4449" s="54" t="s">
        <v>432</v>
      </c>
      <c r="C4449" s="54" t="s">
        <v>263</v>
      </c>
      <c r="D4449" s="54" t="s">
        <v>429</v>
      </c>
      <c r="E4449" s="54" t="s">
        <v>16682</v>
      </c>
      <c r="F4449" s="71">
        <v>44553</v>
      </c>
      <c r="G4449" s="72">
        <v>26.36</v>
      </c>
      <c r="H4449" s="72">
        <v>2236.65</v>
      </c>
      <c r="I4449" s="54" t="s">
        <v>265</v>
      </c>
      <c r="J4449" s="54" t="s">
        <v>13482</v>
      </c>
      <c r="K4449" s="54" t="s">
        <v>16683</v>
      </c>
      <c r="L4449" s="54" t="s">
        <v>16684</v>
      </c>
      <c r="M4449" s="54" t="s">
        <v>16682</v>
      </c>
      <c r="N4449" s="54" t="s">
        <v>256</v>
      </c>
      <c r="O4449" s="54" t="s">
        <v>256</v>
      </c>
      <c r="P4449" s="54" t="s">
        <v>268</v>
      </c>
      <c r="Q4449" s="54" t="s">
        <v>256</v>
      </c>
      <c r="R4449" s="54" t="s">
        <v>431</v>
      </c>
      <c r="S4449" s="71"/>
      <c r="T4449" s="54" t="s">
        <v>256</v>
      </c>
      <c r="U4449" s="71">
        <v>44553</v>
      </c>
      <c r="V4449" s="54" t="s">
        <v>256</v>
      </c>
      <c r="W4449" t="str">
        <f t="shared" si="69"/>
        <v>Dec-21</v>
      </c>
    </row>
    <row r="4450" spans="1:23" x14ac:dyDescent="0.25">
      <c r="A4450" s="54" t="s">
        <v>317</v>
      </c>
      <c r="B4450" s="54" t="s">
        <v>432</v>
      </c>
      <c r="C4450" s="54" t="s">
        <v>263</v>
      </c>
      <c r="D4450" s="54" t="s">
        <v>429</v>
      </c>
      <c r="E4450" s="54" t="s">
        <v>16685</v>
      </c>
      <c r="F4450" s="71">
        <v>44553</v>
      </c>
      <c r="G4450" s="72">
        <v>57.57</v>
      </c>
      <c r="H4450" s="72">
        <v>4884.8100000000004</v>
      </c>
      <c r="I4450" s="54" t="s">
        <v>265</v>
      </c>
      <c r="J4450" s="54" t="s">
        <v>13482</v>
      </c>
      <c r="K4450" s="54" t="s">
        <v>16686</v>
      </c>
      <c r="L4450" s="54" t="s">
        <v>16687</v>
      </c>
      <c r="M4450" s="54" t="s">
        <v>16685</v>
      </c>
      <c r="N4450" s="54" t="s">
        <v>256</v>
      </c>
      <c r="O4450" s="54" t="s">
        <v>256</v>
      </c>
      <c r="P4450" s="54" t="s">
        <v>268</v>
      </c>
      <c r="Q4450" s="54" t="s">
        <v>256</v>
      </c>
      <c r="R4450" s="54" t="s">
        <v>431</v>
      </c>
      <c r="S4450" s="71"/>
      <c r="T4450" s="54" t="s">
        <v>256</v>
      </c>
      <c r="U4450" s="71">
        <v>44553</v>
      </c>
      <c r="V4450" s="54" t="s">
        <v>256</v>
      </c>
      <c r="W4450" t="str">
        <f t="shared" si="69"/>
        <v>Dec-21</v>
      </c>
    </row>
    <row r="4451" spans="1:23" x14ac:dyDescent="0.25">
      <c r="A4451" s="54" t="s">
        <v>317</v>
      </c>
      <c r="B4451" s="54" t="s">
        <v>432</v>
      </c>
      <c r="C4451" s="54" t="s">
        <v>263</v>
      </c>
      <c r="D4451" s="54" t="s">
        <v>429</v>
      </c>
      <c r="E4451" s="54" t="s">
        <v>16688</v>
      </c>
      <c r="F4451" s="71">
        <v>44553</v>
      </c>
      <c r="G4451" s="72">
        <v>121.69</v>
      </c>
      <c r="H4451" s="72">
        <v>10325.4</v>
      </c>
      <c r="I4451" s="54" t="s">
        <v>265</v>
      </c>
      <c r="J4451" s="54" t="s">
        <v>13482</v>
      </c>
      <c r="K4451" s="54" t="s">
        <v>16689</v>
      </c>
      <c r="L4451" s="54" t="s">
        <v>16690</v>
      </c>
      <c r="M4451" s="54" t="s">
        <v>16688</v>
      </c>
      <c r="N4451" s="54" t="s">
        <v>256</v>
      </c>
      <c r="O4451" s="54" t="s">
        <v>256</v>
      </c>
      <c r="P4451" s="54" t="s">
        <v>268</v>
      </c>
      <c r="Q4451" s="54" t="s">
        <v>256</v>
      </c>
      <c r="R4451" s="54" t="s">
        <v>431</v>
      </c>
      <c r="S4451" s="71"/>
      <c r="T4451" s="54" t="s">
        <v>256</v>
      </c>
      <c r="U4451" s="71">
        <v>44553</v>
      </c>
      <c r="V4451" s="54" t="s">
        <v>256</v>
      </c>
      <c r="W4451" t="str">
        <f t="shared" si="69"/>
        <v>Dec-21</v>
      </c>
    </row>
    <row r="4452" spans="1:23" x14ac:dyDescent="0.25">
      <c r="A4452" s="54" t="s">
        <v>317</v>
      </c>
      <c r="B4452" s="54" t="s">
        <v>432</v>
      </c>
      <c r="C4452" s="54" t="s">
        <v>263</v>
      </c>
      <c r="D4452" s="54" t="s">
        <v>429</v>
      </c>
      <c r="E4452" s="54" t="s">
        <v>16691</v>
      </c>
      <c r="F4452" s="71">
        <v>44557</v>
      </c>
      <c r="G4452" s="72">
        <v>13.88</v>
      </c>
      <c r="H4452" s="72">
        <v>1177.72</v>
      </c>
      <c r="I4452" s="54" t="s">
        <v>265</v>
      </c>
      <c r="J4452" s="54" t="s">
        <v>13482</v>
      </c>
      <c r="K4452" s="54" t="s">
        <v>16692</v>
      </c>
      <c r="L4452" s="54" t="s">
        <v>16693</v>
      </c>
      <c r="M4452" s="54" t="s">
        <v>16691</v>
      </c>
      <c r="N4452" s="54" t="s">
        <v>256</v>
      </c>
      <c r="O4452" s="54" t="s">
        <v>256</v>
      </c>
      <c r="P4452" s="54" t="s">
        <v>268</v>
      </c>
      <c r="Q4452" s="54" t="s">
        <v>256</v>
      </c>
      <c r="R4452" s="54" t="s">
        <v>431</v>
      </c>
      <c r="S4452" s="71"/>
      <c r="T4452" s="54" t="s">
        <v>256</v>
      </c>
      <c r="U4452" s="71">
        <v>44557</v>
      </c>
      <c r="V4452" s="54" t="s">
        <v>256</v>
      </c>
      <c r="W4452" t="str">
        <f t="shared" si="69"/>
        <v>Dec-21</v>
      </c>
    </row>
    <row r="4453" spans="1:23" x14ac:dyDescent="0.25">
      <c r="A4453" s="54" t="s">
        <v>317</v>
      </c>
      <c r="B4453" s="54" t="s">
        <v>432</v>
      </c>
      <c r="C4453" s="54" t="s">
        <v>263</v>
      </c>
      <c r="D4453" s="54" t="s">
        <v>429</v>
      </c>
      <c r="E4453" s="54" t="s">
        <v>16694</v>
      </c>
      <c r="F4453" s="71">
        <v>44553</v>
      </c>
      <c r="G4453" s="72">
        <v>167.12</v>
      </c>
      <c r="H4453" s="72">
        <v>14180.13</v>
      </c>
      <c r="I4453" s="54" t="s">
        <v>265</v>
      </c>
      <c r="J4453" s="54" t="s">
        <v>13482</v>
      </c>
      <c r="K4453" s="54" t="s">
        <v>16695</v>
      </c>
      <c r="L4453" s="54" t="s">
        <v>16696</v>
      </c>
      <c r="M4453" s="54" t="s">
        <v>16694</v>
      </c>
      <c r="N4453" s="54" t="s">
        <v>256</v>
      </c>
      <c r="O4453" s="54" t="s">
        <v>256</v>
      </c>
      <c r="P4453" s="54" t="s">
        <v>268</v>
      </c>
      <c r="Q4453" s="54" t="s">
        <v>256</v>
      </c>
      <c r="R4453" s="54" t="s">
        <v>431</v>
      </c>
      <c r="S4453" s="71"/>
      <c r="T4453" s="54" t="s">
        <v>256</v>
      </c>
      <c r="U4453" s="71">
        <v>44553</v>
      </c>
      <c r="V4453" s="54" t="s">
        <v>256</v>
      </c>
      <c r="W4453" t="str">
        <f t="shared" si="69"/>
        <v>Dec-21</v>
      </c>
    </row>
    <row r="4454" spans="1:23" x14ac:dyDescent="0.25">
      <c r="A4454" s="54" t="s">
        <v>317</v>
      </c>
      <c r="B4454" s="54" t="s">
        <v>432</v>
      </c>
      <c r="C4454" s="54" t="s">
        <v>263</v>
      </c>
      <c r="D4454" s="54" t="s">
        <v>429</v>
      </c>
      <c r="E4454" s="54" t="s">
        <v>16697</v>
      </c>
      <c r="F4454" s="71">
        <v>44555</v>
      </c>
      <c r="G4454" s="72">
        <v>62.74</v>
      </c>
      <c r="H4454" s="72">
        <v>5323.49</v>
      </c>
      <c r="I4454" s="54" t="s">
        <v>265</v>
      </c>
      <c r="J4454" s="54" t="s">
        <v>13482</v>
      </c>
      <c r="K4454" s="54" t="s">
        <v>16698</v>
      </c>
      <c r="L4454" s="54" t="s">
        <v>16699</v>
      </c>
      <c r="M4454" s="54" t="s">
        <v>16697</v>
      </c>
      <c r="N4454" s="54" t="s">
        <v>256</v>
      </c>
      <c r="O4454" s="54" t="s">
        <v>256</v>
      </c>
      <c r="P4454" s="54" t="s">
        <v>268</v>
      </c>
      <c r="Q4454" s="54" t="s">
        <v>256</v>
      </c>
      <c r="R4454" s="54" t="s">
        <v>431</v>
      </c>
      <c r="S4454" s="71"/>
      <c r="T4454" s="54" t="s">
        <v>256</v>
      </c>
      <c r="U4454" s="71">
        <v>44555</v>
      </c>
      <c r="V4454" s="54" t="s">
        <v>256</v>
      </c>
      <c r="W4454" t="str">
        <f t="shared" si="69"/>
        <v>Dec-21</v>
      </c>
    </row>
    <row r="4455" spans="1:23" x14ac:dyDescent="0.25">
      <c r="A4455" s="54" t="s">
        <v>317</v>
      </c>
      <c r="B4455" s="54" t="s">
        <v>432</v>
      </c>
      <c r="C4455" s="54" t="s">
        <v>263</v>
      </c>
      <c r="D4455" s="54" t="s">
        <v>429</v>
      </c>
      <c r="E4455" s="54" t="s">
        <v>16700</v>
      </c>
      <c r="F4455" s="71">
        <v>44557</v>
      </c>
      <c r="G4455" s="72">
        <v>971.86</v>
      </c>
      <c r="H4455" s="72">
        <v>82462.320000000007</v>
      </c>
      <c r="I4455" s="54" t="s">
        <v>265</v>
      </c>
      <c r="J4455" s="54" t="s">
        <v>13482</v>
      </c>
      <c r="K4455" s="54" t="s">
        <v>16701</v>
      </c>
      <c r="L4455" s="54" t="s">
        <v>16702</v>
      </c>
      <c r="M4455" s="54" t="s">
        <v>16700</v>
      </c>
      <c r="N4455" s="54" t="s">
        <v>256</v>
      </c>
      <c r="O4455" s="54" t="s">
        <v>256</v>
      </c>
      <c r="P4455" s="54" t="s">
        <v>268</v>
      </c>
      <c r="Q4455" s="54" t="s">
        <v>256</v>
      </c>
      <c r="R4455" s="54" t="s">
        <v>431</v>
      </c>
      <c r="S4455" s="71"/>
      <c r="T4455" s="54" t="s">
        <v>256</v>
      </c>
      <c r="U4455" s="71">
        <v>44557</v>
      </c>
      <c r="V4455" s="54" t="s">
        <v>256</v>
      </c>
      <c r="W4455" t="str">
        <f t="shared" si="69"/>
        <v>Dec-21</v>
      </c>
    </row>
    <row r="4456" spans="1:23" x14ac:dyDescent="0.25">
      <c r="A4456" s="54" t="s">
        <v>317</v>
      </c>
      <c r="B4456" s="54" t="s">
        <v>432</v>
      </c>
      <c r="C4456" s="54" t="s">
        <v>263</v>
      </c>
      <c r="D4456" s="54" t="s">
        <v>429</v>
      </c>
      <c r="E4456" s="54" t="s">
        <v>16703</v>
      </c>
      <c r="F4456" s="71">
        <v>44558</v>
      </c>
      <c r="G4456" s="72">
        <v>12.28</v>
      </c>
      <c r="H4456" s="72">
        <v>1041.96</v>
      </c>
      <c r="I4456" s="54" t="s">
        <v>265</v>
      </c>
      <c r="J4456" s="54" t="s">
        <v>13482</v>
      </c>
      <c r="K4456" s="54" t="s">
        <v>16704</v>
      </c>
      <c r="L4456" s="54" t="s">
        <v>16705</v>
      </c>
      <c r="M4456" s="54" t="s">
        <v>16703</v>
      </c>
      <c r="N4456" s="54" t="s">
        <v>256</v>
      </c>
      <c r="O4456" s="54" t="s">
        <v>256</v>
      </c>
      <c r="P4456" s="54" t="s">
        <v>268</v>
      </c>
      <c r="Q4456" s="54" t="s">
        <v>256</v>
      </c>
      <c r="R4456" s="54" t="s">
        <v>431</v>
      </c>
      <c r="S4456" s="71"/>
      <c r="T4456" s="54" t="s">
        <v>256</v>
      </c>
      <c r="U4456" s="71">
        <v>44558</v>
      </c>
      <c r="V4456" s="54" t="s">
        <v>256</v>
      </c>
      <c r="W4456" t="str">
        <f t="shared" si="69"/>
        <v>Dec-21</v>
      </c>
    </row>
    <row r="4457" spans="1:23" x14ac:dyDescent="0.25">
      <c r="A4457" s="54" t="s">
        <v>317</v>
      </c>
      <c r="B4457" s="54" t="s">
        <v>432</v>
      </c>
      <c r="C4457" s="54" t="s">
        <v>263</v>
      </c>
      <c r="D4457" s="54" t="s">
        <v>429</v>
      </c>
      <c r="E4457" s="54" t="s">
        <v>16706</v>
      </c>
      <c r="F4457" s="71">
        <v>44556</v>
      </c>
      <c r="G4457" s="72">
        <v>226.3</v>
      </c>
      <c r="H4457" s="72">
        <v>19201.560000000001</v>
      </c>
      <c r="I4457" s="54" t="s">
        <v>265</v>
      </c>
      <c r="J4457" s="54" t="s">
        <v>13482</v>
      </c>
      <c r="K4457" s="54" t="s">
        <v>16707</v>
      </c>
      <c r="L4457" s="54" t="s">
        <v>16708</v>
      </c>
      <c r="M4457" s="54" t="s">
        <v>16706</v>
      </c>
      <c r="N4457" s="54" t="s">
        <v>256</v>
      </c>
      <c r="O4457" s="54" t="s">
        <v>256</v>
      </c>
      <c r="P4457" s="54" t="s">
        <v>268</v>
      </c>
      <c r="Q4457" s="54" t="s">
        <v>256</v>
      </c>
      <c r="R4457" s="54" t="s">
        <v>431</v>
      </c>
      <c r="S4457" s="71"/>
      <c r="T4457" s="54" t="s">
        <v>256</v>
      </c>
      <c r="U4457" s="71">
        <v>44556</v>
      </c>
      <c r="V4457" s="54" t="s">
        <v>256</v>
      </c>
      <c r="W4457" t="str">
        <f t="shared" si="69"/>
        <v>Dec-21</v>
      </c>
    </row>
    <row r="4458" spans="1:23" x14ac:dyDescent="0.25">
      <c r="A4458" s="54" t="s">
        <v>317</v>
      </c>
      <c r="B4458" s="54" t="s">
        <v>432</v>
      </c>
      <c r="C4458" s="54" t="s">
        <v>263</v>
      </c>
      <c r="D4458" s="54" t="s">
        <v>429</v>
      </c>
      <c r="E4458" s="54" t="s">
        <v>16709</v>
      </c>
      <c r="F4458" s="71">
        <v>44556</v>
      </c>
      <c r="G4458" s="72">
        <v>211.56</v>
      </c>
      <c r="H4458" s="72">
        <v>17950.87</v>
      </c>
      <c r="I4458" s="54" t="s">
        <v>265</v>
      </c>
      <c r="J4458" s="54" t="s">
        <v>13482</v>
      </c>
      <c r="K4458" s="54" t="s">
        <v>16710</v>
      </c>
      <c r="L4458" s="54" t="s">
        <v>16711</v>
      </c>
      <c r="M4458" s="54" t="s">
        <v>16709</v>
      </c>
      <c r="N4458" s="54" t="s">
        <v>256</v>
      </c>
      <c r="O4458" s="54" t="s">
        <v>256</v>
      </c>
      <c r="P4458" s="54" t="s">
        <v>268</v>
      </c>
      <c r="Q4458" s="54" t="s">
        <v>256</v>
      </c>
      <c r="R4458" s="54" t="s">
        <v>431</v>
      </c>
      <c r="S4458" s="71"/>
      <c r="T4458" s="54" t="s">
        <v>256</v>
      </c>
      <c r="U4458" s="71">
        <v>44556</v>
      </c>
      <c r="V4458" s="54" t="s">
        <v>256</v>
      </c>
      <c r="W4458" t="str">
        <f t="shared" si="69"/>
        <v>Dec-21</v>
      </c>
    </row>
    <row r="4459" spans="1:23" x14ac:dyDescent="0.25">
      <c r="A4459" s="54" t="s">
        <v>317</v>
      </c>
      <c r="B4459" s="54" t="s">
        <v>432</v>
      </c>
      <c r="C4459" s="54" t="s">
        <v>263</v>
      </c>
      <c r="D4459" s="54" t="s">
        <v>429</v>
      </c>
      <c r="E4459" s="54" t="s">
        <v>16712</v>
      </c>
      <c r="F4459" s="71">
        <v>44557</v>
      </c>
      <c r="G4459" s="72">
        <v>100.2</v>
      </c>
      <c r="H4459" s="72">
        <v>8501.9699999999993</v>
      </c>
      <c r="I4459" s="54" t="s">
        <v>265</v>
      </c>
      <c r="J4459" s="54" t="s">
        <v>13482</v>
      </c>
      <c r="K4459" s="54" t="s">
        <v>16713</v>
      </c>
      <c r="L4459" s="54" t="s">
        <v>16714</v>
      </c>
      <c r="M4459" s="54" t="s">
        <v>16712</v>
      </c>
      <c r="N4459" s="54" t="s">
        <v>256</v>
      </c>
      <c r="O4459" s="54" t="s">
        <v>256</v>
      </c>
      <c r="P4459" s="54" t="s">
        <v>268</v>
      </c>
      <c r="Q4459" s="54" t="s">
        <v>256</v>
      </c>
      <c r="R4459" s="54" t="s">
        <v>431</v>
      </c>
      <c r="S4459" s="71"/>
      <c r="T4459" s="54" t="s">
        <v>256</v>
      </c>
      <c r="U4459" s="71">
        <v>44557</v>
      </c>
      <c r="V4459" s="54" t="s">
        <v>256</v>
      </c>
      <c r="W4459" t="str">
        <f t="shared" si="69"/>
        <v>Dec-21</v>
      </c>
    </row>
    <row r="4460" spans="1:23" x14ac:dyDescent="0.25">
      <c r="A4460" s="54" t="s">
        <v>317</v>
      </c>
      <c r="B4460" s="54" t="s">
        <v>432</v>
      </c>
      <c r="C4460" s="54" t="s">
        <v>263</v>
      </c>
      <c r="D4460" s="54" t="s">
        <v>429</v>
      </c>
      <c r="E4460" s="54" t="s">
        <v>16715</v>
      </c>
      <c r="F4460" s="71">
        <v>44559</v>
      </c>
      <c r="G4460" s="72">
        <v>4.12</v>
      </c>
      <c r="H4460" s="72">
        <v>349.58</v>
      </c>
      <c r="I4460" s="54" t="s">
        <v>265</v>
      </c>
      <c r="J4460" s="54" t="s">
        <v>13482</v>
      </c>
      <c r="K4460" s="54" t="s">
        <v>16716</v>
      </c>
      <c r="L4460" s="54" t="s">
        <v>16717</v>
      </c>
      <c r="M4460" s="54" t="s">
        <v>16715</v>
      </c>
      <c r="N4460" s="54" t="s">
        <v>256</v>
      </c>
      <c r="O4460" s="54" t="s">
        <v>256</v>
      </c>
      <c r="P4460" s="54" t="s">
        <v>268</v>
      </c>
      <c r="Q4460" s="54" t="s">
        <v>256</v>
      </c>
      <c r="R4460" s="54" t="s">
        <v>431</v>
      </c>
      <c r="S4460" s="71"/>
      <c r="T4460" s="54" t="s">
        <v>256</v>
      </c>
      <c r="U4460" s="71">
        <v>44559</v>
      </c>
      <c r="V4460" s="54" t="s">
        <v>256</v>
      </c>
      <c r="W4460" t="str">
        <f t="shared" si="69"/>
        <v>Dec-21</v>
      </c>
    </row>
    <row r="4461" spans="1:23" x14ac:dyDescent="0.25">
      <c r="A4461" s="54" t="s">
        <v>317</v>
      </c>
      <c r="B4461" s="54" t="s">
        <v>432</v>
      </c>
      <c r="C4461" s="54" t="s">
        <v>263</v>
      </c>
      <c r="D4461" s="54" t="s">
        <v>429</v>
      </c>
      <c r="E4461" s="54" t="s">
        <v>16718</v>
      </c>
      <c r="F4461" s="71">
        <v>44560</v>
      </c>
      <c r="G4461" s="72">
        <v>856.4</v>
      </c>
      <c r="H4461" s="72">
        <v>72665.539999999994</v>
      </c>
      <c r="I4461" s="54" t="s">
        <v>265</v>
      </c>
      <c r="J4461" s="54" t="s">
        <v>13482</v>
      </c>
      <c r="K4461" s="54" t="s">
        <v>16719</v>
      </c>
      <c r="L4461" s="54" t="s">
        <v>16720</v>
      </c>
      <c r="M4461" s="54" t="s">
        <v>16718</v>
      </c>
      <c r="N4461" s="54" t="s">
        <v>256</v>
      </c>
      <c r="O4461" s="54" t="s">
        <v>256</v>
      </c>
      <c r="P4461" s="54" t="s">
        <v>268</v>
      </c>
      <c r="Q4461" s="54" t="s">
        <v>256</v>
      </c>
      <c r="R4461" s="54" t="s">
        <v>431</v>
      </c>
      <c r="S4461" s="71"/>
      <c r="T4461" s="54" t="s">
        <v>256</v>
      </c>
      <c r="U4461" s="71">
        <v>44560</v>
      </c>
      <c r="V4461" s="54" t="s">
        <v>256</v>
      </c>
      <c r="W4461" t="str">
        <f t="shared" si="69"/>
        <v>Dec-21</v>
      </c>
    </row>
    <row r="4462" spans="1:23" x14ac:dyDescent="0.25">
      <c r="A4462" s="54" t="s">
        <v>317</v>
      </c>
      <c r="B4462" s="54" t="s">
        <v>432</v>
      </c>
      <c r="C4462" s="54" t="s">
        <v>263</v>
      </c>
      <c r="D4462" s="54" t="s">
        <v>429</v>
      </c>
      <c r="E4462" s="54" t="s">
        <v>16721</v>
      </c>
      <c r="F4462" s="71">
        <v>44560</v>
      </c>
      <c r="G4462" s="72">
        <v>17.96</v>
      </c>
      <c r="H4462" s="72">
        <v>1523.91</v>
      </c>
      <c r="I4462" s="54" t="s">
        <v>265</v>
      </c>
      <c r="J4462" s="54" t="s">
        <v>13482</v>
      </c>
      <c r="K4462" s="54" t="s">
        <v>16722</v>
      </c>
      <c r="L4462" s="54" t="s">
        <v>16723</v>
      </c>
      <c r="M4462" s="54" t="s">
        <v>16721</v>
      </c>
      <c r="N4462" s="54" t="s">
        <v>256</v>
      </c>
      <c r="O4462" s="54" t="s">
        <v>256</v>
      </c>
      <c r="P4462" s="54" t="s">
        <v>268</v>
      </c>
      <c r="Q4462" s="54" t="s">
        <v>256</v>
      </c>
      <c r="R4462" s="54" t="s">
        <v>431</v>
      </c>
      <c r="S4462" s="71"/>
      <c r="T4462" s="54" t="s">
        <v>256</v>
      </c>
      <c r="U4462" s="71">
        <v>44560</v>
      </c>
      <c r="V4462" s="54" t="s">
        <v>256</v>
      </c>
      <c r="W4462" t="str">
        <f t="shared" si="69"/>
        <v>Dec-21</v>
      </c>
    </row>
    <row r="4463" spans="1:23" x14ac:dyDescent="0.25">
      <c r="A4463" s="54" t="s">
        <v>317</v>
      </c>
      <c r="B4463" s="54" t="s">
        <v>432</v>
      </c>
      <c r="C4463" s="54" t="s">
        <v>263</v>
      </c>
      <c r="D4463" s="54" t="s">
        <v>429</v>
      </c>
      <c r="E4463" s="54" t="s">
        <v>16724</v>
      </c>
      <c r="F4463" s="71">
        <v>44560</v>
      </c>
      <c r="G4463" s="72">
        <v>529.5</v>
      </c>
      <c r="H4463" s="72">
        <v>44928.08</v>
      </c>
      <c r="I4463" s="54" t="s">
        <v>265</v>
      </c>
      <c r="J4463" s="54" t="s">
        <v>13482</v>
      </c>
      <c r="K4463" s="54" t="s">
        <v>16725</v>
      </c>
      <c r="L4463" s="54" t="s">
        <v>16726</v>
      </c>
      <c r="M4463" s="54" t="s">
        <v>16724</v>
      </c>
      <c r="N4463" s="54" t="s">
        <v>256</v>
      </c>
      <c r="O4463" s="54" t="s">
        <v>256</v>
      </c>
      <c r="P4463" s="54" t="s">
        <v>268</v>
      </c>
      <c r="Q4463" s="54" t="s">
        <v>256</v>
      </c>
      <c r="R4463" s="54" t="s">
        <v>431</v>
      </c>
      <c r="S4463" s="71"/>
      <c r="T4463" s="54" t="s">
        <v>256</v>
      </c>
      <c r="U4463" s="71">
        <v>44560</v>
      </c>
      <c r="V4463" s="54" t="s">
        <v>256</v>
      </c>
      <c r="W4463" t="str">
        <f t="shared" si="69"/>
        <v>Dec-21</v>
      </c>
    </row>
    <row r="4464" spans="1:23" x14ac:dyDescent="0.25">
      <c r="A4464" s="54" t="s">
        <v>317</v>
      </c>
      <c r="B4464" s="54" t="s">
        <v>432</v>
      </c>
      <c r="C4464" s="54" t="s">
        <v>263</v>
      </c>
      <c r="D4464" s="54" t="s">
        <v>429</v>
      </c>
      <c r="E4464" s="54" t="s">
        <v>16727</v>
      </c>
      <c r="F4464" s="71">
        <v>44549</v>
      </c>
      <c r="G4464" s="72">
        <v>94.98</v>
      </c>
      <c r="H4464" s="72">
        <v>8059.05</v>
      </c>
      <c r="I4464" s="54" t="s">
        <v>265</v>
      </c>
      <c r="J4464" s="54" t="s">
        <v>16728</v>
      </c>
      <c r="K4464" s="54" t="s">
        <v>16729</v>
      </c>
      <c r="L4464" s="54" t="s">
        <v>16730</v>
      </c>
      <c r="M4464" s="54" t="s">
        <v>16727</v>
      </c>
      <c r="N4464" s="54" t="s">
        <v>256</v>
      </c>
      <c r="O4464" s="54" t="s">
        <v>256</v>
      </c>
      <c r="P4464" s="54" t="s">
        <v>268</v>
      </c>
      <c r="Q4464" s="54" t="s">
        <v>256</v>
      </c>
      <c r="R4464" s="54" t="s">
        <v>431</v>
      </c>
      <c r="S4464" s="71"/>
      <c r="T4464" s="54" t="s">
        <v>256</v>
      </c>
      <c r="U4464" s="71">
        <v>44549</v>
      </c>
      <c r="V4464" s="54" t="s">
        <v>256</v>
      </c>
      <c r="W4464" t="str">
        <f t="shared" si="69"/>
        <v>Dec-21</v>
      </c>
    </row>
    <row r="4465" spans="1:23" x14ac:dyDescent="0.25">
      <c r="A4465" s="54" t="s">
        <v>317</v>
      </c>
      <c r="B4465" s="54" t="s">
        <v>432</v>
      </c>
      <c r="C4465" s="54" t="s">
        <v>263</v>
      </c>
      <c r="D4465" s="54" t="s">
        <v>429</v>
      </c>
      <c r="E4465" s="54" t="s">
        <v>16731</v>
      </c>
      <c r="F4465" s="71">
        <v>44549</v>
      </c>
      <c r="G4465" s="72">
        <v>1611.8</v>
      </c>
      <c r="H4465" s="72">
        <v>136761.23000000001</v>
      </c>
      <c r="I4465" s="54" t="s">
        <v>265</v>
      </c>
      <c r="J4465" s="54" t="s">
        <v>16728</v>
      </c>
      <c r="K4465" s="54" t="s">
        <v>16732</v>
      </c>
      <c r="L4465" s="54" t="s">
        <v>16733</v>
      </c>
      <c r="M4465" s="54" t="s">
        <v>16731</v>
      </c>
      <c r="N4465" s="54" t="s">
        <v>256</v>
      </c>
      <c r="O4465" s="54" t="s">
        <v>256</v>
      </c>
      <c r="P4465" s="54" t="s">
        <v>268</v>
      </c>
      <c r="Q4465" s="54" t="s">
        <v>256</v>
      </c>
      <c r="R4465" s="54" t="s">
        <v>431</v>
      </c>
      <c r="S4465" s="71"/>
      <c r="T4465" s="54" t="s">
        <v>256</v>
      </c>
      <c r="U4465" s="71">
        <v>44549</v>
      </c>
      <c r="V4465" s="54" t="s">
        <v>256</v>
      </c>
      <c r="W4465" t="str">
        <f t="shared" si="69"/>
        <v>Dec-21</v>
      </c>
    </row>
    <row r="4466" spans="1:23" x14ac:dyDescent="0.25">
      <c r="A4466" s="54" t="s">
        <v>317</v>
      </c>
      <c r="B4466" s="54" t="s">
        <v>432</v>
      </c>
      <c r="C4466" s="54" t="s">
        <v>263</v>
      </c>
      <c r="D4466" s="54" t="s">
        <v>429</v>
      </c>
      <c r="E4466" s="54" t="s">
        <v>16734</v>
      </c>
      <c r="F4466" s="71">
        <v>44548</v>
      </c>
      <c r="G4466" s="72">
        <v>1966.49</v>
      </c>
      <c r="H4466" s="72">
        <v>166856.68</v>
      </c>
      <c r="I4466" s="54" t="s">
        <v>265</v>
      </c>
      <c r="J4466" s="54" t="s">
        <v>16735</v>
      </c>
      <c r="K4466" s="54" t="s">
        <v>16736</v>
      </c>
      <c r="L4466" s="54" t="s">
        <v>16737</v>
      </c>
      <c r="M4466" s="54" t="s">
        <v>16734</v>
      </c>
      <c r="N4466" s="54" t="s">
        <v>256</v>
      </c>
      <c r="O4466" s="54" t="s">
        <v>256</v>
      </c>
      <c r="P4466" s="54" t="s">
        <v>274</v>
      </c>
      <c r="Q4466" s="54" t="s">
        <v>256</v>
      </c>
      <c r="R4466" s="54" t="s">
        <v>431</v>
      </c>
      <c r="S4466" s="71"/>
      <c r="T4466" s="54" t="s">
        <v>256</v>
      </c>
      <c r="U4466" s="71">
        <v>44548</v>
      </c>
      <c r="V4466" s="54" t="s">
        <v>256</v>
      </c>
      <c r="W4466" t="str">
        <f t="shared" si="69"/>
        <v>Dec-21</v>
      </c>
    </row>
    <row r="4467" spans="1:23" x14ac:dyDescent="0.25">
      <c r="A4467" s="54" t="s">
        <v>317</v>
      </c>
      <c r="B4467" s="54" t="s">
        <v>432</v>
      </c>
      <c r="C4467" s="54" t="s">
        <v>263</v>
      </c>
      <c r="D4467" s="54" t="s">
        <v>429</v>
      </c>
      <c r="E4467" s="54" t="s">
        <v>16738</v>
      </c>
      <c r="F4467" s="71">
        <v>44543</v>
      </c>
      <c r="G4467" s="72">
        <v>18100.82</v>
      </c>
      <c r="H4467" s="72">
        <v>1535854.58</v>
      </c>
      <c r="I4467" s="54" t="s">
        <v>265</v>
      </c>
      <c r="J4467" s="54" t="s">
        <v>16739</v>
      </c>
      <c r="K4467" s="54" t="s">
        <v>16740</v>
      </c>
      <c r="L4467" s="54" t="s">
        <v>16741</v>
      </c>
      <c r="M4467" s="54" t="s">
        <v>16738</v>
      </c>
      <c r="N4467" s="54" t="s">
        <v>256</v>
      </c>
      <c r="O4467" s="54" t="s">
        <v>256</v>
      </c>
      <c r="P4467" s="54" t="s">
        <v>445</v>
      </c>
      <c r="Q4467" s="54" t="s">
        <v>256</v>
      </c>
      <c r="R4467" s="54" t="s">
        <v>431</v>
      </c>
      <c r="S4467" s="71"/>
      <c r="T4467" s="54" t="s">
        <v>256</v>
      </c>
      <c r="U4467" s="71">
        <v>44543</v>
      </c>
      <c r="V4467" s="54" t="s">
        <v>256</v>
      </c>
      <c r="W4467" t="str">
        <f t="shared" si="69"/>
        <v>Dec-21</v>
      </c>
    </row>
    <row r="4468" spans="1:23" x14ac:dyDescent="0.25">
      <c r="A4468" s="54" t="s">
        <v>317</v>
      </c>
      <c r="B4468" s="54" t="s">
        <v>432</v>
      </c>
      <c r="C4468" s="54" t="s">
        <v>263</v>
      </c>
      <c r="D4468" s="54" t="s">
        <v>429</v>
      </c>
      <c r="E4468" s="54" t="s">
        <v>16742</v>
      </c>
      <c r="F4468" s="71">
        <v>44543</v>
      </c>
      <c r="G4468" s="72">
        <v>16431.68</v>
      </c>
      <c r="H4468" s="72">
        <v>1394228.05</v>
      </c>
      <c r="I4468" s="54" t="s">
        <v>265</v>
      </c>
      <c r="J4468" s="54" t="s">
        <v>16739</v>
      </c>
      <c r="K4468" s="54" t="s">
        <v>16743</v>
      </c>
      <c r="L4468" s="54" t="s">
        <v>16744</v>
      </c>
      <c r="M4468" s="54" t="s">
        <v>16742</v>
      </c>
      <c r="N4468" s="54" t="s">
        <v>256</v>
      </c>
      <c r="O4468" s="54" t="s">
        <v>256</v>
      </c>
      <c r="P4468" s="54" t="s">
        <v>445</v>
      </c>
      <c r="Q4468" s="54" t="s">
        <v>256</v>
      </c>
      <c r="R4468" s="54" t="s">
        <v>431</v>
      </c>
      <c r="S4468" s="71"/>
      <c r="T4468" s="54" t="s">
        <v>256</v>
      </c>
      <c r="U4468" s="71">
        <v>44543</v>
      </c>
      <c r="V4468" s="54" t="s">
        <v>256</v>
      </c>
      <c r="W4468" t="str">
        <f t="shared" si="69"/>
        <v>Dec-21</v>
      </c>
    </row>
    <row r="4469" spans="1:23" x14ac:dyDescent="0.25">
      <c r="A4469" s="54" t="s">
        <v>317</v>
      </c>
      <c r="B4469" s="54" t="s">
        <v>432</v>
      </c>
      <c r="C4469" s="54" t="s">
        <v>263</v>
      </c>
      <c r="D4469" s="54" t="s">
        <v>429</v>
      </c>
      <c r="E4469" s="54" t="s">
        <v>16745</v>
      </c>
      <c r="F4469" s="71">
        <v>44553</v>
      </c>
      <c r="G4469" s="72">
        <v>21655.25</v>
      </c>
      <c r="H4469" s="72">
        <v>1837447.96</v>
      </c>
      <c r="I4469" s="54" t="s">
        <v>265</v>
      </c>
      <c r="J4469" s="54" t="s">
        <v>16739</v>
      </c>
      <c r="K4469" s="54" t="s">
        <v>16746</v>
      </c>
      <c r="L4469" s="54" t="s">
        <v>16747</v>
      </c>
      <c r="M4469" s="54" t="s">
        <v>16745</v>
      </c>
      <c r="N4469" s="54" t="s">
        <v>256</v>
      </c>
      <c r="O4469" s="54" t="s">
        <v>256</v>
      </c>
      <c r="P4469" s="54" t="s">
        <v>445</v>
      </c>
      <c r="Q4469" s="54" t="s">
        <v>256</v>
      </c>
      <c r="R4469" s="54" t="s">
        <v>431</v>
      </c>
      <c r="S4469" s="71"/>
      <c r="T4469" s="54" t="s">
        <v>256</v>
      </c>
      <c r="U4469" s="71">
        <v>44553</v>
      </c>
      <c r="V4469" s="54" t="s">
        <v>256</v>
      </c>
      <c r="W4469" t="str">
        <f t="shared" si="69"/>
        <v>Dec-21</v>
      </c>
    </row>
    <row r="4470" spans="1:23" x14ac:dyDescent="0.25">
      <c r="A4470" s="54" t="s">
        <v>317</v>
      </c>
      <c r="B4470" s="54" t="s">
        <v>432</v>
      </c>
      <c r="C4470" s="54" t="s">
        <v>263</v>
      </c>
      <c r="D4470" s="54" t="s">
        <v>429</v>
      </c>
      <c r="E4470" s="54" t="s">
        <v>16748</v>
      </c>
      <c r="F4470" s="71">
        <v>44555</v>
      </c>
      <c r="G4470" s="72">
        <v>1087.48</v>
      </c>
      <c r="H4470" s="72">
        <v>92272.68</v>
      </c>
      <c r="I4470" s="54" t="s">
        <v>265</v>
      </c>
      <c r="J4470" s="54" t="s">
        <v>16739</v>
      </c>
      <c r="K4470" s="54" t="s">
        <v>16749</v>
      </c>
      <c r="L4470" s="54" t="s">
        <v>16750</v>
      </c>
      <c r="M4470" s="54" t="s">
        <v>16748</v>
      </c>
      <c r="N4470" s="54" t="s">
        <v>256</v>
      </c>
      <c r="O4470" s="54" t="s">
        <v>256</v>
      </c>
      <c r="P4470" s="54" t="s">
        <v>445</v>
      </c>
      <c r="Q4470" s="54" t="s">
        <v>256</v>
      </c>
      <c r="R4470" s="54" t="s">
        <v>431</v>
      </c>
      <c r="S4470" s="71"/>
      <c r="T4470" s="54" t="s">
        <v>256</v>
      </c>
      <c r="U4470" s="71">
        <v>44555</v>
      </c>
      <c r="V4470" s="54" t="s">
        <v>256</v>
      </c>
      <c r="W4470" t="str">
        <f t="shared" si="69"/>
        <v>Dec-21</v>
      </c>
    </row>
    <row r="4471" spans="1:23" x14ac:dyDescent="0.25">
      <c r="A4471" s="54" t="s">
        <v>318</v>
      </c>
      <c r="B4471" s="54" t="s">
        <v>432</v>
      </c>
      <c r="C4471" s="54" t="s">
        <v>263</v>
      </c>
      <c r="D4471" s="54" t="s">
        <v>429</v>
      </c>
      <c r="E4471" s="54" t="s">
        <v>16751</v>
      </c>
      <c r="F4471" s="71">
        <v>44543</v>
      </c>
      <c r="G4471" s="72">
        <v>31855.15</v>
      </c>
      <c r="H4471" s="72">
        <v>2702909.48</v>
      </c>
      <c r="I4471" s="54" t="s">
        <v>265</v>
      </c>
      <c r="J4471" s="54" t="s">
        <v>13530</v>
      </c>
      <c r="K4471" s="54" t="s">
        <v>16752</v>
      </c>
      <c r="L4471" s="54" t="s">
        <v>16753</v>
      </c>
      <c r="M4471" s="54" t="s">
        <v>16751</v>
      </c>
      <c r="N4471" s="54" t="s">
        <v>256</v>
      </c>
      <c r="O4471" s="54" t="s">
        <v>256</v>
      </c>
      <c r="P4471" s="54" t="s">
        <v>434</v>
      </c>
      <c r="Q4471" s="54" t="s">
        <v>256</v>
      </c>
      <c r="R4471" s="54" t="s">
        <v>431</v>
      </c>
      <c r="S4471" s="71"/>
      <c r="T4471" s="54" t="s">
        <v>256</v>
      </c>
      <c r="U4471" s="71">
        <v>44543</v>
      </c>
      <c r="V4471" s="54" t="s">
        <v>256</v>
      </c>
      <c r="W4471" t="str">
        <f t="shared" si="69"/>
        <v>Dec-21</v>
      </c>
    </row>
    <row r="4472" spans="1:23" x14ac:dyDescent="0.25">
      <c r="A4472" s="54" t="s">
        <v>318</v>
      </c>
      <c r="B4472" s="54" t="s">
        <v>432</v>
      </c>
      <c r="C4472" s="54" t="s">
        <v>263</v>
      </c>
      <c r="D4472" s="54" t="s">
        <v>429</v>
      </c>
      <c r="E4472" s="54" t="s">
        <v>16754</v>
      </c>
      <c r="F4472" s="71">
        <v>44543</v>
      </c>
      <c r="G4472" s="72">
        <v>108843</v>
      </c>
      <c r="H4472" s="72">
        <v>9235328.5500000007</v>
      </c>
      <c r="I4472" s="54" t="s">
        <v>265</v>
      </c>
      <c r="J4472" s="54" t="s">
        <v>13530</v>
      </c>
      <c r="K4472" s="54" t="s">
        <v>16755</v>
      </c>
      <c r="L4472" s="54" t="s">
        <v>16756</v>
      </c>
      <c r="M4472" s="54" t="s">
        <v>16754</v>
      </c>
      <c r="N4472" s="54" t="s">
        <v>256</v>
      </c>
      <c r="O4472" s="54" t="s">
        <v>256</v>
      </c>
      <c r="P4472" s="54" t="s">
        <v>434</v>
      </c>
      <c r="Q4472" s="54" t="s">
        <v>256</v>
      </c>
      <c r="R4472" s="54" t="s">
        <v>431</v>
      </c>
      <c r="S4472" s="71"/>
      <c r="T4472" s="54" t="s">
        <v>256</v>
      </c>
      <c r="U4472" s="71">
        <v>44543</v>
      </c>
      <c r="V4472" s="54" t="s">
        <v>256</v>
      </c>
      <c r="W4472" t="str">
        <f t="shared" si="69"/>
        <v>Dec-21</v>
      </c>
    </row>
    <row r="4473" spans="1:23" x14ac:dyDescent="0.25">
      <c r="A4473" s="54" t="s">
        <v>318</v>
      </c>
      <c r="B4473" s="54" t="s">
        <v>432</v>
      </c>
      <c r="C4473" s="54" t="s">
        <v>263</v>
      </c>
      <c r="D4473" s="54" t="s">
        <v>429</v>
      </c>
      <c r="E4473" s="54" t="s">
        <v>16757</v>
      </c>
      <c r="F4473" s="71">
        <v>44550</v>
      </c>
      <c r="G4473" s="72">
        <v>26670.32</v>
      </c>
      <c r="H4473" s="72">
        <v>2262976.65</v>
      </c>
      <c r="I4473" s="54" t="s">
        <v>265</v>
      </c>
      <c r="J4473" s="54" t="s">
        <v>13530</v>
      </c>
      <c r="K4473" s="54" t="s">
        <v>16758</v>
      </c>
      <c r="L4473" s="54" t="s">
        <v>16759</v>
      </c>
      <c r="M4473" s="54" t="s">
        <v>16757</v>
      </c>
      <c r="N4473" s="54" t="s">
        <v>256</v>
      </c>
      <c r="O4473" s="54" t="s">
        <v>256</v>
      </c>
      <c r="P4473" s="54" t="s">
        <v>434</v>
      </c>
      <c r="Q4473" s="54" t="s">
        <v>256</v>
      </c>
      <c r="R4473" s="54" t="s">
        <v>431</v>
      </c>
      <c r="S4473" s="71"/>
      <c r="T4473" s="54" t="s">
        <v>256</v>
      </c>
      <c r="U4473" s="71">
        <v>44550</v>
      </c>
      <c r="V4473" s="54" t="s">
        <v>256</v>
      </c>
      <c r="W4473" t="str">
        <f t="shared" si="69"/>
        <v>Dec-21</v>
      </c>
    </row>
    <row r="4474" spans="1:23" x14ac:dyDescent="0.25">
      <c r="A4474" s="54" t="s">
        <v>317</v>
      </c>
      <c r="B4474" s="54" t="s">
        <v>432</v>
      </c>
      <c r="C4474" s="54" t="s">
        <v>263</v>
      </c>
      <c r="D4474" s="54" t="s">
        <v>429</v>
      </c>
      <c r="E4474" s="54" t="s">
        <v>16760</v>
      </c>
      <c r="F4474" s="71">
        <v>44532</v>
      </c>
      <c r="G4474" s="72">
        <v>1653.48</v>
      </c>
      <c r="H4474" s="72">
        <v>140297.78</v>
      </c>
      <c r="I4474" s="54" t="s">
        <v>265</v>
      </c>
      <c r="J4474" s="54" t="s">
        <v>13549</v>
      </c>
      <c r="K4474" s="54" t="s">
        <v>16761</v>
      </c>
      <c r="L4474" s="54" t="s">
        <v>16762</v>
      </c>
      <c r="M4474" s="54" t="s">
        <v>16760</v>
      </c>
      <c r="N4474" s="54" t="s">
        <v>256</v>
      </c>
      <c r="O4474" s="54" t="s">
        <v>256</v>
      </c>
      <c r="P4474" s="54" t="s">
        <v>455</v>
      </c>
      <c r="Q4474" s="54" t="s">
        <v>256</v>
      </c>
      <c r="R4474" s="54" t="s">
        <v>431</v>
      </c>
      <c r="S4474" s="71"/>
      <c r="T4474" s="54" t="s">
        <v>256</v>
      </c>
      <c r="U4474" s="71">
        <v>44532</v>
      </c>
      <c r="V4474" s="54" t="s">
        <v>256</v>
      </c>
      <c r="W4474" t="str">
        <f t="shared" si="69"/>
        <v>Dec-21</v>
      </c>
    </row>
    <row r="4475" spans="1:23" x14ac:dyDescent="0.25">
      <c r="A4475" s="54" t="s">
        <v>317</v>
      </c>
      <c r="B4475" s="54" t="s">
        <v>432</v>
      </c>
      <c r="C4475" s="54" t="s">
        <v>263</v>
      </c>
      <c r="D4475" s="54" t="s">
        <v>429</v>
      </c>
      <c r="E4475" s="54" t="s">
        <v>16763</v>
      </c>
      <c r="F4475" s="71">
        <v>44535</v>
      </c>
      <c r="G4475" s="72">
        <v>611.67999999999995</v>
      </c>
      <c r="H4475" s="72">
        <v>51901.05</v>
      </c>
      <c r="I4475" s="54" t="s">
        <v>265</v>
      </c>
      <c r="J4475" s="54" t="s">
        <v>13549</v>
      </c>
      <c r="K4475" s="54" t="s">
        <v>16761</v>
      </c>
      <c r="L4475" s="54" t="s">
        <v>16764</v>
      </c>
      <c r="M4475" s="54" t="s">
        <v>16763</v>
      </c>
      <c r="N4475" s="54" t="s">
        <v>256</v>
      </c>
      <c r="O4475" s="54" t="s">
        <v>256</v>
      </c>
      <c r="P4475" s="54" t="s">
        <v>455</v>
      </c>
      <c r="Q4475" s="54" t="s">
        <v>256</v>
      </c>
      <c r="R4475" s="54" t="s">
        <v>431</v>
      </c>
      <c r="S4475" s="71"/>
      <c r="T4475" s="54" t="s">
        <v>256</v>
      </c>
      <c r="U4475" s="71">
        <v>44535</v>
      </c>
      <c r="V4475" s="54" t="s">
        <v>256</v>
      </c>
      <c r="W4475" t="str">
        <f t="shared" si="69"/>
        <v>Dec-21</v>
      </c>
    </row>
    <row r="4476" spans="1:23" x14ac:dyDescent="0.25">
      <c r="A4476" s="54" t="s">
        <v>317</v>
      </c>
      <c r="B4476" s="54" t="s">
        <v>432</v>
      </c>
      <c r="C4476" s="54" t="s">
        <v>263</v>
      </c>
      <c r="D4476" s="54" t="s">
        <v>429</v>
      </c>
      <c r="E4476" s="54" t="s">
        <v>16765</v>
      </c>
      <c r="F4476" s="71">
        <v>44544</v>
      </c>
      <c r="G4476" s="72">
        <v>295.38</v>
      </c>
      <c r="H4476" s="72">
        <v>25062.99</v>
      </c>
      <c r="I4476" s="54" t="s">
        <v>265</v>
      </c>
      <c r="J4476" s="54" t="s">
        <v>13549</v>
      </c>
      <c r="K4476" s="54" t="s">
        <v>16766</v>
      </c>
      <c r="L4476" s="54" t="s">
        <v>16767</v>
      </c>
      <c r="M4476" s="54" t="s">
        <v>16765</v>
      </c>
      <c r="N4476" s="54" t="s">
        <v>256</v>
      </c>
      <c r="O4476" s="54" t="s">
        <v>256</v>
      </c>
      <c r="P4476" s="54" t="s">
        <v>455</v>
      </c>
      <c r="Q4476" s="54" t="s">
        <v>256</v>
      </c>
      <c r="R4476" s="54" t="s">
        <v>431</v>
      </c>
      <c r="S4476" s="71"/>
      <c r="T4476" s="54" t="s">
        <v>256</v>
      </c>
      <c r="U4476" s="71">
        <v>44544</v>
      </c>
      <c r="V4476" s="54" t="s">
        <v>256</v>
      </c>
      <c r="W4476" t="str">
        <f t="shared" si="69"/>
        <v>Dec-21</v>
      </c>
    </row>
    <row r="4477" spans="1:23" x14ac:dyDescent="0.25">
      <c r="A4477" s="54" t="s">
        <v>317</v>
      </c>
      <c r="B4477" s="54" t="s">
        <v>432</v>
      </c>
      <c r="C4477" s="54" t="s">
        <v>263</v>
      </c>
      <c r="D4477" s="54" t="s">
        <v>429</v>
      </c>
      <c r="E4477" s="54" t="s">
        <v>16768</v>
      </c>
      <c r="F4477" s="71">
        <v>44544</v>
      </c>
      <c r="G4477" s="72">
        <v>1199.5999999999999</v>
      </c>
      <c r="H4477" s="72">
        <v>101786.06</v>
      </c>
      <c r="I4477" s="54" t="s">
        <v>265</v>
      </c>
      <c r="J4477" s="54" t="s">
        <v>13549</v>
      </c>
      <c r="K4477" s="54" t="s">
        <v>16769</v>
      </c>
      <c r="L4477" s="54" t="s">
        <v>16770</v>
      </c>
      <c r="M4477" s="54" t="s">
        <v>16768</v>
      </c>
      <c r="N4477" s="54" t="s">
        <v>256</v>
      </c>
      <c r="O4477" s="54" t="s">
        <v>256</v>
      </c>
      <c r="P4477" s="54" t="s">
        <v>455</v>
      </c>
      <c r="Q4477" s="54" t="s">
        <v>256</v>
      </c>
      <c r="R4477" s="54" t="s">
        <v>431</v>
      </c>
      <c r="S4477" s="71"/>
      <c r="T4477" s="54" t="s">
        <v>256</v>
      </c>
      <c r="U4477" s="71">
        <v>44544</v>
      </c>
      <c r="V4477" s="54" t="s">
        <v>256</v>
      </c>
      <c r="W4477" t="str">
        <f t="shared" si="69"/>
        <v>Dec-21</v>
      </c>
    </row>
    <row r="4478" spans="1:23" x14ac:dyDescent="0.25">
      <c r="A4478" s="54" t="s">
        <v>317</v>
      </c>
      <c r="B4478" s="54" t="s">
        <v>432</v>
      </c>
      <c r="C4478" s="54" t="s">
        <v>263</v>
      </c>
      <c r="D4478" s="54" t="s">
        <v>429</v>
      </c>
      <c r="E4478" s="54" t="s">
        <v>16771</v>
      </c>
      <c r="F4478" s="71">
        <v>44544</v>
      </c>
      <c r="G4478" s="72">
        <v>1793.75</v>
      </c>
      <c r="H4478" s="72">
        <v>152199.69</v>
      </c>
      <c r="I4478" s="54" t="s">
        <v>265</v>
      </c>
      <c r="J4478" s="54" t="s">
        <v>13549</v>
      </c>
      <c r="K4478" s="54" t="s">
        <v>16772</v>
      </c>
      <c r="L4478" s="54" t="s">
        <v>16773</v>
      </c>
      <c r="M4478" s="54" t="s">
        <v>16771</v>
      </c>
      <c r="N4478" s="54" t="s">
        <v>256</v>
      </c>
      <c r="O4478" s="54" t="s">
        <v>256</v>
      </c>
      <c r="P4478" s="54" t="s">
        <v>455</v>
      </c>
      <c r="Q4478" s="54" t="s">
        <v>256</v>
      </c>
      <c r="R4478" s="54" t="s">
        <v>431</v>
      </c>
      <c r="S4478" s="71"/>
      <c r="T4478" s="54" t="s">
        <v>256</v>
      </c>
      <c r="U4478" s="71">
        <v>44544</v>
      </c>
      <c r="V4478" s="54" t="s">
        <v>256</v>
      </c>
      <c r="W4478" t="str">
        <f t="shared" si="69"/>
        <v>Dec-21</v>
      </c>
    </row>
    <row r="4479" spans="1:23" x14ac:dyDescent="0.25">
      <c r="A4479" s="54" t="s">
        <v>317</v>
      </c>
      <c r="B4479" s="54" t="s">
        <v>432</v>
      </c>
      <c r="C4479" s="54" t="s">
        <v>263</v>
      </c>
      <c r="D4479" s="54" t="s">
        <v>429</v>
      </c>
      <c r="E4479" s="54" t="s">
        <v>16774</v>
      </c>
      <c r="F4479" s="71">
        <v>44544</v>
      </c>
      <c r="G4479" s="72">
        <v>551.17999999999995</v>
      </c>
      <c r="H4479" s="72">
        <v>46767.62</v>
      </c>
      <c r="I4479" s="54" t="s">
        <v>265</v>
      </c>
      <c r="J4479" s="54" t="s">
        <v>13549</v>
      </c>
      <c r="K4479" s="54" t="s">
        <v>16775</v>
      </c>
      <c r="L4479" s="54" t="s">
        <v>16776</v>
      </c>
      <c r="M4479" s="54" t="s">
        <v>16774</v>
      </c>
      <c r="N4479" s="54" t="s">
        <v>256</v>
      </c>
      <c r="O4479" s="54" t="s">
        <v>256</v>
      </c>
      <c r="P4479" s="54" t="s">
        <v>455</v>
      </c>
      <c r="Q4479" s="54" t="s">
        <v>256</v>
      </c>
      <c r="R4479" s="54" t="s">
        <v>431</v>
      </c>
      <c r="S4479" s="71"/>
      <c r="T4479" s="54" t="s">
        <v>256</v>
      </c>
      <c r="U4479" s="71">
        <v>44544</v>
      </c>
      <c r="V4479" s="54" t="s">
        <v>256</v>
      </c>
      <c r="W4479" t="str">
        <f t="shared" si="69"/>
        <v>Dec-21</v>
      </c>
    </row>
    <row r="4480" spans="1:23" x14ac:dyDescent="0.25">
      <c r="A4480" s="54" t="s">
        <v>317</v>
      </c>
      <c r="B4480" s="54" t="s">
        <v>432</v>
      </c>
      <c r="C4480" s="54" t="s">
        <v>263</v>
      </c>
      <c r="D4480" s="54" t="s">
        <v>429</v>
      </c>
      <c r="E4480" s="54" t="s">
        <v>16777</v>
      </c>
      <c r="F4480" s="71">
        <v>44544</v>
      </c>
      <c r="G4480" s="72">
        <v>675</v>
      </c>
      <c r="H4480" s="72">
        <v>57273.75</v>
      </c>
      <c r="I4480" s="54" t="s">
        <v>265</v>
      </c>
      <c r="J4480" s="54" t="s">
        <v>13549</v>
      </c>
      <c r="K4480" s="54" t="s">
        <v>16775</v>
      </c>
      <c r="L4480" s="54" t="s">
        <v>16778</v>
      </c>
      <c r="M4480" s="54" t="s">
        <v>16777</v>
      </c>
      <c r="N4480" s="54" t="s">
        <v>256</v>
      </c>
      <c r="O4480" s="54" t="s">
        <v>256</v>
      </c>
      <c r="P4480" s="54" t="s">
        <v>455</v>
      </c>
      <c r="Q4480" s="54" t="s">
        <v>256</v>
      </c>
      <c r="R4480" s="54" t="s">
        <v>431</v>
      </c>
      <c r="S4480" s="71"/>
      <c r="T4480" s="54" t="s">
        <v>256</v>
      </c>
      <c r="U4480" s="71">
        <v>44544</v>
      </c>
      <c r="V4480" s="54" t="s">
        <v>256</v>
      </c>
      <c r="W4480" t="str">
        <f t="shared" si="69"/>
        <v>Dec-21</v>
      </c>
    </row>
    <row r="4481" spans="1:23" x14ac:dyDescent="0.25">
      <c r="A4481" s="54" t="s">
        <v>317</v>
      </c>
      <c r="B4481" s="54" t="s">
        <v>432</v>
      </c>
      <c r="C4481" s="54" t="s">
        <v>263</v>
      </c>
      <c r="D4481" s="54" t="s">
        <v>429</v>
      </c>
      <c r="E4481" s="54" t="s">
        <v>16779</v>
      </c>
      <c r="F4481" s="71">
        <v>44559</v>
      </c>
      <c r="G4481" s="72">
        <v>1179.02</v>
      </c>
      <c r="H4481" s="72">
        <v>100039.85</v>
      </c>
      <c r="I4481" s="54" t="s">
        <v>265</v>
      </c>
      <c r="J4481" s="54" t="s">
        <v>13549</v>
      </c>
      <c r="K4481" s="54" t="s">
        <v>16780</v>
      </c>
      <c r="L4481" s="54" t="s">
        <v>16781</v>
      </c>
      <c r="M4481" s="54" t="s">
        <v>16779</v>
      </c>
      <c r="N4481" s="54" t="s">
        <v>256</v>
      </c>
      <c r="O4481" s="54" t="s">
        <v>256</v>
      </c>
      <c r="P4481" s="54" t="s">
        <v>455</v>
      </c>
      <c r="Q4481" s="54" t="s">
        <v>256</v>
      </c>
      <c r="R4481" s="54" t="s">
        <v>431</v>
      </c>
      <c r="S4481" s="71"/>
      <c r="T4481" s="54" t="s">
        <v>256</v>
      </c>
      <c r="U4481" s="71">
        <v>44559</v>
      </c>
      <c r="V4481" s="54" t="s">
        <v>256</v>
      </c>
      <c r="W4481" t="str">
        <f t="shared" si="69"/>
        <v>Dec-21</v>
      </c>
    </row>
    <row r="4482" spans="1:23" x14ac:dyDescent="0.25">
      <c r="A4482" s="54" t="s">
        <v>317</v>
      </c>
      <c r="B4482" s="54" t="s">
        <v>432</v>
      </c>
      <c r="C4482" s="54" t="s">
        <v>263</v>
      </c>
      <c r="D4482" s="54" t="s">
        <v>429</v>
      </c>
      <c r="E4482" s="54" t="s">
        <v>16782</v>
      </c>
      <c r="F4482" s="71">
        <v>44553</v>
      </c>
      <c r="G4482" s="72">
        <v>63.99</v>
      </c>
      <c r="H4482" s="72">
        <v>5429.55</v>
      </c>
      <c r="I4482" s="54" t="s">
        <v>265</v>
      </c>
      <c r="J4482" s="54" t="s">
        <v>13549</v>
      </c>
      <c r="K4482" s="54" t="s">
        <v>16783</v>
      </c>
      <c r="L4482" s="54" t="s">
        <v>16784</v>
      </c>
      <c r="M4482" s="54" t="s">
        <v>16782</v>
      </c>
      <c r="N4482" s="54" t="s">
        <v>256</v>
      </c>
      <c r="O4482" s="54" t="s">
        <v>256</v>
      </c>
      <c r="P4482" s="54" t="s">
        <v>455</v>
      </c>
      <c r="Q4482" s="54" t="s">
        <v>256</v>
      </c>
      <c r="R4482" s="54" t="s">
        <v>431</v>
      </c>
      <c r="S4482" s="71"/>
      <c r="T4482" s="54" t="s">
        <v>256</v>
      </c>
      <c r="U4482" s="71">
        <v>44553</v>
      </c>
      <c r="V4482" s="54" t="s">
        <v>256</v>
      </c>
      <c r="W4482" t="str">
        <f t="shared" si="69"/>
        <v>Dec-21</v>
      </c>
    </row>
    <row r="4483" spans="1:23" x14ac:dyDescent="0.25">
      <c r="A4483" s="54" t="s">
        <v>317</v>
      </c>
      <c r="B4483" s="54" t="s">
        <v>432</v>
      </c>
      <c r="C4483" s="54" t="s">
        <v>263</v>
      </c>
      <c r="D4483" s="54" t="s">
        <v>429</v>
      </c>
      <c r="E4483" s="54" t="s">
        <v>16785</v>
      </c>
      <c r="F4483" s="71">
        <v>44558</v>
      </c>
      <c r="G4483" s="72">
        <v>448.76</v>
      </c>
      <c r="H4483" s="72">
        <v>38077.29</v>
      </c>
      <c r="I4483" s="54" t="s">
        <v>265</v>
      </c>
      <c r="J4483" s="54" t="s">
        <v>13549</v>
      </c>
      <c r="K4483" s="54" t="s">
        <v>12100</v>
      </c>
      <c r="L4483" s="54" t="s">
        <v>16786</v>
      </c>
      <c r="M4483" s="54" t="s">
        <v>16785</v>
      </c>
      <c r="N4483" s="54" t="s">
        <v>256</v>
      </c>
      <c r="O4483" s="54" t="s">
        <v>256</v>
      </c>
      <c r="P4483" s="54" t="s">
        <v>455</v>
      </c>
      <c r="Q4483" s="54" t="s">
        <v>256</v>
      </c>
      <c r="R4483" s="54" t="s">
        <v>431</v>
      </c>
      <c r="S4483" s="71"/>
      <c r="T4483" s="54" t="s">
        <v>256</v>
      </c>
      <c r="U4483" s="71">
        <v>44558</v>
      </c>
      <c r="V4483" s="54" t="s">
        <v>256</v>
      </c>
      <c r="W4483" t="str">
        <f t="shared" si="69"/>
        <v>Dec-21</v>
      </c>
    </row>
    <row r="4484" spans="1:23" x14ac:dyDescent="0.25">
      <c r="A4484" s="54" t="s">
        <v>317</v>
      </c>
      <c r="B4484" s="54" t="s">
        <v>432</v>
      </c>
      <c r="C4484" s="54" t="s">
        <v>263</v>
      </c>
      <c r="D4484" s="54" t="s">
        <v>429</v>
      </c>
      <c r="E4484" s="54" t="s">
        <v>16787</v>
      </c>
      <c r="F4484" s="71">
        <v>44553</v>
      </c>
      <c r="G4484" s="72">
        <v>558.17999999999995</v>
      </c>
      <c r="H4484" s="72">
        <v>47361.57</v>
      </c>
      <c r="I4484" s="54" t="s">
        <v>265</v>
      </c>
      <c r="J4484" s="54" t="s">
        <v>13549</v>
      </c>
      <c r="K4484" s="54" t="s">
        <v>16788</v>
      </c>
      <c r="L4484" s="54" t="s">
        <v>16789</v>
      </c>
      <c r="M4484" s="54" t="s">
        <v>16787</v>
      </c>
      <c r="N4484" s="54" t="s">
        <v>256</v>
      </c>
      <c r="O4484" s="54" t="s">
        <v>256</v>
      </c>
      <c r="P4484" s="54" t="s">
        <v>455</v>
      </c>
      <c r="Q4484" s="54" t="s">
        <v>256</v>
      </c>
      <c r="R4484" s="54" t="s">
        <v>431</v>
      </c>
      <c r="S4484" s="71"/>
      <c r="T4484" s="54" t="s">
        <v>256</v>
      </c>
      <c r="U4484" s="71">
        <v>44553</v>
      </c>
      <c r="V4484" s="54" t="s">
        <v>256</v>
      </c>
      <c r="W4484" t="str">
        <f t="shared" ref="W4484:W4547" si="70">TEXT(F4484,"MMM-YY")</f>
        <v>Dec-21</v>
      </c>
    </row>
    <row r="4485" spans="1:23" x14ac:dyDescent="0.25">
      <c r="A4485" s="54" t="s">
        <v>317</v>
      </c>
      <c r="B4485" s="54" t="s">
        <v>432</v>
      </c>
      <c r="C4485" s="54" t="s">
        <v>263</v>
      </c>
      <c r="D4485" s="54" t="s">
        <v>429</v>
      </c>
      <c r="E4485" s="54" t="s">
        <v>16790</v>
      </c>
      <c r="F4485" s="71">
        <v>44553</v>
      </c>
      <c r="G4485" s="72">
        <v>35.700000000000003</v>
      </c>
      <c r="H4485" s="72">
        <v>3029.15</v>
      </c>
      <c r="I4485" s="54" t="s">
        <v>265</v>
      </c>
      <c r="J4485" s="54" t="s">
        <v>13549</v>
      </c>
      <c r="K4485" s="54" t="s">
        <v>16788</v>
      </c>
      <c r="L4485" s="54" t="s">
        <v>16791</v>
      </c>
      <c r="M4485" s="54" t="s">
        <v>16790</v>
      </c>
      <c r="N4485" s="54" t="s">
        <v>256</v>
      </c>
      <c r="O4485" s="54" t="s">
        <v>256</v>
      </c>
      <c r="P4485" s="54" t="s">
        <v>455</v>
      </c>
      <c r="Q4485" s="54" t="s">
        <v>256</v>
      </c>
      <c r="R4485" s="54" t="s">
        <v>431</v>
      </c>
      <c r="S4485" s="71"/>
      <c r="T4485" s="54" t="s">
        <v>256</v>
      </c>
      <c r="U4485" s="71">
        <v>44553</v>
      </c>
      <c r="V4485" s="54" t="s">
        <v>256</v>
      </c>
      <c r="W4485" t="str">
        <f t="shared" si="70"/>
        <v>Dec-21</v>
      </c>
    </row>
    <row r="4486" spans="1:23" x14ac:dyDescent="0.25">
      <c r="A4486" s="54" t="s">
        <v>317</v>
      </c>
      <c r="B4486" s="54" t="s">
        <v>432</v>
      </c>
      <c r="C4486" s="54" t="s">
        <v>263</v>
      </c>
      <c r="D4486" s="54" t="s">
        <v>429</v>
      </c>
      <c r="E4486" s="54" t="s">
        <v>16792</v>
      </c>
      <c r="F4486" s="71">
        <v>44553</v>
      </c>
      <c r="G4486" s="72">
        <v>30.72</v>
      </c>
      <c r="H4486" s="72">
        <v>2606.59</v>
      </c>
      <c r="I4486" s="54" t="s">
        <v>265</v>
      </c>
      <c r="J4486" s="54" t="s">
        <v>13549</v>
      </c>
      <c r="K4486" s="54" t="s">
        <v>16788</v>
      </c>
      <c r="L4486" s="54" t="s">
        <v>16793</v>
      </c>
      <c r="M4486" s="54" t="s">
        <v>16792</v>
      </c>
      <c r="N4486" s="54" t="s">
        <v>256</v>
      </c>
      <c r="O4486" s="54" t="s">
        <v>256</v>
      </c>
      <c r="P4486" s="54" t="s">
        <v>455</v>
      </c>
      <c r="Q4486" s="54" t="s">
        <v>256</v>
      </c>
      <c r="R4486" s="54" t="s">
        <v>431</v>
      </c>
      <c r="S4486" s="71"/>
      <c r="T4486" s="54" t="s">
        <v>256</v>
      </c>
      <c r="U4486" s="71">
        <v>44553</v>
      </c>
      <c r="V4486" s="54" t="s">
        <v>256</v>
      </c>
      <c r="W4486" t="str">
        <f t="shared" si="70"/>
        <v>Dec-21</v>
      </c>
    </row>
    <row r="4487" spans="1:23" x14ac:dyDescent="0.25">
      <c r="A4487" s="54" t="s">
        <v>317</v>
      </c>
      <c r="B4487" s="54" t="s">
        <v>432</v>
      </c>
      <c r="C4487" s="54" t="s">
        <v>263</v>
      </c>
      <c r="D4487" s="54" t="s">
        <v>429</v>
      </c>
      <c r="E4487" s="54" t="s">
        <v>16794</v>
      </c>
      <c r="F4487" s="71">
        <v>44558</v>
      </c>
      <c r="G4487" s="72">
        <v>75</v>
      </c>
      <c r="H4487" s="72">
        <v>6363.75</v>
      </c>
      <c r="I4487" s="54" t="s">
        <v>265</v>
      </c>
      <c r="J4487" s="54" t="s">
        <v>13549</v>
      </c>
      <c r="K4487" s="54" t="s">
        <v>12112</v>
      </c>
      <c r="L4487" s="54" t="s">
        <v>16795</v>
      </c>
      <c r="M4487" s="54" t="s">
        <v>16794</v>
      </c>
      <c r="N4487" s="54" t="s">
        <v>256</v>
      </c>
      <c r="O4487" s="54" t="s">
        <v>256</v>
      </c>
      <c r="P4487" s="54" t="s">
        <v>455</v>
      </c>
      <c r="Q4487" s="54" t="s">
        <v>256</v>
      </c>
      <c r="R4487" s="54" t="s">
        <v>431</v>
      </c>
      <c r="S4487" s="71"/>
      <c r="T4487" s="54" t="s">
        <v>256</v>
      </c>
      <c r="U4487" s="71">
        <v>44558</v>
      </c>
      <c r="V4487" s="54" t="s">
        <v>256</v>
      </c>
      <c r="W4487" t="str">
        <f t="shared" si="70"/>
        <v>Dec-21</v>
      </c>
    </row>
    <row r="4488" spans="1:23" x14ac:dyDescent="0.25">
      <c r="A4488" s="54" t="s">
        <v>317</v>
      </c>
      <c r="B4488" s="54" t="s">
        <v>432</v>
      </c>
      <c r="C4488" s="54" t="s">
        <v>263</v>
      </c>
      <c r="D4488" s="54" t="s">
        <v>429</v>
      </c>
      <c r="E4488" s="54" t="s">
        <v>16796</v>
      </c>
      <c r="F4488" s="71">
        <v>44558</v>
      </c>
      <c r="G4488" s="72">
        <v>213.36</v>
      </c>
      <c r="H4488" s="72">
        <v>18103.599999999999</v>
      </c>
      <c r="I4488" s="54" t="s">
        <v>265</v>
      </c>
      <c r="J4488" s="54" t="s">
        <v>13549</v>
      </c>
      <c r="K4488" s="54" t="s">
        <v>12117</v>
      </c>
      <c r="L4488" s="54" t="s">
        <v>16797</v>
      </c>
      <c r="M4488" s="54" t="s">
        <v>16796</v>
      </c>
      <c r="N4488" s="54" t="s">
        <v>256</v>
      </c>
      <c r="O4488" s="54" t="s">
        <v>256</v>
      </c>
      <c r="P4488" s="54" t="s">
        <v>455</v>
      </c>
      <c r="Q4488" s="54" t="s">
        <v>256</v>
      </c>
      <c r="R4488" s="54" t="s">
        <v>431</v>
      </c>
      <c r="S4488" s="71"/>
      <c r="T4488" s="54" t="s">
        <v>256</v>
      </c>
      <c r="U4488" s="71">
        <v>44558</v>
      </c>
      <c r="V4488" s="54" t="s">
        <v>256</v>
      </c>
      <c r="W4488" t="str">
        <f t="shared" si="70"/>
        <v>Dec-21</v>
      </c>
    </row>
    <row r="4489" spans="1:23" x14ac:dyDescent="0.25">
      <c r="A4489" s="54" t="s">
        <v>317</v>
      </c>
      <c r="B4489" s="54" t="s">
        <v>432</v>
      </c>
      <c r="C4489" s="54" t="s">
        <v>263</v>
      </c>
      <c r="D4489" s="54" t="s">
        <v>429</v>
      </c>
      <c r="E4489" s="54" t="s">
        <v>16798</v>
      </c>
      <c r="F4489" s="71">
        <v>44553</v>
      </c>
      <c r="G4489" s="72">
        <v>1771.74</v>
      </c>
      <c r="H4489" s="72">
        <v>150332.14000000001</v>
      </c>
      <c r="I4489" s="54" t="s">
        <v>265</v>
      </c>
      <c r="J4489" s="54" t="s">
        <v>13549</v>
      </c>
      <c r="K4489" s="54" t="s">
        <v>16766</v>
      </c>
      <c r="L4489" s="54" t="s">
        <v>16799</v>
      </c>
      <c r="M4489" s="54" t="s">
        <v>16798</v>
      </c>
      <c r="N4489" s="54" t="s">
        <v>256</v>
      </c>
      <c r="O4489" s="54" t="s">
        <v>256</v>
      </c>
      <c r="P4489" s="54" t="s">
        <v>455</v>
      </c>
      <c r="Q4489" s="54" t="s">
        <v>256</v>
      </c>
      <c r="R4489" s="54" t="s">
        <v>431</v>
      </c>
      <c r="S4489" s="71"/>
      <c r="T4489" s="54" t="s">
        <v>256</v>
      </c>
      <c r="U4489" s="71">
        <v>44553</v>
      </c>
      <c r="V4489" s="54" t="s">
        <v>256</v>
      </c>
      <c r="W4489" t="str">
        <f t="shared" si="70"/>
        <v>Dec-21</v>
      </c>
    </row>
    <row r="4490" spans="1:23" x14ac:dyDescent="0.25">
      <c r="A4490" s="54" t="s">
        <v>318</v>
      </c>
      <c r="B4490" s="54" t="s">
        <v>432</v>
      </c>
      <c r="C4490" s="54" t="s">
        <v>263</v>
      </c>
      <c r="D4490" s="54" t="s">
        <v>429</v>
      </c>
      <c r="E4490" s="54" t="s">
        <v>16800</v>
      </c>
      <c r="F4490" s="71">
        <v>44534</v>
      </c>
      <c r="G4490" s="72">
        <v>5543.23</v>
      </c>
      <c r="H4490" s="72">
        <v>470343.07</v>
      </c>
      <c r="I4490" s="54" t="s">
        <v>265</v>
      </c>
      <c r="J4490" s="54" t="s">
        <v>13558</v>
      </c>
      <c r="K4490" s="54" t="s">
        <v>16801</v>
      </c>
      <c r="L4490" s="54" t="s">
        <v>16802</v>
      </c>
      <c r="M4490" s="54" t="s">
        <v>16800</v>
      </c>
      <c r="N4490" s="54" t="s">
        <v>256</v>
      </c>
      <c r="O4490" s="54" t="s">
        <v>256</v>
      </c>
      <c r="P4490" s="54" t="s">
        <v>442</v>
      </c>
      <c r="Q4490" s="54" t="s">
        <v>256</v>
      </c>
      <c r="R4490" s="54" t="s">
        <v>431</v>
      </c>
      <c r="S4490" s="71"/>
      <c r="T4490" s="54" t="s">
        <v>256</v>
      </c>
      <c r="U4490" s="71">
        <v>44534</v>
      </c>
      <c r="V4490" s="54" t="s">
        <v>256</v>
      </c>
      <c r="W4490" t="str">
        <f t="shared" si="70"/>
        <v>Dec-21</v>
      </c>
    </row>
    <row r="4491" spans="1:23" x14ac:dyDescent="0.25">
      <c r="A4491" s="54" t="s">
        <v>318</v>
      </c>
      <c r="B4491" s="54" t="s">
        <v>432</v>
      </c>
      <c r="C4491" s="54" t="s">
        <v>263</v>
      </c>
      <c r="D4491" s="54" t="s">
        <v>429</v>
      </c>
      <c r="E4491" s="54" t="s">
        <v>16803</v>
      </c>
      <c r="F4491" s="71">
        <v>44538</v>
      </c>
      <c r="G4491" s="72">
        <v>4259.1400000000003</v>
      </c>
      <c r="H4491" s="72">
        <v>361388.03</v>
      </c>
      <c r="I4491" s="54" t="s">
        <v>265</v>
      </c>
      <c r="J4491" s="54" t="s">
        <v>13558</v>
      </c>
      <c r="K4491" s="54" t="s">
        <v>16804</v>
      </c>
      <c r="L4491" s="54" t="s">
        <v>16805</v>
      </c>
      <c r="M4491" s="54" t="s">
        <v>16803</v>
      </c>
      <c r="N4491" s="54" t="s">
        <v>256</v>
      </c>
      <c r="O4491" s="54" t="s">
        <v>256</v>
      </c>
      <c r="P4491" s="54" t="s">
        <v>442</v>
      </c>
      <c r="Q4491" s="54" t="s">
        <v>256</v>
      </c>
      <c r="R4491" s="54" t="s">
        <v>431</v>
      </c>
      <c r="S4491" s="71"/>
      <c r="T4491" s="54" t="s">
        <v>256</v>
      </c>
      <c r="U4491" s="71">
        <v>44538</v>
      </c>
      <c r="V4491" s="54" t="s">
        <v>256</v>
      </c>
      <c r="W4491" t="str">
        <f t="shared" si="70"/>
        <v>Dec-21</v>
      </c>
    </row>
    <row r="4492" spans="1:23" x14ac:dyDescent="0.25">
      <c r="A4492" s="54" t="s">
        <v>318</v>
      </c>
      <c r="B4492" s="54" t="s">
        <v>432</v>
      </c>
      <c r="C4492" s="54" t="s">
        <v>263</v>
      </c>
      <c r="D4492" s="54" t="s">
        <v>429</v>
      </c>
      <c r="E4492" s="54" t="s">
        <v>16806</v>
      </c>
      <c r="F4492" s="71">
        <v>44538</v>
      </c>
      <c r="G4492" s="72">
        <v>4982.07</v>
      </c>
      <c r="H4492" s="72">
        <v>422728.64</v>
      </c>
      <c r="I4492" s="54" t="s">
        <v>265</v>
      </c>
      <c r="J4492" s="54" t="s">
        <v>13558</v>
      </c>
      <c r="K4492" s="54" t="s">
        <v>16807</v>
      </c>
      <c r="L4492" s="54" t="s">
        <v>16808</v>
      </c>
      <c r="M4492" s="54" t="s">
        <v>16806</v>
      </c>
      <c r="N4492" s="54" t="s">
        <v>256</v>
      </c>
      <c r="O4492" s="54" t="s">
        <v>256</v>
      </c>
      <c r="P4492" s="54" t="s">
        <v>442</v>
      </c>
      <c r="Q4492" s="54" t="s">
        <v>256</v>
      </c>
      <c r="R4492" s="54" t="s">
        <v>431</v>
      </c>
      <c r="S4492" s="71"/>
      <c r="T4492" s="54" t="s">
        <v>256</v>
      </c>
      <c r="U4492" s="71">
        <v>44538</v>
      </c>
      <c r="V4492" s="54" t="s">
        <v>256</v>
      </c>
      <c r="W4492" t="str">
        <f t="shared" si="70"/>
        <v>Dec-21</v>
      </c>
    </row>
    <row r="4493" spans="1:23" x14ac:dyDescent="0.25">
      <c r="A4493" s="54" t="s">
        <v>318</v>
      </c>
      <c r="B4493" s="54" t="s">
        <v>432</v>
      </c>
      <c r="C4493" s="54" t="s">
        <v>263</v>
      </c>
      <c r="D4493" s="54" t="s">
        <v>429</v>
      </c>
      <c r="E4493" s="54" t="s">
        <v>16809</v>
      </c>
      <c r="F4493" s="71">
        <v>44538</v>
      </c>
      <c r="G4493" s="72">
        <v>2327.4499999999998</v>
      </c>
      <c r="H4493" s="72">
        <v>197484.13</v>
      </c>
      <c r="I4493" s="54" t="s">
        <v>265</v>
      </c>
      <c r="J4493" s="54" t="s">
        <v>13558</v>
      </c>
      <c r="K4493" s="54" t="s">
        <v>16810</v>
      </c>
      <c r="L4493" s="54" t="s">
        <v>16811</v>
      </c>
      <c r="M4493" s="54" t="s">
        <v>16809</v>
      </c>
      <c r="N4493" s="54" t="s">
        <v>256</v>
      </c>
      <c r="O4493" s="54" t="s">
        <v>256</v>
      </c>
      <c r="P4493" s="54" t="s">
        <v>442</v>
      </c>
      <c r="Q4493" s="54" t="s">
        <v>256</v>
      </c>
      <c r="R4493" s="54" t="s">
        <v>431</v>
      </c>
      <c r="S4493" s="71"/>
      <c r="T4493" s="54" t="s">
        <v>256</v>
      </c>
      <c r="U4493" s="71">
        <v>44538</v>
      </c>
      <c r="V4493" s="54" t="s">
        <v>256</v>
      </c>
      <c r="W4493" t="str">
        <f t="shared" si="70"/>
        <v>Dec-21</v>
      </c>
    </row>
    <row r="4494" spans="1:23" x14ac:dyDescent="0.25">
      <c r="A4494" s="54" t="s">
        <v>318</v>
      </c>
      <c r="B4494" s="54" t="s">
        <v>432</v>
      </c>
      <c r="C4494" s="54" t="s">
        <v>263</v>
      </c>
      <c r="D4494" s="54" t="s">
        <v>429</v>
      </c>
      <c r="E4494" s="54" t="s">
        <v>16812</v>
      </c>
      <c r="F4494" s="71">
        <v>44541</v>
      </c>
      <c r="G4494" s="72">
        <v>1801.17</v>
      </c>
      <c r="H4494" s="72">
        <v>152829.26999999999</v>
      </c>
      <c r="I4494" s="54" t="s">
        <v>265</v>
      </c>
      <c r="J4494" s="54" t="s">
        <v>13558</v>
      </c>
      <c r="K4494" s="54" t="s">
        <v>16813</v>
      </c>
      <c r="L4494" s="54" t="s">
        <v>16814</v>
      </c>
      <c r="M4494" s="54" t="s">
        <v>16812</v>
      </c>
      <c r="N4494" s="54" t="s">
        <v>256</v>
      </c>
      <c r="O4494" s="54" t="s">
        <v>256</v>
      </c>
      <c r="P4494" s="54" t="s">
        <v>442</v>
      </c>
      <c r="Q4494" s="54" t="s">
        <v>256</v>
      </c>
      <c r="R4494" s="54" t="s">
        <v>431</v>
      </c>
      <c r="S4494" s="71"/>
      <c r="T4494" s="54" t="s">
        <v>256</v>
      </c>
      <c r="U4494" s="71">
        <v>44541</v>
      </c>
      <c r="V4494" s="54" t="s">
        <v>256</v>
      </c>
      <c r="W4494" t="str">
        <f t="shared" si="70"/>
        <v>Dec-21</v>
      </c>
    </row>
    <row r="4495" spans="1:23" x14ac:dyDescent="0.25">
      <c r="A4495" s="54" t="s">
        <v>318</v>
      </c>
      <c r="B4495" s="54" t="s">
        <v>432</v>
      </c>
      <c r="C4495" s="54" t="s">
        <v>263</v>
      </c>
      <c r="D4495" s="54" t="s">
        <v>429</v>
      </c>
      <c r="E4495" s="54" t="s">
        <v>16815</v>
      </c>
      <c r="F4495" s="71">
        <v>44541</v>
      </c>
      <c r="G4495" s="72">
        <v>3296.05</v>
      </c>
      <c r="H4495" s="72">
        <v>279669.84000000003</v>
      </c>
      <c r="I4495" s="54" t="s">
        <v>265</v>
      </c>
      <c r="J4495" s="54" t="s">
        <v>13558</v>
      </c>
      <c r="K4495" s="54" t="s">
        <v>16816</v>
      </c>
      <c r="L4495" s="54" t="s">
        <v>16817</v>
      </c>
      <c r="M4495" s="54" t="s">
        <v>16815</v>
      </c>
      <c r="N4495" s="54" t="s">
        <v>256</v>
      </c>
      <c r="O4495" s="54" t="s">
        <v>256</v>
      </c>
      <c r="P4495" s="54" t="s">
        <v>442</v>
      </c>
      <c r="Q4495" s="54" t="s">
        <v>256</v>
      </c>
      <c r="R4495" s="54" t="s">
        <v>431</v>
      </c>
      <c r="S4495" s="71"/>
      <c r="T4495" s="54" t="s">
        <v>256</v>
      </c>
      <c r="U4495" s="71">
        <v>44541</v>
      </c>
      <c r="V4495" s="54" t="s">
        <v>256</v>
      </c>
      <c r="W4495" t="str">
        <f t="shared" si="70"/>
        <v>Dec-21</v>
      </c>
    </row>
    <row r="4496" spans="1:23" x14ac:dyDescent="0.25">
      <c r="A4496" s="54" t="s">
        <v>318</v>
      </c>
      <c r="B4496" s="54" t="s">
        <v>432</v>
      </c>
      <c r="C4496" s="54" t="s">
        <v>263</v>
      </c>
      <c r="D4496" s="54" t="s">
        <v>429</v>
      </c>
      <c r="E4496" s="54" t="s">
        <v>16818</v>
      </c>
      <c r="F4496" s="71">
        <v>44541</v>
      </c>
      <c r="G4496" s="72">
        <v>634.70000000000005</v>
      </c>
      <c r="H4496" s="72">
        <v>53854.3</v>
      </c>
      <c r="I4496" s="54" t="s">
        <v>265</v>
      </c>
      <c r="J4496" s="54" t="s">
        <v>13558</v>
      </c>
      <c r="K4496" s="54" t="s">
        <v>16819</v>
      </c>
      <c r="L4496" s="54" t="s">
        <v>16820</v>
      </c>
      <c r="M4496" s="54" t="s">
        <v>16818</v>
      </c>
      <c r="N4496" s="54" t="s">
        <v>256</v>
      </c>
      <c r="O4496" s="54" t="s">
        <v>256</v>
      </c>
      <c r="P4496" s="54" t="s">
        <v>442</v>
      </c>
      <c r="Q4496" s="54" t="s">
        <v>256</v>
      </c>
      <c r="R4496" s="54" t="s">
        <v>431</v>
      </c>
      <c r="S4496" s="71"/>
      <c r="T4496" s="54" t="s">
        <v>256</v>
      </c>
      <c r="U4496" s="71">
        <v>44541</v>
      </c>
      <c r="V4496" s="54" t="s">
        <v>256</v>
      </c>
      <c r="W4496" t="str">
        <f t="shared" si="70"/>
        <v>Dec-21</v>
      </c>
    </row>
    <row r="4497" spans="1:23" x14ac:dyDescent="0.25">
      <c r="A4497" s="54" t="s">
        <v>318</v>
      </c>
      <c r="B4497" s="54" t="s">
        <v>432</v>
      </c>
      <c r="C4497" s="54" t="s">
        <v>263</v>
      </c>
      <c r="D4497" s="54" t="s">
        <v>429</v>
      </c>
      <c r="E4497" s="54" t="s">
        <v>16821</v>
      </c>
      <c r="F4497" s="71">
        <v>44543</v>
      </c>
      <c r="G4497" s="72">
        <v>5316.26</v>
      </c>
      <c r="H4497" s="72">
        <v>451084.66</v>
      </c>
      <c r="I4497" s="54" t="s">
        <v>265</v>
      </c>
      <c r="J4497" s="54" t="s">
        <v>13558</v>
      </c>
      <c r="K4497" s="54" t="s">
        <v>16822</v>
      </c>
      <c r="L4497" s="54" t="s">
        <v>16823</v>
      </c>
      <c r="M4497" s="54" t="s">
        <v>16821</v>
      </c>
      <c r="N4497" s="54" t="s">
        <v>256</v>
      </c>
      <c r="O4497" s="54" t="s">
        <v>256</v>
      </c>
      <c r="P4497" s="54" t="s">
        <v>442</v>
      </c>
      <c r="Q4497" s="54" t="s">
        <v>256</v>
      </c>
      <c r="R4497" s="54" t="s">
        <v>431</v>
      </c>
      <c r="S4497" s="71"/>
      <c r="T4497" s="54" t="s">
        <v>256</v>
      </c>
      <c r="U4497" s="71">
        <v>44543</v>
      </c>
      <c r="V4497" s="54" t="s">
        <v>256</v>
      </c>
      <c r="W4497" t="str">
        <f t="shared" si="70"/>
        <v>Dec-21</v>
      </c>
    </row>
    <row r="4498" spans="1:23" x14ac:dyDescent="0.25">
      <c r="A4498" s="54" t="s">
        <v>318</v>
      </c>
      <c r="B4498" s="54" t="s">
        <v>432</v>
      </c>
      <c r="C4498" s="54" t="s">
        <v>263</v>
      </c>
      <c r="D4498" s="54" t="s">
        <v>429</v>
      </c>
      <c r="E4498" s="54" t="s">
        <v>16824</v>
      </c>
      <c r="F4498" s="71">
        <v>44543</v>
      </c>
      <c r="G4498" s="72">
        <v>1405.71</v>
      </c>
      <c r="H4498" s="72">
        <v>119274.49</v>
      </c>
      <c r="I4498" s="54" t="s">
        <v>265</v>
      </c>
      <c r="J4498" s="54" t="s">
        <v>13558</v>
      </c>
      <c r="K4498" s="54" t="s">
        <v>16822</v>
      </c>
      <c r="L4498" s="54" t="s">
        <v>16825</v>
      </c>
      <c r="M4498" s="54" t="s">
        <v>16824</v>
      </c>
      <c r="N4498" s="54" t="s">
        <v>256</v>
      </c>
      <c r="O4498" s="54" t="s">
        <v>256</v>
      </c>
      <c r="P4498" s="54" t="s">
        <v>442</v>
      </c>
      <c r="Q4498" s="54" t="s">
        <v>256</v>
      </c>
      <c r="R4498" s="54" t="s">
        <v>431</v>
      </c>
      <c r="S4498" s="71"/>
      <c r="T4498" s="54" t="s">
        <v>256</v>
      </c>
      <c r="U4498" s="71">
        <v>44543</v>
      </c>
      <c r="V4498" s="54" t="s">
        <v>256</v>
      </c>
      <c r="W4498" t="str">
        <f t="shared" si="70"/>
        <v>Dec-21</v>
      </c>
    </row>
    <row r="4499" spans="1:23" x14ac:dyDescent="0.25">
      <c r="A4499" s="54" t="s">
        <v>318</v>
      </c>
      <c r="B4499" s="54" t="s">
        <v>432</v>
      </c>
      <c r="C4499" s="54" t="s">
        <v>263</v>
      </c>
      <c r="D4499" s="54" t="s">
        <v>429</v>
      </c>
      <c r="E4499" s="54" t="s">
        <v>16826</v>
      </c>
      <c r="F4499" s="71">
        <v>44543</v>
      </c>
      <c r="G4499" s="72">
        <v>1828.14</v>
      </c>
      <c r="H4499" s="72">
        <v>155117.68</v>
      </c>
      <c r="I4499" s="54" t="s">
        <v>265</v>
      </c>
      <c r="J4499" s="54" t="s">
        <v>13558</v>
      </c>
      <c r="K4499" s="54" t="s">
        <v>16827</v>
      </c>
      <c r="L4499" s="54" t="s">
        <v>16828</v>
      </c>
      <c r="M4499" s="54" t="s">
        <v>16826</v>
      </c>
      <c r="N4499" s="54" t="s">
        <v>256</v>
      </c>
      <c r="O4499" s="54" t="s">
        <v>256</v>
      </c>
      <c r="P4499" s="54" t="s">
        <v>442</v>
      </c>
      <c r="Q4499" s="54" t="s">
        <v>256</v>
      </c>
      <c r="R4499" s="54" t="s">
        <v>431</v>
      </c>
      <c r="S4499" s="71"/>
      <c r="T4499" s="54" t="s">
        <v>256</v>
      </c>
      <c r="U4499" s="71">
        <v>44543</v>
      </c>
      <c r="V4499" s="54" t="s">
        <v>256</v>
      </c>
      <c r="W4499" t="str">
        <f t="shared" si="70"/>
        <v>Dec-21</v>
      </c>
    </row>
    <row r="4500" spans="1:23" x14ac:dyDescent="0.25">
      <c r="A4500" s="54" t="s">
        <v>318</v>
      </c>
      <c r="B4500" s="54" t="s">
        <v>432</v>
      </c>
      <c r="C4500" s="54" t="s">
        <v>263</v>
      </c>
      <c r="D4500" s="54" t="s">
        <v>429</v>
      </c>
      <c r="E4500" s="54" t="s">
        <v>16829</v>
      </c>
      <c r="F4500" s="71">
        <v>44548</v>
      </c>
      <c r="G4500" s="72">
        <v>213.98</v>
      </c>
      <c r="H4500" s="72">
        <v>18156.2</v>
      </c>
      <c r="I4500" s="54" t="s">
        <v>265</v>
      </c>
      <c r="J4500" s="54" t="s">
        <v>13558</v>
      </c>
      <c r="K4500" s="54" t="s">
        <v>16830</v>
      </c>
      <c r="L4500" s="54" t="s">
        <v>16831</v>
      </c>
      <c r="M4500" s="54" t="s">
        <v>16829</v>
      </c>
      <c r="N4500" s="54" t="s">
        <v>256</v>
      </c>
      <c r="O4500" s="54" t="s">
        <v>256</v>
      </c>
      <c r="P4500" s="54" t="s">
        <v>442</v>
      </c>
      <c r="Q4500" s="54" t="s">
        <v>256</v>
      </c>
      <c r="R4500" s="54" t="s">
        <v>431</v>
      </c>
      <c r="S4500" s="71"/>
      <c r="T4500" s="54" t="s">
        <v>256</v>
      </c>
      <c r="U4500" s="71">
        <v>44548</v>
      </c>
      <c r="V4500" s="54" t="s">
        <v>256</v>
      </c>
      <c r="W4500" t="str">
        <f t="shared" si="70"/>
        <v>Dec-21</v>
      </c>
    </row>
    <row r="4501" spans="1:23" x14ac:dyDescent="0.25">
      <c r="A4501" s="54" t="s">
        <v>318</v>
      </c>
      <c r="B4501" s="54" t="s">
        <v>432</v>
      </c>
      <c r="C4501" s="54" t="s">
        <v>263</v>
      </c>
      <c r="D4501" s="54" t="s">
        <v>429</v>
      </c>
      <c r="E4501" s="54" t="s">
        <v>16832</v>
      </c>
      <c r="F4501" s="71">
        <v>44548</v>
      </c>
      <c r="G4501" s="72">
        <v>164.6</v>
      </c>
      <c r="H4501" s="72">
        <v>13966.31</v>
      </c>
      <c r="I4501" s="54" t="s">
        <v>265</v>
      </c>
      <c r="J4501" s="54" t="s">
        <v>13558</v>
      </c>
      <c r="K4501" s="54" t="s">
        <v>16830</v>
      </c>
      <c r="L4501" s="54" t="s">
        <v>16833</v>
      </c>
      <c r="M4501" s="54" t="s">
        <v>16832</v>
      </c>
      <c r="N4501" s="54" t="s">
        <v>256</v>
      </c>
      <c r="O4501" s="54" t="s">
        <v>256</v>
      </c>
      <c r="P4501" s="54" t="s">
        <v>442</v>
      </c>
      <c r="Q4501" s="54" t="s">
        <v>256</v>
      </c>
      <c r="R4501" s="54" t="s">
        <v>431</v>
      </c>
      <c r="S4501" s="71"/>
      <c r="T4501" s="54" t="s">
        <v>256</v>
      </c>
      <c r="U4501" s="71">
        <v>44548</v>
      </c>
      <c r="V4501" s="54" t="s">
        <v>256</v>
      </c>
      <c r="W4501" t="str">
        <f t="shared" si="70"/>
        <v>Dec-21</v>
      </c>
    </row>
    <row r="4502" spans="1:23" x14ac:dyDescent="0.25">
      <c r="A4502" s="54" t="s">
        <v>318</v>
      </c>
      <c r="B4502" s="54" t="s">
        <v>432</v>
      </c>
      <c r="C4502" s="54" t="s">
        <v>263</v>
      </c>
      <c r="D4502" s="54" t="s">
        <v>429</v>
      </c>
      <c r="E4502" s="54" t="s">
        <v>16834</v>
      </c>
      <c r="F4502" s="71">
        <v>44549</v>
      </c>
      <c r="G4502" s="72">
        <v>7797.78</v>
      </c>
      <c r="H4502" s="72">
        <v>661641.63</v>
      </c>
      <c r="I4502" s="54" t="s">
        <v>265</v>
      </c>
      <c r="J4502" s="54" t="s">
        <v>13558</v>
      </c>
      <c r="K4502" s="54" t="s">
        <v>16835</v>
      </c>
      <c r="L4502" s="54" t="s">
        <v>16836</v>
      </c>
      <c r="M4502" s="54" t="s">
        <v>16834</v>
      </c>
      <c r="N4502" s="54" t="s">
        <v>256</v>
      </c>
      <c r="O4502" s="54" t="s">
        <v>256</v>
      </c>
      <c r="P4502" s="54" t="s">
        <v>442</v>
      </c>
      <c r="Q4502" s="54" t="s">
        <v>256</v>
      </c>
      <c r="R4502" s="54" t="s">
        <v>431</v>
      </c>
      <c r="S4502" s="71"/>
      <c r="T4502" s="54" t="s">
        <v>256</v>
      </c>
      <c r="U4502" s="71">
        <v>44549</v>
      </c>
      <c r="V4502" s="54" t="s">
        <v>256</v>
      </c>
      <c r="W4502" t="str">
        <f t="shared" si="70"/>
        <v>Dec-21</v>
      </c>
    </row>
    <row r="4503" spans="1:23" x14ac:dyDescent="0.25">
      <c r="A4503" s="54" t="s">
        <v>318</v>
      </c>
      <c r="B4503" s="54" t="s">
        <v>432</v>
      </c>
      <c r="C4503" s="54" t="s">
        <v>263</v>
      </c>
      <c r="D4503" s="54" t="s">
        <v>429</v>
      </c>
      <c r="E4503" s="54" t="s">
        <v>16837</v>
      </c>
      <c r="F4503" s="71">
        <v>44552</v>
      </c>
      <c r="G4503" s="72">
        <v>7278.88</v>
      </c>
      <c r="H4503" s="72">
        <v>617612.97</v>
      </c>
      <c r="I4503" s="54" t="s">
        <v>265</v>
      </c>
      <c r="J4503" s="54" t="s">
        <v>13558</v>
      </c>
      <c r="K4503" s="54" t="s">
        <v>16838</v>
      </c>
      <c r="L4503" s="54" t="s">
        <v>16839</v>
      </c>
      <c r="M4503" s="54" t="s">
        <v>16837</v>
      </c>
      <c r="N4503" s="54" t="s">
        <v>256</v>
      </c>
      <c r="O4503" s="54" t="s">
        <v>256</v>
      </c>
      <c r="P4503" s="54" t="s">
        <v>442</v>
      </c>
      <c r="Q4503" s="54" t="s">
        <v>256</v>
      </c>
      <c r="R4503" s="54" t="s">
        <v>431</v>
      </c>
      <c r="S4503" s="71"/>
      <c r="T4503" s="54" t="s">
        <v>256</v>
      </c>
      <c r="U4503" s="71">
        <v>44552</v>
      </c>
      <c r="V4503" s="54" t="s">
        <v>256</v>
      </c>
      <c r="W4503" t="str">
        <f t="shared" si="70"/>
        <v>Dec-21</v>
      </c>
    </row>
    <row r="4504" spans="1:23" x14ac:dyDescent="0.25">
      <c r="A4504" s="54" t="s">
        <v>318</v>
      </c>
      <c r="B4504" s="54" t="s">
        <v>432</v>
      </c>
      <c r="C4504" s="54" t="s">
        <v>263</v>
      </c>
      <c r="D4504" s="54" t="s">
        <v>429</v>
      </c>
      <c r="E4504" s="54" t="s">
        <v>16840</v>
      </c>
      <c r="F4504" s="71">
        <v>44558</v>
      </c>
      <c r="G4504" s="72">
        <v>481.43</v>
      </c>
      <c r="H4504" s="72">
        <v>40849.339999999997</v>
      </c>
      <c r="I4504" s="54" t="s">
        <v>265</v>
      </c>
      <c r="J4504" s="54" t="s">
        <v>13558</v>
      </c>
      <c r="K4504" s="54" t="s">
        <v>16841</v>
      </c>
      <c r="L4504" s="54" t="s">
        <v>16842</v>
      </c>
      <c r="M4504" s="54" t="s">
        <v>16840</v>
      </c>
      <c r="N4504" s="54" t="s">
        <v>256</v>
      </c>
      <c r="O4504" s="54" t="s">
        <v>256</v>
      </c>
      <c r="P4504" s="54" t="s">
        <v>442</v>
      </c>
      <c r="Q4504" s="54" t="s">
        <v>256</v>
      </c>
      <c r="R4504" s="54" t="s">
        <v>431</v>
      </c>
      <c r="S4504" s="71"/>
      <c r="T4504" s="54" t="s">
        <v>256</v>
      </c>
      <c r="U4504" s="71">
        <v>44558</v>
      </c>
      <c r="V4504" s="54" t="s">
        <v>256</v>
      </c>
      <c r="W4504" t="str">
        <f t="shared" si="70"/>
        <v>Dec-21</v>
      </c>
    </row>
    <row r="4505" spans="1:23" x14ac:dyDescent="0.25">
      <c r="A4505" s="54" t="s">
        <v>318</v>
      </c>
      <c r="B4505" s="54" t="s">
        <v>432</v>
      </c>
      <c r="C4505" s="54" t="s">
        <v>263</v>
      </c>
      <c r="D4505" s="54" t="s">
        <v>429</v>
      </c>
      <c r="E4505" s="54" t="s">
        <v>16843</v>
      </c>
      <c r="F4505" s="71">
        <v>44552</v>
      </c>
      <c r="G4505" s="72">
        <v>1894.3</v>
      </c>
      <c r="H4505" s="72">
        <v>160731.35999999999</v>
      </c>
      <c r="I4505" s="54" t="s">
        <v>265</v>
      </c>
      <c r="J4505" s="54" t="s">
        <v>16844</v>
      </c>
      <c r="K4505" s="54" t="s">
        <v>16845</v>
      </c>
      <c r="L4505" s="54" t="s">
        <v>16846</v>
      </c>
      <c r="M4505" s="54" t="s">
        <v>16843</v>
      </c>
      <c r="N4505" s="54" t="s">
        <v>256</v>
      </c>
      <c r="O4505" s="54" t="s">
        <v>256</v>
      </c>
      <c r="P4505" s="54" t="s">
        <v>442</v>
      </c>
      <c r="Q4505" s="54" t="s">
        <v>256</v>
      </c>
      <c r="R4505" s="54" t="s">
        <v>431</v>
      </c>
      <c r="S4505" s="71"/>
      <c r="T4505" s="54" t="s">
        <v>256</v>
      </c>
      <c r="U4505" s="71">
        <v>44552</v>
      </c>
      <c r="V4505" s="54" t="s">
        <v>256</v>
      </c>
      <c r="W4505" t="str">
        <f t="shared" si="70"/>
        <v>Dec-21</v>
      </c>
    </row>
    <row r="4506" spans="1:23" x14ac:dyDescent="0.25">
      <c r="A4506" s="54" t="s">
        <v>317</v>
      </c>
      <c r="B4506" s="54" t="s">
        <v>432</v>
      </c>
      <c r="C4506" s="54" t="s">
        <v>263</v>
      </c>
      <c r="D4506" s="54" t="s">
        <v>429</v>
      </c>
      <c r="E4506" s="54" t="s">
        <v>16847</v>
      </c>
      <c r="F4506" s="71">
        <v>44534</v>
      </c>
      <c r="G4506" s="72">
        <v>85.1</v>
      </c>
      <c r="H4506" s="72">
        <v>7220.74</v>
      </c>
      <c r="I4506" s="54" t="s">
        <v>265</v>
      </c>
      <c r="J4506" s="54" t="s">
        <v>13591</v>
      </c>
      <c r="K4506" s="54" t="s">
        <v>16848</v>
      </c>
      <c r="L4506" s="54" t="s">
        <v>16849</v>
      </c>
      <c r="M4506" s="54" t="s">
        <v>16847</v>
      </c>
      <c r="N4506" s="54" t="s">
        <v>256</v>
      </c>
      <c r="O4506" s="54" t="s">
        <v>256</v>
      </c>
      <c r="P4506" s="54" t="s">
        <v>264</v>
      </c>
      <c r="Q4506" s="54" t="s">
        <v>256</v>
      </c>
      <c r="R4506" s="54" t="s">
        <v>431</v>
      </c>
      <c r="S4506" s="71"/>
      <c r="T4506" s="54" t="s">
        <v>256</v>
      </c>
      <c r="U4506" s="71">
        <v>44534</v>
      </c>
      <c r="V4506" s="54" t="s">
        <v>256</v>
      </c>
      <c r="W4506" t="str">
        <f t="shared" si="70"/>
        <v>Dec-21</v>
      </c>
    </row>
    <row r="4507" spans="1:23" x14ac:dyDescent="0.25">
      <c r="A4507" s="54" t="s">
        <v>317</v>
      </c>
      <c r="B4507" s="54" t="s">
        <v>432</v>
      </c>
      <c r="C4507" s="54" t="s">
        <v>263</v>
      </c>
      <c r="D4507" s="54" t="s">
        <v>429</v>
      </c>
      <c r="E4507" s="54" t="s">
        <v>16850</v>
      </c>
      <c r="F4507" s="71">
        <v>44534</v>
      </c>
      <c r="G4507" s="72">
        <v>141.03</v>
      </c>
      <c r="H4507" s="72">
        <v>11966.4</v>
      </c>
      <c r="I4507" s="54" t="s">
        <v>265</v>
      </c>
      <c r="J4507" s="54" t="s">
        <v>13591</v>
      </c>
      <c r="K4507" s="54" t="s">
        <v>16848</v>
      </c>
      <c r="L4507" s="54" t="s">
        <v>16851</v>
      </c>
      <c r="M4507" s="54" t="s">
        <v>16850</v>
      </c>
      <c r="N4507" s="54" t="s">
        <v>256</v>
      </c>
      <c r="O4507" s="54" t="s">
        <v>256</v>
      </c>
      <c r="P4507" s="54" t="s">
        <v>264</v>
      </c>
      <c r="Q4507" s="54" t="s">
        <v>256</v>
      </c>
      <c r="R4507" s="54" t="s">
        <v>431</v>
      </c>
      <c r="S4507" s="71"/>
      <c r="T4507" s="54" t="s">
        <v>256</v>
      </c>
      <c r="U4507" s="71">
        <v>44534</v>
      </c>
      <c r="V4507" s="54" t="s">
        <v>256</v>
      </c>
      <c r="W4507" t="str">
        <f t="shared" si="70"/>
        <v>Dec-21</v>
      </c>
    </row>
    <row r="4508" spans="1:23" x14ac:dyDescent="0.25">
      <c r="A4508" s="54" t="s">
        <v>317</v>
      </c>
      <c r="B4508" s="54" t="s">
        <v>432</v>
      </c>
      <c r="C4508" s="54" t="s">
        <v>263</v>
      </c>
      <c r="D4508" s="54" t="s">
        <v>429</v>
      </c>
      <c r="E4508" s="54" t="s">
        <v>16852</v>
      </c>
      <c r="F4508" s="71">
        <v>44537</v>
      </c>
      <c r="G4508" s="72">
        <v>128.44</v>
      </c>
      <c r="H4508" s="72">
        <v>10898.13</v>
      </c>
      <c r="I4508" s="54" t="s">
        <v>265</v>
      </c>
      <c r="J4508" s="54" t="s">
        <v>13591</v>
      </c>
      <c r="K4508" s="54" t="s">
        <v>16848</v>
      </c>
      <c r="L4508" s="54" t="s">
        <v>16853</v>
      </c>
      <c r="M4508" s="54" t="s">
        <v>16852</v>
      </c>
      <c r="N4508" s="54" t="s">
        <v>256</v>
      </c>
      <c r="O4508" s="54" t="s">
        <v>256</v>
      </c>
      <c r="P4508" s="54" t="s">
        <v>264</v>
      </c>
      <c r="Q4508" s="54" t="s">
        <v>256</v>
      </c>
      <c r="R4508" s="54" t="s">
        <v>431</v>
      </c>
      <c r="S4508" s="71"/>
      <c r="T4508" s="54" t="s">
        <v>256</v>
      </c>
      <c r="U4508" s="71">
        <v>44537</v>
      </c>
      <c r="V4508" s="54" t="s">
        <v>256</v>
      </c>
      <c r="W4508" t="str">
        <f t="shared" si="70"/>
        <v>Dec-21</v>
      </c>
    </row>
    <row r="4509" spans="1:23" x14ac:dyDescent="0.25">
      <c r="A4509" s="54" t="s">
        <v>317</v>
      </c>
      <c r="B4509" s="54" t="s">
        <v>432</v>
      </c>
      <c r="C4509" s="54" t="s">
        <v>263</v>
      </c>
      <c r="D4509" s="54" t="s">
        <v>429</v>
      </c>
      <c r="E4509" s="54" t="s">
        <v>16854</v>
      </c>
      <c r="F4509" s="71">
        <v>44539</v>
      </c>
      <c r="G4509" s="72">
        <v>85.1</v>
      </c>
      <c r="H4509" s="72">
        <v>7220.74</v>
      </c>
      <c r="I4509" s="54" t="s">
        <v>265</v>
      </c>
      <c r="J4509" s="54" t="s">
        <v>13591</v>
      </c>
      <c r="K4509" s="54" t="s">
        <v>16855</v>
      </c>
      <c r="L4509" s="54" t="s">
        <v>16856</v>
      </c>
      <c r="M4509" s="54" t="s">
        <v>16854</v>
      </c>
      <c r="N4509" s="54" t="s">
        <v>256</v>
      </c>
      <c r="O4509" s="54" t="s">
        <v>256</v>
      </c>
      <c r="P4509" s="54" t="s">
        <v>264</v>
      </c>
      <c r="Q4509" s="54" t="s">
        <v>256</v>
      </c>
      <c r="R4509" s="54" t="s">
        <v>431</v>
      </c>
      <c r="S4509" s="71"/>
      <c r="T4509" s="54" t="s">
        <v>256</v>
      </c>
      <c r="U4509" s="71">
        <v>44539</v>
      </c>
      <c r="V4509" s="54" t="s">
        <v>256</v>
      </c>
      <c r="W4509" t="str">
        <f t="shared" si="70"/>
        <v>Dec-21</v>
      </c>
    </row>
    <row r="4510" spans="1:23" x14ac:dyDescent="0.25">
      <c r="A4510" s="54" t="s">
        <v>317</v>
      </c>
      <c r="B4510" s="54" t="s">
        <v>432</v>
      </c>
      <c r="C4510" s="54" t="s">
        <v>263</v>
      </c>
      <c r="D4510" s="54" t="s">
        <v>429</v>
      </c>
      <c r="E4510" s="54" t="s">
        <v>16857</v>
      </c>
      <c r="F4510" s="71">
        <v>44539</v>
      </c>
      <c r="G4510" s="72">
        <v>77.11</v>
      </c>
      <c r="H4510" s="72">
        <v>6542.78</v>
      </c>
      <c r="I4510" s="54" t="s">
        <v>265</v>
      </c>
      <c r="J4510" s="54" t="s">
        <v>13591</v>
      </c>
      <c r="K4510" s="54" t="s">
        <v>16855</v>
      </c>
      <c r="L4510" s="54" t="s">
        <v>16858</v>
      </c>
      <c r="M4510" s="54" t="s">
        <v>16857</v>
      </c>
      <c r="N4510" s="54" t="s">
        <v>256</v>
      </c>
      <c r="O4510" s="54" t="s">
        <v>256</v>
      </c>
      <c r="P4510" s="54" t="s">
        <v>264</v>
      </c>
      <c r="Q4510" s="54" t="s">
        <v>256</v>
      </c>
      <c r="R4510" s="54" t="s">
        <v>431</v>
      </c>
      <c r="S4510" s="71"/>
      <c r="T4510" s="54" t="s">
        <v>256</v>
      </c>
      <c r="U4510" s="71">
        <v>44539</v>
      </c>
      <c r="V4510" s="54" t="s">
        <v>256</v>
      </c>
      <c r="W4510" t="str">
        <f t="shared" si="70"/>
        <v>Dec-21</v>
      </c>
    </row>
    <row r="4511" spans="1:23" x14ac:dyDescent="0.25">
      <c r="A4511" s="54" t="s">
        <v>317</v>
      </c>
      <c r="B4511" s="54" t="s">
        <v>432</v>
      </c>
      <c r="C4511" s="54" t="s">
        <v>263</v>
      </c>
      <c r="D4511" s="54" t="s">
        <v>429</v>
      </c>
      <c r="E4511" s="54" t="s">
        <v>16859</v>
      </c>
      <c r="F4511" s="71">
        <v>44544</v>
      </c>
      <c r="G4511" s="72">
        <v>476.27</v>
      </c>
      <c r="H4511" s="72">
        <v>40411.51</v>
      </c>
      <c r="I4511" s="54" t="s">
        <v>265</v>
      </c>
      <c r="J4511" s="54" t="s">
        <v>13591</v>
      </c>
      <c r="K4511" s="54" t="s">
        <v>16860</v>
      </c>
      <c r="L4511" s="54" t="s">
        <v>16861</v>
      </c>
      <c r="M4511" s="54" t="s">
        <v>16859</v>
      </c>
      <c r="N4511" s="54" t="s">
        <v>256</v>
      </c>
      <c r="O4511" s="54" t="s">
        <v>256</v>
      </c>
      <c r="P4511" s="54" t="s">
        <v>264</v>
      </c>
      <c r="Q4511" s="54" t="s">
        <v>256</v>
      </c>
      <c r="R4511" s="54" t="s">
        <v>431</v>
      </c>
      <c r="S4511" s="71"/>
      <c r="T4511" s="54" t="s">
        <v>256</v>
      </c>
      <c r="U4511" s="71">
        <v>44544</v>
      </c>
      <c r="V4511" s="54" t="s">
        <v>256</v>
      </c>
      <c r="W4511" t="str">
        <f t="shared" si="70"/>
        <v>Dec-21</v>
      </c>
    </row>
    <row r="4512" spans="1:23" x14ac:dyDescent="0.25">
      <c r="A4512" s="54" t="s">
        <v>317</v>
      </c>
      <c r="B4512" s="54" t="s">
        <v>432</v>
      </c>
      <c r="C4512" s="54" t="s">
        <v>263</v>
      </c>
      <c r="D4512" s="54" t="s">
        <v>429</v>
      </c>
      <c r="E4512" s="54" t="s">
        <v>16862</v>
      </c>
      <c r="F4512" s="71">
        <v>44544</v>
      </c>
      <c r="G4512" s="72">
        <v>815.06</v>
      </c>
      <c r="H4512" s="72">
        <v>69157.84</v>
      </c>
      <c r="I4512" s="54" t="s">
        <v>265</v>
      </c>
      <c r="J4512" s="54" t="s">
        <v>13591</v>
      </c>
      <c r="K4512" s="54" t="s">
        <v>16860</v>
      </c>
      <c r="L4512" s="54" t="s">
        <v>16863</v>
      </c>
      <c r="M4512" s="54" t="s">
        <v>16862</v>
      </c>
      <c r="N4512" s="54" t="s">
        <v>256</v>
      </c>
      <c r="O4512" s="54" t="s">
        <v>256</v>
      </c>
      <c r="P4512" s="54" t="s">
        <v>264</v>
      </c>
      <c r="Q4512" s="54" t="s">
        <v>256</v>
      </c>
      <c r="R4512" s="54" t="s">
        <v>431</v>
      </c>
      <c r="S4512" s="71"/>
      <c r="T4512" s="54" t="s">
        <v>256</v>
      </c>
      <c r="U4512" s="71">
        <v>44544</v>
      </c>
      <c r="V4512" s="54" t="s">
        <v>256</v>
      </c>
      <c r="W4512" t="str">
        <f t="shared" si="70"/>
        <v>Dec-21</v>
      </c>
    </row>
    <row r="4513" spans="1:23" x14ac:dyDescent="0.25">
      <c r="A4513" s="54" t="s">
        <v>317</v>
      </c>
      <c r="B4513" s="54" t="s">
        <v>432</v>
      </c>
      <c r="C4513" s="54" t="s">
        <v>263</v>
      </c>
      <c r="D4513" s="54" t="s">
        <v>429</v>
      </c>
      <c r="E4513" s="54" t="s">
        <v>16864</v>
      </c>
      <c r="F4513" s="71">
        <v>44544</v>
      </c>
      <c r="G4513" s="72">
        <v>4297.3100000000004</v>
      </c>
      <c r="H4513" s="72">
        <v>364626.75</v>
      </c>
      <c r="I4513" s="54" t="s">
        <v>265</v>
      </c>
      <c r="J4513" s="54" t="s">
        <v>13591</v>
      </c>
      <c r="K4513" s="54" t="s">
        <v>16860</v>
      </c>
      <c r="L4513" s="54" t="s">
        <v>16865</v>
      </c>
      <c r="M4513" s="54" t="s">
        <v>16864</v>
      </c>
      <c r="N4513" s="54" t="s">
        <v>256</v>
      </c>
      <c r="O4513" s="54" t="s">
        <v>256</v>
      </c>
      <c r="P4513" s="54" t="s">
        <v>264</v>
      </c>
      <c r="Q4513" s="54" t="s">
        <v>256</v>
      </c>
      <c r="R4513" s="54" t="s">
        <v>431</v>
      </c>
      <c r="S4513" s="71"/>
      <c r="T4513" s="54" t="s">
        <v>256</v>
      </c>
      <c r="U4513" s="71">
        <v>44544</v>
      </c>
      <c r="V4513" s="54" t="s">
        <v>256</v>
      </c>
      <c r="W4513" t="str">
        <f t="shared" si="70"/>
        <v>Dec-21</v>
      </c>
    </row>
    <row r="4514" spans="1:23" x14ac:dyDescent="0.25">
      <c r="A4514" s="54" t="s">
        <v>317</v>
      </c>
      <c r="B4514" s="54" t="s">
        <v>432</v>
      </c>
      <c r="C4514" s="54" t="s">
        <v>263</v>
      </c>
      <c r="D4514" s="54" t="s">
        <v>429</v>
      </c>
      <c r="E4514" s="54" t="s">
        <v>16866</v>
      </c>
      <c r="F4514" s="71">
        <v>44543</v>
      </c>
      <c r="G4514" s="72">
        <v>106.75</v>
      </c>
      <c r="H4514" s="72">
        <v>9057.74</v>
      </c>
      <c r="I4514" s="54" t="s">
        <v>265</v>
      </c>
      <c r="J4514" s="54" t="s">
        <v>13591</v>
      </c>
      <c r="K4514" s="54" t="s">
        <v>16867</v>
      </c>
      <c r="L4514" s="54" t="s">
        <v>16868</v>
      </c>
      <c r="M4514" s="54" t="s">
        <v>16866</v>
      </c>
      <c r="N4514" s="54" t="s">
        <v>256</v>
      </c>
      <c r="O4514" s="54" t="s">
        <v>256</v>
      </c>
      <c r="P4514" s="54" t="s">
        <v>264</v>
      </c>
      <c r="Q4514" s="54" t="s">
        <v>256</v>
      </c>
      <c r="R4514" s="54" t="s">
        <v>431</v>
      </c>
      <c r="S4514" s="71"/>
      <c r="T4514" s="54" t="s">
        <v>256</v>
      </c>
      <c r="U4514" s="71">
        <v>44543</v>
      </c>
      <c r="V4514" s="54" t="s">
        <v>256</v>
      </c>
      <c r="W4514" t="str">
        <f t="shared" si="70"/>
        <v>Dec-21</v>
      </c>
    </row>
    <row r="4515" spans="1:23" x14ac:dyDescent="0.25">
      <c r="A4515" s="54" t="s">
        <v>317</v>
      </c>
      <c r="B4515" s="54" t="s">
        <v>432</v>
      </c>
      <c r="C4515" s="54" t="s">
        <v>263</v>
      </c>
      <c r="D4515" s="54" t="s">
        <v>429</v>
      </c>
      <c r="E4515" s="54" t="s">
        <v>16869</v>
      </c>
      <c r="F4515" s="71">
        <v>44531</v>
      </c>
      <c r="G4515" s="72">
        <v>715.48</v>
      </c>
      <c r="H4515" s="72">
        <v>60708.480000000003</v>
      </c>
      <c r="I4515" s="54" t="s">
        <v>265</v>
      </c>
      <c r="J4515" s="54" t="s">
        <v>13591</v>
      </c>
      <c r="K4515" s="54" t="s">
        <v>13620</v>
      </c>
      <c r="L4515" s="54" t="s">
        <v>16870</v>
      </c>
      <c r="M4515" s="54" t="s">
        <v>16869</v>
      </c>
      <c r="N4515" s="54" t="s">
        <v>256</v>
      </c>
      <c r="O4515" s="54" t="s">
        <v>256</v>
      </c>
      <c r="P4515" s="54" t="s">
        <v>264</v>
      </c>
      <c r="Q4515" s="54" t="s">
        <v>256</v>
      </c>
      <c r="R4515" s="54" t="s">
        <v>431</v>
      </c>
      <c r="S4515" s="71"/>
      <c r="T4515" s="54" t="s">
        <v>256</v>
      </c>
      <c r="U4515" s="71">
        <v>44523</v>
      </c>
      <c r="V4515" s="54" t="s">
        <v>256</v>
      </c>
      <c r="W4515" t="str">
        <f t="shared" si="70"/>
        <v>Dec-21</v>
      </c>
    </row>
    <row r="4516" spans="1:23" x14ac:dyDescent="0.25">
      <c r="A4516" s="54" t="s">
        <v>317</v>
      </c>
      <c r="B4516" s="54" t="s">
        <v>432</v>
      </c>
      <c r="C4516" s="54" t="s">
        <v>263</v>
      </c>
      <c r="D4516" s="54" t="s">
        <v>429</v>
      </c>
      <c r="E4516" s="54" t="s">
        <v>16871</v>
      </c>
      <c r="F4516" s="71">
        <v>44552</v>
      </c>
      <c r="G4516" s="72">
        <v>591.71</v>
      </c>
      <c r="H4516" s="72">
        <v>50206.59</v>
      </c>
      <c r="I4516" s="54" t="s">
        <v>265</v>
      </c>
      <c r="J4516" s="54" t="s">
        <v>13591</v>
      </c>
      <c r="K4516" s="54" t="s">
        <v>16872</v>
      </c>
      <c r="L4516" s="54" t="s">
        <v>16873</v>
      </c>
      <c r="M4516" s="54" t="s">
        <v>16871</v>
      </c>
      <c r="N4516" s="54" t="s">
        <v>256</v>
      </c>
      <c r="O4516" s="54" t="s">
        <v>256</v>
      </c>
      <c r="P4516" s="54" t="s">
        <v>264</v>
      </c>
      <c r="Q4516" s="54" t="s">
        <v>256</v>
      </c>
      <c r="R4516" s="54" t="s">
        <v>431</v>
      </c>
      <c r="S4516" s="71"/>
      <c r="T4516" s="54" t="s">
        <v>256</v>
      </c>
      <c r="U4516" s="71">
        <v>44552</v>
      </c>
      <c r="V4516" s="54" t="s">
        <v>256</v>
      </c>
      <c r="W4516" t="str">
        <f t="shared" si="70"/>
        <v>Dec-21</v>
      </c>
    </row>
    <row r="4517" spans="1:23" x14ac:dyDescent="0.25">
      <c r="A4517" s="54" t="s">
        <v>317</v>
      </c>
      <c r="B4517" s="54" t="s">
        <v>432</v>
      </c>
      <c r="C4517" s="54" t="s">
        <v>263</v>
      </c>
      <c r="D4517" s="54" t="s">
        <v>429</v>
      </c>
      <c r="E4517" s="54" t="s">
        <v>16874</v>
      </c>
      <c r="F4517" s="71">
        <v>44544</v>
      </c>
      <c r="G4517" s="72">
        <v>976.37</v>
      </c>
      <c r="H4517" s="72">
        <v>82844.990000000005</v>
      </c>
      <c r="I4517" s="54" t="s">
        <v>265</v>
      </c>
      <c r="J4517" s="54" t="s">
        <v>13591</v>
      </c>
      <c r="K4517" s="54" t="s">
        <v>16860</v>
      </c>
      <c r="L4517" s="54" t="s">
        <v>16875</v>
      </c>
      <c r="M4517" s="54" t="s">
        <v>16874</v>
      </c>
      <c r="N4517" s="54" t="s">
        <v>256</v>
      </c>
      <c r="O4517" s="54" t="s">
        <v>256</v>
      </c>
      <c r="P4517" s="54" t="s">
        <v>264</v>
      </c>
      <c r="Q4517" s="54" t="s">
        <v>256</v>
      </c>
      <c r="R4517" s="54" t="s">
        <v>431</v>
      </c>
      <c r="S4517" s="71"/>
      <c r="T4517" s="54" t="s">
        <v>256</v>
      </c>
      <c r="U4517" s="71">
        <v>44544</v>
      </c>
      <c r="V4517" s="54" t="s">
        <v>256</v>
      </c>
      <c r="W4517" t="str">
        <f t="shared" si="70"/>
        <v>Dec-21</v>
      </c>
    </row>
    <row r="4518" spans="1:23" x14ac:dyDescent="0.25">
      <c r="A4518" s="54" t="s">
        <v>317</v>
      </c>
      <c r="B4518" s="54" t="s">
        <v>432</v>
      </c>
      <c r="C4518" s="54" t="s">
        <v>263</v>
      </c>
      <c r="D4518" s="54" t="s">
        <v>429</v>
      </c>
      <c r="E4518" s="54" t="s">
        <v>16876</v>
      </c>
      <c r="F4518" s="71">
        <v>44548</v>
      </c>
      <c r="G4518" s="72">
        <v>376.71</v>
      </c>
      <c r="H4518" s="72">
        <v>31963.84</v>
      </c>
      <c r="I4518" s="54" t="s">
        <v>265</v>
      </c>
      <c r="J4518" s="54" t="s">
        <v>13591</v>
      </c>
      <c r="K4518" s="54" t="s">
        <v>16860</v>
      </c>
      <c r="L4518" s="54" t="s">
        <v>16877</v>
      </c>
      <c r="M4518" s="54" t="s">
        <v>16876</v>
      </c>
      <c r="N4518" s="54" t="s">
        <v>256</v>
      </c>
      <c r="O4518" s="54" t="s">
        <v>256</v>
      </c>
      <c r="P4518" s="54" t="s">
        <v>264</v>
      </c>
      <c r="Q4518" s="54" t="s">
        <v>256</v>
      </c>
      <c r="R4518" s="54" t="s">
        <v>431</v>
      </c>
      <c r="S4518" s="71"/>
      <c r="T4518" s="54" t="s">
        <v>256</v>
      </c>
      <c r="U4518" s="71">
        <v>44548</v>
      </c>
      <c r="V4518" s="54" t="s">
        <v>256</v>
      </c>
      <c r="W4518" t="str">
        <f t="shared" si="70"/>
        <v>Dec-21</v>
      </c>
    </row>
    <row r="4519" spans="1:23" x14ac:dyDescent="0.25">
      <c r="A4519" s="54" t="s">
        <v>317</v>
      </c>
      <c r="B4519" s="54" t="s">
        <v>432</v>
      </c>
      <c r="C4519" s="54" t="s">
        <v>263</v>
      </c>
      <c r="D4519" s="54" t="s">
        <v>429</v>
      </c>
      <c r="E4519" s="54" t="s">
        <v>16878</v>
      </c>
      <c r="F4519" s="71">
        <v>44548</v>
      </c>
      <c r="G4519" s="72">
        <v>181.17</v>
      </c>
      <c r="H4519" s="72">
        <v>15372.27</v>
      </c>
      <c r="I4519" s="54" t="s">
        <v>265</v>
      </c>
      <c r="J4519" s="54" t="s">
        <v>13591</v>
      </c>
      <c r="K4519" s="54" t="s">
        <v>16860</v>
      </c>
      <c r="L4519" s="54" t="s">
        <v>16879</v>
      </c>
      <c r="M4519" s="54" t="s">
        <v>16878</v>
      </c>
      <c r="N4519" s="54" t="s">
        <v>256</v>
      </c>
      <c r="O4519" s="54" t="s">
        <v>256</v>
      </c>
      <c r="P4519" s="54" t="s">
        <v>264</v>
      </c>
      <c r="Q4519" s="54" t="s">
        <v>256</v>
      </c>
      <c r="R4519" s="54" t="s">
        <v>431</v>
      </c>
      <c r="S4519" s="71"/>
      <c r="T4519" s="54" t="s">
        <v>256</v>
      </c>
      <c r="U4519" s="71">
        <v>44548</v>
      </c>
      <c r="V4519" s="54" t="s">
        <v>256</v>
      </c>
      <c r="W4519" t="str">
        <f t="shared" si="70"/>
        <v>Dec-21</v>
      </c>
    </row>
    <row r="4520" spans="1:23" x14ac:dyDescent="0.25">
      <c r="A4520" s="54" t="s">
        <v>317</v>
      </c>
      <c r="B4520" s="54" t="s">
        <v>432</v>
      </c>
      <c r="C4520" s="54" t="s">
        <v>263</v>
      </c>
      <c r="D4520" s="54" t="s">
        <v>429</v>
      </c>
      <c r="E4520" s="54" t="s">
        <v>16880</v>
      </c>
      <c r="F4520" s="71">
        <v>44548</v>
      </c>
      <c r="G4520" s="72">
        <v>179.16</v>
      </c>
      <c r="H4520" s="72">
        <v>15201.73</v>
      </c>
      <c r="I4520" s="54" t="s">
        <v>265</v>
      </c>
      <c r="J4520" s="54" t="s">
        <v>13591</v>
      </c>
      <c r="K4520" s="54" t="s">
        <v>16881</v>
      </c>
      <c r="L4520" s="54" t="s">
        <v>16882</v>
      </c>
      <c r="M4520" s="54" t="s">
        <v>16880</v>
      </c>
      <c r="N4520" s="54" t="s">
        <v>256</v>
      </c>
      <c r="O4520" s="54" t="s">
        <v>256</v>
      </c>
      <c r="P4520" s="54" t="s">
        <v>264</v>
      </c>
      <c r="Q4520" s="54" t="s">
        <v>256</v>
      </c>
      <c r="R4520" s="54" t="s">
        <v>431</v>
      </c>
      <c r="S4520" s="71"/>
      <c r="T4520" s="54" t="s">
        <v>256</v>
      </c>
      <c r="U4520" s="71">
        <v>44548</v>
      </c>
      <c r="V4520" s="54" t="s">
        <v>256</v>
      </c>
      <c r="W4520" t="str">
        <f t="shared" si="70"/>
        <v>Dec-21</v>
      </c>
    </row>
    <row r="4521" spans="1:23" x14ac:dyDescent="0.25">
      <c r="A4521" s="54" t="s">
        <v>317</v>
      </c>
      <c r="B4521" s="54" t="s">
        <v>432</v>
      </c>
      <c r="C4521" s="54" t="s">
        <v>263</v>
      </c>
      <c r="D4521" s="54" t="s">
        <v>429</v>
      </c>
      <c r="E4521" s="54" t="s">
        <v>16883</v>
      </c>
      <c r="F4521" s="71">
        <v>44551</v>
      </c>
      <c r="G4521" s="72">
        <v>155.91999999999999</v>
      </c>
      <c r="H4521" s="72">
        <v>13229.81</v>
      </c>
      <c r="I4521" s="54" t="s">
        <v>265</v>
      </c>
      <c r="J4521" s="54" t="s">
        <v>13591</v>
      </c>
      <c r="K4521" s="54" t="s">
        <v>16881</v>
      </c>
      <c r="L4521" s="54" t="s">
        <v>16884</v>
      </c>
      <c r="M4521" s="54" t="s">
        <v>16883</v>
      </c>
      <c r="N4521" s="54" t="s">
        <v>256</v>
      </c>
      <c r="O4521" s="54" t="s">
        <v>256</v>
      </c>
      <c r="P4521" s="54" t="s">
        <v>264</v>
      </c>
      <c r="Q4521" s="54" t="s">
        <v>256</v>
      </c>
      <c r="R4521" s="54" t="s">
        <v>431</v>
      </c>
      <c r="S4521" s="71"/>
      <c r="T4521" s="54" t="s">
        <v>256</v>
      </c>
      <c r="U4521" s="71">
        <v>44551</v>
      </c>
      <c r="V4521" s="54" t="s">
        <v>256</v>
      </c>
      <c r="W4521" t="str">
        <f t="shared" si="70"/>
        <v>Dec-21</v>
      </c>
    </row>
    <row r="4522" spans="1:23" x14ac:dyDescent="0.25">
      <c r="A4522" s="54" t="s">
        <v>317</v>
      </c>
      <c r="B4522" s="54" t="s">
        <v>432</v>
      </c>
      <c r="C4522" s="54" t="s">
        <v>263</v>
      </c>
      <c r="D4522" s="54" t="s">
        <v>429</v>
      </c>
      <c r="E4522" s="54" t="s">
        <v>16885</v>
      </c>
      <c r="F4522" s="71">
        <v>44552</v>
      </c>
      <c r="G4522" s="72">
        <v>72.22</v>
      </c>
      <c r="H4522" s="72">
        <v>6127.87</v>
      </c>
      <c r="I4522" s="54" t="s">
        <v>265</v>
      </c>
      <c r="J4522" s="54" t="s">
        <v>13591</v>
      </c>
      <c r="K4522" s="54" t="s">
        <v>16886</v>
      </c>
      <c r="L4522" s="54" t="s">
        <v>16887</v>
      </c>
      <c r="M4522" s="54" t="s">
        <v>16885</v>
      </c>
      <c r="N4522" s="54" t="s">
        <v>256</v>
      </c>
      <c r="O4522" s="54" t="s">
        <v>256</v>
      </c>
      <c r="P4522" s="54" t="s">
        <v>264</v>
      </c>
      <c r="Q4522" s="54" t="s">
        <v>256</v>
      </c>
      <c r="R4522" s="54" t="s">
        <v>431</v>
      </c>
      <c r="S4522" s="71"/>
      <c r="T4522" s="54" t="s">
        <v>256</v>
      </c>
      <c r="U4522" s="71">
        <v>44552</v>
      </c>
      <c r="V4522" s="54" t="s">
        <v>256</v>
      </c>
      <c r="W4522" t="str">
        <f t="shared" si="70"/>
        <v>Dec-21</v>
      </c>
    </row>
    <row r="4523" spans="1:23" x14ac:dyDescent="0.25">
      <c r="A4523" s="54" t="s">
        <v>317</v>
      </c>
      <c r="B4523" s="54" t="s">
        <v>432</v>
      </c>
      <c r="C4523" s="54" t="s">
        <v>263</v>
      </c>
      <c r="D4523" s="54" t="s">
        <v>429</v>
      </c>
      <c r="E4523" s="54" t="s">
        <v>16888</v>
      </c>
      <c r="F4523" s="71">
        <v>44552</v>
      </c>
      <c r="G4523" s="72">
        <v>327.29000000000002</v>
      </c>
      <c r="H4523" s="72">
        <v>27770.560000000001</v>
      </c>
      <c r="I4523" s="54" t="s">
        <v>265</v>
      </c>
      <c r="J4523" s="54" t="s">
        <v>13591</v>
      </c>
      <c r="K4523" s="54" t="s">
        <v>16886</v>
      </c>
      <c r="L4523" s="54" t="s">
        <v>16889</v>
      </c>
      <c r="M4523" s="54" t="s">
        <v>16888</v>
      </c>
      <c r="N4523" s="54" t="s">
        <v>256</v>
      </c>
      <c r="O4523" s="54" t="s">
        <v>256</v>
      </c>
      <c r="P4523" s="54" t="s">
        <v>264</v>
      </c>
      <c r="Q4523" s="54" t="s">
        <v>256</v>
      </c>
      <c r="R4523" s="54" t="s">
        <v>431</v>
      </c>
      <c r="S4523" s="71"/>
      <c r="T4523" s="54" t="s">
        <v>256</v>
      </c>
      <c r="U4523" s="71">
        <v>44552</v>
      </c>
      <c r="V4523" s="54" t="s">
        <v>256</v>
      </c>
      <c r="W4523" t="str">
        <f t="shared" si="70"/>
        <v>Dec-21</v>
      </c>
    </row>
    <row r="4524" spans="1:23" x14ac:dyDescent="0.25">
      <c r="A4524" s="54" t="s">
        <v>317</v>
      </c>
      <c r="B4524" s="54" t="s">
        <v>432</v>
      </c>
      <c r="C4524" s="54" t="s">
        <v>263</v>
      </c>
      <c r="D4524" s="54" t="s">
        <v>429</v>
      </c>
      <c r="E4524" s="54" t="s">
        <v>16890</v>
      </c>
      <c r="F4524" s="71">
        <v>44552</v>
      </c>
      <c r="G4524" s="72">
        <v>734.21</v>
      </c>
      <c r="H4524" s="72">
        <v>62297.72</v>
      </c>
      <c r="I4524" s="54" t="s">
        <v>265</v>
      </c>
      <c r="J4524" s="54" t="s">
        <v>13591</v>
      </c>
      <c r="K4524" s="54" t="s">
        <v>16886</v>
      </c>
      <c r="L4524" s="54" t="s">
        <v>16891</v>
      </c>
      <c r="M4524" s="54" t="s">
        <v>16890</v>
      </c>
      <c r="N4524" s="54" t="s">
        <v>256</v>
      </c>
      <c r="O4524" s="54" t="s">
        <v>256</v>
      </c>
      <c r="P4524" s="54" t="s">
        <v>264</v>
      </c>
      <c r="Q4524" s="54" t="s">
        <v>256</v>
      </c>
      <c r="R4524" s="54" t="s">
        <v>431</v>
      </c>
      <c r="S4524" s="71"/>
      <c r="T4524" s="54" t="s">
        <v>256</v>
      </c>
      <c r="U4524" s="71">
        <v>44552</v>
      </c>
      <c r="V4524" s="54" t="s">
        <v>256</v>
      </c>
      <c r="W4524" t="str">
        <f t="shared" si="70"/>
        <v>Dec-21</v>
      </c>
    </row>
    <row r="4525" spans="1:23" x14ac:dyDescent="0.25">
      <c r="A4525" s="54" t="s">
        <v>317</v>
      </c>
      <c r="B4525" s="54" t="s">
        <v>432</v>
      </c>
      <c r="C4525" s="54" t="s">
        <v>263</v>
      </c>
      <c r="D4525" s="54" t="s">
        <v>429</v>
      </c>
      <c r="E4525" s="54" t="s">
        <v>16892</v>
      </c>
      <c r="F4525" s="71">
        <v>44552</v>
      </c>
      <c r="G4525" s="72">
        <v>950.12</v>
      </c>
      <c r="H4525" s="72">
        <v>80617.679999999993</v>
      </c>
      <c r="I4525" s="54" t="s">
        <v>265</v>
      </c>
      <c r="J4525" s="54" t="s">
        <v>13591</v>
      </c>
      <c r="K4525" s="54" t="s">
        <v>16886</v>
      </c>
      <c r="L4525" s="54" t="s">
        <v>16893</v>
      </c>
      <c r="M4525" s="54" t="s">
        <v>16892</v>
      </c>
      <c r="N4525" s="54" t="s">
        <v>256</v>
      </c>
      <c r="O4525" s="54" t="s">
        <v>256</v>
      </c>
      <c r="P4525" s="54" t="s">
        <v>264</v>
      </c>
      <c r="Q4525" s="54" t="s">
        <v>256</v>
      </c>
      <c r="R4525" s="54" t="s">
        <v>431</v>
      </c>
      <c r="S4525" s="71"/>
      <c r="T4525" s="54" t="s">
        <v>256</v>
      </c>
      <c r="U4525" s="71">
        <v>44552</v>
      </c>
      <c r="V4525" s="54" t="s">
        <v>256</v>
      </c>
      <c r="W4525" t="str">
        <f t="shared" si="70"/>
        <v>Dec-21</v>
      </c>
    </row>
    <row r="4526" spans="1:23" x14ac:dyDescent="0.25">
      <c r="A4526" s="54" t="s">
        <v>317</v>
      </c>
      <c r="B4526" s="54" t="s">
        <v>432</v>
      </c>
      <c r="C4526" s="54" t="s">
        <v>263</v>
      </c>
      <c r="D4526" s="54" t="s">
        <v>429</v>
      </c>
      <c r="E4526" s="54" t="s">
        <v>16894</v>
      </c>
      <c r="F4526" s="71">
        <v>44552</v>
      </c>
      <c r="G4526" s="72">
        <v>890.79</v>
      </c>
      <c r="H4526" s="72">
        <v>75583.53</v>
      </c>
      <c r="I4526" s="54" t="s">
        <v>265</v>
      </c>
      <c r="J4526" s="54" t="s">
        <v>13591</v>
      </c>
      <c r="K4526" s="54" t="s">
        <v>16886</v>
      </c>
      <c r="L4526" s="54" t="s">
        <v>16895</v>
      </c>
      <c r="M4526" s="54" t="s">
        <v>16894</v>
      </c>
      <c r="N4526" s="54" t="s">
        <v>256</v>
      </c>
      <c r="O4526" s="54" t="s">
        <v>256</v>
      </c>
      <c r="P4526" s="54" t="s">
        <v>264</v>
      </c>
      <c r="Q4526" s="54" t="s">
        <v>256</v>
      </c>
      <c r="R4526" s="54" t="s">
        <v>431</v>
      </c>
      <c r="S4526" s="71"/>
      <c r="T4526" s="54" t="s">
        <v>256</v>
      </c>
      <c r="U4526" s="71">
        <v>44552</v>
      </c>
      <c r="V4526" s="54" t="s">
        <v>256</v>
      </c>
      <c r="W4526" t="str">
        <f t="shared" si="70"/>
        <v>Dec-21</v>
      </c>
    </row>
    <row r="4527" spans="1:23" x14ac:dyDescent="0.25">
      <c r="A4527" s="54" t="s">
        <v>317</v>
      </c>
      <c r="B4527" s="54" t="s">
        <v>432</v>
      </c>
      <c r="C4527" s="54" t="s">
        <v>263</v>
      </c>
      <c r="D4527" s="54" t="s">
        <v>429</v>
      </c>
      <c r="E4527" s="54" t="s">
        <v>16896</v>
      </c>
      <c r="F4527" s="71">
        <v>44556</v>
      </c>
      <c r="G4527" s="72">
        <v>43.86</v>
      </c>
      <c r="H4527" s="72">
        <v>3721.52</v>
      </c>
      <c r="I4527" s="54" t="s">
        <v>265</v>
      </c>
      <c r="J4527" s="54" t="s">
        <v>13591</v>
      </c>
      <c r="K4527" s="54" t="s">
        <v>16897</v>
      </c>
      <c r="L4527" s="54" t="s">
        <v>16898</v>
      </c>
      <c r="M4527" s="54" t="s">
        <v>16896</v>
      </c>
      <c r="N4527" s="54" t="s">
        <v>256</v>
      </c>
      <c r="O4527" s="54" t="s">
        <v>256</v>
      </c>
      <c r="P4527" s="54" t="s">
        <v>264</v>
      </c>
      <c r="Q4527" s="54" t="s">
        <v>256</v>
      </c>
      <c r="R4527" s="54" t="s">
        <v>431</v>
      </c>
      <c r="S4527" s="71"/>
      <c r="T4527" s="54" t="s">
        <v>256</v>
      </c>
      <c r="U4527" s="71">
        <v>44556</v>
      </c>
      <c r="V4527" s="54" t="s">
        <v>256</v>
      </c>
      <c r="W4527" t="str">
        <f t="shared" si="70"/>
        <v>Dec-21</v>
      </c>
    </row>
    <row r="4528" spans="1:23" x14ac:dyDescent="0.25">
      <c r="A4528" s="54" t="s">
        <v>317</v>
      </c>
      <c r="B4528" s="54" t="s">
        <v>432</v>
      </c>
      <c r="C4528" s="54" t="s">
        <v>263</v>
      </c>
      <c r="D4528" s="54" t="s">
        <v>429</v>
      </c>
      <c r="E4528" s="54" t="s">
        <v>16899</v>
      </c>
      <c r="F4528" s="71">
        <v>44556</v>
      </c>
      <c r="G4528" s="72">
        <v>563.03</v>
      </c>
      <c r="H4528" s="72">
        <v>47773.1</v>
      </c>
      <c r="I4528" s="54" t="s">
        <v>265</v>
      </c>
      <c r="J4528" s="54" t="s">
        <v>13591</v>
      </c>
      <c r="K4528" s="54" t="s">
        <v>16897</v>
      </c>
      <c r="L4528" s="54" t="s">
        <v>16900</v>
      </c>
      <c r="M4528" s="54" t="s">
        <v>16899</v>
      </c>
      <c r="N4528" s="54" t="s">
        <v>256</v>
      </c>
      <c r="O4528" s="54" t="s">
        <v>256</v>
      </c>
      <c r="P4528" s="54" t="s">
        <v>264</v>
      </c>
      <c r="Q4528" s="54" t="s">
        <v>256</v>
      </c>
      <c r="R4528" s="54" t="s">
        <v>431</v>
      </c>
      <c r="S4528" s="71"/>
      <c r="T4528" s="54" t="s">
        <v>256</v>
      </c>
      <c r="U4528" s="71">
        <v>44556</v>
      </c>
      <c r="V4528" s="54" t="s">
        <v>256</v>
      </c>
      <c r="W4528" t="str">
        <f t="shared" si="70"/>
        <v>Dec-21</v>
      </c>
    </row>
    <row r="4529" spans="1:23" x14ac:dyDescent="0.25">
      <c r="A4529" s="54" t="s">
        <v>317</v>
      </c>
      <c r="B4529" s="54" t="s">
        <v>432</v>
      </c>
      <c r="C4529" s="54" t="s">
        <v>263</v>
      </c>
      <c r="D4529" s="54" t="s">
        <v>429</v>
      </c>
      <c r="E4529" s="54" t="s">
        <v>16901</v>
      </c>
      <c r="F4529" s="71">
        <v>44543</v>
      </c>
      <c r="G4529" s="72">
        <v>65.239999999999995</v>
      </c>
      <c r="H4529" s="72">
        <v>5535.61</v>
      </c>
      <c r="I4529" s="54" t="s">
        <v>265</v>
      </c>
      <c r="J4529" s="54" t="s">
        <v>13647</v>
      </c>
      <c r="K4529" s="54" t="s">
        <v>16902</v>
      </c>
      <c r="L4529" s="54" t="s">
        <v>16903</v>
      </c>
      <c r="M4529" s="54" t="s">
        <v>16901</v>
      </c>
      <c r="N4529" s="54" t="s">
        <v>256</v>
      </c>
      <c r="O4529" s="54" t="s">
        <v>256</v>
      </c>
      <c r="P4529" s="54" t="s">
        <v>454</v>
      </c>
      <c r="Q4529" s="54" t="s">
        <v>256</v>
      </c>
      <c r="R4529" s="54" t="s">
        <v>431</v>
      </c>
      <c r="S4529" s="71"/>
      <c r="T4529" s="54" t="s">
        <v>256</v>
      </c>
      <c r="U4529" s="71">
        <v>44543</v>
      </c>
      <c r="V4529" s="54" t="s">
        <v>256</v>
      </c>
      <c r="W4529" t="str">
        <f t="shared" si="70"/>
        <v>Dec-21</v>
      </c>
    </row>
    <row r="4530" spans="1:23" x14ac:dyDescent="0.25">
      <c r="A4530" s="54" t="s">
        <v>317</v>
      </c>
      <c r="B4530" s="54" t="s">
        <v>432</v>
      </c>
      <c r="C4530" s="54" t="s">
        <v>263</v>
      </c>
      <c r="D4530" s="54" t="s">
        <v>429</v>
      </c>
      <c r="E4530" s="54" t="s">
        <v>16904</v>
      </c>
      <c r="F4530" s="71">
        <v>44543</v>
      </c>
      <c r="G4530" s="72">
        <v>39.369999999999997</v>
      </c>
      <c r="H4530" s="72">
        <v>3340.54</v>
      </c>
      <c r="I4530" s="54" t="s">
        <v>265</v>
      </c>
      <c r="J4530" s="54" t="s">
        <v>13647</v>
      </c>
      <c r="K4530" s="54" t="s">
        <v>16905</v>
      </c>
      <c r="L4530" s="54" t="s">
        <v>16906</v>
      </c>
      <c r="M4530" s="54" t="s">
        <v>16904</v>
      </c>
      <c r="N4530" s="54" t="s">
        <v>256</v>
      </c>
      <c r="O4530" s="54" t="s">
        <v>256</v>
      </c>
      <c r="P4530" s="54" t="s">
        <v>454</v>
      </c>
      <c r="Q4530" s="54" t="s">
        <v>256</v>
      </c>
      <c r="R4530" s="54" t="s">
        <v>431</v>
      </c>
      <c r="S4530" s="71"/>
      <c r="T4530" s="54" t="s">
        <v>256</v>
      </c>
      <c r="U4530" s="71">
        <v>44543</v>
      </c>
      <c r="V4530" s="54" t="s">
        <v>256</v>
      </c>
      <c r="W4530" t="str">
        <f t="shared" si="70"/>
        <v>Dec-21</v>
      </c>
    </row>
    <row r="4531" spans="1:23" x14ac:dyDescent="0.25">
      <c r="A4531" s="54" t="s">
        <v>317</v>
      </c>
      <c r="B4531" s="54" t="s">
        <v>432</v>
      </c>
      <c r="C4531" s="54" t="s">
        <v>263</v>
      </c>
      <c r="D4531" s="54" t="s">
        <v>429</v>
      </c>
      <c r="E4531" s="54" t="s">
        <v>16907</v>
      </c>
      <c r="F4531" s="71">
        <v>44543</v>
      </c>
      <c r="G4531" s="72">
        <v>37.67</v>
      </c>
      <c r="H4531" s="72">
        <v>3196.3</v>
      </c>
      <c r="I4531" s="54" t="s">
        <v>265</v>
      </c>
      <c r="J4531" s="54" t="s">
        <v>13647</v>
      </c>
      <c r="K4531" s="54" t="s">
        <v>16908</v>
      </c>
      <c r="L4531" s="54" t="s">
        <v>16909</v>
      </c>
      <c r="M4531" s="54" t="s">
        <v>16907</v>
      </c>
      <c r="N4531" s="54" t="s">
        <v>256</v>
      </c>
      <c r="O4531" s="54" t="s">
        <v>256</v>
      </c>
      <c r="P4531" s="54" t="s">
        <v>454</v>
      </c>
      <c r="Q4531" s="54" t="s">
        <v>256</v>
      </c>
      <c r="R4531" s="54" t="s">
        <v>431</v>
      </c>
      <c r="S4531" s="71"/>
      <c r="T4531" s="54" t="s">
        <v>256</v>
      </c>
      <c r="U4531" s="71">
        <v>44543</v>
      </c>
      <c r="V4531" s="54" t="s">
        <v>256</v>
      </c>
      <c r="W4531" t="str">
        <f t="shared" si="70"/>
        <v>Dec-21</v>
      </c>
    </row>
    <row r="4532" spans="1:23" x14ac:dyDescent="0.25">
      <c r="A4532" s="54" t="s">
        <v>317</v>
      </c>
      <c r="B4532" s="54" t="s">
        <v>432</v>
      </c>
      <c r="C4532" s="54" t="s">
        <v>263</v>
      </c>
      <c r="D4532" s="54" t="s">
        <v>429</v>
      </c>
      <c r="E4532" s="54" t="s">
        <v>16910</v>
      </c>
      <c r="F4532" s="71">
        <v>44543</v>
      </c>
      <c r="G4532" s="72">
        <v>15.3</v>
      </c>
      <c r="H4532" s="72">
        <v>1298.21</v>
      </c>
      <c r="I4532" s="54" t="s">
        <v>265</v>
      </c>
      <c r="J4532" s="54" t="s">
        <v>13647</v>
      </c>
      <c r="K4532" s="54" t="s">
        <v>16911</v>
      </c>
      <c r="L4532" s="54" t="s">
        <v>16912</v>
      </c>
      <c r="M4532" s="54" t="s">
        <v>16910</v>
      </c>
      <c r="N4532" s="54" t="s">
        <v>256</v>
      </c>
      <c r="O4532" s="54" t="s">
        <v>256</v>
      </c>
      <c r="P4532" s="54" t="s">
        <v>454</v>
      </c>
      <c r="Q4532" s="54" t="s">
        <v>256</v>
      </c>
      <c r="R4532" s="54" t="s">
        <v>431</v>
      </c>
      <c r="S4532" s="71"/>
      <c r="T4532" s="54" t="s">
        <v>256</v>
      </c>
      <c r="U4532" s="71">
        <v>44543</v>
      </c>
      <c r="V4532" s="54" t="s">
        <v>256</v>
      </c>
      <c r="W4532" t="str">
        <f t="shared" si="70"/>
        <v>Dec-21</v>
      </c>
    </row>
    <row r="4533" spans="1:23" x14ac:dyDescent="0.25">
      <c r="A4533" s="54" t="s">
        <v>317</v>
      </c>
      <c r="B4533" s="54" t="s">
        <v>432</v>
      </c>
      <c r="C4533" s="54" t="s">
        <v>263</v>
      </c>
      <c r="D4533" s="54" t="s">
        <v>429</v>
      </c>
      <c r="E4533" s="54" t="s">
        <v>16913</v>
      </c>
      <c r="F4533" s="71">
        <v>44543</v>
      </c>
      <c r="G4533" s="72">
        <v>671.23</v>
      </c>
      <c r="H4533" s="72">
        <v>56953.87</v>
      </c>
      <c r="I4533" s="54" t="s">
        <v>265</v>
      </c>
      <c r="J4533" s="54" t="s">
        <v>13647</v>
      </c>
      <c r="K4533" s="54" t="s">
        <v>16914</v>
      </c>
      <c r="L4533" s="54" t="s">
        <v>16915</v>
      </c>
      <c r="M4533" s="54" t="s">
        <v>16913</v>
      </c>
      <c r="N4533" s="54" t="s">
        <v>256</v>
      </c>
      <c r="O4533" s="54" t="s">
        <v>256</v>
      </c>
      <c r="P4533" s="54" t="s">
        <v>454</v>
      </c>
      <c r="Q4533" s="54" t="s">
        <v>256</v>
      </c>
      <c r="R4533" s="54" t="s">
        <v>431</v>
      </c>
      <c r="S4533" s="71"/>
      <c r="T4533" s="54" t="s">
        <v>256</v>
      </c>
      <c r="U4533" s="71">
        <v>44543</v>
      </c>
      <c r="V4533" s="54" t="s">
        <v>256</v>
      </c>
      <c r="W4533" t="str">
        <f t="shared" si="70"/>
        <v>Dec-21</v>
      </c>
    </row>
    <row r="4534" spans="1:23" x14ac:dyDescent="0.25">
      <c r="A4534" s="54" t="s">
        <v>317</v>
      </c>
      <c r="B4534" s="54" t="s">
        <v>432</v>
      </c>
      <c r="C4534" s="54" t="s">
        <v>263</v>
      </c>
      <c r="D4534" s="54" t="s">
        <v>429</v>
      </c>
      <c r="E4534" s="54" t="s">
        <v>16916</v>
      </c>
      <c r="F4534" s="71">
        <v>44544</v>
      </c>
      <c r="G4534" s="72">
        <v>31.87</v>
      </c>
      <c r="H4534" s="72">
        <v>2704.17</v>
      </c>
      <c r="I4534" s="54" t="s">
        <v>265</v>
      </c>
      <c r="J4534" s="54" t="s">
        <v>13647</v>
      </c>
      <c r="K4534" s="54" t="s">
        <v>16917</v>
      </c>
      <c r="L4534" s="54" t="s">
        <v>16918</v>
      </c>
      <c r="M4534" s="54" t="s">
        <v>16916</v>
      </c>
      <c r="N4534" s="54" t="s">
        <v>256</v>
      </c>
      <c r="O4534" s="54" t="s">
        <v>256</v>
      </c>
      <c r="P4534" s="54" t="s">
        <v>454</v>
      </c>
      <c r="Q4534" s="54" t="s">
        <v>256</v>
      </c>
      <c r="R4534" s="54" t="s">
        <v>431</v>
      </c>
      <c r="S4534" s="71"/>
      <c r="T4534" s="54" t="s">
        <v>256</v>
      </c>
      <c r="U4534" s="71">
        <v>44544</v>
      </c>
      <c r="V4534" s="54" t="s">
        <v>256</v>
      </c>
      <c r="W4534" t="str">
        <f t="shared" si="70"/>
        <v>Dec-21</v>
      </c>
    </row>
    <row r="4535" spans="1:23" x14ac:dyDescent="0.25">
      <c r="A4535" s="54" t="s">
        <v>317</v>
      </c>
      <c r="B4535" s="54" t="s">
        <v>432</v>
      </c>
      <c r="C4535" s="54" t="s">
        <v>263</v>
      </c>
      <c r="D4535" s="54" t="s">
        <v>429</v>
      </c>
      <c r="E4535" s="54" t="s">
        <v>16919</v>
      </c>
      <c r="F4535" s="71">
        <v>44544</v>
      </c>
      <c r="G4535" s="72">
        <v>5.1100000000000003</v>
      </c>
      <c r="H4535" s="72">
        <v>433.58</v>
      </c>
      <c r="I4535" s="54" t="s">
        <v>265</v>
      </c>
      <c r="J4535" s="54" t="s">
        <v>13647</v>
      </c>
      <c r="K4535" s="54" t="s">
        <v>16920</v>
      </c>
      <c r="L4535" s="54" t="s">
        <v>16921</v>
      </c>
      <c r="M4535" s="54" t="s">
        <v>16919</v>
      </c>
      <c r="N4535" s="54" t="s">
        <v>256</v>
      </c>
      <c r="O4535" s="54" t="s">
        <v>256</v>
      </c>
      <c r="P4535" s="54" t="s">
        <v>454</v>
      </c>
      <c r="Q4535" s="54" t="s">
        <v>256</v>
      </c>
      <c r="R4535" s="54" t="s">
        <v>431</v>
      </c>
      <c r="S4535" s="71"/>
      <c r="T4535" s="54" t="s">
        <v>256</v>
      </c>
      <c r="U4535" s="71">
        <v>44544</v>
      </c>
      <c r="V4535" s="54" t="s">
        <v>256</v>
      </c>
      <c r="W4535" t="str">
        <f t="shared" si="70"/>
        <v>Dec-21</v>
      </c>
    </row>
    <row r="4536" spans="1:23" x14ac:dyDescent="0.25">
      <c r="A4536" s="54" t="s">
        <v>317</v>
      </c>
      <c r="B4536" s="54" t="s">
        <v>432</v>
      </c>
      <c r="C4536" s="54" t="s">
        <v>263</v>
      </c>
      <c r="D4536" s="54" t="s">
        <v>429</v>
      </c>
      <c r="E4536" s="54" t="s">
        <v>16922</v>
      </c>
      <c r="F4536" s="71">
        <v>44543</v>
      </c>
      <c r="G4536" s="72">
        <v>487.83</v>
      </c>
      <c r="H4536" s="72">
        <v>41392.379999999997</v>
      </c>
      <c r="I4536" s="54" t="s">
        <v>265</v>
      </c>
      <c r="J4536" s="54" t="s">
        <v>13647</v>
      </c>
      <c r="K4536" s="54" t="s">
        <v>16923</v>
      </c>
      <c r="L4536" s="54" t="s">
        <v>16924</v>
      </c>
      <c r="M4536" s="54" t="s">
        <v>16922</v>
      </c>
      <c r="N4536" s="54" t="s">
        <v>256</v>
      </c>
      <c r="O4536" s="54" t="s">
        <v>256</v>
      </c>
      <c r="P4536" s="54" t="s">
        <v>454</v>
      </c>
      <c r="Q4536" s="54" t="s">
        <v>256</v>
      </c>
      <c r="R4536" s="54" t="s">
        <v>431</v>
      </c>
      <c r="S4536" s="71"/>
      <c r="T4536" s="54" t="s">
        <v>256</v>
      </c>
      <c r="U4536" s="71">
        <v>44543</v>
      </c>
      <c r="V4536" s="54" t="s">
        <v>256</v>
      </c>
      <c r="W4536" t="str">
        <f t="shared" si="70"/>
        <v>Dec-21</v>
      </c>
    </row>
    <row r="4537" spans="1:23" x14ac:dyDescent="0.25">
      <c r="A4537" s="54" t="s">
        <v>317</v>
      </c>
      <c r="B4537" s="54" t="s">
        <v>432</v>
      </c>
      <c r="C4537" s="54" t="s">
        <v>263</v>
      </c>
      <c r="D4537" s="54" t="s">
        <v>429</v>
      </c>
      <c r="E4537" s="54" t="s">
        <v>16925</v>
      </c>
      <c r="F4537" s="71">
        <v>44543</v>
      </c>
      <c r="G4537" s="72">
        <v>36.51</v>
      </c>
      <c r="H4537" s="72">
        <v>3097.87</v>
      </c>
      <c r="I4537" s="54" t="s">
        <v>265</v>
      </c>
      <c r="J4537" s="54" t="s">
        <v>13647</v>
      </c>
      <c r="K4537" s="54" t="s">
        <v>16926</v>
      </c>
      <c r="L4537" s="54" t="s">
        <v>16927</v>
      </c>
      <c r="M4537" s="54" t="s">
        <v>16925</v>
      </c>
      <c r="N4537" s="54" t="s">
        <v>256</v>
      </c>
      <c r="O4537" s="54" t="s">
        <v>256</v>
      </c>
      <c r="P4537" s="54" t="s">
        <v>454</v>
      </c>
      <c r="Q4537" s="54" t="s">
        <v>256</v>
      </c>
      <c r="R4537" s="54" t="s">
        <v>431</v>
      </c>
      <c r="S4537" s="71"/>
      <c r="T4537" s="54" t="s">
        <v>256</v>
      </c>
      <c r="U4537" s="71">
        <v>44543</v>
      </c>
      <c r="V4537" s="54" t="s">
        <v>256</v>
      </c>
      <c r="W4537" t="str">
        <f t="shared" si="70"/>
        <v>Dec-21</v>
      </c>
    </row>
    <row r="4538" spans="1:23" x14ac:dyDescent="0.25">
      <c r="A4538" s="54" t="s">
        <v>317</v>
      </c>
      <c r="B4538" s="54" t="s">
        <v>432</v>
      </c>
      <c r="C4538" s="54" t="s">
        <v>263</v>
      </c>
      <c r="D4538" s="54" t="s">
        <v>429</v>
      </c>
      <c r="E4538" s="54" t="s">
        <v>16928</v>
      </c>
      <c r="F4538" s="71">
        <v>44552</v>
      </c>
      <c r="G4538" s="72">
        <v>103.27</v>
      </c>
      <c r="H4538" s="72">
        <v>8762.4599999999991</v>
      </c>
      <c r="I4538" s="54" t="s">
        <v>265</v>
      </c>
      <c r="J4538" s="54" t="s">
        <v>13647</v>
      </c>
      <c r="K4538" s="54" t="s">
        <v>16929</v>
      </c>
      <c r="L4538" s="54" t="s">
        <v>16930</v>
      </c>
      <c r="M4538" s="54" t="s">
        <v>16928</v>
      </c>
      <c r="N4538" s="54" t="s">
        <v>256</v>
      </c>
      <c r="O4538" s="54" t="s">
        <v>256</v>
      </c>
      <c r="P4538" s="54" t="s">
        <v>454</v>
      </c>
      <c r="Q4538" s="54" t="s">
        <v>256</v>
      </c>
      <c r="R4538" s="54" t="s">
        <v>431</v>
      </c>
      <c r="S4538" s="71"/>
      <c r="T4538" s="54" t="s">
        <v>256</v>
      </c>
      <c r="U4538" s="71">
        <v>44552</v>
      </c>
      <c r="V4538" s="54" t="s">
        <v>256</v>
      </c>
      <c r="W4538" t="str">
        <f t="shared" si="70"/>
        <v>Dec-21</v>
      </c>
    </row>
    <row r="4539" spans="1:23" x14ac:dyDescent="0.25">
      <c r="A4539" s="54" t="s">
        <v>317</v>
      </c>
      <c r="B4539" s="54" t="s">
        <v>432</v>
      </c>
      <c r="C4539" s="54" t="s">
        <v>263</v>
      </c>
      <c r="D4539" s="54" t="s">
        <v>429</v>
      </c>
      <c r="E4539" s="54" t="s">
        <v>16931</v>
      </c>
      <c r="F4539" s="71">
        <v>44559</v>
      </c>
      <c r="G4539" s="72">
        <v>1044.5</v>
      </c>
      <c r="H4539" s="72">
        <v>88625.83</v>
      </c>
      <c r="I4539" s="54" t="s">
        <v>265</v>
      </c>
      <c r="J4539" s="54" t="s">
        <v>13647</v>
      </c>
      <c r="K4539" s="54" t="s">
        <v>16932</v>
      </c>
      <c r="L4539" s="54" t="s">
        <v>16933</v>
      </c>
      <c r="M4539" s="54" t="s">
        <v>16931</v>
      </c>
      <c r="N4539" s="54" t="s">
        <v>256</v>
      </c>
      <c r="O4539" s="54" t="s">
        <v>256</v>
      </c>
      <c r="P4539" s="54" t="s">
        <v>454</v>
      </c>
      <c r="Q4539" s="54" t="s">
        <v>256</v>
      </c>
      <c r="R4539" s="54" t="s">
        <v>431</v>
      </c>
      <c r="S4539" s="71"/>
      <c r="T4539" s="54" t="s">
        <v>256</v>
      </c>
      <c r="U4539" s="71">
        <v>44559</v>
      </c>
      <c r="V4539" s="54" t="s">
        <v>256</v>
      </c>
      <c r="W4539" t="str">
        <f t="shared" si="70"/>
        <v>Dec-21</v>
      </c>
    </row>
    <row r="4540" spans="1:23" x14ac:dyDescent="0.25">
      <c r="A4540" s="54" t="s">
        <v>317</v>
      </c>
      <c r="B4540" s="54" t="s">
        <v>432</v>
      </c>
      <c r="C4540" s="54" t="s">
        <v>263</v>
      </c>
      <c r="D4540" s="54" t="s">
        <v>429</v>
      </c>
      <c r="E4540" s="54" t="s">
        <v>16934</v>
      </c>
      <c r="F4540" s="71">
        <v>44555</v>
      </c>
      <c r="G4540" s="72">
        <v>1336.53</v>
      </c>
      <c r="H4540" s="72">
        <v>113404.57</v>
      </c>
      <c r="I4540" s="54" t="s">
        <v>265</v>
      </c>
      <c r="J4540" s="54" t="s">
        <v>13647</v>
      </c>
      <c r="K4540" s="54" t="s">
        <v>16935</v>
      </c>
      <c r="L4540" s="54" t="s">
        <v>16936</v>
      </c>
      <c r="M4540" s="54" t="s">
        <v>16934</v>
      </c>
      <c r="N4540" s="54" t="s">
        <v>256</v>
      </c>
      <c r="O4540" s="54" t="s">
        <v>256</v>
      </c>
      <c r="P4540" s="54" t="s">
        <v>454</v>
      </c>
      <c r="Q4540" s="54" t="s">
        <v>256</v>
      </c>
      <c r="R4540" s="54" t="s">
        <v>431</v>
      </c>
      <c r="S4540" s="71"/>
      <c r="T4540" s="54" t="s">
        <v>256</v>
      </c>
      <c r="U4540" s="71">
        <v>44555</v>
      </c>
      <c r="V4540" s="54" t="s">
        <v>256</v>
      </c>
      <c r="W4540" t="str">
        <f t="shared" si="70"/>
        <v>Dec-21</v>
      </c>
    </row>
    <row r="4541" spans="1:23" x14ac:dyDescent="0.25">
      <c r="A4541" s="54" t="s">
        <v>317</v>
      </c>
      <c r="B4541" s="54" t="s">
        <v>432</v>
      </c>
      <c r="C4541" s="54" t="s">
        <v>263</v>
      </c>
      <c r="D4541" s="54" t="s">
        <v>429</v>
      </c>
      <c r="E4541" s="54" t="s">
        <v>16937</v>
      </c>
      <c r="F4541" s="71">
        <v>44557</v>
      </c>
      <c r="G4541" s="72">
        <v>138.6</v>
      </c>
      <c r="H4541" s="72">
        <v>11760.21</v>
      </c>
      <c r="I4541" s="54" t="s">
        <v>265</v>
      </c>
      <c r="J4541" s="54" t="s">
        <v>13647</v>
      </c>
      <c r="K4541" s="54" t="s">
        <v>16938</v>
      </c>
      <c r="L4541" s="54" t="s">
        <v>16939</v>
      </c>
      <c r="M4541" s="54" t="s">
        <v>16937</v>
      </c>
      <c r="N4541" s="54" t="s">
        <v>256</v>
      </c>
      <c r="O4541" s="54" t="s">
        <v>256</v>
      </c>
      <c r="P4541" s="54" t="s">
        <v>454</v>
      </c>
      <c r="Q4541" s="54" t="s">
        <v>256</v>
      </c>
      <c r="R4541" s="54" t="s">
        <v>431</v>
      </c>
      <c r="S4541" s="71"/>
      <c r="T4541" s="54" t="s">
        <v>256</v>
      </c>
      <c r="U4541" s="71">
        <v>44557</v>
      </c>
      <c r="V4541" s="54" t="s">
        <v>256</v>
      </c>
      <c r="W4541" t="str">
        <f t="shared" si="70"/>
        <v>Dec-21</v>
      </c>
    </row>
    <row r="4542" spans="1:23" x14ac:dyDescent="0.25">
      <c r="A4542" s="54" t="s">
        <v>317</v>
      </c>
      <c r="B4542" s="54" t="s">
        <v>432</v>
      </c>
      <c r="C4542" s="54" t="s">
        <v>263</v>
      </c>
      <c r="D4542" s="54" t="s">
        <v>429</v>
      </c>
      <c r="E4542" s="54" t="s">
        <v>16940</v>
      </c>
      <c r="F4542" s="71">
        <v>44556</v>
      </c>
      <c r="G4542" s="72">
        <v>72.13</v>
      </c>
      <c r="H4542" s="72">
        <v>6120.23</v>
      </c>
      <c r="I4542" s="54" t="s">
        <v>265</v>
      </c>
      <c r="J4542" s="54" t="s">
        <v>13647</v>
      </c>
      <c r="K4542" s="54" t="s">
        <v>16941</v>
      </c>
      <c r="L4542" s="54" t="s">
        <v>16942</v>
      </c>
      <c r="M4542" s="54" t="s">
        <v>16940</v>
      </c>
      <c r="N4542" s="54" t="s">
        <v>256</v>
      </c>
      <c r="O4542" s="54" t="s">
        <v>256</v>
      </c>
      <c r="P4542" s="54" t="s">
        <v>454</v>
      </c>
      <c r="Q4542" s="54" t="s">
        <v>256</v>
      </c>
      <c r="R4542" s="54" t="s">
        <v>431</v>
      </c>
      <c r="S4542" s="71"/>
      <c r="T4542" s="54" t="s">
        <v>256</v>
      </c>
      <c r="U4542" s="71">
        <v>44556</v>
      </c>
      <c r="V4542" s="54" t="s">
        <v>256</v>
      </c>
      <c r="W4542" t="str">
        <f t="shared" si="70"/>
        <v>Dec-21</v>
      </c>
    </row>
    <row r="4543" spans="1:23" x14ac:dyDescent="0.25">
      <c r="A4543" s="54" t="s">
        <v>317</v>
      </c>
      <c r="B4543" s="54" t="s">
        <v>432</v>
      </c>
      <c r="C4543" s="54" t="s">
        <v>263</v>
      </c>
      <c r="D4543" s="54" t="s">
        <v>429</v>
      </c>
      <c r="E4543" s="54" t="s">
        <v>16943</v>
      </c>
      <c r="F4543" s="71">
        <v>44556</v>
      </c>
      <c r="G4543" s="72">
        <v>604.5</v>
      </c>
      <c r="H4543" s="72">
        <v>51291.83</v>
      </c>
      <c r="I4543" s="54" t="s">
        <v>265</v>
      </c>
      <c r="J4543" s="54" t="s">
        <v>13647</v>
      </c>
      <c r="K4543" s="54" t="s">
        <v>16944</v>
      </c>
      <c r="L4543" s="54" t="s">
        <v>16945</v>
      </c>
      <c r="M4543" s="54" t="s">
        <v>16943</v>
      </c>
      <c r="N4543" s="54" t="s">
        <v>256</v>
      </c>
      <c r="O4543" s="54" t="s">
        <v>256</v>
      </c>
      <c r="P4543" s="54" t="s">
        <v>454</v>
      </c>
      <c r="Q4543" s="54" t="s">
        <v>256</v>
      </c>
      <c r="R4543" s="54" t="s">
        <v>431</v>
      </c>
      <c r="S4543" s="71"/>
      <c r="T4543" s="54" t="s">
        <v>256</v>
      </c>
      <c r="U4543" s="71">
        <v>44556</v>
      </c>
      <c r="V4543" s="54" t="s">
        <v>256</v>
      </c>
      <c r="W4543" t="str">
        <f t="shared" si="70"/>
        <v>Dec-21</v>
      </c>
    </row>
    <row r="4544" spans="1:23" x14ac:dyDescent="0.25">
      <c r="A4544" s="54" t="s">
        <v>317</v>
      </c>
      <c r="B4544" s="54" t="s">
        <v>432</v>
      </c>
      <c r="C4544" s="54" t="s">
        <v>263</v>
      </c>
      <c r="D4544" s="54" t="s">
        <v>429</v>
      </c>
      <c r="E4544" s="54" t="s">
        <v>16946</v>
      </c>
      <c r="F4544" s="71">
        <v>44552</v>
      </c>
      <c r="G4544" s="72">
        <v>88.5</v>
      </c>
      <c r="H4544" s="72">
        <v>7509.23</v>
      </c>
      <c r="I4544" s="54" t="s">
        <v>265</v>
      </c>
      <c r="J4544" s="54" t="s">
        <v>13647</v>
      </c>
      <c r="K4544" s="54" t="s">
        <v>16947</v>
      </c>
      <c r="L4544" s="54" t="s">
        <v>16948</v>
      </c>
      <c r="M4544" s="54" t="s">
        <v>16946</v>
      </c>
      <c r="N4544" s="54" t="s">
        <v>256</v>
      </c>
      <c r="O4544" s="54" t="s">
        <v>256</v>
      </c>
      <c r="P4544" s="54" t="s">
        <v>454</v>
      </c>
      <c r="Q4544" s="54" t="s">
        <v>256</v>
      </c>
      <c r="R4544" s="54" t="s">
        <v>431</v>
      </c>
      <c r="S4544" s="71"/>
      <c r="T4544" s="54" t="s">
        <v>256</v>
      </c>
      <c r="U4544" s="71">
        <v>44552</v>
      </c>
      <c r="V4544" s="54" t="s">
        <v>256</v>
      </c>
      <c r="W4544" t="str">
        <f t="shared" si="70"/>
        <v>Dec-21</v>
      </c>
    </row>
    <row r="4545" spans="1:23" x14ac:dyDescent="0.25">
      <c r="A4545" s="54" t="s">
        <v>317</v>
      </c>
      <c r="B4545" s="54" t="s">
        <v>432</v>
      </c>
      <c r="C4545" s="54" t="s">
        <v>263</v>
      </c>
      <c r="D4545" s="54" t="s">
        <v>429</v>
      </c>
      <c r="E4545" s="54" t="s">
        <v>16949</v>
      </c>
      <c r="F4545" s="71">
        <v>44552</v>
      </c>
      <c r="G4545" s="72">
        <v>88.69</v>
      </c>
      <c r="H4545" s="72">
        <v>7525.35</v>
      </c>
      <c r="I4545" s="54" t="s">
        <v>265</v>
      </c>
      <c r="J4545" s="54" t="s">
        <v>13647</v>
      </c>
      <c r="K4545" s="54" t="s">
        <v>16950</v>
      </c>
      <c r="L4545" s="54" t="s">
        <v>16951</v>
      </c>
      <c r="M4545" s="54" t="s">
        <v>16949</v>
      </c>
      <c r="N4545" s="54" t="s">
        <v>256</v>
      </c>
      <c r="O4545" s="54" t="s">
        <v>256</v>
      </c>
      <c r="P4545" s="54" t="s">
        <v>454</v>
      </c>
      <c r="Q4545" s="54" t="s">
        <v>256</v>
      </c>
      <c r="R4545" s="54" t="s">
        <v>431</v>
      </c>
      <c r="S4545" s="71"/>
      <c r="T4545" s="54" t="s">
        <v>256</v>
      </c>
      <c r="U4545" s="71">
        <v>44552</v>
      </c>
      <c r="V4545" s="54" t="s">
        <v>256</v>
      </c>
      <c r="W4545" t="str">
        <f t="shared" si="70"/>
        <v>Dec-21</v>
      </c>
    </row>
    <row r="4546" spans="1:23" x14ac:dyDescent="0.25">
      <c r="A4546" s="54" t="s">
        <v>317</v>
      </c>
      <c r="B4546" s="54" t="s">
        <v>432</v>
      </c>
      <c r="C4546" s="54" t="s">
        <v>263</v>
      </c>
      <c r="D4546" s="54" t="s">
        <v>429</v>
      </c>
      <c r="E4546" s="54" t="s">
        <v>16952</v>
      </c>
      <c r="F4546" s="71">
        <v>44552</v>
      </c>
      <c r="G4546" s="72">
        <v>1431.67</v>
      </c>
      <c r="H4546" s="72">
        <v>121477.2</v>
      </c>
      <c r="I4546" s="54" t="s">
        <v>265</v>
      </c>
      <c r="J4546" s="54" t="s">
        <v>13647</v>
      </c>
      <c r="K4546" s="54" t="s">
        <v>16953</v>
      </c>
      <c r="L4546" s="54" t="s">
        <v>16954</v>
      </c>
      <c r="M4546" s="54" t="s">
        <v>16952</v>
      </c>
      <c r="N4546" s="54" t="s">
        <v>256</v>
      </c>
      <c r="O4546" s="54" t="s">
        <v>256</v>
      </c>
      <c r="P4546" s="54" t="s">
        <v>454</v>
      </c>
      <c r="Q4546" s="54" t="s">
        <v>256</v>
      </c>
      <c r="R4546" s="54" t="s">
        <v>431</v>
      </c>
      <c r="S4546" s="71"/>
      <c r="T4546" s="54" t="s">
        <v>256</v>
      </c>
      <c r="U4546" s="71">
        <v>44552</v>
      </c>
      <c r="V4546" s="54" t="s">
        <v>256</v>
      </c>
      <c r="W4546" t="str">
        <f t="shared" si="70"/>
        <v>Dec-21</v>
      </c>
    </row>
    <row r="4547" spans="1:23" x14ac:dyDescent="0.25">
      <c r="A4547" s="54" t="s">
        <v>317</v>
      </c>
      <c r="B4547" s="54" t="s">
        <v>432</v>
      </c>
      <c r="C4547" s="54" t="s">
        <v>263</v>
      </c>
      <c r="D4547" s="54" t="s">
        <v>429</v>
      </c>
      <c r="E4547" s="54" t="s">
        <v>16955</v>
      </c>
      <c r="F4547" s="71">
        <v>44557</v>
      </c>
      <c r="G4547" s="72">
        <v>228.44</v>
      </c>
      <c r="H4547" s="72">
        <v>19383.13</v>
      </c>
      <c r="I4547" s="54" t="s">
        <v>265</v>
      </c>
      <c r="J4547" s="54" t="s">
        <v>13647</v>
      </c>
      <c r="K4547" s="54" t="s">
        <v>16956</v>
      </c>
      <c r="L4547" s="54" t="s">
        <v>16957</v>
      </c>
      <c r="M4547" s="54" t="s">
        <v>16955</v>
      </c>
      <c r="N4547" s="54" t="s">
        <v>256</v>
      </c>
      <c r="O4547" s="54" t="s">
        <v>256</v>
      </c>
      <c r="P4547" s="54" t="s">
        <v>454</v>
      </c>
      <c r="Q4547" s="54" t="s">
        <v>256</v>
      </c>
      <c r="R4547" s="54" t="s">
        <v>431</v>
      </c>
      <c r="S4547" s="71"/>
      <c r="T4547" s="54" t="s">
        <v>256</v>
      </c>
      <c r="U4547" s="71">
        <v>44557</v>
      </c>
      <c r="V4547" s="54" t="s">
        <v>256</v>
      </c>
      <c r="W4547" t="str">
        <f t="shared" si="70"/>
        <v>Dec-21</v>
      </c>
    </row>
    <row r="4548" spans="1:23" x14ac:dyDescent="0.25">
      <c r="A4548" s="54" t="s">
        <v>317</v>
      </c>
      <c r="B4548" s="54" t="s">
        <v>432</v>
      </c>
      <c r="C4548" s="54" t="s">
        <v>263</v>
      </c>
      <c r="D4548" s="54" t="s">
        <v>429</v>
      </c>
      <c r="E4548" s="54" t="s">
        <v>16958</v>
      </c>
      <c r="F4548" s="71">
        <v>44557</v>
      </c>
      <c r="G4548" s="72">
        <v>16.37</v>
      </c>
      <c r="H4548" s="72">
        <v>1388.99</v>
      </c>
      <c r="I4548" s="54" t="s">
        <v>265</v>
      </c>
      <c r="J4548" s="54" t="s">
        <v>13647</v>
      </c>
      <c r="K4548" s="54" t="s">
        <v>16959</v>
      </c>
      <c r="L4548" s="54" t="s">
        <v>16960</v>
      </c>
      <c r="M4548" s="54" t="s">
        <v>16958</v>
      </c>
      <c r="N4548" s="54" t="s">
        <v>256</v>
      </c>
      <c r="O4548" s="54" t="s">
        <v>256</v>
      </c>
      <c r="P4548" s="54" t="s">
        <v>454</v>
      </c>
      <c r="Q4548" s="54" t="s">
        <v>256</v>
      </c>
      <c r="R4548" s="54" t="s">
        <v>431</v>
      </c>
      <c r="S4548" s="71"/>
      <c r="T4548" s="54" t="s">
        <v>256</v>
      </c>
      <c r="U4548" s="71">
        <v>44557</v>
      </c>
      <c r="V4548" s="54" t="s">
        <v>256</v>
      </c>
      <c r="W4548" t="str">
        <f t="shared" ref="W4548:W4611" si="71">TEXT(F4548,"MMM-YY")</f>
        <v>Dec-21</v>
      </c>
    </row>
    <row r="4549" spans="1:23" x14ac:dyDescent="0.25">
      <c r="A4549" s="54" t="s">
        <v>317</v>
      </c>
      <c r="B4549" s="54" t="s">
        <v>432</v>
      </c>
      <c r="C4549" s="54" t="s">
        <v>263</v>
      </c>
      <c r="D4549" s="54" t="s">
        <v>429</v>
      </c>
      <c r="E4549" s="54" t="s">
        <v>16961</v>
      </c>
      <c r="F4549" s="71">
        <v>44557</v>
      </c>
      <c r="G4549" s="72">
        <v>4.46</v>
      </c>
      <c r="H4549" s="72">
        <v>378.43</v>
      </c>
      <c r="I4549" s="54" t="s">
        <v>265</v>
      </c>
      <c r="J4549" s="54" t="s">
        <v>13647</v>
      </c>
      <c r="K4549" s="54" t="s">
        <v>16962</v>
      </c>
      <c r="L4549" s="54" t="s">
        <v>16963</v>
      </c>
      <c r="M4549" s="54" t="s">
        <v>16961</v>
      </c>
      <c r="N4549" s="54" t="s">
        <v>256</v>
      </c>
      <c r="O4549" s="54" t="s">
        <v>256</v>
      </c>
      <c r="P4549" s="54" t="s">
        <v>454</v>
      </c>
      <c r="Q4549" s="54" t="s">
        <v>256</v>
      </c>
      <c r="R4549" s="54" t="s">
        <v>431</v>
      </c>
      <c r="S4549" s="71"/>
      <c r="T4549" s="54" t="s">
        <v>256</v>
      </c>
      <c r="U4549" s="71">
        <v>44557</v>
      </c>
      <c r="V4549" s="54" t="s">
        <v>256</v>
      </c>
      <c r="W4549" t="str">
        <f t="shared" si="71"/>
        <v>Dec-21</v>
      </c>
    </row>
    <row r="4550" spans="1:23" x14ac:dyDescent="0.25">
      <c r="A4550" s="54" t="s">
        <v>317</v>
      </c>
      <c r="B4550" s="54" t="s">
        <v>432</v>
      </c>
      <c r="C4550" s="54" t="s">
        <v>263</v>
      </c>
      <c r="D4550" s="54" t="s">
        <v>429</v>
      </c>
      <c r="E4550" s="54" t="s">
        <v>16964</v>
      </c>
      <c r="F4550" s="71">
        <v>44557</v>
      </c>
      <c r="G4550" s="72">
        <v>32</v>
      </c>
      <c r="H4550" s="72">
        <v>2715.2</v>
      </c>
      <c r="I4550" s="54" t="s">
        <v>265</v>
      </c>
      <c r="J4550" s="54" t="s">
        <v>13647</v>
      </c>
      <c r="K4550" s="54" t="s">
        <v>16965</v>
      </c>
      <c r="L4550" s="54" t="s">
        <v>16966</v>
      </c>
      <c r="M4550" s="54" t="s">
        <v>16964</v>
      </c>
      <c r="N4550" s="54" t="s">
        <v>256</v>
      </c>
      <c r="O4550" s="54" t="s">
        <v>256</v>
      </c>
      <c r="P4550" s="54" t="s">
        <v>454</v>
      </c>
      <c r="Q4550" s="54" t="s">
        <v>256</v>
      </c>
      <c r="R4550" s="54" t="s">
        <v>431</v>
      </c>
      <c r="S4550" s="71"/>
      <c r="T4550" s="54" t="s">
        <v>256</v>
      </c>
      <c r="U4550" s="71">
        <v>44557</v>
      </c>
      <c r="V4550" s="54" t="s">
        <v>256</v>
      </c>
      <c r="W4550" t="str">
        <f t="shared" si="71"/>
        <v>Dec-21</v>
      </c>
    </row>
    <row r="4551" spans="1:23" x14ac:dyDescent="0.25">
      <c r="A4551" s="54" t="s">
        <v>317</v>
      </c>
      <c r="B4551" s="54" t="s">
        <v>432</v>
      </c>
      <c r="C4551" s="54" t="s">
        <v>263</v>
      </c>
      <c r="D4551" s="54" t="s">
        <v>429</v>
      </c>
      <c r="E4551" s="54" t="s">
        <v>16967</v>
      </c>
      <c r="F4551" s="71">
        <v>44557</v>
      </c>
      <c r="G4551" s="72">
        <v>63.31</v>
      </c>
      <c r="H4551" s="72">
        <v>5371.85</v>
      </c>
      <c r="I4551" s="54" t="s">
        <v>265</v>
      </c>
      <c r="J4551" s="54" t="s">
        <v>13647</v>
      </c>
      <c r="K4551" s="54" t="s">
        <v>16968</v>
      </c>
      <c r="L4551" s="54" t="s">
        <v>16969</v>
      </c>
      <c r="M4551" s="54" t="s">
        <v>16967</v>
      </c>
      <c r="N4551" s="54" t="s">
        <v>256</v>
      </c>
      <c r="O4551" s="54" t="s">
        <v>256</v>
      </c>
      <c r="P4551" s="54" t="s">
        <v>454</v>
      </c>
      <c r="Q4551" s="54" t="s">
        <v>256</v>
      </c>
      <c r="R4551" s="54" t="s">
        <v>431</v>
      </c>
      <c r="S4551" s="71"/>
      <c r="T4551" s="54" t="s">
        <v>256</v>
      </c>
      <c r="U4551" s="71">
        <v>44557</v>
      </c>
      <c r="V4551" s="54" t="s">
        <v>256</v>
      </c>
      <c r="W4551" t="str">
        <f t="shared" si="71"/>
        <v>Dec-21</v>
      </c>
    </row>
    <row r="4552" spans="1:23" x14ac:dyDescent="0.25">
      <c r="A4552" s="54" t="s">
        <v>317</v>
      </c>
      <c r="B4552" s="54" t="s">
        <v>432</v>
      </c>
      <c r="C4552" s="54" t="s">
        <v>263</v>
      </c>
      <c r="D4552" s="54" t="s">
        <v>429</v>
      </c>
      <c r="E4552" s="54" t="s">
        <v>16970</v>
      </c>
      <c r="F4552" s="71">
        <v>44557</v>
      </c>
      <c r="G4552" s="72">
        <v>210.69</v>
      </c>
      <c r="H4552" s="72">
        <v>17877.05</v>
      </c>
      <c r="I4552" s="54" t="s">
        <v>265</v>
      </c>
      <c r="J4552" s="54" t="s">
        <v>13647</v>
      </c>
      <c r="K4552" s="54" t="s">
        <v>16971</v>
      </c>
      <c r="L4552" s="54" t="s">
        <v>16972</v>
      </c>
      <c r="M4552" s="54" t="s">
        <v>16970</v>
      </c>
      <c r="N4552" s="54" t="s">
        <v>256</v>
      </c>
      <c r="O4552" s="54" t="s">
        <v>256</v>
      </c>
      <c r="P4552" s="54" t="s">
        <v>454</v>
      </c>
      <c r="Q4552" s="54" t="s">
        <v>256</v>
      </c>
      <c r="R4552" s="54" t="s">
        <v>431</v>
      </c>
      <c r="S4552" s="71"/>
      <c r="T4552" s="54" t="s">
        <v>256</v>
      </c>
      <c r="U4552" s="71">
        <v>44557</v>
      </c>
      <c r="V4552" s="54" t="s">
        <v>256</v>
      </c>
      <c r="W4552" t="str">
        <f t="shared" si="71"/>
        <v>Dec-21</v>
      </c>
    </row>
    <row r="4553" spans="1:23" x14ac:dyDescent="0.25">
      <c r="A4553" s="54" t="s">
        <v>317</v>
      </c>
      <c r="B4553" s="54" t="s">
        <v>432</v>
      </c>
      <c r="C4553" s="54" t="s">
        <v>263</v>
      </c>
      <c r="D4553" s="54" t="s">
        <v>429</v>
      </c>
      <c r="E4553" s="54" t="s">
        <v>16973</v>
      </c>
      <c r="F4553" s="71">
        <v>44557</v>
      </c>
      <c r="G4553" s="72">
        <v>14.62</v>
      </c>
      <c r="H4553" s="72">
        <v>1240.51</v>
      </c>
      <c r="I4553" s="54" t="s">
        <v>265</v>
      </c>
      <c r="J4553" s="54" t="s">
        <v>13647</v>
      </c>
      <c r="K4553" s="54" t="s">
        <v>16974</v>
      </c>
      <c r="L4553" s="54" t="s">
        <v>16975</v>
      </c>
      <c r="M4553" s="54" t="s">
        <v>16973</v>
      </c>
      <c r="N4553" s="54" t="s">
        <v>256</v>
      </c>
      <c r="O4553" s="54" t="s">
        <v>256</v>
      </c>
      <c r="P4553" s="54" t="s">
        <v>454</v>
      </c>
      <c r="Q4553" s="54" t="s">
        <v>256</v>
      </c>
      <c r="R4553" s="54" t="s">
        <v>431</v>
      </c>
      <c r="S4553" s="71"/>
      <c r="T4553" s="54" t="s">
        <v>256</v>
      </c>
      <c r="U4553" s="71">
        <v>44557</v>
      </c>
      <c r="V4553" s="54" t="s">
        <v>256</v>
      </c>
      <c r="W4553" t="str">
        <f t="shared" si="71"/>
        <v>Dec-21</v>
      </c>
    </row>
    <row r="4554" spans="1:23" x14ac:dyDescent="0.25">
      <c r="A4554" s="54" t="s">
        <v>317</v>
      </c>
      <c r="B4554" s="54" t="s">
        <v>432</v>
      </c>
      <c r="C4554" s="54" t="s">
        <v>263</v>
      </c>
      <c r="D4554" s="54" t="s">
        <v>429</v>
      </c>
      <c r="E4554" s="54" t="s">
        <v>16976</v>
      </c>
      <c r="F4554" s="71">
        <v>44556</v>
      </c>
      <c r="G4554" s="72">
        <v>86.69</v>
      </c>
      <c r="H4554" s="72">
        <v>7355.65</v>
      </c>
      <c r="I4554" s="54" t="s">
        <v>265</v>
      </c>
      <c r="J4554" s="54" t="s">
        <v>13647</v>
      </c>
      <c r="K4554" s="54" t="s">
        <v>16977</v>
      </c>
      <c r="L4554" s="54" t="s">
        <v>16978</v>
      </c>
      <c r="M4554" s="54" t="s">
        <v>16976</v>
      </c>
      <c r="N4554" s="54" t="s">
        <v>256</v>
      </c>
      <c r="O4554" s="54" t="s">
        <v>256</v>
      </c>
      <c r="P4554" s="54" t="s">
        <v>454</v>
      </c>
      <c r="Q4554" s="54" t="s">
        <v>256</v>
      </c>
      <c r="R4554" s="54" t="s">
        <v>431</v>
      </c>
      <c r="S4554" s="71"/>
      <c r="T4554" s="54" t="s">
        <v>256</v>
      </c>
      <c r="U4554" s="71">
        <v>44556</v>
      </c>
      <c r="V4554" s="54" t="s">
        <v>256</v>
      </c>
      <c r="W4554" t="str">
        <f t="shared" si="71"/>
        <v>Dec-21</v>
      </c>
    </row>
    <row r="4555" spans="1:23" x14ac:dyDescent="0.25">
      <c r="A4555" s="54" t="s">
        <v>317</v>
      </c>
      <c r="B4555" s="54" t="s">
        <v>432</v>
      </c>
      <c r="C4555" s="54" t="s">
        <v>263</v>
      </c>
      <c r="D4555" s="54" t="s">
        <v>429</v>
      </c>
      <c r="E4555" s="54" t="s">
        <v>16979</v>
      </c>
      <c r="F4555" s="71">
        <v>44556</v>
      </c>
      <c r="G4555" s="72">
        <v>445.57</v>
      </c>
      <c r="H4555" s="72">
        <v>37806.61</v>
      </c>
      <c r="I4555" s="54" t="s">
        <v>265</v>
      </c>
      <c r="J4555" s="54" t="s">
        <v>13647</v>
      </c>
      <c r="K4555" s="54" t="s">
        <v>16980</v>
      </c>
      <c r="L4555" s="54" t="s">
        <v>16981</v>
      </c>
      <c r="M4555" s="54" t="s">
        <v>16979</v>
      </c>
      <c r="N4555" s="54" t="s">
        <v>256</v>
      </c>
      <c r="O4555" s="54" t="s">
        <v>256</v>
      </c>
      <c r="P4555" s="54" t="s">
        <v>454</v>
      </c>
      <c r="Q4555" s="54" t="s">
        <v>256</v>
      </c>
      <c r="R4555" s="54" t="s">
        <v>431</v>
      </c>
      <c r="S4555" s="71"/>
      <c r="T4555" s="54" t="s">
        <v>256</v>
      </c>
      <c r="U4555" s="71">
        <v>44556</v>
      </c>
      <c r="V4555" s="54" t="s">
        <v>256</v>
      </c>
      <c r="W4555" t="str">
        <f t="shared" si="71"/>
        <v>Dec-21</v>
      </c>
    </row>
    <row r="4556" spans="1:23" x14ac:dyDescent="0.25">
      <c r="A4556" s="54" t="s">
        <v>317</v>
      </c>
      <c r="B4556" s="54" t="s">
        <v>432</v>
      </c>
      <c r="C4556" s="54" t="s">
        <v>263</v>
      </c>
      <c r="D4556" s="54" t="s">
        <v>429</v>
      </c>
      <c r="E4556" s="54" t="s">
        <v>16982</v>
      </c>
      <c r="F4556" s="71">
        <v>44556</v>
      </c>
      <c r="G4556" s="72">
        <v>86.35</v>
      </c>
      <c r="H4556" s="72">
        <v>7326.8</v>
      </c>
      <c r="I4556" s="54" t="s">
        <v>265</v>
      </c>
      <c r="J4556" s="54" t="s">
        <v>13647</v>
      </c>
      <c r="K4556" s="54" t="s">
        <v>16983</v>
      </c>
      <c r="L4556" s="54" t="s">
        <v>16984</v>
      </c>
      <c r="M4556" s="54" t="s">
        <v>16982</v>
      </c>
      <c r="N4556" s="54" t="s">
        <v>256</v>
      </c>
      <c r="O4556" s="54" t="s">
        <v>256</v>
      </c>
      <c r="P4556" s="54" t="s">
        <v>454</v>
      </c>
      <c r="Q4556" s="54" t="s">
        <v>256</v>
      </c>
      <c r="R4556" s="54" t="s">
        <v>431</v>
      </c>
      <c r="S4556" s="71"/>
      <c r="T4556" s="54" t="s">
        <v>256</v>
      </c>
      <c r="U4556" s="71">
        <v>44556</v>
      </c>
      <c r="V4556" s="54" t="s">
        <v>256</v>
      </c>
      <c r="W4556" t="str">
        <f t="shared" si="71"/>
        <v>Dec-21</v>
      </c>
    </row>
    <row r="4557" spans="1:23" x14ac:dyDescent="0.25">
      <c r="A4557" s="54" t="s">
        <v>317</v>
      </c>
      <c r="B4557" s="54" t="s">
        <v>432</v>
      </c>
      <c r="C4557" s="54" t="s">
        <v>263</v>
      </c>
      <c r="D4557" s="54" t="s">
        <v>429</v>
      </c>
      <c r="E4557" s="54" t="s">
        <v>16985</v>
      </c>
      <c r="F4557" s="71">
        <v>44559</v>
      </c>
      <c r="G4557" s="72">
        <v>176.69</v>
      </c>
      <c r="H4557" s="72">
        <v>14992.15</v>
      </c>
      <c r="I4557" s="54" t="s">
        <v>265</v>
      </c>
      <c r="J4557" s="54" t="s">
        <v>13647</v>
      </c>
      <c r="K4557" s="54" t="s">
        <v>16986</v>
      </c>
      <c r="L4557" s="54" t="s">
        <v>16987</v>
      </c>
      <c r="M4557" s="54" t="s">
        <v>16985</v>
      </c>
      <c r="N4557" s="54" t="s">
        <v>256</v>
      </c>
      <c r="O4557" s="54" t="s">
        <v>256</v>
      </c>
      <c r="P4557" s="54" t="s">
        <v>454</v>
      </c>
      <c r="Q4557" s="54" t="s">
        <v>256</v>
      </c>
      <c r="R4557" s="54" t="s">
        <v>431</v>
      </c>
      <c r="S4557" s="71"/>
      <c r="T4557" s="54" t="s">
        <v>256</v>
      </c>
      <c r="U4557" s="71">
        <v>44559</v>
      </c>
      <c r="V4557" s="54" t="s">
        <v>256</v>
      </c>
      <c r="W4557" t="str">
        <f t="shared" si="71"/>
        <v>Dec-21</v>
      </c>
    </row>
    <row r="4558" spans="1:23" x14ac:dyDescent="0.25">
      <c r="A4558" s="54" t="s">
        <v>317</v>
      </c>
      <c r="B4558" s="54" t="s">
        <v>432</v>
      </c>
      <c r="C4558" s="54" t="s">
        <v>263</v>
      </c>
      <c r="D4558" s="54" t="s">
        <v>429</v>
      </c>
      <c r="E4558" s="54" t="s">
        <v>16988</v>
      </c>
      <c r="F4558" s="71">
        <v>44559</v>
      </c>
      <c r="G4558" s="72">
        <v>191.6</v>
      </c>
      <c r="H4558" s="72">
        <v>16257.26</v>
      </c>
      <c r="I4558" s="54" t="s">
        <v>265</v>
      </c>
      <c r="J4558" s="54" t="s">
        <v>13647</v>
      </c>
      <c r="K4558" s="54" t="s">
        <v>16989</v>
      </c>
      <c r="L4558" s="54" t="s">
        <v>16990</v>
      </c>
      <c r="M4558" s="54" t="s">
        <v>16988</v>
      </c>
      <c r="N4558" s="54" t="s">
        <v>256</v>
      </c>
      <c r="O4558" s="54" t="s">
        <v>256</v>
      </c>
      <c r="P4558" s="54" t="s">
        <v>454</v>
      </c>
      <c r="Q4558" s="54" t="s">
        <v>256</v>
      </c>
      <c r="R4558" s="54" t="s">
        <v>431</v>
      </c>
      <c r="S4558" s="71"/>
      <c r="T4558" s="54" t="s">
        <v>256</v>
      </c>
      <c r="U4558" s="71">
        <v>44559</v>
      </c>
      <c r="V4558" s="54" t="s">
        <v>256</v>
      </c>
      <c r="W4558" t="str">
        <f t="shared" si="71"/>
        <v>Dec-21</v>
      </c>
    </row>
    <row r="4559" spans="1:23" x14ac:dyDescent="0.25">
      <c r="A4559" s="54" t="s">
        <v>317</v>
      </c>
      <c r="B4559" s="54" t="s">
        <v>432</v>
      </c>
      <c r="C4559" s="54" t="s">
        <v>263</v>
      </c>
      <c r="D4559" s="54" t="s">
        <v>429</v>
      </c>
      <c r="E4559" s="54" t="s">
        <v>16991</v>
      </c>
      <c r="F4559" s="71">
        <v>44559</v>
      </c>
      <c r="G4559" s="72">
        <v>63.62</v>
      </c>
      <c r="H4559" s="72">
        <v>5398.16</v>
      </c>
      <c r="I4559" s="54" t="s">
        <v>265</v>
      </c>
      <c r="J4559" s="54" t="s">
        <v>13647</v>
      </c>
      <c r="K4559" s="54" t="s">
        <v>16992</v>
      </c>
      <c r="L4559" s="54" t="s">
        <v>16993</v>
      </c>
      <c r="M4559" s="54" t="s">
        <v>16991</v>
      </c>
      <c r="N4559" s="54" t="s">
        <v>256</v>
      </c>
      <c r="O4559" s="54" t="s">
        <v>256</v>
      </c>
      <c r="P4559" s="54" t="s">
        <v>454</v>
      </c>
      <c r="Q4559" s="54" t="s">
        <v>256</v>
      </c>
      <c r="R4559" s="54" t="s">
        <v>431</v>
      </c>
      <c r="S4559" s="71"/>
      <c r="T4559" s="54" t="s">
        <v>256</v>
      </c>
      <c r="U4559" s="71">
        <v>44559</v>
      </c>
      <c r="V4559" s="54" t="s">
        <v>256</v>
      </c>
      <c r="W4559" t="str">
        <f t="shared" si="71"/>
        <v>Dec-21</v>
      </c>
    </row>
    <row r="4560" spans="1:23" x14ac:dyDescent="0.25">
      <c r="A4560" s="54" t="s">
        <v>317</v>
      </c>
      <c r="B4560" s="54" t="s">
        <v>432</v>
      </c>
      <c r="C4560" s="54" t="s">
        <v>263</v>
      </c>
      <c r="D4560" s="54" t="s">
        <v>429</v>
      </c>
      <c r="E4560" s="54" t="s">
        <v>16994</v>
      </c>
      <c r="F4560" s="71">
        <v>44559</v>
      </c>
      <c r="G4560" s="72">
        <v>1470.28</v>
      </c>
      <c r="H4560" s="72">
        <v>124753.26</v>
      </c>
      <c r="I4560" s="54" t="s">
        <v>265</v>
      </c>
      <c r="J4560" s="54" t="s">
        <v>13647</v>
      </c>
      <c r="K4560" s="54" t="s">
        <v>16995</v>
      </c>
      <c r="L4560" s="54" t="s">
        <v>16996</v>
      </c>
      <c r="M4560" s="54" t="s">
        <v>16994</v>
      </c>
      <c r="N4560" s="54" t="s">
        <v>256</v>
      </c>
      <c r="O4560" s="54" t="s">
        <v>256</v>
      </c>
      <c r="P4560" s="54" t="s">
        <v>454</v>
      </c>
      <c r="Q4560" s="54" t="s">
        <v>256</v>
      </c>
      <c r="R4560" s="54" t="s">
        <v>431</v>
      </c>
      <c r="S4560" s="71"/>
      <c r="T4560" s="54" t="s">
        <v>256</v>
      </c>
      <c r="U4560" s="71">
        <v>44559</v>
      </c>
      <c r="V4560" s="54" t="s">
        <v>256</v>
      </c>
      <c r="W4560" t="str">
        <f t="shared" si="71"/>
        <v>Dec-21</v>
      </c>
    </row>
    <row r="4561" spans="1:23" x14ac:dyDescent="0.25">
      <c r="A4561" s="54" t="s">
        <v>317</v>
      </c>
      <c r="B4561" s="54" t="s">
        <v>432</v>
      </c>
      <c r="C4561" s="54" t="s">
        <v>263</v>
      </c>
      <c r="D4561" s="54" t="s">
        <v>429</v>
      </c>
      <c r="E4561" s="54" t="s">
        <v>16997</v>
      </c>
      <c r="F4561" s="71">
        <v>44559</v>
      </c>
      <c r="G4561" s="72">
        <v>2508.3000000000002</v>
      </c>
      <c r="H4561" s="72">
        <v>212829.26</v>
      </c>
      <c r="I4561" s="54" t="s">
        <v>265</v>
      </c>
      <c r="J4561" s="54" t="s">
        <v>13647</v>
      </c>
      <c r="K4561" s="54" t="s">
        <v>16998</v>
      </c>
      <c r="L4561" s="54" t="s">
        <v>16999</v>
      </c>
      <c r="M4561" s="54" t="s">
        <v>16997</v>
      </c>
      <c r="N4561" s="54" t="s">
        <v>256</v>
      </c>
      <c r="O4561" s="54" t="s">
        <v>256</v>
      </c>
      <c r="P4561" s="54" t="s">
        <v>454</v>
      </c>
      <c r="Q4561" s="54" t="s">
        <v>256</v>
      </c>
      <c r="R4561" s="54" t="s">
        <v>431</v>
      </c>
      <c r="S4561" s="71"/>
      <c r="T4561" s="54" t="s">
        <v>256</v>
      </c>
      <c r="U4561" s="71">
        <v>44559</v>
      </c>
      <c r="V4561" s="54" t="s">
        <v>256</v>
      </c>
      <c r="W4561" t="str">
        <f t="shared" si="71"/>
        <v>Dec-21</v>
      </c>
    </row>
    <row r="4562" spans="1:23" x14ac:dyDescent="0.25">
      <c r="A4562" s="54" t="s">
        <v>317</v>
      </c>
      <c r="B4562" s="54" t="s">
        <v>432</v>
      </c>
      <c r="C4562" s="54" t="s">
        <v>263</v>
      </c>
      <c r="D4562" s="54" t="s">
        <v>429</v>
      </c>
      <c r="E4562" s="54" t="s">
        <v>17000</v>
      </c>
      <c r="F4562" s="71">
        <v>44559</v>
      </c>
      <c r="G4562" s="72">
        <v>304.83999999999997</v>
      </c>
      <c r="H4562" s="72">
        <v>25865.67</v>
      </c>
      <c r="I4562" s="54" t="s">
        <v>265</v>
      </c>
      <c r="J4562" s="54" t="s">
        <v>13647</v>
      </c>
      <c r="K4562" s="54" t="s">
        <v>17001</v>
      </c>
      <c r="L4562" s="54" t="s">
        <v>17002</v>
      </c>
      <c r="M4562" s="54" t="s">
        <v>17000</v>
      </c>
      <c r="N4562" s="54" t="s">
        <v>256</v>
      </c>
      <c r="O4562" s="54" t="s">
        <v>256</v>
      </c>
      <c r="P4562" s="54" t="s">
        <v>454</v>
      </c>
      <c r="Q4562" s="54" t="s">
        <v>256</v>
      </c>
      <c r="R4562" s="54" t="s">
        <v>431</v>
      </c>
      <c r="S4562" s="71"/>
      <c r="T4562" s="54" t="s">
        <v>256</v>
      </c>
      <c r="U4562" s="71">
        <v>44559</v>
      </c>
      <c r="V4562" s="54" t="s">
        <v>256</v>
      </c>
      <c r="W4562" t="str">
        <f t="shared" si="71"/>
        <v>Dec-21</v>
      </c>
    </row>
    <row r="4563" spans="1:23" x14ac:dyDescent="0.25">
      <c r="A4563" s="54" t="s">
        <v>317</v>
      </c>
      <c r="B4563" s="54" t="s">
        <v>432</v>
      </c>
      <c r="C4563" s="54" t="s">
        <v>263</v>
      </c>
      <c r="D4563" s="54" t="s">
        <v>429</v>
      </c>
      <c r="E4563" s="54" t="s">
        <v>17003</v>
      </c>
      <c r="F4563" s="71">
        <v>44559</v>
      </c>
      <c r="G4563" s="72">
        <v>356.58</v>
      </c>
      <c r="H4563" s="72">
        <v>30255.81</v>
      </c>
      <c r="I4563" s="54" t="s">
        <v>265</v>
      </c>
      <c r="J4563" s="54" t="s">
        <v>13647</v>
      </c>
      <c r="K4563" s="54" t="s">
        <v>17004</v>
      </c>
      <c r="L4563" s="54" t="s">
        <v>17005</v>
      </c>
      <c r="M4563" s="54" t="s">
        <v>17003</v>
      </c>
      <c r="N4563" s="54" t="s">
        <v>256</v>
      </c>
      <c r="O4563" s="54" t="s">
        <v>256</v>
      </c>
      <c r="P4563" s="54" t="s">
        <v>454</v>
      </c>
      <c r="Q4563" s="54" t="s">
        <v>256</v>
      </c>
      <c r="R4563" s="54" t="s">
        <v>431</v>
      </c>
      <c r="S4563" s="71"/>
      <c r="T4563" s="54" t="s">
        <v>256</v>
      </c>
      <c r="U4563" s="71">
        <v>44559</v>
      </c>
      <c r="V4563" s="54" t="s">
        <v>256</v>
      </c>
      <c r="W4563" t="str">
        <f t="shared" si="71"/>
        <v>Dec-21</v>
      </c>
    </row>
    <row r="4564" spans="1:23" x14ac:dyDescent="0.25">
      <c r="A4564" s="54" t="s">
        <v>317</v>
      </c>
      <c r="B4564" s="54" t="s">
        <v>432</v>
      </c>
      <c r="C4564" s="54" t="s">
        <v>263</v>
      </c>
      <c r="D4564" s="54" t="s">
        <v>429</v>
      </c>
      <c r="E4564" s="54" t="s">
        <v>17006</v>
      </c>
      <c r="F4564" s="71">
        <v>44559</v>
      </c>
      <c r="G4564" s="72">
        <v>92.14</v>
      </c>
      <c r="H4564" s="72">
        <v>7818.08</v>
      </c>
      <c r="I4564" s="54" t="s">
        <v>265</v>
      </c>
      <c r="J4564" s="54" t="s">
        <v>13647</v>
      </c>
      <c r="K4564" s="54" t="s">
        <v>17007</v>
      </c>
      <c r="L4564" s="54" t="s">
        <v>17008</v>
      </c>
      <c r="M4564" s="54" t="s">
        <v>17006</v>
      </c>
      <c r="N4564" s="54" t="s">
        <v>256</v>
      </c>
      <c r="O4564" s="54" t="s">
        <v>256</v>
      </c>
      <c r="P4564" s="54" t="s">
        <v>454</v>
      </c>
      <c r="Q4564" s="54" t="s">
        <v>256</v>
      </c>
      <c r="R4564" s="54" t="s">
        <v>431</v>
      </c>
      <c r="S4564" s="71"/>
      <c r="T4564" s="54" t="s">
        <v>256</v>
      </c>
      <c r="U4564" s="71">
        <v>44559</v>
      </c>
      <c r="V4564" s="54" t="s">
        <v>256</v>
      </c>
      <c r="W4564" t="str">
        <f t="shared" si="71"/>
        <v>Dec-21</v>
      </c>
    </row>
    <row r="4565" spans="1:23" x14ac:dyDescent="0.25">
      <c r="A4565" s="54" t="s">
        <v>317</v>
      </c>
      <c r="B4565" s="54" t="s">
        <v>432</v>
      </c>
      <c r="C4565" s="54" t="s">
        <v>263</v>
      </c>
      <c r="D4565" s="54" t="s">
        <v>429</v>
      </c>
      <c r="E4565" s="54" t="s">
        <v>17009</v>
      </c>
      <c r="F4565" s="71">
        <v>44559</v>
      </c>
      <c r="G4565" s="72">
        <v>7398.67</v>
      </c>
      <c r="H4565" s="72">
        <v>627777.15</v>
      </c>
      <c r="I4565" s="54" t="s">
        <v>265</v>
      </c>
      <c r="J4565" s="54" t="s">
        <v>13647</v>
      </c>
      <c r="K4565" s="54" t="s">
        <v>17010</v>
      </c>
      <c r="L4565" s="54" t="s">
        <v>17011</v>
      </c>
      <c r="M4565" s="54" t="s">
        <v>17009</v>
      </c>
      <c r="N4565" s="54" t="s">
        <v>256</v>
      </c>
      <c r="O4565" s="54" t="s">
        <v>256</v>
      </c>
      <c r="P4565" s="54" t="s">
        <v>454</v>
      </c>
      <c r="Q4565" s="54" t="s">
        <v>256</v>
      </c>
      <c r="R4565" s="54" t="s">
        <v>431</v>
      </c>
      <c r="S4565" s="71"/>
      <c r="T4565" s="54" t="s">
        <v>256</v>
      </c>
      <c r="U4565" s="71">
        <v>44559</v>
      </c>
      <c r="V4565" s="54" t="s">
        <v>256</v>
      </c>
      <c r="W4565" t="str">
        <f t="shared" si="71"/>
        <v>Dec-21</v>
      </c>
    </row>
    <row r="4566" spans="1:23" x14ac:dyDescent="0.25">
      <c r="A4566" s="54" t="s">
        <v>317</v>
      </c>
      <c r="B4566" s="54" t="s">
        <v>432</v>
      </c>
      <c r="C4566" s="54" t="s">
        <v>263</v>
      </c>
      <c r="D4566" s="54" t="s">
        <v>429</v>
      </c>
      <c r="E4566" s="54" t="s">
        <v>17012</v>
      </c>
      <c r="F4566" s="71">
        <v>44559</v>
      </c>
      <c r="G4566" s="72">
        <v>317.39999999999998</v>
      </c>
      <c r="H4566" s="72">
        <v>26931.39</v>
      </c>
      <c r="I4566" s="54" t="s">
        <v>265</v>
      </c>
      <c r="J4566" s="54" t="s">
        <v>13647</v>
      </c>
      <c r="K4566" s="54" t="s">
        <v>17013</v>
      </c>
      <c r="L4566" s="54" t="s">
        <v>17014</v>
      </c>
      <c r="M4566" s="54" t="s">
        <v>17012</v>
      </c>
      <c r="N4566" s="54" t="s">
        <v>256</v>
      </c>
      <c r="O4566" s="54" t="s">
        <v>256</v>
      </c>
      <c r="P4566" s="54" t="s">
        <v>454</v>
      </c>
      <c r="Q4566" s="54" t="s">
        <v>256</v>
      </c>
      <c r="R4566" s="54" t="s">
        <v>431</v>
      </c>
      <c r="S4566" s="71"/>
      <c r="T4566" s="54" t="s">
        <v>256</v>
      </c>
      <c r="U4566" s="71">
        <v>44559</v>
      </c>
      <c r="V4566" s="54" t="s">
        <v>256</v>
      </c>
      <c r="W4566" t="str">
        <f t="shared" si="71"/>
        <v>Dec-21</v>
      </c>
    </row>
    <row r="4567" spans="1:23" x14ac:dyDescent="0.25">
      <c r="A4567" s="54" t="s">
        <v>317</v>
      </c>
      <c r="B4567" s="54" t="s">
        <v>432</v>
      </c>
      <c r="C4567" s="54" t="s">
        <v>263</v>
      </c>
      <c r="D4567" s="54" t="s">
        <v>429</v>
      </c>
      <c r="E4567" s="54" t="s">
        <v>17015</v>
      </c>
      <c r="F4567" s="71">
        <v>44556</v>
      </c>
      <c r="G4567" s="72">
        <v>106.7</v>
      </c>
      <c r="H4567" s="72">
        <v>9053.5</v>
      </c>
      <c r="I4567" s="54" t="s">
        <v>265</v>
      </c>
      <c r="J4567" s="54" t="s">
        <v>13647</v>
      </c>
      <c r="K4567" s="54" t="s">
        <v>17016</v>
      </c>
      <c r="L4567" s="54" t="s">
        <v>17017</v>
      </c>
      <c r="M4567" s="54" t="s">
        <v>17015</v>
      </c>
      <c r="N4567" s="54" t="s">
        <v>256</v>
      </c>
      <c r="O4567" s="54" t="s">
        <v>256</v>
      </c>
      <c r="P4567" s="54" t="s">
        <v>454</v>
      </c>
      <c r="Q4567" s="54" t="s">
        <v>256</v>
      </c>
      <c r="R4567" s="54" t="s">
        <v>431</v>
      </c>
      <c r="S4567" s="71"/>
      <c r="T4567" s="54" t="s">
        <v>256</v>
      </c>
      <c r="U4567" s="71">
        <v>44556</v>
      </c>
      <c r="V4567" s="54" t="s">
        <v>256</v>
      </c>
      <c r="W4567" t="str">
        <f t="shared" si="71"/>
        <v>Dec-21</v>
      </c>
    </row>
    <row r="4568" spans="1:23" x14ac:dyDescent="0.25">
      <c r="A4568" s="54" t="s">
        <v>317</v>
      </c>
      <c r="B4568" s="54" t="s">
        <v>432</v>
      </c>
      <c r="C4568" s="54" t="s">
        <v>263</v>
      </c>
      <c r="D4568" s="54" t="s">
        <v>429</v>
      </c>
      <c r="E4568" s="54" t="s">
        <v>17018</v>
      </c>
      <c r="F4568" s="71">
        <v>44556</v>
      </c>
      <c r="G4568" s="72">
        <v>28.64</v>
      </c>
      <c r="H4568" s="72">
        <v>2430.1</v>
      </c>
      <c r="I4568" s="54" t="s">
        <v>265</v>
      </c>
      <c r="J4568" s="54" t="s">
        <v>13647</v>
      </c>
      <c r="K4568" s="54" t="s">
        <v>17019</v>
      </c>
      <c r="L4568" s="54" t="s">
        <v>17020</v>
      </c>
      <c r="M4568" s="54" t="s">
        <v>17018</v>
      </c>
      <c r="N4568" s="54" t="s">
        <v>256</v>
      </c>
      <c r="O4568" s="54" t="s">
        <v>256</v>
      </c>
      <c r="P4568" s="54" t="s">
        <v>454</v>
      </c>
      <c r="Q4568" s="54" t="s">
        <v>256</v>
      </c>
      <c r="R4568" s="54" t="s">
        <v>431</v>
      </c>
      <c r="S4568" s="71"/>
      <c r="T4568" s="54" t="s">
        <v>256</v>
      </c>
      <c r="U4568" s="71">
        <v>44556</v>
      </c>
      <c r="V4568" s="54" t="s">
        <v>256</v>
      </c>
      <c r="W4568" t="str">
        <f t="shared" si="71"/>
        <v>Dec-21</v>
      </c>
    </row>
    <row r="4569" spans="1:23" x14ac:dyDescent="0.25">
      <c r="A4569" s="54" t="s">
        <v>317</v>
      </c>
      <c r="B4569" s="54" t="s">
        <v>432</v>
      </c>
      <c r="C4569" s="54" t="s">
        <v>263</v>
      </c>
      <c r="D4569" s="54" t="s">
        <v>429</v>
      </c>
      <c r="E4569" s="54" t="s">
        <v>17021</v>
      </c>
      <c r="F4569" s="71">
        <v>44556</v>
      </c>
      <c r="G4569" s="72">
        <v>138.6</v>
      </c>
      <c r="H4569" s="72">
        <v>11760.21</v>
      </c>
      <c r="I4569" s="54" t="s">
        <v>265</v>
      </c>
      <c r="J4569" s="54" t="s">
        <v>13647</v>
      </c>
      <c r="K4569" s="54" t="s">
        <v>17022</v>
      </c>
      <c r="L4569" s="54" t="s">
        <v>17023</v>
      </c>
      <c r="M4569" s="54" t="s">
        <v>17021</v>
      </c>
      <c r="N4569" s="54" t="s">
        <v>256</v>
      </c>
      <c r="O4569" s="54" t="s">
        <v>256</v>
      </c>
      <c r="P4569" s="54" t="s">
        <v>454</v>
      </c>
      <c r="Q4569" s="54" t="s">
        <v>256</v>
      </c>
      <c r="R4569" s="54" t="s">
        <v>431</v>
      </c>
      <c r="S4569" s="71"/>
      <c r="T4569" s="54" t="s">
        <v>256</v>
      </c>
      <c r="U4569" s="71">
        <v>44556</v>
      </c>
      <c r="V4569" s="54" t="s">
        <v>256</v>
      </c>
      <c r="W4569" t="str">
        <f t="shared" si="71"/>
        <v>Dec-21</v>
      </c>
    </row>
    <row r="4570" spans="1:23" x14ac:dyDescent="0.25">
      <c r="A4570" s="54" t="s">
        <v>317</v>
      </c>
      <c r="B4570" s="54" t="s">
        <v>432</v>
      </c>
      <c r="C4570" s="54" t="s">
        <v>263</v>
      </c>
      <c r="D4570" s="54" t="s">
        <v>429</v>
      </c>
      <c r="E4570" s="54" t="s">
        <v>17024</v>
      </c>
      <c r="F4570" s="71">
        <v>44556</v>
      </c>
      <c r="G4570" s="72">
        <v>115.14</v>
      </c>
      <c r="H4570" s="72">
        <v>9769.6299999999992</v>
      </c>
      <c r="I4570" s="54" t="s">
        <v>265</v>
      </c>
      <c r="J4570" s="54" t="s">
        <v>13647</v>
      </c>
      <c r="K4570" s="54" t="s">
        <v>17025</v>
      </c>
      <c r="L4570" s="54" t="s">
        <v>17026</v>
      </c>
      <c r="M4570" s="54" t="s">
        <v>17024</v>
      </c>
      <c r="N4570" s="54" t="s">
        <v>256</v>
      </c>
      <c r="O4570" s="54" t="s">
        <v>256</v>
      </c>
      <c r="P4570" s="54" t="s">
        <v>454</v>
      </c>
      <c r="Q4570" s="54" t="s">
        <v>256</v>
      </c>
      <c r="R4570" s="54" t="s">
        <v>431</v>
      </c>
      <c r="S4570" s="71"/>
      <c r="T4570" s="54" t="s">
        <v>256</v>
      </c>
      <c r="U4570" s="71">
        <v>44556</v>
      </c>
      <c r="V4570" s="54" t="s">
        <v>256</v>
      </c>
      <c r="W4570" t="str">
        <f t="shared" si="71"/>
        <v>Dec-21</v>
      </c>
    </row>
    <row r="4571" spans="1:23" x14ac:dyDescent="0.25">
      <c r="A4571" s="54" t="s">
        <v>317</v>
      </c>
      <c r="B4571" s="54" t="s">
        <v>432</v>
      </c>
      <c r="C4571" s="54" t="s">
        <v>263</v>
      </c>
      <c r="D4571" s="54" t="s">
        <v>429</v>
      </c>
      <c r="E4571" s="54" t="s">
        <v>17027</v>
      </c>
      <c r="F4571" s="71">
        <v>44556</v>
      </c>
      <c r="G4571" s="72">
        <v>15.86</v>
      </c>
      <c r="H4571" s="72">
        <v>1345.72</v>
      </c>
      <c r="I4571" s="54" t="s">
        <v>265</v>
      </c>
      <c r="J4571" s="54" t="s">
        <v>13647</v>
      </c>
      <c r="K4571" s="54" t="s">
        <v>17028</v>
      </c>
      <c r="L4571" s="54" t="s">
        <v>17029</v>
      </c>
      <c r="M4571" s="54" t="s">
        <v>17027</v>
      </c>
      <c r="N4571" s="54" t="s">
        <v>256</v>
      </c>
      <c r="O4571" s="54" t="s">
        <v>256</v>
      </c>
      <c r="P4571" s="54" t="s">
        <v>454</v>
      </c>
      <c r="Q4571" s="54" t="s">
        <v>256</v>
      </c>
      <c r="R4571" s="54" t="s">
        <v>431</v>
      </c>
      <c r="S4571" s="71"/>
      <c r="T4571" s="54" t="s">
        <v>256</v>
      </c>
      <c r="U4571" s="71">
        <v>44556</v>
      </c>
      <c r="V4571" s="54" t="s">
        <v>256</v>
      </c>
      <c r="W4571" t="str">
        <f t="shared" si="71"/>
        <v>Dec-21</v>
      </c>
    </row>
    <row r="4572" spans="1:23" x14ac:dyDescent="0.25">
      <c r="A4572" s="54" t="s">
        <v>317</v>
      </c>
      <c r="B4572" s="54" t="s">
        <v>432</v>
      </c>
      <c r="C4572" s="54" t="s">
        <v>263</v>
      </c>
      <c r="D4572" s="54" t="s">
        <v>429</v>
      </c>
      <c r="E4572" s="54" t="s">
        <v>17030</v>
      </c>
      <c r="F4572" s="71">
        <v>44559</v>
      </c>
      <c r="G4572" s="72">
        <v>14.16</v>
      </c>
      <c r="H4572" s="72">
        <v>1201.48</v>
      </c>
      <c r="I4572" s="54" t="s">
        <v>265</v>
      </c>
      <c r="J4572" s="54" t="s">
        <v>13647</v>
      </c>
      <c r="K4572" s="54" t="s">
        <v>17031</v>
      </c>
      <c r="L4572" s="54" t="s">
        <v>17032</v>
      </c>
      <c r="M4572" s="54" t="s">
        <v>17030</v>
      </c>
      <c r="N4572" s="54" t="s">
        <v>256</v>
      </c>
      <c r="O4572" s="54" t="s">
        <v>256</v>
      </c>
      <c r="P4572" s="54" t="s">
        <v>454</v>
      </c>
      <c r="Q4572" s="54" t="s">
        <v>256</v>
      </c>
      <c r="R4572" s="54" t="s">
        <v>431</v>
      </c>
      <c r="S4572" s="71"/>
      <c r="T4572" s="54" t="s">
        <v>256</v>
      </c>
      <c r="U4572" s="71">
        <v>44559</v>
      </c>
      <c r="V4572" s="54" t="s">
        <v>256</v>
      </c>
      <c r="W4572" t="str">
        <f t="shared" si="71"/>
        <v>Dec-21</v>
      </c>
    </row>
    <row r="4573" spans="1:23" x14ac:dyDescent="0.25">
      <c r="A4573" s="54" t="s">
        <v>317</v>
      </c>
      <c r="B4573" s="54" t="s">
        <v>432</v>
      </c>
      <c r="C4573" s="54" t="s">
        <v>263</v>
      </c>
      <c r="D4573" s="54" t="s">
        <v>429</v>
      </c>
      <c r="E4573" s="54" t="s">
        <v>17033</v>
      </c>
      <c r="F4573" s="71">
        <v>44559</v>
      </c>
      <c r="G4573" s="72">
        <v>6.55</v>
      </c>
      <c r="H4573" s="72">
        <v>555.77</v>
      </c>
      <c r="I4573" s="54" t="s">
        <v>265</v>
      </c>
      <c r="J4573" s="54" t="s">
        <v>13647</v>
      </c>
      <c r="K4573" s="54" t="s">
        <v>17034</v>
      </c>
      <c r="L4573" s="54" t="s">
        <v>17035</v>
      </c>
      <c r="M4573" s="54" t="s">
        <v>17033</v>
      </c>
      <c r="N4573" s="54" t="s">
        <v>256</v>
      </c>
      <c r="O4573" s="54" t="s">
        <v>256</v>
      </c>
      <c r="P4573" s="54" t="s">
        <v>454</v>
      </c>
      <c r="Q4573" s="54" t="s">
        <v>256</v>
      </c>
      <c r="R4573" s="54" t="s">
        <v>431</v>
      </c>
      <c r="S4573" s="71"/>
      <c r="T4573" s="54" t="s">
        <v>256</v>
      </c>
      <c r="U4573" s="71">
        <v>44559</v>
      </c>
      <c r="V4573" s="54" t="s">
        <v>256</v>
      </c>
      <c r="W4573" t="str">
        <f t="shared" si="71"/>
        <v>Dec-21</v>
      </c>
    </row>
    <row r="4574" spans="1:23" x14ac:dyDescent="0.25">
      <c r="A4574" s="54" t="s">
        <v>317</v>
      </c>
      <c r="B4574" s="54" t="s">
        <v>432</v>
      </c>
      <c r="C4574" s="54" t="s">
        <v>263</v>
      </c>
      <c r="D4574" s="54" t="s">
        <v>429</v>
      </c>
      <c r="E4574" s="54" t="s">
        <v>17036</v>
      </c>
      <c r="F4574" s="71">
        <v>44555</v>
      </c>
      <c r="G4574" s="72">
        <v>1.93</v>
      </c>
      <c r="H4574" s="72">
        <v>163.76</v>
      </c>
      <c r="I4574" s="54" t="s">
        <v>265</v>
      </c>
      <c r="J4574" s="54" t="s">
        <v>13696</v>
      </c>
      <c r="K4574" s="54" t="s">
        <v>17037</v>
      </c>
      <c r="L4574" s="54" t="s">
        <v>17038</v>
      </c>
      <c r="M4574" s="54" t="s">
        <v>17036</v>
      </c>
      <c r="N4574" s="54" t="s">
        <v>256</v>
      </c>
      <c r="O4574" s="54" t="s">
        <v>256</v>
      </c>
      <c r="P4574" s="54" t="s">
        <v>454</v>
      </c>
      <c r="Q4574" s="54" t="s">
        <v>256</v>
      </c>
      <c r="R4574" s="54" t="s">
        <v>431</v>
      </c>
      <c r="S4574" s="71"/>
      <c r="T4574" s="54" t="s">
        <v>256</v>
      </c>
      <c r="U4574" s="71">
        <v>44555</v>
      </c>
      <c r="V4574" s="54" t="s">
        <v>256</v>
      </c>
      <c r="W4574" t="str">
        <f t="shared" si="71"/>
        <v>Dec-21</v>
      </c>
    </row>
    <row r="4575" spans="1:23" x14ac:dyDescent="0.25">
      <c r="A4575" s="54" t="s">
        <v>317</v>
      </c>
      <c r="B4575" s="54" t="s">
        <v>432</v>
      </c>
      <c r="C4575" s="54" t="s">
        <v>263</v>
      </c>
      <c r="D4575" s="54" t="s">
        <v>429</v>
      </c>
      <c r="E4575" s="54" t="s">
        <v>17039</v>
      </c>
      <c r="F4575" s="71">
        <v>44550</v>
      </c>
      <c r="G4575" s="72">
        <v>115.14</v>
      </c>
      <c r="H4575" s="72">
        <v>9769.6299999999992</v>
      </c>
      <c r="I4575" s="54" t="s">
        <v>265</v>
      </c>
      <c r="J4575" s="54" t="s">
        <v>13696</v>
      </c>
      <c r="K4575" s="54" t="s">
        <v>17040</v>
      </c>
      <c r="L4575" s="54" t="s">
        <v>17041</v>
      </c>
      <c r="M4575" s="54" t="s">
        <v>17039</v>
      </c>
      <c r="N4575" s="54" t="s">
        <v>256</v>
      </c>
      <c r="O4575" s="54" t="s">
        <v>256</v>
      </c>
      <c r="P4575" s="54" t="s">
        <v>454</v>
      </c>
      <c r="Q4575" s="54" t="s">
        <v>256</v>
      </c>
      <c r="R4575" s="54" t="s">
        <v>431</v>
      </c>
      <c r="S4575" s="71"/>
      <c r="T4575" s="54" t="s">
        <v>256</v>
      </c>
      <c r="U4575" s="71">
        <v>44550</v>
      </c>
      <c r="V4575" s="54" t="s">
        <v>256</v>
      </c>
      <c r="W4575" t="str">
        <f t="shared" si="71"/>
        <v>Dec-21</v>
      </c>
    </row>
    <row r="4576" spans="1:23" x14ac:dyDescent="0.25">
      <c r="A4576" s="54" t="s">
        <v>317</v>
      </c>
      <c r="B4576" s="54" t="s">
        <v>432</v>
      </c>
      <c r="C4576" s="54" t="s">
        <v>263</v>
      </c>
      <c r="D4576" s="54" t="s">
        <v>429</v>
      </c>
      <c r="E4576" s="54" t="s">
        <v>17042</v>
      </c>
      <c r="F4576" s="71">
        <v>44550</v>
      </c>
      <c r="G4576" s="72">
        <v>210.16</v>
      </c>
      <c r="H4576" s="72">
        <v>17832.080000000002</v>
      </c>
      <c r="I4576" s="54" t="s">
        <v>265</v>
      </c>
      <c r="J4576" s="54" t="s">
        <v>13696</v>
      </c>
      <c r="K4576" s="54" t="s">
        <v>17043</v>
      </c>
      <c r="L4576" s="54" t="s">
        <v>17044</v>
      </c>
      <c r="M4576" s="54" t="s">
        <v>17042</v>
      </c>
      <c r="N4576" s="54" t="s">
        <v>256</v>
      </c>
      <c r="O4576" s="54" t="s">
        <v>256</v>
      </c>
      <c r="P4576" s="54" t="s">
        <v>454</v>
      </c>
      <c r="Q4576" s="54" t="s">
        <v>256</v>
      </c>
      <c r="R4576" s="54" t="s">
        <v>431</v>
      </c>
      <c r="S4576" s="71"/>
      <c r="T4576" s="54" t="s">
        <v>256</v>
      </c>
      <c r="U4576" s="71">
        <v>44550</v>
      </c>
      <c r="V4576" s="54" t="s">
        <v>256</v>
      </c>
      <c r="W4576" t="str">
        <f t="shared" si="71"/>
        <v>Dec-21</v>
      </c>
    </row>
    <row r="4577" spans="1:23" x14ac:dyDescent="0.25">
      <c r="A4577" s="54" t="s">
        <v>317</v>
      </c>
      <c r="B4577" s="54" t="s">
        <v>432</v>
      </c>
      <c r="C4577" s="54" t="s">
        <v>263</v>
      </c>
      <c r="D4577" s="54" t="s">
        <v>429</v>
      </c>
      <c r="E4577" s="54" t="s">
        <v>17045</v>
      </c>
      <c r="F4577" s="71">
        <v>44550</v>
      </c>
      <c r="G4577" s="72">
        <v>40.44</v>
      </c>
      <c r="H4577" s="72">
        <v>3431.33</v>
      </c>
      <c r="I4577" s="54" t="s">
        <v>265</v>
      </c>
      <c r="J4577" s="54" t="s">
        <v>13696</v>
      </c>
      <c r="K4577" s="54" t="s">
        <v>17046</v>
      </c>
      <c r="L4577" s="54" t="s">
        <v>17047</v>
      </c>
      <c r="M4577" s="54" t="s">
        <v>17045</v>
      </c>
      <c r="N4577" s="54" t="s">
        <v>256</v>
      </c>
      <c r="O4577" s="54" t="s">
        <v>256</v>
      </c>
      <c r="P4577" s="54" t="s">
        <v>454</v>
      </c>
      <c r="Q4577" s="54" t="s">
        <v>256</v>
      </c>
      <c r="R4577" s="54" t="s">
        <v>431</v>
      </c>
      <c r="S4577" s="71"/>
      <c r="T4577" s="54" t="s">
        <v>256</v>
      </c>
      <c r="U4577" s="71">
        <v>44550</v>
      </c>
      <c r="V4577" s="54" t="s">
        <v>256</v>
      </c>
      <c r="W4577" t="str">
        <f t="shared" si="71"/>
        <v>Dec-21</v>
      </c>
    </row>
    <row r="4578" spans="1:23" x14ac:dyDescent="0.25">
      <c r="A4578" s="54" t="s">
        <v>317</v>
      </c>
      <c r="B4578" s="54" t="s">
        <v>432</v>
      </c>
      <c r="C4578" s="54" t="s">
        <v>263</v>
      </c>
      <c r="D4578" s="54" t="s">
        <v>429</v>
      </c>
      <c r="E4578" s="54" t="s">
        <v>17048</v>
      </c>
      <c r="F4578" s="71">
        <v>44551</v>
      </c>
      <c r="G4578" s="72">
        <v>459.92</v>
      </c>
      <c r="H4578" s="72">
        <v>39024.21</v>
      </c>
      <c r="I4578" s="54" t="s">
        <v>265</v>
      </c>
      <c r="J4578" s="54" t="s">
        <v>13696</v>
      </c>
      <c r="K4578" s="54" t="s">
        <v>17049</v>
      </c>
      <c r="L4578" s="54" t="s">
        <v>17050</v>
      </c>
      <c r="M4578" s="54" t="s">
        <v>17048</v>
      </c>
      <c r="N4578" s="54" t="s">
        <v>256</v>
      </c>
      <c r="O4578" s="54" t="s">
        <v>256</v>
      </c>
      <c r="P4578" s="54" t="s">
        <v>454</v>
      </c>
      <c r="Q4578" s="54" t="s">
        <v>256</v>
      </c>
      <c r="R4578" s="54" t="s">
        <v>431</v>
      </c>
      <c r="S4578" s="71"/>
      <c r="T4578" s="54" t="s">
        <v>256</v>
      </c>
      <c r="U4578" s="71">
        <v>44551</v>
      </c>
      <c r="V4578" s="54" t="s">
        <v>256</v>
      </c>
      <c r="W4578" t="str">
        <f t="shared" si="71"/>
        <v>Dec-21</v>
      </c>
    </row>
    <row r="4579" spans="1:23" x14ac:dyDescent="0.25">
      <c r="A4579" s="54" t="s">
        <v>318</v>
      </c>
      <c r="B4579" s="54" t="s">
        <v>432</v>
      </c>
      <c r="C4579" s="54" t="s">
        <v>263</v>
      </c>
      <c r="D4579" s="54" t="s">
        <v>429</v>
      </c>
      <c r="E4579" s="54" t="s">
        <v>17051</v>
      </c>
      <c r="F4579" s="71">
        <v>44535</v>
      </c>
      <c r="G4579" s="72">
        <v>82688.19</v>
      </c>
      <c r="H4579" s="72">
        <v>7016092.9199999999</v>
      </c>
      <c r="I4579" s="54" t="s">
        <v>265</v>
      </c>
      <c r="J4579" s="54" t="s">
        <v>17052</v>
      </c>
      <c r="K4579" s="54" t="s">
        <v>17053</v>
      </c>
      <c r="L4579" s="54" t="s">
        <v>17054</v>
      </c>
      <c r="M4579" s="54" t="s">
        <v>17051</v>
      </c>
      <c r="N4579" s="54" t="s">
        <v>256</v>
      </c>
      <c r="O4579" s="54" t="s">
        <v>256</v>
      </c>
      <c r="P4579" s="54" t="s">
        <v>320</v>
      </c>
      <c r="Q4579" s="54" t="s">
        <v>256</v>
      </c>
      <c r="R4579" s="54" t="s">
        <v>431</v>
      </c>
      <c r="S4579" s="71"/>
      <c r="T4579" s="54" t="s">
        <v>256</v>
      </c>
      <c r="U4579" s="71">
        <v>44535</v>
      </c>
      <c r="V4579" s="54" t="s">
        <v>256</v>
      </c>
      <c r="W4579" t="str">
        <f t="shared" si="71"/>
        <v>Dec-21</v>
      </c>
    </row>
    <row r="4580" spans="1:23" x14ac:dyDescent="0.25">
      <c r="A4580" s="54" t="s">
        <v>318</v>
      </c>
      <c r="B4580" s="54" t="s">
        <v>432</v>
      </c>
      <c r="C4580" s="54" t="s">
        <v>263</v>
      </c>
      <c r="D4580" s="54" t="s">
        <v>429</v>
      </c>
      <c r="E4580" s="54" t="s">
        <v>17055</v>
      </c>
      <c r="F4580" s="71">
        <v>44544</v>
      </c>
      <c r="G4580" s="72">
        <v>55451.5</v>
      </c>
      <c r="H4580" s="72">
        <v>4705059.78</v>
      </c>
      <c r="I4580" s="54" t="s">
        <v>265</v>
      </c>
      <c r="J4580" s="54" t="s">
        <v>17056</v>
      </c>
      <c r="K4580" s="54" t="s">
        <v>17057</v>
      </c>
      <c r="L4580" s="54" t="s">
        <v>17058</v>
      </c>
      <c r="M4580" s="54" t="s">
        <v>17055</v>
      </c>
      <c r="N4580" s="54" t="s">
        <v>256</v>
      </c>
      <c r="O4580" s="54" t="s">
        <v>256</v>
      </c>
      <c r="P4580" s="54" t="s">
        <v>320</v>
      </c>
      <c r="Q4580" s="54" t="s">
        <v>256</v>
      </c>
      <c r="R4580" s="54" t="s">
        <v>431</v>
      </c>
      <c r="S4580" s="71"/>
      <c r="T4580" s="54" t="s">
        <v>256</v>
      </c>
      <c r="U4580" s="71">
        <v>44544</v>
      </c>
      <c r="V4580" s="54" t="s">
        <v>256</v>
      </c>
      <c r="W4580" t="str">
        <f t="shared" si="71"/>
        <v>Dec-21</v>
      </c>
    </row>
    <row r="4581" spans="1:23" x14ac:dyDescent="0.25">
      <c r="A4581" s="54" t="s">
        <v>318</v>
      </c>
      <c r="B4581" s="54" t="s">
        <v>432</v>
      </c>
      <c r="C4581" s="54" t="s">
        <v>263</v>
      </c>
      <c r="D4581" s="54" t="s">
        <v>429</v>
      </c>
      <c r="E4581" s="54" t="s">
        <v>17059</v>
      </c>
      <c r="F4581" s="71">
        <v>44541</v>
      </c>
      <c r="G4581" s="72">
        <v>1473.4</v>
      </c>
      <c r="H4581" s="72">
        <v>125017.99</v>
      </c>
      <c r="I4581" s="54" t="s">
        <v>265</v>
      </c>
      <c r="J4581" s="54" t="s">
        <v>17056</v>
      </c>
      <c r="K4581" s="54" t="s">
        <v>17060</v>
      </c>
      <c r="L4581" s="54" t="s">
        <v>17061</v>
      </c>
      <c r="M4581" s="54" t="s">
        <v>17059</v>
      </c>
      <c r="N4581" s="54" t="s">
        <v>256</v>
      </c>
      <c r="O4581" s="54" t="s">
        <v>256</v>
      </c>
      <c r="P4581" s="54" t="s">
        <v>320</v>
      </c>
      <c r="Q4581" s="54" t="s">
        <v>256</v>
      </c>
      <c r="R4581" s="54" t="s">
        <v>431</v>
      </c>
      <c r="S4581" s="71"/>
      <c r="T4581" s="54" t="s">
        <v>256</v>
      </c>
      <c r="U4581" s="71">
        <v>44541</v>
      </c>
      <c r="V4581" s="54" t="s">
        <v>256</v>
      </c>
      <c r="W4581" t="str">
        <f t="shared" si="71"/>
        <v>Dec-21</v>
      </c>
    </row>
    <row r="4582" spans="1:23" x14ac:dyDescent="0.25">
      <c r="A4582" s="54" t="s">
        <v>318</v>
      </c>
      <c r="B4582" s="54" t="s">
        <v>432</v>
      </c>
      <c r="C4582" s="54" t="s">
        <v>263</v>
      </c>
      <c r="D4582" s="54" t="s">
        <v>429</v>
      </c>
      <c r="E4582" s="54" t="s">
        <v>17062</v>
      </c>
      <c r="F4582" s="71">
        <v>44550</v>
      </c>
      <c r="G4582" s="72">
        <v>94575.6</v>
      </c>
      <c r="H4582" s="72">
        <v>8024739.6600000001</v>
      </c>
      <c r="I4582" s="54" t="s">
        <v>265</v>
      </c>
      <c r="J4582" s="54" t="s">
        <v>17063</v>
      </c>
      <c r="K4582" s="54" t="s">
        <v>17064</v>
      </c>
      <c r="L4582" s="54" t="s">
        <v>17065</v>
      </c>
      <c r="M4582" s="54" t="s">
        <v>17062</v>
      </c>
      <c r="N4582" s="54" t="s">
        <v>256</v>
      </c>
      <c r="O4582" s="54" t="s">
        <v>256</v>
      </c>
      <c r="P4582" s="54" t="s">
        <v>320</v>
      </c>
      <c r="Q4582" s="54" t="s">
        <v>256</v>
      </c>
      <c r="R4582" s="54" t="s">
        <v>431</v>
      </c>
      <c r="S4582" s="71"/>
      <c r="T4582" s="54" t="s">
        <v>256</v>
      </c>
      <c r="U4582" s="71">
        <v>44550</v>
      </c>
      <c r="V4582" s="54" t="s">
        <v>256</v>
      </c>
      <c r="W4582" t="str">
        <f t="shared" si="71"/>
        <v>Dec-21</v>
      </c>
    </row>
    <row r="4583" spans="1:23" x14ac:dyDescent="0.25">
      <c r="A4583" s="54" t="s">
        <v>317</v>
      </c>
      <c r="B4583" s="54" t="s">
        <v>432</v>
      </c>
      <c r="C4583" s="54" t="s">
        <v>263</v>
      </c>
      <c r="D4583" s="54" t="s">
        <v>429</v>
      </c>
      <c r="E4583" s="54" t="s">
        <v>17066</v>
      </c>
      <c r="F4583" s="71">
        <v>44535</v>
      </c>
      <c r="G4583" s="72">
        <v>1222.68</v>
      </c>
      <c r="H4583" s="72">
        <v>103744.4</v>
      </c>
      <c r="I4583" s="54" t="s">
        <v>265</v>
      </c>
      <c r="J4583" s="54" t="s">
        <v>17067</v>
      </c>
      <c r="K4583" s="54" t="s">
        <v>17068</v>
      </c>
      <c r="L4583" s="54" t="s">
        <v>17069</v>
      </c>
      <c r="M4583" s="54" t="s">
        <v>17066</v>
      </c>
      <c r="N4583" s="54" t="s">
        <v>256</v>
      </c>
      <c r="O4583" s="54" t="s">
        <v>256</v>
      </c>
      <c r="P4583" s="54" t="s">
        <v>15268</v>
      </c>
      <c r="Q4583" s="54" t="s">
        <v>256</v>
      </c>
      <c r="R4583" s="54" t="s">
        <v>431</v>
      </c>
      <c r="S4583" s="71"/>
      <c r="T4583" s="54" t="s">
        <v>256</v>
      </c>
      <c r="U4583" s="71">
        <v>44535</v>
      </c>
      <c r="V4583" s="54" t="s">
        <v>256</v>
      </c>
      <c r="W4583" t="str">
        <f t="shared" si="71"/>
        <v>Dec-21</v>
      </c>
    </row>
    <row r="4584" spans="1:23" x14ac:dyDescent="0.25">
      <c r="A4584" s="54" t="s">
        <v>317</v>
      </c>
      <c r="B4584" s="54" t="s">
        <v>432</v>
      </c>
      <c r="C4584" s="54" t="s">
        <v>263</v>
      </c>
      <c r="D4584" s="54" t="s">
        <v>429</v>
      </c>
      <c r="E4584" s="54" t="s">
        <v>17070</v>
      </c>
      <c r="F4584" s="71">
        <v>44535</v>
      </c>
      <c r="G4584" s="72">
        <v>15979.39</v>
      </c>
      <c r="H4584" s="72">
        <v>1355851.24</v>
      </c>
      <c r="I4584" s="54" t="s">
        <v>265</v>
      </c>
      <c r="J4584" s="54" t="s">
        <v>17067</v>
      </c>
      <c r="K4584" s="54" t="s">
        <v>17068</v>
      </c>
      <c r="L4584" s="54" t="s">
        <v>17071</v>
      </c>
      <c r="M4584" s="54" t="s">
        <v>17070</v>
      </c>
      <c r="N4584" s="54" t="s">
        <v>256</v>
      </c>
      <c r="O4584" s="54" t="s">
        <v>256</v>
      </c>
      <c r="P4584" s="54" t="s">
        <v>15268</v>
      </c>
      <c r="Q4584" s="54" t="s">
        <v>256</v>
      </c>
      <c r="R4584" s="54" t="s">
        <v>431</v>
      </c>
      <c r="S4584" s="71"/>
      <c r="T4584" s="54" t="s">
        <v>256</v>
      </c>
      <c r="U4584" s="71">
        <v>44535</v>
      </c>
      <c r="V4584" s="54" t="s">
        <v>256</v>
      </c>
      <c r="W4584" t="str">
        <f t="shared" si="71"/>
        <v>Dec-21</v>
      </c>
    </row>
    <row r="4585" spans="1:23" x14ac:dyDescent="0.25">
      <c r="A4585" s="54" t="s">
        <v>317</v>
      </c>
      <c r="B4585" s="54" t="s">
        <v>432</v>
      </c>
      <c r="C4585" s="54" t="s">
        <v>263</v>
      </c>
      <c r="D4585" s="54" t="s">
        <v>429</v>
      </c>
      <c r="E4585" s="54" t="s">
        <v>17072</v>
      </c>
      <c r="F4585" s="71">
        <v>44535</v>
      </c>
      <c r="G4585" s="72">
        <v>1800.04</v>
      </c>
      <c r="H4585" s="72">
        <v>152733.39000000001</v>
      </c>
      <c r="I4585" s="54" t="s">
        <v>265</v>
      </c>
      <c r="J4585" s="54" t="s">
        <v>17067</v>
      </c>
      <c r="K4585" s="54" t="s">
        <v>17073</v>
      </c>
      <c r="L4585" s="54" t="s">
        <v>17074</v>
      </c>
      <c r="M4585" s="54" t="s">
        <v>17072</v>
      </c>
      <c r="N4585" s="54" t="s">
        <v>256</v>
      </c>
      <c r="O4585" s="54" t="s">
        <v>256</v>
      </c>
      <c r="P4585" s="54" t="s">
        <v>15268</v>
      </c>
      <c r="Q4585" s="54" t="s">
        <v>256</v>
      </c>
      <c r="R4585" s="54" t="s">
        <v>431</v>
      </c>
      <c r="S4585" s="71"/>
      <c r="T4585" s="54" t="s">
        <v>256</v>
      </c>
      <c r="U4585" s="71">
        <v>44535</v>
      </c>
      <c r="V4585" s="54" t="s">
        <v>256</v>
      </c>
      <c r="W4585" t="str">
        <f t="shared" si="71"/>
        <v>Dec-21</v>
      </c>
    </row>
    <row r="4586" spans="1:23" x14ac:dyDescent="0.25">
      <c r="A4586" s="54" t="s">
        <v>317</v>
      </c>
      <c r="B4586" s="54" t="s">
        <v>432</v>
      </c>
      <c r="C4586" s="54" t="s">
        <v>263</v>
      </c>
      <c r="D4586" s="54" t="s">
        <v>429</v>
      </c>
      <c r="E4586" s="54" t="s">
        <v>17075</v>
      </c>
      <c r="F4586" s="71">
        <v>44535</v>
      </c>
      <c r="G4586" s="72">
        <v>349.12</v>
      </c>
      <c r="H4586" s="72">
        <v>29622.83</v>
      </c>
      <c r="I4586" s="54" t="s">
        <v>265</v>
      </c>
      <c r="J4586" s="54" t="s">
        <v>17067</v>
      </c>
      <c r="K4586" s="54" t="s">
        <v>17076</v>
      </c>
      <c r="L4586" s="54" t="s">
        <v>17077</v>
      </c>
      <c r="M4586" s="54" t="s">
        <v>17075</v>
      </c>
      <c r="N4586" s="54" t="s">
        <v>256</v>
      </c>
      <c r="O4586" s="54" t="s">
        <v>256</v>
      </c>
      <c r="P4586" s="54" t="s">
        <v>15268</v>
      </c>
      <c r="Q4586" s="54" t="s">
        <v>256</v>
      </c>
      <c r="R4586" s="54" t="s">
        <v>431</v>
      </c>
      <c r="S4586" s="71"/>
      <c r="T4586" s="54" t="s">
        <v>256</v>
      </c>
      <c r="U4586" s="71">
        <v>44535</v>
      </c>
      <c r="V4586" s="54" t="s">
        <v>256</v>
      </c>
      <c r="W4586" t="str">
        <f t="shared" si="71"/>
        <v>Dec-21</v>
      </c>
    </row>
    <row r="4587" spans="1:23" x14ac:dyDescent="0.25">
      <c r="A4587" s="54" t="s">
        <v>318</v>
      </c>
      <c r="B4587" s="54" t="s">
        <v>432</v>
      </c>
      <c r="C4587" s="54" t="s">
        <v>263</v>
      </c>
      <c r="D4587" s="54" t="s">
        <v>429</v>
      </c>
      <c r="E4587" s="54" t="s">
        <v>17078</v>
      </c>
      <c r="F4587" s="71">
        <v>44531</v>
      </c>
      <c r="G4587" s="72">
        <v>20418.810000000001</v>
      </c>
      <c r="H4587" s="72">
        <v>1732536.03</v>
      </c>
      <c r="I4587" s="54" t="s">
        <v>265</v>
      </c>
      <c r="J4587" s="54" t="s">
        <v>17079</v>
      </c>
      <c r="K4587" s="54" t="s">
        <v>17080</v>
      </c>
      <c r="L4587" s="54" t="s">
        <v>17081</v>
      </c>
      <c r="M4587" s="54" t="s">
        <v>17078</v>
      </c>
      <c r="N4587" s="54" t="s">
        <v>256</v>
      </c>
      <c r="O4587" s="54" t="s">
        <v>256</v>
      </c>
      <c r="P4587" s="54" t="s">
        <v>15268</v>
      </c>
      <c r="Q4587" s="54" t="s">
        <v>256</v>
      </c>
      <c r="R4587" s="54" t="s">
        <v>431</v>
      </c>
      <c r="S4587" s="71"/>
      <c r="T4587" s="54" t="s">
        <v>256</v>
      </c>
      <c r="U4587" s="71">
        <v>44531</v>
      </c>
      <c r="V4587" s="54" t="s">
        <v>256</v>
      </c>
      <c r="W4587" t="str">
        <f t="shared" si="71"/>
        <v>Dec-21</v>
      </c>
    </row>
    <row r="4588" spans="1:23" x14ac:dyDescent="0.25">
      <c r="A4588" s="54" t="s">
        <v>318</v>
      </c>
      <c r="B4588" s="54" t="s">
        <v>432</v>
      </c>
      <c r="C4588" s="54" t="s">
        <v>263</v>
      </c>
      <c r="D4588" s="54" t="s">
        <v>429</v>
      </c>
      <c r="E4588" s="54" t="s">
        <v>17082</v>
      </c>
      <c r="F4588" s="71">
        <v>44532</v>
      </c>
      <c r="G4588" s="72">
        <v>588.37</v>
      </c>
      <c r="H4588" s="72">
        <v>49923.19</v>
      </c>
      <c r="I4588" s="54" t="s">
        <v>265</v>
      </c>
      <c r="J4588" s="54" t="s">
        <v>17079</v>
      </c>
      <c r="K4588" s="54" t="s">
        <v>17083</v>
      </c>
      <c r="L4588" s="54" t="s">
        <v>17084</v>
      </c>
      <c r="M4588" s="54" t="s">
        <v>17082</v>
      </c>
      <c r="N4588" s="54" t="s">
        <v>256</v>
      </c>
      <c r="O4588" s="54" t="s">
        <v>256</v>
      </c>
      <c r="P4588" s="54" t="s">
        <v>15268</v>
      </c>
      <c r="Q4588" s="54" t="s">
        <v>256</v>
      </c>
      <c r="R4588" s="54" t="s">
        <v>431</v>
      </c>
      <c r="S4588" s="71"/>
      <c r="T4588" s="54" t="s">
        <v>256</v>
      </c>
      <c r="U4588" s="71">
        <v>44532</v>
      </c>
      <c r="V4588" s="54" t="s">
        <v>256</v>
      </c>
      <c r="W4588" t="str">
        <f t="shared" si="71"/>
        <v>Dec-21</v>
      </c>
    </row>
    <row r="4589" spans="1:23" x14ac:dyDescent="0.25">
      <c r="A4589" s="54" t="s">
        <v>318</v>
      </c>
      <c r="B4589" s="54" t="s">
        <v>432</v>
      </c>
      <c r="C4589" s="54" t="s">
        <v>263</v>
      </c>
      <c r="D4589" s="54" t="s">
        <v>429</v>
      </c>
      <c r="E4589" s="54" t="s">
        <v>17085</v>
      </c>
      <c r="F4589" s="71">
        <v>44556</v>
      </c>
      <c r="G4589" s="72">
        <v>261.95</v>
      </c>
      <c r="H4589" s="72">
        <v>22226.46</v>
      </c>
      <c r="I4589" s="54" t="s">
        <v>265</v>
      </c>
      <c r="J4589" s="54" t="s">
        <v>17079</v>
      </c>
      <c r="K4589" s="54" t="s">
        <v>17086</v>
      </c>
      <c r="L4589" s="54" t="s">
        <v>17087</v>
      </c>
      <c r="M4589" s="54" t="s">
        <v>17085</v>
      </c>
      <c r="N4589" s="54" t="s">
        <v>256</v>
      </c>
      <c r="O4589" s="54" t="s">
        <v>256</v>
      </c>
      <c r="P4589" s="54" t="s">
        <v>15268</v>
      </c>
      <c r="Q4589" s="54" t="s">
        <v>256</v>
      </c>
      <c r="R4589" s="54" t="s">
        <v>431</v>
      </c>
      <c r="S4589" s="71"/>
      <c r="T4589" s="54" t="s">
        <v>256</v>
      </c>
      <c r="U4589" s="71">
        <v>44556</v>
      </c>
      <c r="V4589" s="54" t="s">
        <v>256</v>
      </c>
      <c r="W4589" t="str">
        <f t="shared" si="71"/>
        <v>Dec-21</v>
      </c>
    </row>
    <row r="4590" spans="1:23" x14ac:dyDescent="0.25">
      <c r="A4590" s="54" t="s">
        <v>318</v>
      </c>
      <c r="B4590" s="54" t="s">
        <v>432</v>
      </c>
      <c r="C4590" s="54" t="s">
        <v>263</v>
      </c>
      <c r="D4590" s="54" t="s">
        <v>429</v>
      </c>
      <c r="E4590" s="54" t="s">
        <v>17088</v>
      </c>
      <c r="F4590" s="71">
        <v>44556</v>
      </c>
      <c r="G4590" s="72">
        <v>15620.78</v>
      </c>
      <c r="H4590" s="72">
        <v>1325423.18</v>
      </c>
      <c r="I4590" s="54" t="s">
        <v>265</v>
      </c>
      <c r="J4590" s="54" t="s">
        <v>17079</v>
      </c>
      <c r="K4590" s="54" t="s">
        <v>17086</v>
      </c>
      <c r="L4590" s="54" t="s">
        <v>17089</v>
      </c>
      <c r="M4590" s="54" t="s">
        <v>17088</v>
      </c>
      <c r="N4590" s="54" t="s">
        <v>256</v>
      </c>
      <c r="O4590" s="54" t="s">
        <v>256</v>
      </c>
      <c r="P4590" s="54" t="s">
        <v>15268</v>
      </c>
      <c r="Q4590" s="54" t="s">
        <v>256</v>
      </c>
      <c r="R4590" s="54" t="s">
        <v>431</v>
      </c>
      <c r="S4590" s="71"/>
      <c r="T4590" s="54" t="s">
        <v>256</v>
      </c>
      <c r="U4590" s="71">
        <v>44556</v>
      </c>
      <c r="V4590" s="54" t="s">
        <v>256</v>
      </c>
      <c r="W4590" t="str">
        <f t="shared" si="71"/>
        <v>Dec-21</v>
      </c>
    </row>
    <row r="4591" spans="1:23" x14ac:dyDescent="0.25">
      <c r="A4591" s="54" t="s">
        <v>318</v>
      </c>
      <c r="B4591" s="54" t="s">
        <v>432</v>
      </c>
      <c r="C4591" s="54" t="s">
        <v>263</v>
      </c>
      <c r="D4591" s="54" t="s">
        <v>429</v>
      </c>
      <c r="E4591" s="54" t="s">
        <v>17090</v>
      </c>
      <c r="F4591" s="71">
        <v>44560</v>
      </c>
      <c r="G4591" s="72">
        <v>566.4</v>
      </c>
      <c r="H4591" s="72">
        <v>48059.040000000001</v>
      </c>
      <c r="I4591" s="54" t="s">
        <v>265</v>
      </c>
      <c r="J4591" s="54" t="s">
        <v>17079</v>
      </c>
      <c r="K4591" s="54" t="s">
        <v>17091</v>
      </c>
      <c r="L4591" s="54" t="s">
        <v>17092</v>
      </c>
      <c r="M4591" s="54" t="s">
        <v>17090</v>
      </c>
      <c r="N4591" s="54" t="s">
        <v>256</v>
      </c>
      <c r="O4591" s="54" t="s">
        <v>256</v>
      </c>
      <c r="P4591" s="54" t="s">
        <v>15268</v>
      </c>
      <c r="Q4591" s="54" t="s">
        <v>256</v>
      </c>
      <c r="R4591" s="54" t="s">
        <v>431</v>
      </c>
      <c r="S4591" s="71"/>
      <c r="T4591" s="54" t="s">
        <v>256</v>
      </c>
      <c r="U4591" s="71">
        <v>44560</v>
      </c>
      <c r="V4591" s="54" t="s">
        <v>256</v>
      </c>
      <c r="W4591" t="str">
        <f t="shared" si="71"/>
        <v>Dec-21</v>
      </c>
    </row>
    <row r="4592" spans="1:23" x14ac:dyDescent="0.25">
      <c r="A4592" s="54" t="s">
        <v>318</v>
      </c>
      <c r="B4592" s="54" t="s">
        <v>432</v>
      </c>
      <c r="C4592" s="54" t="s">
        <v>263</v>
      </c>
      <c r="D4592" s="54" t="s">
        <v>429</v>
      </c>
      <c r="E4592" s="54" t="s">
        <v>17093</v>
      </c>
      <c r="F4592" s="71">
        <v>44560</v>
      </c>
      <c r="G4592" s="72">
        <v>415.8</v>
      </c>
      <c r="H4592" s="72">
        <v>35280.629999999997</v>
      </c>
      <c r="I4592" s="54" t="s">
        <v>265</v>
      </c>
      <c r="J4592" s="54" t="s">
        <v>17079</v>
      </c>
      <c r="K4592" s="54" t="s">
        <v>17094</v>
      </c>
      <c r="L4592" s="54" t="s">
        <v>17095</v>
      </c>
      <c r="M4592" s="54" t="s">
        <v>17093</v>
      </c>
      <c r="N4592" s="54" t="s">
        <v>256</v>
      </c>
      <c r="O4592" s="54" t="s">
        <v>256</v>
      </c>
      <c r="P4592" s="54" t="s">
        <v>15268</v>
      </c>
      <c r="Q4592" s="54" t="s">
        <v>256</v>
      </c>
      <c r="R4592" s="54" t="s">
        <v>431</v>
      </c>
      <c r="S4592" s="71"/>
      <c r="T4592" s="54" t="s">
        <v>256</v>
      </c>
      <c r="U4592" s="71">
        <v>44560</v>
      </c>
      <c r="V4592" s="54" t="s">
        <v>256</v>
      </c>
      <c r="W4592" t="str">
        <f t="shared" si="71"/>
        <v>Dec-21</v>
      </c>
    </row>
    <row r="4593" spans="1:23" x14ac:dyDescent="0.25">
      <c r="A4593" s="54" t="s">
        <v>317</v>
      </c>
      <c r="B4593" s="54" t="s">
        <v>432</v>
      </c>
      <c r="C4593" s="54" t="s">
        <v>263</v>
      </c>
      <c r="D4593" s="54" t="s">
        <v>429</v>
      </c>
      <c r="E4593" s="54" t="s">
        <v>17096</v>
      </c>
      <c r="F4593" s="71">
        <v>44532</v>
      </c>
      <c r="G4593" s="72">
        <v>718.09</v>
      </c>
      <c r="H4593" s="72">
        <v>60929.94</v>
      </c>
      <c r="I4593" s="54" t="s">
        <v>265</v>
      </c>
      <c r="J4593" s="54" t="s">
        <v>17079</v>
      </c>
      <c r="K4593" s="54" t="s">
        <v>17097</v>
      </c>
      <c r="L4593" s="54" t="s">
        <v>17098</v>
      </c>
      <c r="M4593" s="54" t="s">
        <v>17096</v>
      </c>
      <c r="N4593" s="54" t="s">
        <v>256</v>
      </c>
      <c r="O4593" s="54" t="s">
        <v>256</v>
      </c>
      <c r="P4593" s="54" t="s">
        <v>12581</v>
      </c>
      <c r="Q4593" s="54" t="s">
        <v>256</v>
      </c>
      <c r="R4593" s="54" t="s">
        <v>431</v>
      </c>
      <c r="S4593" s="71"/>
      <c r="T4593" s="54" t="s">
        <v>256</v>
      </c>
      <c r="U4593" s="71">
        <v>44532</v>
      </c>
      <c r="V4593" s="54" t="s">
        <v>256</v>
      </c>
      <c r="W4593" t="str">
        <f t="shared" si="71"/>
        <v>Dec-21</v>
      </c>
    </row>
    <row r="4594" spans="1:23" x14ac:dyDescent="0.25">
      <c r="A4594" s="54" t="s">
        <v>317</v>
      </c>
      <c r="B4594" s="54" t="s">
        <v>432</v>
      </c>
      <c r="C4594" s="54" t="s">
        <v>263</v>
      </c>
      <c r="D4594" s="54" t="s">
        <v>429</v>
      </c>
      <c r="E4594" s="54" t="s">
        <v>17099</v>
      </c>
      <c r="F4594" s="71">
        <v>44532</v>
      </c>
      <c r="G4594" s="72">
        <v>390.35</v>
      </c>
      <c r="H4594" s="72">
        <v>33121.199999999997</v>
      </c>
      <c r="I4594" s="54" t="s">
        <v>265</v>
      </c>
      <c r="J4594" s="54" t="s">
        <v>17079</v>
      </c>
      <c r="K4594" s="54" t="s">
        <v>17083</v>
      </c>
      <c r="L4594" s="54" t="s">
        <v>17100</v>
      </c>
      <c r="M4594" s="54" t="s">
        <v>17099</v>
      </c>
      <c r="N4594" s="54" t="s">
        <v>256</v>
      </c>
      <c r="O4594" s="54" t="s">
        <v>256</v>
      </c>
      <c r="P4594" s="54" t="s">
        <v>15268</v>
      </c>
      <c r="Q4594" s="54" t="s">
        <v>256</v>
      </c>
      <c r="R4594" s="54" t="s">
        <v>431</v>
      </c>
      <c r="S4594" s="71"/>
      <c r="T4594" s="54" t="s">
        <v>256</v>
      </c>
      <c r="U4594" s="71">
        <v>44532</v>
      </c>
      <c r="V4594" s="54" t="s">
        <v>256</v>
      </c>
      <c r="W4594" t="str">
        <f t="shared" si="71"/>
        <v>Dec-21</v>
      </c>
    </row>
    <row r="4595" spans="1:23" x14ac:dyDescent="0.25">
      <c r="A4595" s="54" t="s">
        <v>317</v>
      </c>
      <c r="B4595" s="54" t="s">
        <v>432</v>
      </c>
      <c r="C4595" s="54" t="s">
        <v>263</v>
      </c>
      <c r="D4595" s="54" t="s">
        <v>429</v>
      </c>
      <c r="E4595" s="54" t="s">
        <v>17101</v>
      </c>
      <c r="F4595" s="71">
        <v>44532</v>
      </c>
      <c r="G4595" s="72">
        <v>569.47</v>
      </c>
      <c r="H4595" s="72">
        <v>48319.53</v>
      </c>
      <c r="I4595" s="54" t="s">
        <v>265</v>
      </c>
      <c r="J4595" s="54" t="s">
        <v>17079</v>
      </c>
      <c r="K4595" s="54" t="s">
        <v>17102</v>
      </c>
      <c r="L4595" s="54" t="s">
        <v>17103</v>
      </c>
      <c r="M4595" s="54" t="s">
        <v>17101</v>
      </c>
      <c r="N4595" s="54" t="s">
        <v>256</v>
      </c>
      <c r="O4595" s="54" t="s">
        <v>256</v>
      </c>
      <c r="P4595" s="54" t="s">
        <v>15268</v>
      </c>
      <c r="Q4595" s="54" t="s">
        <v>256</v>
      </c>
      <c r="R4595" s="54" t="s">
        <v>431</v>
      </c>
      <c r="S4595" s="71"/>
      <c r="T4595" s="54" t="s">
        <v>256</v>
      </c>
      <c r="U4595" s="71">
        <v>44532</v>
      </c>
      <c r="V4595" s="54" t="s">
        <v>256</v>
      </c>
      <c r="W4595" t="str">
        <f t="shared" si="71"/>
        <v>Dec-21</v>
      </c>
    </row>
    <row r="4596" spans="1:23" x14ac:dyDescent="0.25">
      <c r="A4596" s="54" t="s">
        <v>317</v>
      </c>
      <c r="B4596" s="54" t="s">
        <v>432</v>
      </c>
      <c r="C4596" s="54" t="s">
        <v>263</v>
      </c>
      <c r="D4596" s="54" t="s">
        <v>429</v>
      </c>
      <c r="E4596" s="54" t="s">
        <v>17104</v>
      </c>
      <c r="F4596" s="71">
        <v>44532</v>
      </c>
      <c r="G4596" s="72">
        <v>424.54</v>
      </c>
      <c r="H4596" s="72">
        <v>36022.22</v>
      </c>
      <c r="I4596" s="54" t="s">
        <v>265</v>
      </c>
      <c r="J4596" s="54" t="s">
        <v>17079</v>
      </c>
      <c r="K4596" s="54" t="s">
        <v>17102</v>
      </c>
      <c r="L4596" s="54" t="s">
        <v>17105</v>
      </c>
      <c r="M4596" s="54" t="s">
        <v>17104</v>
      </c>
      <c r="N4596" s="54" t="s">
        <v>256</v>
      </c>
      <c r="O4596" s="54" t="s">
        <v>256</v>
      </c>
      <c r="P4596" s="54" t="s">
        <v>15268</v>
      </c>
      <c r="Q4596" s="54" t="s">
        <v>256</v>
      </c>
      <c r="R4596" s="54" t="s">
        <v>431</v>
      </c>
      <c r="S4596" s="71"/>
      <c r="T4596" s="54" t="s">
        <v>256</v>
      </c>
      <c r="U4596" s="71">
        <v>44532</v>
      </c>
      <c r="V4596" s="54" t="s">
        <v>256</v>
      </c>
      <c r="W4596" t="str">
        <f t="shared" si="71"/>
        <v>Dec-21</v>
      </c>
    </row>
    <row r="4597" spans="1:23" x14ac:dyDescent="0.25">
      <c r="A4597" s="54" t="s">
        <v>317</v>
      </c>
      <c r="B4597" s="54" t="s">
        <v>432</v>
      </c>
      <c r="C4597" s="54" t="s">
        <v>263</v>
      </c>
      <c r="D4597" s="54" t="s">
        <v>429</v>
      </c>
      <c r="E4597" s="54" t="s">
        <v>17106</v>
      </c>
      <c r="F4597" s="71">
        <v>44532</v>
      </c>
      <c r="G4597" s="72">
        <v>8728.9</v>
      </c>
      <c r="H4597" s="72">
        <v>740647.17</v>
      </c>
      <c r="I4597" s="54" t="s">
        <v>265</v>
      </c>
      <c r="J4597" s="54" t="s">
        <v>17079</v>
      </c>
      <c r="K4597" s="54" t="s">
        <v>17102</v>
      </c>
      <c r="L4597" s="54" t="s">
        <v>17107</v>
      </c>
      <c r="M4597" s="54" t="s">
        <v>17106</v>
      </c>
      <c r="N4597" s="54" t="s">
        <v>256</v>
      </c>
      <c r="O4597" s="54" t="s">
        <v>256</v>
      </c>
      <c r="P4597" s="54" t="s">
        <v>15268</v>
      </c>
      <c r="Q4597" s="54" t="s">
        <v>256</v>
      </c>
      <c r="R4597" s="54" t="s">
        <v>431</v>
      </c>
      <c r="S4597" s="71"/>
      <c r="T4597" s="54" t="s">
        <v>256</v>
      </c>
      <c r="U4597" s="71">
        <v>44532</v>
      </c>
      <c r="V4597" s="54" t="s">
        <v>256</v>
      </c>
      <c r="W4597" t="str">
        <f t="shared" si="71"/>
        <v>Dec-21</v>
      </c>
    </row>
    <row r="4598" spans="1:23" x14ac:dyDescent="0.25">
      <c r="A4598" s="54" t="s">
        <v>318</v>
      </c>
      <c r="B4598" s="54" t="s">
        <v>432</v>
      </c>
      <c r="C4598" s="54" t="s">
        <v>263</v>
      </c>
      <c r="D4598" s="54" t="s">
        <v>429</v>
      </c>
      <c r="E4598" s="54" t="s">
        <v>17108</v>
      </c>
      <c r="F4598" s="71">
        <v>44544</v>
      </c>
      <c r="G4598" s="72">
        <v>25147.200000000001</v>
      </c>
      <c r="H4598" s="72">
        <v>2133739.92</v>
      </c>
      <c r="I4598" s="54" t="s">
        <v>265</v>
      </c>
      <c r="J4598" s="54" t="s">
        <v>17109</v>
      </c>
      <c r="K4598" s="54" t="s">
        <v>17110</v>
      </c>
      <c r="L4598" s="54" t="s">
        <v>17111</v>
      </c>
      <c r="M4598" s="54" t="s">
        <v>17108</v>
      </c>
      <c r="N4598" s="54" t="s">
        <v>256</v>
      </c>
      <c r="O4598" s="54" t="s">
        <v>256</v>
      </c>
      <c r="P4598" s="54" t="s">
        <v>12581</v>
      </c>
      <c r="Q4598" s="54" t="s">
        <v>256</v>
      </c>
      <c r="R4598" s="54" t="s">
        <v>431</v>
      </c>
      <c r="S4598" s="71"/>
      <c r="T4598" s="54" t="s">
        <v>256</v>
      </c>
      <c r="U4598" s="71">
        <v>44544</v>
      </c>
      <c r="V4598" s="54" t="s">
        <v>256</v>
      </c>
      <c r="W4598" t="str">
        <f t="shared" si="71"/>
        <v>Dec-21</v>
      </c>
    </row>
    <row r="4599" spans="1:23" x14ac:dyDescent="0.25">
      <c r="A4599" s="54" t="s">
        <v>318</v>
      </c>
      <c r="B4599" s="54" t="s">
        <v>432</v>
      </c>
      <c r="C4599" s="54" t="s">
        <v>263</v>
      </c>
      <c r="D4599" s="54" t="s">
        <v>429</v>
      </c>
      <c r="E4599" s="54" t="s">
        <v>17112</v>
      </c>
      <c r="F4599" s="71">
        <v>44545</v>
      </c>
      <c r="G4599" s="72">
        <v>11454.06</v>
      </c>
      <c r="H4599" s="72">
        <v>971876.99</v>
      </c>
      <c r="I4599" s="54" t="s">
        <v>265</v>
      </c>
      <c r="J4599" s="54" t="s">
        <v>17109</v>
      </c>
      <c r="K4599" s="54" t="s">
        <v>17113</v>
      </c>
      <c r="L4599" s="54" t="s">
        <v>17114</v>
      </c>
      <c r="M4599" s="54" t="s">
        <v>17112</v>
      </c>
      <c r="N4599" s="54" t="s">
        <v>256</v>
      </c>
      <c r="O4599" s="54" t="s">
        <v>256</v>
      </c>
      <c r="P4599" s="54" t="s">
        <v>15268</v>
      </c>
      <c r="Q4599" s="54" t="s">
        <v>256</v>
      </c>
      <c r="R4599" s="54" t="s">
        <v>431</v>
      </c>
      <c r="S4599" s="71"/>
      <c r="T4599" s="54" t="s">
        <v>256</v>
      </c>
      <c r="U4599" s="71">
        <v>44545</v>
      </c>
      <c r="V4599" s="54" t="s">
        <v>256</v>
      </c>
      <c r="W4599" t="str">
        <f t="shared" si="71"/>
        <v>Dec-21</v>
      </c>
    </row>
    <row r="4600" spans="1:23" x14ac:dyDescent="0.25">
      <c r="A4600" s="54" t="s">
        <v>318</v>
      </c>
      <c r="B4600" s="54" t="s">
        <v>432</v>
      </c>
      <c r="C4600" s="54" t="s">
        <v>263</v>
      </c>
      <c r="D4600" s="54" t="s">
        <v>429</v>
      </c>
      <c r="E4600" s="54" t="s">
        <v>17115</v>
      </c>
      <c r="F4600" s="71">
        <v>44545</v>
      </c>
      <c r="G4600" s="72">
        <v>11100.64</v>
      </c>
      <c r="H4600" s="72">
        <v>941889.3</v>
      </c>
      <c r="I4600" s="54" t="s">
        <v>265</v>
      </c>
      <c r="J4600" s="54" t="s">
        <v>17109</v>
      </c>
      <c r="K4600" s="54" t="s">
        <v>17116</v>
      </c>
      <c r="L4600" s="54" t="s">
        <v>17117</v>
      </c>
      <c r="M4600" s="54" t="s">
        <v>17115</v>
      </c>
      <c r="N4600" s="54" t="s">
        <v>256</v>
      </c>
      <c r="O4600" s="54" t="s">
        <v>256</v>
      </c>
      <c r="P4600" s="54" t="s">
        <v>15268</v>
      </c>
      <c r="Q4600" s="54" t="s">
        <v>256</v>
      </c>
      <c r="R4600" s="54" t="s">
        <v>431</v>
      </c>
      <c r="S4600" s="71"/>
      <c r="T4600" s="54" t="s">
        <v>256</v>
      </c>
      <c r="U4600" s="71">
        <v>44545</v>
      </c>
      <c r="V4600" s="54" t="s">
        <v>256</v>
      </c>
      <c r="W4600" t="str">
        <f t="shared" si="71"/>
        <v>Dec-21</v>
      </c>
    </row>
    <row r="4601" spans="1:23" x14ac:dyDescent="0.25">
      <c r="A4601" s="54" t="s">
        <v>318</v>
      </c>
      <c r="B4601" s="54" t="s">
        <v>432</v>
      </c>
      <c r="C4601" s="54" t="s">
        <v>263</v>
      </c>
      <c r="D4601" s="54" t="s">
        <v>429</v>
      </c>
      <c r="E4601" s="54" t="s">
        <v>17118</v>
      </c>
      <c r="F4601" s="71">
        <v>44544</v>
      </c>
      <c r="G4601" s="72">
        <v>1161.3900000000001</v>
      </c>
      <c r="H4601" s="72">
        <v>98543.94</v>
      </c>
      <c r="I4601" s="54" t="s">
        <v>265</v>
      </c>
      <c r="J4601" s="54" t="s">
        <v>17109</v>
      </c>
      <c r="K4601" s="54" t="s">
        <v>17119</v>
      </c>
      <c r="L4601" s="54" t="s">
        <v>17120</v>
      </c>
      <c r="M4601" s="54" t="s">
        <v>17118</v>
      </c>
      <c r="N4601" s="54" t="s">
        <v>256</v>
      </c>
      <c r="O4601" s="54" t="s">
        <v>256</v>
      </c>
      <c r="P4601" s="54" t="s">
        <v>15268</v>
      </c>
      <c r="Q4601" s="54" t="s">
        <v>256</v>
      </c>
      <c r="R4601" s="54" t="s">
        <v>431</v>
      </c>
      <c r="S4601" s="71"/>
      <c r="T4601" s="54" t="s">
        <v>256</v>
      </c>
      <c r="U4601" s="71">
        <v>44544</v>
      </c>
      <c r="V4601" s="54" t="s">
        <v>256</v>
      </c>
      <c r="W4601" t="str">
        <f t="shared" si="71"/>
        <v>Dec-21</v>
      </c>
    </row>
    <row r="4602" spans="1:23" x14ac:dyDescent="0.25">
      <c r="A4602" s="54" t="s">
        <v>318</v>
      </c>
      <c r="B4602" s="54" t="s">
        <v>432</v>
      </c>
      <c r="C4602" s="54" t="s">
        <v>263</v>
      </c>
      <c r="D4602" s="54" t="s">
        <v>429</v>
      </c>
      <c r="E4602" s="54" t="s">
        <v>17121</v>
      </c>
      <c r="F4602" s="71">
        <v>44544</v>
      </c>
      <c r="G4602" s="72">
        <v>7002.51</v>
      </c>
      <c r="H4602" s="72">
        <v>594162.97</v>
      </c>
      <c r="I4602" s="54" t="s">
        <v>265</v>
      </c>
      <c r="J4602" s="54" t="s">
        <v>17109</v>
      </c>
      <c r="K4602" s="54" t="s">
        <v>17122</v>
      </c>
      <c r="L4602" s="54" t="s">
        <v>17123</v>
      </c>
      <c r="M4602" s="54" t="s">
        <v>17121</v>
      </c>
      <c r="N4602" s="54" t="s">
        <v>256</v>
      </c>
      <c r="O4602" s="54" t="s">
        <v>256</v>
      </c>
      <c r="P4602" s="54" t="s">
        <v>15268</v>
      </c>
      <c r="Q4602" s="54" t="s">
        <v>256</v>
      </c>
      <c r="R4602" s="54" t="s">
        <v>431</v>
      </c>
      <c r="S4602" s="71"/>
      <c r="T4602" s="54" t="s">
        <v>256</v>
      </c>
      <c r="U4602" s="71">
        <v>44544</v>
      </c>
      <c r="V4602" s="54" t="s">
        <v>256</v>
      </c>
      <c r="W4602" t="str">
        <f t="shared" si="71"/>
        <v>Dec-21</v>
      </c>
    </row>
    <row r="4603" spans="1:23" x14ac:dyDescent="0.25">
      <c r="A4603" s="54" t="s">
        <v>318</v>
      </c>
      <c r="B4603" s="54" t="s">
        <v>432</v>
      </c>
      <c r="C4603" s="54" t="s">
        <v>263</v>
      </c>
      <c r="D4603" s="54" t="s">
        <v>429</v>
      </c>
      <c r="E4603" s="54" t="s">
        <v>17124</v>
      </c>
      <c r="F4603" s="71">
        <v>44556</v>
      </c>
      <c r="G4603" s="72">
        <v>435.52</v>
      </c>
      <c r="H4603" s="72">
        <v>36953.870000000003</v>
      </c>
      <c r="I4603" s="54" t="s">
        <v>265</v>
      </c>
      <c r="J4603" s="54" t="s">
        <v>17109</v>
      </c>
      <c r="K4603" s="54" t="s">
        <v>17125</v>
      </c>
      <c r="L4603" s="54" t="s">
        <v>17126</v>
      </c>
      <c r="M4603" s="54" t="s">
        <v>17124</v>
      </c>
      <c r="N4603" s="54" t="s">
        <v>256</v>
      </c>
      <c r="O4603" s="54" t="s">
        <v>256</v>
      </c>
      <c r="P4603" s="54" t="s">
        <v>12581</v>
      </c>
      <c r="Q4603" s="54" t="s">
        <v>256</v>
      </c>
      <c r="R4603" s="54" t="s">
        <v>431</v>
      </c>
      <c r="S4603" s="71"/>
      <c r="T4603" s="54" t="s">
        <v>256</v>
      </c>
      <c r="U4603" s="71">
        <v>44556</v>
      </c>
      <c r="V4603" s="54" t="s">
        <v>256</v>
      </c>
      <c r="W4603" t="str">
        <f t="shared" si="71"/>
        <v>Dec-21</v>
      </c>
    </row>
    <row r="4604" spans="1:23" x14ac:dyDescent="0.25">
      <c r="A4604" s="54" t="s">
        <v>318</v>
      </c>
      <c r="B4604" s="54" t="s">
        <v>432</v>
      </c>
      <c r="C4604" s="54" t="s">
        <v>263</v>
      </c>
      <c r="D4604" s="54" t="s">
        <v>429</v>
      </c>
      <c r="E4604" s="54" t="s">
        <v>17127</v>
      </c>
      <c r="F4604" s="71">
        <v>44552</v>
      </c>
      <c r="G4604" s="72">
        <v>9156.5</v>
      </c>
      <c r="H4604" s="72">
        <v>776929.03</v>
      </c>
      <c r="I4604" s="54" t="s">
        <v>265</v>
      </c>
      <c r="J4604" s="54" t="s">
        <v>17128</v>
      </c>
      <c r="K4604" s="54" t="s">
        <v>17129</v>
      </c>
      <c r="L4604" s="54" t="s">
        <v>17130</v>
      </c>
      <c r="M4604" s="54" t="s">
        <v>17127</v>
      </c>
      <c r="N4604" s="54" t="s">
        <v>256</v>
      </c>
      <c r="O4604" s="54" t="s">
        <v>256</v>
      </c>
      <c r="P4604" s="54" t="s">
        <v>12581</v>
      </c>
      <c r="Q4604" s="54" t="s">
        <v>256</v>
      </c>
      <c r="R4604" s="54" t="s">
        <v>431</v>
      </c>
      <c r="S4604" s="71"/>
      <c r="T4604" s="54" t="s">
        <v>256</v>
      </c>
      <c r="U4604" s="71">
        <v>44552</v>
      </c>
      <c r="V4604" s="54" t="s">
        <v>256</v>
      </c>
      <c r="W4604" t="str">
        <f t="shared" si="71"/>
        <v>Dec-21</v>
      </c>
    </row>
    <row r="4605" spans="1:23" x14ac:dyDescent="0.25">
      <c r="A4605" s="54" t="s">
        <v>317</v>
      </c>
      <c r="B4605" s="54" t="s">
        <v>432</v>
      </c>
      <c r="C4605" s="54" t="s">
        <v>263</v>
      </c>
      <c r="D4605" s="54" t="s">
        <v>429</v>
      </c>
      <c r="E4605" s="54" t="s">
        <v>17131</v>
      </c>
      <c r="F4605" s="71">
        <v>44536</v>
      </c>
      <c r="G4605" s="72">
        <v>12335.88</v>
      </c>
      <c r="H4605" s="72">
        <v>1046699.42</v>
      </c>
      <c r="I4605" s="54" t="s">
        <v>265</v>
      </c>
      <c r="J4605" s="54" t="s">
        <v>13700</v>
      </c>
      <c r="K4605" s="54" t="s">
        <v>17132</v>
      </c>
      <c r="L4605" s="54" t="s">
        <v>17133</v>
      </c>
      <c r="M4605" s="54" t="s">
        <v>17131</v>
      </c>
      <c r="N4605" s="54" t="s">
        <v>256</v>
      </c>
      <c r="O4605" s="54" t="s">
        <v>256</v>
      </c>
      <c r="P4605" s="54" t="s">
        <v>7304</v>
      </c>
      <c r="Q4605" s="54" t="s">
        <v>256</v>
      </c>
      <c r="R4605" s="54" t="s">
        <v>431</v>
      </c>
      <c r="S4605" s="71"/>
      <c r="T4605" s="54" t="s">
        <v>256</v>
      </c>
      <c r="U4605" s="71">
        <v>44536</v>
      </c>
      <c r="V4605" s="54" t="s">
        <v>256</v>
      </c>
      <c r="W4605" t="str">
        <f t="shared" si="71"/>
        <v>Dec-21</v>
      </c>
    </row>
    <row r="4606" spans="1:23" x14ac:dyDescent="0.25">
      <c r="A4606" s="54" t="s">
        <v>317</v>
      </c>
      <c r="B4606" s="54" t="s">
        <v>432</v>
      </c>
      <c r="C4606" s="54" t="s">
        <v>263</v>
      </c>
      <c r="D4606" s="54" t="s">
        <v>429</v>
      </c>
      <c r="E4606" s="54" t="s">
        <v>17134</v>
      </c>
      <c r="F4606" s="71">
        <v>44539</v>
      </c>
      <c r="G4606" s="72">
        <v>40.799999999999997</v>
      </c>
      <c r="H4606" s="72">
        <v>3461.88</v>
      </c>
      <c r="I4606" s="54" t="s">
        <v>265</v>
      </c>
      <c r="J4606" s="54" t="s">
        <v>13700</v>
      </c>
      <c r="K4606" s="54" t="s">
        <v>17135</v>
      </c>
      <c r="L4606" s="54" t="s">
        <v>17136</v>
      </c>
      <c r="M4606" s="54" t="s">
        <v>17134</v>
      </c>
      <c r="N4606" s="54" t="s">
        <v>256</v>
      </c>
      <c r="O4606" s="54" t="s">
        <v>256</v>
      </c>
      <c r="P4606" s="54" t="s">
        <v>7304</v>
      </c>
      <c r="Q4606" s="54" t="s">
        <v>256</v>
      </c>
      <c r="R4606" s="54" t="s">
        <v>431</v>
      </c>
      <c r="S4606" s="71"/>
      <c r="T4606" s="54" t="s">
        <v>256</v>
      </c>
      <c r="U4606" s="71">
        <v>44539</v>
      </c>
      <c r="V4606" s="54" t="s">
        <v>256</v>
      </c>
      <c r="W4606" t="str">
        <f t="shared" si="71"/>
        <v>Dec-21</v>
      </c>
    </row>
    <row r="4607" spans="1:23" x14ac:dyDescent="0.25">
      <c r="A4607" s="54" t="s">
        <v>317</v>
      </c>
      <c r="B4607" s="54" t="s">
        <v>432</v>
      </c>
      <c r="C4607" s="54" t="s">
        <v>263</v>
      </c>
      <c r="D4607" s="54" t="s">
        <v>429</v>
      </c>
      <c r="E4607" s="54" t="s">
        <v>17137</v>
      </c>
      <c r="F4607" s="71">
        <v>44541</v>
      </c>
      <c r="G4607" s="72">
        <v>18551.759999999998</v>
      </c>
      <c r="H4607" s="72">
        <v>1574116.84</v>
      </c>
      <c r="I4607" s="54" t="s">
        <v>265</v>
      </c>
      <c r="J4607" s="54" t="s">
        <v>13700</v>
      </c>
      <c r="K4607" s="54" t="s">
        <v>17138</v>
      </c>
      <c r="L4607" s="54" t="s">
        <v>17139</v>
      </c>
      <c r="M4607" s="54" t="s">
        <v>17137</v>
      </c>
      <c r="N4607" s="54" t="s">
        <v>256</v>
      </c>
      <c r="O4607" s="54" t="s">
        <v>256</v>
      </c>
      <c r="P4607" s="54" t="s">
        <v>7304</v>
      </c>
      <c r="Q4607" s="54" t="s">
        <v>256</v>
      </c>
      <c r="R4607" s="54" t="s">
        <v>431</v>
      </c>
      <c r="S4607" s="71"/>
      <c r="T4607" s="54" t="s">
        <v>256</v>
      </c>
      <c r="U4607" s="71">
        <v>44541</v>
      </c>
      <c r="V4607" s="54" t="s">
        <v>256</v>
      </c>
      <c r="W4607" t="str">
        <f t="shared" si="71"/>
        <v>Dec-21</v>
      </c>
    </row>
    <row r="4608" spans="1:23" x14ac:dyDescent="0.25">
      <c r="A4608" s="54" t="s">
        <v>317</v>
      </c>
      <c r="B4608" s="54" t="s">
        <v>432</v>
      </c>
      <c r="C4608" s="54" t="s">
        <v>263</v>
      </c>
      <c r="D4608" s="54" t="s">
        <v>429</v>
      </c>
      <c r="E4608" s="54" t="s">
        <v>17140</v>
      </c>
      <c r="F4608" s="71">
        <v>44548</v>
      </c>
      <c r="G4608" s="72">
        <v>395.76</v>
      </c>
      <c r="H4608" s="72">
        <v>33580.239999999998</v>
      </c>
      <c r="I4608" s="54" t="s">
        <v>265</v>
      </c>
      <c r="J4608" s="54" t="s">
        <v>17141</v>
      </c>
      <c r="K4608" s="54" t="s">
        <v>17142</v>
      </c>
      <c r="L4608" s="54" t="s">
        <v>17143</v>
      </c>
      <c r="M4608" s="54" t="s">
        <v>17140</v>
      </c>
      <c r="N4608" s="54" t="s">
        <v>256</v>
      </c>
      <c r="O4608" s="54" t="s">
        <v>256</v>
      </c>
      <c r="P4608" s="54" t="s">
        <v>7304</v>
      </c>
      <c r="Q4608" s="54" t="s">
        <v>256</v>
      </c>
      <c r="R4608" s="54" t="s">
        <v>431</v>
      </c>
      <c r="S4608" s="71"/>
      <c r="T4608" s="54" t="s">
        <v>256</v>
      </c>
      <c r="U4608" s="71">
        <v>44548</v>
      </c>
      <c r="V4608" s="54" t="s">
        <v>256</v>
      </c>
      <c r="W4608" t="str">
        <f t="shared" si="71"/>
        <v>Dec-21</v>
      </c>
    </row>
    <row r="4609" spans="1:23" x14ac:dyDescent="0.25">
      <c r="A4609" s="54" t="s">
        <v>317</v>
      </c>
      <c r="B4609" s="54" t="s">
        <v>432</v>
      </c>
      <c r="C4609" s="54" t="s">
        <v>263</v>
      </c>
      <c r="D4609" s="54" t="s">
        <v>429</v>
      </c>
      <c r="E4609" s="54" t="s">
        <v>17144</v>
      </c>
      <c r="F4609" s="71">
        <v>44531</v>
      </c>
      <c r="G4609" s="72">
        <v>92.81</v>
      </c>
      <c r="H4609" s="72">
        <v>7874.93</v>
      </c>
      <c r="I4609" s="54" t="s">
        <v>265</v>
      </c>
      <c r="J4609" s="54" t="s">
        <v>13704</v>
      </c>
      <c r="K4609" s="54" t="s">
        <v>17145</v>
      </c>
      <c r="L4609" s="54" t="s">
        <v>17146</v>
      </c>
      <c r="M4609" s="54" t="s">
        <v>17144</v>
      </c>
      <c r="N4609" s="54" t="s">
        <v>256</v>
      </c>
      <c r="O4609" s="54" t="s">
        <v>256</v>
      </c>
      <c r="P4609" s="54" t="s">
        <v>444</v>
      </c>
      <c r="Q4609" s="54" t="s">
        <v>256</v>
      </c>
      <c r="R4609" s="54" t="s">
        <v>431</v>
      </c>
      <c r="S4609" s="71"/>
      <c r="T4609" s="54" t="s">
        <v>256</v>
      </c>
      <c r="U4609" s="71">
        <v>44531</v>
      </c>
      <c r="V4609" s="54" t="s">
        <v>256</v>
      </c>
      <c r="W4609" t="str">
        <f t="shared" si="71"/>
        <v>Dec-21</v>
      </c>
    </row>
    <row r="4610" spans="1:23" x14ac:dyDescent="0.25">
      <c r="A4610" s="54" t="s">
        <v>317</v>
      </c>
      <c r="B4610" s="54" t="s">
        <v>432</v>
      </c>
      <c r="C4610" s="54" t="s">
        <v>263</v>
      </c>
      <c r="D4610" s="54" t="s">
        <v>429</v>
      </c>
      <c r="E4610" s="54" t="s">
        <v>17147</v>
      </c>
      <c r="F4610" s="71">
        <v>44532</v>
      </c>
      <c r="G4610" s="72">
        <v>530.66999999999996</v>
      </c>
      <c r="H4610" s="72">
        <v>45027.35</v>
      </c>
      <c r="I4610" s="54" t="s">
        <v>265</v>
      </c>
      <c r="J4610" s="54" t="s">
        <v>13704</v>
      </c>
      <c r="K4610" s="54" t="s">
        <v>17148</v>
      </c>
      <c r="L4610" s="54" t="s">
        <v>17149</v>
      </c>
      <c r="M4610" s="54" t="s">
        <v>17147</v>
      </c>
      <c r="N4610" s="54" t="s">
        <v>256</v>
      </c>
      <c r="O4610" s="54" t="s">
        <v>256</v>
      </c>
      <c r="P4610" s="54" t="s">
        <v>444</v>
      </c>
      <c r="Q4610" s="54" t="s">
        <v>256</v>
      </c>
      <c r="R4610" s="54" t="s">
        <v>431</v>
      </c>
      <c r="S4610" s="71"/>
      <c r="T4610" s="54" t="s">
        <v>256</v>
      </c>
      <c r="U4610" s="71">
        <v>44532</v>
      </c>
      <c r="V4610" s="54" t="s">
        <v>256</v>
      </c>
      <c r="W4610" t="str">
        <f t="shared" si="71"/>
        <v>Dec-21</v>
      </c>
    </row>
    <row r="4611" spans="1:23" x14ac:dyDescent="0.25">
      <c r="A4611" s="54" t="s">
        <v>317</v>
      </c>
      <c r="B4611" s="54" t="s">
        <v>432</v>
      </c>
      <c r="C4611" s="54" t="s">
        <v>263</v>
      </c>
      <c r="D4611" s="54" t="s">
        <v>429</v>
      </c>
      <c r="E4611" s="54" t="s">
        <v>17150</v>
      </c>
      <c r="F4611" s="71">
        <v>44534</v>
      </c>
      <c r="G4611" s="72">
        <v>88</v>
      </c>
      <c r="H4611" s="72">
        <v>7466.8</v>
      </c>
      <c r="I4611" s="54" t="s">
        <v>265</v>
      </c>
      <c r="J4611" s="54" t="s">
        <v>13704</v>
      </c>
      <c r="K4611" s="54" t="s">
        <v>17151</v>
      </c>
      <c r="L4611" s="54" t="s">
        <v>17152</v>
      </c>
      <c r="M4611" s="54" t="s">
        <v>17150</v>
      </c>
      <c r="N4611" s="54" t="s">
        <v>256</v>
      </c>
      <c r="O4611" s="54" t="s">
        <v>256</v>
      </c>
      <c r="P4611" s="54" t="s">
        <v>444</v>
      </c>
      <c r="Q4611" s="54" t="s">
        <v>256</v>
      </c>
      <c r="R4611" s="54" t="s">
        <v>431</v>
      </c>
      <c r="S4611" s="71"/>
      <c r="T4611" s="54" t="s">
        <v>256</v>
      </c>
      <c r="U4611" s="71">
        <v>44534</v>
      </c>
      <c r="V4611" s="54" t="s">
        <v>256</v>
      </c>
      <c r="W4611" t="str">
        <f t="shared" si="71"/>
        <v>Dec-21</v>
      </c>
    </row>
    <row r="4612" spans="1:23" x14ac:dyDescent="0.25">
      <c r="A4612" s="54" t="s">
        <v>317</v>
      </c>
      <c r="B4612" s="54" t="s">
        <v>432</v>
      </c>
      <c r="C4612" s="54" t="s">
        <v>263</v>
      </c>
      <c r="D4612" s="54" t="s">
        <v>429</v>
      </c>
      <c r="E4612" s="54" t="s">
        <v>17153</v>
      </c>
      <c r="F4612" s="71">
        <v>44534</v>
      </c>
      <c r="G4612" s="72">
        <v>15.15</v>
      </c>
      <c r="H4612" s="72">
        <v>1285.48</v>
      </c>
      <c r="I4612" s="54" t="s">
        <v>265</v>
      </c>
      <c r="J4612" s="54" t="s">
        <v>13704</v>
      </c>
      <c r="K4612" s="54" t="s">
        <v>17151</v>
      </c>
      <c r="L4612" s="54" t="s">
        <v>17154</v>
      </c>
      <c r="M4612" s="54" t="s">
        <v>17153</v>
      </c>
      <c r="N4612" s="54" t="s">
        <v>256</v>
      </c>
      <c r="O4612" s="54" t="s">
        <v>256</v>
      </c>
      <c r="P4612" s="54" t="s">
        <v>444</v>
      </c>
      <c r="Q4612" s="54" t="s">
        <v>256</v>
      </c>
      <c r="R4612" s="54" t="s">
        <v>431</v>
      </c>
      <c r="S4612" s="71"/>
      <c r="T4612" s="54" t="s">
        <v>256</v>
      </c>
      <c r="U4612" s="71">
        <v>44534</v>
      </c>
      <c r="V4612" s="54" t="s">
        <v>256</v>
      </c>
      <c r="W4612" t="str">
        <f t="shared" ref="W4612:W4675" si="72">TEXT(F4612,"MMM-YY")</f>
        <v>Dec-21</v>
      </c>
    </row>
    <row r="4613" spans="1:23" x14ac:dyDescent="0.25">
      <c r="A4613" s="54" t="s">
        <v>317</v>
      </c>
      <c r="B4613" s="54" t="s">
        <v>432</v>
      </c>
      <c r="C4613" s="54" t="s">
        <v>263</v>
      </c>
      <c r="D4613" s="54" t="s">
        <v>429</v>
      </c>
      <c r="E4613" s="54" t="s">
        <v>17155</v>
      </c>
      <c r="F4613" s="71">
        <v>44534</v>
      </c>
      <c r="G4613" s="72">
        <v>1707.34</v>
      </c>
      <c r="H4613" s="72">
        <v>144867.79999999999</v>
      </c>
      <c r="I4613" s="54" t="s">
        <v>265</v>
      </c>
      <c r="J4613" s="54" t="s">
        <v>13704</v>
      </c>
      <c r="K4613" s="54" t="s">
        <v>17151</v>
      </c>
      <c r="L4613" s="54" t="s">
        <v>17156</v>
      </c>
      <c r="M4613" s="54" t="s">
        <v>17155</v>
      </c>
      <c r="N4613" s="54" t="s">
        <v>256</v>
      </c>
      <c r="O4613" s="54" t="s">
        <v>256</v>
      </c>
      <c r="P4613" s="54" t="s">
        <v>444</v>
      </c>
      <c r="Q4613" s="54" t="s">
        <v>256</v>
      </c>
      <c r="R4613" s="54" t="s">
        <v>431</v>
      </c>
      <c r="S4613" s="71"/>
      <c r="T4613" s="54" t="s">
        <v>256</v>
      </c>
      <c r="U4613" s="71">
        <v>44534</v>
      </c>
      <c r="V4613" s="54" t="s">
        <v>256</v>
      </c>
      <c r="W4613" t="str">
        <f t="shared" si="72"/>
        <v>Dec-21</v>
      </c>
    </row>
    <row r="4614" spans="1:23" x14ac:dyDescent="0.25">
      <c r="A4614" s="54" t="s">
        <v>317</v>
      </c>
      <c r="B4614" s="54" t="s">
        <v>432</v>
      </c>
      <c r="C4614" s="54" t="s">
        <v>263</v>
      </c>
      <c r="D4614" s="54" t="s">
        <v>429</v>
      </c>
      <c r="E4614" s="54" t="s">
        <v>17157</v>
      </c>
      <c r="F4614" s="71">
        <v>44534</v>
      </c>
      <c r="G4614" s="72">
        <v>47.75</v>
      </c>
      <c r="H4614" s="72">
        <v>4051.59</v>
      </c>
      <c r="I4614" s="54" t="s">
        <v>265</v>
      </c>
      <c r="J4614" s="54" t="s">
        <v>13704</v>
      </c>
      <c r="K4614" s="54" t="s">
        <v>17151</v>
      </c>
      <c r="L4614" s="54" t="s">
        <v>17158</v>
      </c>
      <c r="M4614" s="54" t="s">
        <v>17157</v>
      </c>
      <c r="N4614" s="54" t="s">
        <v>256</v>
      </c>
      <c r="O4614" s="54" t="s">
        <v>256</v>
      </c>
      <c r="P4614" s="54" t="s">
        <v>444</v>
      </c>
      <c r="Q4614" s="54" t="s">
        <v>256</v>
      </c>
      <c r="R4614" s="54" t="s">
        <v>431</v>
      </c>
      <c r="S4614" s="71"/>
      <c r="T4614" s="54" t="s">
        <v>256</v>
      </c>
      <c r="U4614" s="71">
        <v>44534</v>
      </c>
      <c r="V4614" s="54" t="s">
        <v>256</v>
      </c>
      <c r="W4614" t="str">
        <f t="shared" si="72"/>
        <v>Dec-21</v>
      </c>
    </row>
    <row r="4615" spans="1:23" x14ac:dyDescent="0.25">
      <c r="A4615" s="54" t="s">
        <v>317</v>
      </c>
      <c r="B4615" s="54" t="s">
        <v>432</v>
      </c>
      <c r="C4615" s="54" t="s">
        <v>263</v>
      </c>
      <c r="D4615" s="54" t="s">
        <v>429</v>
      </c>
      <c r="E4615" s="54" t="s">
        <v>17159</v>
      </c>
      <c r="F4615" s="71">
        <v>44536</v>
      </c>
      <c r="G4615" s="72">
        <v>3907.56</v>
      </c>
      <c r="H4615" s="72">
        <v>331556.46999999997</v>
      </c>
      <c r="I4615" s="54" t="s">
        <v>265</v>
      </c>
      <c r="J4615" s="54" t="s">
        <v>13704</v>
      </c>
      <c r="K4615" s="54" t="s">
        <v>17160</v>
      </c>
      <c r="L4615" s="54" t="s">
        <v>17161</v>
      </c>
      <c r="M4615" s="54" t="s">
        <v>17159</v>
      </c>
      <c r="N4615" s="54" t="s">
        <v>256</v>
      </c>
      <c r="O4615" s="54" t="s">
        <v>256</v>
      </c>
      <c r="P4615" s="54" t="s">
        <v>444</v>
      </c>
      <c r="Q4615" s="54" t="s">
        <v>256</v>
      </c>
      <c r="R4615" s="54" t="s">
        <v>431</v>
      </c>
      <c r="S4615" s="71"/>
      <c r="T4615" s="54" t="s">
        <v>256</v>
      </c>
      <c r="U4615" s="71">
        <v>44536</v>
      </c>
      <c r="V4615" s="54" t="s">
        <v>256</v>
      </c>
      <c r="W4615" t="str">
        <f t="shared" si="72"/>
        <v>Dec-21</v>
      </c>
    </row>
    <row r="4616" spans="1:23" x14ac:dyDescent="0.25">
      <c r="A4616" s="54" t="s">
        <v>317</v>
      </c>
      <c r="B4616" s="54" t="s">
        <v>432</v>
      </c>
      <c r="C4616" s="54" t="s">
        <v>263</v>
      </c>
      <c r="D4616" s="54" t="s">
        <v>429</v>
      </c>
      <c r="E4616" s="54" t="s">
        <v>17162</v>
      </c>
      <c r="F4616" s="71">
        <v>44539</v>
      </c>
      <c r="G4616" s="72">
        <v>538.32000000000005</v>
      </c>
      <c r="H4616" s="72">
        <v>45676.45</v>
      </c>
      <c r="I4616" s="54" t="s">
        <v>265</v>
      </c>
      <c r="J4616" s="54" t="s">
        <v>13704</v>
      </c>
      <c r="K4616" s="54" t="s">
        <v>17163</v>
      </c>
      <c r="L4616" s="54" t="s">
        <v>17164</v>
      </c>
      <c r="M4616" s="54" t="s">
        <v>17162</v>
      </c>
      <c r="N4616" s="54" t="s">
        <v>256</v>
      </c>
      <c r="O4616" s="54" t="s">
        <v>256</v>
      </c>
      <c r="P4616" s="54" t="s">
        <v>444</v>
      </c>
      <c r="Q4616" s="54" t="s">
        <v>256</v>
      </c>
      <c r="R4616" s="54" t="s">
        <v>431</v>
      </c>
      <c r="S4616" s="71"/>
      <c r="T4616" s="54" t="s">
        <v>256</v>
      </c>
      <c r="U4616" s="71">
        <v>44539</v>
      </c>
      <c r="V4616" s="54" t="s">
        <v>256</v>
      </c>
      <c r="W4616" t="str">
        <f t="shared" si="72"/>
        <v>Dec-21</v>
      </c>
    </row>
    <row r="4617" spans="1:23" x14ac:dyDescent="0.25">
      <c r="A4617" s="54" t="s">
        <v>317</v>
      </c>
      <c r="B4617" s="54" t="s">
        <v>432</v>
      </c>
      <c r="C4617" s="54" t="s">
        <v>263</v>
      </c>
      <c r="D4617" s="54" t="s">
        <v>429</v>
      </c>
      <c r="E4617" s="54" t="s">
        <v>17165</v>
      </c>
      <c r="F4617" s="71">
        <v>44541</v>
      </c>
      <c r="G4617" s="72">
        <v>31.8</v>
      </c>
      <c r="H4617" s="72">
        <v>2698.23</v>
      </c>
      <c r="I4617" s="54" t="s">
        <v>265</v>
      </c>
      <c r="J4617" s="54" t="s">
        <v>13704</v>
      </c>
      <c r="K4617" s="54" t="s">
        <v>17163</v>
      </c>
      <c r="L4617" s="54" t="s">
        <v>17166</v>
      </c>
      <c r="M4617" s="54" t="s">
        <v>17165</v>
      </c>
      <c r="N4617" s="54" t="s">
        <v>256</v>
      </c>
      <c r="O4617" s="54" t="s">
        <v>256</v>
      </c>
      <c r="P4617" s="54" t="s">
        <v>444</v>
      </c>
      <c r="Q4617" s="54" t="s">
        <v>256</v>
      </c>
      <c r="R4617" s="54" t="s">
        <v>431</v>
      </c>
      <c r="S4617" s="71"/>
      <c r="T4617" s="54" t="s">
        <v>256</v>
      </c>
      <c r="U4617" s="71">
        <v>44541</v>
      </c>
      <c r="V4617" s="54" t="s">
        <v>256</v>
      </c>
      <c r="W4617" t="str">
        <f t="shared" si="72"/>
        <v>Dec-21</v>
      </c>
    </row>
    <row r="4618" spans="1:23" x14ac:dyDescent="0.25">
      <c r="A4618" s="54" t="s">
        <v>317</v>
      </c>
      <c r="B4618" s="54" t="s">
        <v>432</v>
      </c>
      <c r="C4618" s="54" t="s">
        <v>263</v>
      </c>
      <c r="D4618" s="54" t="s">
        <v>429</v>
      </c>
      <c r="E4618" s="54" t="s">
        <v>17167</v>
      </c>
      <c r="F4618" s="71">
        <v>44544</v>
      </c>
      <c r="G4618" s="72">
        <v>3315.63</v>
      </c>
      <c r="H4618" s="72">
        <v>281331.21000000002</v>
      </c>
      <c r="I4618" s="54" t="s">
        <v>265</v>
      </c>
      <c r="J4618" s="54" t="s">
        <v>13704</v>
      </c>
      <c r="K4618" s="54" t="s">
        <v>17168</v>
      </c>
      <c r="L4618" s="54" t="s">
        <v>17169</v>
      </c>
      <c r="M4618" s="54" t="s">
        <v>17167</v>
      </c>
      <c r="N4618" s="54" t="s">
        <v>256</v>
      </c>
      <c r="O4618" s="54" t="s">
        <v>256</v>
      </c>
      <c r="P4618" s="54" t="s">
        <v>444</v>
      </c>
      <c r="Q4618" s="54" t="s">
        <v>256</v>
      </c>
      <c r="R4618" s="54" t="s">
        <v>431</v>
      </c>
      <c r="S4618" s="71"/>
      <c r="T4618" s="54" t="s">
        <v>256</v>
      </c>
      <c r="U4618" s="71">
        <v>44544</v>
      </c>
      <c r="V4618" s="54" t="s">
        <v>256</v>
      </c>
      <c r="W4618" t="str">
        <f t="shared" si="72"/>
        <v>Dec-21</v>
      </c>
    </row>
    <row r="4619" spans="1:23" x14ac:dyDescent="0.25">
      <c r="A4619" s="54" t="s">
        <v>317</v>
      </c>
      <c r="B4619" s="54" t="s">
        <v>432</v>
      </c>
      <c r="C4619" s="54" t="s">
        <v>263</v>
      </c>
      <c r="D4619" s="54" t="s">
        <v>429</v>
      </c>
      <c r="E4619" s="54" t="s">
        <v>17170</v>
      </c>
      <c r="F4619" s="71">
        <v>44541</v>
      </c>
      <c r="G4619" s="72">
        <v>744.73</v>
      </c>
      <c r="H4619" s="72">
        <v>63190.34</v>
      </c>
      <c r="I4619" s="54" t="s">
        <v>265</v>
      </c>
      <c r="J4619" s="54" t="s">
        <v>13704</v>
      </c>
      <c r="K4619" s="54" t="s">
        <v>17160</v>
      </c>
      <c r="L4619" s="54" t="s">
        <v>17171</v>
      </c>
      <c r="M4619" s="54" t="s">
        <v>17170</v>
      </c>
      <c r="N4619" s="54" t="s">
        <v>256</v>
      </c>
      <c r="O4619" s="54" t="s">
        <v>256</v>
      </c>
      <c r="P4619" s="54" t="s">
        <v>444</v>
      </c>
      <c r="Q4619" s="54" t="s">
        <v>256</v>
      </c>
      <c r="R4619" s="54" t="s">
        <v>431</v>
      </c>
      <c r="S4619" s="71"/>
      <c r="T4619" s="54" t="s">
        <v>256</v>
      </c>
      <c r="U4619" s="71">
        <v>44541</v>
      </c>
      <c r="V4619" s="54" t="s">
        <v>256</v>
      </c>
      <c r="W4619" t="str">
        <f t="shared" si="72"/>
        <v>Dec-21</v>
      </c>
    </row>
    <row r="4620" spans="1:23" x14ac:dyDescent="0.25">
      <c r="A4620" s="54" t="s">
        <v>317</v>
      </c>
      <c r="B4620" s="54" t="s">
        <v>432</v>
      </c>
      <c r="C4620" s="54" t="s">
        <v>263</v>
      </c>
      <c r="D4620" s="54" t="s">
        <v>429</v>
      </c>
      <c r="E4620" s="54" t="s">
        <v>17172</v>
      </c>
      <c r="F4620" s="71">
        <v>44538</v>
      </c>
      <c r="G4620" s="72">
        <v>524.29999999999995</v>
      </c>
      <c r="H4620" s="72">
        <v>44486.86</v>
      </c>
      <c r="I4620" s="54" t="s">
        <v>265</v>
      </c>
      <c r="J4620" s="54" t="s">
        <v>13704</v>
      </c>
      <c r="K4620" s="54" t="s">
        <v>17173</v>
      </c>
      <c r="L4620" s="54" t="s">
        <v>17174</v>
      </c>
      <c r="M4620" s="54" t="s">
        <v>17172</v>
      </c>
      <c r="N4620" s="54" t="s">
        <v>256</v>
      </c>
      <c r="O4620" s="54" t="s">
        <v>256</v>
      </c>
      <c r="P4620" s="54" t="s">
        <v>444</v>
      </c>
      <c r="Q4620" s="54" t="s">
        <v>256</v>
      </c>
      <c r="R4620" s="54" t="s">
        <v>431</v>
      </c>
      <c r="S4620" s="71"/>
      <c r="T4620" s="54" t="s">
        <v>256</v>
      </c>
      <c r="U4620" s="71">
        <v>44538</v>
      </c>
      <c r="V4620" s="54" t="s">
        <v>256</v>
      </c>
      <c r="W4620" t="str">
        <f t="shared" si="72"/>
        <v>Dec-21</v>
      </c>
    </row>
    <row r="4621" spans="1:23" x14ac:dyDescent="0.25">
      <c r="A4621" s="54" t="s">
        <v>317</v>
      </c>
      <c r="B4621" s="54" t="s">
        <v>432</v>
      </c>
      <c r="C4621" s="54" t="s">
        <v>263</v>
      </c>
      <c r="D4621" s="54" t="s">
        <v>429</v>
      </c>
      <c r="E4621" s="54" t="s">
        <v>17175</v>
      </c>
      <c r="F4621" s="71">
        <v>44538</v>
      </c>
      <c r="G4621" s="72">
        <v>3498.51</v>
      </c>
      <c r="H4621" s="72">
        <v>296848.57</v>
      </c>
      <c r="I4621" s="54" t="s">
        <v>265</v>
      </c>
      <c r="J4621" s="54" t="s">
        <v>13704</v>
      </c>
      <c r="K4621" s="54" t="s">
        <v>17173</v>
      </c>
      <c r="L4621" s="54" t="s">
        <v>17176</v>
      </c>
      <c r="M4621" s="54" t="s">
        <v>17175</v>
      </c>
      <c r="N4621" s="54" t="s">
        <v>256</v>
      </c>
      <c r="O4621" s="54" t="s">
        <v>256</v>
      </c>
      <c r="P4621" s="54" t="s">
        <v>444</v>
      </c>
      <c r="Q4621" s="54" t="s">
        <v>256</v>
      </c>
      <c r="R4621" s="54" t="s">
        <v>431</v>
      </c>
      <c r="S4621" s="71"/>
      <c r="T4621" s="54" t="s">
        <v>256</v>
      </c>
      <c r="U4621" s="71">
        <v>44538</v>
      </c>
      <c r="V4621" s="54" t="s">
        <v>256</v>
      </c>
      <c r="W4621" t="str">
        <f t="shared" si="72"/>
        <v>Dec-21</v>
      </c>
    </row>
    <row r="4622" spans="1:23" x14ac:dyDescent="0.25">
      <c r="A4622" s="54" t="s">
        <v>317</v>
      </c>
      <c r="B4622" s="54" t="s">
        <v>432</v>
      </c>
      <c r="C4622" s="54" t="s">
        <v>263</v>
      </c>
      <c r="D4622" s="54" t="s">
        <v>429</v>
      </c>
      <c r="E4622" s="54" t="s">
        <v>17177</v>
      </c>
      <c r="F4622" s="71">
        <v>44541</v>
      </c>
      <c r="G4622" s="72">
        <v>1794.61</v>
      </c>
      <c r="H4622" s="72">
        <v>152272.66</v>
      </c>
      <c r="I4622" s="54" t="s">
        <v>265</v>
      </c>
      <c r="J4622" s="54" t="s">
        <v>13704</v>
      </c>
      <c r="K4622" s="54" t="s">
        <v>17173</v>
      </c>
      <c r="L4622" s="54" t="s">
        <v>17178</v>
      </c>
      <c r="M4622" s="54" t="s">
        <v>17177</v>
      </c>
      <c r="N4622" s="54" t="s">
        <v>256</v>
      </c>
      <c r="O4622" s="54" t="s">
        <v>256</v>
      </c>
      <c r="P4622" s="54" t="s">
        <v>444</v>
      </c>
      <c r="Q4622" s="54" t="s">
        <v>256</v>
      </c>
      <c r="R4622" s="54" t="s">
        <v>431</v>
      </c>
      <c r="S4622" s="71"/>
      <c r="T4622" s="54" t="s">
        <v>256</v>
      </c>
      <c r="U4622" s="71">
        <v>44541</v>
      </c>
      <c r="V4622" s="54" t="s">
        <v>256</v>
      </c>
      <c r="W4622" t="str">
        <f t="shared" si="72"/>
        <v>Dec-21</v>
      </c>
    </row>
    <row r="4623" spans="1:23" x14ac:dyDescent="0.25">
      <c r="A4623" s="54" t="s">
        <v>317</v>
      </c>
      <c r="B4623" s="54" t="s">
        <v>432</v>
      </c>
      <c r="C4623" s="54" t="s">
        <v>263</v>
      </c>
      <c r="D4623" s="54" t="s">
        <v>429</v>
      </c>
      <c r="E4623" s="54" t="s">
        <v>17179</v>
      </c>
      <c r="F4623" s="71">
        <v>44543</v>
      </c>
      <c r="G4623" s="72">
        <v>176.72</v>
      </c>
      <c r="H4623" s="72">
        <v>14994.69</v>
      </c>
      <c r="I4623" s="54" t="s">
        <v>265</v>
      </c>
      <c r="J4623" s="54" t="s">
        <v>13704</v>
      </c>
      <c r="K4623" s="54" t="s">
        <v>17180</v>
      </c>
      <c r="L4623" s="54" t="s">
        <v>17181</v>
      </c>
      <c r="M4623" s="54" t="s">
        <v>17179</v>
      </c>
      <c r="N4623" s="54" t="s">
        <v>256</v>
      </c>
      <c r="O4623" s="54" t="s">
        <v>256</v>
      </c>
      <c r="P4623" s="54" t="s">
        <v>444</v>
      </c>
      <c r="Q4623" s="54" t="s">
        <v>256</v>
      </c>
      <c r="R4623" s="54" t="s">
        <v>431</v>
      </c>
      <c r="S4623" s="71"/>
      <c r="T4623" s="54" t="s">
        <v>256</v>
      </c>
      <c r="U4623" s="71">
        <v>44543</v>
      </c>
      <c r="V4623" s="54" t="s">
        <v>256</v>
      </c>
      <c r="W4623" t="str">
        <f t="shared" si="72"/>
        <v>Dec-21</v>
      </c>
    </row>
    <row r="4624" spans="1:23" x14ac:dyDescent="0.25">
      <c r="A4624" s="54" t="s">
        <v>317</v>
      </c>
      <c r="B4624" s="54" t="s">
        <v>432</v>
      </c>
      <c r="C4624" s="54" t="s">
        <v>263</v>
      </c>
      <c r="D4624" s="54" t="s">
        <v>429</v>
      </c>
      <c r="E4624" s="54" t="s">
        <v>17182</v>
      </c>
      <c r="F4624" s="71">
        <v>44543</v>
      </c>
      <c r="G4624" s="72">
        <v>1578.33</v>
      </c>
      <c r="H4624" s="72">
        <v>133921.29999999999</v>
      </c>
      <c r="I4624" s="54" t="s">
        <v>265</v>
      </c>
      <c r="J4624" s="54" t="s">
        <v>13704</v>
      </c>
      <c r="K4624" s="54" t="s">
        <v>17180</v>
      </c>
      <c r="L4624" s="54" t="s">
        <v>17183</v>
      </c>
      <c r="M4624" s="54" t="s">
        <v>17182</v>
      </c>
      <c r="N4624" s="54" t="s">
        <v>256</v>
      </c>
      <c r="O4624" s="54" t="s">
        <v>256</v>
      </c>
      <c r="P4624" s="54" t="s">
        <v>444</v>
      </c>
      <c r="Q4624" s="54" t="s">
        <v>256</v>
      </c>
      <c r="R4624" s="54" t="s">
        <v>431</v>
      </c>
      <c r="S4624" s="71"/>
      <c r="T4624" s="54" t="s">
        <v>256</v>
      </c>
      <c r="U4624" s="71">
        <v>44543</v>
      </c>
      <c r="V4624" s="54" t="s">
        <v>256</v>
      </c>
      <c r="W4624" t="str">
        <f t="shared" si="72"/>
        <v>Dec-21</v>
      </c>
    </row>
    <row r="4625" spans="1:23" x14ac:dyDescent="0.25">
      <c r="A4625" s="54" t="s">
        <v>317</v>
      </c>
      <c r="B4625" s="54" t="s">
        <v>432</v>
      </c>
      <c r="C4625" s="54" t="s">
        <v>263</v>
      </c>
      <c r="D4625" s="54" t="s">
        <v>429</v>
      </c>
      <c r="E4625" s="54" t="s">
        <v>17184</v>
      </c>
      <c r="F4625" s="71">
        <v>44543</v>
      </c>
      <c r="G4625" s="72">
        <v>6475.39</v>
      </c>
      <c r="H4625" s="72">
        <v>549436.84</v>
      </c>
      <c r="I4625" s="54" t="s">
        <v>265</v>
      </c>
      <c r="J4625" s="54" t="s">
        <v>13704</v>
      </c>
      <c r="K4625" s="54" t="s">
        <v>17180</v>
      </c>
      <c r="L4625" s="54" t="s">
        <v>17185</v>
      </c>
      <c r="M4625" s="54" t="s">
        <v>17184</v>
      </c>
      <c r="N4625" s="54" t="s">
        <v>256</v>
      </c>
      <c r="O4625" s="54" t="s">
        <v>256</v>
      </c>
      <c r="P4625" s="54" t="s">
        <v>444</v>
      </c>
      <c r="Q4625" s="54" t="s">
        <v>256</v>
      </c>
      <c r="R4625" s="54" t="s">
        <v>431</v>
      </c>
      <c r="S4625" s="71"/>
      <c r="T4625" s="54" t="s">
        <v>256</v>
      </c>
      <c r="U4625" s="71">
        <v>44543</v>
      </c>
      <c r="V4625" s="54" t="s">
        <v>256</v>
      </c>
      <c r="W4625" t="str">
        <f t="shared" si="72"/>
        <v>Dec-21</v>
      </c>
    </row>
    <row r="4626" spans="1:23" x14ac:dyDescent="0.25">
      <c r="A4626" s="54" t="s">
        <v>317</v>
      </c>
      <c r="B4626" s="54" t="s">
        <v>432</v>
      </c>
      <c r="C4626" s="54" t="s">
        <v>263</v>
      </c>
      <c r="D4626" s="54" t="s">
        <v>429</v>
      </c>
      <c r="E4626" s="54" t="s">
        <v>17186</v>
      </c>
      <c r="F4626" s="71">
        <v>44555</v>
      </c>
      <c r="G4626" s="72">
        <v>2117.4499999999998</v>
      </c>
      <c r="H4626" s="72">
        <v>179665.63</v>
      </c>
      <c r="I4626" s="54" t="s">
        <v>265</v>
      </c>
      <c r="J4626" s="54" t="s">
        <v>13704</v>
      </c>
      <c r="K4626" s="54" t="s">
        <v>17151</v>
      </c>
      <c r="L4626" s="54" t="s">
        <v>17187</v>
      </c>
      <c r="M4626" s="54" t="s">
        <v>17186</v>
      </c>
      <c r="N4626" s="54" t="s">
        <v>256</v>
      </c>
      <c r="O4626" s="54" t="s">
        <v>256</v>
      </c>
      <c r="P4626" s="54" t="s">
        <v>444</v>
      </c>
      <c r="Q4626" s="54" t="s">
        <v>256</v>
      </c>
      <c r="R4626" s="54" t="s">
        <v>431</v>
      </c>
      <c r="S4626" s="71"/>
      <c r="T4626" s="54" t="s">
        <v>256</v>
      </c>
      <c r="U4626" s="71">
        <v>44555</v>
      </c>
      <c r="V4626" s="54" t="s">
        <v>256</v>
      </c>
      <c r="W4626" t="str">
        <f t="shared" si="72"/>
        <v>Dec-21</v>
      </c>
    </row>
    <row r="4627" spans="1:23" x14ac:dyDescent="0.25">
      <c r="A4627" s="54" t="s">
        <v>317</v>
      </c>
      <c r="B4627" s="54" t="s">
        <v>432</v>
      </c>
      <c r="C4627" s="54" t="s">
        <v>263</v>
      </c>
      <c r="D4627" s="54" t="s">
        <v>429</v>
      </c>
      <c r="E4627" s="54" t="s">
        <v>17188</v>
      </c>
      <c r="F4627" s="71">
        <v>44555</v>
      </c>
      <c r="G4627" s="72">
        <v>5599.51</v>
      </c>
      <c r="H4627" s="72">
        <v>475118.42</v>
      </c>
      <c r="I4627" s="54" t="s">
        <v>265</v>
      </c>
      <c r="J4627" s="54" t="s">
        <v>13704</v>
      </c>
      <c r="K4627" s="54" t="s">
        <v>17189</v>
      </c>
      <c r="L4627" s="54" t="s">
        <v>17190</v>
      </c>
      <c r="M4627" s="54" t="s">
        <v>17188</v>
      </c>
      <c r="N4627" s="54" t="s">
        <v>256</v>
      </c>
      <c r="O4627" s="54" t="s">
        <v>256</v>
      </c>
      <c r="P4627" s="54" t="s">
        <v>444</v>
      </c>
      <c r="Q4627" s="54" t="s">
        <v>256</v>
      </c>
      <c r="R4627" s="54" t="s">
        <v>431</v>
      </c>
      <c r="S4627" s="71"/>
      <c r="T4627" s="54" t="s">
        <v>256</v>
      </c>
      <c r="U4627" s="71">
        <v>44555</v>
      </c>
      <c r="V4627" s="54" t="s">
        <v>256</v>
      </c>
      <c r="W4627" t="str">
        <f t="shared" si="72"/>
        <v>Dec-21</v>
      </c>
    </row>
    <row r="4628" spans="1:23" x14ac:dyDescent="0.25">
      <c r="A4628" s="54" t="s">
        <v>317</v>
      </c>
      <c r="B4628" s="54" t="s">
        <v>432</v>
      </c>
      <c r="C4628" s="54" t="s">
        <v>263</v>
      </c>
      <c r="D4628" s="54" t="s">
        <v>429</v>
      </c>
      <c r="E4628" s="54" t="s">
        <v>17191</v>
      </c>
      <c r="F4628" s="71">
        <v>44555</v>
      </c>
      <c r="G4628" s="72">
        <v>14</v>
      </c>
      <c r="H4628" s="72">
        <v>1187.9000000000001</v>
      </c>
      <c r="I4628" s="54" t="s">
        <v>265</v>
      </c>
      <c r="J4628" s="54" t="s">
        <v>13704</v>
      </c>
      <c r="K4628" s="54" t="s">
        <v>17192</v>
      </c>
      <c r="L4628" s="54" t="s">
        <v>17193</v>
      </c>
      <c r="M4628" s="54" t="s">
        <v>17191</v>
      </c>
      <c r="N4628" s="54" t="s">
        <v>256</v>
      </c>
      <c r="O4628" s="54" t="s">
        <v>256</v>
      </c>
      <c r="P4628" s="54" t="s">
        <v>444</v>
      </c>
      <c r="Q4628" s="54" t="s">
        <v>256</v>
      </c>
      <c r="R4628" s="54" t="s">
        <v>431</v>
      </c>
      <c r="S4628" s="71"/>
      <c r="T4628" s="54" t="s">
        <v>256</v>
      </c>
      <c r="U4628" s="71">
        <v>44555</v>
      </c>
      <c r="V4628" s="54" t="s">
        <v>256</v>
      </c>
      <c r="W4628" t="str">
        <f t="shared" si="72"/>
        <v>Dec-21</v>
      </c>
    </row>
    <row r="4629" spans="1:23" x14ac:dyDescent="0.25">
      <c r="A4629" s="54" t="s">
        <v>317</v>
      </c>
      <c r="B4629" s="54" t="s">
        <v>432</v>
      </c>
      <c r="C4629" s="54" t="s">
        <v>263</v>
      </c>
      <c r="D4629" s="54" t="s">
        <v>429</v>
      </c>
      <c r="E4629" s="54" t="s">
        <v>17194</v>
      </c>
      <c r="F4629" s="71">
        <v>44555</v>
      </c>
      <c r="G4629" s="72">
        <v>7.98</v>
      </c>
      <c r="H4629" s="72">
        <v>677.1</v>
      </c>
      <c r="I4629" s="54" t="s">
        <v>265</v>
      </c>
      <c r="J4629" s="54" t="s">
        <v>13704</v>
      </c>
      <c r="K4629" s="54" t="s">
        <v>17160</v>
      </c>
      <c r="L4629" s="54" t="s">
        <v>17195</v>
      </c>
      <c r="M4629" s="54" t="s">
        <v>17194</v>
      </c>
      <c r="N4629" s="54" t="s">
        <v>256</v>
      </c>
      <c r="O4629" s="54" t="s">
        <v>256</v>
      </c>
      <c r="P4629" s="54" t="s">
        <v>444</v>
      </c>
      <c r="Q4629" s="54" t="s">
        <v>256</v>
      </c>
      <c r="R4629" s="54" t="s">
        <v>431</v>
      </c>
      <c r="S4629" s="71"/>
      <c r="T4629" s="54" t="s">
        <v>256</v>
      </c>
      <c r="U4629" s="71">
        <v>44555</v>
      </c>
      <c r="V4629" s="54" t="s">
        <v>256</v>
      </c>
      <c r="W4629" t="str">
        <f t="shared" si="72"/>
        <v>Dec-21</v>
      </c>
    </row>
    <row r="4630" spans="1:23" x14ac:dyDescent="0.25">
      <c r="A4630" s="54" t="s">
        <v>317</v>
      </c>
      <c r="B4630" s="54" t="s">
        <v>432</v>
      </c>
      <c r="C4630" s="54" t="s">
        <v>263</v>
      </c>
      <c r="D4630" s="54" t="s">
        <v>429</v>
      </c>
      <c r="E4630" s="54" t="s">
        <v>17196</v>
      </c>
      <c r="F4630" s="71">
        <v>44552</v>
      </c>
      <c r="G4630" s="72">
        <v>210</v>
      </c>
      <c r="H4630" s="72">
        <v>17818.5</v>
      </c>
      <c r="I4630" s="54" t="s">
        <v>265</v>
      </c>
      <c r="J4630" s="54" t="s">
        <v>13704</v>
      </c>
      <c r="K4630" s="54" t="s">
        <v>17173</v>
      </c>
      <c r="L4630" s="54" t="s">
        <v>17197</v>
      </c>
      <c r="M4630" s="54" t="s">
        <v>17196</v>
      </c>
      <c r="N4630" s="54" t="s">
        <v>256</v>
      </c>
      <c r="O4630" s="54" t="s">
        <v>256</v>
      </c>
      <c r="P4630" s="54" t="s">
        <v>444</v>
      </c>
      <c r="Q4630" s="54" t="s">
        <v>256</v>
      </c>
      <c r="R4630" s="54" t="s">
        <v>431</v>
      </c>
      <c r="S4630" s="71"/>
      <c r="T4630" s="54" t="s">
        <v>256</v>
      </c>
      <c r="U4630" s="71">
        <v>44552</v>
      </c>
      <c r="V4630" s="54" t="s">
        <v>256</v>
      </c>
      <c r="W4630" t="str">
        <f t="shared" si="72"/>
        <v>Dec-21</v>
      </c>
    </row>
    <row r="4631" spans="1:23" x14ac:dyDescent="0.25">
      <c r="A4631" s="54" t="s">
        <v>317</v>
      </c>
      <c r="B4631" s="54" t="s">
        <v>432</v>
      </c>
      <c r="C4631" s="54" t="s">
        <v>263</v>
      </c>
      <c r="D4631" s="54" t="s">
        <v>429</v>
      </c>
      <c r="E4631" s="54" t="s">
        <v>17198</v>
      </c>
      <c r="F4631" s="71">
        <v>44552</v>
      </c>
      <c r="G4631" s="72">
        <v>142.97</v>
      </c>
      <c r="H4631" s="72">
        <v>12131</v>
      </c>
      <c r="I4631" s="54" t="s">
        <v>265</v>
      </c>
      <c r="J4631" s="54" t="s">
        <v>13704</v>
      </c>
      <c r="K4631" s="54" t="s">
        <v>17173</v>
      </c>
      <c r="L4631" s="54" t="s">
        <v>17199</v>
      </c>
      <c r="M4631" s="54" t="s">
        <v>17198</v>
      </c>
      <c r="N4631" s="54" t="s">
        <v>256</v>
      </c>
      <c r="O4631" s="54" t="s">
        <v>256</v>
      </c>
      <c r="P4631" s="54" t="s">
        <v>444</v>
      </c>
      <c r="Q4631" s="54" t="s">
        <v>256</v>
      </c>
      <c r="R4631" s="54" t="s">
        <v>431</v>
      </c>
      <c r="S4631" s="71"/>
      <c r="T4631" s="54" t="s">
        <v>256</v>
      </c>
      <c r="U4631" s="71">
        <v>44552</v>
      </c>
      <c r="V4631" s="54" t="s">
        <v>256</v>
      </c>
      <c r="W4631" t="str">
        <f t="shared" si="72"/>
        <v>Dec-21</v>
      </c>
    </row>
    <row r="4632" spans="1:23" x14ac:dyDescent="0.25">
      <c r="A4632" s="54" t="s">
        <v>317</v>
      </c>
      <c r="B4632" s="54" t="s">
        <v>432</v>
      </c>
      <c r="C4632" s="54" t="s">
        <v>263</v>
      </c>
      <c r="D4632" s="54" t="s">
        <v>429</v>
      </c>
      <c r="E4632" s="54" t="s">
        <v>17200</v>
      </c>
      <c r="F4632" s="71">
        <v>44545</v>
      </c>
      <c r="G4632" s="72">
        <v>2279.13</v>
      </c>
      <c r="H4632" s="72">
        <v>193384.18</v>
      </c>
      <c r="I4632" s="54" t="s">
        <v>265</v>
      </c>
      <c r="J4632" s="54" t="s">
        <v>13704</v>
      </c>
      <c r="K4632" s="54" t="s">
        <v>17180</v>
      </c>
      <c r="L4632" s="54" t="s">
        <v>17201</v>
      </c>
      <c r="M4632" s="54" t="s">
        <v>17200</v>
      </c>
      <c r="N4632" s="54" t="s">
        <v>256</v>
      </c>
      <c r="O4632" s="54" t="s">
        <v>256</v>
      </c>
      <c r="P4632" s="54" t="s">
        <v>444</v>
      </c>
      <c r="Q4632" s="54" t="s">
        <v>256</v>
      </c>
      <c r="R4632" s="54" t="s">
        <v>431</v>
      </c>
      <c r="S4632" s="71"/>
      <c r="T4632" s="54" t="s">
        <v>256</v>
      </c>
      <c r="U4632" s="71">
        <v>44545</v>
      </c>
      <c r="V4632" s="54" t="s">
        <v>256</v>
      </c>
      <c r="W4632" t="str">
        <f t="shared" si="72"/>
        <v>Dec-21</v>
      </c>
    </row>
    <row r="4633" spans="1:23" x14ac:dyDescent="0.25">
      <c r="A4633" s="54" t="s">
        <v>317</v>
      </c>
      <c r="B4633" s="54" t="s">
        <v>432</v>
      </c>
      <c r="C4633" s="54" t="s">
        <v>263</v>
      </c>
      <c r="D4633" s="54" t="s">
        <v>429</v>
      </c>
      <c r="E4633" s="54" t="s">
        <v>17202</v>
      </c>
      <c r="F4633" s="71">
        <v>44545</v>
      </c>
      <c r="G4633" s="72">
        <v>429.86</v>
      </c>
      <c r="H4633" s="72">
        <v>36473.620000000003</v>
      </c>
      <c r="I4633" s="54" t="s">
        <v>265</v>
      </c>
      <c r="J4633" s="54" t="s">
        <v>13704</v>
      </c>
      <c r="K4633" s="54" t="s">
        <v>17180</v>
      </c>
      <c r="L4633" s="54" t="s">
        <v>17203</v>
      </c>
      <c r="M4633" s="54" t="s">
        <v>17202</v>
      </c>
      <c r="N4633" s="54" t="s">
        <v>256</v>
      </c>
      <c r="O4633" s="54" t="s">
        <v>256</v>
      </c>
      <c r="P4633" s="54" t="s">
        <v>444</v>
      </c>
      <c r="Q4633" s="54" t="s">
        <v>256</v>
      </c>
      <c r="R4633" s="54" t="s">
        <v>431</v>
      </c>
      <c r="S4633" s="71"/>
      <c r="T4633" s="54" t="s">
        <v>256</v>
      </c>
      <c r="U4633" s="71">
        <v>44545</v>
      </c>
      <c r="V4633" s="54" t="s">
        <v>256</v>
      </c>
      <c r="W4633" t="str">
        <f t="shared" si="72"/>
        <v>Dec-21</v>
      </c>
    </row>
    <row r="4634" spans="1:23" x14ac:dyDescent="0.25">
      <c r="A4634" s="54" t="s">
        <v>317</v>
      </c>
      <c r="B4634" s="54" t="s">
        <v>432</v>
      </c>
      <c r="C4634" s="54" t="s">
        <v>263</v>
      </c>
      <c r="D4634" s="54" t="s">
        <v>429</v>
      </c>
      <c r="E4634" s="54" t="s">
        <v>17204</v>
      </c>
      <c r="F4634" s="71">
        <v>44545</v>
      </c>
      <c r="G4634" s="72">
        <v>245.7</v>
      </c>
      <c r="H4634" s="72">
        <v>20847.650000000001</v>
      </c>
      <c r="I4634" s="54" t="s">
        <v>265</v>
      </c>
      <c r="J4634" s="54" t="s">
        <v>13704</v>
      </c>
      <c r="K4634" s="54" t="s">
        <v>17180</v>
      </c>
      <c r="L4634" s="54" t="s">
        <v>17205</v>
      </c>
      <c r="M4634" s="54" t="s">
        <v>17204</v>
      </c>
      <c r="N4634" s="54" t="s">
        <v>256</v>
      </c>
      <c r="O4634" s="54" t="s">
        <v>256</v>
      </c>
      <c r="P4634" s="54" t="s">
        <v>444</v>
      </c>
      <c r="Q4634" s="54" t="s">
        <v>256</v>
      </c>
      <c r="R4634" s="54" t="s">
        <v>431</v>
      </c>
      <c r="S4634" s="71"/>
      <c r="T4634" s="54" t="s">
        <v>256</v>
      </c>
      <c r="U4634" s="71">
        <v>44545</v>
      </c>
      <c r="V4634" s="54" t="s">
        <v>256</v>
      </c>
      <c r="W4634" t="str">
        <f t="shared" si="72"/>
        <v>Dec-21</v>
      </c>
    </row>
    <row r="4635" spans="1:23" x14ac:dyDescent="0.25">
      <c r="A4635" s="54" t="s">
        <v>317</v>
      </c>
      <c r="B4635" s="54" t="s">
        <v>432</v>
      </c>
      <c r="C4635" s="54" t="s">
        <v>263</v>
      </c>
      <c r="D4635" s="54" t="s">
        <v>429</v>
      </c>
      <c r="E4635" s="54" t="s">
        <v>17206</v>
      </c>
      <c r="F4635" s="71">
        <v>44548</v>
      </c>
      <c r="G4635" s="72">
        <v>527.04</v>
      </c>
      <c r="H4635" s="72">
        <v>44719.34</v>
      </c>
      <c r="I4635" s="54" t="s">
        <v>265</v>
      </c>
      <c r="J4635" s="54" t="s">
        <v>13704</v>
      </c>
      <c r="K4635" s="54" t="s">
        <v>17180</v>
      </c>
      <c r="L4635" s="54" t="s">
        <v>17207</v>
      </c>
      <c r="M4635" s="54" t="s">
        <v>17206</v>
      </c>
      <c r="N4635" s="54" t="s">
        <v>256</v>
      </c>
      <c r="O4635" s="54" t="s">
        <v>256</v>
      </c>
      <c r="P4635" s="54" t="s">
        <v>444</v>
      </c>
      <c r="Q4635" s="54" t="s">
        <v>256</v>
      </c>
      <c r="R4635" s="54" t="s">
        <v>431</v>
      </c>
      <c r="S4635" s="71"/>
      <c r="T4635" s="54" t="s">
        <v>256</v>
      </c>
      <c r="U4635" s="71">
        <v>44548</v>
      </c>
      <c r="V4635" s="54" t="s">
        <v>256</v>
      </c>
      <c r="W4635" t="str">
        <f t="shared" si="72"/>
        <v>Dec-21</v>
      </c>
    </row>
    <row r="4636" spans="1:23" x14ac:dyDescent="0.25">
      <c r="A4636" s="54" t="s">
        <v>317</v>
      </c>
      <c r="B4636" s="54" t="s">
        <v>432</v>
      </c>
      <c r="C4636" s="54" t="s">
        <v>263</v>
      </c>
      <c r="D4636" s="54" t="s">
        <v>429</v>
      </c>
      <c r="E4636" s="54" t="s">
        <v>17208</v>
      </c>
      <c r="F4636" s="71">
        <v>44548</v>
      </c>
      <c r="G4636" s="72">
        <v>532.95000000000005</v>
      </c>
      <c r="H4636" s="72">
        <v>45220.81</v>
      </c>
      <c r="I4636" s="54" t="s">
        <v>265</v>
      </c>
      <c r="J4636" s="54" t="s">
        <v>13704</v>
      </c>
      <c r="K4636" s="54" t="s">
        <v>17180</v>
      </c>
      <c r="L4636" s="54" t="s">
        <v>17209</v>
      </c>
      <c r="M4636" s="54" t="s">
        <v>17208</v>
      </c>
      <c r="N4636" s="54" t="s">
        <v>256</v>
      </c>
      <c r="O4636" s="54" t="s">
        <v>256</v>
      </c>
      <c r="P4636" s="54" t="s">
        <v>444</v>
      </c>
      <c r="Q4636" s="54" t="s">
        <v>256</v>
      </c>
      <c r="R4636" s="54" t="s">
        <v>431</v>
      </c>
      <c r="S4636" s="71"/>
      <c r="T4636" s="54" t="s">
        <v>256</v>
      </c>
      <c r="U4636" s="71">
        <v>44548</v>
      </c>
      <c r="V4636" s="54" t="s">
        <v>256</v>
      </c>
      <c r="W4636" t="str">
        <f t="shared" si="72"/>
        <v>Dec-21</v>
      </c>
    </row>
    <row r="4637" spans="1:23" x14ac:dyDescent="0.25">
      <c r="A4637" s="54" t="s">
        <v>317</v>
      </c>
      <c r="B4637" s="54" t="s">
        <v>432</v>
      </c>
      <c r="C4637" s="54" t="s">
        <v>263</v>
      </c>
      <c r="D4637" s="54" t="s">
        <v>429</v>
      </c>
      <c r="E4637" s="54" t="s">
        <v>17210</v>
      </c>
      <c r="F4637" s="71">
        <v>44548</v>
      </c>
      <c r="G4637" s="72">
        <v>8.59</v>
      </c>
      <c r="H4637" s="72">
        <v>728.86</v>
      </c>
      <c r="I4637" s="54" t="s">
        <v>265</v>
      </c>
      <c r="J4637" s="54" t="s">
        <v>13704</v>
      </c>
      <c r="K4637" s="54" t="s">
        <v>17180</v>
      </c>
      <c r="L4637" s="54" t="s">
        <v>17211</v>
      </c>
      <c r="M4637" s="54" t="s">
        <v>17210</v>
      </c>
      <c r="N4637" s="54" t="s">
        <v>256</v>
      </c>
      <c r="O4637" s="54" t="s">
        <v>256</v>
      </c>
      <c r="P4637" s="54" t="s">
        <v>444</v>
      </c>
      <c r="Q4637" s="54" t="s">
        <v>256</v>
      </c>
      <c r="R4637" s="54" t="s">
        <v>431</v>
      </c>
      <c r="S4637" s="71"/>
      <c r="T4637" s="54" t="s">
        <v>256</v>
      </c>
      <c r="U4637" s="71">
        <v>44548</v>
      </c>
      <c r="V4637" s="54" t="s">
        <v>256</v>
      </c>
      <c r="W4637" t="str">
        <f t="shared" si="72"/>
        <v>Dec-21</v>
      </c>
    </row>
    <row r="4638" spans="1:23" x14ac:dyDescent="0.25">
      <c r="A4638" s="54" t="s">
        <v>317</v>
      </c>
      <c r="B4638" s="54" t="s">
        <v>432</v>
      </c>
      <c r="C4638" s="54" t="s">
        <v>263</v>
      </c>
      <c r="D4638" s="54" t="s">
        <v>429</v>
      </c>
      <c r="E4638" s="54" t="s">
        <v>17212</v>
      </c>
      <c r="F4638" s="71">
        <v>44548</v>
      </c>
      <c r="G4638" s="72">
        <v>81.790000000000006</v>
      </c>
      <c r="H4638" s="72">
        <v>6939.88</v>
      </c>
      <c r="I4638" s="54" t="s">
        <v>265</v>
      </c>
      <c r="J4638" s="54" t="s">
        <v>13704</v>
      </c>
      <c r="K4638" s="54" t="s">
        <v>17180</v>
      </c>
      <c r="L4638" s="54" t="s">
        <v>17213</v>
      </c>
      <c r="M4638" s="54" t="s">
        <v>17212</v>
      </c>
      <c r="N4638" s="54" t="s">
        <v>256</v>
      </c>
      <c r="O4638" s="54" t="s">
        <v>256</v>
      </c>
      <c r="P4638" s="54" t="s">
        <v>444</v>
      </c>
      <c r="Q4638" s="54" t="s">
        <v>256</v>
      </c>
      <c r="R4638" s="54" t="s">
        <v>431</v>
      </c>
      <c r="S4638" s="71"/>
      <c r="T4638" s="54" t="s">
        <v>256</v>
      </c>
      <c r="U4638" s="71">
        <v>44548</v>
      </c>
      <c r="V4638" s="54" t="s">
        <v>256</v>
      </c>
      <c r="W4638" t="str">
        <f t="shared" si="72"/>
        <v>Dec-21</v>
      </c>
    </row>
    <row r="4639" spans="1:23" x14ac:dyDescent="0.25">
      <c r="A4639" s="54" t="s">
        <v>317</v>
      </c>
      <c r="B4639" s="54" t="s">
        <v>432</v>
      </c>
      <c r="C4639" s="54" t="s">
        <v>263</v>
      </c>
      <c r="D4639" s="54" t="s">
        <v>429</v>
      </c>
      <c r="E4639" s="54" t="s">
        <v>17214</v>
      </c>
      <c r="F4639" s="71">
        <v>44552</v>
      </c>
      <c r="G4639" s="72">
        <v>3557.46</v>
      </c>
      <c r="H4639" s="72">
        <v>301850.48</v>
      </c>
      <c r="I4639" s="54" t="s">
        <v>265</v>
      </c>
      <c r="J4639" s="54" t="s">
        <v>13704</v>
      </c>
      <c r="K4639" s="54" t="s">
        <v>17180</v>
      </c>
      <c r="L4639" s="54" t="s">
        <v>17215</v>
      </c>
      <c r="M4639" s="54" t="s">
        <v>17214</v>
      </c>
      <c r="N4639" s="54" t="s">
        <v>256</v>
      </c>
      <c r="O4639" s="54" t="s">
        <v>256</v>
      </c>
      <c r="P4639" s="54" t="s">
        <v>444</v>
      </c>
      <c r="Q4639" s="54" t="s">
        <v>256</v>
      </c>
      <c r="R4639" s="54" t="s">
        <v>431</v>
      </c>
      <c r="S4639" s="71"/>
      <c r="T4639" s="54" t="s">
        <v>256</v>
      </c>
      <c r="U4639" s="71">
        <v>44552</v>
      </c>
      <c r="V4639" s="54" t="s">
        <v>256</v>
      </c>
      <c r="W4639" t="str">
        <f t="shared" si="72"/>
        <v>Dec-21</v>
      </c>
    </row>
    <row r="4640" spans="1:23" x14ac:dyDescent="0.25">
      <c r="A4640" s="54" t="s">
        <v>317</v>
      </c>
      <c r="B4640" s="54" t="s">
        <v>432</v>
      </c>
      <c r="C4640" s="54" t="s">
        <v>263</v>
      </c>
      <c r="D4640" s="54" t="s">
        <v>429</v>
      </c>
      <c r="E4640" s="54" t="s">
        <v>17216</v>
      </c>
      <c r="F4640" s="71">
        <v>44552</v>
      </c>
      <c r="G4640" s="72">
        <v>341.28</v>
      </c>
      <c r="H4640" s="72">
        <v>28957.61</v>
      </c>
      <c r="I4640" s="54" t="s">
        <v>265</v>
      </c>
      <c r="J4640" s="54" t="s">
        <v>13704</v>
      </c>
      <c r="K4640" s="54" t="s">
        <v>17217</v>
      </c>
      <c r="L4640" s="54" t="s">
        <v>17218</v>
      </c>
      <c r="M4640" s="54" t="s">
        <v>17216</v>
      </c>
      <c r="N4640" s="54" t="s">
        <v>256</v>
      </c>
      <c r="O4640" s="54" t="s">
        <v>256</v>
      </c>
      <c r="P4640" s="54" t="s">
        <v>444</v>
      </c>
      <c r="Q4640" s="54" t="s">
        <v>256</v>
      </c>
      <c r="R4640" s="54" t="s">
        <v>431</v>
      </c>
      <c r="S4640" s="71"/>
      <c r="T4640" s="54" t="s">
        <v>256</v>
      </c>
      <c r="U4640" s="71">
        <v>44552</v>
      </c>
      <c r="V4640" s="54" t="s">
        <v>256</v>
      </c>
      <c r="W4640" t="str">
        <f t="shared" si="72"/>
        <v>Dec-21</v>
      </c>
    </row>
    <row r="4641" spans="1:23" x14ac:dyDescent="0.25">
      <c r="A4641" s="54" t="s">
        <v>317</v>
      </c>
      <c r="B4641" s="54" t="s">
        <v>432</v>
      </c>
      <c r="C4641" s="54" t="s">
        <v>263</v>
      </c>
      <c r="D4641" s="54" t="s">
        <v>429</v>
      </c>
      <c r="E4641" s="54" t="s">
        <v>17219</v>
      </c>
      <c r="F4641" s="71">
        <v>44552</v>
      </c>
      <c r="G4641" s="72">
        <v>32.64</v>
      </c>
      <c r="H4641" s="72">
        <v>2769.5</v>
      </c>
      <c r="I4641" s="54" t="s">
        <v>265</v>
      </c>
      <c r="J4641" s="54" t="s">
        <v>13704</v>
      </c>
      <c r="K4641" s="54" t="s">
        <v>17217</v>
      </c>
      <c r="L4641" s="54" t="s">
        <v>17220</v>
      </c>
      <c r="M4641" s="54" t="s">
        <v>17219</v>
      </c>
      <c r="N4641" s="54" t="s">
        <v>256</v>
      </c>
      <c r="O4641" s="54" t="s">
        <v>256</v>
      </c>
      <c r="P4641" s="54" t="s">
        <v>444</v>
      </c>
      <c r="Q4641" s="54" t="s">
        <v>256</v>
      </c>
      <c r="R4641" s="54" t="s">
        <v>431</v>
      </c>
      <c r="S4641" s="71"/>
      <c r="T4641" s="54" t="s">
        <v>256</v>
      </c>
      <c r="U4641" s="71">
        <v>44552</v>
      </c>
      <c r="V4641" s="54" t="s">
        <v>256</v>
      </c>
      <c r="W4641" t="str">
        <f t="shared" si="72"/>
        <v>Dec-21</v>
      </c>
    </row>
    <row r="4642" spans="1:23" x14ac:dyDescent="0.25">
      <c r="A4642" s="54" t="s">
        <v>317</v>
      </c>
      <c r="B4642" s="54" t="s">
        <v>432</v>
      </c>
      <c r="C4642" s="54" t="s">
        <v>263</v>
      </c>
      <c r="D4642" s="54" t="s">
        <v>429</v>
      </c>
      <c r="E4642" s="54" t="s">
        <v>17221</v>
      </c>
      <c r="F4642" s="71">
        <v>44552</v>
      </c>
      <c r="G4642" s="72">
        <v>136.66</v>
      </c>
      <c r="H4642" s="72">
        <v>11595.6</v>
      </c>
      <c r="I4642" s="54" t="s">
        <v>265</v>
      </c>
      <c r="J4642" s="54" t="s">
        <v>13704</v>
      </c>
      <c r="K4642" s="54" t="s">
        <v>17217</v>
      </c>
      <c r="L4642" s="54" t="s">
        <v>17222</v>
      </c>
      <c r="M4642" s="54" t="s">
        <v>17221</v>
      </c>
      <c r="N4642" s="54" t="s">
        <v>256</v>
      </c>
      <c r="O4642" s="54" t="s">
        <v>256</v>
      </c>
      <c r="P4642" s="54" t="s">
        <v>444</v>
      </c>
      <c r="Q4642" s="54" t="s">
        <v>256</v>
      </c>
      <c r="R4642" s="54" t="s">
        <v>431</v>
      </c>
      <c r="S4642" s="71"/>
      <c r="T4642" s="54" t="s">
        <v>256</v>
      </c>
      <c r="U4642" s="71">
        <v>44552</v>
      </c>
      <c r="V4642" s="54" t="s">
        <v>256</v>
      </c>
      <c r="W4642" t="str">
        <f t="shared" si="72"/>
        <v>Dec-21</v>
      </c>
    </row>
    <row r="4643" spans="1:23" x14ac:dyDescent="0.25">
      <c r="A4643" s="54" t="s">
        <v>317</v>
      </c>
      <c r="B4643" s="54" t="s">
        <v>432</v>
      </c>
      <c r="C4643" s="54" t="s">
        <v>263</v>
      </c>
      <c r="D4643" s="54" t="s">
        <v>429</v>
      </c>
      <c r="E4643" s="54" t="s">
        <v>17223</v>
      </c>
      <c r="F4643" s="71">
        <v>44552</v>
      </c>
      <c r="G4643" s="72">
        <v>309.29000000000002</v>
      </c>
      <c r="H4643" s="72">
        <v>26243.26</v>
      </c>
      <c r="I4643" s="54" t="s">
        <v>265</v>
      </c>
      <c r="J4643" s="54" t="s">
        <v>13704</v>
      </c>
      <c r="K4643" s="54" t="s">
        <v>17217</v>
      </c>
      <c r="L4643" s="54" t="s">
        <v>17224</v>
      </c>
      <c r="M4643" s="54" t="s">
        <v>17223</v>
      </c>
      <c r="N4643" s="54" t="s">
        <v>256</v>
      </c>
      <c r="O4643" s="54" t="s">
        <v>256</v>
      </c>
      <c r="P4643" s="54" t="s">
        <v>444</v>
      </c>
      <c r="Q4643" s="54" t="s">
        <v>256</v>
      </c>
      <c r="R4643" s="54" t="s">
        <v>431</v>
      </c>
      <c r="S4643" s="71"/>
      <c r="T4643" s="54" t="s">
        <v>256</v>
      </c>
      <c r="U4643" s="71">
        <v>44552</v>
      </c>
      <c r="V4643" s="54" t="s">
        <v>256</v>
      </c>
      <c r="W4643" t="str">
        <f t="shared" si="72"/>
        <v>Dec-21</v>
      </c>
    </row>
    <row r="4644" spans="1:23" x14ac:dyDescent="0.25">
      <c r="A4644" s="54" t="s">
        <v>317</v>
      </c>
      <c r="B4644" s="54" t="s">
        <v>432</v>
      </c>
      <c r="C4644" s="54" t="s">
        <v>263</v>
      </c>
      <c r="D4644" s="54" t="s">
        <v>429</v>
      </c>
      <c r="E4644" s="54" t="s">
        <v>17225</v>
      </c>
      <c r="F4644" s="71">
        <v>44552</v>
      </c>
      <c r="G4644" s="72">
        <v>396.68</v>
      </c>
      <c r="H4644" s="72">
        <v>33658.300000000003</v>
      </c>
      <c r="I4644" s="54" t="s">
        <v>265</v>
      </c>
      <c r="J4644" s="54" t="s">
        <v>13704</v>
      </c>
      <c r="K4644" s="54" t="s">
        <v>17217</v>
      </c>
      <c r="L4644" s="54" t="s">
        <v>17226</v>
      </c>
      <c r="M4644" s="54" t="s">
        <v>17225</v>
      </c>
      <c r="N4644" s="54" t="s">
        <v>256</v>
      </c>
      <c r="O4644" s="54" t="s">
        <v>256</v>
      </c>
      <c r="P4644" s="54" t="s">
        <v>444</v>
      </c>
      <c r="Q4644" s="54" t="s">
        <v>256</v>
      </c>
      <c r="R4644" s="54" t="s">
        <v>431</v>
      </c>
      <c r="S4644" s="71"/>
      <c r="T4644" s="54" t="s">
        <v>256</v>
      </c>
      <c r="U4644" s="71">
        <v>44552</v>
      </c>
      <c r="V4644" s="54" t="s">
        <v>256</v>
      </c>
      <c r="W4644" t="str">
        <f t="shared" si="72"/>
        <v>Dec-21</v>
      </c>
    </row>
    <row r="4645" spans="1:23" x14ac:dyDescent="0.25">
      <c r="A4645" s="54" t="s">
        <v>317</v>
      </c>
      <c r="B4645" s="54" t="s">
        <v>432</v>
      </c>
      <c r="C4645" s="54" t="s">
        <v>263</v>
      </c>
      <c r="D4645" s="54" t="s">
        <v>429</v>
      </c>
      <c r="E4645" s="54" t="s">
        <v>17227</v>
      </c>
      <c r="F4645" s="71">
        <v>44552</v>
      </c>
      <c r="G4645" s="72">
        <v>170.99</v>
      </c>
      <c r="H4645" s="72">
        <v>14508.5</v>
      </c>
      <c r="I4645" s="54" t="s">
        <v>265</v>
      </c>
      <c r="J4645" s="54" t="s">
        <v>13704</v>
      </c>
      <c r="K4645" s="54" t="s">
        <v>17217</v>
      </c>
      <c r="L4645" s="54" t="s">
        <v>17228</v>
      </c>
      <c r="M4645" s="54" t="s">
        <v>17227</v>
      </c>
      <c r="N4645" s="54" t="s">
        <v>256</v>
      </c>
      <c r="O4645" s="54" t="s">
        <v>256</v>
      </c>
      <c r="P4645" s="54" t="s">
        <v>444</v>
      </c>
      <c r="Q4645" s="54" t="s">
        <v>256</v>
      </c>
      <c r="R4645" s="54" t="s">
        <v>431</v>
      </c>
      <c r="S4645" s="71"/>
      <c r="T4645" s="54" t="s">
        <v>256</v>
      </c>
      <c r="U4645" s="71">
        <v>44552</v>
      </c>
      <c r="V4645" s="54" t="s">
        <v>256</v>
      </c>
      <c r="W4645" t="str">
        <f t="shared" si="72"/>
        <v>Dec-21</v>
      </c>
    </row>
    <row r="4646" spans="1:23" x14ac:dyDescent="0.25">
      <c r="A4646" s="54" t="s">
        <v>317</v>
      </c>
      <c r="B4646" s="54" t="s">
        <v>432</v>
      </c>
      <c r="C4646" s="54" t="s">
        <v>263</v>
      </c>
      <c r="D4646" s="54" t="s">
        <v>429</v>
      </c>
      <c r="E4646" s="54" t="s">
        <v>17229</v>
      </c>
      <c r="F4646" s="71">
        <v>44531</v>
      </c>
      <c r="G4646" s="72">
        <v>4139.1000000000004</v>
      </c>
      <c r="H4646" s="72">
        <v>351202.64</v>
      </c>
      <c r="I4646" s="54" t="s">
        <v>265</v>
      </c>
      <c r="J4646" s="54" t="s">
        <v>17230</v>
      </c>
      <c r="K4646" s="54" t="s">
        <v>17231</v>
      </c>
      <c r="L4646" s="54" t="s">
        <v>17232</v>
      </c>
      <c r="M4646" s="54" t="s">
        <v>17229</v>
      </c>
      <c r="N4646" s="54" t="s">
        <v>256</v>
      </c>
      <c r="O4646" s="54" t="s">
        <v>256</v>
      </c>
      <c r="P4646" s="54" t="s">
        <v>599</v>
      </c>
      <c r="Q4646" s="54" t="s">
        <v>256</v>
      </c>
      <c r="R4646" s="54" t="s">
        <v>431</v>
      </c>
      <c r="S4646" s="71"/>
      <c r="T4646" s="54" t="s">
        <v>256</v>
      </c>
      <c r="U4646" s="71">
        <v>44531</v>
      </c>
      <c r="V4646" s="54" t="s">
        <v>256</v>
      </c>
      <c r="W4646" t="str">
        <f t="shared" si="72"/>
        <v>Dec-21</v>
      </c>
    </row>
    <row r="4647" spans="1:23" x14ac:dyDescent="0.25">
      <c r="A4647" s="54" t="s">
        <v>317</v>
      </c>
      <c r="B4647" s="54" t="s">
        <v>432</v>
      </c>
      <c r="C4647" s="54" t="s">
        <v>263</v>
      </c>
      <c r="D4647" s="54" t="s">
        <v>429</v>
      </c>
      <c r="E4647" s="54" t="s">
        <v>17233</v>
      </c>
      <c r="F4647" s="71">
        <v>44531</v>
      </c>
      <c r="G4647" s="72">
        <v>2600</v>
      </c>
      <c r="H4647" s="72">
        <v>220610</v>
      </c>
      <c r="I4647" s="54" t="s">
        <v>265</v>
      </c>
      <c r="J4647" s="54" t="s">
        <v>13727</v>
      </c>
      <c r="K4647" s="54" t="s">
        <v>17234</v>
      </c>
      <c r="L4647" s="54" t="s">
        <v>17235</v>
      </c>
      <c r="M4647" s="54" t="s">
        <v>17233</v>
      </c>
      <c r="N4647" s="54" t="s">
        <v>256</v>
      </c>
      <c r="O4647" s="54" t="s">
        <v>256</v>
      </c>
      <c r="P4647" s="54" t="s">
        <v>273</v>
      </c>
      <c r="Q4647" s="54" t="s">
        <v>256</v>
      </c>
      <c r="R4647" s="54" t="s">
        <v>431</v>
      </c>
      <c r="S4647" s="71"/>
      <c r="T4647" s="54" t="s">
        <v>256</v>
      </c>
      <c r="U4647" s="71">
        <v>44531</v>
      </c>
      <c r="V4647" s="54" t="s">
        <v>256</v>
      </c>
      <c r="W4647" t="str">
        <f t="shared" si="72"/>
        <v>Dec-21</v>
      </c>
    </row>
    <row r="4648" spans="1:23" x14ac:dyDescent="0.25">
      <c r="A4648" s="54" t="s">
        <v>317</v>
      </c>
      <c r="B4648" s="54" t="s">
        <v>432</v>
      </c>
      <c r="C4648" s="54" t="s">
        <v>263</v>
      </c>
      <c r="D4648" s="54" t="s">
        <v>429</v>
      </c>
      <c r="E4648" s="54" t="s">
        <v>17236</v>
      </c>
      <c r="F4648" s="71">
        <v>44553</v>
      </c>
      <c r="G4648" s="72">
        <v>749.25</v>
      </c>
      <c r="H4648" s="72">
        <v>63573.86</v>
      </c>
      <c r="I4648" s="54" t="s">
        <v>265</v>
      </c>
      <c r="J4648" s="54" t="s">
        <v>13727</v>
      </c>
      <c r="K4648" s="54" t="s">
        <v>17237</v>
      </c>
      <c r="L4648" s="54" t="s">
        <v>17238</v>
      </c>
      <c r="M4648" s="54" t="s">
        <v>17236</v>
      </c>
      <c r="N4648" s="54" t="s">
        <v>256</v>
      </c>
      <c r="O4648" s="54" t="s">
        <v>256</v>
      </c>
      <c r="P4648" s="54" t="s">
        <v>273</v>
      </c>
      <c r="Q4648" s="54" t="s">
        <v>256</v>
      </c>
      <c r="R4648" s="54" t="s">
        <v>431</v>
      </c>
      <c r="S4648" s="71"/>
      <c r="T4648" s="54" t="s">
        <v>256</v>
      </c>
      <c r="U4648" s="71">
        <v>44553</v>
      </c>
      <c r="V4648" s="54" t="s">
        <v>256</v>
      </c>
      <c r="W4648" t="str">
        <f t="shared" si="72"/>
        <v>Dec-21</v>
      </c>
    </row>
    <row r="4649" spans="1:23" x14ac:dyDescent="0.25">
      <c r="A4649" s="54" t="s">
        <v>317</v>
      </c>
      <c r="B4649" s="54" t="s">
        <v>432</v>
      </c>
      <c r="C4649" s="54" t="s">
        <v>263</v>
      </c>
      <c r="D4649" s="54" t="s">
        <v>429</v>
      </c>
      <c r="E4649" s="54" t="s">
        <v>17239</v>
      </c>
      <c r="F4649" s="71">
        <v>44553</v>
      </c>
      <c r="G4649" s="72">
        <v>2210</v>
      </c>
      <c r="H4649" s="72">
        <v>187518.5</v>
      </c>
      <c r="I4649" s="54" t="s">
        <v>265</v>
      </c>
      <c r="J4649" s="54" t="s">
        <v>13727</v>
      </c>
      <c r="K4649" s="54" t="s">
        <v>17240</v>
      </c>
      <c r="L4649" s="54" t="s">
        <v>17241</v>
      </c>
      <c r="M4649" s="54" t="s">
        <v>17239</v>
      </c>
      <c r="N4649" s="54" t="s">
        <v>256</v>
      </c>
      <c r="O4649" s="54" t="s">
        <v>256</v>
      </c>
      <c r="P4649" s="54" t="s">
        <v>273</v>
      </c>
      <c r="Q4649" s="54" t="s">
        <v>256</v>
      </c>
      <c r="R4649" s="54" t="s">
        <v>431</v>
      </c>
      <c r="S4649" s="71"/>
      <c r="T4649" s="54" t="s">
        <v>256</v>
      </c>
      <c r="U4649" s="71">
        <v>44553</v>
      </c>
      <c r="V4649" s="54" t="s">
        <v>256</v>
      </c>
      <c r="W4649" t="str">
        <f t="shared" si="72"/>
        <v>Dec-21</v>
      </c>
    </row>
    <row r="4650" spans="1:23" x14ac:dyDescent="0.25">
      <c r="A4650" s="54" t="s">
        <v>317</v>
      </c>
      <c r="B4650" s="54" t="s">
        <v>432</v>
      </c>
      <c r="C4650" s="54" t="s">
        <v>263</v>
      </c>
      <c r="D4650" s="54" t="s">
        <v>429</v>
      </c>
      <c r="E4650" s="54" t="s">
        <v>17242</v>
      </c>
      <c r="F4650" s="71">
        <v>44553</v>
      </c>
      <c r="G4650" s="72">
        <v>50.7</v>
      </c>
      <c r="H4650" s="72">
        <v>4301.8999999999996</v>
      </c>
      <c r="I4650" s="54" t="s">
        <v>265</v>
      </c>
      <c r="J4650" s="54" t="s">
        <v>13727</v>
      </c>
      <c r="K4650" s="54" t="s">
        <v>17243</v>
      </c>
      <c r="L4650" s="54" t="s">
        <v>17244</v>
      </c>
      <c r="M4650" s="54" t="s">
        <v>17242</v>
      </c>
      <c r="N4650" s="54" t="s">
        <v>256</v>
      </c>
      <c r="O4650" s="54" t="s">
        <v>256</v>
      </c>
      <c r="P4650" s="54" t="s">
        <v>273</v>
      </c>
      <c r="Q4650" s="54" t="s">
        <v>256</v>
      </c>
      <c r="R4650" s="54" t="s">
        <v>431</v>
      </c>
      <c r="S4650" s="71"/>
      <c r="T4650" s="54" t="s">
        <v>256</v>
      </c>
      <c r="U4650" s="71">
        <v>44553</v>
      </c>
      <c r="V4650" s="54" t="s">
        <v>256</v>
      </c>
      <c r="W4650" t="str">
        <f t="shared" si="72"/>
        <v>Dec-21</v>
      </c>
    </row>
    <row r="4651" spans="1:23" x14ac:dyDescent="0.25">
      <c r="A4651" s="54" t="s">
        <v>317</v>
      </c>
      <c r="B4651" s="54" t="s">
        <v>432</v>
      </c>
      <c r="C4651" s="54" t="s">
        <v>263</v>
      </c>
      <c r="D4651" s="54" t="s">
        <v>429</v>
      </c>
      <c r="E4651" s="54" t="s">
        <v>17245</v>
      </c>
      <c r="F4651" s="71">
        <v>44553</v>
      </c>
      <c r="G4651" s="72">
        <v>44.2</v>
      </c>
      <c r="H4651" s="72">
        <v>3750.37</v>
      </c>
      <c r="I4651" s="54" t="s">
        <v>265</v>
      </c>
      <c r="J4651" s="54" t="s">
        <v>13727</v>
      </c>
      <c r="K4651" s="54" t="s">
        <v>17246</v>
      </c>
      <c r="L4651" s="54" t="s">
        <v>17247</v>
      </c>
      <c r="M4651" s="54" t="s">
        <v>17245</v>
      </c>
      <c r="N4651" s="54" t="s">
        <v>256</v>
      </c>
      <c r="O4651" s="54" t="s">
        <v>256</v>
      </c>
      <c r="P4651" s="54" t="s">
        <v>273</v>
      </c>
      <c r="Q4651" s="54" t="s">
        <v>256</v>
      </c>
      <c r="R4651" s="54" t="s">
        <v>431</v>
      </c>
      <c r="S4651" s="71"/>
      <c r="T4651" s="54" t="s">
        <v>256</v>
      </c>
      <c r="U4651" s="71">
        <v>44553</v>
      </c>
      <c r="V4651" s="54" t="s">
        <v>256</v>
      </c>
      <c r="W4651" t="str">
        <f t="shared" si="72"/>
        <v>Dec-21</v>
      </c>
    </row>
    <row r="4652" spans="1:23" x14ac:dyDescent="0.25">
      <c r="A4652" s="54" t="s">
        <v>317</v>
      </c>
      <c r="B4652" s="54" t="s">
        <v>432</v>
      </c>
      <c r="C4652" s="54" t="s">
        <v>263</v>
      </c>
      <c r="D4652" s="54" t="s">
        <v>429</v>
      </c>
      <c r="E4652" s="54" t="s">
        <v>17248</v>
      </c>
      <c r="F4652" s="71">
        <v>44553</v>
      </c>
      <c r="G4652" s="72">
        <v>788.45</v>
      </c>
      <c r="H4652" s="72">
        <v>66899.98</v>
      </c>
      <c r="I4652" s="54" t="s">
        <v>265</v>
      </c>
      <c r="J4652" s="54" t="s">
        <v>13727</v>
      </c>
      <c r="K4652" s="54" t="s">
        <v>17249</v>
      </c>
      <c r="L4652" s="54" t="s">
        <v>17250</v>
      </c>
      <c r="M4652" s="54" t="s">
        <v>17248</v>
      </c>
      <c r="N4652" s="54" t="s">
        <v>256</v>
      </c>
      <c r="O4652" s="54" t="s">
        <v>256</v>
      </c>
      <c r="P4652" s="54" t="s">
        <v>273</v>
      </c>
      <c r="Q4652" s="54" t="s">
        <v>256</v>
      </c>
      <c r="R4652" s="54" t="s">
        <v>431</v>
      </c>
      <c r="S4652" s="71"/>
      <c r="T4652" s="54" t="s">
        <v>256</v>
      </c>
      <c r="U4652" s="71">
        <v>44553</v>
      </c>
      <c r="V4652" s="54" t="s">
        <v>256</v>
      </c>
      <c r="W4652" t="str">
        <f t="shared" si="72"/>
        <v>Dec-21</v>
      </c>
    </row>
    <row r="4653" spans="1:23" x14ac:dyDescent="0.25">
      <c r="A4653" s="54" t="s">
        <v>317</v>
      </c>
      <c r="B4653" s="54" t="s">
        <v>432</v>
      </c>
      <c r="C4653" s="54" t="s">
        <v>263</v>
      </c>
      <c r="D4653" s="54" t="s">
        <v>429</v>
      </c>
      <c r="E4653" s="54" t="s">
        <v>17251</v>
      </c>
      <c r="F4653" s="71">
        <v>44553</v>
      </c>
      <c r="G4653" s="72">
        <v>1082.9000000000001</v>
      </c>
      <c r="H4653" s="72">
        <v>91884.07</v>
      </c>
      <c r="I4653" s="54" t="s">
        <v>265</v>
      </c>
      <c r="J4653" s="54" t="s">
        <v>13727</v>
      </c>
      <c r="K4653" s="54" t="s">
        <v>17252</v>
      </c>
      <c r="L4653" s="54" t="s">
        <v>17253</v>
      </c>
      <c r="M4653" s="54" t="s">
        <v>17251</v>
      </c>
      <c r="N4653" s="54" t="s">
        <v>256</v>
      </c>
      <c r="O4653" s="54" t="s">
        <v>256</v>
      </c>
      <c r="P4653" s="54" t="s">
        <v>273</v>
      </c>
      <c r="Q4653" s="54" t="s">
        <v>256</v>
      </c>
      <c r="R4653" s="54" t="s">
        <v>431</v>
      </c>
      <c r="S4653" s="71"/>
      <c r="T4653" s="54" t="s">
        <v>256</v>
      </c>
      <c r="U4653" s="71">
        <v>44553</v>
      </c>
      <c r="V4653" s="54" t="s">
        <v>256</v>
      </c>
      <c r="W4653" t="str">
        <f t="shared" si="72"/>
        <v>Dec-21</v>
      </c>
    </row>
    <row r="4654" spans="1:23" x14ac:dyDescent="0.25">
      <c r="A4654" s="54" t="s">
        <v>317</v>
      </c>
      <c r="B4654" s="54" t="s">
        <v>432</v>
      </c>
      <c r="C4654" s="54" t="s">
        <v>263</v>
      </c>
      <c r="D4654" s="54" t="s">
        <v>429</v>
      </c>
      <c r="E4654" s="54" t="s">
        <v>17254</v>
      </c>
      <c r="F4654" s="71">
        <v>44553</v>
      </c>
      <c r="G4654" s="72">
        <v>788.45</v>
      </c>
      <c r="H4654" s="72">
        <v>66899.98</v>
      </c>
      <c r="I4654" s="54" t="s">
        <v>265</v>
      </c>
      <c r="J4654" s="54" t="s">
        <v>13727</v>
      </c>
      <c r="K4654" s="54" t="s">
        <v>17255</v>
      </c>
      <c r="L4654" s="54" t="s">
        <v>17256</v>
      </c>
      <c r="M4654" s="54" t="s">
        <v>17254</v>
      </c>
      <c r="N4654" s="54" t="s">
        <v>256</v>
      </c>
      <c r="O4654" s="54" t="s">
        <v>256</v>
      </c>
      <c r="P4654" s="54" t="s">
        <v>273</v>
      </c>
      <c r="Q4654" s="54" t="s">
        <v>256</v>
      </c>
      <c r="R4654" s="54" t="s">
        <v>431</v>
      </c>
      <c r="S4654" s="71"/>
      <c r="T4654" s="54" t="s">
        <v>256</v>
      </c>
      <c r="U4654" s="71">
        <v>44553</v>
      </c>
      <c r="V4654" s="54" t="s">
        <v>256</v>
      </c>
      <c r="W4654" t="str">
        <f t="shared" si="72"/>
        <v>Dec-21</v>
      </c>
    </row>
    <row r="4655" spans="1:23" x14ac:dyDescent="0.25">
      <c r="A4655" s="54" t="s">
        <v>317</v>
      </c>
      <c r="B4655" s="54" t="s">
        <v>432</v>
      </c>
      <c r="C4655" s="54" t="s">
        <v>263</v>
      </c>
      <c r="D4655" s="54" t="s">
        <v>429</v>
      </c>
      <c r="E4655" s="54" t="s">
        <v>17257</v>
      </c>
      <c r="F4655" s="71">
        <v>44559</v>
      </c>
      <c r="G4655" s="72">
        <v>86.94</v>
      </c>
      <c r="H4655" s="72">
        <v>7376.86</v>
      </c>
      <c r="I4655" s="54" t="s">
        <v>265</v>
      </c>
      <c r="J4655" s="54" t="s">
        <v>13727</v>
      </c>
      <c r="K4655" s="54" t="s">
        <v>17258</v>
      </c>
      <c r="L4655" s="54" t="s">
        <v>17259</v>
      </c>
      <c r="M4655" s="54" t="s">
        <v>17257</v>
      </c>
      <c r="N4655" s="54" t="s">
        <v>256</v>
      </c>
      <c r="O4655" s="54" t="s">
        <v>256</v>
      </c>
      <c r="P4655" s="54" t="s">
        <v>273</v>
      </c>
      <c r="Q4655" s="54" t="s">
        <v>256</v>
      </c>
      <c r="R4655" s="54" t="s">
        <v>431</v>
      </c>
      <c r="S4655" s="71"/>
      <c r="T4655" s="54" t="s">
        <v>256</v>
      </c>
      <c r="U4655" s="71">
        <v>44559</v>
      </c>
      <c r="V4655" s="54" t="s">
        <v>256</v>
      </c>
      <c r="W4655" t="str">
        <f t="shared" si="72"/>
        <v>Dec-21</v>
      </c>
    </row>
    <row r="4656" spans="1:23" x14ac:dyDescent="0.25">
      <c r="A4656" s="54" t="s">
        <v>317</v>
      </c>
      <c r="B4656" s="54" t="s">
        <v>432</v>
      </c>
      <c r="C4656" s="54" t="s">
        <v>263</v>
      </c>
      <c r="D4656" s="54" t="s">
        <v>429</v>
      </c>
      <c r="E4656" s="54" t="s">
        <v>17260</v>
      </c>
      <c r="F4656" s="71">
        <v>44559</v>
      </c>
      <c r="G4656" s="72">
        <v>86.94</v>
      </c>
      <c r="H4656" s="72">
        <v>7376.86</v>
      </c>
      <c r="I4656" s="54" t="s">
        <v>265</v>
      </c>
      <c r="J4656" s="54" t="s">
        <v>13727</v>
      </c>
      <c r="K4656" s="54" t="s">
        <v>17261</v>
      </c>
      <c r="L4656" s="54" t="s">
        <v>17262</v>
      </c>
      <c r="M4656" s="54" t="s">
        <v>17260</v>
      </c>
      <c r="N4656" s="54" t="s">
        <v>256</v>
      </c>
      <c r="O4656" s="54" t="s">
        <v>256</v>
      </c>
      <c r="P4656" s="54" t="s">
        <v>273</v>
      </c>
      <c r="Q4656" s="54" t="s">
        <v>256</v>
      </c>
      <c r="R4656" s="54" t="s">
        <v>431</v>
      </c>
      <c r="S4656" s="71"/>
      <c r="T4656" s="54" t="s">
        <v>256</v>
      </c>
      <c r="U4656" s="71">
        <v>44559</v>
      </c>
      <c r="V4656" s="54" t="s">
        <v>256</v>
      </c>
      <c r="W4656" t="str">
        <f t="shared" si="72"/>
        <v>Dec-21</v>
      </c>
    </row>
    <row r="4657" spans="1:23" x14ac:dyDescent="0.25">
      <c r="A4657" s="54" t="s">
        <v>317</v>
      </c>
      <c r="B4657" s="54" t="s">
        <v>432</v>
      </c>
      <c r="C4657" s="54" t="s">
        <v>263</v>
      </c>
      <c r="D4657" s="54" t="s">
        <v>429</v>
      </c>
      <c r="E4657" s="54" t="s">
        <v>17263</v>
      </c>
      <c r="F4657" s="71">
        <v>44559</v>
      </c>
      <c r="G4657" s="72">
        <v>27.6</v>
      </c>
      <c r="H4657" s="72">
        <v>2341.86</v>
      </c>
      <c r="I4657" s="54" t="s">
        <v>265</v>
      </c>
      <c r="J4657" s="54" t="s">
        <v>13727</v>
      </c>
      <c r="K4657" s="54" t="s">
        <v>17264</v>
      </c>
      <c r="L4657" s="54" t="s">
        <v>17265</v>
      </c>
      <c r="M4657" s="54" t="s">
        <v>17263</v>
      </c>
      <c r="N4657" s="54" t="s">
        <v>256</v>
      </c>
      <c r="O4657" s="54" t="s">
        <v>256</v>
      </c>
      <c r="P4657" s="54" t="s">
        <v>273</v>
      </c>
      <c r="Q4657" s="54" t="s">
        <v>256</v>
      </c>
      <c r="R4657" s="54" t="s">
        <v>431</v>
      </c>
      <c r="S4657" s="71"/>
      <c r="T4657" s="54" t="s">
        <v>256</v>
      </c>
      <c r="U4657" s="71">
        <v>44559</v>
      </c>
      <c r="V4657" s="54" t="s">
        <v>256</v>
      </c>
      <c r="W4657" t="str">
        <f t="shared" si="72"/>
        <v>Dec-21</v>
      </c>
    </row>
    <row r="4658" spans="1:23" x14ac:dyDescent="0.25">
      <c r="A4658" s="54" t="s">
        <v>317</v>
      </c>
      <c r="B4658" s="54" t="s">
        <v>432</v>
      </c>
      <c r="C4658" s="54" t="s">
        <v>263</v>
      </c>
      <c r="D4658" s="54" t="s">
        <v>429</v>
      </c>
      <c r="E4658" s="54" t="s">
        <v>17266</v>
      </c>
      <c r="F4658" s="71">
        <v>44559</v>
      </c>
      <c r="G4658" s="72">
        <v>828.75</v>
      </c>
      <c r="H4658" s="72">
        <v>70319.44</v>
      </c>
      <c r="I4658" s="54" t="s">
        <v>265</v>
      </c>
      <c r="J4658" s="54" t="s">
        <v>13727</v>
      </c>
      <c r="K4658" s="54" t="s">
        <v>17267</v>
      </c>
      <c r="L4658" s="54" t="s">
        <v>17268</v>
      </c>
      <c r="M4658" s="54" t="s">
        <v>17266</v>
      </c>
      <c r="N4658" s="54" t="s">
        <v>256</v>
      </c>
      <c r="O4658" s="54" t="s">
        <v>256</v>
      </c>
      <c r="P4658" s="54" t="s">
        <v>273</v>
      </c>
      <c r="Q4658" s="54" t="s">
        <v>256</v>
      </c>
      <c r="R4658" s="54" t="s">
        <v>431</v>
      </c>
      <c r="S4658" s="71"/>
      <c r="T4658" s="54" t="s">
        <v>256</v>
      </c>
      <c r="U4658" s="71">
        <v>44559</v>
      </c>
      <c r="V4658" s="54" t="s">
        <v>256</v>
      </c>
      <c r="W4658" t="str">
        <f t="shared" si="72"/>
        <v>Dec-21</v>
      </c>
    </row>
    <row r="4659" spans="1:23" x14ac:dyDescent="0.25">
      <c r="A4659" s="54" t="s">
        <v>317</v>
      </c>
      <c r="B4659" s="54" t="s">
        <v>432</v>
      </c>
      <c r="C4659" s="54" t="s">
        <v>263</v>
      </c>
      <c r="D4659" s="54" t="s">
        <v>429</v>
      </c>
      <c r="E4659" s="54" t="s">
        <v>17269</v>
      </c>
      <c r="F4659" s="71">
        <v>44560</v>
      </c>
      <c r="G4659" s="72">
        <v>650</v>
      </c>
      <c r="H4659" s="72">
        <v>55152.5</v>
      </c>
      <c r="I4659" s="54" t="s">
        <v>265</v>
      </c>
      <c r="J4659" s="54" t="s">
        <v>13727</v>
      </c>
      <c r="K4659" s="54" t="s">
        <v>17270</v>
      </c>
      <c r="L4659" s="54" t="s">
        <v>17271</v>
      </c>
      <c r="M4659" s="54" t="s">
        <v>17269</v>
      </c>
      <c r="N4659" s="54" t="s">
        <v>256</v>
      </c>
      <c r="O4659" s="54" t="s">
        <v>256</v>
      </c>
      <c r="P4659" s="54" t="s">
        <v>273</v>
      </c>
      <c r="Q4659" s="54" t="s">
        <v>256</v>
      </c>
      <c r="R4659" s="54" t="s">
        <v>431</v>
      </c>
      <c r="S4659" s="71"/>
      <c r="T4659" s="54" t="s">
        <v>256</v>
      </c>
      <c r="U4659" s="71">
        <v>44560</v>
      </c>
      <c r="V4659" s="54" t="s">
        <v>256</v>
      </c>
      <c r="W4659" t="str">
        <f t="shared" si="72"/>
        <v>Dec-21</v>
      </c>
    </row>
    <row r="4660" spans="1:23" x14ac:dyDescent="0.25">
      <c r="A4660" s="54" t="s">
        <v>317</v>
      </c>
      <c r="B4660" s="54" t="s">
        <v>432</v>
      </c>
      <c r="C4660" s="54" t="s">
        <v>263</v>
      </c>
      <c r="D4660" s="54" t="s">
        <v>429</v>
      </c>
      <c r="E4660" s="54" t="s">
        <v>17272</v>
      </c>
      <c r="F4660" s="71">
        <v>44560</v>
      </c>
      <c r="G4660" s="72">
        <v>1088.0999999999999</v>
      </c>
      <c r="H4660" s="72">
        <v>92325.29</v>
      </c>
      <c r="I4660" s="54" t="s">
        <v>265</v>
      </c>
      <c r="J4660" s="54" t="s">
        <v>13727</v>
      </c>
      <c r="K4660" s="54" t="s">
        <v>17273</v>
      </c>
      <c r="L4660" s="54" t="s">
        <v>17274</v>
      </c>
      <c r="M4660" s="54" t="s">
        <v>17272</v>
      </c>
      <c r="N4660" s="54" t="s">
        <v>256</v>
      </c>
      <c r="O4660" s="54" t="s">
        <v>256</v>
      </c>
      <c r="P4660" s="54" t="s">
        <v>273</v>
      </c>
      <c r="Q4660" s="54" t="s">
        <v>256</v>
      </c>
      <c r="R4660" s="54" t="s">
        <v>431</v>
      </c>
      <c r="S4660" s="71"/>
      <c r="T4660" s="54" t="s">
        <v>256</v>
      </c>
      <c r="U4660" s="71">
        <v>44560</v>
      </c>
      <c r="V4660" s="54" t="s">
        <v>256</v>
      </c>
      <c r="W4660" t="str">
        <f t="shared" si="72"/>
        <v>Dec-21</v>
      </c>
    </row>
    <row r="4661" spans="1:23" x14ac:dyDescent="0.25">
      <c r="A4661" s="54" t="s">
        <v>317</v>
      </c>
      <c r="B4661" s="54" t="s">
        <v>432</v>
      </c>
      <c r="C4661" s="54" t="s">
        <v>263</v>
      </c>
      <c r="D4661" s="54" t="s">
        <v>429</v>
      </c>
      <c r="E4661" s="54" t="s">
        <v>17275</v>
      </c>
      <c r="F4661" s="71">
        <v>44531</v>
      </c>
      <c r="G4661" s="72">
        <v>14193.36</v>
      </c>
      <c r="H4661" s="72">
        <v>1204306.6000000001</v>
      </c>
      <c r="I4661" s="54" t="s">
        <v>265</v>
      </c>
      <c r="J4661" s="54" t="s">
        <v>17276</v>
      </c>
      <c r="K4661" s="54" t="s">
        <v>17277</v>
      </c>
      <c r="L4661" s="54" t="s">
        <v>17278</v>
      </c>
      <c r="M4661" s="54" t="s">
        <v>17275</v>
      </c>
      <c r="N4661" s="54" t="s">
        <v>256</v>
      </c>
      <c r="O4661" s="54" t="s">
        <v>256</v>
      </c>
      <c r="P4661" s="54" t="s">
        <v>17279</v>
      </c>
      <c r="Q4661" s="54" t="s">
        <v>256</v>
      </c>
      <c r="R4661" s="54" t="s">
        <v>431</v>
      </c>
      <c r="S4661" s="71"/>
      <c r="T4661" s="54" t="s">
        <v>256</v>
      </c>
      <c r="U4661" s="71">
        <v>44531</v>
      </c>
      <c r="V4661" s="54" t="s">
        <v>256</v>
      </c>
      <c r="W4661" t="str">
        <f t="shared" si="72"/>
        <v>Dec-21</v>
      </c>
    </row>
    <row r="4662" spans="1:23" x14ac:dyDescent="0.25">
      <c r="A4662" s="54" t="s">
        <v>318</v>
      </c>
      <c r="B4662" s="54" t="s">
        <v>432</v>
      </c>
      <c r="C4662" s="54" t="s">
        <v>263</v>
      </c>
      <c r="D4662" s="54" t="s">
        <v>429</v>
      </c>
      <c r="E4662" s="54" t="s">
        <v>17280</v>
      </c>
      <c r="F4662" s="71">
        <v>44535</v>
      </c>
      <c r="G4662" s="72">
        <v>30179.61</v>
      </c>
      <c r="H4662" s="72">
        <v>2560739.91</v>
      </c>
      <c r="I4662" s="54" t="s">
        <v>265</v>
      </c>
      <c r="J4662" s="54" t="s">
        <v>17281</v>
      </c>
      <c r="K4662" s="54" t="s">
        <v>17282</v>
      </c>
      <c r="L4662" s="54" t="s">
        <v>17283</v>
      </c>
      <c r="M4662" s="54" t="s">
        <v>17280</v>
      </c>
      <c r="N4662" s="54" t="s">
        <v>256</v>
      </c>
      <c r="O4662" s="54" t="s">
        <v>256</v>
      </c>
      <c r="P4662" s="54" t="s">
        <v>430</v>
      </c>
      <c r="Q4662" s="54" t="s">
        <v>256</v>
      </c>
      <c r="R4662" s="54" t="s">
        <v>431</v>
      </c>
      <c r="S4662" s="71"/>
      <c r="T4662" s="54" t="s">
        <v>256</v>
      </c>
      <c r="U4662" s="71">
        <v>44535</v>
      </c>
      <c r="V4662" s="54" t="s">
        <v>256</v>
      </c>
      <c r="W4662" t="str">
        <f t="shared" si="72"/>
        <v>Dec-21</v>
      </c>
    </row>
    <row r="4663" spans="1:23" x14ac:dyDescent="0.25">
      <c r="A4663" s="54" t="s">
        <v>318</v>
      </c>
      <c r="B4663" s="54" t="s">
        <v>432</v>
      </c>
      <c r="C4663" s="54" t="s">
        <v>263</v>
      </c>
      <c r="D4663" s="54" t="s">
        <v>429</v>
      </c>
      <c r="E4663" s="54" t="s">
        <v>17284</v>
      </c>
      <c r="F4663" s="71">
        <v>44534</v>
      </c>
      <c r="G4663" s="72">
        <v>2543.34</v>
      </c>
      <c r="H4663" s="72">
        <v>215802.4</v>
      </c>
      <c r="I4663" s="54" t="s">
        <v>265</v>
      </c>
      <c r="J4663" s="54" t="s">
        <v>17281</v>
      </c>
      <c r="K4663" s="54" t="s">
        <v>17285</v>
      </c>
      <c r="L4663" s="54" t="s">
        <v>17286</v>
      </c>
      <c r="M4663" s="54" t="s">
        <v>17284</v>
      </c>
      <c r="N4663" s="54" t="s">
        <v>256</v>
      </c>
      <c r="O4663" s="54" t="s">
        <v>256</v>
      </c>
      <c r="P4663" s="54" t="s">
        <v>430</v>
      </c>
      <c r="Q4663" s="54" t="s">
        <v>256</v>
      </c>
      <c r="R4663" s="54" t="s">
        <v>431</v>
      </c>
      <c r="S4663" s="71"/>
      <c r="T4663" s="54" t="s">
        <v>256</v>
      </c>
      <c r="U4663" s="71">
        <v>44534</v>
      </c>
      <c r="V4663" s="54" t="s">
        <v>256</v>
      </c>
      <c r="W4663" t="str">
        <f t="shared" si="72"/>
        <v>Dec-21</v>
      </c>
    </row>
    <row r="4664" spans="1:23" x14ac:dyDescent="0.25">
      <c r="A4664" s="54" t="s">
        <v>318</v>
      </c>
      <c r="B4664" s="54" t="s">
        <v>432</v>
      </c>
      <c r="C4664" s="54" t="s">
        <v>263</v>
      </c>
      <c r="D4664" s="54" t="s">
        <v>429</v>
      </c>
      <c r="E4664" s="54" t="s">
        <v>17287</v>
      </c>
      <c r="F4664" s="71">
        <v>44550</v>
      </c>
      <c r="G4664" s="72">
        <v>33543.57</v>
      </c>
      <c r="H4664" s="72">
        <v>2846171.91</v>
      </c>
      <c r="I4664" s="54" t="s">
        <v>265</v>
      </c>
      <c r="J4664" s="54" t="s">
        <v>17281</v>
      </c>
      <c r="K4664" s="54" t="s">
        <v>17288</v>
      </c>
      <c r="L4664" s="54" t="s">
        <v>17289</v>
      </c>
      <c r="M4664" s="54" t="s">
        <v>17287</v>
      </c>
      <c r="N4664" s="54" t="s">
        <v>256</v>
      </c>
      <c r="O4664" s="54" t="s">
        <v>256</v>
      </c>
      <c r="P4664" s="54" t="s">
        <v>430</v>
      </c>
      <c r="Q4664" s="54" t="s">
        <v>256</v>
      </c>
      <c r="R4664" s="54" t="s">
        <v>431</v>
      </c>
      <c r="S4664" s="71"/>
      <c r="T4664" s="54" t="s">
        <v>256</v>
      </c>
      <c r="U4664" s="71">
        <v>44550</v>
      </c>
      <c r="V4664" s="54" t="s">
        <v>256</v>
      </c>
      <c r="W4664" t="str">
        <f t="shared" si="72"/>
        <v>Dec-21</v>
      </c>
    </row>
    <row r="4665" spans="1:23" x14ac:dyDescent="0.25">
      <c r="A4665" s="54" t="s">
        <v>318</v>
      </c>
      <c r="B4665" s="54" t="s">
        <v>432</v>
      </c>
      <c r="C4665" s="54" t="s">
        <v>263</v>
      </c>
      <c r="D4665" s="54" t="s">
        <v>429</v>
      </c>
      <c r="E4665" s="54" t="s">
        <v>17290</v>
      </c>
      <c r="F4665" s="71">
        <v>44555</v>
      </c>
      <c r="G4665" s="72">
        <v>31500.75</v>
      </c>
      <c r="H4665" s="72">
        <v>2672838.64</v>
      </c>
      <c r="I4665" s="54" t="s">
        <v>265</v>
      </c>
      <c r="J4665" s="54" t="s">
        <v>17281</v>
      </c>
      <c r="K4665" s="54" t="s">
        <v>17291</v>
      </c>
      <c r="L4665" s="54" t="s">
        <v>17292</v>
      </c>
      <c r="M4665" s="54" t="s">
        <v>17290</v>
      </c>
      <c r="N4665" s="54" t="s">
        <v>256</v>
      </c>
      <c r="O4665" s="54" t="s">
        <v>256</v>
      </c>
      <c r="P4665" s="54" t="s">
        <v>430</v>
      </c>
      <c r="Q4665" s="54" t="s">
        <v>256</v>
      </c>
      <c r="R4665" s="54" t="s">
        <v>431</v>
      </c>
      <c r="S4665" s="71"/>
      <c r="T4665" s="54" t="s">
        <v>256</v>
      </c>
      <c r="U4665" s="71">
        <v>44555</v>
      </c>
      <c r="V4665" s="54" t="s">
        <v>256</v>
      </c>
      <c r="W4665" t="str">
        <f t="shared" si="72"/>
        <v>Dec-21</v>
      </c>
    </row>
    <row r="4666" spans="1:23" x14ac:dyDescent="0.25">
      <c r="A4666" s="54" t="s">
        <v>317</v>
      </c>
      <c r="B4666" s="54" t="s">
        <v>432</v>
      </c>
      <c r="C4666" s="54" t="s">
        <v>263</v>
      </c>
      <c r="D4666" s="54" t="s">
        <v>429</v>
      </c>
      <c r="E4666" s="54" t="s">
        <v>17293</v>
      </c>
      <c r="F4666" s="71">
        <v>44552</v>
      </c>
      <c r="G4666" s="72">
        <v>1094.32</v>
      </c>
      <c r="H4666" s="72">
        <v>92853.05</v>
      </c>
      <c r="I4666" s="54" t="s">
        <v>265</v>
      </c>
      <c r="J4666" s="54" t="s">
        <v>13751</v>
      </c>
      <c r="K4666" s="54" t="s">
        <v>17294</v>
      </c>
      <c r="L4666" s="54" t="s">
        <v>17295</v>
      </c>
      <c r="M4666" s="54" t="s">
        <v>17293</v>
      </c>
      <c r="N4666" s="54" t="s">
        <v>256</v>
      </c>
      <c r="O4666" s="54" t="s">
        <v>256</v>
      </c>
      <c r="P4666" s="54" t="s">
        <v>608</v>
      </c>
      <c r="Q4666" s="54" t="s">
        <v>256</v>
      </c>
      <c r="R4666" s="54" t="s">
        <v>431</v>
      </c>
      <c r="S4666" s="71"/>
      <c r="T4666" s="54" t="s">
        <v>256</v>
      </c>
      <c r="U4666" s="71">
        <v>44552</v>
      </c>
      <c r="V4666" s="54" t="s">
        <v>256</v>
      </c>
      <c r="W4666" t="str">
        <f t="shared" si="72"/>
        <v>Dec-21</v>
      </c>
    </row>
    <row r="4667" spans="1:23" x14ac:dyDescent="0.25">
      <c r="A4667" s="54" t="s">
        <v>317</v>
      </c>
      <c r="B4667" s="54" t="s">
        <v>432</v>
      </c>
      <c r="C4667" s="54" t="s">
        <v>263</v>
      </c>
      <c r="D4667" s="54" t="s">
        <v>429</v>
      </c>
      <c r="E4667" s="54" t="s">
        <v>17296</v>
      </c>
      <c r="F4667" s="71">
        <v>44532</v>
      </c>
      <c r="G4667" s="72">
        <v>2035.3</v>
      </c>
      <c r="H4667" s="72">
        <v>172695.21</v>
      </c>
      <c r="I4667" s="54" t="s">
        <v>265</v>
      </c>
      <c r="J4667" s="54" t="s">
        <v>13755</v>
      </c>
      <c r="K4667" s="54" t="s">
        <v>17297</v>
      </c>
      <c r="L4667" s="54" t="s">
        <v>17298</v>
      </c>
      <c r="M4667" s="54" t="s">
        <v>17296</v>
      </c>
      <c r="N4667" s="54" t="s">
        <v>256</v>
      </c>
      <c r="O4667" s="54" t="s">
        <v>256</v>
      </c>
      <c r="P4667" s="54" t="s">
        <v>294</v>
      </c>
      <c r="Q4667" s="54" t="s">
        <v>256</v>
      </c>
      <c r="R4667" s="54" t="s">
        <v>431</v>
      </c>
      <c r="S4667" s="71"/>
      <c r="T4667" s="54" t="s">
        <v>256</v>
      </c>
      <c r="U4667" s="71">
        <v>44532</v>
      </c>
      <c r="V4667" s="54" t="s">
        <v>256</v>
      </c>
      <c r="W4667" t="str">
        <f t="shared" si="72"/>
        <v>Dec-21</v>
      </c>
    </row>
    <row r="4668" spans="1:23" x14ac:dyDescent="0.25">
      <c r="A4668" s="54" t="s">
        <v>317</v>
      </c>
      <c r="B4668" s="54" t="s">
        <v>432</v>
      </c>
      <c r="C4668" s="54" t="s">
        <v>263</v>
      </c>
      <c r="D4668" s="54" t="s">
        <v>429</v>
      </c>
      <c r="E4668" s="54" t="s">
        <v>17299</v>
      </c>
      <c r="F4668" s="71">
        <v>44544</v>
      </c>
      <c r="G4668" s="72">
        <v>312</v>
      </c>
      <c r="H4668" s="72">
        <v>26473.200000000001</v>
      </c>
      <c r="I4668" s="54" t="s">
        <v>265</v>
      </c>
      <c r="J4668" s="54" t="s">
        <v>13755</v>
      </c>
      <c r="K4668" s="54" t="s">
        <v>561</v>
      </c>
      <c r="L4668" s="54" t="s">
        <v>17300</v>
      </c>
      <c r="M4668" s="54" t="s">
        <v>17299</v>
      </c>
      <c r="N4668" s="54" t="s">
        <v>256</v>
      </c>
      <c r="O4668" s="54" t="s">
        <v>256</v>
      </c>
      <c r="P4668" s="54" t="s">
        <v>294</v>
      </c>
      <c r="Q4668" s="54" t="s">
        <v>256</v>
      </c>
      <c r="R4668" s="54" t="s">
        <v>431</v>
      </c>
      <c r="S4668" s="71"/>
      <c r="T4668" s="54" t="s">
        <v>256</v>
      </c>
      <c r="U4668" s="71">
        <v>44544</v>
      </c>
      <c r="V4668" s="54" t="s">
        <v>256</v>
      </c>
      <c r="W4668" t="str">
        <f t="shared" si="72"/>
        <v>Dec-21</v>
      </c>
    </row>
    <row r="4669" spans="1:23" x14ac:dyDescent="0.25">
      <c r="A4669" s="54" t="s">
        <v>317</v>
      </c>
      <c r="B4669" s="54" t="s">
        <v>432</v>
      </c>
      <c r="C4669" s="54" t="s">
        <v>263</v>
      </c>
      <c r="D4669" s="54" t="s">
        <v>429</v>
      </c>
      <c r="E4669" s="54" t="s">
        <v>17301</v>
      </c>
      <c r="F4669" s="71">
        <v>44548</v>
      </c>
      <c r="G4669" s="72">
        <v>1354</v>
      </c>
      <c r="H4669" s="72">
        <v>114886.9</v>
      </c>
      <c r="I4669" s="54" t="s">
        <v>265</v>
      </c>
      <c r="J4669" s="54" t="s">
        <v>13755</v>
      </c>
      <c r="K4669" s="54" t="s">
        <v>562</v>
      </c>
      <c r="L4669" s="54" t="s">
        <v>17302</v>
      </c>
      <c r="M4669" s="54" t="s">
        <v>17301</v>
      </c>
      <c r="N4669" s="54" t="s">
        <v>256</v>
      </c>
      <c r="O4669" s="54" t="s">
        <v>256</v>
      </c>
      <c r="P4669" s="54" t="s">
        <v>294</v>
      </c>
      <c r="Q4669" s="54" t="s">
        <v>256</v>
      </c>
      <c r="R4669" s="54" t="s">
        <v>431</v>
      </c>
      <c r="S4669" s="71"/>
      <c r="T4669" s="54" t="s">
        <v>256</v>
      </c>
      <c r="U4669" s="71">
        <v>44548</v>
      </c>
      <c r="V4669" s="54" t="s">
        <v>256</v>
      </c>
      <c r="W4669" t="str">
        <f t="shared" si="72"/>
        <v>Dec-21</v>
      </c>
    </row>
    <row r="4670" spans="1:23" x14ac:dyDescent="0.25">
      <c r="A4670" s="54" t="s">
        <v>317</v>
      </c>
      <c r="B4670" s="54" t="s">
        <v>432</v>
      </c>
      <c r="C4670" s="54" t="s">
        <v>263</v>
      </c>
      <c r="D4670" s="54" t="s">
        <v>429</v>
      </c>
      <c r="E4670" s="54" t="s">
        <v>17303</v>
      </c>
      <c r="F4670" s="71">
        <v>44555</v>
      </c>
      <c r="G4670" s="72">
        <v>1512</v>
      </c>
      <c r="H4670" s="72">
        <v>128293.2</v>
      </c>
      <c r="I4670" s="54" t="s">
        <v>265</v>
      </c>
      <c r="J4670" s="54" t="s">
        <v>17304</v>
      </c>
      <c r="K4670" s="54" t="s">
        <v>17305</v>
      </c>
      <c r="L4670" s="54" t="s">
        <v>17306</v>
      </c>
      <c r="M4670" s="54" t="s">
        <v>17303</v>
      </c>
      <c r="N4670" s="54" t="s">
        <v>256</v>
      </c>
      <c r="O4670" s="54" t="s">
        <v>256</v>
      </c>
      <c r="P4670" s="54" t="s">
        <v>294</v>
      </c>
      <c r="Q4670" s="54" t="s">
        <v>256</v>
      </c>
      <c r="R4670" s="54" t="s">
        <v>431</v>
      </c>
      <c r="S4670" s="71"/>
      <c r="T4670" s="54" t="s">
        <v>256</v>
      </c>
      <c r="U4670" s="71">
        <v>44555</v>
      </c>
      <c r="V4670" s="54" t="s">
        <v>256</v>
      </c>
      <c r="W4670" t="str">
        <f t="shared" si="72"/>
        <v>Dec-21</v>
      </c>
    </row>
    <row r="4671" spans="1:23" x14ac:dyDescent="0.25">
      <c r="A4671" s="54" t="s">
        <v>318</v>
      </c>
      <c r="B4671" s="54" t="s">
        <v>432</v>
      </c>
      <c r="C4671" s="54" t="s">
        <v>263</v>
      </c>
      <c r="D4671" s="54" t="s">
        <v>429</v>
      </c>
      <c r="E4671" s="54" t="s">
        <v>17307</v>
      </c>
      <c r="F4671" s="71">
        <v>44532</v>
      </c>
      <c r="G4671" s="72">
        <v>13562.32</v>
      </c>
      <c r="H4671" s="72">
        <v>1150762.8500000001</v>
      </c>
      <c r="I4671" s="54" t="s">
        <v>265</v>
      </c>
      <c r="J4671" s="54" t="s">
        <v>17308</v>
      </c>
      <c r="K4671" s="54" t="s">
        <v>17309</v>
      </c>
      <c r="L4671" s="54" t="s">
        <v>17310</v>
      </c>
      <c r="M4671" s="54" t="s">
        <v>17307</v>
      </c>
      <c r="N4671" s="54" t="s">
        <v>256</v>
      </c>
      <c r="O4671" s="54" t="s">
        <v>256</v>
      </c>
      <c r="P4671" s="54" t="s">
        <v>12795</v>
      </c>
      <c r="Q4671" s="54" t="s">
        <v>256</v>
      </c>
      <c r="R4671" s="54" t="s">
        <v>431</v>
      </c>
      <c r="S4671" s="71"/>
      <c r="T4671" s="54" t="s">
        <v>256</v>
      </c>
      <c r="U4671" s="71">
        <v>44532</v>
      </c>
      <c r="V4671" s="54" t="s">
        <v>256</v>
      </c>
      <c r="W4671" t="str">
        <f t="shared" si="72"/>
        <v>Dec-21</v>
      </c>
    </row>
    <row r="4672" spans="1:23" x14ac:dyDescent="0.25">
      <c r="A4672" s="54" t="s">
        <v>318</v>
      </c>
      <c r="B4672" s="54" t="s">
        <v>432</v>
      </c>
      <c r="C4672" s="54" t="s">
        <v>263</v>
      </c>
      <c r="D4672" s="54" t="s">
        <v>429</v>
      </c>
      <c r="E4672" s="54" t="s">
        <v>17311</v>
      </c>
      <c r="F4672" s="71">
        <v>44531</v>
      </c>
      <c r="G4672" s="72">
        <v>24726.6</v>
      </c>
      <c r="H4672" s="72">
        <v>2098052.0099999998</v>
      </c>
      <c r="I4672" s="54" t="s">
        <v>265</v>
      </c>
      <c r="J4672" s="54" t="s">
        <v>13762</v>
      </c>
      <c r="K4672" s="54" t="s">
        <v>17312</v>
      </c>
      <c r="L4672" s="54" t="s">
        <v>17313</v>
      </c>
      <c r="M4672" s="54" t="s">
        <v>17311</v>
      </c>
      <c r="N4672" s="54" t="s">
        <v>256</v>
      </c>
      <c r="O4672" s="54" t="s">
        <v>256</v>
      </c>
      <c r="P4672" s="54" t="s">
        <v>281</v>
      </c>
      <c r="Q4672" s="54" t="s">
        <v>256</v>
      </c>
      <c r="R4672" s="54" t="s">
        <v>431</v>
      </c>
      <c r="S4672" s="71"/>
      <c r="T4672" s="54" t="s">
        <v>256</v>
      </c>
      <c r="U4672" s="71">
        <v>44531</v>
      </c>
      <c r="V4672" s="54" t="s">
        <v>256</v>
      </c>
      <c r="W4672" t="str">
        <f t="shared" si="72"/>
        <v>Dec-21</v>
      </c>
    </row>
    <row r="4673" spans="1:23" x14ac:dyDescent="0.25">
      <c r="A4673" s="54" t="s">
        <v>318</v>
      </c>
      <c r="B4673" s="54" t="s">
        <v>432</v>
      </c>
      <c r="C4673" s="54" t="s">
        <v>263</v>
      </c>
      <c r="D4673" s="54" t="s">
        <v>429</v>
      </c>
      <c r="E4673" s="54" t="s">
        <v>17314</v>
      </c>
      <c r="F4673" s="71">
        <v>44531</v>
      </c>
      <c r="G4673" s="72">
        <v>124081.4</v>
      </c>
      <c r="H4673" s="72">
        <v>10528306.789999999</v>
      </c>
      <c r="I4673" s="54" t="s">
        <v>265</v>
      </c>
      <c r="J4673" s="54" t="s">
        <v>13762</v>
      </c>
      <c r="K4673" s="54" t="s">
        <v>17315</v>
      </c>
      <c r="L4673" s="54" t="s">
        <v>17316</v>
      </c>
      <c r="M4673" s="54" t="s">
        <v>17314</v>
      </c>
      <c r="N4673" s="54" t="s">
        <v>256</v>
      </c>
      <c r="O4673" s="54" t="s">
        <v>256</v>
      </c>
      <c r="P4673" s="54" t="s">
        <v>281</v>
      </c>
      <c r="Q4673" s="54" t="s">
        <v>256</v>
      </c>
      <c r="R4673" s="54" t="s">
        <v>431</v>
      </c>
      <c r="S4673" s="71"/>
      <c r="T4673" s="54" t="s">
        <v>256</v>
      </c>
      <c r="U4673" s="71">
        <v>44531</v>
      </c>
      <c r="V4673" s="54" t="s">
        <v>256</v>
      </c>
      <c r="W4673" t="str">
        <f t="shared" si="72"/>
        <v>Dec-21</v>
      </c>
    </row>
    <row r="4674" spans="1:23" x14ac:dyDescent="0.25">
      <c r="A4674" s="54" t="s">
        <v>318</v>
      </c>
      <c r="B4674" s="54" t="s">
        <v>432</v>
      </c>
      <c r="C4674" s="54" t="s">
        <v>263</v>
      </c>
      <c r="D4674" s="54" t="s">
        <v>429</v>
      </c>
      <c r="E4674" s="54" t="s">
        <v>17317</v>
      </c>
      <c r="F4674" s="71">
        <v>44534</v>
      </c>
      <c r="G4674" s="72">
        <v>64679.8</v>
      </c>
      <c r="H4674" s="72">
        <v>5488081.0300000003</v>
      </c>
      <c r="I4674" s="54" t="s">
        <v>265</v>
      </c>
      <c r="J4674" s="54" t="s">
        <v>13762</v>
      </c>
      <c r="K4674" s="54" t="s">
        <v>17318</v>
      </c>
      <c r="L4674" s="54" t="s">
        <v>17319</v>
      </c>
      <c r="M4674" s="54" t="s">
        <v>17317</v>
      </c>
      <c r="N4674" s="54" t="s">
        <v>256</v>
      </c>
      <c r="O4674" s="54" t="s">
        <v>256</v>
      </c>
      <c r="P4674" s="54" t="s">
        <v>281</v>
      </c>
      <c r="Q4674" s="54" t="s">
        <v>256</v>
      </c>
      <c r="R4674" s="54" t="s">
        <v>431</v>
      </c>
      <c r="S4674" s="71"/>
      <c r="T4674" s="54" t="s">
        <v>256</v>
      </c>
      <c r="U4674" s="71">
        <v>44534</v>
      </c>
      <c r="V4674" s="54" t="s">
        <v>256</v>
      </c>
      <c r="W4674" t="str">
        <f t="shared" si="72"/>
        <v>Dec-21</v>
      </c>
    </row>
    <row r="4675" spans="1:23" x14ac:dyDescent="0.25">
      <c r="A4675" s="54" t="s">
        <v>318</v>
      </c>
      <c r="B4675" s="54" t="s">
        <v>432</v>
      </c>
      <c r="C4675" s="54" t="s">
        <v>263</v>
      </c>
      <c r="D4675" s="54" t="s">
        <v>429</v>
      </c>
      <c r="E4675" s="54" t="s">
        <v>17320</v>
      </c>
      <c r="F4675" s="71">
        <v>44536</v>
      </c>
      <c r="G4675" s="72">
        <v>80603.7</v>
      </c>
      <c r="H4675" s="72">
        <v>6839223.9500000002</v>
      </c>
      <c r="I4675" s="54" t="s">
        <v>265</v>
      </c>
      <c r="J4675" s="54" t="s">
        <v>13762</v>
      </c>
      <c r="K4675" s="54" t="s">
        <v>17321</v>
      </c>
      <c r="L4675" s="54" t="s">
        <v>17322</v>
      </c>
      <c r="M4675" s="54" t="s">
        <v>17320</v>
      </c>
      <c r="N4675" s="54" t="s">
        <v>256</v>
      </c>
      <c r="O4675" s="54" t="s">
        <v>256</v>
      </c>
      <c r="P4675" s="54" t="s">
        <v>281</v>
      </c>
      <c r="Q4675" s="54" t="s">
        <v>256</v>
      </c>
      <c r="R4675" s="54" t="s">
        <v>431</v>
      </c>
      <c r="S4675" s="71"/>
      <c r="T4675" s="54" t="s">
        <v>256</v>
      </c>
      <c r="U4675" s="71">
        <v>44536</v>
      </c>
      <c r="V4675" s="54" t="s">
        <v>256</v>
      </c>
      <c r="W4675" t="str">
        <f t="shared" si="72"/>
        <v>Dec-21</v>
      </c>
    </row>
    <row r="4676" spans="1:23" x14ac:dyDescent="0.25">
      <c r="A4676" s="54" t="s">
        <v>318</v>
      </c>
      <c r="B4676" s="54" t="s">
        <v>432</v>
      </c>
      <c r="C4676" s="54" t="s">
        <v>263</v>
      </c>
      <c r="D4676" s="54" t="s">
        <v>429</v>
      </c>
      <c r="E4676" s="54" t="s">
        <v>17323</v>
      </c>
      <c r="F4676" s="71">
        <v>44537</v>
      </c>
      <c r="G4676" s="72">
        <v>45994.21</v>
      </c>
      <c r="H4676" s="72">
        <v>3902608.72</v>
      </c>
      <c r="I4676" s="54" t="s">
        <v>265</v>
      </c>
      <c r="J4676" s="54" t="s">
        <v>13762</v>
      </c>
      <c r="K4676" s="54" t="s">
        <v>17324</v>
      </c>
      <c r="L4676" s="54" t="s">
        <v>17325</v>
      </c>
      <c r="M4676" s="54" t="s">
        <v>17323</v>
      </c>
      <c r="N4676" s="54" t="s">
        <v>256</v>
      </c>
      <c r="O4676" s="54" t="s">
        <v>256</v>
      </c>
      <c r="P4676" s="54" t="s">
        <v>281</v>
      </c>
      <c r="Q4676" s="54" t="s">
        <v>256</v>
      </c>
      <c r="R4676" s="54" t="s">
        <v>431</v>
      </c>
      <c r="S4676" s="71"/>
      <c r="T4676" s="54" t="s">
        <v>256</v>
      </c>
      <c r="U4676" s="71">
        <v>44537</v>
      </c>
      <c r="V4676" s="54" t="s">
        <v>256</v>
      </c>
      <c r="W4676" t="str">
        <f t="shared" ref="W4676:W4740" si="73">TEXT(F4676,"MMM-YY")</f>
        <v>Dec-21</v>
      </c>
    </row>
    <row r="4677" spans="1:23" x14ac:dyDescent="0.25">
      <c r="A4677" s="54" t="s">
        <v>318</v>
      </c>
      <c r="B4677" s="54" t="s">
        <v>432</v>
      </c>
      <c r="C4677" s="54" t="s">
        <v>263</v>
      </c>
      <c r="D4677" s="54" t="s">
        <v>429</v>
      </c>
      <c r="E4677" s="54" t="s">
        <v>17326</v>
      </c>
      <c r="F4677" s="71">
        <v>44555</v>
      </c>
      <c r="G4677" s="72">
        <v>121.6</v>
      </c>
      <c r="H4677" s="72">
        <v>10317.76</v>
      </c>
      <c r="I4677" s="54" t="s">
        <v>265</v>
      </c>
      <c r="J4677" s="54" t="s">
        <v>13762</v>
      </c>
      <c r="K4677" s="54" t="s">
        <v>17327</v>
      </c>
      <c r="L4677" s="54" t="s">
        <v>17328</v>
      </c>
      <c r="M4677" s="54" t="s">
        <v>17326</v>
      </c>
      <c r="N4677" s="54" t="s">
        <v>256</v>
      </c>
      <c r="O4677" s="54" t="s">
        <v>256</v>
      </c>
      <c r="P4677" s="54" t="s">
        <v>281</v>
      </c>
      <c r="Q4677" s="54" t="s">
        <v>256</v>
      </c>
      <c r="R4677" s="54" t="s">
        <v>431</v>
      </c>
      <c r="S4677" s="71"/>
      <c r="T4677" s="54" t="s">
        <v>256</v>
      </c>
      <c r="U4677" s="71">
        <v>44555</v>
      </c>
      <c r="V4677" s="54" t="s">
        <v>256</v>
      </c>
      <c r="W4677" t="str">
        <f t="shared" si="73"/>
        <v>Dec-21</v>
      </c>
    </row>
    <row r="4678" spans="1:23" x14ac:dyDescent="0.25">
      <c r="A4678" s="54" t="s">
        <v>318</v>
      </c>
      <c r="B4678" s="54" t="s">
        <v>432</v>
      </c>
      <c r="C4678" s="54" t="s">
        <v>263</v>
      </c>
      <c r="D4678" s="54" t="s">
        <v>429</v>
      </c>
      <c r="E4678" s="54" t="s">
        <v>17329</v>
      </c>
      <c r="F4678" s="71">
        <v>44555</v>
      </c>
      <c r="G4678" s="72">
        <v>1611.2</v>
      </c>
      <c r="H4678" s="72">
        <v>136710.32</v>
      </c>
      <c r="I4678" s="54" t="s">
        <v>265</v>
      </c>
      <c r="J4678" s="54" t="s">
        <v>13762</v>
      </c>
      <c r="K4678" s="54" t="s">
        <v>17327</v>
      </c>
      <c r="L4678" s="54" t="s">
        <v>17330</v>
      </c>
      <c r="M4678" s="54" t="s">
        <v>17329</v>
      </c>
      <c r="N4678" s="54" t="s">
        <v>256</v>
      </c>
      <c r="O4678" s="54" t="s">
        <v>256</v>
      </c>
      <c r="P4678" s="54" t="s">
        <v>281</v>
      </c>
      <c r="Q4678" s="54" t="s">
        <v>256</v>
      </c>
      <c r="R4678" s="54" t="s">
        <v>431</v>
      </c>
      <c r="S4678" s="71"/>
      <c r="T4678" s="54" t="s">
        <v>256</v>
      </c>
      <c r="U4678" s="71">
        <v>44555</v>
      </c>
      <c r="V4678" s="54" t="s">
        <v>256</v>
      </c>
      <c r="W4678" t="str">
        <f t="shared" si="73"/>
        <v>Dec-21</v>
      </c>
    </row>
    <row r="4679" spans="1:23" x14ac:dyDescent="0.25">
      <c r="A4679" s="54" t="s">
        <v>318</v>
      </c>
      <c r="B4679" s="54" t="s">
        <v>432</v>
      </c>
      <c r="C4679" s="54" t="s">
        <v>263</v>
      </c>
      <c r="D4679" s="54" t="s">
        <v>429</v>
      </c>
      <c r="E4679" s="54" t="s">
        <v>17331</v>
      </c>
      <c r="F4679" s="71">
        <v>44548</v>
      </c>
      <c r="G4679" s="72">
        <v>104519.38</v>
      </c>
      <c r="H4679" s="72">
        <v>8868469.3900000006</v>
      </c>
      <c r="I4679" s="54" t="s">
        <v>265</v>
      </c>
      <c r="J4679" s="54" t="s">
        <v>13762</v>
      </c>
      <c r="K4679" s="54" t="s">
        <v>17332</v>
      </c>
      <c r="L4679" s="54" t="s">
        <v>17333</v>
      </c>
      <c r="M4679" s="54" t="s">
        <v>17331</v>
      </c>
      <c r="N4679" s="54" t="s">
        <v>256</v>
      </c>
      <c r="O4679" s="54" t="s">
        <v>256</v>
      </c>
      <c r="P4679" s="54" t="s">
        <v>281</v>
      </c>
      <c r="Q4679" s="54" t="s">
        <v>256</v>
      </c>
      <c r="R4679" s="54" t="s">
        <v>431</v>
      </c>
      <c r="S4679" s="71"/>
      <c r="T4679" s="54" t="s">
        <v>256</v>
      </c>
      <c r="U4679" s="71">
        <v>44548</v>
      </c>
      <c r="V4679" s="54" t="s">
        <v>256</v>
      </c>
      <c r="W4679" t="str">
        <f t="shared" si="73"/>
        <v>Dec-21</v>
      </c>
    </row>
    <row r="4680" spans="1:23" x14ac:dyDescent="0.25">
      <c r="A4680" s="54" t="s">
        <v>318</v>
      </c>
      <c r="B4680" s="54" t="s">
        <v>432</v>
      </c>
      <c r="C4680" s="54" t="s">
        <v>263</v>
      </c>
      <c r="D4680" s="54" t="s">
        <v>429</v>
      </c>
      <c r="E4680" s="54" t="s">
        <v>17334</v>
      </c>
      <c r="F4680" s="71">
        <v>44550</v>
      </c>
      <c r="G4680" s="72">
        <v>41354.65</v>
      </c>
      <c r="H4680" s="72">
        <v>3508942.05</v>
      </c>
      <c r="I4680" s="54" t="s">
        <v>265</v>
      </c>
      <c r="J4680" s="54" t="s">
        <v>13762</v>
      </c>
      <c r="K4680" s="54" t="s">
        <v>17335</v>
      </c>
      <c r="L4680" s="54" t="s">
        <v>17336</v>
      </c>
      <c r="M4680" s="54" t="s">
        <v>17334</v>
      </c>
      <c r="N4680" s="54" t="s">
        <v>256</v>
      </c>
      <c r="O4680" s="54" t="s">
        <v>256</v>
      </c>
      <c r="P4680" s="54" t="s">
        <v>281</v>
      </c>
      <c r="Q4680" s="54" t="s">
        <v>256</v>
      </c>
      <c r="R4680" s="54" t="s">
        <v>431</v>
      </c>
      <c r="S4680" s="71"/>
      <c r="T4680" s="54" t="s">
        <v>256</v>
      </c>
      <c r="U4680" s="71">
        <v>44550</v>
      </c>
      <c r="V4680" s="54" t="s">
        <v>256</v>
      </c>
      <c r="W4680" t="str">
        <f t="shared" si="73"/>
        <v>Dec-21</v>
      </c>
    </row>
    <row r="4681" spans="1:23" x14ac:dyDescent="0.25">
      <c r="A4681" s="54" t="s">
        <v>318</v>
      </c>
      <c r="B4681" s="54" t="s">
        <v>432</v>
      </c>
      <c r="C4681" s="54" t="s">
        <v>263</v>
      </c>
      <c r="D4681" s="54" t="s">
        <v>429</v>
      </c>
      <c r="E4681" s="54" t="s">
        <v>17337</v>
      </c>
      <c r="F4681" s="71">
        <v>44555</v>
      </c>
      <c r="G4681" s="72">
        <v>9712.5499999999993</v>
      </c>
      <c r="H4681" s="72">
        <v>824109.87</v>
      </c>
      <c r="I4681" s="54" t="s">
        <v>265</v>
      </c>
      <c r="J4681" s="54" t="s">
        <v>13762</v>
      </c>
      <c r="K4681" s="54" t="s">
        <v>17338</v>
      </c>
      <c r="L4681" s="54" t="s">
        <v>17339</v>
      </c>
      <c r="M4681" s="54" t="s">
        <v>17337</v>
      </c>
      <c r="N4681" s="54" t="s">
        <v>256</v>
      </c>
      <c r="O4681" s="54" t="s">
        <v>256</v>
      </c>
      <c r="P4681" s="54" t="s">
        <v>281</v>
      </c>
      <c r="Q4681" s="54" t="s">
        <v>256</v>
      </c>
      <c r="R4681" s="54" t="s">
        <v>431</v>
      </c>
      <c r="S4681" s="71"/>
      <c r="T4681" s="54" t="s">
        <v>256</v>
      </c>
      <c r="U4681" s="71">
        <v>44555</v>
      </c>
      <c r="V4681" s="54" t="s">
        <v>256</v>
      </c>
      <c r="W4681" t="str">
        <f t="shared" si="73"/>
        <v>Dec-21</v>
      </c>
    </row>
    <row r="4682" spans="1:23" x14ac:dyDescent="0.25">
      <c r="A4682" s="54" t="s">
        <v>318</v>
      </c>
      <c r="B4682" s="54" t="s">
        <v>432</v>
      </c>
      <c r="C4682" s="54" t="s">
        <v>263</v>
      </c>
      <c r="D4682" s="54" t="s">
        <v>429</v>
      </c>
      <c r="E4682" s="54" t="s">
        <v>17340</v>
      </c>
      <c r="F4682" s="71">
        <v>44555</v>
      </c>
      <c r="G4682" s="72">
        <v>28901.48</v>
      </c>
      <c r="H4682" s="72">
        <v>2452290.58</v>
      </c>
      <c r="I4682" s="54" t="s">
        <v>265</v>
      </c>
      <c r="J4682" s="54" t="s">
        <v>13762</v>
      </c>
      <c r="K4682" s="54" t="s">
        <v>17341</v>
      </c>
      <c r="L4682" s="54" t="s">
        <v>17342</v>
      </c>
      <c r="M4682" s="54" t="s">
        <v>17340</v>
      </c>
      <c r="N4682" s="54" t="s">
        <v>256</v>
      </c>
      <c r="O4682" s="54" t="s">
        <v>256</v>
      </c>
      <c r="P4682" s="54" t="s">
        <v>281</v>
      </c>
      <c r="Q4682" s="54" t="s">
        <v>256</v>
      </c>
      <c r="R4682" s="54" t="s">
        <v>431</v>
      </c>
      <c r="S4682" s="71"/>
      <c r="T4682" s="54" t="s">
        <v>256</v>
      </c>
      <c r="U4682" s="71">
        <v>44555</v>
      </c>
      <c r="V4682" s="54" t="s">
        <v>256</v>
      </c>
      <c r="W4682" t="str">
        <f t="shared" si="73"/>
        <v>Dec-21</v>
      </c>
    </row>
    <row r="4683" spans="1:23" x14ac:dyDescent="0.25">
      <c r="A4683" s="54" t="s">
        <v>318</v>
      </c>
      <c r="B4683" s="54" t="s">
        <v>432</v>
      </c>
      <c r="C4683" s="54" t="s">
        <v>263</v>
      </c>
      <c r="D4683" s="54" t="s">
        <v>429</v>
      </c>
      <c r="E4683" s="54" t="s">
        <v>17343</v>
      </c>
      <c r="F4683" s="71">
        <v>44544</v>
      </c>
      <c r="G4683" s="72">
        <v>11390.59</v>
      </c>
      <c r="H4683" s="72">
        <v>966491.56</v>
      </c>
      <c r="I4683" s="54" t="s">
        <v>265</v>
      </c>
      <c r="J4683" s="54" t="s">
        <v>17344</v>
      </c>
      <c r="K4683" s="54" t="s">
        <v>17345</v>
      </c>
      <c r="L4683" s="54" t="s">
        <v>17346</v>
      </c>
      <c r="M4683" s="54" t="s">
        <v>17343</v>
      </c>
      <c r="N4683" s="54" t="s">
        <v>256</v>
      </c>
      <c r="O4683" s="54" t="s">
        <v>256</v>
      </c>
      <c r="P4683" s="54" t="s">
        <v>452</v>
      </c>
      <c r="Q4683" s="54" t="s">
        <v>256</v>
      </c>
      <c r="R4683" s="54" t="s">
        <v>431</v>
      </c>
      <c r="S4683" s="71"/>
      <c r="T4683" s="54" t="s">
        <v>256</v>
      </c>
      <c r="U4683" s="71">
        <v>44544</v>
      </c>
      <c r="V4683" s="54" t="s">
        <v>256</v>
      </c>
      <c r="W4683" t="str">
        <f t="shared" si="73"/>
        <v>Dec-21</v>
      </c>
    </row>
    <row r="4684" spans="1:23" x14ac:dyDescent="0.25">
      <c r="A4684" s="54" t="s">
        <v>318</v>
      </c>
      <c r="B4684" s="54" t="s">
        <v>432</v>
      </c>
      <c r="C4684" s="54" t="s">
        <v>263</v>
      </c>
      <c r="D4684" s="54" t="s">
        <v>429</v>
      </c>
      <c r="E4684" s="54" t="s">
        <v>17347</v>
      </c>
      <c r="F4684" s="71">
        <v>44544</v>
      </c>
      <c r="G4684" s="72">
        <v>9958.01</v>
      </c>
      <c r="H4684" s="72">
        <v>844937.15</v>
      </c>
      <c r="I4684" s="54" t="s">
        <v>265</v>
      </c>
      <c r="J4684" s="54" t="s">
        <v>17344</v>
      </c>
      <c r="K4684" s="54" t="s">
        <v>17348</v>
      </c>
      <c r="L4684" s="54" t="s">
        <v>17349</v>
      </c>
      <c r="M4684" s="54" t="s">
        <v>17347</v>
      </c>
      <c r="N4684" s="54" t="s">
        <v>256</v>
      </c>
      <c r="O4684" s="54" t="s">
        <v>256</v>
      </c>
      <c r="P4684" s="54" t="s">
        <v>452</v>
      </c>
      <c r="Q4684" s="54" t="s">
        <v>256</v>
      </c>
      <c r="R4684" s="54" t="s">
        <v>431</v>
      </c>
      <c r="S4684" s="71"/>
      <c r="T4684" s="54" t="s">
        <v>256</v>
      </c>
      <c r="U4684" s="71">
        <v>44544</v>
      </c>
      <c r="V4684" s="54" t="s">
        <v>256</v>
      </c>
      <c r="W4684" t="str">
        <f t="shared" si="73"/>
        <v>Dec-21</v>
      </c>
    </row>
    <row r="4685" spans="1:23" x14ac:dyDescent="0.25">
      <c r="A4685" s="54" t="s">
        <v>318</v>
      </c>
      <c r="B4685" s="54" t="s">
        <v>432</v>
      </c>
      <c r="C4685" s="54" t="s">
        <v>263</v>
      </c>
      <c r="D4685" s="54" t="s">
        <v>429</v>
      </c>
      <c r="E4685" s="54" t="s">
        <v>17350</v>
      </c>
      <c r="F4685" s="71">
        <v>44550</v>
      </c>
      <c r="G4685" s="72">
        <v>891.8</v>
      </c>
      <c r="H4685" s="72">
        <v>75669.23</v>
      </c>
      <c r="I4685" s="54" t="s">
        <v>265</v>
      </c>
      <c r="J4685" s="54" t="s">
        <v>17344</v>
      </c>
      <c r="K4685" s="54" t="s">
        <v>17351</v>
      </c>
      <c r="L4685" s="54" t="s">
        <v>17352</v>
      </c>
      <c r="M4685" s="54" t="s">
        <v>17350</v>
      </c>
      <c r="N4685" s="54" t="s">
        <v>256</v>
      </c>
      <c r="O4685" s="54" t="s">
        <v>256</v>
      </c>
      <c r="P4685" s="54" t="s">
        <v>452</v>
      </c>
      <c r="Q4685" s="54" t="s">
        <v>256</v>
      </c>
      <c r="R4685" s="54" t="s">
        <v>431</v>
      </c>
      <c r="S4685" s="71"/>
      <c r="T4685" s="54" t="s">
        <v>256</v>
      </c>
      <c r="U4685" s="71">
        <v>44550</v>
      </c>
      <c r="V4685" s="54" t="s">
        <v>256</v>
      </c>
      <c r="W4685" t="str">
        <f t="shared" si="73"/>
        <v>Dec-21</v>
      </c>
    </row>
    <row r="4686" spans="1:23" x14ac:dyDescent="0.25">
      <c r="A4686" s="54" t="s">
        <v>318</v>
      </c>
      <c r="B4686" s="54" t="s">
        <v>432</v>
      </c>
      <c r="C4686" s="54" t="s">
        <v>263</v>
      </c>
      <c r="D4686" s="54" t="s">
        <v>429</v>
      </c>
      <c r="E4686" s="54" t="s">
        <v>17353</v>
      </c>
      <c r="F4686" s="71">
        <v>44558</v>
      </c>
      <c r="G4686" s="72">
        <v>10153.15</v>
      </c>
      <c r="H4686" s="72">
        <v>861494.78</v>
      </c>
      <c r="I4686" s="54" t="s">
        <v>265</v>
      </c>
      <c r="J4686" s="54" t="s">
        <v>17354</v>
      </c>
      <c r="K4686" s="54" t="s">
        <v>17355</v>
      </c>
      <c r="L4686" s="54" t="s">
        <v>17356</v>
      </c>
      <c r="M4686" s="54" t="s">
        <v>17353</v>
      </c>
      <c r="N4686" s="54" t="s">
        <v>256</v>
      </c>
      <c r="O4686" s="54" t="s">
        <v>256</v>
      </c>
      <c r="P4686" s="54" t="s">
        <v>437</v>
      </c>
      <c r="Q4686" s="54" t="s">
        <v>256</v>
      </c>
      <c r="R4686" s="54" t="s">
        <v>431</v>
      </c>
      <c r="S4686" s="71"/>
      <c r="T4686" s="54" t="s">
        <v>256</v>
      </c>
      <c r="U4686" s="71">
        <v>44558</v>
      </c>
      <c r="V4686" s="54" t="s">
        <v>256</v>
      </c>
      <c r="W4686" t="str">
        <f t="shared" si="73"/>
        <v>Dec-21</v>
      </c>
    </row>
    <row r="4687" spans="1:23" x14ac:dyDescent="0.25">
      <c r="A4687" s="54" t="s">
        <v>318</v>
      </c>
      <c r="B4687" s="54" t="s">
        <v>432</v>
      </c>
      <c r="C4687" s="54" t="s">
        <v>263</v>
      </c>
      <c r="D4687" s="54" t="s">
        <v>429</v>
      </c>
      <c r="E4687" s="54" t="s">
        <v>17357</v>
      </c>
      <c r="F4687" s="71">
        <v>44558</v>
      </c>
      <c r="G4687" s="72">
        <v>63812</v>
      </c>
      <c r="H4687" s="72">
        <v>5414448.2000000002</v>
      </c>
      <c r="I4687" s="54" t="s">
        <v>265</v>
      </c>
      <c r="J4687" s="54" t="s">
        <v>17354</v>
      </c>
      <c r="K4687" s="54" t="s">
        <v>17355</v>
      </c>
      <c r="L4687" s="54" t="s">
        <v>17358</v>
      </c>
      <c r="M4687" s="54" t="s">
        <v>17357</v>
      </c>
      <c r="N4687" s="54" t="s">
        <v>256</v>
      </c>
      <c r="O4687" s="54" t="s">
        <v>256</v>
      </c>
      <c r="P4687" s="54" t="s">
        <v>437</v>
      </c>
      <c r="Q4687" s="54" t="s">
        <v>256</v>
      </c>
      <c r="R4687" s="54" t="s">
        <v>431</v>
      </c>
      <c r="S4687" s="71"/>
      <c r="T4687" s="54" t="s">
        <v>256</v>
      </c>
      <c r="U4687" s="71">
        <v>44558</v>
      </c>
      <c r="V4687" s="54" t="s">
        <v>256</v>
      </c>
      <c r="W4687" t="str">
        <f t="shared" si="73"/>
        <v>Dec-21</v>
      </c>
    </row>
    <row r="4688" spans="1:23" x14ac:dyDescent="0.25">
      <c r="A4688" s="54" t="s">
        <v>318</v>
      </c>
      <c r="B4688" s="54" t="s">
        <v>432</v>
      </c>
      <c r="C4688" s="54" t="s">
        <v>263</v>
      </c>
      <c r="D4688" s="54" t="s">
        <v>429</v>
      </c>
      <c r="E4688" s="54" t="s">
        <v>17359</v>
      </c>
      <c r="F4688" s="71">
        <v>44551</v>
      </c>
      <c r="G4688" s="72">
        <v>2084.4899999999998</v>
      </c>
      <c r="H4688" s="72">
        <v>176868.98</v>
      </c>
      <c r="I4688" s="54" t="s">
        <v>265</v>
      </c>
      <c r="J4688" s="54" t="s">
        <v>17360</v>
      </c>
      <c r="K4688" s="54" t="s">
        <v>17361</v>
      </c>
      <c r="L4688" s="54" t="s">
        <v>17362</v>
      </c>
      <c r="M4688" s="54" t="s">
        <v>17359</v>
      </c>
      <c r="N4688" s="54" t="s">
        <v>256</v>
      </c>
      <c r="O4688" s="54" t="s">
        <v>256</v>
      </c>
      <c r="P4688" s="54" t="s">
        <v>437</v>
      </c>
      <c r="Q4688" s="54" t="s">
        <v>256</v>
      </c>
      <c r="R4688" s="54" t="s">
        <v>431</v>
      </c>
      <c r="S4688" s="71"/>
      <c r="T4688" s="54" t="s">
        <v>256</v>
      </c>
      <c r="U4688" s="71">
        <v>44551</v>
      </c>
      <c r="V4688" s="54" t="s">
        <v>256</v>
      </c>
      <c r="W4688" t="str">
        <f t="shared" si="73"/>
        <v>Dec-21</v>
      </c>
    </row>
    <row r="4689" spans="1:23" x14ac:dyDescent="0.25">
      <c r="A4689" s="54" t="s">
        <v>318</v>
      </c>
      <c r="B4689" s="54" t="s">
        <v>432</v>
      </c>
      <c r="C4689" s="54" t="s">
        <v>263</v>
      </c>
      <c r="D4689" s="54" t="s">
        <v>429</v>
      </c>
      <c r="E4689" s="54" t="s">
        <v>17363</v>
      </c>
      <c r="F4689" s="71">
        <v>44539</v>
      </c>
      <c r="G4689" s="72">
        <v>96433.66</v>
      </c>
      <c r="H4689" s="72">
        <v>8182396.0499999998</v>
      </c>
      <c r="I4689" s="54" t="s">
        <v>265</v>
      </c>
      <c r="J4689" s="54" t="s">
        <v>17364</v>
      </c>
      <c r="K4689" s="54" t="s">
        <v>17365</v>
      </c>
      <c r="L4689" s="54" t="s">
        <v>17366</v>
      </c>
      <c r="M4689" s="54" t="s">
        <v>17363</v>
      </c>
      <c r="N4689" s="54" t="s">
        <v>256</v>
      </c>
      <c r="O4689" s="54" t="s">
        <v>256</v>
      </c>
      <c r="P4689" s="54" t="s">
        <v>439</v>
      </c>
      <c r="Q4689" s="54" t="s">
        <v>256</v>
      </c>
      <c r="R4689" s="54" t="s">
        <v>431</v>
      </c>
      <c r="S4689" s="71"/>
      <c r="T4689" s="54" t="s">
        <v>256</v>
      </c>
      <c r="U4689" s="71">
        <v>44539</v>
      </c>
      <c r="V4689" s="54" t="s">
        <v>256</v>
      </c>
      <c r="W4689" t="str">
        <f t="shared" si="73"/>
        <v>Dec-21</v>
      </c>
    </row>
    <row r="4690" spans="1:23" x14ac:dyDescent="0.25">
      <c r="A4690" s="54" t="s">
        <v>318</v>
      </c>
      <c r="B4690" s="54" t="s">
        <v>432</v>
      </c>
      <c r="C4690" s="54" t="s">
        <v>263</v>
      </c>
      <c r="D4690" s="54" t="s">
        <v>429</v>
      </c>
      <c r="E4690" s="54" t="s">
        <v>17367</v>
      </c>
      <c r="F4690" s="71">
        <v>44548</v>
      </c>
      <c r="G4690" s="72">
        <v>45498.85</v>
      </c>
      <c r="H4690" s="72">
        <v>3860577.42</v>
      </c>
      <c r="I4690" s="54" t="s">
        <v>265</v>
      </c>
      <c r="J4690" s="54" t="s">
        <v>17364</v>
      </c>
      <c r="K4690" s="54" t="s">
        <v>17368</v>
      </c>
      <c r="L4690" s="54" t="s">
        <v>17369</v>
      </c>
      <c r="M4690" s="54" t="s">
        <v>17367</v>
      </c>
      <c r="N4690" s="54" t="s">
        <v>256</v>
      </c>
      <c r="O4690" s="54" t="s">
        <v>256</v>
      </c>
      <c r="P4690" s="54" t="s">
        <v>439</v>
      </c>
      <c r="Q4690" s="54" t="s">
        <v>256</v>
      </c>
      <c r="R4690" s="54" t="s">
        <v>431</v>
      </c>
      <c r="S4690" s="71"/>
      <c r="T4690" s="54" t="s">
        <v>256</v>
      </c>
      <c r="U4690" s="71">
        <v>44548</v>
      </c>
      <c r="V4690" s="54" t="s">
        <v>256</v>
      </c>
      <c r="W4690" t="str">
        <f t="shared" si="73"/>
        <v>Dec-21</v>
      </c>
    </row>
    <row r="4691" spans="1:23" x14ac:dyDescent="0.25">
      <c r="A4691" s="54" t="s">
        <v>318</v>
      </c>
      <c r="B4691" s="54" t="s">
        <v>432</v>
      </c>
      <c r="C4691" s="54" t="s">
        <v>263</v>
      </c>
      <c r="D4691" s="54" t="s">
        <v>429</v>
      </c>
      <c r="E4691" s="54" t="s">
        <v>17370</v>
      </c>
      <c r="F4691" s="71">
        <v>44560</v>
      </c>
      <c r="G4691" s="72">
        <v>310261.65999999997</v>
      </c>
      <c r="H4691" s="72">
        <v>26325701.850000001</v>
      </c>
      <c r="I4691" s="54" t="s">
        <v>265</v>
      </c>
      <c r="J4691" s="54" t="s">
        <v>17364</v>
      </c>
      <c r="K4691" s="54" t="s">
        <v>17371</v>
      </c>
      <c r="L4691" s="54" t="s">
        <v>17372</v>
      </c>
      <c r="M4691" s="54" t="s">
        <v>17370</v>
      </c>
      <c r="N4691" s="54" t="s">
        <v>256</v>
      </c>
      <c r="O4691" s="54" t="s">
        <v>256</v>
      </c>
      <c r="P4691" s="54" t="s">
        <v>439</v>
      </c>
      <c r="Q4691" s="54" t="s">
        <v>256</v>
      </c>
      <c r="R4691" s="54" t="s">
        <v>431</v>
      </c>
      <c r="S4691" s="71"/>
      <c r="T4691" s="54" t="s">
        <v>256</v>
      </c>
      <c r="U4691" s="71">
        <v>44560</v>
      </c>
      <c r="V4691" s="54" t="s">
        <v>256</v>
      </c>
      <c r="W4691" t="str">
        <f t="shared" si="73"/>
        <v>Dec-21</v>
      </c>
    </row>
    <row r="4692" spans="1:23" x14ac:dyDescent="0.25">
      <c r="A4692" s="54" t="s">
        <v>318</v>
      </c>
      <c r="B4692" s="54" t="s">
        <v>432</v>
      </c>
      <c r="C4692" s="54" t="s">
        <v>263</v>
      </c>
      <c r="D4692" s="54" t="s">
        <v>429</v>
      </c>
      <c r="E4692" s="54" t="s">
        <v>17373</v>
      </c>
      <c r="F4692" s="71">
        <v>44559</v>
      </c>
      <c r="G4692" s="72">
        <v>212916.29</v>
      </c>
      <c r="H4692" s="72">
        <v>18065947.210000001</v>
      </c>
      <c r="I4692" s="54" t="s">
        <v>265</v>
      </c>
      <c r="J4692" s="54" t="s">
        <v>17364</v>
      </c>
      <c r="K4692" s="54" t="s">
        <v>17374</v>
      </c>
      <c r="L4692" s="54" t="s">
        <v>17375</v>
      </c>
      <c r="M4692" s="54" t="s">
        <v>17373</v>
      </c>
      <c r="N4692" s="54" t="s">
        <v>256</v>
      </c>
      <c r="O4692" s="54" t="s">
        <v>256</v>
      </c>
      <c r="P4692" s="54" t="s">
        <v>439</v>
      </c>
      <c r="Q4692" s="54" t="s">
        <v>256</v>
      </c>
      <c r="R4692" s="54" t="s">
        <v>431</v>
      </c>
      <c r="S4692" s="71"/>
      <c r="T4692" s="54" t="s">
        <v>256</v>
      </c>
      <c r="U4692" s="71">
        <v>44559</v>
      </c>
      <c r="V4692" s="54" t="s">
        <v>256</v>
      </c>
      <c r="W4692" t="str">
        <f t="shared" si="73"/>
        <v>Dec-21</v>
      </c>
    </row>
    <row r="4693" spans="1:23" x14ac:dyDescent="0.25">
      <c r="A4693" s="54" t="s">
        <v>317</v>
      </c>
      <c r="B4693" s="54" t="s">
        <v>432</v>
      </c>
      <c r="C4693" s="54" t="s">
        <v>263</v>
      </c>
      <c r="D4693" s="54" t="s">
        <v>429</v>
      </c>
      <c r="E4693" s="54" t="s">
        <v>17376</v>
      </c>
      <c r="F4693" s="71">
        <v>44532</v>
      </c>
      <c r="G4693" s="72">
        <v>7053.45</v>
      </c>
      <c r="H4693" s="72">
        <v>598485.23</v>
      </c>
      <c r="I4693" s="54" t="s">
        <v>265</v>
      </c>
      <c r="J4693" s="54" t="s">
        <v>13789</v>
      </c>
      <c r="K4693" s="54" t="s">
        <v>17377</v>
      </c>
      <c r="L4693" s="54" t="s">
        <v>17378</v>
      </c>
      <c r="M4693" s="54" t="s">
        <v>17376</v>
      </c>
      <c r="N4693" s="54" t="s">
        <v>256</v>
      </c>
      <c r="O4693" s="54" t="s">
        <v>256</v>
      </c>
      <c r="P4693" s="54" t="s">
        <v>289</v>
      </c>
      <c r="Q4693" s="54" t="s">
        <v>256</v>
      </c>
      <c r="R4693" s="54" t="s">
        <v>431</v>
      </c>
      <c r="S4693" s="71"/>
      <c r="T4693" s="54" t="s">
        <v>256</v>
      </c>
      <c r="U4693" s="71">
        <v>44532</v>
      </c>
      <c r="V4693" s="54" t="s">
        <v>256</v>
      </c>
      <c r="W4693" t="str">
        <f t="shared" si="73"/>
        <v>Dec-21</v>
      </c>
    </row>
    <row r="4694" spans="1:23" x14ac:dyDescent="0.25">
      <c r="A4694" s="54" t="s">
        <v>317</v>
      </c>
      <c r="B4694" s="54" t="s">
        <v>432</v>
      </c>
      <c r="C4694" s="54" t="s">
        <v>263</v>
      </c>
      <c r="D4694" s="54" t="s">
        <v>429</v>
      </c>
      <c r="E4694" s="54" t="s">
        <v>17379</v>
      </c>
      <c r="F4694" s="71">
        <v>44532</v>
      </c>
      <c r="G4694" s="72">
        <v>1954.75</v>
      </c>
      <c r="H4694" s="72">
        <v>165860.54</v>
      </c>
      <c r="I4694" s="54" t="s">
        <v>265</v>
      </c>
      <c r="J4694" s="54" t="s">
        <v>13789</v>
      </c>
      <c r="K4694" s="54" t="s">
        <v>17380</v>
      </c>
      <c r="L4694" s="54" t="s">
        <v>17381</v>
      </c>
      <c r="M4694" s="54" t="s">
        <v>17379</v>
      </c>
      <c r="N4694" s="54" t="s">
        <v>256</v>
      </c>
      <c r="O4694" s="54" t="s">
        <v>256</v>
      </c>
      <c r="P4694" s="54" t="s">
        <v>289</v>
      </c>
      <c r="Q4694" s="54" t="s">
        <v>256</v>
      </c>
      <c r="R4694" s="54" t="s">
        <v>431</v>
      </c>
      <c r="S4694" s="71"/>
      <c r="T4694" s="54" t="s">
        <v>256</v>
      </c>
      <c r="U4694" s="71">
        <v>44532</v>
      </c>
      <c r="V4694" s="54" t="s">
        <v>256</v>
      </c>
      <c r="W4694" t="str">
        <f t="shared" si="73"/>
        <v>Dec-21</v>
      </c>
    </row>
    <row r="4695" spans="1:23" x14ac:dyDescent="0.25">
      <c r="A4695" s="54" t="s">
        <v>317</v>
      </c>
      <c r="B4695" s="54" t="s">
        <v>432</v>
      </c>
      <c r="C4695" s="54" t="s">
        <v>263</v>
      </c>
      <c r="D4695" s="54" t="s">
        <v>429</v>
      </c>
      <c r="E4695" s="54" t="s">
        <v>17382</v>
      </c>
      <c r="F4695" s="71">
        <v>44534</v>
      </c>
      <c r="G4695" s="72">
        <v>261.81</v>
      </c>
      <c r="H4695" s="72">
        <v>22214.58</v>
      </c>
      <c r="I4695" s="54" t="s">
        <v>265</v>
      </c>
      <c r="J4695" s="54" t="s">
        <v>13789</v>
      </c>
      <c r="K4695" s="54" t="s">
        <v>17383</v>
      </c>
      <c r="L4695" s="54" t="s">
        <v>17384</v>
      </c>
      <c r="M4695" s="54" t="s">
        <v>17382</v>
      </c>
      <c r="N4695" s="54" t="s">
        <v>256</v>
      </c>
      <c r="O4695" s="54" t="s">
        <v>256</v>
      </c>
      <c r="P4695" s="54" t="s">
        <v>289</v>
      </c>
      <c r="Q4695" s="54" t="s">
        <v>256</v>
      </c>
      <c r="R4695" s="54" t="s">
        <v>431</v>
      </c>
      <c r="S4695" s="71"/>
      <c r="T4695" s="54" t="s">
        <v>256</v>
      </c>
      <c r="U4695" s="71">
        <v>44534</v>
      </c>
      <c r="V4695" s="54" t="s">
        <v>256</v>
      </c>
      <c r="W4695" t="str">
        <f t="shared" si="73"/>
        <v>Dec-21</v>
      </c>
    </row>
    <row r="4696" spans="1:23" x14ac:dyDescent="0.25">
      <c r="A4696" s="54" t="s">
        <v>317</v>
      </c>
      <c r="B4696" s="54" t="s">
        <v>432</v>
      </c>
      <c r="C4696" s="54" t="s">
        <v>263</v>
      </c>
      <c r="D4696" s="54" t="s">
        <v>429</v>
      </c>
      <c r="E4696" s="54" t="s">
        <v>17385</v>
      </c>
      <c r="F4696" s="71">
        <v>44534</v>
      </c>
      <c r="G4696" s="72">
        <v>5994.59</v>
      </c>
      <c r="H4696" s="72">
        <v>508640.96</v>
      </c>
      <c r="I4696" s="54" t="s">
        <v>265</v>
      </c>
      <c r="J4696" s="54" t="s">
        <v>13789</v>
      </c>
      <c r="K4696" s="54" t="s">
        <v>17383</v>
      </c>
      <c r="L4696" s="54" t="s">
        <v>17386</v>
      </c>
      <c r="M4696" s="54" t="s">
        <v>17385</v>
      </c>
      <c r="N4696" s="54" t="s">
        <v>256</v>
      </c>
      <c r="O4696" s="54" t="s">
        <v>256</v>
      </c>
      <c r="P4696" s="54" t="s">
        <v>289</v>
      </c>
      <c r="Q4696" s="54" t="s">
        <v>256</v>
      </c>
      <c r="R4696" s="54" t="s">
        <v>431</v>
      </c>
      <c r="S4696" s="71"/>
      <c r="T4696" s="54" t="s">
        <v>256</v>
      </c>
      <c r="U4696" s="71">
        <v>44534</v>
      </c>
      <c r="V4696" s="54" t="s">
        <v>256</v>
      </c>
      <c r="W4696" t="str">
        <f t="shared" si="73"/>
        <v>Dec-21</v>
      </c>
    </row>
    <row r="4697" spans="1:23" x14ac:dyDescent="0.25">
      <c r="A4697" s="54" t="s">
        <v>317</v>
      </c>
      <c r="B4697" s="54" t="s">
        <v>432</v>
      </c>
      <c r="C4697" s="54" t="s">
        <v>263</v>
      </c>
      <c r="D4697" s="54" t="s">
        <v>429</v>
      </c>
      <c r="E4697" s="54" t="s">
        <v>17387</v>
      </c>
      <c r="F4697" s="71">
        <v>44534</v>
      </c>
      <c r="G4697" s="72">
        <v>385.06</v>
      </c>
      <c r="H4697" s="72">
        <v>32672.34</v>
      </c>
      <c r="I4697" s="54" t="s">
        <v>265</v>
      </c>
      <c r="J4697" s="54" t="s">
        <v>13789</v>
      </c>
      <c r="K4697" s="54" t="s">
        <v>17388</v>
      </c>
      <c r="L4697" s="54" t="s">
        <v>17389</v>
      </c>
      <c r="M4697" s="54" t="s">
        <v>17387</v>
      </c>
      <c r="N4697" s="54" t="s">
        <v>256</v>
      </c>
      <c r="O4697" s="54" t="s">
        <v>256</v>
      </c>
      <c r="P4697" s="54" t="s">
        <v>289</v>
      </c>
      <c r="Q4697" s="54" t="s">
        <v>256</v>
      </c>
      <c r="R4697" s="54" t="s">
        <v>431</v>
      </c>
      <c r="S4697" s="71"/>
      <c r="T4697" s="54" t="s">
        <v>256</v>
      </c>
      <c r="U4697" s="71">
        <v>44534</v>
      </c>
      <c r="V4697" s="54" t="s">
        <v>256</v>
      </c>
      <c r="W4697" t="str">
        <f t="shared" si="73"/>
        <v>Dec-21</v>
      </c>
    </row>
    <row r="4698" spans="1:23" x14ac:dyDescent="0.25">
      <c r="A4698" s="54" t="s">
        <v>317</v>
      </c>
      <c r="B4698" s="54" t="s">
        <v>432</v>
      </c>
      <c r="C4698" s="54" t="s">
        <v>263</v>
      </c>
      <c r="D4698" s="54" t="s">
        <v>429</v>
      </c>
      <c r="E4698" s="54" t="s">
        <v>17390</v>
      </c>
      <c r="F4698" s="71">
        <v>44537</v>
      </c>
      <c r="G4698" s="72">
        <v>6763.74</v>
      </c>
      <c r="H4698" s="72">
        <v>573903.34</v>
      </c>
      <c r="I4698" s="54" t="s">
        <v>265</v>
      </c>
      <c r="J4698" s="54" t="s">
        <v>13789</v>
      </c>
      <c r="K4698" s="54" t="s">
        <v>17391</v>
      </c>
      <c r="L4698" s="54" t="s">
        <v>17392</v>
      </c>
      <c r="M4698" s="54" t="s">
        <v>17390</v>
      </c>
      <c r="N4698" s="54" t="s">
        <v>256</v>
      </c>
      <c r="O4698" s="54" t="s">
        <v>256</v>
      </c>
      <c r="P4698" s="54" t="s">
        <v>289</v>
      </c>
      <c r="Q4698" s="54" t="s">
        <v>256</v>
      </c>
      <c r="R4698" s="54" t="s">
        <v>431</v>
      </c>
      <c r="S4698" s="71"/>
      <c r="T4698" s="54" t="s">
        <v>256</v>
      </c>
      <c r="U4698" s="71">
        <v>44537</v>
      </c>
      <c r="V4698" s="54" t="s">
        <v>256</v>
      </c>
      <c r="W4698" t="str">
        <f t="shared" si="73"/>
        <v>Dec-21</v>
      </c>
    </row>
    <row r="4699" spans="1:23" x14ac:dyDescent="0.25">
      <c r="A4699" s="54" t="s">
        <v>317</v>
      </c>
      <c r="B4699" s="54" t="s">
        <v>432</v>
      </c>
      <c r="C4699" s="54" t="s">
        <v>263</v>
      </c>
      <c r="D4699" s="54" t="s">
        <v>429</v>
      </c>
      <c r="E4699" s="54" t="s">
        <v>17393</v>
      </c>
      <c r="F4699" s="71">
        <v>44534</v>
      </c>
      <c r="G4699" s="72">
        <v>212.34</v>
      </c>
      <c r="H4699" s="72">
        <v>18017.05</v>
      </c>
      <c r="I4699" s="54" t="s">
        <v>265</v>
      </c>
      <c r="J4699" s="54" t="s">
        <v>13789</v>
      </c>
      <c r="K4699" s="54" t="s">
        <v>17394</v>
      </c>
      <c r="L4699" s="54" t="s">
        <v>17395</v>
      </c>
      <c r="M4699" s="54" t="s">
        <v>17393</v>
      </c>
      <c r="N4699" s="54" t="s">
        <v>256</v>
      </c>
      <c r="O4699" s="54" t="s">
        <v>256</v>
      </c>
      <c r="P4699" s="54" t="s">
        <v>289</v>
      </c>
      <c r="Q4699" s="54" t="s">
        <v>256</v>
      </c>
      <c r="R4699" s="54" t="s">
        <v>431</v>
      </c>
      <c r="S4699" s="71"/>
      <c r="T4699" s="54" t="s">
        <v>256</v>
      </c>
      <c r="U4699" s="71">
        <v>44534</v>
      </c>
      <c r="V4699" s="54" t="s">
        <v>256</v>
      </c>
      <c r="W4699" t="str">
        <f t="shared" si="73"/>
        <v>Dec-21</v>
      </c>
    </row>
    <row r="4700" spans="1:23" x14ac:dyDescent="0.25">
      <c r="A4700" s="54" t="s">
        <v>317</v>
      </c>
      <c r="B4700" s="54" t="s">
        <v>432</v>
      </c>
      <c r="C4700" s="54" t="s">
        <v>263</v>
      </c>
      <c r="D4700" s="54" t="s">
        <v>429</v>
      </c>
      <c r="E4700" s="54" t="s">
        <v>17396</v>
      </c>
      <c r="F4700" s="71">
        <v>44534</v>
      </c>
      <c r="G4700" s="72">
        <v>4568.8500000000004</v>
      </c>
      <c r="H4700" s="72">
        <v>387666.92</v>
      </c>
      <c r="I4700" s="54" t="s">
        <v>265</v>
      </c>
      <c r="J4700" s="54" t="s">
        <v>13789</v>
      </c>
      <c r="K4700" s="54" t="s">
        <v>17397</v>
      </c>
      <c r="L4700" s="54" t="s">
        <v>17398</v>
      </c>
      <c r="M4700" s="54" t="s">
        <v>17396</v>
      </c>
      <c r="N4700" s="54" t="s">
        <v>256</v>
      </c>
      <c r="O4700" s="54" t="s">
        <v>256</v>
      </c>
      <c r="P4700" s="54" t="s">
        <v>289</v>
      </c>
      <c r="Q4700" s="54" t="s">
        <v>256</v>
      </c>
      <c r="R4700" s="54" t="s">
        <v>431</v>
      </c>
      <c r="S4700" s="71"/>
      <c r="T4700" s="54" t="s">
        <v>256</v>
      </c>
      <c r="U4700" s="71">
        <v>44534</v>
      </c>
      <c r="V4700" s="54" t="s">
        <v>256</v>
      </c>
      <c r="W4700" t="str">
        <f t="shared" si="73"/>
        <v>Dec-21</v>
      </c>
    </row>
    <row r="4701" spans="1:23" x14ac:dyDescent="0.25">
      <c r="A4701" s="54" t="s">
        <v>317</v>
      </c>
      <c r="B4701" s="54" t="s">
        <v>432</v>
      </c>
      <c r="C4701" s="54" t="s">
        <v>263</v>
      </c>
      <c r="D4701" s="54" t="s">
        <v>429</v>
      </c>
      <c r="E4701" s="54" t="s">
        <v>17399</v>
      </c>
      <c r="F4701" s="71">
        <v>44534</v>
      </c>
      <c r="G4701" s="72">
        <v>3459.09</v>
      </c>
      <c r="H4701" s="72">
        <v>293503.78999999998</v>
      </c>
      <c r="I4701" s="54" t="s">
        <v>265</v>
      </c>
      <c r="J4701" s="54" t="s">
        <v>13789</v>
      </c>
      <c r="K4701" s="54" t="s">
        <v>17400</v>
      </c>
      <c r="L4701" s="54" t="s">
        <v>17401</v>
      </c>
      <c r="M4701" s="54" t="s">
        <v>17399</v>
      </c>
      <c r="N4701" s="54" t="s">
        <v>256</v>
      </c>
      <c r="O4701" s="54" t="s">
        <v>256</v>
      </c>
      <c r="P4701" s="54" t="s">
        <v>289</v>
      </c>
      <c r="Q4701" s="54" t="s">
        <v>256</v>
      </c>
      <c r="R4701" s="54" t="s">
        <v>431</v>
      </c>
      <c r="S4701" s="71"/>
      <c r="T4701" s="54" t="s">
        <v>256</v>
      </c>
      <c r="U4701" s="71">
        <v>44534</v>
      </c>
      <c r="V4701" s="54" t="s">
        <v>256</v>
      </c>
      <c r="W4701" t="str">
        <f t="shared" si="73"/>
        <v>Dec-21</v>
      </c>
    </row>
    <row r="4702" spans="1:23" x14ac:dyDescent="0.25">
      <c r="A4702" s="54" t="s">
        <v>317</v>
      </c>
      <c r="B4702" s="54" t="s">
        <v>432</v>
      </c>
      <c r="C4702" s="54" t="s">
        <v>263</v>
      </c>
      <c r="D4702" s="54" t="s">
        <v>429</v>
      </c>
      <c r="E4702" s="54" t="s">
        <v>17402</v>
      </c>
      <c r="F4702" s="71">
        <v>44534</v>
      </c>
      <c r="G4702" s="72">
        <v>435.5</v>
      </c>
      <c r="H4702" s="72">
        <v>36952.18</v>
      </c>
      <c r="I4702" s="54" t="s">
        <v>265</v>
      </c>
      <c r="J4702" s="54" t="s">
        <v>13789</v>
      </c>
      <c r="K4702" s="54" t="s">
        <v>17400</v>
      </c>
      <c r="L4702" s="54" t="s">
        <v>17403</v>
      </c>
      <c r="M4702" s="54" t="s">
        <v>17402</v>
      </c>
      <c r="N4702" s="54" t="s">
        <v>256</v>
      </c>
      <c r="O4702" s="54" t="s">
        <v>256</v>
      </c>
      <c r="P4702" s="54" t="s">
        <v>289</v>
      </c>
      <c r="Q4702" s="54" t="s">
        <v>256</v>
      </c>
      <c r="R4702" s="54" t="s">
        <v>431</v>
      </c>
      <c r="S4702" s="71"/>
      <c r="T4702" s="54" t="s">
        <v>256</v>
      </c>
      <c r="U4702" s="71">
        <v>44534</v>
      </c>
      <c r="V4702" s="54" t="s">
        <v>256</v>
      </c>
      <c r="W4702" t="str">
        <f t="shared" si="73"/>
        <v>Dec-21</v>
      </c>
    </row>
    <row r="4703" spans="1:23" x14ac:dyDescent="0.25">
      <c r="A4703" s="54" t="s">
        <v>317</v>
      </c>
      <c r="B4703" s="54" t="s">
        <v>432</v>
      </c>
      <c r="C4703" s="54" t="s">
        <v>263</v>
      </c>
      <c r="D4703" s="54" t="s">
        <v>429</v>
      </c>
      <c r="E4703" s="54" t="s">
        <v>17404</v>
      </c>
      <c r="F4703" s="71">
        <v>44542</v>
      </c>
      <c r="G4703" s="72">
        <v>448.46</v>
      </c>
      <c r="H4703" s="72">
        <v>38051.83</v>
      </c>
      <c r="I4703" s="54" t="s">
        <v>265</v>
      </c>
      <c r="J4703" s="54" t="s">
        <v>13789</v>
      </c>
      <c r="K4703" s="54" t="s">
        <v>17405</v>
      </c>
      <c r="L4703" s="54" t="s">
        <v>17406</v>
      </c>
      <c r="M4703" s="54" t="s">
        <v>17404</v>
      </c>
      <c r="N4703" s="54" t="s">
        <v>256</v>
      </c>
      <c r="O4703" s="54" t="s">
        <v>256</v>
      </c>
      <c r="P4703" s="54" t="s">
        <v>289</v>
      </c>
      <c r="Q4703" s="54" t="s">
        <v>256</v>
      </c>
      <c r="R4703" s="54" t="s">
        <v>431</v>
      </c>
      <c r="S4703" s="71"/>
      <c r="T4703" s="54" t="s">
        <v>256</v>
      </c>
      <c r="U4703" s="71">
        <v>44542</v>
      </c>
      <c r="V4703" s="54" t="s">
        <v>256</v>
      </c>
      <c r="W4703" t="str">
        <f t="shared" si="73"/>
        <v>Dec-21</v>
      </c>
    </row>
    <row r="4704" spans="1:23" x14ac:dyDescent="0.25">
      <c r="A4704" s="54" t="s">
        <v>317</v>
      </c>
      <c r="B4704" s="54" t="s">
        <v>432</v>
      </c>
      <c r="C4704" s="54" t="s">
        <v>263</v>
      </c>
      <c r="D4704" s="54" t="s">
        <v>429</v>
      </c>
      <c r="E4704" s="54" t="s">
        <v>17407</v>
      </c>
      <c r="F4704" s="71">
        <v>44548</v>
      </c>
      <c r="G4704" s="72">
        <v>25.71</v>
      </c>
      <c r="H4704" s="72">
        <v>2181.4899999999998</v>
      </c>
      <c r="I4704" s="54" t="s">
        <v>265</v>
      </c>
      <c r="J4704" s="54" t="s">
        <v>13789</v>
      </c>
      <c r="K4704" s="54" t="s">
        <v>17408</v>
      </c>
      <c r="L4704" s="54" t="s">
        <v>17409</v>
      </c>
      <c r="M4704" s="54" t="s">
        <v>17407</v>
      </c>
      <c r="N4704" s="54" t="s">
        <v>256</v>
      </c>
      <c r="O4704" s="54" t="s">
        <v>256</v>
      </c>
      <c r="P4704" s="54" t="s">
        <v>289</v>
      </c>
      <c r="Q4704" s="54" t="s">
        <v>256</v>
      </c>
      <c r="R4704" s="54" t="s">
        <v>431</v>
      </c>
      <c r="S4704" s="71"/>
      <c r="T4704" s="54" t="s">
        <v>256</v>
      </c>
      <c r="U4704" s="71">
        <v>44548</v>
      </c>
      <c r="V4704" s="54" t="s">
        <v>256</v>
      </c>
      <c r="W4704" t="str">
        <f t="shared" si="73"/>
        <v>Dec-21</v>
      </c>
    </row>
    <row r="4705" spans="1:23" x14ac:dyDescent="0.25">
      <c r="A4705" s="54" t="s">
        <v>317</v>
      </c>
      <c r="B4705" s="54" t="s">
        <v>432</v>
      </c>
      <c r="C4705" s="54" t="s">
        <v>263</v>
      </c>
      <c r="D4705" s="54" t="s">
        <v>429</v>
      </c>
      <c r="E4705" s="54" t="s">
        <v>17410</v>
      </c>
      <c r="F4705" s="71">
        <v>44548</v>
      </c>
      <c r="G4705" s="72">
        <v>2935.18</v>
      </c>
      <c r="H4705" s="72">
        <v>249050.02</v>
      </c>
      <c r="I4705" s="54" t="s">
        <v>265</v>
      </c>
      <c r="J4705" s="54" t="s">
        <v>13789</v>
      </c>
      <c r="K4705" s="54" t="s">
        <v>17411</v>
      </c>
      <c r="L4705" s="54" t="s">
        <v>17412</v>
      </c>
      <c r="M4705" s="54" t="s">
        <v>17410</v>
      </c>
      <c r="N4705" s="54" t="s">
        <v>256</v>
      </c>
      <c r="O4705" s="54" t="s">
        <v>256</v>
      </c>
      <c r="P4705" s="54" t="s">
        <v>289</v>
      </c>
      <c r="Q4705" s="54" t="s">
        <v>256</v>
      </c>
      <c r="R4705" s="54" t="s">
        <v>431</v>
      </c>
      <c r="S4705" s="71"/>
      <c r="T4705" s="54" t="s">
        <v>256</v>
      </c>
      <c r="U4705" s="71">
        <v>44548</v>
      </c>
      <c r="V4705" s="54" t="s">
        <v>256</v>
      </c>
      <c r="W4705" t="str">
        <f t="shared" si="73"/>
        <v>Dec-21</v>
      </c>
    </row>
    <row r="4706" spans="1:23" x14ac:dyDescent="0.25">
      <c r="A4706" s="54" t="s">
        <v>317</v>
      </c>
      <c r="B4706" s="54" t="s">
        <v>432</v>
      </c>
      <c r="C4706" s="54" t="s">
        <v>263</v>
      </c>
      <c r="D4706" s="54" t="s">
        <v>429</v>
      </c>
      <c r="E4706" s="54" t="s">
        <v>17413</v>
      </c>
      <c r="F4706" s="71">
        <v>44548</v>
      </c>
      <c r="G4706" s="72">
        <v>79.73</v>
      </c>
      <c r="H4706" s="72">
        <v>6765.09</v>
      </c>
      <c r="I4706" s="54" t="s">
        <v>265</v>
      </c>
      <c r="J4706" s="54" t="s">
        <v>13789</v>
      </c>
      <c r="K4706" s="54" t="s">
        <v>17414</v>
      </c>
      <c r="L4706" s="54" t="s">
        <v>17415</v>
      </c>
      <c r="M4706" s="54" t="s">
        <v>17413</v>
      </c>
      <c r="N4706" s="54" t="s">
        <v>256</v>
      </c>
      <c r="O4706" s="54" t="s">
        <v>256</v>
      </c>
      <c r="P4706" s="54" t="s">
        <v>289</v>
      </c>
      <c r="Q4706" s="54" t="s">
        <v>256</v>
      </c>
      <c r="R4706" s="54" t="s">
        <v>431</v>
      </c>
      <c r="S4706" s="71"/>
      <c r="T4706" s="54" t="s">
        <v>256</v>
      </c>
      <c r="U4706" s="71">
        <v>44548</v>
      </c>
      <c r="V4706" s="54" t="s">
        <v>256</v>
      </c>
      <c r="W4706" t="str">
        <f t="shared" si="73"/>
        <v>Dec-21</v>
      </c>
    </row>
    <row r="4707" spans="1:23" x14ac:dyDescent="0.25">
      <c r="A4707" s="54" t="s">
        <v>317</v>
      </c>
      <c r="B4707" s="54" t="s">
        <v>432</v>
      </c>
      <c r="C4707" s="54" t="s">
        <v>263</v>
      </c>
      <c r="D4707" s="54" t="s">
        <v>429</v>
      </c>
      <c r="E4707" s="54" t="s">
        <v>17416</v>
      </c>
      <c r="F4707" s="71">
        <v>44549</v>
      </c>
      <c r="G4707" s="72">
        <v>204</v>
      </c>
      <c r="H4707" s="72">
        <v>17309.400000000001</v>
      </c>
      <c r="I4707" s="54" t="s">
        <v>265</v>
      </c>
      <c r="J4707" s="54" t="s">
        <v>13789</v>
      </c>
      <c r="K4707" s="54" t="s">
        <v>17417</v>
      </c>
      <c r="L4707" s="54" t="s">
        <v>17418</v>
      </c>
      <c r="M4707" s="54" t="s">
        <v>17416</v>
      </c>
      <c r="N4707" s="54" t="s">
        <v>256</v>
      </c>
      <c r="O4707" s="54" t="s">
        <v>256</v>
      </c>
      <c r="P4707" s="54" t="s">
        <v>289</v>
      </c>
      <c r="Q4707" s="54" t="s">
        <v>256</v>
      </c>
      <c r="R4707" s="54" t="s">
        <v>431</v>
      </c>
      <c r="S4707" s="71"/>
      <c r="T4707" s="54" t="s">
        <v>256</v>
      </c>
      <c r="U4707" s="71">
        <v>44549</v>
      </c>
      <c r="V4707" s="54" t="s">
        <v>256</v>
      </c>
      <c r="W4707" t="str">
        <f t="shared" si="73"/>
        <v>Dec-21</v>
      </c>
    </row>
    <row r="4708" spans="1:23" x14ac:dyDescent="0.25">
      <c r="A4708" s="54" t="s">
        <v>317</v>
      </c>
      <c r="B4708" s="54" t="s">
        <v>432</v>
      </c>
      <c r="C4708" s="54" t="s">
        <v>263</v>
      </c>
      <c r="D4708" s="54" t="s">
        <v>429</v>
      </c>
      <c r="E4708" s="54" t="s">
        <v>17419</v>
      </c>
      <c r="F4708" s="71">
        <v>44549</v>
      </c>
      <c r="G4708" s="72">
        <v>108.18</v>
      </c>
      <c r="H4708" s="72">
        <v>9179.07</v>
      </c>
      <c r="I4708" s="54" t="s">
        <v>265</v>
      </c>
      <c r="J4708" s="54" t="s">
        <v>13789</v>
      </c>
      <c r="K4708" s="54" t="s">
        <v>17417</v>
      </c>
      <c r="L4708" s="54" t="s">
        <v>17420</v>
      </c>
      <c r="M4708" s="54" t="s">
        <v>17419</v>
      </c>
      <c r="N4708" s="54" t="s">
        <v>256</v>
      </c>
      <c r="O4708" s="54" t="s">
        <v>256</v>
      </c>
      <c r="P4708" s="54" t="s">
        <v>289</v>
      </c>
      <c r="Q4708" s="54" t="s">
        <v>256</v>
      </c>
      <c r="R4708" s="54" t="s">
        <v>431</v>
      </c>
      <c r="S4708" s="71"/>
      <c r="T4708" s="54" t="s">
        <v>256</v>
      </c>
      <c r="U4708" s="71">
        <v>44549</v>
      </c>
      <c r="V4708" s="54" t="s">
        <v>256</v>
      </c>
      <c r="W4708" t="str">
        <f t="shared" si="73"/>
        <v>Dec-21</v>
      </c>
    </row>
    <row r="4709" spans="1:23" x14ac:dyDescent="0.25">
      <c r="A4709" s="54" t="s">
        <v>317</v>
      </c>
      <c r="B4709" s="54" t="s">
        <v>432</v>
      </c>
      <c r="C4709" s="54" t="s">
        <v>263</v>
      </c>
      <c r="D4709" s="54" t="s">
        <v>429</v>
      </c>
      <c r="E4709" s="54" t="s">
        <v>17421</v>
      </c>
      <c r="F4709" s="71">
        <v>44549</v>
      </c>
      <c r="G4709" s="72">
        <v>142.84</v>
      </c>
      <c r="H4709" s="72">
        <v>12119.97</v>
      </c>
      <c r="I4709" s="54" t="s">
        <v>265</v>
      </c>
      <c r="J4709" s="54" t="s">
        <v>13789</v>
      </c>
      <c r="K4709" s="54" t="s">
        <v>17417</v>
      </c>
      <c r="L4709" s="54" t="s">
        <v>17422</v>
      </c>
      <c r="M4709" s="54" t="s">
        <v>17421</v>
      </c>
      <c r="N4709" s="54" t="s">
        <v>256</v>
      </c>
      <c r="O4709" s="54" t="s">
        <v>256</v>
      </c>
      <c r="P4709" s="54" t="s">
        <v>289</v>
      </c>
      <c r="Q4709" s="54" t="s">
        <v>256</v>
      </c>
      <c r="R4709" s="54" t="s">
        <v>431</v>
      </c>
      <c r="S4709" s="71"/>
      <c r="T4709" s="54" t="s">
        <v>256</v>
      </c>
      <c r="U4709" s="71">
        <v>44549</v>
      </c>
      <c r="V4709" s="54" t="s">
        <v>256</v>
      </c>
      <c r="W4709" t="str">
        <f t="shared" si="73"/>
        <v>Dec-21</v>
      </c>
    </row>
    <row r="4710" spans="1:23" x14ac:dyDescent="0.25">
      <c r="A4710" s="54" t="s">
        <v>317</v>
      </c>
      <c r="B4710" s="54" t="s">
        <v>432</v>
      </c>
      <c r="C4710" s="54" t="s">
        <v>263</v>
      </c>
      <c r="D4710" s="54" t="s">
        <v>429</v>
      </c>
      <c r="E4710" s="54" t="s">
        <v>17423</v>
      </c>
      <c r="F4710" s="71">
        <v>44549</v>
      </c>
      <c r="G4710" s="72">
        <v>1489.74</v>
      </c>
      <c r="H4710" s="72">
        <v>126404.44</v>
      </c>
      <c r="I4710" s="54" t="s">
        <v>265</v>
      </c>
      <c r="J4710" s="54" t="s">
        <v>13789</v>
      </c>
      <c r="K4710" s="54" t="s">
        <v>17417</v>
      </c>
      <c r="L4710" s="54" t="s">
        <v>17424</v>
      </c>
      <c r="M4710" s="54" t="s">
        <v>17423</v>
      </c>
      <c r="N4710" s="54" t="s">
        <v>256</v>
      </c>
      <c r="O4710" s="54" t="s">
        <v>256</v>
      </c>
      <c r="P4710" s="54" t="s">
        <v>289</v>
      </c>
      <c r="Q4710" s="54" t="s">
        <v>256</v>
      </c>
      <c r="R4710" s="54" t="s">
        <v>431</v>
      </c>
      <c r="S4710" s="71"/>
      <c r="T4710" s="54" t="s">
        <v>256</v>
      </c>
      <c r="U4710" s="71">
        <v>44549</v>
      </c>
      <c r="V4710" s="54" t="s">
        <v>256</v>
      </c>
      <c r="W4710" t="str">
        <f t="shared" si="73"/>
        <v>Dec-21</v>
      </c>
    </row>
    <row r="4711" spans="1:23" x14ac:dyDescent="0.25">
      <c r="A4711" s="54" t="s">
        <v>317</v>
      </c>
      <c r="B4711" s="54" t="s">
        <v>432</v>
      </c>
      <c r="C4711" s="54" t="s">
        <v>263</v>
      </c>
      <c r="D4711" s="54" t="s">
        <v>429</v>
      </c>
      <c r="E4711" s="54" t="s">
        <v>17425</v>
      </c>
      <c r="F4711" s="71">
        <v>44552</v>
      </c>
      <c r="G4711" s="72">
        <v>1503.84</v>
      </c>
      <c r="H4711" s="72">
        <v>127600.82</v>
      </c>
      <c r="I4711" s="54" t="s">
        <v>265</v>
      </c>
      <c r="J4711" s="54" t="s">
        <v>13789</v>
      </c>
      <c r="K4711" s="54" t="s">
        <v>17426</v>
      </c>
      <c r="L4711" s="54" t="s">
        <v>17427</v>
      </c>
      <c r="M4711" s="54" t="s">
        <v>17425</v>
      </c>
      <c r="N4711" s="54" t="s">
        <v>256</v>
      </c>
      <c r="O4711" s="54" t="s">
        <v>256</v>
      </c>
      <c r="P4711" s="54" t="s">
        <v>289</v>
      </c>
      <c r="Q4711" s="54" t="s">
        <v>256</v>
      </c>
      <c r="R4711" s="54" t="s">
        <v>431</v>
      </c>
      <c r="S4711" s="71"/>
      <c r="T4711" s="54" t="s">
        <v>256</v>
      </c>
      <c r="U4711" s="71">
        <v>44552</v>
      </c>
      <c r="V4711" s="54" t="s">
        <v>256</v>
      </c>
      <c r="W4711" t="str">
        <f t="shared" si="73"/>
        <v>Dec-21</v>
      </c>
    </row>
    <row r="4712" spans="1:23" x14ac:dyDescent="0.25">
      <c r="A4712" s="54" t="s">
        <v>317</v>
      </c>
      <c r="B4712" s="54" t="s">
        <v>432</v>
      </c>
      <c r="C4712" s="54" t="s">
        <v>263</v>
      </c>
      <c r="D4712" s="54" t="s">
        <v>429</v>
      </c>
      <c r="E4712" s="54" t="s">
        <v>17428</v>
      </c>
      <c r="F4712" s="71">
        <v>44552</v>
      </c>
      <c r="G4712" s="72">
        <v>2339.4499999999998</v>
      </c>
      <c r="H4712" s="72">
        <v>198502.33</v>
      </c>
      <c r="I4712" s="54" t="s">
        <v>265</v>
      </c>
      <c r="J4712" s="54" t="s">
        <v>13789</v>
      </c>
      <c r="K4712" s="54" t="s">
        <v>17429</v>
      </c>
      <c r="L4712" s="54" t="s">
        <v>17430</v>
      </c>
      <c r="M4712" s="54" t="s">
        <v>17428</v>
      </c>
      <c r="N4712" s="54" t="s">
        <v>256</v>
      </c>
      <c r="O4712" s="54" t="s">
        <v>256</v>
      </c>
      <c r="P4712" s="54" t="s">
        <v>289</v>
      </c>
      <c r="Q4712" s="54" t="s">
        <v>256</v>
      </c>
      <c r="R4712" s="54" t="s">
        <v>431</v>
      </c>
      <c r="S4712" s="71"/>
      <c r="T4712" s="54" t="s">
        <v>256</v>
      </c>
      <c r="U4712" s="71">
        <v>44552</v>
      </c>
      <c r="V4712" s="54" t="s">
        <v>256</v>
      </c>
      <c r="W4712" t="str">
        <f t="shared" si="73"/>
        <v>Dec-21</v>
      </c>
    </row>
    <row r="4713" spans="1:23" x14ac:dyDescent="0.25">
      <c r="A4713" s="54" t="s">
        <v>317</v>
      </c>
      <c r="B4713" s="54" t="s">
        <v>432</v>
      </c>
      <c r="C4713" s="54" t="s">
        <v>263</v>
      </c>
      <c r="D4713" s="54" t="s">
        <v>429</v>
      </c>
      <c r="E4713" s="54" t="s">
        <v>17431</v>
      </c>
      <c r="F4713" s="71">
        <v>44548</v>
      </c>
      <c r="G4713" s="72">
        <v>1721.53</v>
      </c>
      <c r="H4713" s="72">
        <v>146071.82</v>
      </c>
      <c r="I4713" s="54" t="s">
        <v>265</v>
      </c>
      <c r="J4713" s="54" t="s">
        <v>13789</v>
      </c>
      <c r="K4713" s="54" t="s">
        <v>17432</v>
      </c>
      <c r="L4713" s="54" t="s">
        <v>17433</v>
      </c>
      <c r="M4713" s="54" t="s">
        <v>17431</v>
      </c>
      <c r="N4713" s="54" t="s">
        <v>256</v>
      </c>
      <c r="O4713" s="54" t="s">
        <v>256</v>
      </c>
      <c r="P4713" s="54" t="s">
        <v>289</v>
      </c>
      <c r="Q4713" s="54" t="s">
        <v>256</v>
      </c>
      <c r="R4713" s="54" t="s">
        <v>431</v>
      </c>
      <c r="S4713" s="71"/>
      <c r="T4713" s="54" t="s">
        <v>256</v>
      </c>
      <c r="U4713" s="71">
        <v>44548</v>
      </c>
      <c r="V4713" s="54" t="s">
        <v>256</v>
      </c>
      <c r="W4713" t="str">
        <f t="shared" si="73"/>
        <v>Dec-21</v>
      </c>
    </row>
    <row r="4714" spans="1:23" x14ac:dyDescent="0.25">
      <c r="A4714" s="54" t="s">
        <v>317</v>
      </c>
      <c r="B4714" s="54" t="s">
        <v>432</v>
      </c>
      <c r="C4714" s="54" t="s">
        <v>263</v>
      </c>
      <c r="D4714" s="54" t="s">
        <v>429</v>
      </c>
      <c r="E4714" s="54" t="s">
        <v>17434</v>
      </c>
      <c r="F4714" s="71">
        <v>44548</v>
      </c>
      <c r="G4714" s="72">
        <v>156.37</v>
      </c>
      <c r="H4714" s="72">
        <v>13267.99</v>
      </c>
      <c r="I4714" s="54" t="s">
        <v>265</v>
      </c>
      <c r="J4714" s="54" t="s">
        <v>13789</v>
      </c>
      <c r="K4714" s="54" t="s">
        <v>17435</v>
      </c>
      <c r="L4714" s="54" t="s">
        <v>17436</v>
      </c>
      <c r="M4714" s="54" t="s">
        <v>17434</v>
      </c>
      <c r="N4714" s="54" t="s">
        <v>256</v>
      </c>
      <c r="O4714" s="54" t="s">
        <v>256</v>
      </c>
      <c r="P4714" s="54" t="s">
        <v>289</v>
      </c>
      <c r="Q4714" s="54" t="s">
        <v>256</v>
      </c>
      <c r="R4714" s="54" t="s">
        <v>431</v>
      </c>
      <c r="S4714" s="71"/>
      <c r="T4714" s="54" t="s">
        <v>256</v>
      </c>
      <c r="U4714" s="71">
        <v>44548</v>
      </c>
      <c r="V4714" s="54" t="s">
        <v>256</v>
      </c>
      <c r="W4714" t="str">
        <f t="shared" si="73"/>
        <v>Dec-21</v>
      </c>
    </row>
    <row r="4715" spans="1:23" x14ac:dyDescent="0.25">
      <c r="A4715" s="54" t="s">
        <v>317</v>
      </c>
      <c r="B4715" s="54" t="s">
        <v>432</v>
      </c>
      <c r="C4715" s="54" t="s">
        <v>263</v>
      </c>
      <c r="D4715" s="54" t="s">
        <v>429</v>
      </c>
      <c r="E4715" s="54" t="s">
        <v>17437</v>
      </c>
      <c r="F4715" s="71">
        <v>44548</v>
      </c>
      <c r="G4715" s="72">
        <v>585.55999999999995</v>
      </c>
      <c r="H4715" s="72">
        <v>49684.77</v>
      </c>
      <c r="I4715" s="54" t="s">
        <v>265</v>
      </c>
      <c r="J4715" s="54" t="s">
        <v>13789</v>
      </c>
      <c r="K4715" s="54" t="s">
        <v>17438</v>
      </c>
      <c r="L4715" s="54" t="s">
        <v>17439</v>
      </c>
      <c r="M4715" s="54" t="s">
        <v>17437</v>
      </c>
      <c r="N4715" s="54" t="s">
        <v>256</v>
      </c>
      <c r="O4715" s="54" t="s">
        <v>256</v>
      </c>
      <c r="P4715" s="54" t="s">
        <v>289</v>
      </c>
      <c r="Q4715" s="54" t="s">
        <v>256</v>
      </c>
      <c r="R4715" s="54" t="s">
        <v>431</v>
      </c>
      <c r="S4715" s="71"/>
      <c r="T4715" s="54" t="s">
        <v>256</v>
      </c>
      <c r="U4715" s="71">
        <v>44548</v>
      </c>
      <c r="V4715" s="54" t="s">
        <v>256</v>
      </c>
      <c r="W4715" t="str">
        <f t="shared" si="73"/>
        <v>Dec-21</v>
      </c>
    </row>
    <row r="4716" spans="1:23" x14ac:dyDescent="0.25">
      <c r="A4716" s="54" t="s">
        <v>317</v>
      </c>
      <c r="B4716" s="54" t="s">
        <v>432</v>
      </c>
      <c r="C4716" s="54" t="s">
        <v>263</v>
      </c>
      <c r="D4716" s="54" t="s">
        <v>429</v>
      </c>
      <c r="E4716" s="54" t="s">
        <v>17440</v>
      </c>
      <c r="F4716" s="71">
        <v>44548</v>
      </c>
      <c r="G4716" s="72">
        <v>84.02</v>
      </c>
      <c r="H4716" s="72">
        <v>7129.1</v>
      </c>
      <c r="I4716" s="54" t="s">
        <v>265</v>
      </c>
      <c r="J4716" s="54" t="s">
        <v>13789</v>
      </c>
      <c r="K4716" s="54" t="s">
        <v>17441</v>
      </c>
      <c r="L4716" s="54" t="s">
        <v>17442</v>
      </c>
      <c r="M4716" s="54" t="s">
        <v>17440</v>
      </c>
      <c r="N4716" s="54" t="s">
        <v>256</v>
      </c>
      <c r="O4716" s="54" t="s">
        <v>256</v>
      </c>
      <c r="P4716" s="54" t="s">
        <v>289</v>
      </c>
      <c r="Q4716" s="54" t="s">
        <v>256</v>
      </c>
      <c r="R4716" s="54" t="s">
        <v>431</v>
      </c>
      <c r="S4716" s="71"/>
      <c r="T4716" s="54" t="s">
        <v>256</v>
      </c>
      <c r="U4716" s="71">
        <v>44548</v>
      </c>
      <c r="V4716" s="54" t="s">
        <v>256</v>
      </c>
      <c r="W4716" t="str">
        <f t="shared" si="73"/>
        <v>Dec-21</v>
      </c>
    </row>
    <row r="4717" spans="1:23" x14ac:dyDescent="0.25">
      <c r="A4717" s="54" t="s">
        <v>317</v>
      </c>
      <c r="B4717" s="54" t="s">
        <v>432</v>
      </c>
      <c r="C4717" s="54" t="s">
        <v>263</v>
      </c>
      <c r="D4717" s="54" t="s">
        <v>429</v>
      </c>
      <c r="E4717" s="54" t="s">
        <v>17443</v>
      </c>
      <c r="F4717" s="71">
        <v>44548</v>
      </c>
      <c r="G4717" s="72">
        <v>2121.81</v>
      </c>
      <c r="H4717" s="72">
        <v>180035.58</v>
      </c>
      <c r="I4717" s="54" t="s">
        <v>265</v>
      </c>
      <c r="J4717" s="54" t="s">
        <v>13789</v>
      </c>
      <c r="K4717" s="54" t="s">
        <v>17444</v>
      </c>
      <c r="L4717" s="54" t="s">
        <v>17445</v>
      </c>
      <c r="M4717" s="54" t="s">
        <v>17443</v>
      </c>
      <c r="N4717" s="54" t="s">
        <v>256</v>
      </c>
      <c r="O4717" s="54" t="s">
        <v>256</v>
      </c>
      <c r="P4717" s="54" t="s">
        <v>289</v>
      </c>
      <c r="Q4717" s="54" t="s">
        <v>256</v>
      </c>
      <c r="R4717" s="54" t="s">
        <v>431</v>
      </c>
      <c r="S4717" s="71"/>
      <c r="T4717" s="54" t="s">
        <v>256</v>
      </c>
      <c r="U4717" s="71">
        <v>44548</v>
      </c>
      <c r="V4717" s="54" t="s">
        <v>256</v>
      </c>
      <c r="W4717" t="str">
        <f t="shared" si="73"/>
        <v>Dec-21</v>
      </c>
    </row>
    <row r="4718" spans="1:23" x14ac:dyDescent="0.25">
      <c r="A4718" s="54" t="s">
        <v>317</v>
      </c>
      <c r="B4718" s="54" t="s">
        <v>432</v>
      </c>
      <c r="C4718" s="54" t="s">
        <v>263</v>
      </c>
      <c r="D4718" s="54" t="s">
        <v>429</v>
      </c>
      <c r="E4718" s="54" t="s">
        <v>17446</v>
      </c>
      <c r="F4718" s="71">
        <v>44548</v>
      </c>
      <c r="G4718" s="72">
        <v>1635.02</v>
      </c>
      <c r="H4718" s="72">
        <v>138731.45000000001</v>
      </c>
      <c r="I4718" s="54" t="s">
        <v>265</v>
      </c>
      <c r="J4718" s="54" t="s">
        <v>13789</v>
      </c>
      <c r="K4718" s="54" t="s">
        <v>17447</v>
      </c>
      <c r="L4718" s="54" t="s">
        <v>17448</v>
      </c>
      <c r="M4718" s="54" t="s">
        <v>17446</v>
      </c>
      <c r="N4718" s="54" t="s">
        <v>256</v>
      </c>
      <c r="O4718" s="54" t="s">
        <v>256</v>
      </c>
      <c r="P4718" s="54" t="s">
        <v>289</v>
      </c>
      <c r="Q4718" s="54" t="s">
        <v>256</v>
      </c>
      <c r="R4718" s="54" t="s">
        <v>431</v>
      </c>
      <c r="S4718" s="71"/>
      <c r="T4718" s="54" t="s">
        <v>256</v>
      </c>
      <c r="U4718" s="71">
        <v>44548</v>
      </c>
      <c r="V4718" s="54" t="s">
        <v>256</v>
      </c>
      <c r="W4718" t="str">
        <f t="shared" si="73"/>
        <v>Dec-21</v>
      </c>
    </row>
    <row r="4719" spans="1:23" x14ac:dyDescent="0.25">
      <c r="A4719" s="54" t="s">
        <v>317</v>
      </c>
      <c r="B4719" s="54" t="s">
        <v>432</v>
      </c>
      <c r="C4719" s="54" t="s">
        <v>263</v>
      </c>
      <c r="D4719" s="54" t="s">
        <v>429</v>
      </c>
      <c r="E4719" s="54" t="s">
        <v>17449</v>
      </c>
      <c r="F4719" s="71">
        <v>44556</v>
      </c>
      <c r="G4719" s="72">
        <v>399.24</v>
      </c>
      <c r="H4719" s="72">
        <v>33875.51</v>
      </c>
      <c r="I4719" s="54" t="s">
        <v>265</v>
      </c>
      <c r="J4719" s="54" t="s">
        <v>13789</v>
      </c>
      <c r="K4719" s="54" t="s">
        <v>17450</v>
      </c>
      <c r="L4719" s="54" t="s">
        <v>17451</v>
      </c>
      <c r="M4719" s="54" t="s">
        <v>17449</v>
      </c>
      <c r="N4719" s="54" t="s">
        <v>256</v>
      </c>
      <c r="O4719" s="54" t="s">
        <v>256</v>
      </c>
      <c r="P4719" s="54" t="s">
        <v>289</v>
      </c>
      <c r="Q4719" s="54" t="s">
        <v>256</v>
      </c>
      <c r="R4719" s="54" t="s">
        <v>431</v>
      </c>
      <c r="S4719" s="71"/>
      <c r="T4719" s="54" t="s">
        <v>256</v>
      </c>
      <c r="U4719" s="71">
        <v>44556</v>
      </c>
      <c r="V4719" s="54" t="s">
        <v>256</v>
      </c>
      <c r="W4719" t="str">
        <f t="shared" si="73"/>
        <v>Dec-21</v>
      </c>
    </row>
    <row r="4720" spans="1:23" x14ac:dyDescent="0.25">
      <c r="A4720" s="54" t="s">
        <v>317</v>
      </c>
      <c r="B4720" s="54" t="s">
        <v>432</v>
      </c>
      <c r="C4720" s="54" t="s">
        <v>263</v>
      </c>
      <c r="D4720" s="54" t="s">
        <v>429</v>
      </c>
      <c r="E4720" s="54" t="s">
        <v>17452</v>
      </c>
      <c r="F4720" s="71">
        <v>44556</v>
      </c>
      <c r="G4720" s="72">
        <v>913.43</v>
      </c>
      <c r="H4720" s="72">
        <v>77504.539999999994</v>
      </c>
      <c r="I4720" s="54" t="s">
        <v>265</v>
      </c>
      <c r="J4720" s="54" t="s">
        <v>13789</v>
      </c>
      <c r="K4720" s="54" t="s">
        <v>17453</v>
      </c>
      <c r="L4720" s="54" t="s">
        <v>17454</v>
      </c>
      <c r="M4720" s="54" t="s">
        <v>17452</v>
      </c>
      <c r="N4720" s="54" t="s">
        <v>256</v>
      </c>
      <c r="O4720" s="54" t="s">
        <v>256</v>
      </c>
      <c r="P4720" s="54" t="s">
        <v>289</v>
      </c>
      <c r="Q4720" s="54" t="s">
        <v>256</v>
      </c>
      <c r="R4720" s="54" t="s">
        <v>431</v>
      </c>
      <c r="S4720" s="71"/>
      <c r="T4720" s="54" t="s">
        <v>256</v>
      </c>
      <c r="U4720" s="71">
        <v>44556</v>
      </c>
      <c r="V4720" s="54" t="s">
        <v>256</v>
      </c>
      <c r="W4720" t="str">
        <f t="shared" si="73"/>
        <v>Dec-21</v>
      </c>
    </row>
    <row r="4721" spans="1:23" x14ac:dyDescent="0.25">
      <c r="A4721" s="54" t="s">
        <v>317</v>
      </c>
      <c r="B4721" s="54" t="s">
        <v>432</v>
      </c>
      <c r="C4721" s="54" t="s">
        <v>263</v>
      </c>
      <c r="D4721" s="54" t="s">
        <v>429</v>
      </c>
      <c r="E4721" s="54" t="s">
        <v>17455</v>
      </c>
      <c r="F4721" s="71">
        <v>44558</v>
      </c>
      <c r="G4721" s="72">
        <v>148.72</v>
      </c>
      <c r="H4721" s="72">
        <v>12618.89</v>
      </c>
      <c r="I4721" s="54" t="s">
        <v>265</v>
      </c>
      <c r="J4721" s="54" t="s">
        <v>13789</v>
      </c>
      <c r="K4721" s="54" t="s">
        <v>17456</v>
      </c>
      <c r="L4721" s="54" t="s">
        <v>17457</v>
      </c>
      <c r="M4721" s="54" t="s">
        <v>17455</v>
      </c>
      <c r="N4721" s="54" t="s">
        <v>256</v>
      </c>
      <c r="O4721" s="54" t="s">
        <v>256</v>
      </c>
      <c r="P4721" s="54" t="s">
        <v>289</v>
      </c>
      <c r="Q4721" s="54" t="s">
        <v>256</v>
      </c>
      <c r="R4721" s="54" t="s">
        <v>431</v>
      </c>
      <c r="S4721" s="71"/>
      <c r="T4721" s="54" t="s">
        <v>256</v>
      </c>
      <c r="U4721" s="71">
        <v>44558</v>
      </c>
      <c r="V4721" s="54" t="s">
        <v>256</v>
      </c>
      <c r="W4721" t="str">
        <f t="shared" si="73"/>
        <v>Dec-21</v>
      </c>
    </row>
    <row r="4722" spans="1:23" x14ac:dyDescent="0.25">
      <c r="A4722" s="54" t="s">
        <v>317</v>
      </c>
      <c r="B4722" s="54" t="s">
        <v>432</v>
      </c>
      <c r="C4722" s="54" t="s">
        <v>263</v>
      </c>
      <c r="D4722" s="54" t="s">
        <v>429</v>
      </c>
      <c r="E4722" s="54" t="s">
        <v>17458</v>
      </c>
      <c r="F4722" s="71">
        <v>44558</v>
      </c>
      <c r="G4722" s="72">
        <v>25107.5</v>
      </c>
      <c r="H4722" s="72">
        <v>2130371.38</v>
      </c>
      <c r="I4722" s="54" t="s">
        <v>265</v>
      </c>
      <c r="J4722" s="54" t="s">
        <v>13789</v>
      </c>
      <c r="K4722" s="54" t="s">
        <v>17456</v>
      </c>
      <c r="L4722" s="54" t="s">
        <v>17459</v>
      </c>
      <c r="M4722" s="54" t="s">
        <v>17458</v>
      </c>
      <c r="N4722" s="54" t="s">
        <v>256</v>
      </c>
      <c r="O4722" s="54" t="s">
        <v>256</v>
      </c>
      <c r="P4722" s="54" t="s">
        <v>289</v>
      </c>
      <c r="Q4722" s="54" t="s">
        <v>256</v>
      </c>
      <c r="R4722" s="54" t="s">
        <v>431</v>
      </c>
      <c r="S4722" s="71"/>
      <c r="T4722" s="54" t="s">
        <v>256</v>
      </c>
      <c r="U4722" s="71">
        <v>44558</v>
      </c>
      <c r="V4722" s="54" t="s">
        <v>256</v>
      </c>
      <c r="W4722" t="str">
        <f t="shared" si="73"/>
        <v>Dec-21</v>
      </c>
    </row>
    <row r="4723" spans="1:23" x14ac:dyDescent="0.25">
      <c r="A4723" s="54" t="s">
        <v>317</v>
      </c>
      <c r="B4723" s="54" t="s">
        <v>432</v>
      </c>
      <c r="C4723" s="54" t="s">
        <v>263</v>
      </c>
      <c r="D4723" s="54" t="s">
        <v>429</v>
      </c>
      <c r="E4723" s="54" t="s">
        <v>17460</v>
      </c>
      <c r="F4723" s="71">
        <v>44558</v>
      </c>
      <c r="G4723" s="72">
        <v>657.19</v>
      </c>
      <c r="H4723" s="72">
        <v>55762.57</v>
      </c>
      <c r="I4723" s="54" t="s">
        <v>265</v>
      </c>
      <c r="J4723" s="54" t="s">
        <v>13789</v>
      </c>
      <c r="K4723" s="54" t="s">
        <v>17461</v>
      </c>
      <c r="L4723" s="54" t="s">
        <v>17462</v>
      </c>
      <c r="M4723" s="54" t="s">
        <v>17460</v>
      </c>
      <c r="N4723" s="54" t="s">
        <v>256</v>
      </c>
      <c r="O4723" s="54" t="s">
        <v>256</v>
      </c>
      <c r="P4723" s="54" t="s">
        <v>289</v>
      </c>
      <c r="Q4723" s="54" t="s">
        <v>256</v>
      </c>
      <c r="R4723" s="54" t="s">
        <v>431</v>
      </c>
      <c r="S4723" s="71"/>
      <c r="T4723" s="54" t="s">
        <v>256</v>
      </c>
      <c r="U4723" s="71">
        <v>44558</v>
      </c>
      <c r="V4723" s="54" t="s">
        <v>256</v>
      </c>
      <c r="W4723" t="str">
        <f t="shared" si="73"/>
        <v>Dec-21</v>
      </c>
    </row>
    <row r="4724" spans="1:23" x14ac:dyDescent="0.25">
      <c r="A4724" s="54" t="s">
        <v>317</v>
      </c>
      <c r="B4724" s="54" t="s">
        <v>432</v>
      </c>
      <c r="C4724" s="54" t="s">
        <v>263</v>
      </c>
      <c r="D4724" s="54" t="s">
        <v>429</v>
      </c>
      <c r="E4724" s="54" t="s">
        <v>17463</v>
      </c>
      <c r="F4724" s="71">
        <v>44558</v>
      </c>
      <c r="G4724" s="72">
        <v>5364.13</v>
      </c>
      <c r="H4724" s="72">
        <v>455146.43</v>
      </c>
      <c r="I4724" s="54" t="s">
        <v>265</v>
      </c>
      <c r="J4724" s="54" t="s">
        <v>13789</v>
      </c>
      <c r="K4724" s="54" t="s">
        <v>17461</v>
      </c>
      <c r="L4724" s="54" t="s">
        <v>17464</v>
      </c>
      <c r="M4724" s="54" t="s">
        <v>17463</v>
      </c>
      <c r="N4724" s="54" t="s">
        <v>256</v>
      </c>
      <c r="O4724" s="54" t="s">
        <v>256</v>
      </c>
      <c r="P4724" s="54" t="s">
        <v>289</v>
      </c>
      <c r="Q4724" s="54" t="s">
        <v>256</v>
      </c>
      <c r="R4724" s="54" t="s">
        <v>431</v>
      </c>
      <c r="S4724" s="71"/>
      <c r="T4724" s="54" t="s">
        <v>256</v>
      </c>
      <c r="U4724" s="71">
        <v>44558</v>
      </c>
      <c r="V4724" s="54" t="s">
        <v>256</v>
      </c>
      <c r="W4724" t="str">
        <f t="shared" si="73"/>
        <v>Dec-21</v>
      </c>
    </row>
    <row r="4725" spans="1:23" x14ac:dyDescent="0.25">
      <c r="A4725" s="54" t="s">
        <v>317</v>
      </c>
      <c r="B4725" s="54" t="s">
        <v>432</v>
      </c>
      <c r="C4725" s="54" t="s">
        <v>263</v>
      </c>
      <c r="D4725" s="54" t="s">
        <v>429</v>
      </c>
      <c r="E4725" s="54" t="s">
        <v>17465</v>
      </c>
      <c r="F4725" s="71">
        <v>44558</v>
      </c>
      <c r="G4725" s="72">
        <v>2920.88</v>
      </c>
      <c r="H4725" s="72">
        <v>247836.67</v>
      </c>
      <c r="I4725" s="54" t="s">
        <v>265</v>
      </c>
      <c r="J4725" s="54" t="s">
        <v>13789</v>
      </c>
      <c r="K4725" s="54" t="s">
        <v>17461</v>
      </c>
      <c r="L4725" s="54" t="s">
        <v>17466</v>
      </c>
      <c r="M4725" s="54" t="s">
        <v>17465</v>
      </c>
      <c r="N4725" s="54" t="s">
        <v>256</v>
      </c>
      <c r="O4725" s="54" t="s">
        <v>256</v>
      </c>
      <c r="P4725" s="54" t="s">
        <v>289</v>
      </c>
      <c r="Q4725" s="54" t="s">
        <v>256</v>
      </c>
      <c r="R4725" s="54" t="s">
        <v>431</v>
      </c>
      <c r="S4725" s="71"/>
      <c r="T4725" s="54" t="s">
        <v>256</v>
      </c>
      <c r="U4725" s="71">
        <v>44558</v>
      </c>
      <c r="V4725" s="54" t="s">
        <v>256</v>
      </c>
      <c r="W4725" t="str">
        <f t="shared" si="73"/>
        <v>Dec-21</v>
      </c>
    </row>
    <row r="4726" spans="1:23" x14ac:dyDescent="0.25">
      <c r="A4726" s="54" t="s">
        <v>317</v>
      </c>
      <c r="B4726" s="54" t="s">
        <v>432</v>
      </c>
      <c r="C4726" s="54" t="s">
        <v>263</v>
      </c>
      <c r="D4726" s="54" t="s">
        <v>429</v>
      </c>
      <c r="E4726" s="54" t="s">
        <v>17467</v>
      </c>
      <c r="F4726" s="71">
        <v>44560</v>
      </c>
      <c r="G4726" s="72">
        <v>2974.19</v>
      </c>
      <c r="H4726" s="72">
        <v>252360.02</v>
      </c>
      <c r="I4726" s="54" t="s">
        <v>265</v>
      </c>
      <c r="J4726" s="54" t="s">
        <v>13789</v>
      </c>
      <c r="K4726" s="54" t="s">
        <v>17468</v>
      </c>
      <c r="L4726" s="54" t="s">
        <v>17469</v>
      </c>
      <c r="M4726" s="54" t="s">
        <v>17467</v>
      </c>
      <c r="N4726" s="54" t="s">
        <v>256</v>
      </c>
      <c r="O4726" s="54" t="s">
        <v>256</v>
      </c>
      <c r="P4726" s="54" t="s">
        <v>289</v>
      </c>
      <c r="Q4726" s="54" t="s">
        <v>256</v>
      </c>
      <c r="R4726" s="54" t="s">
        <v>431</v>
      </c>
      <c r="S4726" s="71"/>
      <c r="T4726" s="54" t="s">
        <v>256</v>
      </c>
      <c r="U4726" s="71">
        <v>44560</v>
      </c>
      <c r="V4726" s="54" t="s">
        <v>256</v>
      </c>
      <c r="W4726" t="str">
        <f t="shared" si="73"/>
        <v>Dec-21</v>
      </c>
    </row>
    <row r="4727" spans="1:23" x14ac:dyDescent="0.25">
      <c r="A4727" s="54" t="s">
        <v>317</v>
      </c>
      <c r="B4727" s="54" t="s">
        <v>432</v>
      </c>
      <c r="C4727" s="54" t="s">
        <v>263</v>
      </c>
      <c r="D4727" s="54" t="s">
        <v>429</v>
      </c>
      <c r="E4727" s="54" t="s">
        <v>17470</v>
      </c>
      <c r="F4727" s="71">
        <v>44560</v>
      </c>
      <c r="G4727" s="72">
        <v>640</v>
      </c>
      <c r="H4727" s="72">
        <v>54304</v>
      </c>
      <c r="I4727" s="54" t="s">
        <v>265</v>
      </c>
      <c r="J4727" s="54" t="s">
        <v>13789</v>
      </c>
      <c r="K4727" s="54" t="s">
        <v>17471</v>
      </c>
      <c r="L4727" s="54" t="s">
        <v>17472</v>
      </c>
      <c r="M4727" s="54" t="s">
        <v>17470</v>
      </c>
      <c r="N4727" s="54" t="s">
        <v>256</v>
      </c>
      <c r="O4727" s="54" t="s">
        <v>256</v>
      </c>
      <c r="P4727" s="54" t="s">
        <v>289</v>
      </c>
      <c r="Q4727" s="54" t="s">
        <v>256</v>
      </c>
      <c r="R4727" s="54" t="s">
        <v>431</v>
      </c>
      <c r="S4727" s="71"/>
      <c r="T4727" s="54" t="s">
        <v>256</v>
      </c>
      <c r="U4727" s="71">
        <v>44560</v>
      </c>
      <c r="V4727" s="54" t="s">
        <v>256</v>
      </c>
      <c r="W4727" t="str">
        <f t="shared" si="73"/>
        <v>Dec-21</v>
      </c>
    </row>
    <row r="4728" spans="1:23" x14ac:dyDescent="0.25">
      <c r="A4728" s="54" t="s">
        <v>317</v>
      </c>
      <c r="B4728" s="54" t="s">
        <v>432</v>
      </c>
      <c r="C4728" s="54" t="s">
        <v>263</v>
      </c>
      <c r="D4728" s="54" t="s">
        <v>429</v>
      </c>
      <c r="E4728" s="54" t="s">
        <v>17473</v>
      </c>
      <c r="F4728" s="71">
        <v>44560</v>
      </c>
      <c r="G4728" s="72">
        <v>574.69000000000005</v>
      </c>
      <c r="H4728" s="72">
        <v>48762.45</v>
      </c>
      <c r="I4728" s="54" t="s">
        <v>265</v>
      </c>
      <c r="J4728" s="54" t="s">
        <v>13789</v>
      </c>
      <c r="K4728" s="54" t="s">
        <v>17474</v>
      </c>
      <c r="L4728" s="54" t="s">
        <v>17475</v>
      </c>
      <c r="M4728" s="54" t="s">
        <v>17473</v>
      </c>
      <c r="N4728" s="54" t="s">
        <v>256</v>
      </c>
      <c r="O4728" s="54" t="s">
        <v>256</v>
      </c>
      <c r="P4728" s="54" t="s">
        <v>289</v>
      </c>
      <c r="Q4728" s="54" t="s">
        <v>256</v>
      </c>
      <c r="R4728" s="54" t="s">
        <v>431</v>
      </c>
      <c r="S4728" s="71"/>
      <c r="T4728" s="54" t="s">
        <v>256</v>
      </c>
      <c r="U4728" s="71">
        <v>44560</v>
      </c>
      <c r="V4728" s="54" t="s">
        <v>256</v>
      </c>
      <c r="W4728" t="str">
        <f t="shared" si="73"/>
        <v>Dec-21</v>
      </c>
    </row>
    <row r="4729" spans="1:23" x14ac:dyDescent="0.25">
      <c r="A4729" s="54" t="s">
        <v>317</v>
      </c>
      <c r="B4729" s="54" t="s">
        <v>432</v>
      </c>
      <c r="C4729" s="54" t="s">
        <v>263</v>
      </c>
      <c r="D4729" s="54" t="s">
        <v>429</v>
      </c>
      <c r="E4729" s="54" t="s">
        <v>17476</v>
      </c>
      <c r="F4729" s="71">
        <v>44542</v>
      </c>
      <c r="G4729" s="72">
        <v>210.16</v>
      </c>
      <c r="H4729" s="72">
        <v>17832.080000000002</v>
      </c>
      <c r="I4729" s="54" t="s">
        <v>265</v>
      </c>
      <c r="J4729" s="54" t="s">
        <v>17477</v>
      </c>
      <c r="K4729" s="54" t="s">
        <v>17478</v>
      </c>
      <c r="L4729" s="54" t="s">
        <v>17479</v>
      </c>
      <c r="M4729" s="54" t="s">
        <v>17476</v>
      </c>
      <c r="N4729" s="54" t="s">
        <v>256</v>
      </c>
      <c r="O4729" s="54" t="s">
        <v>256</v>
      </c>
      <c r="P4729" s="54" t="s">
        <v>324</v>
      </c>
      <c r="Q4729" s="54" t="s">
        <v>256</v>
      </c>
      <c r="R4729" s="54" t="s">
        <v>431</v>
      </c>
      <c r="S4729" s="71"/>
      <c r="T4729" s="54" t="s">
        <v>256</v>
      </c>
      <c r="U4729" s="71">
        <v>44542</v>
      </c>
      <c r="V4729" s="54" t="s">
        <v>256</v>
      </c>
      <c r="W4729" t="str">
        <f t="shared" si="73"/>
        <v>Dec-21</v>
      </c>
    </row>
    <row r="4730" spans="1:23" x14ac:dyDescent="0.25">
      <c r="A4730" s="54" t="s">
        <v>318</v>
      </c>
      <c r="B4730" s="54" t="s">
        <v>432</v>
      </c>
      <c r="C4730" s="54" t="s">
        <v>263</v>
      </c>
      <c r="D4730" s="54" t="s">
        <v>429</v>
      </c>
      <c r="E4730" s="54" t="s">
        <v>17480</v>
      </c>
      <c r="F4730" s="71">
        <v>44535</v>
      </c>
      <c r="G4730" s="72">
        <v>10816.21</v>
      </c>
      <c r="H4730" s="72">
        <v>917755.42</v>
      </c>
      <c r="I4730" s="54" t="s">
        <v>265</v>
      </c>
      <c r="J4730" s="54" t="s">
        <v>17481</v>
      </c>
      <c r="K4730" s="54" t="s">
        <v>17482</v>
      </c>
      <c r="L4730" s="54" t="s">
        <v>17483</v>
      </c>
      <c r="M4730" s="54" t="s">
        <v>17480</v>
      </c>
      <c r="N4730" s="54" t="s">
        <v>256</v>
      </c>
      <c r="O4730" s="54" t="s">
        <v>256</v>
      </c>
      <c r="P4730" s="54" t="s">
        <v>440</v>
      </c>
      <c r="Q4730" s="54" t="s">
        <v>256</v>
      </c>
      <c r="R4730" s="54" t="s">
        <v>431</v>
      </c>
      <c r="S4730" s="71"/>
      <c r="T4730" s="54" t="s">
        <v>256</v>
      </c>
      <c r="U4730" s="71">
        <v>44535</v>
      </c>
      <c r="V4730" s="54" t="s">
        <v>256</v>
      </c>
      <c r="W4730" t="str">
        <f t="shared" si="73"/>
        <v>Dec-21</v>
      </c>
    </row>
    <row r="4731" spans="1:23" x14ac:dyDescent="0.25">
      <c r="A4731" s="54" t="s">
        <v>318</v>
      </c>
      <c r="B4731" s="54" t="s">
        <v>432</v>
      </c>
      <c r="C4731" s="54" t="s">
        <v>263</v>
      </c>
      <c r="D4731" s="54" t="s">
        <v>429</v>
      </c>
      <c r="E4731" s="54" t="s">
        <v>17484</v>
      </c>
      <c r="F4731" s="71">
        <v>44537</v>
      </c>
      <c r="G4731" s="72">
        <v>184334.47</v>
      </c>
      <c r="H4731" s="72">
        <v>15640779.779999999</v>
      </c>
      <c r="I4731" s="54" t="s">
        <v>265</v>
      </c>
      <c r="J4731" s="54" t="s">
        <v>17481</v>
      </c>
      <c r="K4731" s="54" t="s">
        <v>17485</v>
      </c>
      <c r="L4731" s="54" t="s">
        <v>17486</v>
      </c>
      <c r="M4731" s="54" t="s">
        <v>17484</v>
      </c>
      <c r="N4731" s="54" t="s">
        <v>256</v>
      </c>
      <c r="O4731" s="54" t="s">
        <v>256</v>
      </c>
      <c r="P4731" s="54" t="s">
        <v>440</v>
      </c>
      <c r="Q4731" s="54" t="s">
        <v>256</v>
      </c>
      <c r="R4731" s="54" t="s">
        <v>431</v>
      </c>
      <c r="S4731" s="71"/>
      <c r="T4731" s="54" t="s">
        <v>256</v>
      </c>
      <c r="U4731" s="71">
        <v>44537</v>
      </c>
      <c r="V4731" s="54" t="s">
        <v>256</v>
      </c>
      <c r="W4731" t="str">
        <f t="shared" si="73"/>
        <v>Dec-21</v>
      </c>
    </row>
    <row r="4732" spans="1:23" x14ac:dyDescent="0.25">
      <c r="A4732" s="54" t="s">
        <v>318</v>
      </c>
      <c r="B4732" s="54" t="s">
        <v>432</v>
      </c>
      <c r="C4732" s="54" t="s">
        <v>263</v>
      </c>
      <c r="D4732" s="54" t="s">
        <v>429</v>
      </c>
      <c r="E4732" s="54" t="s">
        <v>17487</v>
      </c>
      <c r="F4732" s="71">
        <v>44537</v>
      </c>
      <c r="G4732" s="72">
        <v>28482.94</v>
      </c>
      <c r="H4732" s="72">
        <v>2416777.46</v>
      </c>
      <c r="I4732" s="54" t="s">
        <v>265</v>
      </c>
      <c r="J4732" s="54" t="s">
        <v>17481</v>
      </c>
      <c r="K4732" s="54" t="s">
        <v>17485</v>
      </c>
      <c r="L4732" s="54" t="s">
        <v>17488</v>
      </c>
      <c r="M4732" s="54" t="s">
        <v>17487</v>
      </c>
      <c r="N4732" s="54" t="s">
        <v>256</v>
      </c>
      <c r="O4732" s="54" t="s">
        <v>256</v>
      </c>
      <c r="P4732" s="54" t="s">
        <v>440</v>
      </c>
      <c r="Q4732" s="54" t="s">
        <v>256</v>
      </c>
      <c r="R4732" s="54" t="s">
        <v>431</v>
      </c>
      <c r="S4732" s="71"/>
      <c r="T4732" s="54" t="s">
        <v>256</v>
      </c>
      <c r="U4732" s="71">
        <v>44537</v>
      </c>
      <c r="V4732" s="54" t="s">
        <v>256</v>
      </c>
      <c r="W4732" t="str">
        <f t="shared" si="73"/>
        <v>Dec-21</v>
      </c>
    </row>
    <row r="4733" spans="1:23" x14ac:dyDescent="0.25">
      <c r="A4733" s="54" t="s">
        <v>318</v>
      </c>
      <c r="B4733" s="54" t="s">
        <v>432</v>
      </c>
      <c r="C4733" s="54" t="s">
        <v>263</v>
      </c>
      <c r="D4733" s="54" t="s">
        <v>429</v>
      </c>
      <c r="E4733" s="54" t="s">
        <v>17489</v>
      </c>
      <c r="F4733" s="71">
        <v>44538</v>
      </c>
      <c r="G4733" s="72">
        <v>78305.08</v>
      </c>
      <c r="H4733" s="72">
        <v>6644186.04</v>
      </c>
      <c r="I4733" s="54" t="s">
        <v>265</v>
      </c>
      <c r="J4733" s="54" t="s">
        <v>17481</v>
      </c>
      <c r="K4733" s="54" t="s">
        <v>17490</v>
      </c>
      <c r="L4733" s="54" t="s">
        <v>17491</v>
      </c>
      <c r="M4733" s="54" t="s">
        <v>17489</v>
      </c>
      <c r="N4733" s="54" t="s">
        <v>256</v>
      </c>
      <c r="O4733" s="54" t="s">
        <v>256</v>
      </c>
      <c r="P4733" s="54" t="s">
        <v>440</v>
      </c>
      <c r="Q4733" s="54" t="s">
        <v>256</v>
      </c>
      <c r="R4733" s="54" t="s">
        <v>431</v>
      </c>
      <c r="S4733" s="71"/>
      <c r="T4733" s="54" t="s">
        <v>256</v>
      </c>
      <c r="U4733" s="71">
        <v>44538</v>
      </c>
      <c r="V4733" s="54" t="s">
        <v>256</v>
      </c>
      <c r="W4733" t="str">
        <f t="shared" si="73"/>
        <v>Dec-21</v>
      </c>
    </row>
    <row r="4734" spans="1:23" x14ac:dyDescent="0.25">
      <c r="A4734" s="54" t="s">
        <v>318</v>
      </c>
      <c r="B4734" s="54" t="s">
        <v>432</v>
      </c>
      <c r="C4734" s="54" t="s">
        <v>263</v>
      </c>
      <c r="D4734" s="54" t="s">
        <v>429</v>
      </c>
      <c r="E4734" s="54" t="s">
        <v>17492</v>
      </c>
      <c r="F4734" s="71">
        <v>44553</v>
      </c>
      <c r="G4734" s="72">
        <v>2224.1799999999998</v>
      </c>
      <c r="H4734" s="72">
        <v>188721.67</v>
      </c>
      <c r="I4734" s="54" t="s">
        <v>265</v>
      </c>
      <c r="J4734" s="54" t="s">
        <v>17481</v>
      </c>
      <c r="K4734" s="54" t="s">
        <v>17493</v>
      </c>
      <c r="L4734" s="54" t="s">
        <v>17494</v>
      </c>
      <c r="M4734" s="54" t="s">
        <v>17492</v>
      </c>
      <c r="N4734" s="54" t="s">
        <v>256</v>
      </c>
      <c r="O4734" s="54" t="s">
        <v>256</v>
      </c>
      <c r="P4734" s="54" t="s">
        <v>440</v>
      </c>
      <c r="Q4734" s="54" t="s">
        <v>256</v>
      </c>
      <c r="R4734" s="54" t="s">
        <v>431</v>
      </c>
      <c r="S4734" s="71"/>
      <c r="T4734" s="54" t="s">
        <v>256</v>
      </c>
      <c r="U4734" s="71">
        <v>44553</v>
      </c>
      <c r="V4734" s="54" t="s">
        <v>256</v>
      </c>
      <c r="W4734" t="str">
        <f t="shared" si="73"/>
        <v>Dec-21</v>
      </c>
    </row>
    <row r="4735" spans="1:23" x14ac:dyDescent="0.25">
      <c r="A4735" s="54" t="s">
        <v>318</v>
      </c>
      <c r="B4735" s="54" t="s">
        <v>432</v>
      </c>
      <c r="C4735" s="54" t="s">
        <v>263</v>
      </c>
      <c r="D4735" s="54" t="s">
        <v>429</v>
      </c>
      <c r="E4735" s="54" t="s">
        <v>17495</v>
      </c>
      <c r="F4735" s="71">
        <v>44553</v>
      </c>
      <c r="G4735" s="72">
        <v>88953.47</v>
      </c>
      <c r="H4735" s="72">
        <v>7547701.9299999997</v>
      </c>
      <c r="I4735" s="54" t="s">
        <v>265</v>
      </c>
      <c r="J4735" s="54" t="s">
        <v>17481</v>
      </c>
      <c r="K4735" s="54" t="s">
        <v>17496</v>
      </c>
      <c r="L4735" s="54" t="s">
        <v>17497</v>
      </c>
      <c r="M4735" s="54" t="s">
        <v>17495</v>
      </c>
      <c r="N4735" s="54" t="s">
        <v>256</v>
      </c>
      <c r="O4735" s="54" t="s">
        <v>256</v>
      </c>
      <c r="P4735" s="54" t="s">
        <v>440</v>
      </c>
      <c r="Q4735" s="54" t="s">
        <v>256</v>
      </c>
      <c r="R4735" s="54" t="s">
        <v>431</v>
      </c>
      <c r="S4735" s="71"/>
      <c r="T4735" s="54" t="s">
        <v>256</v>
      </c>
      <c r="U4735" s="71">
        <v>44553</v>
      </c>
      <c r="V4735" s="54" t="s">
        <v>256</v>
      </c>
      <c r="W4735" t="str">
        <f t="shared" si="73"/>
        <v>Dec-21</v>
      </c>
    </row>
    <row r="4736" spans="1:23" x14ac:dyDescent="0.25">
      <c r="A4736" s="54" t="s">
        <v>318</v>
      </c>
      <c r="B4736" s="54" t="s">
        <v>432</v>
      </c>
      <c r="C4736" s="54" t="s">
        <v>263</v>
      </c>
      <c r="D4736" s="54" t="s">
        <v>429</v>
      </c>
      <c r="E4736" s="54" t="s">
        <v>17498</v>
      </c>
      <c r="F4736" s="71">
        <v>44557</v>
      </c>
      <c r="G4736" s="72">
        <v>61887.82</v>
      </c>
      <c r="H4736" s="72">
        <v>5251181.53</v>
      </c>
      <c r="I4736" s="54" t="s">
        <v>265</v>
      </c>
      <c r="J4736" s="54" t="s">
        <v>17481</v>
      </c>
      <c r="K4736" s="54" t="s">
        <v>17499</v>
      </c>
      <c r="L4736" s="54" t="s">
        <v>17500</v>
      </c>
      <c r="M4736" s="54" t="s">
        <v>17498</v>
      </c>
      <c r="N4736" s="54" t="s">
        <v>256</v>
      </c>
      <c r="O4736" s="54" t="s">
        <v>256</v>
      </c>
      <c r="P4736" s="54" t="s">
        <v>440</v>
      </c>
      <c r="Q4736" s="54" t="s">
        <v>256</v>
      </c>
      <c r="R4736" s="54" t="s">
        <v>431</v>
      </c>
      <c r="S4736" s="71"/>
      <c r="T4736" s="54" t="s">
        <v>256</v>
      </c>
      <c r="U4736" s="71">
        <v>44557</v>
      </c>
      <c r="V4736" s="54" t="s">
        <v>256</v>
      </c>
      <c r="W4736" t="str">
        <f t="shared" si="73"/>
        <v>Dec-21</v>
      </c>
    </row>
    <row r="4737" spans="1:23" x14ac:dyDescent="0.25">
      <c r="A4737" s="54" t="s">
        <v>318</v>
      </c>
      <c r="B4737" s="54" t="s">
        <v>432</v>
      </c>
      <c r="C4737" s="54" t="s">
        <v>263</v>
      </c>
      <c r="D4737" s="54" t="s">
        <v>429</v>
      </c>
      <c r="E4737" s="54" t="s">
        <v>17501</v>
      </c>
      <c r="F4737" s="71">
        <v>44550</v>
      </c>
      <c r="G4737" s="72">
        <v>51137.919999999998</v>
      </c>
      <c r="H4737" s="72">
        <v>4339052.51</v>
      </c>
      <c r="I4737" s="54" t="s">
        <v>265</v>
      </c>
      <c r="J4737" s="54" t="s">
        <v>17502</v>
      </c>
      <c r="K4737" s="54" t="s">
        <v>17503</v>
      </c>
      <c r="L4737" s="54" t="s">
        <v>17504</v>
      </c>
      <c r="M4737" s="54" t="s">
        <v>17501</v>
      </c>
      <c r="N4737" s="54" t="s">
        <v>256</v>
      </c>
      <c r="O4737" s="54" t="s">
        <v>256</v>
      </c>
      <c r="P4737" s="54" t="s">
        <v>440</v>
      </c>
      <c r="Q4737" s="54" t="s">
        <v>256</v>
      </c>
      <c r="R4737" s="54" t="s">
        <v>431</v>
      </c>
      <c r="S4737" s="71"/>
      <c r="T4737" s="54" t="s">
        <v>256</v>
      </c>
      <c r="U4737" s="71">
        <v>44550</v>
      </c>
      <c r="V4737" s="54" t="s">
        <v>256</v>
      </c>
      <c r="W4737" t="str">
        <f t="shared" si="73"/>
        <v>Dec-21</v>
      </c>
    </row>
    <row r="4738" spans="1:23" x14ac:dyDescent="0.25">
      <c r="A4738" s="54" t="s">
        <v>318</v>
      </c>
      <c r="B4738" s="54" t="s">
        <v>432</v>
      </c>
      <c r="C4738" s="54" t="s">
        <v>263</v>
      </c>
      <c r="D4738" s="54" t="s">
        <v>429</v>
      </c>
      <c r="E4738" s="54" t="s">
        <v>17505</v>
      </c>
      <c r="F4738" s="71">
        <v>44550</v>
      </c>
      <c r="G4738" s="72">
        <v>146.93</v>
      </c>
      <c r="H4738" s="72">
        <v>12467.01</v>
      </c>
      <c r="I4738" s="54" t="s">
        <v>265</v>
      </c>
      <c r="J4738" s="54" t="s">
        <v>17502</v>
      </c>
      <c r="K4738" s="54" t="s">
        <v>17503</v>
      </c>
      <c r="L4738" s="54" t="s">
        <v>17506</v>
      </c>
      <c r="M4738" s="54" t="s">
        <v>17505</v>
      </c>
      <c r="N4738" s="54" t="s">
        <v>256</v>
      </c>
      <c r="O4738" s="54" t="s">
        <v>256</v>
      </c>
      <c r="P4738" s="54" t="s">
        <v>440</v>
      </c>
      <c r="Q4738" s="54" t="s">
        <v>256</v>
      </c>
      <c r="R4738" s="54" t="s">
        <v>431</v>
      </c>
      <c r="S4738" s="71"/>
      <c r="T4738" s="54" t="s">
        <v>256</v>
      </c>
      <c r="U4738" s="71">
        <v>44550</v>
      </c>
      <c r="V4738" s="54" t="s">
        <v>256</v>
      </c>
      <c r="W4738" t="str">
        <f t="shared" si="73"/>
        <v>Dec-21</v>
      </c>
    </row>
    <row r="4739" spans="1:23" x14ac:dyDescent="0.25">
      <c r="A4739" s="54" t="s">
        <v>317</v>
      </c>
      <c r="B4739" s="54" t="s">
        <v>432</v>
      </c>
      <c r="C4739" s="54" t="s">
        <v>441</v>
      </c>
      <c r="D4739" s="54" t="s">
        <v>436</v>
      </c>
      <c r="E4739" s="54" t="s">
        <v>17507</v>
      </c>
      <c r="F4739" s="71">
        <v>44537</v>
      </c>
      <c r="G4739" s="72">
        <v>-532.38</v>
      </c>
      <c r="H4739" s="72">
        <v>-45172.44</v>
      </c>
      <c r="I4739" s="54" t="s">
        <v>265</v>
      </c>
      <c r="J4739" s="54" t="s">
        <v>17508</v>
      </c>
      <c r="K4739" s="54" t="s">
        <v>17509</v>
      </c>
      <c r="L4739" s="54" t="s">
        <v>17510</v>
      </c>
      <c r="M4739" s="54" t="s">
        <v>17507</v>
      </c>
      <c r="N4739" s="54" t="s">
        <v>256</v>
      </c>
      <c r="O4739" s="54" t="s">
        <v>256</v>
      </c>
      <c r="P4739" s="54" t="s">
        <v>256</v>
      </c>
      <c r="Q4739" s="54" t="s">
        <v>256</v>
      </c>
      <c r="R4739" s="54" t="s">
        <v>431</v>
      </c>
      <c r="S4739" s="71"/>
      <c r="T4739" s="54" t="s">
        <v>256</v>
      </c>
      <c r="U4739" s="71">
        <v>44537</v>
      </c>
      <c r="V4739" s="54" t="s">
        <v>256</v>
      </c>
      <c r="W4739" t="str">
        <f t="shared" si="73"/>
        <v>Dec-21</v>
      </c>
    </row>
    <row r="4740" spans="1:23" x14ac:dyDescent="0.25">
      <c r="A4740" s="54" t="s">
        <v>318</v>
      </c>
      <c r="B4740" s="54" t="s">
        <v>432</v>
      </c>
      <c r="C4740" s="54" t="s">
        <v>441</v>
      </c>
      <c r="D4740" s="54" t="s">
        <v>436</v>
      </c>
      <c r="E4740" s="54" t="s">
        <v>17511</v>
      </c>
      <c r="F4740" s="71">
        <v>44565</v>
      </c>
      <c r="G4740" s="72">
        <v>-2.31</v>
      </c>
      <c r="H4740" s="72">
        <v>-196</v>
      </c>
      <c r="I4740" s="54" t="s">
        <v>265</v>
      </c>
      <c r="J4740" s="54" t="s">
        <v>256</v>
      </c>
      <c r="K4740" s="54" t="s">
        <v>17512</v>
      </c>
      <c r="L4740" s="54" t="s">
        <v>17513</v>
      </c>
      <c r="M4740" s="54" t="s">
        <v>17511</v>
      </c>
      <c r="N4740" s="54" t="s">
        <v>256</v>
      </c>
      <c r="O4740" s="54" t="s">
        <v>256</v>
      </c>
      <c r="P4740" s="54" t="s">
        <v>442</v>
      </c>
      <c r="Q4740" s="54" t="s">
        <v>256</v>
      </c>
      <c r="R4740" s="54" t="s">
        <v>431</v>
      </c>
      <c r="S4740" s="71"/>
      <c r="T4740" s="54" t="s">
        <v>256</v>
      </c>
      <c r="U4740" s="71">
        <v>44307</v>
      </c>
      <c r="V4740" s="54" t="s">
        <v>256</v>
      </c>
      <c r="W4740" t="str">
        <f t="shared" si="73"/>
        <v>Jan-22</v>
      </c>
    </row>
    <row r="4741" spans="1:23" x14ac:dyDescent="0.25">
      <c r="A4741" s="54" t="s">
        <v>318</v>
      </c>
      <c r="B4741" s="54" t="s">
        <v>432</v>
      </c>
      <c r="C4741" s="54" t="s">
        <v>279</v>
      </c>
      <c r="D4741" s="54" t="s">
        <v>429</v>
      </c>
      <c r="E4741" s="54" t="s">
        <v>17514</v>
      </c>
      <c r="F4741" s="71">
        <v>44592</v>
      </c>
      <c r="G4741" s="72">
        <v>150.54</v>
      </c>
      <c r="H4741" s="72">
        <v>12803.43</v>
      </c>
      <c r="I4741" s="54" t="s">
        <v>265</v>
      </c>
      <c r="J4741" s="54" t="s">
        <v>7871</v>
      </c>
      <c r="K4741" s="54" t="s">
        <v>17515</v>
      </c>
      <c r="L4741" s="54" t="s">
        <v>17515</v>
      </c>
      <c r="M4741" s="54" t="s">
        <v>17514</v>
      </c>
      <c r="N4741" s="54" t="s">
        <v>256</v>
      </c>
      <c r="O4741" s="54" t="s">
        <v>256</v>
      </c>
      <c r="P4741" s="54" t="s">
        <v>453</v>
      </c>
      <c r="Q4741" s="54" t="s">
        <v>256</v>
      </c>
      <c r="R4741" s="54" t="s">
        <v>431</v>
      </c>
      <c r="S4741" s="71"/>
      <c r="T4741" s="54" t="s">
        <v>256</v>
      </c>
      <c r="U4741" s="71">
        <v>44592</v>
      </c>
      <c r="V4741" s="54" t="s">
        <v>256</v>
      </c>
      <c r="W4741" t="str">
        <f t="shared" ref="W4741:W4804" si="74">TEXT(F4741,"MMM-YY")</f>
        <v>Jan-22</v>
      </c>
    </row>
    <row r="4742" spans="1:23" x14ac:dyDescent="0.25">
      <c r="A4742" s="54" t="s">
        <v>318</v>
      </c>
      <c r="B4742" s="54" t="s">
        <v>432</v>
      </c>
      <c r="C4742" s="54" t="s">
        <v>279</v>
      </c>
      <c r="D4742" s="54" t="s">
        <v>429</v>
      </c>
      <c r="E4742" s="54" t="s">
        <v>17516</v>
      </c>
      <c r="F4742" s="71">
        <v>44592</v>
      </c>
      <c r="G4742" s="72">
        <v>285</v>
      </c>
      <c r="H4742" s="72">
        <v>24239.25</v>
      </c>
      <c r="I4742" s="54" t="s">
        <v>265</v>
      </c>
      <c r="J4742" s="54" t="s">
        <v>7871</v>
      </c>
      <c r="K4742" s="54" t="s">
        <v>17517</v>
      </c>
      <c r="L4742" s="54" t="s">
        <v>17517</v>
      </c>
      <c r="M4742" s="54" t="s">
        <v>17516</v>
      </c>
      <c r="N4742" s="54" t="s">
        <v>256</v>
      </c>
      <c r="O4742" s="54" t="s">
        <v>256</v>
      </c>
      <c r="P4742" s="54" t="s">
        <v>451</v>
      </c>
      <c r="Q4742" s="54" t="s">
        <v>256</v>
      </c>
      <c r="R4742" s="54" t="s">
        <v>431</v>
      </c>
      <c r="S4742" s="71"/>
      <c r="T4742" s="54" t="s">
        <v>256</v>
      </c>
      <c r="U4742" s="71">
        <v>44592</v>
      </c>
      <c r="V4742" s="54" t="s">
        <v>256</v>
      </c>
      <c r="W4742" t="str">
        <f t="shared" si="74"/>
        <v>Jan-22</v>
      </c>
    </row>
    <row r="4743" spans="1:23" x14ac:dyDescent="0.25">
      <c r="A4743" s="54" t="s">
        <v>317</v>
      </c>
      <c r="B4743" s="54" t="s">
        <v>432</v>
      </c>
      <c r="C4743" s="54" t="s">
        <v>279</v>
      </c>
      <c r="D4743" s="54" t="s">
        <v>429</v>
      </c>
      <c r="E4743" s="54" t="s">
        <v>17518</v>
      </c>
      <c r="F4743" s="71">
        <v>44592</v>
      </c>
      <c r="G4743" s="72">
        <v>22.28</v>
      </c>
      <c r="H4743" s="72">
        <v>1894.91</v>
      </c>
      <c r="I4743" s="54" t="s">
        <v>265</v>
      </c>
      <c r="J4743" s="54" t="s">
        <v>7871</v>
      </c>
      <c r="K4743" s="54" t="s">
        <v>637</v>
      </c>
      <c r="L4743" s="54" t="s">
        <v>637</v>
      </c>
      <c r="M4743" s="54" t="s">
        <v>17518</v>
      </c>
      <c r="N4743" s="54" t="s">
        <v>256</v>
      </c>
      <c r="O4743" s="54" t="s">
        <v>256</v>
      </c>
      <c r="P4743" s="54" t="s">
        <v>264</v>
      </c>
      <c r="Q4743" s="54" t="s">
        <v>256</v>
      </c>
      <c r="R4743" s="54" t="s">
        <v>431</v>
      </c>
      <c r="S4743" s="71"/>
      <c r="T4743" s="54" t="s">
        <v>256</v>
      </c>
      <c r="U4743" s="71">
        <v>44592</v>
      </c>
      <c r="V4743" s="54" t="s">
        <v>256</v>
      </c>
      <c r="W4743" t="str">
        <f t="shared" si="74"/>
        <v>Jan-22</v>
      </c>
    </row>
    <row r="4744" spans="1:23" x14ac:dyDescent="0.25">
      <c r="A4744" s="54" t="s">
        <v>317</v>
      </c>
      <c r="B4744" s="54" t="s">
        <v>432</v>
      </c>
      <c r="C4744" s="54" t="s">
        <v>279</v>
      </c>
      <c r="D4744" s="54" t="s">
        <v>429</v>
      </c>
      <c r="E4744" s="54" t="s">
        <v>17519</v>
      </c>
      <c r="F4744" s="71">
        <v>44592</v>
      </c>
      <c r="G4744" s="72">
        <v>10.29</v>
      </c>
      <c r="H4744" s="72">
        <v>875.16</v>
      </c>
      <c r="I4744" s="54" t="s">
        <v>265</v>
      </c>
      <c r="J4744" s="54" t="s">
        <v>7871</v>
      </c>
      <c r="K4744" s="54" t="s">
        <v>590</v>
      </c>
      <c r="L4744" s="54" t="s">
        <v>17520</v>
      </c>
      <c r="M4744" s="54" t="s">
        <v>17519</v>
      </c>
      <c r="N4744" s="54" t="s">
        <v>256</v>
      </c>
      <c r="O4744" s="54" t="s">
        <v>256</v>
      </c>
      <c r="P4744" s="54" t="s">
        <v>264</v>
      </c>
      <c r="Q4744" s="54" t="s">
        <v>256</v>
      </c>
      <c r="R4744" s="54" t="s">
        <v>431</v>
      </c>
      <c r="S4744" s="71"/>
      <c r="T4744" s="54" t="s">
        <v>256</v>
      </c>
      <c r="U4744" s="71">
        <v>44592</v>
      </c>
      <c r="V4744" s="54" t="s">
        <v>256</v>
      </c>
      <c r="W4744" t="str">
        <f t="shared" si="74"/>
        <v>Jan-22</v>
      </c>
    </row>
    <row r="4745" spans="1:23" x14ac:dyDescent="0.25">
      <c r="A4745" s="54" t="s">
        <v>317</v>
      </c>
      <c r="B4745" s="54" t="s">
        <v>432</v>
      </c>
      <c r="C4745" s="54" t="s">
        <v>279</v>
      </c>
      <c r="D4745" s="54" t="s">
        <v>429</v>
      </c>
      <c r="E4745" s="54" t="s">
        <v>17521</v>
      </c>
      <c r="F4745" s="71">
        <v>44592</v>
      </c>
      <c r="G4745" s="72">
        <v>621.48</v>
      </c>
      <c r="H4745" s="72">
        <v>52856.87</v>
      </c>
      <c r="I4745" s="54" t="s">
        <v>265</v>
      </c>
      <c r="J4745" s="54" t="s">
        <v>7871</v>
      </c>
      <c r="K4745" s="54" t="s">
        <v>17522</v>
      </c>
      <c r="L4745" s="54" t="s">
        <v>17523</v>
      </c>
      <c r="M4745" s="54" t="s">
        <v>17521</v>
      </c>
      <c r="N4745" s="54" t="s">
        <v>256</v>
      </c>
      <c r="O4745" s="54" t="s">
        <v>256</v>
      </c>
      <c r="P4745" s="54" t="s">
        <v>271</v>
      </c>
      <c r="Q4745" s="54" t="s">
        <v>256</v>
      </c>
      <c r="R4745" s="54" t="s">
        <v>431</v>
      </c>
      <c r="S4745" s="71"/>
      <c r="T4745" s="54" t="s">
        <v>256</v>
      </c>
      <c r="U4745" s="71">
        <v>44592</v>
      </c>
      <c r="V4745" s="54" t="s">
        <v>443</v>
      </c>
      <c r="W4745" t="str">
        <f t="shared" si="74"/>
        <v>Jan-22</v>
      </c>
    </row>
    <row r="4746" spans="1:23" x14ac:dyDescent="0.25">
      <c r="A4746" s="54" t="s">
        <v>317</v>
      </c>
      <c r="B4746" s="54" t="s">
        <v>432</v>
      </c>
      <c r="C4746" s="54" t="s">
        <v>279</v>
      </c>
      <c r="D4746" s="54" t="s">
        <v>429</v>
      </c>
      <c r="E4746" s="54" t="s">
        <v>17524</v>
      </c>
      <c r="F4746" s="71">
        <v>44592</v>
      </c>
      <c r="G4746" s="72">
        <v>339.71</v>
      </c>
      <c r="H4746" s="72">
        <v>28892.34</v>
      </c>
      <c r="I4746" s="54" t="s">
        <v>265</v>
      </c>
      <c r="J4746" s="54" t="s">
        <v>7871</v>
      </c>
      <c r="K4746" s="54" t="s">
        <v>17525</v>
      </c>
      <c r="L4746" s="54" t="s">
        <v>8180</v>
      </c>
      <c r="M4746" s="54" t="s">
        <v>17524</v>
      </c>
      <c r="N4746" s="54" t="s">
        <v>256</v>
      </c>
      <c r="O4746" s="54" t="s">
        <v>256</v>
      </c>
      <c r="P4746" s="54" t="s">
        <v>271</v>
      </c>
      <c r="Q4746" s="54" t="s">
        <v>256</v>
      </c>
      <c r="R4746" s="54" t="s">
        <v>431</v>
      </c>
      <c r="S4746" s="71"/>
      <c r="T4746" s="54" t="s">
        <v>256</v>
      </c>
      <c r="U4746" s="71">
        <v>44592</v>
      </c>
      <c r="V4746" s="54" t="s">
        <v>443</v>
      </c>
      <c r="W4746" t="str">
        <f t="shared" si="74"/>
        <v>Jan-22</v>
      </c>
    </row>
    <row r="4747" spans="1:23" x14ac:dyDescent="0.25">
      <c r="A4747" s="54" t="s">
        <v>317</v>
      </c>
      <c r="B4747" s="54" t="s">
        <v>432</v>
      </c>
      <c r="C4747" s="54" t="s">
        <v>279</v>
      </c>
      <c r="D4747" s="54" t="s">
        <v>429</v>
      </c>
      <c r="E4747" s="54" t="s">
        <v>17526</v>
      </c>
      <c r="F4747" s="71">
        <v>44592</v>
      </c>
      <c r="G4747" s="72">
        <v>1185.1500000000001</v>
      </c>
      <c r="H4747" s="72">
        <v>100797.01</v>
      </c>
      <c r="I4747" s="54" t="s">
        <v>265</v>
      </c>
      <c r="J4747" s="54" t="s">
        <v>17527</v>
      </c>
      <c r="K4747" s="54" t="s">
        <v>17528</v>
      </c>
      <c r="L4747" s="54" t="s">
        <v>17528</v>
      </c>
      <c r="M4747" s="54" t="s">
        <v>17526</v>
      </c>
      <c r="N4747" s="54" t="s">
        <v>256</v>
      </c>
      <c r="O4747" s="54" t="s">
        <v>256</v>
      </c>
      <c r="P4747" s="54" t="s">
        <v>454</v>
      </c>
      <c r="Q4747" s="54" t="s">
        <v>256</v>
      </c>
      <c r="R4747" s="54" t="s">
        <v>431</v>
      </c>
      <c r="S4747" s="71"/>
      <c r="T4747" s="54" t="s">
        <v>256</v>
      </c>
      <c r="U4747" s="71">
        <v>44592</v>
      </c>
      <c r="V4747" s="54" t="s">
        <v>256</v>
      </c>
      <c r="W4747" t="str">
        <f t="shared" si="74"/>
        <v>Jan-22</v>
      </c>
    </row>
    <row r="4748" spans="1:23" x14ac:dyDescent="0.25">
      <c r="A4748" s="54" t="s">
        <v>318</v>
      </c>
      <c r="B4748" s="54" t="s">
        <v>432</v>
      </c>
      <c r="C4748" s="54" t="s">
        <v>279</v>
      </c>
      <c r="D4748" s="54" t="s">
        <v>436</v>
      </c>
      <c r="E4748" s="54" t="s">
        <v>17529</v>
      </c>
      <c r="F4748" s="71">
        <v>44592</v>
      </c>
      <c r="G4748" s="72">
        <v>-4.96</v>
      </c>
      <c r="H4748" s="72">
        <v>-421.85</v>
      </c>
      <c r="I4748" s="54" t="s">
        <v>265</v>
      </c>
      <c r="J4748" s="54" t="s">
        <v>7902</v>
      </c>
      <c r="K4748" s="54" t="s">
        <v>17530</v>
      </c>
      <c r="L4748" s="54" t="s">
        <v>17530</v>
      </c>
      <c r="M4748" s="54" t="s">
        <v>17529</v>
      </c>
      <c r="N4748" s="54" t="s">
        <v>256</v>
      </c>
      <c r="O4748" s="54" t="s">
        <v>256</v>
      </c>
      <c r="P4748" s="54" t="s">
        <v>12581</v>
      </c>
      <c r="Q4748" s="54" t="s">
        <v>256</v>
      </c>
      <c r="R4748" s="54" t="s">
        <v>431</v>
      </c>
      <c r="S4748" s="71"/>
      <c r="T4748" s="54" t="s">
        <v>256</v>
      </c>
      <c r="U4748" s="71">
        <v>44592</v>
      </c>
      <c r="V4748" s="54" t="s">
        <v>256</v>
      </c>
      <c r="W4748" t="str">
        <f t="shared" si="74"/>
        <v>Jan-22</v>
      </c>
    </row>
    <row r="4749" spans="1:23" x14ac:dyDescent="0.25">
      <c r="A4749" s="54" t="s">
        <v>317</v>
      </c>
      <c r="B4749" s="54" t="s">
        <v>432</v>
      </c>
      <c r="C4749" s="54" t="s">
        <v>441</v>
      </c>
      <c r="D4749" s="54" t="s">
        <v>436</v>
      </c>
      <c r="E4749" s="54" t="s">
        <v>17531</v>
      </c>
      <c r="F4749" s="71">
        <v>44567</v>
      </c>
      <c r="G4749" s="72">
        <v>-2.06</v>
      </c>
      <c r="H4749" s="72">
        <v>-174.79</v>
      </c>
      <c r="I4749" s="54" t="s">
        <v>265</v>
      </c>
      <c r="J4749" s="54" t="s">
        <v>7902</v>
      </c>
      <c r="K4749" s="54" t="s">
        <v>17532</v>
      </c>
      <c r="L4749" s="54" t="s">
        <v>17532</v>
      </c>
      <c r="M4749" s="54" t="s">
        <v>17531</v>
      </c>
      <c r="N4749" s="54" t="s">
        <v>256</v>
      </c>
      <c r="O4749" s="54" t="s">
        <v>256</v>
      </c>
      <c r="P4749" s="54" t="s">
        <v>267</v>
      </c>
      <c r="Q4749" s="54" t="s">
        <v>256</v>
      </c>
      <c r="R4749" s="54" t="s">
        <v>431</v>
      </c>
      <c r="S4749" s="71"/>
      <c r="T4749" s="54" t="s">
        <v>256</v>
      </c>
      <c r="U4749" s="71">
        <v>44555</v>
      </c>
      <c r="V4749" s="54" t="s">
        <v>256</v>
      </c>
      <c r="W4749" t="str">
        <f t="shared" si="74"/>
        <v>Jan-22</v>
      </c>
    </row>
    <row r="4750" spans="1:23" x14ac:dyDescent="0.25">
      <c r="A4750" s="54" t="s">
        <v>317</v>
      </c>
      <c r="B4750" s="54" t="s">
        <v>432</v>
      </c>
      <c r="C4750" s="54" t="s">
        <v>441</v>
      </c>
      <c r="D4750" s="54" t="s">
        <v>436</v>
      </c>
      <c r="E4750" s="54" t="s">
        <v>17533</v>
      </c>
      <c r="F4750" s="71">
        <v>44588</v>
      </c>
      <c r="G4750" s="72">
        <v>-51</v>
      </c>
      <c r="H4750" s="72">
        <v>-4327.3500000000004</v>
      </c>
      <c r="I4750" s="54" t="s">
        <v>265</v>
      </c>
      <c r="J4750" s="54" t="s">
        <v>7902</v>
      </c>
      <c r="K4750" s="54" t="s">
        <v>17534</v>
      </c>
      <c r="L4750" s="54" t="s">
        <v>17534</v>
      </c>
      <c r="M4750" s="54" t="s">
        <v>17533</v>
      </c>
      <c r="N4750" s="54" t="s">
        <v>256</v>
      </c>
      <c r="O4750" s="54" t="s">
        <v>256</v>
      </c>
      <c r="P4750" s="54" t="s">
        <v>267</v>
      </c>
      <c r="Q4750" s="54" t="s">
        <v>256</v>
      </c>
      <c r="R4750" s="54" t="s">
        <v>431</v>
      </c>
      <c r="S4750" s="71"/>
      <c r="T4750" s="54" t="s">
        <v>256</v>
      </c>
      <c r="U4750" s="71">
        <v>44580</v>
      </c>
      <c r="V4750" s="54" t="s">
        <v>256</v>
      </c>
      <c r="W4750" t="str">
        <f t="shared" si="74"/>
        <v>Jan-22</v>
      </c>
    </row>
    <row r="4751" spans="1:23" x14ac:dyDescent="0.25">
      <c r="A4751" s="54" t="s">
        <v>317</v>
      </c>
      <c r="B4751" s="54" t="s">
        <v>432</v>
      </c>
      <c r="C4751" s="54" t="s">
        <v>263</v>
      </c>
      <c r="D4751" s="54" t="s">
        <v>429</v>
      </c>
      <c r="E4751" s="54" t="s">
        <v>17535</v>
      </c>
      <c r="F4751" s="71">
        <v>44566</v>
      </c>
      <c r="G4751" s="72">
        <v>5274.06</v>
      </c>
      <c r="H4751" s="72">
        <v>447503.99</v>
      </c>
      <c r="I4751" s="54" t="s">
        <v>265</v>
      </c>
      <c r="J4751" s="54" t="s">
        <v>13144</v>
      </c>
      <c r="K4751" s="54" t="s">
        <v>17536</v>
      </c>
      <c r="L4751" s="54" t="s">
        <v>17537</v>
      </c>
      <c r="M4751" s="54" t="s">
        <v>17535</v>
      </c>
      <c r="N4751" s="54" t="s">
        <v>256</v>
      </c>
      <c r="O4751" s="54" t="s">
        <v>256</v>
      </c>
      <c r="P4751" s="54" t="s">
        <v>468</v>
      </c>
      <c r="Q4751" s="54" t="s">
        <v>256</v>
      </c>
      <c r="R4751" s="54" t="s">
        <v>431</v>
      </c>
      <c r="S4751" s="71"/>
      <c r="T4751" s="54" t="s">
        <v>256</v>
      </c>
      <c r="U4751" s="71">
        <v>44566</v>
      </c>
      <c r="V4751" s="54" t="s">
        <v>256</v>
      </c>
      <c r="W4751" t="str">
        <f t="shared" si="74"/>
        <v>Jan-22</v>
      </c>
    </row>
    <row r="4752" spans="1:23" x14ac:dyDescent="0.25">
      <c r="A4752" s="54" t="s">
        <v>317</v>
      </c>
      <c r="B4752" s="54" t="s">
        <v>432</v>
      </c>
      <c r="C4752" s="54" t="s">
        <v>263</v>
      </c>
      <c r="D4752" s="54" t="s">
        <v>429</v>
      </c>
      <c r="E4752" s="54" t="s">
        <v>17538</v>
      </c>
      <c r="F4752" s="71">
        <v>44566</v>
      </c>
      <c r="G4752" s="72">
        <v>313.25</v>
      </c>
      <c r="H4752" s="72">
        <v>26579.26</v>
      </c>
      <c r="I4752" s="54" t="s">
        <v>265</v>
      </c>
      <c r="J4752" s="54" t="s">
        <v>13144</v>
      </c>
      <c r="K4752" s="54" t="s">
        <v>17539</v>
      </c>
      <c r="L4752" s="54" t="s">
        <v>17540</v>
      </c>
      <c r="M4752" s="54" t="s">
        <v>17538</v>
      </c>
      <c r="N4752" s="54" t="s">
        <v>256</v>
      </c>
      <c r="O4752" s="54" t="s">
        <v>256</v>
      </c>
      <c r="P4752" s="54" t="s">
        <v>468</v>
      </c>
      <c r="Q4752" s="54" t="s">
        <v>256</v>
      </c>
      <c r="R4752" s="54" t="s">
        <v>431</v>
      </c>
      <c r="S4752" s="71"/>
      <c r="T4752" s="54" t="s">
        <v>256</v>
      </c>
      <c r="U4752" s="71">
        <v>44566</v>
      </c>
      <c r="V4752" s="54" t="s">
        <v>256</v>
      </c>
      <c r="W4752" t="str">
        <f t="shared" si="74"/>
        <v>Jan-22</v>
      </c>
    </row>
    <row r="4753" spans="1:23" x14ac:dyDescent="0.25">
      <c r="A4753" s="54" t="s">
        <v>317</v>
      </c>
      <c r="B4753" s="54" t="s">
        <v>432</v>
      </c>
      <c r="C4753" s="54" t="s">
        <v>263</v>
      </c>
      <c r="D4753" s="54" t="s">
        <v>429</v>
      </c>
      <c r="E4753" s="54" t="s">
        <v>17541</v>
      </c>
      <c r="F4753" s="71">
        <v>44566</v>
      </c>
      <c r="G4753" s="72">
        <v>4072</v>
      </c>
      <c r="H4753" s="72">
        <v>345509.2</v>
      </c>
      <c r="I4753" s="54" t="s">
        <v>265</v>
      </c>
      <c r="J4753" s="54" t="s">
        <v>13144</v>
      </c>
      <c r="K4753" s="54" t="s">
        <v>17542</v>
      </c>
      <c r="L4753" s="54" t="s">
        <v>17543</v>
      </c>
      <c r="M4753" s="54" t="s">
        <v>17541</v>
      </c>
      <c r="N4753" s="54" t="s">
        <v>256</v>
      </c>
      <c r="O4753" s="54" t="s">
        <v>256</v>
      </c>
      <c r="P4753" s="54" t="s">
        <v>468</v>
      </c>
      <c r="Q4753" s="54" t="s">
        <v>256</v>
      </c>
      <c r="R4753" s="54" t="s">
        <v>431</v>
      </c>
      <c r="S4753" s="71"/>
      <c r="T4753" s="54" t="s">
        <v>256</v>
      </c>
      <c r="U4753" s="71">
        <v>44566</v>
      </c>
      <c r="V4753" s="54" t="s">
        <v>256</v>
      </c>
      <c r="W4753" t="str">
        <f t="shared" si="74"/>
        <v>Jan-22</v>
      </c>
    </row>
    <row r="4754" spans="1:23" x14ac:dyDescent="0.25">
      <c r="A4754" s="54" t="s">
        <v>317</v>
      </c>
      <c r="B4754" s="54" t="s">
        <v>432</v>
      </c>
      <c r="C4754" s="54" t="s">
        <v>263</v>
      </c>
      <c r="D4754" s="54" t="s">
        <v>429</v>
      </c>
      <c r="E4754" s="54" t="s">
        <v>17544</v>
      </c>
      <c r="F4754" s="71">
        <v>44566</v>
      </c>
      <c r="G4754" s="72">
        <v>220.17</v>
      </c>
      <c r="H4754" s="72">
        <v>18681.419999999998</v>
      </c>
      <c r="I4754" s="54" t="s">
        <v>265</v>
      </c>
      <c r="J4754" s="54" t="s">
        <v>13144</v>
      </c>
      <c r="K4754" s="54" t="s">
        <v>17545</v>
      </c>
      <c r="L4754" s="54" t="s">
        <v>17546</v>
      </c>
      <c r="M4754" s="54" t="s">
        <v>17544</v>
      </c>
      <c r="N4754" s="54" t="s">
        <v>256</v>
      </c>
      <c r="O4754" s="54" t="s">
        <v>256</v>
      </c>
      <c r="P4754" s="54" t="s">
        <v>468</v>
      </c>
      <c r="Q4754" s="54" t="s">
        <v>256</v>
      </c>
      <c r="R4754" s="54" t="s">
        <v>431</v>
      </c>
      <c r="S4754" s="71"/>
      <c r="T4754" s="54" t="s">
        <v>256</v>
      </c>
      <c r="U4754" s="71">
        <v>44566</v>
      </c>
      <c r="V4754" s="54" t="s">
        <v>256</v>
      </c>
      <c r="W4754" t="str">
        <f t="shared" si="74"/>
        <v>Jan-22</v>
      </c>
    </row>
    <row r="4755" spans="1:23" x14ac:dyDescent="0.25">
      <c r="A4755" s="54" t="s">
        <v>317</v>
      </c>
      <c r="B4755" s="54" t="s">
        <v>432</v>
      </c>
      <c r="C4755" s="54" t="s">
        <v>263</v>
      </c>
      <c r="D4755" s="54" t="s">
        <v>429</v>
      </c>
      <c r="E4755" s="54" t="s">
        <v>17547</v>
      </c>
      <c r="F4755" s="71">
        <v>44566</v>
      </c>
      <c r="G4755" s="72">
        <v>1575</v>
      </c>
      <c r="H4755" s="72">
        <v>133638.75</v>
      </c>
      <c r="I4755" s="54" t="s">
        <v>265</v>
      </c>
      <c r="J4755" s="54" t="s">
        <v>13144</v>
      </c>
      <c r="K4755" s="54" t="s">
        <v>17548</v>
      </c>
      <c r="L4755" s="54" t="s">
        <v>17549</v>
      </c>
      <c r="M4755" s="54" t="s">
        <v>17547</v>
      </c>
      <c r="N4755" s="54" t="s">
        <v>256</v>
      </c>
      <c r="O4755" s="54" t="s">
        <v>256</v>
      </c>
      <c r="P4755" s="54" t="s">
        <v>468</v>
      </c>
      <c r="Q4755" s="54" t="s">
        <v>256</v>
      </c>
      <c r="R4755" s="54" t="s">
        <v>431</v>
      </c>
      <c r="S4755" s="71"/>
      <c r="T4755" s="54" t="s">
        <v>256</v>
      </c>
      <c r="U4755" s="71">
        <v>44566</v>
      </c>
      <c r="V4755" s="54" t="s">
        <v>256</v>
      </c>
      <c r="W4755" t="str">
        <f t="shared" si="74"/>
        <v>Jan-22</v>
      </c>
    </row>
    <row r="4756" spans="1:23" x14ac:dyDescent="0.25">
      <c r="A4756" s="54" t="s">
        <v>317</v>
      </c>
      <c r="B4756" s="54" t="s">
        <v>432</v>
      </c>
      <c r="C4756" s="54" t="s">
        <v>263</v>
      </c>
      <c r="D4756" s="54" t="s">
        <v>429</v>
      </c>
      <c r="E4756" s="54" t="s">
        <v>17550</v>
      </c>
      <c r="F4756" s="71">
        <v>44566</v>
      </c>
      <c r="G4756" s="72">
        <v>475</v>
      </c>
      <c r="H4756" s="72">
        <v>40303.75</v>
      </c>
      <c r="I4756" s="54" t="s">
        <v>265</v>
      </c>
      <c r="J4756" s="54" t="s">
        <v>13144</v>
      </c>
      <c r="K4756" s="54" t="s">
        <v>17551</v>
      </c>
      <c r="L4756" s="54" t="s">
        <v>17552</v>
      </c>
      <c r="M4756" s="54" t="s">
        <v>17550</v>
      </c>
      <c r="N4756" s="54" t="s">
        <v>256</v>
      </c>
      <c r="O4756" s="54" t="s">
        <v>256</v>
      </c>
      <c r="P4756" s="54" t="s">
        <v>468</v>
      </c>
      <c r="Q4756" s="54" t="s">
        <v>256</v>
      </c>
      <c r="R4756" s="54" t="s">
        <v>431</v>
      </c>
      <c r="S4756" s="71"/>
      <c r="T4756" s="54" t="s">
        <v>256</v>
      </c>
      <c r="U4756" s="71">
        <v>44566</v>
      </c>
      <c r="V4756" s="54" t="s">
        <v>256</v>
      </c>
      <c r="W4756" t="str">
        <f t="shared" si="74"/>
        <v>Jan-22</v>
      </c>
    </row>
    <row r="4757" spans="1:23" x14ac:dyDescent="0.25">
      <c r="A4757" s="54" t="s">
        <v>317</v>
      </c>
      <c r="B4757" s="54" t="s">
        <v>432</v>
      </c>
      <c r="C4757" s="54" t="s">
        <v>263</v>
      </c>
      <c r="D4757" s="54" t="s">
        <v>429</v>
      </c>
      <c r="E4757" s="54" t="s">
        <v>17553</v>
      </c>
      <c r="F4757" s="71">
        <v>44569</v>
      </c>
      <c r="G4757" s="72">
        <v>97.6</v>
      </c>
      <c r="H4757" s="72">
        <v>8281.36</v>
      </c>
      <c r="I4757" s="54" t="s">
        <v>265</v>
      </c>
      <c r="J4757" s="54" t="s">
        <v>13144</v>
      </c>
      <c r="K4757" s="54" t="s">
        <v>17554</v>
      </c>
      <c r="L4757" s="54" t="s">
        <v>17555</v>
      </c>
      <c r="M4757" s="54" t="s">
        <v>17553</v>
      </c>
      <c r="N4757" s="54" t="s">
        <v>256</v>
      </c>
      <c r="O4757" s="54" t="s">
        <v>256</v>
      </c>
      <c r="P4757" s="54" t="s">
        <v>468</v>
      </c>
      <c r="Q4757" s="54" t="s">
        <v>256</v>
      </c>
      <c r="R4757" s="54" t="s">
        <v>431</v>
      </c>
      <c r="S4757" s="71"/>
      <c r="T4757" s="54" t="s">
        <v>256</v>
      </c>
      <c r="U4757" s="71">
        <v>44569</v>
      </c>
      <c r="V4757" s="54" t="s">
        <v>256</v>
      </c>
      <c r="W4757" t="str">
        <f t="shared" si="74"/>
        <v>Jan-22</v>
      </c>
    </row>
    <row r="4758" spans="1:23" x14ac:dyDescent="0.25">
      <c r="A4758" s="54" t="s">
        <v>317</v>
      </c>
      <c r="B4758" s="54" t="s">
        <v>432</v>
      </c>
      <c r="C4758" s="54" t="s">
        <v>263</v>
      </c>
      <c r="D4758" s="54" t="s">
        <v>429</v>
      </c>
      <c r="E4758" s="54" t="s">
        <v>17556</v>
      </c>
      <c r="F4758" s="71">
        <v>44573</v>
      </c>
      <c r="G4758" s="72">
        <v>3998.32</v>
      </c>
      <c r="H4758" s="72">
        <v>339257.45</v>
      </c>
      <c r="I4758" s="54" t="s">
        <v>265</v>
      </c>
      <c r="J4758" s="54" t="s">
        <v>13144</v>
      </c>
      <c r="K4758" s="54" t="s">
        <v>17557</v>
      </c>
      <c r="L4758" s="54" t="s">
        <v>17558</v>
      </c>
      <c r="M4758" s="54" t="s">
        <v>17556</v>
      </c>
      <c r="N4758" s="54" t="s">
        <v>256</v>
      </c>
      <c r="O4758" s="54" t="s">
        <v>256</v>
      </c>
      <c r="P4758" s="54" t="s">
        <v>468</v>
      </c>
      <c r="Q4758" s="54" t="s">
        <v>256</v>
      </c>
      <c r="R4758" s="54" t="s">
        <v>431</v>
      </c>
      <c r="S4758" s="71"/>
      <c r="T4758" s="54" t="s">
        <v>256</v>
      </c>
      <c r="U4758" s="71">
        <v>44573</v>
      </c>
      <c r="V4758" s="54" t="s">
        <v>256</v>
      </c>
      <c r="W4758" t="str">
        <f t="shared" si="74"/>
        <v>Jan-22</v>
      </c>
    </row>
    <row r="4759" spans="1:23" x14ac:dyDescent="0.25">
      <c r="A4759" s="54" t="s">
        <v>317</v>
      </c>
      <c r="B4759" s="54" t="s">
        <v>432</v>
      </c>
      <c r="C4759" s="54" t="s">
        <v>263</v>
      </c>
      <c r="D4759" s="54" t="s">
        <v>429</v>
      </c>
      <c r="E4759" s="54" t="s">
        <v>17559</v>
      </c>
      <c r="F4759" s="71">
        <v>44573</v>
      </c>
      <c r="G4759" s="72">
        <v>1750</v>
      </c>
      <c r="H4759" s="72">
        <v>148487.5</v>
      </c>
      <c r="I4759" s="54" t="s">
        <v>265</v>
      </c>
      <c r="J4759" s="54" t="s">
        <v>13144</v>
      </c>
      <c r="K4759" s="54" t="s">
        <v>628</v>
      </c>
      <c r="L4759" s="54" t="s">
        <v>17560</v>
      </c>
      <c r="M4759" s="54" t="s">
        <v>17559</v>
      </c>
      <c r="N4759" s="54" t="s">
        <v>256</v>
      </c>
      <c r="O4759" s="54" t="s">
        <v>256</v>
      </c>
      <c r="P4759" s="54" t="s">
        <v>468</v>
      </c>
      <c r="Q4759" s="54" t="s">
        <v>256</v>
      </c>
      <c r="R4759" s="54" t="s">
        <v>431</v>
      </c>
      <c r="S4759" s="71"/>
      <c r="T4759" s="54" t="s">
        <v>256</v>
      </c>
      <c r="U4759" s="71">
        <v>44573</v>
      </c>
      <c r="V4759" s="54" t="s">
        <v>256</v>
      </c>
      <c r="W4759" t="str">
        <f t="shared" si="74"/>
        <v>Jan-22</v>
      </c>
    </row>
    <row r="4760" spans="1:23" x14ac:dyDescent="0.25">
      <c r="A4760" s="54" t="s">
        <v>317</v>
      </c>
      <c r="B4760" s="54" t="s">
        <v>432</v>
      </c>
      <c r="C4760" s="54" t="s">
        <v>263</v>
      </c>
      <c r="D4760" s="54" t="s">
        <v>429</v>
      </c>
      <c r="E4760" s="54" t="s">
        <v>17561</v>
      </c>
      <c r="F4760" s="71">
        <v>44584</v>
      </c>
      <c r="G4760" s="72">
        <v>4488.96</v>
      </c>
      <c r="H4760" s="72">
        <v>380888.26</v>
      </c>
      <c r="I4760" s="54" t="s">
        <v>265</v>
      </c>
      <c r="J4760" s="54" t="s">
        <v>13144</v>
      </c>
      <c r="K4760" s="54" t="s">
        <v>17562</v>
      </c>
      <c r="L4760" s="54" t="s">
        <v>17563</v>
      </c>
      <c r="M4760" s="54" t="s">
        <v>17561</v>
      </c>
      <c r="N4760" s="54" t="s">
        <v>256</v>
      </c>
      <c r="O4760" s="54" t="s">
        <v>256</v>
      </c>
      <c r="P4760" s="54" t="s">
        <v>468</v>
      </c>
      <c r="Q4760" s="54" t="s">
        <v>256</v>
      </c>
      <c r="R4760" s="54" t="s">
        <v>431</v>
      </c>
      <c r="S4760" s="71"/>
      <c r="T4760" s="54" t="s">
        <v>256</v>
      </c>
      <c r="U4760" s="71">
        <v>44584</v>
      </c>
      <c r="V4760" s="54" t="s">
        <v>256</v>
      </c>
      <c r="W4760" t="str">
        <f t="shared" si="74"/>
        <v>Jan-22</v>
      </c>
    </row>
    <row r="4761" spans="1:23" x14ac:dyDescent="0.25">
      <c r="A4761" s="54" t="s">
        <v>317</v>
      </c>
      <c r="B4761" s="54" t="s">
        <v>432</v>
      </c>
      <c r="C4761" s="54" t="s">
        <v>263</v>
      </c>
      <c r="D4761" s="54" t="s">
        <v>429</v>
      </c>
      <c r="E4761" s="54" t="s">
        <v>17564</v>
      </c>
      <c r="F4761" s="71">
        <v>44584</v>
      </c>
      <c r="G4761" s="72">
        <v>913.44</v>
      </c>
      <c r="H4761" s="72">
        <v>77505.38</v>
      </c>
      <c r="I4761" s="54" t="s">
        <v>265</v>
      </c>
      <c r="J4761" s="54" t="s">
        <v>13144</v>
      </c>
      <c r="K4761" s="54" t="s">
        <v>17565</v>
      </c>
      <c r="L4761" s="54" t="s">
        <v>17566</v>
      </c>
      <c r="M4761" s="54" t="s">
        <v>17564</v>
      </c>
      <c r="N4761" s="54" t="s">
        <v>256</v>
      </c>
      <c r="O4761" s="54" t="s">
        <v>256</v>
      </c>
      <c r="P4761" s="54" t="s">
        <v>468</v>
      </c>
      <c r="Q4761" s="54" t="s">
        <v>256</v>
      </c>
      <c r="R4761" s="54" t="s">
        <v>431</v>
      </c>
      <c r="S4761" s="71"/>
      <c r="T4761" s="54" t="s">
        <v>256</v>
      </c>
      <c r="U4761" s="71">
        <v>44584</v>
      </c>
      <c r="V4761" s="54" t="s">
        <v>256</v>
      </c>
      <c r="W4761" t="str">
        <f t="shared" si="74"/>
        <v>Jan-22</v>
      </c>
    </row>
    <row r="4762" spans="1:23" x14ac:dyDescent="0.25">
      <c r="A4762" s="54" t="s">
        <v>317</v>
      </c>
      <c r="B4762" s="54" t="s">
        <v>432</v>
      </c>
      <c r="C4762" s="54" t="s">
        <v>263</v>
      </c>
      <c r="D4762" s="54" t="s">
        <v>429</v>
      </c>
      <c r="E4762" s="54" t="s">
        <v>17567</v>
      </c>
      <c r="F4762" s="71">
        <v>44585</v>
      </c>
      <c r="G4762" s="72">
        <v>531.29999999999995</v>
      </c>
      <c r="H4762" s="72">
        <v>45080.81</v>
      </c>
      <c r="I4762" s="54" t="s">
        <v>265</v>
      </c>
      <c r="J4762" s="54" t="s">
        <v>13144</v>
      </c>
      <c r="K4762" s="54" t="s">
        <v>17568</v>
      </c>
      <c r="L4762" s="54" t="s">
        <v>17569</v>
      </c>
      <c r="M4762" s="54" t="s">
        <v>17567</v>
      </c>
      <c r="N4762" s="54" t="s">
        <v>256</v>
      </c>
      <c r="O4762" s="54" t="s">
        <v>256</v>
      </c>
      <c r="P4762" s="54" t="s">
        <v>468</v>
      </c>
      <c r="Q4762" s="54" t="s">
        <v>256</v>
      </c>
      <c r="R4762" s="54" t="s">
        <v>431</v>
      </c>
      <c r="S4762" s="71"/>
      <c r="T4762" s="54" t="s">
        <v>256</v>
      </c>
      <c r="U4762" s="71">
        <v>44585</v>
      </c>
      <c r="V4762" s="54" t="s">
        <v>256</v>
      </c>
      <c r="W4762" t="str">
        <f t="shared" si="74"/>
        <v>Jan-22</v>
      </c>
    </row>
    <row r="4763" spans="1:23" x14ac:dyDescent="0.25">
      <c r="A4763" s="54" t="s">
        <v>317</v>
      </c>
      <c r="B4763" s="54" t="s">
        <v>432</v>
      </c>
      <c r="C4763" s="54" t="s">
        <v>263</v>
      </c>
      <c r="D4763" s="54" t="s">
        <v>429</v>
      </c>
      <c r="E4763" s="54" t="s">
        <v>17570</v>
      </c>
      <c r="F4763" s="71">
        <v>44585</v>
      </c>
      <c r="G4763" s="72">
        <v>1963.9</v>
      </c>
      <c r="H4763" s="72">
        <v>166636.92000000001</v>
      </c>
      <c r="I4763" s="54" t="s">
        <v>265</v>
      </c>
      <c r="J4763" s="54" t="s">
        <v>13144</v>
      </c>
      <c r="K4763" s="54" t="s">
        <v>17571</v>
      </c>
      <c r="L4763" s="54" t="s">
        <v>17572</v>
      </c>
      <c r="M4763" s="54" t="s">
        <v>17570</v>
      </c>
      <c r="N4763" s="54" t="s">
        <v>256</v>
      </c>
      <c r="O4763" s="54" t="s">
        <v>256</v>
      </c>
      <c r="P4763" s="54" t="s">
        <v>468</v>
      </c>
      <c r="Q4763" s="54" t="s">
        <v>256</v>
      </c>
      <c r="R4763" s="54" t="s">
        <v>431</v>
      </c>
      <c r="S4763" s="71"/>
      <c r="T4763" s="54" t="s">
        <v>256</v>
      </c>
      <c r="U4763" s="71">
        <v>44585</v>
      </c>
      <c r="V4763" s="54" t="s">
        <v>256</v>
      </c>
      <c r="W4763" t="str">
        <f t="shared" si="74"/>
        <v>Jan-22</v>
      </c>
    </row>
    <row r="4764" spans="1:23" x14ac:dyDescent="0.25">
      <c r="A4764" s="54" t="s">
        <v>317</v>
      </c>
      <c r="B4764" s="54" t="s">
        <v>432</v>
      </c>
      <c r="C4764" s="54" t="s">
        <v>263</v>
      </c>
      <c r="D4764" s="54" t="s">
        <v>429</v>
      </c>
      <c r="E4764" s="54" t="s">
        <v>17573</v>
      </c>
      <c r="F4764" s="71">
        <v>44588</v>
      </c>
      <c r="G4764" s="72">
        <v>1487.64</v>
      </c>
      <c r="H4764" s="72">
        <v>126226.25</v>
      </c>
      <c r="I4764" s="54" t="s">
        <v>265</v>
      </c>
      <c r="J4764" s="54" t="s">
        <v>13144</v>
      </c>
      <c r="K4764" s="54" t="s">
        <v>557</v>
      </c>
      <c r="L4764" s="54" t="s">
        <v>17574</v>
      </c>
      <c r="M4764" s="54" t="s">
        <v>17573</v>
      </c>
      <c r="N4764" s="54" t="s">
        <v>256</v>
      </c>
      <c r="O4764" s="54" t="s">
        <v>256</v>
      </c>
      <c r="P4764" s="54" t="s">
        <v>468</v>
      </c>
      <c r="Q4764" s="54" t="s">
        <v>256</v>
      </c>
      <c r="R4764" s="54" t="s">
        <v>431</v>
      </c>
      <c r="S4764" s="71"/>
      <c r="T4764" s="54" t="s">
        <v>256</v>
      </c>
      <c r="U4764" s="71">
        <v>44588</v>
      </c>
      <c r="V4764" s="54" t="s">
        <v>256</v>
      </c>
      <c r="W4764" t="str">
        <f t="shared" si="74"/>
        <v>Jan-22</v>
      </c>
    </row>
    <row r="4765" spans="1:23" x14ac:dyDescent="0.25">
      <c r="A4765" s="54" t="s">
        <v>317</v>
      </c>
      <c r="B4765" s="54" t="s">
        <v>432</v>
      </c>
      <c r="C4765" s="54" t="s">
        <v>263</v>
      </c>
      <c r="D4765" s="54" t="s">
        <v>429</v>
      </c>
      <c r="E4765" s="54" t="s">
        <v>17575</v>
      </c>
      <c r="F4765" s="71">
        <v>44588</v>
      </c>
      <c r="G4765" s="72">
        <v>913.44</v>
      </c>
      <c r="H4765" s="72">
        <v>77505.38</v>
      </c>
      <c r="I4765" s="54" t="s">
        <v>265</v>
      </c>
      <c r="J4765" s="54" t="s">
        <v>13144</v>
      </c>
      <c r="K4765" s="54" t="s">
        <v>558</v>
      </c>
      <c r="L4765" s="54" t="s">
        <v>17576</v>
      </c>
      <c r="M4765" s="54" t="s">
        <v>17575</v>
      </c>
      <c r="N4765" s="54" t="s">
        <v>256</v>
      </c>
      <c r="O4765" s="54" t="s">
        <v>256</v>
      </c>
      <c r="P4765" s="54" t="s">
        <v>468</v>
      </c>
      <c r="Q4765" s="54" t="s">
        <v>256</v>
      </c>
      <c r="R4765" s="54" t="s">
        <v>431</v>
      </c>
      <c r="S4765" s="71"/>
      <c r="T4765" s="54" t="s">
        <v>256</v>
      </c>
      <c r="U4765" s="71">
        <v>44588</v>
      </c>
      <c r="V4765" s="54" t="s">
        <v>256</v>
      </c>
      <c r="W4765" t="str">
        <f t="shared" si="74"/>
        <v>Jan-22</v>
      </c>
    </row>
    <row r="4766" spans="1:23" x14ac:dyDescent="0.25">
      <c r="A4766" s="54" t="s">
        <v>317</v>
      </c>
      <c r="B4766" s="54" t="s">
        <v>432</v>
      </c>
      <c r="C4766" s="54" t="s">
        <v>263</v>
      </c>
      <c r="D4766" s="54" t="s">
        <v>429</v>
      </c>
      <c r="E4766" s="54" t="s">
        <v>17577</v>
      </c>
      <c r="F4766" s="71">
        <v>44592</v>
      </c>
      <c r="G4766" s="72">
        <v>1753.29</v>
      </c>
      <c r="H4766" s="72">
        <v>148766.66</v>
      </c>
      <c r="I4766" s="54" t="s">
        <v>265</v>
      </c>
      <c r="J4766" s="54" t="s">
        <v>13144</v>
      </c>
      <c r="K4766" s="54" t="s">
        <v>17578</v>
      </c>
      <c r="L4766" s="54" t="s">
        <v>17579</v>
      </c>
      <c r="M4766" s="54" t="s">
        <v>17577</v>
      </c>
      <c r="N4766" s="54" t="s">
        <v>256</v>
      </c>
      <c r="O4766" s="54" t="s">
        <v>256</v>
      </c>
      <c r="P4766" s="54" t="s">
        <v>468</v>
      </c>
      <c r="Q4766" s="54" t="s">
        <v>256</v>
      </c>
      <c r="R4766" s="54" t="s">
        <v>431</v>
      </c>
      <c r="S4766" s="71"/>
      <c r="T4766" s="54" t="s">
        <v>256</v>
      </c>
      <c r="U4766" s="71">
        <v>44592</v>
      </c>
      <c r="V4766" s="54" t="s">
        <v>256</v>
      </c>
      <c r="W4766" t="str">
        <f t="shared" si="74"/>
        <v>Jan-22</v>
      </c>
    </row>
    <row r="4767" spans="1:23" x14ac:dyDescent="0.25">
      <c r="A4767" s="54" t="s">
        <v>317</v>
      </c>
      <c r="B4767" s="54" t="s">
        <v>432</v>
      </c>
      <c r="C4767" s="54" t="s">
        <v>263</v>
      </c>
      <c r="D4767" s="54" t="s">
        <v>429</v>
      </c>
      <c r="E4767" s="54" t="s">
        <v>17580</v>
      </c>
      <c r="F4767" s="71">
        <v>44592</v>
      </c>
      <c r="G4767" s="72">
        <v>1781.21</v>
      </c>
      <c r="H4767" s="72">
        <v>151135.67000000001</v>
      </c>
      <c r="I4767" s="54" t="s">
        <v>265</v>
      </c>
      <c r="J4767" s="54" t="s">
        <v>13144</v>
      </c>
      <c r="K4767" s="54" t="s">
        <v>17581</v>
      </c>
      <c r="L4767" s="54" t="s">
        <v>17582</v>
      </c>
      <c r="M4767" s="54" t="s">
        <v>17580</v>
      </c>
      <c r="N4767" s="54" t="s">
        <v>256</v>
      </c>
      <c r="O4767" s="54" t="s">
        <v>256</v>
      </c>
      <c r="P4767" s="54" t="s">
        <v>468</v>
      </c>
      <c r="Q4767" s="54" t="s">
        <v>256</v>
      </c>
      <c r="R4767" s="54" t="s">
        <v>431</v>
      </c>
      <c r="S4767" s="71"/>
      <c r="T4767" s="54" t="s">
        <v>256</v>
      </c>
      <c r="U4767" s="71">
        <v>44592</v>
      </c>
      <c r="V4767" s="54" t="s">
        <v>256</v>
      </c>
      <c r="W4767" t="str">
        <f t="shared" si="74"/>
        <v>Jan-22</v>
      </c>
    </row>
    <row r="4768" spans="1:23" x14ac:dyDescent="0.25">
      <c r="A4768" s="54" t="s">
        <v>317</v>
      </c>
      <c r="B4768" s="54" t="s">
        <v>432</v>
      </c>
      <c r="C4768" s="54" t="s">
        <v>263</v>
      </c>
      <c r="D4768" s="54" t="s">
        <v>429</v>
      </c>
      <c r="E4768" s="54" t="s">
        <v>17583</v>
      </c>
      <c r="F4768" s="71">
        <v>44562</v>
      </c>
      <c r="G4768" s="72">
        <v>86</v>
      </c>
      <c r="H4768" s="72">
        <v>7297.1</v>
      </c>
      <c r="I4768" s="54" t="s">
        <v>265</v>
      </c>
      <c r="J4768" s="54" t="s">
        <v>13160</v>
      </c>
      <c r="K4768" s="54" t="s">
        <v>17584</v>
      </c>
      <c r="L4768" s="54" t="s">
        <v>17585</v>
      </c>
      <c r="M4768" s="54" t="s">
        <v>17583</v>
      </c>
      <c r="N4768" s="54" t="s">
        <v>256</v>
      </c>
      <c r="O4768" s="54" t="s">
        <v>256</v>
      </c>
      <c r="P4768" s="54" t="s">
        <v>271</v>
      </c>
      <c r="Q4768" s="54" t="s">
        <v>256</v>
      </c>
      <c r="R4768" s="54" t="s">
        <v>431</v>
      </c>
      <c r="S4768" s="71"/>
      <c r="T4768" s="54" t="s">
        <v>256</v>
      </c>
      <c r="U4768" s="71">
        <v>44562</v>
      </c>
      <c r="V4768" s="54" t="s">
        <v>443</v>
      </c>
      <c r="W4768" t="str">
        <f t="shared" si="74"/>
        <v>Jan-22</v>
      </c>
    </row>
    <row r="4769" spans="1:23" x14ac:dyDescent="0.25">
      <c r="A4769" s="54" t="s">
        <v>317</v>
      </c>
      <c r="B4769" s="54" t="s">
        <v>432</v>
      </c>
      <c r="C4769" s="54" t="s">
        <v>263</v>
      </c>
      <c r="D4769" s="54" t="s">
        <v>429</v>
      </c>
      <c r="E4769" s="54" t="s">
        <v>17586</v>
      </c>
      <c r="F4769" s="71">
        <v>44562</v>
      </c>
      <c r="G4769" s="72">
        <v>3472.2</v>
      </c>
      <c r="H4769" s="72">
        <v>294616.17</v>
      </c>
      <c r="I4769" s="54" t="s">
        <v>265</v>
      </c>
      <c r="J4769" s="54" t="s">
        <v>13160</v>
      </c>
      <c r="K4769" s="54" t="s">
        <v>17587</v>
      </c>
      <c r="L4769" s="54" t="s">
        <v>17588</v>
      </c>
      <c r="M4769" s="54" t="s">
        <v>17586</v>
      </c>
      <c r="N4769" s="54" t="s">
        <v>256</v>
      </c>
      <c r="O4769" s="54" t="s">
        <v>256</v>
      </c>
      <c r="P4769" s="54" t="s">
        <v>271</v>
      </c>
      <c r="Q4769" s="54" t="s">
        <v>256</v>
      </c>
      <c r="R4769" s="54" t="s">
        <v>431</v>
      </c>
      <c r="S4769" s="71"/>
      <c r="T4769" s="54" t="s">
        <v>256</v>
      </c>
      <c r="U4769" s="71">
        <v>44562</v>
      </c>
      <c r="V4769" s="54" t="s">
        <v>443</v>
      </c>
      <c r="W4769" t="str">
        <f t="shared" si="74"/>
        <v>Jan-22</v>
      </c>
    </row>
    <row r="4770" spans="1:23" x14ac:dyDescent="0.25">
      <c r="A4770" s="54" t="s">
        <v>317</v>
      </c>
      <c r="B4770" s="54" t="s">
        <v>432</v>
      </c>
      <c r="C4770" s="54" t="s">
        <v>263</v>
      </c>
      <c r="D4770" s="54" t="s">
        <v>429</v>
      </c>
      <c r="E4770" s="54" t="s">
        <v>17589</v>
      </c>
      <c r="F4770" s="71">
        <v>44562</v>
      </c>
      <c r="G4770" s="72">
        <v>514.73</v>
      </c>
      <c r="H4770" s="72">
        <v>43674.84</v>
      </c>
      <c r="I4770" s="54" t="s">
        <v>265</v>
      </c>
      <c r="J4770" s="54" t="s">
        <v>13160</v>
      </c>
      <c r="K4770" s="54" t="s">
        <v>17590</v>
      </c>
      <c r="L4770" s="54" t="s">
        <v>17591</v>
      </c>
      <c r="M4770" s="54" t="s">
        <v>17589</v>
      </c>
      <c r="N4770" s="54" t="s">
        <v>256</v>
      </c>
      <c r="O4770" s="54" t="s">
        <v>256</v>
      </c>
      <c r="P4770" s="54" t="s">
        <v>271</v>
      </c>
      <c r="Q4770" s="54" t="s">
        <v>256</v>
      </c>
      <c r="R4770" s="54" t="s">
        <v>431</v>
      </c>
      <c r="S4770" s="71"/>
      <c r="T4770" s="54" t="s">
        <v>256</v>
      </c>
      <c r="U4770" s="71">
        <v>44562</v>
      </c>
      <c r="V4770" s="54" t="s">
        <v>443</v>
      </c>
      <c r="W4770" t="str">
        <f t="shared" si="74"/>
        <v>Jan-22</v>
      </c>
    </row>
    <row r="4771" spans="1:23" x14ac:dyDescent="0.25">
      <c r="A4771" s="54" t="s">
        <v>317</v>
      </c>
      <c r="B4771" s="54" t="s">
        <v>432</v>
      </c>
      <c r="C4771" s="54" t="s">
        <v>263</v>
      </c>
      <c r="D4771" s="54" t="s">
        <v>429</v>
      </c>
      <c r="E4771" s="54" t="s">
        <v>17592</v>
      </c>
      <c r="F4771" s="71">
        <v>44562</v>
      </c>
      <c r="G4771" s="72">
        <v>950</v>
      </c>
      <c r="H4771" s="72">
        <v>80607.5</v>
      </c>
      <c r="I4771" s="54" t="s">
        <v>265</v>
      </c>
      <c r="J4771" s="54" t="s">
        <v>13160</v>
      </c>
      <c r="K4771" s="54" t="s">
        <v>17593</v>
      </c>
      <c r="L4771" s="54" t="s">
        <v>17594</v>
      </c>
      <c r="M4771" s="54" t="s">
        <v>17592</v>
      </c>
      <c r="N4771" s="54" t="s">
        <v>256</v>
      </c>
      <c r="O4771" s="54" t="s">
        <v>256</v>
      </c>
      <c r="P4771" s="54" t="s">
        <v>271</v>
      </c>
      <c r="Q4771" s="54" t="s">
        <v>256</v>
      </c>
      <c r="R4771" s="54" t="s">
        <v>431</v>
      </c>
      <c r="S4771" s="71"/>
      <c r="T4771" s="54" t="s">
        <v>256</v>
      </c>
      <c r="U4771" s="71">
        <v>44562</v>
      </c>
      <c r="V4771" s="54" t="s">
        <v>443</v>
      </c>
      <c r="W4771" t="str">
        <f t="shared" si="74"/>
        <v>Jan-22</v>
      </c>
    </row>
    <row r="4772" spans="1:23" x14ac:dyDescent="0.25">
      <c r="A4772" s="54" t="s">
        <v>317</v>
      </c>
      <c r="B4772" s="54" t="s">
        <v>432</v>
      </c>
      <c r="C4772" s="54" t="s">
        <v>263</v>
      </c>
      <c r="D4772" s="54" t="s">
        <v>429</v>
      </c>
      <c r="E4772" s="54" t="s">
        <v>17595</v>
      </c>
      <c r="F4772" s="71">
        <v>44562</v>
      </c>
      <c r="G4772" s="72">
        <v>3936.21</v>
      </c>
      <c r="H4772" s="72">
        <v>333987.42</v>
      </c>
      <c r="I4772" s="54" t="s">
        <v>265</v>
      </c>
      <c r="J4772" s="54" t="s">
        <v>13160</v>
      </c>
      <c r="K4772" s="54" t="s">
        <v>17593</v>
      </c>
      <c r="L4772" s="54" t="s">
        <v>17596</v>
      </c>
      <c r="M4772" s="54" t="s">
        <v>17595</v>
      </c>
      <c r="N4772" s="54" t="s">
        <v>256</v>
      </c>
      <c r="O4772" s="54" t="s">
        <v>256</v>
      </c>
      <c r="P4772" s="54" t="s">
        <v>271</v>
      </c>
      <c r="Q4772" s="54" t="s">
        <v>256</v>
      </c>
      <c r="R4772" s="54" t="s">
        <v>431</v>
      </c>
      <c r="S4772" s="71"/>
      <c r="T4772" s="54" t="s">
        <v>256</v>
      </c>
      <c r="U4772" s="71">
        <v>44562</v>
      </c>
      <c r="V4772" s="54" t="s">
        <v>443</v>
      </c>
      <c r="W4772" t="str">
        <f t="shared" si="74"/>
        <v>Jan-22</v>
      </c>
    </row>
    <row r="4773" spans="1:23" x14ac:dyDescent="0.25">
      <c r="A4773" s="54" t="s">
        <v>317</v>
      </c>
      <c r="B4773" s="54" t="s">
        <v>432</v>
      </c>
      <c r="C4773" s="54" t="s">
        <v>263</v>
      </c>
      <c r="D4773" s="54" t="s">
        <v>429</v>
      </c>
      <c r="E4773" s="54" t="s">
        <v>17597</v>
      </c>
      <c r="F4773" s="71">
        <v>44562</v>
      </c>
      <c r="G4773" s="72">
        <v>10638.9</v>
      </c>
      <c r="H4773" s="72">
        <v>902710.67</v>
      </c>
      <c r="I4773" s="54" t="s">
        <v>265</v>
      </c>
      <c r="J4773" s="54" t="s">
        <v>13160</v>
      </c>
      <c r="K4773" s="54" t="s">
        <v>17593</v>
      </c>
      <c r="L4773" s="54" t="s">
        <v>17598</v>
      </c>
      <c r="M4773" s="54" t="s">
        <v>17597</v>
      </c>
      <c r="N4773" s="54" t="s">
        <v>256</v>
      </c>
      <c r="O4773" s="54" t="s">
        <v>256</v>
      </c>
      <c r="P4773" s="54" t="s">
        <v>271</v>
      </c>
      <c r="Q4773" s="54" t="s">
        <v>256</v>
      </c>
      <c r="R4773" s="54" t="s">
        <v>431</v>
      </c>
      <c r="S4773" s="71"/>
      <c r="T4773" s="54" t="s">
        <v>256</v>
      </c>
      <c r="U4773" s="71">
        <v>44562</v>
      </c>
      <c r="V4773" s="54" t="s">
        <v>443</v>
      </c>
      <c r="W4773" t="str">
        <f t="shared" si="74"/>
        <v>Jan-22</v>
      </c>
    </row>
    <row r="4774" spans="1:23" x14ac:dyDescent="0.25">
      <c r="A4774" s="54" t="s">
        <v>317</v>
      </c>
      <c r="B4774" s="54" t="s">
        <v>432</v>
      </c>
      <c r="C4774" s="54" t="s">
        <v>263</v>
      </c>
      <c r="D4774" s="54" t="s">
        <v>429</v>
      </c>
      <c r="E4774" s="54" t="s">
        <v>17599</v>
      </c>
      <c r="F4774" s="71">
        <v>44564</v>
      </c>
      <c r="G4774" s="72">
        <v>3377.39</v>
      </c>
      <c r="H4774" s="72">
        <v>286571.53999999998</v>
      </c>
      <c r="I4774" s="54" t="s">
        <v>265</v>
      </c>
      <c r="J4774" s="54" t="s">
        <v>13160</v>
      </c>
      <c r="K4774" s="54" t="s">
        <v>17600</v>
      </c>
      <c r="L4774" s="54" t="s">
        <v>17601</v>
      </c>
      <c r="M4774" s="54" t="s">
        <v>17599</v>
      </c>
      <c r="N4774" s="54" t="s">
        <v>256</v>
      </c>
      <c r="O4774" s="54" t="s">
        <v>256</v>
      </c>
      <c r="P4774" s="54" t="s">
        <v>271</v>
      </c>
      <c r="Q4774" s="54" t="s">
        <v>256</v>
      </c>
      <c r="R4774" s="54" t="s">
        <v>431</v>
      </c>
      <c r="S4774" s="71"/>
      <c r="T4774" s="54" t="s">
        <v>256</v>
      </c>
      <c r="U4774" s="71">
        <v>44564</v>
      </c>
      <c r="V4774" s="54" t="s">
        <v>443</v>
      </c>
      <c r="W4774" t="str">
        <f t="shared" si="74"/>
        <v>Jan-22</v>
      </c>
    </row>
    <row r="4775" spans="1:23" x14ac:dyDescent="0.25">
      <c r="A4775" s="54" t="s">
        <v>317</v>
      </c>
      <c r="B4775" s="54" t="s">
        <v>432</v>
      </c>
      <c r="C4775" s="54" t="s">
        <v>263</v>
      </c>
      <c r="D4775" s="54" t="s">
        <v>429</v>
      </c>
      <c r="E4775" s="54" t="s">
        <v>17602</v>
      </c>
      <c r="F4775" s="71">
        <v>44564</v>
      </c>
      <c r="G4775" s="72">
        <v>2812.87</v>
      </c>
      <c r="H4775" s="72">
        <v>238672.02</v>
      </c>
      <c r="I4775" s="54" t="s">
        <v>265</v>
      </c>
      <c r="J4775" s="54" t="s">
        <v>13160</v>
      </c>
      <c r="K4775" s="54" t="s">
        <v>17603</v>
      </c>
      <c r="L4775" s="54" t="s">
        <v>17604</v>
      </c>
      <c r="M4775" s="54" t="s">
        <v>17602</v>
      </c>
      <c r="N4775" s="54" t="s">
        <v>256</v>
      </c>
      <c r="O4775" s="54" t="s">
        <v>256</v>
      </c>
      <c r="P4775" s="54" t="s">
        <v>271</v>
      </c>
      <c r="Q4775" s="54" t="s">
        <v>256</v>
      </c>
      <c r="R4775" s="54" t="s">
        <v>431</v>
      </c>
      <c r="S4775" s="71"/>
      <c r="T4775" s="54" t="s">
        <v>256</v>
      </c>
      <c r="U4775" s="71">
        <v>44564</v>
      </c>
      <c r="V4775" s="54" t="s">
        <v>443</v>
      </c>
      <c r="W4775" t="str">
        <f t="shared" si="74"/>
        <v>Jan-22</v>
      </c>
    </row>
    <row r="4776" spans="1:23" x14ac:dyDescent="0.25">
      <c r="A4776" s="54" t="s">
        <v>317</v>
      </c>
      <c r="B4776" s="54" t="s">
        <v>432</v>
      </c>
      <c r="C4776" s="54" t="s">
        <v>263</v>
      </c>
      <c r="D4776" s="54" t="s">
        <v>429</v>
      </c>
      <c r="E4776" s="54" t="s">
        <v>17605</v>
      </c>
      <c r="F4776" s="71">
        <v>44566</v>
      </c>
      <c r="G4776" s="72">
        <v>16680.97</v>
      </c>
      <c r="H4776" s="72">
        <v>1415380.3</v>
      </c>
      <c r="I4776" s="54" t="s">
        <v>265</v>
      </c>
      <c r="J4776" s="54" t="s">
        <v>13160</v>
      </c>
      <c r="K4776" s="54" t="s">
        <v>17587</v>
      </c>
      <c r="L4776" s="54" t="s">
        <v>17606</v>
      </c>
      <c r="M4776" s="54" t="s">
        <v>17605</v>
      </c>
      <c r="N4776" s="54" t="s">
        <v>256</v>
      </c>
      <c r="O4776" s="54" t="s">
        <v>256</v>
      </c>
      <c r="P4776" s="54" t="s">
        <v>271</v>
      </c>
      <c r="Q4776" s="54" t="s">
        <v>256</v>
      </c>
      <c r="R4776" s="54" t="s">
        <v>431</v>
      </c>
      <c r="S4776" s="71"/>
      <c r="T4776" s="54" t="s">
        <v>256</v>
      </c>
      <c r="U4776" s="71">
        <v>44566</v>
      </c>
      <c r="V4776" s="54" t="s">
        <v>443</v>
      </c>
      <c r="W4776" t="str">
        <f t="shared" si="74"/>
        <v>Jan-22</v>
      </c>
    </row>
    <row r="4777" spans="1:23" x14ac:dyDescent="0.25">
      <c r="A4777" s="54" t="s">
        <v>317</v>
      </c>
      <c r="B4777" s="54" t="s">
        <v>432</v>
      </c>
      <c r="C4777" s="54" t="s">
        <v>263</v>
      </c>
      <c r="D4777" s="54" t="s">
        <v>429</v>
      </c>
      <c r="E4777" s="54" t="s">
        <v>17607</v>
      </c>
      <c r="F4777" s="71">
        <v>44566</v>
      </c>
      <c r="G4777" s="72">
        <v>4587</v>
      </c>
      <c r="H4777" s="72">
        <v>389206.95</v>
      </c>
      <c r="I4777" s="54" t="s">
        <v>265</v>
      </c>
      <c r="J4777" s="54" t="s">
        <v>13160</v>
      </c>
      <c r="K4777" s="54" t="s">
        <v>17608</v>
      </c>
      <c r="L4777" s="54" t="s">
        <v>17609</v>
      </c>
      <c r="M4777" s="54" t="s">
        <v>17607</v>
      </c>
      <c r="N4777" s="54" t="s">
        <v>256</v>
      </c>
      <c r="O4777" s="54" t="s">
        <v>256</v>
      </c>
      <c r="P4777" s="54" t="s">
        <v>271</v>
      </c>
      <c r="Q4777" s="54" t="s">
        <v>256</v>
      </c>
      <c r="R4777" s="54" t="s">
        <v>431</v>
      </c>
      <c r="S4777" s="71"/>
      <c r="T4777" s="54" t="s">
        <v>256</v>
      </c>
      <c r="U4777" s="71">
        <v>44566</v>
      </c>
      <c r="V4777" s="54" t="s">
        <v>443</v>
      </c>
      <c r="W4777" t="str">
        <f t="shared" si="74"/>
        <v>Jan-22</v>
      </c>
    </row>
    <row r="4778" spans="1:23" x14ac:dyDescent="0.25">
      <c r="A4778" s="54" t="s">
        <v>317</v>
      </c>
      <c r="B4778" s="54" t="s">
        <v>432</v>
      </c>
      <c r="C4778" s="54" t="s">
        <v>263</v>
      </c>
      <c r="D4778" s="54" t="s">
        <v>429</v>
      </c>
      <c r="E4778" s="54" t="s">
        <v>17610</v>
      </c>
      <c r="F4778" s="71">
        <v>44566</v>
      </c>
      <c r="G4778" s="72">
        <v>476</v>
      </c>
      <c r="H4778" s="72">
        <v>40388.6</v>
      </c>
      <c r="I4778" s="54" t="s">
        <v>265</v>
      </c>
      <c r="J4778" s="54" t="s">
        <v>13160</v>
      </c>
      <c r="K4778" s="54" t="s">
        <v>17608</v>
      </c>
      <c r="L4778" s="54" t="s">
        <v>17611</v>
      </c>
      <c r="M4778" s="54" t="s">
        <v>17610</v>
      </c>
      <c r="N4778" s="54" t="s">
        <v>256</v>
      </c>
      <c r="O4778" s="54" t="s">
        <v>256</v>
      </c>
      <c r="P4778" s="54" t="s">
        <v>271</v>
      </c>
      <c r="Q4778" s="54" t="s">
        <v>256</v>
      </c>
      <c r="R4778" s="54" t="s">
        <v>431</v>
      </c>
      <c r="S4778" s="71"/>
      <c r="T4778" s="54" t="s">
        <v>256</v>
      </c>
      <c r="U4778" s="71">
        <v>44566</v>
      </c>
      <c r="V4778" s="54" t="s">
        <v>443</v>
      </c>
      <c r="W4778" t="str">
        <f t="shared" si="74"/>
        <v>Jan-22</v>
      </c>
    </row>
    <row r="4779" spans="1:23" x14ac:dyDescent="0.25">
      <c r="A4779" s="54" t="s">
        <v>317</v>
      </c>
      <c r="B4779" s="54" t="s">
        <v>432</v>
      </c>
      <c r="C4779" s="54" t="s">
        <v>263</v>
      </c>
      <c r="D4779" s="54" t="s">
        <v>429</v>
      </c>
      <c r="E4779" s="54" t="s">
        <v>17612</v>
      </c>
      <c r="F4779" s="71">
        <v>44567</v>
      </c>
      <c r="G4779" s="72">
        <v>7933.66</v>
      </c>
      <c r="H4779" s="72">
        <v>673171.05</v>
      </c>
      <c r="I4779" s="54" t="s">
        <v>265</v>
      </c>
      <c r="J4779" s="54" t="s">
        <v>13160</v>
      </c>
      <c r="K4779" s="54" t="s">
        <v>17608</v>
      </c>
      <c r="L4779" s="54" t="s">
        <v>17613</v>
      </c>
      <c r="M4779" s="54" t="s">
        <v>17612</v>
      </c>
      <c r="N4779" s="54" t="s">
        <v>256</v>
      </c>
      <c r="O4779" s="54" t="s">
        <v>256</v>
      </c>
      <c r="P4779" s="54" t="s">
        <v>271</v>
      </c>
      <c r="Q4779" s="54" t="s">
        <v>256</v>
      </c>
      <c r="R4779" s="54" t="s">
        <v>431</v>
      </c>
      <c r="S4779" s="71"/>
      <c r="T4779" s="54" t="s">
        <v>256</v>
      </c>
      <c r="U4779" s="71">
        <v>44567</v>
      </c>
      <c r="V4779" s="54" t="s">
        <v>443</v>
      </c>
      <c r="W4779" t="str">
        <f t="shared" si="74"/>
        <v>Jan-22</v>
      </c>
    </row>
    <row r="4780" spans="1:23" x14ac:dyDescent="0.25">
      <c r="A4780" s="54" t="s">
        <v>317</v>
      </c>
      <c r="B4780" s="54" t="s">
        <v>432</v>
      </c>
      <c r="C4780" s="54" t="s">
        <v>263</v>
      </c>
      <c r="D4780" s="54" t="s">
        <v>429</v>
      </c>
      <c r="E4780" s="54" t="s">
        <v>17614</v>
      </c>
      <c r="F4780" s="71">
        <v>44567</v>
      </c>
      <c r="G4780" s="72">
        <v>4963.8</v>
      </c>
      <c r="H4780" s="72">
        <v>421178.43</v>
      </c>
      <c r="I4780" s="54" t="s">
        <v>265</v>
      </c>
      <c r="J4780" s="54" t="s">
        <v>13160</v>
      </c>
      <c r="K4780" s="54" t="s">
        <v>17615</v>
      </c>
      <c r="L4780" s="54" t="s">
        <v>17616</v>
      </c>
      <c r="M4780" s="54" t="s">
        <v>17614</v>
      </c>
      <c r="N4780" s="54" t="s">
        <v>256</v>
      </c>
      <c r="O4780" s="54" t="s">
        <v>256</v>
      </c>
      <c r="P4780" s="54" t="s">
        <v>271</v>
      </c>
      <c r="Q4780" s="54" t="s">
        <v>256</v>
      </c>
      <c r="R4780" s="54" t="s">
        <v>431</v>
      </c>
      <c r="S4780" s="71"/>
      <c r="T4780" s="54" t="s">
        <v>256</v>
      </c>
      <c r="U4780" s="71">
        <v>44567</v>
      </c>
      <c r="V4780" s="54" t="s">
        <v>443</v>
      </c>
      <c r="W4780" t="str">
        <f t="shared" si="74"/>
        <v>Jan-22</v>
      </c>
    </row>
    <row r="4781" spans="1:23" x14ac:dyDescent="0.25">
      <c r="A4781" s="54" t="s">
        <v>317</v>
      </c>
      <c r="B4781" s="54" t="s">
        <v>432</v>
      </c>
      <c r="C4781" s="54" t="s">
        <v>263</v>
      </c>
      <c r="D4781" s="54" t="s">
        <v>429</v>
      </c>
      <c r="E4781" s="54" t="s">
        <v>17617</v>
      </c>
      <c r="F4781" s="71">
        <v>44570</v>
      </c>
      <c r="G4781" s="72">
        <v>2083.5300000000002</v>
      </c>
      <c r="H4781" s="72">
        <v>176787.52</v>
      </c>
      <c r="I4781" s="54" t="s">
        <v>265</v>
      </c>
      <c r="J4781" s="54" t="s">
        <v>13160</v>
      </c>
      <c r="K4781" s="54" t="s">
        <v>17618</v>
      </c>
      <c r="L4781" s="54" t="s">
        <v>17619</v>
      </c>
      <c r="M4781" s="54" t="s">
        <v>17617</v>
      </c>
      <c r="N4781" s="54" t="s">
        <v>256</v>
      </c>
      <c r="O4781" s="54" t="s">
        <v>256</v>
      </c>
      <c r="P4781" s="54" t="s">
        <v>271</v>
      </c>
      <c r="Q4781" s="54" t="s">
        <v>256</v>
      </c>
      <c r="R4781" s="54" t="s">
        <v>431</v>
      </c>
      <c r="S4781" s="71"/>
      <c r="T4781" s="54" t="s">
        <v>256</v>
      </c>
      <c r="U4781" s="71">
        <v>44570</v>
      </c>
      <c r="V4781" s="54" t="s">
        <v>443</v>
      </c>
      <c r="W4781" t="str">
        <f t="shared" si="74"/>
        <v>Jan-22</v>
      </c>
    </row>
    <row r="4782" spans="1:23" x14ac:dyDescent="0.25">
      <c r="A4782" s="54" t="s">
        <v>317</v>
      </c>
      <c r="B4782" s="54" t="s">
        <v>432</v>
      </c>
      <c r="C4782" s="54" t="s">
        <v>263</v>
      </c>
      <c r="D4782" s="54" t="s">
        <v>429</v>
      </c>
      <c r="E4782" s="54" t="s">
        <v>17620</v>
      </c>
      <c r="F4782" s="71">
        <v>44570</v>
      </c>
      <c r="G4782" s="72">
        <v>1033.1400000000001</v>
      </c>
      <c r="H4782" s="72">
        <v>87661.93</v>
      </c>
      <c r="I4782" s="54" t="s">
        <v>265</v>
      </c>
      <c r="J4782" s="54" t="s">
        <v>13160</v>
      </c>
      <c r="K4782" s="54" t="s">
        <v>17618</v>
      </c>
      <c r="L4782" s="54" t="s">
        <v>17621</v>
      </c>
      <c r="M4782" s="54" t="s">
        <v>17620</v>
      </c>
      <c r="N4782" s="54" t="s">
        <v>256</v>
      </c>
      <c r="O4782" s="54" t="s">
        <v>256</v>
      </c>
      <c r="P4782" s="54" t="s">
        <v>271</v>
      </c>
      <c r="Q4782" s="54" t="s">
        <v>256</v>
      </c>
      <c r="R4782" s="54" t="s">
        <v>431</v>
      </c>
      <c r="S4782" s="71"/>
      <c r="T4782" s="54" t="s">
        <v>256</v>
      </c>
      <c r="U4782" s="71">
        <v>44570</v>
      </c>
      <c r="V4782" s="54" t="s">
        <v>443</v>
      </c>
      <c r="W4782" t="str">
        <f t="shared" si="74"/>
        <v>Jan-22</v>
      </c>
    </row>
    <row r="4783" spans="1:23" x14ac:dyDescent="0.25">
      <c r="A4783" s="54" t="s">
        <v>317</v>
      </c>
      <c r="B4783" s="54" t="s">
        <v>432</v>
      </c>
      <c r="C4783" s="54" t="s">
        <v>263</v>
      </c>
      <c r="D4783" s="54" t="s">
        <v>429</v>
      </c>
      <c r="E4783" s="54" t="s">
        <v>17622</v>
      </c>
      <c r="F4783" s="71">
        <v>44572</v>
      </c>
      <c r="G4783" s="72">
        <v>6238.85</v>
      </c>
      <c r="H4783" s="72">
        <v>529366.42000000004</v>
      </c>
      <c r="I4783" s="54" t="s">
        <v>265</v>
      </c>
      <c r="J4783" s="54" t="s">
        <v>13160</v>
      </c>
      <c r="K4783" s="54" t="s">
        <v>17623</v>
      </c>
      <c r="L4783" s="54" t="s">
        <v>17624</v>
      </c>
      <c r="M4783" s="54" t="s">
        <v>17622</v>
      </c>
      <c r="N4783" s="54" t="s">
        <v>256</v>
      </c>
      <c r="O4783" s="54" t="s">
        <v>256</v>
      </c>
      <c r="P4783" s="54" t="s">
        <v>271</v>
      </c>
      <c r="Q4783" s="54" t="s">
        <v>256</v>
      </c>
      <c r="R4783" s="54" t="s">
        <v>431</v>
      </c>
      <c r="S4783" s="71"/>
      <c r="T4783" s="54" t="s">
        <v>256</v>
      </c>
      <c r="U4783" s="71">
        <v>44572</v>
      </c>
      <c r="V4783" s="54" t="s">
        <v>443</v>
      </c>
      <c r="W4783" t="str">
        <f t="shared" si="74"/>
        <v>Jan-22</v>
      </c>
    </row>
    <row r="4784" spans="1:23" x14ac:dyDescent="0.25">
      <c r="A4784" s="54" t="s">
        <v>317</v>
      </c>
      <c r="B4784" s="54" t="s">
        <v>432</v>
      </c>
      <c r="C4784" s="54" t="s">
        <v>263</v>
      </c>
      <c r="D4784" s="54" t="s">
        <v>429</v>
      </c>
      <c r="E4784" s="54" t="s">
        <v>17625</v>
      </c>
      <c r="F4784" s="71">
        <v>44570</v>
      </c>
      <c r="G4784" s="72">
        <v>3821.56</v>
      </c>
      <c r="H4784" s="72">
        <v>324259.37</v>
      </c>
      <c r="I4784" s="54" t="s">
        <v>265</v>
      </c>
      <c r="J4784" s="54" t="s">
        <v>13160</v>
      </c>
      <c r="K4784" s="54" t="s">
        <v>17608</v>
      </c>
      <c r="L4784" s="54" t="s">
        <v>17626</v>
      </c>
      <c r="M4784" s="54" t="s">
        <v>17625</v>
      </c>
      <c r="N4784" s="54" t="s">
        <v>256</v>
      </c>
      <c r="O4784" s="54" t="s">
        <v>256</v>
      </c>
      <c r="P4784" s="54" t="s">
        <v>271</v>
      </c>
      <c r="Q4784" s="54" t="s">
        <v>256</v>
      </c>
      <c r="R4784" s="54" t="s">
        <v>431</v>
      </c>
      <c r="S4784" s="71"/>
      <c r="T4784" s="54" t="s">
        <v>256</v>
      </c>
      <c r="U4784" s="71">
        <v>44570</v>
      </c>
      <c r="V4784" s="54" t="s">
        <v>443</v>
      </c>
      <c r="W4784" t="str">
        <f t="shared" si="74"/>
        <v>Jan-22</v>
      </c>
    </row>
    <row r="4785" spans="1:23" x14ac:dyDescent="0.25">
      <c r="A4785" s="54" t="s">
        <v>317</v>
      </c>
      <c r="B4785" s="54" t="s">
        <v>432</v>
      </c>
      <c r="C4785" s="54" t="s">
        <v>263</v>
      </c>
      <c r="D4785" s="54" t="s">
        <v>429</v>
      </c>
      <c r="E4785" s="54" t="s">
        <v>17627</v>
      </c>
      <c r="F4785" s="71">
        <v>44572</v>
      </c>
      <c r="G4785" s="72">
        <v>2442.0300000000002</v>
      </c>
      <c r="H4785" s="72">
        <v>207206.25</v>
      </c>
      <c r="I4785" s="54" t="s">
        <v>265</v>
      </c>
      <c r="J4785" s="54" t="s">
        <v>13160</v>
      </c>
      <c r="K4785" s="54" t="s">
        <v>17608</v>
      </c>
      <c r="L4785" s="54" t="s">
        <v>17628</v>
      </c>
      <c r="M4785" s="54" t="s">
        <v>17627</v>
      </c>
      <c r="N4785" s="54" t="s">
        <v>256</v>
      </c>
      <c r="O4785" s="54" t="s">
        <v>256</v>
      </c>
      <c r="P4785" s="54" t="s">
        <v>271</v>
      </c>
      <c r="Q4785" s="54" t="s">
        <v>256</v>
      </c>
      <c r="R4785" s="54" t="s">
        <v>431</v>
      </c>
      <c r="S4785" s="71"/>
      <c r="T4785" s="54" t="s">
        <v>256</v>
      </c>
      <c r="U4785" s="71">
        <v>44572</v>
      </c>
      <c r="V4785" s="54" t="s">
        <v>443</v>
      </c>
      <c r="W4785" t="str">
        <f t="shared" si="74"/>
        <v>Jan-22</v>
      </c>
    </row>
    <row r="4786" spans="1:23" x14ac:dyDescent="0.25">
      <c r="A4786" s="54" t="s">
        <v>317</v>
      </c>
      <c r="B4786" s="54" t="s">
        <v>432</v>
      </c>
      <c r="C4786" s="54" t="s">
        <v>263</v>
      </c>
      <c r="D4786" s="54" t="s">
        <v>429</v>
      </c>
      <c r="E4786" s="54" t="s">
        <v>17629</v>
      </c>
      <c r="F4786" s="71">
        <v>44572</v>
      </c>
      <c r="G4786" s="72">
        <v>2448.06</v>
      </c>
      <c r="H4786" s="72">
        <v>207717.89</v>
      </c>
      <c r="I4786" s="54" t="s">
        <v>265</v>
      </c>
      <c r="J4786" s="54" t="s">
        <v>13160</v>
      </c>
      <c r="K4786" s="54" t="s">
        <v>17608</v>
      </c>
      <c r="L4786" s="54" t="s">
        <v>17630</v>
      </c>
      <c r="M4786" s="54" t="s">
        <v>17629</v>
      </c>
      <c r="N4786" s="54" t="s">
        <v>256</v>
      </c>
      <c r="O4786" s="54" t="s">
        <v>256</v>
      </c>
      <c r="P4786" s="54" t="s">
        <v>271</v>
      </c>
      <c r="Q4786" s="54" t="s">
        <v>256</v>
      </c>
      <c r="R4786" s="54" t="s">
        <v>431</v>
      </c>
      <c r="S4786" s="71"/>
      <c r="T4786" s="54" t="s">
        <v>256</v>
      </c>
      <c r="U4786" s="71">
        <v>44572</v>
      </c>
      <c r="V4786" s="54" t="s">
        <v>443</v>
      </c>
      <c r="W4786" t="str">
        <f t="shared" si="74"/>
        <v>Jan-22</v>
      </c>
    </row>
    <row r="4787" spans="1:23" x14ac:dyDescent="0.25">
      <c r="A4787" s="54" t="s">
        <v>317</v>
      </c>
      <c r="B4787" s="54" t="s">
        <v>432</v>
      </c>
      <c r="C4787" s="54" t="s">
        <v>263</v>
      </c>
      <c r="D4787" s="54" t="s">
        <v>429</v>
      </c>
      <c r="E4787" s="54" t="s">
        <v>17631</v>
      </c>
      <c r="F4787" s="71">
        <v>44572</v>
      </c>
      <c r="G4787" s="72">
        <v>24083.85</v>
      </c>
      <c r="H4787" s="72">
        <v>2043514.67</v>
      </c>
      <c r="I4787" s="54" t="s">
        <v>265</v>
      </c>
      <c r="J4787" s="54" t="s">
        <v>13160</v>
      </c>
      <c r="K4787" s="54" t="s">
        <v>17608</v>
      </c>
      <c r="L4787" s="54" t="s">
        <v>17632</v>
      </c>
      <c r="M4787" s="54" t="s">
        <v>17631</v>
      </c>
      <c r="N4787" s="54" t="s">
        <v>256</v>
      </c>
      <c r="O4787" s="54" t="s">
        <v>256</v>
      </c>
      <c r="P4787" s="54" t="s">
        <v>271</v>
      </c>
      <c r="Q4787" s="54" t="s">
        <v>256</v>
      </c>
      <c r="R4787" s="54" t="s">
        <v>431</v>
      </c>
      <c r="S4787" s="71"/>
      <c r="T4787" s="54" t="s">
        <v>256</v>
      </c>
      <c r="U4787" s="71">
        <v>44572</v>
      </c>
      <c r="V4787" s="54" t="s">
        <v>443</v>
      </c>
      <c r="W4787" t="str">
        <f t="shared" si="74"/>
        <v>Jan-22</v>
      </c>
    </row>
    <row r="4788" spans="1:23" x14ac:dyDescent="0.25">
      <c r="A4788" s="54" t="s">
        <v>317</v>
      </c>
      <c r="B4788" s="54" t="s">
        <v>432</v>
      </c>
      <c r="C4788" s="54" t="s">
        <v>263</v>
      </c>
      <c r="D4788" s="54" t="s">
        <v>429</v>
      </c>
      <c r="E4788" s="54" t="s">
        <v>17633</v>
      </c>
      <c r="F4788" s="71">
        <v>44572</v>
      </c>
      <c r="G4788" s="72">
        <v>8838.76</v>
      </c>
      <c r="H4788" s="72">
        <v>749968.79</v>
      </c>
      <c r="I4788" s="54" t="s">
        <v>265</v>
      </c>
      <c r="J4788" s="54" t="s">
        <v>13160</v>
      </c>
      <c r="K4788" s="54" t="s">
        <v>17608</v>
      </c>
      <c r="L4788" s="54" t="s">
        <v>17634</v>
      </c>
      <c r="M4788" s="54" t="s">
        <v>17633</v>
      </c>
      <c r="N4788" s="54" t="s">
        <v>256</v>
      </c>
      <c r="O4788" s="54" t="s">
        <v>256</v>
      </c>
      <c r="P4788" s="54" t="s">
        <v>271</v>
      </c>
      <c r="Q4788" s="54" t="s">
        <v>256</v>
      </c>
      <c r="R4788" s="54" t="s">
        <v>431</v>
      </c>
      <c r="S4788" s="71"/>
      <c r="T4788" s="54" t="s">
        <v>256</v>
      </c>
      <c r="U4788" s="71">
        <v>44572</v>
      </c>
      <c r="V4788" s="54" t="s">
        <v>443</v>
      </c>
      <c r="W4788" t="str">
        <f t="shared" si="74"/>
        <v>Jan-22</v>
      </c>
    </row>
    <row r="4789" spans="1:23" x14ac:dyDescent="0.25">
      <c r="A4789" s="54" t="s">
        <v>317</v>
      </c>
      <c r="B4789" s="54" t="s">
        <v>432</v>
      </c>
      <c r="C4789" s="54" t="s">
        <v>263</v>
      </c>
      <c r="D4789" s="54" t="s">
        <v>429</v>
      </c>
      <c r="E4789" s="54" t="s">
        <v>17635</v>
      </c>
      <c r="F4789" s="71">
        <v>44572</v>
      </c>
      <c r="G4789" s="72">
        <v>22044.959999999999</v>
      </c>
      <c r="H4789" s="72">
        <v>1870514.86</v>
      </c>
      <c r="I4789" s="54" t="s">
        <v>265</v>
      </c>
      <c r="J4789" s="54" t="s">
        <v>13160</v>
      </c>
      <c r="K4789" s="54" t="s">
        <v>17608</v>
      </c>
      <c r="L4789" s="54" t="s">
        <v>17636</v>
      </c>
      <c r="M4789" s="54" t="s">
        <v>17635</v>
      </c>
      <c r="N4789" s="54" t="s">
        <v>256</v>
      </c>
      <c r="O4789" s="54" t="s">
        <v>256</v>
      </c>
      <c r="P4789" s="54" t="s">
        <v>271</v>
      </c>
      <c r="Q4789" s="54" t="s">
        <v>256</v>
      </c>
      <c r="R4789" s="54" t="s">
        <v>431</v>
      </c>
      <c r="S4789" s="71"/>
      <c r="T4789" s="54" t="s">
        <v>256</v>
      </c>
      <c r="U4789" s="71">
        <v>44572</v>
      </c>
      <c r="V4789" s="54" t="s">
        <v>443</v>
      </c>
      <c r="W4789" t="str">
        <f t="shared" si="74"/>
        <v>Jan-22</v>
      </c>
    </row>
    <row r="4790" spans="1:23" x14ac:dyDescent="0.25">
      <c r="A4790" s="54" t="s">
        <v>317</v>
      </c>
      <c r="B4790" s="54" t="s">
        <v>432</v>
      </c>
      <c r="C4790" s="54" t="s">
        <v>263</v>
      </c>
      <c r="D4790" s="54" t="s">
        <v>429</v>
      </c>
      <c r="E4790" s="54" t="s">
        <v>17637</v>
      </c>
      <c r="F4790" s="71">
        <v>44572</v>
      </c>
      <c r="G4790" s="72">
        <v>330.18</v>
      </c>
      <c r="H4790" s="72">
        <v>28015.77</v>
      </c>
      <c r="I4790" s="54" t="s">
        <v>265</v>
      </c>
      <c r="J4790" s="54" t="s">
        <v>13160</v>
      </c>
      <c r="K4790" s="54" t="s">
        <v>17638</v>
      </c>
      <c r="L4790" s="54" t="s">
        <v>17639</v>
      </c>
      <c r="M4790" s="54" t="s">
        <v>17637</v>
      </c>
      <c r="N4790" s="54" t="s">
        <v>256</v>
      </c>
      <c r="O4790" s="54" t="s">
        <v>256</v>
      </c>
      <c r="P4790" s="54" t="s">
        <v>271</v>
      </c>
      <c r="Q4790" s="54" t="s">
        <v>256</v>
      </c>
      <c r="R4790" s="54" t="s">
        <v>431</v>
      </c>
      <c r="S4790" s="71"/>
      <c r="T4790" s="54" t="s">
        <v>256</v>
      </c>
      <c r="U4790" s="71">
        <v>44572</v>
      </c>
      <c r="V4790" s="54" t="s">
        <v>443</v>
      </c>
      <c r="W4790" t="str">
        <f t="shared" si="74"/>
        <v>Jan-22</v>
      </c>
    </row>
    <row r="4791" spans="1:23" x14ac:dyDescent="0.25">
      <c r="A4791" s="54" t="s">
        <v>317</v>
      </c>
      <c r="B4791" s="54" t="s">
        <v>432</v>
      </c>
      <c r="C4791" s="54" t="s">
        <v>263</v>
      </c>
      <c r="D4791" s="54" t="s">
        <v>429</v>
      </c>
      <c r="E4791" s="54" t="s">
        <v>17640</v>
      </c>
      <c r="F4791" s="71">
        <v>44571</v>
      </c>
      <c r="G4791" s="72">
        <v>1119.3499999999999</v>
      </c>
      <c r="H4791" s="72">
        <v>94976.85</v>
      </c>
      <c r="I4791" s="54" t="s">
        <v>265</v>
      </c>
      <c r="J4791" s="54" t="s">
        <v>13160</v>
      </c>
      <c r="K4791" s="54" t="s">
        <v>17641</v>
      </c>
      <c r="L4791" s="54" t="s">
        <v>17642</v>
      </c>
      <c r="M4791" s="54" t="s">
        <v>17640</v>
      </c>
      <c r="N4791" s="54" t="s">
        <v>256</v>
      </c>
      <c r="O4791" s="54" t="s">
        <v>256</v>
      </c>
      <c r="P4791" s="54" t="s">
        <v>271</v>
      </c>
      <c r="Q4791" s="54" t="s">
        <v>256</v>
      </c>
      <c r="R4791" s="54" t="s">
        <v>431</v>
      </c>
      <c r="S4791" s="71"/>
      <c r="T4791" s="54" t="s">
        <v>256</v>
      </c>
      <c r="U4791" s="71">
        <v>44571</v>
      </c>
      <c r="V4791" s="54" t="s">
        <v>443</v>
      </c>
      <c r="W4791" t="str">
        <f t="shared" si="74"/>
        <v>Jan-22</v>
      </c>
    </row>
    <row r="4792" spans="1:23" x14ac:dyDescent="0.25">
      <c r="A4792" s="54" t="s">
        <v>317</v>
      </c>
      <c r="B4792" s="54" t="s">
        <v>432</v>
      </c>
      <c r="C4792" s="54" t="s">
        <v>263</v>
      </c>
      <c r="D4792" s="54" t="s">
        <v>429</v>
      </c>
      <c r="E4792" s="54" t="s">
        <v>17643</v>
      </c>
      <c r="F4792" s="71">
        <v>44571</v>
      </c>
      <c r="G4792" s="72">
        <v>9407.86</v>
      </c>
      <c r="H4792" s="72">
        <v>798256.92</v>
      </c>
      <c r="I4792" s="54" t="s">
        <v>265</v>
      </c>
      <c r="J4792" s="54" t="s">
        <v>13160</v>
      </c>
      <c r="K4792" s="54" t="s">
        <v>17641</v>
      </c>
      <c r="L4792" s="54" t="s">
        <v>17644</v>
      </c>
      <c r="M4792" s="54" t="s">
        <v>17643</v>
      </c>
      <c r="N4792" s="54" t="s">
        <v>256</v>
      </c>
      <c r="O4792" s="54" t="s">
        <v>256</v>
      </c>
      <c r="P4792" s="54" t="s">
        <v>271</v>
      </c>
      <c r="Q4792" s="54" t="s">
        <v>256</v>
      </c>
      <c r="R4792" s="54" t="s">
        <v>431</v>
      </c>
      <c r="S4792" s="71"/>
      <c r="T4792" s="54" t="s">
        <v>256</v>
      </c>
      <c r="U4792" s="71">
        <v>44571</v>
      </c>
      <c r="V4792" s="54" t="s">
        <v>443</v>
      </c>
      <c r="W4792" t="str">
        <f t="shared" si="74"/>
        <v>Jan-22</v>
      </c>
    </row>
    <row r="4793" spans="1:23" x14ac:dyDescent="0.25">
      <c r="A4793" s="54" t="s">
        <v>317</v>
      </c>
      <c r="B4793" s="54" t="s">
        <v>432</v>
      </c>
      <c r="C4793" s="54" t="s">
        <v>263</v>
      </c>
      <c r="D4793" s="54" t="s">
        <v>429</v>
      </c>
      <c r="E4793" s="54" t="s">
        <v>17645</v>
      </c>
      <c r="F4793" s="71">
        <v>44571</v>
      </c>
      <c r="G4793" s="72">
        <v>858.27</v>
      </c>
      <c r="H4793" s="72">
        <v>72824.210000000006</v>
      </c>
      <c r="I4793" s="54" t="s">
        <v>265</v>
      </c>
      <c r="J4793" s="54" t="s">
        <v>13160</v>
      </c>
      <c r="K4793" s="54" t="s">
        <v>17641</v>
      </c>
      <c r="L4793" s="54" t="s">
        <v>17646</v>
      </c>
      <c r="M4793" s="54" t="s">
        <v>17645</v>
      </c>
      <c r="N4793" s="54" t="s">
        <v>256</v>
      </c>
      <c r="O4793" s="54" t="s">
        <v>256</v>
      </c>
      <c r="P4793" s="54" t="s">
        <v>271</v>
      </c>
      <c r="Q4793" s="54" t="s">
        <v>256</v>
      </c>
      <c r="R4793" s="54" t="s">
        <v>431</v>
      </c>
      <c r="S4793" s="71"/>
      <c r="T4793" s="54" t="s">
        <v>256</v>
      </c>
      <c r="U4793" s="71">
        <v>44571</v>
      </c>
      <c r="V4793" s="54" t="s">
        <v>443</v>
      </c>
      <c r="W4793" t="str">
        <f t="shared" si="74"/>
        <v>Jan-22</v>
      </c>
    </row>
    <row r="4794" spans="1:23" x14ac:dyDescent="0.25">
      <c r="A4794" s="54" t="s">
        <v>317</v>
      </c>
      <c r="B4794" s="54" t="s">
        <v>432</v>
      </c>
      <c r="C4794" s="54" t="s">
        <v>263</v>
      </c>
      <c r="D4794" s="54" t="s">
        <v>429</v>
      </c>
      <c r="E4794" s="54" t="s">
        <v>17647</v>
      </c>
      <c r="F4794" s="71">
        <v>44571</v>
      </c>
      <c r="G4794" s="72">
        <v>1081.58</v>
      </c>
      <c r="H4794" s="72">
        <v>91772.06</v>
      </c>
      <c r="I4794" s="54" t="s">
        <v>265</v>
      </c>
      <c r="J4794" s="54" t="s">
        <v>13160</v>
      </c>
      <c r="K4794" s="54" t="s">
        <v>17648</v>
      </c>
      <c r="L4794" s="54" t="s">
        <v>17649</v>
      </c>
      <c r="M4794" s="54" t="s">
        <v>17647</v>
      </c>
      <c r="N4794" s="54" t="s">
        <v>256</v>
      </c>
      <c r="O4794" s="54" t="s">
        <v>256</v>
      </c>
      <c r="P4794" s="54" t="s">
        <v>271</v>
      </c>
      <c r="Q4794" s="54" t="s">
        <v>256</v>
      </c>
      <c r="R4794" s="54" t="s">
        <v>431</v>
      </c>
      <c r="S4794" s="71"/>
      <c r="T4794" s="54" t="s">
        <v>256</v>
      </c>
      <c r="U4794" s="71">
        <v>44571</v>
      </c>
      <c r="V4794" s="54" t="s">
        <v>443</v>
      </c>
      <c r="W4794" t="str">
        <f t="shared" si="74"/>
        <v>Jan-22</v>
      </c>
    </row>
    <row r="4795" spans="1:23" x14ac:dyDescent="0.25">
      <c r="A4795" s="54" t="s">
        <v>317</v>
      </c>
      <c r="B4795" s="54" t="s">
        <v>432</v>
      </c>
      <c r="C4795" s="54" t="s">
        <v>263</v>
      </c>
      <c r="D4795" s="54" t="s">
        <v>429</v>
      </c>
      <c r="E4795" s="54" t="s">
        <v>17650</v>
      </c>
      <c r="F4795" s="71">
        <v>44571</v>
      </c>
      <c r="G4795" s="72">
        <v>2594</v>
      </c>
      <c r="H4795" s="72">
        <v>220100.9</v>
      </c>
      <c r="I4795" s="54" t="s">
        <v>265</v>
      </c>
      <c r="J4795" s="54" t="s">
        <v>13160</v>
      </c>
      <c r="K4795" s="54" t="s">
        <v>17648</v>
      </c>
      <c r="L4795" s="54" t="s">
        <v>17651</v>
      </c>
      <c r="M4795" s="54" t="s">
        <v>17650</v>
      </c>
      <c r="N4795" s="54" t="s">
        <v>256</v>
      </c>
      <c r="O4795" s="54" t="s">
        <v>256</v>
      </c>
      <c r="P4795" s="54" t="s">
        <v>271</v>
      </c>
      <c r="Q4795" s="54" t="s">
        <v>256</v>
      </c>
      <c r="R4795" s="54" t="s">
        <v>431</v>
      </c>
      <c r="S4795" s="71"/>
      <c r="T4795" s="54" t="s">
        <v>256</v>
      </c>
      <c r="U4795" s="71">
        <v>44571</v>
      </c>
      <c r="V4795" s="54" t="s">
        <v>443</v>
      </c>
      <c r="W4795" t="str">
        <f t="shared" si="74"/>
        <v>Jan-22</v>
      </c>
    </row>
    <row r="4796" spans="1:23" x14ac:dyDescent="0.25">
      <c r="A4796" s="54" t="s">
        <v>317</v>
      </c>
      <c r="B4796" s="54" t="s">
        <v>432</v>
      </c>
      <c r="C4796" s="54" t="s">
        <v>263</v>
      </c>
      <c r="D4796" s="54" t="s">
        <v>429</v>
      </c>
      <c r="E4796" s="54" t="s">
        <v>17652</v>
      </c>
      <c r="F4796" s="71">
        <v>44571</v>
      </c>
      <c r="G4796" s="72">
        <v>3175.86</v>
      </c>
      <c r="H4796" s="72">
        <v>269471.71999999997</v>
      </c>
      <c r="I4796" s="54" t="s">
        <v>265</v>
      </c>
      <c r="J4796" s="54" t="s">
        <v>13160</v>
      </c>
      <c r="K4796" s="54" t="s">
        <v>17648</v>
      </c>
      <c r="L4796" s="54" t="s">
        <v>17653</v>
      </c>
      <c r="M4796" s="54" t="s">
        <v>17652</v>
      </c>
      <c r="N4796" s="54" t="s">
        <v>256</v>
      </c>
      <c r="O4796" s="54" t="s">
        <v>256</v>
      </c>
      <c r="P4796" s="54" t="s">
        <v>271</v>
      </c>
      <c r="Q4796" s="54" t="s">
        <v>256</v>
      </c>
      <c r="R4796" s="54" t="s">
        <v>431</v>
      </c>
      <c r="S4796" s="71"/>
      <c r="T4796" s="54" t="s">
        <v>256</v>
      </c>
      <c r="U4796" s="71">
        <v>44571</v>
      </c>
      <c r="V4796" s="54" t="s">
        <v>443</v>
      </c>
      <c r="W4796" t="str">
        <f t="shared" si="74"/>
        <v>Jan-22</v>
      </c>
    </row>
    <row r="4797" spans="1:23" x14ac:dyDescent="0.25">
      <c r="A4797" s="54" t="s">
        <v>317</v>
      </c>
      <c r="B4797" s="54" t="s">
        <v>432</v>
      </c>
      <c r="C4797" s="54" t="s">
        <v>263</v>
      </c>
      <c r="D4797" s="54" t="s">
        <v>429</v>
      </c>
      <c r="E4797" s="54" t="s">
        <v>17654</v>
      </c>
      <c r="F4797" s="71">
        <v>44571</v>
      </c>
      <c r="G4797" s="72">
        <v>2016.87</v>
      </c>
      <c r="H4797" s="72">
        <v>171131.42</v>
      </c>
      <c r="I4797" s="54" t="s">
        <v>265</v>
      </c>
      <c r="J4797" s="54" t="s">
        <v>13160</v>
      </c>
      <c r="K4797" s="54" t="s">
        <v>17655</v>
      </c>
      <c r="L4797" s="54" t="s">
        <v>17656</v>
      </c>
      <c r="M4797" s="54" t="s">
        <v>17654</v>
      </c>
      <c r="N4797" s="54" t="s">
        <v>256</v>
      </c>
      <c r="O4797" s="54" t="s">
        <v>256</v>
      </c>
      <c r="P4797" s="54" t="s">
        <v>271</v>
      </c>
      <c r="Q4797" s="54" t="s">
        <v>256</v>
      </c>
      <c r="R4797" s="54" t="s">
        <v>431</v>
      </c>
      <c r="S4797" s="71"/>
      <c r="T4797" s="54" t="s">
        <v>256</v>
      </c>
      <c r="U4797" s="71">
        <v>44571</v>
      </c>
      <c r="V4797" s="54" t="s">
        <v>443</v>
      </c>
      <c r="W4797" t="str">
        <f t="shared" si="74"/>
        <v>Jan-22</v>
      </c>
    </row>
    <row r="4798" spans="1:23" x14ac:dyDescent="0.25">
      <c r="A4798" s="54" t="s">
        <v>317</v>
      </c>
      <c r="B4798" s="54" t="s">
        <v>432</v>
      </c>
      <c r="C4798" s="54" t="s">
        <v>263</v>
      </c>
      <c r="D4798" s="54" t="s">
        <v>429</v>
      </c>
      <c r="E4798" s="54" t="s">
        <v>17657</v>
      </c>
      <c r="F4798" s="71">
        <v>44571</v>
      </c>
      <c r="G4798" s="72">
        <v>2170.8000000000002</v>
      </c>
      <c r="H4798" s="72">
        <v>184192.38</v>
      </c>
      <c r="I4798" s="54" t="s">
        <v>265</v>
      </c>
      <c r="J4798" s="54" t="s">
        <v>13160</v>
      </c>
      <c r="K4798" s="54" t="s">
        <v>17658</v>
      </c>
      <c r="L4798" s="54" t="s">
        <v>17659</v>
      </c>
      <c r="M4798" s="54" t="s">
        <v>17657</v>
      </c>
      <c r="N4798" s="54" t="s">
        <v>256</v>
      </c>
      <c r="O4798" s="54" t="s">
        <v>256</v>
      </c>
      <c r="P4798" s="54" t="s">
        <v>271</v>
      </c>
      <c r="Q4798" s="54" t="s">
        <v>256</v>
      </c>
      <c r="R4798" s="54" t="s">
        <v>431</v>
      </c>
      <c r="S4798" s="71"/>
      <c r="T4798" s="54" t="s">
        <v>256</v>
      </c>
      <c r="U4798" s="71">
        <v>44571</v>
      </c>
      <c r="V4798" s="54" t="s">
        <v>443</v>
      </c>
      <c r="W4798" t="str">
        <f t="shared" si="74"/>
        <v>Jan-22</v>
      </c>
    </row>
    <row r="4799" spans="1:23" x14ac:dyDescent="0.25">
      <c r="A4799" s="54" t="s">
        <v>317</v>
      </c>
      <c r="B4799" s="54" t="s">
        <v>432</v>
      </c>
      <c r="C4799" s="54" t="s">
        <v>263</v>
      </c>
      <c r="D4799" s="54" t="s">
        <v>429</v>
      </c>
      <c r="E4799" s="54" t="s">
        <v>17660</v>
      </c>
      <c r="F4799" s="71">
        <v>44570</v>
      </c>
      <c r="G4799" s="72">
        <v>1680</v>
      </c>
      <c r="H4799" s="72">
        <v>142548</v>
      </c>
      <c r="I4799" s="54" t="s">
        <v>265</v>
      </c>
      <c r="J4799" s="54" t="s">
        <v>13160</v>
      </c>
      <c r="K4799" s="54" t="s">
        <v>17661</v>
      </c>
      <c r="L4799" s="54" t="s">
        <v>17662</v>
      </c>
      <c r="M4799" s="54" t="s">
        <v>17660</v>
      </c>
      <c r="N4799" s="54" t="s">
        <v>256</v>
      </c>
      <c r="O4799" s="54" t="s">
        <v>256</v>
      </c>
      <c r="P4799" s="54" t="s">
        <v>271</v>
      </c>
      <c r="Q4799" s="54" t="s">
        <v>256</v>
      </c>
      <c r="R4799" s="54" t="s">
        <v>431</v>
      </c>
      <c r="S4799" s="71"/>
      <c r="T4799" s="54" t="s">
        <v>256</v>
      </c>
      <c r="U4799" s="71">
        <v>44570</v>
      </c>
      <c r="V4799" s="54" t="s">
        <v>443</v>
      </c>
      <c r="W4799" t="str">
        <f t="shared" si="74"/>
        <v>Jan-22</v>
      </c>
    </row>
    <row r="4800" spans="1:23" x14ac:dyDescent="0.25">
      <c r="A4800" s="54" t="s">
        <v>317</v>
      </c>
      <c r="B4800" s="54" t="s">
        <v>432</v>
      </c>
      <c r="C4800" s="54" t="s">
        <v>263</v>
      </c>
      <c r="D4800" s="54" t="s">
        <v>429</v>
      </c>
      <c r="E4800" s="54" t="s">
        <v>17663</v>
      </c>
      <c r="F4800" s="71">
        <v>44570</v>
      </c>
      <c r="G4800" s="72">
        <v>2550</v>
      </c>
      <c r="H4800" s="72">
        <v>216367.5</v>
      </c>
      <c r="I4800" s="54" t="s">
        <v>265</v>
      </c>
      <c r="J4800" s="54" t="s">
        <v>13160</v>
      </c>
      <c r="K4800" s="54" t="s">
        <v>17661</v>
      </c>
      <c r="L4800" s="54" t="s">
        <v>17664</v>
      </c>
      <c r="M4800" s="54" t="s">
        <v>17663</v>
      </c>
      <c r="N4800" s="54" t="s">
        <v>256</v>
      </c>
      <c r="O4800" s="54" t="s">
        <v>256</v>
      </c>
      <c r="P4800" s="54" t="s">
        <v>271</v>
      </c>
      <c r="Q4800" s="54" t="s">
        <v>256</v>
      </c>
      <c r="R4800" s="54" t="s">
        <v>431</v>
      </c>
      <c r="S4800" s="71"/>
      <c r="T4800" s="54" t="s">
        <v>256</v>
      </c>
      <c r="U4800" s="71">
        <v>44570</v>
      </c>
      <c r="V4800" s="54" t="s">
        <v>443</v>
      </c>
      <c r="W4800" t="str">
        <f t="shared" si="74"/>
        <v>Jan-22</v>
      </c>
    </row>
    <row r="4801" spans="1:23" x14ac:dyDescent="0.25">
      <c r="A4801" s="54" t="s">
        <v>317</v>
      </c>
      <c r="B4801" s="54" t="s">
        <v>432</v>
      </c>
      <c r="C4801" s="54" t="s">
        <v>263</v>
      </c>
      <c r="D4801" s="54" t="s">
        <v>429</v>
      </c>
      <c r="E4801" s="54" t="s">
        <v>17665</v>
      </c>
      <c r="F4801" s="71">
        <v>44569</v>
      </c>
      <c r="G4801" s="72">
        <v>1429.63</v>
      </c>
      <c r="H4801" s="72">
        <v>121304.11</v>
      </c>
      <c r="I4801" s="54" t="s">
        <v>265</v>
      </c>
      <c r="J4801" s="54" t="s">
        <v>13160</v>
      </c>
      <c r="K4801" s="54" t="s">
        <v>17666</v>
      </c>
      <c r="L4801" s="54" t="s">
        <v>17667</v>
      </c>
      <c r="M4801" s="54" t="s">
        <v>17665</v>
      </c>
      <c r="N4801" s="54" t="s">
        <v>256</v>
      </c>
      <c r="O4801" s="54" t="s">
        <v>256</v>
      </c>
      <c r="P4801" s="54" t="s">
        <v>271</v>
      </c>
      <c r="Q4801" s="54" t="s">
        <v>256</v>
      </c>
      <c r="R4801" s="54" t="s">
        <v>431</v>
      </c>
      <c r="S4801" s="71"/>
      <c r="T4801" s="54" t="s">
        <v>256</v>
      </c>
      <c r="U4801" s="71">
        <v>44569</v>
      </c>
      <c r="V4801" s="54" t="s">
        <v>443</v>
      </c>
      <c r="W4801" t="str">
        <f t="shared" si="74"/>
        <v>Jan-22</v>
      </c>
    </row>
    <row r="4802" spans="1:23" x14ac:dyDescent="0.25">
      <c r="A4802" s="54" t="s">
        <v>317</v>
      </c>
      <c r="B4802" s="54" t="s">
        <v>432</v>
      </c>
      <c r="C4802" s="54" t="s">
        <v>263</v>
      </c>
      <c r="D4802" s="54" t="s">
        <v>429</v>
      </c>
      <c r="E4802" s="54" t="s">
        <v>17668</v>
      </c>
      <c r="F4802" s="71">
        <v>44569</v>
      </c>
      <c r="G4802" s="72">
        <v>2942.78</v>
      </c>
      <c r="H4802" s="72">
        <v>249694.88</v>
      </c>
      <c r="I4802" s="54" t="s">
        <v>265</v>
      </c>
      <c r="J4802" s="54" t="s">
        <v>13160</v>
      </c>
      <c r="K4802" s="54" t="s">
        <v>17666</v>
      </c>
      <c r="L4802" s="54" t="s">
        <v>17669</v>
      </c>
      <c r="M4802" s="54" t="s">
        <v>17668</v>
      </c>
      <c r="N4802" s="54" t="s">
        <v>256</v>
      </c>
      <c r="O4802" s="54" t="s">
        <v>256</v>
      </c>
      <c r="P4802" s="54" t="s">
        <v>271</v>
      </c>
      <c r="Q4802" s="54" t="s">
        <v>256</v>
      </c>
      <c r="R4802" s="54" t="s">
        <v>431</v>
      </c>
      <c r="S4802" s="71"/>
      <c r="T4802" s="54" t="s">
        <v>256</v>
      </c>
      <c r="U4802" s="71">
        <v>44569</v>
      </c>
      <c r="V4802" s="54" t="s">
        <v>443</v>
      </c>
      <c r="W4802" t="str">
        <f t="shared" si="74"/>
        <v>Jan-22</v>
      </c>
    </row>
    <row r="4803" spans="1:23" x14ac:dyDescent="0.25">
      <c r="A4803" s="54" t="s">
        <v>317</v>
      </c>
      <c r="B4803" s="54" t="s">
        <v>432</v>
      </c>
      <c r="C4803" s="54" t="s">
        <v>263</v>
      </c>
      <c r="D4803" s="54" t="s">
        <v>429</v>
      </c>
      <c r="E4803" s="54" t="s">
        <v>17670</v>
      </c>
      <c r="F4803" s="71">
        <v>44572</v>
      </c>
      <c r="G4803" s="72">
        <v>1473</v>
      </c>
      <c r="H4803" s="72">
        <v>124984.05</v>
      </c>
      <c r="I4803" s="54" t="s">
        <v>265</v>
      </c>
      <c r="J4803" s="54" t="s">
        <v>13160</v>
      </c>
      <c r="K4803" s="54" t="s">
        <v>17671</v>
      </c>
      <c r="L4803" s="54" t="s">
        <v>17672</v>
      </c>
      <c r="M4803" s="54" t="s">
        <v>17670</v>
      </c>
      <c r="N4803" s="54" t="s">
        <v>256</v>
      </c>
      <c r="O4803" s="54" t="s">
        <v>256</v>
      </c>
      <c r="P4803" s="54" t="s">
        <v>271</v>
      </c>
      <c r="Q4803" s="54" t="s">
        <v>256</v>
      </c>
      <c r="R4803" s="54" t="s">
        <v>431</v>
      </c>
      <c r="S4803" s="71"/>
      <c r="T4803" s="54" t="s">
        <v>256</v>
      </c>
      <c r="U4803" s="71">
        <v>44572</v>
      </c>
      <c r="V4803" s="54" t="s">
        <v>443</v>
      </c>
      <c r="W4803" t="str">
        <f t="shared" si="74"/>
        <v>Jan-22</v>
      </c>
    </row>
    <row r="4804" spans="1:23" x14ac:dyDescent="0.25">
      <c r="A4804" s="54" t="s">
        <v>317</v>
      </c>
      <c r="B4804" s="54" t="s">
        <v>432</v>
      </c>
      <c r="C4804" s="54" t="s">
        <v>263</v>
      </c>
      <c r="D4804" s="54" t="s">
        <v>429</v>
      </c>
      <c r="E4804" s="54" t="s">
        <v>17673</v>
      </c>
      <c r="F4804" s="71">
        <v>44572</v>
      </c>
      <c r="G4804" s="72">
        <v>10307.719999999999</v>
      </c>
      <c r="H4804" s="72">
        <v>874610.04</v>
      </c>
      <c r="I4804" s="54" t="s">
        <v>265</v>
      </c>
      <c r="J4804" s="54" t="s">
        <v>13160</v>
      </c>
      <c r="K4804" s="54" t="s">
        <v>17674</v>
      </c>
      <c r="L4804" s="54" t="s">
        <v>17675</v>
      </c>
      <c r="M4804" s="54" t="s">
        <v>17673</v>
      </c>
      <c r="N4804" s="54" t="s">
        <v>256</v>
      </c>
      <c r="O4804" s="54" t="s">
        <v>256</v>
      </c>
      <c r="P4804" s="54" t="s">
        <v>271</v>
      </c>
      <c r="Q4804" s="54" t="s">
        <v>256</v>
      </c>
      <c r="R4804" s="54" t="s">
        <v>431</v>
      </c>
      <c r="S4804" s="71"/>
      <c r="T4804" s="54" t="s">
        <v>256</v>
      </c>
      <c r="U4804" s="71">
        <v>44572</v>
      </c>
      <c r="V4804" s="54" t="s">
        <v>443</v>
      </c>
      <c r="W4804" t="str">
        <f t="shared" si="74"/>
        <v>Jan-22</v>
      </c>
    </row>
    <row r="4805" spans="1:23" x14ac:dyDescent="0.25">
      <c r="A4805" s="54" t="s">
        <v>317</v>
      </c>
      <c r="B4805" s="54" t="s">
        <v>432</v>
      </c>
      <c r="C4805" s="54" t="s">
        <v>263</v>
      </c>
      <c r="D4805" s="54" t="s">
        <v>429</v>
      </c>
      <c r="E4805" s="54" t="s">
        <v>17676</v>
      </c>
      <c r="F4805" s="71">
        <v>44572</v>
      </c>
      <c r="G4805" s="72">
        <v>1900</v>
      </c>
      <c r="H4805" s="72">
        <v>161215</v>
      </c>
      <c r="I4805" s="54" t="s">
        <v>265</v>
      </c>
      <c r="J4805" s="54" t="s">
        <v>13160</v>
      </c>
      <c r="K4805" s="54" t="s">
        <v>17674</v>
      </c>
      <c r="L4805" s="54" t="s">
        <v>17677</v>
      </c>
      <c r="M4805" s="54" t="s">
        <v>17676</v>
      </c>
      <c r="N4805" s="54" t="s">
        <v>256</v>
      </c>
      <c r="O4805" s="54" t="s">
        <v>256</v>
      </c>
      <c r="P4805" s="54" t="s">
        <v>271</v>
      </c>
      <c r="Q4805" s="54" t="s">
        <v>256</v>
      </c>
      <c r="R4805" s="54" t="s">
        <v>431</v>
      </c>
      <c r="S4805" s="71"/>
      <c r="T4805" s="54" t="s">
        <v>256</v>
      </c>
      <c r="U4805" s="71">
        <v>44572</v>
      </c>
      <c r="V4805" s="54" t="s">
        <v>443</v>
      </c>
      <c r="W4805" t="str">
        <f t="shared" ref="W4805:W4868" si="75">TEXT(F4805,"MMM-YY")</f>
        <v>Jan-22</v>
      </c>
    </row>
    <row r="4806" spans="1:23" x14ac:dyDescent="0.25">
      <c r="A4806" s="54" t="s">
        <v>317</v>
      </c>
      <c r="B4806" s="54" t="s">
        <v>432</v>
      </c>
      <c r="C4806" s="54" t="s">
        <v>263</v>
      </c>
      <c r="D4806" s="54" t="s">
        <v>429</v>
      </c>
      <c r="E4806" s="54" t="s">
        <v>17678</v>
      </c>
      <c r="F4806" s="71">
        <v>44572</v>
      </c>
      <c r="G4806" s="72">
        <v>20288.97</v>
      </c>
      <c r="H4806" s="72">
        <v>1721519.1</v>
      </c>
      <c r="I4806" s="54" t="s">
        <v>265</v>
      </c>
      <c r="J4806" s="54" t="s">
        <v>13160</v>
      </c>
      <c r="K4806" s="54" t="s">
        <v>17679</v>
      </c>
      <c r="L4806" s="54" t="s">
        <v>17680</v>
      </c>
      <c r="M4806" s="54" t="s">
        <v>17678</v>
      </c>
      <c r="N4806" s="54" t="s">
        <v>256</v>
      </c>
      <c r="O4806" s="54" t="s">
        <v>256</v>
      </c>
      <c r="P4806" s="54" t="s">
        <v>271</v>
      </c>
      <c r="Q4806" s="54" t="s">
        <v>256</v>
      </c>
      <c r="R4806" s="54" t="s">
        <v>431</v>
      </c>
      <c r="S4806" s="71"/>
      <c r="T4806" s="54" t="s">
        <v>256</v>
      </c>
      <c r="U4806" s="71">
        <v>44572</v>
      </c>
      <c r="V4806" s="54" t="s">
        <v>443</v>
      </c>
      <c r="W4806" t="str">
        <f t="shared" si="75"/>
        <v>Jan-22</v>
      </c>
    </row>
    <row r="4807" spans="1:23" x14ac:dyDescent="0.25">
      <c r="A4807" s="54" t="s">
        <v>317</v>
      </c>
      <c r="B4807" s="54" t="s">
        <v>432</v>
      </c>
      <c r="C4807" s="54" t="s">
        <v>263</v>
      </c>
      <c r="D4807" s="54" t="s">
        <v>429</v>
      </c>
      <c r="E4807" s="54" t="s">
        <v>17681</v>
      </c>
      <c r="F4807" s="71">
        <v>44572</v>
      </c>
      <c r="G4807" s="72">
        <v>2565.08</v>
      </c>
      <c r="H4807" s="72">
        <v>217647.04</v>
      </c>
      <c r="I4807" s="54" t="s">
        <v>265</v>
      </c>
      <c r="J4807" s="54" t="s">
        <v>13160</v>
      </c>
      <c r="K4807" s="54" t="s">
        <v>17682</v>
      </c>
      <c r="L4807" s="54" t="s">
        <v>17683</v>
      </c>
      <c r="M4807" s="54" t="s">
        <v>17681</v>
      </c>
      <c r="N4807" s="54" t="s">
        <v>256</v>
      </c>
      <c r="O4807" s="54" t="s">
        <v>256</v>
      </c>
      <c r="P4807" s="54" t="s">
        <v>271</v>
      </c>
      <c r="Q4807" s="54" t="s">
        <v>256</v>
      </c>
      <c r="R4807" s="54" t="s">
        <v>431</v>
      </c>
      <c r="S4807" s="71"/>
      <c r="T4807" s="54" t="s">
        <v>256</v>
      </c>
      <c r="U4807" s="71">
        <v>44572</v>
      </c>
      <c r="V4807" s="54" t="s">
        <v>443</v>
      </c>
      <c r="W4807" t="str">
        <f t="shared" si="75"/>
        <v>Jan-22</v>
      </c>
    </row>
    <row r="4808" spans="1:23" x14ac:dyDescent="0.25">
      <c r="A4808" s="54" t="s">
        <v>317</v>
      </c>
      <c r="B4808" s="54" t="s">
        <v>432</v>
      </c>
      <c r="C4808" s="54" t="s">
        <v>263</v>
      </c>
      <c r="D4808" s="54" t="s">
        <v>429</v>
      </c>
      <c r="E4808" s="54" t="s">
        <v>17684</v>
      </c>
      <c r="F4808" s="71">
        <v>44572</v>
      </c>
      <c r="G4808" s="72">
        <v>835</v>
      </c>
      <c r="H4808" s="72">
        <v>70849.75</v>
      </c>
      <c r="I4808" s="54" t="s">
        <v>265</v>
      </c>
      <c r="J4808" s="54" t="s">
        <v>13160</v>
      </c>
      <c r="K4808" s="54" t="s">
        <v>17685</v>
      </c>
      <c r="L4808" s="54" t="s">
        <v>17686</v>
      </c>
      <c r="M4808" s="54" t="s">
        <v>17684</v>
      </c>
      <c r="N4808" s="54" t="s">
        <v>256</v>
      </c>
      <c r="O4808" s="54" t="s">
        <v>256</v>
      </c>
      <c r="P4808" s="54" t="s">
        <v>271</v>
      </c>
      <c r="Q4808" s="54" t="s">
        <v>256</v>
      </c>
      <c r="R4808" s="54" t="s">
        <v>431</v>
      </c>
      <c r="S4808" s="71"/>
      <c r="T4808" s="54" t="s">
        <v>256</v>
      </c>
      <c r="U4808" s="71">
        <v>44572</v>
      </c>
      <c r="V4808" s="54" t="s">
        <v>443</v>
      </c>
      <c r="W4808" t="str">
        <f t="shared" si="75"/>
        <v>Jan-22</v>
      </c>
    </row>
    <row r="4809" spans="1:23" x14ac:dyDescent="0.25">
      <c r="A4809" s="54" t="s">
        <v>317</v>
      </c>
      <c r="B4809" s="54" t="s">
        <v>432</v>
      </c>
      <c r="C4809" s="54" t="s">
        <v>263</v>
      </c>
      <c r="D4809" s="54" t="s">
        <v>429</v>
      </c>
      <c r="E4809" s="54" t="s">
        <v>17687</v>
      </c>
      <c r="F4809" s="71">
        <v>44572</v>
      </c>
      <c r="G4809" s="72">
        <v>5619.2</v>
      </c>
      <c r="H4809" s="72">
        <v>476789.12</v>
      </c>
      <c r="I4809" s="54" t="s">
        <v>265</v>
      </c>
      <c r="J4809" s="54" t="s">
        <v>13160</v>
      </c>
      <c r="K4809" s="54" t="s">
        <v>17685</v>
      </c>
      <c r="L4809" s="54" t="s">
        <v>17688</v>
      </c>
      <c r="M4809" s="54" t="s">
        <v>17687</v>
      </c>
      <c r="N4809" s="54" t="s">
        <v>256</v>
      </c>
      <c r="O4809" s="54" t="s">
        <v>256</v>
      </c>
      <c r="P4809" s="54" t="s">
        <v>271</v>
      </c>
      <c r="Q4809" s="54" t="s">
        <v>256</v>
      </c>
      <c r="R4809" s="54" t="s">
        <v>431</v>
      </c>
      <c r="S4809" s="71"/>
      <c r="T4809" s="54" t="s">
        <v>256</v>
      </c>
      <c r="U4809" s="71">
        <v>44572</v>
      </c>
      <c r="V4809" s="54" t="s">
        <v>443</v>
      </c>
      <c r="W4809" t="str">
        <f t="shared" si="75"/>
        <v>Jan-22</v>
      </c>
    </row>
    <row r="4810" spans="1:23" x14ac:dyDescent="0.25">
      <c r="A4810" s="54" t="s">
        <v>317</v>
      </c>
      <c r="B4810" s="54" t="s">
        <v>432</v>
      </c>
      <c r="C4810" s="54" t="s">
        <v>263</v>
      </c>
      <c r="D4810" s="54" t="s">
        <v>429</v>
      </c>
      <c r="E4810" s="54" t="s">
        <v>17689</v>
      </c>
      <c r="F4810" s="71">
        <v>44572</v>
      </c>
      <c r="G4810" s="72">
        <v>3850.56</v>
      </c>
      <c r="H4810" s="72">
        <v>326720.02</v>
      </c>
      <c r="I4810" s="54" t="s">
        <v>265</v>
      </c>
      <c r="J4810" s="54" t="s">
        <v>13160</v>
      </c>
      <c r="K4810" s="54" t="s">
        <v>17690</v>
      </c>
      <c r="L4810" s="54" t="s">
        <v>17691</v>
      </c>
      <c r="M4810" s="54" t="s">
        <v>17689</v>
      </c>
      <c r="N4810" s="54" t="s">
        <v>256</v>
      </c>
      <c r="O4810" s="54" t="s">
        <v>256</v>
      </c>
      <c r="P4810" s="54" t="s">
        <v>271</v>
      </c>
      <c r="Q4810" s="54" t="s">
        <v>256</v>
      </c>
      <c r="R4810" s="54" t="s">
        <v>431</v>
      </c>
      <c r="S4810" s="71"/>
      <c r="T4810" s="54" t="s">
        <v>256</v>
      </c>
      <c r="U4810" s="71">
        <v>44572</v>
      </c>
      <c r="V4810" s="54" t="s">
        <v>443</v>
      </c>
      <c r="W4810" t="str">
        <f t="shared" si="75"/>
        <v>Jan-22</v>
      </c>
    </row>
    <row r="4811" spans="1:23" x14ac:dyDescent="0.25">
      <c r="A4811" s="54" t="s">
        <v>317</v>
      </c>
      <c r="B4811" s="54" t="s">
        <v>432</v>
      </c>
      <c r="C4811" s="54" t="s">
        <v>263</v>
      </c>
      <c r="D4811" s="54" t="s">
        <v>429</v>
      </c>
      <c r="E4811" s="54" t="s">
        <v>17692</v>
      </c>
      <c r="F4811" s="71">
        <v>44572</v>
      </c>
      <c r="G4811" s="72">
        <v>9073.25</v>
      </c>
      <c r="H4811" s="72">
        <v>769865.26</v>
      </c>
      <c r="I4811" s="54" t="s">
        <v>265</v>
      </c>
      <c r="J4811" s="54" t="s">
        <v>13160</v>
      </c>
      <c r="K4811" s="54" t="s">
        <v>17690</v>
      </c>
      <c r="L4811" s="54" t="s">
        <v>17693</v>
      </c>
      <c r="M4811" s="54" t="s">
        <v>17692</v>
      </c>
      <c r="N4811" s="54" t="s">
        <v>256</v>
      </c>
      <c r="O4811" s="54" t="s">
        <v>256</v>
      </c>
      <c r="P4811" s="54" t="s">
        <v>271</v>
      </c>
      <c r="Q4811" s="54" t="s">
        <v>256</v>
      </c>
      <c r="R4811" s="54" t="s">
        <v>431</v>
      </c>
      <c r="S4811" s="71"/>
      <c r="T4811" s="54" t="s">
        <v>256</v>
      </c>
      <c r="U4811" s="71">
        <v>44572</v>
      </c>
      <c r="V4811" s="54" t="s">
        <v>443</v>
      </c>
      <c r="W4811" t="str">
        <f t="shared" si="75"/>
        <v>Jan-22</v>
      </c>
    </row>
    <row r="4812" spans="1:23" x14ac:dyDescent="0.25">
      <c r="A4812" s="54" t="s">
        <v>317</v>
      </c>
      <c r="B4812" s="54" t="s">
        <v>432</v>
      </c>
      <c r="C4812" s="54" t="s">
        <v>263</v>
      </c>
      <c r="D4812" s="54" t="s">
        <v>429</v>
      </c>
      <c r="E4812" s="54" t="s">
        <v>17694</v>
      </c>
      <c r="F4812" s="71">
        <v>44574</v>
      </c>
      <c r="G4812" s="72">
        <v>2376</v>
      </c>
      <c r="H4812" s="72">
        <v>201603.6</v>
      </c>
      <c r="I4812" s="54" t="s">
        <v>265</v>
      </c>
      <c r="J4812" s="54" t="s">
        <v>13160</v>
      </c>
      <c r="K4812" s="54" t="s">
        <v>17695</v>
      </c>
      <c r="L4812" s="54" t="s">
        <v>17696</v>
      </c>
      <c r="M4812" s="54" t="s">
        <v>17694</v>
      </c>
      <c r="N4812" s="54" t="s">
        <v>256</v>
      </c>
      <c r="O4812" s="54" t="s">
        <v>256</v>
      </c>
      <c r="P4812" s="54" t="s">
        <v>271</v>
      </c>
      <c r="Q4812" s="54" t="s">
        <v>256</v>
      </c>
      <c r="R4812" s="54" t="s">
        <v>431</v>
      </c>
      <c r="S4812" s="71"/>
      <c r="T4812" s="54" t="s">
        <v>256</v>
      </c>
      <c r="U4812" s="71">
        <v>44574</v>
      </c>
      <c r="V4812" s="54" t="s">
        <v>443</v>
      </c>
      <c r="W4812" t="str">
        <f t="shared" si="75"/>
        <v>Jan-22</v>
      </c>
    </row>
    <row r="4813" spans="1:23" x14ac:dyDescent="0.25">
      <c r="A4813" s="54" t="s">
        <v>317</v>
      </c>
      <c r="B4813" s="54" t="s">
        <v>432</v>
      </c>
      <c r="C4813" s="54" t="s">
        <v>263</v>
      </c>
      <c r="D4813" s="54" t="s">
        <v>429</v>
      </c>
      <c r="E4813" s="54" t="s">
        <v>17697</v>
      </c>
      <c r="F4813" s="71">
        <v>44577</v>
      </c>
      <c r="G4813" s="72">
        <v>22258.02</v>
      </c>
      <c r="H4813" s="72">
        <v>1888593</v>
      </c>
      <c r="I4813" s="54" t="s">
        <v>265</v>
      </c>
      <c r="J4813" s="54" t="s">
        <v>13160</v>
      </c>
      <c r="K4813" s="54" t="s">
        <v>17698</v>
      </c>
      <c r="L4813" s="54" t="s">
        <v>17699</v>
      </c>
      <c r="M4813" s="54" t="s">
        <v>17697</v>
      </c>
      <c r="N4813" s="54" t="s">
        <v>256</v>
      </c>
      <c r="O4813" s="54" t="s">
        <v>256</v>
      </c>
      <c r="P4813" s="54" t="s">
        <v>271</v>
      </c>
      <c r="Q4813" s="54" t="s">
        <v>256</v>
      </c>
      <c r="R4813" s="54" t="s">
        <v>431</v>
      </c>
      <c r="S4813" s="71"/>
      <c r="T4813" s="54" t="s">
        <v>256</v>
      </c>
      <c r="U4813" s="71">
        <v>44577</v>
      </c>
      <c r="V4813" s="54" t="s">
        <v>443</v>
      </c>
      <c r="W4813" t="str">
        <f t="shared" si="75"/>
        <v>Jan-22</v>
      </c>
    </row>
    <row r="4814" spans="1:23" x14ac:dyDescent="0.25">
      <c r="A4814" s="54" t="s">
        <v>317</v>
      </c>
      <c r="B4814" s="54" t="s">
        <v>432</v>
      </c>
      <c r="C4814" s="54" t="s">
        <v>263</v>
      </c>
      <c r="D4814" s="54" t="s">
        <v>429</v>
      </c>
      <c r="E4814" s="54" t="s">
        <v>17700</v>
      </c>
      <c r="F4814" s="71">
        <v>44577</v>
      </c>
      <c r="G4814" s="72">
        <v>3381.51</v>
      </c>
      <c r="H4814" s="72">
        <v>286921.12</v>
      </c>
      <c r="I4814" s="54" t="s">
        <v>265</v>
      </c>
      <c r="J4814" s="54" t="s">
        <v>13160</v>
      </c>
      <c r="K4814" s="54" t="s">
        <v>17701</v>
      </c>
      <c r="L4814" s="54" t="s">
        <v>17702</v>
      </c>
      <c r="M4814" s="54" t="s">
        <v>17700</v>
      </c>
      <c r="N4814" s="54" t="s">
        <v>256</v>
      </c>
      <c r="O4814" s="54" t="s">
        <v>256</v>
      </c>
      <c r="P4814" s="54" t="s">
        <v>271</v>
      </c>
      <c r="Q4814" s="54" t="s">
        <v>256</v>
      </c>
      <c r="R4814" s="54" t="s">
        <v>431</v>
      </c>
      <c r="S4814" s="71"/>
      <c r="T4814" s="54" t="s">
        <v>256</v>
      </c>
      <c r="U4814" s="71">
        <v>44577</v>
      </c>
      <c r="V4814" s="54" t="s">
        <v>443</v>
      </c>
      <c r="W4814" t="str">
        <f t="shared" si="75"/>
        <v>Jan-22</v>
      </c>
    </row>
    <row r="4815" spans="1:23" x14ac:dyDescent="0.25">
      <c r="A4815" s="54" t="s">
        <v>317</v>
      </c>
      <c r="B4815" s="54" t="s">
        <v>432</v>
      </c>
      <c r="C4815" s="54" t="s">
        <v>263</v>
      </c>
      <c r="D4815" s="54" t="s">
        <v>429</v>
      </c>
      <c r="E4815" s="54" t="s">
        <v>17703</v>
      </c>
      <c r="F4815" s="71">
        <v>44577</v>
      </c>
      <c r="G4815" s="72">
        <v>60143.65</v>
      </c>
      <c r="H4815" s="72">
        <v>5103188.7</v>
      </c>
      <c r="I4815" s="54" t="s">
        <v>265</v>
      </c>
      <c r="J4815" s="54" t="s">
        <v>13160</v>
      </c>
      <c r="K4815" s="54" t="s">
        <v>17701</v>
      </c>
      <c r="L4815" s="54" t="s">
        <v>17704</v>
      </c>
      <c r="M4815" s="54" t="s">
        <v>17703</v>
      </c>
      <c r="N4815" s="54" t="s">
        <v>256</v>
      </c>
      <c r="O4815" s="54" t="s">
        <v>256</v>
      </c>
      <c r="P4815" s="54" t="s">
        <v>271</v>
      </c>
      <c r="Q4815" s="54" t="s">
        <v>256</v>
      </c>
      <c r="R4815" s="54" t="s">
        <v>431</v>
      </c>
      <c r="S4815" s="71"/>
      <c r="T4815" s="54" t="s">
        <v>256</v>
      </c>
      <c r="U4815" s="71">
        <v>44577</v>
      </c>
      <c r="V4815" s="54" t="s">
        <v>443</v>
      </c>
      <c r="W4815" t="str">
        <f t="shared" si="75"/>
        <v>Jan-22</v>
      </c>
    </row>
    <row r="4816" spans="1:23" x14ac:dyDescent="0.25">
      <c r="A4816" s="54" t="s">
        <v>317</v>
      </c>
      <c r="B4816" s="54" t="s">
        <v>432</v>
      </c>
      <c r="C4816" s="54" t="s">
        <v>263</v>
      </c>
      <c r="D4816" s="54" t="s">
        <v>429</v>
      </c>
      <c r="E4816" s="54" t="s">
        <v>17705</v>
      </c>
      <c r="F4816" s="71">
        <v>44577</v>
      </c>
      <c r="G4816" s="72">
        <v>1498.78</v>
      </c>
      <c r="H4816" s="72">
        <v>127171.48</v>
      </c>
      <c r="I4816" s="54" t="s">
        <v>265</v>
      </c>
      <c r="J4816" s="54" t="s">
        <v>13160</v>
      </c>
      <c r="K4816" s="54" t="s">
        <v>17701</v>
      </c>
      <c r="L4816" s="54" t="s">
        <v>17706</v>
      </c>
      <c r="M4816" s="54" t="s">
        <v>17705</v>
      </c>
      <c r="N4816" s="54" t="s">
        <v>256</v>
      </c>
      <c r="O4816" s="54" t="s">
        <v>256</v>
      </c>
      <c r="P4816" s="54" t="s">
        <v>271</v>
      </c>
      <c r="Q4816" s="54" t="s">
        <v>256</v>
      </c>
      <c r="R4816" s="54" t="s">
        <v>431</v>
      </c>
      <c r="S4816" s="71"/>
      <c r="T4816" s="54" t="s">
        <v>256</v>
      </c>
      <c r="U4816" s="71">
        <v>44577</v>
      </c>
      <c r="V4816" s="54" t="s">
        <v>443</v>
      </c>
      <c r="W4816" t="str">
        <f t="shared" si="75"/>
        <v>Jan-22</v>
      </c>
    </row>
    <row r="4817" spans="1:23" x14ac:dyDescent="0.25">
      <c r="A4817" s="54" t="s">
        <v>317</v>
      </c>
      <c r="B4817" s="54" t="s">
        <v>432</v>
      </c>
      <c r="C4817" s="54" t="s">
        <v>263</v>
      </c>
      <c r="D4817" s="54" t="s">
        <v>429</v>
      </c>
      <c r="E4817" s="54" t="s">
        <v>17707</v>
      </c>
      <c r="F4817" s="71">
        <v>44577</v>
      </c>
      <c r="G4817" s="72">
        <v>3443.64</v>
      </c>
      <c r="H4817" s="72">
        <v>292192.84999999998</v>
      </c>
      <c r="I4817" s="54" t="s">
        <v>265</v>
      </c>
      <c r="J4817" s="54" t="s">
        <v>13160</v>
      </c>
      <c r="K4817" s="54" t="s">
        <v>17701</v>
      </c>
      <c r="L4817" s="54" t="s">
        <v>17708</v>
      </c>
      <c r="M4817" s="54" t="s">
        <v>17707</v>
      </c>
      <c r="N4817" s="54" t="s">
        <v>256</v>
      </c>
      <c r="O4817" s="54" t="s">
        <v>256</v>
      </c>
      <c r="P4817" s="54" t="s">
        <v>271</v>
      </c>
      <c r="Q4817" s="54" t="s">
        <v>256</v>
      </c>
      <c r="R4817" s="54" t="s">
        <v>431</v>
      </c>
      <c r="S4817" s="71"/>
      <c r="T4817" s="54" t="s">
        <v>256</v>
      </c>
      <c r="U4817" s="71">
        <v>44577</v>
      </c>
      <c r="V4817" s="54" t="s">
        <v>443</v>
      </c>
      <c r="W4817" t="str">
        <f t="shared" si="75"/>
        <v>Jan-22</v>
      </c>
    </row>
    <row r="4818" spans="1:23" x14ac:dyDescent="0.25">
      <c r="A4818" s="54" t="s">
        <v>317</v>
      </c>
      <c r="B4818" s="54" t="s">
        <v>432</v>
      </c>
      <c r="C4818" s="54" t="s">
        <v>263</v>
      </c>
      <c r="D4818" s="54" t="s">
        <v>429</v>
      </c>
      <c r="E4818" s="54" t="s">
        <v>17709</v>
      </c>
      <c r="F4818" s="71">
        <v>44585</v>
      </c>
      <c r="G4818" s="72">
        <v>23311.15</v>
      </c>
      <c r="H4818" s="72">
        <v>1977951.08</v>
      </c>
      <c r="I4818" s="54" t="s">
        <v>265</v>
      </c>
      <c r="J4818" s="54" t="s">
        <v>13160</v>
      </c>
      <c r="K4818" s="54" t="s">
        <v>17710</v>
      </c>
      <c r="L4818" s="54" t="s">
        <v>17711</v>
      </c>
      <c r="M4818" s="54" t="s">
        <v>17709</v>
      </c>
      <c r="N4818" s="54" t="s">
        <v>256</v>
      </c>
      <c r="O4818" s="54" t="s">
        <v>256</v>
      </c>
      <c r="P4818" s="54" t="s">
        <v>271</v>
      </c>
      <c r="Q4818" s="54" t="s">
        <v>256</v>
      </c>
      <c r="R4818" s="54" t="s">
        <v>431</v>
      </c>
      <c r="S4818" s="71"/>
      <c r="T4818" s="54" t="s">
        <v>256</v>
      </c>
      <c r="U4818" s="71">
        <v>44585</v>
      </c>
      <c r="V4818" s="54" t="s">
        <v>443</v>
      </c>
      <c r="W4818" t="str">
        <f t="shared" si="75"/>
        <v>Jan-22</v>
      </c>
    </row>
    <row r="4819" spans="1:23" x14ac:dyDescent="0.25">
      <c r="A4819" s="54" t="s">
        <v>317</v>
      </c>
      <c r="B4819" s="54" t="s">
        <v>432</v>
      </c>
      <c r="C4819" s="54" t="s">
        <v>263</v>
      </c>
      <c r="D4819" s="54" t="s">
        <v>429</v>
      </c>
      <c r="E4819" s="54" t="s">
        <v>17712</v>
      </c>
      <c r="F4819" s="71">
        <v>44576</v>
      </c>
      <c r="G4819" s="72">
        <v>16590.66</v>
      </c>
      <c r="H4819" s="72">
        <v>1407717.5</v>
      </c>
      <c r="I4819" s="54" t="s">
        <v>265</v>
      </c>
      <c r="J4819" s="54" t="s">
        <v>13160</v>
      </c>
      <c r="K4819" s="54" t="s">
        <v>17713</v>
      </c>
      <c r="L4819" s="54" t="s">
        <v>17714</v>
      </c>
      <c r="M4819" s="54" t="s">
        <v>17712</v>
      </c>
      <c r="N4819" s="54" t="s">
        <v>256</v>
      </c>
      <c r="O4819" s="54" t="s">
        <v>256</v>
      </c>
      <c r="P4819" s="54" t="s">
        <v>271</v>
      </c>
      <c r="Q4819" s="54" t="s">
        <v>256</v>
      </c>
      <c r="R4819" s="54" t="s">
        <v>431</v>
      </c>
      <c r="S4819" s="71"/>
      <c r="T4819" s="54" t="s">
        <v>256</v>
      </c>
      <c r="U4819" s="71">
        <v>44576</v>
      </c>
      <c r="V4819" s="54" t="s">
        <v>443</v>
      </c>
      <c r="W4819" t="str">
        <f t="shared" si="75"/>
        <v>Jan-22</v>
      </c>
    </row>
    <row r="4820" spans="1:23" x14ac:dyDescent="0.25">
      <c r="A4820" s="54" t="s">
        <v>317</v>
      </c>
      <c r="B4820" s="54" t="s">
        <v>432</v>
      </c>
      <c r="C4820" s="54" t="s">
        <v>263</v>
      </c>
      <c r="D4820" s="54" t="s">
        <v>429</v>
      </c>
      <c r="E4820" s="54" t="s">
        <v>17715</v>
      </c>
      <c r="F4820" s="71">
        <v>44577</v>
      </c>
      <c r="G4820" s="72">
        <v>8205</v>
      </c>
      <c r="H4820" s="72">
        <v>696194.25</v>
      </c>
      <c r="I4820" s="54" t="s">
        <v>265</v>
      </c>
      <c r="J4820" s="54" t="s">
        <v>13160</v>
      </c>
      <c r="K4820" s="54" t="s">
        <v>17716</v>
      </c>
      <c r="L4820" s="54" t="s">
        <v>17717</v>
      </c>
      <c r="M4820" s="54" t="s">
        <v>17715</v>
      </c>
      <c r="N4820" s="54" t="s">
        <v>256</v>
      </c>
      <c r="O4820" s="54" t="s">
        <v>256</v>
      </c>
      <c r="P4820" s="54" t="s">
        <v>271</v>
      </c>
      <c r="Q4820" s="54" t="s">
        <v>256</v>
      </c>
      <c r="R4820" s="54" t="s">
        <v>431</v>
      </c>
      <c r="S4820" s="71"/>
      <c r="T4820" s="54" t="s">
        <v>256</v>
      </c>
      <c r="U4820" s="71">
        <v>44577</v>
      </c>
      <c r="V4820" s="54" t="s">
        <v>443</v>
      </c>
      <c r="W4820" t="str">
        <f t="shared" si="75"/>
        <v>Jan-22</v>
      </c>
    </row>
    <row r="4821" spans="1:23" x14ac:dyDescent="0.25">
      <c r="A4821" s="54" t="s">
        <v>317</v>
      </c>
      <c r="B4821" s="54" t="s">
        <v>432</v>
      </c>
      <c r="C4821" s="54" t="s">
        <v>263</v>
      </c>
      <c r="D4821" s="54" t="s">
        <v>429</v>
      </c>
      <c r="E4821" s="54" t="s">
        <v>17718</v>
      </c>
      <c r="F4821" s="71">
        <v>44585</v>
      </c>
      <c r="G4821" s="72">
        <v>32735.78</v>
      </c>
      <c r="H4821" s="72">
        <v>2777630.93</v>
      </c>
      <c r="I4821" s="54" t="s">
        <v>265</v>
      </c>
      <c r="J4821" s="54" t="s">
        <v>13160</v>
      </c>
      <c r="K4821" s="54" t="s">
        <v>17719</v>
      </c>
      <c r="L4821" s="54" t="s">
        <v>17720</v>
      </c>
      <c r="M4821" s="54" t="s">
        <v>17718</v>
      </c>
      <c r="N4821" s="54" t="s">
        <v>256</v>
      </c>
      <c r="O4821" s="54" t="s">
        <v>256</v>
      </c>
      <c r="P4821" s="54" t="s">
        <v>271</v>
      </c>
      <c r="Q4821" s="54" t="s">
        <v>256</v>
      </c>
      <c r="R4821" s="54" t="s">
        <v>431</v>
      </c>
      <c r="S4821" s="71"/>
      <c r="T4821" s="54" t="s">
        <v>256</v>
      </c>
      <c r="U4821" s="71">
        <v>44585</v>
      </c>
      <c r="V4821" s="54" t="s">
        <v>443</v>
      </c>
      <c r="W4821" t="str">
        <f t="shared" si="75"/>
        <v>Jan-22</v>
      </c>
    </row>
    <row r="4822" spans="1:23" x14ac:dyDescent="0.25">
      <c r="A4822" s="54" t="s">
        <v>317</v>
      </c>
      <c r="B4822" s="54" t="s">
        <v>432</v>
      </c>
      <c r="C4822" s="54" t="s">
        <v>263</v>
      </c>
      <c r="D4822" s="54" t="s">
        <v>429</v>
      </c>
      <c r="E4822" s="54" t="s">
        <v>17721</v>
      </c>
      <c r="F4822" s="71">
        <v>44574</v>
      </c>
      <c r="G4822" s="72">
        <v>144</v>
      </c>
      <c r="H4822" s="72">
        <v>12218.4</v>
      </c>
      <c r="I4822" s="54" t="s">
        <v>265</v>
      </c>
      <c r="J4822" s="54" t="s">
        <v>13160</v>
      </c>
      <c r="K4822" s="54" t="s">
        <v>17685</v>
      </c>
      <c r="L4822" s="54" t="s">
        <v>17722</v>
      </c>
      <c r="M4822" s="54" t="s">
        <v>17721</v>
      </c>
      <c r="N4822" s="54" t="s">
        <v>256</v>
      </c>
      <c r="O4822" s="54" t="s">
        <v>256</v>
      </c>
      <c r="P4822" s="54" t="s">
        <v>271</v>
      </c>
      <c r="Q4822" s="54" t="s">
        <v>256</v>
      </c>
      <c r="R4822" s="54" t="s">
        <v>431</v>
      </c>
      <c r="S4822" s="71"/>
      <c r="T4822" s="54" t="s">
        <v>256</v>
      </c>
      <c r="U4822" s="71">
        <v>44574</v>
      </c>
      <c r="V4822" s="54" t="s">
        <v>443</v>
      </c>
      <c r="W4822" t="str">
        <f t="shared" si="75"/>
        <v>Jan-22</v>
      </c>
    </row>
    <row r="4823" spans="1:23" x14ac:dyDescent="0.25">
      <c r="A4823" s="54" t="s">
        <v>317</v>
      </c>
      <c r="B4823" s="54" t="s">
        <v>432</v>
      </c>
      <c r="C4823" s="54" t="s">
        <v>263</v>
      </c>
      <c r="D4823" s="54" t="s">
        <v>429</v>
      </c>
      <c r="E4823" s="54" t="s">
        <v>17723</v>
      </c>
      <c r="F4823" s="71">
        <v>44577</v>
      </c>
      <c r="G4823" s="72">
        <v>85.92</v>
      </c>
      <c r="H4823" s="72">
        <v>7290.31</v>
      </c>
      <c r="I4823" s="54" t="s">
        <v>265</v>
      </c>
      <c r="J4823" s="54" t="s">
        <v>13160</v>
      </c>
      <c r="K4823" s="54" t="s">
        <v>17685</v>
      </c>
      <c r="L4823" s="54" t="s">
        <v>17724</v>
      </c>
      <c r="M4823" s="54" t="s">
        <v>17723</v>
      </c>
      <c r="N4823" s="54" t="s">
        <v>256</v>
      </c>
      <c r="O4823" s="54" t="s">
        <v>256</v>
      </c>
      <c r="P4823" s="54" t="s">
        <v>271</v>
      </c>
      <c r="Q4823" s="54" t="s">
        <v>256</v>
      </c>
      <c r="R4823" s="54" t="s">
        <v>431</v>
      </c>
      <c r="S4823" s="71"/>
      <c r="T4823" s="54" t="s">
        <v>256</v>
      </c>
      <c r="U4823" s="71">
        <v>44577</v>
      </c>
      <c r="V4823" s="54" t="s">
        <v>443</v>
      </c>
      <c r="W4823" t="str">
        <f t="shared" si="75"/>
        <v>Jan-22</v>
      </c>
    </row>
    <row r="4824" spans="1:23" x14ac:dyDescent="0.25">
      <c r="A4824" s="54" t="s">
        <v>317</v>
      </c>
      <c r="B4824" s="54" t="s">
        <v>432</v>
      </c>
      <c r="C4824" s="54" t="s">
        <v>263</v>
      </c>
      <c r="D4824" s="54" t="s">
        <v>429</v>
      </c>
      <c r="E4824" s="54" t="s">
        <v>17725</v>
      </c>
      <c r="F4824" s="71">
        <v>44584</v>
      </c>
      <c r="G4824" s="72">
        <v>7643.5</v>
      </c>
      <c r="H4824" s="72">
        <v>648550.98</v>
      </c>
      <c r="I4824" s="54" t="s">
        <v>265</v>
      </c>
      <c r="J4824" s="54" t="s">
        <v>13160</v>
      </c>
      <c r="K4824" s="54" t="s">
        <v>17726</v>
      </c>
      <c r="L4824" s="54" t="s">
        <v>17727</v>
      </c>
      <c r="M4824" s="54" t="s">
        <v>17725</v>
      </c>
      <c r="N4824" s="54" t="s">
        <v>256</v>
      </c>
      <c r="O4824" s="54" t="s">
        <v>256</v>
      </c>
      <c r="P4824" s="54" t="s">
        <v>271</v>
      </c>
      <c r="Q4824" s="54" t="s">
        <v>256</v>
      </c>
      <c r="R4824" s="54" t="s">
        <v>431</v>
      </c>
      <c r="S4824" s="71"/>
      <c r="T4824" s="54" t="s">
        <v>256</v>
      </c>
      <c r="U4824" s="71">
        <v>44584</v>
      </c>
      <c r="V4824" s="54" t="s">
        <v>443</v>
      </c>
      <c r="W4824" t="str">
        <f t="shared" si="75"/>
        <v>Jan-22</v>
      </c>
    </row>
    <row r="4825" spans="1:23" x14ac:dyDescent="0.25">
      <c r="A4825" s="54" t="s">
        <v>317</v>
      </c>
      <c r="B4825" s="54" t="s">
        <v>432</v>
      </c>
      <c r="C4825" s="54" t="s">
        <v>263</v>
      </c>
      <c r="D4825" s="54" t="s">
        <v>429</v>
      </c>
      <c r="E4825" s="54" t="s">
        <v>17728</v>
      </c>
      <c r="F4825" s="71">
        <v>44580</v>
      </c>
      <c r="G4825" s="72">
        <v>1978.65</v>
      </c>
      <c r="H4825" s="72">
        <v>167888.45</v>
      </c>
      <c r="I4825" s="54" t="s">
        <v>265</v>
      </c>
      <c r="J4825" s="54" t="s">
        <v>13160</v>
      </c>
      <c r="K4825" s="54" t="s">
        <v>17729</v>
      </c>
      <c r="L4825" s="54" t="s">
        <v>17730</v>
      </c>
      <c r="M4825" s="54" t="s">
        <v>17728</v>
      </c>
      <c r="N4825" s="54" t="s">
        <v>256</v>
      </c>
      <c r="O4825" s="54" t="s">
        <v>256</v>
      </c>
      <c r="P4825" s="54" t="s">
        <v>271</v>
      </c>
      <c r="Q4825" s="54" t="s">
        <v>256</v>
      </c>
      <c r="R4825" s="54" t="s">
        <v>431</v>
      </c>
      <c r="S4825" s="71"/>
      <c r="T4825" s="54" t="s">
        <v>256</v>
      </c>
      <c r="U4825" s="71">
        <v>44580</v>
      </c>
      <c r="V4825" s="54" t="s">
        <v>443</v>
      </c>
      <c r="W4825" t="str">
        <f t="shared" si="75"/>
        <v>Jan-22</v>
      </c>
    </row>
    <row r="4826" spans="1:23" x14ac:dyDescent="0.25">
      <c r="A4826" s="54" t="s">
        <v>317</v>
      </c>
      <c r="B4826" s="54" t="s">
        <v>432</v>
      </c>
      <c r="C4826" s="54" t="s">
        <v>263</v>
      </c>
      <c r="D4826" s="54" t="s">
        <v>429</v>
      </c>
      <c r="E4826" s="54" t="s">
        <v>17731</v>
      </c>
      <c r="F4826" s="71">
        <v>44580</v>
      </c>
      <c r="G4826" s="72">
        <v>800</v>
      </c>
      <c r="H4826" s="72">
        <v>67880</v>
      </c>
      <c r="I4826" s="54" t="s">
        <v>265</v>
      </c>
      <c r="J4826" s="54" t="s">
        <v>13160</v>
      </c>
      <c r="K4826" s="54" t="s">
        <v>17729</v>
      </c>
      <c r="L4826" s="54" t="s">
        <v>17732</v>
      </c>
      <c r="M4826" s="54" t="s">
        <v>17731</v>
      </c>
      <c r="N4826" s="54" t="s">
        <v>256</v>
      </c>
      <c r="O4826" s="54" t="s">
        <v>256</v>
      </c>
      <c r="P4826" s="54" t="s">
        <v>271</v>
      </c>
      <c r="Q4826" s="54" t="s">
        <v>256</v>
      </c>
      <c r="R4826" s="54" t="s">
        <v>431</v>
      </c>
      <c r="S4826" s="71"/>
      <c r="T4826" s="54" t="s">
        <v>256</v>
      </c>
      <c r="U4826" s="71">
        <v>44580</v>
      </c>
      <c r="V4826" s="54" t="s">
        <v>443</v>
      </c>
      <c r="W4826" t="str">
        <f t="shared" si="75"/>
        <v>Jan-22</v>
      </c>
    </row>
    <row r="4827" spans="1:23" x14ac:dyDescent="0.25">
      <c r="A4827" s="54" t="s">
        <v>317</v>
      </c>
      <c r="B4827" s="54" t="s">
        <v>432</v>
      </c>
      <c r="C4827" s="54" t="s">
        <v>263</v>
      </c>
      <c r="D4827" s="54" t="s">
        <v>429</v>
      </c>
      <c r="E4827" s="54" t="s">
        <v>17733</v>
      </c>
      <c r="F4827" s="71">
        <v>44583</v>
      </c>
      <c r="G4827" s="72">
        <v>765</v>
      </c>
      <c r="H4827" s="72">
        <v>64910.25</v>
      </c>
      <c r="I4827" s="54" t="s">
        <v>265</v>
      </c>
      <c r="J4827" s="54" t="s">
        <v>13160</v>
      </c>
      <c r="K4827" s="54" t="s">
        <v>17734</v>
      </c>
      <c r="L4827" s="54" t="s">
        <v>17735</v>
      </c>
      <c r="M4827" s="54" t="s">
        <v>17733</v>
      </c>
      <c r="N4827" s="54" t="s">
        <v>256</v>
      </c>
      <c r="O4827" s="54" t="s">
        <v>256</v>
      </c>
      <c r="P4827" s="54" t="s">
        <v>271</v>
      </c>
      <c r="Q4827" s="54" t="s">
        <v>256</v>
      </c>
      <c r="R4827" s="54" t="s">
        <v>431</v>
      </c>
      <c r="S4827" s="71"/>
      <c r="T4827" s="54" t="s">
        <v>256</v>
      </c>
      <c r="U4827" s="71">
        <v>44583</v>
      </c>
      <c r="V4827" s="54" t="s">
        <v>443</v>
      </c>
      <c r="W4827" t="str">
        <f t="shared" si="75"/>
        <v>Jan-22</v>
      </c>
    </row>
    <row r="4828" spans="1:23" x14ac:dyDescent="0.25">
      <c r="A4828" s="54" t="s">
        <v>317</v>
      </c>
      <c r="B4828" s="54" t="s">
        <v>432</v>
      </c>
      <c r="C4828" s="54" t="s">
        <v>263</v>
      </c>
      <c r="D4828" s="54" t="s">
        <v>429</v>
      </c>
      <c r="E4828" s="54" t="s">
        <v>17736</v>
      </c>
      <c r="F4828" s="71">
        <v>44583</v>
      </c>
      <c r="G4828" s="72">
        <v>415.5</v>
      </c>
      <c r="H4828" s="72">
        <v>35255.18</v>
      </c>
      <c r="I4828" s="54" t="s">
        <v>265</v>
      </c>
      <c r="J4828" s="54" t="s">
        <v>13160</v>
      </c>
      <c r="K4828" s="54" t="s">
        <v>17737</v>
      </c>
      <c r="L4828" s="54" t="s">
        <v>17738</v>
      </c>
      <c r="M4828" s="54" t="s">
        <v>17736</v>
      </c>
      <c r="N4828" s="54" t="s">
        <v>256</v>
      </c>
      <c r="O4828" s="54" t="s">
        <v>256</v>
      </c>
      <c r="P4828" s="54" t="s">
        <v>271</v>
      </c>
      <c r="Q4828" s="54" t="s">
        <v>256</v>
      </c>
      <c r="R4828" s="54" t="s">
        <v>431</v>
      </c>
      <c r="S4828" s="71"/>
      <c r="T4828" s="54" t="s">
        <v>256</v>
      </c>
      <c r="U4828" s="71">
        <v>44583</v>
      </c>
      <c r="V4828" s="54" t="s">
        <v>443</v>
      </c>
      <c r="W4828" t="str">
        <f t="shared" si="75"/>
        <v>Jan-22</v>
      </c>
    </row>
    <row r="4829" spans="1:23" x14ac:dyDescent="0.25">
      <c r="A4829" s="54" t="s">
        <v>317</v>
      </c>
      <c r="B4829" s="54" t="s">
        <v>432</v>
      </c>
      <c r="C4829" s="54" t="s">
        <v>263</v>
      </c>
      <c r="D4829" s="54" t="s">
        <v>429</v>
      </c>
      <c r="E4829" s="54" t="s">
        <v>17739</v>
      </c>
      <c r="F4829" s="71">
        <v>44583</v>
      </c>
      <c r="G4829" s="72">
        <v>890.12</v>
      </c>
      <c r="H4829" s="72">
        <v>75526.679999999993</v>
      </c>
      <c r="I4829" s="54" t="s">
        <v>265</v>
      </c>
      <c r="J4829" s="54" t="s">
        <v>13160</v>
      </c>
      <c r="K4829" s="54" t="s">
        <v>17740</v>
      </c>
      <c r="L4829" s="54" t="s">
        <v>17741</v>
      </c>
      <c r="M4829" s="54" t="s">
        <v>17739</v>
      </c>
      <c r="N4829" s="54" t="s">
        <v>256</v>
      </c>
      <c r="O4829" s="54" t="s">
        <v>256</v>
      </c>
      <c r="P4829" s="54" t="s">
        <v>271</v>
      </c>
      <c r="Q4829" s="54" t="s">
        <v>256</v>
      </c>
      <c r="R4829" s="54" t="s">
        <v>431</v>
      </c>
      <c r="S4829" s="71"/>
      <c r="T4829" s="54" t="s">
        <v>256</v>
      </c>
      <c r="U4829" s="71">
        <v>44583</v>
      </c>
      <c r="V4829" s="54" t="s">
        <v>443</v>
      </c>
      <c r="W4829" t="str">
        <f t="shared" si="75"/>
        <v>Jan-22</v>
      </c>
    </row>
    <row r="4830" spans="1:23" x14ac:dyDescent="0.25">
      <c r="A4830" s="54" t="s">
        <v>317</v>
      </c>
      <c r="B4830" s="54" t="s">
        <v>432</v>
      </c>
      <c r="C4830" s="54" t="s">
        <v>263</v>
      </c>
      <c r="D4830" s="54" t="s">
        <v>429</v>
      </c>
      <c r="E4830" s="54" t="s">
        <v>17742</v>
      </c>
      <c r="F4830" s="71">
        <v>44578</v>
      </c>
      <c r="G4830" s="72">
        <v>8560.44</v>
      </c>
      <c r="H4830" s="72">
        <v>726353.33</v>
      </c>
      <c r="I4830" s="54" t="s">
        <v>265</v>
      </c>
      <c r="J4830" s="54" t="s">
        <v>13160</v>
      </c>
      <c r="K4830" s="54" t="s">
        <v>17743</v>
      </c>
      <c r="L4830" s="54" t="s">
        <v>17744</v>
      </c>
      <c r="M4830" s="54" t="s">
        <v>17742</v>
      </c>
      <c r="N4830" s="54" t="s">
        <v>256</v>
      </c>
      <c r="O4830" s="54" t="s">
        <v>256</v>
      </c>
      <c r="P4830" s="54" t="s">
        <v>271</v>
      </c>
      <c r="Q4830" s="54" t="s">
        <v>256</v>
      </c>
      <c r="R4830" s="54" t="s">
        <v>431</v>
      </c>
      <c r="S4830" s="71"/>
      <c r="T4830" s="54" t="s">
        <v>256</v>
      </c>
      <c r="U4830" s="71">
        <v>44578</v>
      </c>
      <c r="V4830" s="54" t="s">
        <v>443</v>
      </c>
      <c r="W4830" t="str">
        <f t="shared" si="75"/>
        <v>Jan-22</v>
      </c>
    </row>
    <row r="4831" spans="1:23" x14ac:dyDescent="0.25">
      <c r="A4831" s="54" t="s">
        <v>317</v>
      </c>
      <c r="B4831" s="54" t="s">
        <v>432</v>
      </c>
      <c r="C4831" s="54" t="s">
        <v>263</v>
      </c>
      <c r="D4831" s="54" t="s">
        <v>429</v>
      </c>
      <c r="E4831" s="54" t="s">
        <v>17745</v>
      </c>
      <c r="F4831" s="71">
        <v>44578</v>
      </c>
      <c r="G4831" s="72">
        <v>547.44000000000005</v>
      </c>
      <c r="H4831" s="72">
        <v>46450.28</v>
      </c>
      <c r="I4831" s="54" t="s">
        <v>265</v>
      </c>
      <c r="J4831" s="54" t="s">
        <v>13160</v>
      </c>
      <c r="K4831" s="54" t="s">
        <v>17743</v>
      </c>
      <c r="L4831" s="54" t="s">
        <v>17746</v>
      </c>
      <c r="M4831" s="54" t="s">
        <v>17745</v>
      </c>
      <c r="N4831" s="54" t="s">
        <v>256</v>
      </c>
      <c r="O4831" s="54" t="s">
        <v>256</v>
      </c>
      <c r="P4831" s="54" t="s">
        <v>271</v>
      </c>
      <c r="Q4831" s="54" t="s">
        <v>256</v>
      </c>
      <c r="R4831" s="54" t="s">
        <v>431</v>
      </c>
      <c r="S4831" s="71"/>
      <c r="T4831" s="54" t="s">
        <v>256</v>
      </c>
      <c r="U4831" s="71">
        <v>44578</v>
      </c>
      <c r="V4831" s="54" t="s">
        <v>443</v>
      </c>
      <c r="W4831" t="str">
        <f t="shared" si="75"/>
        <v>Jan-22</v>
      </c>
    </row>
    <row r="4832" spans="1:23" x14ac:dyDescent="0.25">
      <c r="A4832" s="54" t="s">
        <v>317</v>
      </c>
      <c r="B4832" s="54" t="s">
        <v>432</v>
      </c>
      <c r="C4832" s="54" t="s">
        <v>263</v>
      </c>
      <c r="D4832" s="54" t="s">
        <v>429</v>
      </c>
      <c r="E4832" s="54" t="s">
        <v>17747</v>
      </c>
      <c r="F4832" s="71">
        <v>44583</v>
      </c>
      <c r="G4832" s="72">
        <v>335.75</v>
      </c>
      <c r="H4832" s="72">
        <v>28488.39</v>
      </c>
      <c r="I4832" s="54" t="s">
        <v>265</v>
      </c>
      <c r="J4832" s="54" t="s">
        <v>13160</v>
      </c>
      <c r="K4832" s="54" t="s">
        <v>17748</v>
      </c>
      <c r="L4832" s="54" t="s">
        <v>17749</v>
      </c>
      <c r="M4832" s="54" t="s">
        <v>17747</v>
      </c>
      <c r="N4832" s="54" t="s">
        <v>256</v>
      </c>
      <c r="O4832" s="54" t="s">
        <v>256</v>
      </c>
      <c r="P4832" s="54" t="s">
        <v>271</v>
      </c>
      <c r="Q4832" s="54" t="s">
        <v>256</v>
      </c>
      <c r="R4832" s="54" t="s">
        <v>431</v>
      </c>
      <c r="S4832" s="71"/>
      <c r="T4832" s="54" t="s">
        <v>256</v>
      </c>
      <c r="U4832" s="71">
        <v>44583</v>
      </c>
      <c r="V4832" s="54" t="s">
        <v>443</v>
      </c>
      <c r="W4832" t="str">
        <f t="shared" si="75"/>
        <v>Jan-22</v>
      </c>
    </row>
    <row r="4833" spans="1:23" x14ac:dyDescent="0.25">
      <c r="A4833" s="54" t="s">
        <v>317</v>
      </c>
      <c r="B4833" s="54" t="s">
        <v>432</v>
      </c>
      <c r="C4833" s="54" t="s">
        <v>263</v>
      </c>
      <c r="D4833" s="54" t="s">
        <v>429</v>
      </c>
      <c r="E4833" s="54" t="s">
        <v>17750</v>
      </c>
      <c r="F4833" s="71">
        <v>44585</v>
      </c>
      <c r="G4833" s="72">
        <v>33276.78</v>
      </c>
      <c r="H4833" s="72">
        <v>2823534.78</v>
      </c>
      <c r="I4833" s="54" t="s">
        <v>265</v>
      </c>
      <c r="J4833" s="54" t="s">
        <v>13160</v>
      </c>
      <c r="K4833" s="54" t="s">
        <v>17608</v>
      </c>
      <c r="L4833" s="54" t="s">
        <v>17751</v>
      </c>
      <c r="M4833" s="54" t="s">
        <v>17750</v>
      </c>
      <c r="N4833" s="54" t="s">
        <v>256</v>
      </c>
      <c r="O4833" s="54" t="s">
        <v>256</v>
      </c>
      <c r="P4833" s="54" t="s">
        <v>271</v>
      </c>
      <c r="Q4833" s="54" t="s">
        <v>256</v>
      </c>
      <c r="R4833" s="54" t="s">
        <v>431</v>
      </c>
      <c r="S4833" s="71"/>
      <c r="T4833" s="54" t="s">
        <v>256</v>
      </c>
      <c r="U4833" s="71">
        <v>44585</v>
      </c>
      <c r="V4833" s="54" t="s">
        <v>443</v>
      </c>
      <c r="W4833" t="str">
        <f t="shared" si="75"/>
        <v>Jan-22</v>
      </c>
    </row>
    <row r="4834" spans="1:23" x14ac:dyDescent="0.25">
      <c r="A4834" s="54" t="s">
        <v>317</v>
      </c>
      <c r="B4834" s="54" t="s">
        <v>432</v>
      </c>
      <c r="C4834" s="54" t="s">
        <v>263</v>
      </c>
      <c r="D4834" s="54" t="s">
        <v>429</v>
      </c>
      <c r="E4834" s="54" t="s">
        <v>17752</v>
      </c>
      <c r="F4834" s="71">
        <v>44587</v>
      </c>
      <c r="G4834" s="72">
        <v>4538.4399999999996</v>
      </c>
      <c r="H4834" s="72">
        <v>385086.63</v>
      </c>
      <c r="I4834" s="54" t="s">
        <v>265</v>
      </c>
      <c r="J4834" s="54" t="s">
        <v>13160</v>
      </c>
      <c r="K4834" s="54" t="s">
        <v>17701</v>
      </c>
      <c r="L4834" s="54" t="s">
        <v>17753</v>
      </c>
      <c r="M4834" s="54" t="s">
        <v>17752</v>
      </c>
      <c r="N4834" s="54" t="s">
        <v>256</v>
      </c>
      <c r="O4834" s="54" t="s">
        <v>256</v>
      </c>
      <c r="P4834" s="54" t="s">
        <v>271</v>
      </c>
      <c r="Q4834" s="54" t="s">
        <v>256</v>
      </c>
      <c r="R4834" s="54" t="s">
        <v>431</v>
      </c>
      <c r="S4834" s="71"/>
      <c r="T4834" s="54" t="s">
        <v>256</v>
      </c>
      <c r="U4834" s="71">
        <v>44587</v>
      </c>
      <c r="V4834" s="54" t="s">
        <v>443</v>
      </c>
      <c r="W4834" t="str">
        <f t="shared" si="75"/>
        <v>Jan-22</v>
      </c>
    </row>
    <row r="4835" spans="1:23" x14ac:dyDescent="0.25">
      <c r="A4835" s="54" t="s">
        <v>317</v>
      </c>
      <c r="B4835" s="54" t="s">
        <v>432</v>
      </c>
      <c r="C4835" s="54" t="s">
        <v>263</v>
      </c>
      <c r="D4835" s="54" t="s">
        <v>429</v>
      </c>
      <c r="E4835" s="54" t="s">
        <v>17754</v>
      </c>
      <c r="F4835" s="71">
        <v>44591</v>
      </c>
      <c r="G4835" s="72">
        <v>56.1</v>
      </c>
      <c r="H4835" s="72">
        <v>4760.09</v>
      </c>
      <c r="I4835" s="54" t="s">
        <v>265</v>
      </c>
      <c r="J4835" s="54" t="s">
        <v>13160</v>
      </c>
      <c r="K4835" s="54" t="s">
        <v>17755</v>
      </c>
      <c r="L4835" s="54" t="s">
        <v>17756</v>
      </c>
      <c r="M4835" s="54" t="s">
        <v>17754</v>
      </c>
      <c r="N4835" s="54" t="s">
        <v>256</v>
      </c>
      <c r="O4835" s="54" t="s">
        <v>256</v>
      </c>
      <c r="P4835" s="54" t="s">
        <v>271</v>
      </c>
      <c r="Q4835" s="54" t="s">
        <v>256</v>
      </c>
      <c r="R4835" s="54" t="s">
        <v>431</v>
      </c>
      <c r="S4835" s="71"/>
      <c r="T4835" s="54" t="s">
        <v>256</v>
      </c>
      <c r="U4835" s="71">
        <v>44591</v>
      </c>
      <c r="V4835" s="54" t="s">
        <v>443</v>
      </c>
      <c r="W4835" t="str">
        <f t="shared" si="75"/>
        <v>Jan-22</v>
      </c>
    </row>
    <row r="4836" spans="1:23" x14ac:dyDescent="0.25">
      <c r="A4836" s="54" t="s">
        <v>317</v>
      </c>
      <c r="B4836" s="54" t="s">
        <v>432</v>
      </c>
      <c r="C4836" s="54" t="s">
        <v>263</v>
      </c>
      <c r="D4836" s="54" t="s">
        <v>429</v>
      </c>
      <c r="E4836" s="54" t="s">
        <v>17757</v>
      </c>
      <c r="F4836" s="71">
        <v>44587</v>
      </c>
      <c r="G4836" s="72">
        <v>3622.78</v>
      </c>
      <c r="H4836" s="72">
        <v>307392.88</v>
      </c>
      <c r="I4836" s="54" t="s">
        <v>265</v>
      </c>
      <c r="J4836" s="54" t="s">
        <v>13160</v>
      </c>
      <c r="K4836" s="54" t="s">
        <v>17710</v>
      </c>
      <c r="L4836" s="54" t="s">
        <v>17758</v>
      </c>
      <c r="M4836" s="54" t="s">
        <v>17757</v>
      </c>
      <c r="N4836" s="54" t="s">
        <v>256</v>
      </c>
      <c r="O4836" s="54" t="s">
        <v>256</v>
      </c>
      <c r="P4836" s="54" t="s">
        <v>271</v>
      </c>
      <c r="Q4836" s="54" t="s">
        <v>256</v>
      </c>
      <c r="R4836" s="54" t="s">
        <v>431</v>
      </c>
      <c r="S4836" s="71"/>
      <c r="T4836" s="54" t="s">
        <v>256</v>
      </c>
      <c r="U4836" s="71">
        <v>44587</v>
      </c>
      <c r="V4836" s="54" t="s">
        <v>443</v>
      </c>
      <c r="W4836" t="str">
        <f t="shared" si="75"/>
        <v>Jan-22</v>
      </c>
    </row>
    <row r="4837" spans="1:23" x14ac:dyDescent="0.25">
      <c r="A4837" s="54" t="s">
        <v>317</v>
      </c>
      <c r="B4837" s="54" t="s">
        <v>432</v>
      </c>
      <c r="C4837" s="54" t="s">
        <v>263</v>
      </c>
      <c r="D4837" s="54" t="s">
        <v>429</v>
      </c>
      <c r="E4837" s="54" t="s">
        <v>17759</v>
      </c>
      <c r="F4837" s="71">
        <v>44587</v>
      </c>
      <c r="G4837" s="72">
        <v>10316.950000000001</v>
      </c>
      <c r="H4837" s="72">
        <v>875393.21</v>
      </c>
      <c r="I4837" s="54" t="s">
        <v>265</v>
      </c>
      <c r="J4837" s="54" t="s">
        <v>13160</v>
      </c>
      <c r="K4837" s="54" t="s">
        <v>17710</v>
      </c>
      <c r="L4837" s="54" t="s">
        <v>17760</v>
      </c>
      <c r="M4837" s="54" t="s">
        <v>17759</v>
      </c>
      <c r="N4837" s="54" t="s">
        <v>256</v>
      </c>
      <c r="O4837" s="54" t="s">
        <v>256</v>
      </c>
      <c r="P4837" s="54" t="s">
        <v>271</v>
      </c>
      <c r="Q4837" s="54" t="s">
        <v>256</v>
      </c>
      <c r="R4837" s="54" t="s">
        <v>431</v>
      </c>
      <c r="S4837" s="71"/>
      <c r="T4837" s="54" t="s">
        <v>256</v>
      </c>
      <c r="U4837" s="71">
        <v>44587</v>
      </c>
      <c r="V4837" s="54" t="s">
        <v>443</v>
      </c>
      <c r="W4837" t="str">
        <f t="shared" si="75"/>
        <v>Jan-22</v>
      </c>
    </row>
    <row r="4838" spans="1:23" x14ac:dyDescent="0.25">
      <c r="A4838" s="54" t="s">
        <v>317</v>
      </c>
      <c r="B4838" s="54" t="s">
        <v>432</v>
      </c>
      <c r="C4838" s="54" t="s">
        <v>263</v>
      </c>
      <c r="D4838" s="54" t="s">
        <v>429</v>
      </c>
      <c r="E4838" s="54" t="s">
        <v>17761</v>
      </c>
      <c r="F4838" s="71">
        <v>44585</v>
      </c>
      <c r="G4838" s="72">
        <v>8.1999999999999993</v>
      </c>
      <c r="H4838" s="72">
        <v>695.77</v>
      </c>
      <c r="I4838" s="54" t="s">
        <v>265</v>
      </c>
      <c r="J4838" s="54" t="s">
        <v>13160</v>
      </c>
      <c r="K4838" s="54" t="s">
        <v>17674</v>
      </c>
      <c r="L4838" s="54" t="s">
        <v>17762</v>
      </c>
      <c r="M4838" s="54" t="s">
        <v>17761</v>
      </c>
      <c r="N4838" s="54" t="s">
        <v>256</v>
      </c>
      <c r="O4838" s="54" t="s">
        <v>256</v>
      </c>
      <c r="P4838" s="54" t="s">
        <v>271</v>
      </c>
      <c r="Q4838" s="54" t="s">
        <v>256</v>
      </c>
      <c r="R4838" s="54" t="s">
        <v>431</v>
      </c>
      <c r="S4838" s="71"/>
      <c r="T4838" s="54" t="s">
        <v>256</v>
      </c>
      <c r="U4838" s="71">
        <v>44585</v>
      </c>
      <c r="V4838" s="54" t="s">
        <v>443</v>
      </c>
      <c r="W4838" t="str">
        <f t="shared" si="75"/>
        <v>Jan-22</v>
      </c>
    </row>
    <row r="4839" spans="1:23" x14ac:dyDescent="0.25">
      <c r="A4839" s="54" t="s">
        <v>317</v>
      </c>
      <c r="B4839" s="54" t="s">
        <v>432</v>
      </c>
      <c r="C4839" s="54" t="s">
        <v>263</v>
      </c>
      <c r="D4839" s="54" t="s">
        <v>429</v>
      </c>
      <c r="E4839" s="54" t="s">
        <v>17763</v>
      </c>
      <c r="F4839" s="71">
        <v>44585</v>
      </c>
      <c r="G4839" s="72">
        <v>2280</v>
      </c>
      <c r="H4839" s="72">
        <v>193458</v>
      </c>
      <c r="I4839" s="54" t="s">
        <v>265</v>
      </c>
      <c r="J4839" s="54" t="s">
        <v>13160</v>
      </c>
      <c r="K4839" s="54" t="s">
        <v>17674</v>
      </c>
      <c r="L4839" s="54" t="s">
        <v>17764</v>
      </c>
      <c r="M4839" s="54" t="s">
        <v>17763</v>
      </c>
      <c r="N4839" s="54" t="s">
        <v>256</v>
      </c>
      <c r="O4839" s="54" t="s">
        <v>256</v>
      </c>
      <c r="P4839" s="54" t="s">
        <v>271</v>
      </c>
      <c r="Q4839" s="54" t="s">
        <v>256</v>
      </c>
      <c r="R4839" s="54" t="s">
        <v>431</v>
      </c>
      <c r="S4839" s="71"/>
      <c r="T4839" s="54" t="s">
        <v>256</v>
      </c>
      <c r="U4839" s="71">
        <v>44585</v>
      </c>
      <c r="V4839" s="54" t="s">
        <v>443</v>
      </c>
      <c r="W4839" t="str">
        <f t="shared" si="75"/>
        <v>Jan-22</v>
      </c>
    </row>
    <row r="4840" spans="1:23" x14ac:dyDescent="0.25">
      <c r="A4840" s="54" t="s">
        <v>317</v>
      </c>
      <c r="B4840" s="54" t="s">
        <v>432</v>
      </c>
      <c r="C4840" s="54" t="s">
        <v>263</v>
      </c>
      <c r="D4840" s="54" t="s">
        <v>429</v>
      </c>
      <c r="E4840" s="54" t="s">
        <v>17765</v>
      </c>
      <c r="F4840" s="71">
        <v>44590</v>
      </c>
      <c r="G4840" s="72">
        <v>1639</v>
      </c>
      <c r="H4840" s="72">
        <v>139069.15</v>
      </c>
      <c r="I4840" s="54" t="s">
        <v>265</v>
      </c>
      <c r="J4840" s="54" t="s">
        <v>13160</v>
      </c>
      <c r="K4840" s="54" t="s">
        <v>17766</v>
      </c>
      <c r="L4840" s="54" t="s">
        <v>17767</v>
      </c>
      <c r="M4840" s="54" t="s">
        <v>17765</v>
      </c>
      <c r="N4840" s="54" t="s">
        <v>256</v>
      </c>
      <c r="O4840" s="54" t="s">
        <v>256</v>
      </c>
      <c r="P4840" s="54" t="s">
        <v>271</v>
      </c>
      <c r="Q4840" s="54" t="s">
        <v>256</v>
      </c>
      <c r="R4840" s="54" t="s">
        <v>431</v>
      </c>
      <c r="S4840" s="71"/>
      <c r="T4840" s="54" t="s">
        <v>256</v>
      </c>
      <c r="U4840" s="71">
        <v>44590</v>
      </c>
      <c r="V4840" s="54" t="s">
        <v>443</v>
      </c>
      <c r="W4840" t="str">
        <f t="shared" si="75"/>
        <v>Jan-22</v>
      </c>
    </row>
    <row r="4841" spans="1:23" x14ac:dyDescent="0.25">
      <c r="A4841" s="54" t="s">
        <v>317</v>
      </c>
      <c r="B4841" s="54" t="s">
        <v>432</v>
      </c>
      <c r="C4841" s="54" t="s">
        <v>263</v>
      </c>
      <c r="D4841" s="54" t="s">
        <v>429</v>
      </c>
      <c r="E4841" s="54" t="s">
        <v>17768</v>
      </c>
      <c r="F4841" s="71">
        <v>44590</v>
      </c>
      <c r="G4841" s="72">
        <v>7678</v>
      </c>
      <c r="H4841" s="72">
        <v>651478.30000000005</v>
      </c>
      <c r="I4841" s="54" t="s">
        <v>265</v>
      </c>
      <c r="J4841" s="54" t="s">
        <v>13160</v>
      </c>
      <c r="K4841" s="54" t="s">
        <v>17766</v>
      </c>
      <c r="L4841" s="54" t="s">
        <v>17769</v>
      </c>
      <c r="M4841" s="54" t="s">
        <v>17768</v>
      </c>
      <c r="N4841" s="54" t="s">
        <v>256</v>
      </c>
      <c r="O4841" s="54" t="s">
        <v>256</v>
      </c>
      <c r="P4841" s="54" t="s">
        <v>271</v>
      </c>
      <c r="Q4841" s="54" t="s">
        <v>256</v>
      </c>
      <c r="R4841" s="54" t="s">
        <v>431</v>
      </c>
      <c r="S4841" s="71"/>
      <c r="T4841" s="54" t="s">
        <v>256</v>
      </c>
      <c r="U4841" s="71">
        <v>44590</v>
      </c>
      <c r="V4841" s="54" t="s">
        <v>443</v>
      </c>
      <c r="W4841" t="str">
        <f t="shared" si="75"/>
        <v>Jan-22</v>
      </c>
    </row>
    <row r="4842" spans="1:23" x14ac:dyDescent="0.25">
      <c r="A4842" s="54" t="s">
        <v>317</v>
      </c>
      <c r="B4842" s="54" t="s">
        <v>432</v>
      </c>
      <c r="C4842" s="54" t="s">
        <v>263</v>
      </c>
      <c r="D4842" s="54" t="s">
        <v>429</v>
      </c>
      <c r="E4842" s="54" t="s">
        <v>17770</v>
      </c>
      <c r="F4842" s="71">
        <v>44590</v>
      </c>
      <c r="G4842" s="72">
        <v>12432</v>
      </c>
      <c r="H4842" s="72">
        <v>1054855.2</v>
      </c>
      <c r="I4842" s="54" t="s">
        <v>265</v>
      </c>
      <c r="J4842" s="54" t="s">
        <v>13160</v>
      </c>
      <c r="K4842" s="54" t="s">
        <v>17766</v>
      </c>
      <c r="L4842" s="54" t="s">
        <v>17771</v>
      </c>
      <c r="M4842" s="54" t="s">
        <v>17770</v>
      </c>
      <c r="N4842" s="54" t="s">
        <v>256</v>
      </c>
      <c r="O4842" s="54" t="s">
        <v>256</v>
      </c>
      <c r="P4842" s="54" t="s">
        <v>271</v>
      </c>
      <c r="Q4842" s="54" t="s">
        <v>256</v>
      </c>
      <c r="R4842" s="54" t="s">
        <v>431</v>
      </c>
      <c r="S4842" s="71"/>
      <c r="T4842" s="54" t="s">
        <v>256</v>
      </c>
      <c r="U4842" s="71">
        <v>44590</v>
      </c>
      <c r="V4842" s="54" t="s">
        <v>443</v>
      </c>
      <c r="W4842" t="str">
        <f t="shared" si="75"/>
        <v>Jan-22</v>
      </c>
    </row>
    <row r="4843" spans="1:23" x14ac:dyDescent="0.25">
      <c r="A4843" s="54" t="s">
        <v>317</v>
      </c>
      <c r="B4843" s="54" t="s">
        <v>432</v>
      </c>
      <c r="C4843" s="54" t="s">
        <v>263</v>
      </c>
      <c r="D4843" s="54" t="s">
        <v>429</v>
      </c>
      <c r="E4843" s="54" t="s">
        <v>17772</v>
      </c>
      <c r="F4843" s="71">
        <v>44590</v>
      </c>
      <c r="G4843" s="72">
        <v>16436</v>
      </c>
      <c r="H4843" s="72">
        <v>1394594.6</v>
      </c>
      <c r="I4843" s="54" t="s">
        <v>265</v>
      </c>
      <c r="J4843" s="54" t="s">
        <v>13160</v>
      </c>
      <c r="K4843" s="54" t="s">
        <v>17766</v>
      </c>
      <c r="L4843" s="54" t="s">
        <v>17773</v>
      </c>
      <c r="M4843" s="54" t="s">
        <v>17772</v>
      </c>
      <c r="N4843" s="54" t="s">
        <v>256</v>
      </c>
      <c r="O4843" s="54" t="s">
        <v>256</v>
      </c>
      <c r="P4843" s="54" t="s">
        <v>271</v>
      </c>
      <c r="Q4843" s="54" t="s">
        <v>256</v>
      </c>
      <c r="R4843" s="54" t="s">
        <v>431</v>
      </c>
      <c r="S4843" s="71"/>
      <c r="T4843" s="54" t="s">
        <v>256</v>
      </c>
      <c r="U4843" s="71">
        <v>44590</v>
      </c>
      <c r="V4843" s="54" t="s">
        <v>443</v>
      </c>
      <c r="W4843" t="str">
        <f t="shared" si="75"/>
        <v>Jan-22</v>
      </c>
    </row>
    <row r="4844" spans="1:23" x14ac:dyDescent="0.25">
      <c r="A4844" s="54" t="s">
        <v>317</v>
      </c>
      <c r="B4844" s="54" t="s">
        <v>432</v>
      </c>
      <c r="C4844" s="54" t="s">
        <v>263</v>
      </c>
      <c r="D4844" s="54" t="s">
        <v>429</v>
      </c>
      <c r="E4844" s="54" t="s">
        <v>17774</v>
      </c>
      <c r="F4844" s="71">
        <v>44590</v>
      </c>
      <c r="G4844" s="72">
        <v>11752.54</v>
      </c>
      <c r="H4844" s="72">
        <v>997203.02</v>
      </c>
      <c r="I4844" s="54" t="s">
        <v>265</v>
      </c>
      <c r="J4844" s="54" t="s">
        <v>13160</v>
      </c>
      <c r="K4844" s="54" t="s">
        <v>17766</v>
      </c>
      <c r="L4844" s="54" t="s">
        <v>17775</v>
      </c>
      <c r="M4844" s="54" t="s">
        <v>17774</v>
      </c>
      <c r="N4844" s="54" t="s">
        <v>256</v>
      </c>
      <c r="O4844" s="54" t="s">
        <v>256</v>
      </c>
      <c r="P4844" s="54" t="s">
        <v>271</v>
      </c>
      <c r="Q4844" s="54" t="s">
        <v>256</v>
      </c>
      <c r="R4844" s="54" t="s">
        <v>431</v>
      </c>
      <c r="S4844" s="71"/>
      <c r="T4844" s="54" t="s">
        <v>256</v>
      </c>
      <c r="U4844" s="71">
        <v>44590</v>
      </c>
      <c r="V4844" s="54" t="s">
        <v>443</v>
      </c>
      <c r="W4844" t="str">
        <f t="shared" si="75"/>
        <v>Jan-22</v>
      </c>
    </row>
    <row r="4845" spans="1:23" x14ac:dyDescent="0.25">
      <c r="A4845" s="54" t="s">
        <v>317</v>
      </c>
      <c r="B4845" s="54" t="s">
        <v>432</v>
      </c>
      <c r="C4845" s="54" t="s">
        <v>263</v>
      </c>
      <c r="D4845" s="54" t="s">
        <v>429</v>
      </c>
      <c r="E4845" s="54" t="s">
        <v>17776</v>
      </c>
      <c r="F4845" s="71">
        <v>44588</v>
      </c>
      <c r="G4845" s="72">
        <v>1267.2</v>
      </c>
      <c r="H4845" s="72">
        <v>107521.92</v>
      </c>
      <c r="I4845" s="54" t="s">
        <v>265</v>
      </c>
      <c r="J4845" s="54" t="s">
        <v>13160</v>
      </c>
      <c r="K4845" s="54" t="s">
        <v>17777</v>
      </c>
      <c r="L4845" s="54" t="s">
        <v>17778</v>
      </c>
      <c r="M4845" s="54" t="s">
        <v>17776</v>
      </c>
      <c r="N4845" s="54" t="s">
        <v>256</v>
      </c>
      <c r="O4845" s="54" t="s">
        <v>256</v>
      </c>
      <c r="P4845" s="54" t="s">
        <v>271</v>
      </c>
      <c r="Q4845" s="54" t="s">
        <v>256</v>
      </c>
      <c r="R4845" s="54" t="s">
        <v>431</v>
      </c>
      <c r="S4845" s="71"/>
      <c r="T4845" s="54" t="s">
        <v>256</v>
      </c>
      <c r="U4845" s="71">
        <v>44588</v>
      </c>
      <c r="V4845" s="54" t="s">
        <v>443</v>
      </c>
      <c r="W4845" t="str">
        <f t="shared" si="75"/>
        <v>Jan-22</v>
      </c>
    </row>
    <row r="4846" spans="1:23" x14ac:dyDescent="0.25">
      <c r="A4846" s="54" t="s">
        <v>317</v>
      </c>
      <c r="B4846" s="54" t="s">
        <v>432</v>
      </c>
      <c r="C4846" s="54" t="s">
        <v>263</v>
      </c>
      <c r="D4846" s="54" t="s">
        <v>429</v>
      </c>
      <c r="E4846" s="54" t="s">
        <v>17779</v>
      </c>
      <c r="F4846" s="71">
        <v>44588</v>
      </c>
      <c r="G4846" s="72">
        <v>23836.42</v>
      </c>
      <c r="H4846" s="72">
        <v>2022520.24</v>
      </c>
      <c r="I4846" s="54" t="s">
        <v>265</v>
      </c>
      <c r="J4846" s="54" t="s">
        <v>13160</v>
      </c>
      <c r="K4846" s="54" t="s">
        <v>17777</v>
      </c>
      <c r="L4846" s="54" t="s">
        <v>17780</v>
      </c>
      <c r="M4846" s="54" t="s">
        <v>17779</v>
      </c>
      <c r="N4846" s="54" t="s">
        <v>256</v>
      </c>
      <c r="O4846" s="54" t="s">
        <v>256</v>
      </c>
      <c r="P4846" s="54" t="s">
        <v>271</v>
      </c>
      <c r="Q4846" s="54" t="s">
        <v>256</v>
      </c>
      <c r="R4846" s="54" t="s">
        <v>431</v>
      </c>
      <c r="S4846" s="71"/>
      <c r="T4846" s="54" t="s">
        <v>256</v>
      </c>
      <c r="U4846" s="71">
        <v>44588</v>
      </c>
      <c r="V4846" s="54" t="s">
        <v>443</v>
      </c>
      <c r="W4846" t="str">
        <f t="shared" si="75"/>
        <v>Jan-22</v>
      </c>
    </row>
    <row r="4847" spans="1:23" x14ac:dyDescent="0.25">
      <c r="A4847" s="54" t="s">
        <v>317</v>
      </c>
      <c r="B4847" s="54" t="s">
        <v>432</v>
      </c>
      <c r="C4847" s="54" t="s">
        <v>263</v>
      </c>
      <c r="D4847" s="54" t="s">
        <v>429</v>
      </c>
      <c r="E4847" s="54" t="s">
        <v>17781</v>
      </c>
      <c r="F4847" s="71">
        <v>44592</v>
      </c>
      <c r="G4847" s="72">
        <v>136039.82</v>
      </c>
      <c r="H4847" s="72">
        <v>11542978.73</v>
      </c>
      <c r="I4847" s="54" t="s">
        <v>265</v>
      </c>
      <c r="J4847" s="54" t="s">
        <v>13160</v>
      </c>
      <c r="K4847" s="54" t="s">
        <v>17782</v>
      </c>
      <c r="L4847" s="54" t="s">
        <v>17783</v>
      </c>
      <c r="M4847" s="54" t="s">
        <v>17781</v>
      </c>
      <c r="N4847" s="54" t="s">
        <v>256</v>
      </c>
      <c r="O4847" s="54" t="s">
        <v>256</v>
      </c>
      <c r="P4847" s="54" t="s">
        <v>271</v>
      </c>
      <c r="Q4847" s="54" t="s">
        <v>256</v>
      </c>
      <c r="R4847" s="54" t="s">
        <v>431</v>
      </c>
      <c r="S4847" s="71"/>
      <c r="T4847" s="54" t="s">
        <v>256</v>
      </c>
      <c r="U4847" s="71">
        <v>44592</v>
      </c>
      <c r="V4847" s="54" t="s">
        <v>443</v>
      </c>
      <c r="W4847" t="str">
        <f t="shared" si="75"/>
        <v>Jan-22</v>
      </c>
    </row>
    <row r="4848" spans="1:23" x14ac:dyDescent="0.25">
      <c r="A4848" s="54" t="s">
        <v>317</v>
      </c>
      <c r="B4848" s="54" t="s">
        <v>432</v>
      </c>
      <c r="C4848" s="54" t="s">
        <v>263</v>
      </c>
      <c r="D4848" s="54" t="s">
        <v>429</v>
      </c>
      <c r="E4848" s="54" t="s">
        <v>17784</v>
      </c>
      <c r="F4848" s="71">
        <v>44592</v>
      </c>
      <c r="G4848" s="72">
        <v>7661.59</v>
      </c>
      <c r="H4848" s="72">
        <v>650085.91</v>
      </c>
      <c r="I4848" s="54" t="s">
        <v>265</v>
      </c>
      <c r="J4848" s="54" t="s">
        <v>13160</v>
      </c>
      <c r="K4848" s="54" t="s">
        <v>17782</v>
      </c>
      <c r="L4848" s="54" t="s">
        <v>17785</v>
      </c>
      <c r="M4848" s="54" t="s">
        <v>17784</v>
      </c>
      <c r="N4848" s="54" t="s">
        <v>256</v>
      </c>
      <c r="O4848" s="54" t="s">
        <v>256</v>
      </c>
      <c r="P4848" s="54" t="s">
        <v>271</v>
      </c>
      <c r="Q4848" s="54" t="s">
        <v>256</v>
      </c>
      <c r="R4848" s="54" t="s">
        <v>431</v>
      </c>
      <c r="S4848" s="71"/>
      <c r="T4848" s="54" t="s">
        <v>256</v>
      </c>
      <c r="U4848" s="71">
        <v>44592</v>
      </c>
      <c r="V4848" s="54" t="s">
        <v>443</v>
      </c>
      <c r="W4848" t="str">
        <f t="shared" si="75"/>
        <v>Jan-22</v>
      </c>
    </row>
    <row r="4849" spans="1:23" x14ac:dyDescent="0.25">
      <c r="A4849" s="54" t="s">
        <v>317</v>
      </c>
      <c r="B4849" s="54" t="s">
        <v>432</v>
      </c>
      <c r="C4849" s="54" t="s">
        <v>263</v>
      </c>
      <c r="D4849" s="54" t="s">
        <v>429</v>
      </c>
      <c r="E4849" s="54" t="s">
        <v>17786</v>
      </c>
      <c r="F4849" s="71">
        <v>44592</v>
      </c>
      <c r="G4849" s="72">
        <v>3183.94</v>
      </c>
      <c r="H4849" s="72">
        <v>270157.31</v>
      </c>
      <c r="I4849" s="54" t="s">
        <v>265</v>
      </c>
      <c r="J4849" s="54" t="s">
        <v>13160</v>
      </c>
      <c r="K4849" s="54" t="s">
        <v>17782</v>
      </c>
      <c r="L4849" s="54" t="s">
        <v>17787</v>
      </c>
      <c r="M4849" s="54" t="s">
        <v>17786</v>
      </c>
      <c r="N4849" s="54" t="s">
        <v>256</v>
      </c>
      <c r="O4849" s="54" t="s">
        <v>256</v>
      </c>
      <c r="P4849" s="54" t="s">
        <v>271</v>
      </c>
      <c r="Q4849" s="54" t="s">
        <v>256</v>
      </c>
      <c r="R4849" s="54" t="s">
        <v>431</v>
      </c>
      <c r="S4849" s="71"/>
      <c r="T4849" s="54" t="s">
        <v>256</v>
      </c>
      <c r="U4849" s="71">
        <v>44592</v>
      </c>
      <c r="V4849" s="54" t="s">
        <v>443</v>
      </c>
      <c r="W4849" t="str">
        <f t="shared" si="75"/>
        <v>Jan-22</v>
      </c>
    </row>
    <row r="4850" spans="1:23" x14ac:dyDescent="0.25">
      <c r="A4850" s="54" t="s">
        <v>317</v>
      </c>
      <c r="B4850" s="54" t="s">
        <v>432</v>
      </c>
      <c r="C4850" s="54" t="s">
        <v>263</v>
      </c>
      <c r="D4850" s="54" t="s">
        <v>429</v>
      </c>
      <c r="E4850" s="54" t="s">
        <v>17788</v>
      </c>
      <c r="F4850" s="71">
        <v>44592</v>
      </c>
      <c r="G4850" s="72">
        <v>3080</v>
      </c>
      <c r="H4850" s="72">
        <v>261338</v>
      </c>
      <c r="I4850" s="54" t="s">
        <v>265</v>
      </c>
      <c r="J4850" s="54" t="s">
        <v>13160</v>
      </c>
      <c r="K4850" s="54" t="s">
        <v>17782</v>
      </c>
      <c r="L4850" s="54" t="s">
        <v>17789</v>
      </c>
      <c r="M4850" s="54" t="s">
        <v>17788</v>
      </c>
      <c r="N4850" s="54" t="s">
        <v>256</v>
      </c>
      <c r="O4850" s="54" t="s">
        <v>256</v>
      </c>
      <c r="P4850" s="54" t="s">
        <v>271</v>
      </c>
      <c r="Q4850" s="54" t="s">
        <v>256</v>
      </c>
      <c r="R4850" s="54" t="s">
        <v>431</v>
      </c>
      <c r="S4850" s="71"/>
      <c r="T4850" s="54" t="s">
        <v>256</v>
      </c>
      <c r="U4850" s="71">
        <v>44592</v>
      </c>
      <c r="V4850" s="54" t="s">
        <v>443</v>
      </c>
      <c r="W4850" t="str">
        <f t="shared" si="75"/>
        <v>Jan-22</v>
      </c>
    </row>
    <row r="4851" spans="1:23" x14ac:dyDescent="0.25">
      <c r="A4851" s="54" t="s">
        <v>317</v>
      </c>
      <c r="B4851" s="54" t="s">
        <v>432</v>
      </c>
      <c r="C4851" s="54" t="s">
        <v>263</v>
      </c>
      <c r="D4851" s="54" t="s">
        <v>429</v>
      </c>
      <c r="E4851" s="54" t="s">
        <v>17790</v>
      </c>
      <c r="F4851" s="71">
        <v>44587</v>
      </c>
      <c r="G4851" s="72">
        <v>7546.79</v>
      </c>
      <c r="H4851" s="72">
        <v>640345.13</v>
      </c>
      <c r="I4851" s="54" t="s">
        <v>265</v>
      </c>
      <c r="J4851" s="54" t="s">
        <v>13160</v>
      </c>
      <c r="K4851" s="54" t="s">
        <v>17791</v>
      </c>
      <c r="L4851" s="54" t="s">
        <v>17792</v>
      </c>
      <c r="M4851" s="54" t="s">
        <v>17790</v>
      </c>
      <c r="N4851" s="54" t="s">
        <v>256</v>
      </c>
      <c r="O4851" s="54" t="s">
        <v>256</v>
      </c>
      <c r="P4851" s="54" t="s">
        <v>271</v>
      </c>
      <c r="Q4851" s="54" t="s">
        <v>256</v>
      </c>
      <c r="R4851" s="54" t="s">
        <v>431</v>
      </c>
      <c r="S4851" s="71"/>
      <c r="T4851" s="54" t="s">
        <v>256</v>
      </c>
      <c r="U4851" s="71">
        <v>44587</v>
      </c>
      <c r="V4851" s="54" t="s">
        <v>443</v>
      </c>
      <c r="W4851" t="str">
        <f t="shared" si="75"/>
        <v>Jan-22</v>
      </c>
    </row>
    <row r="4852" spans="1:23" x14ac:dyDescent="0.25">
      <c r="A4852" s="54" t="s">
        <v>317</v>
      </c>
      <c r="B4852" s="54" t="s">
        <v>432</v>
      </c>
      <c r="C4852" s="54" t="s">
        <v>263</v>
      </c>
      <c r="D4852" s="54" t="s">
        <v>429</v>
      </c>
      <c r="E4852" s="54" t="s">
        <v>17793</v>
      </c>
      <c r="F4852" s="71">
        <v>44586</v>
      </c>
      <c r="G4852" s="72">
        <v>9540</v>
      </c>
      <c r="H4852" s="72">
        <v>809469</v>
      </c>
      <c r="I4852" s="54" t="s">
        <v>265</v>
      </c>
      <c r="J4852" s="54" t="s">
        <v>13160</v>
      </c>
      <c r="K4852" s="54" t="s">
        <v>17794</v>
      </c>
      <c r="L4852" s="54" t="s">
        <v>17795</v>
      </c>
      <c r="M4852" s="54" t="s">
        <v>17793</v>
      </c>
      <c r="N4852" s="54" t="s">
        <v>256</v>
      </c>
      <c r="O4852" s="54" t="s">
        <v>256</v>
      </c>
      <c r="P4852" s="54" t="s">
        <v>271</v>
      </c>
      <c r="Q4852" s="54" t="s">
        <v>256</v>
      </c>
      <c r="R4852" s="54" t="s">
        <v>431</v>
      </c>
      <c r="S4852" s="71"/>
      <c r="T4852" s="54" t="s">
        <v>256</v>
      </c>
      <c r="U4852" s="71">
        <v>44586</v>
      </c>
      <c r="V4852" s="54" t="s">
        <v>443</v>
      </c>
      <c r="W4852" t="str">
        <f t="shared" si="75"/>
        <v>Jan-22</v>
      </c>
    </row>
    <row r="4853" spans="1:23" x14ac:dyDescent="0.25">
      <c r="A4853" s="54" t="s">
        <v>317</v>
      </c>
      <c r="B4853" s="54" t="s">
        <v>432</v>
      </c>
      <c r="C4853" s="54" t="s">
        <v>263</v>
      </c>
      <c r="D4853" s="54" t="s">
        <v>429</v>
      </c>
      <c r="E4853" s="54" t="s">
        <v>17796</v>
      </c>
      <c r="F4853" s="71">
        <v>44586</v>
      </c>
      <c r="G4853" s="72">
        <v>7161.95</v>
      </c>
      <c r="H4853" s="72">
        <v>607691.46</v>
      </c>
      <c r="I4853" s="54" t="s">
        <v>265</v>
      </c>
      <c r="J4853" s="54" t="s">
        <v>13160</v>
      </c>
      <c r="K4853" s="54" t="s">
        <v>17797</v>
      </c>
      <c r="L4853" s="54" t="s">
        <v>17798</v>
      </c>
      <c r="M4853" s="54" t="s">
        <v>17796</v>
      </c>
      <c r="N4853" s="54" t="s">
        <v>256</v>
      </c>
      <c r="O4853" s="54" t="s">
        <v>256</v>
      </c>
      <c r="P4853" s="54" t="s">
        <v>271</v>
      </c>
      <c r="Q4853" s="54" t="s">
        <v>256</v>
      </c>
      <c r="R4853" s="54" t="s">
        <v>431</v>
      </c>
      <c r="S4853" s="71"/>
      <c r="T4853" s="54" t="s">
        <v>256</v>
      </c>
      <c r="U4853" s="71">
        <v>44586</v>
      </c>
      <c r="V4853" s="54" t="s">
        <v>443</v>
      </c>
      <c r="W4853" t="str">
        <f t="shared" si="75"/>
        <v>Jan-22</v>
      </c>
    </row>
    <row r="4854" spans="1:23" x14ac:dyDescent="0.25">
      <c r="A4854" s="54" t="s">
        <v>317</v>
      </c>
      <c r="B4854" s="54" t="s">
        <v>432</v>
      </c>
      <c r="C4854" s="54" t="s">
        <v>263</v>
      </c>
      <c r="D4854" s="54" t="s">
        <v>429</v>
      </c>
      <c r="E4854" s="54" t="s">
        <v>17799</v>
      </c>
      <c r="F4854" s="71">
        <v>44586</v>
      </c>
      <c r="G4854" s="72">
        <v>1761.47</v>
      </c>
      <c r="H4854" s="72">
        <v>149460.73000000001</v>
      </c>
      <c r="I4854" s="54" t="s">
        <v>265</v>
      </c>
      <c r="J4854" s="54" t="s">
        <v>13160</v>
      </c>
      <c r="K4854" s="54" t="s">
        <v>17800</v>
      </c>
      <c r="L4854" s="54" t="s">
        <v>17801</v>
      </c>
      <c r="M4854" s="54" t="s">
        <v>17799</v>
      </c>
      <c r="N4854" s="54" t="s">
        <v>256</v>
      </c>
      <c r="O4854" s="54" t="s">
        <v>256</v>
      </c>
      <c r="P4854" s="54" t="s">
        <v>271</v>
      </c>
      <c r="Q4854" s="54" t="s">
        <v>256</v>
      </c>
      <c r="R4854" s="54" t="s">
        <v>431</v>
      </c>
      <c r="S4854" s="71"/>
      <c r="T4854" s="54" t="s">
        <v>256</v>
      </c>
      <c r="U4854" s="71">
        <v>44586</v>
      </c>
      <c r="V4854" s="54" t="s">
        <v>443</v>
      </c>
      <c r="W4854" t="str">
        <f t="shared" si="75"/>
        <v>Jan-22</v>
      </c>
    </row>
    <row r="4855" spans="1:23" x14ac:dyDescent="0.25">
      <c r="A4855" s="54" t="s">
        <v>317</v>
      </c>
      <c r="B4855" s="54" t="s">
        <v>432</v>
      </c>
      <c r="C4855" s="54" t="s">
        <v>263</v>
      </c>
      <c r="D4855" s="54" t="s">
        <v>429</v>
      </c>
      <c r="E4855" s="54" t="s">
        <v>17802</v>
      </c>
      <c r="F4855" s="71">
        <v>44586</v>
      </c>
      <c r="G4855" s="72">
        <v>1179.3599999999999</v>
      </c>
      <c r="H4855" s="72">
        <v>100068.7</v>
      </c>
      <c r="I4855" s="54" t="s">
        <v>265</v>
      </c>
      <c r="J4855" s="54" t="s">
        <v>13160</v>
      </c>
      <c r="K4855" s="54" t="s">
        <v>17800</v>
      </c>
      <c r="L4855" s="54" t="s">
        <v>17803</v>
      </c>
      <c r="M4855" s="54" t="s">
        <v>17802</v>
      </c>
      <c r="N4855" s="54" t="s">
        <v>256</v>
      </c>
      <c r="O4855" s="54" t="s">
        <v>256</v>
      </c>
      <c r="P4855" s="54" t="s">
        <v>271</v>
      </c>
      <c r="Q4855" s="54" t="s">
        <v>256</v>
      </c>
      <c r="R4855" s="54" t="s">
        <v>431</v>
      </c>
      <c r="S4855" s="71"/>
      <c r="T4855" s="54" t="s">
        <v>256</v>
      </c>
      <c r="U4855" s="71">
        <v>44586</v>
      </c>
      <c r="V4855" s="54" t="s">
        <v>443</v>
      </c>
      <c r="W4855" t="str">
        <f t="shared" si="75"/>
        <v>Jan-22</v>
      </c>
    </row>
    <row r="4856" spans="1:23" x14ac:dyDescent="0.25">
      <c r="A4856" s="54" t="s">
        <v>317</v>
      </c>
      <c r="B4856" s="54" t="s">
        <v>432</v>
      </c>
      <c r="C4856" s="54" t="s">
        <v>263</v>
      </c>
      <c r="D4856" s="54" t="s">
        <v>429</v>
      </c>
      <c r="E4856" s="54" t="s">
        <v>17804</v>
      </c>
      <c r="F4856" s="71">
        <v>44586</v>
      </c>
      <c r="G4856" s="72">
        <v>1462.44</v>
      </c>
      <c r="H4856" s="72">
        <v>124088.03</v>
      </c>
      <c r="I4856" s="54" t="s">
        <v>265</v>
      </c>
      <c r="J4856" s="54" t="s">
        <v>13160</v>
      </c>
      <c r="K4856" s="54" t="s">
        <v>17805</v>
      </c>
      <c r="L4856" s="54" t="s">
        <v>17806</v>
      </c>
      <c r="M4856" s="54" t="s">
        <v>17804</v>
      </c>
      <c r="N4856" s="54" t="s">
        <v>256</v>
      </c>
      <c r="O4856" s="54" t="s">
        <v>256</v>
      </c>
      <c r="P4856" s="54" t="s">
        <v>271</v>
      </c>
      <c r="Q4856" s="54" t="s">
        <v>256</v>
      </c>
      <c r="R4856" s="54" t="s">
        <v>431</v>
      </c>
      <c r="S4856" s="71"/>
      <c r="T4856" s="54" t="s">
        <v>256</v>
      </c>
      <c r="U4856" s="71">
        <v>44586</v>
      </c>
      <c r="V4856" s="54" t="s">
        <v>443</v>
      </c>
      <c r="W4856" t="str">
        <f t="shared" si="75"/>
        <v>Jan-22</v>
      </c>
    </row>
    <row r="4857" spans="1:23" x14ac:dyDescent="0.25">
      <c r="A4857" s="54" t="s">
        <v>317</v>
      </c>
      <c r="B4857" s="54" t="s">
        <v>432</v>
      </c>
      <c r="C4857" s="54" t="s">
        <v>263</v>
      </c>
      <c r="D4857" s="54" t="s">
        <v>429</v>
      </c>
      <c r="E4857" s="54" t="s">
        <v>17807</v>
      </c>
      <c r="F4857" s="71">
        <v>44587</v>
      </c>
      <c r="G4857" s="72">
        <v>6984.25</v>
      </c>
      <c r="H4857" s="72">
        <v>592613.61</v>
      </c>
      <c r="I4857" s="54" t="s">
        <v>265</v>
      </c>
      <c r="J4857" s="54" t="s">
        <v>13160</v>
      </c>
      <c r="K4857" s="54" t="s">
        <v>17808</v>
      </c>
      <c r="L4857" s="54" t="s">
        <v>17809</v>
      </c>
      <c r="M4857" s="54" t="s">
        <v>17807</v>
      </c>
      <c r="N4857" s="54" t="s">
        <v>256</v>
      </c>
      <c r="O4857" s="54" t="s">
        <v>256</v>
      </c>
      <c r="P4857" s="54" t="s">
        <v>271</v>
      </c>
      <c r="Q4857" s="54" t="s">
        <v>256</v>
      </c>
      <c r="R4857" s="54" t="s">
        <v>431</v>
      </c>
      <c r="S4857" s="71"/>
      <c r="T4857" s="54" t="s">
        <v>256</v>
      </c>
      <c r="U4857" s="71">
        <v>44587</v>
      </c>
      <c r="V4857" s="54" t="s">
        <v>443</v>
      </c>
      <c r="W4857" t="str">
        <f t="shared" si="75"/>
        <v>Jan-22</v>
      </c>
    </row>
    <row r="4858" spans="1:23" x14ac:dyDescent="0.25">
      <c r="A4858" s="54" t="s">
        <v>317</v>
      </c>
      <c r="B4858" s="54" t="s">
        <v>432</v>
      </c>
      <c r="C4858" s="54" t="s">
        <v>263</v>
      </c>
      <c r="D4858" s="54" t="s">
        <v>429</v>
      </c>
      <c r="E4858" s="54" t="s">
        <v>17810</v>
      </c>
      <c r="F4858" s="71">
        <v>44587</v>
      </c>
      <c r="G4858" s="72">
        <v>1010.75</v>
      </c>
      <c r="H4858" s="72">
        <v>85762.14</v>
      </c>
      <c r="I4858" s="54" t="s">
        <v>265</v>
      </c>
      <c r="J4858" s="54" t="s">
        <v>13160</v>
      </c>
      <c r="K4858" s="54" t="s">
        <v>17811</v>
      </c>
      <c r="L4858" s="54" t="s">
        <v>17812</v>
      </c>
      <c r="M4858" s="54" t="s">
        <v>17810</v>
      </c>
      <c r="N4858" s="54" t="s">
        <v>256</v>
      </c>
      <c r="O4858" s="54" t="s">
        <v>256</v>
      </c>
      <c r="P4858" s="54" t="s">
        <v>271</v>
      </c>
      <c r="Q4858" s="54" t="s">
        <v>256</v>
      </c>
      <c r="R4858" s="54" t="s">
        <v>431</v>
      </c>
      <c r="S4858" s="71"/>
      <c r="T4858" s="54" t="s">
        <v>256</v>
      </c>
      <c r="U4858" s="71">
        <v>44587</v>
      </c>
      <c r="V4858" s="54" t="s">
        <v>443</v>
      </c>
      <c r="W4858" t="str">
        <f t="shared" si="75"/>
        <v>Jan-22</v>
      </c>
    </row>
    <row r="4859" spans="1:23" x14ac:dyDescent="0.25">
      <c r="A4859" s="54" t="s">
        <v>317</v>
      </c>
      <c r="B4859" s="54" t="s">
        <v>432</v>
      </c>
      <c r="C4859" s="54" t="s">
        <v>263</v>
      </c>
      <c r="D4859" s="54" t="s">
        <v>429</v>
      </c>
      <c r="E4859" s="54" t="s">
        <v>17813</v>
      </c>
      <c r="F4859" s="71">
        <v>44590</v>
      </c>
      <c r="G4859" s="72">
        <v>380.54</v>
      </c>
      <c r="H4859" s="72">
        <v>32288.82</v>
      </c>
      <c r="I4859" s="54" t="s">
        <v>265</v>
      </c>
      <c r="J4859" s="54" t="s">
        <v>13160</v>
      </c>
      <c r="K4859" s="54" t="s">
        <v>17814</v>
      </c>
      <c r="L4859" s="54" t="s">
        <v>17815</v>
      </c>
      <c r="M4859" s="54" t="s">
        <v>17813</v>
      </c>
      <c r="N4859" s="54" t="s">
        <v>256</v>
      </c>
      <c r="O4859" s="54" t="s">
        <v>256</v>
      </c>
      <c r="P4859" s="54" t="s">
        <v>271</v>
      </c>
      <c r="Q4859" s="54" t="s">
        <v>256</v>
      </c>
      <c r="R4859" s="54" t="s">
        <v>431</v>
      </c>
      <c r="S4859" s="71"/>
      <c r="T4859" s="54" t="s">
        <v>256</v>
      </c>
      <c r="U4859" s="71">
        <v>44590</v>
      </c>
      <c r="V4859" s="54" t="s">
        <v>443</v>
      </c>
      <c r="W4859" t="str">
        <f t="shared" si="75"/>
        <v>Jan-22</v>
      </c>
    </row>
    <row r="4860" spans="1:23" x14ac:dyDescent="0.25">
      <c r="A4860" s="54" t="s">
        <v>317</v>
      </c>
      <c r="B4860" s="54" t="s">
        <v>432</v>
      </c>
      <c r="C4860" s="54" t="s">
        <v>263</v>
      </c>
      <c r="D4860" s="54" t="s">
        <v>429</v>
      </c>
      <c r="E4860" s="54" t="s">
        <v>17816</v>
      </c>
      <c r="F4860" s="71">
        <v>44585</v>
      </c>
      <c r="G4860" s="72">
        <v>589.61</v>
      </c>
      <c r="H4860" s="72">
        <v>50028.41</v>
      </c>
      <c r="I4860" s="54" t="s">
        <v>265</v>
      </c>
      <c r="J4860" s="54" t="s">
        <v>15783</v>
      </c>
      <c r="K4860" s="54" t="s">
        <v>17817</v>
      </c>
      <c r="L4860" s="54" t="s">
        <v>17818</v>
      </c>
      <c r="M4860" s="54" t="s">
        <v>17816</v>
      </c>
      <c r="N4860" s="54" t="s">
        <v>256</v>
      </c>
      <c r="O4860" s="54" t="s">
        <v>256</v>
      </c>
      <c r="P4860" s="54" t="s">
        <v>267</v>
      </c>
      <c r="Q4860" s="54" t="s">
        <v>256</v>
      </c>
      <c r="R4860" s="54" t="s">
        <v>431</v>
      </c>
      <c r="S4860" s="71"/>
      <c r="T4860" s="54" t="s">
        <v>256</v>
      </c>
      <c r="U4860" s="71">
        <v>44585</v>
      </c>
      <c r="V4860" s="54" t="s">
        <v>256</v>
      </c>
      <c r="W4860" t="str">
        <f t="shared" si="75"/>
        <v>Jan-22</v>
      </c>
    </row>
    <row r="4861" spans="1:23" x14ac:dyDescent="0.25">
      <c r="A4861" s="54" t="s">
        <v>317</v>
      </c>
      <c r="B4861" s="54" t="s">
        <v>432</v>
      </c>
      <c r="C4861" s="54" t="s">
        <v>263</v>
      </c>
      <c r="D4861" s="54" t="s">
        <v>429</v>
      </c>
      <c r="E4861" s="54" t="s">
        <v>17819</v>
      </c>
      <c r="F4861" s="71">
        <v>44585</v>
      </c>
      <c r="G4861" s="72">
        <v>1910.36</v>
      </c>
      <c r="H4861" s="72">
        <v>162094.04999999999</v>
      </c>
      <c r="I4861" s="54" t="s">
        <v>265</v>
      </c>
      <c r="J4861" s="54" t="s">
        <v>15783</v>
      </c>
      <c r="K4861" s="54" t="s">
        <v>17820</v>
      </c>
      <c r="L4861" s="54" t="s">
        <v>17821</v>
      </c>
      <c r="M4861" s="54" t="s">
        <v>17819</v>
      </c>
      <c r="N4861" s="54" t="s">
        <v>256</v>
      </c>
      <c r="O4861" s="54" t="s">
        <v>256</v>
      </c>
      <c r="P4861" s="54" t="s">
        <v>267</v>
      </c>
      <c r="Q4861" s="54" t="s">
        <v>256</v>
      </c>
      <c r="R4861" s="54" t="s">
        <v>431</v>
      </c>
      <c r="S4861" s="71"/>
      <c r="T4861" s="54" t="s">
        <v>256</v>
      </c>
      <c r="U4861" s="71">
        <v>44585</v>
      </c>
      <c r="V4861" s="54" t="s">
        <v>256</v>
      </c>
      <c r="W4861" t="str">
        <f t="shared" si="75"/>
        <v>Jan-22</v>
      </c>
    </row>
    <row r="4862" spans="1:23" x14ac:dyDescent="0.25">
      <c r="A4862" s="54" t="s">
        <v>317</v>
      </c>
      <c r="B4862" s="54" t="s">
        <v>432</v>
      </c>
      <c r="C4862" s="54" t="s">
        <v>263</v>
      </c>
      <c r="D4862" s="54" t="s">
        <v>429</v>
      </c>
      <c r="E4862" s="54" t="s">
        <v>17822</v>
      </c>
      <c r="F4862" s="71">
        <v>44592</v>
      </c>
      <c r="G4862" s="72">
        <v>98.23</v>
      </c>
      <c r="H4862" s="72">
        <v>8334.82</v>
      </c>
      <c r="I4862" s="54" t="s">
        <v>265</v>
      </c>
      <c r="J4862" s="54" t="s">
        <v>15783</v>
      </c>
      <c r="K4862" s="54" t="s">
        <v>17823</v>
      </c>
      <c r="L4862" s="54" t="s">
        <v>17824</v>
      </c>
      <c r="M4862" s="54" t="s">
        <v>17822</v>
      </c>
      <c r="N4862" s="54" t="s">
        <v>256</v>
      </c>
      <c r="O4862" s="54" t="s">
        <v>256</v>
      </c>
      <c r="P4862" s="54" t="s">
        <v>267</v>
      </c>
      <c r="Q4862" s="54" t="s">
        <v>256</v>
      </c>
      <c r="R4862" s="54" t="s">
        <v>431</v>
      </c>
      <c r="S4862" s="71"/>
      <c r="T4862" s="54" t="s">
        <v>256</v>
      </c>
      <c r="U4862" s="71">
        <v>44592</v>
      </c>
      <c r="V4862" s="54" t="s">
        <v>256</v>
      </c>
      <c r="W4862" t="str">
        <f t="shared" si="75"/>
        <v>Jan-22</v>
      </c>
    </row>
    <row r="4863" spans="1:23" x14ac:dyDescent="0.25">
      <c r="A4863" s="54" t="s">
        <v>317</v>
      </c>
      <c r="B4863" s="54" t="s">
        <v>432</v>
      </c>
      <c r="C4863" s="54" t="s">
        <v>263</v>
      </c>
      <c r="D4863" s="54" t="s">
        <v>429</v>
      </c>
      <c r="E4863" s="54" t="s">
        <v>17825</v>
      </c>
      <c r="F4863" s="71">
        <v>44592</v>
      </c>
      <c r="G4863" s="72">
        <v>437.5</v>
      </c>
      <c r="H4863" s="72">
        <v>37121.879999999997</v>
      </c>
      <c r="I4863" s="54" t="s">
        <v>265</v>
      </c>
      <c r="J4863" s="54" t="s">
        <v>15783</v>
      </c>
      <c r="K4863" s="54" t="s">
        <v>17826</v>
      </c>
      <c r="L4863" s="54" t="s">
        <v>17827</v>
      </c>
      <c r="M4863" s="54" t="s">
        <v>17825</v>
      </c>
      <c r="N4863" s="54" t="s">
        <v>256</v>
      </c>
      <c r="O4863" s="54" t="s">
        <v>256</v>
      </c>
      <c r="P4863" s="54" t="s">
        <v>267</v>
      </c>
      <c r="Q4863" s="54" t="s">
        <v>256</v>
      </c>
      <c r="R4863" s="54" t="s">
        <v>431</v>
      </c>
      <c r="S4863" s="71"/>
      <c r="T4863" s="54" t="s">
        <v>256</v>
      </c>
      <c r="U4863" s="71">
        <v>44592</v>
      </c>
      <c r="V4863" s="54" t="s">
        <v>256</v>
      </c>
      <c r="W4863" t="str">
        <f t="shared" si="75"/>
        <v>Jan-22</v>
      </c>
    </row>
    <row r="4864" spans="1:23" x14ac:dyDescent="0.25">
      <c r="A4864" s="54" t="s">
        <v>317</v>
      </c>
      <c r="B4864" s="54" t="s">
        <v>432</v>
      </c>
      <c r="C4864" s="54" t="s">
        <v>263</v>
      </c>
      <c r="D4864" s="54" t="s">
        <v>429</v>
      </c>
      <c r="E4864" s="54" t="s">
        <v>17828</v>
      </c>
      <c r="F4864" s="71">
        <v>44592</v>
      </c>
      <c r="G4864" s="72">
        <v>316.5</v>
      </c>
      <c r="H4864" s="72">
        <v>26855.03</v>
      </c>
      <c r="I4864" s="54" t="s">
        <v>265</v>
      </c>
      <c r="J4864" s="54" t="s">
        <v>15783</v>
      </c>
      <c r="K4864" s="54" t="s">
        <v>17829</v>
      </c>
      <c r="L4864" s="54" t="s">
        <v>17830</v>
      </c>
      <c r="M4864" s="54" t="s">
        <v>17828</v>
      </c>
      <c r="N4864" s="54" t="s">
        <v>256</v>
      </c>
      <c r="O4864" s="54" t="s">
        <v>256</v>
      </c>
      <c r="P4864" s="54" t="s">
        <v>267</v>
      </c>
      <c r="Q4864" s="54" t="s">
        <v>256</v>
      </c>
      <c r="R4864" s="54" t="s">
        <v>431</v>
      </c>
      <c r="S4864" s="71"/>
      <c r="T4864" s="54" t="s">
        <v>256</v>
      </c>
      <c r="U4864" s="71">
        <v>44592</v>
      </c>
      <c r="V4864" s="54" t="s">
        <v>256</v>
      </c>
      <c r="W4864" t="str">
        <f t="shared" si="75"/>
        <v>Jan-22</v>
      </c>
    </row>
    <row r="4865" spans="1:23" x14ac:dyDescent="0.25">
      <c r="A4865" s="54" t="s">
        <v>317</v>
      </c>
      <c r="B4865" s="54" t="s">
        <v>432</v>
      </c>
      <c r="C4865" s="54" t="s">
        <v>263</v>
      </c>
      <c r="D4865" s="54" t="s">
        <v>429</v>
      </c>
      <c r="E4865" s="54" t="s">
        <v>17831</v>
      </c>
      <c r="F4865" s="71">
        <v>44562</v>
      </c>
      <c r="G4865" s="72">
        <v>457.71</v>
      </c>
      <c r="H4865" s="72">
        <v>38836.69</v>
      </c>
      <c r="I4865" s="54" t="s">
        <v>265</v>
      </c>
      <c r="J4865" s="54" t="s">
        <v>13223</v>
      </c>
      <c r="K4865" s="54" t="s">
        <v>17832</v>
      </c>
      <c r="L4865" s="54" t="s">
        <v>17833</v>
      </c>
      <c r="M4865" s="54" t="s">
        <v>17831</v>
      </c>
      <c r="N4865" s="54" t="s">
        <v>256</v>
      </c>
      <c r="O4865" s="54" t="s">
        <v>256</v>
      </c>
      <c r="P4865" s="54" t="s">
        <v>267</v>
      </c>
      <c r="Q4865" s="54" t="s">
        <v>256</v>
      </c>
      <c r="R4865" s="54" t="s">
        <v>431</v>
      </c>
      <c r="S4865" s="71"/>
      <c r="T4865" s="54" t="s">
        <v>256</v>
      </c>
      <c r="U4865" s="71">
        <v>44562</v>
      </c>
      <c r="V4865" s="54" t="s">
        <v>256</v>
      </c>
      <c r="W4865" t="str">
        <f t="shared" si="75"/>
        <v>Jan-22</v>
      </c>
    </row>
    <row r="4866" spans="1:23" x14ac:dyDescent="0.25">
      <c r="A4866" s="54" t="s">
        <v>317</v>
      </c>
      <c r="B4866" s="54" t="s">
        <v>432</v>
      </c>
      <c r="C4866" s="54" t="s">
        <v>263</v>
      </c>
      <c r="D4866" s="54" t="s">
        <v>429</v>
      </c>
      <c r="E4866" s="54" t="s">
        <v>17834</v>
      </c>
      <c r="F4866" s="71">
        <v>44562</v>
      </c>
      <c r="G4866" s="72">
        <v>81.5</v>
      </c>
      <c r="H4866" s="72">
        <v>6915.28</v>
      </c>
      <c r="I4866" s="54" t="s">
        <v>265</v>
      </c>
      <c r="J4866" s="54" t="s">
        <v>13223</v>
      </c>
      <c r="K4866" s="54" t="s">
        <v>17835</v>
      </c>
      <c r="L4866" s="54" t="s">
        <v>17836</v>
      </c>
      <c r="M4866" s="54" t="s">
        <v>17834</v>
      </c>
      <c r="N4866" s="54" t="s">
        <v>256</v>
      </c>
      <c r="O4866" s="54" t="s">
        <v>256</v>
      </c>
      <c r="P4866" s="54" t="s">
        <v>267</v>
      </c>
      <c r="Q4866" s="54" t="s">
        <v>256</v>
      </c>
      <c r="R4866" s="54" t="s">
        <v>431</v>
      </c>
      <c r="S4866" s="71"/>
      <c r="T4866" s="54" t="s">
        <v>256</v>
      </c>
      <c r="U4866" s="71">
        <v>44562</v>
      </c>
      <c r="V4866" s="54" t="s">
        <v>256</v>
      </c>
      <c r="W4866" t="str">
        <f t="shared" si="75"/>
        <v>Jan-22</v>
      </c>
    </row>
    <row r="4867" spans="1:23" x14ac:dyDescent="0.25">
      <c r="A4867" s="54" t="s">
        <v>317</v>
      </c>
      <c r="B4867" s="54" t="s">
        <v>432</v>
      </c>
      <c r="C4867" s="54" t="s">
        <v>263</v>
      </c>
      <c r="D4867" s="54" t="s">
        <v>429</v>
      </c>
      <c r="E4867" s="54" t="s">
        <v>17837</v>
      </c>
      <c r="F4867" s="71">
        <v>44562</v>
      </c>
      <c r="G4867" s="72">
        <v>255.41</v>
      </c>
      <c r="H4867" s="72">
        <v>21671.54</v>
      </c>
      <c r="I4867" s="54" t="s">
        <v>265</v>
      </c>
      <c r="J4867" s="54" t="s">
        <v>13223</v>
      </c>
      <c r="K4867" s="54" t="s">
        <v>17838</v>
      </c>
      <c r="L4867" s="54" t="s">
        <v>17839</v>
      </c>
      <c r="M4867" s="54" t="s">
        <v>17837</v>
      </c>
      <c r="N4867" s="54" t="s">
        <v>256</v>
      </c>
      <c r="O4867" s="54" t="s">
        <v>256</v>
      </c>
      <c r="P4867" s="54" t="s">
        <v>267</v>
      </c>
      <c r="Q4867" s="54" t="s">
        <v>256</v>
      </c>
      <c r="R4867" s="54" t="s">
        <v>431</v>
      </c>
      <c r="S4867" s="71"/>
      <c r="T4867" s="54" t="s">
        <v>256</v>
      </c>
      <c r="U4867" s="71">
        <v>44562</v>
      </c>
      <c r="V4867" s="54" t="s">
        <v>256</v>
      </c>
      <c r="W4867" t="str">
        <f t="shared" si="75"/>
        <v>Jan-22</v>
      </c>
    </row>
    <row r="4868" spans="1:23" x14ac:dyDescent="0.25">
      <c r="A4868" s="54" t="s">
        <v>317</v>
      </c>
      <c r="B4868" s="54" t="s">
        <v>432</v>
      </c>
      <c r="C4868" s="54" t="s">
        <v>263</v>
      </c>
      <c r="D4868" s="54" t="s">
        <v>429</v>
      </c>
      <c r="E4868" s="54" t="s">
        <v>17840</v>
      </c>
      <c r="F4868" s="71">
        <v>44562</v>
      </c>
      <c r="G4868" s="72">
        <v>124.67</v>
      </c>
      <c r="H4868" s="72">
        <v>10578.25</v>
      </c>
      <c r="I4868" s="54" t="s">
        <v>265</v>
      </c>
      <c r="J4868" s="54" t="s">
        <v>13223</v>
      </c>
      <c r="K4868" s="54" t="s">
        <v>17841</v>
      </c>
      <c r="L4868" s="54" t="s">
        <v>17842</v>
      </c>
      <c r="M4868" s="54" t="s">
        <v>17840</v>
      </c>
      <c r="N4868" s="54" t="s">
        <v>256</v>
      </c>
      <c r="O4868" s="54" t="s">
        <v>256</v>
      </c>
      <c r="P4868" s="54" t="s">
        <v>267</v>
      </c>
      <c r="Q4868" s="54" t="s">
        <v>256</v>
      </c>
      <c r="R4868" s="54" t="s">
        <v>431</v>
      </c>
      <c r="S4868" s="71"/>
      <c r="T4868" s="54" t="s">
        <v>256</v>
      </c>
      <c r="U4868" s="71">
        <v>44562</v>
      </c>
      <c r="V4868" s="54" t="s">
        <v>256</v>
      </c>
      <c r="W4868" t="str">
        <f t="shared" si="75"/>
        <v>Jan-22</v>
      </c>
    </row>
    <row r="4869" spans="1:23" x14ac:dyDescent="0.25">
      <c r="A4869" s="54" t="s">
        <v>317</v>
      </c>
      <c r="B4869" s="54" t="s">
        <v>432</v>
      </c>
      <c r="C4869" s="54" t="s">
        <v>263</v>
      </c>
      <c r="D4869" s="54" t="s">
        <v>429</v>
      </c>
      <c r="E4869" s="54" t="s">
        <v>17843</v>
      </c>
      <c r="F4869" s="71">
        <v>44562</v>
      </c>
      <c r="G4869" s="72">
        <v>599.55999999999995</v>
      </c>
      <c r="H4869" s="72">
        <v>50872.67</v>
      </c>
      <c r="I4869" s="54" t="s">
        <v>265</v>
      </c>
      <c r="J4869" s="54" t="s">
        <v>13223</v>
      </c>
      <c r="K4869" s="54" t="s">
        <v>17844</v>
      </c>
      <c r="L4869" s="54" t="s">
        <v>17845</v>
      </c>
      <c r="M4869" s="54" t="s">
        <v>17843</v>
      </c>
      <c r="N4869" s="54" t="s">
        <v>256</v>
      </c>
      <c r="O4869" s="54" t="s">
        <v>256</v>
      </c>
      <c r="P4869" s="54" t="s">
        <v>267</v>
      </c>
      <c r="Q4869" s="54" t="s">
        <v>256</v>
      </c>
      <c r="R4869" s="54" t="s">
        <v>431</v>
      </c>
      <c r="S4869" s="71"/>
      <c r="T4869" s="54" t="s">
        <v>256</v>
      </c>
      <c r="U4869" s="71">
        <v>44562</v>
      </c>
      <c r="V4869" s="54" t="s">
        <v>256</v>
      </c>
      <c r="W4869" t="str">
        <f t="shared" ref="W4869:W4932" si="76">TEXT(F4869,"MMM-YY")</f>
        <v>Jan-22</v>
      </c>
    </row>
    <row r="4870" spans="1:23" x14ac:dyDescent="0.25">
      <c r="A4870" s="54" t="s">
        <v>317</v>
      </c>
      <c r="B4870" s="54" t="s">
        <v>432</v>
      </c>
      <c r="C4870" s="54" t="s">
        <v>263</v>
      </c>
      <c r="D4870" s="54" t="s">
        <v>429</v>
      </c>
      <c r="E4870" s="54" t="s">
        <v>17846</v>
      </c>
      <c r="F4870" s="71">
        <v>44562</v>
      </c>
      <c r="G4870" s="72">
        <v>173.42</v>
      </c>
      <c r="H4870" s="72">
        <v>14714.69</v>
      </c>
      <c r="I4870" s="54" t="s">
        <v>265</v>
      </c>
      <c r="J4870" s="54" t="s">
        <v>13223</v>
      </c>
      <c r="K4870" s="54" t="s">
        <v>17847</v>
      </c>
      <c r="L4870" s="54" t="s">
        <v>17848</v>
      </c>
      <c r="M4870" s="54" t="s">
        <v>17846</v>
      </c>
      <c r="N4870" s="54" t="s">
        <v>256</v>
      </c>
      <c r="O4870" s="54" t="s">
        <v>256</v>
      </c>
      <c r="P4870" s="54" t="s">
        <v>267</v>
      </c>
      <c r="Q4870" s="54" t="s">
        <v>256</v>
      </c>
      <c r="R4870" s="54" t="s">
        <v>431</v>
      </c>
      <c r="S4870" s="71"/>
      <c r="T4870" s="54" t="s">
        <v>256</v>
      </c>
      <c r="U4870" s="71">
        <v>44562</v>
      </c>
      <c r="V4870" s="54" t="s">
        <v>256</v>
      </c>
      <c r="W4870" t="str">
        <f t="shared" si="76"/>
        <v>Jan-22</v>
      </c>
    </row>
    <row r="4871" spans="1:23" x14ac:dyDescent="0.25">
      <c r="A4871" s="54" t="s">
        <v>317</v>
      </c>
      <c r="B4871" s="54" t="s">
        <v>432</v>
      </c>
      <c r="C4871" s="54" t="s">
        <v>263</v>
      </c>
      <c r="D4871" s="54" t="s">
        <v>429</v>
      </c>
      <c r="E4871" s="54" t="s">
        <v>17849</v>
      </c>
      <c r="F4871" s="71">
        <v>44562</v>
      </c>
      <c r="G4871" s="72">
        <v>257.20999999999998</v>
      </c>
      <c r="H4871" s="72">
        <v>21824.27</v>
      </c>
      <c r="I4871" s="54" t="s">
        <v>265</v>
      </c>
      <c r="J4871" s="54" t="s">
        <v>13223</v>
      </c>
      <c r="K4871" s="54" t="s">
        <v>17850</v>
      </c>
      <c r="L4871" s="54" t="s">
        <v>17851</v>
      </c>
      <c r="M4871" s="54" t="s">
        <v>17849</v>
      </c>
      <c r="N4871" s="54" t="s">
        <v>256</v>
      </c>
      <c r="O4871" s="54" t="s">
        <v>256</v>
      </c>
      <c r="P4871" s="54" t="s">
        <v>267</v>
      </c>
      <c r="Q4871" s="54" t="s">
        <v>256</v>
      </c>
      <c r="R4871" s="54" t="s">
        <v>431</v>
      </c>
      <c r="S4871" s="71"/>
      <c r="T4871" s="54" t="s">
        <v>256</v>
      </c>
      <c r="U4871" s="71">
        <v>44562</v>
      </c>
      <c r="V4871" s="54" t="s">
        <v>256</v>
      </c>
      <c r="W4871" t="str">
        <f t="shared" si="76"/>
        <v>Jan-22</v>
      </c>
    </row>
    <row r="4872" spans="1:23" x14ac:dyDescent="0.25">
      <c r="A4872" s="54" t="s">
        <v>317</v>
      </c>
      <c r="B4872" s="54" t="s">
        <v>432</v>
      </c>
      <c r="C4872" s="54" t="s">
        <v>263</v>
      </c>
      <c r="D4872" s="54" t="s">
        <v>429</v>
      </c>
      <c r="E4872" s="54" t="s">
        <v>17852</v>
      </c>
      <c r="F4872" s="71">
        <v>44562</v>
      </c>
      <c r="G4872" s="72">
        <v>609.57000000000005</v>
      </c>
      <c r="H4872" s="72">
        <v>51722.01</v>
      </c>
      <c r="I4872" s="54" t="s">
        <v>265</v>
      </c>
      <c r="J4872" s="54" t="s">
        <v>13223</v>
      </c>
      <c r="K4872" s="54" t="s">
        <v>17853</v>
      </c>
      <c r="L4872" s="54" t="s">
        <v>17854</v>
      </c>
      <c r="M4872" s="54" t="s">
        <v>17852</v>
      </c>
      <c r="N4872" s="54" t="s">
        <v>256</v>
      </c>
      <c r="O4872" s="54" t="s">
        <v>256</v>
      </c>
      <c r="P4872" s="54" t="s">
        <v>267</v>
      </c>
      <c r="Q4872" s="54" t="s">
        <v>256</v>
      </c>
      <c r="R4872" s="54" t="s">
        <v>431</v>
      </c>
      <c r="S4872" s="71"/>
      <c r="T4872" s="54" t="s">
        <v>256</v>
      </c>
      <c r="U4872" s="71">
        <v>44562</v>
      </c>
      <c r="V4872" s="54" t="s">
        <v>256</v>
      </c>
      <c r="W4872" t="str">
        <f t="shared" si="76"/>
        <v>Jan-22</v>
      </c>
    </row>
    <row r="4873" spans="1:23" x14ac:dyDescent="0.25">
      <c r="A4873" s="54" t="s">
        <v>317</v>
      </c>
      <c r="B4873" s="54" t="s">
        <v>432</v>
      </c>
      <c r="C4873" s="54" t="s">
        <v>263</v>
      </c>
      <c r="D4873" s="54" t="s">
        <v>429</v>
      </c>
      <c r="E4873" s="54" t="s">
        <v>17855</v>
      </c>
      <c r="F4873" s="71">
        <v>44562</v>
      </c>
      <c r="G4873" s="72">
        <v>389.94</v>
      </c>
      <c r="H4873" s="72">
        <v>33086.410000000003</v>
      </c>
      <c r="I4873" s="54" t="s">
        <v>265</v>
      </c>
      <c r="J4873" s="54" t="s">
        <v>13223</v>
      </c>
      <c r="K4873" s="54" t="s">
        <v>17856</v>
      </c>
      <c r="L4873" s="54" t="s">
        <v>17857</v>
      </c>
      <c r="M4873" s="54" t="s">
        <v>17855</v>
      </c>
      <c r="N4873" s="54" t="s">
        <v>256</v>
      </c>
      <c r="O4873" s="54" t="s">
        <v>256</v>
      </c>
      <c r="P4873" s="54" t="s">
        <v>267</v>
      </c>
      <c r="Q4873" s="54" t="s">
        <v>256</v>
      </c>
      <c r="R4873" s="54" t="s">
        <v>431</v>
      </c>
      <c r="S4873" s="71"/>
      <c r="T4873" s="54" t="s">
        <v>256</v>
      </c>
      <c r="U4873" s="71">
        <v>44562</v>
      </c>
      <c r="V4873" s="54" t="s">
        <v>256</v>
      </c>
      <c r="W4873" t="str">
        <f t="shared" si="76"/>
        <v>Jan-22</v>
      </c>
    </row>
    <row r="4874" spans="1:23" x14ac:dyDescent="0.25">
      <c r="A4874" s="54" t="s">
        <v>317</v>
      </c>
      <c r="B4874" s="54" t="s">
        <v>432</v>
      </c>
      <c r="C4874" s="54" t="s">
        <v>263</v>
      </c>
      <c r="D4874" s="54" t="s">
        <v>429</v>
      </c>
      <c r="E4874" s="54" t="s">
        <v>17858</v>
      </c>
      <c r="F4874" s="71">
        <v>44562</v>
      </c>
      <c r="G4874" s="72">
        <v>41.86</v>
      </c>
      <c r="H4874" s="72">
        <v>3551.82</v>
      </c>
      <c r="I4874" s="54" t="s">
        <v>265</v>
      </c>
      <c r="J4874" s="54" t="s">
        <v>13223</v>
      </c>
      <c r="K4874" s="54" t="s">
        <v>17859</v>
      </c>
      <c r="L4874" s="54" t="s">
        <v>17860</v>
      </c>
      <c r="M4874" s="54" t="s">
        <v>17858</v>
      </c>
      <c r="N4874" s="54" t="s">
        <v>256</v>
      </c>
      <c r="O4874" s="54" t="s">
        <v>256</v>
      </c>
      <c r="P4874" s="54" t="s">
        <v>267</v>
      </c>
      <c r="Q4874" s="54" t="s">
        <v>256</v>
      </c>
      <c r="R4874" s="54" t="s">
        <v>431</v>
      </c>
      <c r="S4874" s="71"/>
      <c r="T4874" s="54" t="s">
        <v>256</v>
      </c>
      <c r="U4874" s="71">
        <v>44562</v>
      </c>
      <c r="V4874" s="54" t="s">
        <v>256</v>
      </c>
      <c r="W4874" t="str">
        <f t="shared" si="76"/>
        <v>Jan-22</v>
      </c>
    </row>
    <row r="4875" spans="1:23" x14ac:dyDescent="0.25">
      <c r="A4875" s="54" t="s">
        <v>317</v>
      </c>
      <c r="B4875" s="54" t="s">
        <v>432</v>
      </c>
      <c r="C4875" s="54" t="s">
        <v>263</v>
      </c>
      <c r="D4875" s="54" t="s">
        <v>429</v>
      </c>
      <c r="E4875" s="54" t="s">
        <v>17861</v>
      </c>
      <c r="F4875" s="71">
        <v>44562</v>
      </c>
      <c r="G4875" s="72">
        <v>480.24</v>
      </c>
      <c r="H4875" s="72">
        <v>40748.36</v>
      </c>
      <c r="I4875" s="54" t="s">
        <v>265</v>
      </c>
      <c r="J4875" s="54" t="s">
        <v>13223</v>
      </c>
      <c r="K4875" s="54" t="s">
        <v>17862</v>
      </c>
      <c r="L4875" s="54" t="s">
        <v>17863</v>
      </c>
      <c r="M4875" s="54" t="s">
        <v>17861</v>
      </c>
      <c r="N4875" s="54" t="s">
        <v>256</v>
      </c>
      <c r="O4875" s="54" t="s">
        <v>256</v>
      </c>
      <c r="P4875" s="54" t="s">
        <v>267</v>
      </c>
      <c r="Q4875" s="54" t="s">
        <v>256</v>
      </c>
      <c r="R4875" s="54" t="s">
        <v>431</v>
      </c>
      <c r="S4875" s="71"/>
      <c r="T4875" s="54" t="s">
        <v>256</v>
      </c>
      <c r="U4875" s="71">
        <v>44562</v>
      </c>
      <c r="V4875" s="54" t="s">
        <v>256</v>
      </c>
      <c r="W4875" t="str">
        <f t="shared" si="76"/>
        <v>Jan-22</v>
      </c>
    </row>
    <row r="4876" spans="1:23" x14ac:dyDescent="0.25">
      <c r="A4876" s="54" t="s">
        <v>317</v>
      </c>
      <c r="B4876" s="54" t="s">
        <v>432</v>
      </c>
      <c r="C4876" s="54" t="s">
        <v>263</v>
      </c>
      <c r="D4876" s="54" t="s">
        <v>429</v>
      </c>
      <c r="E4876" s="54" t="s">
        <v>17864</v>
      </c>
      <c r="F4876" s="71">
        <v>44562</v>
      </c>
      <c r="G4876" s="72">
        <v>299</v>
      </c>
      <c r="H4876" s="72">
        <v>25370.15</v>
      </c>
      <c r="I4876" s="54" t="s">
        <v>265</v>
      </c>
      <c r="J4876" s="54" t="s">
        <v>13223</v>
      </c>
      <c r="K4876" s="54" t="s">
        <v>17865</v>
      </c>
      <c r="L4876" s="54" t="s">
        <v>17866</v>
      </c>
      <c r="M4876" s="54" t="s">
        <v>17864</v>
      </c>
      <c r="N4876" s="54" t="s">
        <v>256</v>
      </c>
      <c r="O4876" s="54" t="s">
        <v>256</v>
      </c>
      <c r="P4876" s="54" t="s">
        <v>267</v>
      </c>
      <c r="Q4876" s="54" t="s">
        <v>256</v>
      </c>
      <c r="R4876" s="54" t="s">
        <v>431</v>
      </c>
      <c r="S4876" s="71"/>
      <c r="T4876" s="54" t="s">
        <v>256</v>
      </c>
      <c r="U4876" s="71">
        <v>44562</v>
      </c>
      <c r="V4876" s="54" t="s">
        <v>256</v>
      </c>
      <c r="W4876" t="str">
        <f t="shared" si="76"/>
        <v>Jan-22</v>
      </c>
    </row>
    <row r="4877" spans="1:23" x14ac:dyDescent="0.25">
      <c r="A4877" s="54" t="s">
        <v>317</v>
      </c>
      <c r="B4877" s="54" t="s">
        <v>432</v>
      </c>
      <c r="C4877" s="54" t="s">
        <v>263</v>
      </c>
      <c r="D4877" s="54" t="s">
        <v>429</v>
      </c>
      <c r="E4877" s="54" t="s">
        <v>17867</v>
      </c>
      <c r="F4877" s="71">
        <v>44565</v>
      </c>
      <c r="G4877" s="72">
        <v>247.76</v>
      </c>
      <c r="H4877" s="72">
        <v>21022.44</v>
      </c>
      <c r="I4877" s="54" t="s">
        <v>265</v>
      </c>
      <c r="J4877" s="54" t="s">
        <v>13223</v>
      </c>
      <c r="K4877" s="54" t="s">
        <v>17868</v>
      </c>
      <c r="L4877" s="54" t="s">
        <v>17869</v>
      </c>
      <c r="M4877" s="54" t="s">
        <v>17867</v>
      </c>
      <c r="N4877" s="54" t="s">
        <v>256</v>
      </c>
      <c r="O4877" s="54" t="s">
        <v>256</v>
      </c>
      <c r="P4877" s="54" t="s">
        <v>267</v>
      </c>
      <c r="Q4877" s="54" t="s">
        <v>256</v>
      </c>
      <c r="R4877" s="54" t="s">
        <v>431</v>
      </c>
      <c r="S4877" s="71"/>
      <c r="T4877" s="54" t="s">
        <v>256</v>
      </c>
      <c r="U4877" s="71">
        <v>44565</v>
      </c>
      <c r="V4877" s="54" t="s">
        <v>256</v>
      </c>
      <c r="W4877" t="str">
        <f t="shared" si="76"/>
        <v>Jan-22</v>
      </c>
    </row>
    <row r="4878" spans="1:23" x14ac:dyDescent="0.25">
      <c r="A4878" s="54" t="s">
        <v>317</v>
      </c>
      <c r="B4878" s="54" t="s">
        <v>432</v>
      </c>
      <c r="C4878" s="54" t="s">
        <v>263</v>
      </c>
      <c r="D4878" s="54" t="s">
        <v>429</v>
      </c>
      <c r="E4878" s="54" t="s">
        <v>17870</v>
      </c>
      <c r="F4878" s="71">
        <v>44565</v>
      </c>
      <c r="G4878" s="72">
        <v>226.57</v>
      </c>
      <c r="H4878" s="72">
        <v>19224.46</v>
      </c>
      <c r="I4878" s="54" t="s">
        <v>265</v>
      </c>
      <c r="J4878" s="54" t="s">
        <v>13223</v>
      </c>
      <c r="K4878" s="54" t="s">
        <v>17871</v>
      </c>
      <c r="L4878" s="54" t="s">
        <v>17872</v>
      </c>
      <c r="M4878" s="54" t="s">
        <v>17870</v>
      </c>
      <c r="N4878" s="54" t="s">
        <v>256</v>
      </c>
      <c r="O4878" s="54" t="s">
        <v>256</v>
      </c>
      <c r="P4878" s="54" t="s">
        <v>267</v>
      </c>
      <c r="Q4878" s="54" t="s">
        <v>256</v>
      </c>
      <c r="R4878" s="54" t="s">
        <v>431</v>
      </c>
      <c r="S4878" s="71"/>
      <c r="T4878" s="54" t="s">
        <v>256</v>
      </c>
      <c r="U4878" s="71">
        <v>44565</v>
      </c>
      <c r="V4878" s="54" t="s">
        <v>256</v>
      </c>
      <c r="W4878" t="str">
        <f t="shared" si="76"/>
        <v>Jan-22</v>
      </c>
    </row>
    <row r="4879" spans="1:23" x14ac:dyDescent="0.25">
      <c r="A4879" s="54" t="s">
        <v>317</v>
      </c>
      <c r="B4879" s="54" t="s">
        <v>432</v>
      </c>
      <c r="C4879" s="54" t="s">
        <v>263</v>
      </c>
      <c r="D4879" s="54" t="s">
        <v>429</v>
      </c>
      <c r="E4879" s="54" t="s">
        <v>17873</v>
      </c>
      <c r="F4879" s="71">
        <v>44565</v>
      </c>
      <c r="G4879" s="72">
        <v>506.73</v>
      </c>
      <c r="H4879" s="72">
        <v>42996.04</v>
      </c>
      <c r="I4879" s="54" t="s">
        <v>265</v>
      </c>
      <c r="J4879" s="54" t="s">
        <v>13223</v>
      </c>
      <c r="K4879" s="54" t="s">
        <v>17874</v>
      </c>
      <c r="L4879" s="54" t="s">
        <v>17875</v>
      </c>
      <c r="M4879" s="54" t="s">
        <v>17873</v>
      </c>
      <c r="N4879" s="54" t="s">
        <v>256</v>
      </c>
      <c r="O4879" s="54" t="s">
        <v>256</v>
      </c>
      <c r="P4879" s="54" t="s">
        <v>267</v>
      </c>
      <c r="Q4879" s="54" t="s">
        <v>256</v>
      </c>
      <c r="R4879" s="54" t="s">
        <v>431</v>
      </c>
      <c r="S4879" s="71"/>
      <c r="T4879" s="54" t="s">
        <v>256</v>
      </c>
      <c r="U4879" s="71">
        <v>44565</v>
      </c>
      <c r="V4879" s="54" t="s">
        <v>256</v>
      </c>
      <c r="W4879" t="str">
        <f t="shared" si="76"/>
        <v>Jan-22</v>
      </c>
    </row>
    <row r="4880" spans="1:23" x14ac:dyDescent="0.25">
      <c r="A4880" s="54" t="s">
        <v>317</v>
      </c>
      <c r="B4880" s="54" t="s">
        <v>432</v>
      </c>
      <c r="C4880" s="54" t="s">
        <v>263</v>
      </c>
      <c r="D4880" s="54" t="s">
        <v>429</v>
      </c>
      <c r="E4880" s="54" t="s">
        <v>17876</v>
      </c>
      <c r="F4880" s="71">
        <v>44565</v>
      </c>
      <c r="G4880" s="72">
        <v>84.44</v>
      </c>
      <c r="H4880" s="72">
        <v>7164.73</v>
      </c>
      <c r="I4880" s="54" t="s">
        <v>265</v>
      </c>
      <c r="J4880" s="54" t="s">
        <v>13223</v>
      </c>
      <c r="K4880" s="54" t="s">
        <v>17877</v>
      </c>
      <c r="L4880" s="54" t="s">
        <v>17878</v>
      </c>
      <c r="M4880" s="54" t="s">
        <v>17876</v>
      </c>
      <c r="N4880" s="54" t="s">
        <v>256</v>
      </c>
      <c r="O4880" s="54" t="s">
        <v>256</v>
      </c>
      <c r="P4880" s="54" t="s">
        <v>267</v>
      </c>
      <c r="Q4880" s="54" t="s">
        <v>256</v>
      </c>
      <c r="R4880" s="54" t="s">
        <v>431</v>
      </c>
      <c r="S4880" s="71"/>
      <c r="T4880" s="54" t="s">
        <v>256</v>
      </c>
      <c r="U4880" s="71">
        <v>44565</v>
      </c>
      <c r="V4880" s="54" t="s">
        <v>256</v>
      </c>
      <c r="W4880" t="str">
        <f t="shared" si="76"/>
        <v>Jan-22</v>
      </c>
    </row>
    <row r="4881" spans="1:23" x14ac:dyDescent="0.25">
      <c r="A4881" s="54" t="s">
        <v>317</v>
      </c>
      <c r="B4881" s="54" t="s">
        <v>432</v>
      </c>
      <c r="C4881" s="54" t="s">
        <v>263</v>
      </c>
      <c r="D4881" s="54" t="s">
        <v>429</v>
      </c>
      <c r="E4881" s="54" t="s">
        <v>17879</v>
      </c>
      <c r="F4881" s="71">
        <v>44573</v>
      </c>
      <c r="G4881" s="72">
        <v>58.85</v>
      </c>
      <c r="H4881" s="72">
        <v>4993.42</v>
      </c>
      <c r="I4881" s="54" t="s">
        <v>265</v>
      </c>
      <c r="J4881" s="54" t="s">
        <v>13223</v>
      </c>
      <c r="K4881" s="54" t="s">
        <v>17880</v>
      </c>
      <c r="L4881" s="54" t="s">
        <v>17881</v>
      </c>
      <c r="M4881" s="54" t="s">
        <v>17879</v>
      </c>
      <c r="N4881" s="54" t="s">
        <v>256</v>
      </c>
      <c r="O4881" s="54" t="s">
        <v>256</v>
      </c>
      <c r="P4881" s="54" t="s">
        <v>267</v>
      </c>
      <c r="Q4881" s="54" t="s">
        <v>256</v>
      </c>
      <c r="R4881" s="54" t="s">
        <v>431</v>
      </c>
      <c r="S4881" s="71"/>
      <c r="T4881" s="54" t="s">
        <v>256</v>
      </c>
      <c r="U4881" s="71">
        <v>44573</v>
      </c>
      <c r="V4881" s="54" t="s">
        <v>256</v>
      </c>
      <c r="W4881" t="str">
        <f t="shared" si="76"/>
        <v>Jan-22</v>
      </c>
    </row>
    <row r="4882" spans="1:23" x14ac:dyDescent="0.25">
      <c r="A4882" s="54" t="s">
        <v>317</v>
      </c>
      <c r="B4882" s="54" t="s">
        <v>432</v>
      </c>
      <c r="C4882" s="54" t="s">
        <v>263</v>
      </c>
      <c r="D4882" s="54" t="s">
        <v>429</v>
      </c>
      <c r="E4882" s="54" t="s">
        <v>17882</v>
      </c>
      <c r="F4882" s="71">
        <v>44574</v>
      </c>
      <c r="G4882" s="72">
        <v>8.9700000000000006</v>
      </c>
      <c r="H4882" s="72">
        <v>761.1</v>
      </c>
      <c r="I4882" s="54" t="s">
        <v>265</v>
      </c>
      <c r="J4882" s="54" t="s">
        <v>13223</v>
      </c>
      <c r="K4882" s="54" t="s">
        <v>17883</v>
      </c>
      <c r="L4882" s="54" t="s">
        <v>17884</v>
      </c>
      <c r="M4882" s="54" t="s">
        <v>17882</v>
      </c>
      <c r="N4882" s="54" t="s">
        <v>256</v>
      </c>
      <c r="O4882" s="54" t="s">
        <v>256</v>
      </c>
      <c r="P4882" s="54" t="s">
        <v>267</v>
      </c>
      <c r="Q4882" s="54" t="s">
        <v>256</v>
      </c>
      <c r="R4882" s="54" t="s">
        <v>431</v>
      </c>
      <c r="S4882" s="71"/>
      <c r="T4882" s="54" t="s">
        <v>256</v>
      </c>
      <c r="U4882" s="71">
        <v>44574</v>
      </c>
      <c r="V4882" s="54" t="s">
        <v>256</v>
      </c>
      <c r="W4882" t="str">
        <f t="shared" si="76"/>
        <v>Jan-22</v>
      </c>
    </row>
    <row r="4883" spans="1:23" x14ac:dyDescent="0.25">
      <c r="A4883" s="54" t="s">
        <v>317</v>
      </c>
      <c r="B4883" s="54" t="s">
        <v>432</v>
      </c>
      <c r="C4883" s="54" t="s">
        <v>263</v>
      </c>
      <c r="D4883" s="54" t="s">
        <v>429</v>
      </c>
      <c r="E4883" s="54" t="s">
        <v>17885</v>
      </c>
      <c r="F4883" s="71">
        <v>44574</v>
      </c>
      <c r="G4883" s="72">
        <v>149.25</v>
      </c>
      <c r="H4883" s="72">
        <v>12663.86</v>
      </c>
      <c r="I4883" s="54" t="s">
        <v>265</v>
      </c>
      <c r="J4883" s="54" t="s">
        <v>13223</v>
      </c>
      <c r="K4883" s="54" t="s">
        <v>17886</v>
      </c>
      <c r="L4883" s="54" t="s">
        <v>17887</v>
      </c>
      <c r="M4883" s="54" t="s">
        <v>17885</v>
      </c>
      <c r="N4883" s="54" t="s">
        <v>256</v>
      </c>
      <c r="O4883" s="54" t="s">
        <v>256</v>
      </c>
      <c r="P4883" s="54" t="s">
        <v>267</v>
      </c>
      <c r="Q4883" s="54" t="s">
        <v>256</v>
      </c>
      <c r="R4883" s="54" t="s">
        <v>431</v>
      </c>
      <c r="S4883" s="71"/>
      <c r="T4883" s="54" t="s">
        <v>256</v>
      </c>
      <c r="U4883" s="71">
        <v>44574</v>
      </c>
      <c r="V4883" s="54" t="s">
        <v>256</v>
      </c>
      <c r="W4883" t="str">
        <f t="shared" si="76"/>
        <v>Jan-22</v>
      </c>
    </row>
    <row r="4884" spans="1:23" x14ac:dyDescent="0.25">
      <c r="A4884" s="54" t="s">
        <v>317</v>
      </c>
      <c r="B4884" s="54" t="s">
        <v>432</v>
      </c>
      <c r="C4884" s="54" t="s">
        <v>263</v>
      </c>
      <c r="D4884" s="54" t="s">
        <v>429</v>
      </c>
      <c r="E4884" s="54" t="s">
        <v>17888</v>
      </c>
      <c r="F4884" s="71">
        <v>44574</v>
      </c>
      <c r="G4884" s="72">
        <v>37.590000000000003</v>
      </c>
      <c r="H4884" s="72">
        <v>3189.51</v>
      </c>
      <c r="I4884" s="54" t="s">
        <v>265</v>
      </c>
      <c r="J4884" s="54" t="s">
        <v>13223</v>
      </c>
      <c r="K4884" s="54" t="s">
        <v>17889</v>
      </c>
      <c r="L4884" s="54" t="s">
        <v>17890</v>
      </c>
      <c r="M4884" s="54" t="s">
        <v>17888</v>
      </c>
      <c r="N4884" s="54" t="s">
        <v>256</v>
      </c>
      <c r="O4884" s="54" t="s">
        <v>256</v>
      </c>
      <c r="P4884" s="54" t="s">
        <v>267</v>
      </c>
      <c r="Q4884" s="54" t="s">
        <v>256</v>
      </c>
      <c r="R4884" s="54" t="s">
        <v>431</v>
      </c>
      <c r="S4884" s="71"/>
      <c r="T4884" s="54" t="s">
        <v>256</v>
      </c>
      <c r="U4884" s="71">
        <v>44574</v>
      </c>
      <c r="V4884" s="54" t="s">
        <v>256</v>
      </c>
      <c r="W4884" t="str">
        <f t="shared" si="76"/>
        <v>Jan-22</v>
      </c>
    </row>
    <row r="4885" spans="1:23" x14ac:dyDescent="0.25">
      <c r="A4885" s="54" t="s">
        <v>317</v>
      </c>
      <c r="B4885" s="54" t="s">
        <v>432</v>
      </c>
      <c r="C4885" s="54" t="s">
        <v>263</v>
      </c>
      <c r="D4885" s="54" t="s">
        <v>429</v>
      </c>
      <c r="E4885" s="54" t="s">
        <v>17891</v>
      </c>
      <c r="F4885" s="71">
        <v>44580</v>
      </c>
      <c r="G4885" s="72">
        <v>416.11</v>
      </c>
      <c r="H4885" s="72">
        <v>35306.93</v>
      </c>
      <c r="I4885" s="54" t="s">
        <v>265</v>
      </c>
      <c r="J4885" s="54" t="s">
        <v>13223</v>
      </c>
      <c r="K4885" s="54" t="s">
        <v>17892</v>
      </c>
      <c r="L4885" s="54" t="s">
        <v>17893</v>
      </c>
      <c r="M4885" s="54" t="s">
        <v>17891</v>
      </c>
      <c r="N4885" s="54" t="s">
        <v>256</v>
      </c>
      <c r="O4885" s="54" t="s">
        <v>256</v>
      </c>
      <c r="P4885" s="54" t="s">
        <v>267</v>
      </c>
      <c r="Q4885" s="54" t="s">
        <v>256</v>
      </c>
      <c r="R4885" s="54" t="s">
        <v>431</v>
      </c>
      <c r="S4885" s="71"/>
      <c r="T4885" s="54" t="s">
        <v>256</v>
      </c>
      <c r="U4885" s="71">
        <v>44580</v>
      </c>
      <c r="V4885" s="54" t="s">
        <v>256</v>
      </c>
      <c r="W4885" t="str">
        <f t="shared" si="76"/>
        <v>Jan-22</v>
      </c>
    </row>
    <row r="4886" spans="1:23" x14ac:dyDescent="0.25">
      <c r="A4886" s="54" t="s">
        <v>317</v>
      </c>
      <c r="B4886" s="54" t="s">
        <v>432</v>
      </c>
      <c r="C4886" s="54" t="s">
        <v>263</v>
      </c>
      <c r="D4886" s="54" t="s">
        <v>429</v>
      </c>
      <c r="E4886" s="54" t="s">
        <v>17894</v>
      </c>
      <c r="F4886" s="71">
        <v>44580</v>
      </c>
      <c r="G4886" s="72">
        <v>12.45</v>
      </c>
      <c r="H4886" s="72">
        <v>1056.3800000000001</v>
      </c>
      <c r="I4886" s="54" t="s">
        <v>265</v>
      </c>
      <c r="J4886" s="54" t="s">
        <v>13223</v>
      </c>
      <c r="K4886" s="54" t="s">
        <v>17895</v>
      </c>
      <c r="L4886" s="54" t="s">
        <v>17896</v>
      </c>
      <c r="M4886" s="54" t="s">
        <v>17894</v>
      </c>
      <c r="N4886" s="54" t="s">
        <v>256</v>
      </c>
      <c r="O4886" s="54" t="s">
        <v>256</v>
      </c>
      <c r="P4886" s="54" t="s">
        <v>267</v>
      </c>
      <c r="Q4886" s="54" t="s">
        <v>256</v>
      </c>
      <c r="R4886" s="54" t="s">
        <v>431</v>
      </c>
      <c r="S4886" s="71"/>
      <c r="T4886" s="54" t="s">
        <v>256</v>
      </c>
      <c r="U4886" s="71">
        <v>44580</v>
      </c>
      <c r="V4886" s="54" t="s">
        <v>256</v>
      </c>
      <c r="W4886" t="str">
        <f t="shared" si="76"/>
        <v>Jan-22</v>
      </c>
    </row>
    <row r="4887" spans="1:23" x14ac:dyDescent="0.25">
      <c r="A4887" s="54" t="s">
        <v>317</v>
      </c>
      <c r="B4887" s="54" t="s">
        <v>432</v>
      </c>
      <c r="C4887" s="54" t="s">
        <v>263</v>
      </c>
      <c r="D4887" s="54" t="s">
        <v>429</v>
      </c>
      <c r="E4887" s="54" t="s">
        <v>17897</v>
      </c>
      <c r="F4887" s="71">
        <v>44580</v>
      </c>
      <c r="G4887" s="72">
        <v>167.2</v>
      </c>
      <c r="H4887" s="72">
        <v>14186.92</v>
      </c>
      <c r="I4887" s="54" t="s">
        <v>265</v>
      </c>
      <c r="J4887" s="54" t="s">
        <v>13223</v>
      </c>
      <c r="K4887" s="54" t="s">
        <v>17898</v>
      </c>
      <c r="L4887" s="54" t="s">
        <v>17899</v>
      </c>
      <c r="M4887" s="54" t="s">
        <v>17897</v>
      </c>
      <c r="N4887" s="54" t="s">
        <v>256</v>
      </c>
      <c r="O4887" s="54" t="s">
        <v>256</v>
      </c>
      <c r="P4887" s="54" t="s">
        <v>267</v>
      </c>
      <c r="Q4887" s="54" t="s">
        <v>256</v>
      </c>
      <c r="R4887" s="54" t="s">
        <v>431</v>
      </c>
      <c r="S4887" s="71"/>
      <c r="T4887" s="54" t="s">
        <v>256</v>
      </c>
      <c r="U4887" s="71">
        <v>44580</v>
      </c>
      <c r="V4887" s="54" t="s">
        <v>256</v>
      </c>
      <c r="W4887" t="str">
        <f t="shared" si="76"/>
        <v>Jan-22</v>
      </c>
    </row>
    <row r="4888" spans="1:23" x14ac:dyDescent="0.25">
      <c r="A4888" s="54" t="s">
        <v>317</v>
      </c>
      <c r="B4888" s="54" t="s">
        <v>432</v>
      </c>
      <c r="C4888" s="54" t="s">
        <v>263</v>
      </c>
      <c r="D4888" s="54" t="s">
        <v>429</v>
      </c>
      <c r="E4888" s="54" t="s">
        <v>17900</v>
      </c>
      <c r="F4888" s="71">
        <v>44580</v>
      </c>
      <c r="G4888" s="72">
        <v>148.5</v>
      </c>
      <c r="H4888" s="72">
        <v>12600.23</v>
      </c>
      <c r="I4888" s="54" t="s">
        <v>265</v>
      </c>
      <c r="J4888" s="54" t="s">
        <v>13223</v>
      </c>
      <c r="K4888" s="54" t="s">
        <v>17901</v>
      </c>
      <c r="L4888" s="54" t="s">
        <v>17902</v>
      </c>
      <c r="M4888" s="54" t="s">
        <v>17900</v>
      </c>
      <c r="N4888" s="54" t="s">
        <v>256</v>
      </c>
      <c r="O4888" s="54" t="s">
        <v>256</v>
      </c>
      <c r="P4888" s="54" t="s">
        <v>267</v>
      </c>
      <c r="Q4888" s="54" t="s">
        <v>256</v>
      </c>
      <c r="R4888" s="54" t="s">
        <v>431</v>
      </c>
      <c r="S4888" s="71"/>
      <c r="T4888" s="54" t="s">
        <v>256</v>
      </c>
      <c r="U4888" s="71">
        <v>44580</v>
      </c>
      <c r="V4888" s="54" t="s">
        <v>256</v>
      </c>
      <c r="W4888" t="str">
        <f t="shared" si="76"/>
        <v>Jan-22</v>
      </c>
    </row>
    <row r="4889" spans="1:23" x14ac:dyDescent="0.25">
      <c r="A4889" s="54" t="s">
        <v>317</v>
      </c>
      <c r="B4889" s="54" t="s">
        <v>432</v>
      </c>
      <c r="C4889" s="54" t="s">
        <v>263</v>
      </c>
      <c r="D4889" s="54" t="s">
        <v>429</v>
      </c>
      <c r="E4889" s="54" t="s">
        <v>17903</v>
      </c>
      <c r="F4889" s="71">
        <v>44580</v>
      </c>
      <c r="G4889" s="72">
        <v>806.08</v>
      </c>
      <c r="H4889" s="72">
        <v>68395.89</v>
      </c>
      <c r="I4889" s="54" t="s">
        <v>265</v>
      </c>
      <c r="J4889" s="54" t="s">
        <v>13223</v>
      </c>
      <c r="K4889" s="54" t="s">
        <v>17904</v>
      </c>
      <c r="L4889" s="54" t="s">
        <v>17905</v>
      </c>
      <c r="M4889" s="54" t="s">
        <v>17903</v>
      </c>
      <c r="N4889" s="54" t="s">
        <v>256</v>
      </c>
      <c r="O4889" s="54" t="s">
        <v>256</v>
      </c>
      <c r="P4889" s="54" t="s">
        <v>267</v>
      </c>
      <c r="Q4889" s="54" t="s">
        <v>256</v>
      </c>
      <c r="R4889" s="54" t="s">
        <v>431</v>
      </c>
      <c r="S4889" s="71"/>
      <c r="T4889" s="54" t="s">
        <v>256</v>
      </c>
      <c r="U4889" s="71">
        <v>44580</v>
      </c>
      <c r="V4889" s="54" t="s">
        <v>256</v>
      </c>
      <c r="W4889" t="str">
        <f t="shared" si="76"/>
        <v>Jan-22</v>
      </c>
    </row>
    <row r="4890" spans="1:23" x14ac:dyDescent="0.25">
      <c r="A4890" s="54" t="s">
        <v>317</v>
      </c>
      <c r="B4890" s="54" t="s">
        <v>432</v>
      </c>
      <c r="C4890" s="54" t="s">
        <v>263</v>
      </c>
      <c r="D4890" s="54" t="s">
        <v>429</v>
      </c>
      <c r="E4890" s="54" t="s">
        <v>17906</v>
      </c>
      <c r="F4890" s="71">
        <v>44580</v>
      </c>
      <c r="G4890" s="72">
        <v>292.60000000000002</v>
      </c>
      <c r="H4890" s="72">
        <v>24827.11</v>
      </c>
      <c r="I4890" s="54" t="s">
        <v>265</v>
      </c>
      <c r="J4890" s="54" t="s">
        <v>13223</v>
      </c>
      <c r="K4890" s="54" t="s">
        <v>17907</v>
      </c>
      <c r="L4890" s="54" t="s">
        <v>17908</v>
      </c>
      <c r="M4890" s="54" t="s">
        <v>17906</v>
      </c>
      <c r="N4890" s="54" t="s">
        <v>256</v>
      </c>
      <c r="O4890" s="54" t="s">
        <v>256</v>
      </c>
      <c r="P4890" s="54" t="s">
        <v>267</v>
      </c>
      <c r="Q4890" s="54" t="s">
        <v>256</v>
      </c>
      <c r="R4890" s="54" t="s">
        <v>431</v>
      </c>
      <c r="S4890" s="71"/>
      <c r="T4890" s="54" t="s">
        <v>256</v>
      </c>
      <c r="U4890" s="71">
        <v>44580</v>
      </c>
      <c r="V4890" s="54" t="s">
        <v>256</v>
      </c>
      <c r="W4890" t="str">
        <f t="shared" si="76"/>
        <v>Jan-22</v>
      </c>
    </row>
    <row r="4891" spans="1:23" x14ac:dyDescent="0.25">
      <c r="A4891" s="54" t="s">
        <v>317</v>
      </c>
      <c r="B4891" s="54" t="s">
        <v>432</v>
      </c>
      <c r="C4891" s="54" t="s">
        <v>263</v>
      </c>
      <c r="D4891" s="54" t="s">
        <v>429</v>
      </c>
      <c r="E4891" s="54" t="s">
        <v>17909</v>
      </c>
      <c r="F4891" s="71">
        <v>44574</v>
      </c>
      <c r="G4891" s="72">
        <v>148.33000000000001</v>
      </c>
      <c r="H4891" s="72">
        <v>12585.8</v>
      </c>
      <c r="I4891" s="54" t="s">
        <v>265</v>
      </c>
      <c r="J4891" s="54" t="s">
        <v>13223</v>
      </c>
      <c r="K4891" s="54" t="s">
        <v>17910</v>
      </c>
      <c r="L4891" s="54" t="s">
        <v>17911</v>
      </c>
      <c r="M4891" s="54" t="s">
        <v>17909</v>
      </c>
      <c r="N4891" s="54" t="s">
        <v>256</v>
      </c>
      <c r="O4891" s="54" t="s">
        <v>256</v>
      </c>
      <c r="P4891" s="54" t="s">
        <v>267</v>
      </c>
      <c r="Q4891" s="54" t="s">
        <v>256</v>
      </c>
      <c r="R4891" s="54" t="s">
        <v>431</v>
      </c>
      <c r="S4891" s="71"/>
      <c r="T4891" s="54" t="s">
        <v>256</v>
      </c>
      <c r="U4891" s="71">
        <v>44574</v>
      </c>
      <c r="V4891" s="54" t="s">
        <v>256</v>
      </c>
      <c r="W4891" t="str">
        <f t="shared" si="76"/>
        <v>Jan-22</v>
      </c>
    </row>
    <row r="4892" spans="1:23" x14ac:dyDescent="0.25">
      <c r="A4892" s="54" t="s">
        <v>317</v>
      </c>
      <c r="B4892" s="54" t="s">
        <v>432</v>
      </c>
      <c r="C4892" s="54" t="s">
        <v>263</v>
      </c>
      <c r="D4892" s="54" t="s">
        <v>429</v>
      </c>
      <c r="E4892" s="54" t="s">
        <v>17912</v>
      </c>
      <c r="F4892" s="71">
        <v>44574</v>
      </c>
      <c r="G4892" s="72">
        <v>3.26</v>
      </c>
      <c r="H4892" s="72">
        <v>276.61</v>
      </c>
      <c r="I4892" s="54" t="s">
        <v>265</v>
      </c>
      <c r="J4892" s="54" t="s">
        <v>13223</v>
      </c>
      <c r="K4892" s="54" t="s">
        <v>17913</v>
      </c>
      <c r="L4892" s="54" t="s">
        <v>17914</v>
      </c>
      <c r="M4892" s="54" t="s">
        <v>17912</v>
      </c>
      <c r="N4892" s="54" t="s">
        <v>256</v>
      </c>
      <c r="O4892" s="54" t="s">
        <v>256</v>
      </c>
      <c r="P4892" s="54" t="s">
        <v>267</v>
      </c>
      <c r="Q4892" s="54" t="s">
        <v>256</v>
      </c>
      <c r="R4892" s="54" t="s">
        <v>431</v>
      </c>
      <c r="S4892" s="71"/>
      <c r="T4892" s="54" t="s">
        <v>256</v>
      </c>
      <c r="U4892" s="71">
        <v>44574</v>
      </c>
      <c r="V4892" s="54" t="s">
        <v>256</v>
      </c>
      <c r="W4892" t="str">
        <f t="shared" si="76"/>
        <v>Jan-22</v>
      </c>
    </row>
    <row r="4893" spans="1:23" x14ac:dyDescent="0.25">
      <c r="A4893" s="54" t="s">
        <v>317</v>
      </c>
      <c r="B4893" s="54" t="s">
        <v>432</v>
      </c>
      <c r="C4893" s="54" t="s">
        <v>263</v>
      </c>
      <c r="D4893" s="54" t="s">
        <v>429</v>
      </c>
      <c r="E4893" s="54" t="s">
        <v>17915</v>
      </c>
      <c r="F4893" s="71">
        <v>44574</v>
      </c>
      <c r="G4893" s="72">
        <v>1294.26</v>
      </c>
      <c r="H4893" s="72">
        <v>109817.96</v>
      </c>
      <c r="I4893" s="54" t="s">
        <v>265</v>
      </c>
      <c r="J4893" s="54" t="s">
        <v>13223</v>
      </c>
      <c r="K4893" s="54" t="s">
        <v>17916</v>
      </c>
      <c r="L4893" s="54" t="s">
        <v>17917</v>
      </c>
      <c r="M4893" s="54" t="s">
        <v>17915</v>
      </c>
      <c r="N4893" s="54" t="s">
        <v>256</v>
      </c>
      <c r="O4893" s="54" t="s">
        <v>256</v>
      </c>
      <c r="P4893" s="54" t="s">
        <v>267</v>
      </c>
      <c r="Q4893" s="54" t="s">
        <v>256</v>
      </c>
      <c r="R4893" s="54" t="s">
        <v>431</v>
      </c>
      <c r="S4893" s="71"/>
      <c r="T4893" s="54" t="s">
        <v>256</v>
      </c>
      <c r="U4893" s="71">
        <v>44574</v>
      </c>
      <c r="V4893" s="54" t="s">
        <v>256</v>
      </c>
      <c r="W4893" t="str">
        <f t="shared" si="76"/>
        <v>Jan-22</v>
      </c>
    </row>
    <row r="4894" spans="1:23" x14ac:dyDescent="0.25">
      <c r="A4894" s="54" t="s">
        <v>317</v>
      </c>
      <c r="B4894" s="54" t="s">
        <v>432</v>
      </c>
      <c r="C4894" s="54" t="s">
        <v>263</v>
      </c>
      <c r="D4894" s="54" t="s">
        <v>429</v>
      </c>
      <c r="E4894" s="54" t="s">
        <v>17918</v>
      </c>
      <c r="F4894" s="71">
        <v>44574</v>
      </c>
      <c r="G4894" s="72">
        <v>746.74</v>
      </c>
      <c r="H4894" s="72">
        <v>63360.89</v>
      </c>
      <c r="I4894" s="54" t="s">
        <v>265</v>
      </c>
      <c r="J4894" s="54" t="s">
        <v>13223</v>
      </c>
      <c r="K4894" s="54" t="s">
        <v>17919</v>
      </c>
      <c r="L4894" s="54" t="s">
        <v>17920</v>
      </c>
      <c r="M4894" s="54" t="s">
        <v>17918</v>
      </c>
      <c r="N4894" s="54" t="s">
        <v>256</v>
      </c>
      <c r="O4894" s="54" t="s">
        <v>256</v>
      </c>
      <c r="P4894" s="54" t="s">
        <v>267</v>
      </c>
      <c r="Q4894" s="54" t="s">
        <v>256</v>
      </c>
      <c r="R4894" s="54" t="s">
        <v>431</v>
      </c>
      <c r="S4894" s="71"/>
      <c r="T4894" s="54" t="s">
        <v>256</v>
      </c>
      <c r="U4894" s="71">
        <v>44574</v>
      </c>
      <c r="V4894" s="54" t="s">
        <v>256</v>
      </c>
      <c r="W4894" t="str">
        <f t="shared" si="76"/>
        <v>Jan-22</v>
      </c>
    </row>
    <row r="4895" spans="1:23" x14ac:dyDescent="0.25">
      <c r="A4895" s="54" t="s">
        <v>317</v>
      </c>
      <c r="B4895" s="54" t="s">
        <v>432</v>
      </c>
      <c r="C4895" s="54" t="s">
        <v>263</v>
      </c>
      <c r="D4895" s="54" t="s">
        <v>429</v>
      </c>
      <c r="E4895" s="54" t="s">
        <v>17921</v>
      </c>
      <c r="F4895" s="71">
        <v>44574</v>
      </c>
      <c r="G4895" s="72">
        <v>882.72</v>
      </c>
      <c r="H4895" s="72">
        <v>74898.789999999994</v>
      </c>
      <c r="I4895" s="54" t="s">
        <v>265</v>
      </c>
      <c r="J4895" s="54" t="s">
        <v>13223</v>
      </c>
      <c r="K4895" s="54" t="s">
        <v>17922</v>
      </c>
      <c r="L4895" s="54" t="s">
        <v>17923</v>
      </c>
      <c r="M4895" s="54" t="s">
        <v>17921</v>
      </c>
      <c r="N4895" s="54" t="s">
        <v>256</v>
      </c>
      <c r="O4895" s="54" t="s">
        <v>256</v>
      </c>
      <c r="P4895" s="54" t="s">
        <v>267</v>
      </c>
      <c r="Q4895" s="54" t="s">
        <v>256</v>
      </c>
      <c r="R4895" s="54" t="s">
        <v>431</v>
      </c>
      <c r="S4895" s="71"/>
      <c r="T4895" s="54" t="s">
        <v>256</v>
      </c>
      <c r="U4895" s="71">
        <v>44574</v>
      </c>
      <c r="V4895" s="54" t="s">
        <v>256</v>
      </c>
      <c r="W4895" t="str">
        <f t="shared" si="76"/>
        <v>Jan-22</v>
      </c>
    </row>
    <row r="4896" spans="1:23" x14ac:dyDescent="0.25">
      <c r="A4896" s="54" t="s">
        <v>317</v>
      </c>
      <c r="B4896" s="54" t="s">
        <v>432</v>
      </c>
      <c r="C4896" s="54" t="s">
        <v>263</v>
      </c>
      <c r="D4896" s="54" t="s">
        <v>429</v>
      </c>
      <c r="E4896" s="54" t="s">
        <v>17924</v>
      </c>
      <c r="F4896" s="71">
        <v>44574</v>
      </c>
      <c r="G4896" s="72">
        <v>501.6</v>
      </c>
      <c r="H4896" s="72">
        <v>42560.76</v>
      </c>
      <c r="I4896" s="54" t="s">
        <v>265</v>
      </c>
      <c r="J4896" s="54" t="s">
        <v>13223</v>
      </c>
      <c r="K4896" s="54" t="s">
        <v>17925</v>
      </c>
      <c r="L4896" s="54" t="s">
        <v>17926</v>
      </c>
      <c r="M4896" s="54" t="s">
        <v>17924</v>
      </c>
      <c r="N4896" s="54" t="s">
        <v>256</v>
      </c>
      <c r="O4896" s="54" t="s">
        <v>256</v>
      </c>
      <c r="P4896" s="54" t="s">
        <v>267</v>
      </c>
      <c r="Q4896" s="54" t="s">
        <v>256</v>
      </c>
      <c r="R4896" s="54" t="s">
        <v>431</v>
      </c>
      <c r="S4896" s="71"/>
      <c r="T4896" s="54" t="s">
        <v>256</v>
      </c>
      <c r="U4896" s="71">
        <v>44574</v>
      </c>
      <c r="V4896" s="54" t="s">
        <v>256</v>
      </c>
      <c r="W4896" t="str">
        <f t="shared" si="76"/>
        <v>Jan-22</v>
      </c>
    </row>
    <row r="4897" spans="1:23" x14ac:dyDescent="0.25">
      <c r="A4897" s="54" t="s">
        <v>317</v>
      </c>
      <c r="B4897" s="54" t="s">
        <v>432</v>
      </c>
      <c r="C4897" s="54" t="s">
        <v>263</v>
      </c>
      <c r="D4897" s="54" t="s">
        <v>429</v>
      </c>
      <c r="E4897" s="54" t="s">
        <v>17927</v>
      </c>
      <c r="F4897" s="71">
        <v>44574</v>
      </c>
      <c r="G4897" s="72">
        <v>1158.8499999999999</v>
      </c>
      <c r="H4897" s="72">
        <v>98328.42</v>
      </c>
      <c r="I4897" s="54" t="s">
        <v>265</v>
      </c>
      <c r="J4897" s="54" t="s">
        <v>13223</v>
      </c>
      <c r="K4897" s="54" t="s">
        <v>17928</v>
      </c>
      <c r="L4897" s="54" t="s">
        <v>17929</v>
      </c>
      <c r="M4897" s="54" t="s">
        <v>17927</v>
      </c>
      <c r="N4897" s="54" t="s">
        <v>256</v>
      </c>
      <c r="O4897" s="54" t="s">
        <v>256</v>
      </c>
      <c r="P4897" s="54" t="s">
        <v>267</v>
      </c>
      <c r="Q4897" s="54" t="s">
        <v>256</v>
      </c>
      <c r="R4897" s="54" t="s">
        <v>431</v>
      </c>
      <c r="S4897" s="71"/>
      <c r="T4897" s="54" t="s">
        <v>256</v>
      </c>
      <c r="U4897" s="71">
        <v>44574</v>
      </c>
      <c r="V4897" s="54" t="s">
        <v>256</v>
      </c>
      <c r="W4897" t="str">
        <f t="shared" si="76"/>
        <v>Jan-22</v>
      </c>
    </row>
    <row r="4898" spans="1:23" x14ac:dyDescent="0.25">
      <c r="A4898" s="54" t="s">
        <v>317</v>
      </c>
      <c r="B4898" s="54" t="s">
        <v>432</v>
      </c>
      <c r="C4898" s="54" t="s">
        <v>263</v>
      </c>
      <c r="D4898" s="54" t="s">
        <v>429</v>
      </c>
      <c r="E4898" s="54" t="s">
        <v>17930</v>
      </c>
      <c r="F4898" s="71">
        <v>44578</v>
      </c>
      <c r="G4898" s="72">
        <v>643.26</v>
      </c>
      <c r="H4898" s="72">
        <v>54580.61</v>
      </c>
      <c r="I4898" s="54" t="s">
        <v>265</v>
      </c>
      <c r="J4898" s="54" t="s">
        <v>13223</v>
      </c>
      <c r="K4898" s="54" t="s">
        <v>17931</v>
      </c>
      <c r="L4898" s="54" t="s">
        <v>17932</v>
      </c>
      <c r="M4898" s="54" t="s">
        <v>17930</v>
      </c>
      <c r="N4898" s="54" t="s">
        <v>256</v>
      </c>
      <c r="O4898" s="54" t="s">
        <v>256</v>
      </c>
      <c r="P4898" s="54" t="s">
        <v>267</v>
      </c>
      <c r="Q4898" s="54" t="s">
        <v>256</v>
      </c>
      <c r="R4898" s="54" t="s">
        <v>431</v>
      </c>
      <c r="S4898" s="71"/>
      <c r="T4898" s="54" t="s">
        <v>256</v>
      </c>
      <c r="U4898" s="71">
        <v>44578</v>
      </c>
      <c r="V4898" s="54" t="s">
        <v>256</v>
      </c>
      <c r="W4898" t="str">
        <f t="shared" si="76"/>
        <v>Jan-22</v>
      </c>
    </row>
    <row r="4899" spans="1:23" x14ac:dyDescent="0.25">
      <c r="A4899" s="54" t="s">
        <v>317</v>
      </c>
      <c r="B4899" s="54" t="s">
        <v>432</v>
      </c>
      <c r="C4899" s="54" t="s">
        <v>263</v>
      </c>
      <c r="D4899" s="54" t="s">
        <v>429</v>
      </c>
      <c r="E4899" s="54" t="s">
        <v>17933</v>
      </c>
      <c r="F4899" s="71">
        <v>44578</v>
      </c>
      <c r="G4899" s="72">
        <v>1263.69</v>
      </c>
      <c r="H4899" s="72">
        <v>107224.1</v>
      </c>
      <c r="I4899" s="54" t="s">
        <v>265</v>
      </c>
      <c r="J4899" s="54" t="s">
        <v>13223</v>
      </c>
      <c r="K4899" s="54" t="s">
        <v>17934</v>
      </c>
      <c r="L4899" s="54" t="s">
        <v>17935</v>
      </c>
      <c r="M4899" s="54" t="s">
        <v>17933</v>
      </c>
      <c r="N4899" s="54" t="s">
        <v>256</v>
      </c>
      <c r="O4899" s="54" t="s">
        <v>256</v>
      </c>
      <c r="P4899" s="54" t="s">
        <v>267</v>
      </c>
      <c r="Q4899" s="54" t="s">
        <v>256</v>
      </c>
      <c r="R4899" s="54" t="s">
        <v>431</v>
      </c>
      <c r="S4899" s="71"/>
      <c r="T4899" s="54" t="s">
        <v>256</v>
      </c>
      <c r="U4899" s="71">
        <v>44578</v>
      </c>
      <c r="V4899" s="54" t="s">
        <v>256</v>
      </c>
      <c r="W4899" t="str">
        <f t="shared" si="76"/>
        <v>Jan-22</v>
      </c>
    </row>
    <row r="4900" spans="1:23" x14ac:dyDescent="0.25">
      <c r="A4900" s="54" t="s">
        <v>317</v>
      </c>
      <c r="B4900" s="54" t="s">
        <v>432</v>
      </c>
      <c r="C4900" s="54" t="s">
        <v>263</v>
      </c>
      <c r="D4900" s="54" t="s">
        <v>429</v>
      </c>
      <c r="E4900" s="54" t="s">
        <v>17936</v>
      </c>
      <c r="F4900" s="71">
        <v>44578</v>
      </c>
      <c r="G4900" s="72">
        <v>1075.1400000000001</v>
      </c>
      <c r="H4900" s="72">
        <v>91225.63</v>
      </c>
      <c r="I4900" s="54" t="s">
        <v>265</v>
      </c>
      <c r="J4900" s="54" t="s">
        <v>13223</v>
      </c>
      <c r="K4900" s="54" t="s">
        <v>17937</v>
      </c>
      <c r="L4900" s="54" t="s">
        <v>17938</v>
      </c>
      <c r="M4900" s="54" t="s">
        <v>17936</v>
      </c>
      <c r="N4900" s="54" t="s">
        <v>256</v>
      </c>
      <c r="O4900" s="54" t="s">
        <v>256</v>
      </c>
      <c r="P4900" s="54" t="s">
        <v>267</v>
      </c>
      <c r="Q4900" s="54" t="s">
        <v>256</v>
      </c>
      <c r="R4900" s="54" t="s">
        <v>431</v>
      </c>
      <c r="S4900" s="71"/>
      <c r="T4900" s="54" t="s">
        <v>256</v>
      </c>
      <c r="U4900" s="71">
        <v>44578</v>
      </c>
      <c r="V4900" s="54" t="s">
        <v>256</v>
      </c>
      <c r="W4900" t="str">
        <f t="shared" si="76"/>
        <v>Jan-22</v>
      </c>
    </row>
    <row r="4901" spans="1:23" x14ac:dyDescent="0.25">
      <c r="A4901" s="54" t="s">
        <v>317</v>
      </c>
      <c r="B4901" s="54" t="s">
        <v>432</v>
      </c>
      <c r="C4901" s="54" t="s">
        <v>263</v>
      </c>
      <c r="D4901" s="54" t="s">
        <v>429</v>
      </c>
      <c r="E4901" s="54" t="s">
        <v>17939</v>
      </c>
      <c r="F4901" s="71">
        <v>44588</v>
      </c>
      <c r="G4901" s="72">
        <v>133.66</v>
      </c>
      <c r="H4901" s="72">
        <v>11341.05</v>
      </c>
      <c r="I4901" s="54" t="s">
        <v>265</v>
      </c>
      <c r="J4901" s="54" t="s">
        <v>13223</v>
      </c>
      <c r="K4901" s="54" t="s">
        <v>17940</v>
      </c>
      <c r="L4901" s="54" t="s">
        <v>17941</v>
      </c>
      <c r="M4901" s="54" t="s">
        <v>17939</v>
      </c>
      <c r="N4901" s="54" t="s">
        <v>256</v>
      </c>
      <c r="O4901" s="54" t="s">
        <v>256</v>
      </c>
      <c r="P4901" s="54" t="s">
        <v>267</v>
      </c>
      <c r="Q4901" s="54" t="s">
        <v>256</v>
      </c>
      <c r="R4901" s="54" t="s">
        <v>431</v>
      </c>
      <c r="S4901" s="71"/>
      <c r="T4901" s="54" t="s">
        <v>256</v>
      </c>
      <c r="U4901" s="71">
        <v>44588</v>
      </c>
      <c r="V4901" s="54" t="s">
        <v>256</v>
      </c>
      <c r="W4901" t="str">
        <f t="shared" si="76"/>
        <v>Jan-22</v>
      </c>
    </row>
    <row r="4902" spans="1:23" x14ac:dyDescent="0.25">
      <c r="A4902" s="54" t="s">
        <v>317</v>
      </c>
      <c r="B4902" s="54" t="s">
        <v>432</v>
      </c>
      <c r="C4902" s="54" t="s">
        <v>263</v>
      </c>
      <c r="D4902" s="54" t="s">
        <v>429</v>
      </c>
      <c r="E4902" s="54" t="s">
        <v>17942</v>
      </c>
      <c r="F4902" s="71">
        <v>44588</v>
      </c>
      <c r="G4902" s="72">
        <v>412.55</v>
      </c>
      <c r="H4902" s="72">
        <v>35004.870000000003</v>
      </c>
      <c r="I4902" s="54" t="s">
        <v>265</v>
      </c>
      <c r="J4902" s="54" t="s">
        <v>13223</v>
      </c>
      <c r="K4902" s="54" t="s">
        <v>17943</v>
      </c>
      <c r="L4902" s="54" t="s">
        <v>17944</v>
      </c>
      <c r="M4902" s="54" t="s">
        <v>17942</v>
      </c>
      <c r="N4902" s="54" t="s">
        <v>256</v>
      </c>
      <c r="O4902" s="54" t="s">
        <v>256</v>
      </c>
      <c r="P4902" s="54" t="s">
        <v>267</v>
      </c>
      <c r="Q4902" s="54" t="s">
        <v>256</v>
      </c>
      <c r="R4902" s="54" t="s">
        <v>431</v>
      </c>
      <c r="S4902" s="71"/>
      <c r="T4902" s="54" t="s">
        <v>256</v>
      </c>
      <c r="U4902" s="71">
        <v>44588</v>
      </c>
      <c r="V4902" s="54" t="s">
        <v>256</v>
      </c>
      <c r="W4902" t="str">
        <f t="shared" si="76"/>
        <v>Jan-22</v>
      </c>
    </row>
    <row r="4903" spans="1:23" x14ac:dyDescent="0.25">
      <c r="A4903" s="54" t="s">
        <v>317</v>
      </c>
      <c r="B4903" s="54" t="s">
        <v>432</v>
      </c>
      <c r="C4903" s="54" t="s">
        <v>263</v>
      </c>
      <c r="D4903" s="54" t="s">
        <v>429</v>
      </c>
      <c r="E4903" s="54" t="s">
        <v>17945</v>
      </c>
      <c r="F4903" s="71">
        <v>44588</v>
      </c>
      <c r="G4903" s="72">
        <v>342.33</v>
      </c>
      <c r="H4903" s="72">
        <v>29046.7</v>
      </c>
      <c r="I4903" s="54" t="s">
        <v>265</v>
      </c>
      <c r="J4903" s="54" t="s">
        <v>13223</v>
      </c>
      <c r="K4903" s="54" t="s">
        <v>17946</v>
      </c>
      <c r="L4903" s="54" t="s">
        <v>17947</v>
      </c>
      <c r="M4903" s="54" t="s">
        <v>17945</v>
      </c>
      <c r="N4903" s="54" t="s">
        <v>256</v>
      </c>
      <c r="O4903" s="54" t="s">
        <v>256</v>
      </c>
      <c r="P4903" s="54" t="s">
        <v>267</v>
      </c>
      <c r="Q4903" s="54" t="s">
        <v>256</v>
      </c>
      <c r="R4903" s="54" t="s">
        <v>431</v>
      </c>
      <c r="S4903" s="71"/>
      <c r="T4903" s="54" t="s">
        <v>256</v>
      </c>
      <c r="U4903" s="71">
        <v>44588</v>
      </c>
      <c r="V4903" s="54" t="s">
        <v>256</v>
      </c>
      <c r="W4903" t="str">
        <f t="shared" si="76"/>
        <v>Jan-22</v>
      </c>
    </row>
    <row r="4904" spans="1:23" x14ac:dyDescent="0.25">
      <c r="A4904" s="54" t="s">
        <v>317</v>
      </c>
      <c r="B4904" s="54" t="s">
        <v>432</v>
      </c>
      <c r="C4904" s="54" t="s">
        <v>263</v>
      </c>
      <c r="D4904" s="54" t="s">
        <v>429</v>
      </c>
      <c r="E4904" s="54" t="s">
        <v>17948</v>
      </c>
      <c r="F4904" s="71">
        <v>44588</v>
      </c>
      <c r="G4904" s="72">
        <v>634.6</v>
      </c>
      <c r="H4904" s="72">
        <v>53845.81</v>
      </c>
      <c r="I4904" s="54" t="s">
        <v>265</v>
      </c>
      <c r="J4904" s="54" t="s">
        <v>13223</v>
      </c>
      <c r="K4904" s="54" t="s">
        <v>17949</v>
      </c>
      <c r="L4904" s="54" t="s">
        <v>17950</v>
      </c>
      <c r="M4904" s="54" t="s">
        <v>17948</v>
      </c>
      <c r="N4904" s="54" t="s">
        <v>256</v>
      </c>
      <c r="O4904" s="54" t="s">
        <v>256</v>
      </c>
      <c r="P4904" s="54" t="s">
        <v>267</v>
      </c>
      <c r="Q4904" s="54" t="s">
        <v>256</v>
      </c>
      <c r="R4904" s="54" t="s">
        <v>431</v>
      </c>
      <c r="S4904" s="71"/>
      <c r="T4904" s="54" t="s">
        <v>256</v>
      </c>
      <c r="U4904" s="71">
        <v>44588</v>
      </c>
      <c r="V4904" s="54" t="s">
        <v>256</v>
      </c>
      <c r="W4904" t="str">
        <f t="shared" si="76"/>
        <v>Jan-22</v>
      </c>
    </row>
    <row r="4905" spans="1:23" x14ac:dyDescent="0.25">
      <c r="A4905" s="54" t="s">
        <v>317</v>
      </c>
      <c r="B4905" s="54" t="s">
        <v>432</v>
      </c>
      <c r="C4905" s="54" t="s">
        <v>263</v>
      </c>
      <c r="D4905" s="54" t="s">
        <v>429</v>
      </c>
      <c r="E4905" s="54" t="s">
        <v>17951</v>
      </c>
      <c r="F4905" s="71">
        <v>44588</v>
      </c>
      <c r="G4905" s="72">
        <v>336.64</v>
      </c>
      <c r="H4905" s="72">
        <v>28563.9</v>
      </c>
      <c r="I4905" s="54" t="s">
        <v>265</v>
      </c>
      <c r="J4905" s="54" t="s">
        <v>13223</v>
      </c>
      <c r="K4905" s="54" t="s">
        <v>17952</v>
      </c>
      <c r="L4905" s="54" t="s">
        <v>17953</v>
      </c>
      <c r="M4905" s="54" t="s">
        <v>17951</v>
      </c>
      <c r="N4905" s="54" t="s">
        <v>256</v>
      </c>
      <c r="O4905" s="54" t="s">
        <v>256</v>
      </c>
      <c r="P4905" s="54" t="s">
        <v>267</v>
      </c>
      <c r="Q4905" s="54" t="s">
        <v>256</v>
      </c>
      <c r="R4905" s="54" t="s">
        <v>431</v>
      </c>
      <c r="S4905" s="71"/>
      <c r="T4905" s="54" t="s">
        <v>256</v>
      </c>
      <c r="U4905" s="71">
        <v>44588</v>
      </c>
      <c r="V4905" s="54" t="s">
        <v>256</v>
      </c>
      <c r="W4905" t="str">
        <f t="shared" si="76"/>
        <v>Jan-22</v>
      </c>
    </row>
    <row r="4906" spans="1:23" x14ac:dyDescent="0.25">
      <c r="A4906" s="54" t="s">
        <v>317</v>
      </c>
      <c r="B4906" s="54" t="s">
        <v>432</v>
      </c>
      <c r="C4906" s="54" t="s">
        <v>263</v>
      </c>
      <c r="D4906" s="54" t="s">
        <v>429</v>
      </c>
      <c r="E4906" s="54" t="s">
        <v>17954</v>
      </c>
      <c r="F4906" s="71">
        <v>44588</v>
      </c>
      <c r="G4906" s="72">
        <v>575.19000000000005</v>
      </c>
      <c r="H4906" s="72">
        <v>48804.87</v>
      </c>
      <c r="I4906" s="54" t="s">
        <v>265</v>
      </c>
      <c r="J4906" s="54" t="s">
        <v>13223</v>
      </c>
      <c r="K4906" s="54" t="s">
        <v>17955</v>
      </c>
      <c r="L4906" s="54" t="s">
        <v>17956</v>
      </c>
      <c r="M4906" s="54" t="s">
        <v>17954</v>
      </c>
      <c r="N4906" s="54" t="s">
        <v>256</v>
      </c>
      <c r="O4906" s="54" t="s">
        <v>256</v>
      </c>
      <c r="P4906" s="54" t="s">
        <v>267</v>
      </c>
      <c r="Q4906" s="54" t="s">
        <v>256</v>
      </c>
      <c r="R4906" s="54" t="s">
        <v>431</v>
      </c>
      <c r="S4906" s="71"/>
      <c r="T4906" s="54" t="s">
        <v>256</v>
      </c>
      <c r="U4906" s="71">
        <v>44588</v>
      </c>
      <c r="V4906" s="54" t="s">
        <v>256</v>
      </c>
      <c r="W4906" t="str">
        <f t="shared" si="76"/>
        <v>Jan-22</v>
      </c>
    </row>
    <row r="4907" spans="1:23" x14ac:dyDescent="0.25">
      <c r="A4907" s="54" t="s">
        <v>317</v>
      </c>
      <c r="B4907" s="54" t="s">
        <v>432</v>
      </c>
      <c r="C4907" s="54" t="s">
        <v>263</v>
      </c>
      <c r="D4907" s="54" t="s">
        <v>429</v>
      </c>
      <c r="E4907" s="54" t="s">
        <v>17957</v>
      </c>
      <c r="F4907" s="71">
        <v>44587</v>
      </c>
      <c r="G4907" s="72">
        <v>2493.0100000000002</v>
      </c>
      <c r="H4907" s="72">
        <v>211531.9</v>
      </c>
      <c r="I4907" s="54" t="s">
        <v>265</v>
      </c>
      <c r="J4907" s="54" t="s">
        <v>16197</v>
      </c>
      <c r="K4907" s="54" t="s">
        <v>583</v>
      </c>
      <c r="L4907" s="54" t="s">
        <v>17958</v>
      </c>
      <c r="M4907" s="54" t="s">
        <v>17957</v>
      </c>
      <c r="N4907" s="54" t="s">
        <v>256</v>
      </c>
      <c r="O4907" s="54" t="s">
        <v>256</v>
      </c>
      <c r="P4907" s="54" t="s">
        <v>495</v>
      </c>
      <c r="Q4907" s="54" t="s">
        <v>256</v>
      </c>
      <c r="R4907" s="54" t="s">
        <v>431</v>
      </c>
      <c r="S4907" s="71"/>
      <c r="T4907" s="54" t="s">
        <v>256</v>
      </c>
      <c r="U4907" s="71">
        <v>44587</v>
      </c>
      <c r="V4907" s="54" t="s">
        <v>256</v>
      </c>
      <c r="W4907" t="str">
        <f t="shared" si="76"/>
        <v>Jan-22</v>
      </c>
    </row>
    <row r="4908" spans="1:23" x14ac:dyDescent="0.25">
      <c r="A4908" s="54" t="s">
        <v>317</v>
      </c>
      <c r="B4908" s="54" t="s">
        <v>432</v>
      </c>
      <c r="C4908" s="54" t="s">
        <v>263</v>
      </c>
      <c r="D4908" s="54" t="s">
        <v>429</v>
      </c>
      <c r="E4908" s="54" t="s">
        <v>17959</v>
      </c>
      <c r="F4908" s="71">
        <v>44574</v>
      </c>
      <c r="G4908" s="72">
        <v>3797.76</v>
      </c>
      <c r="H4908" s="72">
        <v>322239.94</v>
      </c>
      <c r="I4908" s="54" t="s">
        <v>265</v>
      </c>
      <c r="J4908" s="54" t="s">
        <v>16208</v>
      </c>
      <c r="K4908" s="54" t="s">
        <v>582</v>
      </c>
      <c r="L4908" s="54" t="s">
        <v>17960</v>
      </c>
      <c r="M4908" s="54" t="s">
        <v>17959</v>
      </c>
      <c r="N4908" s="54" t="s">
        <v>256</v>
      </c>
      <c r="O4908" s="54" t="s">
        <v>256</v>
      </c>
      <c r="P4908" s="54" t="s">
        <v>495</v>
      </c>
      <c r="Q4908" s="54" t="s">
        <v>256</v>
      </c>
      <c r="R4908" s="54" t="s">
        <v>431</v>
      </c>
      <c r="S4908" s="71"/>
      <c r="T4908" s="54" t="s">
        <v>256</v>
      </c>
      <c r="U4908" s="71">
        <v>44574</v>
      </c>
      <c r="V4908" s="54" t="s">
        <v>256</v>
      </c>
      <c r="W4908" t="str">
        <f t="shared" si="76"/>
        <v>Jan-22</v>
      </c>
    </row>
    <row r="4909" spans="1:23" x14ac:dyDescent="0.25">
      <c r="A4909" s="54" t="s">
        <v>317</v>
      </c>
      <c r="B4909" s="54" t="s">
        <v>432</v>
      </c>
      <c r="C4909" s="54" t="s">
        <v>263</v>
      </c>
      <c r="D4909" s="54" t="s">
        <v>429</v>
      </c>
      <c r="E4909" s="54" t="s">
        <v>17961</v>
      </c>
      <c r="F4909" s="71">
        <v>44581</v>
      </c>
      <c r="G4909" s="72">
        <v>14993.1</v>
      </c>
      <c r="H4909" s="72">
        <v>1272164.54</v>
      </c>
      <c r="I4909" s="54" t="s">
        <v>265</v>
      </c>
      <c r="J4909" s="54" t="s">
        <v>13335</v>
      </c>
      <c r="K4909" s="54" t="s">
        <v>17962</v>
      </c>
      <c r="L4909" s="54" t="s">
        <v>17963</v>
      </c>
      <c r="M4909" s="54" t="s">
        <v>17961</v>
      </c>
      <c r="N4909" s="54" t="s">
        <v>256</v>
      </c>
      <c r="O4909" s="54" t="s">
        <v>256</v>
      </c>
      <c r="P4909" s="54" t="s">
        <v>453</v>
      </c>
      <c r="Q4909" s="54" t="s">
        <v>256</v>
      </c>
      <c r="R4909" s="54" t="s">
        <v>431</v>
      </c>
      <c r="S4909" s="71"/>
      <c r="T4909" s="54" t="s">
        <v>256</v>
      </c>
      <c r="U4909" s="71">
        <v>44581</v>
      </c>
      <c r="V4909" s="54" t="s">
        <v>256</v>
      </c>
      <c r="W4909" t="str">
        <f t="shared" si="76"/>
        <v>Jan-22</v>
      </c>
    </row>
    <row r="4910" spans="1:23" x14ac:dyDescent="0.25">
      <c r="A4910" s="54" t="s">
        <v>317</v>
      </c>
      <c r="B4910" s="54" t="s">
        <v>432</v>
      </c>
      <c r="C4910" s="54" t="s">
        <v>263</v>
      </c>
      <c r="D4910" s="54" t="s">
        <v>429</v>
      </c>
      <c r="E4910" s="54" t="s">
        <v>17964</v>
      </c>
      <c r="F4910" s="71">
        <v>44581</v>
      </c>
      <c r="G4910" s="72">
        <v>9972.7099999999991</v>
      </c>
      <c r="H4910" s="72">
        <v>846184.44</v>
      </c>
      <c r="I4910" s="54" t="s">
        <v>265</v>
      </c>
      <c r="J4910" s="54" t="s">
        <v>13335</v>
      </c>
      <c r="K4910" s="54" t="s">
        <v>17962</v>
      </c>
      <c r="L4910" s="54" t="s">
        <v>17965</v>
      </c>
      <c r="M4910" s="54" t="s">
        <v>17964</v>
      </c>
      <c r="N4910" s="54" t="s">
        <v>256</v>
      </c>
      <c r="O4910" s="54" t="s">
        <v>256</v>
      </c>
      <c r="P4910" s="54" t="s">
        <v>453</v>
      </c>
      <c r="Q4910" s="54" t="s">
        <v>256</v>
      </c>
      <c r="R4910" s="54" t="s">
        <v>431</v>
      </c>
      <c r="S4910" s="71"/>
      <c r="T4910" s="54" t="s">
        <v>256</v>
      </c>
      <c r="U4910" s="71">
        <v>44581</v>
      </c>
      <c r="V4910" s="54" t="s">
        <v>256</v>
      </c>
      <c r="W4910" t="str">
        <f t="shared" si="76"/>
        <v>Jan-22</v>
      </c>
    </row>
    <row r="4911" spans="1:23" x14ac:dyDescent="0.25">
      <c r="A4911" s="54" t="s">
        <v>317</v>
      </c>
      <c r="B4911" s="54" t="s">
        <v>432</v>
      </c>
      <c r="C4911" s="54" t="s">
        <v>263</v>
      </c>
      <c r="D4911" s="54" t="s">
        <v>429</v>
      </c>
      <c r="E4911" s="54" t="s">
        <v>17966</v>
      </c>
      <c r="F4911" s="71">
        <v>44570</v>
      </c>
      <c r="G4911" s="72">
        <v>10695.52</v>
      </c>
      <c r="H4911" s="72">
        <v>907514.87</v>
      </c>
      <c r="I4911" s="54" t="s">
        <v>265</v>
      </c>
      <c r="J4911" s="54" t="s">
        <v>17967</v>
      </c>
      <c r="K4911" s="54" t="s">
        <v>17968</v>
      </c>
      <c r="L4911" s="54" t="s">
        <v>17969</v>
      </c>
      <c r="M4911" s="54" t="s">
        <v>17966</v>
      </c>
      <c r="N4911" s="54" t="s">
        <v>256</v>
      </c>
      <c r="O4911" s="54" t="s">
        <v>256</v>
      </c>
      <c r="P4911" s="54" t="s">
        <v>453</v>
      </c>
      <c r="Q4911" s="54" t="s">
        <v>256</v>
      </c>
      <c r="R4911" s="54" t="s">
        <v>431</v>
      </c>
      <c r="S4911" s="71"/>
      <c r="T4911" s="54" t="s">
        <v>256</v>
      </c>
      <c r="U4911" s="71">
        <v>44570</v>
      </c>
      <c r="V4911" s="54" t="s">
        <v>256</v>
      </c>
      <c r="W4911" t="str">
        <f t="shared" si="76"/>
        <v>Jan-22</v>
      </c>
    </row>
    <row r="4912" spans="1:23" x14ac:dyDescent="0.25">
      <c r="A4912" s="54" t="s">
        <v>317</v>
      </c>
      <c r="B4912" s="54" t="s">
        <v>432</v>
      </c>
      <c r="C4912" s="54" t="s">
        <v>263</v>
      </c>
      <c r="D4912" s="54" t="s">
        <v>429</v>
      </c>
      <c r="E4912" s="54" t="s">
        <v>17970</v>
      </c>
      <c r="F4912" s="71">
        <v>44570</v>
      </c>
      <c r="G4912" s="72">
        <v>27603.19</v>
      </c>
      <c r="H4912" s="72">
        <v>2342130.67</v>
      </c>
      <c r="I4912" s="54" t="s">
        <v>265</v>
      </c>
      <c r="J4912" s="54" t="s">
        <v>17967</v>
      </c>
      <c r="K4912" s="54" t="s">
        <v>17968</v>
      </c>
      <c r="L4912" s="54" t="s">
        <v>17971</v>
      </c>
      <c r="M4912" s="54" t="s">
        <v>17970</v>
      </c>
      <c r="N4912" s="54" t="s">
        <v>256</v>
      </c>
      <c r="O4912" s="54" t="s">
        <v>256</v>
      </c>
      <c r="P4912" s="54" t="s">
        <v>453</v>
      </c>
      <c r="Q4912" s="54" t="s">
        <v>256</v>
      </c>
      <c r="R4912" s="54" t="s">
        <v>431</v>
      </c>
      <c r="S4912" s="71"/>
      <c r="T4912" s="54" t="s">
        <v>256</v>
      </c>
      <c r="U4912" s="71">
        <v>44570</v>
      </c>
      <c r="V4912" s="54" t="s">
        <v>256</v>
      </c>
      <c r="W4912" t="str">
        <f t="shared" si="76"/>
        <v>Jan-22</v>
      </c>
    </row>
    <row r="4913" spans="1:23" x14ac:dyDescent="0.25">
      <c r="A4913" s="54" t="s">
        <v>317</v>
      </c>
      <c r="B4913" s="54" t="s">
        <v>432</v>
      </c>
      <c r="C4913" s="54" t="s">
        <v>263</v>
      </c>
      <c r="D4913" s="54" t="s">
        <v>429</v>
      </c>
      <c r="E4913" s="54" t="s">
        <v>17972</v>
      </c>
      <c r="F4913" s="71">
        <v>44570</v>
      </c>
      <c r="G4913" s="72">
        <v>39610.959999999999</v>
      </c>
      <c r="H4913" s="72">
        <v>3360989.96</v>
      </c>
      <c r="I4913" s="54" t="s">
        <v>265</v>
      </c>
      <c r="J4913" s="54" t="s">
        <v>17967</v>
      </c>
      <c r="K4913" s="54" t="s">
        <v>17973</v>
      </c>
      <c r="L4913" s="54" t="s">
        <v>17974</v>
      </c>
      <c r="M4913" s="54" t="s">
        <v>17972</v>
      </c>
      <c r="N4913" s="54" t="s">
        <v>256</v>
      </c>
      <c r="O4913" s="54" t="s">
        <v>256</v>
      </c>
      <c r="P4913" s="54" t="s">
        <v>453</v>
      </c>
      <c r="Q4913" s="54" t="s">
        <v>256</v>
      </c>
      <c r="R4913" s="54" t="s">
        <v>431</v>
      </c>
      <c r="S4913" s="71"/>
      <c r="T4913" s="54" t="s">
        <v>256</v>
      </c>
      <c r="U4913" s="71">
        <v>44570</v>
      </c>
      <c r="V4913" s="54" t="s">
        <v>256</v>
      </c>
      <c r="W4913" t="str">
        <f t="shared" si="76"/>
        <v>Jan-22</v>
      </c>
    </row>
    <row r="4914" spans="1:23" x14ac:dyDescent="0.25">
      <c r="A4914" s="54" t="s">
        <v>317</v>
      </c>
      <c r="B4914" s="54" t="s">
        <v>432</v>
      </c>
      <c r="C4914" s="54" t="s">
        <v>263</v>
      </c>
      <c r="D4914" s="54" t="s">
        <v>429</v>
      </c>
      <c r="E4914" s="54" t="s">
        <v>17975</v>
      </c>
      <c r="F4914" s="71">
        <v>44570</v>
      </c>
      <c r="G4914" s="72">
        <v>41184</v>
      </c>
      <c r="H4914" s="72">
        <v>3494462.4</v>
      </c>
      <c r="I4914" s="54" t="s">
        <v>265</v>
      </c>
      <c r="J4914" s="54" t="s">
        <v>17967</v>
      </c>
      <c r="K4914" s="54" t="s">
        <v>17973</v>
      </c>
      <c r="L4914" s="54" t="s">
        <v>17976</v>
      </c>
      <c r="M4914" s="54" t="s">
        <v>17975</v>
      </c>
      <c r="N4914" s="54" t="s">
        <v>256</v>
      </c>
      <c r="O4914" s="54" t="s">
        <v>256</v>
      </c>
      <c r="P4914" s="54" t="s">
        <v>453</v>
      </c>
      <c r="Q4914" s="54" t="s">
        <v>256</v>
      </c>
      <c r="R4914" s="54" t="s">
        <v>431</v>
      </c>
      <c r="S4914" s="71"/>
      <c r="T4914" s="54" t="s">
        <v>256</v>
      </c>
      <c r="U4914" s="71">
        <v>44570</v>
      </c>
      <c r="V4914" s="54" t="s">
        <v>256</v>
      </c>
      <c r="W4914" t="str">
        <f t="shared" si="76"/>
        <v>Jan-22</v>
      </c>
    </row>
    <row r="4915" spans="1:23" x14ac:dyDescent="0.25">
      <c r="A4915" s="54" t="s">
        <v>317</v>
      </c>
      <c r="B4915" s="54" t="s">
        <v>432</v>
      </c>
      <c r="C4915" s="54" t="s">
        <v>263</v>
      </c>
      <c r="D4915" s="54" t="s">
        <v>429</v>
      </c>
      <c r="E4915" s="54" t="s">
        <v>17977</v>
      </c>
      <c r="F4915" s="71">
        <v>44570</v>
      </c>
      <c r="G4915" s="72">
        <v>11745.44</v>
      </c>
      <c r="H4915" s="72">
        <v>996600.58</v>
      </c>
      <c r="I4915" s="54" t="s">
        <v>265</v>
      </c>
      <c r="J4915" s="54" t="s">
        <v>17967</v>
      </c>
      <c r="K4915" s="54" t="s">
        <v>17978</v>
      </c>
      <c r="L4915" s="54" t="s">
        <v>17979</v>
      </c>
      <c r="M4915" s="54" t="s">
        <v>17977</v>
      </c>
      <c r="N4915" s="54" t="s">
        <v>256</v>
      </c>
      <c r="O4915" s="54" t="s">
        <v>256</v>
      </c>
      <c r="P4915" s="54" t="s">
        <v>453</v>
      </c>
      <c r="Q4915" s="54" t="s">
        <v>256</v>
      </c>
      <c r="R4915" s="54" t="s">
        <v>431</v>
      </c>
      <c r="S4915" s="71"/>
      <c r="T4915" s="54" t="s">
        <v>256</v>
      </c>
      <c r="U4915" s="71">
        <v>44570</v>
      </c>
      <c r="V4915" s="54" t="s">
        <v>256</v>
      </c>
      <c r="W4915" t="str">
        <f t="shared" si="76"/>
        <v>Jan-22</v>
      </c>
    </row>
    <row r="4916" spans="1:23" x14ac:dyDescent="0.25">
      <c r="A4916" s="54" t="s">
        <v>317</v>
      </c>
      <c r="B4916" s="54" t="s">
        <v>432</v>
      </c>
      <c r="C4916" s="54" t="s">
        <v>263</v>
      </c>
      <c r="D4916" s="54" t="s">
        <v>429</v>
      </c>
      <c r="E4916" s="54" t="s">
        <v>17980</v>
      </c>
      <c r="F4916" s="71">
        <v>44570</v>
      </c>
      <c r="G4916" s="72">
        <v>4840.7299999999996</v>
      </c>
      <c r="H4916" s="72">
        <v>410735.94</v>
      </c>
      <c r="I4916" s="54" t="s">
        <v>265</v>
      </c>
      <c r="J4916" s="54" t="s">
        <v>17967</v>
      </c>
      <c r="K4916" s="54" t="s">
        <v>17981</v>
      </c>
      <c r="L4916" s="54" t="s">
        <v>17982</v>
      </c>
      <c r="M4916" s="54" t="s">
        <v>17980</v>
      </c>
      <c r="N4916" s="54" t="s">
        <v>256</v>
      </c>
      <c r="O4916" s="54" t="s">
        <v>256</v>
      </c>
      <c r="P4916" s="54" t="s">
        <v>453</v>
      </c>
      <c r="Q4916" s="54" t="s">
        <v>256</v>
      </c>
      <c r="R4916" s="54" t="s">
        <v>431</v>
      </c>
      <c r="S4916" s="71"/>
      <c r="T4916" s="54" t="s">
        <v>256</v>
      </c>
      <c r="U4916" s="71">
        <v>44570</v>
      </c>
      <c r="V4916" s="54" t="s">
        <v>256</v>
      </c>
      <c r="W4916" t="str">
        <f t="shared" si="76"/>
        <v>Jan-22</v>
      </c>
    </row>
    <row r="4917" spans="1:23" x14ac:dyDescent="0.25">
      <c r="A4917" s="54" t="s">
        <v>317</v>
      </c>
      <c r="B4917" s="54" t="s">
        <v>432</v>
      </c>
      <c r="C4917" s="54" t="s">
        <v>263</v>
      </c>
      <c r="D4917" s="54" t="s">
        <v>429</v>
      </c>
      <c r="E4917" s="54" t="s">
        <v>17983</v>
      </c>
      <c r="F4917" s="71">
        <v>44578</v>
      </c>
      <c r="G4917" s="72">
        <v>8154.52</v>
      </c>
      <c r="H4917" s="72">
        <v>691911.02</v>
      </c>
      <c r="I4917" s="54" t="s">
        <v>265</v>
      </c>
      <c r="J4917" s="54" t="s">
        <v>17967</v>
      </c>
      <c r="K4917" s="54" t="s">
        <v>17984</v>
      </c>
      <c r="L4917" s="54" t="s">
        <v>17985</v>
      </c>
      <c r="M4917" s="54" t="s">
        <v>17983</v>
      </c>
      <c r="N4917" s="54" t="s">
        <v>256</v>
      </c>
      <c r="O4917" s="54" t="s">
        <v>256</v>
      </c>
      <c r="P4917" s="54" t="s">
        <v>453</v>
      </c>
      <c r="Q4917" s="54" t="s">
        <v>256</v>
      </c>
      <c r="R4917" s="54" t="s">
        <v>431</v>
      </c>
      <c r="S4917" s="71"/>
      <c r="T4917" s="54" t="s">
        <v>256</v>
      </c>
      <c r="U4917" s="71">
        <v>44578</v>
      </c>
      <c r="V4917" s="54" t="s">
        <v>256</v>
      </c>
      <c r="W4917" t="str">
        <f t="shared" si="76"/>
        <v>Jan-22</v>
      </c>
    </row>
    <row r="4918" spans="1:23" x14ac:dyDescent="0.25">
      <c r="A4918" s="54" t="s">
        <v>317</v>
      </c>
      <c r="B4918" s="54" t="s">
        <v>432</v>
      </c>
      <c r="C4918" s="54" t="s">
        <v>263</v>
      </c>
      <c r="D4918" s="54" t="s">
        <v>429</v>
      </c>
      <c r="E4918" s="54" t="s">
        <v>17986</v>
      </c>
      <c r="F4918" s="71">
        <v>44578</v>
      </c>
      <c r="G4918" s="72">
        <v>10929.04</v>
      </c>
      <c r="H4918" s="72">
        <v>927329.04</v>
      </c>
      <c r="I4918" s="54" t="s">
        <v>265</v>
      </c>
      <c r="J4918" s="54" t="s">
        <v>17967</v>
      </c>
      <c r="K4918" s="54" t="s">
        <v>17984</v>
      </c>
      <c r="L4918" s="54" t="s">
        <v>17987</v>
      </c>
      <c r="M4918" s="54" t="s">
        <v>17986</v>
      </c>
      <c r="N4918" s="54" t="s">
        <v>256</v>
      </c>
      <c r="O4918" s="54" t="s">
        <v>256</v>
      </c>
      <c r="P4918" s="54" t="s">
        <v>453</v>
      </c>
      <c r="Q4918" s="54" t="s">
        <v>256</v>
      </c>
      <c r="R4918" s="54" t="s">
        <v>431</v>
      </c>
      <c r="S4918" s="71"/>
      <c r="T4918" s="54" t="s">
        <v>256</v>
      </c>
      <c r="U4918" s="71">
        <v>44578</v>
      </c>
      <c r="V4918" s="54" t="s">
        <v>256</v>
      </c>
      <c r="W4918" t="str">
        <f t="shared" si="76"/>
        <v>Jan-22</v>
      </c>
    </row>
    <row r="4919" spans="1:23" x14ac:dyDescent="0.25">
      <c r="A4919" s="54" t="s">
        <v>317</v>
      </c>
      <c r="B4919" s="54" t="s">
        <v>432</v>
      </c>
      <c r="C4919" s="54" t="s">
        <v>263</v>
      </c>
      <c r="D4919" s="54" t="s">
        <v>429</v>
      </c>
      <c r="E4919" s="54" t="s">
        <v>17988</v>
      </c>
      <c r="F4919" s="71">
        <v>44578</v>
      </c>
      <c r="G4919" s="72">
        <v>6060.21</v>
      </c>
      <c r="H4919" s="72">
        <v>514208.82</v>
      </c>
      <c r="I4919" s="54" t="s">
        <v>265</v>
      </c>
      <c r="J4919" s="54" t="s">
        <v>17967</v>
      </c>
      <c r="K4919" s="54" t="s">
        <v>17984</v>
      </c>
      <c r="L4919" s="54" t="s">
        <v>17989</v>
      </c>
      <c r="M4919" s="54" t="s">
        <v>17988</v>
      </c>
      <c r="N4919" s="54" t="s">
        <v>256</v>
      </c>
      <c r="O4919" s="54" t="s">
        <v>256</v>
      </c>
      <c r="P4919" s="54" t="s">
        <v>453</v>
      </c>
      <c r="Q4919" s="54" t="s">
        <v>256</v>
      </c>
      <c r="R4919" s="54" t="s">
        <v>431</v>
      </c>
      <c r="S4919" s="71"/>
      <c r="T4919" s="54" t="s">
        <v>256</v>
      </c>
      <c r="U4919" s="71">
        <v>44578</v>
      </c>
      <c r="V4919" s="54" t="s">
        <v>256</v>
      </c>
      <c r="W4919" t="str">
        <f t="shared" si="76"/>
        <v>Jan-22</v>
      </c>
    </row>
    <row r="4920" spans="1:23" x14ac:dyDescent="0.25">
      <c r="A4920" s="54" t="s">
        <v>317</v>
      </c>
      <c r="B4920" s="54" t="s">
        <v>432</v>
      </c>
      <c r="C4920" s="54" t="s">
        <v>263</v>
      </c>
      <c r="D4920" s="54" t="s">
        <v>429</v>
      </c>
      <c r="E4920" s="54" t="s">
        <v>17990</v>
      </c>
      <c r="F4920" s="71">
        <v>44578</v>
      </c>
      <c r="G4920" s="72">
        <v>23038.080000000002</v>
      </c>
      <c r="H4920" s="72">
        <v>1954781.09</v>
      </c>
      <c r="I4920" s="54" t="s">
        <v>265</v>
      </c>
      <c r="J4920" s="54" t="s">
        <v>17967</v>
      </c>
      <c r="K4920" s="54" t="s">
        <v>17984</v>
      </c>
      <c r="L4920" s="54" t="s">
        <v>17991</v>
      </c>
      <c r="M4920" s="54" t="s">
        <v>17990</v>
      </c>
      <c r="N4920" s="54" t="s">
        <v>256</v>
      </c>
      <c r="O4920" s="54" t="s">
        <v>256</v>
      </c>
      <c r="P4920" s="54" t="s">
        <v>453</v>
      </c>
      <c r="Q4920" s="54" t="s">
        <v>256</v>
      </c>
      <c r="R4920" s="54" t="s">
        <v>431</v>
      </c>
      <c r="S4920" s="71"/>
      <c r="T4920" s="54" t="s">
        <v>256</v>
      </c>
      <c r="U4920" s="71">
        <v>44578</v>
      </c>
      <c r="V4920" s="54" t="s">
        <v>256</v>
      </c>
      <c r="W4920" t="str">
        <f t="shared" si="76"/>
        <v>Jan-22</v>
      </c>
    </row>
    <row r="4921" spans="1:23" x14ac:dyDescent="0.25">
      <c r="A4921" s="54" t="s">
        <v>317</v>
      </c>
      <c r="B4921" s="54" t="s">
        <v>432</v>
      </c>
      <c r="C4921" s="54" t="s">
        <v>263</v>
      </c>
      <c r="D4921" s="54" t="s">
        <v>429</v>
      </c>
      <c r="E4921" s="54" t="s">
        <v>17992</v>
      </c>
      <c r="F4921" s="71">
        <v>44578</v>
      </c>
      <c r="G4921" s="72">
        <v>12263.1</v>
      </c>
      <c r="H4921" s="72">
        <v>1040524.04</v>
      </c>
      <c r="I4921" s="54" t="s">
        <v>265</v>
      </c>
      <c r="J4921" s="54" t="s">
        <v>17967</v>
      </c>
      <c r="K4921" s="54" t="s">
        <v>17993</v>
      </c>
      <c r="L4921" s="54" t="s">
        <v>17994</v>
      </c>
      <c r="M4921" s="54" t="s">
        <v>17992</v>
      </c>
      <c r="N4921" s="54" t="s">
        <v>256</v>
      </c>
      <c r="O4921" s="54" t="s">
        <v>256</v>
      </c>
      <c r="P4921" s="54" t="s">
        <v>453</v>
      </c>
      <c r="Q4921" s="54" t="s">
        <v>256</v>
      </c>
      <c r="R4921" s="54" t="s">
        <v>431</v>
      </c>
      <c r="S4921" s="71"/>
      <c r="T4921" s="54" t="s">
        <v>256</v>
      </c>
      <c r="U4921" s="71">
        <v>44578</v>
      </c>
      <c r="V4921" s="54" t="s">
        <v>256</v>
      </c>
      <c r="W4921" t="str">
        <f t="shared" si="76"/>
        <v>Jan-22</v>
      </c>
    </row>
    <row r="4922" spans="1:23" x14ac:dyDescent="0.25">
      <c r="A4922" s="54" t="s">
        <v>317</v>
      </c>
      <c r="B4922" s="54" t="s">
        <v>432</v>
      </c>
      <c r="C4922" s="54" t="s">
        <v>263</v>
      </c>
      <c r="D4922" s="54" t="s">
        <v>429</v>
      </c>
      <c r="E4922" s="54" t="s">
        <v>17995</v>
      </c>
      <c r="F4922" s="71">
        <v>44565</v>
      </c>
      <c r="G4922" s="72">
        <v>4358.3999999999996</v>
      </c>
      <c r="H4922" s="72">
        <v>369810.24</v>
      </c>
      <c r="I4922" s="54" t="s">
        <v>265</v>
      </c>
      <c r="J4922" s="54" t="s">
        <v>17996</v>
      </c>
      <c r="K4922" s="54" t="s">
        <v>17997</v>
      </c>
      <c r="L4922" s="54" t="s">
        <v>17998</v>
      </c>
      <c r="M4922" s="54" t="s">
        <v>17995</v>
      </c>
      <c r="N4922" s="54" t="s">
        <v>256</v>
      </c>
      <c r="O4922" s="54" t="s">
        <v>256</v>
      </c>
      <c r="P4922" s="54" t="s">
        <v>283</v>
      </c>
      <c r="Q4922" s="54" t="s">
        <v>256</v>
      </c>
      <c r="R4922" s="54" t="s">
        <v>431</v>
      </c>
      <c r="S4922" s="71"/>
      <c r="T4922" s="54" t="s">
        <v>256</v>
      </c>
      <c r="U4922" s="71">
        <v>44565</v>
      </c>
      <c r="V4922" s="54" t="s">
        <v>256</v>
      </c>
      <c r="W4922" t="str">
        <f t="shared" si="76"/>
        <v>Jan-22</v>
      </c>
    </row>
    <row r="4923" spans="1:23" x14ac:dyDescent="0.25">
      <c r="A4923" s="54" t="s">
        <v>317</v>
      </c>
      <c r="B4923" s="54" t="s">
        <v>432</v>
      </c>
      <c r="C4923" s="54" t="s">
        <v>263</v>
      </c>
      <c r="D4923" s="54" t="s">
        <v>429</v>
      </c>
      <c r="E4923" s="54" t="s">
        <v>17999</v>
      </c>
      <c r="F4923" s="71">
        <v>44572</v>
      </c>
      <c r="G4923" s="72">
        <v>3835.65</v>
      </c>
      <c r="H4923" s="72">
        <v>325454.90000000002</v>
      </c>
      <c r="I4923" s="54" t="s">
        <v>265</v>
      </c>
      <c r="J4923" s="54" t="s">
        <v>16267</v>
      </c>
      <c r="K4923" s="54" t="s">
        <v>18000</v>
      </c>
      <c r="L4923" s="54" t="s">
        <v>18001</v>
      </c>
      <c r="M4923" s="54" t="s">
        <v>17999</v>
      </c>
      <c r="N4923" s="54" t="s">
        <v>256</v>
      </c>
      <c r="O4923" s="54" t="s">
        <v>256</v>
      </c>
      <c r="P4923" s="54" t="s">
        <v>504</v>
      </c>
      <c r="Q4923" s="54" t="s">
        <v>256</v>
      </c>
      <c r="R4923" s="54" t="s">
        <v>431</v>
      </c>
      <c r="S4923" s="71"/>
      <c r="T4923" s="54" t="s">
        <v>256</v>
      </c>
      <c r="U4923" s="71">
        <v>44572</v>
      </c>
      <c r="V4923" s="54" t="s">
        <v>256</v>
      </c>
      <c r="W4923" t="str">
        <f t="shared" si="76"/>
        <v>Jan-22</v>
      </c>
    </row>
    <row r="4924" spans="1:23" x14ac:dyDescent="0.25">
      <c r="A4924" s="54" t="s">
        <v>317</v>
      </c>
      <c r="B4924" s="54" t="s">
        <v>432</v>
      </c>
      <c r="C4924" s="54" t="s">
        <v>263</v>
      </c>
      <c r="D4924" s="54" t="s">
        <v>429</v>
      </c>
      <c r="E4924" s="54" t="s">
        <v>18002</v>
      </c>
      <c r="F4924" s="71">
        <v>44572</v>
      </c>
      <c r="G4924" s="72">
        <v>3780</v>
      </c>
      <c r="H4924" s="72">
        <v>320733</v>
      </c>
      <c r="I4924" s="54" t="s">
        <v>265</v>
      </c>
      <c r="J4924" s="54" t="s">
        <v>16267</v>
      </c>
      <c r="K4924" s="54" t="s">
        <v>18003</v>
      </c>
      <c r="L4924" s="54" t="s">
        <v>18004</v>
      </c>
      <c r="M4924" s="54" t="s">
        <v>18002</v>
      </c>
      <c r="N4924" s="54" t="s">
        <v>256</v>
      </c>
      <c r="O4924" s="54" t="s">
        <v>256</v>
      </c>
      <c r="P4924" s="54" t="s">
        <v>504</v>
      </c>
      <c r="Q4924" s="54" t="s">
        <v>256</v>
      </c>
      <c r="R4924" s="54" t="s">
        <v>431</v>
      </c>
      <c r="S4924" s="71"/>
      <c r="T4924" s="54" t="s">
        <v>256</v>
      </c>
      <c r="U4924" s="71">
        <v>44572</v>
      </c>
      <c r="V4924" s="54" t="s">
        <v>256</v>
      </c>
      <c r="W4924" t="str">
        <f t="shared" si="76"/>
        <v>Jan-22</v>
      </c>
    </row>
    <row r="4925" spans="1:23" x14ac:dyDescent="0.25">
      <c r="A4925" s="54" t="s">
        <v>317</v>
      </c>
      <c r="B4925" s="54" t="s">
        <v>432</v>
      </c>
      <c r="C4925" s="54" t="s">
        <v>263</v>
      </c>
      <c r="D4925" s="54" t="s">
        <v>429</v>
      </c>
      <c r="E4925" s="54" t="s">
        <v>18005</v>
      </c>
      <c r="F4925" s="71">
        <v>44572</v>
      </c>
      <c r="G4925" s="72">
        <v>310</v>
      </c>
      <c r="H4925" s="72">
        <v>26303.5</v>
      </c>
      <c r="I4925" s="54" t="s">
        <v>265</v>
      </c>
      <c r="J4925" s="54" t="s">
        <v>16267</v>
      </c>
      <c r="K4925" s="54" t="s">
        <v>18006</v>
      </c>
      <c r="L4925" s="54" t="s">
        <v>18007</v>
      </c>
      <c r="M4925" s="54" t="s">
        <v>18005</v>
      </c>
      <c r="N4925" s="54" t="s">
        <v>256</v>
      </c>
      <c r="O4925" s="54" t="s">
        <v>256</v>
      </c>
      <c r="P4925" s="54" t="s">
        <v>504</v>
      </c>
      <c r="Q4925" s="54" t="s">
        <v>256</v>
      </c>
      <c r="R4925" s="54" t="s">
        <v>431</v>
      </c>
      <c r="S4925" s="71"/>
      <c r="T4925" s="54" t="s">
        <v>256</v>
      </c>
      <c r="U4925" s="71">
        <v>44572</v>
      </c>
      <c r="V4925" s="54" t="s">
        <v>256</v>
      </c>
      <c r="W4925" t="str">
        <f t="shared" si="76"/>
        <v>Jan-22</v>
      </c>
    </row>
    <row r="4926" spans="1:23" x14ac:dyDescent="0.25">
      <c r="A4926" s="54" t="s">
        <v>317</v>
      </c>
      <c r="B4926" s="54" t="s">
        <v>432</v>
      </c>
      <c r="C4926" s="54" t="s">
        <v>263</v>
      </c>
      <c r="D4926" s="54" t="s">
        <v>429</v>
      </c>
      <c r="E4926" s="54" t="s">
        <v>18008</v>
      </c>
      <c r="F4926" s="71">
        <v>44572</v>
      </c>
      <c r="G4926" s="72">
        <v>816</v>
      </c>
      <c r="H4926" s="72">
        <v>69237.600000000006</v>
      </c>
      <c r="I4926" s="54" t="s">
        <v>265</v>
      </c>
      <c r="J4926" s="54" t="s">
        <v>16267</v>
      </c>
      <c r="K4926" s="54" t="s">
        <v>18009</v>
      </c>
      <c r="L4926" s="54" t="s">
        <v>18010</v>
      </c>
      <c r="M4926" s="54" t="s">
        <v>18008</v>
      </c>
      <c r="N4926" s="54" t="s">
        <v>256</v>
      </c>
      <c r="O4926" s="54" t="s">
        <v>256</v>
      </c>
      <c r="P4926" s="54" t="s">
        <v>504</v>
      </c>
      <c r="Q4926" s="54" t="s">
        <v>256</v>
      </c>
      <c r="R4926" s="54" t="s">
        <v>431</v>
      </c>
      <c r="S4926" s="71"/>
      <c r="T4926" s="54" t="s">
        <v>256</v>
      </c>
      <c r="U4926" s="71">
        <v>44572</v>
      </c>
      <c r="V4926" s="54" t="s">
        <v>256</v>
      </c>
      <c r="W4926" t="str">
        <f t="shared" si="76"/>
        <v>Jan-22</v>
      </c>
    </row>
    <row r="4927" spans="1:23" x14ac:dyDescent="0.25">
      <c r="A4927" s="54" t="s">
        <v>318</v>
      </c>
      <c r="B4927" s="54" t="s">
        <v>432</v>
      </c>
      <c r="C4927" s="54" t="s">
        <v>263</v>
      </c>
      <c r="D4927" s="54" t="s">
        <v>429</v>
      </c>
      <c r="E4927" s="54" t="s">
        <v>18011</v>
      </c>
      <c r="F4927" s="71">
        <v>44567</v>
      </c>
      <c r="G4927" s="72">
        <v>13580.33</v>
      </c>
      <c r="H4927" s="72">
        <v>1152291</v>
      </c>
      <c r="I4927" s="54" t="s">
        <v>265</v>
      </c>
      <c r="J4927" s="54" t="s">
        <v>16270</v>
      </c>
      <c r="K4927" s="54" t="s">
        <v>18012</v>
      </c>
      <c r="L4927" s="54" t="s">
        <v>18013</v>
      </c>
      <c r="M4927" s="54" t="s">
        <v>18011</v>
      </c>
      <c r="N4927" s="54" t="s">
        <v>256</v>
      </c>
      <c r="O4927" s="54" t="s">
        <v>256</v>
      </c>
      <c r="P4927" s="54" t="s">
        <v>451</v>
      </c>
      <c r="Q4927" s="54" t="s">
        <v>256</v>
      </c>
      <c r="R4927" s="54" t="s">
        <v>431</v>
      </c>
      <c r="S4927" s="71"/>
      <c r="T4927" s="54" t="s">
        <v>256</v>
      </c>
      <c r="U4927" s="71">
        <v>44567</v>
      </c>
      <c r="V4927" s="54" t="s">
        <v>256</v>
      </c>
      <c r="W4927" t="str">
        <f t="shared" si="76"/>
        <v>Jan-22</v>
      </c>
    </row>
    <row r="4928" spans="1:23" x14ac:dyDescent="0.25">
      <c r="A4928" s="54" t="s">
        <v>318</v>
      </c>
      <c r="B4928" s="54" t="s">
        <v>432</v>
      </c>
      <c r="C4928" s="54" t="s">
        <v>263</v>
      </c>
      <c r="D4928" s="54" t="s">
        <v>429</v>
      </c>
      <c r="E4928" s="54" t="s">
        <v>18014</v>
      </c>
      <c r="F4928" s="71">
        <v>44571</v>
      </c>
      <c r="G4928" s="72">
        <v>1938.05</v>
      </c>
      <c r="H4928" s="72">
        <v>164443.54</v>
      </c>
      <c r="I4928" s="54" t="s">
        <v>265</v>
      </c>
      <c r="J4928" s="54" t="s">
        <v>16270</v>
      </c>
      <c r="K4928" s="54" t="s">
        <v>18015</v>
      </c>
      <c r="L4928" s="54" t="s">
        <v>18016</v>
      </c>
      <c r="M4928" s="54" t="s">
        <v>18014</v>
      </c>
      <c r="N4928" s="54" t="s">
        <v>256</v>
      </c>
      <c r="O4928" s="54" t="s">
        <v>256</v>
      </c>
      <c r="P4928" s="54" t="s">
        <v>451</v>
      </c>
      <c r="Q4928" s="54" t="s">
        <v>256</v>
      </c>
      <c r="R4928" s="54" t="s">
        <v>431</v>
      </c>
      <c r="S4928" s="71"/>
      <c r="T4928" s="54" t="s">
        <v>256</v>
      </c>
      <c r="U4928" s="71">
        <v>44571</v>
      </c>
      <c r="V4928" s="54" t="s">
        <v>256</v>
      </c>
      <c r="W4928" t="str">
        <f t="shared" si="76"/>
        <v>Jan-22</v>
      </c>
    </row>
    <row r="4929" spans="1:23" x14ac:dyDescent="0.25">
      <c r="A4929" s="54" t="s">
        <v>318</v>
      </c>
      <c r="B4929" s="54" t="s">
        <v>432</v>
      </c>
      <c r="C4929" s="54" t="s">
        <v>263</v>
      </c>
      <c r="D4929" s="54" t="s">
        <v>429</v>
      </c>
      <c r="E4929" s="54" t="s">
        <v>18017</v>
      </c>
      <c r="F4929" s="71">
        <v>44579</v>
      </c>
      <c r="G4929" s="72">
        <v>2480.0700000000002</v>
      </c>
      <c r="H4929" s="72">
        <v>210433.94</v>
      </c>
      <c r="I4929" s="54" t="s">
        <v>265</v>
      </c>
      <c r="J4929" s="54" t="s">
        <v>16270</v>
      </c>
      <c r="K4929" s="54" t="s">
        <v>18018</v>
      </c>
      <c r="L4929" s="54" t="s">
        <v>18019</v>
      </c>
      <c r="M4929" s="54" t="s">
        <v>18017</v>
      </c>
      <c r="N4929" s="54" t="s">
        <v>256</v>
      </c>
      <c r="O4929" s="54" t="s">
        <v>256</v>
      </c>
      <c r="P4929" s="54" t="s">
        <v>451</v>
      </c>
      <c r="Q4929" s="54" t="s">
        <v>256</v>
      </c>
      <c r="R4929" s="54" t="s">
        <v>431</v>
      </c>
      <c r="S4929" s="71"/>
      <c r="T4929" s="54" t="s">
        <v>256</v>
      </c>
      <c r="U4929" s="71">
        <v>44579</v>
      </c>
      <c r="V4929" s="54" t="s">
        <v>256</v>
      </c>
      <c r="W4929" t="str">
        <f t="shared" si="76"/>
        <v>Jan-22</v>
      </c>
    </row>
    <row r="4930" spans="1:23" x14ac:dyDescent="0.25">
      <c r="A4930" s="54" t="s">
        <v>318</v>
      </c>
      <c r="B4930" s="54" t="s">
        <v>432</v>
      </c>
      <c r="C4930" s="54" t="s">
        <v>263</v>
      </c>
      <c r="D4930" s="54" t="s">
        <v>429</v>
      </c>
      <c r="E4930" s="54" t="s">
        <v>18020</v>
      </c>
      <c r="F4930" s="71">
        <v>44583</v>
      </c>
      <c r="G4930" s="72">
        <v>18992.88</v>
      </c>
      <c r="H4930" s="72">
        <v>1611545.87</v>
      </c>
      <c r="I4930" s="54" t="s">
        <v>265</v>
      </c>
      <c r="J4930" s="54" t="s">
        <v>16270</v>
      </c>
      <c r="K4930" s="54" t="s">
        <v>18018</v>
      </c>
      <c r="L4930" s="54" t="s">
        <v>18021</v>
      </c>
      <c r="M4930" s="54" t="s">
        <v>18020</v>
      </c>
      <c r="N4930" s="54" t="s">
        <v>256</v>
      </c>
      <c r="O4930" s="54" t="s">
        <v>256</v>
      </c>
      <c r="P4930" s="54" t="s">
        <v>451</v>
      </c>
      <c r="Q4930" s="54" t="s">
        <v>256</v>
      </c>
      <c r="R4930" s="54" t="s">
        <v>431</v>
      </c>
      <c r="S4930" s="71"/>
      <c r="T4930" s="54" t="s">
        <v>256</v>
      </c>
      <c r="U4930" s="71">
        <v>44583</v>
      </c>
      <c r="V4930" s="54" t="s">
        <v>256</v>
      </c>
      <c r="W4930" t="str">
        <f t="shared" si="76"/>
        <v>Jan-22</v>
      </c>
    </row>
    <row r="4931" spans="1:23" x14ac:dyDescent="0.25">
      <c r="A4931" s="54" t="s">
        <v>318</v>
      </c>
      <c r="B4931" s="54" t="s">
        <v>432</v>
      </c>
      <c r="C4931" s="54" t="s">
        <v>263</v>
      </c>
      <c r="D4931" s="54" t="s">
        <v>429</v>
      </c>
      <c r="E4931" s="54" t="s">
        <v>18022</v>
      </c>
      <c r="F4931" s="71">
        <v>44574</v>
      </c>
      <c r="G4931" s="72">
        <v>31604.13</v>
      </c>
      <c r="H4931" s="72">
        <v>2681610.4300000002</v>
      </c>
      <c r="I4931" s="54" t="s">
        <v>265</v>
      </c>
      <c r="J4931" s="54" t="s">
        <v>16270</v>
      </c>
      <c r="K4931" s="54" t="s">
        <v>16283</v>
      </c>
      <c r="L4931" s="54" t="s">
        <v>18023</v>
      </c>
      <c r="M4931" s="54" t="s">
        <v>18022</v>
      </c>
      <c r="N4931" s="54" t="s">
        <v>256</v>
      </c>
      <c r="O4931" s="54" t="s">
        <v>256</v>
      </c>
      <c r="P4931" s="54" t="s">
        <v>451</v>
      </c>
      <c r="Q4931" s="54" t="s">
        <v>256</v>
      </c>
      <c r="R4931" s="54" t="s">
        <v>431</v>
      </c>
      <c r="S4931" s="71"/>
      <c r="T4931" s="54" t="s">
        <v>256</v>
      </c>
      <c r="U4931" s="71">
        <v>44574</v>
      </c>
      <c r="V4931" s="54" t="s">
        <v>256</v>
      </c>
      <c r="W4931" t="str">
        <f t="shared" si="76"/>
        <v>Jan-22</v>
      </c>
    </row>
    <row r="4932" spans="1:23" x14ac:dyDescent="0.25">
      <c r="A4932" s="54" t="s">
        <v>318</v>
      </c>
      <c r="B4932" s="54" t="s">
        <v>432</v>
      </c>
      <c r="C4932" s="54" t="s">
        <v>263</v>
      </c>
      <c r="D4932" s="54" t="s">
        <v>429</v>
      </c>
      <c r="E4932" s="54" t="s">
        <v>18024</v>
      </c>
      <c r="F4932" s="71">
        <v>44576</v>
      </c>
      <c r="G4932" s="72">
        <v>10029.629999999999</v>
      </c>
      <c r="H4932" s="72">
        <v>851014.11</v>
      </c>
      <c r="I4932" s="54" t="s">
        <v>265</v>
      </c>
      <c r="J4932" s="54" t="s">
        <v>16270</v>
      </c>
      <c r="K4932" s="54" t="s">
        <v>16283</v>
      </c>
      <c r="L4932" s="54" t="s">
        <v>18025</v>
      </c>
      <c r="M4932" s="54" t="s">
        <v>18024</v>
      </c>
      <c r="N4932" s="54" t="s">
        <v>256</v>
      </c>
      <c r="O4932" s="54" t="s">
        <v>256</v>
      </c>
      <c r="P4932" s="54" t="s">
        <v>451</v>
      </c>
      <c r="Q4932" s="54" t="s">
        <v>256</v>
      </c>
      <c r="R4932" s="54" t="s">
        <v>431</v>
      </c>
      <c r="S4932" s="71"/>
      <c r="T4932" s="54" t="s">
        <v>256</v>
      </c>
      <c r="U4932" s="71">
        <v>44576</v>
      </c>
      <c r="V4932" s="54" t="s">
        <v>256</v>
      </c>
      <c r="W4932" t="str">
        <f t="shared" si="76"/>
        <v>Jan-22</v>
      </c>
    </row>
    <row r="4933" spans="1:23" x14ac:dyDescent="0.25">
      <c r="A4933" s="54" t="s">
        <v>318</v>
      </c>
      <c r="B4933" s="54" t="s">
        <v>432</v>
      </c>
      <c r="C4933" s="54" t="s">
        <v>263</v>
      </c>
      <c r="D4933" s="54" t="s">
        <v>429</v>
      </c>
      <c r="E4933" s="54" t="s">
        <v>18026</v>
      </c>
      <c r="F4933" s="71">
        <v>44583</v>
      </c>
      <c r="G4933" s="72">
        <v>12478.25</v>
      </c>
      <c r="H4933" s="72">
        <v>1058779.51</v>
      </c>
      <c r="I4933" s="54" t="s">
        <v>265</v>
      </c>
      <c r="J4933" s="54" t="s">
        <v>16270</v>
      </c>
      <c r="K4933" s="54" t="s">
        <v>16283</v>
      </c>
      <c r="L4933" s="54" t="s">
        <v>18027</v>
      </c>
      <c r="M4933" s="54" t="s">
        <v>18026</v>
      </c>
      <c r="N4933" s="54" t="s">
        <v>256</v>
      </c>
      <c r="O4933" s="54" t="s">
        <v>256</v>
      </c>
      <c r="P4933" s="54" t="s">
        <v>451</v>
      </c>
      <c r="Q4933" s="54" t="s">
        <v>256</v>
      </c>
      <c r="R4933" s="54" t="s">
        <v>431</v>
      </c>
      <c r="S4933" s="71"/>
      <c r="T4933" s="54" t="s">
        <v>256</v>
      </c>
      <c r="U4933" s="71">
        <v>44583</v>
      </c>
      <c r="V4933" s="54" t="s">
        <v>256</v>
      </c>
      <c r="W4933" t="str">
        <f t="shared" ref="W4933:W4996" si="77">TEXT(F4933,"MMM-YY")</f>
        <v>Jan-22</v>
      </c>
    </row>
    <row r="4934" spans="1:23" x14ac:dyDescent="0.25">
      <c r="A4934" s="54" t="s">
        <v>318</v>
      </c>
      <c r="B4934" s="54" t="s">
        <v>432</v>
      </c>
      <c r="C4934" s="54" t="s">
        <v>263</v>
      </c>
      <c r="D4934" s="54" t="s">
        <v>429</v>
      </c>
      <c r="E4934" s="54" t="s">
        <v>18028</v>
      </c>
      <c r="F4934" s="71">
        <v>44585</v>
      </c>
      <c r="G4934" s="72">
        <v>34600.269999999997</v>
      </c>
      <c r="H4934" s="72">
        <v>2935832.91</v>
      </c>
      <c r="I4934" s="54" t="s">
        <v>265</v>
      </c>
      <c r="J4934" s="54" t="s">
        <v>16270</v>
      </c>
      <c r="K4934" s="54" t="s">
        <v>18029</v>
      </c>
      <c r="L4934" s="54" t="s">
        <v>18030</v>
      </c>
      <c r="M4934" s="54" t="s">
        <v>18028</v>
      </c>
      <c r="N4934" s="54" t="s">
        <v>256</v>
      </c>
      <c r="O4934" s="54" t="s">
        <v>256</v>
      </c>
      <c r="P4934" s="54" t="s">
        <v>451</v>
      </c>
      <c r="Q4934" s="54" t="s">
        <v>256</v>
      </c>
      <c r="R4934" s="54" t="s">
        <v>431</v>
      </c>
      <c r="S4934" s="71"/>
      <c r="T4934" s="54" t="s">
        <v>256</v>
      </c>
      <c r="U4934" s="71">
        <v>44585</v>
      </c>
      <c r="V4934" s="54" t="s">
        <v>256</v>
      </c>
      <c r="W4934" t="str">
        <f t="shared" si="77"/>
        <v>Jan-22</v>
      </c>
    </row>
    <row r="4935" spans="1:23" x14ac:dyDescent="0.25">
      <c r="A4935" s="54" t="s">
        <v>318</v>
      </c>
      <c r="B4935" s="54" t="s">
        <v>432</v>
      </c>
      <c r="C4935" s="54" t="s">
        <v>263</v>
      </c>
      <c r="D4935" s="54" t="s">
        <v>429</v>
      </c>
      <c r="E4935" s="54" t="s">
        <v>18031</v>
      </c>
      <c r="F4935" s="71">
        <v>44584</v>
      </c>
      <c r="G4935" s="72">
        <v>24876.23</v>
      </c>
      <c r="H4935" s="72">
        <v>2110748.12</v>
      </c>
      <c r="I4935" s="54" t="s">
        <v>265</v>
      </c>
      <c r="J4935" s="54" t="s">
        <v>16270</v>
      </c>
      <c r="K4935" s="54" t="s">
        <v>18032</v>
      </c>
      <c r="L4935" s="54" t="s">
        <v>18033</v>
      </c>
      <c r="M4935" s="54" t="s">
        <v>18031</v>
      </c>
      <c r="N4935" s="54" t="s">
        <v>256</v>
      </c>
      <c r="O4935" s="54" t="s">
        <v>256</v>
      </c>
      <c r="P4935" s="54" t="s">
        <v>451</v>
      </c>
      <c r="Q4935" s="54" t="s">
        <v>256</v>
      </c>
      <c r="R4935" s="54" t="s">
        <v>431</v>
      </c>
      <c r="S4935" s="71"/>
      <c r="T4935" s="54" t="s">
        <v>256</v>
      </c>
      <c r="U4935" s="71">
        <v>44584</v>
      </c>
      <c r="V4935" s="54" t="s">
        <v>256</v>
      </c>
      <c r="W4935" t="str">
        <f t="shared" si="77"/>
        <v>Jan-22</v>
      </c>
    </row>
    <row r="4936" spans="1:23" x14ac:dyDescent="0.25">
      <c r="A4936" s="54" t="s">
        <v>318</v>
      </c>
      <c r="B4936" s="54" t="s">
        <v>432</v>
      </c>
      <c r="C4936" s="54" t="s">
        <v>263</v>
      </c>
      <c r="D4936" s="54" t="s">
        <v>429</v>
      </c>
      <c r="E4936" s="54" t="s">
        <v>18034</v>
      </c>
      <c r="F4936" s="71">
        <v>44592</v>
      </c>
      <c r="G4936" s="72">
        <v>25657.13</v>
      </c>
      <c r="H4936" s="72">
        <v>2177007.48</v>
      </c>
      <c r="I4936" s="54" t="s">
        <v>265</v>
      </c>
      <c r="J4936" s="54" t="s">
        <v>16270</v>
      </c>
      <c r="K4936" s="54" t="s">
        <v>18018</v>
      </c>
      <c r="L4936" s="54" t="s">
        <v>18035</v>
      </c>
      <c r="M4936" s="54" t="s">
        <v>18034</v>
      </c>
      <c r="N4936" s="54" t="s">
        <v>256</v>
      </c>
      <c r="O4936" s="54" t="s">
        <v>256</v>
      </c>
      <c r="P4936" s="54" t="s">
        <v>451</v>
      </c>
      <c r="Q4936" s="54" t="s">
        <v>256</v>
      </c>
      <c r="R4936" s="54" t="s">
        <v>431</v>
      </c>
      <c r="S4936" s="71"/>
      <c r="T4936" s="54" t="s">
        <v>256</v>
      </c>
      <c r="U4936" s="71">
        <v>44592</v>
      </c>
      <c r="V4936" s="54" t="s">
        <v>256</v>
      </c>
      <c r="W4936" t="str">
        <f t="shared" si="77"/>
        <v>Jan-22</v>
      </c>
    </row>
    <row r="4937" spans="1:23" x14ac:dyDescent="0.25">
      <c r="A4937" s="54" t="s">
        <v>318</v>
      </c>
      <c r="B4937" s="54" t="s">
        <v>432</v>
      </c>
      <c r="C4937" s="54" t="s">
        <v>263</v>
      </c>
      <c r="D4937" s="54" t="s">
        <v>429</v>
      </c>
      <c r="E4937" s="54" t="s">
        <v>18036</v>
      </c>
      <c r="F4937" s="71">
        <v>44592</v>
      </c>
      <c r="G4937" s="72">
        <v>12005.63</v>
      </c>
      <c r="H4937" s="72">
        <v>1018677.71</v>
      </c>
      <c r="I4937" s="54" t="s">
        <v>265</v>
      </c>
      <c r="J4937" s="54" t="s">
        <v>16270</v>
      </c>
      <c r="K4937" s="54" t="s">
        <v>18018</v>
      </c>
      <c r="L4937" s="54" t="s">
        <v>18037</v>
      </c>
      <c r="M4937" s="54" t="s">
        <v>18036</v>
      </c>
      <c r="N4937" s="54" t="s">
        <v>256</v>
      </c>
      <c r="O4937" s="54" t="s">
        <v>256</v>
      </c>
      <c r="P4937" s="54" t="s">
        <v>451</v>
      </c>
      <c r="Q4937" s="54" t="s">
        <v>256</v>
      </c>
      <c r="R4937" s="54" t="s">
        <v>431</v>
      </c>
      <c r="S4937" s="71"/>
      <c r="T4937" s="54" t="s">
        <v>256</v>
      </c>
      <c r="U4937" s="71">
        <v>44592</v>
      </c>
      <c r="V4937" s="54" t="s">
        <v>256</v>
      </c>
      <c r="W4937" t="str">
        <f t="shared" si="77"/>
        <v>Jan-22</v>
      </c>
    </row>
    <row r="4938" spans="1:23" x14ac:dyDescent="0.25">
      <c r="A4938" s="54" t="s">
        <v>318</v>
      </c>
      <c r="B4938" s="54" t="s">
        <v>432</v>
      </c>
      <c r="C4938" s="54" t="s">
        <v>263</v>
      </c>
      <c r="D4938" s="54" t="s">
        <v>429</v>
      </c>
      <c r="E4938" s="54" t="s">
        <v>18038</v>
      </c>
      <c r="F4938" s="71">
        <v>44566</v>
      </c>
      <c r="G4938" s="72">
        <v>12981.75</v>
      </c>
      <c r="H4938" s="72">
        <v>1101501.49</v>
      </c>
      <c r="I4938" s="54" t="s">
        <v>265</v>
      </c>
      <c r="J4938" s="54" t="s">
        <v>18039</v>
      </c>
      <c r="K4938" s="54" t="s">
        <v>16283</v>
      </c>
      <c r="L4938" s="54" t="s">
        <v>18040</v>
      </c>
      <c r="M4938" s="54" t="s">
        <v>18038</v>
      </c>
      <c r="N4938" s="54" t="s">
        <v>256</v>
      </c>
      <c r="O4938" s="54" t="s">
        <v>256</v>
      </c>
      <c r="P4938" s="54" t="s">
        <v>451</v>
      </c>
      <c r="Q4938" s="54" t="s">
        <v>256</v>
      </c>
      <c r="R4938" s="54" t="s">
        <v>431</v>
      </c>
      <c r="S4938" s="71"/>
      <c r="T4938" s="54" t="s">
        <v>256</v>
      </c>
      <c r="U4938" s="71">
        <v>44566</v>
      </c>
      <c r="V4938" s="54" t="s">
        <v>256</v>
      </c>
      <c r="W4938" t="str">
        <f t="shared" si="77"/>
        <v>Jan-22</v>
      </c>
    </row>
    <row r="4939" spans="1:23" x14ac:dyDescent="0.25">
      <c r="A4939" s="54" t="s">
        <v>318</v>
      </c>
      <c r="B4939" s="54" t="s">
        <v>432</v>
      </c>
      <c r="C4939" s="54" t="s">
        <v>263</v>
      </c>
      <c r="D4939" s="54" t="s">
        <v>429</v>
      </c>
      <c r="E4939" s="54" t="s">
        <v>18041</v>
      </c>
      <c r="F4939" s="71">
        <v>44576</v>
      </c>
      <c r="G4939" s="72">
        <v>29853.45</v>
      </c>
      <c r="H4939" s="72">
        <v>2533065.23</v>
      </c>
      <c r="I4939" s="54" t="s">
        <v>265</v>
      </c>
      <c r="J4939" s="54" t="s">
        <v>18039</v>
      </c>
      <c r="K4939" s="54" t="s">
        <v>18042</v>
      </c>
      <c r="L4939" s="54" t="s">
        <v>18043</v>
      </c>
      <c r="M4939" s="54" t="s">
        <v>18041</v>
      </c>
      <c r="N4939" s="54" t="s">
        <v>256</v>
      </c>
      <c r="O4939" s="54" t="s">
        <v>256</v>
      </c>
      <c r="P4939" s="54" t="s">
        <v>451</v>
      </c>
      <c r="Q4939" s="54" t="s">
        <v>256</v>
      </c>
      <c r="R4939" s="54" t="s">
        <v>431</v>
      </c>
      <c r="S4939" s="71"/>
      <c r="T4939" s="54" t="s">
        <v>256</v>
      </c>
      <c r="U4939" s="71">
        <v>44576</v>
      </c>
      <c r="V4939" s="54" t="s">
        <v>256</v>
      </c>
      <c r="W4939" t="str">
        <f t="shared" si="77"/>
        <v>Jan-22</v>
      </c>
    </row>
    <row r="4940" spans="1:23" x14ac:dyDescent="0.25">
      <c r="A4940" s="54" t="s">
        <v>317</v>
      </c>
      <c r="B4940" s="54" t="s">
        <v>432</v>
      </c>
      <c r="C4940" s="54" t="s">
        <v>263</v>
      </c>
      <c r="D4940" s="54" t="s">
        <v>429</v>
      </c>
      <c r="E4940" s="54" t="s">
        <v>18044</v>
      </c>
      <c r="F4940" s="71">
        <v>44562</v>
      </c>
      <c r="G4940" s="72">
        <v>1006.74</v>
      </c>
      <c r="H4940" s="72">
        <v>85421.89</v>
      </c>
      <c r="I4940" s="54" t="s">
        <v>265</v>
      </c>
      <c r="J4940" s="54" t="s">
        <v>13352</v>
      </c>
      <c r="K4940" s="54" t="s">
        <v>18045</v>
      </c>
      <c r="L4940" s="54" t="s">
        <v>18046</v>
      </c>
      <c r="M4940" s="54" t="s">
        <v>18044</v>
      </c>
      <c r="N4940" s="54" t="s">
        <v>256</v>
      </c>
      <c r="O4940" s="54" t="s">
        <v>256</v>
      </c>
      <c r="P4940" s="54" t="s">
        <v>275</v>
      </c>
      <c r="Q4940" s="54" t="s">
        <v>256</v>
      </c>
      <c r="R4940" s="54" t="s">
        <v>431</v>
      </c>
      <c r="S4940" s="71"/>
      <c r="T4940" s="54" t="s">
        <v>256</v>
      </c>
      <c r="U4940" s="71">
        <v>44562</v>
      </c>
      <c r="V4940" s="54" t="s">
        <v>256</v>
      </c>
      <c r="W4940" t="str">
        <f t="shared" si="77"/>
        <v>Jan-22</v>
      </c>
    </row>
    <row r="4941" spans="1:23" x14ac:dyDescent="0.25">
      <c r="A4941" s="54" t="s">
        <v>317</v>
      </c>
      <c r="B4941" s="54" t="s">
        <v>432</v>
      </c>
      <c r="C4941" s="54" t="s">
        <v>263</v>
      </c>
      <c r="D4941" s="54" t="s">
        <v>429</v>
      </c>
      <c r="E4941" s="54" t="s">
        <v>18047</v>
      </c>
      <c r="F4941" s="71">
        <v>44562</v>
      </c>
      <c r="G4941" s="72">
        <v>139.68</v>
      </c>
      <c r="H4941" s="72">
        <v>11851.85</v>
      </c>
      <c r="I4941" s="54" t="s">
        <v>265</v>
      </c>
      <c r="J4941" s="54" t="s">
        <v>13352</v>
      </c>
      <c r="K4941" s="54" t="s">
        <v>18048</v>
      </c>
      <c r="L4941" s="54" t="s">
        <v>18049</v>
      </c>
      <c r="M4941" s="54" t="s">
        <v>18047</v>
      </c>
      <c r="N4941" s="54" t="s">
        <v>256</v>
      </c>
      <c r="O4941" s="54" t="s">
        <v>256</v>
      </c>
      <c r="P4941" s="54" t="s">
        <v>275</v>
      </c>
      <c r="Q4941" s="54" t="s">
        <v>256</v>
      </c>
      <c r="R4941" s="54" t="s">
        <v>431</v>
      </c>
      <c r="S4941" s="71"/>
      <c r="T4941" s="54" t="s">
        <v>256</v>
      </c>
      <c r="U4941" s="71">
        <v>44562</v>
      </c>
      <c r="V4941" s="54" t="s">
        <v>256</v>
      </c>
      <c r="W4941" t="str">
        <f t="shared" si="77"/>
        <v>Jan-22</v>
      </c>
    </row>
    <row r="4942" spans="1:23" x14ac:dyDescent="0.25">
      <c r="A4942" s="54" t="s">
        <v>317</v>
      </c>
      <c r="B4942" s="54" t="s">
        <v>432</v>
      </c>
      <c r="C4942" s="54" t="s">
        <v>263</v>
      </c>
      <c r="D4942" s="54" t="s">
        <v>429</v>
      </c>
      <c r="E4942" s="54" t="s">
        <v>18050</v>
      </c>
      <c r="F4942" s="71">
        <v>44564</v>
      </c>
      <c r="G4942" s="72">
        <v>210</v>
      </c>
      <c r="H4942" s="72">
        <v>17818.5</v>
      </c>
      <c r="I4942" s="54" t="s">
        <v>265</v>
      </c>
      <c r="J4942" s="54" t="s">
        <v>13352</v>
      </c>
      <c r="K4942" s="54" t="s">
        <v>18051</v>
      </c>
      <c r="L4942" s="54" t="s">
        <v>18052</v>
      </c>
      <c r="M4942" s="54" t="s">
        <v>18050</v>
      </c>
      <c r="N4942" s="54" t="s">
        <v>256</v>
      </c>
      <c r="O4942" s="54" t="s">
        <v>256</v>
      </c>
      <c r="P4942" s="54" t="s">
        <v>275</v>
      </c>
      <c r="Q4942" s="54" t="s">
        <v>256</v>
      </c>
      <c r="R4942" s="54" t="s">
        <v>431</v>
      </c>
      <c r="S4942" s="71"/>
      <c r="T4942" s="54" t="s">
        <v>256</v>
      </c>
      <c r="U4942" s="71">
        <v>44564</v>
      </c>
      <c r="V4942" s="54" t="s">
        <v>256</v>
      </c>
      <c r="W4942" t="str">
        <f t="shared" si="77"/>
        <v>Jan-22</v>
      </c>
    </row>
    <row r="4943" spans="1:23" x14ac:dyDescent="0.25">
      <c r="A4943" s="54" t="s">
        <v>317</v>
      </c>
      <c r="B4943" s="54" t="s">
        <v>432</v>
      </c>
      <c r="C4943" s="54" t="s">
        <v>263</v>
      </c>
      <c r="D4943" s="54" t="s">
        <v>429</v>
      </c>
      <c r="E4943" s="54" t="s">
        <v>18053</v>
      </c>
      <c r="F4943" s="71">
        <v>44571</v>
      </c>
      <c r="G4943" s="72">
        <v>4688.46</v>
      </c>
      <c r="H4943" s="72">
        <v>397815.83</v>
      </c>
      <c r="I4943" s="54" t="s">
        <v>265</v>
      </c>
      <c r="J4943" s="54" t="s">
        <v>13352</v>
      </c>
      <c r="K4943" s="54" t="s">
        <v>18054</v>
      </c>
      <c r="L4943" s="54" t="s">
        <v>18055</v>
      </c>
      <c r="M4943" s="54" t="s">
        <v>18053</v>
      </c>
      <c r="N4943" s="54" t="s">
        <v>256</v>
      </c>
      <c r="O4943" s="54" t="s">
        <v>256</v>
      </c>
      <c r="P4943" s="54" t="s">
        <v>275</v>
      </c>
      <c r="Q4943" s="54" t="s">
        <v>256</v>
      </c>
      <c r="R4943" s="54" t="s">
        <v>431</v>
      </c>
      <c r="S4943" s="71"/>
      <c r="T4943" s="54" t="s">
        <v>256</v>
      </c>
      <c r="U4943" s="71">
        <v>44571</v>
      </c>
      <c r="V4943" s="54" t="s">
        <v>256</v>
      </c>
      <c r="W4943" t="str">
        <f t="shared" si="77"/>
        <v>Jan-22</v>
      </c>
    </row>
    <row r="4944" spans="1:23" x14ac:dyDescent="0.25">
      <c r="A4944" s="54" t="s">
        <v>317</v>
      </c>
      <c r="B4944" s="54" t="s">
        <v>432</v>
      </c>
      <c r="C4944" s="54" t="s">
        <v>263</v>
      </c>
      <c r="D4944" s="54" t="s">
        <v>429</v>
      </c>
      <c r="E4944" s="54" t="s">
        <v>18056</v>
      </c>
      <c r="F4944" s="71">
        <v>44570</v>
      </c>
      <c r="G4944" s="72">
        <v>648</v>
      </c>
      <c r="H4944" s="72">
        <v>54982.8</v>
      </c>
      <c r="I4944" s="54" t="s">
        <v>265</v>
      </c>
      <c r="J4944" s="54" t="s">
        <v>13352</v>
      </c>
      <c r="K4944" s="54" t="s">
        <v>18057</v>
      </c>
      <c r="L4944" s="54" t="s">
        <v>18058</v>
      </c>
      <c r="M4944" s="54" t="s">
        <v>18056</v>
      </c>
      <c r="N4944" s="54" t="s">
        <v>256</v>
      </c>
      <c r="O4944" s="54" t="s">
        <v>256</v>
      </c>
      <c r="P4944" s="54" t="s">
        <v>275</v>
      </c>
      <c r="Q4944" s="54" t="s">
        <v>256</v>
      </c>
      <c r="R4944" s="54" t="s">
        <v>431</v>
      </c>
      <c r="S4944" s="71"/>
      <c r="T4944" s="54" t="s">
        <v>256</v>
      </c>
      <c r="U4944" s="71">
        <v>44570</v>
      </c>
      <c r="V4944" s="54" t="s">
        <v>256</v>
      </c>
      <c r="W4944" t="str">
        <f t="shared" si="77"/>
        <v>Jan-22</v>
      </c>
    </row>
    <row r="4945" spans="1:23" x14ac:dyDescent="0.25">
      <c r="A4945" s="54" t="s">
        <v>317</v>
      </c>
      <c r="B4945" s="54" t="s">
        <v>432</v>
      </c>
      <c r="C4945" s="54" t="s">
        <v>263</v>
      </c>
      <c r="D4945" s="54" t="s">
        <v>429</v>
      </c>
      <c r="E4945" s="54" t="s">
        <v>18059</v>
      </c>
      <c r="F4945" s="71">
        <v>44571</v>
      </c>
      <c r="G4945" s="72">
        <v>264.42</v>
      </c>
      <c r="H4945" s="72">
        <v>22436.04</v>
      </c>
      <c r="I4945" s="54" t="s">
        <v>265</v>
      </c>
      <c r="J4945" s="54" t="s">
        <v>13352</v>
      </c>
      <c r="K4945" s="54" t="s">
        <v>18060</v>
      </c>
      <c r="L4945" s="54" t="s">
        <v>18061</v>
      </c>
      <c r="M4945" s="54" t="s">
        <v>18059</v>
      </c>
      <c r="N4945" s="54" t="s">
        <v>256</v>
      </c>
      <c r="O4945" s="54" t="s">
        <v>256</v>
      </c>
      <c r="P4945" s="54" t="s">
        <v>275</v>
      </c>
      <c r="Q4945" s="54" t="s">
        <v>256</v>
      </c>
      <c r="R4945" s="54" t="s">
        <v>431</v>
      </c>
      <c r="S4945" s="71"/>
      <c r="T4945" s="54" t="s">
        <v>256</v>
      </c>
      <c r="U4945" s="71">
        <v>44571</v>
      </c>
      <c r="V4945" s="54" t="s">
        <v>256</v>
      </c>
      <c r="W4945" t="str">
        <f t="shared" si="77"/>
        <v>Jan-22</v>
      </c>
    </row>
    <row r="4946" spans="1:23" x14ac:dyDescent="0.25">
      <c r="A4946" s="54" t="s">
        <v>317</v>
      </c>
      <c r="B4946" s="54" t="s">
        <v>432</v>
      </c>
      <c r="C4946" s="54" t="s">
        <v>263</v>
      </c>
      <c r="D4946" s="54" t="s">
        <v>429</v>
      </c>
      <c r="E4946" s="54" t="s">
        <v>18062</v>
      </c>
      <c r="F4946" s="71">
        <v>44570</v>
      </c>
      <c r="G4946" s="72">
        <v>45</v>
      </c>
      <c r="H4946" s="72">
        <v>3818.25</v>
      </c>
      <c r="I4946" s="54" t="s">
        <v>265</v>
      </c>
      <c r="J4946" s="54" t="s">
        <v>13352</v>
      </c>
      <c r="K4946" s="54" t="s">
        <v>18063</v>
      </c>
      <c r="L4946" s="54" t="s">
        <v>18064</v>
      </c>
      <c r="M4946" s="54" t="s">
        <v>18062</v>
      </c>
      <c r="N4946" s="54" t="s">
        <v>256</v>
      </c>
      <c r="O4946" s="54" t="s">
        <v>256</v>
      </c>
      <c r="P4946" s="54" t="s">
        <v>275</v>
      </c>
      <c r="Q4946" s="54" t="s">
        <v>256</v>
      </c>
      <c r="R4946" s="54" t="s">
        <v>431</v>
      </c>
      <c r="S4946" s="71"/>
      <c r="T4946" s="54" t="s">
        <v>256</v>
      </c>
      <c r="U4946" s="71">
        <v>44570</v>
      </c>
      <c r="V4946" s="54" t="s">
        <v>256</v>
      </c>
      <c r="W4946" t="str">
        <f t="shared" si="77"/>
        <v>Jan-22</v>
      </c>
    </row>
    <row r="4947" spans="1:23" x14ac:dyDescent="0.25">
      <c r="A4947" s="54" t="s">
        <v>317</v>
      </c>
      <c r="B4947" s="54" t="s">
        <v>432</v>
      </c>
      <c r="C4947" s="54" t="s">
        <v>263</v>
      </c>
      <c r="D4947" s="54" t="s">
        <v>429</v>
      </c>
      <c r="E4947" s="54" t="s">
        <v>18065</v>
      </c>
      <c r="F4947" s="71">
        <v>44570</v>
      </c>
      <c r="G4947" s="72">
        <v>331.2</v>
      </c>
      <c r="H4947" s="72">
        <v>28102.32</v>
      </c>
      <c r="I4947" s="54" t="s">
        <v>265</v>
      </c>
      <c r="J4947" s="54" t="s">
        <v>13352</v>
      </c>
      <c r="K4947" s="54" t="s">
        <v>18066</v>
      </c>
      <c r="L4947" s="54" t="s">
        <v>18067</v>
      </c>
      <c r="M4947" s="54" t="s">
        <v>18065</v>
      </c>
      <c r="N4947" s="54" t="s">
        <v>256</v>
      </c>
      <c r="O4947" s="54" t="s">
        <v>256</v>
      </c>
      <c r="P4947" s="54" t="s">
        <v>275</v>
      </c>
      <c r="Q4947" s="54" t="s">
        <v>256</v>
      </c>
      <c r="R4947" s="54" t="s">
        <v>431</v>
      </c>
      <c r="S4947" s="71"/>
      <c r="T4947" s="54" t="s">
        <v>256</v>
      </c>
      <c r="U4947" s="71">
        <v>44570</v>
      </c>
      <c r="V4947" s="54" t="s">
        <v>256</v>
      </c>
      <c r="W4947" t="str">
        <f t="shared" si="77"/>
        <v>Jan-22</v>
      </c>
    </row>
    <row r="4948" spans="1:23" x14ac:dyDescent="0.25">
      <c r="A4948" s="54" t="s">
        <v>317</v>
      </c>
      <c r="B4948" s="54" t="s">
        <v>432</v>
      </c>
      <c r="C4948" s="54" t="s">
        <v>263</v>
      </c>
      <c r="D4948" s="54" t="s">
        <v>429</v>
      </c>
      <c r="E4948" s="54" t="s">
        <v>18068</v>
      </c>
      <c r="F4948" s="71">
        <v>44570</v>
      </c>
      <c r="G4948" s="72">
        <v>1006.74</v>
      </c>
      <c r="H4948" s="72">
        <v>85421.89</v>
      </c>
      <c r="I4948" s="54" t="s">
        <v>265</v>
      </c>
      <c r="J4948" s="54" t="s">
        <v>13352</v>
      </c>
      <c r="K4948" s="54" t="s">
        <v>18069</v>
      </c>
      <c r="L4948" s="54" t="s">
        <v>18070</v>
      </c>
      <c r="M4948" s="54" t="s">
        <v>18068</v>
      </c>
      <c r="N4948" s="54" t="s">
        <v>256</v>
      </c>
      <c r="O4948" s="54" t="s">
        <v>256</v>
      </c>
      <c r="P4948" s="54" t="s">
        <v>275</v>
      </c>
      <c r="Q4948" s="54" t="s">
        <v>256</v>
      </c>
      <c r="R4948" s="54" t="s">
        <v>431</v>
      </c>
      <c r="S4948" s="71"/>
      <c r="T4948" s="54" t="s">
        <v>256</v>
      </c>
      <c r="U4948" s="71">
        <v>44570</v>
      </c>
      <c r="V4948" s="54" t="s">
        <v>256</v>
      </c>
      <c r="W4948" t="str">
        <f t="shared" si="77"/>
        <v>Jan-22</v>
      </c>
    </row>
    <row r="4949" spans="1:23" x14ac:dyDescent="0.25">
      <c r="A4949" s="54" t="s">
        <v>317</v>
      </c>
      <c r="B4949" s="54" t="s">
        <v>432</v>
      </c>
      <c r="C4949" s="54" t="s">
        <v>263</v>
      </c>
      <c r="D4949" s="54" t="s">
        <v>429</v>
      </c>
      <c r="E4949" s="54" t="s">
        <v>18071</v>
      </c>
      <c r="F4949" s="71">
        <v>44572</v>
      </c>
      <c r="G4949" s="72">
        <v>331.2</v>
      </c>
      <c r="H4949" s="72">
        <v>28102.32</v>
      </c>
      <c r="I4949" s="54" t="s">
        <v>265</v>
      </c>
      <c r="J4949" s="54" t="s">
        <v>13352</v>
      </c>
      <c r="K4949" s="54" t="s">
        <v>18072</v>
      </c>
      <c r="L4949" s="54" t="s">
        <v>18073</v>
      </c>
      <c r="M4949" s="54" t="s">
        <v>18071</v>
      </c>
      <c r="N4949" s="54" t="s">
        <v>256</v>
      </c>
      <c r="O4949" s="54" t="s">
        <v>256</v>
      </c>
      <c r="P4949" s="54" t="s">
        <v>275</v>
      </c>
      <c r="Q4949" s="54" t="s">
        <v>256</v>
      </c>
      <c r="R4949" s="54" t="s">
        <v>431</v>
      </c>
      <c r="S4949" s="71"/>
      <c r="T4949" s="54" t="s">
        <v>256</v>
      </c>
      <c r="U4949" s="71">
        <v>44572</v>
      </c>
      <c r="V4949" s="54" t="s">
        <v>256</v>
      </c>
      <c r="W4949" t="str">
        <f t="shared" si="77"/>
        <v>Jan-22</v>
      </c>
    </row>
    <row r="4950" spans="1:23" x14ac:dyDescent="0.25">
      <c r="A4950" s="54" t="s">
        <v>317</v>
      </c>
      <c r="B4950" s="54" t="s">
        <v>432</v>
      </c>
      <c r="C4950" s="54" t="s">
        <v>263</v>
      </c>
      <c r="D4950" s="54" t="s">
        <v>429</v>
      </c>
      <c r="E4950" s="54" t="s">
        <v>18074</v>
      </c>
      <c r="F4950" s="71">
        <v>44574</v>
      </c>
      <c r="G4950" s="72">
        <v>1072.26</v>
      </c>
      <c r="H4950" s="72">
        <v>90981.26</v>
      </c>
      <c r="I4950" s="54" t="s">
        <v>265</v>
      </c>
      <c r="J4950" s="54" t="s">
        <v>13352</v>
      </c>
      <c r="K4950" s="54" t="s">
        <v>18075</v>
      </c>
      <c r="L4950" s="54" t="s">
        <v>18076</v>
      </c>
      <c r="M4950" s="54" t="s">
        <v>18074</v>
      </c>
      <c r="N4950" s="54" t="s">
        <v>256</v>
      </c>
      <c r="O4950" s="54" t="s">
        <v>256</v>
      </c>
      <c r="P4950" s="54" t="s">
        <v>275</v>
      </c>
      <c r="Q4950" s="54" t="s">
        <v>256</v>
      </c>
      <c r="R4950" s="54" t="s">
        <v>431</v>
      </c>
      <c r="S4950" s="71"/>
      <c r="T4950" s="54" t="s">
        <v>256</v>
      </c>
      <c r="U4950" s="71">
        <v>44574</v>
      </c>
      <c r="V4950" s="54" t="s">
        <v>256</v>
      </c>
      <c r="W4950" t="str">
        <f t="shared" si="77"/>
        <v>Jan-22</v>
      </c>
    </row>
    <row r="4951" spans="1:23" x14ac:dyDescent="0.25">
      <c r="A4951" s="54" t="s">
        <v>317</v>
      </c>
      <c r="B4951" s="54" t="s">
        <v>432</v>
      </c>
      <c r="C4951" s="54" t="s">
        <v>263</v>
      </c>
      <c r="D4951" s="54" t="s">
        <v>429</v>
      </c>
      <c r="E4951" s="54" t="s">
        <v>18077</v>
      </c>
      <c r="F4951" s="71">
        <v>44574</v>
      </c>
      <c r="G4951" s="72">
        <v>2427.12</v>
      </c>
      <c r="H4951" s="72">
        <v>205941.13</v>
      </c>
      <c r="I4951" s="54" t="s">
        <v>265</v>
      </c>
      <c r="J4951" s="54" t="s">
        <v>13352</v>
      </c>
      <c r="K4951" s="54" t="s">
        <v>18078</v>
      </c>
      <c r="L4951" s="54" t="s">
        <v>18079</v>
      </c>
      <c r="M4951" s="54" t="s">
        <v>18077</v>
      </c>
      <c r="N4951" s="54" t="s">
        <v>256</v>
      </c>
      <c r="O4951" s="54" t="s">
        <v>256</v>
      </c>
      <c r="P4951" s="54" t="s">
        <v>275</v>
      </c>
      <c r="Q4951" s="54" t="s">
        <v>256</v>
      </c>
      <c r="R4951" s="54" t="s">
        <v>431</v>
      </c>
      <c r="S4951" s="71"/>
      <c r="T4951" s="54" t="s">
        <v>256</v>
      </c>
      <c r="U4951" s="71">
        <v>44574</v>
      </c>
      <c r="V4951" s="54" t="s">
        <v>256</v>
      </c>
      <c r="W4951" t="str">
        <f t="shared" si="77"/>
        <v>Jan-22</v>
      </c>
    </row>
    <row r="4952" spans="1:23" x14ac:dyDescent="0.25">
      <c r="A4952" s="54" t="s">
        <v>317</v>
      </c>
      <c r="B4952" s="54" t="s">
        <v>432</v>
      </c>
      <c r="C4952" s="54" t="s">
        <v>263</v>
      </c>
      <c r="D4952" s="54" t="s">
        <v>429</v>
      </c>
      <c r="E4952" s="54" t="s">
        <v>18080</v>
      </c>
      <c r="F4952" s="71">
        <v>44574</v>
      </c>
      <c r="G4952" s="72">
        <v>1763.28</v>
      </c>
      <c r="H4952" s="72">
        <v>149614.31</v>
      </c>
      <c r="I4952" s="54" t="s">
        <v>265</v>
      </c>
      <c r="J4952" s="54" t="s">
        <v>13352</v>
      </c>
      <c r="K4952" s="54" t="s">
        <v>18081</v>
      </c>
      <c r="L4952" s="54" t="s">
        <v>18082</v>
      </c>
      <c r="M4952" s="54" t="s">
        <v>18080</v>
      </c>
      <c r="N4952" s="54" t="s">
        <v>256</v>
      </c>
      <c r="O4952" s="54" t="s">
        <v>256</v>
      </c>
      <c r="P4952" s="54" t="s">
        <v>275</v>
      </c>
      <c r="Q4952" s="54" t="s">
        <v>256</v>
      </c>
      <c r="R4952" s="54" t="s">
        <v>431</v>
      </c>
      <c r="S4952" s="71"/>
      <c r="T4952" s="54" t="s">
        <v>256</v>
      </c>
      <c r="U4952" s="71">
        <v>44574</v>
      </c>
      <c r="V4952" s="54" t="s">
        <v>256</v>
      </c>
      <c r="W4952" t="str">
        <f t="shared" si="77"/>
        <v>Jan-22</v>
      </c>
    </row>
    <row r="4953" spans="1:23" x14ac:dyDescent="0.25">
      <c r="A4953" s="54" t="s">
        <v>317</v>
      </c>
      <c r="B4953" s="54" t="s">
        <v>432</v>
      </c>
      <c r="C4953" s="54" t="s">
        <v>263</v>
      </c>
      <c r="D4953" s="54" t="s">
        <v>429</v>
      </c>
      <c r="E4953" s="54" t="s">
        <v>18083</v>
      </c>
      <c r="F4953" s="71">
        <v>44583</v>
      </c>
      <c r="G4953" s="72">
        <v>706.86</v>
      </c>
      <c r="H4953" s="72">
        <v>59977.07</v>
      </c>
      <c r="I4953" s="54" t="s">
        <v>265</v>
      </c>
      <c r="J4953" s="54" t="s">
        <v>13352</v>
      </c>
      <c r="K4953" s="54" t="s">
        <v>18084</v>
      </c>
      <c r="L4953" s="54" t="s">
        <v>18085</v>
      </c>
      <c r="M4953" s="54" t="s">
        <v>18083</v>
      </c>
      <c r="N4953" s="54" t="s">
        <v>256</v>
      </c>
      <c r="O4953" s="54" t="s">
        <v>256</v>
      </c>
      <c r="P4953" s="54" t="s">
        <v>275</v>
      </c>
      <c r="Q4953" s="54" t="s">
        <v>256</v>
      </c>
      <c r="R4953" s="54" t="s">
        <v>431</v>
      </c>
      <c r="S4953" s="71"/>
      <c r="T4953" s="54" t="s">
        <v>256</v>
      </c>
      <c r="U4953" s="71">
        <v>44583</v>
      </c>
      <c r="V4953" s="54" t="s">
        <v>256</v>
      </c>
      <c r="W4953" t="str">
        <f t="shared" si="77"/>
        <v>Jan-22</v>
      </c>
    </row>
    <row r="4954" spans="1:23" x14ac:dyDescent="0.25">
      <c r="A4954" s="54" t="s">
        <v>317</v>
      </c>
      <c r="B4954" s="54" t="s">
        <v>432</v>
      </c>
      <c r="C4954" s="54" t="s">
        <v>263</v>
      </c>
      <c r="D4954" s="54" t="s">
        <v>429</v>
      </c>
      <c r="E4954" s="54" t="s">
        <v>18086</v>
      </c>
      <c r="F4954" s="71">
        <v>44583</v>
      </c>
      <c r="G4954" s="72">
        <v>2818.98</v>
      </c>
      <c r="H4954" s="72">
        <v>239190.45</v>
      </c>
      <c r="I4954" s="54" t="s">
        <v>265</v>
      </c>
      <c r="J4954" s="54" t="s">
        <v>13352</v>
      </c>
      <c r="K4954" s="54" t="s">
        <v>18087</v>
      </c>
      <c r="L4954" s="54" t="s">
        <v>18088</v>
      </c>
      <c r="M4954" s="54" t="s">
        <v>18086</v>
      </c>
      <c r="N4954" s="54" t="s">
        <v>256</v>
      </c>
      <c r="O4954" s="54" t="s">
        <v>256</v>
      </c>
      <c r="P4954" s="54" t="s">
        <v>275</v>
      </c>
      <c r="Q4954" s="54" t="s">
        <v>256</v>
      </c>
      <c r="R4954" s="54" t="s">
        <v>431</v>
      </c>
      <c r="S4954" s="71"/>
      <c r="T4954" s="54" t="s">
        <v>256</v>
      </c>
      <c r="U4954" s="71">
        <v>44583</v>
      </c>
      <c r="V4954" s="54" t="s">
        <v>256</v>
      </c>
      <c r="W4954" t="str">
        <f t="shared" si="77"/>
        <v>Jan-22</v>
      </c>
    </row>
    <row r="4955" spans="1:23" x14ac:dyDescent="0.25">
      <c r="A4955" s="54" t="s">
        <v>317</v>
      </c>
      <c r="B4955" s="54" t="s">
        <v>432</v>
      </c>
      <c r="C4955" s="54" t="s">
        <v>263</v>
      </c>
      <c r="D4955" s="54" t="s">
        <v>429</v>
      </c>
      <c r="E4955" s="54" t="s">
        <v>18089</v>
      </c>
      <c r="F4955" s="71">
        <v>44576</v>
      </c>
      <c r="G4955" s="72">
        <v>21.6</v>
      </c>
      <c r="H4955" s="72">
        <v>1832.76</v>
      </c>
      <c r="I4955" s="54" t="s">
        <v>265</v>
      </c>
      <c r="J4955" s="54" t="s">
        <v>13352</v>
      </c>
      <c r="K4955" s="54" t="s">
        <v>18090</v>
      </c>
      <c r="L4955" s="54" t="s">
        <v>18091</v>
      </c>
      <c r="M4955" s="54" t="s">
        <v>18089</v>
      </c>
      <c r="N4955" s="54" t="s">
        <v>256</v>
      </c>
      <c r="O4955" s="54" t="s">
        <v>256</v>
      </c>
      <c r="P4955" s="54" t="s">
        <v>275</v>
      </c>
      <c r="Q4955" s="54" t="s">
        <v>256</v>
      </c>
      <c r="R4955" s="54" t="s">
        <v>431</v>
      </c>
      <c r="S4955" s="71"/>
      <c r="T4955" s="54" t="s">
        <v>256</v>
      </c>
      <c r="U4955" s="71">
        <v>44576</v>
      </c>
      <c r="V4955" s="54" t="s">
        <v>256</v>
      </c>
      <c r="W4955" t="str">
        <f t="shared" si="77"/>
        <v>Jan-22</v>
      </c>
    </row>
    <row r="4956" spans="1:23" x14ac:dyDescent="0.25">
      <c r="A4956" s="54" t="s">
        <v>317</v>
      </c>
      <c r="B4956" s="54" t="s">
        <v>432</v>
      </c>
      <c r="C4956" s="54" t="s">
        <v>263</v>
      </c>
      <c r="D4956" s="54" t="s">
        <v>429</v>
      </c>
      <c r="E4956" s="54" t="s">
        <v>18092</v>
      </c>
      <c r="F4956" s="71">
        <v>44576</v>
      </c>
      <c r="G4956" s="72">
        <v>370.8</v>
      </c>
      <c r="H4956" s="72">
        <v>31462.38</v>
      </c>
      <c r="I4956" s="54" t="s">
        <v>265</v>
      </c>
      <c r="J4956" s="54" t="s">
        <v>13352</v>
      </c>
      <c r="K4956" s="54" t="s">
        <v>18093</v>
      </c>
      <c r="L4956" s="54" t="s">
        <v>18094</v>
      </c>
      <c r="M4956" s="54" t="s">
        <v>18092</v>
      </c>
      <c r="N4956" s="54" t="s">
        <v>256</v>
      </c>
      <c r="O4956" s="54" t="s">
        <v>256</v>
      </c>
      <c r="P4956" s="54" t="s">
        <v>275</v>
      </c>
      <c r="Q4956" s="54" t="s">
        <v>256</v>
      </c>
      <c r="R4956" s="54" t="s">
        <v>431</v>
      </c>
      <c r="S4956" s="71"/>
      <c r="T4956" s="54" t="s">
        <v>256</v>
      </c>
      <c r="U4956" s="71">
        <v>44576</v>
      </c>
      <c r="V4956" s="54" t="s">
        <v>256</v>
      </c>
      <c r="W4956" t="str">
        <f t="shared" si="77"/>
        <v>Jan-22</v>
      </c>
    </row>
    <row r="4957" spans="1:23" x14ac:dyDescent="0.25">
      <c r="A4957" s="54" t="s">
        <v>317</v>
      </c>
      <c r="B4957" s="54" t="s">
        <v>432</v>
      </c>
      <c r="C4957" s="54" t="s">
        <v>263</v>
      </c>
      <c r="D4957" s="54" t="s">
        <v>429</v>
      </c>
      <c r="E4957" s="54" t="s">
        <v>18095</v>
      </c>
      <c r="F4957" s="71">
        <v>44576</v>
      </c>
      <c r="G4957" s="72">
        <v>280.8</v>
      </c>
      <c r="H4957" s="72">
        <v>23825.88</v>
      </c>
      <c r="I4957" s="54" t="s">
        <v>265</v>
      </c>
      <c r="J4957" s="54" t="s">
        <v>13352</v>
      </c>
      <c r="K4957" s="54" t="s">
        <v>18096</v>
      </c>
      <c r="L4957" s="54" t="s">
        <v>18097</v>
      </c>
      <c r="M4957" s="54" t="s">
        <v>18095</v>
      </c>
      <c r="N4957" s="54" t="s">
        <v>256</v>
      </c>
      <c r="O4957" s="54" t="s">
        <v>256</v>
      </c>
      <c r="P4957" s="54" t="s">
        <v>275</v>
      </c>
      <c r="Q4957" s="54" t="s">
        <v>256</v>
      </c>
      <c r="R4957" s="54" t="s">
        <v>431</v>
      </c>
      <c r="S4957" s="71"/>
      <c r="T4957" s="54" t="s">
        <v>256</v>
      </c>
      <c r="U4957" s="71">
        <v>44576</v>
      </c>
      <c r="V4957" s="54" t="s">
        <v>256</v>
      </c>
      <c r="W4957" t="str">
        <f t="shared" si="77"/>
        <v>Jan-22</v>
      </c>
    </row>
    <row r="4958" spans="1:23" x14ac:dyDescent="0.25">
      <c r="A4958" s="54" t="s">
        <v>317</v>
      </c>
      <c r="B4958" s="54" t="s">
        <v>432</v>
      </c>
      <c r="C4958" s="54" t="s">
        <v>263</v>
      </c>
      <c r="D4958" s="54" t="s">
        <v>429</v>
      </c>
      <c r="E4958" s="54" t="s">
        <v>18098</v>
      </c>
      <c r="F4958" s="71">
        <v>44579</v>
      </c>
      <c r="G4958" s="72">
        <v>18</v>
      </c>
      <c r="H4958" s="72">
        <v>1527.3</v>
      </c>
      <c r="I4958" s="54" t="s">
        <v>265</v>
      </c>
      <c r="J4958" s="54" t="s">
        <v>13352</v>
      </c>
      <c r="K4958" s="54" t="s">
        <v>18099</v>
      </c>
      <c r="L4958" s="54" t="s">
        <v>18100</v>
      </c>
      <c r="M4958" s="54" t="s">
        <v>18098</v>
      </c>
      <c r="N4958" s="54" t="s">
        <v>256</v>
      </c>
      <c r="O4958" s="54" t="s">
        <v>256</v>
      </c>
      <c r="P4958" s="54" t="s">
        <v>275</v>
      </c>
      <c r="Q4958" s="54" t="s">
        <v>256</v>
      </c>
      <c r="R4958" s="54" t="s">
        <v>431</v>
      </c>
      <c r="S4958" s="71"/>
      <c r="T4958" s="54" t="s">
        <v>256</v>
      </c>
      <c r="U4958" s="71">
        <v>44579</v>
      </c>
      <c r="V4958" s="54" t="s">
        <v>256</v>
      </c>
      <c r="W4958" t="str">
        <f t="shared" si="77"/>
        <v>Jan-22</v>
      </c>
    </row>
    <row r="4959" spans="1:23" x14ac:dyDescent="0.25">
      <c r="A4959" s="54" t="s">
        <v>317</v>
      </c>
      <c r="B4959" s="54" t="s">
        <v>432</v>
      </c>
      <c r="C4959" s="54" t="s">
        <v>263</v>
      </c>
      <c r="D4959" s="54" t="s">
        <v>429</v>
      </c>
      <c r="E4959" s="54" t="s">
        <v>18101</v>
      </c>
      <c r="F4959" s="71">
        <v>44583</v>
      </c>
      <c r="G4959" s="72">
        <v>506.7</v>
      </c>
      <c r="H4959" s="72">
        <v>42993.5</v>
      </c>
      <c r="I4959" s="54" t="s">
        <v>265</v>
      </c>
      <c r="J4959" s="54" t="s">
        <v>13352</v>
      </c>
      <c r="K4959" s="54" t="s">
        <v>18102</v>
      </c>
      <c r="L4959" s="54" t="s">
        <v>18103</v>
      </c>
      <c r="M4959" s="54" t="s">
        <v>18101</v>
      </c>
      <c r="N4959" s="54" t="s">
        <v>256</v>
      </c>
      <c r="O4959" s="54" t="s">
        <v>256</v>
      </c>
      <c r="P4959" s="54" t="s">
        <v>275</v>
      </c>
      <c r="Q4959" s="54" t="s">
        <v>256</v>
      </c>
      <c r="R4959" s="54" t="s">
        <v>431</v>
      </c>
      <c r="S4959" s="71"/>
      <c r="T4959" s="54" t="s">
        <v>256</v>
      </c>
      <c r="U4959" s="71">
        <v>44583</v>
      </c>
      <c r="V4959" s="54" t="s">
        <v>256</v>
      </c>
      <c r="W4959" t="str">
        <f t="shared" si="77"/>
        <v>Jan-22</v>
      </c>
    </row>
    <row r="4960" spans="1:23" x14ac:dyDescent="0.25">
      <c r="A4960" s="54" t="s">
        <v>317</v>
      </c>
      <c r="B4960" s="54" t="s">
        <v>432</v>
      </c>
      <c r="C4960" s="54" t="s">
        <v>263</v>
      </c>
      <c r="D4960" s="54" t="s">
        <v>429</v>
      </c>
      <c r="E4960" s="54" t="s">
        <v>18104</v>
      </c>
      <c r="F4960" s="71">
        <v>44583</v>
      </c>
      <c r="G4960" s="72">
        <v>86.94</v>
      </c>
      <c r="H4960" s="72">
        <v>7376.86</v>
      </c>
      <c r="I4960" s="54" t="s">
        <v>265</v>
      </c>
      <c r="J4960" s="54" t="s">
        <v>13352</v>
      </c>
      <c r="K4960" s="54" t="s">
        <v>18105</v>
      </c>
      <c r="L4960" s="54" t="s">
        <v>18106</v>
      </c>
      <c r="M4960" s="54" t="s">
        <v>18104</v>
      </c>
      <c r="N4960" s="54" t="s">
        <v>256</v>
      </c>
      <c r="O4960" s="54" t="s">
        <v>256</v>
      </c>
      <c r="P4960" s="54" t="s">
        <v>275</v>
      </c>
      <c r="Q4960" s="54" t="s">
        <v>256</v>
      </c>
      <c r="R4960" s="54" t="s">
        <v>431</v>
      </c>
      <c r="S4960" s="71"/>
      <c r="T4960" s="54" t="s">
        <v>256</v>
      </c>
      <c r="U4960" s="71">
        <v>44583</v>
      </c>
      <c r="V4960" s="54" t="s">
        <v>256</v>
      </c>
      <c r="W4960" t="str">
        <f t="shared" si="77"/>
        <v>Jan-22</v>
      </c>
    </row>
    <row r="4961" spans="1:23" x14ac:dyDescent="0.25">
      <c r="A4961" s="54" t="s">
        <v>317</v>
      </c>
      <c r="B4961" s="54" t="s">
        <v>432</v>
      </c>
      <c r="C4961" s="54" t="s">
        <v>263</v>
      </c>
      <c r="D4961" s="54" t="s">
        <v>429</v>
      </c>
      <c r="E4961" s="54" t="s">
        <v>18107</v>
      </c>
      <c r="F4961" s="71">
        <v>44583</v>
      </c>
      <c r="G4961" s="72">
        <v>10.199999999999999</v>
      </c>
      <c r="H4961" s="72">
        <v>865.47</v>
      </c>
      <c r="I4961" s="54" t="s">
        <v>265</v>
      </c>
      <c r="J4961" s="54" t="s">
        <v>13352</v>
      </c>
      <c r="K4961" s="54" t="s">
        <v>18108</v>
      </c>
      <c r="L4961" s="54" t="s">
        <v>18109</v>
      </c>
      <c r="M4961" s="54" t="s">
        <v>18107</v>
      </c>
      <c r="N4961" s="54" t="s">
        <v>256</v>
      </c>
      <c r="O4961" s="54" t="s">
        <v>256</v>
      </c>
      <c r="P4961" s="54" t="s">
        <v>275</v>
      </c>
      <c r="Q4961" s="54" t="s">
        <v>256</v>
      </c>
      <c r="R4961" s="54" t="s">
        <v>431</v>
      </c>
      <c r="S4961" s="71"/>
      <c r="T4961" s="54" t="s">
        <v>256</v>
      </c>
      <c r="U4961" s="71">
        <v>44583</v>
      </c>
      <c r="V4961" s="54" t="s">
        <v>256</v>
      </c>
      <c r="W4961" t="str">
        <f t="shared" si="77"/>
        <v>Jan-22</v>
      </c>
    </row>
    <row r="4962" spans="1:23" x14ac:dyDescent="0.25">
      <c r="A4962" s="54" t="s">
        <v>317</v>
      </c>
      <c r="B4962" s="54" t="s">
        <v>432</v>
      </c>
      <c r="C4962" s="54" t="s">
        <v>263</v>
      </c>
      <c r="D4962" s="54" t="s">
        <v>429</v>
      </c>
      <c r="E4962" s="54" t="s">
        <v>18110</v>
      </c>
      <c r="F4962" s="71">
        <v>44583</v>
      </c>
      <c r="G4962" s="72">
        <v>676.54</v>
      </c>
      <c r="H4962" s="72">
        <v>57404.42</v>
      </c>
      <c r="I4962" s="54" t="s">
        <v>265</v>
      </c>
      <c r="J4962" s="54" t="s">
        <v>13352</v>
      </c>
      <c r="K4962" s="54" t="s">
        <v>18108</v>
      </c>
      <c r="L4962" s="54" t="s">
        <v>18111</v>
      </c>
      <c r="M4962" s="54" t="s">
        <v>18110</v>
      </c>
      <c r="N4962" s="54" t="s">
        <v>256</v>
      </c>
      <c r="O4962" s="54" t="s">
        <v>256</v>
      </c>
      <c r="P4962" s="54" t="s">
        <v>275</v>
      </c>
      <c r="Q4962" s="54" t="s">
        <v>256</v>
      </c>
      <c r="R4962" s="54" t="s">
        <v>431</v>
      </c>
      <c r="S4962" s="71"/>
      <c r="T4962" s="54" t="s">
        <v>256</v>
      </c>
      <c r="U4962" s="71">
        <v>44583</v>
      </c>
      <c r="V4962" s="54" t="s">
        <v>256</v>
      </c>
      <c r="W4962" t="str">
        <f t="shared" si="77"/>
        <v>Jan-22</v>
      </c>
    </row>
    <row r="4963" spans="1:23" x14ac:dyDescent="0.25">
      <c r="A4963" s="54" t="s">
        <v>317</v>
      </c>
      <c r="B4963" s="54" t="s">
        <v>432</v>
      </c>
      <c r="C4963" s="54" t="s">
        <v>263</v>
      </c>
      <c r="D4963" s="54" t="s">
        <v>429</v>
      </c>
      <c r="E4963" s="54" t="s">
        <v>18112</v>
      </c>
      <c r="F4963" s="71">
        <v>44583</v>
      </c>
      <c r="G4963" s="72">
        <v>31.5</v>
      </c>
      <c r="H4963" s="72">
        <v>2672.78</v>
      </c>
      <c r="I4963" s="54" t="s">
        <v>265</v>
      </c>
      <c r="J4963" s="54" t="s">
        <v>13352</v>
      </c>
      <c r="K4963" s="54" t="s">
        <v>18113</v>
      </c>
      <c r="L4963" s="54" t="s">
        <v>18114</v>
      </c>
      <c r="M4963" s="54" t="s">
        <v>18112</v>
      </c>
      <c r="N4963" s="54" t="s">
        <v>256</v>
      </c>
      <c r="O4963" s="54" t="s">
        <v>256</v>
      </c>
      <c r="P4963" s="54" t="s">
        <v>275</v>
      </c>
      <c r="Q4963" s="54" t="s">
        <v>256</v>
      </c>
      <c r="R4963" s="54" t="s">
        <v>431</v>
      </c>
      <c r="S4963" s="71"/>
      <c r="T4963" s="54" t="s">
        <v>256</v>
      </c>
      <c r="U4963" s="71">
        <v>44583</v>
      </c>
      <c r="V4963" s="54" t="s">
        <v>256</v>
      </c>
      <c r="W4963" t="str">
        <f t="shared" si="77"/>
        <v>Jan-22</v>
      </c>
    </row>
    <row r="4964" spans="1:23" x14ac:dyDescent="0.25">
      <c r="A4964" s="54" t="s">
        <v>317</v>
      </c>
      <c r="B4964" s="54" t="s">
        <v>432</v>
      </c>
      <c r="C4964" s="54" t="s">
        <v>263</v>
      </c>
      <c r="D4964" s="54" t="s">
        <v>429</v>
      </c>
      <c r="E4964" s="54" t="s">
        <v>18115</v>
      </c>
      <c r="F4964" s="71">
        <v>44583</v>
      </c>
      <c r="G4964" s="72">
        <v>646</v>
      </c>
      <c r="H4964" s="72">
        <v>54813.1</v>
      </c>
      <c r="I4964" s="54" t="s">
        <v>265</v>
      </c>
      <c r="J4964" s="54" t="s">
        <v>13352</v>
      </c>
      <c r="K4964" s="54" t="s">
        <v>18116</v>
      </c>
      <c r="L4964" s="54" t="s">
        <v>18117</v>
      </c>
      <c r="M4964" s="54" t="s">
        <v>18115</v>
      </c>
      <c r="N4964" s="54" t="s">
        <v>256</v>
      </c>
      <c r="O4964" s="54" t="s">
        <v>256</v>
      </c>
      <c r="P4964" s="54" t="s">
        <v>275</v>
      </c>
      <c r="Q4964" s="54" t="s">
        <v>256</v>
      </c>
      <c r="R4964" s="54" t="s">
        <v>431</v>
      </c>
      <c r="S4964" s="71"/>
      <c r="T4964" s="54" t="s">
        <v>256</v>
      </c>
      <c r="U4964" s="71">
        <v>44583</v>
      </c>
      <c r="V4964" s="54" t="s">
        <v>256</v>
      </c>
      <c r="W4964" t="str">
        <f t="shared" si="77"/>
        <v>Jan-22</v>
      </c>
    </row>
    <row r="4965" spans="1:23" x14ac:dyDescent="0.25">
      <c r="A4965" s="54" t="s">
        <v>317</v>
      </c>
      <c r="B4965" s="54" t="s">
        <v>432</v>
      </c>
      <c r="C4965" s="54" t="s">
        <v>263</v>
      </c>
      <c r="D4965" s="54" t="s">
        <v>429</v>
      </c>
      <c r="E4965" s="54" t="s">
        <v>18118</v>
      </c>
      <c r="F4965" s="71">
        <v>44584</v>
      </c>
      <c r="G4965" s="72">
        <v>5.67</v>
      </c>
      <c r="H4965" s="72">
        <v>481.1</v>
      </c>
      <c r="I4965" s="54" t="s">
        <v>265</v>
      </c>
      <c r="J4965" s="54" t="s">
        <v>13352</v>
      </c>
      <c r="K4965" s="54" t="s">
        <v>18119</v>
      </c>
      <c r="L4965" s="54" t="s">
        <v>18120</v>
      </c>
      <c r="M4965" s="54" t="s">
        <v>18118</v>
      </c>
      <c r="N4965" s="54" t="s">
        <v>256</v>
      </c>
      <c r="O4965" s="54" t="s">
        <v>256</v>
      </c>
      <c r="P4965" s="54" t="s">
        <v>275</v>
      </c>
      <c r="Q4965" s="54" t="s">
        <v>256</v>
      </c>
      <c r="R4965" s="54" t="s">
        <v>431</v>
      </c>
      <c r="S4965" s="71"/>
      <c r="T4965" s="54" t="s">
        <v>256</v>
      </c>
      <c r="U4965" s="71">
        <v>44584</v>
      </c>
      <c r="V4965" s="54" t="s">
        <v>256</v>
      </c>
      <c r="W4965" t="str">
        <f t="shared" si="77"/>
        <v>Jan-22</v>
      </c>
    </row>
    <row r="4966" spans="1:23" x14ac:dyDescent="0.25">
      <c r="A4966" s="54" t="s">
        <v>317</v>
      </c>
      <c r="B4966" s="54" t="s">
        <v>432</v>
      </c>
      <c r="C4966" s="54" t="s">
        <v>263</v>
      </c>
      <c r="D4966" s="54" t="s">
        <v>429</v>
      </c>
      <c r="E4966" s="54" t="s">
        <v>18121</v>
      </c>
      <c r="F4966" s="71">
        <v>44584</v>
      </c>
      <c r="G4966" s="72">
        <v>52.25</v>
      </c>
      <c r="H4966" s="72">
        <v>4433.41</v>
      </c>
      <c r="I4966" s="54" t="s">
        <v>265</v>
      </c>
      <c r="J4966" s="54" t="s">
        <v>13352</v>
      </c>
      <c r="K4966" s="54" t="s">
        <v>18122</v>
      </c>
      <c r="L4966" s="54" t="s">
        <v>18123</v>
      </c>
      <c r="M4966" s="54" t="s">
        <v>18121</v>
      </c>
      <c r="N4966" s="54" t="s">
        <v>256</v>
      </c>
      <c r="O4966" s="54" t="s">
        <v>256</v>
      </c>
      <c r="P4966" s="54" t="s">
        <v>275</v>
      </c>
      <c r="Q4966" s="54" t="s">
        <v>256</v>
      </c>
      <c r="R4966" s="54" t="s">
        <v>431</v>
      </c>
      <c r="S4966" s="71"/>
      <c r="T4966" s="54" t="s">
        <v>256</v>
      </c>
      <c r="U4966" s="71">
        <v>44584</v>
      </c>
      <c r="V4966" s="54" t="s">
        <v>256</v>
      </c>
      <c r="W4966" t="str">
        <f t="shared" si="77"/>
        <v>Jan-22</v>
      </c>
    </row>
    <row r="4967" spans="1:23" x14ac:dyDescent="0.25">
      <c r="A4967" s="54" t="s">
        <v>317</v>
      </c>
      <c r="B4967" s="54" t="s">
        <v>432</v>
      </c>
      <c r="C4967" s="54" t="s">
        <v>263</v>
      </c>
      <c r="D4967" s="54" t="s">
        <v>429</v>
      </c>
      <c r="E4967" s="54" t="s">
        <v>18124</v>
      </c>
      <c r="F4967" s="71">
        <v>44584</v>
      </c>
      <c r="G4967" s="72">
        <v>176.7</v>
      </c>
      <c r="H4967" s="72">
        <v>14993</v>
      </c>
      <c r="I4967" s="54" t="s">
        <v>265</v>
      </c>
      <c r="J4967" s="54" t="s">
        <v>13352</v>
      </c>
      <c r="K4967" s="54" t="s">
        <v>18125</v>
      </c>
      <c r="L4967" s="54" t="s">
        <v>18126</v>
      </c>
      <c r="M4967" s="54" t="s">
        <v>18124</v>
      </c>
      <c r="N4967" s="54" t="s">
        <v>256</v>
      </c>
      <c r="O4967" s="54" t="s">
        <v>256</v>
      </c>
      <c r="P4967" s="54" t="s">
        <v>275</v>
      </c>
      <c r="Q4967" s="54" t="s">
        <v>256</v>
      </c>
      <c r="R4967" s="54" t="s">
        <v>431</v>
      </c>
      <c r="S4967" s="71"/>
      <c r="T4967" s="54" t="s">
        <v>256</v>
      </c>
      <c r="U4967" s="71">
        <v>44584</v>
      </c>
      <c r="V4967" s="54" t="s">
        <v>256</v>
      </c>
      <c r="W4967" t="str">
        <f t="shared" si="77"/>
        <v>Jan-22</v>
      </c>
    </row>
    <row r="4968" spans="1:23" x14ac:dyDescent="0.25">
      <c r="A4968" s="54" t="s">
        <v>317</v>
      </c>
      <c r="B4968" s="54" t="s">
        <v>432</v>
      </c>
      <c r="C4968" s="54" t="s">
        <v>263</v>
      </c>
      <c r="D4968" s="54" t="s">
        <v>429</v>
      </c>
      <c r="E4968" s="54" t="s">
        <v>18127</v>
      </c>
      <c r="F4968" s="71">
        <v>44580</v>
      </c>
      <c r="G4968" s="72">
        <v>7033.9</v>
      </c>
      <c r="H4968" s="72">
        <v>596826.42000000004</v>
      </c>
      <c r="I4968" s="54" t="s">
        <v>265</v>
      </c>
      <c r="J4968" s="54" t="s">
        <v>13352</v>
      </c>
      <c r="K4968" s="54" t="s">
        <v>18128</v>
      </c>
      <c r="L4968" s="54" t="s">
        <v>18129</v>
      </c>
      <c r="M4968" s="54" t="s">
        <v>18127</v>
      </c>
      <c r="N4968" s="54" t="s">
        <v>256</v>
      </c>
      <c r="O4968" s="54" t="s">
        <v>256</v>
      </c>
      <c r="P4968" s="54" t="s">
        <v>275</v>
      </c>
      <c r="Q4968" s="54" t="s">
        <v>256</v>
      </c>
      <c r="R4968" s="54" t="s">
        <v>431</v>
      </c>
      <c r="S4968" s="71"/>
      <c r="T4968" s="54" t="s">
        <v>256</v>
      </c>
      <c r="U4968" s="71">
        <v>44580</v>
      </c>
      <c r="V4968" s="54" t="s">
        <v>256</v>
      </c>
      <c r="W4968" t="str">
        <f t="shared" si="77"/>
        <v>Jan-22</v>
      </c>
    </row>
    <row r="4969" spans="1:23" x14ac:dyDescent="0.25">
      <c r="A4969" s="54" t="s">
        <v>317</v>
      </c>
      <c r="B4969" s="54" t="s">
        <v>432</v>
      </c>
      <c r="C4969" s="54" t="s">
        <v>263</v>
      </c>
      <c r="D4969" s="54" t="s">
        <v>429</v>
      </c>
      <c r="E4969" s="54" t="s">
        <v>18130</v>
      </c>
      <c r="F4969" s="71">
        <v>44580</v>
      </c>
      <c r="G4969" s="72">
        <v>2141.1999999999998</v>
      </c>
      <c r="H4969" s="72">
        <v>181680.82</v>
      </c>
      <c r="I4969" s="54" t="s">
        <v>265</v>
      </c>
      <c r="J4969" s="54" t="s">
        <v>13352</v>
      </c>
      <c r="K4969" s="54" t="s">
        <v>18131</v>
      </c>
      <c r="L4969" s="54" t="s">
        <v>18132</v>
      </c>
      <c r="M4969" s="54" t="s">
        <v>18130</v>
      </c>
      <c r="N4969" s="54" t="s">
        <v>256</v>
      </c>
      <c r="O4969" s="54" t="s">
        <v>256</v>
      </c>
      <c r="P4969" s="54" t="s">
        <v>275</v>
      </c>
      <c r="Q4969" s="54" t="s">
        <v>256</v>
      </c>
      <c r="R4969" s="54" t="s">
        <v>431</v>
      </c>
      <c r="S4969" s="71"/>
      <c r="T4969" s="54" t="s">
        <v>256</v>
      </c>
      <c r="U4969" s="71">
        <v>44580</v>
      </c>
      <c r="V4969" s="54" t="s">
        <v>256</v>
      </c>
      <c r="W4969" t="str">
        <f t="shared" si="77"/>
        <v>Jan-22</v>
      </c>
    </row>
    <row r="4970" spans="1:23" x14ac:dyDescent="0.25">
      <c r="A4970" s="54" t="s">
        <v>317</v>
      </c>
      <c r="B4970" s="54" t="s">
        <v>432</v>
      </c>
      <c r="C4970" s="54" t="s">
        <v>263</v>
      </c>
      <c r="D4970" s="54" t="s">
        <v>429</v>
      </c>
      <c r="E4970" s="54" t="s">
        <v>18133</v>
      </c>
      <c r="F4970" s="71">
        <v>44584</v>
      </c>
      <c r="G4970" s="72">
        <v>1818.36</v>
      </c>
      <c r="H4970" s="72">
        <v>154287.85</v>
      </c>
      <c r="I4970" s="54" t="s">
        <v>265</v>
      </c>
      <c r="J4970" s="54" t="s">
        <v>13352</v>
      </c>
      <c r="K4970" s="54" t="s">
        <v>18134</v>
      </c>
      <c r="L4970" s="54" t="s">
        <v>18135</v>
      </c>
      <c r="M4970" s="54" t="s">
        <v>18133</v>
      </c>
      <c r="N4970" s="54" t="s">
        <v>256</v>
      </c>
      <c r="O4970" s="54" t="s">
        <v>256</v>
      </c>
      <c r="P4970" s="54" t="s">
        <v>275</v>
      </c>
      <c r="Q4970" s="54" t="s">
        <v>256</v>
      </c>
      <c r="R4970" s="54" t="s">
        <v>431</v>
      </c>
      <c r="S4970" s="71"/>
      <c r="T4970" s="54" t="s">
        <v>256</v>
      </c>
      <c r="U4970" s="71">
        <v>44584</v>
      </c>
      <c r="V4970" s="54" t="s">
        <v>256</v>
      </c>
      <c r="W4970" t="str">
        <f t="shared" si="77"/>
        <v>Jan-22</v>
      </c>
    </row>
    <row r="4971" spans="1:23" x14ac:dyDescent="0.25">
      <c r="A4971" s="54" t="s">
        <v>317</v>
      </c>
      <c r="B4971" s="54" t="s">
        <v>432</v>
      </c>
      <c r="C4971" s="54" t="s">
        <v>263</v>
      </c>
      <c r="D4971" s="54" t="s">
        <v>429</v>
      </c>
      <c r="E4971" s="54" t="s">
        <v>18136</v>
      </c>
      <c r="F4971" s="71">
        <v>44587</v>
      </c>
      <c r="G4971" s="72">
        <v>1970.1</v>
      </c>
      <c r="H4971" s="72">
        <v>167162.99</v>
      </c>
      <c r="I4971" s="54" t="s">
        <v>265</v>
      </c>
      <c r="J4971" s="54" t="s">
        <v>13352</v>
      </c>
      <c r="K4971" s="54" t="s">
        <v>18137</v>
      </c>
      <c r="L4971" s="54" t="s">
        <v>18138</v>
      </c>
      <c r="M4971" s="54" t="s">
        <v>18136</v>
      </c>
      <c r="N4971" s="54" t="s">
        <v>256</v>
      </c>
      <c r="O4971" s="54" t="s">
        <v>256</v>
      </c>
      <c r="P4971" s="54" t="s">
        <v>275</v>
      </c>
      <c r="Q4971" s="54" t="s">
        <v>256</v>
      </c>
      <c r="R4971" s="54" t="s">
        <v>431</v>
      </c>
      <c r="S4971" s="71"/>
      <c r="T4971" s="54" t="s">
        <v>256</v>
      </c>
      <c r="U4971" s="71">
        <v>44587</v>
      </c>
      <c r="V4971" s="54" t="s">
        <v>256</v>
      </c>
      <c r="W4971" t="str">
        <f t="shared" si="77"/>
        <v>Jan-22</v>
      </c>
    </row>
    <row r="4972" spans="1:23" x14ac:dyDescent="0.25">
      <c r="A4972" s="54" t="s">
        <v>317</v>
      </c>
      <c r="B4972" s="54" t="s">
        <v>432</v>
      </c>
      <c r="C4972" s="54" t="s">
        <v>263</v>
      </c>
      <c r="D4972" s="54" t="s">
        <v>429</v>
      </c>
      <c r="E4972" s="54" t="s">
        <v>18139</v>
      </c>
      <c r="F4972" s="71">
        <v>44587</v>
      </c>
      <c r="G4972" s="72">
        <v>115.2</v>
      </c>
      <c r="H4972" s="72">
        <v>9774.7199999999993</v>
      </c>
      <c r="I4972" s="54" t="s">
        <v>265</v>
      </c>
      <c r="J4972" s="54" t="s">
        <v>13352</v>
      </c>
      <c r="K4972" s="54" t="s">
        <v>18140</v>
      </c>
      <c r="L4972" s="54" t="s">
        <v>18141</v>
      </c>
      <c r="M4972" s="54" t="s">
        <v>18139</v>
      </c>
      <c r="N4972" s="54" t="s">
        <v>256</v>
      </c>
      <c r="O4972" s="54" t="s">
        <v>256</v>
      </c>
      <c r="P4972" s="54" t="s">
        <v>275</v>
      </c>
      <c r="Q4972" s="54" t="s">
        <v>256</v>
      </c>
      <c r="R4972" s="54" t="s">
        <v>431</v>
      </c>
      <c r="S4972" s="71"/>
      <c r="T4972" s="54" t="s">
        <v>256</v>
      </c>
      <c r="U4972" s="71">
        <v>44587</v>
      </c>
      <c r="V4972" s="54" t="s">
        <v>256</v>
      </c>
      <c r="W4972" t="str">
        <f t="shared" si="77"/>
        <v>Jan-22</v>
      </c>
    </row>
    <row r="4973" spans="1:23" x14ac:dyDescent="0.25">
      <c r="A4973" s="54" t="s">
        <v>317</v>
      </c>
      <c r="B4973" s="54" t="s">
        <v>432</v>
      </c>
      <c r="C4973" s="54" t="s">
        <v>263</v>
      </c>
      <c r="D4973" s="54" t="s">
        <v>429</v>
      </c>
      <c r="E4973" s="54" t="s">
        <v>18142</v>
      </c>
      <c r="F4973" s="71">
        <v>44587</v>
      </c>
      <c r="G4973" s="72">
        <v>782</v>
      </c>
      <c r="H4973" s="72">
        <v>66352.7</v>
      </c>
      <c r="I4973" s="54" t="s">
        <v>265</v>
      </c>
      <c r="J4973" s="54" t="s">
        <v>13352</v>
      </c>
      <c r="K4973" s="54" t="s">
        <v>18143</v>
      </c>
      <c r="L4973" s="54" t="s">
        <v>18144</v>
      </c>
      <c r="M4973" s="54" t="s">
        <v>18142</v>
      </c>
      <c r="N4973" s="54" t="s">
        <v>256</v>
      </c>
      <c r="O4973" s="54" t="s">
        <v>256</v>
      </c>
      <c r="P4973" s="54" t="s">
        <v>275</v>
      </c>
      <c r="Q4973" s="54" t="s">
        <v>256</v>
      </c>
      <c r="R4973" s="54" t="s">
        <v>431</v>
      </c>
      <c r="S4973" s="71"/>
      <c r="T4973" s="54" t="s">
        <v>256</v>
      </c>
      <c r="U4973" s="71">
        <v>44587</v>
      </c>
      <c r="V4973" s="54" t="s">
        <v>256</v>
      </c>
      <c r="W4973" t="str">
        <f t="shared" si="77"/>
        <v>Jan-22</v>
      </c>
    </row>
    <row r="4974" spans="1:23" x14ac:dyDescent="0.25">
      <c r="A4974" s="54" t="s">
        <v>317</v>
      </c>
      <c r="B4974" s="54" t="s">
        <v>432</v>
      </c>
      <c r="C4974" s="54" t="s">
        <v>263</v>
      </c>
      <c r="D4974" s="54" t="s">
        <v>429</v>
      </c>
      <c r="E4974" s="54" t="s">
        <v>18145</v>
      </c>
      <c r="F4974" s="71">
        <v>44587</v>
      </c>
      <c r="G4974" s="72">
        <v>27.55</v>
      </c>
      <c r="H4974" s="72">
        <v>2337.62</v>
      </c>
      <c r="I4974" s="54" t="s">
        <v>265</v>
      </c>
      <c r="J4974" s="54" t="s">
        <v>13352</v>
      </c>
      <c r="K4974" s="54" t="s">
        <v>18146</v>
      </c>
      <c r="L4974" s="54" t="s">
        <v>18147</v>
      </c>
      <c r="M4974" s="54" t="s">
        <v>18145</v>
      </c>
      <c r="N4974" s="54" t="s">
        <v>256</v>
      </c>
      <c r="O4974" s="54" t="s">
        <v>256</v>
      </c>
      <c r="P4974" s="54" t="s">
        <v>275</v>
      </c>
      <c r="Q4974" s="54" t="s">
        <v>256</v>
      </c>
      <c r="R4974" s="54" t="s">
        <v>431</v>
      </c>
      <c r="S4974" s="71"/>
      <c r="T4974" s="54" t="s">
        <v>256</v>
      </c>
      <c r="U4974" s="71">
        <v>44587</v>
      </c>
      <c r="V4974" s="54" t="s">
        <v>256</v>
      </c>
      <c r="W4974" t="str">
        <f t="shared" si="77"/>
        <v>Jan-22</v>
      </c>
    </row>
    <row r="4975" spans="1:23" x14ac:dyDescent="0.25">
      <c r="A4975" s="54" t="s">
        <v>317</v>
      </c>
      <c r="B4975" s="54" t="s">
        <v>432</v>
      </c>
      <c r="C4975" s="54" t="s">
        <v>263</v>
      </c>
      <c r="D4975" s="54" t="s">
        <v>429</v>
      </c>
      <c r="E4975" s="54" t="s">
        <v>18148</v>
      </c>
      <c r="F4975" s="71">
        <v>44587</v>
      </c>
      <c r="G4975" s="72">
        <v>15.2</v>
      </c>
      <c r="H4975" s="72">
        <v>1289.72</v>
      </c>
      <c r="I4975" s="54" t="s">
        <v>265</v>
      </c>
      <c r="J4975" s="54" t="s">
        <v>13352</v>
      </c>
      <c r="K4975" s="54" t="s">
        <v>18149</v>
      </c>
      <c r="L4975" s="54" t="s">
        <v>18150</v>
      </c>
      <c r="M4975" s="54" t="s">
        <v>18148</v>
      </c>
      <c r="N4975" s="54" t="s">
        <v>256</v>
      </c>
      <c r="O4975" s="54" t="s">
        <v>256</v>
      </c>
      <c r="P4975" s="54" t="s">
        <v>275</v>
      </c>
      <c r="Q4975" s="54" t="s">
        <v>256</v>
      </c>
      <c r="R4975" s="54" t="s">
        <v>431</v>
      </c>
      <c r="S4975" s="71"/>
      <c r="T4975" s="54" t="s">
        <v>256</v>
      </c>
      <c r="U4975" s="71">
        <v>44587</v>
      </c>
      <c r="V4975" s="54" t="s">
        <v>256</v>
      </c>
      <c r="W4975" t="str">
        <f t="shared" si="77"/>
        <v>Jan-22</v>
      </c>
    </row>
    <row r="4976" spans="1:23" x14ac:dyDescent="0.25">
      <c r="A4976" s="54" t="s">
        <v>317</v>
      </c>
      <c r="B4976" s="54" t="s">
        <v>432</v>
      </c>
      <c r="C4976" s="54" t="s">
        <v>263</v>
      </c>
      <c r="D4976" s="54" t="s">
        <v>429</v>
      </c>
      <c r="E4976" s="54" t="s">
        <v>18151</v>
      </c>
      <c r="F4976" s="71">
        <v>44588</v>
      </c>
      <c r="G4976" s="72">
        <v>540</v>
      </c>
      <c r="H4976" s="72">
        <v>45819</v>
      </c>
      <c r="I4976" s="54" t="s">
        <v>265</v>
      </c>
      <c r="J4976" s="54" t="s">
        <v>13352</v>
      </c>
      <c r="K4976" s="54" t="s">
        <v>18152</v>
      </c>
      <c r="L4976" s="54" t="s">
        <v>18153</v>
      </c>
      <c r="M4976" s="54" t="s">
        <v>18151</v>
      </c>
      <c r="N4976" s="54" t="s">
        <v>256</v>
      </c>
      <c r="O4976" s="54" t="s">
        <v>256</v>
      </c>
      <c r="P4976" s="54" t="s">
        <v>275</v>
      </c>
      <c r="Q4976" s="54" t="s">
        <v>256</v>
      </c>
      <c r="R4976" s="54" t="s">
        <v>431</v>
      </c>
      <c r="S4976" s="71"/>
      <c r="T4976" s="54" t="s">
        <v>256</v>
      </c>
      <c r="U4976" s="71">
        <v>44588</v>
      </c>
      <c r="V4976" s="54" t="s">
        <v>256</v>
      </c>
      <c r="W4976" t="str">
        <f t="shared" si="77"/>
        <v>Jan-22</v>
      </c>
    </row>
    <row r="4977" spans="1:23" x14ac:dyDescent="0.25">
      <c r="A4977" s="54" t="s">
        <v>317</v>
      </c>
      <c r="B4977" s="54" t="s">
        <v>432</v>
      </c>
      <c r="C4977" s="54" t="s">
        <v>263</v>
      </c>
      <c r="D4977" s="54" t="s">
        <v>429</v>
      </c>
      <c r="E4977" s="54" t="s">
        <v>18154</v>
      </c>
      <c r="F4977" s="71">
        <v>44588</v>
      </c>
      <c r="G4977" s="72">
        <v>278.35000000000002</v>
      </c>
      <c r="H4977" s="72">
        <v>23618</v>
      </c>
      <c r="I4977" s="54" t="s">
        <v>265</v>
      </c>
      <c r="J4977" s="54" t="s">
        <v>13352</v>
      </c>
      <c r="K4977" s="54" t="s">
        <v>18155</v>
      </c>
      <c r="L4977" s="54" t="s">
        <v>18156</v>
      </c>
      <c r="M4977" s="54" t="s">
        <v>18154</v>
      </c>
      <c r="N4977" s="54" t="s">
        <v>256</v>
      </c>
      <c r="O4977" s="54" t="s">
        <v>256</v>
      </c>
      <c r="P4977" s="54" t="s">
        <v>275</v>
      </c>
      <c r="Q4977" s="54" t="s">
        <v>256</v>
      </c>
      <c r="R4977" s="54" t="s">
        <v>431</v>
      </c>
      <c r="S4977" s="71"/>
      <c r="T4977" s="54" t="s">
        <v>256</v>
      </c>
      <c r="U4977" s="71">
        <v>44588</v>
      </c>
      <c r="V4977" s="54" t="s">
        <v>256</v>
      </c>
      <c r="W4977" t="str">
        <f t="shared" si="77"/>
        <v>Jan-22</v>
      </c>
    </row>
    <row r="4978" spans="1:23" x14ac:dyDescent="0.25">
      <c r="A4978" s="54" t="s">
        <v>317</v>
      </c>
      <c r="B4978" s="54" t="s">
        <v>432</v>
      </c>
      <c r="C4978" s="54" t="s">
        <v>263</v>
      </c>
      <c r="D4978" s="54" t="s">
        <v>429</v>
      </c>
      <c r="E4978" s="54" t="s">
        <v>18157</v>
      </c>
      <c r="F4978" s="71">
        <v>44592</v>
      </c>
      <c r="G4978" s="72">
        <v>7</v>
      </c>
      <c r="H4978" s="72">
        <v>593.95000000000005</v>
      </c>
      <c r="I4978" s="54" t="s">
        <v>265</v>
      </c>
      <c r="J4978" s="54" t="s">
        <v>13352</v>
      </c>
      <c r="K4978" s="54" t="s">
        <v>18158</v>
      </c>
      <c r="L4978" s="54" t="s">
        <v>18159</v>
      </c>
      <c r="M4978" s="54" t="s">
        <v>18157</v>
      </c>
      <c r="N4978" s="54" t="s">
        <v>256</v>
      </c>
      <c r="O4978" s="54" t="s">
        <v>256</v>
      </c>
      <c r="P4978" s="54" t="s">
        <v>275</v>
      </c>
      <c r="Q4978" s="54" t="s">
        <v>256</v>
      </c>
      <c r="R4978" s="54" t="s">
        <v>431</v>
      </c>
      <c r="S4978" s="71"/>
      <c r="T4978" s="54" t="s">
        <v>256</v>
      </c>
      <c r="U4978" s="71">
        <v>44592</v>
      </c>
      <c r="V4978" s="54" t="s">
        <v>256</v>
      </c>
      <c r="W4978" t="str">
        <f t="shared" si="77"/>
        <v>Jan-22</v>
      </c>
    </row>
    <row r="4979" spans="1:23" x14ac:dyDescent="0.25">
      <c r="A4979" s="54" t="s">
        <v>317</v>
      </c>
      <c r="B4979" s="54" t="s">
        <v>432</v>
      </c>
      <c r="C4979" s="54" t="s">
        <v>263</v>
      </c>
      <c r="D4979" s="54" t="s">
        <v>429</v>
      </c>
      <c r="E4979" s="54" t="s">
        <v>18160</v>
      </c>
      <c r="F4979" s="71">
        <v>44592</v>
      </c>
      <c r="G4979" s="72">
        <v>367.2</v>
      </c>
      <c r="H4979" s="72">
        <v>31156.92</v>
      </c>
      <c r="I4979" s="54" t="s">
        <v>265</v>
      </c>
      <c r="J4979" s="54" t="s">
        <v>13352</v>
      </c>
      <c r="K4979" s="54" t="s">
        <v>18161</v>
      </c>
      <c r="L4979" s="54" t="s">
        <v>18162</v>
      </c>
      <c r="M4979" s="54" t="s">
        <v>18160</v>
      </c>
      <c r="N4979" s="54" t="s">
        <v>256</v>
      </c>
      <c r="O4979" s="54" t="s">
        <v>256</v>
      </c>
      <c r="P4979" s="54" t="s">
        <v>275</v>
      </c>
      <c r="Q4979" s="54" t="s">
        <v>256</v>
      </c>
      <c r="R4979" s="54" t="s">
        <v>431</v>
      </c>
      <c r="S4979" s="71"/>
      <c r="T4979" s="54" t="s">
        <v>256</v>
      </c>
      <c r="U4979" s="71">
        <v>44592</v>
      </c>
      <c r="V4979" s="54" t="s">
        <v>256</v>
      </c>
      <c r="W4979" t="str">
        <f t="shared" si="77"/>
        <v>Jan-22</v>
      </c>
    </row>
    <row r="4980" spans="1:23" x14ac:dyDescent="0.25">
      <c r="A4980" s="54" t="s">
        <v>317</v>
      </c>
      <c r="B4980" s="54" t="s">
        <v>432</v>
      </c>
      <c r="C4980" s="54" t="s">
        <v>263</v>
      </c>
      <c r="D4980" s="54" t="s">
        <v>429</v>
      </c>
      <c r="E4980" s="54" t="s">
        <v>18163</v>
      </c>
      <c r="F4980" s="71">
        <v>44592</v>
      </c>
      <c r="G4980" s="72">
        <v>524.16</v>
      </c>
      <c r="H4980" s="72">
        <v>44474.98</v>
      </c>
      <c r="I4980" s="54" t="s">
        <v>265</v>
      </c>
      <c r="J4980" s="54" t="s">
        <v>13352</v>
      </c>
      <c r="K4980" s="54" t="s">
        <v>18164</v>
      </c>
      <c r="L4980" s="54" t="s">
        <v>18165</v>
      </c>
      <c r="M4980" s="54" t="s">
        <v>18163</v>
      </c>
      <c r="N4980" s="54" t="s">
        <v>256</v>
      </c>
      <c r="O4980" s="54" t="s">
        <v>256</v>
      </c>
      <c r="P4980" s="54" t="s">
        <v>275</v>
      </c>
      <c r="Q4980" s="54" t="s">
        <v>256</v>
      </c>
      <c r="R4980" s="54" t="s">
        <v>431</v>
      </c>
      <c r="S4980" s="71"/>
      <c r="T4980" s="54" t="s">
        <v>256</v>
      </c>
      <c r="U4980" s="71">
        <v>44592</v>
      </c>
      <c r="V4980" s="54" t="s">
        <v>256</v>
      </c>
      <c r="W4980" t="str">
        <f t="shared" si="77"/>
        <v>Jan-22</v>
      </c>
    </row>
    <row r="4981" spans="1:23" x14ac:dyDescent="0.25">
      <c r="A4981" s="54" t="s">
        <v>317</v>
      </c>
      <c r="B4981" s="54" t="s">
        <v>432</v>
      </c>
      <c r="C4981" s="54" t="s">
        <v>263</v>
      </c>
      <c r="D4981" s="54" t="s">
        <v>429</v>
      </c>
      <c r="E4981" s="54" t="s">
        <v>18166</v>
      </c>
      <c r="F4981" s="71">
        <v>44592</v>
      </c>
      <c r="G4981" s="72">
        <v>79.8</v>
      </c>
      <c r="H4981" s="72">
        <v>6771.03</v>
      </c>
      <c r="I4981" s="54" t="s">
        <v>265</v>
      </c>
      <c r="J4981" s="54" t="s">
        <v>13352</v>
      </c>
      <c r="K4981" s="54" t="s">
        <v>18167</v>
      </c>
      <c r="L4981" s="54" t="s">
        <v>18168</v>
      </c>
      <c r="M4981" s="54" t="s">
        <v>18166</v>
      </c>
      <c r="N4981" s="54" t="s">
        <v>256</v>
      </c>
      <c r="O4981" s="54" t="s">
        <v>256</v>
      </c>
      <c r="P4981" s="54" t="s">
        <v>275</v>
      </c>
      <c r="Q4981" s="54" t="s">
        <v>256</v>
      </c>
      <c r="R4981" s="54" t="s">
        <v>431</v>
      </c>
      <c r="S4981" s="71"/>
      <c r="T4981" s="54" t="s">
        <v>256</v>
      </c>
      <c r="U4981" s="71">
        <v>44592</v>
      </c>
      <c r="V4981" s="54" t="s">
        <v>256</v>
      </c>
      <c r="W4981" t="str">
        <f t="shared" si="77"/>
        <v>Jan-22</v>
      </c>
    </row>
    <row r="4982" spans="1:23" x14ac:dyDescent="0.25">
      <c r="A4982" s="54" t="s">
        <v>317</v>
      </c>
      <c r="B4982" s="54" t="s">
        <v>432</v>
      </c>
      <c r="C4982" s="54" t="s">
        <v>263</v>
      </c>
      <c r="D4982" s="54" t="s">
        <v>429</v>
      </c>
      <c r="E4982" s="54" t="s">
        <v>18169</v>
      </c>
      <c r="F4982" s="71">
        <v>44588</v>
      </c>
      <c r="G4982" s="72">
        <v>1303.2</v>
      </c>
      <c r="H4982" s="72">
        <v>110576.52</v>
      </c>
      <c r="I4982" s="54" t="s">
        <v>265</v>
      </c>
      <c r="J4982" s="54" t="s">
        <v>13352</v>
      </c>
      <c r="K4982" s="54" t="s">
        <v>18170</v>
      </c>
      <c r="L4982" s="54" t="s">
        <v>18171</v>
      </c>
      <c r="M4982" s="54" t="s">
        <v>18169</v>
      </c>
      <c r="N4982" s="54" t="s">
        <v>256</v>
      </c>
      <c r="O4982" s="54" t="s">
        <v>256</v>
      </c>
      <c r="P4982" s="54" t="s">
        <v>275</v>
      </c>
      <c r="Q4982" s="54" t="s">
        <v>256</v>
      </c>
      <c r="R4982" s="54" t="s">
        <v>431</v>
      </c>
      <c r="S4982" s="71"/>
      <c r="T4982" s="54" t="s">
        <v>256</v>
      </c>
      <c r="U4982" s="71">
        <v>44588</v>
      </c>
      <c r="V4982" s="54" t="s">
        <v>256</v>
      </c>
      <c r="W4982" t="str">
        <f t="shared" si="77"/>
        <v>Jan-22</v>
      </c>
    </row>
    <row r="4983" spans="1:23" x14ac:dyDescent="0.25">
      <c r="A4983" s="54" t="s">
        <v>317</v>
      </c>
      <c r="B4983" s="54" t="s">
        <v>432</v>
      </c>
      <c r="C4983" s="54" t="s">
        <v>263</v>
      </c>
      <c r="D4983" s="54" t="s">
        <v>429</v>
      </c>
      <c r="E4983" s="54" t="s">
        <v>18172</v>
      </c>
      <c r="F4983" s="71">
        <v>44566</v>
      </c>
      <c r="G4983" s="72">
        <v>45</v>
      </c>
      <c r="H4983" s="72">
        <v>3818.25</v>
      </c>
      <c r="I4983" s="54" t="s">
        <v>265</v>
      </c>
      <c r="J4983" s="54" t="s">
        <v>18173</v>
      </c>
      <c r="K4983" s="54" t="s">
        <v>18174</v>
      </c>
      <c r="L4983" s="54" t="s">
        <v>18175</v>
      </c>
      <c r="M4983" s="54" t="s">
        <v>18172</v>
      </c>
      <c r="N4983" s="54" t="s">
        <v>256</v>
      </c>
      <c r="O4983" s="54" t="s">
        <v>256</v>
      </c>
      <c r="P4983" s="54" t="s">
        <v>323</v>
      </c>
      <c r="Q4983" s="54" t="s">
        <v>256</v>
      </c>
      <c r="R4983" s="54" t="s">
        <v>431</v>
      </c>
      <c r="S4983" s="71"/>
      <c r="T4983" s="54" t="s">
        <v>256</v>
      </c>
      <c r="U4983" s="71">
        <v>44566</v>
      </c>
      <c r="V4983" s="54" t="s">
        <v>256</v>
      </c>
      <c r="W4983" t="str">
        <f t="shared" si="77"/>
        <v>Jan-22</v>
      </c>
    </row>
    <row r="4984" spans="1:23" x14ac:dyDescent="0.25">
      <c r="A4984" s="54" t="s">
        <v>317</v>
      </c>
      <c r="B4984" s="54" t="s">
        <v>432</v>
      </c>
      <c r="C4984" s="54" t="s">
        <v>263</v>
      </c>
      <c r="D4984" s="54" t="s">
        <v>429</v>
      </c>
      <c r="E4984" s="54" t="s">
        <v>18176</v>
      </c>
      <c r="F4984" s="71">
        <v>44578</v>
      </c>
      <c r="G4984" s="72">
        <v>1962.4</v>
      </c>
      <c r="H4984" s="72">
        <v>166509.64000000001</v>
      </c>
      <c r="I4984" s="54" t="s">
        <v>265</v>
      </c>
      <c r="J4984" s="54" t="s">
        <v>13390</v>
      </c>
      <c r="K4984" s="54" t="s">
        <v>18177</v>
      </c>
      <c r="L4984" s="54" t="s">
        <v>18178</v>
      </c>
      <c r="M4984" s="54" t="s">
        <v>18176</v>
      </c>
      <c r="N4984" s="54" t="s">
        <v>256</v>
      </c>
      <c r="O4984" s="54" t="s">
        <v>256</v>
      </c>
      <c r="P4984" s="54" t="s">
        <v>508</v>
      </c>
      <c r="Q4984" s="54" t="s">
        <v>256</v>
      </c>
      <c r="R4984" s="54" t="s">
        <v>431</v>
      </c>
      <c r="S4984" s="71"/>
      <c r="T4984" s="54" t="s">
        <v>256</v>
      </c>
      <c r="U4984" s="71">
        <v>44578</v>
      </c>
      <c r="V4984" s="54" t="s">
        <v>256</v>
      </c>
      <c r="W4984" t="str">
        <f t="shared" si="77"/>
        <v>Jan-22</v>
      </c>
    </row>
    <row r="4985" spans="1:23" x14ac:dyDescent="0.25">
      <c r="A4985" s="54" t="s">
        <v>317</v>
      </c>
      <c r="B4985" s="54" t="s">
        <v>432</v>
      </c>
      <c r="C4985" s="54" t="s">
        <v>263</v>
      </c>
      <c r="D4985" s="54" t="s">
        <v>429</v>
      </c>
      <c r="E4985" s="54" t="s">
        <v>18179</v>
      </c>
      <c r="F4985" s="71">
        <v>44592</v>
      </c>
      <c r="G4985" s="72">
        <v>323</v>
      </c>
      <c r="H4985" s="72">
        <v>27406.55</v>
      </c>
      <c r="I4985" s="54" t="s">
        <v>265</v>
      </c>
      <c r="J4985" s="54" t="s">
        <v>13390</v>
      </c>
      <c r="K4985" s="54" t="s">
        <v>18180</v>
      </c>
      <c r="L4985" s="54" t="s">
        <v>18181</v>
      </c>
      <c r="M4985" s="54" t="s">
        <v>18179</v>
      </c>
      <c r="N4985" s="54" t="s">
        <v>256</v>
      </c>
      <c r="O4985" s="54" t="s">
        <v>256</v>
      </c>
      <c r="P4985" s="54" t="s">
        <v>508</v>
      </c>
      <c r="Q4985" s="54" t="s">
        <v>256</v>
      </c>
      <c r="R4985" s="54" t="s">
        <v>431</v>
      </c>
      <c r="S4985" s="71"/>
      <c r="T4985" s="54" t="s">
        <v>256</v>
      </c>
      <c r="U4985" s="71">
        <v>44592</v>
      </c>
      <c r="V4985" s="54" t="s">
        <v>256</v>
      </c>
      <c r="W4985" t="str">
        <f t="shared" si="77"/>
        <v>Jan-22</v>
      </c>
    </row>
    <row r="4986" spans="1:23" x14ac:dyDescent="0.25">
      <c r="A4986" s="54" t="s">
        <v>317</v>
      </c>
      <c r="B4986" s="54" t="s">
        <v>432</v>
      </c>
      <c r="C4986" s="54" t="s">
        <v>263</v>
      </c>
      <c r="D4986" s="54" t="s">
        <v>429</v>
      </c>
      <c r="E4986" s="54" t="s">
        <v>18182</v>
      </c>
      <c r="F4986" s="71">
        <v>44592</v>
      </c>
      <c r="G4986" s="72">
        <v>340.1</v>
      </c>
      <c r="H4986" s="72">
        <v>28857.49</v>
      </c>
      <c r="I4986" s="54" t="s">
        <v>265</v>
      </c>
      <c r="J4986" s="54" t="s">
        <v>13390</v>
      </c>
      <c r="K4986" s="54" t="s">
        <v>18183</v>
      </c>
      <c r="L4986" s="54" t="s">
        <v>18184</v>
      </c>
      <c r="M4986" s="54" t="s">
        <v>18182</v>
      </c>
      <c r="N4986" s="54" t="s">
        <v>256</v>
      </c>
      <c r="O4986" s="54" t="s">
        <v>256</v>
      </c>
      <c r="P4986" s="54" t="s">
        <v>508</v>
      </c>
      <c r="Q4986" s="54" t="s">
        <v>256</v>
      </c>
      <c r="R4986" s="54" t="s">
        <v>431</v>
      </c>
      <c r="S4986" s="71"/>
      <c r="T4986" s="54" t="s">
        <v>256</v>
      </c>
      <c r="U4986" s="71">
        <v>44592</v>
      </c>
      <c r="V4986" s="54" t="s">
        <v>256</v>
      </c>
      <c r="W4986" t="str">
        <f t="shared" si="77"/>
        <v>Jan-22</v>
      </c>
    </row>
    <row r="4987" spans="1:23" x14ac:dyDescent="0.25">
      <c r="A4987" s="54" t="s">
        <v>317</v>
      </c>
      <c r="B4987" s="54" t="s">
        <v>432</v>
      </c>
      <c r="C4987" s="54" t="s">
        <v>263</v>
      </c>
      <c r="D4987" s="54" t="s">
        <v>429</v>
      </c>
      <c r="E4987" s="54" t="s">
        <v>18185</v>
      </c>
      <c r="F4987" s="71">
        <v>44592</v>
      </c>
      <c r="G4987" s="72">
        <v>61.87</v>
      </c>
      <c r="H4987" s="72">
        <v>5249.67</v>
      </c>
      <c r="I4987" s="54" t="s">
        <v>265</v>
      </c>
      <c r="J4987" s="54" t="s">
        <v>13390</v>
      </c>
      <c r="K4987" s="54" t="s">
        <v>18186</v>
      </c>
      <c r="L4987" s="54" t="s">
        <v>18187</v>
      </c>
      <c r="M4987" s="54" t="s">
        <v>18185</v>
      </c>
      <c r="N4987" s="54" t="s">
        <v>256</v>
      </c>
      <c r="O4987" s="54" t="s">
        <v>256</v>
      </c>
      <c r="P4987" s="54" t="s">
        <v>508</v>
      </c>
      <c r="Q4987" s="54" t="s">
        <v>256</v>
      </c>
      <c r="R4987" s="54" t="s">
        <v>431</v>
      </c>
      <c r="S4987" s="71"/>
      <c r="T4987" s="54" t="s">
        <v>256</v>
      </c>
      <c r="U4987" s="71">
        <v>44592</v>
      </c>
      <c r="V4987" s="54" t="s">
        <v>256</v>
      </c>
      <c r="W4987" t="str">
        <f t="shared" si="77"/>
        <v>Jan-22</v>
      </c>
    </row>
    <row r="4988" spans="1:23" x14ac:dyDescent="0.25">
      <c r="A4988" s="54" t="s">
        <v>317</v>
      </c>
      <c r="B4988" s="54" t="s">
        <v>432</v>
      </c>
      <c r="C4988" s="54" t="s">
        <v>263</v>
      </c>
      <c r="D4988" s="54" t="s">
        <v>429</v>
      </c>
      <c r="E4988" s="54" t="s">
        <v>18188</v>
      </c>
      <c r="F4988" s="71">
        <v>44566</v>
      </c>
      <c r="G4988" s="72">
        <v>2073.6</v>
      </c>
      <c r="H4988" s="72">
        <v>175944.95999999999</v>
      </c>
      <c r="I4988" s="54" t="s">
        <v>265</v>
      </c>
      <c r="J4988" s="54" t="s">
        <v>18189</v>
      </c>
      <c r="K4988" s="54" t="s">
        <v>18190</v>
      </c>
      <c r="L4988" s="54" t="s">
        <v>18191</v>
      </c>
      <c r="M4988" s="54" t="s">
        <v>18188</v>
      </c>
      <c r="N4988" s="54" t="s">
        <v>256</v>
      </c>
      <c r="O4988" s="54" t="s">
        <v>256</v>
      </c>
      <c r="P4988" s="54" t="s">
        <v>508</v>
      </c>
      <c r="Q4988" s="54" t="s">
        <v>256</v>
      </c>
      <c r="R4988" s="54" t="s">
        <v>431</v>
      </c>
      <c r="S4988" s="71"/>
      <c r="T4988" s="54" t="s">
        <v>256</v>
      </c>
      <c r="U4988" s="71">
        <v>44566</v>
      </c>
      <c r="V4988" s="54" t="s">
        <v>256</v>
      </c>
      <c r="W4988" t="str">
        <f t="shared" si="77"/>
        <v>Jan-22</v>
      </c>
    </row>
    <row r="4989" spans="1:23" x14ac:dyDescent="0.25">
      <c r="A4989" s="54" t="s">
        <v>317</v>
      </c>
      <c r="B4989" s="54" t="s">
        <v>432</v>
      </c>
      <c r="C4989" s="54" t="s">
        <v>263</v>
      </c>
      <c r="D4989" s="54" t="s">
        <v>429</v>
      </c>
      <c r="E4989" s="54" t="s">
        <v>18192</v>
      </c>
      <c r="F4989" s="71">
        <v>44570</v>
      </c>
      <c r="G4989" s="72">
        <v>460</v>
      </c>
      <c r="H4989" s="72">
        <v>39031</v>
      </c>
      <c r="I4989" s="54" t="s">
        <v>265</v>
      </c>
      <c r="J4989" s="54" t="s">
        <v>18189</v>
      </c>
      <c r="K4989" s="54" t="s">
        <v>18193</v>
      </c>
      <c r="L4989" s="54" t="s">
        <v>18194</v>
      </c>
      <c r="M4989" s="54" t="s">
        <v>18192</v>
      </c>
      <c r="N4989" s="54" t="s">
        <v>256</v>
      </c>
      <c r="O4989" s="54" t="s">
        <v>256</v>
      </c>
      <c r="P4989" s="54" t="s">
        <v>508</v>
      </c>
      <c r="Q4989" s="54" t="s">
        <v>256</v>
      </c>
      <c r="R4989" s="54" t="s">
        <v>431</v>
      </c>
      <c r="S4989" s="71"/>
      <c r="T4989" s="54" t="s">
        <v>256</v>
      </c>
      <c r="U4989" s="71">
        <v>44570</v>
      </c>
      <c r="V4989" s="54" t="s">
        <v>256</v>
      </c>
      <c r="W4989" t="str">
        <f t="shared" si="77"/>
        <v>Jan-22</v>
      </c>
    </row>
    <row r="4990" spans="1:23" x14ac:dyDescent="0.25">
      <c r="A4990" s="54" t="s">
        <v>317</v>
      </c>
      <c r="B4990" s="54" t="s">
        <v>432</v>
      </c>
      <c r="C4990" s="54" t="s">
        <v>263</v>
      </c>
      <c r="D4990" s="54" t="s">
        <v>429</v>
      </c>
      <c r="E4990" s="54" t="s">
        <v>18195</v>
      </c>
      <c r="F4990" s="71">
        <v>44570</v>
      </c>
      <c r="G4990" s="72">
        <v>5579.5</v>
      </c>
      <c r="H4990" s="72">
        <v>473420.58</v>
      </c>
      <c r="I4990" s="54" t="s">
        <v>265</v>
      </c>
      <c r="J4990" s="54" t="s">
        <v>18189</v>
      </c>
      <c r="K4990" s="54" t="s">
        <v>18196</v>
      </c>
      <c r="L4990" s="54" t="s">
        <v>18197</v>
      </c>
      <c r="M4990" s="54" t="s">
        <v>18195</v>
      </c>
      <c r="N4990" s="54" t="s">
        <v>256</v>
      </c>
      <c r="O4990" s="54" t="s">
        <v>256</v>
      </c>
      <c r="P4990" s="54" t="s">
        <v>508</v>
      </c>
      <c r="Q4990" s="54" t="s">
        <v>256</v>
      </c>
      <c r="R4990" s="54" t="s">
        <v>431</v>
      </c>
      <c r="S4990" s="71"/>
      <c r="T4990" s="54" t="s">
        <v>256</v>
      </c>
      <c r="U4990" s="71">
        <v>44570</v>
      </c>
      <c r="V4990" s="54" t="s">
        <v>256</v>
      </c>
      <c r="W4990" t="str">
        <f t="shared" si="77"/>
        <v>Jan-22</v>
      </c>
    </row>
    <row r="4991" spans="1:23" x14ac:dyDescent="0.25">
      <c r="A4991" s="54" t="s">
        <v>317</v>
      </c>
      <c r="B4991" s="54" t="s">
        <v>432</v>
      </c>
      <c r="C4991" s="54" t="s">
        <v>279</v>
      </c>
      <c r="D4991" s="54" t="s">
        <v>436</v>
      </c>
      <c r="E4991" s="54" t="s">
        <v>18198</v>
      </c>
      <c r="F4991" s="71">
        <v>44586</v>
      </c>
      <c r="G4991" s="72">
        <v>-1479.6</v>
      </c>
      <c r="H4991" s="72">
        <v>-125544.06</v>
      </c>
      <c r="I4991" s="54" t="s">
        <v>265</v>
      </c>
      <c r="J4991" s="54" t="s">
        <v>13396</v>
      </c>
      <c r="K4991" s="54" t="s">
        <v>18199</v>
      </c>
      <c r="L4991" s="54" t="s">
        <v>18200</v>
      </c>
      <c r="M4991" s="54" t="s">
        <v>18198</v>
      </c>
      <c r="N4991" s="54" t="s">
        <v>256</v>
      </c>
      <c r="O4991" s="54" t="s">
        <v>256</v>
      </c>
      <c r="P4991" s="54" t="s">
        <v>522</v>
      </c>
      <c r="Q4991" s="54" t="s">
        <v>256</v>
      </c>
      <c r="R4991" s="54" t="s">
        <v>431</v>
      </c>
      <c r="S4991" s="71"/>
      <c r="T4991" s="54" t="s">
        <v>256</v>
      </c>
      <c r="U4991" s="71">
        <v>44586</v>
      </c>
      <c r="V4991" s="54" t="s">
        <v>256</v>
      </c>
      <c r="W4991" t="str">
        <f t="shared" si="77"/>
        <v>Jan-22</v>
      </c>
    </row>
    <row r="4992" spans="1:23" x14ac:dyDescent="0.25">
      <c r="A4992" s="54" t="s">
        <v>317</v>
      </c>
      <c r="B4992" s="54" t="s">
        <v>432</v>
      </c>
      <c r="C4992" s="54" t="s">
        <v>263</v>
      </c>
      <c r="D4992" s="54" t="s">
        <v>429</v>
      </c>
      <c r="E4992" s="54" t="s">
        <v>18201</v>
      </c>
      <c r="F4992" s="71">
        <v>44563</v>
      </c>
      <c r="G4992" s="72">
        <v>2027.7</v>
      </c>
      <c r="H4992" s="72">
        <v>172050.35</v>
      </c>
      <c r="I4992" s="54" t="s">
        <v>265</v>
      </c>
      <c r="J4992" s="54" t="s">
        <v>13396</v>
      </c>
      <c r="K4992" s="54" t="s">
        <v>18202</v>
      </c>
      <c r="L4992" s="54" t="s">
        <v>18203</v>
      </c>
      <c r="M4992" s="54" t="s">
        <v>18201</v>
      </c>
      <c r="N4992" s="54" t="s">
        <v>256</v>
      </c>
      <c r="O4992" s="54" t="s">
        <v>256</v>
      </c>
      <c r="P4992" s="54" t="s">
        <v>522</v>
      </c>
      <c r="Q4992" s="54" t="s">
        <v>256</v>
      </c>
      <c r="R4992" s="54" t="s">
        <v>431</v>
      </c>
      <c r="S4992" s="71"/>
      <c r="T4992" s="54" t="s">
        <v>256</v>
      </c>
      <c r="U4992" s="71">
        <v>44563</v>
      </c>
      <c r="V4992" s="54" t="s">
        <v>256</v>
      </c>
      <c r="W4992" t="str">
        <f t="shared" si="77"/>
        <v>Jan-22</v>
      </c>
    </row>
    <row r="4993" spans="1:23" x14ac:dyDescent="0.25">
      <c r="A4993" s="54" t="s">
        <v>317</v>
      </c>
      <c r="B4993" s="54" t="s">
        <v>432</v>
      </c>
      <c r="C4993" s="54" t="s">
        <v>263</v>
      </c>
      <c r="D4993" s="54" t="s">
        <v>429</v>
      </c>
      <c r="E4993" s="54" t="s">
        <v>18204</v>
      </c>
      <c r="F4993" s="71">
        <v>44563</v>
      </c>
      <c r="G4993" s="72">
        <v>382.3</v>
      </c>
      <c r="H4993" s="72">
        <v>32438.16</v>
      </c>
      <c r="I4993" s="54" t="s">
        <v>265</v>
      </c>
      <c r="J4993" s="54" t="s">
        <v>13396</v>
      </c>
      <c r="K4993" s="54" t="s">
        <v>18205</v>
      </c>
      <c r="L4993" s="54" t="s">
        <v>18206</v>
      </c>
      <c r="M4993" s="54" t="s">
        <v>18204</v>
      </c>
      <c r="N4993" s="54" t="s">
        <v>256</v>
      </c>
      <c r="O4993" s="54" t="s">
        <v>256</v>
      </c>
      <c r="P4993" s="54" t="s">
        <v>522</v>
      </c>
      <c r="Q4993" s="54" t="s">
        <v>256</v>
      </c>
      <c r="R4993" s="54" t="s">
        <v>431</v>
      </c>
      <c r="S4993" s="71"/>
      <c r="T4993" s="54" t="s">
        <v>256</v>
      </c>
      <c r="U4993" s="71">
        <v>44563</v>
      </c>
      <c r="V4993" s="54" t="s">
        <v>256</v>
      </c>
      <c r="W4993" t="str">
        <f t="shared" si="77"/>
        <v>Jan-22</v>
      </c>
    </row>
    <row r="4994" spans="1:23" x14ac:dyDescent="0.25">
      <c r="A4994" s="54" t="s">
        <v>317</v>
      </c>
      <c r="B4994" s="54" t="s">
        <v>432</v>
      </c>
      <c r="C4994" s="54" t="s">
        <v>263</v>
      </c>
      <c r="D4994" s="54" t="s">
        <v>429</v>
      </c>
      <c r="E4994" s="54" t="s">
        <v>18207</v>
      </c>
      <c r="F4994" s="71">
        <v>44563</v>
      </c>
      <c r="G4994" s="72">
        <v>79.5</v>
      </c>
      <c r="H4994" s="72">
        <v>6745.58</v>
      </c>
      <c r="I4994" s="54" t="s">
        <v>265</v>
      </c>
      <c r="J4994" s="54" t="s">
        <v>13396</v>
      </c>
      <c r="K4994" s="54" t="s">
        <v>18208</v>
      </c>
      <c r="L4994" s="54" t="s">
        <v>18209</v>
      </c>
      <c r="M4994" s="54" t="s">
        <v>18207</v>
      </c>
      <c r="N4994" s="54" t="s">
        <v>256</v>
      </c>
      <c r="O4994" s="54" t="s">
        <v>256</v>
      </c>
      <c r="P4994" s="54" t="s">
        <v>522</v>
      </c>
      <c r="Q4994" s="54" t="s">
        <v>256</v>
      </c>
      <c r="R4994" s="54" t="s">
        <v>431</v>
      </c>
      <c r="S4994" s="71"/>
      <c r="T4994" s="54" t="s">
        <v>256</v>
      </c>
      <c r="U4994" s="71">
        <v>44563</v>
      </c>
      <c r="V4994" s="54" t="s">
        <v>256</v>
      </c>
      <c r="W4994" t="str">
        <f t="shared" si="77"/>
        <v>Jan-22</v>
      </c>
    </row>
    <row r="4995" spans="1:23" x14ac:dyDescent="0.25">
      <c r="A4995" s="54" t="s">
        <v>317</v>
      </c>
      <c r="B4995" s="54" t="s">
        <v>432</v>
      </c>
      <c r="C4995" s="54" t="s">
        <v>263</v>
      </c>
      <c r="D4995" s="54" t="s">
        <v>429</v>
      </c>
      <c r="E4995" s="54" t="s">
        <v>18210</v>
      </c>
      <c r="F4995" s="71">
        <v>44563</v>
      </c>
      <c r="G4995" s="72">
        <v>42.9</v>
      </c>
      <c r="H4995" s="72">
        <v>3640.07</v>
      </c>
      <c r="I4995" s="54" t="s">
        <v>265</v>
      </c>
      <c r="J4995" s="54" t="s">
        <v>13396</v>
      </c>
      <c r="K4995" s="54" t="s">
        <v>18211</v>
      </c>
      <c r="L4995" s="54" t="s">
        <v>18212</v>
      </c>
      <c r="M4995" s="54" t="s">
        <v>18210</v>
      </c>
      <c r="N4995" s="54" t="s">
        <v>256</v>
      </c>
      <c r="O4995" s="54" t="s">
        <v>256</v>
      </c>
      <c r="P4995" s="54" t="s">
        <v>522</v>
      </c>
      <c r="Q4995" s="54" t="s">
        <v>256</v>
      </c>
      <c r="R4995" s="54" t="s">
        <v>431</v>
      </c>
      <c r="S4995" s="71"/>
      <c r="T4995" s="54" t="s">
        <v>256</v>
      </c>
      <c r="U4995" s="71">
        <v>44563</v>
      </c>
      <c r="V4995" s="54" t="s">
        <v>256</v>
      </c>
      <c r="W4995" t="str">
        <f t="shared" si="77"/>
        <v>Jan-22</v>
      </c>
    </row>
    <row r="4996" spans="1:23" x14ac:dyDescent="0.25">
      <c r="A4996" s="54" t="s">
        <v>317</v>
      </c>
      <c r="B4996" s="54" t="s">
        <v>432</v>
      </c>
      <c r="C4996" s="54" t="s">
        <v>263</v>
      </c>
      <c r="D4996" s="54" t="s">
        <v>429</v>
      </c>
      <c r="E4996" s="54" t="s">
        <v>18213</v>
      </c>
      <c r="F4996" s="71">
        <v>44563</v>
      </c>
      <c r="G4996" s="72">
        <v>39.6</v>
      </c>
      <c r="H4996" s="72">
        <v>3360.06</v>
      </c>
      <c r="I4996" s="54" t="s">
        <v>265</v>
      </c>
      <c r="J4996" s="54" t="s">
        <v>13396</v>
      </c>
      <c r="K4996" s="54" t="s">
        <v>18214</v>
      </c>
      <c r="L4996" s="54" t="s">
        <v>18215</v>
      </c>
      <c r="M4996" s="54" t="s">
        <v>18213</v>
      </c>
      <c r="N4996" s="54" t="s">
        <v>256</v>
      </c>
      <c r="O4996" s="54" t="s">
        <v>256</v>
      </c>
      <c r="P4996" s="54" t="s">
        <v>522</v>
      </c>
      <c r="Q4996" s="54" t="s">
        <v>256</v>
      </c>
      <c r="R4996" s="54" t="s">
        <v>431</v>
      </c>
      <c r="S4996" s="71"/>
      <c r="T4996" s="54" t="s">
        <v>256</v>
      </c>
      <c r="U4996" s="71">
        <v>44563</v>
      </c>
      <c r="V4996" s="54" t="s">
        <v>256</v>
      </c>
      <c r="W4996" t="str">
        <f t="shared" si="77"/>
        <v>Jan-22</v>
      </c>
    </row>
    <row r="4997" spans="1:23" x14ac:dyDescent="0.25">
      <c r="A4997" s="54" t="s">
        <v>317</v>
      </c>
      <c r="B4997" s="54" t="s">
        <v>432</v>
      </c>
      <c r="C4997" s="54" t="s">
        <v>263</v>
      </c>
      <c r="D4997" s="54" t="s">
        <v>429</v>
      </c>
      <c r="E4997" s="54" t="s">
        <v>18216</v>
      </c>
      <c r="F4997" s="71">
        <v>44566</v>
      </c>
      <c r="G4997" s="72">
        <v>3427.65</v>
      </c>
      <c r="H4997" s="72">
        <v>290836.09999999998</v>
      </c>
      <c r="I4997" s="54" t="s">
        <v>265</v>
      </c>
      <c r="J4997" s="54" t="s">
        <v>13396</v>
      </c>
      <c r="K4997" s="54" t="s">
        <v>18217</v>
      </c>
      <c r="L4997" s="54" t="s">
        <v>18218</v>
      </c>
      <c r="M4997" s="54" t="s">
        <v>18216</v>
      </c>
      <c r="N4997" s="54" t="s">
        <v>256</v>
      </c>
      <c r="O4997" s="54" t="s">
        <v>256</v>
      </c>
      <c r="P4997" s="54" t="s">
        <v>522</v>
      </c>
      <c r="Q4997" s="54" t="s">
        <v>256</v>
      </c>
      <c r="R4997" s="54" t="s">
        <v>431</v>
      </c>
      <c r="S4997" s="71"/>
      <c r="T4997" s="54" t="s">
        <v>256</v>
      </c>
      <c r="U4997" s="71">
        <v>44566</v>
      </c>
      <c r="V4997" s="54" t="s">
        <v>256</v>
      </c>
      <c r="W4997" t="str">
        <f t="shared" ref="W4997:W5060" si="78">TEXT(F4997,"MMM-YY")</f>
        <v>Jan-22</v>
      </c>
    </row>
    <row r="4998" spans="1:23" x14ac:dyDescent="0.25">
      <c r="A4998" s="54" t="s">
        <v>317</v>
      </c>
      <c r="B4998" s="54" t="s">
        <v>432</v>
      </c>
      <c r="C4998" s="54" t="s">
        <v>263</v>
      </c>
      <c r="D4998" s="54" t="s">
        <v>429</v>
      </c>
      <c r="E4998" s="54" t="s">
        <v>18219</v>
      </c>
      <c r="F4998" s="71">
        <v>44571</v>
      </c>
      <c r="G4998" s="72">
        <v>950.4</v>
      </c>
      <c r="H4998" s="72">
        <v>80641.440000000002</v>
      </c>
      <c r="I4998" s="54" t="s">
        <v>265</v>
      </c>
      <c r="J4998" s="54" t="s">
        <v>13396</v>
      </c>
      <c r="K4998" s="54" t="s">
        <v>18220</v>
      </c>
      <c r="L4998" s="54" t="s">
        <v>18221</v>
      </c>
      <c r="M4998" s="54" t="s">
        <v>18219</v>
      </c>
      <c r="N4998" s="54" t="s">
        <v>256</v>
      </c>
      <c r="O4998" s="54" t="s">
        <v>256</v>
      </c>
      <c r="P4998" s="54" t="s">
        <v>522</v>
      </c>
      <c r="Q4998" s="54" t="s">
        <v>256</v>
      </c>
      <c r="R4998" s="54" t="s">
        <v>431</v>
      </c>
      <c r="S4998" s="71"/>
      <c r="T4998" s="54" t="s">
        <v>256</v>
      </c>
      <c r="U4998" s="71">
        <v>44571</v>
      </c>
      <c r="V4998" s="54" t="s">
        <v>256</v>
      </c>
      <c r="W4998" t="str">
        <f t="shared" si="78"/>
        <v>Jan-22</v>
      </c>
    </row>
    <row r="4999" spans="1:23" x14ac:dyDescent="0.25">
      <c r="A4999" s="54" t="s">
        <v>317</v>
      </c>
      <c r="B4999" s="54" t="s">
        <v>432</v>
      </c>
      <c r="C4999" s="54" t="s">
        <v>263</v>
      </c>
      <c r="D4999" s="54" t="s">
        <v>429</v>
      </c>
      <c r="E4999" s="54" t="s">
        <v>18222</v>
      </c>
      <c r="F4999" s="71">
        <v>44571</v>
      </c>
      <c r="G4999" s="72">
        <v>2764.3</v>
      </c>
      <c r="H4999" s="72">
        <v>234550.86</v>
      </c>
      <c r="I4999" s="54" t="s">
        <v>265</v>
      </c>
      <c r="J4999" s="54" t="s">
        <v>13396</v>
      </c>
      <c r="K4999" s="54" t="s">
        <v>18223</v>
      </c>
      <c r="L4999" s="54" t="s">
        <v>18224</v>
      </c>
      <c r="M4999" s="54" t="s">
        <v>18222</v>
      </c>
      <c r="N4999" s="54" t="s">
        <v>256</v>
      </c>
      <c r="O4999" s="54" t="s">
        <v>256</v>
      </c>
      <c r="P4999" s="54" t="s">
        <v>522</v>
      </c>
      <c r="Q4999" s="54" t="s">
        <v>256</v>
      </c>
      <c r="R4999" s="54" t="s">
        <v>431</v>
      </c>
      <c r="S4999" s="71"/>
      <c r="T4999" s="54" t="s">
        <v>256</v>
      </c>
      <c r="U4999" s="71">
        <v>44571</v>
      </c>
      <c r="V4999" s="54" t="s">
        <v>256</v>
      </c>
      <c r="W4999" t="str">
        <f t="shared" si="78"/>
        <v>Jan-22</v>
      </c>
    </row>
    <row r="5000" spans="1:23" x14ac:dyDescent="0.25">
      <c r="A5000" s="54" t="s">
        <v>317</v>
      </c>
      <c r="B5000" s="54" t="s">
        <v>432</v>
      </c>
      <c r="C5000" s="54" t="s">
        <v>263</v>
      </c>
      <c r="D5000" s="54" t="s">
        <v>429</v>
      </c>
      <c r="E5000" s="54" t="s">
        <v>18225</v>
      </c>
      <c r="F5000" s="71">
        <v>44571</v>
      </c>
      <c r="G5000" s="72">
        <v>861.5</v>
      </c>
      <c r="H5000" s="72">
        <v>73098.28</v>
      </c>
      <c r="I5000" s="54" t="s">
        <v>265</v>
      </c>
      <c r="J5000" s="54" t="s">
        <v>13396</v>
      </c>
      <c r="K5000" s="54" t="s">
        <v>18226</v>
      </c>
      <c r="L5000" s="54" t="s">
        <v>18227</v>
      </c>
      <c r="M5000" s="54" t="s">
        <v>18225</v>
      </c>
      <c r="N5000" s="54" t="s">
        <v>256</v>
      </c>
      <c r="O5000" s="54" t="s">
        <v>256</v>
      </c>
      <c r="P5000" s="54" t="s">
        <v>522</v>
      </c>
      <c r="Q5000" s="54" t="s">
        <v>256</v>
      </c>
      <c r="R5000" s="54" t="s">
        <v>431</v>
      </c>
      <c r="S5000" s="71"/>
      <c r="T5000" s="54" t="s">
        <v>256</v>
      </c>
      <c r="U5000" s="71">
        <v>44571</v>
      </c>
      <c r="V5000" s="54" t="s">
        <v>256</v>
      </c>
      <c r="W5000" t="str">
        <f t="shared" si="78"/>
        <v>Jan-22</v>
      </c>
    </row>
    <row r="5001" spans="1:23" x14ac:dyDescent="0.25">
      <c r="A5001" s="54" t="s">
        <v>317</v>
      </c>
      <c r="B5001" s="54" t="s">
        <v>432</v>
      </c>
      <c r="C5001" s="54" t="s">
        <v>263</v>
      </c>
      <c r="D5001" s="54" t="s">
        <v>429</v>
      </c>
      <c r="E5001" s="54" t="s">
        <v>18228</v>
      </c>
      <c r="F5001" s="71">
        <v>44571</v>
      </c>
      <c r="G5001" s="72">
        <v>7347.14</v>
      </c>
      <c r="H5001" s="72">
        <v>623404.82999999996</v>
      </c>
      <c r="I5001" s="54" t="s">
        <v>265</v>
      </c>
      <c r="J5001" s="54" t="s">
        <v>13396</v>
      </c>
      <c r="K5001" s="54" t="s">
        <v>18229</v>
      </c>
      <c r="L5001" s="54" t="s">
        <v>18230</v>
      </c>
      <c r="M5001" s="54" t="s">
        <v>18228</v>
      </c>
      <c r="N5001" s="54" t="s">
        <v>256</v>
      </c>
      <c r="O5001" s="54" t="s">
        <v>256</v>
      </c>
      <c r="P5001" s="54" t="s">
        <v>522</v>
      </c>
      <c r="Q5001" s="54" t="s">
        <v>256</v>
      </c>
      <c r="R5001" s="54" t="s">
        <v>431</v>
      </c>
      <c r="S5001" s="71"/>
      <c r="T5001" s="54" t="s">
        <v>256</v>
      </c>
      <c r="U5001" s="71">
        <v>44571</v>
      </c>
      <c r="V5001" s="54" t="s">
        <v>256</v>
      </c>
      <c r="W5001" t="str">
        <f t="shared" si="78"/>
        <v>Jan-22</v>
      </c>
    </row>
    <row r="5002" spans="1:23" x14ac:dyDescent="0.25">
      <c r="A5002" s="54" t="s">
        <v>317</v>
      </c>
      <c r="B5002" s="54" t="s">
        <v>432</v>
      </c>
      <c r="C5002" s="54" t="s">
        <v>263</v>
      </c>
      <c r="D5002" s="54" t="s">
        <v>429</v>
      </c>
      <c r="E5002" s="54" t="s">
        <v>18231</v>
      </c>
      <c r="F5002" s="71">
        <v>44571</v>
      </c>
      <c r="G5002" s="72">
        <v>1435.5</v>
      </c>
      <c r="H5002" s="72">
        <v>121802.18</v>
      </c>
      <c r="I5002" s="54" t="s">
        <v>265</v>
      </c>
      <c r="J5002" s="54" t="s">
        <v>13396</v>
      </c>
      <c r="K5002" s="54" t="s">
        <v>18232</v>
      </c>
      <c r="L5002" s="54" t="s">
        <v>18233</v>
      </c>
      <c r="M5002" s="54" t="s">
        <v>18231</v>
      </c>
      <c r="N5002" s="54" t="s">
        <v>256</v>
      </c>
      <c r="O5002" s="54" t="s">
        <v>256</v>
      </c>
      <c r="P5002" s="54" t="s">
        <v>522</v>
      </c>
      <c r="Q5002" s="54" t="s">
        <v>256</v>
      </c>
      <c r="R5002" s="54" t="s">
        <v>431</v>
      </c>
      <c r="S5002" s="71"/>
      <c r="T5002" s="54" t="s">
        <v>256</v>
      </c>
      <c r="U5002" s="71">
        <v>44571</v>
      </c>
      <c r="V5002" s="54" t="s">
        <v>256</v>
      </c>
      <c r="W5002" t="str">
        <f t="shared" si="78"/>
        <v>Jan-22</v>
      </c>
    </row>
    <row r="5003" spans="1:23" x14ac:dyDescent="0.25">
      <c r="A5003" s="54" t="s">
        <v>317</v>
      </c>
      <c r="B5003" s="54" t="s">
        <v>432</v>
      </c>
      <c r="C5003" s="54" t="s">
        <v>263</v>
      </c>
      <c r="D5003" s="54" t="s">
        <v>429</v>
      </c>
      <c r="E5003" s="54" t="s">
        <v>18234</v>
      </c>
      <c r="F5003" s="71">
        <v>44572</v>
      </c>
      <c r="G5003" s="72">
        <v>19.45</v>
      </c>
      <c r="H5003" s="72">
        <v>1650.33</v>
      </c>
      <c r="I5003" s="54" t="s">
        <v>265</v>
      </c>
      <c r="J5003" s="54" t="s">
        <v>13396</v>
      </c>
      <c r="K5003" s="54" t="s">
        <v>18235</v>
      </c>
      <c r="L5003" s="54" t="s">
        <v>18236</v>
      </c>
      <c r="M5003" s="54" t="s">
        <v>18234</v>
      </c>
      <c r="N5003" s="54" t="s">
        <v>256</v>
      </c>
      <c r="O5003" s="54" t="s">
        <v>256</v>
      </c>
      <c r="P5003" s="54" t="s">
        <v>522</v>
      </c>
      <c r="Q5003" s="54" t="s">
        <v>256</v>
      </c>
      <c r="R5003" s="54" t="s">
        <v>431</v>
      </c>
      <c r="S5003" s="71"/>
      <c r="T5003" s="54" t="s">
        <v>256</v>
      </c>
      <c r="U5003" s="71">
        <v>44572</v>
      </c>
      <c r="V5003" s="54" t="s">
        <v>256</v>
      </c>
      <c r="W5003" t="str">
        <f t="shared" si="78"/>
        <v>Jan-22</v>
      </c>
    </row>
    <row r="5004" spans="1:23" x14ac:dyDescent="0.25">
      <c r="A5004" s="54" t="s">
        <v>317</v>
      </c>
      <c r="B5004" s="54" t="s">
        <v>432</v>
      </c>
      <c r="C5004" s="54" t="s">
        <v>263</v>
      </c>
      <c r="D5004" s="54" t="s">
        <v>429</v>
      </c>
      <c r="E5004" s="54" t="s">
        <v>18237</v>
      </c>
      <c r="F5004" s="71">
        <v>44585</v>
      </c>
      <c r="G5004" s="72">
        <v>1479.6</v>
      </c>
      <c r="H5004" s="72">
        <v>125544.06</v>
      </c>
      <c r="I5004" s="54" t="s">
        <v>265</v>
      </c>
      <c r="J5004" s="54" t="s">
        <v>13396</v>
      </c>
      <c r="K5004" s="54" t="s">
        <v>18199</v>
      </c>
      <c r="L5004" s="54" t="s">
        <v>18200</v>
      </c>
      <c r="M5004" s="54" t="s">
        <v>18237</v>
      </c>
      <c r="N5004" s="54" t="s">
        <v>256</v>
      </c>
      <c r="O5004" s="54" t="s">
        <v>256</v>
      </c>
      <c r="P5004" s="54" t="s">
        <v>522</v>
      </c>
      <c r="Q5004" s="54" t="s">
        <v>256</v>
      </c>
      <c r="R5004" s="54" t="s">
        <v>431</v>
      </c>
      <c r="S5004" s="71"/>
      <c r="T5004" s="54" t="s">
        <v>256</v>
      </c>
      <c r="U5004" s="71">
        <v>44585</v>
      </c>
      <c r="V5004" s="54" t="s">
        <v>256</v>
      </c>
      <c r="W5004" t="str">
        <f t="shared" si="78"/>
        <v>Jan-22</v>
      </c>
    </row>
    <row r="5005" spans="1:23" x14ac:dyDescent="0.25">
      <c r="A5005" s="54" t="s">
        <v>317</v>
      </c>
      <c r="B5005" s="54" t="s">
        <v>432</v>
      </c>
      <c r="C5005" s="54" t="s">
        <v>263</v>
      </c>
      <c r="D5005" s="54" t="s">
        <v>429</v>
      </c>
      <c r="E5005" s="54" t="s">
        <v>18238</v>
      </c>
      <c r="F5005" s="71">
        <v>44585</v>
      </c>
      <c r="G5005" s="72">
        <v>8196.6</v>
      </c>
      <c r="H5005" s="72">
        <v>695481.51</v>
      </c>
      <c r="I5005" s="54" t="s">
        <v>265</v>
      </c>
      <c r="J5005" s="54" t="s">
        <v>13396</v>
      </c>
      <c r="K5005" s="54" t="s">
        <v>18239</v>
      </c>
      <c r="L5005" s="54" t="s">
        <v>18240</v>
      </c>
      <c r="M5005" s="54" t="s">
        <v>18238</v>
      </c>
      <c r="N5005" s="54" t="s">
        <v>256</v>
      </c>
      <c r="O5005" s="54" t="s">
        <v>256</v>
      </c>
      <c r="P5005" s="54" t="s">
        <v>522</v>
      </c>
      <c r="Q5005" s="54" t="s">
        <v>256</v>
      </c>
      <c r="R5005" s="54" t="s">
        <v>431</v>
      </c>
      <c r="S5005" s="71"/>
      <c r="T5005" s="54" t="s">
        <v>256</v>
      </c>
      <c r="U5005" s="71">
        <v>44585</v>
      </c>
      <c r="V5005" s="54" t="s">
        <v>256</v>
      </c>
      <c r="W5005" t="str">
        <f t="shared" si="78"/>
        <v>Jan-22</v>
      </c>
    </row>
    <row r="5006" spans="1:23" x14ac:dyDescent="0.25">
      <c r="A5006" s="54" t="s">
        <v>317</v>
      </c>
      <c r="B5006" s="54" t="s">
        <v>432</v>
      </c>
      <c r="C5006" s="54" t="s">
        <v>263</v>
      </c>
      <c r="D5006" s="54" t="s">
        <v>429</v>
      </c>
      <c r="E5006" s="54" t="s">
        <v>18241</v>
      </c>
      <c r="F5006" s="71">
        <v>44574</v>
      </c>
      <c r="G5006" s="72">
        <v>39.9</v>
      </c>
      <c r="H5006" s="72">
        <v>3385.52</v>
      </c>
      <c r="I5006" s="54" t="s">
        <v>265</v>
      </c>
      <c r="J5006" s="54" t="s">
        <v>13396</v>
      </c>
      <c r="K5006" s="54" t="s">
        <v>18242</v>
      </c>
      <c r="L5006" s="54" t="s">
        <v>18243</v>
      </c>
      <c r="M5006" s="54" t="s">
        <v>18241</v>
      </c>
      <c r="N5006" s="54" t="s">
        <v>256</v>
      </c>
      <c r="O5006" s="54" t="s">
        <v>256</v>
      </c>
      <c r="P5006" s="54" t="s">
        <v>522</v>
      </c>
      <c r="Q5006" s="54" t="s">
        <v>256</v>
      </c>
      <c r="R5006" s="54" t="s">
        <v>431</v>
      </c>
      <c r="S5006" s="71"/>
      <c r="T5006" s="54" t="s">
        <v>256</v>
      </c>
      <c r="U5006" s="71">
        <v>44574</v>
      </c>
      <c r="V5006" s="54" t="s">
        <v>256</v>
      </c>
      <c r="W5006" t="str">
        <f t="shared" si="78"/>
        <v>Jan-22</v>
      </c>
    </row>
    <row r="5007" spans="1:23" x14ac:dyDescent="0.25">
      <c r="A5007" s="54" t="s">
        <v>317</v>
      </c>
      <c r="B5007" s="54" t="s">
        <v>432</v>
      </c>
      <c r="C5007" s="54" t="s">
        <v>263</v>
      </c>
      <c r="D5007" s="54" t="s">
        <v>429</v>
      </c>
      <c r="E5007" s="54" t="s">
        <v>18244</v>
      </c>
      <c r="F5007" s="71">
        <v>44574</v>
      </c>
      <c r="G5007" s="72">
        <v>177.5</v>
      </c>
      <c r="H5007" s="72">
        <v>15060.88</v>
      </c>
      <c r="I5007" s="54" t="s">
        <v>265</v>
      </c>
      <c r="J5007" s="54" t="s">
        <v>13396</v>
      </c>
      <c r="K5007" s="54" t="s">
        <v>18245</v>
      </c>
      <c r="L5007" s="54" t="s">
        <v>18246</v>
      </c>
      <c r="M5007" s="54" t="s">
        <v>18244</v>
      </c>
      <c r="N5007" s="54" t="s">
        <v>256</v>
      </c>
      <c r="O5007" s="54" t="s">
        <v>256</v>
      </c>
      <c r="P5007" s="54" t="s">
        <v>522</v>
      </c>
      <c r="Q5007" s="54" t="s">
        <v>256</v>
      </c>
      <c r="R5007" s="54" t="s">
        <v>431</v>
      </c>
      <c r="S5007" s="71"/>
      <c r="T5007" s="54" t="s">
        <v>256</v>
      </c>
      <c r="U5007" s="71">
        <v>44574</v>
      </c>
      <c r="V5007" s="54" t="s">
        <v>256</v>
      </c>
      <c r="W5007" t="str">
        <f t="shared" si="78"/>
        <v>Jan-22</v>
      </c>
    </row>
    <row r="5008" spans="1:23" x14ac:dyDescent="0.25">
      <c r="A5008" s="54" t="s">
        <v>317</v>
      </c>
      <c r="B5008" s="54" t="s">
        <v>432</v>
      </c>
      <c r="C5008" s="54" t="s">
        <v>263</v>
      </c>
      <c r="D5008" s="54" t="s">
        <v>429</v>
      </c>
      <c r="E5008" s="54" t="s">
        <v>18247</v>
      </c>
      <c r="F5008" s="71">
        <v>44577</v>
      </c>
      <c r="G5008" s="72">
        <v>13.5</v>
      </c>
      <c r="H5008" s="72">
        <v>1145.48</v>
      </c>
      <c r="I5008" s="54" t="s">
        <v>265</v>
      </c>
      <c r="J5008" s="54" t="s">
        <v>13396</v>
      </c>
      <c r="K5008" s="54" t="s">
        <v>18248</v>
      </c>
      <c r="L5008" s="54" t="s">
        <v>18249</v>
      </c>
      <c r="M5008" s="54" t="s">
        <v>18247</v>
      </c>
      <c r="N5008" s="54" t="s">
        <v>256</v>
      </c>
      <c r="O5008" s="54" t="s">
        <v>256</v>
      </c>
      <c r="P5008" s="54" t="s">
        <v>522</v>
      </c>
      <c r="Q5008" s="54" t="s">
        <v>256</v>
      </c>
      <c r="R5008" s="54" t="s">
        <v>431</v>
      </c>
      <c r="S5008" s="71"/>
      <c r="T5008" s="54" t="s">
        <v>256</v>
      </c>
      <c r="U5008" s="71">
        <v>44577</v>
      </c>
      <c r="V5008" s="54" t="s">
        <v>256</v>
      </c>
      <c r="W5008" t="str">
        <f t="shared" si="78"/>
        <v>Jan-22</v>
      </c>
    </row>
    <row r="5009" spans="1:23" x14ac:dyDescent="0.25">
      <c r="A5009" s="54" t="s">
        <v>317</v>
      </c>
      <c r="B5009" s="54" t="s">
        <v>432</v>
      </c>
      <c r="C5009" s="54" t="s">
        <v>263</v>
      </c>
      <c r="D5009" s="54" t="s">
        <v>429</v>
      </c>
      <c r="E5009" s="54" t="s">
        <v>18250</v>
      </c>
      <c r="F5009" s="71">
        <v>44577</v>
      </c>
      <c r="G5009" s="72">
        <v>1306.5</v>
      </c>
      <c r="H5009" s="72">
        <v>110856.53</v>
      </c>
      <c r="I5009" s="54" t="s">
        <v>265</v>
      </c>
      <c r="J5009" s="54" t="s">
        <v>13396</v>
      </c>
      <c r="K5009" s="54" t="s">
        <v>18251</v>
      </c>
      <c r="L5009" s="54" t="s">
        <v>18252</v>
      </c>
      <c r="M5009" s="54" t="s">
        <v>18250</v>
      </c>
      <c r="N5009" s="54" t="s">
        <v>256</v>
      </c>
      <c r="O5009" s="54" t="s">
        <v>256</v>
      </c>
      <c r="P5009" s="54" t="s">
        <v>522</v>
      </c>
      <c r="Q5009" s="54" t="s">
        <v>256</v>
      </c>
      <c r="R5009" s="54" t="s">
        <v>431</v>
      </c>
      <c r="S5009" s="71"/>
      <c r="T5009" s="54" t="s">
        <v>256</v>
      </c>
      <c r="U5009" s="71">
        <v>44577</v>
      </c>
      <c r="V5009" s="54" t="s">
        <v>256</v>
      </c>
      <c r="W5009" t="str">
        <f t="shared" si="78"/>
        <v>Jan-22</v>
      </c>
    </row>
    <row r="5010" spans="1:23" x14ac:dyDescent="0.25">
      <c r="A5010" s="54" t="s">
        <v>317</v>
      </c>
      <c r="B5010" s="54" t="s">
        <v>432</v>
      </c>
      <c r="C5010" s="54" t="s">
        <v>263</v>
      </c>
      <c r="D5010" s="54" t="s">
        <v>429</v>
      </c>
      <c r="E5010" s="54" t="s">
        <v>18253</v>
      </c>
      <c r="F5010" s="71">
        <v>44577</v>
      </c>
      <c r="G5010" s="72">
        <v>310.5</v>
      </c>
      <c r="H5010" s="72">
        <v>26345.93</v>
      </c>
      <c r="I5010" s="54" t="s">
        <v>265</v>
      </c>
      <c r="J5010" s="54" t="s">
        <v>13396</v>
      </c>
      <c r="K5010" s="54" t="s">
        <v>18254</v>
      </c>
      <c r="L5010" s="54" t="s">
        <v>18255</v>
      </c>
      <c r="M5010" s="54" t="s">
        <v>18253</v>
      </c>
      <c r="N5010" s="54" t="s">
        <v>256</v>
      </c>
      <c r="O5010" s="54" t="s">
        <v>256</v>
      </c>
      <c r="P5010" s="54" t="s">
        <v>522</v>
      </c>
      <c r="Q5010" s="54" t="s">
        <v>256</v>
      </c>
      <c r="R5010" s="54" t="s">
        <v>431</v>
      </c>
      <c r="S5010" s="71"/>
      <c r="T5010" s="54" t="s">
        <v>256</v>
      </c>
      <c r="U5010" s="71">
        <v>44577</v>
      </c>
      <c r="V5010" s="54" t="s">
        <v>256</v>
      </c>
      <c r="W5010" t="str">
        <f t="shared" si="78"/>
        <v>Jan-22</v>
      </c>
    </row>
    <row r="5011" spans="1:23" x14ac:dyDescent="0.25">
      <c r="A5011" s="54" t="s">
        <v>317</v>
      </c>
      <c r="B5011" s="54" t="s">
        <v>432</v>
      </c>
      <c r="C5011" s="54" t="s">
        <v>263</v>
      </c>
      <c r="D5011" s="54" t="s">
        <v>429</v>
      </c>
      <c r="E5011" s="54" t="s">
        <v>18256</v>
      </c>
      <c r="F5011" s="71">
        <v>44577</v>
      </c>
      <c r="G5011" s="72">
        <v>25.2</v>
      </c>
      <c r="H5011" s="72">
        <v>2138.2199999999998</v>
      </c>
      <c r="I5011" s="54" t="s">
        <v>265</v>
      </c>
      <c r="J5011" s="54" t="s">
        <v>13396</v>
      </c>
      <c r="K5011" s="54" t="s">
        <v>18257</v>
      </c>
      <c r="L5011" s="54" t="s">
        <v>18258</v>
      </c>
      <c r="M5011" s="54" t="s">
        <v>18256</v>
      </c>
      <c r="N5011" s="54" t="s">
        <v>256</v>
      </c>
      <c r="O5011" s="54" t="s">
        <v>256</v>
      </c>
      <c r="P5011" s="54" t="s">
        <v>522</v>
      </c>
      <c r="Q5011" s="54" t="s">
        <v>256</v>
      </c>
      <c r="R5011" s="54" t="s">
        <v>431</v>
      </c>
      <c r="S5011" s="71"/>
      <c r="T5011" s="54" t="s">
        <v>256</v>
      </c>
      <c r="U5011" s="71">
        <v>44577</v>
      </c>
      <c r="V5011" s="54" t="s">
        <v>256</v>
      </c>
      <c r="W5011" t="str">
        <f t="shared" si="78"/>
        <v>Jan-22</v>
      </c>
    </row>
    <row r="5012" spans="1:23" x14ac:dyDescent="0.25">
      <c r="A5012" s="54" t="s">
        <v>317</v>
      </c>
      <c r="B5012" s="54" t="s">
        <v>432</v>
      </c>
      <c r="C5012" s="54" t="s">
        <v>263</v>
      </c>
      <c r="D5012" s="54" t="s">
        <v>429</v>
      </c>
      <c r="E5012" s="54" t="s">
        <v>18259</v>
      </c>
      <c r="F5012" s="71">
        <v>44577</v>
      </c>
      <c r="G5012" s="72">
        <v>2109.9499999999998</v>
      </c>
      <c r="H5012" s="72">
        <v>179029.26</v>
      </c>
      <c r="I5012" s="54" t="s">
        <v>265</v>
      </c>
      <c r="J5012" s="54" t="s">
        <v>13396</v>
      </c>
      <c r="K5012" s="54" t="s">
        <v>18260</v>
      </c>
      <c r="L5012" s="54" t="s">
        <v>18261</v>
      </c>
      <c r="M5012" s="54" t="s">
        <v>18259</v>
      </c>
      <c r="N5012" s="54" t="s">
        <v>256</v>
      </c>
      <c r="O5012" s="54" t="s">
        <v>256</v>
      </c>
      <c r="P5012" s="54" t="s">
        <v>522</v>
      </c>
      <c r="Q5012" s="54" t="s">
        <v>256</v>
      </c>
      <c r="R5012" s="54" t="s">
        <v>431</v>
      </c>
      <c r="S5012" s="71"/>
      <c r="T5012" s="54" t="s">
        <v>256</v>
      </c>
      <c r="U5012" s="71">
        <v>44577</v>
      </c>
      <c r="V5012" s="54" t="s">
        <v>256</v>
      </c>
      <c r="W5012" t="str">
        <f t="shared" si="78"/>
        <v>Jan-22</v>
      </c>
    </row>
    <row r="5013" spans="1:23" x14ac:dyDescent="0.25">
      <c r="A5013" s="54" t="s">
        <v>317</v>
      </c>
      <c r="B5013" s="54" t="s">
        <v>432</v>
      </c>
      <c r="C5013" s="54" t="s">
        <v>263</v>
      </c>
      <c r="D5013" s="54" t="s">
        <v>429</v>
      </c>
      <c r="E5013" s="54" t="s">
        <v>18262</v>
      </c>
      <c r="F5013" s="71">
        <v>44577</v>
      </c>
      <c r="G5013" s="72">
        <v>807.3</v>
      </c>
      <c r="H5013" s="72">
        <v>68499.41</v>
      </c>
      <c r="I5013" s="54" t="s">
        <v>265</v>
      </c>
      <c r="J5013" s="54" t="s">
        <v>13396</v>
      </c>
      <c r="K5013" s="54" t="s">
        <v>18263</v>
      </c>
      <c r="L5013" s="54" t="s">
        <v>18264</v>
      </c>
      <c r="M5013" s="54" t="s">
        <v>18262</v>
      </c>
      <c r="N5013" s="54" t="s">
        <v>256</v>
      </c>
      <c r="O5013" s="54" t="s">
        <v>256</v>
      </c>
      <c r="P5013" s="54" t="s">
        <v>522</v>
      </c>
      <c r="Q5013" s="54" t="s">
        <v>256</v>
      </c>
      <c r="R5013" s="54" t="s">
        <v>431</v>
      </c>
      <c r="S5013" s="71"/>
      <c r="T5013" s="54" t="s">
        <v>256</v>
      </c>
      <c r="U5013" s="71">
        <v>44577</v>
      </c>
      <c r="V5013" s="54" t="s">
        <v>256</v>
      </c>
      <c r="W5013" t="str">
        <f t="shared" si="78"/>
        <v>Jan-22</v>
      </c>
    </row>
    <row r="5014" spans="1:23" x14ac:dyDescent="0.25">
      <c r="A5014" s="54" t="s">
        <v>317</v>
      </c>
      <c r="B5014" s="54" t="s">
        <v>432</v>
      </c>
      <c r="C5014" s="54" t="s">
        <v>263</v>
      </c>
      <c r="D5014" s="54" t="s">
        <v>429</v>
      </c>
      <c r="E5014" s="54" t="s">
        <v>18265</v>
      </c>
      <c r="F5014" s="71">
        <v>44577</v>
      </c>
      <c r="G5014" s="72">
        <v>400</v>
      </c>
      <c r="H5014" s="72">
        <v>33940</v>
      </c>
      <c r="I5014" s="54" t="s">
        <v>265</v>
      </c>
      <c r="J5014" s="54" t="s">
        <v>13396</v>
      </c>
      <c r="K5014" s="54" t="s">
        <v>18266</v>
      </c>
      <c r="L5014" s="54" t="s">
        <v>18267</v>
      </c>
      <c r="M5014" s="54" t="s">
        <v>18265</v>
      </c>
      <c r="N5014" s="54" t="s">
        <v>256</v>
      </c>
      <c r="O5014" s="54" t="s">
        <v>256</v>
      </c>
      <c r="P5014" s="54" t="s">
        <v>522</v>
      </c>
      <c r="Q5014" s="54" t="s">
        <v>256</v>
      </c>
      <c r="R5014" s="54" t="s">
        <v>431</v>
      </c>
      <c r="S5014" s="71"/>
      <c r="T5014" s="54" t="s">
        <v>256</v>
      </c>
      <c r="U5014" s="71">
        <v>44577</v>
      </c>
      <c r="V5014" s="54" t="s">
        <v>256</v>
      </c>
      <c r="W5014" t="str">
        <f t="shared" si="78"/>
        <v>Jan-22</v>
      </c>
    </row>
    <row r="5015" spans="1:23" x14ac:dyDescent="0.25">
      <c r="A5015" s="54" t="s">
        <v>317</v>
      </c>
      <c r="B5015" s="54" t="s">
        <v>432</v>
      </c>
      <c r="C5015" s="54" t="s">
        <v>263</v>
      </c>
      <c r="D5015" s="54" t="s">
        <v>429</v>
      </c>
      <c r="E5015" s="54" t="s">
        <v>18268</v>
      </c>
      <c r="F5015" s="71">
        <v>44577</v>
      </c>
      <c r="G5015" s="72">
        <v>147</v>
      </c>
      <c r="H5015" s="72">
        <v>12472.95</v>
      </c>
      <c r="I5015" s="54" t="s">
        <v>265</v>
      </c>
      <c r="J5015" s="54" t="s">
        <v>13396</v>
      </c>
      <c r="K5015" s="54" t="s">
        <v>18269</v>
      </c>
      <c r="L5015" s="54" t="s">
        <v>18270</v>
      </c>
      <c r="M5015" s="54" t="s">
        <v>18268</v>
      </c>
      <c r="N5015" s="54" t="s">
        <v>256</v>
      </c>
      <c r="O5015" s="54" t="s">
        <v>256</v>
      </c>
      <c r="P5015" s="54" t="s">
        <v>522</v>
      </c>
      <c r="Q5015" s="54" t="s">
        <v>256</v>
      </c>
      <c r="R5015" s="54" t="s">
        <v>431</v>
      </c>
      <c r="S5015" s="71"/>
      <c r="T5015" s="54" t="s">
        <v>256</v>
      </c>
      <c r="U5015" s="71">
        <v>44577</v>
      </c>
      <c r="V5015" s="54" t="s">
        <v>256</v>
      </c>
      <c r="W5015" t="str">
        <f t="shared" si="78"/>
        <v>Jan-22</v>
      </c>
    </row>
    <row r="5016" spans="1:23" x14ac:dyDescent="0.25">
      <c r="A5016" s="54" t="s">
        <v>317</v>
      </c>
      <c r="B5016" s="54" t="s">
        <v>432</v>
      </c>
      <c r="C5016" s="54" t="s">
        <v>263</v>
      </c>
      <c r="D5016" s="54" t="s">
        <v>429</v>
      </c>
      <c r="E5016" s="54" t="s">
        <v>18271</v>
      </c>
      <c r="F5016" s="71">
        <v>44577</v>
      </c>
      <c r="G5016" s="72">
        <v>54.5</v>
      </c>
      <c r="H5016" s="72">
        <v>4624.33</v>
      </c>
      <c r="I5016" s="54" t="s">
        <v>265</v>
      </c>
      <c r="J5016" s="54" t="s">
        <v>13396</v>
      </c>
      <c r="K5016" s="54" t="s">
        <v>18272</v>
      </c>
      <c r="L5016" s="54" t="s">
        <v>18273</v>
      </c>
      <c r="M5016" s="54" t="s">
        <v>18271</v>
      </c>
      <c r="N5016" s="54" t="s">
        <v>256</v>
      </c>
      <c r="O5016" s="54" t="s">
        <v>256</v>
      </c>
      <c r="P5016" s="54" t="s">
        <v>522</v>
      </c>
      <c r="Q5016" s="54" t="s">
        <v>256</v>
      </c>
      <c r="R5016" s="54" t="s">
        <v>431</v>
      </c>
      <c r="S5016" s="71"/>
      <c r="T5016" s="54" t="s">
        <v>256</v>
      </c>
      <c r="U5016" s="71">
        <v>44577</v>
      </c>
      <c r="V5016" s="54" t="s">
        <v>256</v>
      </c>
      <c r="W5016" t="str">
        <f t="shared" si="78"/>
        <v>Jan-22</v>
      </c>
    </row>
    <row r="5017" spans="1:23" x14ac:dyDescent="0.25">
      <c r="A5017" s="54" t="s">
        <v>317</v>
      </c>
      <c r="B5017" s="54" t="s">
        <v>432</v>
      </c>
      <c r="C5017" s="54" t="s">
        <v>263</v>
      </c>
      <c r="D5017" s="54" t="s">
        <v>429</v>
      </c>
      <c r="E5017" s="54" t="s">
        <v>18274</v>
      </c>
      <c r="F5017" s="71">
        <v>44577</v>
      </c>
      <c r="G5017" s="72">
        <v>288.8</v>
      </c>
      <c r="H5017" s="72">
        <v>24504.68</v>
      </c>
      <c r="I5017" s="54" t="s">
        <v>265</v>
      </c>
      <c r="J5017" s="54" t="s">
        <v>13396</v>
      </c>
      <c r="K5017" s="54" t="s">
        <v>18275</v>
      </c>
      <c r="L5017" s="54" t="s">
        <v>18276</v>
      </c>
      <c r="M5017" s="54" t="s">
        <v>18274</v>
      </c>
      <c r="N5017" s="54" t="s">
        <v>256</v>
      </c>
      <c r="O5017" s="54" t="s">
        <v>256</v>
      </c>
      <c r="P5017" s="54" t="s">
        <v>522</v>
      </c>
      <c r="Q5017" s="54" t="s">
        <v>256</v>
      </c>
      <c r="R5017" s="54" t="s">
        <v>431</v>
      </c>
      <c r="S5017" s="71"/>
      <c r="T5017" s="54" t="s">
        <v>256</v>
      </c>
      <c r="U5017" s="71">
        <v>44577</v>
      </c>
      <c r="V5017" s="54" t="s">
        <v>256</v>
      </c>
      <c r="W5017" t="str">
        <f t="shared" si="78"/>
        <v>Jan-22</v>
      </c>
    </row>
    <row r="5018" spans="1:23" x14ac:dyDescent="0.25">
      <c r="A5018" s="54" t="s">
        <v>317</v>
      </c>
      <c r="B5018" s="54" t="s">
        <v>432</v>
      </c>
      <c r="C5018" s="54" t="s">
        <v>263</v>
      </c>
      <c r="D5018" s="54" t="s">
        <v>429</v>
      </c>
      <c r="E5018" s="54" t="s">
        <v>18277</v>
      </c>
      <c r="F5018" s="71">
        <v>44577</v>
      </c>
      <c r="G5018" s="72">
        <v>320.2</v>
      </c>
      <c r="H5018" s="72">
        <v>27168.97</v>
      </c>
      <c r="I5018" s="54" t="s">
        <v>265</v>
      </c>
      <c r="J5018" s="54" t="s">
        <v>13396</v>
      </c>
      <c r="K5018" s="54" t="s">
        <v>18278</v>
      </c>
      <c r="L5018" s="54" t="s">
        <v>18279</v>
      </c>
      <c r="M5018" s="54" t="s">
        <v>18277</v>
      </c>
      <c r="N5018" s="54" t="s">
        <v>256</v>
      </c>
      <c r="O5018" s="54" t="s">
        <v>256</v>
      </c>
      <c r="P5018" s="54" t="s">
        <v>522</v>
      </c>
      <c r="Q5018" s="54" t="s">
        <v>256</v>
      </c>
      <c r="R5018" s="54" t="s">
        <v>431</v>
      </c>
      <c r="S5018" s="71"/>
      <c r="T5018" s="54" t="s">
        <v>256</v>
      </c>
      <c r="U5018" s="71">
        <v>44577</v>
      </c>
      <c r="V5018" s="54" t="s">
        <v>256</v>
      </c>
      <c r="W5018" t="str">
        <f t="shared" si="78"/>
        <v>Jan-22</v>
      </c>
    </row>
    <row r="5019" spans="1:23" x14ac:dyDescent="0.25">
      <c r="A5019" s="54" t="s">
        <v>317</v>
      </c>
      <c r="B5019" s="54" t="s">
        <v>432</v>
      </c>
      <c r="C5019" s="54" t="s">
        <v>263</v>
      </c>
      <c r="D5019" s="54" t="s">
        <v>429</v>
      </c>
      <c r="E5019" s="54" t="s">
        <v>18280</v>
      </c>
      <c r="F5019" s="71">
        <v>44577</v>
      </c>
      <c r="G5019" s="72">
        <v>89.1</v>
      </c>
      <c r="H5019" s="72">
        <v>7560.14</v>
      </c>
      <c r="I5019" s="54" t="s">
        <v>265</v>
      </c>
      <c r="J5019" s="54" t="s">
        <v>13396</v>
      </c>
      <c r="K5019" s="54" t="s">
        <v>18281</v>
      </c>
      <c r="L5019" s="54" t="s">
        <v>18282</v>
      </c>
      <c r="M5019" s="54" t="s">
        <v>18280</v>
      </c>
      <c r="N5019" s="54" t="s">
        <v>256</v>
      </c>
      <c r="O5019" s="54" t="s">
        <v>256</v>
      </c>
      <c r="P5019" s="54" t="s">
        <v>522</v>
      </c>
      <c r="Q5019" s="54" t="s">
        <v>256</v>
      </c>
      <c r="R5019" s="54" t="s">
        <v>431</v>
      </c>
      <c r="S5019" s="71"/>
      <c r="T5019" s="54" t="s">
        <v>256</v>
      </c>
      <c r="U5019" s="71">
        <v>44577</v>
      </c>
      <c r="V5019" s="54" t="s">
        <v>256</v>
      </c>
      <c r="W5019" t="str">
        <f t="shared" si="78"/>
        <v>Jan-22</v>
      </c>
    </row>
    <row r="5020" spans="1:23" x14ac:dyDescent="0.25">
      <c r="A5020" s="54" t="s">
        <v>317</v>
      </c>
      <c r="B5020" s="54" t="s">
        <v>432</v>
      </c>
      <c r="C5020" s="54" t="s">
        <v>263</v>
      </c>
      <c r="D5020" s="54" t="s">
        <v>429</v>
      </c>
      <c r="E5020" s="54" t="s">
        <v>18283</v>
      </c>
      <c r="F5020" s="71">
        <v>44577</v>
      </c>
      <c r="G5020" s="72">
        <v>42.9</v>
      </c>
      <c r="H5020" s="72">
        <v>3640.07</v>
      </c>
      <c r="I5020" s="54" t="s">
        <v>265</v>
      </c>
      <c r="J5020" s="54" t="s">
        <v>13396</v>
      </c>
      <c r="K5020" s="54" t="s">
        <v>18284</v>
      </c>
      <c r="L5020" s="54" t="s">
        <v>18285</v>
      </c>
      <c r="M5020" s="54" t="s">
        <v>18283</v>
      </c>
      <c r="N5020" s="54" t="s">
        <v>256</v>
      </c>
      <c r="O5020" s="54" t="s">
        <v>256</v>
      </c>
      <c r="P5020" s="54" t="s">
        <v>522</v>
      </c>
      <c r="Q5020" s="54" t="s">
        <v>256</v>
      </c>
      <c r="R5020" s="54" t="s">
        <v>431</v>
      </c>
      <c r="S5020" s="71"/>
      <c r="T5020" s="54" t="s">
        <v>256</v>
      </c>
      <c r="U5020" s="71">
        <v>44577</v>
      </c>
      <c r="V5020" s="54" t="s">
        <v>256</v>
      </c>
      <c r="W5020" t="str">
        <f t="shared" si="78"/>
        <v>Jan-22</v>
      </c>
    </row>
    <row r="5021" spans="1:23" x14ac:dyDescent="0.25">
      <c r="A5021" s="54" t="s">
        <v>317</v>
      </c>
      <c r="B5021" s="54" t="s">
        <v>432</v>
      </c>
      <c r="C5021" s="54" t="s">
        <v>263</v>
      </c>
      <c r="D5021" s="54" t="s">
        <v>429</v>
      </c>
      <c r="E5021" s="54" t="s">
        <v>18286</v>
      </c>
      <c r="F5021" s="71">
        <v>44577</v>
      </c>
      <c r="G5021" s="72">
        <v>1273.9000000000001</v>
      </c>
      <c r="H5021" s="72">
        <v>108090.42</v>
      </c>
      <c r="I5021" s="54" t="s">
        <v>265</v>
      </c>
      <c r="J5021" s="54" t="s">
        <v>13396</v>
      </c>
      <c r="K5021" s="54" t="s">
        <v>18287</v>
      </c>
      <c r="L5021" s="54" t="s">
        <v>18288</v>
      </c>
      <c r="M5021" s="54" t="s">
        <v>18286</v>
      </c>
      <c r="N5021" s="54" t="s">
        <v>256</v>
      </c>
      <c r="O5021" s="54" t="s">
        <v>256</v>
      </c>
      <c r="P5021" s="54" t="s">
        <v>522</v>
      </c>
      <c r="Q5021" s="54" t="s">
        <v>256</v>
      </c>
      <c r="R5021" s="54" t="s">
        <v>431</v>
      </c>
      <c r="S5021" s="71"/>
      <c r="T5021" s="54" t="s">
        <v>256</v>
      </c>
      <c r="U5021" s="71">
        <v>44577</v>
      </c>
      <c r="V5021" s="54" t="s">
        <v>256</v>
      </c>
      <c r="W5021" t="str">
        <f t="shared" si="78"/>
        <v>Jan-22</v>
      </c>
    </row>
    <row r="5022" spans="1:23" x14ac:dyDescent="0.25">
      <c r="A5022" s="54" t="s">
        <v>317</v>
      </c>
      <c r="B5022" s="54" t="s">
        <v>432</v>
      </c>
      <c r="C5022" s="54" t="s">
        <v>263</v>
      </c>
      <c r="D5022" s="54" t="s">
        <v>429</v>
      </c>
      <c r="E5022" s="54" t="s">
        <v>18289</v>
      </c>
      <c r="F5022" s="71">
        <v>44577</v>
      </c>
      <c r="G5022" s="72">
        <v>649.9</v>
      </c>
      <c r="H5022" s="72">
        <v>55144.02</v>
      </c>
      <c r="I5022" s="54" t="s">
        <v>265</v>
      </c>
      <c r="J5022" s="54" t="s">
        <v>13396</v>
      </c>
      <c r="K5022" s="54" t="s">
        <v>18290</v>
      </c>
      <c r="L5022" s="54" t="s">
        <v>18291</v>
      </c>
      <c r="M5022" s="54" t="s">
        <v>18289</v>
      </c>
      <c r="N5022" s="54" t="s">
        <v>256</v>
      </c>
      <c r="O5022" s="54" t="s">
        <v>256</v>
      </c>
      <c r="P5022" s="54" t="s">
        <v>522</v>
      </c>
      <c r="Q5022" s="54" t="s">
        <v>256</v>
      </c>
      <c r="R5022" s="54" t="s">
        <v>431</v>
      </c>
      <c r="S5022" s="71"/>
      <c r="T5022" s="54" t="s">
        <v>256</v>
      </c>
      <c r="U5022" s="71">
        <v>44577</v>
      </c>
      <c r="V5022" s="54" t="s">
        <v>256</v>
      </c>
      <c r="W5022" t="str">
        <f t="shared" si="78"/>
        <v>Jan-22</v>
      </c>
    </row>
    <row r="5023" spans="1:23" x14ac:dyDescent="0.25">
      <c r="A5023" s="54" t="s">
        <v>317</v>
      </c>
      <c r="B5023" s="54" t="s">
        <v>432</v>
      </c>
      <c r="C5023" s="54" t="s">
        <v>263</v>
      </c>
      <c r="D5023" s="54" t="s">
        <v>429</v>
      </c>
      <c r="E5023" s="54" t="s">
        <v>18292</v>
      </c>
      <c r="F5023" s="71">
        <v>44584</v>
      </c>
      <c r="G5023" s="72">
        <v>45.6</v>
      </c>
      <c r="H5023" s="72">
        <v>3869.16</v>
      </c>
      <c r="I5023" s="54" t="s">
        <v>265</v>
      </c>
      <c r="J5023" s="54" t="s">
        <v>13396</v>
      </c>
      <c r="K5023" s="54" t="s">
        <v>18293</v>
      </c>
      <c r="L5023" s="54" t="s">
        <v>18294</v>
      </c>
      <c r="M5023" s="54" t="s">
        <v>18292</v>
      </c>
      <c r="N5023" s="54" t="s">
        <v>256</v>
      </c>
      <c r="O5023" s="54" t="s">
        <v>256</v>
      </c>
      <c r="P5023" s="54" t="s">
        <v>522</v>
      </c>
      <c r="Q5023" s="54" t="s">
        <v>256</v>
      </c>
      <c r="R5023" s="54" t="s">
        <v>431</v>
      </c>
      <c r="S5023" s="71"/>
      <c r="T5023" s="54" t="s">
        <v>256</v>
      </c>
      <c r="U5023" s="71">
        <v>44584</v>
      </c>
      <c r="V5023" s="54" t="s">
        <v>256</v>
      </c>
      <c r="W5023" t="str">
        <f t="shared" si="78"/>
        <v>Jan-22</v>
      </c>
    </row>
    <row r="5024" spans="1:23" x14ac:dyDescent="0.25">
      <c r="A5024" s="54" t="s">
        <v>317</v>
      </c>
      <c r="B5024" s="54" t="s">
        <v>432</v>
      </c>
      <c r="C5024" s="54" t="s">
        <v>263</v>
      </c>
      <c r="D5024" s="54" t="s">
        <v>429</v>
      </c>
      <c r="E5024" s="54" t="s">
        <v>18295</v>
      </c>
      <c r="F5024" s="71">
        <v>44585</v>
      </c>
      <c r="G5024" s="72">
        <v>34.200000000000003</v>
      </c>
      <c r="H5024" s="72">
        <v>2901.87</v>
      </c>
      <c r="I5024" s="54" t="s">
        <v>265</v>
      </c>
      <c r="J5024" s="54" t="s">
        <v>13396</v>
      </c>
      <c r="K5024" s="54" t="s">
        <v>18296</v>
      </c>
      <c r="L5024" s="54" t="s">
        <v>18297</v>
      </c>
      <c r="M5024" s="54" t="s">
        <v>18295</v>
      </c>
      <c r="N5024" s="54" t="s">
        <v>256</v>
      </c>
      <c r="O5024" s="54" t="s">
        <v>256</v>
      </c>
      <c r="P5024" s="54" t="s">
        <v>522</v>
      </c>
      <c r="Q5024" s="54" t="s">
        <v>256</v>
      </c>
      <c r="R5024" s="54" t="s">
        <v>431</v>
      </c>
      <c r="S5024" s="71"/>
      <c r="T5024" s="54" t="s">
        <v>256</v>
      </c>
      <c r="U5024" s="71">
        <v>44585</v>
      </c>
      <c r="V5024" s="54" t="s">
        <v>256</v>
      </c>
      <c r="W5024" t="str">
        <f t="shared" si="78"/>
        <v>Jan-22</v>
      </c>
    </row>
    <row r="5025" spans="1:23" x14ac:dyDescent="0.25">
      <c r="A5025" s="54" t="s">
        <v>317</v>
      </c>
      <c r="B5025" s="54" t="s">
        <v>432</v>
      </c>
      <c r="C5025" s="54" t="s">
        <v>263</v>
      </c>
      <c r="D5025" s="54" t="s">
        <v>429</v>
      </c>
      <c r="E5025" s="54" t="s">
        <v>18298</v>
      </c>
      <c r="F5025" s="71">
        <v>44587</v>
      </c>
      <c r="G5025" s="72">
        <v>124.2</v>
      </c>
      <c r="H5025" s="72">
        <v>10538.37</v>
      </c>
      <c r="I5025" s="54" t="s">
        <v>265</v>
      </c>
      <c r="J5025" s="54" t="s">
        <v>13396</v>
      </c>
      <c r="K5025" s="54" t="s">
        <v>18299</v>
      </c>
      <c r="L5025" s="54" t="s">
        <v>18300</v>
      </c>
      <c r="M5025" s="54" t="s">
        <v>18298</v>
      </c>
      <c r="N5025" s="54" t="s">
        <v>256</v>
      </c>
      <c r="O5025" s="54" t="s">
        <v>256</v>
      </c>
      <c r="P5025" s="54" t="s">
        <v>522</v>
      </c>
      <c r="Q5025" s="54" t="s">
        <v>256</v>
      </c>
      <c r="R5025" s="54" t="s">
        <v>431</v>
      </c>
      <c r="S5025" s="71"/>
      <c r="T5025" s="54" t="s">
        <v>256</v>
      </c>
      <c r="U5025" s="71">
        <v>44587</v>
      </c>
      <c r="V5025" s="54" t="s">
        <v>256</v>
      </c>
      <c r="W5025" t="str">
        <f t="shared" si="78"/>
        <v>Jan-22</v>
      </c>
    </row>
    <row r="5026" spans="1:23" x14ac:dyDescent="0.25">
      <c r="A5026" s="54" t="s">
        <v>317</v>
      </c>
      <c r="B5026" s="54" t="s">
        <v>432</v>
      </c>
      <c r="C5026" s="54" t="s">
        <v>263</v>
      </c>
      <c r="D5026" s="54" t="s">
        <v>429</v>
      </c>
      <c r="E5026" s="54" t="s">
        <v>18301</v>
      </c>
      <c r="F5026" s="71">
        <v>44586</v>
      </c>
      <c r="G5026" s="72">
        <v>1479.6</v>
      </c>
      <c r="H5026" s="72">
        <v>125544.06</v>
      </c>
      <c r="I5026" s="54" t="s">
        <v>265</v>
      </c>
      <c r="J5026" s="54" t="s">
        <v>13396</v>
      </c>
      <c r="K5026" s="54" t="s">
        <v>18199</v>
      </c>
      <c r="L5026" s="54" t="s">
        <v>18200</v>
      </c>
      <c r="M5026" s="54" t="s">
        <v>18301</v>
      </c>
      <c r="N5026" s="54" t="s">
        <v>256</v>
      </c>
      <c r="O5026" s="54" t="s">
        <v>256</v>
      </c>
      <c r="P5026" s="54" t="s">
        <v>522</v>
      </c>
      <c r="Q5026" s="54" t="s">
        <v>256</v>
      </c>
      <c r="R5026" s="54" t="s">
        <v>431</v>
      </c>
      <c r="S5026" s="71"/>
      <c r="T5026" s="54" t="s">
        <v>256</v>
      </c>
      <c r="U5026" s="71">
        <v>44586</v>
      </c>
      <c r="V5026" s="54" t="s">
        <v>256</v>
      </c>
      <c r="W5026" t="str">
        <f t="shared" si="78"/>
        <v>Jan-22</v>
      </c>
    </row>
    <row r="5027" spans="1:23" x14ac:dyDescent="0.25">
      <c r="A5027" s="54" t="s">
        <v>317</v>
      </c>
      <c r="B5027" s="54" t="s">
        <v>432</v>
      </c>
      <c r="C5027" s="54" t="s">
        <v>263</v>
      </c>
      <c r="D5027" s="54" t="s">
        <v>429</v>
      </c>
      <c r="E5027" s="54" t="s">
        <v>18302</v>
      </c>
      <c r="F5027" s="71">
        <v>44588</v>
      </c>
      <c r="G5027" s="72">
        <v>551.1</v>
      </c>
      <c r="H5027" s="72">
        <v>46760.84</v>
      </c>
      <c r="I5027" s="54" t="s">
        <v>265</v>
      </c>
      <c r="J5027" s="54" t="s">
        <v>13396</v>
      </c>
      <c r="K5027" s="54" t="s">
        <v>18303</v>
      </c>
      <c r="L5027" s="54" t="s">
        <v>18304</v>
      </c>
      <c r="M5027" s="54" t="s">
        <v>18302</v>
      </c>
      <c r="N5027" s="54" t="s">
        <v>256</v>
      </c>
      <c r="O5027" s="54" t="s">
        <v>256</v>
      </c>
      <c r="P5027" s="54" t="s">
        <v>522</v>
      </c>
      <c r="Q5027" s="54" t="s">
        <v>256</v>
      </c>
      <c r="R5027" s="54" t="s">
        <v>431</v>
      </c>
      <c r="S5027" s="71"/>
      <c r="T5027" s="54" t="s">
        <v>256</v>
      </c>
      <c r="U5027" s="71">
        <v>44588</v>
      </c>
      <c r="V5027" s="54" t="s">
        <v>256</v>
      </c>
      <c r="W5027" t="str">
        <f t="shared" si="78"/>
        <v>Jan-22</v>
      </c>
    </row>
    <row r="5028" spans="1:23" x14ac:dyDescent="0.25">
      <c r="A5028" s="54" t="s">
        <v>317</v>
      </c>
      <c r="B5028" s="54" t="s">
        <v>432</v>
      </c>
      <c r="C5028" s="54" t="s">
        <v>263</v>
      </c>
      <c r="D5028" s="54" t="s">
        <v>429</v>
      </c>
      <c r="E5028" s="54" t="s">
        <v>18305</v>
      </c>
      <c r="F5028" s="71">
        <v>44588</v>
      </c>
      <c r="G5028" s="72">
        <v>1417.5</v>
      </c>
      <c r="H5028" s="72">
        <v>120274.88</v>
      </c>
      <c r="I5028" s="54" t="s">
        <v>265</v>
      </c>
      <c r="J5028" s="54" t="s">
        <v>13396</v>
      </c>
      <c r="K5028" s="54" t="s">
        <v>18306</v>
      </c>
      <c r="L5028" s="54" t="s">
        <v>18307</v>
      </c>
      <c r="M5028" s="54" t="s">
        <v>18305</v>
      </c>
      <c r="N5028" s="54" t="s">
        <v>256</v>
      </c>
      <c r="O5028" s="54" t="s">
        <v>256</v>
      </c>
      <c r="P5028" s="54" t="s">
        <v>522</v>
      </c>
      <c r="Q5028" s="54" t="s">
        <v>256</v>
      </c>
      <c r="R5028" s="54" t="s">
        <v>431</v>
      </c>
      <c r="S5028" s="71"/>
      <c r="T5028" s="54" t="s">
        <v>256</v>
      </c>
      <c r="U5028" s="71">
        <v>44588</v>
      </c>
      <c r="V5028" s="54" t="s">
        <v>256</v>
      </c>
      <c r="W5028" t="str">
        <f t="shared" si="78"/>
        <v>Jan-22</v>
      </c>
    </row>
    <row r="5029" spans="1:23" x14ac:dyDescent="0.25">
      <c r="A5029" s="54" t="s">
        <v>317</v>
      </c>
      <c r="B5029" s="54" t="s">
        <v>432</v>
      </c>
      <c r="C5029" s="54" t="s">
        <v>263</v>
      </c>
      <c r="D5029" s="54" t="s">
        <v>429</v>
      </c>
      <c r="E5029" s="54" t="s">
        <v>18308</v>
      </c>
      <c r="F5029" s="71">
        <v>44588</v>
      </c>
      <c r="G5029" s="72">
        <v>168.2</v>
      </c>
      <c r="H5029" s="72">
        <v>14271.77</v>
      </c>
      <c r="I5029" s="54" t="s">
        <v>265</v>
      </c>
      <c r="J5029" s="54" t="s">
        <v>13396</v>
      </c>
      <c r="K5029" s="54" t="s">
        <v>18309</v>
      </c>
      <c r="L5029" s="54" t="s">
        <v>18310</v>
      </c>
      <c r="M5029" s="54" t="s">
        <v>18308</v>
      </c>
      <c r="N5029" s="54" t="s">
        <v>256</v>
      </c>
      <c r="O5029" s="54" t="s">
        <v>256</v>
      </c>
      <c r="P5029" s="54" t="s">
        <v>522</v>
      </c>
      <c r="Q5029" s="54" t="s">
        <v>256</v>
      </c>
      <c r="R5029" s="54" t="s">
        <v>431</v>
      </c>
      <c r="S5029" s="71"/>
      <c r="T5029" s="54" t="s">
        <v>256</v>
      </c>
      <c r="U5029" s="71">
        <v>44588</v>
      </c>
      <c r="V5029" s="54" t="s">
        <v>256</v>
      </c>
      <c r="W5029" t="str">
        <f t="shared" si="78"/>
        <v>Jan-22</v>
      </c>
    </row>
    <row r="5030" spans="1:23" x14ac:dyDescent="0.25">
      <c r="A5030" s="54" t="s">
        <v>317</v>
      </c>
      <c r="B5030" s="54" t="s">
        <v>432</v>
      </c>
      <c r="C5030" s="54" t="s">
        <v>263</v>
      </c>
      <c r="D5030" s="54" t="s">
        <v>429</v>
      </c>
      <c r="E5030" s="54" t="s">
        <v>18311</v>
      </c>
      <c r="F5030" s="71">
        <v>44588</v>
      </c>
      <c r="G5030" s="72">
        <v>532.79999999999995</v>
      </c>
      <c r="H5030" s="72">
        <v>45208.08</v>
      </c>
      <c r="I5030" s="54" t="s">
        <v>265</v>
      </c>
      <c r="J5030" s="54" t="s">
        <v>13396</v>
      </c>
      <c r="K5030" s="54" t="s">
        <v>18312</v>
      </c>
      <c r="L5030" s="54" t="s">
        <v>18313</v>
      </c>
      <c r="M5030" s="54" t="s">
        <v>18311</v>
      </c>
      <c r="N5030" s="54" t="s">
        <v>256</v>
      </c>
      <c r="O5030" s="54" t="s">
        <v>256</v>
      </c>
      <c r="P5030" s="54" t="s">
        <v>522</v>
      </c>
      <c r="Q5030" s="54" t="s">
        <v>256</v>
      </c>
      <c r="R5030" s="54" t="s">
        <v>431</v>
      </c>
      <c r="S5030" s="71"/>
      <c r="T5030" s="54" t="s">
        <v>256</v>
      </c>
      <c r="U5030" s="71">
        <v>44588</v>
      </c>
      <c r="V5030" s="54" t="s">
        <v>256</v>
      </c>
      <c r="W5030" t="str">
        <f t="shared" si="78"/>
        <v>Jan-22</v>
      </c>
    </row>
    <row r="5031" spans="1:23" x14ac:dyDescent="0.25">
      <c r="A5031" s="54" t="s">
        <v>317</v>
      </c>
      <c r="B5031" s="54" t="s">
        <v>432</v>
      </c>
      <c r="C5031" s="54" t="s">
        <v>263</v>
      </c>
      <c r="D5031" s="54" t="s">
        <v>429</v>
      </c>
      <c r="E5031" s="54" t="s">
        <v>18314</v>
      </c>
      <c r="F5031" s="71">
        <v>44588</v>
      </c>
      <c r="G5031" s="72">
        <v>706.1</v>
      </c>
      <c r="H5031" s="72">
        <v>59912.59</v>
      </c>
      <c r="I5031" s="54" t="s">
        <v>265</v>
      </c>
      <c r="J5031" s="54" t="s">
        <v>13396</v>
      </c>
      <c r="K5031" s="54" t="s">
        <v>18315</v>
      </c>
      <c r="L5031" s="54" t="s">
        <v>18316</v>
      </c>
      <c r="M5031" s="54" t="s">
        <v>18314</v>
      </c>
      <c r="N5031" s="54" t="s">
        <v>256</v>
      </c>
      <c r="O5031" s="54" t="s">
        <v>256</v>
      </c>
      <c r="P5031" s="54" t="s">
        <v>522</v>
      </c>
      <c r="Q5031" s="54" t="s">
        <v>256</v>
      </c>
      <c r="R5031" s="54" t="s">
        <v>431</v>
      </c>
      <c r="S5031" s="71"/>
      <c r="T5031" s="54" t="s">
        <v>256</v>
      </c>
      <c r="U5031" s="71">
        <v>44588</v>
      </c>
      <c r="V5031" s="54" t="s">
        <v>256</v>
      </c>
      <c r="W5031" t="str">
        <f t="shared" si="78"/>
        <v>Jan-22</v>
      </c>
    </row>
    <row r="5032" spans="1:23" x14ac:dyDescent="0.25">
      <c r="A5032" s="54" t="s">
        <v>317</v>
      </c>
      <c r="B5032" s="54" t="s">
        <v>432</v>
      </c>
      <c r="C5032" s="54" t="s">
        <v>263</v>
      </c>
      <c r="D5032" s="54" t="s">
        <v>429</v>
      </c>
      <c r="E5032" s="54" t="s">
        <v>18317</v>
      </c>
      <c r="F5032" s="71">
        <v>44588</v>
      </c>
      <c r="G5032" s="72">
        <v>302.39999999999998</v>
      </c>
      <c r="H5032" s="72">
        <v>25658.639999999999</v>
      </c>
      <c r="I5032" s="54" t="s">
        <v>265</v>
      </c>
      <c r="J5032" s="54" t="s">
        <v>13396</v>
      </c>
      <c r="K5032" s="54" t="s">
        <v>18318</v>
      </c>
      <c r="L5032" s="54" t="s">
        <v>18319</v>
      </c>
      <c r="M5032" s="54" t="s">
        <v>18317</v>
      </c>
      <c r="N5032" s="54" t="s">
        <v>256</v>
      </c>
      <c r="O5032" s="54" t="s">
        <v>256</v>
      </c>
      <c r="P5032" s="54" t="s">
        <v>522</v>
      </c>
      <c r="Q5032" s="54" t="s">
        <v>256</v>
      </c>
      <c r="R5032" s="54" t="s">
        <v>431</v>
      </c>
      <c r="S5032" s="71"/>
      <c r="T5032" s="54" t="s">
        <v>256</v>
      </c>
      <c r="U5032" s="71">
        <v>44588</v>
      </c>
      <c r="V5032" s="54" t="s">
        <v>256</v>
      </c>
      <c r="W5032" t="str">
        <f t="shared" si="78"/>
        <v>Jan-22</v>
      </c>
    </row>
    <row r="5033" spans="1:23" x14ac:dyDescent="0.25">
      <c r="A5033" s="54" t="s">
        <v>317</v>
      </c>
      <c r="B5033" s="54" t="s">
        <v>432</v>
      </c>
      <c r="C5033" s="54" t="s">
        <v>263</v>
      </c>
      <c r="D5033" s="54" t="s">
        <v>429</v>
      </c>
      <c r="E5033" s="54" t="s">
        <v>18320</v>
      </c>
      <c r="F5033" s="71">
        <v>44588</v>
      </c>
      <c r="G5033" s="72">
        <v>639.9</v>
      </c>
      <c r="H5033" s="72">
        <v>54295.519999999997</v>
      </c>
      <c r="I5033" s="54" t="s">
        <v>265</v>
      </c>
      <c r="J5033" s="54" t="s">
        <v>13396</v>
      </c>
      <c r="K5033" s="54" t="s">
        <v>18321</v>
      </c>
      <c r="L5033" s="54" t="s">
        <v>18322</v>
      </c>
      <c r="M5033" s="54" t="s">
        <v>18320</v>
      </c>
      <c r="N5033" s="54" t="s">
        <v>256</v>
      </c>
      <c r="O5033" s="54" t="s">
        <v>256</v>
      </c>
      <c r="P5033" s="54" t="s">
        <v>522</v>
      </c>
      <c r="Q5033" s="54" t="s">
        <v>256</v>
      </c>
      <c r="R5033" s="54" t="s">
        <v>431</v>
      </c>
      <c r="S5033" s="71"/>
      <c r="T5033" s="54" t="s">
        <v>256</v>
      </c>
      <c r="U5033" s="71">
        <v>44588</v>
      </c>
      <c r="V5033" s="54" t="s">
        <v>256</v>
      </c>
      <c r="W5033" t="str">
        <f t="shared" si="78"/>
        <v>Jan-22</v>
      </c>
    </row>
    <row r="5034" spans="1:23" x14ac:dyDescent="0.25">
      <c r="A5034" s="54" t="s">
        <v>317</v>
      </c>
      <c r="B5034" s="54" t="s">
        <v>432</v>
      </c>
      <c r="C5034" s="54" t="s">
        <v>263</v>
      </c>
      <c r="D5034" s="54" t="s">
        <v>429</v>
      </c>
      <c r="E5034" s="54" t="s">
        <v>18323</v>
      </c>
      <c r="F5034" s="71">
        <v>44588</v>
      </c>
      <c r="G5034" s="72">
        <v>140.4</v>
      </c>
      <c r="H5034" s="72">
        <v>11912.94</v>
      </c>
      <c r="I5034" s="54" t="s">
        <v>265</v>
      </c>
      <c r="J5034" s="54" t="s">
        <v>13396</v>
      </c>
      <c r="K5034" s="54" t="s">
        <v>18324</v>
      </c>
      <c r="L5034" s="54" t="s">
        <v>18325</v>
      </c>
      <c r="M5034" s="54" t="s">
        <v>18323</v>
      </c>
      <c r="N5034" s="54" t="s">
        <v>256</v>
      </c>
      <c r="O5034" s="54" t="s">
        <v>256</v>
      </c>
      <c r="P5034" s="54" t="s">
        <v>522</v>
      </c>
      <c r="Q5034" s="54" t="s">
        <v>256</v>
      </c>
      <c r="R5034" s="54" t="s">
        <v>431</v>
      </c>
      <c r="S5034" s="71"/>
      <c r="T5034" s="54" t="s">
        <v>256</v>
      </c>
      <c r="U5034" s="71">
        <v>44588</v>
      </c>
      <c r="V5034" s="54" t="s">
        <v>256</v>
      </c>
      <c r="W5034" t="str">
        <f t="shared" si="78"/>
        <v>Jan-22</v>
      </c>
    </row>
    <row r="5035" spans="1:23" x14ac:dyDescent="0.25">
      <c r="A5035" s="54" t="s">
        <v>317</v>
      </c>
      <c r="B5035" s="54" t="s">
        <v>432</v>
      </c>
      <c r="C5035" s="54" t="s">
        <v>263</v>
      </c>
      <c r="D5035" s="54" t="s">
        <v>429</v>
      </c>
      <c r="E5035" s="54" t="s">
        <v>18326</v>
      </c>
      <c r="F5035" s="71">
        <v>44588</v>
      </c>
      <c r="G5035" s="72">
        <v>245</v>
      </c>
      <c r="H5035" s="72">
        <v>20788.25</v>
      </c>
      <c r="I5035" s="54" t="s">
        <v>265</v>
      </c>
      <c r="J5035" s="54" t="s">
        <v>13396</v>
      </c>
      <c r="K5035" s="54" t="s">
        <v>18324</v>
      </c>
      <c r="L5035" s="54" t="s">
        <v>18327</v>
      </c>
      <c r="M5035" s="54" t="s">
        <v>18326</v>
      </c>
      <c r="N5035" s="54" t="s">
        <v>256</v>
      </c>
      <c r="O5035" s="54" t="s">
        <v>256</v>
      </c>
      <c r="P5035" s="54" t="s">
        <v>522</v>
      </c>
      <c r="Q5035" s="54" t="s">
        <v>256</v>
      </c>
      <c r="R5035" s="54" t="s">
        <v>431</v>
      </c>
      <c r="S5035" s="71"/>
      <c r="T5035" s="54" t="s">
        <v>256</v>
      </c>
      <c r="U5035" s="71">
        <v>44588</v>
      </c>
      <c r="V5035" s="54" t="s">
        <v>256</v>
      </c>
      <c r="W5035" t="str">
        <f t="shared" si="78"/>
        <v>Jan-22</v>
      </c>
    </row>
    <row r="5036" spans="1:23" x14ac:dyDescent="0.25">
      <c r="A5036" s="54" t="s">
        <v>317</v>
      </c>
      <c r="B5036" s="54" t="s">
        <v>432</v>
      </c>
      <c r="C5036" s="54" t="s">
        <v>263</v>
      </c>
      <c r="D5036" s="54" t="s">
        <v>429</v>
      </c>
      <c r="E5036" s="54" t="s">
        <v>18328</v>
      </c>
      <c r="F5036" s="71">
        <v>44588</v>
      </c>
      <c r="G5036" s="72">
        <v>486</v>
      </c>
      <c r="H5036" s="72">
        <v>41237.1</v>
      </c>
      <c r="I5036" s="54" t="s">
        <v>265</v>
      </c>
      <c r="J5036" s="54" t="s">
        <v>13396</v>
      </c>
      <c r="K5036" s="54" t="s">
        <v>18329</v>
      </c>
      <c r="L5036" s="54" t="s">
        <v>18330</v>
      </c>
      <c r="M5036" s="54" t="s">
        <v>18328</v>
      </c>
      <c r="N5036" s="54" t="s">
        <v>256</v>
      </c>
      <c r="O5036" s="54" t="s">
        <v>256</v>
      </c>
      <c r="P5036" s="54" t="s">
        <v>522</v>
      </c>
      <c r="Q5036" s="54" t="s">
        <v>256</v>
      </c>
      <c r="R5036" s="54" t="s">
        <v>431</v>
      </c>
      <c r="S5036" s="71"/>
      <c r="T5036" s="54" t="s">
        <v>256</v>
      </c>
      <c r="U5036" s="71">
        <v>44588</v>
      </c>
      <c r="V5036" s="54" t="s">
        <v>256</v>
      </c>
      <c r="W5036" t="str">
        <f t="shared" si="78"/>
        <v>Jan-22</v>
      </c>
    </row>
    <row r="5037" spans="1:23" x14ac:dyDescent="0.25">
      <c r="A5037" s="54" t="s">
        <v>318</v>
      </c>
      <c r="B5037" s="54" t="s">
        <v>432</v>
      </c>
      <c r="C5037" s="54" t="s">
        <v>263</v>
      </c>
      <c r="D5037" s="54" t="s">
        <v>429</v>
      </c>
      <c r="E5037" s="54" t="s">
        <v>18331</v>
      </c>
      <c r="F5037" s="71">
        <v>44562</v>
      </c>
      <c r="G5037" s="72">
        <v>7960.81</v>
      </c>
      <c r="H5037" s="72">
        <v>675474.73</v>
      </c>
      <c r="I5037" s="54" t="s">
        <v>265</v>
      </c>
      <c r="J5037" s="54" t="s">
        <v>13412</v>
      </c>
      <c r="K5037" s="54" t="s">
        <v>18332</v>
      </c>
      <c r="L5037" s="54" t="s">
        <v>18333</v>
      </c>
      <c r="M5037" s="54" t="s">
        <v>18331</v>
      </c>
      <c r="N5037" s="54" t="s">
        <v>256</v>
      </c>
      <c r="O5037" s="54" t="s">
        <v>256</v>
      </c>
      <c r="P5037" s="54" t="s">
        <v>447</v>
      </c>
      <c r="Q5037" s="54" t="s">
        <v>256</v>
      </c>
      <c r="R5037" s="54" t="s">
        <v>431</v>
      </c>
      <c r="S5037" s="71"/>
      <c r="T5037" s="54" t="s">
        <v>256</v>
      </c>
      <c r="U5037" s="71">
        <v>44562</v>
      </c>
      <c r="V5037" s="54" t="s">
        <v>256</v>
      </c>
      <c r="W5037" t="str">
        <f t="shared" si="78"/>
        <v>Jan-22</v>
      </c>
    </row>
    <row r="5038" spans="1:23" x14ac:dyDescent="0.25">
      <c r="A5038" s="54" t="s">
        <v>318</v>
      </c>
      <c r="B5038" s="54" t="s">
        <v>432</v>
      </c>
      <c r="C5038" s="54" t="s">
        <v>263</v>
      </c>
      <c r="D5038" s="54" t="s">
        <v>429</v>
      </c>
      <c r="E5038" s="54" t="s">
        <v>18334</v>
      </c>
      <c r="F5038" s="71">
        <v>44562</v>
      </c>
      <c r="G5038" s="72">
        <v>982.41</v>
      </c>
      <c r="H5038" s="72">
        <v>83357.490000000005</v>
      </c>
      <c r="I5038" s="54" t="s">
        <v>265</v>
      </c>
      <c r="J5038" s="54" t="s">
        <v>13412</v>
      </c>
      <c r="K5038" s="54" t="s">
        <v>18335</v>
      </c>
      <c r="L5038" s="54" t="s">
        <v>18336</v>
      </c>
      <c r="M5038" s="54" t="s">
        <v>18334</v>
      </c>
      <c r="N5038" s="54" t="s">
        <v>256</v>
      </c>
      <c r="O5038" s="54" t="s">
        <v>256</v>
      </c>
      <c r="P5038" s="54" t="s">
        <v>447</v>
      </c>
      <c r="Q5038" s="54" t="s">
        <v>256</v>
      </c>
      <c r="R5038" s="54" t="s">
        <v>431</v>
      </c>
      <c r="S5038" s="71"/>
      <c r="T5038" s="54" t="s">
        <v>256</v>
      </c>
      <c r="U5038" s="71">
        <v>44562</v>
      </c>
      <c r="V5038" s="54" t="s">
        <v>256</v>
      </c>
      <c r="W5038" t="str">
        <f t="shared" si="78"/>
        <v>Jan-22</v>
      </c>
    </row>
    <row r="5039" spans="1:23" x14ac:dyDescent="0.25">
      <c r="A5039" s="54" t="s">
        <v>318</v>
      </c>
      <c r="B5039" s="54" t="s">
        <v>432</v>
      </c>
      <c r="C5039" s="54" t="s">
        <v>263</v>
      </c>
      <c r="D5039" s="54" t="s">
        <v>429</v>
      </c>
      <c r="E5039" s="54" t="s">
        <v>18337</v>
      </c>
      <c r="F5039" s="71">
        <v>44562</v>
      </c>
      <c r="G5039" s="72">
        <v>9897.0300000000007</v>
      </c>
      <c r="H5039" s="72">
        <v>839763</v>
      </c>
      <c r="I5039" s="54" t="s">
        <v>265</v>
      </c>
      <c r="J5039" s="54" t="s">
        <v>13412</v>
      </c>
      <c r="K5039" s="54" t="s">
        <v>18338</v>
      </c>
      <c r="L5039" s="54" t="s">
        <v>18339</v>
      </c>
      <c r="M5039" s="54" t="s">
        <v>18337</v>
      </c>
      <c r="N5039" s="54" t="s">
        <v>256</v>
      </c>
      <c r="O5039" s="54" t="s">
        <v>256</v>
      </c>
      <c r="P5039" s="54" t="s">
        <v>447</v>
      </c>
      <c r="Q5039" s="54" t="s">
        <v>256</v>
      </c>
      <c r="R5039" s="54" t="s">
        <v>431</v>
      </c>
      <c r="S5039" s="71"/>
      <c r="T5039" s="54" t="s">
        <v>256</v>
      </c>
      <c r="U5039" s="71">
        <v>44562</v>
      </c>
      <c r="V5039" s="54" t="s">
        <v>256</v>
      </c>
      <c r="W5039" t="str">
        <f t="shared" si="78"/>
        <v>Jan-22</v>
      </c>
    </row>
    <row r="5040" spans="1:23" x14ac:dyDescent="0.25">
      <c r="A5040" s="54" t="s">
        <v>318</v>
      </c>
      <c r="B5040" s="54" t="s">
        <v>432</v>
      </c>
      <c r="C5040" s="54" t="s">
        <v>263</v>
      </c>
      <c r="D5040" s="54" t="s">
        <v>429</v>
      </c>
      <c r="E5040" s="54" t="s">
        <v>18340</v>
      </c>
      <c r="F5040" s="71">
        <v>44570</v>
      </c>
      <c r="G5040" s="72">
        <v>467.61</v>
      </c>
      <c r="H5040" s="72">
        <v>39676.71</v>
      </c>
      <c r="I5040" s="54" t="s">
        <v>265</v>
      </c>
      <c r="J5040" s="54" t="s">
        <v>13412</v>
      </c>
      <c r="K5040" s="54" t="s">
        <v>18341</v>
      </c>
      <c r="L5040" s="54" t="s">
        <v>18342</v>
      </c>
      <c r="M5040" s="54" t="s">
        <v>18340</v>
      </c>
      <c r="N5040" s="54" t="s">
        <v>256</v>
      </c>
      <c r="O5040" s="54" t="s">
        <v>256</v>
      </c>
      <c r="P5040" s="54" t="s">
        <v>447</v>
      </c>
      <c r="Q5040" s="54" t="s">
        <v>256</v>
      </c>
      <c r="R5040" s="54" t="s">
        <v>431</v>
      </c>
      <c r="S5040" s="71"/>
      <c r="T5040" s="54" t="s">
        <v>256</v>
      </c>
      <c r="U5040" s="71">
        <v>44570</v>
      </c>
      <c r="V5040" s="54" t="s">
        <v>256</v>
      </c>
      <c r="W5040" t="str">
        <f t="shared" si="78"/>
        <v>Jan-22</v>
      </c>
    </row>
    <row r="5041" spans="1:23" x14ac:dyDescent="0.25">
      <c r="A5041" s="54" t="s">
        <v>318</v>
      </c>
      <c r="B5041" s="54" t="s">
        <v>432</v>
      </c>
      <c r="C5041" s="54" t="s">
        <v>263</v>
      </c>
      <c r="D5041" s="54" t="s">
        <v>429</v>
      </c>
      <c r="E5041" s="54" t="s">
        <v>18343</v>
      </c>
      <c r="F5041" s="71">
        <v>44570</v>
      </c>
      <c r="G5041" s="72">
        <v>559.13</v>
      </c>
      <c r="H5041" s="72">
        <v>47442.18</v>
      </c>
      <c r="I5041" s="54" t="s">
        <v>265</v>
      </c>
      <c r="J5041" s="54" t="s">
        <v>13412</v>
      </c>
      <c r="K5041" s="54" t="s">
        <v>18344</v>
      </c>
      <c r="L5041" s="54" t="s">
        <v>18345</v>
      </c>
      <c r="M5041" s="54" t="s">
        <v>18343</v>
      </c>
      <c r="N5041" s="54" t="s">
        <v>256</v>
      </c>
      <c r="O5041" s="54" t="s">
        <v>256</v>
      </c>
      <c r="P5041" s="54" t="s">
        <v>447</v>
      </c>
      <c r="Q5041" s="54" t="s">
        <v>256</v>
      </c>
      <c r="R5041" s="54" t="s">
        <v>431</v>
      </c>
      <c r="S5041" s="71"/>
      <c r="T5041" s="54" t="s">
        <v>256</v>
      </c>
      <c r="U5041" s="71">
        <v>44570</v>
      </c>
      <c r="V5041" s="54" t="s">
        <v>256</v>
      </c>
      <c r="W5041" t="str">
        <f t="shared" si="78"/>
        <v>Jan-22</v>
      </c>
    </row>
    <row r="5042" spans="1:23" x14ac:dyDescent="0.25">
      <c r="A5042" s="54" t="s">
        <v>318</v>
      </c>
      <c r="B5042" s="54" t="s">
        <v>432</v>
      </c>
      <c r="C5042" s="54" t="s">
        <v>263</v>
      </c>
      <c r="D5042" s="54" t="s">
        <v>429</v>
      </c>
      <c r="E5042" s="54" t="s">
        <v>18346</v>
      </c>
      <c r="F5042" s="71">
        <v>44570</v>
      </c>
      <c r="G5042" s="72">
        <v>2262.2600000000002</v>
      </c>
      <c r="H5042" s="72">
        <v>191952.76</v>
      </c>
      <c r="I5042" s="54" t="s">
        <v>265</v>
      </c>
      <c r="J5042" s="54" t="s">
        <v>13412</v>
      </c>
      <c r="K5042" s="54" t="s">
        <v>18347</v>
      </c>
      <c r="L5042" s="54" t="s">
        <v>18348</v>
      </c>
      <c r="M5042" s="54" t="s">
        <v>18346</v>
      </c>
      <c r="N5042" s="54" t="s">
        <v>256</v>
      </c>
      <c r="O5042" s="54" t="s">
        <v>256</v>
      </c>
      <c r="P5042" s="54" t="s">
        <v>447</v>
      </c>
      <c r="Q5042" s="54" t="s">
        <v>256</v>
      </c>
      <c r="R5042" s="54" t="s">
        <v>431</v>
      </c>
      <c r="S5042" s="71"/>
      <c r="T5042" s="54" t="s">
        <v>256</v>
      </c>
      <c r="U5042" s="71">
        <v>44570</v>
      </c>
      <c r="V5042" s="54" t="s">
        <v>256</v>
      </c>
      <c r="W5042" t="str">
        <f t="shared" si="78"/>
        <v>Jan-22</v>
      </c>
    </row>
    <row r="5043" spans="1:23" x14ac:dyDescent="0.25">
      <c r="A5043" s="54" t="s">
        <v>318</v>
      </c>
      <c r="B5043" s="54" t="s">
        <v>432</v>
      </c>
      <c r="C5043" s="54" t="s">
        <v>263</v>
      </c>
      <c r="D5043" s="54" t="s">
        <v>429</v>
      </c>
      <c r="E5043" s="54" t="s">
        <v>18349</v>
      </c>
      <c r="F5043" s="71">
        <v>44573</v>
      </c>
      <c r="G5043" s="72">
        <v>1757.47</v>
      </c>
      <c r="H5043" s="72">
        <v>149121.32999999999</v>
      </c>
      <c r="I5043" s="54" t="s">
        <v>265</v>
      </c>
      <c r="J5043" s="54" t="s">
        <v>13412</v>
      </c>
      <c r="K5043" s="54" t="s">
        <v>18350</v>
      </c>
      <c r="L5043" s="54" t="s">
        <v>18351</v>
      </c>
      <c r="M5043" s="54" t="s">
        <v>18349</v>
      </c>
      <c r="N5043" s="54" t="s">
        <v>256</v>
      </c>
      <c r="O5043" s="54" t="s">
        <v>256</v>
      </c>
      <c r="P5043" s="54" t="s">
        <v>447</v>
      </c>
      <c r="Q5043" s="54" t="s">
        <v>256</v>
      </c>
      <c r="R5043" s="54" t="s">
        <v>431</v>
      </c>
      <c r="S5043" s="71"/>
      <c r="T5043" s="54" t="s">
        <v>256</v>
      </c>
      <c r="U5043" s="71">
        <v>44573</v>
      </c>
      <c r="V5043" s="54" t="s">
        <v>256</v>
      </c>
      <c r="W5043" t="str">
        <f t="shared" si="78"/>
        <v>Jan-22</v>
      </c>
    </row>
    <row r="5044" spans="1:23" x14ac:dyDescent="0.25">
      <c r="A5044" s="54" t="s">
        <v>318</v>
      </c>
      <c r="B5044" s="54" t="s">
        <v>432</v>
      </c>
      <c r="C5044" s="54" t="s">
        <v>263</v>
      </c>
      <c r="D5044" s="54" t="s">
        <v>429</v>
      </c>
      <c r="E5044" s="54" t="s">
        <v>18352</v>
      </c>
      <c r="F5044" s="71">
        <v>44573</v>
      </c>
      <c r="G5044" s="72">
        <v>8261.11</v>
      </c>
      <c r="H5044" s="72">
        <v>700955.18</v>
      </c>
      <c r="I5044" s="54" t="s">
        <v>265</v>
      </c>
      <c r="J5044" s="54" t="s">
        <v>13412</v>
      </c>
      <c r="K5044" s="54" t="s">
        <v>18353</v>
      </c>
      <c r="L5044" s="54" t="s">
        <v>18354</v>
      </c>
      <c r="M5044" s="54" t="s">
        <v>18352</v>
      </c>
      <c r="N5044" s="54" t="s">
        <v>256</v>
      </c>
      <c r="O5044" s="54" t="s">
        <v>256</v>
      </c>
      <c r="P5044" s="54" t="s">
        <v>447</v>
      </c>
      <c r="Q5044" s="54" t="s">
        <v>256</v>
      </c>
      <c r="R5044" s="54" t="s">
        <v>431</v>
      </c>
      <c r="S5044" s="71"/>
      <c r="T5044" s="54" t="s">
        <v>256</v>
      </c>
      <c r="U5044" s="71">
        <v>44573</v>
      </c>
      <c r="V5044" s="54" t="s">
        <v>256</v>
      </c>
      <c r="W5044" t="str">
        <f t="shared" si="78"/>
        <v>Jan-22</v>
      </c>
    </row>
    <row r="5045" spans="1:23" x14ac:dyDescent="0.25">
      <c r="A5045" s="54" t="s">
        <v>318</v>
      </c>
      <c r="B5045" s="54" t="s">
        <v>432</v>
      </c>
      <c r="C5045" s="54" t="s">
        <v>263</v>
      </c>
      <c r="D5045" s="54" t="s">
        <v>429</v>
      </c>
      <c r="E5045" s="54" t="s">
        <v>18355</v>
      </c>
      <c r="F5045" s="71">
        <v>44573</v>
      </c>
      <c r="G5045" s="72">
        <v>296.01</v>
      </c>
      <c r="H5045" s="72">
        <v>25116.45</v>
      </c>
      <c r="I5045" s="54" t="s">
        <v>265</v>
      </c>
      <c r="J5045" s="54" t="s">
        <v>13412</v>
      </c>
      <c r="K5045" s="54" t="s">
        <v>18356</v>
      </c>
      <c r="L5045" s="54" t="s">
        <v>18357</v>
      </c>
      <c r="M5045" s="54" t="s">
        <v>18355</v>
      </c>
      <c r="N5045" s="54" t="s">
        <v>256</v>
      </c>
      <c r="O5045" s="54" t="s">
        <v>256</v>
      </c>
      <c r="P5045" s="54" t="s">
        <v>447</v>
      </c>
      <c r="Q5045" s="54" t="s">
        <v>256</v>
      </c>
      <c r="R5045" s="54" t="s">
        <v>431</v>
      </c>
      <c r="S5045" s="71"/>
      <c r="T5045" s="54" t="s">
        <v>256</v>
      </c>
      <c r="U5045" s="71">
        <v>44573</v>
      </c>
      <c r="V5045" s="54" t="s">
        <v>256</v>
      </c>
      <c r="W5045" t="str">
        <f t="shared" si="78"/>
        <v>Jan-22</v>
      </c>
    </row>
    <row r="5046" spans="1:23" x14ac:dyDescent="0.25">
      <c r="A5046" s="54" t="s">
        <v>318</v>
      </c>
      <c r="B5046" s="54" t="s">
        <v>432</v>
      </c>
      <c r="C5046" s="54" t="s">
        <v>263</v>
      </c>
      <c r="D5046" s="54" t="s">
        <v>429</v>
      </c>
      <c r="E5046" s="54" t="s">
        <v>18358</v>
      </c>
      <c r="F5046" s="71">
        <v>44573</v>
      </c>
      <c r="G5046" s="72">
        <v>17713.41</v>
      </c>
      <c r="H5046" s="72">
        <v>1502982.84</v>
      </c>
      <c r="I5046" s="54" t="s">
        <v>265</v>
      </c>
      <c r="J5046" s="54" t="s">
        <v>13412</v>
      </c>
      <c r="K5046" s="54" t="s">
        <v>18359</v>
      </c>
      <c r="L5046" s="54" t="s">
        <v>18360</v>
      </c>
      <c r="M5046" s="54" t="s">
        <v>18358</v>
      </c>
      <c r="N5046" s="54" t="s">
        <v>256</v>
      </c>
      <c r="O5046" s="54" t="s">
        <v>256</v>
      </c>
      <c r="P5046" s="54" t="s">
        <v>447</v>
      </c>
      <c r="Q5046" s="54" t="s">
        <v>256</v>
      </c>
      <c r="R5046" s="54" t="s">
        <v>431</v>
      </c>
      <c r="S5046" s="71"/>
      <c r="T5046" s="54" t="s">
        <v>256</v>
      </c>
      <c r="U5046" s="71">
        <v>44573</v>
      </c>
      <c r="V5046" s="54" t="s">
        <v>256</v>
      </c>
      <c r="W5046" t="str">
        <f t="shared" si="78"/>
        <v>Jan-22</v>
      </c>
    </row>
    <row r="5047" spans="1:23" x14ac:dyDescent="0.25">
      <c r="A5047" s="54" t="s">
        <v>318</v>
      </c>
      <c r="B5047" s="54" t="s">
        <v>432</v>
      </c>
      <c r="C5047" s="54" t="s">
        <v>263</v>
      </c>
      <c r="D5047" s="54" t="s">
        <v>429</v>
      </c>
      <c r="E5047" s="54" t="s">
        <v>18361</v>
      </c>
      <c r="F5047" s="71">
        <v>44573</v>
      </c>
      <c r="G5047" s="72">
        <v>7749.17</v>
      </c>
      <c r="H5047" s="72">
        <v>657517.06999999995</v>
      </c>
      <c r="I5047" s="54" t="s">
        <v>265</v>
      </c>
      <c r="J5047" s="54" t="s">
        <v>13412</v>
      </c>
      <c r="K5047" s="54" t="s">
        <v>18362</v>
      </c>
      <c r="L5047" s="54" t="s">
        <v>18363</v>
      </c>
      <c r="M5047" s="54" t="s">
        <v>18361</v>
      </c>
      <c r="N5047" s="54" t="s">
        <v>256</v>
      </c>
      <c r="O5047" s="54" t="s">
        <v>256</v>
      </c>
      <c r="P5047" s="54" t="s">
        <v>447</v>
      </c>
      <c r="Q5047" s="54" t="s">
        <v>256</v>
      </c>
      <c r="R5047" s="54" t="s">
        <v>431</v>
      </c>
      <c r="S5047" s="71"/>
      <c r="T5047" s="54" t="s">
        <v>256</v>
      </c>
      <c r="U5047" s="71">
        <v>44573</v>
      </c>
      <c r="V5047" s="54" t="s">
        <v>256</v>
      </c>
      <c r="W5047" t="str">
        <f t="shared" si="78"/>
        <v>Jan-22</v>
      </c>
    </row>
    <row r="5048" spans="1:23" x14ac:dyDescent="0.25">
      <c r="A5048" s="54" t="s">
        <v>318</v>
      </c>
      <c r="B5048" s="54" t="s">
        <v>432</v>
      </c>
      <c r="C5048" s="54" t="s">
        <v>263</v>
      </c>
      <c r="D5048" s="54" t="s">
        <v>429</v>
      </c>
      <c r="E5048" s="54" t="s">
        <v>18364</v>
      </c>
      <c r="F5048" s="71">
        <v>44573</v>
      </c>
      <c r="G5048" s="72">
        <v>17354.48</v>
      </c>
      <c r="H5048" s="72">
        <v>1472527.63</v>
      </c>
      <c r="I5048" s="54" t="s">
        <v>265</v>
      </c>
      <c r="J5048" s="54" t="s">
        <v>13412</v>
      </c>
      <c r="K5048" s="54" t="s">
        <v>18365</v>
      </c>
      <c r="L5048" s="54" t="s">
        <v>18366</v>
      </c>
      <c r="M5048" s="54" t="s">
        <v>18364</v>
      </c>
      <c r="N5048" s="54" t="s">
        <v>256</v>
      </c>
      <c r="O5048" s="54" t="s">
        <v>256</v>
      </c>
      <c r="P5048" s="54" t="s">
        <v>447</v>
      </c>
      <c r="Q5048" s="54" t="s">
        <v>256</v>
      </c>
      <c r="R5048" s="54" t="s">
        <v>431</v>
      </c>
      <c r="S5048" s="71"/>
      <c r="T5048" s="54" t="s">
        <v>256</v>
      </c>
      <c r="U5048" s="71">
        <v>44573</v>
      </c>
      <c r="V5048" s="54" t="s">
        <v>256</v>
      </c>
      <c r="W5048" t="str">
        <f t="shared" si="78"/>
        <v>Jan-22</v>
      </c>
    </row>
    <row r="5049" spans="1:23" x14ac:dyDescent="0.25">
      <c r="A5049" s="54" t="s">
        <v>318</v>
      </c>
      <c r="B5049" s="54" t="s">
        <v>432</v>
      </c>
      <c r="C5049" s="54" t="s">
        <v>263</v>
      </c>
      <c r="D5049" s="54" t="s">
        <v>429</v>
      </c>
      <c r="E5049" s="54" t="s">
        <v>18367</v>
      </c>
      <c r="F5049" s="71">
        <v>44573</v>
      </c>
      <c r="G5049" s="72">
        <v>1731.73</v>
      </c>
      <c r="H5049" s="72">
        <v>146937.29</v>
      </c>
      <c r="I5049" s="54" t="s">
        <v>265</v>
      </c>
      <c r="J5049" s="54" t="s">
        <v>13412</v>
      </c>
      <c r="K5049" s="54" t="s">
        <v>18368</v>
      </c>
      <c r="L5049" s="54" t="s">
        <v>18369</v>
      </c>
      <c r="M5049" s="54" t="s">
        <v>18367</v>
      </c>
      <c r="N5049" s="54" t="s">
        <v>256</v>
      </c>
      <c r="O5049" s="54" t="s">
        <v>256</v>
      </c>
      <c r="P5049" s="54" t="s">
        <v>447</v>
      </c>
      <c r="Q5049" s="54" t="s">
        <v>256</v>
      </c>
      <c r="R5049" s="54" t="s">
        <v>431</v>
      </c>
      <c r="S5049" s="71"/>
      <c r="T5049" s="54" t="s">
        <v>256</v>
      </c>
      <c r="U5049" s="71">
        <v>44573</v>
      </c>
      <c r="V5049" s="54" t="s">
        <v>256</v>
      </c>
      <c r="W5049" t="str">
        <f t="shared" si="78"/>
        <v>Jan-22</v>
      </c>
    </row>
    <row r="5050" spans="1:23" x14ac:dyDescent="0.25">
      <c r="A5050" s="54" t="s">
        <v>318</v>
      </c>
      <c r="B5050" s="54" t="s">
        <v>432</v>
      </c>
      <c r="C5050" s="54" t="s">
        <v>263</v>
      </c>
      <c r="D5050" s="54" t="s">
        <v>429</v>
      </c>
      <c r="E5050" s="54" t="s">
        <v>18370</v>
      </c>
      <c r="F5050" s="71">
        <v>44573</v>
      </c>
      <c r="G5050" s="72">
        <v>606.32000000000005</v>
      </c>
      <c r="H5050" s="72">
        <v>51446.25</v>
      </c>
      <c r="I5050" s="54" t="s">
        <v>265</v>
      </c>
      <c r="J5050" s="54" t="s">
        <v>13412</v>
      </c>
      <c r="K5050" s="54" t="s">
        <v>18371</v>
      </c>
      <c r="L5050" s="54" t="s">
        <v>18372</v>
      </c>
      <c r="M5050" s="54" t="s">
        <v>18370</v>
      </c>
      <c r="N5050" s="54" t="s">
        <v>256</v>
      </c>
      <c r="O5050" s="54" t="s">
        <v>256</v>
      </c>
      <c r="P5050" s="54" t="s">
        <v>447</v>
      </c>
      <c r="Q5050" s="54" t="s">
        <v>256</v>
      </c>
      <c r="R5050" s="54" t="s">
        <v>431</v>
      </c>
      <c r="S5050" s="71"/>
      <c r="T5050" s="54" t="s">
        <v>256</v>
      </c>
      <c r="U5050" s="71">
        <v>44573</v>
      </c>
      <c r="V5050" s="54" t="s">
        <v>256</v>
      </c>
      <c r="W5050" t="str">
        <f t="shared" si="78"/>
        <v>Jan-22</v>
      </c>
    </row>
    <row r="5051" spans="1:23" x14ac:dyDescent="0.25">
      <c r="A5051" s="54" t="s">
        <v>318</v>
      </c>
      <c r="B5051" s="54" t="s">
        <v>432</v>
      </c>
      <c r="C5051" s="54" t="s">
        <v>263</v>
      </c>
      <c r="D5051" s="54" t="s">
        <v>429</v>
      </c>
      <c r="E5051" s="54" t="s">
        <v>18373</v>
      </c>
      <c r="F5051" s="71">
        <v>44573</v>
      </c>
      <c r="G5051" s="72">
        <v>9924.2000000000007</v>
      </c>
      <c r="H5051" s="72">
        <v>842068.37</v>
      </c>
      <c r="I5051" s="54" t="s">
        <v>265</v>
      </c>
      <c r="J5051" s="54" t="s">
        <v>13412</v>
      </c>
      <c r="K5051" s="54" t="s">
        <v>18374</v>
      </c>
      <c r="L5051" s="54" t="s">
        <v>18375</v>
      </c>
      <c r="M5051" s="54" t="s">
        <v>18373</v>
      </c>
      <c r="N5051" s="54" t="s">
        <v>256</v>
      </c>
      <c r="O5051" s="54" t="s">
        <v>256</v>
      </c>
      <c r="P5051" s="54" t="s">
        <v>447</v>
      </c>
      <c r="Q5051" s="54" t="s">
        <v>256</v>
      </c>
      <c r="R5051" s="54" t="s">
        <v>431</v>
      </c>
      <c r="S5051" s="71"/>
      <c r="T5051" s="54" t="s">
        <v>256</v>
      </c>
      <c r="U5051" s="71">
        <v>44573</v>
      </c>
      <c r="V5051" s="54" t="s">
        <v>256</v>
      </c>
      <c r="W5051" t="str">
        <f t="shared" si="78"/>
        <v>Jan-22</v>
      </c>
    </row>
    <row r="5052" spans="1:23" x14ac:dyDescent="0.25">
      <c r="A5052" s="54" t="s">
        <v>318</v>
      </c>
      <c r="B5052" s="54" t="s">
        <v>432</v>
      </c>
      <c r="C5052" s="54" t="s">
        <v>263</v>
      </c>
      <c r="D5052" s="54" t="s">
        <v>429</v>
      </c>
      <c r="E5052" s="54" t="s">
        <v>18376</v>
      </c>
      <c r="F5052" s="71">
        <v>44581</v>
      </c>
      <c r="G5052" s="72">
        <v>3151.72</v>
      </c>
      <c r="H5052" s="72">
        <v>267423.44</v>
      </c>
      <c r="I5052" s="54" t="s">
        <v>265</v>
      </c>
      <c r="J5052" s="54" t="s">
        <v>13412</v>
      </c>
      <c r="K5052" s="54" t="s">
        <v>18377</v>
      </c>
      <c r="L5052" s="54" t="s">
        <v>18378</v>
      </c>
      <c r="M5052" s="54" t="s">
        <v>18376</v>
      </c>
      <c r="N5052" s="54" t="s">
        <v>256</v>
      </c>
      <c r="O5052" s="54" t="s">
        <v>256</v>
      </c>
      <c r="P5052" s="54" t="s">
        <v>447</v>
      </c>
      <c r="Q5052" s="54" t="s">
        <v>256</v>
      </c>
      <c r="R5052" s="54" t="s">
        <v>431</v>
      </c>
      <c r="S5052" s="71"/>
      <c r="T5052" s="54" t="s">
        <v>256</v>
      </c>
      <c r="U5052" s="71">
        <v>44581</v>
      </c>
      <c r="V5052" s="54" t="s">
        <v>256</v>
      </c>
      <c r="W5052" t="str">
        <f t="shared" si="78"/>
        <v>Jan-22</v>
      </c>
    </row>
    <row r="5053" spans="1:23" x14ac:dyDescent="0.25">
      <c r="A5053" s="54" t="s">
        <v>318</v>
      </c>
      <c r="B5053" s="54" t="s">
        <v>432</v>
      </c>
      <c r="C5053" s="54" t="s">
        <v>263</v>
      </c>
      <c r="D5053" s="54" t="s">
        <v>429</v>
      </c>
      <c r="E5053" s="54" t="s">
        <v>18379</v>
      </c>
      <c r="F5053" s="71">
        <v>44581</v>
      </c>
      <c r="G5053" s="72">
        <v>9143.42</v>
      </c>
      <c r="H5053" s="72">
        <v>775819.19</v>
      </c>
      <c r="I5053" s="54" t="s">
        <v>265</v>
      </c>
      <c r="J5053" s="54" t="s">
        <v>13412</v>
      </c>
      <c r="K5053" s="54" t="s">
        <v>18380</v>
      </c>
      <c r="L5053" s="54" t="s">
        <v>18381</v>
      </c>
      <c r="M5053" s="54" t="s">
        <v>18379</v>
      </c>
      <c r="N5053" s="54" t="s">
        <v>256</v>
      </c>
      <c r="O5053" s="54" t="s">
        <v>256</v>
      </c>
      <c r="P5053" s="54" t="s">
        <v>447</v>
      </c>
      <c r="Q5053" s="54" t="s">
        <v>256</v>
      </c>
      <c r="R5053" s="54" t="s">
        <v>431</v>
      </c>
      <c r="S5053" s="71"/>
      <c r="T5053" s="54" t="s">
        <v>256</v>
      </c>
      <c r="U5053" s="71">
        <v>44581</v>
      </c>
      <c r="V5053" s="54" t="s">
        <v>256</v>
      </c>
      <c r="W5053" t="str">
        <f t="shared" si="78"/>
        <v>Jan-22</v>
      </c>
    </row>
    <row r="5054" spans="1:23" x14ac:dyDescent="0.25">
      <c r="A5054" s="54" t="s">
        <v>318</v>
      </c>
      <c r="B5054" s="54" t="s">
        <v>432</v>
      </c>
      <c r="C5054" s="54" t="s">
        <v>263</v>
      </c>
      <c r="D5054" s="54" t="s">
        <v>429</v>
      </c>
      <c r="E5054" s="54" t="s">
        <v>18382</v>
      </c>
      <c r="F5054" s="71">
        <v>44581</v>
      </c>
      <c r="G5054" s="72">
        <v>1838.98</v>
      </c>
      <c r="H5054" s="72">
        <v>156037.45000000001</v>
      </c>
      <c r="I5054" s="54" t="s">
        <v>265</v>
      </c>
      <c r="J5054" s="54" t="s">
        <v>13412</v>
      </c>
      <c r="K5054" s="54" t="s">
        <v>18383</v>
      </c>
      <c r="L5054" s="54" t="s">
        <v>18384</v>
      </c>
      <c r="M5054" s="54" t="s">
        <v>18382</v>
      </c>
      <c r="N5054" s="54" t="s">
        <v>256</v>
      </c>
      <c r="O5054" s="54" t="s">
        <v>256</v>
      </c>
      <c r="P5054" s="54" t="s">
        <v>447</v>
      </c>
      <c r="Q5054" s="54" t="s">
        <v>256</v>
      </c>
      <c r="R5054" s="54" t="s">
        <v>431</v>
      </c>
      <c r="S5054" s="71"/>
      <c r="T5054" s="54" t="s">
        <v>256</v>
      </c>
      <c r="U5054" s="71">
        <v>44581</v>
      </c>
      <c r="V5054" s="54" t="s">
        <v>256</v>
      </c>
      <c r="W5054" t="str">
        <f t="shared" si="78"/>
        <v>Jan-22</v>
      </c>
    </row>
    <row r="5055" spans="1:23" x14ac:dyDescent="0.25">
      <c r="A5055" s="54" t="s">
        <v>318</v>
      </c>
      <c r="B5055" s="54" t="s">
        <v>432</v>
      </c>
      <c r="C5055" s="54" t="s">
        <v>263</v>
      </c>
      <c r="D5055" s="54" t="s">
        <v>429</v>
      </c>
      <c r="E5055" s="54" t="s">
        <v>18385</v>
      </c>
      <c r="F5055" s="71">
        <v>44581</v>
      </c>
      <c r="G5055" s="72">
        <v>2571.14</v>
      </c>
      <c r="H5055" s="72">
        <v>218161.23</v>
      </c>
      <c r="I5055" s="54" t="s">
        <v>265</v>
      </c>
      <c r="J5055" s="54" t="s">
        <v>13412</v>
      </c>
      <c r="K5055" s="54" t="s">
        <v>18386</v>
      </c>
      <c r="L5055" s="54" t="s">
        <v>18387</v>
      </c>
      <c r="M5055" s="54" t="s">
        <v>18385</v>
      </c>
      <c r="N5055" s="54" t="s">
        <v>256</v>
      </c>
      <c r="O5055" s="54" t="s">
        <v>256</v>
      </c>
      <c r="P5055" s="54" t="s">
        <v>447</v>
      </c>
      <c r="Q5055" s="54" t="s">
        <v>256</v>
      </c>
      <c r="R5055" s="54" t="s">
        <v>431</v>
      </c>
      <c r="S5055" s="71"/>
      <c r="T5055" s="54" t="s">
        <v>256</v>
      </c>
      <c r="U5055" s="71">
        <v>44581</v>
      </c>
      <c r="V5055" s="54" t="s">
        <v>256</v>
      </c>
      <c r="W5055" t="str">
        <f t="shared" si="78"/>
        <v>Jan-22</v>
      </c>
    </row>
    <row r="5056" spans="1:23" x14ac:dyDescent="0.25">
      <c r="A5056" s="54" t="s">
        <v>318</v>
      </c>
      <c r="B5056" s="54" t="s">
        <v>432</v>
      </c>
      <c r="C5056" s="54" t="s">
        <v>263</v>
      </c>
      <c r="D5056" s="54" t="s">
        <v>429</v>
      </c>
      <c r="E5056" s="54" t="s">
        <v>18388</v>
      </c>
      <c r="F5056" s="71">
        <v>44581</v>
      </c>
      <c r="G5056" s="72">
        <v>366.08</v>
      </c>
      <c r="H5056" s="72">
        <v>31061.89</v>
      </c>
      <c r="I5056" s="54" t="s">
        <v>265</v>
      </c>
      <c r="J5056" s="54" t="s">
        <v>13412</v>
      </c>
      <c r="K5056" s="54" t="s">
        <v>18389</v>
      </c>
      <c r="L5056" s="54" t="s">
        <v>18390</v>
      </c>
      <c r="M5056" s="54" t="s">
        <v>18388</v>
      </c>
      <c r="N5056" s="54" t="s">
        <v>256</v>
      </c>
      <c r="O5056" s="54" t="s">
        <v>256</v>
      </c>
      <c r="P5056" s="54" t="s">
        <v>447</v>
      </c>
      <c r="Q5056" s="54" t="s">
        <v>256</v>
      </c>
      <c r="R5056" s="54" t="s">
        <v>431</v>
      </c>
      <c r="S5056" s="71"/>
      <c r="T5056" s="54" t="s">
        <v>256</v>
      </c>
      <c r="U5056" s="71">
        <v>44581</v>
      </c>
      <c r="V5056" s="54" t="s">
        <v>256</v>
      </c>
      <c r="W5056" t="str">
        <f t="shared" si="78"/>
        <v>Jan-22</v>
      </c>
    </row>
    <row r="5057" spans="1:23" x14ac:dyDescent="0.25">
      <c r="A5057" s="54" t="s">
        <v>318</v>
      </c>
      <c r="B5057" s="54" t="s">
        <v>432</v>
      </c>
      <c r="C5057" s="54" t="s">
        <v>263</v>
      </c>
      <c r="D5057" s="54" t="s">
        <v>429</v>
      </c>
      <c r="E5057" s="54" t="s">
        <v>18391</v>
      </c>
      <c r="F5057" s="71">
        <v>44581</v>
      </c>
      <c r="G5057" s="72">
        <v>6080.36</v>
      </c>
      <c r="H5057" s="72">
        <v>515918.55</v>
      </c>
      <c r="I5057" s="54" t="s">
        <v>265</v>
      </c>
      <c r="J5057" s="54" t="s">
        <v>13412</v>
      </c>
      <c r="K5057" s="54" t="s">
        <v>18392</v>
      </c>
      <c r="L5057" s="54" t="s">
        <v>18393</v>
      </c>
      <c r="M5057" s="54" t="s">
        <v>18391</v>
      </c>
      <c r="N5057" s="54" t="s">
        <v>256</v>
      </c>
      <c r="O5057" s="54" t="s">
        <v>256</v>
      </c>
      <c r="P5057" s="54" t="s">
        <v>447</v>
      </c>
      <c r="Q5057" s="54" t="s">
        <v>256</v>
      </c>
      <c r="R5057" s="54" t="s">
        <v>431</v>
      </c>
      <c r="S5057" s="71"/>
      <c r="T5057" s="54" t="s">
        <v>256</v>
      </c>
      <c r="U5057" s="71">
        <v>44581</v>
      </c>
      <c r="V5057" s="54" t="s">
        <v>256</v>
      </c>
      <c r="W5057" t="str">
        <f t="shared" si="78"/>
        <v>Jan-22</v>
      </c>
    </row>
    <row r="5058" spans="1:23" x14ac:dyDescent="0.25">
      <c r="A5058" s="54" t="s">
        <v>318</v>
      </c>
      <c r="B5058" s="54" t="s">
        <v>432</v>
      </c>
      <c r="C5058" s="54" t="s">
        <v>263</v>
      </c>
      <c r="D5058" s="54" t="s">
        <v>429</v>
      </c>
      <c r="E5058" s="54" t="s">
        <v>18394</v>
      </c>
      <c r="F5058" s="71">
        <v>44581</v>
      </c>
      <c r="G5058" s="72">
        <v>454.74</v>
      </c>
      <c r="H5058" s="72">
        <v>38584.69</v>
      </c>
      <c r="I5058" s="54" t="s">
        <v>265</v>
      </c>
      <c r="J5058" s="54" t="s">
        <v>13412</v>
      </c>
      <c r="K5058" s="54" t="s">
        <v>18395</v>
      </c>
      <c r="L5058" s="54" t="s">
        <v>18396</v>
      </c>
      <c r="M5058" s="54" t="s">
        <v>18394</v>
      </c>
      <c r="N5058" s="54" t="s">
        <v>256</v>
      </c>
      <c r="O5058" s="54" t="s">
        <v>256</v>
      </c>
      <c r="P5058" s="54" t="s">
        <v>447</v>
      </c>
      <c r="Q5058" s="54" t="s">
        <v>256</v>
      </c>
      <c r="R5058" s="54" t="s">
        <v>431</v>
      </c>
      <c r="S5058" s="71"/>
      <c r="T5058" s="54" t="s">
        <v>256</v>
      </c>
      <c r="U5058" s="71">
        <v>44581</v>
      </c>
      <c r="V5058" s="54" t="s">
        <v>256</v>
      </c>
      <c r="W5058" t="str">
        <f t="shared" si="78"/>
        <v>Jan-22</v>
      </c>
    </row>
    <row r="5059" spans="1:23" x14ac:dyDescent="0.25">
      <c r="A5059" s="54" t="s">
        <v>318</v>
      </c>
      <c r="B5059" s="54" t="s">
        <v>432</v>
      </c>
      <c r="C5059" s="54" t="s">
        <v>263</v>
      </c>
      <c r="D5059" s="54" t="s">
        <v>429</v>
      </c>
      <c r="E5059" s="54" t="s">
        <v>18397</v>
      </c>
      <c r="F5059" s="71">
        <v>44581</v>
      </c>
      <c r="G5059" s="72">
        <v>519.09</v>
      </c>
      <c r="H5059" s="72">
        <v>44044.79</v>
      </c>
      <c r="I5059" s="54" t="s">
        <v>265</v>
      </c>
      <c r="J5059" s="54" t="s">
        <v>13412</v>
      </c>
      <c r="K5059" s="54" t="s">
        <v>18398</v>
      </c>
      <c r="L5059" s="54" t="s">
        <v>18399</v>
      </c>
      <c r="M5059" s="54" t="s">
        <v>18397</v>
      </c>
      <c r="N5059" s="54" t="s">
        <v>256</v>
      </c>
      <c r="O5059" s="54" t="s">
        <v>256</v>
      </c>
      <c r="P5059" s="54" t="s">
        <v>447</v>
      </c>
      <c r="Q5059" s="54" t="s">
        <v>256</v>
      </c>
      <c r="R5059" s="54" t="s">
        <v>431</v>
      </c>
      <c r="S5059" s="71"/>
      <c r="T5059" s="54" t="s">
        <v>256</v>
      </c>
      <c r="U5059" s="71">
        <v>44581</v>
      </c>
      <c r="V5059" s="54" t="s">
        <v>256</v>
      </c>
      <c r="W5059" t="str">
        <f t="shared" si="78"/>
        <v>Jan-22</v>
      </c>
    </row>
    <row r="5060" spans="1:23" x14ac:dyDescent="0.25">
      <c r="A5060" s="54" t="s">
        <v>318</v>
      </c>
      <c r="B5060" s="54" t="s">
        <v>432</v>
      </c>
      <c r="C5060" s="54" t="s">
        <v>263</v>
      </c>
      <c r="D5060" s="54" t="s">
        <v>429</v>
      </c>
      <c r="E5060" s="54" t="s">
        <v>18400</v>
      </c>
      <c r="F5060" s="71">
        <v>44581</v>
      </c>
      <c r="G5060" s="72">
        <v>795.08</v>
      </c>
      <c r="H5060" s="72">
        <v>67462.539999999994</v>
      </c>
      <c r="I5060" s="54" t="s">
        <v>265</v>
      </c>
      <c r="J5060" s="54" t="s">
        <v>13412</v>
      </c>
      <c r="K5060" s="54" t="s">
        <v>18401</v>
      </c>
      <c r="L5060" s="54" t="s">
        <v>18402</v>
      </c>
      <c r="M5060" s="54" t="s">
        <v>18400</v>
      </c>
      <c r="N5060" s="54" t="s">
        <v>256</v>
      </c>
      <c r="O5060" s="54" t="s">
        <v>256</v>
      </c>
      <c r="P5060" s="54" t="s">
        <v>447</v>
      </c>
      <c r="Q5060" s="54" t="s">
        <v>256</v>
      </c>
      <c r="R5060" s="54" t="s">
        <v>431</v>
      </c>
      <c r="S5060" s="71"/>
      <c r="T5060" s="54" t="s">
        <v>256</v>
      </c>
      <c r="U5060" s="71">
        <v>44581</v>
      </c>
      <c r="V5060" s="54" t="s">
        <v>256</v>
      </c>
      <c r="W5060" t="str">
        <f t="shared" si="78"/>
        <v>Jan-22</v>
      </c>
    </row>
    <row r="5061" spans="1:23" x14ac:dyDescent="0.25">
      <c r="A5061" s="54" t="s">
        <v>318</v>
      </c>
      <c r="B5061" s="54" t="s">
        <v>432</v>
      </c>
      <c r="C5061" s="54" t="s">
        <v>263</v>
      </c>
      <c r="D5061" s="54" t="s">
        <v>429</v>
      </c>
      <c r="E5061" s="54" t="s">
        <v>18403</v>
      </c>
      <c r="F5061" s="71">
        <v>44581</v>
      </c>
      <c r="G5061" s="72">
        <v>19989.97</v>
      </c>
      <c r="H5061" s="72">
        <v>1696148.95</v>
      </c>
      <c r="I5061" s="54" t="s">
        <v>265</v>
      </c>
      <c r="J5061" s="54" t="s">
        <v>13412</v>
      </c>
      <c r="K5061" s="54" t="s">
        <v>18404</v>
      </c>
      <c r="L5061" s="54" t="s">
        <v>18405</v>
      </c>
      <c r="M5061" s="54" t="s">
        <v>18403</v>
      </c>
      <c r="N5061" s="54" t="s">
        <v>256</v>
      </c>
      <c r="O5061" s="54" t="s">
        <v>256</v>
      </c>
      <c r="P5061" s="54" t="s">
        <v>447</v>
      </c>
      <c r="Q5061" s="54" t="s">
        <v>256</v>
      </c>
      <c r="R5061" s="54" t="s">
        <v>431</v>
      </c>
      <c r="S5061" s="71"/>
      <c r="T5061" s="54" t="s">
        <v>256</v>
      </c>
      <c r="U5061" s="71">
        <v>44581</v>
      </c>
      <c r="V5061" s="54" t="s">
        <v>256</v>
      </c>
      <c r="W5061" t="str">
        <f t="shared" ref="W5061:W5124" si="79">TEXT(F5061,"MMM-YY")</f>
        <v>Jan-22</v>
      </c>
    </row>
    <row r="5062" spans="1:23" x14ac:dyDescent="0.25">
      <c r="A5062" s="54" t="s">
        <v>318</v>
      </c>
      <c r="B5062" s="54" t="s">
        <v>432</v>
      </c>
      <c r="C5062" s="54" t="s">
        <v>263</v>
      </c>
      <c r="D5062" s="54" t="s">
        <v>429</v>
      </c>
      <c r="E5062" s="54" t="s">
        <v>18406</v>
      </c>
      <c r="F5062" s="71">
        <v>44581</v>
      </c>
      <c r="G5062" s="72">
        <v>2838.55</v>
      </c>
      <c r="H5062" s="72">
        <v>240850.97</v>
      </c>
      <c r="I5062" s="54" t="s">
        <v>265</v>
      </c>
      <c r="J5062" s="54" t="s">
        <v>13412</v>
      </c>
      <c r="K5062" s="54" t="s">
        <v>18407</v>
      </c>
      <c r="L5062" s="54" t="s">
        <v>18408</v>
      </c>
      <c r="M5062" s="54" t="s">
        <v>18406</v>
      </c>
      <c r="N5062" s="54" t="s">
        <v>256</v>
      </c>
      <c r="O5062" s="54" t="s">
        <v>256</v>
      </c>
      <c r="P5062" s="54" t="s">
        <v>447</v>
      </c>
      <c r="Q5062" s="54" t="s">
        <v>256</v>
      </c>
      <c r="R5062" s="54" t="s">
        <v>431</v>
      </c>
      <c r="S5062" s="71"/>
      <c r="T5062" s="54" t="s">
        <v>256</v>
      </c>
      <c r="U5062" s="71">
        <v>44581</v>
      </c>
      <c r="V5062" s="54" t="s">
        <v>256</v>
      </c>
      <c r="W5062" t="str">
        <f t="shared" si="79"/>
        <v>Jan-22</v>
      </c>
    </row>
    <row r="5063" spans="1:23" x14ac:dyDescent="0.25">
      <c r="A5063" s="54" t="s">
        <v>318</v>
      </c>
      <c r="B5063" s="54" t="s">
        <v>432</v>
      </c>
      <c r="C5063" s="54" t="s">
        <v>263</v>
      </c>
      <c r="D5063" s="54" t="s">
        <v>429</v>
      </c>
      <c r="E5063" s="54" t="s">
        <v>18409</v>
      </c>
      <c r="F5063" s="71">
        <v>44581</v>
      </c>
      <c r="G5063" s="72">
        <v>15492.62</v>
      </c>
      <c r="H5063" s="72">
        <v>1314548.81</v>
      </c>
      <c r="I5063" s="54" t="s">
        <v>265</v>
      </c>
      <c r="J5063" s="54" t="s">
        <v>13412</v>
      </c>
      <c r="K5063" s="54" t="s">
        <v>18410</v>
      </c>
      <c r="L5063" s="54" t="s">
        <v>18411</v>
      </c>
      <c r="M5063" s="54" t="s">
        <v>18409</v>
      </c>
      <c r="N5063" s="54" t="s">
        <v>256</v>
      </c>
      <c r="O5063" s="54" t="s">
        <v>256</v>
      </c>
      <c r="P5063" s="54" t="s">
        <v>447</v>
      </c>
      <c r="Q5063" s="54" t="s">
        <v>256</v>
      </c>
      <c r="R5063" s="54" t="s">
        <v>431</v>
      </c>
      <c r="S5063" s="71"/>
      <c r="T5063" s="54" t="s">
        <v>256</v>
      </c>
      <c r="U5063" s="71">
        <v>44581</v>
      </c>
      <c r="V5063" s="54" t="s">
        <v>256</v>
      </c>
      <c r="W5063" t="str">
        <f t="shared" si="79"/>
        <v>Jan-22</v>
      </c>
    </row>
    <row r="5064" spans="1:23" x14ac:dyDescent="0.25">
      <c r="A5064" s="54" t="s">
        <v>318</v>
      </c>
      <c r="B5064" s="54" t="s">
        <v>432</v>
      </c>
      <c r="C5064" s="54" t="s">
        <v>263</v>
      </c>
      <c r="D5064" s="54" t="s">
        <v>429</v>
      </c>
      <c r="E5064" s="54" t="s">
        <v>18412</v>
      </c>
      <c r="F5064" s="71">
        <v>44581</v>
      </c>
      <c r="G5064" s="72">
        <v>131.56</v>
      </c>
      <c r="H5064" s="72">
        <v>11162.87</v>
      </c>
      <c r="I5064" s="54" t="s">
        <v>265</v>
      </c>
      <c r="J5064" s="54" t="s">
        <v>13412</v>
      </c>
      <c r="K5064" s="54" t="s">
        <v>18413</v>
      </c>
      <c r="L5064" s="54" t="s">
        <v>18414</v>
      </c>
      <c r="M5064" s="54" t="s">
        <v>18412</v>
      </c>
      <c r="N5064" s="54" t="s">
        <v>256</v>
      </c>
      <c r="O5064" s="54" t="s">
        <v>256</v>
      </c>
      <c r="P5064" s="54" t="s">
        <v>447</v>
      </c>
      <c r="Q5064" s="54" t="s">
        <v>256</v>
      </c>
      <c r="R5064" s="54" t="s">
        <v>431</v>
      </c>
      <c r="S5064" s="71"/>
      <c r="T5064" s="54" t="s">
        <v>256</v>
      </c>
      <c r="U5064" s="71">
        <v>44581</v>
      </c>
      <c r="V5064" s="54" t="s">
        <v>256</v>
      </c>
      <c r="W5064" t="str">
        <f t="shared" si="79"/>
        <v>Jan-22</v>
      </c>
    </row>
    <row r="5065" spans="1:23" x14ac:dyDescent="0.25">
      <c r="A5065" s="54" t="s">
        <v>318</v>
      </c>
      <c r="B5065" s="54" t="s">
        <v>432</v>
      </c>
      <c r="C5065" s="54" t="s">
        <v>263</v>
      </c>
      <c r="D5065" s="54" t="s">
        <v>429</v>
      </c>
      <c r="E5065" s="54" t="s">
        <v>18415</v>
      </c>
      <c r="F5065" s="71">
        <v>44581</v>
      </c>
      <c r="G5065" s="72">
        <v>4744.74</v>
      </c>
      <c r="H5065" s="72">
        <v>402591.19</v>
      </c>
      <c r="I5065" s="54" t="s">
        <v>265</v>
      </c>
      <c r="J5065" s="54" t="s">
        <v>13412</v>
      </c>
      <c r="K5065" s="54" t="s">
        <v>18416</v>
      </c>
      <c r="L5065" s="54" t="s">
        <v>18417</v>
      </c>
      <c r="M5065" s="54" t="s">
        <v>18415</v>
      </c>
      <c r="N5065" s="54" t="s">
        <v>256</v>
      </c>
      <c r="O5065" s="54" t="s">
        <v>256</v>
      </c>
      <c r="P5065" s="54" t="s">
        <v>447</v>
      </c>
      <c r="Q5065" s="54" t="s">
        <v>256</v>
      </c>
      <c r="R5065" s="54" t="s">
        <v>431</v>
      </c>
      <c r="S5065" s="71"/>
      <c r="T5065" s="54" t="s">
        <v>256</v>
      </c>
      <c r="U5065" s="71">
        <v>44581</v>
      </c>
      <c r="V5065" s="54" t="s">
        <v>256</v>
      </c>
      <c r="W5065" t="str">
        <f t="shared" si="79"/>
        <v>Jan-22</v>
      </c>
    </row>
    <row r="5066" spans="1:23" x14ac:dyDescent="0.25">
      <c r="A5066" s="54" t="s">
        <v>318</v>
      </c>
      <c r="B5066" s="54" t="s">
        <v>432</v>
      </c>
      <c r="C5066" s="54" t="s">
        <v>263</v>
      </c>
      <c r="D5066" s="54" t="s">
        <v>429</v>
      </c>
      <c r="E5066" s="54" t="s">
        <v>18418</v>
      </c>
      <c r="F5066" s="71">
        <v>44581</v>
      </c>
      <c r="G5066" s="72">
        <v>1969.11</v>
      </c>
      <c r="H5066" s="72">
        <v>167078.98000000001</v>
      </c>
      <c r="I5066" s="54" t="s">
        <v>265</v>
      </c>
      <c r="J5066" s="54" t="s">
        <v>13412</v>
      </c>
      <c r="K5066" s="54" t="s">
        <v>18419</v>
      </c>
      <c r="L5066" s="54" t="s">
        <v>18420</v>
      </c>
      <c r="M5066" s="54" t="s">
        <v>18418</v>
      </c>
      <c r="N5066" s="54" t="s">
        <v>256</v>
      </c>
      <c r="O5066" s="54" t="s">
        <v>256</v>
      </c>
      <c r="P5066" s="54" t="s">
        <v>447</v>
      </c>
      <c r="Q5066" s="54" t="s">
        <v>256</v>
      </c>
      <c r="R5066" s="54" t="s">
        <v>431</v>
      </c>
      <c r="S5066" s="71"/>
      <c r="T5066" s="54" t="s">
        <v>256</v>
      </c>
      <c r="U5066" s="71">
        <v>44581</v>
      </c>
      <c r="V5066" s="54" t="s">
        <v>256</v>
      </c>
      <c r="W5066" t="str">
        <f t="shared" si="79"/>
        <v>Jan-22</v>
      </c>
    </row>
    <row r="5067" spans="1:23" x14ac:dyDescent="0.25">
      <c r="A5067" s="54" t="s">
        <v>318</v>
      </c>
      <c r="B5067" s="54" t="s">
        <v>432</v>
      </c>
      <c r="C5067" s="54" t="s">
        <v>263</v>
      </c>
      <c r="D5067" s="54" t="s">
        <v>429</v>
      </c>
      <c r="E5067" s="54" t="s">
        <v>18421</v>
      </c>
      <c r="F5067" s="71">
        <v>44585</v>
      </c>
      <c r="G5067" s="72">
        <v>6159.01</v>
      </c>
      <c r="H5067" s="72">
        <v>522592</v>
      </c>
      <c r="I5067" s="54" t="s">
        <v>265</v>
      </c>
      <c r="J5067" s="54" t="s">
        <v>13412</v>
      </c>
      <c r="K5067" s="54" t="s">
        <v>18422</v>
      </c>
      <c r="L5067" s="54" t="s">
        <v>18423</v>
      </c>
      <c r="M5067" s="54" t="s">
        <v>18421</v>
      </c>
      <c r="N5067" s="54" t="s">
        <v>256</v>
      </c>
      <c r="O5067" s="54" t="s">
        <v>256</v>
      </c>
      <c r="P5067" s="54" t="s">
        <v>447</v>
      </c>
      <c r="Q5067" s="54" t="s">
        <v>256</v>
      </c>
      <c r="R5067" s="54" t="s">
        <v>431</v>
      </c>
      <c r="S5067" s="71"/>
      <c r="T5067" s="54" t="s">
        <v>256</v>
      </c>
      <c r="U5067" s="71">
        <v>44585</v>
      </c>
      <c r="V5067" s="54" t="s">
        <v>256</v>
      </c>
      <c r="W5067" t="str">
        <f t="shared" si="79"/>
        <v>Jan-22</v>
      </c>
    </row>
    <row r="5068" spans="1:23" x14ac:dyDescent="0.25">
      <c r="A5068" s="54" t="s">
        <v>318</v>
      </c>
      <c r="B5068" s="54" t="s">
        <v>432</v>
      </c>
      <c r="C5068" s="54" t="s">
        <v>263</v>
      </c>
      <c r="D5068" s="54" t="s">
        <v>429</v>
      </c>
      <c r="E5068" s="54" t="s">
        <v>18424</v>
      </c>
      <c r="F5068" s="71">
        <v>44585</v>
      </c>
      <c r="G5068" s="72">
        <v>30.03</v>
      </c>
      <c r="H5068" s="72">
        <v>2548.0500000000002</v>
      </c>
      <c r="I5068" s="54" t="s">
        <v>265</v>
      </c>
      <c r="J5068" s="54" t="s">
        <v>13412</v>
      </c>
      <c r="K5068" s="54" t="s">
        <v>18425</v>
      </c>
      <c r="L5068" s="54" t="s">
        <v>18426</v>
      </c>
      <c r="M5068" s="54" t="s">
        <v>18424</v>
      </c>
      <c r="N5068" s="54" t="s">
        <v>256</v>
      </c>
      <c r="O5068" s="54" t="s">
        <v>256</v>
      </c>
      <c r="P5068" s="54" t="s">
        <v>447</v>
      </c>
      <c r="Q5068" s="54" t="s">
        <v>256</v>
      </c>
      <c r="R5068" s="54" t="s">
        <v>431</v>
      </c>
      <c r="S5068" s="71"/>
      <c r="T5068" s="54" t="s">
        <v>256</v>
      </c>
      <c r="U5068" s="71">
        <v>44585</v>
      </c>
      <c r="V5068" s="54" t="s">
        <v>256</v>
      </c>
      <c r="W5068" t="str">
        <f t="shared" si="79"/>
        <v>Jan-22</v>
      </c>
    </row>
    <row r="5069" spans="1:23" x14ac:dyDescent="0.25">
      <c r="A5069" s="54" t="s">
        <v>318</v>
      </c>
      <c r="B5069" s="54" t="s">
        <v>432</v>
      </c>
      <c r="C5069" s="54" t="s">
        <v>263</v>
      </c>
      <c r="D5069" s="54" t="s">
        <v>429</v>
      </c>
      <c r="E5069" s="54" t="s">
        <v>18427</v>
      </c>
      <c r="F5069" s="71">
        <v>44585</v>
      </c>
      <c r="G5069" s="72">
        <v>4139.8500000000004</v>
      </c>
      <c r="H5069" s="72">
        <v>351266.27</v>
      </c>
      <c r="I5069" s="54" t="s">
        <v>265</v>
      </c>
      <c r="J5069" s="54" t="s">
        <v>13412</v>
      </c>
      <c r="K5069" s="54" t="s">
        <v>18428</v>
      </c>
      <c r="L5069" s="54" t="s">
        <v>18429</v>
      </c>
      <c r="M5069" s="54" t="s">
        <v>18427</v>
      </c>
      <c r="N5069" s="54" t="s">
        <v>256</v>
      </c>
      <c r="O5069" s="54" t="s">
        <v>256</v>
      </c>
      <c r="P5069" s="54" t="s">
        <v>447</v>
      </c>
      <c r="Q5069" s="54" t="s">
        <v>256</v>
      </c>
      <c r="R5069" s="54" t="s">
        <v>431</v>
      </c>
      <c r="S5069" s="71"/>
      <c r="T5069" s="54" t="s">
        <v>256</v>
      </c>
      <c r="U5069" s="71">
        <v>44585</v>
      </c>
      <c r="V5069" s="54" t="s">
        <v>256</v>
      </c>
      <c r="W5069" t="str">
        <f t="shared" si="79"/>
        <v>Jan-22</v>
      </c>
    </row>
    <row r="5070" spans="1:23" x14ac:dyDescent="0.25">
      <c r="A5070" s="54" t="s">
        <v>318</v>
      </c>
      <c r="B5070" s="54" t="s">
        <v>432</v>
      </c>
      <c r="C5070" s="54" t="s">
        <v>263</v>
      </c>
      <c r="D5070" s="54" t="s">
        <v>429</v>
      </c>
      <c r="E5070" s="54" t="s">
        <v>18430</v>
      </c>
      <c r="F5070" s="71">
        <v>44588</v>
      </c>
      <c r="G5070" s="72">
        <v>517.66</v>
      </c>
      <c r="H5070" s="72">
        <v>43923.45</v>
      </c>
      <c r="I5070" s="54" t="s">
        <v>265</v>
      </c>
      <c r="J5070" s="54" t="s">
        <v>13412</v>
      </c>
      <c r="K5070" s="54" t="s">
        <v>18431</v>
      </c>
      <c r="L5070" s="54" t="s">
        <v>18432</v>
      </c>
      <c r="M5070" s="54" t="s">
        <v>18430</v>
      </c>
      <c r="N5070" s="54" t="s">
        <v>256</v>
      </c>
      <c r="O5070" s="54" t="s">
        <v>256</v>
      </c>
      <c r="P5070" s="54" t="s">
        <v>447</v>
      </c>
      <c r="Q5070" s="54" t="s">
        <v>256</v>
      </c>
      <c r="R5070" s="54" t="s">
        <v>431</v>
      </c>
      <c r="S5070" s="71"/>
      <c r="T5070" s="54" t="s">
        <v>256</v>
      </c>
      <c r="U5070" s="71">
        <v>44588</v>
      </c>
      <c r="V5070" s="54" t="s">
        <v>256</v>
      </c>
      <c r="W5070" t="str">
        <f t="shared" si="79"/>
        <v>Jan-22</v>
      </c>
    </row>
    <row r="5071" spans="1:23" x14ac:dyDescent="0.25">
      <c r="A5071" s="54" t="s">
        <v>318</v>
      </c>
      <c r="B5071" s="54" t="s">
        <v>432</v>
      </c>
      <c r="C5071" s="54" t="s">
        <v>263</v>
      </c>
      <c r="D5071" s="54" t="s">
        <v>429</v>
      </c>
      <c r="E5071" s="54" t="s">
        <v>18433</v>
      </c>
      <c r="F5071" s="71">
        <v>44591</v>
      </c>
      <c r="G5071" s="72">
        <v>7977.97</v>
      </c>
      <c r="H5071" s="72">
        <v>676930.75</v>
      </c>
      <c r="I5071" s="54" t="s">
        <v>265</v>
      </c>
      <c r="J5071" s="54" t="s">
        <v>13412</v>
      </c>
      <c r="K5071" s="54" t="s">
        <v>18434</v>
      </c>
      <c r="L5071" s="54" t="s">
        <v>18435</v>
      </c>
      <c r="M5071" s="54" t="s">
        <v>18433</v>
      </c>
      <c r="N5071" s="54" t="s">
        <v>256</v>
      </c>
      <c r="O5071" s="54" t="s">
        <v>256</v>
      </c>
      <c r="P5071" s="54" t="s">
        <v>447</v>
      </c>
      <c r="Q5071" s="54" t="s">
        <v>256</v>
      </c>
      <c r="R5071" s="54" t="s">
        <v>431</v>
      </c>
      <c r="S5071" s="71"/>
      <c r="T5071" s="54" t="s">
        <v>256</v>
      </c>
      <c r="U5071" s="71">
        <v>44591</v>
      </c>
      <c r="V5071" s="54" t="s">
        <v>256</v>
      </c>
      <c r="W5071" t="str">
        <f t="shared" si="79"/>
        <v>Jan-22</v>
      </c>
    </row>
    <row r="5072" spans="1:23" x14ac:dyDescent="0.25">
      <c r="A5072" s="54" t="s">
        <v>318</v>
      </c>
      <c r="B5072" s="54" t="s">
        <v>432</v>
      </c>
      <c r="C5072" s="54" t="s">
        <v>263</v>
      </c>
      <c r="D5072" s="54" t="s">
        <v>429</v>
      </c>
      <c r="E5072" s="54" t="s">
        <v>18436</v>
      </c>
      <c r="F5072" s="71">
        <v>44591</v>
      </c>
      <c r="G5072" s="72">
        <v>779.35</v>
      </c>
      <c r="H5072" s="72">
        <v>66127.850000000006</v>
      </c>
      <c r="I5072" s="54" t="s">
        <v>265</v>
      </c>
      <c r="J5072" s="54" t="s">
        <v>13412</v>
      </c>
      <c r="K5072" s="54" t="s">
        <v>18437</v>
      </c>
      <c r="L5072" s="54" t="s">
        <v>18438</v>
      </c>
      <c r="M5072" s="54" t="s">
        <v>18436</v>
      </c>
      <c r="N5072" s="54" t="s">
        <v>256</v>
      </c>
      <c r="O5072" s="54" t="s">
        <v>256</v>
      </c>
      <c r="P5072" s="54" t="s">
        <v>447</v>
      </c>
      <c r="Q5072" s="54" t="s">
        <v>256</v>
      </c>
      <c r="R5072" s="54" t="s">
        <v>431</v>
      </c>
      <c r="S5072" s="71"/>
      <c r="T5072" s="54" t="s">
        <v>256</v>
      </c>
      <c r="U5072" s="71">
        <v>44591</v>
      </c>
      <c r="V5072" s="54" t="s">
        <v>256</v>
      </c>
      <c r="W5072" t="str">
        <f t="shared" si="79"/>
        <v>Jan-22</v>
      </c>
    </row>
    <row r="5073" spans="1:23" x14ac:dyDescent="0.25">
      <c r="A5073" s="54" t="s">
        <v>318</v>
      </c>
      <c r="B5073" s="54" t="s">
        <v>432</v>
      </c>
      <c r="C5073" s="54" t="s">
        <v>263</v>
      </c>
      <c r="D5073" s="54" t="s">
        <v>429</v>
      </c>
      <c r="E5073" s="54" t="s">
        <v>18439</v>
      </c>
      <c r="F5073" s="71">
        <v>44577</v>
      </c>
      <c r="G5073" s="72">
        <v>4800.29</v>
      </c>
      <c r="H5073" s="72">
        <v>407304.61</v>
      </c>
      <c r="I5073" s="54" t="s">
        <v>265</v>
      </c>
      <c r="J5073" s="54" t="s">
        <v>18440</v>
      </c>
      <c r="K5073" s="54" t="s">
        <v>18441</v>
      </c>
      <c r="L5073" s="54" t="s">
        <v>18442</v>
      </c>
      <c r="M5073" s="54" t="s">
        <v>18439</v>
      </c>
      <c r="N5073" s="54" t="s">
        <v>256</v>
      </c>
      <c r="O5073" s="54" t="s">
        <v>256</v>
      </c>
      <c r="P5073" s="54" t="s">
        <v>16540</v>
      </c>
      <c r="Q5073" s="54" t="s">
        <v>256</v>
      </c>
      <c r="R5073" s="54" t="s">
        <v>431</v>
      </c>
      <c r="S5073" s="71"/>
      <c r="T5073" s="54" t="s">
        <v>256</v>
      </c>
      <c r="U5073" s="71">
        <v>44577</v>
      </c>
      <c r="V5073" s="54" t="s">
        <v>256</v>
      </c>
      <c r="W5073" t="str">
        <f t="shared" si="79"/>
        <v>Jan-22</v>
      </c>
    </row>
    <row r="5074" spans="1:23" x14ac:dyDescent="0.25">
      <c r="A5074" s="54" t="s">
        <v>318</v>
      </c>
      <c r="B5074" s="54" t="s">
        <v>432</v>
      </c>
      <c r="C5074" s="54" t="s">
        <v>263</v>
      </c>
      <c r="D5074" s="54" t="s">
        <v>429</v>
      </c>
      <c r="E5074" s="54" t="s">
        <v>18443</v>
      </c>
      <c r="F5074" s="71">
        <v>44588</v>
      </c>
      <c r="G5074" s="72">
        <v>64448.78</v>
      </c>
      <c r="H5074" s="72">
        <v>5468478.9800000004</v>
      </c>
      <c r="I5074" s="54" t="s">
        <v>265</v>
      </c>
      <c r="J5074" s="54" t="s">
        <v>18440</v>
      </c>
      <c r="K5074" s="54" t="s">
        <v>18444</v>
      </c>
      <c r="L5074" s="54" t="s">
        <v>18445</v>
      </c>
      <c r="M5074" s="54" t="s">
        <v>18443</v>
      </c>
      <c r="N5074" s="54" t="s">
        <v>256</v>
      </c>
      <c r="O5074" s="54" t="s">
        <v>256</v>
      </c>
      <c r="P5074" s="54" t="s">
        <v>16540</v>
      </c>
      <c r="Q5074" s="54" t="s">
        <v>256</v>
      </c>
      <c r="R5074" s="54" t="s">
        <v>431</v>
      </c>
      <c r="S5074" s="71"/>
      <c r="T5074" s="54" t="s">
        <v>256</v>
      </c>
      <c r="U5074" s="71">
        <v>44588</v>
      </c>
      <c r="V5074" s="54" t="s">
        <v>256</v>
      </c>
      <c r="W5074" t="str">
        <f t="shared" si="79"/>
        <v>Jan-22</v>
      </c>
    </row>
    <row r="5075" spans="1:23" x14ac:dyDescent="0.25">
      <c r="A5075" s="54" t="s">
        <v>317</v>
      </c>
      <c r="B5075" s="54" t="s">
        <v>432</v>
      </c>
      <c r="C5075" s="54" t="s">
        <v>263</v>
      </c>
      <c r="D5075" s="54" t="s">
        <v>429</v>
      </c>
      <c r="E5075" s="54" t="s">
        <v>18446</v>
      </c>
      <c r="F5075" s="71">
        <v>44592</v>
      </c>
      <c r="G5075" s="72">
        <v>11239.87</v>
      </c>
      <c r="H5075" s="72">
        <v>953702.97</v>
      </c>
      <c r="I5075" s="54" t="s">
        <v>265</v>
      </c>
      <c r="J5075" s="54" t="s">
        <v>13445</v>
      </c>
      <c r="K5075" s="54" t="s">
        <v>18447</v>
      </c>
      <c r="L5075" s="54" t="s">
        <v>18448</v>
      </c>
      <c r="M5075" s="54" t="s">
        <v>18446</v>
      </c>
      <c r="N5075" s="54" t="s">
        <v>256</v>
      </c>
      <c r="O5075" s="54" t="s">
        <v>256</v>
      </c>
      <c r="P5075" s="54" t="s">
        <v>565</v>
      </c>
      <c r="Q5075" s="54" t="s">
        <v>256</v>
      </c>
      <c r="R5075" s="54" t="s">
        <v>431</v>
      </c>
      <c r="S5075" s="71"/>
      <c r="T5075" s="54" t="s">
        <v>256</v>
      </c>
      <c r="U5075" s="71">
        <v>44592</v>
      </c>
      <c r="V5075" s="54" t="s">
        <v>256</v>
      </c>
      <c r="W5075" t="str">
        <f t="shared" si="79"/>
        <v>Jan-22</v>
      </c>
    </row>
    <row r="5076" spans="1:23" x14ac:dyDescent="0.25">
      <c r="A5076" s="54" t="s">
        <v>317</v>
      </c>
      <c r="B5076" s="54" t="s">
        <v>432</v>
      </c>
      <c r="C5076" s="54" t="s">
        <v>263</v>
      </c>
      <c r="D5076" s="54" t="s">
        <v>429</v>
      </c>
      <c r="E5076" s="54" t="s">
        <v>18449</v>
      </c>
      <c r="F5076" s="71">
        <v>44592</v>
      </c>
      <c r="G5076" s="72">
        <v>130.41</v>
      </c>
      <c r="H5076" s="72">
        <v>11065.29</v>
      </c>
      <c r="I5076" s="54" t="s">
        <v>265</v>
      </c>
      <c r="J5076" s="54" t="s">
        <v>13445</v>
      </c>
      <c r="K5076" s="54" t="s">
        <v>18447</v>
      </c>
      <c r="L5076" s="54" t="s">
        <v>18450</v>
      </c>
      <c r="M5076" s="54" t="s">
        <v>18449</v>
      </c>
      <c r="N5076" s="54" t="s">
        <v>256</v>
      </c>
      <c r="O5076" s="54" t="s">
        <v>256</v>
      </c>
      <c r="P5076" s="54" t="s">
        <v>565</v>
      </c>
      <c r="Q5076" s="54" t="s">
        <v>256</v>
      </c>
      <c r="R5076" s="54" t="s">
        <v>431</v>
      </c>
      <c r="S5076" s="71"/>
      <c r="T5076" s="54" t="s">
        <v>256</v>
      </c>
      <c r="U5076" s="71">
        <v>44592</v>
      </c>
      <c r="V5076" s="54" t="s">
        <v>256</v>
      </c>
      <c r="W5076" t="str">
        <f t="shared" si="79"/>
        <v>Jan-22</v>
      </c>
    </row>
    <row r="5077" spans="1:23" x14ac:dyDescent="0.25">
      <c r="A5077" s="54" t="s">
        <v>317</v>
      </c>
      <c r="B5077" s="54" t="s">
        <v>432</v>
      </c>
      <c r="C5077" s="54" t="s">
        <v>263</v>
      </c>
      <c r="D5077" s="54" t="s">
        <v>429</v>
      </c>
      <c r="E5077" s="54" t="s">
        <v>18451</v>
      </c>
      <c r="F5077" s="71">
        <v>44566</v>
      </c>
      <c r="G5077" s="72">
        <v>4920.6000000000004</v>
      </c>
      <c r="H5077" s="72">
        <v>417512.91</v>
      </c>
      <c r="I5077" s="54" t="s">
        <v>265</v>
      </c>
      <c r="J5077" s="54" t="s">
        <v>18452</v>
      </c>
      <c r="K5077" s="54" t="s">
        <v>18453</v>
      </c>
      <c r="L5077" s="54" t="s">
        <v>18454</v>
      </c>
      <c r="M5077" s="54" t="s">
        <v>18451</v>
      </c>
      <c r="N5077" s="54" t="s">
        <v>256</v>
      </c>
      <c r="O5077" s="54" t="s">
        <v>256</v>
      </c>
      <c r="P5077" s="54" t="s">
        <v>565</v>
      </c>
      <c r="Q5077" s="54" t="s">
        <v>256</v>
      </c>
      <c r="R5077" s="54" t="s">
        <v>431</v>
      </c>
      <c r="S5077" s="71"/>
      <c r="T5077" s="54" t="s">
        <v>256</v>
      </c>
      <c r="U5077" s="71">
        <v>44566</v>
      </c>
      <c r="V5077" s="54" t="s">
        <v>256</v>
      </c>
      <c r="W5077" t="str">
        <f t="shared" si="79"/>
        <v>Jan-22</v>
      </c>
    </row>
    <row r="5078" spans="1:23" x14ac:dyDescent="0.25">
      <c r="A5078" s="54" t="s">
        <v>318</v>
      </c>
      <c r="B5078" s="54" t="s">
        <v>432</v>
      </c>
      <c r="C5078" s="54" t="s">
        <v>263</v>
      </c>
      <c r="D5078" s="54" t="s">
        <v>429</v>
      </c>
      <c r="E5078" s="54" t="s">
        <v>18455</v>
      </c>
      <c r="F5078" s="71">
        <v>44563</v>
      </c>
      <c r="G5078" s="72">
        <v>66614.8</v>
      </c>
      <c r="H5078" s="72">
        <v>5652265.7800000003</v>
      </c>
      <c r="I5078" s="54" t="s">
        <v>265</v>
      </c>
      <c r="J5078" s="54" t="s">
        <v>16545</v>
      </c>
      <c r="K5078" s="54" t="s">
        <v>18456</v>
      </c>
      <c r="L5078" s="54" t="s">
        <v>18457</v>
      </c>
      <c r="M5078" s="54" t="s">
        <v>18455</v>
      </c>
      <c r="N5078" s="54" t="s">
        <v>256</v>
      </c>
      <c r="O5078" s="54" t="s">
        <v>256</v>
      </c>
      <c r="P5078" s="54" t="s">
        <v>433</v>
      </c>
      <c r="Q5078" s="54" t="s">
        <v>256</v>
      </c>
      <c r="R5078" s="54" t="s">
        <v>431</v>
      </c>
      <c r="S5078" s="71"/>
      <c r="T5078" s="54" t="s">
        <v>256</v>
      </c>
      <c r="U5078" s="71">
        <v>44563</v>
      </c>
      <c r="V5078" s="54" t="s">
        <v>256</v>
      </c>
      <c r="W5078" t="str">
        <f t="shared" si="79"/>
        <v>Jan-22</v>
      </c>
    </row>
    <row r="5079" spans="1:23" x14ac:dyDescent="0.25">
      <c r="A5079" s="54" t="s">
        <v>318</v>
      </c>
      <c r="B5079" s="54" t="s">
        <v>432</v>
      </c>
      <c r="C5079" s="54" t="s">
        <v>263</v>
      </c>
      <c r="D5079" s="54" t="s">
        <v>429</v>
      </c>
      <c r="E5079" s="54" t="s">
        <v>18458</v>
      </c>
      <c r="F5079" s="71">
        <v>44563</v>
      </c>
      <c r="G5079" s="72">
        <v>559.19000000000005</v>
      </c>
      <c r="H5079" s="72">
        <v>47447.27</v>
      </c>
      <c r="I5079" s="54" t="s">
        <v>265</v>
      </c>
      <c r="J5079" s="54" t="s">
        <v>16545</v>
      </c>
      <c r="K5079" s="54" t="s">
        <v>18456</v>
      </c>
      <c r="L5079" s="54" t="s">
        <v>18459</v>
      </c>
      <c r="M5079" s="54" t="s">
        <v>18458</v>
      </c>
      <c r="N5079" s="54" t="s">
        <v>256</v>
      </c>
      <c r="O5079" s="54" t="s">
        <v>256</v>
      </c>
      <c r="P5079" s="54" t="s">
        <v>433</v>
      </c>
      <c r="Q5079" s="54" t="s">
        <v>256</v>
      </c>
      <c r="R5079" s="54" t="s">
        <v>431</v>
      </c>
      <c r="S5079" s="71"/>
      <c r="T5079" s="54" t="s">
        <v>256</v>
      </c>
      <c r="U5079" s="71">
        <v>44563</v>
      </c>
      <c r="V5079" s="54" t="s">
        <v>256</v>
      </c>
      <c r="W5079" t="str">
        <f t="shared" si="79"/>
        <v>Jan-22</v>
      </c>
    </row>
    <row r="5080" spans="1:23" x14ac:dyDescent="0.25">
      <c r="A5080" s="54" t="s">
        <v>318</v>
      </c>
      <c r="B5080" s="54" t="s">
        <v>432</v>
      </c>
      <c r="C5080" s="54" t="s">
        <v>263</v>
      </c>
      <c r="D5080" s="54" t="s">
        <v>429</v>
      </c>
      <c r="E5080" s="54" t="s">
        <v>18460</v>
      </c>
      <c r="F5080" s="71">
        <v>44563</v>
      </c>
      <c r="G5080" s="72">
        <v>60510.84</v>
      </c>
      <c r="H5080" s="72">
        <v>5134344.7699999996</v>
      </c>
      <c r="I5080" s="54" t="s">
        <v>265</v>
      </c>
      <c r="J5080" s="54" t="s">
        <v>16545</v>
      </c>
      <c r="K5080" s="54" t="s">
        <v>18456</v>
      </c>
      <c r="L5080" s="54" t="s">
        <v>18461</v>
      </c>
      <c r="M5080" s="54" t="s">
        <v>18460</v>
      </c>
      <c r="N5080" s="54" t="s">
        <v>256</v>
      </c>
      <c r="O5080" s="54" t="s">
        <v>256</v>
      </c>
      <c r="P5080" s="54" t="s">
        <v>433</v>
      </c>
      <c r="Q5080" s="54" t="s">
        <v>256</v>
      </c>
      <c r="R5080" s="54" t="s">
        <v>431</v>
      </c>
      <c r="S5080" s="71"/>
      <c r="T5080" s="54" t="s">
        <v>256</v>
      </c>
      <c r="U5080" s="71">
        <v>44563</v>
      </c>
      <c r="V5080" s="54" t="s">
        <v>256</v>
      </c>
      <c r="W5080" t="str">
        <f t="shared" si="79"/>
        <v>Jan-22</v>
      </c>
    </row>
    <row r="5081" spans="1:23" x14ac:dyDescent="0.25">
      <c r="A5081" s="54" t="s">
        <v>318</v>
      </c>
      <c r="B5081" s="54" t="s">
        <v>432</v>
      </c>
      <c r="C5081" s="54" t="s">
        <v>263</v>
      </c>
      <c r="D5081" s="54" t="s">
        <v>429</v>
      </c>
      <c r="E5081" s="54" t="s">
        <v>18462</v>
      </c>
      <c r="F5081" s="71">
        <v>44578</v>
      </c>
      <c r="G5081" s="72">
        <v>3981.77</v>
      </c>
      <c r="H5081" s="72">
        <v>337853.18</v>
      </c>
      <c r="I5081" s="54" t="s">
        <v>265</v>
      </c>
      <c r="J5081" s="54" t="s">
        <v>16545</v>
      </c>
      <c r="K5081" s="54" t="s">
        <v>18463</v>
      </c>
      <c r="L5081" s="54" t="s">
        <v>18464</v>
      </c>
      <c r="M5081" s="54" t="s">
        <v>18462</v>
      </c>
      <c r="N5081" s="54" t="s">
        <v>256</v>
      </c>
      <c r="O5081" s="54" t="s">
        <v>256</v>
      </c>
      <c r="P5081" s="54" t="s">
        <v>433</v>
      </c>
      <c r="Q5081" s="54" t="s">
        <v>256</v>
      </c>
      <c r="R5081" s="54" t="s">
        <v>431</v>
      </c>
      <c r="S5081" s="71"/>
      <c r="T5081" s="54" t="s">
        <v>256</v>
      </c>
      <c r="U5081" s="71">
        <v>44578</v>
      </c>
      <c r="V5081" s="54" t="s">
        <v>256</v>
      </c>
      <c r="W5081" t="str">
        <f t="shared" si="79"/>
        <v>Jan-22</v>
      </c>
    </row>
    <row r="5082" spans="1:23" x14ac:dyDescent="0.25">
      <c r="A5082" s="54" t="s">
        <v>318</v>
      </c>
      <c r="B5082" s="54" t="s">
        <v>432</v>
      </c>
      <c r="C5082" s="54" t="s">
        <v>263</v>
      </c>
      <c r="D5082" s="54" t="s">
        <v>429</v>
      </c>
      <c r="E5082" s="54" t="s">
        <v>18465</v>
      </c>
      <c r="F5082" s="71">
        <v>44591</v>
      </c>
      <c r="G5082" s="72">
        <v>89116.73</v>
      </c>
      <c r="H5082" s="72">
        <v>7561554.54</v>
      </c>
      <c r="I5082" s="54" t="s">
        <v>265</v>
      </c>
      <c r="J5082" s="54" t="s">
        <v>16545</v>
      </c>
      <c r="K5082" s="54" t="s">
        <v>18466</v>
      </c>
      <c r="L5082" s="54" t="s">
        <v>18467</v>
      </c>
      <c r="M5082" s="54" t="s">
        <v>18465</v>
      </c>
      <c r="N5082" s="54" t="s">
        <v>256</v>
      </c>
      <c r="O5082" s="54" t="s">
        <v>256</v>
      </c>
      <c r="P5082" s="54" t="s">
        <v>433</v>
      </c>
      <c r="Q5082" s="54" t="s">
        <v>256</v>
      </c>
      <c r="R5082" s="54" t="s">
        <v>431</v>
      </c>
      <c r="S5082" s="71"/>
      <c r="T5082" s="54" t="s">
        <v>256</v>
      </c>
      <c r="U5082" s="71">
        <v>44591</v>
      </c>
      <c r="V5082" s="54" t="s">
        <v>256</v>
      </c>
      <c r="W5082" t="str">
        <f t="shared" si="79"/>
        <v>Jan-22</v>
      </c>
    </row>
    <row r="5083" spans="1:23" x14ac:dyDescent="0.25">
      <c r="A5083" s="54" t="s">
        <v>318</v>
      </c>
      <c r="B5083" s="54" t="s">
        <v>432</v>
      </c>
      <c r="C5083" s="54" t="s">
        <v>263</v>
      </c>
      <c r="D5083" s="54" t="s">
        <v>429</v>
      </c>
      <c r="E5083" s="54" t="s">
        <v>18468</v>
      </c>
      <c r="F5083" s="71">
        <v>44591</v>
      </c>
      <c r="G5083" s="72">
        <v>660.35</v>
      </c>
      <c r="H5083" s="72">
        <v>56030.7</v>
      </c>
      <c r="I5083" s="54" t="s">
        <v>265</v>
      </c>
      <c r="J5083" s="54" t="s">
        <v>16545</v>
      </c>
      <c r="K5083" s="54" t="s">
        <v>18466</v>
      </c>
      <c r="L5083" s="54" t="s">
        <v>18469</v>
      </c>
      <c r="M5083" s="54" t="s">
        <v>18468</v>
      </c>
      <c r="N5083" s="54" t="s">
        <v>256</v>
      </c>
      <c r="O5083" s="54" t="s">
        <v>256</v>
      </c>
      <c r="P5083" s="54" t="s">
        <v>433</v>
      </c>
      <c r="Q5083" s="54" t="s">
        <v>256</v>
      </c>
      <c r="R5083" s="54" t="s">
        <v>431</v>
      </c>
      <c r="S5083" s="71"/>
      <c r="T5083" s="54" t="s">
        <v>256</v>
      </c>
      <c r="U5083" s="71">
        <v>44591</v>
      </c>
      <c r="V5083" s="54" t="s">
        <v>256</v>
      </c>
      <c r="W5083" t="str">
        <f t="shared" si="79"/>
        <v>Jan-22</v>
      </c>
    </row>
    <row r="5084" spans="1:23" x14ac:dyDescent="0.25">
      <c r="A5084" s="54" t="s">
        <v>318</v>
      </c>
      <c r="B5084" s="54" t="s">
        <v>432</v>
      </c>
      <c r="C5084" s="54" t="s">
        <v>263</v>
      </c>
      <c r="D5084" s="54" t="s">
        <v>429</v>
      </c>
      <c r="E5084" s="54" t="s">
        <v>18470</v>
      </c>
      <c r="F5084" s="71">
        <v>44586</v>
      </c>
      <c r="G5084" s="72">
        <v>177543.81</v>
      </c>
      <c r="H5084" s="72">
        <v>15064592.279999999</v>
      </c>
      <c r="I5084" s="54" t="s">
        <v>265</v>
      </c>
      <c r="J5084" s="54" t="s">
        <v>16545</v>
      </c>
      <c r="K5084" s="54" t="s">
        <v>18471</v>
      </c>
      <c r="L5084" s="54" t="s">
        <v>18472</v>
      </c>
      <c r="M5084" s="54" t="s">
        <v>18470</v>
      </c>
      <c r="N5084" s="54" t="s">
        <v>256</v>
      </c>
      <c r="O5084" s="54" t="s">
        <v>256</v>
      </c>
      <c r="P5084" s="54" t="s">
        <v>433</v>
      </c>
      <c r="Q5084" s="54" t="s">
        <v>256</v>
      </c>
      <c r="R5084" s="54" t="s">
        <v>431</v>
      </c>
      <c r="S5084" s="71"/>
      <c r="T5084" s="54" t="s">
        <v>256</v>
      </c>
      <c r="U5084" s="71">
        <v>44586</v>
      </c>
      <c r="V5084" s="54" t="s">
        <v>256</v>
      </c>
      <c r="W5084" t="str">
        <f t="shared" si="79"/>
        <v>Jan-22</v>
      </c>
    </row>
    <row r="5085" spans="1:23" x14ac:dyDescent="0.25">
      <c r="A5085" s="54" t="s">
        <v>318</v>
      </c>
      <c r="B5085" s="54" t="s">
        <v>432</v>
      </c>
      <c r="C5085" s="54" t="s">
        <v>263</v>
      </c>
      <c r="D5085" s="54" t="s">
        <v>429</v>
      </c>
      <c r="E5085" s="54" t="s">
        <v>18473</v>
      </c>
      <c r="F5085" s="71">
        <v>44586</v>
      </c>
      <c r="G5085" s="72">
        <v>24905.599999999999</v>
      </c>
      <c r="H5085" s="72">
        <v>2113240.16</v>
      </c>
      <c r="I5085" s="54" t="s">
        <v>265</v>
      </c>
      <c r="J5085" s="54" t="s">
        <v>16545</v>
      </c>
      <c r="K5085" s="54" t="s">
        <v>18474</v>
      </c>
      <c r="L5085" s="54" t="s">
        <v>18475</v>
      </c>
      <c r="M5085" s="54" t="s">
        <v>18473</v>
      </c>
      <c r="N5085" s="54" t="s">
        <v>256</v>
      </c>
      <c r="O5085" s="54" t="s">
        <v>256</v>
      </c>
      <c r="P5085" s="54" t="s">
        <v>433</v>
      </c>
      <c r="Q5085" s="54" t="s">
        <v>256</v>
      </c>
      <c r="R5085" s="54" t="s">
        <v>431</v>
      </c>
      <c r="S5085" s="71"/>
      <c r="T5085" s="54" t="s">
        <v>256</v>
      </c>
      <c r="U5085" s="71">
        <v>44586</v>
      </c>
      <c r="V5085" s="54" t="s">
        <v>256</v>
      </c>
      <c r="W5085" t="str">
        <f t="shared" si="79"/>
        <v>Jan-22</v>
      </c>
    </row>
    <row r="5086" spans="1:23" x14ac:dyDescent="0.25">
      <c r="A5086" s="54" t="s">
        <v>318</v>
      </c>
      <c r="B5086" s="54" t="s">
        <v>432</v>
      </c>
      <c r="C5086" s="54" t="s">
        <v>263</v>
      </c>
      <c r="D5086" s="54" t="s">
        <v>429</v>
      </c>
      <c r="E5086" s="54" t="s">
        <v>18476</v>
      </c>
      <c r="F5086" s="71">
        <v>44586</v>
      </c>
      <c r="G5086" s="72">
        <v>59027.22</v>
      </c>
      <c r="H5086" s="72">
        <v>5008459.62</v>
      </c>
      <c r="I5086" s="54" t="s">
        <v>265</v>
      </c>
      <c r="J5086" s="54" t="s">
        <v>16545</v>
      </c>
      <c r="K5086" s="54" t="s">
        <v>18477</v>
      </c>
      <c r="L5086" s="54" t="s">
        <v>18478</v>
      </c>
      <c r="M5086" s="54" t="s">
        <v>18476</v>
      </c>
      <c r="N5086" s="54" t="s">
        <v>256</v>
      </c>
      <c r="O5086" s="54" t="s">
        <v>256</v>
      </c>
      <c r="P5086" s="54" t="s">
        <v>433</v>
      </c>
      <c r="Q5086" s="54" t="s">
        <v>256</v>
      </c>
      <c r="R5086" s="54" t="s">
        <v>431</v>
      </c>
      <c r="S5086" s="71"/>
      <c r="T5086" s="54" t="s">
        <v>256</v>
      </c>
      <c r="U5086" s="71">
        <v>44586</v>
      </c>
      <c r="V5086" s="54" t="s">
        <v>256</v>
      </c>
      <c r="W5086" t="str">
        <f t="shared" si="79"/>
        <v>Jan-22</v>
      </c>
    </row>
    <row r="5087" spans="1:23" x14ac:dyDescent="0.25">
      <c r="A5087" s="54" t="s">
        <v>317</v>
      </c>
      <c r="B5087" s="54" t="s">
        <v>432</v>
      </c>
      <c r="C5087" s="54" t="s">
        <v>279</v>
      </c>
      <c r="D5087" s="54" t="s">
        <v>436</v>
      </c>
      <c r="E5087" s="54" t="s">
        <v>18479</v>
      </c>
      <c r="F5087" s="71">
        <v>44576</v>
      </c>
      <c r="G5087" s="72">
        <v>-69.3</v>
      </c>
      <c r="H5087" s="72">
        <v>-5880.11</v>
      </c>
      <c r="I5087" s="54" t="s">
        <v>265</v>
      </c>
      <c r="J5087" s="54" t="s">
        <v>16561</v>
      </c>
      <c r="K5087" s="54" t="s">
        <v>18480</v>
      </c>
      <c r="L5087" s="54" t="s">
        <v>18481</v>
      </c>
      <c r="M5087" s="54" t="s">
        <v>18479</v>
      </c>
      <c r="N5087" s="54" t="s">
        <v>256</v>
      </c>
      <c r="O5087" s="54" t="s">
        <v>256</v>
      </c>
      <c r="P5087" s="54" t="s">
        <v>270</v>
      </c>
      <c r="Q5087" s="54" t="s">
        <v>256</v>
      </c>
      <c r="R5087" s="54" t="s">
        <v>431</v>
      </c>
      <c r="S5087" s="71"/>
      <c r="T5087" s="54" t="s">
        <v>256</v>
      </c>
      <c r="U5087" s="71">
        <v>44576</v>
      </c>
      <c r="V5087" s="54" t="s">
        <v>256</v>
      </c>
      <c r="W5087" t="str">
        <f t="shared" si="79"/>
        <v>Jan-22</v>
      </c>
    </row>
    <row r="5088" spans="1:23" x14ac:dyDescent="0.25">
      <c r="A5088" s="54" t="s">
        <v>317</v>
      </c>
      <c r="B5088" s="54" t="s">
        <v>432</v>
      </c>
      <c r="C5088" s="54" t="s">
        <v>279</v>
      </c>
      <c r="D5088" s="54" t="s">
        <v>436</v>
      </c>
      <c r="E5088" s="54" t="s">
        <v>18482</v>
      </c>
      <c r="F5088" s="71">
        <v>44576</v>
      </c>
      <c r="G5088" s="72">
        <v>-71.400000000000006</v>
      </c>
      <c r="H5088" s="72">
        <v>-6058.29</v>
      </c>
      <c r="I5088" s="54" t="s">
        <v>265</v>
      </c>
      <c r="J5088" s="54" t="s">
        <v>16561</v>
      </c>
      <c r="K5088" s="54" t="s">
        <v>18483</v>
      </c>
      <c r="L5088" s="54" t="s">
        <v>18484</v>
      </c>
      <c r="M5088" s="54" t="s">
        <v>18482</v>
      </c>
      <c r="N5088" s="54" t="s">
        <v>256</v>
      </c>
      <c r="O5088" s="54" t="s">
        <v>256</v>
      </c>
      <c r="P5088" s="54" t="s">
        <v>270</v>
      </c>
      <c r="Q5088" s="54" t="s">
        <v>256</v>
      </c>
      <c r="R5088" s="54" t="s">
        <v>431</v>
      </c>
      <c r="S5088" s="71"/>
      <c r="T5088" s="54" t="s">
        <v>256</v>
      </c>
      <c r="U5088" s="71">
        <v>44576</v>
      </c>
      <c r="V5088" s="54" t="s">
        <v>256</v>
      </c>
      <c r="W5088" t="str">
        <f t="shared" si="79"/>
        <v>Jan-22</v>
      </c>
    </row>
    <row r="5089" spans="1:23" x14ac:dyDescent="0.25">
      <c r="A5089" s="54" t="s">
        <v>317</v>
      </c>
      <c r="B5089" s="54" t="s">
        <v>432</v>
      </c>
      <c r="C5089" s="54" t="s">
        <v>279</v>
      </c>
      <c r="D5089" s="54" t="s">
        <v>436</v>
      </c>
      <c r="E5089" s="54" t="s">
        <v>18485</v>
      </c>
      <c r="F5089" s="71">
        <v>44577</v>
      </c>
      <c r="G5089" s="72">
        <v>-4.67</v>
      </c>
      <c r="H5089" s="72">
        <v>-396.25</v>
      </c>
      <c r="I5089" s="54" t="s">
        <v>265</v>
      </c>
      <c r="J5089" s="54" t="s">
        <v>16561</v>
      </c>
      <c r="K5089" s="54" t="s">
        <v>18486</v>
      </c>
      <c r="L5089" s="54" t="s">
        <v>18487</v>
      </c>
      <c r="M5089" s="54" t="s">
        <v>18485</v>
      </c>
      <c r="N5089" s="54" t="s">
        <v>256</v>
      </c>
      <c r="O5089" s="54" t="s">
        <v>256</v>
      </c>
      <c r="P5089" s="54" t="s">
        <v>270</v>
      </c>
      <c r="Q5089" s="54" t="s">
        <v>256</v>
      </c>
      <c r="R5089" s="54" t="s">
        <v>431</v>
      </c>
      <c r="S5089" s="71"/>
      <c r="T5089" s="54" t="s">
        <v>256</v>
      </c>
      <c r="U5089" s="71">
        <v>44577</v>
      </c>
      <c r="V5089" s="54" t="s">
        <v>256</v>
      </c>
      <c r="W5089" t="str">
        <f t="shared" si="79"/>
        <v>Jan-22</v>
      </c>
    </row>
    <row r="5090" spans="1:23" x14ac:dyDescent="0.25">
      <c r="A5090" s="54" t="s">
        <v>317</v>
      </c>
      <c r="B5090" s="54" t="s">
        <v>432</v>
      </c>
      <c r="C5090" s="54" t="s">
        <v>279</v>
      </c>
      <c r="D5090" s="54" t="s">
        <v>436</v>
      </c>
      <c r="E5090" s="54" t="s">
        <v>18488</v>
      </c>
      <c r="F5090" s="71">
        <v>44577</v>
      </c>
      <c r="G5090" s="72">
        <v>-31.5</v>
      </c>
      <c r="H5090" s="72">
        <v>-2672.78</v>
      </c>
      <c r="I5090" s="54" t="s">
        <v>265</v>
      </c>
      <c r="J5090" s="54" t="s">
        <v>16561</v>
      </c>
      <c r="K5090" s="54" t="s">
        <v>18489</v>
      </c>
      <c r="L5090" s="54" t="s">
        <v>18490</v>
      </c>
      <c r="M5090" s="54" t="s">
        <v>18488</v>
      </c>
      <c r="N5090" s="54" t="s">
        <v>256</v>
      </c>
      <c r="O5090" s="54" t="s">
        <v>256</v>
      </c>
      <c r="P5090" s="54" t="s">
        <v>270</v>
      </c>
      <c r="Q5090" s="54" t="s">
        <v>256</v>
      </c>
      <c r="R5090" s="54" t="s">
        <v>431</v>
      </c>
      <c r="S5090" s="71"/>
      <c r="T5090" s="54" t="s">
        <v>256</v>
      </c>
      <c r="U5090" s="71">
        <v>44577</v>
      </c>
      <c r="V5090" s="54" t="s">
        <v>256</v>
      </c>
      <c r="W5090" t="str">
        <f t="shared" si="79"/>
        <v>Jan-22</v>
      </c>
    </row>
    <row r="5091" spans="1:23" x14ac:dyDescent="0.25">
      <c r="A5091" s="54" t="s">
        <v>317</v>
      </c>
      <c r="B5091" s="54" t="s">
        <v>432</v>
      </c>
      <c r="C5091" s="54" t="s">
        <v>279</v>
      </c>
      <c r="D5091" s="54" t="s">
        <v>436</v>
      </c>
      <c r="E5091" s="54" t="s">
        <v>18491</v>
      </c>
      <c r="F5091" s="71">
        <v>44576</v>
      </c>
      <c r="G5091" s="72">
        <v>-9.84</v>
      </c>
      <c r="H5091" s="72">
        <v>-834.92</v>
      </c>
      <c r="I5091" s="54" t="s">
        <v>265</v>
      </c>
      <c r="J5091" s="54" t="s">
        <v>16561</v>
      </c>
      <c r="K5091" s="54" t="s">
        <v>18492</v>
      </c>
      <c r="L5091" s="54" t="s">
        <v>18493</v>
      </c>
      <c r="M5091" s="54" t="s">
        <v>18491</v>
      </c>
      <c r="N5091" s="54" t="s">
        <v>256</v>
      </c>
      <c r="O5091" s="54" t="s">
        <v>256</v>
      </c>
      <c r="P5091" s="54" t="s">
        <v>270</v>
      </c>
      <c r="Q5091" s="54" t="s">
        <v>256</v>
      </c>
      <c r="R5091" s="54" t="s">
        <v>431</v>
      </c>
      <c r="S5091" s="71"/>
      <c r="T5091" s="54" t="s">
        <v>256</v>
      </c>
      <c r="U5091" s="71">
        <v>44576</v>
      </c>
      <c r="V5091" s="54" t="s">
        <v>256</v>
      </c>
      <c r="W5091" t="str">
        <f t="shared" si="79"/>
        <v>Jan-22</v>
      </c>
    </row>
    <row r="5092" spans="1:23" x14ac:dyDescent="0.25">
      <c r="A5092" s="54" t="s">
        <v>317</v>
      </c>
      <c r="B5092" s="54" t="s">
        <v>432</v>
      </c>
      <c r="C5092" s="54" t="s">
        <v>263</v>
      </c>
      <c r="D5092" s="54" t="s">
        <v>429</v>
      </c>
      <c r="E5092" s="54" t="s">
        <v>18494</v>
      </c>
      <c r="F5092" s="71">
        <v>44576</v>
      </c>
      <c r="G5092" s="72">
        <v>71.400000000000006</v>
      </c>
      <c r="H5092" s="72">
        <v>6058.29</v>
      </c>
      <c r="I5092" s="54" t="s">
        <v>265</v>
      </c>
      <c r="J5092" s="54" t="s">
        <v>16561</v>
      </c>
      <c r="K5092" s="54" t="s">
        <v>18483</v>
      </c>
      <c r="L5092" s="54" t="s">
        <v>18484</v>
      </c>
      <c r="M5092" s="54" t="s">
        <v>18494</v>
      </c>
      <c r="N5092" s="54" t="s">
        <v>256</v>
      </c>
      <c r="O5092" s="54" t="s">
        <v>256</v>
      </c>
      <c r="P5092" s="54" t="s">
        <v>270</v>
      </c>
      <c r="Q5092" s="54" t="s">
        <v>256</v>
      </c>
      <c r="R5092" s="54" t="s">
        <v>431</v>
      </c>
      <c r="S5092" s="71"/>
      <c r="T5092" s="54" t="s">
        <v>256</v>
      </c>
      <c r="U5092" s="71">
        <v>44576</v>
      </c>
      <c r="V5092" s="54" t="s">
        <v>256</v>
      </c>
      <c r="W5092" t="str">
        <f t="shared" si="79"/>
        <v>Jan-22</v>
      </c>
    </row>
    <row r="5093" spans="1:23" x14ac:dyDescent="0.25">
      <c r="A5093" s="54" t="s">
        <v>317</v>
      </c>
      <c r="B5093" s="54" t="s">
        <v>432</v>
      </c>
      <c r="C5093" s="54" t="s">
        <v>263</v>
      </c>
      <c r="D5093" s="54" t="s">
        <v>429</v>
      </c>
      <c r="E5093" s="54" t="s">
        <v>18495</v>
      </c>
      <c r="F5093" s="71">
        <v>44577</v>
      </c>
      <c r="G5093" s="72">
        <v>4.67</v>
      </c>
      <c r="H5093" s="72">
        <v>396.25</v>
      </c>
      <c r="I5093" s="54" t="s">
        <v>265</v>
      </c>
      <c r="J5093" s="54" t="s">
        <v>16561</v>
      </c>
      <c r="K5093" s="54" t="s">
        <v>18486</v>
      </c>
      <c r="L5093" s="54" t="s">
        <v>18487</v>
      </c>
      <c r="M5093" s="54" t="s">
        <v>18495</v>
      </c>
      <c r="N5093" s="54" t="s">
        <v>256</v>
      </c>
      <c r="O5093" s="54" t="s">
        <v>256</v>
      </c>
      <c r="P5093" s="54" t="s">
        <v>270</v>
      </c>
      <c r="Q5093" s="54" t="s">
        <v>256</v>
      </c>
      <c r="R5093" s="54" t="s">
        <v>431</v>
      </c>
      <c r="S5093" s="71"/>
      <c r="T5093" s="54" t="s">
        <v>256</v>
      </c>
      <c r="U5093" s="71">
        <v>44577</v>
      </c>
      <c r="V5093" s="54" t="s">
        <v>256</v>
      </c>
      <c r="W5093" t="str">
        <f t="shared" si="79"/>
        <v>Jan-22</v>
      </c>
    </row>
    <row r="5094" spans="1:23" x14ac:dyDescent="0.25">
      <c r="A5094" s="54" t="s">
        <v>317</v>
      </c>
      <c r="B5094" s="54" t="s">
        <v>432</v>
      </c>
      <c r="C5094" s="54" t="s">
        <v>263</v>
      </c>
      <c r="D5094" s="54" t="s">
        <v>429</v>
      </c>
      <c r="E5094" s="54" t="s">
        <v>18496</v>
      </c>
      <c r="F5094" s="71">
        <v>44577</v>
      </c>
      <c r="G5094" s="72">
        <v>31.5</v>
      </c>
      <c r="H5094" s="72">
        <v>2672.78</v>
      </c>
      <c r="I5094" s="54" t="s">
        <v>265</v>
      </c>
      <c r="J5094" s="54" t="s">
        <v>16561</v>
      </c>
      <c r="K5094" s="54" t="s">
        <v>18489</v>
      </c>
      <c r="L5094" s="54" t="s">
        <v>18490</v>
      </c>
      <c r="M5094" s="54" t="s">
        <v>18496</v>
      </c>
      <c r="N5094" s="54" t="s">
        <v>256</v>
      </c>
      <c r="O5094" s="54" t="s">
        <v>256</v>
      </c>
      <c r="P5094" s="54" t="s">
        <v>270</v>
      </c>
      <c r="Q5094" s="54" t="s">
        <v>256</v>
      </c>
      <c r="R5094" s="54" t="s">
        <v>431</v>
      </c>
      <c r="S5094" s="71"/>
      <c r="T5094" s="54" t="s">
        <v>256</v>
      </c>
      <c r="U5094" s="71">
        <v>44577</v>
      </c>
      <c r="V5094" s="54" t="s">
        <v>256</v>
      </c>
      <c r="W5094" t="str">
        <f t="shared" si="79"/>
        <v>Jan-22</v>
      </c>
    </row>
    <row r="5095" spans="1:23" x14ac:dyDescent="0.25">
      <c r="A5095" s="54" t="s">
        <v>317</v>
      </c>
      <c r="B5095" s="54" t="s">
        <v>432</v>
      </c>
      <c r="C5095" s="54" t="s">
        <v>263</v>
      </c>
      <c r="D5095" s="54" t="s">
        <v>429</v>
      </c>
      <c r="E5095" s="54" t="s">
        <v>18497</v>
      </c>
      <c r="F5095" s="71">
        <v>44576</v>
      </c>
      <c r="G5095" s="72">
        <v>69.3</v>
      </c>
      <c r="H5095" s="72">
        <v>5880.11</v>
      </c>
      <c r="I5095" s="54" t="s">
        <v>265</v>
      </c>
      <c r="J5095" s="54" t="s">
        <v>16561</v>
      </c>
      <c r="K5095" s="54" t="s">
        <v>18480</v>
      </c>
      <c r="L5095" s="54" t="s">
        <v>18481</v>
      </c>
      <c r="M5095" s="54" t="s">
        <v>18497</v>
      </c>
      <c r="N5095" s="54" t="s">
        <v>256</v>
      </c>
      <c r="O5095" s="54" t="s">
        <v>256</v>
      </c>
      <c r="P5095" s="54" t="s">
        <v>270</v>
      </c>
      <c r="Q5095" s="54" t="s">
        <v>256</v>
      </c>
      <c r="R5095" s="54" t="s">
        <v>431</v>
      </c>
      <c r="S5095" s="71"/>
      <c r="T5095" s="54" t="s">
        <v>256</v>
      </c>
      <c r="U5095" s="71">
        <v>44576</v>
      </c>
      <c r="V5095" s="54" t="s">
        <v>256</v>
      </c>
      <c r="W5095" t="str">
        <f t="shared" si="79"/>
        <v>Jan-22</v>
      </c>
    </row>
    <row r="5096" spans="1:23" x14ac:dyDescent="0.25">
      <c r="A5096" s="54" t="s">
        <v>317</v>
      </c>
      <c r="B5096" s="54" t="s">
        <v>432</v>
      </c>
      <c r="C5096" s="54" t="s">
        <v>263</v>
      </c>
      <c r="D5096" s="54" t="s">
        <v>429</v>
      </c>
      <c r="E5096" s="54" t="s">
        <v>18498</v>
      </c>
      <c r="F5096" s="71">
        <v>44576</v>
      </c>
      <c r="G5096" s="72">
        <v>9.84</v>
      </c>
      <c r="H5096" s="72">
        <v>834.92</v>
      </c>
      <c r="I5096" s="54" t="s">
        <v>265</v>
      </c>
      <c r="J5096" s="54" t="s">
        <v>16561</v>
      </c>
      <c r="K5096" s="54" t="s">
        <v>18492</v>
      </c>
      <c r="L5096" s="54" t="s">
        <v>18493</v>
      </c>
      <c r="M5096" s="54" t="s">
        <v>18498</v>
      </c>
      <c r="N5096" s="54" t="s">
        <v>256</v>
      </c>
      <c r="O5096" s="54" t="s">
        <v>256</v>
      </c>
      <c r="P5096" s="54" t="s">
        <v>270</v>
      </c>
      <c r="Q5096" s="54" t="s">
        <v>256</v>
      </c>
      <c r="R5096" s="54" t="s">
        <v>431</v>
      </c>
      <c r="S5096" s="71"/>
      <c r="T5096" s="54" t="s">
        <v>256</v>
      </c>
      <c r="U5096" s="71">
        <v>44576</v>
      </c>
      <c r="V5096" s="54" t="s">
        <v>256</v>
      </c>
      <c r="W5096" t="str">
        <f t="shared" si="79"/>
        <v>Jan-22</v>
      </c>
    </row>
    <row r="5097" spans="1:23" x14ac:dyDescent="0.25">
      <c r="A5097" s="54" t="s">
        <v>317</v>
      </c>
      <c r="B5097" s="54" t="s">
        <v>432</v>
      </c>
      <c r="C5097" s="54" t="s">
        <v>263</v>
      </c>
      <c r="D5097" s="54" t="s">
        <v>429</v>
      </c>
      <c r="E5097" s="54" t="s">
        <v>18499</v>
      </c>
      <c r="F5097" s="71">
        <v>44569</v>
      </c>
      <c r="G5097" s="72">
        <v>1540</v>
      </c>
      <c r="H5097" s="72">
        <v>130669</v>
      </c>
      <c r="I5097" s="54" t="s">
        <v>265</v>
      </c>
      <c r="J5097" s="54" t="s">
        <v>13452</v>
      </c>
      <c r="K5097" s="54" t="s">
        <v>18500</v>
      </c>
      <c r="L5097" s="54" t="s">
        <v>18501</v>
      </c>
      <c r="M5097" s="54" t="s">
        <v>18499</v>
      </c>
      <c r="N5097" s="54" t="s">
        <v>256</v>
      </c>
      <c r="O5097" s="54" t="s">
        <v>256</v>
      </c>
      <c r="P5097" s="54" t="s">
        <v>270</v>
      </c>
      <c r="Q5097" s="54" t="s">
        <v>256</v>
      </c>
      <c r="R5097" s="54" t="s">
        <v>431</v>
      </c>
      <c r="S5097" s="71"/>
      <c r="T5097" s="54" t="s">
        <v>256</v>
      </c>
      <c r="U5097" s="71">
        <v>44569</v>
      </c>
      <c r="V5097" s="54" t="s">
        <v>256</v>
      </c>
      <c r="W5097" t="str">
        <f t="shared" si="79"/>
        <v>Jan-22</v>
      </c>
    </row>
    <row r="5098" spans="1:23" x14ac:dyDescent="0.25">
      <c r="A5098" s="54" t="s">
        <v>318</v>
      </c>
      <c r="B5098" s="54" t="s">
        <v>432</v>
      </c>
      <c r="C5098" s="54" t="s">
        <v>263</v>
      </c>
      <c r="D5098" s="54" t="s">
        <v>429</v>
      </c>
      <c r="E5098" s="54" t="s">
        <v>18502</v>
      </c>
      <c r="F5098" s="71">
        <v>44585</v>
      </c>
      <c r="G5098" s="72">
        <v>2937.28</v>
      </c>
      <c r="H5098" s="72">
        <v>249228.21</v>
      </c>
      <c r="I5098" s="54" t="s">
        <v>265</v>
      </c>
      <c r="J5098" s="54" t="s">
        <v>13469</v>
      </c>
      <c r="K5098" s="54" t="s">
        <v>18503</v>
      </c>
      <c r="L5098" s="54" t="s">
        <v>18504</v>
      </c>
      <c r="M5098" s="54" t="s">
        <v>18502</v>
      </c>
      <c r="N5098" s="54" t="s">
        <v>256</v>
      </c>
      <c r="O5098" s="54" t="s">
        <v>256</v>
      </c>
      <c r="P5098" s="54" t="s">
        <v>457</v>
      </c>
      <c r="Q5098" s="54" t="s">
        <v>256</v>
      </c>
      <c r="R5098" s="54" t="s">
        <v>431</v>
      </c>
      <c r="S5098" s="71"/>
      <c r="T5098" s="54" t="s">
        <v>256</v>
      </c>
      <c r="U5098" s="71">
        <v>44585</v>
      </c>
      <c r="V5098" s="54" t="s">
        <v>256</v>
      </c>
      <c r="W5098" t="str">
        <f t="shared" si="79"/>
        <v>Jan-22</v>
      </c>
    </row>
    <row r="5099" spans="1:23" x14ac:dyDescent="0.25">
      <c r="A5099" s="54" t="s">
        <v>318</v>
      </c>
      <c r="B5099" s="54" t="s">
        <v>432</v>
      </c>
      <c r="C5099" s="54" t="s">
        <v>263</v>
      </c>
      <c r="D5099" s="54" t="s">
        <v>429</v>
      </c>
      <c r="E5099" s="54" t="s">
        <v>18505</v>
      </c>
      <c r="F5099" s="71">
        <v>44584</v>
      </c>
      <c r="G5099" s="72">
        <v>9877.14</v>
      </c>
      <c r="H5099" s="72">
        <v>838075.33</v>
      </c>
      <c r="I5099" s="54" t="s">
        <v>265</v>
      </c>
      <c r="J5099" s="54" t="s">
        <v>13469</v>
      </c>
      <c r="K5099" s="54" t="s">
        <v>18506</v>
      </c>
      <c r="L5099" s="54" t="s">
        <v>18507</v>
      </c>
      <c r="M5099" s="54" t="s">
        <v>18505</v>
      </c>
      <c r="N5099" s="54" t="s">
        <v>256</v>
      </c>
      <c r="O5099" s="54" t="s">
        <v>256</v>
      </c>
      <c r="P5099" s="54" t="s">
        <v>457</v>
      </c>
      <c r="Q5099" s="54" t="s">
        <v>256</v>
      </c>
      <c r="R5099" s="54" t="s">
        <v>431</v>
      </c>
      <c r="S5099" s="71"/>
      <c r="T5099" s="54" t="s">
        <v>256</v>
      </c>
      <c r="U5099" s="71">
        <v>44584</v>
      </c>
      <c r="V5099" s="54" t="s">
        <v>256</v>
      </c>
      <c r="W5099" t="str">
        <f t="shared" si="79"/>
        <v>Jan-22</v>
      </c>
    </row>
    <row r="5100" spans="1:23" x14ac:dyDescent="0.25">
      <c r="A5100" s="54" t="s">
        <v>318</v>
      </c>
      <c r="B5100" s="54" t="s">
        <v>432</v>
      </c>
      <c r="C5100" s="54" t="s">
        <v>263</v>
      </c>
      <c r="D5100" s="54" t="s">
        <v>429</v>
      </c>
      <c r="E5100" s="54" t="s">
        <v>18508</v>
      </c>
      <c r="F5100" s="71">
        <v>44577</v>
      </c>
      <c r="G5100" s="72">
        <v>25979.919999999998</v>
      </c>
      <c r="H5100" s="72">
        <v>2204396.21</v>
      </c>
      <c r="I5100" s="54" t="s">
        <v>265</v>
      </c>
      <c r="J5100" s="54" t="s">
        <v>18509</v>
      </c>
      <c r="K5100" s="54" t="s">
        <v>18503</v>
      </c>
      <c r="L5100" s="54" t="s">
        <v>18510</v>
      </c>
      <c r="M5100" s="54" t="s">
        <v>18508</v>
      </c>
      <c r="N5100" s="54" t="s">
        <v>256</v>
      </c>
      <c r="O5100" s="54" t="s">
        <v>256</v>
      </c>
      <c r="P5100" s="54" t="s">
        <v>457</v>
      </c>
      <c r="Q5100" s="54" t="s">
        <v>256</v>
      </c>
      <c r="R5100" s="54" t="s">
        <v>431</v>
      </c>
      <c r="S5100" s="71"/>
      <c r="T5100" s="54" t="s">
        <v>256</v>
      </c>
      <c r="U5100" s="71">
        <v>44577</v>
      </c>
      <c r="V5100" s="54" t="s">
        <v>256</v>
      </c>
      <c r="W5100" t="str">
        <f t="shared" si="79"/>
        <v>Jan-22</v>
      </c>
    </row>
    <row r="5101" spans="1:23" x14ac:dyDescent="0.25">
      <c r="A5101" s="54" t="s">
        <v>318</v>
      </c>
      <c r="B5101" s="54" t="s">
        <v>432</v>
      </c>
      <c r="C5101" s="54" t="s">
        <v>263</v>
      </c>
      <c r="D5101" s="54" t="s">
        <v>429</v>
      </c>
      <c r="E5101" s="54" t="s">
        <v>18511</v>
      </c>
      <c r="F5101" s="71">
        <v>44591</v>
      </c>
      <c r="G5101" s="72">
        <v>3577.32</v>
      </c>
      <c r="H5101" s="72">
        <v>303535.59999999998</v>
      </c>
      <c r="I5101" s="54" t="s">
        <v>265</v>
      </c>
      <c r="J5101" s="54" t="s">
        <v>16574</v>
      </c>
      <c r="K5101" s="54" t="s">
        <v>18512</v>
      </c>
      <c r="L5101" s="54" t="s">
        <v>18513</v>
      </c>
      <c r="M5101" s="54" t="s">
        <v>18511</v>
      </c>
      <c r="N5101" s="54" t="s">
        <v>256</v>
      </c>
      <c r="O5101" s="54" t="s">
        <v>256</v>
      </c>
      <c r="P5101" s="54" t="s">
        <v>16577</v>
      </c>
      <c r="Q5101" s="54" t="s">
        <v>256</v>
      </c>
      <c r="R5101" s="54" t="s">
        <v>431</v>
      </c>
      <c r="S5101" s="71"/>
      <c r="T5101" s="54" t="s">
        <v>256</v>
      </c>
      <c r="U5101" s="71">
        <v>44591</v>
      </c>
      <c r="V5101" s="54" t="s">
        <v>256</v>
      </c>
      <c r="W5101" t="str">
        <f t="shared" si="79"/>
        <v>Jan-22</v>
      </c>
    </row>
    <row r="5102" spans="1:23" x14ac:dyDescent="0.25">
      <c r="A5102" s="54" t="s">
        <v>318</v>
      </c>
      <c r="B5102" s="54" t="s">
        <v>432</v>
      </c>
      <c r="C5102" s="54" t="s">
        <v>263</v>
      </c>
      <c r="D5102" s="54" t="s">
        <v>429</v>
      </c>
      <c r="E5102" s="54" t="s">
        <v>18514</v>
      </c>
      <c r="F5102" s="71">
        <v>44592</v>
      </c>
      <c r="G5102" s="72">
        <v>2274.48</v>
      </c>
      <c r="H5102" s="72">
        <v>192989.63</v>
      </c>
      <c r="I5102" s="54" t="s">
        <v>265</v>
      </c>
      <c r="J5102" s="54" t="s">
        <v>16574</v>
      </c>
      <c r="K5102" s="54" t="s">
        <v>18512</v>
      </c>
      <c r="L5102" s="54" t="s">
        <v>18515</v>
      </c>
      <c r="M5102" s="54" t="s">
        <v>18514</v>
      </c>
      <c r="N5102" s="54" t="s">
        <v>256</v>
      </c>
      <c r="O5102" s="54" t="s">
        <v>256</v>
      </c>
      <c r="P5102" s="54" t="s">
        <v>16577</v>
      </c>
      <c r="Q5102" s="54" t="s">
        <v>256</v>
      </c>
      <c r="R5102" s="54" t="s">
        <v>431</v>
      </c>
      <c r="S5102" s="71"/>
      <c r="T5102" s="54" t="s">
        <v>256</v>
      </c>
      <c r="U5102" s="71">
        <v>44592</v>
      </c>
      <c r="V5102" s="54" t="s">
        <v>256</v>
      </c>
      <c r="W5102" t="str">
        <f t="shared" si="79"/>
        <v>Jan-22</v>
      </c>
    </row>
    <row r="5103" spans="1:23" x14ac:dyDescent="0.25">
      <c r="A5103" s="54" t="s">
        <v>317</v>
      </c>
      <c r="B5103" s="54" t="s">
        <v>432</v>
      </c>
      <c r="C5103" s="54" t="s">
        <v>263</v>
      </c>
      <c r="D5103" s="54" t="s">
        <v>429</v>
      </c>
      <c r="E5103" s="54" t="s">
        <v>18516</v>
      </c>
      <c r="F5103" s="71">
        <v>44584</v>
      </c>
      <c r="G5103" s="72">
        <v>9107.66</v>
      </c>
      <c r="H5103" s="72">
        <v>772784.95</v>
      </c>
      <c r="I5103" s="54" t="s">
        <v>265</v>
      </c>
      <c r="J5103" s="54" t="s">
        <v>13482</v>
      </c>
      <c r="K5103" s="54" t="s">
        <v>18517</v>
      </c>
      <c r="L5103" s="54" t="s">
        <v>18518</v>
      </c>
      <c r="M5103" s="54" t="s">
        <v>18516</v>
      </c>
      <c r="N5103" s="54" t="s">
        <v>256</v>
      </c>
      <c r="O5103" s="54" t="s">
        <v>256</v>
      </c>
      <c r="P5103" s="54" t="s">
        <v>268</v>
      </c>
      <c r="Q5103" s="54" t="s">
        <v>256</v>
      </c>
      <c r="R5103" s="54" t="s">
        <v>431</v>
      </c>
      <c r="S5103" s="71"/>
      <c r="T5103" s="54" t="s">
        <v>256</v>
      </c>
      <c r="U5103" s="71">
        <v>44584</v>
      </c>
      <c r="V5103" s="54" t="s">
        <v>256</v>
      </c>
      <c r="W5103" t="str">
        <f t="shared" si="79"/>
        <v>Jan-22</v>
      </c>
    </row>
    <row r="5104" spans="1:23" x14ac:dyDescent="0.25">
      <c r="A5104" s="54" t="s">
        <v>317</v>
      </c>
      <c r="B5104" s="54" t="s">
        <v>432</v>
      </c>
      <c r="C5104" s="54" t="s">
        <v>263</v>
      </c>
      <c r="D5104" s="54" t="s">
        <v>429</v>
      </c>
      <c r="E5104" s="54" t="s">
        <v>18519</v>
      </c>
      <c r="F5104" s="71">
        <v>44583</v>
      </c>
      <c r="G5104" s="72">
        <v>3406.83</v>
      </c>
      <c r="H5104" s="72">
        <v>289069.53000000003</v>
      </c>
      <c r="I5104" s="54" t="s">
        <v>265</v>
      </c>
      <c r="J5104" s="54" t="s">
        <v>13482</v>
      </c>
      <c r="K5104" s="54" t="s">
        <v>18520</v>
      </c>
      <c r="L5104" s="54" t="s">
        <v>18521</v>
      </c>
      <c r="M5104" s="54" t="s">
        <v>18519</v>
      </c>
      <c r="N5104" s="54" t="s">
        <v>256</v>
      </c>
      <c r="O5104" s="54" t="s">
        <v>256</v>
      </c>
      <c r="P5104" s="54" t="s">
        <v>268</v>
      </c>
      <c r="Q5104" s="54" t="s">
        <v>256</v>
      </c>
      <c r="R5104" s="54" t="s">
        <v>431</v>
      </c>
      <c r="S5104" s="71"/>
      <c r="T5104" s="54" t="s">
        <v>256</v>
      </c>
      <c r="U5104" s="71">
        <v>44583</v>
      </c>
      <c r="V5104" s="54" t="s">
        <v>256</v>
      </c>
      <c r="W5104" t="str">
        <f t="shared" si="79"/>
        <v>Jan-22</v>
      </c>
    </row>
    <row r="5105" spans="1:23" x14ac:dyDescent="0.25">
      <c r="A5105" s="54" t="s">
        <v>317</v>
      </c>
      <c r="B5105" s="54" t="s">
        <v>432</v>
      </c>
      <c r="C5105" s="54" t="s">
        <v>263</v>
      </c>
      <c r="D5105" s="54" t="s">
        <v>429</v>
      </c>
      <c r="E5105" s="54" t="s">
        <v>18522</v>
      </c>
      <c r="F5105" s="71">
        <v>44583</v>
      </c>
      <c r="G5105" s="72">
        <v>1781.61</v>
      </c>
      <c r="H5105" s="72">
        <v>151169.60999999999</v>
      </c>
      <c r="I5105" s="54" t="s">
        <v>265</v>
      </c>
      <c r="J5105" s="54" t="s">
        <v>13482</v>
      </c>
      <c r="K5105" s="54" t="s">
        <v>18523</v>
      </c>
      <c r="L5105" s="54" t="s">
        <v>18524</v>
      </c>
      <c r="M5105" s="54" t="s">
        <v>18522</v>
      </c>
      <c r="N5105" s="54" t="s">
        <v>256</v>
      </c>
      <c r="O5105" s="54" t="s">
        <v>256</v>
      </c>
      <c r="P5105" s="54" t="s">
        <v>268</v>
      </c>
      <c r="Q5105" s="54" t="s">
        <v>256</v>
      </c>
      <c r="R5105" s="54" t="s">
        <v>431</v>
      </c>
      <c r="S5105" s="71"/>
      <c r="T5105" s="54" t="s">
        <v>256</v>
      </c>
      <c r="U5105" s="71">
        <v>44583</v>
      </c>
      <c r="V5105" s="54" t="s">
        <v>256</v>
      </c>
      <c r="W5105" t="str">
        <f t="shared" si="79"/>
        <v>Jan-22</v>
      </c>
    </row>
    <row r="5106" spans="1:23" x14ac:dyDescent="0.25">
      <c r="A5106" s="54" t="s">
        <v>317</v>
      </c>
      <c r="B5106" s="54" t="s">
        <v>432</v>
      </c>
      <c r="C5106" s="54" t="s">
        <v>263</v>
      </c>
      <c r="D5106" s="54" t="s">
        <v>429</v>
      </c>
      <c r="E5106" s="54" t="s">
        <v>18525</v>
      </c>
      <c r="F5106" s="71">
        <v>44583</v>
      </c>
      <c r="G5106" s="72">
        <v>164.19</v>
      </c>
      <c r="H5106" s="72">
        <v>13931.52</v>
      </c>
      <c r="I5106" s="54" t="s">
        <v>265</v>
      </c>
      <c r="J5106" s="54" t="s">
        <v>13482</v>
      </c>
      <c r="K5106" s="54" t="s">
        <v>15426</v>
      </c>
      <c r="L5106" s="54" t="s">
        <v>18526</v>
      </c>
      <c r="M5106" s="54" t="s">
        <v>18525</v>
      </c>
      <c r="N5106" s="54" t="s">
        <v>256</v>
      </c>
      <c r="O5106" s="54" t="s">
        <v>256</v>
      </c>
      <c r="P5106" s="54" t="s">
        <v>268</v>
      </c>
      <c r="Q5106" s="54" t="s">
        <v>256</v>
      </c>
      <c r="R5106" s="54" t="s">
        <v>431</v>
      </c>
      <c r="S5106" s="71"/>
      <c r="T5106" s="54" t="s">
        <v>256</v>
      </c>
      <c r="U5106" s="71">
        <v>44583</v>
      </c>
      <c r="V5106" s="54" t="s">
        <v>256</v>
      </c>
      <c r="W5106" t="str">
        <f t="shared" si="79"/>
        <v>Jan-22</v>
      </c>
    </row>
    <row r="5107" spans="1:23" x14ac:dyDescent="0.25">
      <c r="A5107" s="54" t="s">
        <v>317</v>
      </c>
      <c r="B5107" s="54" t="s">
        <v>432</v>
      </c>
      <c r="C5107" s="54" t="s">
        <v>263</v>
      </c>
      <c r="D5107" s="54" t="s">
        <v>429</v>
      </c>
      <c r="E5107" s="54" t="s">
        <v>18527</v>
      </c>
      <c r="F5107" s="71">
        <v>44583</v>
      </c>
      <c r="G5107" s="72">
        <v>132.56</v>
      </c>
      <c r="H5107" s="72">
        <v>11247.72</v>
      </c>
      <c r="I5107" s="54" t="s">
        <v>265</v>
      </c>
      <c r="J5107" s="54" t="s">
        <v>13482</v>
      </c>
      <c r="K5107" s="54" t="s">
        <v>18528</v>
      </c>
      <c r="L5107" s="54" t="s">
        <v>18529</v>
      </c>
      <c r="M5107" s="54" t="s">
        <v>18527</v>
      </c>
      <c r="N5107" s="54" t="s">
        <v>256</v>
      </c>
      <c r="O5107" s="54" t="s">
        <v>256</v>
      </c>
      <c r="P5107" s="54" t="s">
        <v>268</v>
      </c>
      <c r="Q5107" s="54" t="s">
        <v>256</v>
      </c>
      <c r="R5107" s="54" t="s">
        <v>431</v>
      </c>
      <c r="S5107" s="71"/>
      <c r="T5107" s="54" t="s">
        <v>256</v>
      </c>
      <c r="U5107" s="71">
        <v>44583</v>
      </c>
      <c r="V5107" s="54" t="s">
        <v>256</v>
      </c>
      <c r="W5107" t="str">
        <f t="shared" si="79"/>
        <v>Jan-22</v>
      </c>
    </row>
    <row r="5108" spans="1:23" x14ac:dyDescent="0.25">
      <c r="A5108" s="54" t="s">
        <v>317</v>
      </c>
      <c r="B5108" s="54" t="s">
        <v>432</v>
      </c>
      <c r="C5108" s="54" t="s">
        <v>263</v>
      </c>
      <c r="D5108" s="54" t="s">
        <v>429</v>
      </c>
      <c r="E5108" s="54" t="s">
        <v>18530</v>
      </c>
      <c r="F5108" s="71">
        <v>44590</v>
      </c>
      <c r="G5108" s="72">
        <v>67.05</v>
      </c>
      <c r="H5108" s="72">
        <v>5689.19</v>
      </c>
      <c r="I5108" s="54" t="s">
        <v>265</v>
      </c>
      <c r="J5108" s="54" t="s">
        <v>13482</v>
      </c>
      <c r="K5108" s="54" t="s">
        <v>18531</v>
      </c>
      <c r="L5108" s="54" t="s">
        <v>18532</v>
      </c>
      <c r="M5108" s="54" t="s">
        <v>18530</v>
      </c>
      <c r="N5108" s="54" t="s">
        <v>256</v>
      </c>
      <c r="O5108" s="54" t="s">
        <v>256</v>
      </c>
      <c r="P5108" s="54" t="s">
        <v>268</v>
      </c>
      <c r="Q5108" s="54" t="s">
        <v>256</v>
      </c>
      <c r="R5108" s="54" t="s">
        <v>431</v>
      </c>
      <c r="S5108" s="71"/>
      <c r="T5108" s="54" t="s">
        <v>256</v>
      </c>
      <c r="U5108" s="71">
        <v>44590</v>
      </c>
      <c r="V5108" s="54" t="s">
        <v>256</v>
      </c>
      <c r="W5108" t="str">
        <f t="shared" si="79"/>
        <v>Jan-22</v>
      </c>
    </row>
    <row r="5109" spans="1:23" x14ac:dyDescent="0.25">
      <c r="A5109" s="54" t="s">
        <v>317</v>
      </c>
      <c r="B5109" s="54" t="s">
        <v>432</v>
      </c>
      <c r="C5109" s="54" t="s">
        <v>263</v>
      </c>
      <c r="D5109" s="54" t="s">
        <v>429</v>
      </c>
      <c r="E5109" s="54" t="s">
        <v>18533</v>
      </c>
      <c r="F5109" s="71">
        <v>44590</v>
      </c>
      <c r="G5109" s="72">
        <v>17.55</v>
      </c>
      <c r="H5109" s="72">
        <v>1489.12</v>
      </c>
      <c r="I5109" s="54" t="s">
        <v>265</v>
      </c>
      <c r="J5109" s="54" t="s">
        <v>13482</v>
      </c>
      <c r="K5109" s="54" t="s">
        <v>18534</v>
      </c>
      <c r="L5109" s="54" t="s">
        <v>18535</v>
      </c>
      <c r="M5109" s="54" t="s">
        <v>18533</v>
      </c>
      <c r="N5109" s="54" t="s">
        <v>256</v>
      </c>
      <c r="O5109" s="54" t="s">
        <v>256</v>
      </c>
      <c r="P5109" s="54" t="s">
        <v>268</v>
      </c>
      <c r="Q5109" s="54" t="s">
        <v>256</v>
      </c>
      <c r="R5109" s="54" t="s">
        <v>431</v>
      </c>
      <c r="S5109" s="71"/>
      <c r="T5109" s="54" t="s">
        <v>256</v>
      </c>
      <c r="U5109" s="71">
        <v>44590</v>
      </c>
      <c r="V5109" s="54" t="s">
        <v>256</v>
      </c>
      <c r="W5109" t="str">
        <f t="shared" si="79"/>
        <v>Jan-22</v>
      </c>
    </row>
    <row r="5110" spans="1:23" x14ac:dyDescent="0.25">
      <c r="A5110" s="54" t="s">
        <v>317</v>
      </c>
      <c r="B5110" s="54" t="s">
        <v>432</v>
      </c>
      <c r="C5110" s="54" t="s">
        <v>263</v>
      </c>
      <c r="D5110" s="54" t="s">
        <v>429</v>
      </c>
      <c r="E5110" s="54" t="s">
        <v>18536</v>
      </c>
      <c r="F5110" s="71">
        <v>44590</v>
      </c>
      <c r="G5110" s="72">
        <v>2713.67</v>
      </c>
      <c r="H5110" s="72">
        <v>230254.9</v>
      </c>
      <c r="I5110" s="54" t="s">
        <v>265</v>
      </c>
      <c r="J5110" s="54" t="s">
        <v>13482</v>
      </c>
      <c r="K5110" s="54" t="s">
        <v>18537</v>
      </c>
      <c r="L5110" s="54" t="s">
        <v>18538</v>
      </c>
      <c r="M5110" s="54" t="s">
        <v>18536</v>
      </c>
      <c r="N5110" s="54" t="s">
        <v>256</v>
      </c>
      <c r="O5110" s="54" t="s">
        <v>256</v>
      </c>
      <c r="P5110" s="54" t="s">
        <v>268</v>
      </c>
      <c r="Q5110" s="54" t="s">
        <v>256</v>
      </c>
      <c r="R5110" s="54" t="s">
        <v>431</v>
      </c>
      <c r="S5110" s="71"/>
      <c r="T5110" s="54" t="s">
        <v>256</v>
      </c>
      <c r="U5110" s="71">
        <v>44590</v>
      </c>
      <c r="V5110" s="54" t="s">
        <v>256</v>
      </c>
      <c r="W5110" t="str">
        <f t="shared" si="79"/>
        <v>Jan-22</v>
      </c>
    </row>
    <row r="5111" spans="1:23" x14ac:dyDescent="0.25">
      <c r="A5111" s="54" t="s">
        <v>317</v>
      </c>
      <c r="B5111" s="54" t="s">
        <v>432</v>
      </c>
      <c r="C5111" s="54" t="s">
        <v>263</v>
      </c>
      <c r="D5111" s="54" t="s">
        <v>429</v>
      </c>
      <c r="E5111" s="54" t="s">
        <v>18539</v>
      </c>
      <c r="F5111" s="71">
        <v>44563</v>
      </c>
      <c r="G5111" s="72">
        <v>100.23</v>
      </c>
      <c r="H5111" s="72">
        <v>8504.52</v>
      </c>
      <c r="I5111" s="54" t="s">
        <v>265</v>
      </c>
      <c r="J5111" s="54" t="s">
        <v>13510</v>
      </c>
      <c r="K5111" s="54" t="s">
        <v>18540</v>
      </c>
      <c r="L5111" s="54" t="s">
        <v>18541</v>
      </c>
      <c r="M5111" s="54" t="s">
        <v>18539</v>
      </c>
      <c r="N5111" s="54" t="s">
        <v>256</v>
      </c>
      <c r="O5111" s="54" t="s">
        <v>256</v>
      </c>
      <c r="P5111" s="54" t="s">
        <v>268</v>
      </c>
      <c r="Q5111" s="54" t="s">
        <v>256</v>
      </c>
      <c r="R5111" s="54" t="s">
        <v>431</v>
      </c>
      <c r="S5111" s="71"/>
      <c r="T5111" s="54" t="s">
        <v>256</v>
      </c>
      <c r="U5111" s="71">
        <v>44563</v>
      </c>
      <c r="V5111" s="54" t="s">
        <v>256</v>
      </c>
      <c r="W5111" t="str">
        <f t="shared" si="79"/>
        <v>Jan-22</v>
      </c>
    </row>
    <row r="5112" spans="1:23" x14ac:dyDescent="0.25">
      <c r="A5112" s="54" t="s">
        <v>317</v>
      </c>
      <c r="B5112" s="54" t="s">
        <v>432</v>
      </c>
      <c r="C5112" s="54" t="s">
        <v>263</v>
      </c>
      <c r="D5112" s="54" t="s">
        <v>429</v>
      </c>
      <c r="E5112" s="54" t="s">
        <v>18542</v>
      </c>
      <c r="F5112" s="71">
        <v>44563</v>
      </c>
      <c r="G5112" s="72">
        <v>216.24</v>
      </c>
      <c r="H5112" s="72">
        <v>18347.96</v>
      </c>
      <c r="I5112" s="54" t="s">
        <v>265</v>
      </c>
      <c r="J5112" s="54" t="s">
        <v>13510</v>
      </c>
      <c r="K5112" s="54" t="s">
        <v>18543</v>
      </c>
      <c r="L5112" s="54" t="s">
        <v>18544</v>
      </c>
      <c r="M5112" s="54" t="s">
        <v>18542</v>
      </c>
      <c r="N5112" s="54" t="s">
        <v>256</v>
      </c>
      <c r="O5112" s="54" t="s">
        <v>256</v>
      </c>
      <c r="P5112" s="54" t="s">
        <v>268</v>
      </c>
      <c r="Q5112" s="54" t="s">
        <v>256</v>
      </c>
      <c r="R5112" s="54" t="s">
        <v>431</v>
      </c>
      <c r="S5112" s="71"/>
      <c r="T5112" s="54" t="s">
        <v>256</v>
      </c>
      <c r="U5112" s="71">
        <v>44563</v>
      </c>
      <c r="V5112" s="54" t="s">
        <v>256</v>
      </c>
      <c r="W5112" t="str">
        <f t="shared" si="79"/>
        <v>Jan-22</v>
      </c>
    </row>
    <row r="5113" spans="1:23" x14ac:dyDescent="0.25">
      <c r="A5113" s="54" t="s">
        <v>317</v>
      </c>
      <c r="B5113" s="54" t="s">
        <v>432</v>
      </c>
      <c r="C5113" s="54" t="s">
        <v>263</v>
      </c>
      <c r="D5113" s="54" t="s">
        <v>429</v>
      </c>
      <c r="E5113" s="54" t="s">
        <v>18545</v>
      </c>
      <c r="F5113" s="71">
        <v>44563</v>
      </c>
      <c r="G5113" s="72">
        <v>206.37</v>
      </c>
      <c r="H5113" s="72">
        <v>17510.490000000002</v>
      </c>
      <c r="I5113" s="54" t="s">
        <v>265</v>
      </c>
      <c r="J5113" s="54" t="s">
        <v>13510</v>
      </c>
      <c r="K5113" s="54" t="s">
        <v>18546</v>
      </c>
      <c r="L5113" s="54" t="s">
        <v>18547</v>
      </c>
      <c r="M5113" s="54" t="s">
        <v>18545</v>
      </c>
      <c r="N5113" s="54" t="s">
        <v>256</v>
      </c>
      <c r="O5113" s="54" t="s">
        <v>256</v>
      </c>
      <c r="P5113" s="54" t="s">
        <v>268</v>
      </c>
      <c r="Q5113" s="54" t="s">
        <v>256</v>
      </c>
      <c r="R5113" s="54" t="s">
        <v>431</v>
      </c>
      <c r="S5113" s="71"/>
      <c r="T5113" s="54" t="s">
        <v>256</v>
      </c>
      <c r="U5113" s="71">
        <v>44563</v>
      </c>
      <c r="V5113" s="54" t="s">
        <v>256</v>
      </c>
      <c r="W5113" t="str">
        <f t="shared" si="79"/>
        <v>Jan-22</v>
      </c>
    </row>
    <row r="5114" spans="1:23" x14ac:dyDescent="0.25">
      <c r="A5114" s="54" t="s">
        <v>317</v>
      </c>
      <c r="B5114" s="54" t="s">
        <v>432</v>
      </c>
      <c r="C5114" s="54" t="s">
        <v>263</v>
      </c>
      <c r="D5114" s="54" t="s">
        <v>429</v>
      </c>
      <c r="E5114" s="54" t="s">
        <v>18548</v>
      </c>
      <c r="F5114" s="71">
        <v>44569</v>
      </c>
      <c r="G5114" s="72">
        <v>18.829999999999998</v>
      </c>
      <c r="H5114" s="72">
        <v>1597.73</v>
      </c>
      <c r="I5114" s="54" t="s">
        <v>265</v>
      </c>
      <c r="J5114" s="54" t="s">
        <v>13510</v>
      </c>
      <c r="K5114" s="54" t="s">
        <v>18549</v>
      </c>
      <c r="L5114" s="54" t="s">
        <v>18550</v>
      </c>
      <c r="M5114" s="54" t="s">
        <v>18548</v>
      </c>
      <c r="N5114" s="54" t="s">
        <v>256</v>
      </c>
      <c r="O5114" s="54" t="s">
        <v>256</v>
      </c>
      <c r="P5114" s="54" t="s">
        <v>268</v>
      </c>
      <c r="Q5114" s="54" t="s">
        <v>256</v>
      </c>
      <c r="R5114" s="54" t="s">
        <v>431</v>
      </c>
      <c r="S5114" s="71"/>
      <c r="T5114" s="54" t="s">
        <v>256</v>
      </c>
      <c r="U5114" s="71">
        <v>44569</v>
      </c>
      <c r="V5114" s="54" t="s">
        <v>256</v>
      </c>
      <c r="W5114" t="str">
        <f t="shared" si="79"/>
        <v>Jan-22</v>
      </c>
    </row>
    <row r="5115" spans="1:23" x14ac:dyDescent="0.25">
      <c r="A5115" s="54" t="s">
        <v>317</v>
      </c>
      <c r="B5115" s="54" t="s">
        <v>432</v>
      </c>
      <c r="C5115" s="54" t="s">
        <v>263</v>
      </c>
      <c r="D5115" s="54" t="s">
        <v>429</v>
      </c>
      <c r="E5115" s="54" t="s">
        <v>18551</v>
      </c>
      <c r="F5115" s="71">
        <v>44569</v>
      </c>
      <c r="G5115" s="72">
        <v>1275.42</v>
      </c>
      <c r="H5115" s="72">
        <v>108219.39</v>
      </c>
      <c r="I5115" s="54" t="s">
        <v>265</v>
      </c>
      <c r="J5115" s="54" t="s">
        <v>13510</v>
      </c>
      <c r="K5115" s="54" t="s">
        <v>18552</v>
      </c>
      <c r="L5115" s="54" t="s">
        <v>18553</v>
      </c>
      <c r="M5115" s="54" t="s">
        <v>18551</v>
      </c>
      <c r="N5115" s="54" t="s">
        <v>256</v>
      </c>
      <c r="O5115" s="54" t="s">
        <v>256</v>
      </c>
      <c r="P5115" s="54" t="s">
        <v>268</v>
      </c>
      <c r="Q5115" s="54" t="s">
        <v>256</v>
      </c>
      <c r="R5115" s="54" t="s">
        <v>431</v>
      </c>
      <c r="S5115" s="71"/>
      <c r="T5115" s="54" t="s">
        <v>256</v>
      </c>
      <c r="U5115" s="71">
        <v>44569</v>
      </c>
      <c r="V5115" s="54" t="s">
        <v>256</v>
      </c>
      <c r="W5115" t="str">
        <f t="shared" si="79"/>
        <v>Jan-22</v>
      </c>
    </row>
    <row r="5116" spans="1:23" x14ac:dyDescent="0.25">
      <c r="A5116" s="54" t="s">
        <v>317</v>
      </c>
      <c r="B5116" s="54" t="s">
        <v>432</v>
      </c>
      <c r="C5116" s="54" t="s">
        <v>263</v>
      </c>
      <c r="D5116" s="54" t="s">
        <v>429</v>
      </c>
      <c r="E5116" s="54" t="s">
        <v>18554</v>
      </c>
      <c r="F5116" s="71">
        <v>44571</v>
      </c>
      <c r="G5116" s="72">
        <v>242.49</v>
      </c>
      <c r="H5116" s="72">
        <v>20575.28</v>
      </c>
      <c r="I5116" s="54" t="s">
        <v>265</v>
      </c>
      <c r="J5116" s="54" t="s">
        <v>13510</v>
      </c>
      <c r="K5116" s="54" t="s">
        <v>18555</v>
      </c>
      <c r="L5116" s="54" t="s">
        <v>18556</v>
      </c>
      <c r="M5116" s="54" t="s">
        <v>18554</v>
      </c>
      <c r="N5116" s="54" t="s">
        <v>256</v>
      </c>
      <c r="O5116" s="54" t="s">
        <v>256</v>
      </c>
      <c r="P5116" s="54" t="s">
        <v>268</v>
      </c>
      <c r="Q5116" s="54" t="s">
        <v>256</v>
      </c>
      <c r="R5116" s="54" t="s">
        <v>431</v>
      </c>
      <c r="S5116" s="71"/>
      <c r="T5116" s="54" t="s">
        <v>256</v>
      </c>
      <c r="U5116" s="71">
        <v>44571</v>
      </c>
      <c r="V5116" s="54" t="s">
        <v>256</v>
      </c>
      <c r="W5116" t="str">
        <f t="shared" si="79"/>
        <v>Jan-22</v>
      </c>
    </row>
    <row r="5117" spans="1:23" x14ac:dyDescent="0.25">
      <c r="A5117" s="54" t="s">
        <v>317</v>
      </c>
      <c r="B5117" s="54" t="s">
        <v>432</v>
      </c>
      <c r="C5117" s="54" t="s">
        <v>263</v>
      </c>
      <c r="D5117" s="54" t="s">
        <v>429</v>
      </c>
      <c r="E5117" s="54" t="s">
        <v>18557</v>
      </c>
      <c r="F5117" s="71">
        <v>44571</v>
      </c>
      <c r="G5117" s="72">
        <v>74.67</v>
      </c>
      <c r="H5117" s="72">
        <v>6335.75</v>
      </c>
      <c r="I5117" s="54" t="s">
        <v>265</v>
      </c>
      <c r="J5117" s="54" t="s">
        <v>13510</v>
      </c>
      <c r="K5117" s="54" t="s">
        <v>18558</v>
      </c>
      <c r="L5117" s="54" t="s">
        <v>18559</v>
      </c>
      <c r="M5117" s="54" t="s">
        <v>18557</v>
      </c>
      <c r="N5117" s="54" t="s">
        <v>256</v>
      </c>
      <c r="O5117" s="54" t="s">
        <v>256</v>
      </c>
      <c r="P5117" s="54" t="s">
        <v>268</v>
      </c>
      <c r="Q5117" s="54" t="s">
        <v>256</v>
      </c>
      <c r="R5117" s="54" t="s">
        <v>431</v>
      </c>
      <c r="S5117" s="71"/>
      <c r="T5117" s="54" t="s">
        <v>256</v>
      </c>
      <c r="U5117" s="71">
        <v>44571</v>
      </c>
      <c r="V5117" s="54" t="s">
        <v>256</v>
      </c>
      <c r="W5117" t="str">
        <f t="shared" si="79"/>
        <v>Jan-22</v>
      </c>
    </row>
    <row r="5118" spans="1:23" x14ac:dyDescent="0.25">
      <c r="A5118" s="54" t="s">
        <v>317</v>
      </c>
      <c r="B5118" s="54" t="s">
        <v>432</v>
      </c>
      <c r="C5118" s="54" t="s">
        <v>263</v>
      </c>
      <c r="D5118" s="54" t="s">
        <v>429</v>
      </c>
      <c r="E5118" s="54" t="s">
        <v>18560</v>
      </c>
      <c r="F5118" s="71">
        <v>44571</v>
      </c>
      <c r="G5118" s="72">
        <v>747.15</v>
      </c>
      <c r="H5118" s="72">
        <v>63395.68</v>
      </c>
      <c r="I5118" s="54" t="s">
        <v>265</v>
      </c>
      <c r="J5118" s="54" t="s">
        <v>13510</v>
      </c>
      <c r="K5118" s="54" t="s">
        <v>18561</v>
      </c>
      <c r="L5118" s="54" t="s">
        <v>18562</v>
      </c>
      <c r="M5118" s="54" t="s">
        <v>18560</v>
      </c>
      <c r="N5118" s="54" t="s">
        <v>256</v>
      </c>
      <c r="O5118" s="54" t="s">
        <v>256</v>
      </c>
      <c r="P5118" s="54" t="s">
        <v>268</v>
      </c>
      <c r="Q5118" s="54" t="s">
        <v>256</v>
      </c>
      <c r="R5118" s="54" t="s">
        <v>431</v>
      </c>
      <c r="S5118" s="71"/>
      <c r="T5118" s="54" t="s">
        <v>256</v>
      </c>
      <c r="U5118" s="71">
        <v>44571</v>
      </c>
      <c r="V5118" s="54" t="s">
        <v>256</v>
      </c>
      <c r="W5118" t="str">
        <f t="shared" si="79"/>
        <v>Jan-22</v>
      </c>
    </row>
    <row r="5119" spans="1:23" x14ac:dyDescent="0.25">
      <c r="A5119" s="54" t="s">
        <v>317</v>
      </c>
      <c r="B5119" s="54" t="s">
        <v>432</v>
      </c>
      <c r="C5119" s="54" t="s">
        <v>263</v>
      </c>
      <c r="D5119" s="54" t="s">
        <v>429</v>
      </c>
      <c r="E5119" s="54" t="s">
        <v>18563</v>
      </c>
      <c r="F5119" s="71">
        <v>44570</v>
      </c>
      <c r="G5119" s="72">
        <v>111.77</v>
      </c>
      <c r="H5119" s="72">
        <v>9483.68</v>
      </c>
      <c r="I5119" s="54" t="s">
        <v>265</v>
      </c>
      <c r="J5119" s="54" t="s">
        <v>13510</v>
      </c>
      <c r="K5119" s="54" t="s">
        <v>18564</v>
      </c>
      <c r="L5119" s="54" t="s">
        <v>18565</v>
      </c>
      <c r="M5119" s="54" t="s">
        <v>18563</v>
      </c>
      <c r="N5119" s="54" t="s">
        <v>256</v>
      </c>
      <c r="O5119" s="54" t="s">
        <v>256</v>
      </c>
      <c r="P5119" s="54" t="s">
        <v>268</v>
      </c>
      <c r="Q5119" s="54" t="s">
        <v>256</v>
      </c>
      <c r="R5119" s="54" t="s">
        <v>431</v>
      </c>
      <c r="S5119" s="71"/>
      <c r="T5119" s="54" t="s">
        <v>256</v>
      </c>
      <c r="U5119" s="71">
        <v>44570</v>
      </c>
      <c r="V5119" s="54" t="s">
        <v>256</v>
      </c>
      <c r="W5119" t="str">
        <f t="shared" si="79"/>
        <v>Jan-22</v>
      </c>
    </row>
    <row r="5120" spans="1:23" x14ac:dyDescent="0.25">
      <c r="A5120" s="54" t="s">
        <v>317</v>
      </c>
      <c r="B5120" s="54" t="s">
        <v>432</v>
      </c>
      <c r="C5120" s="54" t="s">
        <v>263</v>
      </c>
      <c r="D5120" s="54" t="s">
        <v>429</v>
      </c>
      <c r="E5120" s="54" t="s">
        <v>18566</v>
      </c>
      <c r="F5120" s="71">
        <v>44573</v>
      </c>
      <c r="G5120" s="72">
        <v>153.55000000000001</v>
      </c>
      <c r="H5120" s="72">
        <v>13028.72</v>
      </c>
      <c r="I5120" s="54" t="s">
        <v>265</v>
      </c>
      <c r="J5120" s="54" t="s">
        <v>13510</v>
      </c>
      <c r="K5120" s="54" t="s">
        <v>18567</v>
      </c>
      <c r="L5120" s="54" t="s">
        <v>18568</v>
      </c>
      <c r="M5120" s="54" t="s">
        <v>18566</v>
      </c>
      <c r="N5120" s="54" t="s">
        <v>256</v>
      </c>
      <c r="O5120" s="54" t="s">
        <v>256</v>
      </c>
      <c r="P5120" s="54" t="s">
        <v>268</v>
      </c>
      <c r="Q5120" s="54" t="s">
        <v>256</v>
      </c>
      <c r="R5120" s="54" t="s">
        <v>431</v>
      </c>
      <c r="S5120" s="71"/>
      <c r="T5120" s="54" t="s">
        <v>256</v>
      </c>
      <c r="U5120" s="71">
        <v>44573</v>
      </c>
      <c r="V5120" s="54" t="s">
        <v>256</v>
      </c>
      <c r="W5120" t="str">
        <f t="shared" si="79"/>
        <v>Jan-22</v>
      </c>
    </row>
    <row r="5121" spans="1:23" x14ac:dyDescent="0.25">
      <c r="A5121" s="54" t="s">
        <v>317</v>
      </c>
      <c r="B5121" s="54" t="s">
        <v>432</v>
      </c>
      <c r="C5121" s="54" t="s">
        <v>263</v>
      </c>
      <c r="D5121" s="54" t="s">
        <v>429</v>
      </c>
      <c r="E5121" s="54" t="s">
        <v>18569</v>
      </c>
      <c r="F5121" s="71">
        <v>44571</v>
      </c>
      <c r="G5121" s="72">
        <v>21.73</v>
      </c>
      <c r="H5121" s="72">
        <v>1843.79</v>
      </c>
      <c r="I5121" s="54" t="s">
        <v>265</v>
      </c>
      <c r="J5121" s="54" t="s">
        <v>13510</v>
      </c>
      <c r="K5121" s="54" t="s">
        <v>18570</v>
      </c>
      <c r="L5121" s="54" t="s">
        <v>18571</v>
      </c>
      <c r="M5121" s="54" t="s">
        <v>18569</v>
      </c>
      <c r="N5121" s="54" t="s">
        <v>256</v>
      </c>
      <c r="O5121" s="54" t="s">
        <v>256</v>
      </c>
      <c r="P5121" s="54" t="s">
        <v>268</v>
      </c>
      <c r="Q5121" s="54" t="s">
        <v>256</v>
      </c>
      <c r="R5121" s="54" t="s">
        <v>431</v>
      </c>
      <c r="S5121" s="71"/>
      <c r="T5121" s="54" t="s">
        <v>256</v>
      </c>
      <c r="U5121" s="71">
        <v>44571</v>
      </c>
      <c r="V5121" s="54" t="s">
        <v>256</v>
      </c>
      <c r="W5121" t="str">
        <f t="shared" si="79"/>
        <v>Jan-22</v>
      </c>
    </row>
    <row r="5122" spans="1:23" x14ac:dyDescent="0.25">
      <c r="A5122" s="54" t="s">
        <v>317</v>
      </c>
      <c r="B5122" s="54" t="s">
        <v>432</v>
      </c>
      <c r="C5122" s="54" t="s">
        <v>263</v>
      </c>
      <c r="D5122" s="54" t="s">
        <v>429</v>
      </c>
      <c r="E5122" s="54" t="s">
        <v>18572</v>
      </c>
      <c r="F5122" s="71">
        <v>44571</v>
      </c>
      <c r="G5122" s="72">
        <v>43.1</v>
      </c>
      <c r="H5122" s="72">
        <v>3657.04</v>
      </c>
      <c r="I5122" s="54" t="s">
        <v>265</v>
      </c>
      <c r="J5122" s="54" t="s">
        <v>13510</v>
      </c>
      <c r="K5122" s="54" t="s">
        <v>18573</v>
      </c>
      <c r="L5122" s="54" t="s">
        <v>18574</v>
      </c>
      <c r="M5122" s="54" t="s">
        <v>18572</v>
      </c>
      <c r="N5122" s="54" t="s">
        <v>256</v>
      </c>
      <c r="O5122" s="54" t="s">
        <v>256</v>
      </c>
      <c r="P5122" s="54" t="s">
        <v>268</v>
      </c>
      <c r="Q5122" s="54" t="s">
        <v>256</v>
      </c>
      <c r="R5122" s="54" t="s">
        <v>431</v>
      </c>
      <c r="S5122" s="71"/>
      <c r="T5122" s="54" t="s">
        <v>256</v>
      </c>
      <c r="U5122" s="71">
        <v>44571</v>
      </c>
      <c r="V5122" s="54" t="s">
        <v>256</v>
      </c>
      <c r="W5122" t="str">
        <f t="shared" si="79"/>
        <v>Jan-22</v>
      </c>
    </row>
    <row r="5123" spans="1:23" x14ac:dyDescent="0.25">
      <c r="A5123" s="54" t="s">
        <v>317</v>
      </c>
      <c r="B5123" s="54" t="s">
        <v>432</v>
      </c>
      <c r="C5123" s="54" t="s">
        <v>263</v>
      </c>
      <c r="D5123" s="54" t="s">
        <v>429</v>
      </c>
      <c r="E5123" s="54" t="s">
        <v>18575</v>
      </c>
      <c r="F5123" s="71">
        <v>44571</v>
      </c>
      <c r="G5123" s="72">
        <v>9.42</v>
      </c>
      <c r="H5123" s="72">
        <v>799.29</v>
      </c>
      <c r="I5123" s="54" t="s">
        <v>265</v>
      </c>
      <c r="J5123" s="54" t="s">
        <v>13510</v>
      </c>
      <c r="K5123" s="54" t="s">
        <v>18576</v>
      </c>
      <c r="L5123" s="54" t="s">
        <v>18577</v>
      </c>
      <c r="M5123" s="54" t="s">
        <v>18575</v>
      </c>
      <c r="N5123" s="54" t="s">
        <v>256</v>
      </c>
      <c r="O5123" s="54" t="s">
        <v>256</v>
      </c>
      <c r="P5123" s="54" t="s">
        <v>268</v>
      </c>
      <c r="Q5123" s="54" t="s">
        <v>256</v>
      </c>
      <c r="R5123" s="54" t="s">
        <v>431</v>
      </c>
      <c r="S5123" s="71"/>
      <c r="T5123" s="54" t="s">
        <v>256</v>
      </c>
      <c r="U5123" s="71">
        <v>44571</v>
      </c>
      <c r="V5123" s="54" t="s">
        <v>256</v>
      </c>
      <c r="W5123" t="str">
        <f t="shared" si="79"/>
        <v>Jan-22</v>
      </c>
    </row>
    <row r="5124" spans="1:23" x14ac:dyDescent="0.25">
      <c r="A5124" s="54" t="s">
        <v>317</v>
      </c>
      <c r="B5124" s="54" t="s">
        <v>432</v>
      </c>
      <c r="C5124" s="54" t="s">
        <v>263</v>
      </c>
      <c r="D5124" s="54" t="s">
        <v>429</v>
      </c>
      <c r="E5124" s="54" t="s">
        <v>18578</v>
      </c>
      <c r="F5124" s="71">
        <v>44573</v>
      </c>
      <c r="G5124" s="72">
        <v>71.680000000000007</v>
      </c>
      <c r="H5124" s="72">
        <v>6082.05</v>
      </c>
      <c r="I5124" s="54" t="s">
        <v>265</v>
      </c>
      <c r="J5124" s="54" t="s">
        <v>13510</v>
      </c>
      <c r="K5124" s="54" t="s">
        <v>18579</v>
      </c>
      <c r="L5124" s="54" t="s">
        <v>18580</v>
      </c>
      <c r="M5124" s="54" t="s">
        <v>18578</v>
      </c>
      <c r="N5124" s="54" t="s">
        <v>256</v>
      </c>
      <c r="O5124" s="54" t="s">
        <v>256</v>
      </c>
      <c r="P5124" s="54" t="s">
        <v>268</v>
      </c>
      <c r="Q5124" s="54" t="s">
        <v>256</v>
      </c>
      <c r="R5124" s="54" t="s">
        <v>431</v>
      </c>
      <c r="S5124" s="71"/>
      <c r="T5124" s="54" t="s">
        <v>256</v>
      </c>
      <c r="U5124" s="71">
        <v>44573</v>
      </c>
      <c r="V5124" s="54" t="s">
        <v>256</v>
      </c>
      <c r="W5124" t="str">
        <f t="shared" si="79"/>
        <v>Jan-22</v>
      </c>
    </row>
    <row r="5125" spans="1:23" x14ac:dyDescent="0.25">
      <c r="A5125" s="54" t="s">
        <v>317</v>
      </c>
      <c r="B5125" s="54" t="s">
        <v>432</v>
      </c>
      <c r="C5125" s="54" t="s">
        <v>263</v>
      </c>
      <c r="D5125" s="54" t="s">
        <v>429</v>
      </c>
      <c r="E5125" s="54" t="s">
        <v>18581</v>
      </c>
      <c r="F5125" s="71">
        <v>44573</v>
      </c>
      <c r="G5125" s="72">
        <v>107.53</v>
      </c>
      <c r="H5125" s="72">
        <v>9123.92</v>
      </c>
      <c r="I5125" s="54" t="s">
        <v>265</v>
      </c>
      <c r="J5125" s="54" t="s">
        <v>13510</v>
      </c>
      <c r="K5125" s="54" t="s">
        <v>18582</v>
      </c>
      <c r="L5125" s="54" t="s">
        <v>18583</v>
      </c>
      <c r="M5125" s="54" t="s">
        <v>18581</v>
      </c>
      <c r="N5125" s="54" t="s">
        <v>256</v>
      </c>
      <c r="O5125" s="54" t="s">
        <v>256</v>
      </c>
      <c r="P5125" s="54" t="s">
        <v>268</v>
      </c>
      <c r="Q5125" s="54" t="s">
        <v>256</v>
      </c>
      <c r="R5125" s="54" t="s">
        <v>431</v>
      </c>
      <c r="S5125" s="71"/>
      <c r="T5125" s="54" t="s">
        <v>256</v>
      </c>
      <c r="U5125" s="71">
        <v>44573</v>
      </c>
      <c r="V5125" s="54" t="s">
        <v>256</v>
      </c>
      <c r="W5125" t="str">
        <f t="shared" ref="W5125:W5188" si="80">TEXT(F5125,"MMM-YY")</f>
        <v>Jan-22</v>
      </c>
    </row>
    <row r="5126" spans="1:23" x14ac:dyDescent="0.25">
      <c r="A5126" s="54" t="s">
        <v>317</v>
      </c>
      <c r="B5126" s="54" t="s">
        <v>432</v>
      </c>
      <c r="C5126" s="54" t="s">
        <v>263</v>
      </c>
      <c r="D5126" s="54" t="s">
        <v>429</v>
      </c>
      <c r="E5126" s="54" t="s">
        <v>18584</v>
      </c>
      <c r="F5126" s="71">
        <v>44573</v>
      </c>
      <c r="G5126" s="72">
        <v>37.44</v>
      </c>
      <c r="H5126" s="72">
        <v>3176.78</v>
      </c>
      <c r="I5126" s="54" t="s">
        <v>265</v>
      </c>
      <c r="J5126" s="54" t="s">
        <v>13510</v>
      </c>
      <c r="K5126" s="54" t="s">
        <v>18585</v>
      </c>
      <c r="L5126" s="54" t="s">
        <v>18586</v>
      </c>
      <c r="M5126" s="54" t="s">
        <v>18584</v>
      </c>
      <c r="N5126" s="54" t="s">
        <v>256</v>
      </c>
      <c r="O5126" s="54" t="s">
        <v>256</v>
      </c>
      <c r="P5126" s="54" t="s">
        <v>268</v>
      </c>
      <c r="Q5126" s="54" t="s">
        <v>256</v>
      </c>
      <c r="R5126" s="54" t="s">
        <v>431</v>
      </c>
      <c r="S5126" s="71"/>
      <c r="T5126" s="54" t="s">
        <v>256</v>
      </c>
      <c r="U5126" s="71">
        <v>44573</v>
      </c>
      <c r="V5126" s="54" t="s">
        <v>256</v>
      </c>
      <c r="W5126" t="str">
        <f t="shared" si="80"/>
        <v>Jan-22</v>
      </c>
    </row>
    <row r="5127" spans="1:23" x14ac:dyDescent="0.25">
      <c r="A5127" s="54" t="s">
        <v>317</v>
      </c>
      <c r="B5127" s="54" t="s">
        <v>432</v>
      </c>
      <c r="C5127" s="54" t="s">
        <v>263</v>
      </c>
      <c r="D5127" s="54" t="s">
        <v>429</v>
      </c>
      <c r="E5127" s="54" t="s">
        <v>18587</v>
      </c>
      <c r="F5127" s="71">
        <v>44573</v>
      </c>
      <c r="G5127" s="72">
        <v>47.68</v>
      </c>
      <c r="H5127" s="72">
        <v>4045.65</v>
      </c>
      <c r="I5127" s="54" t="s">
        <v>265</v>
      </c>
      <c r="J5127" s="54" t="s">
        <v>13510</v>
      </c>
      <c r="K5127" s="54" t="s">
        <v>18588</v>
      </c>
      <c r="L5127" s="54" t="s">
        <v>18589</v>
      </c>
      <c r="M5127" s="54" t="s">
        <v>18587</v>
      </c>
      <c r="N5127" s="54" t="s">
        <v>256</v>
      </c>
      <c r="O5127" s="54" t="s">
        <v>256</v>
      </c>
      <c r="P5127" s="54" t="s">
        <v>268</v>
      </c>
      <c r="Q5127" s="54" t="s">
        <v>256</v>
      </c>
      <c r="R5127" s="54" t="s">
        <v>431</v>
      </c>
      <c r="S5127" s="71"/>
      <c r="T5127" s="54" t="s">
        <v>256</v>
      </c>
      <c r="U5127" s="71">
        <v>44573</v>
      </c>
      <c r="V5127" s="54" t="s">
        <v>256</v>
      </c>
      <c r="W5127" t="str">
        <f t="shared" si="80"/>
        <v>Jan-22</v>
      </c>
    </row>
    <row r="5128" spans="1:23" x14ac:dyDescent="0.25">
      <c r="A5128" s="54" t="s">
        <v>317</v>
      </c>
      <c r="B5128" s="54" t="s">
        <v>432</v>
      </c>
      <c r="C5128" s="54" t="s">
        <v>263</v>
      </c>
      <c r="D5128" s="54" t="s">
        <v>429</v>
      </c>
      <c r="E5128" s="54" t="s">
        <v>18590</v>
      </c>
      <c r="F5128" s="71">
        <v>44573</v>
      </c>
      <c r="G5128" s="72">
        <v>7.55</v>
      </c>
      <c r="H5128" s="72">
        <v>640.62</v>
      </c>
      <c r="I5128" s="54" t="s">
        <v>265</v>
      </c>
      <c r="J5128" s="54" t="s">
        <v>13510</v>
      </c>
      <c r="K5128" s="54" t="s">
        <v>18591</v>
      </c>
      <c r="L5128" s="54" t="s">
        <v>18592</v>
      </c>
      <c r="M5128" s="54" t="s">
        <v>18590</v>
      </c>
      <c r="N5128" s="54" t="s">
        <v>256</v>
      </c>
      <c r="O5128" s="54" t="s">
        <v>256</v>
      </c>
      <c r="P5128" s="54" t="s">
        <v>268</v>
      </c>
      <c r="Q5128" s="54" t="s">
        <v>256</v>
      </c>
      <c r="R5128" s="54" t="s">
        <v>431</v>
      </c>
      <c r="S5128" s="71"/>
      <c r="T5128" s="54" t="s">
        <v>256</v>
      </c>
      <c r="U5128" s="71">
        <v>44573</v>
      </c>
      <c r="V5128" s="54" t="s">
        <v>256</v>
      </c>
      <c r="W5128" t="str">
        <f t="shared" si="80"/>
        <v>Jan-22</v>
      </c>
    </row>
    <row r="5129" spans="1:23" x14ac:dyDescent="0.25">
      <c r="A5129" s="54" t="s">
        <v>317</v>
      </c>
      <c r="B5129" s="54" t="s">
        <v>432</v>
      </c>
      <c r="C5129" s="54" t="s">
        <v>263</v>
      </c>
      <c r="D5129" s="54" t="s">
        <v>429</v>
      </c>
      <c r="E5129" s="54" t="s">
        <v>18593</v>
      </c>
      <c r="F5129" s="71">
        <v>44578</v>
      </c>
      <c r="G5129" s="72">
        <v>14.4</v>
      </c>
      <c r="H5129" s="72">
        <v>1221.8399999999999</v>
      </c>
      <c r="I5129" s="54" t="s">
        <v>265</v>
      </c>
      <c r="J5129" s="54" t="s">
        <v>13510</v>
      </c>
      <c r="K5129" s="54" t="s">
        <v>18594</v>
      </c>
      <c r="L5129" s="54" t="s">
        <v>18595</v>
      </c>
      <c r="M5129" s="54" t="s">
        <v>18593</v>
      </c>
      <c r="N5129" s="54" t="s">
        <v>256</v>
      </c>
      <c r="O5129" s="54" t="s">
        <v>256</v>
      </c>
      <c r="P5129" s="54" t="s">
        <v>268</v>
      </c>
      <c r="Q5129" s="54" t="s">
        <v>256</v>
      </c>
      <c r="R5129" s="54" t="s">
        <v>431</v>
      </c>
      <c r="S5129" s="71"/>
      <c r="T5129" s="54" t="s">
        <v>256</v>
      </c>
      <c r="U5129" s="71">
        <v>44578</v>
      </c>
      <c r="V5129" s="54" t="s">
        <v>256</v>
      </c>
      <c r="W5129" t="str">
        <f t="shared" si="80"/>
        <v>Jan-22</v>
      </c>
    </row>
    <row r="5130" spans="1:23" x14ac:dyDescent="0.25">
      <c r="A5130" s="54" t="s">
        <v>317</v>
      </c>
      <c r="B5130" s="54" t="s">
        <v>432</v>
      </c>
      <c r="C5130" s="54" t="s">
        <v>263</v>
      </c>
      <c r="D5130" s="54" t="s">
        <v>429</v>
      </c>
      <c r="E5130" s="54" t="s">
        <v>18596</v>
      </c>
      <c r="F5130" s="71">
        <v>44578</v>
      </c>
      <c r="G5130" s="72">
        <v>40.39</v>
      </c>
      <c r="H5130" s="72">
        <v>3427.09</v>
      </c>
      <c r="I5130" s="54" t="s">
        <v>265</v>
      </c>
      <c r="J5130" s="54" t="s">
        <v>13510</v>
      </c>
      <c r="K5130" s="54" t="s">
        <v>18597</v>
      </c>
      <c r="L5130" s="54" t="s">
        <v>18598</v>
      </c>
      <c r="M5130" s="54" t="s">
        <v>18596</v>
      </c>
      <c r="N5130" s="54" t="s">
        <v>256</v>
      </c>
      <c r="O5130" s="54" t="s">
        <v>256</v>
      </c>
      <c r="P5130" s="54" t="s">
        <v>268</v>
      </c>
      <c r="Q5130" s="54" t="s">
        <v>256</v>
      </c>
      <c r="R5130" s="54" t="s">
        <v>431</v>
      </c>
      <c r="S5130" s="71"/>
      <c r="T5130" s="54" t="s">
        <v>256</v>
      </c>
      <c r="U5130" s="71">
        <v>44578</v>
      </c>
      <c r="V5130" s="54" t="s">
        <v>256</v>
      </c>
      <c r="W5130" t="str">
        <f t="shared" si="80"/>
        <v>Jan-22</v>
      </c>
    </row>
    <row r="5131" spans="1:23" x14ac:dyDescent="0.25">
      <c r="A5131" s="54" t="s">
        <v>317</v>
      </c>
      <c r="B5131" s="54" t="s">
        <v>432</v>
      </c>
      <c r="C5131" s="54" t="s">
        <v>263</v>
      </c>
      <c r="D5131" s="54" t="s">
        <v>429</v>
      </c>
      <c r="E5131" s="54" t="s">
        <v>18599</v>
      </c>
      <c r="F5131" s="71">
        <v>44579</v>
      </c>
      <c r="G5131" s="72">
        <v>195.43</v>
      </c>
      <c r="H5131" s="72">
        <v>16582.240000000002</v>
      </c>
      <c r="I5131" s="54" t="s">
        <v>265</v>
      </c>
      <c r="J5131" s="54" t="s">
        <v>13510</v>
      </c>
      <c r="K5131" s="54" t="s">
        <v>18600</v>
      </c>
      <c r="L5131" s="54" t="s">
        <v>18601</v>
      </c>
      <c r="M5131" s="54" t="s">
        <v>18599</v>
      </c>
      <c r="N5131" s="54" t="s">
        <v>256</v>
      </c>
      <c r="O5131" s="54" t="s">
        <v>256</v>
      </c>
      <c r="P5131" s="54" t="s">
        <v>268</v>
      </c>
      <c r="Q5131" s="54" t="s">
        <v>256</v>
      </c>
      <c r="R5131" s="54" t="s">
        <v>431</v>
      </c>
      <c r="S5131" s="71"/>
      <c r="T5131" s="54" t="s">
        <v>256</v>
      </c>
      <c r="U5131" s="71">
        <v>44579</v>
      </c>
      <c r="V5131" s="54" t="s">
        <v>256</v>
      </c>
      <c r="W5131" t="str">
        <f t="shared" si="80"/>
        <v>Jan-22</v>
      </c>
    </row>
    <row r="5132" spans="1:23" x14ac:dyDescent="0.25">
      <c r="A5132" s="54" t="s">
        <v>317</v>
      </c>
      <c r="B5132" s="54" t="s">
        <v>432</v>
      </c>
      <c r="C5132" s="54" t="s">
        <v>263</v>
      </c>
      <c r="D5132" s="54" t="s">
        <v>429</v>
      </c>
      <c r="E5132" s="54" t="s">
        <v>18602</v>
      </c>
      <c r="F5132" s="71">
        <v>44579</v>
      </c>
      <c r="G5132" s="72">
        <v>465.5</v>
      </c>
      <c r="H5132" s="72">
        <v>39497.68</v>
      </c>
      <c r="I5132" s="54" t="s">
        <v>265</v>
      </c>
      <c r="J5132" s="54" t="s">
        <v>13510</v>
      </c>
      <c r="K5132" s="54" t="s">
        <v>18603</v>
      </c>
      <c r="L5132" s="54" t="s">
        <v>18604</v>
      </c>
      <c r="M5132" s="54" t="s">
        <v>18602</v>
      </c>
      <c r="N5132" s="54" t="s">
        <v>256</v>
      </c>
      <c r="O5132" s="54" t="s">
        <v>256</v>
      </c>
      <c r="P5132" s="54" t="s">
        <v>268</v>
      </c>
      <c r="Q5132" s="54" t="s">
        <v>256</v>
      </c>
      <c r="R5132" s="54" t="s">
        <v>431</v>
      </c>
      <c r="S5132" s="71"/>
      <c r="T5132" s="54" t="s">
        <v>256</v>
      </c>
      <c r="U5132" s="71">
        <v>44579</v>
      </c>
      <c r="V5132" s="54" t="s">
        <v>256</v>
      </c>
      <c r="W5132" t="str">
        <f t="shared" si="80"/>
        <v>Jan-22</v>
      </c>
    </row>
    <row r="5133" spans="1:23" x14ac:dyDescent="0.25">
      <c r="A5133" s="54" t="s">
        <v>317</v>
      </c>
      <c r="B5133" s="54" t="s">
        <v>432</v>
      </c>
      <c r="C5133" s="54" t="s">
        <v>263</v>
      </c>
      <c r="D5133" s="54" t="s">
        <v>429</v>
      </c>
      <c r="E5133" s="54" t="s">
        <v>18605</v>
      </c>
      <c r="F5133" s="71">
        <v>44580</v>
      </c>
      <c r="G5133" s="72">
        <v>679.5</v>
      </c>
      <c r="H5133" s="72">
        <v>57655.58</v>
      </c>
      <c r="I5133" s="54" t="s">
        <v>265</v>
      </c>
      <c r="J5133" s="54" t="s">
        <v>13510</v>
      </c>
      <c r="K5133" s="54" t="s">
        <v>18606</v>
      </c>
      <c r="L5133" s="54" t="s">
        <v>18607</v>
      </c>
      <c r="M5133" s="54" t="s">
        <v>18605</v>
      </c>
      <c r="N5133" s="54" t="s">
        <v>256</v>
      </c>
      <c r="O5133" s="54" t="s">
        <v>256</v>
      </c>
      <c r="P5133" s="54" t="s">
        <v>268</v>
      </c>
      <c r="Q5133" s="54" t="s">
        <v>256</v>
      </c>
      <c r="R5133" s="54" t="s">
        <v>431</v>
      </c>
      <c r="S5133" s="71"/>
      <c r="T5133" s="54" t="s">
        <v>256</v>
      </c>
      <c r="U5133" s="71">
        <v>44580</v>
      </c>
      <c r="V5133" s="54" t="s">
        <v>256</v>
      </c>
      <c r="W5133" t="str">
        <f t="shared" si="80"/>
        <v>Jan-22</v>
      </c>
    </row>
    <row r="5134" spans="1:23" x14ac:dyDescent="0.25">
      <c r="A5134" s="54" t="s">
        <v>317</v>
      </c>
      <c r="B5134" s="54" t="s">
        <v>432</v>
      </c>
      <c r="C5134" s="54" t="s">
        <v>263</v>
      </c>
      <c r="D5134" s="54" t="s">
        <v>429</v>
      </c>
      <c r="E5134" s="54" t="s">
        <v>18608</v>
      </c>
      <c r="F5134" s="71">
        <v>44580</v>
      </c>
      <c r="G5134" s="72">
        <v>465.5</v>
      </c>
      <c r="H5134" s="72">
        <v>39497.68</v>
      </c>
      <c r="I5134" s="54" t="s">
        <v>265</v>
      </c>
      <c r="J5134" s="54" t="s">
        <v>13510</v>
      </c>
      <c r="K5134" s="54" t="s">
        <v>18609</v>
      </c>
      <c r="L5134" s="54" t="s">
        <v>18610</v>
      </c>
      <c r="M5134" s="54" t="s">
        <v>18608</v>
      </c>
      <c r="N5134" s="54" t="s">
        <v>256</v>
      </c>
      <c r="O5134" s="54" t="s">
        <v>256</v>
      </c>
      <c r="P5134" s="54" t="s">
        <v>268</v>
      </c>
      <c r="Q5134" s="54" t="s">
        <v>256</v>
      </c>
      <c r="R5134" s="54" t="s">
        <v>431</v>
      </c>
      <c r="S5134" s="71"/>
      <c r="T5134" s="54" t="s">
        <v>256</v>
      </c>
      <c r="U5134" s="71">
        <v>44580</v>
      </c>
      <c r="V5134" s="54" t="s">
        <v>256</v>
      </c>
      <c r="W5134" t="str">
        <f t="shared" si="80"/>
        <v>Jan-22</v>
      </c>
    </row>
    <row r="5135" spans="1:23" x14ac:dyDescent="0.25">
      <c r="A5135" s="54" t="s">
        <v>317</v>
      </c>
      <c r="B5135" s="54" t="s">
        <v>432</v>
      </c>
      <c r="C5135" s="54" t="s">
        <v>263</v>
      </c>
      <c r="D5135" s="54" t="s">
        <v>429</v>
      </c>
      <c r="E5135" s="54" t="s">
        <v>18611</v>
      </c>
      <c r="F5135" s="71">
        <v>44576</v>
      </c>
      <c r="G5135" s="72">
        <v>34.729999999999997</v>
      </c>
      <c r="H5135" s="72">
        <v>2946.84</v>
      </c>
      <c r="I5135" s="54" t="s">
        <v>265</v>
      </c>
      <c r="J5135" s="54" t="s">
        <v>13510</v>
      </c>
      <c r="K5135" s="54" t="s">
        <v>18612</v>
      </c>
      <c r="L5135" s="54" t="s">
        <v>18613</v>
      </c>
      <c r="M5135" s="54" t="s">
        <v>18611</v>
      </c>
      <c r="N5135" s="54" t="s">
        <v>256</v>
      </c>
      <c r="O5135" s="54" t="s">
        <v>256</v>
      </c>
      <c r="P5135" s="54" t="s">
        <v>268</v>
      </c>
      <c r="Q5135" s="54" t="s">
        <v>256</v>
      </c>
      <c r="R5135" s="54" t="s">
        <v>431</v>
      </c>
      <c r="S5135" s="71"/>
      <c r="T5135" s="54" t="s">
        <v>256</v>
      </c>
      <c r="U5135" s="71">
        <v>44576</v>
      </c>
      <c r="V5135" s="54" t="s">
        <v>256</v>
      </c>
      <c r="W5135" t="str">
        <f t="shared" si="80"/>
        <v>Jan-22</v>
      </c>
    </row>
    <row r="5136" spans="1:23" x14ac:dyDescent="0.25">
      <c r="A5136" s="54" t="s">
        <v>317</v>
      </c>
      <c r="B5136" s="54" t="s">
        <v>432</v>
      </c>
      <c r="C5136" s="54" t="s">
        <v>263</v>
      </c>
      <c r="D5136" s="54" t="s">
        <v>429</v>
      </c>
      <c r="E5136" s="54" t="s">
        <v>18614</v>
      </c>
      <c r="F5136" s="71">
        <v>44576</v>
      </c>
      <c r="G5136" s="72">
        <v>30.08</v>
      </c>
      <c r="H5136" s="72">
        <v>2552.29</v>
      </c>
      <c r="I5136" s="54" t="s">
        <v>265</v>
      </c>
      <c r="J5136" s="54" t="s">
        <v>13510</v>
      </c>
      <c r="K5136" s="54" t="s">
        <v>18615</v>
      </c>
      <c r="L5136" s="54" t="s">
        <v>18616</v>
      </c>
      <c r="M5136" s="54" t="s">
        <v>18614</v>
      </c>
      <c r="N5136" s="54" t="s">
        <v>256</v>
      </c>
      <c r="O5136" s="54" t="s">
        <v>256</v>
      </c>
      <c r="P5136" s="54" t="s">
        <v>268</v>
      </c>
      <c r="Q5136" s="54" t="s">
        <v>256</v>
      </c>
      <c r="R5136" s="54" t="s">
        <v>431</v>
      </c>
      <c r="S5136" s="71"/>
      <c r="T5136" s="54" t="s">
        <v>256</v>
      </c>
      <c r="U5136" s="71">
        <v>44576</v>
      </c>
      <c r="V5136" s="54" t="s">
        <v>256</v>
      </c>
      <c r="W5136" t="str">
        <f t="shared" si="80"/>
        <v>Jan-22</v>
      </c>
    </row>
    <row r="5137" spans="1:23" x14ac:dyDescent="0.25">
      <c r="A5137" s="54" t="s">
        <v>317</v>
      </c>
      <c r="B5137" s="54" t="s">
        <v>432</v>
      </c>
      <c r="C5137" s="54" t="s">
        <v>263</v>
      </c>
      <c r="D5137" s="54" t="s">
        <v>429</v>
      </c>
      <c r="E5137" s="54" t="s">
        <v>18617</v>
      </c>
      <c r="F5137" s="71">
        <v>44576</v>
      </c>
      <c r="G5137" s="72">
        <v>19.170000000000002</v>
      </c>
      <c r="H5137" s="72">
        <v>1626.57</v>
      </c>
      <c r="I5137" s="54" t="s">
        <v>265</v>
      </c>
      <c r="J5137" s="54" t="s">
        <v>13510</v>
      </c>
      <c r="K5137" s="54" t="s">
        <v>18618</v>
      </c>
      <c r="L5137" s="54" t="s">
        <v>18619</v>
      </c>
      <c r="M5137" s="54" t="s">
        <v>18617</v>
      </c>
      <c r="N5137" s="54" t="s">
        <v>256</v>
      </c>
      <c r="O5137" s="54" t="s">
        <v>256</v>
      </c>
      <c r="P5137" s="54" t="s">
        <v>268</v>
      </c>
      <c r="Q5137" s="54" t="s">
        <v>256</v>
      </c>
      <c r="R5137" s="54" t="s">
        <v>431</v>
      </c>
      <c r="S5137" s="71"/>
      <c r="T5137" s="54" t="s">
        <v>256</v>
      </c>
      <c r="U5137" s="71">
        <v>44576</v>
      </c>
      <c r="V5137" s="54" t="s">
        <v>256</v>
      </c>
      <c r="W5137" t="str">
        <f t="shared" si="80"/>
        <v>Jan-22</v>
      </c>
    </row>
    <row r="5138" spans="1:23" x14ac:dyDescent="0.25">
      <c r="A5138" s="54" t="s">
        <v>317</v>
      </c>
      <c r="B5138" s="54" t="s">
        <v>432</v>
      </c>
      <c r="C5138" s="54" t="s">
        <v>263</v>
      </c>
      <c r="D5138" s="54" t="s">
        <v>429</v>
      </c>
      <c r="E5138" s="54" t="s">
        <v>18620</v>
      </c>
      <c r="F5138" s="71">
        <v>44577</v>
      </c>
      <c r="G5138" s="72">
        <v>12.22</v>
      </c>
      <c r="H5138" s="72">
        <v>1036.8699999999999</v>
      </c>
      <c r="I5138" s="54" t="s">
        <v>265</v>
      </c>
      <c r="J5138" s="54" t="s">
        <v>13510</v>
      </c>
      <c r="K5138" s="54" t="s">
        <v>18621</v>
      </c>
      <c r="L5138" s="54" t="s">
        <v>18622</v>
      </c>
      <c r="M5138" s="54" t="s">
        <v>18620</v>
      </c>
      <c r="N5138" s="54" t="s">
        <v>256</v>
      </c>
      <c r="O5138" s="54" t="s">
        <v>256</v>
      </c>
      <c r="P5138" s="54" t="s">
        <v>268</v>
      </c>
      <c r="Q5138" s="54" t="s">
        <v>256</v>
      </c>
      <c r="R5138" s="54" t="s">
        <v>431</v>
      </c>
      <c r="S5138" s="71"/>
      <c r="T5138" s="54" t="s">
        <v>256</v>
      </c>
      <c r="U5138" s="71">
        <v>44577</v>
      </c>
      <c r="V5138" s="54" t="s">
        <v>256</v>
      </c>
      <c r="W5138" t="str">
        <f t="shared" si="80"/>
        <v>Jan-22</v>
      </c>
    </row>
    <row r="5139" spans="1:23" x14ac:dyDescent="0.25">
      <c r="A5139" s="54" t="s">
        <v>317</v>
      </c>
      <c r="B5139" s="54" t="s">
        <v>432</v>
      </c>
      <c r="C5139" s="54" t="s">
        <v>263</v>
      </c>
      <c r="D5139" s="54" t="s">
        <v>429</v>
      </c>
      <c r="E5139" s="54" t="s">
        <v>18623</v>
      </c>
      <c r="F5139" s="71">
        <v>44577</v>
      </c>
      <c r="G5139" s="72">
        <v>28.06</v>
      </c>
      <c r="H5139" s="72">
        <v>2380.89</v>
      </c>
      <c r="I5139" s="54" t="s">
        <v>265</v>
      </c>
      <c r="J5139" s="54" t="s">
        <v>13510</v>
      </c>
      <c r="K5139" s="54" t="s">
        <v>18624</v>
      </c>
      <c r="L5139" s="54" t="s">
        <v>18625</v>
      </c>
      <c r="M5139" s="54" t="s">
        <v>18623</v>
      </c>
      <c r="N5139" s="54" t="s">
        <v>256</v>
      </c>
      <c r="O5139" s="54" t="s">
        <v>256</v>
      </c>
      <c r="P5139" s="54" t="s">
        <v>268</v>
      </c>
      <c r="Q5139" s="54" t="s">
        <v>256</v>
      </c>
      <c r="R5139" s="54" t="s">
        <v>431</v>
      </c>
      <c r="S5139" s="71"/>
      <c r="T5139" s="54" t="s">
        <v>256</v>
      </c>
      <c r="U5139" s="71">
        <v>44577</v>
      </c>
      <c r="V5139" s="54" t="s">
        <v>256</v>
      </c>
      <c r="W5139" t="str">
        <f t="shared" si="80"/>
        <v>Jan-22</v>
      </c>
    </row>
    <row r="5140" spans="1:23" x14ac:dyDescent="0.25">
      <c r="A5140" s="54" t="s">
        <v>317</v>
      </c>
      <c r="B5140" s="54" t="s">
        <v>432</v>
      </c>
      <c r="C5140" s="54" t="s">
        <v>263</v>
      </c>
      <c r="D5140" s="54" t="s">
        <v>429</v>
      </c>
      <c r="E5140" s="54" t="s">
        <v>18626</v>
      </c>
      <c r="F5140" s="71">
        <v>44577</v>
      </c>
      <c r="G5140" s="72">
        <v>76.2</v>
      </c>
      <c r="H5140" s="72">
        <v>6465.57</v>
      </c>
      <c r="I5140" s="54" t="s">
        <v>265</v>
      </c>
      <c r="J5140" s="54" t="s">
        <v>13510</v>
      </c>
      <c r="K5140" s="54" t="s">
        <v>18627</v>
      </c>
      <c r="L5140" s="54" t="s">
        <v>18628</v>
      </c>
      <c r="M5140" s="54" t="s">
        <v>18626</v>
      </c>
      <c r="N5140" s="54" t="s">
        <v>256</v>
      </c>
      <c r="O5140" s="54" t="s">
        <v>256</v>
      </c>
      <c r="P5140" s="54" t="s">
        <v>268</v>
      </c>
      <c r="Q5140" s="54" t="s">
        <v>256</v>
      </c>
      <c r="R5140" s="54" t="s">
        <v>431</v>
      </c>
      <c r="S5140" s="71"/>
      <c r="T5140" s="54" t="s">
        <v>256</v>
      </c>
      <c r="U5140" s="71">
        <v>44577</v>
      </c>
      <c r="V5140" s="54" t="s">
        <v>256</v>
      </c>
      <c r="W5140" t="str">
        <f t="shared" si="80"/>
        <v>Jan-22</v>
      </c>
    </row>
    <row r="5141" spans="1:23" x14ac:dyDescent="0.25">
      <c r="A5141" s="54" t="s">
        <v>317</v>
      </c>
      <c r="B5141" s="54" t="s">
        <v>432</v>
      </c>
      <c r="C5141" s="54" t="s">
        <v>263</v>
      </c>
      <c r="D5141" s="54" t="s">
        <v>429</v>
      </c>
      <c r="E5141" s="54" t="s">
        <v>18629</v>
      </c>
      <c r="F5141" s="71">
        <v>44577</v>
      </c>
      <c r="G5141" s="72">
        <v>18.7</v>
      </c>
      <c r="H5141" s="72">
        <v>1586.7</v>
      </c>
      <c r="I5141" s="54" t="s">
        <v>265</v>
      </c>
      <c r="J5141" s="54" t="s">
        <v>13510</v>
      </c>
      <c r="K5141" s="54" t="s">
        <v>18630</v>
      </c>
      <c r="L5141" s="54" t="s">
        <v>18631</v>
      </c>
      <c r="M5141" s="54" t="s">
        <v>18629</v>
      </c>
      <c r="N5141" s="54" t="s">
        <v>256</v>
      </c>
      <c r="O5141" s="54" t="s">
        <v>256</v>
      </c>
      <c r="P5141" s="54" t="s">
        <v>268</v>
      </c>
      <c r="Q5141" s="54" t="s">
        <v>256</v>
      </c>
      <c r="R5141" s="54" t="s">
        <v>431</v>
      </c>
      <c r="S5141" s="71"/>
      <c r="T5141" s="54" t="s">
        <v>256</v>
      </c>
      <c r="U5141" s="71">
        <v>44577</v>
      </c>
      <c r="V5141" s="54" t="s">
        <v>256</v>
      </c>
      <c r="W5141" t="str">
        <f t="shared" si="80"/>
        <v>Jan-22</v>
      </c>
    </row>
    <row r="5142" spans="1:23" x14ac:dyDescent="0.25">
      <c r="A5142" s="54" t="s">
        <v>317</v>
      </c>
      <c r="B5142" s="54" t="s">
        <v>432</v>
      </c>
      <c r="C5142" s="54" t="s">
        <v>263</v>
      </c>
      <c r="D5142" s="54" t="s">
        <v>429</v>
      </c>
      <c r="E5142" s="54" t="s">
        <v>18632</v>
      </c>
      <c r="F5142" s="71">
        <v>44577</v>
      </c>
      <c r="G5142" s="72">
        <v>35.99</v>
      </c>
      <c r="H5142" s="72">
        <v>3053.75</v>
      </c>
      <c r="I5142" s="54" t="s">
        <v>265</v>
      </c>
      <c r="J5142" s="54" t="s">
        <v>13510</v>
      </c>
      <c r="K5142" s="54" t="s">
        <v>18633</v>
      </c>
      <c r="L5142" s="54" t="s">
        <v>18634</v>
      </c>
      <c r="M5142" s="54" t="s">
        <v>18632</v>
      </c>
      <c r="N5142" s="54" t="s">
        <v>256</v>
      </c>
      <c r="O5142" s="54" t="s">
        <v>256</v>
      </c>
      <c r="P5142" s="54" t="s">
        <v>268</v>
      </c>
      <c r="Q5142" s="54" t="s">
        <v>256</v>
      </c>
      <c r="R5142" s="54" t="s">
        <v>431</v>
      </c>
      <c r="S5142" s="71"/>
      <c r="T5142" s="54" t="s">
        <v>256</v>
      </c>
      <c r="U5142" s="71">
        <v>44577</v>
      </c>
      <c r="V5142" s="54" t="s">
        <v>256</v>
      </c>
      <c r="W5142" t="str">
        <f t="shared" si="80"/>
        <v>Jan-22</v>
      </c>
    </row>
    <row r="5143" spans="1:23" x14ac:dyDescent="0.25">
      <c r="A5143" s="54" t="s">
        <v>317</v>
      </c>
      <c r="B5143" s="54" t="s">
        <v>432</v>
      </c>
      <c r="C5143" s="54" t="s">
        <v>263</v>
      </c>
      <c r="D5143" s="54" t="s">
        <v>429</v>
      </c>
      <c r="E5143" s="54" t="s">
        <v>18635</v>
      </c>
      <c r="F5143" s="71">
        <v>44588</v>
      </c>
      <c r="G5143" s="72">
        <v>31.36</v>
      </c>
      <c r="H5143" s="72">
        <v>2660.9</v>
      </c>
      <c r="I5143" s="54" t="s">
        <v>265</v>
      </c>
      <c r="J5143" s="54" t="s">
        <v>13510</v>
      </c>
      <c r="K5143" s="54" t="s">
        <v>18636</v>
      </c>
      <c r="L5143" s="54" t="s">
        <v>18637</v>
      </c>
      <c r="M5143" s="54" t="s">
        <v>18635</v>
      </c>
      <c r="N5143" s="54" t="s">
        <v>256</v>
      </c>
      <c r="O5143" s="54" t="s">
        <v>256</v>
      </c>
      <c r="P5143" s="54" t="s">
        <v>268</v>
      </c>
      <c r="Q5143" s="54" t="s">
        <v>256</v>
      </c>
      <c r="R5143" s="54" t="s">
        <v>431</v>
      </c>
      <c r="S5143" s="71"/>
      <c r="T5143" s="54" t="s">
        <v>256</v>
      </c>
      <c r="U5143" s="71">
        <v>44588</v>
      </c>
      <c r="V5143" s="54" t="s">
        <v>256</v>
      </c>
      <c r="W5143" t="str">
        <f t="shared" si="80"/>
        <v>Jan-22</v>
      </c>
    </row>
    <row r="5144" spans="1:23" x14ac:dyDescent="0.25">
      <c r="A5144" s="54" t="s">
        <v>317</v>
      </c>
      <c r="B5144" s="54" t="s">
        <v>432</v>
      </c>
      <c r="C5144" s="54" t="s">
        <v>263</v>
      </c>
      <c r="D5144" s="54" t="s">
        <v>429</v>
      </c>
      <c r="E5144" s="54" t="s">
        <v>18638</v>
      </c>
      <c r="F5144" s="71">
        <v>44569</v>
      </c>
      <c r="G5144" s="72">
        <v>231.58</v>
      </c>
      <c r="H5144" s="72">
        <v>19649.560000000001</v>
      </c>
      <c r="I5144" s="54" t="s">
        <v>265</v>
      </c>
      <c r="J5144" s="54" t="s">
        <v>16728</v>
      </c>
      <c r="K5144" s="54" t="s">
        <v>18639</v>
      </c>
      <c r="L5144" s="54" t="s">
        <v>18640</v>
      </c>
      <c r="M5144" s="54" t="s">
        <v>18638</v>
      </c>
      <c r="N5144" s="54" t="s">
        <v>256</v>
      </c>
      <c r="O5144" s="54" t="s">
        <v>256</v>
      </c>
      <c r="P5144" s="54" t="s">
        <v>268</v>
      </c>
      <c r="Q5144" s="54" t="s">
        <v>256</v>
      </c>
      <c r="R5144" s="54" t="s">
        <v>431</v>
      </c>
      <c r="S5144" s="71"/>
      <c r="T5144" s="54" t="s">
        <v>256</v>
      </c>
      <c r="U5144" s="71">
        <v>44569</v>
      </c>
      <c r="V5144" s="54" t="s">
        <v>256</v>
      </c>
      <c r="W5144" t="str">
        <f t="shared" si="80"/>
        <v>Jan-22</v>
      </c>
    </row>
    <row r="5145" spans="1:23" x14ac:dyDescent="0.25">
      <c r="A5145" s="54" t="s">
        <v>317</v>
      </c>
      <c r="B5145" s="54" t="s">
        <v>432</v>
      </c>
      <c r="C5145" s="54" t="s">
        <v>263</v>
      </c>
      <c r="D5145" s="54" t="s">
        <v>429</v>
      </c>
      <c r="E5145" s="54" t="s">
        <v>18641</v>
      </c>
      <c r="F5145" s="71">
        <v>44565</v>
      </c>
      <c r="G5145" s="72">
        <v>2.8</v>
      </c>
      <c r="H5145" s="72">
        <v>237.58</v>
      </c>
      <c r="I5145" s="54" t="s">
        <v>265</v>
      </c>
      <c r="J5145" s="54" t="s">
        <v>16728</v>
      </c>
      <c r="K5145" s="54" t="s">
        <v>18642</v>
      </c>
      <c r="L5145" s="54" t="s">
        <v>18643</v>
      </c>
      <c r="M5145" s="54" t="s">
        <v>18641</v>
      </c>
      <c r="N5145" s="54" t="s">
        <v>256</v>
      </c>
      <c r="O5145" s="54" t="s">
        <v>256</v>
      </c>
      <c r="P5145" s="54" t="s">
        <v>268</v>
      </c>
      <c r="Q5145" s="54" t="s">
        <v>256</v>
      </c>
      <c r="R5145" s="54" t="s">
        <v>431</v>
      </c>
      <c r="S5145" s="71"/>
      <c r="T5145" s="54" t="s">
        <v>256</v>
      </c>
      <c r="U5145" s="71">
        <v>44565</v>
      </c>
      <c r="V5145" s="54" t="s">
        <v>256</v>
      </c>
      <c r="W5145" t="str">
        <f t="shared" si="80"/>
        <v>Jan-22</v>
      </c>
    </row>
    <row r="5146" spans="1:23" x14ac:dyDescent="0.25">
      <c r="A5146" s="54" t="s">
        <v>317</v>
      </c>
      <c r="B5146" s="54" t="s">
        <v>432</v>
      </c>
      <c r="C5146" s="54" t="s">
        <v>263</v>
      </c>
      <c r="D5146" s="54" t="s">
        <v>429</v>
      </c>
      <c r="E5146" s="54" t="s">
        <v>18644</v>
      </c>
      <c r="F5146" s="71">
        <v>44565</v>
      </c>
      <c r="G5146" s="72">
        <v>2.36</v>
      </c>
      <c r="H5146" s="72">
        <v>200.25</v>
      </c>
      <c r="I5146" s="54" t="s">
        <v>265</v>
      </c>
      <c r="J5146" s="54" t="s">
        <v>16728</v>
      </c>
      <c r="K5146" s="54" t="s">
        <v>18645</v>
      </c>
      <c r="L5146" s="54" t="s">
        <v>18646</v>
      </c>
      <c r="M5146" s="54" t="s">
        <v>18644</v>
      </c>
      <c r="N5146" s="54" t="s">
        <v>256</v>
      </c>
      <c r="O5146" s="54" t="s">
        <v>256</v>
      </c>
      <c r="P5146" s="54" t="s">
        <v>268</v>
      </c>
      <c r="Q5146" s="54" t="s">
        <v>256</v>
      </c>
      <c r="R5146" s="54" t="s">
        <v>431</v>
      </c>
      <c r="S5146" s="71"/>
      <c r="T5146" s="54" t="s">
        <v>256</v>
      </c>
      <c r="U5146" s="71">
        <v>44565</v>
      </c>
      <c r="V5146" s="54" t="s">
        <v>256</v>
      </c>
      <c r="W5146" t="str">
        <f t="shared" si="80"/>
        <v>Jan-22</v>
      </c>
    </row>
    <row r="5147" spans="1:23" x14ac:dyDescent="0.25">
      <c r="A5147" s="54" t="s">
        <v>317</v>
      </c>
      <c r="B5147" s="54" t="s">
        <v>432</v>
      </c>
      <c r="C5147" s="54" t="s">
        <v>263</v>
      </c>
      <c r="D5147" s="54" t="s">
        <v>429</v>
      </c>
      <c r="E5147" s="54" t="s">
        <v>18647</v>
      </c>
      <c r="F5147" s="71">
        <v>44565</v>
      </c>
      <c r="G5147" s="72">
        <v>2.38</v>
      </c>
      <c r="H5147" s="72">
        <v>201.94</v>
      </c>
      <c r="I5147" s="54" t="s">
        <v>265</v>
      </c>
      <c r="J5147" s="54" t="s">
        <v>16728</v>
      </c>
      <c r="K5147" s="54" t="s">
        <v>18648</v>
      </c>
      <c r="L5147" s="54" t="s">
        <v>18649</v>
      </c>
      <c r="M5147" s="54" t="s">
        <v>18647</v>
      </c>
      <c r="N5147" s="54" t="s">
        <v>256</v>
      </c>
      <c r="O5147" s="54" t="s">
        <v>256</v>
      </c>
      <c r="P5147" s="54" t="s">
        <v>268</v>
      </c>
      <c r="Q5147" s="54" t="s">
        <v>256</v>
      </c>
      <c r="R5147" s="54" t="s">
        <v>431</v>
      </c>
      <c r="S5147" s="71"/>
      <c r="T5147" s="54" t="s">
        <v>256</v>
      </c>
      <c r="U5147" s="71">
        <v>44565</v>
      </c>
      <c r="V5147" s="54" t="s">
        <v>256</v>
      </c>
      <c r="W5147" t="str">
        <f t="shared" si="80"/>
        <v>Jan-22</v>
      </c>
    </row>
    <row r="5148" spans="1:23" x14ac:dyDescent="0.25">
      <c r="A5148" s="54" t="s">
        <v>317</v>
      </c>
      <c r="B5148" s="54" t="s">
        <v>432</v>
      </c>
      <c r="C5148" s="54" t="s">
        <v>263</v>
      </c>
      <c r="D5148" s="54" t="s">
        <v>429</v>
      </c>
      <c r="E5148" s="54" t="s">
        <v>18650</v>
      </c>
      <c r="F5148" s="71">
        <v>44583</v>
      </c>
      <c r="G5148" s="72">
        <v>1580.7</v>
      </c>
      <c r="H5148" s="72">
        <v>134122.4</v>
      </c>
      <c r="I5148" s="54" t="s">
        <v>265</v>
      </c>
      <c r="J5148" s="54" t="s">
        <v>16739</v>
      </c>
      <c r="K5148" s="54" t="s">
        <v>18651</v>
      </c>
      <c r="L5148" s="54" t="s">
        <v>18652</v>
      </c>
      <c r="M5148" s="54" t="s">
        <v>18650</v>
      </c>
      <c r="N5148" s="54" t="s">
        <v>256</v>
      </c>
      <c r="O5148" s="54" t="s">
        <v>256</v>
      </c>
      <c r="P5148" s="54" t="s">
        <v>445</v>
      </c>
      <c r="Q5148" s="54" t="s">
        <v>256</v>
      </c>
      <c r="R5148" s="54" t="s">
        <v>431</v>
      </c>
      <c r="S5148" s="71"/>
      <c r="T5148" s="54" t="s">
        <v>256</v>
      </c>
      <c r="U5148" s="71">
        <v>44583</v>
      </c>
      <c r="V5148" s="54" t="s">
        <v>256</v>
      </c>
      <c r="W5148" t="str">
        <f t="shared" si="80"/>
        <v>Jan-22</v>
      </c>
    </row>
    <row r="5149" spans="1:23" x14ac:dyDescent="0.25">
      <c r="A5149" s="54" t="s">
        <v>317</v>
      </c>
      <c r="B5149" s="54" t="s">
        <v>432</v>
      </c>
      <c r="C5149" s="54" t="s">
        <v>263</v>
      </c>
      <c r="D5149" s="54" t="s">
        <v>429</v>
      </c>
      <c r="E5149" s="54" t="s">
        <v>18653</v>
      </c>
      <c r="F5149" s="71">
        <v>44583</v>
      </c>
      <c r="G5149" s="72">
        <v>870.87</v>
      </c>
      <c r="H5149" s="72">
        <v>73893.320000000007</v>
      </c>
      <c r="I5149" s="54" t="s">
        <v>265</v>
      </c>
      <c r="J5149" s="54" t="s">
        <v>16739</v>
      </c>
      <c r="K5149" s="54" t="s">
        <v>18654</v>
      </c>
      <c r="L5149" s="54" t="s">
        <v>18655</v>
      </c>
      <c r="M5149" s="54" t="s">
        <v>18653</v>
      </c>
      <c r="N5149" s="54" t="s">
        <v>256</v>
      </c>
      <c r="O5149" s="54" t="s">
        <v>256</v>
      </c>
      <c r="P5149" s="54" t="s">
        <v>445</v>
      </c>
      <c r="Q5149" s="54" t="s">
        <v>256</v>
      </c>
      <c r="R5149" s="54" t="s">
        <v>431</v>
      </c>
      <c r="S5149" s="71"/>
      <c r="T5149" s="54" t="s">
        <v>256</v>
      </c>
      <c r="U5149" s="71">
        <v>44583</v>
      </c>
      <c r="V5149" s="54" t="s">
        <v>256</v>
      </c>
      <c r="W5149" t="str">
        <f t="shared" si="80"/>
        <v>Jan-22</v>
      </c>
    </row>
    <row r="5150" spans="1:23" x14ac:dyDescent="0.25">
      <c r="A5150" s="54" t="s">
        <v>317</v>
      </c>
      <c r="B5150" s="54" t="s">
        <v>432</v>
      </c>
      <c r="C5150" s="54" t="s">
        <v>263</v>
      </c>
      <c r="D5150" s="54" t="s">
        <v>429</v>
      </c>
      <c r="E5150" s="54" t="s">
        <v>18656</v>
      </c>
      <c r="F5150" s="71">
        <v>44583</v>
      </c>
      <c r="G5150" s="72">
        <v>4221.75</v>
      </c>
      <c r="H5150" s="72">
        <v>358215.49</v>
      </c>
      <c r="I5150" s="54" t="s">
        <v>265</v>
      </c>
      <c r="J5150" s="54" t="s">
        <v>16739</v>
      </c>
      <c r="K5150" s="54" t="s">
        <v>18657</v>
      </c>
      <c r="L5150" s="54" t="s">
        <v>18658</v>
      </c>
      <c r="M5150" s="54" t="s">
        <v>18656</v>
      </c>
      <c r="N5150" s="54" t="s">
        <v>256</v>
      </c>
      <c r="O5150" s="54" t="s">
        <v>256</v>
      </c>
      <c r="P5150" s="54" t="s">
        <v>445</v>
      </c>
      <c r="Q5150" s="54" t="s">
        <v>256</v>
      </c>
      <c r="R5150" s="54" t="s">
        <v>431</v>
      </c>
      <c r="S5150" s="71"/>
      <c r="T5150" s="54" t="s">
        <v>256</v>
      </c>
      <c r="U5150" s="71">
        <v>44583</v>
      </c>
      <c r="V5150" s="54" t="s">
        <v>256</v>
      </c>
      <c r="W5150" t="str">
        <f t="shared" si="80"/>
        <v>Jan-22</v>
      </c>
    </row>
    <row r="5151" spans="1:23" x14ac:dyDescent="0.25">
      <c r="A5151" s="54" t="s">
        <v>317</v>
      </c>
      <c r="B5151" s="54" t="s">
        <v>432</v>
      </c>
      <c r="C5151" s="54" t="s">
        <v>263</v>
      </c>
      <c r="D5151" s="54" t="s">
        <v>429</v>
      </c>
      <c r="E5151" s="54" t="s">
        <v>18659</v>
      </c>
      <c r="F5151" s="71">
        <v>44583</v>
      </c>
      <c r="G5151" s="72">
        <v>5355.16</v>
      </c>
      <c r="H5151" s="72">
        <v>454385.33</v>
      </c>
      <c r="I5151" s="54" t="s">
        <v>265</v>
      </c>
      <c r="J5151" s="54" t="s">
        <v>16739</v>
      </c>
      <c r="K5151" s="54" t="s">
        <v>18660</v>
      </c>
      <c r="L5151" s="54" t="s">
        <v>18661</v>
      </c>
      <c r="M5151" s="54" t="s">
        <v>18659</v>
      </c>
      <c r="N5151" s="54" t="s">
        <v>256</v>
      </c>
      <c r="O5151" s="54" t="s">
        <v>256</v>
      </c>
      <c r="P5151" s="54" t="s">
        <v>445</v>
      </c>
      <c r="Q5151" s="54" t="s">
        <v>256</v>
      </c>
      <c r="R5151" s="54" t="s">
        <v>431</v>
      </c>
      <c r="S5151" s="71"/>
      <c r="T5151" s="54" t="s">
        <v>256</v>
      </c>
      <c r="U5151" s="71">
        <v>44583</v>
      </c>
      <c r="V5151" s="54" t="s">
        <v>256</v>
      </c>
      <c r="W5151" t="str">
        <f t="shared" si="80"/>
        <v>Jan-22</v>
      </c>
    </row>
    <row r="5152" spans="1:23" x14ac:dyDescent="0.25">
      <c r="A5152" s="54" t="s">
        <v>317</v>
      </c>
      <c r="B5152" s="54" t="s">
        <v>432</v>
      </c>
      <c r="C5152" s="54" t="s">
        <v>263</v>
      </c>
      <c r="D5152" s="54" t="s">
        <v>429</v>
      </c>
      <c r="E5152" s="54" t="s">
        <v>18662</v>
      </c>
      <c r="F5152" s="71">
        <v>44591</v>
      </c>
      <c r="G5152" s="72">
        <v>1653.6</v>
      </c>
      <c r="H5152" s="72">
        <v>140307.96</v>
      </c>
      <c r="I5152" s="54" t="s">
        <v>265</v>
      </c>
      <c r="J5152" s="54" t="s">
        <v>16739</v>
      </c>
      <c r="K5152" s="54" t="s">
        <v>18663</v>
      </c>
      <c r="L5152" s="54" t="s">
        <v>18664</v>
      </c>
      <c r="M5152" s="54" t="s">
        <v>18662</v>
      </c>
      <c r="N5152" s="54" t="s">
        <v>256</v>
      </c>
      <c r="O5152" s="54" t="s">
        <v>256</v>
      </c>
      <c r="P5152" s="54" t="s">
        <v>445</v>
      </c>
      <c r="Q5152" s="54" t="s">
        <v>256</v>
      </c>
      <c r="R5152" s="54" t="s">
        <v>431</v>
      </c>
      <c r="S5152" s="71"/>
      <c r="T5152" s="54" t="s">
        <v>256</v>
      </c>
      <c r="U5152" s="71">
        <v>44591</v>
      </c>
      <c r="V5152" s="54" t="s">
        <v>256</v>
      </c>
      <c r="W5152" t="str">
        <f t="shared" si="80"/>
        <v>Jan-22</v>
      </c>
    </row>
    <row r="5153" spans="1:23" x14ac:dyDescent="0.25">
      <c r="A5153" s="54" t="s">
        <v>317</v>
      </c>
      <c r="B5153" s="54" t="s">
        <v>432</v>
      </c>
      <c r="C5153" s="54" t="s">
        <v>263</v>
      </c>
      <c r="D5153" s="54" t="s">
        <v>429</v>
      </c>
      <c r="E5153" s="54" t="s">
        <v>18665</v>
      </c>
      <c r="F5153" s="71">
        <v>44591</v>
      </c>
      <c r="G5153" s="72">
        <v>1504.23</v>
      </c>
      <c r="H5153" s="72">
        <v>127633.92</v>
      </c>
      <c r="I5153" s="54" t="s">
        <v>265</v>
      </c>
      <c r="J5153" s="54" t="s">
        <v>16739</v>
      </c>
      <c r="K5153" s="54" t="s">
        <v>18666</v>
      </c>
      <c r="L5153" s="54" t="s">
        <v>18667</v>
      </c>
      <c r="M5153" s="54" t="s">
        <v>18665</v>
      </c>
      <c r="N5153" s="54" t="s">
        <v>256</v>
      </c>
      <c r="O5153" s="54" t="s">
        <v>256</v>
      </c>
      <c r="P5153" s="54" t="s">
        <v>445</v>
      </c>
      <c r="Q5153" s="54" t="s">
        <v>256</v>
      </c>
      <c r="R5153" s="54" t="s">
        <v>431</v>
      </c>
      <c r="S5153" s="71"/>
      <c r="T5153" s="54" t="s">
        <v>256</v>
      </c>
      <c r="U5153" s="71">
        <v>44591</v>
      </c>
      <c r="V5153" s="54" t="s">
        <v>256</v>
      </c>
      <c r="W5153" t="str">
        <f t="shared" si="80"/>
        <v>Jan-22</v>
      </c>
    </row>
    <row r="5154" spans="1:23" x14ac:dyDescent="0.25">
      <c r="A5154" s="54" t="s">
        <v>317</v>
      </c>
      <c r="B5154" s="54" t="s">
        <v>432</v>
      </c>
      <c r="C5154" s="54" t="s">
        <v>263</v>
      </c>
      <c r="D5154" s="54" t="s">
        <v>429</v>
      </c>
      <c r="E5154" s="54" t="s">
        <v>18668</v>
      </c>
      <c r="F5154" s="71">
        <v>44585</v>
      </c>
      <c r="G5154" s="72">
        <v>637.65</v>
      </c>
      <c r="H5154" s="72">
        <v>54104.6</v>
      </c>
      <c r="I5154" s="54" t="s">
        <v>265</v>
      </c>
      <c r="J5154" s="54" t="s">
        <v>16739</v>
      </c>
      <c r="K5154" s="54" t="s">
        <v>18669</v>
      </c>
      <c r="L5154" s="54" t="s">
        <v>18670</v>
      </c>
      <c r="M5154" s="54" t="s">
        <v>18668</v>
      </c>
      <c r="N5154" s="54" t="s">
        <v>256</v>
      </c>
      <c r="O5154" s="54" t="s">
        <v>256</v>
      </c>
      <c r="P5154" s="54" t="s">
        <v>445</v>
      </c>
      <c r="Q5154" s="54" t="s">
        <v>256</v>
      </c>
      <c r="R5154" s="54" t="s">
        <v>431</v>
      </c>
      <c r="S5154" s="71"/>
      <c r="T5154" s="54" t="s">
        <v>256</v>
      </c>
      <c r="U5154" s="71">
        <v>44585</v>
      </c>
      <c r="V5154" s="54" t="s">
        <v>256</v>
      </c>
      <c r="W5154" t="str">
        <f t="shared" si="80"/>
        <v>Jan-22</v>
      </c>
    </row>
    <row r="5155" spans="1:23" x14ac:dyDescent="0.25">
      <c r="A5155" s="54" t="s">
        <v>317</v>
      </c>
      <c r="B5155" s="54" t="s">
        <v>432</v>
      </c>
      <c r="C5155" s="54" t="s">
        <v>263</v>
      </c>
      <c r="D5155" s="54" t="s">
        <v>429</v>
      </c>
      <c r="E5155" s="54" t="s">
        <v>18671</v>
      </c>
      <c r="F5155" s="71">
        <v>44591</v>
      </c>
      <c r="G5155" s="72">
        <v>13024.62</v>
      </c>
      <c r="H5155" s="72">
        <v>1105139.01</v>
      </c>
      <c r="I5155" s="54" t="s">
        <v>265</v>
      </c>
      <c r="J5155" s="54" t="s">
        <v>16739</v>
      </c>
      <c r="K5155" s="54" t="s">
        <v>18672</v>
      </c>
      <c r="L5155" s="54" t="s">
        <v>18673</v>
      </c>
      <c r="M5155" s="54" t="s">
        <v>18671</v>
      </c>
      <c r="N5155" s="54" t="s">
        <v>256</v>
      </c>
      <c r="O5155" s="54" t="s">
        <v>256</v>
      </c>
      <c r="P5155" s="54" t="s">
        <v>445</v>
      </c>
      <c r="Q5155" s="54" t="s">
        <v>256</v>
      </c>
      <c r="R5155" s="54" t="s">
        <v>431</v>
      </c>
      <c r="S5155" s="71"/>
      <c r="T5155" s="54" t="s">
        <v>256</v>
      </c>
      <c r="U5155" s="71">
        <v>44591</v>
      </c>
      <c r="V5155" s="54" t="s">
        <v>256</v>
      </c>
      <c r="W5155" t="str">
        <f t="shared" si="80"/>
        <v>Jan-22</v>
      </c>
    </row>
    <row r="5156" spans="1:23" x14ac:dyDescent="0.25">
      <c r="A5156" s="54" t="s">
        <v>317</v>
      </c>
      <c r="B5156" s="54" t="s">
        <v>432</v>
      </c>
      <c r="C5156" s="54" t="s">
        <v>263</v>
      </c>
      <c r="D5156" s="54" t="s">
        <v>429</v>
      </c>
      <c r="E5156" s="54" t="s">
        <v>18674</v>
      </c>
      <c r="F5156" s="71">
        <v>44591</v>
      </c>
      <c r="G5156" s="72">
        <v>5438.27</v>
      </c>
      <c r="H5156" s="72">
        <v>461437.21</v>
      </c>
      <c r="I5156" s="54" t="s">
        <v>265</v>
      </c>
      <c r="J5156" s="54" t="s">
        <v>16739</v>
      </c>
      <c r="K5156" s="54" t="s">
        <v>18675</v>
      </c>
      <c r="L5156" s="54" t="s">
        <v>18676</v>
      </c>
      <c r="M5156" s="54" t="s">
        <v>18674</v>
      </c>
      <c r="N5156" s="54" t="s">
        <v>256</v>
      </c>
      <c r="O5156" s="54" t="s">
        <v>256</v>
      </c>
      <c r="P5156" s="54" t="s">
        <v>445</v>
      </c>
      <c r="Q5156" s="54" t="s">
        <v>256</v>
      </c>
      <c r="R5156" s="54" t="s">
        <v>431</v>
      </c>
      <c r="S5156" s="71"/>
      <c r="T5156" s="54" t="s">
        <v>256</v>
      </c>
      <c r="U5156" s="71">
        <v>44591</v>
      </c>
      <c r="V5156" s="54" t="s">
        <v>256</v>
      </c>
      <c r="W5156" t="str">
        <f t="shared" si="80"/>
        <v>Jan-22</v>
      </c>
    </row>
    <row r="5157" spans="1:23" x14ac:dyDescent="0.25">
      <c r="A5157" s="54" t="s">
        <v>317</v>
      </c>
      <c r="B5157" s="54" t="s">
        <v>432</v>
      </c>
      <c r="C5157" s="54" t="s">
        <v>263</v>
      </c>
      <c r="D5157" s="54" t="s">
        <v>429</v>
      </c>
      <c r="E5157" s="54" t="s">
        <v>18677</v>
      </c>
      <c r="F5157" s="71">
        <v>44585</v>
      </c>
      <c r="G5157" s="72">
        <v>1725.5</v>
      </c>
      <c r="H5157" s="72">
        <v>146408.68</v>
      </c>
      <c r="I5157" s="54" t="s">
        <v>265</v>
      </c>
      <c r="J5157" s="54" t="s">
        <v>16739</v>
      </c>
      <c r="K5157" s="54" t="s">
        <v>18654</v>
      </c>
      <c r="L5157" s="54" t="s">
        <v>18678</v>
      </c>
      <c r="M5157" s="54" t="s">
        <v>18677</v>
      </c>
      <c r="N5157" s="54" t="s">
        <v>256</v>
      </c>
      <c r="O5157" s="54" t="s">
        <v>256</v>
      </c>
      <c r="P5157" s="54" t="s">
        <v>445</v>
      </c>
      <c r="Q5157" s="54" t="s">
        <v>256</v>
      </c>
      <c r="R5157" s="54" t="s">
        <v>431</v>
      </c>
      <c r="S5157" s="71"/>
      <c r="T5157" s="54" t="s">
        <v>256</v>
      </c>
      <c r="U5157" s="71">
        <v>44585</v>
      </c>
      <c r="V5157" s="54" t="s">
        <v>256</v>
      </c>
      <c r="W5157" t="str">
        <f t="shared" si="80"/>
        <v>Jan-22</v>
      </c>
    </row>
    <row r="5158" spans="1:23" x14ac:dyDescent="0.25">
      <c r="A5158" s="54" t="s">
        <v>317</v>
      </c>
      <c r="B5158" s="54" t="s">
        <v>432</v>
      </c>
      <c r="C5158" s="54" t="s">
        <v>263</v>
      </c>
      <c r="D5158" s="54" t="s">
        <v>429</v>
      </c>
      <c r="E5158" s="54" t="s">
        <v>18679</v>
      </c>
      <c r="F5158" s="71">
        <v>44585</v>
      </c>
      <c r="G5158" s="72">
        <v>4005.24</v>
      </c>
      <c r="H5158" s="72">
        <v>339844.61</v>
      </c>
      <c r="I5158" s="54" t="s">
        <v>265</v>
      </c>
      <c r="J5158" s="54" t="s">
        <v>16739</v>
      </c>
      <c r="K5158" s="54" t="s">
        <v>18657</v>
      </c>
      <c r="L5158" s="54" t="s">
        <v>18680</v>
      </c>
      <c r="M5158" s="54" t="s">
        <v>18679</v>
      </c>
      <c r="N5158" s="54" t="s">
        <v>256</v>
      </c>
      <c r="O5158" s="54" t="s">
        <v>256</v>
      </c>
      <c r="P5158" s="54" t="s">
        <v>445</v>
      </c>
      <c r="Q5158" s="54" t="s">
        <v>256</v>
      </c>
      <c r="R5158" s="54" t="s">
        <v>431</v>
      </c>
      <c r="S5158" s="71"/>
      <c r="T5158" s="54" t="s">
        <v>256</v>
      </c>
      <c r="U5158" s="71">
        <v>44585</v>
      </c>
      <c r="V5158" s="54" t="s">
        <v>256</v>
      </c>
      <c r="W5158" t="str">
        <f t="shared" si="80"/>
        <v>Jan-22</v>
      </c>
    </row>
    <row r="5159" spans="1:23" x14ac:dyDescent="0.25">
      <c r="A5159" s="54" t="s">
        <v>317</v>
      </c>
      <c r="B5159" s="54" t="s">
        <v>432</v>
      </c>
      <c r="C5159" s="54" t="s">
        <v>263</v>
      </c>
      <c r="D5159" s="54" t="s">
        <v>429</v>
      </c>
      <c r="E5159" s="54" t="s">
        <v>18681</v>
      </c>
      <c r="F5159" s="71">
        <v>44585</v>
      </c>
      <c r="G5159" s="72">
        <v>3483.48</v>
      </c>
      <c r="H5159" s="72">
        <v>295573.28000000003</v>
      </c>
      <c r="I5159" s="54" t="s">
        <v>265</v>
      </c>
      <c r="J5159" s="54" t="s">
        <v>16739</v>
      </c>
      <c r="K5159" s="54" t="s">
        <v>18660</v>
      </c>
      <c r="L5159" s="54" t="s">
        <v>18682</v>
      </c>
      <c r="M5159" s="54" t="s">
        <v>18681</v>
      </c>
      <c r="N5159" s="54" t="s">
        <v>256</v>
      </c>
      <c r="O5159" s="54" t="s">
        <v>256</v>
      </c>
      <c r="P5159" s="54" t="s">
        <v>445</v>
      </c>
      <c r="Q5159" s="54" t="s">
        <v>256</v>
      </c>
      <c r="R5159" s="54" t="s">
        <v>431</v>
      </c>
      <c r="S5159" s="71"/>
      <c r="T5159" s="54" t="s">
        <v>256</v>
      </c>
      <c r="U5159" s="71">
        <v>44585</v>
      </c>
      <c r="V5159" s="54" t="s">
        <v>256</v>
      </c>
      <c r="W5159" t="str">
        <f t="shared" si="80"/>
        <v>Jan-22</v>
      </c>
    </row>
    <row r="5160" spans="1:23" x14ac:dyDescent="0.25">
      <c r="A5160" s="54" t="s">
        <v>317</v>
      </c>
      <c r="B5160" s="54" t="s">
        <v>432</v>
      </c>
      <c r="C5160" s="54" t="s">
        <v>263</v>
      </c>
      <c r="D5160" s="54" t="s">
        <v>429</v>
      </c>
      <c r="E5160" s="54" t="s">
        <v>18683</v>
      </c>
      <c r="F5160" s="71">
        <v>44562</v>
      </c>
      <c r="G5160" s="72">
        <v>1314.48</v>
      </c>
      <c r="H5160" s="72">
        <v>111533.63</v>
      </c>
      <c r="I5160" s="54" t="s">
        <v>265</v>
      </c>
      <c r="J5160" s="54" t="s">
        <v>13520</v>
      </c>
      <c r="K5160" s="54" t="s">
        <v>18684</v>
      </c>
      <c r="L5160" s="54" t="s">
        <v>18685</v>
      </c>
      <c r="M5160" s="54" t="s">
        <v>18683</v>
      </c>
      <c r="N5160" s="54" t="s">
        <v>256</v>
      </c>
      <c r="O5160" s="54" t="s">
        <v>256</v>
      </c>
      <c r="P5160" s="54" t="s">
        <v>445</v>
      </c>
      <c r="Q5160" s="54" t="s">
        <v>256</v>
      </c>
      <c r="R5160" s="54" t="s">
        <v>431</v>
      </c>
      <c r="S5160" s="71"/>
      <c r="T5160" s="54" t="s">
        <v>256</v>
      </c>
      <c r="U5160" s="71">
        <v>44562</v>
      </c>
      <c r="V5160" s="54" t="s">
        <v>256</v>
      </c>
      <c r="W5160" t="str">
        <f t="shared" si="80"/>
        <v>Jan-22</v>
      </c>
    </row>
    <row r="5161" spans="1:23" x14ac:dyDescent="0.25">
      <c r="A5161" s="54" t="s">
        <v>317</v>
      </c>
      <c r="B5161" s="54" t="s">
        <v>432</v>
      </c>
      <c r="C5161" s="54" t="s">
        <v>263</v>
      </c>
      <c r="D5161" s="54" t="s">
        <v>429</v>
      </c>
      <c r="E5161" s="54" t="s">
        <v>18686</v>
      </c>
      <c r="F5161" s="71">
        <v>44562</v>
      </c>
      <c r="G5161" s="72">
        <v>2929.29</v>
      </c>
      <c r="H5161" s="72">
        <v>248550.26</v>
      </c>
      <c r="I5161" s="54" t="s">
        <v>265</v>
      </c>
      <c r="J5161" s="54" t="s">
        <v>13520</v>
      </c>
      <c r="K5161" s="54" t="s">
        <v>18654</v>
      </c>
      <c r="L5161" s="54" t="s">
        <v>18687</v>
      </c>
      <c r="M5161" s="54" t="s">
        <v>18686</v>
      </c>
      <c r="N5161" s="54" t="s">
        <v>256</v>
      </c>
      <c r="O5161" s="54" t="s">
        <v>256</v>
      </c>
      <c r="P5161" s="54" t="s">
        <v>445</v>
      </c>
      <c r="Q5161" s="54" t="s">
        <v>256</v>
      </c>
      <c r="R5161" s="54" t="s">
        <v>431</v>
      </c>
      <c r="S5161" s="71"/>
      <c r="T5161" s="54" t="s">
        <v>256</v>
      </c>
      <c r="U5161" s="71">
        <v>44562</v>
      </c>
      <c r="V5161" s="54" t="s">
        <v>256</v>
      </c>
      <c r="W5161" t="str">
        <f t="shared" si="80"/>
        <v>Jan-22</v>
      </c>
    </row>
    <row r="5162" spans="1:23" x14ac:dyDescent="0.25">
      <c r="A5162" s="54" t="s">
        <v>317</v>
      </c>
      <c r="B5162" s="54" t="s">
        <v>432</v>
      </c>
      <c r="C5162" s="54" t="s">
        <v>263</v>
      </c>
      <c r="D5162" s="54" t="s">
        <v>429</v>
      </c>
      <c r="E5162" s="54" t="s">
        <v>18688</v>
      </c>
      <c r="F5162" s="71">
        <v>44562</v>
      </c>
      <c r="G5162" s="72">
        <v>8818.2000000000007</v>
      </c>
      <c r="H5162" s="72">
        <v>748224.27</v>
      </c>
      <c r="I5162" s="54" t="s">
        <v>265</v>
      </c>
      <c r="J5162" s="54" t="s">
        <v>13520</v>
      </c>
      <c r="K5162" s="54" t="s">
        <v>18651</v>
      </c>
      <c r="L5162" s="54" t="s">
        <v>18689</v>
      </c>
      <c r="M5162" s="54" t="s">
        <v>18688</v>
      </c>
      <c r="N5162" s="54" t="s">
        <v>256</v>
      </c>
      <c r="O5162" s="54" t="s">
        <v>256</v>
      </c>
      <c r="P5162" s="54" t="s">
        <v>445</v>
      </c>
      <c r="Q5162" s="54" t="s">
        <v>256</v>
      </c>
      <c r="R5162" s="54" t="s">
        <v>431</v>
      </c>
      <c r="S5162" s="71"/>
      <c r="T5162" s="54" t="s">
        <v>256</v>
      </c>
      <c r="U5162" s="71">
        <v>44562</v>
      </c>
      <c r="V5162" s="54" t="s">
        <v>256</v>
      </c>
      <c r="W5162" t="str">
        <f t="shared" si="80"/>
        <v>Jan-22</v>
      </c>
    </row>
    <row r="5163" spans="1:23" x14ac:dyDescent="0.25">
      <c r="A5163" s="54" t="s">
        <v>317</v>
      </c>
      <c r="B5163" s="54" t="s">
        <v>432</v>
      </c>
      <c r="C5163" s="54" t="s">
        <v>263</v>
      </c>
      <c r="D5163" s="54" t="s">
        <v>429</v>
      </c>
      <c r="E5163" s="54" t="s">
        <v>18690</v>
      </c>
      <c r="F5163" s="71">
        <v>44566</v>
      </c>
      <c r="G5163" s="72">
        <v>2197.65</v>
      </c>
      <c r="H5163" s="72">
        <v>186470.6</v>
      </c>
      <c r="I5163" s="54" t="s">
        <v>265</v>
      </c>
      <c r="J5163" s="54" t="s">
        <v>13520</v>
      </c>
      <c r="K5163" s="54" t="s">
        <v>18684</v>
      </c>
      <c r="L5163" s="54" t="s">
        <v>18691</v>
      </c>
      <c r="M5163" s="54" t="s">
        <v>18690</v>
      </c>
      <c r="N5163" s="54" t="s">
        <v>256</v>
      </c>
      <c r="O5163" s="54" t="s">
        <v>256</v>
      </c>
      <c r="P5163" s="54" t="s">
        <v>445</v>
      </c>
      <c r="Q5163" s="54" t="s">
        <v>256</v>
      </c>
      <c r="R5163" s="54" t="s">
        <v>431</v>
      </c>
      <c r="S5163" s="71"/>
      <c r="T5163" s="54" t="s">
        <v>256</v>
      </c>
      <c r="U5163" s="71">
        <v>44566</v>
      </c>
      <c r="V5163" s="54" t="s">
        <v>256</v>
      </c>
      <c r="W5163" t="str">
        <f t="shared" si="80"/>
        <v>Jan-22</v>
      </c>
    </row>
    <row r="5164" spans="1:23" x14ac:dyDescent="0.25">
      <c r="A5164" s="54" t="s">
        <v>317</v>
      </c>
      <c r="B5164" s="54" t="s">
        <v>432</v>
      </c>
      <c r="C5164" s="54" t="s">
        <v>263</v>
      </c>
      <c r="D5164" s="54" t="s">
        <v>429</v>
      </c>
      <c r="E5164" s="54" t="s">
        <v>18692</v>
      </c>
      <c r="F5164" s="71">
        <v>44566</v>
      </c>
      <c r="G5164" s="72">
        <v>6180.15</v>
      </c>
      <c r="H5164" s="72">
        <v>524385.73</v>
      </c>
      <c r="I5164" s="54" t="s">
        <v>265</v>
      </c>
      <c r="J5164" s="54" t="s">
        <v>13520</v>
      </c>
      <c r="K5164" s="54" t="s">
        <v>18651</v>
      </c>
      <c r="L5164" s="54" t="s">
        <v>18693</v>
      </c>
      <c r="M5164" s="54" t="s">
        <v>18692</v>
      </c>
      <c r="N5164" s="54" t="s">
        <v>256</v>
      </c>
      <c r="O5164" s="54" t="s">
        <v>256</v>
      </c>
      <c r="P5164" s="54" t="s">
        <v>445</v>
      </c>
      <c r="Q5164" s="54" t="s">
        <v>256</v>
      </c>
      <c r="R5164" s="54" t="s">
        <v>431</v>
      </c>
      <c r="S5164" s="71"/>
      <c r="T5164" s="54" t="s">
        <v>256</v>
      </c>
      <c r="U5164" s="71">
        <v>44566</v>
      </c>
      <c r="V5164" s="54" t="s">
        <v>256</v>
      </c>
      <c r="W5164" t="str">
        <f t="shared" si="80"/>
        <v>Jan-22</v>
      </c>
    </row>
    <row r="5165" spans="1:23" x14ac:dyDescent="0.25">
      <c r="A5165" s="54" t="s">
        <v>317</v>
      </c>
      <c r="B5165" s="54" t="s">
        <v>432</v>
      </c>
      <c r="C5165" s="54" t="s">
        <v>263</v>
      </c>
      <c r="D5165" s="54" t="s">
        <v>429</v>
      </c>
      <c r="E5165" s="54" t="s">
        <v>18694</v>
      </c>
      <c r="F5165" s="71">
        <v>44566</v>
      </c>
      <c r="G5165" s="72">
        <v>5748.79</v>
      </c>
      <c r="H5165" s="72">
        <v>487784.83</v>
      </c>
      <c r="I5165" s="54" t="s">
        <v>265</v>
      </c>
      <c r="J5165" s="54" t="s">
        <v>13520</v>
      </c>
      <c r="K5165" s="54" t="s">
        <v>18695</v>
      </c>
      <c r="L5165" s="54" t="s">
        <v>18696</v>
      </c>
      <c r="M5165" s="54" t="s">
        <v>18694</v>
      </c>
      <c r="N5165" s="54" t="s">
        <v>256</v>
      </c>
      <c r="O5165" s="54" t="s">
        <v>256</v>
      </c>
      <c r="P5165" s="54" t="s">
        <v>445</v>
      </c>
      <c r="Q5165" s="54" t="s">
        <v>256</v>
      </c>
      <c r="R5165" s="54" t="s">
        <v>431</v>
      </c>
      <c r="S5165" s="71"/>
      <c r="T5165" s="54" t="s">
        <v>256</v>
      </c>
      <c r="U5165" s="71">
        <v>44566</v>
      </c>
      <c r="V5165" s="54" t="s">
        <v>256</v>
      </c>
      <c r="W5165" t="str">
        <f t="shared" si="80"/>
        <v>Jan-22</v>
      </c>
    </row>
    <row r="5166" spans="1:23" x14ac:dyDescent="0.25">
      <c r="A5166" s="54" t="s">
        <v>317</v>
      </c>
      <c r="B5166" s="54" t="s">
        <v>432</v>
      </c>
      <c r="C5166" s="54" t="s">
        <v>263</v>
      </c>
      <c r="D5166" s="54" t="s">
        <v>429</v>
      </c>
      <c r="E5166" s="54" t="s">
        <v>18697</v>
      </c>
      <c r="F5166" s="71">
        <v>44566</v>
      </c>
      <c r="G5166" s="72">
        <v>7105.39</v>
      </c>
      <c r="H5166" s="72">
        <v>602892.34</v>
      </c>
      <c r="I5166" s="54" t="s">
        <v>265</v>
      </c>
      <c r="J5166" s="54" t="s">
        <v>13520</v>
      </c>
      <c r="K5166" s="54" t="s">
        <v>18654</v>
      </c>
      <c r="L5166" s="54" t="s">
        <v>18698</v>
      </c>
      <c r="M5166" s="54" t="s">
        <v>18697</v>
      </c>
      <c r="N5166" s="54" t="s">
        <v>256</v>
      </c>
      <c r="O5166" s="54" t="s">
        <v>256</v>
      </c>
      <c r="P5166" s="54" t="s">
        <v>445</v>
      </c>
      <c r="Q5166" s="54" t="s">
        <v>256</v>
      </c>
      <c r="R5166" s="54" t="s">
        <v>431</v>
      </c>
      <c r="S5166" s="71"/>
      <c r="T5166" s="54" t="s">
        <v>256</v>
      </c>
      <c r="U5166" s="71">
        <v>44566</v>
      </c>
      <c r="V5166" s="54" t="s">
        <v>256</v>
      </c>
      <c r="W5166" t="str">
        <f t="shared" si="80"/>
        <v>Jan-22</v>
      </c>
    </row>
    <row r="5167" spans="1:23" x14ac:dyDescent="0.25">
      <c r="A5167" s="54" t="s">
        <v>317</v>
      </c>
      <c r="B5167" s="54" t="s">
        <v>432</v>
      </c>
      <c r="C5167" s="54" t="s">
        <v>263</v>
      </c>
      <c r="D5167" s="54" t="s">
        <v>429</v>
      </c>
      <c r="E5167" s="54" t="s">
        <v>18699</v>
      </c>
      <c r="F5167" s="71">
        <v>44572</v>
      </c>
      <c r="G5167" s="72">
        <v>1266.72</v>
      </c>
      <c r="H5167" s="72">
        <v>107481.19</v>
      </c>
      <c r="I5167" s="54" t="s">
        <v>265</v>
      </c>
      <c r="J5167" s="54" t="s">
        <v>13520</v>
      </c>
      <c r="K5167" s="54" t="s">
        <v>18654</v>
      </c>
      <c r="L5167" s="54" t="s">
        <v>18700</v>
      </c>
      <c r="M5167" s="54" t="s">
        <v>18699</v>
      </c>
      <c r="N5167" s="54" t="s">
        <v>256</v>
      </c>
      <c r="O5167" s="54" t="s">
        <v>256</v>
      </c>
      <c r="P5167" s="54" t="s">
        <v>445</v>
      </c>
      <c r="Q5167" s="54" t="s">
        <v>256</v>
      </c>
      <c r="R5167" s="54" t="s">
        <v>431</v>
      </c>
      <c r="S5167" s="71"/>
      <c r="T5167" s="54" t="s">
        <v>256</v>
      </c>
      <c r="U5167" s="71">
        <v>44572</v>
      </c>
      <c r="V5167" s="54" t="s">
        <v>256</v>
      </c>
      <c r="W5167" t="str">
        <f t="shared" si="80"/>
        <v>Jan-22</v>
      </c>
    </row>
    <row r="5168" spans="1:23" x14ac:dyDescent="0.25">
      <c r="A5168" s="54" t="s">
        <v>317</v>
      </c>
      <c r="B5168" s="54" t="s">
        <v>432</v>
      </c>
      <c r="C5168" s="54" t="s">
        <v>263</v>
      </c>
      <c r="D5168" s="54" t="s">
        <v>429</v>
      </c>
      <c r="E5168" s="54" t="s">
        <v>18701</v>
      </c>
      <c r="F5168" s="71">
        <v>44576</v>
      </c>
      <c r="G5168" s="72">
        <v>864</v>
      </c>
      <c r="H5168" s="72">
        <v>73310.399999999994</v>
      </c>
      <c r="I5168" s="54" t="s">
        <v>265</v>
      </c>
      <c r="J5168" s="54" t="s">
        <v>13520</v>
      </c>
      <c r="K5168" s="54" t="s">
        <v>18651</v>
      </c>
      <c r="L5168" s="54" t="s">
        <v>18702</v>
      </c>
      <c r="M5168" s="54" t="s">
        <v>18701</v>
      </c>
      <c r="N5168" s="54" t="s">
        <v>256</v>
      </c>
      <c r="O5168" s="54" t="s">
        <v>256</v>
      </c>
      <c r="P5168" s="54" t="s">
        <v>445</v>
      </c>
      <c r="Q5168" s="54" t="s">
        <v>256</v>
      </c>
      <c r="R5168" s="54" t="s">
        <v>431</v>
      </c>
      <c r="S5168" s="71"/>
      <c r="T5168" s="54" t="s">
        <v>256</v>
      </c>
      <c r="U5168" s="71">
        <v>44576</v>
      </c>
      <c r="V5168" s="54" t="s">
        <v>256</v>
      </c>
      <c r="W5168" t="str">
        <f t="shared" si="80"/>
        <v>Jan-22</v>
      </c>
    </row>
    <row r="5169" spans="1:23" x14ac:dyDescent="0.25">
      <c r="A5169" s="54" t="s">
        <v>317</v>
      </c>
      <c r="B5169" s="54" t="s">
        <v>432</v>
      </c>
      <c r="C5169" s="54" t="s">
        <v>263</v>
      </c>
      <c r="D5169" s="54" t="s">
        <v>429</v>
      </c>
      <c r="E5169" s="54" t="s">
        <v>18703</v>
      </c>
      <c r="F5169" s="71">
        <v>44576</v>
      </c>
      <c r="G5169" s="72">
        <v>6220.8</v>
      </c>
      <c r="H5169" s="72">
        <v>527834.88</v>
      </c>
      <c r="I5169" s="54" t="s">
        <v>265</v>
      </c>
      <c r="J5169" s="54" t="s">
        <v>13520</v>
      </c>
      <c r="K5169" s="54" t="s">
        <v>18651</v>
      </c>
      <c r="L5169" s="54" t="s">
        <v>18704</v>
      </c>
      <c r="M5169" s="54" t="s">
        <v>18703</v>
      </c>
      <c r="N5169" s="54" t="s">
        <v>256</v>
      </c>
      <c r="O5169" s="54" t="s">
        <v>256</v>
      </c>
      <c r="P5169" s="54" t="s">
        <v>445</v>
      </c>
      <c r="Q5169" s="54" t="s">
        <v>256</v>
      </c>
      <c r="R5169" s="54" t="s">
        <v>431</v>
      </c>
      <c r="S5169" s="71"/>
      <c r="T5169" s="54" t="s">
        <v>256</v>
      </c>
      <c r="U5169" s="71">
        <v>44576</v>
      </c>
      <c r="V5169" s="54" t="s">
        <v>256</v>
      </c>
      <c r="W5169" t="str">
        <f t="shared" si="80"/>
        <v>Jan-22</v>
      </c>
    </row>
    <row r="5170" spans="1:23" x14ac:dyDescent="0.25">
      <c r="A5170" s="54" t="s">
        <v>317</v>
      </c>
      <c r="B5170" s="54" t="s">
        <v>432</v>
      </c>
      <c r="C5170" s="54" t="s">
        <v>263</v>
      </c>
      <c r="D5170" s="54" t="s">
        <v>429</v>
      </c>
      <c r="E5170" s="54" t="s">
        <v>18705</v>
      </c>
      <c r="F5170" s="71">
        <v>44578</v>
      </c>
      <c r="G5170" s="72">
        <v>691.2</v>
      </c>
      <c r="H5170" s="72">
        <v>58648.32</v>
      </c>
      <c r="I5170" s="54" t="s">
        <v>265</v>
      </c>
      <c r="J5170" s="54" t="s">
        <v>13520</v>
      </c>
      <c r="K5170" s="54" t="s">
        <v>18651</v>
      </c>
      <c r="L5170" s="54" t="s">
        <v>18706</v>
      </c>
      <c r="M5170" s="54" t="s">
        <v>18705</v>
      </c>
      <c r="N5170" s="54" t="s">
        <v>256</v>
      </c>
      <c r="O5170" s="54" t="s">
        <v>256</v>
      </c>
      <c r="P5170" s="54" t="s">
        <v>445</v>
      </c>
      <c r="Q5170" s="54" t="s">
        <v>256</v>
      </c>
      <c r="R5170" s="54" t="s">
        <v>431</v>
      </c>
      <c r="S5170" s="71"/>
      <c r="T5170" s="54" t="s">
        <v>256</v>
      </c>
      <c r="U5170" s="71">
        <v>44578</v>
      </c>
      <c r="V5170" s="54" t="s">
        <v>256</v>
      </c>
      <c r="W5170" t="str">
        <f t="shared" si="80"/>
        <v>Jan-22</v>
      </c>
    </row>
    <row r="5171" spans="1:23" x14ac:dyDescent="0.25">
      <c r="A5171" s="54" t="s">
        <v>317</v>
      </c>
      <c r="B5171" s="54" t="s">
        <v>432</v>
      </c>
      <c r="C5171" s="54" t="s">
        <v>263</v>
      </c>
      <c r="D5171" s="54" t="s">
        <v>429</v>
      </c>
      <c r="E5171" s="54" t="s">
        <v>18707</v>
      </c>
      <c r="F5171" s="71">
        <v>44576</v>
      </c>
      <c r="G5171" s="72">
        <v>1176.25</v>
      </c>
      <c r="H5171" s="72">
        <v>99804.81</v>
      </c>
      <c r="I5171" s="54" t="s">
        <v>265</v>
      </c>
      <c r="J5171" s="54" t="s">
        <v>13520</v>
      </c>
      <c r="K5171" s="54" t="s">
        <v>18708</v>
      </c>
      <c r="L5171" s="54" t="s">
        <v>18709</v>
      </c>
      <c r="M5171" s="54" t="s">
        <v>18707</v>
      </c>
      <c r="N5171" s="54" t="s">
        <v>256</v>
      </c>
      <c r="O5171" s="54" t="s">
        <v>256</v>
      </c>
      <c r="P5171" s="54" t="s">
        <v>445</v>
      </c>
      <c r="Q5171" s="54" t="s">
        <v>256</v>
      </c>
      <c r="R5171" s="54" t="s">
        <v>431</v>
      </c>
      <c r="S5171" s="71"/>
      <c r="T5171" s="54" t="s">
        <v>256</v>
      </c>
      <c r="U5171" s="71">
        <v>44576</v>
      </c>
      <c r="V5171" s="54" t="s">
        <v>256</v>
      </c>
      <c r="W5171" t="str">
        <f t="shared" si="80"/>
        <v>Jan-22</v>
      </c>
    </row>
    <row r="5172" spans="1:23" x14ac:dyDescent="0.25">
      <c r="A5172" s="54" t="s">
        <v>317</v>
      </c>
      <c r="B5172" s="54" t="s">
        <v>432</v>
      </c>
      <c r="C5172" s="54" t="s">
        <v>263</v>
      </c>
      <c r="D5172" s="54" t="s">
        <v>429</v>
      </c>
      <c r="E5172" s="54" t="s">
        <v>18710</v>
      </c>
      <c r="F5172" s="71">
        <v>44576</v>
      </c>
      <c r="G5172" s="72">
        <v>341.91</v>
      </c>
      <c r="H5172" s="72">
        <v>29011.06</v>
      </c>
      <c r="I5172" s="54" t="s">
        <v>265</v>
      </c>
      <c r="J5172" s="54" t="s">
        <v>13520</v>
      </c>
      <c r="K5172" s="54" t="s">
        <v>18695</v>
      </c>
      <c r="L5172" s="54" t="s">
        <v>18711</v>
      </c>
      <c r="M5172" s="54" t="s">
        <v>18710</v>
      </c>
      <c r="N5172" s="54" t="s">
        <v>256</v>
      </c>
      <c r="O5172" s="54" t="s">
        <v>256</v>
      </c>
      <c r="P5172" s="54" t="s">
        <v>445</v>
      </c>
      <c r="Q5172" s="54" t="s">
        <v>256</v>
      </c>
      <c r="R5172" s="54" t="s">
        <v>431</v>
      </c>
      <c r="S5172" s="71"/>
      <c r="T5172" s="54" t="s">
        <v>256</v>
      </c>
      <c r="U5172" s="71">
        <v>44576</v>
      </c>
      <c r="V5172" s="54" t="s">
        <v>256</v>
      </c>
      <c r="W5172" t="str">
        <f t="shared" si="80"/>
        <v>Jan-22</v>
      </c>
    </row>
    <row r="5173" spans="1:23" x14ac:dyDescent="0.25">
      <c r="A5173" s="54" t="s">
        <v>317</v>
      </c>
      <c r="B5173" s="54" t="s">
        <v>432</v>
      </c>
      <c r="C5173" s="54" t="s">
        <v>263</v>
      </c>
      <c r="D5173" s="54" t="s">
        <v>429</v>
      </c>
      <c r="E5173" s="54" t="s">
        <v>18712</v>
      </c>
      <c r="F5173" s="71">
        <v>44576</v>
      </c>
      <c r="G5173" s="72">
        <v>8176.32</v>
      </c>
      <c r="H5173" s="72">
        <v>693760.75</v>
      </c>
      <c r="I5173" s="54" t="s">
        <v>265</v>
      </c>
      <c r="J5173" s="54" t="s">
        <v>13520</v>
      </c>
      <c r="K5173" s="54" t="s">
        <v>18654</v>
      </c>
      <c r="L5173" s="54" t="s">
        <v>18713</v>
      </c>
      <c r="M5173" s="54" t="s">
        <v>18712</v>
      </c>
      <c r="N5173" s="54" t="s">
        <v>256</v>
      </c>
      <c r="O5173" s="54" t="s">
        <v>256</v>
      </c>
      <c r="P5173" s="54" t="s">
        <v>445</v>
      </c>
      <c r="Q5173" s="54" t="s">
        <v>256</v>
      </c>
      <c r="R5173" s="54" t="s">
        <v>431</v>
      </c>
      <c r="S5173" s="71"/>
      <c r="T5173" s="54" t="s">
        <v>256</v>
      </c>
      <c r="U5173" s="71">
        <v>44576</v>
      </c>
      <c r="V5173" s="54" t="s">
        <v>256</v>
      </c>
      <c r="W5173" t="str">
        <f t="shared" si="80"/>
        <v>Jan-22</v>
      </c>
    </row>
    <row r="5174" spans="1:23" x14ac:dyDescent="0.25">
      <c r="A5174" s="54" t="s">
        <v>317</v>
      </c>
      <c r="B5174" s="54" t="s">
        <v>432</v>
      </c>
      <c r="C5174" s="54" t="s">
        <v>263</v>
      </c>
      <c r="D5174" s="54" t="s">
        <v>429</v>
      </c>
      <c r="E5174" s="54" t="s">
        <v>18714</v>
      </c>
      <c r="F5174" s="71">
        <v>44578</v>
      </c>
      <c r="G5174" s="72">
        <v>3380.07</v>
      </c>
      <c r="H5174" s="72">
        <v>286798.94</v>
      </c>
      <c r="I5174" s="54" t="s">
        <v>265</v>
      </c>
      <c r="J5174" s="54" t="s">
        <v>13520</v>
      </c>
      <c r="K5174" s="54" t="s">
        <v>18654</v>
      </c>
      <c r="L5174" s="54" t="s">
        <v>18715</v>
      </c>
      <c r="M5174" s="54" t="s">
        <v>18714</v>
      </c>
      <c r="N5174" s="54" t="s">
        <v>256</v>
      </c>
      <c r="O5174" s="54" t="s">
        <v>256</v>
      </c>
      <c r="P5174" s="54" t="s">
        <v>445</v>
      </c>
      <c r="Q5174" s="54" t="s">
        <v>256</v>
      </c>
      <c r="R5174" s="54" t="s">
        <v>431</v>
      </c>
      <c r="S5174" s="71"/>
      <c r="T5174" s="54" t="s">
        <v>256</v>
      </c>
      <c r="U5174" s="71">
        <v>44578</v>
      </c>
      <c r="V5174" s="54" t="s">
        <v>256</v>
      </c>
      <c r="W5174" t="str">
        <f t="shared" si="80"/>
        <v>Jan-22</v>
      </c>
    </row>
    <row r="5175" spans="1:23" x14ac:dyDescent="0.25">
      <c r="A5175" s="54" t="s">
        <v>317</v>
      </c>
      <c r="B5175" s="54" t="s">
        <v>432</v>
      </c>
      <c r="C5175" s="54" t="s">
        <v>263</v>
      </c>
      <c r="D5175" s="54" t="s">
        <v>429</v>
      </c>
      <c r="E5175" s="54" t="s">
        <v>18716</v>
      </c>
      <c r="F5175" s="71">
        <v>44578</v>
      </c>
      <c r="G5175" s="72">
        <v>5399.4</v>
      </c>
      <c r="H5175" s="72">
        <v>458139.09</v>
      </c>
      <c r="I5175" s="54" t="s">
        <v>265</v>
      </c>
      <c r="J5175" s="54" t="s">
        <v>13520</v>
      </c>
      <c r="K5175" s="54" t="s">
        <v>18657</v>
      </c>
      <c r="L5175" s="54" t="s">
        <v>18717</v>
      </c>
      <c r="M5175" s="54" t="s">
        <v>18716</v>
      </c>
      <c r="N5175" s="54" t="s">
        <v>256</v>
      </c>
      <c r="O5175" s="54" t="s">
        <v>256</v>
      </c>
      <c r="P5175" s="54" t="s">
        <v>445</v>
      </c>
      <c r="Q5175" s="54" t="s">
        <v>256</v>
      </c>
      <c r="R5175" s="54" t="s">
        <v>431</v>
      </c>
      <c r="S5175" s="71"/>
      <c r="T5175" s="54" t="s">
        <v>256</v>
      </c>
      <c r="U5175" s="71">
        <v>44578</v>
      </c>
      <c r="V5175" s="54" t="s">
        <v>256</v>
      </c>
      <c r="W5175" t="str">
        <f t="shared" si="80"/>
        <v>Jan-22</v>
      </c>
    </row>
    <row r="5176" spans="1:23" x14ac:dyDescent="0.25">
      <c r="A5176" s="54" t="s">
        <v>317</v>
      </c>
      <c r="B5176" s="54" t="s">
        <v>432</v>
      </c>
      <c r="C5176" s="54" t="s">
        <v>263</v>
      </c>
      <c r="D5176" s="54" t="s">
        <v>429</v>
      </c>
      <c r="E5176" s="54" t="s">
        <v>18718</v>
      </c>
      <c r="F5176" s="71">
        <v>44578</v>
      </c>
      <c r="G5176" s="72">
        <v>5133.45</v>
      </c>
      <c r="H5176" s="72">
        <v>435573.23</v>
      </c>
      <c r="I5176" s="54" t="s">
        <v>265</v>
      </c>
      <c r="J5176" s="54" t="s">
        <v>13520</v>
      </c>
      <c r="K5176" s="54" t="s">
        <v>18660</v>
      </c>
      <c r="L5176" s="54" t="s">
        <v>18719</v>
      </c>
      <c r="M5176" s="54" t="s">
        <v>18718</v>
      </c>
      <c r="N5176" s="54" t="s">
        <v>256</v>
      </c>
      <c r="O5176" s="54" t="s">
        <v>256</v>
      </c>
      <c r="P5176" s="54" t="s">
        <v>445</v>
      </c>
      <c r="Q5176" s="54" t="s">
        <v>256</v>
      </c>
      <c r="R5176" s="54" t="s">
        <v>431</v>
      </c>
      <c r="S5176" s="71"/>
      <c r="T5176" s="54" t="s">
        <v>256</v>
      </c>
      <c r="U5176" s="71">
        <v>44578</v>
      </c>
      <c r="V5176" s="54" t="s">
        <v>256</v>
      </c>
      <c r="W5176" t="str">
        <f t="shared" si="80"/>
        <v>Jan-22</v>
      </c>
    </row>
    <row r="5177" spans="1:23" x14ac:dyDescent="0.25">
      <c r="A5177" s="54" t="s">
        <v>317</v>
      </c>
      <c r="B5177" s="54" t="s">
        <v>432</v>
      </c>
      <c r="C5177" s="54" t="s">
        <v>263</v>
      </c>
      <c r="D5177" s="54" t="s">
        <v>429</v>
      </c>
      <c r="E5177" s="54" t="s">
        <v>18720</v>
      </c>
      <c r="F5177" s="71">
        <v>44592</v>
      </c>
      <c r="G5177" s="72">
        <v>395.85</v>
      </c>
      <c r="H5177" s="72">
        <v>33587.870000000003</v>
      </c>
      <c r="I5177" s="54" t="s">
        <v>265</v>
      </c>
      <c r="J5177" s="54" t="s">
        <v>13520</v>
      </c>
      <c r="K5177" s="54" t="s">
        <v>18654</v>
      </c>
      <c r="L5177" s="54" t="s">
        <v>18721</v>
      </c>
      <c r="M5177" s="54" t="s">
        <v>18720</v>
      </c>
      <c r="N5177" s="54" t="s">
        <v>256</v>
      </c>
      <c r="O5177" s="54" t="s">
        <v>256</v>
      </c>
      <c r="P5177" s="54" t="s">
        <v>445</v>
      </c>
      <c r="Q5177" s="54" t="s">
        <v>256</v>
      </c>
      <c r="R5177" s="54" t="s">
        <v>431</v>
      </c>
      <c r="S5177" s="71"/>
      <c r="T5177" s="54" t="s">
        <v>256</v>
      </c>
      <c r="U5177" s="71">
        <v>44592</v>
      </c>
      <c r="V5177" s="54" t="s">
        <v>256</v>
      </c>
      <c r="W5177" t="str">
        <f t="shared" si="80"/>
        <v>Jan-22</v>
      </c>
    </row>
    <row r="5178" spans="1:23" x14ac:dyDescent="0.25">
      <c r="A5178" s="54" t="s">
        <v>317</v>
      </c>
      <c r="B5178" s="54" t="s">
        <v>432</v>
      </c>
      <c r="C5178" s="54" t="s">
        <v>263</v>
      </c>
      <c r="D5178" s="54" t="s">
        <v>429</v>
      </c>
      <c r="E5178" s="54" t="s">
        <v>18722</v>
      </c>
      <c r="F5178" s="71">
        <v>44592</v>
      </c>
      <c r="G5178" s="72">
        <v>212.55</v>
      </c>
      <c r="H5178" s="72">
        <v>18034.87</v>
      </c>
      <c r="I5178" s="54" t="s">
        <v>265</v>
      </c>
      <c r="J5178" s="54" t="s">
        <v>13520</v>
      </c>
      <c r="K5178" s="54" t="s">
        <v>18657</v>
      </c>
      <c r="L5178" s="54" t="s">
        <v>18723</v>
      </c>
      <c r="M5178" s="54" t="s">
        <v>18722</v>
      </c>
      <c r="N5178" s="54" t="s">
        <v>256</v>
      </c>
      <c r="O5178" s="54" t="s">
        <v>256</v>
      </c>
      <c r="P5178" s="54" t="s">
        <v>445</v>
      </c>
      <c r="Q5178" s="54" t="s">
        <v>256</v>
      </c>
      <c r="R5178" s="54" t="s">
        <v>431</v>
      </c>
      <c r="S5178" s="71"/>
      <c r="T5178" s="54" t="s">
        <v>256</v>
      </c>
      <c r="U5178" s="71">
        <v>44592</v>
      </c>
      <c r="V5178" s="54" t="s">
        <v>256</v>
      </c>
      <c r="W5178" t="str">
        <f t="shared" si="80"/>
        <v>Jan-22</v>
      </c>
    </row>
    <row r="5179" spans="1:23" x14ac:dyDescent="0.25">
      <c r="A5179" s="54" t="s">
        <v>317</v>
      </c>
      <c r="B5179" s="54" t="s">
        <v>432</v>
      </c>
      <c r="C5179" s="54" t="s">
        <v>263</v>
      </c>
      <c r="D5179" s="54" t="s">
        <v>429</v>
      </c>
      <c r="E5179" s="54" t="s">
        <v>18724</v>
      </c>
      <c r="F5179" s="71">
        <v>44592</v>
      </c>
      <c r="G5179" s="72">
        <v>4327.72</v>
      </c>
      <c r="H5179" s="72">
        <v>367207.04</v>
      </c>
      <c r="I5179" s="54" t="s">
        <v>265</v>
      </c>
      <c r="J5179" s="54" t="s">
        <v>13520</v>
      </c>
      <c r="K5179" s="54" t="s">
        <v>18660</v>
      </c>
      <c r="L5179" s="54" t="s">
        <v>18725</v>
      </c>
      <c r="M5179" s="54" t="s">
        <v>18724</v>
      </c>
      <c r="N5179" s="54" t="s">
        <v>256</v>
      </c>
      <c r="O5179" s="54" t="s">
        <v>256</v>
      </c>
      <c r="P5179" s="54" t="s">
        <v>445</v>
      </c>
      <c r="Q5179" s="54" t="s">
        <v>256</v>
      </c>
      <c r="R5179" s="54" t="s">
        <v>431</v>
      </c>
      <c r="S5179" s="71"/>
      <c r="T5179" s="54" t="s">
        <v>256</v>
      </c>
      <c r="U5179" s="71">
        <v>44592</v>
      </c>
      <c r="V5179" s="54" t="s">
        <v>256</v>
      </c>
      <c r="W5179" t="str">
        <f t="shared" si="80"/>
        <v>Jan-22</v>
      </c>
    </row>
    <row r="5180" spans="1:23" x14ac:dyDescent="0.25">
      <c r="A5180" s="54" t="s">
        <v>317</v>
      </c>
      <c r="B5180" s="54" t="s">
        <v>432</v>
      </c>
      <c r="C5180" s="54" t="s">
        <v>263</v>
      </c>
      <c r="D5180" s="54" t="s">
        <v>429</v>
      </c>
      <c r="E5180" s="54" t="s">
        <v>18726</v>
      </c>
      <c r="F5180" s="71">
        <v>44592</v>
      </c>
      <c r="G5180" s="72">
        <v>425.1</v>
      </c>
      <c r="H5180" s="72">
        <v>36069.74</v>
      </c>
      <c r="I5180" s="54" t="s">
        <v>265</v>
      </c>
      <c r="J5180" s="54" t="s">
        <v>13520</v>
      </c>
      <c r="K5180" s="54" t="s">
        <v>18727</v>
      </c>
      <c r="L5180" s="54" t="s">
        <v>18728</v>
      </c>
      <c r="M5180" s="54" t="s">
        <v>18726</v>
      </c>
      <c r="N5180" s="54" t="s">
        <v>256</v>
      </c>
      <c r="O5180" s="54" t="s">
        <v>256</v>
      </c>
      <c r="P5180" s="54" t="s">
        <v>445</v>
      </c>
      <c r="Q5180" s="54" t="s">
        <v>256</v>
      </c>
      <c r="R5180" s="54" t="s">
        <v>431</v>
      </c>
      <c r="S5180" s="71"/>
      <c r="T5180" s="54" t="s">
        <v>256</v>
      </c>
      <c r="U5180" s="71">
        <v>44592</v>
      </c>
      <c r="V5180" s="54" t="s">
        <v>256</v>
      </c>
      <c r="W5180" t="str">
        <f t="shared" si="80"/>
        <v>Jan-22</v>
      </c>
    </row>
    <row r="5181" spans="1:23" x14ac:dyDescent="0.25">
      <c r="A5181" s="54" t="s">
        <v>317</v>
      </c>
      <c r="B5181" s="54" t="s">
        <v>432</v>
      </c>
      <c r="C5181" s="54" t="s">
        <v>263</v>
      </c>
      <c r="D5181" s="54" t="s">
        <v>429</v>
      </c>
      <c r="E5181" s="54" t="s">
        <v>18729</v>
      </c>
      <c r="F5181" s="71">
        <v>44592</v>
      </c>
      <c r="G5181" s="72">
        <v>2482.31</v>
      </c>
      <c r="H5181" s="72">
        <v>210624</v>
      </c>
      <c r="I5181" s="54" t="s">
        <v>265</v>
      </c>
      <c r="J5181" s="54" t="s">
        <v>13520</v>
      </c>
      <c r="K5181" s="54" t="s">
        <v>18730</v>
      </c>
      <c r="L5181" s="54" t="s">
        <v>18731</v>
      </c>
      <c r="M5181" s="54" t="s">
        <v>18729</v>
      </c>
      <c r="N5181" s="54" t="s">
        <v>256</v>
      </c>
      <c r="O5181" s="54" t="s">
        <v>256</v>
      </c>
      <c r="P5181" s="54" t="s">
        <v>445</v>
      </c>
      <c r="Q5181" s="54" t="s">
        <v>256</v>
      </c>
      <c r="R5181" s="54" t="s">
        <v>431</v>
      </c>
      <c r="S5181" s="71"/>
      <c r="T5181" s="54" t="s">
        <v>256</v>
      </c>
      <c r="U5181" s="71">
        <v>44592</v>
      </c>
      <c r="V5181" s="54" t="s">
        <v>256</v>
      </c>
      <c r="W5181" t="str">
        <f t="shared" si="80"/>
        <v>Jan-22</v>
      </c>
    </row>
    <row r="5182" spans="1:23" x14ac:dyDescent="0.25">
      <c r="A5182" s="54" t="s">
        <v>318</v>
      </c>
      <c r="B5182" s="54" t="s">
        <v>432</v>
      </c>
      <c r="C5182" s="54" t="s">
        <v>263</v>
      </c>
      <c r="D5182" s="54" t="s">
        <v>429</v>
      </c>
      <c r="E5182" s="54" t="s">
        <v>18732</v>
      </c>
      <c r="F5182" s="71">
        <v>44571</v>
      </c>
      <c r="G5182" s="72">
        <v>106958.39999999999</v>
      </c>
      <c r="H5182" s="72">
        <v>9075420.2400000002</v>
      </c>
      <c r="I5182" s="54" t="s">
        <v>265</v>
      </c>
      <c r="J5182" s="54" t="s">
        <v>13530</v>
      </c>
      <c r="K5182" s="54" t="s">
        <v>18733</v>
      </c>
      <c r="L5182" s="54" t="s">
        <v>18734</v>
      </c>
      <c r="M5182" s="54" t="s">
        <v>18732</v>
      </c>
      <c r="N5182" s="54" t="s">
        <v>256</v>
      </c>
      <c r="O5182" s="54" t="s">
        <v>256</v>
      </c>
      <c r="P5182" s="54" t="s">
        <v>434</v>
      </c>
      <c r="Q5182" s="54" t="s">
        <v>256</v>
      </c>
      <c r="R5182" s="54" t="s">
        <v>431</v>
      </c>
      <c r="S5182" s="71"/>
      <c r="T5182" s="54" t="s">
        <v>256</v>
      </c>
      <c r="U5182" s="71">
        <v>44571</v>
      </c>
      <c r="V5182" s="54" t="s">
        <v>256</v>
      </c>
      <c r="W5182" t="str">
        <f t="shared" si="80"/>
        <v>Jan-22</v>
      </c>
    </row>
    <row r="5183" spans="1:23" x14ac:dyDescent="0.25">
      <c r="A5183" s="54" t="s">
        <v>318</v>
      </c>
      <c r="B5183" s="54" t="s">
        <v>432</v>
      </c>
      <c r="C5183" s="54" t="s">
        <v>263</v>
      </c>
      <c r="D5183" s="54" t="s">
        <v>429</v>
      </c>
      <c r="E5183" s="54" t="s">
        <v>18735</v>
      </c>
      <c r="F5183" s="71">
        <v>44570</v>
      </c>
      <c r="G5183" s="72">
        <v>117814.48</v>
      </c>
      <c r="H5183" s="72">
        <v>9996558.6300000008</v>
      </c>
      <c r="I5183" s="54" t="s">
        <v>265</v>
      </c>
      <c r="J5183" s="54" t="s">
        <v>13530</v>
      </c>
      <c r="K5183" s="54" t="s">
        <v>18736</v>
      </c>
      <c r="L5183" s="54" t="s">
        <v>18737</v>
      </c>
      <c r="M5183" s="54" t="s">
        <v>18735</v>
      </c>
      <c r="N5183" s="54" t="s">
        <v>256</v>
      </c>
      <c r="O5183" s="54" t="s">
        <v>256</v>
      </c>
      <c r="P5183" s="54" t="s">
        <v>434</v>
      </c>
      <c r="Q5183" s="54" t="s">
        <v>256</v>
      </c>
      <c r="R5183" s="54" t="s">
        <v>431</v>
      </c>
      <c r="S5183" s="71"/>
      <c r="T5183" s="54" t="s">
        <v>256</v>
      </c>
      <c r="U5183" s="71">
        <v>44570</v>
      </c>
      <c r="V5183" s="54" t="s">
        <v>256</v>
      </c>
      <c r="W5183" t="str">
        <f t="shared" si="80"/>
        <v>Jan-22</v>
      </c>
    </row>
    <row r="5184" spans="1:23" x14ac:dyDescent="0.25">
      <c r="A5184" s="54" t="s">
        <v>318</v>
      </c>
      <c r="B5184" s="54" t="s">
        <v>432</v>
      </c>
      <c r="C5184" s="54" t="s">
        <v>263</v>
      </c>
      <c r="D5184" s="54" t="s">
        <v>429</v>
      </c>
      <c r="E5184" s="54" t="s">
        <v>18738</v>
      </c>
      <c r="F5184" s="71">
        <v>44579</v>
      </c>
      <c r="G5184" s="72">
        <v>123653.01</v>
      </c>
      <c r="H5184" s="72">
        <v>10491957.9</v>
      </c>
      <c r="I5184" s="54" t="s">
        <v>265</v>
      </c>
      <c r="J5184" s="54" t="s">
        <v>13530</v>
      </c>
      <c r="K5184" s="54" t="s">
        <v>18739</v>
      </c>
      <c r="L5184" s="54" t="s">
        <v>18740</v>
      </c>
      <c r="M5184" s="54" t="s">
        <v>18738</v>
      </c>
      <c r="N5184" s="54" t="s">
        <v>256</v>
      </c>
      <c r="O5184" s="54" t="s">
        <v>256</v>
      </c>
      <c r="P5184" s="54" t="s">
        <v>434</v>
      </c>
      <c r="Q5184" s="54" t="s">
        <v>256</v>
      </c>
      <c r="R5184" s="54" t="s">
        <v>431</v>
      </c>
      <c r="S5184" s="71"/>
      <c r="T5184" s="54" t="s">
        <v>256</v>
      </c>
      <c r="U5184" s="71">
        <v>44579</v>
      </c>
      <c r="V5184" s="54" t="s">
        <v>256</v>
      </c>
      <c r="W5184" t="str">
        <f t="shared" si="80"/>
        <v>Jan-22</v>
      </c>
    </row>
    <row r="5185" spans="1:23" x14ac:dyDescent="0.25">
      <c r="A5185" s="54" t="s">
        <v>318</v>
      </c>
      <c r="B5185" s="54" t="s">
        <v>432</v>
      </c>
      <c r="C5185" s="54" t="s">
        <v>263</v>
      </c>
      <c r="D5185" s="54" t="s">
        <v>429</v>
      </c>
      <c r="E5185" s="54" t="s">
        <v>18741</v>
      </c>
      <c r="F5185" s="71">
        <v>44579</v>
      </c>
      <c r="G5185" s="72">
        <v>4809.62</v>
      </c>
      <c r="H5185" s="72">
        <v>408096.26</v>
      </c>
      <c r="I5185" s="54" t="s">
        <v>265</v>
      </c>
      <c r="J5185" s="54" t="s">
        <v>13530</v>
      </c>
      <c r="K5185" s="54" t="s">
        <v>18739</v>
      </c>
      <c r="L5185" s="54" t="s">
        <v>18742</v>
      </c>
      <c r="M5185" s="54" t="s">
        <v>18741</v>
      </c>
      <c r="N5185" s="54" t="s">
        <v>256</v>
      </c>
      <c r="O5185" s="54" t="s">
        <v>256</v>
      </c>
      <c r="P5185" s="54" t="s">
        <v>434</v>
      </c>
      <c r="Q5185" s="54" t="s">
        <v>256</v>
      </c>
      <c r="R5185" s="54" t="s">
        <v>431</v>
      </c>
      <c r="S5185" s="71"/>
      <c r="T5185" s="54" t="s">
        <v>256</v>
      </c>
      <c r="U5185" s="71">
        <v>44579</v>
      </c>
      <c r="V5185" s="54" t="s">
        <v>256</v>
      </c>
      <c r="W5185" t="str">
        <f t="shared" si="80"/>
        <v>Jan-22</v>
      </c>
    </row>
    <row r="5186" spans="1:23" x14ac:dyDescent="0.25">
      <c r="A5186" s="54" t="s">
        <v>318</v>
      </c>
      <c r="B5186" s="54" t="s">
        <v>432</v>
      </c>
      <c r="C5186" s="54" t="s">
        <v>263</v>
      </c>
      <c r="D5186" s="54" t="s">
        <v>429</v>
      </c>
      <c r="E5186" s="54" t="s">
        <v>18743</v>
      </c>
      <c r="F5186" s="71">
        <v>44580</v>
      </c>
      <c r="G5186" s="72">
        <v>987.67</v>
      </c>
      <c r="H5186" s="72">
        <v>83803.8</v>
      </c>
      <c r="I5186" s="54" t="s">
        <v>265</v>
      </c>
      <c r="J5186" s="54" t="s">
        <v>13530</v>
      </c>
      <c r="K5186" s="54" t="s">
        <v>18739</v>
      </c>
      <c r="L5186" s="54" t="s">
        <v>18744</v>
      </c>
      <c r="M5186" s="54" t="s">
        <v>18743</v>
      </c>
      <c r="N5186" s="54" t="s">
        <v>256</v>
      </c>
      <c r="O5186" s="54" t="s">
        <v>256</v>
      </c>
      <c r="P5186" s="54" t="s">
        <v>434</v>
      </c>
      <c r="Q5186" s="54" t="s">
        <v>256</v>
      </c>
      <c r="R5186" s="54" t="s">
        <v>431</v>
      </c>
      <c r="S5186" s="71"/>
      <c r="T5186" s="54" t="s">
        <v>256</v>
      </c>
      <c r="U5186" s="71">
        <v>44580</v>
      </c>
      <c r="V5186" s="54" t="s">
        <v>256</v>
      </c>
      <c r="W5186" t="str">
        <f t="shared" si="80"/>
        <v>Jan-22</v>
      </c>
    </row>
    <row r="5187" spans="1:23" x14ac:dyDescent="0.25">
      <c r="A5187" s="54" t="s">
        <v>318</v>
      </c>
      <c r="B5187" s="54" t="s">
        <v>432</v>
      </c>
      <c r="C5187" s="54" t="s">
        <v>263</v>
      </c>
      <c r="D5187" s="54" t="s">
        <v>429</v>
      </c>
      <c r="E5187" s="54" t="s">
        <v>18745</v>
      </c>
      <c r="F5187" s="71">
        <v>44581</v>
      </c>
      <c r="G5187" s="72">
        <v>397.99</v>
      </c>
      <c r="H5187" s="72">
        <v>33769.449999999997</v>
      </c>
      <c r="I5187" s="54" t="s">
        <v>265</v>
      </c>
      <c r="J5187" s="54" t="s">
        <v>13530</v>
      </c>
      <c r="K5187" s="54" t="s">
        <v>18739</v>
      </c>
      <c r="L5187" s="54" t="s">
        <v>18746</v>
      </c>
      <c r="M5187" s="54" t="s">
        <v>18745</v>
      </c>
      <c r="N5187" s="54" t="s">
        <v>256</v>
      </c>
      <c r="O5187" s="54" t="s">
        <v>256</v>
      </c>
      <c r="P5187" s="54" t="s">
        <v>434</v>
      </c>
      <c r="Q5187" s="54" t="s">
        <v>256</v>
      </c>
      <c r="R5187" s="54" t="s">
        <v>431</v>
      </c>
      <c r="S5187" s="71"/>
      <c r="T5187" s="54" t="s">
        <v>256</v>
      </c>
      <c r="U5187" s="71">
        <v>44581</v>
      </c>
      <c r="V5187" s="54" t="s">
        <v>256</v>
      </c>
      <c r="W5187" t="str">
        <f t="shared" si="80"/>
        <v>Jan-22</v>
      </c>
    </row>
    <row r="5188" spans="1:23" x14ac:dyDescent="0.25">
      <c r="A5188" s="54" t="s">
        <v>317</v>
      </c>
      <c r="B5188" s="54" t="s">
        <v>432</v>
      </c>
      <c r="C5188" s="54" t="s">
        <v>263</v>
      </c>
      <c r="D5188" s="54" t="s">
        <v>429</v>
      </c>
      <c r="E5188" s="54" t="s">
        <v>18747</v>
      </c>
      <c r="F5188" s="71">
        <v>44567</v>
      </c>
      <c r="G5188" s="72">
        <v>1764</v>
      </c>
      <c r="H5188" s="72">
        <v>149675.4</v>
      </c>
      <c r="I5188" s="54" t="s">
        <v>265</v>
      </c>
      <c r="J5188" s="54" t="s">
        <v>18748</v>
      </c>
      <c r="K5188" s="54" t="s">
        <v>18749</v>
      </c>
      <c r="L5188" s="54" t="s">
        <v>18750</v>
      </c>
      <c r="M5188" s="54" t="s">
        <v>18747</v>
      </c>
      <c r="N5188" s="54" t="s">
        <v>256</v>
      </c>
      <c r="O5188" s="54" t="s">
        <v>256</v>
      </c>
      <c r="P5188" s="54" t="s">
        <v>578</v>
      </c>
      <c r="Q5188" s="54" t="s">
        <v>256</v>
      </c>
      <c r="R5188" s="54" t="s">
        <v>431</v>
      </c>
      <c r="S5188" s="71"/>
      <c r="T5188" s="54" t="s">
        <v>256</v>
      </c>
      <c r="U5188" s="71">
        <v>44567</v>
      </c>
      <c r="V5188" s="54" t="s">
        <v>256</v>
      </c>
      <c r="W5188" t="str">
        <f t="shared" si="80"/>
        <v>Jan-22</v>
      </c>
    </row>
    <row r="5189" spans="1:23" x14ac:dyDescent="0.25">
      <c r="A5189" s="54" t="s">
        <v>317</v>
      </c>
      <c r="B5189" s="54" t="s">
        <v>432</v>
      </c>
      <c r="C5189" s="54" t="s">
        <v>263</v>
      </c>
      <c r="D5189" s="54" t="s">
        <v>429</v>
      </c>
      <c r="E5189" s="54" t="s">
        <v>18751</v>
      </c>
      <c r="F5189" s="71">
        <v>44567</v>
      </c>
      <c r="G5189" s="72">
        <v>1519</v>
      </c>
      <c r="H5189" s="72">
        <v>128887.15</v>
      </c>
      <c r="I5189" s="54" t="s">
        <v>265</v>
      </c>
      <c r="J5189" s="54" t="s">
        <v>18748</v>
      </c>
      <c r="K5189" s="54" t="s">
        <v>18752</v>
      </c>
      <c r="L5189" s="54" t="s">
        <v>18753</v>
      </c>
      <c r="M5189" s="54" t="s">
        <v>18751</v>
      </c>
      <c r="N5189" s="54" t="s">
        <v>256</v>
      </c>
      <c r="O5189" s="54" t="s">
        <v>256</v>
      </c>
      <c r="P5189" s="54" t="s">
        <v>578</v>
      </c>
      <c r="Q5189" s="54" t="s">
        <v>256</v>
      </c>
      <c r="R5189" s="54" t="s">
        <v>431</v>
      </c>
      <c r="S5189" s="71"/>
      <c r="T5189" s="54" t="s">
        <v>256</v>
      </c>
      <c r="U5189" s="71">
        <v>44567</v>
      </c>
      <c r="V5189" s="54" t="s">
        <v>256</v>
      </c>
      <c r="W5189" t="str">
        <f t="shared" ref="W5189:W5252" si="81">TEXT(F5189,"MMM-YY")</f>
        <v>Jan-22</v>
      </c>
    </row>
    <row r="5190" spans="1:23" x14ac:dyDescent="0.25">
      <c r="A5190" s="54" t="s">
        <v>317</v>
      </c>
      <c r="B5190" s="54" t="s">
        <v>432</v>
      </c>
      <c r="C5190" s="54" t="s">
        <v>263</v>
      </c>
      <c r="D5190" s="54" t="s">
        <v>429</v>
      </c>
      <c r="E5190" s="54" t="s">
        <v>18754</v>
      </c>
      <c r="F5190" s="71">
        <v>44567</v>
      </c>
      <c r="G5190" s="72">
        <v>1519</v>
      </c>
      <c r="H5190" s="72">
        <v>128887.15</v>
      </c>
      <c r="I5190" s="54" t="s">
        <v>265</v>
      </c>
      <c r="J5190" s="54" t="s">
        <v>18748</v>
      </c>
      <c r="K5190" s="54" t="s">
        <v>18755</v>
      </c>
      <c r="L5190" s="54" t="s">
        <v>18756</v>
      </c>
      <c r="M5190" s="54" t="s">
        <v>18754</v>
      </c>
      <c r="N5190" s="54" t="s">
        <v>256</v>
      </c>
      <c r="O5190" s="54" t="s">
        <v>256</v>
      </c>
      <c r="P5190" s="54" t="s">
        <v>578</v>
      </c>
      <c r="Q5190" s="54" t="s">
        <v>256</v>
      </c>
      <c r="R5190" s="54" t="s">
        <v>431</v>
      </c>
      <c r="S5190" s="71"/>
      <c r="T5190" s="54" t="s">
        <v>256</v>
      </c>
      <c r="U5190" s="71">
        <v>44567</v>
      </c>
      <c r="V5190" s="54" t="s">
        <v>256</v>
      </c>
      <c r="W5190" t="str">
        <f t="shared" si="81"/>
        <v>Jan-22</v>
      </c>
    </row>
    <row r="5191" spans="1:23" x14ac:dyDescent="0.25">
      <c r="A5191" s="54" t="s">
        <v>317</v>
      </c>
      <c r="B5191" s="54" t="s">
        <v>432</v>
      </c>
      <c r="C5191" s="54" t="s">
        <v>263</v>
      </c>
      <c r="D5191" s="54" t="s">
        <v>429</v>
      </c>
      <c r="E5191" s="54" t="s">
        <v>18757</v>
      </c>
      <c r="F5191" s="71">
        <v>44567</v>
      </c>
      <c r="G5191" s="72">
        <v>2450</v>
      </c>
      <c r="H5191" s="72">
        <v>207882.5</v>
      </c>
      <c r="I5191" s="54" t="s">
        <v>265</v>
      </c>
      <c r="J5191" s="54" t="s">
        <v>18748</v>
      </c>
      <c r="K5191" s="54" t="s">
        <v>511</v>
      </c>
      <c r="L5191" s="54" t="s">
        <v>18758</v>
      </c>
      <c r="M5191" s="54" t="s">
        <v>18757</v>
      </c>
      <c r="N5191" s="54" t="s">
        <v>256</v>
      </c>
      <c r="O5191" s="54" t="s">
        <v>256</v>
      </c>
      <c r="P5191" s="54" t="s">
        <v>578</v>
      </c>
      <c r="Q5191" s="54" t="s">
        <v>256</v>
      </c>
      <c r="R5191" s="54" t="s">
        <v>431</v>
      </c>
      <c r="S5191" s="71"/>
      <c r="T5191" s="54" t="s">
        <v>256</v>
      </c>
      <c r="U5191" s="71">
        <v>44567</v>
      </c>
      <c r="V5191" s="54" t="s">
        <v>256</v>
      </c>
      <c r="W5191" t="str">
        <f t="shared" si="81"/>
        <v>Jan-22</v>
      </c>
    </row>
    <row r="5192" spans="1:23" x14ac:dyDescent="0.25">
      <c r="A5192" s="54" t="s">
        <v>317</v>
      </c>
      <c r="B5192" s="54" t="s">
        <v>432</v>
      </c>
      <c r="C5192" s="54" t="s">
        <v>263</v>
      </c>
      <c r="D5192" s="54" t="s">
        <v>429</v>
      </c>
      <c r="E5192" s="54" t="s">
        <v>18759</v>
      </c>
      <c r="F5192" s="71">
        <v>44562</v>
      </c>
      <c r="G5192" s="72">
        <v>430.61</v>
      </c>
      <c r="H5192" s="72">
        <v>36537.26</v>
      </c>
      <c r="I5192" s="54" t="s">
        <v>265</v>
      </c>
      <c r="J5192" s="54" t="s">
        <v>13549</v>
      </c>
      <c r="K5192" s="54" t="s">
        <v>18760</v>
      </c>
      <c r="L5192" s="54" t="s">
        <v>18761</v>
      </c>
      <c r="M5192" s="54" t="s">
        <v>18759</v>
      </c>
      <c r="N5192" s="54" t="s">
        <v>256</v>
      </c>
      <c r="O5192" s="54" t="s">
        <v>256</v>
      </c>
      <c r="P5192" s="54" t="s">
        <v>455</v>
      </c>
      <c r="Q5192" s="54" t="s">
        <v>256</v>
      </c>
      <c r="R5192" s="54" t="s">
        <v>431</v>
      </c>
      <c r="S5192" s="71"/>
      <c r="T5192" s="54" t="s">
        <v>256</v>
      </c>
      <c r="U5192" s="71">
        <v>44562</v>
      </c>
      <c r="V5192" s="54" t="s">
        <v>256</v>
      </c>
      <c r="W5192" t="str">
        <f t="shared" si="81"/>
        <v>Jan-22</v>
      </c>
    </row>
    <row r="5193" spans="1:23" x14ac:dyDescent="0.25">
      <c r="A5193" s="54" t="s">
        <v>317</v>
      </c>
      <c r="B5193" s="54" t="s">
        <v>432</v>
      </c>
      <c r="C5193" s="54" t="s">
        <v>263</v>
      </c>
      <c r="D5193" s="54" t="s">
        <v>429</v>
      </c>
      <c r="E5193" s="54" t="s">
        <v>18762</v>
      </c>
      <c r="F5193" s="71">
        <v>44562</v>
      </c>
      <c r="G5193" s="72">
        <v>2106.6799999999998</v>
      </c>
      <c r="H5193" s="72">
        <v>178751.8</v>
      </c>
      <c r="I5193" s="54" t="s">
        <v>265</v>
      </c>
      <c r="J5193" s="54" t="s">
        <v>13549</v>
      </c>
      <c r="K5193" s="54" t="s">
        <v>18763</v>
      </c>
      <c r="L5193" s="54" t="s">
        <v>18764</v>
      </c>
      <c r="M5193" s="54" t="s">
        <v>18762</v>
      </c>
      <c r="N5193" s="54" t="s">
        <v>256</v>
      </c>
      <c r="O5193" s="54" t="s">
        <v>256</v>
      </c>
      <c r="P5193" s="54" t="s">
        <v>455</v>
      </c>
      <c r="Q5193" s="54" t="s">
        <v>256</v>
      </c>
      <c r="R5193" s="54" t="s">
        <v>431</v>
      </c>
      <c r="S5193" s="71"/>
      <c r="T5193" s="54" t="s">
        <v>256</v>
      </c>
      <c r="U5193" s="71">
        <v>44562</v>
      </c>
      <c r="V5193" s="54" t="s">
        <v>256</v>
      </c>
      <c r="W5193" t="str">
        <f t="shared" si="81"/>
        <v>Jan-22</v>
      </c>
    </row>
    <row r="5194" spans="1:23" x14ac:dyDescent="0.25">
      <c r="A5194" s="54" t="s">
        <v>317</v>
      </c>
      <c r="B5194" s="54" t="s">
        <v>432</v>
      </c>
      <c r="C5194" s="54" t="s">
        <v>263</v>
      </c>
      <c r="D5194" s="54" t="s">
        <v>429</v>
      </c>
      <c r="E5194" s="54" t="s">
        <v>18765</v>
      </c>
      <c r="F5194" s="71">
        <v>44562</v>
      </c>
      <c r="G5194" s="72">
        <v>1694.56</v>
      </c>
      <c r="H5194" s="72">
        <v>143783.42000000001</v>
      </c>
      <c r="I5194" s="54" t="s">
        <v>265</v>
      </c>
      <c r="J5194" s="54" t="s">
        <v>13549</v>
      </c>
      <c r="K5194" s="54" t="s">
        <v>18766</v>
      </c>
      <c r="L5194" s="54" t="s">
        <v>18767</v>
      </c>
      <c r="M5194" s="54" t="s">
        <v>18765</v>
      </c>
      <c r="N5194" s="54" t="s">
        <v>256</v>
      </c>
      <c r="O5194" s="54" t="s">
        <v>256</v>
      </c>
      <c r="P5194" s="54" t="s">
        <v>455</v>
      </c>
      <c r="Q5194" s="54" t="s">
        <v>256</v>
      </c>
      <c r="R5194" s="54" t="s">
        <v>431</v>
      </c>
      <c r="S5194" s="71"/>
      <c r="T5194" s="54" t="s">
        <v>256</v>
      </c>
      <c r="U5194" s="71">
        <v>44562</v>
      </c>
      <c r="V5194" s="54" t="s">
        <v>256</v>
      </c>
      <c r="W5194" t="str">
        <f t="shared" si="81"/>
        <v>Jan-22</v>
      </c>
    </row>
    <row r="5195" spans="1:23" x14ac:dyDescent="0.25">
      <c r="A5195" s="54" t="s">
        <v>317</v>
      </c>
      <c r="B5195" s="54" t="s">
        <v>432</v>
      </c>
      <c r="C5195" s="54" t="s">
        <v>263</v>
      </c>
      <c r="D5195" s="54" t="s">
        <v>429</v>
      </c>
      <c r="E5195" s="54" t="s">
        <v>18768</v>
      </c>
      <c r="F5195" s="71">
        <v>44570</v>
      </c>
      <c r="G5195" s="72">
        <v>384.32</v>
      </c>
      <c r="H5195" s="72">
        <v>32609.55</v>
      </c>
      <c r="I5195" s="54" t="s">
        <v>265</v>
      </c>
      <c r="J5195" s="54" t="s">
        <v>13549</v>
      </c>
      <c r="K5195" s="54" t="s">
        <v>16772</v>
      </c>
      <c r="L5195" s="54" t="s">
        <v>18769</v>
      </c>
      <c r="M5195" s="54" t="s">
        <v>18768</v>
      </c>
      <c r="N5195" s="54" t="s">
        <v>256</v>
      </c>
      <c r="O5195" s="54" t="s">
        <v>256</v>
      </c>
      <c r="P5195" s="54" t="s">
        <v>455</v>
      </c>
      <c r="Q5195" s="54" t="s">
        <v>256</v>
      </c>
      <c r="R5195" s="54" t="s">
        <v>431</v>
      </c>
      <c r="S5195" s="71"/>
      <c r="T5195" s="54" t="s">
        <v>256</v>
      </c>
      <c r="U5195" s="71">
        <v>44570</v>
      </c>
      <c r="V5195" s="54" t="s">
        <v>256</v>
      </c>
      <c r="W5195" t="str">
        <f t="shared" si="81"/>
        <v>Jan-22</v>
      </c>
    </row>
    <row r="5196" spans="1:23" x14ac:dyDescent="0.25">
      <c r="A5196" s="54" t="s">
        <v>317</v>
      </c>
      <c r="B5196" s="54" t="s">
        <v>432</v>
      </c>
      <c r="C5196" s="54" t="s">
        <v>263</v>
      </c>
      <c r="D5196" s="54" t="s">
        <v>429</v>
      </c>
      <c r="E5196" s="54" t="s">
        <v>18770</v>
      </c>
      <c r="F5196" s="71">
        <v>44570</v>
      </c>
      <c r="G5196" s="72">
        <v>1182.4100000000001</v>
      </c>
      <c r="H5196" s="72">
        <v>100327.49</v>
      </c>
      <c r="I5196" s="54" t="s">
        <v>265</v>
      </c>
      <c r="J5196" s="54" t="s">
        <v>13549</v>
      </c>
      <c r="K5196" s="54" t="s">
        <v>18763</v>
      </c>
      <c r="L5196" s="54" t="s">
        <v>18771</v>
      </c>
      <c r="M5196" s="54" t="s">
        <v>18770</v>
      </c>
      <c r="N5196" s="54" t="s">
        <v>256</v>
      </c>
      <c r="O5196" s="54" t="s">
        <v>256</v>
      </c>
      <c r="P5196" s="54" t="s">
        <v>455</v>
      </c>
      <c r="Q5196" s="54" t="s">
        <v>256</v>
      </c>
      <c r="R5196" s="54" t="s">
        <v>431</v>
      </c>
      <c r="S5196" s="71"/>
      <c r="T5196" s="54" t="s">
        <v>256</v>
      </c>
      <c r="U5196" s="71">
        <v>44570</v>
      </c>
      <c r="V5196" s="54" t="s">
        <v>256</v>
      </c>
      <c r="W5196" t="str">
        <f t="shared" si="81"/>
        <v>Jan-22</v>
      </c>
    </row>
    <row r="5197" spans="1:23" x14ac:dyDescent="0.25">
      <c r="A5197" s="54" t="s">
        <v>317</v>
      </c>
      <c r="B5197" s="54" t="s">
        <v>432</v>
      </c>
      <c r="C5197" s="54" t="s">
        <v>263</v>
      </c>
      <c r="D5197" s="54" t="s">
        <v>429</v>
      </c>
      <c r="E5197" s="54" t="s">
        <v>18772</v>
      </c>
      <c r="F5197" s="71">
        <v>44570</v>
      </c>
      <c r="G5197" s="72">
        <v>775.46</v>
      </c>
      <c r="H5197" s="72">
        <v>65797.78</v>
      </c>
      <c r="I5197" s="54" t="s">
        <v>265</v>
      </c>
      <c r="J5197" s="54" t="s">
        <v>13549</v>
      </c>
      <c r="K5197" s="54" t="s">
        <v>18766</v>
      </c>
      <c r="L5197" s="54" t="s">
        <v>18773</v>
      </c>
      <c r="M5197" s="54" t="s">
        <v>18772</v>
      </c>
      <c r="N5197" s="54" t="s">
        <v>256</v>
      </c>
      <c r="O5197" s="54" t="s">
        <v>256</v>
      </c>
      <c r="P5197" s="54" t="s">
        <v>455</v>
      </c>
      <c r="Q5197" s="54" t="s">
        <v>256</v>
      </c>
      <c r="R5197" s="54" t="s">
        <v>431</v>
      </c>
      <c r="S5197" s="71"/>
      <c r="T5197" s="54" t="s">
        <v>256</v>
      </c>
      <c r="U5197" s="71">
        <v>44570</v>
      </c>
      <c r="V5197" s="54" t="s">
        <v>256</v>
      </c>
      <c r="W5197" t="str">
        <f t="shared" si="81"/>
        <v>Jan-22</v>
      </c>
    </row>
    <row r="5198" spans="1:23" x14ac:dyDescent="0.25">
      <c r="A5198" s="54" t="s">
        <v>317</v>
      </c>
      <c r="B5198" s="54" t="s">
        <v>432</v>
      </c>
      <c r="C5198" s="54" t="s">
        <v>263</v>
      </c>
      <c r="D5198" s="54" t="s">
        <v>429</v>
      </c>
      <c r="E5198" s="54" t="s">
        <v>18774</v>
      </c>
      <c r="F5198" s="71">
        <v>44570</v>
      </c>
      <c r="G5198" s="72">
        <v>645</v>
      </c>
      <c r="H5198" s="72">
        <v>54728.25</v>
      </c>
      <c r="I5198" s="54" t="s">
        <v>265</v>
      </c>
      <c r="J5198" s="54" t="s">
        <v>13549</v>
      </c>
      <c r="K5198" s="54" t="s">
        <v>18775</v>
      </c>
      <c r="L5198" s="54" t="s">
        <v>18776</v>
      </c>
      <c r="M5198" s="54" t="s">
        <v>18774</v>
      </c>
      <c r="N5198" s="54" t="s">
        <v>256</v>
      </c>
      <c r="O5198" s="54" t="s">
        <v>256</v>
      </c>
      <c r="P5198" s="54" t="s">
        <v>455</v>
      </c>
      <c r="Q5198" s="54" t="s">
        <v>256</v>
      </c>
      <c r="R5198" s="54" t="s">
        <v>431</v>
      </c>
      <c r="S5198" s="71"/>
      <c r="T5198" s="54" t="s">
        <v>256</v>
      </c>
      <c r="U5198" s="71">
        <v>44570</v>
      </c>
      <c r="V5198" s="54" t="s">
        <v>256</v>
      </c>
      <c r="W5198" t="str">
        <f t="shared" si="81"/>
        <v>Jan-22</v>
      </c>
    </row>
    <row r="5199" spans="1:23" x14ac:dyDescent="0.25">
      <c r="A5199" s="54" t="s">
        <v>317</v>
      </c>
      <c r="B5199" s="54" t="s">
        <v>432</v>
      </c>
      <c r="C5199" s="54" t="s">
        <v>263</v>
      </c>
      <c r="D5199" s="54" t="s">
        <v>429</v>
      </c>
      <c r="E5199" s="54" t="s">
        <v>18777</v>
      </c>
      <c r="F5199" s="71">
        <v>44584</v>
      </c>
      <c r="G5199" s="72">
        <v>997.5</v>
      </c>
      <c r="H5199" s="72">
        <v>84637.88</v>
      </c>
      <c r="I5199" s="54" t="s">
        <v>265</v>
      </c>
      <c r="J5199" s="54" t="s">
        <v>13549</v>
      </c>
      <c r="K5199" s="54" t="s">
        <v>18778</v>
      </c>
      <c r="L5199" s="54" t="s">
        <v>18779</v>
      </c>
      <c r="M5199" s="54" t="s">
        <v>18777</v>
      </c>
      <c r="N5199" s="54" t="s">
        <v>256</v>
      </c>
      <c r="O5199" s="54" t="s">
        <v>256</v>
      </c>
      <c r="P5199" s="54" t="s">
        <v>455</v>
      </c>
      <c r="Q5199" s="54" t="s">
        <v>256</v>
      </c>
      <c r="R5199" s="54" t="s">
        <v>431</v>
      </c>
      <c r="S5199" s="71"/>
      <c r="T5199" s="54" t="s">
        <v>256</v>
      </c>
      <c r="U5199" s="71">
        <v>44584</v>
      </c>
      <c r="V5199" s="54" t="s">
        <v>256</v>
      </c>
      <c r="W5199" t="str">
        <f t="shared" si="81"/>
        <v>Jan-22</v>
      </c>
    </row>
    <row r="5200" spans="1:23" x14ac:dyDescent="0.25">
      <c r="A5200" s="54" t="s">
        <v>317</v>
      </c>
      <c r="B5200" s="54" t="s">
        <v>432</v>
      </c>
      <c r="C5200" s="54" t="s">
        <v>263</v>
      </c>
      <c r="D5200" s="54" t="s">
        <v>429</v>
      </c>
      <c r="E5200" s="54" t="s">
        <v>18780</v>
      </c>
      <c r="F5200" s="71">
        <v>44577</v>
      </c>
      <c r="G5200" s="72">
        <v>406.89</v>
      </c>
      <c r="H5200" s="72">
        <v>34524.620000000003</v>
      </c>
      <c r="I5200" s="54" t="s">
        <v>265</v>
      </c>
      <c r="J5200" s="54" t="s">
        <v>13549</v>
      </c>
      <c r="K5200" s="54" t="s">
        <v>16766</v>
      </c>
      <c r="L5200" s="54" t="s">
        <v>18781</v>
      </c>
      <c r="M5200" s="54" t="s">
        <v>18780</v>
      </c>
      <c r="N5200" s="54" t="s">
        <v>256</v>
      </c>
      <c r="O5200" s="54" t="s">
        <v>256</v>
      </c>
      <c r="P5200" s="54" t="s">
        <v>455</v>
      </c>
      <c r="Q5200" s="54" t="s">
        <v>256</v>
      </c>
      <c r="R5200" s="54" t="s">
        <v>431</v>
      </c>
      <c r="S5200" s="71"/>
      <c r="T5200" s="54" t="s">
        <v>256</v>
      </c>
      <c r="U5200" s="71">
        <v>44577</v>
      </c>
      <c r="V5200" s="54" t="s">
        <v>256</v>
      </c>
      <c r="W5200" t="str">
        <f t="shared" si="81"/>
        <v>Jan-22</v>
      </c>
    </row>
    <row r="5201" spans="1:23" x14ac:dyDescent="0.25">
      <c r="A5201" s="54" t="s">
        <v>317</v>
      </c>
      <c r="B5201" s="54" t="s">
        <v>432</v>
      </c>
      <c r="C5201" s="54" t="s">
        <v>263</v>
      </c>
      <c r="D5201" s="54" t="s">
        <v>429</v>
      </c>
      <c r="E5201" s="54" t="s">
        <v>18782</v>
      </c>
      <c r="F5201" s="71">
        <v>44584</v>
      </c>
      <c r="G5201" s="72">
        <v>54.27</v>
      </c>
      <c r="H5201" s="72">
        <v>4604.8100000000004</v>
      </c>
      <c r="I5201" s="54" t="s">
        <v>265</v>
      </c>
      <c r="J5201" s="54" t="s">
        <v>13549</v>
      </c>
      <c r="K5201" s="54" t="s">
        <v>16766</v>
      </c>
      <c r="L5201" s="54" t="s">
        <v>18783</v>
      </c>
      <c r="M5201" s="54" t="s">
        <v>18782</v>
      </c>
      <c r="N5201" s="54" t="s">
        <v>256</v>
      </c>
      <c r="O5201" s="54" t="s">
        <v>256</v>
      </c>
      <c r="P5201" s="54" t="s">
        <v>455</v>
      </c>
      <c r="Q5201" s="54" t="s">
        <v>256</v>
      </c>
      <c r="R5201" s="54" t="s">
        <v>431</v>
      </c>
      <c r="S5201" s="71"/>
      <c r="T5201" s="54" t="s">
        <v>256</v>
      </c>
      <c r="U5201" s="71">
        <v>44584</v>
      </c>
      <c r="V5201" s="54" t="s">
        <v>256</v>
      </c>
      <c r="W5201" t="str">
        <f t="shared" si="81"/>
        <v>Jan-22</v>
      </c>
    </row>
    <row r="5202" spans="1:23" x14ac:dyDescent="0.25">
      <c r="A5202" s="54" t="s">
        <v>317</v>
      </c>
      <c r="B5202" s="54" t="s">
        <v>432</v>
      </c>
      <c r="C5202" s="54" t="s">
        <v>263</v>
      </c>
      <c r="D5202" s="54" t="s">
        <v>429</v>
      </c>
      <c r="E5202" s="54" t="s">
        <v>18784</v>
      </c>
      <c r="F5202" s="71">
        <v>44584</v>
      </c>
      <c r="G5202" s="72">
        <v>748.44</v>
      </c>
      <c r="H5202" s="72">
        <v>63505.13</v>
      </c>
      <c r="I5202" s="54" t="s">
        <v>265</v>
      </c>
      <c r="J5202" s="54" t="s">
        <v>13549</v>
      </c>
      <c r="K5202" s="54" t="s">
        <v>18766</v>
      </c>
      <c r="L5202" s="54" t="s">
        <v>18785</v>
      </c>
      <c r="M5202" s="54" t="s">
        <v>18784</v>
      </c>
      <c r="N5202" s="54" t="s">
        <v>256</v>
      </c>
      <c r="O5202" s="54" t="s">
        <v>256</v>
      </c>
      <c r="P5202" s="54" t="s">
        <v>455</v>
      </c>
      <c r="Q5202" s="54" t="s">
        <v>256</v>
      </c>
      <c r="R5202" s="54" t="s">
        <v>431</v>
      </c>
      <c r="S5202" s="71"/>
      <c r="T5202" s="54" t="s">
        <v>256</v>
      </c>
      <c r="U5202" s="71">
        <v>44584</v>
      </c>
      <c r="V5202" s="54" t="s">
        <v>256</v>
      </c>
      <c r="W5202" t="str">
        <f t="shared" si="81"/>
        <v>Jan-22</v>
      </c>
    </row>
    <row r="5203" spans="1:23" x14ac:dyDescent="0.25">
      <c r="A5203" s="54" t="s">
        <v>317</v>
      </c>
      <c r="B5203" s="54" t="s">
        <v>432</v>
      </c>
      <c r="C5203" s="54" t="s">
        <v>263</v>
      </c>
      <c r="D5203" s="54" t="s">
        <v>429</v>
      </c>
      <c r="E5203" s="54" t="s">
        <v>18786</v>
      </c>
      <c r="F5203" s="71">
        <v>44577</v>
      </c>
      <c r="G5203" s="72">
        <v>3707.7</v>
      </c>
      <c r="H5203" s="72">
        <v>314598.34999999998</v>
      </c>
      <c r="I5203" s="54" t="s">
        <v>265</v>
      </c>
      <c r="J5203" s="54" t="s">
        <v>13549</v>
      </c>
      <c r="K5203" s="54" t="s">
        <v>18775</v>
      </c>
      <c r="L5203" s="54" t="s">
        <v>18787</v>
      </c>
      <c r="M5203" s="54" t="s">
        <v>18786</v>
      </c>
      <c r="N5203" s="54" t="s">
        <v>256</v>
      </c>
      <c r="O5203" s="54" t="s">
        <v>256</v>
      </c>
      <c r="P5203" s="54" t="s">
        <v>455</v>
      </c>
      <c r="Q5203" s="54" t="s">
        <v>256</v>
      </c>
      <c r="R5203" s="54" t="s">
        <v>431</v>
      </c>
      <c r="S5203" s="71"/>
      <c r="T5203" s="54" t="s">
        <v>256</v>
      </c>
      <c r="U5203" s="71">
        <v>44577</v>
      </c>
      <c r="V5203" s="54" t="s">
        <v>256</v>
      </c>
      <c r="W5203" t="str">
        <f t="shared" si="81"/>
        <v>Jan-22</v>
      </c>
    </row>
    <row r="5204" spans="1:23" x14ac:dyDescent="0.25">
      <c r="A5204" s="54" t="s">
        <v>317</v>
      </c>
      <c r="B5204" s="54" t="s">
        <v>432</v>
      </c>
      <c r="C5204" s="54" t="s">
        <v>263</v>
      </c>
      <c r="D5204" s="54" t="s">
        <v>429</v>
      </c>
      <c r="E5204" s="54" t="s">
        <v>18788</v>
      </c>
      <c r="F5204" s="71">
        <v>44585</v>
      </c>
      <c r="G5204" s="72">
        <v>2686.26</v>
      </c>
      <c r="H5204" s="72">
        <v>227929.16</v>
      </c>
      <c r="I5204" s="54" t="s">
        <v>265</v>
      </c>
      <c r="J5204" s="54" t="s">
        <v>13549</v>
      </c>
      <c r="K5204" s="54" t="s">
        <v>18789</v>
      </c>
      <c r="L5204" s="54" t="s">
        <v>18790</v>
      </c>
      <c r="M5204" s="54" t="s">
        <v>18788</v>
      </c>
      <c r="N5204" s="54" t="s">
        <v>256</v>
      </c>
      <c r="O5204" s="54" t="s">
        <v>256</v>
      </c>
      <c r="P5204" s="54" t="s">
        <v>455</v>
      </c>
      <c r="Q5204" s="54" t="s">
        <v>256</v>
      </c>
      <c r="R5204" s="54" t="s">
        <v>431</v>
      </c>
      <c r="S5204" s="71"/>
      <c r="T5204" s="54" t="s">
        <v>256</v>
      </c>
      <c r="U5204" s="71">
        <v>44585</v>
      </c>
      <c r="V5204" s="54" t="s">
        <v>256</v>
      </c>
      <c r="W5204" t="str">
        <f t="shared" si="81"/>
        <v>Jan-22</v>
      </c>
    </row>
    <row r="5205" spans="1:23" x14ac:dyDescent="0.25">
      <c r="A5205" s="54" t="s">
        <v>317</v>
      </c>
      <c r="B5205" s="54" t="s">
        <v>432</v>
      </c>
      <c r="C5205" s="54" t="s">
        <v>263</v>
      </c>
      <c r="D5205" s="54" t="s">
        <v>429</v>
      </c>
      <c r="E5205" s="54" t="s">
        <v>18791</v>
      </c>
      <c r="F5205" s="71">
        <v>44587</v>
      </c>
      <c r="G5205" s="72">
        <v>345.07</v>
      </c>
      <c r="H5205" s="72">
        <v>29279.19</v>
      </c>
      <c r="I5205" s="54" t="s">
        <v>265</v>
      </c>
      <c r="J5205" s="54" t="s">
        <v>13549</v>
      </c>
      <c r="K5205" s="54" t="s">
        <v>18789</v>
      </c>
      <c r="L5205" s="54" t="s">
        <v>18792</v>
      </c>
      <c r="M5205" s="54" t="s">
        <v>18791</v>
      </c>
      <c r="N5205" s="54" t="s">
        <v>256</v>
      </c>
      <c r="O5205" s="54" t="s">
        <v>256</v>
      </c>
      <c r="P5205" s="54" t="s">
        <v>455</v>
      </c>
      <c r="Q5205" s="54" t="s">
        <v>256</v>
      </c>
      <c r="R5205" s="54" t="s">
        <v>431</v>
      </c>
      <c r="S5205" s="71"/>
      <c r="T5205" s="54" t="s">
        <v>256</v>
      </c>
      <c r="U5205" s="71">
        <v>44587</v>
      </c>
      <c r="V5205" s="54" t="s">
        <v>256</v>
      </c>
      <c r="W5205" t="str">
        <f t="shared" si="81"/>
        <v>Jan-22</v>
      </c>
    </row>
    <row r="5206" spans="1:23" x14ac:dyDescent="0.25">
      <c r="A5206" s="54" t="s">
        <v>317</v>
      </c>
      <c r="B5206" s="54" t="s">
        <v>432</v>
      </c>
      <c r="C5206" s="54" t="s">
        <v>263</v>
      </c>
      <c r="D5206" s="54" t="s">
        <v>429</v>
      </c>
      <c r="E5206" s="54" t="s">
        <v>18793</v>
      </c>
      <c r="F5206" s="71">
        <v>44585</v>
      </c>
      <c r="G5206" s="72">
        <v>1673.58</v>
      </c>
      <c r="H5206" s="72">
        <v>142003.26</v>
      </c>
      <c r="I5206" s="54" t="s">
        <v>265</v>
      </c>
      <c r="J5206" s="54" t="s">
        <v>13549</v>
      </c>
      <c r="K5206" s="54" t="s">
        <v>18794</v>
      </c>
      <c r="L5206" s="54" t="s">
        <v>18795</v>
      </c>
      <c r="M5206" s="54" t="s">
        <v>18793</v>
      </c>
      <c r="N5206" s="54" t="s">
        <v>256</v>
      </c>
      <c r="O5206" s="54" t="s">
        <v>256</v>
      </c>
      <c r="P5206" s="54" t="s">
        <v>455</v>
      </c>
      <c r="Q5206" s="54" t="s">
        <v>256</v>
      </c>
      <c r="R5206" s="54" t="s">
        <v>431</v>
      </c>
      <c r="S5206" s="71"/>
      <c r="T5206" s="54" t="s">
        <v>256</v>
      </c>
      <c r="U5206" s="71">
        <v>44585</v>
      </c>
      <c r="V5206" s="54" t="s">
        <v>256</v>
      </c>
      <c r="W5206" t="str">
        <f t="shared" si="81"/>
        <v>Jan-22</v>
      </c>
    </row>
    <row r="5207" spans="1:23" x14ac:dyDescent="0.25">
      <c r="A5207" s="54" t="s">
        <v>317</v>
      </c>
      <c r="B5207" s="54" t="s">
        <v>432</v>
      </c>
      <c r="C5207" s="54" t="s">
        <v>263</v>
      </c>
      <c r="D5207" s="54" t="s">
        <v>429</v>
      </c>
      <c r="E5207" s="54" t="s">
        <v>18796</v>
      </c>
      <c r="F5207" s="71">
        <v>44587</v>
      </c>
      <c r="G5207" s="72">
        <v>209.43</v>
      </c>
      <c r="H5207" s="72">
        <v>17770.14</v>
      </c>
      <c r="I5207" s="54" t="s">
        <v>265</v>
      </c>
      <c r="J5207" s="54" t="s">
        <v>13549</v>
      </c>
      <c r="K5207" s="54" t="s">
        <v>18794</v>
      </c>
      <c r="L5207" s="54" t="s">
        <v>18797</v>
      </c>
      <c r="M5207" s="54" t="s">
        <v>18796</v>
      </c>
      <c r="N5207" s="54" t="s">
        <v>256</v>
      </c>
      <c r="O5207" s="54" t="s">
        <v>256</v>
      </c>
      <c r="P5207" s="54" t="s">
        <v>455</v>
      </c>
      <c r="Q5207" s="54" t="s">
        <v>256</v>
      </c>
      <c r="R5207" s="54" t="s">
        <v>431</v>
      </c>
      <c r="S5207" s="71"/>
      <c r="T5207" s="54" t="s">
        <v>256</v>
      </c>
      <c r="U5207" s="71">
        <v>44587</v>
      </c>
      <c r="V5207" s="54" t="s">
        <v>256</v>
      </c>
      <c r="W5207" t="str">
        <f t="shared" si="81"/>
        <v>Jan-22</v>
      </c>
    </row>
    <row r="5208" spans="1:23" x14ac:dyDescent="0.25">
      <c r="A5208" s="54" t="s">
        <v>317</v>
      </c>
      <c r="B5208" s="54" t="s">
        <v>432</v>
      </c>
      <c r="C5208" s="54" t="s">
        <v>263</v>
      </c>
      <c r="D5208" s="54" t="s">
        <v>429</v>
      </c>
      <c r="E5208" s="54" t="s">
        <v>18798</v>
      </c>
      <c r="F5208" s="71">
        <v>44585</v>
      </c>
      <c r="G5208" s="72">
        <v>81.75</v>
      </c>
      <c r="H5208" s="72">
        <v>6936.49</v>
      </c>
      <c r="I5208" s="54" t="s">
        <v>265</v>
      </c>
      <c r="J5208" s="54" t="s">
        <v>13549</v>
      </c>
      <c r="K5208" s="54" t="s">
        <v>18775</v>
      </c>
      <c r="L5208" s="54" t="s">
        <v>18799</v>
      </c>
      <c r="M5208" s="54" t="s">
        <v>18798</v>
      </c>
      <c r="N5208" s="54" t="s">
        <v>256</v>
      </c>
      <c r="O5208" s="54" t="s">
        <v>256</v>
      </c>
      <c r="P5208" s="54" t="s">
        <v>455</v>
      </c>
      <c r="Q5208" s="54" t="s">
        <v>256</v>
      </c>
      <c r="R5208" s="54" t="s">
        <v>431</v>
      </c>
      <c r="S5208" s="71"/>
      <c r="T5208" s="54" t="s">
        <v>256</v>
      </c>
      <c r="U5208" s="71">
        <v>44585</v>
      </c>
      <c r="V5208" s="54" t="s">
        <v>256</v>
      </c>
      <c r="W5208" t="str">
        <f t="shared" si="81"/>
        <v>Jan-22</v>
      </c>
    </row>
    <row r="5209" spans="1:23" x14ac:dyDescent="0.25">
      <c r="A5209" s="54" t="s">
        <v>317</v>
      </c>
      <c r="B5209" s="54" t="s">
        <v>432</v>
      </c>
      <c r="C5209" s="54" t="s">
        <v>263</v>
      </c>
      <c r="D5209" s="54" t="s">
        <v>429</v>
      </c>
      <c r="E5209" s="54" t="s">
        <v>18800</v>
      </c>
      <c r="F5209" s="71">
        <v>44570</v>
      </c>
      <c r="G5209" s="72">
        <v>1522</v>
      </c>
      <c r="H5209" s="72">
        <v>129141.7</v>
      </c>
      <c r="I5209" s="54" t="s">
        <v>265</v>
      </c>
      <c r="J5209" s="54" t="s">
        <v>18801</v>
      </c>
      <c r="K5209" s="54" t="s">
        <v>18775</v>
      </c>
      <c r="L5209" s="54" t="s">
        <v>18802</v>
      </c>
      <c r="M5209" s="54" t="s">
        <v>18800</v>
      </c>
      <c r="N5209" s="54" t="s">
        <v>256</v>
      </c>
      <c r="O5209" s="54" t="s">
        <v>256</v>
      </c>
      <c r="P5209" s="54" t="s">
        <v>455</v>
      </c>
      <c r="Q5209" s="54" t="s">
        <v>256</v>
      </c>
      <c r="R5209" s="54" t="s">
        <v>431</v>
      </c>
      <c r="S5209" s="71"/>
      <c r="T5209" s="54" t="s">
        <v>256</v>
      </c>
      <c r="U5209" s="71">
        <v>44570</v>
      </c>
      <c r="V5209" s="54" t="s">
        <v>256</v>
      </c>
      <c r="W5209" t="str">
        <f t="shared" si="81"/>
        <v>Jan-22</v>
      </c>
    </row>
    <row r="5210" spans="1:23" x14ac:dyDescent="0.25">
      <c r="A5210" s="54" t="s">
        <v>317</v>
      </c>
      <c r="B5210" s="54" t="s">
        <v>432</v>
      </c>
      <c r="C5210" s="54" t="s">
        <v>263</v>
      </c>
      <c r="D5210" s="54" t="s">
        <v>429</v>
      </c>
      <c r="E5210" s="54" t="s">
        <v>18803</v>
      </c>
      <c r="F5210" s="71">
        <v>44563</v>
      </c>
      <c r="G5210" s="72">
        <v>1099.27</v>
      </c>
      <c r="H5210" s="72">
        <v>93273.06</v>
      </c>
      <c r="I5210" s="54" t="s">
        <v>265</v>
      </c>
      <c r="J5210" s="54" t="s">
        <v>13591</v>
      </c>
      <c r="K5210" s="54" t="s">
        <v>18804</v>
      </c>
      <c r="L5210" s="54" t="s">
        <v>18805</v>
      </c>
      <c r="M5210" s="54" t="s">
        <v>18803</v>
      </c>
      <c r="N5210" s="54" t="s">
        <v>256</v>
      </c>
      <c r="O5210" s="54" t="s">
        <v>256</v>
      </c>
      <c r="P5210" s="54" t="s">
        <v>264</v>
      </c>
      <c r="Q5210" s="54" t="s">
        <v>256</v>
      </c>
      <c r="R5210" s="54" t="s">
        <v>431</v>
      </c>
      <c r="S5210" s="71"/>
      <c r="T5210" s="54" t="s">
        <v>256</v>
      </c>
      <c r="U5210" s="71">
        <v>44563</v>
      </c>
      <c r="V5210" s="54" t="s">
        <v>256</v>
      </c>
      <c r="W5210" t="str">
        <f t="shared" si="81"/>
        <v>Jan-22</v>
      </c>
    </row>
    <row r="5211" spans="1:23" x14ac:dyDescent="0.25">
      <c r="A5211" s="54" t="s">
        <v>317</v>
      </c>
      <c r="B5211" s="54" t="s">
        <v>432</v>
      </c>
      <c r="C5211" s="54" t="s">
        <v>263</v>
      </c>
      <c r="D5211" s="54" t="s">
        <v>429</v>
      </c>
      <c r="E5211" s="54" t="s">
        <v>18806</v>
      </c>
      <c r="F5211" s="71">
        <v>44563</v>
      </c>
      <c r="G5211" s="72">
        <v>2415.25</v>
      </c>
      <c r="H5211" s="72">
        <v>204933.96</v>
      </c>
      <c r="I5211" s="54" t="s">
        <v>265</v>
      </c>
      <c r="J5211" s="54" t="s">
        <v>13591</v>
      </c>
      <c r="K5211" s="54" t="s">
        <v>18807</v>
      </c>
      <c r="L5211" s="54" t="s">
        <v>18808</v>
      </c>
      <c r="M5211" s="54" t="s">
        <v>18806</v>
      </c>
      <c r="N5211" s="54" t="s">
        <v>256</v>
      </c>
      <c r="O5211" s="54" t="s">
        <v>256</v>
      </c>
      <c r="P5211" s="54" t="s">
        <v>264</v>
      </c>
      <c r="Q5211" s="54" t="s">
        <v>256</v>
      </c>
      <c r="R5211" s="54" t="s">
        <v>431</v>
      </c>
      <c r="S5211" s="71"/>
      <c r="T5211" s="54" t="s">
        <v>256</v>
      </c>
      <c r="U5211" s="71">
        <v>44563</v>
      </c>
      <c r="V5211" s="54" t="s">
        <v>256</v>
      </c>
      <c r="W5211" t="str">
        <f t="shared" si="81"/>
        <v>Jan-22</v>
      </c>
    </row>
    <row r="5212" spans="1:23" x14ac:dyDescent="0.25">
      <c r="A5212" s="54" t="s">
        <v>317</v>
      </c>
      <c r="B5212" s="54" t="s">
        <v>432</v>
      </c>
      <c r="C5212" s="54" t="s">
        <v>263</v>
      </c>
      <c r="D5212" s="54" t="s">
        <v>429</v>
      </c>
      <c r="E5212" s="54" t="s">
        <v>18809</v>
      </c>
      <c r="F5212" s="71">
        <v>44563</v>
      </c>
      <c r="G5212" s="72">
        <v>358.11</v>
      </c>
      <c r="H5212" s="72">
        <v>30385.63</v>
      </c>
      <c r="I5212" s="54" t="s">
        <v>265</v>
      </c>
      <c r="J5212" s="54" t="s">
        <v>13591</v>
      </c>
      <c r="K5212" s="54" t="s">
        <v>18807</v>
      </c>
      <c r="L5212" s="54" t="s">
        <v>18810</v>
      </c>
      <c r="M5212" s="54" t="s">
        <v>18809</v>
      </c>
      <c r="N5212" s="54" t="s">
        <v>256</v>
      </c>
      <c r="O5212" s="54" t="s">
        <v>256</v>
      </c>
      <c r="P5212" s="54" t="s">
        <v>264</v>
      </c>
      <c r="Q5212" s="54" t="s">
        <v>256</v>
      </c>
      <c r="R5212" s="54" t="s">
        <v>431</v>
      </c>
      <c r="S5212" s="71"/>
      <c r="T5212" s="54" t="s">
        <v>256</v>
      </c>
      <c r="U5212" s="71">
        <v>44563</v>
      </c>
      <c r="V5212" s="54" t="s">
        <v>256</v>
      </c>
      <c r="W5212" t="str">
        <f t="shared" si="81"/>
        <v>Jan-22</v>
      </c>
    </row>
    <row r="5213" spans="1:23" x14ac:dyDescent="0.25">
      <c r="A5213" s="54" t="s">
        <v>317</v>
      </c>
      <c r="B5213" s="54" t="s">
        <v>432</v>
      </c>
      <c r="C5213" s="54" t="s">
        <v>263</v>
      </c>
      <c r="D5213" s="54" t="s">
        <v>429</v>
      </c>
      <c r="E5213" s="54" t="s">
        <v>18811</v>
      </c>
      <c r="F5213" s="71">
        <v>44567</v>
      </c>
      <c r="G5213" s="72">
        <v>1033.4000000000001</v>
      </c>
      <c r="H5213" s="72">
        <v>87683.99</v>
      </c>
      <c r="I5213" s="54" t="s">
        <v>265</v>
      </c>
      <c r="J5213" s="54" t="s">
        <v>13591</v>
      </c>
      <c r="K5213" s="54" t="s">
        <v>18807</v>
      </c>
      <c r="L5213" s="54" t="s">
        <v>18812</v>
      </c>
      <c r="M5213" s="54" t="s">
        <v>18811</v>
      </c>
      <c r="N5213" s="54" t="s">
        <v>256</v>
      </c>
      <c r="O5213" s="54" t="s">
        <v>256</v>
      </c>
      <c r="P5213" s="54" t="s">
        <v>264</v>
      </c>
      <c r="Q5213" s="54" t="s">
        <v>256</v>
      </c>
      <c r="R5213" s="54" t="s">
        <v>431</v>
      </c>
      <c r="S5213" s="71"/>
      <c r="T5213" s="54" t="s">
        <v>256</v>
      </c>
      <c r="U5213" s="71">
        <v>44567</v>
      </c>
      <c r="V5213" s="54" t="s">
        <v>256</v>
      </c>
      <c r="W5213" t="str">
        <f t="shared" si="81"/>
        <v>Jan-22</v>
      </c>
    </row>
    <row r="5214" spans="1:23" x14ac:dyDescent="0.25">
      <c r="A5214" s="54" t="s">
        <v>317</v>
      </c>
      <c r="B5214" s="54" t="s">
        <v>432</v>
      </c>
      <c r="C5214" s="54" t="s">
        <v>263</v>
      </c>
      <c r="D5214" s="54" t="s">
        <v>429</v>
      </c>
      <c r="E5214" s="54" t="s">
        <v>18813</v>
      </c>
      <c r="F5214" s="71">
        <v>44569</v>
      </c>
      <c r="G5214" s="72">
        <v>2005.32</v>
      </c>
      <c r="H5214" s="72">
        <v>170151.4</v>
      </c>
      <c r="I5214" s="54" t="s">
        <v>265</v>
      </c>
      <c r="J5214" s="54" t="s">
        <v>13591</v>
      </c>
      <c r="K5214" s="54" t="s">
        <v>18807</v>
      </c>
      <c r="L5214" s="54" t="s">
        <v>18814</v>
      </c>
      <c r="M5214" s="54" t="s">
        <v>18813</v>
      </c>
      <c r="N5214" s="54" t="s">
        <v>256</v>
      </c>
      <c r="O5214" s="54" t="s">
        <v>256</v>
      </c>
      <c r="P5214" s="54" t="s">
        <v>264</v>
      </c>
      <c r="Q5214" s="54" t="s">
        <v>256</v>
      </c>
      <c r="R5214" s="54" t="s">
        <v>431</v>
      </c>
      <c r="S5214" s="71"/>
      <c r="T5214" s="54" t="s">
        <v>256</v>
      </c>
      <c r="U5214" s="71">
        <v>44569</v>
      </c>
      <c r="V5214" s="54" t="s">
        <v>256</v>
      </c>
      <c r="W5214" t="str">
        <f t="shared" si="81"/>
        <v>Jan-22</v>
      </c>
    </row>
    <row r="5215" spans="1:23" x14ac:dyDescent="0.25">
      <c r="A5215" s="54" t="s">
        <v>317</v>
      </c>
      <c r="B5215" s="54" t="s">
        <v>432</v>
      </c>
      <c r="C5215" s="54" t="s">
        <v>263</v>
      </c>
      <c r="D5215" s="54" t="s">
        <v>429</v>
      </c>
      <c r="E5215" s="54" t="s">
        <v>18815</v>
      </c>
      <c r="F5215" s="71">
        <v>44566</v>
      </c>
      <c r="G5215" s="72">
        <v>173.88</v>
      </c>
      <c r="H5215" s="72">
        <v>14753.72</v>
      </c>
      <c r="I5215" s="54" t="s">
        <v>265</v>
      </c>
      <c r="J5215" s="54" t="s">
        <v>13591</v>
      </c>
      <c r="K5215" s="54" t="s">
        <v>18816</v>
      </c>
      <c r="L5215" s="54" t="s">
        <v>18817</v>
      </c>
      <c r="M5215" s="54" t="s">
        <v>18815</v>
      </c>
      <c r="N5215" s="54" t="s">
        <v>256</v>
      </c>
      <c r="O5215" s="54" t="s">
        <v>256</v>
      </c>
      <c r="P5215" s="54" t="s">
        <v>264</v>
      </c>
      <c r="Q5215" s="54" t="s">
        <v>256</v>
      </c>
      <c r="R5215" s="54" t="s">
        <v>431</v>
      </c>
      <c r="S5215" s="71"/>
      <c r="T5215" s="54" t="s">
        <v>256</v>
      </c>
      <c r="U5215" s="71">
        <v>44566</v>
      </c>
      <c r="V5215" s="54" t="s">
        <v>256</v>
      </c>
      <c r="W5215" t="str">
        <f t="shared" si="81"/>
        <v>Jan-22</v>
      </c>
    </row>
    <row r="5216" spans="1:23" x14ac:dyDescent="0.25">
      <c r="A5216" s="54" t="s">
        <v>317</v>
      </c>
      <c r="B5216" s="54" t="s">
        <v>432</v>
      </c>
      <c r="C5216" s="54" t="s">
        <v>263</v>
      </c>
      <c r="D5216" s="54" t="s">
        <v>429</v>
      </c>
      <c r="E5216" s="54" t="s">
        <v>18818</v>
      </c>
      <c r="F5216" s="71">
        <v>44571</v>
      </c>
      <c r="G5216" s="72">
        <v>356.81</v>
      </c>
      <c r="H5216" s="72">
        <v>30275.33</v>
      </c>
      <c r="I5216" s="54" t="s">
        <v>265</v>
      </c>
      <c r="J5216" s="54" t="s">
        <v>13591</v>
      </c>
      <c r="K5216" s="54" t="s">
        <v>18807</v>
      </c>
      <c r="L5216" s="54" t="s">
        <v>18819</v>
      </c>
      <c r="M5216" s="54" t="s">
        <v>18818</v>
      </c>
      <c r="N5216" s="54" t="s">
        <v>256</v>
      </c>
      <c r="O5216" s="54" t="s">
        <v>256</v>
      </c>
      <c r="P5216" s="54" t="s">
        <v>264</v>
      </c>
      <c r="Q5216" s="54" t="s">
        <v>256</v>
      </c>
      <c r="R5216" s="54" t="s">
        <v>431</v>
      </c>
      <c r="S5216" s="71"/>
      <c r="T5216" s="54" t="s">
        <v>256</v>
      </c>
      <c r="U5216" s="71">
        <v>44571</v>
      </c>
      <c r="V5216" s="54" t="s">
        <v>256</v>
      </c>
      <c r="W5216" t="str">
        <f t="shared" si="81"/>
        <v>Jan-22</v>
      </c>
    </row>
    <row r="5217" spans="1:23" x14ac:dyDescent="0.25">
      <c r="A5217" s="54" t="s">
        <v>317</v>
      </c>
      <c r="B5217" s="54" t="s">
        <v>432</v>
      </c>
      <c r="C5217" s="54" t="s">
        <v>263</v>
      </c>
      <c r="D5217" s="54" t="s">
        <v>429</v>
      </c>
      <c r="E5217" s="54" t="s">
        <v>18820</v>
      </c>
      <c r="F5217" s="71">
        <v>44579</v>
      </c>
      <c r="G5217" s="72">
        <v>886.25</v>
      </c>
      <c r="H5217" s="72">
        <v>75198.31</v>
      </c>
      <c r="I5217" s="54" t="s">
        <v>265</v>
      </c>
      <c r="J5217" s="54" t="s">
        <v>13591</v>
      </c>
      <c r="K5217" s="54" t="s">
        <v>18821</v>
      </c>
      <c r="L5217" s="54" t="s">
        <v>18822</v>
      </c>
      <c r="M5217" s="54" t="s">
        <v>18820</v>
      </c>
      <c r="N5217" s="54" t="s">
        <v>256</v>
      </c>
      <c r="O5217" s="54" t="s">
        <v>256</v>
      </c>
      <c r="P5217" s="54" t="s">
        <v>264</v>
      </c>
      <c r="Q5217" s="54" t="s">
        <v>256</v>
      </c>
      <c r="R5217" s="54" t="s">
        <v>431</v>
      </c>
      <c r="S5217" s="71"/>
      <c r="T5217" s="54" t="s">
        <v>256</v>
      </c>
      <c r="U5217" s="71">
        <v>44579</v>
      </c>
      <c r="V5217" s="54" t="s">
        <v>256</v>
      </c>
      <c r="W5217" t="str">
        <f t="shared" si="81"/>
        <v>Jan-22</v>
      </c>
    </row>
    <row r="5218" spans="1:23" x14ac:dyDescent="0.25">
      <c r="A5218" s="54" t="s">
        <v>317</v>
      </c>
      <c r="B5218" s="54" t="s">
        <v>432</v>
      </c>
      <c r="C5218" s="54" t="s">
        <v>263</v>
      </c>
      <c r="D5218" s="54" t="s">
        <v>429</v>
      </c>
      <c r="E5218" s="54" t="s">
        <v>18823</v>
      </c>
      <c r="F5218" s="71">
        <v>44577</v>
      </c>
      <c r="G5218" s="72">
        <v>105.36</v>
      </c>
      <c r="H5218" s="72">
        <v>8939.7999999999993</v>
      </c>
      <c r="I5218" s="54" t="s">
        <v>265</v>
      </c>
      <c r="J5218" s="54" t="s">
        <v>13591</v>
      </c>
      <c r="K5218" s="54" t="s">
        <v>18807</v>
      </c>
      <c r="L5218" s="54" t="s">
        <v>18824</v>
      </c>
      <c r="M5218" s="54" t="s">
        <v>18823</v>
      </c>
      <c r="N5218" s="54" t="s">
        <v>256</v>
      </c>
      <c r="O5218" s="54" t="s">
        <v>256</v>
      </c>
      <c r="P5218" s="54" t="s">
        <v>264</v>
      </c>
      <c r="Q5218" s="54" t="s">
        <v>256</v>
      </c>
      <c r="R5218" s="54" t="s">
        <v>431</v>
      </c>
      <c r="S5218" s="71"/>
      <c r="T5218" s="54" t="s">
        <v>256</v>
      </c>
      <c r="U5218" s="71">
        <v>44577</v>
      </c>
      <c r="V5218" s="54" t="s">
        <v>256</v>
      </c>
      <c r="W5218" t="str">
        <f t="shared" si="81"/>
        <v>Jan-22</v>
      </c>
    </row>
    <row r="5219" spans="1:23" x14ac:dyDescent="0.25">
      <c r="A5219" s="54" t="s">
        <v>317</v>
      </c>
      <c r="B5219" s="54" t="s">
        <v>432</v>
      </c>
      <c r="C5219" s="54" t="s">
        <v>263</v>
      </c>
      <c r="D5219" s="54" t="s">
        <v>429</v>
      </c>
      <c r="E5219" s="54" t="s">
        <v>18825</v>
      </c>
      <c r="F5219" s="71">
        <v>44579</v>
      </c>
      <c r="G5219" s="72">
        <v>629.44000000000005</v>
      </c>
      <c r="H5219" s="72">
        <v>53407.98</v>
      </c>
      <c r="I5219" s="54" t="s">
        <v>265</v>
      </c>
      <c r="J5219" s="54" t="s">
        <v>13591</v>
      </c>
      <c r="K5219" s="54" t="s">
        <v>18807</v>
      </c>
      <c r="L5219" s="54" t="s">
        <v>18826</v>
      </c>
      <c r="M5219" s="54" t="s">
        <v>18825</v>
      </c>
      <c r="N5219" s="54" t="s">
        <v>256</v>
      </c>
      <c r="O5219" s="54" t="s">
        <v>256</v>
      </c>
      <c r="P5219" s="54" t="s">
        <v>264</v>
      </c>
      <c r="Q5219" s="54" t="s">
        <v>256</v>
      </c>
      <c r="R5219" s="54" t="s">
        <v>431</v>
      </c>
      <c r="S5219" s="71"/>
      <c r="T5219" s="54" t="s">
        <v>256</v>
      </c>
      <c r="U5219" s="71">
        <v>44579</v>
      </c>
      <c r="V5219" s="54" t="s">
        <v>256</v>
      </c>
      <c r="W5219" t="str">
        <f t="shared" si="81"/>
        <v>Jan-22</v>
      </c>
    </row>
    <row r="5220" spans="1:23" x14ac:dyDescent="0.25">
      <c r="A5220" s="54" t="s">
        <v>317</v>
      </c>
      <c r="B5220" s="54" t="s">
        <v>432</v>
      </c>
      <c r="C5220" s="54" t="s">
        <v>263</v>
      </c>
      <c r="D5220" s="54" t="s">
        <v>429</v>
      </c>
      <c r="E5220" s="54" t="s">
        <v>18827</v>
      </c>
      <c r="F5220" s="71">
        <v>44579</v>
      </c>
      <c r="G5220" s="72">
        <v>39.33</v>
      </c>
      <c r="H5220" s="72">
        <v>3337.15</v>
      </c>
      <c r="I5220" s="54" t="s">
        <v>265</v>
      </c>
      <c r="J5220" s="54" t="s">
        <v>13591</v>
      </c>
      <c r="K5220" s="54" t="s">
        <v>18828</v>
      </c>
      <c r="L5220" s="54" t="s">
        <v>18829</v>
      </c>
      <c r="M5220" s="54" t="s">
        <v>18827</v>
      </c>
      <c r="N5220" s="54" t="s">
        <v>256</v>
      </c>
      <c r="O5220" s="54" t="s">
        <v>256</v>
      </c>
      <c r="P5220" s="54" t="s">
        <v>264</v>
      </c>
      <c r="Q5220" s="54" t="s">
        <v>256</v>
      </c>
      <c r="R5220" s="54" t="s">
        <v>431</v>
      </c>
      <c r="S5220" s="71"/>
      <c r="T5220" s="54" t="s">
        <v>256</v>
      </c>
      <c r="U5220" s="71">
        <v>44579</v>
      </c>
      <c r="V5220" s="54" t="s">
        <v>256</v>
      </c>
      <c r="W5220" t="str">
        <f t="shared" si="81"/>
        <v>Jan-22</v>
      </c>
    </row>
    <row r="5221" spans="1:23" x14ac:dyDescent="0.25">
      <c r="A5221" s="54" t="s">
        <v>317</v>
      </c>
      <c r="B5221" s="54" t="s">
        <v>432</v>
      </c>
      <c r="C5221" s="54" t="s">
        <v>263</v>
      </c>
      <c r="D5221" s="54" t="s">
        <v>429</v>
      </c>
      <c r="E5221" s="54" t="s">
        <v>18830</v>
      </c>
      <c r="F5221" s="71">
        <v>44579</v>
      </c>
      <c r="G5221" s="72">
        <v>718.69</v>
      </c>
      <c r="H5221" s="72">
        <v>60980.85</v>
      </c>
      <c r="I5221" s="54" t="s">
        <v>265</v>
      </c>
      <c r="J5221" s="54" t="s">
        <v>13591</v>
      </c>
      <c r="K5221" s="54" t="s">
        <v>18828</v>
      </c>
      <c r="L5221" s="54" t="s">
        <v>18831</v>
      </c>
      <c r="M5221" s="54" t="s">
        <v>18830</v>
      </c>
      <c r="N5221" s="54" t="s">
        <v>256</v>
      </c>
      <c r="O5221" s="54" t="s">
        <v>256</v>
      </c>
      <c r="P5221" s="54" t="s">
        <v>264</v>
      </c>
      <c r="Q5221" s="54" t="s">
        <v>256</v>
      </c>
      <c r="R5221" s="54" t="s">
        <v>431</v>
      </c>
      <c r="S5221" s="71"/>
      <c r="T5221" s="54" t="s">
        <v>256</v>
      </c>
      <c r="U5221" s="71">
        <v>44579</v>
      </c>
      <c r="V5221" s="54" t="s">
        <v>256</v>
      </c>
      <c r="W5221" t="str">
        <f t="shared" si="81"/>
        <v>Jan-22</v>
      </c>
    </row>
    <row r="5222" spans="1:23" x14ac:dyDescent="0.25">
      <c r="A5222" s="54" t="s">
        <v>317</v>
      </c>
      <c r="B5222" s="54" t="s">
        <v>432</v>
      </c>
      <c r="C5222" s="54" t="s">
        <v>263</v>
      </c>
      <c r="D5222" s="54" t="s">
        <v>429</v>
      </c>
      <c r="E5222" s="54" t="s">
        <v>18832</v>
      </c>
      <c r="F5222" s="71">
        <v>44579</v>
      </c>
      <c r="G5222" s="72">
        <v>1294.9100000000001</v>
      </c>
      <c r="H5222" s="72">
        <v>109873.11</v>
      </c>
      <c r="I5222" s="54" t="s">
        <v>265</v>
      </c>
      <c r="J5222" s="54" t="s">
        <v>13591</v>
      </c>
      <c r="K5222" s="54" t="s">
        <v>18828</v>
      </c>
      <c r="L5222" s="54" t="s">
        <v>18833</v>
      </c>
      <c r="M5222" s="54" t="s">
        <v>18832</v>
      </c>
      <c r="N5222" s="54" t="s">
        <v>256</v>
      </c>
      <c r="O5222" s="54" t="s">
        <v>256</v>
      </c>
      <c r="P5222" s="54" t="s">
        <v>264</v>
      </c>
      <c r="Q5222" s="54" t="s">
        <v>256</v>
      </c>
      <c r="R5222" s="54" t="s">
        <v>431</v>
      </c>
      <c r="S5222" s="71"/>
      <c r="T5222" s="54" t="s">
        <v>256</v>
      </c>
      <c r="U5222" s="71">
        <v>44579</v>
      </c>
      <c r="V5222" s="54" t="s">
        <v>256</v>
      </c>
      <c r="W5222" t="str">
        <f t="shared" si="81"/>
        <v>Jan-22</v>
      </c>
    </row>
    <row r="5223" spans="1:23" x14ac:dyDescent="0.25">
      <c r="A5223" s="54" t="s">
        <v>317</v>
      </c>
      <c r="B5223" s="54" t="s">
        <v>432</v>
      </c>
      <c r="C5223" s="54" t="s">
        <v>263</v>
      </c>
      <c r="D5223" s="54" t="s">
        <v>429</v>
      </c>
      <c r="E5223" s="54" t="s">
        <v>18834</v>
      </c>
      <c r="F5223" s="71">
        <v>44579</v>
      </c>
      <c r="G5223" s="72">
        <v>268.81</v>
      </c>
      <c r="H5223" s="72">
        <v>22808.53</v>
      </c>
      <c r="I5223" s="54" t="s">
        <v>265</v>
      </c>
      <c r="J5223" s="54" t="s">
        <v>13591</v>
      </c>
      <c r="K5223" s="54" t="s">
        <v>18828</v>
      </c>
      <c r="L5223" s="54" t="s">
        <v>18835</v>
      </c>
      <c r="M5223" s="54" t="s">
        <v>18834</v>
      </c>
      <c r="N5223" s="54" t="s">
        <v>256</v>
      </c>
      <c r="O5223" s="54" t="s">
        <v>256</v>
      </c>
      <c r="P5223" s="54" t="s">
        <v>264</v>
      </c>
      <c r="Q5223" s="54" t="s">
        <v>256</v>
      </c>
      <c r="R5223" s="54" t="s">
        <v>431</v>
      </c>
      <c r="S5223" s="71"/>
      <c r="T5223" s="54" t="s">
        <v>256</v>
      </c>
      <c r="U5223" s="71">
        <v>44579</v>
      </c>
      <c r="V5223" s="54" t="s">
        <v>256</v>
      </c>
      <c r="W5223" t="str">
        <f t="shared" si="81"/>
        <v>Jan-22</v>
      </c>
    </row>
    <row r="5224" spans="1:23" x14ac:dyDescent="0.25">
      <c r="A5224" s="54" t="s">
        <v>317</v>
      </c>
      <c r="B5224" s="54" t="s">
        <v>432</v>
      </c>
      <c r="C5224" s="54" t="s">
        <v>263</v>
      </c>
      <c r="D5224" s="54" t="s">
        <v>429</v>
      </c>
      <c r="E5224" s="54" t="s">
        <v>18836</v>
      </c>
      <c r="F5224" s="71">
        <v>44583</v>
      </c>
      <c r="G5224" s="72">
        <v>408.36</v>
      </c>
      <c r="H5224" s="72">
        <v>34649.35</v>
      </c>
      <c r="I5224" s="54" t="s">
        <v>265</v>
      </c>
      <c r="J5224" s="54" t="s">
        <v>13591</v>
      </c>
      <c r="K5224" s="54" t="s">
        <v>18837</v>
      </c>
      <c r="L5224" s="54" t="s">
        <v>18838</v>
      </c>
      <c r="M5224" s="54" t="s">
        <v>18836</v>
      </c>
      <c r="N5224" s="54" t="s">
        <v>256</v>
      </c>
      <c r="O5224" s="54" t="s">
        <v>256</v>
      </c>
      <c r="P5224" s="54" t="s">
        <v>264</v>
      </c>
      <c r="Q5224" s="54" t="s">
        <v>256</v>
      </c>
      <c r="R5224" s="54" t="s">
        <v>431</v>
      </c>
      <c r="S5224" s="71"/>
      <c r="T5224" s="54" t="s">
        <v>256</v>
      </c>
      <c r="U5224" s="71">
        <v>44583</v>
      </c>
      <c r="V5224" s="54" t="s">
        <v>256</v>
      </c>
      <c r="W5224" t="str">
        <f t="shared" si="81"/>
        <v>Jan-22</v>
      </c>
    </row>
    <row r="5225" spans="1:23" x14ac:dyDescent="0.25">
      <c r="A5225" s="54" t="s">
        <v>317</v>
      </c>
      <c r="B5225" s="54" t="s">
        <v>432</v>
      </c>
      <c r="C5225" s="54" t="s">
        <v>263</v>
      </c>
      <c r="D5225" s="54" t="s">
        <v>429</v>
      </c>
      <c r="E5225" s="54" t="s">
        <v>18839</v>
      </c>
      <c r="F5225" s="71">
        <v>44583</v>
      </c>
      <c r="G5225" s="72">
        <v>635.45000000000005</v>
      </c>
      <c r="H5225" s="72">
        <v>53917.93</v>
      </c>
      <c r="I5225" s="54" t="s">
        <v>265</v>
      </c>
      <c r="J5225" s="54" t="s">
        <v>13591</v>
      </c>
      <c r="K5225" s="54" t="s">
        <v>18837</v>
      </c>
      <c r="L5225" s="54" t="s">
        <v>18840</v>
      </c>
      <c r="M5225" s="54" t="s">
        <v>18839</v>
      </c>
      <c r="N5225" s="54" t="s">
        <v>256</v>
      </c>
      <c r="O5225" s="54" t="s">
        <v>256</v>
      </c>
      <c r="P5225" s="54" t="s">
        <v>264</v>
      </c>
      <c r="Q5225" s="54" t="s">
        <v>256</v>
      </c>
      <c r="R5225" s="54" t="s">
        <v>431</v>
      </c>
      <c r="S5225" s="71"/>
      <c r="T5225" s="54" t="s">
        <v>256</v>
      </c>
      <c r="U5225" s="71">
        <v>44583</v>
      </c>
      <c r="V5225" s="54" t="s">
        <v>256</v>
      </c>
      <c r="W5225" t="str">
        <f t="shared" si="81"/>
        <v>Jan-22</v>
      </c>
    </row>
    <row r="5226" spans="1:23" x14ac:dyDescent="0.25">
      <c r="A5226" s="54" t="s">
        <v>317</v>
      </c>
      <c r="B5226" s="54" t="s">
        <v>432</v>
      </c>
      <c r="C5226" s="54" t="s">
        <v>263</v>
      </c>
      <c r="D5226" s="54" t="s">
        <v>429</v>
      </c>
      <c r="E5226" s="54" t="s">
        <v>18841</v>
      </c>
      <c r="F5226" s="71">
        <v>44583</v>
      </c>
      <c r="G5226" s="72">
        <v>600.6</v>
      </c>
      <c r="H5226" s="72">
        <v>50960.91</v>
      </c>
      <c r="I5226" s="54" t="s">
        <v>265</v>
      </c>
      <c r="J5226" s="54" t="s">
        <v>13591</v>
      </c>
      <c r="K5226" s="54" t="s">
        <v>18837</v>
      </c>
      <c r="L5226" s="54" t="s">
        <v>18842</v>
      </c>
      <c r="M5226" s="54" t="s">
        <v>18841</v>
      </c>
      <c r="N5226" s="54" t="s">
        <v>256</v>
      </c>
      <c r="O5226" s="54" t="s">
        <v>256</v>
      </c>
      <c r="P5226" s="54" t="s">
        <v>264</v>
      </c>
      <c r="Q5226" s="54" t="s">
        <v>256</v>
      </c>
      <c r="R5226" s="54" t="s">
        <v>431</v>
      </c>
      <c r="S5226" s="71"/>
      <c r="T5226" s="54" t="s">
        <v>256</v>
      </c>
      <c r="U5226" s="71">
        <v>44583</v>
      </c>
      <c r="V5226" s="54" t="s">
        <v>256</v>
      </c>
      <c r="W5226" t="str">
        <f t="shared" si="81"/>
        <v>Jan-22</v>
      </c>
    </row>
    <row r="5227" spans="1:23" x14ac:dyDescent="0.25">
      <c r="A5227" s="54" t="s">
        <v>317</v>
      </c>
      <c r="B5227" s="54" t="s">
        <v>432</v>
      </c>
      <c r="C5227" s="54" t="s">
        <v>263</v>
      </c>
      <c r="D5227" s="54" t="s">
        <v>429</v>
      </c>
      <c r="E5227" s="54" t="s">
        <v>18843</v>
      </c>
      <c r="F5227" s="71">
        <v>44583</v>
      </c>
      <c r="G5227" s="72">
        <v>15143.56</v>
      </c>
      <c r="H5227" s="72">
        <v>1284931.07</v>
      </c>
      <c r="I5227" s="54" t="s">
        <v>265</v>
      </c>
      <c r="J5227" s="54" t="s">
        <v>13591</v>
      </c>
      <c r="K5227" s="54" t="s">
        <v>18837</v>
      </c>
      <c r="L5227" s="54" t="s">
        <v>18844</v>
      </c>
      <c r="M5227" s="54" t="s">
        <v>18843</v>
      </c>
      <c r="N5227" s="54" t="s">
        <v>256</v>
      </c>
      <c r="O5227" s="54" t="s">
        <v>256</v>
      </c>
      <c r="P5227" s="54" t="s">
        <v>264</v>
      </c>
      <c r="Q5227" s="54" t="s">
        <v>256</v>
      </c>
      <c r="R5227" s="54" t="s">
        <v>431</v>
      </c>
      <c r="S5227" s="71"/>
      <c r="T5227" s="54" t="s">
        <v>256</v>
      </c>
      <c r="U5227" s="71">
        <v>44583</v>
      </c>
      <c r="V5227" s="54" t="s">
        <v>256</v>
      </c>
      <c r="W5227" t="str">
        <f t="shared" si="81"/>
        <v>Jan-22</v>
      </c>
    </row>
    <row r="5228" spans="1:23" x14ac:dyDescent="0.25">
      <c r="A5228" s="54" t="s">
        <v>317</v>
      </c>
      <c r="B5228" s="54" t="s">
        <v>432</v>
      </c>
      <c r="C5228" s="54" t="s">
        <v>263</v>
      </c>
      <c r="D5228" s="54" t="s">
        <v>429</v>
      </c>
      <c r="E5228" s="54" t="s">
        <v>18845</v>
      </c>
      <c r="F5228" s="71">
        <v>44583</v>
      </c>
      <c r="G5228" s="72">
        <v>4653.38</v>
      </c>
      <c r="H5228" s="72">
        <v>394839.29</v>
      </c>
      <c r="I5228" s="54" t="s">
        <v>265</v>
      </c>
      <c r="J5228" s="54" t="s">
        <v>13591</v>
      </c>
      <c r="K5228" s="54" t="s">
        <v>18837</v>
      </c>
      <c r="L5228" s="54" t="s">
        <v>18846</v>
      </c>
      <c r="M5228" s="54" t="s">
        <v>18845</v>
      </c>
      <c r="N5228" s="54" t="s">
        <v>256</v>
      </c>
      <c r="O5228" s="54" t="s">
        <v>256</v>
      </c>
      <c r="P5228" s="54" t="s">
        <v>264</v>
      </c>
      <c r="Q5228" s="54" t="s">
        <v>256</v>
      </c>
      <c r="R5228" s="54" t="s">
        <v>431</v>
      </c>
      <c r="S5228" s="71"/>
      <c r="T5228" s="54" t="s">
        <v>256</v>
      </c>
      <c r="U5228" s="71">
        <v>44583</v>
      </c>
      <c r="V5228" s="54" t="s">
        <v>256</v>
      </c>
      <c r="W5228" t="str">
        <f t="shared" si="81"/>
        <v>Jan-22</v>
      </c>
    </row>
    <row r="5229" spans="1:23" x14ac:dyDescent="0.25">
      <c r="A5229" s="54" t="s">
        <v>317</v>
      </c>
      <c r="B5229" s="54" t="s">
        <v>432</v>
      </c>
      <c r="C5229" s="54" t="s">
        <v>263</v>
      </c>
      <c r="D5229" s="54" t="s">
        <v>429</v>
      </c>
      <c r="E5229" s="54" t="s">
        <v>18847</v>
      </c>
      <c r="F5229" s="71">
        <v>44580</v>
      </c>
      <c r="G5229" s="72">
        <v>521.37</v>
      </c>
      <c r="H5229" s="72">
        <v>44238.239999999998</v>
      </c>
      <c r="I5229" s="54" t="s">
        <v>265</v>
      </c>
      <c r="J5229" s="54" t="s">
        <v>13591</v>
      </c>
      <c r="K5229" s="54" t="s">
        <v>18848</v>
      </c>
      <c r="L5229" s="54" t="s">
        <v>18849</v>
      </c>
      <c r="M5229" s="54" t="s">
        <v>18847</v>
      </c>
      <c r="N5229" s="54" t="s">
        <v>256</v>
      </c>
      <c r="O5229" s="54" t="s">
        <v>256</v>
      </c>
      <c r="P5229" s="54" t="s">
        <v>264</v>
      </c>
      <c r="Q5229" s="54" t="s">
        <v>256</v>
      </c>
      <c r="R5229" s="54" t="s">
        <v>431</v>
      </c>
      <c r="S5229" s="71"/>
      <c r="T5229" s="54" t="s">
        <v>256</v>
      </c>
      <c r="U5229" s="71">
        <v>44580</v>
      </c>
      <c r="V5229" s="54" t="s">
        <v>256</v>
      </c>
      <c r="W5229" t="str">
        <f t="shared" si="81"/>
        <v>Jan-22</v>
      </c>
    </row>
    <row r="5230" spans="1:23" x14ac:dyDescent="0.25">
      <c r="A5230" s="54" t="s">
        <v>317</v>
      </c>
      <c r="B5230" s="54" t="s">
        <v>432</v>
      </c>
      <c r="C5230" s="54" t="s">
        <v>263</v>
      </c>
      <c r="D5230" s="54" t="s">
        <v>429</v>
      </c>
      <c r="E5230" s="54" t="s">
        <v>18850</v>
      </c>
      <c r="F5230" s="71">
        <v>44586</v>
      </c>
      <c r="G5230" s="72">
        <v>728.31</v>
      </c>
      <c r="H5230" s="72">
        <v>61797.1</v>
      </c>
      <c r="I5230" s="54" t="s">
        <v>265</v>
      </c>
      <c r="J5230" s="54" t="s">
        <v>13591</v>
      </c>
      <c r="K5230" s="54" t="s">
        <v>18837</v>
      </c>
      <c r="L5230" s="54" t="s">
        <v>18851</v>
      </c>
      <c r="M5230" s="54" t="s">
        <v>18850</v>
      </c>
      <c r="N5230" s="54" t="s">
        <v>256</v>
      </c>
      <c r="O5230" s="54" t="s">
        <v>256</v>
      </c>
      <c r="P5230" s="54" t="s">
        <v>264</v>
      </c>
      <c r="Q5230" s="54" t="s">
        <v>256</v>
      </c>
      <c r="R5230" s="54" t="s">
        <v>431</v>
      </c>
      <c r="S5230" s="71"/>
      <c r="T5230" s="54" t="s">
        <v>256</v>
      </c>
      <c r="U5230" s="71">
        <v>44586</v>
      </c>
      <c r="V5230" s="54" t="s">
        <v>256</v>
      </c>
      <c r="W5230" t="str">
        <f t="shared" si="81"/>
        <v>Jan-22</v>
      </c>
    </row>
    <row r="5231" spans="1:23" x14ac:dyDescent="0.25">
      <c r="A5231" s="54" t="s">
        <v>317</v>
      </c>
      <c r="B5231" s="54" t="s">
        <v>432</v>
      </c>
      <c r="C5231" s="54" t="s">
        <v>263</v>
      </c>
      <c r="D5231" s="54" t="s">
        <v>429</v>
      </c>
      <c r="E5231" s="54" t="s">
        <v>18852</v>
      </c>
      <c r="F5231" s="71">
        <v>44590</v>
      </c>
      <c r="G5231" s="72">
        <v>524.94000000000005</v>
      </c>
      <c r="H5231" s="72">
        <v>44541.16</v>
      </c>
      <c r="I5231" s="54" t="s">
        <v>265</v>
      </c>
      <c r="J5231" s="54" t="s">
        <v>13591</v>
      </c>
      <c r="K5231" s="54" t="s">
        <v>18853</v>
      </c>
      <c r="L5231" s="54" t="s">
        <v>18854</v>
      </c>
      <c r="M5231" s="54" t="s">
        <v>18852</v>
      </c>
      <c r="N5231" s="54" t="s">
        <v>256</v>
      </c>
      <c r="O5231" s="54" t="s">
        <v>256</v>
      </c>
      <c r="P5231" s="54" t="s">
        <v>264</v>
      </c>
      <c r="Q5231" s="54" t="s">
        <v>256</v>
      </c>
      <c r="R5231" s="54" t="s">
        <v>431</v>
      </c>
      <c r="S5231" s="71"/>
      <c r="T5231" s="54" t="s">
        <v>256</v>
      </c>
      <c r="U5231" s="71">
        <v>44590</v>
      </c>
      <c r="V5231" s="54" t="s">
        <v>256</v>
      </c>
      <c r="W5231" t="str">
        <f t="shared" si="81"/>
        <v>Jan-22</v>
      </c>
    </row>
    <row r="5232" spans="1:23" x14ac:dyDescent="0.25">
      <c r="A5232" s="54" t="s">
        <v>317</v>
      </c>
      <c r="B5232" s="54" t="s">
        <v>432</v>
      </c>
      <c r="C5232" s="54" t="s">
        <v>263</v>
      </c>
      <c r="D5232" s="54" t="s">
        <v>429</v>
      </c>
      <c r="E5232" s="54" t="s">
        <v>18855</v>
      </c>
      <c r="F5232" s="71">
        <v>44590</v>
      </c>
      <c r="G5232" s="72">
        <v>42.78</v>
      </c>
      <c r="H5232" s="72">
        <v>3629.88</v>
      </c>
      <c r="I5232" s="54" t="s">
        <v>265</v>
      </c>
      <c r="J5232" s="54" t="s">
        <v>13591</v>
      </c>
      <c r="K5232" s="54" t="s">
        <v>18856</v>
      </c>
      <c r="L5232" s="54" t="s">
        <v>18857</v>
      </c>
      <c r="M5232" s="54" t="s">
        <v>18855</v>
      </c>
      <c r="N5232" s="54" t="s">
        <v>256</v>
      </c>
      <c r="O5232" s="54" t="s">
        <v>256</v>
      </c>
      <c r="P5232" s="54" t="s">
        <v>264</v>
      </c>
      <c r="Q5232" s="54" t="s">
        <v>256</v>
      </c>
      <c r="R5232" s="54" t="s">
        <v>431</v>
      </c>
      <c r="S5232" s="71"/>
      <c r="T5232" s="54" t="s">
        <v>256</v>
      </c>
      <c r="U5232" s="71">
        <v>44590</v>
      </c>
      <c r="V5232" s="54" t="s">
        <v>256</v>
      </c>
      <c r="W5232" t="str">
        <f t="shared" si="81"/>
        <v>Jan-22</v>
      </c>
    </row>
    <row r="5233" spans="1:23" x14ac:dyDescent="0.25">
      <c r="A5233" s="54" t="s">
        <v>317</v>
      </c>
      <c r="B5233" s="54" t="s">
        <v>432</v>
      </c>
      <c r="C5233" s="54" t="s">
        <v>263</v>
      </c>
      <c r="D5233" s="54" t="s">
        <v>429</v>
      </c>
      <c r="E5233" s="54" t="s">
        <v>18858</v>
      </c>
      <c r="F5233" s="71">
        <v>44590</v>
      </c>
      <c r="G5233" s="72">
        <v>168.42</v>
      </c>
      <c r="H5233" s="72">
        <v>14290.44</v>
      </c>
      <c r="I5233" s="54" t="s">
        <v>265</v>
      </c>
      <c r="J5233" s="54" t="s">
        <v>13591</v>
      </c>
      <c r="K5233" s="54" t="s">
        <v>18856</v>
      </c>
      <c r="L5233" s="54" t="s">
        <v>18859</v>
      </c>
      <c r="M5233" s="54" t="s">
        <v>18858</v>
      </c>
      <c r="N5233" s="54" t="s">
        <v>256</v>
      </c>
      <c r="O5233" s="54" t="s">
        <v>256</v>
      </c>
      <c r="P5233" s="54" t="s">
        <v>264</v>
      </c>
      <c r="Q5233" s="54" t="s">
        <v>256</v>
      </c>
      <c r="R5233" s="54" t="s">
        <v>431</v>
      </c>
      <c r="S5233" s="71"/>
      <c r="T5233" s="54" t="s">
        <v>256</v>
      </c>
      <c r="U5233" s="71">
        <v>44590</v>
      </c>
      <c r="V5233" s="54" t="s">
        <v>256</v>
      </c>
      <c r="W5233" t="str">
        <f t="shared" si="81"/>
        <v>Jan-22</v>
      </c>
    </row>
    <row r="5234" spans="1:23" x14ac:dyDescent="0.25">
      <c r="A5234" s="54" t="s">
        <v>317</v>
      </c>
      <c r="B5234" s="54" t="s">
        <v>432</v>
      </c>
      <c r="C5234" s="54" t="s">
        <v>263</v>
      </c>
      <c r="D5234" s="54" t="s">
        <v>429</v>
      </c>
      <c r="E5234" s="54" t="s">
        <v>18860</v>
      </c>
      <c r="F5234" s="71">
        <v>44592</v>
      </c>
      <c r="G5234" s="72">
        <v>19.66</v>
      </c>
      <c r="H5234" s="72">
        <v>1668.15</v>
      </c>
      <c r="I5234" s="54" t="s">
        <v>265</v>
      </c>
      <c r="J5234" s="54" t="s">
        <v>13591</v>
      </c>
      <c r="K5234" s="54" t="s">
        <v>18856</v>
      </c>
      <c r="L5234" s="54" t="s">
        <v>18861</v>
      </c>
      <c r="M5234" s="54" t="s">
        <v>18860</v>
      </c>
      <c r="N5234" s="54" t="s">
        <v>256</v>
      </c>
      <c r="O5234" s="54" t="s">
        <v>256</v>
      </c>
      <c r="P5234" s="54" t="s">
        <v>264</v>
      </c>
      <c r="Q5234" s="54" t="s">
        <v>256</v>
      </c>
      <c r="R5234" s="54" t="s">
        <v>431</v>
      </c>
      <c r="S5234" s="71"/>
      <c r="T5234" s="54" t="s">
        <v>256</v>
      </c>
      <c r="U5234" s="71">
        <v>44592</v>
      </c>
      <c r="V5234" s="54" t="s">
        <v>256</v>
      </c>
      <c r="W5234" t="str">
        <f t="shared" si="81"/>
        <v>Jan-22</v>
      </c>
    </row>
    <row r="5235" spans="1:23" x14ac:dyDescent="0.25">
      <c r="A5235" s="54" t="s">
        <v>317</v>
      </c>
      <c r="B5235" s="54" t="s">
        <v>432</v>
      </c>
      <c r="C5235" s="54" t="s">
        <v>263</v>
      </c>
      <c r="D5235" s="54" t="s">
        <v>429</v>
      </c>
      <c r="E5235" s="54" t="s">
        <v>18862</v>
      </c>
      <c r="F5235" s="71">
        <v>44592</v>
      </c>
      <c r="G5235" s="72">
        <v>125.23</v>
      </c>
      <c r="H5235" s="72">
        <v>10625.77</v>
      </c>
      <c r="I5235" s="54" t="s">
        <v>265</v>
      </c>
      <c r="J5235" s="54" t="s">
        <v>13591</v>
      </c>
      <c r="K5235" s="54" t="s">
        <v>18863</v>
      </c>
      <c r="L5235" s="54" t="s">
        <v>18864</v>
      </c>
      <c r="M5235" s="54" t="s">
        <v>18862</v>
      </c>
      <c r="N5235" s="54" t="s">
        <v>256</v>
      </c>
      <c r="O5235" s="54" t="s">
        <v>256</v>
      </c>
      <c r="P5235" s="54" t="s">
        <v>264</v>
      </c>
      <c r="Q5235" s="54" t="s">
        <v>256</v>
      </c>
      <c r="R5235" s="54" t="s">
        <v>431</v>
      </c>
      <c r="S5235" s="71"/>
      <c r="T5235" s="54" t="s">
        <v>256</v>
      </c>
      <c r="U5235" s="71">
        <v>44592</v>
      </c>
      <c r="V5235" s="54" t="s">
        <v>256</v>
      </c>
      <c r="W5235" t="str">
        <f t="shared" si="81"/>
        <v>Jan-22</v>
      </c>
    </row>
    <row r="5236" spans="1:23" x14ac:dyDescent="0.25">
      <c r="A5236" s="54" t="s">
        <v>317</v>
      </c>
      <c r="B5236" s="54" t="s">
        <v>432</v>
      </c>
      <c r="C5236" s="54" t="s">
        <v>263</v>
      </c>
      <c r="D5236" s="54" t="s">
        <v>429</v>
      </c>
      <c r="E5236" s="54" t="s">
        <v>18865</v>
      </c>
      <c r="F5236" s="71">
        <v>44564</v>
      </c>
      <c r="G5236" s="72">
        <v>24.86</v>
      </c>
      <c r="H5236" s="72">
        <v>2109.37</v>
      </c>
      <c r="I5236" s="54" t="s">
        <v>265</v>
      </c>
      <c r="J5236" s="54" t="s">
        <v>13647</v>
      </c>
      <c r="K5236" s="54" t="s">
        <v>18866</v>
      </c>
      <c r="L5236" s="54" t="s">
        <v>18867</v>
      </c>
      <c r="M5236" s="54" t="s">
        <v>18865</v>
      </c>
      <c r="N5236" s="54" t="s">
        <v>256</v>
      </c>
      <c r="O5236" s="54" t="s">
        <v>256</v>
      </c>
      <c r="P5236" s="54" t="s">
        <v>454</v>
      </c>
      <c r="Q5236" s="54" t="s">
        <v>256</v>
      </c>
      <c r="R5236" s="54" t="s">
        <v>431</v>
      </c>
      <c r="S5236" s="71"/>
      <c r="T5236" s="54" t="s">
        <v>256</v>
      </c>
      <c r="U5236" s="71">
        <v>44564</v>
      </c>
      <c r="V5236" s="54" t="s">
        <v>256</v>
      </c>
      <c r="W5236" t="str">
        <f t="shared" si="81"/>
        <v>Jan-22</v>
      </c>
    </row>
    <row r="5237" spans="1:23" x14ac:dyDescent="0.25">
      <c r="A5237" s="54" t="s">
        <v>317</v>
      </c>
      <c r="B5237" s="54" t="s">
        <v>432</v>
      </c>
      <c r="C5237" s="54" t="s">
        <v>263</v>
      </c>
      <c r="D5237" s="54" t="s">
        <v>429</v>
      </c>
      <c r="E5237" s="54" t="s">
        <v>18868</v>
      </c>
      <c r="F5237" s="71">
        <v>44564</v>
      </c>
      <c r="G5237" s="72">
        <v>90.33</v>
      </c>
      <c r="H5237" s="72">
        <v>7664.5</v>
      </c>
      <c r="I5237" s="54" t="s">
        <v>265</v>
      </c>
      <c r="J5237" s="54" t="s">
        <v>13647</v>
      </c>
      <c r="K5237" s="54" t="s">
        <v>18869</v>
      </c>
      <c r="L5237" s="54" t="s">
        <v>18870</v>
      </c>
      <c r="M5237" s="54" t="s">
        <v>18868</v>
      </c>
      <c r="N5237" s="54" t="s">
        <v>256</v>
      </c>
      <c r="O5237" s="54" t="s">
        <v>256</v>
      </c>
      <c r="P5237" s="54" t="s">
        <v>454</v>
      </c>
      <c r="Q5237" s="54" t="s">
        <v>256</v>
      </c>
      <c r="R5237" s="54" t="s">
        <v>431</v>
      </c>
      <c r="S5237" s="71"/>
      <c r="T5237" s="54" t="s">
        <v>256</v>
      </c>
      <c r="U5237" s="71">
        <v>44564</v>
      </c>
      <c r="V5237" s="54" t="s">
        <v>256</v>
      </c>
      <c r="W5237" t="str">
        <f t="shared" si="81"/>
        <v>Jan-22</v>
      </c>
    </row>
    <row r="5238" spans="1:23" x14ac:dyDescent="0.25">
      <c r="A5238" s="54" t="s">
        <v>317</v>
      </c>
      <c r="B5238" s="54" t="s">
        <v>432</v>
      </c>
      <c r="C5238" s="54" t="s">
        <v>263</v>
      </c>
      <c r="D5238" s="54" t="s">
        <v>429</v>
      </c>
      <c r="E5238" s="54" t="s">
        <v>18871</v>
      </c>
      <c r="F5238" s="71">
        <v>44564</v>
      </c>
      <c r="G5238" s="72">
        <v>235.5</v>
      </c>
      <c r="H5238" s="72">
        <v>19982.18</v>
      </c>
      <c r="I5238" s="54" t="s">
        <v>265</v>
      </c>
      <c r="J5238" s="54" t="s">
        <v>13647</v>
      </c>
      <c r="K5238" s="54" t="s">
        <v>18872</v>
      </c>
      <c r="L5238" s="54" t="s">
        <v>18873</v>
      </c>
      <c r="M5238" s="54" t="s">
        <v>18871</v>
      </c>
      <c r="N5238" s="54" t="s">
        <v>256</v>
      </c>
      <c r="O5238" s="54" t="s">
        <v>256</v>
      </c>
      <c r="P5238" s="54" t="s">
        <v>454</v>
      </c>
      <c r="Q5238" s="54" t="s">
        <v>256</v>
      </c>
      <c r="R5238" s="54" t="s">
        <v>431</v>
      </c>
      <c r="S5238" s="71"/>
      <c r="T5238" s="54" t="s">
        <v>256</v>
      </c>
      <c r="U5238" s="71">
        <v>44564</v>
      </c>
      <c r="V5238" s="54" t="s">
        <v>256</v>
      </c>
      <c r="W5238" t="str">
        <f t="shared" si="81"/>
        <v>Jan-22</v>
      </c>
    </row>
    <row r="5239" spans="1:23" x14ac:dyDescent="0.25">
      <c r="A5239" s="54" t="s">
        <v>317</v>
      </c>
      <c r="B5239" s="54" t="s">
        <v>432</v>
      </c>
      <c r="C5239" s="54" t="s">
        <v>263</v>
      </c>
      <c r="D5239" s="54" t="s">
        <v>429</v>
      </c>
      <c r="E5239" s="54" t="s">
        <v>18874</v>
      </c>
      <c r="F5239" s="71">
        <v>44564</v>
      </c>
      <c r="G5239" s="72">
        <v>14.19</v>
      </c>
      <c r="H5239" s="72">
        <v>1204.02</v>
      </c>
      <c r="I5239" s="54" t="s">
        <v>265</v>
      </c>
      <c r="J5239" s="54" t="s">
        <v>13647</v>
      </c>
      <c r="K5239" s="54" t="s">
        <v>18875</v>
      </c>
      <c r="L5239" s="54" t="s">
        <v>18876</v>
      </c>
      <c r="M5239" s="54" t="s">
        <v>18874</v>
      </c>
      <c r="N5239" s="54" t="s">
        <v>256</v>
      </c>
      <c r="O5239" s="54" t="s">
        <v>256</v>
      </c>
      <c r="P5239" s="54" t="s">
        <v>454</v>
      </c>
      <c r="Q5239" s="54" t="s">
        <v>256</v>
      </c>
      <c r="R5239" s="54" t="s">
        <v>431</v>
      </c>
      <c r="S5239" s="71"/>
      <c r="T5239" s="54" t="s">
        <v>256</v>
      </c>
      <c r="U5239" s="71">
        <v>44564</v>
      </c>
      <c r="V5239" s="54" t="s">
        <v>256</v>
      </c>
      <c r="W5239" t="str">
        <f t="shared" si="81"/>
        <v>Jan-22</v>
      </c>
    </row>
    <row r="5240" spans="1:23" x14ac:dyDescent="0.25">
      <c r="A5240" s="54" t="s">
        <v>317</v>
      </c>
      <c r="B5240" s="54" t="s">
        <v>432</v>
      </c>
      <c r="C5240" s="54" t="s">
        <v>263</v>
      </c>
      <c r="D5240" s="54" t="s">
        <v>429</v>
      </c>
      <c r="E5240" s="54" t="s">
        <v>18877</v>
      </c>
      <c r="F5240" s="71">
        <v>44564</v>
      </c>
      <c r="G5240" s="72">
        <v>88.78</v>
      </c>
      <c r="H5240" s="72">
        <v>7532.98</v>
      </c>
      <c r="I5240" s="54" t="s">
        <v>265</v>
      </c>
      <c r="J5240" s="54" t="s">
        <v>13647</v>
      </c>
      <c r="K5240" s="54" t="s">
        <v>18878</v>
      </c>
      <c r="L5240" s="54" t="s">
        <v>18879</v>
      </c>
      <c r="M5240" s="54" t="s">
        <v>18877</v>
      </c>
      <c r="N5240" s="54" t="s">
        <v>256</v>
      </c>
      <c r="O5240" s="54" t="s">
        <v>256</v>
      </c>
      <c r="P5240" s="54" t="s">
        <v>454</v>
      </c>
      <c r="Q5240" s="54" t="s">
        <v>256</v>
      </c>
      <c r="R5240" s="54" t="s">
        <v>431</v>
      </c>
      <c r="S5240" s="71"/>
      <c r="T5240" s="54" t="s">
        <v>256</v>
      </c>
      <c r="U5240" s="71">
        <v>44564</v>
      </c>
      <c r="V5240" s="54" t="s">
        <v>256</v>
      </c>
      <c r="W5240" t="str">
        <f t="shared" si="81"/>
        <v>Jan-22</v>
      </c>
    </row>
    <row r="5241" spans="1:23" x14ac:dyDescent="0.25">
      <c r="A5241" s="54" t="s">
        <v>317</v>
      </c>
      <c r="B5241" s="54" t="s">
        <v>432</v>
      </c>
      <c r="C5241" s="54" t="s">
        <v>263</v>
      </c>
      <c r="D5241" s="54" t="s">
        <v>429</v>
      </c>
      <c r="E5241" s="54" t="s">
        <v>18880</v>
      </c>
      <c r="F5241" s="71">
        <v>44564</v>
      </c>
      <c r="G5241" s="72">
        <v>64.12</v>
      </c>
      <c r="H5241" s="72">
        <v>5440.58</v>
      </c>
      <c r="I5241" s="54" t="s">
        <v>265</v>
      </c>
      <c r="J5241" s="54" t="s">
        <v>13647</v>
      </c>
      <c r="K5241" s="54" t="s">
        <v>18881</v>
      </c>
      <c r="L5241" s="54" t="s">
        <v>18882</v>
      </c>
      <c r="M5241" s="54" t="s">
        <v>18880</v>
      </c>
      <c r="N5241" s="54" t="s">
        <v>256</v>
      </c>
      <c r="O5241" s="54" t="s">
        <v>256</v>
      </c>
      <c r="P5241" s="54" t="s">
        <v>454</v>
      </c>
      <c r="Q5241" s="54" t="s">
        <v>256</v>
      </c>
      <c r="R5241" s="54" t="s">
        <v>431</v>
      </c>
      <c r="S5241" s="71"/>
      <c r="T5241" s="54" t="s">
        <v>256</v>
      </c>
      <c r="U5241" s="71">
        <v>44564</v>
      </c>
      <c r="V5241" s="54" t="s">
        <v>256</v>
      </c>
      <c r="W5241" t="str">
        <f t="shared" si="81"/>
        <v>Jan-22</v>
      </c>
    </row>
    <row r="5242" spans="1:23" x14ac:dyDescent="0.25">
      <c r="A5242" s="54" t="s">
        <v>317</v>
      </c>
      <c r="B5242" s="54" t="s">
        <v>432</v>
      </c>
      <c r="C5242" s="54" t="s">
        <v>263</v>
      </c>
      <c r="D5242" s="54" t="s">
        <v>429</v>
      </c>
      <c r="E5242" s="54" t="s">
        <v>18883</v>
      </c>
      <c r="F5242" s="71">
        <v>44566</v>
      </c>
      <c r="G5242" s="72">
        <v>217.24</v>
      </c>
      <c r="H5242" s="72">
        <v>18432.810000000001</v>
      </c>
      <c r="I5242" s="54" t="s">
        <v>265</v>
      </c>
      <c r="J5242" s="54" t="s">
        <v>13647</v>
      </c>
      <c r="K5242" s="54" t="s">
        <v>18884</v>
      </c>
      <c r="L5242" s="54" t="s">
        <v>18885</v>
      </c>
      <c r="M5242" s="54" t="s">
        <v>18883</v>
      </c>
      <c r="N5242" s="54" t="s">
        <v>256</v>
      </c>
      <c r="O5242" s="54" t="s">
        <v>256</v>
      </c>
      <c r="P5242" s="54" t="s">
        <v>454</v>
      </c>
      <c r="Q5242" s="54" t="s">
        <v>256</v>
      </c>
      <c r="R5242" s="54" t="s">
        <v>431</v>
      </c>
      <c r="S5242" s="71"/>
      <c r="T5242" s="54" t="s">
        <v>256</v>
      </c>
      <c r="U5242" s="71">
        <v>44566</v>
      </c>
      <c r="V5242" s="54" t="s">
        <v>256</v>
      </c>
      <c r="W5242" t="str">
        <f t="shared" si="81"/>
        <v>Jan-22</v>
      </c>
    </row>
    <row r="5243" spans="1:23" x14ac:dyDescent="0.25">
      <c r="A5243" s="54" t="s">
        <v>317</v>
      </c>
      <c r="B5243" s="54" t="s">
        <v>432</v>
      </c>
      <c r="C5243" s="54" t="s">
        <v>263</v>
      </c>
      <c r="D5243" s="54" t="s">
        <v>429</v>
      </c>
      <c r="E5243" s="54" t="s">
        <v>18886</v>
      </c>
      <c r="F5243" s="71">
        <v>44566</v>
      </c>
      <c r="G5243" s="72">
        <v>130.91</v>
      </c>
      <c r="H5243" s="72">
        <v>11107.71</v>
      </c>
      <c r="I5243" s="54" t="s">
        <v>265</v>
      </c>
      <c r="J5243" s="54" t="s">
        <v>13647</v>
      </c>
      <c r="K5243" s="54" t="s">
        <v>18887</v>
      </c>
      <c r="L5243" s="54" t="s">
        <v>18888</v>
      </c>
      <c r="M5243" s="54" t="s">
        <v>18886</v>
      </c>
      <c r="N5243" s="54" t="s">
        <v>256</v>
      </c>
      <c r="O5243" s="54" t="s">
        <v>256</v>
      </c>
      <c r="P5243" s="54" t="s">
        <v>454</v>
      </c>
      <c r="Q5243" s="54" t="s">
        <v>256</v>
      </c>
      <c r="R5243" s="54" t="s">
        <v>431</v>
      </c>
      <c r="S5243" s="71"/>
      <c r="T5243" s="54" t="s">
        <v>256</v>
      </c>
      <c r="U5243" s="71">
        <v>44566</v>
      </c>
      <c r="V5243" s="54" t="s">
        <v>256</v>
      </c>
      <c r="W5243" t="str">
        <f t="shared" si="81"/>
        <v>Jan-22</v>
      </c>
    </row>
    <row r="5244" spans="1:23" x14ac:dyDescent="0.25">
      <c r="A5244" s="54" t="s">
        <v>317</v>
      </c>
      <c r="B5244" s="54" t="s">
        <v>432</v>
      </c>
      <c r="C5244" s="54" t="s">
        <v>263</v>
      </c>
      <c r="D5244" s="54" t="s">
        <v>429</v>
      </c>
      <c r="E5244" s="54" t="s">
        <v>18889</v>
      </c>
      <c r="F5244" s="71">
        <v>44569</v>
      </c>
      <c r="G5244" s="72">
        <v>230.64</v>
      </c>
      <c r="H5244" s="72">
        <v>19569.8</v>
      </c>
      <c r="I5244" s="54" t="s">
        <v>265</v>
      </c>
      <c r="J5244" s="54" t="s">
        <v>13647</v>
      </c>
      <c r="K5244" s="54" t="s">
        <v>18890</v>
      </c>
      <c r="L5244" s="54" t="s">
        <v>18891</v>
      </c>
      <c r="M5244" s="54" t="s">
        <v>18889</v>
      </c>
      <c r="N5244" s="54" t="s">
        <v>256</v>
      </c>
      <c r="O5244" s="54" t="s">
        <v>256</v>
      </c>
      <c r="P5244" s="54" t="s">
        <v>454</v>
      </c>
      <c r="Q5244" s="54" t="s">
        <v>256</v>
      </c>
      <c r="R5244" s="54" t="s">
        <v>431</v>
      </c>
      <c r="S5244" s="71"/>
      <c r="T5244" s="54" t="s">
        <v>256</v>
      </c>
      <c r="U5244" s="71">
        <v>44569</v>
      </c>
      <c r="V5244" s="54" t="s">
        <v>256</v>
      </c>
      <c r="W5244" t="str">
        <f t="shared" si="81"/>
        <v>Jan-22</v>
      </c>
    </row>
    <row r="5245" spans="1:23" x14ac:dyDescent="0.25">
      <c r="A5245" s="54" t="s">
        <v>317</v>
      </c>
      <c r="B5245" s="54" t="s">
        <v>432</v>
      </c>
      <c r="C5245" s="54" t="s">
        <v>263</v>
      </c>
      <c r="D5245" s="54" t="s">
        <v>429</v>
      </c>
      <c r="E5245" s="54" t="s">
        <v>18892</v>
      </c>
      <c r="F5245" s="71">
        <v>44569</v>
      </c>
      <c r="G5245" s="72">
        <v>41.76</v>
      </c>
      <c r="H5245" s="72">
        <v>3543.34</v>
      </c>
      <c r="I5245" s="54" t="s">
        <v>265</v>
      </c>
      <c r="J5245" s="54" t="s">
        <v>13647</v>
      </c>
      <c r="K5245" s="54" t="s">
        <v>18893</v>
      </c>
      <c r="L5245" s="54" t="s">
        <v>18894</v>
      </c>
      <c r="M5245" s="54" t="s">
        <v>18892</v>
      </c>
      <c r="N5245" s="54" t="s">
        <v>256</v>
      </c>
      <c r="O5245" s="54" t="s">
        <v>256</v>
      </c>
      <c r="P5245" s="54" t="s">
        <v>454</v>
      </c>
      <c r="Q5245" s="54" t="s">
        <v>256</v>
      </c>
      <c r="R5245" s="54" t="s">
        <v>431</v>
      </c>
      <c r="S5245" s="71"/>
      <c r="T5245" s="54" t="s">
        <v>256</v>
      </c>
      <c r="U5245" s="71">
        <v>44569</v>
      </c>
      <c r="V5245" s="54" t="s">
        <v>256</v>
      </c>
      <c r="W5245" t="str">
        <f t="shared" si="81"/>
        <v>Jan-22</v>
      </c>
    </row>
    <row r="5246" spans="1:23" x14ac:dyDescent="0.25">
      <c r="A5246" s="54" t="s">
        <v>317</v>
      </c>
      <c r="B5246" s="54" t="s">
        <v>432</v>
      </c>
      <c r="C5246" s="54" t="s">
        <v>263</v>
      </c>
      <c r="D5246" s="54" t="s">
        <v>429</v>
      </c>
      <c r="E5246" s="54" t="s">
        <v>18895</v>
      </c>
      <c r="F5246" s="71">
        <v>44569</v>
      </c>
      <c r="G5246" s="72">
        <v>638.21</v>
      </c>
      <c r="H5246" s="72">
        <v>54152.12</v>
      </c>
      <c r="I5246" s="54" t="s">
        <v>265</v>
      </c>
      <c r="J5246" s="54" t="s">
        <v>13647</v>
      </c>
      <c r="K5246" s="54" t="s">
        <v>18896</v>
      </c>
      <c r="L5246" s="54" t="s">
        <v>18897</v>
      </c>
      <c r="M5246" s="54" t="s">
        <v>18895</v>
      </c>
      <c r="N5246" s="54" t="s">
        <v>256</v>
      </c>
      <c r="O5246" s="54" t="s">
        <v>256</v>
      </c>
      <c r="P5246" s="54" t="s">
        <v>454</v>
      </c>
      <c r="Q5246" s="54" t="s">
        <v>256</v>
      </c>
      <c r="R5246" s="54" t="s">
        <v>431</v>
      </c>
      <c r="S5246" s="71"/>
      <c r="T5246" s="54" t="s">
        <v>256</v>
      </c>
      <c r="U5246" s="71">
        <v>44569</v>
      </c>
      <c r="V5246" s="54" t="s">
        <v>256</v>
      </c>
      <c r="W5246" t="str">
        <f t="shared" si="81"/>
        <v>Jan-22</v>
      </c>
    </row>
    <row r="5247" spans="1:23" x14ac:dyDescent="0.25">
      <c r="A5247" s="54" t="s">
        <v>317</v>
      </c>
      <c r="B5247" s="54" t="s">
        <v>432</v>
      </c>
      <c r="C5247" s="54" t="s">
        <v>263</v>
      </c>
      <c r="D5247" s="54" t="s">
        <v>429</v>
      </c>
      <c r="E5247" s="54" t="s">
        <v>18898</v>
      </c>
      <c r="F5247" s="71">
        <v>44569</v>
      </c>
      <c r="G5247" s="72">
        <v>687.34</v>
      </c>
      <c r="H5247" s="72">
        <v>58320.800000000003</v>
      </c>
      <c r="I5247" s="54" t="s">
        <v>265</v>
      </c>
      <c r="J5247" s="54" t="s">
        <v>13647</v>
      </c>
      <c r="K5247" s="54" t="s">
        <v>18899</v>
      </c>
      <c r="L5247" s="54" t="s">
        <v>18900</v>
      </c>
      <c r="M5247" s="54" t="s">
        <v>18898</v>
      </c>
      <c r="N5247" s="54" t="s">
        <v>256</v>
      </c>
      <c r="O5247" s="54" t="s">
        <v>256</v>
      </c>
      <c r="P5247" s="54" t="s">
        <v>454</v>
      </c>
      <c r="Q5247" s="54" t="s">
        <v>256</v>
      </c>
      <c r="R5247" s="54" t="s">
        <v>431</v>
      </c>
      <c r="S5247" s="71"/>
      <c r="T5247" s="54" t="s">
        <v>256</v>
      </c>
      <c r="U5247" s="71">
        <v>44569</v>
      </c>
      <c r="V5247" s="54" t="s">
        <v>256</v>
      </c>
      <c r="W5247" t="str">
        <f t="shared" si="81"/>
        <v>Jan-22</v>
      </c>
    </row>
    <row r="5248" spans="1:23" x14ac:dyDescent="0.25">
      <c r="A5248" s="54" t="s">
        <v>317</v>
      </c>
      <c r="B5248" s="54" t="s">
        <v>432</v>
      </c>
      <c r="C5248" s="54" t="s">
        <v>263</v>
      </c>
      <c r="D5248" s="54" t="s">
        <v>429</v>
      </c>
      <c r="E5248" s="54" t="s">
        <v>18901</v>
      </c>
      <c r="F5248" s="71">
        <v>44569</v>
      </c>
      <c r="G5248" s="72">
        <v>1117.03</v>
      </c>
      <c r="H5248" s="72">
        <v>94780</v>
      </c>
      <c r="I5248" s="54" t="s">
        <v>265</v>
      </c>
      <c r="J5248" s="54" t="s">
        <v>13647</v>
      </c>
      <c r="K5248" s="54" t="s">
        <v>18902</v>
      </c>
      <c r="L5248" s="54" t="s">
        <v>18903</v>
      </c>
      <c r="M5248" s="54" t="s">
        <v>18901</v>
      </c>
      <c r="N5248" s="54" t="s">
        <v>256</v>
      </c>
      <c r="O5248" s="54" t="s">
        <v>256</v>
      </c>
      <c r="P5248" s="54" t="s">
        <v>454</v>
      </c>
      <c r="Q5248" s="54" t="s">
        <v>256</v>
      </c>
      <c r="R5248" s="54" t="s">
        <v>431</v>
      </c>
      <c r="S5248" s="71"/>
      <c r="T5248" s="54" t="s">
        <v>256</v>
      </c>
      <c r="U5248" s="71">
        <v>44569</v>
      </c>
      <c r="V5248" s="54" t="s">
        <v>256</v>
      </c>
      <c r="W5248" t="str">
        <f t="shared" si="81"/>
        <v>Jan-22</v>
      </c>
    </row>
    <row r="5249" spans="1:23" x14ac:dyDescent="0.25">
      <c r="A5249" s="54" t="s">
        <v>317</v>
      </c>
      <c r="B5249" s="54" t="s">
        <v>432</v>
      </c>
      <c r="C5249" s="54" t="s">
        <v>263</v>
      </c>
      <c r="D5249" s="54" t="s">
        <v>429</v>
      </c>
      <c r="E5249" s="54" t="s">
        <v>18904</v>
      </c>
      <c r="F5249" s="71">
        <v>44569</v>
      </c>
      <c r="G5249" s="72">
        <v>763.66</v>
      </c>
      <c r="H5249" s="72">
        <v>64796.55</v>
      </c>
      <c r="I5249" s="54" t="s">
        <v>265</v>
      </c>
      <c r="J5249" s="54" t="s">
        <v>13647</v>
      </c>
      <c r="K5249" s="54" t="s">
        <v>18905</v>
      </c>
      <c r="L5249" s="54" t="s">
        <v>18906</v>
      </c>
      <c r="M5249" s="54" t="s">
        <v>18904</v>
      </c>
      <c r="N5249" s="54" t="s">
        <v>256</v>
      </c>
      <c r="O5249" s="54" t="s">
        <v>256</v>
      </c>
      <c r="P5249" s="54" t="s">
        <v>454</v>
      </c>
      <c r="Q5249" s="54" t="s">
        <v>256</v>
      </c>
      <c r="R5249" s="54" t="s">
        <v>431</v>
      </c>
      <c r="S5249" s="71"/>
      <c r="T5249" s="54" t="s">
        <v>256</v>
      </c>
      <c r="U5249" s="71">
        <v>44569</v>
      </c>
      <c r="V5249" s="54" t="s">
        <v>256</v>
      </c>
      <c r="W5249" t="str">
        <f t="shared" si="81"/>
        <v>Jan-22</v>
      </c>
    </row>
    <row r="5250" spans="1:23" x14ac:dyDescent="0.25">
      <c r="A5250" s="54" t="s">
        <v>317</v>
      </c>
      <c r="B5250" s="54" t="s">
        <v>432</v>
      </c>
      <c r="C5250" s="54" t="s">
        <v>263</v>
      </c>
      <c r="D5250" s="54" t="s">
        <v>429</v>
      </c>
      <c r="E5250" s="54" t="s">
        <v>18907</v>
      </c>
      <c r="F5250" s="71">
        <v>44569</v>
      </c>
      <c r="G5250" s="72">
        <v>160.11000000000001</v>
      </c>
      <c r="H5250" s="72">
        <v>13585.33</v>
      </c>
      <c r="I5250" s="54" t="s">
        <v>265</v>
      </c>
      <c r="J5250" s="54" t="s">
        <v>13647</v>
      </c>
      <c r="K5250" s="54" t="s">
        <v>18908</v>
      </c>
      <c r="L5250" s="54" t="s">
        <v>18909</v>
      </c>
      <c r="M5250" s="54" t="s">
        <v>18907</v>
      </c>
      <c r="N5250" s="54" t="s">
        <v>256</v>
      </c>
      <c r="O5250" s="54" t="s">
        <v>256</v>
      </c>
      <c r="P5250" s="54" t="s">
        <v>454</v>
      </c>
      <c r="Q5250" s="54" t="s">
        <v>256</v>
      </c>
      <c r="R5250" s="54" t="s">
        <v>431</v>
      </c>
      <c r="S5250" s="71"/>
      <c r="T5250" s="54" t="s">
        <v>256</v>
      </c>
      <c r="U5250" s="71">
        <v>44569</v>
      </c>
      <c r="V5250" s="54" t="s">
        <v>256</v>
      </c>
      <c r="W5250" t="str">
        <f t="shared" si="81"/>
        <v>Jan-22</v>
      </c>
    </row>
    <row r="5251" spans="1:23" x14ac:dyDescent="0.25">
      <c r="A5251" s="54" t="s">
        <v>317</v>
      </c>
      <c r="B5251" s="54" t="s">
        <v>432</v>
      </c>
      <c r="C5251" s="54" t="s">
        <v>263</v>
      </c>
      <c r="D5251" s="54" t="s">
        <v>429</v>
      </c>
      <c r="E5251" s="54" t="s">
        <v>18910</v>
      </c>
      <c r="F5251" s="71">
        <v>44569</v>
      </c>
      <c r="G5251" s="72">
        <v>19.09</v>
      </c>
      <c r="H5251" s="72">
        <v>1619.79</v>
      </c>
      <c r="I5251" s="54" t="s">
        <v>265</v>
      </c>
      <c r="J5251" s="54" t="s">
        <v>13647</v>
      </c>
      <c r="K5251" s="54" t="s">
        <v>18911</v>
      </c>
      <c r="L5251" s="54" t="s">
        <v>18912</v>
      </c>
      <c r="M5251" s="54" t="s">
        <v>18910</v>
      </c>
      <c r="N5251" s="54" t="s">
        <v>256</v>
      </c>
      <c r="O5251" s="54" t="s">
        <v>256</v>
      </c>
      <c r="P5251" s="54" t="s">
        <v>454</v>
      </c>
      <c r="Q5251" s="54" t="s">
        <v>256</v>
      </c>
      <c r="R5251" s="54" t="s">
        <v>431</v>
      </c>
      <c r="S5251" s="71"/>
      <c r="T5251" s="54" t="s">
        <v>256</v>
      </c>
      <c r="U5251" s="71">
        <v>44569</v>
      </c>
      <c r="V5251" s="54" t="s">
        <v>256</v>
      </c>
      <c r="W5251" t="str">
        <f t="shared" si="81"/>
        <v>Jan-22</v>
      </c>
    </row>
    <row r="5252" spans="1:23" x14ac:dyDescent="0.25">
      <c r="A5252" s="54" t="s">
        <v>317</v>
      </c>
      <c r="B5252" s="54" t="s">
        <v>432</v>
      </c>
      <c r="C5252" s="54" t="s">
        <v>263</v>
      </c>
      <c r="D5252" s="54" t="s">
        <v>429</v>
      </c>
      <c r="E5252" s="54" t="s">
        <v>18913</v>
      </c>
      <c r="F5252" s="71">
        <v>44569</v>
      </c>
      <c r="G5252" s="72">
        <v>210.71</v>
      </c>
      <c r="H5252" s="72">
        <v>17878.740000000002</v>
      </c>
      <c r="I5252" s="54" t="s">
        <v>265</v>
      </c>
      <c r="J5252" s="54" t="s">
        <v>13647</v>
      </c>
      <c r="K5252" s="54" t="s">
        <v>18914</v>
      </c>
      <c r="L5252" s="54" t="s">
        <v>18915</v>
      </c>
      <c r="M5252" s="54" t="s">
        <v>18913</v>
      </c>
      <c r="N5252" s="54" t="s">
        <v>256</v>
      </c>
      <c r="O5252" s="54" t="s">
        <v>256</v>
      </c>
      <c r="P5252" s="54" t="s">
        <v>454</v>
      </c>
      <c r="Q5252" s="54" t="s">
        <v>256</v>
      </c>
      <c r="R5252" s="54" t="s">
        <v>431</v>
      </c>
      <c r="S5252" s="71"/>
      <c r="T5252" s="54" t="s">
        <v>256</v>
      </c>
      <c r="U5252" s="71">
        <v>44569</v>
      </c>
      <c r="V5252" s="54" t="s">
        <v>256</v>
      </c>
      <c r="W5252" t="str">
        <f t="shared" si="81"/>
        <v>Jan-22</v>
      </c>
    </row>
    <row r="5253" spans="1:23" x14ac:dyDescent="0.25">
      <c r="A5253" s="54" t="s">
        <v>317</v>
      </c>
      <c r="B5253" s="54" t="s">
        <v>432</v>
      </c>
      <c r="C5253" s="54" t="s">
        <v>263</v>
      </c>
      <c r="D5253" s="54" t="s">
        <v>429</v>
      </c>
      <c r="E5253" s="54" t="s">
        <v>18916</v>
      </c>
      <c r="F5253" s="71">
        <v>44569</v>
      </c>
      <c r="G5253" s="72">
        <v>12.97</v>
      </c>
      <c r="H5253" s="72">
        <v>1100.5</v>
      </c>
      <c r="I5253" s="54" t="s">
        <v>265</v>
      </c>
      <c r="J5253" s="54" t="s">
        <v>13647</v>
      </c>
      <c r="K5253" s="54" t="s">
        <v>18917</v>
      </c>
      <c r="L5253" s="54" t="s">
        <v>18918</v>
      </c>
      <c r="M5253" s="54" t="s">
        <v>18916</v>
      </c>
      <c r="N5253" s="54" t="s">
        <v>256</v>
      </c>
      <c r="O5253" s="54" t="s">
        <v>256</v>
      </c>
      <c r="P5253" s="54" t="s">
        <v>454</v>
      </c>
      <c r="Q5253" s="54" t="s">
        <v>256</v>
      </c>
      <c r="R5253" s="54" t="s">
        <v>431</v>
      </c>
      <c r="S5253" s="71"/>
      <c r="T5253" s="54" t="s">
        <v>256</v>
      </c>
      <c r="U5253" s="71">
        <v>44569</v>
      </c>
      <c r="V5253" s="54" t="s">
        <v>256</v>
      </c>
      <c r="W5253" t="str">
        <f t="shared" ref="W5253:W5316" si="82">TEXT(F5253,"MMM-YY")</f>
        <v>Jan-22</v>
      </c>
    </row>
    <row r="5254" spans="1:23" x14ac:dyDescent="0.25">
      <c r="A5254" s="54" t="s">
        <v>317</v>
      </c>
      <c r="B5254" s="54" t="s">
        <v>432</v>
      </c>
      <c r="C5254" s="54" t="s">
        <v>263</v>
      </c>
      <c r="D5254" s="54" t="s">
        <v>429</v>
      </c>
      <c r="E5254" s="54" t="s">
        <v>18919</v>
      </c>
      <c r="F5254" s="71">
        <v>44571</v>
      </c>
      <c r="G5254" s="72">
        <v>347.53</v>
      </c>
      <c r="H5254" s="72">
        <v>29487.919999999998</v>
      </c>
      <c r="I5254" s="54" t="s">
        <v>265</v>
      </c>
      <c r="J5254" s="54" t="s">
        <v>13647</v>
      </c>
      <c r="K5254" s="54" t="s">
        <v>18920</v>
      </c>
      <c r="L5254" s="54" t="s">
        <v>18921</v>
      </c>
      <c r="M5254" s="54" t="s">
        <v>18919</v>
      </c>
      <c r="N5254" s="54" t="s">
        <v>256</v>
      </c>
      <c r="O5254" s="54" t="s">
        <v>256</v>
      </c>
      <c r="P5254" s="54" t="s">
        <v>454</v>
      </c>
      <c r="Q5254" s="54" t="s">
        <v>256</v>
      </c>
      <c r="R5254" s="54" t="s">
        <v>431</v>
      </c>
      <c r="S5254" s="71"/>
      <c r="T5254" s="54" t="s">
        <v>256</v>
      </c>
      <c r="U5254" s="71">
        <v>44571</v>
      </c>
      <c r="V5254" s="54" t="s">
        <v>256</v>
      </c>
      <c r="W5254" t="str">
        <f t="shared" si="82"/>
        <v>Jan-22</v>
      </c>
    </row>
    <row r="5255" spans="1:23" x14ac:dyDescent="0.25">
      <c r="A5255" s="54" t="s">
        <v>317</v>
      </c>
      <c r="B5255" s="54" t="s">
        <v>432</v>
      </c>
      <c r="C5255" s="54" t="s">
        <v>263</v>
      </c>
      <c r="D5255" s="54" t="s">
        <v>429</v>
      </c>
      <c r="E5255" s="54" t="s">
        <v>18922</v>
      </c>
      <c r="F5255" s="71">
        <v>44569</v>
      </c>
      <c r="G5255" s="72">
        <v>480.12</v>
      </c>
      <c r="H5255" s="72">
        <v>40738.18</v>
      </c>
      <c r="I5255" s="54" t="s">
        <v>265</v>
      </c>
      <c r="J5255" s="54" t="s">
        <v>13647</v>
      </c>
      <c r="K5255" s="54" t="s">
        <v>18923</v>
      </c>
      <c r="L5255" s="54" t="s">
        <v>18924</v>
      </c>
      <c r="M5255" s="54" t="s">
        <v>18922</v>
      </c>
      <c r="N5255" s="54" t="s">
        <v>256</v>
      </c>
      <c r="O5255" s="54" t="s">
        <v>256</v>
      </c>
      <c r="P5255" s="54" t="s">
        <v>454</v>
      </c>
      <c r="Q5255" s="54" t="s">
        <v>256</v>
      </c>
      <c r="R5255" s="54" t="s">
        <v>431</v>
      </c>
      <c r="S5255" s="71"/>
      <c r="T5255" s="54" t="s">
        <v>256</v>
      </c>
      <c r="U5255" s="71">
        <v>44569</v>
      </c>
      <c r="V5255" s="54" t="s">
        <v>256</v>
      </c>
      <c r="W5255" t="str">
        <f t="shared" si="82"/>
        <v>Jan-22</v>
      </c>
    </row>
    <row r="5256" spans="1:23" x14ac:dyDescent="0.25">
      <c r="A5256" s="54" t="s">
        <v>317</v>
      </c>
      <c r="B5256" s="54" t="s">
        <v>432</v>
      </c>
      <c r="C5256" s="54" t="s">
        <v>263</v>
      </c>
      <c r="D5256" s="54" t="s">
        <v>429</v>
      </c>
      <c r="E5256" s="54" t="s">
        <v>18925</v>
      </c>
      <c r="F5256" s="71">
        <v>44569</v>
      </c>
      <c r="G5256" s="72">
        <v>31.37</v>
      </c>
      <c r="H5256" s="72">
        <v>2661.74</v>
      </c>
      <c r="I5256" s="54" t="s">
        <v>265</v>
      </c>
      <c r="J5256" s="54" t="s">
        <v>13647</v>
      </c>
      <c r="K5256" s="54" t="s">
        <v>18926</v>
      </c>
      <c r="L5256" s="54" t="s">
        <v>18927</v>
      </c>
      <c r="M5256" s="54" t="s">
        <v>18925</v>
      </c>
      <c r="N5256" s="54" t="s">
        <v>256</v>
      </c>
      <c r="O5256" s="54" t="s">
        <v>256</v>
      </c>
      <c r="P5256" s="54" t="s">
        <v>454</v>
      </c>
      <c r="Q5256" s="54" t="s">
        <v>256</v>
      </c>
      <c r="R5256" s="54" t="s">
        <v>431</v>
      </c>
      <c r="S5256" s="71"/>
      <c r="T5256" s="54" t="s">
        <v>256</v>
      </c>
      <c r="U5256" s="71">
        <v>44569</v>
      </c>
      <c r="V5256" s="54" t="s">
        <v>256</v>
      </c>
      <c r="W5256" t="str">
        <f t="shared" si="82"/>
        <v>Jan-22</v>
      </c>
    </row>
    <row r="5257" spans="1:23" x14ac:dyDescent="0.25">
      <c r="A5257" s="54" t="s">
        <v>317</v>
      </c>
      <c r="B5257" s="54" t="s">
        <v>432</v>
      </c>
      <c r="C5257" s="54" t="s">
        <v>263</v>
      </c>
      <c r="D5257" s="54" t="s">
        <v>429</v>
      </c>
      <c r="E5257" s="54" t="s">
        <v>18928</v>
      </c>
      <c r="F5257" s="71">
        <v>44569</v>
      </c>
      <c r="G5257" s="72">
        <v>54.95</v>
      </c>
      <c r="H5257" s="72">
        <v>4662.51</v>
      </c>
      <c r="I5257" s="54" t="s">
        <v>265</v>
      </c>
      <c r="J5257" s="54" t="s">
        <v>13647</v>
      </c>
      <c r="K5257" s="54" t="s">
        <v>18929</v>
      </c>
      <c r="L5257" s="54" t="s">
        <v>18930</v>
      </c>
      <c r="M5257" s="54" t="s">
        <v>18928</v>
      </c>
      <c r="N5257" s="54" t="s">
        <v>256</v>
      </c>
      <c r="O5257" s="54" t="s">
        <v>256</v>
      </c>
      <c r="P5257" s="54" t="s">
        <v>454</v>
      </c>
      <c r="Q5257" s="54" t="s">
        <v>256</v>
      </c>
      <c r="R5257" s="54" t="s">
        <v>431</v>
      </c>
      <c r="S5257" s="71"/>
      <c r="T5257" s="54" t="s">
        <v>256</v>
      </c>
      <c r="U5257" s="71">
        <v>44569</v>
      </c>
      <c r="V5257" s="54" t="s">
        <v>256</v>
      </c>
      <c r="W5257" t="str">
        <f t="shared" si="82"/>
        <v>Jan-22</v>
      </c>
    </row>
    <row r="5258" spans="1:23" x14ac:dyDescent="0.25">
      <c r="A5258" s="54" t="s">
        <v>317</v>
      </c>
      <c r="B5258" s="54" t="s">
        <v>432</v>
      </c>
      <c r="C5258" s="54" t="s">
        <v>263</v>
      </c>
      <c r="D5258" s="54" t="s">
        <v>429</v>
      </c>
      <c r="E5258" s="54" t="s">
        <v>18931</v>
      </c>
      <c r="F5258" s="71">
        <v>44569</v>
      </c>
      <c r="G5258" s="72">
        <v>520.48</v>
      </c>
      <c r="H5258" s="72">
        <v>44162.73</v>
      </c>
      <c r="I5258" s="54" t="s">
        <v>265</v>
      </c>
      <c r="J5258" s="54" t="s">
        <v>13647</v>
      </c>
      <c r="K5258" s="54" t="s">
        <v>18932</v>
      </c>
      <c r="L5258" s="54" t="s">
        <v>18933</v>
      </c>
      <c r="M5258" s="54" t="s">
        <v>18931</v>
      </c>
      <c r="N5258" s="54" t="s">
        <v>256</v>
      </c>
      <c r="O5258" s="54" t="s">
        <v>256</v>
      </c>
      <c r="P5258" s="54" t="s">
        <v>454</v>
      </c>
      <c r="Q5258" s="54" t="s">
        <v>256</v>
      </c>
      <c r="R5258" s="54" t="s">
        <v>431</v>
      </c>
      <c r="S5258" s="71"/>
      <c r="T5258" s="54" t="s">
        <v>256</v>
      </c>
      <c r="U5258" s="71">
        <v>44569</v>
      </c>
      <c r="V5258" s="54" t="s">
        <v>256</v>
      </c>
      <c r="W5258" t="str">
        <f t="shared" si="82"/>
        <v>Jan-22</v>
      </c>
    </row>
    <row r="5259" spans="1:23" x14ac:dyDescent="0.25">
      <c r="A5259" s="54" t="s">
        <v>317</v>
      </c>
      <c r="B5259" s="54" t="s">
        <v>432</v>
      </c>
      <c r="C5259" s="54" t="s">
        <v>263</v>
      </c>
      <c r="D5259" s="54" t="s">
        <v>429</v>
      </c>
      <c r="E5259" s="54" t="s">
        <v>18934</v>
      </c>
      <c r="F5259" s="71">
        <v>44569</v>
      </c>
      <c r="G5259" s="72">
        <v>3586.1</v>
      </c>
      <c r="H5259" s="72">
        <v>304280.59000000003</v>
      </c>
      <c r="I5259" s="54" t="s">
        <v>265</v>
      </c>
      <c r="J5259" s="54" t="s">
        <v>13647</v>
      </c>
      <c r="K5259" s="54" t="s">
        <v>18935</v>
      </c>
      <c r="L5259" s="54" t="s">
        <v>18936</v>
      </c>
      <c r="M5259" s="54" t="s">
        <v>18934</v>
      </c>
      <c r="N5259" s="54" t="s">
        <v>256</v>
      </c>
      <c r="O5259" s="54" t="s">
        <v>256</v>
      </c>
      <c r="P5259" s="54" t="s">
        <v>454</v>
      </c>
      <c r="Q5259" s="54" t="s">
        <v>256</v>
      </c>
      <c r="R5259" s="54" t="s">
        <v>431</v>
      </c>
      <c r="S5259" s="71"/>
      <c r="T5259" s="54" t="s">
        <v>256</v>
      </c>
      <c r="U5259" s="71">
        <v>44569</v>
      </c>
      <c r="V5259" s="54" t="s">
        <v>256</v>
      </c>
      <c r="W5259" t="str">
        <f t="shared" si="82"/>
        <v>Jan-22</v>
      </c>
    </row>
    <row r="5260" spans="1:23" x14ac:dyDescent="0.25">
      <c r="A5260" s="54" t="s">
        <v>317</v>
      </c>
      <c r="B5260" s="54" t="s">
        <v>432</v>
      </c>
      <c r="C5260" s="54" t="s">
        <v>263</v>
      </c>
      <c r="D5260" s="54" t="s">
        <v>429</v>
      </c>
      <c r="E5260" s="54" t="s">
        <v>18937</v>
      </c>
      <c r="F5260" s="71">
        <v>44569</v>
      </c>
      <c r="G5260" s="72">
        <v>196.22</v>
      </c>
      <c r="H5260" s="72">
        <v>16649.27</v>
      </c>
      <c r="I5260" s="54" t="s">
        <v>265</v>
      </c>
      <c r="J5260" s="54" t="s">
        <v>13647</v>
      </c>
      <c r="K5260" s="54" t="s">
        <v>18938</v>
      </c>
      <c r="L5260" s="54" t="s">
        <v>18939</v>
      </c>
      <c r="M5260" s="54" t="s">
        <v>18937</v>
      </c>
      <c r="N5260" s="54" t="s">
        <v>256</v>
      </c>
      <c r="O5260" s="54" t="s">
        <v>256</v>
      </c>
      <c r="P5260" s="54" t="s">
        <v>454</v>
      </c>
      <c r="Q5260" s="54" t="s">
        <v>256</v>
      </c>
      <c r="R5260" s="54" t="s">
        <v>431</v>
      </c>
      <c r="S5260" s="71"/>
      <c r="T5260" s="54" t="s">
        <v>256</v>
      </c>
      <c r="U5260" s="71">
        <v>44569</v>
      </c>
      <c r="V5260" s="54" t="s">
        <v>256</v>
      </c>
      <c r="W5260" t="str">
        <f t="shared" si="82"/>
        <v>Jan-22</v>
      </c>
    </row>
    <row r="5261" spans="1:23" x14ac:dyDescent="0.25">
      <c r="A5261" s="54" t="s">
        <v>317</v>
      </c>
      <c r="B5261" s="54" t="s">
        <v>432</v>
      </c>
      <c r="C5261" s="54" t="s">
        <v>263</v>
      </c>
      <c r="D5261" s="54" t="s">
        <v>429</v>
      </c>
      <c r="E5261" s="54" t="s">
        <v>18940</v>
      </c>
      <c r="F5261" s="71">
        <v>44569</v>
      </c>
      <c r="G5261" s="72">
        <v>289.33</v>
      </c>
      <c r="H5261" s="72">
        <v>24549.65</v>
      </c>
      <c r="I5261" s="54" t="s">
        <v>265</v>
      </c>
      <c r="J5261" s="54" t="s">
        <v>13647</v>
      </c>
      <c r="K5261" s="54" t="s">
        <v>18941</v>
      </c>
      <c r="L5261" s="54" t="s">
        <v>18942</v>
      </c>
      <c r="M5261" s="54" t="s">
        <v>18940</v>
      </c>
      <c r="N5261" s="54" t="s">
        <v>256</v>
      </c>
      <c r="O5261" s="54" t="s">
        <v>256</v>
      </c>
      <c r="P5261" s="54" t="s">
        <v>454</v>
      </c>
      <c r="Q5261" s="54" t="s">
        <v>256</v>
      </c>
      <c r="R5261" s="54" t="s">
        <v>431</v>
      </c>
      <c r="S5261" s="71"/>
      <c r="T5261" s="54" t="s">
        <v>256</v>
      </c>
      <c r="U5261" s="71">
        <v>44569</v>
      </c>
      <c r="V5261" s="54" t="s">
        <v>256</v>
      </c>
      <c r="W5261" t="str">
        <f t="shared" si="82"/>
        <v>Jan-22</v>
      </c>
    </row>
    <row r="5262" spans="1:23" x14ac:dyDescent="0.25">
      <c r="A5262" s="54" t="s">
        <v>317</v>
      </c>
      <c r="B5262" s="54" t="s">
        <v>432</v>
      </c>
      <c r="C5262" s="54" t="s">
        <v>263</v>
      </c>
      <c r="D5262" s="54" t="s">
        <v>429</v>
      </c>
      <c r="E5262" s="54" t="s">
        <v>18943</v>
      </c>
      <c r="F5262" s="71">
        <v>44569</v>
      </c>
      <c r="G5262" s="72">
        <v>44.28</v>
      </c>
      <c r="H5262" s="72">
        <v>3757.16</v>
      </c>
      <c r="I5262" s="54" t="s">
        <v>265</v>
      </c>
      <c r="J5262" s="54" t="s">
        <v>13647</v>
      </c>
      <c r="K5262" s="54" t="s">
        <v>18944</v>
      </c>
      <c r="L5262" s="54" t="s">
        <v>18945</v>
      </c>
      <c r="M5262" s="54" t="s">
        <v>18943</v>
      </c>
      <c r="N5262" s="54" t="s">
        <v>256</v>
      </c>
      <c r="O5262" s="54" t="s">
        <v>256</v>
      </c>
      <c r="P5262" s="54" t="s">
        <v>454</v>
      </c>
      <c r="Q5262" s="54" t="s">
        <v>256</v>
      </c>
      <c r="R5262" s="54" t="s">
        <v>431</v>
      </c>
      <c r="S5262" s="71"/>
      <c r="T5262" s="54" t="s">
        <v>256</v>
      </c>
      <c r="U5262" s="71">
        <v>44569</v>
      </c>
      <c r="V5262" s="54" t="s">
        <v>256</v>
      </c>
      <c r="W5262" t="str">
        <f t="shared" si="82"/>
        <v>Jan-22</v>
      </c>
    </row>
    <row r="5263" spans="1:23" x14ac:dyDescent="0.25">
      <c r="A5263" s="54" t="s">
        <v>317</v>
      </c>
      <c r="B5263" s="54" t="s">
        <v>432</v>
      </c>
      <c r="C5263" s="54" t="s">
        <v>263</v>
      </c>
      <c r="D5263" s="54" t="s">
        <v>429</v>
      </c>
      <c r="E5263" s="54" t="s">
        <v>18946</v>
      </c>
      <c r="F5263" s="71">
        <v>44569</v>
      </c>
      <c r="G5263" s="72">
        <v>157.24</v>
      </c>
      <c r="H5263" s="72">
        <v>13341.81</v>
      </c>
      <c r="I5263" s="54" t="s">
        <v>265</v>
      </c>
      <c r="J5263" s="54" t="s">
        <v>13647</v>
      </c>
      <c r="K5263" s="54" t="s">
        <v>18947</v>
      </c>
      <c r="L5263" s="54" t="s">
        <v>18948</v>
      </c>
      <c r="M5263" s="54" t="s">
        <v>18946</v>
      </c>
      <c r="N5263" s="54" t="s">
        <v>256</v>
      </c>
      <c r="O5263" s="54" t="s">
        <v>256</v>
      </c>
      <c r="P5263" s="54" t="s">
        <v>454</v>
      </c>
      <c r="Q5263" s="54" t="s">
        <v>256</v>
      </c>
      <c r="R5263" s="54" t="s">
        <v>431</v>
      </c>
      <c r="S5263" s="71"/>
      <c r="T5263" s="54" t="s">
        <v>256</v>
      </c>
      <c r="U5263" s="71">
        <v>44569</v>
      </c>
      <c r="V5263" s="54" t="s">
        <v>256</v>
      </c>
      <c r="W5263" t="str">
        <f t="shared" si="82"/>
        <v>Jan-22</v>
      </c>
    </row>
    <row r="5264" spans="1:23" x14ac:dyDescent="0.25">
      <c r="A5264" s="54" t="s">
        <v>317</v>
      </c>
      <c r="B5264" s="54" t="s">
        <v>432</v>
      </c>
      <c r="C5264" s="54" t="s">
        <v>263</v>
      </c>
      <c r="D5264" s="54" t="s">
        <v>429</v>
      </c>
      <c r="E5264" s="54" t="s">
        <v>18949</v>
      </c>
      <c r="F5264" s="71">
        <v>44569</v>
      </c>
      <c r="G5264" s="72">
        <v>5.87</v>
      </c>
      <c r="H5264" s="72">
        <v>498.07</v>
      </c>
      <c r="I5264" s="54" t="s">
        <v>265</v>
      </c>
      <c r="J5264" s="54" t="s">
        <v>13647</v>
      </c>
      <c r="K5264" s="54" t="s">
        <v>18950</v>
      </c>
      <c r="L5264" s="54" t="s">
        <v>18951</v>
      </c>
      <c r="M5264" s="54" t="s">
        <v>18949</v>
      </c>
      <c r="N5264" s="54" t="s">
        <v>256</v>
      </c>
      <c r="O5264" s="54" t="s">
        <v>256</v>
      </c>
      <c r="P5264" s="54" t="s">
        <v>454</v>
      </c>
      <c r="Q5264" s="54" t="s">
        <v>256</v>
      </c>
      <c r="R5264" s="54" t="s">
        <v>431</v>
      </c>
      <c r="S5264" s="71"/>
      <c r="T5264" s="54" t="s">
        <v>256</v>
      </c>
      <c r="U5264" s="71">
        <v>44569</v>
      </c>
      <c r="V5264" s="54" t="s">
        <v>256</v>
      </c>
      <c r="W5264" t="str">
        <f t="shared" si="82"/>
        <v>Jan-22</v>
      </c>
    </row>
    <row r="5265" spans="1:23" x14ac:dyDescent="0.25">
      <c r="A5265" s="54" t="s">
        <v>317</v>
      </c>
      <c r="B5265" s="54" t="s">
        <v>432</v>
      </c>
      <c r="C5265" s="54" t="s">
        <v>263</v>
      </c>
      <c r="D5265" s="54" t="s">
        <v>429</v>
      </c>
      <c r="E5265" s="54" t="s">
        <v>18952</v>
      </c>
      <c r="F5265" s="71">
        <v>44569</v>
      </c>
      <c r="G5265" s="72">
        <v>1439.22</v>
      </c>
      <c r="H5265" s="72">
        <v>122117.82</v>
      </c>
      <c r="I5265" s="54" t="s">
        <v>265</v>
      </c>
      <c r="J5265" s="54" t="s">
        <v>13647</v>
      </c>
      <c r="K5265" s="54" t="s">
        <v>18953</v>
      </c>
      <c r="L5265" s="54" t="s">
        <v>18954</v>
      </c>
      <c r="M5265" s="54" t="s">
        <v>18952</v>
      </c>
      <c r="N5265" s="54" t="s">
        <v>256</v>
      </c>
      <c r="O5265" s="54" t="s">
        <v>256</v>
      </c>
      <c r="P5265" s="54" t="s">
        <v>454</v>
      </c>
      <c r="Q5265" s="54" t="s">
        <v>256</v>
      </c>
      <c r="R5265" s="54" t="s">
        <v>431</v>
      </c>
      <c r="S5265" s="71"/>
      <c r="T5265" s="54" t="s">
        <v>256</v>
      </c>
      <c r="U5265" s="71">
        <v>44569</v>
      </c>
      <c r="V5265" s="54" t="s">
        <v>256</v>
      </c>
      <c r="W5265" t="str">
        <f t="shared" si="82"/>
        <v>Jan-22</v>
      </c>
    </row>
    <row r="5266" spans="1:23" x14ac:dyDescent="0.25">
      <c r="A5266" s="54" t="s">
        <v>317</v>
      </c>
      <c r="B5266" s="54" t="s">
        <v>432</v>
      </c>
      <c r="C5266" s="54" t="s">
        <v>263</v>
      </c>
      <c r="D5266" s="54" t="s">
        <v>429</v>
      </c>
      <c r="E5266" s="54" t="s">
        <v>18955</v>
      </c>
      <c r="F5266" s="71">
        <v>44569</v>
      </c>
      <c r="G5266" s="72">
        <v>6.11</v>
      </c>
      <c r="H5266" s="72">
        <v>518.42999999999995</v>
      </c>
      <c r="I5266" s="54" t="s">
        <v>265</v>
      </c>
      <c r="J5266" s="54" t="s">
        <v>13647</v>
      </c>
      <c r="K5266" s="54" t="s">
        <v>18956</v>
      </c>
      <c r="L5266" s="54" t="s">
        <v>18957</v>
      </c>
      <c r="M5266" s="54" t="s">
        <v>18955</v>
      </c>
      <c r="N5266" s="54" t="s">
        <v>256</v>
      </c>
      <c r="O5266" s="54" t="s">
        <v>256</v>
      </c>
      <c r="P5266" s="54" t="s">
        <v>454</v>
      </c>
      <c r="Q5266" s="54" t="s">
        <v>256</v>
      </c>
      <c r="R5266" s="54" t="s">
        <v>431</v>
      </c>
      <c r="S5266" s="71"/>
      <c r="T5266" s="54" t="s">
        <v>256</v>
      </c>
      <c r="U5266" s="71">
        <v>44569</v>
      </c>
      <c r="V5266" s="54" t="s">
        <v>256</v>
      </c>
      <c r="W5266" t="str">
        <f t="shared" si="82"/>
        <v>Jan-22</v>
      </c>
    </row>
    <row r="5267" spans="1:23" x14ac:dyDescent="0.25">
      <c r="A5267" s="54" t="s">
        <v>317</v>
      </c>
      <c r="B5267" s="54" t="s">
        <v>432</v>
      </c>
      <c r="C5267" s="54" t="s">
        <v>263</v>
      </c>
      <c r="D5267" s="54" t="s">
        <v>429</v>
      </c>
      <c r="E5267" s="54" t="s">
        <v>18958</v>
      </c>
      <c r="F5267" s="71">
        <v>44569</v>
      </c>
      <c r="G5267" s="72">
        <v>1128.21</v>
      </c>
      <c r="H5267" s="72">
        <v>95728.62</v>
      </c>
      <c r="I5267" s="54" t="s">
        <v>265</v>
      </c>
      <c r="J5267" s="54" t="s">
        <v>13647</v>
      </c>
      <c r="K5267" s="54" t="s">
        <v>18959</v>
      </c>
      <c r="L5267" s="54" t="s">
        <v>18960</v>
      </c>
      <c r="M5267" s="54" t="s">
        <v>18958</v>
      </c>
      <c r="N5267" s="54" t="s">
        <v>256</v>
      </c>
      <c r="O5267" s="54" t="s">
        <v>256</v>
      </c>
      <c r="P5267" s="54" t="s">
        <v>454</v>
      </c>
      <c r="Q5267" s="54" t="s">
        <v>256</v>
      </c>
      <c r="R5267" s="54" t="s">
        <v>431</v>
      </c>
      <c r="S5267" s="71"/>
      <c r="T5267" s="54" t="s">
        <v>256</v>
      </c>
      <c r="U5267" s="71">
        <v>44569</v>
      </c>
      <c r="V5267" s="54" t="s">
        <v>256</v>
      </c>
      <c r="W5267" t="str">
        <f t="shared" si="82"/>
        <v>Jan-22</v>
      </c>
    </row>
    <row r="5268" spans="1:23" x14ac:dyDescent="0.25">
      <c r="A5268" s="54" t="s">
        <v>317</v>
      </c>
      <c r="B5268" s="54" t="s">
        <v>432</v>
      </c>
      <c r="C5268" s="54" t="s">
        <v>263</v>
      </c>
      <c r="D5268" s="54" t="s">
        <v>429</v>
      </c>
      <c r="E5268" s="54" t="s">
        <v>18961</v>
      </c>
      <c r="F5268" s="71">
        <v>44571</v>
      </c>
      <c r="G5268" s="72">
        <v>20.04</v>
      </c>
      <c r="H5268" s="72">
        <v>1700.39</v>
      </c>
      <c r="I5268" s="54" t="s">
        <v>265</v>
      </c>
      <c r="J5268" s="54" t="s">
        <v>13647</v>
      </c>
      <c r="K5268" s="54" t="s">
        <v>18962</v>
      </c>
      <c r="L5268" s="54" t="s">
        <v>18963</v>
      </c>
      <c r="M5268" s="54" t="s">
        <v>18961</v>
      </c>
      <c r="N5268" s="54" t="s">
        <v>256</v>
      </c>
      <c r="O5268" s="54" t="s">
        <v>256</v>
      </c>
      <c r="P5268" s="54" t="s">
        <v>454</v>
      </c>
      <c r="Q5268" s="54" t="s">
        <v>256</v>
      </c>
      <c r="R5268" s="54" t="s">
        <v>431</v>
      </c>
      <c r="S5268" s="71"/>
      <c r="T5268" s="54" t="s">
        <v>256</v>
      </c>
      <c r="U5268" s="71">
        <v>44571</v>
      </c>
      <c r="V5268" s="54" t="s">
        <v>256</v>
      </c>
      <c r="W5268" t="str">
        <f t="shared" si="82"/>
        <v>Jan-22</v>
      </c>
    </row>
    <row r="5269" spans="1:23" x14ac:dyDescent="0.25">
      <c r="A5269" s="54" t="s">
        <v>317</v>
      </c>
      <c r="B5269" s="54" t="s">
        <v>432</v>
      </c>
      <c r="C5269" s="54" t="s">
        <v>263</v>
      </c>
      <c r="D5269" s="54" t="s">
        <v>429</v>
      </c>
      <c r="E5269" s="54" t="s">
        <v>18964</v>
      </c>
      <c r="F5269" s="71">
        <v>44571</v>
      </c>
      <c r="G5269" s="72">
        <v>57.68</v>
      </c>
      <c r="H5269" s="72">
        <v>4894.1499999999996</v>
      </c>
      <c r="I5269" s="54" t="s">
        <v>265</v>
      </c>
      <c r="J5269" s="54" t="s">
        <v>13647</v>
      </c>
      <c r="K5269" s="54" t="s">
        <v>18965</v>
      </c>
      <c r="L5269" s="54" t="s">
        <v>18966</v>
      </c>
      <c r="M5269" s="54" t="s">
        <v>18964</v>
      </c>
      <c r="N5269" s="54" t="s">
        <v>256</v>
      </c>
      <c r="O5269" s="54" t="s">
        <v>256</v>
      </c>
      <c r="P5269" s="54" t="s">
        <v>454</v>
      </c>
      <c r="Q5269" s="54" t="s">
        <v>256</v>
      </c>
      <c r="R5269" s="54" t="s">
        <v>431</v>
      </c>
      <c r="S5269" s="71"/>
      <c r="T5269" s="54" t="s">
        <v>256</v>
      </c>
      <c r="U5269" s="71">
        <v>44571</v>
      </c>
      <c r="V5269" s="54" t="s">
        <v>256</v>
      </c>
      <c r="W5269" t="str">
        <f t="shared" si="82"/>
        <v>Jan-22</v>
      </c>
    </row>
    <row r="5270" spans="1:23" x14ac:dyDescent="0.25">
      <c r="A5270" s="54" t="s">
        <v>317</v>
      </c>
      <c r="B5270" s="54" t="s">
        <v>432</v>
      </c>
      <c r="C5270" s="54" t="s">
        <v>263</v>
      </c>
      <c r="D5270" s="54" t="s">
        <v>429</v>
      </c>
      <c r="E5270" s="54" t="s">
        <v>18967</v>
      </c>
      <c r="F5270" s="71">
        <v>44571</v>
      </c>
      <c r="G5270" s="72">
        <v>124</v>
      </c>
      <c r="H5270" s="72">
        <v>10521.4</v>
      </c>
      <c r="I5270" s="54" t="s">
        <v>265</v>
      </c>
      <c r="J5270" s="54" t="s">
        <v>13647</v>
      </c>
      <c r="K5270" s="54" t="s">
        <v>18968</v>
      </c>
      <c r="L5270" s="54" t="s">
        <v>18969</v>
      </c>
      <c r="M5270" s="54" t="s">
        <v>18967</v>
      </c>
      <c r="N5270" s="54" t="s">
        <v>256</v>
      </c>
      <c r="O5270" s="54" t="s">
        <v>256</v>
      </c>
      <c r="P5270" s="54" t="s">
        <v>454</v>
      </c>
      <c r="Q5270" s="54" t="s">
        <v>256</v>
      </c>
      <c r="R5270" s="54" t="s">
        <v>431</v>
      </c>
      <c r="S5270" s="71"/>
      <c r="T5270" s="54" t="s">
        <v>256</v>
      </c>
      <c r="U5270" s="71">
        <v>44571</v>
      </c>
      <c r="V5270" s="54" t="s">
        <v>256</v>
      </c>
      <c r="W5270" t="str">
        <f t="shared" si="82"/>
        <v>Jan-22</v>
      </c>
    </row>
    <row r="5271" spans="1:23" x14ac:dyDescent="0.25">
      <c r="A5271" s="54" t="s">
        <v>317</v>
      </c>
      <c r="B5271" s="54" t="s">
        <v>432</v>
      </c>
      <c r="C5271" s="54" t="s">
        <v>263</v>
      </c>
      <c r="D5271" s="54" t="s">
        <v>429</v>
      </c>
      <c r="E5271" s="54" t="s">
        <v>18970</v>
      </c>
      <c r="F5271" s="71">
        <v>44571</v>
      </c>
      <c r="G5271" s="72">
        <v>4123.2299999999996</v>
      </c>
      <c r="H5271" s="72">
        <v>349856.07</v>
      </c>
      <c r="I5271" s="54" t="s">
        <v>265</v>
      </c>
      <c r="J5271" s="54" t="s">
        <v>13647</v>
      </c>
      <c r="K5271" s="54" t="s">
        <v>18971</v>
      </c>
      <c r="L5271" s="54" t="s">
        <v>18972</v>
      </c>
      <c r="M5271" s="54" t="s">
        <v>18970</v>
      </c>
      <c r="N5271" s="54" t="s">
        <v>256</v>
      </c>
      <c r="O5271" s="54" t="s">
        <v>256</v>
      </c>
      <c r="P5271" s="54" t="s">
        <v>454</v>
      </c>
      <c r="Q5271" s="54" t="s">
        <v>256</v>
      </c>
      <c r="R5271" s="54" t="s">
        <v>431</v>
      </c>
      <c r="S5271" s="71"/>
      <c r="T5271" s="54" t="s">
        <v>256</v>
      </c>
      <c r="U5271" s="71">
        <v>44571</v>
      </c>
      <c r="V5271" s="54" t="s">
        <v>256</v>
      </c>
      <c r="W5271" t="str">
        <f t="shared" si="82"/>
        <v>Jan-22</v>
      </c>
    </row>
    <row r="5272" spans="1:23" x14ac:dyDescent="0.25">
      <c r="A5272" s="54" t="s">
        <v>317</v>
      </c>
      <c r="B5272" s="54" t="s">
        <v>432</v>
      </c>
      <c r="C5272" s="54" t="s">
        <v>263</v>
      </c>
      <c r="D5272" s="54" t="s">
        <v>429</v>
      </c>
      <c r="E5272" s="54" t="s">
        <v>18973</v>
      </c>
      <c r="F5272" s="71">
        <v>44571</v>
      </c>
      <c r="G5272" s="72">
        <v>16.899999999999999</v>
      </c>
      <c r="H5272" s="72">
        <v>1433.97</v>
      </c>
      <c r="I5272" s="54" t="s">
        <v>265</v>
      </c>
      <c r="J5272" s="54" t="s">
        <v>13647</v>
      </c>
      <c r="K5272" s="54" t="s">
        <v>18974</v>
      </c>
      <c r="L5272" s="54" t="s">
        <v>18975</v>
      </c>
      <c r="M5272" s="54" t="s">
        <v>18973</v>
      </c>
      <c r="N5272" s="54" t="s">
        <v>256</v>
      </c>
      <c r="O5272" s="54" t="s">
        <v>256</v>
      </c>
      <c r="P5272" s="54" t="s">
        <v>454</v>
      </c>
      <c r="Q5272" s="54" t="s">
        <v>256</v>
      </c>
      <c r="R5272" s="54" t="s">
        <v>431</v>
      </c>
      <c r="S5272" s="71"/>
      <c r="T5272" s="54" t="s">
        <v>256</v>
      </c>
      <c r="U5272" s="71">
        <v>44571</v>
      </c>
      <c r="V5272" s="54" t="s">
        <v>256</v>
      </c>
      <c r="W5272" t="str">
        <f t="shared" si="82"/>
        <v>Jan-22</v>
      </c>
    </row>
    <row r="5273" spans="1:23" x14ac:dyDescent="0.25">
      <c r="A5273" s="54" t="s">
        <v>317</v>
      </c>
      <c r="B5273" s="54" t="s">
        <v>432</v>
      </c>
      <c r="C5273" s="54" t="s">
        <v>263</v>
      </c>
      <c r="D5273" s="54" t="s">
        <v>429</v>
      </c>
      <c r="E5273" s="54" t="s">
        <v>18976</v>
      </c>
      <c r="F5273" s="71">
        <v>44572</v>
      </c>
      <c r="G5273" s="72">
        <v>45.48</v>
      </c>
      <c r="H5273" s="72">
        <v>3858.98</v>
      </c>
      <c r="I5273" s="54" t="s">
        <v>265</v>
      </c>
      <c r="J5273" s="54" t="s">
        <v>13647</v>
      </c>
      <c r="K5273" s="54" t="s">
        <v>18977</v>
      </c>
      <c r="L5273" s="54" t="s">
        <v>18978</v>
      </c>
      <c r="M5273" s="54" t="s">
        <v>18976</v>
      </c>
      <c r="N5273" s="54" t="s">
        <v>256</v>
      </c>
      <c r="O5273" s="54" t="s">
        <v>256</v>
      </c>
      <c r="P5273" s="54" t="s">
        <v>454</v>
      </c>
      <c r="Q5273" s="54" t="s">
        <v>256</v>
      </c>
      <c r="R5273" s="54" t="s">
        <v>431</v>
      </c>
      <c r="S5273" s="71"/>
      <c r="T5273" s="54" t="s">
        <v>256</v>
      </c>
      <c r="U5273" s="71">
        <v>44572</v>
      </c>
      <c r="V5273" s="54" t="s">
        <v>256</v>
      </c>
      <c r="W5273" t="str">
        <f t="shared" si="82"/>
        <v>Jan-22</v>
      </c>
    </row>
    <row r="5274" spans="1:23" x14ac:dyDescent="0.25">
      <c r="A5274" s="54" t="s">
        <v>317</v>
      </c>
      <c r="B5274" s="54" t="s">
        <v>432</v>
      </c>
      <c r="C5274" s="54" t="s">
        <v>263</v>
      </c>
      <c r="D5274" s="54" t="s">
        <v>429</v>
      </c>
      <c r="E5274" s="54" t="s">
        <v>18979</v>
      </c>
      <c r="F5274" s="71">
        <v>44577</v>
      </c>
      <c r="G5274" s="72">
        <v>65.180000000000007</v>
      </c>
      <c r="H5274" s="72">
        <v>5530.52</v>
      </c>
      <c r="I5274" s="54" t="s">
        <v>265</v>
      </c>
      <c r="J5274" s="54" t="s">
        <v>13647</v>
      </c>
      <c r="K5274" s="54" t="s">
        <v>18980</v>
      </c>
      <c r="L5274" s="54" t="s">
        <v>18981</v>
      </c>
      <c r="M5274" s="54" t="s">
        <v>18979</v>
      </c>
      <c r="N5274" s="54" t="s">
        <v>256</v>
      </c>
      <c r="O5274" s="54" t="s">
        <v>256</v>
      </c>
      <c r="P5274" s="54" t="s">
        <v>454</v>
      </c>
      <c r="Q5274" s="54" t="s">
        <v>256</v>
      </c>
      <c r="R5274" s="54" t="s">
        <v>431</v>
      </c>
      <c r="S5274" s="71"/>
      <c r="T5274" s="54" t="s">
        <v>256</v>
      </c>
      <c r="U5274" s="71">
        <v>44577</v>
      </c>
      <c r="V5274" s="54" t="s">
        <v>256</v>
      </c>
      <c r="W5274" t="str">
        <f t="shared" si="82"/>
        <v>Jan-22</v>
      </c>
    </row>
    <row r="5275" spans="1:23" x14ac:dyDescent="0.25">
      <c r="A5275" s="54" t="s">
        <v>317</v>
      </c>
      <c r="B5275" s="54" t="s">
        <v>432</v>
      </c>
      <c r="C5275" s="54" t="s">
        <v>263</v>
      </c>
      <c r="D5275" s="54" t="s">
        <v>429</v>
      </c>
      <c r="E5275" s="54" t="s">
        <v>18982</v>
      </c>
      <c r="F5275" s="71">
        <v>44577</v>
      </c>
      <c r="G5275" s="72">
        <v>2360.6</v>
      </c>
      <c r="H5275" s="72">
        <v>200296.91</v>
      </c>
      <c r="I5275" s="54" t="s">
        <v>265</v>
      </c>
      <c r="J5275" s="54" t="s">
        <v>13647</v>
      </c>
      <c r="K5275" s="54" t="s">
        <v>18983</v>
      </c>
      <c r="L5275" s="54" t="s">
        <v>18984</v>
      </c>
      <c r="M5275" s="54" t="s">
        <v>18982</v>
      </c>
      <c r="N5275" s="54" t="s">
        <v>256</v>
      </c>
      <c r="O5275" s="54" t="s">
        <v>256</v>
      </c>
      <c r="P5275" s="54" t="s">
        <v>454</v>
      </c>
      <c r="Q5275" s="54" t="s">
        <v>256</v>
      </c>
      <c r="R5275" s="54" t="s">
        <v>431</v>
      </c>
      <c r="S5275" s="71"/>
      <c r="T5275" s="54" t="s">
        <v>256</v>
      </c>
      <c r="U5275" s="71">
        <v>44577</v>
      </c>
      <c r="V5275" s="54" t="s">
        <v>256</v>
      </c>
      <c r="W5275" t="str">
        <f t="shared" si="82"/>
        <v>Jan-22</v>
      </c>
    </row>
    <row r="5276" spans="1:23" x14ac:dyDescent="0.25">
      <c r="A5276" s="54" t="s">
        <v>317</v>
      </c>
      <c r="B5276" s="54" t="s">
        <v>432</v>
      </c>
      <c r="C5276" s="54" t="s">
        <v>263</v>
      </c>
      <c r="D5276" s="54" t="s">
        <v>429</v>
      </c>
      <c r="E5276" s="54" t="s">
        <v>18985</v>
      </c>
      <c r="F5276" s="71">
        <v>44577</v>
      </c>
      <c r="G5276" s="72">
        <v>12.72</v>
      </c>
      <c r="H5276" s="72">
        <v>1079.29</v>
      </c>
      <c r="I5276" s="54" t="s">
        <v>265</v>
      </c>
      <c r="J5276" s="54" t="s">
        <v>13647</v>
      </c>
      <c r="K5276" s="54" t="s">
        <v>18986</v>
      </c>
      <c r="L5276" s="54" t="s">
        <v>18987</v>
      </c>
      <c r="M5276" s="54" t="s">
        <v>18985</v>
      </c>
      <c r="N5276" s="54" t="s">
        <v>256</v>
      </c>
      <c r="O5276" s="54" t="s">
        <v>256</v>
      </c>
      <c r="P5276" s="54" t="s">
        <v>454</v>
      </c>
      <c r="Q5276" s="54" t="s">
        <v>256</v>
      </c>
      <c r="R5276" s="54" t="s">
        <v>431</v>
      </c>
      <c r="S5276" s="71"/>
      <c r="T5276" s="54" t="s">
        <v>256</v>
      </c>
      <c r="U5276" s="71">
        <v>44577</v>
      </c>
      <c r="V5276" s="54" t="s">
        <v>256</v>
      </c>
      <c r="W5276" t="str">
        <f t="shared" si="82"/>
        <v>Jan-22</v>
      </c>
    </row>
    <row r="5277" spans="1:23" x14ac:dyDescent="0.25">
      <c r="A5277" s="54" t="s">
        <v>317</v>
      </c>
      <c r="B5277" s="54" t="s">
        <v>432</v>
      </c>
      <c r="C5277" s="54" t="s">
        <v>263</v>
      </c>
      <c r="D5277" s="54" t="s">
        <v>429</v>
      </c>
      <c r="E5277" s="54" t="s">
        <v>18988</v>
      </c>
      <c r="F5277" s="71">
        <v>44577</v>
      </c>
      <c r="G5277" s="72">
        <v>647.54</v>
      </c>
      <c r="H5277" s="72">
        <v>54943.77</v>
      </c>
      <c r="I5277" s="54" t="s">
        <v>265</v>
      </c>
      <c r="J5277" s="54" t="s">
        <v>13647</v>
      </c>
      <c r="K5277" s="54" t="s">
        <v>18989</v>
      </c>
      <c r="L5277" s="54" t="s">
        <v>18990</v>
      </c>
      <c r="M5277" s="54" t="s">
        <v>18988</v>
      </c>
      <c r="N5277" s="54" t="s">
        <v>256</v>
      </c>
      <c r="O5277" s="54" t="s">
        <v>256</v>
      </c>
      <c r="P5277" s="54" t="s">
        <v>454</v>
      </c>
      <c r="Q5277" s="54" t="s">
        <v>256</v>
      </c>
      <c r="R5277" s="54" t="s">
        <v>431</v>
      </c>
      <c r="S5277" s="71"/>
      <c r="T5277" s="54" t="s">
        <v>256</v>
      </c>
      <c r="U5277" s="71">
        <v>44577</v>
      </c>
      <c r="V5277" s="54" t="s">
        <v>256</v>
      </c>
      <c r="W5277" t="str">
        <f t="shared" si="82"/>
        <v>Jan-22</v>
      </c>
    </row>
    <row r="5278" spans="1:23" x14ac:dyDescent="0.25">
      <c r="A5278" s="54" t="s">
        <v>317</v>
      </c>
      <c r="B5278" s="54" t="s">
        <v>432</v>
      </c>
      <c r="C5278" s="54" t="s">
        <v>263</v>
      </c>
      <c r="D5278" s="54" t="s">
        <v>429</v>
      </c>
      <c r="E5278" s="54" t="s">
        <v>18991</v>
      </c>
      <c r="F5278" s="71">
        <v>44577</v>
      </c>
      <c r="G5278" s="72">
        <v>240.5</v>
      </c>
      <c r="H5278" s="72">
        <v>20406.43</v>
      </c>
      <c r="I5278" s="54" t="s">
        <v>265</v>
      </c>
      <c r="J5278" s="54" t="s">
        <v>13647</v>
      </c>
      <c r="K5278" s="54" t="s">
        <v>18992</v>
      </c>
      <c r="L5278" s="54" t="s">
        <v>18993</v>
      </c>
      <c r="M5278" s="54" t="s">
        <v>18991</v>
      </c>
      <c r="N5278" s="54" t="s">
        <v>256</v>
      </c>
      <c r="O5278" s="54" t="s">
        <v>256</v>
      </c>
      <c r="P5278" s="54" t="s">
        <v>454</v>
      </c>
      <c r="Q5278" s="54" t="s">
        <v>256</v>
      </c>
      <c r="R5278" s="54" t="s">
        <v>431</v>
      </c>
      <c r="S5278" s="71"/>
      <c r="T5278" s="54" t="s">
        <v>256</v>
      </c>
      <c r="U5278" s="71">
        <v>44577</v>
      </c>
      <c r="V5278" s="54" t="s">
        <v>256</v>
      </c>
      <c r="W5278" t="str">
        <f t="shared" si="82"/>
        <v>Jan-22</v>
      </c>
    </row>
    <row r="5279" spans="1:23" x14ac:dyDescent="0.25">
      <c r="A5279" s="54" t="s">
        <v>317</v>
      </c>
      <c r="B5279" s="54" t="s">
        <v>432</v>
      </c>
      <c r="C5279" s="54" t="s">
        <v>263</v>
      </c>
      <c r="D5279" s="54" t="s">
        <v>429</v>
      </c>
      <c r="E5279" s="54" t="s">
        <v>18994</v>
      </c>
      <c r="F5279" s="71">
        <v>44577</v>
      </c>
      <c r="G5279" s="72">
        <v>298.13</v>
      </c>
      <c r="H5279" s="72">
        <v>25296.33</v>
      </c>
      <c r="I5279" s="54" t="s">
        <v>265</v>
      </c>
      <c r="J5279" s="54" t="s">
        <v>13647</v>
      </c>
      <c r="K5279" s="54" t="s">
        <v>18995</v>
      </c>
      <c r="L5279" s="54" t="s">
        <v>18996</v>
      </c>
      <c r="M5279" s="54" t="s">
        <v>18994</v>
      </c>
      <c r="N5279" s="54" t="s">
        <v>256</v>
      </c>
      <c r="O5279" s="54" t="s">
        <v>256</v>
      </c>
      <c r="P5279" s="54" t="s">
        <v>454</v>
      </c>
      <c r="Q5279" s="54" t="s">
        <v>256</v>
      </c>
      <c r="R5279" s="54" t="s">
        <v>431</v>
      </c>
      <c r="S5279" s="71"/>
      <c r="T5279" s="54" t="s">
        <v>256</v>
      </c>
      <c r="U5279" s="71">
        <v>44577</v>
      </c>
      <c r="V5279" s="54" t="s">
        <v>256</v>
      </c>
      <c r="W5279" t="str">
        <f t="shared" si="82"/>
        <v>Jan-22</v>
      </c>
    </row>
    <row r="5280" spans="1:23" x14ac:dyDescent="0.25">
      <c r="A5280" s="54" t="s">
        <v>317</v>
      </c>
      <c r="B5280" s="54" t="s">
        <v>432</v>
      </c>
      <c r="C5280" s="54" t="s">
        <v>263</v>
      </c>
      <c r="D5280" s="54" t="s">
        <v>429</v>
      </c>
      <c r="E5280" s="54" t="s">
        <v>18997</v>
      </c>
      <c r="F5280" s="71">
        <v>44577</v>
      </c>
      <c r="G5280" s="72">
        <v>15.89</v>
      </c>
      <c r="H5280" s="72">
        <v>1348.27</v>
      </c>
      <c r="I5280" s="54" t="s">
        <v>265</v>
      </c>
      <c r="J5280" s="54" t="s">
        <v>13647</v>
      </c>
      <c r="K5280" s="54" t="s">
        <v>18998</v>
      </c>
      <c r="L5280" s="54" t="s">
        <v>18999</v>
      </c>
      <c r="M5280" s="54" t="s">
        <v>18997</v>
      </c>
      <c r="N5280" s="54" t="s">
        <v>256</v>
      </c>
      <c r="O5280" s="54" t="s">
        <v>256</v>
      </c>
      <c r="P5280" s="54" t="s">
        <v>454</v>
      </c>
      <c r="Q5280" s="54" t="s">
        <v>256</v>
      </c>
      <c r="R5280" s="54" t="s">
        <v>431</v>
      </c>
      <c r="S5280" s="71"/>
      <c r="T5280" s="54" t="s">
        <v>256</v>
      </c>
      <c r="U5280" s="71">
        <v>44577</v>
      </c>
      <c r="V5280" s="54" t="s">
        <v>256</v>
      </c>
      <c r="W5280" t="str">
        <f t="shared" si="82"/>
        <v>Jan-22</v>
      </c>
    </row>
    <row r="5281" spans="1:23" x14ac:dyDescent="0.25">
      <c r="A5281" s="54" t="s">
        <v>317</v>
      </c>
      <c r="B5281" s="54" t="s">
        <v>432</v>
      </c>
      <c r="C5281" s="54" t="s">
        <v>263</v>
      </c>
      <c r="D5281" s="54" t="s">
        <v>429</v>
      </c>
      <c r="E5281" s="54" t="s">
        <v>19000</v>
      </c>
      <c r="F5281" s="71">
        <v>44577</v>
      </c>
      <c r="G5281" s="72">
        <v>119.76</v>
      </c>
      <c r="H5281" s="72">
        <v>10161.64</v>
      </c>
      <c r="I5281" s="54" t="s">
        <v>265</v>
      </c>
      <c r="J5281" s="54" t="s">
        <v>13647</v>
      </c>
      <c r="K5281" s="54" t="s">
        <v>19001</v>
      </c>
      <c r="L5281" s="54" t="s">
        <v>19002</v>
      </c>
      <c r="M5281" s="54" t="s">
        <v>19000</v>
      </c>
      <c r="N5281" s="54" t="s">
        <v>256</v>
      </c>
      <c r="O5281" s="54" t="s">
        <v>256</v>
      </c>
      <c r="P5281" s="54" t="s">
        <v>454</v>
      </c>
      <c r="Q5281" s="54" t="s">
        <v>256</v>
      </c>
      <c r="R5281" s="54" t="s">
        <v>431</v>
      </c>
      <c r="S5281" s="71"/>
      <c r="T5281" s="54" t="s">
        <v>256</v>
      </c>
      <c r="U5281" s="71">
        <v>44577</v>
      </c>
      <c r="V5281" s="54" t="s">
        <v>256</v>
      </c>
      <c r="W5281" t="str">
        <f t="shared" si="82"/>
        <v>Jan-22</v>
      </c>
    </row>
    <row r="5282" spans="1:23" x14ac:dyDescent="0.25">
      <c r="A5282" s="54" t="s">
        <v>317</v>
      </c>
      <c r="B5282" s="54" t="s">
        <v>432</v>
      </c>
      <c r="C5282" s="54" t="s">
        <v>263</v>
      </c>
      <c r="D5282" s="54" t="s">
        <v>429</v>
      </c>
      <c r="E5282" s="54" t="s">
        <v>19003</v>
      </c>
      <c r="F5282" s="71">
        <v>44577</v>
      </c>
      <c r="G5282" s="72">
        <v>51.13</v>
      </c>
      <c r="H5282" s="72">
        <v>4338.38</v>
      </c>
      <c r="I5282" s="54" t="s">
        <v>265</v>
      </c>
      <c r="J5282" s="54" t="s">
        <v>13647</v>
      </c>
      <c r="K5282" s="54" t="s">
        <v>19004</v>
      </c>
      <c r="L5282" s="54" t="s">
        <v>19005</v>
      </c>
      <c r="M5282" s="54" t="s">
        <v>19003</v>
      </c>
      <c r="N5282" s="54" t="s">
        <v>256</v>
      </c>
      <c r="O5282" s="54" t="s">
        <v>256</v>
      </c>
      <c r="P5282" s="54" t="s">
        <v>454</v>
      </c>
      <c r="Q5282" s="54" t="s">
        <v>256</v>
      </c>
      <c r="R5282" s="54" t="s">
        <v>431</v>
      </c>
      <c r="S5282" s="71"/>
      <c r="T5282" s="54" t="s">
        <v>256</v>
      </c>
      <c r="U5282" s="71">
        <v>44577</v>
      </c>
      <c r="V5282" s="54" t="s">
        <v>256</v>
      </c>
      <c r="W5282" t="str">
        <f t="shared" si="82"/>
        <v>Jan-22</v>
      </c>
    </row>
    <row r="5283" spans="1:23" x14ac:dyDescent="0.25">
      <c r="A5283" s="54" t="s">
        <v>317</v>
      </c>
      <c r="B5283" s="54" t="s">
        <v>432</v>
      </c>
      <c r="C5283" s="54" t="s">
        <v>263</v>
      </c>
      <c r="D5283" s="54" t="s">
        <v>429</v>
      </c>
      <c r="E5283" s="54" t="s">
        <v>19006</v>
      </c>
      <c r="F5283" s="71">
        <v>44576</v>
      </c>
      <c r="G5283" s="72">
        <v>257.14</v>
      </c>
      <c r="H5283" s="72">
        <v>21818.33</v>
      </c>
      <c r="I5283" s="54" t="s">
        <v>265</v>
      </c>
      <c r="J5283" s="54" t="s">
        <v>13647</v>
      </c>
      <c r="K5283" s="54" t="s">
        <v>19007</v>
      </c>
      <c r="L5283" s="54" t="s">
        <v>19008</v>
      </c>
      <c r="M5283" s="54" t="s">
        <v>19006</v>
      </c>
      <c r="N5283" s="54" t="s">
        <v>256</v>
      </c>
      <c r="O5283" s="54" t="s">
        <v>256</v>
      </c>
      <c r="P5283" s="54" t="s">
        <v>454</v>
      </c>
      <c r="Q5283" s="54" t="s">
        <v>256</v>
      </c>
      <c r="R5283" s="54" t="s">
        <v>431</v>
      </c>
      <c r="S5283" s="71"/>
      <c r="T5283" s="54" t="s">
        <v>256</v>
      </c>
      <c r="U5283" s="71">
        <v>44576</v>
      </c>
      <c r="V5283" s="54" t="s">
        <v>256</v>
      </c>
      <c r="W5283" t="str">
        <f t="shared" si="82"/>
        <v>Jan-22</v>
      </c>
    </row>
    <row r="5284" spans="1:23" x14ac:dyDescent="0.25">
      <c r="A5284" s="54" t="s">
        <v>317</v>
      </c>
      <c r="B5284" s="54" t="s">
        <v>432</v>
      </c>
      <c r="C5284" s="54" t="s">
        <v>263</v>
      </c>
      <c r="D5284" s="54" t="s">
        <v>429</v>
      </c>
      <c r="E5284" s="54" t="s">
        <v>19009</v>
      </c>
      <c r="F5284" s="71">
        <v>44576</v>
      </c>
      <c r="G5284" s="72">
        <v>2035.63</v>
      </c>
      <c r="H5284" s="72">
        <v>172723.21</v>
      </c>
      <c r="I5284" s="54" t="s">
        <v>265</v>
      </c>
      <c r="J5284" s="54" t="s">
        <v>13647</v>
      </c>
      <c r="K5284" s="54" t="s">
        <v>19010</v>
      </c>
      <c r="L5284" s="54" t="s">
        <v>19011</v>
      </c>
      <c r="M5284" s="54" t="s">
        <v>19009</v>
      </c>
      <c r="N5284" s="54" t="s">
        <v>256</v>
      </c>
      <c r="O5284" s="54" t="s">
        <v>256</v>
      </c>
      <c r="P5284" s="54" t="s">
        <v>454</v>
      </c>
      <c r="Q5284" s="54" t="s">
        <v>256</v>
      </c>
      <c r="R5284" s="54" t="s">
        <v>431</v>
      </c>
      <c r="S5284" s="71"/>
      <c r="T5284" s="54" t="s">
        <v>256</v>
      </c>
      <c r="U5284" s="71">
        <v>44576</v>
      </c>
      <c r="V5284" s="54" t="s">
        <v>256</v>
      </c>
      <c r="W5284" t="str">
        <f t="shared" si="82"/>
        <v>Jan-22</v>
      </c>
    </row>
    <row r="5285" spans="1:23" x14ac:dyDescent="0.25">
      <c r="A5285" s="54" t="s">
        <v>317</v>
      </c>
      <c r="B5285" s="54" t="s">
        <v>432</v>
      </c>
      <c r="C5285" s="54" t="s">
        <v>263</v>
      </c>
      <c r="D5285" s="54" t="s">
        <v>429</v>
      </c>
      <c r="E5285" s="54" t="s">
        <v>19012</v>
      </c>
      <c r="F5285" s="71">
        <v>44576</v>
      </c>
      <c r="G5285" s="72">
        <v>5061.7</v>
      </c>
      <c r="H5285" s="72">
        <v>429485.25</v>
      </c>
      <c r="I5285" s="54" t="s">
        <v>265</v>
      </c>
      <c r="J5285" s="54" t="s">
        <v>13647</v>
      </c>
      <c r="K5285" s="54" t="s">
        <v>19013</v>
      </c>
      <c r="L5285" s="54" t="s">
        <v>19014</v>
      </c>
      <c r="M5285" s="54" t="s">
        <v>19012</v>
      </c>
      <c r="N5285" s="54" t="s">
        <v>256</v>
      </c>
      <c r="O5285" s="54" t="s">
        <v>256</v>
      </c>
      <c r="P5285" s="54" t="s">
        <v>454</v>
      </c>
      <c r="Q5285" s="54" t="s">
        <v>256</v>
      </c>
      <c r="R5285" s="54" t="s">
        <v>431</v>
      </c>
      <c r="S5285" s="71"/>
      <c r="T5285" s="54" t="s">
        <v>256</v>
      </c>
      <c r="U5285" s="71">
        <v>44576</v>
      </c>
      <c r="V5285" s="54" t="s">
        <v>256</v>
      </c>
      <c r="W5285" t="str">
        <f t="shared" si="82"/>
        <v>Jan-22</v>
      </c>
    </row>
    <row r="5286" spans="1:23" x14ac:dyDescent="0.25">
      <c r="A5286" s="54" t="s">
        <v>317</v>
      </c>
      <c r="B5286" s="54" t="s">
        <v>432</v>
      </c>
      <c r="C5286" s="54" t="s">
        <v>263</v>
      </c>
      <c r="D5286" s="54" t="s">
        <v>429</v>
      </c>
      <c r="E5286" s="54" t="s">
        <v>19015</v>
      </c>
      <c r="F5286" s="71">
        <v>44577</v>
      </c>
      <c r="G5286" s="72">
        <v>133.85</v>
      </c>
      <c r="H5286" s="72">
        <v>11357.17</v>
      </c>
      <c r="I5286" s="54" t="s">
        <v>265</v>
      </c>
      <c r="J5286" s="54" t="s">
        <v>13647</v>
      </c>
      <c r="K5286" s="54" t="s">
        <v>19016</v>
      </c>
      <c r="L5286" s="54" t="s">
        <v>19017</v>
      </c>
      <c r="M5286" s="54" t="s">
        <v>19015</v>
      </c>
      <c r="N5286" s="54" t="s">
        <v>256</v>
      </c>
      <c r="O5286" s="54" t="s">
        <v>256</v>
      </c>
      <c r="P5286" s="54" t="s">
        <v>454</v>
      </c>
      <c r="Q5286" s="54" t="s">
        <v>256</v>
      </c>
      <c r="R5286" s="54" t="s">
        <v>431</v>
      </c>
      <c r="S5286" s="71"/>
      <c r="T5286" s="54" t="s">
        <v>256</v>
      </c>
      <c r="U5286" s="71">
        <v>44577</v>
      </c>
      <c r="V5286" s="54" t="s">
        <v>256</v>
      </c>
      <c r="W5286" t="str">
        <f t="shared" si="82"/>
        <v>Jan-22</v>
      </c>
    </row>
    <row r="5287" spans="1:23" x14ac:dyDescent="0.25">
      <c r="A5287" s="54" t="s">
        <v>317</v>
      </c>
      <c r="B5287" s="54" t="s">
        <v>432</v>
      </c>
      <c r="C5287" s="54" t="s">
        <v>263</v>
      </c>
      <c r="D5287" s="54" t="s">
        <v>429</v>
      </c>
      <c r="E5287" s="54" t="s">
        <v>19018</v>
      </c>
      <c r="F5287" s="71">
        <v>44577</v>
      </c>
      <c r="G5287" s="72">
        <v>150.56</v>
      </c>
      <c r="H5287" s="72">
        <v>12775.02</v>
      </c>
      <c r="I5287" s="54" t="s">
        <v>265</v>
      </c>
      <c r="J5287" s="54" t="s">
        <v>13647</v>
      </c>
      <c r="K5287" s="54" t="s">
        <v>19019</v>
      </c>
      <c r="L5287" s="54" t="s">
        <v>19020</v>
      </c>
      <c r="M5287" s="54" t="s">
        <v>19018</v>
      </c>
      <c r="N5287" s="54" t="s">
        <v>256</v>
      </c>
      <c r="O5287" s="54" t="s">
        <v>256</v>
      </c>
      <c r="P5287" s="54" t="s">
        <v>454</v>
      </c>
      <c r="Q5287" s="54" t="s">
        <v>256</v>
      </c>
      <c r="R5287" s="54" t="s">
        <v>431</v>
      </c>
      <c r="S5287" s="71"/>
      <c r="T5287" s="54" t="s">
        <v>256</v>
      </c>
      <c r="U5287" s="71">
        <v>44577</v>
      </c>
      <c r="V5287" s="54" t="s">
        <v>256</v>
      </c>
      <c r="W5287" t="str">
        <f t="shared" si="82"/>
        <v>Jan-22</v>
      </c>
    </row>
    <row r="5288" spans="1:23" x14ac:dyDescent="0.25">
      <c r="A5288" s="54" t="s">
        <v>317</v>
      </c>
      <c r="B5288" s="54" t="s">
        <v>432</v>
      </c>
      <c r="C5288" s="54" t="s">
        <v>263</v>
      </c>
      <c r="D5288" s="54" t="s">
        <v>429</v>
      </c>
      <c r="E5288" s="54" t="s">
        <v>19021</v>
      </c>
      <c r="F5288" s="71">
        <v>44579</v>
      </c>
      <c r="G5288" s="72">
        <v>221.76</v>
      </c>
      <c r="H5288" s="72">
        <v>18816.34</v>
      </c>
      <c r="I5288" s="54" t="s">
        <v>265</v>
      </c>
      <c r="J5288" s="54" t="s">
        <v>13647</v>
      </c>
      <c r="K5288" s="54" t="s">
        <v>19022</v>
      </c>
      <c r="L5288" s="54" t="s">
        <v>19023</v>
      </c>
      <c r="M5288" s="54" t="s">
        <v>19021</v>
      </c>
      <c r="N5288" s="54" t="s">
        <v>256</v>
      </c>
      <c r="O5288" s="54" t="s">
        <v>256</v>
      </c>
      <c r="P5288" s="54" t="s">
        <v>454</v>
      </c>
      <c r="Q5288" s="54" t="s">
        <v>256</v>
      </c>
      <c r="R5288" s="54" t="s">
        <v>431</v>
      </c>
      <c r="S5288" s="71"/>
      <c r="T5288" s="54" t="s">
        <v>256</v>
      </c>
      <c r="U5288" s="71">
        <v>44579</v>
      </c>
      <c r="V5288" s="54" t="s">
        <v>256</v>
      </c>
      <c r="W5288" t="str">
        <f t="shared" si="82"/>
        <v>Jan-22</v>
      </c>
    </row>
    <row r="5289" spans="1:23" x14ac:dyDescent="0.25">
      <c r="A5289" s="54" t="s">
        <v>317</v>
      </c>
      <c r="B5289" s="54" t="s">
        <v>432</v>
      </c>
      <c r="C5289" s="54" t="s">
        <v>263</v>
      </c>
      <c r="D5289" s="54" t="s">
        <v>429</v>
      </c>
      <c r="E5289" s="54" t="s">
        <v>19024</v>
      </c>
      <c r="F5289" s="71">
        <v>44579</v>
      </c>
      <c r="G5289" s="72">
        <v>443.53</v>
      </c>
      <c r="H5289" s="72">
        <v>37633.519999999997</v>
      </c>
      <c r="I5289" s="54" t="s">
        <v>265</v>
      </c>
      <c r="J5289" s="54" t="s">
        <v>13647</v>
      </c>
      <c r="K5289" s="54" t="s">
        <v>19025</v>
      </c>
      <c r="L5289" s="54" t="s">
        <v>19026</v>
      </c>
      <c r="M5289" s="54" t="s">
        <v>19024</v>
      </c>
      <c r="N5289" s="54" t="s">
        <v>256</v>
      </c>
      <c r="O5289" s="54" t="s">
        <v>256</v>
      </c>
      <c r="P5289" s="54" t="s">
        <v>454</v>
      </c>
      <c r="Q5289" s="54" t="s">
        <v>256</v>
      </c>
      <c r="R5289" s="54" t="s">
        <v>431</v>
      </c>
      <c r="S5289" s="71"/>
      <c r="T5289" s="54" t="s">
        <v>256</v>
      </c>
      <c r="U5289" s="71">
        <v>44579</v>
      </c>
      <c r="V5289" s="54" t="s">
        <v>256</v>
      </c>
      <c r="W5289" t="str">
        <f t="shared" si="82"/>
        <v>Jan-22</v>
      </c>
    </row>
    <row r="5290" spans="1:23" x14ac:dyDescent="0.25">
      <c r="A5290" s="54" t="s">
        <v>317</v>
      </c>
      <c r="B5290" s="54" t="s">
        <v>432</v>
      </c>
      <c r="C5290" s="54" t="s">
        <v>263</v>
      </c>
      <c r="D5290" s="54" t="s">
        <v>429</v>
      </c>
      <c r="E5290" s="54" t="s">
        <v>19027</v>
      </c>
      <c r="F5290" s="71">
        <v>44579</v>
      </c>
      <c r="G5290" s="72">
        <v>325.94</v>
      </c>
      <c r="H5290" s="72">
        <v>27656.01</v>
      </c>
      <c r="I5290" s="54" t="s">
        <v>265</v>
      </c>
      <c r="J5290" s="54" t="s">
        <v>13647</v>
      </c>
      <c r="K5290" s="54" t="s">
        <v>19028</v>
      </c>
      <c r="L5290" s="54" t="s">
        <v>19029</v>
      </c>
      <c r="M5290" s="54" t="s">
        <v>19027</v>
      </c>
      <c r="N5290" s="54" t="s">
        <v>256</v>
      </c>
      <c r="O5290" s="54" t="s">
        <v>256</v>
      </c>
      <c r="P5290" s="54" t="s">
        <v>454</v>
      </c>
      <c r="Q5290" s="54" t="s">
        <v>256</v>
      </c>
      <c r="R5290" s="54" t="s">
        <v>431</v>
      </c>
      <c r="S5290" s="71"/>
      <c r="T5290" s="54" t="s">
        <v>256</v>
      </c>
      <c r="U5290" s="71">
        <v>44579</v>
      </c>
      <c r="V5290" s="54" t="s">
        <v>256</v>
      </c>
      <c r="W5290" t="str">
        <f t="shared" si="82"/>
        <v>Jan-22</v>
      </c>
    </row>
    <row r="5291" spans="1:23" x14ac:dyDescent="0.25">
      <c r="A5291" s="54" t="s">
        <v>317</v>
      </c>
      <c r="B5291" s="54" t="s">
        <v>432</v>
      </c>
      <c r="C5291" s="54" t="s">
        <v>263</v>
      </c>
      <c r="D5291" s="54" t="s">
        <v>429</v>
      </c>
      <c r="E5291" s="54" t="s">
        <v>19030</v>
      </c>
      <c r="F5291" s="71">
        <v>44579</v>
      </c>
      <c r="G5291" s="72">
        <v>287.17</v>
      </c>
      <c r="H5291" s="72">
        <v>24366.37</v>
      </c>
      <c r="I5291" s="54" t="s">
        <v>265</v>
      </c>
      <c r="J5291" s="54" t="s">
        <v>13647</v>
      </c>
      <c r="K5291" s="54" t="s">
        <v>19031</v>
      </c>
      <c r="L5291" s="54" t="s">
        <v>19032</v>
      </c>
      <c r="M5291" s="54" t="s">
        <v>19030</v>
      </c>
      <c r="N5291" s="54" t="s">
        <v>256</v>
      </c>
      <c r="O5291" s="54" t="s">
        <v>256</v>
      </c>
      <c r="P5291" s="54" t="s">
        <v>454</v>
      </c>
      <c r="Q5291" s="54" t="s">
        <v>256</v>
      </c>
      <c r="R5291" s="54" t="s">
        <v>431</v>
      </c>
      <c r="S5291" s="71"/>
      <c r="T5291" s="54" t="s">
        <v>256</v>
      </c>
      <c r="U5291" s="71">
        <v>44579</v>
      </c>
      <c r="V5291" s="54" t="s">
        <v>256</v>
      </c>
      <c r="W5291" t="str">
        <f t="shared" si="82"/>
        <v>Jan-22</v>
      </c>
    </row>
    <row r="5292" spans="1:23" x14ac:dyDescent="0.25">
      <c r="A5292" s="54" t="s">
        <v>317</v>
      </c>
      <c r="B5292" s="54" t="s">
        <v>432</v>
      </c>
      <c r="C5292" s="54" t="s">
        <v>263</v>
      </c>
      <c r="D5292" s="54" t="s">
        <v>429</v>
      </c>
      <c r="E5292" s="54" t="s">
        <v>19033</v>
      </c>
      <c r="F5292" s="71">
        <v>44579</v>
      </c>
      <c r="G5292" s="72">
        <v>341.52</v>
      </c>
      <c r="H5292" s="72">
        <v>28977.97</v>
      </c>
      <c r="I5292" s="54" t="s">
        <v>265</v>
      </c>
      <c r="J5292" s="54" t="s">
        <v>13647</v>
      </c>
      <c r="K5292" s="54" t="s">
        <v>19034</v>
      </c>
      <c r="L5292" s="54" t="s">
        <v>19035</v>
      </c>
      <c r="M5292" s="54" t="s">
        <v>19033</v>
      </c>
      <c r="N5292" s="54" t="s">
        <v>256</v>
      </c>
      <c r="O5292" s="54" t="s">
        <v>256</v>
      </c>
      <c r="P5292" s="54" t="s">
        <v>454</v>
      </c>
      <c r="Q5292" s="54" t="s">
        <v>256</v>
      </c>
      <c r="R5292" s="54" t="s">
        <v>431</v>
      </c>
      <c r="S5292" s="71"/>
      <c r="T5292" s="54" t="s">
        <v>256</v>
      </c>
      <c r="U5292" s="71">
        <v>44579</v>
      </c>
      <c r="V5292" s="54" t="s">
        <v>256</v>
      </c>
      <c r="W5292" t="str">
        <f t="shared" si="82"/>
        <v>Jan-22</v>
      </c>
    </row>
    <row r="5293" spans="1:23" x14ac:dyDescent="0.25">
      <c r="A5293" s="54" t="s">
        <v>317</v>
      </c>
      <c r="B5293" s="54" t="s">
        <v>432</v>
      </c>
      <c r="C5293" s="54" t="s">
        <v>263</v>
      </c>
      <c r="D5293" s="54" t="s">
        <v>429</v>
      </c>
      <c r="E5293" s="54" t="s">
        <v>19036</v>
      </c>
      <c r="F5293" s="71">
        <v>44579</v>
      </c>
      <c r="G5293" s="72">
        <v>88.69</v>
      </c>
      <c r="H5293" s="72">
        <v>7525.35</v>
      </c>
      <c r="I5293" s="54" t="s">
        <v>265</v>
      </c>
      <c r="J5293" s="54" t="s">
        <v>13647</v>
      </c>
      <c r="K5293" s="54" t="s">
        <v>19037</v>
      </c>
      <c r="L5293" s="54" t="s">
        <v>19038</v>
      </c>
      <c r="M5293" s="54" t="s">
        <v>19036</v>
      </c>
      <c r="N5293" s="54" t="s">
        <v>256</v>
      </c>
      <c r="O5293" s="54" t="s">
        <v>256</v>
      </c>
      <c r="P5293" s="54" t="s">
        <v>454</v>
      </c>
      <c r="Q5293" s="54" t="s">
        <v>256</v>
      </c>
      <c r="R5293" s="54" t="s">
        <v>431</v>
      </c>
      <c r="S5293" s="71"/>
      <c r="T5293" s="54" t="s">
        <v>256</v>
      </c>
      <c r="U5293" s="71">
        <v>44579</v>
      </c>
      <c r="V5293" s="54" t="s">
        <v>256</v>
      </c>
      <c r="W5293" t="str">
        <f t="shared" si="82"/>
        <v>Jan-22</v>
      </c>
    </row>
    <row r="5294" spans="1:23" x14ac:dyDescent="0.25">
      <c r="A5294" s="54" t="s">
        <v>317</v>
      </c>
      <c r="B5294" s="54" t="s">
        <v>432</v>
      </c>
      <c r="C5294" s="54" t="s">
        <v>263</v>
      </c>
      <c r="D5294" s="54" t="s">
        <v>429</v>
      </c>
      <c r="E5294" s="54" t="s">
        <v>19039</v>
      </c>
      <c r="F5294" s="71">
        <v>44579</v>
      </c>
      <c r="G5294" s="72">
        <v>4523.8900000000003</v>
      </c>
      <c r="H5294" s="72">
        <v>383852.07</v>
      </c>
      <c r="I5294" s="54" t="s">
        <v>265</v>
      </c>
      <c r="J5294" s="54" t="s">
        <v>13647</v>
      </c>
      <c r="K5294" s="54" t="s">
        <v>19040</v>
      </c>
      <c r="L5294" s="54" t="s">
        <v>19041</v>
      </c>
      <c r="M5294" s="54" t="s">
        <v>19039</v>
      </c>
      <c r="N5294" s="54" t="s">
        <v>256</v>
      </c>
      <c r="O5294" s="54" t="s">
        <v>256</v>
      </c>
      <c r="P5294" s="54" t="s">
        <v>454</v>
      </c>
      <c r="Q5294" s="54" t="s">
        <v>256</v>
      </c>
      <c r="R5294" s="54" t="s">
        <v>431</v>
      </c>
      <c r="S5294" s="71"/>
      <c r="T5294" s="54" t="s">
        <v>256</v>
      </c>
      <c r="U5294" s="71">
        <v>44579</v>
      </c>
      <c r="V5294" s="54" t="s">
        <v>256</v>
      </c>
      <c r="W5294" t="str">
        <f t="shared" si="82"/>
        <v>Jan-22</v>
      </c>
    </row>
    <row r="5295" spans="1:23" x14ac:dyDescent="0.25">
      <c r="A5295" s="54" t="s">
        <v>317</v>
      </c>
      <c r="B5295" s="54" t="s">
        <v>432</v>
      </c>
      <c r="C5295" s="54" t="s">
        <v>263</v>
      </c>
      <c r="D5295" s="54" t="s">
        <v>429</v>
      </c>
      <c r="E5295" s="54" t="s">
        <v>19042</v>
      </c>
      <c r="F5295" s="71">
        <v>44579</v>
      </c>
      <c r="G5295" s="72">
        <v>92.04</v>
      </c>
      <c r="H5295" s="72">
        <v>7809.59</v>
      </c>
      <c r="I5295" s="54" t="s">
        <v>265</v>
      </c>
      <c r="J5295" s="54" t="s">
        <v>13647</v>
      </c>
      <c r="K5295" s="54" t="s">
        <v>19043</v>
      </c>
      <c r="L5295" s="54" t="s">
        <v>19044</v>
      </c>
      <c r="M5295" s="54" t="s">
        <v>19042</v>
      </c>
      <c r="N5295" s="54" t="s">
        <v>256</v>
      </c>
      <c r="O5295" s="54" t="s">
        <v>256</v>
      </c>
      <c r="P5295" s="54" t="s">
        <v>454</v>
      </c>
      <c r="Q5295" s="54" t="s">
        <v>256</v>
      </c>
      <c r="R5295" s="54" t="s">
        <v>431</v>
      </c>
      <c r="S5295" s="71"/>
      <c r="T5295" s="54" t="s">
        <v>256</v>
      </c>
      <c r="U5295" s="71">
        <v>44579</v>
      </c>
      <c r="V5295" s="54" t="s">
        <v>256</v>
      </c>
      <c r="W5295" t="str">
        <f t="shared" si="82"/>
        <v>Jan-22</v>
      </c>
    </row>
    <row r="5296" spans="1:23" x14ac:dyDescent="0.25">
      <c r="A5296" s="54" t="s">
        <v>317</v>
      </c>
      <c r="B5296" s="54" t="s">
        <v>432</v>
      </c>
      <c r="C5296" s="54" t="s">
        <v>263</v>
      </c>
      <c r="D5296" s="54" t="s">
        <v>429</v>
      </c>
      <c r="E5296" s="54" t="s">
        <v>19045</v>
      </c>
      <c r="F5296" s="71">
        <v>44579</v>
      </c>
      <c r="G5296" s="72">
        <v>27.57</v>
      </c>
      <c r="H5296" s="72">
        <v>2339.31</v>
      </c>
      <c r="I5296" s="54" t="s">
        <v>265</v>
      </c>
      <c r="J5296" s="54" t="s">
        <v>13647</v>
      </c>
      <c r="K5296" s="54" t="s">
        <v>19046</v>
      </c>
      <c r="L5296" s="54" t="s">
        <v>19047</v>
      </c>
      <c r="M5296" s="54" t="s">
        <v>19045</v>
      </c>
      <c r="N5296" s="54" t="s">
        <v>256</v>
      </c>
      <c r="O5296" s="54" t="s">
        <v>256</v>
      </c>
      <c r="P5296" s="54" t="s">
        <v>454</v>
      </c>
      <c r="Q5296" s="54" t="s">
        <v>256</v>
      </c>
      <c r="R5296" s="54" t="s">
        <v>431</v>
      </c>
      <c r="S5296" s="71"/>
      <c r="T5296" s="54" t="s">
        <v>256</v>
      </c>
      <c r="U5296" s="71">
        <v>44579</v>
      </c>
      <c r="V5296" s="54" t="s">
        <v>256</v>
      </c>
      <c r="W5296" t="str">
        <f t="shared" si="82"/>
        <v>Jan-22</v>
      </c>
    </row>
    <row r="5297" spans="1:23" x14ac:dyDescent="0.25">
      <c r="A5297" s="54" t="s">
        <v>317</v>
      </c>
      <c r="B5297" s="54" t="s">
        <v>432</v>
      </c>
      <c r="C5297" s="54" t="s">
        <v>263</v>
      </c>
      <c r="D5297" s="54" t="s">
        <v>429</v>
      </c>
      <c r="E5297" s="54" t="s">
        <v>19048</v>
      </c>
      <c r="F5297" s="71">
        <v>44579</v>
      </c>
      <c r="G5297" s="72">
        <v>62.62</v>
      </c>
      <c r="H5297" s="72">
        <v>5313.31</v>
      </c>
      <c r="I5297" s="54" t="s">
        <v>265</v>
      </c>
      <c r="J5297" s="54" t="s">
        <v>13647</v>
      </c>
      <c r="K5297" s="54" t="s">
        <v>19049</v>
      </c>
      <c r="L5297" s="54" t="s">
        <v>19050</v>
      </c>
      <c r="M5297" s="54" t="s">
        <v>19048</v>
      </c>
      <c r="N5297" s="54" t="s">
        <v>256</v>
      </c>
      <c r="O5297" s="54" t="s">
        <v>256</v>
      </c>
      <c r="P5297" s="54" t="s">
        <v>454</v>
      </c>
      <c r="Q5297" s="54" t="s">
        <v>256</v>
      </c>
      <c r="R5297" s="54" t="s">
        <v>431</v>
      </c>
      <c r="S5297" s="71"/>
      <c r="T5297" s="54" t="s">
        <v>256</v>
      </c>
      <c r="U5297" s="71">
        <v>44579</v>
      </c>
      <c r="V5297" s="54" t="s">
        <v>256</v>
      </c>
      <c r="W5297" t="str">
        <f t="shared" si="82"/>
        <v>Jan-22</v>
      </c>
    </row>
    <row r="5298" spans="1:23" x14ac:dyDescent="0.25">
      <c r="A5298" s="54" t="s">
        <v>317</v>
      </c>
      <c r="B5298" s="54" t="s">
        <v>432</v>
      </c>
      <c r="C5298" s="54" t="s">
        <v>263</v>
      </c>
      <c r="D5298" s="54" t="s">
        <v>429</v>
      </c>
      <c r="E5298" s="54" t="s">
        <v>19051</v>
      </c>
      <c r="F5298" s="71">
        <v>44579</v>
      </c>
      <c r="G5298" s="72">
        <v>4.99</v>
      </c>
      <c r="H5298" s="72">
        <v>423.4</v>
      </c>
      <c r="I5298" s="54" t="s">
        <v>265</v>
      </c>
      <c r="J5298" s="54" t="s">
        <v>13647</v>
      </c>
      <c r="K5298" s="54" t="s">
        <v>19052</v>
      </c>
      <c r="L5298" s="54" t="s">
        <v>19053</v>
      </c>
      <c r="M5298" s="54" t="s">
        <v>19051</v>
      </c>
      <c r="N5298" s="54" t="s">
        <v>256</v>
      </c>
      <c r="O5298" s="54" t="s">
        <v>256</v>
      </c>
      <c r="P5298" s="54" t="s">
        <v>454</v>
      </c>
      <c r="Q5298" s="54" t="s">
        <v>256</v>
      </c>
      <c r="R5298" s="54" t="s">
        <v>431</v>
      </c>
      <c r="S5298" s="71"/>
      <c r="T5298" s="54" t="s">
        <v>256</v>
      </c>
      <c r="U5298" s="71">
        <v>44579</v>
      </c>
      <c r="V5298" s="54" t="s">
        <v>256</v>
      </c>
      <c r="W5298" t="str">
        <f t="shared" si="82"/>
        <v>Jan-22</v>
      </c>
    </row>
    <row r="5299" spans="1:23" x14ac:dyDescent="0.25">
      <c r="A5299" s="54" t="s">
        <v>317</v>
      </c>
      <c r="B5299" s="54" t="s">
        <v>432</v>
      </c>
      <c r="C5299" s="54" t="s">
        <v>263</v>
      </c>
      <c r="D5299" s="54" t="s">
        <v>429</v>
      </c>
      <c r="E5299" s="54" t="s">
        <v>19054</v>
      </c>
      <c r="F5299" s="71">
        <v>44580</v>
      </c>
      <c r="G5299" s="72">
        <v>60.94</v>
      </c>
      <c r="H5299" s="72">
        <v>5170.76</v>
      </c>
      <c r="I5299" s="54" t="s">
        <v>265</v>
      </c>
      <c r="J5299" s="54" t="s">
        <v>13647</v>
      </c>
      <c r="K5299" s="54" t="s">
        <v>19055</v>
      </c>
      <c r="L5299" s="54" t="s">
        <v>19056</v>
      </c>
      <c r="M5299" s="54" t="s">
        <v>19054</v>
      </c>
      <c r="N5299" s="54" t="s">
        <v>256</v>
      </c>
      <c r="O5299" s="54" t="s">
        <v>256</v>
      </c>
      <c r="P5299" s="54" t="s">
        <v>454</v>
      </c>
      <c r="Q5299" s="54" t="s">
        <v>256</v>
      </c>
      <c r="R5299" s="54" t="s">
        <v>431</v>
      </c>
      <c r="S5299" s="71"/>
      <c r="T5299" s="54" t="s">
        <v>256</v>
      </c>
      <c r="U5299" s="71">
        <v>44580</v>
      </c>
      <c r="V5299" s="54" t="s">
        <v>256</v>
      </c>
      <c r="W5299" t="str">
        <f t="shared" si="82"/>
        <v>Jan-22</v>
      </c>
    </row>
    <row r="5300" spans="1:23" x14ac:dyDescent="0.25">
      <c r="A5300" s="54" t="s">
        <v>317</v>
      </c>
      <c r="B5300" s="54" t="s">
        <v>432</v>
      </c>
      <c r="C5300" s="54" t="s">
        <v>263</v>
      </c>
      <c r="D5300" s="54" t="s">
        <v>429</v>
      </c>
      <c r="E5300" s="54" t="s">
        <v>19057</v>
      </c>
      <c r="F5300" s="71">
        <v>44580</v>
      </c>
      <c r="G5300" s="72">
        <v>43.85</v>
      </c>
      <c r="H5300" s="72">
        <v>3720.67</v>
      </c>
      <c r="I5300" s="54" t="s">
        <v>265</v>
      </c>
      <c r="J5300" s="54" t="s">
        <v>13647</v>
      </c>
      <c r="K5300" s="54" t="s">
        <v>19058</v>
      </c>
      <c r="L5300" s="54" t="s">
        <v>19059</v>
      </c>
      <c r="M5300" s="54" t="s">
        <v>19057</v>
      </c>
      <c r="N5300" s="54" t="s">
        <v>256</v>
      </c>
      <c r="O5300" s="54" t="s">
        <v>256</v>
      </c>
      <c r="P5300" s="54" t="s">
        <v>454</v>
      </c>
      <c r="Q5300" s="54" t="s">
        <v>256</v>
      </c>
      <c r="R5300" s="54" t="s">
        <v>431</v>
      </c>
      <c r="S5300" s="71"/>
      <c r="T5300" s="54" t="s">
        <v>256</v>
      </c>
      <c r="U5300" s="71">
        <v>44580</v>
      </c>
      <c r="V5300" s="54" t="s">
        <v>256</v>
      </c>
      <c r="W5300" t="str">
        <f t="shared" si="82"/>
        <v>Jan-22</v>
      </c>
    </row>
    <row r="5301" spans="1:23" x14ac:dyDescent="0.25">
      <c r="A5301" s="54" t="s">
        <v>317</v>
      </c>
      <c r="B5301" s="54" t="s">
        <v>432</v>
      </c>
      <c r="C5301" s="54" t="s">
        <v>263</v>
      </c>
      <c r="D5301" s="54" t="s">
        <v>429</v>
      </c>
      <c r="E5301" s="54" t="s">
        <v>19060</v>
      </c>
      <c r="F5301" s="71">
        <v>44580</v>
      </c>
      <c r="G5301" s="72">
        <v>415.81</v>
      </c>
      <c r="H5301" s="72">
        <v>35281.480000000003</v>
      </c>
      <c r="I5301" s="54" t="s">
        <v>265</v>
      </c>
      <c r="J5301" s="54" t="s">
        <v>13647</v>
      </c>
      <c r="K5301" s="54" t="s">
        <v>19061</v>
      </c>
      <c r="L5301" s="54" t="s">
        <v>19062</v>
      </c>
      <c r="M5301" s="54" t="s">
        <v>19060</v>
      </c>
      <c r="N5301" s="54" t="s">
        <v>256</v>
      </c>
      <c r="O5301" s="54" t="s">
        <v>256</v>
      </c>
      <c r="P5301" s="54" t="s">
        <v>454</v>
      </c>
      <c r="Q5301" s="54" t="s">
        <v>256</v>
      </c>
      <c r="R5301" s="54" t="s">
        <v>431</v>
      </c>
      <c r="S5301" s="71"/>
      <c r="T5301" s="54" t="s">
        <v>256</v>
      </c>
      <c r="U5301" s="71">
        <v>44580</v>
      </c>
      <c r="V5301" s="54" t="s">
        <v>256</v>
      </c>
      <c r="W5301" t="str">
        <f t="shared" si="82"/>
        <v>Jan-22</v>
      </c>
    </row>
    <row r="5302" spans="1:23" x14ac:dyDescent="0.25">
      <c r="A5302" s="54" t="s">
        <v>317</v>
      </c>
      <c r="B5302" s="54" t="s">
        <v>432</v>
      </c>
      <c r="C5302" s="54" t="s">
        <v>263</v>
      </c>
      <c r="D5302" s="54" t="s">
        <v>429</v>
      </c>
      <c r="E5302" s="54" t="s">
        <v>19063</v>
      </c>
      <c r="F5302" s="71">
        <v>44580</v>
      </c>
      <c r="G5302" s="72">
        <v>0.62</v>
      </c>
      <c r="H5302" s="72">
        <v>52.61</v>
      </c>
      <c r="I5302" s="54" t="s">
        <v>265</v>
      </c>
      <c r="J5302" s="54" t="s">
        <v>13647</v>
      </c>
      <c r="K5302" s="54" t="s">
        <v>19064</v>
      </c>
      <c r="L5302" s="54" t="s">
        <v>19065</v>
      </c>
      <c r="M5302" s="54" t="s">
        <v>19063</v>
      </c>
      <c r="N5302" s="54" t="s">
        <v>256</v>
      </c>
      <c r="O5302" s="54" t="s">
        <v>256</v>
      </c>
      <c r="P5302" s="54" t="s">
        <v>454</v>
      </c>
      <c r="Q5302" s="54" t="s">
        <v>256</v>
      </c>
      <c r="R5302" s="54" t="s">
        <v>431</v>
      </c>
      <c r="S5302" s="71"/>
      <c r="T5302" s="54" t="s">
        <v>256</v>
      </c>
      <c r="U5302" s="71">
        <v>44580</v>
      </c>
      <c r="V5302" s="54" t="s">
        <v>256</v>
      </c>
      <c r="W5302" t="str">
        <f t="shared" si="82"/>
        <v>Jan-22</v>
      </c>
    </row>
    <row r="5303" spans="1:23" x14ac:dyDescent="0.25">
      <c r="A5303" s="54" t="s">
        <v>317</v>
      </c>
      <c r="B5303" s="54" t="s">
        <v>432</v>
      </c>
      <c r="C5303" s="54" t="s">
        <v>263</v>
      </c>
      <c r="D5303" s="54" t="s">
        <v>429</v>
      </c>
      <c r="E5303" s="54" t="s">
        <v>19066</v>
      </c>
      <c r="F5303" s="71">
        <v>44580</v>
      </c>
      <c r="G5303" s="72">
        <v>95.11</v>
      </c>
      <c r="H5303" s="72">
        <v>8070.08</v>
      </c>
      <c r="I5303" s="54" t="s">
        <v>265</v>
      </c>
      <c r="J5303" s="54" t="s">
        <v>13647</v>
      </c>
      <c r="K5303" s="54" t="s">
        <v>19067</v>
      </c>
      <c r="L5303" s="54" t="s">
        <v>19068</v>
      </c>
      <c r="M5303" s="54" t="s">
        <v>19066</v>
      </c>
      <c r="N5303" s="54" t="s">
        <v>256</v>
      </c>
      <c r="O5303" s="54" t="s">
        <v>256</v>
      </c>
      <c r="P5303" s="54" t="s">
        <v>454</v>
      </c>
      <c r="Q5303" s="54" t="s">
        <v>256</v>
      </c>
      <c r="R5303" s="54" t="s">
        <v>431</v>
      </c>
      <c r="S5303" s="71"/>
      <c r="T5303" s="54" t="s">
        <v>256</v>
      </c>
      <c r="U5303" s="71">
        <v>44580</v>
      </c>
      <c r="V5303" s="54" t="s">
        <v>256</v>
      </c>
      <c r="W5303" t="str">
        <f t="shared" si="82"/>
        <v>Jan-22</v>
      </c>
    </row>
    <row r="5304" spans="1:23" x14ac:dyDescent="0.25">
      <c r="A5304" s="54" t="s">
        <v>317</v>
      </c>
      <c r="B5304" s="54" t="s">
        <v>432</v>
      </c>
      <c r="C5304" s="54" t="s">
        <v>263</v>
      </c>
      <c r="D5304" s="54" t="s">
        <v>429</v>
      </c>
      <c r="E5304" s="54" t="s">
        <v>19069</v>
      </c>
      <c r="F5304" s="71">
        <v>44579</v>
      </c>
      <c r="G5304" s="72">
        <v>148.13</v>
      </c>
      <c r="H5304" s="72">
        <v>12568.83</v>
      </c>
      <c r="I5304" s="54" t="s">
        <v>265</v>
      </c>
      <c r="J5304" s="54" t="s">
        <v>13647</v>
      </c>
      <c r="K5304" s="54" t="s">
        <v>19070</v>
      </c>
      <c r="L5304" s="54" t="s">
        <v>19071</v>
      </c>
      <c r="M5304" s="54" t="s">
        <v>19069</v>
      </c>
      <c r="N5304" s="54" t="s">
        <v>256</v>
      </c>
      <c r="O5304" s="54" t="s">
        <v>256</v>
      </c>
      <c r="P5304" s="54" t="s">
        <v>454</v>
      </c>
      <c r="Q5304" s="54" t="s">
        <v>256</v>
      </c>
      <c r="R5304" s="54" t="s">
        <v>431</v>
      </c>
      <c r="S5304" s="71"/>
      <c r="T5304" s="54" t="s">
        <v>256</v>
      </c>
      <c r="U5304" s="71">
        <v>44579</v>
      </c>
      <c r="V5304" s="54" t="s">
        <v>256</v>
      </c>
      <c r="W5304" t="str">
        <f t="shared" si="82"/>
        <v>Jan-22</v>
      </c>
    </row>
    <row r="5305" spans="1:23" x14ac:dyDescent="0.25">
      <c r="A5305" s="54" t="s">
        <v>317</v>
      </c>
      <c r="B5305" s="54" t="s">
        <v>432</v>
      </c>
      <c r="C5305" s="54" t="s">
        <v>263</v>
      </c>
      <c r="D5305" s="54" t="s">
        <v>429</v>
      </c>
      <c r="E5305" s="54" t="s">
        <v>19072</v>
      </c>
      <c r="F5305" s="71">
        <v>44580</v>
      </c>
      <c r="G5305" s="72">
        <v>144.6</v>
      </c>
      <c r="H5305" s="72">
        <v>12269.31</v>
      </c>
      <c r="I5305" s="54" t="s">
        <v>265</v>
      </c>
      <c r="J5305" s="54" t="s">
        <v>13647</v>
      </c>
      <c r="K5305" s="54" t="s">
        <v>19073</v>
      </c>
      <c r="L5305" s="54" t="s">
        <v>19074</v>
      </c>
      <c r="M5305" s="54" t="s">
        <v>19072</v>
      </c>
      <c r="N5305" s="54" t="s">
        <v>256</v>
      </c>
      <c r="O5305" s="54" t="s">
        <v>256</v>
      </c>
      <c r="P5305" s="54" t="s">
        <v>454</v>
      </c>
      <c r="Q5305" s="54" t="s">
        <v>256</v>
      </c>
      <c r="R5305" s="54" t="s">
        <v>431</v>
      </c>
      <c r="S5305" s="71"/>
      <c r="T5305" s="54" t="s">
        <v>256</v>
      </c>
      <c r="U5305" s="71">
        <v>44580</v>
      </c>
      <c r="V5305" s="54" t="s">
        <v>256</v>
      </c>
      <c r="W5305" t="str">
        <f t="shared" si="82"/>
        <v>Jan-22</v>
      </c>
    </row>
    <row r="5306" spans="1:23" x14ac:dyDescent="0.25">
      <c r="A5306" s="54" t="s">
        <v>317</v>
      </c>
      <c r="B5306" s="54" t="s">
        <v>432</v>
      </c>
      <c r="C5306" s="54" t="s">
        <v>263</v>
      </c>
      <c r="D5306" s="54" t="s">
        <v>429</v>
      </c>
      <c r="E5306" s="54" t="s">
        <v>19075</v>
      </c>
      <c r="F5306" s="71">
        <v>44580</v>
      </c>
      <c r="G5306" s="72">
        <v>496.8</v>
      </c>
      <c r="H5306" s="72">
        <v>42153.48</v>
      </c>
      <c r="I5306" s="54" t="s">
        <v>265</v>
      </c>
      <c r="J5306" s="54" t="s">
        <v>13647</v>
      </c>
      <c r="K5306" s="54" t="s">
        <v>19076</v>
      </c>
      <c r="L5306" s="54" t="s">
        <v>19077</v>
      </c>
      <c r="M5306" s="54" t="s">
        <v>19075</v>
      </c>
      <c r="N5306" s="54" t="s">
        <v>256</v>
      </c>
      <c r="O5306" s="54" t="s">
        <v>256</v>
      </c>
      <c r="P5306" s="54" t="s">
        <v>454</v>
      </c>
      <c r="Q5306" s="54" t="s">
        <v>256</v>
      </c>
      <c r="R5306" s="54" t="s">
        <v>431</v>
      </c>
      <c r="S5306" s="71"/>
      <c r="T5306" s="54" t="s">
        <v>256</v>
      </c>
      <c r="U5306" s="71">
        <v>44580</v>
      </c>
      <c r="V5306" s="54" t="s">
        <v>256</v>
      </c>
      <c r="W5306" t="str">
        <f t="shared" si="82"/>
        <v>Jan-22</v>
      </c>
    </row>
    <row r="5307" spans="1:23" x14ac:dyDescent="0.25">
      <c r="A5307" s="54" t="s">
        <v>317</v>
      </c>
      <c r="B5307" s="54" t="s">
        <v>432</v>
      </c>
      <c r="C5307" s="54" t="s">
        <v>263</v>
      </c>
      <c r="D5307" s="54" t="s">
        <v>429</v>
      </c>
      <c r="E5307" s="54" t="s">
        <v>19078</v>
      </c>
      <c r="F5307" s="71">
        <v>44580</v>
      </c>
      <c r="G5307" s="72">
        <v>1018.23</v>
      </c>
      <c r="H5307" s="72">
        <v>86396.82</v>
      </c>
      <c r="I5307" s="54" t="s">
        <v>265</v>
      </c>
      <c r="J5307" s="54" t="s">
        <v>13647</v>
      </c>
      <c r="K5307" s="54" t="s">
        <v>19079</v>
      </c>
      <c r="L5307" s="54" t="s">
        <v>19080</v>
      </c>
      <c r="M5307" s="54" t="s">
        <v>19078</v>
      </c>
      <c r="N5307" s="54" t="s">
        <v>256</v>
      </c>
      <c r="O5307" s="54" t="s">
        <v>256</v>
      </c>
      <c r="P5307" s="54" t="s">
        <v>454</v>
      </c>
      <c r="Q5307" s="54" t="s">
        <v>256</v>
      </c>
      <c r="R5307" s="54" t="s">
        <v>431</v>
      </c>
      <c r="S5307" s="71"/>
      <c r="T5307" s="54" t="s">
        <v>256</v>
      </c>
      <c r="U5307" s="71">
        <v>44580</v>
      </c>
      <c r="V5307" s="54" t="s">
        <v>256</v>
      </c>
      <c r="W5307" t="str">
        <f t="shared" si="82"/>
        <v>Jan-22</v>
      </c>
    </row>
    <row r="5308" spans="1:23" x14ac:dyDescent="0.25">
      <c r="A5308" s="54" t="s">
        <v>317</v>
      </c>
      <c r="B5308" s="54" t="s">
        <v>432</v>
      </c>
      <c r="C5308" s="54" t="s">
        <v>263</v>
      </c>
      <c r="D5308" s="54" t="s">
        <v>429</v>
      </c>
      <c r="E5308" s="54" t="s">
        <v>19081</v>
      </c>
      <c r="F5308" s="71">
        <v>44580</v>
      </c>
      <c r="G5308" s="72">
        <v>3416.99</v>
      </c>
      <c r="H5308" s="72">
        <v>289931.59999999998</v>
      </c>
      <c r="I5308" s="54" t="s">
        <v>265</v>
      </c>
      <c r="J5308" s="54" t="s">
        <v>13647</v>
      </c>
      <c r="K5308" s="54" t="s">
        <v>19082</v>
      </c>
      <c r="L5308" s="54" t="s">
        <v>19083</v>
      </c>
      <c r="M5308" s="54" t="s">
        <v>19081</v>
      </c>
      <c r="N5308" s="54" t="s">
        <v>256</v>
      </c>
      <c r="O5308" s="54" t="s">
        <v>256</v>
      </c>
      <c r="P5308" s="54" t="s">
        <v>454</v>
      </c>
      <c r="Q5308" s="54" t="s">
        <v>256</v>
      </c>
      <c r="R5308" s="54" t="s">
        <v>431</v>
      </c>
      <c r="S5308" s="71"/>
      <c r="T5308" s="54" t="s">
        <v>256</v>
      </c>
      <c r="U5308" s="71">
        <v>44580</v>
      </c>
      <c r="V5308" s="54" t="s">
        <v>256</v>
      </c>
      <c r="W5308" t="str">
        <f t="shared" si="82"/>
        <v>Jan-22</v>
      </c>
    </row>
    <row r="5309" spans="1:23" x14ac:dyDescent="0.25">
      <c r="A5309" s="54" t="s">
        <v>317</v>
      </c>
      <c r="B5309" s="54" t="s">
        <v>432</v>
      </c>
      <c r="C5309" s="54" t="s">
        <v>263</v>
      </c>
      <c r="D5309" s="54" t="s">
        <v>429</v>
      </c>
      <c r="E5309" s="54" t="s">
        <v>19084</v>
      </c>
      <c r="F5309" s="71">
        <v>44590</v>
      </c>
      <c r="G5309" s="72">
        <v>14.97</v>
      </c>
      <c r="H5309" s="72">
        <v>1270.2</v>
      </c>
      <c r="I5309" s="54" t="s">
        <v>265</v>
      </c>
      <c r="J5309" s="54" t="s">
        <v>13647</v>
      </c>
      <c r="K5309" s="54" t="s">
        <v>19085</v>
      </c>
      <c r="L5309" s="54" t="s">
        <v>19086</v>
      </c>
      <c r="M5309" s="54" t="s">
        <v>19084</v>
      </c>
      <c r="N5309" s="54" t="s">
        <v>256</v>
      </c>
      <c r="O5309" s="54" t="s">
        <v>256</v>
      </c>
      <c r="P5309" s="54" t="s">
        <v>454</v>
      </c>
      <c r="Q5309" s="54" t="s">
        <v>256</v>
      </c>
      <c r="R5309" s="54" t="s">
        <v>431</v>
      </c>
      <c r="S5309" s="71"/>
      <c r="T5309" s="54" t="s">
        <v>256</v>
      </c>
      <c r="U5309" s="71">
        <v>44590</v>
      </c>
      <c r="V5309" s="54" t="s">
        <v>256</v>
      </c>
      <c r="W5309" t="str">
        <f t="shared" si="82"/>
        <v>Jan-22</v>
      </c>
    </row>
    <row r="5310" spans="1:23" x14ac:dyDescent="0.25">
      <c r="A5310" s="54" t="s">
        <v>317</v>
      </c>
      <c r="B5310" s="54" t="s">
        <v>432</v>
      </c>
      <c r="C5310" s="54" t="s">
        <v>263</v>
      </c>
      <c r="D5310" s="54" t="s">
        <v>429</v>
      </c>
      <c r="E5310" s="54" t="s">
        <v>19087</v>
      </c>
      <c r="F5310" s="71">
        <v>44590</v>
      </c>
      <c r="G5310" s="72">
        <v>90.86</v>
      </c>
      <c r="H5310" s="72">
        <v>7709.47</v>
      </c>
      <c r="I5310" s="54" t="s">
        <v>265</v>
      </c>
      <c r="J5310" s="54" t="s">
        <v>13647</v>
      </c>
      <c r="K5310" s="54" t="s">
        <v>19088</v>
      </c>
      <c r="L5310" s="54" t="s">
        <v>19089</v>
      </c>
      <c r="M5310" s="54" t="s">
        <v>19087</v>
      </c>
      <c r="N5310" s="54" t="s">
        <v>256</v>
      </c>
      <c r="O5310" s="54" t="s">
        <v>256</v>
      </c>
      <c r="P5310" s="54" t="s">
        <v>454</v>
      </c>
      <c r="Q5310" s="54" t="s">
        <v>256</v>
      </c>
      <c r="R5310" s="54" t="s">
        <v>431</v>
      </c>
      <c r="S5310" s="71"/>
      <c r="T5310" s="54" t="s">
        <v>256</v>
      </c>
      <c r="U5310" s="71">
        <v>44590</v>
      </c>
      <c r="V5310" s="54" t="s">
        <v>256</v>
      </c>
      <c r="W5310" t="str">
        <f t="shared" si="82"/>
        <v>Jan-22</v>
      </c>
    </row>
    <row r="5311" spans="1:23" x14ac:dyDescent="0.25">
      <c r="A5311" s="54" t="s">
        <v>317</v>
      </c>
      <c r="B5311" s="54" t="s">
        <v>432</v>
      </c>
      <c r="C5311" s="54" t="s">
        <v>263</v>
      </c>
      <c r="D5311" s="54" t="s">
        <v>429</v>
      </c>
      <c r="E5311" s="54" t="s">
        <v>19090</v>
      </c>
      <c r="F5311" s="71">
        <v>44590</v>
      </c>
      <c r="G5311" s="72">
        <v>1437.03</v>
      </c>
      <c r="H5311" s="72">
        <v>121932</v>
      </c>
      <c r="I5311" s="54" t="s">
        <v>265</v>
      </c>
      <c r="J5311" s="54" t="s">
        <v>13647</v>
      </c>
      <c r="K5311" s="54" t="s">
        <v>19091</v>
      </c>
      <c r="L5311" s="54" t="s">
        <v>19092</v>
      </c>
      <c r="M5311" s="54" t="s">
        <v>19090</v>
      </c>
      <c r="N5311" s="54" t="s">
        <v>256</v>
      </c>
      <c r="O5311" s="54" t="s">
        <v>256</v>
      </c>
      <c r="P5311" s="54" t="s">
        <v>454</v>
      </c>
      <c r="Q5311" s="54" t="s">
        <v>256</v>
      </c>
      <c r="R5311" s="54" t="s">
        <v>431</v>
      </c>
      <c r="S5311" s="71"/>
      <c r="T5311" s="54" t="s">
        <v>256</v>
      </c>
      <c r="U5311" s="71">
        <v>44590</v>
      </c>
      <c r="V5311" s="54" t="s">
        <v>256</v>
      </c>
      <c r="W5311" t="str">
        <f t="shared" si="82"/>
        <v>Jan-22</v>
      </c>
    </row>
    <row r="5312" spans="1:23" x14ac:dyDescent="0.25">
      <c r="A5312" s="54" t="s">
        <v>317</v>
      </c>
      <c r="B5312" s="54" t="s">
        <v>432</v>
      </c>
      <c r="C5312" s="54" t="s">
        <v>263</v>
      </c>
      <c r="D5312" s="54" t="s">
        <v>429</v>
      </c>
      <c r="E5312" s="54" t="s">
        <v>19093</v>
      </c>
      <c r="F5312" s="71">
        <v>44590</v>
      </c>
      <c r="G5312" s="72">
        <v>235.13</v>
      </c>
      <c r="H5312" s="72">
        <v>19950.78</v>
      </c>
      <c r="I5312" s="54" t="s">
        <v>265</v>
      </c>
      <c r="J5312" s="54" t="s">
        <v>13647</v>
      </c>
      <c r="K5312" s="54" t="s">
        <v>19094</v>
      </c>
      <c r="L5312" s="54" t="s">
        <v>19095</v>
      </c>
      <c r="M5312" s="54" t="s">
        <v>19093</v>
      </c>
      <c r="N5312" s="54" t="s">
        <v>256</v>
      </c>
      <c r="O5312" s="54" t="s">
        <v>256</v>
      </c>
      <c r="P5312" s="54" t="s">
        <v>454</v>
      </c>
      <c r="Q5312" s="54" t="s">
        <v>256</v>
      </c>
      <c r="R5312" s="54" t="s">
        <v>431</v>
      </c>
      <c r="S5312" s="71"/>
      <c r="T5312" s="54" t="s">
        <v>256</v>
      </c>
      <c r="U5312" s="71">
        <v>44590</v>
      </c>
      <c r="V5312" s="54" t="s">
        <v>256</v>
      </c>
      <c r="W5312" t="str">
        <f t="shared" si="82"/>
        <v>Jan-22</v>
      </c>
    </row>
    <row r="5313" spans="1:23" x14ac:dyDescent="0.25">
      <c r="A5313" s="54" t="s">
        <v>317</v>
      </c>
      <c r="B5313" s="54" t="s">
        <v>432</v>
      </c>
      <c r="C5313" s="54" t="s">
        <v>263</v>
      </c>
      <c r="D5313" s="54" t="s">
        <v>429</v>
      </c>
      <c r="E5313" s="54" t="s">
        <v>19096</v>
      </c>
      <c r="F5313" s="71">
        <v>44590</v>
      </c>
      <c r="G5313" s="72">
        <v>1525.35</v>
      </c>
      <c r="H5313" s="72">
        <v>129425.95</v>
      </c>
      <c r="I5313" s="54" t="s">
        <v>265</v>
      </c>
      <c r="J5313" s="54" t="s">
        <v>13647</v>
      </c>
      <c r="K5313" s="54" t="s">
        <v>19097</v>
      </c>
      <c r="L5313" s="54" t="s">
        <v>19098</v>
      </c>
      <c r="M5313" s="54" t="s">
        <v>19096</v>
      </c>
      <c r="N5313" s="54" t="s">
        <v>256</v>
      </c>
      <c r="O5313" s="54" t="s">
        <v>256</v>
      </c>
      <c r="P5313" s="54" t="s">
        <v>454</v>
      </c>
      <c r="Q5313" s="54" t="s">
        <v>256</v>
      </c>
      <c r="R5313" s="54" t="s">
        <v>431</v>
      </c>
      <c r="S5313" s="71"/>
      <c r="T5313" s="54" t="s">
        <v>256</v>
      </c>
      <c r="U5313" s="71">
        <v>44590</v>
      </c>
      <c r="V5313" s="54" t="s">
        <v>256</v>
      </c>
      <c r="W5313" t="str">
        <f t="shared" si="82"/>
        <v>Jan-22</v>
      </c>
    </row>
    <row r="5314" spans="1:23" x14ac:dyDescent="0.25">
      <c r="A5314" s="54" t="s">
        <v>317</v>
      </c>
      <c r="B5314" s="54" t="s">
        <v>432</v>
      </c>
      <c r="C5314" s="54" t="s">
        <v>263</v>
      </c>
      <c r="D5314" s="54" t="s">
        <v>429</v>
      </c>
      <c r="E5314" s="54" t="s">
        <v>19099</v>
      </c>
      <c r="F5314" s="71">
        <v>44590</v>
      </c>
      <c r="G5314" s="72">
        <v>935.92</v>
      </c>
      <c r="H5314" s="72">
        <v>79412.81</v>
      </c>
      <c r="I5314" s="54" t="s">
        <v>265</v>
      </c>
      <c r="J5314" s="54" t="s">
        <v>13647</v>
      </c>
      <c r="K5314" s="54" t="s">
        <v>19100</v>
      </c>
      <c r="L5314" s="54" t="s">
        <v>19101</v>
      </c>
      <c r="M5314" s="54" t="s">
        <v>19099</v>
      </c>
      <c r="N5314" s="54" t="s">
        <v>256</v>
      </c>
      <c r="O5314" s="54" t="s">
        <v>256</v>
      </c>
      <c r="P5314" s="54" t="s">
        <v>454</v>
      </c>
      <c r="Q5314" s="54" t="s">
        <v>256</v>
      </c>
      <c r="R5314" s="54" t="s">
        <v>431</v>
      </c>
      <c r="S5314" s="71"/>
      <c r="T5314" s="54" t="s">
        <v>256</v>
      </c>
      <c r="U5314" s="71">
        <v>44590</v>
      </c>
      <c r="V5314" s="54" t="s">
        <v>256</v>
      </c>
      <c r="W5314" t="str">
        <f t="shared" si="82"/>
        <v>Jan-22</v>
      </c>
    </row>
    <row r="5315" spans="1:23" x14ac:dyDescent="0.25">
      <c r="A5315" s="54" t="s">
        <v>317</v>
      </c>
      <c r="B5315" s="54" t="s">
        <v>432</v>
      </c>
      <c r="C5315" s="54" t="s">
        <v>263</v>
      </c>
      <c r="D5315" s="54" t="s">
        <v>429</v>
      </c>
      <c r="E5315" s="54" t="s">
        <v>19102</v>
      </c>
      <c r="F5315" s="71">
        <v>44591</v>
      </c>
      <c r="G5315" s="72">
        <v>29.06</v>
      </c>
      <c r="H5315" s="72">
        <v>2465.7399999999998</v>
      </c>
      <c r="I5315" s="54" t="s">
        <v>265</v>
      </c>
      <c r="J5315" s="54" t="s">
        <v>13647</v>
      </c>
      <c r="K5315" s="54" t="s">
        <v>19103</v>
      </c>
      <c r="L5315" s="54" t="s">
        <v>19104</v>
      </c>
      <c r="M5315" s="54" t="s">
        <v>19102</v>
      </c>
      <c r="N5315" s="54" t="s">
        <v>256</v>
      </c>
      <c r="O5315" s="54" t="s">
        <v>256</v>
      </c>
      <c r="P5315" s="54" t="s">
        <v>454</v>
      </c>
      <c r="Q5315" s="54" t="s">
        <v>256</v>
      </c>
      <c r="R5315" s="54" t="s">
        <v>431</v>
      </c>
      <c r="S5315" s="71"/>
      <c r="T5315" s="54" t="s">
        <v>256</v>
      </c>
      <c r="U5315" s="71">
        <v>44591</v>
      </c>
      <c r="V5315" s="54" t="s">
        <v>256</v>
      </c>
      <c r="W5315" t="str">
        <f t="shared" si="82"/>
        <v>Jan-22</v>
      </c>
    </row>
    <row r="5316" spans="1:23" x14ac:dyDescent="0.25">
      <c r="A5316" s="54" t="s">
        <v>317</v>
      </c>
      <c r="B5316" s="54" t="s">
        <v>432</v>
      </c>
      <c r="C5316" s="54" t="s">
        <v>263</v>
      </c>
      <c r="D5316" s="54" t="s">
        <v>429</v>
      </c>
      <c r="E5316" s="54" t="s">
        <v>19105</v>
      </c>
      <c r="F5316" s="71">
        <v>44591</v>
      </c>
      <c r="G5316" s="72">
        <v>30.56</v>
      </c>
      <c r="H5316" s="72">
        <v>2593.02</v>
      </c>
      <c r="I5316" s="54" t="s">
        <v>265</v>
      </c>
      <c r="J5316" s="54" t="s">
        <v>13647</v>
      </c>
      <c r="K5316" s="54" t="s">
        <v>19106</v>
      </c>
      <c r="L5316" s="54" t="s">
        <v>19107</v>
      </c>
      <c r="M5316" s="54" t="s">
        <v>19105</v>
      </c>
      <c r="N5316" s="54" t="s">
        <v>256</v>
      </c>
      <c r="O5316" s="54" t="s">
        <v>256</v>
      </c>
      <c r="P5316" s="54" t="s">
        <v>454</v>
      </c>
      <c r="Q5316" s="54" t="s">
        <v>256</v>
      </c>
      <c r="R5316" s="54" t="s">
        <v>431</v>
      </c>
      <c r="S5316" s="71"/>
      <c r="T5316" s="54" t="s">
        <v>256</v>
      </c>
      <c r="U5316" s="71">
        <v>44591</v>
      </c>
      <c r="V5316" s="54" t="s">
        <v>256</v>
      </c>
      <c r="W5316" t="str">
        <f t="shared" si="82"/>
        <v>Jan-22</v>
      </c>
    </row>
    <row r="5317" spans="1:23" x14ac:dyDescent="0.25">
      <c r="A5317" s="54" t="s">
        <v>317</v>
      </c>
      <c r="B5317" s="54" t="s">
        <v>432</v>
      </c>
      <c r="C5317" s="54" t="s">
        <v>263</v>
      </c>
      <c r="D5317" s="54" t="s">
        <v>429</v>
      </c>
      <c r="E5317" s="54" t="s">
        <v>19108</v>
      </c>
      <c r="F5317" s="71">
        <v>44591</v>
      </c>
      <c r="G5317" s="72">
        <v>148.81</v>
      </c>
      <c r="H5317" s="72">
        <v>12626.53</v>
      </c>
      <c r="I5317" s="54" t="s">
        <v>265</v>
      </c>
      <c r="J5317" s="54" t="s">
        <v>13647</v>
      </c>
      <c r="K5317" s="54" t="s">
        <v>19109</v>
      </c>
      <c r="L5317" s="54" t="s">
        <v>19110</v>
      </c>
      <c r="M5317" s="54" t="s">
        <v>19108</v>
      </c>
      <c r="N5317" s="54" t="s">
        <v>256</v>
      </c>
      <c r="O5317" s="54" t="s">
        <v>256</v>
      </c>
      <c r="P5317" s="54" t="s">
        <v>454</v>
      </c>
      <c r="Q5317" s="54" t="s">
        <v>256</v>
      </c>
      <c r="R5317" s="54" t="s">
        <v>431</v>
      </c>
      <c r="S5317" s="71"/>
      <c r="T5317" s="54" t="s">
        <v>256</v>
      </c>
      <c r="U5317" s="71">
        <v>44591</v>
      </c>
      <c r="V5317" s="54" t="s">
        <v>256</v>
      </c>
      <c r="W5317" t="str">
        <f t="shared" ref="W5317:W5380" si="83">TEXT(F5317,"MMM-YY")</f>
        <v>Jan-22</v>
      </c>
    </row>
    <row r="5318" spans="1:23" x14ac:dyDescent="0.25">
      <c r="A5318" s="54" t="s">
        <v>317</v>
      </c>
      <c r="B5318" s="54" t="s">
        <v>432</v>
      </c>
      <c r="C5318" s="54" t="s">
        <v>263</v>
      </c>
      <c r="D5318" s="54" t="s">
        <v>429</v>
      </c>
      <c r="E5318" s="54" t="s">
        <v>19111</v>
      </c>
      <c r="F5318" s="71">
        <v>44592</v>
      </c>
      <c r="G5318" s="72">
        <v>3254.59</v>
      </c>
      <c r="H5318" s="72">
        <v>276151.96000000002</v>
      </c>
      <c r="I5318" s="54" t="s">
        <v>265</v>
      </c>
      <c r="J5318" s="54" t="s">
        <v>13647</v>
      </c>
      <c r="K5318" s="54" t="s">
        <v>19112</v>
      </c>
      <c r="L5318" s="54" t="s">
        <v>19113</v>
      </c>
      <c r="M5318" s="54" t="s">
        <v>19111</v>
      </c>
      <c r="N5318" s="54" t="s">
        <v>256</v>
      </c>
      <c r="O5318" s="54" t="s">
        <v>256</v>
      </c>
      <c r="P5318" s="54" t="s">
        <v>454</v>
      </c>
      <c r="Q5318" s="54" t="s">
        <v>256</v>
      </c>
      <c r="R5318" s="54" t="s">
        <v>431</v>
      </c>
      <c r="S5318" s="71"/>
      <c r="T5318" s="54" t="s">
        <v>256</v>
      </c>
      <c r="U5318" s="71">
        <v>44592</v>
      </c>
      <c r="V5318" s="54" t="s">
        <v>256</v>
      </c>
      <c r="W5318" t="str">
        <f t="shared" si="83"/>
        <v>Jan-22</v>
      </c>
    </row>
    <row r="5319" spans="1:23" x14ac:dyDescent="0.25">
      <c r="A5319" s="54" t="s">
        <v>317</v>
      </c>
      <c r="B5319" s="54" t="s">
        <v>432</v>
      </c>
      <c r="C5319" s="54" t="s">
        <v>263</v>
      </c>
      <c r="D5319" s="54" t="s">
        <v>429</v>
      </c>
      <c r="E5319" s="54" t="s">
        <v>19114</v>
      </c>
      <c r="F5319" s="71">
        <v>44592</v>
      </c>
      <c r="G5319" s="72">
        <v>632.80999999999995</v>
      </c>
      <c r="H5319" s="72">
        <v>53693.93</v>
      </c>
      <c r="I5319" s="54" t="s">
        <v>265</v>
      </c>
      <c r="J5319" s="54" t="s">
        <v>13647</v>
      </c>
      <c r="K5319" s="54" t="s">
        <v>19115</v>
      </c>
      <c r="L5319" s="54" t="s">
        <v>19116</v>
      </c>
      <c r="M5319" s="54" t="s">
        <v>19114</v>
      </c>
      <c r="N5319" s="54" t="s">
        <v>256</v>
      </c>
      <c r="O5319" s="54" t="s">
        <v>256</v>
      </c>
      <c r="P5319" s="54" t="s">
        <v>454</v>
      </c>
      <c r="Q5319" s="54" t="s">
        <v>256</v>
      </c>
      <c r="R5319" s="54" t="s">
        <v>431</v>
      </c>
      <c r="S5319" s="71"/>
      <c r="T5319" s="54" t="s">
        <v>256</v>
      </c>
      <c r="U5319" s="71">
        <v>44592</v>
      </c>
      <c r="V5319" s="54" t="s">
        <v>256</v>
      </c>
      <c r="W5319" t="str">
        <f t="shared" si="83"/>
        <v>Jan-22</v>
      </c>
    </row>
    <row r="5320" spans="1:23" x14ac:dyDescent="0.25">
      <c r="A5320" s="54" t="s">
        <v>317</v>
      </c>
      <c r="B5320" s="54" t="s">
        <v>432</v>
      </c>
      <c r="C5320" s="54" t="s">
        <v>263</v>
      </c>
      <c r="D5320" s="54" t="s">
        <v>429</v>
      </c>
      <c r="E5320" s="54" t="s">
        <v>19117</v>
      </c>
      <c r="F5320" s="71">
        <v>44590</v>
      </c>
      <c r="G5320" s="72">
        <v>2368.04</v>
      </c>
      <c r="H5320" s="72">
        <v>200928.19</v>
      </c>
      <c r="I5320" s="54" t="s">
        <v>265</v>
      </c>
      <c r="J5320" s="54" t="s">
        <v>13647</v>
      </c>
      <c r="K5320" s="54" t="s">
        <v>19118</v>
      </c>
      <c r="L5320" s="54" t="s">
        <v>19119</v>
      </c>
      <c r="M5320" s="54" t="s">
        <v>19117</v>
      </c>
      <c r="N5320" s="54" t="s">
        <v>256</v>
      </c>
      <c r="O5320" s="54" t="s">
        <v>256</v>
      </c>
      <c r="P5320" s="54" t="s">
        <v>454</v>
      </c>
      <c r="Q5320" s="54" t="s">
        <v>256</v>
      </c>
      <c r="R5320" s="54" t="s">
        <v>431</v>
      </c>
      <c r="S5320" s="71"/>
      <c r="T5320" s="54" t="s">
        <v>256</v>
      </c>
      <c r="U5320" s="71">
        <v>44590</v>
      </c>
      <c r="V5320" s="54" t="s">
        <v>256</v>
      </c>
      <c r="W5320" t="str">
        <f t="shared" si="83"/>
        <v>Jan-22</v>
      </c>
    </row>
    <row r="5321" spans="1:23" x14ac:dyDescent="0.25">
      <c r="A5321" s="54" t="s">
        <v>317</v>
      </c>
      <c r="B5321" s="54" t="s">
        <v>432</v>
      </c>
      <c r="C5321" s="54" t="s">
        <v>263</v>
      </c>
      <c r="D5321" s="54" t="s">
        <v>429</v>
      </c>
      <c r="E5321" s="54" t="s">
        <v>19120</v>
      </c>
      <c r="F5321" s="71">
        <v>44583</v>
      </c>
      <c r="G5321" s="72">
        <v>96.92</v>
      </c>
      <c r="H5321" s="72">
        <v>8223.66</v>
      </c>
      <c r="I5321" s="54" t="s">
        <v>265</v>
      </c>
      <c r="J5321" s="54" t="s">
        <v>19121</v>
      </c>
      <c r="K5321" s="54" t="s">
        <v>19122</v>
      </c>
      <c r="L5321" s="54" t="s">
        <v>19123</v>
      </c>
      <c r="M5321" s="54" t="s">
        <v>19120</v>
      </c>
      <c r="N5321" s="54" t="s">
        <v>256</v>
      </c>
      <c r="O5321" s="54" t="s">
        <v>256</v>
      </c>
      <c r="P5321" s="54" t="s">
        <v>454</v>
      </c>
      <c r="Q5321" s="54" t="s">
        <v>256</v>
      </c>
      <c r="R5321" s="54" t="s">
        <v>431</v>
      </c>
      <c r="S5321" s="71"/>
      <c r="T5321" s="54" t="s">
        <v>256</v>
      </c>
      <c r="U5321" s="71">
        <v>44583</v>
      </c>
      <c r="V5321" s="54" t="s">
        <v>256</v>
      </c>
      <c r="W5321" t="str">
        <f t="shared" si="83"/>
        <v>Jan-22</v>
      </c>
    </row>
    <row r="5322" spans="1:23" x14ac:dyDescent="0.25">
      <c r="A5322" s="54" t="s">
        <v>317</v>
      </c>
      <c r="B5322" s="54" t="s">
        <v>432</v>
      </c>
      <c r="C5322" s="54" t="s">
        <v>263</v>
      </c>
      <c r="D5322" s="54" t="s">
        <v>429</v>
      </c>
      <c r="E5322" s="54" t="s">
        <v>19124</v>
      </c>
      <c r="F5322" s="71">
        <v>44583</v>
      </c>
      <c r="G5322" s="72">
        <v>93.56</v>
      </c>
      <c r="H5322" s="72">
        <v>7938.57</v>
      </c>
      <c r="I5322" s="54" t="s">
        <v>265</v>
      </c>
      <c r="J5322" s="54" t="s">
        <v>19121</v>
      </c>
      <c r="K5322" s="54" t="s">
        <v>19125</v>
      </c>
      <c r="L5322" s="54" t="s">
        <v>19126</v>
      </c>
      <c r="M5322" s="54" t="s">
        <v>19124</v>
      </c>
      <c r="N5322" s="54" t="s">
        <v>256</v>
      </c>
      <c r="O5322" s="54" t="s">
        <v>256</v>
      </c>
      <c r="P5322" s="54" t="s">
        <v>454</v>
      </c>
      <c r="Q5322" s="54" t="s">
        <v>256</v>
      </c>
      <c r="R5322" s="54" t="s">
        <v>431</v>
      </c>
      <c r="S5322" s="71"/>
      <c r="T5322" s="54" t="s">
        <v>256</v>
      </c>
      <c r="U5322" s="71">
        <v>44583</v>
      </c>
      <c r="V5322" s="54" t="s">
        <v>256</v>
      </c>
      <c r="W5322" t="str">
        <f t="shared" si="83"/>
        <v>Jan-22</v>
      </c>
    </row>
    <row r="5323" spans="1:23" x14ac:dyDescent="0.25">
      <c r="A5323" s="54" t="s">
        <v>317</v>
      </c>
      <c r="B5323" s="54" t="s">
        <v>432</v>
      </c>
      <c r="C5323" s="54" t="s">
        <v>263</v>
      </c>
      <c r="D5323" s="54" t="s">
        <v>429</v>
      </c>
      <c r="E5323" s="54" t="s">
        <v>19127</v>
      </c>
      <c r="F5323" s="71">
        <v>44584</v>
      </c>
      <c r="G5323" s="72">
        <v>67.33</v>
      </c>
      <c r="H5323" s="72">
        <v>5712.95</v>
      </c>
      <c r="I5323" s="54" t="s">
        <v>265</v>
      </c>
      <c r="J5323" s="54" t="s">
        <v>19121</v>
      </c>
      <c r="K5323" s="54" t="s">
        <v>19128</v>
      </c>
      <c r="L5323" s="54" t="s">
        <v>19129</v>
      </c>
      <c r="M5323" s="54" t="s">
        <v>19127</v>
      </c>
      <c r="N5323" s="54" t="s">
        <v>256</v>
      </c>
      <c r="O5323" s="54" t="s">
        <v>256</v>
      </c>
      <c r="P5323" s="54" t="s">
        <v>454</v>
      </c>
      <c r="Q5323" s="54" t="s">
        <v>256</v>
      </c>
      <c r="R5323" s="54" t="s">
        <v>431</v>
      </c>
      <c r="S5323" s="71"/>
      <c r="T5323" s="54" t="s">
        <v>256</v>
      </c>
      <c r="U5323" s="71">
        <v>44584</v>
      </c>
      <c r="V5323" s="54" t="s">
        <v>256</v>
      </c>
      <c r="W5323" t="str">
        <f t="shared" si="83"/>
        <v>Jan-22</v>
      </c>
    </row>
    <row r="5324" spans="1:23" x14ac:dyDescent="0.25">
      <c r="A5324" s="54" t="s">
        <v>317</v>
      </c>
      <c r="B5324" s="54" t="s">
        <v>432</v>
      </c>
      <c r="C5324" s="54" t="s">
        <v>263</v>
      </c>
      <c r="D5324" s="54" t="s">
        <v>429</v>
      </c>
      <c r="E5324" s="54" t="s">
        <v>19130</v>
      </c>
      <c r="F5324" s="71">
        <v>44584</v>
      </c>
      <c r="G5324" s="72">
        <v>41.98</v>
      </c>
      <c r="H5324" s="72">
        <v>3562</v>
      </c>
      <c r="I5324" s="54" t="s">
        <v>265</v>
      </c>
      <c r="J5324" s="54" t="s">
        <v>19121</v>
      </c>
      <c r="K5324" s="54" t="s">
        <v>19131</v>
      </c>
      <c r="L5324" s="54" t="s">
        <v>19132</v>
      </c>
      <c r="M5324" s="54" t="s">
        <v>19130</v>
      </c>
      <c r="N5324" s="54" t="s">
        <v>256</v>
      </c>
      <c r="O5324" s="54" t="s">
        <v>256</v>
      </c>
      <c r="P5324" s="54" t="s">
        <v>454</v>
      </c>
      <c r="Q5324" s="54" t="s">
        <v>256</v>
      </c>
      <c r="R5324" s="54" t="s">
        <v>431</v>
      </c>
      <c r="S5324" s="71"/>
      <c r="T5324" s="54" t="s">
        <v>256</v>
      </c>
      <c r="U5324" s="71">
        <v>44584</v>
      </c>
      <c r="V5324" s="54" t="s">
        <v>256</v>
      </c>
      <c r="W5324" t="str">
        <f t="shared" si="83"/>
        <v>Jan-22</v>
      </c>
    </row>
    <row r="5325" spans="1:23" x14ac:dyDescent="0.25">
      <c r="A5325" s="54" t="s">
        <v>317</v>
      </c>
      <c r="B5325" s="54" t="s">
        <v>432</v>
      </c>
      <c r="C5325" s="54" t="s">
        <v>263</v>
      </c>
      <c r="D5325" s="54" t="s">
        <v>429</v>
      </c>
      <c r="E5325" s="54" t="s">
        <v>19133</v>
      </c>
      <c r="F5325" s="71">
        <v>44584</v>
      </c>
      <c r="G5325" s="72">
        <v>93.88</v>
      </c>
      <c r="H5325" s="72">
        <v>7965.72</v>
      </c>
      <c r="I5325" s="54" t="s">
        <v>265</v>
      </c>
      <c r="J5325" s="54" t="s">
        <v>19121</v>
      </c>
      <c r="K5325" s="54" t="s">
        <v>19134</v>
      </c>
      <c r="L5325" s="54" t="s">
        <v>19135</v>
      </c>
      <c r="M5325" s="54" t="s">
        <v>19133</v>
      </c>
      <c r="N5325" s="54" t="s">
        <v>256</v>
      </c>
      <c r="O5325" s="54" t="s">
        <v>256</v>
      </c>
      <c r="P5325" s="54" t="s">
        <v>454</v>
      </c>
      <c r="Q5325" s="54" t="s">
        <v>256</v>
      </c>
      <c r="R5325" s="54" t="s">
        <v>431</v>
      </c>
      <c r="S5325" s="71"/>
      <c r="T5325" s="54" t="s">
        <v>256</v>
      </c>
      <c r="U5325" s="71">
        <v>44584</v>
      </c>
      <c r="V5325" s="54" t="s">
        <v>256</v>
      </c>
      <c r="W5325" t="str">
        <f t="shared" si="83"/>
        <v>Jan-22</v>
      </c>
    </row>
    <row r="5326" spans="1:23" x14ac:dyDescent="0.25">
      <c r="A5326" s="54" t="s">
        <v>317</v>
      </c>
      <c r="B5326" s="54" t="s">
        <v>432</v>
      </c>
      <c r="C5326" s="54" t="s">
        <v>263</v>
      </c>
      <c r="D5326" s="54" t="s">
        <v>429</v>
      </c>
      <c r="E5326" s="54" t="s">
        <v>19136</v>
      </c>
      <c r="F5326" s="71">
        <v>44584</v>
      </c>
      <c r="G5326" s="72">
        <v>41.23</v>
      </c>
      <c r="H5326" s="72">
        <v>3498.37</v>
      </c>
      <c r="I5326" s="54" t="s">
        <v>265</v>
      </c>
      <c r="J5326" s="54" t="s">
        <v>19121</v>
      </c>
      <c r="K5326" s="54" t="s">
        <v>19137</v>
      </c>
      <c r="L5326" s="54" t="s">
        <v>19138</v>
      </c>
      <c r="M5326" s="54" t="s">
        <v>19136</v>
      </c>
      <c r="N5326" s="54" t="s">
        <v>256</v>
      </c>
      <c r="O5326" s="54" t="s">
        <v>256</v>
      </c>
      <c r="P5326" s="54" t="s">
        <v>454</v>
      </c>
      <c r="Q5326" s="54" t="s">
        <v>256</v>
      </c>
      <c r="R5326" s="54" t="s">
        <v>431</v>
      </c>
      <c r="S5326" s="71"/>
      <c r="T5326" s="54" t="s">
        <v>256</v>
      </c>
      <c r="U5326" s="71">
        <v>44584</v>
      </c>
      <c r="V5326" s="54" t="s">
        <v>256</v>
      </c>
      <c r="W5326" t="str">
        <f t="shared" si="83"/>
        <v>Jan-22</v>
      </c>
    </row>
    <row r="5327" spans="1:23" x14ac:dyDescent="0.25">
      <c r="A5327" s="54" t="s">
        <v>317</v>
      </c>
      <c r="B5327" s="54" t="s">
        <v>432</v>
      </c>
      <c r="C5327" s="54" t="s">
        <v>263</v>
      </c>
      <c r="D5327" s="54" t="s">
        <v>429</v>
      </c>
      <c r="E5327" s="54" t="s">
        <v>19139</v>
      </c>
      <c r="F5327" s="71">
        <v>44584</v>
      </c>
      <c r="G5327" s="72">
        <v>205.45</v>
      </c>
      <c r="H5327" s="72">
        <v>17432.43</v>
      </c>
      <c r="I5327" s="54" t="s">
        <v>265</v>
      </c>
      <c r="J5327" s="54" t="s">
        <v>19121</v>
      </c>
      <c r="K5327" s="54" t="s">
        <v>19140</v>
      </c>
      <c r="L5327" s="54" t="s">
        <v>19141</v>
      </c>
      <c r="M5327" s="54" t="s">
        <v>19139</v>
      </c>
      <c r="N5327" s="54" t="s">
        <v>256</v>
      </c>
      <c r="O5327" s="54" t="s">
        <v>256</v>
      </c>
      <c r="P5327" s="54" t="s">
        <v>454</v>
      </c>
      <c r="Q5327" s="54" t="s">
        <v>256</v>
      </c>
      <c r="R5327" s="54" t="s">
        <v>431</v>
      </c>
      <c r="S5327" s="71"/>
      <c r="T5327" s="54" t="s">
        <v>256</v>
      </c>
      <c r="U5327" s="71">
        <v>44584</v>
      </c>
      <c r="V5327" s="54" t="s">
        <v>256</v>
      </c>
      <c r="W5327" t="str">
        <f t="shared" si="83"/>
        <v>Jan-22</v>
      </c>
    </row>
    <row r="5328" spans="1:23" x14ac:dyDescent="0.25">
      <c r="A5328" s="54" t="s">
        <v>317</v>
      </c>
      <c r="B5328" s="54" t="s">
        <v>432</v>
      </c>
      <c r="C5328" s="54" t="s">
        <v>263</v>
      </c>
      <c r="D5328" s="54" t="s">
        <v>429</v>
      </c>
      <c r="E5328" s="54" t="s">
        <v>19142</v>
      </c>
      <c r="F5328" s="71">
        <v>44584</v>
      </c>
      <c r="G5328" s="72">
        <v>116.94</v>
      </c>
      <c r="H5328" s="72">
        <v>9922.36</v>
      </c>
      <c r="I5328" s="54" t="s">
        <v>265</v>
      </c>
      <c r="J5328" s="54" t="s">
        <v>19121</v>
      </c>
      <c r="K5328" s="54" t="s">
        <v>19143</v>
      </c>
      <c r="L5328" s="54" t="s">
        <v>19144</v>
      </c>
      <c r="M5328" s="54" t="s">
        <v>19142</v>
      </c>
      <c r="N5328" s="54" t="s">
        <v>256</v>
      </c>
      <c r="O5328" s="54" t="s">
        <v>256</v>
      </c>
      <c r="P5328" s="54" t="s">
        <v>454</v>
      </c>
      <c r="Q5328" s="54" t="s">
        <v>256</v>
      </c>
      <c r="R5328" s="54" t="s">
        <v>431</v>
      </c>
      <c r="S5328" s="71"/>
      <c r="T5328" s="54" t="s">
        <v>256</v>
      </c>
      <c r="U5328" s="71">
        <v>44584</v>
      </c>
      <c r="V5328" s="54" t="s">
        <v>256</v>
      </c>
      <c r="W5328" t="str">
        <f t="shared" si="83"/>
        <v>Jan-22</v>
      </c>
    </row>
    <row r="5329" spans="1:23" x14ac:dyDescent="0.25">
      <c r="A5329" s="54" t="s">
        <v>317</v>
      </c>
      <c r="B5329" s="54" t="s">
        <v>432</v>
      </c>
      <c r="C5329" s="54" t="s">
        <v>263</v>
      </c>
      <c r="D5329" s="54" t="s">
        <v>429</v>
      </c>
      <c r="E5329" s="54" t="s">
        <v>19145</v>
      </c>
      <c r="F5329" s="71">
        <v>44584</v>
      </c>
      <c r="G5329" s="72">
        <v>26.61</v>
      </c>
      <c r="H5329" s="72">
        <v>2257.86</v>
      </c>
      <c r="I5329" s="54" t="s">
        <v>265</v>
      </c>
      <c r="J5329" s="54" t="s">
        <v>19121</v>
      </c>
      <c r="K5329" s="54" t="s">
        <v>19146</v>
      </c>
      <c r="L5329" s="54" t="s">
        <v>19147</v>
      </c>
      <c r="M5329" s="54" t="s">
        <v>19145</v>
      </c>
      <c r="N5329" s="54" t="s">
        <v>256</v>
      </c>
      <c r="O5329" s="54" t="s">
        <v>256</v>
      </c>
      <c r="P5329" s="54" t="s">
        <v>454</v>
      </c>
      <c r="Q5329" s="54" t="s">
        <v>256</v>
      </c>
      <c r="R5329" s="54" t="s">
        <v>431</v>
      </c>
      <c r="S5329" s="71"/>
      <c r="T5329" s="54" t="s">
        <v>256</v>
      </c>
      <c r="U5329" s="71">
        <v>44584</v>
      </c>
      <c r="V5329" s="54" t="s">
        <v>256</v>
      </c>
      <c r="W5329" t="str">
        <f t="shared" si="83"/>
        <v>Jan-22</v>
      </c>
    </row>
    <row r="5330" spans="1:23" x14ac:dyDescent="0.25">
      <c r="A5330" s="54" t="s">
        <v>317</v>
      </c>
      <c r="B5330" s="54" t="s">
        <v>432</v>
      </c>
      <c r="C5330" s="54" t="s">
        <v>263</v>
      </c>
      <c r="D5330" s="54" t="s">
        <v>429</v>
      </c>
      <c r="E5330" s="54" t="s">
        <v>19148</v>
      </c>
      <c r="F5330" s="71">
        <v>44584</v>
      </c>
      <c r="G5330" s="72">
        <v>448.06</v>
      </c>
      <c r="H5330" s="72">
        <v>38017.89</v>
      </c>
      <c r="I5330" s="54" t="s">
        <v>265</v>
      </c>
      <c r="J5330" s="54" t="s">
        <v>19121</v>
      </c>
      <c r="K5330" s="54" t="s">
        <v>19149</v>
      </c>
      <c r="L5330" s="54" t="s">
        <v>19150</v>
      </c>
      <c r="M5330" s="54" t="s">
        <v>19148</v>
      </c>
      <c r="N5330" s="54" t="s">
        <v>256</v>
      </c>
      <c r="O5330" s="54" t="s">
        <v>256</v>
      </c>
      <c r="P5330" s="54" t="s">
        <v>454</v>
      </c>
      <c r="Q5330" s="54" t="s">
        <v>256</v>
      </c>
      <c r="R5330" s="54" t="s">
        <v>431</v>
      </c>
      <c r="S5330" s="71"/>
      <c r="T5330" s="54" t="s">
        <v>256</v>
      </c>
      <c r="U5330" s="71">
        <v>44584</v>
      </c>
      <c r="V5330" s="54" t="s">
        <v>256</v>
      </c>
      <c r="W5330" t="str">
        <f t="shared" si="83"/>
        <v>Jan-22</v>
      </c>
    </row>
    <row r="5331" spans="1:23" x14ac:dyDescent="0.25">
      <c r="A5331" s="54" t="s">
        <v>317</v>
      </c>
      <c r="B5331" s="54" t="s">
        <v>432</v>
      </c>
      <c r="C5331" s="54" t="s">
        <v>263</v>
      </c>
      <c r="D5331" s="54" t="s">
        <v>429</v>
      </c>
      <c r="E5331" s="54" t="s">
        <v>19151</v>
      </c>
      <c r="F5331" s="71">
        <v>44584</v>
      </c>
      <c r="G5331" s="72">
        <v>1848.4</v>
      </c>
      <c r="H5331" s="72">
        <v>156836.74</v>
      </c>
      <c r="I5331" s="54" t="s">
        <v>265</v>
      </c>
      <c r="J5331" s="54" t="s">
        <v>19121</v>
      </c>
      <c r="K5331" s="54" t="s">
        <v>19152</v>
      </c>
      <c r="L5331" s="54" t="s">
        <v>19153</v>
      </c>
      <c r="M5331" s="54" t="s">
        <v>19151</v>
      </c>
      <c r="N5331" s="54" t="s">
        <v>256</v>
      </c>
      <c r="O5331" s="54" t="s">
        <v>256</v>
      </c>
      <c r="P5331" s="54" t="s">
        <v>454</v>
      </c>
      <c r="Q5331" s="54" t="s">
        <v>256</v>
      </c>
      <c r="R5331" s="54" t="s">
        <v>431</v>
      </c>
      <c r="S5331" s="71"/>
      <c r="T5331" s="54" t="s">
        <v>256</v>
      </c>
      <c r="U5331" s="71">
        <v>44584</v>
      </c>
      <c r="V5331" s="54" t="s">
        <v>256</v>
      </c>
      <c r="W5331" t="str">
        <f t="shared" si="83"/>
        <v>Jan-22</v>
      </c>
    </row>
    <row r="5332" spans="1:23" x14ac:dyDescent="0.25">
      <c r="A5332" s="54" t="s">
        <v>317</v>
      </c>
      <c r="B5332" s="54" t="s">
        <v>432</v>
      </c>
      <c r="C5332" s="54" t="s">
        <v>263</v>
      </c>
      <c r="D5332" s="54" t="s">
        <v>429</v>
      </c>
      <c r="E5332" s="54" t="s">
        <v>19154</v>
      </c>
      <c r="F5332" s="71">
        <v>44584</v>
      </c>
      <c r="G5332" s="72">
        <v>32.82</v>
      </c>
      <c r="H5332" s="72">
        <v>2784.78</v>
      </c>
      <c r="I5332" s="54" t="s">
        <v>265</v>
      </c>
      <c r="J5332" s="54" t="s">
        <v>19121</v>
      </c>
      <c r="K5332" s="54" t="s">
        <v>19155</v>
      </c>
      <c r="L5332" s="54" t="s">
        <v>19156</v>
      </c>
      <c r="M5332" s="54" t="s">
        <v>19154</v>
      </c>
      <c r="N5332" s="54" t="s">
        <v>256</v>
      </c>
      <c r="O5332" s="54" t="s">
        <v>256</v>
      </c>
      <c r="P5332" s="54" t="s">
        <v>454</v>
      </c>
      <c r="Q5332" s="54" t="s">
        <v>256</v>
      </c>
      <c r="R5332" s="54" t="s">
        <v>431</v>
      </c>
      <c r="S5332" s="71"/>
      <c r="T5332" s="54" t="s">
        <v>256</v>
      </c>
      <c r="U5332" s="71">
        <v>44584</v>
      </c>
      <c r="V5332" s="54" t="s">
        <v>256</v>
      </c>
      <c r="W5332" t="str">
        <f t="shared" si="83"/>
        <v>Jan-22</v>
      </c>
    </row>
    <row r="5333" spans="1:23" x14ac:dyDescent="0.25">
      <c r="A5333" s="54" t="s">
        <v>317</v>
      </c>
      <c r="B5333" s="54" t="s">
        <v>432</v>
      </c>
      <c r="C5333" s="54" t="s">
        <v>263</v>
      </c>
      <c r="D5333" s="54" t="s">
        <v>429</v>
      </c>
      <c r="E5333" s="54" t="s">
        <v>19157</v>
      </c>
      <c r="F5333" s="71">
        <v>44584</v>
      </c>
      <c r="G5333" s="72">
        <v>638.21</v>
      </c>
      <c r="H5333" s="72">
        <v>54152.12</v>
      </c>
      <c r="I5333" s="54" t="s">
        <v>265</v>
      </c>
      <c r="J5333" s="54" t="s">
        <v>19121</v>
      </c>
      <c r="K5333" s="54" t="s">
        <v>19158</v>
      </c>
      <c r="L5333" s="54" t="s">
        <v>19159</v>
      </c>
      <c r="M5333" s="54" t="s">
        <v>19157</v>
      </c>
      <c r="N5333" s="54" t="s">
        <v>256</v>
      </c>
      <c r="O5333" s="54" t="s">
        <v>256</v>
      </c>
      <c r="P5333" s="54" t="s">
        <v>454</v>
      </c>
      <c r="Q5333" s="54" t="s">
        <v>256</v>
      </c>
      <c r="R5333" s="54" t="s">
        <v>431</v>
      </c>
      <c r="S5333" s="71"/>
      <c r="T5333" s="54" t="s">
        <v>256</v>
      </c>
      <c r="U5333" s="71">
        <v>44584</v>
      </c>
      <c r="V5333" s="54" t="s">
        <v>256</v>
      </c>
      <c r="W5333" t="str">
        <f t="shared" si="83"/>
        <v>Jan-22</v>
      </c>
    </row>
    <row r="5334" spans="1:23" x14ac:dyDescent="0.25">
      <c r="A5334" s="54" t="s">
        <v>317</v>
      </c>
      <c r="B5334" s="54" t="s">
        <v>432</v>
      </c>
      <c r="C5334" s="54" t="s">
        <v>263</v>
      </c>
      <c r="D5334" s="54" t="s">
        <v>429</v>
      </c>
      <c r="E5334" s="54" t="s">
        <v>19160</v>
      </c>
      <c r="F5334" s="71">
        <v>44585</v>
      </c>
      <c r="G5334" s="72">
        <v>57.94</v>
      </c>
      <c r="H5334" s="72">
        <v>4916.21</v>
      </c>
      <c r="I5334" s="54" t="s">
        <v>265</v>
      </c>
      <c r="J5334" s="54" t="s">
        <v>19121</v>
      </c>
      <c r="K5334" s="54" t="s">
        <v>19161</v>
      </c>
      <c r="L5334" s="54" t="s">
        <v>19162</v>
      </c>
      <c r="M5334" s="54" t="s">
        <v>19160</v>
      </c>
      <c r="N5334" s="54" t="s">
        <v>256</v>
      </c>
      <c r="O5334" s="54" t="s">
        <v>256</v>
      </c>
      <c r="P5334" s="54" t="s">
        <v>454</v>
      </c>
      <c r="Q5334" s="54" t="s">
        <v>256</v>
      </c>
      <c r="R5334" s="54" t="s">
        <v>431</v>
      </c>
      <c r="S5334" s="71"/>
      <c r="T5334" s="54" t="s">
        <v>256</v>
      </c>
      <c r="U5334" s="71">
        <v>44585</v>
      </c>
      <c r="V5334" s="54" t="s">
        <v>256</v>
      </c>
      <c r="W5334" t="str">
        <f t="shared" si="83"/>
        <v>Jan-22</v>
      </c>
    </row>
    <row r="5335" spans="1:23" x14ac:dyDescent="0.25">
      <c r="A5335" s="54" t="s">
        <v>317</v>
      </c>
      <c r="B5335" s="54" t="s">
        <v>432</v>
      </c>
      <c r="C5335" s="54" t="s">
        <v>263</v>
      </c>
      <c r="D5335" s="54" t="s">
        <v>429</v>
      </c>
      <c r="E5335" s="54" t="s">
        <v>19163</v>
      </c>
      <c r="F5335" s="71">
        <v>44586</v>
      </c>
      <c r="G5335" s="72">
        <v>437.3</v>
      </c>
      <c r="H5335" s="72">
        <v>37104.910000000003</v>
      </c>
      <c r="I5335" s="54" t="s">
        <v>265</v>
      </c>
      <c r="J5335" s="54" t="s">
        <v>19121</v>
      </c>
      <c r="K5335" s="54" t="s">
        <v>19164</v>
      </c>
      <c r="L5335" s="54" t="s">
        <v>19165</v>
      </c>
      <c r="M5335" s="54" t="s">
        <v>19163</v>
      </c>
      <c r="N5335" s="54" t="s">
        <v>256</v>
      </c>
      <c r="O5335" s="54" t="s">
        <v>256</v>
      </c>
      <c r="P5335" s="54" t="s">
        <v>454</v>
      </c>
      <c r="Q5335" s="54" t="s">
        <v>256</v>
      </c>
      <c r="R5335" s="54" t="s">
        <v>431</v>
      </c>
      <c r="S5335" s="71"/>
      <c r="T5335" s="54" t="s">
        <v>256</v>
      </c>
      <c r="U5335" s="71">
        <v>44586</v>
      </c>
      <c r="V5335" s="54" t="s">
        <v>256</v>
      </c>
      <c r="W5335" t="str">
        <f t="shared" si="83"/>
        <v>Jan-22</v>
      </c>
    </row>
    <row r="5336" spans="1:23" x14ac:dyDescent="0.25">
      <c r="A5336" s="54" t="s">
        <v>317</v>
      </c>
      <c r="B5336" s="54" t="s">
        <v>432</v>
      </c>
      <c r="C5336" s="54" t="s">
        <v>263</v>
      </c>
      <c r="D5336" s="54" t="s">
        <v>429</v>
      </c>
      <c r="E5336" s="54" t="s">
        <v>19166</v>
      </c>
      <c r="F5336" s="71">
        <v>44586</v>
      </c>
      <c r="G5336" s="72">
        <v>19.98</v>
      </c>
      <c r="H5336" s="72">
        <v>1695.3</v>
      </c>
      <c r="I5336" s="54" t="s">
        <v>265</v>
      </c>
      <c r="J5336" s="54" t="s">
        <v>19121</v>
      </c>
      <c r="K5336" s="54" t="s">
        <v>19167</v>
      </c>
      <c r="L5336" s="54" t="s">
        <v>19168</v>
      </c>
      <c r="M5336" s="54" t="s">
        <v>19166</v>
      </c>
      <c r="N5336" s="54" t="s">
        <v>256</v>
      </c>
      <c r="O5336" s="54" t="s">
        <v>256</v>
      </c>
      <c r="P5336" s="54" t="s">
        <v>454</v>
      </c>
      <c r="Q5336" s="54" t="s">
        <v>256</v>
      </c>
      <c r="R5336" s="54" t="s">
        <v>431</v>
      </c>
      <c r="S5336" s="71"/>
      <c r="T5336" s="54" t="s">
        <v>256</v>
      </c>
      <c r="U5336" s="71">
        <v>44586</v>
      </c>
      <c r="V5336" s="54" t="s">
        <v>256</v>
      </c>
      <c r="W5336" t="str">
        <f t="shared" si="83"/>
        <v>Jan-22</v>
      </c>
    </row>
    <row r="5337" spans="1:23" x14ac:dyDescent="0.25">
      <c r="A5337" s="54" t="s">
        <v>317</v>
      </c>
      <c r="B5337" s="54" t="s">
        <v>432</v>
      </c>
      <c r="C5337" s="54" t="s">
        <v>263</v>
      </c>
      <c r="D5337" s="54" t="s">
        <v>429</v>
      </c>
      <c r="E5337" s="54" t="s">
        <v>19169</v>
      </c>
      <c r="F5337" s="71">
        <v>44588</v>
      </c>
      <c r="G5337" s="72">
        <v>6.77</v>
      </c>
      <c r="H5337" s="72">
        <v>574.42999999999995</v>
      </c>
      <c r="I5337" s="54" t="s">
        <v>265</v>
      </c>
      <c r="J5337" s="54" t="s">
        <v>19121</v>
      </c>
      <c r="K5337" s="54" t="s">
        <v>19170</v>
      </c>
      <c r="L5337" s="54" t="s">
        <v>19171</v>
      </c>
      <c r="M5337" s="54" t="s">
        <v>19169</v>
      </c>
      <c r="N5337" s="54" t="s">
        <v>256</v>
      </c>
      <c r="O5337" s="54" t="s">
        <v>256</v>
      </c>
      <c r="P5337" s="54" t="s">
        <v>454</v>
      </c>
      <c r="Q5337" s="54" t="s">
        <v>256</v>
      </c>
      <c r="R5337" s="54" t="s">
        <v>431</v>
      </c>
      <c r="S5337" s="71"/>
      <c r="T5337" s="54" t="s">
        <v>256</v>
      </c>
      <c r="U5337" s="71">
        <v>44588</v>
      </c>
      <c r="V5337" s="54" t="s">
        <v>256</v>
      </c>
      <c r="W5337" t="str">
        <f t="shared" si="83"/>
        <v>Jan-22</v>
      </c>
    </row>
    <row r="5338" spans="1:23" x14ac:dyDescent="0.25">
      <c r="A5338" s="54" t="s">
        <v>318</v>
      </c>
      <c r="B5338" s="54" t="s">
        <v>432</v>
      </c>
      <c r="C5338" s="54" t="s">
        <v>263</v>
      </c>
      <c r="D5338" s="54" t="s">
        <v>429</v>
      </c>
      <c r="E5338" s="54" t="s">
        <v>19172</v>
      </c>
      <c r="F5338" s="71">
        <v>44583</v>
      </c>
      <c r="G5338" s="72">
        <v>75074.58</v>
      </c>
      <c r="H5338" s="72">
        <v>6370078.1100000003</v>
      </c>
      <c r="I5338" s="54" t="s">
        <v>265</v>
      </c>
      <c r="J5338" s="54" t="s">
        <v>17056</v>
      </c>
      <c r="K5338" s="54" t="s">
        <v>19173</v>
      </c>
      <c r="L5338" s="54" t="s">
        <v>19174</v>
      </c>
      <c r="M5338" s="54" t="s">
        <v>19172</v>
      </c>
      <c r="N5338" s="54" t="s">
        <v>256</v>
      </c>
      <c r="O5338" s="54" t="s">
        <v>256</v>
      </c>
      <c r="P5338" s="54" t="s">
        <v>320</v>
      </c>
      <c r="Q5338" s="54" t="s">
        <v>256</v>
      </c>
      <c r="R5338" s="54" t="s">
        <v>431</v>
      </c>
      <c r="S5338" s="71"/>
      <c r="T5338" s="54" t="s">
        <v>256</v>
      </c>
      <c r="U5338" s="71">
        <v>44583</v>
      </c>
      <c r="V5338" s="54" t="s">
        <v>256</v>
      </c>
      <c r="W5338" t="str">
        <f t="shared" si="83"/>
        <v>Jan-22</v>
      </c>
    </row>
    <row r="5339" spans="1:23" x14ac:dyDescent="0.25">
      <c r="A5339" s="54" t="s">
        <v>318</v>
      </c>
      <c r="B5339" s="54" t="s">
        <v>432</v>
      </c>
      <c r="C5339" s="54" t="s">
        <v>263</v>
      </c>
      <c r="D5339" s="54" t="s">
        <v>429</v>
      </c>
      <c r="E5339" s="54" t="s">
        <v>19175</v>
      </c>
      <c r="F5339" s="71">
        <v>44562</v>
      </c>
      <c r="G5339" s="72">
        <v>144621.18</v>
      </c>
      <c r="H5339" s="72">
        <v>12271107.119999999</v>
      </c>
      <c r="I5339" s="54" t="s">
        <v>265</v>
      </c>
      <c r="J5339" s="54" t="s">
        <v>19176</v>
      </c>
      <c r="K5339" s="54" t="s">
        <v>19177</v>
      </c>
      <c r="L5339" s="54" t="s">
        <v>19178</v>
      </c>
      <c r="M5339" s="54" t="s">
        <v>19175</v>
      </c>
      <c r="N5339" s="54" t="s">
        <v>256</v>
      </c>
      <c r="O5339" s="54" t="s">
        <v>256</v>
      </c>
      <c r="P5339" s="54" t="s">
        <v>19179</v>
      </c>
      <c r="Q5339" s="54" t="s">
        <v>256</v>
      </c>
      <c r="R5339" s="54" t="s">
        <v>431</v>
      </c>
      <c r="S5339" s="71"/>
      <c r="T5339" s="54" t="s">
        <v>256</v>
      </c>
      <c r="U5339" s="71">
        <v>44562</v>
      </c>
      <c r="V5339" s="54" t="s">
        <v>256</v>
      </c>
      <c r="W5339" t="str">
        <f t="shared" si="83"/>
        <v>Jan-22</v>
      </c>
    </row>
    <row r="5340" spans="1:23" x14ac:dyDescent="0.25">
      <c r="A5340" s="54" t="s">
        <v>318</v>
      </c>
      <c r="B5340" s="54" t="s">
        <v>432</v>
      </c>
      <c r="C5340" s="54" t="s">
        <v>263</v>
      </c>
      <c r="D5340" s="54" t="s">
        <v>429</v>
      </c>
      <c r="E5340" s="54" t="s">
        <v>19180</v>
      </c>
      <c r="F5340" s="71">
        <v>44562</v>
      </c>
      <c r="G5340" s="72">
        <v>33934.120000000003</v>
      </c>
      <c r="H5340" s="72">
        <v>2879310.08</v>
      </c>
      <c r="I5340" s="54" t="s">
        <v>265</v>
      </c>
      <c r="J5340" s="54" t="s">
        <v>19176</v>
      </c>
      <c r="K5340" s="54" t="s">
        <v>19177</v>
      </c>
      <c r="L5340" s="54" t="s">
        <v>19181</v>
      </c>
      <c r="M5340" s="54" t="s">
        <v>19180</v>
      </c>
      <c r="N5340" s="54" t="s">
        <v>256</v>
      </c>
      <c r="O5340" s="54" t="s">
        <v>256</v>
      </c>
      <c r="P5340" s="54" t="s">
        <v>19179</v>
      </c>
      <c r="Q5340" s="54" t="s">
        <v>256</v>
      </c>
      <c r="R5340" s="54" t="s">
        <v>431</v>
      </c>
      <c r="S5340" s="71"/>
      <c r="T5340" s="54" t="s">
        <v>256</v>
      </c>
      <c r="U5340" s="71">
        <v>44562</v>
      </c>
      <c r="V5340" s="54" t="s">
        <v>256</v>
      </c>
      <c r="W5340" t="str">
        <f t="shared" si="83"/>
        <v>Jan-22</v>
      </c>
    </row>
    <row r="5341" spans="1:23" x14ac:dyDescent="0.25">
      <c r="A5341" s="54" t="s">
        <v>318</v>
      </c>
      <c r="B5341" s="54" t="s">
        <v>432</v>
      </c>
      <c r="C5341" s="54" t="s">
        <v>263</v>
      </c>
      <c r="D5341" s="54" t="s">
        <v>429</v>
      </c>
      <c r="E5341" s="54" t="s">
        <v>19182</v>
      </c>
      <c r="F5341" s="71">
        <v>44573</v>
      </c>
      <c r="G5341" s="72">
        <v>24601.07</v>
      </c>
      <c r="H5341" s="72">
        <v>2087400.79</v>
      </c>
      <c r="I5341" s="54" t="s">
        <v>265</v>
      </c>
      <c r="J5341" s="54" t="s">
        <v>19176</v>
      </c>
      <c r="K5341" s="54" t="s">
        <v>19183</v>
      </c>
      <c r="L5341" s="54" t="s">
        <v>19184</v>
      </c>
      <c r="M5341" s="54" t="s">
        <v>19182</v>
      </c>
      <c r="N5341" s="54" t="s">
        <v>256</v>
      </c>
      <c r="O5341" s="54" t="s">
        <v>256</v>
      </c>
      <c r="P5341" s="54" t="s">
        <v>19179</v>
      </c>
      <c r="Q5341" s="54" t="s">
        <v>256</v>
      </c>
      <c r="R5341" s="54" t="s">
        <v>431</v>
      </c>
      <c r="S5341" s="71"/>
      <c r="T5341" s="54" t="s">
        <v>256</v>
      </c>
      <c r="U5341" s="71">
        <v>44573</v>
      </c>
      <c r="V5341" s="54" t="s">
        <v>256</v>
      </c>
      <c r="W5341" t="str">
        <f t="shared" si="83"/>
        <v>Jan-22</v>
      </c>
    </row>
    <row r="5342" spans="1:23" x14ac:dyDescent="0.25">
      <c r="A5342" s="54" t="s">
        <v>318</v>
      </c>
      <c r="B5342" s="54" t="s">
        <v>432</v>
      </c>
      <c r="C5342" s="54" t="s">
        <v>263</v>
      </c>
      <c r="D5342" s="54" t="s">
        <v>429</v>
      </c>
      <c r="E5342" s="54" t="s">
        <v>19185</v>
      </c>
      <c r="F5342" s="71">
        <v>44572</v>
      </c>
      <c r="G5342" s="72">
        <v>71425.98</v>
      </c>
      <c r="H5342" s="72">
        <v>6060494.4000000004</v>
      </c>
      <c r="I5342" s="54" t="s">
        <v>265</v>
      </c>
      <c r="J5342" s="54" t="s">
        <v>19176</v>
      </c>
      <c r="K5342" s="54" t="s">
        <v>19186</v>
      </c>
      <c r="L5342" s="54" t="s">
        <v>19187</v>
      </c>
      <c r="M5342" s="54" t="s">
        <v>19185</v>
      </c>
      <c r="N5342" s="54" t="s">
        <v>256</v>
      </c>
      <c r="O5342" s="54" t="s">
        <v>256</v>
      </c>
      <c r="P5342" s="54" t="s">
        <v>19179</v>
      </c>
      <c r="Q5342" s="54" t="s">
        <v>256</v>
      </c>
      <c r="R5342" s="54" t="s">
        <v>431</v>
      </c>
      <c r="S5342" s="71"/>
      <c r="T5342" s="54" t="s">
        <v>256</v>
      </c>
      <c r="U5342" s="71">
        <v>44572</v>
      </c>
      <c r="V5342" s="54" t="s">
        <v>256</v>
      </c>
      <c r="W5342" t="str">
        <f t="shared" si="83"/>
        <v>Jan-22</v>
      </c>
    </row>
    <row r="5343" spans="1:23" x14ac:dyDescent="0.25">
      <c r="A5343" s="54" t="s">
        <v>318</v>
      </c>
      <c r="B5343" s="54" t="s">
        <v>432</v>
      </c>
      <c r="C5343" s="54" t="s">
        <v>263</v>
      </c>
      <c r="D5343" s="54" t="s">
        <v>429</v>
      </c>
      <c r="E5343" s="54" t="s">
        <v>19188</v>
      </c>
      <c r="F5343" s="71">
        <v>44583</v>
      </c>
      <c r="G5343" s="72">
        <v>39.07</v>
      </c>
      <c r="H5343" s="72">
        <v>3315.09</v>
      </c>
      <c r="I5343" s="54" t="s">
        <v>265</v>
      </c>
      <c r="J5343" s="54" t="s">
        <v>17079</v>
      </c>
      <c r="K5343" s="54" t="s">
        <v>19189</v>
      </c>
      <c r="L5343" s="54" t="s">
        <v>19190</v>
      </c>
      <c r="M5343" s="54" t="s">
        <v>19188</v>
      </c>
      <c r="N5343" s="54" t="s">
        <v>256</v>
      </c>
      <c r="O5343" s="54" t="s">
        <v>256</v>
      </c>
      <c r="P5343" s="54" t="s">
        <v>15268</v>
      </c>
      <c r="Q5343" s="54" t="s">
        <v>256</v>
      </c>
      <c r="R5343" s="54" t="s">
        <v>431</v>
      </c>
      <c r="S5343" s="71"/>
      <c r="T5343" s="54" t="s">
        <v>256</v>
      </c>
      <c r="U5343" s="71">
        <v>44583</v>
      </c>
      <c r="V5343" s="54" t="s">
        <v>256</v>
      </c>
      <c r="W5343" t="str">
        <f t="shared" si="83"/>
        <v>Jan-22</v>
      </c>
    </row>
    <row r="5344" spans="1:23" x14ac:dyDescent="0.25">
      <c r="A5344" s="54" t="s">
        <v>318</v>
      </c>
      <c r="B5344" s="54" t="s">
        <v>432</v>
      </c>
      <c r="C5344" s="54" t="s">
        <v>263</v>
      </c>
      <c r="D5344" s="54" t="s">
        <v>429</v>
      </c>
      <c r="E5344" s="54" t="s">
        <v>19191</v>
      </c>
      <c r="F5344" s="71">
        <v>44583</v>
      </c>
      <c r="G5344" s="72">
        <v>1301.6199999999999</v>
      </c>
      <c r="H5344" s="72">
        <v>110442.46</v>
      </c>
      <c r="I5344" s="54" t="s">
        <v>265</v>
      </c>
      <c r="J5344" s="54" t="s">
        <v>17079</v>
      </c>
      <c r="K5344" s="54" t="s">
        <v>19189</v>
      </c>
      <c r="L5344" s="54" t="s">
        <v>19192</v>
      </c>
      <c r="M5344" s="54" t="s">
        <v>19191</v>
      </c>
      <c r="N5344" s="54" t="s">
        <v>256</v>
      </c>
      <c r="O5344" s="54" t="s">
        <v>256</v>
      </c>
      <c r="P5344" s="54" t="s">
        <v>15268</v>
      </c>
      <c r="Q5344" s="54" t="s">
        <v>256</v>
      </c>
      <c r="R5344" s="54" t="s">
        <v>431</v>
      </c>
      <c r="S5344" s="71"/>
      <c r="T5344" s="54" t="s">
        <v>256</v>
      </c>
      <c r="U5344" s="71">
        <v>44583</v>
      </c>
      <c r="V5344" s="54" t="s">
        <v>256</v>
      </c>
      <c r="W5344" t="str">
        <f t="shared" si="83"/>
        <v>Jan-22</v>
      </c>
    </row>
    <row r="5345" spans="1:23" x14ac:dyDescent="0.25">
      <c r="A5345" s="54" t="s">
        <v>318</v>
      </c>
      <c r="B5345" s="54" t="s">
        <v>432</v>
      </c>
      <c r="C5345" s="54" t="s">
        <v>263</v>
      </c>
      <c r="D5345" s="54" t="s">
        <v>429</v>
      </c>
      <c r="E5345" s="54" t="s">
        <v>19193</v>
      </c>
      <c r="F5345" s="71">
        <v>44583</v>
      </c>
      <c r="G5345" s="72">
        <v>89.95</v>
      </c>
      <c r="H5345" s="72">
        <v>7632.26</v>
      </c>
      <c r="I5345" s="54" t="s">
        <v>265</v>
      </c>
      <c r="J5345" s="54" t="s">
        <v>17079</v>
      </c>
      <c r="K5345" s="54" t="s">
        <v>19189</v>
      </c>
      <c r="L5345" s="54" t="s">
        <v>19194</v>
      </c>
      <c r="M5345" s="54" t="s">
        <v>19193</v>
      </c>
      <c r="N5345" s="54" t="s">
        <v>256</v>
      </c>
      <c r="O5345" s="54" t="s">
        <v>256</v>
      </c>
      <c r="P5345" s="54" t="s">
        <v>15268</v>
      </c>
      <c r="Q5345" s="54" t="s">
        <v>256</v>
      </c>
      <c r="R5345" s="54" t="s">
        <v>431</v>
      </c>
      <c r="S5345" s="71"/>
      <c r="T5345" s="54" t="s">
        <v>256</v>
      </c>
      <c r="U5345" s="71">
        <v>44583</v>
      </c>
      <c r="V5345" s="54" t="s">
        <v>256</v>
      </c>
      <c r="W5345" t="str">
        <f t="shared" si="83"/>
        <v>Jan-22</v>
      </c>
    </row>
    <row r="5346" spans="1:23" x14ac:dyDescent="0.25">
      <c r="A5346" s="54" t="s">
        <v>318</v>
      </c>
      <c r="B5346" s="54" t="s">
        <v>432</v>
      </c>
      <c r="C5346" s="54" t="s">
        <v>263</v>
      </c>
      <c r="D5346" s="54" t="s">
        <v>429</v>
      </c>
      <c r="E5346" s="54" t="s">
        <v>19195</v>
      </c>
      <c r="F5346" s="71">
        <v>44585</v>
      </c>
      <c r="G5346" s="72">
        <v>19371.38</v>
      </c>
      <c r="H5346" s="72">
        <v>1643661.59</v>
      </c>
      <c r="I5346" s="54" t="s">
        <v>265</v>
      </c>
      <c r="J5346" s="54" t="s">
        <v>17079</v>
      </c>
      <c r="K5346" s="54" t="s">
        <v>19196</v>
      </c>
      <c r="L5346" s="54" t="s">
        <v>19197</v>
      </c>
      <c r="M5346" s="54" t="s">
        <v>19195</v>
      </c>
      <c r="N5346" s="54" t="s">
        <v>256</v>
      </c>
      <c r="O5346" s="54" t="s">
        <v>256</v>
      </c>
      <c r="P5346" s="54" t="s">
        <v>15268</v>
      </c>
      <c r="Q5346" s="54" t="s">
        <v>256</v>
      </c>
      <c r="R5346" s="54" t="s">
        <v>431</v>
      </c>
      <c r="S5346" s="71"/>
      <c r="T5346" s="54" t="s">
        <v>256</v>
      </c>
      <c r="U5346" s="71">
        <v>44585</v>
      </c>
      <c r="V5346" s="54" t="s">
        <v>256</v>
      </c>
      <c r="W5346" t="str">
        <f t="shared" si="83"/>
        <v>Jan-22</v>
      </c>
    </row>
    <row r="5347" spans="1:23" x14ac:dyDescent="0.25">
      <c r="A5347" s="54" t="s">
        <v>318</v>
      </c>
      <c r="B5347" s="54" t="s">
        <v>432</v>
      </c>
      <c r="C5347" s="54" t="s">
        <v>263</v>
      </c>
      <c r="D5347" s="54" t="s">
        <v>429</v>
      </c>
      <c r="E5347" s="54" t="s">
        <v>19198</v>
      </c>
      <c r="F5347" s="71">
        <v>44585</v>
      </c>
      <c r="G5347" s="72">
        <v>527.53</v>
      </c>
      <c r="H5347" s="72">
        <v>44760.92</v>
      </c>
      <c r="I5347" s="54" t="s">
        <v>265</v>
      </c>
      <c r="J5347" s="54" t="s">
        <v>17079</v>
      </c>
      <c r="K5347" s="54" t="s">
        <v>19196</v>
      </c>
      <c r="L5347" s="54" t="s">
        <v>19199</v>
      </c>
      <c r="M5347" s="54" t="s">
        <v>19198</v>
      </c>
      <c r="N5347" s="54" t="s">
        <v>256</v>
      </c>
      <c r="O5347" s="54" t="s">
        <v>256</v>
      </c>
      <c r="P5347" s="54" t="s">
        <v>15268</v>
      </c>
      <c r="Q5347" s="54" t="s">
        <v>256</v>
      </c>
      <c r="R5347" s="54" t="s">
        <v>431</v>
      </c>
      <c r="S5347" s="71"/>
      <c r="T5347" s="54" t="s">
        <v>256</v>
      </c>
      <c r="U5347" s="71">
        <v>44585</v>
      </c>
      <c r="V5347" s="54" t="s">
        <v>256</v>
      </c>
      <c r="W5347" t="str">
        <f t="shared" si="83"/>
        <v>Jan-22</v>
      </c>
    </row>
    <row r="5348" spans="1:23" x14ac:dyDescent="0.25">
      <c r="A5348" s="54" t="s">
        <v>318</v>
      </c>
      <c r="B5348" s="54" t="s">
        <v>432</v>
      </c>
      <c r="C5348" s="54" t="s">
        <v>263</v>
      </c>
      <c r="D5348" s="54" t="s">
        <v>429</v>
      </c>
      <c r="E5348" s="54" t="s">
        <v>19200</v>
      </c>
      <c r="F5348" s="71">
        <v>44583</v>
      </c>
      <c r="G5348" s="72">
        <v>3182.78</v>
      </c>
      <c r="H5348" s="72">
        <v>270058.88</v>
      </c>
      <c r="I5348" s="54" t="s">
        <v>265</v>
      </c>
      <c r="J5348" s="54" t="s">
        <v>17079</v>
      </c>
      <c r="K5348" s="54" t="s">
        <v>19201</v>
      </c>
      <c r="L5348" s="54" t="s">
        <v>19202</v>
      </c>
      <c r="M5348" s="54" t="s">
        <v>19200</v>
      </c>
      <c r="N5348" s="54" t="s">
        <v>256</v>
      </c>
      <c r="O5348" s="54" t="s">
        <v>256</v>
      </c>
      <c r="P5348" s="54" t="s">
        <v>15268</v>
      </c>
      <c r="Q5348" s="54" t="s">
        <v>256</v>
      </c>
      <c r="R5348" s="54" t="s">
        <v>431</v>
      </c>
      <c r="S5348" s="71"/>
      <c r="T5348" s="54" t="s">
        <v>256</v>
      </c>
      <c r="U5348" s="71">
        <v>44583</v>
      </c>
      <c r="V5348" s="54" t="s">
        <v>256</v>
      </c>
      <c r="W5348" t="str">
        <f t="shared" si="83"/>
        <v>Jan-22</v>
      </c>
    </row>
    <row r="5349" spans="1:23" x14ac:dyDescent="0.25">
      <c r="A5349" s="54" t="s">
        <v>318</v>
      </c>
      <c r="B5349" s="54" t="s">
        <v>432</v>
      </c>
      <c r="C5349" s="54" t="s">
        <v>263</v>
      </c>
      <c r="D5349" s="54" t="s">
        <v>429</v>
      </c>
      <c r="E5349" s="54" t="s">
        <v>19203</v>
      </c>
      <c r="F5349" s="71">
        <v>44586</v>
      </c>
      <c r="G5349" s="72">
        <v>2999.01</v>
      </c>
      <c r="H5349" s="72">
        <v>254466</v>
      </c>
      <c r="I5349" s="54" t="s">
        <v>265</v>
      </c>
      <c r="J5349" s="54" t="s">
        <v>17079</v>
      </c>
      <c r="K5349" s="54" t="s">
        <v>19204</v>
      </c>
      <c r="L5349" s="54" t="s">
        <v>19205</v>
      </c>
      <c r="M5349" s="54" t="s">
        <v>19203</v>
      </c>
      <c r="N5349" s="54" t="s">
        <v>256</v>
      </c>
      <c r="O5349" s="54" t="s">
        <v>256</v>
      </c>
      <c r="P5349" s="54" t="s">
        <v>12581</v>
      </c>
      <c r="Q5349" s="54" t="s">
        <v>256</v>
      </c>
      <c r="R5349" s="54" t="s">
        <v>431</v>
      </c>
      <c r="S5349" s="71"/>
      <c r="T5349" s="54" t="s">
        <v>256</v>
      </c>
      <c r="U5349" s="71">
        <v>44586</v>
      </c>
      <c r="V5349" s="54" t="s">
        <v>256</v>
      </c>
      <c r="W5349" t="str">
        <f t="shared" si="83"/>
        <v>Jan-22</v>
      </c>
    </row>
    <row r="5350" spans="1:23" x14ac:dyDescent="0.25">
      <c r="A5350" s="54" t="s">
        <v>318</v>
      </c>
      <c r="B5350" s="54" t="s">
        <v>432</v>
      </c>
      <c r="C5350" s="54" t="s">
        <v>263</v>
      </c>
      <c r="D5350" s="54" t="s">
        <v>429</v>
      </c>
      <c r="E5350" s="54" t="s">
        <v>19206</v>
      </c>
      <c r="F5350" s="71">
        <v>44586</v>
      </c>
      <c r="G5350" s="72">
        <v>10533.8</v>
      </c>
      <c r="H5350" s="72">
        <v>893792.93</v>
      </c>
      <c r="I5350" s="54" t="s">
        <v>265</v>
      </c>
      <c r="J5350" s="54" t="s">
        <v>17079</v>
      </c>
      <c r="K5350" s="54" t="s">
        <v>19207</v>
      </c>
      <c r="L5350" s="54" t="s">
        <v>19208</v>
      </c>
      <c r="M5350" s="54" t="s">
        <v>19206</v>
      </c>
      <c r="N5350" s="54" t="s">
        <v>256</v>
      </c>
      <c r="O5350" s="54" t="s">
        <v>256</v>
      </c>
      <c r="P5350" s="54" t="s">
        <v>12581</v>
      </c>
      <c r="Q5350" s="54" t="s">
        <v>256</v>
      </c>
      <c r="R5350" s="54" t="s">
        <v>431</v>
      </c>
      <c r="S5350" s="71"/>
      <c r="T5350" s="54" t="s">
        <v>256</v>
      </c>
      <c r="U5350" s="71">
        <v>44586</v>
      </c>
      <c r="V5350" s="54" t="s">
        <v>256</v>
      </c>
      <c r="W5350" t="str">
        <f t="shared" si="83"/>
        <v>Jan-22</v>
      </c>
    </row>
    <row r="5351" spans="1:23" x14ac:dyDescent="0.25">
      <c r="A5351" s="54" t="s">
        <v>318</v>
      </c>
      <c r="B5351" s="54" t="s">
        <v>432</v>
      </c>
      <c r="C5351" s="54" t="s">
        <v>263</v>
      </c>
      <c r="D5351" s="54" t="s">
        <v>429</v>
      </c>
      <c r="E5351" s="54" t="s">
        <v>19209</v>
      </c>
      <c r="F5351" s="71">
        <v>44564</v>
      </c>
      <c r="G5351" s="72">
        <v>30485.8</v>
      </c>
      <c r="H5351" s="72">
        <v>2586720.13</v>
      </c>
      <c r="I5351" s="54" t="s">
        <v>265</v>
      </c>
      <c r="J5351" s="54" t="s">
        <v>19210</v>
      </c>
      <c r="K5351" s="54" t="s">
        <v>19211</v>
      </c>
      <c r="L5351" s="54" t="s">
        <v>19212</v>
      </c>
      <c r="M5351" s="54" t="s">
        <v>19209</v>
      </c>
      <c r="N5351" s="54" t="s">
        <v>256</v>
      </c>
      <c r="O5351" s="54" t="s">
        <v>256</v>
      </c>
      <c r="P5351" s="54" t="s">
        <v>15268</v>
      </c>
      <c r="Q5351" s="54" t="s">
        <v>256</v>
      </c>
      <c r="R5351" s="54" t="s">
        <v>431</v>
      </c>
      <c r="S5351" s="71"/>
      <c r="T5351" s="54" t="s">
        <v>256</v>
      </c>
      <c r="U5351" s="71">
        <v>44564</v>
      </c>
      <c r="V5351" s="54" t="s">
        <v>256</v>
      </c>
      <c r="W5351" t="str">
        <f t="shared" si="83"/>
        <v>Jan-22</v>
      </c>
    </row>
    <row r="5352" spans="1:23" x14ac:dyDescent="0.25">
      <c r="A5352" s="54" t="s">
        <v>318</v>
      </c>
      <c r="B5352" s="54" t="s">
        <v>432</v>
      </c>
      <c r="C5352" s="54" t="s">
        <v>263</v>
      </c>
      <c r="D5352" s="54" t="s">
        <v>429</v>
      </c>
      <c r="E5352" s="54" t="s">
        <v>19213</v>
      </c>
      <c r="F5352" s="71">
        <v>44567</v>
      </c>
      <c r="G5352" s="72">
        <v>2088.64</v>
      </c>
      <c r="H5352" s="72">
        <v>177221.1</v>
      </c>
      <c r="I5352" s="54" t="s">
        <v>265</v>
      </c>
      <c r="J5352" s="54" t="s">
        <v>17109</v>
      </c>
      <c r="K5352" s="54" t="s">
        <v>19214</v>
      </c>
      <c r="L5352" s="54" t="s">
        <v>19215</v>
      </c>
      <c r="M5352" s="54" t="s">
        <v>19213</v>
      </c>
      <c r="N5352" s="54" t="s">
        <v>256</v>
      </c>
      <c r="O5352" s="54" t="s">
        <v>256</v>
      </c>
      <c r="P5352" s="54" t="s">
        <v>12581</v>
      </c>
      <c r="Q5352" s="54" t="s">
        <v>256</v>
      </c>
      <c r="R5352" s="54" t="s">
        <v>431</v>
      </c>
      <c r="S5352" s="71"/>
      <c r="T5352" s="54" t="s">
        <v>256</v>
      </c>
      <c r="U5352" s="71">
        <v>44567</v>
      </c>
      <c r="V5352" s="54" t="s">
        <v>256</v>
      </c>
      <c r="W5352" t="str">
        <f t="shared" si="83"/>
        <v>Jan-22</v>
      </c>
    </row>
    <row r="5353" spans="1:23" x14ac:dyDescent="0.25">
      <c r="A5353" s="54" t="s">
        <v>318</v>
      </c>
      <c r="B5353" s="54" t="s">
        <v>432</v>
      </c>
      <c r="C5353" s="54" t="s">
        <v>263</v>
      </c>
      <c r="D5353" s="54" t="s">
        <v>429</v>
      </c>
      <c r="E5353" s="54" t="s">
        <v>19216</v>
      </c>
      <c r="F5353" s="71">
        <v>44567</v>
      </c>
      <c r="G5353" s="72">
        <v>4704.8</v>
      </c>
      <c r="H5353" s="72">
        <v>399202.28</v>
      </c>
      <c r="I5353" s="54" t="s">
        <v>265</v>
      </c>
      <c r="J5353" s="54" t="s">
        <v>17109</v>
      </c>
      <c r="K5353" s="54" t="s">
        <v>19217</v>
      </c>
      <c r="L5353" s="54" t="s">
        <v>19218</v>
      </c>
      <c r="M5353" s="54" t="s">
        <v>19216</v>
      </c>
      <c r="N5353" s="54" t="s">
        <v>256</v>
      </c>
      <c r="O5353" s="54" t="s">
        <v>256</v>
      </c>
      <c r="P5353" s="54" t="s">
        <v>12581</v>
      </c>
      <c r="Q5353" s="54" t="s">
        <v>256</v>
      </c>
      <c r="R5353" s="54" t="s">
        <v>431</v>
      </c>
      <c r="S5353" s="71"/>
      <c r="T5353" s="54" t="s">
        <v>256</v>
      </c>
      <c r="U5353" s="71">
        <v>44567</v>
      </c>
      <c r="V5353" s="54" t="s">
        <v>256</v>
      </c>
      <c r="W5353" t="str">
        <f t="shared" si="83"/>
        <v>Jan-22</v>
      </c>
    </row>
    <row r="5354" spans="1:23" x14ac:dyDescent="0.25">
      <c r="A5354" s="54" t="s">
        <v>318</v>
      </c>
      <c r="B5354" s="54" t="s">
        <v>432</v>
      </c>
      <c r="C5354" s="54" t="s">
        <v>263</v>
      </c>
      <c r="D5354" s="54" t="s">
        <v>429</v>
      </c>
      <c r="E5354" s="54" t="s">
        <v>19219</v>
      </c>
      <c r="F5354" s="71">
        <v>44567</v>
      </c>
      <c r="G5354" s="72">
        <v>8172.15</v>
      </c>
      <c r="H5354" s="72">
        <v>693406.93</v>
      </c>
      <c r="I5354" s="54" t="s">
        <v>265</v>
      </c>
      <c r="J5354" s="54" t="s">
        <v>17109</v>
      </c>
      <c r="K5354" s="54" t="s">
        <v>19217</v>
      </c>
      <c r="L5354" s="54" t="s">
        <v>19220</v>
      </c>
      <c r="M5354" s="54" t="s">
        <v>19219</v>
      </c>
      <c r="N5354" s="54" t="s">
        <v>256</v>
      </c>
      <c r="O5354" s="54" t="s">
        <v>256</v>
      </c>
      <c r="P5354" s="54" t="s">
        <v>12581</v>
      </c>
      <c r="Q5354" s="54" t="s">
        <v>256</v>
      </c>
      <c r="R5354" s="54" t="s">
        <v>431</v>
      </c>
      <c r="S5354" s="71"/>
      <c r="T5354" s="54" t="s">
        <v>256</v>
      </c>
      <c r="U5354" s="71">
        <v>44567</v>
      </c>
      <c r="V5354" s="54" t="s">
        <v>256</v>
      </c>
      <c r="W5354" t="str">
        <f t="shared" si="83"/>
        <v>Jan-22</v>
      </c>
    </row>
    <row r="5355" spans="1:23" x14ac:dyDescent="0.25">
      <c r="A5355" s="54" t="s">
        <v>318</v>
      </c>
      <c r="B5355" s="54" t="s">
        <v>432</v>
      </c>
      <c r="C5355" s="54" t="s">
        <v>263</v>
      </c>
      <c r="D5355" s="54" t="s">
        <v>429</v>
      </c>
      <c r="E5355" s="54" t="s">
        <v>19221</v>
      </c>
      <c r="F5355" s="71">
        <v>44580</v>
      </c>
      <c r="G5355" s="72">
        <v>2219.89</v>
      </c>
      <c r="H5355" s="72">
        <v>188357.67</v>
      </c>
      <c r="I5355" s="54" t="s">
        <v>265</v>
      </c>
      <c r="J5355" s="54" t="s">
        <v>17109</v>
      </c>
      <c r="K5355" s="54" t="s">
        <v>19222</v>
      </c>
      <c r="L5355" s="54" t="s">
        <v>19223</v>
      </c>
      <c r="M5355" s="54" t="s">
        <v>19221</v>
      </c>
      <c r="N5355" s="54" t="s">
        <v>256</v>
      </c>
      <c r="O5355" s="54" t="s">
        <v>256</v>
      </c>
      <c r="P5355" s="54" t="s">
        <v>12581</v>
      </c>
      <c r="Q5355" s="54" t="s">
        <v>256</v>
      </c>
      <c r="R5355" s="54" t="s">
        <v>431</v>
      </c>
      <c r="S5355" s="71"/>
      <c r="T5355" s="54" t="s">
        <v>256</v>
      </c>
      <c r="U5355" s="71">
        <v>44580</v>
      </c>
      <c r="V5355" s="54" t="s">
        <v>256</v>
      </c>
      <c r="W5355" t="str">
        <f t="shared" si="83"/>
        <v>Jan-22</v>
      </c>
    </row>
    <row r="5356" spans="1:23" x14ac:dyDescent="0.25">
      <c r="A5356" s="54" t="s">
        <v>318</v>
      </c>
      <c r="B5356" s="54" t="s">
        <v>432</v>
      </c>
      <c r="C5356" s="54" t="s">
        <v>263</v>
      </c>
      <c r="D5356" s="54" t="s">
        <v>429</v>
      </c>
      <c r="E5356" s="54" t="s">
        <v>19224</v>
      </c>
      <c r="F5356" s="71">
        <v>44579</v>
      </c>
      <c r="G5356" s="72">
        <v>13678.18</v>
      </c>
      <c r="H5356" s="72">
        <v>1160593.57</v>
      </c>
      <c r="I5356" s="54" t="s">
        <v>265</v>
      </c>
      <c r="J5356" s="54" t="s">
        <v>17109</v>
      </c>
      <c r="K5356" s="54" t="s">
        <v>19225</v>
      </c>
      <c r="L5356" s="54" t="s">
        <v>19226</v>
      </c>
      <c r="M5356" s="54" t="s">
        <v>19224</v>
      </c>
      <c r="N5356" s="54" t="s">
        <v>256</v>
      </c>
      <c r="O5356" s="54" t="s">
        <v>256</v>
      </c>
      <c r="P5356" s="54" t="s">
        <v>12581</v>
      </c>
      <c r="Q5356" s="54" t="s">
        <v>256</v>
      </c>
      <c r="R5356" s="54" t="s">
        <v>431</v>
      </c>
      <c r="S5356" s="71"/>
      <c r="T5356" s="54" t="s">
        <v>256</v>
      </c>
      <c r="U5356" s="71">
        <v>44579</v>
      </c>
      <c r="V5356" s="54" t="s">
        <v>256</v>
      </c>
      <c r="W5356" t="str">
        <f t="shared" si="83"/>
        <v>Jan-22</v>
      </c>
    </row>
    <row r="5357" spans="1:23" x14ac:dyDescent="0.25">
      <c r="A5357" s="54" t="s">
        <v>318</v>
      </c>
      <c r="B5357" s="54" t="s">
        <v>432</v>
      </c>
      <c r="C5357" s="54" t="s">
        <v>263</v>
      </c>
      <c r="D5357" s="54" t="s">
        <v>429</v>
      </c>
      <c r="E5357" s="54" t="s">
        <v>19227</v>
      </c>
      <c r="F5357" s="71">
        <v>44583</v>
      </c>
      <c r="G5357" s="72">
        <v>5981.6</v>
      </c>
      <c r="H5357" s="72">
        <v>507538.76</v>
      </c>
      <c r="I5357" s="54" t="s">
        <v>265</v>
      </c>
      <c r="J5357" s="54" t="s">
        <v>17109</v>
      </c>
      <c r="K5357" s="54" t="s">
        <v>19228</v>
      </c>
      <c r="L5357" s="54" t="s">
        <v>19229</v>
      </c>
      <c r="M5357" s="54" t="s">
        <v>19227</v>
      </c>
      <c r="N5357" s="54" t="s">
        <v>256</v>
      </c>
      <c r="O5357" s="54" t="s">
        <v>256</v>
      </c>
      <c r="P5357" s="54" t="s">
        <v>12581</v>
      </c>
      <c r="Q5357" s="54" t="s">
        <v>256</v>
      </c>
      <c r="R5357" s="54" t="s">
        <v>431</v>
      </c>
      <c r="S5357" s="71"/>
      <c r="T5357" s="54" t="s">
        <v>256</v>
      </c>
      <c r="U5357" s="71">
        <v>44583</v>
      </c>
      <c r="V5357" s="54" t="s">
        <v>256</v>
      </c>
      <c r="W5357" t="str">
        <f t="shared" si="83"/>
        <v>Jan-22</v>
      </c>
    </row>
    <row r="5358" spans="1:23" x14ac:dyDescent="0.25">
      <c r="A5358" s="54" t="s">
        <v>318</v>
      </c>
      <c r="B5358" s="54" t="s">
        <v>432</v>
      </c>
      <c r="C5358" s="54" t="s">
        <v>263</v>
      </c>
      <c r="D5358" s="54" t="s">
        <v>429</v>
      </c>
      <c r="E5358" s="54" t="s">
        <v>19230</v>
      </c>
      <c r="F5358" s="71">
        <v>44583</v>
      </c>
      <c r="G5358" s="72">
        <v>10429.11</v>
      </c>
      <c r="H5358" s="72">
        <v>884909.98</v>
      </c>
      <c r="I5358" s="54" t="s">
        <v>265</v>
      </c>
      <c r="J5358" s="54" t="s">
        <v>17109</v>
      </c>
      <c r="K5358" s="54" t="s">
        <v>19231</v>
      </c>
      <c r="L5358" s="54" t="s">
        <v>19232</v>
      </c>
      <c r="M5358" s="54" t="s">
        <v>19230</v>
      </c>
      <c r="N5358" s="54" t="s">
        <v>256</v>
      </c>
      <c r="O5358" s="54" t="s">
        <v>256</v>
      </c>
      <c r="P5358" s="54" t="s">
        <v>12581</v>
      </c>
      <c r="Q5358" s="54" t="s">
        <v>256</v>
      </c>
      <c r="R5358" s="54" t="s">
        <v>431</v>
      </c>
      <c r="S5358" s="71"/>
      <c r="T5358" s="54" t="s">
        <v>256</v>
      </c>
      <c r="U5358" s="71">
        <v>44583</v>
      </c>
      <c r="V5358" s="54" t="s">
        <v>256</v>
      </c>
      <c r="W5358" t="str">
        <f t="shared" si="83"/>
        <v>Jan-22</v>
      </c>
    </row>
    <row r="5359" spans="1:23" x14ac:dyDescent="0.25">
      <c r="A5359" s="54" t="s">
        <v>317</v>
      </c>
      <c r="B5359" s="54" t="s">
        <v>432</v>
      </c>
      <c r="C5359" s="54" t="s">
        <v>263</v>
      </c>
      <c r="D5359" s="54" t="s">
        <v>429</v>
      </c>
      <c r="E5359" s="54" t="s">
        <v>19233</v>
      </c>
      <c r="F5359" s="71">
        <v>44573</v>
      </c>
      <c r="G5359" s="72">
        <v>4914</v>
      </c>
      <c r="H5359" s="72">
        <v>416952.9</v>
      </c>
      <c r="I5359" s="54" t="s">
        <v>265</v>
      </c>
      <c r="J5359" s="54" t="s">
        <v>17141</v>
      </c>
      <c r="K5359" s="54" t="s">
        <v>19234</v>
      </c>
      <c r="L5359" s="54" t="s">
        <v>19235</v>
      </c>
      <c r="M5359" s="54" t="s">
        <v>19233</v>
      </c>
      <c r="N5359" s="54" t="s">
        <v>256</v>
      </c>
      <c r="O5359" s="54" t="s">
        <v>256</v>
      </c>
      <c r="P5359" s="54" t="s">
        <v>7304</v>
      </c>
      <c r="Q5359" s="54" t="s">
        <v>256</v>
      </c>
      <c r="R5359" s="54" t="s">
        <v>431</v>
      </c>
      <c r="S5359" s="71"/>
      <c r="T5359" s="54" t="s">
        <v>256</v>
      </c>
      <c r="U5359" s="71">
        <v>44573</v>
      </c>
      <c r="V5359" s="54" t="s">
        <v>256</v>
      </c>
      <c r="W5359" t="str">
        <f t="shared" si="83"/>
        <v>Jan-22</v>
      </c>
    </row>
    <row r="5360" spans="1:23" x14ac:dyDescent="0.25">
      <c r="A5360" s="54" t="s">
        <v>317</v>
      </c>
      <c r="B5360" s="54" t="s">
        <v>432</v>
      </c>
      <c r="C5360" s="54" t="s">
        <v>263</v>
      </c>
      <c r="D5360" s="54" t="s">
        <v>429</v>
      </c>
      <c r="E5360" s="54" t="s">
        <v>19236</v>
      </c>
      <c r="F5360" s="71">
        <v>44562</v>
      </c>
      <c r="G5360" s="72">
        <v>145.35</v>
      </c>
      <c r="H5360" s="72">
        <v>12332.95</v>
      </c>
      <c r="I5360" s="54" t="s">
        <v>265</v>
      </c>
      <c r="J5360" s="54" t="s">
        <v>19237</v>
      </c>
      <c r="K5360" s="54" t="s">
        <v>17217</v>
      </c>
      <c r="L5360" s="54" t="s">
        <v>19238</v>
      </c>
      <c r="M5360" s="54" t="s">
        <v>19236</v>
      </c>
      <c r="N5360" s="54" t="s">
        <v>256</v>
      </c>
      <c r="O5360" s="54" t="s">
        <v>256</v>
      </c>
      <c r="P5360" s="54" t="s">
        <v>444</v>
      </c>
      <c r="Q5360" s="54" t="s">
        <v>256</v>
      </c>
      <c r="R5360" s="54" t="s">
        <v>431</v>
      </c>
      <c r="S5360" s="71"/>
      <c r="T5360" s="54" t="s">
        <v>256</v>
      </c>
      <c r="U5360" s="71">
        <v>44562</v>
      </c>
      <c r="V5360" s="54" t="s">
        <v>256</v>
      </c>
      <c r="W5360" t="str">
        <f t="shared" si="83"/>
        <v>Jan-22</v>
      </c>
    </row>
    <row r="5361" spans="1:23" x14ac:dyDescent="0.25">
      <c r="A5361" s="54" t="s">
        <v>317</v>
      </c>
      <c r="B5361" s="54" t="s">
        <v>432</v>
      </c>
      <c r="C5361" s="54" t="s">
        <v>263</v>
      </c>
      <c r="D5361" s="54" t="s">
        <v>429</v>
      </c>
      <c r="E5361" s="54" t="s">
        <v>19239</v>
      </c>
      <c r="F5361" s="71">
        <v>44562</v>
      </c>
      <c r="G5361" s="72">
        <v>436.32</v>
      </c>
      <c r="H5361" s="72">
        <v>37021.75</v>
      </c>
      <c r="I5361" s="54" t="s">
        <v>265</v>
      </c>
      <c r="J5361" s="54" t="s">
        <v>19237</v>
      </c>
      <c r="K5361" s="54" t="s">
        <v>19240</v>
      </c>
      <c r="L5361" s="54" t="s">
        <v>19241</v>
      </c>
      <c r="M5361" s="54" t="s">
        <v>19239</v>
      </c>
      <c r="N5361" s="54" t="s">
        <v>256</v>
      </c>
      <c r="O5361" s="54" t="s">
        <v>256</v>
      </c>
      <c r="P5361" s="54" t="s">
        <v>444</v>
      </c>
      <c r="Q5361" s="54" t="s">
        <v>256</v>
      </c>
      <c r="R5361" s="54" t="s">
        <v>431</v>
      </c>
      <c r="S5361" s="71"/>
      <c r="T5361" s="54" t="s">
        <v>256</v>
      </c>
      <c r="U5361" s="71">
        <v>44562</v>
      </c>
      <c r="V5361" s="54" t="s">
        <v>256</v>
      </c>
      <c r="W5361" t="str">
        <f t="shared" si="83"/>
        <v>Jan-22</v>
      </c>
    </row>
    <row r="5362" spans="1:23" x14ac:dyDescent="0.25">
      <c r="A5362" s="54" t="s">
        <v>317</v>
      </c>
      <c r="B5362" s="54" t="s">
        <v>432</v>
      </c>
      <c r="C5362" s="54" t="s">
        <v>263</v>
      </c>
      <c r="D5362" s="54" t="s">
        <v>429</v>
      </c>
      <c r="E5362" s="54" t="s">
        <v>19242</v>
      </c>
      <c r="F5362" s="71">
        <v>44590</v>
      </c>
      <c r="G5362" s="72">
        <v>19.96</v>
      </c>
      <c r="H5362" s="72">
        <v>1693.61</v>
      </c>
      <c r="I5362" s="54" t="s">
        <v>265</v>
      </c>
      <c r="J5362" s="54" t="s">
        <v>13704</v>
      </c>
      <c r="K5362" s="54" t="s">
        <v>19243</v>
      </c>
      <c r="L5362" s="54" t="s">
        <v>19244</v>
      </c>
      <c r="M5362" s="54" t="s">
        <v>19242</v>
      </c>
      <c r="N5362" s="54" t="s">
        <v>256</v>
      </c>
      <c r="O5362" s="54" t="s">
        <v>256</v>
      </c>
      <c r="P5362" s="54" t="s">
        <v>444</v>
      </c>
      <c r="Q5362" s="54" t="s">
        <v>256</v>
      </c>
      <c r="R5362" s="54" t="s">
        <v>431</v>
      </c>
      <c r="S5362" s="71"/>
      <c r="T5362" s="54" t="s">
        <v>256</v>
      </c>
      <c r="U5362" s="71">
        <v>44590</v>
      </c>
      <c r="V5362" s="54" t="s">
        <v>256</v>
      </c>
      <c r="W5362" t="str">
        <f t="shared" si="83"/>
        <v>Jan-22</v>
      </c>
    </row>
    <row r="5363" spans="1:23" x14ac:dyDescent="0.25">
      <c r="A5363" s="54" t="s">
        <v>317</v>
      </c>
      <c r="B5363" s="54" t="s">
        <v>432</v>
      </c>
      <c r="C5363" s="54" t="s">
        <v>263</v>
      </c>
      <c r="D5363" s="54" t="s">
        <v>429</v>
      </c>
      <c r="E5363" s="54" t="s">
        <v>19245</v>
      </c>
      <c r="F5363" s="71">
        <v>44566</v>
      </c>
      <c r="G5363" s="72">
        <v>1303.99</v>
      </c>
      <c r="H5363" s="72">
        <v>110643.55</v>
      </c>
      <c r="I5363" s="54" t="s">
        <v>265</v>
      </c>
      <c r="J5363" s="54" t="s">
        <v>19246</v>
      </c>
      <c r="K5363" s="54" t="s">
        <v>19240</v>
      </c>
      <c r="L5363" s="54" t="s">
        <v>19247</v>
      </c>
      <c r="M5363" s="54" t="s">
        <v>19245</v>
      </c>
      <c r="N5363" s="54" t="s">
        <v>256</v>
      </c>
      <c r="O5363" s="54" t="s">
        <v>256</v>
      </c>
      <c r="P5363" s="54" t="s">
        <v>444</v>
      </c>
      <c r="Q5363" s="54" t="s">
        <v>256</v>
      </c>
      <c r="R5363" s="54" t="s">
        <v>431</v>
      </c>
      <c r="S5363" s="71"/>
      <c r="T5363" s="54" t="s">
        <v>256</v>
      </c>
      <c r="U5363" s="71">
        <v>44566</v>
      </c>
      <c r="V5363" s="54" t="s">
        <v>256</v>
      </c>
      <c r="W5363" t="str">
        <f t="shared" si="83"/>
        <v>Jan-22</v>
      </c>
    </row>
    <row r="5364" spans="1:23" x14ac:dyDescent="0.25">
      <c r="A5364" s="54" t="s">
        <v>317</v>
      </c>
      <c r="B5364" s="54" t="s">
        <v>432</v>
      </c>
      <c r="C5364" s="54" t="s">
        <v>263</v>
      </c>
      <c r="D5364" s="54" t="s">
        <v>429</v>
      </c>
      <c r="E5364" s="54" t="s">
        <v>19248</v>
      </c>
      <c r="F5364" s="71">
        <v>44571</v>
      </c>
      <c r="G5364" s="72">
        <v>293.18</v>
      </c>
      <c r="H5364" s="72">
        <v>24876.32</v>
      </c>
      <c r="I5364" s="54" t="s">
        <v>265</v>
      </c>
      <c r="J5364" s="54" t="s">
        <v>19246</v>
      </c>
      <c r="K5364" s="54" t="s">
        <v>19249</v>
      </c>
      <c r="L5364" s="54" t="s">
        <v>19250</v>
      </c>
      <c r="M5364" s="54" t="s">
        <v>19248</v>
      </c>
      <c r="N5364" s="54" t="s">
        <v>256</v>
      </c>
      <c r="O5364" s="54" t="s">
        <v>256</v>
      </c>
      <c r="P5364" s="54" t="s">
        <v>444</v>
      </c>
      <c r="Q5364" s="54" t="s">
        <v>256</v>
      </c>
      <c r="R5364" s="54" t="s">
        <v>431</v>
      </c>
      <c r="S5364" s="71"/>
      <c r="T5364" s="54" t="s">
        <v>256</v>
      </c>
      <c r="U5364" s="71">
        <v>44571</v>
      </c>
      <c r="V5364" s="54" t="s">
        <v>256</v>
      </c>
      <c r="W5364" t="str">
        <f t="shared" si="83"/>
        <v>Jan-22</v>
      </c>
    </row>
    <row r="5365" spans="1:23" x14ac:dyDescent="0.25">
      <c r="A5365" s="54" t="s">
        <v>317</v>
      </c>
      <c r="B5365" s="54" t="s">
        <v>432</v>
      </c>
      <c r="C5365" s="54" t="s">
        <v>263</v>
      </c>
      <c r="D5365" s="54" t="s">
        <v>429</v>
      </c>
      <c r="E5365" s="54" t="s">
        <v>19251</v>
      </c>
      <c r="F5365" s="71">
        <v>44572</v>
      </c>
      <c r="G5365" s="72">
        <v>446.94</v>
      </c>
      <c r="H5365" s="72">
        <v>37922.86</v>
      </c>
      <c r="I5365" s="54" t="s">
        <v>265</v>
      </c>
      <c r="J5365" s="54" t="s">
        <v>19246</v>
      </c>
      <c r="K5365" s="54" t="s">
        <v>19252</v>
      </c>
      <c r="L5365" s="54" t="s">
        <v>19253</v>
      </c>
      <c r="M5365" s="54" t="s">
        <v>19251</v>
      </c>
      <c r="N5365" s="54" t="s">
        <v>256</v>
      </c>
      <c r="O5365" s="54" t="s">
        <v>256</v>
      </c>
      <c r="P5365" s="54" t="s">
        <v>444</v>
      </c>
      <c r="Q5365" s="54" t="s">
        <v>256</v>
      </c>
      <c r="R5365" s="54" t="s">
        <v>431</v>
      </c>
      <c r="S5365" s="71"/>
      <c r="T5365" s="54" t="s">
        <v>256</v>
      </c>
      <c r="U5365" s="71">
        <v>44572</v>
      </c>
      <c r="V5365" s="54" t="s">
        <v>256</v>
      </c>
      <c r="W5365" t="str">
        <f t="shared" si="83"/>
        <v>Jan-22</v>
      </c>
    </row>
    <row r="5366" spans="1:23" x14ac:dyDescent="0.25">
      <c r="A5366" s="54" t="s">
        <v>317</v>
      </c>
      <c r="B5366" s="54" t="s">
        <v>432</v>
      </c>
      <c r="C5366" s="54" t="s">
        <v>263</v>
      </c>
      <c r="D5366" s="54" t="s">
        <v>429</v>
      </c>
      <c r="E5366" s="54" t="s">
        <v>19254</v>
      </c>
      <c r="F5366" s="71">
        <v>44571</v>
      </c>
      <c r="G5366" s="72">
        <v>558.16</v>
      </c>
      <c r="H5366" s="72">
        <v>47359.88</v>
      </c>
      <c r="I5366" s="54" t="s">
        <v>265</v>
      </c>
      <c r="J5366" s="54" t="s">
        <v>19246</v>
      </c>
      <c r="K5366" s="54" t="s">
        <v>17217</v>
      </c>
      <c r="L5366" s="54" t="s">
        <v>19255</v>
      </c>
      <c r="M5366" s="54" t="s">
        <v>19254</v>
      </c>
      <c r="N5366" s="54" t="s">
        <v>256</v>
      </c>
      <c r="O5366" s="54" t="s">
        <v>256</v>
      </c>
      <c r="P5366" s="54" t="s">
        <v>444</v>
      </c>
      <c r="Q5366" s="54" t="s">
        <v>256</v>
      </c>
      <c r="R5366" s="54" t="s">
        <v>431</v>
      </c>
      <c r="S5366" s="71"/>
      <c r="T5366" s="54" t="s">
        <v>256</v>
      </c>
      <c r="U5366" s="71">
        <v>44571</v>
      </c>
      <c r="V5366" s="54" t="s">
        <v>256</v>
      </c>
      <c r="W5366" t="str">
        <f t="shared" si="83"/>
        <v>Jan-22</v>
      </c>
    </row>
    <row r="5367" spans="1:23" x14ac:dyDescent="0.25">
      <c r="A5367" s="54" t="s">
        <v>317</v>
      </c>
      <c r="B5367" s="54" t="s">
        <v>432</v>
      </c>
      <c r="C5367" s="54" t="s">
        <v>263</v>
      </c>
      <c r="D5367" s="54" t="s">
        <v>429</v>
      </c>
      <c r="E5367" s="54" t="s">
        <v>19256</v>
      </c>
      <c r="F5367" s="71">
        <v>44573</v>
      </c>
      <c r="G5367" s="72">
        <v>22.13</v>
      </c>
      <c r="H5367" s="72">
        <v>1877.73</v>
      </c>
      <c r="I5367" s="54" t="s">
        <v>265</v>
      </c>
      <c r="J5367" s="54" t="s">
        <v>19246</v>
      </c>
      <c r="K5367" s="54" t="s">
        <v>19240</v>
      </c>
      <c r="L5367" s="54" t="s">
        <v>19257</v>
      </c>
      <c r="M5367" s="54" t="s">
        <v>19256</v>
      </c>
      <c r="N5367" s="54" t="s">
        <v>256</v>
      </c>
      <c r="O5367" s="54" t="s">
        <v>256</v>
      </c>
      <c r="P5367" s="54" t="s">
        <v>444</v>
      </c>
      <c r="Q5367" s="54" t="s">
        <v>256</v>
      </c>
      <c r="R5367" s="54" t="s">
        <v>431</v>
      </c>
      <c r="S5367" s="71"/>
      <c r="T5367" s="54" t="s">
        <v>256</v>
      </c>
      <c r="U5367" s="71">
        <v>44573</v>
      </c>
      <c r="V5367" s="54" t="s">
        <v>256</v>
      </c>
      <c r="W5367" t="str">
        <f t="shared" si="83"/>
        <v>Jan-22</v>
      </c>
    </row>
    <row r="5368" spans="1:23" x14ac:dyDescent="0.25">
      <c r="A5368" s="54" t="s">
        <v>317</v>
      </c>
      <c r="B5368" s="54" t="s">
        <v>432</v>
      </c>
      <c r="C5368" s="54" t="s">
        <v>263</v>
      </c>
      <c r="D5368" s="54" t="s">
        <v>429</v>
      </c>
      <c r="E5368" s="54" t="s">
        <v>19258</v>
      </c>
      <c r="F5368" s="71">
        <v>44573</v>
      </c>
      <c r="G5368" s="72">
        <v>15.02</v>
      </c>
      <c r="H5368" s="72">
        <v>1274.45</v>
      </c>
      <c r="I5368" s="54" t="s">
        <v>265</v>
      </c>
      <c r="J5368" s="54" t="s">
        <v>19246</v>
      </c>
      <c r="K5368" s="54" t="s">
        <v>19240</v>
      </c>
      <c r="L5368" s="54" t="s">
        <v>19259</v>
      </c>
      <c r="M5368" s="54" t="s">
        <v>19258</v>
      </c>
      <c r="N5368" s="54" t="s">
        <v>256</v>
      </c>
      <c r="O5368" s="54" t="s">
        <v>256</v>
      </c>
      <c r="P5368" s="54" t="s">
        <v>444</v>
      </c>
      <c r="Q5368" s="54" t="s">
        <v>256</v>
      </c>
      <c r="R5368" s="54" t="s">
        <v>431</v>
      </c>
      <c r="S5368" s="71"/>
      <c r="T5368" s="54" t="s">
        <v>256</v>
      </c>
      <c r="U5368" s="71">
        <v>44573</v>
      </c>
      <c r="V5368" s="54" t="s">
        <v>256</v>
      </c>
      <c r="W5368" t="str">
        <f t="shared" si="83"/>
        <v>Jan-22</v>
      </c>
    </row>
    <row r="5369" spans="1:23" x14ac:dyDescent="0.25">
      <c r="A5369" s="54" t="s">
        <v>317</v>
      </c>
      <c r="B5369" s="54" t="s">
        <v>432</v>
      </c>
      <c r="C5369" s="54" t="s">
        <v>263</v>
      </c>
      <c r="D5369" s="54" t="s">
        <v>429</v>
      </c>
      <c r="E5369" s="54" t="s">
        <v>19260</v>
      </c>
      <c r="F5369" s="71">
        <v>44571</v>
      </c>
      <c r="G5369" s="72">
        <v>112.78</v>
      </c>
      <c r="H5369" s="72">
        <v>9569.3799999999992</v>
      </c>
      <c r="I5369" s="54" t="s">
        <v>265</v>
      </c>
      <c r="J5369" s="54" t="s">
        <v>19246</v>
      </c>
      <c r="K5369" s="54" t="s">
        <v>19261</v>
      </c>
      <c r="L5369" s="54" t="s">
        <v>19262</v>
      </c>
      <c r="M5369" s="54" t="s">
        <v>19260</v>
      </c>
      <c r="N5369" s="54" t="s">
        <v>256</v>
      </c>
      <c r="O5369" s="54" t="s">
        <v>256</v>
      </c>
      <c r="P5369" s="54" t="s">
        <v>444</v>
      </c>
      <c r="Q5369" s="54" t="s">
        <v>256</v>
      </c>
      <c r="R5369" s="54" t="s">
        <v>431</v>
      </c>
      <c r="S5369" s="71"/>
      <c r="T5369" s="54" t="s">
        <v>256</v>
      </c>
      <c r="U5369" s="71">
        <v>44571</v>
      </c>
      <c r="V5369" s="54" t="s">
        <v>256</v>
      </c>
      <c r="W5369" t="str">
        <f t="shared" si="83"/>
        <v>Jan-22</v>
      </c>
    </row>
    <row r="5370" spans="1:23" x14ac:dyDescent="0.25">
      <c r="A5370" s="54" t="s">
        <v>317</v>
      </c>
      <c r="B5370" s="54" t="s">
        <v>432</v>
      </c>
      <c r="C5370" s="54" t="s">
        <v>263</v>
      </c>
      <c r="D5370" s="54" t="s">
        <v>429</v>
      </c>
      <c r="E5370" s="54" t="s">
        <v>19263</v>
      </c>
      <c r="F5370" s="71">
        <v>44573</v>
      </c>
      <c r="G5370" s="72">
        <v>39.97</v>
      </c>
      <c r="H5370" s="72">
        <v>3391.45</v>
      </c>
      <c r="I5370" s="54" t="s">
        <v>265</v>
      </c>
      <c r="J5370" s="54" t="s">
        <v>19246</v>
      </c>
      <c r="K5370" s="54" t="s">
        <v>19261</v>
      </c>
      <c r="L5370" s="54" t="s">
        <v>19264</v>
      </c>
      <c r="M5370" s="54" t="s">
        <v>19263</v>
      </c>
      <c r="N5370" s="54" t="s">
        <v>256</v>
      </c>
      <c r="O5370" s="54" t="s">
        <v>256</v>
      </c>
      <c r="P5370" s="54" t="s">
        <v>444</v>
      </c>
      <c r="Q5370" s="54" t="s">
        <v>256</v>
      </c>
      <c r="R5370" s="54" t="s">
        <v>431</v>
      </c>
      <c r="S5370" s="71"/>
      <c r="T5370" s="54" t="s">
        <v>256</v>
      </c>
      <c r="U5370" s="71">
        <v>44573</v>
      </c>
      <c r="V5370" s="54" t="s">
        <v>256</v>
      </c>
      <c r="W5370" t="str">
        <f t="shared" si="83"/>
        <v>Jan-22</v>
      </c>
    </row>
    <row r="5371" spans="1:23" x14ac:dyDescent="0.25">
      <c r="A5371" s="54" t="s">
        <v>317</v>
      </c>
      <c r="B5371" s="54" t="s">
        <v>432</v>
      </c>
      <c r="C5371" s="54" t="s">
        <v>263</v>
      </c>
      <c r="D5371" s="54" t="s">
        <v>429</v>
      </c>
      <c r="E5371" s="54" t="s">
        <v>19265</v>
      </c>
      <c r="F5371" s="71">
        <v>44573</v>
      </c>
      <c r="G5371" s="72">
        <v>271.51</v>
      </c>
      <c r="H5371" s="72">
        <v>23037.62</v>
      </c>
      <c r="I5371" s="54" t="s">
        <v>265</v>
      </c>
      <c r="J5371" s="54" t="s">
        <v>19246</v>
      </c>
      <c r="K5371" s="54" t="s">
        <v>19261</v>
      </c>
      <c r="L5371" s="54" t="s">
        <v>19266</v>
      </c>
      <c r="M5371" s="54" t="s">
        <v>19265</v>
      </c>
      <c r="N5371" s="54" t="s">
        <v>256</v>
      </c>
      <c r="O5371" s="54" t="s">
        <v>256</v>
      </c>
      <c r="P5371" s="54" t="s">
        <v>444</v>
      </c>
      <c r="Q5371" s="54" t="s">
        <v>256</v>
      </c>
      <c r="R5371" s="54" t="s">
        <v>431</v>
      </c>
      <c r="S5371" s="71"/>
      <c r="T5371" s="54" t="s">
        <v>256</v>
      </c>
      <c r="U5371" s="71">
        <v>44573</v>
      </c>
      <c r="V5371" s="54" t="s">
        <v>256</v>
      </c>
      <c r="W5371" t="str">
        <f t="shared" si="83"/>
        <v>Jan-22</v>
      </c>
    </row>
    <row r="5372" spans="1:23" x14ac:dyDescent="0.25">
      <c r="A5372" s="54" t="s">
        <v>317</v>
      </c>
      <c r="B5372" s="54" t="s">
        <v>432</v>
      </c>
      <c r="C5372" s="54" t="s">
        <v>263</v>
      </c>
      <c r="D5372" s="54" t="s">
        <v>429</v>
      </c>
      <c r="E5372" s="54" t="s">
        <v>19267</v>
      </c>
      <c r="F5372" s="71">
        <v>44573</v>
      </c>
      <c r="G5372" s="72">
        <v>38.51</v>
      </c>
      <c r="H5372" s="72">
        <v>3267.57</v>
      </c>
      <c r="I5372" s="54" t="s">
        <v>265</v>
      </c>
      <c r="J5372" s="54" t="s">
        <v>19246</v>
      </c>
      <c r="K5372" s="54" t="s">
        <v>19261</v>
      </c>
      <c r="L5372" s="54" t="s">
        <v>19268</v>
      </c>
      <c r="M5372" s="54" t="s">
        <v>19267</v>
      </c>
      <c r="N5372" s="54" t="s">
        <v>256</v>
      </c>
      <c r="O5372" s="54" t="s">
        <v>256</v>
      </c>
      <c r="P5372" s="54" t="s">
        <v>444</v>
      </c>
      <c r="Q5372" s="54" t="s">
        <v>256</v>
      </c>
      <c r="R5372" s="54" t="s">
        <v>431</v>
      </c>
      <c r="S5372" s="71"/>
      <c r="T5372" s="54" t="s">
        <v>256</v>
      </c>
      <c r="U5372" s="71">
        <v>44573</v>
      </c>
      <c r="V5372" s="54" t="s">
        <v>256</v>
      </c>
      <c r="W5372" t="str">
        <f t="shared" si="83"/>
        <v>Jan-22</v>
      </c>
    </row>
    <row r="5373" spans="1:23" x14ac:dyDescent="0.25">
      <c r="A5373" s="54" t="s">
        <v>317</v>
      </c>
      <c r="B5373" s="54" t="s">
        <v>432</v>
      </c>
      <c r="C5373" s="54" t="s">
        <v>263</v>
      </c>
      <c r="D5373" s="54" t="s">
        <v>429</v>
      </c>
      <c r="E5373" s="54" t="s">
        <v>19269</v>
      </c>
      <c r="F5373" s="71">
        <v>44573</v>
      </c>
      <c r="G5373" s="72">
        <v>18.88</v>
      </c>
      <c r="H5373" s="72">
        <v>1601.97</v>
      </c>
      <c r="I5373" s="54" t="s">
        <v>265</v>
      </c>
      <c r="J5373" s="54" t="s">
        <v>19246</v>
      </c>
      <c r="K5373" s="54" t="s">
        <v>19261</v>
      </c>
      <c r="L5373" s="54" t="s">
        <v>19270</v>
      </c>
      <c r="M5373" s="54" t="s">
        <v>19269</v>
      </c>
      <c r="N5373" s="54" t="s">
        <v>256</v>
      </c>
      <c r="O5373" s="54" t="s">
        <v>256</v>
      </c>
      <c r="P5373" s="54" t="s">
        <v>444</v>
      </c>
      <c r="Q5373" s="54" t="s">
        <v>256</v>
      </c>
      <c r="R5373" s="54" t="s">
        <v>431</v>
      </c>
      <c r="S5373" s="71"/>
      <c r="T5373" s="54" t="s">
        <v>256</v>
      </c>
      <c r="U5373" s="71">
        <v>44573</v>
      </c>
      <c r="V5373" s="54" t="s">
        <v>256</v>
      </c>
      <c r="W5373" t="str">
        <f t="shared" si="83"/>
        <v>Jan-22</v>
      </c>
    </row>
    <row r="5374" spans="1:23" x14ac:dyDescent="0.25">
      <c r="A5374" s="54" t="s">
        <v>317</v>
      </c>
      <c r="B5374" s="54" t="s">
        <v>432</v>
      </c>
      <c r="C5374" s="54" t="s">
        <v>263</v>
      </c>
      <c r="D5374" s="54" t="s">
        <v>429</v>
      </c>
      <c r="E5374" s="54" t="s">
        <v>19271</v>
      </c>
      <c r="F5374" s="71">
        <v>44574</v>
      </c>
      <c r="G5374" s="72">
        <v>69.510000000000005</v>
      </c>
      <c r="H5374" s="72">
        <v>5897.92</v>
      </c>
      <c r="I5374" s="54" t="s">
        <v>265</v>
      </c>
      <c r="J5374" s="54" t="s">
        <v>19246</v>
      </c>
      <c r="K5374" s="54" t="s">
        <v>19272</v>
      </c>
      <c r="L5374" s="54" t="s">
        <v>19273</v>
      </c>
      <c r="M5374" s="54" t="s">
        <v>19271</v>
      </c>
      <c r="N5374" s="54" t="s">
        <v>256</v>
      </c>
      <c r="O5374" s="54" t="s">
        <v>256</v>
      </c>
      <c r="P5374" s="54" t="s">
        <v>444</v>
      </c>
      <c r="Q5374" s="54" t="s">
        <v>256</v>
      </c>
      <c r="R5374" s="54" t="s">
        <v>431</v>
      </c>
      <c r="S5374" s="71"/>
      <c r="T5374" s="54" t="s">
        <v>256</v>
      </c>
      <c r="U5374" s="71">
        <v>44574</v>
      </c>
      <c r="V5374" s="54" t="s">
        <v>256</v>
      </c>
      <c r="W5374" t="str">
        <f t="shared" si="83"/>
        <v>Jan-22</v>
      </c>
    </row>
    <row r="5375" spans="1:23" x14ac:dyDescent="0.25">
      <c r="A5375" s="54" t="s">
        <v>317</v>
      </c>
      <c r="B5375" s="54" t="s">
        <v>432</v>
      </c>
      <c r="C5375" s="54" t="s">
        <v>263</v>
      </c>
      <c r="D5375" s="54" t="s">
        <v>429</v>
      </c>
      <c r="E5375" s="54" t="s">
        <v>19274</v>
      </c>
      <c r="F5375" s="71">
        <v>44574</v>
      </c>
      <c r="G5375" s="72">
        <v>524.72</v>
      </c>
      <c r="H5375" s="72">
        <v>44522.49</v>
      </c>
      <c r="I5375" s="54" t="s">
        <v>265</v>
      </c>
      <c r="J5375" s="54" t="s">
        <v>19246</v>
      </c>
      <c r="K5375" s="54" t="s">
        <v>19272</v>
      </c>
      <c r="L5375" s="54" t="s">
        <v>19275</v>
      </c>
      <c r="M5375" s="54" t="s">
        <v>19274</v>
      </c>
      <c r="N5375" s="54" t="s">
        <v>256</v>
      </c>
      <c r="O5375" s="54" t="s">
        <v>256</v>
      </c>
      <c r="P5375" s="54" t="s">
        <v>444</v>
      </c>
      <c r="Q5375" s="54" t="s">
        <v>256</v>
      </c>
      <c r="R5375" s="54" t="s">
        <v>431</v>
      </c>
      <c r="S5375" s="71"/>
      <c r="T5375" s="54" t="s">
        <v>256</v>
      </c>
      <c r="U5375" s="71">
        <v>44574</v>
      </c>
      <c r="V5375" s="54" t="s">
        <v>256</v>
      </c>
      <c r="W5375" t="str">
        <f t="shared" si="83"/>
        <v>Jan-22</v>
      </c>
    </row>
    <row r="5376" spans="1:23" x14ac:dyDescent="0.25">
      <c r="A5376" s="54" t="s">
        <v>317</v>
      </c>
      <c r="B5376" s="54" t="s">
        <v>432</v>
      </c>
      <c r="C5376" s="54" t="s">
        <v>263</v>
      </c>
      <c r="D5376" s="54" t="s">
        <v>429</v>
      </c>
      <c r="E5376" s="54" t="s">
        <v>19276</v>
      </c>
      <c r="F5376" s="71">
        <v>44574</v>
      </c>
      <c r="G5376" s="72">
        <v>187.45</v>
      </c>
      <c r="H5376" s="72">
        <v>15905.13</v>
      </c>
      <c r="I5376" s="54" t="s">
        <v>265</v>
      </c>
      <c r="J5376" s="54" t="s">
        <v>19246</v>
      </c>
      <c r="K5376" s="54" t="s">
        <v>19272</v>
      </c>
      <c r="L5376" s="54" t="s">
        <v>19277</v>
      </c>
      <c r="M5376" s="54" t="s">
        <v>19276</v>
      </c>
      <c r="N5376" s="54" t="s">
        <v>256</v>
      </c>
      <c r="O5376" s="54" t="s">
        <v>256</v>
      </c>
      <c r="P5376" s="54" t="s">
        <v>444</v>
      </c>
      <c r="Q5376" s="54" t="s">
        <v>256</v>
      </c>
      <c r="R5376" s="54" t="s">
        <v>431</v>
      </c>
      <c r="S5376" s="71"/>
      <c r="T5376" s="54" t="s">
        <v>256</v>
      </c>
      <c r="U5376" s="71">
        <v>44574</v>
      </c>
      <c r="V5376" s="54" t="s">
        <v>256</v>
      </c>
      <c r="W5376" t="str">
        <f t="shared" si="83"/>
        <v>Jan-22</v>
      </c>
    </row>
    <row r="5377" spans="1:23" x14ac:dyDescent="0.25">
      <c r="A5377" s="54" t="s">
        <v>317</v>
      </c>
      <c r="B5377" s="54" t="s">
        <v>432</v>
      </c>
      <c r="C5377" s="54" t="s">
        <v>263</v>
      </c>
      <c r="D5377" s="54" t="s">
        <v>429</v>
      </c>
      <c r="E5377" s="54" t="s">
        <v>19278</v>
      </c>
      <c r="F5377" s="71">
        <v>44574</v>
      </c>
      <c r="G5377" s="72">
        <v>692.16</v>
      </c>
      <c r="H5377" s="72">
        <v>58729.78</v>
      </c>
      <c r="I5377" s="54" t="s">
        <v>265</v>
      </c>
      <c r="J5377" s="54" t="s">
        <v>19246</v>
      </c>
      <c r="K5377" s="54" t="s">
        <v>19272</v>
      </c>
      <c r="L5377" s="54" t="s">
        <v>19279</v>
      </c>
      <c r="M5377" s="54" t="s">
        <v>19278</v>
      </c>
      <c r="N5377" s="54" t="s">
        <v>256</v>
      </c>
      <c r="O5377" s="54" t="s">
        <v>256</v>
      </c>
      <c r="P5377" s="54" t="s">
        <v>444</v>
      </c>
      <c r="Q5377" s="54" t="s">
        <v>256</v>
      </c>
      <c r="R5377" s="54" t="s">
        <v>431</v>
      </c>
      <c r="S5377" s="71"/>
      <c r="T5377" s="54" t="s">
        <v>256</v>
      </c>
      <c r="U5377" s="71">
        <v>44574</v>
      </c>
      <c r="V5377" s="54" t="s">
        <v>256</v>
      </c>
      <c r="W5377" t="str">
        <f t="shared" si="83"/>
        <v>Jan-22</v>
      </c>
    </row>
    <row r="5378" spans="1:23" x14ac:dyDescent="0.25">
      <c r="A5378" s="54" t="s">
        <v>317</v>
      </c>
      <c r="B5378" s="54" t="s">
        <v>432</v>
      </c>
      <c r="C5378" s="54" t="s">
        <v>263</v>
      </c>
      <c r="D5378" s="54" t="s">
        <v>429</v>
      </c>
      <c r="E5378" s="54" t="s">
        <v>19280</v>
      </c>
      <c r="F5378" s="71">
        <v>44574</v>
      </c>
      <c r="G5378" s="72">
        <v>565.51</v>
      </c>
      <c r="H5378" s="72">
        <v>47983.519999999997</v>
      </c>
      <c r="I5378" s="54" t="s">
        <v>265</v>
      </c>
      <c r="J5378" s="54" t="s">
        <v>19246</v>
      </c>
      <c r="K5378" s="54" t="s">
        <v>19272</v>
      </c>
      <c r="L5378" s="54" t="s">
        <v>19281</v>
      </c>
      <c r="M5378" s="54" t="s">
        <v>19280</v>
      </c>
      <c r="N5378" s="54" t="s">
        <v>256</v>
      </c>
      <c r="O5378" s="54" t="s">
        <v>256</v>
      </c>
      <c r="P5378" s="54" t="s">
        <v>444</v>
      </c>
      <c r="Q5378" s="54" t="s">
        <v>256</v>
      </c>
      <c r="R5378" s="54" t="s">
        <v>431</v>
      </c>
      <c r="S5378" s="71"/>
      <c r="T5378" s="54" t="s">
        <v>256</v>
      </c>
      <c r="U5378" s="71">
        <v>44574</v>
      </c>
      <c r="V5378" s="54" t="s">
        <v>256</v>
      </c>
      <c r="W5378" t="str">
        <f t="shared" si="83"/>
        <v>Jan-22</v>
      </c>
    </row>
    <row r="5379" spans="1:23" x14ac:dyDescent="0.25">
      <c r="A5379" s="54" t="s">
        <v>317</v>
      </c>
      <c r="B5379" s="54" t="s">
        <v>432</v>
      </c>
      <c r="C5379" s="54" t="s">
        <v>263</v>
      </c>
      <c r="D5379" s="54" t="s">
        <v>429</v>
      </c>
      <c r="E5379" s="54" t="s">
        <v>19282</v>
      </c>
      <c r="F5379" s="71">
        <v>44583</v>
      </c>
      <c r="G5379" s="72">
        <v>1099.8800000000001</v>
      </c>
      <c r="H5379" s="72">
        <v>93324.82</v>
      </c>
      <c r="I5379" s="54" t="s">
        <v>265</v>
      </c>
      <c r="J5379" s="54" t="s">
        <v>19246</v>
      </c>
      <c r="K5379" s="54" t="s">
        <v>19252</v>
      </c>
      <c r="L5379" s="54" t="s">
        <v>19283</v>
      </c>
      <c r="M5379" s="54" t="s">
        <v>19282</v>
      </c>
      <c r="N5379" s="54" t="s">
        <v>256</v>
      </c>
      <c r="O5379" s="54" t="s">
        <v>256</v>
      </c>
      <c r="P5379" s="54" t="s">
        <v>444</v>
      </c>
      <c r="Q5379" s="54" t="s">
        <v>256</v>
      </c>
      <c r="R5379" s="54" t="s">
        <v>431</v>
      </c>
      <c r="S5379" s="71"/>
      <c r="T5379" s="54" t="s">
        <v>256</v>
      </c>
      <c r="U5379" s="71">
        <v>44583</v>
      </c>
      <c r="V5379" s="54" t="s">
        <v>256</v>
      </c>
      <c r="W5379" t="str">
        <f t="shared" si="83"/>
        <v>Jan-22</v>
      </c>
    </row>
    <row r="5380" spans="1:23" x14ac:dyDescent="0.25">
      <c r="A5380" s="54" t="s">
        <v>317</v>
      </c>
      <c r="B5380" s="54" t="s">
        <v>432</v>
      </c>
      <c r="C5380" s="54" t="s">
        <v>263</v>
      </c>
      <c r="D5380" s="54" t="s">
        <v>429</v>
      </c>
      <c r="E5380" s="54" t="s">
        <v>19284</v>
      </c>
      <c r="F5380" s="71">
        <v>44577</v>
      </c>
      <c r="G5380" s="72">
        <v>243.75</v>
      </c>
      <c r="H5380" s="72">
        <v>20682.189999999999</v>
      </c>
      <c r="I5380" s="54" t="s">
        <v>265</v>
      </c>
      <c r="J5380" s="54" t="s">
        <v>19246</v>
      </c>
      <c r="K5380" s="54" t="s">
        <v>19285</v>
      </c>
      <c r="L5380" s="54" t="s">
        <v>19286</v>
      </c>
      <c r="M5380" s="54" t="s">
        <v>19284</v>
      </c>
      <c r="N5380" s="54" t="s">
        <v>256</v>
      </c>
      <c r="O5380" s="54" t="s">
        <v>256</v>
      </c>
      <c r="P5380" s="54" t="s">
        <v>444</v>
      </c>
      <c r="Q5380" s="54" t="s">
        <v>256</v>
      </c>
      <c r="R5380" s="54" t="s">
        <v>431</v>
      </c>
      <c r="S5380" s="71"/>
      <c r="T5380" s="54" t="s">
        <v>256</v>
      </c>
      <c r="U5380" s="71">
        <v>44577</v>
      </c>
      <c r="V5380" s="54" t="s">
        <v>256</v>
      </c>
      <c r="W5380" t="str">
        <f t="shared" si="83"/>
        <v>Jan-22</v>
      </c>
    </row>
    <row r="5381" spans="1:23" x14ac:dyDescent="0.25">
      <c r="A5381" s="54" t="s">
        <v>317</v>
      </c>
      <c r="B5381" s="54" t="s">
        <v>432</v>
      </c>
      <c r="C5381" s="54" t="s">
        <v>263</v>
      </c>
      <c r="D5381" s="54" t="s">
        <v>429</v>
      </c>
      <c r="E5381" s="54" t="s">
        <v>19287</v>
      </c>
      <c r="F5381" s="71">
        <v>44577</v>
      </c>
      <c r="G5381" s="72">
        <v>1195.94</v>
      </c>
      <c r="H5381" s="72">
        <v>101475.51</v>
      </c>
      <c r="I5381" s="54" t="s">
        <v>265</v>
      </c>
      <c r="J5381" s="54" t="s">
        <v>19246</v>
      </c>
      <c r="K5381" s="54" t="s">
        <v>19285</v>
      </c>
      <c r="L5381" s="54" t="s">
        <v>19288</v>
      </c>
      <c r="M5381" s="54" t="s">
        <v>19287</v>
      </c>
      <c r="N5381" s="54" t="s">
        <v>256</v>
      </c>
      <c r="O5381" s="54" t="s">
        <v>256</v>
      </c>
      <c r="P5381" s="54" t="s">
        <v>444</v>
      </c>
      <c r="Q5381" s="54" t="s">
        <v>256</v>
      </c>
      <c r="R5381" s="54" t="s">
        <v>431</v>
      </c>
      <c r="S5381" s="71"/>
      <c r="T5381" s="54" t="s">
        <v>256</v>
      </c>
      <c r="U5381" s="71">
        <v>44577</v>
      </c>
      <c r="V5381" s="54" t="s">
        <v>256</v>
      </c>
      <c r="W5381" t="str">
        <f t="shared" ref="W5381:W5444" si="84">TEXT(F5381,"MMM-YY")</f>
        <v>Jan-22</v>
      </c>
    </row>
    <row r="5382" spans="1:23" x14ac:dyDescent="0.25">
      <c r="A5382" s="54" t="s">
        <v>317</v>
      </c>
      <c r="B5382" s="54" t="s">
        <v>432</v>
      </c>
      <c r="C5382" s="54" t="s">
        <v>263</v>
      </c>
      <c r="D5382" s="54" t="s">
        <v>429</v>
      </c>
      <c r="E5382" s="54" t="s">
        <v>19289</v>
      </c>
      <c r="F5382" s="71">
        <v>44574</v>
      </c>
      <c r="G5382" s="72">
        <v>653.34</v>
      </c>
      <c r="H5382" s="72">
        <v>55435.9</v>
      </c>
      <c r="I5382" s="54" t="s">
        <v>265</v>
      </c>
      <c r="J5382" s="54" t="s">
        <v>19246</v>
      </c>
      <c r="K5382" s="54" t="s">
        <v>19261</v>
      </c>
      <c r="L5382" s="54" t="s">
        <v>19290</v>
      </c>
      <c r="M5382" s="54" t="s">
        <v>19289</v>
      </c>
      <c r="N5382" s="54" t="s">
        <v>256</v>
      </c>
      <c r="O5382" s="54" t="s">
        <v>256</v>
      </c>
      <c r="P5382" s="54" t="s">
        <v>444</v>
      </c>
      <c r="Q5382" s="54" t="s">
        <v>256</v>
      </c>
      <c r="R5382" s="54" t="s">
        <v>431</v>
      </c>
      <c r="S5382" s="71"/>
      <c r="T5382" s="54" t="s">
        <v>256</v>
      </c>
      <c r="U5382" s="71">
        <v>44574</v>
      </c>
      <c r="V5382" s="54" t="s">
        <v>256</v>
      </c>
      <c r="W5382" t="str">
        <f t="shared" si="84"/>
        <v>Jan-22</v>
      </c>
    </row>
    <row r="5383" spans="1:23" x14ac:dyDescent="0.25">
      <c r="A5383" s="54" t="s">
        <v>317</v>
      </c>
      <c r="B5383" s="54" t="s">
        <v>432</v>
      </c>
      <c r="C5383" s="54" t="s">
        <v>263</v>
      </c>
      <c r="D5383" s="54" t="s">
        <v>429</v>
      </c>
      <c r="E5383" s="54" t="s">
        <v>19291</v>
      </c>
      <c r="F5383" s="71">
        <v>44574</v>
      </c>
      <c r="G5383" s="72">
        <v>1206.98</v>
      </c>
      <c r="H5383" s="72">
        <v>102412.25</v>
      </c>
      <c r="I5383" s="54" t="s">
        <v>265</v>
      </c>
      <c r="J5383" s="54" t="s">
        <v>19246</v>
      </c>
      <c r="K5383" s="54" t="s">
        <v>19261</v>
      </c>
      <c r="L5383" s="54" t="s">
        <v>19292</v>
      </c>
      <c r="M5383" s="54" t="s">
        <v>19291</v>
      </c>
      <c r="N5383" s="54" t="s">
        <v>256</v>
      </c>
      <c r="O5383" s="54" t="s">
        <v>256</v>
      </c>
      <c r="P5383" s="54" t="s">
        <v>444</v>
      </c>
      <c r="Q5383" s="54" t="s">
        <v>256</v>
      </c>
      <c r="R5383" s="54" t="s">
        <v>431</v>
      </c>
      <c r="S5383" s="71"/>
      <c r="T5383" s="54" t="s">
        <v>256</v>
      </c>
      <c r="U5383" s="71">
        <v>44574</v>
      </c>
      <c r="V5383" s="54" t="s">
        <v>256</v>
      </c>
      <c r="W5383" t="str">
        <f t="shared" si="84"/>
        <v>Jan-22</v>
      </c>
    </row>
    <row r="5384" spans="1:23" x14ac:dyDescent="0.25">
      <c r="A5384" s="54" t="s">
        <v>317</v>
      </c>
      <c r="B5384" s="54" t="s">
        <v>432</v>
      </c>
      <c r="C5384" s="54" t="s">
        <v>263</v>
      </c>
      <c r="D5384" s="54" t="s">
        <v>429</v>
      </c>
      <c r="E5384" s="54" t="s">
        <v>19293</v>
      </c>
      <c r="F5384" s="71">
        <v>44574</v>
      </c>
      <c r="G5384" s="72">
        <v>2302.94</v>
      </c>
      <c r="H5384" s="72">
        <v>195404.46</v>
      </c>
      <c r="I5384" s="54" t="s">
        <v>265</v>
      </c>
      <c r="J5384" s="54" t="s">
        <v>19246</v>
      </c>
      <c r="K5384" s="54" t="s">
        <v>19261</v>
      </c>
      <c r="L5384" s="54" t="s">
        <v>19294</v>
      </c>
      <c r="M5384" s="54" t="s">
        <v>19293</v>
      </c>
      <c r="N5384" s="54" t="s">
        <v>256</v>
      </c>
      <c r="O5384" s="54" t="s">
        <v>256</v>
      </c>
      <c r="P5384" s="54" t="s">
        <v>444</v>
      </c>
      <c r="Q5384" s="54" t="s">
        <v>256</v>
      </c>
      <c r="R5384" s="54" t="s">
        <v>431</v>
      </c>
      <c r="S5384" s="71"/>
      <c r="T5384" s="54" t="s">
        <v>256</v>
      </c>
      <c r="U5384" s="71">
        <v>44574</v>
      </c>
      <c r="V5384" s="54" t="s">
        <v>256</v>
      </c>
      <c r="W5384" t="str">
        <f t="shared" si="84"/>
        <v>Jan-22</v>
      </c>
    </row>
    <row r="5385" spans="1:23" x14ac:dyDescent="0.25">
      <c r="A5385" s="54" t="s">
        <v>317</v>
      </c>
      <c r="B5385" s="54" t="s">
        <v>432</v>
      </c>
      <c r="C5385" s="54" t="s">
        <v>263</v>
      </c>
      <c r="D5385" s="54" t="s">
        <v>429</v>
      </c>
      <c r="E5385" s="54" t="s">
        <v>19295</v>
      </c>
      <c r="F5385" s="71">
        <v>44580</v>
      </c>
      <c r="G5385" s="72">
        <v>183.5</v>
      </c>
      <c r="H5385" s="72">
        <v>15569.98</v>
      </c>
      <c r="I5385" s="54" t="s">
        <v>265</v>
      </c>
      <c r="J5385" s="54" t="s">
        <v>19246</v>
      </c>
      <c r="K5385" s="54" t="s">
        <v>19261</v>
      </c>
      <c r="L5385" s="54" t="s">
        <v>19296</v>
      </c>
      <c r="M5385" s="54" t="s">
        <v>19295</v>
      </c>
      <c r="N5385" s="54" t="s">
        <v>256</v>
      </c>
      <c r="O5385" s="54" t="s">
        <v>256</v>
      </c>
      <c r="P5385" s="54" t="s">
        <v>444</v>
      </c>
      <c r="Q5385" s="54" t="s">
        <v>256</v>
      </c>
      <c r="R5385" s="54" t="s">
        <v>431</v>
      </c>
      <c r="S5385" s="71"/>
      <c r="T5385" s="54" t="s">
        <v>256</v>
      </c>
      <c r="U5385" s="71">
        <v>44580</v>
      </c>
      <c r="V5385" s="54" t="s">
        <v>256</v>
      </c>
      <c r="W5385" t="str">
        <f t="shared" si="84"/>
        <v>Jan-22</v>
      </c>
    </row>
    <row r="5386" spans="1:23" x14ac:dyDescent="0.25">
      <c r="A5386" s="54" t="s">
        <v>317</v>
      </c>
      <c r="B5386" s="54" t="s">
        <v>432</v>
      </c>
      <c r="C5386" s="54" t="s">
        <v>263</v>
      </c>
      <c r="D5386" s="54" t="s">
        <v>429</v>
      </c>
      <c r="E5386" s="54" t="s">
        <v>19297</v>
      </c>
      <c r="F5386" s="71">
        <v>44580</v>
      </c>
      <c r="G5386" s="72">
        <v>1925.08</v>
      </c>
      <c r="H5386" s="72">
        <v>163343.04000000001</v>
      </c>
      <c r="I5386" s="54" t="s">
        <v>265</v>
      </c>
      <c r="J5386" s="54" t="s">
        <v>19246</v>
      </c>
      <c r="K5386" s="54" t="s">
        <v>19261</v>
      </c>
      <c r="L5386" s="54" t="s">
        <v>19298</v>
      </c>
      <c r="M5386" s="54" t="s">
        <v>19297</v>
      </c>
      <c r="N5386" s="54" t="s">
        <v>256</v>
      </c>
      <c r="O5386" s="54" t="s">
        <v>256</v>
      </c>
      <c r="P5386" s="54" t="s">
        <v>444</v>
      </c>
      <c r="Q5386" s="54" t="s">
        <v>256</v>
      </c>
      <c r="R5386" s="54" t="s">
        <v>431</v>
      </c>
      <c r="S5386" s="71"/>
      <c r="T5386" s="54" t="s">
        <v>256</v>
      </c>
      <c r="U5386" s="71">
        <v>44580</v>
      </c>
      <c r="V5386" s="54" t="s">
        <v>256</v>
      </c>
      <c r="W5386" t="str">
        <f t="shared" si="84"/>
        <v>Jan-22</v>
      </c>
    </row>
    <row r="5387" spans="1:23" x14ac:dyDescent="0.25">
      <c r="A5387" s="54" t="s">
        <v>317</v>
      </c>
      <c r="B5387" s="54" t="s">
        <v>432</v>
      </c>
      <c r="C5387" s="54" t="s">
        <v>263</v>
      </c>
      <c r="D5387" s="54" t="s">
        <v>429</v>
      </c>
      <c r="E5387" s="54" t="s">
        <v>19299</v>
      </c>
      <c r="F5387" s="71">
        <v>44580</v>
      </c>
      <c r="G5387" s="72">
        <v>2016.49</v>
      </c>
      <c r="H5387" s="72">
        <v>171099.18</v>
      </c>
      <c r="I5387" s="54" t="s">
        <v>265</v>
      </c>
      <c r="J5387" s="54" t="s">
        <v>19246</v>
      </c>
      <c r="K5387" s="54" t="s">
        <v>19261</v>
      </c>
      <c r="L5387" s="54" t="s">
        <v>19300</v>
      </c>
      <c r="M5387" s="54" t="s">
        <v>19299</v>
      </c>
      <c r="N5387" s="54" t="s">
        <v>256</v>
      </c>
      <c r="O5387" s="54" t="s">
        <v>256</v>
      </c>
      <c r="P5387" s="54" t="s">
        <v>444</v>
      </c>
      <c r="Q5387" s="54" t="s">
        <v>256</v>
      </c>
      <c r="R5387" s="54" t="s">
        <v>431</v>
      </c>
      <c r="S5387" s="71"/>
      <c r="T5387" s="54" t="s">
        <v>256</v>
      </c>
      <c r="U5387" s="71">
        <v>44580</v>
      </c>
      <c r="V5387" s="54" t="s">
        <v>256</v>
      </c>
      <c r="W5387" t="str">
        <f t="shared" si="84"/>
        <v>Jan-22</v>
      </c>
    </row>
    <row r="5388" spans="1:23" x14ac:dyDescent="0.25">
      <c r="A5388" s="54" t="s">
        <v>317</v>
      </c>
      <c r="B5388" s="54" t="s">
        <v>432</v>
      </c>
      <c r="C5388" s="54" t="s">
        <v>263</v>
      </c>
      <c r="D5388" s="54" t="s">
        <v>429</v>
      </c>
      <c r="E5388" s="54" t="s">
        <v>19301</v>
      </c>
      <c r="F5388" s="71">
        <v>44580</v>
      </c>
      <c r="G5388" s="72">
        <v>1507.28</v>
      </c>
      <c r="H5388" s="72">
        <v>127892.71</v>
      </c>
      <c r="I5388" s="54" t="s">
        <v>265</v>
      </c>
      <c r="J5388" s="54" t="s">
        <v>19246</v>
      </c>
      <c r="K5388" s="54" t="s">
        <v>19261</v>
      </c>
      <c r="L5388" s="54" t="s">
        <v>19302</v>
      </c>
      <c r="M5388" s="54" t="s">
        <v>19301</v>
      </c>
      <c r="N5388" s="54" t="s">
        <v>256</v>
      </c>
      <c r="O5388" s="54" t="s">
        <v>256</v>
      </c>
      <c r="P5388" s="54" t="s">
        <v>444</v>
      </c>
      <c r="Q5388" s="54" t="s">
        <v>256</v>
      </c>
      <c r="R5388" s="54" t="s">
        <v>431</v>
      </c>
      <c r="S5388" s="71"/>
      <c r="T5388" s="54" t="s">
        <v>256</v>
      </c>
      <c r="U5388" s="71">
        <v>44580</v>
      </c>
      <c r="V5388" s="54" t="s">
        <v>256</v>
      </c>
      <c r="W5388" t="str">
        <f t="shared" si="84"/>
        <v>Jan-22</v>
      </c>
    </row>
    <row r="5389" spans="1:23" x14ac:dyDescent="0.25">
      <c r="A5389" s="54" t="s">
        <v>317</v>
      </c>
      <c r="B5389" s="54" t="s">
        <v>432</v>
      </c>
      <c r="C5389" s="54" t="s">
        <v>263</v>
      </c>
      <c r="D5389" s="54" t="s">
        <v>429</v>
      </c>
      <c r="E5389" s="54" t="s">
        <v>19303</v>
      </c>
      <c r="F5389" s="71">
        <v>44580</v>
      </c>
      <c r="G5389" s="72">
        <v>1811.69</v>
      </c>
      <c r="H5389" s="72">
        <v>153721.9</v>
      </c>
      <c r="I5389" s="54" t="s">
        <v>265</v>
      </c>
      <c r="J5389" s="54" t="s">
        <v>19246</v>
      </c>
      <c r="K5389" s="54" t="s">
        <v>19261</v>
      </c>
      <c r="L5389" s="54" t="s">
        <v>19304</v>
      </c>
      <c r="M5389" s="54" t="s">
        <v>19303</v>
      </c>
      <c r="N5389" s="54" t="s">
        <v>256</v>
      </c>
      <c r="O5389" s="54" t="s">
        <v>256</v>
      </c>
      <c r="P5389" s="54" t="s">
        <v>444</v>
      </c>
      <c r="Q5389" s="54" t="s">
        <v>256</v>
      </c>
      <c r="R5389" s="54" t="s">
        <v>431</v>
      </c>
      <c r="S5389" s="71"/>
      <c r="T5389" s="54" t="s">
        <v>256</v>
      </c>
      <c r="U5389" s="71">
        <v>44580</v>
      </c>
      <c r="V5389" s="54" t="s">
        <v>256</v>
      </c>
      <c r="W5389" t="str">
        <f t="shared" si="84"/>
        <v>Jan-22</v>
      </c>
    </row>
    <row r="5390" spans="1:23" x14ac:dyDescent="0.25">
      <c r="A5390" s="54" t="s">
        <v>317</v>
      </c>
      <c r="B5390" s="54" t="s">
        <v>432</v>
      </c>
      <c r="C5390" s="54" t="s">
        <v>263</v>
      </c>
      <c r="D5390" s="54" t="s">
        <v>429</v>
      </c>
      <c r="E5390" s="54" t="s">
        <v>19305</v>
      </c>
      <c r="F5390" s="71">
        <v>44580</v>
      </c>
      <c r="G5390" s="72">
        <v>3887.02</v>
      </c>
      <c r="H5390" s="72">
        <v>329813.65000000002</v>
      </c>
      <c r="I5390" s="54" t="s">
        <v>265</v>
      </c>
      <c r="J5390" s="54" t="s">
        <v>19246</v>
      </c>
      <c r="K5390" s="54" t="s">
        <v>19261</v>
      </c>
      <c r="L5390" s="54" t="s">
        <v>19306</v>
      </c>
      <c r="M5390" s="54" t="s">
        <v>19305</v>
      </c>
      <c r="N5390" s="54" t="s">
        <v>256</v>
      </c>
      <c r="O5390" s="54" t="s">
        <v>256</v>
      </c>
      <c r="P5390" s="54" t="s">
        <v>444</v>
      </c>
      <c r="Q5390" s="54" t="s">
        <v>256</v>
      </c>
      <c r="R5390" s="54" t="s">
        <v>431</v>
      </c>
      <c r="S5390" s="71"/>
      <c r="T5390" s="54" t="s">
        <v>256</v>
      </c>
      <c r="U5390" s="71">
        <v>44580</v>
      </c>
      <c r="V5390" s="54" t="s">
        <v>256</v>
      </c>
      <c r="W5390" t="str">
        <f t="shared" si="84"/>
        <v>Jan-22</v>
      </c>
    </row>
    <row r="5391" spans="1:23" x14ac:dyDescent="0.25">
      <c r="A5391" s="54" t="s">
        <v>317</v>
      </c>
      <c r="B5391" s="54" t="s">
        <v>432</v>
      </c>
      <c r="C5391" s="54" t="s">
        <v>263</v>
      </c>
      <c r="D5391" s="54" t="s">
        <v>429</v>
      </c>
      <c r="E5391" s="54" t="s">
        <v>19307</v>
      </c>
      <c r="F5391" s="71">
        <v>44580</v>
      </c>
      <c r="G5391" s="72">
        <v>4034.13</v>
      </c>
      <c r="H5391" s="72">
        <v>342295.93</v>
      </c>
      <c r="I5391" s="54" t="s">
        <v>265</v>
      </c>
      <c r="J5391" s="54" t="s">
        <v>19246</v>
      </c>
      <c r="K5391" s="54" t="s">
        <v>19261</v>
      </c>
      <c r="L5391" s="54" t="s">
        <v>19308</v>
      </c>
      <c r="M5391" s="54" t="s">
        <v>19307</v>
      </c>
      <c r="N5391" s="54" t="s">
        <v>256</v>
      </c>
      <c r="O5391" s="54" t="s">
        <v>256</v>
      </c>
      <c r="P5391" s="54" t="s">
        <v>444</v>
      </c>
      <c r="Q5391" s="54" t="s">
        <v>256</v>
      </c>
      <c r="R5391" s="54" t="s">
        <v>431</v>
      </c>
      <c r="S5391" s="71"/>
      <c r="T5391" s="54" t="s">
        <v>256</v>
      </c>
      <c r="U5391" s="71">
        <v>44580</v>
      </c>
      <c r="V5391" s="54" t="s">
        <v>256</v>
      </c>
      <c r="W5391" t="str">
        <f t="shared" si="84"/>
        <v>Jan-22</v>
      </c>
    </row>
    <row r="5392" spans="1:23" x14ac:dyDescent="0.25">
      <c r="A5392" s="54" t="s">
        <v>317</v>
      </c>
      <c r="B5392" s="54" t="s">
        <v>432</v>
      </c>
      <c r="C5392" s="54" t="s">
        <v>263</v>
      </c>
      <c r="D5392" s="54" t="s">
        <v>429</v>
      </c>
      <c r="E5392" s="54" t="s">
        <v>19309</v>
      </c>
      <c r="F5392" s="71">
        <v>44580</v>
      </c>
      <c r="G5392" s="72">
        <v>142.47999999999999</v>
      </c>
      <c r="H5392" s="72">
        <v>12089.43</v>
      </c>
      <c r="I5392" s="54" t="s">
        <v>265</v>
      </c>
      <c r="J5392" s="54" t="s">
        <v>19246</v>
      </c>
      <c r="K5392" s="54" t="s">
        <v>19261</v>
      </c>
      <c r="L5392" s="54" t="s">
        <v>19310</v>
      </c>
      <c r="M5392" s="54" t="s">
        <v>19309</v>
      </c>
      <c r="N5392" s="54" t="s">
        <v>256</v>
      </c>
      <c r="O5392" s="54" t="s">
        <v>256</v>
      </c>
      <c r="P5392" s="54" t="s">
        <v>444</v>
      </c>
      <c r="Q5392" s="54" t="s">
        <v>256</v>
      </c>
      <c r="R5392" s="54" t="s">
        <v>431</v>
      </c>
      <c r="S5392" s="71"/>
      <c r="T5392" s="54" t="s">
        <v>256</v>
      </c>
      <c r="U5392" s="71">
        <v>44580</v>
      </c>
      <c r="V5392" s="54" t="s">
        <v>256</v>
      </c>
      <c r="W5392" t="str">
        <f t="shared" si="84"/>
        <v>Jan-22</v>
      </c>
    </row>
    <row r="5393" spans="1:23" x14ac:dyDescent="0.25">
      <c r="A5393" s="54" t="s">
        <v>317</v>
      </c>
      <c r="B5393" s="54" t="s">
        <v>432</v>
      </c>
      <c r="C5393" s="54" t="s">
        <v>263</v>
      </c>
      <c r="D5393" s="54" t="s">
        <v>429</v>
      </c>
      <c r="E5393" s="54" t="s">
        <v>19311</v>
      </c>
      <c r="F5393" s="71">
        <v>44580</v>
      </c>
      <c r="G5393" s="72">
        <v>141.65</v>
      </c>
      <c r="H5393" s="72">
        <v>12019</v>
      </c>
      <c r="I5393" s="54" t="s">
        <v>265</v>
      </c>
      <c r="J5393" s="54" t="s">
        <v>19246</v>
      </c>
      <c r="K5393" s="54" t="s">
        <v>19261</v>
      </c>
      <c r="L5393" s="54" t="s">
        <v>19312</v>
      </c>
      <c r="M5393" s="54" t="s">
        <v>19311</v>
      </c>
      <c r="N5393" s="54" t="s">
        <v>256</v>
      </c>
      <c r="O5393" s="54" t="s">
        <v>256</v>
      </c>
      <c r="P5393" s="54" t="s">
        <v>444</v>
      </c>
      <c r="Q5393" s="54" t="s">
        <v>256</v>
      </c>
      <c r="R5393" s="54" t="s">
        <v>431</v>
      </c>
      <c r="S5393" s="71"/>
      <c r="T5393" s="54" t="s">
        <v>256</v>
      </c>
      <c r="U5393" s="71">
        <v>44580</v>
      </c>
      <c r="V5393" s="54" t="s">
        <v>256</v>
      </c>
      <c r="W5393" t="str">
        <f t="shared" si="84"/>
        <v>Jan-22</v>
      </c>
    </row>
    <row r="5394" spans="1:23" x14ac:dyDescent="0.25">
      <c r="A5394" s="54" t="s">
        <v>317</v>
      </c>
      <c r="B5394" s="54" t="s">
        <v>432</v>
      </c>
      <c r="C5394" s="54" t="s">
        <v>263</v>
      </c>
      <c r="D5394" s="54" t="s">
        <v>429</v>
      </c>
      <c r="E5394" s="54" t="s">
        <v>19313</v>
      </c>
      <c r="F5394" s="71">
        <v>44583</v>
      </c>
      <c r="G5394" s="72">
        <v>244.37</v>
      </c>
      <c r="H5394" s="72">
        <v>20734.79</v>
      </c>
      <c r="I5394" s="54" t="s">
        <v>265</v>
      </c>
      <c r="J5394" s="54" t="s">
        <v>19246</v>
      </c>
      <c r="K5394" s="54" t="s">
        <v>19261</v>
      </c>
      <c r="L5394" s="54" t="s">
        <v>19314</v>
      </c>
      <c r="M5394" s="54" t="s">
        <v>19313</v>
      </c>
      <c r="N5394" s="54" t="s">
        <v>256</v>
      </c>
      <c r="O5394" s="54" t="s">
        <v>256</v>
      </c>
      <c r="P5394" s="54" t="s">
        <v>444</v>
      </c>
      <c r="Q5394" s="54" t="s">
        <v>256</v>
      </c>
      <c r="R5394" s="54" t="s">
        <v>431</v>
      </c>
      <c r="S5394" s="71"/>
      <c r="T5394" s="54" t="s">
        <v>256</v>
      </c>
      <c r="U5394" s="71">
        <v>44583</v>
      </c>
      <c r="V5394" s="54" t="s">
        <v>256</v>
      </c>
      <c r="W5394" t="str">
        <f t="shared" si="84"/>
        <v>Jan-22</v>
      </c>
    </row>
    <row r="5395" spans="1:23" x14ac:dyDescent="0.25">
      <c r="A5395" s="54" t="s">
        <v>317</v>
      </c>
      <c r="B5395" s="54" t="s">
        <v>432</v>
      </c>
      <c r="C5395" s="54" t="s">
        <v>263</v>
      </c>
      <c r="D5395" s="54" t="s">
        <v>429</v>
      </c>
      <c r="E5395" s="54" t="s">
        <v>19315</v>
      </c>
      <c r="F5395" s="71">
        <v>44583</v>
      </c>
      <c r="G5395" s="72">
        <v>470.58</v>
      </c>
      <c r="H5395" s="72">
        <v>39928.71</v>
      </c>
      <c r="I5395" s="54" t="s">
        <v>265</v>
      </c>
      <c r="J5395" s="54" t="s">
        <v>19246</v>
      </c>
      <c r="K5395" s="54" t="s">
        <v>19261</v>
      </c>
      <c r="L5395" s="54" t="s">
        <v>19316</v>
      </c>
      <c r="M5395" s="54" t="s">
        <v>19315</v>
      </c>
      <c r="N5395" s="54" t="s">
        <v>256</v>
      </c>
      <c r="O5395" s="54" t="s">
        <v>256</v>
      </c>
      <c r="P5395" s="54" t="s">
        <v>444</v>
      </c>
      <c r="Q5395" s="54" t="s">
        <v>256</v>
      </c>
      <c r="R5395" s="54" t="s">
        <v>431</v>
      </c>
      <c r="S5395" s="71"/>
      <c r="T5395" s="54" t="s">
        <v>256</v>
      </c>
      <c r="U5395" s="71">
        <v>44583</v>
      </c>
      <c r="V5395" s="54" t="s">
        <v>256</v>
      </c>
      <c r="W5395" t="str">
        <f t="shared" si="84"/>
        <v>Jan-22</v>
      </c>
    </row>
    <row r="5396" spans="1:23" x14ac:dyDescent="0.25">
      <c r="A5396" s="54" t="s">
        <v>317</v>
      </c>
      <c r="B5396" s="54" t="s">
        <v>432</v>
      </c>
      <c r="C5396" s="54" t="s">
        <v>263</v>
      </c>
      <c r="D5396" s="54" t="s">
        <v>429</v>
      </c>
      <c r="E5396" s="54" t="s">
        <v>19317</v>
      </c>
      <c r="F5396" s="71">
        <v>44584</v>
      </c>
      <c r="G5396" s="72">
        <v>1807.25</v>
      </c>
      <c r="H5396" s="72">
        <v>153345.16</v>
      </c>
      <c r="I5396" s="54" t="s">
        <v>265</v>
      </c>
      <c r="J5396" s="54" t="s">
        <v>19246</v>
      </c>
      <c r="K5396" s="54" t="s">
        <v>19261</v>
      </c>
      <c r="L5396" s="54" t="s">
        <v>19318</v>
      </c>
      <c r="M5396" s="54" t="s">
        <v>19317</v>
      </c>
      <c r="N5396" s="54" t="s">
        <v>256</v>
      </c>
      <c r="O5396" s="54" t="s">
        <v>256</v>
      </c>
      <c r="P5396" s="54" t="s">
        <v>444</v>
      </c>
      <c r="Q5396" s="54" t="s">
        <v>256</v>
      </c>
      <c r="R5396" s="54" t="s">
        <v>431</v>
      </c>
      <c r="S5396" s="71"/>
      <c r="T5396" s="54" t="s">
        <v>256</v>
      </c>
      <c r="U5396" s="71">
        <v>44584</v>
      </c>
      <c r="V5396" s="54" t="s">
        <v>256</v>
      </c>
      <c r="W5396" t="str">
        <f t="shared" si="84"/>
        <v>Jan-22</v>
      </c>
    </row>
    <row r="5397" spans="1:23" x14ac:dyDescent="0.25">
      <c r="A5397" s="54" t="s">
        <v>317</v>
      </c>
      <c r="B5397" s="54" t="s">
        <v>432</v>
      </c>
      <c r="C5397" s="54" t="s">
        <v>263</v>
      </c>
      <c r="D5397" s="54" t="s">
        <v>429</v>
      </c>
      <c r="E5397" s="54" t="s">
        <v>19319</v>
      </c>
      <c r="F5397" s="71">
        <v>44584</v>
      </c>
      <c r="G5397" s="72">
        <v>273.82</v>
      </c>
      <c r="H5397" s="72">
        <v>23233.63</v>
      </c>
      <c r="I5397" s="54" t="s">
        <v>265</v>
      </c>
      <c r="J5397" s="54" t="s">
        <v>19246</v>
      </c>
      <c r="K5397" s="54" t="s">
        <v>19261</v>
      </c>
      <c r="L5397" s="54" t="s">
        <v>19320</v>
      </c>
      <c r="M5397" s="54" t="s">
        <v>19319</v>
      </c>
      <c r="N5397" s="54" t="s">
        <v>256</v>
      </c>
      <c r="O5397" s="54" t="s">
        <v>256</v>
      </c>
      <c r="P5397" s="54" t="s">
        <v>444</v>
      </c>
      <c r="Q5397" s="54" t="s">
        <v>256</v>
      </c>
      <c r="R5397" s="54" t="s">
        <v>431</v>
      </c>
      <c r="S5397" s="71"/>
      <c r="T5397" s="54" t="s">
        <v>256</v>
      </c>
      <c r="U5397" s="71">
        <v>44584</v>
      </c>
      <c r="V5397" s="54" t="s">
        <v>256</v>
      </c>
      <c r="W5397" t="str">
        <f t="shared" si="84"/>
        <v>Jan-22</v>
      </c>
    </row>
    <row r="5398" spans="1:23" x14ac:dyDescent="0.25">
      <c r="A5398" s="54" t="s">
        <v>317</v>
      </c>
      <c r="B5398" s="54" t="s">
        <v>432</v>
      </c>
      <c r="C5398" s="54" t="s">
        <v>263</v>
      </c>
      <c r="D5398" s="54" t="s">
        <v>429</v>
      </c>
      <c r="E5398" s="54" t="s">
        <v>19321</v>
      </c>
      <c r="F5398" s="71">
        <v>44584</v>
      </c>
      <c r="G5398" s="72">
        <v>382.59</v>
      </c>
      <c r="H5398" s="72">
        <v>32462.76</v>
      </c>
      <c r="I5398" s="54" t="s">
        <v>265</v>
      </c>
      <c r="J5398" s="54" t="s">
        <v>19246</v>
      </c>
      <c r="K5398" s="54" t="s">
        <v>19261</v>
      </c>
      <c r="L5398" s="54" t="s">
        <v>19322</v>
      </c>
      <c r="M5398" s="54" t="s">
        <v>19321</v>
      </c>
      <c r="N5398" s="54" t="s">
        <v>256</v>
      </c>
      <c r="O5398" s="54" t="s">
        <v>256</v>
      </c>
      <c r="P5398" s="54" t="s">
        <v>444</v>
      </c>
      <c r="Q5398" s="54" t="s">
        <v>256</v>
      </c>
      <c r="R5398" s="54" t="s">
        <v>431</v>
      </c>
      <c r="S5398" s="71"/>
      <c r="T5398" s="54" t="s">
        <v>256</v>
      </c>
      <c r="U5398" s="71">
        <v>44584</v>
      </c>
      <c r="V5398" s="54" t="s">
        <v>256</v>
      </c>
      <c r="W5398" t="str">
        <f t="shared" si="84"/>
        <v>Jan-22</v>
      </c>
    </row>
    <row r="5399" spans="1:23" x14ac:dyDescent="0.25">
      <c r="A5399" s="54" t="s">
        <v>317</v>
      </c>
      <c r="B5399" s="54" t="s">
        <v>432</v>
      </c>
      <c r="C5399" s="54" t="s">
        <v>263</v>
      </c>
      <c r="D5399" s="54" t="s">
        <v>429</v>
      </c>
      <c r="E5399" s="54" t="s">
        <v>19323</v>
      </c>
      <c r="F5399" s="71">
        <v>44584</v>
      </c>
      <c r="G5399" s="72">
        <v>572.87</v>
      </c>
      <c r="H5399" s="72">
        <v>48608.02</v>
      </c>
      <c r="I5399" s="54" t="s">
        <v>265</v>
      </c>
      <c r="J5399" s="54" t="s">
        <v>19246</v>
      </c>
      <c r="K5399" s="54" t="s">
        <v>19261</v>
      </c>
      <c r="L5399" s="54" t="s">
        <v>19324</v>
      </c>
      <c r="M5399" s="54" t="s">
        <v>19323</v>
      </c>
      <c r="N5399" s="54" t="s">
        <v>256</v>
      </c>
      <c r="O5399" s="54" t="s">
        <v>256</v>
      </c>
      <c r="P5399" s="54" t="s">
        <v>444</v>
      </c>
      <c r="Q5399" s="54" t="s">
        <v>256</v>
      </c>
      <c r="R5399" s="54" t="s">
        <v>431</v>
      </c>
      <c r="S5399" s="71"/>
      <c r="T5399" s="54" t="s">
        <v>256</v>
      </c>
      <c r="U5399" s="71">
        <v>44584</v>
      </c>
      <c r="V5399" s="54" t="s">
        <v>256</v>
      </c>
      <c r="W5399" t="str">
        <f t="shared" si="84"/>
        <v>Jan-22</v>
      </c>
    </row>
    <row r="5400" spans="1:23" x14ac:dyDescent="0.25">
      <c r="A5400" s="54" t="s">
        <v>317</v>
      </c>
      <c r="B5400" s="54" t="s">
        <v>432</v>
      </c>
      <c r="C5400" s="54" t="s">
        <v>263</v>
      </c>
      <c r="D5400" s="54" t="s">
        <v>429</v>
      </c>
      <c r="E5400" s="54" t="s">
        <v>19325</v>
      </c>
      <c r="F5400" s="71">
        <v>44583</v>
      </c>
      <c r="G5400" s="72">
        <v>1226.3499999999999</v>
      </c>
      <c r="H5400" s="72">
        <v>104055.8</v>
      </c>
      <c r="I5400" s="54" t="s">
        <v>265</v>
      </c>
      <c r="J5400" s="54" t="s">
        <v>19246</v>
      </c>
      <c r="K5400" s="54" t="s">
        <v>19326</v>
      </c>
      <c r="L5400" s="54" t="s">
        <v>19327</v>
      </c>
      <c r="M5400" s="54" t="s">
        <v>19325</v>
      </c>
      <c r="N5400" s="54" t="s">
        <v>256</v>
      </c>
      <c r="O5400" s="54" t="s">
        <v>256</v>
      </c>
      <c r="P5400" s="54" t="s">
        <v>444</v>
      </c>
      <c r="Q5400" s="54" t="s">
        <v>256</v>
      </c>
      <c r="R5400" s="54" t="s">
        <v>431</v>
      </c>
      <c r="S5400" s="71"/>
      <c r="T5400" s="54" t="s">
        <v>256</v>
      </c>
      <c r="U5400" s="71">
        <v>44583</v>
      </c>
      <c r="V5400" s="54" t="s">
        <v>256</v>
      </c>
      <c r="W5400" t="str">
        <f t="shared" si="84"/>
        <v>Jan-22</v>
      </c>
    </row>
    <row r="5401" spans="1:23" x14ac:dyDescent="0.25">
      <c r="A5401" s="54" t="s">
        <v>317</v>
      </c>
      <c r="B5401" s="54" t="s">
        <v>432</v>
      </c>
      <c r="C5401" s="54" t="s">
        <v>263</v>
      </c>
      <c r="D5401" s="54" t="s">
        <v>429</v>
      </c>
      <c r="E5401" s="54" t="s">
        <v>19328</v>
      </c>
      <c r="F5401" s="71">
        <v>44583</v>
      </c>
      <c r="G5401" s="72">
        <v>1591.62</v>
      </c>
      <c r="H5401" s="72">
        <v>135048.95999999999</v>
      </c>
      <c r="I5401" s="54" t="s">
        <v>265</v>
      </c>
      <c r="J5401" s="54" t="s">
        <v>19246</v>
      </c>
      <c r="K5401" s="54" t="s">
        <v>19326</v>
      </c>
      <c r="L5401" s="54" t="s">
        <v>19329</v>
      </c>
      <c r="M5401" s="54" t="s">
        <v>19328</v>
      </c>
      <c r="N5401" s="54" t="s">
        <v>256</v>
      </c>
      <c r="O5401" s="54" t="s">
        <v>256</v>
      </c>
      <c r="P5401" s="54" t="s">
        <v>444</v>
      </c>
      <c r="Q5401" s="54" t="s">
        <v>256</v>
      </c>
      <c r="R5401" s="54" t="s">
        <v>431</v>
      </c>
      <c r="S5401" s="71"/>
      <c r="T5401" s="54" t="s">
        <v>256</v>
      </c>
      <c r="U5401" s="71">
        <v>44583</v>
      </c>
      <c r="V5401" s="54" t="s">
        <v>256</v>
      </c>
      <c r="W5401" t="str">
        <f t="shared" si="84"/>
        <v>Jan-22</v>
      </c>
    </row>
    <row r="5402" spans="1:23" x14ac:dyDescent="0.25">
      <c r="A5402" s="54" t="s">
        <v>317</v>
      </c>
      <c r="B5402" s="54" t="s">
        <v>432</v>
      </c>
      <c r="C5402" s="54" t="s">
        <v>263</v>
      </c>
      <c r="D5402" s="54" t="s">
        <v>429</v>
      </c>
      <c r="E5402" s="54" t="s">
        <v>19330</v>
      </c>
      <c r="F5402" s="71">
        <v>44583</v>
      </c>
      <c r="G5402" s="72">
        <v>1418.12</v>
      </c>
      <c r="H5402" s="72">
        <v>120327.48</v>
      </c>
      <c r="I5402" s="54" t="s">
        <v>265</v>
      </c>
      <c r="J5402" s="54" t="s">
        <v>19246</v>
      </c>
      <c r="K5402" s="54" t="s">
        <v>19326</v>
      </c>
      <c r="L5402" s="54" t="s">
        <v>19331</v>
      </c>
      <c r="M5402" s="54" t="s">
        <v>19330</v>
      </c>
      <c r="N5402" s="54" t="s">
        <v>256</v>
      </c>
      <c r="O5402" s="54" t="s">
        <v>256</v>
      </c>
      <c r="P5402" s="54" t="s">
        <v>444</v>
      </c>
      <c r="Q5402" s="54" t="s">
        <v>256</v>
      </c>
      <c r="R5402" s="54" t="s">
        <v>431</v>
      </c>
      <c r="S5402" s="71"/>
      <c r="T5402" s="54" t="s">
        <v>256</v>
      </c>
      <c r="U5402" s="71">
        <v>44583</v>
      </c>
      <c r="V5402" s="54" t="s">
        <v>256</v>
      </c>
      <c r="W5402" t="str">
        <f t="shared" si="84"/>
        <v>Jan-22</v>
      </c>
    </row>
    <row r="5403" spans="1:23" x14ac:dyDescent="0.25">
      <c r="A5403" s="54" t="s">
        <v>317</v>
      </c>
      <c r="B5403" s="54" t="s">
        <v>432</v>
      </c>
      <c r="C5403" s="54" t="s">
        <v>263</v>
      </c>
      <c r="D5403" s="54" t="s">
        <v>429</v>
      </c>
      <c r="E5403" s="54" t="s">
        <v>19332</v>
      </c>
      <c r="F5403" s="71">
        <v>44584</v>
      </c>
      <c r="G5403" s="72">
        <v>356.07</v>
      </c>
      <c r="H5403" s="72">
        <v>30212.54</v>
      </c>
      <c r="I5403" s="54" t="s">
        <v>265</v>
      </c>
      <c r="J5403" s="54" t="s">
        <v>19246</v>
      </c>
      <c r="K5403" s="54" t="s">
        <v>19326</v>
      </c>
      <c r="L5403" s="54" t="s">
        <v>19333</v>
      </c>
      <c r="M5403" s="54" t="s">
        <v>19332</v>
      </c>
      <c r="N5403" s="54" t="s">
        <v>256</v>
      </c>
      <c r="O5403" s="54" t="s">
        <v>256</v>
      </c>
      <c r="P5403" s="54" t="s">
        <v>444</v>
      </c>
      <c r="Q5403" s="54" t="s">
        <v>256</v>
      </c>
      <c r="R5403" s="54" t="s">
        <v>431</v>
      </c>
      <c r="S5403" s="71"/>
      <c r="T5403" s="54" t="s">
        <v>256</v>
      </c>
      <c r="U5403" s="71">
        <v>44584</v>
      </c>
      <c r="V5403" s="54" t="s">
        <v>256</v>
      </c>
      <c r="W5403" t="str">
        <f t="shared" si="84"/>
        <v>Jan-22</v>
      </c>
    </row>
    <row r="5404" spans="1:23" x14ac:dyDescent="0.25">
      <c r="A5404" s="54" t="s">
        <v>317</v>
      </c>
      <c r="B5404" s="54" t="s">
        <v>432</v>
      </c>
      <c r="C5404" s="54" t="s">
        <v>263</v>
      </c>
      <c r="D5404" s="54" t="s">
        <v>429</v>
      </c>
      <c r="E5404" s="54" t="s">
        <v>19334</v>
      </c>
      <c r="F5404" s="71">
        <v>44584</v>
      </c>
      <c r="G5404" s="72">
        <v>362.51</v>
      </c>
      <c r="H5404" s="72">
        <v>30758.97</v>
      </c>
      <c r="I5404" s="54" t="s">
        <v>265</v>
      </c>
      <c r="J5404" s="54" t="s">
        <v>19246</v>
      </c>
      <c r="K5404" s="54" t="s">
        <v>19326</v>
      </c>
      <c r="L5404" s="54" t="s">
        <v>19335</v>
      </c>
      <c r="M5404" s="54" t="s">
        <v>19334</v>
      </c>
      <c r="N5404" s="54" t="s">
        <v>256</v>
      </c>
      <c r="O5404" s="54" t="s">
        <v>256</v>
      </c>
      <c r="P5404" s="54" t="s">
        <v>444</v>
      </c>
      <c r="Q5404" s="54" t="s">
        <v>256</v>
      </c>
      <c r="R5404" s="54" t="s">
        <v>431</v>
      </c>
      <c r="S5404" s="71"/>
      <c r="T5404" s="54" t="s">
        <v>256</v>
      </c>
      <c r="U5404" s="71">
        <v>44584</v>
      </c>
      <c r="V5404" s="54" t="s">
        <v>256</v>
      </c>
      <c r="W5404" t="str">
        <f t="shared" si="84"/>
        <v>Jan-22</v>
      </c>
    </row>
    <row r="5405" spans="1:23" x14ac:dyDescent="0.25">
      <c r="A5405" s="54" t="s">
        <v>317</v>
      </c>
      <c r="B5405" s="54" t="s">
        <v>432</v>
      </c>
      <c r="C5405" s="54" t="s">
        <v>263</v>
      </c>
      <c r="D5405" s="54" t="s">
        <v>429</v>
      </c>
      <c r="E5405" s="54" t="s">
        <v>19336</v>
      </c>
      <c r="F5405" s="71">
        <v>44584</v>
      </c>
      <c r="G5405" s="72">
        <v>498.38</v>
      </c>
      <c r="H5405" s="72">
        <v>42287.54</v>
      </c>
      <c r="I5405" s="54" t="s">
        <v>265</v>
      </c>
      <c r="J5405" s="54" t="s">
        <v>19246</v>
      </c>
      <c r="K5405" s="54" t="s">
        <v>19326</v>
      </c>
      <c r="L5405" s="54" t="s">
        <v>19337</v>
      </c>
      <c r="M5405" s="54" t="s">
        <v>19336</v>
      </c>
      <c r="N5405" s="54" t="s">
        <v>256</v>
      </c>
      <c r="O5405" s="54" t="s">
        <v>256</v>
      </c>
      <c r="P5405" s="54" t="s">
        <v>444</v>
      </c>
      <c r="Q5405" s="54" t="s">
        <v>256</v>
      </c>
      <c r="R5405" s="54" t="s">
        <v>431</v>
      </c>
      <c r="S5405" s="71"/>
      <c r="T5405" s="54" t="s">
        <v>256</v>
      </c>
      <c r="U5405" s="71">
        <v>44584</v>
      </c>
      <c r="V5405" s="54" t="s">
        <v>256</v>
      </c>
      <c r="W5405" t="str">
        <f t="shared" si="84"/>
        <v>Jan-22</v>
      </c>
    </row>
    <row r="5406" spans="1:23" x14ac:dyDescent="0.25">
      <c r="A5406" s="54" t="s">
        <v>317</v>
      </c>
      <c r="B5406" s="54" t="s">
        <v>432</v>
      </c>
      <c r="C5406" s="54" t="s">
        <v>263</v>
      </c>
      <c r="D5406" s="54" t="s">
        <v>429</v>
      </c>
      <c r="E5406" s="54" t="s">
        <v>19338</v>
      </c>
      <c r="F5406" s="71">
        <v>44579</v>
      </c>
      <c r="G5406" s="72">
        <v>961.44</v>
      </c>
      <c r="H5406" s="72">
        <v>81578.179999999993</v>
      </c>
      <c r="I5406" s="54" t="s">
        <v>265</v>
      </c>
      <c r="J5406" s="54" t="s">
        <v>19246</v>
      </c>
      <c r="K5406" s="54" t="s">
        <v>19339</v>
      </c>
      <c r="L5406" s="54" t="s">
        <v>19340</v>
      </c>
      <c r="M5406" s="54" t="s">
        <v>19338</v>
      </c>
      <c r="N5406" s="54" t="s">
        <v>256</v>
      </c>
      <c r="O5406" s="54" t="s">
        <v>256</v>
      </c>
      <c r="P5406" s="54" t="s">
        <v>444</v>
      </c>
      <c r="Q5406" s="54" t="s">
        <v>256</v>
      </c>
      <c r="R5406" s="54" t="s">
        <v>431</v>
      </c>
      <c r="S5406" s="71"/>
      <c r="T5406" s="54" t="s">
        <v>256</v>
      </c>
      <c r="U5406" s="71">
        <v>44579</v>
      </c>
      <c r="V5406" s="54" t="s">
        <v>256</v>
      </c>
      <c r="W5406" t="str">
        <f t="shared" si="84"/>
        <v>Jan-22</v>
      </c>
    </row>
    <row r="5407" spans="1:23" x14ac:dyDescent="0.25">
      <c r="A5407" s="54" t="s">
        <v>317</v>
      </c>
      <c r="B5407" s="54" t="s">
        <v>432</v>
      </c>
      <c r="C5407" s="54" t="s">
        <v>263</v>
      </c>
      <c r="D5407" s="54" t="s">
        <v>429</v>
      </c>
      <c r="E5407" s="54" t="s">
        <v>19341</v>
      </c>
      <c r="F5407" s="71">
        <v>44579</v>
      </c>
      <c r="G5407" s="72">
        <v>820.68</v>
      </c>
      <c r="H5407" s="72">
        <v>69634.7</v>
      </c>
      <c r="I5407" s="54" t="s">
        <v>265</v>
      </c>
      <c r="J5407" s="54" t="s">
        <v>19246</v>
      </c>
      <c r="K5407" s="54" t="s">
        <v>19339</v>
      </c>
      <c r="L5407" s="54" t="s">
        <v>19342</v>
      </c>
      <c r="M5407" s="54" t="s">
        <v>19341</v>
      </c>
      <c r="N5407" s="54" t="s">
        <v>256</v>
      </c>
      <c r="O5407" s="54" t="s">
        <v>256</v>
      </c>
      <c r="P5407" s="54" t="s">
        <v>444</v>
      </c>
      <c r="Q5407" s="54" t="s">
        <v>256</v>
      </c>
      <c r="R5407" s="54" t="s">
        <v>431</v>
      </c>
      <c r="S5407" s="71"/>
      <c r="T5407" s="54" t="s">
        <v>256</v>
      </c>
      <c r="U5407" s="71">
        <v>44579</v>
      </c>
      <c r="V5407" s="54" t="s">
        <v>256</v>
      </c>
      <c r="W5407" t="str">
        <f t="shared" si="84"/>
        <v>Jan-22</v>
      </c>
    </row>
    <row r="5408" spans="1:23" x14ac:dyDescent="0.25">
      <c r="A5408" s="54" t="s">
        <v>317</v>
      </c>
      <c r="B5408" s="54" t="s">
        <v>432</v>
      </c>
      <c r="C5408" s="54" t="s">
        <v>263</v>
      </c>
      <c r="D5408" s="54" t="s">
        <v>429</v>
      </c>
      <c r="E5408" s="54" t="s">
        <v>19343</v>
      </c>
      <c r="F5408" s="71">
        <v>44574</v>
      </c>
      <c r="G5408" s="72">
        <v>455.86</v>
      </c>
      <c r="H5408" s="72">
        <v>38679.72</v>
      </c>
      <c r="I5408" s="54" t="s">
        <v>265</v>
      </c>
      <c r="J5408" s="54" t="s">
        <v>19246</v>
      </c>
      <c r="K5408" s="54" t="s">
        <v>19344</v>
      </c>
      <c r="L5408" s="54" t="s">
        <v>19345</v>
      </c>
      <c r="M5408" s="54" t="s">
        <v>19343</v>
      </c>
      <c r="N5408" s="54" t="s">
        <v>256</v>
      </c>
      <c r="O5408" s="54" t="s">
        <v>256</v>
      </c>
      <c r="P5408" s="54" t="s">
        <v>444</v>
      </c>
      <c r="Q5408" s="54" t="s">
        <v>256</v>
      </c>
      <c r="R5408" s="54" t="s">
        <v>431</v>
      </c>
      <c r="S5408" s="71"/>
      <c r="T5408" s="54" t="s">
        <v>256</v>
      </c>
      <c r="U5408" s="71">
        <v>44574</v>
      </c>
      <c r="V5408" s="54" t="s">
        <v>256</v>
      </c>
      <c r="W5408" t="str">
        <f t="shared" si="84"/>
        <v>Jan-22</v>
      </c>
    </row>
    <row r="5409" spans="1:23" x14ac:dyDescent="0.25">
      <c r="A5409" s="54" t="s">
        <v>317</v>
      </c>
      <c r="B5409" s="54" t="s">
        <v>432</v>
      </c>
      <c r="C5409" s="54" t="s">
        <v>263</v>
      </c>
      <c r="D5409" s="54" t="s">
        <v>429</v>
      </c>
      <c r="E5409" s="54" t="s">
        <v>19346</v>
      </c>
      <c r="F5409" s="71">
        <v>44579</v>
      </c>
      <c r="G5409" s="72">
        <v>453.03</v>
      </c>
      <c r="H5409" s="72">
        <v>38439.599999999999</v>
      </c>
      <c r="I5409" s="54" t="s">
        <v>265</v>
      </c>
      <c r="J5409" s="54" t="s">
        <v>19246</v>
      </c>
      <c r="K5409" s="54" t="s">
        <v>19344</v>
      </c>
      <c r="L5409" s="54" t="s">
        <v>19347</v>
      </c>
      <c r="M5409" s="54" t="s">
        <v>19346</v>
      </c>
      <c r="N5409" s="54" t="s">
        <v>256</v>
      </c>
      <c r="O5409" s="54" t="s">
        <v>256</v>
      </c>
      <c r="P5409" s="54" t="s">
        <v>444</v>
      </c>
      <c r="Q5409" s="54" t="s">
        <v>256</v>
      </c>
      <c r="R5409" s="54" t="s">
        <v>431</v>
      </c>
      <c r="S5409" s="71"/>
      <c r="T5409" s="54" t="s">
        <v>256</v>
      </c>
      <c r="U5409" s="71">
        <v>44579</v>
      </c>
      <c r="V5409" s="54" t="s">
        <v>256</v>
      </c>
      <c r="W5409" t="str">
        <f t="shared" si="84"/>
        <v>Jan-22</v>
      </c>
    </row>
    <row r="5410" spans="1:23" x14ac:dyDescent="0.25">
      <c r="A5410" s="54" t="s">
        <v>317</v>
      </c>
      <c r="B5410" s="54" t="s">
        <v>432</v>
      </c>
      <c r="C5410" s="54" t="s">
        <v>263</v>
      </c>
      <c r="D5410" s="54" t="s">
        <v>429</v>
      </c>
      <c r="E5410" s="54" t="s">
        <v>19348</v>
      </c>
      <c r="F5410" s="71">
        <v>44584</v>
      </c>
      <c r="G5410" s="72">
        <v>18.95</v>
      </c>
      <c r="H5410" s="72">
        <v>1607.91</v>
      </c>
      <c r="I5410" s="54" t="s">
        <v>265</v>
      </c>
      <c r="J5410" s="54" t="s">
        <v>19246</v>
      </c>
      <c r="K5410" s="54" t="s">
        <v>19349</v>
      </c>
      <c r="L5410" s="54" t="s">
        <v>19350</v>
      </c>
      <c r="M5410" s="54" t="s">
        <v>19348</v>
      </c>
      <c r="N5410" s="54" t="s">
        <v>256</v>
      </c>
      <c r="O5410" s="54" t="s">
        <v>256</v>
      </c>
      <c r="P5410" s="54" t="s">
        <v>444</v>
      </c>
      <c r="Q5410" s="54" t="s">
        <v>256</v>
      </c>
      <c r="R5410" s="54" t="s">
        <v>431</v>
      </c>
      <c r="S5410" s="71"/>
      <c r="T5410" s="54" t="s">
        <v>256</v>
      </c>
      <c r="U5410" s="71">
        <v>44584</v>
      </c>
      <c r="V5410" s="54" t="s">
        <v>256</v>
      </c>
      <c r="W5410" t="str">
        <f t="shared" si="84"/>
        <v>Jan-22</v>
      </c>
    </row>
    <row r="5411" spans="1:23" x14ac:dyDescent="0.25">
      <c r="A5411" s="54" t="s">
        <v>317</v>
      </c>
      <c r="B5411" s="54" t="s">
        <v>432</v>
      </c>
      <c r="C5411" s="54" t="s">
        <v>263</v>
      </c>
      <c r="D5411" s="54" t="s">
        <v>429</v>
      </c>
      <c r="E5411" s="54" t="s">
        <v>19351</v>
      </c>
      <c r="F5411" s="71">
        <v>44584</v>
      </c>
      <c r="G5411" s="72">
        <v>247.94</v>
      </c>
      <c r="H5411" s="72">
        <v>21037.71</v>
      </c>
      <c r="I5411" s="54" t="s">
        <v>265</v>
      </c>
      <c r="J5411" s="54" t="s">
        <v>19246</v>
      </c>
      <c r="K5411" s="54" t="s">
        <v>19349</v>
      </c>
      <c r="L5411" s="54" t="s">
        <v>19352</v>
      </c>
      <c r="M5411" s="54" t="s">
        <v>19351</v>
      </c>
      <c r="N5411" s="54" t="s">
        <v>256</v>
      </c>
      <c r="O5411" s="54" t="s">
        <v>256</v>
      </c>
      <c r="P5411" s="54" t="s">
        <v>444</v>
      </c>
      <c r="Q5411" s="54" t="s">
        <v>256</v>
      </c>
      <c r="R5411" s="54" t="s">
        <v>431</v>
      </c>
      <c r="S5411" s="71"/>
      <c r="T5411" s="54" t="s">
        <v>256</v>
      </c>
      <c r="U5411" s="71">
        <v>44584</v>
      </c>
      <c r="V5411" s="54" t="s">
        <v>256</v>
      </c>
      <c r="W5411" t="str">
        <f t="shared" si="84"/>
        <v>Jan-22</v>
      </c>
    </row>
    <row r="5412" spans="1:23" x14ac:dyDescent="0.25">
      <c r="A5412" s="54" t="s">
        <v>317</v>
      </c>
      <c r="B5412" s="54" t="s">
        <v>432</v>
      </c>
      <c r="C5412" s="54" t="s">
        <v>263</v>
      </c>
      <c r="D5412" s="54" t="s">
        <v>429</v>
      </c>
      <c r="E5412" s="54" t="s">
        <v>19353</v>
      </c>
      <c r="F5412" s="71">
        <v>44584</v>
      </c>
      <c r="G5412" s="72">
        <v>24.42</v>
      </c>
      <c r="H5412" s="72">
        <v>2072.04</v>
      </c>
      <c r="I5412" s="54" t="s">
        <v>265</v>
      </c>
      <c r="J5412" s="54" t="s">
        <v>19246</v>
      </c>
      <c r="K5412" s="54" t="s">
        <v>19349</v>
      </c>
      <c r="L5412" s="54" t="s">
        <v>19354</v>
      </c>
      <c r="M5412" s="54" t="s">
        <v>19353</v>
      </c>
      <c r="N5412" s="54" t="s">
        <v>256</v>
      </c>
      <c r="O5412" s="54" t="s">
        <v>256</v>
      </c>
      <c r="P5412" s="54" t="s">
        <v>444</v>
      </c>
      <c r="Q5412" s="54" t="s">
        <v>256</v>
      </c>
      <c r="R5412" s="54" t="s">
        <v>431</v>
      </c>
      <c r="S5412" s="71"/>
      <c r="T5412" s="54" t="s">
        <v>256</v>
      </c>
      <c r="U5412" s="71">
        <v>44584</v>
      </c>
      <c r="V5412" s="54" t="s">
        <v>256</v>
      </c>
      <c r="W5412" t="str">
        <f t="shared" si="84"/>
        <v>Jan-22</v>
      </c>
    </row>
    <row r="5413" spans="1:23" x14ac:dyDescent="0.25">
      <c r="A5413" s="54" t="s">
        <v>317</v>
      </c>
      <c r="B5413" s="54" t="s">
        <v>432</v>
      </c>
      <c r="C5413" s="54" t="s">
        <v>263</v>
      </c>
      <c r="D5413" s="54" t="s">
        <v>429</v>
      </c>
      <c r="E5413" s="54" t="s">
        <v>19355</v>
      </c>
      <c r="F5413" s="71">
        <v>44584</v>
      </c>
      <c r="G5413" s="72">
        <v>31.12</v>
      </c>
      <c r="H5413" s="72">
        <v>2640.53</v>
      </c>
      <c r="I5413" s="54" t="s">
        <v>265</v>
      </c>
      <c r="J5413" s="54" t="s">
        <v>19246</v>
      </c>
      <c r="K5413" s="54" t="s">
        <v>19349</v>
      </c>
      <c r="L5413" s="54" t="s">
        <v>19356</v>
      </c>
      <c r="M5413" s="54" t="s">
        <v>19355</v>
      </c>
      <c r="N5413" s="54" t="s">
        <v>256</v>
      </c>
      <c r="O5413" s="54" t="s">
        <v>256</v>
      </c>
      <c r="P5413" s="54" t="s">
        <v>444</v>
      </c>
      <c r="Q5413" s="54" t="s">
        <v>256</v>
      </c>
      <c r="R5413" s="54" t="s">
        <v>431</v>
      </c>
      <c r="S5413" s="71"/>
      <c r="T5413" s="54" t="s">
        <v>256</v>
      </c>
      <c r="U5413" s="71">
        <v>44584</v>
      </c>
      <c r="V5413" s="54" t="s">
        <v>256</v>
      </c>
      <c r="W5413" t="str">
        <f t="shared" si="84"/>
        <v>Jan-22</v>
      </c>
    </row>
    <row r="5414" spans="1:23" x14ac:dyDescent="0.25">
      <c r="A5414" s="54" t="s">
        <v>317</v>
      </c>
      <c r="B5414" s="54" t="s">
        <v>432</v>
      </c>
      <c r="C5414" s="54" t="s">
        <v>263</v>
      </c>
      <c r="D5414" s="54" t="s">
        <v>429</v>
      </c>
      <c r="E5414" s="54" t="s">
        <v>19357</v>
      </c>
      <c r="F5414" s="71">
        <v>44585</v>
      </c>
      <c r="G5414" s="72">
        <v>3.63</v>
      </c>
      <c r="H5414" s="72">
        <v>308.01</v>
      </c>
      <c r="I5414" s="54" t="s">
        <v>265</v>
      </c>
      <c r="J5414" s="54" t="s">
        <v>19246</v>
      </c>
      <c r="K5414" s="54" t="s">
        <v>19252</v>
      </c>
      <c r="L5414" s="54" t="s">
        <v>19358</v>
      </c>
      <c r="M5414" s="54" t="s">
        <v>19357</v>
      </c>
      <c r="N5414" s="54" t="s">
        <v>256</v>
      </c>
      <c r="O5414" s="54" t="s">
        <v>256</v>
      </c>
      <c r="P5414" s="54" t="s">
        <v>444</v>
      </c>
      <c r="Q5414" s="54" t="s">
        <v>256</v>
      </c>
      <c r="R5414" s="54" t="s">
        <v>431</v>
      </c>
      <c r="S5414" s="71"/>
      <c r="T5414" s="54" t="s">
        <v>256</v>
      </c>
      <c r="U5414" s="71">
        <v>44585</v>
      </c>
      <c r="V5414" s="54" t="s">
        <v>256</v>
      </c>
      <c r="W5414" t="str">
        <f t="shared" si="84"/>
        <v>Jan-22</v>
      </c>
    </row>
    <row r="5415" spans="1:23" x14ac:dyDescent="0.25">
      <c r="A5415" s="54" t="s">
        <v>317</v>
      </c>
      <c r="B5415" s="54" t="s">
        <v>432</v>
      </c>
      <c r="C5415" s="54" t="s">
        <v>263</v>
      </c>
      <c r="D5415" s="54" t="s">
        <v>429</v>
      </c>
      <c r="E5415" s="54" t="s">
        <v>19359</v>
      </c>
      <c r="F5415" s="71">
        <v>44587</v>
      </c>
      <c r="G5415" s="72">
        <v>233.72</v>
      </c>
      <c r="H5415" s="72">
        <v>19831.14</v>
      </c>
      <c r="I5415" s="54" t="s">
        <v>265</v>
      </c>
      <c r="J5415" s="54" t="s">
        <v>19246</v>
      </c>
      <c r="K5415" s="54" t="s">
        <v>19285</v>
      </c>
      <c r="L5415" s="54" t="s">
        <v>19360</v>
      </c>
      <c r="M5415" s="54" t="s">
        <v>19359</v>
      </c>
      <c r="N5415" s="54" t="s">
        <v>256</v>
      </c>
      <c r="O5415" s="54" t="s">
        <v>256</v>
      </c>
      <c r="P5415" s="54" t="s">
        <v>444</v>
      </c>
      <c r="Q5415" s="54" t="s">
        <v>256</v>
      </c>
      <c r="R5415" s="54" t="s">
        <v>431</v>
      </c>
      <c r="S5415" s="71"/>
      <c r="T5415" s="54" t="s">
        <v>256</v>
      </c>
      <c r="U5415" s="71">
        <v>44587</v>
      </c>
      <c r="V5415" s="54" t="s">
        <v>256</v>
      </c>
      <c r="W5415" t="str">
        <f t="shared" si="84"/>
        <v>Jan-22</v>
      </c>
    </row>
    <row r="5416" spans="1:23" x14ac:dyDescent="0.25">
      <c r="A5416" s="54" t="s">
        <v>317</v>
      </c>
      <c r="B5416" s="54" t="s">
        <v>432</v>
      </c>
      <c r="C5416" s="54" t="s">
        <v>263</v>
      </c>
      <c r="D5416" s="54" t="s">
        <v>429</v>
      </c>
      <c r="E5416" s="54" t="s">
        <v>19361</v>
      </c>
      <c r="F5416" s="71">
        <v>44587</v>
      </c>
      <c r="G5416" s="72">
        <v>139.51</v>
      </c>
      <c r="H5416" s="72">
        <v>11837.42</v>
      </c>
      <c r="I5416" s="54" t="s">
        <v>265</v>
      </c>
      <c r="J5416" s="54" t="s">
        <v>19246</v>
      </c>
      <c r="K5416" s="54" t="s">
        <v>19285</v>
      </c>
      <c r="L5416" s="54" t="s">
        <v>19362</v>
      </c>
      <c r="M5416" s="54" t="s">
        <v>19361</v>
      </c>
      <c r="N5416" s="54" t="s">
        <v>256</v>
      </c>
      <c r="O5416" s="54" t="s">
        <v>256</v>
      </c>
      <c r="P5416" s="54" t="s">
        <v>444</v>
      </c>
      <c r="Q5416" s="54" t="s">
        <v>256</v>
      </c>
      <c r="R5416" s="54" t="s">
        <v>431</v>
      </c>
      <c r="S5416" s="71"/>
      <c r="T5416" s="54" t="s">
        <v>256</v>
      </c>
      <c r="U5416" s="71">
        <v>44587</v>
      </c>
      <c r="V5416" s="54" t="s">
        <v>256</v>
      </c>
      <c r="W5416" t="str">
        <f t="shared" si="84"/>
        <v>Jan-22</v>
      </c>
    </row>
    <row r="5417" spans="1:23" x14ac:dyDescent="0.25">
      <c r="A5417" s="54" t="s">
        <v>317</v>
      </c>
      <c r="B5417" s="54" t="s">
        <v>432</v>
      </c>
      <c r="C5417" s="54" t="s">
        <v>263</v>
      </c>
      <c r="D5417" s="54" t="s">
        <v>429</v>
      </c>
      <c r="E5417" s="54" t="s">
        <v>19363</v>
      </c>
      <c r="F5417" s="71">
        <v>44587</v>
      </c>
      <c r="G5417" s="72">
        <v>482.44</v>
      </c>
      <c r="H5417" s="72">
        <v>40935.03</v>
      </c>
      <c r="I5417" s="54" t="s">
        <v>265</v>
      </c>
      <c r="J5417" s="54" t="s">
        <v>19246</v>
      </c>
      <c r="K5417" s="54" t="s">
        <v>19243</v>
      </c>
      <c r="L5417" s="54" t="s">
        <v>19364</v>
      </c>
      <c r="M5417" s="54" t="s">
        <v>19363</v>
      </c>
      <c r="N5417" s="54" t="s">
        <v>256</v>
      </c>
      <c r="O5417" s="54" t="s">
        <v>256</v>
      </c>
      <c r="P5417" s="54" t="s">
        <v>444</v>
      </c>
      <c r="Q5417" s="54" t="s">
        <v>256</v>
      </c>
      <c r="R5417" s="54" t="s">
        <v>431</v>
      </c>
      <c r="S5417" s="71"/>
      <c r="T5417" s="54" t="s">
        <v>256</v>
      </c>
      <c r="U5417" s="71">
        <v>44587</v>
      </c>
      <c r="V5417" s="54" t="s">
        <v>256</v>
      </c>
      <c r="W5417" t="str">
        <f t="shared" si="84"/>
        <v>Jan-22</v>
      </c>
    </row>
    <row r="5418" spans="1:23" x14ac:dyDescent="0.25">
      <c r="A5418" s="54" t="s">
        <v>317</v>
      </c>
      <c r="B5418" s="54" t="s">
        <v>432</v>
      </c>
      <c r="C5418" s="54" t="s">
        <v>263</v>
      </c>
      <c r="D5418" s="54" t="s">
        <v>429</v>
      </c>
      <c r="E5418" s="54" t="s">
        <v>19365</v>
      </c>
      <c r="F5418" s="71">
        <v>44587</v>
      </c>
      <c r="G5418" s="72">
        <v>37.06</v>
      </c>
      <c r="H5418" s="72">
        <v>3144.54</v>
      </c>
      <c r="I5418" s="54" t="s">
        <v>265</v>
      </c>
      <c r="J5418" s="54" t="s">
        <v>19246</v>
      </c>
      <c r="K5418" s="54" t="s">
        <v>19366</v>
      </c>
      <c r="L5418" s="54" t="s">
        <v>19367</v>
      </c>
      <c r="M5418" s="54" t="s">
        <v>19365</v>
      </c>
      <c r="N5418" s="54" t="s">
        <v>256</v>
      </c>
      <c r="O5418" s="54" t="s">
        <v>256</v>
      </c>
      <c r="P5418" s="54" t="s">
        <v>444</v>
      </c>
      <c r="Q5418" s="54" t="s">
        <v>256</v>
      </c>
      <c r="R5418" s="54" t="s">
        <v>431</v>
      </c>
      <c r="S5418" s="71"/>
      <c r="T5418" s="54" t="s">
        <v>256</v>
      </c>
      <c r="U5418" s="71">
        <v>44587</v>
      </c>
      <c r="V5418" s="54" t="s">
        <v>256</v>
      </c>
      <c r="W5418" t="str">
        <f t="shared" si="84"/>
        <v>Jan-22</v>
      </c>
    </row>
    <row r="5419" spans="1:23" x14ac:dyDescent="0.25">
      <c r="A5419" s="54" t="s">
        <v>317</v>
      </c>
      <c r="B5419" s="54" t="s">
        <v>432</v>
      </c>
      <c r="C5419" s="54" t="s">
        <v>263</v>
      </c>
      <c r="D5419" s="54" t="s">
        <v>429</v>
      </c>
      <c r="E5419" s="54" t="s">
        <v>19368</v>
      </c>
      <c r="F5419" s="71">
        <v>44587</v>
      </c>
      <c r="G5419" s="72">
        <v>52.64</v>
      </c>
      <c r="H5419" s="72">
        <v>4466.5</v>
      </c>
      <c r="I5419" s="54" t="s">
        <v>265</v>
      </c>
      <c r="J5419" s="54" t="s">
        <v>19246</v>
      </c>
      <c r="K5419" s="54" t="s">
        <v>19366</v>
      </c>
      <c r="L5419" s="54" t="s">
        <v>19369</v>
      </c>
      <c r="M5419" s="54" t="s">
        <v>19368</v>
      </c>
      <c r="N5419" s="54" t="s">
        <v>256</v>
      </c>
      <c r="O5419" s="54" t="s">
        <v>256</v>
      </c>
      <c r="P5419" s="54" t="s">
        <v>444</v>
      </c>
      <c r="Q5419" s="54" t="s">
        <v>256</v>
      </c>
      <c r="R5419" s="54" t="s">
        <v>431</v>
      </c>
      <c r="S5419" s="71"/>
      <c r="T5419" s="54" t="s">
        <v>256</v>
      </c>
      <c r="U5419" s="71">
        <v>44587</v>
      </c>
      <c r="V5419" s="54" t="s">
        <v>256</v>
      </c>
      <c r="W5419" t="str">
        <f t="shared" si="84"/>
        <v>Jan-22</v>
      </c>
    </row>
    <row r="5420" spans="1:23" x14ac:dyDescent="0.25">
      <c r="A5420" s="54" t="s">
        <v>317</v>
      </c>
      <c r="B5420" s="54" t="s">
        <v>432</v>
      </c>
      <c r="C5420" s="54" t="s">
        <v>263</v>
      </c>
      <c r="D5420" s="54" t="s">
        <v>429</v>
      </c>
      <c r="E5420" s="54" t="s">
        <v>19370</v>
      </c>
      <c r="F5420" s="71">
        <v>44587</v>
      </c>
      <c r="G5420" s="72">
        <v>52.76</v>
      </c>
      <c r="H5420" s="72">
        <v>4476.6899999999996</v>
      </c>
      <c r="I5420" s="54" t="s">
        <v>265</v>
      </c>
      <c r="J5420" s="54" t="s">
        <v>19246</v>
      </c>
      <c r="K5420" s="54" t="s">
        <v>19366</v>
      </c>
      <c r="L5420" s="54" t="s">
        <v>19371</v>
      </c>
      <c r="M5420" s="54" t="s">
        <v>19370</v>
      </c>
      <c r="N5420" s="54" t="s">
        <v>256</v>
      </c>
      <c r="O5420" s="54" t="s">
        <v>256</v>
      </c>
      <c r="P5420" s="54" t="s">
        <v>444</v>
      </c>
      <c r="Q5420" s="54" t="s">
        <v>256</v>
      </c>
      <c r="R5420" s="54" t="s">
        <v>431</v>
      </c>
      <c r="S5420" s="71"/>
      <c r="T5420" s="54" t="s">
        <v>256</v>
      </c>
      <c r="U5420" s="71">
        <v>44587</v>
      </c>
      <c r="V5420" s="54" t="s">
        <v>256</v>
      </c>
      <c r="W5420" t="str">
        <f t="shared" si="84"/>
        <v>Jan-22</v>
      </c>
    </row>
    <row r="5421" spans="1:23" x14ac:dyDescent="0.25">
      <c r="A5421" s="54" t="s">
        <v>317</v>
      </c>
      <c r="B5421" s="54" t="s">
        <v>432</v>
      </c>
      <c r="C5421" s="54" t="s">
        <v>263</v>
      </c>
      <c r="D5421" s="54" t="s">
        <v>429</v>
      </c>
      <c r="E5421" s="54" t="s">
        <v>19372</v>
      </c>
      <c r="F5421" s="71">
        <v>44588</v>
      </c>
      <c r="G5421" s="72">
        <v>106.87</v>
      </c>
      <c r="H5421" s="72">
        <v>9067.92</v>
      </c>
      <c r="I5421" s="54" t="s">
        <v>265</v>
      </c>
      <c r="J5421" s="54" t="s">
        <v>19246</v>
      </c>
      <c r="K5421" s="54" t="s">
        <v>19349</v>
      </c>
      <c r="L5421" s="54" t="s">
        <v>19373</v>
      </c>
      <c r="M5421" s="54" t="s">
        <v>19372</v>
      </c>
      <c r="N5421" s="54" t="s">
        <v>256</v>
      </c>
      <c r="O5421" s="54" t="s">
        <v>256</v>
      </c>
      <c r="P5421" s="54" t="s">
        <v>444</v>
      </c>
      <c r="Q5421" s="54" t="s">
        <v>256</v>
      </c>
      <c r="R5421" s="54" t="s">
        <v>431</v>
      </c>
      <c r="S5421" s="71"/>
      <c r="T5421" s="54" t="s">
        <v>256</v>
      </c>
      <c r="U5421" s="71">
        <v>44588</v>
      </c>
      <c r="V5421" s="54" t="s">
        <v>256</v>
      </c>
      <c r="W5421" t="str">
        <f t="shared" si="84"/>
        <v>Jan-22</v>
      </c>
    </row>
    <row r="5422" spans="1:23" x14ac:dyDescent="0.25">
      <c r="A5422" s="54" t="s">
        <v>317</v>
      </c>
      <c r="B5422" s="54" t="s">
        <v>432</v>
      </c>
      <c r="C5422" s="54" t="s">
        <v>263</v>
      </c>
      <c r="D5422" s="54" t="s">
        <v>429</v>
      </c>
      <c r="E5422" s="54" t="s">
        <v>19374</v>
      </c>
      <c r="F5422" s="71">
        <v>44588</v>
      </c>
      <c r="G5422" s="72">
        <v>287.60000000000002</v>
      </c>
      <c r="H5422" s="72">
        <v>24402.86</v>
      </c>
      <c r="I5422" s="54" t="s">
        <v>265</v>
      </c>
      <c r="J5422" s="54" t="s">
        <v>19246</v>
      </c>
      <c r="K5422" s="54" t="s">
        <v>19349</v>
      </c>
      <c r="L5422" s="54" t="s">
        <v>19375</v>
      </c>
      <c r="M5422" s="54" t="s">
        <v>19374</v>
      </c>
      <c r="N5422" s="54" t="s">
        <v>256</v>
      </c>
      <c r="O5422" s="54" t="s">
        <v>256</v>
      </c>
      <c r="P5422" s="54" t="s">
        <v>444</v>
      </c>
      <c r="Q5422" s="54" t="s">
        <v>256</v>
      </c>
      <c r="R5422" s="54" t="s">
        <v>431</v>
      </c>
      <c r="S5422" s="71"/>
      <c r="T5422" s="54" t="s">
        <v>256</v>
      </c>
      <c r="U5422" s="71">
        <v>44588</v>
      </c>
      <c r="V5422" s="54" t="s">
        <v>256</v>
      </c>
      <c r="W5422" t="str">
        <f t="shared" si="84"/>
        <v>Jan-22</v>
      </c>
    </row>
    <row r="5423" spans="1:23" x14ac:dyDescent="0.25">
      <c r="A5423" s="54" t="s">
        <v>317</v>
      </c>
      <c r="B5423" s="54" t="s">
        <v>432</v>
      </c>
      <c r="C5423" s="54" t="s">
        <v>263</v>
      </c>
      <c r="D5423" s="54" t="s">
        <v>429</v>
      </c>
      <c r="E5423" s="54" t="s">
        <v>19376</v>
      </c>
      <c r="F5423" s="71">
        <v>44586</v>
      </c>
      <c r="G5423" s="72">
        <v>828.72</v>
      </c>
      <c r="H5423" s="72">
        <v>70316.89</v>
      </c>
      <c r="I5423" s="54" t="s">
        <v>265</v>
      </c>
      <c r="J5423" s="54" t="s">
        <v>19246</v>
      </c>
      <c r="K5423" s="54" t="s">
        <v>19377</v>
      </c>
      <c r="L5423" s="54" t="s">
        <v>19378</v>
      </c>
      <c r="M5423" s="54" t="s">
        <v>19376</v>
      </c>
      <c r="N5423" s="54" t="s">
        <v>256</v>
      </c>
      <c r="O5423" s="54" t="s">
        <v>256</v>
      </c>
      <c r="P5423" s="54" t="s">
        <v>444</v>
      </c>
      <c r="Q5423" s="54" t="s">
        <v>256</v>
      </c>
      <c r="R5423" s="54" t="s">
        <v>431</v>
      </c>
      <c r="S5423" s="71"/>
      <c r="T5423" s="54" t="s">
        <v>256</v>
      </c>
      <c r="U5423" s="71">
        <v>44586</v>
      </c>
      <c r="V5423" s="54" t="s">
        <v>256</v>
      </c>
      <c r="W5423" t="str">
        <f t="shared" si="84"/>
        <v>Jan-22</v>
      </c>
    </row>
    <row r="5424" spans="1:23" x14ac:dyDescent="0.25">
      <c r="A5424" s="54" t="s">
        <v>317</v>
      </c>
      <c r="B5424" s="54" t="s">
        <v>432</v>
      </c>
      <c r="C5424" s="54" t="s">
        <v>263</v>
      </c>
      <c r="D5424" s="54" t="s">
        <v>429</v>
      </c>
      <c r="E5424" s="54" t="s">
        <v>19379</v>
      </c>
      <c r="F5424" s="71">
        <v>44586</v>
      </c>
      <c r="G5424" s="72">
        <v>12266.68</v>
      </c>
      <c r="H5424" s="72">
        <v>1040827.8</v>
      </c>
      <c r="I5424" s="54" t="s">
        <v>265</v>
      </c>
      <c r="J5424" s="54" t="s">
        <v>19246</v>
      </c>
      <c r="K5424" s="54" t="s">
        <v>19377</v>
      </c>
      <c r="L5424" s="54" t="s">
        <v>19380</v>
      </c>
      <c r="M5424" s="54" t="s">
        <v>19379</v>
      </c>
      <c r="N5424" s="54" t="s">
        <v>256</v>
      </c>
      <c r="O5424" s="54" t="s">
        <v>256</v>
      </c>
      <c r="P5424" s="54" t="s">
        <v>444</v>
      </c>
      <c r="Q5424" s="54" t="s">
        <v>256</v>
      </c>
      <c r="R5424" s="54" t="s">
        <v>431</v>
      </c>
      <c r="S5424" s="71"/>
      <c r="T5424" s="54" t="s">
        <v>256</v>
      </c>
      <c r="U5424" s="71">
        <v>44586</v>
      </c>
      <c r="V5424" s="54" t="s">
        <v>256</v>
      </c>
      <c r="W5424" t="str">
        <f t="shared" si="84"/>
        <v>Jan-22</v>
      </c>
    </row>
    <row r="5425" spans="1:23" x14ac:dyDescent="0.25">
      <c r="A5425" s="54" t="s">
        <v>317</v>
      </c>
      <c r="B5425" s="54" t="s">
        <v>432</v>
      </c>
      <c r="C5425" s="54" t="s">
        <v>263</v>
      </c>
      <c r="D5425" s="54" t="s">
        <v>429</v>
      </c>
      <c r="E5425" s="54" t="s">
        <v>19381</v>
      </c>
      <c r="F5425" s="71">
        <v>44586</v>
      </c>
      <c r="G5425" s="72">
        <v>1772.4</v>
      </c>
      <c r="H5425" s="72">
        <v>150388.14000000001</v>
      </c>
      <c r="I5425" s="54" t="s">
        <v>265</v>
      </c>
      <c r="J5425" s="54" t="s">
        <v>19246</v>
      </c>
      <c r="K5425" s="54" t="s">
        <v>19377</v>
      </c>
      <c r="L5425" s="54" t="s">
        <v>19382</v>
      </c>
      <c r="M5425" s="54" t="s">
        <v>19381</v>
      </c>
      <c r="N5425" s="54" t="s">
        <v>256</v>
      </c>
      <c r="O5425" s="54" t="s">
        <v>256</v>
      </c>
      <c r="P5425" s="54" t="s">
        <v>444</v>
      </c>
      <c r="Q5425" s="54" t="s">
        <v>256</v>
      </c>
      <c r="R5425" s="54" t="s">
        <v>431</v>
      </c>
      <c r="S5425" s="71"/>
      <c r="T5425" s="54" t="s">
        <v>256</v>
      </c>
      <c r="U5425" s="71">
        <v>44586</v>
      </c>
      <c r="V5425" s="54" t="s">
        <v>256</v>
      </c>
      <c r="W5425" t="str">
        <f t="shared" si="84"/>
        <v>Jan-22</v>
      </c>
    </row>
    <row r="5426" spans="1:23" x14ac:dyDescent="0.25">
      <c r="A5426" s="54" t="s">
        <v>317</v>
      </c>
      <c r="B5426" s="54" t="s">
        <v>432</v>
      </c>
      <c r="C5426" s="54" t="s">
        <v>263</v>
      </c>
      <c r="D5426" s="54" t="s">
        <v>429</v>
      </c>
      <c r="E5426" s="54" t="s">
        <v>19383</v>
      </c>
      <c r="F5426" s="71">
        <v>44586</v>
      </c>
      <c r="G5426" s="72">
        <v>259.75</v>
      </c>
      <c r="H5426" s="72">
        <v>22039.79</v>
      </c>
      <c r="I5426" s="54" t="s">
        <v>265</v>
      </c>
      <c r="J5426" s="54" t="s">
        <v>19246</v>
      </c>
      <c r="K5426" s="54" t="s">
        <v>19377</v>
      </c>
      <c r="L5426" s="54" t="s">
        <v>19384</v>
      </c>
      <c r="M5426" s="54" t="s">
        <v>19383</v>
      </c>
      <c r="N5426" s="54" t="s">
        <v>256</v>
      </c>
      <c r="O5426" s="54" t="s">
        <v>256</v>
      </c>
      <c r="P5426" s="54" t="s">
        <v>444</v>
      </c>
      <c r="Q5426" s="54" t="s">
        <v>256</v>
      </c>
      <c r="R5426" s="54" t="s">
        <v>431</v>
      </c>
      <c r="S5426" s="71"/>
      <c r="T5426" s="54" t="s">
        <v>256</v>
      </c>
      <c r="U5426" s="71">
        <v>44586</v>
      </c>
      <c r="V5426" s="54" t="s">
        <v>256</v>
      </c>
      <c r="W5426" t="str">
        <f t="shared" si="84"/>
        <v>Jan-22</v>
      </c>
    </row>
    <row r="5427" spans="1:23" x14ac:dyDescent="0.25">
      <c r="A5427" s="54" t="s">
        <v>317</v>
      </c>
      <c r="B5427" s="54" t="s">
        <v>432</v>
      </c>
      <c r="C5427" s="54" t="s">
        <v>263</v>
      </c>
      <c r="D5427" s="54" t="s">
        <v>429</v>
      </c>
      <c r="E5427" s="54" t="s">
        <v>19385</v>
      </c>
      <c r="F5427" s="71">
        <v>44586</v>
      </c>
      <c r="G5427" s="72">
        <v>13.78</v>
      </c>
      <c r="H5427" s="72">
        <v>1169.23</v>
      </c>
      <c r="I5427" s="54" t="s">
        <v>265</v>
      </c>
      <c r="J5427" s="54" t="s">
        <v>19246</v>
      </c>
      <c r="K5427" s="54" t="s">
        <v>19377</v>
      </c>
      <c r="L5427" s="54" t="s">
        <v>19386</v>
      </c>
      <c r="M5427" s="54" t="s">
        <v>19385</v>
      </c>
      <c r="N5427" s="54" t="s">
        <v>256</v>
      </c>
      <c r="O5427" s="54" t="s">
        <v>256</v>
      </c>
      <c r="P5427" s="54" t="s">
        <v>444</v>
      </c>
      <c r="Q5427" s="54" t="s">
        <v>256</v>
      </c>
      <c r="R5427" s="54" t="s">
        <v>431</v>
      </c>
      <c r="S5427" s="71"/>
      <c r="T5427" s="54" t="s">
        <v>256</v>
      </c>
      <c r="U5427" s="71">
        <v>44586</v>
      </c>
      <c r="V5427" s="54" t="s">
        <v>256</v>
      </c>
      <c r="W5427" t="str">
        <f t="shared" si="84"/>
        <v>Jan-22</v>
      </c>
    </row>
    <row r="5428" spans="1:23" x14ac:dyDescent="0.25">
      <c r="A5428" s="54" t="s">
        <v>317</v>
      </c>
      <c r="B5428" s="54" t="s">
        <v>432</v>
      </c>
      <c r="C5428" s="54" t="s">
        <v>263</v>
      </c>
      <c r="D5428" s="54" t="s">
        <v>429</v>
      </c>
      <c r="E5428" s="54" t="s">
        <v>19387</v>
      </c>
      <c r="F5428" s="71">
        <v>44587</v>
      </c>
      <c r="G5428" s="72">
        <v>39.700000000000003</v>
      </c>
      <c r="H5428" s="72">
        <v>3368.55</v>
      </c>
      <c r="I5428" s="54" t="s">
        <v>265</v>
      </c>
      <c r="J5428" s="54" t="s">
        <v>19246</v>
      </c>
      <c r="K5428" s="54" t="s">
        <v>19388</v>
      </c>
      <c r="L5428" s="54" t="s">
        <v>19389</v>
      </c>
      <c r="M5428" s="54" t="s">
        <v>19387</v>
      </c>
      <c r="N5428" s="54" t="s">
        <v>256</v>
      </c>
      <c r="O5428" s="54" t="s">
        <v>256</v>
      </c>
      <c r="P5428" s="54" t="s">
        <v>444</v>
      </c>
      <c r="Q5428" s="54" t="s">
        <v>256</v>
      </c>
      <c r="R5428" s="54" t="s">
        <v>431</v>
      </c>
      <c r="S5428" s="71"/>
      <c r="T5428" s="54" t="s">
        <v>256</v>
      </c>
      <c r="U5428" s="71">
        <v>44587</v>
      </c>
      <c r="V5428" s="54" t="s">
        <v>256</v>
      </c>
      <c r="W5428" t="str">
        <f t="shared" si="84"/>
        <v>Jan-22</v>
      </c>
    </row>
    <row r="5429" spans="1:23" x14ac:dyDescent="0.25">
      <c r="A5429" s="54" t="s">
        <v>317</v>
      </c>
      <c r="B5429" s="54" t="s">
        <v>432</v>
      </c>
      <c r="C5429" s="54" t="s">
        <v>263</v>
      </c>
      <c r="D5429" s="54" t="s">
        <v>429</v>
      </c>
      <c r="E5429" s="54" t="s">
        <v>19390</v>
      </c>
      <c r="F5429" s="71">
        <v>44565</v>
      </c>
      <c r="G5429" s="72">
        <v>5171.3999999999996</v>
      </c>
      <c r="H5429" s="72">
        <v>438793.29</v>
      </c>
      <c r="I5429" s="54" t="s">
        <v>265</v>
      </c>
      <c r="J5429" s="54" t="s">
        <v>19391</v>
      </c>
      <c r="K5429" s="54" t="s">
        <v>19392</v>
      </c>
      <c r="L5429" s="54" t="s">
        <v>19393</v>
      </c>
      <c r="M5429" s="54" t="s">
        <v>19390</v>
      </c>
      <c r="N5429" s="54" t="s">
        <v>256</v>
      </c>
      <c r="O5429" s="54" t="s">
        <v>256</v>
      </c>
      <c r="P5429" s="54" t="s">
        <v>465</v>
      </c>
      <c r="Q5429" s="54" t="s">
        <v>256</v>
      </c>
      <c r="R5429" s="54" t="s">
        <v>431</v>
      </c>
      <c r="S5429" s="71"/>
      <c r="T5429" s="54" t="s">
        <v>256</v>
      </c>
      <c r="U5429" s="71">
        <v>44565</v>
      </c>
      <c r="V5429" s="54" t="s">
        <v>256</v>
      </c>
      <c r="W5429" t="str">
        <f t="shared" si="84"/>
        <v>Jan-22</v>
      </c>
    </row>
    <row r="5430" spans="1:23" x14ac:dyDescent="0.25">
      <c r="A5430" s="54" t="s">
        <v>317</v>
      </c>
      <c r="B5430" s="54" t="s">
        <v>432</v>
      </c>
      <c r="C5430" s="54" t="s">
        <v>263</v>
      </c>
      <c r="D5430" s="54" t="s">
        <v>429</v>
      </c>
      <c r="E5430" s="54" t="s">
        <v>19394</v>
      </c>
      <c r="F5430" s="71">
        <v>44572</v>
      </c>
      <c r="G5430" s="72">
        <v>2555.1999999999998</v>
      </c>
      <c r="H5430" s="72">
        <v>216808.72</v>
      </c>
      <c r="I5430" s="54" t="s">
        <v>265</v>
      </c>
      <c r="J5430" s="54" t="s">
        <v>17230</v>
      </c>
      <c r="K5430" s="54" t="s">
        <v>19395</v>
      </c>
      <c r="L5430" s="54" t="s">
        <v>19396</v>
      </c>
      <c r="M5430" s="54" t="s">
        <v>19394</v>
      </c>
      <c r="N5430" s="54" t="s">
        <v>256</v>
      </c>
      <c r="O5430" s="54" t="s">
        <v>256</v>
      </c>
      <c r="P5430" s="54" t="s">
        <v>599</v>
      </c>
      <c r="Q5430" s="54" t="s">
        <v>256</v>
      </c>
      <c r="R5430" s="54" t="s">
        <v>431</v>
      </c>
      <c r="S5430" s="71"/>
      <c r="T5430" s="54" t="s">
        <v>256</v>
      </c>
      <c r="U5430" s="71">
        <v>44572</v>
      </c>
      <c r="V5430" s="54" t="s">
        <v>256</v>
      </c>
      <c r="W5430" t="str">
        <f t="shared" si="84"/>
        <v>Jan-22</v>
      </c>
    </row>
    <row r="5431" spans="1:23" x14ac:dyDescent="0.25">
      <c r="A5431" s="54" t="s">
        <v>317</v>
      </c>
      <c r="B5431" s="54" t="s">
        <v>432</v>
      </c>
      <c r="C5431" s="54" t="s">
        <v>263</v>
      </c>
      <c r="D5431" s="54" t="s">
        <v>429</v>
      </c>
      <c r="E5431" s="54" t="s">
        <v>19397</v>
      </c>
      <c r="F5431" s="71">
        <v>44583</v>
      </c>
      <c r="G5431" s="72">
        <v>1690</v>
      </c>
      <c r="H5431" s="72">
        <v>143396.5</v>
      </c>
      <c r="I5431" s="54" t="s">
        <v>265</v>
      </c>
      <c r="J5431" s="54" t="s">
        <v>17230</v>
      </c>
      <c r="K5431" s="54" t="s">
        <v>19398</v>
      </c>
      <c r="L5431" s="54" t="s">
        <v>19399</v>
      </c>
      <c r="M5431" s="54" t="s">
        <v>19397</v>
      </c>
      <c r="N5431" s="54" t="s">
        <v>256</v>
      </c>
      <c r="O5431" s="54" t="s">
        <v>256</v>
      </c>
      <c r="P5431" s="54" t="s">
        <v>599</v>
      </c>
      <c r="Q5431" s="54" t="s">
        <v>256</v>
      </c>
      <c r="R5431" s="54" t="s">
        <v>431</v>
      </c>
      <c r="S5431" s="71"/>
      <c r="T5431" s="54" t="s">
        <v>256</v>
      </c>
      <c r="U5431" s="71">
        <v>44583</v>
      </c>
      <c r="V5431" s="54" t="s">
        <v>256</v>
      </c>
      <c r="W5431" t="str">
        <f t="shared" si="84"/>
        <v>Jan-22</v>
      </c>
    </row>
    <row r="5432" spans="1:23" x14ac:dyDescent="0.25">
      <c r="A5432" s="54" t="s">
        <v>317</v>
      </c>
      <c r="B5432" s="54" t="s">
        <v>432</v>
      </c>
      <c r="C5432" s="54" t="s">
        <v>263</v>
      </c>
      <c r="D5432" s="54" t="s">
        <v>429</v>
      </c>
      <c r="E5432" s="54" t="s">
        <v>19400</v>
      </c>
      <c r="F5432" s="71">
        <v>44583</v>
      </c>
      <c r="G5432" s="72">
        <v>7161.6</v>
      </c>
      <c r="H5432" s="72">
        <v>607661.76</v>
      </c>
      <c r="I5432" s="54" t="s">
        <v>265</v>
      </c>
      <c r="J5432" s="54" t="s">
        <v>17230</v>
      </c>
      <c r="K5432" s="54" t="s">
        <v>19398</v>
      </c>
      <c r="L5432" s="54" t="s">
        <v>19401</v>
      </c>
      <c r="M5432" s="54" t="s">
        <v>19400</v>
      </c>
      <c r="N5432" s="54" t="s">
        <v>256</v>
      </c>
      <c r="O5432" s="54" t="s">
        <v>256</v>
      </c>
      <c r="P5432" s="54" t="s">
        <v>599</v>
      </c>
      <c r="Q5432" s="54" t="s">
        <v>256</v>
      </c>
      <c r="R5432" s="54" t="s">
        <v>431</v>
      </c>
      <c r="S5432" s="71"/>
      <c r="T5432" s="54" t="s">
        <v>256</v>
      </c>
      <c r="U5432" s="71">
        <v>44583</v>
      </c>
      <c r="V5432" s="54" t="s">
        <v>256</v>
      </c>
      <c r="W5432" t="str">
        <f t="shared" si="84"/>
        <v>Jan-22</v>
      </c>
    </row>
    <row r="5433" spans="1:23" x14ac:dyDescent="0.25">
      <c r="A5433" s="54" t="s">
        <v>317</v>
      </c>
      <c r="B5433" s="54" t="s">
        <v>432</v>
      </c>
      <c r="C5433" s="54" t="s">
        <v>263</v>
      </c>
      <c r="D5433" s="54" t="s">
        <v>429</v>
      </c>
      <c r="E5433" s="54" t="s">
        <v>19402</v>
      </c>
      <c r="F5433" s="71">
        <v>44591</v>
      </c>
      <c r="G5433" s="72">
        <v>1625</v>
      </c>
      <c r="H5433" s="72">
        <v>137881.25</v>
      </c>
      <c r="I5433" s="54" t="s">
        <v>265</v>
      </c>
      <c r="J5433" s="54" t="s">
        <v>13727</v>
      </c>
      <c r="K5433" s="54" t="s">
        <v>19403</v>
      </c>
      <c r="L5433" s="54" t="s">
        <v>19404</v>
      </c>
      <c r="M5433" s="54" t="s">
        <v>19402</v>
      </c>
      <c r="N5433" s="54" t="s">
        <v>256</v>
      </c>
      <c r="O5433" s="54" t="s">
        <v>256</v>
      </c>
      <c r="P5433" s="54" t="s">
        <v>273</v>
      </c>
      <c r="Q5433" s="54" t="s">
        <v>256</v>
      </c>
      <c r="R5433" s="54" t="s">
        <v>431</v>
      </c>
      <c r="S5433" s="71"/>
      <c r="T5433" s="54" t="s">
        <v>256</v>
      </c>
      <c r="U5433" s="71">
        <v>44591</v>
      </c>
      <c r="V5433" s="54" t="s">
        <v>256</v>
      </c>
      <c r="W5433" t="str">
        <f t="shared" si="84"/>
        <v>Jan-22</v>
      </c>
    </row>
    <row r="5434" spans="1:23" x14ac:dyDescent="0.25">
      <c r="A5434" s="54" t="s">
        <v>317</v>
      </c>
      <c r="B5434" s="54" t="s">
        <v>432</v>
      </c>
      <c r="C5434" s="54" t="s">
        <v>263</v>
      </c>
      <c r="D5434" s="54" t="s">
        <v>429</v>
      </c>
      <c r="E5434" s="54" t="s">
        <v>19405</v>
      </c>
      <c r="F5434" s="71">
        <v>44591</v>
      </c>
      <c r="G5434" s="72">
        <v>339</v>
      </c>
      <c r="H5434" s="72">
        <v>28764.15</v>
      </c>
      <c r="I5434" s="54" t="s">
        <v>265</v>
      </c>
      <c r="J5434" s="54" t="s">
        <v>13727</v>
      </c>
      <c r="K5434" s="54" t="s">
        <v>19406</v>
      </c>
      <c r="L5434" s="54" t="s">
        <v>19407</v>
      </c>
      <c r="M5434" s="54" t="s">
        <v>19405</v>
      </c>
      <c r="N5434" s="54" t="s">
        <v>256</v>
      </c>
      <c r="O5434" s="54" t="s">
        <v>256</v>
      </c>
      <c r="P5434" s="54" t="s">
        <v>273</v>
      </c>
      <c r="Q5434" s="54" t="s">
        <v>256</v>
      </c>
      <c r="R5434" s="54" t="s">
        <v>431</v>
      </c>
      <c r="S5434" s="71"/>
      <c r="T5434" s="54" t="s">
        <v>256</v>
      </c>
      <c r="U5434" s="71">
        <v>44591</v>
      </c>
      <c r="V5434" s="54" t="s">
        <v>256</v>
      </c>
      <c r="W5434" t="str">
        <f t="shared" si="84"/>
        <v>Jan-22</v>
      </c>
    </row>
    <row r="5435" spans="1:23" x14ac:dyDescent="0.25">
      <c r="A5435" s="54" t="s">
        <v>317</v>
      </c>
      <c r="B5435" s="54" t="s">
        <v>432</v>
      </c>
      <c r="C5435" s="54" t="s">
        <v>263</v>
      </c>
      <c r="D5435" s="54" t="s">
        <v>429</v>
      </c>
      <c r="E5435" s="54" t="s">
        <v>19408</v>
      </c>
      <c r="F5435" s="71">
        <v>44591</v>
      </c>
      <c r="G5435" s="72">
        <v>525.75</v>
      </c>
      <c r="H5435" s="72">
        <v>44609.89</v>
      </c>
      <c r="I5435" s="54" t="s">
        <v>265</v>
      </c>
      <c r="J5435" s="54" t="s">
        <v>13727</v>
      </c>
      <c r="K5435" s="54" t="s">
        <v>19409</v>
      </c>
      <c r="L5435" s="54" t="s">
        <v>19410</v>
      </c>
      <c r="M5435" s="54" t="s">
        <v>19408</v>
      </c>
      <c r="N5435" s="54" t="s">
        <v>256</v>
      </c>
      <c r="O5435" s="54" t="s">
        <v>256</v>
      </c>
      <c r="P5435" s="54" t="s">
        <v>273</v>
      </c>
      <c r="Q5435" s="54" t="s">
        <v>256</v>
      </c>
      <c r="R5435" s="54" t="s">
        <v>431</v>
      </c>
      <c r="S5435" s="71"/>
      <c r="T5435" s="54" t="s">
        <v>256</v>
      </c>
      <c r="U5435" s="71">
        <v>44591</v>
      </c>
      <c r="V5435" s="54" t="s">
        <v>256</v>
      </c>
      <c r="W5435" t="str">
        <f t="shared" si="84"/>
        <v>Jan-22</v>
      </c>
    </row>
    <row r="5436" spans="1:23" x14ac:dyDescent="0.25">
      <c r="A5436" s="54" t="s">
        <v>317</v>
      </c>
      <c r="B5436" s="54" t="s">
        <v>432</v>
      </c>
      <c r="C5436" s="54" t="s">
        <v>263</v>
      </c>
      <c r="D5436" s="54" t="s">
        <v>429</v>
      </c>
      <c r="E5436" s="54" t="s">
        <v>19411</v>
      </c>
      <c r="F5436" s="71">
        <v>44564</v>
      </c>
      <c r="G5436" s="72">
        <v>1950</v>
      </c>
      <c r="H5436" s="72">
        <v>165457.5</v>
      </c>
      <c r="I5436" s="54" t="s">
        <v>265</v>
      </c>
      <c r="J5436" s="54" t="s">
        <v>19412</v>
      </c>
      <c r="K5436" s="54" t="s">
        <v>19413</v>
      </c>
      <c r="L5436" s="54" t="s">
        <v>19414</v>
      </c>
      <c r="M5436" s="54" t="s">
        <v>19411</v>
      </c>
      <c r="N5436" s="54" t="s">
        <v>256</v>
      </c>
      <c r="O5436" s="54" t="s">
        <v>256</v>
      </c>
      <c r="P5436" s="54" t="s">
        <v>273</v>
      </c>
      <c r="Q5436" s="54" t="s">
        <v>256</v>
      </c>
      <c r="R5436" s="54" t="s">
        <v>431</v>
      </c>
      <c r="S5436" s="71"/>
      <c r="T5436" s="54" t="s">
        <v>256</v>
      </c>
      <c r="U5436" s="71">
        <v>44564</v>
      </c>
      <c r="V5436" s="54" t="s">
        <v>256</v>
      </c>
      <c r="W5436" t="str">
        <f t="shared" si="84"/>
        <v>Jan-22</v>
      </c>
    </row>
    <row r="5437" spans="1:23" x14ac:dyDescent="0.25">
      <c r="A5437" s="54" t="s">
        <v>317</v>
      </c>
      <c r="B5437" s="54" t="s">
        <v>432</v>
      </c>
      <c r="C5437" s="54" t="s">
        <v>263</v>
      </c>
      <c r="D5437" s="54" t="s">
        <v>429</v>
      </c>
      <c r="E5437" s="54" t="s">
        <v>19415</v>
      </c>
      <c r="F5437" s="71">
        <v>44564</v>
      </c>
      <c r="G5437" s="72">
        <v>4550</v>
      </c>
      <c r="H5437" s="72">
        <v>386067.5</v>
      </c>
      <c r="I5437" s="54" t="s">
        <v>265</v>
      </c>
      <c r="J5437" s="54" t="s">
        <v>19412</v>
      </c>
      <c r="K5437" s="54" t="s">
        <v>19416</v>
      </c>
      <c r="L5437" s="54" t="s">
        <v>19417</v>
      </c>
      <c r="M5437" s="54" t="s">
        <v>19415</v>
      </c>
      <c r="N5437" s="54" t="s">
        <v>256</v>
      </c>
      <c r="O5437" s="54" t="s">
        <v>256</v>
      </c>
      <c r="P5437" s="54" t="s">
        <v>273</v>
      </c>
      <c r="Q5437" s="54" t="s">
        <v>256</v>
      </c>
      <c r="R5437" s="54" t="s">
        <v>431</v>
      </c>
      <c r="S5437" s="71"/>
      <c r="T5437" s="54" t="s">
        <v>256</v>
      </c>
      <c r="U5437" s="71">
        <v>44564</v>
      </c>
      <c r="V5437" s="54" t="s">
        <v>256</v>
      </c>
      <c r="W5437" t="str">
        <f t="shared" si="84"/>
        <v>Jan-22</v>
      </c>
    </row>
    <row r="5438" spans="1:23" x14ac:dyDescent="0.25">
      <c r="A5438" s="54" t="s">
        <v>318</v>
      </c>
      <c r="B5438" s="54" t="s">
        <v>432</v>
      </c>
      <c r="C5438" s="54" t="s">
        <v>263</v>
      </c>
      <c r="D5438" s="54" t="s">
        <v>429</v>
      </c>
      <c r="E5438" s="54" t="s">
        <v>19418</v>
      </c>
      <c r="F5438" s="71">
        <v>44565</v>
      </c>
      <c r="G5438" s="72">
        <v>66591.95</v>
      </c>
      <c r="H5438" s="72">
        <v>5650326.96</v>
      </c>
      <c r="I5438" s="54" t="s">
        <v>265</v>
      </c>
      <c r="J5438" s="54" t="s">
        <v>19419</v>
      </c>
      <c r="K5438" s="54" t="s">
        <v>19420</v>
      </c>
      <c r="L5438" s="54" t="s">
        <v>19421</v>
      </c>
      <c r="M5438" s="54" t="s">
        <v>19418</v>
      </c>
      <c r="N5438" s="54" t="s">
        <v>256</v>
      </c>
      <c r="O5438" s="54" t="s">
        <v>256</v>
      </c>
      <c r="P5438" s="54" t="s">
        <v>277</v>
      </c>
      <c r="Q5438" s="54" t="s">
        <v>256</v>
      </c>
      <c r="R5438" s="54" t="s">
        <v>431</v>
      </c>
      <c r="S5438" s="71"/>
      <c r="T5438" s="54" t="s">
        <v>256</v>
      </c>
      <c r="U5438" s="71">
        <v>44565</v>
      </c>
      <c r="V5438" s="54" t="s">
        <v>256</v>
      </c>
      <c r="W5438" t="str">
        <f t="shared" si="84"/>
        <v>Jan-22</v>
      </c>
    </row>
    <row r="5439" spans="1:23" x14ac:dyDescent="0.25">
      <c r="A5439" s="54" t="s">
        <v>318</v>
      </c>
      <c r="B5439" s="54" t="s">
        <v>432</v>
      </c>
      <c r="C5439" s="54" t="s">
        <v>263</v>
      </c>
      <c r="D5439" s="54" t="s">
        <v>429</v>
      </c>
      <c r="E5439" s="54" t="s">
        <v>19422</v>
      </c>
      <c r="F5439" s="71">
        <v>44577</v>
      </c>
      <c r="G5439" s="72">
        <v>12178.25</v>
      </c>
      <c r="H5439" s="72">
        <v>1033324.51</v>
      </c>
      <c r="I5439" s="54" t="s">
        <v>265</v>
      </c>
      <c r="J5439" s="54" t="s">
        <v>13737</v>
      </c>
      <c r="K5439" s="54" t="s">
        <v>19423</v>
      </c>
      <c r="L5439" s="54" t="s">
        <v>19424</v>
      </c>
      <c r="M5439" s="54" t="s">
        <v>19422</v>
      </c>
      <c r="N5439" s="54" t="s">
        <v>256</v>
      </c>
      <c r="O5439" s="54" t="s">
        <v>256</v>
      </c>
      <c r="P5439" s="54" t="s">
        <v>277</v>
      </c>
      <c r="Q5439" s="54" t="s">
        <v>256</v>
      </c>
      <c r="R5439" s="54" t="s">
        <v>431</v>
      </c>
      <c r="S5439" s="71"/>
      <c r="T5439" s="54" t="s">
        <v>256</v>
      </c>
      <c r="U5439" s="71">
        <v>44577</v>
      </c>
      <c r="V5439" s="54" t="s">
        <v>256</v>
      </c>
      <c r="W5439" t="str">
        <f t="shared" si="84"/>
        <v>Jan-22</v>
      </c>
    </row>
    <row r="5440" spans="1:23" x14ac:dyDescent="0.25">
      <c r="A5440" s="54" t="s">
        <v>317</v>
      </c>
      <c r="B5440" s="54" t="s">
        <v>432</v>
      </c>
      <c r="C5440" s="54" t="s">
        <v>263</v>
      </c>
      <c r="D5440" s="54" t="s">
        <v>429</v>
      </c>
      <c r="E5440" s="54" t="s">
        <v>19425</v>
      </c>
      <c r="F5440" s="71">
        <v>44565</v>
      </c>
      <c r="G5440" s="72">
        <v>1025.6400000000001</v>
      </c>
      <c r="H5440" s="72">
        <v>87025.55</v>
      </c>
      <c r="I5440" s="54" t="s">
        <v>265</v>
      </c>
      <c r="J5440" s="54" t="s">
        <v>19426</v>
      </c>
      <c r="K5440" s="54" t="s">
        <v>19427</v>
      </c>
      <c r="L5440" s="54" t="s">
        <v>19428</v>
      </c>
      <c r="M5440" s="54" t="s">
        <v>19425</v>
      </c>
      <c r="N5440" s="54" t="s">
        <v>256</v>
      </c>
      <c r="O5440" s="54" t="s">
        <v>256</v>
      </c>
      <c r="P5440" s="54" t="s">
        <v>17279</v>
      </c>
      <c r="Q5440" s="54" t="s">
        <v>256</v>
      </c>
      <c r="R5440" s="54" t="s">
        <v>431</v>
      </c>
      <c r="S5440" s="71"/>
      <c r="T5440" s="54" t="s">
        <v>256</v>
      </c>
      <c r="U5440" s="71">
        <v>44565</v>
      </c>
      <c r="V5440" s="54" t="s">
        <v>256</v>
      </c>
      <c r="W5440" t="str">
        <f t="shared" si="84"/>
        <v>Jan-22</v>
      </c>
    </row>
    <row r="5441" spans="1:23" x14ac:dyDescent="0.25">
      <c r="A5441" s="54" t="s">
        <v>317</v>
      </c>
      <c r="B5441" s="54" t="s">
        <v>432</v>
      </c>
      <c r="C5441" s="54" t="s">
        <v>263</v>
      </c>
      <c r="D5441" s="54" t="s">
        <v>429</v>
      </c>
      <c r="E5441" s="54" t="s">
        <v>19429</v>
      </c>
      <c r="F5441" s="71">
        <v>44565</v>
      </c>
      <c r="G5441" s="72">
        <v>624.63</v>
      </c>
      <c r="H5441" s="72">
        <v>52999.86</v>
      </c>
      <c r="I5441" s="54" t="s">
        <v>265</v>
      </c>
      <c r="J5441" s="54" t="s">
        <v>19426</v>
      </c>
      <c r="K5441" s="54" t="s">
        <v>19430</v>
      </c>
      <c r="L5441" s="54" t="s">
        <v>19431</v>
      </c>
      <c r="M5441" s="54" t="s">
        <v>19429</v>
      </c>
      <c r="N5441" s="54" t="s">
        <v>256</v>
      </c>
      <c r="O5441" s="54" t="s">
        <v>256</v>
      </c>
      <c r="P5441" s="54" t="s">
        <v>17279</v>
      </c>
      <c r="Q5441" s="54" t="s">
        <v>256</v>
      </c>
      <c r="R5441" s="54" t="s">
        <v>431</v>
      </c>
      <c r="S5441" s="71"/>
      <c r="T5441" s="54" t="s">
        <v>256</v>
      </c>
      <c r="U5441" s="71">
        <v>44565</v>
      </c>
      <c r="V5441" s="54" t="s">
        <v>256</v>
      </c>
      <c r="W5441" t="str">
        <f t="shared" si="84"/>
        <v>Jan-22</v>
      </c>
    </row>
    <row r="5442" spans="1:23" x14ac:dyDescent="0.25">
      <c r="A5442" s="54" t="s">
        <v>317</v>
      </c>
      <c r="B5442" s="54" t="s">
        <v>432</v>
      </c>
      <c r="C5442" s="54" t="s">
        <v>263</v>
      </c>
      <c r="D5442" s="54" t="s">
        <v>429</v>
      </c>
      <c r="E5442" s="54" t="s">
        <v>19432</v>
      </c>
      <c r="F5442" s="71">
        <v>44565</v>
      </c>
      <c r="G5442" s="72">
        <v>401.01</v>
      </c>
      <c r="H5442" s="72">
        <v>34025.699999999997</v>
      </c>
      <c r="I5442" s="54" t="s">
        <v>265</v>
      </c>
      <c r="J5442" s="54" t="s">
        <v>19426</v>
      </c>
      <c r="K5442" s="54" t="s">
        <v>19433</v>
      </c>
      <c r="L5442" s="54" t="s">
        <v>19434</v>
      </c>
      <c r="M5442" s="54" t="s">
        <v>19432</v>
      </c>
      <c r="N5442" s="54" t="s">
        <v>256</v>
      </c>
      <c r="O5442" s="54" t="s">
        <v>256</v>
      </c>
      <c r="P5442" s="54" t="s">
        <v>17279</v>
      </c>
      <c r="Q5442" s="54" t="s">
        <v>256</v>
      </c>
      <c r="R5442" s="54" t="s">
        <v>431</v>
      </c>
      <c r="S5442" s="71"/>
      <c r="T5442" s="54" t="s">
        <v>256</v>
      </c>
      <c r="U5442" s="71">
        <v>44565</v>
      </c>
      <c r="V5442" s="54" t="s">
        <v>256</v>
      </c>
      <c r="W5442" t="str">
        <f t="shared" si="84"/>
        <v>Jan-22</v>
      </c>
    </row>
    <row r="5443" spans="1:23" x14ac:dyDescent="0.25">
      <c r="A5443" s="54" t="s">
        <v>317</v>
      </c>
      <c r="B5443" s="54" t="s">
        <v>432</v>
      </c>
      <c r="C5443" s="54" t="s">
        <v>263</v>
      </c>
      <c r="D5443" s="54" t="s">
        <v>429</v>
      </c>
      <c r="E5443" s="54" t="s">
        <v>19435</v>
      </c>
      <c r="F5443" s="71">
        <v>44565</v>
      </c>
      <c r="G5443" s="72">
        <v>1458.75</v>
      </c>
      <c r="H5443" s="72">
        <v>123774.94</v>
      </c>
      <c r="I5443" s="54" t="s">
        <v>265</v>
      </c>
      <c r="J5443" s="54" t="s">
        <v>19426</v>
      </c>
      <c r="K5443" s="54" t="s">
        <v>19436</v>
      </c>
      <c r="L5443" s="54" t="s">
        <v>19437</v>
      </c>
      <c r="M5443" s="54" t="s">
        <v>19435</v>
      </c>
      <c r="N5443" s="54" t="s">
        <v>256</v>
      </c>
      <c r="O5443" s="54" t="s">
        <v>256</v>
      </c>
      <c r="P5443" s="54" t="s">
        <v>17279</v>
      </c>
      <c r="Q5443" s="54" t="s">
        <v>256</v>
      </c>
      <c r="R5443" s="54" t="s">
        <v>431</v>
      </c>
      <c r="S5443" s="71"/>
      <c r="T5443" s="54" t="s">
        <v>256</v>
      </c>
      <c r="U5443" s="71">
        <v>44565</v>
      </c>
      <c r="V5443" s="54" t="s">
        <v>256</v>
      </c>
      <c r="W5443" t="str">
        <f t="shared" si="84"/>
        <v>Jan-22</v>
      </c>
    </row>
    <row r="5444" spans="1:23" x14ac:dyDescent="0.25">
      <c r="A5444" s="54" t="s">
        <v>317</v>
      </c>
      <c r="B5444" s="54" t="s">
        <v>432</v>
      </c>
      <c r="C5444" s="54" t="s">
        <v>263</v>
      </c>
      <c r="D5444" s="54" t="s">
        <v>429</v>
      </c>
      <c r="E5444" s="54" t="s">
        <v>19438</v>
      </c>
      <c r="F5444" s="71">
        <v>44577</v>
      </c>
      <c r="G5444" s="72">
        <v>10530.87</v>
      </c>
      <c r="H5444" s="72">
        <v>893544.32</v>
      </c>
      <c r="I5444" s="54" t="s">
        <v>265</v>
      </c>
      <c r="J5444" s="54" t="s">
        <v>19426</v>
      </c>
      <c r="K5444" s="54" t="s">
        <v>19439</v>
      </c>
      <c r="L5444" s="54" t="s">
        <v>19440</v>
      </c>
      <c r="M5444" s="54" t="s">
        <v>19438</v>
      </c>
      <c r="N5444" s="54" t="s">
        <v>256</v>
      </c>
      <c r="O5444" s="54" t="s">
        <v>256</v>
      </c>
      <c r="P5444" s="54" t="s">
        <v>17279</v>
      </c>
      <c r="Q5444" s="54" t="s">
        <v>256</v>
      </c>
      <c r="R5444" s="54" t="s">
        <v>431</v>
      </c>
      <c r="S5444" s="71"/>
      <c r="T5444" s="54" t="s">
        <v>256</v>
      </c>
      <c r="U5444" s="71">
        <v>44577</v>
      </c>
      <c r="V5444" s="54" t="s">
        <v>256</v>
      </c>
      <c r="W5444" t="str">
        <f t="shared" si="84"/>
        <v>Jan-22</v>
      </c>
    </row>
    <row r="5445" spans="1:23" x14ac:dyDescent="0.25">
      <c r="A5445" s="54" t="s">
        <v>317</v>
      </c>
      <c r="B5445" s="54" t="s">
        <v>432</v>
      </c>
      <c r="C5445" s="54" t="s">
        <v>263</v>
      </c>
      <c r="D5445" s="54" t="s">
        <v>429</v>
      </c>
      <c r="E5445" s="54" t="s">
        <v>19441</v>
      </c>
      <c r="F5445" s="71">
        <v>44577</v>
      </c>
      <c r="G5445" s="72">
        <v>252.84</v>
      </c>
      <c r="H5445" s="72">
        <v>21453.47</v>
      </c>
      <c r="I5445" s="54" t="s">
        <v>265</v>
      </c>
      <c r="J5445" s="54" t="s">
        <v>19426</v>
      </c>
      <c r="K5445" s="54" t="s">
        <v>19442</v>
      </c>
      <c r="L5445" s="54" t="s">
        <v>19443</v>
      </c>
      <c r="M5445" s="54" t="s">
        <v>19441</v>
      </c>
      <c r="N5445" s="54" t="s">
        <v>256</v>
      </c>
      <c r="O5445" s="54" t="s">
        <v>256</v>
      </c>
      <c r="P5445" s="54" t="s">
        <v>17279</v>
      </c>
      <c r="Q5445" s="54" t="s">
        <v>256</v>
      </c>
      <c r="R5445" s="54" t="s">
        <v>431</v>
      </c>
      <c r="S5445" s="71"/>
      <c r="T5445" s="54" t="s">
        <v>256</v>
      </c>
      <c r="U5445" s="71">
        <v>44577</v>
      </c>
      <c r="V5445" s="54" t="s">
        <v>256</v>
      </c>
      <c r="W5445" t="str">
        <f t="shared" ref="W5445:W5508" si="85">TEXT(F5445,"MMM-YY")</f>
        <v>Jan-22</v>
      </c>
    </row>
    <row r="5446" spans="1:23" x14ac:dyDescent="0.25">
      <c r="A5446" s="54" t="s">
        <v>317</v>
      </c>
      <c r="B5446" s="54" t="s">
        <v>432</v>
      </c>
      <c r="C5446" s="54" t="s">
        <v>263</v>
      </c>
      <c r="D5446" s="54" t="s">
        <v>429</v>
      </c>
      <c r="E5446" s="54" t="s">
        <v>19444</v>
      </c>
      <c r="F5446" s="71">
        <v>44577</v>
      </c>
      <c r="G5446" s="72">
        <v>1309.52</v>
      </c>
      <c r="H5446" s="72">
        <v>111112.77</v>
      </c>
      <c r="I5446" s="54" t="s">
        <v>265</v>
      </c>
      <c r="J5446" s="54" t="s">
        <v>13755</v>
      </c>
      <c r="K5446" s="54" t="s">
        <v>19445</v>
      </c>
      <c r="L5446" s="54" t="s">
        <v>19446</v>
      </c>
      <c r="M5446" s="54" t="s">
        <v>19444</v>
      </c>
      <c r="N5446" s="54" t="s">
        <v>256</v>
      </c>
      <c r="O5446" s="54" t="s">
        <v>256</v>
      </c>
      <c r="P5446" s="54" t="s">
        <v>294</v>
      </c>
      <c r="Q5446" s="54" t="s">
        <v>256</v>
      </c>
      <c r="R5446" s="54" t="s">
        <v>431</v>
      </c>
      <c r="S5446" s="71"/>
      <c r="T5446" s="54" t="s">
        <v>256</v>
      </c>
      <c r="U5446" s="71">
        <v>44577</v>
      </c>
      <c r="V5446" s="54" t="s">
        <v>256</v>
      </c>
      <c r="W5446" t="str">
        <f t="shared" si="85"/>
        <v>Jan-22</v>
      </c>
    </row>
    <row r="5447" spans="1:23" x14ac:dyDescent="0.25">
      <c r="A5447" s="54" t="s">
        <v>317</v>
      </c>
      <c r="B5447" s="54" t="s">
        <v>432</v>
      </c>
      <c r="C5447" s="54" t="s">
        <v>263</v>
      </c>
      <c r="D5447" s="54" t="s">
        <v>429</v>
      </c>
      <c r="E5447" s="54" t="s">
        <v>19447</v>
      </c>
      <c r="F5447" s="71">
        <v>44586</v>
      </c>
      <c r="G5447" s="72">
        <v>1820.5</v>
      </c>
      <c r="H5447" s="72">
        <v>154469.43</v>
      </c>
      <c r="I5447" s="54" t="s">
        <v>265</v>
      </c>
      <c r="J5447" s="54" t="s">
        <v>13755</v>
      </c>
      <c r="K5447" s="54" t="s">
        <v>19448</v>
      </c>
      <c r="L5447" s="54" t="s">
        <v>19449</v>
      </c>
      <c r="M5447" s="54" t="s">
        <v>19447</v>
      </c>
      <c r="N5447" s="54" t="s">
        <v>256</v>
      </c>
      <c r="O5447" s="54" t="s">
        <v>256</v>
      </c>
      <c r="P5447" s="54" t="s">
        <v>294</v>
      </c>
      <c r="Q5447" s="54" t="s">
        <v>256</v>
      </c>
      <c r="R5447" s="54" t="s">
        <v>431</v>
      </c>
      <c r="S5447" s="71"/>
      <c r="T5447" s="54" t="s">
        <v>256</v>
      </c>
      <c r="U5447" s="71">
        <v>44586</v>
      </c>
      <c r="V5447" s="54" t="s">
        <v>256</v>
      </c>
      <c r="W5447" t="str">
        <f t="shared" si="85"/>
        <v>Jan-22</v>
      </c>
    </row>
    <row r="5448" spans="1:23" x14ac:dyDescent="0.25">
      <c r="A5448" s="54" t="s">
        <v>317</v>
      </c>
      <c r="B5448" s="54" t="s">
        <v>432</v>
      </c>
      <c r="C5448" s="54" t="s">
        <v>263</v>
      </c>
      <c r="D5448" s="54" t="s">
        <v>429</v>
      </c>
      <c r="E5448" s="54" t="s">
        <v>19450</v>
      </c>
      <c r="F5448" s="71">
        <v>44565</v>
      </c>
      <c r="G5448" s="72">
        <v>276.68</v>
      </c>
      <c r="H5448" s="72">
        <v>23476.3</v>
      </c>
      <c r="I5448" s="54" t="s">
        <v>265</v>
      </c>
      <c r="J5448" s="54" t="s">
        <v>19451</v>
      </c>
      <c r="K5448" s="54" t="s">
        <v>19452</v>
      </c>
      <c r="L5448" s="54" t="s">
        <v>19453</v>
      </c>
      <c r="M5448" s="54" t="s">
        <v>19450</v>
      </c>
      <c r="N5448" s="54" t="s">
        <v>256</v>
      </c>
      <c r="O5448" s="54" t="s">
        <v>256</v>
      </c>
      <c r="P5448" s="54" t="s">
        <v>294</v>
      </c>
      <c r="Q5448" s="54" t="s">
        <v>256</v>
      </c>
      <c r="R5448" s="54" t="s">
        <v>431</v>
      </c>
      <c r="S5448" s="71"/>
      <c r="T5448" s="54" t="s">
        <v>256</v>
      </c>
      <c r="U5448" s="71">
        <v>44565</v>
      </c>
      <c r="V5448" s="54" t="s">
        <v>256</v>
      </c>
      <c r="W5448" t="str">
        <f t="shared" si="85"/>
        <v>Jan-22</v>
      </c>
    </row>
    <row r="5449" spans="1:23" x14ac:dyDescent="0.25">
      <c r="A5449" s="54" t="s">
        <v>317</v>
      </c>
      <c r="B5449" s="54" t="s">
        <v>432</v>
      </c>
      <c r="C5449" s="54" t="s">
        <v>263</v>
      </c>
      <c r="D5449" s="54" t="s">
        <v>429</v>
      </c>
      <c r="E5449" s="54" t="s">
        <v>19454</v>
      </c>
      <c r="F5449" s="71">
        <v>44564</v>
      </c>
      <c r="G5449" s="72">
        <v>360</v>
      </c>
      <c r="H5449" s="72">
        <v>30546</v>
      </c>
      <c r="I5449" s="54" t="s">
        <v>265</v>
      </c>
      <c r="J5449" s="54" t="s">
        <v>19451</v>
      </c>
      <c r="K5449" s="54" t="s">
        <v>19455</v>
      </c>
      <c r="L5449" s="54" t="s">
        <v>19456</v>
      </c>
      <c r="M5449" s="54" t="s">
        <v>19454</v>
      </c>
      <c r="N5449" s="54" t="s">
        <v>256</v>
      </c>
      <c r="O5449" s="54" t="s">
        <v>256</v>
      </c>
      <c r="P5449" s="54" t="s">
        <v>294</v>
      </c>
      <c r="Q5449" s="54" t="s">
        <v>256</v>
      </c>
      <c r="R5449" s="54" t="s">
        <v>431</v>
      </c>
      <c r="S5449" s="71"/>
      <c r="T5449" s="54" t="s">
        <v>256</v>
      </c>
      <c r="U5449" s="71">
        <v>44564</v>
      </c>
      <c r="V5449" s="54" t="s">
        <v>256</v>
      </c>
      <c r="W5449" t="str">
        <f t="shared" si="85"/>
        <v>Jan-22</v>
      </c>
    </row>
    <row r="5450" spans="1:23" x14ac:dyDescent="0.25">
      <c r="A5450" s="54" t="s">
        <v>317</v>
      </c>
      <c r="B5450" s="54" t="s">
        <v>432</v>
      </c>
      <c r="C5450" s="54" t="s">
        <v>263</v>
      </c>
      <c r="D5450" s="54" t="s">
        <v>429</v>
      </c>
      <c r="E5450" s="54" t="s">
        <v>19457</v>
      </c>
      <c r="F5450" s="71">
        <v>44564</v>
      </c>
      <c r="G5450" s="72">
        <v>2687.28</v>
      </c>
      <c r="H5450" s="72">
        <v>228015.71</v>
      </c>
      <c r="I5450" s="54" t="s">
        <v>265</v>
      </c>
      <c r="J5450" s="54" t="s">
        <v>19451</v>
      </c>
      <c r="K5450" s="54" t="s">
        <v>19458</v>
      </c>
      <c r="L5450" s="54" t="s">
        <v>19459</v>
      </c>
      <c r="M5450" s="54" t="s">
        <v>19457</v>
      </c>
      <c r="N5450" s="54" t="s">
        <v>256</v>
      </c>
      <c r="O5450" s="54" t="s">
        <v>256</v>
      </c>
      <c r="P5450" s="54" t="s">
        <v>294</v>
      </c>
      <c r="Q5450" s="54" t="s">
        <v>256</v>
      </c>
      <c r="R5450" s="54" t="s">
        <v>431</v>
      </c>
      <c r="S5450" s="71"/>
      <c r="T5450" s="54" t="s">
        <v>256</v>
      </c>
      <c r="U5450" s="71">
        <v>44564</v>
      </c>
      <c r="V5450" s="54" t="s">
        <v>256</v>
      </c>
      <c r="W5450" t="str">
        <f t="shared" si="85"/>
        <v>Jan-22</v>
      </c>
    </row>
    <row r="5451" spans="1:23" x14ac:dyDescent="0.25">
      <c r="A5451" s="54" t="s">
        <v>317</v>
      </c>
      <c r="B5451" s="54" t="s">
        <v>432</v>
      </c>
      <c r="C5451" s="54" t="s">
        <v>263</v>
      </c>
      <c r="D5451" s="54" t="s">
        <v>429</v>
      </c>
      <c r="E5451" s="54" t="s">
        <v>19460</v>
      </c>
      <c r="F5451" s="71">
        <v>44565</v>
      </c>
      <c r="G5451" s="72">
        <v>1609.01</v>
      </c>
      <c r="H5451" s="72">
        <v>136524.5</v>
      </c>
      <c r="I5451" s="54" t="s">
        <v>265</v>
      </c>
      <c r="J5451" s="54" t="s">
        <v>19451</v>
      </c>
      <c r="K5451" s="54" t="s">
        <v>19461</v>
      </c>
      <c r="L5451" s="54" t="s">
        <v>19462</v>
      </c>
      <c r="M5451" s="54" t="s">
        <v>19460</v>
      </c>
      <c r="N5451" s="54" t="s">
        <v>256</v>
      </c>
      <c r="O5451" s="54" t="s">
        <v>256</v>
      </c>
      <c r="P5451" s="54" t="s">
        <v>294</v>
      </c>
      <c r="Q5451" s="54" t="s">
        <v>256</v>
      </c>
      <c r="R5451" s="54" t="s">
        <v>431</v>
      </c>
      <c r="S5451" s="71"/>
      <c r="T5451" s="54" t="s">
        <v>256</v>
      </c>
      <c r="U5451" s="71">
        <v>44565</v>
      </c>
      <c r="V5451" s="54" t="s">
        <v>256</v>
      </c>
      <c r="W5451" t="str">
        <f t="shared" si="85"/>
        <v>Jan-22</v>
      </c>
    </row>
    <row r="5452" spans="1:23" x14ac:dyDescent="0.25">
      <c r="A5452" s="54" t="s">
        <v>318</v>
      </c>
      <c r="B5452" s="54" t="s">
        <v>432</v>
      </c>
      <c r="C5452" s="54" t="s">
        <v>263</v>
      </c>
      <c r="D5452" s="54" t="s">
        <v>429</v>
      </c>
      <c r="E5452" s="54" t="s">
        <v>19463</v>
      </c>
      <c r="F5452" s="71">
        <v>44564</v>
      </c>
      <c r="G5452" s="72">
        <v>28472.85</v>
      </c>
      <c r="H5452" s="72">
        <v>2415921.3199999998</v>
      </c>
      <c r="I5452" s="54" t="s">
        <v>265</v>
      </c>
      <c r="J5452" s="54" t="s">
        <v>13762</v>
      </c>
      <c r="K5452" s="54" t="s">
        <v>19464</v>
      </c>
      <c r="L5452" s="54" t="s">
        <v>19465</v>
      </c>
      <c r="M5452" s="54" t="s">
        <v>19463</v>
      </c>
      <c r="N5452" s="54" t="s">
        <v>256</v>
      </c>
      <c r="O5452" s="54" t="s">
        <v>256</v>
      </c>
      <c r="P5452" s="54" t="s">
        <v>281</v>
      </c>
      <c r="Q5452" s="54" t="s">
        <v>256</v>
      </c>
      <c r="R5452" s="54" t="s">
        <v>431</v>
      </c>
      <c r="S5452" s="71"/>
      <c r="T5452" s="54" t="s">
        <v>256</v>
      </c>
      <c r="U5452" s="71">
        <v>44564</v>
      </c>
      <c r="V5452" s="54" t="s">
        <v>256</v>
      </c>
      <c r="W5452" t="str">
        <f t="shared" si="85"/>
        <v>Jan-22</v>
      </c>
    </row>
    <row r="5453" spans="1:23" x14ac:dyDescent="0.25">
      <c r="A5453" s="54" t="s">
        <v>318</v>
      </c>
      <c r="B5453" s="54" t="s">
        <v>432</v>
      </c>
      <c r="C5453" s="54" t="s">
        <v>263</v>
      </c>
      <c r="D5453" s="54" t="s">
        <v>429</v>
      </c>
      <c r="E5453" s="54" t="s">
        <v>19466</v>
      </c>
      <c r="F5453" s="71">
        <v>44565</v>
      </c>
      <c r="G5453" s="72">
        <v>24082.38</v>
      </c>
      <c r="H5453" s="72">
        <v>2043389.94</v>
      </c>
      <c r="I5453" s="54" t="s">
        <v>265</v>
      </c>
      <c r="J5453" s="54" t="s">
        <v>13762</v>
      </c>
      <c r="K5453" s="54" t="s">
        <v>19467</v>
      </c>
      <c r="L5453" s="54" t="s">
        <v>19468</v>
      </c>
      <c r="M5453" s="54" t="s">
        <v>19466</v>
      </c>
      <c r="N5453" s="54" t="s">
        <v>256</v>
      </c>
      <c r="O5453" s="54" t="s">
        <v>256</v>
      </c>
      <c r="P5453" s="54" t="s">
        <v>281</v>
      </c>
      <c r="Q5453" s="54" t="s">
        <v>256</v>
      </c>
      <c r="R5453" s="54" t="s">
        <v>431</v>
      </c>
      <c r="S5453" s="71"/>
      <c r="T5453" s="54" t="s">
        <v>256</v>
      </c>
      <c r="U5453" s="71">
        <v>44565</v>
      </c>
      <c r="V5453" s="54" t="s">
        <v>256</v>
      </c>
      <c r="W5453" t="str">
        <f t="shared" si="85"/>
        <v>Jan-22</v>
      </c>
    </row>
    <row r="5454" spans="1:23" x14ac:dyDescent="0.25">
      <c r="A5454" s="54" t="s">
        <v>318</v>
      </c>
      <c r="B5454" s="54" t="s">
        <v>432</v>
      </c>
      <c r="C5454" s="54" t="s">
        <v>263</v>
      </c>
      <c r="D5454" s="54" t="s">
        <v>429</v>
      </c>
      <c r="E5454" s="54" t="s">
        <v>19469</v>
      </c>
      <c r="F5454" s="71">
        <v>44565</v>
      </c>
      <c r="G5454" s="72">
        <v>24106.53</v>
      </c>
      <c r="H5454" s="72">
        <v>2045439.07</v>
      </c>
      <c r="I5454" s="54" t="s">
        <v>265</v>
      </c>
      <c r="J5454" s="54" t="s">
        <v>13762</v>
      </c>
      <c r="K5454" s="54" t="s">
        <v>19470</v>
      </c>
      <c r="L5454" s="54" t="s">
        <v>19471</v>
      </c>
      <c r="M5454" s="54" t="s">
        <v>19469</v>
      </c>
      <c r="N5454" s="54" t="s">
        <v>256</v>
      </c>
      <c r="O5454" s="54" t="s">
        <v>256</v>
      </c>
      <c r="P5454" s="54" t="s">
        <v>281</v>
      </c>
      <c r="Q5454" s="54" t="s">
        <v>256</v>
      </c>
      <c r="R5454" s="54" t="s">
        <v>431</v>
      </c>
      <c r="S5454" s="71"/>
      <c r="T5454" s="54" t="s">
        <v>256</v>
      </c>
      <c r="U5454" s="71">
        <v>44565</v>
      </c>
      <c r="V5454" s="54" t="s">
        <v>256</v>
      </c>
      <c r="W5454" t="str">
        <f t="shared" si="85"/>
        <v>Jan-22</v>
      </c>
    </row>
    <row r="5455" spans="1:23" x14ac:dyDescent="0.25">
      <c r="A5455" s="54" t="s">
        <v>318</v>
      </c>
      <c r="B5455" s="54" t="s">
        <v>432</v>
      </c>
      <c r="C5455" s="54" t="s">
        <v>263</v>
      </c>
      <c r="D5455" s="54" t="s">
        <v>429</v>
      </c>
      <c r="E5455" s="54" t="s">
        <v>19472</v>
      </c>
      <c r="F5455" s="71">
        <v>44565</v>
      </c>
      <c r="G5455" s="72">
        <v>23889.18</v>
      </c>
      <c r="H5455" s="72">
        <v>2026996.92</v>
      </c>
      <c r="I5455" s="54" t="s">
        <v>265</v>
      </c>
      <c r="J5455" s="54" t="s">
        <v>13762</v>
      </c>
      <c r="K5455" s="54" t="s">
        <v>19473</v>
      </c>
      <c r="L5455" s="54" t="s">
        <v>19474</v>
      </c>
      <c r="M5455" s="54" t="s">
        <v>19472</v>
      </c>
      <c r="N5455" s="54" t="s">
        <v>256</v>
      </c>
      <c r="O5455" s="54" t="s">
        <v>256</v>
      </c>
      <c r="P5455" s="54" t="s">
        <v>281</v>
      </c>
      <c r="Q5455" s="54" t="s">
        <v>256</v>
      </c>
      <c r="R5455" s="54" t="s">
        <v>431</v>
      </c>
      <c r="S5455" s="71"/>
      <c r="T5455" s="54" t="s">
        <v>256</v>
      </c>
      <c r="U5455" s="71">
        <v>44565</v>
      </c>
      <c r="V5455" s="54" t="s">
        <v>256</v>
      </c>
      <c r="W5455" t="str">
        <f t="shared" si="85"/>
        <v>Jan-22</v>
      </c>
    </row>
    <row r="5456" spans="1:23" x14ac:dyDescent="0.25">
      <c r="A5456" s="54" t="s">
        <v>318</v>
      </c>
      <c r="B5456" s="54" t="s">
        <v>432</v>
      </c>
      <c r="C5456" s="54" t="s">
        <v>263</v>
      </c>
      <c r="D5456" s="54" t="s">
        <v>429</v>
      </c>
      <c r="E5456" s="54" t="s">
        <v>19475</v>
      </c>
      <c r="F5456" s="71">
        <v>44565</v>
      </c>
      <c r="G5456" s="72">
        <v>25589.34</v>
      </c>
      <c r="H5456" s="72">
        <v>2171255.5</v>
      </c>
      <c r="I5456" s="54" t="s">
        <v>265</v>
      </c>
      <c r="J5456" s="54" t="s">
        <v>13762</v>
      </c>
      <c r="K5456" s="54" t="s">
        <v>19476</v>
      </c>
      <c r="L5456" s="54" t="s">
        <v>19477</v>
      </c>
      <c r="M5456" s="54" t="s">
        <v>19475</v>
      </c>
      <c r="N5456" s="54" t="s">
        <v>256</v>
      </c>
      <c r="O5456" s="54" t="s">
        <v>256</v>
      </c>
      <c r="P5456" s="54" t="s">
        <v>281</v>
      </c>
      <c r="Q5456" s="54" t="s">
        <v>256</v>
      </c>
      <c r="R5456" s="54" t="s">
        <v>431</v>
      </c>
      <c r="S5456" s="71"/>
      <c r="T5456" s="54" t="s">
        <v>256</v>
      </c>
      <c r="U5456" s="71">
        <v>44565</v>
      </c>
      <c r="V5456" s="54" t="s">
        <v>256</v>
      </c>
      <c r="W5456" t="str">
        <f t="shared" si="85"/>
        <v>Jan-22</v>
      </c>
    </row>
    <row r="5457" spans="1:23" x14ac:dyDescent="0.25">
      <c r="A5457" s="54" t="s">
        <v>318</v>
      </c>
      <c r="B5457" s="54" t="s">
        <v>432</v>
      </c>
      <c r="C5457" s="54" t="s">
        <v>263</v>
      </c>
      <c r="D5457" s="54" t="s">
        <v>429</v>
      </c>
      <c r="E5457" s="54" t="s">
        <v>19478</v>
      </c>
      <c r="F5457" s="71">
        <v>44565</v>
      </c>
      <c r="G5457" s="72">
        <v>15482.61</v>
      </c>
      <c r="H5457" s="72">
        <v>1313699.46</v>
      </c>
      <c r="I5457" s="54" t="s">
        <v>265</v>
      </c>
      <c r="J5457" s="54" t="s">
        <v>13762</v>
      </c>
      <c r="K5457" s="54" t="s">
        <v>19479</v>
      </c>
      <c r="L5457" s="54" t="s">
        <v>19480</v>
      </c>
      <c r="M5457" s="54" t="s">
        <v>19478</v>
      </c>
      <c r="N5457" s="54" t="s">
        <v>256</v>
      </c>
      <c r="O5457" s="54" t="s">
        <v>256</v>
      </c>
      <c r="P5457" s="54" t="s">
        <v>281</v>
      </c>
      <c r="Q5457" s="54" t="s">
        <v>256</v>
      </c>
      <c r="R5457" s="54" t="s">
        <v>431</v>
      </c>
      <c r="S5457" s="71"/>
      <c r="T5457" s="54" t="s">
        <v>256</v>
      </c>
      <c r="U5457" s="71">
        <v>44565</v>
      </c>
      <c r="V5457" s="54" t="s">
        <v>256</v>
      </c>
      <c r="W5457" t="str">
        <f t="shared" si="85"/>
        <v>Jan-22</v>
      </c>
    </row>
    <row r="5458" spans="1:23" x14ac:dyDescent="0.25">
      <c r="A5458" s="54" t="s">
        <v>318</v>
      </c>
      <c r="B5458" s="54" t="s">
        <v>432</v>
      </c>
      <c r="C5458" s="54" t="s">
        <v>263</v>
      </c>
      <c r="D5458" s="54" t="s">
        <v>429</v>
      </c>
      <c r="E5458" s="54" t="s">
        <v>19481</v>
      </c>
      <c r="F5458" s="71">
        <v>44569</v>
      </c>
      <c r="G5458" s="72">
        <v>37907.93</v>
      </c>
      <c r="H5458" s="72">
        <v>3216487.86</v>
      </c>
      <c r="I5458" s="54" t="s">
        <v>265</v>
      </c>
      <c r="J5458" s="54" t="s">
        <v>13762</v>
      </c>
      <c r="K5458" s="54" t="s">
        <v>19482</v>
      </c>
      <c r="L5458" s="54" t="s">
        <v>19483</v>
      </c>
      <c r="M5458" s="54" t="s">
        <v>19481</v>
      </c>
      <c r="N5458" s="54" t="s">
        <v>256</v>
      </c>
      <c r="O5458" s="54" t="s">
        <v>256</v>
      </c>
      <c r="P5458" s="54" t="s">
        <v>281</v>
      </c>
      <c r="Q5458" s="54" t="s">
        <v>256</v>
      </c>
      <c r="R5458" s="54" t="s">
        <v>431</v>
      </c>
      <c r="S5458" s="71"/>
      <c r="T5458" s="54" t="s">
        <v>256</v>
      </c>
      <c r="U5458" s="71">
        <v>44569</v>
      </c>
      <c r="V5458" s="54" t="s">
        <v>256</v>
      </c>
      <c r="W5458" t="str">
        <f t="shared" si="85"/>
        <v>Jan-22</v>
      </c>
    </row>
    <row r="5459" spans="1:23" x14ac:dyDescent="0.25">
      <c r="A5459" s="54" t="s">
        <v>318</v>
      </c>
      <c r="B5459" s="54" t="s">
        <v>432</v>
      </c>
      <c r="C5459" s="54" t="s">
        <v>263</v>
      </c>
      <c r="D5459" s="54" t="s">
        <v>429</v>
      </c>
      <c r="E5459" s="54" t="s">
        <v>19484</v>
      </c>
      <c r="F5459" s="71">
        <v>44569</v>
      </c>
      <c r="G5459" s="72">
        <v>43869.32</v>
      </c>
      <c r="H5459" s="72">
        <v>3722311.8</v>
      </c>
      <c r="I5459" s="54" t="s">
        <v>265</v>
      </c>
      <c r="J5459" s="54" t="s">
        <v>13762</v>
      </c>
      <c r="K5459" s="54" t="s">
        <v>19485</v>
      </c>
      <c r="L5459" s="54" t="s">
        <v>19486</v>
      </c>
      <c r="M5459" s="54" t="s">
        <v>19484</v>
      </c>
      <c r="N5459" s="54" t="s">
        <v>256</v>
      </c>
      <c r="O5459" s="54" t="s">
        <v>256</v>
      </c>
      <c r="P5459" s="54" t="s">
        <v>281</v>
      </c>
      <c r="Q5459" s="54" t="s">
        <v>256</v>
      </c>
      <c r="R5459" s="54" t="s">
        <v>431</v>
      </c>
      <c r="S5459" s="71"/>
      <c r="T5459" s="54" t="s">
        <v>256</v>
      </c>
      <c r="U5459" s="71">
        <v>44569</v>
      </c>
      <c r="V5459" s="54" t="s">
        <v>256</v>
      </c>
      <c r="W5459" t="str">
        <f t="shared" si="85"/>
        <v>Jan-22</v>
      </c>
    </row>
    <row r="5460" spans="1:23" x14ac:dyDescent="0.25">
      <c r="A5460" s="54" t="s">
        <v>318</v>
      </c>
      <c r="B5460" s="54" t="s">
        <v>432</v>
      </c>
      <c r="C5460" s="54" t="s">
        <v>263</v>
      </c>
      <c r="D5460" s="54" t="s">
        <v>429</v>
      </c>
      <c r="E5460" s="54" t="s">
        <v>19487</v>
      </c>
      <c r="F5460" s="71">
        <v>44570</v>
      </c>
      <c r="G5460" s="72">
        <v>175.86</v>
      </c>
      <c r="H5460" s="72">
        <v>14921.72</v>
      </c>
      <c r="I5460" s="54" t="s">
        <v>265</v>
      </c>
      <c r="J5460" s="54" t="s">
        <v>13762</v>
      </c>
      <c r="K5460" s="54" t="s">
        <v>19485</v>
      </c>
      <c r="L5460" s="54" t="s">
        <v>19488</v>
      </c>
      <c r="M5460" s="54" t="s">
        <v>19487</v>
      </c>
      <c r="N5460" s="54" t="s">
        <v>256</v>
      </c>
      <c r="O5460" s="54" t="s">
        <v>256</v>
      </c>
      <c r="P5460" s="54" t="s">
        <v>281</v>
      </c>
      <c r="Q5460" s="54" t="s">
        <v>256</v>
      </c>
      <c r="R5460" s="54" t="s">
        <v>431</v>
      </c>
      <c r="S5460" s="71"/>
      <c r="T5460" s="54" t="s">
        <v>256</v>
      </c>
      <c r="U5460" s="71">
        <v>44570</v>
      </c>
      <c r="V5460" s="54" t="s">
        <v>256</v>
      </c>
      <c r="W5460" t="str">
        <f t="shared" si="85"/>
        <v>Jan-22</v>
      </c>
    </row>
    <row r="5461" spans="1:23" x14ac:dyDescent="0.25">
      <c r="A5461" s="54" t="s">
        <v>318</v>
      </c>
      <c r="B5461" s="54" t="s">
        <v>432</v>
      </c>
      <c r="C5461" s="54" t="s">
        <v>263</v>
      </c>
      <c r="D5461" s="54" t="s">
        <v>429</v>
      </c>
      <c r="E5461" s="54" t="s">
        <v>19489</v>
      </c>
      <c r="F5461" s="71">
        <v>44569</v>
      </c>
      <c r="G5461" s="72">
        <v>58989.07</v>
      </c>
      <c r="H5461" s="72">
        <v>5005222.59</v>
      </c>
      <c r="I5461" s="54" t="s">
        <v>265</v>
      </c>
      <c r="J5461" s="54" t="s">
        <v>13762</v>
      </c>
      <c r="K5461" s="54" t="s">
        <v>19490</v>
      </c>
      <c r="L5461" s="54" t="s">
        <v>19491</v>
      </c>
      <c r="M5461" s="54" t="s">
        <v>19489</v>
      </c>
      <c r="N5461" s="54" t="s">
        <v>256</v>
      </c>
      <c r="O5461" s="54" t="s">
        <v>256</v>
      </c>
      <c r="P5461" s="54" t="s">
        <v>281</v>
      </c>
      <c r="Q5461" s="54" t="s">
        <v>256</v>
      </c>
      <c r="R5461" s="54" t="s">
        <v>431</v>
      </c>
      <c r="S5461" s="71"/>
      <c r="T5461" s="54" t="s">
        <v>256</v>
      </c>
      <c r="U5461" s="71">
        <v>44569</v>
      </c>
      <c r="V5461" s="54" t="s">
        <v>256</v>
      </c>
      <c r="W5461" t="str">
        <f t="shared" si="85"/>
        <v>Jan-22</v>
      </c>
    </row>
    <row r="5462" spans="1:23" x14ac:dyDescent="0.25">
      <c r="A5462" s="54" t="s">
        <v>318</v>
      </c>
      <c r="B5462" s="54" t="s">
        <v>432</v>
      </c>
      <c r="C5462" s="54" t="s">
        <v>263</v>
      </c>
      <c r="D5462" s="54" t="s">
        <v>429</v>
      </c>
      <c r="E5462" s="54" t="s">
        <v>19492</v>
      </c>
      <c r="F5462" s="71">
        <v>44569</v>
      </c>
      <c r="G5462" s="72">
        <v>61162.29</v>
      </c>
      <c r="H5462" s="72">
        <v>5189620.3099999996</v>
      </c>
      <c r="I5462" s="54" t="s">
        <v>265</v>
      </c>
      <c r="J5462" s="54" t="s">
        <v>13762</v>
      </c>
      <c r="K5462" s="54" t="s">
        <v>19493</v>
      </c>
      <c r="L5462" s="54" t="s">
        <v>19494</v>
      </c>
      <c r="M5462" s="54" t="s">
        <v>19492</v>
      </c>
      <c r="N5462" s="54" t="s">
        <v>256</v>
      </c>
      <c r="O5462" s="54" t="s">
        <v>256</v>
      </c>
      <c r="P5462" s="54" t="s">
        <v>281</v>
      </c>
      <c r="Q5462" s="54" t="s">
        <v>256</v>
      </c>
      <c r="R5462" s="54" t="s">
        <v>431</v>
      </c>
      <c r="S5462" s="71"/>
      <c r="T5462" s="54" t="s">
        <v>256</v>
      </c>
      <c r="U5462" s="71">
        <v>44569</v>
      </c>
      <c r="V5462" s="54" t="s">
        <v>256</v>
      </c>
      <c r="W5462" t="str">
        <f t="shared" si="85"/>
        <v>Jan-22</v>
      </c>
    </row>
    <row r="5463" spans="1:23" x14ac:dyDescent="0.25">
      <c r="A5463" s="54" t="s">
        <v>318</v>
      </c>
      <c r="B5463" s="54" t="s">
        <v>432</v>
      </c>
      <c r="C5463" s="54" t="s">
        <v>263</v>
      </c>
      <c r="D5463" s="54" t="s">
        <v>429</v>
      </c>
      <c r="E5463" s="54" t="s">
        <v>19495</v>
      </c>
      <c r="F5463" s="71">
        <v>44569</v>
      </c>
      <c r="G5463" s="72">
        <v>990.15</v>
      </c>
      <c r="H5463" s="72">
        <v>84014.23</v>
      </c>
      <c r="I5463" s="54" t="s">
        <v>265</v>
      </c>
      <c r="J5463" s="54" t="s">
        <v>13762</v>
      </c>
      <c r="K5463" s="54" t="s">
        <v>19496</v>
      </c>
      <c r="L5463" s="54" t="s">
        <v>19497</v>
      </c>
      <c r="M5463" s="54" t="s">
        <v>19495</v>
      </c>
      <c r="N5463" s="54" t="s">
        <v>256</v>
      </c>
      <c r="O5463" s="54" t="s">
        <v>256</v>
      </c>
      <c r="P5463" s="54" t="s">
        <v>281</v>
      </c>
      <c r="Q5463" s="54" t="s">
        <v>256</v>
      </c>
      <c r="R5463" s="54" t="s">
        <v>431</v>
      </c>
      <c r="S5463" s="71"/>
      <c r="T5463" s="54" t="s">
        <v>256</v>
      </c>
      <c r="U5463" s="71">
        <v>44569</v>
      </c>
      <c r="V5463" s="54" t="s">
        <v>256</v>
      </c>
      <c r="W5463" t="str">
        <f t="shared" si="85"/>
        <v>Jan-22</v>
      </c>
    </row>
    <row r="5464" spans="1:23" x14ac:dyDescent="0.25">
      <c r="A5464" s="54" t="s">
        <v>318</v>
      </c>
      <c r="B5464" s="54" t="s">
        <v>432</v>
      </c>
      <c r="C5464" s="54" t="s">
        <v>263</v>
      </c>
      <c r="D5464" s="54" t="s">
        <v>429</v>
      </c>
      <c r="E5464" s="54" t="s">
        <v>19498</v>
      </c>
      <c r="F5464" s="71">
        <v>44569</v>
      </c>
      <c r="G5464" s="72">
        <v>24410.82</v>
      </c>
      <c r="H5464" s="72">
        <v>2071258.08</v>
      </c>
      <c r="I5464" s="54" t="s">
        <v>265</v>
      </c>
      <c r="J5464" s="54" t="s">
        <v>13762</v>
      </c>
      <c r="K5464" s="54" t="s">
        <v>19496</v>
      </c>
      <c r="L5464" s="54" t="s">
        <v>19499</v>
      </c>
      <c r="M5464" s="54" t="s">
        <v>19498</v>
      </c>
      <c r="N5464" s="54" t="s">
        <v>256</v>
      </c>
      <c r="O5464" s="54" t="s">
        <v>256</v>
      </c>
      <c r="P5464" s="54" t="s">
        <v>281</v>
      </c>
      <c r="Q5464" s="54" t="s">
        <v>256</v>
      </c>
      <c r="R5464" s="54" t="s">
        <v>431</v>
      </c>
      <c r="S5464" s="71"/>
      <c r="T5464" s="54" t="s">
        <v>256</v>
      </c>
      <c r="U5464" s="71">
        <v>44569</v>
      </c>
      <c r="V5464" s="54" t="s">
        <v>256</v>
      </c>
      <c r="W5464" t="str">
        <f t="shared" si="85"/>
        <v>Jan-22</v>
      </c>
    </row>
    <row r="5465" spans="1:23" x14ac:dyDescent="0.25">
      <c r="A5465" s="54" t="s">
        <v>318</v>
      </c>
      <c r="B5465" s="54" t="s">
        <v>432</v>
      </c>
      <c r="C5465" s="54" t="s">
        <v>263</v>
      </c>
      <c r="D5465" s="54" t="s">
        <v>429</v>
      </c>
      <c r="E5465" s="54" t="s">
        <v>19500</v>
      </c>
      <c r="F5465" s="71">
        <v>44569</v>
      </c>
      <c r="G5465" s="72">
        <v>22729.98</v>
      </c>
      <c r="H5465" s="72">
        <v>1928638.8</v>
      </c>
      <c r="I5465" s="54" t="s">
        <v>265</v>
      </c>
      <c r="J5465" s="54" t="s">
        <v>13762</v>
      </c>
      <c r="K5465" s="54" t="s">
        <v>19496</v>
      </c>
      <c r="L5465" s="54" t="s">
        <v>19501</v>
      </c>
      <c r="M5465" s="54" t="s">
        <v>19500</v>
      </c>
      <c r="N5465" s="54" t="s">
        <v>256</v>
      </c>
      <c r="O5465" s="54" t="s">
        <v>256</v>
      </c>
      <c r="P5465" s="54" t="s">
        <v>281</v>
      </c>
      <c r="Q5465" s="54" t="s">
        <v>256</v>
      </c>
      <c r="R5465" s="54" t="s">
        <v>431</v>
      </c>
      <c r="S5465" s="71"/>
      <c r="T5465" s="54" t="s">
        <v>256</v>
      </c>
      <c r="U5465" s="71">
        <v>44569</v>
      </c>
      <c r="V5465" s="54" t="s">
        <v>256</v>
      </c>
      <c r="W5465" t="str">
        <f t="shared" si="85"/>
        <v>Jan-22</v>
      </c>
    </row>
    <row r="5466" spans="1:23" x14ac:dyDescent="0.25">
      <c r="A5466" s="54" t="s">
        <v>318</v>
      </c>
      <c r="B5466" s="54" t="s">
        <v>432</v>
      </c>
      <c r="C5466" s="54" t="s">
        <v>263</v>
      </c>
      <c r="D5466" s="54" t="s">
        <v>429</v>
      </c>
      <c r="E5466" s="54" t="s">
        <v>19502</v>
      </c>
      <c r="F5466" s="71">
        <v>44572</v>
      </c>
      <c r="G5466" s="72">
        <v>26985.21</v>
      </c>
      <c r="H5466" s="72">
        <v>2289695.0699999998</v>
      </c>
      <c r="I5466" s="54" t="s">
        <v>265</v>
      </c>
      <c r="J5466" s="54" t="s">
        <v>13762</v>
      </c>
      <c r="K5466" s="54" t="s">
        <v>19503</v>
      </c>
      <c r="L5466" s="54" t="s">
        <v>19504</v>
      </c>
      <c r="M5466" s="54" t="s">
        <v>19502</v>
      </c>
      <c r="N5466" s="54" t="s">
        <v>256</v>
      </c>
      <c r="O5466" s="54" t="s">
        <v>256</v>
      </c>
      <c r="P5466" s="54" t="s">
        <v>281</v>
      </c>
      <c r="Q5466" s="54" t="s">
        <v>256</v>
      </c>
      <c r="R5466" s="54" t="s">
        <v>431</v>
      </c>
      <c r="S5466" s="71"/>
      <c r="T5466" s="54" t="s">
        <v>256</v>
      </c>
      <c r="U5466" s="71">
        <v>44572</v>
      </c>
      <c r="V5466" s="54" t="s">
        <v>256</v>
      </c>
      <c r="W5466" t="str">
        <f t="shared" si="85"/>
        <v>Jan-22</v>
      </c>
    </row>
    <row r="5467" spans="1:23" x14ac:dyDescent="0.25">
      <c r="A5467" s="54" t="s">
        <v>318</v>
      </c>
      <c r="B5467" s="54" t="s">
        <v>432</v>
      </c>
      <c r="C5467" s="54" t="s">
        <v>263</v>
      </c>
      <c r="D5467" s="54" t="s">
        <v>429</v>
      </c>
      <c r="E5467" s="54" t="s">
        <v>19505</v>
      </c>
      <c r="F5467" s="71">
        <v>44572</v>
      </c>
      <c r="G5467" s="72">
        <v>31407.08</v>
      </c>
      <c r="H5467" s="72">
        <v>2664890.7400000002</v>
      </c>
      <c r="I5467" s="54" t="s">
        <v>265</v>
      </c>
      <c r="J5467" s="54" t="s">
        <v>13762</v>
      </c>
      <c r="K5467" s="54" t="s">
        <v>19506</v>
      </c>
      <c r="L5467" s="54" t="s">
        <v>19507</v>
      </c>
      <c r="M5467" s="54" t="s">
        <v>19505</v>
      </c>
      <c r="N5467" s="54" t="s">
        <v>256</v>
      </c>
      <c r="O5467" s="54" t="s">
        <v>256</v>
      </c>
      <c r="P5467" s="54" t="s">
        <v>281</v>
      </c>
      <c r="Q5467" s="54" t="s">
        <v>256</v>
      </c>
      <c r="R5467" s="54" t="s">
        <v>431</v>
      </c>
      <c r="S5467" s="71"/>
      <c r="T5467" s="54" t="s">
        <v>256</v>
      </c>
      <c r="U5467" s="71">
        <v>44572</v>
      </c>
      <c r="V5467" s="54" t="s">
        <v>256</v>
      </c>
      <c r="W5467" t="str">
        <f t="shared" si="85"/>
        <v>Jan-22</v>
      </c>
    </row>
    <row r="5468" spans="1:23" x14ac:dyDescent="0.25">
      <c r="A5468" s="54" t="s">
        <v>318</v>
      </c>
      <c r="B5468" s="54" t="s">
        <v>432</v>
      </c>
      <c r="C5468" s="54" t="s">
        <v>263</v>
      </c>
      <c r="D5468" s="54" t="s">
        <v>429</v>
      </c>
      <c r="E5468" s="54" t="s">
        <v>19508</v>
      </c>
      <c r="F5468" s="71">
        <v>44577</v>
      </c>
      <c r="G5468" s="72">
        <v>1443.08</v>
      </c>
      <c r="H5468" s="72">
        <v>122445.34</v>
      </c>
      <c r="I5468" s="54" t="s">
        <v>265</v>
      </c>
      <c r="J5468" s="54" t="s">
        <v>13762</v>
      </c>
      <c r="K5468" s="54" t="s">
        <v>19509</v>
      </c>
      <c r="L5468" s="54" t="s">
        <v>19510</v>
      </c>
      <c r="M5468" s="54" t="s">
        <v>19508</v>
      </c>
      <c r="N5468" s="54" t="s">
        <v>256</v>
      </c>
      <c r="O5468" s="54" t="s">
        <v>256</v>
      </c>
      <c r="P5468" s="54" t="s">
        <v>281</v>
      </c>
      <c r="Q5468" s="54" t="s">
        <v>256</v>
      </c>
      <c r="R5468" s="54" t="s">
        <v>431</v>
      </c>
      <c r="S5468" s="71"/>
      <c r="T5468" s="54" t="s">
        <v>256</v>
      </c>
      <c r="U5468" s="71">
        <v>44577</v>
      </c>
      <c r="V5468" s="54" t="s">
        <v>256</v>
      </c>
      <c r="W5468" t="str">
        <f t="shared" si="85"/>
        <v>Jan-22</v>
      </c>
    </row>
    <row r="5469" spans="1:23" x14ac:dyDescent="0.25">
      <c r="A5469" s="54" t="s">
        <v>318</v>
      </c>
      <c r="B5469" s="54" t="s">
        <v>432</v>
      </c>
      <c r="C5469" s="54" t="s">
        <v>263</v>
      </c>
      <c r="D5469" s="54" t="s">
        <v>429</v>
      </c>
      <c r="E5469" s="54" t="s">
        <v>19511</v>
      </c>
      <c r="F5469" s="71">
        <v>44579</v>
      </c>
      <c r="G5469" s="72">
        <v>6430.48</v>
      </c>
      <c r="H5469" s="72">
        <v>545626.23</v>
      </c>
      <c r="I5469" s="54" t="s">
        <v>265</v>
      </c>
      <c r="J5469" s="54" t="s">
        <v>13762</v>
      </c>
      <c r="K5469" s="54" t="s">
        <v>19512</v>
      </c>
      <c r="L5469" s="54" t="s">
        <v>19513</v>
      </c>
      <c r="M5469" s="54" t="s">
        <v>19511</v>
      </c>
      <c r="N5469" s="54" t="s">
        <v>256</v>
      </c>
      <c r="O5469" s="54" t="s">
        <v>256</v>
      </c>
      <c r="P5469" s="54" t="s">
        <v>281</v>
      </c>
      <c r="Q5469" s="54" t="s">
        <v>256</v>
      </c>
      <c r="R5469" s="54" t="s">
        <v>431</v>
      </c>
      <c r="S5469" s="71"/>
      <c r="T5469" s="54" t="s">
        <v>256</v>
      </c>
      <c r="U5469" s="71">
        <v>44579</v>
      </c>
      <c r="V5469" s="54" t="s">
        <v>256</v>
      </c>
      <c r="W5469" t="str">
        <f t="shared" si="85"/>
        <v>Jan-22</v>
      </c>
    </row>
    <row r="5470" spans="1:23" x14ac:dyDescent="0.25">
      <c r="A5470" s="54" t="s">
        <v>318</v>
      </c>
      <c r="B5470" s="54" t="s">
        <v>432</v>
      </c>
      <c r="C5470" s="54" t="s">
        <v>263</v>
      </c>
      <c r="D5470" s="54" t="s">
        <v>429</v>
      </c>
      <c r="E5470" s="54" t="s">
        <v>19514</v>
      </c>
      <c r="F5470" s="71">
        <v>44578</v>
      </c>
      <c r="G5470" s="72">
        <v>24633.75</v>
      </c>
      <c r="H5470" s="72">
        <v>2090173.69</v>
      </c>
      <c r="I5470" s="54" t="s">
        <v>265</v>
      </c>
      <c r="J5470" s="54" t="s">
        <v>13762</v>
      </c>
      <c r="K5470" s="54" t="s">
        <v>19515</v>
      </c>
      <c r="L5470" s="54" t="s">
        <v>19516</v>
      </c>
      <c r="M5470" s="54" t="s">
        <v>19514</v>
      </c>
      <c r="N5470" s="54" t="s">
        <v>256</v>
      </c>
      <c r="O5470" s="54" t="s">
        <v>256</v>
      </c>
      <c r="P5470" s="54" t="s">
        <v>281</v>
      </c>
      <c r="Q5470" s="54" t="s">
        <v>256</v>
      </c>
      <c r="R5470" s="54" t="s">
        <v>431</v>
      </c>
      <c r="S5470" s="71"/>
      <c r="T5470" s="54" t="s">
        <v>256</v>
      </c>
      <c r="U5470" s="71">
        <v>44578</v>
      </c>
      <c r="V5470" s="54" t="s">
        <v>256</v>
      </c>
      <c r="W5470" t="str">
        <f t="shared" si="85"/>
        <v>Jan-22</v>
      </c>
    </row>
    <row r="5471" spans="1:23" x14ac:dyDescent="0.25">
      <c r="A5471" s="54" t="s">
        <v>318</v>
      </c>
      <c r="B5471" s="54" t="s">
        <v>432</v>
      </c>
      <c r="C5471" s="54" t="s">
        <v>263</v>
      </c>
      <c r="D5471" s="54" t="s">
        <v>429</v>
      </c>
      <c r="E5471" s="54" t="s">
        <v>19517</v>
      </c>
      <c r="F5471" s="71">
        <v>44587</v>
      </c>
      <c r="G5471" s="72">
        <v>61654.65</v>
      </c>
      <c r="H5471" s="72">
        <v>5231397.05</v>
      </c>
      <c r="I5471" s="54" t="s">
        <v>265</v>
      </c>
      <c r="J5471" s="54" t="s">
        <v>13762</v>
      </c>
      <c r="K5471" s="54" t="s">
        <v>19518</v>
      </c>
      <c r="L5471" s="54" t="s">
        <v>19519</v>
      </c>
      <c r="M5471" s="54" t="s">
        <v>19517</v>
      </c>
      <c r="N5471" s="54" t="s">
        <v>256</v>
      </c>
      <c r="O5471" s="54" t="s">
        <v>256</v>
      </c>
      <c r="P5471" s="54" t="s">
        <v>281</v>
      </c>
      <c r="Q5471" s="54" t="s">
        <v>256</v>
      </c>
      <c r="R5471" s="54" t="s">
        <v>431</v>
      </c>
      <c r="S5471" s="71"/>
      <c r="T5471" s="54" t="s">
        <v>256</v>
      </c>
      <c r="U5471" s="71">
        <v>44587</v>
      </c>
      <c r="V5471" s="54" t="s">
        <v>256</v>
      </c>
      <c r="W5471" t="str">
        <f t="shared" si="85"/>
        <v>Jan-22</v>
      </c>
    </row>
    <row r="5472" spans="1:23" x14ac:dyDescent="0.25">
      <c r="A5472" s="54" t="s">
        <v>318</v>
      </c>
      <c r="B5472" s="54" t="s">
        <v>432</v>
      </c>
      <c r="C5472" s="54" t="s">
        <v>263</v>
      </c>
      <c r="D5472" s="54" t="s">
        <v>429</v>
      </c>
      <c r="E5472" s="54" t="s">
        <v>19520</v>
      </c>
      <c r="F5472" s="71">
        <v>44587</v>
      </c>
      <c r="G5472" s="72">
        <v>105774</v>
      </c>
      <c r="H5472" s="72">
        <v>8974923.9000000004</v>
      </c>
      <c r="I5472" s="54" t="s">
        <v>265</v>
      </c>
      <c r="J5472" s="54" t="s">
        <v>13762</v>
      </c>
      <c r="K5472" s="54" t="s">
        <v>19521</v>
      </c>
      <c r="L5472" s="54" t="s">
        <v>19522</v>
      </c>
      <c r="M5472" s="54" t="s">
        <v>19520</v>
      </c>
      <c r="N5472" s="54" t="s">
        <v>256</v>
      </c>
      <c r="O5472" s="54" t="s">
        <v>256</v>
      </c>
      <c r="P5472" s="54" t="s">
        <v>281</v>
      </c>
      <c r="Q5472" s="54" t="s">
        <v>256</v>
      </c>
      <c r="R5472" s="54" t="s">
        <v>431</v>
      </c>
      <c r="S5472" s="71"/>
      <c r="T5472" s="54" t="s">
        <v>256</v>
      </c>
      <c r="U5472" s="71">
        <v>44587</v>
      </c>
      <c r="V5472" s="54" t="s">
        <v>256</v>
      </c>
      <c r="W5472" t="str">
        <f t="shared" si="85"/>
        <v>Jan-22</v>
      </c>
    </row>
    <row r="5473" spans="1:23" x14ac:dyDescent="0.25">
      <c r="A5473" s="54" t="s">
        <v>318</v>
      </c>
      <c r="B5473" s="54" t="s">
        <v>432</v>
      </c>
      <c r="C5473" s="54" t="s">
        <v>263</v>
      </c>
      <c r="D5473" s="54" t="s">
        <v>429</v>
      </c>
      <c r="E5473" s="54" t="s">
        <v>19523</v>
      </c>
      <c r="F5473" s="71">
        <v>44586</v>
      </c>
      <c r="G5473" s="72">
        <v>40919.760000000002</v>
      </c>
      <c r="H5473" s="72">
        <v>3472041.64</v>
      </c>
      <c r="I5473" s="54" t="s">
        <v>265</v>
      </c>
      <c r="J5473" s="54" t="s">
        <v>13762</v>
      </c>
      <c r="K5473" s="54" t="s">
        <v>19524</v>
      </c>
      <c r="L5473" s="54" t="s">
        <v>19525</v>
      </c>
      <c r="M5473" s="54" t="s">
        <v>19523</v>
      </c>
      <c r="N5473" s="54" t="s">
        <v>256</v>
      </c>
      <c r="O5473" s="54" t="s">
        <v>256</v>
      </c>
      <c r="P5473" s="54" t="s">
        <v>281</v>
      </c>
      <c r="Q5473" s="54" t="s">
        <v>256</v>
      </c>
      <c r="R5473" s="54" t="s">
        <v>431</v>
      </c>
      <c r="S5473" s="71"/>
      <c r="T5473" s="54" t="s">
        <v>256</v>
      </c>
      <c r="U5473" s="71">
        <v>44586</v>
      </c>
      <c r="V5473" s="54" t="s">
        <v>256</v>
      </c>
      <c r="W5473" t="str">
        <f t="shared" si="85"/>
        <v>Jan-22</v>
      </c>
    </row>
    <row r="5474" spans="1:23" x14ac:dyDescent="0.25">
      <c r="A5474" s="54" t="s">
        <v>318</v>
      </c>
      <c r="B5474" s="54" t="s">
        <v>432</v>
      </c>
      <c r="C5474" s="54" t="s">
        <v>263</v>
      </c>
      <c r="D5474" s="54" t="s">
        <v>429</v>
      </c>
      <c r="E5474" s="54" t="s">
        <v>19526</v>
      </c>
      <c r="F5474" s="71">
        <v>44586</v>
      </c>
      <c r="G5474" s="72">
        <v>21860.58</v>
      </c>
      <c r="H5474" s="72">
        <v>1854870.21</v>
      </c>
      <c r="I5474" s="54" t="s">
        <v>265</v>
      </c>
      <c r="J5474" s="54" t="s">
        <v>13762</v>
      </c>
      <c r="K5474" s="54" t="s">
        <v>19527</v>
      </c>
      <c r="L5474" s="54" t="s">
        <v>19528</v>
      </c>
      <c r="M5474" s="54" t="s">
        <v>19526</v>
      </c>
      <c r="N5474" s="54" t="s">
        <v>256</v>
      </c>
      <c r="O5474" s="54" t="s">
        <v>256</v>
      </c>
      <c r="P5474" s="54" t="s">
        <v>281</v>
      </c>
      <c r="Q5474" s="54" t="s">
        <v>256</v>
      </c>
      <c r="R5474" s="54" t="s">
        <v>431</v>
      </c>
      <c r="S5474" s="71"/>
      <c r="T5474" s="54" t="s">
        <v>256</v>
      </c>
      <c r="U5474" s="71">
        <v>44586</v>
      </c>
      <c r="V5474" s="54" t="s">
        <v>256</v>
      </c>
      <c r="W5474" t="str">
        <f t="shared" si="85"/>
        <v>Jan-22</v>
      </c>
    </row>
    <row r="5475" spans="1:23" x14ac:dyDescent="0.25">
      <c r="A5475" s="54" t="s">
        <v>318</v>
      </c>
      <c r="B5475" s="54" t="s">
        <v>432</v>
      </c>
      <c r="C5475" s="54" t="s">
        <v>263</v>
      </c>
      <c r="D5475" s="54" t="s">
        <v>429</v>
      </c>
      <c r="E5475" s="54" t="s">
        <v>19529</v>
      </c>
      <c r="F5475" s="71">
        <v>44586</v>
      </c>
      <c r="G5475" s="72">
        <v>10640.49</v>
      </c>
      <c r="H5475" s="72">
        <v>902845.58</v>
      </c>
      <c r="I5475" s="54" t="s">
        <v>265</v>
      </c>
      <c r="J5475" s="54" t="s">
        <v>13762</v>
      </c>
      <c r="K5475" s="54" t="s">
        <v>19527</v>
      </c>
      <c r="L5475" s="54" t="s">
        <v>19530</v>
      </c>
      <c r="M5475" s="54" t="s">
        <v>19529</v>
      </c>
      <c r="N5475" s="54" t="s">
        <v>256</v>
      </c>
      <c r="O5475" s="54" t="s">
        <v>256</v>
      </c>
      <c r="P5475" s="54" t="s">
        <v>281</v>
      </c>
      <c r="Q5475" s="54" t="s">
        <v>256</v>
      </c>
      <c r="R5475" s="54" t="s">
        <v>431</v>
      </c>
      <c r="S5475" s="71"/>
      <c r="T5475" s="54" t="s">
        <v>256</v>
      </c>
      <c r="U5475" s="71">
        <v>44586</v>
      </c>
      <c r="V5475" s="54" t="s">
        <v>256</v>
      </c>
      <c r="W5475" t="str">
        <f t="shared" si="85"/>
        <v>Jan-22</v>
      </c>
    </row>
    <row r="5476" spans="1:23" x14ac:dyDescent="0.25">
      <c r="A5476" s="54" t="s">
        <v>318</v>
      </c>
      <c r="B5476" s="54" t="s">
        <v>432</v>
      </c>
      <c r="C5476" s="54" t="s">
        <v>263</v>
      </c>
      <c r="D5476" s="54" t="s">
        <v>429</v>
      </c>
      <c r="E5476" s="54" t="s">
        <v>19531</v>
      </c>
      <c r="F5476" s="71">
        <v>44587</v>
      </c>
      <c r="G5476" s="72">
        <v>14532.64</v>
      </c>
      <c r="H5476" s="72">
        <v>1233094.5</v>
      </c>
      <c r="I5476" s="54" t="s">
        <v>265</v>
      </c>
      <c r="J5476" s="54" t="s">
        <v>13762</v>
      </c>
      <c r="K5476" s="54" t="s">
        <v>19532</v>
      </c>
      <c r="L5476" s="54" t="s">
        <v>19533</v>
      </c>
      <c r="M5476" s="54" t="s">
        <v>19531</v>
      </c>
      <c r="N5476" s="54" t="s">
        <v>256</v>
      </c>
      <c r="O5476" s="54" t="s">
        <v>256</v>
      </c>
      <c r="P5476" s="54" t="s">
        <v>281</v>
      </c>
      <c r="Q5476" s="54" t="s">
        <v>256</v>
      </c>
      <c r="R5476" s="54" t="s">
        <v>431</v>
      </c>
      <c r="S5476" s="71"/>
      <c r="T5476" s="54" t="s">
        <v>256</v>
      </c>
      <c r="U5476" s="71">
        <v>44587</v>
      </c>
      <c r="V5476" s="54" t="s">
        <v>256</v>
      </c>
      <c r="W5476" t="str">
        <f t="shared" si="85"/>
        <v>Jan-22</v>
      </c>
    </row>
    <row r="5477" spans="1:23" x14ac:dyDescent="0.25">
      <c r="A5477" s="54" t="s">
        <v>318</v>
      </c>
      <c r="B5477" s="54" t="s">
        <v>432</v>
      </c>
      <c r="C5477" s="54" t="s">
        <v>263</v>
      </c>
      <c r="D5477" s="54" t="s">
        <v>429</v>
      </c>
      <c r="E5477" s="54" t="s">
        <v>19534</v>
      </c>
      <c r="F5477" s="71">
        <v>44586</v>
      </c>
      <c r="G5477" s="72">
        <v>13357.37</v>
      </c>
      <c r="H5477" s="72">
        <v>1133372.8400000001</v>
      </c>
      <c r="I5477" s="54" t="s">
        <v>265</v>
      </c>
      <c r="J5477" s="54" t="s">
        <v>13762</v>
      </c>
      <c r="K5477" s="54" t="s">
        <v>19535</v>
      </c>
      <c r="L5477" s="54" t="s">
        <v>19536</v>
      </c>
      <c r="M5477" s="54" t="s">
        <v>19534</v>
      </c>
      <c r="N5477" s="54" t="s">
        <v>256</v>
      </c>
      <c r="O5477" s="54" t="s">
        <v>256</v>
      </c>
      <c r="P5477" s="54" t="s">
        <v>281</v>
      </c>
      <c r="Q5477" s="54" t="s">
        <v>256</v>
      </c>
      <c r="R5477" s="54" t="s">
        <v>431</v>
      </c>
      <c r="S5477" s="71"/>
      <c r="T5477" s="54" t="s">
        <v>256</v>
      </c>
      <c r="U5477" s="71">
        <v>44586</v>
      </c>
      <c r="V5477" s="54" t="s">
        <v>256</v>
      </c>
      <c r="W5477" t="str">
        <f t="shared" si="85"/>
        <v>Jan-22</v>
      </c>
    </row>
    <row r="5478" spans="1:23" x14ac:dyDescent="0.25">
      <c r="A5478" s="54" t="s">
        <v>318</v>
      </c>
      <c r="B5478" s="54" t="s">
        <v>432</v>
      </c>
      <c r="C5478" s="54" t="s">
        <v>263</v>
      </c>
      <c r="D5478" s="54" t="s">
        <v>429</v>
      </c>
      <c r="E5478" s="54" t="s">
        <v>19537</v>
      </c>
      <c r="F5478" s="71">
        <v>44590</v>
      </c>
      <c r="G5478" s="72">
        <v>28157.599999999999</v>
      </c>
      <c r="H5478" s="72">
        <v>2389172.36</v>
      </c>
      <c r="I5478" s="54" t="s">
        <v>265</v>
      </c>
      <c r="J5478" s="54" t="s">
        <v>13762</v>
      </c>
      <c r="K5478" s="54" t="s">
        <v>19538</v>
      </c>
      <c r="L5478" s="54" t="s">
        <v>19539</v>
      </c>
      <c r="M5478" s="54" t="s">
        <v>19537</v>
      </c>
      <c r="N5478" s="54" t="s">
        <v>256</v>
      </c>
      <c r="O5478" s="54" t="s">
        <v>256</v>
      </c>
      <c r="P5478" s="54" t="s">
        <v>281</v>
      </c>
      <c r="Q5478" s="54" t="s">
        <v>256</v>
      </c>
      <c r="R5478" s="54" t="s">
        <v>431</v>
      </c>
      <c r="S5478" s="71"/>
      <c r="T5478" s="54" t="s">
        <v>256</v>
      </c>
      <c r="U5478" s="71">
        <v>44590</v>
      </c>
      <c r="V5478" s="54" t="s">
        <v>256</v>
      </c>
      <c r="W5478" t="str">
        <f t="shared" si="85"/>
        <v>Jan-22</v>
      </c>
    </row>
    <row r="5479" spans="1:23" x14ac:dyDescent="0.25">
      <c r="A5479" s="54" t="s">
        <v>318</v>
      </c>
      <c r="B5479" s="54" t="s">
        <v>432</v>
      </c>
      <c r="C5479" s="54" t="s">
        <v>263</v>
      </c>
      <c r="D5479" s="54" t="s">
        <v>429</v>
      </c>
      <c r="E5479" s="54" t="s">
        <v>19540</v>
      </c>
      <c r="F5479" s="71">
        <v>44592</v>
      </c>
      <c r="G5479" s="72">
        <v>7935.69</v>
      </c>
      <c r="H5479" s="72">
        <v>673343.3</v>
      </c>
      <c r="I5479" s="54" t="s">
        <v>265</v>
      </c>
      <c r="J5479" s="54" t="s">
        <v>13762</v>
      </c>
      <c r="K5479" s="54" t="s">
        <v>19541</v>
      </c>
      <c r="L5479" s="54" t="s">
        <v>19542</v>
      </c>
      <c r="M5479" s="54" t="s">
        <v>19540</v>
      </c>
      <c r="N5479" s="54" t="s">
        <v>256</v>
      </c>
      <c r="O5479" s="54" t="s">
        <v>256</v>
      </c>
      <c r="P5479" s="54" t="s">
        <v>281</v>
      </c>
      <c r="Q5479" s="54" t="s">
        <v>256</v>
      </c>
      <c r="R5479" s="54" t="s">
        <v>431</v>
      </c>
      <c r="S5479" s="71"/>
      <c r="T5479" s="54" t="s">
        <v>256</v>
      </c>
      <c r="U5479" s="71">
        <v>44592</v>
      </c>
      <c r="V5479" s="54" t="s">
        <v>256</v>
      </c>
      <c r="W5479" t="str">
        <f t="shared" si="85"/>
        <v>Jan-22</v>
      </c>
    </row>
    <row r="5480" spans="1:23" x14ac:dyDescent="0.25">
      <c r="A5480" s="54" t="s">
        <v>318</v>
      </c>
      <c r="B5480" s="54" t="s">
        <v>432</v>
      </c>
      <c r="C5480" s="54" t="s">
        <v>263</v>
      </c>
      <c r="D5480" s="54" t="s">
        <v>429</v>
      </c>
      <c r="E5480" s="54" t="s">
        <v>19543</v>
      </c>
      <c r="F5480" s="71">
        <v>44592</v>
      </c>
      <c r="G5480" s="72">
        <v>18527.88</v>
      </c>
      <c r="H5480" s="72">
        <v>1572090.62</v>
      </c>
      <c r="I5480" s="54" t="s">
        <v>265</v>
      </c>
      <c r="J5480" s="54" t="s">
        <v>13762</v>
      </c>
      <c r="K5480" s="54" t="s">
        <v>19541</v>
      </c>
      <c r="L5480" s="54" t="s">
        <v>19544</v>
      </c>
      <c r="M5480" s="54" t="s">
        <v>19543</v>
      </c>
      <c r="N5480" s="54" t="s">
        <v>256</v>
      </c>
      <c r="O5480" s="54" t="s">
        <v>256</v>
      </c>
      <c r="P5480" s="54" t="s">
        <v>281</v>
      </c>
      <c r="Q5480" s="54" t="s">
        <v>256</v>
      </c>
      <c r="R5480" s="54" t="s">
        <v>431</v>
      </c>
      <c r="S5480" s="71"/>
      <c r="T5480" s="54" t="s">
        <v>256</v>
      </c>
      <c r="U5480" s="71">
        <v>44592</v>
      </c>
      <c r="V5480" s="54" t="s">
        <v>256</v>
      </c>
      <c r="W5480" t="str">
        <f t="shared" si="85"/>
        <v>Jan-22</v>
      </c>
    </row>
    <row r="5481" spans="1:23" x14ac:dyDescent="0.25">
      <c r="A5481" s="54" t="s">
        <v>318</v>
      </c>
      <c r="B5481" s="54" t="s">
        <v>432</v>
      </c>
      <c r="C5481" s="54" t="s">
        <v>263</v>
      </c>
      <c r="D5481" s="54" t="s">
        <v>429</v>
      </c>
      <c r="E5481" s="54" t="s">
        <v>19545</v>
      </c>
      <c r="F5481" s="71">
        <v>44576</v>
      </c>
      <c r="G5481" s="72">
        <v>19538.61</v>
      </c>
      <c r="H5481" s="72">
        <v>1657851.06</v>
      </c>
      <c r="I5481" s="54" t="s">
        <v>265</v>
      </c>
      <c r="J5481" s="54" t="s">
        <v>19546</v>
      </c>
      <c r="K5481" s="54" t="s">
        <v>19512</v>
      </c>
      <c r="L5481" s="54" t="s">
        <v>19547</v>
      </c>
      <c r="M5481" s="54" t="s">
        <v>19545</v>
      </c>
      <c r="N5481" s="54" t="s">
        <v>256</v>
      </c>
      <c r="O5481" s="54" t="s">
        <v>256</v>
      </c>
      <c r="P5481" s="54" t="s">
        <v>281</v>
      </c>
      <c r="Q5481" s="54" t="s">
        <v>256</v>
      </c>
      <c r="R5481" s="54" t="s">
        <v>431</v>
      </c>
      <c r="S5481" s="71"/>
      <c r="T5481" s="54" t="s">
        <v>256</v>
      </c>
      <c r="U5481" s="71">
        <v>44576</v>
      </c>
      <c r="V5481" s="54" t="s">
        <v>256</v>
      </c>
      <c r="W5481" t="str">
        <f t="shared" si="85"/>
        <v>Jan-22</v>
      </c>
    </row>
    <row r="5482" spans="1:23" x14ac:dyDescent="0.25">
      <c r="A5482" s="54" t="s">
        <v>318</v>
      </c>
      <c r="B5482" s="54" t="s">
        <v>432</v>
      </c>
      <c r="C5482" s="54" t="s">
        <v>263</v>
      </c>
      <c r="D5482" s="54" t="s">
        <v>429</v>
      </c>
      <c r="E5482" s="54" t="s">
        <v>19548</v>
      </c>
      <c r="F5482" s="71">
        <v>44576</v>
      </c>
      <c r="G5482" s="72">
        <v>99864.320000000007</v>
      </c>
      <c r="H5482" s="72">
        <v>8473487.5500000007</v>
      </c>
      <c r="I5482" s="54" t="s">
        <v>265</v>
      </c>
      <c r="J5482" s="54" t="s">
        <v>19546</v>
      </c>
      <c r="K5482" s="54" t="s">
        <v>19549</v>
      </c>
      <c r="L5482" s="54" t="s">
        <v>19550</v>
      </c>
      <c r="M5482" s="54" t="s">
        <v>19548</v>
      </c>
      <c r="N5482" s="54" t="s">
        <v>256</v>
      </c>
      <c r="O5482" s="54" t="s">
        <v>256</v>
      </c>
      <c r="P5482" s="54" t="s">
        <v>281</v>
      </c>
      <c r="Q5482" s="54" t="s">
        <v>256</v>
      </c>
      <c r="R5482" s="54" t="s">
        <v>431</v>
      </c>
      <c r="S5482" s="71"/>
      <c r="T5482" s="54" t="s">
        <v>256</v>
      </c>
      <c r="U5482" s="71">
        <v>44576</v>
      </c>
      <c r="V5482" s="54" t="s">
        <v>256</v>
      </c>
      <c r="W5482" t="str">
        <f t="shared" si="85"/>
        <v>Jan-22</v>
      </c>
    </row>
    <row r="5483" spans="1:23" x14ac:dyDescent="0.25">
      <c r="A5483" s="54" t="s">
        <v>317</v>
      </c>
      <c r="B5483" s="54" t="s">
        <v>432</v>
      </c>
      <c r="C5483" s="54" t="s">
        <v>263</v>
      </c>
      <c r="D5483" s="54" t="s">
        <v>429</v>
      </c>
      <c r="E5483" s="54" t="s">
        <v>19551</v>
      </c>
      <c r="F5483" s="71">
        <v>44573</v>
      </c>
      <c r="G5483" s="72">
        <v>870.5</v>
      </c>
      <c r="H5483" s="72">
        <v>73861.929999999993</v>
      </c>
      <c r="I5483" s="54" t="s">
        <v>265</v>
      </c>
      <c r="J5483" s="54" t="s">
        <v>19552</v>
      </c>
      <c r="K5483" s="54" t="s">
        <v>19553</v>
      </c>
      <c r="L5483" s="54" t="s">
        <v>19554</v>
      </c>
      <c r="M5483" s="54" t="s">
        <v>19551</v>
      </c>
      <c r="N5483" s="54" t="s">
        <v>256</v>
      </c>
      <c r="O5483" s="54" t="s">
        <v>256</v>
      </c>
      <c r="P5483" s="54" t="s">
        <v>7654</v>
      </c>
      <c r="Q5483" s="54" t="s">
        <v>256</v>
      </c>
      <c r="R5483" s="54" t="s">
        <v>431</v>
      </c>
      <c r="S5483" s="71"/>
      <c r="T5483" s="54" t="s">
        <v>256</v>
      </c>
      <c r="U5483" s="71">
        <v>44573</v>
      </c>
      <c r="V5483" s="54" t="s">
        <v>256</v>
      </c>
      <c r="W5483" t="str">
        <f t="shared" si="85"/>
        <v>Jan-22</v>
      </c>
    </row>
    <row r="5484" spans="1:23" x14ac:dyDescent="0.25">
      <c r="A5484" s="54" t="s">
        <v>317</v>
      </c>
      <c r="B5484" s="54" t="s">
        <v>432</v>
      </c>
      <c r="C5484" s="54" t="s">
        <v>263</v>
      </c>
      <c r="D5484" s="54" t="s">
        <v>429</v>
      </c>
      <c r="E5484" s="54" t="s">
        <v>19555</v>
      </c>
      <c r="F5484" s="71">
        <v>44573</v>
      </c>
      <c r="G5484" s="72">
        <v>516.76</v>
      </c>
      <c r="H5484" s="72">
        <v>43847.09</v>
      </c>
      <c r="I5484" s="54" t="s">
        <v>265</v>
      </c>
      <c r="J5484" s="54" t="s">
        <v>19552</v>
      </c>
      <c r="K5484" s="54" t="s">
        <v>19553</v>
      </c>
      <c r="L5484" s="54" t="s">
        <v>19556</v>
      </c>
      <c r="M5484" s="54" t="s">
        <v>19555</v>
      </c>
      <c r="N5484" s="54" t="s">
        <v>256</v>
      </c>
      <c r="O5484" s="54" t="s">
        <v>256</v>
      </c>
      <c r="P5484" s="54" t="s">
        <v>7654</v>
      </c>
      <c r="Q5484" s="54" t="s">
        <v>256</v>
      </c>
      <c r="R5484" s="54" t="s">
        <v>431</v>
      </c>
      <c r="S5484" s="71"/>
      <c r="T5484" s="54" t="s">
        <v>256</v>
      </c>
      <c r="U5484" s="71">
        <v>44573</v>
      </c>
      <c r="V5484" s="54" t="s">
        <v>256</v>
      </c>
      <c r="W5484" t="str">
        <f t="shared" si="85"/>
        <v>Jan-22</v>
      </c>
    </row>
    <row r="5485" spans="1:23" x14ac:dyDescent="0.25">
      <c r="A5485" s="54" t="s">
        <v>317</v>
      </c>
      <c r="B5485" s="54" t="s">
        <v>432</v>
      </c>
      <c r="C5485" s="54" t="s">
        <v>263</v>
      </c>
      <c r="D5485" s="54" t="s">
        <v>429</v>
      </c>
      <c r="E5485" s="54" t="s">
        <v>19557</v>
      </c>
      <c r="F5485" s="71">
        <v>44573</v>
      </c>
      <c r="G5485" s="72">
        <v>476</v>
      </c>
      <c r="H5485" s="72">
        <v>40388.6</v>
      </c>
      <c r="I5485" s="54" t="s">
        <v>265</v>
      </c>
      <c r="J5485" s="54" t="s">
        <v>19552</v>
      </c>
      <c r="K5485" s="54" t="s">
        <v>19553</v>
      </c>
      <c r="L5485" s="54" t="s">
        <v>19558</v>
      </c>
      <c r="M5485" s="54" t="s">
        <v>19557</v>
      </c>
      <c r="N5485" s="54" t="s">
        <v>256</v>
      </c>
      <c r="O5485" s="54" t="s">
        <v>256</v>
      </c>
      <c r="P5485" s="54" t="s">
        <v>7654</v>
      </c>
      <c r="Q5485" s="54" t="s">
        <v>256</v>
      </c>
      <c r="R5485" s="54" t="s">
        <v>431</v>
      </c>
      <c r="S5485" s="71"/>
      <c r="T5485" s="54" t="s">
        <v>256</v>
      </c>
      <c r="U5485" s="71">
        <v>44573</v>
      </c>
      <c r="V5485" s="54" t="s">
        <v>256</v>
      </c>
      <c r="W5485" t="str">
        <f t="shared" si="85"/>
        <v>Jan-22</v>
      </c>
    </row>
    <row r="5486" spans="1:23" x14ac:dyDescent="0.25">
      <c r="A5486" s="54" t="s">
        <v>317</v>
      </c>
      <c r="B5486" s="54" t="s">
        <v>432</v>
      </c>
      <c r="C5486" s="54" t="s">
        <v>263</v>
      </c>
      <c r="D5486" s="54" t="s">
        <v>429</v>
      </c>
      <c r="E5486" s="54" t="s">
        <v>19559</v>
      </c>
      <c r="F5486" s="71">
        <v>44587</v>
      </c>
      <c r="G5486" s="72">
        <v>78.239999999999995</v>
      </c>
      <c r="H5486" s="72">
        <v>6638.66</v>
      </c>
      <c r="I5486" s="54" t="s">
        <v>265</v>
      </c>
      <c r="J5486" s="54" t="s">
        <v>19552</v>
      </c>
      <c r="K5486" s="54" t="s">
        <v>19560</v>
      </c>
      <c r="L5486" s="54" t="s">
        <v>19561</v>
      </c>
      <c r="M5486" s="54" t="s">
        <v>19559</v>
      </c>
      <c r="N5486" s="54" t="s">
        <v>256</v>
      </c>
      <c r="O5486" s="54" t="s">
        <v>256</v>
      </c>
      <c r="P5486" s="54" t="s">
        <v>7654</v>
      </c>
      <c r="Q5486" s="54" t="s">
        <v>256</v>
      </c>
      <c r="R5486" s="54" t="s">
        <v>431</v>
      </c>
      <c r="S5486" s="71"/>
      <c r="T5486" s="54" t="s">
        <v>256</v>
      </c>
      <c r="U5486" s="71">
        <v>44587</v>
      </c>
      <c r="V5486" s="54" t="s">
        <v>256</v>
      </c>
      <c r="W5486" t="str">
        <f t="shared" si="85"/>
        <v>Jan-22</v>
      </c>
    </row>
    <row r="5487" spans="1:23" x14ac:dyDescent="0.25">
      <c r="A5487" s="54" t="s">
        <v>318</v>
      </c>
      <c r="B5487" s="54" t="s">
        <v>432</v>
      </c>
      <c r="C5487" s="54" t="s">
        <v>263</v>
      </c>
      <c r="D5487" s="54" t="s">
        <v>429</v>
      </c>
      <c r="E5487" s="54" t="s">
        <v>19562</v>
      </c>
      <c r="F5487" s="71">
        <v>44576</v>
      </c>
      <c r="G5487" s="72">
        <v>7559.63</v>
      </c>
      <c r="H5487" s="72">
        <v>641434.61</v>
      </c>
      <c r="I5487" s="54" t="s">
        <v>265</v>
      </c>
      <c r="J5487" s="54" t="s">
        <v>19563</v>
      </c>
      <c r="K5487" s="54" t="s">
        <v>19564</v>
      </c>
      <c r="L5487" s="54" t="s">
        <v>19565</v>
      </c>
      <c r="M5487" s="54" t="s">
        <v>19562</v>
      </c>
      <c r="N5487" s="54" t="s">
        <v>256</v>
      </c>
      <c r="O5487" s="54" t="s">
        <v>256</v>
      </c>
      <c r="P5487" s="54" t="s">
        <v>19566</v>
      </c>
      <c r="Q5487" s="54" t="s">
        <v>256</v>
      </c>
      <c r="R5487" s="54" t="s">
        <v>431</v>
      </c>
      <c r="S5487" s="71"/>
      <c r="T5487" s="54" t="s">
        <v>256</v>
      </c>
      <c r="U5487" s="71">
        <v>44576</v>
      </c>
      <c r="V5487" s="54" t="s">
        <v>256</v>
      </c>
      <c r="W5487" t="str">
        <f t="shared" si="85"/>
        <v>Jan-22</v>
      </c>
    </row>
    <row r="5488" spans="1:23" x14ac:dyDescent="0.25">
      <c r="A5488" s="54" t="s">
        <v>318</v>
      </c>
      <c r="B5488" s="54" t="s">
        <v>432</v>
      </c>
      <c r="C5488" s="54" t="s">
        <v>263</v>
      </c>
      <c r="D5488" s="54" t="s">
        <v>429</v>
      </c>
      <c r="E5488" s="54" t="s">
        <v>19567</v>
      </c>
      <c r="F5488" s="71">
        <v>44578</v>
      </c>
      <c r="G5488" s="72">
        <v>16765.13</v>
      </c>
      <c r="H5488" s="72">
        <v>1422521.28</v>
      </c>
      <c r="I5488" s="54" t="s">
        <v>265</v>
      </c>
      <c r="J5488" s="54" t="s">
        <v>19568</v>
      </c>
      <c r="K5488" s="54" t="s">
        <v>19569</v>
      </c>
      <c r="L5488" s="54" t="s">
        <v>19570</v>
      </c>
      <c r="M5488" s="54" t="s">
        <v>19567</v>
      </c>
      <c r="N5488" s="54" t="s">
        <v>256</v>
      </c>
      <c r="O5488" s="54" t="s">
        <v>256</v>
      </c>
      <c r="P5488" s="54" t="s">
        <v>19566</v>
      </c>
      <c r="Q5488" s="54" t="s">
        <v>256</v>
      </c>
      <c r="R5488" s="54" t="s">
        <v>431</v>
      </c>
      <c r="S5488" s="71"/>
      <c r="T5488" s="54" t="s">
        <v>256</v>
      </c>
      <c r="U5488" s="71">
        <v>44578</v>
      </c>
      <c r="V5488" s="54" t="s">
        <v>256</v>
      </c>
      <c r="W5488" t="str">
        <f t="shared" si="85"/>
        <v>Jan-22</v>
      </c>
    </row>
    <row r="5489" spans="1:23" x14ac:dyDescent="0.25">
      <c r="A5489" s="54" t="s">
        <v>318</v>
      </c>
      <c r="B5489" s="54" t="s">
        <v>432</v>
      </c>
      <c r="C5489" s="54" t="s">
        <v>263</v>
      </c>
      <c r="D5489" s="54" t="s">
        <v>429</v>
      </c>
      <c r="E5489" s="54" t="s">
        <v>19571</v>
      </c>
      <c r="F5489" s="71">
        <v>44563</v>
      </c>
      <c r="G5489" s="72">
        <v>60791.29</v>
      </c>
      <c r="H5489" s="72">
        <v>5158140.96</v>
      </c>
      <c r="I5489" s="54" t="s">
        <v>265</v>
      </c>
      <c r="J5489" s="54" t="s">
        <v>17344</v>
      </c>
      <c r="K5489" s="54" t="s">
        <v>19572</v>
      </c>
      <c r="L5489" s="54" t="s">
        <v>19573</v>
      </c>
      <c r="M5489" s="54" t="s">
        <v>19571</v>
      </c>
      <c r="N5489" s="54" t="s">
        <v>256</v>
      </c>
      <c r="O5489" s="54" t="s">
        <v>256</v>
      </c>
      <c r="P5489" s="54" t="s">
        <v>452</v>
      </c>
      <c r="Q5489" s="54" t="s">
        <v>256</v>
      </c>
      <c r="R5489" s="54" t="s">
        <v>431</v>
      </c>
      <c r="S5489" s="71"/>
      <c r="T5489" s="54" t="s">
        <v>256</v>
      </c>
      <c r="U5489" s="71">
        <v>44563</v>
      </c>
      <c r="V5489" s="54" t="s">
        <v>256</v>
      </c>
      <c r="W5489" t="str">
        <f t="shared" si="85"/>
        <v>Jan-22</v>
      </c>
    </row>
    <row r="5490" spans="1:23" x14ac:dyDescent="0.25">
      <c r="A5490" s="54" t="s">
        <v>318</v>
      </c>
      <c r="B5490" s="54" t="s">
        <v>432</v>
      </c>
      <c r="C5490" s="54" t="s">
        <v>263</v>
      </c>
      <c r="D5490" s="54" t="s">
        <v>429</v>
      </c>
      <c r="E5490" s="54" t="s">
        <v>19574</v>
      </c>
      <c r="F5490" s="71">
        <v>44572</v>
      </c>
      <c r="G5490" s="72">
        <v>13878.66</v>
      </c>
      <c r="H5490" s="72">
        <v>1177604.3</v>
      </c>
      <c r="I5490" s="54" t="s">
        <v>265</v>
      </c>
      <c r="J5490" s="54" t="s">
        <v>17344</v>
      </c>
      <c r="K5490" s="54" t="s">
        <v>19575</v>
      </c>
      <c r="L5490" s="54" t="s">
        <v>19576</v>
      </c>
      <c r="M5490" s="54" t="s">
        <v>19574</v>
      </c>
      <c r="N5490" s="54" t="s">
        <v>256</v>
      </c>
      <c r="O5490" s="54" t="s">
        <v>256</v>
      </c>
      <c r="P5490" s="54" t="s">
        <v>452</v>
      </c>
      <c r="Q5490" s="54" t="s">
        <v>256</v>
      </c>
      <c r="R5490" s="54" t="s">
        <v>431</v>
      </c>
      <c r="S5490" s="71"/>
      <c r="T5490" s="54" t="s">
        <v>256</v>
      </c>
      <c r="U5490" s="71">
        <v>44572</v>
      </c>
      <c r="V5490" s="54" t="s">
        <v>256</v>
      </c>
      <c r="W5490" t="str">
        <f t="shared" si="85"/>
        <v>Jan-22</v>
      </c>
    </row>
    <row r="5491" spans="1:23" x14ac:dyDescent="0.25">
      <c r="A5491" s="54" t="s">
        <v>318</v>
      </c>
      <c r="B5491" s="54" t="s">
        <v>432</v>
      </c>
      <c r="C5491" s="54" t="s">
        <v>263</v>
      </c>
      <c r="D5491" s="54" t="s">
        <v>429</v>
      </c>
      <c r="E5491" s="54" t="s">
        <v>19577</v>
      </c>
      <c r="F5491" s="71">
        <v>44585</v>
      </c>
      <c r="G5491" s="72">
        <v>28759.08</v>
      </c>
      <c r="H5491" s="72">
        <v>2440207.94</v>
      </c>
      <c r="I5491" s="54" t="s">
        <v>265</v>
      </c>
      <c r="J5491" s="54" t="s">
        <v>17344</v>
      </c>
      <c r="K5491" s="54" t="s">
        <v>19578</v>
      </c>
      <c r="L5491" s="54" t="s">
        <v>19579</v>
      </c>
      <c r="M5491" s="54" t="s">
        <v>19577</v>
      </c>
      <c r="N5491" s="54" t="s">
        <v>256</v>
      </c>
      <c r="O5491" s="54" t="s">
        <v>256</v>
      </c>
      <c r="P5491" s="54" t="s">
        <v>452</v>
      </c>
      <c r="Q5491" s="54" t="s">
        <v>256</v>
      </c>
      <c r="R5491" s="54" t="s">
        <v>431</v>
      </c>
      <c r="S5491" s="71"/>
      <c r="T5491" s="54" t="s">
        <v>256</v>
      </c>
      <c r="U5491" s="71">
        <v>44585</v>
      </c>
      <c r="V5491" s="54" t="s">
        <v>256</v>
      </c>
      <c r="W5491" t="str">
        <f t="shared" si="85"/>
        <v>Jan-22</v>
      </c>
    </row>
    <row r="5492" spans="1:23" x14ac:dyDescent="0.25">
      <c r="A5492" s="54" t="s">
        <v>318</v>
      </c>
      <c r="B5492" s="54" t="s">
        <v>432</v>
      </c>
      <c r="C5492" s="54" t="s">
        <v>263</v>
      </c>
      <c r="D5492" s="54" t="s">
        <v>429</v>
      </c>
      <c r="E5492" s="54" t="s">
        <v>19580</v>
      </c>
      <c r="F5492" s="71">
        <v>44585</v>
      </c>
      <c r="G5492" s="72">
        <v>20822.66</v>
      </c>
      <c r="H5492" s="72">
        <v>1766802.7</v>
      </c>
      <c r="I5492" s="54" t="s">
        <v>265</v>
      </c>
      <c r="J5492" s="54" t="s">
        <v>17344</v>
      </c>
      <c r="K5492" s="54" t="s">
        <v>19578</v>
      </c>
      <c r="L5492" s="54" t="s">
        <v>19581</v>
      </c>
      <c r="M5492" s="54" t="s">
        <v>19580</v>
      </c>
      <c r="N5492" s="54" t="s">
        <v>256</v>
      </c>
      <c r="O5492" s="54" t="s">
        <v>256</v>
      </c>
      <c r="P5492" s="54" t="s">
        <v>452</v>
      </c>
      <c r="Q5492" s="54" t="s">
        <v>256</v>
      </c>
      <c r="R5492" s="54" t="s">
        <v>431</v>
      </c>
      <c r="S5492" s="71"/>
      <c r="T5492" s="54" t="s">
        <v>256</v>
      </c>
      <c r="U5492" s="71">
        <v>44585</v>
      </c>
      <c r="V5492" s="54" t="s">
        <v>256</v>
      </c>
      <c r="W5492" t="str">
        <f t="shared" si="85"/>
        <v>Jan-22</v>
      </c>
    </row>
    <row r="5493" spans="1:23" x14ac:dyDescent="0.25">
      <c r="A5493" s="54" t="s">
        <v>318</v>
      </c>
      <c r="B5493" s="54" t="s">
        <v>432</v>
      </c>
      <c r="C5493" s="54" t="s">
        <v>263</v>
      </c>
      <c r="D5493" s="54" t="s">
        <v>429</v>
      </c>
      <c r="E5493" s="54" t="s">
        <v>19582</v>
      </c>
      <c r="F5493" s="71">
        <v>44579</v>
      </c>
      <c r="G5493" s="72">
        <v>1128.8800000000001</v>
      </c>
      <c r="H5493" s="72">
        <v>95785.47</v>
      </c>
      <c r="I5493" s="54" t="s">
        <v>265</v>
      </c>
      <c r="J5493" s="54" t="s">
        <v>17344</v>
      </c>
      <c r="K5493" s="54" t="s">
        <v>19583</v>
      </c>
      <c r="L5493" s="54" t="s">
        <v>19584</v>
      </c>
      <c r="M5493" s="54" t="s">
        <v>19582</v>
      </c>
      <c r="N5493" s="54" t="s">
        <v>256</v>
      </c>
      <c r="O5493" s="54" t="s">
        <v>256</v>
      </c>
      <c r="P5493" s="54" t="s">
        <v>452</v>
      </c>
      <c r="Q5493" s="54" t="s">
        <v>256</v>
      </c>
      <c r="R5493" s="54" t="s">
        <v>431</v>
      </c>
      <c r="S5493" s="71"/>
      <c r="T5493" s="54" t="s">
        <v>256</v>
      </c>
      <c r="U5493" s="71">
        <v>44579</v>
      </c>
      <c r="V5493" s="54" t="s">
        <v>256</v>
      </c>
      <c r="W5493" t="str">
        <f t="shared" si="85"/>
        <v>Jan-22</v>
      </c>
    </row>
    <row r="5494" spans="1:23" x14ac:dyDescent="0.25">
      <c r="A5494" s="54" t="s">
        <v>318</v>
      </c>
      <c r="B5494" s="54" t="s">
        <v>432</v>
      </c>
      <c r="C5494" s="54" t="s">
        <v>263</v>
      </c>
      <c r="D5494" s="54" t="s">
        <v>429</v>
      </c>
      <c r="E5494" s="54" t="s">
        <v>19585</v>
      </c>
      <c r="F5494" s="71">
        <v>44587</v>
      </c>
      <c r="G5494" s="72">
        <v>619.24</v>
      </c>
      <c r="H5494" s="72">
        <v>52542.51</v>
      </c>
      <c r="I5494" s="54" t="s">
        <v>265</v>
      </c>
      <c r="J5494" s="54" t="s">
        <v>17344</v>
      </c>
      <c r="K5494" s="54" t="s">
        <v>19586</v>
      </c>
      <c r="L5494" s="54" t="s">
        <v>19587</v>
      </c>
      <c r="M5494" s="54" t="s">
        <v>19585</v>
      </c>
      <c r="N5494" s="54" t="s">
        <v>256</v>
      </c>
      <c r="O5494" s="54" t="s">
        <v>256</v>
      </c>
      <c r="P5494" s="54" t="s">
        <v>452</v>
      </c>
      <c r="Q5494" s="54" t="s">
        <v>256</v>
      </c>
      <c r="R5494" s="54" t="s">
        <v>431</v>
      </c>
      <c r="S5494" s="71"/>
      <c r="T5494" s="54" t="s">
        <v>256</v>
      </c>
      <c r="U5494" s="71">
        <v>44587</v>
      </c>
      <c r="V5494" s="54" t="s">
        <v>256</v>
      </c>
      <c r="W5494" t="str">
        <f t="shared" si="85"/>
        <v>Jan-22</v>
      </c>
    </row>
    <row r="5495" spans="1:23" x14ac:dyDescent="0.25">
      <c r="A5495" s="54" t="s">
        <v>318</v>
      </c>
      <c r="B5495" s="54" t="s">
        <v>432</v>
      </c>
      <c r="C5495" s="54" t="s">
        <v>263</v>
      </c>
      <c r="D5495" s="54" t="s">
        <v>429</v>
      </c>
      <c r="E5495" s="54" t="s">
        <v>19588</v>
      </c>
      <c r="F5495" s="71">
        <v>44587</v>
      </c>
      <c r="G5495" s="72">
        <v>10965.22</v>
      </c>
      <c r="H5495" s="72">
        <v>930398.92</v>
      </c>
      <c r="I5495" s="54" t="s">
        <v>265</v>
      </c>
      <c r="J5495" s="54" t="s">
        <v>17344</v>
      </c>
      <c r="K5495" s="54" t="s">
        <v>19586</v>
      </c>
      <c r="L5495" s="54" t="s">
        <v>19589</v>
      </c>
      <c r="M5495" s="54" t="s">
        <v>19588</v>
      </c>
      <c r="N5495" s="54" t="s">
        <v>256</v>
      </c>
      <c r="O5495" s="54" t="s">
        <v>256</v>
      </c>
      <c r="P5495" s="54" t="s">
        <v>452</v>
      </c>
      <c r="Q5495" s="54" t="s">
        <v>256</v>
      </c>
      <c r="R5495" s="54" t="s">
        <v>431</v>
      </c>
      <c r="S5495" s="71"/>
      <c r="T5495" s="54" t="s">
        <v>256</v>
      </c>
      <c r="U5495" s="71">
        <v>44587</v>
      </c>
      <c r="V5495" s="54" t="s">
        <v>256</v>
      </c>
      <c r="W5495" t="str">
        <f t="shared" si="85"/>
        <v>Jan-22</v>
      </c>
    </row>
    <row r="5496" spans="1:23" x14ac:dyDescent="0.25">
      <c r="A5496" s="54" t="s">
        <v>318</v>
      </c>
      <c r="B5496" s="54" t="s">
        <v>432</v>
      </c>
      <c r="C5496" s="54" t="s">
        <v>263</v>
      </c>
      <c r="D5496" s="54" t="s">
        <v>429</v>
      </c>
      <c r="E5496" s="54" t="s">
        <v>19590</v>
      </c>
      <c r="F5496" s="71">
        <v>44574</v>
      </c>
      <c r="G5496" s="72">
        <v>209570.4</v>
      </c>
      <c r="H5496" s="72">
        <v>17782048.440000001</v>
      </c>
      <c r="I5496" s="54" t="s">
        <v>265</v>
      </c>
      <c r="J5496" s="54" t="s">
        <v>17360</v>
      </c>
      <c r="K5496" s="54" t="s">
        <v>19591</v>
      </c>
      <c r="L5496" s="54" t="s">
        <v>19592</v>
      </c>
      <c r="M5496" s="54" t="s">
        <v>19590</v>
      </c>
      <c r="N5496" s="54" t="s">
        <v>256</v>
      </c>
      <c r="O5496" s="54" t="s">
        <v>256</v>
      </c>
      <c r="P5496" s="54" t="s">
        <v>437</v>
      </c>
      <c r="Q5496" s="54" t="s">
        <v>256</v>
      </c>
      <c r="R5496" s="54" t="s">
        <v>431</v>
      </c>
      <c r="S5496" s="71"/>
      <c r="T5496" s="54" t="s">
        <v>256</v>
      </c>
      <c r="U5496" s="71">
        <v>44574</v>
      </c>
      <c r="V5496" s="54" t="s">
        <v>256</v>
      </c>
      <c r="W5496" t="str">
        <f t="shared" si="85"/>
        <v>Jan-22</v>
      </c>
    </row>
    <row r="5497" spans="1:23" x14ac:dyDescent="0.25">
      <c r="A5497" s="54" t="s">
        <v>318</v>
      </c>
      <c r="B5497" s="54" t="s">
        <v>432</v>
      </c>
      <c r="C5497" s="54" t="s">
        <v>263</v>
      </c>
      <c r="D5497" s="54" t="s">
        <v>429</v>
      </c>
      <c r="E5497" s="54" t="s">
        <v>19593</v>
      </c>
      <c r="F5497" s="71">
        <v>44564</v>
      </c>
      <c r="G5497" s="72">
        <v>39082.43</v>
      </c>
      <c r="H5497" s="72">
        <v>3316144.19</v>
      </c>
      <c r="I5497" s="54" t="s">
        <v>265</v>
      </c>
      <c r="J5497" s="54" t="s">
        <v>19594</v>
      </c>
      <c r="K5497" s="54" t="s">
        <v>19595</v>
      </c>
      <c r="L5497" s="54" t="s">
        <v>19596</v>
      </c>
      <c r="M5497" s="54" t="s">
        <v>19593</v>
      </c>
      <c r="N5497" s="54" t="s">
        <v>256</v>
      </c>
      <c r="O5497" s="54" t="s">
        <v>256</v>
      </c>
      <c r="P5497" s="54" t="s">
        <v>439</v>
      </c>
      <c r="Q5497" s="54" t="s">
        <v>256</v>
      </c>
      <c r="R5497" s="54" t="s">
        <v>431</v>
      </c>
      <c r="S5497" s="71"/>
      <c r="T5497" s="54" t="s">
        <v>256</v>
      </c>
      <c r="U5497" s="71">
        <v>44564</v>
      </c>
      <c r="V5497" s="54" t="s">
        <v>256</v>
      </c>
      <c r="W5497" t="str">
        <f t="shared" si="85"/>
        <v>Jan-22</v>
      </c>
    </row>
    <row r="5498" spans="1:23" x14ac:dyDescent="0.25">
      <c r="A5498" s="54" t="s">
        <v>318</v>
      </c>
      <c r="B5498" s="54" t="s">
        <v>432</v>
      </c>
      <c r="C5498" s="54" t="s">
        <v>263</v>
      </c>
      <c r="D5498" s="54" t="s">
        <v>429</v>
      </c>
      <c r="E5498" s="54" t="s">
        <v>19597</v>
      </c>
      <c r="F5498" s="71">
        <v>44577</v>
      </c>
      <c r="G5498" s="72">
        <v>29844.23</v>
      </c>
      <c r="H5498" s="72">
        <v>2532282.92</v>
      </c>
      <c r="I5498" s="54" t="s">
        <v>265</v>
      </c>
      <c r="J5498" s="54" t="s">
        <v>19594</v>
      </c>
      <c r="K5498" s="54" t="s">
        <v>19598</v>
      </c>
      <c r="L5498" s="54" t="s">
        <v>19599</v>
      </c>
      <c r="M5498" s="54" t="s">
        <v>19597</v>
      </c>
      <c r="N5498" s="54" t="s">
        <v>256</v>
      </c>
      <c r="O5498" s="54" t="s">
        <v>256</v>
      </c>
      <c r="P5498" s="54" t="s">
        <v>439</v>
      </c>
      <c r="Q5498" s="54" t="s">
        <v>256</v>
      </c>
      <c r="R5498" s="54" t="s">
        <v>431</v>
      </c>
      <c r="S5498" s="71"/>
      <c r="T5498" s="54" t="s">
        <v>256</v>
      </c>
      <c r="U5498" s="71">
        <v>44577</v>
      </c>
      <c r="V5498" s="54" t="s">
        <v>256</v>
      </c>
      <c r="W5498" t="str">
        <f t="shared" si="85"/>
        <v>Jan-22</v>
      </c>
    </row>
    <row r="5499" spans="1:23" x14ac:dyDescent="0.25">
      <c r="A5499" s="54" t="s">
        <v>317</v>
      </c>
      <c r="B5499" s="54" t="s">
        <v>432</v>
      </c>
      <c r="C5499" s="54" t="s">
        <v>263</v>
      </c>
      <c r="D5499" s="54" t="s">
        <v>429</v>
      </c>
      <c r="E5499" s="54" t="s">
        <v>19600</v>
      </c>
      <c r="F5499" s="71">
        <v>44562</v>
      </c>
      <c r="G5499" s="72">
        <v>10675.28</v>
      </c>
      <c r="H5499" s="72">
        <v>905797.51</v>
      </c>
      <c r="I5499" s="54" t="s">
        <v>265</v>
      </c>
      <c r="J5499" s="54" t="s">
        <v>19601</v>
      </c>
      <c r="K5499" s="54" t="s">
        <v>19602</v>
      </c>
      <c r="L5499" s="54" t="s">
        <v>19603</v>
      </c>
      <c r="M5499" s="54" t="s">
        <v>19600</v>
      </c>
      <c r="N5499" s="54" t="s">
        <v>256</v>
      </c>
      <c r="O5499" s="54" t="s">
        <v>256</v>
      </c>
      <c r="P5499" s="54" t="s">
        <v>289</v>
      </c>
      <c r="Q5499" s="54" t="s">
        <v>256</v>
      </c>
      <c r="R5499" s="54" t="s">
        <v>431</v>
      </c>
      <c r="S5499" s="71"/>
      <c r="T5499" s="54" t="s">
        <v>256</v>
      </c>
      <c r="U5499" s="71">
        <v>44562</v>
      </c>
      <c r="V5499" s="54" t="s">
        <v>256</v>
      </c>
      <c r="W5499" t="str">
        <f t="shared" si="85"/>
        <v>Jan-22</v>
      </c>
    </row>
    <row r="5500" spans="1:23" x14ac:dyDescent="0.25">
      <c r="A5500" s="54" t="s">
        <v>317</v>
      </c>
      <c r="B5500" s="54" t="s">
        <v>432</v>
      </c>
      <c r="C5500" s="54" t="s">
        <v>263</v>
      </c>
      <c r="D5500" s="54" t="s">
        <v>429</v>
      </c>
      <c r="E5500" s="54" t="s">
        <v>19604</v>
      </c>
      <c r="F5500" s="71">
        <v>44563</v>
      </c>
      <c r="G5500" s="72">
        <v>104.91</v>
      </c>
      <c r="H5500" s="72">
        <v>8901.61</v>
      </c>
      <c r="I5500" s="54" t="s">
        <v>265</v>
      </c>
      <c r="J5500" s="54" t="s">
        <v>19601</v>
      </c>
      <c r="K5500" s="54" t="s">
        <v>19605</v>
      </c>
      <c r="L5500" s="54" t="s">
        <v>19606</v>
      </c>
      <c r="M5500" s="54" t="s">
        <v>19604</v>
      </c>
      <c r="N5500" s="54" t="s">
        <v>256</v>
      </c>
      <c r="O5500" s="54" t="s">
        <v>256</v>
      </c>
      <c r="P5500" s="54" t="s">
        <v>289</v>
      </c>
      <c r="Q5500" s="54" t="s">
        <v>256</v>
      </c>
      <c r="R5500" s="54" t="s">
        <v>431</v>
      </c>
      <c r="S5500" s="71"/>
      <c r="T5500" s="54" t="s">
        <v>256</v>
      </c>
      <c r="U5500" s="71">
        <v>44563</v>
      </c>
      <c r="V5500" s="54" t="s">
        <v>256</v>
      </c>
      <c r="W5500" t="str">
        <f t="shared" si="85"/>
        <v>Jan-22</v>
      </c>
    </row>
    <row r="5501" spans="1:23" x14ac:dyDescent="0.25">
      <c r="A5501" s="54" t="s">
        <v>317</v>
      </c>
      <c r="B5501" s="54" t="s">
        <v>432</v>
      </c>
      <c r="C5501" s="54" t="s">
        <v>263</v>
      </c>
      <c r="D5501" s="54" t="s">
        <v>429</v>
      </c>
      <c r="E5501" s="54" t="s">
        <v>19607</v>
      </c>
      <c r="F5501" s="71">
        <v>44563</v>
      </c>
      <c r="G5501" s="72">
        <v>840.76</v>
      </c>
      <c r="H5501" s="72">
        <v>71338.490000000005</v>
      </c>
      <c r="I5501" s="54" t="s">
        <v>265</v>
      </c>
      <c r="J5501" s="54" t="s">
        <v>19601</v>
      </c>
      <c r="K5501" s="54" t="s">
        <v>19605</v>
      </c>
      <c r="L5501" s="54" t="s">
        <v>19608</v>
      </c>
      <c r="M5501" s="54" t="s">
        <v>19607</v>
      </c>
      <c r="N5501" s="54" t="s">
        <v>256</v>
      </c>
      <c r="O5501" s="54" t="s">
        <v>256</v>
      </c>
      <c r="P5501" s="54" t="s">
        <v>289</v>
      </c>
      <c r="Q5501" s="54" t="s">
        <v>256</v>
      </c>
      <c r="R5501" s="54" t="s">
        <v>431</v>
      </c>
      <c r="S5501" s="71"/>
      <c r="T5501" s="54" t="s">
        <v>256</v>
      </c>
      <c r="U5501" s="71">
        <v>44563</v>
      </c>
      <c r="V5501" s="54" t="s">
        <v>256</v>
      </c>
      <c r="W5501" t="str">
        <f t="shared" si="85"/>
        <v>Jan-22</v>
      </c>
    </row>
    <row r="5502" spans="1:23" x14ac:dyDescent="0.25">
      <c r="A5502" s="54" t="s">
        <v>317</v>
      </c>
      <c r="B5502" s="54" t="s">
        <v>432</v>
      </c>
      <c r="C5502" s="54" t="s">
        <v>263</v>
      </c>
      <c r="D5502" s="54" t="s">
        <v>429</v>
      </c>
      <c r="E5502" s="54" t="s">
        <v>19609</v>
      </c>
      <c r="F5502" s="71">
        <v>44565</v>
      </c>
      <c r="G5502" s="72">
        <v>748.7</v>
      </c>
      <c r="H5502" s="72">
        <v>63527.199999999997</v>
      </c>
      <c r="I5502" s="54" t="s">
        <v>265</v>
      </c>
      <c r="J5502" s="54" t="s">
        <v>19601</v>
      </c>
      <c r="K5502" s="54" t="s">
        <v>19610</v>
      </c>
      <c r="L5502" s="54" t="s">
        <v>19611</v>
      </c>
      <c r="M5502" s="54" t="s">
        <v>19609</v>
      </c>
      <c r="N5502" s="54" t="s">
        <v>256</v>
      </c>
      <c r="O5502" s="54" t="s">
        <v>256</v>
      </c>
      <c r="P5502" s="54" t="s">
        <v>289</v>
      </c>
      <c r="Q5502" s="54" t="s">
        <v>256</v>
      </c>
      <c r="R5502" s="54" t="s">
        <v>431</v>
      </c>
      <c r="S5502" s="71"/>
      <c r="T5502" s="54" t="s">
        <v>256</v>
      </c>
      <c r="U5502" s="71">
        <v>44565</v>
      </c>
      <c r="V5502" s="54" t="s">
        <v>256</v>
      </c>
      <c r="W5502" t="str">
        <f t="shared" si="85"/>
        <v>Jan-22</v>
      </c>
    </row>
    <row r="5503" spans="1:23" x14ac:dyDescent="0.25">
      <c r="A5503" s="54" t="s">
        <v>317</v>
      </c>
      <c r="B5503" s="54" t="s">
        <v>432</v>
      </c>
      <c r="C5503" s="54" t="s">
        <v>263</v>
      </c>
      <c r="D5503" s="54" t="s">
        <v>429</v>
      </c>
      <c r="E5503" s="54" t="s">
        <v>19612</v>
      </c>
      <c r="F5503" s="71">
        <v>44569</v>
      </c>
      <c r="G5503" s="72">
        <v>297.85000000000002</v>
      </c>
      <c r="H5503" s="72">
        <v>25272.57</v>
      </c>
      <c r="I5503" s="54" t="s">
        <v>265</v>
      </c>
      <c r="J5503" s="54" t="s">
        <v>19601</v>
      </c>
      <c r="K5503" s="54" t="s">
        <v>19613</v>
      </c>
      <c r="L5503" s="54" t="s">
        <v>19614</v>
      </c>
      <c r="M5503" s="54" t="s">
        <v>19612</v>
      </c>
      <c r="N5503" s="54" t="s">
        <v>256</v>
      </c>
      <c r="O5503" s="54" t="s">
        <v>256</v>
      </c>
      <c r="P5503" s="54" t="s">
        <v>289</v>
      </c>
      <c r="Q5503" s="54" t="s">
        <v>256</v>
      </c>
      <c r="R5503" s="54" t="s">
        <v>431</v>
      </c>
      <c r="S5503" s="71"/>
      <c r="T5503" s="54" t="s">
        <v>256</v>
      </c>
      <c r="U5503" s="71">
        <v>44569</v>
      </c>
      <c r="V5503" s="54" t="s">
        <v>256</v>
      </c>
      <c r="W5503" t="str">
        <f t="shared" si="85"/>
        <v>Jan-22</v>
      </c>
    </row>
    <row r="5504" spans="1:23" x14ac:dyDescent="0.25">
      <c r="A5504" s="54" t="s">
        <v>317</v>
      </c>
      <c r="B5504" s="54" t="s">
        <v>432</v>
      </c>
      <c r="C5504" s="54" t="s">
        <v>263</v>
      </c>
      <c r="D5504" s="54" t="s">
        <v>429</v>
      </c>
      <c r="E5504" s="54" t="s">
        <v>19615</v>
      </c>
      <c r="F5504" s="71">
        <v>44569</v>
      </c>
      <c r="G5504" s="72">
        <v>106.9</v>
      </c>
      <c r="H5504" s="72">
        <v>9070.4699999999993</v>
      </c>
      <c r="I5504" s="54" t="s">
        <v>265</v>
      </c>
      <c r="J5504" s="54" t="s">
        <v>19601</v>
      </c>
      <c r="K5504" s="54" t="s">
        <v>19613</v>
      </c>
      <c r="L5504" s="54" t="s">
        <v>19616</v>
      </c>
      <c r="M5504" s="54" t="s">
        <v>19615</v>
      </c>
      <c r="N5504" s="54" t="s">
        <v>256</v>
      </c>
      <c r="O5504" s="54" t="s">
        <v>256</v>
      </c>
      <c r="P5504" s="54" t="s">
        <v>289</v>
      </c>
      <c r="Q5504" s="54" t="s">
        <v>256</v>
      </c>
      <c r="R5504" s="54" t="s">
        <v>431</v>
      </c>
      <c r="S5504" s="71"/>
      <c r="T5504" s="54" t="s">
        <v>256</v>
      </c>
      <c r="U5504" s="71">
        <v>44569</v>
      </c>
      <c r="V5504" s="54" t="s">
        <v>256</v>
      </c>
      <c r="W5504" t="str">
        <f t="shared" si="85"/>
        <v>Jan-22</v>
      </c>
    </row>
    <row r="5505" spans="1:23" x14ac:dyDescent="0.25">
      <c r="A5505" s="54" t="s">
        <v>317</v>
      </c>
      <c r="B5505" s="54" t="s">
        <v>432</v>
      </c>
      <c r="C5505" s="54" t="s">
        <v>263</v>
      </c>
      <c r="D5505" s="54" t="s">
        <v>429</v>
      </c>
      <c r="E5505" s="54" t="s">
        <v>19617</v>
      </c>
      <c r="F5505" s="71">
        <v>44571</v>
      </c>
      <c r="G5505" s="72">
        <v>10064.49</v>
      </c>
      <c r="H5505" s="72">
        <v>853971.98</v>
      </c>
      <c r="I5505" s="54" t="s">
        <v>265</v>
      </c>
      <c r="J5505" s="54" t="s">
        <v>19601</v>
      </c>
      <c r="K5505" s="54" t="s">
        <v>19618</v>
      </c>
      <c r="L5505" s="54" t="s">
        <v>19619</v>
      </c>
      <c r="M5505" s="54" t="s">
        <v>19617</v>
      </c>
      <c r="N5505" s="54" t="s">
        <v>256</v>
      </c>
      <c r="O5505" s="54" t="s">
        <v>256</v>
      </c>
      <c r="P5505" s="54" t="s">
        <v>289</v>
      </c>
      <c r="Q5505" s="54" t="s">
        <v>256</v>
      </c>
      <c r="R5505" s="54" t="s">
        <v>431</v>
      </c>
      <c r="S5505" s="71"/>
      <c r="T5505" s="54" t="s">
        <v>256</v>
      </c>
      <c r="U5505" s="71">
        <v>44571</v>
      </c>
      <c r="V5505" s="54" t="s">
        <v>256</v>
      </c>
      <c r="W5505" t="str">
        <f t="shared" si="85"/>
        <v>Jan-22</v>
      </c>
    </row>
    <row r="5506" spans="1:23" x14ac:dyDescent="0.25">
      <c r="A5506" s="54" t="s">
        <v>317</v>
      </c>
      <c r="B5506" s="54" t="s">
        <v>432</v>
      </c>
      <c r="C5506" s="54" t="s">
        <v>263</v>
      </c>
      <c r="D5506" s="54" t="s">
        <v>429</v>
      </c>
      <c r="E5506" s="54" t="s">
        <v>19620</v>
      </c>
      <c r="F5506" s="71">
        <v>44571</v>
      </c>
      <c r="G5506" s="72">
        <v>244.12</v>
      </c>
      <c r="H5506" s="72">
        <v>20713.580000000002</v>
      </c>
      <c r="I5506" s="54" t="s">
        <v>265</v>
      </c>
      <c r="J5506" s="54" t="s">
        <v>19601</v>
      </c>
      <c r="K5506" s="54" t="s">
        <v>19605</v>
      </c>
      <c r="L5506" s="54" t="s">
        <v>19621</v>
      </c>
      <c r="M5506" s="54" t="s">
        <v>19620</v>
      </c>
      <c r="N5506" s="54" t="s">
        <v>256</v>
      </c>
      <c r="O5506" s="54" t="s">
        <v>256</v>
      </c>
      <c r="P5506" s="54" t="s">
        <v>289</v>
      </c>
      <c r="Q5506" s="54" t="s">
        <v>256</v>
      </c>
      <c r="R5506" s="54" t="s">
        <v>431</v>
      </c>
      <c r="S5506" s="71"/>
      <c r="T5506" s="54" t="s">
        <v>256</v>
      </c>
      <c r="U5506" s="71">
        <v>44571</v>
      </c>
      <c r="V5506" s="54" t="s">
        <v>256</v>
      </c>
      <c r="W5506" t="str">
        <f t="shared" si="85"/>
        <v>Jan-22</v>
      </c>
    </row>
    <row r="5507" spans="1:23" x14ac:dyDescent="0.25">
      <c r="A5507" s="54" t="s">
        <v>317</v>
      </c>
      <c r="B5507" s="54" t="s">
        <v>432</v>
      </c>
      <c r="C5507" s="54" t="s">
        <v>263</v>
      </c>
      <c r="D5507" s="54" t="s">
        <v>429</v>
      </c>
      <c r="E5507" s="54" t="s">
        <v>19622</v>
      </c>
      <c r="F5507" s="71">
        <v>44569</v>
      </c>
      <c r="G5507" s="72">
        <v>5847.03</v>
      </c>
      <c r="H5507" s="72">
        <v>496120.5</v>
      </c>
      <c r="I5507" s="54" t="s">
        <v>265</v>
      </c>
      <c r="J5507" s="54" t="s">
        <v>19601</v>
      </c>
      <c r="K5507" s="54" t="s">
        <v>19623</v>
      </c>
      <c r="L5507" s="54" t="s">
        <v>19624</v>
      </c>
      <c r="M5507" s="54" t="s">
        <v>19622</v>
      </c>
      <c r="N5507" s="54" t="s">
        <v>256</v>
      </c>
      <c r="O5507" s="54" t="s">
        <v>256</v>
      </c>
      <c r="P5507" s="54" t="s">
        <v>289</v>
      </c>
      <c r="Q5507" s="54" t="s">
        <v>256</v>
      </c>
      <c r="R5507" s="54" t="s">
        <v>431</v>
      </c>
      <c r="S5507" s="71"/>
      <c r="T5507" s="54" t="s">
        <v>256</v>
      </c>
      <c r="U5507" s="71">
        <v>44569</v>
      </c>
      <c r="V5507" s="54" t="s">
        <v>256</v>
      </c>
      <c r="W5507" t="str">
        <f t="shared" si="85"/>
        <v>Jan-22</v>
      </c>
    </row>
    <row r="5508" spans="1:23" x14ac:dyDescent="0.25">
      <c r="A5508" s="54" t="s">
        <v>317</v>
      </c>
      <c r="B5508" s="54" t="s">
        <v>432</v>
      </c>
      <c r="C5508" s="54" t="s">
        <v>263</v>
      </c>
      <c r="D5508" s="54" t="s">
        <v>429</v>
      </c>
      <c r="E5508" s="54" t="s">
        <v>19625</v>
      </c>
      <c r="F5508" s="71">
        <v>44569</v>
      </c>
      <c r="G5508" s="72">
        <v>13929.86</v>
      </c>
      <c r="H5508" s="72">
        <v>1181948.6200000001</v>
      </c>
      <c r="I5508" s="54" t="s">
        <v>265</v>
      </c>
      <c r="J5508" s="54" t="s">
        <v>19601</v>
      </c>
      <c r="K5508" s="54" t="s">
        <v>19626</v>
      </c>
      <c r="L5508" s="54" t="s">
        <v>19627</v>
      </c>
      <c r="M5508" s="54" t="s">
        <v>19625</v>
      </c>
      <c r="N5508" s="54" t="s">
        <v>256</v>
      </c>
      <c r="O5508" s="54" t="s">
        <v>256</v>
      </c>
      <c r="P5508" s="54" t="s">
        <v>289</v>
      </c>
      <c r="Q5508" s="54" t="s">
        <v>256</v>
      </c>
      <c r="R5508" s="54" t="s">
        <v>431</v>
      </c>
      <c r="S5508" s="71"/>
      <c r="T5508" s="54" t="s">
        <v>256</v>
      </c>
      <c r="U5508" s="71">
        <v>44569</v>
      </c>
      <c r="V5508" s="54" t="s">
        <v>256</v>
      </c>
      <c r="W5508" t="str">
        <f t="shared" si="85"/>
        <v>Jan-22</v>
      </c>
    </row>
    <row r="5509" spans="1:23" x14ac:dyDescent="0.25">
      <c r="A5509" s="54" t="s">
        <v>317</v>
      </c>
      <c r="B5509" s="54" t="s">
        <v>432</v>
      </c>
      <c r="C5509" s="54" t="s">
        <v>263</v>
      </c>
      <c r="D5509" s="54" t="s">
        <v>429</v>
      </c>
      <c r="E5509" s="54" t="s">
        <v>19628</v>
      </c>
      <c r="F5509" s="71">
        <v>44573</v>
      </c>
      <c r="G5509" s="72">
        <v>1558.37</v>
      </c>
      <c r="H5509" s="72">
        <v>132227.69</v>
      </c>
      <c r="I5509" s="54" t="s">
        <v>265</v>
      </c>
      <c r="J5509" s="54" t="s">
        <v>13789</v>
      </c>
      <c r="K5509" s="54" t="s">
        <v>19629</v>
      </c>
      <c r="L5509" s="54" t="s">
        <v>19630</v>
      </c>
      <c r="M5509" s="54" t="s">
        <v>19628</v>
      </c>
      <c r="N5509" s="54" t="s">
        <v>256</v>
      </c>
      <c r="O5509" s="54" t="s">
        <v>256</v>
      </c>
      <c r="P5509" s="54" t="s">
        <v>289</v>
      </c>
      <c r="Q5509" s="54" t="s">
        <v>256</v>
      </c>
      <c r="R5509" s="54" t="s">
        <v>431</v>
      </c>
      <c r="S5509" s="71"/>
      <c r="T5509" s="54" t="s">
        <v>256</v>
      </c>
      <c r="U5509" s="71">
        <v>44573</v>
      </c>
      <c r="V5509" s="54" t="s">
        <v>256</v>
      </c>
      <c r="W5509" t="str">
        <f t="shared" ref="W5509:W5572" si="86">TEXT(F5509,"MMM-YY")</f>
        <v>Jan-22</v>
      </c>
    </row>
    <row r="5510" spans="1:23" x14ac:dyDescent="0.25">
      <c r="A5510" s="54" t="s">
        <v>317</v>
      </c>
      <c r="B5510" s="54" t="s">
        <v>432</v>
      </c>
      <c r="C5510" s="54" t="s">
        <v>263</v>
      </c>
      <c r="D5510" s="54" t="s">
        <v>429</v>
      </c>
      <c r="E5510" s="54" t="s">
        <v>19631</v>
      </c>
      <c r="F5510" s="71">
        <v>44573</v>
      </c>
      <c r="G5510" s="72">
        <v>1244.8699999999999</v>
      </c>
      <c r="H5510" s="72">
        <v>105627.22</v>
      </c>
      <c r="I5510" s="54" t="s">
        <v>265</v>
      </c>
      <c r="J5510" s="54" t="s">
        <v>13789</v>
      </c>
      <c r="K5510" s="54" t="s">
        <v>19632</v>
      </c>
      <c r="L5510" s="54" t="s">
        <v>19633</v>
      </c>
      <c r="M5510" s="54" t="s">
        <v>19631</v>
      </c>
      <c r="N5510" s="54" t="s">
        <v>256</v>
      </c>
      <c r="O5510" s="54" t="s">
        <v>256</v>
      </c>
      <c r="P5510" s="54" t="s">
        <v>289</v>
      </c>
      <c r="Q5510" s="54" t="s">
        <v>256</v>
      </c>
      <c r="R5510" s="54" t="s">
        <v>431</v>
      </c>
      <c r="S5510" s="71"/>
      <c r="T5510" s="54" t="s">
        <v>256</v>
      </c>
      <c r="U5510" s="71">
        <v>44573</v>
      </c>
      <c r="V5510" s="54" t="s">
        <v>256</v>
      </c>
      <c r="W5510" t="str">
        <f t="shared" si="86"/>
        <v>Jan-22</v>
      </c>
    </row>
    <row r="5511" spans="1:23" x14ac:dyDescent="0.25">
      <c r="A5511" s="54" t="s">
        <v>317</v>
      </c>
      <c r="B5511" s="54" t="s">
        <v>432</v>
      </c>
      <c r="C5511" s="54" t="s">
        <v>263</v>
      </c>
      <c r="D5511" s="54" t="s">
        <v>429</v>
      </c>
      <c r="E5511" s="54" t="s">
        <v>19634</v>
      </c>
      <c r="F5511" s="71">
        <v>44573</v>
      </c>
      <c r="G5511" s="72">
        <v>109.19</v>
      </c>
      <c r="H5511" s="72">
        <v>9264.77</v>
      </c>
      <c r="I5511" s="54" t="s">
        <v>265</v>
      </c>
      <c r="J5511" s="54" t="s">
        <v>13789</v>
      </c>
      <c r="K5511" s="54" t="s">
        <v>19632</v>
      </c>
      <c r="L5511" s="54" t="s">
        <v>19635</v>
      </c>
      <c r="M5511" s="54" t="s">
        <v>19634</v>
      </c>
      <c r="N5511" s="54" t="s">
        <v>256</v>
      </c>
      <c r="O5511" s="54" t="s">
        <v>256</v>
      </c>
      <c r="P5511" s="54" t="s">
        <v>289</v>
      </c>
      <c r="Q5511" s="54" t="s">
        <v>256</v>
      </c>
      <c r="R5511" s="54" t="s">
        <v>431</v>
      </c>
      <c r="S5511" s="71"/>
      <c r="T5511" s="54" t="s">
        <v>256</v>
      </c>
      <c r="U5511" s="71">
        <v>44573</v>
      </c>
      <c r="V5511" s="54" t="s">
        <v>256</v>
      </c>
      <c r="W5511" t="str">
        <f t="shared" si="86"/>
        <v>Jan-22</v>
      </c>
    </row>
    <row r="5512" spans="1:23" x14ac:dyDescent="0.25">
      <c r="A5512" s="54" t="s">
        <v>317</v>
      </c>
      <c r="B5512" s="54" t="s">
        <v>432</v>
      </c>
      <c r="C5512" s="54" t="s">
        <v>263</v>
      </c>
      <c r="D5512" s="54" t="s">
        <v>429</v>
      </c>
      <c r="E5512" s="54" t="s">
        <v>19636</v>
      </c>
      <c r="F5512" s="71">
        <v>44573</v>
      </c>
      <c r="G5512" s="72">
        <v>124.9</v>
      </c>
      <c r="H5512" s="72">
        <v>10597.77</v>
      </c>
      <c r="I5512" s="54" t="s">
        <v>265</v>
      </c>
      <c r="J5512" s="54" t="s">
        <v>13789</v>
      </c>
      <c r="K5512" s="54" t="s">
        <v>19632</v>
      </c>
      <c r="L5512" s="54" t="s">
        <v>19637</v>
      </c>
      <c r="M5512" s="54" t="s">
        <v>19636</v>
      </c>
      <c r="N5512" s="54" t="s">
        <v>256</v>
      </c>
      <c r="O5512" s="54" t="s">
        <v>256</v>
      </c>
      <c r="P5512" s="54" t="s">
        <v>289</v>
      </c>
      <c r="Q5512" s="54" t="s">
        <v>256</v>
      </c>
      <c r="R5512" s="54" t="s">
        <v>431</v>
      </c>
      <c r="S5512" s="71"/>
      <c r="T5512" s="54" t="s">
        <v>256</v>
      </c>
      <c r="U5512" s="71">
        <v>44573</v>
      </c>
      <c r="V5512" s="54" t="s">
        <v>256</v>
      </c>
      <c r="W5512" t="str">
        <f t="shared" si="86"/>
        <v>Jan-22</v>
      </c>
    </row>
    <row r="5513" spans="1:23" x14ac:dyDescent="0.25">
      <c r="A5513" s="54" t="s">
        <v>317</v>
      </c>
      <c r="B5513" s="54" t="s">
        <v>432</v>
      </c>
      <c r="C5513" s="54" t="s">
        <v>263</v>
      </c>
      <c r="D5513" s="54" t="s">
        <v>429</v>
      </c>
      <c r="E5513" s="54" t="s">
        <v>19638</v>
      </c>
      <c r="F5513" s="71">
        <v>44573</v>
      </c>
      <c r="G5513" s="72">
        <v>908.35</v>
      </c>
      <c r="H5513" s="72">
        <v>77073.5</v>
      </c>
      <c r="I5513" s="54" t="s">
        <v>265</v>
      </c>
      <c r="J5513" s="54" t="s">
        <v>13789</v>
      </c>
      <c r="K5513" s="54" t="s">
        <v>19639</v>
      </c>
      <c r="L5513" s="54" t="s">
        <v>19640</v>
      </c>
      <c r="M5513" s="54" t="s">
        <v>19638</v>
      </c>
      <c r="N5513" s="54" t="s">
        <v>256</v>
      </c>
      <c r="O5513" s="54" t="s">
        <v>256</v>
      </c>
      <c r="P5513" s="54" t="s">
        <v>289</v>
      </c>
      <c r="Q5513" s="54" t="s">
        <v>256</v>
      </c>
      <c r="R5513" s="54" t="s">
        <v>431</v>
      </c>
      <c r="S5513" s="71"/>
      <c r="T5513" s="54" t="s">
        <v>256</v>
      </c>
      <c r="U5513" s="71">
        <v>44573</v>
      </c>
      <c r="V5513" s="54" t="s">
        <v>256</v>
      </c>
      <c r="W5513" t="str">
        <f t="shared" si="86"/>
        <v>Jan-22</v>
      </c>
    </row>
    <row r="5514" spans="1:23" x14ac:dyDescent="0.25">
      <c r="A5514" s="54" t="s">
        <v>317</v>
      </c>
      <c r="B5514" s="54" t="s">
        <v>432</v>
      </c>
      <c r="C5514" s="54" t="s">
        <v>263</v>
      </c>
      <c r="D5514" s="54" t="s">
        <v>429</v>
      </c>
      <c r="E5514" s="54" t="s">
        <v>19641</v>
      </c>
      <c r="F5514" s="71">
        <v>44577</v>
      </c>
      <c r="G5514" s="72">
        <v>1781.78</v>
      </c>
      <c r="H5514" s="72">
        <v>151184.03</v>
      </c>
      <c r="I5514" s="54" t="s">
        <v>265</v>
      </c>
      <c r="J5514" s="54" t="s">
        <v>13789</v>
      </c>
      <c r="K5514" s="54" t="s">
        <v>19642</v>
      </c>
      <c r="L5514" s="54" t="s">
        <v>19643</v>
      </c>
      <c r="M5514" s="54" t="s">
        <v>19641</v>
      </c>
      <c r="N5514" s="54" t="s">
        <v>256</v>
      </c>
      <c r="O5514" s="54" t="s">
        <v>256</v>
      </c>
      <c r="P5514" s="54" t="s">
        <v>289</v>
      </c>
      <c r="Q5514" s="54" t="s">
        <v>256</v>
      </c>
      <c r="R5514" s="54" t="s">
        <v>431</v>
      </c>
      <c r="S5514" s="71"/>
      <c r="T5514" s="54" t="s">
        <v>256</v>
      </c>
      <c r="U5514" s="71">
        <v>44577</v>
      </c>
      <c r="V5514" s="54" t="s">
        <v>256</v>
      </c>
      <c r="W5514" t="str">
        <f t="shared" si="86"/>
        <v>Jan-22</v>
      </c>
    </row>
    <row r="5515" spans="1:23" x14ac:dyDescent="0.25">
      <c r="A5515" s="54" t="s">
        <v>317</v>
      </c>
      <c r="B5515" s="54" t="s">
        <v>432</v>
      </c>
      <c r="C5515" s="54" t="s">
        <v>263</v>
      </c>
      <c r="D5515" s="54" t="s">
        <v>429</v>
      </c>
      <c r="E5515" s="54" t="s">
        <v>19644</v>
      </c>
      <c r="F5515" s="71">
        <v>44577</v>
      </c>
      <c r="G5515" s="72">
        <v>1091.9100000000001</v>
      </c>
      <c r="H5515" s="72">
        <v>92648.56</v>
      </c>
      <c r="I5515" s="54" t="s">
        <v>265</v>
      </c>
      <c r="J5515" s="54" t="s">
        <v>13789</v>
      </c>
      <c r="K5515" s="54" t="s">
        <v>19645</v>
      </c>
      <c r="L5515" s="54" t="s">
        <v>19646</v>
      </c>
      <c r="M5515" s="54" t="s">
        <v>19644</v>
      </c>
      <c r="N5515" s="54" t="s">
        <v>256</v>
      </c>
      <c r="O5515" s="54" t="s">
        <v>256</v>
      </c>
      <c r="P5515" s="54" t="s">
        <v>289</v>
      </c>
      <c r="Q5515" s="54" t="s">
        <v>256</v>
      </c>
      <c r="R5515" s="54" t="s">
        <v>431</v>
      </c>
      <c r="S5515" s="71"/>
      <c r="T5515" s="54" t="s">
        <v>256</v>
      </c>
      <c r="U5515" s="71">
        <v>44577</v>
      </c>
      <c r="V5515" s="54" t="s">
        <v>256</v>
      </c>
      <c r="W5515" t="str">
        <f t="shared" si="86"/>
        <v>Jan-22</v>
      </c>
    </row>
    <row r="5516" spans="1:23" x14ac:dyDescent="0.25">
      <c r="A5516" s="54" t="s">
        <v>317</v>
      </c>
      <c r="B5516" s="54" t="s">
        <v>432</v>
      </c>
      <c r="C5516" s="54" t="s">
        <v>263</v>
      </c>
      <c r="D5516" s="54" t="s">
        <v>429</v>
      </c>
      <c r="E5516" s="54" t="s">
        <v>19647</v>
      </c>
      <c r="F5516" s="71">
        <v>44584</v>
      </c>
      <c r="G5516" s="72">
        <v>949.08</v>
      </c>
      <c r="H5516" s="72">
        <v>80529.440000000002</v>
      </c>
      <c r="I5516" s="54" t="s">
        <v>265</v>
      </c>
      <c r="J5516" s="54" t="s">
        <v>13789</v>
      </c>
      <c r="K5516" s="54" t="s">
        <v>19648</v>
      </c>
      <c r="L5516" s="54" t="s">
        <v>19649</v>
      </c>
      <c r="M5516" s="54" t="s">
        <v>19647</v>
      </c>
      <c r="N5516" s="54" t="s">
        <v>256</v>
      </c>
      <c r="O5516" s="54" t="s">
        <v>256</v>
      </c>
      <c r="P5516" s="54" t="s">
        <v>289</v>
      </c>
      <c r="Q5516" s="54" t="s">
        <v>256</v>
      </c>
      <c r="R5516" s="54" t="s">
        <v>431</v>
      </c>
      <c r="S5516" s="71"/>
      <c r="T5516" s="54" t="s">
        <v>256</v>
      </c>
      <c r="U5516" s="71">
        <v>44584</v>
      </c>
      <c r="V5516" s="54" t="s">
        <v>256</v>
      </c>
      <c r="W5516" t="str">
        <f t="shared" si="86"/>
        <v>Jan-22</v>
      </c>
    </row>
    <row r="5517" spans="1:23" x14ac:dyDescent="0.25">
      <c r="A5517" s="54" t="s">
        <v>317</v>
      </c>
      <c r="B5517" s="54" t="s">
        <v>432</v>
      </c>
      <c r="C5517" s="54" t="s">
        <v>263</v>
      </c>
      <c r="D5517" s="54" t="s">
        <v>429</v>
      </c>
      <c r="E5517" s="54" t="s">
        <v>19650</v>
      </c>
      <c r="F5517" s="71">
        <v>44584</v>
      </c>
      <c r="G5517" s="72">
        <v>604.46</v>
      </c>
      <c r="H5517" s="72">
        <v>51288.43</v>
      </c>
      <c r="I5517" s="54" t="s">
        <v>265</v>
      </c>
      <c r="J5517" s="54" t="s">
        <v>13789</v>
      </c>
      <c r="K5517" s="54" t="s">
        <v>19648</v>
      </c>
      <c r="L5517" s="54" t="s">
        <v>19651</v>
      </c>
      <c r="M5517" s="54" t="s">
        <v>19650</v>
      </c>
      <c r="N5517" s="54" t="s">
        <v>256</v>
      </c>
      <c r="O5517" s="54" t="s">
        <v>256</v>
      </c>
      <c r="P5517" s="54" t="s">
        <v>289</v>
      </c>
      <c r="Q5517" s="54" t="s">
        <v>256</v>
      </c>
      <c r="R5517" s="54" t="s">
        <v>431</v>
      </c>
      <c r="S5517" s="71"/>
      <c r="T5517" s="54" t="s">
        <v>256</v>
      </c>
      <c r="U5517" s="71">
        <v>44584</v>
      </c>
      <c r="V5517" s="54" t="s">
        <v>256</v>
      </c>
      <c r="W5517" t="str">
        <f t="shared" si="86"/>
        <v>Jan-22</v>
      </c>
    </row>
    <row r="5518" spans="1:23" x14ac:dyDescent="0.25">
      <c r="A5518" s="54" t="s">
        <v>317</v>
      </c>
      <c r="B5518" s="54" t="s">
        <v>432</v>
      </c>
      <c r="C5518" s="54" t="s">
        <v>263</v>
      </c>
      <c r="D5518" s="54" t="s">
        <v>429</v>
      </c>
      <c r="E5518" s="54" t="s">
        <v>19652</v>
      </c>
      <c r="F5518" s="71">
        <v>44584</v>
      </c>
      <c r="G5518" s="72">
        <v>36.950000000000003</v>
      </c>
      <c r="H5518" s="72">
        <v>3135.21</v>
      </c>
      <c r="I5518" s="54" t="s">
        <v>265</v>
      </c>
      <c r="J5518" s="54" t="s">
        <v>13789</v>
      </c>
      <c r="K5518" s="54" t="s">
        <v>19648</v>
      </c>
      <c r="L5518" s="54" t="s">
        <v>19653</v>
      </c>
      <c r="M5518" s="54" t="s">
        <v>19652</v>
      </c>
      <c r="N5518" s="54" t="s">
        <v>256</v>
      </c>
      <c r="O5518" s="54" t="s">
        <v>256</v>
      </c>
      <c r="P5518" s="54" t="s">
        <v>289</v>
      </c>
      <c r="Q5518" s="54" t="s">
        <v>256</v>
      </c>
      <c r="R5518" s="54" t="s">
        <v>431</v>
      </c>
      <c r="S5518" s="71"/>
      <c r="T5518" s="54" t="s">
        <v>256</v>
      </c>
      <c r="U5518" s="71">
        <v>44584</v>
      </c>
      <c r="V5518" s="54" t="s">
        <v>256</v>
      </c>
      <c r="W5518" t="str">
        <f t="shared" si="86"/>
        <v>Jan-22</v>
      </c>
    </row>
    <row r="5519" spans="1:23" x14ac:dyDescent="0.25">
      <c r="A5519" s="54" t="s">
        <v>317</v>
      </c>
      <c r="B5519" s="54" t="s">
        <v>432</v>
      </c>
      <c r="C5519" s="54" t="s">
        <v>263</v>
      </c>
      <c r="D5519" s="54" t="s">
        <v>429</v>
      </c>
      <c r="E5519" s="54" t="s">
        <v>19654</v>
      </c>
      <c r="F5519" s="71">
        <v>44577</v>
      </c>
      <c r="G5519" s="72">
        <v>2422.58</v>
      </c>
      <c r="H5519" s="72">
        <v>205555.91</v>
      </c>
      <c r="I5519" s="54" t="s">
        <v>265</v>
      </c>
      <c r="J5519" s="54" t="s">
        <v>13789</v>
      </c>
      <c r="K5519" s="54" t="s">
        <v>19655</v>
      </c>
      <c r="L5519" s="54" t="s">
        <v>19656</v>
      </c>
      <c r="M5519" s="54" t="s">
        <v>19654</v>
      </c>
      <c r="N5519" s="54" t="s">
        <v>256</v>
      </c>
      <c r="O5519" s="54" t="s">
        <v>256</v>
      </c>
      <c r="P5519" s="54" t="s">
        <v>289</v>
      </c>
      <c r="Q5519" s="54" t="s">
        <v>256</v>
      </c>
      <c r="R5519" s="54" t="s">
        <v>431</v>
      </c>
      <c r="S5519" s="71"/>
      <c r="T5519" s="54" t="s">
        <v>256</v>
      </c>
      <c r="U5519" s="71">
        <v>44577</v>
      </c>
      <c r="V5519" s="54" t="s">
        <v>256</v>
      </c>
      <c r="W5519" t="str">
        <f t="shared" si="86"/>
        <v>Jan-22</v>
      </c>
    </row>
    <row r="5520" spans="1:23" x14ac:dyDescent="0.25">
      <c r="A5520" s="54" t="s">
        <v>317</v>
      </c>
      <c r="B5520" s="54" t="s">
        <v>432</v>
      </c>
      <c r="C5520" s="54" t="s">
        <v>263</v>
      </c>
      <c r="D5520" s="54" t="s">
        <v>429</v>
      </c>
      <c r="E5520" s="54" t="s">
        <v>19657</v>
      </c>
      <c r="F5520" s="71">
        <v>44577</v>
      </c>
      <c r="G5520" s="72">
        <v>99.73</v>
      </c>
      <c r="H5520" s="72">
        <v>8462.09</v>
      </c>
      <c r="I5520" s="54" t="s">
        <v>265</v>
      </c>
      <c r="J5520" s="54" t="s">
        <v>13789</v>
      </c>
      <c r="K5520" s="54" t="s">
        <v>19655</v>
      </c>
      <c r="L5520" s="54" t="s">
        <v>19658</v>
      </c>
      <c r="M5520" s="54" t="s">
        <v>19657</v>
      </c>
      <c r="N5520" s="54" t="s">
        <v>256</v>
      </c>
      <c r="O5520" s="54" t="s">
        <v>256</v>
      </c>
      <c r="P5520" s="54" t="s">
        <v>289</v>
      </c>
      <c r="Q5520" s="54" t="s">
        <v>256</v>
      </c>
      <c r="R5520" s="54" t="s">
        <v>431</v>
      </c>
      <c r="S5520" s="71"/>
      <c r="T5520" s="54" t="s">
        <v>256</v>
      </c>
      <c r="U5520" s="71">
        <v>44577</v>
      </c>
      <c r="V5520" s="54" t="s">
        <v>256</v>
      </c>
      <c r="W5520" t="str">
        <f t="shared" si="86"/>
        <v>Jan-22</v>
      </c>
    </row>
    <row r="5521" spans="1:23" x14ac:dyDescent="0.25">
      <c r="A5521" s="54" t="s">
        <v>317</v>
      </c>
      <c r="B5521" s="54" t="s">
        <v>432</v>
      </c>
      <c r="C5521" s="54" t="s">
        <v>263</v>
      </c>
      <c r="D5521" s="54" t="s">
        <v>429</v>
      </c>
      <c r="E5521" s="54" t="s">
        <v>19659</v>
      </c>
      <c r="F5521" s="71">
        <v>44579</v>
      </c>
      <c r="G5521" s="72">
        <v>471.27</v>
      </c>
      <c r="H5521" s="72">
        <v>39987.26</v>
      </c>
      <c r="I5521" s="54" t="s">
        <v>265</v>
      </c>
      <c r="J5521" s="54" t="s">
        <v>13789</v>
      </c>
      <c r="K5521" s="54" t="s">
        <v>19660</v>
      </c>
      <c r="L5521" s="54" t="s">
        <v>19661</v>
      </c>
      <c r="M5521" s="54" t="s">
        <v>19659</v>
      </c>
      <c r="N5521" s="54" t="s">
        <v>256</v>
      </c>
      <c r="O5521" s="54" t="s">
        <v>256</v>
      </c>
      <c r="P5521" s="54" t="s">
        <v>289</v>
      </c>
      <c r="Q5521" s="54" t="s">
        <v>256</v>
      </c>
      <c r="R5521" s="54" t="s">
        <v>431</v>
      </c>
      <c r="S5521" s="71"/>
      <c r="T5521" s="54" t="s">
        <v>256</v>
      </c>
      <c r="U5521" s="71">
        <v>44579</v>
      </c>
      <c r="V5521" s="54" t="s">
        <v>256</v>
      </c>
      <c r="W5521" t="str">
        <f t="shared" si="86"/>
        <v>Jan-22</v>
      </c>
    </row>
    <row r="5522" spans="1:23" x14ac:dyDescent="0.25">
      <c r="A5522" s="54" t="s">
        <v>317</v>
      </c>
      <c r="B5522" s="54" t="s">
        <v>432</v>
      </c>
      <c r="C5522" s="54" t="s">
        <v>263</v>
      </c>
      <c r="D5522" s="54" t="s">
        <v>429</v>
      </c>
      <c r="E5522" s="54" t="s">
        <v>19662</v>
      </c>
      <c r="F5522" s="71">
        <v>44579</v>
      </c>
      <c r="G5522" s="72">
        <v>655.01</v>
      </c>
      <c r="H5522" s="72">
        <v>55577.599999999999</v>
      </c>
      <c r="I5522" s="54" t="s">
        <v>265</v>
      </c>
      <c r="J5522" s="54" t="s">
        <v>13789</v>
      </c>
      <c r="K5522" s="54" t="s">
        <v>19660</v>
      </c>
      <c r="L5522" s="54" t="s">
        <v>19663</v>
      </c>
      <c r="M5522" s="54" t="s">
        <v>19662</v>
      </c>
      <c r="N5522" s="54" t="s">
        <v>256</v>
      </c>
      <c r="O5522" s="54" t="s">
        <v>256</v>
      </c>
      <c r="P5522" s="54" t="s">
        <v>289</v>
      </c>
      <c r="Q5522" s="54" t="s">
        <v>256</v>
      </c>
      <c r="R5522" s="54" t="s">
        <v>431</v>
      </c>
      <c r="S5522" s="71"/>
      <c r="T5522" s="54" t="s">
        <v>256</v>
      </c>
      <c r="U5522" s="71">
        <v>44579</v>
      </c>
      <c r="V5522" s="54" t="s">
        <v>256</v>
      </c>
      <c r="W5522" t="str">
        <f t="shared" si="86"/>
        <v>Jan-22</v>
      </c>
    </row>
    <row r="5523" spans="1:23" x14ac:dyDescent="0.25">
      <c r="A5523" s="54" t="s">
        <v>317</v>
      </c>
      <c r="B5523" s="54" t="s">
        <v>432</v>
      </c>
      <c r="C5523" s="54" t="s">
        <v>263</v>
      </c>
      <c r="D5523" s="54" t="s">
        <v>429</v>
      </c>
      <c r="E5523" s="54" t="s">
        <v>19664</v>
      </c>
      <c r="F5523" s="71">
        <v>44583</v>
      </c>
      <c r="G5523" s="72">
        <v>189.62</v>
      </c>
      <c r="H5523" s="72">
        <v>16089.26</v>
      </c>
      <c r="I5523" s="54" t="s">
        <v>265</v>
      </c>
      <c r="J5523" s="54" t="s">
        <v>13789</v>
      </c>
      <c r="K5523" s="54" t="s">
        <v>19665</v>
      </c>
      <c r="L5523" s="54" t="s">
        <v>19666</v>
      </c>
      <c r="M5523" s="54" t="s">
        <v>19664</v>
      </c>
      <c r="N5523" s="54" t="s">
        <v>256</v>
      </c>
      <c r="O5523" s="54" t="s">
        <v>256</v>
      </c>
      <c r="P5523" s="54" t="s">
        <v>289</v>
      </c>
      <c r="Q5523" s="54" t="s">
        <v>256</v>
      </c>
      <c r="R5523" s="54" t="s">
        <v>431</v>
      </c>
      <c r="S5523" s="71"/>
      <c r="T5523" s="54" t="s">
        <v>256</v>
      </c>
      <c r="U5523" s="71">
        <v>44583</v>
      </c>
      <c r="V5523" s="54" t="s">
        <v>256</v>
      </c>
      <c r="W5523" t="str">
        <f t="shared" si="86"/>
        <v>Jan-22</v>
      </c>
    </row>
    <row r="5524" spans="1:23" x14ac:dyDescent="0.25">
      <c r="A5524" s="54" t="s">
        <v>317</v>
      </c>
      <c r="B5524" s="54" t="s">
        <v>432</v>
      </c>
      <c r="C5524" s="54" t="s">
        <v>263</v>
      </c>
      <c r="D5524" s="54" t="s">
        <v>429</v>
      </c>
      <c r="E5524" s="54" t="s">
        <v>19667</v>
      </c>
      <c r="F5524" s="71">
        <v>44583</v>
      </c>
      <c r="G5524" s="72">
        <v>466.26</v>
      </c>
      <c r="H5524" s="72">
        <v>39562.160000000003</v>
      </c>
      <c r="I5524" s="54" t="s">
        <v>265</v>
      </c>
      <c r="J5524" s="54" t="s">
        <v>13789</v>
      </c>
      <c r="K5524" s="54" t="s">
        <v>19665</v>
      </c>
      <c r="L5524" s="54" t="s">
        <v>19668</v>
      </c>
      <c r="M5524" s="54" t="s">
        <v>19667</v>
      </c>
      <c r="N5524" s="54" t="s">
        <v>256</v>
      </c>
      <c r="O5524" s="54" t="s">
        <v>256</v>
      </c>
      <c r="P5524" s="54" t="s">
        <v>289</v>
      </c>
      <c r="Q5524" s="54" t="s">
        <v>256</v>
      </c>
      <c r="R5524" s="54" t="s">
        <v>431</v>
      </c>
      <c r="S5524" s="71"/>
      <c r="T5524" s="54" t="s">
        <v>256</v>
      </c>
      <c r="U5524" s="71">
        <v>44583</v>
      </c>
      <c r="V5524" s="54" t="s">
        <v>256</v>
      </c>
      <c r="W5524" t="str">
        <f t="shared" si="86"/>
        <v>Jan-22</v>
      </c>
    </row>
    <row r="5525" spans="1:23" x14ac:dyDescent="0.25">
      <c r="A5525" s="54" t="s">
        <v>317</v>
      </c>
      <c r="B5525" s="54" t="s">
        <v>432</v>
      </c>
      <c r="C5525" s="54" t="s">
        <v>263</v>
      </c>
      <c r="D5525" s="54" t="s">
        <v>429</v>
      </c>
      <c r="E5525" s="54" t="s">
        <v>19669</v>
      </c>
      <c r="F5525" s="71">
        <v>44583</v>
      </c>
      <c r="G5525" s="72">
        <v>91.97</v>
      </c>
      <c r="H5525" s="72">
        <v>7803.65</v>
      </c>
      <c r="I5525" s="54" t="s">
        <v>265</v>
      </c>
      <c r="J5525" s="54" t="s">
        <v>13789</v>
      </c>
      <c r="K5525" s="54" t="s">
        <v>19665</v>
      </c>
      <c r="L5525" s="54" t="s">
        <v>19670</v>
      </c>
      <c r="M5525" s="54" t="s">
        <v>19669</v>
      </c>
      <c r="N5525" s="54" t="s">
        <v>256</v>
      </c>
      <c r="O5525" s="54" t="s">
        <v>256</v>
      </c>
      <c r="P5525" s="54" t="s">
        <v>289</v>
      </c>
      <c r="Q5525" s="54" t="s">
        <v>256</v>
      </c>
      <c r="R5525" s="54" t="s">
        <v>431</v>
      </c>
      <c r="S5525" s="71"/>
      <c r="T5525" s="54" t="s">
        <v>256</v>
      </c>
      <c r="U5525" s="71">
        <v>44583</v>
      </c>
      <c r="V5525" s="54" t="s">
        <v>256</v>
      </c>
      <c r="W5525" t="str">
        <f t="shared" si="86"/>
        <v>Jan-22</v>
      </c>
    </row>
    <row r="5526" spans="1:23" x14ac:dyDescent="0.25">
      <c r="A5526" s="54" t="s">
        <v>317</v>
      </c>
      <c r="B5526" s="54" t="s">
        <v>432</v>
      </c>
      <c r="C5526" s="54" t="s">
        <v>263</v>
      </c>
      <c r="D5526" s="54" t="s">
        <v>429</v>
      </c>
      <c r="E5526" s="54" t="s">
        <v>19671</v>
      </c>
      <c r="F5526" s="71">
        <v>44583</v>
      </c>
      <c r="G5526" s="72">
        <v>28.14</v>
      </c>
      <c r="H5526" s="72">
        <v>2387.6799999999998</v>
      </c>
      <c r="I5526" s="54" t="s">
        <v>265</v>
      </c>
      <c r="J5526" s="54" t="s">
        <v>13789</v>
      </c>
      <c r="K5526" s="54" t="s">
        <v>19665</v>
      </c>
      <c r="L5526" s="54" t="s">
        <v>19672</v>
      </c>
      <c r="M5526" s="54" t="s">
        <v>19671</v>
      </c>
      <c r="N5526" s="54" t="s">
        <v>256</v>
      </c>
      <c r="O5526" s="54" t="s">
        <v>256</v>
      </c>
      <c r="P5526" s="54" t="s">
        <v>289</v>
      </c>
      <c r="Q5526" s="54" t="s">
        <v>256</v>
      </c>
      <c r="R5526" s="54" t="s">
        <v>431</v>
      </c>
      <c r="S5526" s="71"/>
      <c r="T5526" s="54" t="s">
        <v>256</v>
      </c>
      <c r="U5526" s="71">
        <v>44583</v>
      </c>
      <c r="V5526" s="54" t="s">
        <v>256</v>
      </c>
      <c r="W5526" t="str">
        <f t="shared" si="86"/>
        <v>Jan-22</v>
      </c>
    </row>
    <row r="5527" spans="1:23" x14ac:dyDescent="0.25">
      <c r="A5527" s="54" t="s">
        <v>317</v>
      </c>
      <c r="B5527" s="54" t="s">
        <v>432</v>
      </c>
      <c r="C5527" s="54" t="s">
        <v>263</v>
      </c>
      <c r="D5527" s="54" t="s">
        <v>429</v>
      </c>
      <c r="E5527" s="54" t="s">
        <v>19673</v>
      </c>
      <c r="F5527" s="71">
        <v>44583</v>
      </c>
      <c r="G5527" s="72">
        <v>188.7</v>
      </c>
      <c r="H5527" s="72">
        <v>16011.2</v>
      </c>
      <c r="I5527" s="54" t="s">
        <v>265</v>
      </c>
      <c r="J5527" s="54" t="s">
        <v>13789</v>
      </c>
      <c r="K5527" s="54" t="s">
        <v>19674</v>
      </c>
      <c r="L5527" s="54" t="s">
        <v>19675</v>
      </c>
      <c r="M5527" s="54" t="s">
        <v>19673</v>
      </c>
      <c r="N5527" s="54" t="s">
        <v>256</v>
      </c>
      <c r="O5527" s="54" t="s">
        <v>256</v>
      </c>
      <c r="P5527" s="54" t="s">
        <v>289</v>
      </c>
      <c r="Q5527" s="54" t="s">
        <v>256</v>
      </c>
      <c r="R5527" s="54" t="s">
        <v>431</v>
      </c>
      <c r="S5527" s="71"/>
      <c r="T5527" s="54" t="s">
        <v>256</v>
      </c>
      <c r="U5527" s="71">
        <v>44583</v>
      </c>
      <c r="V5527" s="54" t="s">
        <v>256</v>
      </c>
      <c r="W5527" t="str">
        <f t="shared" si="86"/>
        <v>Jan-22</v>
      </c>
    </row>
    <row r="5528" spans="1:23" x14ac:dyDescent="0.25">
      <c r="A5528" s="54" t="s">
        <v>317</v>
      </c>
      <c r="B5528" s="54" t="s">
        <v>432</v>
      </c>
      <c r="C5528" s="54" t="s">
        <v>263</v>
      </c>
      <c r="D5528" s="54" t="s">
        <v>429</v>
      </c>
      <c r="E5528" s="54" t="s">
        <v>19676</v>
      </c>
      <c r="F5528" s="71">
        <v>44586</v>
      </c>
      <c r="G5528" s="72">
        <v>2793.96</v>
      </c>
      <c r="H5528" s="72">
        <v>237067.51</v>
      </c>
      <c r="I5528" s="54" t="s">
        <v>265</v>
      </c>
      <c r="J5528" s="54" t="s">
        <v>13789</v>
      </c>
      <c r="K5528" s="54" t="s">
        <v>19677</v>
      </c>
      <c r="L5528" s="54" t="s">
        <v>19678</v>
      </c>
      <c r="M5528" s="54" t="s">
        <v>19676</v>
      </c>
      <c r="N5528" s="54" t="s">
        <v>256</v>
      </c>
      <c r="O5528" s="54" t="s">
        <v>256</v>
      </c>
      <c r="P5528" s="54" t="s">
        <v>289</v>
      </c>
      <c r="Q5528" s="54" t="s">
        <v>256</v>
      </c>
      <c r="R5528" s="54" t="s">
        <v>431</v>
      </c>
      <c r="S5528" s="71"/>
      <c r="T5528" s="54" t="s">
        <v>256</v>
      </c>
      <c r="U5528" s="71">
        <v>44586</v>
      </c>
      <c r="V5528" s="54" t="s">
        <v>256</v>
      </c>
      <c r="W5528" t="str">
        <f t="shared" si="86"/>
        <v>Jan-22</v>
      </c>
    </row>
    <row r="5529" spans="1:23" x14ac:dyDescent="0.25">
      <c r="A5529" s="54" t="s">
        <v>317</v>
      </c>
      <c r="B5529" s="54" t="s">
        <v>432</v>
      </c>
      <c r="C5529" s="54" t="s">
        <v>263</v>
      </c>
      <c r="D5529" s="54" t="s">
        <v>429</v>
      </c>
      <c r="E5529" s="54" t="s">
        <v>19679</v>
      </c>
      <c r="F5529" s="71">
        <v>44586</v>
      </c>
      <c r="G5529" s="72">
        <v>5840.74</v>
      </c>
      <c r="H5529" s="72">
        <v>495586.79</v>
      </c>
      <c r="I5529" s="54" t="s">
        <v>265</v>
      </c>
      <c r="J5529" s="54" t="s">
        <v>13789</v>
      </c>
      <c r="K5529" s="54" t="s">
        <v>19680</v>
      </c>
      <c r="L5529" s="54" t="s">
        <v>19681</v>
      </c>
      <c r="M5529" s="54" t="s">
        <v>19679</v>
      </c>
      <c r="N5529" s="54" t="s">
        <v>256</v>
      </c>
      <c r="O5529" s="54" t="s">
        <v>256</v>
      </c>
      <c r="P5529" s="54" t="s">
        <v>289</v>
      </c>
      <c r="Q5529" s="54" t="s">
        <v>256</v>
      </c>
      <c r="R5529" s="54" t="s">
        <v>431</v>
      </c>
      <c r="S5529" s="71"/>
      <c r="T5529" s="54" t="s">
        <v>256</v>
      </c>
      <c r="U5529" s="71">
        <v>44586</v>
      </c>
      <c r="V5529" s="54" t="s">
        <v>256</v>
      </c>
      <c r="W5529" t="str">
        <f t="shared" si="86"/>
        <v>Jan-22</v>
      </c>
    </row>
    <row r="5530" spans="1:23" x14ac:dyDescent="0.25">
      <c r="A5530" s="54" t="s">
        <v>317</v>
      </c>
      <c r="B5530" s="54" t="s">
        <v>432</v>
      </c>
      <c r="C5530" s="54" t="s">
        <v>263</v>
      </c>
      <c r="D5530" s="54" t="s">
        <v>429</v>
      </c>
      <c r="E5530" s="54" t="s">
        <v>19682</v>
      </c>
      <c r="F5530" s="71">
        <v>44585</v>
      </c>
      <c r="G5530" s="72">
        <v>2239.75</v>
      </c>
      <c r="H5530" s="72">
        <v>190042.79</v>
      </c>
      <c r="I5530" s="54" t="s">
        <v>265</v>
      </c>
      <c r="J5530" s="54" t="s">
        <v>13789</v>
      </c>
      <c r="K5530" s="54" t="s">
        <v>19683</v>
      </c>
      <c r="L5530" s="54" t="s">
        <v>19684</v>
      </c>
      <c r="M5530" s="54" t="s">
        <v>19682</v>
      </c>
      <c r="N5530" s="54" t="s">
        <v>256</v>
      </c>
      <c r="O5530" s="54" t="s">
        <v>256</v>
      </c>
      <c r="P5530" s="54" t="s">
        <v>289</v>
      </c>
      <c r="Q5530" s="54" t="s">
        <v>256</v>
      </c>
      <c r="R5530" s="54" t="s">
        <v>431</v>
      </c>
      <c r="S5530" s="71"/>
      <c r="T5530" s="54" t="s">
        <v>256</v>
      </c>
      <c r="U5530" s="71">
        <v>44585</v>
      </c>
      <c r="V5530" s="54" t="s">
        <v>256</v>
      </c>
      <c r="W5530" t="str">
        <f t="shared" si="86"/>
        <v>Jan-22</v>
      </c>
    </row>
    <row r="5531" spans="1:23" x14ac:dyDescent="0.25">
      <c r="A5531" s="54" t="s">
        <v>317</v>
      </c>
      <c r="B5531" s="54" t="s">
        <v>432</v>
      </c>
      <c r="C5531" s="54" t="s">
        <v>263</v>
      </c>
      <c r="D5531" s="54" t="s">
        <v>429</v>
      </c>
      <c r="E5531" s="54" t="s">
        <v>19685</v>
      </c>
      <c r="F5531" s="71">
        <v>44590</v>
      </c>
      <c r="G5531" s="72">
        <v>2752.12</v>
      </c>
      <c r="H5531" s="72">
        <v>233517.38</v>
      </c>
      <c r="I5531" s="54" t="s">
        <v>265</v>
      </c>
      <c r="J5531" s="54" t="s">
        <v>13789</v>
      </c>
      <c r="K5531" s="54" t="s">
        <v>19686</v>
      </c>
      <c r="L5531" s="54" t="s">
        <v>19687</v>
      </c>
      <c r="M5531" s="54" t="s">
        <v>19685</v>
      </c>
      <c r="N5531" s="54" t="s">
        <v>256</v>
      </c>
      <c r="O5531" s="54" t="s">
        <v>256</v>
      </c>
      <c r="P5531" s="54" t="s">
        <v>289</v>
      </c>
      <c r="Q5531" s="54" t="s">
        <v>256</v>
      </c>
      <c r="R5531" s="54" t="s">
        <v>431</v>
      </c>
      <c r="S5531" s="71"/>
      <c r="T5531" s="54" t="s">
        <v>256</v>
      </c>
      <c r="U5531" s="71">
        <v>44590</v>
      </c>
      <c r="V5531" s="54" t="s">
        <v>256</v>
      </c>
      <c r="W5531" t="str">
        <f t="shared" si="86"/>
        <v>Jan-22</v>
      </c>
    </row>
    <row r="5532" spans="1:23" x14ac:dyDescent="0.25">
      <c r="A5532" s="54" t="s">
        <v>317</v>
      </c>
      <c r="B5532" s="54" t="s">
        <v>432</v>
      </c>
      <c r="C5532" s="54" t="s">
        <v>263</v>
      </c>
      <c r="D5532" s="54" t="s">
        <v>429</v>
      </c>
      <c r="E5532" s="54" t="s">
        <v>19688</v>
      </c>
      <c r="F5532" s="71">
        <v>44587</v>
      </c>
      <c r="G5532" s="72">
        <v>678.82</v>
      </c>
      <c r="H5532" s="72">
        <v>57597.88</v>
      </c>
      <c r="I5532" s="54" t="s">
        <v>265</v>
      </c>
      <c r="J5532" s="54" t="s">
        <v>13789</v>
      </c>
      <c r="K5532" s="54" t="s">
        <v>19689</v>
      </c>
      <c r="L5532" s="54" t="s">
        <v>19690</v>
      </c>
      <c r="M5532" s="54" t="s">
        <v>19688</v>
      </c>
      <c r="N5532" s="54" t="s">
        <v>256</v>
      </c>
      <c r="O5532" s="54" t="s">
        <v>256</v>
      </c>
      <c r="P5532" s="54" t="s">
        <v>289</v>
      </c>
      <c r="Q5532" s="54" t="s">
        <v>256</v>
      </c>
      <c r="R5532" s="54" t="s">
        <v>431</v>
      </c>
      <c r="S5532" s="71"/>
      <c r="T5532" s="54" t="s">
        <v>256</v>
      </c>
      <c r="U5532" s="71">
        <v>44587</v>
      </c>
      <c r="V5532" s="54" t="s">
        <v>256</v>
      </c>
      <c r="W5532" t="str">
        <f t="shared" si="86"/>
        <v>Jan-22</v>
      </c>
    </row>
    <row r="5533" spans="1:23" x14ac:dyDescent="0.25">
      <c r="A5533" s="54" t="s">
        <v>317</v>
      </c>
      <c r="B5533" s="54" t="s">
        <v>432</v>
      </c>
      <c r="C5533" s="54" t="s">
        <v>263</v>
      </c>
      <c r="D5533" s="54" t="s">
        <v>429</v>
      </c>
      <c r="E5533" s="54" t="s">
        <v>19691</v>
      </c>
      <c r="F5533" s="71">
        <v>44588</v>
      </c>
      <c r="G5533" s="72">
        <v>2618.6799999999998</v>
      </c>
      <c r="H5533" s="72">
        <v>222195</v>
      </c>
      <c r="I5533" s="54" t="s">
        <v>265</v>
      </c>
      <c r="J5533" s="54" t="s">
        <v>13789</v>
      </c>
      <c r="K5533" s="54" t="s">
        <v>19692</v>
      </c>
      <c r="L5533" s="54" t="s">
        <v>19693</v>
      </c>
      <c r="M5533" s="54" t="s">
        <v>19691</v>
      </c>
      <c r="N5533" s="54" t="s">
        <v>256</v>
      </c>
      <c r="O5533" s="54" t="s">
        <v>256</v>
      </c>
      <c r="P5533" s="54" t="s">
        <v>289</v>
      </c>
      <c r="Q5533" s="54" t="s">
        <v>256</v>
      </c>
      <c r="R5533" s="54" t="s">
        <v>431</v>
      </c>
      <c r="S5533" s="71"/>
      <c r="T5533" s="54" t="s">
        <v>256</v>
      </c>
      <c r="U5533" s="71">
        <v>44588</v>
      </c>
      <c r="V5533" s="54" t="s">
        <v>256</v>
      </c>
      <c r="W5533" t="str">
        <f t="shared" si="86"/>
        <v>Jan-22</v>
      </c>
    </row>
    <row r="5534" spans="1:23" x14ac:dyDescent="0.25">
      <c r="A5534" s="54" t="s">
        <v>317</v>
      </c>
      <c r="B5534" s="54" t="s">
        <v>432</v>
      </c>
      <c r="C5534" s="54" t="s">
        <v>263</v>
      </c>
      <c r="D5534" s="54" t="s">
        <v>429</v>
      </c>
      <c r="E5534" s="54" t="s">
        <v>19694</v>
      </c>
      <c r="F5534" s="71">
        <v>44587</v>
      </c>
      <c r="G5534" s="72">
        <v>192.08</v>
      </c>
      <c r="H5534" s="72">
        <v>16297.99</v>
      </c>
      <c r="I5534" s="54" t="s">
        <v>265</v>
      </c>
      <c r="J5534" s="54" t="s">
        <v>13789</v>
      </c>
      <c r="K5534" s="54" t="s">
        <v>19695</v>
      </c>
      <c r="L5534" s="54" t="s">
        <v>19696</v>
      </c>
      <c r="M5534" s="54" t="s">
        <v>19694</v>
      </c>
      <c r="N5534" s="54" t="s">
        <v>256</v>
      </c>
      <c r="O5534" s="54" t="s">
        <v>256</v>
      </c>
      <c r="P5534" s="54" t="s">
        <v>289</v>
      </c>
      <c r="Q5534" s="54" t="s">
        <v>256</v>
      </c>
      <c r="R5534" s="54" t="s">
        <v>431</v>
      </c>
      <c r="S5534" s="71"/>
      <c r="T5534" s="54" t="s">
        <v>256</v>
      </c>
      <c r="U5534" s="71">
        <v>44587</v>
      </c>
      <c r="V5534" s="54" t="s">
        <v>256</v>
      </c>
      <c r="W5534" t="str">
        <f t="shared" si="86"/>
        <v>Jan-22</v>
      </c>
    </row>
    <row r="5535" spans="1:23" x14ac:dyDescent="0.25">
      <c r="A5535" s="54" t="s">
        <v>317</v>
      </c>
      <c r="B5535" s="54" t="s">
        <v>432</v>
      </c>
      <c r="C5535" s="54" t="s">
        <v>263</v>
      </c>
      <c r="D5535" s="54" t="s">
        <v>429</v>
      </c>
      <c r="E5535" s="54" t="s">
        <v>19697</v>
      </c>
      <c r="F5535" s="71">
        <v>44587</v>
      </c>
      <c r="G5535" s="72">
        <v>1053.33</v>
      </c>
      <c r="H5535" s="72">
        <v>89375.05</v>
      </c>
      <c r="I5535" s="54" t="s">
        <v>265</v>
      </c>
      <c r="J5535" s="54" t="s">
        <v>13789</v>
      </c>
      <c r="K5535" s="54" t="s">
        <v>19698</v>
      </c>
      <c r="L5535" s="54" t="s">
        <v>19699</v>
      </c>
      <c r="M5535" s="54" t="s">
        <v>19697</v>
      </c>
      <c r="N5535" s="54" t="s">
        <v>256</v>
      </c>
      <c r="O5535" s="54" t="s">
        <v>256</v>
      </c>
      <c r="P5535" s="54" t="s">
        <v>289</v>
      </c>
      <c r="Q5535" s="54" t="s">
        <v>256</v>
      </c>
      <c r="R5535" s="54" t="s">
        <v>431</v>
      </c>
      <c r="S5535" s="71"/>
      <c r="T5535" s="54" t="s">
        <v>256</v>
      </c>
      <c r="U5535" s="71">
        <v>44587</v>
      </c>
      <c r="V5535" s="54" t="s">
        <v>256</v>
      </c>
      <c r="W5535" t="str">
        <f t="shared" si="86"/>
        <v>Jan-22</v>
      </c>
    </row>
    <row r="5536" spans="1:23" x14ac:dyDescent="0.25">
      <c r="A5536" s="54" t="s">
        <v>317</v>
      </c>
      <c r="B5536" s="54" t="s">
        <v>432</v>
      </c>
      <c r="C5536" s="54" t="s">
        <v>263</v>
      </c>
      <c r="D5536" s="54" t="s">
        <v>429</v>
      </c>
      <c r="E5536" s="54" t="s">
        <v>19700</v>
      </c>
      <c r="F5536" s="71">
        <v>44587</v>
      </c>
      <c r="G5536" s="72">
        <v>3626.6</v>
      </c>
      <c r="H5536" s="72">
        <v>307717.01</v>
      </c>
      <c r="I5536" s="54" t="s">
        <v>265</v>
      </c>
      <c r="J5536" s="54" t="s">
        <v>13789</v>
      </c>
      <c r="K5536" s="54" t="s">
        <v>19698</v>
      </c>
      <c r="L5536" s="54" t="s">
        <v>19701</v>
      </c>
      <c r="M5536" s="54" t="s">
        <v>19700</v>
      </c>
      <c r="N5536" s="54" t="s">
        <v>256</v>
      </c>
      <c r="O5536" s="54" t="s">
        <v>256</v>
      </c>
      <c r="P5536" s="54" t="s">
        <v>289</v>
      </c>
      <c r="Q5536" s="54" t="s">
        <v>256</v>
      </c>
      <c r="R5536" s="54" t="s">
        <v>431</v>
      </c>
      <c r="S5536" s="71"/>
      <c r="T5536" s="54" t="s">
        <v>256</v>
      </c>
      <c r="U5536" s="71">
        <v>44587</v>
      </c>
      <c r="V5536" s="54" t="s">
        <v>256</v>
      </c>
      <c r="W5536" t="str">
        <f t="shared" si="86"/>
        <v>Jan-22</v>
      </c>
    </row>
    <row r="5537" spans="1:23" x14ac:dyDescent="0.25">
      <c r="A5537" s="54" t="s">
        <v>317</v>
      </c>
      <c r="B5537" s="54" t="s">
        <v>432</v>
      </c>
      <c r="C5537" s="54" t="s">
        <v>263</v>
      </c>
      <c r="D5537" s="54" t="s">
        <v>429</v>
      </c>
      <c r="E5537" s="54" t="s">
        <v>19702</v>
      </c>
      <c r="F5537" s="71">
        <v>44587</v>
      </c>
      <c r="G5537" s="72">
        <v>279.58999999999997</v>
      </c>
      <c r="H5537" s="72">
        <v>23723.21</v>
      </c>
      <c r="I5537" s="54" t="s">
        <v>265</v>
      </c>
      <c r="J5537" s="54" t="s">
        <v>13789</v>
      </c>
      <c r="K5537" s="54" t="s">
        <v>19698</v>
      </c>
      <c r="L5537" s="54" t="s">
        <v>19703</v>
      </c>
      <c r="M5537" s="54" t="s">
        <v>19702</v>
      </c>
      <c r="N5537" s="54" t="s">
        <v>256</v>
      </c>
      <c r="O5537" s="54" t="s">
        <v>256</v>
      </c>
      <c r="P5537" s="54" t="s">
        <v>289</v>
      </c>
      <c r="Q5537" s="54" t="s">
        <v>256</v>
      </c>
      <c r="R5537" s="54" t="s">
        <v>431</v>
      </c>
      <c r="S5537" s="71"/>
      <c r="T5537" s="54" t="s">
        <v>256</v>
      </c>
      <c r="U5537" s="71">
        <v>44587</v>
      </c>
      <c r="V5537" s="54" t="s">
        <v>256</v>
      </c>
      <c r="W5537" t="str">
        <f t="shared" si="86"/>
        <v>Jan-22</v>
      </c>
    </row>
    <row r="5538" spans="1:23" x14ac:dyDescent="0.25">
      <c r="A5538" s="54" t="s">
        <v>317</v>
      </c>
      <c r="B5538" s="54" t="s">
        <v>432</v>
      </c>
      <c r="C5538" s="54" t="s">
        <v>263</v>
      </c>
      <c r="D5538" s="54" t="s">
        <v>429</v>
      </c>
      <c r="E5538" s="54" t="s">
        <v>19704</v>
      </c>
      <c r="F5538" s="71">
        <v>44588</v>
      </c>
      <c r="G5538" s="72">
        <v>1463.74</v>
      </c>
      <c r="H5538" s="72">
        <v>124198.34</v>
      </c>
      <c r="I5538" s="54" t="s">
        <v>265</v>
      </c>
      <c r="J5538" s="54" t="s">
        <v>13789</v>
      </c>
      <c r="K5538" s="54" t="s">
        <v>19705</v>
      </c>
      <c r="L5538" s="54" t="s">
        <v>19706</v>
      </c>
      <c r="M5538" s="54" t="s">
        <v>19704</v>
      </c>
      <c r="N5538" s="54" t="s">
        <v>256</v>
      </c>
      <c r="O5538" s="54" t="s">
        <v>256</v>
      </c>
      <c r="P5538" s="54" t="s">
        <v>289</v>
      </c>
      <c r="Q5538" s="54" t="s">
        <v>256</v>
      </c>
      <c r="R5538" s="54" t="s">
        <v>431</v>
      </c>
      <c r="S5538" s="71"/>
      <c r="T5538" s="54" t="s">
        <v>256</v>
      </c>
      <c r="U5538" s="71">
        <v>44588</v>
      </c>
      <c r="V5538" s="54" t="s">
        <v>256</v>
      </c>
      <c r="W5538" t="str">
        <f t="shared" si="86"/>
        <v>Jan-22</v>
      </c>
    </row>
    <row r="5539" spans="1:23" x14ac:dyDescent="0.25">
      <c r="A5539" s="54" t="s">
        <v>317</v>
      </c>
      <c r="B5539" s="54" t="s">
        <v>432</v>
      </c>
      <c r="C5539" s="54" t="s">
        <v>263</v>
      </c>
      <c r="D5539" s="54" t="s">
        <v>429</v>
      </c>
      <c r="E5539" s="54" t="s">
        <v>19707</v>
      </c>
      <c r="F5539" s="71">
        <v>44577</v>
      </c>
      <c r="G5539" s="72">
        <v>1121.8599999999999</v>
      </c>
      <c r="H5539" s="72">
        <v>95189.82</v>
      </c>
      <c r="I5539" s="54" t="s">
        <v>265</v>
      </c>
      <c r="J5539" s="54" t="s">
        <v>19708</v>
      </c>
      <c r="K5539" s="54" t="s">
        <v>19655</v>
      </c>
      <c r="L5539" s="54" t="s">
        <v>19709</v>
      </c>
      <c r="M5539" s="54" t="s">
        <v>19707</v>
      </c>
      <c r="N5539" s="54" t="s">
        <v>256</v>
      </c>
      <c r="O5539" s="54" t="s">
        <v>256</v>
      </c>
      <c r="P5539" s="54" t="s">
        <v>289</v>
      </c>
      <c r="Q5539" s="54" t="s">
        <v>256</v>
      </c>
      <c r="R5539" s="54" t="s">
        <v>431</v>
      </c>
      <c r="S5539" s="71"/>
      <c r="T5539" s="54" t="s">
        <v>256</v>
      </c>
      <c r="U5539" s="71">
        <v>44577</v>
      </c>
      <c r="V5539" s="54" t="s">
        <v>256</v>
      </c>
      <c r="W5539" t="str">
        <f t="shared" si="86"/>
        <v>Jan-22</v>
      </c>
    </row>
    <row r="5540" spans="1:23" x14ac:dyDescent="0.25">
      <c r="A5540" s="54" t="s">
        <v>318</v>
      </c>
      <c r="B5540" s="54" t="s">
        <v>432</v>
      </c>
      <c r="C5540" s="54" t="s">
        <v>263</v>
      </c>
      <c r="D5540" s="54" t="s">
        <v>429</v>
      </c>
      <c r="E5540" s="54" t="s">
        <v>19710</v>
      </c>
      <c r="F5540" s="71">
        <v>44581</v>
      </c>
      <c r="G5540" s="72">
        <v>30167.21</v>
      </c>
      <c r="H5540" s="72">
        <v>2559687.77</v>
      </c>
      <c r="I5540" s="54" t="s">
        <v>265</v>
      </c>
      <c r="J5540" s="54" t="s">
        <v>17481</v>
      </c>
      <c r="K5540" s="54" t="s">
        <v>19711</v>
      </c>
      <c r="L5540" s="54" t="s">
        <v>19712</v>
      </c>
      <c r="M5540" s="54" t="s">
        <v>19710</v>
      </c>
      <c r="N5540" s="54" t="s">
        <v>256</v>
      </c>
      <c r="O5540" s="54" t="s">
        <v>256</v>
      </c>
      <c r="P5540" s="54" t="s">
        <v>440</v>
      </c>
      <c r="Q5540" s="54" t="s">
        <v>256</v>
      </c>
      <c r="R5540" s="54" t="s">
        <v>431</v>
      </c>
      <c r="S5540" s="71"/>
      <c r="T5540" s="54" t="s">
        <v>256</v>
      </c>
      <c r="U5540" s="71">
        <v>44581</v>
      </c>
      <c r="V5540" s="54" t="s">
        <v>256</v>
      </c>
      <c r="W5540" t="str">
        <f t="shared" si="86"/>
        <v>Jan-22</v>
      </c>
    </row>
    <row r="5541" spans="1:23" x14ac:dyDescent="0.25">
      <c r="A5541" s="54" t="s">
        <v>318</v>
      </c>
      <c r="B5541" s="54" t="s">
        <v>432</v>
      </c>
      <c r="C5541" s="54" t="s">
        <v>263</v>
      </c>
      <c r="D5541" s="54" t="s">
        <v>429</v>
      </c>
      <c r="E5541" s="54" t="s">
        <v>19713</v>
      </c>
      <c r="F5541" s="71">
        <v>44585</v>
      </c>
      <c r="G5541" s="72">
        <v>2043.19</v>
      </c>
      <c r="H5541" s="72">
        <v>173364.67</v>
      </c>
      <c r="I5541" s="54" t="s">
        <v>265</v>
      </c>
      <c r="J5541" s="54" t="s">
        <v>17481</v>
      </c>
      <c r="K5541" s="54" t="s">
        <v>19714</v>
      </c>
      <c r="L5541" s="54" t="s">
        <v>19715</v>
      </c>
      <c r="M5541" s="54" t="s">
        <v>19713</v>
      </c>
      <c r="N5541" s="54" t="s">
        <v>256</v>
      </c>
      <c r="O5541" s="54" t="s">
        <v>256</v>
      </c>
      <c r="P5541" s="54" t="s">
        <v>440</v>
      </c>
      <c r="Q5541" s="54" t="s">
        <v>256</v>
      </c>
      <c r="R5541" s="54" t="s">
        <v>431</v>
      </c>
      <c r="S5541" s="71"/>
      <c r="T5541" s="54" t="s">
        <v>256</v>
      </c>
      <c r="U5541" s="71">
        <v>44585</v>
      </c>
      <c r="V5541" s="54" t="s">
        <v>256</v>
      </c>
      <c r="W5541" t="str">
        <f t="shared" si="86"/>
        <v>Jan-22</v>
      </c>
    </row>
    <row r="5542" spans="1:23" x14ac:dyDescent="0.25">
      <c r="A5542" s="54" t="s">
        <v>318</v>
      </c>
      <c r="B5542" s="54" t="s">
        <v>432</v>
      </c>
      <c r="C5542" s="54" t="s">
        <v>263</v>
      </c>
      <c r="D5542" s="54" t="s">
        <v>429</v>
      </c>
      <c r="E5542" s="54" t="s">
        <v>19716</v>
      </c>
      <c r="F5542" s="71">
        <v>44587</v>
      </c>
      <c r="G5542" s="72">
        <v>10755.64</v>
      </c>
      <c r="H5542" s="72">
        <v>912616.05</v>
      </c>
      <c r="I5542" s="54" t="s">
        <v>265</v>
      </c>
      <c r="J5542" s="54" t="s">
        <v>17481</v>
      </c>
      <c r="K5542" s="54" t="s">
        <v>19717</v>
      </c>
      <c r="L5542" s="54" t="s">
        <v>19718</v>
      </c>
      <c r="M5542" s="54" t="s">
        <v>19716</v>
      </c>
      <c r="N5542" s="54" t="s">
        <v>256</v>
      </c>
      <c r="O5542" s="54" t="s">
        <v>256</v>
      </c>
      <c r="P5542" s="54" t="s">
        <v>440</v>
      </c>
      <c r="Q5542" s="54" t="s">
        <v>256</v>
      </c>
      <c r="R5542" s="54" t="s">
        <v>431</v>
      </c>
      <c r="S5542" s="71"/>
      <c r="T5542" s="54" t="s">
        <v>256</v>
      </c>
      <c r="U5542" s="71">
        <v>44587</v>
      </c>
      <c r="V5542" s="54" t="s">
        <v>256</v>
      </c>
      <c r="W5542" t="str">
        <f t="shared" si="86"/>
        <v>Jan-22</v>
      </c>
    </row>
    <row r="5543" spans="1:23" x14ac:dyDescent="0.25">
      <c r="A5543" s="54" t="s">
        <v>318</v>
      </c>
      <c r="B5543" s="54" t="s">
        <v>432</v>
      </c>
      <c r="C5543" s="54" t="s">
        <v>263</v>
      </c>
      <c r="D5543" s="54" t="s">
        <v>429</v>
      </c>
      <c r="E5543" s="54" t="s">
        <v>19719</v>
      </c>
      <c r="F5543" s="71">
        <v>44592</v>
      </c>
      <c r="G5543" s="72">
        <v>17072.73</v>
      </c>
      <c r="H5543" s="72">
        <v>1448621.14</v>
      </c>
      <c r="I5543" s="54" t="s">
        <v>265</v>
      </c>
      <c r="J5543" s="54" t="s">
        <v>17481</v>
      </c>
      <c r="K5543" s="54" t="s">
        <v>19720</v>
      </c>
      <c r="L5543" s="54" t="s">
        <v>19721</v>
      </c>
      <c r="M5543" s="54" t="s">
        <v>19719</v>
      </c>
      <c r="N5543" s="54" t="s">
        <v>256</v>
      </c>
      <c r="O5543" s="54" t="s">
        <v>256</v>
      </c>
      <c r="P5543" s="54" t="s">
        <v>440</v>
      </c>
      <c r="Q5543" s="54" t="s">
        <v>256</v>
      </c>
      <c r="R5543" s="54" t="s">
        <v>431</v>
      </c>
      <c r="S5543" s="71"/>
      <c r="T5543" s="54" t="s">
        <v>256</v>
      </c>
      <c r="U5543" s="71">
        <v>44592</v>
      </c>
      <c r="V5543" s="54" t="s">
        <v>256</v>
      </c>
      <c r="W5543" t="str">
        <f t="shared" si="86"/>
        <v>Jan-22</v>
      </c>
    </row>
    <row r="5544" spans="1:23" x14ac:dyDescent="0.25">
      <c r="A5544" s="54" t="s">
        <v>318</v>
      </c>
      <c r="B5544" s="54" t="s">
        <v>432</v>
      </c>
      <c r="C5544" s="54" t="s">
        <v>263</v>
      </c>
      <c r="D5544" s="54" t="s">
        <v>429</v>
      </c>
      <c r="E5544" s="54" t="s">
        <v>19722</v>
      </c>
      <c r="F5544" s="71">
        <v>44590</v>
      </c>
      <c r="G5544" s="72">
        <v>19504.03</v>
      </c>
      <c r="H5544" s="72">
        <v>1654916.95</v>
      </c>
      <c r="I5544" s="54" t="s">
        <v>265</v>
      </c>
      <c r="J5544" s="54" t="s">
        <v>17481</v>
      </c>
      <c r="K5544" s="54" t="s">
        <v>19723</v>
      </c>
      <c r="L5544" s="54" t="s">
        <v>19724</v>
      </c>
      <c r="M5544" s="54" t="s">
        <v>19722</v>
      </c>
      <c r="N5544" s="54" t="s">
        <v>256</v>
      </c>
      <c r="O5544" s="54" t="s">
        <v>256</v>
      </c>
      <c r="P5544" s="54" t="s">
        <v>440</v>
      </c>
      <c r="Q5544" s="54" t="s">
        <v>256</v>
      </c>
      <c r="R5544" s="54" t="s">
        <v>431</v>
      </c>
      <c r="S5544" s="71"/>
      <c r="T5544" s="54" t="s">
        <v>256</v>
      </c>
      <c r="U5544" s="71">
        <v>44590</v>
      </c>
      <c r="V5544" s="54" t="s">
        <v>256</v>
      </c>
      <c r="W5544" t="str">
        <f t="shared" si="86"/>
        <v>Jan-22</v>
      </c>
    </row>
    <row r="5545" spans="1:23" x14ac:dyDescent="0.25">
      <c r="A5545" s="54" t="s">
        <v>318</v>
      </c>
      <c r="B5545" s="54" t="s">
        <v>432</v>
      </c>
      <c r="C5545" s="54" t="s">
        <v>263</v>
      </c>
      <c r="D5545" s="54" t="s">
        <v>429</v>
      </c>
      <c r="E5545" s="54" t="s">
        <v>19725</v>
      </c>
      <c r="F5545" s="71">
        <v>44590</v>
      </c>
      <c r="G5545" s="72">
        <v>16246.91</v>
      </c>
      <c r="H5545" s="72">
        <v>1378550.31</v>
      </c>
      <c r="I5545" s="54" t="s">
        <v>265</v>
      </c>
      <c r="J5545" s="54" t="s">
        <v>17481</v>
      </c>
      <c r="K5545" s="54" t="s">
        <v>19723</v>
      </c>
      <c r="L5545" s="54" t="s">
        <v>19726</v>
      </c>
      <c r="M5545" s="54" t="s">
        <v>19725</v>
      </c>
      <c r="N5545" s="54" t="s">
        <v>256</v>
      </c>
      <c r="O5545" s="54" t="s">
        <v>256</v>
      </c>
      <c r="P5545" s="54" t="s">
        <v>440</v>
      </c>
      <c r="Q5545" s="54" t="s">
        <v>256</v>
      </c>
      <c r="R5545" s="54" t="s">
        <v>431</v>
      </c>
      <c r="S5545" s="71"/>
      <c r="T5545" s="54" t="s">
        <v>256</v>
      </c>
      <c r="U5545" s="71">
        <v>44590</v>
      </c>
      <c r="V5545" s="54" t="s">
        <v>256</v>
      </c>
      <c r="W5545" t="str">
        <f t="shared" si="86"/>
        <v>Jan-22</v>
      </c>
    </row>
    <row r="5546" spans="1:23" x14ac:dyDescent="0.25">
      <c r="A5546" s="54" t="s">
        <v>318</v>
      </c>
      <c r="B5546" s="54" t="s">
        <v>432</v>
      </c>
      <c r="C5546" s="54" t="s">
        <v>263</v>
      </c>
      <c r="D5546" s="54" t="s">
        <v>429</v>
      </c>
      <c r="E5546" s="54" t="s">
        <v>19727</v>
      </c>
      <c r="F5546" s="71">
        <v>44566</v>
      </c>
      <c r="G5546" s="72">
        <v>26359.93</v>
      </c>
      <c r="H5546" s="72">
        <v>2236640.06</v>
      </c>
      <c r="I5546" s="54" t="s">
        <v>265</v>
      </c>
      <c r="J5546" s="54" t="s">
        <v>17502</v>
      </c>
      <c r="K5546" s="54" t="s">
        <v>19728</v>
      </c>
      <c r="L5546" s="54" t="s">
        <v>19729</v>
      </c>
      <c r="M5546" s="54" t="s">
        <v>19727</v>
      </c>
      <c r="N5546" s="54" t="s">
        <v>256</v>
      </c>
      <c r="O5546" s="54" t="s">
        <v>256</v>
      </c>
      <c r="P5546" s="54" t="s">
        <v>440</v>
      </c>
      <c r="Q5546" s="54" t="s">
        <v>256</v>
      </c>
      <c r="R5546" s="54" t="s">
        <v>431</v>
      </c>
      <c r="S5546" s="71"/>
      <c r="T5546" s="54" t="s">
        <v>256</v>
      </c>
      <c r="U5546" s="71">
        <v>44566</v>
      </c>
      <c r="V5546" s="54" t="s">
        <v>256</v>
      </c>
      <c r="W5546" t="str">
        <f t="shared" si="86"/>
        <v>Jan-22</v>
      </c>
    </row>
    <row r="5547" spans="1:23" x14ac:dyDescent="0.25">
      <c r="A5547" s="54" t="s">
        <v>318</v>
      </c>
      <c r="B5547" s="54" t="s">
        <v>432</v>
      </c>
      <c r="C5547" s="54" t="s">
        <v>263</v>
      </c>
      <c r="D5547" s="54" t="s">
        <v>429</v>
      </c>
      <c r="E5547" s="54" t="s">
        <v>19730</v>
      </c>
      <c r="F5547" s="71">
        <v>44567</v>
      </c>
      <c r="G5547" s="72">
        <v>62485.66</v>
      </c>
      <c r="H5547" s="72">
        <v>5301908.25</v>
      </c>
      <c r="I5547" s="54" t="s">
        <v>265</v>
      </c>
      <c r="J5547" s="54" t="s">
        <v>17502</v>
      </c>
      <c r="K5547" s="54" t="s">
        <v>19731</v>
      </c>
      <c r="L5547" s="54" t="s">
        <v>19732</v>
      </c>
      <c r="M5547" s="54" t="s">
        <v>19730</v>
      </c>
      <c r="N5547" s="54" t="s">
        <v>256</v>
      </c>
      <c r="O5547" s="54" t="s">
        <v>256</v>
      </c>
      <c r="P5547" s="54" t="s">
        <v>440</v>
      </c>
      <c r="Q5547" s="54" t="s">
        <v>256</v>
      </c>
      <c r="R5547" s="54" t="s">
        <v>431</v>
      </c>
      <c r="S5547" s="71"/>
      <c r="T5547" s="54" t="s">
        <v>256</v>
      </c>
      <c r="U5547" s="71">
        <v>44567</v>
      </c>
      <c r="V5547" s="54" t="s">
        <v>256</v>
      </c>
      <c r="W5547" t="str">
        <f t="shared" si="86"/>
        <v>Jan-22</v>
      </c>
    </row>
    <row r="5548" spans="1:23" x14ac:dyDescent="0.25">
      <c r="A5548" s="54" t="s">
        <v>318</v>
      </c>
      <c r="B5548" s="54" t="s">
        <v>432</v>
      </c>
      <c r="C5548" s="54" t="s">
        <v>263</v>
      </c>
      <c r="D5548" s="54" t="s">
        <v>429</v>
      </c>
      <c r="E5548" s="54" t="s">
        <v>19733</v>
      </c>
      <c r="F5548" s="71">
        <v>44567</v>
      </c>
      <c r="G5548" s="72">
        <v>50401.09</v>
      </c>
      <c r="H5548" s="72">
        <v>4276532.49</v>
      </c>
      <c r="I5548" s="54" t="s">
        <v>265</v>
      </c>
      <c r="J5548" s="54" t="s">
        <v>17502</v>
      </c>
      <c r="K5548" s="54" t="s">
        <v>19734</v>
      </c>
      <c r="L5548" s="54" t="s">
        <v>19735</v>
      </c>
      <c r="M5548" s="54" t="s">
        <v>19733</v>
      </c>
      <c r="N5548" s="54" t="s">
        <v>256</v>
      </c>
      <c r="O5548" s="54" t="s">
        <v>256</v>
      </c>
      <c r="P5548" s="54" t="s">
        <v>440</v>
      </c>
      <c r="Q5548" s="54" t="s">
        <v>256</v>
      </c>
      <c r="R5548" s="54" t="s">
        <v>431</v>
      </c>
      <c r="S5548" s="71"/>
      <c r="T5548" s="54" t="s">
        <v>256</v>
      </c>
      <c r="U5548" s="71">
        <v>44567</v>
      </c>
      <c r="V5548" s="54" t="s">
        <v>256</v>
      </c>
      <c r="W5548" t="str">
        <f t="shared" si="86"/>
        <v>Jan-22</v>
      </c>
    </row>
    <row r="5549" spans="1:23" x14ac:dyDescent="0.25">
      <c r="A5549" s="54" t="s">
        <v>318</v>
      </c>
      <c r="B5549" s="54" t="s">
        <v>432</v>
      </c>
      <c r="C5549" s="54" t="s">
        <v>263</v>
      </c>
      <c r="D5549" s="54" t="s">
        <v>429</v>
      </c>
      <c r="E5549" s="54" t="s">
        <v>19736</v>
      </c>
      <c r="F5549" s="71">
        <v>44571</v>
      </c>
      <c r="G5549" s="72">
        <v>31285.759999999998</v>
      </c>
      <c r="H5549" s="72">
        <v>2654596.7400000002</v>
      </c>
      <c r="I5549" s="54" t="s">
        <v>265</v>
      </c>
      <c r="J5549" s="54" t="s">
        <v>17502</v>
      </c>
      <c r="K5549" s="54" t="s">
        <v>19737</v>
      </c>
      <c r="L5549" s="54" t="s">
        <v>19738</v>
      </c>
      <c r="M5549" s="54" t="s">
        <v>19736</v>
      </c>
      <c r="N5549" s="54" t="s">
        <v>256</v>
      </c>
      <c r="O5549" s="54" t="s">
        <v>256</v>
      </c>
      <c r="P5549" s="54" t="s">
        <v>440</v>
      </c>
      <c r="Q5549" s="54" t="s">
        <v>256</v>
      </c>
      <c r="R5549" s="54" t="s">
        <v>431</v>
      </c>
      <c r="S5549" s="71"/>
      <c r="T5549" s="54" t="s">
        <v>256</v>
      </c>
      <c r="U5549" s="71">
        <v>44571</v>
      </c>
      <c r="V5549" s="54" t="s">
        <v>256</v>
      </c>
      <c r="W5549" t="str">
        <f t="shared" si="86"/>
        <v>Jan-22</v>
      </c>
    </row>
    <row r="5550" spans="1:23" x14ac:dyDescent="0.25">
      <c r="A5550" s="54" t="s">
        <v>318</v>
      </c>
      <c r="B5550" s="54" t="s">
        <v>432</v>
      </c>
      <c r="C5550" s="54" t="s">
        <v>263</v>
      </c>
      <c r="D5550" s="54" t="s">
        <v>429</v>
      </c>
      <c r="E5550" s="54" t="s">
        <v>19739</v>
      </c>
      <c r="F5550" s="71">
        <v>44571</v>
      </c>
      <c r="G5550" s="72">
        <v>33620.57</v>
      </c>
      <c r="H5550" s="72">
        <v>2852705.36</v>
      </c>
      <c r="I5550" s="54" t="s">
        <v>265</v>
      </c>
      <c r="J5550" s="54" t="s">
        <v>17502</v>
      </c>
      <c r="K5550" s="54" t="s">
        <v>19740</v>
      </c>
      <c r="L5550" s="54" t="s">
        <v>19741</v>
      </c>
      <c r="M5550" s="54" t="s">
        <v>19739</v>
      </c>
      <c r="N5550" s="54" t="s">
        <v>256</v>
      </c>
      <c r="O5550" s="54" t="s">
        <v>256</v>
      </c>
      <c r="P5550" s="54" t="s">
        <v>440</v>
      </c>
      <c r="Q5550" s="54" t="s">
        <v>256</v>
      </c>
      <c r="R5550" s="54" t="s">
        <v>431</v>
      </c>
      <c r="S5550" s="71"/>
      <c r="T5550" s="54" t="s">
        <v>256</v>
      </c>
      <c r="U5550" s="71">
        <v>44571</v>
      </c>
      <c r="V5550" s="54" t="s">
        <v>256</v>
      </c>
      <c r="W5550" t="str">
        <f t="shared" si="86"/>
        <v>Jan-22</v>
      </c>
    </row>
    <row r="5551" spans="1:23" x14ac:dyDescent="0.25">
      <c r="A5551" s="54" t="s">
        <v>318</v>
      </c>
      <c r="B5551" s="54" t="s">
        <v>432</v>
      </c>
      <c r="C5551" s="54" t="s">
        <v>263</v>
      </c>
      <c r="D5551" s="54" t="s">
        <v>429</v>
      </c>
      <c r="E5551" s="54" t="s">
        <v>19742</v>
      </c>
      <c r="F5551" s="71">
        <v>44572</v>
      </c>
      <c r="G5551" s="72">
        <v>31888.48</v>
      </c>
      <c r="H5551" s="72">
        <v>2705737.53</v>
      </c>
      <c r="I5551" s="54" t="s">
        <v>265</v>
      </c>
      <c r="J5551" s="54" t="s">
        <v>17502</v>
      </c>
      <c r="K5551" s="54" t="s">
        <v>19743</v>
      </c>
      <c r="L5551" s="54" t="s">
        <v>19744</v>
      </c>
      <c r="M5551" s="54" t="s">
        <v>19742</v>
      </c>
      <c r="N5551" s="54" t="s">
        <v>256</v>
      </c>
      <c r="O5551" s="54" t="s">
        <v>256</v>
      </c>
      <c r="P5551" s="54" t="s">
        <v>440</v>
      </c>
      <c r="Q5551" s="54" t="s">
        <v>256</v>
      </c>
      <c r="R5551" s="54" t="s">
        <v>431</v>
      </c>
      <c r="S5551" s="71"/>
      <c r="T5551" s="54" t="s">
        <v>256</v>
      </c>
      <c r="U5551" s="71">
        <v>44572</v>
      </c>
      <c r="V5551" s="54" t="s">
        <v>256</v>
      </c>
      <c r="W5551" t="str">
        <f t="shared" si="86"/>
        <v>Jan-22</v>
      </c>
    </row>
    <row r="5552" spans="1:23" x14ac:dyDescent="0.25">
      <c r="A5552" s="54" t="s">
        <v>318</v>
      </c>
      <c r="B5552" s="54" t="s">
        <v>432</v>
      </c>
      <c r="C5552" s="54" t="s">
        <v>263</v>
      </c>
      <c r="D5552" s="54" t="s">
        <v>429</v>
      </c>
      <c r="E5552" s="54" t="s">
        <v>19745</v>
      </c>
      <c r="F5552" s="71">
        <v>44572</v>
      </c>
      <c r="G5552" s="72">
        <v>4282.58</v>
      </c>
      <c r="H5552" s="72">
        <v>363376.91</v>
      </c>
      <c r="I5552" s="54" t="s">
        <v>265</v>
      </c>
      <c r="J5552" s="54" t="s">
        <v>17502</v>
      </c>
      <c r="K5552" s="54" t="s">
        <v>19743</v>
      </c>
      <c r="L5552" s="54" t="s">
        <v>19746</v>
      </c>
      <c r="M5552" s="54" t="s">
        <v>19745</v>
      </c>
      <c r="N5552" s="54" t="s">
        <v>256</v>
      </c>
      <c r="O5552" s="54" t="s">
        <v>256</v>
      </c>
      <c r="P5552" s="54" t="s">
        <v>440</v>
      </c>
      <c r="Q5552" s="54" t="s">
        <v>256</v>
      </c>
      <c r="R5552" s="54" t="s">
        <v>431</v>
      </c>
      <c r="S5552" s="71"/>
      <c r="T5552" s="54" t="s">
        <v>256</v>
      </c>
      <c r="U5552" s="71">
        <v>44572</v>
      </c>
      <c r="V5552" s="54" t="s">
        <v>256</v>
      </c>
      <c r="W5552" t="str">
        <f t="shared" si="86"/>
        <v>Jan-22</v>
      </c>
    </row>
    <row r="5553" spans="1:23" x14ac:dyDescent="0.25">
      <c r="A5553" s="54" t="s">
        <v>318</v>
      </c>
      <c r="B5553" s="54" t="s">
        <v>432</v>
      </c>
      <c r="C5553" s="54" t="s">
        <v>263</v>
      </c>
      <c r="D5553" s="54" t="s">
        <v>429</v>
      </c>
      <c r="E5553" s="54" t="s">
        <v>19747</v>
      </c>
      <c r="F5553" s="71">
        <v>44577</v>
      </c>
      <c r="G5553" s="72">
        <v>86506.28</v>
      </c>
      <c r="H5553" s="72">
        <v>7340057.8600000003</v>
      </c>
      <c r="I5553" s="54" t="s">
        <v>265</v>
      </c>
      <c r="J5553" s="54" t="s">
        <v>17502</v>
      </c>
      <c r="K5553" s="54" t="s">
        <v>19748</v>
      </c>
      <c r="L5553" s="54" t="s">
        <v>19749</v>
      </c>
      <c r="M5553" s="54" t="s">
        <v>19747</v>
      </c>
      <c r="N5553" s="54" t="s">
        <v>256</v>
      </c>
      <c r="O5553" s="54" t="s">
        <v>256</v>
      </c>
      <c r="P5553" s="54" t="s">
        <v>440</v>
      </c>
      <c r="Q5553" s="54" t="s">
        <v>256</v>
      </c>
      <c r="R5553" s="54" t="s">
        <v>431</v>
      </c>
      <c r="S5553" s="71"/>
      <c r="T5553" s="54" t="s">
        <v>256</v>
      </c>
      <c r="U5553" s="71">
        <v>44577</v>
      </c>
      <c r="V5553" s="54" t="s">
        <v>256</v>
      </c>
      <c r="W5553" t="str">
        <f t="shared" si="86"/>
        <v>Jan-22</v>
      </c>
    </row>
    <row r="5554" spans="1:23" x14ac:dyDescent="0.25">
      <c r="A5554" s="54" t="s">
        <v>318</v>
      </c>
      <c r="B5554" s="54" t="s">
        <v>432</v>
      </c>
      <c r="C5554" s="54" t="s">
        <v>263</v>
      </c>
      <c r="D5554" s="54" t="s">
        <v>429</v>
      </c>
      <c r="E5554" s="54" t="s">
        <v>19750</v>
      </c>
      <c r="F5554" s="71">
        <v>44576</v>
      </c>
      <c r="G5554" s="72">
        <v>54851.28</v>
      </c>
      <c r="H5554" s="72">
        <v>4654131.1100000003</v>
      </c>
      <c r="I5554" s="54" t="s">
        <v>265</v>
      </c>
      <c r="J5554" s="54" t="s">
        <v>17502</v>
      </c>
      <c r="K5554" s="54" t="s">
        <v>19751</v>
      </c>
      <c r="L5554" s="54" t="s">
        <v>19752</v>
      </c>
      <c r="M5554" s="54" t="s">
        <v>19750</v>
      </c>
      <c r="N5554" s="54" t="s">
        <v>256</v>
      </c>
      <c r="O5554" s="54" t="s">
        <v>256</v>
      </c>
      <c r="P5554" s="54" t="s">
        <v>440</v>
      </c>
      <c r="Q5554" s="54" t="s">
        <v>256</v>
      </c>
      <c r="R5554" s="54" t="s">
        <v>431</v>
      </c>
      <c r="S5554" s="71"/>
      <c r="T5554" s="54" t="s">
        <v>256</v>
      </c>
      <c r="U5554" s="71">
        <v>44576</v>
      </c>
      <c r="V5554" s="54" t="s">
        <v>256</v>
      </c>
      <c r="W5554" t="str">
        <f t="shared" si="86"/>
        <v>Jan-22</v>
      </c>
    </row>
    <row r="5555" spans="1:23" x14ac:dyDescent="0.25">
      <c r="A5555" s="54" t="s">
        <v>318</v>
      </c>
      <c r="B5555" s="54" t="s">
        <v>432</v>
      </c>
      <c r="C5555" s="54" t="s">
        <v>263</v>
      </c>
      <c r="D5555" s="54" t="s">
        <v>429</v>
      </c>
      <c r="E5555" s="54" t="s">
        <v>19753</v>
      </c>
      <c r="F5555" s="71">
        <v>44576</v>
      </c>
      <c r="G5555" s="72">
        <v>7033.53</v>
      </c>
      <c r="H5555" s="72">
        <v>596795.02</v>
      </c>
      <c r="I5555" s="54" t="s">
        <v>265</v>
      </c>
      <c r="J5555" s="54" t="s">
        <v>17502</v>
      </c>
      <c r="K5555" s="54" t="s">
        <v>19751</v>
      </c>
      <c r="L5555" s="54" t="s">
        <v>19754</v>
      </c>
      <c r="M5555" s="54" t="s">
        <v>19753</v>
      </c>
      <c r="N5555" s="54" t="s">
        <v>256</v>
      </c>
      <c r="O5555" s="54" t="s">
        <v>256</v>
      </c>
      <c r="P5555" s="54" t="s">
        <v>440</v>
      </c>
      <c r="Q5555" s="54" t="s">
        <v>256</v>
      </c>
      <c r="R5555" s="54" t="s">
        <v>431</v>
      </c>
      <c r="S5555" s="71"/>
      <c r="T5555" s="54" t="s">
        <v>256</v>
      </c>
      <c r="U5555" s="71">
        <v>44576</v>
      </c>
      <c r="V5555" s="54" t="s">
        <v>256</v>
      </c>
      <c r="W5555" t="str">
        <f t="shared" si="86"/>
        <v>Jan-22</v>
      </c>
    </row>
    <row r="5556" spans="1:23" x14ac:dyDescent="0.25">
      <c r="A5556" s="54" t="s">
        <v>318</v>
      </c>
      <c r="B5556" s="54" t="s">
        <v>432</v>
      </c>
      <c r="C5556" s="54" t="s">
        <v>279</v>
      </c>
      <c r="D5556" s="54" t="s">
        <v>436</v>
      </c>
      <c r="E5556" s="54" t="s">
        <v>19755</v>
      </c>
      <c r="F5556" s="71">
        <v>44592</v>
      </c>
      <c r="G5556" s="72">
        <v>-2636.54</v>
      </c>
      <c r="H5556" s="72">
        <v>-224237.73</v>
      </c>
      <c r="I5556" s="54" t="s">
        <v>265</v>
      </c>
      <c r="J5556" s="54" t="s">
        <v>19756</v>
      </c>
      <c r="K5556" s="54" t="s">
        <v>19757</v>
      </c>
      <c r="L5556" s="54" t="s">
        <v>19758</v>
      </c>
      <c r="M5556" s="54" t="s">
        <v>19755</v>
      </c>
      <c r="N5556" s="54" t="s">
        <v>256</v>
      </c>
      <c r="O5556" s="54" t="s">
        <v>256</v>
      </c>
      <c r="P5556" s="54" t="s">
        <v>456</v>
      </c>
      <c r="Q5556" s="54" t="s">
        <v>256</v>
      </c>
      <c r="R5556" s="54" t="s">
        <v>431</v>
      </c>
      <c r="S5556" s="71"/>
      <c r="T5556" s="54" t="s">
        <v>256</v>
      </c>
      <c r="U5556" s="71">
        <v>44592</v>
      </c>
      <c r="V5556" s="54" t="s">
        <v>256</v>
      </c>
      <c r="W5556" t="str">
        <f t="shared" si="86"/>
        <v>Jan-22</v>
      </c>
    </row>
    <row r="5557" spans="1:23" x14ac:dyDescent="0.25">
      <c r="A5557" s="54" t="s">
        <v>318</v>
      </c>
      <c r="B5557" s="54" t="s">
        <v>432</v>
      </c>
      <c r="C5557" s="54" t="s">
        <v>279</v>
      </c>
      <c r="D5557" s="54" t="s">
        <v>429</v>
      </c>
      <c r="E5557" s="54" t="s">
        <v>19759</v>
      </c>
      <c r="F5557" s="71">
        <v>44605</v>
      </c>
      <c r="G5557" s="72">
        <v>66.66</v>
      </c>
      <c r="H5557" s="72">
        <v>5669.43</v>
      </c>
      <c r="I5557" s="54" t="s">
        <v>265</v>
      </c>
      <c r="J5557" s="54" t="s">
        <v>7871</v>
      </c>
      <c r="K5557" s="54" t="s">
        <v>18444</v>
      </c>
      <c r="L5557" s="54" t="s">
        <v>18444</v>
      </c>
      <c r="M5557" s="54" t="s">
        <v>19759</v>
      </c>
      <c r="N5557" s="54" t="s">
        <v>256</v>
      </c>
      <c r="O5557" s="54" t="s">
        <v>256</v>
      </c>
      <c r="P5557" s="54" t="s">
        <v>16540</v>
      </c>
      <c r="Q5557" s="54" t="s">
        <v>256</v>
      </c>
      <c r="R5557" s="54" t="s">
        <v>431</v>
      </c>
      <c r="S5557" s="71"/>
      <c r="T5557" s="54" t="s">
        <v>256</v>
      </c>
      <c r="U5557" s="71">
        <v>44605</v>
      </c>
      <c r="V5557" s="54" t="s">
        <v>256</v>
      </c>
      <c r="W5557" t="str">
        <f t="shared" si="86"/>
        <v>Feb-22</v>
      </c>
    </row>
    <row r="5558" spans="1:23" x14ac:dyDescent="0.25">
      <c r="A5558" s="54" t="s">
        <v>318</v>
      </c>
      <c r="B5558" s="54" t="s">
        <v>432</v>
      </c>
      <c r="C5558" s="54" t="s">
        <v>19760</v>
      </c>
      <c r="D5558" s="54" t="s">
        <v>429</v>
      </c>
      <c r="E5558" s="54" t="s">
        <v>19761</v>
      </c>
      <c r="F5558" s="71">
        <v>44593</v>
      </c>
      <c r="G5558" s="72">
        <v>309.58999999999997</v>
      </c>
      <c r="H5558" s="72">
        <v>26237.75</v>
      </c>
      <c r="I5558" s="54" t="s">
        <v>265</v>
      </c>
      <c r="J5558" s="54" t="s">
        <v>19762</v>
      </c>
      <c r="K5558" s="54" t="s">
        <v>19763</v>
      </c>
      <c r="L5558" s="54" t="s">
        <v>19763</v>
      </c>
      <c r="M5558" s="54" t="s">
        <v>19761</v>
      </c>
      <c r="N5558" s="54" t="s">
        <v>256</v>
      </c>
      <c r="O5558" s="54" t="s">
        <v>256</v>
      </c>
      <c r="P5558" s="54" t="s">
        <v>452</v>
      </c>
      <c r="Q5558" s="54" t="s">
        <v>256</v>
      </c>
      <c r="R5558" s="54" t="s">
        <v>431</v>
      </c>
      <c r="S5558" s="71"/>
      <c r="T5558" s="54" t="s">
        <v>256</v>
      </c>
      <c r="U5558" s="71">
        <v>44593</v>
      </c>
      <c r="V5558" s="54" t="s">
        <v>256</v>
      </c>
      <c r="W5558" t="str">
        <f t="shared" si="86"/>
        <v>Feb-22</v>
      </c>
    </row>
    <row r="5559" spans="1:23" x14ac:dyDescent="0.25">
      <c r="A5559" s="54" t="s">
        <v>318</v>
      </c>
      <c r="B5559" s="54" t="s">
        <v>432</v>
      </c>
      <c r="C5559" s="54" t="s">
        <v>19760</v>
      </c>
      <c r="D5559" s="54" t="s">
        <v>429</v>
      </c>
      <c r="E5559" s="54" t="s">
        <v>19764</v>
      </c>
      <c r="F5559" s="71">
        <v>44593</v>
      </c>
      <c r="G5559" s="72">
        <v>302.75</v>
      </c>
      <c r="H5559" s="72">
        <v>25748.89</v>
      </c>
      <c r="I5559" s="54" t="s">
        <v>265</v>
      </c>
      <c r="J5559" s="54" t="s">
        <v>19762</v>
      </c>
      <c r="K5559" s="54" t="s">
        <v>12889</v>
      </c>
      <c r="L5559" s="54" t="s">
        <v>19765</v>
      </c>
      <c r="M5559" s="54" t="s">
        <v>19764</v>
      </c>
      <c r="N5559" s="54" t="s">
        <v>256</v>
      </c>
      <c r="O5559" s="54" t="s">
        <v>256</v>
      </c>
      <c r="P5559" s="54" t="s">
        <v>439</v>
      </c>
      <c r="Q5559" s="54" t="s">
        <v>256</v>
      </c>
      <c r="R5559" s="54" t="s">
        <v>431</v>
      </c>
      <c r="S5559" s="71"/>
      <c r="T5559" s="54" t="s">
        <v>256</v>
      </c>
      <c r="U5559" s="71">
        <v>44593</v>
      </c>
      <c r="V5559" s="54" t="s">
        <v>256</v>
      </c>
      <c r="W5559" t="str">
        <f t="shared" si="86"/>
        <v>Feb-22</v>
      </c>
    </row>
    <row r="5560" spans="1:23" x14ac:dyDescent="0.25">
      <c r="A5560" s="54" t="s">
        <v>318</v>
      </c>
      <c r="B5560" s="54" t="s">
        <v>432</v>
      </c>
      <c r="C5560" s="54" t="s">
        <v>19760</v>
      </c>
      <c r="D5560" s="54" t="s">
        <v>436</v>
      </c>
      <c r="E5560" s="54" t="s">
        <v>19766</v>
      </c>
      <c r="F5560" s="71">
        <v>44593</v>
      </c>
      <c r="G5560" s="72">
        <v>-265</v>
      </c>
      <c r="H5560" s="72">
        <v>-22538.25</v>
      </c>
      <c r="I5560" s="54" t="s">
        <v>265</v>
      </c>
      <c r="J5560" s="54" t="s">
        <v>19767</v>
      </c>
      <c r="K5560" s="54" t="s">
        <v>19768</v>
      </c>
      <c r="L5560" s="54" t="s">
        <v>19769</v>
      </c>
      <c r="M5560" s="54" t="s">
        <v>19766</v>
      </c>
      <c r="N5560" s="54" t="s">
        <v>256</v>
      </c>
      <c r="O5560" s="54" t="s">
        <v>256</v>
      </c>
      <c r="P5560" s="54" t="s">
        <v>19770</v>
      </c>
      <c r="Q5560" s="54" t="s">
        <v>256</v>
      </c>
      <c r="R5560" s="54" t="s">
        <v>431</v>
      </c>
      <c r="S5560" s="71"/>
      <c r="T5560" s="54" t="s">
        <v>256</v>
      </c>
      <c r="U5560" s="71">
        <v>44593</v>
      </c>
      <c r="V5560" s="54" t="s">
        <v>256</v>
      </c>
      <c r="W5560" t="str">
        <f t="shared" si="86"/>
        <v>Feb-22</v>
      </c>
    </row>
    <row r="5561" spans="1:23" x14ac:dyDescent="0.25">
      <c r="A5561" s="54" t="s">
        <v>318</v>
      </c>
      <c r="B5561" s="54" t="s">
        <v>432</v>
      </c>
      <c r="C5561" s="54" t="s">
        <v>19760</v>
      </c>
      <c r="D5561" s="54" t="s">
        <v>436</v>
      </c>
      <c r="E5561" s="54" t="s">
        <v>19771</v>
      </c>
      <c r="F5561" s="71">
        <v>44593</v>
      </c>
      <c r="G5561" s="72">
        <v>-437</v>
      </c>
      <c r="H5561" s="72">
        <v>-37166.85</v>
      </c>
      <c r="I5561" s="54" t="s">
        <v>265</v>
      </c>
      <c r="J5561" s="54" t="s">
        <v>19767</v>
      </c>
      <c r="K5561" s="54" t="s">
        <v>7538</v>
      </c>
      <c r="L5561" s="54" t="s">
        <v>7538</v>
      </c>
      <c r="M5561" s="54" t="s">
        <v>19771</v>
      </c>
      <c r="N5561" s="54" t="s">
        <v>256</v>
      </c>
      <c r="O5561" s="54" t="s">
        <v>256</v>
      </c>
      <c r="P5561" s="54" t="s">
        <v>327</v>
      </c>
      <c r="Q5561" s="54" t="s">
        <v>256</v>
      </c>
      <c r="R5561" s="54" t="s">
        <v>431</v>
      </c>
      <c r="S5561" s="71"/>
      <c r="T5561" s="54" t="s">
        <v>256</v>
      </c>
      <c r="U5561" s="71">
        <v>44593</v>
      </c>
      <c r="V5561" s="54" t="s">
        <v>256</v>
      </c>
      <c r="W5561" t="str">
        <f t="shared" si="86"/>
        <v>Feb-22</v>
      </c>
    </row>
    <row r="5562" spans="1:23" x14ac:dyDescent="0.25">
      <c r="A5562" s="54" t="s">
        <v>317</v>
      </c>
      <c r="B5562" s="54" t="s">
        <v>432</v>
      </c>
      <c r="C5562" s="54" t="s">
        <v>441</v>
      </c>
      <c r="D5562" s="54" t="s">
        <v>436</v>
      </c>
      <c r="E5562" s="54" t="s">
        <v>19772</v>
      </c>
      <c r="F5562" s="71">
        <v>44612</v>
      </c>
      <c r="G5562" s="72">
        <v>-68.36</v>
      </c>
      <c r="H5562" s="72">
        <v>-5814.02</v>
      </c>
      <c r="I5562" s="54" t="s">
        <v>265</v>
      </c>
      <c r="J5562" s="54" t="s">
        <v>10591</v>
      </c>
      <c r="K5562" s="54" t="s">
        <v>19773</v>
      </c>
      <c r="L5562" s="54" t="s">
        <v>19774</v>
      </c>
      <c r="M5562" s="54" t="s">
        <v>19772</v>
      </c>
      <c r="N5562" s="54" t="s">
        <v>256</v>
      </c>
      <c r="O5562" s="54" t="s">
        <v>256</v>
      </c>
      <c r="P5562" s="54" t="s">
        <v>289</v>
      </c>
      <c r="Q5562" s="54" t="s">
        <v>256</v>
      </c>
      <c r="R5562" s="54" t="s">
        <v>431</v>
      </c>
      <c r="S5562" s="71"/>
      <c r="T5562" s="54" t="s">
        <v>256</v>
      </c>
      <c r="U5562" s="71">
        <v>44612</v>
      </c>
      <c r="V5562" s="54" t="s">
        <v>256</v>
      </c>
      <c r="W5562" t="str">
        <f t="shared" si="86"/>
        <v>Feb-22</v>
      </c>
    </row>
    <row r="5563" spans="1:23" x14ac:dyDescent="0.25">
      <c r="A5563" s="54" t="s">
        <v>318</v>
      </c>
      <c r="B5563" s="54" t="s">
        <v>428</v>
      </c>
      <c r="C5563" s="54" t="s">
        <v>19760</v>
      </c>
      <c r="D5563" s="54" t="s">
        <v>436</v>
      </c>
      <c r="E5563" s="54" t="s">
        <v>19775</v>
      </c>
      <c r="F5563" s="71">
        <v>44602</v>
      </c>
      <c r="G5563" s="72">
        <v>-45190.66</v>
      </c>
      <c r="H5563" s="72">
        <v>-3843465.63</v>
      </c>
      <c r="I5563" s="54" t="s">
        <v>265</v>
      </c>
      <c r="J5563" s="54" t="s">
        <v>19776</v>
      </c>
      <c r="K5563" s="54" t="s">
        <v>19777</v>
      </c>
      <c r="L5563" s="54" t="s">
        <v>19777</v>
      </c>
      <c r="M5563" s="54" t="s">
        <v>19775</v>
      </c>
      <c r="N5563" s="54" t="s">
        <v>256</v>
      </c>
      <c r="O5563" s="54" t="s">
        <v>256</v>
      </c>
      <c r="P5563" s="54" t="s">
        <v>256</v>
      </c>
      <c r="Q5563" s="54" t="s">
        <v>256</v>
      </c>
      <c r="R5563" s="54" t="s">
        <v>256</v>
      </c>
      <c r="S5563" s="71"/>
      <c r="T5563" s="54" t="s">
        <v>256</v>
      </c>
      <c r="U5563" s="71">
        <v>44602</v>
      </c>
      <c r="V5563" s="54" t="s">
        <v>256</v>
      </c>
      <c r="W5563" t="str">
        <f t="shared" si="86"/>
        <v>Feb-22</v>
      </c>
    </row>
    <row r="5564" spans="1:23" x14ac:dyDescent="0.25">
      <c r="A5564" s="54" t="s">
        <v>317</v>
      </c>
      <c r="B5564" s="54" t="s">
        <v>432</v>
      </c>
      <c r="C5564" s="54" t="s">
        <v>263</v>
      </c>
      <c r="D5564" s="54" t="s">
        <v>429</v>
      </c>
      <c r="E5564" s="54" t="s">
        <v>19778</v>
      </c>
      <c r="F5564" s="71">
        <v>44604</v>
      </c>
      <c r="G5564" s="72">
        <v>1091.95</v>
      </c>
      <c r="H5564" s="72">
        <v>92870.35</v>
      </c>
      <c r="I5564" s="54" t="s">
        <v>265</v>
      </c>
      <c r="J5564" s="54" t="s">
        <v>13144</v>
      </c>
      <c r="K5564" s="54" t="s">
        <v>19779</v>
      </c>
      <c r="L5564" s="54" t="s">
        <v>19780</v>
      </c>
      <c r="M5564" s="54" t="s">
        <v>19778</v>
      </c>
      <c r="N5564" s="54" t="s">
        <v>256</v>
      </c>
      <c r="O5564" s="54" t="s">
        <v>256</v>
      </c>
      <c r="P5564" s="54" t="s">
        <v>468</v>
      </c>
      <c r="Q5564" s="54" t="s">
        <v>256</v>
      </c>
      <c r="R5564" s="54" t="s">
        <v>431</v>
      </c>
      <c r="S5564" s="71"/>
      <c r="T5564" s="54" t="s">
        <v>256</v>
      </c>
      <c r="U5564" s="71">
        <v>44604</v>
      </c>
      <c r="V5564" s="54" t="s">
        <v>256</v>
      </c>
      <c r="W5564" t="str">
        <f t="shared" si="86"/>
        <v>Feb-22</v>
      </c>
    </row>
    <row r="5565" spans="1:23" x14ac:dyDescent="0.25">
      <c r="A5565" s="54" t="s">
        <v>317</v>
      </c>
      <c r="B5565" s="54" t="s">
        <v>432</v>
      </c>
      <c r="C5565" s="54" t="s">
        <v>263</v>
      </c>
      <c r="D5565" s="54" t="s">
        <v>429</v>
      </c>
      <c r="E5565" s="54" t="s">
        <v>19781</v>
      </c>
      <c r="F5565" s="71">
        <v>44604</v>
      </c>
      <c r="G5565" s="72">
        <v>3383.4</v>
      </c>
      <c r="H5565" s="72">
        <v>287758.17</v>
      </c>
      <c r="I5565" s="54" t="s">
        <v>265</v>
      </c>
      <c r="J5565" s="54" t="s">
        <v>13144</v>
      </c>
      <c r="K5565" s="54" t="s">
        <v>570</v>
      </c>
      <c r="L5565" s="54" t="s">
        <v>19782</v>
      </c>
      <c r="M5565" s="54" t="s">
        <v>19781</v>
      </c>
      <c r="N5565" s="54" t="s">
        <v>256</v>
      </c>
      <c r="O5565" s="54" t="s">
        <v>256</v>
      </c>
      <c r="P5565" s="54" t="s">
        <v>468</v>
      </c>
      <c r="Q5565" s="54" t="s">
        <v>256</v>
      </c>
      <c r="R5565" s="54" t="s">
        <v>431</v>
      </c>
      <c r="S5565" s="71"/>
      <c r="T5565" s="54" t="s">
        <v>256</v>
      </c>
      <c r="U5565" s="71">
        <v>44604</v>
      </c>
      <c r="V5565" s="54" t="s">
        <v>256</v>
      </c>
      <c r="W5565" t="str">
        <f t="shared" si="86"/>
        <v>Feb-22</v>
      </c>
    </row>
    <row r="5566" spans="1:23" x14ac:dyDescent="0.25">
      <c r="A5566" s="54" t="s">
        <v>317</v>
      </c>
      <c r="B5566" s="54" t="s">
        <v>432</v>
      </c>
      <c r="C5566" s="54" t="s">
        <v>263</v>
      </c>
      <c r="D5566" s="54" t="s">
        <v>429</v>
      </c>
      <c r="E5566" s="54" t="s">
        <v>19783</v>
      </c>
      <c r="F5566" s="71">
        <v>44604</v>
      </c>
      <c r="G5566" s="72">
        <v>2690.2</v>
      </c>
      <c r="H5566" s="72">
        <v>228801.51</v>
      </c>
      <c r="I5566" s="54" t="s">
        <v>265</v>
      </c>
      <c r="J5566" s="54" t="s">
        <v>13144</v>
      </c>
      <c r="K5566" s="54" t="s">
        <v>570</v>
      </c>
      <c r="L5566" s="54" t="s">
        <v>19784</v>
      </c>
      <c r="M5566" s="54" t="s">
        <v>19783</v>
      </c>
      <c r="N5566" s="54" t="s">
        <v>256</v>
      </c>
      <c r="O5566" s="54" t="s">
        <v>256</v>
      </c>
      <c r="P5566" s="54" t="s">
        <v>468</v>
      </c>
      <c r="Q5566" s="54" t="s">
        <v>256</v>
      </c>
      <c r="R5566" s="54" t="s">
        <v>431</v>
      </c>
      <c r="S5566" s="71"/>
      <c r="T5566" s="54" t="s">
        <v>256</v>
      </c>
      <c r="U5566" s="71">
        <v>44604</v>
      </c>
      <c r="V5566" s="54" t="s">
        <v>256</v>
      </c>
      <c r="W5566" t="str">
        <f t="shared" si="86"/>
        <v>Feb-22</v>
      </c>
    </row>
    <row r="5567" spans="1:23" x14ac:dyDescent="0.25">
      <c r="A5567" s="54" t="s">
        <v>317</v>
      </c>
      <c r="B5567" s="54" t="s">
        <v>432</v>
      </c>
      <c r="C5567" s="54" t="s">
        <v>263</v>
      </c>
      <c r="D5567" s="54" t="s">
        <v>429</v>
      </c>
      <c r="E5567" s="54" t="s">
        <v>19785</v>
      </c>
      <c r="F5567" s="71">
        <v>44606</v>
      </c>
      <c r="G5567" s="72">
        <v>2861.12</v>
      </c>
      <c r="H5567" s="72">
        <v>243338.26</v>
      </c>
      <c r="I5567" s="54" t="s">
        <v>265</v>
      </c>
      <c r="J5567" s="54" t="s">
        <v>13144</v>
      </c>
      <c r="K5567" s="54" t="s">
        <v>19786</v>
      </c>
      <c r="L5567" s="54" t="s">
        <v>19787</v>
      </c>
      <c r="M5567" s="54" t="s">
        <v>19785</v>
      </c>
      <c r="N5567" s="54" t="s">
        <v>256</v>
      </c>
      <c r="O5567" s="54" t="s">
        <v>256</v>
      </c>
      <c r="P5567" s="54" t="s">
        <v>468</v>
      </c>
      <c r="Q5567" s="54" t="s">
        <v>256</v>
      </c>
      <c r="R5567" s="54" t="s">
        <v>431</v>
      </c>
      <c r="S5567" s="71"/>
      <c r="T5567" s="54" t="s">
        <v>256</v>
      </c>
      <c r="U5567" s="71">
        <v>44606</v>
      </c>
      <c r="V5567" s="54" t="s">
        <v>256</v>
      </c>
      <c r="W5567" t="str">
        <f t="shared" si="86"/>
        <v>Feb-22</v>
      </c>
    </row>
    <row r="5568" spans="1:23" x14ac:dyDescent="0.25">
      <c r="A5568" s="54" t="s">
        <v>317</v>
      </c>
      <c r="B5568" s="54" t="s">
        <v>432</v>
      </c>
      <c r="C5568" s="54" t="s">
        <v>263</v>
      </c>
      <c r="D5568" s="54" t="s">
        <v>429</v>
      </c>
      <c r="E5568" s="54" t="s">
        <v>19788</v>
      </c>
      <c r="F5568" s="71">
        <v>44593</v>
      </c>
      <c r="G5568" s="72">
        <v>11484.5</v>
      </c>
      <c r="H5568" s="72">
        <v>976756.73</v>
      </c>
      <c r="I5568" s="54" t="s">
        <v>265</v>
      </c>
      <c r="J5568" s="54" t="s">
        <v>13160</v>
      </c>
      <c r="K5568" s="54" t="s">
        <v>19789</v>
      </c>
      <c r="L5568" s="54" t="s">
        <v>19790</v>
      </c>
      <c r="M5568" s="54" t="s">
        <v>19788</v>
      </c>
      <c r="N5568" s="54" t="s">
        <v>256</v>
      </c>
      <c r="O5568" s="54" t="s">
        <v>256</v>
      </c>
      <c r="P5568" s="54" t="s">
        <v>271</v>
      </c>
      <c r="Q5568" s="54" t="s">
        <v>256</v>
      </c>
      <c r="R5568" s="54" t="s">
        <v>431</v>
      </c>
      <c r="S5568" s="71"/>
      <c r="T5568" s="54" t="s">
        <v>256</v>
      </c>
      <c r="U5568" s="71">
        <v>44593</v>
      </c>
      <c r="V5568" s="54" t="s">
        <v>443</v>
      </c>
      <c r="W5568" t="str">
        <f t="shared" si="86"/>
        <v>Feb-22</v>
      </c>
    </row>
    <row r="5569" spans="1:23" x14ac:dyDescent="0.25">
      <c r="A5569" s="54" t="s">
        <v>317</v>
      </c>
      <c r="B5569" s="54" t="s">
        <v>432</v>
      </c>
      <c r="C5569" s="54" t="s">
        <v>263</v>
      </c>
      <c r="D5569" s="54" t="s">
        <v>429</v>
      </c>
      <c r="E5569" s="54" t="s">
        <v>19791</v>
      </c>
      <c r="F5569" s="71">
        <v>44594</v>
      </c>
      <c r="G5569" s="72">
        <v>627</v>
      </c>
      <c r="H5569" s="72">
        <v>53326.35</v>
      </c>
      <c r="I5569" s="54" t="s">
        <v>265</v>
      </c>
      <c r="J5569" s="54" t="s">
        <v>13160</v>
      </c>
      <c r="K5569" s="54" t="s">
        <v>19792</v>
      </c>
      <c r="L5569" s="54" t="s">
        <v>19793</v>
      </c>
      <c r="M5569" s="54" t="s">
        <v>19791</v>
      </c>
      <c r="N5569" s="54" t="s">
        <v>256</v>
      </c>
      <c r="O5569" s="54" t="s">
        <v>256</v>
      </c>
      <c r="P5569" s="54" t="s">
        <v>271</v>
      </c>
      <c r="Q5569" s="54" t="s">
        <v>256</v>
      </c>
      <c r="R5569" s="54" t="s">
        <v>431</v>
      </c>
      <c r="S5569" s="71"/>
      <c r="T5569" s="54" t="s">
        <v>256</v>
      </c>
      <c r="U5569" s="71">
        <v>44594</v>
      </c>
      <c r="V5569" s="54" t="s">
        <v>443</v>
      </c>
      <c r="W5569" t="str">
        <f t="shared" si="86"/>
        <v>Feb-22</v>
      </c>
    </row>
    <row r="5570" spans="1:23" x14ac:dyDescent="0.25">
      <c r="A5570" s="54" t="s">
        <v>317</v>
      </c>
      <c r="B5570" s="54" t="s">
        <v>432</v>
      </c>
      <c r="C5570" s="54" t="s">
        <v>263</v>
      </c>
      <c r="D5570" s="54" t="s">
        <v>429</v>
      </c>
      <c r="E5570" s="54" t="s">
        <v>19794</v>
      </c>
      <c r="F5570" s="71">
        <v>44594</v>
      </c>
      <c r="G5570" s="72">
        <v>2706</v>
      </c>
      <c r="H5570" s="72">
        <v>230145.3</v>
      </c>
      <c r="I5570" s="54" t="s">
        <v>265</v>
      </c>
      <c r="J5570" s="54" t="s">
        <v>13160</v>
      </c>
      <c r="K5570" s="54" t="s">
        <v>19795</v>
      </c>
      <c r="L5570" s="54" t="s">
        <v>19796</v>
      </c>
      <c r="M5570" s="54" t="s">
        <v>19794</v>
      </c>
      <c r="N5570" s="54" t="s">
        <v>256</v>
      </c>
      <c r="O5570" s="54" t="s">
        <v>256</v>
      </c>
      <c r="P5570" s="54" t="s">
        <v>271</v>
      </c>
      <c r="Q5570" s="54" t="s">
        <v>256</v>
      </c>
      <c r="R5570" s="54" t="s">
        <v>431</v>
      </c>
      <c r="S5570" s="71"/>
      <c r="T5570" s="54" t="s">
        <v>256</v>
      </c>
      <c r="U5570" s="71">
        <v>44594</v>
      </c>
      <c r="V5570" s="54" t="s">
        <v>443</v>
      </c>
      <c r="W5570" t="str">
        <f t="shared" si="86"/>
        <v>Feb-22</v>
      </c>
    </row>
    <row r="5571" spans="1:23" x14ac:dyDescent="0.25">
      <c r="A5571" s="54" t="s">
        <v>317</v>
      </c>
      <c r="B5571" s="54" t="s">
        <v>432</v>
      </c>
      <c r="C5571" s="54" t="s">
        <v>263</v>
      </c>
      <c r="D5571" s="54" t="s">
        <v>429</v>
      </c>
      <c r="E5571" s="54" t="s">
        <v>19797</v>
      </c>
      <c r="F5571" s="71">
        <v>44594</v>
      </c>
      <c r="G5571" s="72">
        <v>2112</v>
      </c>
      <c r="H5571" s="72">
        <v>179625.60000000001</v>
      </c>
      <c r="I5571" s="54" t="s">
        <v>265</v>
      </c>
      <c r="J5571" s="54" t="s">
        <v>13160</v>
      </c>
      <c r="K5571" s="54" t="s">
        <v>19798</v>
      </c>
      <c r="L5571" s="54" t="s">
        <v>19799</v>
      </c>
      <c r="M5571" s="54" t="s">
        <v>19797</v>
      </c>
      <c r="N5571" s="54" t="s">
        <v>256</v>
      </c>
      <c r="O5571" s="54" t="s">
        <v>256</v>
      </c>
      <c r="P5571" s="54" t="s">
        <v>271</v>
      </c>
      <c r="Q5571" s="54" t="s">
        <v>256</v>
      </c>
      <c r="R5571" s="54" t="s">
        <v>431</v>
      </c>
      <c r="S5571" s="71"/>
      <c r="T5571" s="54" t="s">
        <v>256</v>
      </c>
      <c r="U5571" s="71">
        <v>44594</v>
      </c>
      <c r="V5571" s="54" t="s">
        <v>443</v>
      </c>
      <c r="W5571" t="str">
        <f t="shared" si="86"/>
        <v>Feb-22</v>
      </c>
    </row>
    <row r="5572" spans="1:23" x14ac:dyDescent="0.25">
      <c r="A5572" s="54" t="s">
        <v>317</v>
      </c>
      <c r="B5572" s="54" t="s">
        <v>432</v>
      </c>
      <c r="C5572" s="54" t="s">
        <v>263</v>
      </c>
      <c r="D5572" s="54" t="s">
        <v>429</v>
      </c>
      <c r="E5572" s="54" t="s">
        <v>19800</v>
      </c>
      <c r="F5572" s="71">
        <v>44594</v>
      </c>
      <c r="G5572" s="72">
        <v>5136</v>
      </c>
      <c r="H5572" s="72">
        <v>436816.8</v>
      </c>
      <c r="I5572" s="54" t="s">
        <v>265</v>
      </c>
      <c r="J5572" s="54" t="s">
        <v>13160</v>
      </c>
      <c r="K5572" s="54" t="s">
        <v>19801</v>
      </c>
      <c r="L5572" s="54" t="s">
        <v>19802</v>
      </c>
      <c r="M5572" s="54" t="s">
        <v>19800</v>
      </c>
      <c r="N5572" s="54" t="s">
        <v>256</v>
      </c>
      <c r="O5572" s="54" t="s">
        <v>256</v>
      </c>
      <c r="P5572" s="54" t="s">
        <v>271</v>
      </c>
      <c r="Q5572" s="54" t="s">
        <v>256</v>
      </c>
      <c r="R5572" s="54" t="s">
        <v>431</v>
      </c>
      <c r="S5572" s="71"/>
      <c r="T5572" s="54" t="s">
        <v>256</v>
      </c>
      <c r="U5572" s="71">
        <v>44594</v>
      </c>
      <c r="V5572" s="54" t="s">
        <v>443</v>
      </c>
      <c r="W5572" t="str">
        <f t="shared" si="86"/>
        <v>Feb-22</v>
      </c>
    </row>
    <row r="5573" spans="1:23" x14ac:dyDescent="0.25">
      <c r="A5573" s="54" t="s">
        <v>317</v>
      </c>
      <c r="B5573" s="54" t="s">
        <v>432</v>
      </c>
      <c r="C5573" s="54" t="s">
        <v>263</v>
      </c>
      <c r="D5573" s="54" t="s">
        <v>429</v>
      </c>
      <c r="E5573" s="54" t="s">
        <v>19803</v>
      </c>
      <c r="F5573" s="71">
        <v>44594</v>
      </c>
      <c r="G5573" s="72">
        <v>5376.9</v>
      </c>
      <c r="H5573" s="72">
        <v>457305.35</v>
      </c>
      <c r="I5573" s="54" t="s">
        <v>265</v>
      </c>
      <c r="J5573" s="54" t="s">
        <v>13160</v>
      </c>
      <c r="K5573" s="54" t="s">
        <v>19804</v>
      </c>
      <c r="L5573" s="54" t="s">
        <v>19805</v>
      </c>
      <c r="M5573" s="54" t="s">
        <v>19803</v>
      </c>
      <c r="N5573" s="54" t="s">
        <v>256</v>
      </c>
      <c r="O5573" s="54" t="s">
        <v>256</v>
      </c>
      <c r="P5573" s="54" t="s">
        <v>271</v>
      </c>
      <c r="Q5573" s="54" t="s">
        <v>256</v>
      </c>
      <c r="R5573" s="54" t="s">
        <v>431</v>
      </c>
      <c r="S5573" s="71"/>
      <c r="T5573" s="54" t="s">
        <v>256</v>
      </c>
      <c r="U5573" s="71">
        <v>44594</v>
      </c>
      <c r="V5573" s="54" t="s">
        <v>443</v>
      </c>
      <c r="W5573" t="str">
        <f t="shared" ref="W5573:W5636" si="87">TEXT(F5573,"MMM-YY")</f>
        <v>Feb-22</v>
      </c>
    </row>
    <row r="5574" spans="1:23" x14ac:dyDescent="0.25">
      <c r="A5574" s="54" t="s">
        <v>317</v>
      </c>
      <c r="B5574" s="54" t="s">
        <v>432</v>
      </c>
      <c r="C5574" s="54" t="s">
        <v>263</v>
      </c>
      <c r="D5574" s="54" t="s">
        <v>429</v>
      </c>
      <c r="E5574" s="54" t="s">
        <v>19806</v>
      </c>
      <c r="F5574" s="71">
        <v>44594</v>
      </c>
      <c r="G5574" s="72">
        <v>99.81</v>
      </c>
      <c r="H5574" s="72">
        <v>8488.84</v>
      </c>
      <c r="I5574" s="54" t="s">
        <v>265</v>
      </c>
      <c r="J5574" s="54" t="s">
        <v>13160</v>
      </c>
      <c r="K5574" s="54" t="s">
        <v>19807</v>
      </c>
      <c r="L5574" s="54" t="s">
        <v>19808</v>
      </c>
      <c r="M5574" s="54" t="s">
        <v>19806</v>
      </c>
      <c r="N5574" s="54" t="s">
        <v>256</v>
      </c>
      <c r="O5574" s="54" t="s">
        <v>256</v>
      </c>
      <c r="P5574" s="54" t="s">
        <v>271</v>
      </c>
      <c r="Q5574" s="54" t="s">
        <v>256</v>
      </c>
      <c r="R5574" s="54" t="s">
        <v>431</v>
      </c>
      <c r="S5574" s="71"/>
      <c r="T5574" s="54" t="s">
        <v>256</v>
      </c>
      <c r="U5574" s="71">
        <v>44594</v>
      </c>
      <c r="V5574" s="54" t="s">
        <v>443</v>
      </c>
      <c r="W5574" t="str">
        <f t="shared" si="87"/>
        <v>Feb-22</v>
      </c>
    </row>
    <row r="5575" spans="1:23" x14ac:dyDescent="0.25">
      <c r="A5575" s="54" t="s">
        <v>317</v>
      </c>
      <c r="B5575" s="54" t="s">
        <v>432</v>
      </c>
      <c r="C5575" s="54" t="s">
        <v>263</v>
      </c>
      <c r="D5575" s="54" t="s">
        <v>429</v>
      </c>
      <c r="E5575" s="54" t="s">
        <v>19809</v>
      </c>
      <c r="F5575" s="71">
        <v>44594</v>
      </c>
      <c r="G5575" s="72">
        <v>30</v>
      </c>
      <c r="H5575" s="72">
        <v>2551.5</v>
      </c>
      <c r="I5575" s="54" t="s">
        <v>265</v>
      </c>
      <c r="J5575" s="54" t="s">
        <v>13160</v>
      </c>
      <c r="K5575" s="54" t="s">
        <v>19807</v>
      </c>
      <c r="L5575" s="54" t="s">
        <v>19810</v>
      </c>
      <c r="M5575" s="54" t="s">
        <v>19809</v>
      </c>
      <c r="N5575" s="54" t="s">
        <v>256</v>
      </c>
      <c r="O5575" s="54" t="s">
        <v>256</v>
      </c>
      <c r="P5575" s="54" t="s">
        <v>271</v>
      </c>
      <c r="Q5575" s="54" t="s">
        <v>256</v>
      </c>
      <c r="R5575" s="54" t="s">
        <v>431</v>
      </c>
      <c r="S5575" s="71"/>
      <c r="T5575" s="54" t="s">
        <v>256</v>
      </c>
      <c r="U5575" s="71">
        <v>44594</v>
      </c>
      <c r="V5575" s="54" t="s">
        <v>443</v>
      </c>
      <c r="W5575" t="str">
        <f t="shared" si="87"/>
        <v>Feb-22</v>
      </c>
    </row>
    <row r="5576" spans="1:23" x14ac:dyDescent="0.25">
      <c r="A5576" s="54" t="s">
        <v>317</v>
      </c>
      <c r="B5576" s="54" t="s">
        <v>432</v>
      </c>
      <c r="C5576" s="54" t="s">
        <v>263</v>
      </c>
      <c r="D5576" s="54" t="s">
        <v>429</v>
      </c>
      <c r="E5576" s="54" t="s">
        <v>19811</v>
      </c>
      <c r="F5576" s="71">
        <v>44594</v>
      </c>
      <c r="G5576" s="72">
        <v>689.5</v>
      </c>
      <c r="H5576" s="72">
        <v>58641.98</v>
      </c>
      <c r="I5576" s="54" t="s">
        <v>265</v>
      </c>
      <c r="J5576" s="54" t="s">
        <v>13160</v>
      </c>
      <c r="K5576" s="54" t="s">
        <v>19812</v>
      </c>
      <c r="L5576" s="54" t="s">
        <v>19813</v>
      </c>
      <c r="M5576" s="54" t="s">
        <v>19811</v>
      </c>
      <c r="N5576" s="54" t="s">
        <v>256</v>
      </c>
      <c r="O5576" s="54" t="s">
        <v>256</v>
      </c>
      <c r="P5576" s="54" t="s">
        <v>271</v>
      </c>
      <c r="Q5576" s="54" t="s">
        <v>256</v>
      </c>
      <c r="R5576" s="54" t="s">
        <v>431</v>
      </c>
      <c r="S5576" s="71"/>
      <c r="T5576" s="54" t="s">
        <v>256</v>
      </c>
      <c r="U5576" s="71">
        <v>44594</v>
      </c>
      <c r="V5576" s="54" t="s">
        <v>443</v>
      </c>
      <c r="W5576" t="str">
        <f t="shared" si="87"/>
        <v>Feb-22</v>
      </c>
    </row>
    <row r="5577" spans="1:23" x14ac:dyDescent="0.25">
      <c r="A5577" s="54" t="s">
        <v>317</v>
      </c>
      <c r="B5577" s="54" t="s">
        <v>432</v>
      </c>
      <c r="C5577" s="54" t="s">
        <v>263</v>
      </c>
      <c r="D5577" s="54" t="s">
        <v>429</v>
      </c>
      <c r="E5577" s="54" t="s">
        <v>19814</v>
      </c>
      <c r="F5577" s="71">
        <v>44595</v>
      </c>
      <c r="G5577" s="72">
        <v>1161.1300000000001</v>
      </c>
      <c r="H5577" s="72">
        <v>98754.11</v>
      </c>
      <c r="I5577" s="54" t="s">
        <v>265</v>
      </c>
      <c r="J5577" s="54" t="s">
        <v>13160</v>
      </c>
      <c r="K5577" s="54" t="s">
        <v>19795</v>
      </c>
      <c r="L5577" s="54" t="s">
        <v>19815</v>
      </c>
      <c r="M5577" s="54" t="s">
        <v>19814</v>
      </c>
      <c r="N5577" s="54" t="s">
        <v>256</v>
      </c>
      <c r="O5577" s="54" t="s">
        <v>256</v>
      </c>
      <c r="P5577" s="54" t="s">
        <v>271</v>
      </c>
      <c r="Q5577" s="54" t="s">
        <v>256</v>
      </c>
      <c r="R5577" s="54" t="s">
        <v>431</v>
      </c>
      <c r="S5577" s="71"/>
      <c r="T5577" s="54" t="s">
        <v>256</v>
      </c>
      <c r="U5577" s="71">
        <v>44595</v>
      </c>
      <c r="V5577" s="54" t="s">
        <v>443</v>
      </c>
      <c r="W5577" t="str">
        <f t="shared" si="87"/>
        <v>Feb-22</v>
      </c>
    </row>
    <row r="5578" spans="1:23" x14ac:dyDescent="0.25">
      <c r="A5578" s="54" t="s">
        <v>317</v>
      </c>
      <c r="B5578" s="54" t="s">
        <v>432</v>
      </c>
      <c r="C5578" s="54" t="s">
        <v>263</v>
      </c>
      <c r="D5578" s="54" t="s">
        <v>429</v>
      </c>
      <c r="E5578" s="54" t="s">
        <v>19816</v>
      </c>
      <c r="F5578" s="71">
        <v>44595</v>
      </c>
      <c r="G5578" s="72">
        <v>63513.7</v>
      </c>
      <c r="H5578" s="72">
        <v>5401840.1900000004</v>
      </c>
      <c r="I5578" s="54" t="s">
        <v>265</v>
      </c>
      <c r="J5578" s="54" t="s">
        <v>13160</v>
      </c>
      <c r="K5578" s="54" t="s">
        <v>19795</v>
      </c>
      <c r="L5578" s="54" t="s">
        <v>19817</v>
      </c>
      <c r="M5578" s="54" t="s">
        <v>19816</v>
      </c>
      <c r="N5578" s="54" t="s">
        <v>256</v>
      </c>
      <c r="O5578" s="54" t="s">
        <v>256</v>
      </c>
      <c r="P5578" s="54" t="s">
        <v>271</v>
      </c>
      <c r="Q5578" s="54" t="s">
        <v>256</v>
      </c>
      <c r="R5578" s="54" t="s">
        <v>431</v>
      </c>
      <c r="S5578" s="71"/>
      <c r="T5578" s="54" t="s">
        <v>256</v>
      </c>
      <c r="U5578" s="71">
        <v>44595</v>
      </c>
      <c r="V5578" s="54" t="s">
        <v>443</v>
      </c>
      <c r="W5578" t="str">
        <f t="shared" si="87"/>
        <v>Feb-22</v>
      </c>
    </row>
    <row r="5579" spans="1:23" x14ac:dyDescent="0.25">
      <c r="A5579" s="54" t="s">
        <v>317</v>
      </c>
      <c r="B5579" s="54" t="s">
        <v>432</v>
      </c>
      <c r="C5579" s="54" t="s">
        <v>263</v>
      </c>
      <c r="D5579" s="54" t="s">
        <v>429</v>
      </c>
      <c r="E5579" s="54" t="s">
        <v>19818</v>
      </c>
      <c r="F5579" s="71">
        <v>44595</v>
      </c>
      <c r="G5579" s="72">
        <v>10049.69</v>
      </c>
      <c r="H5579" s="72">
        <v>854726.13</v>
      </c>
      <c r="I5579" s="54" t="s">
        <v>265</v>
      </c>
      <c r="J5579" s="54" t="s">
        <v>13160</v>
      </c>
      <c r="K5579" s="54" t="s">
        <v>19795</v>
      </c>
      <c r="L5579" s="54" t="s">
        <v>19819</v>
      </c>
      <c r="M5579" s="54" t="s">
        <v>19818</v>
      </c>
      <c r="N5579" s="54" t="s">
        <v>256</v>
      </c>
      <c r="O5579" s="54" t="s">
        <v>256</v>
      </c>
      <c r="P5579" s="54" t="s">
        <v>271</v>
      </c>
      <c r="Q5579" s="54" t="s">
        <v>256</v>
      </c>
      <c r="R5579" s="54" t="s">
        <v>431</v>
      </c>
      <c r="S5579" s="71"/>
      <c r="T5579" s="54" t="s">
        <v>256</v>
      </c>
      <c r="U5579" s="71">
        <v>44595</v>
      </c>
      <c r="V5579" s="54" t="s">
        <v>443</v>
      </c>
      <c r="W5579" t="str">
        <f t="shared" si="87"/>
        <v>Feb-22</v>
      </c>
    </row>
    <row r="5580" spans="1:23" x14ac:dyDescent="0.25">
      <c r="A5580" s="54" t="s">
        <v>317</v>
      </c>
      <c r="B5580" s="54" t="s">
        <v>432</v>
      </c>
      <c r="C5580" s="54" t="s">
        <v>263</v>
      </c>
      <c r="D5580" s="54" t="s">
        <v>429</v>
      </c>
      <c r="E5580" s="54" t="s">
        <v>19820</v>
      </c>
      <c r="F5580" s="71">
        <v>44595</v>
      </c>
      <c r="G5580" s="72">
        <v>11571.58</v>
      </c>
      <c r="H5580" s="72">
        <v>984162.88</v>
      </c>
      <c r="I5580" s="54" t="s">
        <v>265</v>
      </c>
      <c r="J5580" s="54" t="s">
        <v>13160</v>
      </c>
      <c r="K5580" s="54" t="s">
        <v>19795</v>
      </c>
      <c r="L5580" s="54" t="s">
        <v>19821</v>
      </c>
      <c r="M5580" s="54" t="s">
        <v>19820</v>
      </c>
      <c r="N5580" s="54" t="s">
        <v>256</v>
      </c>
      <c r="O5580" s="54" t="s">
        <v>256</v>
      </c>
      <c r="P5580" s="54" t="s">
        <v>271</v>
      </c>
      <c r="Q5580" s="54" t="s">
        <v>256</v>
      </c>
      <c r="R5580" s="54" t="s">
        <v>431</v>
      </c>
      <c r="S5580" s="71"/>
      <c r="T5580" s="54" t="s">
        <v>256</v>
      </c>
      <c r="U5580" s="71">
        <v>44595</v>
      </c>
      <c r="V5580" s="54" t="s">
        <v>443</v>
      </c>
      <c r="W5580" t="str">
        <f t="shared" si="87"/>
        <v>Feb-22</v>
      </c>
    </row>
    <row r="5581" spans="1:23" x14ac:dyDescent="0.25">
      <c r="A5581" s="54" t="s">
        <v>317</v>
      </c>
      <c r="B5581" s="54" t="s">
        <v>432</v>
      </c>
      <c r="C5581" s="54" t="s">
        <v>263</v>
      </c>
      <c r="D5581" s="54" t="s">
        <v>429</v>
      </c>
      <c r="E5581" s="54" t="s">
        <v>19822</v>
      </c>
      <c r="F5581" s="71">
        <v>44595</v>
      </c>
      <c r="G5581" s="72">
        <v>4645.3599999999997</v>
      </c>
      <c r="H5581" s="72">
        <v>395087.87</v>
      </c>
      <c r="I5581" s="54" t="s">
        <v>265</v>
      </c>
      <c r="J5581" s="54" t="s">
        <v>13160</v>
      </c>
      <c r="K5581" s="54" t="s">
        <v>19823</v>
      </c>
      <c r="L5581" s="54" t="s">
        <v>19824</v>
      </c>
      <c r="M5581" s="54" t="s">
        <v>19822</v>
      </c>
      <c r="N5581" s="54" t="s">
        <v>256</v>
      </c>
      <c r="O5581" s="54" t="s">
        <v>256</v>
      </c>
      <c r="P5581" s="54" t="s">
        <v>271</v>
      </c>
      <c r="Q5581" s="54" t="s">
        <v>256</v>
      </c>
      <c r="R5581" s="54" t="s">
        <v>431</v>
      </c>
      <c r="S5581" s="71"/>
      <c r="T5581" s="54" t="s">
        <v>256</v>
      </c>
      <c r="U5581" s="71">
        <v>44595</v>
      </c>
      <c r="V5581" s="54" t="s">
        <v>443</v>
      </c>
      <c r="W5581" t="str">
        <f t="shared" si="87"/>
        <v>Feb-22</v>
      </c>
    </row>
    <row r="5582" spans="1:23" x14ac:dyDescent="0.25">
      <c r="A5582" s="54" t="s">
        <v>317</v>
      </c>
      <c r="B5582" s="54" t="s">
        <v>432</v>
      </c>
      <c r="C5582" s="54" t="s">
        <v>263</v>
      </c>
      <c r="D5582" s="54" t="s">
        <v>429</v>
      </c>
      <c r="E5582" s="54" t="s">
        <v>19825</v>
      </c>
      <c r="F5582" s="71">
        <v>44595</v>
      </c>
      <c r="G5582" s="72">
        <v>68.2</v>
      </c>
      <c r="H5582" s="72">
        <v>5800.41</v>
      </c>
      <c r="I5582" s="54" t="s">
        <v>265</v>
      </c>
      <c r="J5582" s="54" t="s">
        <v>13160</v>
      </c>
      <c r="K5582" s="54" t="s">
        <v>19823</v>
      </c>
      <c r="L5582" s="54" t="s">
        <v>19826</v>
      </c>
      <c r="M5582" s="54" t="s">
        <v>19825</v>
      </c>
      <c r="N5582" s="54" t="s">
        <v>256</v>
      </c>
      <c r="O5582" s="54" t="s">
        <v>256</v>
      </c>
      <c r="P5582" s="54" t="s">
        <v>271</v>
      </c>
      <c r="Q5582" s="54" t="s">
        <v>256</v>
      </c>
      <c r="R5582" s="54" t="s">
        <v>431</v>
      </c>
      <c r="S5582" s="71"/>
      <c r="T5582" s="54" t="s">
        <v>256</v>
      </c>
      <c r="U5582" s="71">
        <v>44595</v>
      </c>
      <c r="V5582" s="54" t="s">
        <v>443</v>
      </c>
      <c r="W5582" t="str">
        <f t="shared" si="87"/>
        <v>Feb-22</v>
      </c>
    </row>
    <row r="5583" spans="1:23" x14ac:dyDescent="0.25">
      <c r="A5583" s="54" t="s">
        <v>317</v>
      </c>
      <c r="B5583" s="54" t="s">
        <v>432</v>
      </c>
      <c r="C5583" s="54" t="s">
        <v>263</v>
      </c>
      <c r="D5583" s="54" t="s">
        <v>429</v>
      </c>
      <c r="E5583" s="54" t="s">
        <v>19827</v>
      </c>
      <c r="F5583" s="71">
        <v>44601</v>
      </c>
      <c r="G5583" s="72">
        <v>7575</v>
      </c>
      <c r="H5583" s="72">
        <v>644253.75</v>
      </c>
      <c r="I5583" s="54" t="s">
        <v>265</v>
      </c>
      <c r="J5583" s="54" t="s">
        <v>13160</v>
      </c>
      <c r="K5583" s="54" t="s">
        <v>19828</v>
      </c>
      <c r="L5583" s="54" t="s">
        <v>19829</v>
      </c>
      <c r="M5583" s="54" t="s">
        <v>19827</v>
      </c>
      <c r="N5583" s="54" t="s">
        <v>256</v>
      </c>
      <c r="O5583" s="54" t="s">
        <v>256</v>
      </c>
      <c r="P5583" s="54" t="s">
        <v>271</v>
      </c>
      <c r="Q5583" s="54" t="s">
        <v>256</v>
      </c>
      <c r="R5583" s="54" t="s">
        <v>431</v>
      </c>
      <c r="S5583" s="71"/>
      <c r="T5583" s="54" t="s">
        <v>256</v>
      </c>
      <c r="U5583" s="71">
        <v>44601</v>
      </c>
      <c r="V5583" s="54" t="s">
        <v>443</v>
      </c>
      <c r="W5583" t="str">
        <f t="shared" si="87"/>
        <v>Feb-22</v>
      </c>
    </row>
    <row r="5584" spans="1:23" x14ac:dyDescent="0.25">
      <c r="A5584" s="54" t="s">
        <v>317</v>
      </c>
      <c r="B5584" s="54" t="s">
        <v>432</v>
      </c>
      <c r="C5584" s="54" t="s">
        <v>263</v>
      </c>
      <c r="D5584" s="54" t="s">
        <v>429</v>
      </c>
      <c r="E5584" s="54" t="s">
        <v>19830</v>
      </c>
      <c r="F5584" s="71">
        <v>44594</v>
      </c>
      <c r="G5584" s="72">
        <v>77</v>
      </c>
      <c r="H5584" s="72">
        <v>6548.85</v>
      </c>
      <c r="I5584" s="54" t="s">
        <v>265</v>
      </c>
      <c r="J5584" s="54" t="s">
        <v>13160</v>
      </c>
      <c r="K5584" s="54" t="s">
        <v>19807</v>
      </c>
      <c r="L5584" s="54" t="s">
        <v>19831</v>
      </c>
      <c r="M5584" s="54" t="s">
        <v>19830</v>
      </c>
      <c r="N5584" s="54" t="s">
        <v>256</v>
      </c>
      <c r="O5584" s="54" t="s">
        <v>256</v>
      </c>
      <c r="P5584" s="54" t="s">
        <v>271</v>
      </c>
      <c r="Q5584" s="54" t="s">
        <v>256</v>
      </c>
      <c r="R5584" s="54" t="s">
        <v>431</v>
      </c>
      <c r="S5584" s="71"/>
      <c r="T5584" s="54" t="s">
        <v>256</v>
      </c>
      <c r="U5584" s="71">
        <v>44594</v>
      </c>
      <c r="V5584" s="54" t="s">
        <v>443</v>
      </c>
      <c r="W5584" t="str">
        <f t="shared" si="87"/>
        <v>Feb-22</v>
      </c>
    </row>
    <row r="5585" spans="1:23" x14ac:dyDescent="0.25">
      <c r="A5585" s="54" t="s">
        <v>317</v>
      </c>
      <c r="B5585" s="54" t="s">
        <v>432</v>
      </c>
      <c r="C5585" s="54" t="s">
        <v>263</v>
      </c>
      <c r="D5585" s="54" t="s">
        <v>429</v>
      </c>
      <c r="E5585" s="54" t="s">
        <v>19832</v>
      </c>
      <c r="F5585" s="71">
        <v>44594</v>
      </c>
      <c r="G5585" s="72">
        <v>2534.4</v>
      </c>
      <c r="H5585" s="72">
        <v>215550.72</v>
      </c>
      <c r="I5585" s="54" t="s">
        <v>265</v>
      </c>
      <c r="J5585" s="54" t="s">
        <v>13160</v>
      </c>
      <c r="K5585" s="54" t="s">
        <v>19807</v>
      </c>
      <c r="L5585" s="54" t="s">
        <v>19833</v>
      </c>
      <c r="M5585" s="54" t="s">
        <v>19832</v>
      </c>
      <c r="N5585" s="54" t="s">
        <v>256</v>
      </c>
      <c r="O5585" s="54" t="s">
        <v>256</v>
      </c>
      <c r="P5585" s="54" t="s">
        <v>271</v>
      </c>
      <c r="Q5585" s="54" t="s">
        <v>256</v>
      </c>
      <c r="R5585" s="54" t="s">
        <v>431</v>
      </c>
      <c r="S5585" s="71"/>
      <c r="T5585" s="54" t="s">
        <v>256</v>
      </c>
      <c r="U5585" s="71">
        <v>44594</v>
      </c>
      <c r="V5585" s="54" t="s">
        <v>443</v>
      </c>
      <c r="W5585" t="str">
        <f t="shared" si="87"/>
        <v>Feb-22</v>
      </c>
    </row>
    <row r="5586" spans="1:23" x14ac:dyDescent="0.25">
      <c r="A5586" s="54" t="s">
        <v>317</v>
      </c>
      <c r="B5586" s="54" t="s">
        <v>432</v>
      </c>
      <c r="C5586" s="54" t="s">
        <v>263</v>
      </c>
      <c r="D5586" s="54" t="s">
        <v>429</v>
      </c>
      <c r="E5586" s="54" t="s">
        <v>19834</v>
      </c>
      <c r="F5586" s="71">
        <v>44594</v>
      </c>
      <c r="G5586" s="72">
        <v>285.29000000000002</v>
      </c>
      <c r="H5586" s="72">
        <v>24263.91</v>
      </c>
      <c r="I5586" s="54" t="s">
        <v>265</v>
      </c>
      <c r="J5586" s="54" t="s">
        <v>13160</v>
      </c>
      <c r="K5586" s="54" t="s">
        <v>19807</v>
      </c>
      <c r="L5586" s="54" t="s">
        <v>19835</v>
      </c>
      <c r="M5586" s="54" t="s">
        <v>19834</v>
      </c>
      <c r="N5586" s="54" t="s">
        <v>256</v>
      </c>
      <c r="O5586" s="54" t="s">
        <v>256</v>
      </c>
      <c r="P5586" s="54" t="s">
        <v>271</v>
      </c>
      <c r="Q5586" s="54" t="s">
        <v>256</v>
      </c>
      <c r="R5586" s="54" t="s">
        <v>431</v>
      </c>
      <c r="S5586" s="71"/>
      <c r="T5586" s="54" t="s">
        <v>256</v>
      </c>
      <c r="U5586" s="71">
        <v>44594</v>
      </c>
      <c r="V5586" s="54" t="s">
        <v>443</v>
      </c>
      <c r="W5586" t="str">
        <f t="shared" si="87"/>
        <v>Feb-22</v>
      </c>
    </row>
    <row r="5587" spans="1:23" x14ac:dyDescent="0.25">
      <c r="A5587" s="54" t="s">
        <v>317</v>
      </c>
      <c r="B5587" s="54" t="s">
        <v>432</v>
      </c>
      <c r="C5587" s="54" t="s">
        <v>263</v>
      </c>
      <c r="D5587" s="54" t="s">
        <v>429</v>
      </c>
      <c r="E5587" s="54" t="s">
        <v>19836</v>
      </c>
      <c r="F5587" s="71">
        <v>44594</v>
      </c>
      <c r="G5587" s="72">
        <v>17210.2</v>
      </c>
      <c r="H5587" s="72">
        <v>1463727.51</v>
      </c>
      <c r="I5587" s="54" t="s">
        <v>265</v>
      </c>
      <c r="J5587" s="54" t="s">
        <v>13160</v>
      </c>
      <c r="K5587" s="54" t="s">
        <v>19807</v>
      </c>
      <c r="L5587" s="54" t="s">
        <v>19837</v>
      </c>
      <c r="M5587" s="54" t="s">
        <v>19836</v>
      </c>
      <c r="N5587" s="54" t="s">
        <v>256</v>
      </c>
      <c r="O5587" s="54" t="s">
        <v>256</v>
      </c>
      <c r="P5587" s="54" t="s">
        <v>271</v>
      </c>
      <c r="Q5587" s="54" t="s">
        <v>256</v>
      </c>
      <c r="R5587" s="54" t="s">
        <v>431</v>
      </c>
      <c r="S5587" s="71"/>
      <c r="T5587" s="54" t="s">
        <v>256</v>
      </c>
      <c r="U5587" s="71">
        <v>44594</v>
      </c>
      <c r="V5587" s="54" t="s">
        <v>443</v>
      </c>
      <c r="W5587" t="str">
        <f t="shared" si="87"/>
        <v>Feb-22</v>
      </c>
    </row>
    <row r="5588" spans="1:23" x14ac:dyDescent="0.25">
      <c r="A5588" s="54" t="s">
        <v>317</v>
      </c>
      <c r="B5588" s="54" t="s">
        <v>432</v>
      </c>
      <c r="C5588" s="54" t="s">
        <v>263</v>
      </c>
      <c r="D5588" s="54" t="s">
        <v>429</v>
      </c>
      <c r="E5588" s="54" t="s">
        <v>19838</v>
      </c>
      <c r="F5588" s="71">
        <v>44601</v>
      </c>
      <c r="G5588" s="72">
        <v>377.65</v>
      </c>
      <c r="H5588" s="72">
        <v>32119.13</v>
      </c>
      <c r="I5588" s="54" t="s">
        <v>265</v>
      </c>
      <c r="J5588" s="54" t="s">
        <v>13160</v>
      </c>
      <c r="K5588" s="54" t="s">
        <v>19807</v>
      </c>
      <c r="L5588" s="54" t="s">
        <v>19839</v>
      </c>
      <c r="M5588" s="54" t="s">
        <v>19838</v>
      </c>
      <c r="N5588" s="54" t="s">
        <v>256</v>
      </c>
      <c r="O5588" s="54" t="s">
        <v>256</v>
      </c>
      <c r="P5588" s="54" t="s">
        <v>271</v>
      </c>
      <c r="Q5588" s="54" t="s">
        <v>256</v>
      </c>
      <c r="R5588" s="54" t="s">
        <v>431</v>
      </c>
      <c r="S5588" s="71"/>
      <c r="T5588" s="54" t="s">
        <v>256</v>
      </c>
      <c r="U5588" s="71">
        <v>44601</v>
      </c>
      <c r="V5588" s="54" t="s">
        <v>443</v>
      </c>
      <c r="W5588" t="str">
        <f t="shared" si="87"/>
        <v>Feb-22</v>
      </c>
    </row>
    <row r="5589" spans="1:23" x14ac:dyDescent="0.25">
      <c r="A5589" s="54" t="s">
        <v>317</v>
      </c>
      <c r="B5589" s="54" t="s">
        <v>432</v>
      </c>
      <c r="C5589" s="54" t="s">
        <v>263</v>
      </c>
      <c r="D5589" s="54" t="s">
        <v>429</v>
      </c>
      <c r="E5589" s="54" t="s">
        <v>19840</v>
      </c>
      <c r="F5589" s="71">
        <v>44597</v>
      </c>
      <c r="G5589" s="72">
        <v>844.8</v>
      </c>
      <c r="H5589" s="72">
        <v>71850.240000000005</v>
      </c>
      <c r="I5589" s="54" t="s">
        <v>265</v>
      </c>
      <c r="J5589" s="54" t="s">
        <v>13160</v>
      </c>
      <c r="K5589" s="54" t="s">
        <v>19841</v>
      </c>
      <c r="L5589" s="54" t="s">
        <v>19842</v>
      </c>
      <c r="M5589" s="54" t="s">
        <v>19840</v>
      </c>
      <c r="N5589" s="54" t="s">
        <v>256</v>
      </c>
      <c r="O5589" s="54" t="s">
        <v>256</v>
      </c>
      <c r="P5589" s="54" t="s">
        <v>271</v>
      </c>
      <c r="Q5589" s="54" t="s">
        <v>256</v>
      </c>
      <c r="R5589" s="54" t="s">
        <v>431</v>
      </c>
      <c r="S5589" s="71"/>
      <c r="T5589" s="54" t="s">
        <v>256</v>
      </c>
      <c r="U5589" s="71">
        <v>44597</v>
      </c>
      <c r="V5589" s="54" t="s">
        <v>443</v>
      </c>
      <c r="W5589" t="str">
        <f t="shared" si="87"/>
        <v>Feb-22</v>
      </c>
    </row>
    <row r="5590" spans="1:23" x14ac:dyDescent="0.25">
      <c r="A5590" s="54" t="s">
        <v>317</v>
      </c>
      <c r="B5590" s="54" t="s">
        <v>432</v>
      </c>
      <c r="C5590" s="54" t="s">
        <v>263</v>
      </c>
      <c r="D5590" s="54" t="s">
        <v>429</v>
      </c>
      <c r="E5590" s="54" t="s">
        <v>19843</v>
      </c>
      <c r="F5590" s="71">
        <v>44600</v>
      </c>
      <c r="G5590" s="72">
        <v>19240.27</v>
      </c>
      <c r="H5590" s="72">
        <v>1636384.96</v>
      </c>
      <c r="I5590" s="54" t="s">
        <v>265</v>
      </c>
      <c r="J5590" s="54" t="s">
        <v>13160</v>
      </c>
      <c r="K5590" s="54" t="s">
        <v>19844</v>
      </c>
      <c r="L5590" s="54" t="s">
        <v>19845</v>
      </c>
      <c r="M5590" s="54" t="s">
        <v>19843</v>
      </c>
      <c r="N5590" s="54" t="s">
        <v>256</v>
      </c>
      <c r="O5590" s="54" t="s">
        <v>256</v>
      </c>
      <c r="P5590" s="54" t="s">
        <v>271</v>
      </c>
      <c r="Q5590" s="54" t="s">
        <v>256</v>
      </c>
      <c r="R5590" s="54" t="s">
        <v>431</v>
      </c>
      <c r="S5590" s="71"/>
      <c r="T5590" s="54" t="s">
        <v>256</v>
      </c>
      <c r="U5590" s="71">
        <v>44600</v>
      </c>
      <c r="V5590" s="54" t="s">
        <v>443</v>
      </c>
      <c r="W5590" t="str">
        <f t="shared" si="87"/>
        <v>Feb-22</v>
      </c>
    </row>
    <row r="5591" spans="1:23" x14ac:dyDescent="0.25">
      <c r="A5591" s="54" t="s">
        <v>317</v>
      </c>
      <c r="B5591" s="54" t="s">
        <v>432</v>
      </c>
      <c r="C5591" s="54" t="s">
        <v>263</v>
      </c>
      <c r="D5591" s="54" t="s">
        <v>429</v>
      </c>
      <c r="E5591" s="54" t="s">
        <v>19846</v>
      </c>
      <c r="F5591" s="71">
        <v>44601</v>
      </c>
      <c r="G5591" s="72">
        <v>21789.279999999999</v>
      </c>
      <c r="H5591" s="72">
        <v>1853178.26</v>
      </c>
      <c r="I5591" s="54" t="s">
        <v>265</v>
      </c>
      <c r="J5591" s="54" t="s">
        <v>13160</v>
      </c>
      <c r="K5591" s="54" t="s">
        <v>19844</v>
      </c>
      <c r="L5591" s="54" t="s">
        <v>19847</v>
      </c>
      <c r="M5591" s="54" t="s">
        <v>19846</v>
      </c>
      <c r="N5591" s="54" t="s">
        <v>256</v>
      </c>
      <c r="O5591" s="54" t="s">
        <v>256</v>
      </c>
      <c r="P5591" s="54" t="s">
        <v>271</v>
      </c>
      <c r="Q5591" s="54" t="s">
        <v>256</v>
      </c>
      <c r="R5591" s="54" t="s">
        <v>431</v>
      </c>
      <c r="S5591" s="71"/>
      <c r="T5591" s="54" t="s">
        <v>256</v>
      </c>
      <c r="U5591" s="71">
        <v>44601</v>
      </c>
      <c r="V5591" s="54" t="s">
        <v>443</v>
      </c>
      <c r="W5591" t="str">
        <f t="shared" si="87"/>
        <v>Feb-22</v>
      </c>
    </row>
    <row r="5592" spans="1:23" x14ac:dyDescent="0.25">
      <c r="A5592" s="54" t="s">
        <v>317</v>
      </c>
      <c r="B5592" s="54" t="s">
        <v>432</v>
      </c>
      <c r="C5592" s="54" t="s">
        <v>263</v>
      </c>
      <c r="D5592" s="54" t="s">
        <v>429</v>
      </c>
      <c r="E5592" s="54" t="s">
        <v>19848</v>
      </c>
      <c r="F5592" s="71">
        <v>44601</v>
      </c>
      <c r="G5592" s="72">
        <v>1620</v>
      </c>
      <c r="H5592" s="72">
        <v>137781</v>
      </c>
      <c r="I5592" s="54" t="s">
        <v>265</v>
      </c>
      <c r="J5592" s="54" t="s">
        <v>13160</v>
      </c>
      <c r="K5592" s="54" t="s">
        <v>19844</v>
      </c>
      <c r="L5592" s="54" t="s">
        <v>19849</v>
      </c>
      <c r="M5592" s="54" t="s">
        <v>19848</v>
      </c>
      <c r="N5592" s="54" t="s">
        <v>256</v>
      </c>
      <c r="O5592" s="54" t="s">
        <v>256</v>
      </c>
      <c r="P5592" s="54" t="s">
        <v>271</v>
      </c>
      <c r="Q5592" s="54" t="s">
        <v>256</v>
      </c>
      <c r="R5592" s="54" t="s">
        <v>431</v>
      </c>
      <c r="S5592" s="71"/>
      <c r="T5592" s="54" t="s">
        <v>256</v>
      </c>
      <c r="U5592" s="71">
        <v>44601</v>
      </c>
      <c r="V5592" s="54" t="s">
        <v>443</v>
      </c>
      <c r="W5592" t="str">
        <f t="shared" si="87"/>
        <v>Feb-22</v>
      </c>
    </row>
    <row r="5593" spans="1:23" x14ac:dyDescent="0.25">
      <c r="A5593" s="54" t="s">
        <v>317</v>
      </c>
      <c r="B5593" s="54" t="s">
        <v>432</v>
      </c>
      <c r="C5593" s="54" t="s">
        <v>263</v>
      </c>
      <c r="D5593" s="54" t="s">
        <v>429</v>
      </c>
      <c r="E5593" s="54" t="s">
        <v>19850</v>
      </c>
      <c r="F5593" s="71">
        <v>44601</v>
      </c>
      <c r="G5593" s="72">
        <v>6776.3</v>
      </c>
      <c r="H5593" s="72">
        <v>576324.31999999995</v>
      </c>
      <c r="I5593" s="54" t="s">
        <v>265</v>
      </c>
      <c r="J5593" s="54" t="s">
        <v>13160</v>
      </c>
      <c r="K5593" s="54" t="s">
        <v>19844</v>
      </c>
      <c r="L5593" s="54" t="s">
        <v>19851</v>
      </c>
      <c r="M5593" s="54" t="s">
        <v>19850</v>
      </c>
      <c r="N5593" s="54" t="s">
        <v>256</v>
      </c>
      <c r="O5593" s="54" t="s">
        <v>256</v>
      </c>
      <c r="P5593" s="54" t="s">
        <v>271</v>
      </c>
      <c r="Q5593" s="54" t="s">
        <v>256</v>
      </c>
      <c r="R5593" s="54" t="s">
        <v>431</v>
      </c>
      <c r="S5593" s="71"/>
      <c r="T5593" s="54" t="s">
        <v>256</v>
      </c>
      <c r="U5593" s="71">
        <v>44601</v>
      </c>
      <c r="V5593" s="54" t="s">
        <v>443</v>
      </c>
      <c r="W5593" t="str">
        <f t="shared" si="87"/>
        <v>Feb-22</v>
      </c>
    </row>
    <row r="5594" spans="1:23" x14ac:dyDescent="0.25">
      <c r="A5594" s="54" t="s">
        <v>317</v>
      </c>
      <c r="B5594" s="54" t="s">
        <v>432</v>
      </c>
      <c r="C5594" s="54" t="s">
        <v>263</v>
      </c>
      <c r="D5594" s="54" t="s">
        <v>429</v>
      </c>
      <c r="E5594" s="54" t="s">
        <v>19852</v>
      </c>
      <c r="F5594" s="71">
        <v>44604</v>
      </c>
      <c r="G5594" s="72">
        <v>205.65</v>
      </c>
      <c r="H5594" s="72">
        <v>17490.53</v>
      </c>
      <c r="I5594" s="54" t="s">
        <v>265</v>
      </c>
      <c r="J5594" s="54" t="s">
        <v>13160</v>
      </c>
      <c r="K5594" s="54" t="s">
        <v>19844</v>
      </c>
      <c r="L5594" s="54" t="s">
        <v>19853</v>
      </c>
      <c r="M5594" s="54" t="s">
        <v>19852</v>
      </c>
      <c r="N5594" s="54" t="s">
        <v>256</v>
      </c>
      <c r="O5594" s="54" t="s">
        <v>256</v>
      </c>
      <c r="P5594" s="54" t="s">
        <v>271</v>
      </c>
      <c r="Q5594" s="54" t="s">
        <v>256</v>
      </c>
      <c r="R5594" s="54" t="s">
        <v>431</v>
      </c>
      <c r="S5594" s="71"/>
      <c r="T5594" s="54" t="s">
        <v>256</v>
      </c>
      <c r="U5594" s="71">
        <v>44604</v>
      </c>
      <c r="V5594" s="54" t="s">
        <v>443</v>
      </c>
      <c r="W5594" t="str">
        <f t="shared" si="87"/>
        <v>Feb-22</v>
      </c>
    </row>
    <row r="5595" spans="1:23" x14ac:dyDescent="0.25">
      <c r="A5595" s="54" t="s">
        <v>317</v>
      </c>
      <c r="B5595" s="54" t="s">
        <v>432</v>
      </c>
      <c r="C5595" s="54" t="s">
        <v>263</v>
      </c>
      <c r="D5595" s="54" t="s">
        <v>429</v>
      </c>
      <c r="E5595" s="54" t="s">
        <v>19854</v>
      </c>
      <c r="F5595" s="71">
        <v>44604</v>
      </c>
      <c r="G5595" s="72">
        <v>25</v>
      </c>
      <c r="H5595" s="72">
        <v>2126.25</v>
      </c>
      <c r="I5595" s="54" t="s">
        <v>265</v>
      </c>
      <c r="J5595" s="54" t="s">
        <v>13160</v>
      </c>
      <c r="K5595" s="54" t="s">
        <v>19855</v>
      </c>
      <c r="L5595" s="54" t="s">
        <v>19856</v>
      </c>
      <c r="M5595" s="54" t="s">
        <v>19854</v>
      </c>
      <c r="N5595" s="54" t="s">
        <v>256</v>
      </c>
      <c r="O5595" s="54" t="s">
        <v>256</v>
      </c>
      <c r="P5595" s="54" t="s">
        <v>271</v>
      </c>
      <c r="Q5595" s="54" t="s">
        <v>256</v>
      </c>
      <c r="R5595" s="54" t="s">
        <v>431</v>
      </c>
      <c r="S5595" s="71"/>
      <c r="T5595" s="54" t="s">
        <v>256</v>
      </c>
      <c r="U5595" s="71">
        <v>44604</v>
      </c>
      <c r="V5595" s="54" t="s">
        <v>443</v>
      </c>
      <c r="W5595" t="str">
        <f t="shared" si="87"/>
        <v>Feb-22</v>
      </c>
    </row>
    <row r="5596" spans="1:23" x14ac:dyDescent="0.25">
      <c r="A5596" s="54" t="s">
        <v>317</v>
      </c>
      <c r="B5596" s="54" t="s">
        <v>432</v>
      </c>
      <c r="C5596" s="54" t="s">
        <v>263</v>
      </c>
      <c r="D5596" s="54" t="s">
        <v>429</v>
      </c>
      <c r="E5596" s="54" t="s">
        <v>19857</v>
      </c>
      <c r="F5596" s="71">
        <v>44604</v>
      </c>
      <c r="G5596" s="72">
        <v>109.05</v>
      </c>
      <c r="H5596" s="72">
        <v>9274.7000000000007</v>
      </c>
      <c r="I5596" s="54" t="s">
        <v>265</v>
      </c>
      <c r="J5596" s="54" t="s">
        <v>13160</v>
      </c>
      <c r="K5596" s="54" t="s">
        <v>19858</v>
      </c>
      <c r="L5596" s="54" t="s">
        <v>19859</v>
      </c>
      <c r="M5596" s="54" t="s">
        <v>19857</v>
      </c>
      <c r="N5596" s="54" t="s">
        <v>256</v>
      </c>
      <c r="O5596" s="54" t="s">
        <v>256</v>
      </c>
      <c r="P5596" s="54" t="s">
        <v>271</v>
      </c>
      <c r="Q5596" s="54" t="s">
        <v>256</v>
      </c>
      <c r="R5596" s="54" t="s">
        <v>431</v>
      </c>
      <c r="S5596" s="71"/>
      <c r="T5596" s="54" t="s">
        <v>256</v>
      </c>
      <c r="U5596" s="71">
        <v>44604</v>
      </c>
      <c r="V5596" s="54" t="s">
        <v>443</v>
      </c>
      <c r="W5596" t="str">
        <f t="shared" si="87"/>
        <v>Feb-22</v>
      </c>
    </row>
    <row r="5597" spans="1:23" x14ac:dyDescent="0.25">
      <c r="A5597" s="54" t="s">
        <v>317</v>
      </c>
      <c r="B5597" s="54" t="s">
        <v>432</v>
      </c>
      <c r="C5597" s="54" t="s">
        <v>263</v>
      </c>
      <c r="D5597" s="54" t="s">
        <v>429</v>
      </c>
      <c r="E5597" s="54" t="s">
        <v>19860</v>
      </c>
      <c r="F5597" s="71">
        <v>44606</v>
      </c>
      <c r="G5597" s="72">
        <v>498.56</v>
      </c>
      <c r="H5597" s="72">
        <v>42402.53</v>
      </c>
      <c r="I5597" s="54" t="s">
        <v>265</v>
      </c>
      <c r="J5597" s="54" t="s">
        <v>13160</v>
      </c>
      <c r="K5597" s="54" t="s">
        <v>19861</v>
      </c>
      <c r="L5597" s="54" t="s">
        <v>19862</v>
      </c>
      <c r="M5597" s="54" t="s">
        <v>19860</v>
      </c>
      <c r="N5597" s="54" t="s">
        <v>256</v>
      </c>
      <c r="O5597" s="54" t="s">
        <v>256</v>
      </c>
      <c r="P5597" s="54" t="s">
        <v>271</v>
      </c>
      <c r="Q5597" s="54" t="s">
        <v>256</v>
      </c>
      <c r="R5597" s="54" t="s">
        <v>431</v>
      </c>
      <c r="S5597" s="71"/>
      <c r="T5597" s="54" t="s">
        <v>256</v>
      </c>
      <c r="U5597" s="71">
        <v>44606</v>
      </c>
      <c r="V5597" s="54" t="s">
        <v>443</v>
      </c>
      <c r="W5597" t="str">
        <f t="shared" si="87"/>
        <v>Feb-22</v>
      </c>
    </row>
    <row r="5598" spans="1:23" x14ac:dyDescent="0.25">
      <c r="A5598" s="54" t="s">
        <v>317</v>
      </c>
      <c r="B5598" s="54" t="s">
        <v>432</v>
      </c>
      <c r="C5598" s="54" t="s">
        <v>263</v>
      </c>
      <c r="D5598" s="54" t="s">
        <v>429</v>
      </c>
      <c r="E5598" s="54" t="s">
        <v>19863</v>
      </c>
      <c r="F5598" s="71">
        <v>44606</v>
      </c>
      <c r="G5598" s="72">
        <v>590.03</v>
      </c>
      <c r="H5598" s="72">
        <v>50182.05</v>
      </c>
      <c r="I5598" s="54" t="s">
        <v>265</v>
      </c>
      <c r="J5598" s="54" t="s">
        <v>13160</v>
      </c>
      <c r="K5598" s="54" t="s">
        <v>19861</v>
      </c>
      <c r="L5598" s="54" t="s">
        <v>19864</v>
      </c>
      <c r="M5598" s="54" t="s">
        <v>19863</v>
      </c>
      <c r="N5598" s="54" t="s">
        <v>256</v>
      </c>
      <c r="O5598" s="54" t="s">
        <v>256</v>
      </c>
      <c r="P5598" s="54" t="s">
        <v>271</v>
      </c>
      <c r="Q5598" s="54" t="s">
        <v>256</v>
      </c>
      <c r="R5598" s="54" t="s">
        <v>431</v>
      </c>
      <c r="S5598" s="71"/>
      <c r="T5598" s="54" t="s">
        <v>256</v>
      </c>
      <c r="U5598" s="71">
        <v>44606</v>
      </c>
      <c r="V5598" s="54" t="s">
        <v>443</v>
      </c>
      <c r="W5598" t="str">
        <f t="shared" si="87"/>
        <v>Feb-22</v>
      </c>
    </row>
    <row r="5599" spans="1:23" x14ac:dyDescent="0.25">
      <c r="A5599" s="54" t="s">
        <v>317</v>
      </c>
      <c r="B5599" s="54" t="s">
        <v>432</v>
      </c>
      <c r="C5599" s="54" t="s">
        <v>263</v>
      </c>
      <c r="D5599" s="54" t="s">
        <v>429</v>
      </c>
      <c r="E5599" s="54" t="s">
        <v>19865</v>
      </c>
      <c r="F5599" s="71">
        <v>44594</v>
      </c>
      <c r="G5599" s="72">
        <v>533.6</v>
      </c>
      <c r="H5599" s="72">
        <v>45382.68</v>
      </c>
      <c r="I5599" s="54" t="s">
        <v>265</v>
      </c>
      <c r="J5599" s="54" t="s">
        <v>15783</v>
      </c>
      <c r="K5599" s="54" t="s">
        <v>19866</v>
      </c>
      <c r="L5599" s="54" t="s">
        <v>19867</v>
      </c>
      <c r="M5599" s="54" t="s">
        <v>19865</v>
      </c>
      <c r="N5599" s="54" t="s">
        <v>256</v>
      </c>
      <c r="O5599" s="54" t="s">
        <v>256</v>
      </c>
      <c r="P5599" s="54" t="s">
        <v>267</v>
      </c>
      <c r="Q5599" s="54" t="s">
        <v>256</v>
      </c>
      <c r="R5599" s="54" t="s">
        <v>431</v>
      </c>
      <c r="S5599" s="71"/>
      <c r="T5599" s="54" t="s">
        <v>256</v>
      </c>
      <c r="U5599" s="71">
        <v>44594</v>
      </c>
      <c r="V5599" s="54" t="s">
        <v>256</v>
      </c>
      <c r="W5599" t="str">
        <f t="shared" si="87"/>
        <v>Feb-22</v>
      </c>
    </row>
    <row r="5600" spans="1:23" x14ac:dyDescent="0.25">
      <c r="A5600" s="54" t="s">
        <v>317</v>
      </c>
      <c r="B5600" s="54" t="s">
        <v>432</v>
      </c>
      <c r="C5600" s="54" t="s">
        <v>263</v>
      </c>
      <c r="D5600" s="54" t="s">
        <v>429</v>
      </c>
      <c r="E5600" s="54" t="s">
        <v>19868</v>
      </c>
      <c r="F5600" s="71">
        <v>44594</v>
      </c>
      <c r="G5600" s="72">
        <v>205.15</v>
      </c>
      <c r="H5600" s="72">
        <v>17448.009999999998</v>
      </c>
      <c r="I5600" s="54" t="s">
        <v>265</v>
      </c>
      <c r="J5600" s="54" t="s">
        <v>15783</v>
      </c>
      <c r="K5600" s="54" t="s">
        <v>19869</v>
      </c>
      <c r="L5600" s="54" t="s">
        <v>19870</v>
      </c>
      <c r="M5600" s="54" t="s">
        <v>19868</v>
      </c>
      <c r="N5600" s="54" t="s">
        <v>256</v>
      </c>
      <c r="O5600" s="54" t="s">
        <v>256</v>
      </c>
      <c r="P5600" s="54" t="s">
        <v>267</v>
      </c>
      <c r="Q5600" s="54" t="s">
        <v>256</v>
      </c>
      <c r="R5600" s="54" t="s">
        <v>431</v>
      </c>
      <c r="S5600" s="71"/>
      <c r="T5600" s="54" t="s">
        <v>256</v>
      </c>
      <c r="U5600" s="71">
        <v>44594</v>
      </c>
      <c r="V5600" s="54" t="s">
        <v>256</v>
      </c>
      <c r="W5600" t="str">
        <f t="shared" si="87"/>
        <v>Feb-22</v>
      </c>
    </row>
    <row r="5601" spans="1:23" x14ac:dyDescent="0.25">
      <c r="A5601" s="54" t="s">
        <v>317</v>
      </c>
      <c r="B5601" s="54" t="s">
        <v>432</v>
      </c>
      <c r="C5601" s="54" t="s">
        <v>263</v>
      </c>
      <c r="D5601" s="54" t="s">
        <v>429</v>
      </c>
      <c r="E5601" s="54" t="s">
        <v>19871</v>
      </c>
      <c r="F5601" s="71">
        <v>44594</v>
      </c>
      <c r="G5601" s="72">
        <v>439.8</v>
      </c>
      <c r="H5601" s="72">
        <v>37404.99</v>
      </c>
      <c r="I5601" s="54" t="s">
        <v>265</v>
      </c>
      <c r="J5601" s="54" t="s">
        <v>15783</v>
      </c>
      <c r="K5601" s="54" t="s">
        <v>19872</v>
      </c>
      <c r="L5601" s="54" t="s">
        <v>19873</v>
      </c>
      <c r="M5601" s="54" t="s">
        <v>19871</v>
      </c>
      <c r="N5601" s="54" t="s">
        <v>256</v>
      </c>
      <c r="O5601" s="54" t="s">
        <v>256</v>
      </c>
      <c r="P5601" s="54" t="s">
        <v>267</v>
      </c>
      <c r="Q5601" s="54" t="s">
        <v>256</v>
      </c>
      <c r="R5601" s="54" t="s">
        <v>431</v>
      </c>
      <c r="S5601" s="71"/>
      <c r="T5601" s="54" t="s">
        <v>256</v>
      </c>
      <c r="U5601" s="71">
        <v>44594</v>
      </c>
      <c r="V5601" s="54" t="s">
        <v>256</v>
      </c>
      <c r="W5601" t="str">
        <f t="shared" si="87"/>
        <v>Feb-22</v>
      </c>
    </row>
    <row r="5602" spans="1:23" x14ac:dyDescent="0.25">
      <c r="A5602" s="54" t="s">
        <v>317</v>
      </c>
      <c r="B5602" s="54" t="s">
        <v>432</v>
      </c>
      <c r="C5602" s="54" t="s">
        <v>263</v>
      </c>
      <c r="D5602" s="54" t="s">
        <v>429</v>
      </c>
      <c r="E5602" s="54" t="s">
        <v>19874</v>
      </c>
      <c r="F5602" s="71">
        <v>44594</v>
      </c>
      <c r="G5602" s="72">
        <v>447.9</v>
      </c>
      <c r="H5602" s="72">
        <v>38093.9</v>
      </c>
      <c r="I5602" s="54" t="s">
        <v>265</v>
      </c>
      <c r="J5602" s="54" t="s">
        <v>15783</v>
      </c>
      <c r="K5602" s="54" t="s">
        <v>19875</v>
      </c>
      <c r="L5602" s="54" t="s">
        <v>19876</v>
      </c>
      <c r="M5602" s="54" t="s">
        <v>19874</v>
      </c>
      <c r="N5602" s="54" t="s">
        <v>256</v>
      </c>
      <c r="O5602" s="54" t="s">
        <v>256</v>
      </c>
      <c r="P5602" s="54" t="s">
        <v>267</v>
      </c>
      <c r="Q5602" s="54" t="s">
        <v>256</v>
      </c>
      <c r="R5602" s="54" t="s">
        <v>431</v>
      </c>
      <c r="S5602" s="71"/>
      <c r="T5602" s="54" t="s">
        <v>256</v>
      </c>
      <c r="U5602" s="71">
        <v>44594</v>
      </c>
      <c r="V5602" s="54" t="s">
        <v>256</v>
      </c>
      <c r="W5602" t="str">
        <f t="shared" si="87"/>
        <v>Feb-22</v>
      </c>
    </row>
    <row r="5603" spans="1:23" x14ac:dyDescent="0.25">
      <c r="A5603" s="54" t="s">
        <v>317</v>
      </c>
      <c r="B5603" s="54" t="s">
        <v>432</v>
      </c>
      <c r="C5603" s="54" t="s">
        <v>263</v>
      </c>
      <c r="D5603" s="54" t="s">
        <v>429</v>
      </c>
      <c r="E5603" s="54" t="s">
        <v>19877</v>
      </c>
      <c r="F5603" s="71">
        <v>44594</v>
      </c>
      <c r="G5603" s="72">
        <v>1000.8</v>
      </c>
      <c r="H5603" s="72">
        <v>85118.04</v>
      </c>
      <c r="I5603" s="54" t="s">
        <v>265</v>
      </c>
      <c r="J5603" s="54" t="s">
        <v>15783</v>
      </c>
      <c r="K5603" s="54" t="s">
        <v>19878</v>
      </c>
      <c r="L5603" s="54" t="s">
        <v>19879</v>
      </c>
      <c r="M5603" s="54" t="s">
        <v>19877</v>
      </c>
      <c r="N5603" s="54" t="s">
        <v>256</v>
      </c>
      <c r="O5603" s="54" t="s">
        <v>256</v>
      </c>
      <c r="P5603" s="54" t="s">
        <v>267</v>
      </c>
      <c r="Q5603" s="54" t="s">
        <v>256</v>
      </c>
      <c r="R5603" s="54" t="s">
        <v>431</v>
      </c>
      <c r="S5603" s="71"/>
      <c r="T5603" s="54" t="s">
        <v>256</v>
      </c>
      <c r="U5603" s="71">
        <v>44594</v>
      </c>
      <c r="V5603" s="54" t="s">
        <v>256</v>
      </c>
      <c r="W5603" t="str">
        <f t="shared" si="87"/>
        <v>Feb-22</v>
      </c>
    </row>
    <row r="5604" spans="1:23" x14ac:dyDescent="0.25">
      <c r="A5604" s="54" t="s">
        <v>317</v>
      </c>
      <c r="B5604" s="54" t="s">
        <v>432</v>
      </c>
      <c r="C5604" s="54" t="s">
        <v>263</v>
      </c>
      <c r="D5604" s="54" t="s">
        <v>429</v>
      </c>
      <c r="E5604" s="54" t="s">
        <v>19880</v>
      </c>
      <c r="F5604" s="71">
        <v>44594</v>
      </c>
      <c r="G5604" s="72">
        <v>110.7</v>
      </c>
      <c r="H5604" s="72">
        <v>9415.0400000000009</v>
      </c>
      <c r="I5604" s="54" t="s">
        <v>265</v>
      </c>
      <c r="J5604" s="54" t="s">
        <v>15783</v>
      </c>
      <c r="K5604" s="54" t="s">
        <v>19881</v>
      </c>
      <c r="L5604" s="54" t="s">
        <v>19882</v>
      </c>
      <c r="M5604" s="54" t="s">
        <v>19880</v>
      </c>
      <c r="N5604" s="54" t="s">
        <v>256</v>
      </c>
      <c r="O5604" s="54" t="s">
        <v>256</v>
      </c>
      <c r="P5604" s="54" t="s">
        <v>267</v>
      </c>
      <c r="Q5604" s="54" t="s">
        <v>256</v>
      </c>
      <c r="R5604" s="54" t="s">
        <v>431</v>
      </c>
      <c r="S5604" s="71"/>
      <c r="T5604" s="54" t="s">
        <v>256</v>
      </c>
      <c r="U5604" s="71">
        <v>44594</v>
      </c>
      <c r="V5604" s="54" t="s">
        <v>256</v>
      </c>
      <c r="W5604" t="str">
        <f t="shared" si="87"/>
        <v>Feb-22</v>
      </c>
    </row>
    <row r="5605" spans="1:23" x14ac:dyDescent="0.25">
      <c r="A5605" s="54" t="s">
        <v>317</v>
      </c>
      <c r="B5605" s="54" t="s">
        <v>432</v>
      </c>
      <c r="C5605" s="54" t="s">
        <v>263</v>
      </c>
      <c r="D5605" s="54" t="s">
        <v>429</v>
      </c>
      <c r="E5605" s="54" t="s">
        <v>19883</v>
      </c>
      <c r="F5605" s="71">
        <v>44594</v>
      </c>
      <c r="G5605" s="72">
        <v>261.10000000000002</v>
      </c>
      <c r="H5605" s="72">
        <v>22206.560000000001</v>
      </c>
      <c r="I5605" s="54" t="s">
        <v>265</v>
      </c>
      <c r="J5605" s="54" t="s">
        <v>15783</v>
      </c>
      <c r="K5605" s="54" t="s">
        <v>19884</v>
      </c>
      <c r="L5605" s="54" t="s">
        <v>19885</v>
      </c>
      <c r="M5605" s="54" t="s">
        <v>19883</v>
      </c>
      <c r="N5605" s="54" t="s">
        <v>256</v>
      </c>
      <c r="O5605" s="54" t="s">
        <v>256</v>
      </c>
      <c r="P5605" s="54" t="s">
        <v>267</v>
      </c>
      <c r="Q5605" s="54" t="s">
        <v>256</v>
      </c>
      <c r="R5605" s="54" t="s">
        <v>431</v>
      </c>
      <c r="S5605" s="71"/>
      <c r="T5605" s="54" t="s">
        <v>256</v>
      </c>
      <c r="U5605" s="71">
        <v>44594</v>
      </c>
      <c r="V5605" s="54" t="s">
        <v>256</v>
      </c>
      <c r="W5605" t="str">
        <f t="shared" si="87"/>
        <v>Feb-22</v>
      </c>
    </row>
    <row r="5606" spans="1:23" x14ac:dyDescent="0.25">
      <c r="A5606" s="54" t="s">
        <v>317</v>
      </c>
      <c r="B5606" s="54" t="s">
        <v>432</v>
      </c>
      <c r="C5606" s="54" t="s">
        <v>263</v>
      </c>
      <c r="D5606" s="54" t="s">
        <v>429</v>
      </c>
      <c r="E5606" s="54" t="s">
        <v>19886</v>
      </c>
      <c r="F5606" s="71">
        <v>44604</v>
      </c>
      <c r="G5606" s="72">
        <v>238.71</v>
      </c>
      <c r="H5606" s="72">
        <v>20302.29</v>
      </c>
      <c r="I5606" s="54" t="s">
        <v>265</v>
      </c>
      <c r="J5606" s="54" t="s">
        <v>15783</v>
      </c>
      <c r="K5606" s="54" t="s">
        <v>19887</v>
      </c>
      <c r="L5606" s="54" t="s">
        <v>19888</v>
      </c>
      <c r="M5606" s="54" t="s">
        <v>19886</v>
      </c>
      <c r="N5606" s="54" t="s">
        <v>256</v>
      </c>
      <c r="O5606" s="54" t="s">
        <v>256</v>
      </c>
      <c r="P5606" s="54" t="s">
        <v>267</v>
      </c>
      <c r="Q5606" s="54" t="s">
        <v>256</v>
      </c>
      <c r="R5606" s="54" t="s">
        <v>431</v>
      </c>
      <c r="S5606" s="71"/>
      <c r="T5606" s="54" t="s">
        <v>256</v>
      </c>
      <c r="U5606" s="71">
        <v>44604</v>
      </c>
      <c r="V5606" s="54" t="s">
        <v>256</v>
      </c>
      <c r="W5606" t="str">
        <f t="shared" si="87"/>
        <v>Feb-22</v>
      </c>
    </row>
    <row r="5607" spans="1:23" x14ac:dyDescent="0.25">
      <c r="A5607" s="54" t="s">
        <v>317</v>
      </c>
      <c r="B5607" s="54" t="s">
        <v>432</v>
      </c>
      <c r="C5607" s="54" t="s">
        <v>263</v>
      </c>
      <c r="D5607" s="54" t="s">
        <v>429</v>
      </c>
      <c r="E5607" s="54" t="s">
        <v>19889</v>
      </c>
      <c r="F5607" s="71">
        <v>44604</v>
      </c>
      <c r="G5607" s="72">
        <v>386.95</v>
      </c>
      <c r="H5607" s="72">
        <v>32910.1</v>
      </c>
      <c r="I5607" s="54" t="s">
        <v>265</v>
      </c>
      <c r="J5607" s="54" t="s">
        <v>15783</v>
      </c>
      <c r="K5607" s="54" t="s">
        <v>19890</v>
      </c>
      <c r="L5607" s="54" t="s">
        <v>19891</v>
      </c>
      <c r="M5607" s="54" t="s">
        <v>19889</v>
      </c>
      <c r="N5607" s="54" t="s">
        <v>256</v>
      </c>
      <c r="O5607" s="54" t="s">
        <v>256</v>
      </c>
      <c r="P5607" s="54" t="s">
        <v>267</v>
      </c>
      <c r="Q5607" s="54" t="s">
        <v>256</v>
      </c>
      <c r="R5607" s="54" t="s">
        <v>431</v>
      </c>
      <c r="S5607" s="71"/>
      <c r="T5607" s="54" t="s">
        <v>256</v>
      </c>
      <c r="U5607" s="71">
        <v>44604</v>
      </c>
      <c r="V5607" s="54" t="s">
        <v>256</v>
      </c>
      <c r="W5607" t="str">
        <f t="shared" si="87"/>
        <v>Feb-22</v>
      </c>
    </row>
    <row r="5608" spans="1:23" x14ac:dyDescent="0.25">
      <c r="A5608" s="54" t="s">
        <v>317</v>
      </c>
      <c r="B5608" s="54" t="s">
        <v>432</v>
      </c>
      <c r="C5608" s="54" t="s">
        <v>263</v>
      </c>
      <c r="D5608" s="54" t="s">
        <v>429</v>
      </c>
      <c r="E5608" s="54" t="s">
        <v>19892</v>
      </c>
      <c r="F5608" s="71">
        <v>44604</v>
      </c>
      <c r="G5608" s="72">
        <v>1126.8900000000001</v>
      </c>
      <c r="H5608" s="72">
        <v>95841.99</v>
      </c>
      <c r="I5608" s="54" t="s">
        <v>265</v>
      </c>
      <c r="J5608" s="54" t="s">
        <v>15783</v>
      </c>
      <c r="K5608" s="54" t="s">
        <v>19893</v>
      </c>
      <c r="L5608" s="54" t="s">
        <v>19894</v>
      </c>
      <c r="M5608" s="54" t="s">
        <v>19892</v>
      </c>
      <c r="N5608" s="54" t="s">
        <v>256</v>
      </c>
      <c r="O5608" s="54" t="s">
        <v>256</v>
      </c>
      <c r="P5608" s="54" t="s">
        <v>267</v>
      </c>
      <c r="Q5608" s="54" t="s">
        <v>256</v>
      </c>
      <c r="R5608" s="54" t="s">
        <v>431</v>
      </c>
      <c r="S5608" s="71"/>
      <c r="T5608" s="54" t="s">
        <v>256</v>
      </c>
      <c r="U5608" s="71">
        <v>44604</v>
      </c>
      <c r="V5608" s="54" t="s">
        <v>256</v>
      </c>
      <c r="W5608" t="str">
        <f t="shared" si="87"/>
        <v>Feb-22</v>
      </c>
    </row>
    <row r="5609" spans="1:23" x14ac:dyDescent="0.25">
      <c r="A5609" s="54" t="s">
        <v>317</v>
      </c>
      <c r="B5609" s="54" t="s">
        <v>432</v>
      </c>
      <c r="C5609" s="54" t="s">
        <v>263</v>
      </c>
      <c r="D5609" s="54" t="s">
        <v>429</v>
      </c>
      <c r="E5609" s="54" t="s">
        <v>19895</v>
      </c>
      <c r="F5609" s="71">
        <v>44604</v>
      </c>
      <c r="G5609" s="72">
        <v>1157.67</v>
      </c>
      <c r="H5609" s="72">
        <v>98459.83</v>
      </c>
      <c r="I5609" s="54" t="s">
        <v>265</v>
      </c>
      <c r="J5609" s="54" t="s">
        <v>15783</v>
      </c>
      <c r="K5609" s="54" t="s">
        <v>19896</v>
      </c>
      <c r="L5609" s="54" t="s">
        <v>19897</v>
      </c>
      <c r="M5609" s="54" t="s">
        <v>19895</v>
      </c>
      <c r="N5609" s="54" t="s">
        <v>256</v>
      </c>
      <c r="O5609" s="54" t="s">
        <v>256</v>
      </c>
      <c r="P5609" s="54" t="s">
        <v>267</v>
      </c>
      <c r="Q5609" s="54" t="s">
        <v>256</v>
      </c>
      <c r="R5609" s="54" t="s">
        <v>431</v>
      </c>
      <c r="S5609" s="71"/>
      <c r="T5609" s="54" t="s">
        <v>256</v>
      </c>
      <c r="U5609" s="71">
        <v>44604</v>
      </c>
      <c r="V5609" s="54" t="s">
        <v>256</v>
      </c>
      <c r="W5609" t="str">
        <f t="shared" si="87"/>
        <v>Feb-22</v>
      </c>
    </row>
    <row r="5610" spans="1:23" x14ac:dyDescent="0.25">
      <c r="A5610" s="54" t="s">
        <v>317</v>
      </c>
      <c r="B5610" s="54" t="s">
        <v>432</v>
      </c>
      <c r="C5610" s="54" t="s">
        <v>263</v>
      </c>
      <c r="D5610" s="54" t="s">
        <v>429</v>
      </c>
      <c r="E5610" s="54" t="s">
        <v>19898</v>
      </c>
      <c r="F5610" s="71">
        <v>44604</v>
      </c>
      <c r="G5610" s="72">
        <v>172.71</v>
      </c>
      <c r="H5610" s="72">
        <v>14688.99</v>
      </c>
      <c r="I5610" s="54" t="s">
        <v>265</v>
      </c>
      <c r="J5610" s="54" t="s">
        <v>15783</v>
      </c>
      <c r="K5610" s="54" t="s">
        <v>19899</v>
      </c>
      <c r="L5610" s="54" t="s">
        <v>19900</v>
      </c>
      <c r="M5610" s="54" t="s">
        <v>19898</v>
      </c>
      <c r="N5610" s="54" t="s">
        <v>256</v>
      </c>
      <c r="O5610" s="54" t="s">
        <v>256</v>
      </c>
      <c r="P5610" s="54" t="s">
        <v>267</v>
      </c>
      <c r="Q5610" s="54" t="s">
        <v>256</v>
      </c>
      <c r="R5610" s="54" t="s">
        <v>431</v>
      </c>
      <c r="S5610" s="71"/>
      <c r="T5610" s="54" t="s">
        <v>256</v>
      </c>
      <c r="U5610" s="71">
        <v>44604</v>
      </c>
      <c r="V5610" s="54" t="s">
        <v>256</v>
      </c>
      <c r="W5610" t="str">
        <f t="shared" si="87"/>
        <v>Feb-22</v>
      </c>
    </row>
    <row r="5611" spans="1:23" x14ac:dyDescent="0.25">
      <c r="A5611" s="54" t="s">
        <v>317</v>
      </c>
      <c r="B5611" s="54" t="s">
        <v>432</v>
      </c>
      <c r="C5611" s="54" t="s">
        <v>263</v>
      </c>
      <c r="D5611" s="54" t="s">
        <v>429</v>
      </c>
      <c r="E5611" s="54" t="s">
        <v>19901</v>
      </c>
      <c r="F5611" s="71">
        <v>44604</v>
      </c>
      <c r="G5611" s="72">
        <v>218.88</v>
      </c>
      <c r="H5611" s="72">
        <v>18615.740000000002</v>
      </c>
      <c r="I5611" s="54" t="s">
        <v>265</v>
      </c>
      <c r="J5611" s="54" t="s">
        <v>15783</v>
      </c>
      <c r="K5611" s="54" t="s">
        <v>19902</v>
      </c>
      <c r="L5611" s="54" t="s">
        <v>19903</v>
      </c>
      <c r="M5611" s="54" t="s">
        <v>19901</v>
      </c>
      <c r="N5611" s="54" t="s">
        <v>256</v>
      </c>
      <c r="O5611" s="54" t="s">
        <v>256</v>
      </c>
      <c r="P5611" s="54" t="s">
        <v>267</v>
      </c>
      <c r="Q5611" s="54" t="s">
        <v>256</v>
      </c>
      <c r="R5611" s="54" t="s">
        <v>431</v>
      </c>
      <c r="S5611" s="71"/>
      <c r="T5611" s="54" t="s">
        <v>256</v>
      </c>
      <c r="U5611" s="71">
        <v>44604</v>
      </c>
      <c r="V5611" s="54" t="s">
        <v>256</v>
      </c>
      <c r="W5611" t="str">
        <f t="shared" si="87"/>
        <v>Feb-22</v>
      </c>
    </row>
    <row r="5612" spans="1:23" x14ac:dyDescent="0.25">
      <c r="A5612" s="54" t="s">
        <v>317</v>
      </c>
      <c r="B5612" s="54" t="s">
        <v>432</v>
      </c>
      <c r="C5612" s="54" t="s">
        <v>263</v>
      </c>
      <c r="D5612" s="54" t="s">
        <v>429</v>
      </c>
      <c r="E5612" s="54" t="s">
        <v>19904</v>
      </c>
      <c r="F5612" s="71">
        <v>44604</v>
      </c>
      <c r="G5612" s="72">
        <v>1037.67</v>
      </c>
      <c r="H5612" s="72">
        <v>88253.83</v>
      </c>
      <c r="I5612" s="54" t="s">
        <v>265</v>
      </c>
      <c r="J5612" s="54" t="s">
        <v>15783</v>
      </c>
      <c r="K5612" s="54" t="s">
        <v>19905</v>
      </c>
      <c r="L5612" s="54" t="s">
        <v>19906</v>
      </c>
      <c r="M5612" s="54" t="s">
        <v>19904</v>
      </c>
      <c r="N5612" s="54" t="s">
        <v>256</v>
      </c>
      <c r="O5612" s="54" t="s">
        <v>256</v>
      </c>
      <c r="P5612" s="54" t="s">
        <v>267</v>
      </c>
      <c r="Q5612" s="54" t="s">
        <v>256</v>
      </c>
      <c r="R5612" s="54" t="s">
        <v>431</v>
      </c>
      <c r="S5612" s="71"/>
      <c r="T5612" s="54" t="s">
        <v>256</v>
      </c>
      <c r="U5612" s="71">
        <v>44604</v>
      </c>
      <c r="V5612" s="54" t="s">
        <v>256</v>
      </c>
      <c r="W5612" t="str">
        <f t="shared" si="87"/>
        <v>Feb-22</v>
      </c>
    </row>
    <row r="5613" spans="1:23" x14ac:dyDescent="0.25">
      <c r="A5613" s="54" t="s">
        <v>317</v>
      </c>
      <c r="B5613" s="54" t="s">
        <v>432</v>
      </c>
      <c r="C5613" s="54" t="s">
        <v>263</v>
      </c>
      <c r="D5613" s="54" t="s">
        <v>429</v>
      </c>
      <c r="E5613" s="54" t="s">
        <v>19907</v>
      </c>
      <c r="F5613" s="71">
        <v>44604</v>
      </c>
      <c r="G5613" s="72">
        <v>561.15</v>
      </c>
      <c r="H5613" s="72">
        <v>47725.81</v>
      </c>
      <c r="I5613" s="54" t="s">
        <v>265</v>
      </c>
      <c r="J5613" s="54" t="s">
        <v>15783</v>
      </c>
      <c r="K5613" s="54" t="s">
        <v>19908</v>
      </c>
      <c r="L5613" s="54" t="s">
        <v>19909</v>
      </c>
      <c r="M5613" s="54" t="s">
        <v>19907</v>
      </c>
      <c r="N5613" s="54" t="s">
        <v>256</v>
      </c>
      <c r="O5613" s="54" t="s">
        <v>256</v>
      </c>
      <c r="P5613" s="54" t="s">
        <v>267</v>
      </c>
      <c r="Q5613" s="54" t="s">
        <v>256</v>
      </c>
      <c r="R5613" s="54" t="s">
        <v>431</v>
      </c>
      <c r="S5613" s="71"/>
      <c r="T5613" s="54" t="s">
        <v>256</v>
      </c>
      <c r="U5613" s="71">
        <v>44604</v>
      </c>
      <c r="V5613" s="54" t="s">
        <v>256</v>
      </c>
      <c r="W5613" t="str">
        <f t="shared" si="87"/>
        <v>Feb-22</v>
      </c>
    </row>
    <row r="5614" spans="1:23" x14ac:dyDescent="0.25">
      <c r="A5614" s="54" t="s">
        <v>317</v>
      </c>
      <c r="B5614" s="54" t="s">
        <v>432</v>
      </c>
      <c r="C5614" s="54" t="s">
        <v>263</v>
      </c>
      <c r="D5614" s="54" t="s">
        <v>429</v>
      </c>
      <c r="E5614" s="54" t="s">
        <v>19910</v>
      </c>
      <c r="F5614" s="71">
        <v>44606</v>
      </c>
      <c r="G5614" s="72">
        <v>20262.5</v>
      </c>
      <c r="H5614" s="72">
        <v>1723325.63</v>
      </c>
      <c r="I5614" s="54" t="s">
        <v>265</v>
      </c>
      <c r="J5614" s="54" t="s">
        <v>13223</v>
      </c>
      <c r="K5614" s="54" t="s">
        <v>19911</v>
      </c>
      <c r="L5614" s="54" t="s">
        <v>19912</v>
      </c>
      <c r="M5614" s="54" t="s">
        <v>19910</v>
      </c>
      <c r="N5614" s="54" t="s">
        <v>256</v>
      </c>
      <c r="O5614" s="54" t="s">
        <v>256</v>
      </c>
      <c r="P5614" s="54" t="s">
        <v>267</v>
      </c>
      <c r="Q5614" s="54" t="s">
        <v>256</v>
      </c>
      <c r="R5614" s="54" t="s">
        <v>431</v>
      </c>
      <c r="S5614" s="71"/>
      <c r="T5614" s="54" t="s">
        <v>256</v>
      </c>
      <c r="U5614" s="71">
        <v>44606</v>
      </c>
      <c r="V5614" s="54" t="s">
        <v>256</v>
      </c>
      <c r="W5614" t="str">
        <f t="shared" si="87"/>
        <v>Feb-22</v>
      </c>
    </row>
    <row r="5615" spans="1:23" x14ac:dyDescent="0.25">
      <c r="A5615" s="54" t="s">
        <v>317</v>
      </c>
      <c r="B5615" s="54" t="s">
        <v>432</v>
      </c>
      <c r="C5615" s="54" t="s">
        <v>263</v>
      </c>
      <c r="D5615" s="54" t="s">
        <v>429</v>
      </c>
      <c r="E5615" s="54" t="s">
        <v>19913</v>
      </c>
      <c r="F5615" s="71">
        <v>44605</v>
      </c>
      <c r="G5615" s="72">
        <v>188.5</v>
      </c>
      <c r="H5615" s="72">
        <v>16031.93</v>
      </c>
      <c r="I5615" s="54" t="s">
        <v>265</v>
      </c>
      <c r="J5615" s="54" t="s">
        <v>13223</v>
      </c>
      <c r="K5615" s="54" t="s">
        <v>19914</v>
      </c>
      <c r="L5615" s="54" t="s">
        <v>19915</v>
      </c>
      <c r="M5615" s="54" t="s">
        <v>19913</v>
      </c>
      <c r="N5615" s="54" t="s">
        <v>256</v>
      </c>
      <c r="O5615" s="54" t="s">
        <v>256</v>
      </c>
      <c r="P5615" s="54" t="s">
        <v>267</v>
      </c>
      <c r="Q5615" s="54" t="s">
        <v>256</v>
      </c>
      <c r="R5615" s="54" t="s">
        <v>431</v>
      </c>
      <c r="S5615" s="71"/>
      <c r="T5615" s="54" t="s">
        <v>256</v>
      </c>
      <c r="U5615" s="71">
        <v>44605</v>
      </c>
      <c r="V5615" s="54" t="s">
        <v>256</v>
      </c>
      <c r="W5615" t="str">
        <f t="shared" si="87"/>
        <v>Feb-22</v>
      </c>
    </row>
    <row r="5616" spans="1:23" x14ac:dyDescent="0.25">
      <c r="A5616" s="54" t="s">
        <v>317</v>
      </c>
      <c r="B5616" s="54" t="s">
        <v>432</v>
      </c>
      <c r="C5616" s="54" t="s">
        <v>263</v>
      </c>
      <c r="D5616" s="54" t="s">
        <v>429</v>
      </c>
      <c r="E5616" s="54" t="s">
        <v>19916</v>
      </c>
      <c r="F5616" s="71">
        <v>44605</v>
      </c>
      <c r="G5616" s="72">
        <v>565.5</v>
      </c>
      <c r="H5616" s="72">
        <v>48095.78</v>
      </c>
      <c r="I5616" s="54" t="s">
        <v>265</v>
      </c>
      <c r="J5616" s="54" t="s">
        <v>13223</v>
      </c>
      <c r="K5616" s="54" t="s">
        <v>19917</v>
      </c>
      <c r="L5616" s="54" t="s">
        <v>19918</v>
      </c>
      <c r="M5616" s="54" t="s">
        <v>19916</v>
      </c>
      <c r="N5616" s="54" t="s">
        <v>256</v>
      </c>
      <c r="O5616" s="54" t="s">
        <v>256</v>
      </c>
      <c r="P5616" s="54" t="s">
        <v>267</v>
      </c>
      <c r="Q5616" s="54" t="s">
        <v>256</v>
      </c>
      <c r="R5616" s="54" t="s">
        <v>431</v>
      </c>
      <c r="S5616" s="71"/>
      <c r="T5616" s="54" t="s">
        <v>256</v>
      </c>
      <c r="U5616" s="71">
        <v>44605</v>
      </c>
      <c r="V5616" s="54" t="s">
        <v>256</v>
      </c>
      <c r="W5616" t="str">
        <f t="shared" si="87"/>
        <v>Feb-22</v>
      </c>
    </row>
    <row r="5617" spans="1:23" x14ac:dyDescent="0.25">
      <c r="A5617" s="54" t="s">
        <v>317</v>
      </c>
      <c r="B5617" s="54" t="s">
        <v>432</v>
      </c>
      <c r="C5617" s="54" t="s">
        <v>263</v>
      </c>
      <c r="D5617" s="54" t="s">
        <v>429</v>
      </c>
      <c r="E5617" s="54" t="s">
        <v>19919</v>
      </c>
      <c r="F5617" s="71">
        <v>44606</v>
      </c>
      <c r="G5617" s="72">
        <v>307.8</v>
      </c>
      <c r="H5617" s="72">
        <v>26178.39</v>
      </c>
      <c r="I5617" s="54" t="s">
        <v>265</v>
      </c>
      <c r="J5617" s="54" t="s">
        <v>13223</v>
      </c>
      <c r="K5617" s="54" t="s">
        <v>19920</v>
      </c>
      <c r="L5617" s="54" t="s">
        <v>19921</v>
      </c>
      <c r="M5617" s="54" t="s">
        <v>19919</v>
      </c>
      <c r="N5617" s="54" t="s">
        <v>256</v>
      </c>
      <c r="O5617" s="54" t="s">
        <v>256</v>
      </c>
      <c r="P5617" s="54" t="s">
        <v>267</v>
      </c>
      <c r="Q5617" s="54" t="s">
        <v>256</v>
      </c>
      <c r="R5617" s="54" t="s">
        <v>431</v>
      </c>
      <c r="S5617" s="71"/>
      <c r="T5617" s="54" t="s">
        <v>256</v>
      </c>
      <c r="U5617" s="71">
        <v>44606</v>
      </c>
      <c r="V5617" s="54" t="s">
        <v>256</v>
      </c>
      <c r="W5617" t="str">
        <f t="shared" si="87"/>
        <v>Feb-22</v>
      </c>
    </row>
    <row r="5618" spans="1:23" x14ac:dyDescent="0.25">
      <c r="A5618" s="54" t="s">
        <v>317</v>
      </c>
      <c r="B5618" s="54" t="s">
        <v>432</v>
      </c>
      <c r="C5618" s="54" t="s">
        <v>263</v>
      </c>
      <c r="D5618" s="54" t="s">
        <v>429</v>
      </c>
      <c r="E5618" s="54" t="s">
        <v>19922</v>
      </c>
      <c r="F5618" s="71">
        <v>44606</v>
      </c>
      <c r="G5618" s="72">
        <v>913.14</v>
      </c>
      <c r="H5618" s="72">
        <v>77662.559999999998</v>
      </c>
      <c r="I5618" s="54" t="s">
        <v>265</v>
      </c>
      <c r="J5618" s="54" t="s">
        <v>13223</v>
      </c>
      <c r="K5618" s="54" t="s">
        <v>19923</v>
      </c>
      <c r="L5618" s="54" t="s">
        <v>19924</v>
      </c>
      <c r="M5618" s="54" t="s">
        <v>19922</v>
      </c>
      <c r="N5618" s="54" t="s">
        <v>256</v>
      </c>
      <c r="O5618" s="54" t="s">
        <v>256</v>
      </c>
      <c r="P5618" s="54" t="s">
        <v>267</v>
      </c>
      <c r="Q5618" s="54" t="s">
        <v>256</v>
      </c>
      <c r="R5618" s="54" t="s">
        <v>431</v>
      </c>
      <c r="S5618" s="71"/>
      <c r="T5618" s="54" t="s">
        <v>256</v>
      </c>
      <c r="U5618" s="71">
        <v>44606</v>
      </c>
      <c r="V5618" s="54" t="s">
        <v>256</v>
      </c>
      <c r="W5618" t="str">
        <f t="shared" si="87"/>
        <v>Feb-22</v>
      </c>
    </row>
    <row r="5619" spans="1:23" x14ac:dyDescent="0.25">
      <c r="A5619" s="54" t="s">
        <v>317</v>
      </c>
      <c r="B5619" s="54" t="s">
        <v>432</v>
      </c>
      <c r="C5619" s="54" t="s">
        <v>263</v>
      </c>
      <c r="D5619" s="54" t="s">
        <v>429</v>
      </c>
      <c r="E5619" s="54" t="s">
        <v>19925</v>
      </c>
      <c r="F5619" s="71">
        <v>44606</v>
      </c>
      <c r="G5619" s="72">
        <v>13.68</v>
      </c>
      <c r="H5619" s="72">
        <v>1163.48</v>
      </c>
      <c r="I5619" s="54" t="s">
        <v>265</v>
      </c>
      <c r="J5619" s="54" t="s">
        <v>13223</v>
      </c>
      <c r="K5619" s="54" t="s">
        <v>19926</v>
      </c>
      <c r="L5619" s="54" t="s">
        <v>19927</v>
      </c>
      <c r="M5619" s="54" t="s">
        <v>19925</v>
      </c>
      <c r="N5619" s="54" t="s">
        <v>256</v>
      </c>
      <c r="O5619" s="54" t="s">
        <v>256</v>
      </c>
      <c r="P5619" s="54" t="s">
        <v>267</v>
      </c>
      <c r="Q5619" s="54" t="s">
        <v>256</v>
      </c>
      <c r="R5619" s="54" t="s">
        <v>431</v>
      </c>
      <c r="S5619" s="71"/>
      <c r="T5619" s="54" t="s">
        <v>256</v>
      </c>
      <c r="U5619" s="71">
        <v>44606</v>
      </c>
      <c r="V5619" s="54" t="s">
        <v>256</v>
      </c>
      <c r="W5619" t="str">
        <f t="shared" si="87"/>
        <v>Feb-22</v>
      </c>
    </row>
    <row r="5620" spans="1:23" x14ac:dyDescent="0.25">
      <c r="A5620" s="54" t="s">
        <v>317</v>
      </c>
      <c r="B5620" s="54" t="s">
        <v>432</v>
      </c>
      <c r="C5620" s="54" t="s">
        <v>263</v>
      </c>
      <c r="D5620" s="54" t="s">
        <v>429</v>
      </c>
      <c r="E5620" s="54" t="s">
        <v>19928</v>
      </c>
      <c r="F5620" s="71">
        <v>44605</v>
      </c>
      <c r="G5620" s="72">
        <v>616.30999999999995</v>
      </c>
      <c r="H5620" s="72">
        <v>52417.17</v>
      </c>
      <c r="I5620" s="54" t="s">
        <v>265</v>
      </c>
      <c r="J5620" s="54" t="s">
        <v>13223</v>
      </c>
      <c r="K5620" s="54" t="s">
        <v>19929</v>
      </c>
      <c r="L5620" s="54" t="s">
        <v>19930</v>
      </c>
      <c r="M5620" s="54" t="s">
        <v>19928</v>
      </c>
      <c r="N5620" s="54" t="s">
        <v>256</v>
      </c>
      <c r="O5620" s="54" t="s">
        <v>256</v>
      </c>
      <c r="P5620" s="54" t="s">
        <v>267</v>
      </c>
      <c r="Q5620" s="54" t="s">
        <v>256</v>
      </c>
      <c r="R5620" s="54" t="s">
        <v>431</v>
      </c>
      <c r="S5620" s="71"/>
      <c r="T5620" s="54" t="s">
        <v>256</v>
      </c>
      <c r="U5620" s="71">
        <v>44605</v>
      </c>
      <c r="V5620" s="54" t="s">
        <v>256</v>
      </c>
      <c r="W5620" t="str">
        <f t="shared" si="87"/>
        <v>Feb-22</v>
      </c>
    </row>
    <row r="5621" spans="1:23" x14ac:dyDescent="0.25">
      <c r="A5621" s="54" t="s">
        <v>317</v>
      </c>
      <c r="B5621" s="54" t="s">
        <v>432</v>
      </c>
      <c r="C5621" s="54" t="s">
        <v>263</v>
      </c>
      <c r="D5621" s="54" t="s">
        <v>429</v>
      </c>
      <c r="E5621" s="54" t="s">
        <v>19931</v>
      </c>
      <c r="F5621" s="71">
        <v>44605</v>
      </c>
      <c r="G5621" s="72">
        <v>1470.66</v>
      </c>
      <c r="H5621" s="72">
        <v>125079.63</v>
      </c>
      <c r="I5621" s="54" t="s">
        <v>265</v>
      </c>
      <c r="J5621" s="54" t="s">
        <v>13223</v>
      </c>
      <c r="K5621" s="54" t="s">
        <v>19932</v>
      </c>
      <c r="L5621" s="54" t="s">
        <v>19933</v>
      </c>
      <c r="M5621" s="54" t="s">
        <v>19931</v>
      </c>
      <c r="N5621" s="54" t="s">
        <v>256</v>
      </c>
      <c r="O5621" s="54" t="s">
        <v>256</v>
      </c>
      <c r="P5621" s="54" t="s">
        <v>267</v>
      </c>
      <c r="Q5621" s="54" t="s">
        <v>256</v>
      </c>
      <c r="R5621" s="54" t="s">
        <v>431</v>
      </c>
      <c r="S5621" s="71"/>
      <c r="T5621" s="54" t="s">
        <v>256</v>
      </c>
      <c r="U5621" s="71">
        <v>44605</v>
      </c>
      <c r="V5621" s="54" t="s">
        <v>256</v>
      </c>
      <c r="W5621" t="str">
        <f t="shared" si="87"/>
        <v>Feb-22</v>
      </c>
    </row>
    <row r="5622" spans="1:23" x14ac:dyDescent="0.25">
      <c r="A5622" s="54" t="s">
        <v>317</v>
      </c>
      <c r="B5622" s="54" t="s">
        <v>432</v>
      </c>
      <c r="C5622" s="54" t="s">
        <v>263</v>
      </c>
      <c r="D5622" s="54" t="s">
        <v>429</v>
      </c>
      <c r="E5622" s="54" t="s">
        <v>19934</v>
      </c>
      <c r="F5622" s="71">
        <v>44606</v>
      </c>
      <c r="G5622" s="72">
        <v>4.8899999999999997</v>
      </c>
      <c r="H5622" s="72">
        <v>415.89</v>
      </c>
      <c r="I5622" s="54" t="s">
        <v>265</v>
      </c>
      <c r="J5622" s="54" t="s">
        <v>13223</v>
      </c>
      <c r="K5622" s="54" t="s">
        <v>19935</v>
      </c>
      <c r="L5622" s="54" t="s">
        <v>19936</v>
      </c>
      <c r="M5622" s="54" t="s">
        <v>19934</v>
      </c>
      <c r="N5622" s="54" t="s">
        <v>256</v>
      </c>
      <c r="O5622" s="54" t="s">
        <v>256</v>
      </c>
      <c r="P5622" s="54" t="s">
        <v>267</v>
      </c>
      <c r="Q5622" s="54" t="s">
        <v>256</v>
      </c>
      <c r="R5622" s="54" t="s">
        <v>431</v>
      </c>
      <c r="S5622" s="71"/>
      <c r="T5622" s="54" t="s">
        <v>256</v>
      </c>
      <c r="U5622" s="71">
        <v>44606</v>
      </c>
      <c r="V5622" s="54" t="s">
        <v>256</v>
      </c>
      <c r="W5622" t="str">
        <f t="shared" si="87"/>
        <v>Feb-22</v>
      </c>
    </row>
    <row r="5623" spans="1:23" x14ac:dyDescent="0.25">
      <c r="A5623" s="54" t="s">
        <v>317</v>
      </c>
      <c r="B5623" s="54" t="s">
        <v>432</v>
      </c>
      <c r="C5623" s="54" t="s">
        <v>263</v>
      </c>
      <c r="D5623" s="54" t="s">
        <v>429</v>
      </c>
      <c r="E5623" s="54" t="s">
        <v>19937</v>
      </c>
      <c r="F5623" s="71">
        <v>44606</v>
      </c>
      <c r="G5623" s="72">
        <v>379.62</v>
      </c>
      <c r="H5623" s="72">
        <v>32286.68</v>
      </c>
      <c r="I5623" s="54" t="s">
        <v>265</v>
      </c>
      <c r="J5623" s="54" t="s">
        <v>13223</v>
      </c>
      <c r="K5623" s="54" t="s">
        <v>19938</v>
      </c>
      <c r="L5623" s="54" t="s">
        <v>19939</v>
      </c>
      <c r="M5623" s="54" t="s">
        <v>19937</v>
      </c>
      <c r="N5623" s="54" t="s">
        <v>256</v>
      </c>
      <c r="O5623" s="54" t="s">
        <v>256</v>
      </c>
      <c r="P5623" s="54" t="s">
        <v>267</v>
      </c>
      <c r="Q5623" s="54" t="s">
        <v>256</v>
      </c>
      <c r="R5623" s="54" t="s">
        <v>431</v>
      </c>
      <c r="S5623" s="71"/>
      <c r="T5623" s="54" t="s">
        <v>256</v>
      </c>
      <c r="U5623" s="71">
        <v>44606</v>
      </c>
      <c r="V5623" s="54" t="s">
        <v>256</v>
      </c>
      <c r="W5623" t="str">
        <f t="shared" si="87"/>
        <v>Feb-22</v>
      </c>
    </row>
    <row r="5624" spans="1:23" x14ac:dyDescent="0.25">
      <c r="A5624" s="54" t="s">
        <v>317</v>
      </c>
      <c r="B5624" s="54" t="s">
        <v>432</v>
      </c>
      <c r="C5624" s="54" t="s">
        <v>263</v>
      </c>
      <c r="D5624" s="54" t="s">
        <v>429</v>
      </c>
      <c r="E5624" s="54" t="s">
        <v>19940</v>
      </c>
      <c r="F5624" s="71">
        <v>44606</v>
      </c>
      <c r="G5624" s="72">
        <v>698.77</v>
      </c>
      <c r="H5624" s="72">
        <v>59430.39</v>
      </c>
      <c r="I5624" s="54" t="s">
        <v>265</v>
      </c>
      <c r="J5624" s="54" t="s">
        <v>13223</v>
      </c>
      <c r="K5624" s="54" t="s">
        <v>19941</v>
      </c>
      <c r="L5624" s="54" t="s">
        <v>19942</v>
      </c>
      <c r="M5624" s="54" t="s">
        <v>19940</v>
      </c>
      <c r="N5624" s="54" t="s">
        <v>256</v>
      </c>
      <c r="O5624" s="54" t="s">
        <v>256</v>
      </c>
      <c r="P5624" s="54" t="s">
        <v>267</v>
      </c>
      <c r="Q5624" s="54" t="s">
        <v>256</v>
      </c>
      <c r="R5624" s="54" t="s">
        <v>431</v>
      </c>
      <c r="S5624" s="71"/>
      <c r="T5624" s="54" t="s">
        <v>256</v>
      </c>
      <c r="U5624" s="71">
        <v>44606</v>
      </c>
      <c r="V5624" s="54" t="s">
        <v>256</v>
      </c>
      <c r="W5624" t="str">
        <f t="shared" si="87"/>
        <v>Feb-22</v>
      </c>
    </row>
    <row r="5625" spans="1:23" x14ac:dyDescent="0.25">
      <c r="A5625" s="54" t="s">
        <v>317</v>
      </c>
      <c r="B5625" s="54" t="s">
        <v>432</v>
      </c>
      <c r="C5625" s="54" t="s">
        <v>263</v>
      </c>
      <c r="D5625" s="54" t="s">
        <v>429</v>
      </c>
      <c r="E5625" s="54" t="s">
        <v>19943</v>
      </c>
      <c r="F5625" s="71">
        <v>44607</v>
      </c>
      <c r="G5625" s="72">
        <v>2019.36</v>
      </c>
      <c r="H5625" s="72">
        <v>171746.57</v>
      </c>
      <c r="I5625" s="54" t="s">
        <v>265</v>
      </c>
      <c r="J5625" s="54" t="s">
        <v>13223</v>
      </c>
      <c r="K5625" s="54" t="s">
        <v>19944</v>
      </c>
      <c r="L5625" s="54" t="s">
        <v>19945</v>
      </c>
      <c r="M5625" s="54" t="s">
        <v>19943</v>
      </c>
      <c r="N5625" s="54" t="s">
        <v>256</v>
      </c>
      <c r="O5625" s="54" t="s">
        <v>256</v>
      </c>
      <c r="P5625" s="54" t="s">
        <v>267</v>
      </c>
      <c r="Q5625" s="54" t="s">
        <v>256</v>
      </c>
      <c r="R5625" s="54" t="s">
        <v>431</v>
      </c>
      <c r="S5625" s="71"/>
      <c r="T5625" s="54" t="s">
        <v>256</v>
      </c>
      <c r="U5625" s="71">
        <v>44607</v>
      </c>
      <c r="V5625" s="54" t="s">
        <v>256</v>
      </c>
      <c r="W5625" t="str">
        <f t="shared" si="87"/>
        <v>Feb-22</v>
      </c>
    </row>
    <row r="5626" spans="1:23" x14ac:dyDescent="0.25">
      <c r="A5626" s="54" t="s">
        <v>317</v>
      </c>
      <c r="B5626" s="54" t="s">
        <v>432</v>
      </c>
      <c r="C5626" s="54" t="s">
        <v>263</v>
      </c>
      <c r="D5626" s="54" t="s">
        <v>429</v>
      </c>
      <c r="E5626" s="54" t="s">
        <v>19946</v>
      </c>
      <c r="F5626" s="71">
        <v>44607</v>
      </c>
      <c r="G5626" s="72">
        <v>715.1</v>
      </c>
      <c r="H5626" s="72">
        <v>60819.26</v>
      </c>
      <c r="I5626" s="54" t="s">
        <v>265</v>
      </c>
      <c r="J5626" s="54" t="s">
        <v>13223</v>
      </c>
      <c r="K5626" s="54" t="s">
        <v>19947</v>
      </c>
      <c r="L5626" s="54" t="s">
        <v>19948</v>
      </c>
      <c r="M5626" s="54" t="s">
        <v>19946</v>
      </c>
      <c r="N5626" s="54" t="s">
        <v>256</v>
      </c>
      <c r="O5626" s="54" t="s">
        <v>256</v>
      </c>
      <c r="P5626" s="54" t="s">
        <v>267</v>
      </c>
      <c r="Q5626" s="54" t="s">
        <v>256</v>
      </c>
      <c r="R5626" s="54" t="s">
        <v>431</v>
      </c>
      <c r="S5626" s="71"/>
      <c r="T5626" s="54" t="s">
        <v>256</v>
      </c>
      <c r="U5626" s="71">
        <v>44607</v>
      </c>
      <c r="V5626" s="54" t="s">
        <v>256</v>
      </c>
      <c r="W5626" t="str">
        <f t="shared" si="87"/>
        <v>Feb-22</v>
      </c>
    </row>
    <row r="5627" spans="1:23" x14ac:dyDescent="0.25">
      <c r="A5627" s="54" t="s">
        <v>317</v>
      </c>
      <c r="B5627" s="54" t="s">
        <v>432</v>
      </c>
      <c r="C5627" s="54" t="s">
        <v>263</v>
      </c>
      <c r="D5627" s="54" t="s">
        <v>429</v>
      </c>
      <c r="E5627" s="54" t="s">
        <v>19949</v>
      </c>
      <c r="F5627" s="71">
        <v>44607</v>
      </c>
      <c r="G5627" s="72">
        <v>755.45</v>
      </c>
      <c r="H5627" s="72">
        <v>64251.02</v>
      </c>
      <c r="I5627" s="54" t="s">
        <v>265</v>
      </c>
      <c r="J5627" s="54" t="s">
        <v>13223</v>
      </c>
      <c r="K5627" s="54" t="s">
        <v>19950</v>
      </c>
      <c r="L5627" s="54" t="s">
        <v>19951</v>
      </c>
      <c r="M5627" s="54" t="s">
        <v>19949</v>
      </c>
      <c r="N5627" s="54" t="s">
        <v>256</v>
      </c>
      <c r="O5627" s="54" t="s">
        <v>256</v>
      </c>
      <c r="P5627" s="54" t="s">
        <v>267</v>
      </c>
      <c r="Q5627" s="54" t="s">
        <v>256</v>
      </c>
      <c r="R5627" s="54" t="s">
        <v>431</v>
      </c>
      <c r="S5627" s="71"/>
      <c r="T5627" s="54" t="s">
        <v>256</v>
      </c>
      <c r="U5627" s="71">
        <v>44607</v>
      </c>
      <c r="V5627" s="54" t="s">
        <v>256</v>
      </c>
      <c r="W5627" t="str">
        <f t="shared" si="87"/>
        <v>Feb-22</v>
      </c>
    </row>
    <row r="5628" spans="1:23" x14ac:dyDescent="0.25">
      <c r="A5628" s="54" t="s">
        <v>317</v>
      </c>
      <c r="B5628" s="54" t="s">
        <v>432</v>
      </c>
      <c r="C5628" s="54" t="s">
        <v>263</v>
      </c>
      <c r="D5628" s="54" t="s">
        <v>429</v>
      </c>
      <c r="E5628" s="54" t="s">
        <v>19952</v>
      </c>
      <c r="F5628" s="71">
        <v>44601</v>
      </c>
      <c r="G5628" s="72">
        <v>3955.22</v>
      </c>
      <c r="H5628" s="72">
        <v>336391.46</v>
      </c>
      <c r="I5628" s="54" t="s">
        <v>265</v>
      </c>
      <c r="J5628" s="54" t="s">
        <v>16208</v>
      </c>
      <c r="K5628" s="54" t="s">
        <v>19953</v>
      </c>
      <c r="L5628" s="54" t="s">
        <v>19954</v>
      </c>
      <c r="M5628" s="54" t="s">
        <v>19952</v>
      </c>
      <c r="N5628" s="54" t="s">
        <v>256</v>
      </c>
      <c r="O5628" s="54" t="s">
        <v>256</v>
      </c>
      <c r="P5628" s="54" t="s">
        <v>495</v>
      </c>
      <c r="Q5628" s="54" t="s">
        <v>256</v>
      </c>
      <c r="R5628" s="54" t="s">
        <v>431</v>
      </c>
      <c r="S5628" s="71"/>
      <c r="T5628" s="54" t="s">
        <v>256</v>
      </c>
      <c r="U5628" s="71">
        <v>44601</v>
      </c>
      <c r="V5628" s="54" t="s">
        <v>256</v>
      </c>
      <c r="W5628" t="str">
        <f t="shared" si="87"/>
        <v>Feb-22</v>
      </c>
    </row>
    <row r="5629" spans="1:23" x14ac:dyDescent="0.25">
      <c r="A5629" s="54" t="s">
        <v>317</v>
      </c>
      <c r="B5629" s="54" t="s">
        <v>432</v>
      </c>
      <c r="C5629" s="54" t="s">
        <v>263</v>
      </c>
      <c r="D5629" s="54" t="s">
        <v>429</v>
      </c>
      <c r="E5629" s="54" t="s">
        <v>19955</v>
      </c>
      <c r="F5629" s="71">
        <v>44605</v>
      </c>
      <c r="G5629" s="72">
        <v>720.46</v>
      </c>
      <c r="H5629" s="72">
        <v>61275.12</v>
      </c>
      <c r="I5629" s="54" t="s">
        <v>265</v>
      </c>
      <c r="J5629" s="54" t="s">
        <v>16208</v>
      </c>
      <c r="K5629" s="54" t="s">
        <v>509</v>
      </c>
      <c r="L5629" s="54" t="s">
        <v>19956</v>
      </c>
      <c r="M5629" s="54" t="s">
        <v>19955</v>
      </c>
      <c r="N5629" s="54" t="s">
        <v>256</v>
      </c>
      <c r="O5629" s="54" t="s">
        <v>256</v>
      </c>
      <c r="P5629" s="54" t="s">
        <v>495</v>
      </c>
      <c r="Q5629" s="54" t="s">
        <v>256</v>
      </c>
      <c r="R5629" s="54" t="s">
        <v>431</v>
      </c>
      <c r="S5629" s="71"/>
      <c r="T5629" s="54" t="s">
        <v>256</v>
      </c>
      <c r="U5629" s="71">
        <v>44605</v>
      </c>
      <c r="V5629" s="54" t="s">
        <v>256</v>
      </c>
      <c r="W5629" t="str">
        <f t="shared" si="87"/>
        <v>Feb-22</v>
      </c>
    </row>
    <row r="5630" spans="1:23" x14ac:dyDescent="0.25">
      <c r="A5630" s="54" t="s">
        <v>317</v>
      </c>
      <c r="B5630" s="54" t="s">
        <v>432</v>
      </c>
      <c r="C5630" s="54" t="s">
        <v>263</v>
      </c>
      <c r="D5630" s="54" t="s">
        <v>429</v>
      </c>
      <c r="E5630" s="54" t="s">
        <v>19957</v>
      </c>
      <c r="F5630" s="71">
        <v>44594</v>
      </c>
      <c r="G5630" s="72">
        <v>6196.54</v>
      </c>
      <c r="H5630" s="72">
        <v>527015.73</v>
      </c>
      <c r="I5630" s="54" t="s">
        <v>265</v>
      </c>
      <c r="J5630" s="54" t="s">
        <v>13335</v>
      </c>
      <c r="K5630" s="54" t="s">
        <v>19958</v>
      </c>
      <c r="L5630" s="54" t="s">
        <v>19959</v>
      </c>
      <c r="M5630" s="54" t="s">
        <v>19957</v>
      </c>
      <c r="N5630" s="54" t="s">
        <v>256</v>
      </c>
      <c r="O5630" s="54" t="s">
        <v>256</v>
      </c>
      <c r="P5630" s="54" t="s">
        <v>453</v>
      </c>
      <c r="Q5630" s="54" t="s">
        <v>256</v>
      </c>
      <c r="R5630" s="54" t="s">
        <v>431</v>
      </c>
      <c r="S5630" s="71"/>
      <c r="T5630" s="54" t="s">
        <v>256</v>
      </c>
      <c r="U5630" s="71">
        <v>44594</v>
      </c>
      <c r="V5630" s="54" t="s">
        <v>256</v>
      </c>
      <c r="W5630" t="str">
        <f t="shared" si="87"/>
        <v>Feb-22</v>
      </c>
    </row>
    <row r="5631" spans="1:23" x14ac:dyDescent="0.25">
      <c r="A5631" s="54" t="s">
        <v>317</v>
      </c>
      <c r="B5631" s="54" t="s">
        <v>432</v>
      </c>
      <c r="C5631" s="54" t="s">
        <v>263</v>
      </c>
      <c r="D5631" s="54" t="s">
        <v>429</v>
      </c>
      <c r="E5631" s="54" t="s">
        <v>19960</v>
      </c>
      <c r="F5631" s="71">
        <v>44594</v>
      </c>
      <c r="G5631" s="72">
        <v>1022.4</v>
      </c>
      <c r="H5631" s="72">
        <v>86955.12</v>
      </c>
      <c r="I5631" s="54" t="s">
        <v>265</v>
      </c>
      <c r="J5631" s="54" t="s">
        <v>13335</v>
      </c>
      <c r="K5631" s="54" t="s">
        <v>19958</v>
      </c>
      <c r="L5631" s="54" t="s">
        <v>19961</v>
      </c>
      <c r="M5631" s="54" t="s">
        <v>19960</v>
      </c>
      <c r="N5631" s="54" t="s">
        <v>256</v>
      </c>
      <c r="O5631" s="54" t="s">
        <v>256</v>
      </c>
      <c r="P5631" s="54" t="s">
        <v>453</v>
      </c>
      <c r="Q5631" s="54" t="s">
        <v>256</v>
      </c>
      <c r="R5631" s="54" t="s">
        <v>431</v>
      </c>
      <c r="S5631" s="71"/>
      <c r="T5631" s="54" t="s">
        <v>256</v>
      </c>
      <c r="U5631" s="71">
        <v>44594</v>
      </c>
      <c r="V5631" s="54" t="s">
        <v>256</v>
      </c>
      <c r="W5631" t="str">
        <f t="shared" si="87"/>
        <v>Feb-22</v>
      </c>
    </row>
    <row r="5632" spans="1:23" x14ac:dyDescent="0.25">
      <c r="A5632" s="54" t="s">
        <v>317</v>
      </c>
      <c r="B5632" s="54" t="s">
        <v>432</v>
      </c>
      <c r="C5632" s="54" t="s">
        <v>263</v>
      </c>
      <c r="D5632" s="54" t="s">
        <v>429</v>
      </c>
      <c r="E5632" s="54" t="s">
        <v>19962</v>
      </c>
      <c r="F5632" s="71">
        <v>44601</v>
      </c>
      <c r="G5632" s="72">
        <v>9234.4</v>
      </c>
      <c r="H5632" s="72">
        <v>785385.72</v>
      </c>
      <c r="I5632" s="54" t="s">
        <v>265</v>
      </c>
      <c r="J5632" s="54" t="s">
        <v>17967</v>
      </c>
      <c r="K5632" s="54" t="s">
        <v>19963</v>
      </c>
      <c r="L5632" s="54" t="s">
        <v>19964</v>
      </c>
      <c r="M5632" s="54" t="s">
        <v>19962</v>
      </c>
      <c r="N5632" s="54" t="s">
        <v>256</v>
      </c>
      <c r="O5632" s="54" t="s">
        <v>256</v>
      </c>
      <c r="P5632" s="54" t="s">
        <v>453</v>
      </c>
      <c r="Q5632" s="54" t="s">
        <v>256</v>
      </c>
      <c r="R5632" s="54" t="s">
        <v>431</v>
      </c>
      <c r="S5632" s="71"/>
      <c r="T5632" s="54" t="s">
        <v>256</v>
      </c>
      <c r="U5632" s="71">
        <v>44601</v>
      </c>
      <c r="V5632" s="54" t="s">
        <v>256</v>
      </c>
      <c r="W5632" t="str">
        <f t="shared" si="87"/>
        <v>Feb-22</v>
      </c>
    </row>
    <row r="5633" spans="1:23" x14ac:dyDescent="0.25">
      <c r="A5633" s="54" t="s">
        <v>317</v>
      </c>
      <c r="B5633" s="54" t="s">
        <v>432</v>
      </c>
      <c r="C5633" s="54" t="s">
        <v>263</v>
      </c>
      <c r="D5633" s="54" t="s">
        <v>429</v>
      </c>
      <c r="E5633" s="54" t="s">
        <v>19965</v>
      </c>
      <c r="F5633" s="71">
        <v>44598</v>
      </c>
      <c r="G5633" s="72">
        <v>6469.14</v>
      </c>
      <c r="H5633" s="72">
        <v>550200.36</v>
      </c>
      <c r="I5633" s="54" t="s">
        <v>265</v>
      </c>
      <c r="J5633" s="54" t="s">
        <v>17967</v>
      </c>
      <c r="K5633" s="54" t="s">
        <v>19966</v>
      </c>
      <c r="L5633" s="54" t="s">
        <v>19967</v>
      </c>
      <c r="M5633" s="54" t="s">
        <v>19965</v>
      </c>
      <c r="N5633" s="54" t="s">
        <v>256</v>
      </c>
      <c r="O5633" s="54" t="s">
        <v>256</v>
      </c>
      <c r="P5633" s="54" t="s">
        <v>453</v>
      </c>
      <c r="Q5633" s="54" t="s">
        <v>256</v>
      </c>
      <c r="R5633" s="54" t="s">
        <v>431</v>
      </c>
      <c r="S5633" s="71"/>
      <c r="T5633" s="54" t="s">
        <v>256</v>
      </c>
      <c r="U5633" s="71">
        <v>44598</v>
      </c>
      <c r="V5633" s="54" t="s">
        <v>256</v>
      </c>
      <c r="W5633" t="str">
        <f t="shared" si="87"/>
        <v>Feb-22</v>
      </c>
    </row>
    <row r="5634" spans="1:23" x14ac:dyDescent="0.25">
      <c r="A5634" s="54" t="s">
        <v>318</v>
      </c>
      <c r="B5634" s="54" t="s">
        <v>432</v>
      </c>
      <c r="C5634" s="54" t="s">
        <v>263</v>
      </c>
      <c r="D5634" s="54" t="s">
        <v>429</v>
      </c>
      <c r="E5634" s="54" t="s">
        <v>19968</v>
      </c>
      <c r="F5634" s="71">
        <v>44594</v>
      </c>
      <c r="G5634" s="72">
        <v>19327.75</v>
      </c>
      <c r="H5634" s="72">
        <v>1643825.14</v>
      </c>
      <c r="I5634" s="54" t="s">
        <v>265</v>
      </c>
      <c r="J5634" s="54" t="s">
        <v>16270</v>
      </c>
      <c r="K5634" s="54" t="s">
        <v>18018</v>
      </c>
      <c r="L5634" s="54" t="s">
        <v>19969</v>
      </c>
      <c r="M5634" s="54" t="s">
        <v>19968</v>
      </c>
      <c r="N5634" s="54" t="s">
        <v>256</v>
      </c>
      <c r="O5634" s="54" t="s">
        <v>256</v>
      </c>
      <c r="P5634" s="54" t="s">
        <v>451</v>
      </c>
      <c r="Q5634" s="54" t="s">
        <v>256</v>
      </c>
      <c r="R5634" s="54" t="s">
        <v>431</v>
      </c>
      <c r="S5634" s="71"/>
      <c r="T5634" s="54" t="s">
        <v>256</v>
      </c>
      <c r="U5634" s="71">
        <v>44594</v>
      </c>
      <c r="V5634" s="54" t="s">
        <v>256</v>
      </c>
      <c r="W5634" t="str">
        <f t="shared" si="87"/>
        <v>Feb-22</v>
      </c>
    </row>
    <row r="5635" spans="1:23" x14ac:dyDescent="0.25">
      <c r="A5635" s="54" t="s">
        <v>318</v>
      </c>
      <c r="B5635" s="54" t="s">
        <v>432</v>
      </c>
      <c r="C5635" s="54" t="s">
        <v>263</v>
      </c>
      <c r="D5635" s="54" t="s">
        <v>429</v>
      </c>
      <c r="E5635" s="54" t="s">
        <v>19970</v>
      </c>
      <c r="F5635" s="71">
        <v>44594</v>
      </c>
      <c r="G5635" s="72">
        <v>1508.13</v>
      </c>
      <c r="H5635" s="72">
        <v>128266.46</v>
      </c>
      <c r="I5635" s="54" t="s">
        <v>265</v>
      </c>
      <c r="J5635" s="54" t="s">
        <v>16270</v>
      </c>
      <c r="K5635" s="54" t="s">
        <v>18018</v>
      </c>
      <c r="L5635" s="54" t="s">
        <v>19971</v>
      </c>
      <c r="M5635" s="54" t="s">
        <v>19970</v>
      </c>
      <c r="N5635" s="54" t="s">
        <v>256</v>
      </c>
      <c r="O5635" s="54" t="s">
        <v>256</v>
      </c>
      <c r="P5635" s="54" t="s">
        <v>451</v>
      </c>
      <c r="Q5635" s="54" t="s">
        <v>256</v>
      </c>
      <c r="R5635" s="54" t="s">
        <v>431</v>
      </c>
      <c r="S5635" s="71"/>
      <c r="T5635" s="54" t="s">
        <v>256</v>
      </c>
      <c r="U5635" s="71">
        <v>44594</v>
      </c>
      <c r="V5635" s="54" t="s">
        <v>256</v>
      </c>
      <c r="W5635" t="str">
        <f t="shared" si="87"/>
        <v>Feb-22</v>
      </c>
    </row>
    <row r="5636" spans="1:23" x14ac:dyDescent="0.25">
      <c r="A5636" s="54" t="s">
        <v>318</v>
      </c>
      <c r="B5636" s="54" t="s">
        <v>432</v>
      </c>
      <c r="C5636" s="54" t="s">
        <v>263</v>
      </c>
      <c r="D5636" s="54" t="s">
        <v>429</v>
      </c>
      <c r="E5636" s="54" t="s">
        <v>19972</v>
      </c>
      <c r="F5636" s="71">
        <v>44595</v>
      </c>
      <c r="G5636" s="72">
        <v>21182.11</v>
      </c>
      <c r="H5636" s="72">
        <v>1801538.46</v>
      </c>
      <c r="I5636" s="54" t="s">
        <v>265</v>
      </c>
      <c r="J5636" s="54" t="s">
        <v>16270</v>
      </c>
      <c r="K5636" s="54" t="s">
        <v>19973</v>
      </c>
      <c r="L5636" s="54" t="s">
        <v>19974</v>
      </c>
      <c r="M5636" s="54" t="s">
        <v>19972</v>
      </c>
      <c r="N5636" s="54" t="s">
        <v>256</v>
      </c>
      <c r="O5636" s="54" t="s">
        <v>256</v>
      </c>
      <c r="P5636" s="54" t="s">
        <v>451</v>
      </c>
      <c r="Q5636" s="54" t="s">
        <v>256</v>
      </c>
      <c r="R5636" s="54" t="s">
        <v>431</v>
      </c>
      <c r="S5636" s="71"/>
      <c r="T5636" s="54" t="s">
        <v>256</v>
      </c>
      <c r="U5636" s="71">
        <v>44595</v>
      </c>
      <c r="V5636" s="54" t="s">
        <v>256</v>
      </c>
      <c r="W5636" t="str">
        <f t="shared" si="87"/>
        <v>Feb-22</v>
      </c>
    </row>
    <row r="5637" spans="1:23" x14ac:dyDescent="0.25">
      <c r="A5637" s="54" t="s">
        <v>318</v>
      </c>
      <c r="B5637" s="54" t="s">
        <v>432</v>
      </c>
      <c r="C5637" s="54" t="s">
        <v>263</v>
      </c>
      <c r="D5637" s="54" t="s">
        <v>429</v>
      </c>
      <c r="E5637" s="54" t="s">
        <v>19975</v>
      </c>
      <c r="F5637" s="71">
        <v>44595</v>
      </c>
      <c r="G5637" s="72">
        <v>5280.24</v>
      </c>
      <c r="H5637" s="72">
        <v>449084.41</v>
      </c>
      <c r="I5637" s="54" t="s">
        <v>265</v>
      </c>
      <c r="J5637" s="54" t="s">
        <v>16270</v>
      </c>
      <c r="K5637" s="54" t="s">
        <v>19976</v>
      </c>
      <c r="L5637" s="54" t="s">
        <v>19977</v>
      </c>
      <c r="M5637" s="54" t="s">
        <v>19975</v>
      </c>
      <c r="N5637" s="54" t="s">
        <v>256</v>
      </c>
      <c r="O5637" s="54" t="s">
        <v>256</v>
      </c>
      <c r="P5637" s="54" t="s">
        <v>451</v>
      </c>
      <c r="Q5637" s="54" t="s">
        <v>256</v>
      </c>
      <c r="R5637" s="54" t="s">
        <v>431</v>
      </c>
      <c r="S5637" s="71"/>
      <c r="T5637" s="54" t="s">
        <v>256</v>
      </c>
      <c r="U5637" s="71">
        <v>44595</v>
      </c>
      <c r="V5637" s="54" t="s">
        <v>256</v>
      </c>
      <c r="W5637" t="str">
        <f t="shared" ref="W5637:W5700" si="88">TEXT(F5637,"MMM-YY")</f>
        <v>Feb-22</v>
      </c>
    </row>
    <row r="5638" spans="1:23" x14ac:dyDescent="0.25">
      <c r="A5638" s="54" t="s">
        <v>318</v>
      </c>
      <c r="B5638" s="54" t="s">
        <v>432</v>
      </c>
      <c r="C5638" s="54" t="s">
        <v>263</v>
      </c>
      <c r="D5638" s="54" t="s">
        <v>429</v>
      </c>
      <c r="E5638" s="54" t="s">
        <v>19978</v>
      </c>
      <c r="F5638" s="71">
        <v>44594</v>
      </c>
      <c r="G5638" s="72">
        <v>16042.99</v>
      </c>
      <c r="H5638" s="72">
        <v>1364456.3</v>
      </c>
      <c r="I5638" s="54" t="s">
        <v>265</v>
      </c>
      <c r="J5638" s="54" t="s">
        <v>16270</v>
      </c>
      <c r="K5638" s="54" t="s">
        <v>19979</v>
      </c>
      <c r="L5638" s="54" t="s">
        <v>19980</v>
      </c>
      <c r="M5638" s="54" t="s">
        <v>19978</v>
      </c>
      <c r="N5638" s="54" t="s">
        <v>256</v>
      </c>
      <c r="O5638" s="54" t="s">
        <v>256</v>
      </c>
      <c r="P5638" s="54" t="s">
        <v>451</v>
      </c>
      <c r="Q5638" s="54" t="s">
        <v>256</v>
      </c>
      <c r="R5638" s="54" t="s">
        <v>431</v>
      </c>
      <c r="S5638" s="71"/>
      <c r="T5638" s="54" t="s">
        <v>256</v>
      </c>
      <c r="U5638" s="71">
        <v>44594</v>
      </c>
      <c r="V5638" s="54" t="s">
        <v>256</v>
      </c>
      <c r="W5638" t="str">
        <f t="shared" si="88"/>
        <v>Feb-22</v>
      </c>
    </row>
    <row r="5639" spans="1:23" x14ac:dyDescent="0.25">
      <c r="A5639" s="54" t="s">
        <v>318</v>
      </c>
      <c r="B5639" s="54" t="s">
        <v>432</v>
      </c>
      <c r="C5639" s="54" t="s">
        <v>263</v>
      </c>
      <c r="D5639" s="54" t="s">
        <v>429</v>
      </c>
      <c r="E5639" s="54" t="s">
        <v>19981</v>
      </c>
      <c r="F5639" s="71">
        <v>44597</v>
      </c>
      <c r="G5639" s="72">
        <v>921.5</v>
      </c>
      <c r="H5639" s="72">
        <v>78373.58</v>
      </c>
      <c r="I5639" s="54" t="s">
        <v>265</v>
      </c>
      <c r="J5639" s="54" t="s">
        <v>16270</v>
      </c>
      <c r="K5639" s="54" t="s">
        <v>18018</v>
      </c>
      <c r="L5639" s="54" t="s">
        <v>19982</v>
      </c>
      <c r="M5639" s="54" t="s">
        <v>19981</v>
      </c>
      <c r="N5639" s="54" t="s">
        <v>256</v>
      </c>
      <c r="O5639" s="54" t="s">
        <v>256</v>
      </c>
      <c r="P5639" s="54" t="s">
        <v>451</v>
      </c>
      <c r="Q5639" s="54" t="s">
        <v>256</v>
      </c>
      <c r="R5639" s="54" t="s">
        <v>431</v>
      </c>
      <c r="S5639" s="71"/>
      <c r="T5639" s="54" t="s">
        <v>256</v>
      </c>
      <c r="U5639" s="71">
        <v>44597</v>
      </c>
      <c r="V5639" s="54" t="s">
        <v>256</v>
      </c>
      <c r="W5639" t="str">
        <f t="shared" si="88"/>
        <v>Feb-22</v>
      </c>
    </row>
    <row r="5640" spans="1:23" x14ac:dyDescent="0.25">
      <c r="A5640" s="54" t="s">
        <v>318</v>
      </c>
      <c r="B5640" s="54" t="s">
        <v>432</v>
      </c>
      <c r="C5640" s="54" t="s">
        <v>263</v>
      </c>
      <c r="D5640" s="54" t="s">
        <v>429</v>
      </c>
      <c r="E5640" s="54" t="s">
        <v>19983</v>
      </c>
      <c r="F5640" s="71">
        <v>44597</v>
      </c>
      <c r="G5640" s="72">
        <v>20831.13</v>
      </c>
      <c r="H5640" s="72">
        <v>1771687.61</v>
      </c>
      <c r="I5640" s="54" t="s">
        <v>265</v>
      </c>
      <c r="J5640" s="54" t="s">
        <v>16270</v>
      </c>
      <c r="K5640" s="54" t="s">
        <v>18018</v>
      </c>
      <c r="L5640" s="54" t="s">
        <v>19984</v>
      </c>
      <c r="M5640" s="54" t="s">
        <v>19983</v>
      </c>
      <c r="N5640" s="54" t="s">
        <v>256</v>
      </c>
      <c r="O5640" s="54" t="s">
        <v>256</v>
      </c>
      <c r="P5640" s="54" t="s">
        <v>451</v>
      </c>
      <c r="Q5640" s="54" t="s">
        <v>256</v>
      </c>
      <c r="R5640" s="54" t="s">
        <v>431</v>
      </c>
      <c r="S5640" s="71"/>
      <c r="T5640" s="54" t="s">
        <v>256</v>
      </c>
      <c r="U5640" s="71">
        <v>44597</v>
      </c>
      <c r="V5640" s="54" t="s">
        <v>256</v>
      </c>
      <c r="W5640" t="str">
        <f t="shared" si="88"/>
        <v>Feb-22</v>
      </c>
    </row>
    <row r="5641" spans="1:23" x14ac:dyDescent="0.25">
      <c r="A5641" s="54" t="s">
        <v>318</v>
      </c>
      <c r="B5641" s="54" t="s">
        <v>432</v>
      </c>
      <c r="C5641" s="54" t="s">
        <v>263</v>
      </c>
      <c r="D5641" s="54" t="s">
        <v>429</v>
      </c>
      <c r="E5641" s="54" t="s">
        <v>19985</v>
      </c>
      <c r="F5641" s="71">
        <v>44604</v>
      </c>
      <c r="G5641" s="72">
        <v>8217.5</v>
      </c>
      <c r="H5641" s="72">
        <v>698898.38</v>
      </c>
      <c r="I5641" s="54" t="s">
        <v>265</v>
      </c>
      <c r="J5641" s="54" t="s">
        <v>16270</v>
      </c>
      <c r="K5641" s="54" t="s">
        <v>18018</v>
      </c>
      <c r="L5641" s="54" t="s">
        <v>19986</v>
      </c>
      <c r="M5641" s="54" t="s">
        <v>19985</v>
      </c>
      <c r="N5641" s="54" t="s">
        <v>256</v>
      </c>
      <c r="O5641" s="54" t="s">
        <v>256</v>
      </c>
      <c r="P5641" s="54" t="s">
        <v>451</v>
      </c>
      <c r="Q5641" s="54" t="s">
        <v>256</v>
      </c>
      <c r="R5641" s="54" t="s">
        <v>431</v>
      </c>
      <c r="S5641" s="71"/>
      <c r="T5641" s="54" t="s">
        <v>256</v>
      </c>
      <c r="U5641" s="71">
        <v>44604</v>
      </c>
      <c r="V5641" s="54" t="s">
        <v>256</v>
      </c>
      <c r="W5641" t="str">
        <f t="shared" si="88"/>
        <v>Feb-22</v>
      </c>
    </row>
    <row r="5642" spans="1:23" x14ac:dyDescent="0.25">
      <c r="A5642" s="54" t="s">
        <v>318</v>
      </c>
      <c r="B5642" s="54" t="s">
        <v>432</v>
      </c>
      <c r="C5642" s="54" t="s">
        <v>263</v>
      </c>
      <c r="D5642" s="54" t="s">
        <v>429</v>
      </c>
      <c r="E5642" s="54" t="s">
        <v>19987</v>
      </c>
      <c r="F5642" s="71">
        <v>44604</v>
      </c>
      <c r="G5642" s="72">
        <v>11141.13</v>
      </c>
      <c r="H5642" s="72">
        <v>947553.11</v>
      </c>
      <c r="I5642" s="54" t="s">
        <v>265</v>
      </c>
      <c r="J5642" s="54" t="s">
        <v>16270</v>
      </c>
      <c r="K5642" s="54" t="s">
        <v>18018</v>
      </c>
      <c r="L5642" s="54" t="s">
        <v>19988</v>
      </c>
      <c r="M5642" s="54" t="s">
        <v>19987</v>
      </c>
      <c r="N5642" s="54" t="s">
        <v>256</v>
      </c>
      <c r="O5642" s="54" t="s">
        <v>256</v>
      </c>
      <c r="P5642" s="54" t="s">
        <v>451</v>
      </c>
      <c r="Q5642" s="54" t="s">
        <v>256</v>
      </c>
      <c r="R5642" s="54" t="s">
        <v>431</v>
      </c>
      <c r="S5642" s="71"/>
      <c r="T5642" s="54" t="s">
        <v>256</v>
      </c>
      <c r="U5642" s="71">
        <v>44604</v>
      </c>
      <c r="V5642" s="54" t="s">
        <v>256</v>
      </c>
      <c r="W5642" t="str">
        <f t="shared" si="88"/>
        <v>Feb-22</v>
      </c>
    </row>
    <row r="5643" spans="1:23" x14ac:dyDescent="0.25">
      <c r="A5643" s="54" t="s">
        <v>318</v>
      </c>
      <c r="B5643" s="54" t="s">
        <v>432</v>
      </c>
      <c r="C5643" s="54" t="s">
        <v>263</v>
      </c>
      <c r="D5643" s="54" t="s">
        <v>429</v>
      </c>
      <c r="E5643" s="54" t="s">
        <v>19989</v>
      </c>
      <c r="F5643" s="71">
        <v>44600</v>
      </c>
      <c r="G5643" s="72">
        <v>5136.7700000000004</v>
      </c>
      <c r="H5643" s="72">
        <v>436882.29</v>
      </c>
      <c r="I5643" s="54" t="s">
        <v>265</v>
      </c>
      <c r="J5643" s="54" t="s">
        <v>16270</v>
      </c>
      <c r="K5643" s="54" t="s">
        <v>19990</v>
      </c>
      <c r="L5643" s="54" t="s">
        <v>19991</v>
      </c>
      <c r="M5643" s="54" t="s">
        <v>19989</v>
      </c>
      <c r="N5643" s="54" t="s">
        <v>256</v>
      </c>
      <c r="O5643" s="54" t="s">
        <v>256</v>
      </c>
      <c r="P5643" s="54" t="s">
        <v>451</v>
      </c>
      <c r="Q5643" s="54" t="s">
        <v>256</v>
      </c>
      <c r="R5643" s="54" t="s">
        <v>431</v>
      </c>
      <c r="S5643" s="71"/>
      <c r="T5643" s="54" t="s">
        <v>256</v>
      </c>
      <c r="U5643" s="71">
        <v>44600</v>
      </c>
      <c r="V5643" s="54" t="s">
        <v>256</v>
      </c>
      <c r="W5643" t="str">
        <f t="shared" si="88"/>
        <v>Feb-22</v>
      </c>
    </row>
    <row r="5644" spans="1:23" x14ac:dyDescent="0.25">
      <c r="A5644" s="54" t="s">
        <v>318</v>
      </c>
      <c r="B5644" s="54" t="s">
        <v>432</v>
      </c>
      <c r="C5644" s="54" t="s">
        <v>263</v>
      </c>
      <c r="D5644" s="54" t="s">
        <v>429</v>
      </c>
      <c r="E5644" s="54" t="s">
        <v>19992</v>
      </c>
      <c r="F5644" s="71">
        <v>44604</v>
      </c>
      <c r="G5644" s="72">
        <v>18162.14</v>
      </c>
      <c r="H5644" s="72">
        <v>1544690.01</v>
      </c>
      <c r="I5644" s="54" t="s">
        <v>265</v>
      </c>
      <c r="J5644" s="54" t="s">
        <v>16270</v>
      </c>
      <c r="K5644" s="54" t="s">
        <v>19993</v>
      </c>
      <c r="L5644" s="54" t="s">
        <v>19994</v>
      </c>
      <c r="M5644" s="54" t="s">
        <v>19992</v>
      </c>
      <c r="N5644" s="54" t="s">
        <v>256</v>
      </c>
      <c r="O5644" s="54" t="s">
        <v>256</v>
      </c>
      <c r="P5644" s="54" t="s">
        <v>451</v>
      </c>
      <c r="Q5644" s="54" t="s">
        <v>256</v>
      </c>
      <c r="R5644" s="54" t="s">
        <v>431</v>
      </c>
      <c r="S5644" s="71"/>
      <c r="T5644" s="54" t="s">
        <v>256</v>
      </c>
      <c r="U5644" s="71">
        <v>44604</v>
      </c>
      <c r="V5644" s="54" t="s">
        <v>256</v>
      </c>
      <c r="W5644" t="str">
        <f t="shared" si="88"/>
        <v>Feb-22</v>
      </c>
    </row>
    <row r="5645" spans="1:23" x14ac:dyDescent="0.25">
      <c r="A5645" s="54" t="s">
        <v>318</v>
      </c>
      <c r="B5645" s="54" t="s">
        <v>432</v>
      </c>
      <c r="C5645" s="54" t="s">
        <v>263</v>
      </c>
      <c r="D5645" s="54" t="s">
        <v>429</v>
      </c>
      <c r="E5645" s="54" t="s">
        <v>19995</v>
      </c>
      <c r="F5645" s="71">
        <v>44606</v>
      </c>
      <c r="G5645" s="72">
        <v>1277.1400000000001</v>
      </c>
      <c r="H5645" s="72">
        <v>108620.76</v>
      </c>
      <c r="I5645" s="54" t="s">
        <v>265</v>
      </c>
      <c r="J5645" s="54" t="s">
        <v>16270</v>
      </c>
      <c r="K5645" s="54" t="s">
        <v>19990</v>
      </c>
      <c r="L5645" s="54" t="s">
        <v>19996</v>
      </c>
      <c r="M5645" s="54" t="s">
        <v>19995</v>
      </c>
      <c r="N5645" s="54" t="s">
        <v>256</v>
      </c>
      <c r="O5645" s="54" t="s">
        <v>256</v>
      </c>
      <c r="P5645" s="54" t="s">
        <v>451</v>
      </c>
      <c r="Q5645" s="54" t="s">
        <v>256</v>
      </c>
      <c r="R5645" s="54" t="s">
        <v>431</v>
      </c>
      <c r="S5645" s="71"/>
      <c r="T5645" s="54" t="s">
        <v>256</v>
      </c>
      <c r="U5645" s="71">
        <v>44606</v>
      </c>
      <c r="V5645" s="54" t="s">
        <v>256</v>
      </c>
      <c r="W5645" t="str">
        <f t="shared" si="88"/>
        <v>Feb-22</v>
      </c>
    </row>
    <row r="5646" spans="1:23" x14ac:dyDescent="0.25">
      <c r="A5646" s="54" t="s">
        <v>317</v>
      </c>
      <c r="B5646" s="54" t="s">
        <v>432</v>
      </c>
      <c r="C5646" s="54" t="s">
        <v>263</v>
      </c>
      <c r="D5646" s="54" t="s">
        <v>429</v>
      </c>
      <c r="E5646" s="54" t="s">
        <v>19997</v>
      </c>
      <c r="F5646" s="71">
        <v>44594</v>
      </c>
      <c r="G5646" s="72">
        <v>79.8</v>
      </c>
      <c r="H5646" s="72">
        <v>6786.99</v>
      </c>
      <c r="I5646" s="54" t="s">
        <v>265</v>
      </c>
      <c r="J5646" s="54" t="s">
        <v>13352</v>
      </c>
      <c r="K5646" s="54" t="s">
        <v>19998</v>
      </c>
      <c r="L5646" s="54" t="s">
        <v>19999</v>
      </c>
      <c r="M5646" s="54" t="s">
        <v>19997</v>
      </c>
      <c r="N5646" s="54" t="s">
        <v>256</v>
      </c>
      <c r="O5646" s="54" t="s">
        <v>256</v>
      </c>
      <c r="P5646" s="54" t="s">
        <v>275</v>
      </c>
      <c r="Q5646" s="54" t="s">
        <v>256</v>
      </c>
      <c r="R5646" s="54" t="s">
        <v>431</v>
      </c>
      <c r="S5646" s="71"/>
      <c r="T5646" s="54" t="s">
        <v>256</v>
      </c>
      <c r="U5646" s="71">
        <v>44594</v>
      </c>
      <c r="V5646" s="54" t="s">
        <v>256</v>
      </c>
      <c r="W5646" t="str">
        <f t="shared" si="88"/>
        <v>Feb-22</v>
      </c>
    </row>
    <row r="5647" spans="1:23" x14ac:dyDescent="0.25">
      <c r="A5647" s="54" t="s">
        <v>317</v>
      </c>
      <c r="B5647" s="54" t="s">
        <v>432</v>
      </c>
      <c r="C5647" s="54" t="s">
        <v>263</v>
      </c>
      <c r="D5647" s="54" t="s">
        <v>429</v>
      </c>
      <c r="E5647" s="54" t="s">
        <v>20000</v>
      </c>
      <c r="F5647" s="71">
        <v>44594</v>
      </c>
      <c r="G5647" s="72">
        <v>59.85</v>
      </c>
      <c r="H5647" s="72">
        <v>5090.24</v>
      </c>
      <c r="I5647" s="54" t="s">
        <v>265</v>
      </c>
      <c r="J5647" s="54" t="s">
        <v>13352</v>
      </c>
      <c r="K5647" s="54" t="s">
        <v>20001</v>
      </c>
      <c r="L5647" s="54" t="s">
        <v>20002</v>
      </c>
      <c r="M5647" s="54" t="s">
        <v>20000</v>
      </c>
      <c r="N5647" s="54" t="s">
        <v>256</v>
      </c>
      <c r="O5647" s="54" t="s">
        <v>256</v>
      </c>
      <c r="P5647" s="54" t="s">
        <v>275</v>
      </c>
      <c r="Q5647" s="54" t="s">
        <v>256</v>
      </c>
      <c r="R5647" s="54" t="s">
        <v>431</v>
      </c>
      <c r="S5647" s="71"/>
      <c r="T5647" s="54" t="s">
        <v>256</v>
      </c>
      <c r="U5647" s="71">
        <v>44594</v>
      </c>
      <c r="V5647" s="54" t="s">
        <v>256</v>
      </c>
      <c r="W5647" t="str">
        <f t="shared" si="88"/>
        <v>Feb-22</v>
      </c>
    </row>
    <row r="5648" spans="1:23" x14ac:dyDescent="0.25">
      <c r="A5648" s="54" t="s">
        <v>317</v>
      </c>
      <c r="B5648" s="54" t="s">
        <v>432</v>
      </c>
      <c r="C5648" s="54" t="s">
        <v>263</v>
      </c>
      <c r="D5648" s="54" t="s">
        <v>429</v>
      </c>
      <c r="E5648" s="54" t="s">
        <v>20003</v>
      </c>
      <c r="F5648" s="71">
        <v>44600</v>
      </c>
      <c r="G5648" s="72">
        <v>2779.83</v>
      </c>
      <c r="H5648" s="72">
        <v>236424.54</v>
      </c>
      <c r="I5648" s="54" t="s">
        <v>265</v>
      </c>
      <c r="J5648" s="54" t="s">
        <v>13371</v>
      </c>
      <c r="K5648" s="54" t="s">
        <v>20004</v>
      </c>
      <c r="L5648" s="54" t="s">
        <v>20005</v>
      </c>
      <c r="M5648" s="54" t="s">
        <v>20003</v>
      </c>
      <c r="N5648" s="54" t="s">
        <v>256</v>
      </c>
      <c r="O5648" s="54" t="s">
        <v>256</v>
      </c>
      <c r="P5648" s="54" t="s">
        <v>275</v>
      </c>
      <c r="Q5648" s="54" t="s">
        <v>256</v>
      </c>
      <c r="R5648" s="54" t="s">
        <v>431</v>
      </c>
      <c r="S5648" s="71"/>
      <c r="T5648" s="54" t="s">
        <v>256</v>
      </c>
      <c r="U5648" s="71">
        <v>44600</v>
      </c>
      <c r="V5648" s="54" t="s">
        <v>256</v>
      </c>
      <c r="W5648" t="str">
        <f t="shared" si="88"/>
        <v>Feb-22</v>
      </c>
    </row>
    <row r="5649" spans="1:23" x14ac:dyDescent="0.25">
      <c r="A5649" s="54" t="s">
        <v>317</v>
      </c>
      <c r="B5649" s="54" t="s">
        <v>432</v>
      </c>
      <c r="C5649" s="54" t="s">
        <v>263</v>
      </c>
      <c r="D5649" s="54" t="s">
        <v>429</v>
      </c>
      <c r="E5649" s="54" t="s">
        <v>20006</v>
      </c>
      <c r="F5649" s="71">
        <v>44601</v>
      </c>
      <c r="G5649" s="72">
        <v>63</v>
      </c>
      <c r="H5649" s="72">
        <v>5358.15</v>
      </c>
      <c r="I5649" s="54" t="s">
        <v>265</v>
      </c>
      <c r="J5649" s="54" t="s">
        <v>13371</v>
      </c>
      <c r="K5649" s="54" t="s">
        <v>20007</v>
      </c>
      <c r="L5649" s="54" t="s">
        <v>20008</v>
      </c>
      <c r="M5649" s="54" t="s">
        <v>20006</v>
      </c>
      <c r="N5649" s="54" t="s">
        <v>256</v>
      </c>
      <c r="O5649" s="54" t="s">
        <v>256</v>
      </c>
      <c r="P5649" s="54" t="s">
        <v>275</v>
      </c>
      <c r="Q5649" s="54" t="s">
        <v>256</v>
      </c>
      <c r="R5649" s="54" t="s">
        <v>431</v>
      </c>
      <c r="S5649" s="71"/>
      <c r="T5649" s="54" t="s">
        <v>256</v>
      </c>
      <c r="U5649" s="71">
        <v>44601</v>
      </c>
      <c r="V5649" s="54" t="s">
        <v>256</v>
      </c>
      <c r="W5649" t="str">
        <f t="shared" si="88"/>
        <v>Feb-22</v>
      </c>
    </row>
    <row r="5650" spans="1:23" x14ac:dyDescent="0.25">
      <c r="A5650" s="54" t="s">
        <v>317</v>
      </c>
      <c r="B5650" s="54" t="s">
        <v>432</v>
      </c>
      <c r="C5650" s="54" t="s">
        <v>263</v>
      </c>
      <c r="D5650" s="54" t="s">
        <v>429</v>
      </c>
      <c r="E5650" s="54" t="s">
        <v>20009</v>
      </c>
      <c r="F5650" s="71">
        <v>44601</v>
      </c>
      <c r="G5650" s="72">
        <v>2076.3000000000002</v>
      </c>
      <c r="H5650" s="72">
        <v>176589.32</v>
      </c>
      <c r="I5650" s="54" t="s">
        <v>265</v>
      </c>
      <c r="J5650" s="54" t="s">
        <v>13371</v>
      </c>
      <c r="K5650" s="54" t="s">
        <v>20010</v>
      </c>
      <c r="L5650" s="54" t="s">
        <v>20011</v>
      </c>
      <c r="M5650" s="54" t="s">
        <v>20009</v>
      </c>
      <c r="N5650" s="54" t="s">
        <v>256</v>
      </c>
      <c r="O5650" s="54" t="s">
        <v>256</v>
      </c>
      <c r="P5650" s="54" t="s">
        <v>275</v>
      </c>
      <c r="Q5650" s="54" t="s">
        <v>256</v>
      </c>
      <c r="R5650" s="54" t="s">
        <v>431</v>
      </c>
      <c r="S5650" s="71"/>
      <c r="T5650" s="54" t="s">
        <v>256</v>
      </c>
      <c r="U5650" s="71">
        <v>44601</v>
      </c>
      <c r="V5650" s="54" t="s">
        <v>256</v>
      </c>
      <c r="W5650" t="str">
        <f t="shared" si="88"/>
        <v>Feb-22</v>
      </c>
    </row>
    <row r="5651" spans="1:23" x14ac:dyDescent="0.25">
      <c r="A5651" s="54" t="s">
        <v>317</v>
      </c>
      <c r="B5651" s="54" t="s">
        <v>432</v>
      </c>
      <c r="C5651" s="54" t="s">
        <v>263</v>
      </c>
      <c r="D5651" s="54" t="s">
        <v>429</v>
      </c>
      <c r="E5651" s="54" t="s">
        <v>20012</v>
      </c>
      <c r="F5651" s="71">
        <v>44601</v>
      </c>
      <c r="G5651" s="72">
        <v>7049.7</v>
      </c>
      <c r="H5651" s="72">
        <v>599576.99</v>
      </c>
      <c r="I5651" s="54" t="s">
        <v>265</v>
      </c>
      <c r="J5651" s="54" t="s">
        <v>13371</v>
      </c>
      <c r="K5651" s="54" t="s">
        <v>20013</v>
      </c>
      <c r="L5651" s="54" t="s">
        <v>20014</v>
      </c>
      <c r="M5651" s="54" t="s">
        <v>20012</v>
      </c>
      <c r="N5651" s="54" t="s">
        <v>256</v>
      </c>
      <c r="O5651" s="54" t="s">
        <v>256</v>
      </c>
      <c r="P5651" s="54" t="s">
        <v>275</v>
      </c>
      <c r="Q5651" s="54" t="s">
        <v>256</v>
      </c>
      <c r="R5651" s="54" t="s">
        <v>431</v>
      </c>
      <c r="S5651" s="71"/>
      <c r="T5651" s="54" t="s">
        <v>256</v>
      </c>
      <c r="U5651" s="71">
        <v>44601</v>
      </c>
      <c r="V5651" s="54" t="s">
        <v>256</v>
      </c>
      <c r="W5651" t="str">
        <f t="shared" si="88"/>
        <v>Feb-22</v>
      </c>
    </row>
    <row r="5652" spans="1:23" x14ac:dyDescent="0.25">
      <c r="A5652" s="54" t="s">
        <v>317</v>
      </c>
      <c r="B5652" s="54" t="s">
        <v>432</v>
      </c>
      <c r="C5652" s="54" t="s">
        <v>263</v>
      </c>
      <c r="D5652" s="54" t="s">
        <v>429</v>
      </c>
      <c r="E5652" s="54" t="s">
        <v>20015</v>
      </c>
      <c r="F5652" s="71">
        <v>44601</v>
      </c>
      <c r="G5652" s="72">
        <v>7</v>
      </c>
      <c r="H5652" s="72">
        <v>595.35</v>
      </c>
      <c r="I5652" s="54" t="s">
        <v>265</v>
      </c>
      <c r="J5652" s="54" t="s">
        <v>13371</v>
      </c>
      <c r="K5652" s="54" t="s">
        <v>20016</v>
      </c>
      <c r="L5652" s="54" t="s">
        <v>20017</v>
      </c>
      <c r="M5652" s="54" t="s">
        <v>20015</v>
      </c>
      <c r="N5652" s="54" t="s">
        <v>256</v>
      </c>
      <c r="O5652" s="54" t="s">
        <v>256</v>
      </c>
      <c r="P5652" s="54" t="s">
        <v>275</v>
      </c>
      <c r="Q5652" s="54" t="s">
        <v>256</v>
      </c>
      <c r="R5652" s="54" t="s">
        <v>431</v>
      </c>
      <c r="S5652" s="71"/>
      <c r="T5652" s="54" t="s">
        <v>256</v>
      </c>
      <c r="U5652" s="71">
        <v>44601</v>
      </c>
      <c r="V5652" s="54" t="s">
        <v>256</v>
      </c>
      <c r="W5652" t="str">
        <f t="shared" si="88"/>
        <v>Feb-22</v>
      </c>
    </row>
    <row r="5653" spans="1:23" x14ac:dyDescent="0.25">
      <c r="A5653" s="54" t="s">
        <v>317</v>
      </c>
      <c r="B5653" s="54" t="s">
        <v>432</v>
      </c>
      <c r="C5653" s="54" t="s">
        <v>263</v>
      </c>
      <c r="D5653" s="54" t="s">
        <v>429</v>
      </c>
      <c r="E5653" s="54" t="s">
        <v>20018</v>
      </c>
      <c r="F5653" s="71">
        <v>44604</v>
      </c>
      <c r="G5653" s="72">
        <v>6.8</v>
      </c>
      <c r="H5653" s="72">
        <v>578.34</v>
      </c>
      <c r="I5653" s="54" t="s">
        <v>265</v>
      </c>
      <c r="J5653" s="54" t="s">
        <v>13371</v>
      </c>
      <c r="K5653" s="54" t="s">
        <v>20019</v>
      </c>
      <c r="L5653" s="54" t="s">
        <v>20020</v>
      </c>
      <c r="M5653" s="54" t="s">
        <v>20018</v>
      </c>
      <c r="N5653" s="54" t="s">
        <v>256</v>
      </c>
      <c r="O5653" s="54" t="s">
        <v>256</v>
      </c>
      <c r="P5653" s="54" t="s">
        <v>275</v>
      </c>
      <c r="Q5653" s="54" t="s">
        <v>256</v>
      </c>
      <c r="R5653" s="54" t="s">
        <v>431</v>
      </c>
      <c r="S5653" s="71"/>
      <c r="T5653" s="54" t="s">
        <v>256</v>
      </c>
      <c r="U5653" s="71">
        <v>44604</v>
      </c>
      <c r="V5653" s="54" t="s">
        <v>256</v>
      </c>
      <c r="W5653" t="str">
        <f t="shared" si="88"/>
        <v>Feb-22</v>
      </c>
    </row>
    <row r="5654" spans="1:23" x14ac:dyDescent="0.25">
      <c r="A5654" s="54" t="s">
        <v>317</v>
      </c>
      <c r="B5654" s="54" t="s">
        <v>432</v>
      </c>
      <c r="C5654" s="54" t="s">
        <v>263</v>
      </c>
      <c r="D5654" s="54" t="s">
        <v>429</v>
      </c>
      <c r="E5654" s="54" t="s">
        <v>20021</v>
      </c>
      <c r="F5654" s="71">
        <v>44605</v>
      </c>
      <c r="G5654" s="72">
        <v>62.9</v>
      </c>
      <c r="H5654" s="72">
        <v>5349.65</v>
      </c>
      <c r="I5654" s="54" t="s">
        <v>265</v>
      </c>
      <c r="J5654" s="54" t="s">
        <v>13371</v>
      </c>
      <c r="K5654" s="54" t="s">
        <v>20022</v>
      </c>
      <c r="L5654" s="54" t="s">
        <v>20023</v>
      </c>
      <c r="M5654" s="54" t="s">
        <v>20021</v>
      </c>
      <c r="N5654" s="54" t="s">
        <v>256</v>
      </c>
      <c r="O5654" s="54" t="s">
        <v>256</v>
      </c>
      <c r="P5654" s="54" t="s">
        <v>275</v>
      </c>
      <c r="Q5654" s="54" t="s">
        <v>256</v>
      </c>
      <c r="R5654" s="54" t="s">
        <v>431</v>
      </c>
      <c r="S5654" s="71"/>
      <c r="T5654" s="54" t="s">
        <v>256</v>
      </c>
      <c r="U5654" s="71">
        <v>44605</v>
      </c>
      <c r="V5654" s="54" t="s">
        <v>256</v>
      </c>
      <c r="W5654" t="str">
        <f t="shared" si="88"/>
        <v>Feb-22</v>
      </c>
    </row>
    <row r="5655" spans="1:23" x14ac:dyDescent="0.25">
      <c r="A5655" s="54" t="s">
        <v>317</v>
      </c>
      <c r="B5655" s="54" t="s">
        <v>432</v>
      </c>
      <c r="C5655" s="54" t="s">
        <v>263</v>
      </c>
      <c r="D5655" s="54" t="s">
        <v>429</v>
      </c>
      <c r="E5655" s="54" t="s">
        <v>20024</v>
      </c>
      <c r="F5655" s="71">
        <v>44605</v>
      </c>
      <c r="G5655" s="72">
        <v>7</v>
      </c>
      <c r="H5655" s="72">
        <v>595.35</v>
      </c>
      <c r="I5655" s="54" t="s">
        <v>265</v>
      </c>
      <c r="J5655" s="54" t="s">
        <v>13371</v>
      </c>
      <c r="K5655" s="54" t="s">
        <v>20025</v>
      </c>
      <c r="L5655" s="54" t="s">
        <v>20026</v>
      </c>
      <c r="M5655" s="54" t="s">
        <v>20024</v>
      </c>
      <c r="N5655" s="54" t="s">
        <v>256</v>
      </c>
      <c r="O5655" s="54" t="s">
        <v>256</v>
      </c>
      <c r="P5655" s="54" t="s">
        <v>275</v>
      </c>
      <c r="Q5655" s="54" t="s">
        <v>256</v>
      </c>
      <c r="R5655" s="54" t="s">
        <v>431</v>
      </c>
      <c r="S5655" s="71"/>
      <c r="T5655" s="54" t="s">
        <v>256</v>
      </c>
      <c r="U5655" s="71">
        <v>44605</v>
      </c>
      <c r="V5655" s="54" t="s">
        <v>256</v>
      </c>
      <c r="W5655" t="str">
        <f t="shared" si="88"/>
        <v>Feb-22</v>
      </c>
    </row>
    <row r="5656" spans="1:23" x14ac:dyDescent="0.25">
      <c r="A5656" s="54" t="s">
        <v>317</v>
      </c>
      <c r="B5656" s="54" t="s">
        <v>432</v>
      </c>
      <c r="C5656" s="54" t="s">
        <v>263</v>
      </c>
      <c r="D5656" s="54" t="s">
        <v>429</v>
      </c>
      <c r="E5656" s="54" t="s">
        <v>20027</v>
      </c>
      <c r="F5656" s="71">
        <v>44605</v>
      </c>
      <c r="G5656" s="72">
        <v>2275.1999999999998</v>
      </c>
      <c r="H5656" s="72">
        <v>193505.76</v>
      </c>
      <c r="I5656" s="54" t="s">
        <v>265</v>
      </c>
      <c r="J5656" s="54" t="s">
        <v>13371</v>
      </c>
      <c r="K5656" s="54" t="s">
        <v>20028</v>
      </c>
      <c r="L5656" s="54" t="s">
        <v>20029</v>
      </c>
      <c r="M5656" s="54" t="s">
        <v>20027</v>
      </c>
      <c r="N5656" s="54" t="s">
        <v>256</v>
      </c>
      <c r="O5656" s="54" t="s">
        <v>256</v>
      </c>
      <c r="P5656" s="54" t="s">
        <v>275</v>
      </c>
      <c r="Q5656" s="54" t="s">
        <v>256</v>
      </c>
      <c r="R5656" s="54" t="s">
        <v>431</v>
      </c>
      <c r="S5656" s="71"/>
      <c r="T5656" s="54" t="s">
        <v>256</v>
      </c>
      <c r="U5656" s="71">
        <v>44605</v>
      </c>
      <c r="V5656" s="54" t="s">
        <v>256</v>
      </c>
      <c r="W5656" t="str">
        <f t="shared" si="88"/>
        <v>Feb-22</v>
      </c>
    </row>
    <row r="5657" spans="1:23" x14ac:dyDescent="0.25">
      <c r="A5657" s="54" t="s">
        <v>317</v>
      </c>
      <c r="B5657" s="54" t="s">
        <v>432</v>
      </c>
      <c r="C5657" s="54" t="s">
        <v>263</v>
      </c>
      <c r="D5657" s="54" t="s">
        <v>429</v>
      </c>
      <c r="E5657" s="54" t="s">
        <v>20030</v>
      </c>
      <c r="F5657" s="71">
        <v>44605</v>
      </c>
      <c r="G5657" s="72">
        <v>14</v>
      </c>
      <c r="H5657" s="72">
        <v>1190.7</v>
      </c>
      <c r="I5657" s="54" t="s">
        <v>265</v>
      </c>
      <c r="J5657" s="54" t="s">
        <v>13371</v>
      </c>
      <c r="K5657" s="54" t="s">
        <v>20031</v>
      </c>
      <c r="L5657" s="54" t="s">
        <v>20032</v>
      </c>
      <c r="M5657" s="54" t="s">
        <v>20030</v>
      </c>
      <c r="N5657" s="54" t="s">
        <v>256</v>
      </c>
      <c r="O5657" s="54" t="s">
        <v>256</v>
      </c>
      <c r="P5657" s="54" t="s">
        <v>275</v>
      </c>
      <c r="Q5657" s="54" t="s">
        <v>256</v>
      </c>
      <c r="R5657" s="54" t="s">
        <v>431</v>
      </c>
      <c r="S5657" s="71"/>
      <c r="T5657" s="54" t="s">
        <v>256</v>
      </c>
      <c r="U5657" s="71">
        <v>44605</v>
      </c>
      <c r="V5657" s="54" t="s">
        <v>256</v>
      </c>
      <c r="W5657" t="str">
        <f t="shared" si="88"/>
        <v>Feb-22</v>
      </c>
    </row>
    <row r="5658" spans="1:23" x14ac:dyDescent="0.25">
      <c r="A5658" s="54" t="s">
        <v>317</v>
      </c>
      <c r="B5658" s="54" t="s">
        <v>432</v>
      </c>
      <c r="C5658" s="54" t="s">
        <v>263</v>
      </c>
      <c r="D5658" s="54" t="s">
        <v>429</v>
      </c>
      <c r="E5658" s="54" t="s">
        <v>20033</v>
      </c>
      <c r="F5658" s="71">
        <v>44605</v>
      </c>
      <c r="G5658" s="72">
        <v>1799.28</v>
      </c>
      <c r="H5658" s="72">
        <v>153028.76</v>
      </c>
      <c r="I5658" s="54" t="s">
        <v>265</v>
      </c>
      <c r="J5658" s="54" t="s">
        <v>13371</v>
      </c>
      <c r="K5658" s="54" t="s">
        <v>20034</v>
      </c>
      <c r="L5658" s="54" t="s">
        <v>20035</v>
      </c>
      <c r="M5658" s="54" t="s">
        <v>20033</v>
      </c>
      <c r="N5658" s="54" t="s">
        <v>256</v>
      </c>
      <c r="O5658" s="54" t="s">
        <v>256</v>
      </c>
      <c r="P5658" s="54" t="s">
        <v>275</v>
      </c>
      <c r="Q5658" s="54" t="s">
        <v>256</v>
      </c>
      <c r="R5658" s="54" t="s">
        <v>431</v>
      </c>
      <c r="S5658" s="71"/>
      <c r="T5658" s="54" t="s">
        <v>256</v>
      </c>
      <c r="U5658" s="71">
        <v>44605</v>
      </c>
      <c r="V5658" s="54" t="s">
        <v>256</v>
      </c>
      <c r="W5658" t="str">
        <f t="shared" si="88"/>
        <v>Feb-22</v>
      </c>
    </row>
    <row r="5659" spans="1:23" x14ac:dyDescent="0.25">
      <c r="A5659" s="54" t="s">
        <v>317</v>
      </c>
      <c r="B5659" s="54" t="s">
        <v>432</v>
      </c>
      <c r="C5659" s="54" t="s">
        <v>263</v>
      </c>
      <c r="D5659" s="54" t="s">
        <v>429</v>
      </c>
      <c r="E5659" s="54" t="s">
        <v>20036</v>
      </c>
      <c r="F5659" s="71">
        <v>44604</v>
      </c>
      <c r="G5659" s="72">
        <v>6294.6</v>
      </c>
      <c r="H5659" s="72">
        <v>535355.73</v>
      </c>
      <c r="I5659" s="54" t="s">
        <v>265</v>
      </c>
      <c r="J5659" s="54" t="s">
        <v>13371</v>
      </c>
      <c r="K5659" s="54" t="s">
        <v>20037</v>
      </c>
      <c r="L5659" s="54" t="s">
        <v>20038</v>
      </c>
      <c r="M5659" s="54" t="s">
        <v>20036</v>
      </c>
      <c r="N5659" s="54" t="s">
        <v>256</v>
      </c>
      <c r="O5659" s="54" t="s">
        <v>256</v>
      </c>
      <c r="P5659" s="54" t="s">
        <v>275</v>
      </c>
      <c r="Q5659" s="54" t="s">
        <v>256</v>
      </c>
      <c r="R5659" s="54" t="s">
        <v>431</v>
      </c>
      <c r="S5659" s="71"/>
      <c r="T5659" s="54" t="s">
        <v>256</v>
      </c>
      <c r="U5659" s="71">
        <v>44604</v>
      </c>
      <c r="V5659" s="54" t="s">
        <v>256</v>
      </c>
      <c r="W5659" t="str">
        <f t="shared" si="88"/>
        <v>Feb-22</v>
      </c>
    </row>
    <row r="5660" spans="1:23" x14ac:dyDescent="0.25">
      <c r="A5660" s="54" t="s">
        <v>317</v>
      </c>
      <c r="B5660" s="54" t="s">
        <v>432</v>
      </c>
      <c r="C5660" s="54" t="s">
        <v>263</v>
      </c>
      <c r="D5660" s="54" t="s">
        <v>429</v>
      </c>
      <c r="E5660" s="54" t="s">
        <v>20039</v>
      </c>
      <c r="F5660" s="71">
        <v>44600</v>
      </c>
      <c r="G5660" s="72">
        <v>7552.22</v>
      </c>
      <c r="H5660" s="72">
        <v>642316.31000000006</v>
      </c>
      <c r="I5660" s="54" t="s">
        <v>265</v>
      </c>
      <c r="J5660" s="54" t="s">
        <v>13371</v>
      </c>
      <c r="K5660" s="54" t="s">
        <v>20040</v>
      </c>
      <c r="L5660" s="54" t="s">
        <v>20041</v>
      </c>
      <c r="M5660" s="54" t="s">
        <v>20039</v>
      </c>
      <c r="N5660" s="54" t="s">
        <v>256</v>
      </c>
      <c r="O5660" s="54" t="s">
        <v>256</v>
      </c>
      <c r="P5660" s="54" t="s">
        <v>275</v>
      </c>
      <c r="Q5660" s="54" t="s">
        <v>256</v>
      </c>
      <c r="R5660" s="54" t="s">
        <v>431</v>
      </c>
      <c r="S5660" s="71"/>
      <c r="T5660" s="54" t="s">
        <v>256</v>
      </c>
      <c r="U5660" s="71">
        <v>44600</v>
      </c>
      <c r="V5660" s="54" t="s">
        <v>256</v>
      </c>
      <c r="W5660" t="str">
        <f t="shared" si="88"/>
        <v>Feb-22</v>
      </c>
    </row>
    <row r="5661" spans="1:23" x14ac:dyDescent="0.25">
      <c r="A5661" s="54" t="s">
        <v>317</v>
      </c>
      <c r="B5661" s="54" t="s">
        <v>432</v>
      </c>
      <c r="C5661" s="54" t="s">
        <v>263</v>
      </c>
      <c r="D5661" s="54" t="s">
        <v>429</v>
      </c>
      <c r="E5661" s="54" t="s">
        <v>20042</v>
      </c>
      <c r="F5661" s="71">
        <v>44600</v>
      </c>
      <c r="G5661" s="72">
        <v>5772.44</v>
      </c>
      <c r="H5661" s="72">
        <v>490946.02</v>
      </c>
      <c r="I5661" s="54" t="s">
        <v>265</v>
      </c>
      <c r="J5661" s="54" t="s">
        <v>13371</v>
      </c>
      <c r="K5661" s="54" t="s">
        <v>20043</v>
      </c>
      <c r="L5661" s="54" t="s">
        <v>20044</v>
      </c>
      <c r="M5661" s="54" t="s">
        <v>20042</v>
      </c>
      <c r="N5661" s="54" t="s">
        <v>256</v>
      </c>
      <c r="O5661" s="54" t="s">
        <v>256</v>
      </c>
      <c r="P5661" s="54" t="s">
        <v>275</v>
      </c>
      <c r="Q5661" s="54" t="s">
        <v>256</v>
      </c>
      <c r="R5661" s="54" t="s">
        <v>431</v>
      </c>
      <c r="S5661" s="71"/>
      <c r="T5661" s="54" t="s">
        <v>256</v>
      </c>
      <c r="U5661" s="71">
        <v>44600</v>
      </c>
      <c r="V5661" s="54" t="s">
        <v>256</v>
      </c>
      <c r="W5661" t="str">
        <f t="shared" si="88"/>
        <v>Feb-22</v>
      </c>
    </row>
    <row r="5662" spans="1:23" x14ac:dyDescent="0.25">
      <c r="A5662" s="54" t="s">
        <v>317</v>
      </c>
      <c r="B5662" s="54" t="s">
        <v>432</v>
      </c>
      <c r="C5662" s="54" t="s">
        <v>263</v>
      </c>
      <c r="D5662" s="54" t="s">
        <v>429</v>
      </c>
      <c r="E5662" s="54" t="s">
        <v>20045</v>
      </c>
      <c r="F5662" s="71">
        <v>44600</v>
      </c>
      <c r="G5662" s="72">
        <v>228.1</v>
      </c>
      <c r="H5662" s="72">
        <v>19399.91</v>
      </c>
      <c r="I5662" s="54" t="s">
        <v>265</v>
      </c>
      <c r="J5662" s="54" t="s">
        <v>13371</v>
      </c>
      <c r="K5662" s="54" t="s">
        <v>20046</v>
      </c>
      <c r="L5662" s="54" t="s">
        <v>20047</v>
      </c>
      <c r="M5662" s="54" t="s">
        <v>20045</v>
      </c>
      <c r="N5662" s="54" t="s">
        <v>256</v>
      </c>
      <c r="O5662" s="54" t="s">
        <v>256</v>
      </c>
      <c r="P5662" s="54" t="s">
        <v>275</v>
      </c>
      <c r="Q5662" s="54" t="s">
        <v>256</v>
      </c>
      <c r="R5662" s="54" t="s">
        <v>431</v>
      </c>
      <c r="S5662" s="71"/>
      <c r="T5662" s="54" t="s">
        <v>256</v>
      </c>
      <c r="U5662" s="71">
        <v>44600</v>
      </c>
      <c r="V5662" s="54" t="s">
        <v>256</v>
      </c>
      <c r="W5662" t="str">
        <f t="shared" si="88"/>
        <v>Feb-22</v>
      </c>
    </row>
    <row r="5663" spans="1:23" x14ac:dyDescent="0.25">
      <c r="A5663" s="54" t="s">
        <v>317</v>
      </c>
      <c r="B5663" s="54" t="s">
        <v>432</v>
      </c>
      <c r="C5663" s="54" t="s">
        <v>263</v>
      </c>
      <c r="D5663" s="54" t="s">
        <v>429</v>
      </c>
      <c r="E5663" s="54" t="s">
        <v>20048</v>
      </c>
      <c r="F5663" s="71">
        <v>44600</v>
      </c>
      <c r="G5663" s="72">
        <v>691.23</v>
      </c>
      <c r="H5663" s="72">
        <v>58789.11</v>
      </c>
      <c r="I5663" s="54" t="s">
        <v>265</v>
      </c>
      <c r="J5663" s="54" t="s">
        <v>18173</v>
      </c>
      <c r="K5663" s="54" t="s">
        <v>20049</v>
      </c>
      <c r="L5663" s="54" t="s">
        <v>20050</v>
      </c>
      <c r="M5663" s="54" t="s">
        <v>20048</v>
      </c>
      <c r="N5663" s="54" t="s">
        <v>256</v>
      </c>
      <c r="O5663" s="54" t="s">
        <v>256</v>
      </c>
      <c r="P5663" s="54" t="s">
        <v>323</v>
      </c>
      <c r="Q5663" s="54" t="s">
        <v>256</v>
      </c>
      <c r="R5663" s="54" t="s">
        <v>431</v>
      </c>
      <c r="S5663" s="71"/>
      <c r="T5663" s="54" t="s">
        <v>256</v>
      </c>
      <c r="U5663" s="71">
        <v>44600</v>
      </c>
      <c r="V5663" s="54" t="s">
        <v>256</v>
      </c>
      <c r="W5663" t="str">
        <f t="shared" si="88"/>
        <v>Feb-22</v>
      </c>
    </row>
    <row r="5664" spans="1:23" x14ac:dyDescent="0.25">
      <c r="A5664" s="54" t="s">
        <v>317</v>
      </c>
      <c r="B5664" s="54" t="s">
        <v>432</v>
      </c>
      <c r="C5664" s="54" t="s">
        <v>263</v>
      </c>
      <c r="D5664" s="54" t="s">
        <v>429</v>
      </c>
      <c r="E5664" s="54" t="s">
        <v>20051</v>
      </c>
      <c r="F5664" s="71">
        <v>44593</v>
      </c>
      <c r="G5664" s="72">
        <v>73.5</v>
      </c>
      <c r="H5664" s="72">
        <v>6251.18</v>
      </c>
      <c r="I5664" s="54" t="s">
        <v>265</v>
      </c>
      <c r="J5664" s="54" t="s">
        <v>13396</v>
      </c>
      <c r="K5664" s="54" t="s">
        <v>20052</v>
      </c>
      <c r="L5664" s="54" t="s">
        <v>20053</v>
      </c>
      <c r="M5664" s="54" t="s">
        <v>20051</v>
      </c>
      <c r="N5664" s="54" t="s">
        <v>256</v>
      </c>
      <c r="O5664" s="54" t="s">
        <v>256</v>
      </c>
      <c r="P5664" s="54" t="s">
        <v>522</v>
      </c>
      <c r="Q5664" s="54" t="s">
        <v>256</v>
      </c>
      <c r="R5664" s="54" t="s">
        <v>431</v>
      </c>
      <c r="S5664" s="71"/>
      <c r="T5664" s="54" t="s">
        <v>256</v>
      </c>
      <c r="U5664" s="71">
        <v>44593</v>
      </c>
      <c r="V5664" s="54" t="s">
        <v>256</v>
      </c>
      <c r="W5664" t="str">
        <f t="shared" si="88"/>
        <v>Feb-22</v>
      </c>
    </row>
    <row r="5665" spans="1:23" x14ac:dyDescent="0.25">
      <c r="A5665" s="54" t="s">
        <v>317</v>
      </c>
      <c r="B5665" s="54" t="s">
        <v>432</v>
      </c>
      <c r="C5665" s="54" t="s">
        <v>263</v>
      </c>
      <c r="D5665" s="54" t="s">
        <v>429</v>
      </c>
      <c r="E5665" s="54" t="s">
        <v>20054</v>
      </c>
      <c r="F5665" s="71">
        <v>44593</v>
      </c>
      <c r="G5665" s="72">
        <v>67.5</v>
      </c>
      <c r="H5665" s="72">
        <v>5740.88</v>
      </c>
      <c r="I5665" s="54" t="s">
        <v>265</v>
      </c>
      <c r="J5665" s="54" t="s">
        <v>13396</v>
      </c>
      <c r="K5665" s="54" t="s">
        <v>20055</v>
      </c>
      <c r="L5665" s="54" t="s">
        <v>20056</v>
      </c>
      <c r="M5665" s="54" t="s">
        <v>20054</v>
      </c>
      <c r="N5665" s="54" t="s">
        <v>256</v>
      </c>
      <c r="O5665" s="54" t="s">
        <v>256</v>
      </c>
      <c r="P5665" s="54" t="s">
        <v>522</v>
      </c>
      <c r="Q5665" s="54" t="s">
        <v>256</v>
      </c>
      <c r="R5665" s="54" t="s">
        <v>431</v>
      </c>
      <c r="S5665" s="71"/>
      <c r="T5665" s="54" t="s">
        <v>256</v>
      </c>
      <c r="U5665" s="71">
        <v>44593</v>
      </c>
      <c r="V5665" s="54" t="s">
        <v>256</v>
      </c>
      <c r="W5665" t="str">
        <f t="shared" si="88"/>
        <v>Feb-22</v>
      </c>
    </row>
    <row r="5666" spans="1:23" x14ac:dyDescent="0.25">
      <c r="A5666" s="54" t="s">
        <v>317</v>
      </c>
      <c r="B5666" s="54" t="s">
        <v>432</v>
      </c>
      <c r="C5666" s="54" t="s">
        <v>263</v>
      </c>
      <c r="D5666" s="54" t="s">
        <v>429</v>
      </c>
      <c r="E5666" s="54" t="s">
        <v>20057</v>
      </c>
      <c r="F5666" s="71">
        <v>44593</v>
      </c>
      <c r="G5666" s="72">
        <v>35</v>
      </c>
      <c r="H5666" s="72">
        <v>2976.75</v>
      </c>
      <c r="I5666" s="54" t="s">
        <v>265</v>
      </c>
      <c r="J5666" s="54" t="s">
        <v>13396</v>
      </c>
      <c r="K5666" s="54" t="s">
        <v>20058</v>
      </c>
      <c r="L5666" s="54" t="s">
        <v>20059</v>
      </c>
      <c r="M5666" s="54" t="s">
        <v>20057</v>
      </c>
      <c r="N5666" s="54" t="s">
        <v>256</v>
      </c>
      <c r="O5666" s="54" t="s">
        <v>256</v>
      </c>
      <c r="P5666" s="54" t="s">
        <v>522</v>
      </c>
      <c r="Q5666" s="54" t="s">
        <v>256</v>
      </c>
      <c r="R5666" s="54" t="s">
        <v>431</v>
      </c>
      <c r="S5666" s="71"/>
      <c r="T5666" s="54" t="s">
        <v>256</v>
      </c>
      <c r="U5666" s="71">
        <v>44593</v>
      </c>
      <c r="V5666" s="54" t="s">
        <v>256</v>
      </c>
      <c r="W5666" t="str">
        <f t="shared" si="88"/>
        <v>Feb-22</v>
      </c>
    </row>
    <row r="5667" spans="1:23" x14ac:dyDescent="0.25">
      <c r="A5667" s="54" t="s">
        <v>317</v>
      </c>
      <c r="B5667" s="54" t="s">
        <v>432</v>
      </c>
      <c r="C5667" s="54" t="s">
        <v>263</v>
      </c>
      <c r="D5667" s="54" t="s">
        <v>429</v>
      </c>
      <c r="E5667" s="54" t="s">
        <v>20060</v>
      </c>
      <c r="F5667" s="71">
        <v>44593</v>
      </c>
      <c r="G5667" s="72">
        <v>27</v>
      </c>
      <c r="H5667" s="72">
        <v>2296.35</v>
      </c>
      <c r="I5667" s="54" t="s">
        <v>265</v>
      </c>
      <c r="J5667" s="54" t="s">
        <v>13396</v>
      </c>
      <c r="K5667" s="54" t="s">
        <v>20061</v>
      </c>
      <c r="L5667" s="54" t="s">
        <v>20062</v>
      </c>
      <c r="M5667" s="54" t="s">
        <v>20060</v>
      </c>
      <c r="N5667" s="54" t="s">
        <v>256</v>
      </c>
      <c r="O5667" s="54" t="s">
        <v>256</v>
      </c>
      <c r="P5667" s="54" t="s">
        <v>522</v>
      </c>
      <c r="Q5667" s="54" t="s">
        <v>256</v>
      </c>
      <c r="R5667" s="54" t="s">
        <v>431</v>
      </c>
      <c r="S5667" s="71"/>
      <c r="T5667" s="54" t="s">
        <v>256</v>
      </c>
      <c r="U5667" s="71">
        <v>44593</v>
      </c>
      <c r="V5667" s="54" t="s">
        <v>256</v>
      </c>
      <c r="W5667" t="str">
        <f t="shared" si="88"/>
        <v>Feb-22</v>
      </c>
    </row>
    <row r="5668" spans="1:23" x14ac:dyDescent="0.25">
      <c r="A5668" s="54" t="s">
        <v>317</v>
      </c>
      <c r="B5668" s="54" t="s">
        <v>432</v>
      </c>
      <c r="C5668" s="54" t="s">
        <v>263</v>
      </c>
      <c r="D5668" s="54" t="s">
        <v>429</v>
      </c>
      <c r="E5668" s="54" t="s">
        <v>20063</v>
      </c>
      <c r="F5668" s="71">
        <v>44593</v>
      </c>
      <c r="G5668" s="72">
        <v>202.6</v>
      </c>
      <c r="H5668" s="72">
        <v>17231.13</v>
      </c>
      <c r="I5668" s="54" t="s">
        <v>265</v>
      </c>
      <c r="J5668" s="54" t="s">
        <v>13396</v>
      </c>
      <c r="K5668" s="54" t="s">
        <v>20064</v>
      </c>
      <c r="L5668" s="54" t="s">
        <v>20065</v>
      </c>
      <c r="M5668" s="54" t="s">
        <v>20063</v>
      </c>
      <c r="N5668" s="54" t="s">
        <v>256</v>
      </c>
      <c r="O5668" s="54" t="s">
        <v>256</v>
      </c>
      <c r="P5668" s="54" t="s">
        <v>522</v>
      </c>
      <c r="Q5668" s="54" t="s">
        <v>256</v>
      </c>
      <c r="R5668" s="54" t="s">
        <v>431</v>
      </c>
      <c r="S5668" s="71"/>
      <c r="T5668" s="54" t="s">
        <v>256</v>
      </c>
      <c r="U5668" s="71">
        <v>44593</v>
      </c>
      <c r="V5668" s="54" t="s">
        <v>256</v>
      </c>
      <c r="W5668" t="str">
        <f t="shared" si="88"/>
        <v>Feb-22</v>
      </c>
    </row>
    <row r="5669" spans="1:23" x14ac:dyDescent="0.25">
      <c r="A5669" s="54" t="s">
        <v>317</v>
      </c>
      <c r="B5669" s="54" t="s">
        <v>432</v>
      </c>
      <c r="C5669" s="54" t="s">
        <v>263</v>
      </c>
      <c r="D5669" s="54" t="s">
        <v>429</v>
      </c>
      <c r="E5669" s="54" t="s">
        <v>20066</v>
      </c>
      <c r="F5669" s="71">
        <v>44593</v>
      </c>
      <c r="G5669" s="72">
        <v>1458</v>
      </c>
      <c r="H5669" s="72">
        <v>124002.9</v>
      </c>
      <c r="I5669" s="54" t="s">
        <v>265</v>
      </c>
      <c r="J5669" s="54" t="s">
        <v>13396</v>
      </c>
      <c r="K5669" s="54" t="s">
        <v>20067</v>
      </c>
      <c r="L5669" s="54" t="s">
        <v>20068</v>
      </c>
      <c r="M5669" s="54" t="s">
        <v>20066</v>
      </c>
      <c r="N5669" s="54" t="s">
        <v>256</v>
      </c>
      <c r="O5669" s="54" t="s">
        <v>256</v>
      </c>
      <c r="P5669" s="54" t="s">
        <v>522</v>
      </c>
      <c r="Q5669" s="54" t="s">
        <v>256</v>
      </c>
      <c r="R5669" s="54" t="s">
        <v>431</v>
      </c>
      <c r="S5669" s="71"/>
      <c r="T5669" s="54" t="s">
        <v>256</v>
      </c>
      <c r="U5669" s="71">
        <v>44593</v>
      </c>
      <c r="V5669" s="54" t="s">
        <v>256</v>
      </c>
      <c r="W5669" t="str">
        <f t="shared" si="88"/>
        <v>Feb-22</v>
      </c>
    </row>
    <row r="5670" spans="1:23" x14ac:dyDescent="0.25">
      <c r="A5670" s="54" t="s">
        <v>317</v>
      </c>
      <c r="B5670" s="54" t="s">
        <v>432</v>
      </c>
      <c r="C5670" s="54" t="s">
        <v>263</v>
      </c>
      <c r="D5670" s="54" t="s">
        <v>429</v>
      </c>
      <c r="E5670" s="54" t="s">
        <v>20069</v>
      </c>
      <c r="F5670" s="71">
        <v>44604</v>
      </c>
      <c r="G5670" s="72">
        <v>102.6</v>
      </c>
      <c r="H5670" s="72">
        <v>8726.1299999999992</v>
      </c>
      <c r="I5670" s="54" t="s">
        <v>265</v>
      </c>
      <c r="J5670" s="54" t="s">
        <v>13396</v>
      </c>
      <c r="K5670" s="54" t="s">
        <v>20070</v>
      </c>
      <c r="L5670" s="54" t="s">
        <v>20071</v>
      </c>
      <c r="M5670" s="54" t="s">
        <v>20069</v>
      </c>
      <c r="N5670" s="54" t="s">
        <v>256</v>
      </c>
      <c r="O5670" s="54" t="s">
        <v>256</v>
      </c>
      <c r="P5670" s="54" t="s">
        <v>522</v>
      </c>
      <c r="Q5670" s="54" t="s">
        <v>256</v>
      </c>
      <c r="R5670" s="54" t="s">
        <v>431</v>
      </c>
      <c r="S5670" s="71"/>
      <c r="T5670" s="54" t="s">
        <v>256</v>
      </c>
      <c r="U5670" s="71">
        <v>44604</v>
      </c>
      <c r="V5670" s="54" t="s">
        <v>256</v>
      </c>
      <c r="W5670" t="str">
        <f t="shared" si="88"/>
        <v>Feb-22</v>
      </c>
    </row>
    <row r="5671" spans="1:23" x14ac:dyDescent="0.25">
      <c r="A5671" s="54" t="s">
        <v>317</v>
      </c>
      <c r="B5671" s="54" t="s">
        <v>432</v>
      </c>
      <c r="C5671" s="54" t="s">
        <v>263</v>
      </c>
      <c r="D5671" s="54" t="s">
        <v>429</v>
      </c>
      <c r="E5671" s="54" t="s">
        <v>20072</v>
      </c>
      <c r="F5671" s="71">
        <v>44604</v>
      </c>
      <c r="G5671" s="72">
        <v>333.3</v>
      </c>
      <c r="H5671" s="72">
        <v>28347.17</v>
      </c>
      <c r="I5671" s="54" t="s">
        <v>265</v>
      </c>
      <c r="J5671" s="54" t="s">
        <v>13396</v>
      </c>
      <c r="K5671" s="54" t="s">
        <v>20073</v>
      </c>
      <c r="L5671" s="54" t="s">
        <v>20074</v>
      </c>
      <c r="M5671" s="54" t="s">
        <v>20072</v>
      </c>
      <c r="N5671" s="54" t="s">
        <v>256</v>
      </c>
      <c r="O5671" s="54" t="s">
        <v>256</v>
      </c>
      <c r="P5671" s="54" t="s">
        <v>522</v>
      </c>
      <c r="Q5671" s="54" t="s">
        <v>256</v>
      </c>
      <c r="R5671" s="54" t="s">
        <v>431</v>
      </c>
      <c r="S5671" s="71"/>
      <c r="T5671" s="54" t="s">
        <v>256</v>
      </c>
      <c r="U5671" s="71">
        <v>44604</v>
      </c>
      <c r="V5671" s="54" t="s">
        <v>256</v>
      </c>
      <c r="W5671" t="str">
        <f t="shared" si="88"/>
        <v>Feb-22</v>
      </c>
    </row>
    <row r="5672" spans="1:23" x14ac:dyDescent="0.25">
      <c r="A5672" s="54" t="s">
        <v>317</v>
      </c>
      <c r="B5672" s="54" t="s">
        <v>432</v>
      </c>
      <c r="C5672" s="54" t="s">
        <v>263</v>
      </c>
      <c r="D5672" s="54" t="s">
        <v>429</v>
      </c>
      <c r="E5672" s="54" t="s">
        <v>20075</v>
      </c>
      <c r="F5672" s="71">
        <v>44604</v>
      </c>
      <c r="G5672" s="72">
        <v>46.2</v>
      </c>
      <c r="H5672" s="72">
        <v>3929.31</v>
      </c>
      <c r="I5672" s="54" t="s">
        <v>265</v>
      </c>
      <c r="J5672" s="54" t="s">
        <v>13396</v>
      </c>
      <c r="K5672" s="54" t="s">
        <v>20076</v>
      </c>
      <c r="L5672" s="54" t="s">
        <v>20077</v>
      </c>
      <c r="M5672" s="54" t="s">
        <v>20075</v>
      </c>
      <c r="N5672" s="54" t="s">
        <v>256</v>
      </c>
      <c r="O5672" s="54" t="s">
        <v>256</v>
      </c>
      <c r="P5672" s="54" t="s">
        <v>522</v>
      </c>
      <c r="Q5672" s="54" t="s">
        <v>256</v>
      </c>
      <c r="R5672" s="54" t="s">
        <v>431</v>
      </c>
      <c r="S5672" s="71"/>
      <c r="T5672" s="54" t="s">
        <v>256</v>
      </c>
      <c r="U5672" s="71">
        <v>44604</v>
      </c>
      <c r="V5672" s="54" t="s">
        <v>256</v>
      </c>
      <c r="W5672" t="str">
        <f t="shared" si="88"/>
        <v>Feb-22</v>
      </c>
    </row>
    <row r="5673" spans="1:23" x14ac:dyDescent="0.25">
      <c r="A5673" s="54" t="s">
        <v>317</v>
      </c>
      <c r="B5673" s="54" t="s">
        <v>432</v>
      </c>
      <c r="C5673" s="54" t="s">
        <v>263</v>
      </c>
      <c r="D5673" s="54" t="s">
        <v>429</v>
      </c>
      <c r="E5673" s="54" t="s">
        <v>20078</v>
      </c>
      <c r="F5673" s="71">
        <v>44604</v>
      </c>
      <c r="G5673" s="72">
        <v>259</v>
      </c>
      <c r="H5673" s="72">
        <v>22027.95</v>
      </c>
      <c r="I5673" s="54" t="s">
        <v>265</v>
      </c>
      <c r="J5673" s="54" t="s">
        <v>13396</v>
      </c>
      <c r="K5673" s="54" t="s">
        <v>20079</v>
      </c>
      <c r="L5673" s="54" t="s">
        <v>20080</v>
      </c>
      <c r="M5673" s="54" t="s">
        <v>20078</v>
      </c>
      <c r="N5673" s="54" t="s">
        <v>256</v>
      </c>
      <c r="O5673" s="54" t="s">
        <v>256</v>
      </c>
      <c r="P5673" s="54" t="s">
        <v>522</v>
      </c>
      <c r="Q5673" s="54" t="s">
        <v>256</v>
      </c>
      <c r="R5673" s="54" t="s">
        <v>431</v>
      </c>
      <c r="S5673" s="71"/>
      <c r="T5673" s="54" t="s">
        <v>256</v>
      </c>
      <c r="U5673" s="71">
        <v>44604</v>
      </c>
      <c r="V5673" s="54" t="s">
        <v>256</v>
      </c>
      <c r="W5673" t="str">
        <f t="shared" si="88"/>
        <v>Feb-22</v>
      </c>
    </row>
    <row r="5674" spans="1:23" x14ac:dyDescent="0.25">
      <c r="A5674" s="54" t="s">
        <v>317</v>
      </c>
      <c r="B5674" s="54" t="s">
        <v>432</v>
      </c>
      <c r="C5674" s="54" t="s">
        <v>263</v>
      </c>
      <c r="D5674" s="54" t="s">
        <v>429</v>
      </c>
      <c r="E5674" s="54" t="s">
        <v>20081</v>
      </c>
      <c r="F5674" s="71">
        <v>44604</v>
      </c>
      <c r="G5674" s="72">
        <v>718.2</v>
      </c>
      <c r="H5674" s="72">
        <v>61082.91</v>
      </c>
      <c r="I5674" s="54" t="s">
        <v>265</v>
      </c>
      <c r="J5674" s="54" t="s">
        <v>13396</v>
      </c>
      <c r="K5674" s="54" t="s">
        <v>20082</v>
      </c>
      <c r="L5674" s="54" t="s">
        <v>20083</v>
      </c>
      <c r="M5674" s="54" t="s">
        <v>20081</v>
      </c>
      <c r="N5674" s="54" t="s">
        <v>256</v>
      </c>
      <c r="O5674" s="54" t="s">
        <v>256</v>
      </c>
      <c r="P5674" s="54" t="s">
        <v>522</v>
      </c>
      <c r="Q5674" s="54" t="s">
        <v>256</v>
      </c>
      <c r="R5674" s="54" t="s">
        <v>431</v>
      </c>
      <c r="S5674" s="71"/>
      <c r="T5674" s="54" t="s">
        <v>256</v>
      </c>
      <c r="U5674" s="71">
        <v>44604</v>
      </c>
      <c r="V5674" s="54" t="s">
        <v>256</v>
      </c>
      <c r="W5674" t="str">
        <f t="shared" si="88"/>
        <v>Feb-22</v>
      </c>
    </row>
    <row r="5675" spans="1:23" x14ac:dyDescent="0.25">
      <c r="A5675" s="54" t="s">
        <v>317</v>
      </c>
      <c r="B5675" s="54" t="s">
        <v>432</v>
      </c>
      <c r="C5675" s="54" t="s">
        <v>263</v>
      </c>
      <c r="D5675" s="54" t="s">
        <v>429</v>
      </c>
      <c r="E5675" s="54" t="s">
        <v>20084</v>
      </c>
      <c r="F5675" s="71">
        <v>44604</v>
      </c>
      <c r="G5675" s="72">
        <v>1811.7</v>
      </c>
      <c r="H5675" s="72">
        <v>154085.09</v>
      </c>
      <c r="I5675" s="54" t="s">
        <v>265</v>
      </c>
      <c r="J5675" s="54" t="s">
        <v>13396</v>
      </c>
      <c r="K5675" s="54" t="s">
        <v>20085</v>
      </c>
      <c r="L5675" s="54" t="s">
        <v>20086</v>
      </c>
      <c r="M5675" s="54" t="s">
        <v>20084</v>
      </c>
      <c r="N5675" s="54" t="s">
        <v>256</v>
      </c>
      <c r="O5675" s="54" t="s">
        <v>256</v>
      </c>
      <c r="P5675" s="54" t="s">
        <v>522</v>
      </c>
      <c r="Q5675" s="54" t="s">
        <v>256</v>
      </c>
      <c r="R5675" s="54" t="s">
        <v>431</v>
      </c>
      <c r="S5675" s="71"/>
      <c r="T5675" s="54" t="s">
        <v>256</v>
      </c>
      <c r="U5675" s="71">
        <v>44604</v>
      </c>
      <c r="V5675" s="54" t="s">
        <v>256</v>
      </c>
      <c r="W5675" t="str">
        <f t="shared" si="88"/>
        <v>Feb-22</v>
      </c>
    </row>
    <row r="5676" spans="1:23" x14ac:dyDescent="0.25">
      <c r="A5676" s="54" t="s">
        <v>317</v>
      </c>
      <c r="B5676" s="54" t="s">
        <v>432</v>
      </c>
      <c r="C5676" s="54" t="s">
        <v>263</v>
      </c>
      <c r="D5676" s="54" t="s">
        <v>429</v>
      </c>
      <c r="E5676" s="54" t="s">
        <v>20087</v>
      </c>
      <c r="F5676" s="71">
        <v>44604</v>
      </c>
      <c r="G5676" s="72">
        <v>3571.1</v>
      </c>
      <c r="H5676" s="72">
        <v>303722.06</v>
      </c>
      <c r="I5676" s="54" t="s">
        <v>265</v>
      </c>
      <c r="J5676" s="54" t="s">
        <v>13396</v>
      </c>
      <c r="K5676" s="54" t="s">
        <v>20088</v>
      </c>
      <c r="L5676" s="54" t="s">
        <v>20089</v>
      </c>
      <c r="M5676" s="54" t="s">
        <v>20087</v>
      </c>
      <c r="N5676" s="54" t="s">
        <v>256</v>
      </c>
      <c r="O5676" s="54" t="s">
        <v>256</v>
      </c>
      <c r="P5676" s="54" t="s">
        <v>522</v>
      </c>
      <c r="Q5676" s="54" t="s">
        <v>256</v>
      </c>
      <c r="R5676" s="54" t="s">
        <v>431</v>
      </c>
      <c r="S5676" s="71"/>
      <c r="T5676" s="54" t="s">
        <v>256</v>
      </c>
      <c r="U5676" s="71">
        <v>44604</v>
      </c>
      <c r="V5676" s="54" t="s">
        <v>256</v>
      </c>
      <c r="W5676" t="str">
        <f t="shared" si="88"/>
        <v>Feb-22</v>
      </c>
    </row>
    <row r="5677" spans="1:23" x14ac:dyDescent="0.25">
      <c r="A5677" s="54" t="s">
        <v>318</v>
      </c>
      <c r="B5677" s="54" t="s">
        <v>432</v>
      </c>
      <c r="C5677" s="54" t="s">
        <v>263</v>
      </c>
      <c r="D5677" s="54" t="s">
        <v>429</v>
      </c>
      <c r="E5677" s="54" t="s">
        <v>20090</v>
      </c>
      <c r="F5677" s="71">
        <v>44595</v>
      </c>
      <c r="G5677" s="72">
        <v>322</v>
      </c>
      <c r="H5677" s="72">
        <v>27386.1</v>
      </c>
      <c r="I5677" s="54" t="s">
        <v>265</v>
      </c>
      <c r="J5677" s="54" t="s">
        <v>13412</v>
      </c>
      <c r="K5677" s="54" t="s">
        <v>20091</v>
      </c>
      <c r="L5677" s="54" t="s">
        <v>20092</v>
      </c>
      <c r="M5677" s="54" t="s">
        <v>20090</v>
      </c>
      <c r="N5677" s="54" t="s">
        <v>256</v>
      </c>
      <c r="O5677" s="54" t="s">
        <v>256</v>
      </c>
      <c r="P5677" s="54" t="s">
        <v>447</v>
      </c>
      <c r="Q5677" s="54" t="s">
        <v>256</v>
      </c>
      <c r="R5677" s="54" t="s">
        <v>431</v>
      </c>
      <c r="S5677" s="71"/>
      <c r="T5677" s="54" t="s">
        <v>256</v>
      </c>
      <c r="U5677" s="71">
        <v>44595</v>
      </c>
      <c r="V5677" s="54" t="s">
        <v>256</v>
      </c>
      <c r="W5677" t="str">
        <f t="shared" si="88"/>
        <v>Feb-22</v>
      </c>
    </row>
    <row r="5678" spans="1:23" x14ac:dyDescent="0.25">
      <c r="A5678" s="54" t="s">
        <v>318</v>
      </c>
      <c r="B5678" s="54" t="s">
        <v>432</v>
      </c>
      <c r="C5678" s="54" t="s">
        <v>263</v>
      </c>
      <c r="D5678" s="54" t="s">
        <v>429</v>
      </c>
      <c r="E5678" s="54" t="s">
        <v>20093</v>
      </c>
      <c r="F5678" s="71">
        <v>44604</v>
      </c>
      <c r="G5678" s="72">
        <v>2049.19</v>
      </c>
      <c r="H5678" s="72">
        <v>174283.61</v>
      </c>
      <c r="I5678" s="54" t="s">
        <v>265</v>
      </c>
      <c r="J5678" s="54" t="s">
        <v>13412</v>
      </c>
      <c r="K5678" s="54" t="s">
        <v>20094</v>
      </c>
      <c r="L5678" s="54" t="s">
        <v>20095</v>
      </c>
      <c r="M5678" s="54" t="s">
        <v>20093</v>
      </c>
      <c r="N5678" s="54" t="s">
        <v>256</v>
      </c>
      <c r="O5678" s="54" t="s">
        <v>256</v>
      </c>
      <c r="P5678" s="54" t="s">
        <v>447</v>
      </c>
      <c r="Q5678" s="54" t="s">
        <v>256</v>
      </c>
      <c r="R5678" s="54" t="s">
        <v>431</v>
      </c>
      <c r="S5678" s="71"/>
      <c r="T5678" s="54" t="s">
        <v>256</v>
      </c>
      <c r="U5678" s="71">
        <v>44604</v>
      </c>
      <c r="V5678" s="54" t="s">
        <v>256</v>
      </c>
      <c r="W5678" t="str">
        <f t="shared" si="88"/>
        <v>Feb-22</v>
      </c>
    </row>
    <row r="5679" spans="1:23" x14ac:dyDescent="0.25">
      <c r="A5679" s="54" t="s">
        <v>318</v>
      </c>
      <c r="B5679" s="54" t="s">
        <v>432</v>
      </c>
      <c r="C5679" s="54" t="s">
        <v>263</v>
      </c>
      <c r="D5679" s="54" t="s">
        <v>429</v>
      </c>
      <c r="E5679" s="54" t="s">
        <v>20096</v>
      </c>
      <c r="F5679" s="71">
        <v>44604</v>
      </c>
      <c r="G5679" s="72">
        <v>27141.119999999999</v>
      </c>
      <c r="H5679" s="72">
        <v>2308352.2599999998</v>
      </c>
      <c r="I5679" s="54" t="s">
        <v>265</v>
      </c>
      <c r="J5679" s="54" t="s">
        <v>13412</v>
      </c>
      <c r="K5679" s="54" t="s">
        <v>20097</v>
      </c>
      <c r="L5679" s="54" t="s">
        <v>20098</v>
      </c>
      <c r="M5679" s="54" t="s">
        <v>20096</v>
      </c>
      <c r="N5679" s="54" t="s">
        <v>256</v>
      </c>
      <c r="O5679" s="54" t="s">
        <v>256</v>
      </c>
      <c r="P5679" s="54" t="s">
        <v>447</v>
      </c>
      <c r="Q5679" s="54" t="s">
        <v>256</v>
      </c>
      <c r="R5679" s="54" t="s">
        <v>431</v>
      </c>
      <c r="S5679" s="71"/>
      <c r="T5679" s="54" t="s">
        <v>256</v>
      </c>
      <c r="U5679" s="71">
        <v>44604</v>
      </c>
      <c r="V5679" s="54" t="s">
        <v>256</v>
      </c>
      <c r="W5679" t="str">
        <f t="shared" si="88"/>
        <v>Feb-22</v>
      </c>
    </row>
    <row r="5680" spans="1:23" x14ac:dyDescent="0.25">
      <c r="A5680" s="54" t="s">
        <v>318</v>
      </c>
      <c r="B5680" s="54" t="s">
        <v>432</v>
      </c>
      <c r="C5680" s="54" t="s">
        <v>263</v>
      </c>
      <c r="D5680" s="54" t="s">
        <v>429</v>
      </c>
      <c r="E5680" s="54" t="s">
        <v>20099</v>
      </c>
      <c r="F5680" s="71">
        <v>44604</v>
      </c>
      <c r="G5680" s="72">
        <v>493.35</v>
      </c>
      <c r="H5680" s="72">
        <v>41959.42</v>
      </c>
      <c r="I5680" s="54" t="s">
        <v>265</v>
      </c>
      <c r="J5680" s="54" t="s">
        <v>13412</v>
      </c>
      <c r="K5680" s="54" t="s">
        <v>20100</v>
      </c>
      <c r="L5680" s="54" t="s">
        <v>20101</v>
      </c>
      <c r="M5680" s="54" t="s">
        <v>20099</v>
      </c>
      <c r="N5680" s="54" t="s">
        <v>256</v>
      </c>
      <c r="O5680" s="54" t="s">
        <v>256</v>
      </c>
      <c r="P5680" s="54" t="s">
        <v>447</v>
      </c>
      <c r="Q5680" s="54" t="s">
        <v>256</v>
      </c>
      <c r="R5680" s="54" t="s">
        <v>431</v>
      </c>
      <c r="S5680" s="71"/>
      <c r="T5680" s="54" t="s">
        <v>256</v>
      </c>
      <c r="U5680" s="71">
        <v>44604</v>
      </c>
      <c r="V5680" s="54" t="s">
        <v>256</v>
      </c>
      <c r="W5680" t="str">
        <f t="shared" si="88"/>
        <v>Feb-22</v>
      </c>
    </row>
    <row r="5681" spans="1:23" x14ac:dyDescent="0.25">
      <c r="A5681" s="54" t="s">
        <v>318</v>
      </c>
      <c r="B5681" s="54" t="s">
        <v>432</v>
      </c>
      <c r="C5681" s="54" t="s">
        <v>263</v>
      </c>
      <c r="D5681" s="54" t="s">
        <v>429</v>
      </c>
      <c r="E5681" s="54" t="s">
        <v>20102</v>
      </c>
      <c r="F5681" s="71">
        <v>44604</v>
      </c>
      <c r="G5681" s="72">
        <v>22245.119999999999</v>
      </c>
      <c r="H5681" s="72">
        <v>1891947.46</v>
      </c>
      <c r="I5681" s="54" t="s">
        <v>265</v>
      </c>
      <c r="J5681" s="54" t="s">
        <v>13412</v>
      </c>
      <c r="K5681" s="54" t="s">
        <v>20103</v>
      </c>
      <c r="L5681" s="54" t="s">
        <v>20104</v>
      </c>
      <c r="M5681" s="54" t="s">
        <v>20102</v>
      </c>
      <c r="N5681" s="54" t="s">
        <v>256</v>
      </c>
      <c r="O5681" s="54" t="s">
        <v>256</v>
      </c>
      <c r="P5681" s="54" t="s">
        <v>447</v>
      </c>
      <c r="Q5681" s="54" t="s">
        <v>256</v>
      </c>
      <c r="R5681" s="54" t="s">
        <v>431</v>
      </c>
      <c r="S5681" s="71"/>
      <c r="T5681" s="54" t="s">
        <v>256</v>
      </c>
      <c r="U5681" s="71">
        <v>44604</v>
      </c>
      <c r="V5681" s="54" t="s">
        <v>256</v>
      </c>
      <c r="W5681" t="str">
        <f t="shared" si="88"/>
        <v>Feb-22</v>
      </c>
    </row>
    <row r="5682" spans="1:23" x14ac:dyDescent="0.25">
      <c r="A5682" s="54" t="s">
        <v>318</v>
      </c>
      <c r="B5682" s="54" t="s">
        <v>432</v>
      </c>
      <c r="C5682" s="54" t="s">
        <v>263</v>
      </c>
      <c r="D5682" s="54" t="s">
        <v>429</v>
      </c>
      <c r="E5682" s="54" t="s">
        <v>20105</v>
      </c>
      <c r="F5682" s="71">
        <v>44604</v>
      </c>
      <c r="G5682" s="72">
        <v>1746.72</v>
      </c>
      <c r="H5682" s="72">
        <v>148558.54</v>
      </c>
      <c r="I5682" s="54" t="s">
        <v>265</v>
      </c>
      <c r="J5682" s="54" t="s">
        <v>13412</v>
      </c>
      <c r="K5682" s="54" t="s">
        <v>20106</v>
      </c>
      <c r="L5682" s="54" t="s">
        <v>20107</v>
      </c>
      <c r="M5682" s="54" t="s">
        <v>20105</v>
      </c>
      <c r="N5682" s="54" t="s">
        <v>256</v>
      </c>
      <c r="O5682" s="54" t="s">
        <v>256</v>
      </c>
      <c r="P5682" s="54" t="s">
        <v>447</v>
      </c>
      <c r="Q5682" s="54" t="s">
        <v>256</v>
      </c>
      <c r="R5682" s="54" t="s">
        <v>431</v>
      </c>
      <c r="S5682" s="71"/>
      <c r="T5682" s="54" t="s">
        <v>256</v>
      </c>
      <c r="U5682" s="71">
        <v>44604</v>
      </c>
      <c r="V5682" s="54" t="s">
        <v>256</v>
      </c>
      <c r="W5682" t="str">
        <f t="shared" si="88"/>
        <v>Feb-22</v>
      </c>
    </row>
    <row r="5683" spans="1:23" x14ac:dyDescent="0.25">
      <c r="A5683" s="54" t="s">
        <v>318</v>
      </c>
      <c r="B5683" s="54" t="s">
        <v>432</v>
      </c>
      <c r="C5683" s="54" t="s">
        <v>263</v>
      </c>
      <c r="D5683" s="54" t="s">
        <v>429</v>
      </c>
      <c r="E5683" s="54" t="s">
        <v>20108</v>
      </c>
      <c r="F5683" s="71">
        <v>44604</v>
      </c>
      <c r="G5683" s="72">
        <v>125.84</v>
      </c>
      <c r="H5683" s="72">
        <v>10702.69</v>
      </c>
      <c r="I5683" s="54" t="s">
        <v>265</v>
      </c>
      <c r="J5683" s="54" t="s">
        <v>13412</v>
      </c>
      <c r="K5683" s="54" t="s">
        <v>20109</v>
      </c>
      <c r="L5683" s="54" t="s">
        <v>20110</v>
      </c>
      <c r="M5683" s="54" t="s">
        <v>20108</v>
      </c>
      <c r="N5683" s="54" t="s">
        <v>256</v>
      </c>
      <c r="O5683" s="54" t="s">
        <v>256</v>
      </c>
      <c r="P5683" s="54" t="s">
        <v>447</v>
      </c>
      <c r="Q5683" s="54" t="s">
        <v>256</v>
      </c>
      <c r="R5683" s="54" t="s">
        <v>431</v>
      </c>
      <c r="S5683" s="71"/>
      <c r="T5683" s="54" t="s">
        <v>256</v>
      </c>
      <c r="U5683" s="71">
        <v>44604</v>
      </c>
      <c r="V5683" s="54" t="s">
        <v>256</v>
      </c>
      <c r="W5683" t="str">
        <f t="shared" si="88"/>
        <v>Feb-22</v>
      </c>
    </row>
    <row r="5684" spans="1:23" x14ac:dyDescent="0.25">
      <c r="A5684" s="54" t="s">
        <v>318</v>
      </c>
      <c r="B5684" s="54" t="s">
        <v>432</v>
      </c>
      <c r="C5684" s="54" t="s">
        <v>263</v>
      </c>
      <c r="D5684" s="54" t="s">
        <v>429</v>
      </c>
      <c r="E5684" s="54" t="s">
        <v>20111</v>
      </c>
      <c r="F5684" s="71">
        <v>44604</v>
      </c>
      <c r="G5684" s="72">
        <v>160.94999999999999</v>
      </c>
      <c r="H5684" s="72">
        <v>13688.8</v>
      </c>
      <c r="I5684" s="54" t="s">
        <v>265</v>
      </c>
      <c r="J5684" s="54" t="s">
        <v>13412</v>
      </c>
      <c r="K5684" s="54" t="s">
        <v>20109</v>
      </c>
      <c r="L5684" s="54" t="s">
        <v>20112</v>
      </c>
      <c r="M5684" s="54" t="s">
        <v>20111</v>
      </c>
      <c r="N5684" s="54" t="s">
        <v>256</v>
      </c>
      <c r="O5684" s="54" t="s">
        <v>256</v>
      </c>
      <c r="P5684" s="54" t="s">
        <v>447</v>
      </c>
      <c r="Q5684" s="54" t="s">
        <v>256</v>
      </c>
      <c r="R5684" s="54" t="s">
        <v>431</v>
      </c>
      <c r="S5684" s="71"/>
      <c r="T5684" s="54" t="s">
        <v>256</v>
      </c>
      <c r="U5684" s="71">
        <v>44604</v>
      </c>
      <c r="V5684" s="54" t="s">
        <v>256</v>
      </c>
      <c r="W5684" t="str">
        <f t="shared" si="88"/>
        <v>Feb-22</v>
      </c>
    </row>
    <row r="5685" spans="1:23" x14ac:dyDescent="0.25">
      <c r="A5685" s="54" t="s">
        <v>318</v>
      </c>
      <c r="B5685" s="54" t="s">
        <v>432</v>
      </c>
      <c r="C5685" s="54" t="s">
        <v>263</v>
      </c>
      <c r="D5685" s="54" t="s">
        <v>429</v>
      </c>
      <c r="E5685" s="54" t="s">
        <v>20113</v>
      </c>
      <c r="F5685" s="71">
        <v>44595</v>
      </c>
      <c r="G5685" s="72">
        <v>168503.45</v>
      </c>
      <c r="H5685" s="72">
        <v>14331218.42</v>
      </c>
      <c r="I5685" s="54" t="s">
        <v>265</v>
      </c>
      <c r="J5685" s="54" t="s">
        <v>16545</v>
      </c>
      <c r="K5685" s="54" t="s">
        <v>20114</v>
      </c>
      <c r="L5685" s="54" t="s">
        <v>20115</v>
      </c>
      <c r="M5685" s="54" t="s">
        <v>20113</v>
      </c>
      <c r="N5685" s="54" t="s">
        <v>256</v>
      </c>
      <c r="O5685" s="54" t="s">
        <v>256</v>
      </c>
      <c r="P5685" s="54" t="s">
        <v>433</v>
      </c>
      <c r="Q5685" s="54" t="s">
        <v>256</v>
      </c>
      <c r="R5685" s="54" t="s">
        <v>431</v>
      </c>
      <c r="S5685" s="71"/>
      <c r="T5685" s="54" t="s">
        <v>256</v>
      </c>
      <c r="U5685" s="71">
        <v>44595</v>
      </c>
      <c r="V5685" s="54" t="s">
        <v>256</v>
      </c>
      <c r="W5685" t="str">
        <f t="shared" si="88"/>
        <v>Feb-22</v>
      </c>
    </row>
    <row r="5686" spans="1:23" x14ac:dyDescent="0.25">
      <c r="A5686" s="54" t="s">
        <v>318</v>
      </c>
      <c r="B5686" s="54" t="s">
        <v>432</v>
      </c>
      <c r="C5686" s="54" t="s">
        <v>263</v>
      </c>
      <c r="D5686" s="54" t="s">
        <v>429</v>
      </c>
      <c r="E5686" s="54" t="s">
        <v>20116</v>
      </c>
      <c r="F5686" s="71">
        <v>44600</v>
      </c>
      <c r="G5686" s="72">
        <v>366.56</v>
      </c>
      <c r="H5686" s="72">
        <v>31175.93</v>
      </c>
      <c r="I5686" s="54" t="s">
        <v>265</v>
      </c>
      <c r="J5686" s="54" t="s">
        <v>16545</v>
      </c>
      <c r="K5686" s="54" t="s">
        <v>14774</v>
      </c>
      <c r="L5686" s="54" t="s">
        <v>20117</v>
      </c>
      <c r="M5686" s="54" t="s">
        <v>20116</v>
      </c>
      <c r="N5686" s="54" t="s">
        <v>256</v>
      </c>
      <c r="O5686" s="54" t="s">
        <v>256</v>
      </c>
      <c r="P5686" s="54" t="s">
        <v>433</v>
      </c>
      <c r="Q5686" s="54" t="s">
        <v>256</v>
      </c>
      <c r="R5686" s="54" t="s">
        <v>431</v>
      </c>
      <c r="S5686" s="71"/>
      <c r="T5686" s="54" t="s">
        <v>256</v>
      </c>
      <c r="U5686" s="71">
        <v>44600</v>
      </c>
      <c r="V5686" s="54" t="s">
        <v>256</v>
      </c>
      <c r="W5686" t="str">
        <f t="shared" si="88"/>
        <v>Feb-22</v>
      </c>
    </row>
    <row r="5687" spans="1:23" x14ac:dyDescent="0.25">
      <c r="A5687" s="54" t="s">
        <v>318</v>
      </c>
      <c r="B5687" s="54" t="s">
        <v>432</v>
      </c>
      <c r="C5687" s="54" t="s">
        <v>263</v>
      </c>
      <c r="D5687" s="54" t="s">
        <v>429</v>
      </c>
      <c r="E5687" s="54" t="s">
        <v>20118</v>
      </c>
      <c r="F5687" s="71">
        <v>44605</v>
      </c>
      <c r="G5687" s="72">
        <v>33004.14</v>
      </c>
      <c r="H5687" s="72">
        <v>2807002.11</v>
      </c>
      <c r="I5687" s="54" t="s">
        <v>265</v>
      </c>
      <c r="J5687" s="54" t="s">
        <v>16545</v>
      </c>
      <c r="K5687" s="54" t="s">
        <v>20119</v>
      </c>
      <c r="L5687" s="54" t="s">
        <v>20120</v>
      </c>
      <c r="M5687" s="54" t="s">
        <v>20118</v>
      </c>
      <c r="N5687" s="54" t="s">
        <v>256</v>
      </c>
      <c r="O5687" s="54" t="s">
        <v>256</v>
      </c>
      <c r="P5687" s="54" t="s">
        <v>433</v>
      </c>
      <c r="Q5687" s="54" t="s">
        <v>256</v>
      </c>
      <c r="R5687" s="54" t="s">
        <v>431</v>
      </c>
      <c r="S5687" s="71"/>
      <c r="T5687" s="54" t="s">
        <v>256</v>
      </c>
      <c r="U5687" s="71">
        <v>44605</v>
      </c>
      <c r="V5687" s="54" t="s">
        <v>256</v>
      </c>
      <c r="W5687" t="str">
        <f t="shared" si="88"/>
        <v>Feb-22</v>
      </c>
    </row>
    <row r="5688" spans="1:23" x14ac:dyDescent="0.25">
      <c r="A5688" s="54" t="s">
        <v>317</v>
      </c>
      <c r="B5688" s="54" t="s">
        <v>432</v>
      </c>
      <c r="C5688" s="54" t="s">
        <v>263</v>
      </c>
      <c r="D5688" s="54" t="s">
        <v>429</v>
      </c>
      <c r="E5688" s="54" t="s">
        <v>20121</v>
      </c>
      <c r="F5688" s="71">
        <v>44594</v>
      </c>
      <c r="G5688" s="72">
        <v>1340</v>
      </c>
      <c r="H5688" s="72">
        <v>113967</v>
      </c>
      <c r="I5688" s="54" t="s">
        <v>265</v>
      </c>
      <c r="J5688" s="54" t="s">
        <v>16561</v>
      </c>
      <c r="K5688" s="54" t="s">
        <v>20122</v>
      </c>
      <c r="L5688" s="54" t="s">
        <v>20123</v>
      </c>
      <c r="M5688" s="54" t="s">
        <v>20121</v>
      </c>
      <c r="N5688" s="54" t="s">
        <v>256</v>
      </c>
      <c r="O5688" s="54" t="s">
        <v>256</v>
      </c>
      <c r="P5688" s="54" t="s">
        <v>270</v>
      </c>
      <c r="Q5688" s="54" t="s">
        <v>256</v>
      </c>
      <c r="R5688" s="54" t="s">
        <v>431</v>
      </c>
      <c r="S5688" s="71"/>
      <c r="T5688" s="54" t="s">
        <v>256</v>
      </c>
      <c r="U5688" s="71">
        <v>44594</v>
      </c>
      <c r="V5688" s="54" t="s">
        <v>256</v>
      </c>
      <c r="W5688" t="str">
        <f t="shared" si="88"/>
        <v>Feb-22</v>
      </c>
    </row>
    <row r="5689" spans="1:23" x14ac:dyDescent="0.25">
      <c r="A5689" s="54" t="s">
        <v>317</v>
      </c>
      <c r="B5689" s="54" t="s">
        <v>432</v>
      </c>
      <c r="C5689" s="54" t="s">
        <v>263</v>
      </c>
      <c r="D5689" s="54" t="s">
        <v>429</v>
      </c>
      <c r="E5689" s="54" t="s">
        <v>20124</v>
      </c>
      <c r="F5689" s="71">
        <v>44605</v>
      </c>
      <c r="G5689" s="72">
        <v>1200</v>
      </c>
      <c r="H5689" s="72">
        <v>102060</v>
      </c>
      <c r="I5689" s="54" t="s">
        <v>265</v>
      </c>
      <c r="J5689" s="54" t="s">
        <v>16561</v>
      </c>
      <c r="K5689" s="54" t="s">
        <v>20125</v>
      </c>
      <c r="L5689" s="54" t="s">
        <v>20126</v>
      </c>
      <c r="M5689" s="54" t="s">
        <v>20124</v>
      </c>
      <c r="N5689" s="54" t="s">
        <v>256</v>
      </c>
      <c r="O5689" s="54" t="s">
        <v>256</v>
      </c>
      <c r="P5689" s="54" t="s">
        <v>270</v>
      </c>
      <c r="Q5689" s="54" t="s">
        <v>256</v>
      </c>
      <c r="R5689" s="54" t="s">
        <v>431</v>
      </c>
      <c r="S5689" s="71"/>
      <c r="T5689" s="54" t="s">
        <v>256</v>
      </c>
      <c r="U5689" s="71">
        <v>44605</v>
      </c>
      <c r="V5689" s="54" t="s">
        <v>256</v>
      </c>
      <c r="W5689" t="str">
        <f t="shared" si="88"/>
        <v>Feb-22</v>
      </c>
    </row>
    <row r="5690" spans="1:23" x14ac:dyDescent="0.25">
      <c r="A5690" s="54" t="s">
        <v>318</v>
      </c>
      <c r="B5690" s="54" t="s">
        <v>432</v>
      </c>
      <c r="C5690" s="54" t="s">
        <v>263</v>
      </c>
      <c r="D5690" s="54" t="s">
        <v>429</v>
      </c>
      <c r="E5690" s="54" t="s">
        <v>20127</v>
      </c>
      <c r="F5690" s="71">
        <v>44597</v>
      </c>
      <c r="G5690" s="72">
        <v>14</v>
      </c>
      <c r="H5690" s="72">
        <v>1190.7</v>
      </c>
      <c r="I5690" s="54" t="s">
        <v>265</v>
      </c>
      <c r="J5690" s="54" t="s">
        <v>20128</v>
      </c>
      <c r="K5690" s="54" t="s">
        <v>10588</v>
      </c>
      <c r="L5690" s="54" t="s">
        <v>20129</v>
      </c>
      <c r="M5690" s="54" t="s">
        <v>20127</v>
      </c>
      <c r="N5690" s="54" t="s">
        <v>256</v>
      </c>
      <c r="O5690" s="54" t="s">
        <v>256</v>
      </c>
      <c r="P5690" s="54" t="s">
        <v>10589</v>
      </c>
      <c r="Q5690" s="54" t="s">
        <v>256</v>
      </c>
      <c r="R5690" s="54" t="s">
        <v>431</v>
      </c>
      <c r="S5690" s="71"/>
      <c r="T5690" s="54" t="s">
        <v>256</v>
      </c>
      <c r="U5690" s="71">
        <v>44597</v>
      </c>
      <c r="V5690" s="54" t="s">
        <v>256</v>
      </c>
      <c r="W5690" t="str">
        <f t="shared" si="88"/>
        <v>Feb-22</v>
      </c>
    </row>
    <row r="5691" spans="1:23" x14ac:dyDescent="0.25">
      <c r="A5691" s="54" t="s">
        <v>318</v>
      </c>
      <c r="B5691" s="54" t="s">
        <v>432</v>
      </c>
      <c r="C5691" s="54" t="s">
        <v>263</v>
      </c>
      <c r="D5691" s="54" t="s">
        <v>429</v>
      </c>
      <c r="E5691" s="54" t="s">
        <v>20130</v>
      </c>
      <c r="F5691" s="71">
        <v>44594</v>
      </c>
      <c r="G5691" s="72">
        <v>14926.4</v>
      </c>
      <c r="H5691" s="72">
        <v>1269490.32</v>
      </c>
      <c r="I5691" s="54" t="s">
        <v>265</v>
      </c>
      <c r="J5691" s="54" t="s">
        <v>13469</v>
      </c>
      <c r="K5691" s="54" t="s">
        <v>20131</v>
      </c>
      <c r="L5691" s="54" t="s">
        <v>20132</v>
      </c>
      <c r="M5691" s="54" t="s">
        <v>20130</v>
      </c>
      <c r="N5691" s="54" t="s">
        <v>256</v>
      </c>
      <c r="O5691" s="54" t="s">
        <v>256</v>
      </c>
      <c r="P5691" s="54" t="s">
        <v>457</v>
      </c>
      <c r="Q5691" s="54" t="s">
        <v>256</v>
      </c>
      <c r="R5691" s="54" t="s">
        <v>431</v>
      </c>
      <c r="S5691" s="71"/>
      <c r="T5691" s="54" t="s">
        <v>256</v>
      </c>
      <c r="U5691" s="71">
        <v>44594</v>
      </c>
      <c r="V5691" s="54" t="s">
        <v>256</v>
      </c>
      <c r="W5691" t="str">
        <f t="shared" si="88"/>
        <v>Feb-22</v>
      </c>
    </row>
    <row r="5692" spans="1:23" x14ac:dyDescent="0.25">
      <c r="A5692" s="54" t="s">
        <v>317</v>
      </c>
      <c r="B5692" s="54" t="s">
        <v>432</v>
      </c>
      <c r="C5692" s="54" t="s">
        <v>263</v>
      </c>
      <c r="D5692" s="54" t="s">
        <v>429</v>
      </c>
      <c r="E5692" s="54" t="s">
        <v>20133</v>
      </c>
      <c r="F5692" s="71">
        <v>44601</v>
      </c>
      <c r="G5692" s="72">
        <v>2711.5</v>
      </c>
      <c r="H5692" s="72">
        <v>230613.08</v>
      </c>
      <c r="I5692" s="54" t="s">
        <v>265</v>
      </c>
      <c r="J5692" s="54" t="s">
        <v>13510</v>
      </c>
      <c r="K5692" s="54" t="s">
        <v>20134</v>
      </c>
      <c r="L5692" s="54" t="s">
        <v>20135</v>
      </c>
      <c r="M5692" s="54" t="s">
        <v>20133</v>
      </c>
      <c r="N5692" s="54" t="s">
        <v>256</v>
      </c>
      <c r="O5692" s="54" t="s">
        <v>256</v>
      </c>
      <c r="P5692" s="54" t="s">
        <v>268</v>
      </c>
      <c r="Q5692" s="54" t="s">
        <v>256</v>
      </c>
      <c r="R5692" s="54" t="s">
        <v>431</v>
      </c>
      <c r="S5692" s="71"/>
      <c r="T5692" s="54" t="s">
        <v>256</v>
      </c>
      <c r="U5692" s="71">
        <v>44601</v>
      </c>
      <c r="V5692" s="54" t="s">
        <v>256</v>
      </c>
      <c r="W5692" t="str">
        <f t="shared" si="88"/>
        <v>Feb-22</v>
      </c>
    </row>
    <row r="5693" spans="1:23" x14ac:dyDescent="0.25">
      <c r="A5693" s="54" t="s">
        <v>317</v>
      </c>
      <c r="B5693" s="54" t="s">
        <v>432</v>
      </c>
      <c r="C5693" s="54" t="s">
        <v>263</v>
      </c>
      <c r="D5693" s="54" t="s">
        <v>429</v>
      </c>
      <c r="E5693" s="54" t="s">
        <v>20136</v>
      </c>
      <c r="F5693" s="71">
        <v>44600</v>
      </c>
      <c r="G5693" s="72">
        <v>923.95</v>
      </c>
      <c r="H5693" s="72">
        <v>78581.95</v>
      </c>
      <c r="I5693" s="54" t="s">
        <v>265</v>
      </c>
      <c r="J5693" s="54" t="s">
        <v>13510</v>
      </c>
      <c r="K5693" s="54" t="s">
        <v>20137</v>
      </c>
      <c r="L5693" s="54" t="s">
        <v>20138</v>
      </c>
      <c r="M5693" s="54" t="s">
        <v>20136</v>
      </c>
      <c r="N5693" s="54" t="s">
        <v>256</v>
      </c>
      <c r="O5693" s="54" t="s">
        <v>256</v>
      </c>
      <c r="P5693" s="54" t="s">
        <v>268</v>
      </c>
      <c r="Q5693" s="54" t="s">
        <v>256</v>
      </c>
      <c r="R5693" s="54" t="s">
        <v>431</v>
      </c>
      <c r="S5693" s="71"/>
      <c r="T5693" s="54" t="s">
        <v>256</v>
      </c>
      <c r="U5693" s="71">
        <v>44600</v>
      </c>
      <c r="V5693" s="54" t="s">
        <v>256</v>
      </c>
      <c r="W5693" t="str">
        <f t="shared" si="88"/>
        <v>Feb-22</v>
      </c>
    </row>
    <row r="5694" spans="1:23" x14ac:dyDescent="0.25">
      <c r="A5694" s="54" t="s">
        <v>317</v>
      </c>
      <c r="B5694" s="54" t="s">
        <v>432</v>
      </c>
      <c r="C5694" s="54" t="s">
        <v>263</v>
      </c>
      <c r="D5694" s="54" t="s">
        <v>429</v>
      </c>
      <c r="E5694" s="54" t="s">
        <v>20139</v>
      </c>
      <c r="F5694" s="71">
        <v>44600</v>
      </c>
      <c r="G5694" s="72">
        <v>895.95</v>
      </c>
      <c r="H5694" s="72">
        <v>76200.55</v>
      </c>
      <c r="I5694" s="54" t="s">
        <v>265</v>
      </c>
      <c r="J5694" s="54" t="s">
        <v>13510</v>
      </c>
      <c r="K5694" s="54" t="s">
        <v>20140</v>
      </c>
      <c r="L5694" s="54" t="s">
        <v>20141</v>
      </c>
      <c r="M5694" s="54" t="s">
        <v>20139</v>
      </c>
      <c r="N5694" s="54" t="s">
        <v>256</v>
      </c>
      <c r="O5694" s="54" t="s">
        <v>256</v>
      </c>
      <c r="P5694" s="54" t="s">
        <v>268</v>
      </c>
      <c r="Q5694" s="54" t="s">
        <v>256</v>
      </c>
      <c r="R5694" s="54" t="s">
        <v>431</v>
      </c>
      <c r="S5694" s="71"/>
      <c r="T5694" s="54" t="s">
        <v>256</v>
      </c>
      <c r="U5694" s="71">
        <v>44600</v>
      </c>
      <c r="V5694" s="54" t="s">
        <v>256</v>
      </c>
      <c r="W5694" t="str">
        <f t="shared" si="88"/>
        <v>Feb-22</v>
      </c>
    </row>
    <row r="5695" spans="1:23" x14ac:dyDescent="0.25">
      <c r="A5695" s="54" t="s">
        <v>317</v>
      </c>
      <c r="B5695" s="54" t="s">
        <v>432</v>
      </c>
      <c r="C5695" s="54" t="s">
        <v>263</v>
      </c>
      <c r="D5695" s="54" t="s">
        <v>429</v>
      </c>
      <c r="E5695" s="54" t="s">
        <v>20142</v>
      </c>
      <c r="F5695" s="71">
        <v>44600</v>
      </c>
      <c r="G5695" s="72">
        <v>818.3</v>
      </c>
      <c r="H5695" s="72">
        <v>69596.42</v>
      </c>
      <c r="I5695" s="54" t="s">
        <v>265</v>
      </c>
      <c r="J5695" s="54" t="s">
        <v>13510</v>
      </c>
      <c r="K5695" s="54" t="s">
        <v>20143</v>
      </c>
      <c r="L5695" s="54" t="s">
        <v>20144</v>
      </c>
      <c r="M5695" s="54" t="s">
        <v>20142</v>
      </c>
      <c r="N5695" s="54" t="s">
        <v>256</v>
      </c>
      <c r="O5695" s="54" t="s">
        <v>256</v>
      </c>
      <c r="P5695" s="54" t="s">
        <v>268</v>
      </c>
      <c r="Q5695" s="54" t="s">
        <v>256</v>
      </c>
      <c r="R5695" s="54" t="s">
        <v>431</v>
      </c>
      <c r="S5695" s="71"/>
      <c r="T5695" s="54" t="s">
        <v>256</v>
      </c>
      <c r="U5695" s="71">
        <v>44600</v>
      </c>
      <c r="V5695" s="54" t="s">
        <v>256</v>
      </c>
      <c r="W5695" t="str">
        <f t="shared" si="88"/>
        <v>Feb-22</v>
      </c>
    </row>
    <row r="5696" spans="1:23" x14ac:dyDescent="0.25">
      <c r="A5696" s="54" t="s">
        <v>317</v>
      </c>
      <c r="B5696" s="54" t="s">
        <v>432</v>
      </c>
      <c r="C5696" s="54" t="s">
        <v>263</v>
      </c>
      <c r="D5696" s="54" t="s">
        <v>429</v>
      </c>
      <c r="E5696" s="54" t="s">
        <v>20145</v>
      </c>
      <c r="F5696" s="71">
        <v>44600</v>
      </c>
      <c r="G5696" s="72">
        <v>1217.58</v>
      </c>
      <c r="H5696" s="72">
        <v>103555.18</v>
      </c>
      <c r="I5696" s="54" t="s">
        <v>265</v>
      </c>
      <c r="J5696" s="54" t="s">
        <v>13510</v>
      </c>
      <c r="K5696" s="54" t="s">
        <v>20146</v>
      </c>
      <c r="L5696" s="54" t="s">
        <v>20147</v>
      </c>
      <c r="M5696" s="54" t="s">
        <v>20145</v>
      </c>
      <c r="N5696" s="54" t="s">
        <v>256</v>
      </c>
      <c r="O5696" s="54" t="s">
        <v>256</v>
      </c>
      <c r="P5696" s="54" t="s">
        <v>268</v>
      </c>
      <c r="Q5696" s="54" t="s">
        <v>256</v>
      </c>
      <c r="R5696" s="54" t="s">
        <v>431</v>
      </c>
      <c r="S5696" s="71"/>
      <c r="T5696" s="54" t="s">
        <v>256</v>
      </c>
      <c r="U5696" s="71">
        <v>44600</v>
      </c>
      <c r="V5696" s="54" t="s">
        <v>256</v>
      </c>
      <c r="W5696" t="str">
        <f t="shared" si="88"/>
        <v>Feb-22</v>
      </c>
    </row>
    <row r="5697" spans="1:23" x14ac:dyDescent="0.25">
      <c r="A5697" s="54" t="s">
        <v>317</v>
      </c>
      <c r="B5697" s="54" t="s">
        <v>432</v>
      </c>
      <c r="C5697" s="54" t="s">
        <v>263</v>
      </c>
      <c r="D5697" s="54" t="s">
        <v>429</v>
      </c>
      <c r="E5697" s="54" t="s">
        <v>20148</v>
      </c>
      <c r="F5697" s="71">
        <v>44600</v>
      </c>
      <c r="G5697" s="72">
        <v>41.68</v>
      </c>
      <c r="H5697" s="72">
        <v>3544.88</v>
      </c>
      <c r="I5697" s="54" t="s">
        <v>265</v>
      </c>
      <c r="J5697" s="54" t="s">
        <v>13510</v>
      </c>
      <c r="K5697" s="54" t="s">
        <v>20149</v>
      </c>
      <c r="L5697" s="54" t="s">
        <v>20150</v>
      </c>
      <c r="M5697" s="54" t="s">
        <v>20148</v>
      </c>
      <c r="N5697" s="54" t="s">
        <v>256</v>
      </c>
      <c r="O5697" s="54" t="s">
        <v>256</v>
      </c>
      <c r="P5697" s="54" t="s">
        <v>268</v>
      </c>
      <c r="Q5697" s="54" t="s">
        <v>256</v>
      </c>
      <c r="R5697" s="54" t="s">
        <v>431</v>
      </c>
      <c r="S5697" s="71"/>
      <c r="T5697" s="54" t="s">
        <v>256</v>
      </c>
      <c r="U5697" s="71">
        <v>44600</v>
      </c>
      <c r="V5697" s="54" t="s">
        <v>256</v>
      </c>
      <c r="W5697" t="str">
        <f t="shared" si="88"/>
        <v>Feb-22</v>
      </c>
    </row>
    <row r="5698" spans="1:23" x14ac:dyDescent="0.25">
      <c r="A5698" s="54" t="s">
        <v>317</v>
      </c>
      <c r="B5698" s="54" t="s">
        <v>432</v>
      </c>
      <c r="C5698" s="54" t="s">
        <v>263</v>
      </c>
      <c r="D5698" s="54" t="s">
        <v>429</v>
      </c>
      <c r="E5698" s="54" t="s">
        <v>20151</v>
      </c>
      <c r="F5698" s="71">
        <v>44601</v>
      </c>
      <c r="G5698" s="72">
        <v>729.1</v>
      </c>
      <c r="H5698" s="72">
        <v>62009.96</v>
      </c>
      <c r="I5698" s="54" t="s">
        <v>265</v>
      </c>
      <c r="J5698" s="54" t="s">
        <v>13510</v>
      </c>
      <c r="K5698" s="54" t="s">
        <v>20152</v>
      </c>
      <c r="L5698" s="54" t="s">
        <v>20153</v>
      </c>
      <c r="M5698" s="54" t="s">
        <v>20151</v>
      </c>
      <c r="N5698" s="54" t="s">
        <v>256</v>
      </c>
      <c r="O5698" s="54" t="s">
        <v>256</v>
      </c>
      <c r="P5698" s="54" t="s">
        <v>268</v>
      </c>
      <c r="Q5698" s="54" t="s">
        <v>256</v>
      </c>
      <c r="R5698" s="54" t="s">
        <v>431</v>
      </c>
      <c r="S5698" s="71"/>
      <c r="T5698" s="54" t="s">
        <v>256</v>
      </c>
      <c r="U5698" s="71">
        <v>44601</v>
      </c>
      <c r="V5698" s="54" t="s">
        <v>256</v>
      </c>
      <c r="W5698" t="str">
        <f t="shared" si="88"/>
        <v>Feb-22</v>
      </c>
    </row>
    <row r="5699" spans="1:23" x14ac:dyDescent="0.25">
      <c r="A5699" s="54" t="s">
        <v>317</v>
      </c>
      <c r="B5699" s="54" t="s">
        <v>432</v>
      </c>
      <c r="C5699" s="54" t="s">
        <v>263</v>
      </c>
      <c r="D5699" s="54" t="s">
        <v>429</v>
      </c>
      <c r="E5699" s="54" t="s">
        <v>20154</v>
      </c>
      <c r="F5699" s="71">
        <v>44601</v>
      </c>
      <c r="G5699" s="72">
        <v>643.5</v>
      </c>
      <c r="H5699" s="72">
        <v>54729.68</v>
      </c>
      <c r="I5699" s="54" t="s">
        <v>265</v>
      </c>
      <c r="J5699" s="54" t="s">
        <v>13510</v>
      </c>
      <c r="K5699" s="54" t="s">
        <v>20155</v>
      </c>
      <c r="L5699" s="54" t="s">
        <v>20156</v>
      </c>
      <c r="M5699" s="54" t="s">
        <v>20154</v>
      </c>
      <c r="N5699" s="54" t="s">
        <v>256</v>
      </c>
      <c r="O5699" s="54" t="s">
        <v>256</v>
      </c>
      <c r="P5699" s="54" t="s">
        <v>268</v>
      </c>
      <c r="Q5699" s="54" t="s">
        <v>256</v>
      </c>
      <c r="R5699" s="54" t="s">
        <v>431</v>
      </c>
      <c r="S5699" s="71"/>
      <c r="T5699" s="54" t="s">
        <v>256</v>
      </c>
      <c r="U5699" s="71">
        <v>44601</v>
      </c>
      <c r="V5699" s="54" t="s">
        <v>256</v>
      </c>
      <c r="W5699" t="str">
        <f t="shared" si="88"/>
        <v>Feb-22</v>
      </c>
    </row>
    <row r="5700" spans="1:23" x14ac:dyDescent="0.25">
      <c r="A5700" s="54" t="s">
        <v>317</v>
      </c>
      <c r="B5700" s="54" t="s">
        <v>432</v>
      </c>
      <c r="C5700" s="54" t="s">
        <v>263</v>
      </c>
      <c r="D5700" s="54" t="s">
        <v>429</v>
      </c>
      <c r="E5700" s="54" t="s">
        <v>20157</v>
      </c>
      <c r="F5700" s="71">
        <v>44601</v>
      </c>
      <c r="G5700" s="72">
        <v>138.12</v>
      </c>
      <c r="H5700" s="72">
        <v>11747.11</v>
      </c>
      <c r="I5700" s="54" t="s">
        <v>265</v>
      </c>
      <c r="J5700" s="54" t="s">
        <v>13510</v>
      </c>
      <c r="K5700" s="54" t="s">
        <v>20158</v>
      </c>
      <c r="L5700" s="54" t="s">
        <v>20159</v>
      </c>
      <c r="M5700" s="54" t="s">
        <v>20157</v>
      </c>
      <c r="N5700" s="54" t="s">
        <v>256</v>
      </c>
      <c r="O5700" s="54" t="s">
        <v>256</v>
      </c>
      <c r="P5700" s="54" t="s">
        <v>268</v>
      </c>
      <c r="Q5700" s="54" t="s">
        <v>256</v>
      </c>
      <c r="R5700" s="54" t="s">
        <v>431</v>
      </c>
      <c r="S5700" s="71"/>
      <c r="T5700" s="54" t="s">
        <v>256</v>
      </c>
      <c r="U5700" s="71">
        <v>44601</v>
      </c>
      <c r="V5700" s="54" t="s">
        <v>256</v>
      </c>
      <c r="W5700" t="str">
        <f t="shared" si="88"/>
        <v>Feb-22</v>
      </c>
    </row>
    <row r="5701" spans="1:23" x14ac:dyDescent="0.25">
      <c r="A5701" s="54" t="s">
        <v>317</v>
      </c>
      <c r="B5701" s="54" t="s">
        <v>432</v>
      </c>
      <c r="C5701" s="54" t="s">
        <v>263</v>
      </c>
      <c r="D5701" s="54" t="s">
        <v>429</v>
      </c>
      <c r="E5701" s="54" t="s">
        <v>20160</v>
      </c>
      <c r="F5701" s="71">
        <v>44605</v>
      </c>
      <c r="G5701" s="72">
        <v>899.13</v>
      </c>
      <c r="H5701" s="72">
        <v>76471.009999999995</v>
      </c>
      <c r="I5701" s="54" t="s">
        <v>265</v>
      </c>
      <c r="J5701" s="54" t="s">
        <v>13510</v>
      </c>
      <c r="K5701" s="54" t="s">
        <v>20161</v>
      </c>
      <c r="L5701" s="54" t="s">
        <v>20162</v>
      </c>
      <c r="M5701" s="54" t="s">
        <v>20160</v>
      </c>
      <c r="N5701" s="54" t="s">
        <v>256</v>
      </c>
      <c r="O5701" s="54" t="s">
        <v>256</v>
      </c>
      <c r="P5701" s="54" t="s">
        <v>268</v>
      </c>
      <c r="Q5701" s="54" t="s">
        <v>256</v>
      </c>
      <c r="R5701" s="54" t="s">
        <v>431</v>
      </c>
      <c r="S5701" s="71"/>
      <c r="T5701" s="54" t="s">
        <v>256</v>
      </c>
      <c r="U5701" s="71">
        <v>44605</v>
      </c>
      <c r="V5701" s="54" t="s">
        <v>256</v>
      </c>
      <c r="W5701" t="str">
        <f t="shared" ref="W5701:W5764" si="89">TEXT(F5701,"MMM-YY")</f>
        <v>Feb-22</v>
      </c>
    </row>
    <row r="5702" spans="1:23" x14ac:dyDescent="0.25">
      <c r="A5702" s="54" t="s">
        <v>317</v>
      </c>
      <c r="B5702" s="54" t="s">
        <v>432</v>
      </c>
      <c r="C5702" s="54" t="s">
        <v>263</v>
      </c>
      <c r="D5702" s="54" t="s">
        <v>429</v>
      </c>
      <c r="E5702" s="54" t="s">
        <v>20163</v>
      </c>
      <c r="F5702" s="71">
        <v>44604</v>
      </c>
      <c r="G5702" s="72">
        <v>900.15</v>
      </c>
      <c r="H5702" s="72">
        <v>76557.759999999995</v>
      </c>
      <c r="I5702" s="54" t="s">
        <v>265</v>
      </c>
      <c r="J5702" s="54" t="s">
        <v>13510</v>
      </c>
      <c r="K5702" s="54" t="s">
        <v>20164</v>
      </c>
      <c r="L5702" s="54" t="s">
        <v>20165</v>
      </c>
      <c r="M5702" s="54" t="s">
        <v>20163</v>
      </c>
      <c r="N5702" s="54" t="s">
        <v>256</v>
      </c>
      <c r="O5702" s="54" t="s">
        <v>256</v>
      </c>
      <c r="P5702" s="54" t="s">
        <v>268</v>
      </c>
      <c r="Q5702" s="54" t="s">
        <v>256</v>
      </c>
      <c r="R5702" s="54" t="s">
        <v>431</v>
      </c>
      <c r="S5702" s="71"/>
      <c r="T5702" s="54" t="s">
        <v>256</v>
      </c>
      <c r="U5702" s="71">
        <v>44604</v>
      </c>
      <c r="V5702" s="54" t="s">
        <v>256</v>
      </c>
      <c r="W5702" t="str">
        <f t="shared" si="89"/>
        <v>Feb-22</v>
      </c>
    </row>
    <row r="5703" spans="1:23" x14ac:dyDescent="0.25">
      <c r="A5703" s="54" t="s">
        <v>317</v>
      </c>
      <c r="B5703" s="54" t="s">
        <v>432</v>
      </c>
      <c r="C5703" s="54" t="s">
        <v>263</v>
      </c>
      <c r="D5703" s="54" t="s">
        <v>429</v>
      </c>
      <c r="E5703" s="54" t="s">
        <v>20166</v>
      </c>
      <c r="F5703" s="71">
        <v>44604</v>
      </c>
      <c r="G5703" s="72">
        <v>115.41</v>
      </c>
      <c r="H5703" s="72">
        <v>9815.6200000000008</v>
      </c>
      <c r="I5703" s="54" t="s">
        <v>265</v>
      </c>
      <c r="J5703" s="54" t="s">
        <v>13510</v>
      </c>
      <c r="K5703" s="54" t="s">
        <v>20167</v>
      </c>
      <c r="L5703" s="54" t="s">
        <v>20168</v>
      </c>
      <c r="M5703" s="54" t="s">
        <v>20166</v>
      </c>
      <c r="N5703" s="54" t="s">
        <v>256</v>
      </c>
      <c r="O5703" s="54" t="s">
        <v>256</v>
      </c>
      <c r="P5703" s="54" t="s">
        <v>268</v>
      </c>
      <c r="Q5703" s="54" t="s">
        <v>256</v>
      </c>
      <c r="R5703" s="54" t="s">
        <v>431</v>
      </c>
      <c r="S5703" s="71"/>
      <c r="T5703" s="54" t="s">
        <v>256</v>
      </c>
      <c r="U5703" s="71">
        <v>44604</v>
      </c>
      <c r="V5703" s="54" t="s">
        <v>256</v>
      </c>
      <c r="W5703" t="str">
        <f t="shared" si="89"/>
        <v>Feb-22</v>
      </c>
    </row>
    <row r="5704" spans="1:23" x14ac:dyDescent="0.25">
      <c r="A5704" s="54" t="s">
        <v>317</v>
      </c>
      <c r="B5704" s="54" t="s">
        <v>432</v>
      </c>
      <c r="C5704" s="54" t="s">
        <v>263</v>
      </c>
      <c r="D5704" s="54" t="s">
        <v>429</v>
      </c>
      <c r="E5704" s="54" t="s">
        <v>20169</v>
      </c>
      <c r="F5704" s="71">
        <v>44606</v>
      </c>
      <c r="G5704" s="72">
        <v>519.98</v>
      </c>
      <c r="H5704" s="72">
        <v>44224.3</v>
      </c>
      <c r="I5704" s="54" t="s">
        <v>265</v>
      </c>
      <c r="J5704" s="54" t="s">
        <v>13510</v>
      </c>
      <c r="K5704" s="54" t="s">
        <v>20170</v>
      </c>
      <c r="L5704" s="54" t="s">
        <v>20171</v>
      </c>
      <c r="M5704" s="54" t="s">
        <v>20169</v>
      </c>
      <c r="N5704" s="54" t="s">
        <v>256</v>
      </c>
      <c r="O5704" s="54" t="s">
        <v>256</v>
      </c>
      <c r="P5704" s="54" t="s">
        <v>268</v>
      </c>
      <c r="Q5704" s="54" t="s">
        <v>256</v>
      </c>
      <c r="R5704" s="54" t="s">
        <v>431</v>
      </c>
      <c r="S5704" s="71"/>
      <c r="T5704" s="54" t="s">
        <v>256</v>
      </c>
      <c r="U5704" s="71">
        <v>44606</v>
      </c>
      <c r="V5704" s="54" t="s">
        <v>256</v>
      </c>
      <c r="W5704" t="str">
        <f t="shared" si="89"/>
        <v>Feb-22</v>
      </c>
    </row>
    <row r="5705" spans="1:23" x14ac:dyDescent="0.25">
      <c r="A5705" s="54" t="s">
        <v>317</v>
      </c>
      <c r="B5705" s="54" t="s">
        <v>432</v>
      </c>
      <c r="C5705" s="54" t="s">
        <v>263</v>
      </c>
      <c r="D5705" s="54" t="s">
        <v>429</v>
      </c>
      <c r="E5705" s="54" t="s">
        <v>20172</v>
      </c>
      <c r="F5705" s="71">
        <v>44606</v>
      </c>
      <c r="G5705" s="72">
        <v>688.35</v>
      </c>
      <c r="H5705" s="72">
        <v>58544.17</v>
      </c>
      <c r="I5705" s="54" t="s">
        <v>265</v>
      </c>
      <c r="J5705" s="54" t="s">
        <v>13510</v>
      </c>
      <c r="K5705" s="54" t="s">
        <v>20173</v>
      </c>
      <c r="L5705" s="54" t="s">
        <v>20174</v>
      </c>
      <c r="M5705" s="54" t="s">
        <v>20172</v>
      </c>
      <c r="N5705" s="54" t="s">
        <v>256</v>
      </c>
      <c r="O5705" s="54" t="s">
        <v>256</v>
      </c>
      <c r="P5705" s="54" t="s">
        <v>268</v>
      </c>
      <c r="Q5705" s="54" t="s">
        <v>256</v>
      </c>
      <c r="R5705" s="54" t="s">
        <v>431</v>
      </c>
      <c r="S5705" s="71"/>
      <c r="T5705" s="54" t="s">
        <v>256</v>
      </c>
      <c r="U5705" s="71">
        <v>44606</v>
      </c>
      <c r="V5705" s="54" t="s">
        <v>256</v>
      </c>
      <c r="W5705" t="str">
        <f t="shared" si="89"/>
        <v>Feb-22</v>
      </c>
    </row>
    <row r="5706" spans="1:23" x14ac:dyDescent="0.25">
      <c r="A5706" s="54" t="s">
        <v>317</v>
      </c>
      <c r="B5706" s="54" t="s">
        <v>432</v>
      </c>
      <c r="C5706" s="54" t="s">
        <v>263</v>
      </c>
      <c r="D5706" s="54" t="s">
        <v>429</v>
      </c>
      <c r="E5706" s="54" t="s">
        <v>20175</v>
      </c>
      <c r="F5706" s="71">
        <v>44606</v>
      </c>
      <c r="G5706" s="72">
        <v>816</v>
      </c>
      <c r="H5706" s="72">
        <v>69400.800000000003</v>
      </c>
      <c r="I5706" s="54" t="s">
        <v>265</v>
      </c>
      <c r="J5706" s="54" t="s">
        <v>13510</v>
      </c>
      <c r="K5706" s="54" t="s">
        <v>20176</v>
      </c>
      <c r="L5706" s="54" t="s">
        <v>20177</v>
      </c>
      <c r="M5706" s="54" t="s">
        <v>20175</v>
      </c>
      <c r="N5706" s="54" t="s">
        <v>256</v>
      </c>
      <c r="O5706" s="54" t="s">
        <v>256</v>
      </c>
      <c r="P5706" s="54" t="s">
        <v>268</v>
      </c>
      <c r="Q5706" s="54" t="s">
        <v>256</v>
      </c>
      <c r="R5706" s="54" t="s">
        <v>431</v>
      </c>
      <c r="S5706" s="71"/>
      <c r="T5706" s="54" t="s">
        <v>256</v>
      </c>
      <c r="U5706" s="71">
        <v>44606</v>
      </c>
      <c r="V5706" s="54" t="s">
        <v>256</v>
      </c>
      <c r="W5706" t="str">
        <f t="shared" si="89"/>
        <v>Feb-22</v>
      </c>
    </row>
    <row r="5707" spans="1:23" x14ac:dyDescent="0.25">
      <c r="A5707" s="54" t="s">
        <v>317</v>
      </c>
      <c r="B5707" s="54" t="s">
        <v>432</v>
      </c>
      <c r="C5707" s="54" t="s">
        <v>263</v>
      </c>
      <c r="D5707" s="54" t="s">
        <v>429</v>
      </c>
      <c r="E5707" s="54" t="s">
        <v>20178</v>
      </c>
      <c r="F5707" s="71">
        <v>44606</v>
      </c>
      <c r="G5707" s="72">
        <v>877.5</v>
      </c>
      <c r="H5707" s="72">
        <v>74631.38</v>
      </c>
      <c r="I5707" s="54" t="s">
        <v>265</v>
      </c>
      <c r="J5707" s="54" t="s">
        <v>13510</v>
      </c>
      <c r="K5707" s="54" t="s">
        <v>20179</v>
      </c>
      <c r="L5707" s="54" t="s">
        <v>20180</v>
      </c>
      <c r="M5707" s="54" t="s">
        <v>20178</v>
      </c>
      <c r="N5707" s="54" t="s">
        <v>256</v>
      </c>
      <c r="O5707" s="54" t="s">
        <v>256</v>
      </c>
      <c r="P5707" s="54" t="s">
        <v>268</v>
      </c>
      <c r="Q5707" s="54" t="s">
        <v>256</v>
      </c>
      <c r="R5707" s="54" t="s">
        <v>431</v>
      </c>
      <c r="S5707" s="71"/>
      <c r="T5707" s="54" t="s">
        <v>256</v>
      </c>
      <c r="U5707" s="71">
        <v>44606</v>
      </c>
      <c r="V5707" s="54" t="s">
        <v>256</v>
      </c>
      <c r="W5707" t="str">
        <f t="shared" si="89"/>
        <v>Feb-22</v>
      </c>
    </row>
    <row r="5708" spans="1:23" x14ac:dyDescent="0.25">
      <c r="A5708" s="54" t="s">
        <v>317</v>
      </c>
      <c r="B5708" s="54" t="s">
        <v>432</v>
      </c>
      <c r="C5708" s="54" t="s">
        <v>263</v>
      </c>
      <c r="D5708" s="54" t="s">
        <v>429</v>
      </c>
      <c r="E5708" s="54" t="s">
        <v>20181</v>
      </c>
      <c r="F5708" s="71">
        <v>44606</v>
      </c>
      <c r="G5708" s="72">
        <v>288.57</v>
      </c>
      <c r="H5708" s="72">
        <v>24542.880000000001</v>
      </c>
      <c r="I5708" s="54" t="s">
        <v>265</v>
      </c>
      <c r="J5708" s="54" t="s">
        <v>13510</v>
      </c>
      <c r="K5708" s="54" t="s">
        <v>20182</v>
      </c>
      <c r="L5708" s="54" t="s">
        <v>20183</v>
      </c>
      <c r="M5708" s="54" t="s">
        <v>20181</v>
      </c>
      <c r="N5708" s="54" t="s">
        <v>256</v>
      </c>
      <c r="O5708" s="54" t="s">
        <v>256</v>
      </c>
      <c r="P5708" s="54" t="s">
        <v>268</v>
      </c>
      <c r="Q5708" s="54" t="s">
        <v>256</v>
      </c>
      <c r="R5708" s="54" t="s">
        <v>431</v>
      </c>
      <c r="S5708" s="71"/>
      <c r="T5708" s="54" t="s">
        <v>256</v>
      </c>
      <c r="U5708" s="71">
        <v>44606</v>
      </c>
      <c r="V5708" s="54" t="s">
        <v>256</v>
      </c>
      <c r="W5708" t="str">
        <f t="shared" si="89"/>
        <v>Feb-22</v>
      </c>
    </row>
    <row r="5709" spans="1:23" x14ac:dyDescent="0.25">
      <c r="A5709" s="54" t="s">
        <v>317</v>
      </c>
      <c r="B5709" s="54" t="s">
        <v>432</v>
      </c>
      <c r="C5709" s="54" t="s">
        <v>263</v>
      </c>
      <c r="D5709" s="54" t="s">
        <v>429</v>
      </c>
      <c r="E5709" s="54" t="s">
        <v>20184</v>
      </c>
      <c r="F5709" s="71">
        <v>44607</v>
      </c>
      <c r="G5709" s="72">
        <v>511.15</v>
      </c>
      <c r="H5709" s="72">
        <v>43473.31</v>
      </c>
      <c r="I5709" s="54" t="s">
        <v>265</v>
      </c>
      <c r="J5709" s="54" t="s">
        <v>13510</v>
      </c>
      <c r="K5709" s="54" t="s">
        <v>20185</v>
      </c>
      <c r="L5709" s="54" t="s">
        <v>20186</v>
      </c>
      <c r="M5709" s="54" t="s">
        <v>20184</v>
      </c>
      <c r="N5709" s="54" t="s">
        <v>256</v>
      </c>
      <c r="O5709" s="54" t="s">
        <v>256</v>
      </c>
      <c r="P5709" s="54" t="s">
        <v>268</v>
      </c>
      <c r="Q5709" s="54" t="s">
        <v>256</v>
      </c>
      <c r="R5709" s="54" t="s">
        <v>431</v>
      </c>
      <c r="S5709" s="71"/>
      <c r="T5709" s="54" t="s">
        <v>256</v>
      </c>
      <c r="U5709" s="71">
        <v>44607</v>
      </c>
      <c r="V5709" s="54" t="s">
        <v>256</v>
      </c>
      <c r="W5709" t="str">
        <f t="shared" si="89"/>
        <v>Feb-22</v>
      </c>
    </row>
    <row r="5710" spans="1:23" x14ac:dyDescent="0.25">
      <c r="A5710" s="54" t="s">
        <v>317</v>
      </c>
      <c r="B5710" s="54" t="s">
        <v>432</v>
      </c>
      <c r="C5710" s="54" t="s">
        <v>263</v>
      </c>
      <c r="D5710" s="54" t="s">
        <v>429</v>
      </c>
      <c r="E5710" s="54" t="s">
        <v>20187</v>
      </c>
      <c r="F5710" s="71">
        <v>44601</v>
      </c>
      <c r="G5710" s="72">
        <v>1046.3699999999999</v>
      </c>
      <c r="H5710" s="72">
        <v>88993.77</v>
      </c>
      <c r="I5710" s="54" t="s">
        <v>265</v>
      </c>
      <c r="J5710" s="54" t="s">
        <v>13520</v>
      </c>
      <c r="K5710" s="54" t="s">
        <v>18660</v>
      </c>
      <c r="L5710" s="54" t="s">
        <v>20188</v>
      </c>
      <c r="M5710" s="54" t="s">
        <v>20187</v>
      </c>
      <c r="N5710" s="54" t="s">
        <v>256</v>
      </c>
      <c r="O5710" s="54" t="s">
        <v>256</v>
      </c>
      <c r="P5710" s="54" t="s">
        <v>445</v>
      </c>
      <c r="Q5710" s="54" t="s">
        <v>256</v>
      </c>
      <c r="R5710" s="54" t="s">
        <v>431</v>
      </c>
      <c r="S5710" s="71"/>
      <c r="T5710" s="54" t="s">
        <v>256</v>
      </c>
      <c r="U5710" s="71">
        <v>44601</v>
      </c>
      <c r="V5710" s="54" t="s">
        <v>256</v>
      </c>
      <c r="W5710" t="str">
        <f t="shared" si="89"/>
        <v>Feb-22</v>
      </c>
    </row>
    <row r="5711" spans="1:23" x14ac:dyDescent="0.25">
      <c r="A5711" s="54" t="s">
        <v>317</v>
      </c>
      <c r="B5711" s="54" t="s">
        <v>432</v>
      </c>
      <c r="C5711" s="54" t="s">
        <v>263</v>
      </c>
      <c r="D5711" s="54" t="s">
        <v>429</v>
      </c>
      <c r="E5711" s="54" t="s">
        <v>20189</v>
      </c>
      <c r="F5711" s="71">
        <v>44601</v>
      </c>
      <c r="G5711" s="72">
        <v>1304.6600000000001</v>
      </c>
      <c r="H5711" s="72">
        <v>110961.33</v>
      </c>
      <c r="I5711" s="54" t="s">
        <v>265</v>
      </c>
      <c r="J5711" s="54" t="s">
        <v>13520</v>
      </c>
      <c r="K5711" s="54" t="s">
        <v>18727</v>
      </c>
      <c r="L5711" s="54" t="s">
        <v>20190</v>
      </c>
      <c r="M5711" s="54" t="s">
        <v>20189</v>
      </c>
      <c r="N5711" s="54" t="s">
        <v>256</v>
      </c>
      <c r="O5711" s="54" t="s">
        <v>256</v>
      </c>
      <c r="P5711" s="54" t="s">
        <v>445</v>
      </c>
      <c r="Q5711" s="54" t="s">
        <v>256</v>
      </c>
      <c r="R5711" s="54" t="s">
        <v>431</v>
      </c>
      <c r="S5711" s="71"/>
      <c r="T5711" s="54" t="s">
        <v>256</v>
      </c>
      <c r="U5711" s="71">
        <v>44601</v>
      </c>
      <c r="V5711" s="54" t="s">
        <v>256</v>
      </c>
      <c r="W5711" t="str">
        <f t="shared" si="89"/>
        <v>Feb-22</v>
      </c>
    </row>
    <row r="5712" spans="1:23" x14ac:dyDescent="0.25">
      <c r="A5712" s="54" t="s">
        <v>317</v>
      </c>
      <c r="B5712" s="54" t="s">
        <v>432</v>
      </c>
      <c r="C5712" s="54" t="s">
        <v>263</v>
      </c>
      <c r="D5712" s="54" t="s">
        <v>429</v>
      </c>
      <c r="E5712" s="54" t="s">
        <v>20191</v>
      </c>
      <c r="F5712" s="71">
        <v>44601</v>
      </c>
      <c r="G5712" s="72">
        <v>1201.94</v>
      </c>
      <c r="H5712" s="72">
        <v>102225</v>
      </c>
      <c r="I5712" s="54" t="s">
        <v>265</v>
      </c>
      <c r="J5712" s="54" t="s">
        <v>13520</v>
      </c>
      <c r="K5712" s="54" t="s">
        <v>18730</v>
      </c>
      <c r="L5712" s="54" t="s">
        <v>20192</v>
      </c>
      <c r="M5712" s="54" t="s">
        <v>20191</v>
      </c>
      <c r="N5712" s="54" t="s">
        <v>256</v>
      </c>
      <c r="O5712" s="54" t="s">
        <v>256</v>
      </c>
      <c r="P5712" s="54" t="s">
        <v>445</v>
      </c>
      <c r="Q5712" s="54" t="s">
        <v>256</v>
      </c>
      <c r="R5712" s="54" t="s">
        <v>431</v>
      </c>
      <c r="S5712" s="71"/>
      <c r="T5712" s="54" t="s">
        <v>256</v>
      </c>
      <c r="U5712" s="71">
        <v>44601</v>
      </c>
      <c r="V5712" s="54" t="s">
        <v>256</v>
      </c>
      <c r="W5712" t="str">
        <f t="shared" si="89"/>
        <v>Feb-22</v>
      </c>
    </row>
    <row r="5713" spans="1:23" x14ac:dyDescent="0.25">
      <c r="A5713" s="54" t="s">
        <v>317</v>
      </c>
      <c r="B5713" s="54" t="s">
        <v>432</v>
      </c>
      <c r="C5713" s="54" t="s">
        <v>263</v>
      </c>
      <c r="D5713" s="54" t="s">
        <v>429</v>
      </c>
      <c r="E5713" s="54" t="s">
        <v>20193</v>
      </c>
      <c r="F5713" s="71">
        <v>44601</v>
      </c>
      <c r="G5713" s="72">
        <v>3421.34</v>
      </c>
      <c r="H5713" s="72">
        <v>290984.96999999997</v>
      </c>
      <c r="I5713" s="54" t="s">
        <v>265</v>
      </c>
      <c r="J5713" s="54" t="s">
        <v>13520</v>
      </c>
      <c r="K5713" s="54" t="s">
        <v>20194</v>
      </c>
      <c r="L5713" s="54" t="s">
        <v>20195</v>
      </c>
      <c r="M5713" s="54" t="s">
        <v>20193</v>
      </c>
      <c r="N5713" s="54" t="s">
        <v>256</v>
      </c>
      <c r="O5713" s="54" t="s">
        <v>256</v>
      </c>
      <c r="P5713" s="54" t="s">
        <v>445</v>
      </c>
      <c r="Q5713" s="54" t="s">
        <v>256</v>
      </c>
      <c r="R5713" s="54" t="s">
        <v>431</v>
      </c>
      <c r="S5713" s="71"/>
      <c r="T5713" s="54" t="s">
        <v>256</v>
      </c>
      <c r="U5713" s="71">
        <v>44601</v>
      </c>
      <c r="V5713" s="54" t="s">
        <v>256</v>
      </c>
      <c r="W5713" t="str">
        <f t="shared" si="89"/>
        <v>Feb-22</v>
      </c>
    </row>
    <row r="5714" spans="1:23" x14ac:dyDescent="0.25">
      <c r="A5714" s="54" t="s">
        <v>317</v>
      </c>
      <c r="B5714" s="54" t="s">
        <v>432</v>
      </c>
      <c r="C5714" s="54" t="s">
        <v>263</v>
      </c>
      <c r="D5714" s="54" t="s">
        <v>429</v>
      </c>
      <c r="E5714" s="54" t="s">
        <v>20196</v>
      </c>
      <c r="F5714" s="71">
        <v>44606</v>
      </c>
      <c r="G5714" s="72">
        <v>376.83</v>
      </c>
      <c r="H5714" s="72">
        <v>32049.39</v>
      </c>
      <c r="I5714" s="54" t="s">
        <v>265</v>
      </c>
      <c r="J5714" s="54" t="s">
        <v>13549</v>
      </c>
      <c r="K5714" s="54" t="s">
        <v>20197</v>
      </c>
      <c r="L5714" s="54" t="s">
        <v>20198</v>
      </c>
      <c r="M5714" s="54" t="s">
        <v>20196</v>
      </c>
      <c r="N5714" s="54" t="s">
        <v>256</v>
      </c>
      <c r="O5714" s="54" t="s">
        <v>256</v>
      </c>
      <c r="P5714" s="54" t="s">
        <v>455</v>
      </c>
      <c r="Q5714" s="54" t="s">
        <v>256</v>
      </c>
      <c r="R5714" s="54" t="s">
        <v>431</v>
      </c>
      <c r="S5714" s="71"/>
      <c r="T5714" s="54" t="s">
        <v>256</v>
      </c>
      <c r="U5714" s="71">
        <v>44606</v>
      </c>
      <c r="V5714" s="54" t="s">
        <v>256</v>
      </c>
      <c r="W5714" t="str">
        <f t="shared" si="89"/>
        <v>Feb-22</v>
      </c>
    </row>
    <row r="5715" spans="1:23" x14ac:dyDescent="0.25">
      <c r="A5715" s="54" t="s">
        <v>317</v>
      </c>
      <c r="B5715" s="54" t="s">
        <v>432</v>
      </c>
      <c r="C5715" s="54" t="s">
        <v>263</v>
      </c>
      <c r="D5715" s="54" t="s">
        <v>429</v>
      </c>
      <c r="E5715" s="54" t="s">
        <v>20199</v>
      </c>
      <c r="F5715" s="71">
        <v>44606</v>
      </c>
      <c r="G5715" s="72">
        <v>7081.67</v>
      </c>
      <c r="H5715" s="72">
        <v>602296.03</v>
      </c>
      <c r="I5715" s="54" t="s">
        <v>265</v>
      </c>
      <c r="J5715" s="54" t="s">
        <v>13549</v>
      </c>
      <c r="K5715" s="54" t="s">
        <v>20197</v>
      </c>
      <c r="L5715" s="54" t="s">
        <v>20200</v>
      </c>
      <c r="M5715" s="54" t="s">
        <v>20199</v>
      </c>
      <c r="N5715" s="54" t="s">
        <v>256</v>
      </c>
      <c r="O5715" s="54" t="s">
        <v>256</v>
      </c>
      <c r="P5715" s="54" t="s">
        <v>455</v>
      </c>
      <c r="Q5715" s="54" t="s">
        <v>256</v>
      </c>
      <c r="R5715" s="54" t="s">
        <v>431</v>
      </c>
      <c r="S5715" s="71"/>
      <c r="T5715" s="54" t="s">
        <v>256</v>
      </c>
      <c r="U5715" s="71">
        <v>44606</v>
      </c>
      <c r="V5715" s="54" t="s">
        <v>256</v>
      </c>
      <c r="W5715" t="str">
        <f t="shared" si="89"/>
        <v>Feb-22</v>
      </c>
    </row>
    <row r="5716" spans="1:23" x14ac:dyDescent="0.25">
      <c r="A5716" s="54" t="s">
        <v>317</v>
      </c>
      <c r="B5716" s="54" t="s">
        <v>432</v>
      </c>
      <c r="C5716" s="54" t="s">
        <v>263</v>
      </c>
      <c r="D5716" s="54" t="s">
        <v>429</v>
      </c>
      <c r="E5716" s="54" t="s">
        <v>20201</v>
      </c>
      <c r="F5716" s="71">
        <v>44594</v>
      </c>
      <c r="G5716" s="72">
        <v>3747.17</v>
      </c>
      <c r="H5716" s="72">
        <v>318696.81</v>
      </c>
      <c r="I5716" s="54" t="s">
        <v>265</v>
      </c>
      <c r="J5716" s="54" t="s">
        <v>13591</v>
      </c>
      <c r="K5716" s="54" t="s">
        <v>20202</v>
      </c>
      <c r="L5716" s="54" t="s">
        <v>20203</v>
      </c>
      <c r="M5716" s="54" t="s">
        <v>20201</v>
      </c>
      <c r="N5716" s="54" t="s">
        <v>256</v>
      </c>
      <c r="O5716" s="54" t="s">
        <v>256</v>
      </c>
      <c r="P5716" s="54" t="s">
        <v>264</v>
      </c>
      <c r="Q5716" s="54" t="s">
        <v>256</v>
      </c>
      <c r="R5716" s="54" t="s">
        <v>431</v>
      </c>
      <c r="S5716" s="71"/>
      <c r="T5716" s="54" t="s">
        <v>256</v>
      </c>
      <c r="U5716" s="71">
        <v>44594</v>
      </c>
      <c r="V5716" s="54" t="s">
        <v>256</v>
      </c>
      <c r="W5716" t="str">
        <f t="shared" si="89"/>
        <v>Feb-22</v>
      </c>
    </row>
    <row r="5717" spans="1:23" x14ac:dyDescent="0.25">
      <c r="A5717" s="54" t="s">
        <v>317</v>
      </c>
      <c r="B5717" s="54" t="s">
        <v>432</v>
      </c>
      <c r="C5717" s="54" t="s">
        <v>263</v>
      </c>
      <c r="D5717" s="54" t="s">
        <v>429</v>
      </c>
      <c r="E5717" s="54" t="s">
        <v>20204</v>
      </c>
      <c r="F5717" s="71">
        <v>44594</v>
      </c>
      <c r="G5717" s="72">
        <v>562.79</v>
      </c>
      <c r="H5717" s="72">
        <v>47865.29</v>
      </c>
      <c r="I5717" s="54" t="s">
        <v>265</v>
      </c>
      <c r="J5717" s="54" t="s">
        <v>13591</v>
      </c>
      <c r="K5717" s="54" t="s">
        <v>20202</v>
      </c>
      <c r="L5717" s="54" t="s">
        <v>20205</v>
      </c>
      <c r="M5717" s="54" t="s">
        <v>20204</v>
      </c>
      <c r="N5717" s="54" t="s">
        <v>256</v>
      </c>
      <c r="O5717" s="54" t="s">
        <v>256</v>
      </c>
      <c r="P5717" s="54" t="s">
        <v>264</v>
      </c>
      <c r="Q5717" s="54" t="s">
        <v>256</v>
      </c>
      <c r="R5717" s="54" t="s">
        <v>431</v>
      </c>
      <c r="S5717" s="71"/>
      <c r="T5717" s="54" t="s">
        <v>256</v>
      </c>
      <c r="U5717" s="71">
        <v>44594</v>
      </c>
      <c r="V5717" s="54" t="s">
        <v>256</v>
      </c>
      <c r="W5717" t="str">
        <f t="shared" si="89"/>
        <v>Feb-22</v>
      </c>
    </row>
    <row r="5718" spans="1:23" x14ac:dyDescent="0.25">
      <c r="A5718" s="54" t="s">
        <v>317</v>
      </c>
      <c r="B5718" s="54" t="s">
        <v>432</v>
      </c>
      <c r="C5718" s="54" t="s">
        <v>263</v>
      </c>
      <c r="D5718" s="54" t="s">
        <v>429</v>
      </c>
      <c r="E5718" s="54" t="s">
        <v>20206</v>
      </c>
      <c r="F5718" s="71">
        <v>44594</v>
      </c>
      <c r="G5718" s="72">
        <v>865.66</v>
      </c>
      <c r="H5718" s="72">
        <v>73624.38</v>
      </c>
      <c r="I5718" s="54" t="s">
        <v>265</v>
      </c>
      <c r="J5718" s="54" t="s">
        <v>13591</v>
      </c>
      <c r="K5718" s="54" t="s">
        <v>20202</v>
      </c>
      <c r="L5718" s="54" t="s">
        <v>20207</v>
      </c>
      <c r="M5718" s="54" t="s">
        <v>20206</v>
      </c>
      <c r="N5718" s="54" t="s">
        <v>256</v>
      </c>
      <c r="O5718" s="54" t="s">
        <v>256</v>
      </c>
      <c r="P5718" s="54" t="s">
        <v>264</v>
      </c>
      <c r="Q5718" s="54" t="s">
        <v>256</v>
      </c>
      <c r="R5718" s="54" t="s">
        <v>431</v>
      </c>
      <c r="S5718" s="71"/>
      <c r="T5718" s="54" t="s">
        <v>256</v>
      </c>
      <c r="U5718" s="71">
        <v>44594</v>
      </c>
      <c r="V5718" s="54" t="s">
        <v>256</v>
      </c>
      <c r="W5718" t="str">
        <f t="shared" si="89"/>
        <v>Feb-22</v>
      </c>
    </row>
    <row r="5719" spans="1:23" x14ac:dyDescent="0.25">
      <c r="A5719" s="54" t="s">
        <v>317</v>
      </c>
      <c r="B5719" s="54" t="s">
        <v>432</v>
      </c>
      <c r="C5719" s="54" t="s">
        <v>263</v>
      </c>
      <c r="D5719" s="54" t="s">
        <v>429</v>
      </c>
      <c r="E5719" s="54" t="s">
        <v>20208</v>
      </c>
      <c r="F5719" s="71">
        <v>44594</v>
      </c>
      <c r="G5719" s="72">
        <v>63.86</v>
      </c>
      <c r="H5719" s="72">
        <v>5431.29</v>
      </c>
      <c r="I5719" s="54" t="s">
        <v>265</v>
      </c>
      <c r="J5719" s="54" t="s">
        <v>13591</v>
      </c>
      <c r="K5719" s="54" t="s">
        <v>20202</v>
      </c>
      <c r="L5719" s="54" t="s">
        <v>20209</v>
      </c>
      <c r="M5719" s="54" t="s">
        <v>20208</v>
      </c>
      <c r="N5719" s="54" t="s">
        <v>256</v>
      </c>
      <c r="O5719" s="54" t="s">
        <v>256</v>
      </c>
      <c r="P5719" s="54" t="s">
        <v>264</v>
      </c>
      <c r="Q5719" s="54" t="s">
        <v>256</v>
      </c>
      <c r="R5719" s="54" t="s">
        <v>431</v>
      </c>
      <c r="S5719" s="71"/>
      <c r="T5719" s="54" t="s">
        <v>256</v>
      </c>
      <c r="U5719" s="71">
        <v>44594</v>
      </c>
      <c r="V5719" s="54" t="s">
        <v>256</v>
      </c>
      <c r="W5719" t="str">
        <f t="shared" si="89"/>
        <v>Feb-22</v>
      </c>
    </row>
    <row r="5720" spans="1:23" x14ac:dyDescent="0.25">
      <c r="A5720" s="54" t="s">
        <v>317</v>
      </c>
      <c r="B5720" s="54" t="s">
        <v>432</v>
      </c>
      <c r="C5720" s="54" t="s">
        <v>263</v>
      </c>
      <c r="D5720" s="54" t="s">
        <v>429</v>
      </c>
      <c r="E5720" s="54" t="s">
        <v>20210</v>
      </c>
      <c r="F5720" s="71">
        <v>44594</v>
      </c>
      <c r="G5720" s="72">
        <v>114.93</v>
      </c>
      <c r="H5720" s="72">
        <v>9774.7999999999993</v>
      </c>
      <c r="I5720" s="54" t="s">
        <v>265</v>
      </c>
      <c r="J5720" s="54" t="s">
        <v>13591</v>
      </c>
      <c r="K5720" s="54" t="s">
        <v>20202</v>
      </c>
      <c r="L5720" s="54" t="s">
        <v>20211</v>
      </c>
      <c r="M5720" s="54" t="s">
        <v>20210</v>
      </c>
      <c r="N5720" s="54" t="s">
        <v>256</v>
      </c>
      <c r="O5720" s="54" t="s">
        <v>256</v>
      </c>
      <c r="P5720" s="54" t="s">
        <v>264</v>
      </c>
      <c r="Q5720" s="54" t="s">
        <v>256</v>
      </c>
      <c r="R5720" s="54" t="s">
        <v>431</v>
      </c>
      <c r="S5720" s="71"/>
      <c r="T5720" s="54" t="s">
        <v>256</v>
      </c>
      <c r="U5720" s="71">
        <v>44594</v>
      </c>
      <c r="V5720" s="54" t="s">
        <v>256</v>
      </c>
      <c r="W5720" t="str">
        <f t="shared" si="89"/>
        <v>Feb-22</v>
      </c>
    </row>
    <row r="5721" spans="1:23" x14ac:dyDescent="0.25">
      <c r="A5721" s="54" t="s">
        <v>317</v>
      </c>
      <c r="B5721" s="54" t="s">
        <v>432</v>
      </c>
      <c r="C5721" s="54" t="s">
        <v>263</v>
      </c>
      <c r="D5721" s="54" t="s">
        <v>429</v>
      </c>
      <c r="E5721" s="54" t="s">
        <v>20212</v>
      </c>
      <c r="F5721" s="71">
        <v>44594</v>
      </c>
      <c r="G5721" s="72">
        <v>74.42</v>
      </c>
      <c r="H5721" s="72">
        <v>6329.42</v>
      </c>
      <c r="I5721" s="54" t="s">
        <v>265</v>
      </c>
      <c r="J5721" s="54" t="s">
        <v>13591</v>
      </c>
      <c r="K5721" s="54" t="s">
        <v>20202</v>
      </c>
      <c r="L5721" s="54" t="s">
        <v>20213</v>
      </c>
      <c r="M5721" s="54" t="s">
        <v>20212</v>
      </c>
      <c r="N5721" s="54" t="s">
        <v>256</v>
      </c>
      <c r="O5721" s="54" t="s">
        <v>256</v>
      </c>
      <c r="P5721" s="54" t="s">
        <v>264</v>
      </c>
      <c r="Q5721" s="54" t="s">
        <v>256</v>
      </c>
      <c r="R5721" s="54" t="s">
        <v>431</v>
      </c>
      <c r="S5721" s="71"/>
      <c r="T5721" s="54" t="s">
        <v>256</v>
      </c>
      <c r="U5721" s="71">
        <v>44594</v>
      </c>
      <c r="V5721" s="54" t="s">
        <v>256</v>
      </c>
      <c r="W5721" t="str">
        <f t="shared" si="89"/>
        <v>Feb-22</v>
      </c>
    </row>
    <row r="5722" spans="1:23" x14ac:dyDescent="0.25">
      <c r="A5722" s="54" t="s">
        <v>317</v>
      </c>
      <c r="B5722" s="54" t="s">
        <v>432</v>
      </c>
      <c r="C5722" s="54" t="s">
        <v>263</v>
      </c>
      <c r="D5722" s="54" t="s">
        <v>429</v>
      </c>
      <c r="E5722" s="54" t="s">
        <v>20214</v>
      </c>
      <c r="F5722" s="71">
        <v>44594</v>
      </c>
      <c r="G5722" s="72">
        <v>156.5</v>
      </c>
      <c r="H5722" s="72">
        <v>13310.33</v>
      </c>
      <c r="I5722" s="54" t="s">
        <v>265</v>
      </c>
      <c r="J5722" s="54" t="s">
        <v>13591</v>
      </c>
      <c r="K5722" s="54" t="s">
        <v>20202</v>
      </c>
      <c r="L5722" s="54" t="s">
        <v>20215</v>
      </c>
      <c r="M5722" s="54" t="s">
        <v>20214</v>
      </c>
      <c r="N5722" s="54" t="s">
        <v>256</v>
      </c>
      <c r="O5722" s="54" t="s">
        <v>256</v>
      </c>
      <c r="P5722" s="54" t="s">
        <v>264</v>
      </c>
      <c r="Q5722" s="54" t="s">
        <v>256</v>
      </c>
      <c r="R5722" s="54" t="s">
        <v>431</v>
      </c>
      <c r="S5722" s="71"/>
      <c r="T5722" s="54" t="s">
        <v>256</v>
      </c>
      <c r="U5722" s="71">
        <v>44594</v>
      </c>
      <c r="V5722" s="54" t="s">
        <v>256</v>
      </c>
      <c r="W5722" t="str">
        <f t="shared" si="89"/>
        <v>Feb-22</v>
      </c>
    </row>
    <row r="5723" spans="1:23" x14ac:dyDescent="0.25">
      <c r="A5723" s="54" t="s">
        <v>317</v>
      </c>
      <c r="B5723" s="54" t="s">
        <v>432</v>
      </c>
      <c r="C5723" s="54" t="s">
        <v>263</v>
      </c>
      <c r="D5723" s="54" t="s">
        <v>429</v>
      </c>
      <c r="E5723" s="54" t="s">
        <v>20216</v>
      </c>
      <c r="F5723" s="71">
        <v>44594</v>
      </c>
      <c r="G5723" s="72">
        <v>11289.34</v>
      </c>
      <c r="H5723" s="72">
        <v>960158.37</v>
      </c>
      <c r="I5723" s="54" t="s">
        <v>265</v>
      </c>
      <c r="J5723" s="54" t="s">
        <v>13591</v>
      </c>
      <c r="K5723" s="54" t="s">
        <v>20202</v>
      </c>
      <c r="L5723" s="54" t="s">
        <v>20217</v>
      </c>
      <c r="M5723" s="54" t="s">
        <v>20216</v>
      </c>
      <c r="N5723" s="54" t="s">
        <v>256</v>
      </c>
      <c r="O5723" s="54" t="s">
        <v>256</v>
      </c>
      <c r="P5723" s="54" t="s">
        <v>264</v>
      </c>
      <c r="Q5723" s="54" t="s">
        <v>256</v>
      </c>
      <c r="R5723" s="54" t="s">
        <v>431</v>
      </c>
      <c r="S5723" s="71"/>
      <c r="T5723" s="54" t="s">
        <v>256</v>
      </c>
      <c r="U5723" s="71">
        <v>44594</v>
      </c>
      <c r="V5723" s="54" t="s">
        <v>256</v>
      </c>
      <c r="W5723" t="str">
        <f t="shared" si="89"/>
        <v>Feb-22</v>
      </c>
    </row>
    <row r="5724" spans="1:23" x14ac:dyDescent="0.25">
      <c r="A5724" s="54" t="s">
        <v>317</v>
      </c>
      <c r="B5724" s="54" t="s">
        <v>432</v>
      </c>
      <c r="C5724" s="54" t="s">
        <v>263</v>
      </c>
      <c r="D5724" s="54" t="s">
        <v>429</v>
      </c>
      <c r="E5724" s="54" t="s">
        <v>20218</v>
      </c>
      <c r="F5724" s="71">
        <v>44601</v>
      </c>
      <c r="G5724" s="72">
        <v>43.55</v>
      </c>
      <c r="H5724" s="72">
        <v>3703.93</v>
      </c>
      <c r="I5724" s="54" t="s">
        <v>265</v>
      </c>
      <c r="J5724" s="54" t="s">
        <v>13591</v>
      </c>
      <c r="K5724" s="54" t="s">
        <v>20219</v>
      </c>
      <c r="L5724" s="54" t="s">
        <v>20220</v>
      </c>
      <c r="M5724" s="54" t="s">
        <v>20218</v>
      </c>
      <c r="N5724" s="54" t="s">
        <v>256</v>
      </c>
      <c r="O5724" s="54" t="s">
        <v>256</v>
      </c>
      <c r="P5724" s="54" t="s">
        <v>264</v>
      </c>
      <c r="Q5724" s="54" t="s">
        <v>256</v>
      </c>
      <c r="R5724" s="54" t="s">
        <v>431</v>
      </c>
      <c r="S5724" s="71"/>
      <c r="T5724" s="54" t="s">
        <v>256</v>
      </c>
      <c r="U5724" s="71">
        <v>44601</v>
      </c>
      <c r="V5724" s="54" t="s">
        <v>256</v>
      </c>
      <c r="W5724" t="str">
        <f t="shared" si="89"/>
        <v>Feb-22</v>
      </c>
    </row>
    <row r="5725" spans="1:23" x14ac:dyDescent="0.25">
      <c r="A5725" s="54" t="s">
        <v>317</v>
      </c>
      <c r="B5725" s="54" t="s">
        <v>432</v>
      </c>
      <c r="C5725" s="54" t="s">
        <v>263</v>
      </c>
      <c r="D5725" s="54" t="s">
        <v>429</v>
      </c>
      <c r="E5725" s="54" t="s">
        <v>20221</v>
      </c>
      <c r="F5725" s="71">
        <v>44601</v>
      </c>
      <c r="G5725" s="72">
        <v>2933.79</v>
      </c>
      <c r="H5725" s="72">
        <v>249518.84</v>
      </c>
      <c r="I5725" s="54" t="s">
        <v>265</v>
      </c>
      <c r="J5725" s="54" t="s">
        <v>13591</v>
      </c>
      <c r="K5725" s="54" t="s">
        <v>20222</v>
      </c>
      <c r="L5725" s="54" t="s">
        <v>20223</v>
      </c>
      <c r="M5725" s="54" t="s">
        <v>20221</v>
      </c>
      <c r="N5725" s="54" t="s">
        <v>256</v>
      </c>
      <c r="O5725" s="54" t="s">
        <v>256</v>
      </c>
      <c r="P5725" s="54" t="s">
        <v>264</v>
      </c>
      <c r="Q5725" s="54" t="s">
        <v>256</v>
      </c>
      <c r="R5725" s="54" t="s">
        <v>431</v>
      </c>
      <c r="S5725" s="71"/>
      <c r="T5725" s="54" t="s">
        <v>256</v>
      </c>
      <c r="U5725" s="71">
        <v>44601</v>
      </c>
      <c r="V5725" s="54" t="s">
        <v>256</v>
      </c>
      <c r="W5725" t="str">
        <f t="shared" si="89"/>
        <v>Feb-22</v>
      </c>
    </row>
    <row r="5726" spans="1:23" x14ac:dyDescent="0.25">
      <c r="A5726" s="54" t="s">
        <v>317</v>
      </c>
      <c r="B5726" s="54" t="s">
        <v>432</v>
      </c>
      <c r="C5726" s="54" t="s">
        <v>263</v>
      </c>
      <c r="D5726" s="54" t="s">
        <v>429</v>
      </c>
      <c r="E5726" s="54" t="s">
        <v>20224</v>
      </c>
      <c r="F5726" s="71">
        <v>44601</v>
      </c>
      <c r="G5726" s="72">
        <v>190.38</v>
      </c>
      <c r="H5726" s="72">
        <v>16191.82</v>
      </c>
      <c r="I5726" s="54" t="s">
        <v>265</v>
      </c>
      <c r="J5726" s="54" t="s">
        <v>13591</v>
      </c>
      <c r="K5726" s="54" t="s">
        <v>20222</v>
      </c>
      <c r="L5726" s="54" t="s">
        <v>20225</v>
      </c>
      <c r="M5726" s="54" t="s">
        <v>20224</v>
      </c>
      <c r="N5726" s="54" t="s">
        <v>256</v>
      </c>
      <c r="O5726" s="54" t="s">
        <v>256</v>
      </c>
      <c r="P5726" s="54" t="s">
        <v>264</v>
      </c>
      <c r="Q5726" s="54" t="s">
        <v>256</v>
      </c>
      <c r="R5726" s="54" t="s">
        <v>431</v>
      </c>
      <c r="S5726" s="71"/>
      <c r="T5726" s="54" t="s">
        <v>256</v>
      </c>
      <c r="U5726" s="71">
        <v>44601</v>
      </c>
      <c r="V5726" s="54" t="s">
        <v>256</v>
      </c>
      <c r="W5726" t="str">
        <f t="shared" si="89"/>
        <v>Feb-22</v>
      </c>
    </row>
    <row r="5727" spans="1:23" x14ac:dyDescent="0.25">
      <c r="A5727" s="54" t="s">
        <v>317</v>
      </c>
      <c r="B5727" s="54" t="s">
        <v>432</v>
      </c>
      <c r="C5727" s="54" t="s">
        <v>263</v>
      </c>
      <c r="D5727" s="54" t="s">
        <v>429</v>
      </c>
      <c r="E5727" s="54" t="s">
        <v>20226</v>
      </c>
      <c r="F5727" s="71">
        <v>44605</v>
      </c>
      <c r="G5727" s="72">
        <v>4405.07</v>
      </c>
      <c r="H5727" s="72">
        <v>374651.2</v>
      </c>
      <c r="I5727" s="54" t="s">
        <v>265</v>
      </c>
      <c r="J5727" s="54" t="s">
        <v>13591</v>
      </c>
      <c r="K5727" s="54" t="s">
        <v>20222</v>
      </c>
      <c r="L5727" s="54" t="s">
        <v>20227</v>
      </c>
      <c r="M5727" s="54" t="s">
        <v>20226</v>
      </c>
      <c r="N5727" s="54" t="s">
        <v>256</v>
      </c>
      <c r="O5727" s="54" t="s">
        <v>256</v>
      </c>
      <c r="P5727" s="54" t="s">
        <v>264</v>
      </c>
      <c r="Q5727" s="54" t="s">
        <v>256</v>
      </c>
      <c r="R5727" s="54" t="s">
        <v>431</v>
      </c>
      <c r="S5727" s="71"/>
      <c r="T5727" s="54" t="s">
        <v>256</v>
      </c>
      <c r="U5727" s="71">
        <v>44605</v>
      </c>
      <c r="V5727" s="54" t="s">
        <v>256</v>
      </c>
      <c r="W5727" t="str">
        <f t="shared" si="89"/>
        <v>Feb-22</v>
      </c>
    </row>
    <row r="5728" spans="1:23" x14ac:dyDescent="0.25">
      <c r="A5728" s="54" t="s">
        <v>317</v>
      </c>
      <c r="B5728" s="54" t="s">
        <v>432</v>
      </c>
      <c r="C5728" s="54" t="s">
        <v>263</v>
      </c>
      <c r="D5728" s="54" t="s">
        <v>429</v>
      </c>
      <c r="E5728" s="54" t="s">
        <v>20228</v>
      </c>
      <c r="F5728" s="71">
        <v>44601</v>
      </c>
      <c r="G5728" s="72">
        <v>455.97</v>
      </c>
      <c r="H5728" s="72">
        <v>38780.25</v>
      </c>
      <c r="I5728" s="54" t="s">
        <v>265</v>
      </c>
      <c r="J5728" s="54" t="s">
        <v>13591</v>
      </c>
      <c r="K5728" s="54" t="s">
        <v>20229</v>
      </c>
      <c r="L5728" s="54" t="s">
        <v>20230</v>
      </c>
      <c r="M5728" s="54" t="s">
        <v>20228</v>
      </c>
      <c r="N5728" s="54" t="s">
        <v>256</v>
      </c>
      <c r="O5728" s="54" t="s">
        <v>256</v>
      </c>
      <c r="P5728" s="54" t="s">
        <v>264</v>
      </c>
      <c r="Q5728" s="54" t="s">
        <v>256</v>
      </c>
      <c r="R5728" s="54" t="s">
        <v>431</v>
      </c>
      <c r="S5728" s="71"/>
      <c r="T5728" s="54" t="s">
        <v>256</v>
      </c>
      <c r="U5728" s="71">
        <v>44601</v>
      </c>
      <c r="V5728" s="54" t="s">
        <v>256</v>
      </c>
      <c r="W5728" t="str">
        <f t="shared" si="89"/>
        <v>Feb-22</v>
      </c>
    </row>
    <row r="5729" spans="1:23" x14ac:dyDescent="0.25">
      <c r="A5729" s="54" t="s">
        <v>317</v>
      </c>
      <c r="B5729" s="54" t="s">
        <v>432</v>
      </c>
      <c r="C5729" s="54" t="s">
        <v>263</v>
      </c>
      <c r="D5729" s="54" t="s">
        <v>429</v>
      </c>
      <c r="E5729" s="54" t="s">
        <v>20231</v>
      </c>
      <c r="F5729" s="71">
        <v>44601</v>
      </c>
      <c r="G5729" s="72">
        <v>237.1</v>
      </c>
      <c r="H5729" s="72">
        <v>20165.36</v>
      </c>
      <c r="I5729" s="54" t="s">
        <v>265</v>
      </c>
      <c r="J5729" s="54" t="s">
        <v>13591</v>
      </c>
      <c r="K5729" s="54" t="s">
        <v>20229</v>
      </c>
      <c r="L5729" s="54" t="s">
        <v>20232</v>
      </c>
      <c r="M5729" s="54" t="s">
        <v>20231</v>
      </c>
      <c r="N5729" s="54" t="s">
        <v>256</v>
      </c>
      <c r="O5729" s="54" t="s">
        <v>256</v>
      </c>
      <c r="P5729" s="54" t="s">
        <v>264</v>
      </c>
      <c r="Q5729" s="54" t="s">
        <v>256</v>
      </c>
      <c r="R5729" s="54" t="s">
        <v>431</v>
      </c>
      <c r="S5729" s="71"/>
      <c r="T5729" s="54" t="s">
        <v>256</v>
      </c>
      <c r="U5729" s="71">
        <v>44601</v>
      </c>
      <c r="V5729" s="54" t="s">
        <v>256</v>
      </c>
      <c r="W5729" t="str">
        <f t="shared" si="89"/>
        <v>Feb-22</v>
      </c>
    </row>
    <row r="5730" spans="1:23" x14ac:dyDescent="0.25">
      <c r="A5730" s="54" t="s">
        <v>317</v>
      </c>
      <c r="B5730" s="54" t="s">
        <v>432</v>
      </c>
      <c r="C5730" s="54" t="s">
        <v>263</v>
      </c>
      <c r="D5730" s="54" t="s">
        <v>429</v>
      </c>
      <c r="E5730" s="54" t="s">
        <v>20233</v>
      </c>
      <c r="F5730" s="71">
        <v>44601</v>
      </c>
      <c r="G5730" s="72">
        <v>419.9</v>
      </c>
      <c r="H5730" s="72">
        <v>35712.5</v>
      </c>
      <c r="I5730" s="54" t="s">
        <v>265</v>
      </c>
      <c r="J5730" s="54" t="s">
        <v>13591</v>
      </c>
      <c r="K5730" s="54" t="s">
        <v>20229</v>
      </c>
      <c r="L5730" s="54" t="s">
        <v>20234</v>
      </c>
      <c r="M5730" s="54" t="s">
        <v>20233</v>
      </c>
      <c r="N5730" s="54" t="s">
        <v>256</v>
      </c>
      <c r="O5730" s="54" t="s">
        <v>256</v>
      </c>
      <c r="P5730" s="54" t="s">
        <v>264</v>
      </c>
      <c r="Q5730" s="54" t="s">
        <v>256</v>
      </c>
      <c r="R5730" s="54" t="s">
        <v>431</v>
      </c>
      <c r="S5730" s="71"/>
      <c r="T5730" s="54" t="s">
        <v>256</v>
      </c>
      <c r="U5730" s="71">
        <v>44601</v>
      </c>
      <c r="V5730" s="54" t="s">
        <v>256</v>
      </c>
      <c r="W5730" t="str">
        <f t="shared" si="89"/>
        <v>Feb-22</v>
      </c>
    </row>
    <row r="5731" spans="1:23" x14ac:dyDescent="0.25">
      <c r="A5731" s="54" t="s">
        <v>317</v>
      </c>
      <c r="B5731" s="54" t="s">
        <v>432</v>
      </c>
      <c r="C5731" s="54" t="s">
        <v>263</v>
      </c>
      <c r="D5731" s="54" t="s">
        <v>429</v>
      </c>
      <c r="E5731" s="54" t="s">
        <v>20235</v>
      </c>
      <c r="F5731" s="71">
        <v>44601</v>
      </c>
      <c r="G5731" s="72">
        <v>626.45000000000005</v>
      </c>
      <c r="H5731" s="72">
        <v>53279.57</v>
      </c>
      <c r="I5731" s="54" t="s">
        <v>265</v>
      </c>
      <c r="J5731" s="54" t="s">
        <v>13591</v>
      </c>
      <c r="K5731" s="54" t="s">
        <v>20229</v>
      </c>
      <c r="L5731" s="54" t="s">
        <v>20236</v>
      </c>
      <c r="M5731" s="54" t="s">
        <v>20235</v>
      </c>
      <c r="N5731" s="54" t="s">
        <v>256</v>
      </c>
      <c r="O5731" s="54" t="s">
        <v>256</v>
      </c>
      <c r="P5731" s="54" t="s">
        <v>264</v>
      </c>
      <c r="Q5731" s="54" t="s">
        <v>256</v>
      </c>
      <c r="R5731" s="54" t="s">
        <v>431</v>
      </c>
      <c r="S5731" s="71"/>
      <c r="T5731" s="54" t="s">
        <v>256</v>
      </c>
      <c r="U5731" s="71">
        <v>44601</v>
      </c>
      <c r="V5731" s="54" t="s">
        <v>256</v>
      </c>
      <c r="W5731" t="str">
        <f t="shared" si="89"/>
        <v>Feb-22</v>
      </c>
    </row>
    <row r="5732" spans="1:23" x14ac:dyDescent="0.25">
      <c r="A5732" s="54" t="s">
        <v>317</v>
      </c>
      <c r="B5732" s="54" t="s">
        <v>432</v>
      </c>
      <c r="C5732" s="54" t="s">
        <v>263</v>
      </c>
      <c r="D5732" s="54" t="s">
        <v>429</v>
      </c>
      <c r="E5732" s="54" t="s">
        <v>20237</v>
      </c>
      <c r="F5732" s="71">
        <v>44601</v>
      </c>
      <c r="G5732" s="72">
        <v>743.76</v>
      </c>
      <c r="H5732" s="72">
        <v>63256.79</v>
      </c>
      <c r="I5732" s="54" t="s">
        <v>265</v>
      </c>
      <c r="J5732" s="54" t="s">
        <v>13591</v>
      </c>
      <c r="K5732" s="54" t="s">
        <v>20229</v>
      </c>
      <c r="L5732" s="54" t="s">
        <v>20238</v>
      </c>
      <c r="M5732" s="54" t="s">
        <v>20237</v>
      </c>
      <c r="N5732" s="54" t="s">
        <v>256</v>
      </c>
      <c r="O5732" s="54" t="s">
        <v>256</v>
      </c>
      <c r="P5732" s="54" t="s">
        <v>264</v>
      </c>
      <c r="Q5732" s="54" t="s">
        <v>256</v>
      </c>
      <c r="R5732" s="54" t="s">
        <v>431</v>
      </c>
      <c r="S5732" s="71"/>
      <c r="T5732" s="54" t="s">
        <v>256</v>
      </c>
      <c r="U5732" s="71">
        <v>44601</v>
      </c>
      <c r="V5732" s="54" t="s">
        <v>256</v>
      </c>
      <c r="W5732" t="str">
        <f t="shared" si="89"/>
        <v>Feb-22</v>
      </c>
    </row>
    <row r="5733" spans="1:23" x14ac:dyDescent="0.25">
      <c r="A5733" s="54" t="s">
        <v>317</v>
      </c>
      <c r="B5733" s="54" t="s">
        <v>432</v>
      </c>
      <c r="C5733" s="54" t="s">
        <v>263</v>
      </c>
      <c r="D5733" s="54" t="s">
        <v>429</v>
      </c>
      <c r="E5733" s="54" t="s">
        <v>20239</v>
      </c>
      <c r="F5733" s="71">
        <v>44605</v>
      </c>
      <c r="G5733" s="72">
        <v>423.12</v>
      </c>
      <c r="H5733" s="72">
        <v>35986.36</v>
      </c>
      <c r="I5733" s="54" t="s">
        <v>265</v>
      </c>
      <c r="J5733" s="54" t="s">
        <v>13591</v>
      </c>
      <c r="K5733" s="54" t="s">
        <v>20229</v>
      </c>
      <c r="L5733" s="54" t="s">
        <v>20240</v>
      </c>
      <c r="M5733" s="54" t="s">
        <v>20239</v>
      </c>
      <c r="N5733" s="54" t="s">
        <v>256</v>
      </c>
      <c r="O5733" s="54" t="s">
        <v>256</v>
      </c>
      <c r="P5733" s="54" t="s">
        <v>264</v>
      </c>
      <c r="Q5733" s="54" t="s">
        <v>256</v>
      </c>
      <c r="R5733" s="54" t="s">
        <v>431</v>
      </c>
      <c r="S5733" s="71"/>
      <c r="T5733" s="54" t="s">
        <v>256</v>
      </c>
      <c r="U5733" s="71">
        <v>44605</v>
      </c>
      <c r="V5733" s="54" t="s">
        <v>256</v>
      </c>
      <c r="W5733" t="str">
        <f t="shared" si="89"/>
        <v>Feb-22</v>
      </c>
    </row>
    <row r="5734" spans="1:23" x14ac:dyDescent="0.25">
      <c r="A5734" s="54" t="s">
        <v>317</v>
      </c>
      <c r="B5734" s="54" t="s">
        <v>432</v>
      </c>
      <c r="C5734" s="54" t="s">
        <v>263</v>
      </c>
      <c r="D5734" s="54" t="s">
        <v>429</v>
      </c>
      <c r="E5734" s="54" t="s">
        <v>20241</v>
      </c>
      <c r="F5734" s="71">
        <v>44606</v>
      </c>
      <c r="G5734" s="72">
        <v>1966.73</v>
      </c>
      <c r="H5734" s="72">
        <v>167270.39000000001</v>
      </c>
      <c r="I5734" s="54" t="s">
        <v>265</v>
      </c>
      <c r="J5734" s="54" t="s">
        <v>13591</v>
      </c>
      <c r="K5734" s="54" t="s">
        <v>20242</v>
      </c>
      <c r="L5734" s="54" t="s">
        <v>20243</v>
      </c>
      <c r="M5734" s="54" t="s">
        <v>20241</v>
      </c>
      <c r="N5734" s="54" t="s">
        <v>256</v>
      </c>
      <c r="O5734" s="54" t="s">
        <v>256</v>
      </c>
      <c r="P5734" s="54" t="s">
        <v>264</v>
      </c>
      <c r="Q5734" s="54" t="s">
        <v>256</v>
      </c>
      <c r="R5734" s="54" t="s">
        <v>431</v>
      </c>
      <c r="S5734" s="71"/>
      <c r="T5734" s="54" t="s">
        <v>256</v>
      </c>
      <c r="U5734" s="71">
        <v>44606</v>
      </c>
      <c r="V5734" s="54" t="s">
        <v>256</v>
      </c>
      <c r="W5734" t="str">
        <f t="shared" si="89"/>
        <v>Feb-22</v>
      </c>
    </row>
    <row r="5735" spans="1:23" x14ac:dyDescent="0.25">
      <c r="A5735" s="54" t="s">
        <v>317</v>
      </c>
      <c r="B5735" s="54" t="s">
        <v>432</v>
      </c>
      <c r="C5735" s="54" t="s">
        <v>263</v>
      </c>
      <c r="D5735" s="54" t="s">
        <v>429</v>
      </c>
      <c r="E5735" s="54" t="s">
        <v>20244</v>
      </c>
      <c r="F5735" s="71">
        <v>44606</v>
      </c>
      <c r="G5735" s="72">
        <v>370.53</v>
      </c>
      <c r="H5735" s="72">
        <v>31513.58</v>
      </c>
      <c r="I5735" s="54" t="s">
        <v>265</v>
      </c>
      <c r="J5735" s="54" t="s">
        <v>13591</v>
      </c>
      <c r="K5735" s="54" t="s">
        <v>20242</v>
      </c>
      <c r="L5735" s="54" t="s">
        <v>20245</v>
      </c>
      <c r="M5735" s="54" t="s">
        <v>20244</v>
      </c>
      <c r="N5735" s="54" t="s">
        <v>256</v>
      </c>
      <c r="O5735" s="54" t="s">
        <v>256</v>
      </c>
      <c r="P5735" s="54" t="s">
        <v>264</v>
      </c>
      <c r="Q5735" s="54" t="s">
        <v>256</v>
      </c>
      <c r="R5735" s="54" t="s">
        <v>431</v>
      </c>
      <c r="S5735" s="71"/>
      <c r="T5735" s="54" t="s">
        <v>256</v>
      </c>
      <c r="U5735" s="71">
        <v>44606</v>
      </c>
      <c r="V5735" s="54" t="s">
        <v>256</v>
      </c>
      <c r="W5735" t="str">
        <f t="shared" si="89"/>
        <v>Feb-22</v>
      </c>
    </row>
    <row r="5736" spans="1:23" x14ac:dyDescent="0.25">
      <c r="A5736" s="54" t="s">
        <v>318</v>
      </c>
      <c r="B5736" s="54" t="s">
        <v>432</v>
      </c>
      <c r="C5736" s="54" t="s">
        <v>263</v>
      </c>
      <c r="D5736" s="54" t="s">
        <v>429</v>
      </c>
      <c r="E5736" s="54" t="s">
        <v>20246</v>
      </c>
      <c r="F5736" s="71">
        <v>44597</v>
      </c>
      <c r="G5736" s="72">
        <v>34004.879999999997</v>
      </c>
      <c r="H5736" s="72">
        <v>2892115.04</v>
      </c>
      <c r="I5736" s="54" t="s">
        <v>265</v>
      </c>
      <c r="J5736" s="54" t="s">
        <v>20247</v>
      </c>
      <c r="K5736" s="54" t="s">
        <v>20248</v>
      </c>
      <c r="L5736" s="54" t="s">
        <v>20249</v>
      </c>
      <c r="M5736" s="54" t="s">
        <v>20246</v>
      </c>
      <c r="N5736" s="54" t="s">
        <v>256</v>
      </c>
      <c r="O5736" s="54" t="s">
        <v>256</v>
      </c>
      <c r="P5736" s="54" t="s">
        <v>450</v>
      </c>
      <c r="Q5736" s="54" t="s">
        <v>256</v>
      </c>
      <c r="R5736" s="54" t="s">
        <v>431</v>
      </c>
      <c r="S5736" s="71"/>
      <c r="T5736" s="54" t="s">
        <v>256</v>
      </c>
      <c r="U5736" s="71">
        <v>44597</v>
      </c>
      <c r="V5736" s="54" t="s">
        <v>256</v>
      </c>
      <c r="W5736" t="str">
        <f t="shared" si="89"/>
        <v>Feb-22</v>
      </c>
    </row>
    <row r="5737" spans="1:23" x14ac:dyDescent="0.25">
      <c r="A5737" s="54" t="s">
        <v>318</v>
      </c>
      <c r="B5737" s="54" t="s">
        <v>432</v>
      </c>
      <c r="C5737" s="54" t="s">
        <v>263</v>
      </c>
      <c r="D5737" s="54" t="s">
        <v>429</v>
      </c>
      <c r="E5737" s="54" t="s">
        <v>20250</v>
      </c>
      <c r="F5737" s="71">
        <v>44607</v>
      </c>
      <c r="G5737" s="72">
        <v>104384.16</v>
      </c>
      <c r="H5737" s="72">
        <v>8877872.8100000005</v>
      </c>
      <c r="I5737" s="54" t="s">
        <v>265</v>
      </c>
      <c r="J5737" s="54" t="s">
        <v>20247</v>
      </c>
      <c r="K5737" s="54" t="s">
        <v>20251</v>
      </c>
      <c r="L5737" s="54" t="s">
        <v>20252</v>
      </c>
      <c r="M5737" s="54" t="s">
        <v>20250</v>
      </c>
      <c r="N5737" s="54" t="s">
        <v>256</v>
      </c>
      <c r="O5737" s="54" t="s">
        <v>256</v>
      </c>
      <c r="P5737" s="54" t="s">
        <v>450</v>
      </c>
      <c r="Q5737" s="54" t="s">
        <v>256</v>
      </c>
      <c r="R5737" s="54" t="s">
        <v>431</v>
      </c>
      <c r="S5737" s="71"/>
      <c r="T5737" s="54" t="s">
        <v>256</v>
      </c>
      <c r="U5737" s="71">
        <v>44607</v>
      </c>
      <c r="V5737" s="54" t="s">
        <v>256</v>
      </c>
      <c r="W5737" t="str">
        <f t="shared" si="89"/>
        <v>Feb-22</v>
      </c>
    </row>
    <row r="5738" spans="1:23" x14ac:dyDescent="0.25">
      <c r="A5738" s="54" t="s">
        <v>317</v>
      </c>
      <c r="B5738" s="54" t="s">
        <v>432</v>
      </c>
      <c r="C5738" s="54" t="s">
        <v>263</v>
      </c>
      <c r="D5738" s="54" t="s">
        <v>429</v>
      </c>
      <c r="E5738" s="54" t="s">
        <v>20253</v>
      </c>
      <c r="F5738" s="71">
        <v>44604</v>
      </c>
      <c r="G5738" s="72">
        <v>3002.74</v>
      </c>
      <c r="H5738" s="72">
        <v>255383.04000000001</v>
      </c>
      <c r="I5738" s="54" t="s">
        <v>265</v>
      </c>
      <c r="J5738" s="54" t="s">
        <v>13647</v>
      </c>
      <c r="K5738" s="54" t="s">
        <v>20254</v>
      </c>
      <c r="L5738" s="54" t="s">
        <v>20255</v>
      </c>
      <c r="M5738" s="54" t="s">
        <v>20253</v>
      </c>
      <c r="N5738" s="54" t="s">
        <v>256</v>
      </c>
      <c r="O5738" s="54" t="s">
        <v>256</v>
      </c>
      <c r="P5738" s="54" t="s">
        <v>454</v>
      </c>
      <c r="Q5738" s="54" t="s">
        <v>256</v>
      </c>
      <c r="R5738" s="54" t="s">
        <v>431</v>
      </c>
      <c r="S5738" s="71"/>
      <c r="T5738" s="54" t="s">
        <v>256</v>
      </c>
      <c r="U5738" s="71">
        <v>44604</v>
      </c>
      <c r="V5738" s="54" t="s">
        <v>256</v>
      </c>
      <c r="W5738" t="str">
        <f t="shared" si="89"/>
        <v>Feb-22</v>
      </c>
    </row>
    <row r="5739" spans="1:23" x14ac:dyDescent="0.25">
      <c r="A5739" s="54" t="s">
        <v>317</v>
      </c>
      <c r="B5739" s="54" t="s">
        <v>432</v>
      </c>
      <c r="C5739" s="54" t="s">
        <v>263</v>
      </c>
      <c r="D5739" s="54" t="s">
        <v>429</v>
      </c>
      <c r="E5739" s="54" t="s">
        <v>20256</v>
      </c>
      <c r="F5739" s="71">
        <v>44604</v>
      </c>
      <c r="G5739" s="72">
        <v>613.72</v>
      </c>
      <c r="H5739" s="72">
        <v>52196.89</v>
      </c>
      <c r="I5739" s="54" t="s">
        <v>265</v>
      </c>
      <c r="J5739" s="54" t="s">
        <v>13647</v>
      </c>
      <c r="K5739" s="54" t="s">
        <v>20257</v>
      </c>
      <c r="L5739" s="54" t="s">
        <v>20258</v>
      </c>
      <c r="M5739" s="54" t="s">
        <v>20256</v>
      </c>
      <c r="N5739" s="54" t="s">
        <v>256</v>
      </c>
      <c r="O5739" s="54" t="s">
        <v>256</v>
      </c>
      <c r="P5739" s="54" t="s">
        <v>454</v>
      </c>
      <c r="Q5739" s="54" t="s">
        <v>256</v>
      </c>
      <c r="R5739" s="54" t="s">
        <v>431</v>
      </c>
      <c r="S5739" s="71"/>
      <c r="T5739" s="54" t="s">
        <v>256</v>
      </c>
      <c r="U5739" s="71">
        <v>44604</v>
      </c>
      <c r="V5739" s="54" t="s">
        <v>256</v>
      </c>
      <c r="W5739" t="str">
        <f t="shared" si="89"/>
        <v>Feb-22</v>
      </c>
    </row>
    <row r="5740" spans="1:23" x14ac:dyDescent="0.25">
      <c r="A5740" s="54" t="s">
        <v>317</v>
      </c>
      <c r="B5740" s="54" t="s">
        <v>432</v>
      </c>
      <c r="C5740" s="54" t="s">
        <v>263</v>
      </c>
      <c r="D5740" s="54" t="s">
        <v>429</v>
      </c>
      <c r="E5740" s="54" t="s">
        <v>20259</v>
      </c>
      <c r="F5740" s="71">
        <v>44605</v>
      </c>
      <c r="G5740" s="72">
        <v>2672.74</v>
      </c>
      <c r="H5740" s="72">
        <v>227316.54</v>
      </c>
      <c r="I5740" s="54" t="s">
        <v>265</v>
      </c>
      <c r="J5740" s="54" t="s">
        <v>13647</v>
      </c>
      <c r="K5740" s="54" t="s">
        <v>20260</v>
      </c>
      <c r="L5740" s="54" t="s">
        <v>20261</v>
      </c>
      <c r="M5740" s="54" t="s">
        <v>20259</v>
      </c>
      <c r="N5740" s="54" t="s">
        <v>256</v>
      </c>
      <c r="O5740" s="54" t="s">
        <v>256</v>
      </c>
      <c r="P5740" s="54" t="s">
        <v>454</v>
      </c>
      <c r="Q5740" s="54" t="s">
        <v>256</v>
      </c>
      <c r="R5740" s="54" t="s">
        <v>431</v>
      </c>
      <c r="S5740" s="71"/>
      <c r="T5740" s="54" t="s">
        <v>256</v>
      </c>
      <c r="U5740" s="71">
        <v>44605</v>
      </c>
      <c r="V5740" s="54" t="s">
        <v>256</v>
      </c>
      <c r="W5740" t="str">
        <f t="shared" si="89"/>
        <v>Feb-22</v>
      </c>
    </row>
    <row r="5741" spans="1:23" x14ac:dyDescent="0.25">
      <c r="A5741" s="54" t="s">
        <v>317</v>
      </c>
      <c r="B5741" s="54" t="s">
        <v>432</v>
      </c>
      <c r="C5741" s="54" t="s">
        <v>263</v>
      </c>
      <c r="D5741" s="54" t="s">
        <v>429</v>
      </c>
      <c r="E5741" s="54" t="s">
        <v>20262</v>
      </c>
      <c r="F5741" s="71">
        <v>44605</v>
      </c>
      <c r="G5741" s="72">
        <v>95.8</v>
      </c>
      <c r="H5741" s="72">
        <v>8147.79</v>
      </c>
      <c r="I5741" s="54" t="s">
        <v>265</v>
      </c>
      <c r="J5741" s="54" t="s">
        <v>13647</v>
      </c>
      <c r="K5741" s="54" t="s">
        <v>20263</v>
      </c>
      <c r="L5741" s="54" t="s">
        <v>20264</v>
      </c>
      <c r="M5741" s="54" t="s">
        <v>20262</v>
      </c>
      <c r="N5741" s="54" t="s">
        <v>256</v>
      </c>
      <c r="O5741" s="54" t="s">
        <v>256</v>
      </c>
      <c r="P5741" s="54" t="s">
        <v>454</v>
      </c>
      <c r="Q5741" s="54" t="s">
        <v>256</v>
      </c>
      <c r="R5741" s="54" t="s">
        <v>431</v>
      </c>
      <c r="S5741" s="71"/>
      <c r="T5741" s="54" t="s">
        <v>256</v>
      </c>
      <c r="U5741" s="71">
        <v>44605</v>
      </c>
      <c r="V5741" s="54" t="s">
        <v>256</v>
      </c>
      <c r="W5741" t="str">
        <f t="shared" si="89"/>
        <v>Feb-22</v>
      </c>
    </row>
    <row r="5742" spans="1:23" x14ac:dyDescent="0.25">
      <c r="A5742" s="54" t="s">
        <v>317</v>
      </c>
      <c r="B5742" s="54" t="s">
        <v>432</v>
      </c>
      <c r="C5742" s="54" t="s">
        <v>263</v>
      </c>
      <c r="D5742" s="54" t="s">
        <v>429</v>
      </c>
      <c r="E5742" s="54" t="s">
        <v>20265</v>
      </c>
      <c r="F5742" s="71">
        <v>44605</v>
      </c>
      <c r="G5742" s="72">
        <v>166.15</v>
      </c>
      <c r="H5742" s="72">
        <v>14131.06</v>
      </c>
      <c r="I5742" s="54" t="s">
        <v>265</v>
      </c>
      <c r="J5742" s="54" t="s">
        <v>13647</v>
      </c>
      <c r="K5742" s="54" t="s">
        <v>20266</v>
      </c>
      <c r="L5742" s="54" t="s">
        <v>20267</v>
      </c>
      <c r="M5742" s="54" t="s">
        <v>20265</v>
      </c>
      <c r="N5742" s="54" t="s">
        <v>256</v>
      </c>
      <c r="O5742" s="54" t="s">
        <v>256</v>
      </c>
      <c r="P5742" s="54" t="s">
        <v>454</v>
      </c>
      <c r="Q5742" s="54" t="s">
        <v>256</v>
      </c>
      <c r="R5742" s="54" t="s">
        <v>431</v>
      </c>
      <c r="S5742" s="71"/>
      <c r="T5742" s="54" t="s">
        <v>256</v>
      </c>
      <c r="U5742" s="71">
        <v>44605</v>
      </c>
      <c r="V5742" s="54" t="s">
        <v>256</v>
      </c>
      <c r="W5742" t="str">
        <f t="shared" si="89"/>
        <v>Feb-22</v>
      </c>
    </row>
    <row r="5743" spans="1:23" x14ac:dyDescent="0.25">
      <c r="A5743" s="54" t="s">
        <v>317</v>
      </c>
      <c r="B5743" s="54" t="s">
        <v>432</v>
      </c>
      <c r="C5743" s="54" t="s">
        <v>263</v>
      </c>
      <c r="D5743" s="54" t="s">
        <v>429</v>
      </c>
      <c r="E5743" s="54" t="s">
        <v>20268</v>
      </c>
      <c r="F5743" s="71">
        <v>44605</v>
      </c>
      <c r="G5743" s="72">
        <v>251.23</v>
      </c>
      <c r="H5743" s="72">
        <v>21367.11</v>
      </c>
      <c r="I5743" s="54" t="s">
        <v>265</v>
      </c>
      <c r="J5743" s="54" t="s">
        <v>13647</v>
      </c>
      <c r="K5743" s="54" t="s">
        <v>20269</v>
      </c>
      <c r="L5743" s="54" t="s">
        <v>20270</v>
      </c>
      <c r="M5743" s="54" t="s">
        <v>20268</v>
      </c>
      <c r="N5743" s="54" t="s">
        <v>256</v>
      </c>
      <c r="O5743" s="54" t="s">
        <v>256</v>
      </c>
      <c r="P5743" s="54" t="s">
        <v>454</v>
      </c>
      <c r="Q5743" s="54" t="s">
        <v>256</v>
      </c>
      <c r="R5743" s="54" t="s">
        <v>431</v>
      </c>
      <c r="S5743" s="71"/>
      <c r="T5743" s="54" t="s">
        <v>256</v>
      </c>
      <c r="U5743" s="71">
        <v>44605</v>
      </c>
      <c r="V5743" s="54" t="s">
        <v>256</v>
      </c>
      <c r="W5743" t="str">
        <f t="shared" si="89"/>
        <v>Feb-22</v>
      </c>
    </row>
    <row r="5744" spans="1:23" x14ac:dyDescent="0.25">
      <c r="A5744" s="54" t="s">
        <v>317</v>
      </c>
      <c r="B5744" s="54" t="s">
        <v>432</v>
      </c>
      <c r="C5744" s="54" t="s">
        <v>263</v>
      </c>
      <c r="D5744" s="54" t="s">
        <v>429</v>
      </c>
      <c r="E5744" s="54" t="s">
        <v>20271</v>
      </c>
      <c r="F5744" s="71">
        <v>44605</v>
      </c>
      <c r="G5744" s="72">
        <v>69.23</v>
      </c>
      <c r="H5744" s="72">
        <v>5888.01</v>
      </c>
      <c r="I5744" s="54" t="s">
        <v>265</v>
      </c>
      <c r="J5744" s="54" t="s">
        <v>13647</v>
      </c>
      <c r="K5744" s="54" t="s">
        <v>20272</v>
      </c>
      <c r="L5744" s="54" t="s">
        <v>20273</v>
      </c>
      <c r="M5744" s="54" t="s">
        <v>20271</v>
      </c>
      <c r="N5744" s="54" t="s">
        <v>256</v>
      </c>
      <c r="O5744" s="54" t="s">
        <v>256</v>
      </c>
      <c r="P5744" s="54" t="s">
        <v>454</v>
      </c>
      <c r="Q5744" s="54" t="s">
        <v>256</v>
      </c>
      <c r="R5744" s="54" t="s">
        <v>431</v>
      </c>
      <c r="S5744" s="71"/>
      <c r="T5744" s="54" t="s">
        <v>256</v>
      </c>
      <c r="U5744" s="71">
        <v>44605</v>
      </c>
      <c r="V5744" s="54" t="s">
        <v>256</v>
      </c>
      <c r="W5744" t="str">
        <f t="shared" si="89"/>
        <v>Feb-22</v>
      </c>
    </row>
    <row r="5745" spans="1:23" x14ac:dyDescent="0.25">
      <c r="A5745" s="54" t="s">
        <v>317</v>
      </c>
      <c r="B5745" s="54" t="s">
        <v>432</v>
      </c>
      <c r="C5745" s="54" t="s">
        <v>263</v>
      </c>
      <c r="D5745" s="54" t="s">
        <v>429</v>
      </c>
      <c r="E5745" s="54" t="s">
        <v>20274</v>
      </c>
      <c r="F5745" s="71">
        <v>44600</v>
      </c>
      <c r="G5745" s="72">
        <v>2647.36</v>
      </c>
      <c r="H5745" s="72">
        <v>225157.97</v>
      </c>
      <c r="I5745" s="54" t="s">
        <v>265</v>
      </c>
      <c r="J5745" s="54" t="s">
        <v>13696</v>
      </c>
      <c r="K5745" s="54" t="s">
        <v>20275</v>
      </c>
      <c r="L5745" s="54" t="s">
        <v>20276</v>
      </c>
      <c r="M5745" s="54" t="s">
        <v>20274</v>
      </c>
      <c r="N5745" s="54" t="s">
        <v>256</v>
      </c>
      <c r="O5745" s="54" t="s">
        <v>256</v>
      </c>
      <c r="P5745" s="54" t="s">
        <v>454</v>
      </c>
      <c r="Q5745" s="54" t="s">
        <v>256</v>
      </c>
      <c r="R5745" s="54" t="s">
        <v>431</v>
      </c>
      <c r="S5745" s="71"/>
      <c r="T5745" s="54" t="s">
        <v>256</v>
      </c>
      <c r="U5745" s="71">
        <v>44600</v>
      </c>
      <c r="V5745" s="54" t="s">
        <v>256</v>
      </c>
      <c r="W5745" t="str">
        <f t="shared" si="89"/>
        <v>Feb-22</v>
      </c>
    </row>
    <row r="5746" spans="1:23" x14ac:dyDescent="0.25">
      <c r="A5746" s="54" t="s">
        <v>317</v>
      </c>
      <c r="B5746" s="54" t="s">
        <v>432</v>
      </c>
      <c r="C5746" s="54" t="s">
        <v>263</v>
      </c>
      <c r="D5746" s="54" t="s">
        <v>429</v>
      </c>
      <c r="E5746" s="54" t="s">
        <v>20277</v>
      </c>
      <c r="F5746" s="71">
        <v>44595</v>
      </c>
      <c r="G5746" s="72">
        <v>1836.73</v>
      </c>
      <c r="H5746" s="72">
        <v>156213.89000000001</v>
      </c>
      <c r="I5746" s="54" t="s">
        <v>265</v>
      </c>
      <c r="J5746" s="54" t="s">
        <v>19210</v>
      </c>
      <c r="K5746" s="54" t="s">
        <v>20278</v>
      </c>
      <c r="L5746" s="54" t="s">
        <v>20279</v>
      </c>
      <c r="M5746" s="54" t="s">
        <v>20277</v>
      </c>
      <c r="N5746" s="54" t="s">
        <v>256</v>
      </c>
      <c r="O5746" s="54" t="s">
        <v>256</v>
      </c>
      <c r="P5746" s="54" t="s">
        <v>15268</v>
      </c>
      <c r="Q5746" s="54" t="s">
        <v>256</v>
      </c>
      <c r="R5746" s="54" t="s">
        <v>431</v>
      </c>
      <c r="S5746" s="71"/>
      <c r="T5746" s="54" t="s">
        <v>256</v>
      </c>
      <c r="U5746" s="71">
        <v>44595</v>
      </c>
      <c r="V5746" s="54" t="s">
        <v>256</v>
      </c>
      <c r="W5746" t="str">
        <f t="shared" si="89"/>
        <v>Feb-22</v>
      </c>
    </row>
    <row r="5747" spans="1:23" x14ac:dyDescent="0.25">
      <c r="A5747" s="54" t="s">
        <v>318</v>
      </c>
      <c r="B5747" s="54" t="s">
        <v>432</v>
      </c>
      <c r="C5747" s="54" t="s">
        <v>263</v>
      </c>
      <c r="D5747" s="54" t="s">
        <v>429</v>
      </c>
      <c r="E5747" s="54" t="s">
        <v>20280</v>
      </c>
      <c r="F5747" s="71">
        <v>44598</v>
      </c>
      <c r="G5747" s="72">
        <v>1284.33</v>
      </c>
      <c r="H5747" s="72">
        <v>109232.27</v>
      </c>
      <c r="I5747" s="54" t="s">
        <v>265</v>
      </c>
      <c r="J5747" s="54" t="s">
        <v>17109</v>
      </c>
      <c r="K5747" s="54" t="s">
        <v>20281</v>
      </c>
      <c r="L5747" s="54" t="s">
        <v>20282</v>
      </c>
      <c r="M5747" s="54" t="s">
        <v>20280</v>
      </c>
      <c r="N5747" s="54" t="s">
        <v>256</v>
      </c>
      <c r="O5747" s="54" t="s">
        <v>256</v>
      </c>
      <c r="P5747" s="54" t="s">
        <v>12581</v>
      </c>
      <c r="Q5747" s="54" t="s">
        <v>256</v>
      </c>
      <c r="R5747" s="54" t="s">
        <v>431</v>
      </c>
      <c r="S5747" s="71"/>
      <c r="T5747" s="54" t="s">
        <v>256</v>
      </c>
      <c r="U5747" s="71">
        <v>44598</v>
      </c>
      <c r="V5747" s="54" t="s">
        <v>256</v>
      </c>
      <c r="W5747" t="str">
        <f t="shared" si="89"/>
        <v>Feb-22</v>
      </c>
    </row>
    <row r="5748" spans="1:23" x14ac:dyDescent="0.25">
      <c r="A5748" s="54" t="s">
        <v>318</v>
      </c>
      <c r="B5748" s="54" t="s">
        <v>432</v>
      </c>
      <c r="C5748" s="54" t="s">
        <v>263</v>
      </c>
      <c r="D5748" s="54" t="s">
        <v>429</v>
      </c>
      <c r="E5748" s="54" t="s">
        <v>20283</v>
      </c>
      <c r="F5748" s="71">
        <v>44595</v>
      </c>
      <c r="G5748" s="72">
        <v>18059.669999999998</v>
      </c>
      <c r="H5748" s="72">
        <v>1535974.93</v>
      </c>
      <c r="I5748" s="54" t="s">
        <v>265</v>
      </c>
      <c r="J5748" s="54" t="s">
        <v>17109</v>
      </c>
      <c r="K5748" s="54" t="s">
        <v>20284</v>
      </c>
      <c r="L5748" s="54" t="s">
        <v>20285</v>
      </c>
      <c r="M5748" s="54" t="s">
        <v>20283</v>
      </c>
      <c r="N5748" s="54" t="s">
        <v>256</v>
      </c>
      <c r="O5748" s="54" t="s">
        <v>256</v>
      </c>
      <c r="P5748" s="54" t="s">
        <v>12581</v>
      </c>
      <c r="Q5748" s="54" t="s">
        <v>256</v>
      </c>
      <c r="R5748" s="54" t="s">
        <v>431</v>
      </c>
      <c r="S5748" s="71"/>
      <c r="T5748" s="54" t="s">
        <v>256</v>
      </c>
      <c r="U5748" s="71">
        <v>44595</v>
      </c>
      <c r="V5748" s="54" t="s">
        <v>256</v>
      </c>
      <c r="W5748" t="str">
        <f t="shared" si="89"/>
        <v>Feb-22</v>
      </c>
    </row>
    <row r="5749" spans="1:23" x14ac:dyDescent="0.25">
      <c r="A5749" s="54" t="s">
        <v>317</v>
      </c>
      <c r="B5749" s="54" t="s">
        <v>432</v>
      </c>
      <c r="C5749" s="54" t="s">
        <v>263</v>
      </c>
      <c r="D5749" s="54" t="s">
        <v>429</v>
      </c>
      <c r="E5749" s="54" t="s">
        <v>20286</v>
      </c>
      <c r="F5749" s="71">
        <v>44593</v>
      </c>
      <c r="G5749" s="72">
        <v>52.48</v>
      </c>
      <c r="H5749" s="72">
        <v>4463.42</v>
      </c>
      <c r="I5749" s="54" t="s">
        <v>265</v>
      </c>
      <c r="J5749" s="54" t="s">
        <v>13704</v>
      </c>
      <c r="K5749" s="54" t="s">
        <v>20287</v>
      </c>
      <c r="L5749" s="54" t="s">
        <v>20288</v>
      </c>
      <c r="M5749" s="54" t="s">
        <v>20286</v>
      </c>
      <c r="N5749" s="54" t="s">
        <v>256</v>
      </c>
      <c r="O5749" s="54" t="s">
        <v>256</v>
      </c>
      <c r="P5749" s="54" t="s">
        <v>444</v>
      </c>
      <c r="Q5749" s="54" t="s">
        <v>256</v>
      </c>
      <c r="R5749" s="54" t="s">
        <v>431</v>
      </c>
      <c r="S5749" s="71"/>
      <c r="T5749" s="54" t="s">
        <v>256</v>
      </c>
      <c r="U5749" s="71">
        <v>44593</v>
      </c>
      <c r="V5749" s="54" t="s">
        <v>256</v>
      </c>
      <c r="W5749" t="str">
        <f t="shared" si="89"/>
        <v>Feb-22</v>
      </c>
    </row>
    <row r="5750" spans="1:23" x14ac:dyDescent="0.25">
      <c r="A5750" s="54" t="s">
        <v>317</v>
      </c>
      <c r="B5750" s="54" t="s">
        <v>432</v>
      </c>
      <c r="C5750" s="54" t="s">
        <v>263</v>
      </c>
      <c r="D5750" s="54" t="s">
        <v>429</v>
      </c>
      <c r="E5750" s="54" t="s">
        <v>20289</v>
      </c>
      <c r="F5750" s="71">
        <v>44593</v>
      </c>
      <c r="G5750" s="72">
        <v>224.24</v>
      </c>
      <c r="H5750" s="72">
        <v>19071.61</v>
      </c>
      <c r="I5750" s="54" t="s">
        <v>265</v>
      </c>
      <c r="J5750" s="54" t="s">
        <v>13704</v>
      </c>
      <c r="K5750" s="54" t="s">
        <v>20287</v>
      </c>
      <c r="L5750" s="54" t="s">
        <v>20290</v>
      </c>
      <c r="M5750" s="54" t="s">
        <v>20289</v>
      </c>
      <c r="N5750" s="54" t="s">
        <v>256</v>
      </c>
      <c r="O5750" s="54" t="s">
        <v>256</v>
      </c>
      <c r="P5750" s="54" t="s">
        <v>444</v>
      </c>
      <c r="Q5750" s="54" t="s">
        <v>256</v>
      </c>
      <c r="R5750" s="54" t="s">
        <v>431</v>
      </c>
      <c r="S5750" s="71"/>
      <c r="T5750" s="54" t="s">
        <v>256</v>
      </c>
      <c r="U5750" s="71">
        <v>44593</v>
      </c>
      <c r="V5750" s="54" t="s">
        <v>256</v>
      </c>
      <c r="W5750" t="str">
        <f t="shared" si="89"/>
        <v>Feb-22</v>
      </c>
    </row>
    <row r="5751" spans="1:23" x14ac:dyDescent="0.25">
      <c r="A5751" s="54" t="s">
        <v>317</v>
      </c>
      <c r="B5751" s="54" t="s">
        <v>432</v>
      </c>
      <c r="C5751" s="54" t="s">
        <v>263</v>
      </c>
      <c r="D5751" s="54" t="s">
        <v>429</v>
      </c>
      <c r="E5751" s="54" t="s">
        <v>20291</v>
      </c>
      <c r="F5751" s="71">
        <v>44593</v>
      </c>
      <c r="G5751" s="72">
        <v>638.51</v>
      </c>
      <c r="H5751" s="72">
        <v>54305.279999999999</v>
      </c>
      <c r="I5751" s="54" t="s">
        <v>265</v>
      </c>
      <c r="J5751" s="54" t="s">
        <v>13704</v>
      </c>
      <c r="K5751" s="54" t="s">
        <v>20287</v>
      </c>
      <c r="L5751" s="54" t="s">
        <v>20292</v>
      </c>
      <c r="M5751" s="54" t="s">
        <v>20291</v>
      </c>
      <c r="N5751" s="54" t="s">
        <v>256</v>
      </c>
      <c r="O5751" s="54" t="s">
        <v>256</v>
      </c>
      <c r="P5751" s="54" t="s">
        <v>444</v>
      </c>
      <c r="Q5751" s="54" t="s">
        <v>256</v>
      </c>
      <c r="R5751" s="54" t="s">
        <v>431</v>
      </c>
      <c r="S5751" s="71"/>
      <c r="T5751" s="54" t="s">
        <v>256</v>
      </c>
      <c r="U5751" s="71">
        <v>44593</v>
      </c>
      <c r="V5751" s="54" t="s">
        <v>256</v>
      </c>
      <c r="W5751" t="str">
        <f t="shared" si="89"/>
        <v>Feb-22</v>
      </c>
    </row>
    <row r="5752" spans="1:23" x14ac:dyDescent="0.25">
      <c r="A5752" s="54" t="s">
        <v>317</v>
      </c>
      <c r="B5752" s="54" t="s">
        <v>432</v>
      </c>
      <c r="C5752" s="54" t="s">
        <v>263</v>
      </c>
      <c r="D5752" s="54" t="s">
        <v>429</v>
      </c>
      <c r="E5752" s="54" t="s">
        <v>20293</v>
      </c>
      <c r="F5752" s="71">
        <v>44593</v>
      </c>
      <c r="G5752" s="72">
        <v>1552.98</v>
      </c>
      <c r="H5752" s="72">
        <v>132080.95000000001</v>
      </c>
      <c r="I5752" s="54" t="s">
        <v>265</v>
      </c>
      <c r="J5752" s="54" t="s">
        <v>13704</v>
      </c>
      <c r="K5752" s="54" t="s">
        <v>20287</v>
      </c>
      <c r="L5752" s="54" t="s">
        <v>20294</v>
      </c>
      <c r="M5752" s="54" t="s">
        <v>20293</v>
      </c>
      <c r="N5752" s="54" t="s">
        <v>256</v>
      </c>
      <c r="O5752" s="54" t="s">
        <v>256</v>
      </c>
      <c r="P5752" s="54" t="s">
        <v>444</v>
      </c>
      <c r="Q5752" s="54" t="s">
        <v>256</v>
      </c>
      <c r="R5752" s="54" t="s">
        <v>431</v>
      </c>
      <c r="S5752" s="71"/>
      <c r="T5752" s="54" t="s">
        <v>256</v>
      </c>
      <c r="U5752" s="71">
        <v>44593</v>
      </c>
      <c r="V5752" s="54" t="s">
        <v>256</v>
      </c>
      <c r="W5752" t="str">
        <f t="shared" si="89"/>
        <v>Feb-22</v>
      </c>
    </row>
    <row r="5753" spans="1:23" x14ac:dyDescent="0.25">
      <c r="A5753" s="54" t="s">
        <v>317</v>
      </c>
      <c r="B5753" s="54" t="s">
        <v>432</v>
      </c>
      <c r="C5753" s="54" t="s">
        <v>263</v>
      </c>
      <c r="D5753" s="54" t="s">
        <v>429</v>
      </c>
      <c r="E5753" s="54" t="s">
        <v>20295</v>
      </c>
      <c r="F5753" s="71">
        <v>44593</v>
      </c>
      <c r="G5753" s="72">
        <v>478.75</v>
      </c>
      <c r="H5753" s="72">
        <v>40717.69</v>
      </c>
      <c r="I5753" s="54" t="s">
        <v>265</v>
      </c>
      <c r="J5753" s="54" t="s">
        <v>13704</v>
      </c>
      <c r="K5753" s="54" t="s">
        <v>20287</v>
      </c>
      <c r="L5753" s="54" t="s">
        <v>20296</v>
      </c>
      <c r="M5753" s="54" t="s">
        <v>20295</v>
      </c>
      <c r="N5753" s="54" t="s">
        <v>256</v>
      </c>
      <c r="O5753" s="54" t="s">
        <v>256</v>
      </c>
      <c r="P5753" s="54" t="s">
        <v>444</v>
      </c>
      <c r="Q5753" s="54" t="s">
        <v>256</v>
      </c>
      <c r="R5753" s="54" t="s">
        <v>431</v>
      </c>
      <c r="S5753" s="71"/>
      <c r="T5753" s="54" t="s">
        <v>256</v>
      </c>
      <c r="U5753" s="71">
        <v>44593</v>
      </c>
      <c r="V5753" s="54" t="s">
        <v>256</v>
      </c>
      <c r="W5753" t="str">
        <f t="shared" si="89"/>
        <v>Feb-22</v>
      </c>
    </row>
    <row r="5754" spans="1:23" x14ac:dyDescent="0.25">
      <c r="A5754" s="54" t="s">
        <v>317</v>
      </c>
      <c r="B5754" s="54" t="s">
        <v>432</v>
      </c>
      <c r="C5754" s="54" t="s">
        <v>263</v>
      </c>
      <c r="D5754" s="54" t="s">
        <v>429</v>
      </c>
      <c r="E5754" s="54" t="s">
        <v>20297</v>
      </c>
      <c r="F5754" s="71">
        <v>44593</v>
      </c>
      <c r="G5754" s="72">
        <v>580.27</v>
      </c>
      <c r="H5754" s="72">
        <v>49351.96</v>
      </c>
      <c r="I5754" s="54" t="s">
        <v>265</v>
      </c>
      <c r="J5754" s="54" t="s">
        <v>13704</v>
      </c>
      <c r="K5754" s="54" t="s">
        <v>20287</v>
      </c>
      <c r="L5754" s="54" t="s">
        <v>20298</v>
      </c>
      <c r="M5754" s="54" t="s">
        <v>20297</v>
      </c>
      <c r="N5754" s="54" t="s">
        <v>256</v>
      </c>
      <c r="O5754" s="54" t="s">
        <v>256</v>
      </c>
      <c r="P5754" s="54" t="s">
        <v>444</v>
      </c>
      <c r="Q5754" s="54" t="s">
        <v>256</v>
      </c>
      <c r="R5754" s="54" t="s">
        <v>431</v>
      </c>
      <c r="S5754" s="71"/>
      <c r="T5754" s="54" t="s">
        <v>256</v>
      </c>
      <c r="U5754" s="71">
        <v>44593</v>
      </c>
      <c r="V5754" s="54" t="s">
        <v>256</v>
      </c>
      <c r="W5754" t="str">
        <f t="shared" si="89"/>
        <v>Feb-22</v>
      </c>
    </row>
    <row r="5755" spans="1:23" x14ac:dyDescent="0.25">
      <c r="A5755" s="54" t="s">
        <v>317</v>
      </c>
      <c r="B5755" s="54" t="s">
        <v>432</v>
      </c>
      <c r="C5755" s="54" t="s">
        <v>263</v>
      </c>
      <c r="D5755" s="54" t="s">
        <v>429</v>
      </c>
      <c r="E5755" s="54" t="s">
        <v>20299</v>
      </c>
      <c r="F5755" s="71">
        <v>44593</v>
      </c>
      <c r="G5755" s="72">
        <v>10187.57</v>
      </c>
      <c r="H5755" s="72">
        <v>866452.83</v>
      </c>
      <c r="I5755" s="54" t="s">
        <v>265</v>
      </c>
      <c r="J5755" s="54" t="s">
        <v>13704</v>
      </c>
      <c r="K5755" s="54" t="s">
        <v>20287</v>
      </c>
      <c r="L5755" s="54" t="s">
        <v>20300</v>
      </c>
      <c r="M5755" s="54" t="s">
        <v>20299</v>
      </c>
      <c r="N5755" s="54" t="s">
        <v>256</v>
      </c>
      <c r="O5755" s="54" t="s">
        <v>256</v>
      </c>
      <c r="P5755" s="54" t="s">
        <v>444</v>
      </c>
      <c r="Q5755" s="54" t="s">
        <v>256</v>
      </c>
      <c r="R5755" s="54" t="s">
        <v>431</v>
      </c>
      <c r="S5755" s="71"/>
      <c r="T5755" s="54" t="s">
        <v>256</v>
      </c>
      <c r="U5755" s="71">
        <v>44593</v>
      </c>
      <c r="V5755" s="54" t="s">
        <v>256</v>
      </c>
      <c r="W5755" t="str">
        <f t="shared" si="89"/>
        <v>Feb-22</v>
      </c>
    </row>
    <row r="5756" spans="1:23" x14ac:dyDescent="0.25">
      <c r="A5756" s="54" t="s">
        <v>317</v>
      </c>
      <c r="B5756" s="54" t="s">
        <v>432</v>
      </c>
      <c r="C5756" s="54" t="s">
        <v>263</v>
      </c>
      <c r="D5756" s="54" t="s">
        <v>429</v>
      </c>
      <c r="E5756" s="54" t="s">
        <v>20301</v>
      </c>
      <c r="F5756" s="71">
        <v>44593</v>
      </c>
      <c r="G5756" s="72">
        <v>49.51</v>
      </c>
      <c r="H5756" s="72">
        <v>4210.83</v>
      </c>
      <c r="I5756" s="54" t="s">
        <v>265</v>
      </c>
      <c r="J5756" s="54" t="s">
        <v>13704</v>
      </c>
      <c r="K5756" s="54" t="s">
        <v>20302</v>
      </c>
      <c r="L5756" s="54" t="s">
        <v>20303</v>
      </c>
      <c r="M5756" s="54" t="s">
        <v>20301</v>
      </c>
      <c r="N5756" s="54" t="s">
        <v>256</v>
      </c>
      <c r="O5756" s="54" t="s">
        <v>256</v>
      </c>
      <c r="P5756" s="54" t="s">
        <v>444</v>
      </c>
      <c r="Q5756" s="54" t="s">
        <v>256</v>
      </c>
      <c r="R5756" s="54" t="s">
        <v>431</v>
      </c>
      <c r="S5756" s="71"/>
      <c r="T5756" s="54" t="s">
        <v>256</v>
      </c>
      <c r="U5756" s="71">
        <v>44593</v>
      </c>
      <c r="V5756" s="54" t="s">
        <v>256</v>
      </c>
      <c r="W5756" t="str">
        <f t="shared" si="89"/>
        <v>Feb-22</v>
      </c>
    </row>
    <row r="5757" spans="1:23" x14ac:dyDescent="0.25">
      <c r="A5757" s="54" t="s">
        <v>317</v>
      </c>
      <c r="B5757" s="54" t="s">
        <v>432</v>
      </c>
      <c r="C5757" s="54" t="s">
        <v>263</v>
      </c>
      <c r="D5757" s="54" t="s">
        <v>429</v>
      </c>
      <c r="E5757" s="54" t="s">
        <v>20304</v>
      </c>
      <c r="F5757" s="71">
        <v>44593</v>
      </c>
      <c r="G5757" s="72">
        <v>47.4</v>
      </c>
      <c r="H5757" s="72">
        <v>4031.37</v>
      </c>
      <c r="I5757" s="54" t="s">
        <v>265</v>
      </c>
      <c r="J5757" s="54" t="s">
        <v>13704</v>
      </c>
      <c r="K5757" s="54" t="s">
        <v>20302</v>
      </c>
      <c r="L5757" s="54" t="s">
        <v>20305</v>
      </c>
      <c r="M5757" s="54" t="s">
        <v>20304</v>
      </c>
      <c r="N5757" s="54" t="s">
        <v>256</v>
      </c>
      <c r="O5757" s="54" t="s">
        <v>256</v>
      </c>
      <c r="P5757" s="54" t="s">
        <v>444</v>
      </c>
      <c r="Q5757" s="54" t="s">
        <v>256</v>
      </c>
      <c r="R5757" s="54" t="s">
        <v>431</v>
      </c>
      <c r="S5757" s="71"/>
      <c r="T5757" s="54" t="s">
        <v>256</v>
      </c>
      <c r="U5757" s="71">
        <v>44593</v>
      </c>
      <c r="V5757" s="54" t="s">
        <v>256</v>
      </c>
      <c r="W5757" t="str">
        <f t="shared" si="89"/>
        <v>Feb-22</v>
      </c>
    </row>
    <row r="5758" spans="1:23" x14ac:dyDescent="0.25">
      <c r="A5758" s="54" t="s">
        <v>317</v>
      </c>
      <c r="B5758" s="54" t="s">
        <v>432</v>
      </c>
      <c r="C5758" s="54" t="s">
        <v>263</v>
      </c>
      <c r="D5758" s="54" t="s">
        <v>429</v>
      </c>
      <c r="E5758" s="54" t="s">
        <v>20306</v>
      </c>
      <c r="F5758" s="71">
        <v>44593</v>
      </c>
      <c r="G5758" s="72">
        <v>2118.63</v>
      </c>
      <c r="H5758" s="72">
        <v>180189.48</v>
      </c>
      <c r="I5758" s="54" t="s">
        <v>265</v>
      </c>
      <c r="J5758" s="54" t="s">
        <v>13704</v>
      </c>
      <c r="K5758" s="54" t="s">
        <v>20302</v>
      </c>
      <c r="L5758" s="54" t="s">
        <v>20307</v>
      </c>
      <c r="M5758" s="54" t="s">
        <v>20306</v>
      </c>
      <c r="N5758" s="54" t="s">
        <v>256</v>
      </c>
      <c r="O5758" s="54" t="s">
        <v>256</v>
      </c>
      <c r="P5758" s="54" t="s">
        <v>444</v>
      </c>
      <c r="Q5758" s="54" t="s">
        <v>256</v>
      </c>
      <c r="R5758" s="54" t="s">
        <v>431</v>
      </c>
      <c r="S5758" s="71"/>
      <c r="T5758" s="54" t="s">
        <v>256</v>
      </c>
      <c r="U5758" s="71">
        <v>44593</v>
      </c>
      <c r="V5758" s="54" t="s">
        <v>256</v>
      </c>
      <c r="W5758" t="str">
        <f t="shared" si="89"/>
        <v>Feb-22</v>
      </c>
    </row>
    <row r="5759" spans="1:23" x14ac:dyDescent="0.25">
      <c r="A5759" s="54" t="s">
        <v>317</v>
      </c>
      <c r="B5759" s="54" t="s">
        <v>432</v>
      </c>
      <c r="C5759" s="54" t="s">
        <v>263</v>
      </c>
      <c r="D5759" s="54" t="s">
        <v>429</v>
      </c>
      <c r="E5759" s="54" t="s">
        <v>20308</v>
      </c>
      <c r="F5759" s="71">
        <v>44593</v>
      </c>
      <c r="G5759" s="72">
        <v>1210.17</v>
      </c>
      <c r="H5759" s="72">
        <v>102924.96</v>
      </c>
      <c r="I5759" s="54" t="s">
        <v>265</v>
      </c>
      <c r="J5759" s="54" t="s">
        <v>13704</v>
      </c>
      <c r="K5759" s="54" t="s">
        <v>20302</v>
      </c>
      <c r="L5759" s="54" t="s">
        <v>20309</v>
      </c>
      <c r="M5759" s="54" t="s">
        <v>20308</v>
      </c>
      <c r="N5759" s="54" t="s">
        <v>256</v>
      </c>
      <c r="O5759" s="54" t="s">
        <v>256</v>
      </c>
      <c r="P5759" s="54" t="s">
        <v>444</v>
      </c>
      <c r="Q5759" s="54" t="s">
        <v>256</v>
      </c>
      <c r="R5759" s="54" t="s">
        <v>431</v>
      </c>
      <c r="S5759" s="71"/>
      <c r="T5759" s="54" t="s">
        <v>256</v>
      </c>
      <c r="U5759" s="71">
        <v>44593</v>
      </c>
      <c r="V5759" s="54" t="s">
        <v>256</v>
      </c>
      <c r="W5759" t="str">
        <f t="shared" si="89"/>
        <v>Feb-22</v>
      </c>
    </row>
    <row r="5760" spans="1:23" x14ac:dyDescent="0.25">
      <c r="A5760" s="54" t="s">
        <v>317</v>
      </c>
      <c r="B5760" s="54" t="s">
        <v>432</v>
      </c>
      <c r="C5760" s="54" t="s">
        <v>263</v>
      </c>
      <c r="D5760" s="54" t="s">
        <v>429</v>
      </c>
      <c r="E5760" s="54" t="s">
        <v>20310</v>
      </c>
      <c r="F5760" s="71">
        <v>44593</v>
      </c>
      <c r="G5760" s="72">
        <v>431.14</v>
      </c>
      <c r="H5760" s="72">
        <v>36668.46</v>
      </c>
      <c r="I5760" s="54" t="s">
        <v>265</v>
      </c>
      <c r="J5760" s="54" t="s">
        <v>13704</v>
      </c>
      <c r="K5760" s="54" t="s">
        <v>20302</v>
      </c>
      <c r="L5760" s="54" t="s">
        <v>20311</v>
      </c>
      <c r="M5760" s="54" t="s">
        <v>20310</v>
      </c>
      <c r="N5760" s="54" t="s">
        <v>256</v>
      </c>
      <c r="O5760" s="54" t="s">
        <v>256</v>
      </c>
      <c r="P5760" s="54" t="s">
        <v>444</v>
      </c>
      <c r="Q5760" s="54" t="s">
        <v>256</v>
      </c>
      <c r="R5760" s="54" t="s">
        <v>431</v>
      </c>
      <c r="S5760" s="71"/>
      <c r="T5760" s="54" t="s">
        <v>256</v>
      </c>
      <c r="U5760" s="71">
        <v>44593</v>
      </c>
      <c r="V5760" s="54" t="s">
        <v>256</v>
      </c>
      <c r="W5760" t="str">
        <f t="shared" si="89"/>
        <v>Feb-22</v>
      </c>
    </row>
    <row r="5761" spans="1:23" x14ac:dyDescent="0.25">
      <c r="A5761" s="54" t="s">
        <v>317</v>
      </c>
      <c r="B5761" s="54" t="s">
        <v>432</v>
      </c>
      <c r="C5761" s="54" t="s">
        <v>263</v>
      </c>
      <c r="D5761" s="54" t="s">
        <v>429</v>
      </c>
      <c r="E5761" s="54" t="s">
        <v>20312</v>
      </c>
      <c r="F5761" s="71">
        <v>44593</v>
      </c>
      <c r="G5761" s="72">
        <v>94.05</v>
      </c>
      <c r="H5761" s="72">
        <v>7998.95</v>
      </c>
      <c r="I5761" s="54" t="s">
        <v>265</v>
      </c>
      <c r="J5761" s="54" t="s">
        <v>13704</v>
      </c>
      <c r="K5761" s="54" t="s">
        <v>20302</v>
      </c>
      <c r="L5761" s="54" t="s">
        <v>20313</v>
      </c>
      <c r="M5761" s="54" t="s">
        <v>20312</v>
      </c>
      <c r="N5761" s="54" t="s">
        <v>256</v>
      </c>
      <c r="O5761" s="54" t="s">
        <v>256</v>
      </c>
      <c r="P5761" s="54" t="s">
        <v>444</v>
      </c>
      <c r="Q5761" s="54" t="s">
        <v>256</v>
      </c>
      <c r="R5761" s="54" t="s">
        <v>431</v>
      </c>
      <c r="S5761" s="71"/>
      <c r="T5761" s="54" t="s">
        <v>256</v>
      </c>
      <c r="U5761" s="71">
        <v>44593</v>
      </c>
      <c r="V5761" s="54" t="s">
        <v>256</v>
      </c>
      <c r="W5761" t="str">
        <f t="shared" si="89"/>
        <v>Feb-22</v>
      </c>
    </row>
    <row r="5762" spans="1:23" x14ac:dyDescent="0.25">
      <c r="A5762" s="54" t="s">
        <v>317</v>
      </c>
      <c r="B5762" s="54" t="s">
        <v>432</v>
      </c>
      <c r="C5762" s="54" t="s">
        <v>263</v>
      </c>
      <c r="D5762" s="54" t="s">
        <v>429</v>
      </c>
      <c r="E5762" s="54" t="s">
        <v>20314</v>
      </c>
      <c r="F5762" s="71">
        <v>44593</v>
      </c>
      <c r="G5762" s="72">
        <v>1469.08</v>
      </c>
      <c r="H5762" s="72">
        <v>124945.25</v>
      </c>
      <c r="I5762" s="54" t="s">
        <v>265</v>
      </c>
      <c r="J5762" s="54" t="s">
        <v>13704</v>
      </c>
      <c r="K5762" s="54" t="s">
        <v>20302</v>
      </c>
      <c r="L5762" s="54" t="s">
        <v>20315</v>
      </c>
      <c r="M5762" s="54" t="s">
        <v>20314</v>
      </c>
      <c r="N5762" s="54" t="s">
        <v>256</v>
      </c>
      <c r="O5762" s="54" t="s">
        <v>256</v>
      </c>
      <c r="P5762" s="54" t="s">
        <v>444</v>
      </c>
      <c r="Q5762" s="54" t="s">
        <v>256</v>
      </c>
      <c r="R5762" s="54" t="s">
        <v>431</v>
      </c>
      <c r="S5762" s="71"/>
      <c r="T5762" s="54" t="s">
        <v>256</v>
      </c>
      <c r="U5762" s="71">
        <v>44593</v>
      </c>
      <c r="V5762" s="54" t="s">
        <v>256</v>
      </c>
      <c r="W5762" t="str">
        <f t="shared" si="89"/>
        <v>Feb-22</v>
      </c>
    </row>
    <row r="5763" spans="1:23" x14ac:dyDescent="0.25">
      <c r="A5763" s="54" t="s">
        <v>317</v>
      </c>
      <c r="B5763" s="54" t="s">
        <v>432</v>
      </c>
      <c r="C5763" s="54" t="s">
        <v>263</v>
      </c>
      <c r="D5763" s="54" t="s">
        <v>429</v>
      </c>
      <c r="E5763" s="54" t="s">
        <v>20316</v>
      </c>
      <c r="F5763" s="71">
        <v>44593</v>
      </c>
      <c r="G5763" s="72">
        <v>1710.76</v>
      </c>
      <c r="H5763" s="72">
        <v>145500.14000000001</v>
      </c>
      <c r="I5763" s="54" t="s">
        <v>265</v>
      </c>
      <c r="J5763" s="54" t="s">
        <v>13704</v>
      </c>
      <c r="K5763" s="54" t="s">
        <v>20302</v>
      </c>
      <c r="L5763" s="54" t="s">
        <v>20317</v>
      </c>
      <c r="M5763" s="54" t="s">
        <v>20316</v>
      </c>
      <c r="N5763" s="54" t="s">
        <v>256</v>
      </c>
      <c r="O5763" s="54" t="s">
        <v>256</v>
      </c>
      <c r="P5763" s="54" t="s">
        <v>444</v>
      </c>
      <c r="Q5763" s="54" t="s">
        <v>256</v>
      </c>
      <c r="R5763" s="54" t="s">
        <v>431</v>
      </c>
      <c r="S5763" s="71"/>
      <c r="T5763" s="54" t="s">
        <v>256</v>
      </c>
      <c r="U5763" s="71">
        <v>44593</v>
      </c>
      <c r="V5763" s="54" t="s">
        <v>256</v>
      </c>
      <c r="W5763" t="str">
        <f t="shared" si="89"/>
        <v>Feb-22</v>
      </c>
    </row>
    <row r="5764" spans="1:23" x14ac:dyDescent="0.25">
      <c r="A5764" s="54" t="s">
        <v>317</v>
      </c>
      <c r="B5764" s="54" t="s">
        <v>432</v>
      </c>
      <c r="C5764" s="54" t="s">
        <v>263</v>
      </c>
      <c r="D5764" s="54" t="s">
        <v>429</v>
      </c>
      <c r="E5764" s="54" t="s">
        <v>20318</v>
      </c>
      <c r="F5764" s="71">
        <v>44593</v>
      </c>
      <c r="G5764" s="72">
        <v>34.5</v>
      </c>
      <c r="H5764" s="72">
        <v>2934.23</v>
      </c>
      <c r="I5764" s="54" t="s">
        <v>265</v>
      </c>
      <c r="J5764" s="54" t="s">
        <v>13704</v>
      </c>
      <c r="K5764" s="54" t="s">
        <v>20302</v>
      </c>
      <c r="L5764" s="54" t="s">
        <v>20319</v>
      </c>
      <c r="M5764" s="54" t="s">
        <v>20318</v>
      </c>
      <c r="N5764" s="54" t="s">
        <v>256</v>
      </c>
      <c r="O5764" s="54" t="s">
        <v>256</v>
      </c>
      <c r="P5764" s="54" t="s">
        <v>444</v>
      </c>
      <c r="Q5764" s="54" t="s">
        <v>256</v>
      </c>
      <c r="R5764" s="54" t="s">
        <v>431</v>
      </c>
      <c r="S5764" s="71"/>
      <c r="T5764" s="54" t="s">
        <v>256</v>
      </c>
      <c r="U5764" s="71">
        <v>44593</v>
      </c>
      <c r="V5764" s="54" t="s">
        <v>256</v>
      </c>
      <c r="W5764" t="str">
        <f t="shared" si="89"/>
        <v>Feb-22</v>
      </c>
    </row>
    <row r="5765" spans="1:23" x14ac:dyDescent="0.25">
      <c r="A5765" s="54" t="s">
        <v>317</v>
      </c>
      <c r="B5765" s="54" t="s">
        <v>432</v>
      </c>
      <c r="C5765" s="54" t="s">
        <v>263</v>
      </c>
      <c r="D5765" s="54" t="s">
        <v>429</v>
      </c>
      <c r="E5765" s="54" t="s">
        <v>20320</v>
      </c>
      <c r="F5765" s="71">
        <v>44604</v>
      </c>
      <c r="G5765" s="72">
        <v>190.34</v>
      </c>
      <c r="H5765" s="72">
        <v>16188.42</v>
      </c>
      <c r="I5765" s="54" t="s">
        <v>265</v>
      </c>
      <c r="J5765" s="54" t="s">
        <v>19246</v>
      </c>
      <c r="K5765" s="54" t="s">
        <v>20302</v>
      </c>
      <c r="L5765" s="54" t="s">
        <v>20321</v>
      </c>
      <c r="M5765" s="54" t="s">
        <v>20320</v>
      </c>
      <c r="N5765" s="54" t="s">
        <v>256</v>
      </c>
      <c r="O5765" s="54" t="s">
        <v>256</v>
      </c>
      <c r="P5765" s="54" t="s">
        <v>444</v>
      </c>
      <c r="Q5765" s="54" t="s">
        <v>256</v>
      </c>
      <c r="R5765" s="54" t="s">
        <v>431</v>
      </c>
      <c r="S5765" s="71"/>
      <c r="T5765" s="54" t="s">
        <v>256</v>
      </c>
      <c r="U5765" s="71">
        <v>44604</v>
      </c>
      <c r="V5765" s="54" t="s">
        <v>256</v>
      </c>
      <c r="W5765" t="str">
        <f t="shared" ref="W5765:W5828" si="90">TEXT(F5765,"MMM-YY")</f>
        <v>Feb-22</v>
      </c>
    </row>
    <row r="5766" spans="1:23" x14ac:dyDescent="0.25">
      <c r="A5766" s="54" t="s">
        <v>317</v>
      </c>
      <c r="B5766" s="54" t="s">
        <v>432</v>
      </c>
      <c r="C5766" s="54" t="s">
        <v>263</v>
      </c>
      <c r="D5766" s="54" t="s">
        <v>429</v>
      </c>
      <c r="E5766" s="54" t="s">
        <v>20322</v>
      </c>
      <c r="F5766" s="71">
        <v>44604</v>
      </c>
      <c r="G5766" s="72">
        <v>1525.44</v>
      </c>
      <c r="H5766" s="72">
        <v>129738.67</v>
      </c>
      <c r="I5766" s="54" t="s">
        <v>265</v>
      </c>
      <c r="J5766" s="54" t="s">
        <v>19246</v>
      </c>
      <c r="K5766" s="54" t="s">
        <v>20323</v>
      </c>
      <c r="L5766" s="54" t="s">
        <v>20324</v>
      </c>
      <c r="M5766" s="54" t="s">
        <v>20322</v>
      </c>
      <c r="N5766" s="54" t="s">
        <v>256</v>
      </c>
      <c r="O5766" s="54" t="s">
        <v>256</v>
      </c>
      <c r="P5766" s="54" t="s">
        <v>444</v>
      </c>
      <c r="Q5766" s="54" t="s">
        <v>256</v>
      </c>
      <c r="R5766" s="54" t="s">
        <v>431</v>
      </c>
      <c r="S5766" s="71"/>
      <c r="T5766" s="54" t="s">
        <v>256</v>
      </c>
      <c r="U5766" s="71">
        <v>44604</v>
      </c>
      <c r="V5766" s="54" t="s">
        <v>256</v>
      </c>
      <c r="W5766" t="str">
        <f t="shared" si="90"/>
        <v>Feb-22</v>
      </c>
    </row>
    <row r="5767" spans="1:23" x14ac:dyDescent="0.25">
      <c r="A5767" s="54" t="s">
        <v>317</v>
      </c>
      <c r="B5767" s="54" t="s">
        <v>432</v>
      </c>
      <c r="C5767" s="54" t="s">
        <v>263</v>
      </c>
      <c r="D5767" s="54" t="s">
        <v>429</v>
      </c>
      <c r="E5767" s="54" t="s">
        <v>20325</v>
      </c>
      <c r="F5767" s="71">
        <v>44604</v>
      </c>
      <c r="G5767" s="72">
        <v>2318.48</v>
      </c>
      <c r="H5767" s="72">
        <v>197186.72</v>
      </c>
      <c r="I5767" s="54" t="s">
        <v>265</v>
      </c>
      <c r="J5767" s="54" t="s">
        <v>19246</v>
      </c>
      <c r="K5767" s="54" t="s">
        <v>20323</v>
      </c>
      <c r="L5767" s="54" t="s">
        <v>20326</v>
      </c>
      <c r="M5767" s="54" t="s">
        <v>20325</v>
      </c>
      <c r="N5767" s="54" t="s">
        <v>256</v>
      </c>
      <c r="O5767" s="54" t="s">
        <v>256</v>
      </c>
      <c r="P5767" s="54" t="s">
        <v>444</v>
      </c>
      <c r="Q5767" s="54" t="s">
        <v>256</v>
      </c>
      <c r="R5767" s="54" t="s">
        <v>431</v>
      </c>
      <c r="S5767" s="71"/>
      <c r="T5767" s="54" t="s">
        <v>256</v>
      </c>
      <c r="U5767" s="71">
        <v>44604</v>
      </c>
      <c r="V5767" s="54" t="s">
        <v>256</v>
      </c>
      <c r="W5767" t="str">
        <f t="shared" si="90"/>
        <v>Feb-22</v>
      </c>
    </row>
    <row r="5768" spans="1:23" x14ac:dyDescent="0.25">
      <c r="A5768" s="54" t="s">
        <v>317</v>
      </c>
      <c r="B5768" s="54" t="s">
        <v>432</v>
      </c>
      <c r="C5768" s="54" t="s">
        <v>263</v>
      </c>
      <c r="D5768" s="54" t="s">
        <v>429</v>
      </c>
      <c r="E5768" s="54" t="s">
        <v>20327</v>
      </c>
      <c r="F5768" s="71">
        <v>44604</v>
      </c>
      <c r="G5768" s="72">
        <v>2857.6</v>
      </c>
      <c r="H5768" s="72">
        <v>243038.88</v>
      </c>
      <c r="I5768" s="54" t="s">
        <v>265</v>
      </c>
      <c r="J5768" s="54" t="s">
        <v>19246</v>
      </c>
      <c r="K5768" s="54" t="s">
        <v>20323</v>
      </c>
      <c r="L5768" s="54" t="s">
        <v>20328</v>
      </c>
      <c r="M5768" s="54" t="s">
        <v>20327</v>
      </c>
      <c r="N5768" s="54" t="s">
        <v>256</v>
      </c>
      <c r="O5768" s="54" t="s">
        <v>256</v>
      </c>
      <c r="P5768" s="54" t="s">
        <v>444</v>
      </c>
      <c r="Q5768" s="54" t="s">
        <v>256</v>
      </c>
      <c r="R5768" s="54" t="s">
        <v>431</v>
      </c>
      <c r="S5768" s="71"/>
      <c r="T5768" s="54" t="s">
        <v>256</v>
      </c>
      <c r="U5768" s="71">
        <v>44604</v>
      </c>
      <c r="V5768" s="54" t="s">
        <v>256</v>
      </c>
      <c r="W5768" t="str">
        <f t="shared" si="90"/>
        <v>Feb-22</v>
      </c>
    </row>
    <row r="5769" spans="1:23" x14ac:dyDescent="0.25">
      <c r="A5769" s="54" t="s">
        <v>317</v>
      </c>
      <c r="B5769" s="54" t="s">
        <v>432</v>
      </c>
      <c r="C5769" s="54" t="s">
        <v>263</v>
      </c>
      <c r="D5769" s="54" t="s">
        <v>429</v>
      </c>
      <c r="E5769" s="54" t="s">
        <v>20329</v>
      </c>
      <c r="F5769" s="71">
        <v>44605</v>
      </c>
      <c r="G5769" s="72">
        <v>5.71</v>
      </c>
      <c r="H5769" s="72">
        <v>485.64</v>
      </c>
      <c r="I5769" s="54" t="s">
        <v>265</v>
      </c>
      <c r="J5769" s="54" t="s">
        <v>19246</v>
      </c>
      <c r="K5769" s="54" t="s">
        <v>20323</v>
      </c>
      <c r="L5769" s="54" t="s">
        <v>20330</v>
      </c>
      <c r="M5769" s="54" t="s">
        <v>20329</v>
      </c>
      <c r="N5769" s="54" t="s">
        <v>256</v>
      </c>
      <c r="O5769" s="54" t="s">
        <v>256</v>
      </c>
      <c r="P5769" s="54" t="s">
        <v>444</v>
      </c>
      <c r="Q5769" s="54" t="s">
        <v>256</v>
      </c>
      <c r="R5769" s="54" t="s">
        <v>431</v>
      </c>
      <c r="S5769" s="71"/>
      <c r="T5769" s="54" t="s">
        <v>256</v>
      </c>
      <c r="U5769" s="71">
        <v>44605</v>
      </c>
      <c r="V5769" s="54" t="s">
        <v>256</v>
      </c>
      <c r="W5769" t="str">
        <f t="shared" si="90"/>
        <v>Feb-22</v>
      </c>
    </row>
    <row r="5770" spans="1:23" x14ac:dyDescent="0.25">
      <c r="A5770" s="54" t="s">
        <v>317</v>
      </c>
      <c r="B5770" s="54" t="s">
        <v>432</v>
      </c>
      <c r="C5770" s="54" t="s">
        <v>263</v>
      </c>
      <c r="D5770" s="54" t="s">
        <v>429</v>
      </c>
      <c r="E5770" s="54" t="s">
        <v>20331</v>
      </c>
      <c r="F5770" s="71">
        <v>44605</v>
      </c>
      <c r="G5770" s="72">
        <v>6985.01</v>
      </c>
      <c r="H5770" s="72">
        <v>594075.1</v>
      </c>
      <c r="I5770" s="54" t="s">
        <v>265</v>
      </c>
      <c r="J5770" s="54" t="s">
        <v>19246</v>
      </c>
      <c r="K5770" s="54" t="s">
        <v>20332</v>
      </c>
      <c r="L5770" s="54" t="s">
        <v>20333</v>
      </c>
      <c r="M5770" s="54" t="s">
        <v>20331</v>
      </c>
      <c r="N5770" s="54" t="s">
        <v>256</v>
      </c>
      <c r="O5770" s="54" t="s">
        <v>256</v>
      </c>
      <c r="P5770" s="54" t="s">
        <v>444</v>
      </c>
      <c r="Q5770" s="54" t="s">
        <v>256</v>
      </c>
      <c r="R5770" s="54" t="s">
        <v>431</v>
      </c>
      <c r="S5770" s="71"/>
      <c r="T5770" s="54" t="s">
        <v>256</v>
      </c>
      <c r="U5770" s="71">
        <v>44605</v>
      </c>
      <c r="V5770" s="54" t="s">
        <v>256</v>
      </c>
      <c r="W5770" t="str">
        <f t="shared" si="90"/>
        <v>Feb-22</v>
      </c>
    </row>
    <row r="5771" spans="1:23" x14ac:dyDescent="0.25">
      <c r="A5771" s="54" t="s">
        <v>317</v>
      </c>
      <c r="B5771" s="54" t="s">
        <v>432</v>
      </c>
      <c r="C5771" s="54" t="s">
        <v>263</v>
      </c>
      <c r="D5771" s="54" t="s">
        <v>429</v>
      </c>
      <c r="E5771" s="54" t="s">
        <v>20334</v>
      </c>
      <c r="F5771" s="71">
        <v>44605</v>
      </c>
      <c r="G5771" s="72">
        <v>3255.32</v>
      </c>
      <c r="H5771" s="72">
        <v>276864.96999999997</v>
      </c>
      <c r="I5771" s="54" t="s">
        <v>265</v>
      </c>
      <c r="J5771" s="54" t="s">
        <v>19246</v>
      </c>
      <c r="K5771" s="54" t="s">
        <v>20332</v>
      </c>
      <c r="L5771" s="54" t="s">
        <v>20335</v>
      </c>
      <c r="M5771" s="54" t="s">
        <v>20334</v>
      </c>
      <c r="N5771" s="54" t="s">
        <v>256</v>
      </c>
      <c r="O5771" s="54" t="s">
        <v>256</v>
      </c>
      <c r="P5771" s="54" t="s">
        <v>444</v>
      </c>
      <c r="Q5771" s="54" t="s">
        <v>256</v>
      </c>
      <c r="R5771" s="54" t="s">
        <v>431</v>
      </c>
      <c r="S5771" s="71"/>
      <c r="T5771" s="54" t="s">
        <v>256</v>
      </c>
      <c r="U5771" s="71">
        <v>44605</v>
      </c>
      <c r="V5771" s="54" t="s">
        <v>256</v>
      </c>
      <c r="W5771" t="str">
        <f t="shared" si="90"/>
        <v>Feb-22</v>
      </c>
    </row>
    <row r="5772" spans="1:23" x14ac:dyDescent="0.25">
      <c r="A5772" s="54" t="s">
        <v>317</v>
      </c>
      <c r="B5772" s="54" t="s">
        <v>432</v>
      </c>
      <c r="C5772" s="54" t="s">
        <v>263</v>
      </c>
      <c r="D5772" s="54" t="s">
        <v>429</v>
      </c>
      <c r="E5772" s="54" t="s">
        <v>20336</v>
      </c>
      <c r="F5772" s="71">
        <v>44605</v>
      </c>
      <c r="G5772" s="72">
        <v>4957.2700000000004</v>
      </c>
      <c r="H5772" s="72">
        <v>421615.81</v>
      </c>
      <c r="I5772" s="54" t="s">
        <v>265</v>
      </c>
      <c r="J5772" s="54" t="s">
        <v>19246</v>
      </c>
      <c r="K5772" s="54" t="s">
        <v>20332</v>
      </c>
      <c r="L5772" s="54" t="s">
        <v>20337</v>
      </c>
      <c r="M5772" s="54" t="s">
        <v>20336</v>
      </c>
      <c r="N5772" s="54" t="s">
        <v>256</v>
      </c>
      <c r="O5772" s="54" t="s">
        <v>256</v>
      </c>
      <c r="P5772" s="54" t="s">
        <v>444</v>
      </c>
      <c r="Q5772" s="54" t="s">
        <v>256</v>
      </c>
      <c r="R5772" s="54" t="s">
        <v>431</v>
      </c>
      <c r="S5772" s="71"/>
      <c r="T5772" s="54" t="s">
        <v>256</v>
      </c>
      <c r="U5772" s="71">
        <v>44605</v>
      </c>
      <c r="V5772" s="54" t="s">
        <v>256</v>
      </c>
      <c r="W5772" t="str">
        <f t="shared" si="90"/>
        <v>Feb-22</v>
      </c>
    </row>
    <row r="5773" spans="1:23" x14ac:dyDescent="0.25">
      <c r="A5773" s="54" t="s">
        <v>317</v>
      </c>
      <c r="B5773" s="54" t="s">
        <v>432</v>
      </c>
      <c r="C5773" s="54" t="s">
        <v>263</v>
      </c>
      <c r="D5773" s="54" t="s">
        <v>429</v>
      </c>
      <c r="E5773" s="54" t="s">
        <v>20338</v>
      </c>
      <c r="F5773" s="71">
        <v>44605</v>
      </c>
      <c r="G5773" s="72">
        <v>638.61</v>
      </c>
      <c r="H5773" s="72">
        <v>54313.78</v>
      </c>
      <c r="I5773" s="54" t="s">
        <v>265</v>
      </c>
      <c r="J5773" s="54" t="s">
        <v>19246</v>
      </c>
      <c r="K5773" s="54" t="s">
        <v>20332</v>
      </c>
      <c r="L5773" s="54" t="s">
        <v>20339</v>
      </c>
      <c r="M5773" s="54" t="s">
        <v>20338</v>
      </c>
      <c r="N5773" s="54" t="s">
        <v>256</v>
      </c>
      <c r="O5773" s="54" t="s">
        <v>256</v>
      </c>
      <c r="P5773" s="54" t="s">
        <v>444</v>
      </c>
      <c r="Q5773" s="54" t="s">
        <v>256</v>
      </c>
      <c r="R5773" s="54" t="s">
        <v>431</v>
      </c>
      <c r="S5773" s="71"/>
      <c r="T5773" s="54" t="s">
        <v>256</v>
      </c>
      <c r="U5773" s="71">
        <v>44605</v>
      </c>
      <c r="V5773" s="54" t="s">
        <v>256</v>
      </c>
      <c r="W5773" t="str">
        <f t="shared" si="90"/>
        <v>Feb-22</v>
      </c>
    </row>
    <row r="5774" spans="1:23" x14ac:dyDescent="0.25">
      <c r="A5774" s="54" t="s">
        <v>317</v>
      </c>
      <c r="B5774" s="54" t="s">
        <v>432</v>
      </c>
      <c r="C5774" s="54" t="s">
        <v>263</v>
      </c>
      <c r="D5774" s="54" t="s">
        <v>429</v>
      </c>
      <c r="E5774" s="54" t="s">
        <v>20340</v>
      </c>
      <c r="F5774" s="71">
        <v>44605</v>
      </c>
      <c r="G5774" s="72">
        <v>2880.62</v>
      </c>
      <c r="H5774" s="72">
        <v>244996.73</v>
      </c>
      <c r="I5774" s="54" t="s">
        <v>265</v>
      </c>
      <c r="J5774" s="54" t="s">
        <v>19246</v>
      </c>
      <c r="K5774" s="54" t="s">
        <v>20332</v>
      </c>
      <c r="L5774" s="54" t="s">
        <v>20341</v>
      </c>
      <c r="M5774" s="54" t="s">
        <v>20340</v>
      </c>
      <c r="N5774" s="54" t="s">
        <v>256</v>
      </c>
      <c r="O5774" s="54" t="s">
        <v>256</v>
      </c>
      <c r="P5774" s="54" t="s">
        <v>444</v>
      </c>
      <c r="Q5774" s="54" t="s">
        <v>256</v>
      </c>
      <c r="R5774" s="54" t="s">
        <v>431</v>
      </c>
      <c r="S5774" s="71"/>
      <c r="T5774" s="54" t="s">
        <v>256</v>
      </c>
      <c r="U5774" s="71">
        <v>44605</v>
      </c>
      <c r="V5774" s="54" t="s">
        <v>256</v>
      </c>
      <c r="W5774" t="str">
        <f t="shared" si="90"/>
        <v>Feb-22</v>
      </c>
    </row>
    <row r="5775" spans="1:23" x14ac:dyDescent="0.25">
      <c r="A5775" s="54" t="s">
        <v>317</v>
      </c>
      <c r="B5775" s="54" t="s">
        <v>432</v>
      </c>
      <c r="C5775" s="54" t="s">
        <v>263</v>
      </c>
      <c r="D5775" s="54" t="s">
        <v>429</v>
      </c>
      <c r="E5775" s="54" t="s">
        <v>20342</v>
      </c>
      <c r="F5775" s="71">
        <v>44594</v>
      </c>
      <c r="G5775" s="72">
        <v>2080</v>
      </c>
      <c r="H5775" s="72">
        <v>176904</v>
      </c>
      <c r="I5775" s="54" t="s">
        <v>265</v>
      </c>
      <c r="J5775" s="54" t="s">
        <v>13727</v>
      </c>
      <c r="K5775" s="54" t="s">
        <v>20343</v>
      </c>
      <c r="L5775" s="54" t="s">
        <v>20344</v>
      </c>
      <c r="M5775" s="54" t="s">
        <v>20342</v>
      </c>
      <c r="N5775" s="54" t="s">
        <v>256</v>
      </c>
      <c r="O5775" s="54" t="s">
        <v>256</v>
      </c>
      <c r="P5775" s="54" t="s">
        <v>273</v>
      </c>
      <c r="Q5775" s="54" t="s">
        <v>256</v>
      </c>
      <c r="R5775" s="54" t="s">
        <v>431</v>
      </c>
      <c r="S5775" s="71"/>
      <c r="T5775" s="54" t="s">
        <v>256</v>
      </c>
      <c r="U5775" s="71">
        <v>44594</v>
      </c>
      <c r="V5775" s="54" t="s">
        <v>256</v>
      </c>
      <c r="W5775" t="str">
        <f t="shared" si="90"/>
        <v>Feb-22</v>
      </c>
    </row>
    <row r="5776" spans="1:23" x14ac:dyDescent="0.25">
      <c r="A5776" s="54" t="s">
        <v>318</v>
      </c>
      <c r="B5776" s="54" t="s">
        <v>432</v>
      </c>
      <c r="C5776" s="54" t="s">
        <v>263</v>
      </c>
      <c r="D5776" s="54" t="s">
        <v>429</v>
      </c>
      <c r="E5776" s="54" t="s">
        <v>20345</v>
      </c>
      <c r="F5776" s="71">
        <v>44598</v>
      </c>
      <c r="G5776" s="72">
        <v>611.9</v>
      </c>
      <c r="H5776" s="72">
        <v>52042.1</v>
      </c>
      <c r="I5776" s="54" t="s">
        <v>265</v>
      </c>
      <c r="J5776" s="54" t="s">
        <v>13737</v>
      </c>
      <c r="K5776" s="54" t="s">
        <v>10108</v>
      </c>
      <c r="L5776" s="54" t="s">
        <v>20346</v>
      </c>
      <c r="M5776" s="54" t="s">
        <v>20345</v>
      </c>
      <c r="N5776" s="54" t="s">
        <v>256</v>
      </c>
      <c r="O5776" s="54" t="s">
        <v>256</v>
      </c>
      <c r="P5776" s="54" t="s">
        <v>277</v>
      </c>
      <c r="Q5776" s="54" t="s">
        <v>256</v>
      </c>
      <c r="R5776" s="54" t="s">
        <v>431</v>
      </c>
      <c r="S5776" s="71"/>
      <c r="T5776" s="54" t="s">
        <v>256</v>
      </c>
      <c r="U5776" s="71">
        <v>44598</v>
      </c>
      <c r="V5776" s="54" t="s">
        <v>256</v>
      </c>
      <c r="W5776" t="str">
        <f t="shared" si="90"/>
        <v>Feb-22</v>
      </c>
    </row>
    <row r="5777" spans="1:23" x14ac:dyDescent="0.25">
      <c r="A5777" s="54" t="s">
        <v>318</v>
      </c>
      <c r="B5777" s="54" t="s">
        <v>432</v>
      </c>
      <c r="C5777" s="54" t="s">
        <v>263</v>
      </c>
      <c r="D5777" s="54" t="s">
        <v>429</v>
      </c>
      <c r="E5777" s="54" t="s">
        <v>20347</v>
      </c>
      <c r="F5777" s="71">
        <v>44598</v>
      </c>
      <c r="G5777" s="72">
        <v>145</v>
      </c>
      <c r="H5777" s="72">
        <v>12332.25</v>
      </c>
      <c r="I5777" s="54" t="s">
        <v>265</v>
      </c>
      <c r="J5777" s="54" t="s">
        <v>13737</v>
      </c>
      <c r="K5777" s="54" t="s">
        <v>10108</v>
      </c>
      <c r="L5777" s="54" t="s">
        <v>20348</v>
      </c>
      <c r="M5777" s="54" t="s">
        <v>20347</v>
      </c>
      <c r="N5777" s="54" t="s">
        <v>256</v>
      </c>
      <c r="O5777" s="54" t="s">
        <v>256</v>
      </c>
      <c r="P5777" s="54" t="s">
        <v>277</v>
      </c>
      <c r="Q5777" s="54" t="s">
        <v>256</v>
      </c>
      <c r="R5777" s="54" t="s">
        <v>431</v>
      </c>
      <c r="S5777" s="71"/>
      <c r="T5777" s="54" t="s">
        <v>256</v>
      </c>
      <c r="U5777" s="71">
        <v>44598</v>
      </c>
      <c r="V5777" s="54" t="s">
        <v>256</v>
      </c>
      <c r="W5777" t="str">
        <f t="shared" si="90"/>
        <v>Feb-22</v>
      </c>
    </row>
    <row r="5778" spans="1:23" x14ac:dyDescent="0.25">
      <c r="A5778" s="54" t="s">
        <v>318</v>
      </c>
      <c r="B5778" s="54" t="s">
        <v>432</v>
      </c>
      <c r="C5778" s="54" t="s">
        <v>263</v>
      </c>
      <c r="D5778" s="54" t="s">
        <v>429</v>
      </c>
      <c r="E5778" s="54" t="s">
        <v>20349</v>
      </c>
      <c r="F5778" s="71">
        <v>44598</v>
      </c>
      <c r="G5778" s="72">
        <v>290</v>
      </c>
      <c r="H5778" s="72">
        <v>24664.5</v>
      </c>
      <c r="I5778" s="54" t="s">
        <v>265</v>
      </c>
      <c r="J5778" s="54" t="s">
        <v>13737</v>
      </c>
      <c r="K5778" s="54" t="s">
        <v>13738</v>
      </c>
      <c r="L5778" s="54" t="s">
        <v>20350</v>
      </c>
      <c r="M5778" s="54" t="s">
        <v>20349</v>
      </c>
      <c r="N5778" s="54" t="s">
        <v>256</v>
      </c>
      <c r="O5778" s="54" t="s">
        <v>256</v>
      </c>
      <c r="P5778" s="54" t="s">
        <v>277</v>
      </c>
      <c r="Q5778" s="54" t="s">
        <v>256</v>
      </c>
      <c r="R5778" s="54" t="s">
        <v>431</v>
      </c>
      <c r="S5778" s="71"/>
      <c r="T5778" s="54" t="s">
        <v>256</v>
      </c>
      <c r="U5778" s="71">
        <v>44598</v>
      </c>
      <c r="V5778" s="54" t="s">
        <v>256</v>
      </c>
      <c r="W5778" t="str">
        <f t="shared" si="90"/>
        <v>Feb-22</v>
      </c>
    </row>
    <row r="5779" spans="1:23" x14ac:dyDescent="0.25">
      <c r="A5779" s="54" t="s">
        <v>318</v>
      </c>
      <c r="B5779" s="54" t="s">
        <v>432</v>
      </c>
      <c r="C5779" s="54" t="s">
        <v>263</v>
      </c>
      <c r="D5779" s="54" t="s">
        <v>429</v>
      </c>
      <c r="E5779" s="54" t="s">
        <v>20351</v>
      </c>
      <c r="F5779" s="71">
        <v>44600</v>
      </c>
      <c r="G5779" s="72">
        <v>117.5</v>
      </c>
      <c r="H5779" s="72">
        <v>9993.3799999999992</v>
      </c>
      <c r="I5779" s="54" t="s">
        <v>265</v>
      </c>
      <c r="J5779" s="54" t="s">
        <v>13737</v>
      </c>
      <c r="K5779" s="54" t="s">
        <v>19420</v>
      </c>
      <c r="L5779" s="54" t="s">
        <v>20352</v>
      </c>
      <c r="M5779" s="54" t="s">
        <v>20351</v>
      </c>
      <c r="N5779" s="54" t="s">
        <v>256</v>
      </c>
      <c r="O5779" s="54" t="s">
        <v>256</v>
      </c>
      <c r="P5779" s="54" t="s">
        <v>277</v>
      </c>
      <c r="Q5779" s="54" t="s">
        <v>256</v>
      </c>
      <c r="R5779" s="54" t="s">
        <v>431</v>
      </c>
      <c r="S5779" s="71"/>
      <c r="T5779" s="54" t="s">
        <v>256</v>
      </c>
      <c r="U5779" s="71">
        <v>44600</v>
      </c>
      <c r="V5779" s="54" t="s">
        <v>256</v>
      </c>
      <c r="W5779" t="str">
        <f t="shared" si="90"/>
        <v>Feb-22</v>
      </c>
    </row>
    <row r="5780" spans="1:23" x14ac:dyDescent="0.25">
      <c r="A5780" s="54" t="s">
        <v>318</v>
      </c>
      <c r="B5780" s="54" t="s">
        <v>432</v>
      </c>
      <c r="C5780" s="54" t="s">
        <v>263</v>
      </c>
      <c r="D5780" s="54" t="s">
        <v>429</v>
      </c>
      <c r="E5780" s="54" t="s">
        <v>20353</v>
      </c>
      <c r="F5780" s="71">
        <v>44600</v>
      </c>
      <c r="G5780" s="72">
        <v>237</v>
      </c>
      <c r="H5780" s="72">
        <v>20156.849999999999</v>
      </c>
      <c r="I5780" s="54" t="s">
        <v>265</v>
      </c>
      <c r="J5780" s="54" t="s">
        <v>13737</v>
      </c>
      <c r="K5780" s="54" t="s">
        <v>19423</v>
      </c>
      <c r="L5780" s="54" t="s">
        <v>20354</v>
      </c>
      <c r="M5780" s="54" t="s">
        <v>20353</v>
      </c>
      <c r="N5780" s="54" t="s">
        <v>256</v>
      </c>
      <c r="O5780" s="54" t="s">
        <v>256</v>
      </c>
      <c r="P5780" s="54" t="s">
        <v>277</v>
      </c>
      <c r="Q5780" s="54" t="s">
        <v>256</v>
      </c>
      <c r="R5780" s="54" t="s">
        <v>431</v>
      </c>
      <c r="S5780" s="71"/>
      <c r="T5780" s="54" t="s">
        <v>256</v>
      </c>
      <c r="U5780" s="71">
        <v>44600</v>
      </c>
      <c r="V5780" s="54" t="s">
        <v>256</v>
      </c>
      <c r="W5780" t="str">
        <f t="shared" si="90"/>
        <v>Feb-22</v>
      </c>
    </row>
    <row r="5781" spans="1:23" x14ac:dyDescent="0.25">
      <c r="A5781" s="54" t="s">
        <v>317</v>
      </c>
      <c r="B5781" s="54" t="s">
        <v>432</v>
      </c>
      <c r="C5781" s="54" t="s">
        <v>263</v>
      </c>
      <c r="D5781" s="54" t="s">
        <v>429</v>
      </c>
      <c r="E5781" s="54" t="s">
        <v>20355</v>
      </c>
      <c r="F5781" s="71">
        <v>44605</v>
      </c>
      <c r="G5781" s="72">
        <v>316.73</v>
      </c>
      <c r="H5781" s="72">
        <v>26937.89</v>
      </c>
      <c r="I5781" s="54" t="s">
        <v>265</v>
      </c>
      <c r="J5781" s="54" t="s">
        <v>20356</v>
      </c>
      <c r="K5781" s="54" t="s">
        <v>20357</v>
      </c>
      <c r="L5781" s="54" t="s">
        <v>20358</v>
      </c>
      <c r="M5781" s="54" t="s">
        <v>20355</v>
      </c>
      <c r="N5781" s="54" t="s">
        <v>256</v>
      </c>
      <c r="O5781" s="54" t="s">
        <v>256</v>
      </c>
      <c r="P5781" s="54" t="s">
        <v>17279</v>
      </c>
      <c r="Q5781" s="54" t="s">
        <v>256</v>
      </c>
      <c r="R5781" s="54" t="s">
        <v>431</v>
      </c>
      <c r="S5781" s="71"/>
      <c r="T5781" s="54" t="s">
        <v>256</v>
      </c>
      <c r="U5781" s="71">
        <v>44605</v>
      </c>
      <c r="V5781" s="54" t="s">
        <v>256</v>
      </c>
      <c r="W5781" t="str">
        <f t="shared" si="90"/>
        <v>Feb-22</v>
      </c>
    </row>
    <row r="5782" spans="1:23" x14ac:dyDescent="0.25">
      <c r="A5782" s="54" t="s">
        <v>317</v>
      </c>
      <c r="B5782" s="54" t="s">
        <v>432</v>
      </c>
      <c r="C5782" s="54" t="s">
        <v>263</v>
      </c>
      <c r="D5782" s="54" t="s">
        <v>429</v>
      </c>
      <c r="E5782" s="54" t="s">
        <v>20359</v>
      </c>
      <c r="F5782" s="71">
        <v>44605</v>
      </c>
      <c r="G5782" s="72">
        <v>289.43</v>
      </c>
      <c r="H5782" s="72">
        <v>24616.02</v>
      </c>
      <c r="I5782" s="54" t="s">
        <v>265</v>
      </c>
      <c r="J5782" s="54" t="s">
        <v>20356</v>
      </c>
      <c r="K5782" s="54" t="s">
        <v>20360</v>
      </c>
      <c r="L5782" s="54" t="s">
        <v>20361</v>
      </c>
      <c r="M5782" s="54" t="s">
        <v>20359</v>
      </c>
      <c r="N5782" s="54" t="s">
        <v>256</v>
      </c>
      <c r="O5782" s="54" t="s">
        <v>256</v>
      </c>
      <c r="P5782" s="54" t="s">
        <v>17279</v>
      </c>
      <c r="Q5782" s="54" t="s">
        <v>256</v>
      </c>
      <c r="R5782" s="54" t="s">
        <v>431</v>
      </c>
      <c r="S5782" s="71"/>
      <c r="T5782" s="54" t="s">
        <v>256</v>
      </c>
      <c r="U5782" s="71">
        <v>44605</v>
      </c>
      <c r="V5782" s="54" t="s">
        <v>256</v>
      </c>
      <c r="W5782" t="str">
        <f t="shared" si="90"/>
        <v>Feb-22</v>
      </c>
    </row>
    <row r="5783" spans="1:23" x14ac:dyDescent="0.25">
      <c r="A5783" s="54" t="s">
        <v>317</v>
      </c>
      <c r="B5783" s="54" t="s">
        <v>432</v>
      </c>
      <c r="C5783" s="54" t="s">
        <v>263</v>
      </c>
      <c r="D5783" s="54" t="s">
        <v>429</v>
      </c>
      <c r="E5783" s="54" t="s">
        <v>20362</v>
      </c>
      <c r="F5783" s="71">
        <v>44605</v>
      </c>
      <c r="G5783" s="72">
        <v>147.83000000000001</v>
      </c>
      <c r="H5783" s="72">
        <v>12572.94</v>
      </c>
      <c r="I5783" s="54" t="s">
        <v>265</v>
      </c>
      <c r="J5783" s="54" t="s">
        <v>20356</v>
      </c>
      <c r="K5783" s="54" t="s">
        <v>18416</v>
      </c>
      <c r="L5783" s="54" t="s">
        <v>20363</v>
      </c>
      <c r="M5783" s="54" t="s">
        <v>20362</v>
      </c>
      <c r="N5783" s="54" t="s">
        <v>256</v>
      </c>
      <c r="O5783" s="54" t="s">
        <v>256</v>
      </c>
      <c r="P5783" s="54" t="s">
        <v>17279</v>
      </c>
      <c r="Q5783" s="54" t="s">
        <v>256</v>
      </c>
      <c r="R5783" s="54" t="s">
        <v>431</v>
      </c>
      <c r="S5783" s="71"/>
      <c r="T5783" s="54" t="s">
        <v>256</v>
      </c>
      <c r="U5783" s="71">
        <v>44605</v>
      </c>
      <c r="V5783" s="54" t="s">
        <v>256</v>
      </c>
      <c r="W5783" t="str">
        <f t="shared" si="90"/>
        <v>Feb-22</v>
      </c>
    </row>
    <row r="5784" spans="1:23" x14ac:dyDescent="0.25">
      <c r="A5784" s="54" t="s">
        <v>317</v>
      </c>
      <c r="B5784" s="54" t="s">
        <v>432</v>
      </c>
      <c r="C5784" s="54" t="s">
        <v>263</v>
      </c>
      <c r="D5784" s="54" t="s">
        <v>429</v>
      </c>
      <c r="E5784" s="54" t="s">
        <v>20364</v>
      </c>
      <c r="F5784" s="71">
        <v>44605</v>
      </c>
      <c r="G5784" s="72">
        <v>46</v>
      </c>
      <c r="H5784" s="72">
        <v>3912.3</v>
      </c>
      <c r="I5784" s="54" t="s">
        <v>265</v>
      </c>
      <c r="J5784" s="54" t="s">
        <v>20356</v>
      </c>
      <c r="K5784" s="54" t="s">
        <v>18419</v>
      </c>
      <c r="L5784" s="54" t="s">
        <v>20365</v>
      </c>
      <c r="M5784" s="54" t="s">
        <v>20364</v>
      </c>
      <c r="N5784" s="54" t="s">
        <v>256</v>
      </c>
      <c r="O5784" s="54" t="s">
        <v>256</v>
      </c>
      <c r="P5784" s="54" t="s">
        <v>17279</v>
      </c>
      <c r="Q5784" s="54" t="s">
        <v>256</v>
      </c>
      <c r="R5784" s="54" t="s">
        <v>431</v>
      </c>
      <c r="S5784" s="71"/>
      <c r="T5784" s="54" t="s">
        <v>256</v>
      </c>
      <c r="U5784" s="71">
        <v>44605</v>
      </c>
      <c r="V5784" s="54" t="s">
        <v>256</v>
      </c>
      <c r="W5784" t="str">
        <f t="shared" si="90"/>
        <v>Feb-22</v>
      </c>
    </row>
    <row r="5785" spans="1:23" x14ac:dyDescent="0.25">
      <c r="A5785" s="54" t="s">
        <v>318</v>
      </c>
      <c r="B5785" s="54" t="s">
        <v>432</v>
      </c>
      <c r="C5785" s="54" t="s">
        <v>263</v>
      </c>
      <c r="D5785" s="54" t="s">
        <v>429</v>
      </c>
      <c r="E5785" s="54" t="s">
        <v>20366</v>
      </c>
      <c r="F5785" s="71">
        <v>44597</v>
      </c>
      <c r="G5785" s="72">
        <v>1405</v>
      </c>
      <c r="H5785" s="72">
        <v>119495.25</v>
      </c>
      <c r="I5785" s="54" t="s">
        <v>265</v>
      </c>
      <c r="J5785" s="54" t="s">
        <v>17281</v>
      </c>
      <c r="K5785" s="54" t="s">
        <v>20367</v>
      </c>
      <c r="L5785" s="54" t="s">
        <v>20368</v>
      </c>
      <c r="M5785" s="54" t="s">
        <v>20366</v>
      </c>
      <c r="N5785" s="54" t="s">
        <v>256</v>
      </c>
      <c r="O5785" s="54" t="s">
        <v>256</v>
      </c>
      <c r="P5785" s="54" t="s">
        <v>430</v>
      </c>
      <c r="Q5785" s="54" t="s">
        <v>256</v>
      </c>
      <c r="R5785" s="54" t="s">
        <v>431</v>
      </c>
      <c r="S5785" s="71"/>
      <c r="T5785" s="54" t="s">
        <v>256</v>
      </c>
      <c r="U5785" s="71">
        <v>44597</v>
      </c>
      <c r="V5785" s="54" t="s">
        <v>256</v>
      </c>
      <c r="W5785" t="str">
        <f t="shared" si="90"/>
        <v>Feb-22</v>
      </c>
    </row>
    <row r="5786" spans="1:23" x14ac:dyDescent="0.25">
      <c r="A5786" s="54" t="s">
        <v>317</v>
      </c>
      <c r="B5786" s="54" t="s">
        <v>432</v>
      </c>
      <c r="C5786" s="54" t="s">
        <v>263</v>
      </c>
      <c r="D5786" s="54" t="s">
        <v>429</v>
      </c>
      <c r="E5786" s="54" t="s">
        <v>20369</v>
      </c>
      <c r="F5786" s="71">
        <v>44604</v>
      </c>
      <c r="G5786" s="72">
        <v>140.4</v>
      </c>
      <c r="H5786" s="72">
        <v>11941.02</v>
      </c>
      <c r="I5786" s="54" t="s">
        <v>265</v>
      </c>
      <c r="J5786" s="54" t="s">
        <v>13755</v>
      </c>
      <c r="K5786" s="54" t="s">
        <v>20370</v>
      </c>
      <c r="L5786" s="54" t="s">
        <v>20371</v>
      </c>
      <c r="M5786" s="54" t="s">
        <v>20369</v>
      </c>
      <c r="N5786" s="54" t="s">
        <v>256</v>
      </c>
      <c r="O5786" s="54" t="s">
        <v>256</v>
      </c>
      <c r="P5786" s="54" t="s">
        <v>294</v>
      </c>
      <c r="Q5786" s="54" t="s">
        <v>256</v>
      </c>
      <c r="R5786" s="54" t="s">
        <v>431</v>
      </c>
      <c r="S5786" s="71"/>
      <c r="T5786" s="54" t="s">
        <v>256</v>
      </c>
      <c r="U5786" s="71">
        <v>44604</v>
      </c>
      <c r="V5786" s="54" t="s">
        <v>256</v>
      </c>
      <c r="W5786" t="str">
        <f t="shared" si="90"/>
        <v>Feb-22</v>
      </c>
    </row>
    <row r="5787" spans="1:23" x14ac:dyDescent="0.25">
      <c r="A5787" s="54" t="s">
        <v>318</v>
      </c>
      <c r="B5787" s="54" t="s">
        <v>432</v>
      </c>
      <c r="C5787" s="54" t="s">
        <v>263</v>
      </c>
      <c r="D5787" s="54" t="s">
        <v>429</v>
      </c>
      <c r="E5787" s="54" t="s">
        <v>20372</v>
      </c>
      <c r="F5787" s="71">
        <v>44597</v>
      </c>
      <c r="G5787" s="72">
        <v>53621.1</v>
      </c>
      <c r="H5787" s="72">
        <v>4560474.5599999996</v>
      </c>
      <c r="I5787" s="54" t="s">
        <v>265</v>
      </c>
      <c r="J5787" s="54" t="s">
        <v>20373</v>
      </c>
      <c r="K5787" s="54" t="s">
        <v>20374</v>
      </c>
      <c r="L5787" s="54" t="s">
        <v>20375</v>
      </c>
      <c r="M5787" s="54" t="s">
        <v>20372</v>
      </c>
      <c r="N5787" s="54" t="s">
        <v>256</v>
      </c>
      <c r="O5787" s="54" t="s">
        <v>256</v>
      </c>
      <c r="P5787" s="54" t="s">
        <v>12795</v>
      </c>
      <c r="Q5787" s="54" t="s">
        <v>256</v>
      </c>
      <c r="R5787" s="54" t="s">
        <v>431</v>
      </c>
      <c r="S5787" s="71"/>
      <c r="T5787" s="54" t="s">
        <v>256</v>
      </c>
      <c r="U5787" s="71">
        <v>44597</v>
      </c>
      <c r="V5787" s="54" t="s">
        <v>256</v>
      </c>
      <c r="W5787" t="str">
        <f t="shared" si="90"/>
        <v>Feb-22</v>
      </c>
    </row>
    <row r="5788" spans="1:23" x14ac:dyDescent="0.25">
      <c r="A5788" s="54" t="s">
        <v>318</v>
      </c>
      <c r="B5788" s="54" t="s">
        <v>432</v>
      </c>
      <c r="C5788" s="54" t="s">
        <v>263</v>
      </c>
      <c r="D5788" s="54" t="s">
        <v>429</v>
      </c>
      <c r="E5788" s="54" t="s">
        <v>20376</v>
      </c>
      <c r="F5788" s="71">
        <v>44598</v>
      </c>
      <c r="G5788" s="72">
        <v>7.5</v>
      </c>
      <c r="H5788" s="72">
        <v>637.88</v>
      </c>
      <c r="I5788" s="54" t="s">
        <v>265</v>
      </c>
      <c r="J5788" s="54" t="s">
        <v>13762</v>
      </c>
      <c r="K5788" s="54" t="s">
        <v>10216</v>
      </c>
      <c r="L5788" s="54" t="s">
        <v>20377</v>
      </c>
      <c r="M5788" s="54" t="s">
        <v>20376</v>
      </c>
      <c r="N5788" s="54" t="s">
        <v>256</v>
      </c>
      <c r="O5788" s="54" t="s">
        <v>256</v>
      </c>
      <c r="P5788" s="54" t="s">
        <v>281</v>
      </c>
      <c r="Q5788" s="54" t="s">
        <v>256</v>
      </c>
      <c r="R5788" s="54" t="s">
        <v>431</v>
      </c>
      <c r="S5788" s="71"/>
      <c r="T5788" s="54" t="s">
        <v>256</v>
      </c>
      <c r="U5788" s="71">
        <v>44598</v>
      </c>
      <c r="V5788" s="54" t="s">
        <v>256</v>
      </c>
      <c r="W5788" t="str">
        <f t="shared" si="90"/>
        <v>Feb-22</v>
      </c>
    </row>
    <row r="5789" spans="1:23" x14ac:dyDescent="0.25">
      <c r="A5789" s="54" t="s">
        <v>318</v>
      </c>
      <c r="B5789" s="54" t="s">
        <v>432</v>
      </c>
      <c r="C5789" s="54" t="s">
        <v>263</v>
      </c>
      <c r="D5789" s="54" t="s">
        <v>429</v>
      </c>
      <c r="E5789" s="54" t="s">
        <v>20378</v>
      </c>
      <c r="F5789" s="71">
        <v>44597</v>
      </c>
      <c r="G5789" s="72">
        <v>97.09</v>
      </c>
      <c r="H5789" s="72">
        <v>8257.5</v>
      </c>
      <c r="I5789" s="54" t="s">
        <v>265</v>
      </c>
      <c r="J5789" s="54" t="s">
        <v>13762</v>
      </c>
      <c r="K5789" s="54" t="s">
        <v>13136</v>
      </c>
      <c r="L5789" s="54" t="s">
        <v>20379</v>
      </c>
      <c r="M5789" s="54" t="s">
        <v>20378</v>
      </c>
      <c r="N5789" s="54" t="s">
        <v>256</v>
      </c>
      <c r="O5789" s="54" t="s">
        <v>256</v>
      </c>
      <c r="P5789" s="54" t="s">
        <v>281</v>
      </c>
      <c r="Q5789" s="54" t="s">
        <v>256</v>
      </c>
      <c r="R5789" s="54" t="s">
        <v>431</v>
      </c>
      <c r="S5789" s="71"/>
      <c r="T5789" s="54" t="s">
        <v>256</v>
      </c>
      <c r="U5789" s="71">
        <v>44597</v>
      </c>
      <c r="V5789" s="54" t="s">
        <v>256</v>
      </c>
      <c r="W5789" t="str">
        <f t="shared" si="90"/>
        <v>Feb-22</v>
      </c>
    </row>
    <row r="5790" spans="1:23" x14ac:dyDescent="0.25">
      <c r="A5790" s="54" t="s">
        <v>318</v>
      </c>
      <c r="B5790" s="54" t="s">
        <v>432</v>
      </c>
      <c r="C5790" s="54" t="s">
        <v>263</v>
      </c>
      <c r="D5790" s="54" t="s">
        <v>429</v>
      </c>
      <c r="E5790" s="54" t="s">
        <v>20380</v>
      </c>
      <c r="F5790" s="71">
        <v>44598</v>
      </c>
      <c r="G5790" s="72">
        <v>15.2</v>
      </c>
      <c r="H5790" s="72">
        <v>1292.76</v>
      </c>
      <c r="I5790" s="54" t="s">
        <v>265</v>
      </c>
      <c r="J5790" s="54" t="s">
        <v>13762</v>
      </c>
      <c r="K5790" s="54" t="s">
        <v>13766</v>
      </c>
      <c r="L5790" s="54" t="s">
        <v>20381</v>
      </c>
      <c r="M5790" s="54" t="s">
        <v>20380</v>
      </c>
      <c r="N5790" s="54" t="s">
        <v>256</v>
      </c>
      <c r="O5790" s="54" t="s">
        <v>256</v>
      </c>
      <c r="P5790" s="54" t="s">
        <v>281</v>
      </c>
      <c r="Q5790" s="54" t="s">
        <v>256</v>
      </c>
      <c r="R5790" s="54" t="s">
        <v>431</v>
      </c>
      <c r="S5790" s="71"/>
      <c r="T5790" s="54" t="s">
        <v>256</v>
      </c>
      <c r="U5790" s="71">
        <v>44598</v>
      </c>
      <c r="V5790" s="54" t="s">
        <v>256</v>
      </c>
      <c r="W5790" t="str">
        <f t="shared" si="90"/>
        <v>Feb-22</v>
      </c>
    </row>
    <row r="5791" spans="1:23" x14ac:dyDescent="0.25">
      <c r="A5791" s="54" t="s">
        <v>318</v>
      </c>
      <c r="B5791" s="54" t="s">
        <v>432</v>
      </c>
      <c r="C5791" s="54" t="s">
        <v>263</v>
      </c>
      <c r="D5791" s="54" t="s">
        <v>429</v>
      </c>
      <c r="E5791" s="54" t="s">
        <v>20382</v>
      </c>
      <c r="F5791" s="71">
        <v>44601</v>
      </c>
      <c r="G5791" s="72">
        <v>75752.240000000005</v>
      </c>
      <c r="H5791" s="72">
        <v>6442728.0099999998</v>
      </c>
      <c r="I5791" s="54" t="s">
        <v>265</v>
      </c>
      <c r="J5791" s="54" t="s">
        <v>13762</v>
      </c>
      <c r="K5791" s="54" t="s">
        <v>20383</v>
      </c>
      <c r="L5791" s="54" t="s">
        <v>20384</v>
      </c>
      <c r="M5791" s="54" t="s">
        <v>20382</v>
      </c>
      <c r="N5791" s="54" t="s">
        <v>256</v>
      </c>
      <c r="O5791" s="54" t="s">
        <v>256</v>
      </c>
      <c r="P5791" s="54" t="s">
        <v>281</v>
      </c>
      <c r="Q5791" s="54" t="s">
        <v>256</v>
      </c>
      <c r="R5791" s="54" t="s">
        <v>431</v>
      </c>
      <c r="S5791" s="71"/>
      <c r="T5791" s="54" t="s">
        <v>256</v>
      </c>
      <c r="U5791" s="71">
        <v>44601</v>
      </c>
      <c r="V5791" s="54" t="s">
        <v>256</v>
      </c>
      <c r="W5791" t="str">
        <f t="shared" si="90"/>
        <v>Feb-22</v>
      </c>
    </row>
    <row r="5792" spans="1:23" x14ac:dyDescent="0.25">
      <c r="A5792" s="54" t="s">
        <v>318</v>
      </c>
      <c r="B5792" s="54" t="s">
        <v>432</v>
      </c>
      <c r="C5792" s="54" t="s">
        <v>263</v>
      </c>
      <c r="D5792" s="54" t="s">
        <v>429</v>
      </c>
      <c r="E5792" s="54" t="s">
        <v>20385</v>
      </c>
      <c r="F5792" s="71">
        <v>44601</v>
      </c>
      <c r="G5792" s="72">
        <v>48560.88</v>
      </c>
      <c r="H5792" s="72">
        <v>4130102.84</v>
      </c>
      <c r="I5792" s="54" t="s">
        <v>265</v>
      </c>
      <c r="J5792" s="54" t="s">
        <v>13762</v>
      </c>
      <c r="K5792" s="54" t="s">
        <v>20386</v>
      </c>
      <c r="L5792" s="54" t="s">
        <v>20387</v>
      </c>
      <c r="M5792" s="54" t="s">
        <v>20385</v>
      </c>
      <c r="N5792" s="54" t="s">
        <v>256</v>
      </c>
      <c r="O5792" s="54" t="s">
        <v>256</v>
      </c>
      <c r="P5792" s="54" t="s">
        <v>281</v>
      </c>
      <c r="Q5792" s="54" t="s">
        <v>256</v>
      </c>
      <c r="R5792" s="54" t="s">
        <v>431</v>
      </c>
      <c r="S5792" s="71"/>
      <c r="T5792" s="54" t="s">
        <v>256</v>
      </c>
      <c r="U5792" s="71">
        <v>44601</v>
      </c>
      <c r="V5792" s="54" t="s">
        <v>256</v>
      </c>
      <c r="W5792" t="str">
        <f t="shared" si="90"/>
        <v>Feb-22</v>
      </c>
    </row>
    <row r="5793" spans="1:23" x14ac:dyDescent="0.25">
      <c r="A5793" s="54" t="s">
        <v>318</v>
      </c>
      <c r="B5793" s="54" t="s">
        <v>432</v>
      </c>
      <c r="C5793" s="54" t="s">
        <v>263</v>
      </c>
      <c r="D5793" s="54" t="s">
        <v>429</v>
      </c>
      <c r="E5793" s="54" t="s">
        <v>20388</v>
      </c>
      <c r="F5793" s="71">
        <v>44599</v>
      </c>
      <c r="G5793" s="72">
        <v>53501.91</v>
      </c>
      <c r="H5793" s="72">
        <v>4550337.45</v>
      </c>
      <c r="I5793" s="54" t="s">
        <v>265</v>
      </c>
      <c r="J5793" s="54" t="s">
        <v>13762</v>
      </c>
      <c r="K5793" s="54" t="s">
        <v>20389</v>
      </c>
      <c r="L5793" s="54" t="s">
        <v>20390</v>
      </c>
      <c r="M5793" s="54" t="s">
        <v>20388</v>
      </c>
      <c r="N5793" s="54" t="s">
        <v>256</v>
      </c>
      <c r="O5793" s="54" t="s">
        <v>256</v>
      </c>
      <c r="P5793" s="54" t="s">
        <v>281</v>
      </c>
      <c r="Q5793" s="54" t="s">
        <v>256</v>
      </c>
      <c r="R5793" s="54" t="s">
        <v>431</v>
      </c>
      <c r="S5793" s="71"/>
      <c r="T5793" s="54" t="s">
        <v>256</v>
      </c>
      <c r="U5793" s="71">
        <v>44599</v>
      </c>
      <c r="V5793" s="54" t="s">
        <v>256</v>
      </c>
      <c r="W5793" t="str">
        <f t="shared" si="90"/>
        <v>Feb-22</v>
      </c>
    </row>
    <row r="5794" spans="1:23" x14ac:dyDescent="0.25">
      <c r="A5794" s="54" t="s">
        <v>318</v>
      </c>
      <c r="B5794" s="54" t="s">
        <v>432</v>
      </c>
      <c r="C5794" s="54" t="s">
        <v>263</v>
      </c>
      <c r="D5794" s="54" t="s">
        <v>429</v>
      </c>
      <c r="E5794" s="54" t="s">
        <v>20391</v>
      </c>
      <c r="F5794" s="71">
        <v>44599</v>
      </c>
      <c r="G5794" s="72">
        <v>53963.18</v>
      </c>
      <c r="H5794" s="72">
        <v>4589568.46</v>
      </c>
      <c r="I5794" s="54" t="s">
        <v>265</v>
      </c>
      <c r="J5794" s="54" t="s">
        <v>13762</v>
      </c>
      <c r="K5794" s="54" t="s">
        <v>20392</v>
      </c>
      <c r="L5794" s="54" t="s">
        <v>20393</v>
      </c>
      <c r="M5794" s="54" t="s">
        <v>20391</v>
      </c>
      <c r="N5794" s="54" t="s">
        <v>256</v>
      </c>
      <c r="O5794" s="54" t="s">
        <v>256</v>
      </c>
      <c r="P5794" s="54" t="s">
        <v>281</v>
      </c>
      <c r="Q5794" s="54" t="s">
        <v>256</v>
      </c>
      <c r="R5794" s="54" t="s">
        <v>431</v>
      </c>
      <c r="S5794" s="71"/>
      <c r="T5794" s="54" t="s">
        <v>256</v>
      </c>
      <c r="U5794" s="71">
        <v>44599</v>
      </c>
      <c r="V5794" s="54" t="s">
        <v>256</v>
      </c>
      <c r="W5794" t="str">
        <f t="shared" si="90"/>
        <v>Feb-22</v>
      </c>
    </row>
    <row r="5795" spans="1:23" x14ac:dyDescent="0.25">
      <c r="A5795" s="54" t="s">
        <v>318</v>
      </c>
      <c r="B5795" s="54" t="s">
        <v>432</v>
      </c>
      <c r="C5795" s="54" t="s">
        <v>263</v>
      </c>
      <c r="D5795" s="54" t="s">
        <v>429</v>
      </c>
      <c r="E5795" s="54" t="s">
        <v>20394</v>
      </c>
      <c r="F5795" s="71">
        <v>44602</v>
      </c>
      <c r="G5795" s="72">
        <v>37292.43</v>
      </c>
      <c r="H5795" s="72">
        <v>3171721.17</v>
      </c>
      <c r="I5795" s="54" t="s">
        <v>265</v>
      </c>
      <c r="J5795" s="54" t="s">
        <v>13762</v>
      </c>
      <c r="K5795" s="54" t="s">
        <v>20395</v>
      </c>
      <c r="L5795" s="54" t="s">
        <v>20396</v>
      </c>
      <c r="M5795" s="54" t="s">
        <v>20394</v>
      </c>
      <c r="N5795" s="54" t="s">
        <v>256</v>
      </c>
      <c r="O5795" s="54" t="s">
        <v>256</v>
      </c>
      <c r="P5795" s="54" t="s">
        <v>281</v>
      </c>
      <c r="Q5795" s="54" t="s">
        <v>256</v>
      </c>
      <c r="R5795" s="54" t="s">
        <v>431</v>
      </c>
      <c r="S5795" s="71"/>
      <c r="T5795" s="54" t="s">
        <v>256</v>
      </c>
      <c r="U5795" s="71">
        <v>44602</v>
      </c>
      <c r="V5795" s="54" t="s">
        <v>256</v>
      </c>
      <c r="W5795" t="str">
        <f t="shared" si="90"/>
        <v>Feb-22</v>
      </c>
    </row>
    <row r="5796" spans="1:23" x14ac:dyDescent="0.25">
      <c r="A5796" s="54" t="s">
        <v>318</v>
      </c>
      <c r="B5796" s="54" t="s">
        <v>432</v>
      </c>
      <c r="C5796" s="54" t="s">
        <v>263</v>
      </c>
      <c r="D5796" s="54" t="s">
        <v>429</v>
      </c>
      <c r="E5796" s="54" t="s">
        <v>20397</v>
      </c>
      <c r="F5796" s="71">
        <v>44604</v>
      </c>
      <c r="G5796" s="72">
        <v>96331.53</v>
      </c>
      <c r="H5796" s="72">
        <v>8192996.6299999999</v>
      </c>
      <c r="I5796" s="54" t="s">
        <v>265</v>
      </c>
      <c r="J5796" s="54" t="s">
        <v>13762</v>
      </c>
      <c r="K5796" s="54" t="s">
        <v>20398</v>
      </c>
      <c r="L5796" s="54" t="s">
        <v>20399</v>
      </c>
      <c r="M5796" s="54" t="s">
        <v>20397</v>
      </c>
      <c r="N5796" s="54" t="s">
        <v>256</v>
      </c>
      <c r="O5796" s="54" t="s">
        <v>256</v>
      </c>
      <c r="P5796" s="54" t="s">
        <v>281</v>
      </c>
      <c r="Q5796" s="54" t="s">
        <v>256</v>
      </c>
      <c r="R5796" s="54" t="s">
        <v>431</v>
      </c>
      <c r="S5796" s="71"/>
      <c r="T5796" s="54" t="s">
        <v>256</v>
      </c>
      <c r="U5796" s="71">
        <v>44604</v>
      </c>
      <c r="V5796" s="54" t="s">
        <v>256</v>
      </c>
      <c r="W5796" t="str">
        <f t="shared" si="90"/>
        <v>Feb-22</v>
      </c>
    </row>
    <row r="5797" spans="1:23" x14ac:dyDescent="0.25">
      <c r="A5797" s="54" t="s">
        <v>318</v>
      </c>
      <c r="B5797" s="54" t="s">
        <v>432</v>
      </c>
      <c r="C5797" s="54" t="s">
        <v>263</v>
      </c>
      <c r="D5797" s="54" t="s">
        <v>429</v>
      </c>
      <c r="E5797" s="54" t="s">
        <v>20400</v>
      </c>
      <c r="F5797" s="71">
        <v>44606</v>
      </c>
      <c r="G5797" s="72">
        <v>37330.61</v>
      </c>
      <c r="H5797" s="72">
        <v>3174968.38</v>
      </c>
      <c r="I5797" s="54" t="s">
        <v>265</v>
      </c>
      <c r="J5797" s="54" t="s">
        <v>13762</v>
      </c>
      <c r="K5797" s="54" t="s">
        <v>20401</v>
      </c>
      <c r="L5797" s="54" t="s">
        <v>20402</v>
      </c>
      <c r="M5797" s="54" t="s">
        <v>20400</v>
      </c>
      <c r="N5797" s="54" t="s">
        <v>256</v>
      </c>
      <c r="O5797" s="54" t="s">
        <v>256</v>
      </c>
      <c r="P5797" s="54" t="s">
        <v>281</v>
      </c>
      <c r="Q5797" s="54" t="s">
        <v>256</v>
      </c>
      <c r="R5797" s="54" t="s">
        <v>431</v>
      </c>
      <c r="S5797" s="71"/>
      <c r="T5797" s="54" t="s">
        <v>256</v>
      </c>
      <c r="U5797" s="71">
        <v>44606</v>
      </c>
      <c r="V5797" s="54" t="s">
        <v>256</v>
      </c>
      <c r="W5797" t="str">
        <f t="shared" si="90"/>
        <v>Feb-22</v>
      </c>
    </row>
    <row r="5798" spans="1:23" x14ac:dyDescent="0.25">
      <c r="A5798" s="54" t="s">
        <v>318</v>
      </c>
      <c r="B5798" s="54" t="s">
        <v>432</v>
      </c>
      <c r="C5798" s="54" t="s">
        <v>263</v>
      </c>
      <c r="D5798" s="54" t="s">
        <v>429</v>
      </c>
      <c r="E5798" s="54" t="s">
        <v>20403</v>
      </c>
      <c r="F5798" s="71">
        <v>44605</v>
      </c>
      <c r="G5798" s="72">
        <v>35993.160000000003</v>
      </c>
      <c r="H5798" s="72">
        <v>3061218.26</v>
      </c>
      <c r="I5798" s="54" t="s">
        <v>265</v>
      </c>
      <c r="J5798" s="54" t="s">
        <v>13762</v>
      </c>
      <c r="K5798" s="54" t="s">
        <v>20404</v>
      </c>
      <c r="L5798" s="54" t="s">
        <v>20405</v>
      </c>
      <c r="M5798" s="54" t="s">
        <v>20403</v>
      </c>
      <c r="N5798" s="54" t="s">
        <v>256</v>
      </c>
      <c r="O5798" s="54" t="s">
        <v>256</v>
      </c>
      <c r="P5798" s="54" t="s">
        <v>281</v>
      </c>
      <c r="Q5798" s="54" t="s">
        <v>256</v>
      </c>
      <c r="R5798" s="54" t="s">
        <v>431</v>
      </c>
      <c r="S5798" s="71"/>
      <c r="T5798" s="54" t="s">
        <v>256</v>
      </c>
      <c r="U5798" s="71">
        <v>44605</v>
      </c>
      <c r="V5798" s="54" t="s">
        <v>256</v>
      </c>
      <c r="W5798" t="str">
        <f t="shared" si="90"/>
        <v>Feb-22</v>
      </c>
    </row>
    <row r="5799" spans="1:23" x14ac:dyDescent="0.25">
      <c r="A5799" s="54" t="s">
        <v>318</v>
      </c>
      <c r="B5799" s="54" t="s">
        <v>432</v>
      </c>
      <c r="C5799" s="54" t="s">
        <v>263</v>
      </c>
      <c r="D5799" s="54" t="s">
        <v>429</v>
      </c>
      <c r="E5799" s="54" t="s">
        <v>20406</v>
      </c>
      <c r="F5799" s="71">
        <v>44605</v>
      </c>
      <c r="G5799" s="72">
        <v>32834.339999999997</v>
      </c>
      <c r="H5799" s="72">
        <v>2792560.62</v>
      </c>
      <c r="I5799" s="54" t="s">
        <v>265</v>
      </c>
      <c r="J5799" s="54" t="s">
        <v>13762</v>
      </c>
      <c r="K5799" s="54" t="s">
        <v>20407</v>
      </c>
      <c r="L5799" s="54" t="s">
        <v>20408</v>
      </c>
      <c r="M5799" s="54" t="s">
        <v>20406</v>
      </c>
      <c r="N5799" s="54" t="s">
        <v>256</v>
      </c>
      <c r="O5799" s="54" t="s">
        <v>256</v>
      </c>
      <c r="P5799" s="54" t="s">
        <v>281</v>
      </c>
      <c r="Q5799" s="54" t="s">
        <v>256</v>
      </c>
      <c r="R5799" s="54" t="s">
        <v>431</v>
      </c>
      <c r="S5799" s="71"/>
      <c r="T5799" s="54" t="s">
        <v>256</v>
      </c>
      <c r="U5799" s="71">
        <v>44605</v>
      </c>
      <c r="V5799" s="54" t="s">
        <v>256</v>
      </c>
      <c r="W5799" t="str">
        <f t="shared" si="90"/>
        <v>Feb-22</v>
      </c>
    </row>
    <row r="5800" spans="1:23" x14ac:dyDescent="0.25">
      <c r="A5800" s="54" t="s">
        <v>318</v>
      </c>
      <c r="B5800" s="54" t="s">
        <v>432</v>
      </c>
      <c r="C5800" s="54" t="s">
        <v>263</v>
      </c>
      <c r="D5800" s="54" t="s">
        <v>429</v>
      </c>
      <c r="E5800" s="54" t="s">
        <v>20409</v>
      </c>
      <c r="F5800" s="71">
        <v>44597</v>
      </c>
      <c r="G5800" s="72">
        <v>8317.25</v>
      </c>
      <c r="H5800" s="72">
        <v>707382.11</v>
      </c>
      <c r="I5800" s="54" t="s">
        <v>265</v>
      </c>
      <c r="J5800" s="54" t="s">
        <v>19568</v>
      </c>
      <c r="K5800" s="54" t="s">
        <v>20410</v>
      </c>
      <c r="L5800" s="54" t="s">
        <v>20411</v>
      </c>
      <c r="M5800" s="54" t="s">
        <v>20409</v>
      </c>
      <c r="N5800" s="54" t="s">
        <v>256</v>
      </c>
      <c r="O5800" s="54" t="s">
        <v>256</v>
      </c>
      <c r="P5800" s="54" t="s">
        <v>19566</v>
      </c>
      <c r="Q5800" s="54" t="s">
        <v>256</v>
      </c>
      <c r="R5800" s="54" t="s">
        <v>431</v>
      </c>
      <c r="S5800" s="71"/>
      <c r="T5800" s="54" t="s">
        <v>256</v>
      </c>
      <c r="U5800" s="71">
        <v>44597</v>
      </c>
      <c r="V5800" s="54" t="s">
        <v>256</v>
      </c>
      <c r="W5800" t="str">
        <f t="shared" si="90"/>
        <v>Feb-22</v>
      </c>
    </row>
    <row r="5801" spans="1:23" x14ac:dyDescent="0.25">
      <c r="A5801" s="54" t="s">
        <v>318</v>
      </c>
      <c r="B5801" s="54" t="s">
        <v>432</v>
      </c>
      <c r="C5801" s="54" t="s">
        <v>263</v>
      </c>
      <c r="D5801" s="54" t="s">
        <v>429</v>
      </c>
      <c r="E5801" s="54" t="s">
        <v>20412</v>
      </c>
      <c r="F5801" s="71">
        <v>44593</v>
      </c>
      <c r="G5801" s="72">
        <v>5965.46</v>
      </c>
      <c r="H5801" s="72">
        <v>507362.37</v>
      </c>
      <c r="I5801" s="54" t="s">
        <v>265</v>
      </c>
      <c r="J5801" s="54" t="s">
        <v>17344</v>
      </c>
      <c r="K5801" s="54" t="s">
        <v>20413</v>
      </c>
      <c r="L5801" s="54" t="s">
        <v>20414</v>
      </c>
      <c r="M5801" s="54" t="s">
        <v>20412</v>
      </c>
      <c r="N5801" s="54" t="s">
        <v>256</v>
      </c>
      <c r="O5801" s="54" t="s">
        <v>256</v>
      </c>
      <c r="P5801" s="54" t="s">
        <v>452</v>
      </c>
      <c r="Q5801" s="54" t="s">
        <v>256</v>
      </c>
      <c r="R5801" s="54" t="s">
        <v>431</v>
      </c>
      <c r="S5801" s="71"/>
      <c r="T5801" s="54" t="s">
        <v>256</v>
      </c>
      <c r="U5801" s="71">
        <v>44593</v>
      </c>
      <c r="V5801" s="54" t="s">
        <v>256</v>
      </c>
      <c r="W5801" t="str">
        <f t="shared" si="90"/>
        <v>Feb-22</v>
      </c>
    </row>
    <row r="5802" spans="1:23" x14ac:dyDescent="0.25">
      <c r="A5802" s="54" t="s">
        <v>318</v>
      </c>
      <c r="B5802" s="54" t="s">
        <v>432</v>
      </c>
      <c r="C5802" s="54" t="s">
        <v>263</v>
      </c>
      <c r="D5802" s="54" t="s">
        <v>429</v>
      </c>
      <c r="E5802" s="54" t="s">
        <v>20415</v>
      </c>
      <c r="F5802" s="71">
        <v>44595</v>
      </c>
      <c r="G5802" s="72">
        <v>7247.46</v>
      </c>
      <c r="H5802" s="72">
        <v>616396.47</v>
      </c>
      <c r="I5802" s="54" t="s">
        <v>265</v>
      </c>
      <c r="J5802" s="54" t="s">
        <v>17344</v>
      </c>
      <c r="K5802" s="54" t="s">
        <v>20416</v>
      </c>
      <c r="L5802" s="54" t="s">
        <v>20417</v>
      </c>
      <c r="M5802" s="54" t="s">
        <v>20415</v>
      </c>
      <c r="N5802" s="54" t="s">
        <v>256</v>
      </c>
      <c r="O5802" s="54" t="s">
        <v>256</v>
      </c>
      <c r="P5802" s="54" t="s">
        <v>452</v>
      </c>
      <c r="Q5802" s="54" t="s">
        <v>256</v>
      </c>
      <c r="R5802" s="54" t="s">
        <v>431</v>
      </c>
      <c r="S5802" s="71"/>
      <c r="T5802" s="54" t="s">
        <v>256</v>
      </c>
      <c r="U5802" s="71">
        <v>44595</v>
      </c>
      <c r="V5802" s="54" t="s">
        <v>256</v>
      </c>
      <c r="W5802" t="str">
        <f t="shared" si="90"/>
        <v>Feb-22</v>
      </c>
    </row>
    <row r="5803" spans="1:23" x14ac:dyDescent="0.25">
      <c r="A5803" s="54" t="s">
        <v>318</v>
      </c>
      <c r="B5803" s="54" t="s">
        <v>432</v>
      </c>
      <c r="C5803" s="54" t="s">
        <v>263</v>
      </c>
      <c r="D5803" s="54" t="s">
        <v>429</v>
      </c>
      <c r="E5803" s="54" t="s">
        <v>20418</v>
      </c>
      <c r="F5803" s="71">
        <v>44595</v>
      </c>
      <c r="G5803" s="72">
        <v>23356.37</v>
      </c>
      <c r="H5803" s="72">
        <v>1986459.27</v>
      </c>
      <c r="I5803" s="54" t="s">
        <v>265</v>
      </c>
      <c r="J5803" s="54" t="s">
        <v>17344</v>
      </c>
      <c r="K5803" s="54" t="s">
        <v>20416</v>
      </c>
      <c r="L5803" s="54" t="s">
        <v>20419</v>
      </c>
      <c r="M5803" s="54" t="s">
        <v>20418</v>
      </c>
      <c r="N5803" s="54" t="s">
        <v>256</v>
      </c>
      <c r="O5803" s="54" t="s">
        <v>256</v>
      </c>
      <c r="P5803" s="54" t="s">
        <v>452</v>
      </c>
      <c r="Q5803" s="54" t="s">
        <v>256</v>
      </c>
      <c r="R5803" s="54" t="s">
        <v>431</v>
      </c>
      <c r="S5803" s="71"/>
      <c r="T5803" s="54" t="s">
        <v>256</v>
      </c>
      <c r="U5803" s="71">
        <v>44595</v>
      </c>
      <c r="V5803" s="54" t="s">
        <v>256</v>
      </c>
      <c r="W5803" t="str">
        <f t="shared" si="90"/>
        <v>Feb-22</v>
      </c>
    </row>
    <row r="5804" spans="1:23" x14ac:dyDescent="0.25">
      <c r="A5804" s="54" t="s">
        <v>318</v>
      </c>
      <c r="B5804" s="54" t="s">
        <v>432</v>
      </c>
      <c r="C5804" s="54" t="s">
        <v>263</v>
      </c>
      <c r="D5804" s="54" t="s">
        <v>429</v>
      </c>
      <c r="E5804" s="54" t="s">
        <v>20420</v>
      </c>
      <c r="F5804" s="71">
        <v>44601</v>
      </c>
      <c r="G5804" s="72">
        <v>220595.69</v>
      </c>
      <c r="H5804" s="72">
        <v>18761663.43</v>
      </c>
      <c r="I5804" s="54" t="s">
        <v>265</v>
      </c>
      <c r="J5804" s="54" t="s">
        <v>19594</v>
      </c>
      <c r="K5804" s="54" t="s">
        <v>20421</v>
      </c>
      <c r="L5804" s="54" t="s">
        <v>20422</v>
      </c>
      <c r="M5804" s="54" t="s">
        <v>20420</v>
      </c>
      <c r="N5804" s="54" t="s">
        <v>256</v>
      </c>
      <c r="O5804" s="54" t="s">
        <v>256</v>
      </c>
      <c r="P5804" s="54" t="s">
        <v>439</v>
      </c>
      <c r="Q5804" s="54" t="s">
        <v>256</v>
      </c>
      <c r="R5804" s="54" t="s">
        <v>431</v>
      </c>
      <c r="S5804" s="71"/>
      <c r="T5804" s="54" t="s">
        <v>256</v>
      </c>
      <c r="U5804" s="71">
        <v>44601</v>
      </c>
      <c r="V5804" s="54" t="s">
        <v>256</v>
      </c>
      <c r="W5804" t="str">
        <f t="shared" si="90"/>
        <v>Feb-22</v>
      </c>
    </row>
    <row r="5805" spans="1:23" x14ac:dyDescent="0.25">
      <c r="A5805" s="54" t="s">
        <v>318</v>
      </c>
      <c r="B5805" s="54" t="s">
        <v>432</v>
      </c>
      <c r="C5805" s="54" t="s">
        <v>263</v>
      </c>
      <c r="D5805" s="54" t="s">
        <v>429</v>
      </c>
      <c r="E5805" s="54" t="s">
        <v>20423</v>
      </c>
      <c r="F5805" s="71">
        <v>44601</v>
      </c>
      <c r="G5805" s="72">
        <v>27486.81</v>
      </c>
      <c r="H5805" s="72">
        <v>2337753.19</v>
      </c>
      <c r="I5805" s="54" t="s">
        <v>265</v>
      </c>
      <c r="J5805" s="54" t="s">
        <v>19594</v>
      </c>
      <c r="K5805" s="54" t="s">
        <v>20424</v>
      </c>
      <c r="L5805" s="54" t="s">
        <v>20425</v>
      </c>
      <c r="M5805" s="54" t="s">
        <v>20423</v>
      </c>
      <c r="N5805" s="54" t="s">
        <v>256</v>
      </c>
      <c r="O5805" s="54" t="s">
        <v>256</v>
      </c>
      <c r="P5805" s="54" t="s">
        <v>439</v>
      </c>
      <c r="Q5805" s="54" t="s">
        <v>256</v>
      </c>
      <c r="R5805" s="54" t="s">
        <v>431</v>
      </c>
      <c r="S5805" s="71"/>
      <c r="T5805" s="54" t="s">
        <v>256</v>
      </c>
      <c r="U5805" s="71">
        <v>44601</v>
      </c>
      <c r="V5805" s="54" t="s">
        <v>256</v>
      </c>
      <c r="W5805" t="str">
        <f t="shared" si="90"/>
        <v>Feb-22</v>
      </c>
    </row>
    <row r="5806" spans="1:23" x14ac:dyDescent="0.25">
      <c r="A5806" s="54" t="s">
        <v>318</v>
      </c>
      <c r="B5806" s="54" t="s">
        <v>432</v>
      </c>
      <c r="C5806" s="54" t="s">
        <v>263</v>
      </c>
      <c r="D5806" s="54" t="s">
        <v>429</v>
      </c>
      <c r="E5806" s="54" t="s">
        <v>20426</v>
      </c>
      <c r="F5806" s="71">
        <v>44598</v>
      </c>
      <c r="G5806" s="72">
        <v>81844.429999999993</v>
      </c>
      <c r="H5806" s="72">
        <v>6960868.7699999996</v>
      </c>
      <c r="I5806" s="54" t="s">
        <v>265</v>
      </c>
      <c r="J5806" s="54" t="s">
        <v>19594</v>
      </c>
      <c r="K5806" s="54" t="s">
        <v>20427</v>
      </c>
      <c r="L5806" s="54" t="s">
        <v>20428</v>
      </c>
      <c r="M5806" s="54" t="s">
        <v>20426</v>
      </c>
      <c r="N5806" s="54" t="s">
        <v>256</v>
      </c>
      <c r="O5806" s="54" t="s">
        <v>256</v>
      </c>
      <c r="P5806" s="54" t="s">
        <v>439</v>
      </c>
      <c r="Q5806" s="54" t="s">
        <v>256</v>
      </c>
      <c r="R5806" s="54" t="s">
        <v>431</v>
      </c>
      <c r="S5806" s="71"/>
      <c r="T5806" s="54" t="s">
        <v>256</v>
      </c>
      <c r="U5806" s="71">
        <v>44598</v>
      </c>
      <c r="V5806" s="54" t="s">
        <v>256</v>
      </c>
      <c r="W5806" t="str">
        <f t="shared" si="90"/>
        <v>Feb-22</v>
      </c>
    </row>
    <row r="5807" spans="1:23" x14ac:dyDescent="0.25">
      <c r="A5807" s="54" t="s">
        <v>318</v>
      </c>
      <c r="B5807" s="54" t="s">
        <v>432</v>
      </c>
      <c r="C5807" s="54" t="s">
        <v>263</v>
      </c>
      <c r="D5807" s="54" t="s">
        <v>429</v>
      </c>
      <c r="E5807" s="54" t="s">
        <v>20429</v>
      </c>
      <c r="F5807" s="71">
        <v>44599</v>
      </c>
      <c r="G5807" s="72">
        <v>103146.75</v>
      </c>
      <c r="H5807" s="72">
        <v>8772631.0899999999</v>
      </c>
      <c r="I5807" s="54" t="s">
        <v>265</v>
      </c>
      <c r="J5807" s="54" t="s">
        <v>19594</v>
      </c>
      <c r="K5807" s="54" t="s">
        <v>20427</v>
      </c>
      <c r="L5807" s="54" t="s">
        <v>20430</v>
      </c>
      <c r="M5807" s="54" t="s">
        <v>20429</v>
      </c>
      <c r="N5807" s="54" t="s">
        <v>256</v>
      </c>
      <c r="O5807" s="54" t="s">
        <v>256</v>
      </c>
      <c r="P5807" s="54" t="s">
        <v>439</v>
      </c>
      <c r="Q5807" s="54" t="s">
        <v>256</v>
      </c>
      <c r="R5807" s="54" t="s">
        <v>431</v>
      </c>
      <c r="S5807" s="71"/>
      <c r="T5807" s="54" t="s">
        <v>256</v>
      </c>
      <c r="U5807" s="71">
        <v>44599</v>
      </c>
      <c r="V5807" s="54" t="s">
        <v>256</v>
      </c>
      <c r="W5807" t="str">
        <f t="shared" si="90"/>
        <v>Feb-22</v>
      </c>
    </row>
    <row r="5808" spans="1:23" x14ac:dyDescent="0.25">
      <c r="A5808" s="54" t="s">
        <v>318</v>
      </c>
      <c r="B5808" s="54" t="s">
        <v>432</v>
      </c>
      <c r="C5808" s="54" t="s">
        <v>263</v>
      </c>
      <c r="D5808" s="54" t="s">
        <v>429</v>
      </c>
      <c r="E5808" s="54" t="s">
        <v>20431</v>
      </c>
      <c r="F5808" s="71">
        <v>44599</v>
      </c>
      <c r="G5808" s="72">
        <v>97984.25</v>
      </c>
      <c r="H5808" s="72">
        <v>8333560.46</v>
      </c>
      <c r="I5808" s="54" t="s">
        <v>265</v>
      </c>
      <c r="J5808" s="54" t="s">
        <v>19594</v>
      </c>
      <c r="K5808" s="54" t="s">
        <v>20427</v>
      </c>
      <c r="L5808" s="54" t="s">
        <v>20432</v>
      </c>
      <c r="M5808" s="54" t="s">
        <v>20431</v>
      </c>
      <c r="N5808" s="54" t="s">
        <v>256</v>
      </c>
      <c r="O5808" s="54" t="s">
        <v>256</v>
      </c>
      <c r="P5808" s="54" t="s">
        <v>439</v>
      </c>
      <c r="Q5808" s="54" t="s">
        <v>256</v>
      </c>
      <c r="R5808" s="54" t="s">
        <v>431</v>
      </c>
      <c r="S5808" s="71"/>
      <c r="T5808" s="54" t="s">
        <v>256</v>
      </c>
      <c r="U5808" s="71">
        <v>44599</v>
      </c>
      <c r="V5808" s="54" t="s">
        <v>256</v>
      </c>
      <c r="W5808" t="str">
        <f t="shared" si="90"/>
        <v>Feb-22</v>
      </c>
    </row>
    <row r="5809" spans="1:23" x14ac:dyDescent="0.25">
      <c r="A5809" s="54" t="s">
        <v>318</v>
      </c>
      <c r="B5809" s="54" t="s">
        <v>432</v>
      </c>
      <c r="C5809" s="54" t="s">
        <v>263</v>
      </c>
      <c r="D5809" s="54" t="s">
        <v>429</v>
      </c>
      <c r="E5809" s="54" t="s">
        <v>20433</v>
      </c>
      <c r="F5809" s="71">
        <v>44599</v>
      </c>
      <c r="G5809" s="72">
        <v>24753.16</v>
      </c>
      <c r="H5809" s="72">
        <v>2105256.2599999998</v>
      </c>
      <c r="I5809" s="54" t="s">
        <v>265</v>
      </c>
      <c r="J5809" s="54" t="s">
        <v>19594</v>
      </c>
      <c r="K5809" s="54" t="s">
        <v>20427</v>
      </c>
      <c r="L5809" s="54" t="s">
        <v>20434</v>
      </c>
      <c r="M5809" s="54" t="s">
        <v>20433</v>
      </c>
      <c r="N5809" s="54" t="s">
        <v>256</v>
      </c>
      <c r="O5809" s="54" t="s">
        <v>256</v>
      </c>
      <c r="P5809" s="54" t="s">
        <v>439</v>
      </c>
      <c r="Q5809" s="54" t="s">
        <v>256</v>
      </c>
      <c r="R5809" s="54" t="s">
        <v>431</v>
      </c>
      <c r="S5809" s="71"/>
      <c r="T5809" s="54" t="s">
        <v>256</v>
      </c>
      <c r="U5809" s="71">
        <v>44599</v>
      </c>
      <c r="V5809" s="54" t="s">
        <v>256</v>
      </c>
      <c r="W5809" t="str">
        <f t="shared" si="90"/>
        <v>Feb-22</v>
      </c>
    </row>
    <row r="5810" spans="1:23" x14ac:dyDescent="0.25">
      <c r="A5810" s="54" t="s">
        <v>318</v>
      </c>
      <c r="B5810" s="54" t="s">
        <v>432</v>
      </c>
      <c r="C5810" s="54" t="s">
        <v>263</v>
      </c>
      <c r="D5810" s="54" t="s">
        <v>429</v>
      </c>
      <c r="E5810" s="54" t="s">
        <v>20435</v>
      </c>
      <c r="F5810" s="71">
        <v>44599</v>
      </c>
      <c r="G5810" s="72">
        <v>152271.04000000001</v>
      </c>
      <c r="H5810" s="72">
        <v>12950651.949999999</v>
      </c>
      <c r="I5810" s="54" t="s">
        <v>265</v>
      </c>
      <c r="J5810" s="54" t="s">
        <v>19594</v>
      </c>
      <c r="K5810" s="54" t="s">
        <v>20427</v>
      </c>
      <c r="L5810" s="54" t="s">
        <v>20436</v>
      </c>
      <c r="M5810" s="54" t="s">
        <v>20435</v>
      </c>
      <c r="N5810" s="54" t="s">
        <v>256</v>
      </c>
      <c r="O5810" s="54" t="s">
        <v>256</v>
      </c>
      <c r="P5810" s="54" t="s">
        <v>439</v>
      </c>
      <c r="Q5810" s="54" t="s">
        <v>256</v>
      </c>
      <c r="R5810" s="54" t="s">
        <v>431</v>
      </c>
      <c r="S5810" s="71"/>
      <c r="T5810" s="54" t="s">
        <v>256</v>
      </c>
      <c r="U5810" s="71">
        <v>44599</v>
      </c>
      <c r="V5810" s="54" t="s">
        <v>256</v>
      </c>
      <c r="W5810" t="str">
        <f t="shared" si="90"/>
        <v>Feb-22</v>
      </c>
    </row>
    <row r="5811" spans="1:23" x14ac:dyDescent="0.25">
      <c r="A5811" s="54" t="s">
        <v>318</v>
      </c>
      <c r="B5811" s="54" t="s">
        <v>432</v>
      </c>
      <c r="C5811" s="54" t="s">
        <v>263</v>
      </c>
      <c r="D5811" s="54" t="s">
        <v>429</v>
      </c>
      <c r="E5811" s="54" t="s">
        <v>20437</v>
      </c>
      <c r="F5811" s="71">
        <v>44599</v>
      </c>
      <c r="G5811" s="72">
        <v>36046.639999999999</v>
      </c>
      <c r="H5811" s="72">
        <v>3065766.73</v>
      </c>
      <c r="I5811" s="54" t="s">
        <v>265</v>
      </c>
      <c r="J5811" s="54" t="s">
        <v>19594</v>
      </c>
      <c r="K5811" s="54" t="s">
        <v>20427</v>
      </c>
      <c r="L5811" s="54" t="s">
        <v>20438</v>
      </c>
      <c r="M5811" s="54" t="s">
        <v>20437</v>
      </c>
      <c r="N5811" s="54" t="s">
        <v>256</v>
      </c>
      <c r="O5811" s="54" t="s">
        <v>256</v>
      </c>
      <c r="P5811" s="54" t="s">
        <v>439</v>
      </c>
      <c r="Q5811" s="54" t="s">
        <v>256</v>
      </c>
      <c r="R5811" s="54" t="s">
        <v>431</v>
      </c>
      <c r="S5811" s="71"/>
      <c r="T5811" s="54" t="s">
        <v>256</v>
      </c>
      <c r="U5811" s="71">
        <v>44599</v>
      </c>
      <c r="V5811" s="54" t="s">
        <v>256</v>
      </c>
      <c r="W5811" t="str">
        <f t="shared" si="90"/>
        <v>Feb-22</v>
      </c>
    </row>
    <row r="5812" spans="1:23" x14ac:dyDescent="0.25">
      <c r="A5812" s="54" t="s">
        <v>318</v>
      </c>
      <c r="B5812" s="54" t="s">
        <v>432</v>
      </c>
      <c r="C5812" s="54" t="s">
        <v>263</v>
      </c>
      <c r="D5812" s="54" t="s">
        <v>429</v>
      </c>
      <c r="E5812" s="54" t="s">
        <v>20439</v>
      </c>
      <c r="F5812" s="71">
        <v>44605</v>
      </c>
      <c r="G5812" s="72">
        <v>366793.84</v>
      </c>
      <c r="H5812" s="72">
        <v>31195816.09</v>
      </c>
      <c r="I5812" s="54" t="s">
        <v>265</v>
      </c>
      <c r="J5812" s="54" t="s">
        <v>19594</v>
      </c>
      <c r="K5812" s="54" t="s">
        <v>20440</v>
      </c>
      <c r="L5812" s="54" t="s">
        <v>20441</v>
      </c>
      <c r="M5812" s="54" t="s">
        <v>20439</v>
      </c>
      <c r="N5812" s="54" t="s">
        <v>256</v>
      </c>
      <c r="O5812" s="54" t="s">
        <v>256</v>
      </c>
      <c r="P5812" s="54" t="s">
        <v>439</v>
      </c>
      <c r="Q5812" s="54" t="s">
        <v>256</v>
      </c>
      <c r="R5812" s="54" t="s">
        <v>431</v>
      </c>
      <c r="S5812" s="71"/>
      <c r="T5812" s="54" t="s">
        <v>256</v>
      </c>
      <c r="U5812" s="71">
        <v>44605</v>
      </c>
      <c r="V5812" s="54" t="s">
        <v>256</v>
      </c>
      <c r="W5812" t="str">
        <f t="shared" si="90"/>
        <v>Feb-22</v>
      </c>
    </row>
    <row r="5813" spans="1:23" x14ac:dyDescent="0.25">
      <c r="A5813" s="54" t="s">
        <v>317</v>
      </c>
      <c r="B5813" s="54" t="s">
        <v>432</v>
      </c>
      <c r="C5813" s="54" t="s">
        <v>263</v>
      </c>
      <c r="D5813" s="54" t="s">
        <v>429</v>
      </c>
      <c r="E5813" s="54" t="s">
        <v>20442</v>
      </c>
      <c r="F5813" s="71">
        <v>44594</v>
      </c>
      <c r="G5813" s="72">
        <v>1739.18</v>
      </c>
      <c r="H5813" s="72">
        <v>147917.26</v>
      </c>
      <c r="I5813" s="54" t="s">
        <v>265</v>
      </c>
      <c r="J5813" s="54" t="s">
        <v>13789</v>
      </c>
      <c r="K5813" s="54" t="s">
        <v>20443</v>
      </c>
      <c r="L5813" s="54" t="s">
        <v>20444</v>
      </c>
      <c r="M5813" s="54" t="s">
        <v>20442</v>
      </c>
      <c r="N5813" s="54" t="s">
        <v>256</v>
      </c>
      <c r="O5813" s="54" t="s">
        <v>256</v>
      </c>
      <c r="P5813" s="54" t="s">
        <v>289</v>
      </c>
      <c r="Q5813" s="54" t="s">
        <v>256</v>
      </c>
      <c r="R5813" s="54" t="s">
        <v>431</v>
      </c>
      <c r="S5813" s="71"/>
      <c r="T5813" s="54" t="s">
        <v>256</v>
      </c>
      <c r="U5813" s="71">
        <v>44594</v>
      </c>
      <c r="V5813" s="54" t="s">
        <v>256</v>
      </c>
      <c r="W5813" t="str">
        <f t="shared" si="90"/>
        <v>Feb-22</v>
      </c>
    </row>
    <row r="5814" spans="1:23" x14ac:dyDescent="0.25">
      <c r="A5814" s="54" t="s">
        <v>317</v>
      </c>
      <c r="B5814" s="54" t="s">
        <v>432</v>
      </c>
      <c r="C5814" s="54" t="s">
        <v>263</v>
      </c>
      <c r="D5814" s="54" t="s">
        <v>429</v>
      </c>
      <c r="E5814" s="54" t="s">
        <v>20445</v>
      </c>
      <c r="F5814" s="71">
        <v>44594</v>
      </c>
      <c r="G5814" s="72">
        <v>3109.9</v>
      </c>
      <c r="H5814" s="72">
        <v>264497</v>
      </c>
      <c r="I5814" s="54" t="s">
        <v>265</v>
      </c>
      <c r="J5814" s="54" t="s">
        <v>13789</v>
      </c>
      <c r="K5814" s="54" t="s">
        <v>20443</v>
      </c>
      <c r="L5814" s="54" t="s">
        <v>20446</v>
      </c>
      <c r="M5814" s="54" t="s">
        <v>20445</v>
      </c>
      <c r="N5814" s="54" t="s">
        <v>256</v>
      </c>
      <c r="O5814" s="54" t="s">
        <v>256</v>
      </c>
      <c r="P5814" s="54" t="s">
        <v>289</v>
      </c>
      <c r="Q5814" s="54" t="s">
        <v>256</v>
      </c>
      <c r="R5814" s="54" t="s">
        <v>431</v>
      </c>
      <c r="S5814" s="71"/>
      <c r="T5814" s="54" t="s">
        <v>256</v>
      </c>
      <c r="U5814" s="71">
        <v>44594</v>
      </c>
      <c r="V5814" s="54" t="s">
        <v>256</v>
      </c>
      <c r="W5814" t="str">
        <f t="shared" si="90"/>
        <v>Feb-22</v>
      </c>
    </row>
    <row r="5815" spans="1:23" x14ac:dyDescent="0.25">
      <c r="A5815" s="54" t="s">
        <v>317</v>
      </c>
      <c r="B5815" s="54" t="s">
        <v>432</v>
      </c>
      <c r="C5815" s="54" t="s">
        <v>263</v>
      </c>
      <c r="D5815" s="54" t="s">
        <v>429</v>
      </c>
      <c r="E5815" s="54" t="s">
        <v>20447</v>
      </c>
      <c r="F5815" s="71">
        <v>44594</v>
      </c>
      <c r="G5815" s="72">
        <v>621.4</v>
      </c>
      <c r="H5815" s="72">
        <v>52850.07</v>
      </c>
      <c r="I5815" s="54" t="s">
        <v>265</v>
      </c>
      <c r="J5815" s="54" t="s">
        <v>13789</v>
      </c>
      <c r="K5815" s="54" t="s">
        <v>20443</v>
      </c>
      <c r="L5815" s="54" t="s">
        <v>20448</v>
      </c>
      <c r="M5815" s="54" t="s">
        <v>20447</v>
      </c>
      <c r="N5815" s="54" t="s">
        <v>256</v>
      </c>
      <c r="O5815" s="54" t="s">
        <v>256</v>
      </c>
      <c r="P5815" s="54" t="s">
        <v>289</v>
      </c>
      <c r="Q5815" s="54" t="s">
        <v>256</v>
      </c>
      <c r="R5815" s="54" t="s">
        <v>431</v>
      </c>
      <c r="S5815" s="71"/>
      <c r="T5815" s="54" t="s">
        <v>256</v>
      </c>
      <c r="U5815" s="71">
        <v>44594</v>
      </c>
      <c r="V5815" s="54" t="s">
        <v>256</v>
      </c>
      <c r="W5815" t="str">
        <f t="shared" si="90"/>
        <v>Feb-22</v>
      </c>
    </row>
    <row r="5816" spans="1:23" x14ac:dyDescent="0.25">
      <c r="A5816" s="54" t="s">
        <v>317</v>
      </c>
      <c r="B5816" s="54" t="s">
        <v>432</v>
      </c>
      <c r="C5816" s="54" t="s">
        <v>263</v>
      </c>
      <c r="D5816" s="54" t="s">
        <v>429</v>
      </c>
      <c r="E5816" s="54" t="s">
        <v>20449</v>
      </c>
      <c r="F5816" s="71">
        <v>44601</v>
      </c>
      <c r="G5816" s="72">
        <v>15077.36</v>
      </c>
      <c r="H5816" s="72">
        <v>1282329.47</v>
      </c>
      <c r="I5816" s="54" t="s">
        <v>265</v>
      </c>
      <c r="J5816" s="54" t="s">
        <v>13789</v>
      </c>
      <c r="K5816" s="54" t="s">
        <v>20450</v>
      </c>
      <c r="L5816" s="54" t="s">
        <v>20451</v>
      </c>
      <c r="M5816" s="54" t="s">
        <v>20449</v>
      </c>
      <c r="N5816" s="54" t="s">
        <v>256</v>
      </c>
      <c r="O5816" s="54" t="s">
        <v>256</v>
      </c>
      <c r="P5816" s="54" t="s">
        <v>289</v>
      </c>
      <c r="Q5816" s="54" t="s">
        <v>256</v>
      </c>
      <c r="R5816" s="54" t="s">
        <v>431</v>
      </c>
      <c r="S5816" s="71"/>
      <c r="T5816" s="54" t="s">
        <v>256</v>
      </c>
      <c r="U5816" s="71">
        <v>44601</v>
      </c>
      <c r="V5816" s="54" t="s">
        <v>256</v>
      </c>
      <c r="W5816" t="str">
        <f t="shared" si="90"/>
        <v>Feb-22</v>
      </c>
    </row>
    <row r="5817" spans="1:23" x14ac:dyDescent="0.25">
      <c r="A5817" s="54" t="s">
        <v>317</v>
      </c>
      <c r="B5817" s="54" t="s">
        <v>432</v>
      </c>
      <c r="C5817" s="54" t="s">
        <v>263</v>
      </c>
      <c r="D5817" s="54" t="s">
        <v>429</v>
      </c>
      <c r="E5817" s="54" t="s">
        <v>20452</v>
      </c>
      <c r="F5817" s="71">
        <v>44601</v>
      </c>
      <c r="G5817" s="72">
        <v>37309.089999999997</v>
      </c>
      <c r="H5817" s="72">
        <v>3173138.1</v>
      </c>
      <c r="I5817" s="54" t="s">
        <v>265</v>
      </c>
      <c r="J5817" s="54" t="s">
        <v>13789</v>
      </c>
      <c r="K5817" s="54" t="s">
        <v>20450</v>
      </c>
      <c r="L5817" s="54" t="s">
        <v>20453</v>
      </c>
      <c r="M5817" s="54" t="s">
        <v>20452</v>
      </c>
      <c r="N5817" s="54" t="s">
        <v>256</v>
      </c>
      <c r="O5817" s="54" t="s">
        <v>256</v>
      </c>
      <c r="P5817" s="54" t="s">
        <v>289</v>
      </c>
      <c r="Q5817" s="54" t="s">
        <v>256</v>
      </c>
      <c r="R5817" s="54" t="s">
        <v>431</v>
      </c>
      <c r="S5817" s="71"/>
      <c r="T5817" s="54" t="s">
        <v>256</v>
      </c>
      <c r="U5817" s="71">
        <v>44601</v>
      </c>
      <c r="V5817" s="54" t="s">
        <v>256</v>
      </c>
      <c r="W5817" t="str">
        <f t="shared" si="90"/>
        <v>Feb-22</v>
      </c>
    </row>
    <row r="5818" spans="1:23" x14ac:dyDescent="0.25">
      <c r="A5818" s="54" t="s">
        <v>317</v>
      </c>
      <c r="B5818" s="54" t="s">
        <v>432</v>
      </c>
      <c r="C5818" s="54" t="s">
        <v>263</v>
      </c>
      <c r="D5818" s="54" t="s">
        <v>429</v>
      </c>
      <c r="E5818" s="54" t="s">
        <v>20454</v>
      </c>
      <c r="F5818" s="71">
        <v>44601</v>
      </c>
      <c r="G5818" s="72">
        <v>3518.47</v>
      </c>
      <c r="H5818" s="72">
        <v>299245.87</v>
      </c>
      <c r="I5818" s="54" t="s">
        <v>265</v>
      </c>
      <c r="J5818" s="54" t="s">
        <v>13789</v>
      </c>
      <c r="K5818" s="54" t="s">
        <v>20455</v>
      </c>
      <c r="L5818" s="54" t="s">
        <v>20456</v>
      </c>
      <c r="M5818" s="54" t="s">
        <v>20454</v>
      </c>
      <c r="N5818" s="54" t="s">
        <v>256</v>
      </c>
      <c r="O5818" s="54" t="s">
        <v>256</v>
      </c>
      <c r="P5818" s="54" t="s">
        <v>289</v>
      </c>
      <c r="Q5818" s="54" t="s">
        <v>256</v>
      </c>
      <c r="R5818" s="54" t="s">
        <v>431</v>
      </c>
      <c r="S5818" s="71"/>
      <c r="T5818" s="54" t="s">
        <v>256</v>
      </c>
      <c r="U5818" s="71">
        <v>44601</v>
      </c>
      <c r="V5818" s="54" t="s">
        <v>256</v>
      </c>
      <c r="W5818" t="str">
        <f t="shared" si="90"/>
        <v>Feb-22</v>
      </c>
    </row>
    <row r="5819" spans="1:23" x14ac:dyDescent="0.25">
      <c r="A5819" s="54" t="s">
        <v>317</v>
      </c>
      <c r="B5819" s="54" t="s">
        <v>432</v>
      </c>
      <c r="C5819" s="54" t="s">
        <v>263</v>
      </c>
      <c r="D5819" s="54" t="s">
        <v>429</v>
      </c>
      <c r="E5819" s="54" t="s">
        <v>20457</v>
      </c>
      <c r="F5819" s="71">
        <v>44601</v>
      </c>
      <c r="G5819" s="72">
        <v>164.11</v>
      </c>
      <c r="H5819" s="72">
        <v>13957.56</v>
      </c>
      <c r="I5819" s="54" t="s">
        <v>265</v>
      </c>
      <c r="J5819" s="54" t="s">
        <v>13789</v>
      </c>
      <c r="K5819" s="54" t="s">
        <v>20458</v>
      </c>
      <c r="L5819" s="54" t="s">
        <v>20459</v>
      </c>
      <c r="M5819" s="54" t="s">
        <v>20457</v>
      </c>
      <c r="N5819" s="54" t="s">
        <v>256</v>
      </c>
      <c r="O5819" s="54" t="s">
        <v>256</v>
      </c>
      <c r="P5819" s="54" t="s">
        <v>289</v>
      </c>
      <c r="Q5819" s="54" t="s">
        <v>256</v>
      </c>
      <c r="R5819" s="54" t="s">
        <v>431</v>
      </c>
      <c r="S5819" s="71"/>
      <c r="T5819" s="54" t="s">
        <v>256</v>
      </c>
      <c r="U5819" s="71">
        <v>44601</v>
      </c>
      <c r="V5819" s="54" t="s">
        <v>256</v>
      </c>
      <c r="W5819" t="str">
        <f t="shared" si="90"/>
        <v>Feb-22</v>
      </c>
    </row>
    <row r="5820" spans="1:23" x14ac:dyDescent="0.25">
      <c r="A5820" s="54" t="s">
        <v>318</v>
      </c>
      <c r="B5820" s="54" t="s">
        <v>432</v>
      </c>
      <c r="C5820" s="54" t="s">
        <v>263</v>
      </c>
      <c r="D5820" s="54" t="s">
        <v>429</v>
      </c>
      <c r="E5820" s="54" t="s">
        <v>20460</v>
      </c>
      <c r="F5820" s="71">
        <v>44593</v>
      </c>
      <c r="G5820" s="72">
        <v>37856.81</v>
      </c>
      <c r="H5820" s="72">
        <v>3219721.69</v>
      </c>
      <c r="I5820" s="54" t="s">
        <v>265</v>
      </c>
      <c r="J5820" s="54" t="s">
        <v>17481</v>
      </c>
      <c r="K5820" s="54" t="s">
        <v>20461</v>
      </c>
      <c r="L5820" s="54" t="s">
        <v>20462</v>
      </c>
      <c r="M5820" s="54" t="s">
        <v>20460</v>
      </c>
      <c r="N5820" s="54" t="s">
        <v>256</v>
      </c>
      <c r="O5820" s="54" t="s">
        <v>256</v>
      </c>
      <c r="P5820" s="54" t="s">
        <v>440</v>
      </c>
      <c r="Q5820" s="54" t="s">
        <v>256</v>
      </c>
      <c r="R5820" s="54" t="s">
        <v>431</v>
      </c>
      <c r="S5820" s="71"/>
      <c r="T5820" s="54" t="s">
        <v>256</v>
      </c>
      <c r="U5820" s="71">
        <v>44593</v>
      </c>
      <c r="V5820" s="54" t="s">
        <v>256</v>
      </c>
      <c r="W5820" t="str">
        <f t="shared" si="90"/>
        <v>Feb-22</v>
      </c>
    </row>
    <row r="5821" spans="1:23" x14ac:dyDescent="0.25">
      <c r="A5821" s="54" t="s">
        <v>318</v>
      </c>
      <c r="B5821" s="54" t="s">
        <v>432</v>
      </c>
      <c r="C5821" s="54" t="s">
        <v>263</v>
      </c>
      <c r="D5821" s="54" t="s">
        <v>429</v>
      </c>
      <c r="E5821" s="54" t="s">
        <v>20463</v>
      </c>
      <c r="F5821" s="71">
        <v>44597</v>
      </c>
      <c r="G5821" s="72">
        <v>63198.720000000001</v>
      </c>
      <c r="H5821" s="72">
        <v>5375051.1399999997</v>
      </c>
      <c r="I5821" s="54" t="s">
        <v>265</v>
      </c>
      <c r="J5821" s="54" t="s">
        <v>17502</v>
      </c>
      <c r="K5821" s="54" t="s">
        <v>20464</v>
      </c>
      <c r="L5821" s="54" t="s">
        <v>20465</v>
      </c>
      <c r="M5821" s="54" t="s">
        <v>20463</v>
      </c>
      <c r="N5821" s="54" t="s">
        <v>256</v>
      </c>
      <c r="O5821" s="54" t="s">
        <v>256</v>
      </c>
      <c r="P5821" s="54" t="s">
        <v>440</v>
      </c>
      <c r="Q5821" s="54" t="s">
        <v>256</v>
      </c>
      <c r="R5821" s="54" t="s">
        <v>431</v>
      </c>
      <c r="S5821" s="71"/>
      <c r="T5821" s="54" t="s">
        <v>256</v>
      </c>
      <c r="U5821" s="71">
        <v>44597</v>
      </c>
      <c r="V5821" s="54" t="s">
        <v>256</v>
      </c>
      <c r="W5821" t="str">
        <f t="shared" si="90"/>
        <v>Feb-22</v>
      </c>
    </row>
    <row r="5822" spans="1:23" x14ac:dyDescent="0.25">
      <c r="A5822" s="54" t="s">
        <v>318</v>
      </c>
      <c r="B5822" s="54" t="s">
        <v>432</v>
      </c>
      <c r="C5822" s="54" t="s">
        <v>263</v>
      </c>
      <c r="D5822" s="54" t="s">
        <v>429</v>
      </c>
      <c r="E5822" s="54" t="s">
        <v>20466</v>
      </c>
      <c r="F5822" s="71">
        <v>44598</v>
      </c>
      <c r="G5822" s="72">
        <v>68292.67</v>
      </c>
      <c r="H5822" s="72">
        <v>5808291.5800000001</v>
      </c>
      <c r="I5822" s="54" t="s">
        <v>265</v>
      </c>
      <c r="J5822" s="54" t="s">
        <v>17502</v>
      </c>
      <c r="K5822" s="54" t="s">
        <v>20467</v>
      </c>
      <c r="L5822" s="54" t="s">
        <v>20468</v>
      </c>
      <c r="M5822" s="54" t="s">
        <v>20466</v>
      </c>
      <c r="N5822" s="54" t="s">
        <v>256</v>
      </c>
      <c r="O5822" s="54" t="s">
        <v>256</v>
      </c>
      <c r="P5822" s="54" t="s">
        <v>440</v>
      </c>
      <c r="Q5822" s="54" t="s">
        <v>256</v>
      </c>
      <c r="R5822" s="54" t="s">
        <v>431</v>
      </c>
      <c r="S5822" s="71"/>
      <c r="T5822" s="54" t="s">
        <v>256</v>
      </c>
      <c r="U5822" s="71">
        <v>44598</v>
      </c>
      <c r="V5822" s="54" t="s">
        <v>256</v>
      </c>
      <c r="W5822" t="str">
        <f t="shared" si="90"/>
        <v>Feb-22</v>
      </c>
    </row>
    <row r="5823" spans="1:23" x14ac:dyDescent="0.25">
      <c r="A5823" s="54" t="s">
        <v>318</v>
      </c>
      <c r="B5823" s="54" t="s">
        <v>432</v>
      </c>
      <c r="C5823" s="54" t="s">
        <v>263</v>
      </c>
      <c r="D5823" s="54" t="s">
        <v>429</v>
      </c>
      <c r="E5823" s="54" t="s">
        <v>20469</v>
      </c>
      <c r="F5823" s="71">
        <v>44597</v>
      </c>
      <c r="G5823" s="72">
        <v>966.73</v>
      </c>
      <c r="H5823" s="72">
        <v>82220.39</v>
      </c>
      <c r="I5823" s="54" t="s">
        <v>265</v>
      </c>
      <c r="J5823" s="54" t="s">
        <v>17502</v>
      </c>
      <c r="K5823" s="54" t="s">
        <v>20470</v>
      </c>
      <c r="L5823" s="54" t="s">
        <v>20471</v>
      </c>
      <c r="M5823" s="54" t="s">
        <v>20469</v>
      </c>
      <c r="N5823" s="54" t="s">
        <v>256</v>
      </c>
      <c r="O5823" s="54" t="s">
        <v>256</v>
      </c>
      <c r="P5823" s="54" t="s">
        <v>440</v>
      </c>
      <c r="Q5823" s="54" t="s">
        <v>256</v>
      </c>
      <c r="R5823" s="54" t="s">
        <v>431</v>
      </c>
      <c r="S5823" s="71"/>
      <c r="T5823" s="54" t="s">
        <v>256</v>
      </c>
      <c r="U5823" s="71">
        <v>44597</v>
      </c>
      <c r="V5823" s="54" t="s">
        <v>256</v>
      </c>
      <c r="W5823" t="str">
        <f t="shared" si="90"/>
        <v>Feb-22</v>
      </c>
    </row>
    <row r="5824" spans="1:23" x14ac:dyDescent="0.25">
      <c r="A5824" s="54" t="s">
        <v>318</v>
      </c>
      <c r="B5824" s="54" t="s">
        <v>432</v>
      </c>
      <c r="C5824" s="54" t="s">
        <v>263</v>
      </c>
      <c r="D5824" s="54" t="s">
        <v>429</v>
      </c>
      <c r="E5824" s="54" t="s">
        <v>20472</v>
      </c>
      <c r="F5824" s="71">
        <v>44602</v>
      </c>
      <c r="G5824" s="72">
        <v>36936.76</v>
      </c>
      <c r="H5824" s="72">
        <v>3141471.44</v>
      </c>
      <c r="I5824" s="54" t="s">
        <v>265</v>
      </c>
      <c r="J5824" s="54" t="s">
        <v>17502</v>
      </c>
      <c r="K5824" s="54" t="s">
        <v>20473</v>
      </c>
      <c r="L5824" s="54" t="s">
        <v>20474</v>
      </c>
      <c r="M5824" s="54" t="s">
        <v>20472</v>
      </c>
      <c r="N5824" s="54" t="s">
        <v>256</v>
      </c>
      <c r="O5824" s="54" t="s">
        <v>256</v>
      </c>
      <c r="P5824" s="54" t="s">
        <v>440</v>
      </c>
      <c r="Q5824" s="54" t="s">
        <v>256</v>
      </c>
      <c r="R5824" s="54" t="s">
        <v>431</v>
      </c>
      <c r="S5824" s="71"/>
      <c r="T5824" s="54" t="s">
        <v>256</v>
      </c>
      <c r="U5824" s="71">
        <v>44602</v>
      </c>
      <c r="V5824" s="54" t="s">
        <v>256</v>
      </c>
      <c r="W5824" t="str">
        <f t="shared" si="90"/>
        <v>Feb-22</v>
      </c>
    </row>
    <row r="5825" spans="1:23" x14ac:dyDescent="0.25">
      <c r="A5825" s="54" t="s">
        <v>318</v>
      </c>
      <c r="B5825" s="54" t="s">
        <v>432</v>
      </c>
      <c r="C5825" s="54" t="s">
        <v>263</v>
      </c>
      <c r="D5825" s="54" t="s">
        <v>429</v>
      </c>
      <c r="E5825" s="54" t="s">
        <v>20475</v>
      </c>
      <c r="F5825" s="71">
        <v>44600</v>
      </c>
      <c r="G5825" s="72">
        <v>52865.03</v>
      </c>
      <c r="H5825" s="72">
        <v>4496170.8</v>
      </c>
      <c r="I5825" s="54" t="s">
        <v>265</v>
      </c>
      <c r="J5825" s="54" t="s">
        <v>17502</v>
      </c>
      <c r="K5825" s="54" t="s">
        <v>20476</v>
      </c>
      <c r="L5825" s="54" t="s">
        <v>20477</v>
      </c>
      <c r="M5825" s="54" t="s">
        <v>20475</v>
      </c>
      <c r="N5825" s="54" t="s">
        <v>256</v>
      </c>
      <c r="O5825" s="54" t="s">
        <v>256</v>
      </c>
      <c r="P5825" s="54" t="s">
        <v>440</v>
      </c>
      <c r="Q5825" s="54" t="s">
        <v>256</v>
      </c>
      <c r="R5825" s="54" t="s">
        <v>431</v>
      </c>
      <c r="S5825" s="71"/>
      <c r="T5825" s="54" t="s">
        <v>256</v>
      </c>
      <c r="U5825" s="71">
        <v>44600</v>
      </c>
      <c r="V5825" s="54" t="s">
        <v>256</v>
      </c>
      <c r="W5825" t="str">
        <f t="shared" si="90"/>
        <v>Feb-22</v>
      </c>
    </row>
    <row r="5826" spans="1:23" x14ac:dyDescent="0.25">
      <c r="A5826" s="54" t="s">
        <v>318</v>
      </c>
      <c r="B5826" s="54" t="s">
        <v>432</v>
      </c>
      <c r="C5826" s="54" t="s">
        <v>263</v>
      </c>
      <c r="D5826" s="54" t="s">
        <v>429</v>
      </c>
      <c r="E5826" s="54" t="s">
        <v>20478</v>
      </c>
      <c r="F5826" s="71">
        <v>44600</v>
      </c>
      <c r="G5826" s="72">
        <v>4192.45</v>
      </c>
      <c r="H5826" s="72">
        <v>356567.87</v>
      </c>
      <c r="I5826" s="54" t="s">
        <v>265</v>
      </c>
      <c r="J5826" s="54" t="s">
        <v>17502</v>
      </c>
      <c r="K5826" s="54" t="s">
        <v>20476</v>
      </c>
      <c r="L5826" s="54" t="s">
        <v>20479</v>
      </c>
      <c r="M5826" s="54" t="s">
        <v>20478</v>
      </c>
      <c r="N5826" s="54" t="s">
        <v>256</v>
      </c>
      <c r="O5826" s="54" t="s">
        <v>256</v>
      </c>
      <c r="P5826" s="54" t="s">
        <v>440</v>
      </c>
      <c r="Q5826" s="54" t="s">
        <v>256</v>
      </c>
      <c r="R5826" s="54" t="s">
        <v>431</v>
      </c>
      <c r="S5826" s="71"/>
      <c r="T5826" s="54" t="s">
        <v>256</v>
      </c>
      <c r="U5826" s="71">
        <v>44600</v>
      </c>
      <c r="V5826" s="54" t="s">
        <v>256</v>
      </c>
      <c r="W5826" t="str">
        <f t="shared" si="90"/>
        <v>Feb-22</v>
      </c>
    </row>
    <row r="5827" spans="1:23" x14ac:dyDescent="0.25">
      <c r="A5827" s="54" t="s">
        <v>318</v>
      </c>
      <c r="B5827" s="54" t="s">
        <v>432</v>
      </c>
      <c r="C5827" s="54" t="s">
        <v>263</v>
      </c>
      <c r="D5827" s="54" t="s">
        <v>429</v>
      </c>
      <c r="E5827" s="54" t="s">
        <v>20480</v>
      </c>
      <c r="F5827" s="71">
        <v>44606</v>
      </c>
      <c r="G5827" s="72">
        <v>4358.26</v>
      </c>
      <c r="H5827" s="72">
        <v>370670.01</v>
      </c>
      <c r="I5827" s="54" t="s">
        <v>265</v>
      </c>
      <c r="J5827" s="54" t="s">
        <v>17502</v>
      </c>
      <c r="K5827" s="54" t="s">
        <v>20464</v>
      </c>
      <c r="L5827" s="54" t="s">
        <v>20481</v>
      </c>
      <c r="M5827" s="54" t="s">
        <v>20480</v>
      </c>
      <c r="N5827" s="54" t="s">
        <v>256</v>
      </c>
      <c r="O5827" s="54" t="s">
        <v>256</v>
      </c>
      <c r="P5827" s="54" t="s">
        <v>440</v>
      </c>
      <c r="Q5827" s="54" t="s">
        <v>256</v>
      </c>
      <c r="R5827" s="54" t="s">
        <v>431</v>
      </c>
      <c r="S5827" s="71"/>
      <c r="T5827" s="54" t="s">
        <v>256</v>
      </c>
      <c r="U5827" s="71">
        <v>44606</v>
      </c>
      <c r="V5827" s="54" t="s">
        <v>256</v>
      </c>
      <c r="W5827" t="str">
        <f t="shared" si="90"/>
        <v>Feb-22</v>
      </c>
    </row>
    <row r="5828" spans="1:23" x14ac:dyDescent="0.25">
      <c r="A5828" s="54" t="s">
        <v>318</v>
      </c>
      <c r="B5828" s="54" t="s">
        <v>432</v>
      </c>
      <c r="C5828" s="54" t="s">
        <v>263</v>
      </c>
      <c r="D5828" s="54" t="s">
        <v>429</v>
      </c>
      <c r="E5828" s="54" t="s">
        <v>20482</v>
      </c>
      <c r="F5828" s="71">
        <v>44605</v>
      </c>
      <c r="G5828" s="72">
        <v>58341.27</v>
      </c>
      <c r="H5828" s="72">
        <v>4961925.01</v>
      </c>
      <c r="I5828" s="54" t="s">
        <v>265</v>
      </c>
      <c r="J5828" s="54" t="s">
        <v>17502</v>
      </c>
      <c r="K5828" s="54" t="s">
        <v>20483</v>
      </c>
      <c r="L5828" s="54" t="s">
        <v>20484</v>
      </c>
      <c r="M5828" s="54" t="s">
        <v>20482</v>
      </c>
      <c r="N5828" s="54" t="s">
        <v>256</v>
      </c>
      <c r="O5828" s="54" t="s">
        <v>256</v>
      </c>
      <c r="P5828" s="54" t="s">
        <v>440</v>
      </c>
      <c r="Q5828" s="54" t="s">
        <v>256</v>
      </c>
      <c r="R5828" s="54" t="s">
        <v>431</v>
      </c>
      <c r="S5828" s="71"/>
      <c r="T5828" s="54" t="s">
        <v>256</v>
      </c>
      <c r="U5828" s="71">
        <v>44605</v>
      </c>
      <c r="V5828" s="54" t="s">
        <v>256</v>
      </c>
      <c r="W5828" t="str">
        <f t="shared" si="90"/>
        <v>Feb-22</v>
      </c>
    </row>
    <row r="5829" spans="1:23" x14ac:dyDescent="0.25">
      <c r="A5829" s="54" t="s">
        <v>318</v>
      </c>
      <c r="B5829" s="54" t="s">
        <v>432</v>
      </c>
      <c r="C5829" s="54" t="s">
        <v>263</v>
      </c>
      <c r="D5829" s="54" t="s">
        <v>429</v>
      </c>
      <c r="E5829" s="54" t="s">
        <v>20485</v>
      </c>
      <c r="F5829" s="71">
        <v>44605</v>
      </c>
      <c r="G5829" s="72">
        <v>89571.69</v>
      </c>
      <c r="H5829" s="72">
        <v>7618072.2300000004</v>
      </c>
      <c r="I5829" s="54" t="s">
        <v>265</v>
      </c>
      <c r="J5829" s="54" t="s">
        <v>17502</v>
      </c>
      <c r="K5829" s="54" t="s">
        <v>20486</v>
      </c>
      <c r="L5829" s="54" t="s">
        <v>20487</v>
      </c>
      <c r="M5829" s="54" t="s">
        <v>20485</v>
      </c>
      <c r="N5829" s="54" t="s">
        <v>256</v>
      </c>
      <c r="O5829" s="54" t="s">
        <v>256</v>
      </c>
      <c r="P5829" s="54" t="s">
        <v>440</v>
      </c>
      <c r="Q5829" s="54" t="s">
        <v>256</v>
      </c>
      <c r="R5829" s="54" t="s">
        <v>431</v>
      </c>
      <c r="S5829" s="71"/>
      <c r="T5829" s="54" t="s">
        <v>256</v>
      </c>
      <c r="U5829" s="71">
        <v>44605</v>
      </c>
      <c r="V5829" s="54" t="s">
        <v>256</v>
      </c>
      <c r="W5829" t="str">
        <f t="shared" ref="W5829:W5892" si="91">TEXT(F5829,"MMM-YY")</f>
        <v>Feb-22</v>
      </c>
    </row>
    <row r="5830" spans="1:23" x14ac:dyDescent="0.25">
      <c r="A5830" s="54" t="s">
        <v>317</v>
      </c>
      <c r="B5830" s="54" t="s">
        <v>432</v>
      </c>
      <c r="C5830" s="54" t="s">
        <v>263</v>
      </c>
      <c r="D5830" s="54" t="s">
        <v>429</v>
      </c>
      <c r="E5830" s="54" t="s">
        <v>20488</v>
      </c>
      <c r="F5830" s="71">
        <v>44608</v>
      </c>
      <c r="G5830" s="72">
        <v>3840</v>
      </c>
      <c r="H5830" s="72">
        <v>326592</v>
      </c>
      <c r="I5830" s="54" t="s">
        <v>265</v>
      </c>
      <c r="J5830" s="54" t="s">
        <v>469</v>
      </c>
      <c r="K5830" s="54" t="s">
        <v>20489</v>
      </c>
      <c r="L5830" s="54" t="s">
        <v>20490</v>
      </c>
      <c r="M5830" s="54" t="s">
        <v>20488</v>
      </c>
      <c r="N5830" s="54" t="s">
        <v>256</v>
      </c>
      <c r="O5830" s="54" t="s">
        <v>256</v>
      </c>
      <c r="P5830" s="54" t="s">
        <v>468</v>
      </c>
      <c r="Q5830" s="54" t="s">
        <v>256</v>
      </c>
      <c r="R5830" s="54" t="s">
        <v>431</v>
      </c>
      <c r="S5830" s="71"/>
      <c r="T5830" s="54" t="s">
        <v>256</v>
      </c>
      <c r="U5830" s="71">
        <v>44608</v>
      </c>
      <c r="V5830" s="54" t="s">
        <v>256</v>
      </c>
      <c r="W5830" t="str">
        <f t="shared" si="91"/>
        <v>Feb-22</v>
      </c>
    </row>
    <row r="5831" spans="1:23" x14ac:dyDescent="0.25">
      <c r="A5831" s="54" t="s">
        <v>317</v>
      </c>
      <c r="B5831" s="54" t="s">
        <v>432</v>
      </c>
      <c r="C5831" s="54" t="s">
        <v>263</v>
      </c>
      <c r="D5831" s="54" t="s">
        <v>429</v>
      </c>
      <c r="E5831" s="54" t="s">
        <v>20491</v>
      </c>
      <c r="F5831" s="71">
        <v>44616</v>
      </c>
      <c r="G5831" s="72">
        <v>3792.14</v>
      </c>
      <c r="H5831" s="72">
        <v>322521.51</v>
      </c>
      <c r="I5831" s="54" t="s">
        <v>265</v>
      </c>
      <c r="J5831" s="54" t="s">
        <v>469</v>
      </c>
      <c r="K5831" s="54" t="s">
        <v>20492</v>
      </c>
      <c r="L5831" s="54" t="s">
        <v>20493</v>
      </c>
      <c r="M5831" s="54" t="s">
        <v>20491</v>
      </c>
      <c r="N5831" s="54" t="s">
        <v>256</v>
      </c>
      <c r="O5831" s="54" t="s">
        <v>256</v>
      </c>
      <c r="P5831" s="54" t="s">
        <v>468</v>
      </c>
      <c r="Q5831" s="54" t="s">
        <v>256</v>
      </c>
      <c r="R5831" s="54" t="s">
        <v>431</v>
      </c>
      <c r="S5831" s="71"/>
      <c r="T5831" s="54" t="s">
        <v>256</v>
      </c>
      <c r="U5831" s="71">
        <v>44616</v>
      </c>
      <c r="V5831" s="54" t="s">
        <v>256</v>
      </c>
      <c r="W5831" t="str">
        <f t="shared" si="91"/>
        <v>Feb-22</v>
      </c>
    </row>
    <row r="5832" spans="1:23" x14ac:dyDescent="0.25">
      <c r="A5832" s="54" t="s">
        <v>317</v>
      </c>
      <c r="B5832" s="54" t="s">
        <v>432</v>
      </c>
      <c r="C5832" s="54" t="s">
        <v>263</v>
      </c>
      <c r="D5832" s="54" t="s">
        <v>429</v>
      </c>
      <c r="E5832" s="54" t="s">
        <v>20494</v>
      </c>
      <c r="F5832" s="71">
        <v>44618</v>
      </c>
      <c r="G5832" s="72">
        <v>1108.25</v>
      </c>
      <c r="H5832" s="72">
        <v>94256.66</v>
      </c>
      <c r="I5832" s="54" t="s">
        <v>265</v>
      </c>
      <c r="J5832" s="54" t="s">
        <v>469</v>
      </c>
      <c r="K5832" s="54" t="s">
        <v>20495</v>
      </c>
      <c r="L5832" s="54" t="s">
        <v>20496</v>
      </c>
      <c r="M5832" s="54" t="s">
        <v>20494</v>
      </c>
      <c r="N5832" s="54" t="s">
        <v>256</v>
      </c>
      <c r="O5832" s="54" t="s">
        <v>256</v>
      </c>
      <c r="P5832" s="54" t="s">
        <v>468</v>
      </c>
      <c r="Q5832" s="54" t="s">
        <v>256</v>
      </c>
      <c r="R5832" s="54" t="s">
        <v>431</v>
      </c>
      <c r="S5832" s="71"/>
      <c r="T5832" s="54" t="s">
        <v>256</v>
      </c>
      <c r="U5832" s="71">
        <v>44618</v>
      </c>
      <c r="V5832" s="54" t="s">
        <v>256</v>
      </c>
      <c r="W5832" t="str">
        <f t="shared" si="91"/>
        <v>Feb-22</v>
      </c>
    </row>
    <row r="5833" spans="1:23" x14ac:dyDescent="0.25">
      <c r="A5833" s="54" t="s">
        <v>317</v>
      </c>
      <c r="B5833" s="54" t="s">
        <v>432</v>
      </c>
      <c r="C5833" s="54" t="s">
        <v>263</v>
      </c>
      <c r="D5833" s="54" t="s">
        <v>429</v>
      </c>
      <c r="E5833" s="54" t="s">
        <v>20497</v>
      </c>
      <c r="F5833" s="71">
        <v>44616</v>
      </c>
      <c r="G5833" s="72">
        <v>530.99</v>
      </c>
      <c r="H5833" s="72">
        <v>45160.7</v>
      </c>
      <c r="I5833" s="54" t="s">
        <v>265</v>
      </c>
      <c r="J5833" s="54" t="s">
        <v>469</v>
      </c>
      <c r="K5833" s="54" t="s">
        <v>20498</v>
      </c>
      <c r="L5833" s="54" t="s">
        <v>20499</v>
      </c>
      <c r="M5833" s="54" t="s">
        <v>20497</v>
      </c>
      <c r="N5833" s="54" t="s">
        <v>256</v>
      </c>
      <c r="O5833" s="54" t="s">
        <v>256</v>
      </c>
      <c r="P5833" s="54" t="s">
        <v>468</v>
      </c>
      <c r="Q5833" s="54" t="s">
        <v>256</v>
      </c>
      <c r="R5833" s="54" t="s">
        <v>431</v>
      </c>
      <c r="S5833" s="71"/>
      <c r="T5833" s="54" t="s">
        <v>256</v>
      </c>
      <c r="U5833" s="71">
        <v>44616</v>
      </c>
      <c r="V5833" s="54" t="s">
        <v>256</v>
      </c>
      <c r="W5833" t="str">
        <f t="shared" si="91"/>
        <v>Feb-22</v>
      </c>
    </row>
    <row r="5834" spans="1:23" x14ac:dyDescent="0.25">
      <c r="A5834" s="54" t="s">
        <v>317</v>
      </c>
      <c r="B5834" s="54" t="s">
        <v>432</v>
      </c>
      <c r="C5834" s="54" t="s">
        <v>263</v>
      </c>
      <c r="D5834" s="54" t="s">
        <v>429</v>
      </c>
      <c r="E5834" s="54" t="s">
        <v>20500</v>
      </c>
      <c r="F5834" s="71">
        <v>44618</v>
      </c>
      <c r="G5834" s="72">
        <v>1214.5</v>
      </c>
      <c r="H5834" s="72">
        <v>103293.23</v>
      </c>
      <c r="I5834" s="54" t="s">
        <v>265</v>
      </c>
      <c r="J5834" s="54" t="s">
        <v>469</v>
      </c>
      <c r="K5834" s="54" t="s">
        <v>20501</v>
      </c>
      <c r="L5834" s="54" t="s">
        <v>20502</v>
      </c>
      <c r="M5834" s="54" t="s">
        <v>20500</v>
      </c>
      <c r="N5834" s="54" t="s">
        <v>256</v>
      </c>
      <c r="O5834" s="54" t="s">
        <v>256</v>
      </c>
      <c r="P5834" s="54" t="s">
        <v>468</v>
      </c>
      <c r="Q5834" s="54" t="s">
        <v>256</v>
      </c>
      <c r="R5834" s="54" t="s">
        <v>431</v>
      </c>
      <c r="S5834" s="71"/>
      <c r="T5834" s="54" t="s">
        <v>256</v>
      </c>
      <c r="U5834" s="71">
        <v>44618</v>
      </c>
      <c r="V5834" s="54" t="s">
        <v>256</v>
      </c>
      <c r="W5834" t="str">
        <f t="shared" si="91"/>
        <v>Feb-22</v>
      </c>
    </row>
    <row r="5835" spans="1:23" x14ac:dyDescent="0.25">
      <c r="A5835" s="54" t="s">
        <v>317</v>
      </c>
      <c r="B5835" s="54" t="s">
        <v>432</v>
      </c>
      <c r="C5835" s="54" t="s">
        <v>263</v>
      </c>
      <c r="D5835" s="54" t="s">
        <v>429</v>
      </c>
      <c r="E5835" s="54" t="s">
        <v>20503</v>
      </c>
      <c r="F5835" s="71">
        <v>44616</v>
      </c>
      <c r="G5835" s="72">
        <v>1819.13</v>
      </c>
      <c r="H5835" s="72">
        <v>154717.01</v>
      </c>
      <c r="I5835" s="54" t="s">
        <v>265</v>
      </c>
      <c r="J5835" s="54" t="s">
        <v>469</v>
      </c>
      <c r="K5835" s="54" t="s">
        <v>20504</v>
      </c>
      <c r="L5835" s="54" t="s">
        <v>20505</v>
      </c>
      <c r="M5835" s="54" t="s">
        <v>20503</v>
      </c>
      <c r="N5835" s="54" t="s">
        <v>256</v>
      </c>
      <c r="O5835" s="54" t="s">
        <v>256</v>
      </c>
      <c r="P5835" s="54" t="s">
        <v>468</v>
      </c>
      <c r="Q5835" s="54" t="s">
        <v>256</v>
      </c>
      <c r="R5835" s="54" t="s">
        <v>431</v>
      </c>
      <c r="S5835" s="71"/>
      <c r="T5835" s="54" t="s">
        <v>256</v>
      </c>
      <c r="U5835" s="71">
        <v>44616</v>
      </c>
      <c r="V5835" s="54" t="s">
        <v>256</v>
      </c>
      <c r="W5835" t="str">
        <f t="shared" si="91"/>
        <v>Feb-22</v>
      </c>
    </row>
    <row r="5836" spans="1:23" x14ac:dyDescent="0.25">
      <c r="A5836" s="54" t="s">
        <v>317</v>
      </c>
      <c r="B5836" s="54" t="s">
        <v>432</v>
      </c>
      <c r="C5836" s="54" t="s">
        <v>263</v>
      </c>
      <c r="D5836" s="54" t="s">
        <v>429</v>
      </c>
      <c r="E5836" s="54" t="s">
        <v>20506</v>
      </c>
      <c r="F5836" s="71">
        <v>44618</v>
      </c>
      <c r="G5836" s="72">
        <v>7803.84</v>
      </c>
      <c r="H5836" s="72">
        <v>663716.59</v>
      </c>
      <c r="I5836" s="54" t="s">
        <v>265</v>
      </c>
      <c r="J5836" s="54" t="s">
        <v>469</v>
      </c>
      <c r="K5836" s="54" t="s">
        <v>20507</v>
      </c>
      <c r="L5836" s="54" t="s">
        <v>20508</v>
      </c>
      <c r="M5836" s="54" t="s">
        <v>20506</v>
      </c>
      <c r="N5836" s="54" t="s">
        <v>256</v>
      </c>
      <c r="O5836" s="54" t="s">
        <v>256</v>
      </c>
      <c r="P5836" s="54" t="s">
        <v>468</v>
      </c>
      <c r="Q5836" s="54" t="s">
        <v>256</v>
      </c>
      <c r="R5836" s="54" t="s">
        <v>431</v>
      </c>
      <c r="S5836" s="71"/>
      <c r="T5836" s="54" t="s">
        <v>256</v>
      </c>
      <c r="U5836" s="71">
        <v>44618</v>
      </c>
      <c r="V5836" s="54" t="s">
        <v>256</v>
      </c>
      <c r="W5836" t="str">
        <f t="shared" si="91"/>
        <v>Feb-22</v>
      </c>
    </row>
    <row r="5837" spans="1:23" x14ac:dyDescent="0.25">
      <c r="A5837" s="54" t="s">
        <v>317</v>
      </c>
      <c r="B5837" s="54" t="s">
        <v>432</v>
      </c>
      <c r="C5837" s="54" t="s">
        <v>263</v>
      </c>
      <c r="D5837" s="54" t="s">
        <v>429</v>
      </c>
      <c r="E5837" s="54" t="s">
        <v>20509</v>
      </c>
      <c r="F5837" s="71">
        <v>44608</v>
      </c>
      <c r="G5837" s="72">
        <v>20290.91</v>
      </c>
      <c r="H5837" s="72">
        <v>1725741.9</v>
      </c>
      <c r="I5837" s="54" t="s">
        <v>265</v>
      </c>
      <c r="J5837" s="54" t="s">
        <v>333</v>
      </c>
      <c r="K5837" s="54" t="s">
        <v>19792</v>
      </c>
      <c r="L5837" s="54" t="s">
        <v>20510</v>
      </c>
      <c r="M5837" s="54" t="s">
        <v>20509</v>
      </c>
      <c r="N5837" s="54" t="s">
        <v>256</v>
      </c>
      <c r="O5837" s="54" t="s">
        <v>256</v>
      </c>
      <c r="P5837" s="54" t="s">
        <v>271</v>
      </c>
      <c r="Q5837" s="54" t="s">
        <v>256</v>
      </c>
      <c r="R5837" s="54" t="s">
        <v>431</v>
      </c>
      <c r="S5837" s="71"/>
      <c r="T5837" s="54" t="s">
        <v>256</v>
      </c>
      <c r="U5837" s="71">
        <v>44608</v>
      </c>
      <c r="V5837" s="54" t="s">
        <v>443</v>
      </c>
      <c r="W5837" t="str">
        <f t="shared" si="91"/>
        <v>Feb-22</v>
      </c>
    </row>
    <row r="5838" spans="1:23" x14ac:dyDescent="0.25">
      <c r="A5838" s="54" t="s">
        <v>317</v>
      </c>
      <c r="B5838" s="54" t="s">
        <v>432</v>
      </c>
      <c r="C5838" s="54" t="s">
        <v>263</v>
      </c>
      <c r="D5838" s="54" t="s">
        <v>429</v>
      </c>
      <c r="E5838" s="54" t="s">
        <v>20511</v>
      </c>
      <c r="F5838" s="71">
        <v>44616</v>
      </c>
      <c r="G5838" s="72">
        <v>11224</v>
      </c>
      <c r="H5838" s="72">
        <v>954601.2</v>
      </c>
      <c r="I5838" s="54" t="s">
        <v>265</v>
      </c>
      <c r="J5838" s="54" t="s">
        <v>333</v>
      </c>
      <c r="K5838" s="54" t="s">
        <v>20512</v>
      </c>
      <c r="L5838" s="54" t="s">
        <v>20513</v>
      </c>
      <c r="M5838" s="54" t="s">
        <v>20511</v>
      </c>
      <c r="N5838" s="54" t="s">
        <v>256</v>
      </c>
      <c r="O5838" s="54" t="s">
        <v>256</v>
      </c>
      <c r="P5838" s="54" t="s">
        <v>271</v>
      </c>
      <c r="Q5838" s="54" t="s">
        <v>256</v>
      </c>
      <c r="R5838" s="54" t="s">
        <v>431</v>
      </c>
      <c r="S5838" s="71"/>
      <c r="T5838" s="54" t="s">
        <v>256</v>
      </c>
      <c r="U5838" s="71">
        <v>44616</v>
      </c>
      <c r="V5838" s="54" t="s">
        <v>443</v>
      </c>
      <c r="W5838" t="str">
        <f t="shared" si="91"/>
        <v>Feb-22</v>
      </c>
    </row>
    <row r="5839" spans="1:23" x14ac:dyDescent="0.25">
      <c r="A5839" s="54" t="s">
        <v>317</v>
      </c>
      <c r="B5839" s="54" t="s">
        <v>432</v>
      </c>
      <c r="C5839" s="54" t="s">
        <v>263</v>
      </c>
      <c r="D5839" s="54" t="s">
        <v>429</v>
      </c>
      <c r="E5839" s="54" t="s">
        <v>20514</v>
      </c>
      <c r="F5839" s="71">
        <v>44618</v>
      </c>
      <c r="G5839" s="72">
        <v>15739.82</v>
      </c>
      <c r="H5839" s="72">
        <v>1338671.69</v>
      </c>
      <c r="I5839" s="54" t="s">
        <v>265</v>
      </c>
      <c r="J5839" s="54" t="s">
        <v>333</v>
      </c>
      <c r="K5839" s="54" t="s">
        <v>20512</v>
      </c>
      <c r="L5839" s="54" t="s">
        <v>20515</v>
      </c>
      <c r="M5839" s="54" t="s">
        <v>20514</v>
      </c>
      <c r="N5839" s="54" t="s">
        <v>256</v>
      </c>
      <c r="O5839" s="54" t="s">
        <v>256</v>
      </c>
      <c r="P5839" s="54" t="s">
        <v>271</v>
      </c>
      <c r="Q5839" s="54" t="s">
        <v>256</v>
      </c>
      <c r="R5839" s="54" t="s">
        <v>431</v>
      </c>
      <c r="S5839" s="71"/>
      <c r="T5839" s="54" t="s">
        <v>256</v>
      </c>
      <c r="U5839" s="71">
        <v>44618</v>
      </c>
      <c r="V5839" s="54" t="s">
        <v>443</v>
      </c>
      <c r="W5839" t="str">
        <f t="shared" si="91"/>
        <v>Feb-22</v>
      </c>
    </row>
    <row r="5840" spans="1:23" x14ac:dyDescent="0.25">
      <c r="A5840" s="54" t="s">
        <v>317</v>
      </c>
      <c r="B5840" s="54" t="s">
        <v>432</v>
      </c>
      <c r="C5840" s="54" t="s">
        <v>263</v>
      </c>
      <c r="D5840" s="54" t="s">
        <v>429</v>
      </c>
      <c r="E5840" s="54" t="s">
        <v>20516</v>
      </c>
      <c r="F5840" s="71">
        <v>44608</v>
      </c>
      <c r="G5840" s="72">
        <v>1441</v>
      </c>
      <c r="H5840" s="72">
        <v>122557.05</v>
      </c>
      <c r="I5840" s="54" t="s">
        <v>265</v>
      </c>
      <c r="J5840" s="54" t="s">
        <v>333</v>
      </c>
      <c r="K5840" s="54" t="s">
        <v>20517</v>
      </c>
      <c r="L5840" s="54" t="s">
        <v>20518</v>
      </c>
      <c r="M5840" s="54" t="s">
        <v>20516</v>
      </c>
      <c r="N5840" s="54" t="s">
        <v>256</v>
      </c>
      <c r="O5840" s="54" t="s">
        <v>256</v>
      </c>
      <c r="P5840" s="54" t="s">
        <v>271</v>
      </c>
      <c r="Q5840" s="54" t="s">
        <v>256</v>
      </c>
      <c r="R5840" s="54" t="s">
        <v>431</v>
      </c>
      <c r="S5840" s="71"/>
      <c r="T5840" s="54" t="s">
        <v>256</v>
      </c>
      <c r="U5840" s="71">
        <v>44608</v>
      </c>
      <c r="V5840" s="54" t="s">
        <v>443</v>
      </c>
      <c r="W5840" t="str">
        <f t="shared" si="91"/>
        <v>Feb-22</v>
      </c>
    </row>
    <row r="5841" spans="1:23" x14ac:dyDescent="0.25">
      <c r="A5841" s="54" t="s">
        <v>317</v>
      </c>
      <c r="B5841" s="54" t="s">
        <v>432</v>
      </c>
      <c r="C5841" s="54" t="s">
        <v>263</v>
      </c>
      <c r="D5841" s="54" t="s">
        <v>429</v>
      </c>
      <c r="E5841" s="54" t="s">
        <v>20519</v>
      </c>
      <c r="F5841" s="71">
        <v>44608</v>
      </c>
      <c r="G5841" s="72">
        <v>13048</v>
      </c>
      <c r="H5841" s="72">
        <v>1109732.3999999999</v>
      </c>
      <c r="I5841" s="54" t="s">
        <v>265</v>
      </c>
      <c r="J5841" s="54" t="s">
        <v>333</v>
      </c>
      <c r="K5841" s="54" t="s">
        <v>20517</v>
      </c>
      <c r="L5841" s="54" t="s">
        <v>20520</v>
      </c>
      <c r="M5841" s="54" t="s">
        <v>20519</v>
      </c>
      <c r="N5841" s="54" t="s">
        <v>256</v>
      </c>
      <c r="O5841" s="54" t="s">
        <v>256</v>
      </c>
      <c r="P5841" s="54" t="s">
        <v>271</v>
      </c>
      <c r="Q5841" s="54" t="s">
        <v>256</v>
      </c>
      <c r="R5841" s="54" t="s">
        <v>431</v>
      </c>
      <c r="S5841" s="71"/>
      <c r="T5841" s="54" t="s">
        <v>256</v>
      </c>
      <c r="U5841" s="71">
        <v>44608</v>
      </c>
      <c r="V5841" s="54" t="s">
        <v>443</v>
      </c>
      <c r="W5841" t="str">
        <f t="shared" si="91"/>
        <v>Feb-22</v>
      </c>
    </row>
    <row r="5842" spans="1:23" x14ac:dyDescent="0.25">
      <c r="A5842" s="54" t="s">
        <v>317</v>
      </c>
      <c r="B5842" s="54" t="s">
        <v>432</v>
      </c>
      <c r="C5842" s="54" t="s">
        <v>263</v>
      </c>
      <c r="D5842" s="54" t="s">
        <v>429</v>
      </c>
      <c r="E5842" s="54" t="s">
        <v>20521</v>
      </c>
      <c r="F5842" s="71">
        <v>44614</v>
      </c>
      <c r="G5842" s="72">
        <v>2540.15</v>
      </c>
      <c r="H5842" s="72">
        <v>216039.76</v>
      </c>
      <c r="I5842" s="54" t="s">
        <v>265</v>
      </c>
      <c r="J5842" s="54" t="s">
        <v>333</v>
      </c>
      <c r="K5842" s="54" t="s">
        <v>20517</v>
      </c>
      <c r="L5842" s="54" t="s">
        <v>20522</v>
      </c>
      <c r="M5842" s="54" t="s">
        <v>20521</v>
      </c>
      <c r="N5842" s="54" t="s">
        <v>256</v>
      </c>
      <c r="O5842" s="54" t="s">
        <v>256</v>
      </c>
      <c r="P5842" s="54" t="s">
        <v>271</v>
      </c>
      <c r="Q5842" s="54" t="s">
        <v>256</v>
      </c>
      <c r="R5842" s="54" t="s">
        <v>431</v>
      </c>
      <c r="S5842" s="71"/>
      <c r="T5842" s="54" t="s">
        <v>256</v>
      </c>
      <c r="U5842" s="71">
        <v>44614</v>
      </c>
      <c r="V5842" s="54" t="s">
        <v>443</v>
      </c>
      <c r="W5842" t="str">
        <f t="shared" si="91"/>
        <v>Feb-22</v>
      </c>
    </row>
    <row r="5843" spans="1:23" x14ac:dyDescent="0.25">
      <c r="A5843" s="54" t="s">
        <v>317</v>
      </c>
      <c r="B5843" s="54" t="s">
        <v>432</v>
      </c>
      <c r="C5843" s="54" t="s">
        <v>263</v>
      </c>
      <c r="D5843" s="54" t="s">
        <v>429</v>
      </c>
      <c r="E5843" s="54" t="s">
        <v>20523</v>
      </c>
      <c r="F5843" s="71">
        <v>44615</v>
      </c>
      <c r="G5843" s="72">
        <v>10529.82</v>
      </c>
      <c r="H5843" s="72">
        <v>895561.19</v>
      </c>
      <c r="I5843" s="54" t="s">
        <v>265</v>
      </c>
      <c r="J5843" s="54" t="s">
        <v>333</v>
      </c>
      <c r="K5843" s="54" t="s">
        <v>20517</v>
      </c>
      <c r="L5843" s="54" t="s">
        <v>20524</v>
      </c>
      <c r="M5843" s="54" t="s">
        <v>20523</v>
      </c>
      <c r="N5843" s="54" t="s">
        <v>256</v>
      </c>
      <c r="O5843" s="54" t="s">
        <v>256</v>
      </c>
      <c r="P5843" s="54" t="s">
        <v>271</v>
      </c>
      <c r="Q5843" s="54" t="s">
        <v>256</v>
      </c>
      <c r="R5843" s="54" t="s">
        <v>431</v>
      </c>
      <c r="S5843" s="71"/>
      <c r="T5843" s="54" t="s">
        <v>256</v>
      </c>
      <c r="U5843" s="71">
        <v>44615</v>
      </c>
      <c r="V5843" s="54" t="s">
        <v>443</v>
      </c>
      <c r="W5843" t="str">
        <f t="shared" si="91"/>
        <v>Feb-22</v>
      </c>
    </row>
    <row r="5844" spans="1:23" x14ac:dyDescent="0.25">
      <c r="A5844" s="54" t="s">
        <v>317</v>
      </c>
      <c r="B5844" s="54" t="s">
        <v>432</v>
      </c>
      <c r="C5844" s="54" t="s">
        <v>263</v>
      </c>
      <c r="D5844" s="54" t="s">
        <v>429</v>
      </c>
      <c r="E5844" s="54" t="s">
        <v>20525</v>
      </c>
      <c r="F5844" s="71">
        <v>44615</v>
      </c>
      <c r="G5844" s="72">
        <v>4961.74</v>
      </c>
      <c r="H5844" s="72">
        <v>421995.99</v>
      </c>
      <c r="I5844" s="54" t="s">
        <v>265</v>
      </c>
      <c r="J5844" s="54" t="s">
        <v>333</v>
      </c>
      <c r="K5844" s="54" t="s">
        <v>20517</v>
      </c>
      <c r="L5844" s="54" t="s">
        <v>20526</v>
      </c>
      <c r="M5844" s="54" t="s">
        <v>20525</v>
      </c>
      <c r="N5844" s="54" t="s">
        <v>256</v>
      </c>
      <c r="O5844" s="54" t="s">
        <v>256</v>
      </c>
      <c r="P5844" s="54" t="s">
        <v>271</v>
      </c>
      <c r="Q5844" s="54" t="s">
        <v>256</v>
      </c>
      <c r="R5844" s="54" t="s">
        <v>431</v>
      </c>
      <c r="S5844" s="71"/>
      <c r="T5844" s="54" t="s">
        <v>256</v>
      </c>
      <c r="U5844" s="71">
        <v>44615</v>
      </c>
      <c r="V5844" s="54" t="s">
        <v>443</v>
      </c>
      <c r="W5844" t="str">
        <f t="shared" si="91"/>
        <v>Feb-22</v>
      </c>
    </row>
    <row r="5845" spans="1:23" x14ac:dyDescent="0.25">
      <c r="A5845" s="54" t="s">
        <v>317</v>
      </c>
      <c r="B5845" s="54" t="s">
        <v>432</v>
      </c>
      <c r="C5845" s="54" t="s">
        <v>263</v>
      </c>
      <c r="D5845" s="54" t="s">
        <v>429</v>
      </c>
      <c r="E5845" s="54" t="s">
        <v>20527</v>
      </c>
      <c r="F5845" s="71">
        <v>44615</v>
      </c>
      <c r="G5845" s="72">
        <v>13565.68</v>
      </c>
      <c r="H5845" s="72">
        <v>1153761.08</v>
      </c>
      <c r="I5845" s="54" t="s">
        <v>265</v>
      </c>
      <c r="J5845" s="54" t="s">
        <v>333</v>
      </c>
      <c r="K5845" s="54" t="s">
        <v>20517</v>
      </c>
      <c r="L5845" s="54" t="s">
        <v>20528</v>
      </c>
      <c r="M5845" s="54" t="s">
        <v>20527</v>
      </c>
      <c r="N5845" s="54" t="s">
        <v>256</v>
      </c>
      <c r="O5845" s="54" t="s">
        <v>256</v>
      </c>
      <c r="P5845" s="54" t="s">
        <v>271</v>
      </c>
      <c r="Q5845" s="54" t="s">
        <v>256</v>
      </c>
      <c r="R5845" s="54" t="s">
        <v>431</v>
      </c>
      <c r="S5845" s="71"/>
      <c r="T5845" s="54" t="s">
        <v>256</v>
      </c>
      <c r="U5845" s="71">
        <v>44615</v>
      </c>
      <c r="V5845" s="54" t="s">
        <v>443</v>
      </c>
      <c r="W5845" t="str">
        <f t="shared" si="91"/>
        <v>Feb-22</v>
      </c>
    </row>
    <row r="5846" spans="1:23" x14ac:dyDescent="0.25">
      <c r="A5846" s="54" t="s">
        <v>317</v>
      </c>
      <c r="B5846" s="54" t="s">
        <v>432</v>
      </c>
      <c r="C5846" s="54" t="s">
        <v>263</v>
      </c>
      <c r="D5846" s="54" t="s">
        <v>429</v>
      </c>
      <c r="E5846" s="54" t="s">
        <v>20529</v>
      </c>
      <c r="F5846" s="71">
        <v>44616</v>
      </c>
      <c r="G5846" s="72">
        <v>7887.37</v>
      </c>
      <c r="H5846" s="72">
        <v>670820.81999999995</v>
      </c>
      <c r="I5846" s="54" t="s">
        <v>265</v>
      </c>
      <c r="J5846" s="54" t="s">
        <v>333</v>
      </c>
      <c r="K5846" s="54" t="s">
        <v>20517</v>
      </c>
      <c r="L5846" s="54" t="s">
        <v>20530</v>
      </c>
      <c r="M5846" s="54" t="s">
        <v>20529</v>
      </c>
      <c r="N5846" s="54" t="s">
        <v>256</v>
      </c>
      <c r="O5846" s="54" t="s">
        <v>256</v>
      </c>
      <c r="P5846" s="54" t="s">
        <v>271</v>
      </c>
      <c r="Q5846" s="54" t="s">
        <v>256</v>
      </c>
      <c r="R5846" s="54" t="s">
        <v>431</v>
      </c>
      <c r="S5846" s="71"/>
      <c r="T5846" s="54" t="s">
        <v>256</v>
      </c>
      <c r="U5846" s="71">
        <v>44616</v>
      </c>
      <c r="V5846" s="54" t="s">
        <v>443</v>
      </c>
      <c r="W5846" t="str">
        <f t="shared" si="91"/>
        <v>Feb-22</v>
      </c>
    </row>
    <row r="5847" spans="1:23" x14ac:dyDescent="0.25">
      <c r="A5847" s="54" t="s">
        <v>317</v>
      </c>
      <c r="B5847" s="54" t="s">
        <v>432</v>
      </c>
      <c r="C5847" s="54" t="s">
        <v>263</v>
      </c>
      <c r="D5847" s="54" t="s">
        <v>429</v>
      </c>
      <c r="E5847" s="54" t="s">
        <v>20531</v>
      </c>
      <c r="F5847" s="71">
        <v>44616</v>
      </c>
      <c r="G5847" s="72">
        <v>12342.38</v>
      </c>
      <c r="H5847" s="72">
        <v>1049719.42</v>
      </c>
      <c r="I5847" s="54" t="s">
        <v>265</v>
      </c>
      <c r="J5847" s="54" t="s">
        <v>333</v>
      </c>
      <c r="K5847" s="54" t="s">
        <v>20532</v>
      </c>
      <c r="L5847" s="54" t="s">
        <v>20533</v>
      </c>
      <c r="M5847" s="54" t="s">
        <v>20531</v>
      </c>
      <c r="N5847" s="54" t="s">
        <v>256</v>
      </c>
      <c r="O5847" s="54" t="s">
        <v>256</v>
      </c>
      <c r="P5847" s="54" t="s">
        <v>271</v>
      </c>
      <c r="Q5847" s="54" t="s">
        <v>256</v>
      </c>
      <c r="R5847" s="54" t="s">
        <v>431</v>
      </c>
      <c r="S5847" s="71"/>
      <c r="T5847" s="54" t="s">
        <v>256</v>
      </c>
      <c r="U5847" s="71">
        <v>44616</v>
      </c>
      <c r="V5847" s="54" t="s">
        <v>443</v>
      </c>
      <c r="W5847" t="str">
        <f t="shared" si="91"/>
        <v>Feb-22</v>
      </c>
    </row>
    <row r="5848" spans="1:23" x14ac:dyDescent="0.25">
      <c r="A5848" s="54" t="s">
        <v>317</v>
      </c>
      <c r="B5848" s="54" t="s">
        <v>432</v>
      </c>
      <c r="C5848" s="54" t="s">
        <v>263</v>
      </c>
      <c r="D5848" s="54" t="s">
        <v>429</v>
      </c>
      <c r="E5848" s="54" t="s">
        <v>20534</v>
      </c>
      <c r="F5848" s="71">
        <v>44619</v>
      </c>
      <c r="G5848" s="72">
        <v>4485.3999999999996</v>
      </c>
      <c r="H5848" s="72">
        <v>381483.27</v>
      </c>
      <c r="I5848" s="54" t="s">
        <v>265</v>
      </c>
      <c r="J5848" s="54" t="s">
        <v>333</v>
      </c>
      <c r="K5848" s="54" t="s">
        <v>20535</v>
      </c>
      <c r="L5848" s="54" t="s">
        <v>20536</v>
      </c>
      <c r="M5848" s="54" t="s">
        <v>20534</v>
      </c>
      <c r="N5848" s="54" t="s">
        <v>256</v>
      </c>
      <c r="O5848" s="54" t="s">
        <v>256</v>
      </c>
      <c r="P5848" s="54" t="s">
        <v>271</v>
      </c>
      <c r="Q5848" s="54" t="s">
        <v>256</v>
      </c>
      <c r="R5848" s="54" t="s">
        <v>431</v>
      </c>
      <c r="S5848" s="71"/>
      <c r="T5848" s="54" t="s">
        <v>256</v>
      </c>
      <c r="U5848" s="71">
        <v>44619</v>
      </c>
      <c r="V5848" s="54" t="s">
        <v>443</v>
      </c>
      <c r="W5848" t="str">
        <f t="shared" si="91"/>
        <v>Feb-22</v>
      </c>
    </row>
    <row r="5849" spans="1:23" x14ac:dyDescent="0.25">
      <c r="A5849" s="54" t="s">
        <v>317</v>
      </c>
      <c r="B5849" s="54" t="s">
        <v>432</v>
      </c>
      <c r="C5849" s="54" t="s">
        <v>263</v>
      </c>
      <c r="D5849" s="54" t="s">
        <v>429</v>
      </c>
      <c r="E5849" s="54" t="s">
        <v>20537</v>
      </c>
      <c r="F5849" s="71">
        <v>44619</v>
      </c>
      <c r="G5849" s="72">
        <v>9394.51</v>
      </c>
      <c r="H5849" s="72">
        <v>799003.08</v>
      </c>
      <c r="I5849" s="54" t="s">
        <v>265</v>
      </c>
      <c r="J5849" s="54" t="s">
        <v>333</v>
      </c>
      <c r="K5849" s="54" t="s">
        <v>20538</v>
      </c>
      <c r="L5849" s="54" t="s">
        <v>20539</v>
      </c>
      <c r="M5849" s="54" t="s">
        <v>20537</v>
      </c>
      <c r="N5849" s="54" t="s">
        <v>256</v>
      </c>
      <c r="O5849" s="54" t="s">
        <v>256</v>
      </c>
      <c r="P5849" s="54" t="s">
        <v>271</v>
      </c>
      <c r="Q5849" s="54" t="s">
        <v>256</v>
      </c>
      <c r="R5849" s="54" t="s">
        <v>431</v>
      </c>
      <c r="S5849" s="71"/>
      <c r="T5849" s="54" t="s">
        <v>256</v>
      </c>
      <c r="U5849" s="71">
        <v>44619</v>
      </c>
      <c r="V5849" s="54" t="s">
        <v>443</v>
      </c>
      <c r="W5849" t="str">
        <f t="shared" si="91"/>
        <v>Feb-22</v>
      </c>
    </row>
    <row r="5850" spans="1:23" x14ac:dyDescent="0.25">
      <c r="A5850" s="54" t="s">
        <v>317</v>
      </c>
      <c r="B5850" s="54" t="s">
        <v>432</v>
      </c>
      <c r="C5850" s="54" t="s">
        <v>263</v>
      </c>
      <c r="D5850" s="54" t="s">
        <v>429</v>
      </c>
      <c r="E5850" s="54" t="s">
        <v>20540</v>
      </c>
      <c r="F5850" s="71">
        <v>44619</v>
      </c>
      <c r="G5850" s="72">
        <v>6020.95</v>
      </c>
      <c r="H5850" s="72">
        <v>512081.8</v>
      </c>
      <c r="I5850" s="54" t="s">
        <v>265</v>
      </c>
      <c r="J5850" s="54" t="s">
        <v>333</v>
      </c>
      <c r="K5850" s="54" t="s">
        <v>20538</v>
      </c>
      <c r="L5850" s="54" t="s">
        <v>20541</v>
      </c>
      <c r="M5850" s="54" t="s">
        <v>20540</v>
      </c>
      <c r="N5850" s="54" t="s">
        <v>256</v>
      </c>
      <c r="O5850" s="54" t="s">
        <v>256</v>
      </c>
      <c r="P5850" s="54" t="s">
        <v>271</v>
      </c>
      <c r="Q5850" s="54" t="s">
        <v>256</v>
      </c>
      <c r="R5850" s="54" t="s">
        <v>431</v>
      </c>
      <c r="S5850" s="71"/>
      <c r="T5850" s="54" t="s">
        <v>256</v>
      </c>
      <c r="U5850" s="71">
        <v>44619</v>
      </c>
      <c r="V5850" s="54" t="s">
        <v>443</v>
      </c>
      <c r="W5850" t="str">
        <f t="shared" si="91"/>
        <v>Feb-22</v>
      </c>
    </row>
    <row r="5851" spans="1:23" x14ac:dyDescent="0.25">
      <c r="A5851" s="54" t="s">
        <v>317</v>
      </c>
      <c r="B5851" s="54" t="s">
        <v>432</v>
      </c>
      <c r="C5851" s="54" t="s">
        <v>263</v>
      </c>
      <c r="D5851" s="54" t="s">
        <v>429</v>
      </c>
      <c r="E5851" s="54" t="s">
        <v>20542</v>
      </c>
      <c r="F5851" s="71">
        <v>44614</v>
      </c>
      <c r="G5851" s="72">
        <v>2075</v>
      </c>
      <c r="H5851" s="72">
        <v>176478.75</v>
      </c>
      <c r="I5851" s="54" t="s">
        <v>265</v>
      </c>
      <c r="J5851" s="54" t="s">
        <v>333</v>
      </c>
      <c r="K5851" s="54" t="s">
        <v>20543</v>
      </c>
      <c r="L5851" s="54" t="s">
        <v>20544</v>
      </c>
      <c r="M5851" s="54" t="s">
        <v>20542</v>
      </c>
      <c r="N5851" s="54" t="s">
        <v>256</v>
      </c>
      <c r="O5851" s="54" t="s">
        <v>256</v>
      </c>
      <c r="P5851" s="54" t="s">
        <v>271</v>
      </c>
      <c r="Q5851" s="54" t="s">
        <v>256</v>
      </c>
      <c r="R5851" s="54" t="s">
        <v>431</v>
      </c>
      <c r="S5851" s="71"/>
      <c r="T5851" s="54" t="s">
        <v>256</v>
      </c>
      <c r="U5851" s="71">
        <v>44614</v>
      </c>
      <c r="V5851" s="54" t="s">
        <v>443</v>
      </c>
      <c r="W5851" t="str">
        <f t="shared" si="91"/>
        <v>Feb-22</v>
      </c>
    </row>
    <row r="5852" spans="1:23" x14ac:dyDescent="0.25">
      <c r="A5852" s="54" t="s">
        <v>317</v>
      </c>
      <c r="B5852" s="54" t="s">
        <v>432</v>
      </c>
      <c r="C5852" s="54" t="s">
        <v>263</v>
      </c>
      <c r="D5852" s="54" t="s">
        <v>429</v>
      </c>
      <c r="E5852" s="54" t="s">
        <v>20545</v>
      </c>
      <c r="F5852" s="71">
        <v>44614</v>
      </c>
      <c r="G5852" s="72">
        <v>1779.47</v>
      </c>
      <c r="H5852" s="72">
        <v>151343.92000000001</v>
      </c>
      <c r="I5852" s="54" t="s">
        <v>265</v>
      </c>
      <c r="J5852" s="54" t="s">
        <v>333</v>
      </c>
      <c r="K5852" s="54" t="s">
        <v>20546</v>
      </c>
      <c r="L5852" s="54" t="s">
        <v>20547</v>
      </c>
      <c r="M5852" s="54" t="s">
        <v>20545</v>
      </c>
      <c r="N5852" s="54" t="s">
        <v>256</v>
      </c>
      <c r="O5852" s="54" t="s">
        <v>256</v>
      </c>
      <c r="P5852" s="54" t="s">
        <v>271</v>
      </c>
      <c r="Q5852" s="54" t="s">
        <v>256</v>
      </c>
      <c r="R5852" s="54" t="s">
        <v>431</v>
      </c>
      <c r="S5852" s="71"/>
      <c r="T5852" s="54" t="s">
        <v>256</v>
      </c>
      <c r="U5852" s="71">
        <v>44614</v>
      </c>
      <c r="V5852" s="54" t="s">
        <v>443</v>
      </c>
      <c r="W5852" t="str">
        <f t="shared" si="91"/>
        <v>Feb-22</v>
      </c>
    </row>
    <row r="5853" spans="1:23" x14ac:dyDescent="0.25">
      <c r="A5853" s="54" t="s">
        <v>317</v>
      </c>
      <c r="B5853" s="54" t="s">
        <v>432</v>
      </c>
      <c r="C5853" s="54" t="s">
        <v>263</v>
      </c>
      <c r="D5853" s="54" t="s">
        <v>429</v>
      </c>
      <c r="E5853" s="54" t="s">
        <v>20548</v>
      </c>
      <c r="F5853" s="71">
        <v>44614</v>
      </c>
      <c r="G5853" s="72">
        <v>318.49</v>
      </c>
      <c r="H5853" s="72">
        <v>27087.57</v>
      </c>
      <c r="I5853" s="54" t="s">
        <v>265</v>
      </c>
      <c r="J5853" s="54" t="s">
        <v>333</v>
      </c>
      <c r="K5853" s="54" t="s">
        <v>20549</v>
      </c>
      <c r="L5853" s="54" t="s">
        <v>20550</v>
      </c>
      <c r="M5853" s="54" t="s">
        <v>20548</v>
      </c>
      <c r="N5853" s="54" t="s">
        <v>256</v>
      </c>
      <c r="O5853" s="54" t="s">
        <v>256</v>
      </c>
      <c r="P5853" s="54" t="s">
        <v>271</v>
      </c>
      <c r="Q5853" s="54" t="s">
        <v>256</v>
      </c>
      <c r="R5853" s="54" t="s">
        <v>431</v>
      </c>
      <c r="S5853" s="71"/>
      <c r="T5853" s="54" t="s">
        <v>256</v>
      </c>
      <c r="U5853" s="71">
        <v>44614</v>
      </c>
      <c r="V5853" s="54" t="s">
        <v>443</v>
      </c>
      <c r="W5853" t="str">
        <f t="shared" si="91"/>
        <v>Feb-22</v>
      </c>
    </row>
    <row r="5854" spans="1:23" x14ac:dyDescent="0.25">
      <c r="A5854" s="54" t="s">
        <v>317</v>
      </c>
      <c r="B5854" s="54" t="s">
        <v>432</v>
      </c>
      <c r="C5854" s="54" t="s">
        <v>263</v>
      </c>
      <c r="D5854" s="54" t="s">
        <v>429</v>
      </c>
      <c r="E5854" s="54" t="s">
        <v>20551</v>
      </c>
      <c r="F5854" s="71">
        <v>44619</v>
      </c>
      <c r="G5854" s="72">
        <v>14317.28</v>
      </c>
      <c r="H5854" s="72">
        <v>1217684.6599999999</v>
      </c>
      <c r="I5854" s="54" t="s">
        <v>265</v>
      </c>
      <c r="J5854" s="54" t="s">
        <v>333</v>
      </c>
      <c r="K5854" s="54" t="s">
        <v>20549</v>
      </c>
      <c r="L5854" s="54" t="s">
        <v>20552</v>
      </c>
      <c r="M5854" s="54" t="s">
        <v>20551</v>
      </c>
      <c r="N5854" s="54" t="s">
        <v>256</v>
      </c>
      <c r="O5854" s="54" t="s">
        <v>256</v>
      </c>
      <c r="P5854" s="54" t="s">
        <v>271</v>
      </c>
      <c r="Q5854" s="54" t="s">
        <v>256</v>
      </c>
      <c r="R5854" s="54" t="s">
        <v>431</v>
      </c>
      <c r="S5854" s="71"/>
      <c r="T5854" s="54" t="s">
        <v>256</v>
      </c>
      <c r="U5854" s="71">
        <v>44619</v>
      </c>
      <c r="V5854" s="54" t="s">
        <v>443</v>
      </c>
      <c r="W5854" t="str">
        <f t="shared" si="91"/>
        <v>Feb-22</v>
      </c>
    </row>
    <row r="5855" spans="1:23" x14ac:dyDescent="0.25">
      <c r="A5855" s="54" t="s">
        <v>317</v>
      </c>
      <c r="B5855" s="54" t="s">
        <v>432</v>
      </c>
      <c r="C5855" s="54" t="s">
        <v>263</v>
      </c>
      <c r="D5855" s="54" t="s">
        <v>429</v>
      </c>
      <c r="E5855" s="54" t="s">
        <v>20553</v>
      </c>
      <c r="F5855" s="71">
        <v>44614</v>
      </c>
      <c r="G5855" s="72">
        <v>2590</v>
      </c>
      <c r="H5855" s="72">
        <v>220279.5</v>
      </c>
      <c r="I5855" s="54" t="s">
        <v>265</v>
      </c>
      <c r="J5855" s="54" t="s">
        <v>333</v>
      </c>
      <c r="K5855" s="54" t="s">
        <v>20554</v>
      </c>
      <c r="L5855" s="54" t="s">
        <v>20555</v>
      </c>
      <c r="M5855" s="54" t="s">
        <v>20553</v>
      </c>
      <c r="N5855" s="54" t="s">
        <v>256</v>
      </c>
      <c r="O5855" s="54" t="s">
        <v>256</v>
      </c>
      <c r="P5855" s="54" t="s">
        <v>271</v>
      </c>
      <c r="Q5855" s="54" t="s">
        <v>256</v>
      </c>
      <c r="R5855" s="54" t="s">
        <v>431</v>
      </c>
      <c r="S5855" s="71"/>
      <c r="T5855" s="54" t="s">
        <v>256</v>
      </c>
      <c r="U5855" s="71">
        <v>44614</v>
      </c>
      <c r="V5855" s="54" t="s">
        <v>443</v>
      </c>
      <c r="W5855" t="str">
        <f t="shared" si="91"/>
        <v>Feb-22</v>
      </c>
    </row>
    <row r="5856" spans="1:23" x14ac:dyDescent="0.25">
      <c r="A5856" s="54" t="s">
        <v>317</v>
      </c>
      <c r="B5856" s="54" t="s">
        <v>432</v>
      </c>
      <c r="C5856" s="54" t="s">
        <v>263</v>
      </c>
      <c r="D5856" s="54" t="s">
        <v>429</v>
      </c>
      <c r="E5856" s="54" t="s">
        <v>20556</v>
      </c>
      <c r="F5856" s="71">
        <v>44616</v>
      </c>
      <c r="G5856" s="72">
        <v>4145</v>
      </c>
      <c r="H5856" s="72">
        <v>352532.25</v>
      </c>
      <c r="I5856" s="54" t="s">
        <v>265</v>
      </c>
      <c r="J5856" s="54" t="s">
        <v>333</v>
      </c>
      <c r="K5856" s="54" t="s">
        <v>20557</v>
      </c>
      <c r="L5856" s="54" t="s">
        <v>20558</v>
      </c>
      <c r="M5856" s="54" t="s">
        <v>20556</v>
      </c>
      <c r="N5856" s="54" t="s">
        <v>256</v>
      </c>
      <c r="O5856" s="54" t="s">
        <v>256</v>
      </c>
      <c r="P5856" s="54" t="s">
        <v>271</v>
      </c>
      <c r="Q5856" s="54" t="s">
        <v>256</v>
      </c>
      <c r="R5856" s="54" t="s">
        <v>431</v>
      </c>
      <c r="S5856" s="71"/>
      <c r="T5856" s="54" t="s">
        <v>256</v>
      </c>
      <c r="U5856" s="71">
        <v>44616</v>
      </c>
      <c r="V5856" s="54" t="s">
        <v>443</v>
      </c>
      <c r="W5856" t="str">
        <f t="shared" si="91"/>
        <v>Feb-22</v>
      </c>
    </row>
    <row r="5857" spans="1:23" x14ac:dyDescent="0.25">
      <c r="A5857" s="54" t="s">
        <v>317</v>
      </c>
      <c r="B5857" s="54" t="s">
        <v>432</v>
      </c>
      <c r="C5857" s="54" t="s">
        <v>263</v>
      </c>
      <c r="D5857" s="54" t="s">
        <v>429</v>
      </c>
      <c r="E5857" s="54" t="s">
        <v>20559</v>
      </c>
      <c r="F5857" s="71">
        <v>44616</v>
      </c>
      <c r="G5857" s="72">
        <v>10000</v>
      </c>
      <c r="H5857" s="72">
        <v>850500</v>
      </c>
      <c r="I5857" s="54" t="s">
        <v>265</v>
      </c>
      <c r="J5857" s="54" t="s">
        <v>333</v>
      </c>
      <c r="K5857" s="54" t="s">
        <v>20557</v>
      </c>
      <c r="L5857" s="54" t="s">
        <v>20560</v>
      </c>
      <c r="M5857" s="54" t="s">
        <v>20559</v>
      </c>
      <c r="N5857" s="54" t="s">
        <v>256</v>
      </c>
      <c r="O5857" s="54" t="s">
        <v>256</v>
      </c>
      <c r="P5857" s="54" t="s">
        <v>271</v>
      </c>
      <c r="Q5857" s="54" t="s">
        <v>256</v>
      </c>
      <c r="R5857" s="54" t="s">
        <v>431</v>
      </c>
      <c r="S5857" s="71"/>
      <c r="T5857" s="54" t="s">
        <v>256</v>
      </c>
      <c r="U5857" s="71">
        <v>44616</v>
      </c>
      <c r="V5857" s="54" t="s">
        <v>443</v>
      </c>
      <c r="W5857" t="str">
        <f t="shared" si="91"/>
        <v>Feb-22</v>
      </c>
    </row>
    <row r="5858" spans="1:23" x14ac:dyDescent="0.25">
      <c r="A5858" s="54" t="s">
        <v>317</v>
      </c>
      <c r="B5858" s="54" t="s">
        <v>432</v>
      </c>
      <c r="C5858" s="54" t="s">
        <v>263</v>
      </c>
      <c r="D5858" s="54" t="s">
        <v>429</v>
      </c>
      <c r="E5858" s="54" t="s">
        <v>20561</v>
      </c>
      <c r="F5858" s="71">
        <v>44614</v>
      </c>
      <c r="G5858" s="72">
        <v>17797.09</v>
      </c>
      <c r="H5858" s="72">
        <v>1513642.5</v>
      </c>
      <c r="I5858" s="54" t="s">
        <v>265</v>
      </c>
      <c r="J5858" s="54" t="s">
        <v>333</v>
      </c>
      <c r="K5858" s="54" t="s">
        <v>20562</v>
      </c>
      <c r="L5858" s="54" t="s">
        <v>20563</v>
      </c>
      <c r="M5858" s="54" t="s">
        <v>20561</v>
      </c>
      <c r="N5858" s="54" t="s">
        <v>256</v>
      </c>
      <c r="O5858" s="54" t="s">
        <v>256</v>
      </c>
      <c r="P5858" s="54" t="s">
        <v>271</v>
      </c>
      <c r="Q5858" s="54" t="s">
        <v>256</v>
      </c>
      <c r="R5858" s="54" t="s">
        <v>431</v>
      </c>
      <c r="S5858" s="71"/>
      <c r="T5858" s="54" t="s">
        <v>256</v>
      </c>
      <c r="U5858" s="71">
        <v>44614</v>
      </c>
      <c r="V5858" s="54" t="s">
        <v>443</v>
      </c>
      <c r="W5858" t="str">
        <f t="shared" si="91"/>
        <v>Feb-22</v>
      </c>
    </row>
    <row r="5859" spans="1:23" x14ac:dyDescent="0.25">
      <c r="A5859" s="54" t="s">
        <v>317</v>
      </c>
      <c r="B5859" s="54" t="s">
        <v>432</v>
      </c>
      <c r="C5859" s="54" t="s">
        <v>263</v>
      </c>
      <c r="D5859" s="54" t="s">
        <v>429</v>
      </c>
      <c r="E5859" s="54" t="s">
        <v>20564</v>
      </c>
      <c r="F5859" s="71">
        <v>44616</v>
      </c>
      <c r="G5859" s="72">
        <v>218.65</v>
      </c>
      <c r="H5859" s="72">
        <v>18596.18</v>
      </c>
      <c r="I5859" s="54" t="s">
        <v>265</v>
      </c>
      <c r="J5859" s="54" t="s">
        <v>333</v>
      </c>
      <c r="K5859" s="54" t="s">
        <v>20565</v>
      </c>
      <c r="L5859" s="54" t="s">
        <v>20566</v>
      </c>
      <c r="M5859" s="54" t="s">
        <v>20564</v>
      </c>
      <c r="N5859" s="54" t="s">
        <v>256</v>
      </c>
      <c r="O5859" s="54" t="s">
        <v>256</v>
      </c>
      <c r="P5859" s="54" t="s">
        <v>271</v>
      </c>
      <c r="Q5859" s="54" t="s">
        <v>256</v>
      </c>
      <c r="R5859" s="54" t="s">
        <v>431</v>
      </c>
      <c r="S5859" s="71"/>
      <c r="T5859" s="54" t="s">
        <v>256</v>
      </c>
      <c r="U5859" s="71">
        <v>44616</v>
      </c>
      <c r="V5859" s="54" t="s">
        <v>443</v>
      </c>
      <c r="W5859" t="str">
        <f t="shared" si="91"/>
        <v>Feb-22</v>
      </c>
    </row>
    <row r="5860" spans="1:23" x14ac:dyDescent="0.25">
      <c r="A5860" s="54" t="s">
        <v>317</v>
      </c>
      <c r="B5860" s="54" t="s">
        <v>432</v>
      </c>
      <c r="C5860" s="54" t="s">
        <v>263</v>
      </c>
      <c r="D5860" s="54" t="s">
        <v>429</v>
      </c>
      <c r="E5860" s="54" t="s">
        <v>20567</v>
      </c>
      <c r="F5860" s="71">
        <v>44616</v>
      </c>
      <c r="G5860" s="72">
        <v>2835.92</v>
      </c>
      <c r="H5860" s="72">
        <v>241195</v>
      </c>
      <c r="I5860" s="54" t="s">
        <v>265</v>
      </c>
      <c r="J5860" s="54" t="s">
        <v>333</v>
      </c>
      <c r="K5860" s="54" t="s">
        <v>20568</v>
      </c>
      <c r="L5860" s="54" t="s">
        <v>20569</v>
      </c>
      <c r="M5860" s="54" t="s">
        <v>20567</v>
      </c>
      <c r="N5860" s="54" t="s">
        <v>256</v>
      </c>
      <c r="O5860" s="54" t="s">
        <v>256</v>
      </c>
      <c r="P5860" s="54" t="s">
        <v>271</v>
      </c>
      <c r="Q5860" s="54" t="s">
        <v>256</v>
      </c>
      <c r="R5860" s="54" t="s">
        <v>431</v>
      </c>
      <c r="S5860" s="71"/>
      <c r="T5860" s="54" t="s">
        <v>256</v>
      </c>
      <c r="U5860" s="71">
        <v>44616</v>
      </c>
      <c r="V5860" s="54" t="s">
        <v>443</v>
      </c>
      <c r="W5860" t="str">
        <f t="shared" si="91"/>
        <v>Feb-22</v>
      </c>
    </row>
    <row r="5861" spans="1:23" x14ac:dyDescent="0.25">
      <c r="A5861" s="54" t="s">
        <v>317</v>
      </c>
      <c r="B5861" s="54" t="s">
        <v>432</v>
      </c>
      <c r="C5861" s="54" t="s">
        <v>263</v>
      </c>
      <c r="D5861" s="54" t="s">
        <v>429</v>
      </c>
      <c r="E5861" s="54" t="s">
        <v>20570</v>
      </c>
      <c r="F5861" s="71">
        <v>44618</v>
      </c>
      <c r="G5861" s="72">
        <v>2008.23</v>
      </c>
      <c r="H5861" s="72">
        <v>170799.96</v>
      </c>
      <c r="I5861" s="54" t="s">
        <v>265</v>
      </c>
      <c r="J5861" s="54" t="s">
        <v>333</v>
      </c>
      <c r="K5861" s="54" t="s">
        <v>20568</v>
      </c>
      <c r="L5861" s="54" t="s">
        <v>20571</v>
      </c>
      <c r="M5861" s="54" t="s">
        <v>20570</v>
      </c>
      <c r="N5861" s="54" t="s">
        <v>256</v>
      </c>
      <c r="O5861" s="54" t="s">
        <v>256</v>
      </c>
      <c r="P5861" s="54" t="s">
        <v>271</v>
      </c>
      <c r="Q5861" s="54" t="s">
        <v>256</v>
      </c>
      <c r="R5861" s="54" t="s">
        <v>431</v>
      </c>
      <c r="S5861" s="71"/>
      <c r="T5861" s="54" t="s">
        <v>256</v>
      </c>
      <c r="U5861" s="71">
        <v>44618</v>
      </c>
      <c r="V5861" s="54" t="s">
        <v>443</v>
      </c>
      <c r="W5861" t="str">
        <f t="shared" si="91"/>
        <v>Feb-22</v>
      </c>
    </row>
    <row r="5862" spans="1:23" x14ac:dyDescent="0.25">
      <c r="A5862" s="54" t="s">
        <v>317</v>
      </c>
      <c r="B5862" s="54" t="s">
        <v>432</v>
      </c>
      <c r="C5862" s="54" t="s">
        <v>263</v>
      </c>
      <c r="D5862" s="54" t="s">
        <v>429</v>
      </c>
      <c r="E5862" s="54" t="s">
        <v>20572</v>
      </c>
      <c r="F5862" s="71">
        <v>44619</v>
      </c>
      <c r="G5862" s="72">
        <v>10606.24</v>
      </c>
      <c r="H5862" s="72">
        <v>902060.71</v>
      </c>
      <c r="I5862" s="54" t="s">
        <v>265</v>
      </c>
      <c r="J5862" s="54" t="s">
        <v>333</v>
      </c>
      <c r="K5862" s="54" t="s">
        <v>20568</v>
      </c>
      <c r="L5862" s="54" t="s">
        <v>20573</v>
      </c>
      <c r="M5862" s="54" t="s">
        <v>20572</v>
      </c>
      <c r="N5862" s="54" t="s">
        <v>256</v>
      </c>
      <c r="O5862" s="54" t="s">
        <v>256</v>
      </c>
      <c r="P5862" s="54" t="s">
        <v>271</v>
      </c>
      <c r="Q5862" s="54" t="s">
        <v>256</v>
      </c>
      <c r="R5862" s="54" t="s">
        <v>431</v>
      </c>
      <c r="S5862" s="71"/>
      <c r="T5862" s="54" t="s">
        <v>256</v>
      </c>
      <c r="U5862" s="71">
        <v>44619</v>
      </c>
      <c r="V5862" s="54" t="s">
        <v>443</v>
      </c>
      <c r="W5862" t="str">
        <f t="shared" si="91"/>
        <v>Feb-22</v>
      </c>
    </row>
    <row r="5863" spans="1:23" x14ac:dyDescent="0.25">
      <c r="A5863" s="54" t="s">
        <v>317</v>
      </c>
      <c r="B5863" s="54" t="s">
        <v>432</v>
      </c>
      <c r="C5863" s="54" t="s">
        <v>263</v>
      </c>
      <c r="D5863" s="54" t="s">
        <v>429</v>
      </c>
      <c r="E5863" s="54" t="s">
        <v>20574</v>
      </c>
      <c r="F5863" s="71">
        <v>44619</v>
      </c>
      <c r="G5863" s="72">
        <v>38046.65</v>
      </c>
      <c r="H5863" s="72">
        <v>3235867.58</v>
      </c>
      <c r="I5863" s="54" t="s">
        <v>265</v>
      </c>
      <c r="J5863" s="54" t="s">
        <v>333</v>
      </c>
      <c r="K5863" s="54" t="s">
        <v>20568</v>
      </c>
      <c r="L5863" s="54" t="s">
        <v>20575</v>
      </c>
      <c r="M5863" s="54" t="s">
        <v>20574</v>
      </c>
      <c r="N5863" s="54" t="s">
        <v>256</v>
      </c>
      <c r="O5863" s="54" t="s">
        <v>256</v>
      </c>
      <c r="P5863" s="54" t="s">
        <v>271</v>
      </c>
      <c r="Q5863" s="54" t="s">
        <v>256</v>
      </c>
      <c r="R5863" s="54" t="s">
        <v>431</v>
      </c>
      <c r="S5863" s="71"/>
      <c r="T5863" s="54" t="s">
        <v>256</v>
      </c>
      <c r="U5863" s="71">
        <v>44619</v>
      </c>
      <c r="V5863" s="54" t="s">
        <v>443</v>
      </c>
      <c r="W5863" t="str">
        <f t="shared" si="91"/>
        <v>Feb-22</v>
      </c>
    </row>
    <row r="5864" spans="1:23" x14ac:dyDescent="0.25">
      <c r="A5864" s="54" t="s">
        <v>317</v>
      </c>
      <c r="B5864" s="54" t="s">
        <v>432</v>
      </c>
      <c r="C5864" s="54" t="s">
        <v>263</v>
      </c>
      <c r="D5864" s="54" t="s">
        <v>429</v>
      </c>
      <c r="E5864" s="54" t="s">
        <v>20576</v>
      </c>
      <c r="F5864" s="71">
        <v>44614</v>
      </c>
      <c r="G5864" s="72">
        <v>737.9</v>
      </c>
      <c r="H5864" s="72">
        <v>62758.400000000001</v>
      </c>
      <c r="I5864" s="54" t="s">
        <v>265</v>
      </c>
      <c r="J5864" s="54" t="s">
        <v>333</v>
      </c>
      <c r="K5864" s="54" t="s">
        <v>20577</v>
      </c>
      <c r="L5864" s="54" t="s">
        <v>20578</v>
      </c>
      <c r="M5864" s="54" t="s">
        <v>20576</v>
      </c>
      <c r="N5864" s="54" t="s">
        <v>256</v>
      </c>
      <c r="O5864" s="54" t="s">
        <v>256</v>
      </c>
      <c r="P5864" s="54" t="s">
        <v>271</v>
      </c>
      <c r="Q5864" s="54" t="s">
        <v>256</v>
      </c>
      <c r="R5864" s="54" t="s">
        <v>431</v>
      </c>
      <c r="S5864" s="71"/>
      <c r="T5864" s="54" t="s">
        <v>256</v>
      </c>
      <c r="U5864" s="71">
        <v>44614</v>
      </c>
      <c r="V5864" s="54" t="s">
        <v>443</v>
      </c>
      <c r="W5864" t="str">
        <f t="shared" si="91"/>
        <v>Feb-22</v>
      </c>
    </row>
    <row r="5865" spans="1:23" x14ac:dyDescent="0.25">
      <c r="A5865" s="54" t="s">
        <v>317</v>
      </c>
      <c r="B5865" s="54" t="s">
        <v>432</v>
      </c>
      <c r="C5865" s="54" t="s">
        <v>263</v>
      </c>
      <c r="D5865" s="54" t="s">
        <v>429</v>
      </c>
      <c r="E5865" s="54" t="s">
        <v>20579</v>
      </c>
      <c r="F5865" s="71">
        <v>44618</v>
      </c>
      <c r="G5865" s="72">
        <v>2929.42</v>
      </c>
      <c r="H5865" s="72">
        <v>249147.17</v>
      </c>
      <c r="I5865" s="54" t="s">
        <v>265</v>
      </c>
      <c r="J5865" s="54" t="s">
        <v>333</v>
      </c>
      <c r="K5865" s="54" t="s">
        <v>20580</v>
      </c>
      <c r="L5865" s="54" t="s">
        <v>20581</v>
      </c>
      <c r="M5865" s="54" t="s">
        <v>20579</v>
      </c>
      <c r="N5865" s="54" t="s">
        <v>256</v>
      </c>
      <c r="O5865" s="54" t="s">
        <v>256</v>
      </c>
      <c r="P5865" s="54" t="s">
        <v>271</v>
      </c>
      <c r="Q5865" s="54" t="s">
        <v>256</v>
      </c>
      <c r="R5865" s="54" t="s">
        <v>431</v>
      </c>
      <c r="S5865" s="71"/>
      <c r="T5865" s="54" t="s">
        <v>256</v>
      </c>
      <c r="U5865" s="71">
        <v>44618</v>
      </c>
      <c r="V5865" s="54" t="s">
        <v>443</v>
      </c>
      <c r="W5865" t="str">
        <f t="shared" si="91"/>
        <v>Feb-22</v>
      </c>
    </row>
    <row r="5866" spans="1:23" x14ac:dyDescent="0.25">
      <c r="A5866" s="54" t="s">
        <v>317</v>
      </c>
      <c r="B5866" s="54" t="s">
        <v>432</v>
      </c>
      <c r="C5866" s="54" t="s">
        <v>263</v>
      </c>
      <c r="D5866" s="54" t="s">
        <v>429</v>
      </c>
      <c r="E5866" s="54" t="s">
        <v>20582</v>
      </c>
      <c r="F5866" s="71">
        <v>44618</v>
      </c>
      <c r="G5866" s="72">
        <v>2256.7600000000002</v>
      </c>
      <c r="H5866" s="72">
        <v>191937.44</v>
      </c>
      <c r="I5866" s="54" t="s">
        <v>265</v>
      </c>
      <c r="J5866" s="54" t="s">
        <v>333</v>
      </c>
      <c r="K5866" s="54" t="s">
        <v>20583</v>
      </c>
      <c r="L5866" s="54" t="s">
        <v>20584</v>
      </c>
      <c r="M5866" s="54" t="s">
        <v>20582</v>
      </c>
      <c r="N5866" s="54" t="s">
        <v>256</v>
      </c>
      <c r="O5866" s="54" t="s">
        <v>256</v>
      </c>
      <c r="P5866" s="54" t="s">
        <v>271</v>
      </c>
      <c r="Q5866" s="54" t="s">
        <v>256</v>
      </c>
      <c r="R5866" s="54" t="s">
        <v>431</v>
      </c>
      <c r="S5866" s="71"/>
      <c r="T5866" s="54" t="s">
        <v>256</v>
      </c>
      <c r="U5866" s="71">
        <v>44618</v>
      </c>
      <c r="V5866" s="54" t="s">
        <v>443</v>
      </c>
      <c r="W5866" t="str">
        <f t="shared" si="91"/>
        <v>Feb-22</v>
      </c>
    </row>
    <row r="5867" spans="1:23" x14ac:dyDescent="0.25">
      <c r="A5867" s="54" t="s">
        <v>317</v>
      </c>
      <c r="B5867" s="54" t="s">
        <v>432</v>
      </c>
      <c r="C5867" s="54" t="s">
        <v>263</v>
      </c>
      <c r="D5867" s="54" t="s">
        <v>429</v>
      </c>
      <c r="E5867" s="54" t="s">
        <v>20585</v>
      </c>
      <c r="F5867" s="71">
        <v>44616</v>
      </c>
      <c r="G5867" s="72">
        <v>2978.76</v>
      </c>
      <c r="H5867" s="72">
        <v>253343.54</v>
      </c>
      <c r="I5867" s="54" t="s">
        <v>265</v>
      </c>
      <c r="J5867" s="54" t="s">
        <v>333</v>
      </c>
      <c r="K5867" s="54" t="s">
        <v>20586</v>
      </c>
      <c r="L5867" s="54" t="s">
        <v>20587</v>
      </c>
      <c r="M5867" s="54" t="s">
        <v>20585</v>
      </c>
      <c r="N5867" s="54" t="s">
        <v>256</v>
      </c>
      <c r="O5867" s="54" t="s">
        <v>256</v>
      </c>
      <c r="P5867" s="54" t="s">
        <v>271</v>
      </c>
      <c r="Q5867" s="54" t="s">
        <v>256</v>
      </c>
      <c r="R5867" s="54" t="s">
        <v>431</v>
      </c>
      <c r="S5867" s="71"/>
      <c r="T5867" s="54" t="s">
        <v>256</v>
      </c>
      <c r="U5867" s="71">
        <v>44616</v>
      </c>
      <c r="V5867" s="54" t="s">
        <v>443</v>
      </c>
      <c r="W5867" t="str">
        <f t="shared" si="91"/>
        <v>Feb-22</v>
      </c>
    </row>
    <row r="5868" spans="1:23" x14ac:dyDescent="0.25">
      <c r="A5868" s="54" t="s">
        <v>317</v>
      </c>
      <c r="B5868" s="54" t="s">
        <v>432</v>
      </c>
      <c r="C5868" s="54" t="s">
        <v>263</v>
      </c>
      <c r="D5868" s="54" t="s">
        <v>429</v>
      </c>
      <c r="E5868" s="54" t="s">
        <v>20588</v>
      </c>
      <c r="F5868" s="71">
        <v>44616</v>
      </c>
      <c r="G5868" s="72">
        <v>182.45</v>
      </c>
      <c r="H5868" s="72">
        <v>15517.37</v>
      </c>
      <c r="I5868" s="54" t="s">
        <v>265</v>
      </c>
      <c r="J5868" s="54" t="s">
        <v>333</v>
      </c>
      <c r="K5868" s="54" t="s">
        <v>20589</v>
      </c>
      <c r="L5868" s="54" t="s">
        <v>20590</v>
      </c>
      <c r="M5868" s="54" t="s">
        <v>20588</v>
      </c>
      <c r="N5868" s="54" t="s">
        <v>256</v>
      </c>
      <c r="O5868" s="54" t="s">
        <v>256</v>
      </c>
      <c r="P5868" s="54" t="s">
        <v>271</v>
      </c>
      <c r="Q5868" s="54" t="s">
        <v>256</v>
      </c>
      <c r="R5868" s="54" t="s">
        <v>431</v>
      </c>
      <c r="S5868" s="71"/>
      <c r="T5868" s="54" t="s">
        <v>256</v>
      </c>
      <c r="U5868" s="71">
        <v>44616</v>
      </c>
      <c r="V5868" s="54" t="s">
        <v>443</v>
      </c>
      <c r="W5868" t="str">
        <f t="shared" si="91"/>
        <v>Feb-22</v>
      </c>
    </row>
    <row r="5869" spans="1:23" x14ac:dyDescent="0.25">
      <c r="A5869" s="54" t="s">
        <v>317</v>
      </c>
      <c r="B5869" s="54" t="s">
        <v>432</v>
      </c>
      <c r="C5869" s="54" t="s">
        <v>263</v>
      </c>
      <c r="D5869" s="54" t="s">
        <v>429</v>
      </c>
      <c r="E5869" s="54" t="s">
        <v>20591</v>
      </c>
      <c r="F5869" s="71">
        <v>44616</v>
      </c>
      <c r="G5869" s="72">
        <v>1497.5</v>
      </c>
      <c r="H5869" s="72">
        <v>127362.38</v>
      </c>
      <c r="I5869" s="54" t="s">
        <v>265</v>
      </c>
      <c r="J5869" s="54" t="s">
        <v>333</v>
      </c>
      <c r="K5869" s="54" t="s">
        <v>20589</v>
      </c>
      <c r="L5869" s="54" t="s">
        <v>20592</v>
      </c>
      <c r="M5869" s="54" t="s">
        <v>20591</v>
      </c>
      <c r="N5869" s="54" t="s">
        <v>256</v>
      </c>
      <c r="O5869" s="54" t="s">
        <v>256</v>
      </c>
      <c r="P5869" s="54" t="s">
        <v>271</v>
      </c>
      <c r="Q5869" s="54" t="s">
        <v>256</v>
      </c>
      <c r="R5869" s="54" t="s">
        <v>431</v>
      </c>
      <c r="S5869" s="71"/>
      <c r="T5869" s="54" t="s">
        <v>256</v>
      </c>
      <c r="U5869" s="71">
        <v>44616</v>
      </c>
      <c r="V5869" s="54" t="s">
        <v>443</v>
      </c>
      <c r="W5869" t="str">
        <f t="shared" si="91"/>
        <v>Feb-22</v>
      </c>
    </row>
    <row r="5870" spans="1:23" x14ac:dyDescent="0.25">
      <c r="A5870" s="54" t="s">
        <v>317</v>
      </c>
      <c r="B5870" s="54" t="s">
        <v>432</v>
      </c>
      <c r="C5870" s="54" t="s">
        <v>263</v>
      </c>
      <c r="D5870" s="54" t="s">
        <v>429</v>
      </c>
      <c r="E5870" s="54" t="s">
        <v>20593</v>
      </c>
      <c r="F5870" s="71">
        <v>44618</v>
      </c>
      <c r="G5870" s="72">
        <v>4103.29</v>
      </c>
      <c r="H5870" s="72">
        <v>348984.81</v>
      </c>
      <c r="I5870" s="54" t="s">
        <v>265</v>
      </c>
      <c r="J5870" s="54" t="s">
        <v>333</v>
      </c>
      <c r="K5870" s="54" t="s">
        <v>20594</v>
      </c>
      <c r="L5870" s="54" t="s">
        <v>20595</v>
      </c>
      <c r="M5870" s="54" t="s">
        <v>20593</v>
      </c>
      <c r="N5870" s="54" t="s">
        <v>256</v>
      </c>
      <c r="O5870" s="54" t="s">
        <v>256</v>
      </c>
      <c r="P5870" s="54" t="s">
        <v>271</v>
      </c>
      <c r="Q5870" s="54" t="s">
        <v>256</v>
      </c>
      <c r="R5870" s="54" t="s">
        <v>431</v>
      </c>
      <c r="S5870" s="71"/>
      <c r="T5870" s="54" t="s">
        <v>256</v>
      </c>
      <c r="U5870" s="71">
        <v>44618</v>
      </c>
      <c r="V5870" s="54" t="s">
        <v>443</v>
      </c>
      <c r="W5870" t="str">
        <f t="shared" si="91"/>
        <v>Feb-22</v>
      </c>
    </row>
    <row r="5871" spans="1:23" x14ac:dyDescent="0.25">
      <c r="A5871" s="54" t="s">
        <v>317</v>
      </c>
      <c r="B5871" s="54" t="s">
        <v>432</v>
      </c>
      <c r="C5871" s="54" t="s">
        <v>263</v>
      </c>
      <c r="D5871" s="54" t="s">
        <v>429</v>
      </c>
      <c r="E5871" s="54" t="s">
        <v>20596</v>
      </c>
      <c r="F5871" s="71">
        <v>44608</v>
      </c>
      <c r="G5871" s="72">
        <v>3389.42</v>
      </c>
      <c r="H5871" s="72">
        <v>288270.17</v>
      </c>
      <c r="I5871" s="54" t="s">
        <v>265</v>
      </c>
      <c r="J5871" s="54" t="s">
        <v>333</v>
      </c>
      <c r="K5871" s="54" t="s">
        <v>20597</v>
      </c>
      <c r="L5871" s="54" t="s">
        <v>20598</v>
      </c>
      <c r="M5871" s="54" t="s">
        <v>20596</v>
      </c>
      <c r="N5871" s="54" t="s">
        <v>256</v>
      </c>
      <c r="O5871" s="54" t="s">
        <v>256</v>
      </c>
      <c r="P5871" s="54" t="s">
        <v>271</v>
      </c>
      <c r="Q5871" s="54" t="s">
        <v>256</v>
      </c>
      <c r="R5871" s="54" t="s">
        <v>431</v>
      </c>
      <c r="S5871" s="71"/>
      <c r="T5871" s="54" t="s">
        <v>256</v>
      </c>
      <c r="U5871" s="71">
        <v>44608</v>
      </c>
      <c r="V5871" s="54" t="s">
        <v>443</v>
      </c>
      <c r="W5871" t="str">
        <f t="shared" si="91"/>
        <v>Feb-22</v>
      </c>
    </row>
    <row r="5872" spans="1:23" x14ac:dyDescent="0.25">
      <c r="A5872" s="54" t="s">
        <v>317</v>
      </c>
      <c r="B5872" s="54" t="s">
        <v>432</v>
      </c>
      <c r="C5872" s="54" t="s">
        <v>263</v>
      </c>
      <c r="D5872" s="54" t="s">
        <v>429</v>
      </c>
      <c r="E5872" s="54" t="s">
        <v>20599</v>
      </c>
      <c r="F5872" s="71">
        <v>44620</v>
      </c>
      <c r="G5872" s="72">
        <v>207.5</v>
      </c>
      <c r="H5872" s="72">
        <v>17647.88</v>
      </c>
      <c r="I5872" s="54" t="s">
        <v>265</v>
      </c>
      <c r="J5872" s="54" t="s">
        <v>333</v>
      </c>
      <c r="K5872" s="54" t="s">
        <v>20600</v>
      </c>
      <c r="L5872" s="54" t="s">
        <v>20601</v>
      </c>
      <c r="M5872" s="54" t="s">
        <v>20599</v>
      </c>
      <c r="N5872" s="54" t="s">
        <v>256</v>
      </c>
      <c r="O5872" s="54" t="s">
        <v>256</v>
      </c>
      <c r="P5872" s="54" t="s">
        <v>271</v>
      </c>
      <c r="Q5872" s="54" t="s">
        <v>256</v>
      </c>
      <c r="R5872" s="54" t="s">
        <v>431</v>
      </c>
      <c r="S5872" s="71"/>
      <c r="T5872" s="54" t="s">
        <v>256</v>
      </c>
      <c r="U5872" s="71">
        <v>44620</v>
      </c>
      <c r="V5872" s="54" t="s">
        <v>443</v>
      </c>
      <c r="W5872" t="str">
        <f t="shared" si="91"/>
        <v>Feb-22</v>
      </c>
    </row>
    <row r="5873" spans="1:23" x14ac:dyDescent="0.25">
      <c r="A5873" s="54" t="s">
        <v>317</v>
      </c>
      <c r="B5873" s="54" t="s">
        <v>432</v>
      </c>
      <c r="C5873" s="54" t="s">
        <v>263</v>
      </c>
      <c r="D5873" s="54" t="s">
        <v>429</v>
      </c>
      <c r="E5873" s="54" t="s">
        <v>20602</v>
      </c>
      <c r="F5873" s="71">
        <v>44620</v>
      </c>
      <c r="G5873" s="72">
        <v>1356.74</v>
      </c>
      <c r="H5873" s="72">
        <v>115390.74</v>
      </c>
      <c r="I5873" s="54" t="s">
        <v>265</v>
      </c>
      <c r="J5873" s="54" t="s">
        <v>333</v>
      </c>
      <c r="K5873" s="54" t="s">
        <v>20603</v>
      </c>
      <c r="L5873" s="54" t="s">
        <v>20604</v>
      </c>
      <c r="M5873" s="54" t="s">
        <v>20602</v>
      </c>
      <c r="N5873" s="54" t="s">
        <v>256</v>
      </c>
      <c r="O5873" s="54" t="s">
        <v>256</v>
      </c>
      <c r="P5873" s="54" t="s">
        <v>271</v>
      </c>
      <c r="Q5873" s="54" t="s">
        <v>256</v>
      </c>
      <c r="R5873" s="54" t="s">
        <v>431</v>
      </c>
      <c r="S5873" s="71"/>
      <c r="T5873" s="54" t="s">
        <v>256</v>
      </c>
      <c r="U5873" s="71">
        <v>44620</v>
      </c>
      <c r="V5873" s="54" t="s">
        <v>443</v>
      </c>
      <c r="W5873" t="str">
        <f t="shared" si="91"/>
        <v>Feb-22</v>
      </c>
    </row>
    <row r="5874" spans="1:23" x14ac:dyDescent="0.25">
      <c r="A5874" s="54" t="s">
        <v>317</v>
      </c>
      <c r="B5874" s="54" t="s">
        <v>432</v>
      </c>
      <c r="C5874" s="54" t="s">
        <v>279</v>
      </c>
      <c r="D5874" s="54" t="s">
        <v>436</v>
      </c>
      <c r="E5874" s="54" t="s">
        <v>20605</v>
      </c>
      <c r="F5874" s="71">
        <v>44608</v>
      </c>
      <c r="G5874" s="72">
        <v>-626.34</v>
      </c>
      <c r="H5874" s="72">
        <v>-53270.22</v>
      </c>
      <c r="I5874" s="54" t="s">
        <v>265</v>
      </c>
      <c r="J5874" s="54" t="s">
        <v>321</v>
      </c>
      <c r="K5874" s="54" t="s">
        <v>20606</v>
      </c>
      <c r="L5874" s="54" t="s">
        <v>20607</v>
      </c>
      <c r="M5874" s="54" t="s">
        <v>20605</v>
      </c>
      <c r="N5874" s="54" t="s">
        <v>256</v>
      </c>
      <c r="O5874" s="54" t="s">
        <v>256</v>
      </c>
      <c r="P5874" s="54" t="s">
        <v>267</v>
      </c>
      <c r="Q5874" s="54" t="s">
        <v>256</v>
      </c>
      <c r="R5874" s="54" t="s">
        <v>431</v>
      </c>
      <c r="S5874" s="71"/>
      <c r="T5874" s="54" t="s">
        <v>256</v>
      </c>
      <c r="U5874" s="71">
        <v>44608</v>
      </c>
      <c r="V5874" s="54" t="s">
        <v>256</v>
      </c>
      <c r="W5874" t="str">
        <f t="shared" si="91"/>
        <v>Feb-22</v>
      </c>
    </row>
    <row r="5875" spans="1:23" x14ac:dyDescent="0.25">
      <c r="A5875" s="54" t="s">
        <v>317</v>
      </c>
      <c r="B5875" s="54" t="s">
        <v>432</v>
      </c>
      <c r="C5875" s="54" t="s">
        <v>279</v>
      </c>
      <c r="D5875" s="54" t="s">
        <v>436</v>
      </c>
      <c r="E5875" s="54" t="s">
        <v>20608</v>
      </c>
      <c r="F5875" s="71">
        <v>44608</v>
      </c>
      <c r="G5875" s="72">
        <v>-783.66</v>
      </c>
      <c r="H5875" s="72">
        <v>-66650.28</v>
      </c>
      <c r="I5875" s="54" t="s">
        <v>265</v>
      </c>
      <c r="J5875" s="54" t="s">
        <v>321</v>
      </c>
      <c r="K5875" s="54" t="s">
        <v>20609</v>
      </c>
      <c r="L5875" s="54" t="s">
        <v>20610</v>
      </c>
      <c r="M5875" s="54" t="s">
        <v>20608</v>
      </c>
      <c r="N5875" s="54" t="s">
        <v>256</v>
      </c>
      <c r="O5875" s="54" t="s">
        <v>256</v>
      </c>
      <c r="P5875" s="54" t="s">
        <v>267</v>
      </c>
      <c r="Q5875" s="54" t="s">
        <v>256</v>
      </c>
      <c r="R5875" s="54" t="s">
        <v>431</v>
      </c>
      <c r="S5875" s="71"/>
      <c r="T5875" s="54" t="s">
        <v>256</v>
      </c>
      <c r="U5875" s="71">
        <v>44608</v>
      </c>
      <c r="V5875" s="54" t="s">
        <v>256</v>
      </c>
      <c r="W5875" t="str">
        <f t="shared" si="91"/>
        <v>Feb-22</v>
      </c>
    </row>
    <row r="5876" spans="1:23" x14ac:dyDescent="0.25">
      <c r="A5876" s="54" t="s">
        <v>317</v>
      </c>
      <c r="B5876" s="54" t="s">
        <v>432</v>
      </c>
      <c r="C5876" s="54" t="s">
        <v>263</v>
      </c>
      <c r="D5876" s="54" t="s">
        <v>429</v>
      </c>
      <c r="E5876" s="54" t="s">
        <v>20611</v>
      </c>
      <c r="F5876" s="71">
        <v>44619</v>
      </c>
      <c r="G5876" s="72">
        <v>105.12</v>
      </c>
      <c r="H5876" s="72">
        <v>8940.4599999999991</v>
      </c>
      <c r="I5876" s="54" t="s">
        <v>265</v>
      </c>
      <c r="J5876" s="54" t="s">
        <v>321</v>
      </c>
      <c r="K5876" s="54" t="s">
        <v>20612</v>
      </c>
      <c r="L5876" s="54" t="s">
        <v>20613</v>
      </c>
      <c r="M5876" s="54" t="s">
        <v>20611</v>
      </c>
      <c r="N5876" s="54" t="s">
        <v>256</v>
      </c>
      <c r="O5876" s="54" t="s">
        <v>256</v>
      </c>
      <c r="P5876" s="54" t="s">
        <v>267</v>
      </c>
      <c r="Q5876" s="54" t="s">
        <v>256</v>
      </c>
      <c r="R5876" s="54" t="s">
        <v>431</v>
      </c>
      <c r="S5876" s="71"/>
      <c r="T5876" s="54" t="s">
        <v>256</v>
      </c>
      <c r="U5876" s="71">
        <v>44619</v>
      </c>
      <c r="V5876" s="54" t="s">
        <v>256</v>
      </c>
      <c r="W5876" t="str">
        <f t="shared" si="91"/>
        <v>Feb-22</v>
      </c>
    </row>
    <row r="5877" spans="1:23" x14ac:dyDescent="0.25">
      <c r="A5877" s="54" t="s">
        <v>317</v>
      </c>
      <c r="B5877" s="54" t="s">
        <v>432</v>
      </c>
      <c r="C5877" s="54" t="s">
        <v>263</v>
      </c>
      <c r="D5877" s="54" t="s">
        <v>429</v>
      </c>
      <c r="E5877" s="54" t="s">
        <v>20614</v>
      </c>
      <c r="F5877" s="71">
        <v>44607</v>
      </c>
      <c r="G5877" s="72">
        <v>219.4</v>
      </c>
      <c r="H5877" s="72">
        <v>18659.97</v>
      </c>
      <c r="I5877" s="54" t="s">
        <v>265</v>
      </c>
      <c r="J5877" s="54" t="s">
        <v>321</v>
      </c>
      <c r="K5877" s="54" t="s">
        <v>20615</v>
      </c>
      <c r="L5877" s="54" t="s">
        <v>20616</v>
      </c>
      <c r="M5877" s="54" t="s">
        <v>20614</v>
      </c>
      <c r="N5877" s="54" t="s">
        <v>256</v>
      </c>
      <c r="O5877" s="54" t="s">
        <v>256</v>
      </c>
      <c r="P5877" s="54" t="s">
        <v>267</v>
      </c>
      <c r="Q5877" s="54" t="s">
        <v>256</v>
      </c>
      <c r="R5877" s="54" t="s">
        <v>431</v>
      </c>
      <c r="S5877" s="71"/>
      <c r="T5877" s="54" t="s">
        <v>256</v>
      </c>
      <c r="U5877" s="71">
        <v>44607</v>
      </c>
      <c r="V5877" s="54" t="s">
        <v>256</v>
      </c>
      <c r="W5877" t="str">
        <f t="shared" si="91"/>
        <v>Feb-22</v>
      </c>
    </row>
    <row r="5878" spans="1:23" x14ac:dyDescent="0.25">
      <c r="A5878" s="54" t="s">
        <v>317</v>
      </c>
      <c r="B5878" s="54" t="s">
        <v>432</v>
      </c>
      <c r="C5878" s="54" t="s">
        <v>263</v>
      </c>
      <c r="D5878" s="54" t="s">
        <v>429</v>
      </c>
      <c r="E5878" s="54" t="s">
        <v>20617</v>
      </c>
      <c r="F5878" s="71">
        <v>44618</v>
      </c>
      <c r="G5878" s="72">
        <v>634.16</v>
      </c>
      <c r="H5878" s="72">
        <v>53935.31</v>
      </c>
      <c r="I5878" s="54" t="s">
        <v>265</v>
      </c>
      <c r="J5878" s="54" t="s">
        <v>321</v>
      </c>
      <c r="K5878" s="54" t="s">
        <v>20618</v>
      </c>
      <c r="L5878" s="54" t="s">
        <v>20619</v>
      </c>
      <c r="M5878" s="54" t="s">
        <v>20617</v>
      </c>
      <c r="N5878" s="54" t="s">
        <v>256</v>
      </c>
      <c r="O5878" s="54" t="s">
        <v>256</v>
      </c>
      <c r="P5878" s="54" t="s">
        <v>267</v>
      </c>
      <c r="Q5878" s="54" t="s">
        <v>256</v>
      </c>
      <c r="R5878" s="54" t="s">
        <v>431</v>
      </c>
      <c r="S5878" s="71"/>
      <c r="T5878" s="54" t="s">
        <v>256</v>
      </c>
      <c r="U5878" s="71">
        <v>44618</v>
      </c>
      <c r="V5878" s="54" t="s">
        <v>256</v>
      </c>
      <c r="W5878" t="str">
        <f t="shared" si="91"/>
        <v>Feb-22</v>
      </c>
    </row>
    <row r="5879" spans="1:23" x14ac:dyDescent="0.25">
      <c r="A5879" s="54" t="s">
        <v>317</v>
      </c>
      <c r="B5879" s="54" t="s">
        <v>432</v>
      </c>
      <c r="C5879" s="54" t="s">
        <v>263</v>
      </c>
      <c r="D5879" s="54" t="s">
        <v>429</v>
      </c>
      <c r="E5879" s="54" t="s">
        <v>20620</v>
      </c>
      <c r="F5879" s="71">
        <v>44616</v>
      </c>
      <c r="G5879" s="72">
        <v>1498.84</v>
      </c>
      <c r="H5879" s="72">
        <v>127476.34</v>
      </c>
      <c r="I5879" s="54" t="s">
        <v>265</v>
      </c>
      <c r="J5879" s="54" t="s">
        <v>321</v>
      </c>
      <c r="K5879" s="54" t="s">
        <v>20621</v>
      </c>
      <c r="L5879" s="54" t="s">
        <v>20622</v>
      </c>
      <c r="M5879" s="54" t="s">
        <v>20620</v>
      </c>
      <c r="N5879" s="54" t="s">
        <v>256</v>
      </c>
      <c r="O5879" s="54" t="s">
        <v>256</v>
      </c>
      <c r="P5879" s="54" t="s">
        <v>267</v>
      </c>
      <c r="Q5879" s="54" t="s">
        <v>256</v>
      </c>
      <c r="R5879" s="54" t="s">
        <v>431</v>
      </c>
      <c r="S5879" s="71"/>
      <c r="T5879" s="54" t="s">
        <v>256</v>
      </c>
      <c r="U5879" s="71">
        <v>44616</v>
      </c>
      <c r="V5879" s="54" t="s">
        <v>256</v>
      </c>
      <c r="W5879" t="str">
        <f t="shared" si="91"/>
        <v>Feb-22</v>
      </c>
    </row>
    <row r="5880" spans="1:23" x14ac:dyDescent="0.25">
      <c r="A5880" s="54" t="s">
        <v>317</v>
      </c>
      <c r="B5880" s="54" t="s">
        <v>432</v>
      </c>
      <c r="C5880" s="54" t="s">
        <v>263</v>
      </c>
      <c r="D5880" s="54" t="s">
        <v>429</v>
      </c>
      <c r="E5880" s="54" t="s">
        <v>20623</v>
      </c>
      <c r="F5880" s="71">
        <v>44618</v>
      </c>
      <c r="G5880" s="72">
        <v>1516.53</v>
      </c>
      <c r="H5880" s="72">
        <v>128980.88</v>
      </c>
      <c r="I5880" s="54" t="s">
        <v>265</v>
      </c>
      <c r="J5880" s="54" t="s">
        <v>321</v>
      </c>
      <c r="K5880" s="54" t="s">
        <v>20624</v>
      </c>
      <c r="L5880" s="54" t="s">
        <v>20625</v>
      </c>
      <c r="M5880" s="54" t="s">
        <v>20623</v>
      </c>
      <c r="N5880" s="54" t="s">
        <v>256</v>
      </c>
      <c r="O5880" s="54" t="s">
        <v>256</v>
      </c>
      <c r="P5880" s="54" t="s">
        <v>267</v>
      </c>
      <c r="Q5880" s="54" t="s">
        <v>256</v>
      </c>
      <c r="R5880" s="54" t="s">
        <v>431</v>
      </c>
      <c r="S5880" s="71"/>
      <c r="T5880" s="54" t="s">
        <v>256</v>
      </c>
      <c r="U5880" s="71">
        <v>44618</v>
      </c>
      <c r="V5880" s="54" t="s">
        <v>256</v>
      </c>
      <c r="W5880" t="str">
        <f t="shared" si="91"/>
        <v>Feb-22</v>
      </c>
    </row>
    <row r="5881" spans="1:23" x14ac:dyDescent="0.25">
      <c r="A5881" s="54" t="s">
        <v>317</v>
      </c>
      <c r="B5881" s="54" t="s">
        <v>432</v>
      </c>
      <c r="C5881" s="54" t="s">
        <v>263</v>
      </c>
      <c r="D5881" s="54" t="s">
        <v>429</v>
      </c>
      <c r="E5881" s="54" t="s">
        <v>20626</v>
      </c>
      <c r="F5881" s="71">
        <v>44618</v>
      </c>
      <c r="G5881" s="72">
        <v>1091.3699999999999</v>
      </c>
      <c r="H5881" s="72">
        <v>92821.02</v>
      </c>
      <c r="I5881" s="54" t="s">
        <v>265</v>
      </c>
      <c r="J5881" s="54" t="s">
        <v>321</v>
      </c>
      <c r="K5881" s="54" t="s">
        <v>20627</v>
      </c>
      <c r="L5881" s="54" t="s">
        <v>20628</v>
      </c>
      <c r="M5881" s="54" t="s">
        <v>20626</v>
      </c>
      <c r="N5881" s="54" t="s">
        <v>256</v>
      </c>
      <c r="O5881" s="54" t="s">
        <v>256</v>
      </c>
      <c r="P5881" s="54" t="s">
        <v>267</v>
      </c>
      <c r="Q5881" s="54" t="s">
        <v>256</v>
      </c>
      <c r="R5881" s="54" t="s">
        <v>431</v>
      </c>
      <c r="S5881" s="71"/>
      <c r="T5881" s="54" t="s">
        <v>256</v>
      </c>
      <c r="U5881" s="71">
        <v>44618</v>
      </c>
      <c r="V5881" s="54" t="s">
        <v>256</v>
      </c>
      <c r="W5881" t="str">
        <f t="shared" si="91"/>
        <v>Feb-22</v>
      </c>
    </row>
    <row r="5882" spans="1:23" x14ac:dyDescent="0.25">
      <c r="A5882" s="54" t="s">
        <v>317</v>
      </c>
      <c r="B5882" s="54" t="s">
        <v>432</v>
      </c>
      <c r="C5882" s="54" t="s">
        <v>263</v>
      </c>
      <c r="D5882" s="54" t="s">
        <v>429</v>
      </c>
      <c r="E5882" s="54" t="s">
        <v>20629</v>
      </c>
      <c r="F5882" s="71">
        <v>44618</v>
      </c>
      <c r="G5882" s="72">
        <v>246.78</v>
      </c>
      <c r="H5882" s="72">
        <v>20988.639999999999</v>
      </c>
      <c r="I5882" s="54" t="s">
        <v>265</v>
      </c>
      <c r="J5882" s="54" t="s">
        <v>321</v>
      </c>
      <c r="K5882" s="54" t="s">
        <v>20630</v>
      </c>
      <c r="L5882" s="54" t="s">
        <v>20631</v>
      </c>
      <c r="M5882" s="54" t="s">
        <v>20629</v>
      </c>
      <c r="N5882" s="54" t="s">
        <v>256</v>
      </c>
      <c r="O5882" s="54" t="s">
        <v>256</v>
      </c>
      <c r="P5882" s="54" t="s">
        <v>267</v>
      </c>
      <c r="Q5882" s="54" t="s">
        <v>256</v>
      </c>
      <c r="R5882" s="54" t="s">
        <v>431</v>
      </c>
      <c r="S5882" s="71"/>
      <c r="T5882" s="54" t="s">
        <v>256</v>
      </c>
      <c r="U5882" s="71">
        <v>44618</v>
      </c>
      <c r="V5882" s="54" t="s">
        <v>256</v>
      </c>
      <c r="W5882" t="str">
        <f t="shared" si="91"/>
        <v>Feb-22</v>
      </c>
    </row>
    <row r="5883" spans="1:23" x14ac:dyDescent="0.25">
      <c r="A5883" s="54" t="s">
        <v>317</v>
      </c>
      <c r="B5883" s="54" t="s">
        <v>432</v>
      </c>
      <c r="C5883" s="54" t="s">
        <v>263</v>
      </c>
      <c r="D5883" s="54" t="s">
        <v>429</v>
      </c>
      <c r="E5883" s="54" t="s">
        <v>20632</v>
      </c>
      <c r="F5883" s="71">
        <v>44619</v>
      </c>
      <c r="G5883" s="72">
        <v>12015.25</v>
      </c>
      <c r="H5883" s="72">
        <v>1021897.01</v>
      </c>
      <c r="I5883" s="54" t="s">
        <v>265</v>
      </c>
      <c r="J5883" s="54" t="s">
        <v>321</v>
      </c>
      <c r="K5883" s="54" t="s">
        <v>20633</v>
      </c>
      <c r="L5883" s="54" t="s">
        <v>20634</v>
      </c>
      <c r="M5883" s="54" t="s">
        <v>20632</v>
      </c>
      <c r="N5883" s="54" t="s">
        <v>256</v>
      </c>
      <c r="O5883" s="54" t="s">
        <v>256</v>
      </c>
      <c r="P5883" s="54" t="s">
        <v>267</v>
      </c>
      <c r="Q5883" s="54" t="s">
        <v>256</v>
      </c>
      <c r="R5883" s="54" t="s">
        <v>431</v>
      </c>
      <c r="S5883" s="71"/>
      <c r="T5883" s="54" t="s">
        <v>256</v>
      </c>
      <c r="U5883" s="71">
        <v>44619</v>
      </c>
      <c r="V5883" s="54" t="s">
        <v>256</v>
      </c>
      <c r="W5883" t="str">
        <f t="shared" si="91"/>
        <v>Feb-22</v>
      </c>
    </row>
    <row r="5884" spans="1:23" x14ac:dyDescent="0.25">
      <c r="A5884" s="54" t="s">
        <v>317</v>
      </c>
      <c r="B5884" s="54" t="s">
        <v>432</v>
      </c>
      <c r="C5884" s="54" t="s">
        <v>263</v>
      </c>
      <c r="D5884" s="54" t="s">
        <v>429</v>
      </c>
      <c r="E5884" s="54" t="s">
        <v>20635</v>
      </c>
      <c r="F5884" s="71">
        <v>44619</v>
      </c>
      <c r="G5884" s="72">
        <v>190.53</v>
      </c>
      <c r="H5884" s="72">
        <v>16204.58</v>
      </c>
      <c r="I5884" s="54" t="s">
        <v>265</v>
      </c>
      <c r="J5884" s="54" t="s">
        <v>321</v>
      </c>
      <c r="K5884" s="54" t="s">
        <v>20636</v>
      </c>
      <c r="L5884" s="54" t="s">
        <v>20637</v>
      </c>
      <c r="M5884" s="54" t="s">
        <v>20635</v>
      </c>
      <c r="N5884" s="54" t="s">
        <v>256</v>
      </c>
      <c r="O5884" s="54" t="s">
        <v>256</v>
      </c>
      <c r="P5884" s="54" t="s">
        <v>267</v>
      </c>
      <c r="Q5884" s="54" t="s">
        <v>256</v>
      </c>
      <c r="R5884" s="54" t="s">
        <v>431</v>
      </c>
      <c r="S5884" s="71"/>
      <c r="T5884" s="54" t="s">
        <v>256</v>
      </c>
      <c r="U5884" s="71">
        <v>44619</v>
      </c>
      <c r="V5884" s="54" t="s">
        <v>256</v>
      </c>
      <c r="W5884" t="str">
        <f t="shared" si="91"/>
        <v>Feb-22</v>
      </c>
    </row>
    <row r="5885" spans="1:23" x14ac:dyDescent="0.25">
      <c r="A5885" s="54" t="s">
        <v>317</v>
      </c>
      <c r="B5885" s="54" t="s">
        <v>432</v>
      </c>
      <c r="C5885" s="54" t="s">
        <v>263</v>
      </c>
      <c r="D5885" s="54" t="s">
        <v>429</v>
      </c>
      <c r="E5885" s="54" t="s">
        <v>20638</v>
      </c>
      <c r="F5885" s="71">
        <v>44607</v>
      </c>
      <c r="G5885" s="72">
        <v>352.59</v>
      </c>
      <c r="H5885" s="72">
        <v>29987.78</v>
      </c>
      <c r="I5885" s="54" t="s">
        <v>265</v>
      </c>
      <c r="J5885" s="54" t="s">
        <v>321</v>
      </c>
      <c r="K5885" s="54" t="s">
        <v>20639</v>
      </c>
      <c r="L5885" s="54" t="s">
        <v>20640</v>
      </c>
      <c r="M5885" s="54" t="s">
        <v>20638</v>
      </c>
      <c r="N5885" s="54" t="s">
        <v>256</v>
      </c>
      <c r="O5885" s="54" t="s">
        <v>256</v>
      </c>
      <c r="P5885" s="54" t="s">
        <v>267</v>
      </c>
      <c r="Q5885" s="54" t="s">
        <v>256</v>
      </c>
      <c r="R5885" s="54" t="s">
        <v>431</v>
      </c>
      <c r="S5885" s="71"/>
      <c r="T5885" s="54" t="s">
        <v>256</v>
      </c>
      <c r="U5885" s="71">
        <v>44607</v>
      </c>
      <c r="V5885" s="54" t="s">
        <v>256</v>
      </c>
      <c r="W5885" t="str">
        <f t="shared" si="91"/>
        <v>Feb-22</v>
      </c>
    </row>
    <row r="5886" spans="1:23" x14ac:dyDescent="0.25">
      <c r="A5886" s="54" t="s">
        <v>317</v>
      </c>
      <c r="B5886" s="54" t="s">
        <v>432</v>
      </c>
      <c r="C5886" s="54" t="s">
        <v>263</v>
      </c>
      <c r="D5886" s="54" t="s">
        <v>429</v>
      </c>
      <c r="E5886" s="54" t="s">
        <v>20641</v>
      </c>
      <c r="F5886" s="71">
        <v>44607</v>
      </c>
      <c r="G5886" s="72">
        <v>4827.03</v>
      </c>
      <c r="H5886" s="72">
        <v>410538.9</v>
      </c>
      <c r="I5886" s="54" t="s">
        <v>265</v>
      </c>
      <c r="J5886" s="54" t="s">
        <v>321</v>
      </c>
      <c r="K5886" s="54" t="s">
        <v>20642</v>
      </c>
      <c r="L5886" s="54" t="s">
        <v>20643</v>
      </c>
      <c r="M5886" s="54" t="s">
        <v>20641</v>
      </c>
      <c r="N5886" s="54" t="s">
        <v>256</v>
      </c>
      <c r="O5886" s="54" t="s">
        <v>256</v>
      </c>
      <c r="P5886" s="54" t="s">
        <v>267</v>
      </c>
      <c r="Q5886" s="54" t="s">
        <v>256</v>
      </c>
      <c r="R5886" s="54" t="s">
        <v>431</v>
      </c>
      <c r="S5886" s="71"/>
      <c r="T5886" s="54" t="s">
        <v>256</v>
      </c>
      <c r="U5886" s="71">
        <v>44607</v>
      </c>
      <c r="V5886" s="54" t="s">
        <v>256</v>
      </c>
      <c r="W5886" t="str">
        <f t="shared" si="91"/>
        <v>Feb-22</v>
      </c>
    </row>
    <row r="5887" spans="1:23" x14ac:dyDescent="0.25">
      <c r="A5887" s="54" t="s">
        <v>317</v>
      </c>
      <c r="B5887" s="54" t="s">
        <v>432</v>
      </c>
      <c r="C5887" s="54" t="s">
        <v>263</v>
      </c>
      <c r="D5887" s="54" t="s">
        <v>429</v>
      </c>
      <c r="E5887" s="54" t="s">
        <v>20644</v>
      </c>
      <c r="F5887" s="71">
        <v>44607</v>
      </c>
      <c r="G5887" s="72">
        <v>720.77</v>
      </c>
      <c r="H5887" s="72">
        <v>61301.49</v>
      </c>
      <c r="I5887" s="54" t="s">
        <v>265</v>
      </c>
      <c r="J5887" s="54" t="s">
        <v>321</v>
      </c>
      <c r="K5887" s="54" t="s">
        <v>20645</v>
      </c>
      <c r="L5887" s="54" t="s">
        <v>20646</v>
      </c>
      <c r="M5887" s="54" t="s">
        <v>20644</v>
      </c>
      <c r="N5887" s="54" t="s">
        <v>256</v>
      </c>
      <c r="O5887" s="54" t="s">
        <v>256</v>
      </c>
      <c r="P5887" s="54" t="s">
        <v>267</v>
      </c>
      <c r="Q5887" s="54" t="s">
        <v>256</v>
      </c>
      <c r="R5887" s="54" t="s">
        <v>431</v>
      </c>
      <c r="S5887" s="71"/>
      <c r="T5887" s="54" t="s">
        <v>256</v>
      </c>
      <c r="U5887" s="71">
        <v>44607</v>
      </c>
      <c r="V5887" s="54" t="s">
        <v>256</v>
      </c>
      <c r="W5887" t="str">
        <f t="shared" si="91"/>
        <v>Feb-22</v>
      </c>
    </row>
    <row r="5888" spans="1:23" x14ac:dyDescent="0.25">
      <c r="A5888" s="54" t="s">
        <v>317</v>
      </c>
      <c r="B5888" s="54" t="s">
        <v>432</v>
      </c>
      <c r="C5888" s="54" t="s">
        <v>263</v>
      </c>
      <c r="D5888" s="54" t="s">
        <v>429</v>
      </c>
      <c r="E5888" s="54" t="s">
        <v>20647</v>
      </c>
      <c r="F5888" s="71">
        <v>44608</v>
      </c>
      <c r="G5888" s="72">
        <v>964.71</v>
      </c>
      <c r="H5888" s="72">
        <v>82048.59</v>
      </c>
      <c r="I5888" s="54" t="s">
        <v>265</v>
      </c>
      <c r="J5888" s="54" t="s">
        <v>321</v>
      </c>
      <c r="K5888" s="54" t="s">
        <v>20648</v>
      </c>
      <c r="L5888" s="54" t="s">
        <v>20649</v>
      </c>
      <c r="M5888" s="54" t="s">
        <v>20647</v>
      </c>
      <c r="N5888" s="54" t="s">
        <v>256</v>
      </c>
      <c r="O5888" s="54" t="s">
        <v>256</v>
      </c>
      <c r="P5888" s="54" t="s">
        <v>267</v>
      </c>
      <c r="Q5888" s="54" t="s">
        <v>256</v>
      </c>
      <c r="R5888" s="54" t="s">
        <v>431</v>
      </c>
      <c r="S5888" s="71"/>
      <c r="T5888" s="54" t="s">
        <v>256</v>
      </c>
      <c r="U5888" s="71">
        <v>44608</v>
      </c>
      <c r="V5888" s="54" t="s">
        <v>256</v>
      </c>
      <c r="W5888" t="str">
        <f t="shared" si="91"/>
        <v>Feb-22</v>
      </c>
    </row>
    <row r="5889" spans="1:23" x14ac:dyDescent="0.25">
      <c r="A5889" s="54" t="s">
        <v>317</v>
      </c>
      <c r="B5889" s="54" t="s">
        <v>432</v>
      </c>
      <c r="C5889" s="54" t="s">
        <v>263</v>
      </c>
      <c r="D5889" s="54" t="s">
        <v>429</v>
      </c>
      <c r="E5889" s="54" t="s">
        <v>20650</v>
      </c>
      <c r="F5889" s="71">
        <v>44608</v>
      </c>
      <c r="G5889" s="72">
        <v>6.84</v>
      </c>
      <c r="H5889" s="72">
        <v>581.74</v>
      </c>
      <c r="I5889" s="54" t="s">
        <v>265</v>
      </c>
      <c r="J5889" s="54" t="s">
        <v>321</v>
      </c>
      <c r="K5889" s="54" t="s">
        <v>20651</v>
      </c>
      <c r="L5889" s="54" t="s">
        <v>20652</v>
      </c>
      <c r="M5889" s="54" t="s">
        <v>20650</v>
      </c>
      <c r="N5889" s="54" t="s">
        <v>256</v>
      </c>
      <c r="O5889" s="54" t="s">
        <v>256</v>
      </c>
      <c r="P5889" s="54" t="s">
        <v>267</v>
      </c>
      <c r="Q5889" s="54" t="s">
        <v>256</v>
      </c>
      <c r="R5889" s="54" t="s">
        <v>431</v>
      </c>
      <c r="S5889" s="71"/>
      <c r="T5889" s="54" t="s">
        <v>256</v>
      </c>
      <c r="U5889" s="71">
        <v>44608</v>
      </c>
      <c r="V5889" s="54" t="s">
        <v>256</v>
      </c>
      <c r="W5889" t="str">
        <f t="shared" si="91"/>
        <v>Feb-22</v>
      </c>
    </row>
    <row r="5890" spans="1:23" x14ac:dyDescent="0.25">
      <c r="A5890" s="54" t="s">
        <v>317</v>
      </c>
      <c r="B5890" s="54" t="s">
        <v>432</v>
      </c>
      <c r="C5890" s="54" t="s">
        <v>263</v>
      </c>
      <c r="D5890" s="54" t="s">
        <v>429</v>
      </c>
      <c r="E5890" s="54" t="s">
        <v>20653</v>
      </c>
      <c r="F5890" s="71">
        <v>44608</v>
      </c>
      <c r="G5890" s="72">
        <v>133.51</v>
      </c>
      <c r="H5890" s="72">
        <v>11355.03</v>
      </c>
      <c r="I5890" s="54" t="s">
        <v>265</v>
      </c>
      <c r="J5890" s="54" t="s">
        <v>321</v>
      </c>
      <c r="K5890" s="54" t="s">
        <v>20654</v>
      </c>
      <c r="L5890" s="54" t="s">
        <v>20655</v>
      </c>
      <c r="M5890" s="54" t="s">
        <v>20653</v>
      </c>
      <c r="N5890" s="54" t="s">
        <v>256</v>
      </c>
      <c r="O5890" s="54" t="s">
        <v>256</v>
      </c>
      <c r="P5890" s="54" t="s">
        <v>267</v>
      </c>
      <c r="Q5890" s="54" t="s">
        <v>256</v>
      </c>
      <c r="R5890" s="54" t="s">
        <v>431</v>
      </c>
      <c r="S5890" s="71"/>
      <c r="T5890" s="54" t="s">
        <v>256</v>
      </c>
      <c r="U5890" s="71">
        <v>44608</v>
      </c>
      <c r="V5890" s="54" t="s">
        <v>256</v>
      </c>
      <c r="W5890" t="str">
        <f t="shared" si="91"/>
        <v>Feb-22</v>
      </c>
    </row>
    <row r="5891" spans="1:23" x14ac:dyDescent="0.25">
      <c r="A5891" s="54" t="s">
        <v>317</v>
      </c>
      <c r="B5891" s="54" t="s">
        <v>432</v>
      </c>
      <c r="C5891" s="54" t="s">
        <v>263</v>
      </c>
      <c r="D5891" s="54" t="s">
        <v>429</v>
      </c>
      <c r="E5891" s="54" t="s">
        <v>20656</v>
      </c>
      <c r="F5891" s="71">
        <v>44608</v>
      </c>
      <c r="G5891" s="72">
        <v>372.64</v>
      </c>
      <c r="H5891" s="72">
        <v>31693.03</v>
      </c>
      <c r="I5891" s="54" t="s">
        <v>265</v>
      </c>
      <c r="J5891" s="54" t="s">
        <v>321</v>
      </c>
      <c r="K5891" s="54" t="s">
        <v>20657</v>
      </c>
      <c r="L5891" s="54" t="s">
        <v>20658</v>
      </c>
      <c r="M5891" s="54" t="s">
        <v>20656</v>
      </c>
      <c r="N5891" s="54" t="s">
        <v>256</v>
      </c>
      <c r="O5891" s="54" t="s">
        <v>256</v>
      </c>
      <c r="P5891" s="54" t="s">
        <v>267</v>
      </c>
      <c r="Q5891" s="54" t="s">
        <v>256</v>
      </c>
      <c r="R5891" s="54" t="s">
        <v>431</v>
      </c>
      <c r="S5891" s="71"/>
      <c r="T5891" s="54" t="s">
        <v>256</v>
      </c>
      <c r="U5891" s="71">
        <v>44608</v>
      </c>
      <c r="V5891" s="54" t="s">
        <v>256</v>
      </c>
      <c r="W5891" t="str">
        <f t="shared" si="91"/>
        <v>Feb-22</v>
      </c>
    </row>
    <row r="5892" spans="1:23" x14ac:dyDescent="0.25">
      <c r="A5892" s="54" t="s">
        <v>317</v>
      </c>
      <c r="B5892" s="54" t="s">
        <v>432</v>
      </c>
      <c r="C5892" s="54" t="s">
        <v>263</v>
      </c>
      <c r="D5892" s="54" t="s">
        <v>429</v>
      </c>
      <c r="E5892" s="54" t="s">
        <v>20659</v>
      </c>
      <c r="F5892" s="71">
        <v>44608</v>
      </c>
      <c r="G5892" s="72">
        <v>2985.34</v>
      </c>
      <c r="H5892" s="72">
        <v>253903.17</v>
      </c>
      <c r="I5892" s="54" t="s">
        <v>265</v>
      </c>
      <c r="J5892" s="54" t="s">
        <v>321</v>
      </c>
      <c r="K5892" s="54" t="s">
        <v>20660</v>
      </c>
      <c r="L5892" s="54" t="s">
        <v>20661</v>
      </c>
      <c r="M5892" s="54" t="s">
        <v>20659</v>
      </c>
      <c r="N5892" s="54" t="s">
        <v>256</v>
      </c>
      <c r="O5892" s="54" t="s">
        <v>256</v>
      </c>
      <c r="P5892" s="54" t="s">
        <v>267</v>
      </c>
      <c r="Q5892" s="54" t="s">
        <v>256</v>
      </c>
      <c r="R5892" s="54" t="s">
        <v>431</v>
      </c>
      <c r="S5892" s="71"/>
      <c r="T5892" s="54" t="s">
        <v>256</v>
      </c>
      <c r="U5892" s="71">
        <v>44608</v>
      </c>
      <c r="V5892" s="54" t="s">
        <v>256</v>
      </c>
      <c r="W5892" t="str">
        <f t="shared" si="91"/>
        <v>Feb-22</v>
      </c>
    </row>
    <row r="5893" spans="1:23" x14ac:dyDescent="0.25">
      <c r="A5893" s="54" t="s">
        <v>317</v>
      </c>
      <c r="B5893" s="54" t="s">
        <v>432</v>
      </c>
      <c r="C5893" s="54" t="s">
        <v>263</v>
      </c>
      <c r="D5893" s="54" t="s">
        <v>429</v>
      </c>
      <c r="E5893" s="54" t="s">
        <v>20662</v>
      </c>
      <c r="F5893" s="71">
        <v>44608</v>
      </c>
      <c r="G5893" s="72">
        <v>511.82</v>
      </c>
      <c r="H5893" s="72">
        <v>43530.29</v>
      </c>
      <c r="I5893" s="54" t="s">
        <v>265</v>
      </c>
      <c r="J5893" s="54" t="s">
        <v>321</v>
      </c>
      <c r="K5893" s="54" t="s">
        <v>20663</v>
      </c>
      <c r="L5893" s="54" t="s">
        <v>20664</v>
      </c>
      <c r="M5893" s="54" t="s">
        <v>20662</v>
      </c>
      <c r="N5893" s="54" t="s">
        <v>256</v>
      </c>
      <c r="O5893" s="54" t="s">
        <v>256</v>
      </c>
      <c r="P5893" s="54" t="s">
        <v>267</v>
      </c>
      <c r="Q5893" s="54" t="s">
        <v>256</v>
      </c>
      <c r="R5893" s="54" t="s">
        <v>431</v>
      </c>
      <c r="S5893" s="71"/>
      <c r="T5893" s="54" t="s">
        <v>256</v>
      </c>
      <c r="U5893" s="71">
        <v>44608</v>
      </c>
      <c r="V5893" s="54" t="s">
        <v>256</v>
      </c>
      <c r="W5893" t="str">
        <f t="shared" ref="W5893:W5956" si="92">TEXT(F5893,"MMM-YY")</f>
        <v>Feb-22</v>
      </c>
    </row>
    <row r="5894" spans="1:23" x14ac:dyDescent="0.25">
      <c r="A5894" s="54" t="s">
        <v>317</v>
      </c>
      <c r="B5894" s="54" t="s">
        <v>432</v>
      </c>
      <c r="C5894" s="54" t="s">
        <v>263</v>
      </c>
      <c r="D5894" s="54" t="s">
        <v>429</v>
      </c>
      <c r="E5894" s="54" t="s">
        <v>20665</v>
      </c>
      <c r="F5894" s="71">
        <v>44608</v>
      </c>
      <c r="G5894" s="72">
        <v>829.46</v>
      </c>
      <c r="H5894" s="72">
        <v>70545.570000000007</v>
      </c>
      <c r="I5894" s="54" t="s">
        <v>265</v>
      </c>
      <c r="J5894" s="54" t="s">
        <v>321</v>
      </c>
      <c r="K5894" s="54" t="s">
        <v>20666</v>
      </c>
      <c r="L5894" s="54" t="s">
        <v>20667</v>
      </c>
      <c r="M5894" s="54" t="s">
        <v>20665</v>
      </c>
      <c r="N5894" s="54" t="s">
        <v>256</v>
      </c>
      <c r="O5894" s="54" t="s">
        <v>256</v>
      </c>
      <c r="P5894" s="54" t="s">
        <v>267</v>
      </c>
      <c r="Q5894" s="54" t="s">
        <v>256</v>
      </c>
      <c r="R5894" s="54" t="s">
        <v>431</v>
      </c>
      <c r="S5894" s="71"/>
      <c r="T5894" s="54" t="s">
        <v>256</v>
      </c>
      <c r="U5894" s="71">
        <v>44608</v>
      </c>
      <c r="V5894" s="54" t="s">
        <v>256</v>
      </c>
      <c r="W5894" t="str">
        <f t="shared" si="92"/>
        <v>Feb-22</v>
      </c>
    </row>
    <row r="5895" spans="1:23" x14ac:dyDescent="0.25">
      <c r="A5895" s="54" t="s">
        <v>317</v>
      </c>
      <c r="B5895" s="54" t="s">
        <v>432</v>
      </c>
      <c r="C5895" s="54" t="s">
        <v>263</v>
      </c>
      <c r="D5895" s="54" t="s">
        <v>429</v>
      </c>
      <c r="E5895" s="54" t="s">
        <v>20668</v>
      </c>
      <c r="F5895" s="71">
        <v>44608</v>
      </c>
      <c r="G5895" s="72">
        <v>626.34</v>
      </c>
      <c r="H5895" s="72">
        <v>53270.22</v>
      </c>
      <c r="I5895" s="54" t="s">
        <v>265</v>
      </c>
      <c r="J5895" s="54" t="s">
        <v>321</v>
      </c>
      <c r="K5895" s="54" t="s">
        <v>20606</v>
      </c>
      <c r="L5895" s="54" t="s">
        <v>20607</v>
      </c>
      <c r="M5895" s="54" t="s">
        <v>20668</v>
      </c>
      <c r="N5895" s="54" t="s">
        <v>256</v>
      </c>
      <c r="O5895" s="54" t="s">
        <v>256</v>
      </c>
      <c r="P5895" s="54" t="s">
        <v>267</v>
      </c>
      <c r="Q5895" s="54" t="s">
        <v>256</v>
      </c>
      <c r="R5895" s="54" t="s">
        <v>431</v>
      </c>
      <c r="S5895" s="71"/>
      <c r="T5895" s="54" t="s">
        <v>256</v>
      </c>
      <c r="U5895" s="71">
        <v>44608</v>
      </c>
      <c r="V5895" s="54" t="s">
        <v>256</v>
      </c>
      <c r="W5895" t="str">
        <f t="shared" si="92"/>
        <v>Feb-22</v>
      </c>
    </row>
    <row r="5896" spans="1:23" x14ac:dyDescent="0.25">
      <c r="A5896" s="54" t="s">
        <v>317</v>
      </c>
      <c r="B5896" s="54" t="s">
        <v>432</v>
      </c>
      <c r="C5896" s="54" t="s">
        <v>263</v>
      </c>
      <c r="D5896" s="54" t="s">
        <v>429</v>
      </c>
      <c r="E5896" s="54" t="s">
        <v>20669</v>
      </c>
      <c r="F5896" s="71">
        <v>44609</v>
      </c>
      <c r="G5896" s="72">
        <v>626.34</v>
      </c>
      <c r="H5896" s="72">
        <v>53270.22</v>
      </c>
      <c r="I5896" s="54" t="s">
        <v>265</v>
      </c>
      <c r="J5896" s="54" t="s">
        <v>321</v>
      </c>
      <c r="K5896" s="54" t="s">
        <v>20606</v>
      </c>
      <c r="L5896" s="54" t="s">
        <v>20607</v>
      </c>
      <c r="M5896" s="54" t="s">
        <v>20669</v>
      </c>
      <c r="N5896" s="54" t="s">
        <v>256</v>
      </c>
      <c r="O5896" s="54" t="s">
        <v>256</v>
      </c>
      <c r="P5896" s="54" t="s">
        <v>267</v>
      </c>
      <c r="Q5896" s="54" t="s">
        <v>256</v>
      </c>
      <c r="R5896" s="54" t="s">
        <v>431</v>
      </c>
      <c r="S5896" s="71"/>
      <c r="T5896" s="54" t="s">
        <v>256</v>
      </c>
      <c r="U5896" s="71">
        <v>44609</v>
      </c>
      <c r="V5896" s="54" t="s">
        <v>256</v>
      </c>
      <c r="W5896" t="str">
        <f t="shared" si="92"/>
        <v>Feb-22</v>
      </c>
    </row>
    <row r="5897" spans="1:23" x14ac:dyDescent="0.25">
      <c r="A5897" s="54" t="s">
        <v>317</v>
      </c>
      <c r="B5897" s="54" t="s">
        <v>432</v>
      </c>
      <c r="C5897" s="54" t="s">
        <v>263</v>
      </c>
      <c r="D5897" s="54" t="s">
        <v>429</v>
      </c>
      <c r="E5897" s="54" t="s">
        <v>20670</v>
      </c>
      <c r="F5897" s="71">
        <v>44608</v>
      </c>
      <c r="G5897" s="72">
        <v>783.66</v>
      </c>
      <c r="H5897" s="72">
        <v>66650.28</v>
      </c>
      <c r="I5897" s="54" t="s">
        <v>265</v>
      </c>
      <c r="J5897" s="54" t="s">
        <v>321</v>
      </c>
      <c r="K5897" s="54" t="s">
        <v>20609</v>
      </c>
      <c r="L5897" s="54" t="s">
        <v>20610</v>
      </c>
      <c r="M5897" s="54" t="s">
        <v>20670</v>
      </c>
      <c r="N5897" s="54" t="s">
        <v>256</v>
      </c>
      <c r="O5897" s="54" t="s">
        <v>256</v>
      </c>
      <c r="P5897" s="54" t="s">
        <v>267</v>
      </c>
      <c r="Q5897" s="54" t="s">
        <v>256</v>
      </c>
      <c r="R5897" s="54" t="s">
        <v>431</v>
      </c>
      <c r="S5897" s="71"/>
      <c r="T5897" s="54" t="s">
        <v>256</v>
      </c>
      <c r="U5897" s="71">
        <v>44608</v>
      </c>
      <c r="V5897" s="54" t="s">
        <v>256</v>
      </c>
      <c r="W5897" t="str">
        <f t="shared" si="92"/>
        <v>Feb-22</v>
      </c>
    </row>
    <row r="5898" spans="1:23" x14ac:dyDescent="0.25">
      <c r="A5898" s="54" t="s">
        <v>317</v>
      </c>
      <c r="B5898" s="54" t="s">
        <v>432</v>
      </c>
      <c r="C5898" s="54" t="s">
        <v>263</v>
      </c>
      <c r="D5898" s="54" t="s">
        <v>429</v>
      </c>
      <c r="E5898" s="54" t="s">
        <v>20671</v>
      </c>
      <c r="F5898" s="71">
        <v>44609</v>
      </c>
      <c r="G5898" s="72">
        <v>783.66</v>
      </c>
      <c r="H5898" s="72">
        <v>66650.28</v>
      </c>
      <c r="I5898" s="54" t="s">
        <v>265</v>
      </c>
      <c r="J5898" s="54" t="s">
        <v>321</v>
      </c>
      <c r="K5898" s="54" t="s">
        <v>20609</v>
      </c>
      <c r="L5898" s="54" t="s">
        <v>20610</v>
      </c>
      <c r="M5898" s="54" t="s">
        <v>20671</v>
      </c>
      <c r="N5898" s="54" t="s">
        <v>256</v>
      </c>
      <c r="O5898" s="54" t="s">
        <v>256</v>
      </c>
      <c r="P5898" s="54" t="s">
        <v>267</v>
      </c>
      <c r="Q5898" s="54" t="s">
        <v>256</v>
      </c>
      <c r="R5898" s="54" t="s">
        <v>431</v>
      </c>
      <c r="S5898" s="71"/>
      <c r="T5898" s="54" t="s">
        <v>256</v>
      </c>
      <c r="U5898" s="71">
        <v>44609</v>
      </c>
      <c r="V5898" s="54" t="s">
        <v>256</v>
      </c>
      <c r="W5898" t="str">
        <f t="shared" si="92"/>
        <v>Feb-22</v>
      </c>
    </row>
    <row r="5899" spans="1:23" x14ac:dyDescent="0.25">
      <c r="A5899" s="54" t="s">
        <v>317</v>
      </c>
      <c r="B5899" s="54" t="s">
        <v>432</v>
      </c>
      <c r="C5899" s="54" t="s">
        <v>263</v>
      </c>
      <c r="D5899" s="54" t="s">
        <v>429</v>
      </c>
      <c r="E5899" s="54" t="s">
        <v>20672</v>
      </c>
      <c r="F5899" s="71">
        <v>44615</v>
      </c>
      <c r="G5899" s="72">
        <v>1055.21</v>
      </c>
      <c r="H5899" s="72">
        <v>89745.61</v>
      </c>
      <c r="I5899" s="54" t="s">
        <v>265</v>
      </c>
      <c r="J5899" s="54" t="s">
        <v>321</v>
      </c>
      <c r="K5899" s="54" t="s">
        <v>20673</v>
      </c>
      <c r="L5899" s="54" t="s">
        <v>20674</v>
      </c>
      <c r="M5899" s="54" t="s">
        <v>20672</v>
      </c>
      <c r="N5899" s="54" t="s">
        <v>256</v>
      </c>
      <c r="O5899" s="54" t="s">
        <v>256</v>
      </c>
      <c r="P5899" s="54" t="s">
        <v>267</v>
      </c>
      <c r="Q5899" s="54" t="s">
        <v>256</v>
      </c>
      <c r="R5899" s="54" t="s">
        <v>431</v>
      </c>
      <c r="S5899" s="71"/>
      <c r="T5899" s="54" t="s">
        <v>256</v>
      </c>
      <c r="U5899" s="71">
        <v>44615</v>
      </c>
      <c r="V5899" s="54" t="s">
        <v>256</v>
      </c>
      <c r="W5899" t="str">
        <f t="shared" si="92"/>
        <v>Feb-22</v>
      </c>
    </row>
    <row r="5900" spans="1:23" x14ac:dyDescent="0.25">
      <c r="A5900" s="54" t="s">
        <v>317</v>
      </c>
      <c r="B5900" s="54" t="s">
        <v>432</v>
      </c>
      <c r="C5900" s="54" t="s">
        <v>263</v>
      </c>
      <c r="D5900" s="54" t="s">
        <v>429</v>
      </c>
      <c r="E5900" s="54" t="s">
        <v>20675</v>
      </c>
      <c r="F5900" s="71">
        <v>44615</v>
      </c>
      <c r="G5900" s="72">
        <v>171.86</v>
      </c>
      <c r="H5900" s="72">
        <v>14616.69</v>
      </c>
      <c r="I5900" s="54" t="s">
        <v>265</v>
      </c>
      <c r="J5900" s="54" t="s">
        <v>321</v>
      </c>
      <c r="K5900" s="54" t="s">
        <v>20676</v>
      </c>
      <c r="L5900" s="54" t="s">
        <v>20677</v>
      </c>
      <c r="M5900" s="54" t="s">
        <v>20675</v>
      </c>
      <c r="N5900" s="54" t="s">
        <v>256</v>
      </c>
      <c r="O5900" s="54" t="s">
        <v>256</v>
      </c>
      <c r="P5900" s="54" t="s">
        <v>267</v>
      </c>
      <c r="Q5900" s="54" t="s">
        <v>256</v>
      </c>
      <c r="R5900" s="54" t="s">
        <v>431</v>
      </c>
      <c r="S5900" s="71"/>
      <c r="T5900" s="54" t="s">
        <v>256</v>
      </c>
      <c r="U5900" s="71">
        <v>44615</v>
      </c>
      <c r="V5900" s="54" t="s">
        <v>256</v>
      </c>
      <c r="W5900" t="str">
        <f t="shared" si="92"/>
        <v>Feb-22</v>
      </c>
    </row>
    <row r="5901" spans="1:23" x14ac:dyDescent="0.25">
      <c r="A5901" s="54" t="s">
        <v>317</v>
      </c>
      <c r="B5901" s="54" t="s">
        <v>432</v>
      </c>
      <c r="C5901" s="54" t="s">
        <v>263</v>
      </c>
      <c r="D5901" s="54" t="s">
        <v>429</v>
      </c>
      <c r="E5901" s="54" t="s">
        <v>20678</v>
      </c>
      <c r="F5901" s="71">
        <v>44615</v>
      </c>
      <c r="G5901" s="72">
        <v>6665.68</v>
      </c>
      <c r="H5901" s="72">
        <v>566916.07999999996</v>
      </c>
      <c r="I5901" s="54" t="s">
        <v>265</v>
      </c>
      <c r="J5901" s="54" t="s">
        <v>321</v>
      </c>
      <c r="K5901" s="54" t="s">
        <v>20679</v>
      </c>
      <c r="L5901" s="54" t="s">
        <v>20680</v>
      </c>
      <c r="M5901" s="54" t="s">
        <v>20678</v>
      </c>
      <c r="N5901" s="54" t="s">
        <v>256</v>
      </c>
      <c r="O5901" s="54" t="s">
        <v>256</v>
      </c>
      <c r="P5901" s="54" t="s">
        <v>267</v>
      </c>
      <c r="Q5901" s="54" t="s">
        <v>256</v>
      </c>
      <c r="R5901" s="54" t="s">
        <v>431</v>
      </c>
      <c r="S5901" s="71"/>
      <c r="T5901" s="54" t="s">
        <v>256</v>
      </c>
      <c r="U5901" s="71">
        <v>44615</v>
      </c>
      <c r="V5901" s="54" t="s">
        <v>256</v>
      </c>
      <c r="W5901" t="str">
        <f t="shared" si="92"/>
        <v>Feb-22</v>
      </c>
    </row>
    <row r="5902" spans="1:23" x14ac:dyDescent="0.25">
      <c r="A5902" s="54" t="s">
        <v>317</v>
      </c>
      <c r="B5902" s="54" t="s">
        <v>432</v>
      </c>
      <c r="C5902" s="54" t="s">
        <v>263</v>
      </c>
      <c r="D5902" s="54" t="s">
        <v>429</v>
      </c>
      <c r="E5902" s="54" t="s">
        <v>20681</v>
      </c>
      <c r="F5902" s="71">
        <v>44608</v>
      </c>
      <c r="G5902" s="72">
        <v>219</v>
      </c>
      <c r="H5902" s="72">
        <v>18625.95</v>
      </c>
      <c r="I5902" s="54" t="s">
        <v>265</v>
      </c>
      <c r="J5902" s="54" t="s">
        <v>321</v>
      </c>
      <c r="K5902" s="54" t="s">
        <v>20682</v>
      </c>
      <c r="L5902" s="54" t="s">
        <v>20683</v>
      </c>
      <c r="M5902" s="54" t="s">
        <v>20681</v>
      </c>
      <c r="N5902" s="54" t="s">
        <v>256</v>
      </c>
      <c r="O5902" s="54" t="s">
        <v>256</v>
      </c>
      <c r="P5902" s="54" t="s">
        <v>267</v>
      </c>
      <c r="Q5902" s="54" t="s">
        <v>256</v>
      </c>
      <c r="R5902" s="54" t="s">
        <v>431</v>
      </c>
      <c r="S5902" s="71"/>
      <c r="T5902" s="54" t="s">
        <v>256</v>
      </c>
      <c r="U5902" s="71">
        <v>44608</v>
      </c>
      <c r="V5902" s="54" t="s">
        <v>256</v>
      </c>
      <c r="W5902" t="str">
        <f t="shared" si="92"/>
        <v>Feb-22</v>
      </c>
    </row>
    <row r="5903" spans="1:23" x14ac:dyDescent="0.25">
      <c r="A5903" s="54" t="s">
        <v>317</v>
      </c>
      <c r="B5903" s="54" t="s">
        <v>432</v>
      </c>
      <c r="C5903" s="54" t="s">
        <v>263</v>
      </c>
      <c r="D5903" s="54" t="s">
        <v>429</v>
      </c>
      <c r="E5903" s="54" t="s">
        <v>20684</v>
      </c>
      <c r="F5903" s="71">
        <v>44615</v>
      </c>
      <c r="G5903" s="72">
        <v>423.9</v>
      </c>
      <c r="H5903" s="72">
        <v>36052.699999999997</v>
      </c>
      <c r="I5903" s="54" t="s">
        <v>265</v>
      </c>
      <c r="J5903" s="54" t="s">
        <v>321</v>
      </c>
      <c r="K5903" s="54" t="s">
        <v>20685</v>
      </c>
      <c r="L5903" s="54" t="s">
        <v>20686</v>
      </c>
      <c r="M5903" s="54" t="s">
        <v>20684</v>
      </c>
      <c r="N5903" s="54" t="s">
        <v>256</v>
      </c>
      <c r="O5903" s="54" t="s">
        <v>256</v>
      </c>
      <c r="P5903" s="54" t="s">
        <v>267</v>
      </c>
      <c r="Q5903" s="54" t="s">
        <v>256</v>
      </c>
      <c r="R5903" s="54" t="s">
        <v>431</v>
      </c>
      <c r="S5903" s="71"/>
      <c r="T5903" s="54" t="s">
        <v>256</v>
      </c>
      <c r="U5903" s="71">
        <v>44615</v>
      </c>
      <c r="V5903" s="54" t="s">
        <v>256</v>
      </c>
      <c r="W5903" t="str">
        <f t="shared" si="92"/>
        <v>Feb-22</v>
      </c>
    </row>
    <row r="5904" spans="1:23" x14ac:dyDescent="0.25">
      <c r="A5904" s="54" t="s">
        <v>317</v>
      </c>
      <c r="B5904" s="54" t="s">
        <v>432</v>
      </c>
      <c r="C5904" s="54" t="s">
        <v>263</v>
      </c>
      <c r="D5904" s="54" t="s">
        <v>429</v>
      </c>
      <c r="E5904" s="54" t="s">
        <v>20687</v>
      </c>
      <c r="F5904" s="71">
        <v>44615</v>
      </c>
      <c r="G5904" s="72">
        <v>324.12</v>
      </c>
      <c r="H5904" s="72">
        <v>27566.41</v>
      </c>
      <c r="I5904" s="54" t="s">
        <v>265</v>
      </c>
      <c r="J5904" s="54" t="s">
        <v>321</v>
      </c>
      <c r="K5904" s="54" t="s">
        <v>20688</v>
      </c>
      <c r="L5904" s="54" t="s">
        <v>20689</v>
      </c>
      <c r="M5904" s="54" t="s">
        <v>20687</v>
      </c>
      <c r="N5904" s="54" t="s">
        <v>256</v>
      </c>
      <c r="O5904" s="54" t="s">
        <v>256</v>
      </c>
      <c r="P5904" s="54" t="s">
        <v>267</v>
      </c>
      <c r="Q5904" s="54" t="s">
        <v>256</v>
      </c>
      <c r="R5904" s="54" t="s">
        <v>431</v>
      </c>
      <c r="S5904" s="71"/>
      <c r="T5904" s="54" t="s">
        <v>256</v>
      </c>
      <c r="U5904" s="71">
        <v>44615</v>
      </c>
      <c r="V5904" s="54" t="s">
        <v>256</v>
      </c>
      <c r="W5904" t="str">
        <f t="shared" si="92"/>
        <v>Feb-22</v>
      </c>
    </row>
    <row r="5905" spans="1:23" x14ac:dyDescent="0.25">
      <c r="A5905" s="54" t="s">
        <v>317</v>
      </c>
      <c r="B5905" s="54" t="s">
        <v>432</v>
      </c>
      <c r="C5905" s="54" t="s">
        <v>263</v>
      </c>
      <c r="D5905" s="54" t="s">
        <v>429</v>
      </c>
      <c r="E5905" s="54" t="s">
        <v>20690</v>
      </c>
      <c r="F5905" s="71">
        <v>44615</v>
      </c>
      <c r="G5905" s="72">
        <v>125.46</v>
      </c>
      <c r="H5905" s="72">
        <v>10670.37</v>
      </c>
      <c r="I5905" s="54" t="s">
        <v>265</v>
      </c>
      <c r="J5905" s="54" t="s">
        <v>321</v>
      </c>
      <c r="K5905" s="54" t="s">
        <v>20691</v>
      </c>
      <c r="L5905" s="54" t="s">
        <v>20692</v>
      </c>
      <c r="M5905" s="54" t="s">
        <v>20690</v>
      </c>
      <c r="N5905" s="54" t="s">
        <v>256</v>
      </c>
      <c r="O5905" s="54" t="s">
        <v>256</v>
      </c>
      <c r="P5905" s="54" t="s">
        <v>267</v>
      </c>
      <c r="Q5905" s="54" t="s">
        <v>256</v>
      </c>
      <c r="R5905" s="54" t="s">
        <v>431</v>
      </c>
      <c r="S5905" s="71"/>
      <c r="T5905" s="54" t="s">
        <v>256</v>
      </c>
      <c r="U5905" s="71">
        <v>44615</v>
      </c>
      <c r="V5905" s="54" t="s">
        <v>256</v>
      </c>
      <c r="W5905" t="str">
        <f t="shared" si="92"/>
        <v>Feb-22</v>
      </c>
    </row>
    <row r="5906" spans="1:23" x14ac:dyDescent="0.25">
      <c r="A5906" s="54" t="s">
        <v>317</v>
      </c>
      <c r="B5906" s="54" t="s">
        <v>432</v>
      </c>
      <c r="C5906" s="54" t="s">
        <v>263</v>
      </c>
      <c r="D5906" s="54" t="s">
        <v>429</v>
      </c>
      <c r="E5906" s="54" t="s">
        <v>20693</v>
      </c>
      <c r="F5906" s="71">
        <v>44615</v>
      </c>
      <c r="G5906" s="72">
        <v>771.89</v>
      </c>
      <c r="H5906" s="72">
        <v>65649.240000000005</v>
      </c>
      <c r="I5906" s="54" t="s">
        <v>265</v>
      </c>
      <c r="J5906" s="54" t="s">
        <v>321</v>
      </c>
      <c r="K5906" s="54" t="s">
        <v>20694</v>
      </c>
      <c r="L5906" s="54" t="s">
        <v>20695</v>
      </c>
      <c r="M5906" s="54" t="s">
        <v>20693</v>
      </c>
      <c r="N5906" s="54" t="s">
        <v>256</v>
      </c>
      <c r="O5906" s="54" t="s">
        <v>256</v>
      </c>
      <c r="P5906" s="54" t="s">
        <v>267</v>
      </c>
      <c r="Q5906" s="54" t="s">
        <v>256</v>
      </c>
      <c r="R5906" s="54" t="s">
        <v>431</v>
      </c>
      <c r="S5906" s="71"/>
      <c r="T5906" s="54" t="s">
        <v>256</v>
      </c>
      <c r="U5906" s="71">
        <v>44615</v>
      </c>
      <c r="V5906" s="54" t="s">
        <v>256</v>
      </c>
      <c r="W5906" t="str">
        <f t="shared" si="92"/>
        <v>Feb-22</v>
      </c>
    </row>
    <row r="5907" spans="1:23" x14ac:dyDescent="0.25">
      <c r="A5907" s="54" t="s">
        <v>317</v>
      </c>
      <c r="B5907" s="54" t="s">
        <v>432</v>
      </c>
      <c r="C5907" s="54" t="s">
        <v>263</v>
      </c>
      <c r="D5907" s="54" t="s">
        <v>429</v>
      </c>
      <c r="E5907" s="54" t="s">
        <v>20696</v>
      </c>
      <c r="F5907" s="71">
        <v>44615</v>
      </c>
      <c r="G5907" s="72">
        <v>410.4</v>
      </c>
      <c r="H5907" s="72">
        <v>34904.519999999997</v>
      </c>
      <c r="I5907" s="54" t="s">
        <v>265</v>
      </c>
      <c r="J5907" s="54" t="s">
        <v>321</v>
      </c>
      <c r="K5907" s="54" t="s">
        <v>20697</v>
      </c>
      <c r="L5907" s="54" t="s">
        <v>20698</v>
      </c>
      <c r="M5907" s="54" t="s">
        <v>20696</v>
      </c>
      <c r="N5907" s="54" t="s">
        <v>256</v>
      </c>
      <c r="O5907" s="54" t="s">
        <v>256</v>
      </c>
      <c r="P5907" s="54" t="s">
        <v>267</v>
      </c>
      <c r="Q5907" s="54" t="s">
        <v>256</v>
      </c>
      <c r="R5907" s="54" t="s">
        <v>431</v>
      </c>
      <c r="S5907" s="71"/>
      <c r="T5907" s="54" t="s">
        <v>256</v>
      </c>
      <c r="U5907" s="71">
        <v>44615</v>
      </c>
      <c r="V5907" s="54" t="s">
        <v>256</v>
      </c>
      <c r="W5907" t="str">
        <f t="shared" si="92"/>
        <v>Feb-22</v>
      </c>
    </row>
    <row r="5908" spans="1:23" x14ac:dyDescent="0.25">
      <c r="A5908" s="54" t="s">
        <v>317</v>
      </c>
      <c r="B5908" s="54" t="s">
        <v>432</v>
      </c>
      <c r="C5908" s="54" t="s">
        <v>263</v>
      </c>
      <c r="D5908" s="54" t="s">
        <v>429</v>
      </c>
      <c r="E5908" s="54" t="s">
        <v>20699</v>
      </c>
      <c r="F5908" s="71">
        <v>44615</v>
      </c>
      <c r="G5908" s="72">
        <v>63.51</v>
      </c>
      <c r="H5908" s="72">
        <v>5401.53</v>
      </c>
      <c r="I5908" s="54" t="s">
        <v>265</v>
      </c>
      <c r="J5908" s="54" t="s">
        <v>321</v>
      </c>
      <c r="K5908" s="54" t="s">
        <v>20700</v>
      </c>
      <c r="L5908" s="54" t="s">
        <v>20701</v>
      </c>
      <c r="M5908" s="54" t="s">
        <v>20699</v>
      </c>
      <c r="N5908" s="54" t="s">
        <v>256</v>
      </c>
      <c r="O5908" s="54" t="s">
        <v>256</v>
      </c>
      <c r="P5908" s="54" t="s">
        <v>267</v>
      </c>
      <c r="Q5908" s="54" t="s">
        <v>256</v>
      </c>
      <c r="R5908" s="54" t="s">
        <v>431</v>
      </c>
      <c r="S5908" s="71"/>
      <c r="T5908" s="54" t="s">
        <v>256</v>
      </c>
      <c r="U5908" s="71">
        <v>44615</v>
      </c>
      <c r="V5908" s="54" t="s">
        <v>256</v>
      </c>
      <c r="W5908" t="str">
        <f t="shared" si="92"/>
        <v>Feb-22</v>
      </c>
    </row>
    <row r="5909" spans="1:23" x14ac:dyDescent="0.25">
      <c r="A5909" s="54" t="s">
        <v>317</v>
      </c>
      <c r="B5909" s="54" t="s">
        <v>432</v>
      </c>
      <c r="C5909" s="54" t="s">
        <v>263</v>
      </c>
      <c r="D5909" s="54" t="s">
        <v>429</v>
      </c>
      <c r="E5909" s="54" t="s">
        <v>20702</v>
      </c>
      <c r="F5909" s="71">
        <v>44616</v>
      </c>
      <c r="G5909" s="72">
        <v>703.65</v>
      </c>
      <c r="H5909" s="72">
        <v>59845.43</v>
      </c>
      <c r="I5909" s="54" t="s">
        <v>265</v>
      </c>
      <c r="J5909" s="54" t="s">
        <v>321</v>
      </c>
      <c r="K5909" s="54" t="s">
        <v>20703</v>
      </c>
      <c r="L5909" s="54" t="s">
        <v>20704</v>
      </c>
      <c r="M5909" s="54" t="s">
        <v>20702</v>
      </c>
      <c r="N5909" s="54" t="s">
        <v>256</v>
      </c>
      <c r="O5909" s="54" t="s">
        <v>256</v>
      </c>
      <c r="P5909" s="54" t="s">
        <v>267</v>
      </c>
      <c r="Q5909" s="54" t="s">
        <v>256</v>
      </c>
      <c r="R5909" s="54" t="s">
        <v>431</v>
      </c>
      <c r="S5909" s="71"/>
      <c r="T5909" s="54" t="s">
        <v>256</v>
      </c>
      <c r="U5909" s="71">
        <v>44616</v>
      </c>
      <c r="V5909" s="54" t="s">
        <v>256</v>
      </c>
      <c r="W5909" t="str">
        <f t="shared" si="92"/>
        <v>Feb-22</v>
      </c>
    </row>
    <row r="5910" spans="1:23" x14ac:dyDescent="0.25">
      <c r="A5910" s="54" t="s">
        <v>317</v>
      </c>
      <c r="B5910" s="54" t="s">
        <v>432</v>
      </c>
      <c r="C5910" s="54" t="s">
        <v>263</v>
      </c>
      <c r="D5910" s="54" t="s">
        <v>429</v>
      </c>
      <c r="E5910" s="54" t="s">
        <v>20705</v>
      </c>
      <c r="F5910" s="71">
        <v>44615</v>
      </c>
      <c r="G5910" s="72">
        <v>400.27</v>
      </c>
      <c r="H5910" s="72">
        <v>34042.959999999999</v>
      </c>
      <c r="I5910" s="54" t="s">
        <v>265</v>
      </c>
      <c r="J5910" s="54" t="s">
        <v>321</v>
      </c>
      <c r="K5910" s="54" t="s">
        <v>20706</v>
      </c>
      <c r="L5910" s="54" t="s">
        <v>20707</v>
      </c>
      <c r="M5910" s="54" t="s">
        <v>20705</v>
      </c>
      <c r="N5910" s="54" t="s">
        <v>256</v>
      </c>
      <c r="O5910" s="54" t="s">
        <v>256</v>
      </c>
      <c r="P5910" s="54" t="s">
        <v>267</v>
      </c>
      <c r="Q5910" s="54" t="s">
        <v>256</v>
      </c>
      <c r="R5910" s="54" t="s">
        <v>431</v>
      </c>
      <c r="S5910" s="71"/>
      <c r="T5910" s="54" t="s">
        <v>256</v>
      </c>
      <c r="U5910" s="71">
        <v>44615</v>
      </c>
      <c r="V5910" s="54" t="s">
        <v>256</v>
      </c>
      <c r="W5910" t="str">
        <f t="shared" si="92"/>
        <v>Feb-22</v>
      </c>
    </row>
    <row r="5911" spans="1:23" x14ac:dyDescent="0.25">
      <c r="A5911" s="54" t="s">
        <v>317</v>
      </c>
      <c r="B5911" s="54" t="s">
        <v>432</v>
      </c>
      <c r="C5911" s="54" t="s">
        <v>263</v>
      </c>
      <c r="D5911" s="54" t="s">
        <v>429</v>
      </c>
      <c r="E5911" s="54" t="s">
        <v>20708</v>
      </c>
      <c r="F5911" s="71">
        <v>44615</v>
      </c>
      <c r="G5911" s="72">
        <v>1866.06</v>
      </c>
      <c r="H5911" s="72">
        <v>158708.4</v>
      </c>
      <c r="I5911" s="54" t="s">
        <v>265</v>
      </c>
      <c r="J5911" s="54" t="s">
        <v>321</v>
      </c>
      <c r="K5911" s="54" t="s">
        <v>20709</v>
      </c>
      <c r="L5911" s="54" t="s">
        <v>20710</v>
      </c>
      <c r="M5911" s="54" t="s">
        <v>20708</v>
      </c>
      <c r="N5911" s="54" t="s">
        <v>256</v>
      </c>
      <c r="O5911" s="54" t="s">
        <v>256</v>
      </c>
      <c r="P5911" s="54" t="s">
        <v>267</v>
      </c>
      <c r="Q5911" s="54" t="s">
        <v>256</v>
      </c>
      <c r="R5911" s="54" t="s">
        <v>431</v>
      </c>
      <c r="S5911" s="71"/>
      <c r="T5911" s="54" t="s">
        <v>256</v>
      </c>
      <c r="U5911" s="71">
        <v>44615</v>
      </c>
      <c r="V5911" s="54" t="s">
        <v>256</v>
      </c>
      <c r="W5911" t="str">
        <f t="shared" si="92"/>
        <v>Feb-22</v>
      </c>
    </row>
    <row r="5912" spans="1:23" x14ac:dyDescent="0.25">
      <c r="A5912" s="54" t="s">
        <v>317</v>
      </c>
      <c r="B5912" s="54" t="s">
        <v>432</v>
      </c>
      <c r="C5912" s="54" t="s">
        <v>263</v>
      </c>
      <c r="D5912" s="54" t="s">
        <v>429</v>
      </c>
      <c r="E5912" s="54" t="s">
        <v>20711</v>
      </c>
      <c r="F5912" s="71">
        <v>44616</v>
      </c>
      <c r="G5912" s="72">
        <v>3368.79</v>
      </c>
      <c r="H5912" s="72">
        <v>286515.59000000003</v>
      </c>
      <c r="I5912" s="54" t="s">
        <v>265</v>
      </c>
      <c r="J5912" s="54" t="s">
        <v>321</v>
      </c>
      <c r="K5912" s="54" t="s">
        <v>20712</v>
      </c>
      <c r="L5912" s="54" t="s">
        <v>20713</v>
      </c>
      <c r="M5912" s="54" t="s">
        <v>20711</v>
      </c>
      <c r="N5912" s="54" t="s">
        <v>256</v>
      </c>
      <c r="O5912" s="54" t="s">
        <v>256</v>
      </c>
      <c r="P5912" s="54" t="s">
        <v>267</v>
      </c>
      <c r="Q5912" s="54" t="s">
        <v>256</v>
      </c>
      <c r="R5912" s="54" t="s">
        <v>431</v>
      </c>
      <c r="S5912" s="71"/>
      <c r="T5912" s="54" t="s">
        <v>256</v>
      </c>
      <c r="U5912" s="71">
        <v>44616</v>
      </c>
      <c r="V5912" s="54" t="s">
        <v>256</v>
      </c>
      <c r="W5912" t="str">
        <f t="shared" si="92"/>
        <v>Feb-22</v>
      </c>
    </row>
    <row r="5913" spans="1:23" x14ac:dyDescent="0.25">
      <c r="A5913" s="54" t="s">
        <v>317</v>
      </c>
      <c r="B5913" s="54" t="s">
        <v>432</v>
      </c>
      <c r="C5913" s="54" t="s">
        <v>263</v>
      </c>
      <c r="D5913" s="54" t="s">
        <v>429</v>
      </c>
      <c r="E5913" s="54" t="s">
        <v>20714</v>
      </c>
      <c r="F5913" s="71">
        <v>44616</v>
      </c>
      <c r="G5913" s="72">
        <v>1.63</v>
      </c>
      <c r="H5913" s="72">
        <v>138.63</v>
      </c>
      <c r="I5913" s="54" t="s">
        <v>265</v>
      </c>
      <c r="J5913" s="54" t="s">
        <v>321</v>
      </c>
      <c r="K5913" s="54" t="s">
        <v>20715</v>
      </c>
      <c r="L5913" s="54" t="s">
        <v>20716</v>
      </c>
      <c r="M5913" s="54" t="s">
        <v>20714</v>
      </c>
      <c r="N5913" s="54" t="s">
        <v>256</v>
      </c>
      <c r="O5913" s="54" t="s">
        <v>256</v>
      </c>
      <c r="P5913" s="54" t="s">
        <v>267</v>
      </c>
      <c r="Q5913" s="54" t="s">
        <v>256</v>
      </c>
      <c r="R5913" s="54" t="s">
        <v>431</v>
      </c>
      <c r="S5913" s="71"/>
      <c r="T5913" s="54" t="s">
        <v>256</v>
      </c>
      <c r="U5913" s="71">
        <v>44616</v>
      </c>
      <c r="V5913" s="54" t="s">
        <v>256</v>
      </c>
      <c r="W5913" t="str">
        <f t="shared" si="92"/>
        <v>Feb-22</v>
      </c>
    </row>
    <row r="5914" spans="1:23" x14ac:dyDescent="0.25">
      <c r="A5914" s="54" t="s">
        <v>317</v>
      </c>
      <c r="B5914" s="54" t="s">
        <v>432</v>
      </c>
      <c r="C5914" s="54" t="s">
        <v>263</v>
      </c>
      <c r="D5914" s="54" t="s">
        <v>429</v>
      </c>
      <c r="E5914" s="54" t="s">
        <v>20717</v>
      </c>
      <c r="F5914" s="71">
        <v>44615</v>
      </c>
      <c r="G5914" s="72">
        <v>24.49</v>
      </c>
      <c r="H5914" s="72">
        <v>2082.87</v>
      </c>
      <c r="I5914" s="54" t="s">
        <v>265</v>
      </c>
      <c r="J5914" s="54" t="s">
        <v>321</v>
      </c>
      <c r="K5914" s="54" t="s">
        <v>20718</v>
      </c>
      <c r="L5914" s="54" t="s">
        <v>20719</v>
      </c>
      <c r="M5914" s="54" t="s">
        <v>20717</v>
      </c>
      <c r="N5914" s="54" t="s">
        <v>256</v>
      </c>
      <c r="O5914" s="54" t="s">
        <v>256</v>
      </c>
      <c r="P5914" s="54" t="s">
        <v>267</v>
      </c>
      <c r="Q5914" s="54" t="s">
        <v>256</v>
      </c>
      <c r="R5914" s="54" t="s">
        <v>431</v>
      </c>
      <c r="S5914" s="71"/>
      <c r="T5914" s="54" t="s">
        <v>256</v>
      </c>
      <c r="U5914" s="71">
        <v>44615</v>
      </c>
      <c r="V5914" s="54" t="s">
        <v>256</v>
      </c>
      <c r="W5914" t="str">
        <f t="shared" si="92"/>
        <v>Feb-22</v>
      </c>
    </row>
    <row r="5915" spans="1:23" x14ac:dyDescent="0.25">
      <c r="A5915" s="54" t="s">
        <v>317</v>
      </c>
      <c r="B5915" s="54" t="s">
        <v>432</v>
      </c>
      <c r="C5915" s="54" t="s">
        <v>263</v>
      </c>
      <c r="D5915" s="54" t="s">
        <v>429</v>
      </c>
      <c r="E5915" s="54" t="s">
        <v>20720</v>
      </c>
      <c r="F5915" s="71">
        <v>44616</v>
      </c>
      <c r="G5915" s="72">
        <v>886.65</v>
      </c>
      <c r="H5915" s="72">
        <v>75409.58</v>
      </c>
      <c r="I5915" s="54" t="s">
        <v>265</v>
      </c>
      <c r="J5915" s="54" t="s">
        <v>321</v>
      </c>
      <c r="K5915" s="54" t="s">
        <v>20721</v>
      </c>
      <c r="L5915" s="54" t="s">
        <v>20722</v>
      </c>
      <c r="M5915" s="54" t="s">
        <v>20720</v>
      </c>
      <c r="N5915" s="54" t="s">
        <v>256</v>
      </c>
      <c r="O5915" s="54" t="s">
        <v>256</v>
      </c>
      <c r="P5915" s="54" t="s">
        <v>267</v>
      </c>
      <c r="Q5915" s="54" t="s">
        <v>256</v>
      </c>
      <c r="R5915" s="54" t="s">
        <v>431</v>
      </c>
      <c r="S5915" s="71"/>
      <c r="T5915" s="54" t="s">
        <v>256</v>
      </c>
      <c r="U5915" s="71">
        <v>44616</v>
      </c>
      <c r="V5915" s="54" t="s">
        <v>256</v>
      </c>
      <c r="W5915" t="str">
        <f t="shared" si="92"/>
        <v>Feb-22</v>
      </c>
    </row>
    <row r="5916" spans="1:23" x14ac:dyDescent="0.25">
      <c r="A5916" s="54" t="s">
        <v>317</v>
      </c>
      <c r="B5916" s="54" t="s">
        <v>432</v>
      </c>
      <c r="C5916" s="54" t="s">
        <v>263</v>
      </c>
      <c r="D5916" s="54" t="s">
        <v>429</v>
      </c>
      <c r="E5916" s="54" t="s">
        <v>20723</v>
      </c>
      <c r="F5916" s="71">
        <v>44615</v>
      </c>
      <c r="G5916" s="72">
        <v>2037.93</v>
      </c>
      <c r="H5916" s="72">
        <v>173325.95</v>
      </c>
      <c r="I5916" s="54" t="s">
        <v>265</v>
      </c>
      <c r="J5916" s="54" t="s">
        <v>321</v>
      </c>
      <c r="K5916" s="54" t="s">
        <v>20724</v>
      </c>
      <c r="L5916" s="54" t="s">
        <v>20725</v>
      </c>
      <c r="M5916" s="54" t="s">
        <v>20723</v>
      </c>
      <c r="N5916" s="54" t="s">
        <v>256</v>
      </c>
      <c r="O5916" s="54" t="s">
        <v>256</v>
      </c>
      <c r="P5916" s="54" t="s">
        <v>267</v>
      </c>
      <c r="Q5916" s="54" t="s">
        <v>256</v>
      </c>
      <c r="R5916" s="54" t="s">
        <v>431</v>
      </c>
      <c r="S5916" s="71"/>
      <c r="T5916" s="54" t="s">
        <v>256</v>
      </c>
      <c r="U5916" s="71">
        <v>44615</v>
      </c>
      <c r="V5916" s="54" t="s">
        <v>256</v>
      </c>
      <c r="W5916" t="str">
        <f t="shared" si="92"/>
        <v>Feb-22</v>
      </c>
    </row>
    <row r="5917" spans="1:23" x14ac:dyDescent="0.25">
      <c r="A5917" s="54" t="s">
        <v>317</v>
      </c>
      <c r="B5917" s="54" t="s">
        <v>432</v>
      </c>
      <c r="C5917" s="54" t="s">
        <v>263</v>
      </c>
      <c r="D5917" s="54" t="s">
        <v>429</v>
      </c>
      <c r="E5917" s="54" t="s">
        <v>20726</v>
      </c>
      <c r="F5917" s="71">
        <v>44615</v>
      </c>
      <c r="G5917" s="72">
        <v>606.04999999999995</v>
      </c>
      <c r="H5917" s="72">
        <v>51544.55</v>
      </c>
      <c r="I5917" s="54" t="s">
        <v>265</v>
      </c>
      <c r="J5917" s="54" t="s">
        <v>321</v>
      </c>
      <c r="K5917" s="54" t="s">
        <v>20727</v>
      </c>
      <c r="L5917" s="54" t="s">
        <v>20728</v>
      </c>
      <c r="M5917" s="54" t="s">
        <v>20726</v>
      </c>
      <c r="N5917" s="54" t="s">
        <v>256</v>
      </c>
      <c r="O5917" s="54" t="s">
        <v>256</v>
      </c>
      <c r="P5917" s="54" t="s">
        <v>267</v>
      </c>
      <c r="Q5917" s="54" t="s">
        <v>256</v>
      </c>
      <c r="R5917" s="54" t="s">
        <v>431</v>
      </c>
      <c r="S5917" s="71"/>
      <c r="T5917" s="54" t="s">
        <v>256</v>
      </c>
      <c r="U5917" s="71">
        <v>44615</v>
      </c>
      <c r="V5917" s="54" t="s">
        <v>256</v>
      </c>
      <c r="W5917" t="str">
        <f t="shared" si="92"/>
        <v>Feb-22</v>
      </c>
    </row>
    <row r="5918" spans="1:23" x14ac:dyDescent="0.25">
      <c r="A5918" s="54" t="s">
        <v>317</v>
      </c>
      <c r="B5918" s="54" t="s">
        <v>432</v>
      </c>
      <c r="C5918" s="54" t="s">
        <v>263</v>
      </c>
      <c r="D5918" s="54" t="s">
        <v>429</v>
      </c>
      <c r="E5918" s="54" t="s">
        <v>20729</v>
      </c>
      <c r="F5918" s="71">
        <v>44618</v>
      </c>
      <c r="G5918" s="72">
        <v>2788.02</v>
      </c>
      <c r="H5918" s="72">
        <v>237121.1</v>
      </c>
      <c r="I5918" s="54" t="s">
        <v>265</v>
      </c>
      <c r="J5918" s="54" t="s">
        <v>321</v>
      </c>
      <c r="K5918" s="54" t="s">
        <v>20730</v>
      </c>
      <c r="L5918" s="54" t="s">
        <v>20731</v>
      </c>
      <c r="M5918" s="54" t="s">
        <v>20729</v>
      </c>
      <c r="N5918" s="54" t="s">
        <v>256</v>
      </c>
      <c r="O5918" s="54" t="s">
        <v>256</v>
      </c>
      <c r="P5918" s="54" t="s">
        <v>267</v>
      </c>
      <c r="Q5918" s="54" t="s">
        <v>256</v>
      </c>
      <c r="R5918" s="54" t="s">
        <v>431</v>
      </c>
      <c r="S5918" s="71"/>
      <c r="T5918" s="54" t="s">
        <v>256</v>
      </c>
      <c r="U5918" s="71">
        <v>44618</v>
      </c>
      <c r="V5918" s="54" t="s">
        <v>256</v>
      </c>
      <c r="W5918" t="str">
        <f t="shared" si="92"/>
        <v>Feb-22</v>
      </c>
    </row>
    <row r="5919" spans="1:23" x14ac:dyDescent="0.25">
      <c r="A5919" s="54" t="s">
        <v>317</v>
      </c>
      <c r="B5919" s="54" t="s">
        <v>432</v>
      </c>
      <c r="C5919" s="54" t="s">
        <v>263</v>
      </c>
      <c r="D5919" s="54" t="s">
        <v>429</v>
      </c>
      <c r="E5919" s="54" t="s">
        <v>20732</v>
      </c>
      <c r="F5919" s="71">
        <v>44618</v>
      </c>
      <c r="G5919" s="72">
        <v>931.68</v>
      </c>
      <c r="H5919" s="72">
        <v>79239.38</v>
      </c>
      <c r="I5919" s="54" t="s">
        <v>265</v>
      </c>
      <c r="J5919" s="54" t="s">
        <v>321</v>
      </c>
      <c r="K5919" s="54" t="s">
        <v>20733</v>
      </c>
      <c r="L5919" s="54" t="s">
        <v>20734</v>
      </c>
      <c r="M5919" s="54" t="s">
        <v>20732</v>
      </c>
      <c r="N5919" s="54" t="s">
        <v>256</v>
      </c>
      <c r="O5919" s="54" t="s">
        <v>256</v>
      </c>
      <c r="P5919" s="54" t="s">
        <v>267</v>
      </c>
      <c r="Q5919" s="54" t="s">
        <v>256</v>
      </c>
      <c r="R5919" s="54" t="s">
        <v>431</v>
      </c>
      <c r="S5919" s="71"/>
      <c r="T5919" s="54" t="s">
        <v>256</v>
      </c>
      <c r="U5919" s="71">
        <v>44618</v>
      </c>
      <c r="V5919" s="54" t="s">
        <v>256</v>
      </c>
      <c r="W5919" t="str">
        <f t="shared" si="92"/>
        <v>Feb-22</v>
      </c>
    </row>
    <row r="5920" spans="1:23" x14ac:dyDescent="0.25">
      <c r="A5920" s="54" t="s">
        <v>317</v>
      </c>
      <c r="B5920" s="54" t="s">
        <v>432</v>
      </c>
      <c r="C5920" s="54" t="s">
        <v>263</v>
      </c>
      <c r="D5920" s="54" t="s">
        <v>429</v>
      </c>
      <c r="E5920" s="54" t="s">
        <v>20735</v>
      </c>
      <c r="F5920" s="71">
        <v>44619</v>
      </c>
      <c r="G5920" s="72">
        <v>1670.67</v>
      </c>
      <c r="H5920" s="72">
        <v>142090.48000000001</v>
      </c>
      <c r="I5920" s="54" t="s">
        <v>265</v>
      </c>
      <c r="J5920" s="54" t="s">
        <v>321</v>
      </c>
      <c r="K5920" s="54" t="s">
        <v>20736</v>
      </c>
      <c r="L5920" s="54" t="s">
        <v>20737</v>
      </c>
      <c r="M5920" s="54" t="s">
        <v>20735</v>
      </c>
      <c r="N5920" s="54" t="s">
        <v>256</v>
      </c>
      <c r="O5920" s="54" t="s">
        <v>256</v>
      </c>
      <c r="P5920" s="54" t="s">
        <v>267</v>
      </c>
      <c r="Q5920" s="54" t="s">
        <v>256</v>
      </c>
      <c r="R5920" s="54" t="s">
        <v>431</v>
      </c>
      <c r="S5920" s="71"/>
      <c r="T5920" s="54" t="s">
        <v>256</v>
      </c>
      <c r="U5920" s="71">
        <v>44619</v>
      </c>
      <c r="V5920" s="54" t="s">
        <v>256</v>
      </c>
      <c r="W5920" t="str">
        <f t="shared" si="92"/>
        <v>Feb-22</v>
      </c>
    </row>
    <row r="5921" spans="1:23" x14ac:dyDescent="0.25">
      <c r="A5921" s="54" t="s">
        <v>317</v>
      </c>
      <c r="B5921" s="54" t="s">
        <v>432</v>
      </c>
      <c r="C5921" s="54" t="s">
        <v>263</v>
      </c>
      <c r="D5921" s="54" t="s">
        <v>429</v>
      </c>
      <c r="E5921" s="54" t="s">
        <v>20738</v>
      </c>
      <c r="F5921" s="71">
        <v>44619</v>
      </c>
      <c r="G5921" s="72">
        <v>501.51</v>
      </c>
      <c r="H5921" s="72">
        <v>42653.43</v>
      </c>
      <c r="I5921" s="54" t="s">
        <v>265</v>
      </c>
      <c r="J5921" s="54" t="s">
        <v>321</v>
      </c>
      <c r="K5921" s="54" t="s">
        <v>20739</v>
      </c>
      <c r="L5921" s="54" t="s">
        <v>20740</v>
      </c>
      <c r="M5921" s="54" t="s">
        <v>20738</v>
      </c>
      <c r="N5921" s="54" t="s">
        <v>256</v>
      </c>
      <c r="O5921" s="54" t="s">
        <v>256</v>
      </c>
      <c r="P5921" s="54" t="s">
        <v>267</v>
      </c>
      <c r="Q5921" s="54" t="s">
        <v>256</v>
      </c>
      <c r="R5921" s="54" t="s">
        <v>431</v>
      </c>
      <c r="S5921" s="71"/>
      <c r="T5921" s="54" t="s">
        <v>256</v>
      </c>
      <c r="U5921" s="71">
        <v>44619</v>
      </c>
      <c r="V5921" s="54" t="s">
        <v>256</v>
      </c>
      <c r="W5921" t="str">
        <f t="shared" si="92"/>
        <v>Feb-22</v>
      </c>
    </row>
    <row r="5922" spans="1:23" x14ac:dyDescent="0.25">
      <c r="A5922" s="54" t="s">
        <v>317</v>
      </c>
      <c r="B5922" s="54" t="s">
        <v>432</v>
      </c>
      <c r="C5922" s="54" t="s">
        <v>263</v>
      </c>
      <c r="D5922" s="54" t="s">
        <v>429</v>
      </c>
      <c r="E5922" s="54" t="s">
        <v>20741</v>
      </c>
      <c r="F5922" s="71">
        <v>44619</v>
      </c>
      <c r="G5922" s="72">
        <v>109.5</v>
      </c>
      <c r="H5922" s="72">
        <v>9312.98</v>
      </c>
      <c r="I5922" s="54" t="s">
        <v>265</v>
      </c>
      <c r="J5922" s="54" t="s">
        <v>321</v>
      </c>
      <c r="K5922" s="54" t="s">
        <v>20742</v>
      </c>
      <c r="L5922" s="54" t="s">
        <v>20743</v>
      </c>
      <c r="M5922" s="54" t="s">
        <v>20741</v>
      </c>
      <c r="N5922" s="54" t="s">
        <v>256</v>
      </c>
      <c r="O5922" s="54" t="s">
        <v>256</v>
      </c>
      <c r="P5922" s="54" t="s">
        <v>267</v>
      </c>
      <c r="Q5922" s="54" t="s">
        <v>256</v>
      </c>
      <c r="R5922" s="54" t="s">
        <v>431</v>
      </c>
      <c r="S5922" s="71"/>
      <c r="T5922" s="54" t="s">
        <v>256</v>
      </c>
      <c r="U5922" s="71">
        <v>44619</v>
      </c>
      <c r="V5922" s="54" t="s">
        <v>256</v>
      </c>
      <c r="W5922" t="str">
        <f t="shared" si="92"/>
        <v>Feb-22</v>
      </c>
    </row>
    <row r="5923" spans="1:23" x14ac:dyDescent="0.25">
      <c r="A5923" s="54" t="s">
        <v>317</v>
      </c>
      <c r="B5923" s="54" t="s">
        <v>432</v>
      </c>
      <c r="C5923" s="54" t="s">
        <v>263</v>
      </c>
      <c r="D5923" s="54" t="s">
        <v>429</v>
      </c>
      <c r="E5923" s="54" t="s">
        <v>20744</v>
      </c>
      <c r="F5923" s="71">
        <v>44619</v>
      </c>
      <c r="G5923" s="72">
        <v>648.24</v>
      </c>
      <c r="H5923" s="72">
        <v>55132.81</v>
      </c>
      <c r="I5923" s="54" t="s">
        <v>265</v>
      </c>
      <c r="J5923" s="54" t="s">
        <v>321</v>
      </c>
      <c r="K5923" s="54" t="s">
        <v>20745</v>
      </c>
      <c r="L5923" s="54" t="s">
        <v>20746</v>
      </c>
      <c r="M5923" s="54" t="s">
        <v>20744</v>
      </c>
      <c r="N5923" s="54" t="s">
        <v>256</v>
      </c>
      <c r="O5923" s="54" t="s">
        <v>256</v>
      </c>
      <c r="P5923" s="54" t="s">
        <v>267</v>
      </c>
      <c r="Q5923" s="54" t="s">
        <v>256</v>
      </c>
      <c r="R5923" s="54" t="s">
        <v>431</v>
      </c>
      <c r="S5923" s="71"/>
      <c r="T5923" s="54" t="s">
        <v>256</v>
      </c>
      <c r="U5923" s="71">
        <v>44619</v>
      </c>
      <c r="V5923" s="54" t="s">
        <v>256</v>
      </c>
      <c r="W5923" t="str">
        <f t="shared" si="92"/>
        <v>Feb-22</v>
      </c>
    </row>
    <row r="5924" spans="1:23" x14ac:dyDescent="0.25">
      <c r="A5924" s="54" t="s">
        <v>317</v>
      </c>
      <c r="B5924" s="54" t="s">
        <v>432</v>
      </c>
      <c r="C5924" s="54" t="s">
        <v>263</v>
      </c>
      <c r="D5924" s="54" t="s">
        <v>429</v>
      </c>
      <c r="E5924" s="54" t="s">
        <v>20747</v>
      </c>
      <c r="F5924" s="71">
        <v>44614</v>
      </c>
      <c r="G5924" s="72">
        <v>6678.25</v>
      </c>
      <c r="H5924" s="72">
        <v>567985.16</v>
      </c>
      <c r="I5924" s="54" t="s">
        <v>265</v>
      </c>
      <c r="J5924" s="54" t="s">
        <v>20748</v>
      </c>
      <c r="K5924" s="54" t="s">
        <v>11427</v>
      </c>
      <c r="L5924" s="54" t="s">
        <v>20749</v>
      </c>
      <c r="M5924" s="54" t="s">
        <v>20747</v>
      </c>
      <c r="N5924" s="54" t="s">
        <v>256</v>
      </c>
      <c r="O5924" s="54" t="s">
        <v>256</v>
      </c>
      <c r="P5924" s="54" t="s">
        <v>495</v>
      </c>
      <c r="Q5924" s="54" t="s">
        <v>256</v>
      </c>
      <c r="R5924" s="54" t="s">
        <v>431</v>
      </c>
      <c r="S5924" s="71"/>
      <c r="T5924" s="54" t="s">
        <v>256</v>
      </c>
      <c r="U5924" s="71">
        <v>44614</v>
      </c>
      <c r="V5924" s="54" t="s">
        <v>256</v>
      </c>
      <c r="W5924" t="str">
        <f t="shared" si="92"/>
        <v>Feb-22</v>
      </c>
    </row>
    <row r="5925" spans="1:23" x14ac:dyDescent="0.25">
      <c r="A5925" s="54" t="s">
        <v>317</v>
      </c>
      <c r="B5925" s="54" t="s">
        <v>432</v>
      </c>
      <c r="C5925" s="54" t="s">
        <v>263</v>
      </c>
      <c r="D5925" s="54" t="s">
        <v>429</v>
      </c>
      <c r="E5925" s="54" t="s">
        <v>20750</v>
      </c>
      <c r="F5925" s="71">
        <v>44616</v>
      </c>
      <c r="G5925" s="72">
        <v>5179.67</v>
      </c>
      <c r="H5925" s="72">
        <v>440530.93</v>
      </c>
      <c r="I5925" s="54" t="s">
        <v>265</v>
      </c>
      <c r="J5925" s="54" t="s">
        <v>20748</v>
      </c>
      <c r="K5925" s="54" t="s">
        <v>20751</v>
      </c>
      <c r="L5925" s="54" t="s">
        <v>20752</v>
      </c>
      <c r="M5925" s="54" t="s">
        <v>20750</v>
      </c>
      <c r="N5925" s="54" t="s">
        <v>256</v>
      </c>
      <c r="O5925" s="54" t="s">
        <v>256</v>
      </c>
      <c r="P5925" s="54" t="s">
        <v>495</v>
      </c>
      <c r="Q5925" s="54" t="s">
        <v>256</v>
      </c>
      <c r="R5925" s="54" t="s">
        <v>431</v>
      </c>
      <c r="S5925" s="71"/>
      <c r="T5925" s="54" t="s">
        <v>256</v>
      </c>
      <c r="U5925" s="71">
        <v>44616</v>
      </c>
      <c r="V5925" s="54" t="s">
        <v>256</v>
      </c>
      <c r="W5925" t="str">
        <f t="shared" si="92"/>
        <v>Feb-22</v>
      </c>
    </row>
    <row r="5926" spans="1:23" x14ac:dyDescent="0.25">
      <c r="A5926" s="54" t="s">
        <v>317</v>
      </c>
      <c r="B5926" s="54" t="s">
        <v>432</v>
      </c>
      <c r="C5926" s="54" t="s">
        <v>263</v>
      </c>
      <c r="D5926" s="54" t="s">
        <v>429</v>
      </c>
      <c r="E5926" s="54" t="s">
        <v>20753</v>
      </c>
      <c r="F5926" s="71">
        <v>44608</v>
      </c>
      <c r="G5926" s="72">
        <v>6360.08</v>
      </c>
      <c r="H5926" s="72">
        <v>540924.80000000005</v>
      </c>
      <c r="I5926" s="54" t="s">
        <v>265</v>
      </c>
      <c r="J5926" s="54" t="s">
        <v>20748</v>
      </c>
      <c r="K5926" s="54" t="s">
        <v>20754</v>
      </c>
      <c r="L5926" s="54" t="s">
        <v>20755</v>
      </c>
      <c r="M5926" s="54" t="s">
        <v>20753</v>
      </c>
      <c r="N5926" s="54" t="s">
        <v>256</v>
      </c>
      <c r="O5926" s="54" t="s">
        <v>256</v>
      </c>
      <c r="P5926" s="54" t="s">
        <v>495</v>
      </c>
      <c r="Q5926" s="54" t="s">
        <v>256</v>
      </c>
      <c r="R5926" s="54" t="s">
        <v>431</v>
      </c>
      <c r="S5926" s="71"/>
      <c r="T5926" s="54" t="s">
        <v>256</v>
      </c>
      <c r="U5926" s="71">
        <v>44608</v>
      </c>
      <c r="V5926" s="54" t="s">
        <v>256</v>
      </c>
      <c r="W5926" t="str">
        <f t="shared" si="92"/>
        <v>Feb-22</v>
      </c>
    </row>
    <row r="5927" spans="1:23" x14ac:dyDescent="0.25">
      <c r="A5927" s="54" t="s">
        <v>317</v>
      </c>
      <c r="B5927" s="54" t="s">
        <v>432</v>
      </c>
      <c r="C5927" s="54" t="s">
        <v>263</v>
      </c>
      <c r="D5927" s="54" t="s">
        <v>429</v>
      </c>
      <c r="E5927" s="54" t="s">
        <v>20756</v>
      </c>
      <c r="F5927" s="71">
        <v>44619</v>
      </c>
      <c r="G5927" s="72">
        <v>12057.56</v>
      </c>
      <c r="H5927" s="72">
        <v>1025495.48</v>
      </c>
      <c r="I5927" s="54" t="s">
        <v>265</v>
      </c>
      <c r="J5927" s="54" t="s">
        <v>501</v>
      </c>
      <c r="K5927" s="54" t="s">
        <v>20757</v>
      </c>
      <c r="L5927" s="54" t="s">
        <v>20758</v>
      </c>
      <c r="M5927" s="54" t="s">
        <v>20756</v>
      </c>
      <c r="N5927" s="54" t="s">
        <v>256</v>
      </c>
      <c r="O5927" s="54" t="s">
        <v>256</v>
      </c>
      <c r="P5927" s="54" t="s">
        <v>453</v>
      </c>
      <c r="Q5927" s="54" t="s">
        <v>256</v>
      </c>
      <c r="R5927" s="54" t="s">
        <v>431</v>
      </c>
      <c r="S5927" s="71"/>
      <c r="T5927" s="54" t="s">
        <v>256</v>
      </c>
      <c r="U5927" s="71">
        <v>44619</v>
      </c>
      <c r="V5927" s="54" t="s">
        <v>256</v>
      </c>
      <c r="W5927" t="str">
        <f t="shared" si="92"/>
        <v>Feb-22</v>
      </c>
    </row>
    <row r="5928" spans="1:23" x14ac:dyDescent="0.25">
      <c r="A5928" s="54" t="s">
        <v>317</v>
      </c>
      <c r="B5928" s="54" t="s">
        <v>432</v>
      </c>
      <c r="C5928" s="54" t="s">
        <v>263</v>
      </c>
      <c r="D5928" s="54" t="s">
        <v>429</v>
      </c>
      <c r="E5928" s="54" t="s">
        <v>20759</v>
      </c>
      <c r="F5928" s="71">
        <v>44619</v>
      </c>
      <c r="G5928" s="72">
        <v>10521.49</v>
      </c>
      <c r="H5928" s="72">
        <v>894852.72</v>
      </c>
      <c r="I5928" s="54" t="s">
        <v>265</v>
      </c>
      <c r="J5928" s="54" t="s">
        <v>501</v>
      </c>
      <c r="K5928" s="54" t="s">
        <v>20760</v>
      </c>
      <c r="L5928" s="54" t="s">
        <v>20761</v>
      </c>
      <c r="M5928" s="54" t="s">
        <v>20759</v>
      </c>
      <c r="N5928" s="54" t="s">
        <v>256</v>
      </c>
      <c r="O5928" s="54" t="s">
        <v>256</v>
      </c>
      <c r="P5928" s="54" t="s">
        <v>453</v>
      </c>
      <c r="Q5928" s="54" t="s">
        <v>256</v>
      </c>
      <c r="R5928" s="54" t="s">
        <v>431</v>
      </c>
      <c r="S5928" s="71"/>
      <c r="T5928" s="54" t="s">
        <v>256</v>
      </c>
      <c r="U5928" s="71">
        <v>44619</v>
      </c>
      <c r="V5928" s="54" t="s">
        <v>256</v>
      </c>
      <c r="W5928" t="str">
        <f t="shared" si="92"/>
        <v>Feb-22</v>
      </c>
    </row>
    <row r="5929" spans="1:23" x14ac:dyDescent="0.25">
      <c r="A5929" s="54" t="s">
        <v>317</v>
      </c>
      <c r="B5929" s="54" t="s">
        <v>432</v>
      </c>
      <c r="C5929" s="54" t="s">
        <v>263</v>
      </c>
      <c r="D5929" s="54" t="s">
        <v>429</v>
      </c>
      <c r="E5929" s="54" t="s">
        <v>20762</v>
      </c>
      <c r="F5929" s="71">
        <v>44619</v>
      </c>
      <c r="G5929" s="72">
        <v>29350.73</v>
      </c>
      <c r="H5929" s="72">
        <v>2496279.59</v>
      </c>
      <c r="I5929" s="54" t="s">
        <v>265</v>
      </c>
      <c r="J5929" s="54" t="s">
        <v>501</v>
      </c>
      <c r="K5929" s="54" t="s">
        <v>20760</v>
      </c>
      <c r="L5929" s="54" t="s">
        <v>20763</v>
      </c>
      <c r="M5929" s="54" t="s">
        <v>20762</v>
      </c>
      <c r="N5929" s="54" t="s">
        <v>256</v>
      </c>
      <c r="O5929" s="54" t="s">
        <v>256</v>
      </c>
      <c r="P5929" s="54" t="s">
        <v>453</v>
      </c>
      <c r="Q5929" s="54" t="s">
        <v>256</v>
      </c>
      <c r="R5929" s="54" t="s">
        <v>431</v>
      </c>
      <c r="S5929" s="71"/>
      <c r="T5929" s="54" t="s">
        <v>256</v>
      </c>
      <c r="U5929" s="71">
        <v>44619</v>
      </c>
      <c r="V5929" s="54" t="s">
        <v>256</v>
      </c>
      <c r="W5929" t="str">
        <f t="shared" si="92"/>
        <v>Feb-22</v>
      </c>
    </row>
    <row r="5930" spans="1:23" x14ac:dyDescent="0.25">
      <c r="A5930" s="54" t="s">
        <v>317</v>
      </c>
      <c r="B5930" s="54" t="s">
        <v>432</v>
      </c>
      <c r="C5930" s="54" t="s">
        <v>263</v>
      </c>
      <c r="D5930" s="54" t="s">
        <v>429</v>
      </c>
      <c r="E5930" s="54" t="s">
        <v>20764</v>
      </c>
      <c r="F5930" s="71">
        <v>44619</v>
      </c>
      <c r="G5930" s="72">
        <v>5093.12</v>
      </c>
      <c r="H5930" s="72">
        <v>433169.86</v>
      </c>
      <c r="I5930" s="54" t="s">
        <v>265</v>
      </c>
      <c r="J5930" s="54" t="s">
        <v>501</v>
      </c>
      <c r="K5930" s="54" t="s">
        <v>20760</v>
      </c>
      <c r="L5930" s="54" t="s">
        <v>20765</v>
      </c>
      <c r="M5930" s="54" t="s">
        <v>20764</v>
      </c>
      <c r="N5930" s="54" t="s">
        <v>256</v>
      </c>
      <c r="O5930" s="54" t="s">
        <v>256</v>
      </c>
      <c r="P5930" s="54" t="s">
        <v>453</v>
      </c>
      <c r="Q5930" s="54" t="s">
        <v>256</v>
      </c>
      <c r="R5930" s="54" t="s">
        <v>431</v>
      </c>
      <c r="S5930" s="71"/>
      <c r="T5930" s="54" t="s">
        <v>256</v>
      </c>
      <c r="U5930" s="71">
        <v>44619</v>
      </c>
      <c r="V5930" s="54" t="s">
        <v>256</v>
      </c>
      <c r="W5930" t="str">
        <f t="shared" si="92"/>
        <v>Feb-22</v>
      </c>
    </row>
    <row r="5931" spans="1:23" x14ac:dyDescent="0.25">
      <c r="A5931" s="54" t="s">
        <v>317</v>
      </c>
      <c r="B5931" s="54" t="s">
        <v>432</v>
      </c>
      <c r="C5931" s="54" t="s">
        <v>263</v>
      </c>
      <c r="D5931" s="54" t="s">
        <v>429</v>
      </c>
      <c r="E5931" s="54" t="s">
        <v>20766</v>
      </c>
      <c r="F5931" s="71">
        <v>44607</v>
      </c>
      <c r="G5931" s="72">
        <v>17019.919999999998</v>
      </c>
      <c r="H5931" s="72">
        <v>1447544.2</v>
      </c>
      <c r="I5931" s="54" t="s">
        <v>265</v>
      </c>
      <c r="J5931" s="54" t="s">
        <v>501</v>
      </c>
      <c r="K5931" s="54" t="s">
        <v>20767</v>
      </c>
      <c r="L5931" s="54" t="s">
        <v>20768</v>
      </c>
      <c r="M5931" s="54" t="s">
        <v>20766</v>
      </c>
      <c r="N5931" s="54" t="s">
        <v>256</v>
      </c>
      <c r="O5931" s="54" t="s">
        <v>256</v>
      </c>
      <c r="P5931" s="54" t="s">
        <v>453</v>
      </c>
      <c r="Q5931" s="54" t="s">
        <v>256</v>
      </c>
      <c r="R5931" s="54" t="s">
        <v>431</v>
      </c>
      <c r="S5931" s="71"/>
      <c r="T5931" s="54" t="s">
        <v>256</v>
      </c>
      <c r="U5931" s="71">
        <v>44607</v>
      </c>
      <c r="V5931" s="54" t="s">
        <v>256</v>
      </c>
      <c r="W5931" t="str">
        <f t="shared" si="92"/>
        <v>Feb-22</v>
      </c>
    </row>
    <row r="5932" spans="1:23" x14ac:dyDescent="0.25">
      <c r="A5932" s="54" t="s">
        <v>317</v>
      </c>
      <c r="B5932" s="54" t="s">
        <v>432</v>
      </c>
      <c r="C5932" s="54" t="s">
        <v>263</v>
      </c>
      <c r="D5932" s="54" t="s">
        <v>429</v>
      </c>
      <c r="E5932" s="54" t="s">
        <v>20769</v>
      </c>
      <c r="F5932" s="71">
        <v>44607</v>
      </c>
      <c r="G5932" s="72">
        <v>44768.08</v>
      </c>
      <c r="H5932" s="72">
        <v>3807525.2</v>
      </c>
      <c r="I5932" s="54" t="s">
        <v>265</v>
      </c>
      <c r="J5932" s="54" t="s">
        <v>501</v>
      </c>
      <c r="K5932" s="54" t="s">
        <v>20767</v>
      </c>
      <c r="L5932" s="54" t="s">
        <v>20770</v>
      </c>
      <c r="M5932" s="54" t="s">
        <v>20769</v>
      </c>
      <c r="N5932" s="54" t="s">
        <v>256</v>
      </c>
      <c r="O5932" s="54" t="s">
        <v>256</v>
      </c>
      <c r="P5932" s="54" t="s">
        <v>453</v>
      </c>
      <c r="Q5932" s="54" t="s">
        <v>256</v>
      </c>
      <c r="R5932" s="54" t="s">
        <v>431</v>
      </c>
      <c r="S5932" s="71"/>
      <c r="T5932" s="54" t="s">
        <v>256</v>
      </c>
      <c r="U5932" s="71">
        <v>44607</v>
      </c>
      <c r="V5932" s="54" t="s">
        <v>256</v>
      </c>
      <c r="W5932" t="str">
        <f t="shared" si="92"/>
        <v>Feb-22</v>
      </c>
    </row>
    <row r="5933" spans="1:23" x14ac:dyDescent="0.25">
      <c r="A5933" s="54" t="s">
        <v>317</v>
      </c>
      <c r="B5933" s="54" t="s">
        <v>432</v>
      </c>
      <c r="C5933" s="54" t="s">
        <v>263</v>
      </c>
      <c r="D5933" s="54" t="s">
        <v>429</v>
      </c>
      <c r="E5933" s="54" t="s">
        <v>20771</v>
      </c>
      <c r="F5933" s="71">
        <v>44619</v>
      </c>
      <c r="G5933" s="72">
        <v>6994.62</v>
      </c>
      <c r="H5933" s="72">
        <v>594892.43000000005</v>
      </c>
      <c r="I5933" s="54" t="s">
        <v>265</v>
      </c>
      <c r="J5933" s="54" t="s">
        <v>501</v>
      </c>
      <c r="K5933" s="54" t="s">
        <v>19963</v>
      </c>
      <c r="L5933" s="54" t="s">
        <v>20772</v>
      </c>
      <c r="M5933" s="54" t="s">
        <v>20771</v>
      </c>
      <c r="N5933" s="54" t="s">
        <v>256</v>
      </c>
      <c r="O5933" s="54" t="s">
        <v>256</v>
      </c>
      <c r="P5933" s="54" t="s">
        <v>453</v>
      </c>
      <c r="Q5933" s="54" t="s">
        <v>256</v>
      </c>
      <c r="R5933" s="54" t="s">
        <v>431</v>
      </c>
      <c r="S5933" s="71"/>
      <c r="T5933" s="54" t="s">
        <v>256</v>
      </c>
      <c r="U5933" s="71">
        <v>44619</v>
      </c>
      <c r="V5933" s="54" t="s">
        <v>256</v>
      </c>
      <c r="W5933" t="str">
        <f t="shared" si="92"/>
        <v>Feb-22</v>
      </c>
    </row>
    <row r="5934" spans="1:23" x14ac:dyDescent="0.25">
      <c r="A5934" s="54" t="s">
        <v>317</v>
      </c>
      <c r="B5934" s="54" t="s">
        <v>432</v>
      </c>
      <c r="C5934" s="54" t="s">
        <v>263</v>
      </c>
      <c r="D5934" s="54" t="s">
        <v>429</v>
      </c>
      <c r="E5934" s="54" t="s">
        <v>20773</v>
      </c>
      <c r="F5934" s="71">
        <v>44619</v>
      </c>
      <c r="G5934" s="72">
        <v>65721.460000000006</v>
      </c>
      <c r="H5934" s="72">
        <v>5589610.1699999999</v>
      </c>
      <c r="I5934" s="54" t="s">
        <v>265</v>
      </c>
      <c r="J5934" s="54" t="s">
        <v>501</v>
      </c>
      <c r="K5934" s="54" t="s">
        <v>20774</v>
      </c>
      <c r="L5934" s="54" t="s">
        <v>20775</v>
      </c>
      <c r="M5934" s="54" t="s">
        <v>20773</v>
      </c>
      <c r="N5934" s="54" t="s">
        <v>256</v>
      </c>
      <c r="O5934" s="54" t="s">
        <v>256</v>
      </c>
      <c r="P5934" s="54" t="s">
        <v>453</v>
      </c>
      <c r="Q5934" s="54" t="s">
        <v>256</v>
      </c>
      <c r="R5934" s="54" t="s">
        <v>431</v>
      </c>
      <c r="S5934" s="71"/>
      <c r="T5934" s="54" t="s">
        <v>256</v>
      </c>
      <c r="U5934" s="71">
        <v>44619</v>
      </c>
      <c r="V5934" s="54" t="s">
        <v>256</v>
      </c>
      <c r="W5934" t="str">
        <f t="shared" si="92"/>
        <v>Feb-22</v>
      </c>
    </row>
    <row r="5935" spans="1:23" x14ac:dyDescent="0.25">
      <c r="A5935" s="54" t="s">
        <v>317</v>
      </c>
      <c r="B5935" s="54" t="s">
        <v>432</v>
      </c>
      <c r="C5935" s="54" t="s">
        <v>263</v>
      </c>
      <c r="D5935" s="54" t="s">
        <v>429</v>
      </c>
      <c r="E5935" s="54" t="s">
        <v>20776</v>
      </c>
      <c r="F5935" s="71">
        <v>44619</v>
      </c>
      <c r="G5935" s="72">
        <v>22667.26</v>
      </c>
      <c r="H5935" s="72">
        <v>1927850.46</v>
      </c>
      <c r="I5935" s="54" t="s">
        <v>265</v>
      </c>
      <c r="J5935" s="54" t="s">
        <v>501</v>
      </c>
      <c r="K5935" s="54" t="s">
        <v>20777</v>
      </c>
      <c r="L5935" s="54" t="s">
        <v>20778</v>
      </c>
      <c r="M5935" s="54" t="s">
        <v>20776</v>
      </c>
      <c r="N5935" s="54" t="s">
        <v>256</v>
      </c>
      <c r="O5935" s="54" t="s">
        <v>256</v>
      </c>
      <c r="P5935" s="54" t="s">
        <v>453</v>
      </c>
      <c r="Q5935" s="54" t="s">
        <v>256</v>
      </c>
      <c r="R5935" s="54" t="s">
        <v>431</v>
      </c>
      <c r="S5935" s="71"/>
      <c r="T5935" s="54" t="s">
        <v>256</v>
      </c>
      <c r="U5935" s="71">
        <v>44619</v>
      </c>
      <c r="V5935" s="54" t="s">
        <v>256</v>
      </c>
      <c r="W5935" t="str">
        <f t="shared" si="92"/>
        <v>Feb-22</v>
      </c>
    </row>
    <row r="5936" spans="1:23" x14ac:dyDescent="0.25">
      <c r="A5936" s="54" t="s">
        <v>317</v>
      </c>
      <c r="B5936" s="54" t="s">
        <v>432</v>
      </c>
      <c r="C5936" s="54" t="s">
        <v>263</v>
      </c>
      <c r="D5936" s="54" t="s">
        <v>429</v>
      </c>
      <c r="E5936" s="54" t="s">
        <v>20779</v>
      </c>
      <c r="F5936" s="71">
        <v>44619</v>
      </c>
      <c r="G5936" s="72">
        <v>12805.51</v>
      </c>
      <c r="H5936" s="72">
        <v>1089108.6299999999</v>
      </c>
      <c r="I5936" s="54" t="s">
        <v>265</v>
      </c>
      <c r="J5936" s="54" t="s">
        <v>501</v>
      </c>
      <c r="K5936" s="54" t="s">
        <v>20780</v>
      </c>
      <c r="L5936" s="54" t="s">
        <v>20781</v>
      </c>
      <c r="M5936" s="54" t="s">
        <v>20779</v>
      </c>
      <c r="N5936" s="54" t="s">
        <v>256</v>
      </c>
      <c r="O5936" s="54" t="s">
        <v>256</v>
      </c>
      <c r="P5936" s="54" t="s">
        <v>453</v>
      </c>
      <c r="Q5936" s="54" t="s">
        <v>256</v>
      </c>
      <c r="R5936" s="54" t="s">
        <v>431</v>
      </c>
      <c r="S5936" s="71"/>
      <c r="T5936" s="54" t="s">
        <v>256</v>
      </c>
      <c r="U5936" s="71">
        <v>44619</v>
      </c>
      <c r="V5936" s="54" t="s">
        <v>256</v>
      </c>
      <c r="W5936" t="str">
        <f t="shared" si="92"/>
        <v>Feb-22</v>
      </c>
    </row>
    <row r="5937" spans="1:23" x14ac:dyDescent="0.25">
      <c r="A5937" s="54" t="s">
        <v>317</v>
      </c>
      <c r="B5937" s="54" t="s">
        <v>432</v>
      </c>
      <c r="C5937" s="54" t="s">
        <v>263</v>
      </c>
      <c r="D5937" s="54" t="s">
        <v>429</v>
      </c>
      <c r="E5937" s="54" t="s">
        <v>20782</v>
      </c>
      <c r="F5937" s="71">
        <v>44619</v>
      </c>
      <c r="G5937" s="72">
        <v>27556.67</v>
      </c>
      <c r="H5937" s="72">
        <v>2343694.7799999998</v>
      </c>
      <c r="I5937" s="54" t="s">
        <v>265</v>
      </c>
      <c r="J5937" s="54" t="s">
        <v>501</v>
      </c>
      <c r="K5937" s="54" t="s">
        <v>20783</v>
      </c>
      <c r="L5937" s="54" t="s">
        <v>20784</v>
      </c>
      <c r="M5937" s="54" t="s">
        <v>20782</v>
      </c>
      <c r="N5937" s="54" t="s">
        <v>256</v>
      </c>
      <c r="O5937" s="54" t="s">
        <v>256</v>
      </c>
      <c r="P5937" s="54" t="s">
        <v>453</v>
      </c>
      <c r="Q5937" s="54" t="s">
        <v>256</v>
      </c>
      <c r="R5937" s="54" t="s">
        <v>431</v>
      </c>
      <c r="S5937" s="71"/>
      <c r="T5937" s="54" t="s">
        <v>256</v>
      </c>
      <c r="U5937" s="71">
        <v>44619</v>
      </c>
      <c r="V5937" s="54" t="s">
        <v>256</v>
      </c>
      <c r="W5937" t="str">
        <f t="shared" si="92"/>
        <v>Feb-22</v>
      </c>
    </row>
    <row r="5938" spans="1:23" x14ac:dyDescent="0.25">
      <c r="A5938" s="54" t="s">
        <v>317</v>
      </c>
      <c r="B5938" s="54" t="s">
        <v>432</v>
      </c>
      <c r="C5938" s="54" t="s">
        <v>263</v>
      </c>
      <c r="D5938" s="54" t="s">
        <v>429</v>
      </c>
      <c r="E5938" s="54" t="s">
        <v>20785</v>
      </c>
      <c r="F5938" s="71">
        <v>44616</v>
      </c>
      <c r="G5938" s="72">
        <v>1687.39</v>
      </c>
      <c r="H5938" s="72">
        <v>143512.51999999999</v>
      </c>
      <c r="I5938" s="54" t="s">
        <v>265</v>
      </c>
      <c r="J5938" s="54" t="s">
        <v>501</v>
      </c>
      <c r="K5938" s="54" t="s">
        <v>20786</v>
      </c>
      <c r="L5938" s="54" t="s">
        <v>20787</v>
      </c>
      <c r="M5938" s="54" t="s">
        <v>20785</v>
      </c>
      <c r="N5938" s="54" t="s">
        <v>256</v>
      </c>
      <c r="O5938" s="54" t="s">
        <v>256</v>
      </c>
      <c r="P5938" s="54" t="s">
        <v>453</v>
      </c>
      <c r="Q5938" s="54" t="s">
        <v>256</v>
      </c>
      <c r="R5938" s="54" t="s">
        <v>431</v>
      </c>
      <c r="S5938" s="71"/>
      <c r="T5938" s="54" t="s">
        <v>256</v>
      </c>
      <c r="U5938" s="71">
        <v>44616</v>
      </c>
      <c r="V5938" s="54" t="s">
        <v>256</v>
      </c>
      <c r="W5938" t="str">
        <f t="shared" si="92"/>
        <v>Feb-22</v>
      </c>
    </row>
    <row r="5939" spans="1:23" x14ac:dyDescent="0.25">
      <c r="A5939" s="54" t="s">
        <v>317</v>
      </c>
      <c r="B5939" s="54" t="s">
        <v>432</v>
      </c>
      <c r="C5939" s="54" t="s">
        <v>263</v>
      </c>
      <c r="D5939" s="54" t="s">
        <v>429</v>
      </c>
      <c r="E5939" s="54" t="s">
        <v>20788</v>
      </c>
      <c r="F5939" s="71">
        <v>44619</v>
      </c>
      <c r="G5939" s="72">
        <v>5900.16</v>
      </c>
      <c r="H5939" s="72">
        <v>501808.61</v>
      </c>
      <c r="I5939" s="54" t="s">
        <v>265</v>
      </c>
      <c r="J5939" s="54" t="s">
        <v>501</v>
      </c>
      <c r="K5939" s="54" t="s">
        <v>20789</v>
      </c>
      <c r="L5939" s="54" t="s">
        <v>20790</v>
      </c>
      <c r="M5939" s="54" t="s">
        <v>20788</v>
      </c>
      <c r="N5939" s="54" t="s">
        <v>256</v>
      </c>
      <c r="O5939" s="54" t="s">
        <v>256</v>
      </c>
      <c r="P5939" s="54" t="s">
        <v>453</v>
      </c>
      <c r="Q5939" s="54" t="s">
        <v>256</v>
      </c>
      <c r="R5939" s="54" t="s">
        <v>431</v>
      </c>
      <c r="S5939" s="71"/>
      <c r="T5939" s="54" t="s">
        <v>256</v>
      </c>
      <c r="U5939" s="71">
        <v>44619</v>
      </c>
      <c r="V5939" s="54" t="s">
        <v>256</v>
      </c>
      <c r="W5939" t="str">
        <f t="shared" si="92"/>
        <v>Feb-22</v>
      </c>
    </row>
    <row r="5940" spans="1:23" x14ac:dyDescent="0.25">
      <c r="A5940" s="54" t="s">
        <v>318</v>
      </c>
      <c r="B5940" s="54" t="s">
        <v>432</v>
      </c>
      <c r="C5940" s="54" t="s">
        <v>279</v>
      </c>
      <c r="D5940" s="54" t="s">
        <v>436</v>
      </c>
      <c r="E5940" s="54" t="s">
        <v>20791</v>
      </c>
      <c r="F5940" s="71">
        <v>44608</v>
      </c>
      <c r="G5940" s="72">
        <v>-12594.63</v>
      </c>
      <c r="H5940" s="72">
        <v>-1071173.28</v>
      </c>
      <c r="I5940" s="54" t="s">
        <v>265</v>
      </c>
      <c r="J5940" s="54" t="s">
        <v>505</v>
      </c>
      <c r="K5940" s="54" t="s">
        <v>20792</v>
      </c>
      <c r="L5940" s="54" t="s">
        <v>20793</v>
      </c>
      <c r="M5940" s="54" t="s">
        <v>20791</v>
      </c>
      <c r="N5940" s="54" t="s">
        <v>256</v>
      </c>
      <c r="O5940" s="54" t="s">
        <v>256</v>
      </c>
      <c r="P5940" s="54" t="s">
        <v>451</v>
      </c>
      <c r="Q5940" s="54" t="s">
        <v>256</v>
      </c>
      <c r="R5940" s="54" t="s">
        <v>431</v>
      </c>
      <c r="S5940" s="71"/>
      <c r="T5940" s="54" t="s">
        <v>256</v>
      </c>
      <c r="U5940" s="71">
        <v>44608</v>
      </c>
      <c r="V5940" s="54" t="s">
        <v>256</v>
      </c>
      <c r="W5940" t="str">
        <f t="shared" si="92"/>
        <v>Feb-22</v>
      </c>
    </row>
    <row r="5941" spans="1:23" x14ac:dyDescent="0.25">
      <c r="A5941" s="54" t="s">
        <v>318</v>
      </c>
      <c r="B5941" s="54" t="s">
        <v>432</v>
      </c>
      <c r="C5941" s="54" t="s">
        <v>279</v>
      </c>
      <c r="D5941" s="54" t="s">
        <v>436</v>
      </c>
      <c r="E5941" s="54" t="s">
        <v>20794</v>
      </c>
      <c r="F5941" s="71">
        <v>44608</v>
      </c>
      <c r="G5941" s="72">
        <v>-36510.879999999997</v>
      </c>
      <c r="H5941" s="72">
        <v>-3105250.34</v>
      </c>
      <c r="I5941" s="54" t="s">
        <v>265</v>
      </c>
      <c r="J5941" s="54" t="s">
        <v>505</v>
      </c>
      <c r="K5941" s="54" t="s">
        <v>20792</v>
      </c>
      <c r="L5941" s="54" t="s">
        <v>20795</v>
      </c>
      <c r="M5941" s="54" t="s">
        <v>20794</v>
      </c>
      <c r="N5941" s="54" t="s">
        <v>256</v>
      </c>
      <c r="O5941" s="54" t="s">
        <v>256</v>
      </c>
      <c r="P5941" s="54" t="s">
        <v>451</v>
      </c>
      <c r="Q5941" s="54" t="s">
        <v>256</v>
      </c>
      <c r="R5941" s="54" t="s">
        <v>431</v>
      </c>
      <c r="S5941" s="71"/>
      <c r="T5941" s="54" t="s">
        <v>256</v>
      </c>
      <c r="U5941" s="71">
        <v>44608</v>
      </c>
      <c r="V5941" s="54" t="s">
        <v>256</v>
      </c>
      <c r="W5941" t="str">
        <f t="shared" si="92"/>
        <v>Feb-22</v>
      </c>
    </row>
    <row r="5942" spans="1:23" x14ac:dyDescent="0.25">
      <c r="A5942" s="54" t="s">
        <v>318</v>
      </c>
      <c r="B5942" s="54" t="s">
        <v>432</v>
      </c>
      <c r="C5942" s="54" t="s">
        <v>279</v>
      </c>
      <c r="D5942" s="54" t="s">
        <v>436</v>
      </c>
      <c r="E5942" s="54" t="s">
        <v>20796</v>
      </c>
      <c r="F5942" s="71">
        <v>44608</v>
      </c>
      <c r="G5942" s="72">
        <v>-41844.43</v>
      </c>
      <c r="H5942" s="72">
        <v>-3558868.77</v>
      </c>
      <c r="I5942" s="54" t="s">
        <v>265</v>
      </c>
      <c r="J5942" s="54" t="s">
        <v>505</v>
      </c>
      <c r="K5942" s="54" t="s">
        <v>20797</v>
      </c>
      <c r="L5942" s="54" t="s">
        <v>20798</v>
      </c>
      <c r="M5942" s="54" t="s">
        <v>20796</v>
      </c>
      <c r="N5942" s="54" t="s">
        <v>256</v>
      </c>
      <c r="O5942" s="54" t="s">
        <v>256</v>
      </c>
      <c r="P5942" s="54" t="s">
        <v>451</v>
      </c>
      <c r="Q5942" s="54" t="s">
        <v>256</v>
      </c>
      <c r="R5942" s="54" t="s">
        <v>431</v>
      </c>
      <c r="S5942" s="71"/>
      <c r="T5942" s="54" t="s">
        <v>256</v>
      </c>
      <c r="U5942" s="71">
        <v>44608</v>
      </c>
      <c r="V5942" s="54" t="s">
        <v>256</v>
      </c>
      <c r="W5942" t="str">
        <f t="shared" si="92"/>
        <v>Feb-22</v>
      </c>
    </row>
    <row r="5943" spans="1:23" x14ac:dyDescent="0.25">
      <c r="A5943" s="54" t="s">
        <v>318</v>
      </c>
      <c r="B5943" s="54" t="s">
        <v>432</v>
      </c>
      <c r="C5943" s="54" t="s">
        <v>263</v>
      </c>
      <c r="D5943" s="54" t="s">
        <v>429</v>
      </c>
      <c r="E5943" s="54" t="s">
        <v>20799</v>
      </c>
      <c r="F5943" s="71">
        <v>44608</v>
      </c>
      <c r="G5943" s="72">
        <v>3562.5</v>
      </c>
      <c r="H5943" s="72">
        <v>302990.63</v>
      </c>
      <c r="I5943" s="54" t="s">
        <v>265</v>
      </c>
      <c r="J5943" s="54" t="s">
        <v>505</v>
      </c>
      <c r="K5943" s="54" t="s">
        <v>18018</v>
      </c>
      <c r="L5943" s="54" t="s">
        <v>20800</v>
      </c>
      <c r="M5943" s="54" t="s">
        <v>20799</v>
      </c>
      <c r="N5943" s="54" t="s">
        <v>256</v>
      </c>
      <c r="O5943" s="54" t="s">
        <v>256</v>
      </c>
      <c r="P5943" s="54" t="s">
        <v>451</v>
      </c>
      <c r="Q5943" s="54" t="s">
        <v>256</v>
      </c>
      <c r="R5943" s="54" t="s">
        <v>431</v>
      </c>
      <c r="S5943" s="71"/>
      <c r="T5943" s="54" t="s">
        <v>256</v>
      </c>
      <c r="U5943" s="71">
        <v>44608</v>
      </c>
      <c r="V5943" s="54" t="s">
        <v>256</v>
      </c>
      <c r="W5943" t="str">
        <f t="shared" si="92"/>
        <v>Feb-22</v>
      </c>
    </row>
    <row r="5944" spans="1:23" x14ac:dyDescent="0.25">
      <c r="A5944" s="54" t="s">
        <v>318</v>
      </c>
      <c r="B5944" s="54" t="s">
        <v>432</v>
      </c>
      <c r="C5944" s="54" t="s">
        <v>263</v>
      </c>
      <c r="D5944" s="54" t="s">
        <v>429</v>
      </c>
      <c r="E5944" s="54" t="s">
        <v>20801</v>
      </c>
      <c r="F5944" s="71">
        <v>44608</v>
      </c>
      <c r="G5944" s="72">
        <v>12594.63</v>
      </c>
      <c r="H5944" s="72">
        <v>1071173.28</v>
      </c>
      <c r="I5944" s="54" t="s">
        <v>265</v>
      </c>
      <c r="J5944" s="54" t="s">
        <v>505</v>
      </c>
      <c r="K5944" s="54" t="s">
        <v>20792</v>
      </c>
      <c r="L5944" s="54" t="s">
        <v>20793</v>
      </c>
      <c r="M5944" s="54" t="s">
        <v>20801</v>
      </c>
      <c r="N5944" s="54" t="s">
        <v>256</v>
      </c>
      <c r="O5944" s="54" t="s">
        <v>256</v>
      </c>
      <c r="P5944" s="54" t="s">
        <v>451</v>
      </c>
      <c r="Q5944" s="54" t="s">
        <v>256</v>
      </c>
      <c r="R5944" s="54" t="s">
        <v>431</v>
      </c>
      <c r="S5944" s="71"/>
      <c r="T5944" s="54" t="s">
        <v>256</v>
      </c>
      <c r="U5944" s="71">
        <v>44608</v>
      </c>
      <c r="V5944" s="54" t="s">
        <v>256</v>
      </c>
      <c r="W5944" t="str">
        <f t="shared" si="92"/>
        <v>Feb-22</v>
      </c>
    </row>
    <row r="5945" spans="1:23" x14ac:dyDescent="0.25">
      <c r="A5945" s="54" t="s">
        <v>318</v>
      </c>
      <c r="B5945" s="54" t="s">
        <v>432</v>
      </c>
      <c r="C5945" s="54" t="s">
        <v>263</v>
      </c>
      <c r="D5945" s="54" t="s">
        <v>429</v>
      </c>
      <c r="E5945" s="54" t="s">
        <v>20802</v>
      </c>
      <c r="F5945" s="71">
        <v>44608</v>
      </c>
      <c r="G5945" s="72">
        <v>36510.879999999997</v>
      </c>
      <c r="H5945" s="72">
        <v>3105250.34</v>
      </c>
      <c r="I5945" s="54" t="s">
        <v>265</v>
      </c>
      <c r="J5945" s="54" t="s">
        <v>505</v>
      </c>
      <c r="K5945" s="54" t="s">
        <v>20792</v>
      </c>
      <c r="L5945" s="54" t="s">
        <v>20795</v>
      </c>
      <c r="M5945" s="54" t="s">
        <v>20802</v>
      </c>
      <c r="N5945" s="54" t="s">
        <v>256</v>
      </c>
      <c r="O5945" s="54" t="s">
        <v>256</v>
      </c>
      <c r="P5945" s="54" t="s">
        <v>451</v>
      </c>
      <c r="Q5945" s="54" t="s">
        <v>256</v>
      </c>
      <c r="R5945" s="54" t="s">
        <v>431</v>
      </c>
      <c r="S5945" s="71"/>
      <c r="T5945" s="54" t="s">
        <v>256</v>
      </c>
      <c r="U5945" s="71">
        <v>44608</v>
      </c>
      <c r="V5945" s="54" t="s">
        <v>256</v>
      </c>
      <c r="W5945" t="str">
        <f t="shared" si="92"/>
        <v>Feb-22</v>
      </c>
    </row>
    <row r="5946" spans="1:23" x14ac:dyDescent="0.25">
      <c r="A5946" s="54" t="s">
        <v>318</v>
      </c>
      <c r="B5946" s="54" t="s">
        <v>432</v>
      </c>
      <c r="C5946" s="54" t="s">
        <v>263</v>
      </c>
      <c r="D5946" s="54" t="s">
        <v>429</v>
      </c>
      <c r="E5946" s="54" t="s">
        <v>20803</v>
      </c>
      <c r="F5946" s="71">
        <v>44608</v>
      </c>
      <c r="G5946" s="72">
        <v>41844.43</v>
      </c>
      <c r="H5946" s="72">
        <v>3558868.77</v>
      </c>
      <c r="I5946" s="54" t="s">
        <v>265</v>
      </c>
      <c r="J5946" s="54" t="s">
        <v>505</v>
      </c>
      <c r="K5946" s="54" t="s">
        <v>20797</v>
      </c>
      <c r="L5946" s="54" t="s">
        <v>20798</v>
      </c>
      <c r="M5946" s="54" t="s">
        <v>20803</v>
      </c>
      <c r="N5946" s="54" t="s">
        <v>256</v>
      </c>
      <c r="O5946" s="54" t="s">
        <v>256</v>
      </c>
      <c r="P5946" s="54" t="s">
        <v>451</v>
      </c>
      <c r="Q5946" s="54" t="s">
        <v>256</v>
      </c>
      <c r="R5946" s="54" t="s">
        <v>431</v>
      </c>
      <c r="S5946" s="71"/>
      <c r="T5946" s="54" t="s">
        <v>256</v>
      </c>
      <c r="U5946" s="71">
        <v>44608</v>
      </c>
      <c r="V5946" s="54" t="s">
        <v>256</v>
      </c>
      <c r="W5946" t="str">
        <f t="shared" si="92"/>
        <v>Feb-22</v>
      </c>
    </row>
    <row r="5947" spans="1:23" x14ac:dyDescent="0.25">
      <c r="A5947" s="54" t="s">
        <v>318</v>
      </c>
      <c r="B5947" s="54" t="s">
        <v>432</v>
      </c>
      <c r="C5947" s="54" t="s">
        <v>263</v>
      </c>
      <c r="D5947" s="54" t="s">
        <v>429</v>
      </c>
      <c r="E5947" s="54" t="s">
        <v>20804</v>
      </c>
      <c r="F5947" s="71">
        <v>44608</v>
      </c>
      <c r="G5947" s="72">
        <v>17211.939999999999</v>
      </c>
      <c r="H5947" s="72">
        <v>1463875.5</v>
      </c>
      <c r="I5947" s="54" t="s">
        <v>265</v>
      </c>
      <c r="J5947" s="54" t="s">
        <v>505</v>
      </c>
      <c r="K5947" s="54" t="s">
        <v>20805</v>
      </c>
      <c r="L5947" s="54" t="s">
        <v>20806</v>
      </c>
      <c r="M5947" s="54" t="s">
        <v>20804</v>
      </c>
      <c r="N5947" s="54" t="s">
        <v>256</v>
      </c>
      <c r="O5947" s="54" t="s">
        <v>256</v>
      </c>
      <c r="P5947" s="54" t="s">
        <v>451</v>
      </c>
      <c r="Q5947" s="54" t="s">
        <v>256</v>
      </c>
      <c r="R5947" s="54" t="s">
        <v>431</v>
      </c>
      <c r="S5947" s="71"/>
      <c r="T5947" s="54" t="s">
        <v>256</v>
      </c>
      <c r="U5947" s="71">
        <v>44608</v>
      </c>
      <c r="V5947" s="54" t="s">
        <v>256</v>
      </c>
      <c r="W5947" t="str">
        <f t="shared" si="92"/>
        <v>Feb-22</v>
      </c>
    </row>
    <row r="5948" spans="1:23" x14ac:dyDescent="0.25">
      <c r="A5948" s="54" t="s">
        <v>318</v>
      </c>
      <c r="B5948" s="54" t="s">
        <v>432</v>
      </c>
      <c r="C5948" s="54" t="s">
        <v>263</v>
      </c>
      <c r="D5948" s="54" t="s">
        <v>429</v>
      </c>
      <c r="E5948" s="54" t="s">
        <v>20807</v>
      </c>
      <c r="F5948" s="71">
        <v>44609</v>
      </c>
      <c r="G5948" s="72">
        <v>12594.63</v>
      </c>
      <c r="H5948" s="72">
        <v>1071173.28</v>
      </c>
      <c r="I5948" s="54" t="s">
        <v>265</v>
      </c>
      <c r="J5948" s="54" t="s">
        <v>20808</v>
      </c>
      <c r="K5948" s="54" t="s">
        <v>20792</v>
      </c>
      <c r="L5948" s="54" t="s">
        <v>20793</v>
      </c>
      <c r="M5948" s="54" t="s">
        <v>20807</v>
      </c>
      <c r="N5948" s="54" t="s">
        <v>256</v>
      </c>
      <c r="O5948" s="54" t="s">
        <v>256</v>
      </c>
      <c r="P5948" s="54" t="s">
        <v>451</v>
      </c>
      <c r="Q5948" s="54" t="s">
        <v>256</v>
      </c>
      <c r="R5948" s="54" t="s">
        <v>431</v>
      </c>
      <c r="S5948" s="71"/>
      <c r="T5948" s="54" t="s">
        <v>256</v>
      </c>
      <c r="U5948" s="71">
        <v>44609</v>
      </c>
      <c r="V5948" s="54" t="s">
        <v>256</v>
      </c>
      <c r="W5948" t="str">
        <f t="shared" si="92"/>
        <v>Feb-22</v>
      </c>
    </row>
    <row r="5949" spans="1:23" x14ac:dyDescent="0.25">
      <c r="A5949" s="54" t="s">
        <v>318</v>
      </c>
      <c r="B5949" s="54" t="s">
        <v>432</v>
      </c>
      <c r="C5949" s="54" t="s">
        <v>263</v>
      </c>
      <c r="D5949" s="54" t="s">
        <v>429</v>
      </c>
      <c r="E5949" s="54" t="s">
        <v>20809</v>
      </c>
      <c r="F5949" s="71">
        <v>44609</v>
      </c>
      <c r="G5949" s="72">
        <v>36510.879999999997</v>
      </c>
      <c r="H5949" s="72">
        <v>3105250.34</v>
      </c>
      <c r="I5949" s="54" t="s">
        <v>265</v>
      </c>
      <c r="J5949" s="54" t="s">
        <v>20808</v>
      </c>
      <c r="K5949" s="54" t="s">
        <v>20792</v>
      </c>
      <c r="L5949" s="54" t="s">
        <v>20795</v>
      </c>
      <c r="M5949" s="54" t="s">
        <v>20809</v>
      </c>
      <c r="N5949" s="54" t="s">
        <v>256</v>
      </c>
      <c r="O5949" s="54" t="s">
        <v>256</v>
      </c>
      <c r="P5949" s="54" t="s">
        <v>451</v>
      </c>
      <c r="Q5949" s="54" t="s">
        <v>256</v>
      </c>
      <c r="R5949" s="54" t="s">
        <v>431</v>
      </c>
      <c r="S5949" s="71"/>
      <c r="T5949" s="54" t="s">
        <v>256</v>
      </c>
      <c r="U5949" s="71">
        <v>44609</v>
      </c>
      <c r="V5949" s="54" t="s">
        <v>256</v>
      </c>
      <c r="W5949" t="str">
        <f t="shared" si="92"/>
        <v>Feb-22</v>
      </c>
    </row>
    <row r="5950" spans="1:23" x14ac:dyDescent="0.25">
      <c r="A5950" s="54" t="s">
        <v>318</v>
      </c>
      <c r="B5950" s="54" t="s">
        <v>432</v>
      </c>
      <c r="C5950" s="54" t="s">
        <v>263</v>
      </c>
      <c r="D5950" s="54" t="s">
        <v>429</v>
      </c>
      <c r="E5950" s="54" t="s">
        <v>20810</v>
      </c>
      <c r="F5950" s="71">
        <v>44609</v>
      </c>
      <c r="G5950" s="72">
        <v>41844.43</v>
      </c>
      <c r="H5950" s="72">
        <v>3558868.77</v>
      </c>
      <c r="I5950" s="54" t="s">
        <v>265</v>
      </c>
      <c r="J5950" s="54" t="s">
        <v>20808</v>
      </c>
      <c r="K5950" s="54" t="s">
        <v>20797</v>
      </c>
      <c r="L5950" s="54" t="s">
        <v>20798</v>
      </c>
      <c r="M5950" s="54" t="s">
        <v>20810</v>
      </c>
      <c r="N5950" s="54" t="s">
        <v>256</v>
      </c>
      <c r="O5950" s="54" t="s">
        <v>256</v>
      </c>
      <c r="P5950" s="54" t="s">
        <v>451</v>
      </c>
      <c r="Q5950" s="54" t="s">
        <v>256</v>
      </c>
      <c r="R5950" s="54" t="s">
        <v>431</v>
      </c>
      <c r="S5950" s="71"/>
      <c r="T5950" s="54" t="s">
        <v>256</v>
      </c>
      <c r="U5950" s="71">
        <v>44609</v>
      </c>
      <c r="V5950" s="54" t="s">
        <v>256</v>
      </c>
      <c r="W5950" t="str">
        <f t="shared" si="92"/>
        <v>Feb-22</v>
      </c>
    </row>
    <row r="5951" spans="1:23" x14ac:dyDescent="0.25">
      <c r="A5951" s="54" t="s">
        <v>317</v>
      </c>
      <c r="B5951" s="54" t="s">
        <v>432</v>
      </c>
      <c r="C5951" s="54" t="s">
        <v>263</v>
      </c>
      <c r="D5951" s="54" t="s">
        <v>429</v>
      </c>
      <c r="E5951" s="54" t="s">
        <v>20811</v>
      </c>
      <c r="F5951" s="71">
        <v>44616</v>
      </c>
      <c r="G5951" s="72">
        <v>6990.98</v>
      </c>
      <c r="H5951" s="72">
        <v>594582.85</v>
      </c>
      <c r="I5951" s="54" t="s">
        <v>265</v>
      </c>
      <c r="J5951" s="54" t="s">
        <v>293</v>
      </c>
      <c r="K5951" s="54" t="s">
        <v>20812</v>
      </c>
      <c r="L5951" s="54" t="s">
        <v>20813</v>
      </c>
      <c r="M5951" s="54" t="s">
        <v>20811</v>
      </c>
      <c r="N5951" s="54" t="s">
        <v>256</v>
      </c>
      <c r="O5951" s="54" t="s">
        <v>256</v>
      </c>
      <c r="P5951" s="54" t="s">
        <v>275</v>
      </c>
      <c r="Q5951" s="54" t="s">
        <v>256</v>
      </c>
      <c r="R5951" s="54" t="s">
        <v>431</v>
      </c>
      <c r="S5951" s="71"/>
      <c r="T5951" s="54" t="s">
        <v>256</v>
      </c>
      <c r="U5951" s="71">
        <v>44616</v>
      </c>
      <c r="V5951" s="54" t="s">
        <v>256</v>
      </c>
      <c r="W5951" t="str">
        <f t="shared" si="92"/>
        <v>Feb-22</v>
      </c>
    </row>
    <row r="5952" spans="1:23" x14ac:dyDescent="0.25">
      <c r="A5952" s="54" t="s">
        <v>317</v>
      </c>
      <c r="B5952" s="54" t="s">
        <v>432</v>
      </c>
      <c r="C5952" s="54" t="s">
        <v>263</v>
      </c>
      <c r="D5952" s="54" t="s">
        <v>429</v>
      </c>
      <c r="E5952" s="54" t="s">
        <v>20814</v>
      </c>
      <c r="F5952" s="71">
        <v>44607</v>
      </c>
      <c r="G5952" s="72">
        <v>496.8</v>
      </c>
      <c r="H5952" s="72">
        <v>42252.84</v>
      </c>
      <c r="I5952" s="54" t="s">
        <v>265</v>
      </c>
      <c r="J5952" s="54" t="s">
        <v>293</v>
      </c>
      <c r="K5952" s="54" t="s">
        <v>20815</v>
      </c>
      <c r="L5952" s="54" t="s">
        <v>20816</v>
      </c>
      <c r="M5952" s="54" t="s">
        <v>20814</v>
      </c>
      <c r="N5952" s="54" t="s">
        <v>256</v>
      </c>
      <c r="O5952" s="54" t="s">
        <v>256</v>
      </c>
      <c r="P5952" s="54" t="s">
        <v>275</v>
      </c>
      <c r="Q5952" s="54" t="s">
        <v>256</v>
      </c>
      <c r="R5952" s="54" t="s">
        <v>431</v>
      </c>
      <c r="S5952" s="71"/>
      <c r="T5952" s="54" t="s">
        <v>256</v>
      </c>
      <c r="U5952" s="71">
        <v>44607</v>
      </c>
      <c r="V5952" s="54" t="s">
        <v>256</v>
      </c>
      <c r="W5952" t="str">
        <f t="shared" si="92"/>
        <v>Feb-22</v>
      </c>
    </row>
    <row r="5953" spans="1:23" x14ac:dyDescent="0.25">
      <c r="A5953" s="54" t="s">
        <v>317</v>
      </c>
      <c r="B5953" s="54" t="s">
        <v>432</v>
      </c>
      <c r="C5953" s="54" t="s">
        <v>263</v>
      </c>
      <c r="D5953" s="54" t="s">
        <v>429</v>
      </c>
      <c r="E5953" s="54" t="s">
        <v>20817</v>
      </c>
      <c r="F5953" s="71">
        <v>44608</v>
      </c>
      <c r="G5953" s="72">
        <v>42</v>
      </c>
      <c r="H5953" s="72">
        <v>3572.1</v>
      </c>
      <c r="I5953" s="54" t="s">
        <v>265</v>
      </c>
      <c r="J5953" s="54" t="s">
        <v>293</v>
      </c>
      <c r="K5953" s="54" t="s">
        <v>20818</v>
      </c>
      <c r="L5953" s="54" t="s">
        <v>20819</v>
      </c>
      <c r="M5953" s="54" t="s">
        <v>20817</v>
      </c>
      <c r="N5953" s="54" t="s">
        <v>256</v>
      </c>
      <c r="O5953" s="54" t="s">
        <v>256</v>
      </c>
      <c r="P5953" s="54" t="s">
        <v>275</v>
      </c>
      <c r="Q5953" s="54" t="s">
        <v>256</v>
      </c>
      <c r="R5953" s="54" t="s">
        <v>431</v>
      </c>
      <c r="S5953" s="71"/>
      <c r="T5953" s="54" t="s">
        <v>256</v>
      </c>
      <c r="U5953" s="71">
        <v>44608</v>
      </c>
      <c r="V5953" s="54" t="s">
        <v>256</v>
      </c>
      <c r="W5953" t="str">
        <f t="shared" si="92"/>
        <v>Feb-22</v>
      </c>
    </row>
    <row r="5954" spans="1:23" x14ac:dyDescent="0.25">
      <c r="A5954" s="54" t="s">
        <v>317</v>
      </c>
      <c r="B5954" s="54" t="s">
        <v>432</v>
      </c>
      <c r="C5954" s="54" t="s">
        <v>263</v>
      </c>
      <c r="D5954" s="54" t="s">
        <v>429</v>
      </c>
      <c r="E5954" s="54" t="s">
        <v>20820</v>
      </c>
      <c r="F5954" s="71">
        <v>44614</v>
      </c>
      <c r="G5954" s="72">
        <v>450.95</v>
      </c>
      <c r="H5954" s="72">
        <v>38353.300000000003</v>
      </c>
      <c r="I5954" s="54" t="s">
        <v>265</v>
      </c>
      <c r="J5954" s="54" t="s">
        <v>293</v>
      </c>
      <c r="K5954" s="54" t="s">
        <v>20821</v>
      </c>
      <c r="L5954" s="54" t="s">
        <v>20822</v>
      </c>
      <c r="M5954" s="54" t="s">
        <v>20820</v>
      </c>
      <c r="N5954" s="54" t="s">
        <v>256</v>
      </c>
      <c r="O5954" s="54" t="s">
        <v>256</v>
      </c>
      <c r="P5954" s="54" t="s">
        <v>275</v>
      </c>
      <c r="Q5954" s="54" t="s">
        <v>256</v>
      </c>
      <c r="R5954" s="54" t="s">
        <v>431</v>
      </c>
      <c r="S5954" s="71"/>
      <c r="T5954" s="54" t="s">
        <v>256</v>
      </c>
      <c r="U5954" s="71">
        <v>44614</v>
      </c>
      <c r="V5954" s="54" t="s">
        <v>256</v>
      </c>
      <c r="W5954" t="str">
        <f t="shared" si="92"/>
        <v>Feb-22</v>
      </c>
    </row>
    <row r="5955" spans="1:23" x14ac:dyDescent="0.25">
      <c r="A5955" s="54" t="s">
        <v>317</v>
      </c>
      <c r="B5955" s="54" t="s">
        <v>432</v>
      </c>
      <c r="C5955" s="54" t="s">
        <v>263</v>
      </c>
      <c r="D5955" s="54" t="s">
        <v>429</v>
      </c>
      <c r="E5955" s="54" t="s">
        <v>20823</v>
      </c>
      <c r="F5955" s="71">
        <v>44616</v>
      </c>
      <c r="G5955" s="72">
        <v>21</v>
      </c>
      <c r="H5955" s="72">
        <v>1786.05</v>
      </c>
      <c r="I5955" s="54" t="s">
        <v>265</v>
      </c>
      <c r="J5955" s="54" t="s">
        <v>293</v>
      </c>
      <c r="K5955" s="54" t="s">
        <v>20824</v>
      </c>
      <c r="L5955" s="54" t="s">
        <v>20825</v>
      </c>
      <c r="M5955" s="54" t="s">
        <v>20823</v>
      </c>
      <c r="N5955" s="54" t="s">
        <v>256</v>
      </c>
      <c r="O5955" s="54" t="s">
        <v>256</v>
      </c>
      <c r="P5955" s="54" t="s">
        <v>275</v>
      </c>
      <c r="Q5955" s="54" t="s">
        <v>256</v>
      </c>
      <c r="R5955" s="54" t="s">
        <v>431</v>
      </c>
      <c r="S5955" s="71"/>
      <c r="T5955" s="54" t="s">
        <v>256</v>
      </c>
      <c r="U5955" s="71">
        <v>44616</v>
      </c>
      <c r="V5955" s="54" t="s">
        <v>256</v>
      </c>
      <c r="W5955" t="str">
        <f t="shared" si="92"/>
        <v>Feb-22</v>
      </c>
    </row>
    <row r="5956" spans="1:23" x14ac:dyDescent="0.25">
      <c r="A5956" s="54" t="s">
        <v>317</v>
      </c>
      <c r="B5956" s="54" t="s">
        <v>432</v>
      </c>
      <c r="C5956" s="54" t="s">
        <v>263</v>
      </c>
      <c r="D5956" s="54" t="s">
        <v>429</v>
      </c>
      <c r="E5956" s="54" t="s">
        <v>20826</v>
      </c>
      <c r="F5956" s="71">
        <v>44614</v>
      </c>
      <c r="G5956" s="72">
        <v>3.4</v>
      </c>
      <c r="H5956" s="72">
        <v>289.17</v>
      </c>
      <c r="I5956" s="54" t="s">
        <v>265</v>
      </c>
      <c r="J5956" s="54" t="s">
        <v>293</v>
      </c>
      <c r="K5956" s="54" t="s">
        <v>20827</v>
      </c>
      <c r="L5956" s="54" t="s">
        <v>20828</v>
      </c>
      <c r="M5956" s="54" t="s">
        <v>20826</v>
      </c>
      <c r="N5956" s="54" t="s">
        <v>256</v>
      </c>
      <c r="O5956" s="54" t="s">
        <v>256</v>
      </c>
      <c r="P5956" s="54" t="s">
        <v>275</v>
      </c>
      <c r="Q5956" s="54" t="s">
        <v>256</v>
      </c>
      <c r="R5956" s="54" t="s">
        <v>431</v>
      </c>
      <c r="S5956" s="71"/>
      <c r="T5956" s="54" t="s">
        <v>256</v>
      </c>
      <c r="U5956" s="71">
        <v>44614</v>
      </c>
      <c r="V5956" s="54" t="s">
        <v>256</v>
      </c>
      <c r="W5956" t="str">
        <f t="shared" si="92"/>
        <v>Feb-22</v>
      </c>
    </row>
    <row r="5957" spans="1:23" x14ac:dyDescent="0.25">
      <c r="A5957" s="54" t="s">
        <v>317</v>
      </c>
      <c r="B5957" s="54" t="s">
        <v>432</v>
      </c>
      <c r="C5957" s="54" t="s">
        <v>263</v>
      </c>
      <c r="D5957" s="54" t="s">
        <v>429</v>
      </c>
      <c r="E5957" s="54" t="s">
        <v>20829</v>
      </c>
      <c r="F5957" s="71">
        <v>44614</v>
      </c>
      <c r="G5957" s="72">
        <v>1.7</v>
      </c>
      <c r="H5957" s="72">
        <v>144.59</v>
      </c>
      <c r="I5957" s="54" t="s">
        <v>265</v>
      </c>
      <c r="J5957" s="54" t="s">
        <v>293</v>
      </c>
      <c r="K5957" s="54" t="s">
        <v>20830</v>
      </c>
      <c r="L5957" s="54" t="s">
        <v>20831</v>
      </c>
      <c r="M5957" s="54" t="s">
        <v>20829</v>
      </c>
      <c r="N5957" s="54" t="s">
        <v>256</v>
      </c>
      <c r="O5957" s="54" t="s">
        <v>256</v>
      </c>
      <c r="P5957" s="54" t="s">
        <v>275</v>
      </c>
      <c r="Q5957" s="54" t="s">
        <v>256</v>
      </c>
      <c r="R5957" s="54" t="s">
        <v>431</v>
      </c>
      <c r="S5957" s="71"/>
      <c r="T5957" s="54" t="s">
        <v>256</v>
      </c>
      <c r="U5957" s="71">
        <v>44614</v>
      </c>
      <c r="V5957" s="54" t="s">
        <v>256</v>
      </c>
      <c r="W5957" t="str">
        <f t="shared" ref="W5957:W6020" si="93">TEXT(F5957,"MMM-YY")</f>
        <v>Feb-22</v>
      </c>
    </row>
    <row r="5958" spans="1:23" x14ac:dyDescent="0.25">
      <c r="A5958" s="54" t="s">
        <v>317</v>
      </c>
      <c r="B5958" s="54" t="s">
        <v>432</v>
      </c>
      <c r="C5958" s="54" t="s">
        <v>263</v>
      </c>
      <c r="D5958" s="54" t="s">
        <v>429</v>
      </c>
      <c r="E5958" s="54" t="s">
        <v>20832</v>
      </c>
      <c r="F5958" s="71">
        <v>44614</v>
      </c>
      <c r="G5958" s="72">
        <v>90.72</v>
      </c>
      <c r="H5958" s="72">
        <v>7715.74</v>
      </c>
      <c r="I5958" s="54" t="s">
        <v>265</v>
      </c>
      <c r="J5958" s="54" t="s">
        <v>293</v>
      </c>
      <c r="K5958" s="54" t="s">
        <v>20833</v>
      </c>
      <c r="L5958" s="54" t="s">
        <v>20834</v>
      </c>
      <c r="M5958" s="54" t="s">
        <v>20832</v>
      </c>
      <c r="N5958" s="54" t="s">
        <v>256</v>
      </c>
      <c r="O5958" s="54" t="s">
        <v>256</v>
      </c>
      <c r="P5958" s="54" t="s">
        <v>275</v>
      </c>
      <c r="Q5958" s="54" t="s">
        <v>256</v>
      </c>
      <c r="R5958" s="54" t="s">
        <v>431</v>
      </c>
      <c r="S5958" s="71"/>
      <c r="T5958" s="54" t="s">
        <v>256</v>
      </c>
      <c r="U5958" s="71">
        <v>44614</v>
      </c>
      <c r="V5958" s="54" t="s">
        <v>256</v>
      </c>
      <c r="W5958" t="str">
        <f t="shared" si="93"/>
        <v>Feb-22</v>
      </c>
    </row>
    <row r="5959" spans="1:23" x14ac:dyDescent="0.25">
      <c r="A5959" s="54" t="s">
        <v>317</v>
      </c>
      <c r="B5959" s="54" t="s">
        <v>432</v>
      </c>
      <c r="C5959" s="54" t="s">
        <v>263</v>
      </c>
      <c r="D5959" s="54" t="s">
        <v>429</v>
      </c>
      <c r="E5959" s="54" t="s">
        <v>20835</v>
      </c>
      <c r="F5959" s="71">
        <v>44616</v>
      </c>
      <c r="G5959" s="72">
        <v>1168.42</v>
      </c>
      <c r="H5959" s="72">
        <v>99374.12</v>
      </c>
      <c r="I5959" s="54" t="s">
        <v>265</v>
      </c>
      <c r="J5959" s="54" t="s">
        <v>293</v>
      </c>
      <c r="K5959" s="54" t="s">
        <v>20836</v>
      </c>
      <c r="L5959" s="54" t="s">
        <v>20837</v>
      </c>
      <c r="M5959" s="54" t="s">
        <v>20835</v>
      </c>
      <c r="N5959" s="54" t="s">
        <v>256</v>
      </c>
      <c r="O5959" s="54" t="s">
        <v>256</v>
      </c>
      <c r="P5959" s="54" t="s">
        <v>275</v>
      </c>
      <c r="Q5959" s="54" t="s">
        <v>256</v>
      </c>
      <c r="R5959" s="54" t="s">
        <v>431</v>
      </c>
      <c r="S5959" s="71"/>
      <c r="T5959" s="54" t="s">
        <v>256</v>
      </c>
      <c r="U5959" s="71">
        <v>44616</v>
      </c>
      <c r="V5959" s="54" t="s">
        <v>256</v>
      </c>
      <c r="W5959" t="str">
        <f t="shared" si="93"/>
        <v>Feb-22</v>
      </c>
    </row>
    <row r="5960" spans="1:23" x14ac:dyDescent="0.25">
      <c r="A5960" s="54" t="s">
        <v>317</v>
      </c>
      <c r="B5960" s="54" t="s">
        <v>432</v>
      </c>
      <c r="C5960" s="54" t="s">
        <v>263</v>
      </c>
      <c r="D5960" s="54" t="s">
        <v>429</v>
      </c>
      <c r="E5960" s="54" t="s">
        <v>20838</v>
      </c>
      <c r="F5960" s="71">
        <v>44616</v>
      </c>
      <c r="G5960" s="72">
        <v>3.6</v>
      </c>
      <c r="H5960" s="72">
        <v>306.18</v>
      </c>
      <c r="I5960" s="54" t="s">
        <v>265</v>
      </c>
      <c r="J5960" s="54" t="s">
        <v>293</v>
      </c>
      <c r="K5960" s="54" t="s">
        <v>20839</v>
      </c>
      <c r="L5960" s="54" t="s">
        <v>20840</v>
      </c>
      <c r="M5960" s="54" t="s">
        <v>20838</v>
      </c>
      <c r="N5960" s="54" t="s">
        <v>256</v>
      </c>
      <c r="O5960" s="54" t="s">
        <v>256</v>
      </c>
      <c r="P5960" s="54" t="s">
        <v>275</v>
      </c>
      <c r="Q5960" s="54" t="s">
        <v>256</v>
      </c>
      <c r="R5960" s="54" t="s">
        <v>431</v>
      </c>
      <c r="S5960" s="71"/>
      <c r="T5960" s="54" t="s">
        <v>256</v>
      </c>
      <c r="U5960" s="71">
        <v>44616</v>
      </c>
      <c r="V5960" s="54" t="s">
        <v>256</v>
      </c>
      <c r="W5960" t="str">
        <f t="shared" si="93"/>
        <v>Feb-22</v>
      </c>
    </row>
    <row r="5961" spans="1:23" x14ac:dyDescent="0.25">
      <c r="A5961" s="54" t="s">
        <v>317</v>
      </c>
      <c r="B5961" s="54" t="s">
        <v>432</v>
      </c>
      <c r="C5961" s="54" t="s">
        <v>263</v>
      </c>
      <c r="D5961" s="54" t="s">
        <v>429</v>
      </c>
      <c r="E5961" s="54" t="s">
        <v>20841</v>
      </c>
      <c r="F5961" s="71">
        <v>44618</v>
      </c>
      <c r="G5961" s="72">
        <v>1154.1600000000001</v>
      </c>
      <c r="H5961" s="72">
        <v>98161.31</v>
      </c>
      <c r="I5961" s="54" t="s">
        <v>265</v>
      </c>
      <c r="J5961" s="54" t="s">
        <v>293</v>
      </c>
      <c r="K5961" s="54" t="s">
        <v>20842</v>
      </c>
      <c r="L5961" s="54" t="s">
        <v>20843</v>
      </c>
      <c r="M5961" s="54" t="s">
        <v>20841</v>
      </c>
      <c r="N5961" s="54" t="s">
        <v>256</v>
      </c>
      <c r="O5961" s="54" t="s">
        <v>256</v>
      </c>
      <c r="P5961" s="54" t="s">
        <v>275</v>
      </c>
      <c r="Q5961" s="54" t="s">
        <v>256</v>
      </c>
      <c r="R5961" s="54" t="s">
        <v>431</v>
      </c>
      <c r="S5961" s="71"/>
      <c r="T5961" s="54" t="s">
        <v>256</v>
      </c>
      <c r="U5961" s="71">
        <v>44618</v>
      </c>
      <c r="V5961" s="54" t="s">
        <v>256</v>
      </c>
      <c r="W5961" t="str">
        <f t="shared" si="93"/>
        <v>Feb-22</v>
      </c>
    </row>
    <row r="5962" spans="1:23" x14ac:dyDescent="0.25">
      <c r="A5962" s="54" t="s">
        <v>317</v>
      </c>
      <c r="B5962" s="54" t="s">
        <v>432</v>
      </c>
      <c r="C5962" s="54" t="s">
        <v>263</v>
      </c>
      <c r="D5962" s="54" t="s">
        <v>429</v>
      </c>
      <c r="E5962" s="54" t="s">
        <v>20844</v>
      </c>
      <c r="F5962" s="71">
        <v>44618</v>
      </c>
      <c r="G5962" s="72">
        <v>45.5</v>
      </c>
      <c r="H5962" s="72">
        <v>3869.78</v>
      </c>
      <c r="I5962" s="54" t="s">
        <v>265</v>
      </c>
      <c r="J5962" s="54" t="s">
        <v>293</v>
      </c>
      <c r="K5962" s="54" t="s">
        <v>20845</v>
      </c>
      <c r="L5962" s="54" t="s">
        <v>20846</v>
      </c>
      <c r="M5962" s="54" t="s">
        <v>20844</v>
      </c>
      <c r="N5962" s="54" t="s">
        <v>256</v>
      </c>
      <c r="O5962" s="54" t="s">
        <v>256</v>
      </c>
      <c r="P5962" s="54" t="s">
        <v>275</v>
      </c>
      <c r="Q5962" s="54" t="s">
        <v>256</v>
      </c>
      <c r="R5962" s="54" t="s">
        <v>431</v>
      </c>
      <c r="S5962" s="71"/>
      <c r="T5962" s="54" t="s">
        <v>256</v>
      </c>
      <c r="U5962" s="71">
        <v>44618</v>
      </c>
      <c r="V5962" s="54" t="s">
        <v>256</v>
      </c>
      <c r="W5962" t="str">
        <f t="shared" si="93"/>
        <v>Feb-22</v>
      </c>
    </row>
    <row r="5963" spans="1:23" x14ac:dyDescent="0.25">
      <c r="A5963" s="54" t="s">
        <v>317</v>
      </c>
      <c r="B5963" s="54" t="s">
        <v>432</v>
      </c>
      <c r="C5963" s="54" t="s">
        <v>263</v>
      </c>
      <c r="D5963" s="54" t="s">
        <v>429</v>
      </c>
      <c r="E5963" s="54" t="s">
        <v>20847</v>
      </c>
      <c r="F5963" s="71">
        <v>44618</v>
      </c>
      <c r="G5963" s="72">
        <v>1021.68</v>
      </c>
      <c r="H5963" s="72">
        <v>86893.88</v>
      </c>
      <c r="I5963" s="54" t="s">
        <v>265</v>
      </c>
      <c r="J5963" s="54" t="s">
        <v>293</v>
      </c>
      <c r="K5963" s="54" t="s">
        <v>20848</v>
      </c>
      <c r="L5963" s="54" t="s">
        <v>20849</v>
      </c>
      <c r="M5963" s="54" t="s">
        <v>20847</v>
      </c>
      <c r="N5963" s="54" t="s">
        <v>256</v>
      </c>
      <c r="O5963" s="54" t="s">
        <v>256</v>
      </c>
      <c r="P5963" s="54" t="s">
        <v>275</v>
      </c>
      <c r="Q5963" s="54" t="s">
        <v>256</v>
      </c>
      <c r="R5963" s="54" t="s">
        <v>431</v>
      </c>
      <c r="S5963" s="71"/>
      <c r="T5963" s="54" t="s">
        <v>256</v>
      </c>
      <c r="U5963" s="71">
        <v>44618</v>
      </c>
      <c r="V5963" s="54" t="s">
        <v>256</v>
      </c>
      <c r="W5963" t="str">
        <f t="shared" si="93"/>
        <v>Feb-22</v>
      </c>
    </row>
    <row r="5964" spans="1:23" x14ac:dyDescent="0.25">
      <c r="A5964" s="54" t="s">
        <v>317</v>
      </c>
      <c r="B5964" s="54" t="s">
        <v>432</v>
      </c>
      <c r="C5964" s="54" t="s">
        <v>263</v>
      </c>
      <c r="D5964" s="54" t="s">
        <v>429</v>
      </c>
      <c r="E5964" s="54" t="s">
        <v>20850</v>
      </c>
      <c r="F5964" s="71">
        <v>44616</v>
      </c>
      <c r="G5964" s="72">
        <v>11885.08</v>
      </c>
      <c r="H5964" s="72">
        <v>1010826.05</v>
      </c>
      <c r="I5964" s="54" t="s">
        <v>265</v>
      </c>
      <c r="J5964" s="54" t="s">
        <v>293</v>
      </c>
      <c r="K5964" s="54" t="s">
        <v>20851</v>
      </c>
      <c r="L5964" s="54" t="s">
        <v>20852</v>
      </c>
      <c r="M5964" s="54" t="s">
        <v>20850</v>
      </c>
      <c r="N5964" s="54" t="s">
        <v>256</v>
      </c>
      <c r="O5964" s="54" t="s">
        <v>256</v>
      </c>
      <c r="P5964" s="54" t="s">
        <v>275</v>
      </c>
      <c r="Q5964" s="54" t="s">
        <v>256</v>
      </c>
      <c r="R5964" s="54" t="s">
        <v>431</v>
      </c>
      <c r="S5964" s="71"/>
      <c r="T5964" s="54" t="s">
        <v>256</v>
      </c>
      <c r="U5964" s="71">
        <v>44616</v>
      </c>
      <c r="V5964" s="54" t="s">
        <v>256</v>
      </c>
      <c r="W5964" t="str">
        <f t="shared" si="93"/>
        <v>Feb-22</v>
      </c>
    </row>
    <row r="5965" spans="1:23" x14ac:dyDescent="0.25">
      <c r="A5965" s="54" t="s">
        <v>317</v>
      </c>
      <c r="B5965" s="54" t="s">
        <v>432</v>
      </c>
      <c r="C5965" s="54" t="s">
        <v>263</v>
      </c>
      <c r="D5965" s="54" t="s">
        <v>429</v>
      </c>
      <c r="E5965" s="54" t="s">
        <v>20853</v>
      </c>
      <c r="F5965" s="71">
        <v>44608</v>
      </c>
      <c r="G5965" s="72">
        <v>4512.0600000000004</v>
      </c>
      <c r="H5965" s="72">
        <v>383750.7</v>
      </c>
      <c r="I5965" s="54" t="s">
        <v>265</v>
      </c>
      <c r="J5965" s="54" t="s">
        <v>293</v>
      </c>
      <c r="K5965" s="54" t="s">
        <v>20854</v>
      </c>
      <c r="L5965" s="54" t="s">
        <v>20855</v>
      </c>
      <c r="M5965" s="54" t="s">
        <v>20853</v>
      </c>
      <c r="N5965" s="54" t="s">
        <v>256</v>
      </c>
      <c r="O5965" s="54" t="s">
        <v>256</v>
      </c>
      <c r="P5965" s="54" t="s">
        <v>275</v>
      </c>
      <c r="Q5965" s="54" t="s">
        <v>256</v>
      </c>
      <c r="R5965" s="54" t="s">
        <v>431</v>
      </c>
      <c r="S5965" s="71"/>
      <c r="T5965" s="54" t="s">
        <v>256</v>
      </c>
      <c r="U5965" s="71">
        <v>44608</v>
      </c>
      <c r="V5965" s="54" t="s">
        <v>256</v>
      </c>
      <c r="W5965" t="str">
        <f t="shared" si="93"/>
        <v>Feb-22</v>
      </c>
    </row>
    <row r="5966" spans="1:23" x14ac:dyDescent="0.25">
      <c r="A5966" s="54" t="s">
        <v>317</v>
      </c>
      <c r="B5966" s="54" t="s">
        <v>432</v>
      </c>
      <c r="C5966" s="54" t="s">
        <v>263</v>
      </c>
      <c r="D5966" s="54" t="s">
        <v>429</v>
      </c>
      <c r="E5966" s="54" t="s">
        <v>20856</v>
      </c>
      <c r="F5966" s="71">
        <v>44616</v>
      </c>
      <c r="G5966" s="72">
        <v>3102.12</v>
      </c>
      <c r="H5966" s="72">
        <v>263835.31</v>
      </c>
      <c r="I5966" s="54" t="s">
        <v>265</v>
      </c>
      <c r="J5966" s="54" t="s">
        <v>293</v>
      </c>
      <c r="K5966" s="54" t="s">
        <v>20857</v>
      </c>
      <c r="L5966" s="54" t="s">
        <v>20858</v>
      </c>
      <c r="M5966" s="54" t="s">
        <v>20856</v>
      </c>
      <c r="N5966" s="54" t="s">
        <v>256</v>
      </c>
      <c r="O5966" s="54" t="s">
        <v>256</v>
      </c>
      <c r="P5966" s="54" t="s">
        <v>275</v>
      </c>
      <c r="Q5966" s="54" t="s">
        <v>256</v>
      </c>
      <c r="R5966" s="54" t="s">
        <v>431</v>
      </c>
      <c r="S5966" s="71"/>
      <c r="T5966" s="54" t="s">
        <v>256</v>
      </c>
      <c r="U5966" s="71">
        <v>44616</v>
      </c>
      <c r="V5966" s="54" t="s">
        <v>256</v>
      </c>
      <c r="W5966" t="str">
        <f t="shared" si="93"/>
        <v>Feb-22</v>
      </c>
    </row>
    <row r="5967" spans="1:23" x14ac:dyDescent="0.25">
      <c r="A5967" s="54" t="s">
        <v>317</v>
      </c>
      <c r="B5967" s="54" t="s">
        <v>432</v>
      </c>
      <c r="C5967" s="54" t="s">
        <v>263</v>
      </c>
      <c r="D5967" s="54" t="s">
        <v>429</v>
      </c>
      <c r="E5967" s="54" t="s">
        <v>20859</v>
      </c>
      <c r="F5967" s="71">
        <v>44616</v>
      </c>
      <c r="G5967" s="72">
        <v>3159.04</v>
      </c>
      <c r="H5967" s="72">
        <v>268676.34999999998</v>
      </c>
      <c r="I5967" s="54" t="s">
        <v>265</v>
      </c>
      <c r="J5967" s="54" t="s">
        <v>293</v>
      </c>
      <c r="K5967" s="54" t="s">
        <v>20860</v>
      </c>
      <c r="L5967" s="54" t="s">
        <v>20861</v>
      </c>
      <c r="M5967" s="54" t="s">
        <v>20859</v>
      </c>
      <c r="N5967" s="54" t="s">
        <v>256</v>
      </c>
      <c r="O5967" s="54" t="s">
        <v>256</v>
      </c>
      <c r="P5967" s="54" t="s">
        <v>275</v>
      </c>
      <c r="Q5967" s="54" t="s">
        <v>256</v>
      </c>
      <c r="R5967" s="54" t="s">
        <v>431</v>
      </c>
      <c r="S5967" s="71"/>
      <c r="T5967" s="54" t="s">
        <v>256</v>
      </c>
      <c r="U5967" s="71">
        <v>44616</v>
      </c>
      <c r="V5967" s="54" t="s">
        <v>256</v>
      </c>
      <c r="W5967" t="str">
        <f t="shared" si="93"/>
        <v>Feb-22</v>
      </c>
    </row>
    <row r="5968" spans="1:23" x14ac:dyDescent="0.25">
      <c r="A5968" s="54" t="s">
        <v>317</v>
      </c>
      <c r="B5968" s="54" t="s">
        <v>432</v>
      </c>
      <c r="C5968" s="54" t="s">
        <v>263</v>
      </c>
      <c r="D5968" s="54" t="s">
        <v>429</v>
      </c>
      <c r="E5968" s="54" t="s">
        <v>20862</v>
      </c>
      <c r="F5968" s="71">
        <v>44609</v>
      </c>
      <c r="G5968" s="72">
        <v>3594.82</v>
      </c>
      <c r="H5968" s="72">
        <v>305739.44</v>
      </c>
      <c r="I5968" s="54" t="s">
        <v>265</v>
      </c>
      <c r="J5968" s="54" t="s">
        <v>521</v>
      </c>
      <c r="K5968" s="54" t="s">
        <v>20863</v>
      </c>
      <c r="L5968" s="54" t="s">
        <v>20864</v>
      </c>
      <c r="M5968" s="54" t="s">
        <v>20862</v>
      </c>
      <c r="N5968" s="54" t="s">
        <v>256</v>
      </c>
      <c r="O5968" s="54" t="s">
        <v>256</v>
      </c>
      <c r="P5968" s="54" t="s">
        <v>522</v>
      </c>
      <c r="Q5968" s="54" t="s">
        <v>256</v>
      </c>
      <c r="R5968" s="54" t="s">
        <v>431</v>
      </c>
      <c r="S5968" s="71"/>
      <c r="T5968" s="54" t="s">
        <v>256</v>
      </c>
      <c r="U5968" s="71">
        <v>44609</v>
      </c>
      <c r="V5968" s="54" t="s">
        <v>256</v>
      </c>
      <c r="W5968" t="str">
        <f t="shared" si="93"/>
        <v>Feb-22</v>
      </c>
    </row>
    <row r="5969" spans="1:23" x14ac:dyDescent="0.25">
      <c r="A5969" s="54" t="s">
        <v>317</v>
      </c>
      <c r="B5969" s="54" t="s">
        <v>432</v>
      </c>
      <c r="C5969" s="54" t="s">
        <v>263</v>
      </c>
      <c r="D5969" s="54" t="s">
        <v>429</v>
      </c>
      <c r="E5969" s="54" t="s">
        <v>20865</v>
      </c>
      <c r="F5969" s="71">
        <v>44616</v>
      </c>
      <c r="G5969" s="72">
        <v>145.80000000000001</v>
      </c>
      <c r="H5969" s="72">
        <v>12400.29</v>
      </c>
      <c r="I5969" s="54" t="s">
        <v>265</v>
      </c>
      <c r="J5969" s="54" t="s">
        <v>521</v>
      </c>
      <c r="K5969" s="54" t="s">
        <v>20866</v>
      </c>
      <c r="L5969" s="54" t="s">
        <v>20867</v>
      </c>
      <c r="M5969" s="54" t="s">
        <v>20865</v>
      </c>
      <c r="N5969" s="54" t="s">
        <v>256</v>
      </c>
      <c r="O5969" s="54" t="s">
        <v>256</v>
      </c>
      <c r="P5969" s="54" t="s">
        <v>522</v>
      </c>
      <c r="Q5969" s="54" t="s">
        <v>256</v>
      </c>
      <c r="R5969" s="54" t="s">
        <v>431</v>
      </c>
      <c r="S5969" s="71"/>
      <c r="T5969" s="54" t="s">
        <v>256</v>
      </c>
      <c r="U5969" s="71">
        <v>44616</v>
      </c>
      <c r="V5969" s="54" t="s">
        <v>256</v>
      </c>
      <c r="W5969" t="str">
        <f t="shared" si="93"/>
        <v>Feb-22</v>
      </c>
    </row>
    <row r="5970" spans="1:23" x14ac:dyDescent="0.25">
      <c r="A5970" s="54" t="s">
        <v>317</v>
      </c>
      <c r="B5970" s="54" t="s">
        <v>432</v>
      </c>
      <c r="C5970" s="54" t="s">
        <v>263</v>
      </c>
      <c r="D5970" s="54" t="s">
        <v>429</v>
      </c>
      <c r="E5970" s="54" t="s">
        <v>20868</v>
      </c>
      <c r="F5970" s="71">
        <v>44616</v>
      </c>
      <c r="G5970" s="72">
        <v>768.9</v>
      </c>
      <c r="H5970" s="72">
        <v>65394.95</v>
      </c>
      <c r="I5970" s="54" t="s">
        <v>265</v>
      </c>
      <c r="J5970" s="54" t="s">
        <v>521</v>
      </c>
      <c r="K5970" s="54" t="s">
        <v>20869</v>
      </c>
      <c r="L5970" s="54" t="s">
        <v>20870</v>
      </c>
      <c r="M5970" s="54" t="s">
        <v>20868</v>
      </c>
      <c r="N5970" s="54" t="s">
        <v>256</v>
      </c>
      <c r="O5970" s="54" t="s">
        <v>256</v>
      </c>
      <c r="P5970" s="54" t="s">
        <v>522</v>
      </c>
      <c r="Q5970" s="54" t="s">
        <v>256</v>
      </c>
      <c r="R5970" s="54" t="s">
        <v>431</v>
      </c>
      <c r="S5970" s="71"/>
      <c r="T5970" s="54" t="s">
        <v>256</v>
      </c>
      <c r="U5970" s="71">
        <v>44616</v>
      </c>
      <c r="V5970" s="54" t="s">
        <v>256</v>
      </c>
      <c r="W5970" t="str">
        <f t="shared" si="93"/>
        <v>Feb-22</v>
      </c>
    </row>
    <row r="5971" spans="1:23" x14ac:dyDescent="0.25">
      <c r="A5971" s="54" t="s">
        <v>317</v>
      </c>
      <c r="B5971" s="54" t="s">
        <v>432</v>
      </c>
      <c r="C5971" s="54" t="s">
        <v>263</v>
      </c>
      <c r="D5971" s="54" t="s">
        <v>429</v>
      </c>
      <c r="E5971" s="54" t="s">
        <v>20871</v>
      </c>
      <c r="F5971" s="71">
        <v>44616</v>
      </c>
      <c r="G5971" s="72">
        <v>4670.2</v>
      </c>
      <c r="H5971" s="72">
        <v>397200.51</v>
      </c>
      <c r="I5971" s="54" t="s">
        <v>265</v>
      </c>
      <c r="J5971" s="54" t="s">
        <v>521</v>
      </c>
      <c r="K5971" s="54" t="s">
        <v>20872</v>
      </c>
      <c r="L5971" s="54" t="s">
        <v>20873</v>
      </c>
      <c r="M5971" s="54" t="s">
        <v>20871</v>
      </c>
      <c r="N5971" s="54" t="s">
        <v>256</v>
      </c>
      <c r="O5971" s="54" t="s">
        <v>256</v>
      </c>
      <c r="P5971" s="54" t="s">
        <v>522</v>
      </c>
      <c r="Q5971" s="54" t="s">
        <v>256</v>
      </c>
      <c r="R5971" s="54" t="s">
        <v>431</v>
      </c>
      <c r="S5971" s="71"/>
      <c r="T5971" s="54" t="s">
        <v>256</v>
      </c>
      <c r="U5971" s="71">
        <v>44616</v>
      </c>
      <c r="V5971" s="54" t="s">
        <v>256</v>
      </c>
      <c r="W5971" t="str">
        <f t="shared" si="93"/>
        <v>Feb-22</v>
      </c>
    </row>
    <row r="5972" spans="1:23" x14ac:dyDescent="0.25">
      <c r="A5972" s="54" t="s">
        <v>317</v>
      </c>
      <c r="B5972" s="54" t="s">
        <v>432</v>
      </c>
      <c r="C5972" s="54" t="s">
        <v>263</v>
      </c>
      <c r="D5972" s="54" t="s">
        <v>429</v>
      </c>
      <c r="E5972" s="54" t="s">
        <v>20874</v>
      </c>
      <c r="F5972" s="71">
        <v>44616</v>
      </c>
      <c r="G5972" s="72">
        <v>612.9</v>
      </c>
      <c r="H5972" s="72">
        <v>52127.15</v>
      </c>
      <c r="I5972" s="54" t="s">
        <v>265</v>
      </c>
      <c r="J5972" s="54" t="s">
        <v>521</v>
      </c>
      <c r="K5972" s="54" t="s">
        <v>20875</v>
      </c>
      <c r="L5972" s="54" t="s">
        <v>20876</v>
      </c>
      <c r="M5972" s="54" t="s">
        <v>20874</v>
      </c>
      <c r="N5972" s="54" t="s">
        <v>256</v>
      </c>
      <c r="O5972" s="54" t="s">
        <v>256</v>
      </c>
      <c r="P5972" s="54" t="s">
        <v>522</v>
      </c>
      <c r="Q5972" s="54" t="s">
        <v>256</v>
      </c>
      <c r="R5972" s="54" t="s">
        <v>431</v>
      </c>
      <c r="S5972" s="71"/>
      <c r="T5972" s="54" t="s">
        <v>256</v>
      </c>
      <c r="U5972" s="71">
        <v>44616</v>
      </c>
      <c r="V5972" s="54" t="s">
        <v>256</v>
      </c>
      <c r="W5972" t="str">
        <f t="shared" si="93"/>
        <v>Feb-22</v>
      </c>
    </row>
    <row r="5973" spans="1:23" x14ac:dyDescent="0.25">
      <c r="A5973" s="54" t="s">
        <v>317</v>
      </c>
      <c r="B5973" s="54" t="s">
        <v>432</v>
      </c>
      <c r="C5973" s="54" t="s">
        <v>263</v>
      </c>
      <c r="D5973" s="54" t="s">
        <v>429</v>
      </c>
      <c r="E5973" s="54" t="s">
        <v>20877</v>
      </c>
      <c r="F5973" s="71">
        <v>44616</v>
      </c>
      <c r="G5973" s="72">
        <v>677.7</v>
      </c>
      <c r="H5973" s="72">
        <v>57638.39</v>
      </c>
      <c r="I5973" s="54" t="s">
        <v>265</v>
      </c>
      <c r="J5973" s="54" t="s">
        <v>521</v>
      </c>
      <c r="K5973" s="54" t="s">
        <v>20878</v>
      </c>
      <c r="L5973" s="54" t="s">
        <v>20879</v>
      </c>
      <c r="M5973" s="54" t="s">
        <v>20877</v>
      </c>
      <c r="N5973" s="54" t="s">
        <v>256</v>
      </c>
      <c r="O5973" s="54" t="s">
        <v>256</v>
      </c>
      <c r="P5973" s="54" t="s">
        <v>522</v>
      </c>
      <c r="Q5973" s="54" t="s">
        <v>256</v>
      </c>
      <c r="R5973" s="54" t="s">
        <v>431</v>
      </c>
      <c r="S5973" s="71"/>
      <c r="T5973" s="54" t="s">
        <v>256</v>
      </c>
      <c r="U5973" s="71">
        <v>44616</v>
      </c>
      <c r="V5973" s="54" t="s">
        <v>256</v>
      </c>
      <c r="W5973" t="str">
        <f t="shared" si="93"/>
        <v>Feb-22</v>
      </c>
    </row>
    <row r="5974" spans="1:23" x14ac:dyDescent="0.25">
      <c r="A5974" s="54" t="s">
        <v>317</v>
      </c>
      <c r="B5974" s="54" t="s">
        <v>432</v>
      </c>
      <c r="C5974" s="54" t="s">
        <v>279</v>
      </c>
      <c r="D5974" s="54" t="s">
        <v>436</v>
      </c>
      <c r="E5974" s="54" t="s">
        <v>20880</v>
      </c>
      <c r="F5974" s="71">
        <v>44608</v>
      </c>
      <c r="G5974" s="72">
        <v>-3594.82</v>
      </c>
      <c r="H5974" s="72">
        <v>-305739.44</v>
      </c>
      <c r="I5974" s="54" t="s">
        <v>265</v>
      </c>
      <c r="J5974" s="54" t="s">
        <v>20881</v>
      </c>
      <c r="K5974" s="54" t="s">
        <v>20863</v>
      </c>
      <c r="L5974" s="54" t="s">
        <v>20864</v>
      </c>
      <c r="M5974" s="54" t="s">
        <v>20880</v>
      </c>
      <c r="N5974" s="54" t="s">
        <v>256</v>
      </c>
      <c r="O5974" s="54" t="s">
        <v>256</v>
      </c>
      <c r="P5974" s="54" t="s">
        <v>522</v>
      </c>
      <c r="Q5974" s="54" t="s">
        <v>256</v>
      </c>
      <c r="R5974" s="54" t="s">
        <v>431</v>
      </c>
      <c r="S5974" s="71"/>
      <c r="T5974" s="54" t="s">
        <v>256</v>
      </c>
      <c r="U5974" s="71">
        <v>44608</v>
      </c>
      <c r="V5974" s="54" t="s">
        <v>256</v>
      </c>
      <c r="W5974" t="str">
        <f t="shared" si="93"/>
        <v>Feb-22</v>
      </c>
    </row>
    <row r="5975" spans="1:23" x14ac:dyDescent="0.25">
      <c r="A5975" s="54" t="s">
        <v>317</v>
      </c>
      <c r="B5975" s="54" t="s">
        <v>432</v>
      </c>
      <c r="C5975" s="54" t="s">
        <v>263</v>
      </c>
      <c r="D5975" s="54" t="s">
        <v>429</v>
      </c>
      <c r="E5975" s="54" t="s">
        <v>20882</v>
      </c>
      <c r="F5975" s="71">
        <v>44608</v>
      </c>
      <c r="G5975" s="72">
        <v>3594.82</v>
      </c>
      <c r="H5975" s="72">
        <v>305739.44</v>
      </c>
      <c r="I5975" s="54" t="s">
        <v>265</v>
      </c>
      <c r="J5975" s="54" t="s">
        <v>20881</v>
      </c>
      <c r="K5975" s="54" t="s">
        <v>20863</v>
      </c>
      <c r="L5975" s="54" t="s">
        <v>20864</v>
      </c>
      <c r="M5975" s="54" t="s">
        <v>20882</v>
      </c>
      <c r="N5975" s="54" t="s">
        <v>256</v>
      </c>
      <c r="O5975" s="54" t="s">
        <v>256</v>
      </c>
      <c r="P5975" s="54" t="s">
        <v>522</v>
      </c>
      <c r="Q5975" s="54" t="s">
        <v>256</v>
      </c>
      <c r="R5975" s="54" t="s">
        <v>431</v>
      </c>
      <c r="S5975" s="71"/>
      <c r="T5975" s="54" t="s">
        <v>256</v>
      </c>
      <c r="U5975" s="71">
        <v>44608</v>
      </c>
      <c r="V5975" s="54" t="s">
        <v>256</v>
      </c>
      <c r="W5975" t="str">
        <f t="shared" si="93"/>
        <v>Feb-22</v>
      </c>
    </row>
    <row r="5976" spans="1:23" x14ac:dyDescent="0.25">
      <c r="A5976" s="54" t="s">
        <v>318</v>
      </c>
      <c r="B5976" s="54" t="s">
        <v>432</v>
      </c>
      <c r="C5976" s="54" t="s">
        <v>263</v>
      </c>
      <c r="D5976" s="54" t="s">
        <v>429</v>
      </c>
      <c r="E5976" s="54" t="s">
        <v>20883</v>
      </c>
      <c r="F5976" s="71">
        <v>44608</v>
      </c>
      <c r="G5976" s="72">
        <v>1717.92</v>
      </c>
      <c r="H5976" s="72">
        <v>146109.1</v>
      </c>
      <c r="I5976" s="54" t="s">
        <v>265</v>
      </c>
      <c r="J5976" s="54" t="s">
        <v>523</v>
      </c>
      <c r="K5976" s="54" t="s">
        <v>20884</v>
      </c>
      <c r="L5976" s="54" t="s">
        <v>20885</v>
      </c>
      <c r="M5976" s="54" t="s">
        <v>20883</v>
      </c>
      <c r="N5976" s="54" t="s">
        <v>256</v>
      </c>
      <c r="O5976" s="54" t="s">
        <v>256</v>
      </c>
      <c r="P5976" s="54" t="s">
        <v>447</v>
      </c>
      <c r="Q5976" s="54" t="s">
        <v>256</v>
      </c>
      <c r="R5976" s="54" t="s">
        <v>431</v>
      </c>
      <c r="S5976" s="71"/>
      <c r="T5976" s="54" t="s">
        <v>256</v>
      </c>
      <c r="U5976" s="71">
        <v>44608</v>
      </c>
      <c r="V5976" s="54" t="s">
        <v>256</v>
      </c>
      <c r="W5976" t="str">
        <f t="shared" si="93"/>
        <v>Feb-22</v>
      </c>
    </row>
    <row r="5977" spans="1:23" x14ac:dyDescent="0.25">
      <c r="A5977" s="54" t="s">
        <v>318</v>
      </c>
      <c r="B5977" s="54" t="s">
        <v>432</v>
      </c>
      <c r="C5977" s="54" t="s">
        <v>263</v>
      </c>
      <c r="D5977" s="54" t="s">
        <v>429</v>
      </c>
      <c r="E5977" s="54" t="s">
        <v>20886</v>
      </c>
      <c r="F5977" s="71">
        <v>44608</v>
      </c>
      <c r="G5977" s="72">
        <v>30107.52</v>
      </c>
      <c r="H5977" s="72">
        <v>2560644.58</v>
      </c>
      <c r="I5977" s="54" t="s">
        <v>265</v>
      </c>
      <c r="J5977" s="54" t="s">
        <v>523</v>
      </c>
      <c r="K5977" s="54" t="s">
        <v>631</v>
      </c>
      <c r="L5977" s="54" t="s">
        <v>20887</v>
      </c>
      <c r="M5977" s="54" t="s">
        <v>20886</v>
      </c>
      <c r="N5977" s="54" t="s">
        <v>256</v>
      </c>
      <c r="O5977" s="54" t="s">
        <v>256</v>
      </c>
      <c r="P5977" s="54" t="s">
        <v>447</v>
      </c>
      <c r="Q5977" s="54" t="s">
        <v>256</v>
      </c>
      <c r="R5977" s="54" t="s">
        <v>431</v>
      </c>
      <c r="S5977" s="71"/>
      <c r="T5977" s="54" t="s">
        <v>256</v>
      </c>
      <c r="U5977" s="71">
        <v>44608</v>
      </c>
      <c r="V5977" s="54" t="s">
        <v>256</v>
      </c>
      <c r="W5977" t="str">
        <f t="shared" si="93"/>
        <v>Feb-22</v>
      </c>
    </row>
    <row r="5978" spans="1:23" x14ac:dyDescent="0.25">
      <c r="A5978" s="54" t="s">
        <v>318</v>
      </c>
      <c r="B5978" s="54" t="s">
        <v>432</v>
      </c>
      <c r="C5978" s="54" t="s">
        <v>263</v>
      </c>
      <c r="D5978" s="54" t="s">
        <v>429</v>
      </c>
      <c r="E5978" s="54" t="s">
        <v>20888</v>
      </c>
      <c r="F5978" s="71">
        <v>44608</v>
      </c>
      <c r="G5978" s="72">
        <v>288</v>
      </c>
      <c r="H5978" s="72">
        <v>24494.400000000001</v>
      </c>
      <c r="I5978" s="54" t="s">
        <v>265</v>
      </c>
      <c r="J5978" s="54" t="s">
        <v>523</v>
      </c>
      <c r="K5978" s="54" t="s">
        <v>20889</v>
      </c>
      <c r="L5978" s="54" t="s">
        <v>20890</v>
      </c>
      <c r="M5978" s="54" t="s">
        <v>20888</v>
      </c>
      <c r="N5978" s="54" t="s">
        <v>256</v>
      </c>
      <c r="O5978" s="54" t="s">
        <v>256</v>
      </c>
      <c r="P5978" s="54" t="s">
        <v>447</v>
      </c>
      <c r="Q5978" s="54" t="s">
        <v>256</v>
      </c>
      <c r="R5978" s="54" t="s">
        <v>431</v>
      </c>
      <c r="S5978" s="71"/>
      <c r="T5978" s="54" t="s">
        <v>256</v>
      </c>
      <c r="U5978" s="71">
        <v>44608</v>
      </c>
      <c r="V5978" s="54" t="s">
        <v>256</v>
      </c>
      <c r="W5978" t="str">
        <f t="shared" si="93"/>
        <v>Feb-22</v>
      </c>
    </row>
    <row r="5979" spans="1:23" x14ac:dyDescent="0.25">
      <c r="A5979" s="54" t="s">
        <v>318</v>
      </c>
      <c r="B5979" s="54" t="s">
        <v>432</v>
      </c>
      <c r="C5979" s="54" t="s">
        <v>263</v>
      </c>
      <c r="D5979" s="54" t="s">
        <v>429</v>
      </c>
      <c r="E5979" s="54" t="s">
        <v>20891</v>
      </c>
      <c r="F5979" s="71">
        <v>44614</v>
      </c>
      <c r="G5979" s="72">
        <v>210.24</v>
      </c>
      <c r="H5979" s="72">
        <v>17880.91</v>
      </c>
      <c r="I5979" s="54" t="s">
        <v>265</v>
      </c>
      <c r="J5979" s="54" t="s">
        <v>523</v>
      </c>
      <c r="K5979" s="54" t="s">
        <v>20892</v>
      </c>
      <c r="L5979" s="54" t="s">
        <v>20893</v>
      </c>
      <c r="M5979" s="54" t="s">
        <v>20891</v>
      </c>
      <c r="N5979" s="54" t="s">
        <v>256</v>
      </c>
      <c r="O5979" s="54" t="s">
        <v>256</v>
      </c>
      <c r="P5979" s="54" t="s">
        <v>447</v>
      </c>
      <c r="Q5979" s="54" t="s">
        <v>256</v>
      </c>
      <c r="R5979" s="54" t="s">
        <v>431</v>
      </c>
      <c r="S5979" s="71"/>
      <c r="T5979" s="54" t="s">
        <v>256</v>
      </c>
      <c r="U5979" s="71">
        <v>44614</v>
      </c>
      <c r="V5979" s="54" t="s">
        <v>256</v>
      </c>
      <c r="W5979" t="str">
        <f t="shared" si="93"/>
        <v>Feb-22</v>
      </c>
    </row>
    <row r="5980" spans="1:23" x14ac:dyDescent="0.25">
      <c r="A5980" s="54" t="s">
        <v>318</v>
      </c>
      <c r="B5980" s="54" t="s">
        <v>432</v>
      </c>
      <c r="C5980" s="54" t="s">
        <v>263</v>
      </c>
      <c r="D5980" s="54" t="s">
        <v>429</v>
      </c>
      <c r="E5980" s="54" t="s">
        <v>20894</v>
      </c>
      <c r="F5980" s="71">
        <v>44614</v>
      </c>
      <c r="G5980" s="72">
        <v>8017.92</v>
      </c>
      <c r="H5980" s="72">
        <v>681924.1</v>
      </c>
      <c r="I5980" s="54" t="s">
        <v>265</v>
      </c>
      <c r="J5980" s="54" t="s">
        <v>523</v>
      </c>
      <c r="K5980" s="54" t="s">
        <v>609</v>
      </c>
      <c r="L5980" s="54" t="s">
        <v>20895</v>
      </c>
      <c r="M5980" s="54" t="s">
        <v>20894</v>
      </c>
      <c r="N5980" s="54" t="s">
        <v>256</v>
      </c>
      <c r="O5980" s="54" t="s">
        <v>256</v>
      </c>
      <c r="P5980" s="54" t="s">
        <v>447</v>
      </c>
      <c r="Q5980" s="54" t="s">
        <v>256</v>
      </c>
      <c r="R5980" s="54" t="s">
        <v>431</v>
      </c>
      <c r="S5980" s="71"/>
      <c r="T5980" s="54" t="s">
        <v>256</v>
      </c>
      <c r="U5980" s="71">
        <v>44614</v>
      </c>
      <c r="V5980" s="54" t="s">
        <v>256</v>
      </c>
      <c r="W5980" t="str">
        <f t="shared" si="93"/>
        <v>Feb-22</v>
      </c>
    </row>
    <row r="5981" spans="1:23" x14ac:dyDescent="0.25">
      <c r="A5981" s="54" t="s">
        <v>318</v>
      </c>
      <c r="B5981" s="54" t="s">
        <v>432</v>
      </c>
      <c r="C5981" s="54" t="s">
        <v>263</v>
      </c>
      <c r="D5981" s="54" t="s">
        <v>429</v>
      </c>
      <c r="E5981" s="54" t="s">
        <v>20896</v>
      </c>
      <c r="F5981" s="71">
        <v>44614</v>
      </c>
      <c r="G5981" s="72">
        <v>7928.64</v>
      </c>
      <c r="H5981" s="72">
        <v>674330.83</v>
      </c>
      <c r="I5981" s="54" t="s">
        <v>265</v>
      </c>
      <c r="J5981" s="54" t="s">
        <v>523</v>
      </c>
      <c r="K5981" s="54" t="s">
        <v>610</v>
      </c>
      <c r="L5981" s="54" t="s">
        <v>20897</v>
      </c>
      <c r="M5981" s="54" t="s">
        <v>20896</v>
      </c>
      <c r="N5981" s="54" t="s">
        <v>256</v>
      </c>
      <c r="O5981" s="54" t="s">
        <v>256</v>
      </c>
      <c r="P5981" s="54" t="s">
        <v>447</v>
      </c>
      <c r="Q5981" s="54" t="s">
        <v>256</v>
      </c>
      <c r="R5981" s="54" t="s">
        <v>431</v>
      </c>
      <c r="S5981" s="71"/>
      <c r="T5981" s="54" t="s">
        <v>256</v>
      </c>
      <c r="U5981" s="71">
        <v>44614</v>
      </c>
      <c r="V5981" s="54" t="s">
        <v>256</v>
      </c>
      <c r="W5981" t="str">
        <f t="shared" si="93"/>
        <v>Feb-22</v>
      </c>
    </row>
    <row r="5982" spans="1:23" x14ac:dyDescent="0.25">
      <c r="A5982" s="54" t="s">
        <v>318</v>
      </c>
      <c r="B5982" s="54" t="s">
        <v>432</v>
      </c>
      <c r="C5982" s="54" t="s">
        <v>263</v>
      </c>
      <c r="D5982" s="54" t="s">
        <v>429</v>
      </c>
      <c r="E5982" s="54" t="s">
        <v>20898</v>
      </c>
      <c r="F5982" s="71">
        <v>44619</v>
      </c>
      <c r="G5982" s="72">
        <v>4464</v>
      </c>
      <c r="H5982" s="72">
        <v>379663.2</v>
      </c>
      <c r="I5982" s="54" t="s">
        <v>265</v>
      </c>
      <c r="J5982" s="54" t="s">
        <v>523</v>
      </c>
      <c r="K5982" s="54" t="s">
        <v>611</v>
      </c>
      <c r="L5982" s="54" t="s">
        <v>20899</v>
      </c>
      <c r="M5982" s="54" t="s">
        <v>20898</v>
      </c>
      <c r="N5982" s="54" t="s">
        <v>256</v>
      </c>
      <c r="O5982" s="54" t="s">
        <v>256</v>
      </c>
      <c r="P5982" s="54" t="s">
        <v>447</v>
      </c>
      <c r="Q5982" s="54" t="s">
        <v>256</v>
      </c>
      <c r="R5982" s="54" t="s">
        <v>431</v>
      </c>
      <c r="S5982" s="71"/>
      <c r="T5982" s="54" t="s">
        <v>256</v>
      </c>
      <c r="U5982" s="71">
        <v>44619</v>
      </c>
      <c r="V5982" s="54" t="s">
        <v>256</v>
      </c>
      <c r="W5982" t="str">
        <f t="shared" si="93"/>
        <v>Feb-22</v>
      </c>
    </row>
    <row r="5983" spans="1:23" x14ac:dyDescent="0.25">
      <c r="A5983" s="54" t="s">
        <v>318</v>
      </c>
      <c r="B5983" s="54" t="s">
        <v>432</v>
      </c>
      <c r="C5983" s="54" t="s">
        <v>263</v>
      </c>
      <c r="D5983" s="54" t="s">
        <v>429</v>
      </c>
      <c r="E5983" s="54" t="s">
        <v>20900</v>
      </c>
      <c r="F5983" s="71">
        <v>44619</v>
      </c>
      <c r="G5983" s="72">
        <v>11972.16</v>
      </c>
      <c r="H5983" s="72">
        <v>1018232.21</v>
      </c>
      <c r="I5983" s="54" t="s">
        <v>265</v>
      </c>
      <c r="J5983" s="54" t="s">
        <v>523</v>
      </c>
      <c r="K5983" s="54" t="s">
        <v>563</v>
      </c>
      <c r="L5983" s="54" t="s">
        <v>20901</v>
      </c>
      <c r="M5983" s="54" t="s">
        <v>20900</v>
      </c>
      <c r="N5983" s="54" t="s">
        <v>256</v>
      </c>
      <c r="O5983" s="54" t="s">
        <v>256</v>
      </c>
      <c r="P5983" s="54" t="s">
        <v>447</v>
      </c>
      <c r="Q5983" s="54" t="s">
        <v>256</v>
      </c>
      <c r="R5983" s="54" t="s">
        <v>431</v>
      </c>
      <c r="S5983" s="71"/>
      <c r="T5983" s="54" t="s">
        <v>256</v>
      </c>
      <c r="U5983" s="71">
        <v>44619</v>
      </c>
      <c r="V5983" s="54" t="s">
        <v>256</v>
      </c>
      <c r="W5983" t="str">
        <f t="shared" si="93"/>
        <v>Feb-22</v>
      </c>
    </row>
    <row r="5984" spans="1:23" x14ac:dyDescent="0.25">
      <c r="A5984" s="54" t="s">
        <v>318</v>
      </c>
      <c r="B5984" s="54" t="s">
        <v>432</v>
      </c>
      <c r="C5984" s="54" t="s">
        <v>263</v>
      </c>
      <c r="D5984" s="54" t="s">
        <v>429</v>
      </c>
      <c r="E5984" s="54" t="s">
        <v>20902</v>
      </c>
      <c r="F5984" s="71">
        <v>44620</v>
      </c>
      <c r="G5984" s="72">
        <v>5133.42</v>
      </c>
      <c r="H5984" s="72">
        <v>436597.37</v>
      </c>
      <c r="I5984" s="54" t="s">
        <v>265</v>
      </c>
      <c r="J5984" s="54" t="s">
        <v>567</v>
      </c>
      <c r="K5984" s="54" t="s">
        <v>20903</v>
      </c>
      <c r="L5984" s="54" t="s">
        <v>20904</v>
      </c>
      <c r="M5984" s="54" t="s">
        <v>20902</v>
      </c>
      <c r="N5984" s="54" t="s">
        <v>256</v>
      </c>
      <c r="O5984" s="54" t="s">
        <v>256</v>
      </c>
      <c r="P5984" s="54" t="s">
        <v>433</v>
      </c>
      <c r="Q5984" s="54" t="s">
        <v>256</v>
      </c>
      <c r="R5984" s="54" t="s">
        <v>431</v>
      </c>
      <c r="S5984" s="71"/>
      <c r="T5984" s="54" t="s">
        <v>256</v>
      </c>
      <c r="U5984" s="71">
        <v>44620</v>
      </c>
      <c r="V5984" s="54" t="s">
        <v>256</v>
      </c>
      <c r="W5984" t="str">
        <f t="shared" si="93"/>
        <v>Feb-22</v>
      </c>
    </row>
    <row r="5985" spans="1:23" x14ac:dyDescent="0.25">
      <c r="A5985" s="54" t="s">
        <v>318</v>
      </c>
      <c r="B5985" s="54" t="s">
        <v>432</v>
      </c>
      <c r="C5985" s="54" t="s">
        <v>263</v>
      </c>
      <c r="D5985" s="54" t="s">
        <v>429</v>
      </c>
      <c r="E5985" s="54" t="s">
        <v>20905</v>
      </c>
      <c r="F5985" s="71">
        <v>44620</v>
      </c>
      <c r="G5985" s="72">
        <v>172904.54</v>
      </c>
      <c r="H5985" s="72">
        <v>14705531.130000001</v>
      </c>
      <c r="I5985" s="54" t="s">
        <v>265</v>
      </c>
      <c r="J5985" s="54" t="s">
        <v>567</v>
      </c>
      <c r="K5985" s="54" t="s">
        <v>20903</v>
      </c>
      <c r="L5985" s="54" t="s">
        <v>20906</v>
      </c>
      <c r="M5985" s="54" t="s">
        <v>20905</v>
      </c>
      <c r="N5985" s="54" t="s">
        <v>256</v>
      </c>
      <c r="O5985" s="54" t="s">
        <v>256</v>
      </c>
      <c r="P5985" s="54" t="s">
        <v>433</v>
      </c>
      <c r="Q5985" s="54" t="s">
        <v>256</v>
      </c>
      <c r="R5985" s="54" t="s">
        <v>431</v>
      </c>
      <c r="S5985" s="71"/>
      <c r="T5985" s="54" t="s">
        <v>256</v>
      </c>
      <c r="U5985" s="71">
        <v>44620</v>
      </c>
      <c r="V5985" s="54" t="s">
        <v>256</v>
      </c>
      <c r="W5985" t="str">
        <f t="shared" si="93"/>
        <v>Feb-22</v>
      </c>
    </row>
    <row r="5986" spans="1:23" x14ac:dyDescent="0.25">
      <c r="A5986" s="54" t="s">
        <v>318</v>
      </c>
      <c r="B5986" s="54" t="s">
        <v>432</v>
      </c>
      <c r="C5986" s="54" t="s">
        <v>263</v>
      </c>
      <c r="D5986" s="54" t="s">
        <v>429</v>
      </c>
      <c r="E5986" s="54" t="s">
        <v>20907</v>
      </c>
      <c r="F5986" s="71">
        <v>44620</v>
      </c>
      <c r="G5986" s="72">
        <v>1311.8</v>
      </c>
      <c r="H5986" s="72">
        <v>111568.59</v>
      </c>
      <c r="I5986" s="54" t="s">
        <v>265</v>
      </c>
      <c r="J5986" s="54" t="s">
        <v>567</v>
      </c>
      <c r="K5986" s="54" t="s">
        <v>20903</v>
      </c>
      <c r="L5986" s="54" t="s">
        <v>20908</v>
      </c>
      <c r="M5986" s="54" t="s">
        <v>20907</v>
      </c>
      <c r="N5986" s="54" t="s">
        <v>256</v>
      </c>
      <c r="O5986" s="54" t="s">
        <v>256</v>
      </c>
      <c r="P5986" s="54" t="s">
        <v>433</v>
      </c>
      <c r="Q5986" s="54" t="s">
        <v>256</v>
      </c>
      <c r="R5986" s="54" t="s">
        <v>431</v>
      </c>
      <c r="S5986" s="71"/>
      <c r="T5986" s="54" t="s">
        <v>256</v>
      </c>
      <c r="U5986" s="71">
        <v>44620</v>
      </c>
      <c r="V5986" s="54" t="s">
        <v>256</v>
      </c>
      <c r="W5986" t="str">
        <f t="shared" si="93"/>
        <v>Feb-22</v>
      </c>
    </row>
    <row r="5987" spans="1:23" x14ac:dyDescent="0.25">
      <c r="A5987" s="54" t="s">
        <v>317</v>
      </c>
      <c r="B5987" s="54" t="s">
        <v>432</v>
      </c>
      <c r="C5987" s="54" t="s">
        <v>263</v>
      </c>
      <c r="D5987" s="54" t="s">
        <v>429</v>
      </c>
      <c r="E5987" s="54" t="s">
        <v>20909</v>
      </c>
      <c r="F5987" s="71">
        <v>44616</v>
      </c>
      <c r="G5987" s="72">
        <v>900</v>
      </c>
      <c r="H5987" s="72">
        <v>76545</v>
      </c>
      <c r="I5987" s="54" t="s">
        <v>265</v>
      </c>
      <c r="J5987" s="54" t="s">
        <v>325</v>
      </c>
      <c r="K5987" s="54" t="s">
        <v>20910</v>
      </c>
      <c r="L5987" s="54" t="s">
        <v>20911</v>
      </c>
      <c r="M5987" s="54" t="s">
        <v>20909</v>
      </c>
      <c r="N5987" s="54" t="s">
        <v>256</v>
      </c>
      <c r="O5987" s="54" t="s">
        <v>256</v>
      </c>
      <c r="P5987" s="54" t="s">
        <v>270</v>
      </c>
      <c r="Q5987" s="54" t="s">
        <v>256</v>
      </c>
      <c r="R5987" s="54" t="s">
        <v>431</v>
      </c>
      <c r="S5987" s="71"/>
      <c r="T5987" s="54" t="s">
        <v>256</v>
      </c>
      <c r="U5987" s="71">
        <v>44616</v>
      </c>
      <c r="V5987" s="54" t="s">
        <v>256</v>
      </c>
      <c r="W5987" t="str">
        <f t="shared" si="93"/>
        <v>Feb-22</v>
      </c>
    </row>
    <row r="5988" spans="1:23" x14ac:dyDescent="0.25">
      <c r="A5988" s="54" t="s">
        <v>318</v>
      </c>
      <c r="B5988" s="54" t="s">
        <v>432</v>
      </c>
      <c r="C5988" s="54" t="s">
        <v>263</v>
      </c>
      <c r="D5988" s="54" t="s">
        <v>429</v>
      </c>
      <c r="E5988" s="54" t="s">
        <v>20912</v>
      </c>
      <c r="F5988" s="71">
        <v>44618</v>
      </c>
      <c r="G5988" s="72">
        <v>25408.32</v>
      </c>
      <c r="H5988" s="72">
        <v>2160977.62</v>
      </c>
      <c r="I5988" s="54" t="s">
        <v>265</v>
      </c>
      <c r="J5988" s="54" t="s">
        <v>568</v>
      </c>
      <c r="K5988" s="54" t="s">
        <v>20913</v>
      </c>
      <c r="L5988" s="54" t="s">
        <v>20914</v>
      </c>
      <c r="M5988" s="54" t="s">
        <v>20912</v>
      </c>
      <c r="N5988" s="54" t="s">
        <v>256</v>
      </c>
      <c r="O5988" s="54" t="s">
        <v>256</v>
      </c>
      <c r="P5988" s="54" t="s">
        <v>457</v>
      </c>
      <c r="Q5988" s="54" t="s">
        <v>256</v>
      </c>
      <c r="R5988" s="54" t="s">
        <v>431</v>
      </c>
      <c r="S5988" s="71"/>
      <c r="T5988" s="54" t="s">
        <v>256</v>
      </c>
      <c r="U5988" s="71">
        <v>44618</v>
      </c>
      <c r="V5988" s="54" t="s">
        <v>256</v>
      </c>
      <c r="W5988" t="str">
        <f t="shared" si="93"/>
        <v>Feb-22</v>
      </c>
    </row>
    <row r="5989" spans="1:23" x14ac:dyDescent="0.25">
      <c r="A5989" s="54" t="s">
        <v>318</v>
      </c>
      <c r="B5989" s="54" t="s">
        <v>432</v>
      </c>
      <c r="C5989" s="54" t="s">
        <v>263</v>
      </c>
      <c r="D5989" s="54" t="s">
        <v>429</v>
      </c>
      <c r="E5989" s="54" t="s">
        <v>20915</v>
      </c>
      <c r="F5989" s="71">
        <v>44618</v>
      </c>
      <c r="G5989" s="72">
        <v>16017.76</v>
      </c>
      <c r="H5989" s="72">
        <v>1362310.49</v>
      </c>
      <c r="I5989" s="54" t="s">
        <v>265</v>
      </c>
      <c r="J5989" s="54" t="s">
        <v>568</v>
      </c>
      <c r="K5989" s="54" t="s">
        <v>20913</v>
      </c>
      <c r="L5989" s="54" t="s">
        <v>20916</v>
      </c>
      <c r="M5989" s="54" t="s">
        <v>20915</v>
      </c>
      <c r="N5989" s="54" t="s">
        <v>256</v>
      </c>
      <c r="O5989" s="54" t="s">
        <v>256</v>
      </c>
      <c r="P5989" s="54" t="s">
        <v>457</v>
      </c>
      <c r="Q5989" s="54" t="s">
        <v>256</v>
      </c>
      <c r="R5989" s="54" t="s">
        <v>431</v>
      </c>
      <c r="S5989" s="71"/>
      <c r="T5989" s="54" t="s">
        <v>256</v>
      </c>
      <c r="U5989" s="71">
        <v>44618</v>
      </c>
      <c r="V5989" s="54" t="s">
        <v>256</v>
      </c>
      <c r="W5989" t="str">
        <f t="shared" si="93"/>
        <v>Feb-22</v>
      </c>
    </row>
    <row r="5990" spans="1:23" x14ac:dyDescent="0.25">
      <c r="A5990" s="54" t="s">
        <v>318</v>
      </c>
      <c r="B5990" s="54" t="s">
        <v>432</v>
      </c>
      <c r="C5990" s="54" t="s">
        <v>263</v>
      </c>
      <c r="D5990" s="54" t="s">
        <v>429</v>
      </c>
      <c r="E5990" s="54" t="s">
        <v>20917</v>
      </c>
      <c r="F5990" s="71">
        <v>44618</v>
      </c>
      <c r="G5990" s="72">
        <v>50740.639999999999</v>
      </c>
      <c r="H5990" s="72">
        <v>4315491.43</v>
      </c>
      <c r="I5990" s="54" t="s">
        <v>265</v>
      </c>
      <c r="J5990" s="54" t="s">
        <v>568</v>
      </c>
      <c r="K5990" s="54" t="s">
        <v>20913</v>
      </c>
      <c r="L5990" s="54" t="s">
        <v>20918</v>
      </c>
      <c r="M5990" s="54" t="s">
        <v>20917</v>
      </c>
      <c r="N5990" s="54" t="s">
        <v>256</v>
      </c>
      <c r="O5990" s="54" t="s">
        <v>256</v>
      </c>
      <c r="P5990" s="54" t="s">
        <v>457</v>
      </c>
      <c r="Q5990" s="54" t="s">
        <v>256</v>
      </c>
      <c r="R5990" s="54" t="s">
        <v>431</v>
      </c>
      <c r="S5990" s="71"/>
      <c r="T5990" s="54" t="s">
        <v>256</v>
      </c>
      <c r="U5990" s="71">
        <v>44618</v>
      </c>
      <c r="V5990" s="54" t="s">
        <v>256</v>
      </c>
      <c r="W5990" t="str">
        <f t="shared" si="93"/>
        <v>Feb-22</v>
      </c>
    </row>
    <row r="5991" spans="1:23" x14ac:dyDescent="0.25">
      <c r="A5991" s="54" t="s">
        <v>318</v>
      </c>
      <c r="B5991" s="54" t="s">
        <v>432</v>
      </c>
      <c r="C5991" s="54" t="s">
        <v>263</v>
      </c>
      <c r="D5991" s="54" t="s">
        <v>429</v>
      </c>
      <c r="E5991" s="54" t="s">
        <v>20919</v>
      </c>
      <c r="F5991" s="71">
        <v>44618</v>
      </c>
      <c r="G5991" s="72">
        <v>86573.119999999995</v>
      </c>
      <c r="H5991" s="72">
        <v>7363043.8600000003</v>
      </c>
      <c r="I5991" s="54" t="s">
        <v>265</v>
      </c>
      <c r="J5991" s="54" t="s">
        <v>568</v>
      </c>
      <c r="K5991" s="54" t="s">
        <v>20913</v>
      </c>
      <c r="L5991" s="54" t="s">
        <v>20920</v>
      </c>
      <c r="M5991" s="54" t="s">
        <v>20919</v>
      </c>
      <c r="N5991" s="54" t="s">
        <v>256</v>
      </c>
      <c r="O5991" s="54" t="s">
        <v>256</v>
      </c>
      <c r="P5991" s="54" t="s">
        <v>457</v>
      </c>
      <c r="Q5991" s="54" t="s">
        <v>256</v>
      </c>
      <c r="R5991" s="54" t="s">
        <v>431</v>
      </c>
      <c r="S5991" s="71"/>
      <c r="T5991" s="54" t="s">
        <v>256</v>
      </c>
      <c r="U5991" s="71">
        <v>44618</v>
      </c>
      <c r="V5991" s="54" t="s">
        <v>256</v>
      </c>
      <c r="W5991" t="str">
        <f t="shared" si="93"/>
        <v>Feb-22</v>
      </c>
    </row>
    <row r="5992" spans="1:23" x14ac:dyDescent="0.25">
      <c r="A5992" s="54" t="s">
        <v>317</v>
      </c>
      <c r="B5992" s="54" t="s">
        <v>432</v>
      </c>
      <c r="C5992" s="54" t="s">
        <v>279</v>
      </c>
      <c r="D5992" s="54" t="s">
        <v>436</v>
      </c>
      <c r="E5992" s="54" t="s">
        <v>20921</v>
      </c>
      <c r="F5992" s="71">
        <v>44608</v>
      </c>
      <c r="G5992" s="72">
        <v>-877.8</v>
      </c>
      <c r="H5992" s="72">
        <v>-74656.89</v>
      </c>
      <c r="I5992" s="54" t="s">
        <v>265</v>
      </c>
      <c r="J5992" s="54" t="s">
        <v>298</v>
      </c>
      <c r="K5992" s="54" t="s">
        <v>20922</v>
      </c>
      <c r="L5992" s="54" t="s">
        <v>20923</v>
      </c>
      <c r="M5992" s="54" t="s">
        <v>20921</v>
      </c>
      <c r="N5992" s="54" t="s">
        <v>256</v>
      </c>
      <c r="O5992" s="54" t="s">
        <v>256</v>
      </c>
      <c r="P5992" s="54" t="s">
        <v>268</v>
      </c>
      <c r="Q5992" s="54" t="s">
        <v>256</v>
      </c>
      <c r="R5992" s="54" t="s">
        <v>431</v>
      </c>
      <c r="S5992" s="71"/>
      <c r="T5992" s="54" t="s">
        <v>256</v>
      </c>
      <c r="U5992" s="71">
        <v>44608</v>
      </c>
      <c r="V5992" s="54" t="s">
        <v>256</v>
      </c>
      <c r="W5992" t="str">
        <f t="shared" si="93"/>
        <v>Feb-22</v>
      </c>
    </row>
    <row r="5993" spans="1:23" x14ac:dyDescent="0.25">
      <c r="A5993" s="54" t="s">
        <v>317</v>
      </c>
      <c r="B5993" s="54" t="s">
        <v>432</v>
      </c>
      <c r="C5993" s="54" t="s">
        <v>263</v>
      </c>
      <c r="D5993" s="54" t="s">
        <v>429</v>
      </c>
      <c r="E5993" s="54" t="s">
        <v>20924</v>
      </c>
      <c r="F5993" s="71">
        <v>44618</v>
      </c>
      <c r="G5993" s="72">
        <v>185.45</v>
      </c>
      <c r="H5993" s="72">
        <v>15772.52</v>
      </c>
      <c r="I5993" s="54" t="s">
        <v>265</v>
      </c>
      <c r="J5993" s="54" t="s">
        <v>298</v>
      </c>
      <c r="K5993" s="54" t="s">
        <v>20925</v>
      </c>
      <c r="L5993" s="54" t="s">
        <v>20926</v>
      </c>
      <c r="M5993" s="54" t="s">
        <v>20924</v>
      </c>
      <c r="N5993" s="54" t="s">
        <v>256</v>
      </c>
      <c r="O5993" s="54" t="s">
        <v>256</v>
      </c>
      <c r="P5993" s="54" t="s">
        <v>268</v>
      </c>
      <c r="Q5993" s="54" t="s">
        <v>256</v>
      </c>
      <c r="R5993" s="54" t="s">
        <v>431</v>
      </c>
      <c r="S5993" s="71"/>
      <c r="T5993" s="54" t="s">
        <v>256</v>
      </c>
      <c r="U5993" s="71">
        <v>44618</v>
      </c>
      <c r="V5993" s="54" t="s">
        <v>256</v>
      </c>
      <c r="W5993" t="str">
        <f t="shared" si="93"/>
        <v>Feb-22</v>
      </c>
    </row>
    <row r="5994" spans="1:23" x14ac:dyDescent="0.25">
      <c r="A5994" s="54" t="s">
        <v>317</v>
      </c>
      <c r="B5994" s="54" t="s">
        <v>432</v>
      </c>
      <c r="C5994" s="54" t="s">
        <v>263</v>
      </c>
      <c r="D5994" s="54" t="s">
        <v>429</v>
      </c>
      <c r="E5994" s="54" t="s">
        <v>20927</v>
      </c>
      <c r="F5994" s="71">
        <v>44608</v>
      </c>
      <c r="G5994" s="72">
        <v>877.8</v>
      </c>
      <c r="H5994" s="72">
        <v>74656.89</v>
      </c>
      <c r="I5994" s="54" t="s">
        <v>265</v>
      </c>
      <c r="J5994" s="54" t="s">
        <v>298</v>
      </c>
      <c r="K5994" s="54" t="s">
        <v>20922</v>
      </c>
      <c r="L5994" s="54" t="s">
        <v>20923</v>
      </c>
      <c r="M5994" s="54" t="s">
        <v>20927</v>
      </c>
      <c r="N5994" s="54" t="s">
        <v>256</v>
      </c>
      <c r="O5994" s="54" t="s">
        <v>256</v>
      </c>
      <c r="P5994" s="54" t="s">
        <v>268</v>
      </c>
      <c r="Q5994" s="54" t="s">
        <v>256</v>
      </c>
      <c r="R5994" s="54" t="s">
        <v>431</v>
      </c>
      <c r="S5994" s="71"/>
      <c r="T5994" s="54" t="s">
        <v>256</v>
      </c>
      <c r="U5994" s="71">
        <v>44608</v>
      </c>
      <c r="V5994" s="54" t="s">
        <v>256</v>
      </c>
      <c r="W5994" t="str">
        <f t="shared" si="93"/>
        <v>Feb-22</v>
      </c>
    </row>
    <row r="5995" spans="1:23" x14ac:dyDescent="0.25">
      <c r="A5995" s="54" t="s">
        <v>317</v>
      </c>
      <c r="B5995" s="54" t="s">
        <v>432</v>
      </c>
      <c r="C5995" s="54" t="s">
        <v>263</v>
      </c>
      <c r="D5995" s="54" t="s">
        <v>429</v>
      </c>
      <c r="E5995" s="54" t="s">
        <v>20928</v>
      </c>
      <c r="F5995" s="71">
        <v>44615</v>
      </c>
      <c r="G5995" s="72">
        <v>86.42</v>
      </c>
      <c r="H5995" s="72">
        <v>7350.02</v>
      </c>
      <c r="I5995" s="54" t="s">
        <v>265</v>
      </c>
      <c r="J5995" s="54" t="s">
        <v>298</v>
      </c>
      <c r="K5995" s="54" t="s">
        <v>20929</v>
      </c>
      <c r="L5995" s="54" t="s">
        <v>20930</v>
      </c>
      <c r="M5995" s="54" t="s">
        <v>20928</v>
      </c>
      <c r="N5995" s="54" t="s">
        <v>256</v>
      </c>
      <c r="O5995" s="54" t="s">
        <v>256</v>
      </c>
      <c r="P5995" s="54" t="s">
        <v>268</v>
      </c>
      <c r="Q5995" s="54" t="s">
        <v>256</v>
      </c>
      <c r="R5995" s="54" t="s">
        <v>431</v>
      </c>
      <c r="S5995" s="71"/>
      <c r="T5995" s="54" t="s">
        <v>256</v>
      </c>
      <c r="U5995" s="71">
        <v>44615</v>
      </c>
      <c r="V5995" s="54" t="s">
        <v>256</v>
      </c>
      <c r="W5995" t="str">
        <f t="shared" si="93"/>
        <v>Feb-22</v>
      </c>
    </row>
    <row r="5996" spans="1:23" x14ac:dyDescent="0.25">
      <c r="A5996" s="54" t="s">
        <v>317</v>
      </c>
      <c r="B5996" s="54" t="s">
        <v>432</v>
      </c>
      <c r="C5996" s="54" t="s">
        <v>263</v>
      </c>
      <c r="D5996" s="54" t="s">
        <v>429</v>
      </c>
      <c r="E5996" s="54" t="s">
        <v>20931</v>
      </c>
      <c r="F5996" s="71">
        <v>44618</v>
      </c>
      <c r="G5996" s="72">
        <v>990.99</v>
      </c>
      <c r="H5996" s="72">
        <v>84283.7</v>
      </c>
      <c r="I5996" s="54" t="s">
        <v>265</v>
      </c>
      <c r="J5996" s="54" t="s">
        <v>298</v>
      </c>
      <c r="K5996" s="54" t="s">
        <v>20932</v>
      </c>
      <c r="L5996" s="54" t="s">
        <v>20933</v>
      </c>
      <c r="M5996" s="54" t="s">
        <v>20931</v>
      </c>
      <c r="N5996" s="54" t="s">
        <v>256</v>
      </c>
      <c r="O5996" s="54" t="s">
        <v>256</v>
      </c>
      <c r="P5996" s="54" t="s">
        <v>268</v>
      </c>
      <c r="Q5996" s="54" t="s">
        <v>256</v>
      </c>
      <c r="R5996" s="54" t="s">
        <v>431</v>
      </c>
      <c r="S5996" s="71"/>
      <c r="T5996" s="54" t="s">
        <v>256</v>
      </c>
      <c r="U5996" s="71">
        <v>44618</v>
      </c>
      <c r="V5996" s="54" t="s">
        <v>256</v>
      </c>
      <c r="W5996" t="str">
        <f t="shared" si="93"/>
        <v>Feb-22</v>
      </c>
    </row>
    <row r="5997" spans="1:23" x14ac:dyDescent="0.25">
      <c r="A5997" s="54" t="s">
        <v>317</v>
      </c>
      <c r="B5997" s="54" t="s">
        <v>432</v>
      </c>
      <c r="C5997" s="54" t="s">
        <v>263</v>
      </c>
      <c r="D5997" s="54" t="s">
        <v>429</v>
      </c>
      <c r="E5997" s="54" t="s">
        <v>20934</v>
      </c>
      <c r="F5997" s="71">
        <v>44618</v>
      </c>
      <c r="G5997" s="72">
        <v>167.82</v>
      </c>
      <c r="H5997" s="72">
        <v>14273.09</v>
      </c>
      <c r="I5997" s="54" t="s">
        <v>265</v>
      </c>
      <c r="J5997" s="54" t="s">
        <v>298</v>
      </c>
      <c r="K5997" s="54" t="s">
        <v>20935</v>
      </c>
      <c r="L5997" s="54" t="s">
        <v>20936</v>
      </c>
      <c r="M5997" s="54" t="s">
        <v>20934</v>
      </c>
      <c r="N5997" s="54" t="s">
        <v>256</v>
      </c>
      <c r="O5997" s="54" t="s">
        <v>256</v>
      </c>
      <c r="P5997" s="54" t="s">
        <v>268</v>
      </c>
      <c r="Q5997" s="54" t="s">
        <v>256</v>
      </c>
      <c r="R5997" s="54" t="s">
        <v>431</v>
      </c>
      <c r="S5997" s="71"/>
      <c r="T5997" s="54" t="s">
        <v>256</v>
      </c>
      <c r="U5997" s="71">
        <v>44618</v>
      </c>
      <c r="V5997" s="54" t="s">
        <v>256</v>
      </c>
      <c r="W5997" t="str">
        <f t="shared" si="93"/>
        <v>Feb-22</v>
      </c>
    </row>
    <row r="5998" spans="1:23" x14ac:dyDescent="0.25">
      <c r="A5998" s="54" t="s">
        <v>317</v>
      </c>
      <c r="B5998" s="54" t="s">
        <v>432</v>
      </c>
      <c r="C5998" s="54" t="s">
        <v>263</v>
      </c>
      <c r="D5998" s="54" t="s">
        <v>429</v>
      </c>
      <c r="E5998" s="54" t="s">
        <v>20937</v>
      </c>
      <c r="F5998" s="71">
        <v>44618</v>
      </c>
      <c r="G5998" s="72">
        <v>2017.1</v>
      </c>
      <c r="H5998" s="72">
        <v>171554.36</v>
      </c>
      <c r="I5998" s="54" t="s">
        <v>265</v>
      </c>
      <c r="J5998" s="54" t="s">
        <v>298</v>
      </c>
      <c r="K5998" s="54" t="s">
        <v>20938</v>
      </c>
      <c r="L5998" s="54" t="s">
        <v>20939</v>
      </c>
      <c r="M5998" s="54" t="s">
        <v>20937</v>
      </c>
      <c r="N5998" s="54" t="s">
        <v>256</v>
      </c>
      <c r="O5998" s="54" t="s">
        <v>256</v>
      </c>
      <c r="P5998" s="54" t="s">
        <v>268</v>
      </c>
      <c r="Q5998" s="54" t="s">
        <v>256</v>
      </c>
      <c r="R5998" s="54" t="s">
        <v>431</v>
      </c>
      <c r="S5998" s="71"/>
      <c r="T5998" s="54" t="s">
        <v>256</v>
      </c>
      <c r="U5998" s="71">
        <v>44618</v>
      </c>
      <c r="V5998" s="54" t="s">
        <v>256</v>
      </c>
      <c r="W5998" t="str">
        <f t="shared" si="93"/>
        <v>Feb-22</v>
      </c>
    </row>
    <row r="5999" spans="1:23" x14ac:dyDescent="0.25">
      <c r="A5999" s="54" t="s">
        <v>317</v>
      </c>
      <c r="B5999" s="54" t="s">
        <v>432</v>
      </c>
      <c r="C5999" s="54" t="s">
        <v>263</v>
      </c>
      <c r="D5999" s="54" t="s">
        <v>429</v>
      </c>
      <c r="E5999" s="54" t="s">
        <v>20940</v>
      </c>
      <c r="F5999" s="71">
        <v>44618</v>
      </c>
      <c r="G5999" s="72">
        <v>514.69000000000005</v>
      </c>
      <c r="H5999" s="72">
        <v>43774.38</v>
      </c>
      <c r="I5999" s="54" t="s">
        <v>265</v>
      </c>
      <c r="J5999" s="54" t="s">
        <v>298</v>
      </c>
      <c r="K5999" s="54" t="s">
        <v>20941</v>
      </c>
      <c r="L5999" s="54" t="s">
        <v>20942</v>
      </c>
      <c r="M5999" s="54" t="s">
        <v>20940</v>
      </c>
      <c r="N5999" s="54" t="s">
        <v>256</v>
      </c>
      <c r="O5999" s="54" t="s">
        <v>256</v>
      </c>
      <c r="P5999" s="54" t="s">
        <v>268</v>
      </c>
      <c r="Q5999" s="54" t="s">
        <v>256</v>
      </c>
      <c r="R5999" s="54" t="s">
        <v>431</v>
      </c>
      <c r="S5999" s="71"/>
      <c r="T5999" s="54" t="s">
        <v>256</v>
      </c>
      <c r="U5999" s="71">
        <v>44618</v>
      </c>
      <c r="V5999" s="54" t="s">
        <v>256</v>
      </c>
      <c r="W5999" t="str">
        <f t="shared" si="93"/>
        <v>Feb-22</v>
      </c>
    </row>
    <row r="6000" spans="1:23" x14ac:dyDescent="0.25">
      <c r="A6000" s="54" t="s">
        <v>317</v>
      </c>
      <c r="B6000" s="54" t="s">
        <v>432</v>
      </c>
      <c r="C6000" s="54" t="s">
        <v>263</v>
      </c>
      <c r="D6000" s="54" t="s">
        <v>429</v>
      </c>
      <c r="E6000" s="54" t="s">
        <v>20943</v>
      </c>
      <c r="F6000" s="71">
        <v>44618</v>
      </c>
      <c r="G6000" s="72">
        <v>3083.9</v>
      </c>
      <c r="H6000" s="72">
        <v>262285.7</v>
      </c>
      <c r="I6000" s="54" t="s">
        <v>265</v>
      </c>
      <c r="J6000" s="54" t="s">
        <v>298</v>
      </c>
      <c r="K6000" s="54" t="s">
        <v>20944</v>
      </c>
      <c r="L6000" s="54" t="s">
        <v>20945</v>
      </c>
      <c r="M6000" s="54" t="s">
        <v>20943</v>
      </c>
      <c r="N6000" s="54" t="s">
        <v>256</v>
      </c>
      <c r="O6000" s="54" t="s">
        <v>256</v>
      </c>
      <c r="P6000" s="54" t="s">
        <v>268</v>
      </c>
      <c r="Q6000" s="54" t="s">
        <v>256</v>
      </c>
      <c r="R6000" s="54" t="s">
        <v>431</v>
      </c>
      <c r="S6000" s="71"/>
      <c r="T6000" s="54" t="s">
        <v>256</v>
      </c>
      <c r="U6000" s="71">
        <v>44618</v>
      </c>
      <c r="V6000" s="54" t="s">
        <v>256</v>
      </c>
      <c r="W6000" t="str">
        <f t="shared" si="93"/>
        <v>Feb-22</v>
      </c>
    </row>
    <row r="6001" spans="1:23" x14ac:dyDescent="0.25">
      <c r="A6001" s="54" t="s">
        <v>317</v>
      </c>
      <c r="B6001" s="54" t="s">
        <v>432</v>
      </c>
      <c r="C6001" s="54" t="s">
        <v>263</v>
      </c>
      <c r="D6001" s="54" t="s">
        <v>429</v>
      </c>
      <c r="E6001" s="54" t="s">
        <v>20946</v>
      </c>
      <c r="F6001" s="71">
        <v>44620</v>
      </c>
      <c r="G6001" s="72">
        <v>1755.6</v>
      </c>
      <c r="H6001" s="72">
        <v>149313.78</v>
      </c>
      <c r="I6001" s="54" t="s">
        <v>265</v>
      </c>
      <c r="J6001" s="54" t="s">
        <v>298</v>
      </c>
      <c r="K6001" s="54" t="s">
        <v>20947</v>
      </c>
      <c r="L6001" s="54" t="s">
        <v>20948</v>
      </c>
      <c r="M6001" s="54" t="s">
        <v>20946</v>
      </c>
      <c r="N6001" s="54" t="s">
        <v>256</v>
      </c>
      <c r="O6001" s="54" t="s">
        <v>256</v>
      </c>
      <c r="P6001" s="54" t="s">
        <v>268</v>
      </c>
      <c r="Q6001" s="54" t="s">
        <v>256</v>
      </c>
      <c r="R6001" s="54" t="s">
        <v>431</v>
      </c>
      <c r="S6001" s="71"/>
      <c r="T6001" s="54" t="s">
        <v>256</v>
      </c>
      <c r="U6001" s="71">
        <v>44620</v>
      </c>
      <c r="V6001" s="54" t="s">
        <v>256</v>
      </c>
      <c r="W6001" t="str">
        <f t="shared" si="93"/>
        <v>Feb-22</v>
      </c>
    </row>
    <row r="6002" spans="1:23" x14ac:dyDescent="0.25">
      <c r="A6002" s="54" t="s">
        <v>317</v>
      </c>
      <c r="B6002" s="54" t="s">
        <v>432</v>
      </c>
      <c r="C6002" s="54" t="s">
        <v>263</v>
      </c>
      <c r="D6002" s="54" t="s">
        <v>429</v>
      </c>
      <c r="E6002" s="54" t="s">
        <v>20949</v>
      </c>
      <c r="F6002" s="71">
        <v>44608</v>
      </c>
      <c r="G6002" s="72">
        <v>527.87</v>
      </c>
      <c r="H6002" s="72">
        <v>44895.34</v>
      </c>
      <c r="I6002" s="54" t="s">
        <v>265</v>
      </c>
      <c r="J6002" s="54" t="s">
        <v>20950</v>
      </c>
      <c r="K6002" s="54" t="s">
        <v>20951</v>
      </c>
      <c r="L6002" s="54" t="s">
        <v>20952</v>
      </c>
      <c r="M6002" s="54" t="s">
        <v>20949</v>
      </c>
      <c r="N6002" s="54" t="s">
        <v>256</v>
      </c>
      <c r="O6002" s="54" t="s">
        <v>256</v>
      </c>
      <c r="P6002" s="54" t="s">
        <v>268</v>
      </c>
      <c r="Q6002" s="54" t="s">
        <v>256</v>
      </c>
      <c r="R6002" s="54" t="s">
        <v>431</v>
      </c>
      <c r="S6002" s="71"/>
      <c r="T6002" s="54" t="s">
        <v>256</v>
      </c>
      <c r="U6002" s="71">
        <v>44608</v>
      </c>
      <c r="V6002" s="54" t="s">
        <v>256</v>
      </c>
      <c r="W6002" t="str">
        <f t="shared" si="93"/>
        <v>Feb-22</v>
      </c>
    </row>
    <row r="6003" spans="1:23" x14ac:dyDescent="0.25">
      <c r="A6003" s="54" t="s">
        <v>317</v>
      </c>
      <c r="B6003" s="54" t="s">
        <v>432</v>
      </c>
      <c r="C6003" s="54" t="s">
        <v>263</v>
      </c>
      <c r="D6003" s="54" t="s">
        <v>429</v>
      </c>
      <c r="E6003" s="54" t="s">
        <v>20953</v>
      </c>
      <c r="F6003" s="71">
        <v>44608</v>
      </c>
      <c r="G6003" s="72">
        <v>1544.09</v>
      </c>
      <c r="H6003" s="72">
        <v>131324.85</v>
      </c>
      <c r="I6003" s="54" t="s">
        <v>265</v>
      </c>
      <c r="J6003" s="54" t="s">
        <v>20950</v>
      </c>
      <c r="K6003" s="54" t="s">
        <v>20954</v>
      </c>
      <c r="L6003" s="54" t="s">
        <v>20955</v>
      </c>
      <c r="M6003" s="54" t="s">
        <v>20953</v>
      </c>
      <c r="N6003" s="54" t="s">
        <v>256</v>
      </c>
      <c r="O6003" s="54" t="s">
        <v>256</v>
      </c>
      <c r="P6003" s="54" t="s">
        <v>268</v>
      </c>
      <c r="Q6003" s="54" t="s">
        <v>256</v>
      </c>
      <c r="R6003" s="54" t="s">
        <v>431</v>
      </c>
      <c r="S6003" s="71"/>
      <c r="T6003" s="54" t="s">
        <v>256</v>
      </c>
      <c r="U6003" s="71">
        <v>44608</v>
      </c>
      <c r="V6003" s="54" t="s">
        <v>256</v>
      </c>
      <c r="W6003" t="str">
        <f t="shared" si="93"/>
        <v>Feb-22</v>
      </c>
    </row>
    <row r="6004" spans="1:23" x14ac:dyDescent="0.25">
      <c r="A6004" s="54" t="s">
        <v>317</v>
      </c>
      <c r="B6004" s="54" t="s">
        <v>432</v>
      </c>
      <c r="C6004" s="54" t="s">
        <v>263</v>
      </c>
      <c r="D6004" s="54" t="s">
        <v>429</v>
      </c>
      <c r="E6004" s="54" t="s">
        <v>20956</v>
      </c>
      <c r="F6004" s="71">
        <v>44609</v>
      </c>
      <c r="G6004" s="72">
        <v>877.8</v>
      </c>
      <c r="H6004" s="72">
        <v>74656.89</v>
      </c>
      <c r="I6004" s="54" t="s">
        <v>265</v>
      </c>
      <c r="J6004" s="54" t="s">
        <v>20950</v>
      </c>
      <c r="K6004" s="54" t="s">
        <v>20922</v>
      </c>
      <c r="L6004" s="54" t="s">
        <v>20923</v>
      </c>
      <c r="M6004" s="54" t="s">
        <v>20956</v>
      </c>
      <c r="N6004" s="54" t="s">
        <v>256</v>
      </c>
      <c r="O6004" s="54" t="s">
        <v>256</v>
      </c>
      <c r="P6004" s="54" t="s">
        <v>268</v>
      </c>
      <c r="Q6004" s="54" t="s">
        <v>256</v>
      </c>
      <c r="R6004" s="54" t="s">
        <v>431</v>
      </c>
      <c r="S6004" s="71"/>
      <c r="T6004" s="54" t="s">
        <v>256</v>
      </c>
      <c r="U6004" s="71">
        <v>44609</v>
      </c>
      <c r="V6004" s="54" t="s">
        <v>256</v>
      </c>
      <c r="W6004" t="str">
        <f t="shared" si="93"/>
        <v>Feb-22</v>
      </c>
    </row>
    <row r="6005" spans="1:23" x14ac:dyDescent="0.25">
      <c r="A6005" s="54" t="s">
        <v>317</v>
      </c>
      <c r="B6005" s="54" t="s">
        <v>432</v>
      </c>
      <c r="C6005" s="54" t="s">
        <v>263</v>
      </c>
      <c r="D6005" s="54" t="s">
        <v>429</v>
      </c>
      <c r="E6005" s="54" t="s">
        <v>20957</v>
      </c>
      <c r="F6005" s="71">
        <v>44620</v>
      </c>
      <c r="G6005" s="72">
        <v>239.35</v>
      </c>
      <c r="H6005" s="72">
        <v>20356.72</v>
      </c>
      <c r="I6005" s="54" t="s">
        <v>265</v>
      </c>
      <c r="J6005" s="54" t="s">
        <v>20950</v>
      </c>
      <c r="K6005" s="54" t="s">
        <v>14675</v>
      </c>
      <c r="L6005" s="54" t="s">
        <v>20958</v>
      </c>
      <c r="M6005" s="54" t="s">
        <v>20957</v>
      </c>
      <c r="N6005" s="54" t="s">
        <v>256</v>
      </c>
      <c r="O6005" s="54" t="s">
        <v>256</v>
      </c>
      <c r="P6005" s="54" t="s">
        <v>268</v>
      </c>
      <c r="Q6005" s="54" t="s">
        <v>256</v>
      </c>
      <c r="R6005" s="54" t="s">
        <v>431</v>
      </c>
      <c r="S6005" s="71"/>
      <c r="T6005" s="54" t="s">
        <v>256</v>
      </c>
      <c r="U6005" s="71">
        <v>44620</v>
      </c>
      <c r="V6005" s="54" t="s">
        <v>256</v>
      </c>
      <c r="W6005" t="str">
        <f t="shared" si="93"/>
        <v>Feb-22</v>
      </c>
    </row>
    <row r="6006" spans="1:23" x14ac:dyDescent="0.25">
      <c r="A6006" s="54" t="s">
        <v>317</v>
      </c>
      <c r="B6006" s="54" t="s">
        <v>432</v>
      </c>
      <c r="C6006" s="54" t="s">
        <v>263</v>
      </c>
      <c r="D6006" s="54" t="s">
        <v>429</v>
      </c>
      <c r="E6006" s="54" t="s">
        <v>20959</v>
      </c>
      <c r="F6006" s="71">
        <v>44618</v>
      </c>
      <c r="G6006" s="72">
        <v>18000</v>
      </c>
      <c r="H6006" s="72">
        <v>1530900</v>
      </c>
      <c r="I6006" s="54" t="s">
        <v>265</v>
      </c>
      <c r="J6006" s="54" t="s">
        <v>20960</v>
      </c>
      <c r="K6006" s="54" t="s">
        <v>20961</v>
      </c>
      <c r="L6006" s="54" t="s">
        <v>20962</v>
      </c>
      <c r="M6006" s="54" t="s">
        <v>20959</v>
      </c>
      <c r="N6006" s="54" t="s">
        <v>256</v>
      </c>
      <c r="O6006" s="54" t="s">
        <v>256</v>
      </c>
      <c r="P6006" s="54" t="s">
        <v>20963</v>
      </c>
      <c r="Q6006" s="54" t="s">
        <v>256</v>
      </c>
      <c r="R6006" s="54" t="s">
        <v>431</v>
      </c>
      <c r="S6006" s="71"/>
      <c r="T6006" s="54" t="s">
        <v>256</v>
      </c>
      <c r="U6006" s="71">
        <v>44618</v>
      </c>
      <c r="V6006" s="54" t="s">
        <v>256</v>
      </c>
      <c r="W6006" t="str">
        <f t="shared" si="93"/>
        <v>Feb-22</v>
      </c>
    </row>
    <row r="6007" spans="1:23" x14ac:dyDescent="0.25">
      <c r="A6007" s="54" t="s">
        <v>317</v>
      </c>
      <c r="B6007" s="54" t="s">
        <v>432</v>
      </c>
      <c r="C6007" s="54" t="s">
        <v>263</v>
      </c>
      <c r="D6007" s="54" t="s">
        <v>429</v>
      </c>
      <c r="E6007" s="54" t="s">
        <v>20964</v>
      </c>
      <c r="F6007" s="71">
        <v>44619</v>
      </c>
      <c r="G6007" s="72">
        <v>6077.24</v>
      </c>
      <c r="H6007" s="72">
        <v>516869.26</v>
      </c>
      <c r="I6007" s="54" t="s">
        <v>265</v>
      </c>
      <c r="J6007" s="54" t="s">
        <v>573</v>
      </c>
      <c r="K6007" s="54" t="s">
        <v>20965</v>
      </c>
      <c r="L6007" s="54" t="s">
        <v>20966</v>
      </c>
      <c r="M6007" s="54" t="s">
        <v>20964</v>
      </c>
      <c r="N6007" s="54" t="s">
        <v>256</v>
      </c>
      <c r="O6007" s="54" t="s">
        <v>256</v>
      </c>
      <c r="P6007" s="54" t="s">
        <v>445</v>
      </c>
      <c r="Q6007" s="54" t="s">
        <v>256</v>
      </c>
      <c r="R6007" s="54" t="s">
        <v>431</v>
      </c>
      <c r="S6007" s="71"/>
      <c r="T6007" s="54" t="s">
        <v>256</v>
      </c>
      <c r="U6007" s="71">
        <v>44619</v>
      </c>
      <c r="V6007" s="54" t="s">
        <v>256</v>
      </c>
      <c r="W6007" t="str">
        <f t="shared" si="93"/>
        <v>Feb-22</v>
      </c>
    </row>
    <row r="6008" spans="1:23" x14ac:dyDescent="0.25">
      <c r="A6008" s="54" t="s">
        <v>317</v>
      </c>
      <c r="B6008" s="54" t="s">
        <v>432</v>
      </c>
      <c r="C6008" s="54" t="s">
        <v>263</v>
      </c>
      <c r="D6008" s="54" t="s">
        <v>429</v>
      </c>
      <c r="E6008" s="54" t="s">
        <v>20967</v>
      </c>
      <c r="F6008" s="71">
        <v>44619</v>
      </c>
      <c r="G6008" s="72">
        <v>36629.699999999997</v>
      </c>
      <c r="H6008" s="72">
        <v>3115355.99</v>
      </c>
      <c r="I6008" s="54" t="s">
        <v>265</v>
      </c>
      <c r="J6008" s="54" t="s">
        <v>573</v>
      </c>
      <c r="K6008" s="54" t="s">
        <v>20968</v>
      </c>
      <c r="L6008" s="54" t="s">
        <v>20969</v>
      </c>
      <c r="M6008" s="54" t="s">
        <v>20967</v>
      </c>
      <c r="N6008" s="54" t="s">
        <v>256</v>
      </c>
      <c r="O6008" s="54" t="s">
        <v>256</v>
      </c>
      <c r="P6008" s="54" t="s">
        <v>445</v>
      </c>
      <c r="Q6008" s="54" t="s">
        <v>256</v>
      </c>
      <c r="R6008" s="54" t="s">
        <v>431</v>
      </c>
      <c r="S6008" s="71"/>
      <c r="T6008" s="54" t="s">
        <v>256</v>
      </c>
      <c r="U6008" s="71">
        <v>44619</v>
      </c>
      <c r="V6008" s="54" t="s">
        <v>256</v>
      </c>
      <c r="W6008" t="str">
        <f t="shared" si="93"/>
        <v>Feb-22</v>
      </c>
    </row>
    <row r="6009" spans="1:23" x14ac:dyDescent="0.25">
      <c r="A6009" s="54" t="s">
        <v>317</v>
      </c>
      <c r="B6009" s="54" t="s">
        <v>432</v>
      </c>
      <c r="C6009" s="54" t="s">
        <v>263</v>
      </c>
      <c r="D6009" s="54" t="s">
        <v>429</v>
      </c>
      <c r="E6009" s="54" t="s">
        <v>20970</v>
      </c>
      <c r="F6009" s="71">
        <v>44619</v>
      </c>
      <c r="G6009" s="72">
        <v>3006.25</v>
      </c>
      <c r="H6009" s="72">
        <v>255681.56</v>
      </c>
      <c r="I6009" s="54" t="s">
        <v>265</v>
      </c>
      <c r="J6009" s="54" t="s">
        <v>573</v>
      </c>
      <c r="K6009" s="54" t="s">
        <v>20971</v>
      </c>
      <c r="L6009" s="54" t="s">
        <v>20972</v>
      </c>
      <c r="M6009" s="54" t="s">
        <v>20970</v>
      </c>
      <c r="N6009" s="54" t="s">
        <v>256</v>
      </c>
      <c r="O6009" s="54" t="s">
        <v>256</v>
      </c>
      <c r="P6009" s="54" t="s">
        <v>445</v>
      </c>
      <c r="Q6009" s="54" t="s">
        <v>256</v>
      </c>
      <c r="R6009" s="54" t="s">
        <v>431</v>
      </c>
      <c r="S6009" s="71"/>
      <c r="T6009" s="54" t="s">
        <v>256</v>
      </c>
      <c r="U6009" s="71">
        <v>44619</v>
      </c>
      <c r="V6009" s="54" t="s">
        <v>256</v>
      </c>
      <c r="W6009" t="str">
        <f t="shared" si="93"/>
        <v>Feb-22</v>
      </c>
    </row>
    <row r="6010" spans="1:23" x14ac:dyDescent="0.25">
      <c r="A6010" s="54" t="s">
        <v>317</v>
      </c>
      <c r="B6010" s="54" t="s">
        <v>432</v>
      </c>
      <c r="C6010" s="54" t="s">
        <v>263</v>
      </c>
      <c r="D6010" s="54" t="s">
        <v>429</v>
      </c>
      <c r="E6010" s="54" t="s">
        <v>20973</v>
      </c>
      <c r="F6010" s="71">
        <v>44608</v>
      </c>
      <c r="G6010" s="72">
        <v>788.1</v>
      </c>
      <c r="H6010" s="72">
        <v>67027.91</v>
      </c>
      <c r="I6010" s="54" t="s">
        <v>265</v>
      </c>
      <c r="J6010" s="54" t="s">
        <v>573</v>
      </c>
      <c r="K6010" s="54" t="s">
        <v>18730</v>
      </c>
      <c r="L6010" s="54" t="s">
        <v>20974</v>
      </c>
      <c r="M6010" s="54" t="s">
        <v>20973</v>
      </c>
      <c r="N6010" s="54" t="s">
        <v>256</v>
      </c>
      <c r="O6010" s="54" t="s">
        <v>256</v>
      </c>
      <c r="P6010" s="54" t="s">
        <v>445</v>
      </c>
      <c r="Q6010" s="54" t="s">
        <v>256</v>
      </c>
      <c r="R6010" s="54" t="s">
        <v>431</v>
      </c>
      <c r="S6010" s="71"/>
      <c r="T6010" s="54" t="s">
        <v>256</v>
      </c>
      <c r="U6010" s="71">
        <v>44608</v>
      </c>
      <c r="V6010" s="54" t="s">
        <v>256</v>
      </c>
      <c r="W6010" t="str">
        <f t="shared" si="93"/>
        <v>Feb-22</v>
      </c>
    </row>
    <row r="6011" spans="1:23" x14ac:dyDescent="0.25">
      <c r="A6011" s="54" t="s">
        <v>317</v>
      </c>
      <c r="B6011" s="54" t="s">
        <v>432</v>
      </c>
      <c r="C6011" s="54" t="s">
        <v>263</v>
      </c>
      <c r="D6011" s="54" t="s">
        <v>429</v>
      </c>
      <c r="E6011" s="54" t="s">
        <v>20975</v>
      </c>
      <c r="F6011" s="71">
        <v>44608</v>
      </c>
      <c r="G6011" s="72">
        <v>7131.08</v>
      </c>
      <c r="H6011" s="72">
        <v>606498.35</v>
      </c>
      <c r="I6011" s="54" t="s">
        <v>265</v>
      </c>
      <c r="J6011" s="54" t="s">
        <v>573</v>
      </c>
      <c r="K6011" s="54" t="s">
        <v>20194</v>
      </c>
      <c r="L6011" s="54" t="s">
        <v>20976</v>
      </c>
      <c r="M6011" s="54" t="s">
        <v>20975</v>
      </c>
      <c r="N6011" s="54" t="s">
        <v>256</v>
      </c>
      <c r="O6011" s="54" t="s">
        <v>256</v>
      </c>
      <c r="P6011" s="54" t="s">
        <v>445</v>
      </c>
      <c r="Q6011" s="54" t="s">
        <v>256</v>
      </c>
      <c r="R6011" s="54" t="s">
        <v>431</v>
      </c>
      <c r="S6011" s="71"/>
      <c r="T6011" s="54" t="s">
        <v>256</v>
      </c>
      <c r="U6011" s="71">
        <v>44608</v>
      </c>
      <c r="V6011" s="54" t="s">
        <v>256</v>
      </c>
      <c r="W6011" t="str">
        <f t="shared" si="93"/>
        <v>Feb-22</v>
      </c>
    </row>
    <row r="6012" spans="1:23" x14ac:dyDescent="0.25">
      <c r="A6012" s="54" t="s">
        <v>317</v>
      </c>
      <c r="B6012" s="54" t="s">
        <v>432</v>
      </c>
      <c r="C6012" s="54" t="s">
        <v>263</v>
      </c>
      <c r="D6012" s="54" t="s">
        <v>429</v>
      </c>
      <c r="E6012" s="54" t="s">
        <v>20977</v>
      </c>
      <c r="F6012" s="71">
        <v>44608</v>
      </c>
      <c r="G6012" s="72">
        <v>6962.8</v>
      </c>
      <c r="H6012" s="72">
        <v>592186.14</v>
      </c>
      <c r="I6012" s="54" t="s">
        <v>265</v>
      </c>
      <c r="J6012" s="54" t="s">
        <v>573</v>
      </c>
      <c r="K6012" s="54" t="s">
        <v>20978</v>
      </c>
      <c r="L6012" s="54" t="s">
        <v>20979</v>
      </c>
      <c r="M6012" s="54" t="s">
        <v>20977</v>
      </c>
      <c r="N6012" s="54" t="s">
        <v>256</v>
      </c>
      <c r="O6012" s="54" t="s">
        <v>256</v>
      </c>
      <c r="P6012" s="54" t="s">
        <v>445</v>
      </c>
      <c r="Q6012" s="54" t="s">
        <v>256</v>
      </c>
      <c r="R6012" s="54" t="s">
        <v>431</v>
      </c>
      <c r="S6012" s="71"/>
      <c r="T6012" s="54" t="s">
        <v>256</v>
      </c>
      <c r="U6012" s="71">
        <v>44608</v>
      </c>
      <c r="V6012" s="54" t="s">
        <v>256</v>
      </c>
      <c r="W6012" t="str">
        <f t="shared" si="93"/>
        <v>Feb-22</v>
      </c>
    </row>
    <row r="6013" spans="1:23" x14ac:dyDescent="0.25">
      <c r="A6013" s="54" t="s">
        <v>318</v>
      </c>
      <c r="B6013" s="54" t="s">
        <v>432</v>
      </c>
      <c r="C6013" s="54" t="s">
        <v>263</v>
      </c>
      <c r="D6013" s="54" t="s">
        <v>429</v>
      </c>
      <c r="E6013" s="54" t="s">
        <v>20980</v>
      </c>
      <c r="F6013" s="71">
        <v>44616</v>
      </c>
      <c r="G6013" s="72">
        <v>76810.259999999995</v>
      </c>
      <c r="H6013" s="72">
        <v>6532712.6100000003</v>
      </c>
      <c r="I6013" s="54" t="s">
        <v>265</v>
      </c>
      <c r="J6013" s="54" t="s">
        <v>20981</v>
      </c>
      <c r="K6013" s="54" t="s">
        <v>20982</v>
      </c>
      <c r="L6013" s="54" t="s">
        <v>20983</v>
      </c>
      <c r="M6013" s="54" t="s">
        <v>20980</v>
      </c>
      <c r="N6013" s="54" t="s">
        <v>256</v>
      </c>
      <c r="O6013" s="54" t="s">
        <v>256</v>
      </c>
      <c r="P6013" s="54" t="s">
        <v>434</v>
      </c>
      <c r="Q6013" s="54" t="s">
        <v>256</v>
      </c>
      <c r="R6013" s="54" t="s">
        <v>431</v>
      </c>
      <c r="S6013" s="71"/>
      <c r="T6013" s="54" t="s">
        <v>256</v>
      </c>
      <c r="U6013" s="71">
        <v>44616</v>
      </c>
      <c r="V6013" s="54" t="s">
        <v>256</v>
      </c>
      <c r="W6013" t="str">
        <f t="shared" si="93"/>
        <v>Feb-22</v>
      </c>
    </row>
    <row r="6014" spans="1:23" x14ac:dyDescent="0.25">
      <c r="A6014" s="54" t="s">
        <v>317</v>
      </c>
      <c r="B6014" s="54" t="s">
        <v>432</v>
      </c>
      <c r="C6014" s="54" t="s">
        <v>263</v>
      </c>
      <c r="D6014" s="54" t="s">
        <v>429</v>
      </c>
      <c r="E6014" s="54" t="s">
        <v>20984</v>
      </c>
      <c r="F6014" s="71">
        <v>44618</v>
      </c>
      <c r="G6014" s="72">
        <v>36.56</v>
      </c>
      <c r="H6014" s="72">
        <v>3109.43</v>
      </c>
      <c r="I6014" s="54" t="s">
        <v>265</v>
      </c>
      <c r="J6014" s="54" t="s">
        <v>577</v>
      </c>
      <c r="K6014" s="54" t="s">
        <v>475</v>
      </c>
      <c r="L6014" s="54" t="s">
        <v>20985</v>
      </c>
      <c r="M6014" s="54" t="s">
        <v>20984</v>
      </c>
      <c r="N6014" s="54" t="s">
        <v>256</v>
      </c>
      <c r="O6014" s="54" t="s">
        <v>256</v>
      </c>
      <c r="P6014" s="54" t="s">
        <v>578</v>
      </c>
      <c r="Q6014" s="54" t="s">
        <v>256</v>
      </c>
      <c r="R6014" s="54" t="s">
        <v>431</v>
      </c>
      <c r="S6014" s="71"/>
      <c r="T6014" s="54" t="s">
        <v>256</v>
      </c>
      <c r="U6014" s="71">
        <v>44618</v>
      </c>
      <c r="V6014" s="54" t="s">
        <v>256</v>
      </c>
      <c r="W6014" t="str">
        <f t="shared" si="93"/>
        <v>Feb-22</v>
      </c>
    </row>
    <row r="6015" spans="1:23" x14ac:dyDescent="0.25">
      <c r="A6015" s="54" t="s">
        <v>317</v>
      </c>
      <c r="B6015" s="54" t="s">
        <v>432</v>
      </c>
      <c r="C6015" s="54" t="s">
        <v>263</v>
      </c>
      <c r="D6015" s="54" t="s">
        <v>429</v>
      </c>
      <c r="E6015" s="54" t="s">
        <v>20986</v>
      </c>
      <c r="F6015" s="71">
        <v>44616</v>
      </c>
      <c r="G6015" s="72">
        <v>57.57</v>
      </c>
      <c r="H6015" s="72">
        <v>4896.33</v>
      </c>
      <c r="I6015" s="54" t="s">
        <v>265</v>
      </c>
      <c r="J6015" s="54" t="s">
        <v>577</v>
      </c>
      <c r="K6015" s="54" t="s">
        <v>476</v>
      </c>
      <c r="L6015" s="54" t="s">
        <v>20987</v>
      </c>
      <c r="M6015" s="54" t="s">
        <v>20986</v>
      </c>
      <c r="N6015" s="54" t="s">
        <v>256</v>
      </c>
      <c r="O6015" s="54" t="s">
        <v>256</v>
      </c>
      <c r="P6015" s="54" t="s">
        <v>578</v>
      </c>
      <c r="Q6015" s="54" t="s">
        <v>256</v>
      </c>
      <c r="R6015" s="54" t="s">
        <v>431</v>
      </c>
      <c r="S6015" s="71"/>
      <c r="T6015" s="54" t="s">
        <v>256</v>
      </c>
      <c r="U6015" s="71">
        <v>44616</v>
      </c>
      <c r="V6015" s="54" t="s">
        <v>256</v>
      </c>
      <c r="W6015" t="str">
        <f t="shared" si="93"/>
        <v>Feb-22</v>
      </c>
    </row>
    <row r="6016" spans="1:23" x14ac:dyDescent="0.25">
      <c r="A6016" s="54" t="s">
        <v>317</v>
      </c>
      <c r="B6016" s="54" t="s">
        <v>432</v>
      </c>
      <c r="C6016" s="54" t="s">
        <v>263</v>
      </c>
      <c r="D6016" s="54" t="s">
        <v>429</v>
      </c>
      <c r="E6016" s="54" t="s">
        <v>20988</v>
      </c>
      <c r="F6016" s="71">
        <v>44618</v>
      </c>
      <c r="G6016" s="72">
        <v>980</v>
      </c>
      <c r="H6016" s="72">
        <v>83349</v>
      </c>
      <c r="I6016" s="54" t="s">
        <v>265</v>
      </c>
      <c r="J6016" s="54" t="s">
        <v>577</v>
      </c>
      <c r="K6016" s="54" t="s">
        <v>18003</v>
      </c>
      <c r="L6016" s="54" t="s">
        <v>20989</v>
      </c>
      <c r="M6016" s="54" t="s">
        <v>20988</v>
      </c>
      <c r="N6016" s="54" t="s">
        <v>256</v>
      </c>
      <c r="O6016" s="54" t="s">
        <v>256</v>
      </c>
      <c r="P6016" s="54" t="s">
        <v>578</v>
      </c>
      <c r="Q6016" s="54" t="s">
        <v>256</v>
      </c>
      <c r="R6016" s="54" t="s">
        <v>431</v>
      </c>
      <c r="S6016" s="71"/>
      <c r="T6016" s="54" t="s">
        <v>256</v>
      </c>
      <c r="U6016" s="71">
        <v>44618</v>
      </c>
      <c r="V6016" s="54" t="s">
        <v>256</v>
      </c>
      <c r="W6016" t="str">
        <f t="shared" si="93"/>
        <v>Feb-22</v>
      </c>
    </row>
    <row r="6017" spans="1:23" x14ac:dyDescent="0.25">
      <c r="A6017" s="54" t="s">
        <v>317</v>
      </c>
      <c r="B6017" s="54" t="s">
        <v>432</v>
      </c>
      <c r="C6017" s="54" t="s">
        <v>263</v>
      </c>
      <c r="D6017" s="54" t="s">
        <v>429</v>
      </c>
      <c r="E6017" s="54" t="s">
        <v>20990</v>
      </c>
      <c r="F6017" s="71">
        <v>44619</v>
      </c>
      <c r="G6017" s="72">
        <v>290.24</v>
      </c>
      <c r="H6017" s="72">
        <v>24684.91</v>
      </c>
      <c r="I6017" s="54" t="s">
        <v>265</v>
      </c>
      <c r="J6017" s="54" t="s">
        <v>577</v>
      </c>
      <c r="K6017" s="54" t="s">
        <v>18009</v>
      </c>
      <c r="L6017" s="54" t="s">
        <v>20991</v>
      </c>
      <c r="M6017" s="54" t="s">
        <v>20990</v>
      </c>
      <c r="N6017" s="54" t="s">
        <v>256</v>
      </c>
      <c r="O6017" s="54" t="s">
        <v>256</v>
      </c>
      <c r="P6017" s="54" t="s">
        <v>578</v>
      </c>
      <c r="Q6017" s="54" t="s">
        <v>256</v>
      </c>
      <c r="R6017" s="54" t="s">
        <v>431</v>
      </c>
      <c r="S6017" s="71"/>
      <c r="T6017" s="54" t="s">
        <v>256</v>
      </c>
      <c r="U6017" s="71">
        <v>44619</v>
      </c>
      <c r="V6017" s="54" t="s">
        <v>256</v>
      </c>
      <c r="W6017" t="str">
        <f t="shared" si="93"/>
        <v>Feb-22</v>
      </c>
    </row>
    <row r="6018" spans="1:23" x14ac:dyDescent="0.25">
      <c r="A6018" s="54" t="s">
        <v>317</v>
      </c>
      <c r="B6018" s="54" t="s">
        <v>432</v>
      </c>
      <c r="C6018" s="54" t="s">
        <v>263</v>
      </c>
      <c r="D6018" s="54" t="s">
        <v>429</v>
      </c>
      <c r="E6018" s="54" t="s">
        <v>20992</v>
      </c>
      <c r="F6018" s="71">
        <v>44619</v>
      </c>
      <c r="G6018" s="72">
        <v>646.86</v>
      </c>
      <c r="H6018" s="72">
        <v>55015.44</v>
      </c>
      <c r="I6018" s="54" t="s">
        <v>265</v>
      </c>
      <c r="J6018" s="54" t="s">
        <v>577</v>
      </c>
      <c r="K6018" s="54" t="s">
        <v>477</v>
      </c>
      <c r="L6018" s="54" t="s">
        <v>20993</v>
      </c>
      <c r="M6018" s="54" t="s">
        <v>20992</v>
      </c>
      <c r="N6018" s="54" t="s">
        <v>256</v>
      </c>
      <c r="O6018" s="54" t="s">
        <v>256</v>
      </c>
      <c r="P6018" s="54" t="s">
        <v>578</v>
      </c>
      <c r="Q6018" s="54" t="s">
        <v>256</v>
      </c>
      <c r="R6018" s="54" t="s">
        <v>431</v>
      </c>
      <c r="S6018" s="71"/>
      <c r="T6018" s="54" t="s">
        <v>256</v>
      </c>
      <c r="U6018" s="71">
        <v>44619</v>
      </c>
      <c r="V6018" s="54" t="s">
        <v>256</v>
      </c>
      <c r="W6018" t="str">
        <f t="shared" si="93"/>
        <v>Feb-22</v>
      </c>
    </row>
    <row r="6019" spans="1:23" x14ac:dyDescent="0.25">
      <c r="A6019" s="54" t="s">
        <v>317</v>
      </c>
      <c r="B6019" s="54" t="s">
        <v>432</v>
      </c>
      <c r="C6019" s="54" t="s">
        <v>263</v>
      </c>
      <c r="D6019" s="54" t="s">
        <v>429</v>
      </c>
      <c r="E6019" s="54" t="s">
        <v>20994</v>
      </c>
      <c r="F6019" s="71">
        <v>44619</v>
      </c>
      <c r="G6019" s="72">
        <v>412.82</v>
      </c>
      <c r="H6019" s="72">
        <v>35110.339999999997</v>
      </c>
      <c r="I6019" s="54" t="s">
        <v>265</v>
      </c>
      <c r="J6019" s="54" t="s">
        <v>20995</v>
      </c>
      <c r="K6019" s="54" t="s">
        <v>18000</v>
      </c>
      <c r="L6019" s="54" t="s">
        <v>20996</v>
      </c>
      <c r="M6019" s="54" t="s">
        <v>20994</v>
      </c>
      <c r="N6019" s="54" t="s">
        <v>256</v>
      </c>
      <c r="O6019" s="54" t="s">
        <v>256</v>
      </c>
      <c r="P6019" s="54" t="s">
        <v>578</v>
      </c>
      <c r="Q6019" s="54" t="s">
        <v>256</v>
      </c>
      <c r="R6019" s="54" t="s">
        <v>431</v>
      </c>
      <c r="S6019" s="71"/>
      <c r="T6019" s="54" t="s">
        <v>256</v>
      </c>
      <c r="U6019" s="71">
        <v>44619</v>
      </c>
      <c r="V6019" s="54" t="s">
        <v>256</v>
      </c>
      <c r="W6019" t="str">
        <f t="shared" si="93"/>
        <v>Feb-22</v>
      </c>
    </row>
    <row r="6020" spans="1:23" x14ac:dyDescent="0.25">
      <c r="A6020" s="54" t="s">
        <v>317</v>
      </c>
      <c r="B6020" s="54" t="s">
        <v>432</v>
      </c>
      <c r="C6020" s="54" t="s">
        <v>263</v>
      </c>
      <c r="D6020" s="54" t="s">
        <v>429</v>
      </c>
      <c r="E6020" s="54" t="s">
        <v>20997</v>
      </c>
      <c r="F6020" s="71">
        <v>44620</v>
      </c>
      <c r="G6020" s="72">
        <v>15993.96</v>
      </c>
      <c r="H6020" s="72">
        <v>1360286.3</v>
      </c>
      <c r="I6020" s="54" t="s">
        <v>265</v>
      </c>
      <c r="J6020" s="54" t="s">
        <v>584</v>
      </c>
      <c r="K6020" s="54" t="s">
        <v>20998</v>
      </c>
      <c r="L6020" s="54" t="s">
        <v>20999</v>
      </c>
      <c r="M6020" s="54" t="s">
        <v>20997</v>
      </c>
      <c r="N6020" s="54" t="s">
        <v>256</v>
      </c>
      <c r="O6020" s="54" t="s">
        <v>256</v>
      </c>
      <c r="P6020" s="54" t="s">
        <v>455</v>
      </c>
      <c r="Q6020" s="54" t="s">
        <v>256</v>
      </c>
      <c r="R6020" s="54" t="s">
        <v>431</v>
      </c>
      <c r="S6020" s="71"/>
      <c r="T6020" s="54" t="s">
        <v>256</v>
      </c>
      <c r="U6020" s="71">
        <v>44620</v>
      </c>
      <c r="V6020" s="54" t="s">
        <v>256</v>
      </c>
      <c r="W6020" t="str">
        <f t="shared" si="93"/>
        <v>Feb-22</v>
      </c>
    </row>
    <row r="6021" spans="1:23" x14ac:dyDescent="0.25">
      <c r="A6021" s="54" t="s">
        <v>317</v>
      </c>
      <c r="B6021" s="54" t="s">
        <v>432</v>
      </c>
      <c r="C6021" s="54" t="s">
        <v>263</v>
      </c>
      <c r="D6021" s="54" t="s">
        <v>429</v>
      </c>
      <c r="E6021" s="54" t="s">
        <v>21000</v>
      </c>
      <c r="F6021" s="71">
        <v>44620</v>
      </c>
      <c r="G6021" s="72">
        <v>518.79999999999995</v>
      </c>
      <c r="H6021" s="72">
        <v>44123.94</v>
      </c>
      <c r="I6021" s="54" t="s">
        <v>265</v>
      </c>
      <c r="J6021" s="54" t="s">
        <v>584</v>
      </c>
      <c r="K6021" s="54" t="s">
        <v>21001</v>
      </c>
      <c r="L6021" s="54" t="s">
        <v>21002</v>
      </c>
      <c r="M6021" s="54" t="s">
        <v>21000</v>
      </c>
      <c r="N6021" s="54" t="s">
        <v>256</v>
      </c>
      <c r="O6021" s="54" t="s">
        <v>256</v>
      </c>
      <c r="P6021" s="54" t="s">
        <v>455</v>
      </c>
      <c r="Q6021" s="54" t="s">
        <v>256</v>
      </c>
      <c r="R6021" s="54" t="s">
        <v>431</v>
      </c>
      <c r="S6021" s="71"/>
      <c r="T6021" s="54" t="s">
        <v>256</v>
      </c>
      <c r="U6021" s="71">
        <v>44620</v>
      </c>
      <c r="V6021" s="54" t="s">
        <v>256</v>
      </c>
      <c r="W6021" t="str">
        <f t="shared" ref="W6021:W6084" si="94">TEXT(F6021,"MMM-YY")</f>
        <v>Feb-22</v>
      </c>
    </row>
    <row r="6022" spans="1:23" x14ac:dyDescent="0.25">
      <c r="A6022" s="54" t="s">
        <v>317</v>
      </c>
      <c r="B6022" s="54" t="s">
        <v>432</v>
      </c>
      <c r="C6022" s="54" t="s">
        <v>263</v>
      </c>
      <c r="D6022" s="54" t="s">
        <v>429</v>
      </c>
      <c r="E6022" s="54" t="s">
        <v>21003</v>
      </c>
      <c r="F6022" s="71">
        <v>44620</v>
      </c>
      <c r="G6022" s="72">
        <v>375</v>
      </c>
      <c r="H6022" s="72">
        <v>31893.75</v>
      </c>
      <c r="I6022" s="54" t="s">
        <v>265</v>
      </c>
      <c r="J6022" s="54" t="s">
        <v>584</v>
      </c>
      <c r="K6022" s="54" t="s">
        <v>21004</v>
      </c>
      <c r="L6022" s="54" t="s">
        <v>21005</v>
      </c>
      <c r="M6022" s="54" t="s">
        <v>21003</v>
      </c>
      <c r="N6022" s="54" t="s">
        <v>256</v>
      </c>
      <c r="O6022" s="54" t="s">
        <v>256</v>
      </c>
      <c r="P6022" s="54" t="s">
        <v>455</v>
      </c>
      <c r="Q6022" s="54" t="s">
        <v>256</v>
      </c>
      <c r="R6022" s="54" t="s">
        <v>431</v>
      </c>
      <c r="S6022" s="71"/>
      <c r="T6022" s="54" t="s">
        <v>256</v>
      </c>
      <c r="U6022" s="71">
        <v>44620</v>
      </c>
      <c r="V6022" s="54" t="s">
        <v>256</v>
      </c>
      <c r="W6022" t="str">
        <f t="shared" si="94"/>
        <v>Feb-22</v>
      </c>
    </row>
    <row r="6023" spans="1:23" x14ac:dyDescent="0.25">
      <c r="A6023" s="54" t="s">
        <v>317</v>
      </c>
      <c r="B6023" s="54" t="s">
        <v>432</v>
      </c>
      <c r="C6023" s="54" t="s">
        <v>263</v>
      </c>
      <c r="D6023" s="54" t="s">
        <v>429</v>
      </c>
      <c r="E6023" s="54" t="s">
        <v>21006</v>
      </c>
      <c r="F6023" s="71">
        <v>44620</v>
      </c>
      <c r="G6023" s="72">
        <v>185.2</v>
      </c>
      <c r="H6023" s="72">
        <v>15751.26</v>
      </c>
      <c r="I6023" s="54" t="s">
        <v>265</v>
      </c>
      <c r="J6023" s="54" t="s">
        <v>290</v>
      </c>
      <c r="K6023" s="54" t="s">
        <v>20219</v>
      </c>
      <c r="L6023" s="54" t="s">
        <v>21007</v>
      </c>
      <c r="M6023" s="54" t="s">
        <v>21006</v>
      </c>
      <c r="N6023" s="54" t="s">
        <v>256</v>
      </c>
      <c r="O6023" s="54" t="s">
        <v>256</v>
      </c>
      <c r="P6023" s="54" t="s">
        <v>264</v>
      </c>
      <c r="Q6023" s="54" t="s">
        <v>256</v>
      </c>
      <c r="R6023" s="54" t="s">
        <v>431</v>
      </c>
      <c r="S6023" s="71"/>
      <c r="T6023" s="54" t="s">
        <v>256</v>
      </c>
      <c r="U6023" s="71">
        <v>44620</v>
      </c>
      <c r="V6023" s="54" t="s">
        <v>256</v>
      </c>
      <c r="W6023" t="str">
        <f t="shared" si="94"/>
        <v>Feb-22</v>
      </c>
    </row>
    <row r="6024" spans="1:23" x14ac:dyDescent="0.25">
      <c r="A6024" s="54" t="s">
        <v>317</v>
      </c>
      <c r="B6024" s="54" t="s">
        <v>432</v>
      </c>
      <c r="C6024" s="54" t="s">
        <v>263</v>
      </c>
      <c r="D6024" s="54" t="s">
        <v>429</v>
      </c>
      <c r="E6024" s="54" t="s">
        <v>21008</v>
      </c>
      <c r="F6024" s="71">
        <v>44615</v>
      </c>
      <c r="G6024" s="72">
        <v>301.07</v>
      </c>
      <c r="H6024" s="72">
        <v>25606</v>
      </c>
      <c r="I6024" s="54" t="s">
        <v>265</v>
      </c>
      <c r="J6024" s="54" t="s">
        <v>290</v>
      </c>
      <c r="K6024" s="54" t="s">
        <v>20222</v>
      </c>
      <c r="L6024" s="54" t="s">
        <v>21009</v>
      </c>
      <c r="M6024" s="54" t="s">
        <v>21008</v>
      </c>
      <c r="N6024" s="54" t="s">
        <v>256</v>
      </c>
      <c r="O6024" s="54" t="s">
        <v>256</v>
      </c>
      <c r="P6024" s="54" t="s">
        <v>264</v>
      </c>
      <c r="Q6024" s="54" t="s">
        <v>256</v>
      </c>
      <c r="R6024" s="54" t="s">
        <v>431</v>
      </c>
      <c r="S6024" s="71"/>
      <c r="T6024" s="54" t="s">
        <v>256</v>
      </c>
      <c r="U6024" s="71">
        <v>44615</v>
      </c>
      <c r="V6024" s="54" t="s">
        <v>256</v>
      </c>
      <c r="W6024" t="str">
        <f t="shared" si="94"/>
        <v>Feb-22</v>
      </c>
    </row>
    <row r="6025" spans="1:23" x14ac:dyDescent="0.25">
      <c r="A6025" s="54" t="s">
        <v>317</v>
      </c>
      <c r="B6025" s="54" t="s">
        <v>432</v>
      </c>
      <c r="C6025" s="54" t="s">
        <v>263</v>
      </c>
      <c r="D6025" s="54" t="s">
        <v>429</v>
      </c>
      <c r="E6025" s="54" t="s">
        <v>21010</v>
      </c>
      <c r="F6025" s="71">
        <v>44615</v>
      </c>
      <c r="G6025" s="72">
        <v>95.96</v>
      </c>
      <c r="H6025" s="72">
        <v>8161.4</v>
      </c>
      <c r="I6025" s="54" t="s">
        <v>265</v>
      </c>
      <c r="J6025" s="54" t="s">
        <v>290</v>
      </c>
      <c r="K6025" s="54" t="s">
        <v>20222</v>
      </c>
      <c r="L6025" s="54" t="s">
        <v>21011</v>
      </c>
      <c r="M6025" s="54" t="s">
        <v>21010</v>
      </c>
      <c r="N6025" s="54" t="s">
        <v>256</v>
      </c>
      <c r="O6025" s="54" t="s">
        <v>256</v>
      </c>
      <c r="P6025" s="54" t="s">
        <v>264</v>
      </c>
      <c r="Q6025" s="54" t="s">
        <v>256</v>
      </c>
      <c r="R6025" s="54" t="s">
        <v>431</v>
      </c>
      <c r="S6025" s="71"/>
      <c r="T6025" s="54" t="s">
        <v>256</v>
      </c>
      <c r="U6025" s="71">
        <v>44615</v>
      </c>
      <c r="V6025" s="54" t="s">
        <v>256</v>
      </c>
      <c r="W6025" t="str">
        <f t="shared" si="94"/>
        <v>Feb-22</v>
      </c>
    </row>
    <row r="6026" spans="1:23" x14ac:dyDescent="0.25">
      <c r="A6026" s="54" t="s">
        <v>317</v>
      </c>
      <c r="B6026" s="54" t="s">
        <v>432</v>
      </c>
      <c r="C6026" s="54" t="s">
        <v>263</v>
      </c>
      <c r="D6026" s="54" t="s">
        <v>429</v>
      </c>
      <c r="E6026" s="54" t="s">
        <v>21012</v>
      </c>
      <c r="F6026" s="71">
        <v>44615</v>
      </c>
      <c r="G6026" s="72">
        <v>882.39</v>
      </c>
      <c r="H6026" s="72">
        <v>75047.27</v>
      </c>
      <c r="I6026" s="54" t="s">
        <v>265</v>
      </c>
      <c r="J6026" s="54" t="s">
        <v>290</v>
      </c>
      <c r="K6026" s="54" t="s">
        <v>20222</v>
      </c>
      <c r="L6026" s="54" t="s">
        <v>21013</v>
      </c>
      <c r="M6026" s="54" t="s">
        <v>21012</v>
      </c>
      <c r="N6026" s="54" t="s">
        <v>256</v>
      </c>
      <c r="O6026" s="54" t="s">
        <v>256</v>
      </c>
      <c r="P6026" s="54" t="s">
        <v>264</v>
      </c>
      <c r="Q6026" s="54" t="s">
        <v>256</v>
      </c>
      <c r="R6026" s="54" t="s">
        <v>431</v>
      </c>
      <c r="S6026" s="71"/>
      <c r="T6026" s="54" t="s">
        <v>256</v>
      </c>
      <c r="U6026" s="71">
        <v>44615</v>
      </c>
      <c r="V6026" s="54" t="s">
        <v>256</v>
      </c>
      <c r="W6026" t="str">
        <f t="shared" si="94"/>
        <v>Feb-22</v>
      </c>
    </row>
    <row r="6027" spans="1:23" x14ac:dyDescent="0.25">
      <c r="A6027" s="54" t="s">
        <v>317</v>
      </c>
      <c r="B6027" s="54" t="s">
        <v>432</v>
      </c>
      <c r="C6027" s="54" t="s">
        <v>263</v>
      </c>
      <c r="D6027" s="54" t="s">
        <v>429</v>
      </c>
      <c r="E6027" s="54" t="s">
        <v>21014</v>
      </c>
      <c r="F6027" s="71">
        <v>44615</v>
      </c>
      <c r="G6027" s="72">
        <v>2099.15</v>
      </c>
      <c r="H6027" s="72">
        <v>178532.71</v>
      </c>
      <c r="I6027" s="54" t="s">
        <v>265</v>
      </c>
      <c r="J6027" s="54" t="s">
        <v>290</v>
      </c>
      <c r="K6027" s="54" t="s">
        <v>20222</v>
      </c>
      <c r="L6027" s="54" t="s">
        <v>21015</v>
      </c>
      <c r="M6027" s="54" t="s">
        <v>21014</v>
      </c>
      <c r="N6027" s="54" t="s">
        <v>256</v>
      </c>
      <c r="O6027" s="54" t="s">
        <v>256</v>
      </c>
      <c r="P6027" s="54" t="s">
        <v>264</v>
      </c>
      <c r="Q6027" s="54" t="s">
        <v>256</v>
      </c>
      <c r="R6027" s="54" t="s">
        <v>431</v>
      </c>
      <c r="S6027" s="71"/>
      <c r="T6027" s="54" t="s">
        <v>256</v>
      </c>
      <c r="U6027" s="71">
        <v>44615</v>
      </c>
      <c r="V6027" s="54" t="s">
        <v>256</v>
      </c>
      <c r="W6027" t="str">
        <f t="shared" si="94"/>
        <v>Feb-22</v>
      </c>
    </row>
    <row r="6028" spans="1:23" x14ac:dyDescent="0.25">
      <c r="A6028" s="54" t="s">
        <v>317</v>
      </c>
      <c r="B6028" s="54" t="s">
        <v>432</v>
      </c>
      <c r="C6028" s="54" t="s">
        <v>263</v>
      </c>
      <c r="D6028" s="54" t="s">
        <v>429</v>
      </c>
      <c r="E6028" s="54" t="s">
        <v>21016</v>
      </c>
      <c r="F6028" s="71">
        <v>44615</v>
      </c>
      <c r="G6028" s="72">
        <v>620.83000000000004</v>
      </c>
      <c r="H6028" s="72">
        <v>52801.59</v>
      </c>
      <c r="I6028" s="54" t="s">
        <v>265</v>
      </c>
      <c r="J6028" s="54" t="s">
        <v>290</v>
      </c>
      <c r="K6028" s="54" t="s">
        <v>20222</v>
      </c>
      <c r="L6028" s="54" t="s">
        <v>21017</v>
      </c>
      <c r="M6028" s="54" t="s">
        <v>21016</v>
      </c>
      <c r="N6028" s="54" t="s">
        <v>256</v>
      </c>
      <c r="O6028" s="54" t="s">
        <v>256</v>
      </c>
      <c r="P6028" s="54" t="s">
        <v>264</v>
      </c>
      <c r="Q6028" s="54" t="s">
        <v>256</v>
      </c>
      <c r="R6028" s="54" t="s">
        <v>431</v>
      </c>
      <c r="S6028" s="71"/>
      <c r="T6028" s="54" t="s">
        <v>256</v>
      </c>
      <c r="U6028" s="71">
        <v>44615</v>
      </c>
      <c r="V6028" s="54" t="s">
        <v>256</v>
      </c>
      <c r="W6028" t="str">
        <f t="shared" si="94"/>
        <v>Feb-22</v>
      </c>
    </row>
    <row r="6029" spans="1:23" x14ac:dyDescent="0.25">
      <c r="A6029" s="54" t="s">
        <v>317</v>
      </c>
      <c r="B6029" s="54" t="s">
        <v>432</v>
      </c>
      <c r="C6029" s="54" t="s">
        <v>263</v>
      </c>
      <c r="D6029" s="54" t="s">
        <v>429</v>
      </c>
      <c r="E6029" s="54" t="s">
        <v>21018</v>
      </c>
      <c r="F6029" s="71">
        <v>44620</v>
      </c>
      <c r="G6029" s="72">
        <v>2402.4</v>
      </c>
      <c r="H6029" s="72">
        <v>204324.12</v>
      </c>
      <c r="I6029" s="54" t="s">
        <v>265</v>
      </c>
      <c r="J6029" s="54" t="s">
        <v>290</v>
      </c>
      <c r="K6029" s="54" t="s">
        <v>20222</v>
      </c>
      <c r="L6029" s="54" t="s">
        <v>21019</v>
      </c>
      <c r="M6029" s="54" t="s">
        <v>21018</v>
      </c>
      <c r="N6029" s="54" t="s">
        <v>256</v>
      </c>
      <c r="O6029" s="54" t="s">
        <v>256</v>
      </c>
      <c r="P6029" s="54" t="s">
        <v>264</v>
      </c>
      <c r="Q6029" s="54" t="s">
        <v>256</v>
      </c>
      <c r="R6029" s="54" t="s">
        <v>431</v>
      </c>
      <c r="S6029" s="71"/>
      <c r="T6029" s="54" t="s">
        <v>256</v>
      </c>
      <c r="U6029" s="71">
        <v>44620</v>
      </c>
      <c r="V6029" s="54" t="s">
        <v>256</v>
      </c>
      <c r="W6029" t="str">
        <f t="shared" si="94"/>
        <v>Feb-22</v>
      </c>
    </row>
    <row r="6030" spans="1:23" x14ac:dyDescent="0.25">
      <c r="A6030" s="54" t="s">
        <v>317</v>
      </c>
      <c r="B6030" s="54" t="s">
        <v>432</v>
      </c>
      <c r="C6030" s="54" t="s">
        <v>263</v>
      </c>
      <c r="D6030" s="54" t="s">
        <v>429</v>
      </c>
      <c r="E6030" s="54" t="s">
        <v>21020</v>
      </c>
      <c r="F6030" s="71">
        <v>44620</v>
      </c>
      <c r="G6030" s="72">
        <v>180.19</v>
      </c>
      <c r="H6030" s="72">
        <v>15325.16</v>
      </c>
      <c r="I6030" s="54" t="s">
        <v>265</v>
      </c>
      <c r="J6030" s="54" t="s">
        <v>290</v>
      </c>
      <c r="K6030" s="54" t="s">
        <v>20222</v>
      </c>
      <c r="L6030" s="54" t="s">
        <v>21021</v>
      </c>
      <c r="M6030" s="54" t="s">
        <v>21020</v>
      </c>
      <c r="N6030" s="54" t="s">
        <v>256</v>
      </c>
      <c r="O6030" s="54" t="s">
        <v>256</v>
      </c>
      <c r="P6030" s="54" t="s">
        <v>264</v>
      </c>
      <c r="Q6030" s="54" t="s">
        <v>256</v>
      </c>
      <c r="R6030" s="54" t="s">
        <v>431</v>
      </c>
      <c r="S6030" s="71"/>
      <c r="T6030" s="54" t="s">
        <v>256</v>
      </c>
      <c r="U6030" s="71">
        <v>44620</v>
      </c>
      <c r="V6030" s="54" t="s">
        <v>256</v>
      </c>
      <c r="W6030" t="str">
        <f t="shared" si="94"/>
        <v>Feb-22</v>
      </c>
    </row>
    <row r="6031" spans="1:23" x14ac:dyDescent="0.25">
      <c r="A6031" s="54" t="s">
        <v>317</v>
      </c>
      <c r="B6031" s="54" t="s">
        <v>432</v>
      </c>
      <c r="C6031" s="54" t="s">
        <v>263</v>
      </c>
      <c r="D6031" s="54" t="s">
        <v>429</v>
      </c>
      <c r="E6031" s="54" t="s">
        <v>21022</v>
      </c>
      <c r="F6031" s="71">
        <v>44620</v>
      </c>
      <c r="G6031" s="72">
        <v>561.80999999999995</v>
      </c>
      <c r="H6031" s="72">
        <v>47781.94</v>
      </c>
      <c r="I6031" s="54" t="s">
        <v>265</v>
      </c>
      <c r="J6031" s="54" t="s">
        <v>290</v>
      </c>
      <c r="K6031" s="54" t="s">
        <v>20222</v>
      </c>
      <c r="L6031" s="54" t="s">
        <v>21023</v>
      </c>
      <c r="M6031" s="54" t="s">
        <v>21022</v>
      </c>
      <c r="N6031" s="54" t="s">
        <v>256</v>
      </c>
      <c r="O6031" s="54" t="s">
        <v>256</v>
      </c>
      <c r="P6031" s="54" t="s">
        <v>264</v>
      </c>
      <c r="Q6031" s="54" t="s">
        <v>256</v>
      </c>
      <c r="R6031" s="54" t="s">
        <v>431</v>
      </c>
      <c r="S6031" s="71"/>
      <c r="T6031" s="54" t="s">
        <v>256</v>
      </c>
      <c r="U6031" s="71">
        <v>44620</v>
      </c>
      <c r="V6031" s="54" t="s">
        <v>256</v>
      </c>
      <c r="W6031" t="str">
        <f t="shared" si="94"/>
        <v>Feb-22</v>
      </c>
    </row>
    <row r="6032" spans="1:23" x14ac:dyDescent="0.25">
      <c r="A6032" s="54" t="s">
        <v>317</v>
      </c>
      <c r="B6032" s="54" t="s">
        <v>432</v>
      </c>
      <c r="C6032" s="54" t="s">
        <v>263</v>
      </c>
      <c r="D6032" s="54" t="s">
        <v>429</v>
      </c>
      <c r="E6032" s="54" t="s">
        <v>21024</v>
      </c>
      <c r="F6032" s="71">
        <v>44620</v>
      </c>
      <c r="G6032" s="72">
        <v>932.4</v>
      </c>
      <c r="H6032" s="72">
        <v>79300.62</v>
      </c>
      <c r="I6032" s="54" t="s">
        <v>265</v>
      </c>
      <c r="J6032" s="54" t="s">
        <v>290</v>
      </c>
      <c r="K6032" s="54" t="s">
        <v>20222</v>
      </c>
      <c r="L6032" s="54" t="s">
        <v>21025</v>
      </c>
      <c r="M6032" s="54" t="s">
        <v>21024</v>
      </c>
      <c r="N6032" s="54" t="s">
        <v>256</v>
      </c>
      <c r="O6032" s="54" t="s">
        <v>256</v>
      </c>
      <c r="P6032" s="54" t="s">
        <v>264</v>
      </c>
      <c r="Q6032" s="54" t="s">
        <v>256</v>
      </c>
      <c r="R6032" s="54" t="s">
        <v>431</v>
      </c>
      <c r="S6032" s="71"/>
      <c r="T6032" s="54" t="s">
        <v>256</v>
      </c>
      <c r="U6032" s="71">
        <v>44620</v>
      </c>
      <c r="V6032" s="54" t="s">
        <v>256</v>
      </c>
      <c r="W6032" t="str">
        <f t="shared" si="94"/>
        <v>Feb-22</v>
      </c>
    </row>
    <row r="6033" spans="1:23" x14ac:dyDescent="0.25">
      <c r="A6033" s="54" t="s">
        <v>317</v>
      </c>
      <c r="B6033" s="54" t="s">
        <v>432</v>
      </c>
      <c r="C6033" s="54" t="s">
        <v>263</v>
      </c>
      <c r="D6033" s="54" t="s">
        <v>429</v>
      </c>
      <c r="E6033" s="54" t="s">
        <v>21026</v>
      </c>
      <c r="F6033" s="71">
        <v>44620</v>
      </c>
      <c r="G6033" s="72">
        <v>3491.07</v>
      </c>
      <c r="H6033" s="72">
        <v>296915.5</v>
      </c>
      <c r="I6033" s="54" t="s">
        <v>265</v>
      </c>
      <c r="J6033" s="54" t="s">
        <v>290</v>
      </c>
      <c r="K6033" s="54" t="s">
        <v>20242</v>
      </c>
      <c r="L6033" s="54" t="s">
        <v>21027</v>
      </c>
      <c r="M6033" s="54" t="s">
        <v>21026</v>
      </c>
      <c r="N6033" s="54" t="s">
        <v>256</v>
      </c>
      <c r="O6033" s="54" t="s">
        <v>256</v>
      </c>
      <c r="P6033" s="54" t="s">
        <v>264</v>
      </c>
      <c r="Q6033" s="54" t="s">
        <v>256</v>
      </c>
      <c r="R6033" s="54" t="s">
        <v>431</v>
      </c>
      <c r="S6033" s="71"/>
      <c r="T6033" s="54" t="s">
        <v>256</v>
      </c>
      <c r="U6033" s="71">
        <v>44620</v>
      </c>
      <c r="V6033" s="54" t="s">
        <v>256</v>
      </c>
      <c r="W6033" t="str">
        <f t="shared" si="94"/>
        <v>Feb-22</v>
      </c>
    </row>
    <row r="6034" spans="1:23" x14ac:dyDescent="0.25">
      <c r="A6034" s="54" t="s">
        <v>317</v>
      </c>
      <c r="B6034" s="54" t="s">
        <v>432</v>
      </c>
      <c r="C6034" s="54" t="s">
        <v>263</v>
      </c>
      <c r="D6034" s="54" t="s">
        <v>429</v>
      </c>
      <c r="E6034" s="54" t="s">
        <v>21028</v>
      </c>
      <c r="F6034" s="71">
        <v>44620</v>
      </c>
      <c r="G6034" s="72">
        <v>462.74</v>
      </c>
      <c r="H6034" s="72">
        <v>39356.04</v>
      </c>
      <c r="I6034" s="54" t="s">
        <v>265</v>
      </c>
      <c r="J6034" s="54" t="s">
        <v>290</v>
      </c>
      <c r="K6034" s="54" t="s">
        <v>21029</v>
      </c>
      <c r="L6034" s="54" t="s">
        <v>21030</v>
      </c>
      <c r="M6034" s="54" t="s">
        <v>21028</v>
      </c>
      <c r="N6034" s="54" t="s">
        <v>256</v>
      </c>
      <c r="O6034" s="54" t="s">
        <v>256</v>
      </c>
      <c r="P6034" s="54" t="s">
        <v>264</v>
      </c>
      <c r="Q6034" s="54" t="s">
        <v>256</v>
      </c>
      <c r="R6034" s="54" t="s">
        <v>431</v>
      </c>
      <c r="S6034" s="71"/>
      <c r="T6034" s="54" t="s">
        <v>256</v>
      </c>
      <c r="U6034" s="71">
        <v>44620</v>
      </c>
      <c r="V6034" s="54" t="s">
        <v>256</v>
      </c>
      <c r="W6034" t="str">
        <f t="shared" si="94"/>
        <v>Feb-22</v>
      </c>
    </row>
    <row r="6035" spans="1:23" x14ac:dyDescent="0.25">
      <c r="A6035" s="54" t="s">
        <v>317</v>
      </c>
      <c r="B6035" s="54" t="s">
        <v>432</v>
      </c>
      <c r="C6035" s="54" t="s">
        <v>263</v>
      </c>
      <c r="D6035" s="54" t="s">
        <v>429</v>
      </c>
      <c r="E6035" s="54" t="s">
        <v>21031</v>
      </c>
      <c r="F6035" s="71">
        <v>44620</v>
      </c>
      <c r="G6035" s="72">
        <v>1775.75</v>
      </c>
      <c r="H6035" s="72">
        <v>151027.54</v>
      </c>
      <c r="I6035" s="54" t="s">
        <v>265</v>
      </c>
      <c r="J6035" s="54" t="s">
        <v>290</v>
      </c>
      <c r="K6035" s="54" t="s">
        <v>21029</v>
      </c>
      <c r="L6035" s="54" t="s">
        <v>21032</v>
      </c>
      <c r="M6035" s="54" t="s">
        <v>21031</v>
      </c>
      <c r="N6035" s="54" t="s">
        <v>256</v>
      </c>
      <c r="O6035" s="54" t="s">
        <v>256</v>
      </c>
      <c r="P6035" s="54" t="s">
        <v>264</v>
      </c>
      <c r="Q6035" s="54" t="s">
        <v>256</v>
      </c>
      <c r="R6035" s="54" t="s">
        <v>431</v>
      </c>
      <c r="S6035" s="71"/>
      <c r="T6035" s="54" t="s">
        <v>256</v>
      </c>
      <c r="U6035" s="71">
        <v>44620</v>
      </c>
      <c r="V6035" s="54" t="s">
        <v>256</v>
      </c>
      <c r="W6035" t="str">
        <f t="shared" si="94"/>
        <v>Feb-22</v>
      </c>
    </row>
    <row r="6036" spans="1:23" x14ac:dyDescent="0.25">
      <c r="A6036" s="54" t="s">
        <v>317</v>
      </c>
      <c r="B6036" s="54" t="s">
        <v>432</v>
      </c>
      <c r="C6036" s="54" t="s">
        <v>263</v>
      </c>
      <c r="D6036" s="54" t="s">
        <v>429</v>
      </c>
      <c r="E6036" s="54" t="s">
        <v>21033</v>
      </c>
      <c r="F6036" s="71">
        <v>44620</v>
      </c>
      <c r="G6036" s="72">
        <v>1292.55</v>
      </c>
      <c r="H6036" s="72">
        <v>109931.38</v>
      </c>
      <c r="I6036" s="54" t="s">
        <v>265</v>
      </c>
      <c r="J6036" s="54" t="s">
        <v>290</v>
      </c>
      <c r="K6036" s="54" t="s">
        <v>21029</v>
      </c>
      <c r="L6036" s="54" t="s">
        <v>21034</v>
      </c>
      <c r="M6036" s="54" t="s">
        <v>21033</v>
      </c>
      <c r="N6036" s="54" t="s">
        <v>256</v>
      </c>
      <c r="O6036" s="54" t="s">
        <v>256</v>
      </c>
      <c r="P6036" s="54" t="s">
        <v>264</v>
      </c>
      <c r="Q6036" s="54" t="s">
        <v>256</v>
      </c>
      <c r="R6036" s="54" t="s">
        <v>431</v>
      </c>
      <c r="S6036" s="71"/>
      <c r="T6036" s="54" t="s">
        <v>256</v>
      </c>
      <c r="U6036" s="71">
        <v>44620</v>
      </c>
      <c r="V6036" s="54" t="s">
        <v>256</v>
      </c>
      <c r="W6036" t="str">
        <f t="shared" si="94"/>
        <v>Feb-22</v>
      </c>
    </row>
    <row r="6037" spans="1:23" x14ac:dyDescent="0.25">
      <c r="A6037" s="54" t="s">
        <v>317</v>
      </c>
      <c r="B6037" s="54" t="s">
        <v>432</v>
      </c>
      <c r="C6037" s="54" t="s">
        <v>263</v>
      </c>
      <c r="D6037" s="54" t="s">
        <v>429</v>
      </c>
      <c r="E6037" s="54" t="s">
        <v>21035</v>
      </c>
      <c r="F6037" s="71">
        <v>44615</v>
      </c>
      <c r="G6037" s="72">
        <v>171.95</v>
      </c>
      <c r="H6037" s="72">
        <v>14624.35</v>
      </c>
      <c r="I6037" s="54" t="s">
        <v>265</v>
      </c>
      <c r="J6037" s="54" t="s">
        <v>290</v>
      </c>
      <c r="K6037" s="54" t="s">
        <v>21036</v>
      </c>
      <c r="L6037" s="54" t="s">
        <v>21037</v>
      </c>
      <c r="M6037" s="54" t="s">
        <v>21035</v>
      </c>
      <c r="N6037" s="54" t="s">
        <v>256</v>
      </c>
      <c r="O6037" s="54" t="s">
        <v>256</v>
      </c>
      <c r="P6037" s="54" t="s">
        <v>264</v>
      </c>
      <c r="Q6037" s="54" t="s">
        <v>256</v>
      </c>
      <c r="R6037" s="54" t="s">
        <v>431</v>
      </c>
      <c r="S6037" s="71"/>
      <c r="T6037" s="54" t="s">
        <v>256</v>
      </c>
      <c r="U6037" s="71">
        <v>44615</v>
      </c>
      <c r="V6037" s="54" t="s">
        <v>256</v>
      </c>
      <c r="W6037" t="str">
        <f t="shared" si="94"/>
        <v>Feb-22</v>
      </c>
    </row>
    <row r="6038" spans="1:23" x14ac:dyDescent="0.25">
      <c r="A6038" s="54" t="s">
        <v>317</v>
      </c>
      <c r="B6038" s="54" t="s">
        <v>432</v>
      </c>
      <c r="C6038" s="54" t="s">
        <v>263</v>
      </c>
      <c r="D6038" s="54" t="s">
        <v>429</v>
      </c>
      <c r="E6038" s="54" t="s">
        <v>21038</v>
      </c>
      <c r="F6038" s="71">
        <v>44615</v>
      </c>
      <c r="G6038" s="72">
        <v>254.65</v>
      </c>
      <c r="H6038" s="72">
        <v>21657.98</v>
      </c>
      <c r="I6038" s="54" t="s">
        <v>265</v>
      </c>
      <c r="J6038" s="54" t="s">
        <v>290</v>
      </c>
      <c r="K6038" s="54" t="s">
        <v>21036</v>
      </c>
      <c r="L6038" s="54" t="s">
        <v>21039</v>
      </c>
      <c r="M6038" s="54" t="s">
        <v>21038</v>
      </c>
      <c r="N6038" s="54" t="s">
        <v>256</v>
      </c>
      <c r="O6038" s="54" t="s">
        <v>256</v>
      </c>
      <c r="P6038" s="54" t="s">
        <v>264</v>
      </c>
      <c r="Q6038" s="54" t="s">
        <v>256</v>
      </c>
      <c r="R6038" s="54" t="s">
        <v>431</v>
      </c>
      <c r="S6038" s="71"/>
      <c r="T6038" s="54" t="s">
        <v>256</v>
      </c>
      <c r="U6038" s="71">
        <v>44615</v>
      </c>
      <c r="V6038" s="54" t="s">
        <v>256</v>
      </c>
      <c r="W6038" t="str">
        <f t="shared" si="94"/>
        <v>Feb-22</v>
      </c>
    </row>
    <row r="6039" spans="1:23" x14ac:dyDescent="0.25">
      <c r="A6039" s="54" t="s">
        <v>317</v>
      </c>
      <c r="B6039" s="54" t="s">
        <v>432</v>
      </c>
      <c r="C6039" s="54" t="s">
        <v>263</v>
      </c>
      <c r="D6039" s="54" t="s">
        <v>429</v>
      </c>
      <c r="E6039" s="54" t="s">
        <v>21040</v>
      </c>
      <c r="F6039" s="71">
        <v>44615</v>
      </c>
      <c r="G6039" s="72">
        <v>12.05</v>
      </c>
      <c r="H6039" s="72">
        <v>1024.8499999999999</v>
      </c>
      <c r="I6039" s="54" t="s">
        <v>265</v>
      </c>
      <c r="J6039" s="54" t="s">
        <v>290</v>
      </c>
      <c r="K6039" s="54" t="s">
        <v>21036</v>
      </c>
      <c r="L6039" s="54" t="s">
        <v>21041</v>
      </c>
      <c r="M6039" s="54" t="s">
        <v>21040</v>
      </c>
      <c r="N6039" s="54" t="s">
        <v>256</v>
      </c>
      <c r="O6039" s="54" t="s">
        <v>256</v>
      </c>
      <c r="P6039" s="54" t="s">
        <v>264</v>
      </c>
      <c r="Q6039" s="54" t="s">
        <v>256</v>
      </c>
      <c r="R6039" s="54" t="s">
        <v>431</v>
      </c>
      <c r="S6039" s="71"/>
      <c r="T6039" s="54" t="s">
        <v>256</v>
      </c>
      <c r="U6039" s="71">
        <v>44615</v>
      </c>
      <c r="V6039" s="54" t="s">
        <v>256</v>
      </c>
      <c r="W6039" t="str">
        <f t="shared" si="94"/>
        <v>Feb-22</v>
      </c>
    </row>
    <row r="6040" spans="1:23" x14ac:dyDescent="0.25">
      <c r="A6040" s="54" t="s">
        <v>317</v>
      </c>
      <c r="B6040" s="54" t="s">
        <v>432</v>
      </c>
      <c r="C6040" s="54" t="s">
        <v>263</v>
      </c>
      <c r="D6040" s="54" t="s">
        <v>429</v>
      </c>
      <c r="E6040" s="54" t="s">
        <v>21042</v>
      </c>
      <c r="F6040" s="71">
        <v>44615</v>
      </c>
      <c r="G6040" s="72">
        <v>27.04</v>
      </c>
      <c r="H6040" s="72">
        <v>2299.75</v>
      </c>
      <c r="I6040" s="54" t="s">
        <v>265</v>
      </c>
      <c r="J6040" s="54" t="s">
        <v>290</v>
      </c>
      <c r="K6040" s="54" t="s">
        <v>21036</v>
      </c>
      <c r="L6040" s="54" t="s">
        <v>21043</v>
      </c>
      <c r="M6040" s="54" t="s">
        <v>21042</v>
      </c>
      <c r="N6040" s="54" t="s">
        <v>256</v>
      </c>
      <c r="O6040" s="54" t="s">
        <v>256</v>
      </c>
      <c r="P6040" s="54" t="s">
        <v>264</v>
      </c>
      <c r="Q6040" s="54" t="s">
        <v>256</v>
      </c>
      <c r="R6040" s="54" t="s">
        <v>431</v>
      </c>
      <c r="S6040" s="71"/>
      <c r="T6040" s="54" t="s">
        <v>256</v>
      </c>
      <c r="U6040" s="71">
        <v>44615</v>
      </c>
      <c r="V6040" s="54" t="s">
        <v>256</v>
      </c>
      <c r="W6040" t="str">
        <f t="shared" si="94"/>
        <v>Feb-22</v>
      </c>
    </row>
    <row r="6041" spans="1:23" x14ac:dyDescent="0.25">
      <c r="A6041" s="54" t="s">
        <v>317</v>
      </c>
      <c r="B6041" s="54" t="s">
        <v>432</v>
      </c>
      <c r="C6041" s="54" t="s">
        <v>263</v>
      </c>
      <c r="D6041" s="54" t="s">
        <v>429</v>
      </c>
      <c r="E6041" s="54" t="s">
        <v>21044</v>
      </c>
      <c r="F6041" s="71">
        <v>44615</v>
      </c>
      <c r="G6041" s="72">
        <v>21.69</v>
      </c>
      <c r="H6041" s="72">
        <v>1844.73</v>
      </c>
      <c r="I6041" s="54" t="s">
        <v>265</v>
      </c>
      <c r="J6041" s="54" t="s">
        <v>290</v>
      </c>
      <c r="K6041" s="54" t="s">
        <v>21036</v>
      </c>
      <c r="L6041" s="54" t="s">
        <v>21045</v>
      </c>
      <c r="M6041" s="54" t="s">
        <v>21044</v>
      </c>
      <c r="N6041" s="54" t="s">
        <v>256</v>
      </c>
      <c r="O6041" s="54" t="s">
        <v>256</v>
      </c>
      <c r="P6041" s="54" t="s">
        <v>264</v>
      </c>
      <c r="Q6041" s="54" t="s">
        <v>256</v>
      </c>
      <c r="R6041" s="54" t="s">
        <v>431</v>
      </c>
      <c r="S6041" s="71"/>
      <c r="T6041" s="54" t="s">
        <v>256</v>
      </c>
      <c r="U6041" s="71">
        <v>44615</v>
      </c>
      <c r="V6041" s="54" t="s">
        <v>256</v>
      </c>
      <c r="W6041" t="str">
        <f t="shared" si="94"/>
        <v>Feb-22</v>
      </c>
    </row>
    <row r="6042" spans="1:23" x14ac:dyDescent="0.25">
      <c r="A6042" s="54" t="s">
        <v>317</v>
      </c>
      <c r="B6042" s="54" t="s">
        <v>432</v>
      </c>
      <c r="C6042" s="54" t="s">
        <v>263</v>
      </c>
      <c r="D6042" s="54" t="s">
        <v>429</v>
      </c>
      <c r="E6042" s="54" t="s">
        <v>21046</v>
      </c>
      <c r="F6042" s="71">
        <v>44615</v>
      </c>
      <c r="G6042" s="72">
        <v>333.84</v>
      </c>
      <c r="H6042" s="72">
        <v>28393.09</v>
      </c>
      <c r="I6042" s="54" t="s">
        <v>265</v>
      </c>
      <c r="J6042" s="54" t="s">
        <v>290</v>
      </c>
      <c r="K6042" s="54" t="s">
        <v>21036</v>
      </c>
      <c r="L6042" s="54" t="s">
        <v>21047</v>
      </c>
      <c r="M6042" s="54" t="s">
        <v>21046</v>
      </c>
      <c r="N6042" s="54" t="s">
        <v>256</v>
      </c>
      <c r="O6042" s="54" t="s">
        <v>256</v>
      </c>
      <c r="P6042" s="54" t="s">
        <v>264</v>
      </c>
      <c r="Q6042" s="54" t="s">
        <v>256</v>
      </c>
      <c r="R6042" s="54" t="s">
        <v>431</v>
      </c>
      <c r="S6042" s="71"/>
      <c r="T6042" s="54" t="s">
        <v>256</v>
      </c>
      <c r="U6042" s="71">
        <v>44615</v>
      </c>
      <c r="V6042" s="54" t="s">
        <v>256</v>
      </c>
      <c r="W6042" t="str">
        <f t="shared" si="94"/>
        <v>Feb-22</v>
      </c>
    </row>
    <row r="6043" spans="1:23" x14ac:dyDescent="0.25">
      <c r="A6043" s="54" t="s">
        <v>317</v>
      </c>
      <c r="B6043" s="54" t="s">
        <v>432</v>
      </c>
      <c r="C6043" s="54" t="s">
        <v>263</v>
      </c>
      <c r="D6043" s="54" t="s">
        <v>429</v>
      </c>
      <c r="E6043" s="54" t="s">
        <v>21048</v>
      </c>
      <c r="F6043" s="71">
        <v>44615</v>
      </c>
      <c r="G6043" s="72">
        <v>4820.7299999999996</v>
      </c>
      <c r="H6043" s="72">
        <v>410003.09</v>
      </c>
      <c r="I6043" s="54" t="s">
        <v>265</v>
      </c>
      <c r="J6043" s="54" t="s">
        <v>290</v>
      </c>
      <c r="K6043" s="54" t="s">
        <v>21036</v>
      </c>
      <c r="L6043" s="54" t="s">
        <v>21049</v>
      </c>
      <c r="M6043" s="54" t="s">
        <v>21048</v>
      </c>
      <c r="N6043" s="54" t="s">
        <v>256</v>
      </c>
      <c r="O6043" s="54" t="s">
        <v>256</v>
      </c>
      <c r="P6043" s="54" t="s">
        <v>264</v>
      </c>
      <c r="Q6043" s="54" t="s">
        <v>256</v>
      </c>
      <c r="R6043" s="54" t="s">
        <v>431</v>
      </c>
      <c r="S6043" s="71"/>
      <c r="T6043" s="54" t="s">
        <v>256</v>
      </c>
      <c r="U6043" s="71">
        <v>44615</v>
      </c>
      <c r="V6043" s="54" t="s">
        <v>256</v>
      </c>
      <c r="W6043" t="str">
        <f t="shared" si="94"/>
        <v>Feb-22</v>
      </c>
    </row>
    <row r="6044" spans="1:23" x14ac:dyDescent="0.25">
      <c r="A6044" s="54" t="s">
        <v>317</v>
      </c>
      <c r="B6044" s="54" t="s">
        <v>432</v>
      </c>
      <c r="C6044" s="54" t="s">
        <v>263</v>
      </c>
      <c r="D6044" s="54" t="s">
        <v>429</v>
      </c>
      <c r="E6044" s="54" t="s">
        <v>21050</v>
      </c>
      <c r="F6044" s="71">
        <v>44620</v>
      </c>
      <c r="G6044" s="72">
        <v>1600.26</v>
      </c>
      <c r="H6044" s="72">
        <v>136102.10999999999</v>
      </c>
      <c r="I6044" s="54" t="s">
        <v>265</v>
      </c>
      <c r="J6044" s="54" t="s">
        <v>290</v>
      </c>
      <c r="K6044" s="54" t="s">
        <v>21036</v>
      </c>
      <c r="L6044" s="54" t="s">
        <v>21051</v>
      </c>
      <c r="M6044" s="54" t="s">
        <v>21050</v>
      </c>
      <c r="N6044" s="54" t="s">
        <v>256</v>
      </c>
      <c r="O6044" s="54" t="s">
        <v>256</v>
      </c>
      <c r="P6044" s="54" t="s">
        <v>264</v>
      </c>
      <c r="Q6044" s="54" t="s">
        <v>256</v>
      </c>
      <c r="R6044" s="54" t="s">
        <v>431</v>
      </c>
      <c r="S6044" s="71"/>
      <c r="T6044" s="54" t="s">
        <v>256</v>
      </c>
      <c r="U6044" s="71">
        <v>44620</v>
      </c>
      <c r="V6044" s="54" t="s">
        <v>256</v>
      </c>
      <c r="W6044" t="str">
        <f t="shared" si="94"/>
        <v>Feb-22</v>
      </c>
    </row>
    <row r="6045" spans="1:23" x14ac:dyDescent="0.25">
      <c r="A6045" s="54" t="s">
        <v>317</v>
      </c>
      <c r="B6045" s="54" t="s">
        <v>432</v>
      </c>
      <c r="C6045" s="54" t="s">
        <v>263</v>
      </c>
      <c r="D6045" s="54" t="s">
        <v>429</v>
      </c>
      <c r="E6045" s="54" t="s">
        <v>21052</v>
      </c>
      <c r="F6045" s="71">
        <v>44620</v>
      </c>
      <c r="G6045" s="72">
        <v>1462.12</v>
      </c>
      <c r="H6045" s="72">
        <v>124353.31</v>
      </c>
      <c r="I6045" s="54" t="s">
        <v>265</v>
      </c>
      <c r="J6045" s="54" t="s">
        <v>290</v>
      </c>
      <c r="K6045" s="54" t="s">
        <v>21053</v>
      </c>
      <c r="L6045" s="54" t="s">
        <v>21054</v>
      </c>
      <c r="M6045" s="54" t="s">
        <v>21052</v>
      </c>
      <c r="N6045" s="54" t="s">
        <v>256</v>
      </c>
      <c r="O6045" s="54" t="s">
        <v>256</v>
      </c>
      <c r="P6045" s="54" t="s">
        <v>264</v>
      </c>
      <c r="Q6045" s="54" t="s">
        <v>256</v>
      </c>
      <c r="R6045" s="54" t="s">
        <v>431</v>
      </c>
      <c r="S6045" s="71"/>
      <c r="T6045" s="54" t="s">
        <v>256</v>
      </c>
      <c r="U6045" s="71">
        <v>44620</v>
      </c>
      <c r="V6045" s="54" t="s">
        <v>256</v>
      </c>
      <c r="W6045" t="str">
        <f t="shared" si="94"/>
        <v>Feb-22</v>
      </c>
    </row>
    <row r="6046" spans="1:23" x14ac:dyDescent="0.25">
      <c r="A6046" s="54" t="s">
        <v>317</v>
      </c>
      <c r="B6046" s="54" t="s">
        <v>432</v>
      </c>
      <c r="C6046" s="54" t="s">
        <v>263</v>
      </c>
      <c r="D6046" s="54" t="s">
        <v>429</v>
      </c>
      <c r="E6046" s="54" t="s">
        <v>21055</v>
      </c>
      <c r="F6046" s="71">
        <v>44620</v>
      </c>
      <c r="G6046" s="72">
        <v>4246.79</v>
      </c>
      <c r="H6046" s="72">
        <v>361189.49</v>
      </c>
      <c r="I6046" s="54" t="s">
        <v>265</v>
      </c>
      <c r="J6046" s="54" t="s">
        <v>290</v>
      </c>
      <c r="K6046" s="54" t="s">
        <v>21053</v>
      </c>
      <c r="L6046" s="54" t="s">
        <v>21056</v>
      </c>
      <c r="M6046" s="54" t="s">
        <v>21055</v>
      </c>
      <c r="N6046" s="54" t="s">
        <v>256</v>
      </c>
      <c r="O6046" s="54" t="s">
        <v>256</v>
      </c>
      <c r="P6046" s="54" t="s">
        <v>264</v>
      </c>
      <c r="Q6046" s="54" t="s">
        <v>256</v>
      </c>
      <c r="R6046" s="54" t="s">
        <v>431</v>
      </c>
      <c r="S6046" s="71"/>
      <c r="T6046" s="54" t="s">
        <v>256</v>
      </c>
      <c r="U6046" s="71">
        <v>44620</v>
      </c>
      <c r="V6046" s="54" t="s">
        <v>256</v>
      </c>
      <c r="W6046" t="str">
        <f t="shared" si="94"/>
        <v>Feb-22</v>
      </c>
    </row>
    <row r="6047" spans="1:23" x14ac:dyDescent="0.25">
      <c r="A6047" s="54" t="s">
        <v>317</v>
      </c>
      <c r="B6047" s="54" t="s">
        <v>432</v>
      </c>
      <c r="C6047" s="54" t="s">
        <v>263</v>
      </c>
      <c r="D6047" s="54" t="s">
        <v>429</v>
      </c>
      <c r="E6047" s="54" t="s">
        <v>21057</v>
      </c>
      <c r="F6047" s="71">
        <v>44620</v>
      </c>
      <c r="G6047" s="72">
        <v>324.25</v>
      </c>
      <c r="H6047" s="72">
        <v>27577.46</v>
      </c>
      <c r="I6047" s="54" t="s">
        <v>265</v>
      </c>
      <c r="J6047" s="54" t="s">
        <v>290</v>
      </c>
      <c r="K6047" s="54" t="s">
        <v>21058</v>
      </c>
      <c r="L6047" s="54" t="s">
        <v>21059</v>
      </c>
      <c r="M6047" s="54" t="s">
        <v>21057</v>
      </c>
      <c r="N6047" s="54" t="s">
        <v>256</v>
      </c>
      <c r="O6047" s="54" t="s">
        <v>256</v>
      </c>
      <c r="P6047" s="54" t="s">
        <v>264</v>
      </c>
      <c r="Q6047" s="54" t="s">
        <v>256</v>
      </c>
      <c r="R6047" s="54" t="s">
        <v>431</v>
      </c>
      <c r="S6047" s="71"/>
      <c r="T6047" s="54" t="s">
        <v>256</v>
      </c>
      <c r="U6047" s="71">
        <v>44620</v>
      </c>
      <c r="V6047" s="54" t="s">
        <v>256</v>
      </c>
      <c r="W6047" t="str">
        <f t="shared" si="94"/>
        <v>Feb-22</v>
      </c>
    </row>
    <row r="6048" spans="1:23" x14ac:dyDescent="0.25">
      <c r="A6048" s="54" t="s">
        <v>317</v>
      </c>
      <c r="B6048" s="54" t="s">
        <v>432</v>
      </c>
      <c r="C6048" s="54" t="s">
        <v>263</v>
      </c>
      <c r="D6048" s="54" t="s">
        <v>429</v>
      </c>
      <c r="E6048" s="54" t="s">
        <v>21060</v>
      </c>
      <c r="F6048" s="71">
        <v>44620</v>
      </c>
      <c r="G6048" s="72">
        <v>118.24</v>
      </c>
      <c r="H6048" s="72">
        <v>10056.31</v>
      </c>
      <c r="I6048" s="54" t="s">
        <v>265</v>
      </c>
      <c r="J6048" s="54" t="s">
        <v>290</v>
      </c>
      <c r="K6048" s="54" t="s">
        <v>21058</v>
      </c>
      <c r="L6048" s="54" t="s">
        <v>21061</v>
      </c>
      <c r="M6048" s="54" t="s">
        <v>21060</v>
      </c>
      <c r="N6048" s="54" t="s">
        <v>256</v>
      </c>
      <c r="O6048" s="54" t="s">
        <v>256</v>
      </c>
      <c r="P6048" s="54" t="s">
        <v>264</v>
      </c>
      <c r="Q6048" s="54" t="s">
        <v>256</v>
      </c>
      <c r="R6048" s="54" t="s">
        <v>431</v>
      </c>
      <c r="S6048" s="71"/>
      <c r="T6048" s="54" t="s">
        <v>256</v>
      </c>
      <c r="U6048" s="71">
        <v>44620</v>
      </c>
      <c r="V6048" s="54" t="s">
        <v>256</v>
      </c>
      <c r="W6048" t="str">
        <f t="shared" si="94"/>
        <v>Feb-22</v>
      </c>
    </row>
    <row r="6049" spans="1:23" x14ac:dyDescent="0.25">
      <c r="A6049" s="54" t="s">
        <v>317</v>
      </c>
      <c r="B6049" s="54" t="s">
        <v>432</v>
      </c>
      <c r="C6049" s="54" t="s">
        <v>263</v>
      </c>
      <c r="D6049" s="54" t="s">
        <v>429</v>
      </c>
      <c r="E6049" s="54" t="s">
        <v>21062</v>
      </c>
      <c r="F6049" s="71">
        <v>44620</v>
      </c>
      <c r="G6049" s="72">
        <v>228.42</v>
      </c>
      <c r="H6049" s="72">
        <v>19427.12</v>
      </c>
      <c r="I6049" s="54" t="s">
        <v>265</v>
      </c>
      <c r="J6049" s="54" t="s">
        <v>290</v>
      </c>
      <c r="K6049" s="54" t="s">
        <v>21063</v>
      </c>
      <c r="L6049" s="54" t="s">
        <v>21064</v>
      </c>
      <c r="M6049" s="54" t="s">
        <v>21062</v>
      </c>
      <c r="N6049" s="54" t="s">
        <v>256</v>
      </c>
      <c r="O6049" s="54" t="s">
        <v>256</v>
      </c>
      <c r="P6049" s="54" t="s">
        <v>264</v>
      </c>
      <c r="Q6049" s="54" t="s">
        <v>256</v>
      </c>
      <c r="R6049" s="54" t="s">
        <v>431</v>
      </c>
      <c r="S6049" s="71"/>
      <c r="T6049" s="54" t="s">
        <v>256</v>
      </c>
      <c r="U6049" s="71">
        <v>44620</v>
      </c>
      <c r="V6049" s="54" t="s">
        <v>256</v>
      </c>
      <c r="W6049" t="str">
        <f t="shared" si="94"/>
        <v>Feb-22</v>
      </c>
    </row>
    <row r="6050" spans="1:23" x14ac:dyDescent="0.25">
      <c r="A6050" s="54" t="s">
        <v>317</v>
      </c>
      <c r="B6050" s="54" t="s">
        <v>432</v>
      </c>
      <c r="C6050" s="54" t="s">
        <v>263</v>
      </c>
      <c r="D6050" s="54" t="s">
        <v>429</v>
      </c>
      <c r="E6050" s="54" t="s">
        <v>21065</v>
      </c>
      <c r="F6050" s="71">
        <v>44620</v>
      </c>
      <c r="G6050" s="72">
        <v>1239.77</v>
      </c>
      <c r="H6050" s="72">
        <v>105442.44</v>
      </c>
      <c r="I6050" s="54" t="s">
        <v>265</v>
      </c>
      <c r="J6050" s="54" t="s">
        <v>290</v>
      </c>
      <c r="K6050" s="54" t="s">
        <v>21063</v>
      </c>
      <c r="L6050" s="54" t="s">
        <v>21066</v>
      </c>
      <c r="M6050" s="54" t="s">
        <v>21065</v>
      </c>
      <c r="N6050" s="54" t="s">
        <v>256</v>
      </c>
      <c r="O6050" s="54" t="s">
        <v>256</v>
      </c>
      <c r="P6050" s="54" t="s">
        <v>264</v>
      </c>
      <c r="Q6050" s="54" t="s">
        <v>256</v>
      </c>
      <c r="R6050" s="54" t="s">
        <v>431</v>
      </c>
      <c r="S6050" s="71"/>
      <c r="T6050" s="54" t="s">
        <v>256</v>
      </c>
      <c r="U6050" s="71">
        <v>44620</v>
      </c>
      <c r="V6050" s="54" t="s">
        <v>256</v>
      </c>
      <c r="W6050" t="str">
        <f t="shared" si="94"/>
        <v>Feb-22</v>
      </c>
    </row>
    <row r="6051" spans="1:23" x14ac:dyDescent="0.25">
      <c r="A6051" s="54" t="s">
        <v>317</v>
      </c>
      <c r="B6051" s="54" t="s">
        <v>432</v>
      </c>
      <c r="C6051" s="54" t="s">
        <v>263</v>
      </c>
      <c r="D6051" s="54" t="s">
        <v>429</v>
      </c>
      <c r="E6051" s="54" t="s">
        <v>21067</v>
      </c>
      <c r="F6051" s="71">
        <v>44620</v>
      </c>
      <c r="G6051" s="72">
        <v>1504.31</v>
      </c>
      <c r="H6051" s="72">
        <v>127941.57</v>
      </c>
      <c r="I6051" s="54" t="s">
        <v>265</v>
      </c>
      <c r="J6051" s="54" t="s">
        <v>290</v>
      </c>
      <c r="K6051" s="54" t="s">
        <v>21053</v>
      </c>
      <c r="L6051" s="54" t="s">
        <v>21068</v>
      </c>
      <c r="M6051" s="54" t="s">
        <v>21067</v>
      </c>
      <c r="N6051" s="54" t="s">
        <v>256</v>
      </c>
      <c r="O6051" s="54" t="s">
        <v>256</v>
      </c>
      <c r="P6051" s="54" t="s">
        <v>264</v>
      </c>
      <c r="Q6051" s="54" t="s">
        <v>256</v>
      </c>
      <c r="R6051" s="54" t="s">
        <v>431</v>
      </c>
      <c r="S6051" s="71"/>
      <c r="T6051" s="54" t="s">
        <v>256</v>
      </c>
      <c r="U6051" s="71">
        <v>44620</v>
      </c>
      <c r="V6051" s="54" t="s">
        <v>256</v>
      </c>
      <c r="W6051" t="str">
        <f t="shared" si="94"/>
        <v>Feb-22</v>
      </c>
    </row>
    <row r="6052" spans="1:23" x14ac:dyDescent="0.25">
      <c r="A6052" s="54" t="s">
        <v>317</v>
      </c>
      <c r="B6052" s="54" t="s">
        <v>432</v>
      </c>
      <c r="C6052" s="54" t="s">
        <v>263</v>
      </c>
      <c r="D6052" s="54" t="s">
        <v>429</v>
      </c>
      <c r="E6052" s="54" t="s">
        <v>21069</v>
      </c>
      <c r="F6052" s="71">
        <v>44620</v>
      </c>
      <c r="G6052" s="72">
        <v>2744.85</v>
      </c>
      <c r="H6052" s="72">
        <v>233449.49</v>
      </c>
      <c r="I6052" s="54" t="s">
        <v>265</v>
      </c>
      <c r="J6052" s="54" t="s">
        <v>290</v>
      </c>
      <c r="K6052" s="54" t="s">
        <v>21053</v>
      </c>
      <c r="L6052" s="54" t="s">
        <v>21070</v>
      </c>
      <c r="M6052" s="54" t="s">
        <v>21069</v>
      </c>
      <c r="N6052" s="54" t="s">
        <v>256</v>
      </c>
      <c r="O6052" s="54" t="s">
        <v>256</v>
      </c>
      <c r="P6052" s="54" t="s">
        <v>264</v>
      </c>
      <c r="Q6052" s="54" t="s">
        <v>256</v>
      </c>
      <c r="R6052" s="54" t="s">
        <v>431</v>
      </c>
      <c r="S6052" s="71"/>
      <c r="T6052" s="54" t="s">
        <v>256</v>
      </c>
      <c r="U6052" s="71">
        <v>44620</v>
      </c>
      <c r="V6052" s="54" t="s">
        <v>256</v>
      </c>
      <c r="W6052" t="str">
        <f t="shared" si="94"/>
        <v>Feb-22</v>
      </c>
    </row>
    <row r="6053" spans="1:23" x14ac:dyDescent="0.25">
      <c r="A6053" s="54" t="s">
        <v>317</v>
      </c>
      <c r="B6053" s="54" t="s">
        <v>432</v>
      </c>
      <c r="C6053" s="54" t="s">
        <v>263</v>
      </c>
      <c r="D6053" s="54" t="s">
        <v>429</v>
      </c>
      <c r="E6053" s="54" t="s">
        <v>21071</v>
      </c>
      <c r="F6053" s="71">
        <v>44620</v>
      </c>
      <c r="G6053" s="72">
        <v>3076.66</v>
      </c>
      <c r="H6053" s="72">
        <v>261669.93</v>
      </c>
      <c r="I6053" s="54" t="s">
        <v>265</v>
      </c>
      <c r="J6053" s="54" t="s">
        <v>290</v>
      </c>
      <c r="K6053" s="54" t="s">
        <v>21053</v>
      </c>
      <c r="L6053" s="54" t="s">
        <v>21072</v>
      </c>
      <c r="M6053" s="54" t="s">
        <v>21071</v>
      </c>
      <c r="N6053" s="54" t="s">
        <v>256</v>
      </c>
      <c r="O6053" s="54" t="s">
        <v>256</v>
      </c>
      <c r="P6053" s="54" t="s">
        <v>264</v>
      </c>
      <c r="Q6053" s="54" t="s">
        <v>256</v>
      </c>
      <c r="R6053" s="54" t="s">
        <v>431</v>
      </c>
      <c r="S6053" s="71"/>
      <c r="T6053" s="54" t="s">
        <v>256</v>
      </c>
      <c r="U6053" s="71">
        <v>44620</v>
      </c>
      <c r="V6053" s="54" t="s">
        <v>256</v>
      </c>
      <c r="W6053" t="str">
        <f t="shared" si="94"/>
        <v>Feb-22</v>
      </c>
    </row>
    <row r="6054" spans="1:23" x14ac:dyDescent="0.25">
      <c r="A6054" s="54" t="s">
        <v>317</v>
      </c>
      <c r="B6054" s="54" t="s">
        <v>432</v>
      </c>
      <c r="C6054" s="54" t="s">
        <v>263</v>
      </c>
      <c r="D6054" s="54" t="s">
        <v>429</v>
      </c>
      <c r="E6054" s="54" t="s">
        <v>21073</v>
      </c>
      <c r="F6054" s="71">
        <v>44620</v>
      </c>
      <c r="G6054" s="72">
        <v>3752.92</v>
      </c>
      <c r="H6054" s="72">
        <v>319185.84999999998</v>
      </c>
      <c r="I6054" s="54" t="s">
        <v>265</v>
      </c>
      <c r="J6054" s="54" t="s">
        <v>290</v>
      </c>
      <c r="K6054" s="54" t="s">
        <v>21053</v>
      </c>
      <c r="L6054" s="54" t="s">
        <v>21074</v>
      </c>
      <c r="M6054" s="54" t="s">
        <v>21073</v>
      </c>
      <c r="N6054" s="54" t="s">
        <v>256</v>
      </c>
      <c r="O6054" s="54" t="s">
        <v>256</v>
      </c>
      <c r="P6054" s="54" t="s">
        <v>264</v>
      </c>
      <c r="Q6054" s="54" t="s">
        <v>256</v>
      </c>
      <c r="R6054" s="54" t="s">
        <v>431</v>
      </c>
      <c r="S6054" s="71"/>
      <c r="T6054" s="54" t="s">
        <v>256</v>
      </c>
      <c r="U6054" s="71">
        <v>44620</v>
      </c>
      <c r="V6054" s="54" t="s">
        <v>256</v>
      </c>
      <c r="W6054" t="str">
        <f t="shared" si="94"/>
        <v>Feb-22</v>
      </c>
    </row>
    <row r="6055" spans="1:23" x14ac:dyDescent="0.25">
      <c r="A6055" s="54" t="s">
        <v>317</v>
      </c>
      <c r="B6055" s="54" t="s">
        <v>432</v>
      </c>
      <c r="C6055" s="54" t="s">
        <v>263</v>
      </c>
      <c r="D6055" s="54" t="s">
        <v>429</v>
      </c>
      <c r="E6055" s="54" t="s">
        <v>21075</v>
      </c>
      <c r="F6055" s="71">
        <v>44620</v>
      </c>
      <c r="G6055" s="72">
        <v>895.13</v>
      </c>
      <c r="H6055" s="72">
        <v>76130.81</v>
      </c>
      <c r="I6055" s="54" t="s">
        <v>265</v>
      </c>
      <c r="J6055" s="54" t="s">
        <v>290</v>
      </c>
      <c r="K6055" s="54" t="s">
        <v>21053</v>
      </c>
      <c r="L6055" s="54" t="s">
        <v>21076</v>
      </c>
      <c r="M6055" s="54" t="s">
        <v>21075</v>
      </c>
      <c r="N6055" s="54" t="s">
        <v>256</v>
      </c>
      <c r="O6055" s="54" t="s">
        <v>256</v>
      </c>
      <c r="P6055" s="54" t="s">
        <v>264</v>
      </c>
      <c r="Q6055" s="54" t="s">
        <v>256</v>
      </c>
      <c r="R6055" s="54" t="s">
        <v>431</v>
      </c>
      <c r="S6055" s="71"/>
      <c r="T6055" s="54" t="s">
        <v>256</v>
      </c>
      <c r="U6055" s="71">
        <v>44620</v>
      </c>
      <c r="V6055" s="54" t="s">
        <v>256</v>
      </c>
      <c r="W6055" t="str">
        <f t="shared" si="94"/>
        <v>Feb-22</v>
      </c>
    </row>
    <row r="6056" spans="1:23" x14ac:dyDescent="0.25">
      <c r="A6056" s="54" t="s">
        <v>317</v>
      </c>
      <c r="B6056" s="54" t="s">
        <v>432</v>
      </c>
      <c r="C6056" s="54" t="s">
        <v>263</v>
      </c>
      <c r="D6056" s="54" t="s">
        <v>429</v>
      </c>
      <c r="E6056" s="54" t="s">
        <v>21077</v>
      </c>
      <c r="F6056" s="71">
        <v>44608</v>
      </c>
      <c r="G6056" s="72">
        <v>17.670000000000002</v>
      </c>
      <c r="H6056" s="72">
        <v>1502.83</v>
      </c>
      <c r="I6056" s="54" t="s">
        <v>265</v>
      </c>
      <c r="J6056" s="54" t="s">
        <v>592</v>
      </c>
      <c r="K6056" s="54" t="s">
        <v>21078</v>
      </c>
      <c r="L6056" s="54" t="s">
        <v>21079</v>
      </c>
      <c r="M6056" s="54" t="s">
        <v>21077</v>
      </c>
      <c r="N6056" s="54" t="s">
        <v>256</v>
      </c>
      <c r="O6056" s="54" t="s">
        <v>256</v>
      </c>
      <c r="P6056" s="54" t="s">
        <v>454</v>
      </c>
      <c r="Q6056" s="54" t="s">
        <v>256</v>
      </c>
      <c r="R6056" s="54" t="s">
        <v>431</v>
      </c>
      <c r="S6056" s="71"/>
      <c r="T6056" s="54" t="s">
        <v>256</v>
      </c>
      <c r="U6056" s="71">
        <v>44608</v>
      </c>
      <c r="V6056" s="54" t="s">
        <v>256</v>
      </c>
      <c r="W6056" t="str">
        <f t="shared" si="94"/>
        <v>Feb-22</v>
      </c>
    </row>
    <row r="6057" spans="1:23" x14ac:dyDescent="0.25">
      <c r="A6057" s="54" t="s">
        <v>317</v>
      </c>
      <c r="B6057" s="54" t="s">
        <v>432</v>
      </c>
      <c r="C6057" s="54" t="s">
        <v>263</v>
      </c>
      <c r="D6057" s="54" t="s">
        <v>429</v>
      </c>
      <c r="E6057" s="54" t="s">
        <v>21080</v>
      </c>
      <c r="F6057" s="71">
        <v>44608</v>
      </c>
      <c r="G6057" s="72">
        <v>72.56</v>
      </c>
      <c r="H6057" s="72">
        <v>6171.23</v>
      </c>
      <c r="I6057" s="54" t="s">
        <v>265</v>
      </c>
      <c r="J6057" s="54" t="s">
        <v>592</v>
      </c>
      <c r="K6057" s="54" t="s">
        <v>21081</v>
      </c>
      <c r="L6057" s="54" t="s">
        <v>21082</v>
      </c>
      <c r="M6057" s="54" t="s">
        <v>21080</v>
      </c>
      <c r="N6057" s="54" t="s">
        <v>256</v>
      </c>
      <c r="O6057" s="54" t="s">
        <v>256</v>
      </c>
      <c r="P6057" s="54" t="s">
        <v>454</v>
      </c>
      <c r="Q6057" s="54" t="s">
        <v>256</v>
      </c>
      <c r="R6057" s="54" t="s">
        <v>431</v>
      </c>
      <c r="S6057" s="71"/>
      <c r="T6057" s="54" t="s">
        <v>256</v>
      </c>
      <c r="U6057" s="71">
        <v>44608</v>
      </c>
      <c r="V6057" s="54" t="s">
        <v>256</v>
      </c>
      <c r="W6057" t="str">
        <f t="shared" si="94"/>
        <v>Feb-22</v>
      </c>
    </row>
    <row r="6058" spans="1:23" x14ac:dyDescent="0.25">
      <c r="A6058" s="54" t="s">
        <v>317</v>
      </c>
      <c r="B6058" s="54" t="s">
        <v>432</v>
      </c>
      <c r="C6058" s="54" t="s">
        <v>263</v>
      </c>
      <c r="D6058" s="54" t="s">
        <v>429</v>
      </c>
      <c r="E6058" s="54" t="s">
        <v>21083</v>
      </c>
      <c r="F6058" s="71">
        <v>44608</v>
      </c>
      <c r="G6058" s="72">
        <v>4.63</v>
      </c>
      <c r="H6058" s="72">
        <v>393.78</v>
      </c>
      <c r="I6058" s="54" t="s">
        <v>265</v>
      </c>
      <c r="J6058" s="54" t="s">
        <v>592</v>
      </c>
      <c r="K6058" s="54" t="s">
        <v>21084</v>
      </c>
      <c r="L6058" s="54" t="s">
        <v>21085</v>
      </c>
      <c r="M6058" s="54" t="s">
        <v>21083</v>
      </c>
      <c r="N6058" s="54" t="s">
        <v>256</v>
      </c>
      <c r="O6058" s="54" t="s">
        <v>256</v>
      </c>
      <c r="P6058" s="54" t="s">
        <v>454</v>
      </c>
      <c r="Q6058" s="54" t="s">
        <v>256</v>
      </c>
      <c r="R6058" s="54" t="s">
        <v>431</v>
      </c>
      <c r="S6058" s="71"/>
      <c r="T6058" s="54" t="s">
        <v>256</v>
      </c>
      <c r="U6058" s="71">
        <v>44608</v>
      </c>
      <c r="V6058" s="54" t="s">
        <v>256</v>
      </c>
      <c r="W6058" t="str">
        <f t="shared" si="94"/>
        <v>Feb-22</v>
      </c>
    </row>
    <row r="6059" spans="1:23" x14ac:dyDescent="0.25">
      <c r="A6059" s="54" t="s">
        <v>317</v>
      </c>
      <c r="B6059" s="54" t="s">
        <v>432</v>
      </c>
      <c r="C6059" s="54" t="s">
        <v>263</v>
      </c>
      <c r="D6059" s="54" t="s">
        <v>429</v>
      </c>
      <c r="E6059" s="54" t="s">
        <v>21086</v>
      </c>
      <c r="F6059" s="71">
        <v>44608</v>
      </c>
      <c r="G6059" s="72">
        <v>20.61</v>
      </c>
      <c r="H6059" s="72">
        <v>1752.88</v>
      </c>
      <c r="I6059" s="54" t="s">
        <v>265</v>
      </c>
      <c r="J6059" s="54" t="s">
        <v>592</v>
      </c>
      <c r="K6059" s="54" t="s">
        <v>21087</v>
      </c>
      <c r="L6059" s="54" t="s">
        <v>21088</v>
      </c>
      <c r="M6059" s="54" t="s">
        <v>21086</v>
      </c>
      <c r="N6059" s="54" t="s">
        <v>256</v>
      </c>
      <c r="O6059" s="54" t="s">
        <v>256</v>
      </c>
      <c r="P6059" s="54" t="s">
        <v>454</v>
      </c>
      <c r="Q6059" s="54" t="s">
        <v>256</v>
      </c>
      <c r="R6059" s="54" t="s">
        <v>431</v>
      </c>
      <c r="S6059" s="71"/>
      <c r="T6059" s="54" t="s">
        <v>256</v>
      </c>
      <c r="U6059" s="71">
        <v>44608</v>
      </c>
      <c r="V6059" s="54" t="s">
        <v>256</v>
      </c>
      <c r="W6059" t="str">
        <f t="shared" si="94"/>
        <v>Feb-22</v>
      </c>
    </row>
    <row r="6060" spans="1:23" x14ac:dyDescent="0.25">
      <c r="A6060" s="54" t="s">
        <v>317</v>
      </c>
      <c r="B6060" s="54" t="s">
        <v>432</v>
      </c>
      <c r="C6060" s="54" t="s">
        <v>263</v>
      </c>
      <c r="D6060" s="54" t="s">
        <v>429</v>
      </c>
      <c r="E6060" s="54" t="s">
        <v>21089</v>
      </c>
      <c r="F6060" s="71">
        <v>44615</v>
      </c>
      <c r="G6060" s="72">
        <v>646.36</v>
      </c>
      <c r="H6060" s="72">
        <v>54972.92</v>
      </c>
      <c r="I6060" s="54" t="s">
        <v>265</v>
      </c>
      <c r="J6060" s="54" t="s">
        <v>592</v>
      </c>
      <c r="K6060" s="54" t="s">
        <v>21090</v>
      </c>
      <c r="L6060" s="54" t="s">
        <v>21091</v>
      </c>
      <c r="M6060" s="54" t="s">
        <v>21089</v>
      </c>
      <c r="N6060" s="54" t="s">
        <v>256</v>
      </c>
      <c r="O6060" s="54" t="s">
        <v>256</v>
      </c>
      <c r="P6060" s="54" t="s">
        <v>454</v>
      </c>
      <c r="Q6060" s="54" t="s">
        <v>256</v>
      </c>
      <c r="R6060" s="54" t="s">
        <v>431</v>
      </c>
      <c r="S6060" s="71"/>
      <c r="T6060" s="54" t="s">
        <v>256</v>
      </c>
      <c r="U6060" s="71">
        <v>44615</v>
      </c>
      <c r="V6060" s="54" t="s">
        <v>256</v>
      </c>
      <c r="W6060" t="str">
        <f t="shared" si="94"/>
        <v>Feb-22</v>
      </c>
    </row>
    <row r="6061" spans="1:23" x14ac:dyDescent="0.25">
      <c r="A6061" s="54" t="s">
        <v>317</v>
      </c>
      <c r="B6061" s="54" t="s">
        <v>432</v>
      </c>
      <c r="C6061" s="54" t="s">
        <v>263</v>
      </c>
      <c r="D6061" s="54" t="s">
        <v>429</v>
      </c>
      <c r="E6061" s="54" t="s">
        <v>21092</v>
      </c>
      <c r="F6061" s="71">
        <v>44619</v>
      </c>
      <c r="G6061" s="72">
        <v>1053.48</v>
      </c>
      <c r="H6061" s="72">
        <v>89598.47</v>
      </c>
      <c r="I6061" s="54" t="s">
        <v>265</v>
      </c>
      <c r="J6061" s="54" t="s">
        <v>592</v>
      </c>
      <c r="K6061" s="54" t="s">
        <v>21093</v>
      </c>
      <c r="L6061" s="54" t="s">
        <v>21094</v>
      </c>
      <c r="M6061" s="54" t="s">
        <v>21092</v>
      </c>
      <c r="N6061" s="54" t="s">
        <v>256</v>
      </c>
      <c r="O6061" s="54" t="s">
        <v>256</v>
      </c>
      <c r="P6061" s="54" t="s">
        <v>454</v>
      </c>
      <c r="Q6061" s="54" t="s">
        <v>256</v>
      </c>
      <c r="R6061" s="54" t="s">
        <v>431</v>
      </c>
      <c r="S6061" s="71"/>
      <c r="T6061" s="54" t="s">
        <v>256</v>
      </c>
      <c r="U6061" s="71">
        <v>44619</v>
      </c>
      <c r="V6061" s="54" t="s">
        <v>256</v>
      </c>
      <c r="W6061" t="str">
        <f t="shared" si="94"/>
        <v>Feb-22</v>
      </c>
    </row>
    <row r="6062" spans="1:23" x14ac:dyDescent="0.25">
      <c r="A6062" s="54" t="s">
        <v>317</v>
      </c>
      <c r="B6062" s="54" t="s">
        <v>432</v>
      </c>
      <c r="C6062" s="54" t="s">
        <v>263</v>
      </c>
      <c r="D6062" s="54" t="s">
        <v>429</v>
      </c>
      <c r="E6062" s="54" t="s">
        <v>21095</v>
      </c>
      <c r="F6062" s="71">
        <v>44618</v>
      </c>
      <c r="G6062" s="72">
        <v>224.22</v>
      </c>
      <c r="H6062" s="72">
        <v>19069.91</v>
      </c>
      <c r="I6062" s="54" t="s">
        <v>265</v>
      </c>
      <c r="J6062" s="54" t="s">
        <v>592</v>
      </c>
      <c r="K6062" s="54" t="s">
        <v>21096</v>
      </c>
      <c r="L6062" s="54" t="s">
        <v>21097</v>
      </c>
      <c r="M6062" s="54" t="s">
        <v>21095</v>
      </c>
      <c r="N6062" s="54" t="s">
        <v>256</v>
      </c>
      <c r="O6062" s="54" t="s">
        <v>256</v>
      </c>
      <c r="P6062" s="54" t="s">
        <v>454</v>
      </c>
      <c r="Q6062" s="54" t="s">
        <v>256</v>
      </c>
      <c r="R6062" s="54" t="s">
        <v>431</v>
      </c>
      <c r="S6062" s="71"/>
      <c r="T6062" s="54" t="s">
        <v>256</v>
      </c>
      <c r="U6062" s="71">
        <v>44618</v>
      </c>
      <c r="V6062" s="54" t="s">
        <v>256</v>
      </c>
      <c r="W6062" t="str">
        <f t="shared" si="94"/>
        <v>Feb-22</v>
      </c>
    </row>
    <row r="6063" spans="1:23" x14ac:dyDescent="0.25">
      <c r="A6063" s="54" t="s">
        <v>317</v>
      </c>
      <c r="B6063" s="54" t="s">
        <v>432</v>
      </c>
      <c r="C6063" s="54" t="s">
        <v>263</v>
      </c>
      <c r="D6063" s="54" t="s">
        <v>429</v>
      </c>
      <c r="E6063" s="54" t="s">
        <v>21098</v>
      </c>
      <c r="F6063" s="71">
        <v>44608</v>
      </c>
      <c r="G6063" s="72">
        <v>73.12</v>
      </c>
      <c r="H6063" s="72">
        <v>6218.86</v>
      </c>
      <c r="I6063" s="54" t="s">
        <v>265</v>
      </c>
      <c r="J6063" s="54" t="s">
        <v>592</v>
      </c>
      <c r="K6063" s="54" t="s">
        <v>21099</v>
      </c>
      <c r="L6063" s="54" t="s">
        <v>21100</v>
      </c>
      <c r="M6063" s="54" t="s">
        <v>21098</v>
      </c>
      <c r="N6063" s="54" t="s">
        <v>256</v>
      </c>
      <c r="O6063" s="54" t="s">
        <v>256</v>
      </c>
      <c r="P6063" s="54" t="s">
        <v>454</v>
      </c>
      <c r="Q6063" s="54" t="s">
        <v>256</v>
      </c>
      <c r="R6063" s="54" t="s">
        <v>431</v>
      </c>
      <c r="S6063" s="71"/>
      <c r="T6063" s="54" t="s">
        <v>256</v>
      </c>
      <c r="U6063" s="71">
        <v>44608</v>
      </c>
      <c r="V6063" s="54" t="s">
        <v>256</v>
      </c>
      <c r="W6063" t="str">
        <f t="shared" si="94"/>
        <v>Feb-22</v>
      </c>
    </row>
    <row r="6064" spans="1:23" x14ac:dyDescent="0.25">
      <c r="A6064" s="54" t="s">
        <v>317</v>
      </c>
      <c r="B6064" s="54" t="s">
        <v>432</v>
      </c>
      <c r="C6064" s="54" t="s">
        <v>263</v>
      </c>
      <c r="D6064" s="54" t="s">
        <v>429</v>
      </c>
      <c r="E6064" s="54" t="s">
        <v>21101</v>
      </c>
      <c r="F6064" s="71">
        <v>44608</v>
      </c>
      <c r="G6064" s="72">
        <v>79.540000000000006</v>
      </c>
      <c r="H6064" s="72">
        <v>6764.88</v>
      </c>
      <c r="I6064" s="54" t="s">
        <v>265</v>
      </c>
      <c r="J6064" s="54" t="s">
        <v>592</v>
      </c>
      <c r="K6064" s="54" t="s">
        <v>21102</v>
      </c>
      <c r="L6064" s="54" t="s">
        <v>21103</v>
      </c>
      <c r="M6064" s="54" t="s">
        <v>21101</v>
      </c>
      <c r="N6064" s="54" t="s">
        <v>256</v>
      </c>
      <c r="O6064" s="54" t="s">
        <v>256</v>
      </c>
      <c r="P6064" s="54" t="s">
        <v>454</v>
      </c>
      <c r="Q6064" s="54" t="s">
        <v>256</v>
      </c>
      <c r="R6064" s="54" t="s">
        <v>431</v>
      </c>
      <c r="S6064" s="71"/>
      <c r="T6064" s="54" t="s">
        <v>256</v>
      </c>
      <c r="U6064" s="71">
        <v>44608</v>
      </c>
      <c r="V6064" s="54" t="s">
        <v>256</v>
      </c>
      <c r="W6064" t="str">
        <f t="shared" si="94"/>
        <v>Feb-22</v>
      </c>
    </row>
    <row r="6065" spans="1:23" x14ac:dyDescent="0.25">
      <c r="A6065" s="54" t="s">
        <v>317</v>
      </c>
      <c r="B6065" s="54" t="s">
        <v>432</v>
      </c>
      <c r="C6065" s="54" t="s">
        <v>263</v>
      </c>
      <c r="D6065" s="54" t="s">
        <v>429</v>
      </c>
      <c r="E6065" s="54" t="s">
        <v>21104</v>
      </c>
      <c r="F6065" s="71">
        <v>44608</v>
      </c>
      <c r="G6065" s="72">
        <v>84.26</v>
      </c>
      <c r="H6065" s="72">
        <v>7166.31</v>
      </c>
      <c r="I6065" s="54" t="s">
        <v>265</v>
      </c>
      <c r="J6065" s="54" t="s">
        <v>592</v>
      </c>
      <c r="K6065" s="54" t="s">
        <v>21105</v>
      </c>
      <c r="L6065" s="54" t="s">
        <v>21106</v>
      </c>
      <c r="M6065" s="54" t="s">
        <v>21104</v>
      </c>
      <c r="N6065" s="54" t="s">
        <v>256</v>
      </c>
      <c r="O6065" s="54" t="s">
        <v>256</v>
      </c>
      <c r="P6065" s="54" t="s">
        <v>454</v>
      </c>
      <c r="Q6065" s="54" t="s">
        <v>256</v>
      </c>
      <c r="R6065" s="54" t="s">
        <v>431</v>
      </c>
      <c r="S6065" s="71"/>
      <c r="T6065" s="54" t="s">
        <v>256</v>
      </c>
      <c r="U6065" s="71">
        <v>44608</v>
      </c>
      <c r="V6065" s="54" t="s">
        <v>256</v>
      </c>
      <c r="W6065" t="str">
        <f t="shared" si="94"/>
        <v>Feb-22</v>
      </c>
    </row>
    <row r="6066" spans="1:23" x14ac:dyDescent="0.25">
      <c r="A6066" s="54" t="s">
        <v>317</v>
      </c>
      <c r="B6066" s="54" t="s">
        <v>432</v>
      </c>
      <c r="C6066" s="54" t="s">
        <v>263</v>
      </c>
      <c r="D6066" s="54" t="s">
        <v>429</v>
      </c>
      <c r="E6066" s="54" t="s">
        <v>21107</v>
      </c>
      <c r="F6066" s="71">
        <v>44614</v>
      </c>
      <c r="G6066" s="72">
        <v>79.540000000000006</v>
      </c>
      <c r="H6066" s="72">
        <v>6764.88</v>
      </c>
      <c r="I6066" s="54" t="s">
        <v>265</v>
      </c>
      <c r="J6066" s="54" t="s">
        <v>7274</v>
      </c>
      <c r="K6066" s="54" t="s">
        <v>21108</v>
      </c>
      <c r="L6066" s="54" t="s">
        <v>21109</v>
      </c>
      <c r="M6066" s="54" t="s">
        <v>21107</v>
      </c>
      <c r="N6066" s="54" t="s">
        <v>256</v>
      </c>
      <c r="O6066" s="54" t="s">
        <v>256</v>
      </c>
      <c r="P6066" s="54" t="s">
        <v>454</v>
      </c>
      <c r="Q6066" s="54" t="s">
        <v>256</v>
      </c>
      <c r="R6066" s="54" t="s">
        <v>431</v>
      </c>
      <c r="S6066" s="71"/>
      <c r="T6066" s="54" t="s">
        <v>256</v>
      </c>
      <c r="U6066" s="71">
        <v>44614</v>
      </c>
      <c r="V6066" s="54" t="s">
        <v>256</v>
      </c>
      <c r="W6066" t="str">
        <f t="shared" si="94"/>
        <v>Feb-22</v>
      </c>
    </row>
    <row r="6067" spans="1:23" x14ac:dyDescent="0.25">
      <c r="A6067" s="54" t="s">
        <v>317</v>
      </c>
      <c r="B6067" s="54" t="s">
        <v>432</v>
      </c>
      <c r="C6067" s="54" t="s">
        <v>263</v>
      </c>
      <c r="D6067" s="54" t="s">
        <v>429</v>
      </c>
      <c r="E6067" s="54" t="s">
        <v>21110</v>
      </c>
      <c r="F6067" s="71">
        <v>44614</v>
      </c>
      <c r="G6067" s="72">
        <v>119.13</v>
      </c>
      <c r="H6067" s="72">
        <v>10132.01</v>
      </c>
      <c r="I6067" s="54" t="s">
        <v>265</v>
      </c>
      <c r="J6067" s="54" t="s">
        <v>7274</v>
      </c>
      <c r="K6067" s="54" t="s">
        <v>21111</v>
      </c>
      <c r="L6067" s="54" t="s">
        <v>21112</v>
      </c>
      <c r="M6067" s="54" t="s">
        <v>21110</v>
      </c>
      <c r="N6067" s="54" t="s">
        <v>256</v>
      </c>
      <c r="O6067" s="54" t="s">
        <v>256</v>
      </c>
      <c r="P6067" s="54" t="s">
        <v>454</v>
      </c>
      <c r="Q6067" s="54" t="s">
        <v>256</v>
      </c>
      <c r="R6067" s="54" t="s">
        <v>431</v>
      </c>
      <c r="S6067" s="71"/>
      <c r="T6067" s="54" t="s">
        <v>256</v>
      </c>
      <c r="U6067" s="71">
        <v>44614</v>
      </c>
      <c r="V6067" s="54" t="s">
        <v>256</v>
      </c>
      <c r="W6067" t="str">
        <f t="shared" si="94"/>
        <v>Feb-22</v>
      </c>
    </row>
    <row r="6068" spans="1:23" x14ac:dyDescent="0.25">
      <c r="A6068" s="54" t="s">
        <v>317</v>
      </c>
      <c r="B6068" s="54" t="s">
        <v>432</v>
      </c>
      <c r="C6068" s="54" t="s">
        <v>263</v>
      </c>
      <c r="D6068" s="54" t="s">
        <v>429</v>
      </c>
      <c r="E6068" s="54" t="s">
        <v>21113</v>
      </c>
      <c r="F6068" s="71">
        <v>44614</v>
      </c>
      <c r="G6068" s="72">
        <v>45.23</v>
      </c>
      <c r="H6068" s="72">
        <v>3846.81</v>
      </c>
      <c r="I6068" s="54" t="s">
        <v>265</v>
      </c>
      <c r="J6068" s="54" t="s">
        <v>7274</v>
      </c>
      <c r="K6068" s="54" t="s">
        <v>21114</v>
      </c>
      <c r="L6068" s="54" t="s">
        <v>21115</v>
      </c>
      <c r="M6068" s="54" t="s">
        <v>21113</v>
      </c>
      <c r="N6068" s="54" t="s">
        <v>256</v>
      </c>
      <c r="O6068" s="54" t="s">
        <v>256</v>
      </c>
      <c r="P6068" s="54" t="s">
        <v>454</v>
      </c>
      <c r="Q6068" s="54" t="s">
        <v>256</v>
      </c>
      <c r="R6068" s="54" t="s">
        <v>431</v>
      </c>
      <c r="S6068" s="71"/>
      <c r="T6068" s="54" t="s">
        <v>256</v>
      </c>
      <c r="U6068" s="71">
        <v>44614</v>
      </c>
      <c r="V6068" s="54" t="s">
        <v>256</v>
      </c>
      <c r="W6068" t="str">
        <f t="shared" si="94"/>
        <v>Feb-22</v>
      </c>
    </row>
    <row r="6069" spans="1:23" x14ac:dyDescent="0.25">
      <c r="A6069" s="54" t="s">
        <v>317</v>
      </c>
      <c r="B6069" s="54" t="s">
        <v>432</v>
      </c>
      <c r="C6069" s="54" t="s">
        <v>263</v>
      </c>
      <c r="D6069" s="54" t="s">
        <v>429</v>
      </c>
      <c r="E6069" s="54" t="s">
        <v>21116</v>
      </c>
      <c r="F6069" s="71">
        <v>44614</v>
      </c>
      <c r="G6069" s="72">
        <v>129.63999999999999</v>
      </c>
      <c r="H6069" s="72">
        <v>11025.88</v>
      </c>
      <c r="I6069" s="54" t="s">
        <v>265</v>
      </c>
      <c r="J6069" s="54" t="s">
        <v>7274</v>
      </c>
      <c r="K6069" s="54" t="s">
        <v>21117</v>
      </c>
      <c r="L6069" s="54" t="s">
        <v>21118</v>
      </c>
      <c r="M6069" s="54" t="s">
        <v>21116</v>
      </c>
      <c r="N6069" s="54" t="s">
        <v>256</v>
      </c>
      <c r="O6069" s="54" t="s">
        <v>256</v>
      </c>
      <c r="P6069" s="54" t="s">
        <v>454</v>
      </c>
      <c r="Q6069" s="54" t="s">
        <v>256</v>
      </c>
      <c r="R6069" s="54" t="s">
        <v>431</v>
      </c>
      <c r="S6069" s="71"/>
      <c r="T6069" s="54" t="s">
        <v>256</v>
      </c>
      <c r="U6069" s="71">
        <v>44614</v>
      </c>
      <c r="V6069" s="54" t="s">
        <v>256</v>
      </c>
      <c r="W6069" t="str">
        <f t="shared" si="94"/>
        <v>Feb-22</v>
      </c>
    </row>
    <row r="6070" spans="1:23" x14ac:dyDescent="0.25">
      <c r="A6070" s="54" t="s">
        <v>317</v>
      </c>
      <c r="B6070" s="54" t="s">
        <v>432</v>
      </c>
      <c r="C6070" s="54" t="s">
        <v>263</v>
      </c>
      <c r="D6070" s="54" t="s">
        <v>429</v>
      </c>
      <c r="E6070" s="54" t="s">
        <v>21119</v>
      </c>
      <c r="F6070" s="71">
        <v>44618</v>
      </c>
      <c r="G6070" s="72">
        <v>204</v>
      </c>
      <c r="H6070" s="72">
        <v>17350.2</v>
      </c>
      <c r="I6070" s="54" t="s">
        <v>265</v>
      </c>
      <c r="J6070" s="54" t="s">
        <v>328</v>
      </c>
      <c r="K6070" s="54" t="s">
        <v>480</v>
      </c>
      <c r="L6070" s="54" t="s">
        <v>21120</v>
      </c>
      <c r="M6070" s="54" t="s">
        <v>21119</v>
      </c>
      <c r="N6070" s="54" t="s">
        <v>256</v>
      </c>
      <c r="O6070" s="54" t="s">
        <v>256</v>
      </c>
      <c r="P6070" s="54" t="s">
        <v>329</v>
      </c>
      <c r="Q6070" s="54" t="s">
        <v>256</v>
      </c>
      <c r="R6070" s="54" t="s">
        <v>431</v>
      </c>
      <c r="S6070" s="71"/>
      <c r="T6070" s="54" t="s">
        <v>256</v>
      </c>
      <c r="U6070" s="71">
        <v>44618</v>
      </c>
      <c r="V6070" s="54" t="s">
        <v>256</v>
      </c>
      <c r="W6070" t="str">
        <f t="shared" si="94"/>
        <v>Feb-22</v>
      </c>
    </row>
    <row r="6071" spans="1:23" x14ac:dyDescent="0.25">
      <c r="A6071" s="54" t="s">
        <v>317</v>
      </c>
      <c r="B6071" s="54" t="s">
        <v>432</v>
      </c>
      <c r="C6071" s="54" t="s">
        <v>263</v>
      </c>
      <c r="D6071" s="54" t="s">
        <v>429</v>
      </c>
      <c r="E6071" s="54" t="s">
        <v>21121</v>
      </c>
      <c r="F6071" s="71">
        <v>44618</v>
      </c>
      <c r="G6071" s="72">
        <v>885</v>
      </c>
      <c r="H6071" s="72">
        <v>75269.25</v>
      </c>
      <c r="I6071" s="54" t="s">
        <v>265</v>
      </c>
      <c r="J6071" s="54" t="s">
        <v>328</v>
      </c>
      <c r="K6071" s="54" t="s">
        <v>21122</v>
      </c>
      <c r="L6071" s="54" t="s">
        <v>21123</v>
      </c>
      <c r="M6071" s="54" t="s">
        <v>21121</v>
      </c>
      <c r="N6071" s="54" t="s">
        <v>256</v>
      </c>
      <c r="O6071" s="54" t="s">
        <v>256</v>
      </c>
      <c r="P6071" s="54" t="s">
        <v>329</v>
      </c>
      <c r="Q6071" s="54" t="s">
        <v>256</v>
      </c>
      <c r="R6071" s="54" t="s">
        <v>431</v>
      </c>
      <c r="S6071" s="71"/>
      <c r="T6071" s="54" t="s">
        <v>256</v>
      </c>
      <c r="U6071" s="71">
        <v>44618</v>
      </c>
      <c r="V6071" s="54" t="s">
        <v>256</v>
      </c>
      <c r="W6071" t="str">
        <f t="shared" si="94"/>
        <v>Feb-22</v>
      </c>
    </row>
    <row r="6072" spans="1:23" x14ac:dyDescent="0.25">
      <c r="A6072" s="54" t="s">
        <v>317</v>
      </c>
      <c r="B6072" s="54" t="s">
        <v>432</v>
      </c>
      <c r="C6072" s="54" t="s">
        <v>263</v>
      </c>
      <c r="D6072" s="54" t="s">
        <v>429</v>
      </c>
      <c r="E6072" s="54" t="s">
        <v>21124</v>
      </c>
      <c r="F6072" s="71">
        <v>44618</v>
      </c>
      <c r="G6072" s="72">
        <v>708</v>
      </c>
      <c r="H6072" s="72">
        <v>60215.4</v>
      </c>
      <c r="I6072" s="54" t="s">
        <v>265</v>
      </c>
      <c r="J6072" s="54" t="s">
        <v>328</v>
      </c>
      <c r="K6072" s="54" t="s">
        <v>481</v>
      </c>
      <c r="L6072" s="54" t="s">
        <v>21125</v>
      </c>
      <c r="M6072" s="54" t="s">
        <v>21124</v>
      </c>
      <c r="N6072" s="54" t="s">
        <v>256</v>
      </c>
      <c r="O6072" s="54" t="s">
        <v>256</v>
      </c>
      <c r="P6072" s="54" t="s">
        <v>329</v>
      </c>
      <c r="Q6072" s="54" t="s">
        <v>256</v>
      </c>
      <c r="R6072" s="54" t="s">
        <v>431</v>
      </c>
      <c r="S6072" s="71"/>
      <c r="T6072" s="54" t="s">
        <v>256</v>
      </c>
      <c r="U6072" s="71">
        <v>44618</v>
      </c>
      <c r="V6072" s="54" t="s">
        <v>256</v>
      </c>
      <c r="W6072" t="str">
        <f t="shared" si="94"/>
        <v>Feb-22</v>
      </c>
    </row>
    <row r="6073" spans="1:23" x14ac:dyDescent="0.25">
      <c r="A6073" s="54" t="s">
        <v>317</v>
      </c>
      <c r="B6073" s="54" t="s">
        <v>432</v>
      </c>
      <c r="C6073" s="54" t="s">
        <v>263</v>
      </c>
      <c r="D6073" s="54" t="s">
        <v>429</v>
      </c>
      <c r="E6073" s="54" t="s">
        <v>21126</v>
      </c>
      <c r="F6073" s="71">
        <v>44620</v>
      </c>
      <c r="G6073" s="72">
        <v>2814</v>
      </c>
      <c r="H6073" s="72">
        <v>239330.7</v>
      </c>
      <c r="I6073" s="54" t="s">
        <v>265</v>
      </c>
      <c r="J6073" s="54" t="s">
        <v>21127</v>
      </c>
      <c r="K6073" s="54" t="s">
        <v>21128</v>
      </c>
      <c r="L6073" s="54" t="s">
        <v>21129</v>
      </c>
      <c r="M6073" s="54" t="s">
        <v>21126</v>
      </c>
      <c r="N6073" s="54" t="s">
        <v>256</v>
      </c>
      <c r="O6073" s="54" t="s">
        <v>256</v>
      </c>
      <c r="P6073" s="54" t="s">
        <v>7304</v>
      </c>
      <c r="Q6073" s="54" t="s">
        <v>256</v>
      </c>
      <c r="R6073" s="54" t="s">
        <v>431</v>
      </c>
      <c r="S6073" s="71"/>
      <c r="T6073" s="54" t="s">
        <v>256</v>
      </c>
      <c r="U6073" s="71">
        <v>44620</v>
      </c>
      <c r="V6073" s="54" t="s">
        <v>256</v>
      </c>
      <c r="W6073" t="str">
        <f t="shared" si="94"/>
        <v>Feb-22</v>
      </c>
    </row>
    <row r="6074" spans="1:23" x14ac:dyDescent="0.25">
      <c r="A6074" s="54" t="s">
        <v>317</v>
      </c>
      <c r="B6074" s="54" t="s">
        <v>432</v>
      </c>
      <c r="C6074" s="54" t="s">
        <v>263</v>
      </c>
      <c r="D6074" s="54" t="s">
        <v>429</v>
      </c>
      <c r="E6074" s="54" t="s">
        <v>21130</v>
      </c>
      <c r="F6074" s="71">
        <v>44620</v>
      </c>
      <c r="G6074" s="72">
        <v>1530</v>
      </c>
      <c r="H6074" s="72">
        <v>130126.5</v>
      </c>
      <c r="I6074" s="54" t="s">
        <v>265</v>
      </c>
      <c r="J6074" s="54" t="s">
        <v>595</v>
      </c>
      <c r="K6074" s="54" t="s">
        <v>20287</v>
      </c>
      <c r="L6074" s="54" t="s">
        <v>21131</v>
      </c>
      <c r="M6074" s="54" t="s">
        <v>21130</v>
      </c>
      <c r="N6074" s="54" t="s">
        <v>256</v>
      </c>
      <c r="O6074" s="54" t="s">
        <v>256</v>
      </c>
      <c r="P6074" s="54" t="s">
        <v>444</v>
      </c>
      <c r="Q6074" s="54" t="s">
        <v>256</v>
      </c>
      <c r="R6074" s="54" t="s">
        <v>431</v>
      </c>
      <c r="S6074" s="71"/>
      <c r="T6074" s="54" t="s">
        <v>256</v>
      </c>
      <c r="U6074" s="71">
        <v>44620</v>
      </c>
      <c r="V6074" s="54" t="s">
        <v>256</v>
      </c>
      <c r="W6074" t="str">
        <f t="shared" si="94"/>
        <v>Feb-22</v>
      </c>
    </row>
    <row r="6075" spans="1:23" x14ac:dyDescent="0.25">
      <c r="A6075" s="54" t="s">
        <v>317</v>
      </c>
      <c r="B6075" s="54" t="s">
        <v>432</v>
      </c>
      <c r="C6075" s="54" t="s">
        <v>263</v>
      </c>
      <c r="D6075" s="54" t="s">
        <v>429</v>
      </c>
      <c r="E6075" s="54" t="s">
        <v>21132</v>
      </c>
      <c r="F6075" s="71">
        <v>44607</v>
      </c>
      <c r="G6075" s="72">
        <v>1007</v>
      </c>
      <c r="H6075" s="72">
        <v>85645.35</v>
      </c>
      <c r="I6075" s="54" t="s">
        <v>265</v>
      </c>
      <c r="J6075" s="54" t="s">
        <v>595</v>
      </c>
      <c r="K6075" s="54" t="s">
        <v>21133</v>
      </c>
      <c r="L6075" s="54" t="s">
        <v>21134</v>
      </c>
      <c r="M6075" s="54" t="s">
        <v>21132</v>
      </c>
      <c r="N6075" s="54" t="s">
        <v>256</v>
      </c>
      <c r="O6075" s="54" t="s">
        <v>256</v>
      </c>
      <c r="P6075" s="54" t="s">
        <v>444</v>
      </c>
      <c r="Q6075" s="54" t="s">
        <v>256</v>
      </c>
      <c r="R6075" s="54" t="s">
        <v>431</v>
      </c>
      <c r="S6075" s="71"/>
      <c r="T6075" s="54" t="s">
        <v>256</v>
      </c>
      <c r="U6075" s="71">
        <v>44607</v>
      </c>
      <c r="V6075" s="54" t="s">
        <v>256</v>
      </c>
      <c r="W6075" t="str">
        <f t="shared" si="94"/>
        <v>Feb-22</v>
      </c>
    </row>
    <row r="6076" spans="1:23" x14ac:dyDescent="0.25">
      <c r="A6076" s="54" t="s">
        <v>317</v>
      </c>
      <c r="B6076" s="54" t="s">
        <v>432</v>
      </c>
      <c r="C6076" s="54" t="s">
        <v>263</v>
      </c>
      <c r="D6076" s="54" t="s">
        <v>429</v>
      </c>
      <c r="E6076" s="54" t="s">
        <v>21135</v>
      </c>
      <c r="F6076" s="71">
        <v>44607</v>
      </c>
      <c r="G6076" s="72">
        <v>1394.56</v>
      </c>
      <c r="H6076" s="72">
        <v>118607.33</v>
      </c>
      <c r="I6076" s="54" t="s">
        <v>265</v>
      </c>
      <c r="J6076" s="54" t="s">
        <v>595</v>
      </c>
      <c r="K6076" s="54" t="s">
        <v>21133</v>
      </c>
      <c r="L6076" s="54" t="s">
        <v>21136</v>
      </c>
      <c r="M6076" s="54" t="s">
        <v>21135</v>
      </c>
      <c r="N6076" s="54" t="s">
        <v>256</v>
      </c>
      <c r="O6076" s="54" t="s">
        <v>256</v>
      </c>
      <c r="P6076" s="54" t="s">
        <v>444</v>
      </c>
      <c r="Q6076" s="54" t="s">
        <v>256</v>
      </c>
      <c r="R6076" s="54" t="s">
        <v>431</v>
      </c>
      <c r="S6076" s="71"/>
      <c r="T6076" s="54" t="s">
        <v>256</v>
      </c>
      <c r="U6076" s="71">
        <v>44607</v>
      </c>
      <c r="V6076" s="54" t="s">
        <v>256</v>
      </c>
      <c r="W6076" t="str">
        <f t="shared" si="94"/>
        <v>Feb-22</v>
      </c>
    </row>
    <row r="6077" spans="1:23" x14ac:dyDescent="0.25">
      <c r="A6077" s="54" t="s">
        <v>317</v>
      </c>
      <c r="B6077" s="54" t="s">
        <v>432</v>
      </c>
      <c r="C6077" s="54" t="s">
        <v>263</v>
      </c>
      <c r="D6077" s="54" t="s">
        <v>429</v>
      </c>
      <c r="E6077" s="54" t="s">
        <v>21137</v>
      </c>
      <c r="F6077" s="71">
        <v>44607</v>
      </c>
      <c r="G6077" s="72">
        <v>2301.7399999999998</v>
      </c>
      <c r="H6077" s="72">
        <v>195762.99</v>
      </c>
      <c r="I6077" s="54" t="s">
        <v>265</v>
      </c>
      <c r="J6077" s="54" t="s">
        <v>595</v>
      </c>
      <c r="K6077" s="54" t="s">
        <v>21133</v>
      </c>
      <c r="L6077" s="54" t="s">
        <v>21138</v>
      </c>
      <c r="M6077" s="54" t="s">
        <v>21137</v>
      </c>
      <c r="N6077" s="54" t="s">
        <v>256</v>
      </c>
      <c r="O6077" s="54" t="s">
        <v>256</v>
      </c>
      <c r="P6077" s="54" t="s">
        <v>444</v>
      </c>
      <c r="Q6077" s="54" t="s">
        <v>256</v>
      </c>
      <c r="R6077" s="54" t="s">
        <v>431</v>
      </c>
      <c r="S6077" s="71"/>
      <c r="T6077" s="54" t="s">
        <v>256</v>
      </c>
      <c r="U6077" s="71">
        <v>44607</v>
      </c>
      <c r="V6077" s="54" t="s">
        <v>256</v>
      </c>
      <c r="W6077" t="str">
        <f t="shared" si="94"/>
        <v>Feb-22</v>
      </c>
    </row>
    <row r="6078" spans="1:23" x14ac:dyDescent="0.25">
      <c r="A6078" s="54" t="s">
        <v>317</v>
      </c>
      <c r="B6078" s="54" t="s">
        <v>432</v>
      </c>
      <c r="C6078" s="54" t="s">
        <v>263</v>
      </c>
      <c r="D6078" s="54" t="s">
        <v>429</v>
      </c>
      <c r="E6078" s="54" t="s">
        <v>21139</v>
      </c>
      <c r="F6078" s="71">
        <v>44607</v>
      </c>
      <c r="G6078" s="72">
        <v>2763.28</v>
      </c>
      <c r="H6078" s="72">
        <v>235016.95999999999</v>
      </c>
      <c r="I6078" s="54" t="s">
        <v>265</v>
      </c>
      <c r="J6078" s="54" t="s">
        <v>595</v>
      </c>
      <c r="K6078" s="54" t="s">
        <v>21133</v>
      </c>
      <c r="L6078" s="54" t="s">
        <v>21140</v>
      </c>
      <c r="M6078" s="54" t="s">
        <v>21139</v>
      </c>
      <c r="N6078" s="54" t="s">
        <v>256</v>
      </c>
      <c r="O6078" s="54" t="s">
        <v>256</v>
      </c>
      <c r="P6078" s="54" t="s">
        <v>444</v>
      </c>
      <c r="Q6078" s="54" t="s">
        <v>256</v>
      </c>
      <c r="R6078" s="54" t="s">
        <v>431</v>
      </c>
      <c r="S6078" s="71"/>
      <c r="T6078" s="54" t="s">
        <v>256</v>
      </c>
      <c r="U6078" s="71">
        <v>44607</v>
      </c>
      <c r="V6078" s="54" t="s">
        <v>256</v>
      </c>
      <c r="W6078" t="str">
        <f t="shared" si="94"/>
        <v>Feb-22</v>
      </c>
    </row>
    <row r="6079" spans="1:23" x14ac:dyDescent="0.25">
      <c r="A6079" s="54" t="s">
        <v>317</v>
      </c>
      <c r="B6079" s="54" t="s">
        <v>432</v>
      </c>
      <c r="C6079" s="54" t="s">
        <v>263</v>
      </c>
      <c r="D6079" s="54" t="s">
        <v>429</v>
      </c>
      <c r="E6079" s="54" t="s">
        <v>21141</v>
      </c>
      <c r="F6079" s="71">
        <v>44620</v>
      </c>
      <c r="G6079" s="72">
        <v>810</v>
      </c>
      <c r="H6079" s="72">
        <v>68890.5</v>
      </c>
      <c r="I6079" s="54" t="s">
        <v>265</v>
      </c>
      <c r="J6079" s="54" t="s">
        <v>595</v>
      </c>
      <c r="K6079" s="54" t="s">
        <v>21133</v>
      </c>
      <c r="L6079" s="54" t="s">
        <v>21142</v>
      </c>
      <c r="M6079" s="54" t="s">
        <v>21141</v>
      </c>
      <c r="N6079" s="54" t="s">
        <v>256</v>
      </c>
      <c r="O6079" s="54" t="s">
        <v>256</v>
      </c>
      <c r="P6079" s="54" t="s">
        <v>444</v>
      </c>
      <c r="Q6079" s="54" t="s">
        <v>256</v>
      </c>
      <c r="R6079" s="54" t="s">
        <v>431</v>
      </c>
      <c r="S6079" s="71"/>
      <c r="T6079" s="54" t="s">
        <v>256</v>
      </c>
      <c r="U6079" s="71">
        <v>44620</v>
      </c>
      <c r="V6079" s="54" t="s">
        <v>256</v>
      </c>
      <c r="W6079" t="str">
        <f t="shared" si="94"/>
        <v>Feb-22</v>
      </c>
    </row>
    <row r="6080" spans="1:23" x14ac:dyDescent="0.25">
      <c r="A6080" s="54" t="s">
        <v>317</v>
      </c>
      <c r="B6080" s="54" t="s">
        <v>432</v>
      </c>
      <c r="C6080" s="54" t="s">
        <v>263</v>
      </c>
      <c r="D6080" s="54" t="s">
        <v>429</v>
      </c>
      <c r="E6080" s="54" t="s">
        <v>21143</v>
      </c>
      <c r="F6080" s="71">
        <v>44620</v>
      </c>
      <c r="G6080" s="72">
        <v>710.67</v>
      </c>
      <c r="H6080" s="72">
        <v>60442.48</v>
      </c>
      <c r="I6080" s="54" t="s">
        <v>265</v>
      </c>
      <c r="J6080" s="54" t="s">
        <v>595</v>
      </c>
      <c r="K6080" s="54" t="s">
        <v>21133</v>
      </c>
      <c r="L6080" s="54" t="s">
        <v>21144</v>
      </c>
      <c r="M6080" s="54" t="s">
        <v>21143</v>
      </c>
      <c r="N6080" s="54" t="s">
        <v>256</v>
      </c>
      <c r="O6080" s="54" t="s">
        <v>256</v>
      </c>
      <c r="P6080" s="54" t="s">
        <v>444</v>
      </c>
      <c r="Q6080" s="54" t="s">
        <v>256</v>
      </c>
      <c r="R6080" s="54" t="s">
        <v>431</v>
      </c>
      <c r="S6080" s="71"/>
      <c r="T6080" s="54" t="s">
        <v>256</v>
      </c>
      <c r="U6080" s="71">
        <v>44620</v>
      </c>
      <c r="V6080" s="54" t="s">
        <v>256</v>
      </c>
      <c r="W6080" t="str">
        <f t="shared" si="94"/>
        <v>Feb-22</v>
      </c>
    </row>
    <row r="6081" spans="1:23" x14ac:dyDescent="0.25">
      <c r="A6081" s="54" t="s">
        <v>317</v>
      </c>
      <c r="B6081" s="54" t="s">
        <v>432</v>
      </c>
      <c r="C6081" s="54" t="s">
        <v>263</v>
      </c>
      <c r="D6081" s="54" t="s">
        <v>429</v>
      </c>
      <c r="E6081" s="54" t="s">
        <v>21145</v>
      </c>
      <c r="F6081" s="71">
        <v>44620</v>
      </c>
      <c r="G6081" s="72">
        <v>421.06</v>
      </c>
      <c r="H6081" s="72">
        <v>35811.15</v>
      </c>
      <c r="I6081" s="54" t="s">
        <v>265</v>
      </c>
      <c r="J6081" s="54" t="s">
        <v>595</v>
      </c>
      <c r="K6081" s="54" t="s">
        <v>21146</v>
      </c>
      <c r="L6081" s="54" t="s">
        <v>21147</v>
      </c>
      <c r="M6081" s="54" t="s">
        <v>21145</v>
      </c>
      <c r="N6081" s="54" t="s">
        <v>256</v>
      </c>
      <c r="O6081" s="54" t="s">
        <v>256</v>
      </c>
      <c r="P6081" s="54" t="s">
        <v>444</v>
      </c>
      <c r="Q6081" s="54" t="s">
        <v>256</v>
      </c>
      <c r="R6081" s="54" t="s">
        <v>431</v>
      </c>
      <c r="S6081" s="71"/>
      <c r="T6081" s="54" t="s">
        <v>256</v>
      </c>
      <c r="U6081" s="71">
        <v>44620</v>
      </c>
      <c r="V6081" s="54" t="s">
        <v>256</v>
      </c>
      <c r="W6081" t="str">
        <f t="shared" si="94"/>
        <v>Feb-22</v>
      </c>
    </row>
    <row r="6082" spans="1:23" x14ac:dyDescent="0.25">
      <c r="A6082" s="54" t="s">
        <v>317</v>
      </c>
      <c r="B6082" s="54" t="s">
        <v>432</v>
      </c>
      <c r="C6082" s="54" t="s">
        <v>263</v>
      </c>
      <c r="D6082" s="54" t="s">
        <v>429</v>
      </c>
      <c r="E6082" s="54" t="s">
        <v>21148</v>
      </c>
      <c r="F6082" s="71">
        <v>44620</v>
      </c>
      <c r="G6082" s="72">
        <v>30.23</v>
      </c>
      <c r="H6082" s="72">
        <v>2571.06</v>
      </c>
      <c r="I6082" s="54" t="s">
        <v>265</v>
      </c>
      <c r="J6082" s="54" t="s">
        <v>595</v>
      </c>
      <c r="K6082" s="54" t="s">
        <v>21146</v>
      </c>
      <c r="L6082" s="54" t="s">
        <v>21149</v>
      </c>
      <c r="M6082" s="54" t="s">
        <v>21148</v>
      </c>
      <c r="N6082" s="54" t="s">
        <v>256</v>
      </c>
      <c r="O6082" s="54" t="s">
        <v>256</v>
      </c>
      <c r="P6082" s="54" t="s">
        <v>444</v>
      </c>
      <c r="Q6082" s="54" t="s">
        <v>256</v>
      </c>
      <c r="R6082" s="54" t="s">
        <v>431</v>
      </c>
      <c r="S6082" s="71"/>
      <c r="T6082" s="54" t="s">
        <v>256</v>
      </c>
      <c r="U6082" s="71">
        <v>44620</v>
      </c>
      <c r="V6082" s="54" t="s">
        <v>256</v>
      </c>
      <c r="W6082" t="str">
        <f t="shared" si="94"/>
        <v>Feb-22</v>
      </c>
    </row>
    <row r="6083" spans="1:23" x14ac:dyDescent="0.25">
      <c r="A6083" s="54" t="s">
        <v>317</v>
      </c>
      <c r="B6083" s="54" t="s">
        <v>432</v>
      </c>
      <c r="C6083" s="54" t="s">
        <v>263</v>
      </c>
      <c r="D6083" s="54" t="s">
        <v>429</v>
      </c>
      <c r="E6083" s="54" t="s">
        <v>21150</v>
      </c>
      <c r="F6083" s="71">
        <v>44620</v>
      </c>
      <c r="G6083" s="72">
        <v>606.41999999999996</v>
      </c>
      <c r="H6083" s="72">
        <v>51576.02</v>
      </c>
      <c r="I6083" s="54" t="s">
        <v>265</v>
      </c>
      <c r="J6083" s="54" t="s">
        <v>595</v>
      </c>
      <c r="K6083" s="54" t="s">
        <v>21146</v>
      </c>
      <c r="L6083" s="54" t="s">
        <v>21151</v>
      </c>
      <c r="M6083" s="54" t="s">
        <v>21150</v>
      </c>
      <c r="N6083" s="54" t="s">
        <v>256</v>
      </c>
      <c r="O6083" s="54" t="s">
        <v>256</v>
      </c>
      <c r="P6083" s="54" t="s">
        <v>444</v>
      </c>
      <c r="Q6083" s="54" t="s">
        <v>256</v>
      </c>
      <c r="R6083" s="54" t="s">
        <v>431</v>
      </c>
      <c r="S6083" s="71"/>
      <c r="T6083" s="54" t="s">
        <v>256</v>
      </c>
      <c r="U6083" s="71">
        <v>44620</v>
      </c>
      <c r="V6083" s="54" t="s">
        <v>256</v>
      </c>
      <c r="W6083" t="str">
        <f t="shared" si="94"/>
        <v>Feb-22</v>
      </c>
    </row>
    <row r="6084" spans="1:23" x14ac:dyDescent="0.25">
      <c r="A6084" s="54" t="s">
        <v>317</v>
      </c>
      <c r="B6084" s="54" t="s">
        <v>432</v>
      </c>
      <c r="C6084" s="54" t="s">
        <v>263</v>
      </c>
      <c r="D6084" s="54" t="s">
        <v>429</v>
      </c>
      <c r="E6084" s="54" t="s">
        <v>21152</v>
      </c>
      <c r="F6084" s="71">
        <v>44619</v>
      </c>
      <c r="G6084" s="72">
        <v>23</v>
      </c>
      <c r="H6084" s="72">
        <v>1956.15</v>
      </c>
      <c r="I6084" s="54" t="s">
        <v>265</v>
      </c>
      <c r="J6084" s="54" t="s">
        <v>595</v>
      </c>
      <c r="K6084" s="54" t="s">
        <v>19349</v>
      </c>
      <c r="L6084" s="54" t="s">
        <v>21153</v>
      </c>
      <c r="M6084" s="54" t="s">
        <v>21152</v>
      </c>
      <c r="N6084" s="54" t="s">
        <v>256</v>
      </c>
      <c r="O6084" s="54" t="s">
        <v>256</v>
      </c>
      <c r="P6084" s="54" t="s">
        <v>444</v>
      </c>
      <c r="Q6084" s="54" t="s">
        <v>256</v>
      </c>
      <c r="R6084" s="54" t="s">
        <v>431</v>
      </c>
      <c r="S6084" s="71"/>
      <c r="T6084" s="54" t="s">
        <v>256</v>
      </c>
      <c r="U6084" s="71">
        <v>44619</v>
      </c>
      <c r="V6084" s="54" t="s">
        <v>256</v>
      </c>
      <c r="W6084" t="str">
        <f t="shared" si="94"/>
        <v>Feb-22</v>
      </c>
    </row>
    <row r="6085" spans="1:23" x14ac:dyDescent="0.25">
      <c r="A6085" s="54" t="s">
        <v>317</v>
      </c>
      <c r="B6085" s="54" t="s">
        <v>432</v>
      </c>
      <c r="C6085" s="54" t="s">
        <v>263</v>
      </c>
      <c r="D6085" s="54" t="s">
        <v>429</v>
      </c>
      <c r="E6085" s="54" t="s">
        <v>21154</v>
      </c>
      <c r="F6085" s="71">
        <v>44619</v>
      </c>
      <c r="G6085" s="72">
        <v>75.489999999999995</v>
      </c>
      <c r="H6085" s="72">
        <v>6420.42</v>
      </c>
      <c r="I6085" s="54" t="s">
        <v>265</v>
      </c>
      <c r="J6085" s="54" t="s">
        <v>595</v>
      </c>
      <c r="K6085" s="54" t="s">
        <v>19349</v>
      </c>
      <c r="L6085" s="54" t="s">
        <v>21155</v>
      </c>
      <c r="M6085" s="54" t="s">
        <v>21154</v>
      </c>
      <c r="N6085" s="54" t="s">
        <v>256</v>
      </c>
      <c r="O6085" s="54" t="s">
        <v>256</v>
      </c>
      <c r="P6085" s="54" t="s">
        <v>444</v>
      </c>
      <c r="Q6085" s="54" t="s">
        <v>256</v>
      </c>
      <c r="R6085" s="54" t="s">
        <v>431</v>
      </c>
      <c r="S6085" s="71"/>
      <c r="T6085" s="54" t="s">
        <v>256</v>
      </c>
      <c r="U6085" s="71">
        <v>44619</v>
      </c>
      <c r="V6085" s="54" t="s">
        <v>256</v>
      </c>
      <c r="W6085" t="str">
        <f t="shared" ref="W6085:W6148" si="95">TEXT(F6085,"MMM-YY")</f>
        <v>Feb-22</v>
      </c>
    </row>
    <row r="6086" spans="1:23" x14ac:dyDescent="0.25">
      <c r="A6086" s="54" t="s">
        <v>317</v>
      </c>
      <c r="B6086" s="54" t="s">
        <v>432</v>
      </c>
      <c r="C6086" s="54" t="s">
        <v>263</v>
      </c>
      <c r="D6086" s="54" t="s">
        <v>429</v>
      </c>
      <c r="E6086" s="54" t="s">
        <v>21156</v>
      </c>
      <c r="F6086" s="71">
        <v>44619</v>
      </c>
      <c r="G6086" s="72">
        <v>44.24</v>
      </c>
      <c r="H6086" s="72">
        <v>3762.61</v>
      </c>
      <c r="I6086" s="54" t="s">
        <v>265</v>
      </c>
      <c r="J6086" s="54" t="s">
        <v>595</v>
      </c>
      <c r="K6086" s="54" t="s">
        <v>19349</v>
      </c>
      <c r="L6086" s="54" t="s">
        <v>21157</v>
      </c>
      <c r="M6086" s="54" t="s">
        <v>21156</v>
      </c>
      <c r="N6086" s="54" t="s">
        <v>256</v>
      </c>
      <c r="O6086" s="54" t="s">
        <v>256</v>
      </c>
      <c r="P6086" s="54" t="s">
        <v>444</v>
      </c>
      <c r="Q6086" s="54" t="s">
        <v>256</v>
      </c>
      <c r="R6086" s="54" t="s">
        <v>431</v>
      </c>
      <c r="S6086" s="71"/>
      <c r="T6086" s="54" t="s">
        <v>256</v>
      </c>
      <c r="U6086" s="71">
        <v>44619</v>
      </c>
      <c r="V6086" s="54" t="s">
        <v>256</v>
      </c>
      <c r="W6086" t="str">
        <f t="shared" si="95"/>
        <v>Feb-22</v>
      </c>
    </row>
    <row r="6087" spans="1:23" x14ac:dyDescent="0.25">
      <c r="A6087" s="54" t="s">
        <v>317</v>
      </c>
      <c r="B6087" s="54" t="s">
        <v>432</v>
      </c>
      <c r="C6087" s="54" t="s">
        <v>263</v>
      </c>
      <c r="D6087" s="54" t="s">
        <v>429</v>
      </c>
      <c r="E6087" s="54" t="s">
        <v>21158</v>
      </c>
      <c r="F6087" s="71">
        <v>44619</v>
      </c>
      <c r="G6087" s="72">
        <v>141</v>
      </c>
      <c r="H6087" s="72">
        <v>11992.05</v>
      </c>
      <c r="I6087" s="54" t="s">
        <v>265</v>
      </c>
      <c r="J6087" s="54" t="s">
        <v>595</v>
      </c>
      <c r="K6087" s="54" t="s">
        <v>19349</v>
      </c>
      <c r="L6087" s="54" t="s">
        <v>21159</v>
      </c>
      <c r="M6087" s="54" t="s">
        <v>21158</v>
      </c>
      <c r="N6087" s="54" t="s">
        <v>256</v>
      </c>
      <c r="O6087" s="54" t="s">
        <v>256</v>
      </c>
      <c r="P6087" s="54" t="s">
        <v>444</v>
      </c>
      <c r="Q6087" s="54" t="s">
        <v>256</v>
      </c>
      <c r="R6087" s="54" t="s">
        <v>431</v>
      </c>
      <c r="S6087" s="71"/>
      <c r="T6087" s="54" t="s">
        <v>256</v>
      </c>
      <c r="U6087" s="71">
        <v>44619</v>
      </c>
      <c r="V6087" s="54" t="s">
        <v>256</v>
      </c>
      <c r="W6087" t="str">
        <f t="shared" si="95"/>
        <v>Feb-22</v>
      </c>
    </row>
    <row r="6088" spans="1:23" x14ac:dyDescent="0.25">
      <c r="A6088" s="54" t="s">
        <v>317</v>
      </c>
      <c r="B6088" s="54" t="s">
        <v>432</v>
      </c>
      <c r="C6088" s="54" t="s">
        <v>263</v>
      </c>
      <c r="D6088" s="54" t="s">
        <v>429</v>
      </c>
      <c r="E6088" s="54" t="s">
        <v>21160</v>
      </c>
      <c r="F6088" s="71">
        <v>44619</v>
      </c>
      <c r="G6088" s="72">
        <v>146</v>
      </c>
      <c r="H6088" s="72">
        <v>12417.3</v>
      </c>
      <c r="I6088" s="54" t="s">
        <v>265</v>
      </c>
      <c r="J6088" s="54" t="s">
        <v>595</v>
      </c>
      <c r="K6088" s="54" t="s">
        <v>19349</v>
      </c>
      <c r="L6088" s="54" t="s">
        <v>21161</v>
      </c>
      <c r="M6088" s="54" t="s">
        <v>21160</v>
      </c>
      <c r="N6088" s="54" t="s">
        <v>256</v>
      </c>
      <c r="O6088" s="54" t="s">
        <v>256</v>
      </c>
      <c r="P6088" s="54" t="s">
        <v>444</v>
      </c>
      <c r="Q6088" s="54" t="s">
        <v>256</v>
      </c>
      <c r="R6088" s="54" t="s">
        <v>431</v>
      </c>
      <c r="S6088" s="71"/>
      <c r="T6088" s="54" t="s">
        <v>256</v>
      </c>
      <c r="U6088" s="71">
        <v>44619</v>
      </c>
      <c r="V6088" s="54" t="s">
        <v>256</v>
      </c>
      <c r="W6088" t="str">
        <f t="shared" si="95"/>
        <v>Feb-22</v>
      </c>
    </row>
    <row r="6089" spans="1:23" x14ac:dyDescent="0.25">
      <c r="A6089" s="54" t="s">
        <v>317</v>
      </c>
      <c r="B6089" s="54" t="s">
        <v>432</v>
      </c>
      <c r="C6089" s="54" t="s">
        <v>263</v>
      </c>
      <c r="D6089" s="54" t="s">
        <v>429</v>
      </c>
      <c r="E6089" s="54" t="s">
        <v>21162</v>
      </c>
      <c r="F6089" s="71">
        <v>44620</v>
      </c>
      <c r="G6089" s="72">
        <v>545.34</v>
      </c>
      <c r="H6089" s="72">
        <v>46381.17</v>
      </c>
      <c r="I6089" s="54" t="s">
        <v>265</v>
      </c>
      <c r="J6089" s="54" t="s">
        <v>595</v>
      </c>
      <c r="K6089" s="54" t="s">
        <v>20302</v>
      </c>
      <c r="L6089" s="54" t="s">
        <v>21163</v>
      </c>
      <c r="M6089" s="54" t="s">
        <v>21162</v>
      </c>
      <c r="N6089" s="54" t="s">
        <v>256</v>
      </c>
      <c r="O6089" s="54" t="s">
        <v>256</v>
      </c>
      <c r="P6089" s="54" t="s">
        <v>444</v>
      </c>
      <c r="Q6089" s="54" t="s">
        <v>256</v>
      </c>
      <c r="R6089" s="54" t="s">
        <v>431</v>
      </c>
      <c r="S6089" s="71"/>
      <c r="T6089" s="54" t="s">
        <v>256</v>
      </c>
      <c r="U6089" s="71">
        <v>44620</v>
      </c>
      <c r="V6089" s="54" t="s">
        <v>256</v>
      </c>
      <c r="W6089" t="str">
        <f t="shared" si="95"/>
        <v>Feb-22</v>
      </c>
    </row>
    <row r="6090" spans="1:23" x14ac:dyDescent="0.25">
      <c r="A6090" s="54" t="s">
        <v>317</v>
      </c>
      <c r="B6090" s="54" t="s">
        <v>432</v>
      </c>
      <c r="C6090" s="54" t="s">
        <v>263</v>
      </c>
      <c r="D6090" s="54" t="s">
        <v>429</v>
      </c>
      <c r="E6090" s="54" t="s">
        <v>21164</v>
      </c>
      <c r="F6090" s="71">
        <v>44608</v>
      </c>
      <c r="G6090" s="72">
        <v>154.69</v>
      </c>
      <c r="H6090" s="72">
        <v>13156.38</v>
      </c>
      <c r="I6090" s="54" t="s">
        <v>265</v>
      </c>
      <c r="J6090" s="54" t="s">
        <v>595</v>
      </c>
      <c r="K6090" s="54" t="s">
        <v>21165</v>
      </c>
      <c r="L6090" s="54" t="s">
        <v>21166</v>
      </c>
      <c r="M6090" s="54" t="s">
        <v>21164</v>
      </c>
      <c r="N6090" s="54" t="s">
        <v>256</v>
      </c>
      <c r="O6090" s="54" t="s">
        <v>256</v>
      </c>
      <c r="P6090" s="54" t="s">
        <v>444</v>
      </c>
      <c r="Q6090" s="54" t="s">
        <v>256</v>
      </c>
      <c r="R6090" s="54" t="s">
        <v>431</v>
      </c>
      <c r="S6090" s="71"/>
      <c r="T6090" s="54" t="s">
        <v>256</v>
      </c>
      <c r="U6090" s="71">
        <v>44608</v>
      </c>
      <c r="V6090" s="54" t="s">
        <v>256</v>
      </c>
      <c r="W6090" t="str">
        <f t="shared" si="95"/>
        <v>Feb-22</v>
      </c>
    </row>
    <row r="6091" spans="1:23" x14ac:dyDescent="0.25">
      <c r="A6091" s="54" t="s">
        <v>317</v>
      </c>
      <c r="B6091" s="54" t="s">
        <v>432</v>
      </c>
      <c r="C6091" s="54" t="s">
        <v>263</v>
      </c>
      <c r="D6091" s="54" t="s">
        <v>429</v>
      </c>
      <c r="E6091" s="54" t="s">
        <v>21167</v>
      </c>
      <c r="F6091" s="71">
        <v>44608</v>
      </c>
      <c r="G6091" s="72">
        <v>2297.96</v>
      </c>
      <c r="H6091" s="72">
        <v>195441.5</v>
      </c>
      <c r="I6091" s="54" t="s">
        <v>265</v>
      </c>
      <c r="J6091" s="54" t="s">
        <v>595</v>
      </c>
      <c r="K6091" s="54" t="s">
        <v>21165</v>
      </c>
      <c r="L6091" s="54" t="s">
        <v>21168</v>
      </c>
      <c r="M6091" s="54" t="s">
        <v>21167</v>
      </c>
      <c r="N6091" s="54" t="s">
        <v>256</v>
      </c>
      <c r="O6091" s="54" t="s">
        <v>256</v>
      </c>
      <c r="P6091" s="54" t="s">
        <v>444</v>
      </c>
      <c r="Q6091" s="54" t="s">
        <v>256</v>
      </c>
      <c r="R6091" s="54" t="s">
        <v>431</v>
      </c>
      <c r="S6091" s="71"/>
      <c r="T6091" s="54" t="s">
        <v>256</v>
      </c>
      <c r="U6091" s="71">
        <v>44608</v>
      </c>
      <c r="V6091" s="54" t="s">
        <v>256</v>
      </c>
      <c r="W6091" t="str">
        <f t="shared" si="95"/>
        <v>Feb-22</v>
      </c>
    </row>
    <row r="6092" spans="1:23" x14ac:dyDescent="0.25">
      <c r="A6092" s="54" t="s">
        <v>317</v>
      </c>
      <c r="B6092" s="54" t="s">
        <v>432</v>
      </c>
      <c r="C6092" s="54" t="s">
        <v>263</v>
      </c>
      <c r="D6092" s="54" t="s">
        <v>429</v>
      </c>
      <c r="E6092" s="54" t="s">
        <v>21169</v>
      </c>
      <c r="F6092" s="71">
        <v>44615</v>
      </c>
      <c r="G6092" s="72">
        <v>935.62</v>
      </c>
      <c r="H6092" s="72">
        <v>79574.48</v>
      </c>
      <c r="I6092" s="54" t="s">
        <v>265</v>
      </c>
      <c r="J6092" s="54" t="s">
        <v>595</v>
      </c>
      <c r="K6092" s="54" t="s">
        <v>21165</v>
      </c>
      <c r="L6092" s="54" t="s">
        <v>21170</v>
      </c>
      <c r="M6092" s="54" t="s">
        <v>21169</v>
      </c>
      <c r="N6092" s="54" t="s">
        <v>256</v>
      </c>
      <c r="O6092" s="54" t="s">
        <v>256</v>
      </c>
      <c r="P6092" s="54" t="s">
        <v>444</v>
      </c>
      <c r="Q6092" s="54" t="s">
        <v>256</v>
      </c>
      <c r="R6092" s="54" t="s">
        <v>431</v>
      </c>
      <c r="S6092" s="71"/>
      <c r="T6092" s="54" t="s">
        <v>256</v>
      </c>
      <c r="U6092" s="71">
        <v>44615</v>
      </c>
      <c r="V6092" s="54" t="s">
        <v>256</v>
      </c>
      <c r="W6092" t="str">
        <f t="shared" si="95"/>
        <v>Feb-22</v>
      </c>
    </row>
    <row r="6093" spans="1:23" x14ac:dyDescent="0.25">
      <c r="A6093" s="54" t="s">
        <v>317</v>
      </c>
      <c r="B6093" s="54" t="s">
        <v>432</v>
      </c>
      <c r="C6093" s="54" t="s">
        <v>263</v>
      </c>
      <c r="D6093" s="54" t="s">
        <v>429</v>
      </c>
      <c r="E6093" s="54" t="s">
        <v>21171</v>
      </c>
      <c r="F6093" s="71">
        <v>44615</v>
      </c>
      <c r="G6093" s="72">
        <v>82.03</v>
      </c>
      <c r="H6093" s="72">
        <v>6976.65</v>
      </c>
      <c r="I6093" s="54" t="s">
        <v>265</v>
      </c>
      <c r="J6093" s="54" t="s">
        <v>595</v>
      </c>
      <c r="K6093" s="54" t="s">
        <v>21165</v>
      </c>
      <c r="L6093" s="54" t="s">
        <v>21172</v>
      </c>
      <c r="M6093" s="54" t="s">
        <v>21171</v>
      </c>
      <c r="N6093" s="54" t="s">
        <v>256</v>
      </c>
      <c r="O6093" s="54" t="s">
        <v>256</v>
      </c>
      <c r="P6093" s="54" t="s">
        <v>444</v>
      </c>
      <c r="Q6093" s="54" t="s">
        <v>256</v>
      </c>
      <c r="R6093" s="54" t="s">
        <v>431</v>
      </c>
      <c r="S6093" s="71"/>
      <c r="T6093" s="54" t="s">
        <v>256</v>
      </c>
      <c r="U6093" s="71">
        <v>44615</v>
      </c>
      <c r="V6093" s="54" t="s">
        <v>256</v>
      </c>
      <c r="W6093" t="str">
        <f t="shared" si="95"/>
        <v>Feb-22</v>
      </c>
    </row>
    <row r="6094" spans="1:23" x14ac:dyDescent="0.25">
      <c r="A6094" s="54" t="s">
        <v>317</v>
      </c>
      <c r="B6094" s="54" t="s">
        <v>432</v>
      </c>
      <c r="C6094" s="54" t="s">
        <v>263</v>
      </c>
      <c r="D6094" s="54" t="s">
        <v>429</v>
      </c>
      <c r="E6094" s="54" t="s">
        <v>21173</v>
      </c>
      <c r="F6094" s="71">
        <v>44620</v>
      </c>
      <c r="G6094" s="72">
        <v>578.53</v>
      </c>
      <c r="H6094" s="72">
        <v>49203.98</v>
      </c>
      <c r="I6094" s="54" t="s">
        <v>265</v>
      </c>
      <c r="J6094" s="54" t="s">
        <v>595</v>
      </c>
      <c r="K6094" s="54" t="s">
        <v>21174</v>
      </c>
      <c r="L6094" s="54" t="s">
        <v>21175</v>
      </c>
      <c r="M6094" s="54" t="s">
        <v>21173</v>
      </c>
      <c r="N6094" s="54" t="s">
        <v>256</v>
      </c>
      <c r="O6094" s="54" t="s">
        <v>256</v>
      </c>
      <c r="P6094" s="54" t="s">
        <v>444</v>
      </c>
      <c r="Q6094" s="54" t="s">
        <v>256</v>
      </c>
      <c r="R6094" s="54" t="s">
        <v>431</v>
      </c>
      <c r="S6094" s="71"/>
      <c r="T6094" s="54" t="s">
        <v>256</v>
      </c>
      <c r="U6094" s="71">
        <v>44620</v>
      </c>
      <c r="V6094" s="54" t="s">
        <v>256</v>
      </c>
      <c r="W6094" t="str">
        <f t="shared" si="95"/>
        <v>Feb-22</v>
      </c>
    </row>
    <row r="6095" spans="1:23" x14ac:dyDescent="0.25">
      <c r="A6095" s="54" t="s">
        <v>317</v>
      </c>
      <c r="B6095" s="54" t="s">
        <v>432</v>
      </c>
      <c r="C6095" s="54" t="s">
        <v>263</v>
      </c>
      <c r="D6095" s="54" t="s">
        <v>429</v>
      </c>
      <c r="E6095" s="54" t="s">
        <v>21176</v>
      </c>
      <c r="F6095" s="71">
        <v>44620</v>
      </c>
      <c r="G6095" s="72">
        <v>2523.86</v>
      </c>
      <c r="H6095" s="72">
        <v>214654.29</v>
      </c>
      <c r="I6095" s="54" t="s">
        <v>265</v>
      </c>
      <c r="J6095" s="54" t="s">
        <v>595</v>
      </c>
      <c r="K6095" s="54" t="s">
        <v>21174</v>
      </c>
      <c r="L6095" s="54" t="s">
        <v>21177</v>
      </c>
      <c r="M6095" s="54" t="s">
        <v>21176</v>
      </c>
      <c r="N6095" s="54" t="s">
        <v>256</v>
      </c>
      <c r="O6095" s="54" t="s">
        <v>256</v>
      </c>
      <c r="P6095" s="54" t="s">
        <v>444</v>
      </c>
      <c r="Q6095" s="54" t="s">
        <v>256</v>
      </c>
      <c r="R6095" s="54" t="s">
        <v>431</v>
      </c>
      <c r="S6095" s="71"/>
      <c r="T6095" s="54" t="s">
        <v>256</v>
      </c>
      <c r="U6095" s="71">
        <v>44620</v>
      </c>
      <c r="V6095" s="54" t="s">
        <v>256</v>
      </c>
      <c r="W6095" t="str">
        <f t="shared" si="95"/>
        <v>Feb-22</v>
      </c>
    </row>
    <row r="6096" spans="1:23" x14ac:dyDescent="0.25">
      <c r="A6096" s="54" t="s">
        <v>317</v>
      </c>
      <c r="B6096" s="54" t="s">
        <v>432</v>
      </c>
      <c r="C6096" s="54" t="s">
        <v>263</v>
      </c>
      <c r="D6096" s="54" t="s">
        <v>429</v>
      </c>
      <c r="E6096" s="54" t="s">
        <v>21178</v>
      </c>
      <c r="F6096" s="71">
        <v>44620</v>
      </c>
      <c r="G6096" s="72">
        <v>1562.86</v>
      </c>
      <c r="H6096" s="72">
        <v>132921.24</v>
      </c>
      <c r="I6096" s="54" t="s">
        <v>265</v>
      </c>
      <c r="J6096" s="54" t="s">
        <v>595</v>
      </c>
      <c r="K6096" s="54" t="s">
        <v>21174</v>
      </c>
      <c r="L6096" s="54" t="s">
        <v>21179</v>
      </c>
      <c r="M6096" s="54" t="s">
        <v>21178</v>
      </c>
      <c r="N6096" s="54" t="s">
        <v>256</v>
      </c>
      <c r="O6096" s="54" t="s">
        <v>256</v>
      </c>
      <c r="P6096" s="54" t="s">
        <v>444</v>
      </c>
      <c r="Q6096" s="54" t="s">
        <v>256</v>
      </c>
      <c r="R6096" s="54" t="s">
        <v>431</v>
      </c>
      <c r="S6096" s="71"/>
      <c r="T6096" s="54" t="s">
        <v>256</v>
      </c>
      <c r="U6096" s="71">
        <v>44620</v>
      </c>
      <c r="V6096" s="54" t="s">
        <v>256</v>
      </c>
      <c r="W6096" t="str">
        <f t="shared" si="95"/>
        <v>Feb-22</v>
      </c>
    </row>
    <row r="6097" spans="1:23" x14ac:dyDescent="0.25">
      <c r="A6097" s="54" t="s">
        <v>317</v>
      </c>
      <c r="B6097" s="54" t="s">
        <v>432</v>
      </c>
      <c r="C6097" s="54" t="s">
        <v>263</v>
      </c>
      <c r="D6097" s="54" t="s">
        <v>429</v>
      </c>
      <c r="E6097" s="54" t="s">
        <v>21180</v>
      </c>
      <c r="F6097" s="71">
        <v>44614</v>
      </c>
      <c r="G6097" s="72">
        <v>21811.29</v>
      </c>
      <c r="H6097" s="72">
        <v>1855050.21</v>
      </c>
      <c r="I6097" s="54" t="s">
        <v>265</v>
      </c>
      <c r="J6097" s="54" t="s">
        <v>598</v>
      </c>
      <c r="K6097" s="54" t="s">
        <v>21181</v>
      </c>
      <c r="L6097" s="54" t="s">
        <v>21182</v>
      </c>
      <c r="M6097" s="54" t="s">
        <v>21180</v>
      </c>
      <c r="N6097" s="54" t="s">
        <v>256</v>
      </c>
      <c r="O6097" s="54" t="s">
        <v>256</v>
      </c>
      <c r="P6097" s="54" t="s">
        <v>599</v>
      </c>
      <c r="Q6097" s="54" t="s">
        <v>256</v>
      </c>
      <c r="R6097" s="54" t="s">
        <v>431</v>
      </c>
      <c r="S6097" s="71"/>
      <c r="T6097" s="54" t="s">
        <v>256</v>
      </c>
      <c r="U6097" s="71">
        <v>44614</v>
      </c>
      <c r="V6097" s="54" t="s">
        <v>256</v>
      </c>
      <c r="W6097" t="str">
        <f t="shared" si="95"/>
        <v>Feb-22</v>
      </c>
    </row>
    <row r="6098" spans="1:23" x14ac:dyDescent="0.25">
      <c r="A6098" s="54" t="s">
        <v>317</v>
      </c>
      <c r="B6098" s="54" t="s">
        <v>432</v>
      </c>
      <c r="C6098" s="54" t="s">
        <v>263</v>
      </c>
      <c r="D6098" s="54" t="s">
        <v>429</v>
      </c>
      <c r="E6098" s="54" t="s">
        <v>21183</v>
      </c>
      <c r="F6098" s="71">
        <v>44614</v>
      </c>
      <c r="G6098" s="72">
        <v>115.7</v>
      </c>
      <c r="H6098" s="72">
        <v>9840.2900000000009</v>
      </c>
      <c r="I6098" s="54" t="s">
        <v>265</v>
      </c>
      <c r="J6098" s="54" t="s">
        <v>297</v>
      </c>
      <c r="K6098" s="54" t="s">
        <v>21184</v>
      </c>
      <c r="L6098" s="54" t="s">
        <v>21185</v>
      </c>
      <c r="M6098" s="54" t="s">
        <v>21183</v>
      </c>
      <c r="N6098" s="54" t="s">
        <v>256</v>
      </c>
      <c r="O6098" s="54" t="s">
        <v>256</v>
      </c>
      <c r="P6098" s="54" t="s">
        <v>273</v>
      </c>
      <c r="Q6098" s="54" t="s">
        <v>256</v>
      </c>
      <c r="R6098" s="54" t="s">
        <v>431</v>
      </c>
      <c r="S6098" s="71"/>
      <c r="T6098" s="54" t="s">
        <v>256</v>
      </c>
      <c r="U6098" s="71">
        <v>44614</v>
      </c>
      <c r="V6098" s="54" t="s">
        <v>256</v>
      </c>
      <c r="W6098" t="str">
        <f t="shared" si="95"/>
        <v>Feb-22</v>
      </c>
    </row>
    <row r="6099" spans="1:23" x14ac:dyDescent="0.25">
      <c r="A6099" s="54" t="s">
        <v>317</v>
      </c>
      <c r="B6099" s="54" t="s">
        <v>432</v>
      </c>
      <c r="C6099" s="54" t="s">
        <v>263</v>
      </c>
      <c r="D6099" s="54" t="s">
        <v>429</v>
      </c>
      <c r="E6099" s="54" t="s">
        <v>21186</v>
      </c>
      <c r="F6099" s="71">
        <v>44614</v>
      </c>
      <c r="G6099" s="72">
        <v>2070</v>
      </c>
      <c r="H6099" s="72">
        <v>176053.5</v>
      </c>
      <c r="I6099" s="54" t="s">
        <v>265</v>
      </c>
      <c r="J6099" s="54" t="s">
        <v>297</v>
      </c>
      <c r="K6099" s="54" t="s">
        <v>21187</v>
      </c>
      <c r="L6099" s="54" t="s">
        <v>21188</v>
      </c>
      <c r="M6099" s="54" t="s">
        <v>21186</v>
      </c>
      <c r="N6099" s="54" t="s">
        <v>256</v>
      </c>
      <c r="O6099" s="54" t="s">
        <v>256</v>
      </c>
      <c r="P6099" s="54" t="s">
        <v>273</v>
      </c>
      <c r="Q6099" s="54" t="s">
        <v>256</v>
      </c>
      <c r="R6099" s="54" t="s">
        <v>431</v>
      </c>
      <c r="S6099" s="71"/>
      <c r="T6099" s="54" t="s">
        <v>256</v>
      </c>
      <c r="U6099" s="71">
        <v>44614</v>
      </c>
      <c r="V6099" s="54" t="s">
        <v>256</v>
      </c>
      <c r="W6099" t="str">
        <f t="shared" si="95"/>
        <v>Feb-22</v>
      </c>
    </row>
    <row r="6100" spans="1:23" x14ac:dyDescent="0.25">
      <c r="A6100" s="54" t="s">
        <v>317</v>
      </c>
      <c r="B6100" s="54" t="s">
        <v>432</v>
      </c>
      <c r="C6100" s="54" t="s">
        <v>263</v>
      </c>
      <c r="D6100" s="54" t="s">
        <v>429</v>
      </c>
      <c r="E6100" s="54" t="s">
        <v>21189</v>
      </c>
      <c r="F6100" s="71">
        <v>44614</v>
      </c>
      <c r="G6100" s="72">
        <v>828</v>
      </c>
      <c r="H6100" s="72">
        <v>70421.399999999994</v>
      </c>
      <c r="I6100" s="54" t="s">
        <v>265</v>
      </c>
      <c r="J6100" s="54" t="s">
        <v>297</v>
      </c>
      <c r="K6100" s="54" t="s">
        <v>21190</v>
      </c>
      <c r="L6100" s="54" t="s">
        <v>21191</v>
      </c>
      <c r="M6100" s="54" t="s">
        <v>21189</v>
      </c>
      <c r="N6100" s="54" t="s">
        <v>256</v>
      </c>
      <c r="O6100" s="54" t="s">
        <v>256</v>
      </c>
      <c r="P6100" s="54" t="s">
        <v>273</v>
      </c>
      <c r="Q6100" s="54" t="s">
        <v>256</v>
      </c>
      <c r="R6100" s="54" t="s">
        <v>431</v>
      </c>
      <c r="S6100" s="71"/>
      <c r="T6100" s="54" t="s">
        <v>256</v>
      </c>
      <c r="U6100" s="71">
        <v>44614</v>
      </c>
      <c r="V6100" s="54" t="s">
        <v>256</v>
      </c>
      <c r="W6100" t="str">
        <f t="shared" si="95"/>
        <v>Feb-22</v>
      </c>
    </row>
    <row r="6101" spans="1:23" x14ac:dyDescent="0.25">
      <c r="A6101" s="54" t="s">
        <v>318</v>
      </c>
      <c r="B6101" s="54" t="s">
        <v>432</v>
      </c>
      <c r="C6101" s="54" t="s">
        <v>263</v>
      </c>
      <c r="D6101" s="54" t="s">
        <v>429</v>
      </c>
      <c r="E6101" s="54" t="s">
        <v>21192</v>
      </c>
      <c r="F6101" s="71">
        <v>44614</v>
      </c>
      <c r="G6101" s="72">
        <v>10332.950000000001</v>
      </c>
      <c r="H6101" s="72">
        <v>878817.4</v>
      </c>
      <c r="I6101" s="54" t="s">
        <v>265</v>
      </c>
      <c r="J6101" s="54" t="s">
        <v>291</v>
      </c>
      <c r="K6101" s="54" t="s">
        <v>21193</v>
      </c>
      <c r="L6101" s="54" t="s">
        <v>21194</v>
      </c>
      <c r="M6101" s="54" t="s">
        <v>21192</v>
      </c>
      <c r="N6101" s="54" t="s">
        <v>256</v>
      </c>
      <c r="O6101" s="54" t="s">
        <v>256</v>
      </c>
      <c r="P6101" s="54" t="s">
        <v>277</v>
      </c>
      <c r="Q6101" s="54" t="s">
        <v>256</v>
      </c>
      <c r="R6101" s="54" t="s">
        <v>431</v>
      </c>
      <c r="S6101" s="71"/>
      <c r="T6101" s="54" t="s">
        <v>256</v>
      </c>
      <c r="U6101" s="71">
        <v>44614</v>
      </c>
      <c r="V6101" s="54" t="s">
        <v>256</v>
      </c>
      <c r="W6101" t="str">
        <f t="shared" si="95"/>
        <v>Feb-22</v>
      </c>
    </row>
    <row r="6102" spans="1:23" x14ac:dyDescent="0.25">
      <c r="A6102" s="54" t="s">
        <v>318</v>
      </c>
      <c r="B6102" s="54" t="s">
        <v>432</v>
      </c>
      <c r="C6102" s="54" t="s">
        <v>263</v>
      </c>
      <c r="D6102" s="54" t="s">
        <v>429</v>
      </c>
      <c r="E6102" s="54" t="s">
        <v>21195</v>
      </c>
      <c r="F6102" s="71">
        <v>44614</v>
      </c>
      <c r="G6102" s="72">
        <v>15578.01</v>
      </c>
      <c r="H6102" s="72">
        <v>1324909.75</v>
      </c>
      <c r="I6102" s="54" t="s">
        <v>265</v>
      </c>
      <c r="J6102" s="54" t="s">
        <v>291</v>
      </c>
      <c r="K6102" s="54" t="s">
        <v>21193</v>
      </c>
      <c r="L6102" s="54" t="s">
        <v>21196</v>
      </c>
      <c r="M6102" s="54" t="s">
        <v>21195</v>
      </c>
      <c r="N6102" s="54" t="s">
        <v>256</v>
      </c>
      <c r="O6102" s="54" t="s">
        <v>256</v>
      </c>
      <c r="P6102" s="54" t="s">
        <v>277</v>
      </c>
      <c r="Q6102" s="54" t="s">
        <v>256</v>
      </c>
      <c r="R6102" s="54" t="s">
        <v>431</v>
      </c>
      <c r="S6102" s="71"/>
      <c r="T6102" s="54" t="s">
        <v>256</v>
      </c>
      <c r="U6102" s="71">
        <v>44614</v>
      </c>
      <c r="V6102" s="54" t="s">
        <v>256</v>
      </c>
      <c r="W6102" t="str">
        <f t="shared" si="95"/>
        <v>Feb-22</v>
      </c>
    </row>
    <row r="6103" spans="1:23" x14ac:dyDescent="0.25">
      <c r="A6103" s="54" t="s">
        <v>317</v>
      </c>
      <c r="B6103" s="54" t="s">
        <v>432</v>
      </c>
      <c r="C6103" s="54" t="s">
        <v>263</v>
      </c>
      <c r="D6103" s="54" t="s">
        <v>429</v>
      </c>
      <c r="E6103" s="54" t="s">
        <v>21197</v>
      </c>
      <c r="F6103" s="71">
        <v>44615</v>
      </c>
      <c r="G6103" s="72">
        <v>5336.94</v>
      </c>
      <c r="H6103" s="72">
        <v>453906.75</v>
      </c>
      <c r="I6103" s="54" t="s">
        <v>265</v>
      </c>
      <c r="J6103" s="54" t="s">
        <v>21198</v>
      </c>
      <c r="K6103" s="54" t="s">
        <v>21199</v>
      </c>
      <c r="L6103" s="54" t="s">
        <v>21200</v>
      </c>
      <c r="M6103" s="54" t="s">
        <v>21197</v>
      </c>
      <c r="N6103" s="54" t="s">
        <v>256</v>
      </c>
      <c r="O6103" s="54" t="s">
        <v>256</v>
      </c>
      <c r="P6103" s="54" t="s">
        <v>17279</v>
      </c>
      <c r="Q6103" s="54" t="s">
        <v>256</v>
      </c>
      <c r="R6103" s="54" t="s">
        <v>431</v>
      </c>
      <c r="S6103" s="71"/>
      <c r="T6103" s="54" t="s">
        <v>256</v>
      </c>
      <c r="U6103" s="71">
        <v>44615</v>
      </c>
      <c r="V6103" s="54" t="s">
        <v>256</v>
      </c>
      <c r="W6103" t="str">
        <f t="shared" si="95"/>
        <v>Feb-22</v>
      </c>
    </row>
    <row r="6104" spans="1:23" x14ac:dyDescent="0.25">
      <c r="A6104" s="54" t="s">
        <v>317</v>
      </c>
      <c r="B6104" s="54" t="s">
        <v>432</v>
      </c>
      <c r="C6104" s="54" t="s">
        <v>263</v>
      </c>
      <c r="D6104" s="54" t="s">
        <v>429</v>
      </c>
      <c r="E6104" s="54" t="s">
        <v>21201</v>
      </c>
      <c r="F6104" s="71">
        <v>44615</v>
      </c>
      <c r="G6104" s="72">
        <v>1632.9</v>
      </c>
      <c r="H6104" s="72">
        <v>138878.15</v>
      </c>
      <c r="I6104" s="54" t="s">
        <v>265</v>
      </c>
      <c r="J6104" s="54" t="s">
        <v>295</v>
      </c>
      <c r="K6104" s="54" t="s">
        <v>21202</v>
      </c>
      <c r="L6104" s="54" t="s">
        <v>21203</v>
      </c>
      <c r="M6104" s="54" t="s">
        <v>21201</v>
      </c>
      <c r="N6104" s="54" t="s">
        <v>256</v>
      </c>
      <c r="O6104" s="54" t="s">
        <v>256</v>
      </c>
      <c r="P6104" s="54" t="s">
        <v>294</v>
      </c>
      <c r="Q6104" s="54" t="s">
        <v>256</v>
      </c>
      <c r="R6104" s="54" t="s">
        <v>431</v>
      </c>
      <c r="S6104" s="71"/>
      <c r="T6104" s="54" t="s">
        <v>256</v>
      </c>
      <c r="U6104" s="71">
        <v>44615</v>
      </c>
      <c r="V6104" s="54" t="s">
        <v>256</v>
      </c>
      <c r="W6104" t="str">
        <f t="shared" si="95"/>
        <v>Feb-22</v>
      </c>
    </row>
    <row r="6105" spans="1:23" x14ac:dyDescent="0.25">
      <c r="A6105" s="54" t="s">
        <v>317</v>
      </c>
      <c r="B6105" s="54" t="s">
        <v>432</v>
      </c>
      <c r="C6105" s="54" t="s">
        <v>263</v>
      </c>
      <c r="D6105" s="54" t="s">
        <v>429</v>
      </c>
      <c r="E6105" s="54" t="s">
        <v>21204</v>
      </c>
      <c r="F6105" s="71">
        <v>44614</v>
      </c>
      <c r="G6105" s="72">
        <v>1393.7</v>
      </c>
      <c r="H6105" s="72">
        <v>118534.19</v>
      </c>
      <c r="I6105" s="54" t="s">
        <v>265</v>
      </c>
      <c r="J6105" s="54" t="s">
        <v>295</v>
      </c>
      <c r="K6105" s="54" t="s">
        <v>21205</v>
      </c>
      <c r="L6105" s="54" t="s">
        <v>21206</v>
      </c>
      <c r="M6105" s="54" t="s">
        <v>21204</v>
      </c>
      <c r="N6105" s="54" t="s">
        <v>256</v>
      </c>
      <c r="O6105" s="54" t="s">
        <v>256</v>
      </c>
      <c r="P6105" s="54" t="s">
        <v>294</v>
      </c>
      <c r="Q6105" s="54" t="s">
        <v>256</v>
      </c>
      <c r="R6105" s="54" t="s">
        <v>431</v>
      </c>
      <c r="S6105" s="71"/>
      <c r="T6105" s="54" t="s">
        <v>256</v>
      </c>
      <c r="U6105" s="71">
        <v>44614</v>
      </c>
      <c r="V6105" s="54" t="s">
        <v>256</v>
      </c>
      <c r="W6105" t="str">
        <f t="shared" si="95"/>
        <v>Feb-22</v>
      </c>
    </row>
    <row r="6106" spans="1:23" x14ac:dyDescent="0.25">
      <c r="A6106" s="54" t="s">
        <v>317</v>
      </c>
      <c r="B6106" s="54" t="s">
        <v>432</v>
      </c>
      <c r="C6106" s="54" t="s">
        <v>263</v>
      </c>
      <c r="D6106" s="54" t="s">
        <v>429</v>
      </c>
      <c r="E6106" s="54" t="s">
        <v>21207</v>
      </c>
      <c r="F6106" s="71">
        <v>44614</v>
      </c>
      <c r="G6106" s="72">
        <v>860.12</v>
      </c>
      <c r="H6106" s="72">
        <v>73153.210000000006</v>
      </c>
      <c r="I6106" s="54" t="s">
        <v>265</v>
      </c>
      <c r="J6106" s="54" t="s">
        <v>295</v>
      </c>
      <c r="K6106" s="54" t="s">
        <v>21208</v>
      </c>
      <c r="L6106" s="54" t="s">
        <v>21209</v>
      </c>
      <c r="M6106" s="54" t="s">
        <v>21207</v>
      </c>
      <c r="N6106" s="54" t="s">
        <v>256</v>
      </c>
      <c r="O6106" s="54" t="s">
        <v>256</v>
      </c>
      <c r="P6106" s="54" t="s">
        <v>294</v>
      </c>
      <c r="Q6106" s="54" t="s">
        <v>256</v>
      </c>
      <c r="R6106" s="54" t="s">
        <v>431</v>
      </c>
      <c r="S6106" s="71"/>
      <c r="T6106" s="54" t="s">
        <v>256</v>
      </c>
      <c r="U6106" s="71">
        <v>44614</v>
      </c>
      <c r="V6106" s="54" t="s">
        <v>256</v>
      </c>
      <c r="W6106" t="str">
        <f t="shared" si="95"/>
        <v>Feb-22</v>
      </c>
    </row>
    <row r="6107" spans="1:23" x14ac:dyDescent="0.25">
      <c r="A6107" s="54" t="s">
        <v>317</v>
      </c>
      <c r="B6107" s="54" t="s">
        <v>432</v>
      </c>
      <c r="C6107" s="54" t="s">
        <v>263</v>
      </c>
      <c r="D6107" s="54" t="s">
        <v>429</v>
      </c>
      <c r="E6107" s="54" t="s">
        <v>21210</v>
      </c>
      <c r="F6107" s="71">
        <v>44616</v>
      </c>
      <c r="G6107" s="72">
        <v>409.2</v>
      </c>
      <c r="H6107" s="72">
        <v>34802.46</v>
      </c>
      <c r="I6107" s="54" t="s">
        <v>265</v>
      </c>
      <c r="J6107" s="54" t="s">
        <v>295</v>
      </c>
      <c r="K6107" s="54" t="s">
        <v>21211</v>
      </c>
      <c r="L6107" s="54" t="s">
        <v>21212</v>
      </c>
      <c r="M6107" s="54" t="s">
        <v>21210</v>
      </c>
      <c r="N6107" s="54" t="s">
        <v>256</v>
      </c>
      <c r="O6107" s="54" t="s">
        <v>256</v>
      </c>
      <c r="P6107" s="54" t="s">
        <v>294</v>
      </c>
      <c r="Q6107" s="54" t="s">
        <v>256</v>
      </c>
      <c r="R6107" s="54" t="s">
        <v>431</v>
      </c>
      <c r="S6107" s="71"/>
      <c r="T6107" s="54" t="s">
        <v>256</v>
      </c>
      <c r="U6107" s="71">
        <v>44616</v>
      </c>
      <c r="V6107" s="54" t="s">
        <v>256</v>
      </c>
      <c r="W6107" t="str">
        <f t="shared" si="95"/>
        <v>Feb-22</v>
      </c>
    </row>
    <row r="6108" spans="1:23" x14ac:dyDescent="0.25">
      <c r="A6108" s="54" t="s">
        <v>318</v>
      </c>
      <c r="B6108" s="54" t="s">
        <v>432</v>
      </c>
      <c r="C6108" s="54" t="s">
        <v>263</v>
      </c>
      <c r="D6108" s="54" t="s">
        <v>429</v>
      </c>
      <c r="E6108" s="54" t="s">
        <v>21213</v>
      </c>
      <c r="F6108" s="71">
        <v>44614</v>
      </c>
      <c r="G6108" s="72">
        <v>89940.84</v>
      </c>
      <c r="H6108" s="72">
        <v>7649468.4400000004</v>
      </c>
      <c r="I6108" s="54" t="s">
        <v>265</v>
      </c>
      <c r="J6108" s="54" t="s">
        <v>330</v>
      </c>
      <c r="K6108" s="54" t="s">
        <v>21214</v>
      </c>
      <c r="L6108" s="54" t="s">
        <v>21215</v>
      </c>
      <c r="M6108" s="54" t="s">
        <v>21213</v>
      </c>
      <c r="N6108" s="54" t="s">
        <v>256</v>
      </c>
      <c r="O6108" s="54" t="s">
        <v>256</v>
      </c>
      <c r="P6108" s="54" t="s">
        <v>281</v>
      </c>
      <c r="Q6108" s="54" t="s">
        <v>256</v>
      </c>
      <c r="R6108" s="54" t="s">
        <v>431</v>
      </c>
      <c r="S6108" s="71"/>
      <c r="T6108" s="54" t="s">
        <v>256</v>
      </c>
      <c r="U6108" s="71">
        <v>44614</v>
      </c>
      <c r="V6108" s="54" t="s">
        <v>256</v>
      </c>
      <c r="W6108" t="str">
        <f t="shared" si="95"/>
        <v>Feb-22</v>
      </c>
    </row>
    <row r="6109" spans="1:23" x14ac:dyDescent="0.25">
      <c r="A6109" s="54" t="s">
        <v>318</v>
      </c>
      <c r="B6109" s="54" t="s">
        <v>432</v>
      </c>
      <c r="C6109" s="54" t="s">
        <v>263</v>
      </c>
      <c r="D6109" s="54" t="s">
        <v>429</v>
      </c>
      <c r="E6109" s="54" t="s">
        <v>21216</v>
      </c>
      <c r="F6109" s="71">
        <v>44614</v>
      </c>
      <c r="G6109" s="72">
        <v>7158.96</v>
      </c>
      <c r="H6109" s="72">
        <v>608869.55000000005</v>
      </c>
      <c r="I6109" s="54" t="s">
        <v>265</v>
      </c>
      <c r="J6109" s="54" t="s">
        <v>330</v>
      </c>
      <c r="K6109" s="54" t="s">
        <v>21214</v>
      </c>
      <c r="L6109" s="54" t="s">
        <v>21217</v>
      </c>
      <c r="M6109" s="54" t="s">
        <v>21216</v>
      </c>
      <c r="N6109" s="54" t="s">
        <v>256</v>
      </c>
      <c r="O6109" s="54" t="s">
        <v>256</v>
      </c>
      <c r="P6109" s="54" t="s">
        <v>281</v>
      </c>
      <c r="Q6109" s="54" t="s">
        <v>256</v>
      </c>
      <c r="R6109" s="54" t="s">
        <v>431</v>
      </c>
      <c r="S6109" s="71"/>
      <c r="T6109" s="54" t="s">
        <v>256</v>
      </c>
      <c r="U6109" s="71">
        <v>44614</v>
      </c>
      <c r="V6109" s="54" t="s">
        <v>256</v>
      </c>
      <c r="W6109" t="str">
        <f t="shared" si="95"/>
        <v>Feb-22</v>
      </c>
    </row>
    <row r="6110" spans="1:23" x14ac:dyDescent="0.25">
      <c r="A6110" s="54" t="s">
        <v>318</v>
      </c>
      <c r="B6110" s="54" t="s">
        <v>432</v>
      </c>
      <c r="C6110" s="54" t="s">
        <v>263</v>
      </c>
      <c r="D6110" s="54" t="s">
        <v>429</v>
      </c>
      <c r="E6110" s="54" t="s">
        <v>21218</v>
      </c>
      <c r="F6110" s="71">
        <v>44614</v>
      </c>
      <c r="G6110" s="72">
        <v>38601.360000000001</v>
      </c>
      <c r="H6110" s="72">
        <v>3283045.67</v>
      </c>
      <c r="I6110" s="54" t="s">
        <v>265</v>
      </c>
      <c r="J6110" s="54" t="s">
        <v>330</v>
      </c>
      <c r="K6110" s="54" t="s">
        <v>21219</v>
      </c>
      <c r="L6110" s="54" t="s">
        <v>21220</v>
      </c>
      <c r="M6110" s="54" t="s">
        <v>21218</v>
      </c>
      <c r="N6110" s="54" t="s">
        <v>256</v>
      </c>
      <c r="O6110" s="54" t="s">
        <v>256</v>
      </c>
      <c r="P6110" s="54" t="s">
        <v>281</v>
      </c>
      <c r="Q6110" s="54" t="s">
        <v>256</v>
      </c>
      <c r="R6110" s="54" t="s">
        <v>431</v>
      </c>
      <c r="S6110" s="71"/>
      <c r="T6110" s="54" t="s">
        <v>256</v>
      </c>
      <c r="U6110" s="71">
        <v>44614</v>
      </c>
      <c r="V6110" s="54" t="s">
        <v>256</v>
      </c>
      <c r="W6110" t="str">
        <f t="shared" si="95"/>
        <v>Feb-22</v>
      </c>
    </row>
    <row r="6111" spans="1:23" x14ac:dyDescent="0.25">
      <c r="A6111" s="54" t="s">
        <v>317</v>
      </c>
      <c r="B6111" s="54" t="s">
        <v>432</v>
      </c>
      <c r="C6111" s="54" t="s">
        <v>263</v>
      </c>
      <c r="D6111" s="54" t="s">
        <v>429</v>
      </c>
      <c r="E6111" s="54" t="s">
        <v>21221</v>
      </c>
      <c r="F6111" s="71">
        <v>44615</v>
      </c>
      <c r="G6111" s="72">
        <v>758</v>
      </c>
      <c r="H6111" s="72">
        <v>64467.9</v>
      </c>
      <c r="I6111" s="54" t="s">
        <v>265</v>
      </c>
      <c r="J6111" s="54" t="s">
        <v>7651</v>
      </c>
      <c r="K6111" s="54" t="s">
        <v>21222</v>
      </c>
      <c r="L6111" s="54" t="s">
        <v>21223</v>
      </c>
      <c r="M6111" s="54" t="s">
        <v>21221</v>
      </c>
      <c r="N6111" s="54" t="s">
        <v>256</v>
      </c>
      <c r="O6111" s="54" t="s">
        <v>256</v>
      </c>
      <c r="P6111" s="54" t="s">
        <v>7654</v>
      </c>
      <c r="Q6111" s="54" t="s">
        <v>256</v>
      </c>
      <c r="R6111" s="54" t="s">
        <v>431</v>
      </c>
      <c r="S6111" s="71"/>
      <c r="T6111" s="54" t="s">
        <v>256</v>
      </c>
      <c r="U6111" s="71">
        <v>44615</v>
      </c>
      <c r="V6111" s="54" t="s">
        <v>256</v>
      </c>
      <c r="W6111" t="str">
        <f t="shared" si="95"/>
        <v>Feb-22</v>
      </c>
    </row>
    <row r="6112" spans="1:23" x14ac:dyDescent="0.25">
      <c r="A6112" s="54" t="s">
        <v>317</v>
      </c>
      <c r="B6112" s="54" t="s">
        <v>432</v>
      </c>
      <c r="C6112" s="54" t="s">
        <v>263</v>
      </c>
      <c r="D6112" s="54" t="s">
        <v>429</v>
      </c>
      <c r="E6112" s="54" t="s">
        <v>21224</v>
      </c>
      <c r="F6112" s="71">
        <v>44615</v>
      </c>
      <c r="G6112" s="72">
        <v>246.15</v>
      </c>
      <c r="H6112" s="72">
        <v>20935.060000000001</v>
      </c>
      <c r="I6112" s="54" t="s">
        <v>265</v>
      </c>
      <c r="J6112" s="54" t="s">
        <v>7651</v>
      </c>
      <c r="K6112" s="54" t="s">
        <v>21222</v>
      </c>
      <c r="L6112" s="54" t="s">
        <v>21225</v>
      </c>
      <c r="M6112" s="54" t="s">
        <v>21224</v>
      </c>
      <c r="N6112" s="54" t="s">
        <v>256</v>
      </c>
      <c r="O6112" s="54" t="s">
        <v>256</v>
      </c>
      <c r="P6112" s="54" t="s">
        <v>7654</v>
      </c>
      <c r="Q6112" s="54" t="s">
        <v>256</v>
      </c>
      <c r="R6112" s="54" t="s">
        <v>431</v>
      </c>
      <c r="S6112" s="71"/>
      <c r="T6112" s="54" t="s">
        <v>256</v>
      </c>
      <c r="U6112" s="71">
        <v>44615</v>
      </c>
      <c r="V6112" s="54" t="s">
        <v>256</v>
      </c>
      <c r="W6112" t="str">
        <f t="shared" si="95"/>
        <v>Feb-22</v>
      </c>
    </row>
    <row r="6113" spans="1:23" x14ac:dyDescent="0.25">
      <c r="A6113" s="54" t="s">
        <v>317</v>
      </c>
      <c r="B6113" s="54" t="s">
        <v>432</v>
      </c>
      <c r="C6113" s="54" t="s">
        <v>263</v>
      </c>
      <c r="D6113" s="54" t="s">
        <v>429</v>
      </c>
      <c r="E6113" s="54" t="s">
        <v>21226</v>
      </c>
      <c r="F6113" s="71">
        <v>44607</v>
      </c>
      <c r="G6113" s="72">
        <v>5072.2</v>
      </c>
      <c r="H6113" s="72">
        <v>431390.61</v>
      </c>
      <c r="I6113" s="54" t="s">
        <v>265</v>
      </c>
      <c r="J6113" s="54" t="s">
        <v>331</v>
      </c>
      <c r="K6113" s="54" t="s">
        <v>21227</v>
      </c>
      <c r="L6113" s="54" t="s">
        <v>21228</v>
      </c>
      <c r="M6113" s="54" t="s">
        <v>21226</v>
      </c>
      <c r="N6113" s="54" t="s">
        <v>256</v>
      </c>
      <c r="O6113" s="54" t="s">
        <v>256</v>
      </c>
      <c r="P6113" s="54" t="s">
        <v>289</v>
      </c>
      <c r="Q6113" s="54" t="s">
        <v>256</v>
      </c>
      <c r="R6113" s="54" t="s">
        <v>431</v>
      </c>
      <c r="S6113" s="71"/>
      <c r="T6113" s="54" t="s">
        <v>256</v>
      </c>
      <c r="U6113" s="71">
        <v>44607</v>
      </c>
      <c r="V6113" s="54" t="s">
        <v>256</v>
      </c>
      <c r="W6113" t="str">
        <f t="shared" si="95"/>
        <v>Feb-22</v>
      </c>
    </row>
    <row r="6114" spans="1:23" x14ac:dyDescent="0.25">
      <c r="A6114" s="54" t="s">
        <v>317</v>
      </c>
      <c r="B6114" s="54" t="s">
        <v>432</v>
      </c>
      <c r="C6114" s="54" t="s">
        <v>263</v>
      </c>
      <c r="D6114" s="54" t="s">
        <v>429</v>
      </c>
      <c r="E6114" s="54" t="s">
        <v>21229</v>
      </c>
      <c r="F6114" s="71">
        <v>44607</v>
      </c>
      <c r="G6114" s="72">
        <v>290.2</v>
      </c>
      <c r="H6114" s="72">
        <v>24681.51</v>
      </c>
      <c r="I6114" s="54" t="s">
        <v>265</v>
      </c>
      <c r="J6114" s="54" t="s">
        <v>331</v>
      </c>
      <c r="K6114" s="54" t="s">
        <v>21227</v>
      </c>
      <c r="L6114" s="54" t="s">
        <v>21230</v>
      </c>
      <c r="M6114" s="54" t="s">
        <v>21229</v>
      </c>
      <c r="N6114" s="54" t="s">
        <v>256</v>
      </c>
      <c r="O6114" s="54" t="s">
        <v>256</v>
      </c>
      <c r="P6114" s="54" t="s">
        <v>289</v>
      </c>
      <c r="Q6114" s="54" t="s">
        <v>256</v>
      </c>
      <c r="R6114" s="54" t="s">
        <v>431</v>
      </c>
      <c r="S6114" s="71"/>
      <c r="T6114" s="54" t="s">
        <v>256</v>
      </c>
      <c r="U6114" s="71">
        <v>44607</v>
      </c>
      <c r="V6114" s="54" t="s">
        <v>256</v>
      </c>
      <c r="W6114" t="str">
        <f t="shared" si="95"/>
        <v>Feb-22</v>
      </c>
    </row>
    <row r="6115" spans="1:23" x14ac:dyDescent="0.25">
      <c r="A6115" s="54" t="s">
        <v>317</v>
      </c>
      <c r="B6115" s="54" t="s">
        <v>432</v>
      </c>
      <c r="C6115" s="54" t="s">
        <v>263</v>
      </c>
      <c r="D6115" s="54" t="s">
        <v>429</v>
      </c>
      <c r="E6115" s="54" t="s">
        <v>21231</v>
      </c>
      <c r="F6115" s="71">
        <v>44619</v>
      </c>
      <c r="G6115" s="72">
        <v>13110.85</v>
      </c>
      <c r="H6115" s="72">
        <v>1115077.79</v>
      </c>
      <c r="I6115" s="54" t="s">
        <v>265</v>
      </c>
      <c r="J6115" s="54" t="s">
        <v>331</v>
      </c>
      <c r="K6115" s="54" t="s">
        <v>21232</v>
      </c>
      <c r="L6115" s="54" t="s">
        <v>21233</v>
      </c>
      <c r="M6115" s="54" t="s">
        <v>21231</v>
      </c>
      <c r="N6115" s="54" t="s">
        <v>256</v>
      </c>
      <c r="O6115" s="54" t="s">
        <v>256</v>
      </c>
      <c r="P6115" s="54" t="s">
        <v>289</v>
      </c>
      <c r="Q6115" s="54" t="s">
        <v>256</v>
      </c>
      <c r="R6115" s="54" t="s">
        <v>431</v>
      </c>
      <c r="S6115" s="71"/>
      <c r="T6115" s="54" t="s">
        <v>256</v>
      </c>
      <c r="U6115" s="71">
        <v>44619</v>
      </c>
      <c r="V6115" s="54" t="s">
        <v>256</v>
      </c>
      <c r="W6115" t="str">
        <f t="shared" si="95"/>
        <v>Feb-22</v>
      </c>
    </row>
    <row r="6116" spans="1:23" x14ac:dyDescent="0.25">
      <c r="A6116" s="54" t="s">
        <v>317</v>
      </c>
      <c r="B6116" s="54" t="s">
        <v>432</v>
      </c>
      <c r="C6116" s="54" t="s">
        <v>263</v>
      </c>
      <c r="D6116" s="54" t="s">
        <v>429</v>
      </c>
      <c r="E6116" s="54" t="s">
        <v>21234</v>
      </c>
      <c r="F6116" s="71">
        <v>44607</v>
      </c>
      <c r="G6116" s="72">
        <v>299.12</v>
      </c>
      <c r="H6116" s="72">
        <v>25440.16</v>
      </c>
      <c r="I6116" s="54" t="s">
        <v>265</v>
      </c>
      <c r="J6116" s="54" t="s">
        <v>331</v>
      </c>
      <c r="K6116" s="54" t="s">
        <v>21235</v>
      </c>
      <c r="L6116" s="54" t="s">
        <v>21236</v>
      </c>
      <c r="M6116" s="54" t="s">
        <v>21234</v>
      </c>
      <c r="N6116" s="54" t="s">
        <v>256</v>
      </c>
      <c r="O6116" s="54" t="s">
        <v>256</v>
      </c>
      <c r="P6116" s="54" t="s">
        <v>289</v>
      </c>
      <c r="Q6116" s="54" t="s">
        <v>256</v>
      </c>
      <c r="R6116" s="54" t="s">
        <v>431</v>
      </c>
      <c r="S6116" s="71"/>
      <c r="T6116" s="54" t="s">
        <v>256</v>
      </c>
      <c r="U6116" s="71">
        <v>44607</v>
      </c>
      <c r="V6116" s="54" t="s">
        <v>256</v>
      </c>
      <c r="W6116" t="str">
        <f t="shared" si="95"/>
        <v>Feb-22</v>
      </c>
    </row>
    <row r="6117" spans="1:23" x14ac:dyDescent="0.25">
      <c r="A6117" s="54" t="s">
        <v>317</v>
      </c>
      <c r="B6117" s="54" t="s">
        <v>432</v>
      </c>
      <c r="C6117" s="54" t="s">
        <v>263</v>
      </c>
      <c r="D6117" s="54" t="s">
        <v>429</v>
      </c>
      <c r="E6117" s="54" t="s">
        <v>21237</v>
      </c>
      <c r="F6117" s="71">
        <v>44608</v>
      </c>
      <c r="G6117" s="72">
        <v>1089.92</v>
      </c>
      <c r="H6117" s="72">
        <v>92697.7</v>
      </c>
      <c r="I6117" s="54" t="s">
        <v>265</v>
      </c>
      <c r="J6117" s="54" t="s">
        <v>331</v>
      </c>
      <c r="K6117" s="54" t="s">
        <v>21238</v>
      </c>
      <c r="L6117" s="54" t="s">
        <v>21239</v>
      </c>
      <c r="M6117" s="54" t="s">
        <v>21237</v>
      </c>
      <c r="N6117" s="54" t="s">
        <v>256</v>
      </c>
      <c r="O6117" s="54" t="s">
        <v>256</v>
      </c>
      <c r="P6117" s="54" t="s">
        <v>289</v>
      </c>
      <c r="Q6117" s="54" t="s">
        <v>256</v>
      </c>
      <c r="R6117" s="54" t="s">
        <v>431</v>
      </c>
      <c r="S6117" s="71"/>
      <c r="T6117" s="54" t="s">
        <v>256</v>
      </c>
      <c r="U6117" s="71">
        <v>44608</v>
      </c>
      <c r="V6117" s="54" t="s">
        <v>256</v>
      </c>
      <c r="W6117" t="str">
        <f t="shared" si="95"/>
        <v>Feb-22</v>
      </c>
    </row>
    <row r="6118" spans="1:23" x14ac:dyDescent="0.25">
      <c r="A6118" s="54" t="s">
        <v>317</v>
      </c>
      <c r="B6118" s="54" t="s">
        <v>432</v>
      </c>
      <c r="C6118" s="54" t="s">
        <v>263</v>
      </c>
      <c r="D6118" s="54" t="s">
        <v>429</v>
      </c>
      <c r="E6118" s="54" t="s">
        <v>21240</v>
      </c>
      <c r="F6118" s="71">
        <v>44619</v>
      </c>
      <c r="G6118" s="72">
        <v>1001.06</v>
      </c>
      <c r="H6118" s="72">
        <v>85140.15</v>
      </c>
      <c r="I6118" s="54" t="s">
        <v>265</v>
      </c>
      <c r="J6118" s="54" t="s">
        <v>331</v>
      </c>
      <c r="K6118" s="54" t="s">
        <v>21241</v>
      </c>
      <c r="L6118" s="54" t="s">
        <v>21242</v>
      </c>
      <c r="M6118" s="54" t="s">
        <v>21240</v>
      </c>
      <c r="N6118" s="54" t="s">
        <v>256</v>
      </c>
      <c r="O6118" s="54" t="s">
        <v>256</v>
      </c>
      <c r="P6118" s="54" t="s">
        <v>289</v>
      </c>
      <c r="Q6118" s="54" t="s">
        <v>256</v>
      </c>
      <c r="R6118" s="54" t="s">
        <v>431</v>
      </c>
      <c r="S6118" s="71"/>
      <c r="T6118" s="54" t="s">
        <v>256</v>
      </c>
      <c r="U6118" s="71">
        <v>44619</v>
      </c>
      <c r="V6118" s="54" t="s">
        <v>256</v>
      </c>
      <c r="W6118" t="str">
        <f t="shared" si="95"/>
        <v>Feb-22</v>
      </c>
    </row>
    <row r="6119" spans="1:23" x14ac:dyDescent="0.25">
      <c r="A6119" s="54" t="s">
        <v>317</v>
      </c>
      <c r="B6119" s="54" t="s">
        <v>432</v>
      </c>
      <c r="C6119" s="54" t="s">
        <v>263</v>
      </c>
      <c r="D6119" s="54" t="s">
        <v>429</v>
      </c>
      <c r="E6119" s="54" t="s">
        <v>21243</v>
      </c>
      <c r="F6119" s="71">
        <v>44619</v>
      </c>
      <c r="G6119" s="72">
        <v>641.48</v>
      </c>
      <c r="H6119" s="72">
        <v>54557.87</v>
      </c>
      <c r="I6119" s="54" t="s">
        <v>265</v>
      </c>
      <c r="J6119" s="54" t="s">
        <v>331</v>
      </c>
      <c r="K6119" s="54" t="s">
        <v>21244</v>
      </c>
      <c r="L6119" s="54" t="s">
        <v>21245</v>
      </c>
      <c r="M6119" s="54" t="s">
        <v>21243</v>
      </c>
      <c r="N6119" s="54" t="s">
        <v>256</v>
      </c>
      <c r="O6119" s="54" t="s">
        <v>256</v>
      </c>
      <c r="P6119" s="54" t="s">
        <v>289</v>
      </c>
      <c r="Q6119" s="54" t="s">
        <v>256</v>
      </c>
      <c r="R6119" s="54" t="s">
        <v>431</v>
      </c>
      <c r="S6119" s="71"/>
      <c r="T6119" s="54" t="s">
        <v>256</v>
      </c>
      <c r="U6119" s="71">
        <v>44619</v>
      </c>
      <c r="V6119" s="54" t="s">
        <v>256</v>
      </c>
      <c r="W6119" t="str">
        <f t="shared" si="95"/>
        <v>Feb-22</v>
      </c>
    </row>
    <row r="6120" spans="1:23" x14ac:dyDescent="0.25">
      <c r="A6120" s="54" t="s">
        <v>317</v>
      </c>
      <c r="B6120" s="54" t="s">
        <v>432</v>
      </c>
      <c r="C6120" s="54" t="s">
        <v>263</v>
      </c>
      <c r="D6120" s="54" t="s">
        <v>429</v>
      </c>
      <c r="E6120" s="54" t="s">
        <v>21246</v>
      </c>
      <c r="F6120" s="71">
        <v>44616</v>
      </c>
      <c r="G6120" s="72">
        <v>270.33999999999997</v>
      </c>
      <c r="H6120" s="72">
        <v>22992.42</v>
      </c>
      <c r="I6120" s="54" t="s">
        <v>265</v>
      </c>
      <c r="J6120" s="54" t="s">
        <v>331</v>
      </c>
      <c r="K6120" s="54" t="s">
        <v>21247</v>
      </c>
      <c r="L6120" s="54" t="s">
        <v>21248</v>
      </c>
      <c r="M6120" s="54" t="s">
        <v>21246</v>
      </c>
      <c r="N6120" s="54" t="s">
        <v>256</v>
      </c>
      <c r="O6120" s="54" t="s">
        <v>256</v>
      </c>
      <c r="P6120" s="54" t="s">
        <v>289</v>
      </c>
      <c r="Q6120" s="54" t="s">
        <v>256</v>
      </c>
      <c r="R6120" s="54" t="s">
        <v>431</v>
      </c>
      <c r="S6120" s="71"/>
      <c r="T6120" s="54" t="s">
        <v>256</v>
      </c>
      <c r="U6120" s="71">
        <v>44616</v>
      </c>
      <c r="V6120" s="54" t="s">
        <v>256</v>
      </c>
      <c r="W6120" t="str">
        <f t="shared" si="95"/>
        <v>Feb-22</v>
      </c>
    </row>
    <row r="6121" spans="1:23" x14ac:dyDescent="0.25">
      <c r="A6121" s="54" t="s">
        <v>317</v>
      </c>
      <c r="B6121" s="54" t="s">
        <v>432</v>
      </c>
      <c r="C6121" s="54" t="s">
        <v>263</v>
      </c>
      <c r="D6121" s="54" t="s">
        <v>429</v>
      </c>
      <c r="E6121" s="54" t="s">
        <v>21249</v>
      </c>
      <c r="F6121" s="71">
        <v>44619</v>
      </c>
      <c r="G6121" s="72">
        <v>928.87</v>
      </c>
      <c r="H6121" s="72">
        <v>79000.39</v>
      </c>
      <c r="I6121" s="54" t="s">
        <v>265</v>
      </c>
      <c r="J6121" s="54" t="s">
        <v>331</v>
      </c>
      <c r="K6121" s="54" t="s">
        <v>21250</v>
      </c>
      <c r="L6121" s="54" t="s">
        <v>21251</v>
      </c>
      <c r="M6121" s="54" t="s">
        <v>21249</v>
      </c>
      <c r="N6121" s="54" t="s">
        <v>256</v>
      </c>
      <c r="O6121" s="54" t="s">
        <v>256</v>
      </c>
      <c r="P6121" s="54" t="s">
        <v>289</v>
      </c>
      <c r="Q6121" s="54" t="s">
        <v>256</v>
      </c>
      <c r="R6121" s="54" t="s">
        <v>431</v>
      </c>
      <c r="S6121" s="71"/>
      <c r="T6121" s="54" t="s">
        <v>256</v>
      </c>
      <c r="U6121" s="71">
        <v>44619</v>
      </c>
      <c r="V6121" s="54" t="s">
        <v>256</v>
      </c>
      <c r="W6121" t="str">
        <f t="shared" si="95"/>
        <v>Feb-22</v>
      </c>
    </row>
    <row r="6122" spans="1:23" x14ac:dyDescent="0.25">
      <c r="A6122" s="54" t="s">
        <v>317</v>
      </c>
      <c r="B6122" s="54" t="s">
        <v>432</v>
      </c>
      <c r="C6122" s="54" t="s">
        <v>263</v>
      </c>
      <c r="D6122" s="54" t="s">
        <v>429</v>
      </c>
      <c r="E6122" s="54" t="s">
        <v>21252</v>
      </c>
      <c r="F6122" s="71">
        <v>44620</v>
      </c>
      <c r="G6122" s="72">
        <v>732.32</v>
      </c>
      <c r="H6122" s="72">
        <v>62283.82</v>
      </c>
      <c r="I6122" s="54" t="s">
        <v>265</v>
      </c>
      <c r="J6122" s="54" t="s">
        <v>331</v>
      </c>
      <c r="K6122" s="54" t="s">
        <v>21253</v>
      </c>
      <c r="L6122" s="54" t="s">
        <v>21254</v>
      </c>
      <c r="M6122" s="54" t="s">
        <v>21252</v>
      </c>
      <c r="N6122" s="54" t="s">
        <v>256</v>
      </c>
      <c r="O6122" s="54" t="s">
        <v>256</v>
      </c>
      <c r="P6122" s="54" t="s">
        <v>289</v>
      </c>
      <c r="Q6122" s="54" t="s">
        <v>256</v>
      </c>
      <c r="R6122" s="54" t="s">
        <v>431</v>
      </c>
      <c r="S6122" s="71"/>
      <c r="T6122" s="54" t="s">
        <v>256</v>
      </c>
      <c r="U6122" s="71">
        <v>44620</v>
      </c>
      <c r="V6122" s="54" t="s">
        <v>256</v>
      </c>
      <c r="W6122" t="str">
        <f t="shared" si="95"/>
        <v>Feb-22</v>
      </c>
    </row>
    <row r="6123" spans="1:23" x14ac:dyDescent="0.25">
      <c r="A6123" s="54" t="s">
        <v>317</v>
      </c>
      <c r="B6123" s="54" t="s">
        <v>432</v>
      </c>
      <c r="C6123" s="54" t="s">
        <v>263</v>
      </c>
      <c r="D6123" s="54" t="s">
        <v>429</v>
      </c>
      <c r="E6123" s="54" t="s">
        <v>21255</v>
      </c>
      <c r="F6123" s="71">
        <v>44620</v>
      </c>
      <c r="G6123" s="72">
        <v>370.99</v>
      </c>
      <c r="H6123" s="72">
        <v>31552.7</v>
      </c>
      <c r="I6123" s="54" t="s">
        <v>265</v>
      </c>
      <c r="J6123" s="54" t="s">
        <v>331</v>
      </c>
      <c r="K6123" s="54" t="s">
        <v>21253</v>
      </c>
      <c r="L6123" s="54" t="s">
        <v>21256</v>
      </c>
      <c r="M6123" s="54" t="s">
        <v>21255</v>
      </c>
      <c r="N6123" s="54" t="s">
        <v>256</v>
      </c>
      <c r="O6123" s="54" t="s">
        <v>256</v>
      </c>
      <c r="P6123" s="54" t="s">
        <v>289</v>
      </c>
      <c r="Q6123" s="54" t="s">
        <v>256</v>
      </c>
      <c r="R6123" s="54" t="s">
        <v>431</v>
      </c>
      <c r="S6123" s="71"/>
      <c r="T6123" s="54" t="s">
        <v>256</v>
      </c>
      <c r="U6123" s="71">
        <v>44620</v>
      </c>
      <c r="V6123" s="54" t="s">
        <v>256</v>
      </c>
      <c r="W6123" t="str">
        <f t="shared" si="95"/>
        <v>Feb-22</v>
      </c>
    </row>
    <row r="6124" spans="1:23" x14ac:dyDescent="0.25">
      <c r="A6124" s="54" t="s">
        <v>317</v>
      </c>
      <c r="B6124" s="54" t="s">
        <v>432</v>
      </c>
      <c r="C6124" s="54" t="s">
        <v>263</v>
      </c>
      <c r="D6124" s="54" t="s">
        <v>429</v>
      </c>
      <c r="E6124" s="54" t="s">
        <v>21257</v>
      </c>
      <c r="F6124" s="71">
        <v>44620</v>
      </c>
      <c r="G6124" s="72">
        <v>4477.97</v>
      </c>
      <c r="H6124" s="72">
        <v>380851.35</v>
      </c>
      <c r="I6124" s="54" t="s">
        <v>265</v>
      </c>
      <c r="J6124" s="54" t="s">
        <v>331</v>
      </c>
      <c r="K6124" s="54" t="s">
        <v>21258</v>
      </c>
      <c r="L6124" s="54" t="s">
        <v>21259</v>
      </c>
      <c r="M6124" s="54" t="s">
        <v>21257</v>
      </c>
      <c r="N6124" s="54" t="s">
        <v>256</v>
      </c>
      <c r="O6124" s="54" t="s">
        <v>256</v>
      </c>
      <c r="P6124" s="54" t="s">
        <v>289</v>
      </c>
      <c r="Q6124" s="54" t="s">
        <v>256</v>
      </c>
      <c r="R6124" s="54" t="s">
        <v>431</v>
      </c>
      <c r="S6124" s="71"/>
      <c r="T6124" s="54" t="s">
        <v>256</v>
      </c>
      <c r="U6124" s="71">
        <v>44620</v>
      </c>
      <c r="V6124" s="54" t="s">
        <v>256</v>
      </c>
      <c r="W6124" t="str">
        <f t="shared" si="95"/>
        <v>Feb-22</v>
      </c>
    </row>
    <row r="6125" spans="1:23" x14ac:dyDescent="0.25">
      <c r="A6125" s="54" t="s">
        <v>317</v>
      </c>
      <c r="B6125" s="54" t="s">
        <v>432</v>
      </c>
      <c r="C6125" s="54" t="s">
        <v>263</v>
      </c>
      <c r="D6125" s="54" t="s">
        <v>429</v>
      </c>
      <c r="E6125" s="54" t="s">
        <v>21260</v>
      </c>
      <c r="F6125" s="71">
        <v>44620</v>
      </c>
      <c r="G6125" s="72">
        <v>3709.69</v>
      </c>
      <c r="H6125" s="72">
        <v>315509.13</v>
      </c>
      <c r="I6125" s="54" t="s">
        <v>265</v>
      </c>
      <c r="J6125" s="54" t="s">
        <v>331</v>
      </c>
      <c r="K6125" s="54" t="s">
        <v>21258</v>
      </c>
      <c r="L6125" s="54" t="s">
        <v>21261</v>
      </c>
      <c r="M6125" s="54" t="s">
        <v>21260</v>
      </c>
      <c r="N6125" s="54" t="s">
        <v>256</v>
      </c>
      <c r="O6125" s="54" t="s">
        <v>256</v>
      </c>
      <c r="P6125" s="54" t="s">
        <v>289</v>
      </c>
      <c r="Q6125" s="54" t="s">
        <v>256</v>
      </c>
      <c r="R6125" s="54" t="s">
        <v>431</v>
      </c>
      <c r="S6125" s="71"/>
      <c r="T6125" s="54" t="s">
        <v>256</v>
      </c>
      <c r="U6125" s="71">
        <v>44620</v>
      </c>
      <c r="V6125" s="54" t="s">
        <v>256</v>
      </c>
      <c r="W6125" t="str">
        <f t="shared" si="95"/>
        <v>Feb-22</v>
      </c>
    </row>
    <row r="6126" spans="1:23" x14ac:dyDescent="0.25">
      <c r="A6126" s="54" t="s">
        <v>317</v>
      </c>
      <c r="B6126" s="54" t="s">
        <v>432</v>
      </c>
      <c r="C6126" s="54" t="s">
        <v>263</v>
      </c>
      <c r="D6126" s="54" t="s">
        <v>429</v>
      </c>
      <c r="E6126" s="54" t="s">
        <v>21262</v>
      </c>
      <c r="F6126" s="71">
        <v>44616</v>
      </c>
      <c r="G6126" s="72">
        <v>461.83</v>
      </c>
      <c r="H6126" s="72">
        <v>39278.639999999999</v>
      </c>
      <c r="I6126" s="54" t="s">
        <v>265</v>
      </c>
      <c r="J6126" s="54" t="s">
        <v>21263</v>
      </c>
      <c r="K6126" s="54" t="s">
        <v>21264</v>
      </c>
      <c r="L6126" s="54" t="s">
        <v>21265</v>
      </c>
      <c r="M6126" s="54" t="s">
        <v>21262</v>
      </c>
      <c r="N6126" s="54" t="s">
        <v>256</v>
      </c>
      <c r="O6126" s="54" t="s">
        <v>256</v>
      </c>
      <c r="P6126" s="54" t="s">
        <v>289</v>
      </c>
      <c r="Q6126" s="54" t="s">
        <v>256</v>
      </c>
      <c r="R6126" s="54" t="s">
        <v>431</v>
      </c>
      <c r="S6126" s="71"/>
      <c r="T6126" s="54" t="s">
        <v>256</v>
      </c>
      <c r="U6126" s="71">
        <v>44616</v>
      </c>
      <c r="V6126" s="54" t="s">
        <v>256</v>
      </c>
      <c r="W6126" t="str">
        <f t="shared" si="95"/>
        <v>Feb-22</v>
      </c>
    </row>
    <row r="6127" spans="1:23" x14ac:dyDescent="0.25">
      <c r="A6127" s="54" t="s">
        <v>317</v>
      </c>
      <c r="B6127" s="54" t="s">
        <v>432</v>
      </c>
      <c r="C6127" s="54" t="s">
        <v>263</v>
      </c>
      <c r="D6127" s="54" t="s">
        <v>429</v>
      </c>
      <c r="E6127" s="54" t="s">
        <v>21266</v>
      </c>
      <c r="F6127" s="71">
        <v>44616</v>
      </c>
      <c r="G6127" s="72">
        <v>66.17</v>
      </c>
      <c r="H6127" s="72">
        <v>5627.76</v>
      </c>
      <c r="I6127" s="54" t="s">
        <v>265</v>
      </c>
      <c r="J6127" s="54" t="s">
        <v>21263</v>
      </c>
      <c r="K6127" s="54" t="s">
        <v>21267</v>
      </c>
      <c r="L6127" s="54" t="s">
        <v>21268</v>
      </c>
      <c r="M6127" s="54" t="s">
        <v>21266</v>
      </c>
      <c r="N6127" s="54" t="s">
        <v>256</v>
      </c>
      <c r="O6127" s="54" t="s">
        <v>256</v>
      </c>
      <c r="P6127" s="54" t="s">
        <v>289</v>
      </c>
      <c r="Q6127" s="54" t="s">
        <v>256</v>
      </c>
      <c r="R6127" s="54" t="s">
        <v>431</v>
      </c>
      <c r="S6127" s="71"/>
      <c r="T6127" s="54" t="s">
        <v>256</v>
      </c>
      <c r="U6127" s="71">
        <v>44616</v>
      </c>
      <c r="V6127" s="54" t="s">
        <v>256</v>
      </c>
      <c r="W6127" t="str">
        <f t="shared" si="95"/>
        <v>Feb-22</v>
      </c>
    </row>
    <row r="6128" spans="1:23" x14ac:dyDescent="0.25">
      <c r="A6128" s="54" t="s">
        <v>317</v>
      </c>
      <c r="B6128" s="54" t="s">
        <v>432</v>
      </c>
      <c r="C6128" s="54" t="s">
        <v>263</v>
      </c>
      <c r="D6128" s="54" t="s">
        <v>429</v>
      </c>
      <c r="E6128" s="54" t="s">
        <v>21269</v>
      </c>
      <c r="F6128" s="71">
        <v>44616</v>
      </c>
      <c r="G6128" s="72">
        <v>64.510000000000005</v>
      </c>
      <c r="H6128" s="72">
        <v>5486.58</v>
      </c>
      <c r="I6128" s="54" t="s">
        <v>265</v>
      </c>
      <c r="J6128" s="54" t="s">
        <v>21263</v>
      </c>
      <c r="K6128" s="54" t="s">
        <v>21267</v>
      </c>
      <c r="L6128" s="54" t="s">
        <v>21270</v>
      </c>
      <c r="M6128" s="54" t="s">
        <v>21269</v>
      </c>
      <c r="N6128" s="54" t="s">
        <v>256</v>
      </c>
      <c r="O6128" s="54" t="s">
        <v>256</v>
      </c>
      <c r="P6128" s="54" t="s">
        <v>289</v>
      </c>
      <c r="Q6128" s="54" t="s">
        <v>256</v>
      </c>
      <c r="R6128" s="54" t="s">
        <v>431</v>
      </c>
      <c r="S6128" s="71"/>
      <c r="T6128" s="54" t="s">
        <v>256</v>
      </c>
      <c r="U6128" s="71">
        <v>44616</v>
      </c>
      <c r="V6128" s="54" t="s">
        <v>256</v>
      </c>
      <c r="W6128" t="str">
        <f t="shared" si="95"/>
        <v>Feb-22</v>
      </c>
    </row>
    <row r="6129" spans="1:23" x14ac:dyDescent="0.25">
      <c r="A6129" s="54" t="s">
        <v>317</v>
      </c>
      <c r="B6129" s="54" t="s">
        <v>432</v>
      </c>
      <c r="C6129" s="54" t="s">
        <v>263</v>
      </c>
      <c r="D6129" s="54" t="s">
        <v>429</v>
      </c>
      <c r="E6129" s="54" t="s">
        <v>21271</v>
      </c>
      <c r="F6129" s="71">
        <v>44616</v>
      </c>
      <c r="G6129" s="72">
        <v>435.47</v>
      </c>
      <c r="H6129" s="72">
        <v>37036.720000000001</v>
      </c>
      <c r="I6129" s="54" t="s">
        <v>265</v>
      </c>
      <c r="J6129" s="54" t="s">
        <v>21263</v>
      </c>
      <c r="K6129" s="54" t="s">
        <v>21267</v>
      </c>
      <c r="L6129" s="54" t="s">
        <v>21272</v>
      </c>
      <c r="M6129" s="54" t="s">
        <v>21271</v>
      </c>
      <c r="N6129" s="54" t="s">
        <v>256</v>
      </c>
      <c r="O6129" s="54" t="s">
        <v>256</v>
      </c>
      <c r="P6129" s="54" t="s">
        <v>289</v>
      </c>
      <c r="Q6129" s="54" t="s">
        <v>256</v>
      </c>
      <c r="R6129" s="54" t="s">
        <v>431</v>
      </c>
      <c r="S6129" s="71"/>
      <c r="T6129" s="54" t="s">
        <v>256</v>
      </c>
      <c r="U6129" s="71">
        <v>44616</v>
      </c>
      <c r="V6129" s="54" t="s">
        <v>256</v>
      </c>
      <c r="W6129" t="str">
        <f t="shared" si="95"/>
        <v>Feb-22</v>
      </c>
    </row>
    <row r="6130" spans="1:23" x14ac:dyDescent="0.25">
      <c r="A6130" s="54" t="s">
        <v>317</v>
      </c>
      <c r="B6130" s="54" t="s">
        <v>432</v>
      </c>
      <c r="C6130" s="54" t="s">
        <v>263</v>
      </c>
      <c r="D6130" s="54" t="s">
        <v>429</v>
      </c>
      <c r="E6130" s="54" t="s">
        <v>21273</v>
      </c>
      <c r="F6130" s="71">
        <v>44616</v>
      </c>
      <c r="G6130" s="72">
        <v>1492.28</v>
      </c>
      <c r="H6130" s="72">
        <v>126918.41</v>
      </c>
      <c r="I6130" s="54" t="s">
        <v>265</v>
      </c>
      <c r="J6130" s="54" t="s">
        <v>21263</v>
      </c>
      <c r="K6130" s="54" t="s">
        <v>21267</v>
      </c>
      <c r="L6130" s="54" t="s">
        <v>21274</v>
      </c>
      <c r="M6130" s="54" t="s">
        <v>21273</v>
      </c>
      <c r="N6130" s="54" t="s">
        <v>256</v>
      </c>
      <c r="O6130" s="54" t="s">
        <v>256</v>
      </c>
      <c r="P6130" s="54" t="s">
        <v>289</v>
      </c>
      <c r="Q6130" s="54" t="s">
        <v>256</v>
      </c>
      <c r="R6130" s="54" t="s">
        <v>431</v>
      </c>
      <c r="S6130" s="71"/>
      <c r="T6130" s="54" t="s">
        <v>256</v>
      </c>
      <c r="U6130" s="71">
        <v>44616</v>
      </c>
      <c r="V6130" s="54" t="s">
        <v>256</v>
      </c>
      <c r="W6130" t="str">
        <f t="shared" si="95"/>
        <v>Feb-22</v>
      </c>
    </row>
    <row r="6131" spans="1:23" x14ac:dyDescent="0.25">
      <c r="A6131" s="54" t="s">
        <v>317</v>
      </c>
      <c r="B6131" s="54" t="s">
        <v>432</v>
      </c>
      <c r="C6131" s="54" t="s">
        <v>263</v>
      </c>
      <c r="D6131" s="54" t="s">
        <v>429</v>
      </c>
      <c r="E6131" s="54" t="s">
        <v>21275</v>
      </c>
      <c r="F6131" s="71">
        <v>44616</v>
      </c>
      <c r="G6131" s="72">
        <v>312.16000000000003</v>
      </c>
      <c r="H6131" s="72">
        <v>26549.21</v>
      </c>
      <c r="I6131" s="54" t="s">
        <v>265</v>
      </c>
      <c r="J6131" s="54" t="s">
        <v>21263</v>
      </c>
      <c r="K6131" s="54" t="s">
        <v>21247</v>
      </c>
      <c r="L6131" s="54" t="s">
        <v>21276</v>
      </c>
      <c r="M6131" s="54" t="s">
        <v>21275</v>
      </c>
      <c r="N6131" s="54" t="s">
        <v>256</v>
      </c>
      <c r="O6131" s="54" t="s">
        <v>256</v>
      </c>
      <c r="P6131" s="54" t="s">
        <v>289</v>
      </c>
      <c r="Q6131" s="54" t="s">
        <v>256</v>
      </c>
      <c r="R6131" s="54" t="s">
        <v>431</v>
      </c>
      <c r="S6131" s="71"/>
      <c r="T6131" s="54" t="s">
        <v>256</v>
      </c>
      <c r="U6131" s="71">
        <v>44616</v>
      </c>
      <c r="V6131" s="54" t="s">
        <v>256</v>
      </c>
      <c r="W6131" t="str">
        <f t="shared" si="95"/>
        <v>Feb-22</v>
      </c>
    </row>
    <row r="6132" spans="1:23" x14ac:dyDescent="0.25">
      <c r="A6132" s="54" t="s">
        <v>317</v>
      </c>
      <c r="B6132" s="54" t="s">
        <v>432</v>
      </c>
      <c r="C6132" s="54" t="s">
        <v>263</v>
      </c>
      <c r="D6132" s="54" t="s">
        <v>429</v>
      </c>
      <c r="E6132" s="54" t="s">
        <v>21277</v>
      </c>
      <c r="F6132" s="71">
        <v>44616</v>
      </c>
      <c r="G6132" s="72">
        <v>972</v>
      </c>
      <c r="H6132" s="72">
        <v>82668.600000000006</v>
      </c>
      <c r="I6132" s="54" t="s">
        <v>265</v>
      </c>
      <c r="J6132" s="54" t="s">
        <v>21263</v>
      </c>
      <c r="K6132" s="54" t="s">
        <v>21247</v>
      </c>
      <c r="L6132" s="54" t="s">
        <v>21278</v>
      </c>
      <c r="M6132" s="54" t="s">
        <v>21277</v>
      </c>
      <c r="N6132" s="54" t="s">
        <v>256</v>
      </c>
      <c r="O6132" s="54" t="s">
        <v>256</v>
      </c>
      <c r="P6132" s="54" t="s">
        <v>289</v>
      </c>
      <c r="Q6132" s="54" t="s">
        <v>256</v>
      </c>
      <c r="R6132" s="54" t="s">
        <v>431</v>
      </c>
      <c r="S6132" s="71"/>
      <c r="T6132" s="54" t="s">
        <v>256</v>
      </c>
      <c r="U6132" s="71">
        <v>44616</v>
      </c>
      <c r="V6132" s="54" t="s">
        <v>256</v>
      </c>
      <c r="W6132" t="str">
        <f t="shared" si="95"/>
        <v>Feb-22</v>
      </c>
    </row>
    <row r="6133" spans="1:23" x14ac:dyDescent="0.25">
      <c r="A6133" s="54" t="s">
        <v>318</v>
      </c>
      <c r="B6133" s="54" t="s">
        <v>432</v>
      </c>
      <c r="C6133" s="54" t="s">
        <v>263</v>
      </c>
      <c r="D6133" s="54" t="s">
        <v>429</v>
      </c>
      <c r="E6133" s="54" t="s">
        <v>21279</v>
      </c>
      <c r="F6133" s="71">
        <v>44618</v>
      </c>
      <c r="G6133" s="72">
        <v>105310.92</v>
      </c>
      <c r="H6133" s="72">
        <v>8956693.75</v>
      </c>
      <c r="I6133" s="54" t="s">
        <v>265</v>
      </c>
      <c r="J6133" s="54" t="s">
        <v>619</v>
      </c>
      <c r="K6133" s="54" t="s">
        <v>21280</v>
      </c>
      <c r="L6133" s="54" t="s">
        <v>21281</v>
      </c>
      <c r="M6133" s="54" t="s">
        <v>21279</v>
      </c>
      <c r="N6133" s="54" t="s">
        <v>256</v>
      </c>
      <c r="O6133" s="54" t="s">
        <v>256</v>
      </c>
      <c r="P6133" s="54" t="s">
        <v>440</v>
      </c>
      <c r="Q6133" s="54" t="s">
        <v>256</v>
      </c>
      <c r="R6133" s="54" t="s">
        <v>431</v>
      </c>
      <c r="S6133" s="71"/>
      <c r="T6133" s="54" t="s">
        <v>256</v>
      </c>
      <c r="U6133" s="71">
        <v>44618</v>
      </c>
      <c r="V6133" s="54" t="s">
        <v>256</v>
      </c>
      <c r="W6133" t="str">
        <f t="shared" si="95"/>
        <v>Feb-22</v>
      </c>
    </row>
    <row r="6134" spans="1:23" x14ac:dyDescent="0.25">
      <c r="A6134" s="54" t="s">
        <v>318</v>
      </c>
      <c r="B6134" s="54" t="s">
        <v>432</v>
      </c>
      <c r="C6134" s="54" t="s">
        <v>263</v>
      </c>
      <c r="D6134" s="54" t="s">
        <v>429</v>
      </c>
      <c r="E6134" s="54" t="s">
        <v>21282</v>
      </c>
      <c r="F6134" s="71">
        <v>44615</v>
      </c>
      <c r="G6134" s="72">
        <v>116923.56</v>
      </c>
      <c r="H6134" s="72">
        <v>9944348.7799999993</v>
      </c>
      <c r="I6134" s="54" t="s">
        <v>265</v>
      </c>
      <c r="J6134" s="54" t="s">
        <v>619</v>
      </c>
      <c r="K6134" s="54" t="s">
        <v>21283</v>
      </c>
      <c r="L6134" s="54" t="s">
        <v>21284</v>
      </c>
      <c r="M6134" s="54" t="s">
        <v>21282</v>
      </c>
      <c r="N6134" s="54" t="s">
        <v>256</v>
      </c>
      <c r="O6134" s="54" t="s">
        <v>256</v>
      </c>
      <c r="P6134" s="54" t="s">
        <v>440</v>
      </c>
      <c r="Q6134" s="54" t="s">
        <v>256</v>
      </c>
      <c r="R6134" s="54" t="s">
        <v>431</v>
      </c>
      <c r="S6134" s="71"/>
      <c r="T6134" s="54" t="s">
        <v>256</v>
      </c>
      <c r="U6134" s="71">
        <v>44615</v>
      </c>
      <c r="V6134" s="54" t="s">
        <v>256</v>
      </c>
      <c r="W6134" t="str">
        <f t="shared" si="95"/>
        <v>Feb-22</v>
      </c>
    </row>
    <row r="6135" spans="1:23" x14ac:dyDescent="0.25">
      <c r="A6135" s="54" t="s">
        <v>318</v>
      </c>
      <c r="B6135" s="54" t="s">
        <v>432</v>
      </c>
      <c r="C6135" s="54" t="s">
        <v>263</v>
      </c>
      <c r="D6135" s="54" t="s">
        <v>429</v>
      </c>
      <c r="E6135" s="54" t="s">
        <v>21285</v>
      </c>
      <c r="F6135" s="71">
        <v>44618</v>
      </c>
      <c r="G6135" s="72">
        <v>72181.91</v>
      </c>
      <c r="H6135" s="72">
        <v>6139071.4500000002</v>
      </c>
      <c r="I6135" s="54" t="s">
        <v>265</v>
      </c>
      <c r="J6135" s="54" t="s">
        <v>619</v>
      </c>
      <c r="K6135" s="54" t="s">
        <v>21286</v>
      </c>
      <c r="L6135" s="54" t="s">
        <v>21287</v>
      </c>
      <c r="M6135" s="54" t="s">
        <v>21285</v>
      </c>
      <c r="N6135" s="54" t="s">
        <v>256</v>
      </c>
      <c r="O6135" s="54" t="s">
        <v>256</v>
      </c>
      <c r="P6135" s="54" t="s">
        <v>440</v>
      </c>
      <c r="Q6135" s="54" t="s">
        <v>256</v>
      </c>
      <c r="R6135" s="54" t="s">
        <v>431</v>
      </c>
      <c r="S6135" s="71"/>
      <c r="T6135" s="54" t="s">
        <v>256</v>
      </c>
      <c r="U6135" s="71">
        <v>44618</v>
      </c>
      <c r="V6135" s="54" t="s">
        <v>256</v>
      </c>
      <c r="W6135" t="str">
        <f t="shared" si="95"/>
        <v>Feb-22</v>
      </c>
    </row>
    <row r="6136" spans="1:23" x14ac:dyDescent="0.25">
      <c r="A6136" s="54" t="s">
        <v>318</v>
      </c>
      <c r="B6136" s="54" t="s">
        <v>432</v>
      </c>
      <c r="C6136" s="54" t="s">
        <v>263</v>
      </c>
      <c r="D6136" s="54" t="s">
        <v>429</v>
      </c>
      <c r="E6136" s="54" t="s">
        <v>21288</v>
      </c>
      <c r="F6136" s="71">
        <v>44618</v>
      </c>
      <c r="G6136" s="72">
        <v>44807.76</v>
      </c>
      <c r="H6136" s="72">
        <v>3810899.99</v>
      </c>
      <c r="I6136" s="54" t="s">
        <v>265</v>
      </c>
      <c r="J6136" s="54" t="s">
        <v>619</v>
      </c>
      <c r="K6136" s="54" t="s">
        <v>21286</v>
      </c>
      <c r="L6136" s="54" t="s">
        <v>21289</v>
      </c>
      <c r="M6136" s="54" t="s">
        <v>21288</v>
      </c>
      <c r="N6136" s="54" t="s">
        <v>256</v>
      </c>
      <c r="O6136" s="54" t="s">
        <v>256</v>
      </c>
      <c r="P6136" s="54" t="s">
        <v>440</v>
      </c>
      <c r="Q6136" s="54" t="s">
        <v>256</v>
      </c>
      <c r="R6136" s="54" t="s">
        <v>431</v>
      </c>
      <c r="S6136" s="71"/>
      <c r="T6136" s="54" t="s">
        <v>256</v>
      </c>
      <c r="U6136" s="71">
        <v>44618</v>
      </c>
      <c r="V6136" s="54" t="s">
        <v>256</v>
      </c>
      <c r="W6136" t="str">
        <f t="shared" si="95"/>
        <v>Feb-22</v>
      </c>
    </row>
    <row r="6137" spans="1:23" x14ac:dyDescent="0.25">
      <c r="A6137" s="54" t="s">
        <v>317</v>
      </c>
      <c r="B6137" s="54" t="s">
        <v>432</v>
      </c>
      <c r="C6137" s="54" t="s">
        <v>263</v>
      </c>
      <c r="D6137" s="54" t="s">
        <v>429</v>
      </c>
      <c r="E6137" s="54" t="s">
        <v>21290</v>
      </c>
      <c r="F6137" s="71">
        <v>44599</v>
      </c>
      <c r="G6137" s="72">
        <v>1.63</v>
      </c>
      <c r="H6137" s="72">
        <v>138.63</v>
      </c>
      <c r="I6137" s="54" t="s">
        <v>265</v>
      </c>
      <c r="J6137" s="54" t="s">
        <v>21291</v>
      </c>
      <c r="K6137" s="54" t="s">
        <v>21292</v>
      </c>
      <c r="L6137" s="54" t="s">
        <v>21293</v>
      </c>
      <c r="M6137" s="54" t="s">
        <v>21290</v>
      </c>
      <c r="N6137" s="54" t="s">
        <v>256</v>
      </c>
      <c r="O6137" s="54" t="s">
        <v>256</v>
      </c>
      <c r="P6137" s="54" t="s">
        <v>267</v>
      </c>
      <c r="Q6137" s="54" t="s">
        <v>256</v>
      </c>
      <c r="R6137" s="54" t="s">
        <v>431</v>
      </c>
      <c r="S6137" s="71"/>
      <c r="T6137" s="54" t="s">
        <v>256</v>
      </c>
      <c r="U6137" s="71">
        <v>44599</v>
      </c>
      <c r="V6137" s="54" t="s">
        <v>256</v>
      </c>
      <c r="W6137" t="str">
        <f t="shared" si="95"/>
        <v>Feb-22</v>
      </c>
    </row>
    <row r="6138" spans="1:23" x14ac:dyDescent="0.25">
      <c r="A6138" s="54" t="s">
        <v>317</v>
      </c>
      <c r="B6138" s="54" t="s">
        <v>432</v>
      </c>
      <c r="C6138" s="54" t="s">
        <v>263</v>
      </c>
      <c r="D6138" s="54" t="s">
        <v>429</v>
      </c>
      <c r="E6138" s="54" t="s">
        <v>21294</v>
      </c>
      <c r="F6138" s="71">
        <v>44599</v>
      </c>
      <c r="G6138" s="72">
        <v>193.78</v>
      </c>
      <c r="H6138" s="72">
        <v>16480.990000000002</v>
      </c>
      <c r="I6138" s="54" t="s">
        <v>265</v>
      </c>
      <c r="J6138" s="54" t="s">
        <v>21295</v>
      </c>
      <c r="K6138" s="54" t="s">
        <v>534</v>
      </c>
      <c r="L6138" s="54" t="s">
        <v>21296</v>
      </c>
      <c r="M6138" s="54" t="s">
        <v>21294</v>
      </c>
      <c r="N6138" s="54" t="s">
        <v>256</v>
      </c>
      <c r="O6138" s="54" t="s">
        <v>256</v>
      </c>
      <c r="P6138" s="54" t="s">
        <v>508</v>
      </c>
      <c r="Q6138" s="54" t="s">
        <v>256</v>
      </c>
      <c r="R6138" s="54" t="s">
        <v>431</v>
      </c>
      <c r="S6138" s="71"/>
      <c r="T6138" s="54" t="s">
        <v>256</v>
      </c>
      <c r="U6138" s="71">
        <v>44599</v>
      </c>
      <c r="V6138" s="54" t="s">
        <v>256</v>
      </c>
      <c r="W6138" t="str">
        <f t="shared" si="95"/>
        <v>Feb-22</v>
      </c>
    </row>
    <row r="6139" spans="1:23" x14ac:dyDescent="0.25">
      <c r="A6139" s="54" t="s">
        <v>317</v>
      </c>
      <c r="B6139" s="54" t="s">
        <v>432</v>
      </c>
      <c r="C6139" s="54" t="s">
        <v>263</v>
      </c>
      <c r="D6139" s="54" t="s">
        <v>429</v>
      </c>
      <c r="E6139" s="54" t="s">
        <v>21297</v>
      </c>
      <c r="F6139" s="71">
        <v>44599</v>
      </c>
      <c r="G6139" s="72">
        <v>3305.23</v>
      </c>
      <c r="H6139" s="72">
        <v>281109.81</v>
      </c>
      <c r="I6139" s="54" t="s">
        <v>265</v>
      </c>
      <c r="J6139" s="54" t="s">
        <v>21298</v>
      </c>
      <c r="K6139" s="54" t="s">
        <v>21299</v>
      </c>
      <c r="L6139" s="54" t="s">
        <v>21300</v>
      </c>
      <c r="M6139" s="54" t="s">
        <v>21297</v>
      </c>
      <c r="N6139" s="54" t="s">
        <v>256</v>
      </c>
      <c r="O6139" s="54" t="s">
        <v>256</v>
      </c>
      <c r="P6139" s="54" t="s">
        <v>454</v>
      </c>
      <c r="Q6139" s="54" t="s">
        <v>256</v>
      </c>
      <c r="R6139" s="54" t="s">
        <v>431</v>
      </c>
      <c r="S6139" s="71"/>
      <c r="T6139" s="54" t="s">
        <v>256</v>
      </c>
      <c r="U6139" s="71">
        <v>44599</v>
      </c>
      <c r="V6139" s="54" t="s">
        <v>256</v>
      </c>
      <c r="W6139" t="str">
        <f t="shared" si="95"/>
        <v>Feb-22</v>
      </c>
    </row>
    <row r="6140" spans="1:23" x14ac:dyDescent="0.25">
      <c r="A6140" s="54" t="s">
        <v>317</v>
      </c>
      <c r="B6140" s="54" t="s">
        <v>432</v>
      </c>
      <c r="C6140" s="54" t="s">
        <v>263</v>
      </c>
      <c r="D6140" s="54" t="s">
        <v>429</v>
      </c>
      <c r="E6140" s="54" t="s">
        <v>21301</v>
      </c>
      <c r="F6140" s="71">
        <v>44598</v>
      </c>
      <c r="G6140" s="72">
        <v>751.75</v>
      </c>
      <c r="H6140" s="72">
        <v>63936.34</v>
      </c>
      <c r="I6140" s="54" t="s">
        <v>265</v>
      </c>
      <c r="J6140" s="54" t="s">
        <v>21302</v>
      </c>
      <c r="K6140" s="54" t="s">
        <v>21303</v>
      </c>
      <c r="L6140" s="54" t="s">
        <v>21304</v>
      </c>
      <c r="M6140" s="54" t="s">
        <v>21301</v>
      </c>
      <c r="N6140" s="54" t="s">
        <v>256</v>
      </c>
      <c r="O6140" s="54" t="s">
        <v>256</v>
      </c>
      <c r="P6140" s="54" t="s">
        <v>454</v>
      </c>
      <c r="Q6140" s="54" t="s">
        <v>256</v>
      </c>
      <c r="R6140" s="54" t="s">
        <v>431</v>
      </c>
      <c r="S6140" s="71"/>
      <c r="T6140" s="54" t="s">
        <v>256</v>
      </c>
      <c r="U6140" s="71">
        <v>44598</v>
      </c>
      <c r="V6140" s="54" t="s">
        <v>256</v>
      </c>
      <c r="W6140" t="str">
        <f t="shared" si="95"/>
        <v>Feb-22</v>
      </c>
    </row>
    <row r="6141" spans="1:23" x14ac:dyDescent="0.25">
      <c r="A6141" s="54" t="s">
        <v>317</v>
      </c>
      <c r="B6141" s="54" t="s">
        <v>432</v>
      </c>
      <c r="C6141" s="54" t="s">
        <v>263</v>
      </c>
      <c r="D6141" s="54" t="s">
        <v>429</v>
      </c>
      <c r="E6141" s="54" t="s">
        <v>21305</v>
      </c>
      <c r="F6141" s="71">
        <v>44597</v>
      </c>
      <c r="G6141" s="72">
        <v>65.319999999999993</v>
      </c>
      <c r="H6141" s="72">
        <v>5555.47</v>
      </c>
      <c r="I6141" s="54" t="s">
        <v>265</v>
      </c>
      <c r="J6141" s="54" t="s">
        <v>21306</v>
      </c>
      <c r="K6141" s="54" t="s">
        <v>21307</v>
      </c>
      <c r="L6141" s="54" t="s">
        <v>21308</v>
      </c>
      <c r="M6141" s="54" t="s">
        <v>21305</v>
      </c>
      <c r="N6141" s="54" t="s">
        <v>256</v>
      </c>
      <c r="O6141" s="54" t="s">
        <v>256</v>
      </c>
      <c r="P6141" s="54" t="s">
        <v>454</v>
      </c>
      <c r="Q6141" s="54" t="s">
        <v>256</v>
      </c>
      <c r="R6141" s="54" t="s">
        <v>431</v>
      </c>
      <c r="S6141" s="71"/>
      <c r="T6141" s="54" t="s">
        <v>256</v>
      </c>
      <c r="U6141" s="71">
        <v>44597</v>
      </c>
      <c r="V6141" s="54" t="s">
        <v>256</v>
      </c>
      <c r="W6141" t="str">
        <f t="shared" si="95"/>
        <v>Feb-22</v>
      </c>
    </row>
    <row r="6142" spans="1:23" x14ac:dyDescent="0.25">
      <c r="A6142" s="54" t="s">
        <v>317</v>
      </c>
      <c r="B6142" s="54" t="s">
        <v>432</v>
      </c>
      <c r="C6142" s="54" t="s">
        <v>263</v>
      </c>
      <c r="D6142" s="54" t="s">
        <v>429</v>
      </c>
      <c r="E6142" s="54" t="s">
        <v>21309</v>
      </c>
      <c r="F6142" s="71">
        <v>44599</v>
      </c>
      <c r="G6142" s="72">
        <v>365.51</v>
      </c>
      <c r="H6142" s="72">
        <v>31086.63</v>
      </c>
      <c r="I6142" s="54" t="s">
        <v>265</v>
      </c>
      <c r="J6142" s="54" t="s">
        <v>21310</v>
      </c>
      <c r="K6142" s="54" t="s">
        <v>21311</v>
      </c>
      <c r="L6142" s="54" t="s">
        <v>21312</v>
      </c>
      <c r="M6142" s="54" t="s">
        <v>21309</v>
      </c>
      <c r="N6142" s="54" t="s">
        <v>256</v>
      </c>
      <c r="O6142" s="54" t="s">
        <v>256</v>
      </c>
      <c r="P6142" s="54" t="s">
        <v>267</v>
      </c>
      <c r="Q6142" s="54" t="s">
        <v>256</v>
      </c>
      <c r="R6142" s="54" t="s">
        <v>431</v>
      </c>
      <c r="S6142" s="71"/>
      <c r="T6142" s="54" t="s">
        <v>256</v>
      </c>
      <c r="U6142" s="71">
        <v>44599</v>
      </c>
      <c r="V6142" s="54" t="s">
        <v>256</v>
      </c>
      <c r="W6142" t="str">
        <f t="shared" si="95"/>
        <v>Feb-22</v>
      </c>
    </row>
    <row r="6143" spans="1:23" x14ac:dyDescent="0.25">
      <c r="A6143" s="54" t="s">
        <v>317</v>
      </c>
      <c r="B6143" s="54" t="s">
        <v>432</v>
      </c>
      <c r="C6143" s="54" t="s">
        <v>263</v>
      </c>
      <c r="D6143" s="54" t="s">
        <v>429</v>
      </c>
      <c r="E6143" s="54" t="s">
        <v>21313</v>
      </c>
      <c r="F6143" s="71">
        <v>44599</v>
      </c>
      <c r="G6143" s="72">
        <v>94.18</v>
      </c>
      <c r="H6143" s="72">
        <v>8010.01</v>
      </c>
      <c r="I6143" s="54" t="s">
        <v>265</v>
      </c>
      <c r="J6143" s="54" t="s">
        <v>21314</v>
      </c>
      <c r="K6143" s="54" t="s">
        <v>21315</v>
      </c>
      <c r="L6143" s="54" t="s">
        <v>21316</v>
      </c>
      <c r="M6143" s="54" t="s">
        <v>21313</v>
      </c>
      <c r="N6143" s="54" t="s">
        <v>256</v>
      </c>
      <c r="O6143" s="54" t="s">
        <v>256</v>
      </c>
      <c r="P6143" s="54" t="s">
        <v>454</v>
      </c>
      <c r="Q6143" s="54" t="s">
        <v>256</v>
      </c>
      <c r="R6143" s="54" t="s">
        <v>431</v>
      </c>
      <c r="S6143" s="71"/>
      <c r="T6143" s="54" t="s">
        <v>256</v>
      </c>
      <c r="U6143" s="71">
        <v>44599</v>
      </c>
      <c r="V6143" s="54" t="s">
        <v>256</v>
      </c>
      <c r="W6143" t="str">
        <f t="shared" si="95"/>
        <v>Feb-22</v>
      </c>
    </row>
    <row r="6144" spans="1:23" x14ac:dyDescent="0.25">
      <c r="A6144" s="54" t="s">
        <v>317</v>
      </c>
      <c r="B6144" s="54" t="s">
        <v>432</v>
      </c>
      <c r="C6144" s="54" t="s">
        <v>263</v>
      </c>
      <c r="D6144" s="54" t="s">
        <v>429</v>
      </c>
      <c r="E6144" s="54" t="s">
        <v>21317</v>
      </c>
      <c r="F6144" s="71">
        <v>44598</v>
      </c>
      <c r="G6144" s="72">
        <v>100.35</v>
      </c>
      <c r="H6144" s="72">
        <v>8534.77</v>
      </c>
      <c r="I6144" s="54" t="s">
        <v>265</v>
      </c>
      <c r="J6144" s="54" t="s">
        <v>21318</v>
      </c>
      <c r="K6144" s="54" t="s">
        <v>21319</v>
      </c>
      <c r="L6144" s="54" t="s">
        <v>21320</v>
      </c>
      <c r="M6144" s="54" t="s">
        <v>21317</v>
      </c>
      <c r="N6144" s="54" t="s">
        <v>256</v>
      </c>
      <c r="O6144" s="54" t="s">
        <v>256</v>
      </c>
      <c r="P6144" s="54" t="s">
        <v>454</v>
      </c>
      <c r="Q6144" s="54" t="s">
        <v>256</v>
      </c>
      <c r="R6144" s="54" t="s">
        <v>431</v>
      </c>
      <c r="S6144" s="71"/>
      <c r="T6144" s="54" t="s">
        <v>256</v>
      </c>
      <c r="U6144" s="71">
        <v>44598</v>
      </c>
      <c r="V6144" s="54" t="s">
        <v>256</v>
      </c>
      <c r="W6144" t="str">
        <f t="shared" si="95"/>
        <v>Feb-22</v>
      </c>
    </row>
    <row r="6145" spans="1:23" x14ac:dyDescent="0.25">
      <c r="A6145" s="54" t="s">
        <v>317</v>
      </c>
      <c r="B6145" s="54" t="s">
        <v>432</v>
      </c>
      <c r="C6145" s="54" t="s">
        <v>263</v>
      </c>
      <c r="D6145" s="54" t="s">
        <v>429</v>
      </c>
      <c r="E6145" s="54" t="s">
        <v>21321</v>
      </c>
      <c r="F6145" s="71">
        <v>44599</v>
      </c>
      <c r="G6145" s="72">
        <v>1954.99</v>
      </c>
      <c r="H6145" s="72">
        <v>166271.9</v>
      </c>
      <c r="I6145" s="54" t="s">
        <v>265</v>
      </c>
      <c r="J6145" s="54" t="s">
        <v>21322</v>
      </c>
      <c r="K6145" s="54" t="s">
        <v>21323</v>
      </c>
      <c r="L6145" s="54" t="s">
        <v>21324</v>
      </c>
      <c r="M6145" s="54" t="s">
        <v>21321</v>
      </c>
      <c r="N6145" s="54" t="s">
        <v>256</v>
      </c>
      <c r="O6145" s="54" t="s">
        <v>256</v>
      </c>
      <c r="P6145" s="54" t="s">
        <v>268</v>
      </c>
      <c r="Q6145" s="54" t="s">
        <v>256</v>
      </c>
      <c r="R6145" s="54" t="s">
        <v>431</v>
      </c>
      <c r="S6145" s="71"/>
      <c r="T6145" s="54" t="s">
        <v>256</v>
      </c>
      <c r="U6145" s="71">
        <v>44599</v>
      </c>
      <c r="V6145" s="54" t="s">
        <v>256</v>
      </c>
      <c r="W6145" t="str">
        <f t="shared" si="95"/>
        <v>Feb-22</v>
      </c>
    </row>
    <row r="6146" spans="1:23" x14ac:dyDescent="0.25">
      <c r="A6146" s="54" t="s">
        <v>317</v>
      </c>
      <c r="B6146" s="54" t="s">
        <v>432</v>
      </c>
      <c r="C6146" s="54" t="s">
        <v>263</v>
      </c>
      <c r="D6146" s="54" t="s">
        <v>429</v>
      </c>
      <c r="E6146" s="54" t="s">
        <v>21325</v>
      </c>
      <c r="F6146" s="71">
        <v>44597</v>
      </c>
      <c r="G6146" s="72">
        <v>3390.16</v>
      </c>
      <c r="H6146" s="72">
        <v>288333.11</v>
      </c>
      <c r="I6146" s="54" t="s">
        <v>265</v>
      </c>
      <c r="J6146" s="54" t="s">
        <v>21326</v>
      </c>
      <c r="K6146" s="54" t="s">
        <v>21327</v>
      </c>
      <c r="L6146" s="54" t="s">
        <v>21328</v>
      </c>
      <c r="M6146" s="54" t="s">
        <v>21325</v>
      </c>
      <c r="N6146" s="54" t="s">
        <v>256</v>
      </c>
      <c r="O6146" s="54" t="s">
        <v>256</v>
      </c>
      <c r="P6146" s="54" t="s">
        <v>267</v>
      </c>
      <c r="Q6146" s="54" t="s">
        <v>256</v>
      </c>
      <c r="R6146" s="54" t="s">
        <v>431</v>
      </c>
      <c r="S6146" s="71"/>
      <c r="T6146" s="54" t="s">
        <v>256</v>
      </c>
      <c r="U6146" s="71">
        <v>44597</v>
      </c>
      <c r="V6146" s="54" t="s">
        <v>256</v>
      </c>
      <c r="W6146" t="str">
        <f t="shared" si="95"/>
        <v>Feb-22</v>
      </c>
    </row>
    <row r="6147" spans="1:23" x14ac:dyDescent="0.25">
      <c r="A6147" s="54" t="s">
        <v>317</v>
      </c>
      <c r="B6147" s="54" t="s">
        <v>432</v>
      </c>
      <c r="C6147" s="54" t="s">
        <v>263</v>
      </c>
      <c r="D6147" s="54" t="s">
        <v>429</v>
      </c>
      <c r="E6147" s="54" t="s">
        <v>21329</v>
      </c>
      <c r="F6147" s="71">
        <v>44595</v>
      </c>
      <c r="G6147" s="72">
        <v>2842.2</v>
      </c>
      <c r="H6147" s="72">
        <v>241729.11</v>
      </c>
      <c r="I6147" s="54" t="s">
        <v>265</v>
      </c>
      <c r="J6147" s="54" t="s">
        <v>21330</v>
      </c>
      <c r="K6147" s="54" t="s">
        <v>21331</v>
      </c>
      <c r="L6147" s="54" t="s">
        <v>21332</v>
      </c>
      <c r="M6147" s="54" t="s">
        <v>21329</v>
      </c>
      <c r="N6147" s="54" t="s">
        <v>256</v>
      </c>
      <c r="O6147" s="54" t="s">
        <v>256</v>
      </c>
      <c r="P6147" s="54" t="s">
        <v>599</v>
      </c>
      <c r="Q6147" s="54" t="s">
        <v>256</v>
      </c>
      <c r="R6147" s="54" t="s">
        <v>431</v>
      </c>
      <c r="S6147" s="71"/>
      <c r="T6147" s="54" t="s">
        <v>256</v>
      </c>
      <c r="U6147" s="71">
        <v>44595</v>
      </c>
      <c r="V6147" s="54" t="s">
        <v>256</v>
      </c>
      <c r="W6147" t="str">
        <f t="shared" si="95"/>
        <v>Feb-22</v>
      </c>
    </row>
    <row r="6148" spans="1:23" x14ac:dyDescent="0.25">
      <c r="A6148" s="54" t="s">
        <v>317</v>
      </c>
      <c r="B6148" s="54" t="s">
        <v>432</v>
      </c>
      <c r="C6148" s="54" t="s">
        <v>263</v>
      </c>
      <c r="D6148" s="54" t="s">
        <v>429</v>
      </c>
      <c r="E6148" s="54" t="s">
        <v>21333</v>
      </c>
      <c r="F6148" s="71">
        <v>44599</v>
      </c>
      <c r="G6148" s="72">
        <v>1979.07</v>
      </c>
      <c r="H6148" s="72">
        <v>168319.9</v>
      </c>
      <c r="I6148" s="54" t="s">
        <v>265</v>
      </c>
      <c r="J6148" s="54" t="s">
        <v>21334</v>
      </c>
      <c r="K6148" s="54" t="s">
        <v>21335</v>
      </c>
      <c r="L6148" s="54" t="s">
        <v>21336</v>
      </c>
      <c r="M6148" s="54" t="s">
        <v>21333</v>
      </c>
      <c r="N6148" s="54" t="s">
        <v>256</v>
      </c>
      <c r="O6148" s="54" t="s">
        <v>256</v>
      </c>
      <c r="P6148" s="54" t="s">
        <v>268</v>
      </c>
      <c r="Q6148" s="54" t="s">
        <v>256</v>
      </c>
      <c r="R6148" s="54" t="s">
        <v>431</v>
      </c>
      <c r="S6148" s="71"/>
      <c r="T6148" s="54" t="s">
        <v>256</v>
      </c>
      <c r="U6148" s="71">
        <v>44599</v>
      </c>
      <c r="V6148" s="54" t="s">
        <v>256</v>
      </c>
      <c r="W6148" t="str">
        <f t="shared" si="95"/>
        <v>Feb-22</v>
      </c>
    </row>
    <row r="6149" spans="1:23" x14ac:dyDescent="0.25">
      <c r="A6149" s="54" t="s">
        <v>317</v>
      </c>
      <c r="B6149" s="54" t="s">
        <v>432</v>
      </c>
      <c r="C6149" s="54" t="s">
        <v>263</v>
      </c>
      <c r="D6149" s="54" t="s">
        <v>429</v>
      </c>
      <c r="E6149" s="54" t="s">
        <v>21337</v>
      </c>
      <c r="F6149" s="71">
        <v>44599</v>
      </c>
      <c r="G6149" s="72">
        <v>610.5</v>
      </c>
      <c r="H6149" s="72">
        <v>51923.03</v>
      </c>
      <c r="I6149" s="54" t="s">
        <v>265</v>
      </c>
      <c r="J6149" s="54" t="s">
        <v>21338</v>
      </c>
      <c r="K6149" s="54" t="s">
        <v>21339</v>
      </c>
      <c r="L6149" s="54" t="s">
        <v>21340</v>
      </c>
      <c r="M6149" s="54" t="s">
        <v>21337</v>
      </c>
      <c r="N6149" s="54" t="s">
        <v>256</v>
      </c>
      <c r="O6149" s="54" t="s">
        <v>256</v>
      </c>
      <c r="P6149" s="54" t="s">
        <v>522</v>
      </c>
      <c r="Q6149" s="54" t="s">
        <v>256</v>
      </c>
      <c r="R6149" s="54" t="s">
        <v>431</v>
      </c>
      <c r="S6149" s="71"/>
      <c r="T6149" s="54" t="s">
        <v>256</v>
      </c>
      <c r="U6149" s="71">
        <v>44599</v>
      </c>
      <c r="V6149" s="54" t="s">
        <v>256</v>
      </c>
      <c r="W6149" t="str">
        <f t="shared" ref="W6149:W6212" si="96">TEXT(F6149,"MMM-YY")</f>
        <v>Feb-22</v>
      </c>
    </row>
    <row r="6150" spans="1:23" x14ac:dyDescent="0.25">
      <c r="A6150" s="54" t="s">
        <v>317</v>
      </c>
      <c r="B6150" s="54" t="s">
        <v>432</v>
      </c>
      <c r="C6150" s="54" t="s">
        <v>263</v>
      </c>
      <c r="D6150" s="54" t="s">
        <v>429</v>
      </c>
      <c r="E6150" s="54" t="s">
        <v>21341</v>
      </c>
      <c r="F6150" s="71">
        <v>44599</v>
      </c>
      <c r="G6150" s="72">
        <v>11.54</v>
      </c>
      <c r="H6150" s="72">
        <v>981.48</v>
      </c>
      <c r="I6150" s="54" t="s">
        <v>265</v>
      </c>
      <c r="J6150" s="54" t="s">
        <v>21342</v>
      </c>
      <c r="K6150" s="54" t="s">
        <v>21343</v>
      </c>
      <c r="L6150" s="54" t="s">
        <v>21344</v>
      </c>
      <c r="M6150" s="54" t="s">
        <v>21341</v>
      </c>
      <c r="N6150" s="54" t="s">
        <v>256</v>
      </c>
      <c r="O6150" s="54" t="s">
        <v>256</v>
      </c>
      <c r="P6150" s="54" t="s">
        <v>454</v>
      </c>
      <c r="Q6150" s="54" t="s">
        <v>256</v>
      </c>
      <c r="R6150" s="54" t="s">
        <v>431</v>
      </c>
      <c r="S6150" s="71"/>
      <c r="T6150" s="54" t="s">
        <v>256</v>
      </c>
      <c r="U6150" s="71">
        <v>44599</v>
      </c>
      <c r="V6150" s="54" t="s">
        <v>256</v>
      </c>
      <c r="W6150" t="str">
        <f t="shared" si="96"/>
        <v>Feb-22</v>
      </c>
    </row>
    <row r="6151" spans="1:23" x14ac:dyDescent="0.25">
      <c r="A6151" s="54" t="s">
        <v>317</v>
      </c>
      <c r="B6151" s="54" t="s">
        <v>432</v>
      </c>
      <c r="C6151" s="54" t="s">
        <v>263</v>
      </c>
      <c r="D6151" s="54" t="s">
        <v>429</v>
      </c>
      <c r="E6151" s="54" t="s">
        <v>21345</v>
      </c>
      <c r="F6151" s="71">
        <v>44597</v>
      </c>
      <c r="G6151" s="72">
        <v>319.77</v>
      </c>
      <c r="H6151" s="72">
        <v>27196.44</v>
      </c>
      <c r="I6151" s="54" t="s">
        <v>265</v>
      </c>
      <c r="J6151" s="54" t="s">
        <v>21346</v>
      </c>
      <c r="K6151" s="54" t="s">
        <v>21347</v>
      </c>
      <c r="L6151" s="54" t="s">
        <v>21348</v>
      </c>
      <c r="M6151" s="54" t="s">
        <v>21345</v>
      </c>
      <c r="N6151" s="54" t="s">
        <v>256</v>
      </c>
      <c r="O6151" s="54" t="s">
        <v>256</v>
      </c>
      <c r="P6151" s="54" t="s">
        <v>267</v>
      </c>
      <c r="Q6151" s="54" t="s">
        <v>256</v>
      </c>
      <c r="R6151" s="54" t="s">
        <v>431</v>
      </c>
      <c r="S6151" s="71"/>
      <c r="T6151" s="54" t="s">
        <v>256</v>
      </c>
      <c r="U6151" s="71">
        <v>44597</v>
      </c>
      <c r="V6151" s="54" t="s">
        <v>256</v>
      </c>
      <c r="W6151" t="str">
        <f t="shared" si="96"/>
        <v>Feb-22</v>
      </c>
    </row>
    <row r="6152" spans="1:23" x14ac:dyDescent="0.25">
      <c r="A6152" s="54" t="s">
        <v>317</v>
      </c>
      <c r="B6152" s="54" t="s">
        <v>432</v>
      </c>
      <c r="C6152" s="54" t="s">
        <v>263</v>
      </c>
      <c r="D6152" s="54" t="s">
        <v>429</v>
      </c>
      <c r="E6152" s="54" t="s">
        <v>21349</v>
      </c>
      <c r="F6152" s="71">
        <v>44595</v>
      </c>
      <c r="G6152" s="72">
        <v>116.63</v>
      </c>
      <c r="H6152" s="72">
        <v>9919.3799999999992</v>
      </c>
      <c r="I6152" s="54" t="s">
        <v>265</v>
      </c>
      <c r="J6152" s="54" t="s">
        <v>21350</v>
      </c>
      <c r="K6152" s="54" t="s">
        <v>21351</v>
      </c>
      <c r="L6152" s="54" t="s">
        <v>21352</v>
      </c>
      <c r="M6152" s="54" t="s">
        <v>21349</v>
      </c>
      <c r="N6152" s="54" t="s">
        <v>256</v>
      </c>
      <c r="O6152" s="54" t="s">
        <v>256</v>
      </c>
      <c r="P6152" s="54" t="s">
        <v>454</v>
      </c>
      <c r="Q6152" s="54" t="s">
        <v>256</v>
      </c>
      <c r="R6152" s="54" t="s">
        <v>431</v>
      </c>
      <c r="S6152" s="71"/>
      <c r="T6152" s="54" t="s">
        <v>256</v>
      </c>
      <c r="U6152" s="71">
        <v>44595</v>
      </c>
      <c r="V6152" s="54" t="s">
        <v>256</v>
      </c>
      <c r="W6152" t="str">
        <f t="shared" si="96"/>
        <v>Feb-22</v>
      </c>
    </row>
    <row r="6153" spans="1:23" x14ac:dyDescent="0.25">
      <c r="A6153" s="54" t="s">
        <v>317</v>
      </c>
      <c r="B6153" s="54" t="s">
        <v>432</v>
      </c>
      <c r="C6153" s="54" t="s">
        <v>263</v>
      </c>
      <c r="D6153" s="54" t="s">
        <v>429</v>
      </c>
      <c r="E6153" s="54" t="s">
        <v>21353</v>
      </c>
      <c r="F6153" s="71">
        <v>44595</v>
      </c>
      <c r="G6153" s="72">
        <v>1350.85</v>
      </c>
      <c r="H6153" s="72">
        <v>114889.79</v>
      </c>
      <c r="I6153" s="54" t="s">
        <v>265</v>
      </c>
      <c r="J6153" s="54" t="s">
        <v>21354</v>
      </c>
      <c r="K6153" s="54" t="s">
        <v>20302</v>
      </c>
      <c r="L6153" s="54" t="s">
        <v>21355</v>
      </c>
      <c r="M6153" s="54" t="s">
        <v>21353</v>
      </c>
      <c r="N6153" s="54" t="s">
        <v>256</v>
      </c>
      <c r="O6153" s="54" t="s">
        <v>256</v>
      </c>
      <c r="P6153" s="54" t="s">
        <v>444</v>
      </c>
      <c r="Q6153" s="54" t="s">
        <v>256</v>
      </c>
      <c r="R6153" s="54" t="s">
        <v>431</v>
      </c>
      <c r="S6153" s="71"/>
      <c r="T6153" s="54" t="s">
        <v>256</v>
      </c>
      <c r="U6153" s="71">
        <v>44595</v>
      </c>
      <c r="V6153" s="54" t="s">
        <v>256</v>
      </c>
      <c r="W6153" t="str">
        <f t="shared" si="96"/>
        <v>Feb-22</v>
      </c>
    </row>
    <row r="6154" spans="1:23" x14ac:dyDescent="0.25">
      <c r="A6154" s="54" t="s">
        <v>317</v>
      </c>
      <c r="B6154" s="54" t="s">
        <v>432</v>
      </c>
      <c r="C6154" s="54" t="s">
        <v>263</v>
      </c>
      <c r="D6154" s="54" t="s">
        <v>429</v>
      </c>
      <c r="E6154" s="54" t="s">
        <v>21356</v>
      </c>
      <c r="F6154" s="71">
        <v>44599</v>
      </c>
      <c r="G6154" s="72">
        <v>7</v>
      </c>
      <c r="H6154" s="72">
        <v>595.35</v>
      </c>
      <c r="I6154" s="54" t="s">
        <v>265</v>
      </c>
      <c r="J6154" s="54" t="s">
        <v>21357</v>
      </c>
      <c r="K6154" s="54" t="s">
        <v>21358</v>
      </c>
      <c r="L6154" s="54" t="s">
        <v>21359</v>
      </c>
      <c r="M6154" s="54" t="s">
        <v>21356</v>
      </c>
      <c r="N6154" s="54" t="s">
        <v>256</v>
      </c>
      <c r="O6154" s="54" t="s">
        <v>256</v>
      </c>
      <c r="P6154" s="54" t="s">
        <v>275</v>
      </c>
      <c r="Q6154" s="54" t="s">
        <v>256</v>
      </c>
      <c r="R6154" s="54" t="s">
        <v>431</v>
      </c>
      <c r="S6154" s="71"/>
      <c r="T6154" s="54" t="s">
        <v>256</v>
      </c>
      <c r="U6154" s="71">
        <v>44599</v>
      </c>
      <c r="V6154" s="54" t="s">
        <v>256</v>
      </c>
      <c r="W6154" t="str">
        <f t="shared" si="96"/>
        <v>Feb-22</v>
      </c>
    </row>
    <row r="6155" spans="1:23" x14ac:dyDescent="0.25">
      <c r="A6155" s="54" t="s">
        <v>317</v>
      </c>
      <c r="B6155" s="54" t="s">
        <v>432</v>
      </c>
      <c r="C6155" s="54" t="s">
        <v>263</v>
      </c>
      <c r="D6155" s="54" t="s">
        <v>429</v>
      </c>
      <c r="E6155" s="54" t="s">
        <v>21360</v>
      </c>
      <c r="F6155" s="71">
        <v>44597</v>
      </c>
      <c r="G6155" s="72">
        <v>6.28</v>
      </c>
      <c r="H6155" s="72">
        <v>534.11</v>
      </c>
      <c r="I6155" s="54" t="s">
        <v>265</v>
      </c>
      <c r="J6155" s="54" t="s">
        <v>21361</v>
      </c>
      <c r="K6155" s="54" t="s">
        <v>21362</v>
      </c>
      <c r="L6155" s="54" t="s">
        <v>21363</v>
      </c>
      <c r="M6155" s="54" t="s">
        <v>21360</v>
      </c>
      <c r="N6155" s="54" t="s">
        <v>256</v>
      </c>
      <c r="O6155" s="54" t="s">
        <v>256</v>
      </c>
      <c r="P6155" s="54" t="s">
        <v>267</v>
      </c>
      <c r="Q6155" s="54" t="s">
        <v>256</v>
      </c>
      <c r="R6155" s="54" t="s">
        <v>431</v>
      </c>
      <c r="S6155" s="71"/>
      <c r="T6155" s="54" t="s">
        <v>256</v>
      </c>
      <c r="U6155" s="71">
        <v>44597</v>
      </c>
      <c r="V6155" s="54" t="s">
        <v>256</v>
      </c>
      <c r="W6155" t="str">
        <f t="shared" si="96"/>
        <v>Feb-22</v>
      </c>
    </row>
    <row r="6156" spans="1:23" x14ac:dyDescent="0.25">
      <c r="A6156" s="54" t="s">
        <v>317</v>
      </c>
      <c r="B6156" s="54" t="s">
        <v>432</v>
      </c>
      <c r="C6156" s="54" t="s">
        <v>263</v>
      </c>
      <c r="D6156" s="54" t="s">
        <v>429</v>
      </c>
      <c r="E6156" s="54" t="s">
        <v>21364</v>
      </c>
      <c r="F6156" s="71">
        <v>44598</v>
      </c>
      <c r="G6156" s="72">
        <v>70</v>
      </c>
      <c r="H6156" s="72">
        <v>5953.5</v>
      </c>
      <c r="I6156" s="54" t="s">
        <v>265</v>
      </c>
      <c r="J6156" s="54" t="s">
        <v>21365</v>
      </c>
      <c r="K6156" s="54" t="s">
        <v>21366</v>
      </c>
      <c r="L6156" s="54" t="s">
        <v>21367</v>
      </c>
      <c r="M6156" s="54" t="s">
        <v>21364</v>
      </c>
      <c r="N6156" s="54" t="s">
        <v>256</v>
      </c>
      <c r="O6156" s="54" t="s">
        <v>256</v>
      </c>
      <c r="P6156" s="54" t="s">
        <v>275</v>
      </c>
      <c r="Q6156" s="54" t="s">
        <v>256</v>
      </c>
      <c r="R6156" s="54" t="s">
        <v>431</v>
      </c>
      <c r="S6156" s="71"/>
      <c r="T6156" s="54" t="s">
        <v>256</v>
      </c>
      <c r="U6156" s="71">
        <v>44598</v>
      </c>
      <c r="V6156" s="54" t="s">
        <v>256</v>
      </c>
      <c r="W6156" t="str">
        <f t="shared" si="96"/>
        <v>Feb-22</v>
      </c>
    </row>
    <row r="6157" spans="1:23" x14ac:dyDescent="0.25">
      <c r="A6157" s="54" t="s">
        <v>317</v>
      </c>
      <c r="B6157" s="54" t="s">
        <v>432</v>
      </c>
      <c r="C6157" s="54" t="s">
        <v>263</v>
      </c>
      <c r="D6157" s="54" t="s">
        <v>429</v>
      </c>
      <c r="E6157" s="54" t="s">
        <v>21368</v>
      </c>
      <c r="F6157" s="71">
        <v>44595</v>
      </c>
      <c r="G6157" s="72">
        <v>401.41</v>
      </c>
      <c r="H6157" s="72">
        <v>34139.919999999998</v>
      </c>
      <c r="I6157" s="54" t="s">
        <v>265</v>
      </c>
      <c r="J6157" s="54" t="s">
        <v>21369</v>
      </c>
      <c r="K6157" s="54" t="s">
        <v>21370</v>
      </c>
      <c r="L6157" s="54" t="s">
        <v>21371</v>
      </c>
      <c r="M6157" s="54" t="s">
        <v>21368</v>
      </c>
      <c r="N6157" s="54" t="s">
        <v>256</v>
      </c>
      <c r="O6157" s="54" t="s">
        <v>256</v>
      </c>
      <c r="P6157" s="54" t="s">
        <v>508</v>
      </c>
      <c r="Q6157" s="54" t="s">
        <v>256</v>
      </c>
      <c r="R6157" s="54" t="s">
        <v>431</v>
      </c>
      <c r="S6157" s="71"/>
      <c r="T6157" s="54" t="s">
        <v>256</v>
      </c>
      <c r="U6157" s="71">
        <v>44595</v>
      </c>
      <c r="V6157" s="54" t="s">
        <v>256</v>
      </c>
      <c r="W6157" t="str">
        <f t="shared" si="96"/>
        <v>Feb-22</v>
      </c>
    </row>
    <row r="6158" spans="1:23" x14ac:dyDescent="0.25">
      <c r="A6158" s="54" t="s">
        <v>317</v>
      </c>
      <c r="B6158" s="54" t="s">
        <v>432</v>
      </c>
      <c r="C6158" s="54" t="s">
        <v>263</v>
      </c>
      <c r="D6158" s="54" t="s">
        <v>429</v>
      </c>
      <c r="E6158" s="54" t="s">
        <v>21372</v>
      </c>
      <c r="F6158" s="71">
        <v>44597</v>
      </c>
      <c r="G6158" s="72">
        <v>102.23</v>
      </c>
      <c r="H6158" s="72">
        <v>8694.66</v>
      </c>
      <c r="I6158" s="54" t="s">
        <v>265</v>
      </c>
      <c r="J6158" s="54" t="s">
        <v>21373</v>
      </c>
      <c r="K6158" s="54" t="s">
        <v>21374</v>
      </c>
      <c r="L6158" s="54" t="s">
        <v>21375</v>
      </c>
      <c r="M6158" s="54" t="s">
        <v>21372</v>
      </c>
      <c r="N6158" s="54" t="s">
        <v>256</v>
      </c>
      <c r="O6158" s="54" t="s">
        <v>256</v>
      </c>
      <c r="P6158" s="54" t="s">
        <v>454</v>
      </c>
      <c r="Q6158" s="54" t="s">
        <v>256</v>
      </c>
      <c r="R6158" s="54" t="s">
        <v>431</v>
      </c>
      <c r="S6158" s="71"/>
      <c r="T6158" s="54" t="s">
        <v>256</v>
      </c>
      <c r="U6158" s="71">
        <v>44597</v>
      </c>
      <c r="V6158" s="54" t="s">
        <v>256</v>
      </c>
      <c r="W6158" t="str">
        <f t="shared" si="96"/>
        <v>Feb-22</v>
      </c>
    </row>
    <row r="6159" spans="1:23" x14ac:dyDescent="0.25">
      <c r="A6159" s="54" t="s">
        <v>317</v>
      </c>
      <c r="B6159" s="54" t="s">
        <v>432</v>
      </c>
      <c r="C6159" s="54" t="s">
        <v>263</v>
      </c>
      <c r="D6159" s="54" t="s">
        <v>429</v>
      </c>
      <c r="E6159" s="54" t="s">
        <v>21376</v>
      </c>
      <c r="F6159" s="71">
        <v>44599</v>
      </c>
      <c r="G6159" s="72">
        <v>1551.33</v>
      </c>
      <c r="H6159" s="72">
        <v>131940.62</v>
      </c>
      <c r="I6159" s="54" t="s">
        <v>265</v>
      </c>
      <c r="J6159" s="54" t="s">
        <v>21377</v>
      </c>
      <c r="K6159" s="54" t="s">
        <v>21378</v>
      </c>
      <c r="L6159" s="54" t="s">
        <v>21379</v>
      </c>
      <c r="M6159" s="54" t="s">
        <v>21376</v>
      </c>
      <c r="N6159" s="54" t="s">
        <v>256</v>
      </c>
      <c r="O6159" s="54" t="s">
        <v>256</v>
      </c>
      <c r="P6159" s="54" t="s">
        <v>454</v>
      </c>
      <c r="Q6159" s="54" t="s">
        <v>256</v>
      </c>
      <c r="R6159" s="54" t="s">
        <v>431</v>
      </c>
      <c r="S6159" s="71"/>
      <c r="T6159" s="54" t="s">
        <v>256</v>
      </c>
      <c r="U6159" s="71">
        <v>44599</v>
      </c>
      <c r="V6159" s="54" t="s">
        <v>256</v>
      </c>
      <c r="W6159" t="str">
        <f t="shared" si="96"/>
        <v>Feb-22</v>
      </c>
    </row>
    <row r="6160" spans="1:23" x14ac:dyDescent="0.25">
      <c r="A6160" s="54" t="s">
        <v>317</v>
      </c>
      <c r="B6160" s="54" t="s">
        <v>432</v>
      </c>
      <c r="C6160" s="54" t="s">
        <v>263</v>
      </c>
      <c r="D6160" s="54" t="s">
        <v>429</v>
      </c>
      <c r="E6160" s="54" t="s">
        <v>21380</v>
      </c>
      <c r="F6160" s="71">
        <v>44597</v>
      </c>
      <c r="G6160" s="72">
        <v>3736.74</v>
      </c>
      <c r="H6160" s="72">
        <v>317809.74</v>
      </c>
      <c r="I6160" s="54" t="s">
        <v>265</v>
      </c>
      <c r="J6160" s="54" t="s">
        <v>21381</v>
      </c>
      <c r="K6160" s="54" t="s">
        <v>18660</v>
      </c>
      <c r="L6160" s="54" t="s">
        <v>21382</v>
      </c>
      <c r="M6160" s="54" t="s">
        <v>21380</v>
      </c>
      <c r="N6160" s="54" t="s">
        <v>256</v>
      </c>
      <c r="O6160" s="54" t="s">
        <v>256</v>
      </c>
      <c r="P6160" s="54" t="s">
        <v>445</v>
      </c>
      <c r="Q6160" s="54" t="s">
        <v>256</v>
      </c>
      <c r="R6160" s="54" t="s">
        <v>431</v>
      </c>
      <c r="S6160" s="71"/>
      <c r="T6160" s="54" t="s">
        <v>256</v>
      </c>
      <c r="U6160" s="71">
        <v>44597</v>
      </c>
      <c r="V6160" s="54" t="s">
        <v>256</v>
      </c>
      <c r="W6160" t="str">
        <f t="shared" si="96"/>
        <v>Feb-22</v>
      </c>
    </row>
    <row r="6161" spans="1:23" x14ac:dyDescent="0.25">
      <c r="A6161" s="54" t="s">
        <v>317</v>
      </c>
      <c r="B6161" s="54" t="s">
        <v>432</v>
      </c>
      <c r="C6161" s="54" t="s">
        <v>263</v>
      </c>
      <c r="D6161" s="54" t="s">
        <v>429</v>
      </c>
      <c r="E6161" s="54" t="s">
        <v>21383</v>
      </c>
      <c r="F6161" s="71">
        <v>44599</v>
      </c>
      <c r="G6161" s="72">
        <v>53.2</v>
      </c>
      <c r="H6161" s="72">
        <v>4524.66</v>
      </c>
      <c r="I6161" s="54" t="s">
        <v>265</v>
      </c>
      <c r="J6161" s="54" t="s">
        <v>21384</v>
      </c>
      <c r="K6161" s="54" t="s">
        <v>21385</v>
      </c>
      <c r="L6161" s="54" t="s">
        <v>21386</v>
      </c>
      <c r="M6161" s="54" t="s">
        <v>21383</v>
      </c>
      <c r="N6161" s="54" t="s">
        <v>256</v>
      </c>
      <c r="O6161" s="54" t="s">
        <v>256</v>
      </c>
      <c r="P6161" s="54" t="s">
        <v>522</v>
      </c>
      <c r="Q6161" s="54" t="s">
        <v>256</v>
      </c>
      <c r="R6161" s="54" t="s">
        <v>431</v>
      </c>
      <c r="S6161" s="71"/>
      <c r="T6161" s="54" t="s">
        <v>256</v>
      </c>
      <c r="U6161" s="71">
        <v>44599</v>
      </c>
      <c r="V6161" s="54" t="s">
        <v>256</v>
      </c>
      <c r="W6161" t="str">
        <f t="shared" si="96"/>
        <v>Feb-22</v>
      </c>
    </row>
    <row r="6162" spans="1:23" x14ac:dyDescent="0.25">
      <c r="A6162" s="54" t="s">
        <v>317</v>
      </c>
      <c r="B6162" s="54" t="s">
        <v>432</v>
      </c>
      <c r="C6162" s="54" t="s">
        <v>263</v>
      </c>
      <c r="D6162" s="54" t="s">
        <v>429</v>
      </c>
      <c r="E6162" s="54" t="s">
        <v>21387</v>
      </c>
      <c r="F6162" s="71">
        <v>44597</v>
      </c>
      <c r="G6162" s="72">
        <v>2070</v>
      </c>
      <c r="H6162" s="72">
        <v>176053.5</v>
      </c>
      <c r="I6162" s="54" t="s">
        <v>265</v>
      </c>
      <c r="J6162" s="54" t="s">
        <v>21388</v>
      </c>
      <c r="K6162" s="54" t="s">
        <v>21389</v>
      </c>
      <c r="L6162" s="54" t="s">
        <v>21390</v>
      </c>
      <c r="M6162" s="54" t="s">
        <v>21387</v>
      </c>
      <c r="N6162" s="54" t="s">
        <v>256</v>
      </c>
      <c r="O6162" s="54" t="s">
        <v>256</v>
      </c>
      <c r="P6162" s="54" t="s">
        <v>273</v>
      </c>
      <c r="Q6162" s="54" t="s">
        <v>256</v>
      </c>
      <c r="R6162" s="54" t="s">
        <v>431</v>
      </c>
      <c r="S6162" s="71"/>
      <c r="T6162" s="54" t="s">
        <v>256</v>
      </c>
      <c r="U6162" s="71">
        <v>44597</v>
      </c>
      <c r="V6162" s="54" t="s">
        <v>256</v>
      </c>
      <c r="W6162" t="str">
        <f t="shared" si="96"/>
        <v>Feb-22</v>
      </c>
    </row>
    <row r="6163" spans="1:23" x14ac:dyDescent="0.25">
      <c r="A6163" s="54" t="s">
        <v>317</v>
      </c>
      <c r="B6163" s="54" t="s">
        <v>432</v>
      </c>
      <c r="C6163" s="54" t="s">
        <v>263</v>
      </c>
      <c r="D6163" s="54" t="s">
        <v>429</v>
      </c>
      <c r="E6163" s="54" t="s">
        <v>21391</v>
      </c>
      <c r="F6163" s="71">
        <v>44599</v>
      </c>
      <c r="G6163" s="72">
        <v>999.9</v>
      </c>
      <c r="H6163" s="72">
        <v>85041.5</v>
      </c>
      <c r="I6163" s="54" t="s">
        <v>265</v>
      </c>
      <c r="J6163" s="54" t="s">
        <v>21392</v>
      </c>
      <c r="K6163" s="54" t="s">
        <v>21393</v>
      </c>
      <c r="L6163" s="54" t="s">
        <v>21394</v>
      </c>
      <c r="M6163" s="54" t="s">
        <v>21391</v>
      </c>
      <c r="N6163" s="54" t="s">
        <v>256</v>
      </c>
      <c r="O6163" s="54" t="s">
        <v>256</v>
      </c>
      <c r="P6163" s="54" t="s">
        <v>522</v>
      </c>
      <c r="Q6163" s="54" t="s">
        <v>256</v>
      </c>
      <c r="R6163" s="54" t="s">
        <v>431</v>
      </c>
      <c r="S6163" s="71"/>
      <c r="T6163" s="54" t="s">
        <v>256</v>
      </c>
      <c r="U6163" s="71">
        <v>44599</v>
      </c>
      <c r="V6163" s="54" t="s">
        <v>256</v>
      </c>
      <c r="W6163" t="str">
        <f t="shared" si="96"/>
        <v>Feb-22</v>
      </c>
    </row>
    <row r="6164" spans="1:23" x14ac:dyDescent="0.25">
      <c r="A6164" s="54" t="s">
        <v>317</v>
      </c>
      <c r="B6164" s="54" t="s">
        <v>432</v>
      </c>
      <c r="C6164" s="54" t="s">
        <v>263</v>
      </c>
      <c r="D6164" s="54" t="s">
        <v>429</v>
      </c>
      <c r="E6164" s="54" t="s">
        <v>21395</v>
      </c>
      <c r="F6164" s="71">
        <v>44599</v>
      </c>
      <c r="G6164" s="72">
        <v>58.9</v>
      </c>
      <c r="H6164" s="72">
        <v>5009.45</v>
      </c>
      <c r="I6164" s="54" t="s">
        <v>265</v>
      </c>
      <c r="J6164" s="54" t="s">
        <v>21396</v>
      </c>
      <c r="K6164" s="54" t="s">
        <v>21397</v>
      </c>
      <c r="L6164" s="54" t="s">
        <v>21398</v>
      </c>
      <c r="M6164" s="54" t="s">
        <v>21395</v>
      </c>
      <c r="N6164" s="54" t="s">
        <v>256</v>
      </c>
      <c r="O6164" s="54" t="s">
        <v>256</v>
      </c>
      <c r="P6164" s="54" t="s">
        <v>522</v>
      </c>
      <c r="Q6164" s="54" t="s">
        <v>256</v>
      </c>
      <c r="R6164" s="54" t="s">
        <v>431</v>
      </c>
      <c r="S6164" s="71"/>
      <c r="T6164" s="54" t="s">
        <v>256</v>
      </c>
      <c r="U6164" s="71">
        <v>44599</v>
      </c>
      <c r="V6164" s="54" t="s">
        <v>256</v>
      </c>
      <c r="W6164" t="str">
        <f t="shared" si="96"/>
        <v>Feb-22</v>
      </c>
    </row>
    <row r="6165" spans="1:23" x14ac:dyDescent="0.25">
      <c r="A6165" s="54" t="s">
        <v>317</v>
      </c>
      <c r="B6165" s="54" t="s">
        <v>432</v>
      </c>
      <c r="C6165" s="54" t="s">
        <v>263</v>
      </c>
      <c r="D6165" s="54" t="s">
        <v>429</v>
      </c>
      <c r="E6165" s="54" t="s">
        <v>21399</v>
      </c>
      <c r="F6165" s="71">
        <v>44597</v>
      </c>
      <c r="G6165" s="72">
        <v>2164.5300000000002</v>
      </c>
      <c r="H6165" s="72">
        <v>184093.28</v>
      </c>
      <c r="I6165" s="54" t="s">
        <v>265</v>
      </c>
      <c r="J6165" s="54" t="s">
        <v>21400</v>
      </c>
      <c r="K6165" s="54" t="s">
        <v>21401</v>
      </c>
      <c r="L6165" s="54" t="s">
        <v>21402</v>
      </c>
      <c r="M6165" s="54" t="s">
        <v>21399</v>
      </c>
      <c r="N6165" s="54" t="s">
        <v>256</v>
      </c>
      <c r="O6165" s="54" t="s">
        <v>256</v>
      </c>
      <c r="P6165" s="54" t="s">
        <v>273</v>
      </c>
      <c r="Q6165" s="54" t="s">
        <v>256</v>
      </c>
      <c r="R6165" s="54" t="s">
        <v>431</v>
      </c>
      <c r="S6165" s="71"/>
      <c r="T6165" s="54" t="s">
        <v>256</v>
      </c>
      <c r="U6165" s="71">
        <v>44597</v>
      </c>
      <c r="V6165" s="54" t="s">
        <v>256</v>
      </c>
      <c r="W6165" t="str">
        <f t="shared" si="96"/>
        <v>Feb-22</v>
      </c>
    </row>
    <row r="6166" spans="1:23" x14ac:dyDescent="0.25">
      <c r="A6166" s="54" t="s">
        <v>317</v>
      </c>
      <c r="B6166" s="54" t="s">
        <v>432</v>
      </c>
      <c r="C6166" s="54" t="s">
        <v>263</v>
      </c>
      <c r="D6166" s="54" t="s">
        <v>429</v>
      </c>
      <c r="E6166" s="54" t="s">
        <v>21403</v>
      </c>
      <c r="F6166" s="71">
        <v>44599</v>
      </c>
      <c r="G6166" s="72">
        <v>997.5</v>
      </c>
      <c r="H6166" s="72">
        <v>84837.38</v>
      </c>
      <c r="I6166" s="54" t="s">
        <v>265</v>
      </c>
      <c r="J6166" s="54" t="s">
        <v>21404</v>
      </c>
      <c r="K6166" s="54" t="s">
        <v>21405</v>
      </c>
      <c r="L6166" s="54" t="s">
        <v>21406</v>
      </c>
      <c r="M6166" s="54" t="s">
        <v>21403</v>
      </c>
      <c r="N6166" s="54" t="s">
        <v>256</v>
      </c>
      <c r="O6166" s="54" t="s">
        <v>256</v>
      </c>
      <c r="P6166" s="54" t="s">
        <v>522</v>
      </c>
      <c r="Q6166" s="54" t="s">
        <v>256</v>
      </c>
      <c r="R6166" s="54" t="s">
        <v>431</v>
      </c>
      <c r="S6166" s="71"/>
      <c r="T6166" s="54" t="s">
        <v>256</v>
      </c>
      <c r="U6166" s="71">
        <v>44599</v>
      </c>
      <c r="V6166" s="54" t="s">
        <v>256</v>
      </c>
      <c r="W6166" t="str">
        <f t="shared" si="96"/>
        <v>Feb-22</v>
      </c>
    </row>
    <row r="6167" spans="1:23" x14ac:dyDescent="0.25">
      <c r="A6167" s="54" t="s">
        <v>317</v>
      </c>
      <c r="B6167" s="54" t="s">
        <v>432</v>
      </c>
      <c r="C6167" s="54" t="s">
        <v>263</v>
      </c>
      <c r="D6167" s="54" t="s">
        <v>429</v>
      </c>
      <c r="E6167" s="54" t="s">
        <v>21407</v>
      </c>
      <c r="F6167" s="71">
        <v>44597</v>
      </c>
      <c r="G6167" s="72">
        <v>223.15</v>
      </c>
      <c r="H6167" s="72">
        <v>18978.91</v>
      </c>
      <c r="I6167" s="54" t="s">
        <v>265</v>
      </c>
      <c r="J6167" s="54" t="s">
        <v>21408</v>
      </c>
      <c r="K6167" s="54" t="s">
        <v>18657</v>
      </c>
      <c r="L6167" s="54" t="s">
        <v>21409</v>
      </c>
      <c r="M6167" s="54" t="s">
        <v>21407</v>
      </c>
      <c r="N6167" s="54" t="s">
        <v>256</v>
      </c>
      <c r="O6167" s="54" t="s">
        <v>256</v>
      </c>
      <c r="P6167" s="54" t="s">
        <v>445</v>
      </c>
      <c r="Q6167" s="54" t="s">
        <v>256</v>
      </c>
      <c r="R6167" s="54" t="s">
        <v>431</v>
      </c>
      <c r="S6167" s="71"/>
      <c r="T6167" s="54" t="s">
        <v>256</v>
      </c>
      <c r="U6167" s="71">
        <v>44597</v>
      </c>
      <c r="V6167" s="54" t="s">
        <v>256</v>
      </c>
      <c r="W6167" t="str">
        <f t="shared" si="96"/>
        <v>Feb-22</v>
      </c>
    </row>
    <row r="6168" spans="1:23" x14ac:dyDescent="0.25">
      <c r="A6168" s="54" t="s">
        <v>317</v>
      </c>
      <c r="B6168" s="54" t="s">
        <v>432</v>
      </c>
      <c r="C6168" s="54" t="s">
        <v>263</v>
      </c>
      <c r="D6168" s="54" t="s">
        <v>429</v>
      </c>
      <c r="E6168" s="54" t="s">
        <v>21410</v>
      </c>
      <c r="F6168" s="71">
        <v>44597</v>
      </c>
      <c r="G6168" s="72">
        <v>1009.8</v>
      </c>
      <c r="H6168" s="72">
        <v>85883.49</v>
      </c>
      <c r="I6168" s="54" t="s">
        <v>265</v>
      </c>
      <c r="J6168" s="54" t="s">
        <v>21411</v>
      </c>
      <c r="K6168" s="54" t="s">
        <v>21412</v>
      </c>
      <c r="L6168" s="54" t="s">
        <v>21413</v>
      </c>
      <c r="M6168" s="54" t="s">
        <v>21410</v>
      </c>
      <c r="N6168" s="54" t="s">
        <v>256</v>
      </c>
      <c r="O6168" s="54" t="s">
        <v>256</v>
      </c>
      <c r="P6168" s="54" t="s">
        <v>267</v>
      </c>
      <c r="Q6168" s="54" t="s">
        <v>256</v>
      </c>
      <c r="R6168" s="54" t="s">
        <v>431</v>
      </c>
      <c r="S6168" s="71"/>
      <c r="T6168" s="54" t="s">
        <v>256</v>
      </c>
      <c r="U6168" s="71">
        <v>44597</v>
      </c>
      <c r="V6168" s="54" t="s">
        <v>256</v>
      </c>
      <c r="W6168" t="str">
        <f t="shared" si="96"/>
        <v>Feb-22</v>
      </c>
    </row>
    <row r="6169" spans="1:23" x14ac:dyDescent="0.25">
      <c r="A6169" s="54" t="s">
        <v>317</v>
      </c>
      <c r="B6169" s="54" t="s">
        <v>432</v>
      </c>
      <c r="C6169" s="54" t="s">
        <v>263</v>
      </c>
      <c r="D6169" s="54" t="s">
        <v>429</v>
      </c>
      <c r="E6169" s="54" t="s">
        <v>21414</v>
      </c>
      <c r="F6169" s="71">
        <v>44597</v>
      </c>
      <c r="G6169" s="72">
        <v>1351.52</v>
      </c>
      <c r="H6169" s="72">
        <v>114946.78</v>
      </c>
      <c r="I6169" s="54" t="s">
        <v>265</v>
      </c>
      <c r="J6169" s="54" t="s">
        <v>21415</v>
      </c>
      <c r="K6169" s="54" t="s">
        <v>21416</v>
      </c>
      <c r="L6169" s="54" t="s">
        <v>21417</v>
      </c>
      <c r="M6169" s="54" t="s">
        <v>21414</v>
      </c>
      <c r="N6169" s="54" t="s">
        <v>256</v>
      </c>
      <c r="O6169" s="54" t="s">
        <v>256</v>
      </c>
      <c r="P6169" s="54" t="s">
        <v>267</v>
      </c>
      <c r="Q6169" s="54" t="s">
        <v>256</v>
      </c>
      <c r="R6169" s="54" t="s">
        <v>431</v>
      </c>
      <c r="S6169" s="71"/>
      <c r="T6169" s="54" t="s">
        <v>256</v>
      </c>
      <c r="U6169" s="71">
        <v>44597</v>
      </c>
      <c r="V6169" s="54" t="s">
        <v>256</v>
      </c>
      <c r="W6169" t="str">
        <f t="shared" si="96"/>
        <v>Feb-22</v>
      </c>
    </row>
    <row r="6170" spans="1:23" x14ac:dyDescent="0.25">
      <c r="A6170" s="54" t="s">
        <v>317</v>
      </c>
      <c r="B6170" s="54" t="s">
        <v>432</v>
      </c>
      <c r="C6170" s="54" t="s">
        <v>263</v>
      </c>
      <c r="D6170" s="54" t="s">
        <v>429</v>
      </c>
      <c r="E6170" s="54" t="s">
        <v>21418</v>
      </c>
      <c r="F6170" s="71">
        <v>44597</v>
      </c>
      <c r="G6170" s="72">
        <v>1146.5999999999999</v>
      </c>
      <c r="H6170" s="72">
        <v>97518.33</v>
      </c>
      <c r="I6170" s="54" t="s">
        <v>265</v>
      </c>
      <c r="J6170" s="54" t="s">
        <v>21419</v>
      </c>
      <c r="K6170" s="54" t="s">
        <v>21420</v>
      </c>
      <c r="L6170" s="54" t="s">
        <v>21421</v>
      </c>
      <c r="M6170" s="54" t="s">
        <v>21418</v>
      </c>
      <c r="N6170" s="54" t="s">
        <v>256</v>
      </c>
      <c r="O6170" s="54" t="s">
        <v>256</v>
      </c>
      <c r="P6170" s="54" t="s">
        <v>445</v>
      </c>
      <c r="Q6170" s="54" t="s">
        <v>256</v>
      </c>
      <c r="R6170" s="54" t="s">
        <v>431</v>
      </c>
      <c r="S6170" s="71"/>
      <c r="T6170" s="54" t="s">
        <v>256</v>
      </c>
      <c r="U6170" s="71">
        <v>44597</v>
      </c>
      <c r="V6170" s="54" t="s">
        <v>256</v>
      </c>
      <c r="W6170" t="str">
        <f t="shared" si="96"/>
        <v>Feb-22</v>
      </c>
    </row>
    <row r="6171" spans="1:23" x14ac:dyDescent="0.25">
      <c r="A6171" s="54" t="s">
        <v>317</v>
      </c>
      <c r="B6171" s="54" t="s">
        <v>432</v>
      </c>
      <c r="C6171" s="54" t="s">
        <v>263</v>
      </c>
      <c r="D6171" s="54" t="s">
        <v>429</v>
      </c>
      <c r="E6171" s="54" t="s">
        <v>21422</v>
      </c>
      <c r="F6171" s="71">
        <v>44597</v>
      </c>
      <c r="G6171" s="72">
        <v>2857.29</v>
      </c>
      <c r="H6171" s="72">
        <v>243012.51</v>
      </c>
      <c r="I6171" s="54" t="s">
        <v>265</v>
      </c>
      <c r="J6171" s="54" t="s">
        <v>21423</v>
      </c>
      <c r="K6171" s="54" t="s">
        <v>21424</v>
      </c>
      <c r="L6171" s="54" t="s">
        <v>21425</v>
      </c>
      <c r="M6171" s="54" t="s">
        <v>21422</v>
      </c>
      <c r="N6171" s="54" t="s">
        <v>256</v>
      </c>
      <c r="O6171" s="54" t="s">
        <v>256</v>
      </c>
      <c r="P6171" s="54" t="s">
        <v>273</v>
      </c>
      <c r="Q6171" s="54" t="s">
        <v>256</v>
      </c>
      <c r="R6171" s="54" t="s">
        <v>431</v>
      </c>
      <c r="S6171" s="71"/>
      <c r="T6171" s="54" t="s">
        <v>256</v>
      </c>
      <c r="U6171" s="71">
        <v>44597</v>
      </c>
      <c r="V6171" s="54" t="s">
        <v>256</v>
      </c>
      <c r="W6171" t="str">
        <f t="shared" si="96"/>
        <v>Feb-22</v>
      </c>
    </row>
    <row r="6172" spans="1:23" x14ac:dyDescent="0.25">
      <c r="A6172" s="54" t="s">
        <v>317</v>
      </c>
      <c r="B6172" s="54" t="s">
        <v>432</v>
      </c>
      <c r="C6172" s="54" t="s">
        <v>263</v>
      </c>
      <c r="D6172" s="54" t="s">
        <v>429</v>
      </c>
      <c r="E6172" s="54" t="s">
        <v>21426</v>
      </c>
      <c r="F6172" s="71">
        <v>44599</v>
      </c>
      <c r="G6172" s="72">
        <v>493.3</v>
      </c>
      <c r="H6172" s="72">
        <v>41955.17</v>
      </c>
      <c r="I6172" s="54" t="s">
        <v>265</v>
      </c>
      <c r="J6172" s="54" t="s">
        <v>21427</v>
      </c>
      <c r="K6172" s="54" t="s">
        <v>21428</v>
      </c>
      <c r="L6172" s="54" t="s">
        <v>21429</v>
      </c>
      <c r="M6172" s="54" t="s">
        <v>21426</v>
      </c>
      <c r="N6172" s="54" t="s">
        <v>256</v>
      </c>
      <c r="O6172" s="54" t="s">
        <v>256</v>
      </c>
      <c r="P6172" s="54" t="s">
        <v>268</v>
      </c>
      <c r="Q6172" s="54" t="s">
        <v>256</v>
      </c>
      <c r="R6172" s="54" t="s">
        <v>431</v>
      </c>
      <c r="S6172" s="71"/>
      <c r="T6172" s="54" t="s">
        <v>256</v>
      </c>
      <c r="U6172" s="71">
        <v>44599</v>
      </c>
      <c r="V6172" s="54" t="s">
        <v>256</v>
      </c>
      <c r="W6172" t="str">
        <f t="shared" si="96"/>
        <v>Feb-22</v>
      </c>
    </row>
    <row r="6173" spans="1:23" x14ac:dyDescent="0.25">
      <c r="A6173" s="54" t="s">
        <v>317</v>
      </c>
      <c r="B6173" s="54" t="s">
        <v>432</v>
      </c>
      <c r="C6173" s="54" t="s">
        <v>263</v>
      </c>
      <c r="D6173" s="54" t="s">
        <v>429</v>
      </c>
      <c r="E6173" s="54" t="s">
        <v>21430</v>
      </c>
      <c r="F6173" s="71">
        <v>44599</v>
      </c>
      <c r="G6173" s="72">
        <v>2400.61</v>
      </c>
      <c r="H6173" s="72">
        <v>204171.88</v>
      </c>
      <c r="I6173" s="54" t="s">
        <v>265</v>
      </c>
      <c r="J6173" s="54" t="s">
        <v>21431</v>
      </c>
      <c r="K6173" s="54" t="s">
        <v>21432</v>
      </c>
      <c r="L6173" s="54" t="s">
        <v>21433</v>
      </c>
      <c r="M6173" s="54" t="s">
        <v>21430</v>
      </c>
      <c r="N6173" s="54" t="s">
        <v>256</v>
      </c>
      <c r="O6173" s="54" t="s">
        <v>256</v>
      </c>
      <c r="P6173" s="54" t="s">
        <v>294</v>
      </c>
      <c r="Q6173" s="54" t="s">
        <v>256</v>
      </c>
      <c r="R6173" s="54" t="s">
        <v>431</v>
      </c>
      <c r="S6173" s="71"/>
      <c r="T6173" s="54" t="s">
        <v>256</v>
      </c>
      <c r="U6173" s="71">
        <v>44599</v>
      </c>
      <c r="V6173" s="54" t="s">
        <v>256</v>
      </c>
      <c r="W6173" t="str">
        <f t="shared" si="96"/>
        <v>Feb-22</v>
      </c>
    </row>
    <row r="6174" spans="1:23" x14ac:dyDescent="0.25">
      <c r="A6174" s="54" t="s">
        <v>317</v>
      </c>
      <c r="B6174" s="54" t="s">
        <v>432</v>
      </c>
      <c r="C6174" s="54" t="s">
        <v>263</v>
      </c>
      <c r="D6174" s="54" t="s">
        <v>429</v>
      </c>
      <c r="E6174" s="54" t="s">
        <v>21434</v>
      </c>
      <c r="F6174" s="71">
        <v>44599</v>
      </c>
      <c r="G6174" s="72">
        <v>129.6</v>
      </c>
      <c r="H6174" s="72">
        <v>11022.48</v>
      </c>
      <c r="I6174" s="54" t="s">
        <v>265</v>
      </c>
      <c r="J6174" s="54" t="s">
        <v>21435</v>
      </c>
      <c r="K6174" s="54" t="s">
        <v>21436</v>
      </c>
      <c r="L6174" s="54" t="s">
        <v>21437</v>
      </c>
      <c r="M6174" s="54" t="s">
        <v>21434</v>
      </c>
      <c r="N6174" s="54" t="s">
        <v>256</v>
      </c>
      <c r="O6174" s="54" t="s">
        <v>256</v>
      </c>
      <c r="P6174" s="54" t="s">
        <v>522</v>
      </c>
      <c r="Q6174" s="54" t="s">
        <v>256</v>
      </c>
      <c r="R6174" s="54" t="s">
        <v>431</v>
      </c>
      <c r="S6174" s="71"/>
      <c r="T6174" s="54" t="s">
        <v>256</v>
      </c>
      <c r="U6174" s="71">
        <v>44599</v>
      </c>
      <c r="V6174" s="54" t="s">
        <v>256</v>
      </c>
      <c r="W6174" t="str">
        <f t="shared" si="96"/>
        <v>Feb-22</v>
      </c>
    </row>
    <row r="6175" spans="1:23" x14ac:dyDescent="0.25">
      <c r="A6175" s="54" t="s">
        <v>317</v>
      </c>
      <c r="B6175" s="54" t="s">
        <v>432</v>
      </c>
      <c r="C6175" s="54" t="s">
        <v>263</v>
      </c>
      <c r="D6175" s="54" t="s">
        <v>429</v>
      </c>
      <c r="E6175" s="54" t="s">
        <v>21438</v>
      </c>
      <c r="F6175" s="71">
        <v>44599</v>
      </c>
      <c r="G6175" s="72">
        <v>66.5</v>
      </c>
      <c r="H6175" s="72">
        <v>5655.83</v>
      </c>
      <c r="I6175" s="54" t="s">
        <v>265</v>
      </c>
      <c r="J6175" s="54" t="s">
        <v>21439</v>
      </c>
      <c r="K6175" s="54" t="s">
        <v>21440</v>
      </c>
      <c r="L6175" s="54" t="s">
        <v>21441</v>
      </c>
      <c r="M6175" s="54" t="s">
        <v>21438</v>
      </c>
      <c r="N6175" s="54" t="s">
        <v>256</v>
      </c>
      <c r="O6175" s="54" t="s">
        <v>256</v>
      </c>
      <c r="P6175" s="54" t="s">
        <v>267</v>
      </c>
      <c r="Q6175" s="54" t="s">
        <v>256</v>
      </c>
      <c r="R6175" s="54" t="s">
        <v>431</v>
      </c>
      <c r="S6175" s="71"/>
      <c r="T6175" s="54" t="s">
        <v>256</v>
      </c>
      <c r="U6175" s="71">
        <v>44599</v>
      </c>
      <c r="V6175" s="54" t="s">
        <v>256</v>
      </c>
      <c r="W6175" t="str">
        <f t="shared" si="96"/>
        <v>Feb-22</v>
      </c>
    </row>
    <row r="6176" spans="1:23" x14ac:dyDescent="0.25">
      <c r="A6176" s="54" t="s">
        <v>317</v>
      </c>
      <c r="B6176" s="54" t="s">
        <v>432</v>
      </c>
      <c r="C6176" s="54" t="s">
        <v>263</v>
      </c>
      <c r="D6176" s="54" t="s">
        <v>429</v>
      </c>
      <c r="E6176" s="54" t="s">
        <v>21442</v>
      </c>
      <c r="F6176" s="71">
        <v>44598</v>
      </c>
      <c r="G6176" s="72">
        <v>4.75</v>
      </c>
      <c r="H6176" s="72">
        <v>403.99</v>
      </c>
      <c r="I6176" s="54" t="s">
        <v>265</v>
      </c>
      <c r="J6176" s="54" t="s">
        <v>21443</v>
      </c>
      <c r="K6176" s="54" t="s">
        <v>21444</v>
      </c>
      <c r="L6176" s="54" t="s">
        <v>21445</v>
      </c>
      <c r="M6176" s="54" t="s">
        <v>21442</v>
      </c>
      <c r="N6176" s="54" t="s">
        <v>256</v>
      </c>
      <c r="O6176" s="54" t="s">
        <v>256</v>
      </c>
      <c r="P6176" s="54" t="s">
        <v>275</v>
      </c>
      <c r="Q6176" s="54" t="s">
        <v>256</v>
      </c>
      <c r="R6176" s="54" t="s">
        <v>431</v>
      </c>
      <c r="S6176" s="71"/>
      <c r="T6176" s="54" t="s">
        <v>256</v>
      </c>
      <c r="U6176" s="71">
        <v>44598</v>
      </c>
      <c r="V6176" s="54" t="s">
        <v>256</v>
      </c>
      <c r="W6176" t="str">
        <f t="shared" si="96"/>
        <v>Feb-22</v>
      </c>
    </row>
    <row r="6177" spans="1:23" x14ac:dyDescent="0.25">
      <c r="A6177" s="54" t="s">
        <v>317</v>
      </c>
      <c r="B6177" s="54" t="s">
        <v>432</v>
      </c>
      <c r="C6177" s="54" t="s">
        <v>263</v>
      </c>
      <c r="D6177" s="54" t="s">
        <v>429</v>
      </c>
      <c r="E6177" s="54" t="s">
        <v>21446</v>
      </c>
      <c r="F6177" s="71">
        <v>44595</v>
      </c>
      <c r="G6177" s="72">
        <v>1208.6400000000001</v>
      </c>
      <c r="H6177" s="72">
        <v>102794.83</v>
      </c>
      <c r="I6177" s="54" t="s">
        <v>265</v>
      </c>
      <c r="J6177" s="54" t="s">
        <v>21447</v>
      </c>
      <c r="K6177" s="54" t="s">
        <v>20302</v>
      </c>
      <c r="L6177" s="54" t="s">
        <v>21448</v>
      </c>
      <c r="M6177" s="54" t="s">
        <v>21446</v>
      </c>
      <c r="N6177" s="54" t="s">
        <v>256</v>
      </c>
      <c r="O6177" s="54" t="s">
        <v>256</v>
      </c>
      <c r="P6177" s="54" t="s">
        <v>444</v>
      </c>
      <c r="Q6177" s="54" t="s">
        <v>256</v>
      </c>
      <c r="R6177" s="54" t="s">
        <v>431</v>
      </c>
      <c r="S6177" s="71"/>
      <c r="T6177" s="54" t="s">
        <v>256</v>
      </c>
      <c r="U6177" s="71">
        <v>44595</v>
      </c>
      <c r="V6177" s="54" t="s">
        <v>256</v>
      </c>
      <c r="W6177" t="str">
        <f t="shared" si="96"/>
        <v>Feb-22</v>
      </c>
    </row>
    <row r="6178" spans="1:23" x14ac:dyDescent="0.25">
      <c r="A6178" s="54" t="s">
        <v>317</v>
      </c>
      <c r="B6178" s="54" t="s">
        <v>432</v>
      </c>
      <c r="C6178" s="54" t="s">
        <v>263</v>
      </c>
      <c r="D6178" s="54" t="s">
        <v>429</v>
      </c>
      <c r="E6178" s="54" t="s">
        <v>21449</v>
      </c>
      <c r="F6178" s="71">
        <v>44599</v>
      </c>
      <c r="G6178" s="72">
        <v>21</v>
      </c>
      <c r="H6178" s="72">
        <v>1786.05</v>
      </c>
      <c r="I6178" s="54" t="s">
        <v>265</v>
      </c>
      <c r="J6178" s="54" t="s">
        <v>21450</v>
      </c>
      <c r="K6178" s="54" t="s">
        <v>21451</v>
      </c>
      <c r="L6178" s="54" t="s">
        <v>21452</v>
      </c>
      <c r="M6178" s="54" t="s">
        <v>21449</v>
      </c>
      <c r="N6178" s="54" t="s">
        <v>256</v>
      </c>
      <c r="O6178" s="54" t="s">
        <v>256</v>
      </c>
      <c r="P6178" s="54" t="s">
        <v>522</v>
      </c>
      <c r="Q6178" s="54" t="s">
        <v>256</v>
      </c>
      <c r="R6178" s="54" t="s">
        <v>431</v>
      </c>
      <c r="S6178" s="71"/>
      <c r="T6178" s="54" t="s">
        <v>256</v>
      </c>
      <c r="U6178" s="71">
        <v>44599</v>
      </c>
      <c r="V6178" s="54" t="s">
        <v>256</v>
      </c>
      <c r="W6178" t="str">
        <f t="shared" si="96"/>
        <v>Feb-22</v>
      </c>
    </row>
    <row r="6179" spans="1:23" x14ac:dyDescent="0.25">
      <c r="A6179" s="54" t="s">
        <v>317</v>
      </c>
      <c r="B6179" s="54" t="s">
        <v>432</v>
      </c>
      <c r="C6179" s="54" t="s">
        <v>263</v>
      </c>
      <c r="D6179" s="54" t="s">
        <v>429</v>
      </c>
      <c r="E6179" s="54" t="s">
        <v>21453</v>
      </c>
      <c r="F6179" s="71">
        <v>44597</v>
      </c>
      <c r="G6179" s="72">
        <v>1031.55</v>
      </c>
      <c r="H6179" s="72">
        <v>87733.33</v>
      </c>
      <c r="I6179" s="54" t="s">
        <v>265</v>
      </c>
      <c r="J6179" s="54" t="s">
        <v>21454</v>
      </c>
      <c r="K6179" s="54" t="s">
        <v>18727</v>
      </c>
      <c r="L6179" s="54" t="s">
        <v>21455</v>
      </c>
      <c r="M6179" s="54" t="s">
        <v>21453</v>
      </c>
      <c r="N6179" s="54" t="s">
        <v>256</v>
      </c>
      <c r="O6179" s="54" t="s">
        <v>256</v>
      </c>
      <c r="P6179" s="54" t="s">
        <v>445</v>
      </c>
      <c r="Q6179" s="54" t="s">
        <v>256</v>
      </c>
      <c r="R6179" s="54" t="s">
        <v>431</v>
      </c>
      <c r="S6179" s="71"/>
      <c r="T6179" s="54" t="s">
        <v>256</v>
      </c>
      <c r="U6179" s="71">
        <v>44597</v>
      </c>
      <c r="V6179" s="54" t="s">
        <v>256</v>
      </c>
      <c r="W6179" t="str">
        <f t="shared" si="96"/>
        <v>Feb-22</v>
      </c>
    </row>
    <row r="6180" spans="1:23" x14ac:dyDescent="0.25">
      <c r="A6180" s="54" t="s">
        <v>317</v>
      </c>
      <c r="B6180" s="54" t="s">
        <v>432</v>
      </c>
      <c r="C6180" s="54" t="s">
        <v>263</v>
      </c>
      <c r="D6180" s="54" t="s">
        <v>429</v>
      </c>
      <c r="E6180" s="54" t="s">
        <v>21456</v>
      </c>
      <c r="F6180" s="71">
        <v>44597</v>
      </c>
      <c r="G6180" s="72">
        <v>177.19</v>
      </c>
      <c r="H6180" s="72">
        <v>15070.01</v>
      </c>
      <c r="I6180" s="54" t="s">
        <v>265</v>
      </c>
      <c r="J6180" s="54" t="s">
        <v>21457</v>
      </c>
      <c r="K6180" s="54" t="s">
        <v>21458</v>
      </c>
      <c r="L6180" s="54" t="s">
        <v>21459</v>
      </c>
      <c r="M6180" s="54" t="s">
        <v>21456</v>
      </c>
      <c r="N6180" s="54" t="s">
        <v>256</v>
      </c>
      <c r="O6180" s="54" t="s">
        <v>256</v>
      </c>
      <c r="P6180" s="54" t="s">
        <v>445</v>
      </c>
      <c r="Q6180" s="54" t="s">
        <v>256</v>
      </c>
      <c r="R6180" s="54" t="s">
        <v>431</v>
      </c>
      <c r="S6180" s="71"/>
      <c r="T6180" s="54" t="s">
        <v>256</v>
      </c>
      <c r="U6180" s="71">
        <v>44597</v>
      </c>
      <c r="V6180" s="54" t="s">
        <v>256</v>
      </c>
      <c r="W6180" t="str">
        <f t="shared" si="96"/>
        <v>Feb-22</v>
      </c>
    </row>
    <row r="6181" spans="1:23" x14ac:dyDescent="0.25">
      <c r="A6181" s="54" t="s">
        <v>317</v>
      </c>
      <c r="B6181" s="54" t="s">
        <v>432</v>
      </c>
      <c r="C6181" s="54" t="s">
        <v>263</v>
      </c>
      <c r="D6181" s="54" t="s">
        <v>429</v>
      </c>
      <c r="E6181" s="54" t="s">
        <v>21460</v>
      </c>
      <c r="F6181" s="71">
        <v>44599</v>
      </c>
      <c r="G6181" s="72">
        <v>1519</v>
      </c>
      <c r="H6181" s="72">
        <v>129190.95</v>
      </c>
      <c r="I6181" s="54" t="s">
        <v>265</v>
      </c>
      <c r="J6181" s="54" t="s">
        <v>21461</v>
      </c>
      <c r="K6181" s="54" t="s">
        <v>543</v>
      </c>
      <c r="L6181" s="54" t="s">
        <v>21462</v>
      </c>
      <c r="M6181" s="54" t="s">
        <v>21460</v>
      </c>
      <c r="N6181" s="54" t="s">
        <v>256</v>
      </c>
      <c r="O6181" s="54" t="s">
        <v>256</v>
      </c>
      <c r="P6181" s="54" t="s">
        <v>504</v>
      </c>
      <c r="Q6181" s="54" t="s">
        <v>256</v>
      </c>
      <c r="R6181" s="54" t="s">
        <v>431</v>
      </c>
      <c r="S6181" s="71"/>
      <c r="T6181" s="54" t="s">
        <v>256</v>
      </c>
      <c r="U6181" s="71">
        <v>44599</v>
      </c>
      <c r="V6181" s="54" t="s">
        <v>256</v>
      </c>
      <c r="W6181" t="str">
        <f t="shared" si="96"/>
        <v>Feb-22</v>
      </c>
    </row>
    <row r="6182" spans="1:23" x14ac:dyDescent="0.25">
      <c r="A6182" s="54" t="s">
        <v>317</v>
      </c>
      <c r="B6182" s="54" t="s">
        <v>432</v>
      </c>
      <c r="C6182" s="54" t="s">
        <v>263</v>
      </c>
      <c r="D6182" s="54" t="s">
        <v>429</v>
      </c>
      <c r="E6182" s="54" t="s">
        <v>21463</v>
      </c>
      <c r="F6182" s="71">
        <v>44597</v>
      </c>
      <c r="G6182" s="72">
        <v>1113.45</v>
      </c>
      <c r="H6182" s="72">
        <v>94698.92</v>
      </c>
      <c r="I6182" s="54" t="s">
        <v>265</v>
      </c>
      <c r="J6182" s="54" t="s">
        <v>21464</v>
      </c>
      <c r="K6182" s="54" t="s">
        <v>21465</v>
      </c>
      <c r="L6182" s="54" t="s">
        <v>21466</v>
      </c>
      <c r="M6182" s="54" t="s">
        <v>21463</v>
      </c>
      <c r="N6182" s="54" t="s">
        <v>256</v>
      </c>
      <c r="O6182" s="54" t="s">
        <v>256</v>
      </c>
      <c r="P6182" s="54" t="s">
        <v>445</v>
      </c>
      <c r="Q6182" s="54" t="s">
        <v>256</v>
      </c>
      <c r="R6182" s="54" t="s">
        <v>431</v>
      </c>
      <c r="S6182" s="71"/>
      <c r="T6182" s="54" t="s">
        <v>256</v>
      </c>
      <c r="U6182" s="71">
        <v>44597</v>
      </c>
      <c r="V6182" s="54" t="s">
        <v>256</v>
      </c>
      <c r="W6182" t="str">
        <f t="shared" si="96"/>
        <v>Feb-22</v>
      </c>
    </row>
    <row r="6183" spans="1:23" x14ac:dyDescent="0.25">
      <c r="A6183" s="54" t="s">
        <v>317</v>
      </c>
      <c r="B6183" s="54" t="s">
        <v>432</v>
      </c>
      <c r="C6183" s="54" t="s">
        <v>263</v>
      </c>
      <c r="D6183" s="54" t="s">
        <v>429</v>
      </c>
      <c r="E6183" s="54" t="s">
        <v>21467</v>
      </c>
      <c r="F6183" s="71">
        <v>44599</v>
      </c>
      <c r="G6183" s="72">
        <v>227.5</v>
      </c>
      <c r="H6183" s="72">
        <v>19348.88</v>
      </c>
      <c r="I6183" s="54" t="s">
        <v>265</v>
      </c>
      <c r="J6183" s="54" t="s">
        <v>21468</v>
      </c>
      <c r="K6183" s="54" t="s">
        <v>21469</v>
      </c>
      <c r="L6183" s="54" t="s">
        <v>21470</v>
      </c>
      <c r="M6183" s="54" t="s">
        <v>21467</v>
      </c>
      <c r="N6183" s="54" t="s">
        <v>256</v>
      </c>
      <c r="O6183" s="54" t="s">
        <v>256</v>
      </c>
      <c r="P6183" s="54" t="s">
        <v>522</v>
      </c>
      <c r="Q6183" s="54" t="s">
        <v>256</v>
      </c>
      <c r="R6183" s="54" t="s">
        <v>431</v>
      </c>
      <c r="S6183" s="71"/>
      <c r="T6183" s="54" t="s">
        <v>256</v>
      </c>
      <c r="U6183" s="71">
        <v>44599</v>
      </c>
      <c r="V6183" s="54" t="s">
        <v>256</v>
      </c>
      <c r="W6183" t="str">
        <f t="shared" si="96"/>
        <v>Feb-22</v>
      </c>
    </row>
    <row r="6184" spans="1:23" x14ac:dyDescent="0.25">
      <c r="A6184" s="54" t="s">
        <v>317</v>
      </c>
      <c r="B6184" s="54" t="s">
        <v>432</v>
      </c>
      <c r="C6184" s="54" t="s">
        <v>263</v>
      </c>
      <c r="D6184" s="54" t="s">
        <v>429</v>
      </c>
      <c r="E6184" s="54" t="s">
        <v>21471</v>
      </c>
      <c r="F6184" s="71">
        <v>44599</v>
      </c>
      <c r="G6184" s="72">
        <v>122.4</v>
      </c>
      <c r="H6184" s="72">
        <v>10410.120000000001</v>
      </c>
      <c r="I6184" s="54" t="s">
        <v>265</v>
      </c>
      <c r="J6184" s="54" t="s">
        <v>21472</v>
      </c>
      <c r="K6184" s="54" t="s">
        <v>21473</v>
      </c>
      <c r="L6184" s="54" t="s">
        <v>21474</v>
      </c>
      <c r="M6184" s="54" t="s">
        <v>21471</v>
      </c>
      <c r="N6184" s="54" t="s">
        <v>256</v>
      </c>
      <c r="O6184" s="54" t="s">
        <v>256</v>
      </c>
      <c r="P6184" s="54" t="s">
        <v>522</v>
      </c>
      <c r="Q6184" s="54" t="s">
        <v>256</v>
      </c>
      <c r="R6184" s="54" t="s">
        <v>431</v>
      </c>
      <c r="S6184" s="71"/>
      <c r="T6184" s="54" t="s">
        <v>256</v>
      </c>
      <c r="U6184" s="71">
        <v>44599</v>
      </c>
      <c r="V6184" s="54" t="s">
        <v>256</v>
      </c>
      <c r="W6184" t="str">
        <f t="shared" si="96"/>
        <v>Feb-22</v>
      </c>
    </row>
    <row r="6185" spans="1:23" x14ac:dyDescent="0.25">
      <c r="A6185" s="54" t="s">
        <v>317</v>
      </c>
      <c r="B6185" s="54" t="s">
        <v>432</v>
      </c>
      <c r="C6185" s="54" t="s">
        <v>263</v>
      </c>
      <c r="D6185" s="54" t="s">
        <v>429</v>
      </c>
      <c r="E6185" s="54" t="s">
        <v>21475</v>
      </c>
      <c r="F6185" s="71">
        <v>44599</v>
      </c>
      <c r="G6185" s="72">
        <v>75.900000000000006</v>
      </c>
      <c r="H6185" s="72">
        <v>6455.3</v>
      </c>
      <c r="I6185" s="54" t="s">
        <v>265</v>
      </c>
      <c r="J6185" s="54" t="s">
        <v>21476</v>
      </c>
      <c r="K6185" s="54" t="s">
        <v>21477</v>
      </c>
      <c r="L6185" s="54" t="s">
        <v>21478</v>
      </c>
      <c r="M6185" s="54" t="s">
        <v>21475</v>
      </c>
      <c r="N6185" s="54" t="s">
        <v>256</v>
      </c>
      <c r="O6185" s="54" t="s">
        <v>256</v>
      </c>
      <c r="P6185" s="54" t="s">
        <v>522</v>
      </c>
      <c r="Q6185" s="54" t="s">
        <v>256</v>
      </c>
      <c r="R6185" s="54" t="s">
        <v>431</v>
      </c>
      <c r="S6185" s="71"/>
      <c r="T6185" s="54" t="s">
        <v>256</v>
      </c>
      <c r="U6185" s="71">
        <v>44599</v>
      </c>
      <c r="V6185" s="54" t="s">
        <v>256</v>
      </c>
      <c r="W6185" t="str">
        <f t="shared" si="96"/>
        <v>Feb-22</v>
      </c>
    </row>
    <row r="6186" spans="1:23" x14ac:dyDescent="0.25">
      <c r="A6186" s="54" t="s">
        <v>317</v>
      </c>
      <c r="B6186" s="54" t="s">
        <v>432</v>
      </c>
      <c r="C6186" s="54" t="s">
        <v>263</v>
      </c>
      <c r="D6186" s="54" t="s">
        <v>429</v>
      </c>
      <c r="E6186" s="54" t="s">
        <v>21479</v>
      </c>
      <c r="F6186" s="71">
        <v>44595</v>
      </c>
      <c r="G6186" s="72">
        <v>1084.71</v>
      </c>
      <c r="H6186" s="72">
        <v>92254.59</v>
      </c>
      <c r="I6186" s="54" t="s">
        <v>265</v>
      </c>
      <c r="J6186" s="54" t="s">
        <v>21480</v>
      </c>
      <c r="K6186" s="54" t="s">
        <v>21481</v>
      </c>
      <c r="L6186" s="54" t="s">
        <v>21482</v>
      </c>
      <c r="M6186" s="54" t="s">
        <v>21479</v>
      </c>
      <c r="N6186" s="54" t="s">
        <v>256</v>
      </c>
      <c r="O6186" s="54" t="s">
        <v>256</v>
      </c>
      <c r="P6186" s="54" t="s">
        <v>289</v>
      </c>
      <c r="Q6186" s="54" t="s">
        <v>256</v>
      </c>
      <c r="R6186" s="54" t="s">
        <v>431</v>
      </c>
      <c r="S6186" s="71"/>
      <c r="T6186" s="54" t="s">
        <v>256</v>
      </c>
      <c r="U6186" s="71">
        <v>44595</v>
      </c>
      <c r="V6186" s="54" t="s">
        <v>256</v>
      </c>
      <c r="W6186" t="str">
        <f t="shared" si="96"/>
        <v>Feb-22</v>
      </c>
    </row>
    <row r="6187" spans="1:23" x14ac:dyDescent="0.25">
      <c r="A6187" s="54" t="s">
        <v>317</v>
      </c>
      <c r="B6187" s="54" t="s">
        <v>432</v>
      </c>
      <c r="C6187" s="54" t="s">
        <v>263</v>
      </c>
      <c r="D6187" s="54" t="s">
        <v>429</v>
      </c>
      <c r="E6187" s="54" t="s">
        <v>21483</v>
      </c>
      <c r="F6187" s="71">
        <v>44598</v>
      </c>
      <c r="G6187" s="72">
        <v>67.45</v>
      </c>
      <c r="H6187" s="72">
        <v>5736.62</v>
      </c>
      <c r="I6187" s="54" t="s">
        <v>265</v>
      </c>
      <c r="J6187" s="54" t="s">
        <v>21484</v>
      </c>
      <c r="K6187" s="54" t="s">
        <v>21485</v>
      </c>
      <c r="L6187" s="54" t="s">
        <v>21486</v>
      </c>
      <c r="M6187" s="54" t="s">
        <v>21483</v>
      </c>
      <c r="N6187" s="54" t="s">
        <v>256</v>
      </c>
      <c r="O6187" s="54" t="s">
        <v>256</v>
      </c>
      <c r="P6187" s="54" t="s">
        <v>275</v>
      </c>
      <c r="Q6187" s="54" t="s">
        <v>256</v>
      </c>
      <c r="R6187" s="54" t="s">
        <v>431</v>
      </c>
      <c r="S6187" s="71"/>
      <c r="T6187" s="54" t="s">
        <v>256</v>
      </c>
      <c r="U6187" s="71">
        <v>44598</v>
      </c>
      <c r="V6187" s="54" t="s">
        <v>256</v>
      </c>
      <c r="W6187" t="str">
        <f t="shared" si="96"/>
        <v>Feb-22</v>
      </c>
    </row>
    <row r="6188" spans="1:23" x14ac:dyDescent="0.25">
      <c r="A6188" s="54" t="s">
        <v>317</v>
      </c>
      <c r="B6188" s="54" t="s">
        <v>432</v>
      </c>
      <c r="C6188" s="54" t="s">
        <v>263</v>
      </c>
      <c r="D6188" s="54" t="s">
        <v>429</v>
      </c>
      <c r="E6188" s="54" t="s">
        <v>21487</v>
      </c>
      <c r="F6188" s="71">
        <v>44598</v>
      </c>
      <c r="G6188" s="72">
        <v>1172.79</v>
      </c>
      <c r="H6188" s="72">
        <v>99745.79</v>
      </c>
      <c r="I6188" s="54" t="s">
        <v>265</v>
      </c>
      <c r="J6188" s="54" t="s">
        <v>21488</v>
      </c>
      <c r="K6188" s="54" t="s">
        <v>21489</v>
      </c>
      <c r="L6188" s="54" t="s">
        <v>21490</v>
      </c>
      <c r="M6188" s="54" t="s">
        <v>21487</v>
      </c>
      <c r="N6188" s="54" t="s">
        <v>256</v>
      </c>
      <c r="O6188" s="54" t="s">
        <v>256</v>
      </c>
      <c r="P6188" s="54" t="s">
        <v>268</v>
      </c>
      <c r="Q6188" s="54" t="s">
        <v>256</v>
      </c>
      <c r="R6188" s="54" t="s">
        <v>431</v>
      </c>
      <c r="S6188" s="71"/>
      <c r="T6188" s="54" t="s">
        <v>256</v>
      </c>
      <c r="U6188" s="71">
        <v>44598</v>
      </c>
      <c r="V6188" s="54" t="s">
        <v>256</v>
      </c>
      <c r="W6188" t="str">
        <f t="shared" si="96"/>
        <v>Feb-22</v>
      </c>
    </row>
    <row r="6189" spans="1:23" x14ac:dyDescent="0.25">
      <c r="A6189" s="54" t="s">
        <v>317</v>
      </c>
      <c r="B6189" s="54" t="s">
        <v>432</v>
      </c>
      <c r="C6189" s="54" t="s">
        <v>263</v>
      </c>
      <c r="D6189" s="54" t="s">
        <v>429</v>
      </c>
      <c r="E6189" s="54" t="s">
        <v>21491</v>
      </c>
      <c r="F6189" s="71">
        <v>44598</v>
      </c>
      <c r="G6189" s="72">
        <v>89.45</v>
      </c>
      <c r="H6189" s="72">
        <v>7607.72</v>
      </c>
      <c r="I6189" s="54" t="s">
        <v>265</v>
      </c>
      <c r="J6189" s="54" t="s">
        <v>21492</v>
      </c>
      <c r="K6189" s="54" t="s">
        <v>21493</v>
      </c>
      <c r="L6189" s="54" t="s">
        <v>21494</v>
      </c>
      <c r="M6189" s="54" t="s">
        <v>21491</v>
      </c>
      <c r="N6189" s="54" t="s">
        <v>256</v>
      </c>
      <c r="O6189" s="54" t="s">
        <v>256</v>
      </c>
      <c r="P6189" s="54" t="s">
        <v>268</v>
      </c>
      <c r="Q6189" s="54" t="s">
        <v>256</v>
      </c>
      <c r="R6189" s="54" t="s">
        <v>431</v>
      </c>
      <c r="S6189" s="71"/>
      <c r="T6189" s="54" t="s">
        <v>256</v>
      </c>
      <c r="U6189" s="71">
        <v>44598</v>
      </c>
      <c r="V6189" s="54" t="s">
        <v>256</v>
      </c>
      <c r="W6189" t="str">
        <f t="shared" si="96"/>
        <v>Feb-22</v>
      </c>
    </row>
    <row r="6190" spans="1:23" x14ac:dyDescent="0.25">
      <c r="A6190" s="54" t="s">
        <v>317</v>
      </c>
      <c r="B6190" s="54" t="s">
        <v>432</v>
      </c>
      <c r="C6190" s="54" t="s">
        <v>263</v>
      </c>
      <c r="D6190" s="54" t="s">
        <v>429</v>
      </c>
      <c r="E6190" s="54" t="s">
        <v>21495</v>
      </c>
      <c r="F6190" s="71">
        <v>44599</v>
      </c>
      <c r="G6190" s="72">
        <v>2310.5</v>
      </c>
      <c r="H6190" s="72">
        <v>196508.03</v>
      </c>
      <c r="I6190" s="54" t="s">
        <v>265</v>
      </c>
      <c r="J6190" s="54" t="s">
        <v>21496</v>
      </c>
      <c r="K6190" s="54" t="s">
        <v>21497</v>
      </c>
      <c r="L6190" s="54" t="s">
        <v>21498</v>
      </c>
      <c r="M6190" s="54" t="s">
        <v>21495</v>
      </c>
      <c r="N6190" s="54" t="s">
        <v>256</v>
      </c>
      <c r="O6190" s="54" t="s">
        <v>256</v>
      </c>
      <c r="P6190" s="54" t="s">
        <v>522</v>
      </c>
      <c r="Q6190" s="54" t="s">
        <v>256</v>
      </c>
      <c r="R6190" s="54" t="s">
        <v>431</v>
      </c>
      <c r="S6190" s="71"/>
      <c r="T6190" s="54" t="s">
        <v>256</v>
      </c>
      <c r="U6190" s="71">
        <v>44599</v>
      </c>
      <c r="V6190" s="54" t="s">
        <v>256</v>
      </c>
      <c r="W6190" t="str">
        <f t="shared" si="96"/>
        <v>Feb-22</v>
      </c>
    </row>
    <row r="6191" spans="1:23" x14ac:dyDescent="0.25">
      <c r="A6191" s="54" t="s">
        <v>317</v>
      </c>
      <c r="B6191" s="54" t="s">
        <v>432</v>
      </c>
      <c r="C6191" s="54" t="s">
        <v>263</v>
      </c>
      <c r="D6191" s="54" t="s">
        <v>429</v>
      </c>
      <c r="E6191" s="54" t="s">
        <v>21499</v>
      </c>
      <c r="F6191" s="71">
        <v>44597</v>
      </c>
      <c r="G6191" s="72">
        <v>1522.95</v>
      </c>
      <c r="H6191" s="72">
        <v>129526.9</v>
      </c>
      <c r="I6191" s="54" t="s">
        <v>265</v>
      </c>
      <c r="J6191" s="54" t="s">
        <v>21500</v>
      </c>
      <c r="K6191" s="54" t="s">
        <v>18730</v>
      </c>
      <c r="L6191" s="54" t="s">
        <v>21501</v>
      </c>
      <c r="M6191" s="54" t="s">
        <v>21499</v>
      </c>
      <c r="N6191" s="54" t="s">
        <v>256</v>
      </c>
      <c r="O6191" s="54" t="s">
        <v>256</v>
      </c>
      <c r="P6191" s="54" t="s">
        <v>445</v>
      </c>
      <c r="Q6191" s="54" t="s">
        <v>256</v>
      </c>
      <c r="R6191" s="54" t="s">
        <v>431</v>
      </c>
      <c r="S6191" s="71"/>
      <c r="T6191" s="54" t="s">
        <v>256</v>
      </c>
      <c r="U6191" s="71">
        <v>44597</v>
      </c>
      <c r="V6191" s="54" t="s">
        <v>256</v>
      </c>
      <c r="W6191" t="str">
        <f t="shared" si="96"/>
        <v>Feb-22</v>
      </c>
    </row>
    <row r="6192" spans="1:23" x14ac:dyDescent="0.25">
      <c r="A6192" s="54" t="s">
        <v>317</v>
      </c>
      <c r="B6192" s="54" t="s">
        <v>432</v>
      </c>
      <c r="C6192" s="54" t="s">
        <v>263</v>
      </c>
      <c r="D6192" s="54" t="s">
        <v>429</v>
      </c>
      <c r="E6192" s="54" t="s">
        <v>21502</v>
      </c>
      <c r="F6192" s="71">
        <v>44599</v>
      </c>
      <c r="G6192" s="72">
        <v>2174.58</v>
      </c>
      <c r="H6192" s="72">
        <v>184948.03</v>
      </c>
      <c r="I6192" s="54" t="s">
        <v>265</v>
      </c>
      <c r="J6192" s="54" t="s">
        <v>21503</v>
      </c>
      <c r="K6192" s="54" t="s">
        <v>21504</v>
      </c>
      <c r="L6192" s="54" t="s">
        <v>21505</v>
      </c>
      <c r="M6192" s="54" t="s">
        <v>21502</v>
      </c>
      <c r="N6192" s="54" t="s">
        <v>256</v>
      </c>
      <c r="O6192" s="54" t="s">
        <v>256</v>
      </c>
      <c r="P6192" s="54" t="s">
        <v>454</v>
      </c>
      <c r="Q6192" s="54" t="s">
        <v>256</v>
      </c>
      <c r="R6192" s="54" t="s">
        <v>431</v>
      </c>
      <c r="S6192" s="71"/>
      <c r="T6192" s="54" t="s">
        <v>256</v>
      </c>
      <c r="U6192" s="71">
        <v>44599</v>
      </c>
      <c r="V6192" s="54" t="s">
        <v>256</v>
      </c>
      <c r="W6192" t="str">
        <f t="shared" si="96"/>
        <v>Feb-22</v>
      </c>
    </row>
    <row r="6193" spans="1:23" x14ac:dyDescent="0.25">
      <c r="A6193" s="54" t="s">
        <v>317</v>
      </c>
      <c r="B6193" s="54" t="s">
        <v>432</v>
      </c>
      <c r="C6193" s="54" t="s">
        <v>263</v>
      </c>
      <c r="D6193" s="54" t="s">
        <v>429</v>
      </c>
      <c r="E6193" s="54" t="s">
        <v>21506</v>
      </c>
      <c r="F6193" s="71">
        <v>44595</v>
      </c>
      <c r="G6193" s="72">
        <v>233.55</v>
      </c>
      <c r="H6193" s="72">
        <v>19863.43</v>
      </c>
      <c r="I6193" s="54" t="s">
        <v>265</v>
      </c>
      <c r="J6193" s="54" t="s">
        <v>21507</v>
      </c>
      <c r="K6193" s="54" t="s">
        <v>21508</v>
      </c>
      <c r="L6193" s="54" t="s">
        <v>21509</v>
      </c>
      <c r="M6193" s="54" t="s">
        <v>21506</v>
      </c>
      <c r="N6193" s="54" t="s">
        <v>256</v>
      </c>
      <c r="O6193" s="54" t="s">
        <v>256</v>
      </c>
      <c r="P6193" s="54" t="s">
        <v>454</v>
      </c>
      <c r="Q6193" s="54" t="s">
        <v>256</v>
      </c>
      <c r="R6193" s="54" t="s">
        <v>431</v>
      </c>
      <c r="S6193" s="71"/>
      <c r="T6193" s="54" t="s">
        <v>256</v>
      </c>
      <c r="U6193" s="71">
        <v>44595</v>
      </c>
      <c r="V6193" s="54" t="s">
        <v>256</v>
      </c>
      <c r="W6193" t="str">
        <f t="shared" si="96"/>
        <v>Feb-22</v>
      </c>
    </row>
    <row r="6194" spans="1:23" x14ac:dyDescent="0.25">
      <c r="A6194" s="54" t="s">
        <v>317</v>
      </c>
      <c r="B6194" s="54" t="s">
        <v>432</v>
      </c>
      <c r="C6194" s="54" t="s">
        <v>263</v>
      </c>
      <c r="D6194" s="54" t="s">
        <v>429</v>
      </c>
      <c r="E6194" s="54" t="s">
        <v>21510</v>
      </c>
      <c r="F6194" s="71">
        <v>44598</v>
      </c>
      <c r="G6194" s="72">
        <v>1205.82</v>
      </c>
      <c r="H6194" s="72">
        <v>102554.99</v>
      </c>
      <c r="I6194" s="54" t="s">
        <v>265</v>
      </c>
      <c r="J6194" s="54" t="s">
        <v>21511</v>
      </c>
      <c r="K6194" s="54" t="s">
        <v>21512</v>
      </c>
      <c r="L6194" s="54" t="s">
        <v>21513</v>
      </c>
      <c r="M6194" s="54" t="s">
        <v>21510</v>
      </c>
      <c r="N6194" s="54" t="s">
        <v>256</v>
      </c>
      <c r="O6194" s="54" t="s">
        <v>256</v>
      </c>
      <c r="P6194" s="54" t="s">
        <v>275</v>
      </c>
      <c r="Q6194" s="54" t="s">
        <v>256</v>
      </c>
      <c r="R6194" s="54" t="s">
        <v>431</v>
      </c>
      <c r="S6194" s="71"/>
      <c r="T6194" s="54" t="s">
        <v>256</v>
      </c>
      <c r="U6194" s="71">
        <v>44598</v>
      </c>
      <c r="V6194" s="54" t="s">
        <v>256</v>
      </c>
      <c r="W6194" t="str">
        <f t="shared" si="96"/>
        <v>Feb-22</v>
      </c>
    </row>
    <row r="6195" spans="1:23" x14ac:dyDescent="0.25">
      <c r="A6195" s="54" t="s">
        <v>317</v>
      </c>
      <c r="B6195" s="54" t="s">
        <v>432</v>
      </c>
      <c r="C6195" s="54" t="s">
        <v>441</v>
      </c>
      <c r="D6195" s="54" t="s">
        <v>429</v>
      </c>
      <c r="E6195" s="54" t="s">
        <v>21514</v>
      </c>
      <c r="F6195" s="71">
        <v>44602</v>
      </c>
      <c r="G6195" s="72">
        <v>3.82</v>
      </c>
      <c r="H6195" s="72">
        <v>324.89</v>
      </c>
      <c r="I6195" s="54" t="s">
        <v>265</v>
      </c>
      <c r="J6195" s="54" t="s">
        <v>21515</v>
      </c>
      <c r="K6195" s="54" t="s">
        <v>21516</v>
      </c>
      <c r="L6195" s="54" t="s">
        <v>21517</v>
      </c>
      <c r="M6195" s="54" t="s">
        <v>21514</v>
      </c>
      <c r="N6195" s="54" t="s">
        <v>256</v>
      </c>
      <c r="O6195" s="54" t="s">
        <v>256</v>
      </c>
      <c r="P6195" s="54" t="s">
        <v>444</v>
      </c>
      <c r="Q6195" s="54" t="s">
        <v>256</v>
      </c>
      <c r="R6195" s="54" t="s">
        <v>431</v>
      </c>
      <c r="S6195" s="71"/>
      <c r="T6195" s="54" t="s">
        <v>256</v>
      </c>
      <c r="U6195" s="71">
        <v>44602</v>
      </c>
      <c r="V6195" s="54" t="s">
        <v>256</v>
      </c>
      <c r="W6195" t="str">
        <f t="shared" si="96"/>
        <v>Feb-22</v>
      </c>
    </row>
    <row r="6196" spans="1:23" x14ac:dyDescent="0.25">
      <c r="A6196" s="54" t="s">
        <v>317</v>
      </c>
      <c r="B6196" s="54" t="s">
        <v>428</v>
      </c>
      <c r="C6196" s="54" t="s">
        <v>263</v>
      </c>
      <c r="D6196" s="54" t="s">
        <v>429</v>
      </c>
      <c r="E6196" s="54" t="s">
        <v>21518</v>
      </c>
      <c r="F6196" s="71">
        <v>44629</v>
      </c>
      <c r="G6196" s="72">
        <v>3295.85</v>
      </c>
      <c r="H6196" s="72">
        <v>280312.03999999998</v>
      </c>
      <c r="I6196" s="54" t="s">
        <v>265</v>
      </c>
      <c r="J6196" s="54" t="s">
        <v>21519</v>
      </c>
      <c r="K6196" s="54" t="s">
        <v>21520</v>
      </c>
      <c r="L6196" s="54" t="s">
        <v>21521</v>
      </c>
      <c r="M6196" s="54" t="s">
        <v>21518</v>
      </c>
      <c r="N6196" s="54" t="s">
        <v>256</v>
      </c>
      <c r="O6196" s="54" t="s">
        <v>256</v>
      </c>
      <c r="P6196" s="54" t="s">
        <v>453</v>
      </c>
      <c r="Q6196" s="54" t="s">
        <v>256</v>
      </c>
      <c r="R6196" s="54" t="s">
        <v>431</v>
      </c>
      <c r="S6196" s="71"/>
      <c r="T6196" s="54" t="s">
        <v>256</v>
      </c>
      <c r="U6196" s="71">
        <v>44629</v>
      </c>
      <c r="V6196" s="54" t="s">
        <v>256</v>
      </c>
      <c r="W6196" t="str">
        <f t="shared" si="96"/>
        <v>Mar-22</v>
      </c>
    </row>
    <row r="6197" spans="1:23" x14ac:dyDescent="0.25">
      <c r="A6197" s="54" t="s">
        <v>318</v>
      </c>
      <c r="B6197" s="54" t="s">
        <v>428</v>
      </c>
      <c r="C6197" s="54" t="s">
        <v>263</v>
      </c>
      <c r="D6197" s="54" t="s">
        <v>429</v>
      </c>
      <c r="E6197" s="54" t="s">
        <v>21522</v>
      </c>
      <c r="F6197" s="71">
        <v>44625</v>
      </c>
      <c r="G6197" s="72">
        <v>1235.52</v>
      </c>
      <c r="H6197" s="72">
        <v>105080.98</v>
      </c>
      <c r="I6197" s="54" t="s">
        <v>265</v>
      </c>
      <c r="J6197" s="54" t="s">
        <v>21523</v>
      </c>
      <c r="K6197" s="54" t="s">
        <v>21524</v>
      </c>
      <c r="L6197" s="54" t="s">
        <v>21525</v>
      </c>
      <c r="M6197" s="54" t="s">
        <v>21522</v>
      </c>
      <c r="N6197" s="54" t="s">
        <v>256</v>
      </c>
      <c r="O6197" s="54" t="s">
        <v>256</v>
      </c>
      <c r="P6197" s="54" t="s">
        <v>271</v>
      </c>
      <c r="Q6197" s="54" t="s">
        <v>256</v>
      </c>
      <c r="R6197" s="54" t="s">
        <v>431</v>
      </c>
      <c r="S6197" s="71"/>
      <c r="T6197" s="54" t="s">
        <v>256</v>
      </c>
      <c r="U6197" s="71">
        <v>44625</v>
      </c>
      <c r="V6197" s="54" t="s">
        <v>443</v>
      </c>
      <c r="W6197" t="str">
        <f t="shared" si="96"/>
        <v>Mar-22</v>
      </c>
    </row>
    <row r="6198" spans="1:23" x14ac:dyDescent="0.25">
      <c r="A6198" s="54" t="s">
        <v>318</v>
      </c>
      <c r="B6198" s="54" t="s">
        <v>428</v>
      </c>
      <c r="C6198" s="54" t="s">
        <v>263</v>
      </c>
      <c r="D6198" s="54" t="s">
        <v>429</v>
      </c>
      <c r="E6198" s="54" t="s">
        <v>21526</v>
      </c>
      <c r="F6198" s="71">
        <v>44628</v>
      </c>
      <c r="G6198" s="72">
        <v>25285.65</v>
      </c>
      <c r="H6198" s="72">
        <v>2150544.5299999998</v>
      </c>
      <c r="I6198" s="54" t="s">
        <v>265</v>
      </c>
      <c r="J6198" s="54" t="s">
        <v>21523</v>
      </c>
      <c r="K6198" s="54" t="s">
        <v>21527</v>
      </c>
      <c r="L6198" s="54" t="s">
        <v>21528</v>
      </c>
      <c r="M6198" s="54" t="s">
        <v>21526</v>
      </c>
      <c r="N6198" s="54" t="s">
        <v>256</v>
      </c>
      <c r="O6198" s="54" t="s">
        <v>256</v>
      </c>
      <c r="P6198" s="54" t="s">
        <v>12795</v>
      </c>
      <c r="Q6198" s="54" t="s">
        <v>256</v>
      </c>
      <c r="R6198" s="54" t="s">
        <v>431</v>
      </c>
      <c r="S6198" s="71"/>
      <c r="T6198" s="54" t="s">
        <v>256</v>
      </c>
      <c r="U6198" s="71">
        <v>44628</v>
      </c>
      <c r="V6198" s="54" t="s">
        <v>256</v>
      </c>
      <c r="W6198" t="str">
        <f t="shared" si="96"/>
        <v>Mar-22</v>
      </c>
    </row>
    <row r="6199" spans="1:23" x14ac:dyDescent="0.25">
      <c r="A6199" s="54" t="s">
        <v>317</v>
      </c>
      <c r="B6199" s="54" t="s">
        <v>428</v>
      </c>
      <c r="C6199" s="54" t="s">
        <v>263</v>
      </c>
      <c r="D6199" s="54" t="s">
        <v>429</v>
      </c>
      <c r="E6199" s="54" t="s">
        <v>21529</v>
      </c>
      <c r="F6199" s="71">
        <v>44640</v>
      </c>
      <c r="G6199" s="72">
        <v>45.5</v>
      </c>
      <c r="H6199" s="72">
        <v>3869.78</v>
      </c>
      <c r="I6199" s="54" t="s">
        <v>265</v>
      </c>
      <c r="J6199" s="54" t="s">
        <v>21523</v>
      </c>
      <c r="K6199" s="54" t="s">
        <v>21530</v>
      </c>
      <c r="L6199" s="54" t="s">
        <v>21531</v>
      </c>
      <c r="M6199" s="54" t="s">
        <v>21529</v>
      </c>
      <c r="N6199" s="54" t="s">
        <v>256</v>
      </c>
      <c r="O6199" s="54" t="s">
        <v>256</v>
      </c>
      <c r="P6199" s="54" t="s">
        <v>275</v>
      </c>
      <c r="Q6199" s="54" t="s">
        <v>256</v>
      </c>
      <c r="R6199" s="54" t="s">
        <v>431</v>
      </c>
      <c r="S6199" s="71"/>
      <c r="T6199" s="54" t="s">
        <v>256</v>
      </c>
      <c r="U6199" s="71">
        <v>44640</v>
      </c>
      <c r="V6199" s="54" t="s">
        <v>256</v>
      </c>
      <c r="W6199" t="str">
        <f t="shared" si="96"/>
        <v>Mar-22</v>
      </c>
    </row>
    <row r="6200" spans="1:23" x14ac:dyDescent="0.25">
      <c r="A6200" s="54" t="s">
        <v>317</v>
      </c>
      <c r="B6200" s="54" t="s">
        <v>428</v>
      </c>
      <c r="C6200" s="54" t="s">
        <v>263</v>
      </c>
      <c r="D6200" s="54" t="s">
        <v>429</v>
      </c>
      <c r="E6200" s="54" t="s">
        <v>21532</v>
      </c>
      <c r="F6200" s="71">
        <v>44625</v>
      </c>
      <c r="G6200" s="72">
        <v>7767.17</v>
      </c>
      <c r="H6200" s="72">
        <v>660597.81000000006</v>
      </c>
      <c r="I6200" s="54" t="s">
        <v>265</v>
      </c>
      <c r="J6200" s="54" t="s">
        <v>21523</v>
      </c>
      <c r="K6200" s="54" t="s">
        <v>21524</v>
      </c>
      <c r="L6200" s="54" t="s">
        <v>21533</v>
      </c>
      <c r="M6200" s="54" t="s">
        <v>21532</v>
      </c>
      <c r="N6200" s="54" t="s">
        <v>256</v>
      </c>
      <c r="O6200" s="54" t="s">
        <v>256</v>
      </c>
      <c r="P6200" s="54" t="s">
        <v>271</v>
      </c>
      <c r="Q6200" s="54" t="s">
        <v>256</v>
      </c>
      <c r="R6200" s="54" t="s">
        <v>431</v>
      </c>
      <c r="S6200" s="71"/>
      <c r="T6200" s="54" t="s">
        <v>256</v>
      </c>
      <c r="U6200" s="71">
        <v>44625</v>
      </c>
      <c r="V6200" s="54" t="s">
        <v>443</v>
      </c>
      <c r="W6200" t="str">
        <f t="shared" si="96"/>
        <v>Mar-22</v>
      </c>
    </row>
    <row r="6201" spans="1:23" x14ac:dyDescent="0.25">
      <c r="A6201" s="54" t="s">
        <v>317</v>
      </c>
      <c r="B6201" s="54" t="s">
        <v>428</v>
      </c>
      <c r="C6201" s="54" t="s">
        <v>263</v>
      </c>
      <c r="D6201" s="54" t="s">
        <v>429</v>
      </c>
      <c r="E6201" s="54" t="s">
        <v>21534</v>
      </c>
      <c r="F6201" s="71">
        <v>44629</v>
      </c>
      <c r="G6201" s="72">
        <v>29335.33</v>
      </c>
      <c r="H6201" s="72">
        <v>2494969.8199999998</v>
      </c>
      <c r="I6201" s="54" t="s">
        <v>265</v>
      </c>
      <c r="J6201" s="54" t="s">
        <v>21523</v>
      </c>
      <c r="K6201" s="54" t="s">
        <v>21520</v>
      </c>
      <c r="L6201" s="54" t="s">
        <v>21535</v>
      </c>
      <c r="M6201" s="54" t="s">
        <v>21534</v>
      </c>
      <c r="N6201" s="54" t="s">
        <v>256</v>
      </c>
      <c r="O6201" s="54" t="s">
        <v>256</v>
      </c>
      <c r="P6201" s="54" t="s">
        <v>453</v>
      </c>
      <c r="Q6201" s="54" t="s">
        <v>256</v>
      </c>
      <c r="R6201" s="54" t="s">
        <v>431</v>
      </c>
      <c r="S6201" s="71"/>
      <c r="T6201" s="54" t="s">
        <v>256</v>
      </c>
      <c r="U6201" s="71">
        <v>44629</v>
      </c>
      <c r="V6201" s="54" t="s">
        <v>256</v>
      </c>
      <c r="W6201" t="str">
        <f t="shared" si="96"/>
        <v>Mar-22</v>
      </c>
    </row>
    <row r="6202" spans="1:23" x14ac:dyDescent="0.25">
      <c r="A6202" s="54" t="s">
        <v>318</v>
      </c>
      <c r="B6202" s="54" t="s">
        <v>428</v>
      </c>
      <c r="C6202" s="54" t="s">
        <v>263</v>
      </c>
      <c r="D6202" s="54" t="s">
        <v>429</v>
      </c>
      <c r="E6202" s="54" t="s">
        <v>21536</v>
      </c>
      <c r="F6202" s="71">
        <v>44622</v>
      </c>
      <c r="G6202" s="72">
        <v>5940.44</v>
      </c>
      <c r="H6202" s="72">
        <v>505234.42</v>
      </c>
      <c r="I6202" s="54" t="s">
        <v>265</v>
      </c>
      <c r="J6202" s="54" t="s">
        <v>21537</v>
      </c>
      <c r="K6202" s="54" t="s">
        <v>21538</v>
      </c>
      <c r="L6202" s="54" t="s">
        <v>21539</v>
      </c>
      <c r="M6202" s="54" t="s">
        <v>21536</v>
      </c>
      <c r="N6202" s="54" t="s">
        <v>256</v>
      </c>
      <c r="O6202" s="54" t="s">
        <v>256</v>
      </c>
      <c r="P6202" s="54" t="s">
        <v>16540</v>
      </c>
      <c r="Q6202" s="54" t="s">
        <v>256</v>
      </c>
      <c r="R6202" s="54" t="s">
        <v>431</v>
      </c>
      <c r="S6202" s="71"/>
      <c r="T6202" s="54" t="s">
        <v>256</v>
      </c>
      <c r="U6202" s="71">
        <v>44622</v>
      </c>
      <c r="V6202" s="54" t="s">
        <v>256</v>
      </c>
      <c r="W6202" t="str">
        <f t="shared" si="96"/>
        <v>Mar-22</v>
      </c>
    </row>
    <row r="6203" spans="1:23" x14ac:dyDescent="0.25">
      <c r="A6203" s="54" t="s">
        <v>317</v>
      </c>
      <c r="B6203" s="54" t="s">
        <v>428</v>
      </c>
      <c r="C6203" s="54" t="s">
        <v>263</v>
      </c>
      <c r="D6203" s="54" t="s">
        <v>429</v>
      </c>
      <c r="E6203" s="54" t="s">
        <v>21540</v>
      </c>
      <c r="F6203" s="71">
        <v>44622</v>
      </c>
      <c r="G6203" s="72">
        <v>134.30000000000001</v>
      </c>
      <c r="H6203" s="72">
        <v>11422.22</v>
      </c>
      <c r="I6203" s="54" t="s">
        <v>265</v>
      </c>
      <c r="J6203" s="54" t="s">
        <v>21537</v>
      </c>
      <c r="K6203" s="54" t="s">
        <v>21541</v>
      </c>
      <c r="L6203" s="54" t="s">
        <v>21542</v>
      </c>
      <c r="M6203" s="54" t="s">
        <v>21540</v>
      </c>
      <c r="N6203" s="54" t="s">
        <v>256</v>
      </c>
      <c r="O6203" s="54" t="s">
        <v>256</v>
      </c>
      <c r="P6203" s="54" t="s">
        <v>275</v>
      </c>
      <c r="Q6203" s="54" t="s">
        <v>256</v>
      </c>
      <c r="R6203" s="54" t="s">
        <v>431</v>
      </c>
      <c r="S6203" s="71"/>
      <c r="T6203" s="54" t="s">
        <v>256</v>
      </c>
      <c r="U6203" s="71">
        <v>44622</v>
      </c>
      <c r="V6203" s="54" t="s">
        <v>256</v>
      </c>
      <c r="W6203" t="str">
        <f t="shared" si="96"/>
        <v>Mar-22</v>
      </c>
    </row>
    <row r="6204" spans="1:23" x14ac:dyDescent="0.25">
      <c r="A6204" s="54" t="s">
        <v>317</v>
      </c>
      <c r="B6204" s="54" t="s">
        <v>428</v>
      </c>
      <c r="C6204" s="54" t="s">
        <v>263</v>
      </c>
      <c r="D6204" s="54" t="s">
        <v>429</v>
      </c>
      <c r="E6204" s="54" t="s">
        <v>21543</v>
      </c>
      <c r="F6204" s="71">
        <v>44648</v>
      </c>
      <c r="G6204" s="72">
        <v>644</v>
      </c>
      <c r="H6204" s="72">
        <v>54772.2</v>
      </c>
      <c r="I6204" s="54" t="s">
        <v>265</v>
      </c>
      <c r="J6204" s="54" t="s">
        <v>21544</v>
      </c>
      <c r="K6204" s="54" t="s">
        <v>21545</v>
      </c>
      <c r="L6204" s="54" t="s">
        <v>21546</v>
      </c>
      <c r="M6204" s="54" t="s">
        <v>21543</v>
      </c>
      <c r="N6204" s="54" t="s">
        <v>256</v>
      </c>
      <c r="O6204" s="54" t="s">
        <v>256</v>
      </c>
      <c r="P6204" s="54" t="s">
        <v>294</v>
      </c>
      <c r="Q6204" s="54" t="s">
        <v>256</v>
      </c>
      <c r="R6204" s="54" t="s">
        <v>431</v>
      </c>
      <c r="S6204" s="71"/>
      <c r="T6204" s="54" t="s">
        <v>256</v>
      </c>
      <c r="U6204" s="71">
        <v>44648</v>
      </c>
      <c r="V6204" s="54" t="s">
        <v>256</v>
      </c>
      <c r="W6204" t="str">
        <f t="shared" si="96"/>
        <v>Mar-22</v>
      </c>
    </row>
    <row r="6205" spans="1:23" x14ac:dyDescent="0.25">
      <c r="A6205" s="54" t="s">
        <v>317</v>
      </c>
      <c r="B6205" s="54" t="s">
        <v>428</v>
      </c>
      <c r="C6205" s="54" t="s">
        <v>263</v>
      </c>
      <c r="D6205" s="54" t="s">
        <v>429</v>
      </c>
      <c r="E6205" s="54" t="s">
        <v>21547</v>
      </c>
      <c r="F6205" s="71">
        <v>44625</v>
      </c>
      <c r="G6205" s="72">
        <v>79.790000000000006</v>
      </c>
      <c r="H6205" s="72">
        <v>6786.14</v>
      </c>
      <c r="I6205" s="54" t="s">
        <v>265</v>
      </c>
      <c r="J6205" s="54" t="s">
        <v>21544</v>
      </c>
      <c r="K6205" s="54" t="s">
        <v>21548</v>
      </c>
      <c r="L6205" s="54" t="s">
        <v>21549</v>
      </c>
      <c r="M6205" s="54" t="s">
        <v>21547</v>
      </c>
      <c r="N6205" s="54" t="s">
        <v>256</v>
      </c>
      <c r="O6205" s="54" t="s">
        <v>256</v>
      </c>
      <c r="P6205" s="54" t="s">
        <v>271</v>
      </c>
      <c r="Q6205" s="54" t="s">
        <v>256</v>
      </c>
      <c r="R6205" s="54" t="s">
        <v>431</v>
      </c>
      <c r="S6205" s="71"/>
      <c r="T6205" s="54" t="s">
        <v>256</v>
      </c>
      <c r="U6205" s="71">
        <v>44625</v>
      </c>
      <c r="V6205" s="54" t="s">
        <v>443</v>
      </c>
      <c r="W6205" t="str">
        <f t="shared" si="96"/>
        <v>Mar-22</v>
      </c>
    </row>
    <row r="6206" spans="1:23" x14ac:dyDescent="0.25">
      <c r="A6206" s="54" t="s">
        <v>317</v>
      </c>
      <c r="B6206" s="54" t="s">
        <v>428</v>
      </c>
      <c r="C6206" s="54" t="s">
        <v>263</v>
      </c>
      <c r="D6206" s="54" t="s">
        <v>429</v>
      </c>
      <c r="E6206" s="54" t="s">
        <v>21550</v>
      </c>
      <c r="F6206" s="71">
        <v>44626</v>
      </c>
      <c r="G6206" s="72">
        <v>908.72</v>
      </c>
      <c r="H6206" s="72">
        <v>77286.64</v>
      </c>
      <c r="I6206" s="54" t="s">
        <v>265</v>
      </c>
      <c r="J6206" s="54" t="s">
        <v>21544</v>
      </c>
      <c r="K6206" s="54" t="s">
        <v>21551</v>
      </c>
      <c r="L6206" s="54" t="s">
        <v>21552</v>
      </c>
      <c r="M6206" s="54" t="s">
        <v>21550</v>
      </c>
      <c r="N6206" s="54" t="s">
        <v>256</v>
      </c>
      <c r="O6206" s="54" t="s">
        <v>256</v>
      </c>
      <c r="P6206" s="54" t="s">
        <v>271</v>
      </c>
      <c r="Q6206" s="54" t="s">
        <v>256</v>
      </c>
      <c r="R6206" s="54" t="s">
        <v>431</v>
      </c>
      <c r="S6206" s="71"/>
      <c r="T6206" s="54" t="s">
        <v>256</v>
      </c>
      <c r="U6206" s="71">
        <v>44626</v>
      </c>
      <c r="V6206" s="54" t="s">
        <v>443</v>
      </c>
      <c r="W6206" t="str">
        <f t="shared" si="96"/>
        <v>Mar-22</v>
      </c>
    </row>
    <row r="6207" spans="1:23" x14ac:dyDescent="0.25">
      <c r="A6207" s="54" t="s">
        <v>317</v>
      </c>
      <c r="B6207" s="54" t="s">
        <v>428</v>
      </c>
      <c r="C6207" s="54" t="s">
        <v>263</v>
      </c>
      <c r="D6207" s="54" t="s">
        <v>429</v>
      </c>
      <c r="E6207" s="54" t="s">
        <v>21553</v>
      </c>
      <c r="F6207" s="71">
        <v>44629</v>
      </c>
      <c r="G6207" s="72">
        <v>943.9</v>
      </c>
      <c r="H6207" s="72">
        <v>80278.7</v>
      </c>
      <c r="I6207" s="54" t="s">
        <v>265</v>
      </c>
      <c r="J6207" s="54" t="s">
        <v>21544</v>
      </c>
      <c r="K6207" s="54" t="s">
        <v>21554</v>
      </c>
      <c r="L6207" s="54" t="s">
        <v>21555</v>
      </c>
      <c r="M6207" s="54" t="s">
        <v>21553</v>
      </c>
      <c r="N6207" s="54" t="s">
        <v>256</v>
      </c>
      <c r="O6207" s="54" t="s">
        <v>256</v>
      </c>
      <c r="P6207" s="54" t="s">
        <v>271</v>
      </c>
      <c r="Q6207" s="54" t="s">
        <v>256</v>
      </c>
      <c r="R6207" s="54" t="s">
        <v>431</v>
      </c>
      <c r="S6207" s="71"/>
      <c r="T6207" s="54" t="s">
        <v>256</v>
      </c>
      <c r="U6207" s="71">
        <v>44629</v>
      </c>
      <c r="V6207" s="54" t="s">
        <v>443</v>
      </c>
      <c r="W6207" t="str">
        <f t="shared" si="96"/>
        <v>Mar-22</v>
      </c>
    </row>
    <row r="6208" spans="1:23" x14ac:dyDescent="0.25">
      <c r="A6208" s="54" t="s">
        <v>317</v>
      </c>
      <c r="B6208" s="54" t="s">
        <v>428</v>
      </c>
      <c r="C6208" s="54" t="s">
        <v>263</v>
      </c>
      <c r="D6208" s="54" t="s">
        <v>429</v>
      </c>
      <c r="E6208" s="54" t="s">
        <v>21556</v>
      </c>
      <c r="F6208" s="71">
        <v>44643</v>
      </c>
      <c r="G6208" s="72">
        <v>166.65</v>
      </c>
      <c r="H6208" s="72">
        <v>14173.58</v>
      </c>
      <c r="I6208" s="54" t="s">
        <v>265</v>
      </c>
      <c r="J6208" s="54" t="s">
        <v>21557</v>
      </c>
      <c r="K6208" s="54" t="s">
        <v>21558</v>
      </c>
      <c r="L6208" s="54" t="s">
        <v>21559</v>
      </c>
      <c r="M6208" s="54" t="s">
        <v>21556</v>
      </c>
      <c r="N6208" s="54" t="s">
        <v>256</v>
      </c>
      <c r="O6208" s="54" t="s">
        <v>256</v>
      </c>
      <c r="P6208" s="54" t="s">
        <v>264</v>
      </c>
      <c r="Q6208" s="54" t="s">
        <v>256</v>
      </c>
      <c r="R6208" s="54" t="s">
        <v>431</v>
      </c>
      <c r="S6208" s="71"/>
      <c r="T6208" s="54" t="s">
        <v>256</v>
      </c>
      <c r="U6208" s="71">
        <v>44643</v>
      </c>
      <c r="V6208" s="54" t="s">
        <v>256</v>
      </c>
      <c r="W6208" t="str">
        <f t="shared" si="96"/>
        <v>Mar-22</v>
      </c>
    </row>
    <row r="6209" spans="1:23" x14ac:dyDescent="0.25">
      <c r="A6209" s="54" t="s">
        <v>317</v>
      </c>
      <c r="B6209" s="54" t="s">
        <v>428</v>
      </c>
      <c r="C6209" s="54" t="s">
        <v>263</v>
      </c>
      <c r="D6209" s="54" t="s">
        <v>429</v>
      </c>
      <c r="E6209" s="54" t="s">
        <v>21560</v>
      </c>
      <c r="F6209" s="71">
        <v>44649</v>
      </c>
      <c r="G6209" s="72">
        <v>2650.38</v>
      </c>
      <c r="H6209" s="72">
        <v>225414.82</v>
      </c>
      <c r="I6209" s="54" t="s">
        <v>265</v>
      </c>
      <c r="J6209" s="54" t="s">
        <v>21557</v>
      </c>
      <c r="K6209" s="54" t="s">
        <v>21561</v>
      </c>
      <c r="L6209" s="54" t="s">
        <v>21562</v>
      </c>
      <c r="M6209" s="54" t="s">
        <v>21560</v>
      </c>
      <c r="N6209" s="54" t="s">
        <v>256</v>
      </c>
      <c r="O6209" s="54" t="s">
        <v>256</v>
      </c>
      <c r="P6209" s="54" t="s">
        <v>275</v>
      </c>
      <c r="Q6209" s="54" t="s">
        <v>256</v>
      </c>
      <c r="R6209" s="54" t="s">
        <v>431</v>
      </c>
      <c r="S6209" s="71"/>
      <c r="T6209" s="54" t="s">
        <v>256</v>
      </c>
      <c r="U6209" s="71">
        <v>44649</v>
      </c>
      <c r="V6209" s="54" t="s">
        <v>256</v>
      </c>
      <c r="W6209" t="str">
        <f t="shared" si="96"/>
        <v>Mar-22</v>
      </c>
    </row>
    <row r="6210" spans="1:23" x14ac:dyDescent="0.25">
      <c r="A6210" s="54" t="s">
        <v>318</v>
      </c>
      <c r="B6210" s="54" t="s">
        <v>428</v>
      </c>
      <c r="C6210" s="54" t="s">
        <v>263</v>
      </c>
      <c r="D6210" s="54" t="s">
        <v>429</v>
      </c>
      <c r="E6210" s="54" t="s">
        <v>21563</v>
      </c>
      <c r="F6210" s="71">
        <v>44647</v>
      </c>
      <c r="G6210" s="72">
        <v>58177.440000000002</v>
      </c>
      <c r="H6210" s="72">
        <v>4947991.2699999996</v>
      </c>
      <c r="I6210" s="54" t="s">
        <v>265</v>
      </c>
      <c r="J6210" s="54" t="s">
        <v>21564</v>
      </c>
      <c r="K6210" s="54" t="s">
        <v>21565</v>
      </c>
      <c r="L6210" s="54" t="s">
        <v>21566</v>
      </c>
      <c r="M6210" s="54" t="s">
        <v>21563</v>
      </c>
      <c r="N6210" s="54" t="s">
        <v>256</v>
      </c>
      <c r="O6210" s="54" t="s">
        <v>256</v>
      </c>
      <c r="P6210" s="54" t="s">
        <v>450</v>
      </c>
      <c r="Q6210" s="54" t="s">
        <v>256</v>
      </c>
      <c r="R6210" s="54" t="s">
        <v>431</v>
      </c>
      <c r="S6210" s="71"/>
      <c r="T6210" s="54" t="s">
        <v>256</v>
      </c>
      <c r="U6210" s="71">
        <v>44647</v>
      </c>
      <c r="V6210" s="54" t="s">
        <v>256</v>
      </c>
      <c r="W6210" t="str">
        <f t="shared" si="96"/>
        <v>Mar-22</v>
      </c>
    </row>
    <row r="6211" spans="1:23" x14ac:dyDescent="0.25">
      <c r="A6211" s="54" t="s">
        <v>317</v>
      </c>
      <c r="B6211" s="54" t="s">
        <v>428</v>
      </c>
      <c r="C6211" s="54" t="s">
        <v>263</v>
      </c>
      <c r="D6211" s="54" t="s">
        <v>429</v>
      </c>
      <c r="E6211" s="54" t="s">
        <v>21567</v>
      </c>
      <c r="F6211" s="71">
        <v>44643</v>
      </c>
      <c r="G6211" s="72">
        <v>5430.53</v>
      </c>
      <c r="H6211" s="72">
        <v>461866.58</v>
      </c>
      <c r="I6211" s="54" t="s">
        <v>265</v>
      </c>
      <c r="J6211" s="54" t="s">
        <v>21564</v>
      </c>
      <c r="K6211" s="54" t="s">
        <v>21558</v>
      </c>
      <c r="L6211" s="54" t="s">
        <v>21568</v>
      </c>
      <c r="M6211" s="54" t="s">
        <v>21567</v>
      </c>
      <c r="N6211" s="54" t="s">
        <v>256</v>
      </c>
      <c r="O6211" s="54" t="s">
        <v>256</v>
      </c>
      <c r="P6211" s="54" t="s">
        <v>264</v>
      </c>
      <c r="Q6211" s="54" t="s">
        <v>256</v>
      </c>
      <c r="R6211" s="54" t="s">
        <v>431</v>
      </c>
      <c r="S6211" s="71"/>
      <c r="T6211" s="54" t="s">
        <v>256</v>
      </c>
      <c r="U6211" s="71">
        <v>44643</v>
      </c>
      <c r="V6211" s="54" t="s">
        <v>256</v>
      </c>
      <c r="W6211" t="str">
        <f t="shared" si="96"/>
        <v>Mar-22</v>
      </c>
    </row>
    <row r="6212" spans="1:23" x14ac:dyDescent="0.25">
      <c r="A6212" s="54" t="s">
        <v>317</v>
      </c>
      <c r="B6212" s="54" t="s">
        <v>428</v>
      </c>
      <c r="C6212" s="54" t="s">
        <v>263</v>
      </c>
      <c r="D6212" s="54" t="s">
        <v>429</v>
      </c>
      <c r="E6212" s="54" t="s">
        <v>21569</v>
      </c>
      <c r="F6212" s="71">
        <v>44644</v>
      </c>
      <c r="G6212" s="72">
        <v>3773.24</v>
      </c>
      <c r="H6212" s="72">
        <v>320914.06</v>
      </c>
      <c r="I6212" s="54" t="s">
        <v>265</v>
      </c>
      <c r="J6212" s="54" t="s">
        <v>21564</v>
      </c>
      <c r="K6212" s="54" t="s">
        <v>21570</v>
      </c>
      <c r="L6212" s="54" t="s">
        <v>21571</v>
      </c>
      <c r="M6212" s="54" t="s">
        <v>21569</v>
      </c>
      <c r="N6212" s="54" t="s">
        <v>256</v>
      </c>
      <c r="O6212" s="54" t="s">
        <v>256</v>
      </c>
      <c r="P6212" s="54" t="s">
        <v>289</v>
      </c>
      <c r="Q6212" s="54" t="s">
        <v>256</v>
      </c>
      <c r="R6212" s="54" t="s">
        <v>431</v>
      </c>
      <c r="S6212" s="71"/>
      <c r="T6212" s="54" t="s">
        <v>256</v>
      </c>
      <c r="U6212" s="71">
        <v>44644</v>
      </c>
      <c r="V6212" s="54" t="s">
        <v>256</v>
      </c>
      <c r="W6212" t="str">
        <f t="shared" si="96"/>
        <v>Mar-22</v>
      </c>
    </row>
    <row r="6213" spans="1:23" x14ac:dyDescent="0.25">
      <c r="A6213" s="54" t="s">
        <v>317</v>
      </c>
      <c r="B6213" s="54" t="s">
        <v>428</v>
      </c>
      <c r="C6213" s="54" t="s">
        <v>263</v>
      </c>
      <c r="D6213" s="54" t="s">
        <v>429</v>
      </c>
      <c r="E6213" s="54" t="s">
        <v>21572</v>
      </c>
      <c r="F6213" s="71">
        <v>44649</v>
      </c>
      <c r="G6213" s="72">
        <v>10393.26</v>
      </c>
      <c r="H6213" s="72">
        <v>883946.76</v>
      </c>
      <c r="I6213" s="54" t="s">
        <v>265</v>
      </c>
      <c r="J6213" s="54" t="s">
        <v>21564</v>
      </c>
      <c r="K6213" s="54" t="s">
        <v>21573</v>
      </c>
      <c r="L6213" s="54" t="s">
        <v>21574</v>
      </c>
      <c r="M6213" s="54" t="s">
        <v>21572</v>
      </c>
      <c r="N6213" s="54" t="s">
        <v>256</v>
      </c>
      <c r="O6213" s="54" t="s">
        <v>256</v>
      </c>
      <c r="P6213" s="54" t="s">
        <v>275</v>
      </c>
      <c r="Q6213" s="54" t="s">
        <v>256</v>
      </c>
      <c r="R6213" s="54" t="s">
        <v>431</v>
      </c>
      <c r="S6213" s="71"/>
      <c r="T6213" s="54" t="s">
        <v>256</v>
      </c>
      <c r="U6213" s="71">
        <v>44649</v>
      </c>
      <c r="V6213" s="54" t="s">
        <v>256</v>
      </c>
      <c r="W6213" t="str">
        <f t="shared" ref="W6213:W6276" si="97">TEXT(F6213,"MMM-YY")</f>
        <v>Mar-22</v>
      </c>
    </row>
    <row r="6214" spans="1:23" x14ac:dyDescent="0.25">
      <c r="A6214" s="54" t="s">
        <v>317</v>
      </c>
      <c r="B6214" s="54" t="s">
        <v>428</v>
      </c>
      <c r="C6214" s="54" t="s">
        <v>263</v>
      </c>
      <c r="D6214" s="54" t="s">
        <v>429</v>
      </c>
      <c r="E6214" s="54" t="s">
        <v>21575</v>
      </c>
      <c r="F6214" s="71">
        <v>44648</v>
      </c>
      <c r="G6214" s="72">
        <v>12240</v>
      </c>
      <c r="H6214" s="72">
        <v>1041012</v>
      </c>
      <c r="I6214" s="54" t="s">
        <v>265</v>
      </c>
      <c r="J6214" s="54" t="s">
        <v>21564</v>
      </c>
      <c r="K6214" s="54" t="s">
        <v>21576</v>
      </c>
      <c r="L6214" s="54" t="s">
        <v>21577</v>
      </c>
      <c r="M6214" s="54" t="s">
        <v>21575</v>
      </c>
      <c r="N6214" s="54" t="s">
        <v>256</v>
      </c>
      <c r="O6214" s="54" t="s">
        <v>256</v>
      </c>
      <c r="P6214" s="54" t="s">
        <v>453</v>
      </c>
      <c r="Q6214" s="54" t="s">
        <v>256</v>
      </c>
      <c r="R6214" s="54" t="s">
        <v>431</v>
      </c>
      <c r="S6214" s="71"/>
      <c r="T6214" s="54" t="s">
        <v>256</v>
      </c>
      <c r="U6214" s="71">
        <v>44648</v>
      </c>
      <c r="V6214" s="54" t="s">
        <v>256</v>
      </c>
      <c r="W6214" t="str">
        <f t="shared" si="97"/>
        <v>Mar-22</v>
      </c>
    </row>
    <row r="6215" spans="1:23" x14ac:dyDescent="0.25">
      <c r="A6215" s="54" t="s">
        <v>317</v>
      </c>
      <c r="B6215" s="54" t="s">
        <v>428</v>
      </c>
      <c r="C6215" s="54" t="s">
        <v>263</v>
      </c>
      <c r="D6215" s="54" t="s">
        <v>429</v>
      </c>
      <c r="E6215" s="54" t="s">
        <v>21578</v>
      </c>
      <c r="F6215" s="71">
        <v>44651</v>
      </c>
      <c r="G6215" s="72">
        <v>563.76</v>
      </c>
      <c r="H6215" s="72">
        <v>47947.79</v>
      </c>
      <c r="I6215" s="54" t="s">
        <v>265</v>
      </c>
      <c r="J6215" s="54" t="s">
        <v>21564</v>
      </c>
      <c r="K6215" s="54" t="s">
        <v>21579</v>
      </c>
      <c r="L6215" s="54" t="s">
        <v>21580</v>
      </c>
      <c r="M6215" s="54" t="s">
        <v>21578</v>
      </c>
      <c r="N6215" s="54" t="s">
        <v>256</v>
      </c>
      <c r="O6215" s="54" t="s">
        <v>256</v>
      </c>
      <c r="P6215" s="54" t="s">
        <v>275</v>
      </c>
      <c r="Q6215" s="54" t="s">
        <v>256</v>
      </c>
      <c r="R6215" s="54" t="s">
        <v>431</v>
      </c>
      <c r="S6215" s="71"/>
      <c r="T6215" s="54" t="s">
        <v>256</v>
      </c>
      <c r="U6215" s="71">
        <v>44651</v>
      </c>
      <c r="V6215" s="54" t="s">
        <v>256</v>
      </c>
      <c r="W6215" t="str">
        <f t="shared" si="97"/>
        <v>Mar-22</v>
      </c>
    </row>
    <row r="6216" spans="1:23" x14ac:dyDescent="0.25">
      <c r="A6216" s="54" t="s">
        <v>317</v>
      </c>
      <c r="B6216" s="54" t="s">
        <v>428</v>
      </c>
      <c r="C6216" s="54" t="s">
        <v>263</v>
      </c>
      <c r="D6216" s="54" t="s">
        <v>429</v>
      </c>
      <c r="E6216" s="54" t="s">
        <v>21581</v>
      </c>
      <c r="F6216" s="71">
        <v>44648</v>
      </c>
      <c r="G6216" s="72">
        <v>4098.57</v>
      </c>
      <c r="H6216" s="72">
        <v>348583.38</v>
      </c>
      <c r="I6216" s="54" t="s">
        <v>265</v>
      </c>
      <c r="J6216" s="54" t="s">
        <v>21564</v>
      </c>
      <c r="K6216" s="54" t="s">
        <v>21576</v>
      </c>
      <c r="L6216" s="54" t="s">
        <v>21582</v>
      </c>
      <c r="M6216" s="54" t="s">
        <v>21581</v>
      </c>
      <c r="N6216" s="54" t="s">
        <v>256</v>
      </c>
      <c r="O6216" s="54" t="s">
        <v>256</v>
      </c>
      <c r="P6216" s="54" t="s">
        <v>453</v>
      </c>
      <c r="Q6216" s="54" t="s">
        <v>256</v>
      </c>
      <c r="R6216" s="54" t="s">
        <v>431</v>
      </c>
      <c r="S6216" s="71"/>
      <c r="T6216" s="54" t="s">
        <v>256</v>
      </c>
      <c r="U6216" s="71">
        <v>44648</v>
      </c>
      <c r="V6216" s="54" t="s">
        <v>256</v>
      </c>
      <c r="W6216" t="str">
        <f t="shared" si="97"/>
        <v>Mar-22</v>
      </c>
    </row>
    <row r="6217" spans="1:23" x14ac:dyDescent="0.25">
      <c r="A6217" s="54" t="s">
        <v>318</v>
      </c>
      <c r="B6217" s="54" t="s">
        <v>428</v>
      </c>
      <c r="C6217" s="54" t="s">
        <v>263</v>
      </c>
      <c r="D6217" s="54" t="s">
        <v>429</v>
      </c>
      <c r="E6217" s="54" t="s">
        <v>21583</v>
      </c>
      <c r="F6217" s="71">
        <v>44632</v>
      </c>
      <c r="G6217" s="72">
        <v>95268.96</v>
      </c>
      <c r="H6217" s="72">
        <v>8102625.0499999998</v>
      </c>
      <c r="I6217" s="54" t="s">
        <v>265</v>
      </c>
      <c r="J6217" s="54" t="s">
        <v>21584</v>
      </c>
      <c r="K6217" s="54" t="s">
        <v>21585</v>
      </c>
      <c r="L6217" s="54" t="s">
        <v>21586</v>
      </c>
      <c r="M6217" s="54" t="s">
        <v>21583</v>
      </c>
      <c r="N6217" s="54" t="s">
        <v>256</v>
      </c>
      <c r="O6217" s="54" t="s">
        <v>256</v>
      </c>
      <c r="P6217" s="54" t="s">
        <v>450</v>
      </c>
      <c r="Q6217" s="54" t="s">
        <v>256</v>
      </c>
      <c r="R6217" s="54" t="s">
        <v>431</v>
      </c>
      <c r="S6217" s="71"/>
      <c r="T6217" s="54" t="s">
        <v>256</v>
      </c>
      <c r="U6217" s="71">
        <v>44632</v>
      </c>
      <c r="V6217" s="54" t="s">
        <v>256</v>
      </c>
      <c r="W6217" t="str">
        <f t="shared" si="97"/>
        <v>Mar-22</v>
      </c>
    </row>
    <row r="6218" spans="1:23" x14ac:dyDescent="0.25">
      <c r="A6218" s="54" t="s">
        <v>317</v>
      </c>
      <c r="B6218" s="54" t="s">
        <v>428</v>
      </c>
      <c r="C6218" s="54" t="s">
        <v>263</v>
      </c>
      <c r="D6218" s="54" t="s">
        <v>429</v>
      </c>
      <c r="E6218" s="54" t="s">
        <v>21587</v>
      </c>
      <c r="F6218" s="71">
        <v>44636</v>
      </c>
      <c r="G6218" s="72">
        <v>1239</v>
      </c>
      <c r="H6218" s="72">
        <v>105376.95</v>
      </c>
      <c r="I6218" s="54" t="s">
        <v>265</v>
      </c>
      <c r="J6218" s="54" t="s">
        <v>21584</v>
      </c>
      <c r="K6218" s="54" t="s">
        <v>21588</v>
      </c>
      <c r="L6218" s="54" t="s">
        <v>21589</v>
      </c>
      <c r="M6218" s="54" t="s">
        <v>21587</v>
      </c>
      <c r="N6218" s="54" t="s">
        <v>256</v>
      </c>
      <c r="O6218" s="54" t="s">
        <v>256</v>
      </c>
      <c r="P6218" s="54" t="s">
        <v>294</v>
      </c>
      <c r="Q6218" s="54" t="s">
        <v>256</v>
      </c>
      <c r="R6218" s="54" t="s">
        <v>431</v>
      </c>
      <c r="S6218" s="71"/>
      <c r="T6218" s="54" t="s">
        <v>256</v>
      </c>
      <c r="U6218" s="71">
        <v>44636</v>
      </c>
      <c r="V6218" s="54" t="s">
        <v>256</v>
      </c>
      <c r="W6218" t="str">
        <f t="shared" si="97"/>
        <v>Mar-22</v>
      </c>
    </row>
    <row r="6219" spans="1:23" x14ac:dyDescent="0.25">
      <c r="A6219" s="54" t="s">
        <v>317</v>
      </c>
      <c r="B6219" s="54" t="s">
        <v>428</v>
      </c>
      <c r="C6219" s="54" t="s">
        <v>263</v>
      </c>
      <c r="D6219" s="54" t="s">
        <v>429</v>
      </c>
      <c r="E6219" s="54" t="s">
        <v>21590</v>
      </c>
      <c r="F6219" s="71">
        <v>44643</v>
      </c>
      <c r="G6219" s="72">
        <v>8.23</v>
      </c>
      <c r="H6219" s="72">
        <v>699.96</v>
      </c>
      <c r="I6219" s="54" t="s">
        <v>265</v>
      </c>
      <c r="J6219" s="54" t="s">
        <v>21584</v>
      </c>
      <c r="K6219" s="54" t="s">
        <v>21558</v>
      </c>
      <c r="L6219" s="54" t="s">
        <v>21591</v>
      </c>
      <c r="M6219" s="54" t="s">
        <v>21590</v>
      </c>
      <c r="N6219" s="54" t="s">
        <v>256</v>
      </c>
      <c r="O6219" s="54" t="s">
        <v>256</v>
      </c>
      <c r="P6219" s="54" t="s">
        <v>264</v>
      </c>
      <c r="Q6219" s="54" t="s">
        <v>256</v>
      </c>
      <c r="R6219" s="54" t="s">
        <v>431</v>
      </c>
      <c r="S6219" s="71"/>
      <c r="T6219" s="54" t="s">
        <v>256</v>
      </c>
      <c r="U6219" s="71">
        <v>44643</v>
      </c>
      <c r="V6219" s="54" t="s">
        <v>256</v>
      </c>
      <c r="W6219" t="str">
        <f t="shared" si="97"/>
        <v>Mar-22</v>
      </c>
    </row>
    <row r="6220" spans="1:23" x14ac:dyDescent="0.25">
      <c r="A6220" s="54" t="s">
        <v>317</v>
      </c>
      <c r="B6220" s="54" t="s">
        <v>428</v>
      </c>
      <c r="C6220" s="54" t="s">
        <v>263</v>
      </c>
      <c r="D6220" s="54" t="s">
        <v>429</v>
      </c>
      <c r="E6220" s="54" t="s">
        <v>21592</v>
      </c>
      <c r="F6220" s="71">
        <v>44644</v>
      </c>
      <c r="G6220" s="72">
        <v>37.18</v>
      </c>
      <c r="H6220" s="72">
        <v>3162.16</v>
      </c>
      <c r="I6220" s="54" t="s">
        <v>265</v>
      </c>
      <c r="J6220" s="54" t="s">
        <v>21584</v>
      </c>
      <c r="K6220" s="54" t="s">
        <v>21570</v>
      </c>
      <c r="L6220" s="54" t="s">
        <v>21593</v>
      </c>
      <c r="M6220" s="54" t="s">
        <v>21592</v>
      </c>
      <c r="N6220" s="54" t="s">
        <v>256</v>
      </c>
      <c r="O6220" s="54" t="s">
        <v>256</v>
      </c>
      <c r="P6220" s="54" t="s">
        <v>289</v>
      </c>
      <c r="Q6220" s="54" t="s">
        <v>256</v>
      </c>
      <c r="R6220" s="54" t="s">
        <v>431</v>
      </c>
      <c r="S6220" s="71"/>
      <c r="T6220" s="54" t="s">
        <v>256</v>
      </c>
      <c r="U6220" s="71">
        <v>44644</v>
      </c>
      <c r="V6220" s="54" t="s">
        <v>256</v>
      </c>
      <c r="W6220" t="str">
        <f t="shared" si="97"/>
        <v>Mar-22</v>
      </c>
    </row>
    <row r="6221" spans="1:23" x14ac:dyDescent="0.25">
      <c r="A6221" s="54" t="s">
        <v>317</v>
      </c>
      <c r="B6221" s="54" t="s">
        <v>428</v>
      </c>
      <c r="C6221" s="54" t="s">
        <v>263</v>
      </c>
      <c r="D6221" s="54" t="s">
        <v>429</v>
      </c>
      <c r="E6221" s="54" t="s">
        <v>21594</v>
      </c>
      <c r="F6221" s="71">
        <v>44622</v>
      </c>
      <c r="G6221" s="72">
        <v>1558.9</v>
      </c>
      <c r="H6221" s="72">
        <v>132584.45000000001</v>
      </c>
      <c r="I6221" s="54" t="s">
        <v>265</v>
      </c>
      <c r="J6221" s="54" t="s">
        <v>21584</v>
      </c>
      <c r="K6221" s="54" t="s">
        <v>21595</v>
      </c>
      <c r="L6221" s="54" t="s">
        <v>21596</v>
      </c>
      <c r="M6221" s="54" t="s">
        <v>21594</v>
      </c>
      <c r="N6221" s="54" t="s">
        <v>256</v>
      </c>
      <c r="O6221" s="54" t="s">
        <v>256</v>
      </c>
      <c r="P6221" s="54" t="s">
        <v>275</v>
      </c>
      <c r="Q6221" s="54" t="s">
        <v>256</v>
      </c>
      <c r="R6221" s="54" t="s">
        <v>431</v>
      </c>
      <c r="S6221" s="71"/>
      <c r="T6221" s="54" t="s">
        <v>256</v>
      </c>
      <c r="U6221" s="71">
        <v>44622</v>
      </c>
      <c r="V6221" s="54" t="s">
        <v>256</v>
      </c>
      <c r="W6221" t="str">
        <f t="shared" si="97"/>
        <v>Mar-22</v>
      </c>
    </row>
    <row r="6222" spans="1:23" x14ac:dyDescent="0.25">
      <c r="A6222" s="54" t="s">
        <v>317</v>
      </c>
      <c r="B6222" s="54" t="s">
        <v>428</v>
      </c>
      <c r="C6222" s="54" t="s">
        <v>263</v>
      </c>
      <c r="D6222" s="54" t="s">
        <v>429</v>
      </c>
      <c r="E6222" s="54" t="s">
        <v>21597</v>
      </c>
      <c r="F6222" s="71">
        <v>44634</v>
      </c>
      <c r="G6222" s="72">
        <v>848.3</v>
      </c>
      <c r="H6222" s="72">
        <v>72147.92</v>
      </c>
      <c r="I6222" s="54" t="s">
        <v>265</v>
      </c>
      <c r="J6222" s="54" t="s">
        <v>21584</v>
      </c>
      <c r="K6222" s="54" t="s">
        <v>21598</v>
      </c>
      <c r="L6222" s="54" t="s">
        <v>21599</v>
      </c>
      <c r="M6222" s="54" t="s">
        <v>21597</v>
      </c>
      <c r="N6222" s="54" t="s">
        <v>256</v>
      </c>
      <c r="O6222" s="54" t="s">
        <v>256</v>
      </c>
      <c r="P6222" s="54" t="s">
        <v>275</v>
      </c>
      <c r="Q6222" s="54" t="s">
        <v>256</v>
      </c>
      <c r="R6222" s="54" t="s">
        <v>431</v>
      </c>
      <c r="S6222" s="71"/>
      <c r="T6222" s="54" t="s">
        <v>256</v>
      </c>
      <c r="U6222" s="71">
        <v>44634</v>
      </c>
      <c r="V6222" s="54" t="s">
        <v>256</v>
      </c>
      <c r="W6222" t="str">
        <f t="shared" si="97"/>
        <v>Mar-22</v>
      </c>
    </row>
    <row r="6223" spans="1:23" x14ac:dyDescent="0.25">
      <c r="A6223" s="54" t="s">
        <v>317</v>
      </c>
      <c r="B6223" s="54" t="s">
        <v>428</v>
      </c>
      <c r="C6223" s="54" t="s">
        <v>263</v>
      </c>
      <c r="D6223" s="54" t="s">
        <v>429</v>
      </c>
      <c r="E6223" s="54" t="s">
        <v>21600</v>
      </c>
      <c r="F6223" s="71">
        <v>44649</v>
      </c>
      <c r="G6223" s="72">
        <v>185.2</v>
      </c>
      <c r="H6223" s="72">
        <v>15751.26</v>
      </c>
      <c r="I6223" s="54" t="s">
        <v>265</v>
      </c>
      <c r="J6223" s="54" t="s">
        <v>21584</v>
      </c>
      <c r="K6223" s="54" t="s">
        <v>21601</v>
      </c>
      <c r="L6223" s="54" t="s">
        <v>21602</v>
      </c>
      <c r="M6223" s="54" t="s">
        <v>21600</v>
      </c>
      <c r="N6223" s="54" t="s">
        <v>256</v>
      </c>
      <c r="O6223" s="54" t="s">
        <v>256</v>
      </c>
      <c r="P6223" s="54" t="s">
        <v>275</v>
      </c>
      <c r="Q6223" s="54" t="s">
        <v>256</v>
      </c>
      <c r="R6223" s="54" t="s">
        <v>431</v>
      </c>
      <c r="S6223" s="71"/>
      <c r="T6223" s="54" t="s">
        <v>256</v>
      </c>
      <c r="U6223" s="71">
        <v>44649</v>
      </c>
      <c r="V6223" s="54" t="s">
        <v>256</v>
      </c>
      <c r="W6223" t="str">
        <f t="shared" si="97"/>
        <v>Mar-22</v>
      </c>
    </row>
    <row r="6224" spans="1:23" x14ac:dyDescent="0.25">
      <c r="A6224" s="54" t="s">
        <v>317</v>
      </c>
      <c r="B6224" s="54" t="s">
        <v>428</v>
      </c>
      <c r="C6224" s="54" t="s">
        <v>263</v>
      </c>
      <c r="D6224" s="54" t="s">
        <v>429</v>
      </c>
      <c r="E6224" s="54" t="s">
        <v>21603</v>
      </c>
      <c r="F6224" s="71">
        <v>44622</v>
      </c>
      <c r="G6224" s="72">
        <v>100.35</v>
      </c>
      <c r="H6224" s="72">
        <v>8534.77</v>
      </c>
      <c r="I6224" s="54" t="s">
        <v>265</v>
      </c>
      <c r="J6224" s="54" t="s">
        <v>21584</v>
      </c>
      <c r="K6224" s="54" t="s">
        <v>21036</v>
      </c>
      <c r="L6224" s="54" t="s">
        <v>21604</v>
      </c>
      <c r="M6224" s="54" t="s">
        <v>21603</v>
      </c>
      <c r="N6224" s="54" t="s">
        <v>256</v>
      </c>
      <c r="O6224" s="54" t="s">
        <v>256</v>
      </c>
      <c r="P6224" s="54" t="s">
        <v>264</v>
      </c>
      <c r="Q6224" s="54" t="s">
        <v>256</v>
      </c>
      <c r="R6224" s="54" t="s">
        <v>431</v>
      </c>
      <c r="S6224" s="71"/>
      <c r="T6224" s="54" t="s">
        <v>256</v>
      </c>
      <c r="U6224" s="71">
        <v>44622</v>
      </c>
      <c r="V6224" s="54" t="s">
        <v>256</v>
      </c>
      <c r="W6224" t="str">
        <f t="shared" si="97"/>
        <v>Mar-22</v>
      </c>
    </row>
    <row r="6225" spans="1:23" x14ac:dyDescent="0.25">
      <c r="A6225" s="54" t="s">
        <v>317</v>
      </c>
      <c r="B6225" s="54" t="s">
        <v>428</v>
      </c>
      <c r="C6225" s="54" t="s">
        <v>263</v>
      </c>
      <c r="D6225" s="54" t="s">
        <v>429</v>
      </c>
      <c r="E6225" s="54" t="s">
        <v>21605</v>
      </c>
      <c r="F6225" s="71">
        <v>44648</v>
      </c>
      <c r="G6225" s="72">
        <v>13.49</v>
      </c>
      <c r="H6225" s="72">
        <v>1147.32</v>
      </c>
      <c r="I6225" s="54" t="s">
        <v>265</v>
      </c>
      <c r="J6225" s="54" t="s">
        <v>21584</v>
      </c>
      <c r="K6225" s="54" t="s">
        <v>21558</v>
      </c>
      <c r="L6225" s="54" t="s">
        <v>21606</v>
      </c>
      <c r="M6225" s="54" t="s">
        <v>21605</v>
      </c>
      <c r="N6225" s="54" t="s">
        <v>256</v>
      </c>
      <c r="O6225" s="54" t="s">
        <v>256</v>
      </c>
      <c r="P6225" s="54" t="s">
        <v>264</v>
      </c>
      <c r="Q6225" s="54" t="s">
        <v>256</v>
      </c>
      <c r="R6225" s="54" t="s">
        <v>431</v>
      </c>
      <c r="S6225" s="71"/>
      <c r="T6225" s="54" t="s">
        <v>256</v>
      </c>
      <c r="U6225" s="71">
        <v>44648</v>
      </c>
      <c r="V6225" s="54" t="s">
        <v>256</v>
      </c>
      <c r="W6225" t="str">
        <f t="shared" si="97"/>
        <v>Mar-22</v>
      </c>
    </row>
    <row r="6226" spans="1:23" x14ac:dyDescent="0.25">
      <c r="A6226" s="54" t="s">
        <v>317</v>
      </c>
      <c r="B6226" s="54" t="s">
        <v>428</v>
      </c>
      <c r="C6226" s="54" t="s">
        <v>263</v>
      </c>
      <c r="D6226" s="54" t="s">
        <v>429</v>
      </c>
      <c r="E6226" s="54" t="s">
        <v>21607</v>
      </c>
      <c r="F6226" s="71">
        <v>44626</v>
      </c>
      <c r="G6226" s="72">
        <v>3393.2</v>
      </c>
      <c r="H6226" s="72">
        <v>288591.65999999997</v>
      </c>
      <c r="I6226" s="54" t="s">
        <v>265</v>
      </c>
      <c r="J6226" s="54" t="s">
        <v>21584</v>
      </c>
      <c r="K6226" s="54" t="s">
        <v>21608</v>
      </c>
      <c r="L6226" s="54" t="s">
        <v>21609</v>
      </c>
      <c r="M6226" s="54" t="s">
        <v>21607</v>
      </c>
      <c r="N6226" s="54" t="s">
        <v>256</v>
      </c>
      <c r="O6226" s="54" t="s">
        <v>256</v>
      </c>
      <c r="P6226" s="54" t="s">
        <v>275</v>
      </c>
      <c r="Q6226" s="54" t="s">
        <v>256</v>
      </c>
      <c r="R6226" s="54" t="s">
        <v>431</v>
      </c>
      <c r="S6226" s="71"/>
      <c r="T6226" s="54" t="s">
        <v>256</v>
      </c>
      <c r="U6226" s="71">
        <v>44626</v>
      </c>
      <c r="V6226" s="54" t="s">
        <v>256</v>
      </c>
      <c r="W6226" t="str">
        <f t="shared" si="97"/>
        <v>Mar-22</v>
      </c>
    </row>
    <row r="6227" spans="1:23" x14ac:dyDescent="0.25">
      <c r="A6227" s="54" t="s">
        <v>317</v>
      </c>
      <c r="B6227" s="54" t="s">
        <v>428</v>
      </c>
      <c r="C6227" s="54" t="s">
        <v>263</v>
      </c>
      <c r="D6227" s="54" t="s">
        <v>429</v>
      </c>
      <c r="E6227" s="54" t="s">
        <v>21610</v>
      </c>
      <c r="F6227" s="71">
        <v>44623</v>
      </c>
      <c r="G6227" s="72">
        <v>30236.29</v>
      </c>
      <c r="H6227" s="72">
        <v>2571596.46</v>
      </c>
      <c r="I6227" s="54" t="s">
        <v>265</v>
      </c>
      <c r="J6227" s="54" t="s">
        <v>21584</v>
      </c>
      <c r="K6227" s="54" t="s">
        <v>21611</v>
      </c>
      <c r="L6227" s="54" t="s">
        <v>21612</v>
      </c>
      <c r="M6227" s="54" t="s">
        <v>21610</v>
      </c>
      <c r="N6227" s="54" t="s">
        <v>256</v>
      </c>
      <c r="O6227" s="54" t="s">
        <v>256</v>
      </c>
      <c r="P6227" s="54" t="s">
        <v>271</v>
      </c>
      <c r="Q6227" s="54" t="s">
        <v>256</v>
      </c>
      <c r="R6227" s="54" t="s">
        <v>431</v>
      </c>
      <c r="S6227" s="71"/>
      <c r="T6227" s="54" t="s">
        <v>256</v>
      </c>
      <c r="U6227" s="71">
        <v>44623</v>
      </c>
      <c r="V6227" s="54" t="s">
        <v>443</v>
      </c>
      <c r="W6227" t="str">
        <f t="shared" si="97"/>
        <v>Mar-22</v>
      </c>
    </row>
    <row r="6228" spans="1:23" x14ac:dyDescent="0.25">
      <c r="A6228" s="54" t="s">
        <v>317</v>
      </c>
      <c r="B6228" s="54" t="s">
        <v>428</v>
      </c>
      <c r="C6228" s="54" t="s">
        <v>263</v>
      </c>
      <c r="D6228" s="54" t="s">
        <v>429</v>
      </c>
      <c r="E6228" s="54" t="s">
        <v>21613</v>
      </c>
      <c r="F6228" s="71">
        <v>44625</v>
      </c>
      <c r="G6228" s="72">
        <v>900.34</v>
      </c>
      <c r="H6228" s="72">
        <v>76573.919999999998</v>
      </c>
      <c r="I6228" s="54" t="s">
        <v>265</v>
      </c>
      <c r="J6228" s="54" t="s">
        <v>21584</v>
      </c>
      <c r="K6228" s="54" t="s">
        <v>21614</v>
      </c>
      <c r="L6228" s="54" t="s">
        <v>21615</v>
      </c>
      <c r="M6228" s="54" t="s">
        <v>21613</v>
      </c>
      <c r="N6228" s="54" t="s">
        <v>256</v>
      </c>
      <c r="O6228" s="54" t="s">
        <v>256</v>
      </c>
      <c r="P6228" s="54" t="s">
        <v>271</v>
      </c>
      <c r="Q6228" s="54" t="s">
        <v>256</v>
      </c>
      <c r="R6228" s="54" t="s">
        <v>431</v>
      </c>
      <c r="S6228" s="71"/>
      <c r="T6228" s="54" t="s">
        <v>256</v>
      </c>
      <c r="U6228" s="71">
        <v>44625</v>
      </c>
      <c r="V6228" s="54" t="s">
        <v>443</v>
      </c>
      <c r="W6228" t="str">
        <f t="shared" si="97"/>
        <v>Mar-22</v>
      </c>
    </row>
    <row r="6229" spans="1:23" x14ac:dyDescent="0.25">
      <c r="A6229" s="54" t="s">
        <v>317</v>
      </c>
      <c r="B6229" s="54" t="s">
        <v>428</v>
      </c>
      <c r="C6229" s="54" t="s">
        <v>263</v>
      </c>
      <c r="D6229" s="54" t="s">
        <v>429</v>
      </c>
      <c r="E6229" s="54" t="s">
        <v>21616</v>
      </c>
      <c r="F6229" s="71">
        <v>44623</v>
      </c>
      <c r="G6229" s="72">
        <v>36919.410000000003</v>
      </c>
      <c r="H6229" s="72">
        <v>3139995.82</v>
      </c>
      <c r="I6229" s="54" t="s">
        <v>265</v>
      </c>
      <c r="J6229" s="54" t="s">
        <v>21584</v>
      </c>
      <c r="K6229" s="54" t="s">
        <v>21617</v>
      </c>
      <c r="L6229" s="54" t="s">
        <v>21618</v>
      </c>
      <c r="M6229" s="54" t="s">
        <v>21616</v>
      </c>
      <c r="N6229" s="54" t="s">
        <v>256</v>
      </c>
      <c r="O6229" s="54" t="s">
        <v>256</v>
      </c>
      <c r="P6229" s="54" t="s">
        <v>453</v>
      </c>
      <c r="Q6229" s="54" t="s">
        <v>256</v>
      </c>
      <c r="R6229" s="54" t="s">
        <v>431</v>
      </c>
      <c r="S6229" s="71"/>
      <c r="T6229" s="54" t="s">
        <v>256</v>
      </c>
      <c r="U6229" s="71">
        <v>44623</v>
      </c>
      <c r="V6229" s="54" t="s">
        <v>256</v>
      </c>
      <c r="W6229" t="str">
        <f t="shared" si="97"/>
        <v>Mar-22</v>
      </c>
    </row>
    <row r="6230" spans="1:23" x14ac:dyDescent="0.25">
      <c r="A6230" s="54" t="s">
        <v>317</v>
      </c>
      <c r="B6230" s="54" t="s">
        <v>428</v>
      </c>
      <c r="C6230" s="54" t="s">
        <v>263</v>
      </c>
      <c r="D6230" s="54" t="s">
        <v>429</v>
      </c>
      <c r="E6230" s="54" t="s">
        <v>21619</v>
      </c>
      <c r="F6230" s="71">
        <v>44623</v>
      </c>
      <c r="G6230" s="72">
        <v>23758.86</v>
      </c>
      <c r="H6230" s="72">
        <v>2020691.04</v>
      </c>
      <c r="I6230" s="54" t="s">
        <v>265</v>
      </c>
      <c r="J6230" s="54" t="s">
        <v>21584</v>
      </c>
      <c r="K6230" s="54" t="s">
        <v>21617</v>
      </c>
      <c r="L6230" s="54" t="s">
        <v>21620</v>
      </c>
      <c r="M6230" s="54" t="s">
        <v>21619</v>
      </c>
      <c r="N6230" s="54" t="s">
        <v>256</v>
      </c>
      <c r="O6230" s="54" t="s">
        <v>256</v>
      </c>
      <c r="P6230" s="54" t="s">
        <v>453</v>
      </c>
      <c r="Q6230" s="54" t="s">
        <v>256</v>
      </c>
      <c r="R6230" s="54" t="s">
        <v>431</v>
      </c>
      <c r="S6230" s="71"/>
      <c r="T6230" s="54" t="s">
        <v>256</v>
      </c>
      <c r="U6230" s="71">
        <v>44623</v>
      </c>
      <c r="V6230" s="54" t="s">
        <v>256</v>
      </c>
      <c r="W6230" t="str">
        <f t="shared" si="97"/>
        <v>Mar-22</v>
      </c>
    </row>
    <row r="6231" spans="1:23" x14ac:dyDescent="0.25">
      <c r="A6231" s="54" t="s">
        <v>317</v>
      </c>
      <c r="B6231" s="54" t="s">
        <v>428</v>
      </c>
      <c r="C6231" s="54" t="s">
        <v>263</v>
      </c>
      <c r="D6231" s="54" t="s">
        <v>429</v>
      </c>
      <c r="E6231" s="54" t="s">
        <v>21621</v>
      </c>
      <c r="F6231" s="71">
        <v>44650</v>
      </c>
      <c r="G6231" s="72">
        <v>1713.98</v>
      </c>
      <c r="H6231" s="72">
        <v>145774</v>
      </c>
      <c r="I6231" s="54" t="s">
        <v>265</v>
      </c>
      <c r="J6231" s="54" t="s">
        <v>21584</v>
      </c>
      <c r="K6231" s="54" t="s">
        <v>21622</v>
      </c>
      <c r="L6231" s="54" t="s">
        <v>21623</v>
      </c>
      <c r="M6231" s="54" t="s">
        <v>21621</v>
      </c>
      <c r="N6231" s="54" t="s">
        <v>256</v>
      </c>
      <c r="O6231" s="54" t="s">
        <v>256</v>
      </c>
      <c r="P6231" s="54" t="s">
        <v>294</v>
      </c>
      <c r="Q6231" s="54" t="s">
        <v>256</v>
      </c>
      <c r="R6231" s="54" t="s">
        <v>431</v>
      </c>
      <c r="S6231" s="71"/>
      <c r="T6231" s="54" t="s">
        <v>256</v>
      </c>
      <c r="U6231" s="71">
        <v>44650</v>
      </c>
      <c r="V6231" s="54" t="s">
        <v>256</v>
      </c>
      <c r="W6231" t="str">
        <f t="shared" si="97"/>
        <v>Mar-22</v>
      </c>
    </row>
    <row r="6232" spans="1:23" x14ac:dyDescent="0.25">
      <c r="A6232" s="54" t="s">
        <v>317</v>
      </c>
      <c r="B6232" s="54" t="s">
        <v>428</v>
      </c>
      <c r="C6232" s="54" t="s">
        <v>263</v>
      </c>
      <c r="D6232" s="54" t="s">
        <v>429</v>
      </c>
      <c r="E6232" s="54" t="s">
        <v>21624</v>
      </c>
      <c r="F6232" s="71">
        <v>44623</v>
      </c>
      <c r="G6232" s="72">
        <v>10646.45</v>
      </c>
      <c r="H6232" s="72">
        <v>905480.57</v>
      </c>
      <c r="I6232" s="54" t="s">
        <v>265</v>
      </c>
      <c r="J6232" s="54" t="s">
        <v>21584</v>
      </c>
      <c r="K6232" s="54" t="s">
        <v>21617</v>
      </c>
      <c r="L6232" s="54" t="s">
        <v>21625</v>
      </c>
      <c r="M6232" s="54" t="s">
        <v>21624</v>
      </c>
      <c r="N6232" s="54" t="s">
        <v>256</v>
      </c>
      <c r="O6232" s="54" t="s">
        <v>256</v>
      </c>
      <c r="P6232" s="54" t="s">
        <v>453</v>
      </c>
      <c r="Q6232" s="54" t="s">
        <v>256</v>
      </c>
      <c r="R6232" s="54" t="s">
        <v>431</v>
      </c>
      <c r="S6232" s="71"/>
      <c r="T6232" s="54" t="s">
        <v>256</v>
      </c>
      <c r="U6232" s="71">
        <v>44623</v>
      </c>
      <c r="V6232" s="54" t="s">
        <v>256</v>
      </c>
      <c r="W6232" t="str">
        <f t="shared" si="97"/>
        <v>Mar-22</v>
      </c>
    </row>
    <row r="6233" spans="1:23" x14ac:dyDescent="0.25">
      <c r="A6233" s="54" t="s">
        <v>317</v>
      </c>
      <c r="B6233" s="54" t="s">
        <v>428</v>
      </c>
      <c r="C6233" s="54" t="s">
        <v>263</v>
      </c>
      <c r="D6233" s="54" t="s">
        <v>429</v>
      </c>
      <c r="E6233" s="54" t="s">
        <v>21626</v>
      </c>
      <c r="F6233" s="71">
        <v>44623</v>
      </c>
      <c r="G6233" s="72">
        <v>22927.88</v>
      </c>
      <c r="H6233" s="72">
        <v>1950016.19</v>
      </c>
      <c r="I6233" s="54" t="s">
        <v>265</v>
      </c>
      <c r="J6233" s="54" t="s">
        <v>21584</v>
      </c>
      <c r="K6233" s="54" t="s">
        <v>21617</v>
      </c>
      <c r="L6233" s="54" t="s">
        <v>21627</v>
      </c>
      <c r="M6233" s="54" t="s">
        <v>21626</v>
      </c>
      <c r="N6233" s="54" t="s">
        <v>256</v>
      </c>
      <c r="O6233" s="54" t="s">
        <v>256</v>
      </c>
      <c r="P6233" s="54" t="s">
        <v>453</v>
      </c>
      <c r="Q6233" s="54" t="s">
        <v>256</v>
      </c>
      <c r="R6233" s="54" t="s">
        <v>431</v>
      </c>
      <c r="S6233" s="71"/>
      <c r="T6233" s="54" t="s">
        <v>256</v>
      </c>
      <c r="U6233" s="71">
        <v>44623</v>
      </c>
      <c r="V6233" s="54" t="s">
        <v>256</v>
      </c>
      <c r="W6233" t="str">
        <f t="shared" si="97"/>
        <v>Mar-22</v>
      </c>
    </row>
    <row r="6234" spans="1:23" x14ac:dyDescent="0.25">
      <c r="A6234" s="54" t="s">
        <v>317</v>
      </c>
      <c r="B6234" s="54" t="s">
        <v>432</v>
      </c>
      <c r="C6234" s="54" t="s">
        <v>263</v>
      </c>
      <c r="D6234" s="54" t="s">
        <v>429</v>
      </c>
      <c r="E6234" s="54" t="s">
        <v>21628</v>
      </c>
      <c r="F6234" s="71">
        <v>44626</v>
      </c>
      <c r="G6234" s="72">
        <v>30.34</v>
      </c>
      <c r="H6234" s="72">
        <v>2580.42</v>
      </c>
      <c r="I6234" s="54" t="s">
        <v>265</v>
      </c>
      <c r="J6234" s="54" t="s">
        <v>333</v>
      </c>
      <c r="K6234" s="54" t="s">
        <v>21629</v>
      </c>
      <c r="L6234" s="54" t="s">
        <v>21630</v>
      </c>
      <c r="M6234" s="54" t="s">
        <v>21628</v>
      </c>
      <c r="N6234" s="54" t="s">
        <v>256</v>
      </c>
      <c r="O6234" s="54" t="s">
        <v>256</v>
      </c>
      <c r="P6234" s="54" t="s">
        <v>271</v>
      </c>
      <c r="Q6234" s="54" t="s">
        <v>256</v>
      </c>
      <c r="R6234" s="54" t="s">
        <v>431</v>
      </c>
      <c r="S6234" s="71"/>
      <c r="T6234" s="54" t="s">
        <v>256</v>
      </c>
      <c r="U6234" s="71">
        <v>44626</v>
      </c>
      <c r="V6234" s="54" t="s">
        <v>443</v>
      </c>
      <c r="W6234" t="str">
        <f t="shared" si="97"/>
        <v>Mar-22</v>
      </c>
    </row>
    <row r="6235" spans="1:23" x14ac:dyDescent="0.25">
      <c r="A6235" s="54" t="s">
        <v>317</v>
      </c>
      <c r="B6235" s="54" t="s">
        <v>432</v>
      </c>
      <c r="C6235" s="54" t="s">
        <v>263</v>
      </c>
      <c r="D6235" s="54" t="s">
        <v>429</v>
      </c>
      <c r="E6235" s="54" t="s">
        <v>21631</v>
      </c>
      <c r="F6235" s="71">
        <v>44640</v>
      </c>
      <c r="G6235" s="72">
        <v>42.02</v>
      </c>
      <c r="H6235" s="72">
        <v>3573.8</v>
      </c>
      <c r="I6235" s="54" t="s">
        <v>265</v>
      </c>
      <c r="J6235" s="54" t="s">
        <v>333</v>
      </c>
      <c r="K6235" s="54" t="s">
        <v>21632</v>
      </c>
      <c r="L6235" s="54" t="s">
        <v>21633</v>
      </c>
      <c r="M6235" s="54" t="s">
        <v>21631</v>
      </c>
      <c r="N6235" s="54" t="s">
        <v>256</v>
      </c>
      <c r="O6235" s="54" t="s">
        <v>256</v>
      </c>
      <c r="P6235" s="54" t="s">
        <v>271</v>
      </c>
      <c r="Q6235" s="54" t="s">
        <v>256</v>
      </c>
      <c r="R6235" s="54" t="s">
        <v>431</v>
      </c>
      <c r="S6235" s="71"/>
      <c r="T6235" s="54" t="s">
        <v>256</v>
      </c>
      <c r="U6235" s="71">
        <v>44640</v>
      </c>
      <c r="V6235" s="54" t="s">
        <v>443</v>
      </c>
      <c r="W6235" t="str">
        <f t="shared" si="97"/>
        <v>Mar-22</v>
      </c>
    </row>
    <row r="6236" spans="1:23" x14ac:dyDescent="0.25">
      <c r="A6236" s="54" t="s">
        <v>317</v>
      </c>
      <c r="B6236" s="54" t="s">
        <v>432</v>
      </c>
      <c r="C6236" s="54" t="s">
        <v>263</v>
      </c>
      <c r="D6236" s="54" t="s">
        <v>429</v>
      </c>
      <c r="E6236" s="54" t="s">
        <v>21634</v>
      </c>
      <c r="F6236" s="71">
        <v>44651</v>
      </c>
      <c r="G6236" s="72">
        <v>498.48</v>
      </c>
      <c r="H6236" s="72">
        <v>42395.72</v>
      </c>
      <c r="I6236" s="54" t="s">
        <v>265</v>
      </c>
      <c r="J6236" s="54" t="s">
        <v>333</v>
      </c>
      <c r="K6236" s="54" t="s">
        <v>21635</v>
      </c>
      <c r="L6236" s="54" t="s">
        <v>21636</v>
      </c>
      <c r="M6236" s="54" t="s">
        <v>21634</v>
      </c>
      <c r="N6236" s="54" t="s">
        <v>256</v>
      </c>
      <c r="O6236" s="54" t="s">
        <v>256</v>
      </c>
      <c r="P6236" s="54" t="s">
        <v>271</v>
      </c>
      <c r="Q6236" s="54" t="s">
        <v>256</v>
      </c>
      <c r="R6236" s="54" t="s">
        <v>431</v>
      </c>
      <c r="S6236" s="71"/>
      <c r="T6236" s="54" t="s">
        <v>256</v>
      </c>
      <c r="U6236" s="71">
        <v>44651</v>
      </c>
      <c r="V6236" s="54" t="s">
        <v>443</v>
      </c>
      <c r="W6236" t="str">
        <f t="shared" si="97"/>
        <v>Mar-22</v>
      </c>
    </row>
    <row r="6237" spans="1:23" x14ac:dyDescent="0.25">
      <c r="A6237" s="54" t="s">
        <v>317</v>
      </c>
      <c r="B6237" s="54" t="s">
        <v>432</v>
      </c>
      <c r="C6237" s="54" t="s">
        <v>263</v>
      </c>
      <c r="D6237" s="54" t="s">
        <v>429</v>
      </c>
      <c r="E6237" s="54" t="s">
        <v>21637</v>
      </c>
      <c r="F6237" s="71">
        <v>44630</v>
      </c>
      <c r="G6237" s="72">
        <v>13.32</v>
      </c>
      <c r="H6237" s="72">
        <v>1132.8699999999999</v>
      </c>
      <c r="I6237" s="54" t="s">
        <v>265</v>
      </c>
      <c r="J6237" s="54" t="s">
        <v>321</v>
      </c>
      <c r="K6237" s="54" t="s">
        <v>21638</v>
      </c>
      <c r="L6237" s="54" t="s">
        <v>21639</v>
      </c>
      <c r="M6237" s="54" t="s">
        <v>21637</v>
      </c>
      <c r="N6237" s="54" t="s">
        <v>256</v>
      </c>
      <c r="O6237" s="54" t="s">
        <v>256</v>
      </c>
      <c r="P6237" s="54" t="s">
        <v>267</v>
      </c>
      <c r="Q6237" s="54" t="s">
        <v>256</v>
      </c>
      <c r="R6237" s="54" t="s">
        <v>431</v>
      </c>
      <c r="S6237" s="71"/>
      <c r="T6237" s="54" t="s">
        <v>256</v>
      </c>
      <c r="U6237" s="71">
        <v>44630</v>
      </c>
      <c r="V6237" s="54" t="s">
        <v>256</v>
      </c>
      <c r="W6237" t="str">
        <f t="shared" si="97"/>
        <v>Mar-22</v>
      </c>
    </row>
    <row r="6238" spans="1:23" x14ac:dyDescent="0.25">
      <c r="A6238" s="54" t="s">
        <v>317</v>
      </c>
      <c r="B6238" s="54" t="s">
        <v>432</v>
      </c>
      <c r="C6238" s="54" t="s">
        <v>263</v>
      </c>
      <c r="D6238" s="54" t="s">
        <v>429</v>
      </c>
      <c r="E6238" s="54" t="s">
        <v>21640</v>
      </c>
      <c r="F6238" s="71">
        <v>44623</v>
      </c>
      <c r="G6238" s="72">
        <v>91.06</v>
      </c>
      <c r="H6238" s="72">
        <v>7744.65</v>
      </c>
      <c r="I6238" s="54" t="s">
        <v>265</v>
      </c>
      <c r="J6238" s="54" t="s">
        <v>321</v>
      </c>
      <c r="K6238" s="54" t="s">
        <v>21641</v>
      </c>
      <c r="L6238" s="54" t="s">
        <v>21642</v>
      </c>
      <c r="M6238" s="54" t="s">
        <v>21640</v>
      </c>
      <c r="N6238" s="54" t="s">
        <v>256</v>
      </c>
      <c r="O6238" s="54" t="s">
        <v>256</v>
      </c>
      <c r="P6238" s="54" t="s">
        <v>267</v>
      </c>
      <c r="Q6238" s="54" t="s">
        <v>256</v>
      </c>
      <c r="R6238" s="54" t="s">
        <v>431</v>
      </c>
      <c r="S6238" s="71"/>
      <c r="T6238" s="54" t="s">
        <v>256</v>
      </c>
      <c r="U6238" s="71">
        <v>44623</v>
      </c>
      <c r="V6238" s="54" t="s">
        <v>256</v>
      </c>
      <c r="W6238" t="str">
        <f t="shared" si="97"/>
        <v>Mar-22</v>
      </c>
    </row>
    <row r="6239" spans="1:23" x14ac:dyDescent="0.25">
      <c r="A6239" s="54" t="s">
        <v>317</v>
      </c>
      <c r="B6239" s="54" t="s">
        <v>432</v>
      </c>
      <c r="C6239" s="54" t="s">
        <v>263</v>
      </c>
      <c r="D6239" s="54" t="s">
        <v>429</v>
      </c>
      <c r="E6239" s="54" t="s">
        <v>21643</v>
      </c>
      <c r="F6239" s="71">
        <v>44622</v>
      </c>
      <c r="G6239" s="72">
        <v>2755.33</v>
      </c>
      <c r="H6239" s="72">
        <v>234340.82</v>
      </c>
      <c r="I6239" s="54" t="s">
        <v>265</v>
      </c>
      <c r="J6239" s="54" t="s">
        <v>321</v>
      </c>
      <c r="K6239" s="54" t="s">
        <v>21644</v>
      </c>
      <c r="L6239" s="54" t="s">
        <v>21645</v>
      </c>
      <c r="M6239" s="54" t="s">
        <v>21643</v>
      </c>
      <c r="N6239" s="54" t="s">
        <v>256</v>
      </c>
      <c r="O6239" s="54" t="s">
        <v>256</v>
      </c>
      <c r="P6239" s="54" t="s">
        <v>267</v>
      </c>
      <c r="Q6239" s="54" t="s">
        <v>256</v>
      </c>
      <c r="R6239" s="54" t="s">
        <v>431</v>
      </c>
      <c r="S6239" s="71"/>
      <c r="T6239" s="54" t="s">
        <v>256</v>
      </c>
      <c r="U6239" s="71">
        <v>44622</v>
      </c>
      <c r="V6239" s="54" t="s">
        <v>256</v>
      </c>
      <c r="W6239" t="str">
        <f t="shared" si="97"/>
        <v>Mar-22</v>
      </c>
    </row>
    <row r="6240" spans="1:23" x14ac:dyDescent="0.25">
      <c r="A6240" s="54" t="s">
        <v>317</v>
      </c>
      <c r="B6240" s="54" t="s">
        <v>432</v>
      </c>
      <c r="C6240" s="54" t="s">
        <v>263</v>
      </c>
      <c r="D6240" s="54" t="s">
        <v>429</v>
      </c>
      <c r="E6240" s="54" t="s">
        <v>21646</v>
      </c>
      <c r="F6240" s="71">
        <v>44622</v>
      </c>
      <c r="G6240" s="72">
        <v>2903.65</v>
      </c>
      <c r="H6240" s="72">
        <v>246955.43</v>
      </c>
      <c r="I6240" s="54" t="s">
        <v>265</v>
      </c>
      <c r="J6240" s="54" t="s">
        <v>321</v>
      </c>
      <c r="K6240" s="54" t="s">
        <v>21647</v>
      </c>
      <c r="L6240" s="54" t="s">
        <v>21648</v>
      </c>
      <c r="M6240" s="54" t="s">
        <v>21646</v>
      </c>
      <c r="N6240" s="54" t="s">
        <v>256</v>
      </c>
      <c r="O6240" s="54" t="s">
        <v>256</v>
      </c>
      <c r="P6240" s="54" t="s">
        <v>267</v>
      </c>
      <c r="Q6240" s="54" t="s">
        <v>256</v>
      </c>
      <c r="R6240" s="54" t="s">
        <v>431</v>
      </c>
      <c r="S6240" s="71"/>
      <c r="T6240" s="54" t="s">
        <v>256</v>
      </c>
      <c r="U6240" s="71">
        <v>44622</v>
      </c>
      <c r="V6240" s="54" t="s">
        <v>256</v>
      </c>
      <c r="W6240" t="str">
        <f t="shared" si="97"/>
        <v>Mar-22</v>
      </c>
    </row>
    <row r="6241" spans="1:23" x14ac:dyDescent="0.25">
      <c r="A6241" s="54" t="s">
        <v>317</v>
      </c>
      <c r="B6241" s="54" t="s">
        <v>432</v>
      </c>
      <c r="C6241" s="54" t="s">
        <v>263</v>
      </c>
      <c r="D6241" s="54" t="s">
        <v>429</v>
      </c>
      <c r="E6241" s="54" t="s">
        <v>21649</v>
      </c>
      <c r="F6241" s="71">
        <v>44622</v>
      </c>
      <c r="G6241" s="72">
        <v>865.05</v>
      </c>
      <c r="H6241" s="72">
        <v>73572.5</v>
      </c>
      <c r="I6241" s="54" t="s">
        <v>265</v>
      </c>
      <c r="J6241" s="54" t="s">
        <v>321</v>
      </c>
      <c r="K6241" s="54" t="s">
        <v>21650</v>
      </c>
      <c r="L6241" s="54" t="s">
        <v>21651</v>
      </c>
      <c r="M6241" s="54" t="s">
        <v>21649</v>
      </c>
      <c r="N6241" s="54" t="s">
        <v>256</v>
      </c>
      <c r="O6241" s="54" t="s">
        <v>256</v>
      </c>
      <c r="P6241" s="54" t="s">
        <v>267</v>
      </c>
      <c r="Q6241" s="54" t="s">
        <v>256</v>
      </c>
      <c r="R6241" s="54" t="s">
        <v>431</v>
      </c>
      <c r="S6241" s="71"/>
      <c r="T6241" s="54" t="s">
        <v>256</v>
      </c>
      <c r="U6241" s="71">
        <v>44622</v>
      </c>
      <c r="V6241" s="54" t="s">
        <v>256</v>
      </c>
      <c r="W6241" t="str">
        <f t="shared" si="97"/>
        <v>Mar-22</v>
      </c>
    </row>
    <row r="6242" spans="1:23" x14ac:dyDescent="0.25">
      <c r="A6242" s="54" t="s">
        <v>317</v>
      </c>
      <c r="B6242" s="54" t="s">
        <v>432</v>
      </c>
      <c r="C6242" s="54" t="s">
        <v>263</v>
      </c>
      <c r="D6242" s="54" t="s">
        <v>429</v>
      </c>
      <c r="E6242" s="54" t="s">
        <v>21652</v>
      </c>
      <c r="F6242" s="71">
        <v>44623</v>
      </c>
      <c r="G6242" s="72">
        <v>1146.1500000000001</v>
      </c>
      <c r="H6242" s="72">
        <v>97480.06</v>
      </c>
      <c r="I6242" s="54" t="s">
        <v>265</v>
      </c>
      <c r="J6242" s="54" t="s">
        <v>321</v>
      </c>
      <c r="K6242" s="54" t="s">
        <v>21653</v>
      </c>
      <c r="L6242" s="54" t="s">
        <v>21654</v>
      </c>
      <c r="M6242" s="54" t="s">
        <v>21652</v>
      </c>
      <c r="N6242" s="54" t="s">
        <v>256</v>
      </c>
      <c r="O6242" s="54" t="s">
        <v>256</v>
      </c>
      <c r="P6242" s="54" t="s">
        <v>267</v>
      </c>
      <c r="Q6242" s="54" t="s">
        <v>256</v>
      </c>
      <c r="R6242" s="54" t="s">
        <v>431</v>
      </c>
      <c r="S6242" s="71"/>
      <c r="T6242" s="54" t="s">
        <v>256</v>
      </c>
      <c r="U6242" s="71">
        <v>44623</v>
      </c>
      <c r="V6242" s="54" t="s">
        <v>256</v>
      </c>
      <c r="W6242" t="str">
        <f t="shared" si="97"/>
        <v>Mar-22</v>
      </c>
    </row>
    <row r="6243" spans="1:23" x14ac:dyDescent="0.25">
      <c r="A6243" s="54" t="s">
        <v>317</v>
      </c>
      <c r="B6243" s="54" t="s">
        <v>432</v>
      </c>
      <c r="C6243" s="54" t="s">
        <v>263</v>
      </c>
      <c r="D6243" s="54" t="s">
        <v>429</v>
      </c>
      <c r="E6243" s="54" t="s">
        <v>21655</v>
      </c>
      <c r="F6243" s="71">
        <v>44625</v>
      </c>
      <c r="G6243" s="72">
        <v>461.7</v>
      </c>
      <c r="H6243" s="72">
        <v>39267.589999999997</v>
      </c>
      <c r="I6243" s="54" t="s">
        <v>265</v>
      </c>
      <c r="J6243" s="54" t="s">
        <v>321</v>
      </c>
      <c r="K6243" s="54" t="s">
        <v>21656</v>
      </c>
      <c r="L6243" s="54" t="s">
        <v>21657</v>
      </c>
      <c r="M6243" s="54" t="s">
        <v>21655</v>
      </c>
      <c r="N6243" s="54" t="s">
        <v>256</v>
      </c>
      <c r="O6243" s="54" t="s">
        <v>256</v>
      </c>
      <c r="P6243" s="54" t="s">
        <v>267</v>
      </c>
      <c r="Q6243" s="54" t="s">
        <v>256</v>
      </c>
      <c r="R6243" s="54" t="s">
        <v>431</v>
      </c>
      <c r="S6243" s="71"/>
      <c r="T6243" s="54" t="s">
        <v>256</v>
      </c>
      <c r="U6243" s="71">
        <v>44625</v>
      </c>
      <c r="V6243" s="54" t="s">
        <v>256</v>
      </c>
      <c r="W6243" t="str">
        <f t="shared" si="97"/>
        <v>Mar-22</v>
      </c>
    </row>
    <row r="6244" spans="1:23" x14ac:dyDescent="0.25">
      <c r="A6244" s="54" t="s">
        <v>317</v>
      </c>
      <c r="B6244" s="54" t="s">
        <v>432</v>
      </c>
      <c r="C6244" s="54" t="s">
        <v>263</v>
      </c>
      <c r="D6244" s="54" t="s">
        <v>429</v>
      </c>
      <c r="E6244" s="54" t="s">
        <v>21658</v>
      </c>
      <c r="F6244" s="71">
        <v>44625</v>
      </c>
      <c r="G6244" s="72">
        <v>2811.87</v>
      </c>
      <c r="H6244" s="72">
        <v>239149.54</v>
      </c>
      <c r="I6244" s="54" t="s">
        <v>265</v>
      </c>
      <c r="J6244" s="54" t="s">
        <v>321</v>
      </c>
      <c r="K6244" s="54" t="s">
        <v>21659</v>
      </c>
      <c r="L6244" s="54" t="s">
        <v>21660</v>
      </c>
      <c r="M6244" s="54" t="s">
        <v>21658</v>
      </c>
      <c r="N6244" s="54" t="s">
        <v>256</v>
      </c>
      <c r="O6244" s="54" t="s">
        <v>256</v>
      </c>
      <c r="P6244" s="54" t="s">
        <v>267</v>
      </c>
      <c r="Q6244" s="54" t="s">
        <v>256</v>
      </c>
      <c r="R6244" s="54" t="s">
        <v>431</v>
      </c>
      <c r="S6244" s="71"/>
      <c r="T6244" s="54" t="s">
        <v>256</v>
      </c>
      <c r="U6244" s="71">
        <v>44625</v>
      </c>
      <c r="V6244" s="54" t="s">
        <v>256</v>
      </c>
      <c r="W6244" t="str">
        <f t="shared" si="97"/>
        <v>Mar-22</v>
      </c>
    </row>
    <row r="6245" spans="1:23" x14ac:dyDescent="0.25">
      <c r="A6245" s="54" t="s">
        <v>317</v>
      </c>
      <c r="B6245" s="54" t="s">
        <v>432</v>
      </c>
      <c r="C6245" s="54" t="s">
        <v>263</v>
      </c>
      <c r="D6245" s="54" t="s">
        <v>429</v>
      </c>
      <c r="E6245" s="54" t="s">
        <v>21661</v>
      </c>
      <c r="F6245" s="71">
        <v>44625</v>
      </c>
      <c r="G6245" s="72">
        <v>2129.4299999999998</v>
      </c>
      <c r="H6245" s="72">
        <v>181108.02</v>
      </c>
      <c r="I6245" s="54" t="s">
        <v>265</v>
      </c>
      <c r="J6245" s="54" t="s">
        <v>321</v>
      </c>
      <c r="K6245" s="54" t="s">
        <v>21662</v>
      </c>
      <c r="L6245" s="54" t="s">
        <v>21663</v>
      </c>
      <c r="M6245" s="54" t="s">
        <v>21661</v>
      </c>
      <c r="N6245" s="54" t="s">
        <v>256</v>
      </c>
      <c r="O6245" s="54" t="s">
        <v>256</v>
      </c>
      <c r="P6245" s="54" t="s">
        <v>267</v>
      </c>
      <c r="Q6245" s="54" t="s">
        <v>256</v>
      </c>
      <c r="R6245" s="54" t="s">
        <v>431</v>
      </c>
      <c r="S6245" s="71"/>
      <c r="T6245" s="54" t="s">
        <v>256</v>
      </c>
      <c r="U6245" s="71">
        <v>44625</v>
      </c>
      <c r="V6245" s="54" t="s">
        <v>256</v>
      </c>
      <c r="W6245" t="str">
        <f t="shared" si="97"/>
        <v>Mar-22</v>
      </c>
    </row>
    <row r="6246" spans="1:23" x14ac:dyDescent="0.25">
      <c r="A6246" s="54" t="s">
        <v>317</v>
      </c>
      <c r="B6246" s="54" t="s">
        <v>432</v>
      </c>
      <c r="C6246" s="54" t="s">
        <v>263</v>
      </c>
      <c r="D6246" s="54" t="s">
        <v>429</v>
      </c>
      <c r="E6246" s="54" t="s">
        <v>21664</v>
      </c>
      <c r="F6246" s="71">
        <v>44625</v>
      </c>
      <c r="G6246" s="72">
        <v>1045.4100000000001</v>
      </c>
      <c r="H6246" s="72">
        <v>88912.12</v>
      </c>
      <c r="I6246" s="54" t="s">
        <v>265</v>
      </c>
      <c r="J6246" s="54" t="s">
        <v>321</v>
      </c>
      <c r="K6246" s="54" t="s">
        <v>21665</v>
      </c>
      <c r="L6246" s="54" t="s">
        <v>21666</v>
      </c>
      <c r="M6246" s="54" t="s">
        <v>21664</v>
      </c>
      <c r="N6246" s="54" t="s">
        <v>256</v>
      </c>
      <c r="O6246" s="54" t="s">
        <v>256</v>
      </c>
      <c r="P6246" s="54" t="s">
        <v>267</v>
      </c>
      <c r="Q6246" s="54" t="s">
        <v>256</v>
      </c>
      <c r="R6246" s="54" t="s">
        <v>431</v>
      </c>
      <c r="S6246" s="71"/>
      <c r="T6246" s="54" t="s">
        <v>256</v>
      </c>
      <c r="U6246" s="71">
        <v>44625</v>
      </c>
      <c r="V6246" s="54" t="s">
        <v>256</v>
      </c>
      <c r="W6246" t="str">
        <f t="shared" si="97"/>
        <v>Mar-22</v>
      </c>
    </row>
    <row r="6247" spans="1:23" x14ac:dyDescent="0.25">
      <c r="A6247" s="54" t="s">
        <v>317</v>
      </c>
      <c r="B6247" s="54" t="s">
        <v>432</v>
      </c>
      <c r="C6247" s="54" t="s">
        <v>263</v>
      </c>
      <c r="D6247" s="54" t="s">
        <v>429</v>
      </c>
      <c r="E6247" s="54" t="s">
        <v>21667</v>
      </c>
      <c r="F6247" s="71">
        <v>44625</v>
      </c>
      <c r="G6247" s="72">
        <v>711.36</v>
      </c>
      <c r="H6247" s="72">
        <v>60501.17</v>
      </c>
      <c r="I6247" s="54" t="s">
        <v>265</v>
      </c>
      <c r="J6247" s="54" t="s">
        <v>321</v>
      </c>
      <c r="K6247" s="54" t="s">
        <v>21668</v>
      </c>
      <c r="L6247" s="54" t="s">
        <v>21669</v>
      </c>
      <c r="M6247" s="54" t="s">
        <v>21667</v>
      </c>
      <c r="N6247" s="54" t="s">
        <v>256</v>
      </c>
      <c r="O6247" s="54" t="s">
        <v>256</v>
      </c>
      <c r="P6247" s="54" t="s">
        <v>267</v>
      </c>
      <c r="Q6247" s="54" t="s">
        <v>256</v>
      </c>
      <c r="R6247" s="54" t="s">
        <v>431</v>
      </c>
      <c r="S6247" s="71"/>
      <c r="T6247" s="54" t="s">
        <v>256</v>
      </c>
      <c r="U6247" s="71">
        <v>44625</v>
      </c>
      <c r="V6247" s="54" t="s">
        <v>256</v>
      </c>
      <c r="W6247" t="str">
        <f t="shared" si="97"/>
        <v>Mar-22</v>
      </c>
    </row>
    <row r="6248" spans="1:23" x14ac:dyDescent="0.25">
      <c r="A6248" s="54" t="s">
        <v>317</v>
      </c>
      <c r="B6248" s="54" t="s">
        <v>432</v>
      </c>
      <c r="C6248" s="54" t="s">
        <v>263</v>
      </c>
      <c r="D6248" s="54" t="s">
        <v>429</v>
      </c>
      <c r="E6248" s="54" t="s">
        <v>21670</v>
      </c>
      <c r="F6248" s="71">
        <v>44628</v>
      </c>
      <c r="G6248" s="72">
        <v>3278.64</v>
      </c>
      <c r="H6248" s="72">
        <v>278848.33</v>
      </c>
      <c r="I6248" s="54" t="s">
        <v>265</v>
      </c>
      <c r="J6248" s="54" t="s">
        <v>321</v>
      </c>
      <c r="K6248" s="54" t="s">
        <v>21671</v>
      </c>
      <c r="L6248" s="54" t="s">
        <v>21672</v>
      </c>
      <c r="M6248" s="54" t="s">
        <v>21670</v>
      </c>
      <c r="N6248" s="54" t="s">
        <v>256</v>
      </c>
      <c r="O6248" s="54" t="s">
        <v>256</v>
      </c>
      <c r="P6248" s="54" t="s">
        <v>267</v>
      </c>
      <c r="Q6248" s="54" t="s">
        <v>256</v>
      </c>
      <c r="R6248" s="54" t="s">
        <v>431</v>
      </c>
      <c r="S6248" s="71"/>
      <c r="T6248" s="54" t="s">
        <v>256</v>
      </c>
      <c r="U6248" s="71">
        <v>44628</v>
      </c>
      <c r="V6248" s="54" t="s">
        <v>256</v>
      </c>
      <c r="W6248" t="str">
        <f t="shared" si="97"/>
        <v>Mar-22</v>
      </c>
    </row>
    <row r="6249" spans="1:23" x14ac:dyDescent="0.25">
      <c r="A6249" s="54" t="s">
        <v>317</v>
      </c>
      <c r="B6249" s="54" t="s">
        <v>432</v>
      </c>
      <c r="C6249" s="54" t="s">
        <v>263</v>
      </c>
      <c r="D6249" s="54" t="s">
        <v>429</v>
      </c>
      <c r="E6249" s="54" t="s">
        <v>21673</v>
      </c>
      <c r="F6249" s="71">
        <v>44628</v>
      </c>
      <c r="G6249" s="72">
        <v>795.93</v>
      </c>
      <c r="H6249" s="72">
        <v>67693.850000000006</v>
      </c>
      <c r="I6249" s="54" t="s">
        <v>265</v>
      </c>
      <c r="J6249" s="54" t="s">
        <v>321</v>
      </c>
      <c r="K6249" s="54" t="s">
        <v>21674</v>
      </c>
      <c r="L6249" s="54" t="s">
        <v>21675</v>
      </c>
      <c r="M6249" s="54" t="s">
        <v>21673</v>
      </c>
      <c r="N6249" s="54" t="s">
        <v>256</v>
      </c>
      <c r="O6249" s="54" t="s">
        <v>256</v>
      </c>
      <c r="P6249" s="54" t="s">
        <v>267</v>
      </c>
      <c r="Q6249" s="54" t="s">
        <v>256</v>
      </c>
      <c r="R6249" s="54" t="s">
        <v>431</v>
      </c>
      <c r="S6249" s="71"/>
      <c r="T6249" s="54" t="s">
        <v>256</v>
      </c>
      <c r="U6249" s="71">
        <v>44628</v>
      </c>
      <c r="V6249" s="54" t="s">
        <v>256</v>
      </c>
      <c r="W6249" t="str">
        <f t="shared" si="97"/>
        <v>Mar-22</v>
      </c>
    </row>
    <row r="6250" spans="1:23" x14ac:dyDescent="0.25">
      <c r="A6250" s="54" t="s">
        <v>317</v>
      </c>
      <c r="B6250" s="54" t="s">
        <v>432</v>
      </c>
      <c r="C6250" s="54" t="s">
        <v>263</v>
      </c>
      <c r="D6250" s="54" t="s">
        <v>429</v>
      </c>
      <c r="E6250" s="54" t="s">
        <v>21676</v>
      </c>
      <c r="F6250" s="71">
        <v>44628</v>
      </c>
      <c r="G6250" s="72">
        <v>378.17</v>
      </c>
      <c r="H6250" s="72">
        <v>32163.360000000001</v>
      </c>
      <c r="I6250" s="54" t="s">
        <v>265</v>
      </c>
      <c r="J6250" s="54" t="s">
        <v>321</v>
      </c>
      <c r="K6250" s="54" t="s">
        <v>21677</v>
      </c>
      <c r="L6250" s="54" t="s">
        <v>21678</v>
      </c>
      <c r="M6250" s="54" t="s">
        <v>21676</v>
      </c>
      <c r="N6250" s="54" t="s">
        <v>256</v>
      </c>
      <c r="O6250" s="54" t="s">
        <v>256</v>
      </c>
      <c r="P6250" s="54" t="s">
        <v>267</v>
      </c>
      <c r="Q6250" s="54" t="s">
        <v>256</v>
      </c>
      <c r="R6250" s="54" t="s">
        <v>431</v>
      </c>
      <c r="S6250" s="71"/>
      <c r="T6250" s="54" t="s">
        <v>256</v>
      </c>
      <c r="U6250" s="71">
        <v>44628</v>
      </c>
      <c r="V6250" s="54" t="s">
        <v>256</v>
      </c>
      <c r="W6250" t="str">
        <f t="shared" si="97"/>
        <v>Mar-22</v>
      </c>
    </row>
    <row r="6251" spans="1:23" x14ac:dyDescent="0.25">
      <c r="A6251" s="54" t="s">
        <v>317</v>
      </c>
      <c r="B6251" s="54" t="s">
        <v>432</v>
      </c>
      <c r="C6251" s="54" t="s">
        <v>263</v>
      </c>
      <c r="D6251" s="54" t="s">
        <v>429</v>
      </c>
      <c r="E6251" s="54" t="s">
        <v>21679</v>
      </c>
      <c r="F6251" s="71">
        <v>44634</v>
      </c>
      <c r="G6251" s="72">
        <v>1655.75</v>
      </c>
      <c r="H6251" s="72">
        <v>140821.54</v>
      </c>
      <c r="I6251" s="54" t="s">
        <v>265</v>
      </c>
      <c r="J6251" s="54" t="s">
        <v>321</v>
      </c>
      <c r="K6251" s="54" t="s">
        <v>21680</v>
      </c>
      <c r="L6251" s="54" t="s">
        <v>21681</v>
      </c>
      <c r="M6251" s="54" t="s">
        <v>21679</v>
      </c>
      <c r="N6251" s="54" t="s">
        <v>256</v>
      </c>
      <c r="O6251" s="54" t="s">
        <v>256</v>
      </c>
      <c r="P6251" s="54" t="s">
        <v>267</v>
      </c>
      <c r="Q6251" s="54" t="s">
        <v>256</v>
      </c>
      <c r="R6251" s="54" t="s">
        <v>431</v>
      </c>
      <c r="S6251" s="71"/>
      <c r="T6251" s="54" t="s">
        <v>256</v>
      </c>
      <c r="U6251" s="71">
        <v>44634</v>
      </c>
      <c r="V6251" s="54" t="s">
        <v>256</v>
      </c>
      <c r="W6251" t="str">
        <f t="shared" si="97"/>
        <v>Mar-22</v>
      </c>
    </row>
    <row r="6252" spans="1:23" x14ac:dyDescent="0.25">
      <c r="A6252" s="54" t="s">
        <v>317</v>
      </c>
      <c r="B6252" s="54" t="s">
        <v>432</v>
      </c>
      <c r="C6252" s="54" t="s">
        <v>263</v>
      </c>
      <c r="D6252" s="54" t="s">
        <v>429</v>
      </c>
      <c r="E6252" s="54" t="s">
        <v>21682</v>
      </c>
      <c r="F6252" s="71">
        <v>44634</v>
      </c>
      <c r="G6252" s="72">
        <v>502.57</v>
      </c>
      <c r="H6252" s="72">
        <v>42743.58</v>
      </c>
      <c r="I6252" s="54" t="s">
        <v>265</v>
      </c>
      <c r="J6252" s="54" t="s">
        <v>321</v>
      </c>
      <c r="K6252" s="54" t="s">
        <v>21683</v>
      </c>
      <c r="L6252" s="54" t="s">
        <v>21684</v>
      </c>
      <c r="M6252" s="54" t="s">
        <v>21682</v>
      </c>
      <c r="N6252" s="54" t="s">
        <v>256</v>
      </c>
      <c r="O6252" s="54" t="s">
        <v>256</v>
      </c>
      <c r="P6252" s="54" t="s">
        <v>267</v>
      </c>
      <c r="Q6252" s="54" t="s">
        <v>256</v>
      </c>
      <c r="R6252" s="54" t="s">
        <v>431</v>
      </c>
      <c r="S6252" s="71"/>
      <c r="T6252" s="54" t="s">
        <v>256</v>
      </c>
      <c r="U6252" s="71">
        <v>44634</v>
      </c>
      <c r="V6252" s="54" t="s">
        <v>256</v>
      </c>
      <c r="W6252" t="str">
        <f t="shared" si="97"/>
        <v>Mar-22</v>
      </c>
    </row>
    <row r="6253" spans="1:23" x14ac:dyDescent="0.25">
      <c r="A6253" s="54" t="s">
        <v>317</v>
      </c>
      <c r="B6253" s="54" t="s">
        <v>432</v>
      </c>
      <c r="C6253" s="54" t="s">
        <v>263</v>
      </c>
      <c r="D6253" s="54" t="s">
        <v>429</v>
      </c>
      <c r="E6253" s="54" t="s">
        <v>21685</v>
      </c>
      <c r="F6253" s="71">
        <v>44634</v>
      </c>
      <c r="G6253" s="72">
        <v>2.19</v>
      </c>
      <c r="H6253" s="72">
        <v>186.26</v>
      </c>
      <c r="I6253" s="54" t="s">
        <v>265</v>
      </c>
      <c r="J6253" s="54" t="s">
        <v>321</v>
      </c>
      <c r="K6253" s="54" t="s">
        <v>21686</v>
      </c>
      <c r="L6253" s="54" t="s">
        <v>21687</v>
      </c>
      <c r="M6253" s="54" t="s">
        <v>21685</v>
      </c>
      <c r="N6253" s="54" t="s">
        <v>256</v>
      </c>
      <c r="O6253" s="54" t="s">
        <v>256</v>
      </c>
      <c r="P6253" s="54" t="s">
        <v>267</v>
      </c>
      <c r="Q6253" s="54" t="s">
        <v>256</v>
      </c>
      <c r="R6253" s="54" t="s">
        <v>431</v>
      </c>
      <c r="S6253" s="71"/>
      <c r="T6253" s="54" t="s">
        <v>256</v>
      </c>
      <c r="U6253" s="71">
        <v>44634</v>
      </c>
      <c r="V6253" s="54" t="s">
        <v>256</v>
      </c>
      <c r="W6253" t="str">
        <f t="shared" si="97"/>
        <v>Mar-22</v>
      </c>
    </row>
    <row r="6254" spans="1:23" x14ac:dyDescent="0.25">
      <c r="A6254" s="54" t="s">
        <v>317</v>
      </c>
      <c r="B6254" s="54" t="s">
        <v>432</v>
      </c>
      <c r="C6254" s="54" t="s">
        <v>263</v>
      </c>
      <c r="D6254" s="54" t="s">
        <v>429</v>
      </c>
      <c r="E6254" s="54" t="s">
        <v>21688</v>
      </c>
      <c r="F6254" s="71">
        <v>44634</v>
      </c>
      <c r="G6254" s="72">
        <v>158</v>
      </c>
      <c r="H6254" s="72">
        <v>13437.9</v>
      </c>
      <c r="I6254" s="54" t="s">
        <v>265</v>
      </c>
      <c r="J6254" s="54" t="s">
        <v>321</v>
      </c>
      <c r="K6254" s="54" t="s">
        <v>21689</v>
      </c>
      <c r="L6254" s="54" t="s">
        <v>21690</v>
      </c>
      <c r="M6254" s="54" t="s">
        <v>21688</v>
      </c>
      <c r="N6254" s="54" t="s">
        <v>256</v>
      </c>
      <c r="O6254" s="54" t="s">
        <v>256</v>
      </c>
      <c r="P6254" s="54" t="s">
        <v>267</v>
      </c>
      <c r="Q6254" s="54" t="s">
        <v>256</v>
      </c>
      <c r="R6254" s="54" t="s">
        <v>431</v>
      </c>
      <c r="S6254" s="71"/>
      <c r="T6254" s="54" t="s">
        <v>256</v>
      </c>
      <c r="U6254" s="71">
        <v>44634</v>
      </c>
      <c r="V6254" s="54" t="s">
        <v>256</v>
      </c>
      <c r="W6254" t="str">
        <f t="shared" si="97"/>
        <v>Mar-22</v>
      </c>
    </row>
    <row r="6255" spans="1:23" x14ac:dyDescent="0.25">
      <c r="A6255" s="54" t="s">
        <v>317</v>
      </c>
      <c r="B6255" s="54" t="s">
        <v>432</v>
      </c>
      <c r="C6255" s="54" t="s">
        <v>263</v>
      </c>
      <c r="D6255" s="54" t="s">
        <v>429</v>
      </c>
      <c r="E6255" s="54" t="s">
        <v>21691</v>
      </c>
      <c r="F6255" s="71">
        <v>44623</v>
      </c>
      <c r="G6255" s="72">
        <v>75.2</v>
      </c>
      <c r="H6255" s="72">
        <v>6395.76</v>
      </c>
      <c r="I6255" s="54" t="s">
        <v>265</v>
      </c>
      <c r="J6255" s="54" t="s">
        <v>321</v>
      </c>
      <c r="K6255" s="54" t="s">
        <v>21692</v>
      </c>
      <c r="L6255" s="54" t="s">
        <v>21693</v>
      </c>
      <c r="M6255" s="54" t="s">
        <v>21691</v>
      </c>
      <c r="N6255" s="54" t="s">
        <v>256</v>
      </c>
      <c r="O6255" s="54" t="s">
        <v>256</v>
      </c>
      <c r="P6255" s="54" t="s">
        <v>267</v>
      </c>
      <c r="Q6255" s="54" t="s">
        <v>256</v>
      </c>
      <c r="R6255" s="54" t="s">
        <v>431</v>
      </c>
      <c r="S6255" s="71"/>
      <c r="T6255" s="54" t="s">
        <v>256</v>
      </c>
      <c r="U6255" s="71">
        <v>44623</v>
      </c>
      <c r="V6255" s="54" t="s">
        <v>256</v>
      </c>
      <c r="W6255" t="str">
        <f t="shared" si="97"/>
        <v>Mar-22</v>
      </c>
    </row>
    <row r="6256" spans="1:23" x14ac:dyDescent="0.25">
      <c r="A6256" s="54" t="s">
        <v>317</v>
      </c>
      <c r="B6256" s="54" t="s">
        <v>432</v>
      </c>
      <c r="C6256" s="54" t="s">
        <v>263</v>
      </c>
      <c r="D6256" s="54" t="s">
        <v>429</v>
      </c>
      <c r="E6256" s="54" t="s">
        <v>21694</v>
      </c>
      <c r="F6256" s="71">
        <v>44630</v>
      </c>
      <c r="G6256" s="72">
        <v>324.14999999999998</v>
      </c>
      <c r="H6256" s="72">
        <v>27568.959999999999</v>
      </c>
      <c r="I6256" s="54" t="s">
        <v>265</v>
      </c>
      <c r="J6256" s="54" t="s">
        <v>321</v>
      </c>
      <c r="K6256" s="54" t="s">
        <v>21695</v>
      </c>
      <c r="L6256" s="54" t="s">
        <v>21696</v>
      </c>
      <c r="M6256" s="54" t="s">
        <v>21694</v>
      </c>
      <c r="N6256" s="54" t="s">
        <v>256</v>
      </c>
      <c r="O6256" s="54" t="s">
        <v>256</v>
      </c>
      <c r="P6256" s="54" t="s">
        <v>267</v>
      </c>
      <c r="Q6256" s="54" t="s">
        <v>256</v>
      </c>
      <c r="R6256" s="54" t="s">
        <v>431</v>
      </c>
      <c r="S6256" s="71"/>
      <c r="T6256" s="54" t="s">
        <v>256</v>
      </c>
      <c r="U6256" s="71">
        <v>44630</v>
      </c>
      <c r="V6256" s="54" t="s">
        <v>256</v>
      </c>
      <c r="W6256" t="str">
        <f t="shared" si="97"/>
        <v>Mar-22</v>
      </c>
    </row>
    <row r="6257" spans="1:23" x14ac:dyDescent="0.25">
      <c r="A6257" s="54" t="s">
        <v>317</v>
      </c>
      <c r="B6257" s="54" t="s">
        <v>432</v>
      </c>
      <c r="C6257" s="54" t="s">
        <v>263</v>
      </c>
      <c r="D6257" s="54" t="s">
        <v>429</v>
      </c>
      <c r="E6257" s="54" t="s">
        <v>21697</v>
      </c>
      <c r="F6257" s="71">
        <v>44623</v>
      </c>
      <c r="G6257" s="72">
        <v>711.51</v>
      </c>
      <c r="H6257" s="72">
        <v>60513.93</v>
      </c>
      <c r="I6257" s="54" t="s">
        <v>265</v>
      </c>
      <c r="J6257" s="54" t="s">
        <v>321</v>
      </c>
      <c r="K6257" s="54" t="s">
        <v>21698</v>
      </c>
      <c r="L6257" s="54" t="s">
        <v>21699</v>
      </c>
      <c r="M6257" s="54" t="s">
        <v>21697</v>
      </c>
      <c r="N6257" s="54" t="s">
        <v>256</v>
      </c>
      <c r="O6257" s="54" t="s">
        <v>256</v>
      </c>
      <c r="P6257" s="54" t="s">
        <v>267</v>
      </c>
      <c r="Q6257" s="54" t="s">
        <v>256</v>
      </c>
      <c r="R6257" s="54" t="s">
        <v>431</v>
      </c>
      <c r="S6257" s="71"/>
      <c r="T6257" s="54" t="s">
        <v>256</v>
      </c>
      <c r="U6257" s="71">
        <v>44623</v>
      </c>
      <c r="V6257" s="54" t="s">
        <v>256</v>
      </c>
      <c r="W6257" t="str">
        <f t="shared" si="97"/>
        <v>Mar-22</v>
      </c>
    </row>
    <row r="6258" spans="1:23" x14ac:dyDescent="0.25">
      <c r="A6258" s="54" t="s">
        <v>317</v>
      </c>
      <c r="B6258" s="54" t="s">
        <v>432</v>
      </c>
      <c r="C6258" s="54" t="s">
        <v>263</v>
      </c>
      <c r="D6258" s="54" t="s">
        <v>429</v>
      </c>
      <c r="E6258" s="54" t="s">
        <v>21700</v>
      </c>
      <c r="F6258" s="71">
        <v>44627</v>
      </c>
      <c r="G6258" s="72">
        <v>1275.1199999999999</v>
      </c>
      <c r="H6258" s="72">
        <v>108448.96000000001</v>
      </c>
      <c r="I6258" s="54" t="s">
        <v>265</v>
      </c>
      <c r="J6258" s="54" t="s">
        <v>321</v>
      </c>
      <c r="K6258" s="54" t="s">
        <v>21701</v>
      </c>
      <c r="L6258" s="54" t="s">
        <v>21702</v>
      </c>
      <c r="M6258" s="54" t="s">
        <v>21700</v>
      </c>
      <c r="N6258" s="54" t="s">
        <v>256</v>
      </c>
      <c r="O6258" s="54" t="s">
        <v>256</v>
      </c>
      <c r="P6258" s="54" t="s">
        <v>267</v>
      </c>
      <c r="Q6258" s="54" t="s">
        <v>256</v>
      </c>
      <c r="R6258" s="54" t="s">
        <v>431</v>
      </c>
      <c r="S6258" s="71"/>
      <c r="T6258" s="54" t="s">
        <v>256</v>
      </c>
      <c r="U6258" s="71">
        <v>44627</v>
      </c>
      <c r="V6258" s="54" t="s">
        <v>256</v>
      </c>
      <c r="W6258" t="str">
        <f t="shared" si="97"/>
        <v>Mar-22</v>
      </c>
    </row>
    <row r="6259" spans="1:23" x14ac:dyDescent="0.25">
      <c r="A6259" s="54" t="s">
        <v>317</v>
      </c>
      <c r="B6259" s="54" t="s">
        <v>432</v>
      </c>
      <c r="C6259" s="54" t="s">
        <v>263</v>
      </c>
      <c r="D6259" s="54" t="s">
        <v>429</v>
      </c>
      <c r="E6259" s="54" t="s">
        <v>21703</v>
      </c>
      <c r="F6259" s="71">
        <v>44627</v>
      </c>
      <c r="G6259" s="72">
        <v>21.9</v>
      </c>
      <c r="H6259" s="72">
        <v>1862.6</v>
      </c>
      <c r="I6259" s="54" t="s">
        <v>265</v>
      </c>
      <c r="J6259" s="54" t="s">
        <v>321</v>
      </c>
      <c r="K6259" s="54" t="s">
        <v>21704</v>
      </c>
      <c r="L6259" s="54" t="s">
        <v>21705</v>
      </c>
      <c r="M6259" s="54" t="s">
        <v>21703</v>
      </c>
      <c r="N6259" s="54" t="s">
        <v>256</v>
      </c>
      <c r="O6259" s="54" t="s">
        <v>256</v>
      </c>
      <c r="P6259" s="54" t="s">
        <v>267</v>
      </c>
      <c r="Q6259" s="54" t="s">
        <v>256</v>
      </c>
      <c r="R6259" s="54" t="s">
        <v>431</v>
      </c>
      <c r="S6259" s="71"/>
      <c r="T6259" s="54" t="s">
        <v>256</v>
      </c>
      <c r="U6259" s="71">
        <v>44627</v>
      </c>
      <c r="V6259" s="54" t="s">
        <v>256</v>
      </c>
      <c r="W6259" t="str">
        <f t="shared" si="97"/>
        <v>Mar-22</v>
      </c>
    </row>
    <row r="6260" spans="1:23" x14ac:dyDescent="0.25">
      <c r="A6260" s="54" t="s">
        <v>317</v>
      </c>
      <c r="B6260" s="54" t="s">
        <v>432</v>
      </c>
      <c r="C6260" s="54" t="s">
        <v>263</v>
      </c>
      <c r="D6260" s="54" t="s">
        <v>429</v>
      </c>
      <c r="E6260" s="54" t="s">
        <v>21706</v>
      </c>
      <c r="F6260" s="71">
        <v>44628</v>
      </c>
      <c r="G6260" s="72">
        <v>283.74</v>
      </c>
      <c r="H6260" s="72">
        <v>24132.09</v>
      </c>
      <c r="I6260" s="54" t="s">
        <v>265</v>
      </c>
      <c r="J6260" s="54" t="s">
        <v>321</v>
      </c>
      <c r="K6260" s="54" t="s">
        <v>21707</v>
      </c>
      <c r="L6260" s="54" t="s">
        <v>21708</v>
      </c>
      <c r="M6260" s="54" t="s">
        <v>21706</v>
      </c>
      <c r="N6260" s="54" t="s">
        <v>256</v>
      </c>
      <c r="O6260" s="54" t="s">
        <v>256</v>
      </c>
      <c r="P6260" s="54" t="s">
        <v>267</v>
      </c>
      <c r="Q6260" s="54" t="s">
        <v>256</v>
      </c>
      <c r="R6260" s="54" t="s">
        <v>431</v>
      </c>
      <c r="S6260" s="71"/>
      <c r="T6260" s="54" t="s">
        <v>256</v>
      </c>
      <c r="U6260" s="71">
        <v>44628</v>
      </c>
      <c r="V6260" s="54" t="s">
        <v>256</v>
      </c>
      <c r="W6260" t="str">
        <f t="shared" si="97"/>
        <v>Mar-22</v>
      </c>
    </row>
    <row r="6261" spans="1:23" x14ac:dyDescent="0.25">
      <c r="A6261" s="54" t="s">
        <v>317</v>
      </c>
      <c r="B6261" s="54" t="s">
        <v>432</v>
      </c>
      <c r="C6261" s="54" t="s">
        <v>263</v>
      </c>
      <c r="D6261" s="54" t="s">
        <v>429</v>
      </c>
      <c r="E6261" s="54" t="s">
        <v>21709</v>
      </c>
      <c r="F6261" s="71">
        <v>44634</v>
      </c>
      <c r="G6261" s="72">
        <v>13.68</v>
      </c>
      <c r="H6261" s="72">
        <v>1163.48</v>
      </c>
      <c r="I6261" s="54" t="s">
        <v>265</v>
      </c>
      <c r="J6261" s="54" t="s">
        <v>321</v>
      </c>
      <c r="K6261" s="54" t="s">
        <v>21710</v>
      </c>
      <c r="L6261" s="54" t="s">
        <v>21711</v>
      </c>
      <c r="M6261" s="54" t="s">
        <v>21709</v>
      </c>
      <c r="N6261" s="54" t="s">
        <v>256</v>
      </c>
      <c r="O6261" s="54" t="s">
        <v>256</v>
      </c>
      <c r="P6261" s="54" t="s">
        <v>267</v>
      </c>
      <c r="Q6261" s="54" t="s">
        <v>256</v>
      </c>
      <c r="R6261" s="54" t="s">
        <v>431</v>
      </c>
      <c r="S6261" s="71"/>
      <c r="T6261" s="54" t="s">
        <v>256</v>
      </c>
      <c r="U6261" s="71">
        <v>44634</v>
      </c>
      <c r="V6261" s="54" t="s">
        <v>256</v>
      </c>
      <c r="W6261" t="str">
        <f t="shared" si="97"/>
        <v>Mar-22</v>
      </c>
    </row>
    <row r="6262" spans="1:23" x14ac:dyDescent="0.25">
      <c r="A6262" s="54" t="s">
        <v>317</v>
      </c>
      <c r="B6262" s="54" t="s">
        <v>432</v>
      </c>
      <c r="C6262" s="54" t="s">
        <v>263</v>
      </c>
      <c r="D6262" s="54" t="s">
        <v>429</v>
      </c>
      <c r="E6262" s="54" t="s">
        <v>21712</v>
      </c>
      <c r="F6262" s="71">
        <v>44634</v>
      </c>
      <c r="G6262" s="72">
        <v>3.16</v>
      </c>
      <c r="H6262" s="72">
        <v>268.76</v>
      </c>
      <c r="I6262" s="54" t="s">
        <v>265</v>
      </c>
      <c r="J6262" s="54" t="s">
        <v>321</v>
      </c>
      <c r="K6262" s="54" t="s">
        <v>21713</v>
      </c>
      <c r="L6262" s="54" t="s">
        <v>21714</v>
      </c>
      <c r="M6262" s="54" t="s">
        <v>21712</v>
      </c>
      <c r="N6262" s="54" t="s">
        <v>256</v>
      </c>
      <c r="O6262" s="54" t="s">
        <v>256</v>
      </c>
      <c r="P6262" s="54" t="s">
        <v>267</v>
      </c>
      <c r="Q6262" s="54" t="s">
        <v>256</v>
      </c>
      <c r="R6262" s="54" t="s">
        <v>431</v>
      </c>
      <c r="S6262" s="71"/>
      <c r="T6262" s="54" t="s">
        <v>256</v>
      </c>
      <c r="U6262" s="71">
        <v>44634</v>
      </c>
      <c r="V6262" s="54" t="s">
        <v>256</v>
      </c>
      <c r="W6262" t="str">
        <f t="shared" si="97"/>
        <v>Mar-22</v>
      </c>
    </row>
    <row r="6263" spans="1:23" x14ac:dyDescent="0.25">
      <c r="A6263" s="54" t="s">
        <v>317</v>
      </c>
      <c r="B6263" s="54" t="s">
        <v>432</v>
      </c>
      <c r="C6263" s="54" t="s">
        <v>263</v>
      </c>
      <c r="D6263" s="54" t="s">
        <v>429</v>
      </c>
      <c r="E6263" s="54" t="s">
        <v>21715</v>
      </c>
      <c r="F6263" s="71">
        <v>44622</v>
      </c>
      <c r="G6263" s="72">
        <v>232.36</v>
      </c>
      <c r="H6263" s="72">
        <v>19762.22</v>
      </c>
      <c r="I6263" s="54" t="s">
        <v>265</v>
      </c>
      <c r="J6263" s="54" t="s">
        <v>321</v>
      </c>
      <c r="K6263" s="54" t="s">
        <v>21716</v>
      </c>
      <c r="L6263" s="54" t="s">
        <v>21717</v>
      </c>
      <c r="M6263" s="54" t="s">
        <v>21715</v>
      </c>
      <c r="N6263" s="54" t="s">
        <v>256</v>
      </c>
      <c r="O6263" s="54" t="s">
        <v>256</v>
      </c>
      <c r="P6263" s="54" t="s">
        <v>267</v>
      </c>
      <c r="Q6263" s="54" t="s">
        <v>256</v>
      </c>
      <c r="R6263" s="54" t="s">
        <v>431</v>
      </c>
      <c r="S6263" s="71"/>
      <c r="T6263" s="54" t="s">
        <v>256</v>
      </c>
      <c r="U6263" s="71">
        <v>44622</v>
      </c>
      <c r="V6263" s="54" t="s">
        <v>256</v>
      </c>
      <c r="W6263" t="str">
        <f t="shared" si="97"/>
        <v>Mar-22</v>
      </c>
    </row>
    <row r="6264" spans="1:23" x14ac:dyDescent="0.25">
      <c r="A6264" s="54" t="s">
        <v>317</v>
      </c>
      <c r="B6264" s="54" t="s">
        <v>432</v>
      </c>
      <c r="C6264" s="54" t="s">
        <v>263</v>
      </c>
      <c r="D6264" s="54" t="s">
        <v>429</v>
      </c>
      <c r="E6264" s="54" t="s">
        <v>21718</v>
      </c>
      <c r="F6264" s="71">
        <v>44622</v>
      </c>
      <c r="G6264" s="72">
        <v>813.42</v>
      </c>
      <c r="H6264" s="72">
        <v>69181.37</v>
      </c>
      <c r="I6264" s="54" t="s">
        <v>265</v>
      </c>
      <c r="J6264" s="54" t="s">
        <v>321</v>
      </c>
      <c r="K6264" s="54" t="s">
        <v>21719</v>
      </c>
      <c r="L6264" s="54" t="s">
        <v>21720</v>
      </c>
      <c r="M6264" s="54" t="s">
        <v>21718</v>
      </c>
      <c r="N6264" s="54" t="s">
        <v>256</v>
      </c>
      <c r="O6264" s="54" t="s">
        <v>256</v>
      </c>
      <c r="P6264" s="54" t="s">
        <v>267</v>
      </c>
      <c r="Q6264" s="54" t="s">
        <v>256</v>
      </c>
      <c r="R6264" s="54" t="s">
        <v>431</v>
      </c>
      <c r="S6264" s="71"/>
      <c r="T6264" s="54" t="s">
        <v>256</v>
      </c>
      <c r="U6264" s="71">
        <v>44622</v>
      </c>
      <c r="V6264" s="54" t="s">
        <v>256</v>
      </c>
      <c r="W6264" t="str">
        <f t="shared" si="97"/>
        <v>Mar-22</v>
      </c>
    </row>
    <row r="6265" spans="1:23" x14ac:dyDescent="0.25">
      <c r="A6265" s="54" t="s">
        <v>317</v>
      </c>
      <c r="B6265" s="54" t="s">
        <v>432</v>
      </c>
      <c r="C6265" s="54" t="s">
        <v>263</v>
      </c>
      <c r="D6265" s="54" t="s">
        <v>429</v>
      </c>
      <c r="E6265" s="54" t="s">
        <v>21721</v>
      </c>
      <c r="F6265" s="71">
        <v>44622</v>
      </c>
      <c r="G6265" s="72">
        <v>17.100000000000001</v>
      </c>
      <c r="H6265" s="72">
        <v>1454.36</v>
      </c>
      <c r="I6265" s="54" t="s">
        <v>265</v>
      </c>
      <c r="J6265" s="54" t="s">
        <v>321</v>
      </c>
      <c r="K6265" s="54" t="s">
        <v>21722</v>
      </c>
      <c r="L6265" s="54" t="s">
        <v>21723</v>
      </c>
      <c r="M6265" s="54" t="s">
        <v>21721</v>
      </c>
      <c r="N6265" s="54" t="s">
        <v>256</v>
      </c>
      <c r="O6265" s="54" t="s">
        <v>256</v>
      </c>
      <c r="P6265" s="54" t="s">
        <v>267</v>
      </c>
      <c r="Q6265" s="54" t="s">
        <v>256</v>
      </c>
      <c r="R6265" s="54" t="s">
        <v>431</v>
      </c>
      <c r="S6265" s="71"/>
      <c r="T6265" s="54" t="s">
        <v>256</v>
      </c>
      <c r="U6265" s="71">
        <v>44622</v>
      </c>
      <c r="V6265" s="54" t="s">
        <v>256</v>
      </c>
      <c r="W6265" t="str">
        <f t="shared" si="97"/>
        <v>Mar-22</v>
      </c>
    </row>
    <row r="6266" spans="1:23" x14ac:dyDescent="0.25">
      <c r="A6266" s="54" t="s">
        <v>317</v>
      </c>
      <c r="B6266" s="54" t="s">
        <v>432</v>
      </c>
      <c r="C6266" s="54" t="s">
        <v>263</v>
      </c>
      <c r="D6266" s="54" t="s">
        <v>429</v>
      </c>
      <c r="E6266" s="54" t="s">
        <v>21724</v>
      </c>
      <c r="F6266" s="71">
        <v>44622</v>
      </c>
      <c r="G6266" s="72">
        <v>37.340000000000003</v>
      </c>
      <c r="H6266" s="72">
        <v>3175.77</v>
      </c>
      <c r="I6266" s="54" t="s">
        <v>265</v>
      </c>
      <c r="J6266" s="54" t="s">
        <v>21725</v>
      </c>
      <c r="K6266" s="54" t="s">
        <v>14474</v>
      </c>
      <c r="L6266" s="54" t="s">
        <v>21726</v>
      </c>
      <c r="M6266" s="54" t="s">
        <v>21724</v>
      </c>
      <c r="N6266" s="54" t="s">
        <v>256</v>
      </c>
      <c r="O6266" s="54" t="s">
        <v>256</v>
      </c>
      <c r="P6266" s="54" t="s">
        <v>495</v>
      </c>
      <c r="Q6266" s="54" t="s">
        <v>256</v>
      </c>
      <c r="R6266" s="54" t="s">
        <v>431</v>
      </c>
      <c r="S6266" s="71"/>
      <c r="T6266" s="54" t="s">
        <v>256</v>
      </c>
      <c r="U6266" s="71">
        <v>44622</v>
      </c>
      <c r="V6266" s="54" t="s">
        <v>256</v>
      </c>
      <c r="W6266" t="str">
        <f t="shared" si="97"/>
        <v>Mar-22</v>
      </c>
    </row>
    <row r="6267" spans="1:23" x14ac:dyDescent="0.25">
      <c r="A6267" s="54" t="s">
        <v>317</v>
      </c>
      <c r="B6267" s="54" t="s">
        <v>432</v>
      </c>
      <c r="C6267" s="54" t="s">
        <v>263</v>
      </c>
      <c r="D6267" s="54" t="s">
        <v>429</v>
      </c>
      <c r="E6267" s="54" t="s">
        <v>21727</v>
      </c>
      <c r="F6267" s="71">
        <v>44634</v>
      </c>
      <c r="G6267" s="72">
        <v>1825.47</v>
      </c>
      <c r="H6267" s="72">
        <v>155256.22</v>
      </c>
      <c r="I6267" s="54" t="s">
        <v>265</v>
      </c>
      <c r="J6267" s="54" t="s">
        <v>21725</v>
      </c>
      <c r="K6267" s="54" t="s">
        <v>537</v>
      </c>
      <c r="L6267" s="54" t="s">
        <v>21728</v>
      </c>
      <c r="M6267" s="54" t="s">
        <v>21727</v>
      </c>
      <c r="N6267" s="54" t="s">
        <v>256</v>
      </c>
      <c r="O6267" s="54" t="s">
        <v>256</v>
      </c>
      <c r="P6267" s="54" t="s">
        <v>495</v>
      </c>
      <c r="Q6267" s="54" t="s">
        <v>256</v>
      </c>
      <c r="R6267" s="54" t="s">
        <v>431</v>
      </c>
      <c r="S6267" s="71"/>
      <c r="T6267" s="54" t="s">
        <v>256</v>
      </c>
      <c r="U6267" s="71">
        <v>44634</v>
      </c>
      <c r="V6267" s="54" t="s">
        <v>256</v>
      </c>
      <c r="W6267" t="str">
        <f t="shared" si="97"/>
        <v>Mar-22</v>
      </c>
    </row>
    <row r="6268" spans="1:23" x14ac:dyDescent="0.25">
      <c r="A6268" s="54" t="s">
        <v>317</v>
      </c>
      <c r="B6268" s="54" t="s">
        <v>432</v>
      </c>
      <c r="C6268" s="54" t="s">
        <v>263</v>
      </c>
      <c r="D6268" s="54" t="s">
        <v>429</v>
      </c>
      <c r="E6268" s="54" t="s">
        <v>21729</v>
      </c>
      <c r="F6268" s="71">
        <v>44622</v>
      </c>
      <c r="G6268" s="72">
        <v>2541.11</v>
      </c>
      <c r="H6268" s="72">
        <v>216121.41</v>
      </c>
      <c r="I6268" s="54" t="s">
        <v>265</v>
      </c>
      <c r="J6268" s="54" t="s">
        <v>21725</v>
      </c>
      <c r="K6268" s="54" t="s">
        <v>538</v>
      </c>
      <c r="L6268" s="54" t="s">
        <v>21730</v>
      </c>
      <c r="M6268" s="54" t="s">
        <v>21729</v>
      </c>
      <c r="N6268" s="54" t="s">
        <v>256</v>
      </c>
      <c r="O6268" s="54" t="s">
        <v>256</v>
      </c>
      <c r="P6268" s="54" t="s">
        <v>495</v>
      </c>
      <c r="Q6268" s="54" t="s">
        <v>256</v>
      </c>
      <c r="R6268" s="54" t="s">
        <v>431</v>
      </c>
      <c r="S6268" s="71"/>
      <c r="T6268" s="54" t="s">
        <v>256</v>
      </c>
      <c r="U6268" s="71">
        <v>44622</v>
      </c>
      <c r="V6268" s="54" t="s">
        <v>256</v>
      </c>
      <c r="W6268" t="str">
        <f t="shared" si="97"/>
        <v>Mar-22</v>
      </c>
    </row>
    <row r="6269" spans="1:23" x14ac:dyDescent="0.25">
      <c r="A6269" s="54" t="s">
        <v>317</v>
      </c>
      <c r="B6269" s="54" t="s">
        <v>432</v>
      </c>
      <c r="C6269" s="54" t="s">
        <v>263</v>
      </c>
      <c r="D6269" s="54" t="s">
        <v>429</v>
      </c>
      <c r="E6269" s="54" t="s">
        <v>21731</v>
      </c>
      <c r="F6269" s="71">
        <v>44636</v>
      </c>
      <c r="G6269" s="72">
        <v>3633.72</v>
      </c>
      <c r="H6269" s="72">
        <v>309047.89</v>
      </c>
      <c r="I6269" s="54" t="s">
        <v>265</v>
      </c>
      <c r="J6269" s="54" t="s">
        <v>21725</v>
      </c>
      <c r="K6269" s="54" t="s">
        <v>636</v>
      </c>
      <c r="L6269" s="54" t="s">
        <v>21732</v>
      </c>
      <c r="M6269" s="54" t="s">
        <v>21731</v>
      </c>
      <c r="N6269" s="54" t="s">
        <v>256</v>
      </c>
      <c r="O6269" s="54" t="s">
        <v>256</v>
      </c>
      <c r="P6269" s="54" t="s">
        <v>495</v>
      </c>
      <c r="Q6269" s="54" t="s">
        <v>256</v>
      </c>
      <c r="R6269" s="54" t="s">
        <v>431</v>
      </c>
      <c r="S6269" s="71"/>
      <c r="T6269" s="54" t="s">
        <v>256</v>
      </c>
      <c r="U6269" s="71">
        <v>44636</v>
      </c>
      <c r="V6269" s="54" t="s">
        <v>256</v>
      </c>
      <c r="W6269" t="str">
        <f t="shared" si="97"/>
        <v>Mar-22</v>
      </c>
    </row>
    <row r="6270" spans="1:23" x14ac:dyDescent="0.25">
      <c r="A6270" s="54" t="s">
        <v>317</v>
      </c>
      <c r="B6270" s="54" t="s">
        <v>432</v>
      </c>
      <c r="C6270" s="54" t="s">
        <v>263</v>
      </c>
      <c r="D6270" s="54" t="s">
        <v>429</v>
      </c>
      <c r="E6270" s="54" t="s">
        <v>21733</v>
      </c>
      <c r="F6270" s="71">
        <v>44621</v>
      </c>
      <c r="G6270" s="72">
        <v>3272.4</v>
      </c>
      <c r="H6270" s="72">
        <v>278317.62</v>
      </c>
      <c r="I6270" s="54" t="s">
        <v>265</v>
      </c>
      <c r="J6270" s="54" t="s">
        <v>21734</v>
      </c>
      <c r="K6270" s="54" t="s">
        <v>21735</v>
      </c>
      <c r="L6270" s="54" t="s">
        <v>21736</v>
      </c>
      <c r="M6270" s="54" t="s">
        <v>21733</v>
      </c>
      <c r="N6270" s="54" t="s">
        <v>256</v>
      </c>
      <c r="O6270" s="54" t="s">
        <v>256</v>
      </c>
      <c r="P6270" s="54" t="s">
        <v>283</v>
      </c>
      <c r="Q6270" s="54" t="s">
        <v>256</v>
      </c>
      <c r="R6270" s="54" t="s">
        <v>431</v>
      </c>
      <c r="S6270" s="71"/>
      <c r="T6270" s="54" t="s">
        <v>256</v>
      </c>
      <c r="U6270" s="71">
        <v>44621</v>
      </c>
      <c r="V6270" s="54" t="s">
        <v>256</v>
      </c>
      <c r="W6270" t="str">
        <f t="shared" si="97"/>
        <v>Mar-22</v>
      </c>
    </row>
    <row r="6271" spans="1:23" x14ac:dyDescent="0.25">
      <c r="A6271" s="54" t="s">
        <v>317</v>
      </c>
      <c r="B6271" s="54" t="s">
        <v>432</v>
      </c>
      <c r="C6271" s="54" t="s">
        <v>263</v>
      </c>
      <c r="D6271" s="54" t="s">
        <v>429</v>
      </c>
      <c r="E6271" s="54" t="s">
        <v>21737</v>
      </c>
      <c r="F6271" s="71">
        <v>44636</v>
      </c>
      <c r="G6271" s="72">
        <v>3675</v>
      </c>
      <c r="H6271" s="72">
        <v>312558.75</v>
      </c>
      <c r="I6271" s="54" t="s">
        <v>265</v>
      </c>
      <c r="J6271" s="54" t="s">
        <v>503</v>
      </c>
      <c r="K6271" s="54" t="s">
        <v>21738</v>
      </c>
      <c r="L6271" s="54" t="s">
        <v>21739</v>
      </c>
      <c r="M6271" s="54" t="s">
        <v>21737</v>
      </c>
      <c r="N6271" s="54" t="s">
        <v>256</v>
      </c>
      <c r="O6271" s="54" t="s">
        <v>256</v>
      </c>
      <c r="P6271" s="54" t="s">
        <v>504</v>
      </c>
      <c r="Q6271" s="54" t="s">
        <v>256</v>
      </c>
      <c r="R6271" s="54" t="s">
        <v>431</v>
      </c>
      <c r="S6271" s="71"/>
      <c r="T6271" s="54" t="s">
        <v>256</v>
      </c>
      <c r="U6271" s="71">
        <v>44636</v>
      </c>
      <c r="V6271" s="54" t="s">
        <v>256</v>
      </c>
      <c r="W6271" t="str">
        <f t="shared" si="97"/>
        <v>Mar-22</v>
      </c>
    </row>
    <row r="6272" spans="1:23" x14ac:dyDescent="0.25">
      <c r="A6272" s="54" t="s">
        <v>318</v>
      </c>
      <c r="B6272" s="54" t="s">
        <v>432</v>
      </c>
      <c r="C6272" s="54" t="s">
        <v>263</v>
      </c>
      <c r="D6272" s="54" t="s">
        <v>429</v>
      </c>
      <c r="E6272" s="54" t="s">
        <v>21740</v>
      </c>
      <c r="F6272" s="71">
        <v>44644</v>
      </c>
      <c r="G6272" s="72">
        <v>341.53</v>
      </c>
      <c r="H6272" s="72">
        <v>29047.13</v>
      </c>
      <c r="I6272" s="54" t="s">
        <v>265</v>
      </c>
      <c r="J6272" s="54" t="s">
        <v>11517</v>
      </c>
      <c r="K6272" s="54" t="s">
        <v>21741</v>
      </c>
      <c r="L6272" s="54" t="s">
        <v>21742</v>
      </c>
      <c r="M6272" s="54" t="s">
        <v>21740</v>
      </c>
      <c r="N6272" s="54" t="s">
        <v>256</v>
      </c>
      <c r="O6272" s="54" t="s">
        <v>256</v>
      </c>
      <c r="P6272" s="54" t="s">
        <v>11520</v>
      </c>
      <c r="Q6272" s="54" t="s">
        <v>256</v>
      </c>
      <c r="R6272" s="54" t="s">
        <v>431</v>
      </c>
      <c r="S6272" s="71"/>
      <c r="T6272" s="54" t="s">
        <v>256</v>
      </c>
      <c r="U6272" s="71">
        <v>44644</v>
      </c>
      <c r="V6272" s="54" t="s">
        <v>256</v>
      </c>
      <c r="W6272" t="str">
        <f t="shared" si="97"/>
        <v>Mar-22</v>
      </c>
    </row>
    <row r="6273" spans="1:23" x14ac:dyDescent="0.25">
      <c r="A6273" s="54" t="s">
        <v>318</v>
      </c>
      <c r="B6273" s="54" t="s">
        <v>432</v>
      </c>
      <c r="C6273" s="54" t="s">
        <v>263</v>
      </c>
      <c r="D6273" s="54" t="s">
        <v>429</v>
      </c>
      <c r="E6273" s="54" t="s">
        <v>21743</v>
      </c>
      <c r="F6273" s="71">
        <v>44644</v>
      </c>
      <c r="G6273" s="72">
        <v>998.2</v>
      </c>
      <c r="H6273" s="72">
        <v>84896.91</v>
      </c>
      <c r="I6273" s="54" t="s">
        <v>265</v>
      </c>
      <c r="J6273" s="54" t="s">
        <v>11517</v>
      </c>
      <c r="K6273" s="54" t="s">
        <v>21741</v>
      </c>
      <c r="L6273" s="54" t="s">
        <v>21744</v>
      </c>
      <c r="M6273" s="54" t="s">
        <v>21743</v>
      </c>
      <c r="N6273" s="54" t="s">
        <v>256</v>
      </c>
      <c r="O6273" s="54" t="s">
        <v>256</v>
      </c>
      <c r="P6273" s="54" t="s">
        <v>11520</v>
      </c>
      <c r="Q6273" s="54" t="s">
        <v>256</v>
      </c>
      <c r="R6273" s="54" t="s">
        <v>431</v>
      </c>
      <c r="S6273" s="71"/>
      <c r="T6273" s="54" t="s">
        <v>256</v>
      </c>
      <c r="U6273" s="71">
        <v>44644</v>
      </c>
      <c r="V6273" s="54" t="s">
        <v>256</v>
      </c>
      <c r="W6273" t="str">
        <f t="shared" si="97"/>
        <v>Mar-22</v>
      </c>
    </row>
    <row r="6274" spans="1:23" x14ac:dyDescent="0.25">
      <c r="A6274" s="54" t="s">
        <v>318</v>
      </c>
      <c r="B6274" s="54" t="s">
        <v>432</v>
      </c>
      <c r="C6274" s="54" t="s">
        <v>263</v>
      </c>
      <c r="D6274" s="54" t="s">
        <v>429</v>
      </c>
      <c r="E6274" s="54" t="s">
        <v>21745</v>
      </c>
      <c r="F6274" s="71">
        <v>44644</v>
      </c>
      <c r="G6274" s="72">
        <v>1063.3</v>
      </c>
      <c r="H6274" s="72">
        <v>90433.67</v>
      </c>
      <c r="I6274" s="54" t="s">
        <v>265</v>
      </c>
      <c r="J6274" s="54" t="s">
        <v>11517</v>
      </c>
      <c r="K6274" s="54" t="s">
        <v>21741</v>
      </c>
      <c r="L6274" s="54" t="s">
        <v>21746</v>
      </c>
      <c r="M6274" s="54" t="s">
        <v>21745</v>
      </c>
      <c r="N6274" s="54" t="s">
        <v>256</v>
      </c>
      <c r="O6274" s="54" t="s">
        <v>256</v>
      </c>
      <c r="P6274" s="54" t="s">
        <v>11520</v>
      </c>
      <c r="Q6274" s="54" t="s">
        <v>256</v>
      </c>
      <c r="R6274" s="54" t="s">
        <v>431</v>
      </c>
      <c r="S6274" s="71"/>
      <c r="T6274" s="54" t="s">
        <v>256</v>
      </c>
      <c r="U6274" s="71">
        <v>44644</v>
      </c>
      <c r="V6274" s="54" t="s">
        <v>256</v>
      </c>
      <c r="W6274" t="str">
        <f t="shared" si="97"/>
        <v>Mar-22</v>
      </c>
    </row>
    <row r="6275" spans="1:23" x14ac:dyDescent="0.25">
      <c r="A6275" s="54" t="s">
        <v>318</v>
      </c>
      <c r="B6275" s="54" t="s">
        <v>432</v>
      </c>
      <c r="C6275" s="54" t="s">
        <v>263</v>
      </c>
      <c r="D6275" s="54" t="s">
        <v>429</v>
      </c>
      <c r="E6275" s="54" t="s">
        <v>21747</v>
      </c>
      <c r="F6275" s="71">
        <v>44644</v>
      </c>
      <c r="G6275" s="72">
        <v>994.98</v>
      </c>
      <c r="H6275" s="72">
        <v>84623.05</v>
      </c>
      <c r="I6275" s="54" t="s">
        <v>265</v>
      </c>
      <c r="J6275" s="54" t="s">
        <v>11517</v>
      </c>
      <c r="K6275" s="54" t="s">
        <v>21741</v>
      </c>
      <c r="L6275" s="54" t="s">
        <v>21748</v>
      </c>
      <c r="M6275" s="54" t="s">
        <v>21747</v>
      </c>
      <c r="N6275" s="54" t="s">
        <v>256</v>
      </c>
      <c r="O6275" s="54" t="s">
        <v>256</v>
      </c>
      <c r="P6275" s="54" t="s">
        <v>11520</v>
      </c>
      <c r="Q6275" s="54" t="s">
        <v>256</v>
      </c>
      <c r="R6275" s="54" t="s">
        <v>431</v>
      </c>
      <c r="S6275" s="71"/>
      <c r="T6275" s="54" t="s">
        <v>256</v>
      </c>
      <c r="U6275" s="71">
        <v>44644</v>
      </c>
      <c r="V6275" s="54" t="s">
        <v>256</v>
      </c>
      <c r="W6275" t="str">
        <f t="shared" si="97"/>
        <v>Mar-22</v>
      </c>
    </row>
    <row r="6276" spans="1:23" x14ac:dyDescent="0.25">
      <c r="A6276" s="54" t="s">
        <v>318</v>
      </c>
      <c r="B6276" s="54" t="s">
        <v>432</v>
      </c>
      <c r="C6276" s="54" t="s">
        <v>263</v>
      </c>
      <c r="D6276" s="54" t="s">
        <v>429</v>
      </c>
      <c r="E6276" s="54" t="s">
        <v>21749</v>
      </c>
      <c r="F6276" s="71">
        <v>44647</v>
      </c>
      <c r="G6276" s="72">
        <v>782</v>
      </c>
      <c r="H6276" s="72">
        <v>66509.100000000006</v>
      </c>
      <c r="I6276" s="54" t="s">
        <v>265</v>
      </c>
      <c r="J6276" s="54" t="s">
        <v>11517</v>
      </c>
      <c r="K6276" s="54" t="s">
        <v>21741</v>
      </c>
      <c r="L6276" s="54" t="s">
        <v>21750</v>
      </c>
      <c r="M6276" s="54" t="s">
        <v>21749</v>
      </c>
      <c r="N6276" s="54" t="s">
        <v>256</v>
      </c>
      <c r="O6276" s="54" t="s">
        <v>256</v>
      </c>
      <c r="P6276" s="54" t="s">
        <v>11520</v>
      </c>
      <c r="Q6276" s="54" t="s">
        <v>256</v>
      </c>
      <c r="R6276" s="54" t="s">
        <v>431</v>
      </c>
      <c r="S6276" s="71"/>
      <c r="T6276" s="54" t="s">
        <v>256</v>
      </c>
      <c r="U6276" s="71">
        <v>44647</v>
      </c>
      <c r="V6276" s="54" t="s">
        <v>256</v>
      </c>
      <c r="W6276" t="str">
        <f t="shared" si="97"/>
        <v>Mar-22</v>
      </c>
    </row>
    <row r="6277" spans="1:23" x14ac:dyDescent="0.25">
      <c r="A6277" s="54" t="s">
        <v>318</v>
      </c>
      <c r="B6277" s="54" t="s">
        <v>432</v>
      </c>
      <c r="C6277" s="54" t="s">
        <v>263</v>
      </c>
      <c r="D6277" s="54" t="s">
        <v>429</v>
      </c>
      <c r="E6277" s="54" t="s">
        <v>21751</v>
      </c>
      <c r="F6277" s="71">
        <v>44647</v>
      </c>
      <c r="G6277" s="72">
        <v>240.58</v>
      </c>
      <c r="H6277" s="72">
        <v>20461.330000000002</v>
      </c>
      <c r="I6277" s="54" t="s">
        <v>265</v>
      </c>
      <c r="J6277" s="54" t="s">
        <v>11517</v>
      </c>
      <c r="K6277" s="54" t="s">
        <v>21741</v>
      </c>
      <c r="L6277" s="54" t="s">
        <v>21752</v>
      </c>
      <c r="M6277" s="54" t="s">
        <v>21751</v>
      </c>
      <c r="N6277" s="54" t="s">
        <v>256</v>
      </c>
      <c r="O6277" s="54" t="s">
        <v>256</v>
      </c>
      <c r="P6277" s="54" t="s">
        <v>11520</v>
      </c>
      <c r="Q6277" s="54" t="s">
        <v>256</v>
      </c>
      <c r="R6277" s="54" t="s">
        <v>431</v>
      </c>
      <c r="S6277" s="71"/>
      <c r="T6277" s="54" t="s">
        <v>256</v>
      </c>
      <c r="U6277" s="71">
        <v>44647</v>
      </c>
      <c r="V6277" s="54" t="s">
        <v>256</v>
      </c>
      <c r="W6277" t="str">
        <f t="shared" ref="W6277:W6340" si="98">TEXT(F6277,"MMM-YY")</f>
        <v>Mar-22</v>
      </c>
    </row>
    <row r="6278" spans="1:23" x14ac:dyDescent="0.25">
      <c r="A6278" s="54" t="s">
        <v>318</v>
      </c>
      <c r="B6278" s="54" t="s">
        <v>432</v>
      </c>
      <c r="C6278" s="54" t="s">
        <v>263</v>
      </c>
      <c r="D6278" s="54" t="s">
        <v>429</v>
      </c>
      <c r="E6278" s="54" t="s">
        <v>21753</v>
      </c>
      <c r="F6278" s="71">
        <v>44651</v>
      </c>
      <c r="G6278" s="72">
        <v>5060.2299999999996</v>
      </c>
      <c r="H6278" s="72">
        <v>430372.56</v>
      </c>
      <c r="I6278" s="54" t="s">
        <v>265</v>
      </c>
      <c r="J6278" s="54" t="s">
        <v>11517</v>
      </c>
      <c r="K6278" s="54" t="s">
        <v>21754</v>
      </c>
      <c r="L6278" s="54" t="s">
        <v>21755</v>
      </c>
      <c r="M6278" s="54" t="s">
        <v>21753</v>
      </c>
      <c r="N6278" s="54" t="s">
        <v>256</v>
      </c>
      <c r="O6278" s="54" t="s">
        <v>256</v>
      </c>
      <c r="P6278" s="54" t="s">
        <v>11520</v>
      </c>
      <c r="Q6278" s="54" t="s">
        <v>256</v>
      </c>
      <c r="R6278" s="54" t="s">
        <v>431</v>
      </c>
      <c r="S6278" s="71"/>
      <c r="T6278" s="54" t="s">
        <v>256</v>
      </c>
      <c r="U6278" s="71">
        <v>44651</v>
      </c>
      <c r="V6278" s="54" t="s">
        <v>256</v>
      </c>
      <c r="W6278" t="str">
        <f t="shared" si="98"/>
        <v>Mar-22</v>
      </c>
    </row>
    <row r="6279" spans="1:23" x14ac:dyDescent="0.25">
      <c r="A6279" s="54" t="s">
        <v>318</v>
      </c>
      <c r="B6279" s="54" t="s">
        <v>432</v>
      </c>
      <c r="C6279" s="54" t="s">
        <v>263</v>
      </c>
      <c r="D6279" s="54" t="s">
        <v>429</v>
      </c>
      <c r="E6279" s="54" t="s">
        <v>21756</v>
      </c>
      <c r="F6279" s="71">
        <v>44621</v>
      </c>
      <c r="G6279" s="72">
        <v>56142.63</v>
      </c>
      <c r="H6279" s="72">
        <v>4774930.68</v>
      </c>
      <c r="I6279" s="54" t="s">
        <v>265</v>
      </c>
      <c r="J6279" s="54" t="s">
        <v>505</v>
      </c>
      <c r="K6279" s="54" t="s">
        <v>20792</v>
      </c>
      <c r="L6279" s="54" t="s">
        <v>21757</v>
      </c>
      <c r="M6279" s="54" t="s">
        <v>21756</v>
      </c>
      <c r="N6279" s="54" t="s">
        <v>256</v>
      </c>
      <c r="O6279" s="54" t="s">
        <v>256</v>
      </c>
      <c r="P6279" s="54" t="s">
        <v>451</v>
      </c>
      <c r="Q6279" s="54" t="s">
        <v>256</v>
      </c>
      <c r="R6279" s="54" t="s">
        <v>431</v>
      </c>
      <c r="S6279" s="71"/>
      <c r="T6279" s="54" t="s">
        <v>256</v>
      </c>
      <c r="U6279" s="71">
        <v>44621</v>
      </c>
      <c r="V6279" s="54" t="s">
        <v>256</v>
      </c>
      <c r="W6279" t="str">
        <f t="shared" si="98"/>
        <v>Mar-22</v>
      </c>
    </row>
    <row r="6280" spans="1:23" x14ac:dyDescent="0.25">
      <c r="A6280" s="54" t="s">
        <v>317</v>
      </c>
      <c r="B6280" s="54" t="s">
        <v>432</v>
      </c>
      <c r="C6280" s="54" t="s">
        <v>263</v>
      </c>
      <c r="D6280" s="54" t="s">
        <v>429</v>
      </c>
      <c r="E6280" s="54" t="s">
        <v>21758</v>
      </c>
      <c r="F6280" s="71">
        <v>44621</v>
      </c>
      <c r="G6280" s="72">
        <v>187</v>
      </c>
      <c r="H6280" s="72">
        <v>15904.35</v>
      </c>
      <c r="I6280" s="54" t="s">
        <v>265</v>
      </c>
      <c r="J6280" s="54" t="s">
        <v>293</v>
      </c>
      <c r="K6280" s="54" t="s">
        <v>21759</v>
      </c>
      <c r="L6280" s="54" t="s">
        <v>21760</v>
      </c>
      <c r="M6280" s="54" t="s">
        <v>21758</v>
      </c>
      <c r="N6280" s="54" t="s">
        <v>256</v>
      </c>
      <c r="O6280" s="54" t="s">
        <v>256</v>
      </c>
      <c r="P6280" s="54" t="s">
        <v>275</v>
      </c>
      <c r="Q6280" s="54" t="s">
        <v>256</v>
      </c>
      <c r="R6280" s="54" t="s">
        <v>431</v>
      </c>
      <c r="S6280" s="71"/>
      <c r="T6280" s="54" t="s">
        <v>256</v>
      </c>
      <c r="U6280" s="71">
        <v>44621</v>
      </c>
      <c r="V6280" s="54" t="s">
        <v>256</v>
      </c>
      <c r="W6280" t="str">
        <f t="shared" si="98"/>
        <v>Mar-22</v>
      </c>
    </row>
    <row r="6281" spans="1:23" x14ac:dyDescent="0.25">
      <c r="A6281" s="54" t="s">
        <v>317</v>
      </c>
      <c r="B6281" s="54" t="s">
        <v>432</v>
      </c>
      <c r="C6281" s="54" t="s">
        <v>263</v>
      </c>
      <c r="D6281" s="54" t="s">
        <v>429</v>
      </c>
      <c r="E6281" s="54" t="s">
        <v>21761</v>
      </c>
      <c r="F6281" s="71">
        <v>44621</v>
      </c>
      <c r="G6281" s="72">
        <v>1442.6</v>
      </c>
      <c r="H6281" s="72">
        <v>122693.13</v>
      </c>
      <c r="I6281" s="54" t="s">
        <v>265</v>
      </c>
      <c r="J6281" s="54" t="s">
        <v>293</v>
      </c>
      <c r="K6281" s="54" t="s">
        <v>21762</v>
      </c>
      <c r="L6281" s="54" t="s">
        <v>21763</v>
      </c>
      <c r="M6281" s="54" t="s">
        <v>21761</v>
      </c>
      <c r="N6281" s="54" t="s">
        <v>256</v>
      </c>
      <c r="O6281" s="54" t="s">
        <v>256</v>
      </c>
      <c r="P6281" s="54" t="s">
        <v>275</v>
      </c>
      <c r="Q6281" s="54" t="s">
        <v>256</v>
      </c>
      <c r="R6281" s="54" t="s">
        <v>431</v>
      </c>
      <c r="S6281" s="71"/>
      <c r="T6281" s="54" t="s">
        <v>256</v>
      </c>
      <c r="U6281" s="71">
        <v>44621</v>
      </c>
      <c r="V6281" s="54" t="s">
        <v>256</v>
      </c>
      <c r="W6281" t="str">
        <f t="shared" si="98"/>
        <v>Mar-22</v>
      </c>
    </row>
    <row r="6282" spans="1:23" x14ac:dyDescent="0.25">
      <c r="A6282" s="54" t="s">
        <v>317</v>
      </c>
      <c r="B6282" s="54" t="s">
        <v>432</v>
      </c>
      <c r="C6282" s="54" t="s">
        <v>263</v>
      </c>
      <c r="D6282" s="54" t="s">
        <v>429</v>
      </c>
      <c r="E6282" s="54" t="s">
        <v>21764</v>
      </c>
      <c r="F6282" s="71">
        <v>44621</v>
      </c>
      <c r="G6282" s="72">
        <v>837.6</v>
      </c>
      <c r="H6282" s="72">
        <v>71237.88</v>
      </c>
      <c r="I6282" s="54" t="s">
        <v>265</v>
      </c>
      <c r="J6282" s="54" t="s">
        <v>521</v>
      </c>
      <c r="K6282" s="54" t="s">
        <v>21765</v>
      </c>
      <c r="L6282" s="54" t="s">
        <v>21766</v>
      </c>
      <c r="M6282" s="54" t="s">
        <v>21764</v>
      </c>
      <c r="N6282" s="54" t="s">
        <v>256</v>
      </c>
      <c r="O6282" s="54" t="s">
        <v>256</v>
      </c>
      <c r="P6282" s="54" t="s">
        <v>522</v>
      </c>
      <c r="Q6282" s="54" t="s">
        <v>256</v>
      </c>
      <c r="R6282" s="54" t="s">
        <v>431</v>
      </c>
      <c r="S6282" s="71"/>
      <c r="T6282" s="54" t="s">
        <v>256</v>
      </c>
      <c r="U6282" s="71">
        <v>44621</v>
      </c>
      <c r="V6282" s="54" t="s">
        <v>256</v>
      </c>
      <c r="W6282" t="str">
        <f t="shared" si="98"/>
        <v>Mar-22</v>
      </c>
    </row>
    <row r="6283" spans="1:23" x14ac:dyDescent="0.25">
      <c r="A6283" s="54" t="s">
        <v>317</v>
      </c>
      <c r="B6283" s="54" t="s">
        <v>432</v>
      </c>
      <c r="C6283" s="54" t="s">
        <v>263</v>
      </c>
      <c r="D6283" s="54" t="s">
        <v>429</v>
      </c>
      <c r="E6283" s="54" t="s">
        <v>21767</v>
      </c>
      <c r="F6283" s="71">
        <v>44621</v>
      </c>
      <c r="G6283" s="72">
        <v>180</v>
      </c>
      <c r="H6283" s="72">
        <v>15309</v>
      </c>
      <c r="I6283" s="54" t="s">
        <v>265</v>
      </c>
      <c r="J6283" s="54" t="s">
        <v>521</v>
      </c>
      <c r="K6283" s="54" t="s">
        <v>21768</v>
      </c>
      <c r="L6283" s="54" t="s">
        <v>21769</v>
      </c>
      <c r="M6283" s="54" t="s">
        <v>21767</v>
      </c>
      <c r="N6283" s="54" t="s">
        <v>256</v>
      </c>
      <c r="O6283" s="54" t="s">
        <v>256</v>
      </c>
      <c r="P6283" s="54" t="s">
        <v>522</v>
      </c>
      <c r="Q6283" s="54" t="s">
        <v>256</v>
      </c>
      <c r="R6283" s="54" t="s">
        <v>431</v>
      </c>
      <c r="S6283" s="71"/>
      <c r="T6283" s="54" t="s">
        <v>256</v>
      </c>
      <c r="U6283" s="71">
        <v>44621</v>
      </c>
      <c r="V6283" s="54" t="s">
        <v>256</v>
      </c>
      <c r="W6283" t="str">
        <f t="shared" si="98"/>
        <v>Mar-22</v>
      </c>
    </row>
    <row r="6284" spans="1:23" x14ac:dyDescent="0.25">
      <c r="A6284" s="54" t="s">
        <v>317</v>
      </c>
      <c r="B6284" s="54" t="s">
        <v>432</v>
      </c>
      <c r="C6284" s="54" t="s">
        <v>263</v>
      </c>
      <c r="D6284" s="54" t="s">
        <v>429</v>
      </c>
      <c r="E6284" s="54" t="s">
        <v>21770</v>
      </c>
      <c r="F6284" s="71">
        <v>44621</v>
      </c>
      <c r="G6284" s="72">
        <v>1101.5999999999999</v>
      </c>
      <c r="H6284" s="72">
        <v>93691.08</v>
      </c>
      <c r="I6284" s="54" t="s">
        <v>265</v>
      </c>
      <c r="J6284" s="54" t="s">
        <v>521</v>
      </c>
      <c r="K6284" s="54" t="s">
        <v>21771</v>
      </c>
      <c r="L6284" s="54" t="s">
        <v>21772</v>
      </c>
      <c r="M6284" s="54" t="s">
        <v>21770</v>
      </c>
      <c r="N6284" s="54" t="s">
        <v>256</v>
      </c>
      <c r="O6284" s="54" t="s">
        <v>256</v>
      </c>
      <c r="P6284" s="54" t="s">
        <v>522</v>
      </c>
      <c r="Q6284" s="54" t="s">
        <v>256</v>
      </c>
      <c r="R6284" s="54" t="s">
        <v>431</v>
      </c>
      <c r="S6284" s="71"/>
      <c r="T6284" s="54" t="s">
        <v>256</v>
      </c>
      <c r="U6284" s="71">
        <v>44621</v>
      </c>
      <c r="V6284" s="54" t="s">
        <v>256</v>
      </c>
      <c r="W6284" t="str">
        <f t="shared" si="98"/>
        <v>Mar-22</v>
      </c>
    </row>
    <row r="6285" spans="1:23" x14ac:dyDescent="0.25">
      <c r="A6285" s="54" t="s">
        <v>317</v>
      </c>
      <c r="B6285" s="54" t="s">
        <v>432</v>
      </c>
      <c r="C6285" s="54" t="s">
        <v>263</v>
      </c>
      <c r="D6285" s="54" t="s">
        <v>429</v>
      </c>
      <c r="E6285" s="54" t="s">
        <v>21773</v>
      </c>
      <c r="F6285" s="71">
        <v>44621</v>
      </c>
      <c r="G6285" s="72">
        <v>410.4</v>
      </c>
      <c r="H6285" s="72">
        <v>34904.519999999997</v>
      </c>
      <c r="I6285" s="54" t="s">
        <v>265</v>
      </c>
      <c r="J6285" s="54" t="s">
        <v>521</v>
      </c>
      <c r="K6285" s="54" t="s">
        <v>21774</v>
      </c>
      <c r="L6285" s="54" t="s">
        <v>21775</v>
      </c>
      <c r="M6285" s="54" t="s">
        <v>21773</v>
      </c>
      <c r="N6285" s="54" t="s">
        <v>256</v>
      </c>
      <c r="O6285" s="54" t="s">
        <v>256</v>
      </c>
      <c r="P6285" s="54" t="s">
        <v>522</v>
      </c>
      <c r="Q6285" s="54" t="s">
        <v>256</v>
      </c>
      <c r="R6285" s="54" t="s">
        <v>431</v>
      </c>
      <c r="S6285" s="71"/>
      <c r="T6285" s="54" t="s">
        <v>256</v>
      </c>
      <c r="U6285" s="71">
        <v>44621</v>
      </c>
      <c r="V6285" s="54" t="s">
        <v>256</v>
      </c>
      <c r="W6285" t="str">
        <f t="shared" si="98"/>
        <v>Mar-22</v>
      </c>
    </row>
    <row r="6286" spans="1:23" x14ac:dyDescent="0.25">
      <c r="A6286" s="54" t="s">
        <v>317</v>
      </c>
      <c r="B6286" s="54" t="s">
        <v>432</v>
      </c>
      <c r="C6286" s="54" t="s">
        <v>263</v>
      </c>
      <c r="D6286" s="54" t="s">
        <v>429</v>
      </c>
      <c r="E6286" s="54" t="s">
        <v>21776</v>
      </c>
      <c r="F6286" s="71">
        <v>44621</v>
      </c>
      <c r="G6286" s="72">
        <v>64.2</v>
      </c>
      <c r="H6286" s="72">
        <v>5460.21</v>
      </c>
      <c r="I6286" s="54" t="s">
        <v>265</v>
      </c>
      <c r="J6286" s="54" t="s">
        <v>521</v>
      </c>
      <c r="K6286" s="54" t="s">
        <v>21777</v>
      </c>
      <c r="L6286" s="54" t="s">
        <v>21778</v>
      </c>
      <c r="M6286" s="54" t="s">
        <v>21776</v>
      </c>
      <c r="N6286" s="54" t="s">
        <v>256</v>
      </c>
      <c r="O6286" s="54" t="s">
        <v>256</v>
      </c>
      <c r="P6286" s="54" t="s">
        <v>522</v>
      </c>
      <c r="Q6286" s="54" t="s">
        <v>256</v>
      </c>
      <c r="R6286" s="54" t="s">
        <v>431</v>
      </c>
      <c r="S6286" s="71"/>
      <c r="T6286" s="54" t="s">
        <v>256</v>
      </c>
      <c r="U6286" s="71">
        <v>44621</v>
      </c>
      <c r="V6286" s="54" t="s">
        <v>256</v>
      </c>
      <c r="W6286" t="str">
        <f t="shared" si="98"/>
        <v>Mar-22</v>
      </c>
    </row>
    <row r="6287" spans="1:23" x14ac:dyDescent="0.25">
      <c r="A6287" s="54" t="s">
        <v>318</v>
      </c>
      <c r="B6287" s="54" t="s">
        <v>432</v>
      </c>
      <c r="C6287" s="54" t="s">
        <v>263</v>
      </c>
      <c r="D6287" s="54" t="s">
        <v>429</v>
      </c>
      <c r="E6287" s="54" t="s">
        <v>21779</v>
      </c>
      <c r="F6287" s="71">
        <v>44621</v>
      </c>
      <c r="G6287" s="72">
        <v>20095.2</v>
      </c>
      <c r="H6287" s="72">
        <v>1709096.76</v>
      </c>
      <c r="I6287" s="54" t="s">
        <v>265</v>
      </c>
      <c r="J6287" s="54" t="s">
        <v>523</v>
      </c>
      <c r="K6287" s="54" t="s">
        <v>21780</v>
      </c>
      <c r="L6287" s="54" t="s">
        <v>21781</v>
      </c>
      <c r="M6287" s="54" t="s">
        <v>21779</v>
      </c>
      <c r="N6287" s="54" t="s">
        <v>256</v>
      </c>
      <c r="O6287" s="54" t="s">
        <v>256</v>
      </c>
      <c r="P6287" s="54" t="s">
        <v>447</v>
      </c>
      <c r="Q6287" s="54" t="s">
        <v>256</v>
      </c>
      <c r="R6287" s="54" t="s">
        <v>431</v>
      </c>
      <c r="S6287" s="71"/>
      <c r="T6287" s="54" t="s">
        <v>256</v>
      </c>
      <c r="U6287" s="71">
        <v>44621</v>
      </c>
      <c r="V6287" s="54" t="s">
        <v>256</v>
      </c>
      <c r="W6287" t="str">
        <f t="shared" si="98"/>
        <v>Mar-22</v>
      </c>
    </row>
    <row r="6288" spans="1:23" x14ac:dyDescent="0.25">
      <c r="A6288" s="54" t="s">
        <v>318</v>
      </c>
      <c r="B6288" s="54" t="s">
        <v>432</v>
      </c>
      <c r="C6288" s="54" t="s">
        <v>263</v>
      </c>
      <c r="D6288" s="54" t="s">
        <v>429</v>
      </c>
      <c r="E6288" s="54" t="s">
        <v>21782</v>
      </c>
      <c r="F6288" s="71">
        <v>44621</v>
      </c>
      <c r="G6288" s="72">
        <v>2341.44</v>
      </c>
      <c r="H6288" s="72">
        <v>199139.47</v>
      </c>
      <c r="I6288" s="54" t="s">
        <v>265</v>
      </c>
      <c r="J6288" s="54" t="s">
        <v>523</v>
      </c>
      <c r="K6288" s="54" t="s">
        <v>21783</v>
      </c>
      <c r="L6288" s="54" t="s">
        <v>21784</v>
      </c>
      <c r="M6288" s="54" t="s">
        <v>21782</v>
      </c>
      <c r="N6288" s="54" t="s">
        <v>256</v>
      </c>
      <c r="O6288" s="54" t="s">
        <v>256</v>
      </c>
      <c r="P6288" s="54" t="s">
        <v>447</v>
      </c>
      <c r="Q6288" s="54" t="s">
        <v>256</v>
      </c>
      <c r="R6288" s="54" t="s">
        <v>431</v>
      </c>
      <c r="S6288" s="71"/>
      <c r="T6288" s="54" t="s">
        <v>256</v>
      </c>
      <c r="U6288" s="71">
        <v>44621</v>
      </c>
      <c r="V6288" s="54" t="s">
        <v>256</v>
      </c>
      <c r="W6288" t="str">
        <f t="shared" si="98"/>
        <v>Mar-22</v>
      </c>
    </row>
    <row r="6289" spans="1:23" x14ac:dyDescent="0.25">
      <c r="A6289" s="54" t="s">
        <v>318</v>
      </c>
      <c r="B6289" s="54" t="s">
        <v>432</v>
      </c>
      <c r="C6289" s="54" t="s">
        <v>263</v>
      </c>
      <c r="D6289" s="54" t="s">
        <v>429</v>
      </c>
      <c r="E6289" s="54" t="s">
        <v>21785</v>
      </c>
      <c r="F6289" s="71">
        <v>44621</v>
      </c>
      <c r="G6289" s="72">
        <v>28524.959999999999</v>
      </c>
      <c r="H6289" s="72">
        <v>2426047.85</v>
      </c>
      <c r="I6289" s="54" t="s">
        <v>265</v>
      </c>
      <c r="J6289" s="54" t="s">
        <v>523</v>
      </c>
      <c r="K6289" s="54" t="s">
        <v>21786</v>
      </c>
      <c r="L6289" s="54" t="s">
        <v>21787</v>
      </c>
      <c r="M6289" s="54" t="s">
        <v>21785</v>
      </c>
      <c r="N6289" s="54" t="s">
        <v>256</v>
      </c>
      <c r="O6289" s="54" t="s">
        <v>256</v>
      </c>
      <c r="P6289" s="54" t="s">
        <v>447</v>
      </c>
      <c r="Q6289" s="54" t="s">
        <v>256</v>
      </c>
      <c r="R6289" s="54" t="s">
        <v>431</v>
      </c>
      <c r="S6289" s="71"/>
      <c r="T6289" s="54" t="s">
        <v>256</v>
      </c>
      <c r="U6289" s="71">
        <v>44621</v>
      </c>
      <c r="V6289" s="54" t="s">
        <v>256</v>
      </c>
      <c r="W6289" t="str">
        <f t="shared" si="98"/>
        <v>Mar-22</v>
      </c>
    </row>
    <row r="6290" spans="1:23" x14ac:dyDescent="0.25">
      <c r="A6290" s="54" t="s">
        <v>318</v>
      </c>
      <c r="B6290" s="54" t="s">
        <v>432</v>
      </c>
      <c r="C6290" s="54" t="s">
        <v>263</v>
      </c>
      <c r="D6290" s="54" t="s">
        <v>429</v>
      </c>
      <c r="E6290" s="54" t="s">
        <v>21788</v>
      </c>
      <c r="F6290" s="71">
        <v>44621</v>
      </c>
      <c r="G6290" s="72">
        <v>10196.64</v>
      </c>
      <c r="H6290" s="72">
        <v>867224.23</v>
      </c>
      <c r="I6290" s="54" t="s">
        <v>265</v>
      </c>
      <c r="J6290" s="54" t="s">
        <v>523</v>
      </c>
      <c r="K6290" s="54" t="s">
        <v>21789</v>
      </c>
      <c r="L6290" s="54" t="s">
        <v>21790</v>
      </c>
      <c r="M6290" s="54" t="s">
        <v>21788</v>
      </c>
      <c r="N6290" s="54" t="s">
        <v>256</v>
      </c>
      <c r="O6290" s="54" t="s">
        <v>256</v>
      </c>
      <c r="P6290" s="54" t="s">
        <v>447</v>
      </c>
      <c r="Q6290" s="54" t="s">
        <v>256</v>
      </c>
      <c r="R6290" s="54" t="s">
        <v>431</v>
      </c>
      <c r="S6290" s="71"/>
      <c r="T6290" s="54" t="s">
        <v>256</v>
      </c>
      <c r="U6290" s="71">
        <v>44621</v>
      </c>
      <c r="V6290" s="54" t="s">
        <v>256</v>
      </c>
      <c r="W6290" t="str">
        <f t="shared" si="98"/>
        <v>Mar-22</v>
      </c>
    </row>
    <row r="6291" spans="1:23" x14ac:dyDescent="0.25">
      <c r="A6291" s="54" t="s">
        <v>318</v>
      </c>
      <c r="B6291" s="54" t="s">
        <v>432</v>
      </c>
      <c r="C6291" s="54" t="s">
        <v>263</v>
      </c>
      <c r="D6291" s="54" t="s">
        <v>429</v>
      </c>
      <c r="E6291" s="54" t="s">
        <v>21791</v>
      </c>
      <c r="F6291" s="71">
        <v>44622</v>
      </c>
      <c r="G6291" s="72">
        <v>826.56</v>
      </c>
      <c r="H6291" s="72">
        <v>70298.929999999993</v>
      </c>
      <c r="I6291" s="54" t="s">
        <v>265</v>
      </c>
      <c r="J6291" s="54" t="s">
        <v>523</v>
      </c>
      <c r="K6291" s="54" t="s">
        <v>21792</v>
      </c>
      <c r="L6291" s="54" t="s">
        <v>21793</v>
      </c>
      <c r="M6291" s="54" t="s">
        <v>21791</v>
      </c>
      <c r="N6291" s="54" t="s">
        <v>256</v>
      </c>
      <c r="O6291" s="54" t="s">
        <v>256</v>
      </c>
      <c r="P6291" s="54" t="s">
        <v>447</v>
      </c>
      <c r="Q6291" s="54" t="s">
        <v>256</v>
      </c>
      <c r="R6291" s="54" t="s">
        <v>431</v>
      </c>
      <c r="S6291" s="71"/>
      <c r="T6291" s="54" t="s">
        <v>256</v>
      </c>
      <c r="U6291" s="71">
        <v>44622</v>
      </c>
      <c r="V6291" s="54" t="s">
        <v>256</v>
      </c>
      <c r="W6291" t="str">
        <f t="shared" si="98"/>
        <v>Mar-22</v>
      </c>
    </row>
    <row r="6292" spans="1:23" x14ac:dyDescent="0.25">
      <c r="A6292" s="54" t="s">
        <v>318</v>
      </c>
      <c r="B6292" s="54" t="s">
        <v>432</v>
      </c>
      <c r="C6292" s="54" t="s">
        <v>263</v>
      </c>
      <c r="D6292" s="54" t="s">
        <v>429</v>
      </c>
      <c r="E6292" s="54" t="s">
        <v>21794</v>
      </c>
      <c r="F6292" s="71">
        <v>44625</v>
      </c>
      <c r="G6292" s="72">
        <v>1664.6</v>
      </c>
      <c r="H6292" s="72">
        <v>141574.23000000001</v>
      </c>
      <c r="I6292" s="54" t="s">
        <v>265</v>
      </c>
      <c r="J6292" s="54" t="s">
        <v>523</v>
      </c>
      <c r="K6292" s="54" t="s">
        <v>21795</v>
      </c>
      <c r="L6292" s="54" t="s">
        <v>21796</v>
      </c>
      <c r="M6292" s="54" t="s">
        <v>21794</v>
      </c>
      <c r="N6292" s="54" t="s">
        <v>256</v>
      </c>
      <c r="O6292" s="54" t="s">
        <v>256</v>
      </c>
      <c r="P6292" s="54" t="s">
        <v>447</v>
      </c>
      <c r="Q6292" s="54" t="s">
        <v>256</v>
      </c>
      <c r="R6292" s="54" t="s">
        <v>431</v>
      </c>
      <c r="S6292" s="71"/>
      <c r="T6292" s="54" t="s">
        <v>256</v>
      </c>
      <c r="U6292" s="71">
        <v>44625</v>
      </c>
      <c r="V6292" s="54" t="s">
        <v>256</v>
      </c>
      <c r="W6292" t="str">
        <f t="shared" si="98"/>
        <v>Mar-22</v>
      </c>
    </row>
    <row r="6293" spans="1:23" x14ac:dyDescent="0.25">
      <c r="A6293" s="54" t="s">
        <v>318</v>
      </c>
      <c r="B6293" s="54" t="s">
        <v>432</v>
      </c>
      <c r="C6293" s="54" t="s">
        <v>263</v>
      </c>
      <c r="D6293" s="54" t="s">
        <v>429</v>
      </c>
      <c r="E6293" s="54" t="s">
        <v>21797</v>
      </c>
      <c r="F6293" s="71">
        <v>44623</v>
      </c>
      <c r="G6293" s="72">
        <v>14315.04</v>
      </c>
      <c r="H6293" s="72">
        <v>1217494.1499999999</v>
      </c>
      <c r="I6293" s="54" t="s">
        <v>265</v>
      </c>
      <c r="J6293" s="54" t="s">
        <v>523</v>
      </c>
      <c r="K6293" s="54" t="s">
        <v>21798</v>
      </c>
      <c r="L6293" s="54" t="s">
        <v>21799</v>
      </c>
      <c r="M6293" s="54" t="s">
        <v>21797</v>
      </c>
      <c r="N6293" s="54" t="s">
        <v>256</v>
      </c>
      <c r="O6293" s="54" t="s">
        <v>256</v>
      </c>
      <c r="P6293" s="54" t="s">
        <v>447</v>
      </c>
      <c r="Q6293" s="54" t="s">
        <v>256</v>
      </c>
      <c r="R6293" s="54" t="s">
        <v>431</v>
      </c>
      <c r="S6293" s="71"/>
      <c r="T6293" s="54" t="s">
        <v>256</v>
      </c>
      <c r="U6293" s="71">
        <v>44623</v>
      </c>
      <c r="V6293" s="54" t="s">
        <v>256</v>
      </c>
      <c r="W6293" t="str">
        <f t="shared" si="98"/>
        <v>Mar-22</v>
      </c>
    </row>
    <row r="6294" spans="1:23" x14ac:dyDescent="0.25">
      <c r="A6294" s="54" t="s">
        <v>318</v>
      </c>
      <c r="B6294" s="54" t="s">
        <v>432</v>
      </c>
      <c r="C6294" s="54" t="s">
        <v>263</v>
      </c>
      <c r="D6294" s="54" t="s">
        <v>429</v>
      </c>
      <c r="E6294" s="54" t="s">
        <v>21800</v>
      </c>
      <c r="F6294" s="71">
        <v>44623</v>
      </c>
      <c r="G6294" s="72">
        <v>18074.88</v>
      </c>
      <c r="H6294" s="72">
        <v>1537268.54</v>
      </c>
      <c r="I6294" s="54" t="s">
        <v>265</v>
      </c>
      <c r="J6294" s="54" t="s">
        <v>523</v>
      </c>
      <c r="K6294" s="54" t="s">
        <v>21801</v>
      </c>
      <c r="L6294" s="54" t="s">
        <v>21802</v>
      </c>
      <c r="M6294" s="54" t="s">
        <v>21800</v>
      </c>
      <c r="N6294" s="54" t="s">
        <v>256</v>
      </c>
      <c r="O6294" s="54" t="s">
        <v>256</v>
      </c>
      <c r="P6294" s="54" t="s">
        <v>447</v>
      </c>
      <c r="Q6294" s="54" t="s">
        <v>256</v>
      </c>
      <c r="R6294" s="54" t="s">
        <v>431</v>
      </c>
      <c r="S6294" s="71"/>
      <c r="T6294" s="54" t="s">
        <v>256</v>
      </c>
      <c r="U6294" s="71">
        <v>44623</v>
      </c>
      <c r="V6294" s="54" t="s">
        <v>256</v>
      </c>
      <c r="W6294" t="str">
        <f t="shared" si="98"/>
        <v>Mar-22</v>
      </c>
    </row>
    <row r="6295" spans="1:23" x14ac:dyDescent="0.25">
      <c r="A6295" s="54" t="s">
        <v>318</v>
      </c>
      <c r="B6295" s="54" t="s">
        <v>432</v>
      </c>
      <c r="C6295" s="54" t="s">
        <v>263</v>
      </c>
      <c r="D6295" s="54" t="s">
        <v>429</v>
      </c>
      <c r="E6295" s="54" t="s">
        <v>21803</v>
      </c>
      <c r="F6295" s="71">
        <v>44649</v>
      </c>
      <c r="G6295" s="72">
        <v>8324.64</v>
      </c>
      <c r="H6295" s="72">
        <v>708010.63</v>
      </c>
      <c r="I6295" s="54" t="s">
        <v>265</v>
      </c>
      <c r="J6295" s="54" t="s">
        <v>523</v>
      </c>
      <c r="K6295" s="54" t="s">
        <v>21804</v>
      </c>
      <c r="L6295" s="54" t="s">
        <v>21805</v>
      </c>
      <c r="M6295" s="54" t="s">
        <v>21803</v>
      </c>
      <c r="N6295" s="54" t="s">
        <v>256</v>
      </c>
      <c r="O6295" s="54" t="s">
        <v>256</v>
      </c>
      <c r="P6295" s="54" t="s">
        <v>447</v>
      </c>
      <c r="Q6295" s="54" t="s">
        <v>256</v>
      </c>
      <c r="R6295" s="54" t="s">
        <v>431</v>
      </c>
      <c r="S6295" s="71"/>
      <c r="T6295" s="54" t="s">
        <v>256</v>
      </c>
      <c r="U6295" s="71">
        <v>44649</v>
      </c>
      <c r="V6295" s="54" t="s">
        <v>256</v>
      </c>
      <c r="W6295" t="str">
        <f t="shared" si="98"/>
        <v>Mar-22</v>
      </c>
    </row>
    <row r="6296" spans="1:23" x14ac:dyDescent="0.25">
      <c r="A6296" s="54" t="s">
        <v>318</v>
      </c>
      <c r="B6296" s="54" t="s">
        <v>432</v>
      </c>
      <c r="C6296" s="54" t="s">
        <v>263</v>
      </c>
      <c r="D6296" s="54" t="s">
        <v>429</v>
      </c>
      <c r="E6296" s="54" t="s">
        <v>21806</v>
      </c>
      <c r="F6296" s="71">
        <v>44649</v>
      </c>
      <c r="G6296" s="72">
        <v>7839.36</v>
      </c>
      <c r="H6296" s="72">
        <v>666737.56999999995</v>
      </c>
      <c r="I6296" s="54" t="s">
        <v>265</v>
      </c>
      <c r="J6296" s="54" t="s">
        <v>523</v>
      </c>
      <c r="K6296" s="54" t="s">
        <v>21807</v>
      </c>
      <c r="L6296" s="54" t="s">
        <v>21808</v>
      </c>
      <c r="M6296" s="54" t="s">
        <v>21806</v>
      </c>
      <c r="N6296" s="54" t="s">
        <v>256</v>
      </c>
      <c r="O6296" s="54" t="s">
        <v>256</v>
      </c>
      <c r="P6296" s="54" t="s">
        <v>447</v>
      </c>
      <c r="Q6296" s="54" t="s">
        <v>256</v>
      </c>
      <c r="R6296" s="54" t="s">
        <v>431</v>
      </c>
      <c r="S6296" s="71"/>
      <c r="T6296" s="54" t="s">
        <v>256</v>
      </c>
      <c r="U6296" s="71">
        <v>44649</v>
      </c>
      <c r="V6296" s="54" t="s">
        <v>256</v>
      </c>
      <c r="W6296" t="str">
        <f t="shared" si="98"/>
        <v>Mar-22</v>
      </c>
    </row>
    <row r="6297" spans="1:23" x14ac:dyDescent="0.25">
      <c r="A6297" s="54" t="s">
        <v>318</v>
      </c>
      <c r="B6297" s="54" t="s">
        <v>432</v>
      </c>
      <c r="C6297" s="54" t="s">
        <v>263</v>
      </c>
      <c r="D6297" s="54" t="s">
        <v>429</v>
      </c>
      <c r="E6297" s="54" t="s">
        <v>21809</v>
      </c>
      <c r="F6297" s="71">
        <v>44649</v>
      </c>
      <c r="G6297" s="72">
        <v>34683.839999999997</v>
      </c>
      <c r="H6297" s="72">
        <v>2949860.59</v>
      </c>
      <c r="I6297" s="54" t="s">
        <v>265</v>
      </c>
      <c r="J6297" s="54" t="s">
        <v>523</v>
      </c>
      <c r="K6297" s="54" t="s">
        <v>21810</v>
      </c>
      <c r="L6297" s="54" t="s">
        <v>21811</v>
      </c>
      <c r="M6297" s="54" t="s">
        <v>21809</v>
      </c>
      <c r="N6297" s="54" t="s">
        <v>256</v>
      </c>
      <c r="O6297" s="54" t="s">
        <v>256</v>
      </c>
      <c r="P6297" s="54" t="s">
        <v>447</v>
      </c>
      <c r="Q6297" s="54" t="s">
        <v>256</v>
      </c>
      <c r="R6297" s="54" t="s">
        <v>431</v>
      </c>
      <c r="S6297" s="71"/>
      <c r="T6297" s="54" t="s">
        <v>256</v>
      </c>
      <c r="U6297" s="71">
        <v>44649</v>
      </c>
      <c r="V6297" s="54" t="s">
        <v>256</v>
      </c>
      <c r="W6297" t="str">
        <f t="shared" si="98"/>
        <v>Mar-22</v>
      </c>
    </row>
    <row r="6298" spans="1:23" x14ac:dyDescent="0.25">
      <c r="A6298" s="54" t="s">
        <v>318</v>
      </c>
      <c r="B6298" s="54" t="s">
        <v>432</v>
      </c>
      <c r="C6298" s="54" t="s">
        <v>263</v>
      </c>
      <c r="D6298" s="54" t="s">
        <v>429</v>
      </c>
      <c r="E6298" s="54" t="s">
        <v>21812</v>
      </c>
      <c r="F6298" s="71">
        <v>44649</v>
      </c>
      <c r="G6298" s="72">
        <v>221.76</v>
      </c>
      <c r="H6298" s="72">
        <v>18860.689999999999</v>
      </c>
      <c r="I6298" s="54" t="s">
        <v>265</v>
      </c>
      <c r="J6298" s="54" t="s">
        <v>523</v>
      </c>
      <c r="K6298" s="54" t="s">
        <v>21813</v>
      </c>
      <c r="L6298" s="54" t="s">
        <v>21814</v>
      </c>
      <c r="M6298" s="54" t="s">
        <v>21812</v>
      </c>
      <c r="N6298" s="54" t="s">
        <v>256</v>
      </c>
      <c r="O6298" s="54" t="s">
        <v>256</v>
      </c>
      <c r="P6298" s="54" t="s">
        <v>447</v>
      </c>
      <c r="Q6298" s="54" t="s">
        <v>256</v>
      </c>
      <c r="R6298" s="54" t="s">
        <v>431</v>
      </c>
      <c r="S6298" s="71"/>
      <c r="T6298" s="54" t="s">
        <v>256</v>
      </c>
      <c r="U6298" s="71">
        <v>44649</v>
      </c>
      <c r="V6298" s="54" t="s">
        <v>256</v>
      </c>
      <c r="W6298" t="str">
        <f t="shared" si="98"/>
        <v>Mar-22</v>
      </c>
    </row>
    <row r="6299" spans="1:23" x14ac:dyDescent="0.25">
      <c r="A6299" s="54" t="s">
        <v>318</v>
      </c>
      <c r="B6299" s="54" t="s">
        <v>432</v>
      </c>
      <c r="C6299" s="54" t="s">
        <v>263</v>
      </c>
      <c r="D6299" s="54" t="s">
        <v>429</v>
      </c>
      <c r="E6299" s="54" t="s">
        <v>21815</v>
      </c>
      <c r="F6299" s="71">
        <v>44651</v>
      </c>
      <c r="G6299" s="72">
        <v>1424.16</v>
      </c>
      <c r="H6299" s="72">
        <v>121124.81</v>
      </c>
      <c r="I6299" s="54" t="s">
        <v>265</v>
      </c>
      <c r="J6299" s="54" t="s">
        <v>523</v>
      </c>
      <c r="K6299" s="54" t="s">
        <v>21816</v>
      </c>
      <c r="L6299" s="54" t="s">
        <v>21817</v>
      </c>
      <c r="M6299" s="54" t="s">
        <v>21815</v>
      </c>
      <c r="N6299" s="54" t="s">
        <v>256</v>
      </c>
      <c r="O6299" s="54" t="s">
        <v>256</v>
      </c>
      <c r="P6299" s="54" t="s">
        <v>447</v>
      </c>
      <c r="Q6299" s="54" t="s">
        <v>256</v>
      </c>
      <c r="R6299" s="54" t="s">
        <v>431</v>
      </c>
      <c r="S6299" s="71"/>
      <c r="T6299" s="54" t="s">
        <v>256</v>
      </c>
      <c r="U6299" s="71">
        <v>44651</v>
      </c>
      <c r="V6299" s="54" t="s">
        <v>256</v>
      </c>
      <c r="W6299" t="str">
        <f t="shared" si="98"/>
        <v>Mar-22</v>
      </c>
    </row>
    <row r="6300" spans="1:23" x14ac:dyDescent="0.25">
      <c r="A6300" s="54" t="s">
        <v>318</v>
      </c>
      <c r="B6300" s="54" t="s">
        <v>432</v>
      </c>
      <c r="C6300" s="54" t="s">
        <v>263</v>
      </c>
      <c r="D6300" s="54" t="s">
        <v>429</v>
      </c>
      <c r="E6300" s="54" t="s">
        <v>21818</v>
      </c>
      <c r="F6300" s="71">
        <v>44651</v>
      </c>
      <c r="G6300" s="72">
        <v>2208.96</v>
      </c>
      <c r="H6300" s="72">
        <v>187872.05</v>
      </c>
      <c r="I6300" s="54" t="s">
        <v>265</v>
      </c>
      <c r="J6300" s="54" t="s">
        <v>523</v>
      </c>
      <c r="K6300" s="54" t="s">
        <v>21819</v>
      </c>
      <c r="L6300" s="54" t="s">
        <v>21820</v>
      </c>
      <c r="M6300" s="54" t="s">
        <v>21818</v>
      </c>
      <c r="N6300" s="54" t="s">
        <v>256</v>
      </c>
      <c r="O6300" s="54" t="s">
        <v>256</v>
      </c>
      <c r="P6300" s="54" t="s">
        <v>447</v>
      </c>
      <c r="Q6300" s="54" t="s">
        <v>256</v>
      </c>
      <c r="R6300" s="54" t="s">
        <v>431</v>
      </c>
      <c r="S6300" s="71"/>
      <c r="T6300" s="54" t="s">
        <v>256</v>
      </c>
      <c r="U6300" s="71">
        <v>44651</v>
      </c>
      <c r="V6300" s="54" t="s">
        <v>256</v>
      </c>
      <c r="W6300" t="str">
        <f t="shared" si="98"/>
        <v>Mar-22</v>
      </c>
    </row>
    <row r="6301" spans="1:23" x14ac:dyDescent="0.25">
      <c r="A6301" s="54" t="s">
        <v>318</v>
      </c>
      <c r="B6301" s="54" t="s">
        <v>432</v>
      </c>
      <c r="C6301" s="54" t="s">
        <v>263</v>
      </c>
      <c r="D6301" s="54" t="s">
        <v>429</v>
      </c>
      <c r="E6301" s="54" t="s">
        <v>21821</v>
      </c>
      <c r="F6301" s="71">
        <v>44621</v>
      </c>
      <c r="G6301" s="72">
        <v>21609.94</v>
      </c>
      <c r="H6301" s="72">
        <v>1837925.4</v>
      </c>
      <c r="I6301" s="54" t="s">
        <v>265</v>
      </c>
      <c r="J6301" s="54" t="s">
        <v>21822</v>
      </c>
      <c r="K6301" s="54" t="s">
        <v>21823</v>
      </c>
      <c r="L6301" s="54" t="s">
        <v>21824</v>
      </c>
      <c r="M6301" s="54" t="s">
        <v>21821</v>
      </c>
      <c r="N6301" s="54" t="s">
        <v>256</v>
      </c>
      <c r="O6301" s="54" t="s">
        <v>256</v>
      </c>
      <c r="P6301" s="54" t="s">
        <v>16540</v>
      </c>
      <c r="Q6301" s="54" t="s">
        <v>256</v>
      </c>
      <c r="R6301" s="54" t="s">
        <v>431</v>
      </c>
      <c r="S6301" s="71"/>
      <c r="T6301" s="54" t="s">
        <v>256</v>
      </c>
      <c r="U6301" s="71">
        <v>44621</v>
      </c>
      <c r="V6301" s="54" t="s">
        <v>256</v>
      </c>
      <c r="W6301" t="str">
        <f t="shared" si="98"/>
        <v>Mar-22</v>
      </c>
    </row>
    <row r="6302" spans="1:23" x14ac:dyDescent="0.25">
      <c r="A6302" s="54" t="s">
        <v>318</v>
      </c>
      <c r="B6302" s="54" t="s">
        <v>432</v>
      </c>
      <c r="C6302" s="54" t="s">
        <v>263</v>
      </c>
      <c r="D6302" s="54" t="s">
        <v>429</v>
      </c>
      <c r="E6302" s="54" t="s">
        <v>21825</v>
      </c>
      <c r="F6302" s="71">
        <v>44648</v>
      </c>
      <c r="G6302" s="72">
        <v>36858.58</v>
      </c>
      <c r="H6302" s="72">
        <v>3134822.23</v>
      </c>
      <c r="I6302" s="54" t="s">
        <v>265</v>
      </c>
      <c r="J6302" s="54" t="s">
        <v>21826</v>
      </c>
      <c r="K6302" s="54" t="s">
        <v>21827</v>
      </c>
      <c r="L6302" s="54" t="s">
        <v>21828</v>
      </c>
      <c r="M6302" s="54" t="s">
        <v>21825</v>
      </c>
      <c r="N6302" s="54" t="s">
        <v>256</v>
      </c>
      <c r="O6302" s="54" t="s">
        <v>256</v>
      </c>
      <c r="P6302" s="54" t="s">
        <v>16540</v>
      </c>
      <c r="Q6302" s="54" t="s">
        <v>256</v>
      </c>
      <c r="R6302" s="54" t="s">
        <v>431</v>
      </c>
      <c r="S6302" s="71"/>
      <c r="T6302" s="54" t="s">
        <v>256</v>
      </c>
      <c r="U6302" s="71">
        <v>44648</v>
      </c>
      <c r="V6302" s="54" t="s">
        <v>256</v>
      </c>
      <c r="W6302" t="str">
        <f t="shared" si="98"/>
        <v>Mar-22</v>
      </c>
    </row>
    <row r="6303" spans="1:23" x14ac:dyDescent="0.25">
      <c r="A6303" s="54" t="s">
        <v>318</v>
      </c>
      <c r="B6303" s="54" t="s">
        <v>432</v>
      </c>
      <c r="C6303" s="54" t="s">
        <v>263</v>
      </c>
      <c r="D6303" s="54" t="s">
        <v>429</v>
      </c>
      <c r="E6303" s="54" t="s">
        <v>21829</v>
      </c>
      <c r="F6303" s="71">
        <v>44650</v>
      </c>
      <c r="G6303" s="72">
        <v>10020</v>
      </c>
      <c r="H6303" s="72">
        <v>852201</v>
      </c>
      <c r="I6303" s="54" t="s">
        <v>265</v>
      </c>
      <c r="J6303" s="54" t="s">
        <v>21830</v>
      </c>
      <c r="K6303" s="54" t="s">
        <v>21831</v>
      </c>
      <c r="L6303" s="54" t="s">
        <v>21832</v>
      </c>
      <c r="M6303" s="54" t="s">
        <v>21829</v>
      </c>
      <c r="N6303" s="54" t="s">
        <v>256</v>
      </c>
      <c r="O6303" s="54" t="s">
        <v>256</v>
      </c>
      <c r="P6303" s="54" t="s">
        <v>21833</v>
      </c>
      <c r="Q6303" s="54" t="s">
        <v>256</v>
      </c>
      <c r="R6303" s="54" t="s">
        <v>431</v>
      </c>
      <c r="S6303" s="71"/>
      <c r="T6303" s="54" t="s">
        <v>256</v>
      </c>
      <c r="U6303" s="71">
        <v>44650</v>
      </c>
      <c r="V6303" s="54" t="s">
        <v>256</v>
      </c>
      <c r="W6303" t="str">
        <f t="shared" si="98"/>
        <v>Mar-22</v>
      </c>
    </row>
    <row r="6304" spans="1:23" x14ac:dyDescent="0.25">
      <c r="A6304" s="54" t="s">
        <v>318</v>
      </c>
      <c r="B6304" s="54" t="s">
        <v>432</v>
      </c>
      <c r="C6304" s="54" t="s">
        <v>263</v>
      </c>
      <c r="D6304" s="54" t="s">
        <v>429</v>
      </c>
      <c r="E6304" s="54" t="s">
        <v>21834</v>
      </c>
      <c r="F6304" s="71">
        <v>44649</v>
      </c>
      <c r="G6304" s="72">
        <v>277.2</v>
      </c>
      <c r="H6304" s="72">
        <v>23575.86</v>
      </c>
      <c r="I6304" s="54" t="s">
        <v>265</v>
      </c>
      <c r="J6304" s="54" t="s">
        <v>21830</v>
      </c>
      <c r="K6304" s="54" t="s">
        <v>21835</v>
      </c>
      <c r="L6304" s="54" t="s">
        <v>21836</v>
      </c>
      <c r="M6304" s="54" t="s">
        <v>21834</v>
      </c>
      <c r="N6304" s="54" t="s">
        <v>256</v>
      </c>
      <c r="O6304" s="54" t="s">
        <v>256</v>
      </c>
      <c r="P6304" s="54" t="s">
        <v>21833</v>
      </c>
      <c r="Q6304" s="54" t="s">
        <v>256</v>
      </c>
      <c r="R6304" s="54" t="s">
        <v>431</v>
      </c>
      <c r="S6304" s="71"/>
      <c r="T6304" s="54" t="s">
        <v>256</v>
      </c>
      <c r="U6304" s="71">
        <v>44649</v>
      </c>
      <c r="V6304" s="54" t="s">
        <v>256</v>
      </c>
      <c r="W6304" t="str">
        <f t="shared" si="98"/>
        <v>Mar-22</v>
      </c>
    </row>
    <row r="6305" spans="1:23" x14ac:dyDescent="0.25">
      <c r="A6305" s="54" t="s">
        <v>317</v>
      </c>
      <c r="B6305" s="54" t="s">
        <v>432</v>
      </c>
      <c r="C6305" s="54" t="s">
        <v>263</v>
      </c>
      <c r="D6305" s="54" t="s">
        <v>429</v>
      </c>
      <c r="E6305" s="54" t="s">
        <v>21837</v>
      </c>
      <c r="F6305" s="71">
        <v>44622</v>
      </c>
      <c r="G6305" s="72">
        <v>1.75</v>
      </c>
      <c r="H6305" s="72">
        <v>148.84</v>
      </c>
      <c r="I6305" s="54" t="s">
        <v>265</v>
      </c>
      <c r="J6305" s="54" t="s">
        <v>298</v>
      </c>
      <c r="K6305" s="54" t="s">
        <v>21838</v>
      </c>
      <c r="L6305" s="54" t="s">
        <v>21839</v>
      </c>
      <c r="M6305" s="54" t="s">
        <v>21837</v>
      </c>
      <c r="N6305" s="54" t="s">
        <v>256</v>
      </c>
      <c r="O6305" s="54" t="s">
        <v>256</v>
      </c>
      <c r="P6305" s="54" t="s">
        <v>268</v>
      </c>
      <c r="Q6305" s="54" t="s">
        <v>256</v>
      </c>
      <c r="R6305" s="54" t="s">
        <v>431</v>
      </c>
      <c r="S6305" s="71"/>
      <c r="T6305" s="54" t="s">
        <v>256</v>
      </c>
      <c r="U6305" s="71">
        <v>44622</v>
      </c>
      <c r="V6305" s="54" t="s">
        <v>256</v>
      </c>
      <c r="W6305" t="str">
        <f t="shared" si="98"/>
        <v>Mar-22</v>
      </c>
    </row>
    <row r="6306" spans="1:23" x14ac:dyDescent="0.25">
      <c r="A6306" s="54" t="s">
        <v>317</v>
      </c>
      <c r="B6306" s="54" t="s">
        <v>432</v>
      </c>
      <c r="C6306" s="54" t="s">
        <v>263</v>
      </c>
      <c r="D6306" s="54" t="s">
        <v>429</v>
      </c>
      <c r="E6306" s="54" t="s">
        <v>21840</v>
      </c>
      <c r="F6306" s="71">
        <v>44621</v>
      </c>
      <c r="G6306" s="72">
        <v>109.69</v>
      </c>
      <c r="H6306" s="72">
        <v>9329.1299999999992</v>
      </c>
      <c r="I6306" s="54" t="s">
        <v>265</v>
      </c>
      <c r="J6306" s="54" t="s">
        <v>21841</v>
      </c>
      <c r="K6306" s="54" t="s">
        <v>21842</v>
      </c>
      <c r="L6306" s="54" t="s">
        <v>21843</v>
      </c>
      <c r="M6306" s="54" t="s">
        <v>21840</v>
      </c>
      <c r="N6306" s="54" t="s">
        <v>256</v>
      </c>
      <c r="O6306" s="54" t="s">
        <v>256</v>
      </c>
      <c r="P6306" s="54" t="s">
        <v>578</v>
      </c>
      <c r="Q6306" s="54" t="s">
        <v>256</v>
      </c>
      <c r="R6306" s="54" t="s">
        <v>431</v>
      </c>
      <c r="S6306" s="71"/>
      <c r="T6306" s="54" t="s">
        <v>256</v>
      </c>
      <c r="U6306" s="71">
        <v>44621</v>
      </c>
      <c r="V6306" s="54" t="s">
        <v>256</v>
      </c>
      <c r="W6306" t="str">
        <f t="shared" si="98"/>
        <v>Mar-22</v>
      </c>
    </row>
    <row r="6307" spans="1:23" x14ac:dyDescent="0.25">
      <c r="A6307" s="54" t="s">
        <v>317</v>
      </c>
      <c r="B6307" s="54" t="s">
        <v>432</v>
      </c>
      <c r="C6307" s="54" t="s">
        <v>263</v>
      </c>
      <c r="D6307" s="54" t="s">
        <v>429</v>
      </c>
      <c r="E6307" s="54" t="s">
        <v>21844</v>
      </c>
      <c r="F6307" s="71">
        <v>44621</v>
      </c>
      <c r="G6307" s="72">
        <v>355.94</v>
      </c>
      <c r="H6307" s="72">
        <v>30272.7</v>
      </c>
      <c r="I6307" s="54" t="s">
        <v>265</v>
      </c>
      <c r="J6307" s="54" t="s">
        <v>21841</v>
      </c>
      <c r="K6307" s="54" t="s">
        <v>478</v>
      </c>
      <c r="L6307" s="54" t="s">
        <v>21845</v>
      </c>
      <c r="M6307" s="54" t="s">
        <v>21844</v>
      </c>
      <c r="N6307" s="54" t="s">
        <v>256</v>
      </c>
      <c r="O6307" s="54" t="s">
        <v>256</v>
      </c>
      <c r="P6307" s="54" t="s">
        <v>578</v>
      </c>
      <c r="Q6307" s="54" t="s">
        <v>256</v>
      </c>
      <c r="R6307" s="54" t="s">
        <v>431</v>
      </c>
      <c r="S6307" s="71"/>
      <c r="T6307" s="54" t="s">
        <v>256</v>
      </c>
      <c r="U6307" s="71">
        <v>44621</v>
      </c>
      <c r="V6307" s="54" t="s">
        <v>256</v>
      </c>
      <c r="W6307" t="str">
        <f t="shared" si="98"/>
        <v>Mar-22</v>
      </c>
    </row>
    <row r="6308" spans="1:23" x14ac:dyDescent="0.25">
      <c r="A6308" s="54" t="s">
        <v>317</v>
      </c>
      <c r="B6308" s="54" t="s">
        <v>432</v>
      </c>
      <c r="C6308" s="54" t="s">
        <v>263</v>
      </c>
      <c r="D6308" s="54" t="s">
        <v>429</v>
      </c>
      <c r="E6308" s="54" t="s">
        <v>21846</v>
      </c>
      <c r="F6308" s="71">
        <v>44649</v>
      </c>
      <c r="G6308" s="72">
        <v>583.04999999999995</v>
      </c>
      <c r="H6308" s="72">
        <v>49588.4</v>
      </c>
      <c r="I6308" s="54" t="s">
        <v>265</v>
      </c>
      <c r="J6308" s="54" t="s">
        <v>584</v>
      </c>
      <c r="K6308" s="54" t="s">
        <v>21847</v>
      </c>
      <c r="L6308" s="54" t="s">
        <v>21848</v>
      </c>
      <c r="M6308" s="54" t="s">
        <v>21846</v>
      </c>
      <c r="N6308" s="54" t="s">
        <v>256</v>
      </c>
      <c r="O6308" s="54" t="s">
        <v>256</v>
      </c>
      <c r="P6308" s="54" t="s">
        <v>455</v>
      </c>
      <c r="Q6308" s="54" t="s">
        <v>256</v>
      </c>
      <c r="R6308" s="54" t="s">
        <v>431</v>
      </c>
      <c r="S6308" s="71"/>
      <c r="T6308" s="54" t="s">
        <v>256</v>
      </c>
      <c r="U6308" s="71">
        <v>44649</v>
      </c>
      <c r="V6308" s="54" t="s">
        <v>256</v>
      </c>
      <c r="W6308" t="str">
        <f t="shared" si="98"/>
        <v>Mar-22</v>
      </c>
    </row>
    <row r="6309" spans="1:23" x14ac:dyDescent="0.25">
      <c r="A6309" s="54" t="s">
        <v>317</v>
      </c>
      <c r="B6309" s="54" t="s">
        <v>432</v>
      </c>
      <c r="C6309" s="54" t="s">
        <v>263</v>
      </c>
      <c r="D6309" s="54" t="s">
        <v>429</v>
      </c>
      <c r="E6309" s="54" t="s">
        <v>21849</v>
      </c>
      <c r="F6309" s="71">
        <v>44649</v>
      </c>
      <c r="G6309" s="72">
        <v>575.25</v>
      </c>
      <c r="H6309" s="72">
        <v>48925.01</v>
      </c>
      <c r="I6309" s="54" t="s">
        <v>265</v>
      </c>
      <c r="J6309" s="54" t="s">
        <v>584</v>
      </c>
      <c r="K6309" s="54" t="s">
        <v>21847</v>
      </c>
      <c r="L6309" s="54" t="s">
        <v>21850</v>
      </c>
      <c r="M6309" s="54" t="s">
        <v>21849</v>
      </c>
      <c r="N6309" s="54" t="s">
        <v>256</v>
      </c>
      <c r="O6309" s="54" t="s">
        <v>256</v>
      </c>
      <c r="P6309" s="54" t="s">
        <v>455</v>
      </c>
      <c r="Q6309" s="54" t="s">
        <v>256</v>
      </c>
      <c r="R6309" s="54" t="s">
        <v>431</v>
      </c>
      <c r="S6309" s="71"/>
      <c r="T6309" s="54" t="s">
        <v>256</v>
      </c>
      <c r="U6309" s="71">
        <v>44649</v>
      </c>
      <c r="V6309" s="54" t="s">
        <v>256</v>
      </c>
      <c r="W6309" t="str">
        <f t="shared" si="98"/>
        <v>Mar-22</v>
      </c>
    </row>
    <row r="6310" spans="1:23" x14ac:dyDescent="0.25">
      <c r="A6310" s="54" t="s">
        <v>318</v>
      </c>
      <c r="B6310" s="54" t="s">
        <v>432</v>
      </c>
      <c r="C6310" s="54" t="s">
        <v>263</v>
      </c>
      <c r="D6310" s="54" t="s">
        <v>429</v>
      </c>
      <c r="E6310" s="54" t="s">
        <v>21851</v>
      </c>
      <c r="F6310" s="71">
        <v>44625</v>
      </c>
      <c r="G6310" s="72">
        <v>16730.189999999999</v>
      </c>
      <c r="H6310" s="72">
        <v>1422902.66</v>
      </c>
      <c r="I6310" s="54" t="s">
        <v>265</v>
      </c>
      <c r="J6310" s="54" t="s">
        <v>587</v>
      </c>
      <c r="K6310" s="54" t="s">
        <v>21852</v>
      </c>
      <c r="L6310" s="54" t="s">
        <v>21853</v>
      </c>
      <c r="M6310" s="54" t="s">
        <v>21851</v>
      </c>
      <c r="N6310" s="54" t="s">
        <v>256</v>
      </c>
      <c r="O6310" s="54" t="s">
        <v>256</v>
      </c>
      <c r="P6310" s="54" t="s">
        <v>442</v>
      </c>
      <c r="Q6310" s="54" t="s">
        <v>256</v>
      </c>
      <c r="R6310" s="54" t="s">
        <v>431</v>
      </c>
      <c r="S6310" s="71"/>
      <c r="T6310" s="54" t="s">
        <v>256</v>
      </c>
      <c r="U6310" s="71">
        <v>44625</v>
      </c>
      <c r="V6310" s="54" t="s">
        <v>256</v>
      </c>
      <c r="W6310" t="str">
        <f t="shared" si="98"/>
        <v>Mar-22</v>
      </c>
    </row>
    <row r="6311" spans="1:23" x14ac:dyDescent="0.25">
      <c r="A6311" s="54" t="s">
        <v>318</v>
      </c>
      <c r="B6311" s="54" t="s">
        <v>432</v>
      </c>
      <c r="C6311" s="54" t="s">
        <v>263</v>
      </c>
      <c r="D6311" s="54" t="s">
        <v>429</v>
      </c>
      <c r="E6311" s="54" t="s">
        <v>21854</v>
      </c>
      <c r="F6311" s="71">
        <v>44625</v>
      </c>
      <c r="G6311" s="72">
        <v>1589.21</v>
      </c>
      <c r="H6311" s="72">
        <v>135162.31</v>
      </c>
      <c r="I6311" s="54" t="s">
        <v>265</v>
      </c>
      <c r="J6311" s="54" t="s">
        <v>587</v>
      </c>
      <c r="K6311" s="54" t="s">
        <v>21855</v>
      </c>
      <c r="L6311" s="54" t="s">
        <v>21856</v>
      </c>
      <c r="M6311" s="54" t="s">
        <v>21854</v>
      </c>
      <c r="N6311" s="54" t="s">
        <v>256</v>
      </c>
      <c r="O6311" s="54" t="s">
        <v>256</v>
      </c>
      <c r="P6311" s="54" t="s">
        <v>442</v>
      </c>
      <c r="Q6311" s="54" t="s">
        <v>256</v>
      </c>
      <c r="R6311" s="54" t="s">
        <v>431</v>
      </c>
      <c r="S6311" s="71"/>
      <c r="T6311" s="54" t="s">
        <v>256</v>
      </c>
      <c r="U6311" s="71">
        <v>44625</v>
      </c>
      <c r="V6311" s="54" t="s">
        <v>256</v>
      </c>
      <c r="W6311" t="str">
        <f t="shared" si="98"/>
        <v>Mar-22</v>
      </c>
    </row>
    <row r="6312" spans="1:23" x14ac:dyDescent="0.25">
      <c r="A6312" s="54" t="s">
        <v>317</v>
      </c>
      <c r="B6312" s="54" t="s">
        <v>432</v>
      </c>
      <c r="C6312" s="54" t="s">
        <v>263</v>
      </c>
      <c r="D6312" s="54" t="s">
        <v>429</v>
      </c>
      <c r="E6312" s="54" t="s">
        <v>21857</v>
      </c>
      <c r="F6312" s="71">
        <v>44621</v>
      </c>
      <c r="G6312" s="72">
        <v>313.60000000000002</v>
      </c>
      <c r="H6312" s="72">
        <v>26671.68</v>
      </c>
      <c r="I6312" s="54" t="s">
        <v>265</v>
      </c>
      <c r="J6312" s="54" t="s">
        <v>290</v>
      </c>
      <c r="K6312" s="54" t="s">
        <v>21058</v>
      </c>
      <c r="L6312" s="54" t="s">
        <v>21858</v>
      </c>
      <c r="M6312" s="54" t="s">
        <v>21857</v>
      </c>
      <c r="N6312" s="54" t="s">
        <v>256</v>
      </c>
      <c r="O6312" s="54" t="s">
        <v>256</v>
      </c>
      <c r="P6312" s="54" t="s">
        <v>264</v>
      </c>
      <c r="Q6312" s="54" t="s">
        <v>256</v>
      </c>
      <c r="R6312" s="54" t="s">
        <v>431</v>
      </c>
      <c r="S6312" s="71"/>
      <c r="T6312" s="54" t="s">
        <v>256</v>
      </c>
      <c r="U6312" s="71">
        <v>44621</v>
      </c>
      <c r="V6312" s="54" t="s">
        <v>256</v>
      </c>
      <c r="W6312" t="str">
        <f t="shared" si="98"/>
        <v>Mar-22</v>
      </c>
    </row>
    <row r="6313" spans="1:23" x14ac:dyDescent="0.25">
      <c r="A6313" s="54" t="s">
        <v>317</v>
      </c>
      <c r="B6313" s="54" t="s">
        <v>432</v>
      </c>
      <c r="C6313" s="54" t="s">
        <v>263</v>
      </c>
      <c r="D6313" s="54" t="s">
        <v>429</v>
      </c>
      <c r="E6313" s="54" t="s">
        <v>21859</v>
      </c>
      <c r="F6313" s="71">
        <v>44621</v>
      </c>
      <c r="G6313" s="72">
        <v>1227.0899999999999</v>
      </c>
      <c r="H6313" s="72">
        <v>104364</v>
      </c>
      <c r="I6313" s="54" t="s">
        <v>265</v>
      </c>
      <c r="J6313" s="54" t="s">
        <v>290</v>
      </c>
      <c r="K6313" s="54" t="s">
        <v>20222</v>
      </c>
      <c r="L6313" s="54" t="s">
        <v>21860</v>
      </c>
      <c r="M6313" s="54" t="s">
        <v>21859</v>
      </c>
      <c r="N6313" s="54" t="s">
        <v>256</v>
      </c>
      <c r="O6313" s="54" t="s">
        <v>256</v>
      </c>
      <c r="P6313" s="54" t="s">
        <v>264</v>
      </c>
      <c r="Q6313" s="54" t="s">
        <v>256</v>
      </c>
      <c r="R6313" s="54" t="s">
        <v>431</v>
      </c>
      <c r="S6313" s="71"/>
      <c r="T6313" s="54" t="s">
        <v>256</v>
      </c>
      <c r="U6313" s="71">
        <v>44621</v>
      </c>
      <c r="V6313" s="54" t="s">
        <v>256</v>
      </c>
      <c r="W6313" t="str">
        <f t="shared" si="98"/>
        <v>Mar-22</v>
      </c>
    </row>
    <row r="6314" spans="1:23" x14ac:dyDescent="0.25">
      <c r="A6314" s="54" t="s">
        <v>317</v>
      </c>
      <c r="B6314" s="54" t="s">
        <v>432</v>
      </c>
      <c r="C6314" s="54" t="s">
        <v>263</v>
      </c>
      <c r="D6314" s="54" t="s">
        <v>429</v>
      </c>
      <c r="E6314" s="54" t="s">
        <v>21861</v>
      </c>
      <c r="F6314" s="71">
        <v>44621</v>
      </c>
      <c r="G6314" s="72">
        <v>723.73</v>
      </c>
      <c r="H6314" s="72">
        <v>61553.24</v>
      </c>
      <c r="I6314" s="54" t="s">
        <v>265</v>
      </c>
      <c r="J6314" s="54" t="s">
        <v>290</v>
      </c>
      <c r="K6314" s="54" t="s">
        <v>21862</v>
      </c>
      <c r="L6314" s="54" t="s">
        <v>21863</v>
      </c>
      <c r="M6314" s="54" t="s">
        <v>21861</v>
      </c>
      <c r="N6314" s="54" t="s">
        <v>256</v>
      </c>
      <c r="O6314" s="54" t="s">
        <v>256</v>
      </c>
      <c r="P6314" s="54" t="s">
        <v>264</v>
      </c>
      <c r="Q6314" s="54" t="s">
        <v>256</v>
      </c>
      <c r="R6314" s="54" t="s">
        <v>431</v>
      </c>
      <c r="S6314" s="71"/>
      <c r="T6314" s="54" t="s">
        <v>256</v>
      </c>
      <c r="U6314" s="71">
        <v>44621</v>
      </c>
      <c r="V6314" s="54" t="s">
        <v>256</v>
      </c>
      <c r="W6314" t="str">
        <f t="shared" si="98"/>
        <v>Mar-22</v>
      </c>
    </row>
    <row r="6315" spans="1:23" x14ac:dyDescent="0.25">
      <c r="A6315" s="54" t="s">
        <v>317</v>
      </c>
      <c r="B6315" s="54" t="s">
        <v>432</v>
      </c>
      <c r="C6315" s="54" t="s">
        <v>263</v>
      </c>
      <c r="D6315" s="54" t="s">
        <v>429</v>
      </c>
      <c r="E6315" s="54" t="s">
        <v>21864</v>
      </c>
      <c r="F6315" s="71">
        <v>44621</v>
      </c>
      <c r="G6315" s="72">
        <v>1508.16</v>
      </c>
      <c r="H6315" s="72">
        <v>128269.01</v>
      </c>
      <c r="I6315" s="54" t="s">
        <v>265</v>
      </c>
      <c r="J6315" s="54" t="s">
        <v>290</v>
      </c>
      <c r="K6315" s="54" t="s">
        <v>21865</v>
      </c>
      <c r="L6315" s="54" t="s">
        <v>21866</v>
      </c>
      <c r="M6315" s="54" t="s">
        <v>21864</v>
      </c>
      <c r="N6315" s="54" t="s">
        <v>256</v>
      </c>
      <c r="O6315" s="54" t="s">
        <v>256</v>
      </c>
      <c r="P6315" s="54" t="s">
        <v>264</v>
      </c>
      <c r="Q6315" s="54" t="s">
        <v>256</v>
      </c>
      <c r="R6315" s="54" t="s">
        <v>431</v>
      </c>
      <c r="S6315" s="71"/>
      <c r="T6315" s="54" t="s">
        <v>256</v>
      </c>
      <c r="U6315" s="71">
        <v>44621</v>
      </c>
      <c r="V6315" s="54" t="s">
        <v>256</v>
      </c>
      <c r="W6315" t="str">
        <f t="shared" si="98"/>
        <v>Mar-22</v>
      </c>
    </row>
    <row r="6316" spans="1:23" x14ac:dyDescent="0.25">
      <c r="A6316" s="54" t="s">
        <v>317</v>
      </c>
      <c r="B6316" s="54" t="s">
        <v>432</v>
      </c>
      <c r="C6316" s="54" t="s">
        <v>263</v>
      </c>
      <c r="D6316" s="54" t="s">
        <v>429</v>
      </c>
      <c r="E6316" s="54" t="s">
        <v>21867</v>
      </c>
      <c r="F6316" s="71">
        <v>44621</v>
      </c>
      <c r="G6316" s="72">
        <v>255.33</v>
      </c>
      <c r="H6316" s="72">
        <v>21715.82</v>
      </c>
      <c r="I6316" s="54" t="s">
        <v>265</v>
      </c>
      <c r="J6316" s="54" t="s">
        <v>290</v>
      </c>
      <c r="K6316" s="54" t="s">
        <v>21865</v>
      </c>
      <c r="L6316" s="54" t="s">
        <v>21868</v>
      </c>
      <c r="M6316" s="54" t="s">
        <v>21867</v>
      </c>
      <c r="N6316" s="54" t="s">
        <v>256</v>
      </c>
      <c r="O6316" s="54" t="s">
        <v>256</v>
      </c>
      <c r="P6316" s="54" t="s">
        <v>264</v>
      </c>
      <c r="Q6316" s="54" t="s">
        <v>256</v>
      </c>
      <c r="R6316" s="54" t="s">
        <v>431</v>
      </c>
      <c r="S6316" s="71"/>
      <c r="T6316" s="54" t="s">
        <v>256</v>
      </c>
      <c r="U6316" s="71">
        <v>44621</v>
      </c>
      <c r="V6316" s="54" t="s">
        <v>256</v>
      </c>
      <c r="W6316" t="str">
        <f t="shared" si="98"/>
        <v>Mar-22</v>
      </c>
    </row>
    <row r="6317" spans="1:23" x14ac:dyDescent="0.25">
      <c r="A6317" s="54" t="s">
        <v>317</v>
      </c>
      <c r="B6317" s="54" t="s">
        <v>432</v>
      </c>
      <c r="C6317" s="54" t="s">
        <v>263</v>
      </c>
      <c r="D6317" s="54" t="s">
        <v>429</v>
      </c>
      <c r="E6317" s="54" t="s">
        <v>21869</v>
      </c>
      <c r="F6317" s="71">
        <v>44621</v>
      </c>
      <c r="G6317" s="72">
        <v>92.95</v>
      </c>
      <c r="H6317" s="72">
        <v>7905.4</v>
      </c>
      <c r="I6317" s="54" t="s">
        <v>265</v>
      </c>
      <c r="J6317" s="54" t="s">
        <v>592</v>
      </c>
      <c r="K6317" s="54" t="s">
        <v>21870</v>
      </c>
      <c r="L6317" s="54" t="s">
        <v>21871</v>
      </c>
      <c r="M6317" s="54" t="s">
        <v>21869</v>
      </c>
      <c r="N6317" s="54" t="s">
        <v>256</v>
      </c>
      <c r="O6317" s="54" t="s">
        <v>256</v>
      </c>
      <c r="P6317" s="54" t="s">
        <v>454</v>
      </c>
      <c r="Q6317" s="54" t="s">
        <v>256</v>
      </c>
      <c r="R6317" s="54" t="s">
        <v>431</v>
      </c>
      <c r="S6317" s="71"/>
      <c r="T6317" s="54" t="s">
        <v>256</v>
      </c>
      <c r="U6317" s="71">
        <v>44621</v>
      </c>
      <c r="V6317" s="54" t="s">
        <v>256</v>
      </c>
      <c r="W6317" t="str">
        <f t="shared" si="98"/>
        <v>Mar-22</v>
      </c>
    </row>
    <row r="6318" spans="1:23" x14ac:dyDescent="0.25">
      <c r="A6318" s="54" t="s">
        <v>317</v>
      </c>
      <c r="B6318" s="54" t="s">
        <v>432</v>
      </c>
      <c r="C6318" s="54" t="s">
        <v>263</v>
      </c>
      <c r="D6318" s="54" t="s">
        <v>429</v>
      </c>
      <c r="E6318" s="54" t="s">
        <v>21872</v>
      </c>
      <c r="F6318" s="71">
        <v>44621</v>
      </c>
      <c r="G6318" s="72">
        <v>430.92</v>
      </c>
      <c r="H6318" s="72">
        <v>36649.75</v>
      </c>
      <c r="I6318" s="54" t="s">
        <v>265</v>
      </c>
      <c r="J6318" s="54" t="s">
        <v>592</v>
      </c>
      <c r="K6318" s="54" t="s">
        <v>21873</v>
      </c>
      <c r="L6318" s="54" t="s">
        <v>21874</v>
      </c>
      <c r="M6318" s="54" t="s">
        <v>21872</v>
      </c>
      <c r="N6318" s="54" t="s">
        <v>256</v>
      </c>
      <c r="O6318" s="54" t="s">
        <v>256</v>
      </c>
      <c r="P6318" s="54" t="s">
        <v>454</v>
      </c>
      <c r="Q6318" s="54" t="s">
        <v>256</v>
      </c>
      <c r="R6318" s="54" t="s">
        <v>431</v>
      </c>
      <c r="S6318" s="71"/>
      <c r="T6318" s="54" t="s">
        <v>256</v>
      </c>
      <c r="U6318" s="71">
        <v>44621</v>
      </c>
      <c r="V6318" s="54" t="s">
        <v>256</v>
      </c>
      <c r="W6318" t="str">
        <f t="shared" si="98"/>
        <v>Mar-22</v>
      </c>
    </row>
    <row r="6319" spans="1:23" x14ac:dyDescent="0.25">
      <c r="A6319" s="54" t="s">
        <v>317</v>
      </c>
      <c r="B6319" s="54" t="s">
        <v>432</v>
      </c>
      <c r="C6319" s="54" t="s">
        <v>263</v>
      </c>
      <c r="D6319" s="54" t="s">
        <v>429</v>
      </c>
      <c r="E6319" s="54" t="s">
        <v>21875</v>
      </c>
      <c r="F6319" s="71">
        <v>44621</v>
      </c>
      <c r="G6319" s="72">
        <v>0.32</v>
      </c>
      <c r="H6319" s="72">
        <v>27.22</v>
      </c>
      <c r="I6319" s="54" t="s">
        <v>265</v>
      </c>
      <c r="J6319" s="54" t="s">
        <v>592</v>
      </c>
      <c r="K6319" s="54" t="s">
        <v>21876</v>
      </c>
      <c r="L6319" s="54" t="s">
        <v>21877</v>
      </c>
      <c r="M6319" s="54" t="s">
        <v>21875</v>
      </c>
      <c r="N6319" s="54" t="s">
        <v>256</v>
      </c>
      <c r="O6319" s="54" t="s">
        <v>256</v>
      </c>
      <c r="P6319" s="54" t="s">
        <v>454</v>
      </c>
      <c r="Q6319" s="54" t="s">
        <v>256</v>
      </c>
      <c r="R6319" s="54" t="s">
        <v>431</v>
      </c>
      <c r="S6319" s="71"/>
      <c r="T6319" s="54" t="s">
        <v>256</v>
      </c>
      <c r="U6319" s="71">
        <v>44621</v>
      </c>
      <c r="V6319" s="54" t="s">
        <v>256</v>
      </c>
      <c r="W6319" t="str">
        <f t="shared" si="98"/>
        <v>Mar-22</v>
      </c>
    </row>
    <row r="6320" spans="1:23" x14ac:dyDescent="0.25">
      <c r="A6320" s="54" t="s">
        <v>317</v>
      </c>
      <c r="B6320" s="54" t="s">
        <v>432</v>
      </c>
      <c r="C6320" s="54" t="s">
        <v>263</v>
      </c>
      <c r="D6320" s="54" t="s">
        <v>429</v>
      </c>
      <c r="E6320" s="54" t="s">
        <v>21878</v>
      </c>
      <c r="F6320" s="71">
        <v>44621</v>
      </c>
      <c r="G6320" s="72">
        <v>39.729999999999997</v>
      </c>
      <c r="H6320" s="72">
        <v>3379.04</v>
      </c>
      <c r="I6320" s="54" t="s">
        <v>265</v>
      </c>
      <c r="J6320" s="54" t="s">
        <v>592</v>
      </c>
      <c r="K6320" s="54" t="s">
        <v>21879</v>
      </c>
      <c r="L6320" s="54" t="s">
        <v>21880</v>
      </c>
      <c r="M6320" s="54" t="s">
        <v>21878</v>
      </c>
      <c r="N6320" s="54" t="s">
        <v>256</v>
      </c>
      <c r="O6320" s="54" t="s">
        <v>256</v>
      </c>
      <c r="P6320" s="54" t="s">
        <v>454</v>
      </c>
      <c r="Q6320" s="54" t="s">
        <v>256</v>
      </c>
      <c r="R6320" s="54" t="s">
        <v>431</v>
      </c>
      <c r="S6320" s="71"/>
      <c r="T6320" s="54" t="s">
        <v>256</v>
      </c>
      <c r="U6320" s="71">
        <v>44621</v>
      </c>
      <c r="V6320" s="54" t="s">
        <v>256</v>
      </c>
      <c r="W6320" t="str">
        <f t="shared" si="98"/>
        <v>Mar-22</v>
      </c>
    </row>
    <row r="6321" spans="1:23" x14ac:dyDescent="0.25">
      <c r="A6321" s="54" t="s">
        <v>317</v>
      </c>
      <c r="B6321" s="54" t="s">
        <v>432</v>
      </c>
      <c r="C6321" s="54" t="s">
        <v>263</v>
      </c>
      <c r="D6321" s="54" t="s">
        <v>429</v>
      </c>
      <c r="E6321" s="54" t="s">
        <v>21881</v>
      </c>
      <c r="F6321" s="71">
        <v>44621</v>
      </c>
      <c r="G6321" s="72">
        <v>29.32</v>
      </c>
      <c r="H6321" s="72">
        <v>2493.67</v>
      </c>
      <c r="I6321" s="54" t="s">
        <v>265</v>
      </c>
      <c r="J6321" s="54" t="s">
        <v>592</v>
      </c>
      <c r="K6321" s="54" t="s">
        <v>21882</v>
      </c>
      <c r="L6321" s="54" t="s">
        <v>21883</v>
      </c>
      <c r="M6321" s="54" t="s">
        <v>21881</v>
      </c>
      <c r="N6321" s="54" t="s">
        <v>256</v>
      </c>
      <c r="O6321" s="54" t="s">
        <v>256</v>
      </c>
      <c r="P6321" s="54" t="s">
        <v>454</v>
      </c>
      <c r="Q6321" s="54" t="s">
        <v>256</v>
      </c>
      <c r="R6321" s="54" t="s">
        <v>431</v>
      </c>
      <c r="S6321" s="71"/>
      <c r="T6321" s="54" t="s">
        <v>256</v>
      </c>
      <c r="U6321" s="71">
        <v>44621</v>
      </c>
      <c r="V6321" s="54" t="s">
        <v>256</v>
      </c>
      <c r="W6321" t="str">
        <f t="shared" si="98"/>
        <v>Mar-22</v>
      </c>
    </row>
    <row r="6322" spans="1:23" x14ac:dyDescent="0.25">
      <c r="A6322" s="54" t="s">
        <v>317</v>
      </c>
      <c r="B6322" s="54" t="s">
        <v>432</v>
      </c>
      <c r="C6322" s="54" t="s">
        <v>263</v>
      </c>
      <c r="D6322" s="54" t="s">
        <v>429</v>
      </c>
      <c r="E6322" s="54" t="s">
        <v>21884</v>
      </c>
      <c r="F6322" s="71">
        <v>44621</v>
      </c>
      <c r="G6322" s="72">
        <v>298.38</v>
      </c>
      <c r="H6322" s="72">
        <v>25377.22</v>
      </c>
      <c r="I6322" s="54" t="s">
        <v>265</v>
      </c>
      <c r="J6322" s="54" t="s">
        <v>592</v>
      </c>
      <c r="K6322" s="54" t="s">
        <v>21885</v>
      </c>
      <c r="L6322" s="54" t="s">
        <v>21886</v>
      </c>
      <c r="M6322" s="54" t="s">
        <v>21884</v>
      </c>
      <c r="N6322" s="54" t="s">
        <v>256</v>
      </c>
      <c r="O6322" s="54" t="s">
        <v>256</v>
      </c>
      <c r="P6322" s="54" t="s">
        <v>454</v>
      </c>
      <c r="Q6322" s="54" t="s">
        <v>256</v>
      </c>
      <c r="R6322" s="54" t="s">
        <v>431</v>
      </c>
      <c r="S6322" s="71"/>
      <c r="T6322" s="54" t="s">
        <v>256</v>
      </c>
      <c r="U6322" s="71">
        <v>44621</v>
      </c>
      <c r="V6322" s="54" t="s">
        <v>256</v>
      </c>
      <c r="W6322" t="str">
        <f t="shared" si="98"/>
        <v>Mar-22</v>
      </c>
    </row>
    <row r="6323" spans="1:23" x14ac:dyDescent="0.25">
      <c r="A6323" s="54" t="s">
        <v>317</v>
      </c>
      <c r="B6323" s="54" t="s">
        <v>432</v>
      </c>
      <c r="C6323" s="54" t="s">
        <v>263</v>
      </c>
      <c r="D6323" s="54" t="s">
        <v>429</v>
      </c>
      <c r="E6323" s="54" t="s">
        <v>21887</v>
      </c>
      <c r="F6323" s="71">
        <v>44621</v>
      </c>
      <c r="G6323" s="72">
        <v>51.14</v>
      </c>
      <c r="H6323" s="72">
        <v>4349.46</v>
      </c>
      <c r="I6323" s="54" t="s">
        <v>265</v>
      </c>
      <c r="J6323" s="54" t="s">
        <v>592</v>
      </c>
      <c r="K6323" s="54" t="s">
        <v>21888</v>
      </c>
      <c r="L6323" s="54" t="s">
        <v>21889</v>
      </c>
      <c r="M6323" s="54" t="s">
        <v>21887</v>
      </c>
      <c r="N6323" s="54" t="s">
        <v>256</v>
      </c>
      <c r="O6323" s="54" t="s">
        <v>256</v>
      </c>
      <c r="P6323" s="54" t="s">
        <v>454</v>
      </c>
      <c r="Q6323" s="54" t="s">
        <v>256</v>
      </c>
      <c r="R6323" s="54" t="s">
        <v>431</v>
      </c>
      <c r="S6323" s="71"/>
      <c r="T6323" s="54" t="s">
        <v>256</v>
      </c>
      <c r="U6323" s="71">
        <v>44621</v>
      </c>
      <c r="V6323" s="54" t="s">
        <v>256</v>
      </c>
      <c r="W6323" t="str">
        <f t="shared" si="98"/>
        <v>Mar-22</v>
      </c>
    </row>
    <row r="6324" spans="1:23" x14ac:dyDescent="0.25">
      <c r="A6324" s="54" t="s">
        <v>317</v>
      </c>
      <c r="B6324" s="54" t="s">
        <v>432</v>
      </c>
      <c r="C6324" s="54" t="s">
        <v>263</v>
      </c>
      <c r="D6324" s="54" t="s">
        <v>429</v>
      </c>
      <c r="E6324" s="54" t="s">
        <v>21890</v>
      </c>
      <c r="F6324" s="71">
        <v>44621</v>
      </c>
      <c r="G6324" s="72">
        <v>12.05</v>
      </c>
      <c r="H6324" s="72">
        <v>1024.8499999999999</v>
      </c>
      <c r="I6324" s="54" t="s">
        <v>265</v>
      </c>
      <c r="J6324" s="54" t="s">
        <v>592</v>
      </c>
      <c r="K6324" s="54" t="s">
        <v>21891</v>
      </c>
      <c r="L6324" s="54" t="s">
        <v>21892</v>
      </c>
      <c r="M6324" s="54" t="s">
        <v>21890</v>
      </c>
      <c r="N6324" s="54" t="s">
        <v>256</v>
      </c>
      <c r="O6324" s="54" t="s">
        <v>256</v>
      </c>
      <c r="P6324" s="54" t="s">
        <v>454</v>
      </c>
      <c r="Q6324" s="54" t="s">
        <v>256</v>
      </c>
      <c r="R6324" s="54" t="s">
        <v>431</v>
      </c>
      <c r="S6324" s="71"/>
      <c r="T6324" s="54" t="s">
        <v>256</v>
      </c>
      <c r="U6324" s="71">
        <v>44621</v>
      </c>
      <c r="V6324" s="54" t="s">
        <v>256</v>
      </c>
      <c r="W6324" t="str">
        <f t="shared" si="98"/>
        <v>Mar-22</v>
      </c>
    </row>
    <row r="6325" spans="1:23" x14ac:dyDescent="0.25">
      <c r="A6325" s="54" t="s">
        <v>317</v>
      </c>
      <c r="B6325" s="54" t="s">
        <v>432</v>
      </c>
      <c r="C6325" s="54" t="s">
        <v>263</v>
      </c>
      <c r="D6325" s="54" t="s">
        <v>429</v>
      </c>
      <c r="E6325" s="54" t="s">
        <v>21893</v>
      </c>
      <c r="F6325" s="71">
        <v>44621</v>
      </c>
      <c r="G6325" s="72">
        <v>29.32</v>
      </c>
      <c r="H6325" s="72">
        <v>2493.67</v>
      </c>
      <c r="I6325" s="54" t="s">
        <v>265</v>
      </c>
      <c r="J6325" s="54" t="s">
        <v>592</v>
      </c>
      <c r="K6325" s="54" t="s">
        <v>21894</v>
      </c>
      <c r="L6325" s="54" t="s">
        <v>21895</v>
      </c>
      <c r="M6325" s="54" t="s">
        <v>21893</v>
      </c>
      <c r="N6325" s="54" t="s">
        <v>256</v>
      </c>
      <c r="O6325" s="54" t="s">
        <v>256</v>
      </c>
      <c r="P6325" s="54" t="s">
        <v>454</v>
      </c>
      <c r="Q6325" s="54" t="s">
        <v>256</v>
      </c>
      <c r="R6325" s="54" t="s">
        <v>431</v>
      </c>
      <c r="S6325" s="71"/>
      <c r="T6325" s="54" t="s">
        <v>256</v>
      </c>
      <c r="U6325" s="71">
        <v>44621</v>
      </c>
      <c r="V6325" s="54" t="s">
        <v>256</v>
      </c>
      <c r="W6325" t="str">
        <f t="shared" si="98"/>
        <v>Mar-22</v>
      </c>
    </row>
    <row r="6326" spans="1:23" x14ac:dyDescent="0.25">
      <c r="A6326" s="54" t="s">
        <v>317</v>
      </c>
      <c r="B6326" s="54" t="s">
        <v>432</v>
      </c>
      <c r="C6326" s="54" t="s">
        <v>263</v>
      </c>
      <c r="D6326" s="54" t="s">
        <v>429</v>
      </c>
      <c r="E6326" s="54" t="s">
        <v>21896</v>
      </c>
      <c r="F6326" s="71">
        <v>44621</v>
      </c>
      <c r="G6326" s="72">
        <v>84.24</v>
      </c>
      <c r="H6326" s="72">
        <v>7164.61</v>
      </c>
      <c r="I6326" s="54" t="s">
        <v>265</v>
      </c>
      <c r="J6326" s="54" t="s">
        <v>592</v>
      </c>
      <c r="K6326" s="54" t="s">
        <v>21897</v>
      </c>
      <c r="L6326" s="54" t="s">
        <v>21898</v>
      </c>
      <c r="M6326" s="54" t="s">
        <v>21896</v>
      </c>
      <c r="N6326" s="54" t="s">
        <v>256</v>
      </c>
      <c r="O6326" s="54" t="s">
        <v>256</v>
      </c>
      <c r="P6326" s="54" t="s">
        <v>454</v>
      </c>
      <c r="Q6326" s="54" t="s">
        <v>256</v>
      </c>
      <c r="R6326" s="54" t="s">
        <v>431</v>
      </c>
      <c r="S6326" s="71"/>
      <c r="T6326" s="54" t="s">
        <v>256</v>
      </c>
      <c r="U6326" s="71">
        <v>44621</v>
      </c>
      <c r="V6326" s="54" t="s">
        <v>256</v>
      </c>
      <c r="W6326" t="str">
        <f t="shared" si="98"/>
        <v>Mar-22</v>
      </c>
    </row>
    <row r="6327" spans="1:23" x14ac:dyDescent="0.25">
      <c r="A6327" s="54" t="s">
        <v>317</v>
      </c>
      <c r="B6327" s="54" t="s">
        <v>432</v>
      </c>
      <c r="C6327" s="54" t="s">
        <v>263</v>
      </c>
      <c r="D6327" s="54" t="s">
        <v>429</v>
      </c>
      <c r="E6327" s="54" t="s">
        <v>21899</v>
      </c>
      <c r="F6327" s="71">
        <v>44621</v>
      </c>
      <c r="G6327" s="72">
        <v>863.56</v>
      </c>
      <c r="H6327" s="72">
        <v>73445.78</v>
      </c>
      <c r="I6327" s="54" t="s">
        <v>265</v>
      </c>
      <c r="J6327" s="54" t="s">
        <v>592</v>
      </c>
      <c r="K6327" s="54" t="s">
        <v>21900</v>
      </c>
      <c r="L6327" s="54" t="s">
        <v>21901</v>
      </c>
      <c r="M6327" s="54" t="s">
        <v>21899</v>
      </c>
      <c r="N6327" s="54" t="s">
        <v>256</v>
      </c>
      <c r="O6327" s="54" t="s">
        <v>256</v>
      </c>
      <c r="P6327" s="54" t="s">
        <v>454</v>
      </c>
      <c r="Q6327" s="54" t="s">
        <v>256</v>
      </c>
      <c r="R6327" s="54" t="s">
        <v>431</v>
      </c>
      <c r="S6327" s="71"/>
      <c r="T6327" s="54" t="s">
        <v>256</v>
      </c>
      <c r="U6327" s="71">
        <v>44621</v>
      </c>
      <c r="V6327" s="54" t="s">
        <v>256</v>
      </c>
      <c r="W6327" t="str">
        <f t="shared" si="98"/>
        <v>Mar-22</v>
      </c>
    </row>
    <row r="6328" spans="1:23" x14ac:dyDescent="0.25">
      <c r="A6328" s="54" t="s">
        <v>317</v>
      </c>
      <c r="B6328" s="54" t="s">
        <v>432</v>
      </c>
      <c r="C6328" s="54" t="s">
        <v>263</v>
      </c>
      <c r="D6328" s="54" t="s">
        <v>429</v>
      </c>
      <c r="E6328" s="54" t="s">
        <v>21902</v>
      </c>
      <c r="F6328" s="71">
        <v>44621</v>
      </c>
      <c r="G6328" s="72">
        <v>31.86</v>
      </c>
      <c r="H6328" s="72">
        <v>2709.69</v>
      </c>
      <c r="I6328" s="54" t="s">
        <v>265</v>
      </c>
      <c r="J6328" s="54" t="s">
        <v>592</v>
      </c>
      <c r="K6328" s="54" t="s">
        <v>21903</v>
      </c>
      <c r="L6328" s="54" t="s">
        <v>21904</v>
      </c>
      <c r="M6328" s="54" t="s">
        <v>21902</v>
      </c>
      <c r="N6328" s="54" t="s">
        <v>256</v>
      </c>
      <c r="O6328" s="54" t="s">
        <v>256</v>
      </c>
      <c r="P6328" s="54" t="s">
        <v>454</v>
      </c>
      <c r="Q6328" s="54" t="s">
        <v>256</v>
      </c>
      <c r="R6328" s="54" t="s">
        <v>431</v>
      </c>
      <c r="S6328" s="71"/>
      <c r="T6328" s="54" t="s">
        <v>256</v>
      </c>
      <c r="U6328" s="71">
        <v>44621</v>
      </c>
      <c r="V6328" s="54" t="s">
        <v>256</v>
      </c>
      <c r="W6328" t="str">
        <f t="shared" si="98"/>
        <v>Mar-22</v>
      </c>
    </row>
    <row r="6329" spans="1:23" x14ac:dyDescent="0.25">
      <c r="A6329" s="54" t="s">
        <v>317</v>
      </c>
      <c r="B6329" s="54" t="s">
        <v>432</v>
      </c>
      <c r="C6329" s="54" t="s">
        <v>263</v>
      </c>
      <c r="D6329" s="54" t="s">
        <v>429</v>
      </c>
      <c r="E6329" s="54" t="s">
        <v>21905</v>
      </c>
      <c r="F6329" s="71">
        <v>44621</v>
      </c>
      <c r="G6329" s="72">
        <v>16.850000000000001</v>
      </c>
      <c r="H6329" s="72">
        <v>1433.09</v>
      </c>
      <c r="I6329" s="54" t="s">
        <v>265</v>
      </c>
      <c r="J6329" s="54" t="s">
        <v>592</v>
      </c>
      <c r="K6329" s="54" t="s">
        <v>21906</v>
      </c>
      <c r="L6329" s="54" t="s">
        <v>21907</v>
      </c>
      <c r="M6329" s="54" t="s">
        <v>21905</v>
      </c>
      <c r="N6329" s="54" t="s">
        <v>256</v>
      </c>
      <c r="O6329" s="54" t="s">
        <v>256</v>
      </c>
      <c r="P6329" s="54" t="s">
        <v>454</v>
      </c>
      <c r="Q6329" s="54" t="s">
        <v>256</v>
      </c>
      <c r="R6329" s="54" t="s">
        <v>431</v>
      </c>
      <c r="S6329" s="71"/>
      <c r="T6329" s="54" t="s">
        <v>256</v>
      </c>
      <c r="U6329" s="71">
        <v>44621</v>
      </c>
      <c r="V6329" s="54" t="s">
        <v>256</v>
      </c>
      <c r="W6329" t="str">
        <f t="shared" si="98"/>
        <v>Mar-22</v>
      </c>
    </row>
    <row r="6330" spans="1:23" x14ac:dyDescent="0.25">
      <c r="A6330" s="54" t="s">
        <v>317</v>
      </c>
      <c r="B6330" s="54" t="s">
        <v>432</v>
      </c>
      <c r="C6330" s="54" t="s">
        <v>263</v>
      </c>
      <c r="D6330" s="54" t="s">
        <v>429</v>
      </c>
      <c r="E6330" s="54" t="s">
        <v>21908</v>
      </c>
      <c r="F6330" s="71">
        <v>44621</v>
      </c>
      <c r="G6330" s="72">
        <v>208.6</v>
      </c>
      <c r="H6330" s="72">
        <v>17741.43</v>
      </c>
      <c r="I6330" s="54" t="s">
        <v>265</v>
      </c>
      <c r="J6330" s="54" t="s">
        <v>592</v>
      </c>
      <c r="K6330" s="54" t="s">
        <v>21909</v>
      </c>
      <c r="L6330" s="54" t="s">
        <v>21910</v>
      </c>
      <c r="M6330" s="54" t="s">
        <v>21908</v>
      </c>
      <c r="N6330" s="54" t="s">
        <v>256</v>
      </c>
      <c r="O6330" s="54" t="s">
        <v>256</v>
      </c>
      <c r="P6330" s="54" t="s">
        <v>454</v>
      </c>
      <c r="Q6330" s="54" t="s">
        <v>256</v>
      </c>
      <c r="R6330" s="54" t="s">
        <v>431</v>
      </c>
      <c r="S6330" s="71"/>
      <c r="T6330" s="54" t="s">
        <v>256</v>
      </c>
      <c r="U6330" s="71">
        <v>44621</v>
      </c>
      <c r="V6330" s="54" t="s">
        <v>256</v>
      </c>
      <c r="W6330" t="str">
        <f t="shared" si="98"/>
        <v>Mar-22</v>
      </c>
    </row>
    <row r="6331" spans="1:23" x14ac:dyDescent="0.25">
      <c r="A6331" s="54" t="s">
        <v>317</v>
      </c>
      <c r="B6331" s="54" t="s">
        <v>432</v>
      </c>
      <c r="C6331" s="54" t="s">
        <v>263</v>
      </c>
      <c r="D6331" s="54" t="s">
        <v>429</v>
      </c>
      <c r="E6331" s="54" t="s">
        <v>21911</v>
      </c>
      <c r="F6331" s="71">
        <v>44621</v>
      </c>
      <c r="G6331" s="72">
        <v>5613.64</v>
      </c>
      <c r="H6331" s="72">
        <v>477440.08</v>
      </c>
      <c r="I6331" s="54" t="s">
        <v>265</v>
      </c>
      <c r="J6331" s="54" t="s">
        <v>592</v>
      </c>
      <c r="K6331" s="54" t="s">
        <v>21912</v>
      </c>
      <c r="L6331" s="54" t="s">
        <v>21913</v>
      </c>
      <c r="M6331" s="54" t="s">
        <v>21911</v>
      </c>
      <c r="N6331" s="54" t="s">
        <v>256</v>
      </c>
      <c r="O6331" s="54" t="s">
        <v>256</v>
      </c>
      <c r="P6331" s="54" t="s">
        <v>454</v>
      </c>
      <c r="Q6331" s="54" t="s">
        <v>256</v>
      </c>
      <c r="R6331" s="54" t="s">
        <v>431</v>
      </c>
      <c r="S6331" s="71"/>
      <c r="T6331" s="54" t="s">
        <v>256</v>
      </c>
      <c r="U6331" s="71">
        <v>44621</v>
      </c>
      <c r="V6331" s="54" t="s">
        <v>256</v>
      </c>
      <c r="W6331" t="str">
        <f t="shared" si="98"/>
        <v>Mar-22</v>
      </c>
    </row>
    <row r="6332" spans="1:23" x14ac:dyDescent="0.25">
      <c r="A6332" s="54" t="s">
        <v>317</v>
      </c>
      <c r="B6332" s="54" t="s">
        <v>432</v>
      </c>
      <c r="C6332" s="54" t="s">
        <v>263</v>
      </c>
      <c r="D6332" s="54" t="s">
        <v>429</v>
      </c>
      <c r="E6332" s="54" t="s">
        <v>21914</v>
      </c>
      <c r="F6332" s="71">
        <v>44621</v>
      </c>
      <c r="G6332" s="72">
        <v>5.81</v>
      </c>
      <c r="H6332" s="72">
        <v>494.14</v>
      </c>
      <c r="I6332" s="54" t="s">
        <v>265</v>
      </c>
      <c r="J6332" s="54" t="s">
        <v>592</v>
      </c>
      <c r="K6332" s="54" t="s">
        <v>21915</v>
      </c>
      <c r="L6332" s="54" t="s">
        <v>21916</v>
      </c>
      <c r="M6332" s="54" t="s">
        <v>21914</v>
      </c>
      <c r="N6332" s="54" t="s">
        <v>256</v>
      </c>
      <c r="O6332" s="54" t="s">
        <v>256</v>
      </c>
      <c r="P6332" s="54" t="s">
        <v>454</v>
      </c>
      <c r="Q6332" s="54" t="s">
        <v>256</v>
      </c>
      <c r="R6332" s="54" t="s">
        <v>431</v>
      </c>
      <c r="S6332" s="71"/>
      <c r="T6332" s="54" t="s">
        <v>256</v>
      </c>
      <c r="U6332" s="71">
        <v>44621</v>
      </c>
      <c r="V6332" s="54" t="s">
        <v>256</v>
      </c>
      <c r="W6332" t="str">
        <f t="shared" si="98"/>
        <v>Mar-22</v>
      </c>
    </row>
    <row r="6333" spans="1:23" x14ac:dyDescent="0.25">
      <c r="A6333" s="54" t="s">
        <v>317</v>
      </c>
      <c r="B6333" s="54" t="s">
        <v>432</v>
      </c>
      <c r="C6333" s="54" t="s">
        <v>263</v>
      </c>
      <c r="D6333" s="54" t="s">
        <v>429</v>
      </c>
      <c r="E6333" s="54" t="s">
        <v>21917</v>
      </c>
      <c r="F6333" s="71">
        <v>44621</v>
      </c>
      <c r="G6333" s="72">
        <v>1010.92</v>
      </c>
      <c r="H6333" s="72">
        <v>85978.75</v>
      </c>
      <c r="I6333" s="54" t="s">
        <v>265</v>
      </c>
      <c r="J6333" s="54" t="s">
        <v>592</v>
      </c>
      <c r="K6333" s="54" t="s">
        <v>21918</v>
      </c>
      <c r="L6333" s="54" t="s">
        <v>21919</v>
      </c>
      <c r="M6333" s="54" t="s">
        <v>21917</v>
      </c>
      <c r="N6333" s="54" t="s">
        <v>256</v>
      </c>
      <c r="O6333" s="54" t="s">
        <v>256</v>
      </c>
      <c r="P6333" s="54" t="s">
        <v>454</v>
      </c>
      <c r="Q6333" s="54" t="s">
        <v>256</v>
      </c>
      <c r="R6333" s="54" t="s">
        <v>431</v>
      </c>
      <c r="S6333" s="71"/>
      <c r="T6333" s="54" t="s">
        <v>256</v>
      </c>
      <c r="U6333" s="71">
        <v>44621</v>
      </c>
      <c r="V6333" s="54" t="s">
        <v>256</v>
      </c>
      <c r="W6333" t="str">
        <f t="shared" si="98"/>
        <v>Mar-22</v>
      </c>
    </row>
    <row r="6334" spans="1:23" x14ac:dyDescent="0.25">
      <c r="A6334" s="54" t="s">
        <v>317</v>
      </c>
      <c r="B6334" s="54" t="s">
        <v>432</v>
      </c>
      <c r="C6334" s="54" t="s">
        <v>263</v>
      </c>
      <c r="D6334" s="54" t="s">
        <v>429</v>
      </c>
      <c r="E6334" s="54" t="s">
        <v>21920</v>
      </c>
      <c r="F6334" s="71">
        <v>44621</v>
      </c>
      <c r="G6334" s="72">
        <v>868.28</v>
      </c>
      <c r="H6334" s="72">
        <v>73847.210000000006</v>
      </c>
      <c r="I6334" s="54" t="s">
        <v>265</v>
      </c>
      <c r="J6334" s="54" t="s">
        <v>592</v>
      </c>
      <c r="K6334" s="54" t="s">
        <v>21921</v>
      </c>
      <c r="L6334" s="54" t="s">
        <v>21922</v>
      </c>
      <c r="M6334" s="54" t="s">
        <v>21920</v>
      </c>
      <c r="N6334" s="54" t="s">
        <v>256</v>
      </c>
      <c r="O6334" s="54" t="s">
        <v>256</v>
      </c>
      <c r="P6334" s="54" t="s">
        <v>454</v>
      </c>
      <c r="Q6334" s="54" t="s">
        <v>256</v>
      </c>
      <c r="R6334" s="54" t="s">
        <v>431</v>
      </c>
      <c r="S6334" s="71"/>
      <c r="T6334" s="54" t="s">
        <v>256</v>
      </c>
      <c r="U6334" s="71">
        <v>44621</v>
      </c>
      <c r="V6334" s="54" t="s">
        <v>256</v>
      </c>
      <c r="W6334" t="str">
        <f t="shared" si="98"/>
        <v>Mar-22</v>
      </c>
    </row>
    <row r="6335" spans="1:23" x14ac:dyDescent="0.25">
      <c r="A6335" s="54" t="s">
        <v>317</v>
      </c>
      <c r="B6335" s="54" t="s">
        <v>432</v>
      </c>
      <c r="C6335" s="54" t="s">
        <v>263</v>
      </c>
      <c r="D6335" s="54" t="s">
        <v>429</v>
      </c>
      <c r="E6335" s="54" t="s">
        <v>21923</v>
      </c>
      <c r="F6335" s="71">
        <v>44621</v>
      </c>
      <c r="G6335" s="72">
        <v>14.22</v>
      </c>
      <c r="H6335" s="72">
        <v>1209.4100000000001</v>
      </c>
      <c r="I6335" s="54" t="s">
        <v>265</v>
      </c>
      <c r="J6335" s="54" t="s">
        <v>592</v>
      </c>
      <c r="K6335" s="54" t="s">
        <v>21924</v>
      </c>
      <c r="L6335" s="54" t="s">
        <v>21925</v>
      </c>
      <c r="M6335" s="54" t="s">
        <v>21923</v>
      </c>
      <c r="N6335" s="54" t="s">
        <v>256</v>
      </c>
      <c r="O6335" s="54" t="s">
        <v>256</v>
      </c>
      <c r="P6335" s="54" t="s">
        <v>454</v>
      </c>
      <c r="Q6335" s="54" t="s">
        <v>256</v>
      </c>
      <c r="R6335" s="54" t="s">
        <v>431</v>
      </c>
      <c r="S6335" s="71"/>
      <c r="T6335" s="54" t="s">
        <v>256</v>
      </c>
      <c r="U6335" s="71">
        <v>44621</v>
      </c>
      <c r="V6335" s="54" t="s">
        <v>256</v>
      </c>
      <c r="W6335" t="str">
        <f t="shared" si="98"/>
        <v>Mar-22</v>
      </c>
    </row>
    <row r="6336" spans="1:23" x14ac:dyDescent="0.25">
      <c r="A6336" s="54" t="s">
        <v>317</v>
      </c>
      <c r="B6336" s="54" t="s">
        <v>432</v>
      </c>
      <c r="C6336" s="54" t="s">
        <v>263</v>
      </c>
      <c r="D6336" s="54" t="s">
        <v>429</v>
      </c>
      <c r="E6336" s="54" t="s">
        <v>21926</v>
      </c>
      <c r="F6336" s="71">
        <v>44621</v>
      </c>
      <c r="G6336" s="72">
        <v>1413.6</v>
      </c>
      <c r="H6336" s="72">
        <v>120226.68</v>
      </c>
      <c r="I6336" s="54" t="s">
        <v>265</v>
      </c>
      <c r="J6336" s="54" t="s">
        <v>592</v>
      </c>
      <c r="K6336" s="54" t="s">
        <v>21927</v>
      </c>
      <c r="L6336" s="54" t="s">
        <v>21928</v>
      </c>
      <c r="M6336" s="54" t="s">
        <v>21926</v>
      </c>
      <c r="N6336" s="54" t="s">
        <v>256</v>
      </c>
      <c r="O6336" s="54" t="s">
        <v>256</v>
      </c>
      <c r="P6336" s="54" t="s">
        <v>454</v>
      </c>
      <c r="Q6336" s="54" t="s">
        <v>256</v>
      </c>
      <c r="R6336" s="54" t="s">
        <v>431</v>
      </c>
      <c r="S6336" s="71"/>
      <c r="T6336" s="54" t="s">
        <v>256</v>
      </c>
      <c r="U6336" s="71">
        <v>44621</v>
      </c>
      <c r="V6336" s="54" t="s">
        <v>256</v>
      </c>
      <c r="W6336" t="str">
        <f t="shared" si="98"/>
        <v>Mar-22</v>
      </c>
    </row>
    <row r="6337" spans="1:23" x14ac:dyDescent="0.25">
      <c r="A6337" s="54" t="s">
        <v>317</v>
      </c>
      <c r="B6337" s="54" t="s">
        <v>432</v>
      </c>
      <c r="C6337" s="54" t="s">
        <v>263</v>
      </c>
      <c r="D6337" s="54" t="s">
        <v>429</v>
      </c>
      <c r="E6337" s="54" t="s">
        <v>21929</v>
      </c>
      <c r="F6337" s="71">
        <v>44627</v>
      </c>
      <c r="G6337" s="72">
        <v>36.92</v>
      </c>
      <c r="H6337" s="72">
        <v>3140.05</v>
      </c>
      <c r="I6337" s="54" t="s">
        <v>265</v>
      </c>
      <c r="J6337" s="54" t="s">
        <v>592</v>
      </c>
      <c r="K6337" s="54" t="s">
        <v>21930</v>
      </c>
      <c r="L6337" s="54" t="s">
        <v>21931</v>
      </c>
      <c r="M6337" s="54" t="s">
        <v>21929</v>
      </c>
      <c r="N6337" s="54" t="s">
        <v>256</v>
      </c>
      <c r="O6337" s="54" t="s">
        <v>256</v>
      </c>
      <c r="P6337" s="54" t="s">
        <v>454</v>
      </c>
      <c r="Q6337" s="54" t="s">
        <v>256</v>
      </c>
      <c r="R6337" s="54" t="s">
        <v>431</v>
      </c>
      <c r="S6337" s="71"/>
      <c r="T6337" s="54" t="s">
        <v>256</v>
      </c>
      <c r="U6337" s="71">
        <v>44627</v>
      </c>
      <c r="V6337" s="54" t="s">
        <v>256</v>
      </c>
      <c r="W6337" t="str">
        <f t="shared" si="98"/>
        <v>Mar-22</v>
      </c>
    </row>
    <row r="6338" spans="1:23" x14ac:dyDescent="0.25">
      <c r="A6338" s="54" t="s">
        <v>317</v>
      </c>
      <c r="B6338" s="54" t="s">
        <v>432</v>
      </c>
      <c r="C6338" s="54" t="s">
        <v>263</v>
      </c>
      <c r="D6338" s="54" t="s">
        <v>429</v>
      </c>
      <c r="E6338" s="54" t="s">
        <v>21932</v>
      </c>
      <c r="F6338" s="71">
        <v>44627</v>
      </c>
      <c r="G6338" s="72">
        <v>454.18</v>
      </c>
      <c r="H6338" s="72">
        <v>38628.01</v>
      </c>
      <c r="I6338" s="54" t="s">
        <v>265</v>
      </c>
      <c r="J6338" s="54" t="s">
        <v>592</v>
      </c>
      <c r="K6338" s="54" t="s">
        <v>21933</v>
      </c>
      <c r="L6338" s="54" t="s">
        <v>21934</v>
      </c>
      <c r="M6338" s="54" t="s">
        <v>21932</v>
      </c>
      <c r="N6338" s="54" t="s">
        <v>256</v>
      </c>
      <c r="O6338" s="54" t="s">
        <v>256</v>
      </c>
      <c r="P6338" s="54" t="s">
        <v>454</v>
      </c>
      <c r="Q6338" s="54" t="s">
        <v>256</v>
      </c>
      <c r="R6338" s="54" t="s">
        <v>431</v>
      </c>
      <c r="S6338" s="71"/>
      <c r="T6338" s="54" t="s">
        <v>256</v>
      </c>
      <c r="U6338" s="71">
        <v>44627</v>
      </c>
      <c r="V6338" s="54" t="s">
        <v>256</v>
      </c>
      <c r="W6338" t="str">
        <f t="shared" si="98"/>
        <v>Mar-22</v>
      </c>
    </row>
    <row r="6339" spans="1:23" x14ac:dyDescent="0.25">
      <c r="A6339" s="54" t="s">
        <v>317</v>
      </c>
      <c r="B6339" s="54" t="s">
        <v>432</v>
      </c>
      <c r="C6339" s="54" t="s">
        <v>263</v>
      </c>
      <c r="D6339" s="54" t="s">
        <v>429</v>
      </c>
      <c r="E6339" s="54" t="s">
        <v>21935</v>
      </c>
      <c r="F6339" s="71">
        <v>44627</v>
      </c>
      <c r="G6339" s="72">
        <v>107.71</v>
      </c>
      <c r="H6339" s="72">
        <v>9160.74</v>
      </c>
      <c r="I6339" s="54" t="s">
        <v>265</v>
      </c>
      <c r="J6339" s="54" t="s">
        <v>592</v>
      </c>
      <c r="K6339" s="54" t="s">
        <v>21936</v>
      </c>
      <c r="L6339" s="54" t="s">
        <v>21937</v>
      </c>
      <c r="M6339" s="54" t="s">
        <v>21935</v>
      </c>
      <c r="N6339" s="54" t="s">
        <v>256</v>
      </c>
      <c r="O6339" s="54" t="s">
        <v>256</v>
      </c>
      <c r="P6339" s="54" t="s">
        <v>454</v>
      </c>
      <c r="Q6339" s="54" t="s">
        <v>256</v>
      </c>
      <c r="R6339" s="54" t="s">
        <v>431</v>
      </c>
      <c r="S6339" s="71"/>
      <c r="T6339" s="54" t="s">
        <v>256</v>
      </c>
      <c r="U6339" s="71">
        <v>44627</v>
      </c>
      <c r="V6339" s="54" t="s">
        <v>256</v>
      </c>
      <c r="W6339" t="str">
        <f t="shared" si="98"/>
        <v>Mar-22</v>
      </c>
    </row>
    <row r="6340" spans="1:23" x14ac:dyDescent="0.25">
      <c r="A6340" s="54" t="s">
        <v>317</v>
      </c>
      <c r="B6340" s="54" t="s">
        <v>432</v>
      </c>
      <c r="C6340" s="54" t="s">
        <v>263</v>
      </c>
      <c r="D6340" s="54" t="s">
        <v>429</v>
      </c>
      <c r="E6340" s="54" t="s">
        <v>21938</v>
      </c>
      <c r="F6340" s="71">
        <v>44627</v>
      </c>
      <c r="G6340" s="72">
        <v>165.59</v>
      </c>
      <c r="H6340" s="72">
        <v>14083.43</v>
      </c>
      <c r="I6340" s="54" t="s">
        <v>265</v>
      </c>
      <c r="J6340" s="54" t="s">
        <v>592</v>
      </c>
      <c r="K6340" s="54" t="s">
        <v>21939</v>
      </c>
      <c r="L6340" s="54" t="s">
        <v>21940</v>
      </c>
      <c r="M6340" s="54" t="s">
        <v>21938</v>
      </c>
      <c r="N6340" s="54" t="s">
        <v>256</v>
      </c>
      <c r="O6340" s="54" t="s">
        <v>256</v>
      </c>
      <c r="P6340" s="54" t="s">
        <v>454</v>
      </c>
      <c r="Q6340" s="54" t="s">
        <v>256</v>
      </c>
      <c r="R6340" s="54" t="s">
        <v>431</v>
      </c>
      <c r="S6340" s="71"/>
      <c r="T6340" s="54" t="s">
        <v>256</v>
      </c>
      <c r="U6340" s="71">
        <v>44627</v>
      </c>
      <c r="V6340" s="54" t="s">
        <v>256</v>
      </c>
      <c r="W6340" t="str">
        <f t="shared" si="98"/>
        <v>Mar-22</v>
      </c>
    </row>
    <row r="6341" spans="1:23" x14ac:dyDescent="0.25">
      <c r="A6341" s="54" t="s">
        <v>317</v>
      </c>
      <c r="B6341" s="54" t="s">
        <v>432</v>
      </c>
      <c r="C6341" s="54" t="s">
        <v>263</v>
      </c>
      <c r="D6341" s="54" t="s">
        <v>429</v>
      </c>
      <c r="E6341" s="54" t="s">
        <v>21941</v>
      </c>
      <c r="F6341" s="71">
        <v>44628</v>
      </c>
      <c r="G6341" s="72">
        <v>1152.97</v>
      </c>
      <c r="H6341" s="72">
        <v>98060.1</v>
      </c>
      <c r="I6341" s="54" t="s">
        <v>265</v>
      </c>
      <c r="J6341" s="54" t="s">
        <v>592</v>
      </c>
      <c r="K6341" s="54" t="s">
        <v>21942</v>
      </c>
      <c r="L6341" s="54" t="s">
        <v>21943</v>
      </c>
      <c r="M6341" s="54" t="s">
        <v>21941</v>
      </c>
      <c r="N6341" s="54" t="s">
        <v>256</v>
      </c>
      <c r="O6341" s="54" t="s">
        <v>256</v>
      </c>
      <c r="P6341" s="54" t="s">
        <v>454</v>
      </c>
      <c r="Q6341" s="54" t="s">
        <v>256</v>
      </c>
      <c r="R6341" s="54" t="s">
        <v>431</v>
      </c>
      <c r="S6341" s="71"/>
      <c r="T6341" s="54" t="s">
        <v>256</v>
      </c>
      <c r="U6341" s="71">
        <v>44628</v>
      </c>
      <c r="V6341" s="54" t="s">
        <v>256</v>
      </c>
      <c r="W6341" t="str">
        <f t="shared" ref="W6341:W6404" si="99">TEXT(F6341,"MMM-YY")</f>
        <v>Mar-22</v>
      </c>
    </row>
    <row r="6342" spans="1:23" x14ac:dyDescent="0.25">
      <c r="A6342" s="54" t="s">
        <v>317</v>
      </c>
      <c r="B6342" s="54" t="s">
        <v>432</v>
      </c>
      <c r="C6342" s="54" t="s">
        <v>263</v>
      </c>
      <c r="D6342" s="54" t="s">
        <v>429</v>
      </c>
      <c r="E6342" s="54" t="s">
        <v>21944</v>
      </c>
      <c r="F6342" s="71">
        <v>44630</v>
      </c>
      <c r="G6342" s="72">
        <v>174.45</v>
      </c>
      <c r="H6342" s="72">
        <v>14836.97</v>
      </c>
      <c r="I6342" s="54" t="s">
        <v>265</v>
      </c>
      <c r="J6342" s="54" t="s">
        <v>592</v>
      </c>
      <c r="K6342" s="54" t="s">
        <v>21945</v>
      </c>
      <c r="L6342" s="54" t="s">
        <v>21946</v>
      </c>
      <c r="M6342" s="54" t="s">
        <v>21944</v>
      </c>
      <c r="N6342" s="54" t="s">
        <v>256</v>
      </c>
      <c r="O6342" s="54" t="s">
        <v>256</v>
      </c>
      <c r="P6342" s="54" t="s">
        <v>454</v>
      </c>
      <c r="Q6342" s="54" t="s">
        <v>256</v>
      </c>
      <c r="R6342" s="54" t="s">
        <v>431</v>
      </c>
      <c r="S6342" s="71"/>
      <c r="T6342" s="54" t="s">
        <v>256</v>
      </c>
      <c r="U6342" s="71">
        <v>44630</v>
      </c>
      <c r="V6342" s="54" t="s">
        <v>256</v>
      </c>
      <c r="W6342" t="str">
        <f t="shared" si="99"/>
        <v>Mar-22</v>
      </c>
    </row>
    <row r="6343" spans="1:23" x14ac:dyDescent="0.25">
      <c r="A6343" s="54" t="s">
        <v>317</v>
      </c>
      <c r="B6343" s="54" t="s">
        <v>432</v>
      </c>
      <c r="C6343" s="54" t="s">
        <v>263</v>
      </c>
      <c r="D6343" s="54" t="s">
        <v>429</v>
      </c>
      <c r="E6343" s="54" t="s">
        <v>21947</v>
      </c>
      <c r="F6343" s="71">
        <v>44630</v>
      </c>
      <c r="G6343" s="72">
        <v>18.59</v>
      </c>
      <c r="H6343" s="72">
        <v>1581.08</v>
      </c>
      <c r="I6343" s="54" t="s">
        <v>265</v>
      </c>
      <c r="J6343" s="54" t="s">
        <v>592</v>
      </c>
      <c r="K6343" s="54" t="s">
        <v>21948</v>
      </c>
      <c r="L6343" s="54" t="s">
        <v>21949</v>
      </c>
      <c r="M6343" s="54" t="s">
        <v>21947</v>
      </c>
      <c r="N6343" s="54" t="s">
        <v>256</v>
      </c>
      <c r="O6343" s="54" t="s">
        <v>256</v>
      </c>
      <c r="P6343" s="54" t="s">
        <v>454</v>
      </c>
      <c r="Q6343" s="54" t="s">
        <v>256</v>
      </c>
      <c r="R6343" s="54" t="s">
        <v>431</v>
      </c>
      <c r="S6343" s="71"/>
      <c r="T6343" s="54" t="s">
        <v>256</v>
      </c>
      <c r="U6343" s="71">
        <v>44630</v>
      </c>
      <c r="V6343" s="54" t="s">
        <v>256</v>
      </c>
      <c r="W6343" t="str">
        <f t="shared" si="99"/>
        <v>Mar-22</v>
      </c>
    </row>
    <row r="6344" spans="1:23" x14ac:dyDescent="0.25">
      <c r="A6344" s="54" t="s">
        <v>317</v>
      </c>
      <c r="B6344" s="54" t="s">
        <v>432</v>
      </c>
      <c r="C6344" s="54" t="s">
        <v>263</v>
      </c>
      <c r="D6344" s="54" t="s">
        <v>429</v>
      </c>
      <c r="E6344" s="54" t="s">
        <v>21950</v>
      </c>
      <c r="F6344" s="71">
        <v>44625</v>
      </c>
      <c r="G6344" s="72">
        <v>2162.7399999999998</v>
      </c>
      <c r="H6344" s="72">
        <v>183941.04</v>
      </c>
      <c r="I6344" s="54" t="s">
        <v>265</v>
      </c>
      <c r="J6344" s="54" t="s">
        <v>592</v>
      </c>
      <c r="K6344" s="54" t="s">
        <v>21951</v>
      </c>
      <c r="L6344" s="54" t="s">
        <v>21952</v>
      </c>
      <c r="M6344" s="54" t="s">
        <v>21950</v>
      </c>
      <c r="N6344" s="54" t="s">
        <v>256</v>
      </c>
      <c r="O6344" s="54" t="s">
        <v>256</v>
      </c>
      <c r="P6344" s="54" t="s">
        <v>454</v>
      </c>
      <c r="Q6344" s="54" t="s">
        <v>256</v>
      </c>
      <c r="R6344" s="54" t="s">
        <v>431</v>
      </c>
      <c r="S6344" s="71"/>
      <c r="T6344" s="54" t="s">
        <v>256</v>
      </c>
      <c r="U6344" s="71">
        <v>44625</v>
      </c>
      <c r="V6344" s="54" t="s">
        <v>256</v>
      </c>
      <c r="W6344" t="str">
        <f t="shared" si="99"/>
        <v>Mar-22</v>
      </c>
    </row>
    <row r="6345" spans="1:23" x14ac:dyDescent="0.25">
      <c r="A6345" s="54" t="s">
        <v>317</v>
      </c>
      <c r="B6345" s="54" t="s">
        <v>432</v>
      </c>
      <c r="C6345" s="54" t="s">
        <v>263</v>
      </c>
      <c r="D6345" s="54" t="s">
        <v>429</v>
      </c>
      <c r="E6345" s="54" t="s">
        <v>21953</v>
      </c>
      <c r="F6345" s="71">
        <v>44627</v>
      </c>
      <c r="G6345" s="72">
        <v>542.49</v>
      </c>
      <c r="H6345" s="72">
        <v>46138.77</v>
      </c>
      <c r="I6345" s="54" t="s">
        <v>265</v>
      </c>
      <c r="J6345" s="54" t="s">
        <v>592</v>
      </c>
      <c r="K6345" s="54" t="s">
        <v>21954</v>
      </c>
      <c r="L6345" s="54" t="s">
        <v>21955</v>
      </c>
      <c r="M6345" s="54" t="s">
        <v>21953</v>
      </c>
      <c r="N6345" s="54" t="s">
        <v>256</v>
      </c>
      <c r="O6345" s="54" t="s">
        <v>256</v>
      </c>
      <c r="P6345" s="54" t="s">
        <v>454</v>
      </c>
      <c r="Q6345" s="54" t="s">
        <v>256</v>
      </c>
      <c r="R6345" s="54" t="s">
        <v>431</v>
      </c>
      <c r="S6345" s="71"/>
      <c r="T6345" s="54" t="s">
        <v>256</v>
      </c>
      <c r="U6345" s="71">
        <v>44627</v>
      </c>
      <c r="V6345" s="54" t="s">
        <v>256</v>
      </c>
      <c r="W6345" t="str">
        <f t="shared" si="99"/>
        <v>Mar-22</v>
      </c>
    </row>
    <row r="6346" spans="1:23" x14ac:dyDescent="0.25">
      <c r="A6346" s="54" t="s">
        <v>317</v>
      </c>
      <c r="B6346" s="54" t="s">
        <v>432</v>
      </c>
      <c r="C6346" s="54" t="s">
        <v>263</v>
      </c>
      <c r="D6346" s="54" t="s">
        <v>429</v>
      </c>
      <c r="E6346" s="54" t="s">
        <v>21956</v>
      </c>
      <c r="F6346" s="71">
        <v>44627</v>
      </c>
      <c r="G6346" s="72">
        <v>11837.7</v>
      </c>
      <c r="H6346" s="72">
        <v>1006796.39</v>
      </c>
      <c r="I6346" s="54" t="s">
        <v>265</v>
      </c>
      <c r="J6346" s="54" t="s">
        <v>592</v>
      </c>
      <c r="K6346" s="54" t="s">
        <v>21957</v>
      </c>
      <c r="L6346" s="54" t="s">
        <v>21958</v>
      </c>
      <c r="M6346" s="54" t="s">
        <v>21956</v>
      </c>
      <c r="N6346" s="54" t="s">
        <v>256</v>
      </c>
      <c r="O6346" s="54" t="s">
        <v>256</v>
      </c>
      <c r="P6346" s="54" t="s">
        <v>454</v>
      </c>
      <c r="Q6346" s="54" t="s">
        <v>256</v>
      </c>
      <c r="R6346" s="54" t="s">
        <v>431</v>
      </c>
      <c r="S6346" s="71"/>
      <c r="T6346" s="54" t="s">
        <v>256</v>
      </c>
      <c r="U6346" s="71">
        <v>44627</v>
      </c>
      <c r="V6346" s="54" t="s">
        <v>256</v>
      </c>
      <c r="W6346" t="str">
        <f t="shared" si="99"/>
        <v>Mar-22</v>
      </c>
    </row>
    <row r="6347" spans="1:23" x14ac:dyDescent="0.25">
      <c r="A6347" s="54" t="s">
        <v>317</v>
      </c>
      <c r="B6347" s="54" t="s">
        <v>432</v>
      </c>
      <c r="C6347" s="54" t="s">
        <v>263</v>
      </c>
      <c r="D6347" s="54" t="s">
        <v>429</v>
      </c>
      <c r="E6347" s="54" t="s">
        <v>21959</v>
      </c>
      <c r="F6347" s="71">
        <v>44628</v>
      </c>
      <c r="G6347" s="72">
        <v>6.86</v>
      </c>
      <c r="H6347" s="72">
        <v>583.44000000000005</v>
      </c>
      <c r="I6347" s="54" t="s">
        <v>265</v>
      </c>
      <c r="J6347" s="54" t="s">
        <v>592</v>
      </c>
      <c r="K6347" s="54" t="s">
        <v>21960</v>
      </c>
      <c r="L6347" s="54" t="s">
        <v>21961</v>
      </c>
      <c r="M6347" s="54" t="s">
        <v>21959</v>
      </c>
      <c r="N6347" s="54" t="s">
        <v>256</v>
      </c>
      <c r="O6347" s="54" t="s">
        <v>256</v>
      </c>
      <c r="P6347" s="54" t="s">
        <v>454</v>
      </c>
      <c r="Q6347" s="54" t="s">
        <v>256</v>
      </c>
      <c r="R6347" s="54" t="s">
        <v>431</v>
      </c>
      <c r="S6347" s="71"/>
      <c r="T6347" s="54" t="s">
        <v>256</v>
      </c>
      <c r="U6347" s="71">
        <v>44628</v>
      </c>
      <c r="V6347" s="54" t="s">
        <v>256</v>
      </c>
      <c r="W6347" t="str">
        <f t="shared" si="99"/>
        <v>Mar-22</v>
      </c>
    </row>
    <row r="6348" spans="1:23" x14ac:dyDescent="0.25">
      <c r="A6348" s="54" t="s">
        <v>317</v>
      </c>
      <c r="B6348" s="54" t="s">
        <v>432</v>
      </c>
      <c r="C6348" s="54" t="s">
        <v>263</v>
      </c>
      <c r="D6348" s="54" t="s">
        <v>429</v>
      </c>
      <c r="E6348" s="54" t="s">
        <v>21962</v>
      </c>
      <c r="F6348" s="71">
        <v>44627</v>
      </c>
      <c r="G6348" s="72">
        <v>64.8</v>
      </c>
      <c r="H6348" s="72">
        <v>5511.24</v>
      </c>
      <c r="I6348" s="54" t="s">
        <v>265</v>
      </c>
      <c r="J6348" s="54" t="s">
        <v>592</v>
      </c>
      <c r="K6348" s="54" t="s">
        <v>21963</v>
      </c>
      <c r="L6348" s="54" t="s">
        <v>21964</v>
      </c>
      <c r="M6348" s="54" t="s">
        <v>21962</v>
      </c>
      <c r="N6348" s="54" t="s">
        <v>256</v>
      </c>
      <c r="O6348" s="54" t="s">
        <v>256</v>
      </c>
      <c r="P6348" s="54" t="s">
        <v>454</v>
      </c>
      <c r="Q6348" s="54" t="s">
        <v>256</v>
      </c>
      <c r="R6348" s="54" t="s">
        <v>431</v>
      </c>
      <c r="S6348" s="71"/>
      <c r="T6348" s="54" t="s">
        <v>256</v>
      </c>
      <c r="U6348" s="71">
        <v>44627</v>
      </c>
      <c r="V6348" s="54" t="s">
        <v>256</v>
      </c>
      <c r="W6348" t="str">
        <f t="shared" si="99"/>
        <v>Mar-22</v>
      </c>
    </row>
    <row r="6349" spans="1:23" x14ac:dyDescent="0.25">
      <c r="A6349" s="54" t="s">
        <v>317</v>
      </c>
      <c r="B6349" s="54" t="s">
        <v>432</v>
      </c>
      <c r="C6349" s="54" t="s">
        <v>263</v>
      </c>
      <c r="D6349" s="54" t="s">
        <v>429</v>
      </c>
      <c r="E6349" s="54" t="s">
        <v>21965</v>
      </c>
      <c r="F6349" s="71">
        <v>44650</v>
      </c>
      <c r="G6349" s="72">
        <v>14.49</v>
      </c>
      <c r="H6349" s="72">
        <v>1232.3699999999999</v>
      </c>
      <c r="I6349" s="54" t="s">
        <v>265</v>
      </c>
      <c r="J6349" s="54" t="s">
        <v>297</v>
      </c>
      <c r="K6349" s="54" t="s">
        <v>21966</v>
      </c>
      <c r="L6349" s="54" t="s">
        <v>21967</v>
      </c>
      <c r="M6349" s="54" t="s">
        <v>21965</v>
      </c>
      <c r="N6349" s="54" t="s">
        <v>256</v>
      </c>
      <c r="O6349" s="54" t="s">
        <v>256</v>
      </c>
      <c r="P6349" s="54" t="s">
        <v>273</v>
      </c>
      <c r="Q6349" s="54" t="s">
        <v>256</v>
      </c>
      <c r="R6349" s="54" t="s">
        <v>431</v>
      </c>
      <c r="S6349" s="71"/>
      <c r="T6349" s="54" t="s">
        <v>256</v>
      </c>
      <c r="U6349" s="71">
        <v>44650</v>
      </c>
      <c r="V6349" s="54" t="s">
        <v>256</v>
      </c>
      <c r="W6349" t="str">
        <f t="shared" si="99"/>
        <v>Mar-22</v>
      </c>
    </row>
    <row r="6350" spans="1:23" x14ac:dyDescent="0.25">
      <c r="A6350" s="54" t="s">
        <v>317</v>
      </c>
      <c r="B6350" s="54" t="s">
        <v>432</v>
      </c>
      <c r="C6350" s="54" t="s">
        <v>263</v>
      </c>
      <c r="D6350" s="54" t="s">
        <v>429</v>
      </c>
      <c r="E6350" s="54" t="s">
        <v>21968</v>
      </c>
      <c r="F6350" s="71">
        <v>44626</v>
      </c>
      <c r="G6350" s="72">
        <v>63.36</v>
      </c>
      <c r="H6350" s="72">
        <v>5388.77</v>
      </c>
      <c r="I6350" s="54" t="s">
        <v>265</v>
      </c>
      <c r="J6350" s="54" t="s">
        <v>607</v>
      </c>
      <c r="K6350" s="54" t="s">
        <v>21969</v>
      </c>
      <c r="L6350" s="54" t="s">
        <v>21970</v>
      </c>
      <c r="M6350" s="54" t="s">
        <v>21968</v>
      </c>
      <c r="N6350" s="54" t="s">
        <v>256</v>
      </c>
      <c r="O6350" s="54" t="s">
        <v>256</v>
      </c>
      <c r="P6350" s="54" t="s">
        <v>608</v>
      </c>
      <c r="Q6350" s="54" t="s">
        <v>256</v>
      </c>
      <c r="R6350" s="54" t="s">
        <v>431</v>
      </c>
      <c r="S6350" s="71"/>
      <c r="T6350" s="54" t="s">
        <v>256</v>
      </c>
      <c r="U6350" s="71">
        <v>44626</v>
      </c>
      <c r="V6350" s="54" t="s">
        <v>256</v>
      </c>
      <c r="W6350" t="str">
        <f t="shared" si="99"/>
        <v>Mar-22</v>
      </c>
    </row>
    <row r="6351" spans="1:23" x14ac:dyDescent="0.25">
      <c r="A6351" s="54" t="s">
        <v>317</v>
      </c>
      <c r="B6351" s="54" t="s">
        <v>432</v>
      </c>
      <c r="C6351" s="54" t="s">
        <v>263</v>
      </c>
      <c r="D6351" s="54" t="s">
        <v>429</v>
      </c>
      <c r="E6351" s="54" t="s">
        <v>21971</v>
      </c>
      <c r="F6351" s="71">
        <v>44626</v>
      </c>
      <c r="G6351" s="72">
        <v>648.88</v>
      </c>
      <c r="H6351" s="72">
        <v>55187.24</v>
      </c>
      <c r="I6351" s="54" t="s">
        <v>265</v>
      </c>
      <c r="J6351" s="54" t="s">
        <v>607</v>
      </c>
      <c r="K6351" s="54" t="s">
        <v>21972</v>
      </c>
      <c r="L6351" s="54" t="s">
        <v>21973</v>
      </c>
      <c r="M6351" s="54" t="s">
        <v>21971</v>
      </c>
      <c r="N6351" s="54" t="s">
        <v>256</v>
      </c>
      <c r="O6351" s="54" t="s">
        <v>256</v>
      </c>
      <c r="P6351" s="54" t="s">
        <v>608</v>
      </c>
      <c r="Q6351" s="54" t="s">
        <v>256</v>
      </c>
      <c r="R6351" s="54" t="s">
        <v>431</v>
      </c>
      <c r="S6351" s="71"/>
      <c r="T6351" s="54" t="s">
        <v>256</v>
      </c>
      <c r="U6351" s="71">
        <v>44626</v>
      </c>
      <c r="V6351" s="54" t="s">
        <v>256</v>
      </c>
      <c r="W6351" t="str">
        <f t="shared" si="99"/>
        <v>Mar-22</v>
      </c>
    </row>
    <row r="6352" spans="1:23" x14ac:dyDescent="0.25">
      <c r="A6352" s="54" t="s">
        <v>317</v>
      </c>
      <c r="B6352" s="54" t="s">
        <v>432</v>
      </c>
      <c r="C6352" s="54" t="s">
        <v>263</v>
      </c>
      <c r="D6352" s="54" t="s">
        <v>429</v>
      </c>
      <c r="E6352" s="54" t="s">
        <v>21974</v>
      </c>
      <c r="F6352" s="71">
        <v>44625</v>
      </c>
      <c r="G6352" s="72">
        <v>1516.77</v>
      </c>
      <c r="H6352" s="72">
        <v>129001.29</v>
      </c>
      <c r="I6352" s="54" t="s">
        <v>265</v>
      </c>
      <c r="J6352" s="54" t="s">
        <v>21975</v>
      </c>
      <c r="K6352" s="54" t="s">
        <v>21976</v>
      </c>
      <c r="L6352" s="54" t="s">
        <v>21977</v>
      </c>
      <c r="M6352" s="54" t="s">
        <v>21974</v>
      </c>
      <c r="N6352" s="54" t="s">
        <v>256</v>
      </c>
      <c r="O6352" s="54" t="s">
        <v>256</v>
      </c>
      <c r="P6352" s="54" t="s">
        <v>294</v>
      </c>
      <c r="Q6352" s="54" t="s">
        <v>256</v>
      </c>
      <c r="R6352" s="54" t="s">
        <v>431</v>
      </c>
      <c r="S6352" s="71"/>
      <c r="T6352" s="54" t="s">
        <v>256</v>
      </c>
      <c r="U6352" s="71">
        <v>44625</v>
      </c>
      <c r="V6352" s="54" t="s">
        <v>256</v>
      </c>
      <c r="W6352" t="str">
        <f t="shared" si="99"/>
        <v>Mar-22</v>
      </c>
    </row>
    <row r="6353" spans="1:23" x14ac:dyDescent="0.25">
      <c r="A6353" s="54" t="s">
        <v>317</v>
      </c>
      <c r="B6353" s="54" t="s">
        <v>432</v>
      </c>
      <c r="C6353" s="54" t="s">
        <v>263</v>
      </c>
      <c r="D6353" s="54" t="s">
        <v>429</v>
      </c>
      <c r="E6353" s="54" t="s">
        <v>21978</v>
      </c>
      <c r="F6353" s="71">
        <v>44625</v>
      </c>
      <c r="G6353" s="72">
        <v>420</v>
      </c>
      <c r="H6353" s="72">
        <v>35721</v>
      </c>
      <c r="I6353" s="54" t="s">
        <v>265</v>
      </c>
      <c r="J6353" s="54" t="s">
        <v>21975</v>
      </c>
      <c r="K6353" s="54" t="s">
        <v>21979</v>
      </c>
      <c r="L6353" s="54" t="s">
        <v>21980</v>
      </c>
      <c r="M6353" s="54" t="s">
        <v>21978</v>
      </c>
      <c r="N6353" s="54" t="s">
        <v>256</v>
      </c>
      <c r="O6353" s="54" t="s">
        <v>256</v>
      </c>
      <c r="P6353" s="54" t="s">
        <v>294</v>
      </c>
      <c r="Q6353" s="54" t="s">
        <v>256</v>
      </c>
      <c r="R6353" s="54" t="s">
        <v>431</v>
      </c>
      <c r="S6353" s="71"/>
      <c r="T6353" s="54" t="s">
        <v>256</v>
      </c>
      <c r="U6353" s="71">
        <v>44625</v>
      </c>
      <c r="V6353" s="54" t="s">
        <v>256</v>
      </c>
      <c r="W6353" t="str">
        <f t="shared" si="99"/>
        <v>Mar-22</v>
      </c>
    </row>
    <row r="6354" spans="1:23" x14ac:dyDescent="0.25">
      <c r="A6354" s="54" t="s">
        <v>317</v>
      </c>
      <c r="B6354" s="54" t="s">
        <v>432</v>
      </c>
      <c r="C6354" s="54" t="s">
        <v>263</v>
      </c>
      <c r="D6354" s="54" t="s">
        <v>429</v>
      </c>
      <c r="E6354" s="54" t="s">
        <v>21981</v>
      </c>
      <c r="F6354" s="71">
        <v>44625</v>
      </c>
      <c r="G6354" s="72">
        <v>840</v>
      </c>
      <c r="H6354" s="72">
        <v>71442</v>
      </c>
      <c r="I6354" s="54" t="s">
        <v>265</v>
      </c>
      <c r="J6354" s="54" t="s">
        <v>21975</v>
      </c>
      <c r="K6354" s="54" t="s">
        <v>21982</v>
      </c>
      <c r="L6354" s="54" t="s">
        <v>21983</v>
      </c>
      <c r="M6354" s="54" t="s">
        <v>21981</v>
      </c>
      <c r="N6354" s="54" t="s">
        <v>256</v>
      </c>
      <c r="O6354" s="54" t="s">
        <v>256</v>
      </c>
      <c r="P6354" s="54" t="s">
        <v>294</v>
      </c>
      <c r="Q6354" s="54" t="s">
        <v>256</v>
      </c>
      <c r="R6354" s="54" t="s">
        <v>431</v>
      </c>
      <c r="S6354" s="71"/>
      <c r="T6354" s="54" t="s">
        <v>256</v>
      </c>
      <c r="U6354" s="71">
        <v>44625</v>
      </c>
      <c r="V6354" s="54" t="s">
        <v>256</v>
      </c>
      <c r="W6354" t="str">
        <f t="shared" si="99"/>
        <v>Mar-22</v>
      </c>
    </row>
    <row r="6355" spans="1:23" x14ac:dyDescent="0.25">
      <c r="A6355" s="54" t="s">
        <v>317</v>
      </c>
      <c r="B6355" s="54" t="s">
        <v>432</v>
      </c>
      <c r="C6355" s="54" t="s">
        <v>263</v>
      </c>
      <c r="D6355" s="54" t="s">
        <v>429</v>
      </c>
      <c r="E6355" s="54" t="s">
        <v>21984</v>
      </c>
      <c r="F6355" s="71">
        <v>44625</v>
      </c>
      <c r="G6355" s="72">
        <v>117.6</v>
      </c>
      <c r="H6355" s="72">
        <v>10001.879999999999</v>
      </c>
      <c r="I6355" s="54" t="s">
        <v>265</v>
      </c>
      <c r="J6355" s="54" t="s">
        <v>21975</v>
      </c>
      <c r="K6355" s="54" t="s">
        <v>21985</v>
      </c>
      <c r="L6355" s="54" t="s">
        <v>21986</v>
      </c>
      <c r="M6355" s="54" t="s">
        <v>21984</v>
      </c>
      <c r="N6355" s="54" t="s">
        <v>256</v>
      </c>
      <c r="O6355" s="54" t="s">
        <v>256</v>
      </c>
      <c r="P6355" s="54" t="s">
        <v>294</v>
      </c>
      <c r="Q6355" s="54" t="s">
        <v>256</v>
      </c>
      <c r="R6355" s="54" t="s">
        <v>431</v>
      </c>
      <c r="S6355" s="71"/>
      <c r="T6355" s="54" t="s">
        <v>256</v>
      </c>
      <c r="U6355" s="71">
        <v>44625</v>
      </c>
      <c r="V6355" s="54" t="s">
        <v>256</v>
      </c>
      <c r="W6355" t="str">
        <f t="shared" si="99"/>
        <v>Mar-22</v>
      </c>
    </row>
    <row r="6356" spans="1:23" x14ac:dyDescent="0.25">
      <c r="A6356" s="54" t="s">
        <v>317</v>
      </c>
      <c r="B6356" s="54" t="s">
        <v>432</v>
      </c>
      <c r="C6356" s="54" t="s">
        <v>263</v>
      </c>
      <c r="D6356" s="54" t="s">
        <v>429</v>
      </c>
      <c r="E6356" s="54" t="s">
        <v>21987</v>
      </c>
      <c r="F6356" s="71">
        <v>44625</v>
      </c>
      <c r="G6356" s="72">
        <v>165.2</v>
      </c>
      <c r="H6356" s="72">
        <v>14050.26</v>
      </c>
      <c r="I6356" s="54" t="s">
        <v>265</v>
      </c>
      <c r="J6356" s="54" t="s">
        <v>21975</v>
      </c>
      <c r="K6356" s="54" t="s">
        <v>21988</v>
      </c>
      <c r="L6356" s="54" t="s">
        <v>21989</v>
      </c>
      <c r="M6356" s="54" t="s">
        <v>21987</v>
      </c>
      <c r="N6356" s="54" t="s">
        <v>256</v>
      </c>
      <c r="O6356" s="54" t="s">
        <v>256</v>
      </c>
      <c r="P6356" s="54" t="s">
        <v>294</v>
      </c>
      <c r="Q6356" s="54" t="s">
        <v>256</v>
      </c>
      <c r="R6356" s="54" t="s">
        <v>431</v>
      </c>
      <c r="S6356" s="71"/>
      <c r="T6356" s="54" t="s">
        <v>256</v>
      </c>
      <c r="U6356" s="71">
        <v>44625</v>
      </c>
      <c r="V6356" s="54" t="s">
        <v>256</v>
      </c>
      <c r="W6356" t="str">
        <f t="shared" si="99"/>
        <v>Mar-22</v>
      </c>
    </row>
    <row r="6357" spans="1:23" x14ac:dyDescent="0.25">
      <c r="A6357" s="54" t="s">
        <v>318</v>
      </c>
      <c r="B6357" s="54" t="s">
        <v>432</v>
      </c>
      <c r="C6357" s="54" t="s">
        <v>263</v>
      </c>
      <c r="D6357" s="54" t="s">
        <v>429</v>
      </c>
      <c r="E6357" s="54" t="s">
        <v>21990</v>
      </c>
      <c r="F6357" s="71">
        <v>44621</v>
      </c>
      <c r="G6357" s="72">
        <v>35180.480000000003</v>
      </c>
      <c r="H6357" s="72">
        <v>2992099.82</v>
      </c>
      <c r="I6357" s="54" t="s">
        <v>265</v>
      </c>
      <c r="J6357" s="54" t="s">
        <v>330</v>
      </c>
      <c r="K6357" s="54" t="s">
        <v>21991</v>
      </c>
      <c r="L6357" s="54" t="s">
        <v>21992</v>
      </c>
      <c r="M6357" s="54" t="s">
        <v>21990</v>
      </c>
      <c r="N6357" s="54" t="s">
        <v>256</v>
      </c>
      <c r="O6357" s="54" t="s">
        <v>256</v>
      </c>
      <c r="P6357" s="54" t="s">
        <v>281</v>
      </c>
      <c r="Q6357" s="54" t="s">
        <v>256</v>
      </c>
      <c r="R6357" s="54" t="s">
        <v>431</v>
      </c>
      <c r="S6357" s="71"/>
      <c r="T6357" s="54" t="s">
        <v>256</v>
      </c>
      <c r="U6357" s="71">
        <v>44621</v>
      </c>
      <c r="V6357" s="54" t="s">
        <v>256</v>
      </c>
      <c r="W6357" t="str">
        <f t="shared" si="99"/>
        <v>Mar-22</v>
      </c>
    </row>
    <row r="6358" spans="1:23" x14ac:dyDescent="0.25">
      <c r="A6358" s="54" t="s">
        <v>318</v>
      </c>
      <c r="B6358" s="54" t="s">
        <v>432</v>
      </c>
      <c r="C6358" s="54" t="s">
        <v>263</v>
      </c>
      <c r="D6358" s="54" t="s">
        <v>429</v>
      </c>
      <c r="E6358" s="54" t="s">
        <v>21993</v>
      </c>
      <c r="F6358" s="71">
        <v>44621</v>
      </c>
      <c r="G6358" s="72">
        <v>3825.68</v>
      </c>
      <c r="H6358" s="72">
        <v>325374.08000000002</v>
      </c>
      <c r="I6358" s="54" t="s">
        <v>265</v>
      </c>
      <c r="J6358" s="54" t="s">
        <v>330</v>
      </c>
      <c r="K6358" s="54" t="s">
        <v>21991</v>
      </c>
      <c r="L6358" s="54" t="s">
        <v>21994</v>
      </c>
      <c r="M6358" s="54" t="s">
        <v>21993</v>
      </c>
      <c r="N6358" s="54" t="s">
        <v>256</v>
      </c>
      <c r="O6358" s="54" t="s">
        <v>256</v>
      </c>
      <c r="P6358" s="54" t="s">
        <v>281</v>
      </c>
      <c r="Q6358" s="54" t="s">
        <v>256</v>
      </c>
      <c r="R6358" s="54" t="s">
        <v>431</v>
      </c>
      <c r="S6358" s="71"/>
      <c r="T6358" s="54" t="s">
        <v>256</v>
      </c>
      <c r="U6358" s="71">
        <v>44621</v>
      </c>
      <c r="V6358" s="54" t="s">
        <v>256</v>
      </c>
      <c r="W6358" t="str">
        <f t="shared" si="99"/>
        <v>Mar-22</v>
      </c>
    </row>
    <row r="6359" spans="1:23" x14ac:dyDescent="0.25">
      <c r="A6359" s="54" t="s">
        <v>318</v>
      </c>
      <c r="B6359" s="54" t="s">
        <v>432</v>
      </c>
      <c r="C6359" s="54" t="s">
        <v>263</v>
      </c>
      <c r="D6359" s="54" t="s">
        <v>429</v>
      </c>
      <c r="E6359" s="54" t="s">
        <v>21995</v>
      </c>
      <c r="F6359" s="71">
        <v>44621</v>
      </c>
      <c r="G6359" s="72">
        <v>36809.43</v>
      </c>
      <c r="H6359" s="72">
        <v>3130642.02</v>
      </c>
      <c r="I6359" s="54" t="s">
        <v>265</v>
      </c>
      <c r="J6359" s="54" t="s">
        <v>330</v>
      </c>
      <c r="K6359" s="54" t="s">
        <v>21996</v>
      </c>
      <c r="L6359" s="54" t="s">
        <v>21997</v>
      </c>
      <c r="M6359" s="54" t="s">
        <v>21995</v>
      </c>
      <c r="N6359" s="54" t="s">
        <v>256</v>
      </c>
      <c r="O6359" s="54" t="s">
        <v>256</v>
      </c>
      <c r="P6359" s="54" t="s">
        <v>281</v>
      </c>
      <c r="Q6359" s="54" t="s">
        <v>256</v>
      </c>
      <c r="R6359" s="54" t="s">
        <v>431</v>
      </c>
      <c r="S6359" s="71"/>
      <c r="T6359" s="54" t="s">
        <v>256</v>
      </c>
      <c r="U6359" s="71">
        <v>44621</v>
      </c>
      <c r="V6359" s="54" t="s">
        <v>256</v>
      </c>
      <c r="W6359" t="str">
        <f t="shared" si="99"/>
        <v>Mar-22</v>
      </c>
    </row>
    <row r="6360" spans="1:23" x14ac:dyDescent="0.25">
      <c r="A6360" s="54" t="s">
        <v>318</v>
      </c>
      <c r="B6360" s="54" t="s">
        <v>432</v>
      </c>
      <c r="C6360" s="54" t="s">
        <v>263</v>
      </c>
      <c r="D6360" s="54" t="s">
        <v>429</v>
      </c>
      <c r="E6360" s="54" t="s">
        <v>21998</v>
      </c>
      <c r="F6360" s="71">
        <v>44651</v>
      </c>
      <c r="G6360" s="72">
        <v>6443.04</v>
      </c>
      <c r="H6360" s="72">
        <v>547980.55000000005</v>
      </c>
      <c r="I6360" s="54" t="s">
        <v>265</v>
      </c>
      <c r="J6360" s="54" t="s">
        <v>330</v>
      </c>
      <c r="K6360" s="54" t="s">
        <v>21999</v>
      </c>
      <c r="L6360" s="54" t="s">
        <v>22000</v>
      </c>
      <c r="M6360" s="54" t="s">
        <v>21998</v>
      </c>
      <c r="N6360" s="54" t="s">
        <v>256</v>
      </c>
      <c r="O6360" s="54" t="s">
        <v>256</v>
      </c>
      <c r="P6360" s="54" t="s">
        <v>281</v>
      </c>
      <c r="Q6360" s="54" t="s">
        <v>256</v>
      </c>
      <c r="R6360" s="54" t="s">
        <v>431</v>
      </c>
      <c r="S6360" s="71"/>
      <c r="T6360" s="54" t="s">
        <v>256</v>
      </c>
      <c r="U6360" s="71">
        <v>44651</v>
      </c>
      <c r="V6360" s="54" t="s">
        <v>256</v>
      </c>
      <c r="W6360" t="str">
        <f t="shared" si="99"/>
        <v>Mar-22</v>
      </c>
    </row>
    <row r="6361" spans="1:23" x14ac:dyDescent="0.25">
      <c r="A6361" s="54" t="s">
        <v>318</v>
      </c>
      <c r="B6361" s="54" t="s">
        <v>432</v>
      </c>
      <c r="C6361" s="54" t="s">
        <v>263</v>
      </c>
      <c r="D6361" s="54" t="s">
        <v>429</v>
      </c>
      <c r="E6361" s="54" t="s">
        <v>22001</v>
      </c>
      <c r="F6361" s="71">
        <v>44651</v>
      </c>
      <c r="G6361" s="72">
        <v>2183.9899999999998</v>
      </c>
      <c r="H6361" s="72">
        <v>185748.35</v>
      </c>
      <c r="I6361" s="54" t="s">
        <v>265</v>
      </c>
      <c r="J6361" s="54" t="s">
        <v>330</v>
      </c>
      <c r="K6361" s="54" t="s">
        <v>22002</v>
      </c>
      <c r="L6361" s="54" t="s">
        <v>22003</v>
      </c>
      <c r="M6361" s="54" t="s">
        <v>22001</v>
      </c>
      <c r="N6361" s="54" t="s">
        <v>256</v>
      </c>
      <c r="O6361" s="54" t="s">
        <v>256</v>
      </c>
      <c r="P6361" s="54" t="s">
        <v>281</v>
      </c>
      <c r="Q6361" s="54" t="s">
        <v>256</v>
      </c>
      <c r="R6361" s="54" t="s">
        <v>431</v>
      </c>
      <c r="S6361" s="71"/>
      <c r="T6361" s="54" t="s">
        <v>256</v>
      </c>
      <c r="U6361" s="71">
        <v>44651</v>
      </c>
      <c r="V6361" s="54" t="s">
        <v>256</v>
      </c>
      <c r="W6361" t="str">
        <f t="shared" si="99"/>
        <v>Mar-22</v>
      </c>
    </row>
    <row r="6362" spans="1:23" x14ac:dyDescent="0.25">
      <c r="A6362" s="54" t="s">
        <v>318</v>
      </c>
      <c r="B6362" s="54" t="s">
        <v>432</v>
      </c>
      <c r="C6362" s="54" t="s">
        <v>263</v>
      </c>
      <c r="D6362" s="54" t="s">
        <v>429</v>
      </c>
      <c r="E6362" s="54" t="s">
        <v>22004</v>
      </c>
      <c r="F6362" s="71">
        <v>44651</v>
      </c>
      <c r="G6362" s="72">
        <v>14092.41</v>
      </c>
      <c r="H6362" s="72">
        <v>1198559.47</v>
      </c>
      <c r="I6362" s="54" t="s">
        <v>265</v>
      </c>
      <c r="J6362" s="54" t="s">
        <v>330</v>
      </c>
      <c r="K6362" s="54" t="s">
        <v>22002</v>
      </c>
      <c r="L6362" s="54" t="s">
        <v>22005</v>
      </c>
      <c r="M6362" s="54" t="s">
        <v>22004</v>
      </c>
      <c r="N6362" s="54" t="s">
        <v>256</v>
      </c>
      <c r="O6362" s="54" t="s">
        <v>256</v>
      </c>
      <c r="P6362" s="54" t="s">
        <v>281</v>
      </c>
      <c r="Q6362" s="54" t="s">
        <v>256</v>
      </c>
      <c r="R6362" s="54" t="s">
        <v>431</v>
      </c>
      <c r="S6362" s="71"/>
      <c r="T6362" s="54" t="s">
        <v>256</v>
      </c>
      <c r="U6362" s="71">
        <v>44651</v>
      </c>
      <c r="V6362" s="54" t="s">
        <v>256</v>
      </c>
      <c r="W6362" t="str">
        <f t="shared" si="99"/>
        <v>Mar-22</v>
      </c>
    </row>
    <row r="6363" spans="1:23" x14ac:dyDescent="0.25">
      <c r="A6363" s="54" t="s">
        <v>318</v>
      </c>
      <c r="B6363" s="54" t="s">
        <v>432</v>
      </c>
      <c r="C6363" s="54" t="s">
        <v>263</v>
      </c>
      <c r="D6363" s="54" t="s">
        <v>429</v>
      </c>
      <c r="E6363" s="54" t="s">
        <v>22006</v>
      </c>
      <c r="F6363" s="71">
        <v>44636</v>
      </c>
      <c r="G6363" s="72">
        <v>4440.5</v>
      </c>
      <c r="H6363" s="72">
        <v>377664.53</v>
      </c>
      <c r="I6363" s="54" t="s">
        <v>265</v>
      </c>
      <c r="J6363" s="54" t="s">
        <v>617</v>
      </c>
      <c r="K6363" s="54" t="s">
        <v>22007</v>
      </c>
      <c r="L6363" s="54" t="s">
        <v>22008</v>
      </c>
      <c r="M6363" s="54" t="s">
        <v>22006</v>
      </c>
      <c r="N6363" s="54" t="s">
        <v>256</v>
      </c>
      <c r="O6363" s="54" t="s">
        <v>256</v>
      </c>
      <c r="P6363" s="54" t="s">
        <v>437</v>
      </c>
      <c r="Q6363" s="54" t="s">
        <v>256</v>
      </c>
      <c r="R6363" s="54" t="s">
        <v>431</v>
      </c>
      <c r="S6363" s="71"/>
      <c r="T6363" s="54" t="s">
        <v>256</v>
      </c>
      <c r="U6363" s="71">
        <v>44636</v>
      </c>
      <c r="V6363" s="54" t="s">
        <v>256</v>
      </c>
      <c r="W6363" t="str">
        <f t="shared" si="99"/>
        <v>Mar-22</v>
      </c>
    </row>
    <row r="6364" spans="1:23" x14ac:dyDescent="0.25">
      <c r="A6364" s="54" t="s">
        <v>318</v>
      </c>
      <c r="B6364" s="54" t="s">
        <v>432</v>
      </c>
      <c r="C6364" s="54" t="s">
        <v>263</v>
      </c>
      <c r="D6364" s="54" t="s">
        <v>429</v>
      </c>
      <c r="E6364" s="54" t="s">
        <v>22009</v>
      </c>
      <c r="F6364" s="71">
        <v>44647</v>
      </c>
      <c r="G6364" s="72">
        <v>62412.78</v>
      </c>
      <c r="H6364" s="72">
        <v>5308206.9400000004</v>
      </c>
      <c r="I6364" s="54" t="s">
        <v>265</v>
      </c>
      <c r="J6364" s="54" t="s">
        <v>617</v>
      </c>
      <c r="K6364" s="54" t="s">
        <v>22010</v>
      </c>
      <c r="L6364" s="54" t="s">
        <v>22011</v>
      </c>
      <c r="M6364" s="54" t="s">
        <v>22009</v>
      </c>
      <c r="N6364" s="54" t="s">
        <v>256</v>
      </c>
      <c r="O6364" s="54" t="s">
        <v>256</v>
      </c>
      <c r="P6364" s="54" t="s">
        <v>437</v>
      </c>
      <c r="Q6364" s="54" t="s">
        <v>256</v>
      </c>
      <c r="R6364" s="54" t="s">
        <v>431</v>
      </c>
      <c r="S6364" s="71"/>
      <c r="T6364" s="54" t="s">
        <v>256</v>
      </c>
      <c r="U6364" s="71">
        <v>44647</v>
      </c>
      <c r="V6364" s="54" t="s">
        <v>256</v>
      </c>
      <c r="W6364" t="str">
        <f t="shared" si="99"/>
        <v>Mar-22</v>
      </c>
    </row>
    <row r="6365" spans="1:23" x14ac:dyDescent="0.25">
      <c r="A6365" s="54" t="s">
        <v>318</v>
      </c>
      <c r="B6365" s="54" t="s">
        <v>432</v>
      </c>
      <c r="C6365" s="54" t="s">
        <v>263</v>
      </c>
      <c r="D6365" s="54" t="s">
        <v>429</v>
      </c>
      <c r="E6365" s="54" t="s">
        <v>22012</v>
      </c>
      <c r="F6365" s="71">
        <v>44647</v>
      </c>
      <c r="G6365" s="72">
        <v>52652.4</v>
      </c>
      <c r="H6365" s="72">
        <v>4478086.62</v>
      </c>
      <c r="I6365" s="54" t="s">
        <v>265</v>
      </c>
      <c r="J6365" s="54" t="s">
        <v>617</v>
      </c>
      <c r="K6365" s="54" t="s">
        <v>22013</v>
      </c>
      <c r="L6365" s="54" t="s">
        <v>22014</v>
      </c>
      <c r="M6365" s="54" t="s">
        <v>22012</v>
      </c>
      <c r="N6365" s="54" t="s">
        <v>256</v>
      </c>
      <c r="O6365" s="54" t="s">
        <v>256</v>
      </c>
      <c r="P6365" s="54" t="s">
        <v>437</v>
      </c>
      <c r="Q6365" s="54" t="s">
        <v>256</v>
      </c>
      <c r="R6365" s="54" t="s">
        <v>431</v>
      </c>
      <c r="S6365" s="71"/>
      <c r="T6365" s="54" t="s">
        <v>256</v>
      </c>
      <c r="U6365" s="71">
        <v>44647</v>
      </c>
      <c r="V6365" s="54" t="s">
        <v>256</v>
      </c>
      <c r="W6365" t="str">
        <f t="shared" si="99"/>
        <v>Mar-22</v>
      </c>
    </row>
    <row r="6366" spans="1:23" x14ac:dyDescent="0.25">
      <c r="A6366" s="54" t="s">
        <v>318</v>
      </c>
      <c r="B6366" s="54" t="s">
        <v>432</v>
      </c>
      <c r="C6366" s="54" t="s">
        <v>263</v>
      </c>
      <c r="D6366" s="54" t="s">
        <v>429</v>
      </c>
      <c r="E6366" s="54" t="s">
        <v>22015</v>
      </c>
      <c r="F6366" s="71">
        <v>44649</v>
      </c>
      <c r="G6366" s="72">
        <v>100281</v>
      </c>
      <c r="H6366" s="72">
        <v>8528899.0500000007</v>
      </c>
      <c r="I6366" s="54" t="s">
        <v>265</v>
      </c>
      <c r="J6366" s="54" t="s">
        <v>617</v>
      </c>
      <c r="K6366" s="54" t="s">
        <v>22016</v>
      </c>
      <c r="L6366" s="54" t="s">
        <v>22017</v>
      </c>
      <c r="M6366" s="54" t="s">
        <v>22015</v>
      </c>
      <c r="N6366" s="54" t="s">
        <v>256</v>
      </c>
      <c r="O6366" s="54" t="s">
        <v>256</v>
      </c>
      <c r="P6366" s="54" t="s">
        <v>437</v>
      </c>
      <c r="Q6366" s="54" t="s">
        <v>256</v>
      </c>
      <c r="R6366" s="54" t="s">
        <v>431</v>
      </c>
      <c r="S6366" s="71"/>
      <c r="T6366" s="54" t="s">
        <v>256</v>
      </c>
      <c r="U6366" s="71">
        <v>44649</v>
      </c>
      <c r="V6366" s="54" t="s">
        <v>256</v>
      </c>
      <c r="W6366" t="str">
        <f t="shared" si="99"/>
        <v>Mar-22</v>
      </c>
    </row>
    <row r="6367" spans="1:23" x14ac:dyDescent="0.25">
      <c r="A6367" s="54" t="s">
        <v>317</v>
      </c>
      <c r="B6367" s="54" t="s">
        <v>432</v>
      </c>
      <c r="C6367" s="54" t="s">
        <v>263</v>
      </c>
      <c r="D6367" s="54" t="s">
        <v>429</v>
      </c>
      <c r="E6367" s="54" t="s">
        <v>22018</v>
      </c>
      <c r="F6367" s="71">
        <v>44621</v>
      </c>
      <c r="G6367" s="72">
        <v>1330.82</v>
      </c>
      <c r="H6367" s="72">
        <v>113186.24000000001</v>
      </c>
      <c r="I6367" s="54" t="s">
        <v>265</v>
      </c>
      <c r="J6367" s="54" t="s">
        <v>331</v>
      </c>
      <c r="K6367" s="54" t="s">
        <v>22019</v>
      </c>
      <c r="L6367" s="54" t="s">
        <v>22020</v>
      </c>
      <c r="M6367" s="54" t="s">
        <v>22018</v>
      </c>
      <c r="N6367" s="54" t="s">
        <v>256</v>
      </c>
      <c r="O6367" s="54" t="s">
        <v>256</v>
      </c>
      <c r="P6367" s="54" t="s">
        <v>289</v>
      </c>
      <c r="Q6367" s="54" t="s">
        <v>256</v>
      </c>
      <c r="R6367" s="54" t="s">
        <v>431</v>
      </c>
      <c r="S6367" s="71"/>
      <c r="T6367" s="54" t="s">
        <v>256</v>
      </c>
      <c r="U6367" s="71">
        <v>44621</v>
      </c>
      <c r="V6367" s="54" t="s">
        <v>256</v>
      </c>
      <c r="W6367" t="str">
        <f t="shared" si="99"/>
        <v>Mar-22</v>
      </c>
    </row>
    <row r="6368" spans="1:23" x14ac:dyDescent="0.25">
      <c r="A6368" s="54" t="s">
        <v>317</v>
      </c>
      <c r="B6368" s="54" t="s">
        <v>432</v>
      </c>
      <c r="C6368" s="54" t="s">
        <v>263</v>
      </c>
      <c r="D6368" s="54" t="s">
        <v>429</v>
      </c>
      <c r="E6368" s="54" t="s">
        <v>22021</v>
      </c>
      <c r="F6368" s="71">
        <v>44621</v>
      </c>
      <c r="G6368" s="72">
        <v>775.72</v>
      </c>
      <c r="H6368" s="72">
        <v>65974.990000000005</v>
      </c>
      <c r="I6368" s="54" t="s">
        <v>265</v>
      </c>
      <c r="J6368" s="54" t="s">
        <v>331</v>
      </c>
      <c r="K6368" s="54" t="s">
        <v>22022</v>
      </c>
      <c r="L6368" s="54" t="s">
        <v>22023</v>
      </c>
      <c r="M6368" s="54" t="s">
        <v>22021</v>
      </c>
      <c r="N6368" s="54" t="s">
        <v>256</v>
      </c>
      <c r="O6368" s="54" t="s">
        <v>256</v>
      </c>
      <c r="P6368" s="54" t="s">
        <v>289</v>
      </c>
      <c r="Q6368" s="54" t="s">
        <v>256</v>
      </c>
      <c r="R6368" s="54" t="s">
        <v>431</v>
      </c>
      <c r="S6368" s="71"/>
      <c r="T6368" s="54" t="s">
        <v>256</v>
      </c>
      <c r="U6368" s="71">
        <v>44621</v>
      </c>
      <c r="V6368" s="54" t="s">
        <v>256</v>
      </c>
      <c r="W6368" t="str">
        <f t="shared" si="99"/>
        <v>Mar-22</v>
      </c>
    </row>
    <row r="6369" spans="1:23" x14ac:dyDescent="0.25">
      <c r="A6369" s="54" t="s">
        <v>317</v>
      </c>
      <c r="B6369" s="54" t="s">
        <v>432</v>
      </c>
      <c r="C6369" s="54" t="s">
        <v>263</v>
      </c>
      <c r="D6369" s="54" t="s">
        <v>429</v>
      </c>
      <c r="E6369" s="54" t="s">
        <v>22024</v>
      </c>
      <c r="F6369" s="71">
        <v>44621</v>
      </c>
      <c r="G6369" s="72">
        <v>3638.01</v>
      </c>
      <c r="H6369" s="72">
        <v>309412.75</v>
      </c>
      <c r="I6369" s="54" t="s">
        <v>265</v>
      </c>
      <c r="J6369" s="54" t="s">
        <v>331</v>
      </c>
      <c r="K6369" s="54" t="s">
        <v>22022</v>
      </c>
      <c r="L6369" s="54" t="s">
        <v>22025</v>
      </c>
      <c r="M6369" s="54" t="s">
        <v>22024</v>
      </c>
      <c r="N6369" s="54" t="s">
        <v>256</v>
      </c>
      <c r="O6369" s="54" t="s">
        <v>256</v>
      </c>
      <c r="P6369" s="54" t="s">
        <v>289</v>
      </c>
      <c r="Q6369" s="54" t="s">
        <v>256</v>
      </c>
      <c r="R6369" s="54" t="s">
        <v>431</v>
      </c>
      <c r="S6369" s="71"/>
      <c r="T6369" s="54" t="s">
        <v>256</v>
      </c>
      <c r="U6369" s="71">
        <v>44621</v>
      </c>
      <c r="V6369" s="54" t="s">
        <v>256</v>
      </c>
      <c r="W6369" t="str">
        <f t="shared" si="99"/>
        <v>Mar-22</v>
      </c>
    </row>
    <row r="6370" spans="1:23" x14ac:dyDescent="0.25">
      <c r="A6370" s="54" t="s">
        <v>317</v>
      </c>
      <c r="B6370" s="54" t="s">
        <v>432</v>
      </c>
      <c r="C6370" s="54" t="s">
        <v>263</v>
      </c>
      <c r="D6370" s="54" t="s">
        <v>429</v>
      </c>
      <c r="E6370" s="54" t="s">
        <v>22026</v>
      </c>
      <c r="F6370" s="71">
        <v>44621</v>
      </c>
      <c r="G6370" s="72">
        <v>344.08</v>
      </c>
      <c r="H6370" s="72">
        <v>29264</v>
      </c>
      <c r="I6370" s="54" t="s">
        <v>265</v>
      </c>
      <c r="J6370" s="54" t="s">
        <v>331</v>
      </c>
      <c r="K6370" s="54" t="s">
        <v>22027</v>
      </c>
      <c r="L6370" s="54" t="s">
        <v>22028</v>
      </c>
      <c r="M6370" s="54" t="s">
        <v>22026</v>
      </c>
      <c r="N6370" s="54" t="s">
        <v>256</v>
      </c>
      <c r="O6370" s="54" t="s">
        <v>256</v>
      </c>
      <c r="P6370" s="54" t="s">
        <v>289</v>
      </c>
      <c r="Q6370" s="54" t="s">
        <v>256</v>
      </c>
      <c r="R6370" s="54" t="s">
        <v>431</v>
      </c>
      <c r="S6370" s="71"/>
      <c r="T6370" s="54" t="s">
        <v>256</v>
      </c>
      <c r="U6370" s="71">
        <v>44621</v>
      </c>
      <c r="V6370" s="54" t="s">
        <v>256</v>
      </c>
      <c r="W6370" t="str">
        <f t="shared" si="99"/>
        <v>Mar-22</v>
      </c>
    </row>
    <row r="6371" spans="1:23" x14ac:dyDescent="0.25">
      <c r="A6371" s="54" t="s">
        <v>317</v>
      </c>
      <c r="B6371" s="54" t="s">
        <v>432</v>
      </c>
      <c r="C6371" s="54" t="s">
        <v>263</v>
      </c>
      <c r="D6371" s="54" t="s">
        <v>429</v>
      </c>
      <c r="E6371" s="54" t="s">
        <v>22029</v>
      </c>
      <c r="F6371" s="71">
        <v>44621</v>
      </c>
      <c r="G6371" s="72">
        <v>63.81</v>
      </c>
      <c r="H6371" s="72">
        <v>5427.04</v>
      </c>
      <c r="I6371" s="54" t="s">
        <v>265</v>
      </c>
      <c r="J6371" s="54" t="s">
        <v>331</v>
      </c>
      <c r="K6371" s="54" t="s">
        <v>22027</v>
      </c>
      <c r="L6371" s="54" t="s">
        <v>22030</v>
      </c>
      <c r="M6371" s="54" t="s">
        <v>22029</v>
      </c>
      <c r="N6371" s="54" t="s">
        <v>256</v>
      </c>
      <c r="O6371" s="54" t="s">
        <v>256</v>
      </c>
      <c r="P6371" s="54" t="s">
        <v>289</v>
      </c>
      <c r="Q6371" s="54" t="s">
        <v>256</v>
      </c>
      <c r="R6371" s="54" t="s">
        <v>431</v>
      </c>
      <c r="S6371" s="71"/>
      <c r="T6371" s="54" t="s">
        <v>256</v>
      </c>
      <c r="U6371" s="71">
        <v>44621</v>
      </c>
      <c r="V6371" s="54" t="s">
        <v>256</v>
      </c>
      <c r="W6371" t="str">
        <f t="shared" si="99"/>
        <v>Mar-22</v>
      </c>
    </row>
    <row r="6372" spans="1:23" x14ac:dyDescent="0.25">
      <c r="A6372" s="54" t="s">
        <v>317</v>
      </c>
      <c r="B6372" s="54" t="s">
        <v>432</v>
      </c>
      <c r="C6372" s="54" t="s">
        <v>263</v>
      </c>
      <c r="D6372" s="54" t="s">
        <v>429</v>
      </c>
      <c r="E6372" s="54" t="s">
        <v>22031</v>
      </c>
      <c r="F6372" s="71">
        <v>44621</v>
      </c>
      <c r="G6372" s="72">
        <v>192.08</v>
      </c>
      <c r="H6372" s="72">
        <v>16336.4</v>
      </c>
      <c r="I6372" s="54" t="s">
        <v>265</v>
      </c>
      <c r="J6372" s="54" t="s">
        <v>331</v>
      </c>
      <c r="K6372" s="54" t="s">
        <v>22032</v>
      </c>
      <c r="L6372" s="54" t="s">
        <v>22033</v>
      </c>
      <c r="M6372" s="54" t="s">
        <v>22031</v>
      </c>
      <c r="N6372" s="54" t="s">
        <v>256</v>
      </c>
      <c r="O6372" s="54" t="s">
        <v>256</v>
      </c>
      <c r="P6372" s="54" t="s">
        <v>289</v>
      </c>
      <c r="Q6372" s="54" t="s">
        <v>256</v>
      </c>
      <c r="R6372" s="54" t="s">
        <v>431</v>
      </c>
      <c r="S6372" s="71"/>
      <c r="T6372" s="54" t="s">
        <v>256</v>
      </c>
      <c r="U6372" s="71">
        <v>44621</v>
      </c>
      <c r="V6372" s="54" t="s">
        <v>256</v>
      </c>
      <c r="W6372" t="str">
        <f t="shared" si="99"/>
        <v>Mar-22</v>
      </c>
    </row>
    <row r="6373" spans="1:23" x14ac:dyDescent="0.25">
      <c r="A6373" s="54" t="s">
        <v>318</v>
      </c>
      <c r="B6373" s="54" t="s">
        <v>432</v>
      </c>
      <c r="C6373" s="54" t="s">
        <v>263</v>
      </c>
      <c r="D6373" s="54" t="s">
        <v>429</v>
      </c>
      <c r="E6373" s="54" t="s">
        <v>22034</v>
      </c>
      <c r="F6373" s="71">
        <v>44651</v>
      </c>
      <c r="G6373" s="72">
        <v>14249.53</v>
      </c>
      <c r="H6373" s="72">
        <v>1211922.53</v>
      </c>
      <c r="I6373" s="54" t="s">
        <v>265</v>
      </c>
      <c r="J6373" s="54" t="s">
        <v>619</v>
      </c>
      <c r="K6373" s="54" t="s">
        <v>22035</v>
      </c>
      <c r="L6373" s="54" t="s">
        <v>22036</v>
      </c>
      <c r="M6373" s="54" t="s">
        <v>22034</v>
      </c>
      <c r="N6373" s="54" t="s">
        <v>256</v>
      </c>
      <c r="O6373" s="54" t="s">
        <v>256</v>
      </c>
      <c r="P6373" s="54" t="s">
        <v>440</v>
      </c>
      <c r="Q6373" s="54" t="s">
        <v>256</v>
      </c>
      <c r="R6373" s="54" t="s">
        <v>431</v>
      </c>
      <c r="S6373" s="71"/>
      <c r="T6373" s="54" t="s">
        <v>256</v>
      </c>
      <c r="U6373" s="71">
        <v>44651</v>
      </c>
      <c r="V6373" s="54" t="s">
        <v>256</v>
      </c>
      <c r="W6373" t="str">
        <f t="shared" si="99"/>
        <v>Mar-22</v>
      </c>
    </row>
    <row r="6374" spans="1:23" x14ac:dyDescent="0.25">
      <c r="A6374" s="54" t="s">
        <v>318</v>
      </c>
      <c r="B6374" s="54" t="s">
        <v>432</v>
      </c>
      <c r="C6374" s="54" t="s">
        <v>263</v>
      </c>
      <c r="D6374" s="54" t="s">
        <v>429</v>
      </c>
      <c r="E6374" s="54" t="s">
        <v>22037</v>
      </c>
      <c r="F6374" s="71">
        <v>44651</v>
      </c>
      <c r="G6374" s="72">
        <v>75765.509999999995</v>
      </c>
      <c r="H6374" s="72">
        <v>6443856.6299999999</v>
      </c>
      <c r="I6374" s="54" t="s">
        <v>265</v>
      </c>
      <c r="J6374" s="54" t="s">
        <v>619</v>
      </c>
      <c r="K6374" s="54" t="s">
        <v>22038</v>
      </c>
      <c r="L6374" s="54" t="s">
        <v>22039</v>
      </c>
      <c r="M6374" s="54" t="s">
        <v>22037</v>
      </c>
      <c r="N6374" s="54" t="s">
        <v>256</v>
      </c>
      <c r="O6374" s="54" t="s">
        <v>256</v>
      </c>
      <c r="P6374" s="54" t="s">
        <v>440</v>
      </c>
      <c r="Q6374" s="54" t="s">
        <v>256</v>
      </c>
      <c r="R6374" s="54" t="s">
        <v>431</v>
      </c>
      <c r="S6374" s="71"/>
      <c r="T6374" s="54" t="s">
        <v>256</v>
      </c>
      <c r="U6374" s="71">
        <v>44651</v>
      </c>
      <c r="V6374" s="54" t="s">
        <v>256</v>
      </c>
      <c r="W6374" t="str">
        <f t="shared" si="99"/>
        <v>Mar-22</v>
      </c>
    </row>
    <row r="6375" spans="1:23" x14ac:dyDescent="0.25">
      <c r="A6375" s="54" t="s">
        <v>318</v>
      </c>
      <c r="B6375" s="54" t="s">
        <v>432</v>
      </c>
      <c r="C6375" s="54" t="s">
        <v>263</v>
      </c>
      <c r="D6375" s="54" t="s">
        <v>429</v>
      </c>
      <c r="E6375" s="54" t="s">
        <v>22040</v>
      </c>
      <c r="F6375" s="71">
        <v>44651</v>
      </c>
      <c r="G6375" s="72">
        <v>5877.53</v>
      </c>
      <c r="H6375" s="72">
        <v>499883.93</v>
      </c>
      <c r="I6375" s="54" t="s">
        <v>265</v>
      </c>
      <c r="J6375" s="54" t="s">
        <v>619</v>
      </c>
      <c r="K6375" s="54" t="s">
        <v>22038</v>
      </c>
      <c r="L6375" s="54" t="s">
        <v>22041</v>
      </c>
      <c r="M6375" s="54" t="s">
        <v>22040</v>
      </c>
      <c r="N6375" s="54" t="s">
        <v>256</v>
      </c>
      <c r="O6375" s="54" t="s">
        <v>256</v>
      </c>
      <c r="P6375" s="54" t="s">
        <v>440</v>
      </c>
      <c r="Q6375" s="54" t="s">
        <v>256</v>
      </c>
      <c r="R6375" s="54" t="s">
        <v>431</v>
      </c>
      <c r="S6375" s="71"/>
      <c r="T6375" s="54" t="s">
        <v>256</v>
      </c>
      <c r="U6375" s="71">
        <v>44651</v>
      </c>
      <c r="V6375" s="54" t="s">
        <v>256</v>
      </c>
      <c r="W6375" t="str">
        <f t="shared" si="99"/>
        <v>Mar-22</v>
      </c>
    </row>
    <row r="6376" spans="1:23" x14ac:dyDescent="0.25">
      <c r="A6376" s="54" t="s">
        <v>317</v>
      </c>
      <c r="B6376" s="54" t="s">
        <v>428</v>
      </c>
      <c r="C6376" s="54" t="s">
        <v>263</v>
      </c>
      <c r="D6376" s="54" t="s">
        <v>429</v>
      </c>
      <c r="E6376" s="54" t="s">
        <v>22042</v>
      </c>
      <c r="F6376" s="71">
        <v>44626</v>
      </c>
      <c r="G6376" s="72">
        <v>444.15</v>
      </c>
      <c r="H6376" s="72">
        <v>37774.959999999999</v>
      </c>
      <c r="I6376" s="54" t="s">
        <v>265</v>
      </c>
      <c r="J6376" s="54" t="s">
        <v>22043</v>
      </c>
      <c r="K6376" s="54" t="s">
        <v>19366</v>
      </c>
      <c r="L6376" s="54" t="s">
        <v>22044</v>
      </c>
      <c r="M6376" s="54" t="s">
        <v>22042</v>
      </c>
      <c r="N6376" s="54" t="s">
        <v>256</v>
      </c>
      <c r="O6376" s="54" t="s">
        <v>256</v>
      </c>
      <c r="P6376" s="54" t="s">
        <v>444</v>
      </c>
      <c r="Q6376" s="54" t="s">
        <v>256</v>
      </c>
      <c r="R6376" s="54" t="s">
        <v>431</v>
      </c>
      <c r="S6376" s="71"/>
      <c r="T6376" s="54" t="s">
        <v>256</v>
      </c>
      <c r="U6376" s="71">
        <v>44626</v>
      </c>
      <c r="V6376" s="54" t="s">
        <v>256</v>
      </c>
      <c r="W6376" t="str">
        <f t="shared" si="99"/>
        <v>Mar-22</v>
      </c>
    </row>
    <row r="6377" spans="1:23" x14ac:dyDescent="0.25">
      <c r="A6377" s="54" t="s">
        <v>317</v>
      </c>
      <c r="B6377" s="54" t="s">
        <v>428</v>
      </c>
      <c r="C6377" s="54" t="s">
        <v>263</v>
      </c>
      <c r="D6377" s="54" t="s">
        <v>429</v>
      </c>
      <c r="E6377" s="54" t="s">
        <v>22045</v>
      </c>
      <c r="F6377" s="71">
        <v>44625</v>
      </c>
      <c r="G6377" s="72">
        <v>83.43</v>
      </c>
      <c r="H6377" s="72">
        <v>7095.72</v>
      </c>
      <c r="I6377" s="54" t="s">
        <v>265</v>
      </c>
      <c r="J6377" s="54" t="s">
        <v>22046</v>
      </c>
      <c r="K6377" s="54" t="s">
        <v>22047</v>
      </c>
      <c r="L6377" s="54" t="s">
        <v>22048</v>
      </c>
      <c r="M6377" s="54" t="s">
        <v>22045</v>
      </c>
      <c r="N6377" s="54" t="s">
        <v>256</v>
      </c>
      <c r="O6377" s="54" t="s">
        <v>256</v>
      </c>
      <c r="P6377" s="54" t="s">
        <v>565</v>
      </c>
      <c r="Q6377" s="54" t="s">
        <v>256</v>
      </c>
      <c r="R6377" s="54" t="s">
        <v>431</v>
      </c>
      <c r="S6377" s="71"/>
      <c r="T6377" s="54" t="s">
        <v>256</v>
      </c>
      <c r="U6377" s="71">
        <v>44625</v>
      </c>
      <c r="V6377" s="54" t="s">
        <v>256</v>
      </c>
      <c r="W6377" t="str">
        <f t="shared" si="99"/>
        <v>Mar-22</v>
      </c>
    </row>
    <row r="6378" spans="1:23" x14ac:dyDescent="0.25">
      <c r="A6378" s="54" t="s">
        <v>317</v>
      </c>
      <c r="B6378" s="54" t="s">
        <v>428</v>
      </c>
      <c r="C6378" s="54" t="s">
        <v>263</v>
      </c>
      <c r="D6378" s="54" t="s">
        <v>429</v>
      </c>
      <c r="E6378" s="54" t="s">
        <v>22049</v>
      </c>
      <c r="F6378" s="71">
        <v>44626</v>
      </c>
      <c r="G6378" s="72">
        <v>240.92</v>
      </c>
      <c r="H6378" s="72">
        <v>20490.25</v>
      </c>
      <c r="I6378" s="54" t="s">
        <v>265</v>
      </c>
      <c r="J6378" s="54" t="s">
        <v>22046</v>
      </c>
      <c r="K6378" s="54" t="s">
        <v>19366</v>
      </c>
      <c r="L6378" s="54" t="s">
        <v>22050</v>
      </c>
      <c r="M6378" s="54" t="s">
        <v>22049</v>
      </c>
      <c r="N6378" s="54" t="s">
        <v>256</v>
      </c>
      <c r="O6378" s="54" t="s">
        <v>256</v>
      </c>
      <c r="P6378" s="54" t="s">
        <v>444</v>
      </c>
      <c r="Q6378" s="54" t="s">
        <v>256</v>
      </c>
      <c r="R6378" s="54" t="s">
        <v>431</v>
      </c>
      <c r="S6378" s="71"/>
      <c r="T6378" s="54" t="s">
        <v>256</v>
      </c>
      <c r="U6378" s="71">
        <v>44626</v>
      </c>
      <c r="V6378" s="54" t="s">
        <v>256</v>
      </c>
      <c r="W6378" t="str">
        <f t="shared" si="99"/>
        <v>Mar-22</v>
      </c>
    </row>
    <row r="6379" spans="1:23" x14ac:dyDescent="0.25">
      <c r="A6379" s="54" t="s">
        <v>317</v>
      </c>
      <c r="B6379" s="54" t="s">
        <v>428</v>
      </c>
      <c r="C6379" s="54" t="s">
        <v>263</v>
      </c>
      <c r="D6379" s="54" t="s">
        <v>429</v>
      </c>
      <c r="E6379" s="54" t="s">
        <v>22051</v>
      </c>
      <c r="F6379" s="71">
        <v>44635</v>
      </c>
      <c r="G6379" s="72">
        <v>840</v>
      </c>
      <c r="H6379" s="72">
        <v>71442</v>
      </c>
      <c r="I6379" s="54" t="s">
        <v>265</v>
      </c>
      <c r="J6379" s="54" t="s">
        <v>22052</v>
      </c>
      <c r="K6379" s="54" t="s">
        <v>22053</v>
      </c>
      <c r="L6379" s="54" t="s">
        <v>22054</v>
      </c>
      <c r="M6379" s="54" t="s">
        <v>22051</v>
      </c>
      <c r="N6379" s="54" t="s">
        <v>256</v>
      </c>
      <c r="O6379" s="54" t="s">
        <v>256</v>
      </c>
      <c r="P6379" s="54" t="s">
        <v>267</v>
      </c>
      <c r="Q6379" s="54" t="s">
        <v>256</v>
      </c>
      <c r="R6379" s="54" t="s">
        <v>431</v>
      </c>
      <c r="S6379" s="71"/>
      <c r="T6379" s="54" t="s">
        <v>256</v>
      </c>
      <c r="U6379" s="71">
        <v>44635</v>
      </c>
      <c r="V6379" s="54" t="s">
        <v>256</v>
      </c>
      <c r="W6379" t="str">
        <f t="shared" si="99"/>
        <v>Mar-22</v>
      </c>
    </row>
    <row r="6380" spans="1:23" x14ac:dyDescent="0.25">
      <c r="A6380" s="54" t="s">
        <v>317</v>
      </c>
      <c r="B6380" s="54" t="s">
        <v>428</v>
      </c>
      <c r="C6380" s="54" t="s">
        <v>263</v>
      </c>
      <c r="D6380" s="54" t="s">
        <v>429</v>
      </c>
      <c r="E6380" s="54" t="s">
        <v>22055</v>
      </c>
      <c r="F6380" s="71">
        <v>44625</v>
      </c>
      <c r="G6380" s="72">
        <v>59.7</v>
      </c>
      <c r="H6380" s="72">
        <v>5077.49</v>
      </c>
      <c r="I6380" s="54" t="s">
        <v>265</v>
      </c>
      <c r="J6380" s="54" t="s">
        <v>22056</v>
      </c>
      <c r="K6380" s="54" t="s">
        <v>22057</v>
      </c>
      <c r="L6380" s="54" t="s">
        <v>22058</v>
      </c>
      <c r="M6380" s="54" t="s">
        <v>22055</v>
      </c>
      <c r="N6380" s="54" t="s">
        <v>256</v>
      </c>
      <c r="O6380" s="54" t="s">
        <v>256</v>
      </c>
      <c r="P6380" s="54" t="s">
        <v>289</v>
      </c>
      <c r="Q6380" s="54" t="s">
        <v>256</v>
      </c>
      <c r="R6380" s="54" t="s">
        <v>431</v>
      </c>
      <c r="S6380" s="71"/>
      <c r="T6380" s="54" t="s">
        <v>256</v>
      </c>
      <c r="U6380" s="71">
        <v>44625</v>
      </c>
      <c r="V6380" s="54" t="s">
        <v>256</v>
      </c>
      <c r="W6380" t="str">
        <f t="shared" si="99"/>
        <v>Mar-22</v>
      </c>
    </row>
    <row r="6381" spans="1:23" x14ac:dyDescent="0.25">
      <c r="A6381" s="54" t="s">
        <v>317</v>
      </c>
      <c r="B6381" s="54" t="s">
        <v>428</v>
      </c>
      <c r="C6381" s="54" t="s">
        <v>263</v>
      </c>
      <c r="D6381" s="54" t="s">
        <v>429</v>
      </c>
      <c r="E6381" s="54" t="s">
        <v>22059</v>
      </c>
      <c r="F6381" s="71">
        <v>44635</v>
      </c>
      <c r="G6381" s="72">
        <v>210</v>
      </c>
      <c r="H6381" s="72">
        <v>17860.5</v>
      </c>
      <c r="I6381" s="54" t="s">
        <v>265</v>
      </c>
      <c r="J6381" s="54" t="s">
        <v>22060</v>
      </c>
      <c r="K6381" s="54" t="s">
        <v>22061</v>
      </c>
      <c r="L6381" s="54" t="s">
        <v>22062</v>
      </c>
      <c r="M6381" s="54" t="s">
        <v>22059</v>
      </c>
      <c r="N6381" s="54" t="s">
        <v>256</v>
      </c>
      <c r="O6381" s="54" t="s">
        <v>256</v>
      </c>
      <c r="P6381" s="54" t="s">
        <v>267</v>
      </c>
      <c r="Q6381" s="54" t="s">
        <v>256</v>
      </c>
      <c r="R6381" s="54" t="s">
        <v>431</v>
      </c>
      <c r="S6381" s="71"/>
      <c r="T6381" s="54" t="s">
        <v>256</v>
      </c>
      <c r="U6381" s="71">
        <v>44635</v>
      </c>
      <c r="V6381" s="54" t="s">
        <v>256</v>
      </c>
      <c r="W6381" t="str">
        <f t="shared" si="99"/>
        <v>Mar-22</v>
      </c>
    </row>
    <row r="6382" spans="1:23" x14ac:dyDescent="0.25">
      <c r="A6382" s="54" t="s">
        <v>317</v>
      </c>
      <c r="B6382" s="54" t="s">
        <v>428</v>
      </c>
      <c r="C6382" s="54" t="s">
        <v>263</v>
      </c>
      <c r="D6382" s="54" t="s">
        <v>429</v>
      </c>
      <c r="E6382" s="54" t="s">
        <v>22063</v>
      </c>
      <c r="F6382" s="71">
        <v>44636</v>
      </c>
      <c r="G6382" s="72">
        <v>109.5</v>
      </c>
      <c r="H6382" s="72">
        <v>9312.98</v>
      </c>
      <c r="I6382" s="54" t="s">
        <v>265</v>
      </c>
      <c r="J6382" s="54" t="s">
        <v>22064</v>
      </c>
      <c r="K6382" s="54" t="s">
        <v>22065</v>
      </c>
      <c r="L6382" s="54" t="s">
        <v>22066</v>
      </c>
      <c r="M6382" s="54" t="s">
        <v>22063</v>
      </c>
      <c r="N6382" s="54" t="s">
        <v>256</v>
      </c>
      <c r="O6382" s="54" t="s">
        <v>256</v>
      </c>
      <c r="P6382" s="54" t="s">
        <v>267</v>
      </c>
      <c r="Q6382" s="54" t="s">
        <v>256</v>
      </c>
      <c r="R6382" s="54" t="s">
        <v>431</v>
      </c>
      <c r="S6382" s="71"/>
      <c r="T6382" s="54" t="s">
        <v>256</v>
      </c>
      <c r="U6382" s="71">
        <v>44636</v>
      </c>
      <c r="V6382" s="54" t="s">
        <v>256</v>
      </c>
      <c r="W6382" t="str">
        <f t="shared" si="99"/>
        <v>Mar-22</v>
      </c>
    </row>
    <row r="6383" spans="1:23" x14ac:dyDescent="0.25">
      <c r="A6383" s="54" t="s">
        <v>317</v>
      </c>
      <c r="B6383" s="54" t="s">
        <v>428</v>
      </c>
      <c r="C6383" s="54" t="s">
        <v>263</v>
      </c>
      <c r="D6383" s="54" t="s">
        <v>429</v>
      </c>
      <c r="E6383" s="54" t="s">
        <v>22067</v>
      </c>
      <c r="F6383" s="71">
        <v>44636</v>
      </c>
      <c r="G6383" s="72">
        <v>109.5</v>
      </c>
      <c r="H6383" s="72">
        <v>9312.98</v>
      </c>
      <c r="I6383" s="54" t="s">
        <v>265</v>
      </c>
      <c r="J6383" s="54" t="s">
        <v>22064</v>
      </c>
      <c r="K6383" s="54" t="s">
        <v>22068</v>
      </c>
      <c r="L6383" s="54" t="s">
        <v>22069</v>
      </c>
      <c r="M6383" s="54" t="s">
        <v>22067</v>
      </c>
      <c r="N6383" s="54" t="s">
        <v>256</v>
      </c>
      <c r="O6383" s="54" t="s">
        <v>256</v>
      </c>
      <c r="P6383" s="54" t="s">
        <v>267</v>
      </c>
      <c r="Q6383" s="54" t="s">
        <v>256</v>
      </c>
      <c r="R6383" s="54" t="s">
        <v>431</v>
      </c>
      <c r="S6383" s="71"/>
      <c r="T6383" s="54" t="s">
        <v>256</v>
      </c>
      <c r="U6383" s="71">
        <v>44636</v>
      </c>
      <c r="V6383" s="54" t="s">
        <v>256</v>
      </c>
      <c r="W6383" t="str">
        <f t="shared" si="99"/>
        <v>Mar-22</v>
      </c>
    </row>
    <row r="6384" spans="1:23" x14ac:dyDescent="0.25">
      <c r="A6384" s="54" t="s">
        <v>317</v>
      </c>
      <c r="B6384" s="54" t="s">
        <v>428</v>
      </c>
      <c r="C6384" s="54" t="s">
        <v>263</v>
      </c>
      <c r="D6384" s="54" t="s">
        <v>429</v>
      </c>
      <c r="E6384" s="54" t="s">
        <v>22070</v>
      </c>
      <c r="F6384" s="71">
        <v>44635</v>
      </c>
      <c r="G6384" s="72">
        <v>294</v>
      </c>
      <c r="H6384" s="72">
        <v>25004.7</v>
      </c>
      <c r="I6384" s="54" t="s">
        <v>265</v>
      </c>
      <c r="J6384" s="54" t="s">
        <v>22064</v>
      </c>
      <c r="K6384" s="54" t="s">
        <v>22071</v>
      </c>
      <c r="L6384" s="54" t="s">
        <v>22072</v>
      </c>
      <c r="M6384" s="54" t="s">
        <v>22070</v>
      </c>
      <c r="N6384" s="54" t="s">
        <v>256</v>
      </c>
      <c r="O6384" s="54" t="s">
        <v>256</v>
      </c>
      <c r="P6384" s="54" t="s">
        <v>267</v>
      </c>
      <c r="Q6384" s="54" t="s">
        <v>256</v>
      </c>
      <c r="R6384" s="54" t="s">
        <v>431</v>
      </c>
      <c r="S6384" s="71"/>
      <c r="T6384" s="54" t="s">
        <v>256</v>
      </c>
      <c r="U6384" s="71">
        <v>44635</v>
      </c>
      <c r="V6384" s="54" t="s">
        <v>256</v>
      </c>
      <c r="W6384" t="str">
        <f t="shared" si="99"/>
        <v>Mar-22</v>
      </c>
    </row>
    <row r="6385" spans="1:23" x14ac:dyDescent="0.25">
      <c r="A6385" s="54" t="s">
        <v>317</v>
      </c>
      <c r="B6385" s="54" t="s">
        <v>428</v>
      </c>
      <c r="C6385" s="54" t="s">
        <v>263</v>
      </c>
      <c r="D6385" s="54" t="s">
        <v>429</v>
      </c>
      <c r="E6385" s="54" t="s">
        <v>22073</v>
      </c>
      <c r="F6385" s="71">
        <v>44635</v>
      </c>
      <c r="G6385" s="72">
        <v>87.6</v>
      </c>
      <c r="H6385" s="72">
        <v>7450.38</v>
      </c>
      <c r="I6385" s="54" t="s">
        <v>265</v>
      </c>
      <c r="J6385" s="54" t="s">
        <v>22064</v>
      </c>
      <c r="K6385" s="54" t="s">
        <v>22074</v>
      </c>
      <c r="L6385" s="54" t="s">
        <v>22075</v>
      </c>
      <c r="M6385" s="54" t="s">
        <v>22073</v>
      </c>
      <c r="N6385" s="54" t="s">
        <v>256</v>
      </c>
      <c r="O6385" s="54" t="s">
        <v>256</v>
      </c>
      <c r="P6385" s="54" t="s">
        <v>267</v>
      </c>
      <c r="Q6385" s="54" t="s">
        <v>256</v>
      </c>
      <c r="R6385" s="54" t="s">
        <v>431</v>
      </c>
      <c r="S6385" s="71"/>
      <c r="T6385" s="54" t="s">
        <v>256</v>
      </c>
      <c r="U6385" s="71">
        <v>44635</v>
      </c>
      <c r="V6385" s="54" t="s">
        <v>256</v>
      </c>
      <c r="W6385" t="str">
        <f t="shared" si="99"/>
        <v>Mar-22</v>
      </c>
    </row>
    <row r="6386" spans="1:23" x14ac:dyDescent="0.25">
      <c r="A6386" s="54" t="s">
        <v>317</v>
      </c>
      <c r="B6386" s="54" t="s">
        <v>428</v>
      </c>
      <c r="C6386" s="54" t="s">
        <v>263</v>
      </c>
      <c r="D6386" s="54" t="s">
        <v>429</v>
      </c>
      <c r="E6386" s="54" t="s">
        <v>22076</v>
      </c>
      <c r="F6386" s="71">
        <v>44635</v>
      </c>
      <c r="G6386" s="72">
        <v>87.6</v>
      </c>
      <c r="H6386" s="72">
        <v>7450.38</v>
      </c>
      <c r="I6386" s="54" t="s">
        <v>265</v>
      </c>
      <c r="J6386" s="54" t="s">
        <v>22064</v>
      </c>
      <c r="K6386" s="54" t="s">
        <v>22077</v>
      </c>
      <c r="L6386" s="54" t="s">
        <v>22078</v>
      </c>
      <c r="M6386" s="54" t="s">
        <v>22076</v>
      </c>
      <c r="N6386" s="54" t="s">
        <v>256</v>
      </c>
      <c r="O6386" s="54" t="s">
        <v>256</v>
      </c>
      <c r="P6386" s="54" t="s">
        <v>267</v>
      </c>
      <c r="Q6386" s="54" t="s">
        <v>256</v>
      </c>
      <c r="R6386" s="54" t="s">
        <v>431</v>
      </c>
      <c r="S6386" s="71"/>
      <c r="T6386" s="54" t="s">
        <v>256</v>
      </c>
      <c r="U6386" s="71">
        <v>44635</v>
      </c>
      <c r="V6386" s="54" t="s">
        <v>256</v>
      </c>
      <c r="W6386" t="str">
        <f t="shared" si="99"/>
        <v>Mar-22</v>
      </c>
    </row>
    <row r="6387" spans="1:23" x14ac:dyDescent="0.25">
      <c r="A6387" s="54" t="s">
        <v>318</v>
      </c>
      <c r="B6387" s="54" t="s">
        <v>428</v>
      </c>
      <c r="C6387" s="54" t="s">
        <v>263</v>
      </c>
      <c r="D6387" s="54" t="s">
        <v>429</v>
      </c>
      <c r="E6387" s="54" t="s">
        <v>22079</v>
      </c>
      <c r="F6387" s="71">
        <v>44630</v>
      </c>
      <c r="G6387" s="72">
        <v>2592.5</v>
      </c>
      <c r="H6387" s="72">
        <v>220492.13</v>
      </c>
      <c r="I6387" s="54" t="s">
        <v>265</v>
      </c>
      <c r="J6387" s="54" t="s">
        <v>22080</v>
      </c>
      <c r="K6387" s="54" t="s">
        <v>22081</v>
      </c>
      <c r="L6387" s="54" t="s">
        <v>22082</v>
      </c>
      <c r="M6387" s="54" t="s">
        <v>22079</v>
      </c>
      <c r="N6387" s="54" t="s">
        <v>256</v>
      </c>
      <c r="O6387" s="54" t="s">
        <v>256</v>
      </c>
      <c r="P6387" s="54" t="s">
        <v>271</v>
      </c>
      <c r="Q6387" s="54" t="s">
        <v>256</v>
      </c>
      <c r="R6387" s="54" t="s">
        <v>431</v>
      </c>
      <c r="S6387" s="71"/>
      <c r="T6387" s="54" t="s">
        <v>256</v>
      </c>
      <c r="U6387" s="71">
        <v>44630</v>
      </c>
      <c r="V6387" s="54" t="s">
        <v>443</v>
      </c>
      <c r="W6387" t="str">
        <f t="shared" si="99"/>
        <v>Mar-22</v>
      </c>
    </row>
    <row r="6388" spans="1:23" x14ac:dyDescent="0.25">
      <c r="A6388" s="54" t="s">
        <v>317</v>
      </c>
      <c r="B6388" s="54" t="s">
        <v>428</v>
      </c>
      <c r="C6388" s="54" t="s">
        <v>263</v>
      </c>
      <c r="D6388" s="54" t="s">
        <v>429</v>
      </c>
      <c r="E6388" s="54" t="s">
        <v>22083</v>
      </c>
      <c r="F6388" s="71">
        <v>44640</v>
      </c>
      <c r="G6388" s="72">
        <v>10953.49</v>
      </c>
      <c r="H6388" s="72">
        <v>931594.32</v>
      </c>
      <c r="I6388" s="54" t="s">
        <v>265</v>
      </c>
      <c r="J6388" s="54" t="s">
        <v>22080</v>
      </c>
      <c r="K6388" s="54" t="s">
        <v>21632</v>
      </c>
      <c r="L6388" s="54" t="s">
        <v>22084</v>
      </c>
      <c r="M6388" s="54" t="s">
        <v>22083</v>
      </c>
      <c r="N6388" s="54" t="s">
        <v>256</v>
      </c>
      <c r="O6388" s="54" t="s">
        <v>256</v>
      </c>
      <c r="P6388" s="54" t="s">
        <v>271</v>
      </c>
      <c r="Q6388" s="54" t="s">
        <v>256</v>
      </c>
      <c r="R6388" s="54" t="s">
        <v>431</v>
      </c>
      <c r="S6388" s="71"/>
      <c r="T6388" s="54" t="s">
        <v>256</v>
      </c>
      <c r="U6388" s="71">
        <v>44640</v>
      </c>
      <c r="V6388" s="54" t="s">
        <v>443</v>
      </c>
      <c r="W6388" t="str">
        <f t="shared" si="99"/>
        <v>Mar-22</v>
      </c>
    </row>
    <row r="6389" spans="1:23" x14ac:dyDescent="0.25">
      <c r="A6389" s="54" t="s">
        <v>317</v>
      </c>
      <c r="B6389" s="54" t="s">
        <v>428</v>
      </c>
      <c r="C6389" s="54" t="s">
        <v>263</v>
      </c>
      <c r="D6389" s="54" t="s">
        <v>429</v>
      </c>
      <c r="E6389" s="54" t="s">
        <v>22085</v>
      </c>
      <c r="F6389" s="71">
        <v>44635</v>
      </c>
      <c r="G6389" s="72">
        <v>336</v>
      </c>
      <c r="H6389" s="72">
        <v>28576.799999999999</v>
      </c>
      <c r="I6389" s="54" t="s">
        <v>265</v>
      </c>
      <c r="J6389" s="54" t="s">
        <v>22086</v>
      </c>
      <c r="K6389" s="54" t="s">
        <v>22087</v>
      </c>
      <c r="L6389" s="54" t="s">
        <v>22088</v>
      </c>
      <c r="M6389" s="54" t="s">
        <v>22085</v>
      </c>
      <c r="N6389" s="54" t="s">
        <v>256</v>
      </c>
      <c r="O6389" s="54" t="s">
        <v>256</v>
      </c>
      <c r="P6389" s="54" t="s">
        <v>267</v>
      </c>
      <c r="Q6389" s="54" t="s">
        <v>256</v>
      </c>
      <c r="R6389" s="54" t="s">
        <v>431</v>
      </c>
      <c r="S6389" s="71"/>
      <c r="T6389" s="54" t="s">
        <v>256</v>
      </c>
      <c r="U6389" s="71">
        <v>44635</v>
      </c>
      <c r="V6389" s="54" t="s">
        <v>256</v>
      </c>
      <c r="W6389" t="str">
        <f t="shared" si="99"/>
        <v>Mar-22</v>
      </c>
    </row>
    <row r="6390" spans="1:23" x14ac:dyDescent="0.25">
      <c r="A6390" s="54" t="s">
        <v>318</v>
      </c>
      <c r="B6390" s="54" t="s">
        <v>428</v>
      </c>
      <c r="C6390" s="54" t="s">
        <v>263</v>
      </c>
      <c r="D6390" s="54" t="s">
        <v>429</v>
      </c>
      <c r="E6390" s="54" t="s">
        <v>22089</v>
      </c>
      <c r="F6390" s="71">
        <v>44630</v>
      </c>
      <c r="G6390" s="72">
        <v>423.32</v>
      </c>
      <c r="H6390" s="72">
        <v>36003.370000000003</v>
      </c>
      <c r="I6390" s="54" t="s">
        <v>265</v>
      </c>
      <c r="J6390" s="54" t="s">
        <v>22090</v>
      </c>
      <c r="K6390" s="54" t="s">
        <v>22081</v>
      </c>
      <c r="L6390" s="54" t="s">
        <v>22091</v>
      </c>
      <c r="M6390" s="54" t="s">
        <v>22089</v>
      </c>
      <c r="N6390" s="54" t="s">
        <v>256</v>
      </c>
      <c r="O6390" s="54" t="s">
        <v>256</v>
      </c>
      <c r="P6390" s="54" t="s">
        <v>271</v>
      </c>
      <c r="Q6390" s="54" t="s">
        <v>256</v>
      </c>
      <c r="R6390" s="54" t="s">
        <v>431</v>
      </c>
      <c r="S6390" s="71"/>
      <c r="T6390" s="54" t="s">
        <v>256</v>
      </c>
      <c r="U6390" s="71">
        <v>44630</v>
      </c>
      <c r="V6390" s="54" t="s">
        <v>443</v>
      </c>
      <c r="W6390" t="str">
        <f t="shared" si="99"/>
        <v>Mar-22</v>
      </c>
    </row>
    <row r="6391" spans="1:23" x14ac:dyDescent="0.25">
      <c r="A6391" s="54" t="s">
        <v>317</v>
      </c>
      <c r="B6391" s="54" t="s">
        <v>428</v>
      </c>
      <c r="C6391" s="54" t="s">
        <v>263</v>
      </c>
      <c r="D6391" s="54" t="s">
        <v>429</v>
      </c>
      <c r="E6391" s="54" t="s">
        <v>22092</v>
      </c>
      <c r="F6391" s="71">
        <v>44644</v>
      </c>
      <c r="G6391" s="72">
        <v>42.1</v>
      </c>
      <c r="H6391" s="72">
        <v>3580.61</v>
      </c>
      <c r="I6391" s="54" t="s">
        <v>265</v>
      </c>
      <c r="J6391" s="54" t="s">
        <v>22093</v>
      </c>
      <c r="K6391" s="54" t="s">
        <v>22094</v>
      </c>
      <c r="L6391" s="54" t="s">
        <v>22095</v>
      </c>
      <c r="M6391" s="54" t="s">
        <v>22092</v>
      </c>
      <c r="N6391" s="54" t="s">
        <v>256</v>
      </c>
      <c r="O6391" s="54" t="s">
        <v>256</v>
      </c>
      <c r="P6391" s="54" t="s">
        <v>289</v>
      </c>
      <c r="Q6391" s="54" t="s">
        <v>256</v>
      </c>
      <c r="R6391" s="54" t="s">
        <v>431</v>
      </c>
      <c r="S6391" s="71"/>
      <c r="T6391" s="54" t="s">
        <v>256</v>
      </c>
      <c r="U6391" s="71">
        <v>44644</v>
      </c>
      <c r="V6391" s="54" t="s">
        <v>256</v>
      </c>
      <c r="W6391" t="str">
        <f t="shared" si="99"/>
        <v>Mar-22</v>
      </c>
    </row>
    <row r="6392" spans="1:23" x14ac:dyDescent="0.25">
      <c r="A6392" s="54" t="s">
        <v>317</v>
      </c>
      <c r="B6392" s="54" t="s">
        <v>428</v>
      </c>
      <c r="C6392" s="54" t="s">
        <v>263</v>
      </c>
      <c r="D6392" s="54" t="s">
        <v>429</v>
      </c>
      <c r="E6392" s="54" t="s">
        <v>22096</v>
      </c>
      <c r="F6392" s="71">
        <v>44635</v>
      </c>
      <c r="G6392" s="72">
        <v>420</v>
      </c>
      <c r="H6392" s="72">
        <v>35721</v>
      </c>
      <c r="I6392" s="54" t="s">
        <v>265</v>
      </c>
      <c r="J6392" s="54" t="s">
        <v>22093</v>
      </c>
      <c r="K6392" s="54" t="s">
        <v>22097</v>
      </c>
      <c r="L6392" s="54" t="s">
        <v>22098</v>
      </c>
      <c r="M6392" s="54" t="s">
        <v>22096</v>
      </c>
      <c r="N6392" s="54" t="s">
        <v>256</v>
      </c>
      <c r="O6392" s="54" t="s">
        <v>256</v>
      </c>
      <c r="P6392" s="54" t="s">
        <v>267</v>
      </c>
      <c r="Q6392" s="54" t="s">
        <v>256</v>
      </c>
      <c r="R6392" s="54" t="s">
        <v>431</v>
      </c>
      <c r="S6392" s="71"/>
      <c r="T6392" s="54" t="s">
        <v>256</v>
      </c>
      <c r="U6392" s="71">
        <v>44635</v>
      </c>
      <c r="V6392" s="54" t="s">
        <v>256</v>
      </c>
      <c r="W6392" t="str">
        <f t="shared" si="99"/>
        <v>Mar-22</v>
      </c>
    </row>
    <row r="6393" spans="1:23" x14ac:dyDescent="0.25">
      <c r="A6393" s="54" t="s">
        <v>318</v>
      </c>
      <c r="B6393" s="54" t="s">
        <v>428</v>
      </c>
      <c r="C6393" s="54" t="s">
        <v>263</v>
      </c>
      <c r="D6393" s="54" t="s">
        <v>429</v>
      </c>
      <c r="E6393" s="54" t="s">
        <v>22099</v>
      </c>
      <c r="F6393" s="71">
        <v>44630</v>
      </c>
      <c r="G6393" s="72">
        <v>1209.5</v>
      </c>
      <c r="H6393" s="72">
        <v>102867.98</v>
      </c>
      <c r="I6393" s="54" t="s">
        <v>265</v>
      </c>
      <c r="J6393" s="54" t="s">
        <v>22100</v>
      </c>
      <c r="K6393" s="54" t="s">
        <v>22101</v>
      </c>
      <c r="L6393" s="54" t="s">
        <v>22102</v>
      </c>
      <c r="M6393" s="54" t="s">
        <v>22099</v>
      </c>
      <c r="N6393" s="54" t="s">
        <v>256</v>
      </c>
      <c r="O6393" s="54" t="s">
        <v>256</v>
      </c>
      <c r="P6393" s="54" t="s">
        <v>271</v>
      </c>
      <c r="Q6393" s="54" t="s">
        <v>256</v>
      </c>
      <c r="R6393" s="54" t="s">
        <v>431</v>
      </c>
      <c r="S6393" s="71"/>
      <c r="T6393" s="54" t="s">
        <v>256</v>
      </c>
      <c r="U6393" s="71">
        <v>44630</v>
      </c>
      <c r="V6393" s="54" t="s">
        <v>443</v>
      </c>
      <c r="W6393" t="str">
        <f t="shared" si="99"/>
        <v>Mar-22</v>
      </c>
    </row>
    <row r="6394" spans="1:23" x14ac:dyDescent="0.25">
      <c r="A6394" s="54" t="s">
        <v>317</v>
      </c>
      <c r="B6394" s="54" t="s">
        <v>428</v>
      </c>
      <c r="C6394" s="54" t="s">
        <v>263</v>
      </c>
      <c r="D6394" s="54" t="s">
        <v>429</v>
      </c>
      <c r="E6394" s="54" t="s">
        <v>22103</v>
      </c>
      <c r="F6394" s="71">
        <v>44630</v>
      </c>
      <c r="G6394" s="72">
        <v>1752.15</v>
      </c>
      <c r="H6394" s="72">
        <v>149020.35999999999</v>
      </c>
      <c r="I6394" s="54" t="s">
        <v>265</v>
      </c>
      <c r="J6394" s="54" t="s">
        <v>22100</v>
      </c>
      <c r="K6394" s="54" t="s">
        <v>22104</v>
      </c>
      <c r="L6394" s="54" t="s">
        <v>22105</v>
      </c>
      <c r="M6394" s="54" t="s">
        <v>22103</v>
      </c>
      <c r="N6394" s="54" t="s">
        <v>256</v>
      </c>
      <c r="O6394" s="54" t="s">
        <v>256</v>
      </c>
      <c r="P6394" s="54" t="s">
        <v>271</v>
      </c>
      <c r="Q6394" s="54" t="s">
        <v>256</v>
      </c>
      <c r="R6394" s="54" t="s">
        <v>431</v>
      </c>
      <c r="S6394" s="71"/>
      <c r="T6394" s="54" t="s">
        <v>256</v>
      </c>
      <c r="U6394" s="71">
        <v>44630</v>
      </c>
      <c r="V6394" s="54" t="s">
        <v>443</v>
      </c>
      <c r="W6394" t="str">
        <f t="shared" si="99"/>
        <v>Mar-22</v>
      </c>
    </row>
    <row r="6395" spans="1:23" x14ac:dyDescent="0.25">
      <c r="A6395" s="54" t="s">
        <v>318</v>
      </c>
      <c r="B6395" s="54" t="s">
        <v>428</v>
      </c>
      <c r="C6395" s="54" t="s">
        <v>263</v>
      </c>
      <c r="D6395" s="54" t="s">
        <v>429</v>
      </c>
      <c r="E6395" s="54" t="s">
        <v>22106</v>
      </c>
      <c r="F6395" s="71">
        <v>44630</v>
      </c>
      <c r="G6395" s="72">
        <v>1353.82</v>
      </c>
      <c r="H6395" s="72">
        <v>115142.39</v>
      </c>
      <c r="I6395" s="54" t="s">
        <v>265</v>
      </c>
      <c r="J6395" s="54" t="s">
        <v>22107</v>
      </c>
      <c r="K6395" s="54" t="s">
        <v>22101</v>
      </c>
      <c r="L6395" s="54" t="s">
        <v>22108</v>
      </c>
      <c r="M6395" s="54" t="s">
        <v>22106</v>
      </c>
      <c r="N6395" s="54" t="s">
        <v>256</v>
      </c>
      <c r="O6395" s="54" t="s">
        <v>256</v>
      </c>
      <c r="P6395" s="54" t="s">
        <v>271</v>
      </c>
      <c r="Q6395" s="54" t="s">
        <v>256</v>
      </c>
      <c r="R6395" s="54" t="s">
        <v>431</v>
      </c>
      <c r="S6395" s="71"/>
      <c r="T6395" s="54" t="s">
        <v>256</v>
      </c>
      <c r="U6395" s="71">
        <v>44630</v>
      </c>
      <c r="V6395" s="54" t="s">
        <v>443</v>
      </c>
      <c r="W6395" t="str">
        <f t="shared" si="99"/>
        <v>Mar-22</v>
      </c>
    </row>
    <row r="6396" spans="1:23" x14ac:dyDescent="0.25">
      <c r="A6396" s="54" t="s">
        <v>317</v>
      </c>
      <c r="B6396" s="54" t="s">
        <v>428</v>
      </c>
      <c r="C6396" s="54" t="s">
        <v>263</v>
      </c>
      <c r="D6396" s="54" t="s">
        <v>429</v>
      </c>
      <c r="E6396" s="54" t="s">
        <v>22109</v>
      </c>
      <c r="F6396" s="71">
        <v>44626</v>
      </c>
      <c r="G6396" s="72">
        <v>2005.35</v>
      </c>
      <c r="H6396" s="72">
        <v>170555.02</v>
      </c>
      <c r="I6396" s="54" t="s">
        <v>265</v>
      </c>
      <c r="J6396" s="54" t="s">
        <v>22107</v>
      </c>
      <c r="K6396" s="54" t="s">
        <v>21629</v>
      </c>
      <c r="L6396" s="54" t="s">
        <v>22110</v>
      </c>
      <c r="M6396" s="54" t="s">
        <v>22109</v>
      </c>
      <c r="N6396" s="54" t="s">
        <v>256</v>
      </c>
      <c r="O6396" s="54" t="s">
        <v>256</v>
      </c>
      <c r="P6396" s="54" t="s">
        <v>271</v>
      </c>
      <c r="Q6396" s="54" t="s">
        <v>256</v>
      </c>
      <c r="R6396" s="54" t="s">
        <v>431</v>
      </c>
      <c r="S6396" s="71"/>
      <c r="T6396" s="54" t="s">
        <v>256</v>
      </c>
      <c r="U6396" s="71">
        <v>44626</v>
      </c>
      <c r="V6396" s="54" t="s">
        <v>443</v>
      </c>
      <c r="W6396" t="str">
        <f t="shared" si="99"/>
        <v>Mar-22</v>
      </c>
    </row>
    <row r="6397" spans="1:23" x14ac:dyDescent="0.25">
      <c r="A6397" s="54" t="s">
        <v>317</v>
      </c>
      <c r="B6397" s="54" t="s">
        <v>428</v>
      </c>
      <c r="C6397" s="54" t="s">
        <v>263</v>
      </c>
      <c r="D6397" s="54" t="s">
        <v>429</v>
      </c>
      <c r="E6397" s="54" t="s">
        <v>22111</v>
      </c>
      <c r="F6397" s="71">
        <v>44630</v>
      </c>
      <c r="G6397" s="72">
        <v>586.07000000000005</v>
      </c>
      <c r="H6397" s="72">
        <v>49845.25</v>
      </c>
      <c r="I6397" s="54" t="s">
        <v>265</v>
      </c>
      <c r="J6397" s="54" t="s">
        <v>22107</v>
      </c>
      <c r="K6397" s="54" t="s">
        <v>22112</v>
      </c>
      <c r="L6397" s="54" t="s">
        <v>22113</v>
      </c>
      <c r="M6397" s="54" t="s">
        <v>22111</v>
      </c>
      <c r="N6397" s="54" t="s">
        <v>256</v>
      </c>
      <c r="O6397" s="54" t="s">
        <v>256</v>
      </c>
      <c r="P6397" s="54" t="s">
        <v>289</v>
      </c>
      <c r="Q6397" s="54" t="s">
        <v>256</v>
      </c>
      <c r="R6397" s="54" t="s">
        <v>431</v>
      </c>
      <c r="S6397" s="71"/>
      <c r="T6397" s="54" t="s">
        <v>256</v>
      </c>
      <c r="U6397" s="71">
        <v>44630</v>
      </c>
      <c r="V6397" s="54" t="s">
        <v>256</v>
      </c>
      <c r="W6397" t="str">
        <f t="shared" si="99"/>
        <v>Mar-22</v>
      </c>
    </row>
    <row r="6398" spans="1:23" x14ac:dyDescent="0.25">
      <c r="A6398" s="54" t="s">
        <v>317</v>
      </c>
      <c r="B6398" s="54" t="s">
        <v>428</v>
      </c>
      <c r="C6398" s="54" t="s">
        <v>263</v>
      </c>
      <c r="D6398" s="54" t="s">
        <v>429</v>
      </c>
      <c r="E6398" s="54" t="s">
        <v>22114</v>
      </c>
      <c r="F6398" s="71">
        <v>44635</v>
      </c>
      <c r="G6398" s="72">
        <v>238.45</v>
      </c>
      <c r="H6398" s="72">
        <v>20280.169999999998</v>
      </c>
      <c r="I6398" s="54" t="s">
        <v>265</v>
      </c>
      <c r="J6398" s="54" t="s">
        <v>22115</v>
      </c>
      <c r="K6398" s="54" t="s">
        <v>22116</v>
      </c>
      <c r="L6398" s="54" t="s">
        <v>22117</v>
      </c>
      <c r="M6398" s="54" t="s">
        <v>22114</v>
      </c>
      <c r="N6398" s="54" t="s">
        <v>256</v>
      </c>
      <c r="O6398" s="54" t="s">
        <v>256</v>
      </c>
      <c r="P6398" s="54" t="s">
        <v>267</v>
      </c>
      <c r="Q6398" s="54" t="s">
        <v>256</v>
      </c>
      <c r="R6398" s="54" t="s">
        <v>431</v>
      </c>
      <c r="S6398" s="71"/>
      <c r="T6398" s="54" t="s">
        <v>256</v>
      </c>
      <c r="U6398" s="71">
        <v>44635</v>
      </c>
      <c r="V6398" s="54" t="s">
        <v>256</v>
      </c>
      <c r="W6398" t="str">
        <f t="shared" si="99"/>
        <v>Mar-22</v>
      </c>
    </row>
    <row r="6399" spans="1:23" x14ac:dyDescent="0.25">
      <c r="A6399" s="54" t="s">
        <v>317</v>
      </c>
      <c r="B6399" s="54" t="s">
        <v>428</v>
      </c>
      <c r="C6399" s="54" t="s">
        <v>263</v>
      </c>
      <c r="D6399" s="54" t="s">
        <v>429</v>
      </c>
      <c r="E6399" s="54" t="s">
        <v>22118</v>
      </c>
      <c r="F6399" s="71">
        <v>44635</v>
      </c>
      <c r="G6399" s="72">
        <v>78.05</v>
      </c>
      <c r="H6399" s="72">
        <v>6638.15</v>
      </c>
      <c r="I6399" s="54" t="s">
        <v>265</v>
      </c>
      <c r="J6399" s="54" t="s">
        <v>22115</v>
      </c>
      <c r="K6399" s="54" t="s">
        <v>22119</v>
      </c>
      <c r="L6399" s="54" t="s">
        <v>22120</v>
      </c>
      <c r="M6399" s="54" t="s">
        <v>22118</v>
      </c>
      <c r="N6399" s="54" t="s">
        <v>256</v>
      </c>
      <c r="O6399" s="54" t="s">
        <v>256</v>
      </c>
      <c r="P6399" s="54" t="s">
        <v>267</v>
      </c>
      <c r="Q6399" s="54" t="s">
        <v>256</v>
      </c>
      <c r="R6399" s="54" t="s">
        <v>431</v>
      </c>
      <c r="S6399" s="71"/>
      <c r="T6399" s="54" t="s">
        <v>256</v>
      </c>
      <c r="U6399" s="71">
        <v>44635</v>
      </c>
      <c r="V6399" s="54" t="s">
        <v>256</v>
      </c>
      <c r="W6399" t="str">
        <f t="shared" si="99"/>
        <v>Mar-22</v>
      </c>
    </row>
    <row r="6400" spans="1:23" x14ac:dyDescent="0.25">
      <c r="A6400" s="54" t="s">
        <v>318</v>
      </c>
      <c r="B6400" s="54" t="s">
        <v>428</v>
      </c>
      <c r="C6400" s="54" t="s">
        <v>263</v>
      </c>
      <c r="D6400" s="54" t="s">
        <v>429</v>
      </c>
      <c r="E6400" s="54" t="s">
        <v>22121</v>
      </c>
      <c r="F6400" s="71">
        <v>44630</v>
      </c>
      <c r="G6400" s="72">
        <v>2095.1</v>
      </c>
      <c r="H6400" s="72">
        <v>178188.26</v>
      </c>
      <c r="I6400" s="54" t="s">
        <v>265</v>
      </c>
      <c r="J6400" s="54" t="s">
        <v>22122</v>
      </c>
      <c r="K6400" s="54" t="s">
        <v>22101</v>
      </c>
      <c r="L6400" s="54" t="s">
        <v>22123</v>
      </c>
      <c r="M6400" s="54" t="s">
        <v>22121</v>
      </c>
      <c r="N6400" s="54" t="s">
        <v>256</v>
      </c>
      <c r="O6400" s="54" t="s">
        <v>256</v>
      </c>
      <c r="P6400" s="54" t="s">
        <v>271</v>
      </c>
      <c r="Q6400" s="54" t="s">
        <v>256</v>
      </c>
      <c r="R6400" s="54" t="s">
        <v>431</v>
      </c>
      <c r="S6400" s="71"/>
      <c r="T6400" s="54" t="s">
        <v>256</v>
      </c>
      <c r="U6400" s="71">
        <v>44630</v>
      </c>
      <c r="V6400" s="54" t="s">
        <v>443</v>
      </c>
      <c r="W6400" t="str">
        <f t="shared" si="99"/>
        <v>Mar-22</v>
      </c>
    </row>
    <row r="6401" spans="1:23" x14ac:dyDescent="0.25">
      <c r="A6401" s="54" t="s">
        <v>318</v>
      </c>
      <c r="B6401" s="54" t="s">
        <v>428</v>
      </c>
      <c r="C6401" s="54" t="s">
        <v>263</v>
      </c>
      <c r="D6401" s="54" t="s">
        <v>429</v>
      </c>
      <c r="E6401" s="54" t="s">
        <v>22124</v>
      </c>
      <c r="F6401" s="71">
        <v>44647</v>
      </c>
      <c r="G6401" s="72">
        <v>26143.71</v>
      </c>
      <c r="H6401" s="72">
        <v>2223522.54</v>
      </c>
      <c r="I6401" s="54" t="s">
        <v>265</v>
      </c>
      <c r="J6401" s="54" t="s">
        <v>22122</v>
      </c>
      <c r="K6401" s="54" t="s">
        <v>22125</v>
      </c>
      <c r="L6401" s="54" t="s">
        <v>22126</v>
      </c>
      <c r="M6401" s="54" t="s">
        <v>22124</v>
      </c>
      <c r="N6401" s="54" t="s">
        <v>256</v>
      </c>
      <c r="O6401" s="54" t="s">
        <v>256</v>
      </c>
      <c r="P6401" s="54" t="s">
        <v>19566</v>
      </c>
      <c r="Q6401" s="54" t="s">
        <v>256</v>
      </c>
      <c r="R6401" s="54" t="s">
        <v>431</v>
      </c>
      <c r="S6401" s="71"/>
      <c r="T6401" s="54" t="s">
        <v>256</v>
      </c>
      <c r="U6401" s="71">
        <v>44647</v>
      </c>
      <c r="V6401" s="54" t="s">
        <v>256</v>
      </c>
      <c r="W6401" t="str">
        <f t="shared" si="99"/>
        <v>Mar-22</v>
      </c>
    </row>
    <row r="6402" spans="1:23" x14ac:dyDescent="0.25">
      <c r="A6402" s="54" t="s">
        <v>317</v>
      </c>
      <c r="B6402" s="54" t="s">
        <v>428</v>
      </c>
      <c r="C6402" s="54" t="s">
        <v>263</v>
      </c>
      <c r="D6402" s="54" t="s">
        <v>429</v>
      </c>
      <c r="E6402" s="54" t="s">
        <v>22127</v>
      </c>
      <c r="F6402" s="71">
        <v>44626</v>
      </c>
      <c r="G6402" s="72">
        <v>3155.95</v>
      </c>
      <c r="H6402" s="72">
        <v>268413.55</v>
      </c>
      <c r="I6402" s="54" t="s">
        <v>265</v>
      </c>
      <c r="J6402" s="54" t="s">
        <v>22122</v>
      </c>
      <c r="K6402" s="54" t="s">
        <v>21629</v>
      </c>
      <c r="L6402" s="54" t="s">
        <v>22128</v>
      </c>
      <c r="M6402" s="54" t="s">
        <v>22127</v>
      </c>
      <c r="N6402" s="54" t="s">
        <v>256</v>
      </c>
      <c r="O6402" s="54" t="s">
        <v>256</v>
      </c>
      <c r="P6402" s="54" t="s">
        <v>271</v>
      </c>
      <c r="Q6402" s="54" t="s">
        <v>256</v>
      </c>
      <c r="R6402" s="54" t="s">
        <v>431</v>
      </c>
      <c r="S6402" s="71"/>
      <c r="T6402" s="54" t="s">
        <v>256</v>
      </c>
      <c r="U6402" s="71">
        <v>44626</v>
      </c>
      <c r="V6402" s="54" t="s">
        <v>443</v>
      </c>
      <c r="W6402" t="str">
        <f t="shared" si="99"/>
        <v>Mar-22</v>
      </c>
    </row>
    <row r="6403" spans="1:23" x14ac:dyDescent="0.25">
      <c r="A6403" s="54" t="s">
        <v>317</v>
      </c>
      <c r="B6403" s="54" t="s">
        <v>428</v>
      </c>
      <c r="C6403" s="54" t="s">
        <v>263</v>
      </c>
      <c r="D6403" s="54" t="s">
        <v>429</v>
      </c>
      <c r="E6403" s="54" t="s">
        <v>22129</v>
      </c>
      <c r="F6403" s="71">
        <v>44637</v>
      </c>
      <c r="G6403" s="72">
        <v>198.44</v>
      </c>
      <c r="H6403" s="72">
        <v>16877.32</v>
      </c>
      <c r="I6403" s="54" t="s">
        <v>265</v>
      </c>
      <c r="J6403" s="54" t="s">
        <v>22130</v>
      </c>
      <c r="K6403" s="54" t="s">
        <v>22131</v>
      </c>
      <c r="L6403" s="54" t="s">
        <v>22132</v>
      </c>
      <c r="M6403" s="54" t="s">
        <v>22129</v>
      </c>
      <c r="N6403" s="54" t="s">
        <v>256</v>
      </c>
      <c r="O6403" s="54" t="s">
        <v>256</v>
      </c>
      <c r="P6403" s="54" t="s">
        <v>268</v>
      </c>
      <c r="Q6403" s="54" t="s">
        <v>256</v>
      </c>
      <c r="R6403" s="54" t="s">
        <v>431</v>
      </c>
      <c r="S6403" s="71"/>
      <c r="T6403" s="54" t="s">
        <v>256</v>
      </c>
      <c r="U6403" s="71">
        <v>44637</v>
      </c>
      <c r="V6403" s="54" t="s">
        <v>256</v>
      </c>
      <c r="W6403" t="str">
        <f t="shared" si="99"/>
        <v>Mar-22</v>
      </c>
    </row>
    <row r="6404" spans="1:23" x14ac:dyDescent="0.25">
      <c r="A6404" s="54" t="s">
        <v>317</v>
      </c>
      <c r="B6404" s="54" t="s">
        <v>428</v>
      </c>
      <c r="C6404" s="54" t="s">
        <v>263</v>
      </c>
      <c r="D6404" s="54" t="s">
        <v>429</v>
      </c>
      <c r="E6404" s="54" t="s">
        <v>22133</v>
      </c>
      <c r="F6404" s="71">
        <v>44640</v>
      </c>
      <c r="G6404" s="72">
        <v>269.39999999999998</v>
      </c>
      <c r="H6404" s="72">
        <v>22912.47</v>
      </c>
      <c r="I6404" s="54" t="s">
        <v>265</v>
      </c>
      <c r="J6404" s="54" t="s">
        <v>22130</v>
      </c>
      <c r="K6404" s="54" t="s">
        <v>22134</v>
      </c>
      <c r="L6404" s="54" t="s">
        <v>22135</v>
      </c>
      <c r="M6404" s="54" t="s">
        <v>22133</v>
      </c>
      <c r="N6404" s="54" t="s">
        <v>256</v>
      </c>
      <c r="O6404" s="54" t="s">
        <v>256</v>
      </c>
      <c r="P6404" s="54" t="s">
        <v>267</v>
      </c>
      <c r="Q6404" s="54" t="s">
        <v>256</v>
      </c>
      <c r="R6404" s="54" t="s">
        <v>431</v>
      </c>
      <c r="S6404" s="71"/>
      <c r="T6404" s="54" t="s">
        <v>256</v>
      </c>
      <c r="U6404" s="71">
        <v>44640</v>
      </c>
      <c r="V6404" s="54" t="s">
        <v>256</v>
      </c>
      <c r="W6404" t="str">
        <f t="shared" si="99"/>
        <v>Mar-22</v>
      </c>
    </row>
    <row r="6405" spans="1:23" x14ac:dyDescent="0.25">
      <c r="A6405" s="54" t="s">
        <v>317</v>
      </c>
      <c r="B6405" s="54" t="s">
        <v>428</v>
      </c>
      <c r="C6405" s="54" t="s">
        <v>263</v>
      </c>
      <c r="D6405" s="54" t="s">
        <v>429</v>
      </c>
      <c r="E6405" s="54" t="s">
        <v>22136</v>
      </c>
      <c r="F6405" s="71">
        <v>44640</v>
      </c>
      <c r="G6405" s="72">
        <v>222.7</v>
      </c>
      <c r="H6405" s="72">
        <v>18940.64</v>
      </c>
      <c r="I6405" s="54" t="s">
        <v>265</v>
      </c>
      <c r="J6405" s="54" t="s">
        <v>22130</v>
      </c>
      <c r="K6405" s="54" t="s">
        <v>22137</v>
      </c>
      <c r="L6405" s="54" t="s">
        <v>22138</v>
      </c>
      <c r="M6405" s="54" t="s">
        <v>22136</v>
      </c>
      <c r="N6405" s="54" t="s">
        <v>256</v>
      </c>
      <c r="O6405" s="54" t="s">
        <v>256</v>
      </c>
      <c r="P6405" s="54" t="s">
        <v>267</v>
      </c>
      <c r="Q6405" s="54" t="s">
        <v>256</v>
      </c>
      <c r="R6405" s="54" t="s">
        <v>431</v>
      </c>
      <c r="S6405" s="71"/>
      <c r="T6405" s="54" t="s">
        <v>256</v>
      </c>
      <c r="U6405" s="71">
        <v>44640</v>
      </c>
      <c r="V6405" s="54" t="s">
        <v>256</v>
      </c>
      <c r="W6405" t="str">
        <f t="shared" ref="W6405:W6468" si="100">TEXT(F6405,"MMM-YY")</f>
        <v>Mar-22</v>
      </c>
    </row>
    <row r="6406" spans="1:23" x14ac:dyDescent="0.25">
      <c r="A6406" s="54" t="s">
        <v>317</v>
      </c>
      <c r="B6406" s="54" t="s">
        <v>428</v>
      </c>
      <c r="C6406" s="54" t="s">
        <v>263</v>
      </c>
      <c r="D6406" s="54" t="s">
        <v>429</v>
      </c>
      <c r="E6406" s="54" t="s">
        <v>22139</v>
      </c>
      <c r="F6406" s="71">
        <v>44627</v>
      </c>
      <c r="G6406" s="72">
        <v>315.89</v>
      </c>
      <c r="H6406" s="72">
        <v>26866.44</v>
      </c>
      <c r="I6406" s="54" t="s">
        <v>265</v>
      </c>
      <c r="J6406" s="54" t="s">
        <v>22130</v>
      </c>
      <c r="K6406" s="54" t="s">
        <v>22140</v>
      </c>
      <c r="L6406" s="54" t="s">
        <v>22141</v>
      </c>
      <c r="M6406" s="54" t="s">
        <v>22139</v>
      </c>
      <c r="N6406" s="54" t="s">
        <v>256</v>
      </c>
      <c r="O6406" s="54" t="s">
        <v>256</v>
      </c>
      <c r="P6406" s="54" t="s">
        <v>264</v>
      </c>
      <c r="Q6406" s="54" t="s">
        <v>256</v>
      </c>
      <c r="R6406" s="54" t="s">
        <v>431</v>
      </c>
      <c r="S6406" s="71"/>
      <c r="T6406" s="54" t="s">
        <v>256</v>
      </c>
      <c r="U6406" s="71">
        <v>44627</v>
      </c>
      <c r="V6406" s="54" t="s">
        <v>256</v>
      </c>
      <c r="W6406" t="str">
        <f t="shared" si="100"/>
        <v>Mar-22</v>
      </c>
    </row>
    <row r="6407" spans="1:23" x14ac:dyDescent="0.25">
      <c r="A6407" s="54" t="s">
        <v>317</v>
      </c>
      <c r="B6407" s="54" t="s">
        <v>428</v>
      </c>
      <c r="C6407" s="54" t="s">
        <v>263</v>
      </c>
      <c r="D6407" s="54" t="s">
        <v>429</v>
      </c>
      <c r="E6407" s="54" t="s">
        <v>22142</v>
      </c>
      <c r="F6407" s="71">
        <v>44625</v>
      </c>
      <c r="G6407" s="72">
        <v>559.51</v>
      </c>
      <c r="H6407" s="72">
        <v>47586.33</v>
      </c>
      <c r="I6407" s="54" t="s">
        <v>265</v>
      </c>
      <c r="J6407" s="54" t="s">
        <v>22130</v>
      </c>
      <c r="K6407" s="54" t="s">
        <v>22140</v>
      </c>
      <c r="L6407" s="54" t="s">
        <v>22143</v>
      </c>
      <c r="M6407" s="54" t="s">
        <v>22142</v>
      </c>
      <c r="N6407" s="54" t="s">
        <v>256</v>
      </c>
      <c r="O6407" s="54" t="s">
        <v>256</v>
      </c>
      <c r="P6407" s="54" t="s">
        <v>264</v>
      </c>
      <c r="Q6407" s="54" t="s">
        <v>256</v>
      </c>
      <c r="R6407" s="54" t="s">
        <v>431</v>
      </c>
      <c r="S6407" s="71"/>
      <c r="T6407" s="54" t="s">
        <v>256</v>
      </c>
      <c r="U6407" s="71">
        <v>44625</v>
      </c>
      <c r="V6407" s="54" t="s">
        <v>256</v>
      </c>
      <c r="W6407" t="str">
        <f t="shared" si="100"/>
        <v>Mar-22</v>
      </c>
    </row>
    <row r="6408" spans="1:23" x14ac:dyDescent="0.25">
      <c r="A6408" s="54" t="s">
        <v>317</v>
      </c>
      <c r="B6408" s="54" t="s">
        <v>428</v>
      </c>
      <c r="C6408" s="54" t="s">
        <v>263</v>
      </c>
      <c r="D6408" s="54" t="s">
        <v>429</v>
      </c>
      <c r="E6408" s="54" t="s">
        <v>22144</v>
      </c>
      <c r="F6408" s="71">
        <v>44626</v>
      </c>
      <c r="G6408" s="72">
        <v>484.38</v>
      </c>
      <c r="H6408" s="72">
        <v>41196.519999999997</v>
      </c>
      <c r="I6408" s="54" t="s">
        <v>265</v>
      </c>
      <c r="J6408" s="54" t="s">
        <v>22130</v>
      </c>
      <c r="K6408" s="54" t="s">
        <v>22140</v>
      </c>
      <c r="L6408" s="54" t="s">
        <v>22145</v>
      </c>
      <c r="M6408" s="54" t="s">
        <v>22144</v>
      </c>
      <c r="N6408" s="54" t="s">
        <v>256</v>
      </c>
      <c r="O6408" s="54" t="s">
        <v>256</v>
      </c>
      <c r="P6408" s="54" t="s">
        <v>264</v>
      </c>
      <c r="Q6408" s="54" t="s">
        <v>256</v>
      </c>
      <c r="R6408" s="54" t="s">
        <v>431</v>
      </c>
      <c r="S6408" s="71"/>
      <c r="T6408" s="54" t="s">
        <v>256</v>
      </c>
      <c r="U6408" s="71">
        <v>44626</v>
      </c>
      <c r="V6408" s="54" t="s">
        <v>256</v>
      </c>
      <c r="W6408" t="str">
        <f t="shared" si="100"/>
        <v>Mar-22</v>
      </c>
    </row>
    <row r="6409" spans="1:23" x14ac:dyDescent="0.25">
      <c r="A6409" s="54" t="s">
        <v>317</v>
      </c>
      <c r="B6409" s="54" t="s">
        <v>428</v>
      </c>
      <c r="C6409" s="54" t="s">
        <v>263</v>
      </c>
      <c r="D6409" s="54" t="s">
        <v>429</v>
      </c>
      <c r="E6409" s="54" t="s">
        <v>22146</v>
      </c>
      <c r="F6409" s="71">
        <v>44635</v>
      </c>
      <c r="G6409" s="72">
        <v>31.6</v>
      </c>
      <c r="H6409" s="72">
        <v>2687.58</v>
      </c>
      <c r="I6409" s="54" t="s">
        <v>265</v>
      </c>
      <c r="J6409" s="54" t="s">
        <v>22130</v>
      </c>
      <c r="K6409" s="54" t="s">
        <v>22147</v>
      </c>
      <c r="L6409" s="54" t="s">
        <v>22148</v>
      </c>
      <c r="M6409" s="54" t="s">
        <v>22146</v>
      </c>
      <c r="N6409" s="54" t="s">
        <v>256</v>
      </c>
      <c r="O6409" s="54" t="s">
        <v>256</v>
      </c>
      <c r="P6409" s="54" t="s">
        <v>267</v>
      </c>
      <c r="Q6409" s="54" t="s">
        <v>256</v>
      </c>
      <c r="R6409" s="54" t="s">
        <v>431</v>
      </c>
      <c r="S6409" s="71"/>
      <c r="T6409" s="54" t="s">
        <v>256</v>
      </c>
      <c r="U6409" s="71">
        <v>44635</v>
      </c>
      <c r="V6409" s="54" t="s">
        <v>256</v>
      </c>
      <c r="W6409" t="str">
        <f t="shared" si="100"/>
        <v>Mar-22</v>
      </c>
    </row>
    <row r="6410" spans="1:23" x14ac:dyDescent="0.25">
      <c r="A6410" s="54" t="s">
        <v>317</v>
      </c>
      <c r="B6410" s="54" t="s">
        <v>428</v>
      </c>
      <c r="C6410" s="54" t="s">
        <v>263</v>
      </c>
      <c r="D6410" s="54" t="s">
        <v>429</v>
      </c>
      <c r="E6410" s="54" t="s">
        <v>22149</v>
      </c>
      <c r="F6410" s="71">
        <v>44635</v>
      </c>
      <c r="G6410" s="72">
        <v>47.4</v>
      </c>
      <c r="H6410" s="72">
        <v>4031.37</v>
      </c>
      <c r="I6410" s="54" t="s">
        <v>265</v>
      </c>
      <c r="J6410" s="54" t="s">
        <v>22130</v>
      </c>
      <c r="K6410" s="54" t="s">
        <v>22150</v>
      </c>
      <c r="L6410" s="54" t="s">
        <v>22151</v>
      </c>
      <c r="M6410" s="54" t="s">
        <v>22149</v>
      </c>
      <c r="N6410" s="54" t="s">
        <v>256</v>
      </c>
      <c r="O6410" s="54" t="s">
        <v>256</v>
      </c>
      <c r="P6410" s="54" t="s">
        <v>267</v>
      </c>
      <c r="Q6410" s="54" t="s">
        <v>256</v>
      </c>
      <c r="R6410" s="54" t="s">
        <v>431</v>
      </c>
      <c r="S6410" s="71"/>
      <c r="T6410" s="54" t="s">
        <v>256</v>
      </c>
      <c r="U6410" s="71">
        <v>44635</v>
      </c>
      <c r="V6410" s="54" t="s">
        <v>256</v>
      </c>
      <c r="W6410" t="str">
        <f t="shared" si="100"/>
        <v>Mar-22</v>
      </c>
    </row>
    <row r="6411" spans="1:23" x14ac:dyDescent="0.25">
      <c r="A6411" s="54" t="s">
        <v>317</v>
      </c>
      <c r="B6411" s="54" t="s">
        <v>428</v>
      </c>
      <c r="C6411" s="54" t="s">
        <v>263</v>
      </c>
      <c r="D6411" s="54" t="s">
        <v>429</v>
      </c>
      <c r="E6411" s="54" t="s">
        <v>22152</v>
      </c>
      <c r="F6411" s="71">
        <v>44626</v>
      </c>
      <c r="G6411" s="72">
        <v>16.11</v>
      </c>
      <c r="H6411" s="72">
        <v>1370.16</v>
      </c>
      <c r="I6411" s="54" t="s">
        <v>265</v>
      </c>
      <c r="J6411" s="54" t="s">
        <v>22130</v>
      </c>
      <c r="K6411" s="54" t="s">
        <v>21174</v>
      </c>
      <c r="L6411" s="54" t="s">
        <v>22153</v>
      </c>
      <c r="M6411" s="54" t="s">
        <v>22152</v>
      </c>
      <c r="N6411" s="54" t="s">
        <v>256</v>
      </c>
      <c r="O6411" s="54" t="s">
        <v>256</v>
      </c>
      <c r="P6411" s="54" t="s">
        <v>444</v>
      </c>
      <c r="Q6411" s="54" t="s">
        <v>256</v>
      </c>
      <c r="R6411" s="54" t="s">
        <v>431</v>
      </c>
      <c r="S6411" s="71"/>
      <c r="T6411" s="54" t="s">
        <v>256</v>
      </c>
      <c r="U6411" s="71">
        <v>44626</v>
      </c>
      <c r="V6411" s="54" t="s">
        <v>256</v>
      </c>
      <c r="W6411" t="str">
        <f t="shared" si="100"/>
        <v>Mar-22</v>
      </c>
    </row>
    <row r="6412" spans="1:23" x14ac:dyDescent="0.25">
      <c r="A6412" s="54" t="s">
        <v>317</v>
      </c>
      <c r="B6412" s="54" t="s">
        <v>428</v>
      </c>
      <c r="C6412" s="54" t="s">
        <v>263</v>
      </c>
      <c r="D6412" s="54" t="s">
        <v>429</v>
      </c>
      <c r="E6412" s="54" t="s">
        <v>22154</v>
      </c>
      <c r="F6412" s="71">
        <v>44650</v>
      </c>
      <c r="G6412" s="72">
        <v>906.75</v>
      </c>
      <c r="H6412" s="72">
        <v>77119.09</v>
      </c>
      <c r="I6412" s="54" t="s">
        <v>265</v>
      </c>
      <c r="J6412" s="54" t="s">
        <v>22130</v>
      </c>
      <c r="K6412" s="54" t="s">
        <v>22155</v>
      </c>
      <c r="L6412" s="54" t="s">
        <v>22156</v>
      </c>
      <c r="M6412" s="54" t="s">
        <v>22154</v>
      </c>
      <c r="N6412" s="54" t="s">
        <v>256</v>
      </c>
      <c r="O6412" s="54" t="s">
        <v>256</v>
      </c>
      <c r="P6412" s="54" t="s">
        <v>267</v>
      </c>
      <c r="Q6412" s="54" t="s">
        <v>256</v>
      </c>
      <c r="R6412" s="54" t="s">
        <v>431</v>
      </c>
      <c r="S6412" s="71"/>
      <c r="T6412" s="54" t="s">
        <v>256</v>
      </c>
      <c r="U6412" s="71">
        <v>44650</v>
      </c>
      <c r="V6412" s="54" t="s">
        <v>256</v>
      </c>
      <c r="W6412" t="str">
        <f t="shared" si="100"/>
        <v>Mar-22</v>
      </c>
    </row>
    <row r="6413" spans="1:23" x14ac:dyDescent="0.25">
      <c r="A6413" s="54" t="s">
        <v>317</v>
      </c>
      <c r="B6413" s="54" t="s">
        <v>428</v>
      </c>
      <c r="C6413" s="54" t="s">
        <v>263</v>
      </c>
      <c r="D6413" s="54" t="s">
        <v>429</v>
      </c>
      <c r="E6413" s="54" t="s">
        <v>22157</v>
      </c>
      <c r="F6413" s="71">
        <v>44651</v>
      </c>
      <c r="G6413" s="72">
        <v>580.04</v>
      </c>
      <c r="H6413" s="72">
        <v>49332.4</v>
      </c>
      <c r="I6413" s="54" t="s">
        <v>265</v>
      </c>
      <c r="J6413" s="54" t="s">
        <v>22130</v>
      </c>
      <c r="K6413" s="54" t="s">
        <v>22158</v>
      </c>
      <c r="L6413" s="54" t="s">
        <v>22159</v>
      </c>
      <c r="M6413" s="54" t="s">
        <v>22157</v>
      </c>
      <c r="N6413" s="54" t="s">
        <v>256</v>
      </c>
      <c r="O6413" s="54" t="s">
        <v>256</v>
      </c>
      <c r="P6413" s="54" t="s">
        <v>267</v>
      </c>
      <c r="Q6413" s="54" t="s">
        <v>256</v>
      </c>
      <c r="R6413" s="54" t="s">
        <v>431</v>
      </c>
      <c r="S6413" s="71"/>
      <c r="T6413" s="54" t="s">
        <v>256</v>
      </c>
      <c r="U6413" s="71">
        <v>44651</v>
      </c>
      <c r="V6413" s="54" t="s">
        <v>256</v>
      </c>
      <c r="W6413" t="str">
        <f t="shared" si="100"/>
        <v>Mar-22</v>
      </c>
    </row>
    <row r="6414" spans="1:23" x14ac:dyDescent="0.25">
      <c r="A6414" s="54" t="s">
        <v>318</v>
      </c>
      <c r="B6414" s="54" t="s">
        <v>428</v>
      </c>
      <c r="C6414" s="54" t="s">
        <v>263</v>
      </c>
      <c r="D6414" s="54" t="s">
        <v>429</v>
      </c>
      <c r="E6414" s="54" t="s">
        <v>22160</v>
      </c>
      <c r="F6414" s="71">
        <v>44623</v>
      </c>
      <c r="G6414" s="72">
        <v>5864.2</v>
      </c>
      <c r="H6414" s="72">
        <v>498750.21</v>
      </c>
      <c r="I6414" s="54" t="s">
        <v>265</v>
      </c>
      <c r="J6414" s="54" t="s">
        <v>22161</v>
      </c>
      <c r="K6414" s="54" t="s">
        <v>22162</v>
      </c>
      <c r="L6414" s="54" t="s">
        <v>22163</v>
      </c>
      <c r="M6414" s="54" t="s">
        <v>22160</v>
      </c>
      <c r="N6414" s="54" t="s">
        <v>256</v>
      </c>
      <c r="O6414" s="54" t="s">
        <v>256</v>
      </c>
      <c r="P6414" s="54" t="s">
        <v>434</v>
      </c>
      <c r="Q6414" s="54" t="s">
        <v>256</v>
      </c>
      <c r="R6414" s="54" t="s">
        <v>431</v>
      </c>
      <c r="S6414" s="71"/>
      <c r="T6414" s="54" t="s">
        <v>256</v>
      </c>
      <c r="U6414" s="71">
        <v>44623</v>
      </c>
      <c r="V6414" s="54" t="s">
        <v>256</v>
      </c>
      <c r="W6414" t="str">
        <f t="shared" si="100"/>
        <v>Mar-22</v>
      </c>
    </row>
    <row r="6415" spans="1:23" x14ac:dyDescent="0.25">
      <c r="A6415" s="54" t="s">
        <v>318</v>
      </c>
      <c r="B6415" s="54" t="s">
        <v>428</v>
      </c>
      <c r="C6415" s="54" t="s">
        <v>263</v>
      </c>
      <c r="D6415" s="54" t="s">
        <v>429</v>
      </c>
      <c r="E6415" s="54" t="s">
        <v>22164</v>
      </c>
      <c r="F6415" s="71">
        <v>44623</v>
      </c>
      <c r="G6415" s="72">
        <v>6125.13</v>
      </c>
      <c r="H6415" s="72">
        <v>520942.31</v>
      </c>
      <c r="I6415" s="54" t="s">
        <v>265</v>
      </c>
      <c r="J6415" s="54" t="s">
        <v>22161</v>
      </c>
      <c r="K6415" s="54" t="s">
        <v>22162</v>
      </c>
      <c r="L6415" s="54" t="s">
        <v>22165</v>
      </c>
      <c r="M6415" s="54" t="s">
        <v>22164</v>
      </c>
      <c r="N6415" s="54" t="s">
        <v>256</v>
      </c>
      <c r="O6415" s="54" t="s">
        <v>256</v>
      </c>
      <c r="P6415" s="54" t="s">
        <v>434</v>
      </c>
      <c r="Q6415" s="54" t="s">
        <v>256</v>
      </c>
      <c r="R6415" s="54" t="s">
        <v>431</v>
      </c>
      <c r="S6415" s="71"/>
      <c r="T6415" s="54" t="s">
        <v>256</v>
      </c>
      <c r="U6415" s="71">
        <v>44623</v>
      </c>
      <c r="V6415" s="54" t="s">
        <v>256</v>
      </c>
      <c r="W6415" t="str">
        <f t="shared" si="100"/>
        <v>Mar-22</v>
      </c>
    </row>
    <row r="6416" spans="1:23" x14ac:dyDescent="0.25">
      <c r="A6416" s="54" t="s">
        <v>318</v>
      </c>
      <c r="B6416" s="54" t="s">
        <v>428</v>
      </c>
      <c r="C6416" s="54" t="s">
        <v>263</v>
      </c>
      <c r="D6416" s="54" t="s">
        <v>429</v>
      </c>
      <c r="E6416" s="54" t="s">
        <v>22166</v>
      </c>
      <c r="F6416" s="71">
        <v>44648</v>
      </c>
      <c r="G6416" s="72">
        <v>20373.73</v>
      </c>
      <c r="H6416" s="72">
        <v>1732785.74</v>
      </c>
      <c r="I6416" s="54" t="s">
        <v>265</v>
      </c>
      <c r="J6416" s="54" t="s">
        <v>22167</v>
      </c>
      <c r="K6416" s="54" t="s">
        <v>22168</v>
      </c>
      <c r="L6416" s="54" t="s">
        <v>22169</v>
      </c>
      <c r="M6416" s="54" t="s">
        <v>22166</v>
      </c>
      <c r="N6416" s="54" t="s">
        <v>256</v>
      </c>
      <c r="O6416" s="54" t="s">
        <v>256</v>
      </c>
      <c r="P6416" s="54" t="s">
        <v>457</v>
      </c>
      <c r="Q6416" s="54" t="s">
        <v>256</v>
      </c>
      <c r="R6416" s="54" t="s">
        <v>431</v>
      </c>
      <c r="S6416" s="71"/>
      <c r="T6416" s="54" t="s">
        <v>256</v>
      </c>
      <c r="U6416" s="71">
        <v>44648</v>
      </c>
      <c r="V6416" s="54" t="s">
        <v>256</v>
      </c>
      <c r="W6416" t="str">
        <f t="shared" si="100"/>
        <v>Mar-22</v>
      </c>
    </row>
    <row r="6417" spans="1:23" x14ac:dyDescent="0.25">
      <c r="A6417" s="54" t="s">
        <v>318</v>
      </c>
      <c r="B6417" s="54" t="s">
        <v>428</v>
      </c>
      <c r="C6417" s="54" t="s">
        <v>263</v>
      </c>
      <c r="D6417" s="54" t="s">
        <v>429</v>
      </c>
      <c r="E6417" s="54" t="s">
        <v>22170</v>
      </c>
      <c r="F6417" s="71">
        <v>44649</v>
      </c>
      <c r="G6417" s="72">
        <v>1359.03</v>
      </c>
      <c r="H6417" s="72">
        <v>115585.5</v>
      </c>
      <c r="I6417" s="54" t="s">
        <v>265</v>
      </c>
      <c r="J6417" s="54" t="s">
        <v>22167</v>
      </c>
      <c r="K6417" s="54" t="s">
        <v>22171</v>
      </c>
      <c r="L6417" s="54" t="s">
        <v>22172</v>
      </c>
      <c r="M6417" s="54" t="s">
        <v>22170</v>
      </c>
      <c r="N6417" s="54" t="s">
        <v>256</v>
      </c>
      <c r="O6417" s="54" t="s">
        <v>256</v>
      </c>
      <c r="P6417" s="54" t="s">
        <v>271</v>
      </c>
      <c r="Q6417" s="54" t="s">
        <v>256</v>
      </c>
      <c r="R6417" s="54" t="s">
        <v>431</v>
      </c>
      <c r="S6417" s="71"/>
      <c r="T6417" s="54" t="s">
        <v>256</v>
      </c>
      <c r="U6417" s="71">
        <v>44649</v>
      </c>
      <c r="V6417" s="54" t="s">
        <v>443</v>
      </c>
      <c r="W6417" t="str">
        <f t="shared" si="100"/>
        <v>Mar-22</v>
      </c>
    </row>
    <row r="6418" spans="1:23" x14ac:dyDescent="0.25">
      <c r="A6418" s="54" t="s">
        <v>317</v>
      </c>
      <c r="B6418" s="54" t="s">
        <v>428</v>
      </c>
      <c r="C6418" s="54" t="s">
        <v>263</v>
      </c>
      <c r="D6418" s="54" t="s">
        <v>429</v>
      </c>
      <c r="E6418" s="54" t="s">
        <v>22173</v>
      </c>
      <c r="F6418" s="71">
        <v>44640</v>
      </c>
      <c r="G6418" s="72">
        <v>427.37</v>
      </c>
      <c r="H6418" s="72">
        <v>36347.82</v>
      </c>
      <c r="I6418" s="54" t="s">
        <v>265</v>
      </c>
      <c r="J6418" s="54" t="s">
        <v>22167</v>
      </c>
      <c r="K6418" s="54" t="s">
        <v>22174</v>
      </c>
      <c r="L6418" s="54" t="s">
        <v>22175</v>
      </c>
      <c r="M6418" s="54" t="s">
        <v>22173</v>
      </c>
      <c r="N6418" s="54" t="s">
        <v>256</v>
      </c>
      <c r="O6418" s="54" t="s">
        <v>256</v>
      </c>
      <c r="P6418" s="54" t="s">
        <v>267</v>
      </c>
      <c r="Q6418" s="54" t="s">
        <v>256</v>
      </c>
      <c r="R6418" s="54" t="s">
        <v>431</v>
      </c>
      <c r="S6418" s="71"/>
      <c r="T6418" s="54" t="s">
        <v>256</v>
      </c>
      <c r="U6418" s="71">
        <v>44640</v>
      </c>
      <c r="V6418" s="54" t="s">
        <v>256</v>
      </c>
      <c r="W6418" t="str">
        <f t="shared" si="100"/>
        <v>Mar-22</v>
      </c>
    </row>
    <row r="6419" spans="1:23" x14ac:dyDescent="0.25">
      <c r="A6419" s="54" t="s">
        <v>317</v>
      </c>
      <c r="B6419" s="54" t="s">
        <v>428</v>
      </c>
      <c r="C6419" s="54" t="s">
        <v>263</v>
      </c>
      <c r="D6419" s="54" t="s">
        <v>429</v>
      </c>
      <c r="E6419" s="54" t="s">
        <v>22176</v>
      </c>
      <c r="F6419" s="71">
        <v>44640</v>
      </c>
      <c r="G6419" s="72">
        <v>563.67999999999995</v>
      </c>
      <c r="H6419" s="72">
        <v>47940.98</v>
      </c>
      <c r="I6419" s="54" t="s">
        <v>265</v>
      </c>
      <c r="J6419" s="54" t="s">
        <v>22167</v>
      </c>
      <c r="K6419" s="54" t="s">
        <v>22177</v>
      </c>
      <c r="L6419" s="54" t="s">
        <v>22178</v>
      </c>
      <c r="M6419" s="54" t="s">
        <v>22176</v>
      </c>
      <c r="N6419" s="54" t="s">
        <v>256</v>
      </c>
      <c r="O6419" s="54" t="s">
        <v>256</v>
      </c>
      <c r="P6419" s="54" t="s">
        <v>267</v>
      </c>
      <c r="Q6419" s="54" t="s">
        <v>256</v>
      </c>
      <c r="R6419" s="54" t="s">
        <v>431</v>
      </c>
      <c r="S6419" s="71"/>
      <c r="T6419" s="54" t="s">
        <v>256</v>
      </c>
      <c r="U6419" s="71">
        <v>44640</v>
      </c>
      <c r="V6419" s="54" t="s">
        <v>256</v>
      </c>
      <c r="W6419" t="str">
        <f t="shared" si="100"/>
        <v>Mar-22</v>
      </c>
    </row>
    <row r="6420" spans="1:23" x14ac:dyDescent="0.25">
      <c r="A6420" s="54" t="s">
        <v>317</v>
      </c>
      <c r="B6420" s="54" t="s">
        <v>428</v>
      </c>
      <c r="C6420" s="54" t="s">
        <v>263</v>
      </c>
      <c r="D6420" s="54" t="s">
        <v>429</v>
      </c>
      <c r="E6420" s="54" t="s">
        <v>22179</v>
      </c>
      <c r="F6420" s="71">
        <v>44642</v>
      </c>
      <c r="G6420" s="72">
        <v>335.66</v>
      </c>
      <c r="H6420" s="72">
        <v>28547.88</v>
      </c>
      <c r="I6420" s="54" t="s">
        <v>265</v>
      </c>
      <c r="J6420" s="54" t="s">
        <v>22167</v>
      </c>
      <c r="K6420" s="54" t="s">
        <v>22180</v>
      </c>
      <c r="L6420" s="54" t="s">
        <v>22181</v>
      </c>
      <c r="M6420" s="54" t="s">
        <v>22179</v>
      </c>
      <c r="N6420" s="54" t="s">
        <v>256</v>
      </c>
      <c r="O6420" s="54" t="s">
        <v>256</v>
      </c>
      <c r="P6420" s="54" t="s">
        <v>289</v>
      </c>
      <c r="Q6420" s="54" t="s">
        <v>256</v>
      </c>
      <c r="R6420" s="54" t="s">
        <v>431</v>
      </c>
      <c r="S6420" s="71"/>
      <c r="T6420" s="54" t="s">
        <v>256</v>
      </c>
      <c r="U6420" s="71">
        <v>44642</v>
      </c>
      <c r="V6420" s="54" t="s">
        <v>256</v>
      </c>
      <c r="W6420" t="str">
        <f t="shared" si="100"/>
        <v>Mar-22</v>
      </c>
    </row>
    <row r="6421" spans="1:23" x14ac:dyDescent="0.25">
      <c r="A6421" s="54" t="s">
        <v>317</v>
      </c>
      <c r="B6421" s="54" t="s">
        <v>428</v>
      </c>
      <c r="C6421" s="54" t="s">
        <v>263</v>
      </c>
      <c r="D6421" s="54" t="s">
        <v>429</v>
      </c>
      <c r="E6421" s="54" t="s">
        <v>22182</v>
      </c>
      <c r="F6421" s="71">
        <v>44636</v>
      </c>
      <c r="G6421" s="72">
        <v>2155.33</v>
      </c>
      <c r="H6421" s="72">
        <v>183310.82</v>
      </c>
      <c r="I6421" s="54" t="s">
        <v>265</v>
      </c>
      <c r="J6421" s="54" t="s">
        <v>22167</v>
      </c>
      <c r="K6421" s="54" t="s">
        <v>22183</v>
      </c>
      <c r="L6421" s="54" t="s">
        <v>22184</v>
      </c>
      <c r="M6421" s="54" t="s">
        <v>22182</v>
      </c>
      <c r="N6421" s="54" t="s">
        <v>256</v>
      </c>
      <c r="O6421" s="54" t="s">
        <v>256</v>
      </c>
      <c r="P6421" s="54" t="s">
        <v>444</v>
      </c>
      <c r="Q6421" s="54" t="s">
        <v>256</v>
      </c>
      <c r="R6421" s="54" t="s">
        <v>431</v>
      </c>
      <c r="S6421" s="71"/>
      <c r="T6421" s="54" t="s">
        <v>256</v>
      </c>
      <c r="U6421" s="71">
        <v>44636</v>
      </c>
      <c r="V6421" s="54" t="s">
        <v>256</v>
      </c>
      <c r="W6421" t="str">
        <f t="shared" si="100"/>
        <v>Mar-22</v>
      </c>
    </row>
    <row r="6422" spans="1:23" x14ac:dyDescent="0.25">
      <c r="A6422" s="54" t="s">
        <v>317</v>
      </c>
      <c r="B6422" s="54" t="s">
        <v>428</v>
      </c>
      <c r="C6422" s="54" t="s">
        <v>263</v>
      </c>
      <c r="D6422" s="54" t="s">
        <v>429</v>
      </c>
      <c r="E6422" s="54" t="s">
        <v>22185</v>
      </c>
      <c r="F6422" s="71">
        <v>44647</v>
      </c>
      <c r="G6422" s="72">
        <v>934.33</v>
      </c>
      <c r="H6422" s="72">
        <v>79464.77</v>
      </c>
      <c r="I6422" s="54" t="s">
        <v>265</v>
      </c>
      <c r="J6422" s="54" t="s">
        <v>22167</v>
      </c>
      <c r="K6422" s="54" t="s">
        <v>22186</v>
      </c>
      <c r="L6422" s="54" t="s">
        <v>22187</v>
      </c>
      <c r="M6422" s="54" t="s">
        <v>22185</v>
      </c>
      <c r="N6422" s="54" t="s">
        <v>256</v>
      </c>
      <c r="O6422" s="54" t="s">
        <v>256</v>
      </c>
      <c r="P6422" s="54" t="s">
        <v>289</v>
      </c>
      <c r="Q6422" s="54" t="s">
        <v>256</v>
      </c>
      <c r="R6422" s="54" t="s">
        <v>431</v>
      </c>
      <c r="S6422" s="71"/>
      <c r="T6422" s="54" t="s">
        <v>256</v>
      </c>
      <c r="U6422" s="71">
        <v>44647</v>
      </c>
      <c r="V6422" s="54" t="s">
        <v>256</v>
      </c>
      <c r="W6422" t="str">
        <f t="shared" si="100"/>
        <v>Mar-22</v>
      </c>
    </row>
    <row r="6423" spans="1:23" x14ac:dyDescent="0.25">
      <c r="A6423" s="54" t="s">
        <v>317</v>
      </c>
      <c r="B6423" s="54" t="s">
        <v>428</v>
      </c>
      <c r="C6423" s="54" t="s">
        <v>263</v>
      </c>
      <c r="D6423" s="54" t="s">
        <v>429</v>
      </c>
      <c r="E6423" s="54" t="s">
        <v>22188</v>
      </c>
      <c r="F6423" s="71">
        <v>44647</v>
      </c>
      <c r="G6423" s="72">
        <v>4148.8900000000003</v>
      </c>
      <c r="H6423" s="72">
        <v>352863.09</v>
      </c>
      <c r="I6423" s="54" t="s">
        <v>265</v>
      </c>
      <c r="J6423" s="54" t="s">
        <v>22167</v>
      </c>
      <c r="K6423" s="54" t="s">
        <v>22189</v>
      </c>
      <c r="L6423" s="54" t="s">
        <v>22190</v>
      </c>
      <c r="M6423" s="54" t="s">
        <v>22188</v>
      </c>
      <c r="N6423" s="54" t="s">
        <v>256</v>
      </c>
      <c r="O6423" s="54" t="s">
        <v>256</v>
      </c>
      <c r="P6423" s="54" t="s">
        <v>289</v>
      </c>
      <c r="Q6423" s="54" t="s">
        <v>256</v>
      </c>
      <c r="R6423" s="54" t="s">
        <v>431</v>
      </c>
      <c r="S6423" s="71"/>
      <c r="T6423" s="54" t="s">
        <v>256</v>
      </c>
      <c r="U6423" s="71">
        <v>44647</v>
      </c>
      <c r="V6423" s="54" t="s">
        <v>256</v>
      </c>
      <c r="W6423" t="str">
        <f t="shared" si="100"/>
        <v>Mar-22</v>
      </c>
    </row>
    <row r="6424" spans="1:23" x14ac:dyDescent="0.25">
      <c r="A6424" s="54" t="s">
        <v>317</v>
      </c>
      <c r="B6424" s="54" t="s">
        <v>428</v>
      </c>
      <c r="C6424" s="54" t="s">
        <v>263</v>
      </c>
      <c r="D6424" s="54" t="s">
        <v>429</v>
      </c>
      <c r="E6424" s="54" t="s">
        <v>22191</v>
      </c>
      <c r="F6424" s="71">
        <v>44635</v>
      </c>
      <c r="G6424" s="72">
        <v>220.85</v>
      </c>
      <c r="H6424" s="72">
        <v>18783.29</v>
      </c>
      <c r="I6424" s="54" t="s">
        <v>265</v>
      </c>
      <c r="J6424" s="54" t="s">
        <v>22167</v>
      </c>
      <c r="K6424" s="54" t="s">
        <v>22192</v>
      </c>
      <c r="L6424" s="54" t="s">
        <v>22193</v>
      </c>
      <c r="M6424" s="54" t="s">
        <v>22191</v>
      </c>
      <c r="N6424" s="54" t="s">
        <v>256</v>
      </c>
      <c r="O6424" s="54" t="s">
        <v>256</v>
      </c>
      <c r="P6424" s="54" t="s">
        <v>267</v>
      </c>
      <c r="Q6424" s="54" t="s">
        <v>256</v>
      </c>
      <c r="R6424" s="54" t="s">
        <v>431</v>
      </c>
      <c r="S6424" s="71"/>
      <c r="T6424" s="54" t="s">
        <v>256</v>
      </c>
      <c r="U6424" s="71">
        <v>44635</v>
      </c>
      <c r="V6424" s="54" t="s">
        <v>256</v>
      </c>
      <c r="W6424" t="str">
        <f t="shared" si="100"/>
        <v>Mar-22</v>
      </c>
    </row>
    <row r="6425" spans="1:23" x14ac:dyDescent="0.25">
      <c r="A6425" s="54" t="s">
        <v>317</v>
      </c>
      <c r="B6425" s="54" t="s">
        <v>428</v>
      </c>
      <c r="C6425" s="54" t="s">
        <v>263</v>
      </c>
      <c r="D6425" s="54" t="s">
        <v>429</v>
      </c>
      <c r="E6425" s="54" t="s">
        <v>22194</v>
      </c>
      <c r="F6425" s="71">
        <v>44635</v>
      </c>
      <c r="G6425" s="72">
        <v>231.8</v>
      </c>
      <c r="H6425" s="72">
        <v>19714.59</v>
      </c>
      <c r="I6425" s="54" t="s">
        <v>265</v>
      </c>
      <c r="J6425" s="54" t="s">
        <v>22167</v>
      </c>
      <c r="K6425" s="54" t="s">
        <v>22195</v>
      </c>
      <c r="L6425" s="54" t="s">
        <v>22196</v>
      </c>
      <c r="M6425" s="54" t="s">
        <v>22194</v>
      </c>
      <c r="N6425" s="54" t="s">
        <v>256</v>
      </c>
      <c r="O6425" s="54" t="s">
        <v>256</v>
      </c>
      <c r="P6425" s="54" t="s">
        <v>267</v>
      </c>
      <c r="Q6425" s="54" t="s">
        <v>256</v>
      </c>
      <c r="R6425" s="54" t="s">
        <v>431</v>
      </c>
      <c r="S6425" s="71"/>
      <c r="T6425" s="54" t="s">
        <v>256</v>
      </c>
      <c r="U6425" s="71">
        <v>44635</v>
      </c>
      <c r="V6425" s="54" t="s">
        <v>256</v>
      </c>
      <c r="W6425" t="str">
        <f t="shared" si="100"/>
        <v>Mar-22</v>
      </c>
    </row>
    <row r="6426" spans="1:23" x14ac:dyDescent="0.25">
      <c r="A6426" s="54" t="s">
        <v>317</v>
      </c>
      <c r="B6426" s="54" t="s">
        <v>428</v>
      </c>
      <c r="C6426" s="54" t="s">
        <v>263</v>
      </c>
      <c r="D6426" s="54" t="s">
        <v>429</v>
      </c>
      <c r="E6426" s="54" t="s">
        <v>22197</v>
      </c>
      <c r="F6426" s="71">
        <v>44635</v>
      </c>
      <c r="G6426" s="72">
        <v>152.22</v>
      </c>
      <c r="H6426" s="72">
        <v>12946.31</v>
      </c>
      <c r="I6426" s="54" t="s">
        <v>265</v>
      </c>
      <c r="J6426" s="54" t="s">
        <v>22167</v>
      </c>
      <c r="K6426" s="54" t="s">
        <v>22198</v>
      </c>
      <c r="L6426" s="54" t="s">
        <v>22199</v>
      </c>
      <c r="M6426" s="54" t="s">
        <v>22197</v>
      </c>
      <c r="N6426" s="54" t="s">
        <v>256</v>
      </c>
      <c r="O6426" s="54" t="s">
        <v>256</v>
      </c>
      <c r="P6426" s="54" t="s">
        <v>267</v>
      </c>
      <c r="Q6426" s="54" t="s">
        <v>256</v>
      </c>
      <c r="R6426" s="54" t="s">
        <v>431</v>
      </c>
      <c r="S6426" s="71"/>
      <c r="T6426" s="54" t="s">
        <v>256</v>
      </c>
      <c r="U6426" s="71">
        <v>44635</v>
      </c>
      <c r="V6426" s="54" t="s">
        <v>256</v>
      </c>
      <c r="W6426" t="str">
        <f t="shared" si="100"/>
        <v>Mar-22</v>
      </c>
    </row>
    <row r="6427" spans="1:23" x14ac:dyDescent="0.25">
      <c r="A6427" s="54" t="s">
        <v>317</v>
      </c>
      <c r="B6427" s="54" t="s">
        <v>428</v>
      </c>
      <c r="C6427" s="54" t="s">
        <v>263</v>
      </c>
      <c r="D6427" s="54" t="s">
        <v>429</v>
      </c>
      <c r="E6427" s="54" t="s">
        <v>22200</v>
      </c>
      <c r="F6427" s="71">
        <v>44635</v>
      </c>
      <c r="G6427" s="72">
        <v>502.36</v>
      </c>
      <c r="H6427" s="72">
        <v>42725.72</v>
      </c>
      <c r="I6427" s="54" t="s">
        <v>265</v>
      </c>
      <c r="J6427" s="54" t="s">
        <v>22167</v>
      </c>
      <c r="K6427" s="54" t="s">
        <v>22201</v>
      </c>
      <c r="L6427" s="54" t="s">
        <v>22202</v>
      </c>
      <c r="M6427" s="54" t="s">
        <v>22200</v>
      </c>
      <c r="N6427" s="54" t="s">
        <v>256</v>
      </c>
      <c r="O6427" s="54" t="s">
        <v>256</v>
      </c>
      <c r="P6427" s="54" t="s">
        <v>267</v>
      </c>
      <c r="Q6427" s="54" t="s">
        <v>256</v>
      </c>
      <c r="R6427" s="54" t="s">
        <v>431</v>
      </c>
      <c r="S6427" s="71"/>
      <c r="T6427" s="54" t="s">
        <v>256</v>
      </c>
      <c r="U6427" s="71">
        <v>44635</v>
      </c>
      <c r="V6427" s="54" t="s">
        <v>256</v>
      </c>
      <c r="W6427" t="str">
        <f t="shared" si="100"/>
        <v>Mar-22</v>
      </c>
    </row>
    <row r="6428" spans="1:23" x14ac:dyDescent="0.25">
      <c r="A6428" s="54" t="s">
        <v>317</v>
      </c>
      <c r="B6428" s="54" t="s">
        <v>428</v>
      </c>
      <c r="C6428" s="54" t="s">
        <v>263</v>
      </c>
      <c r="D6428" s="54" t="s">
        <v>429</v>
      </c>
      <c r="E6428" s="54" t="s">
        <v>22203</v>
      </c>
      <c r="F6428" s="71">
        <v>44635</v>
      </c>
      <c r="G6428" s="72">
        <v>370.51</v>
      </c>
      <c r="H6428" s="72">
        <v>31511.88</v>
      </c>
      <c r="I6428" s="54" t="s">
        <v>265</v>
      </c>
      <c r="J6428" s="54" t="s">
        <v>22167</v>
      </c>
      <c r="K6428" s="54" t="s">
        <v>22204</v>
      </c>
      <c r="L6428" s="54" t="s">
        <v>22205</v>
      </c>
      <c r="M6428" s="54" t="s">
        <v>22203</v>
      </c>
      <c r="N6428" s="54" t="s">
        <v>256</v>
      </c>
      <c r="O6428" s="54" t="s">
        <v>256</v>
      </c>
      <c r="P6428" s="54" t="s">
        <v>267</v>
      </c>
      <c r="Q6428" s="54" t="s">
        <v>256</v>
      </c>
      <c r="R6428" s="54" t="s">
        <v>431</v>
      </c>
      <c r="S6428" s="71"/>
      <c r="T6428" s="54" t="s">
        <v>256</v>
      </c>
      <c r="U6428" s="71">
        <v>44635</v>
      </c>
      <c r="V6428" s="54" t="s">
        <v>256</v>
      </c>
      <c r="W6428" t="str">
        <f t="shared" si="100"/>
        <v>Mar-22</v>
      </c>
    </row>
    <row r="6429" spans="1:23" x14ac:dyDescent="0.25">
      <c r="A6429" s="54" t="s">
        <v>317</v>
      </c>
      <c r="B6429" s="54" t="s">
        <v>428</v>
      </c>
      <c r="C6429" s="54" t="s">
        <v>263</v>
      </c>
      <c r="D6429" s="54" t="s">
        <v>429</v>
      </c>
      <c r="E6429" s="54" t="s">
        <v>22206</v>
      </c>
      <c r="F6429" s="71">
        <v>44635</v>
      </c>
      <c r="G6429" s="72">
        <v>1166.3900000000001</v>
      </c>
      <c r="H6429" s="72">
        <v>99201.47</v>
      </c>
      <c r="I6429" s="54" t="s">
        <v>265</v>
      </c>
      <c r="J6429" s="54" t="s">
        <v>22167</v>
      </c>
      <c r="K6429" s="54" t="s">
        <v>22207</v>
      </c>
      <c r="L6429" s="54" t="s">
        <v>22208</v>
      </c>
      <c r="M6429" s="54" t="s">
        <v>22206</v>
      </c>
      <c r="N6429" s="54" t="s">
        <v>256</v>
      </c>
      <c r="O6429" s="54" t="s">
        <v>256</v>
      </c>
      <c r="P6429" s="54" t="s">
        <v>267</v>
      </c>
      <c r="Q6429" s="54" t="s">
        <v>256</v>
      </c>
      <c r="R6429" s="54" t="s">
        <v>431</v>
      </c>
      <c r="S6429" s="71"/>
      <c r="T6429" s="54" t="s">
        <v>256</v>
      </c>
      <c r="U6429" s="71">
        <v>44635</v>
      </c>
      <c r="V6429" s="54" t="s">
        <v>256</v>
      </c>
      <c r="W6429" t="str">
        <f t="shared" si="100"/>
        <v>Mar-22</v>
      </c>
    </row>
    <row r="6430" spans="1:23" x14ac:dyDescent="0.25">
      <c r="A6430" s="54" t="s">
        <v>317</v>
      </c>
      <c r="B6430" s="54" t="s">
        <v>428</v>
      </c>
      <c r="C6430" s="54" t="s">
        <v>263</v>
      </c>
      <c r="D6430" s="54" t="s">
        <v>429</v>
      </c>
      <c r="E6430" s="54" t="s">
        <v>22209</v>
      </c>
      <c r="F6430" s="71">
        <v>44642</v>
      </c>
      <c r="G6430" s="72">
        <v>446.76</v>
      </c>
      <c r="H6430" s="72">
        <v>37996.94</v>
      </c>
      <c r="I6430" s="54" t="s">
        <v>265</v>
      </c>
      <c r="J6430" s="54" t="s">
        <v>22167</v>
      </c>
      <c r="K6430" s="54" t="s">
        <v>22210</v>
      </c>
      <c r="L6430" s="54" t="s">
        <v>22211</v>
      </c>
      <c r="M6430" s="54" t="s">
        <v>22209</v>
      </c>
      <c r="N6430" s="54" t="s">
        <v>256</v>
      </c>
      <c r="O6430" s="54" t="s">
        <v>256</v>
      </c>
      <c r="P6430" s="54" t="s">
        <v>267</v>
      </c>
      <c r="Q6430" s="54" t="s">
        <v>256</v>
      </c>
      <c r="R6430" s="54" t="s">
        <v>431</v>
      </c>
      <c r="S6430" s="71"/>
      <c r="T6430" s="54" t="s">
        <v>256</v>
      </c>
      <c r="U6430" s="71">
        <v>44642</v>
      </c>
      <c r="V6430" s="54" t="s">
        <v>256</v>
      </c>
      <c r="W6430" t="str">
        <f t="shared" si="100"/>
        <v>Mar-22</v>
      </c>
    </row>
    <row r="6431" spans="1:23" x14ac:dyDescent="0.25">
      <c r="A6431" s="54" t="s">
        <v>317</v>
      </c>
      <c r="B6431" s="54" t="s">
        <v>428</v>
      </c>
      <c r="C6431" s="54" t="s">
        <v>263</v>
      </c>
      <c r="D6431" s="54" t="s">
        <v>429</v>
      </c>
      <c r="E6431" s="54" t="s">
        <v>22212</v>
      </c>
      <c r="F6431" s="71">
        <v>44643</v>
      </c>
      <c r="G6431" s="72">
        <v>105.12</v>
      </c>
      <c r="H6431" s="72">
        <v>8940.4599999999991</v>
      </c>
      <c r="I6431" s="54" t="s">
        <v>265</v>
      </c>
      <c r="J6431" s="54" t="s">
        <v>22167</v>
      </c>
      <c r="K6431" s="54" t="s">
        <v>22213</v>
      </c>
      <c r="L6431" s="54" t="s">
        <v>22214</v>
      </c>
      <c r="M6431" s="54" t="s">
        <v>22212</v>
      </c>
      <c r="N6431" s="54" t="s">
        <v>256</v>
      </c>
      <c r="O6431" s="54" t="s">
        <v>256</v>
      </c>
      <c r="P6431" s="54" t="s">
        <v>267</v>
      </c>
      <c r="Q6431" s="54" t="s">
        <v>256</v>
      </c>
      <c r="R6431" s="54" t="s">
        <v>431</v>
      </c>
      <c r="S6431" s="71"/>
      <c r="T6431" s="54" t="s">
        <v>256</v>
      </c>
      <c r="U6431" s="71">
        <v>44643</v>
      </c>
      <c r="V6431" s="54" t="s">
        <v>256</v>
      </c>
      <c r="W6431" t="str">
        <f t="shared" si="100"/>
        <v>Mar-22</v>
      </c>
    </row>
    <row r="6432" spans="1:23" x14ac:dyDescent="0.25">
      <c r="A6432" s="54" t="s">
        <v>317</v>
      </c>
      <c r="B6432" s="54" t="s">
        <v>428</v>
      </c>
      <c r="C6432" s="54" t="s">
        <v>263</v>
      </c>
      <c r="D6432" s="54" t="s">
        <v>429</v>
      </c>
      <c r="E6432" s="54" t="s">
        <v>22215</v>
      </c>
      <c r="F6432" s="71">
        <v>44635</v>
      </c>
      <c r="G6432" s="72">
        <v>4197.6000000000004</v>
      </c>
      <c r="H6432" s="72">
        <v>357005.88</v>
      </c>
      <c r="I6432" s="54" t="s">
        <v>265</v>
      </c>
      <c r="J6432" s="54" t="s">
        <v>22167</v>
      </c>
      <c r="K6432" s="54" t="s">
        <v>22216</v>
      </c>
      <c r="L6432" s="54" t="s">
        <v>22217</v>
      </c>
      <c r="M6432" s="54" t="s">
        <v>22215</v>
      </c>
      <c r="N6432" s="54" t="s">
        <v>256</v>
      </c>
      <c r="O6432" s="54" t="s">
        <v>256</v>
      </c>
      <c r="P6432" s="54" t="s">
        <v>283</v>
      </c>
      <c r="Q6432" s="54" t="s">
        <v>256</v>
      </c>
      <c r="R6432" s="54" t="s">
        <v>431</v>
      </c>
      <c r="S6432" s="71"/>
      <c r="T6432" s="54" t="s">
        <v>256</v>
      </c>
      <c r="U6432" s="71">
        <v>44635</v>
      </c>
      <c r="V6432" s="54" t="s">
        <v>256</v>
      </c>
      <c r="W6432" t="str">
        <f t="shared" si="100"/>
        <v>Mar-22</v>
      </c>
    </row>
    <row r="6433" spans="1:23" x14ac:dyDescent="0.25">
      <c r="A6433" s="54" t="s">
        <v>317</v>
      </c>
      <c r="B6433" s="54" t="s">
        <v>428</v>
      </c>
      <c r="C6433" s="54" t="s">
        <v>263</v>
      </c>
      <c r="D6433" s="54" t="s">
        <v>429</v>
      </c>
      <c r="E6433" s="54" t="s">
        <v>22218</v>
      </c>
      <c r="F6433" s="71">
        <v>44627</v>
      </c>
      <c r="G6433" s="72">
        <v>1459.51</v>
      </c>
      <c r="H6433" s="72">
        <v>124131.33</v>
      </c>
      <c r="I6433" s="54" t="s">
        <v>265</v>
      </c>
      <c r="J6433" s="54" t="s">
        <v>22167</v>
      </c>
      <c r="K6433" s="54" t="s">
        <v>21258</v>
      </c>
      <c r="L6433" s="54" t="s">
        <v>22219</v>
      </c>
      <c r="M6433" s="54" t="s">
        <v>22218</v>
      </c>
      <c r="N6433" s="54" t="s">
        <v>256</v>
      </c>
      <c r="O6433" s="54" t="s">
        <v>256</v>
      </c>
      <c r="P6433" s="54" t="s">
        <v>289</v>
      </c>
      <c r="Q6433" s="54" t="s">
        <v>256</v>
      </c>
      <c r="R6433" s="54" t="s">
        <v>431</v>
      </c>
      <c r="S6433" s="71"/>
      <c r="T6433" s="54" t="s">
        <v>256</v>
      </c>
      <c r="U6433" s="71">
        <v>44627</v>
      </c>
      <c r="V6433" s="54" t="s">
        <v>256</v>
      </c>
      <c r="W6433" t="str">
        <f t="shared" si="100"/>
        <v>Mar-22</v>
      </c>
    </row>
    <row r="6434" spans="1:23" x14ac:dyDescent="0.25">
      <c r="A6434" s="54" t="s">
        <v>317</v>
      </c>
      <c r="B6434" s="54" t="s">
        <v>428</v>
      </c>
      <c r="C6434" s="54" t="s">
        <v>263</v>
      </c>
      <c r="D6434" s="54" t="s">
        <v>429</v>
      </c>
      <c r="E6434" s="54" t="s">
        <v>22220</v>
      </c>
      <c r="F6434" s="71">
        <v>44627</v>
      </c>
      <c r="G6434" s="72">
        <v>265.61</v>
      </c>
      <c r="H6434" s="72">
        <v>22590.13</v>
      </c>
      <c r="I6434" s="54" t="s">
        <v>265</v>
      </c>
      <c r="J6434" s="54" t="s">
        <v>22167</v>
      </c>
      <c r="K6434" s="54" t="s">
        <v>22221</v>
      </c>
      <c r="L6434" s="54" t="s">
        <v>22222</v>
      </c>
      <c r="M6434" s="54" t="s">
        <v>22220</v>
      </c>
      <c r="N6434" s="54" t="s">
        <v>256</v>
      </c>
      <c r="O6434" s="54" t="s">
        <v>256</v>
      </c>
      <c r="P6434" s="54" t="s">
        <v>289</v>
      </c>
      <c r="Q6434" s="54" t="s">
        <v>256</v>
      </c>
      <c r="R6434" s="54" t="s">
        <v>431</v>
      </c>
      <c r="S6434" s="71"/>
      <c r="T6434" s="54" t="s">
        <v>256</v>
      </c>
      <c r="U6434" s="71">
        <v>44627</v>
      </c>
      <c r="V6434" s="54" t="s">
        <v>256</v>
      </c>
      <c r="W6434" t="str">
        <f t="shared" si="100"/>
        <v>Mar-22</v>
      </c>
    </row>
    <row r="6435" spans="1:23" x14ac:dyDescent="0.25">
      <c r="A6435" s="54" t="s">
        <v>317</v>
      </c>
      <c r="B6435" s="54" t="s">
        <v>428</v>
      </c>
      <c r="C6435" s="54" t="s">
        <v>263</v>
      </c>
      <c r="D6435" s="54" t="s">
        <v>429</v>
      </c>
      <c r="E6435" s="54" t="s">
        <v>22223</v>
      </c>
      <c r="F6435" s="71">
        <v>44648</v>
      </c>
      <c r="G6435" s="72">
        <v>348.65</v>
      </c>
      <c r="H6435" s="72">
        <v>29652.68</v>
      </c>
      <c r="I6435" s="54" t="s">
        <v>265</v>
      </c>
      <c r="J6435" s="54" t="s">
        <v>22167</v>
      </c>
      <c r="K6435" s="54" t="s">
        <v>22224</v>
      </c>
      <c r="L6435" s="54" t="s">
        <v>22225</v>
      </c>
      <c r="M6435" s="54" t="s">
        <v>22223</v>
      </c>
      <c r="N6435" s="54" t="s">
        <v>256</v>
      </c>
      <c r="O6435" s="54" t="s">
        <v>256</v>
      </c>
      <c r="P6435" s="54" t="s">
        <v>289</v>
      </c>
      <c r="Q6435" s="54" t="s">
        <v>256</v>
      </c>
      <c r="R6435" s="54" t="s">
        <v>431</v>
      </c>
      <c r="S6435" s="71"/>
      <c r="T6435" s="54" t="s">
        <v>256</v>
      </c>
      <c r="U6435" s="71">
        <v>44648</v>
      </c>
      <c r="V6435" s="54" t="s">
        <v>256</v>
      </c>
      <c r="W6435" t="str">
        <f t="shared" si="100"/>
        <v>Mar-22</v>
      </c>
    </row>
    <row r="6436" spans="1:23" x14ac:dyDescent="0.25">
      <c r="A6436" s="54" t="s">
        <v>317</v>
      </c>
      <c r="B6436" s="54" t="s">
        <v>428</v>
      </c>
      <c r="C6436" s="54" t="s">
        <v>263</v>
      </c>
      <c r="D6436" s="54" t="s">
        <v>429</v>
      </c>
      <c r="E6436" s="54" t="s">
        <v>22226</v>
      </c>
      <c r="F6436" s="71">
        <v>44649</v>
      </c>
      <c r="G6436" s="72">
        <v>106.68</v>
      </c>
      <c r="H6436" s="72">
        <v>9073.1299999999992</v>
      </c>
      <c r="I6436" s="54" t="s">
        <v>265</v>
      </c>
      <c r="J6436" s="54" t="s">
        <v>22167</v>
      </c>
      <c r="K6436" s="54" t="s">
        <v>22171</v>
      </c>
      <c r="L6436" s="54" t="s">
        <v>22227</v>
      </c>
      <c r="M6436" s="54" t="s">
        <v>22226</v>
      </c>
      <c r="N6436" s="54" t="s">
        <v>256</v>
      </c>
      <c r="O6436" s="54" t="s">
        <v>256</v>
      </c>
      <c r="P6436" s="54" t="s">
        <v>271</v>
      </c>
      <c r="Q6436" s="54" t="s">
        <v>256</v>
      </c>
      <c r="R6436" s="54" t="s">
        <v>431</v>
      </c>
      <c r="S6436" s="71"/>
      <c r="T6436" s="54" t="s">
        <v>256</v>
      </c>
      <c r="U6436" s="71">
        <v>44649</v>
      </c>
      <c r="V6436" s="54" t="s">
        <v>443</v>
      </c>
      <c r="W6436" t="str">
        <f t="shared" si="100"/>
        <v>Mar-22</v>
      </c>
    </row>
    <row r="6437" spans="1:23" x14ac:dyDescent="0.25">
      <c r="A6437" s="54" t="s">
        <v>318</v>
      </c>
      <c r="B6437" s="54" t="s">
        <v>428</v>
      </c>
      <c r="C6437" s="54" t="s">
        <v>263</v>
      </c>
      <c r="D6437" s="54" t="s">
        <v>429</v>
      </c>
      <c r="E6437" s="54" t="s">
        <v>22228</v>
      </c>
      <c r="F6437" s="71">
        <v>44627</v>
      </c>
      <c r="G6437" s="72">
        <v>27808</v>
      </c>
      <c r="H6437" s="72">
        <v>2365070.4</v>
      </c>
      <c r="I6437" s="54" t="s">
        <v>265</v>
      </c>
      <c r="J6437" s="54" t="s">
        <v>22229</v>
      </c>
      <c r="K6437" s="54" t="s">
        <v>21629</v>
      </c>
      <c r="L6437" s="54" t="s">
        <v>22230</v>
      </c>
      <c r="M6437" s="54" t="s">
        <v>22228</v>
      </c>
      <c r="N6437" s="54" t="s">
        <v>256</v>
      </c>
      <c r="O6437" s="54" t="s">
        <v>256</v>
      </c>
      <c r="P6437" s="54" t="s">
        <v>271</v>
      </c>
      <c r="Q6437" s="54" t="s">
        <v>256</v>
      </c>
      <c r="R6437" s="54" t="s">
        <v>431</v>
      </c>
      <c r="S6437" s="71"/>
      <c r="T6437" s="54" t="s">
        <v>256</v>
      </c>
      <c r="U6437" s="71">
        <v>44627</v>
      </c>
      <c r="V6437" s="54" t="s">
        <v>443</v>
      </c>
      <c r="W6437" t="str">
        <f t="shared" si="100"/>
        <v>Mar-22</v>
      </c>
    </row>
    <row r="6438" spans="1:23" x14ac:dyDescent="0.25">
      <c r="A6438" s="54" t="s">
        <v>318</v>
      </c>
      <c r="B6438" s="54" t="s">
        <v>428</v>
      </c>
      <c r="C6438" s="54" t="s">
        <v>263</v>
      </c>
      <c r="D6438" s="54" t="s">
        <v>429</v>
      </c>
      <c r="E6438" s="54" t="s">
        <v>22231</v>
      </c>
      <c r="F6438" s="71">
        <v>44630</v>
      </c>
      <c r="G6438" s="72">
        <v>9737.0300000000007</v>
      </c>
      <c r="H6438" s="72">
        <v>828134.40000000002</v>
      </c>
      <c r="I6438" s="54" t="s">
        <v>265</v>
      </c>
      <c r="J6438" s="54" t="s">
        <v>22229</v>
      </c>
      <c r="K6438" s="54" t="s">
        <v>22232</v>
      </c>
      <c r="L6438" s="54" t="s">
        <v>22233</v>
      </c>
      <c r="M6438" s="54" t="s">
        <v>22231</v>
      </c>
      <c r="N6438" s="54" t="s">
        <v>256</v>
      </c>
      <c r="O6438" s="54" t="s">
        <v>256</v>
      </c>
      <c r="P6438" s="54" t="s">
        <v>320</v>
      </c>
      <c r="Q6438" s="54" t="s">
        <v>256</v>
      </c>
      <c r="R6438" s="54" t="s">
        <v>431</v>
      </c>
      <c r="S6438" s="71"/>
      <c r="T6438" s="54" t="s">
        <v>256</v>
      </c>
      <c r="U6438" s="71">
        <v>44630</v>
      </c>
      <c r="V6438" s="54" t="s">
        <v>256</v>
      </c>
      <c r="W6438" t="str">
        <f t="shared" si="100"/>
        <v>Mar-22</v>
      </c>
    </row>
    <row r="6439" spans="1:23" x14ac:dyDescent="0.25">
      <c r="A6439" s="54" t="s">
        <v>318</v>
      </c>
      <c r="B6439" s="54" t="s">
        <v>428</v>
      </c>
      <c r="C6439" s="54" t="s">
        <v>263</v>
      </c>
      <c r="D6439" s="54" t="s">
        <v>429</v>
      </c>
      <c r="E6439" s="54" t="s">
        <v>22234</v>
      </c>
      <c r="F6439" s="71">
        <v>44649</v>
      </c>
      <c r="G6439" s="72">
        <v>7565.08</v>
      </c>
      <c r="H6439" s="72">
        <v>643410.05000000005</v>
      </c>
      <c r="I6439" s="54" t="s">
        <v>265</v>
      </c>
      <c r="J6439" s="54" t="s">
        <v>22229</v>
      </c>
      <c r="K6439" s="54" t="s">
        <v>22171</v>
      </c>
      <c r="L6439" s="54" t="s">
        <v>22235</v>
      </c>
      <c r="M6439" s="54" t="s">
        <v>22234</v>
      </c>
      <c r="N6439" s="54" t="s">
        <v>256</v>
      </c>
      <c r="O6439" s="54" t="s">
        <v>256</v>
      </c>
      <c r="P6439" s="54" t="s">
        <v>271</v>
      </c>
      <c r="Q6439" s="54" t="s">
        <v>256</v>
      </c>
      <c r="R6439" s="54" t="s">
        <v>431</v>
      </c>
      <c r="S6439" s="71"/>
      <c r="T6439" s="54" t="s">
        <v>256</v>
      </c>
      <c r="U6439" s="71">
        <v>44649</v>
      </c>
      <c r="V6439" s="54" t="s">
        <v>443</v>
      </c>
      <c r="W6439" t="str">
        <f t="shared" si="100"/>
        <v>Mar-22</v>
      </c>
    </row>
    <row r="6440" spans="1:23" x14ac:dyDescent="0.25">
      <c r="A6440" s="54" t="s">
        <v>317</v>
      </c>
      <c r="B6440" s="54" t="s">
        <v>428</v>
      </c>
      <c r="C6440" s="54" t="s">
        <v>263</v>
      </c>
      <c r="D6440" s="54" t="s">
        <v>429</v>
      </c>
      <c r="E6440" s="54" t="s">
        <v>22236</v>
      </c>
      <c r="F6440" s="71">
        <v>44637</v>
      </c>
      <c r="G6440" s="72">
        <v>48.07</v>
      </c>
      <c r="H6440" s="72">
        <v>4088.35</v>
      </c>
      <c r="I6440" s="54" t="s">
        <v>265</v>
      </c>
      <c r="J6440" s="54" t="s">
        <v>22229</v>
      </c>
      <c r="K6440" s="54" t="s">
        <v>22237</v>
      </c>
      <c r="L6440" s="54" t="s">
        <v>22238</v>
      </c>
      <c r="M6440" s="54" t="s">
        <v>22236</v>
      </c>
      <c r="N6440" s="54" t="s">
        <v>256</v>
      </c>
      <c r="O6440" s="54" t="s">
        <v>256</v>
      </c>
      <c r="P6440" s="54" t="s">
        <v>268</v>
      </c>
      <c r="Q6440" s="54" t="s">
        <v>256</v>
      </c>
      <c r="R6440" s="54" t="s">
        <v>431</v>
      </c>
      <c r="S6440" s="71"/>
      <c r="T6440" s="54" t="s">
        <v>256</v>
      </c>
      <c r="U6440" s="71">
        <v>44637</v>
      </c>
      <c r="V6440" s="54" t="s">
        <v>256</v>
      </c>
      <c r="W6440" t="str">
        <f t="shared" si="100"/>
        <v>Mar-22</v>
      </c>
    </row>
    <row r="6441" spans="1:23" x14ac:dyDescent="0.25">
      <c r="A6441" s="54" t="s">
        <v>317</v>
      </c>
      <c r="B6441" s="54" t="s">
        <v>428</v>
      </c>
      <c r="C6441" s="54" t="s">
        <v>263</v>
      </c>
      <c r="D6441" s="54" t="s">
        <v>429</v>
      </c>
      <c r="E6441" s="54" t="s">
        <v>22239</v>
      </c>
      <c r="F6441" s="71">
        <v>44637</v>
      </c>
      <c r="G6441" s="72">
        <v>8.4499999999999993</v>
      </c>
      <c r="H6441" s="72">
        <v>718.67</v>
      </c>
      <c r="I6441" s="54" t="s">
        <v>265</v>
      </c>
      <c r="J6441" s="54" t="s">
        <v>22229</v>
      </c>
      <c r="K6441" s="54" t="s">
        <v>22240</v>
      </c>
      <c r="L6441" s="54" t="s">
        <v>22241</v>
      </c>
      <c r="M6441" s="54" t="s">
        <v>22239</v>
      </c>
      <c r="N6441" s="54" t="s">
        <v>256</v>
      </c>
      <c r="O6441" s="54" t="s">
        <v>256</v>
      </c>
      <c r="P6441" s="54" t="s">
        <v>268</v>
      </c>
      <c r="Q6441" s="54" t="s">
        <v>256</v>
      </c>
      <c r="R6441" s="54" t="s">
        <v>431</v>
      </c>
      <c r="S6441" s="71"/>
      <c r="T6441" s="54" t="s">
        <v>256</v>
      </c>
      <c r="U6441" s="71">
        <v>44637</v>
      </c>
      <c r="V6441" s="54" t="s">
        <v>256</v>
      </c>
      <c r="W6441" t="str">
        <f t="shared" si="100"/>
        <v>Mar-22</v>
      </c>
    </row>
    <row r="6442" spans="1:23" x14ac:dyDescent="0.25">
      <c r="A6442" s="54" t="s">
        <v>317</v>
      </c>
      <c r="B6442" s="54" t="s">
        <v>428</v>
      </c>
      <c r="C6442" s="54" t="s">
        <v>263</v>
      </c>
      <c r="D6442" s="54" t="s">
        <v>429</v>
      </c>
      <c r="E6442" s="54" t="s">
        <v>22242</v>
      </c>
      <c r="F6442" s="71">
        <v>44637</v>
      </c>
      <c r="G6442" s="72">
        <v>763.07</v>
      </c>
      <c r="H6442" s="72">
        <v>64899.1</v>
      </c>
      <c r="I6442" s="54" t="s">
        <v>265</v>
      </c>
      <c r="J6442" s="54" t="s">
        <v>22229</v>
      </c>
      <c r="K6442" s="54" t="s">
        <v>22243</v>
      </c>
      <c r="L6442" s="54" t="s">
        <v>22244</v>
      </c>
      <c r="M6442" s="54" t="s">
        <v>22242</v>
      </c>
      <c r="N6442" s="54" t="s">
        <v>256</v>
      </c>
      <c r="O6442" s="54" t="s">
        <v>256</v>
      </c>
      <c r="P6442" s="54" t="s">
        <v>289</v>
      </c>
      <c r="Q6442" s="54" t="s">
        <v>256</v>
      </c>
      <c r="R6442" s="54" t="s">
        <v>431</v>
      </c>
      <c r="S6442" s="71"/>
      <c r="T6442" s="54" t="s">
        <v>256</v>
      </c>
      <c r="U6442" s="71">
        <v>44637</v>
      </c>
      <c r="V6442" s="54" t="s">
        <v>256</v>
      </c>
      <c r="W6442" t="str">
        <f t="shared" si="100"/>
        <v>Mar-22</v>
      </c>
    </row>
    <row r="6443" spans="1:23" x14ac:dyDescent="0.25">
      <c r="A6443" s="54" t="s">
        <v>317</v>
      </c>
      <c r="B6443" s="54" t="s">
        <v>428</v>
      </c>
      <c r="C6443" s="54" t="s">
        <v>263</v>
      </c>
      <c r="D6443" s="54" t="s">
        <v>429</v>
      </c>
      <c r="E6443" s="54" t="s">
        <v>22245</v>
      </c>
      <c r="F6443" s="71">
        <v>44640</v>
      </c>
      <c r="G6443" s="72">
        <v>127.76</v>
      </c>
      <c r="H6443" s="72">
        <v>10865.99</v>
      </c>
      <c r="I6443" s="54" t="s">
        <v>265</v>
      </c>
      <c r="J6443" s="54" t="s">
        <v>22229</v>
      </c>
      <c r="K6443" s="54" t="s">
        <v>22246</v>
      </c>
      <c r="L6443" s="54" t="s">
        <v>22247</v>
      </c>
      <c r="M6443" s="54" t="s">
        <v>22245</v>
      </c>
      <c r="N6443" s="54" t="s">
        <v>256</v>
      </c>
      <c r="O6443" s="54" t="s">
        <v>256</v>
      </c>
      <c r="P6443" s="54" t="s">
        <v>267</v>
      </c>
      <c r="Q6443" s="54" t="s">
        <v>256</v>
      </c>
      <c r="R6443" s="54" t="s">
        <v>431</v>
      </c>
      <c r="S6443" s="71"/>
      <c r="T6443" s="54" t="s">
        <v>256</v>
      </c>
      <c r="U6443" s="71">
        <v>44640</v>
      </c>
      <c r="V6443" s="54" t="s">
        <v>256</v>
      </c>
      <c r="W6443" t="str">
        <f t="shared" si="100"/>
        <v>Mar-22</v>
      </c>
    </row>
    <row r="6444" spans="1:23" x14ac:dyDescent="0.25">
      <c r="A6444" s="54" t="s">
        <v>317</v>
      </c>
      <c r="B6444" s="54" t="s">
        <v>428</v>
      </c>
      <c r="C6444" s="54" t="s">
        <v>263</v>
      </c>
      <c r="D6444" s="54" t="s">
        <v>429</v>
      </c>
      <c r="E6444" s="54" t="s">
        <v>22248</v>
      </c>
      <c r="F6444" s="71">
        <v>44637</v>
      </c>
      <c r="G6444" s="72">
        <v>74.290000000000006</v>
      </c>
      <c r="H6444" s="72">
        <v>6318.36</v>
      </c>
      <c r="I6444" s="54" t="s">
        <v>265</v>
      </c>
      <c r="J6444" s="54" t="s">
        <v>22229</v>
      </c>
      <c r="K6444" s="54" t="s">
        <v>22183</v>
      </c>
      <c r="L6444" s="54" t="s">
        <v>22249</v>
      </c>
      <c r="M6444" s="54" t="s">
        <v>22248</v>
      </c>
      <c r="N6444" s="54" t="s">
        <v>256</v>
      </c>
      <c r="O6444" s="54" t="s">
        <v>256</v>
      </c>
      <c r="P6444" s="54" t="s">
        <v>444</v>
      </c>
      <c r="Q6444" s="54" t="s">
        <v>256</v>
      </c>
      <c r="R6444" s="54" t="s">
        <v>431</v>
      </c>
      <c r="S6444" s="71"/>
      <c r="T6444" s="54" t="s">
        <v>256</v>
      </c>
      <c r="U6444" s="71">
        <v>44637</v>
      </c>
      <c r="V6444" s="54" t="s">
        <v>256</v>
      </c>
      <c r="W6444" t="str">
        <f t="shared" si="100"/>
        <v>Mar-22</v>
      </c>
    </row>
    <row r="6445" spans="1:23" x14ac:dyDescent="0.25">
      <c r="A6445" s="54" t="s">
        <v>317</v>
      </c>
      <c r="B6445" s="54" t="s">
        <v>428</v>
      </c>
      <c r="C6445" s="54" t="s">
        <v>263</v>
      </c>
      <c r="D6445" s="54" t="s">
        <v>429</v>
      </c>
      <c r="E6445" s="54" t="s">
        <v>22250</v>
      </c>
      <c r="F6445" s="71">
        <v>44644</v>
      </c>
      <c r="G6445" s="72">
        <v>11.81</v>
      </c>
      <c r="H6445" s="72">
        <v>1004.44</v>
      </c>
      <c r="I6445" s="54" t="s">
        <v>265</v>
      </c>
      <c r="J6445" s="54" t="s">
        <v>22229</v>
      </c>
      <c r="K6445" s="54" t="s">
        <v>22251</v>
      </c>
      <c r="L6445" s="54" t="s">
        <v>22252</v>
      </c>
      <c r="M6445" s="54" t="s">
        <v>22250</v>
      </c>
      <c r="N6445" s="54" t="s">
        <v>256</v>
      </c>
      <c r="O6445" s="54" t="s">
        <v>256</v>
      </c>
      <c r="P6445" s="54" t="s">
        <v>268</v>
      </c>
      <c r="Q6445" s="54" t="s">
        <v>256</v>
      </c>
      <c r="R6445" s="54" t="s">
        <v>431</v>
      </c>
      <c r="S6445" s="71"/>
      <c r="T6445" s="54" t="s">
        <v>256</v>
      </c>
      <c r="U6445" s="71">
        <v>44644</v>
      </c>
      <c r="V6445" s="54" t="s">
        <v>256</v>
      </c>
      <c r="W6445" t="str">
        <f t="shared" si="100"/>
        <v>Mar-22</v>
      </c>
    </row>
    <row r="6446" spans="1:23" x14ac:dyDescent="0.25">
      <c r="A6446" s="54" t="s">
        <v>317</v>
      </c>
      <c r="B6446" s="54" t="s">
        <v>428</v>
      </c>
      <c r="C6446" s="54" t="s">
        <v>263</v>
      </c>
      <c r="D6446" s="54" t="s">
        <v>429</v>
      </c>
      <c r="E6446" s="54" t="s">
        <v>22253</v>
      </c>
      <c r="F6446" s="71">
        <v>44647</v>
      </c>
      <c r="G6446" s="72">
        <v>1565.52</v>
      </c>
      <c r="H6446" s="72">
        <v>133147.48000000001</v>
      </c>
      <c r="I6446" s="54" t="s">
        <v>265</v>
      </c>
      <c r="J6446" s="54" t="s">
        <v>22229</v>
      </c>
      <c r="K6446" s="54" t="s">
        <v>22254</v>
      </c>
      <c r="L6446" s="54" t="s">
        <v>22255</v>
      </c>
      <c r="M6446" s="54" t="s">
        <v>22253</v>
      </c>
      <c r="N6446" s="54" t="s">
        <v>256</v>
      </c>
      <c r="O6446" s="54" t="s">
        <v>256</v>
      </c>
      <c r="P6446" s="54" t="s">
        <v>289</v>
      </c>
      <c r="Q6446" s="54" t="s">
        <v>256</v>
      </c>
      <c r="R6446" s="54" t="s">
        <v>431</v>
      </c>
      <c r="S6446" s="71"/>
      <c r="T6446" s="54" t="s">
        <v>256</v>
      </c>
      <c r="U6446" s="71">
        <v>44647</v>
      </c>
      <c r="V6446" s="54" t="s">
        <v>256</v>
      </c>
      <c r="W6446" t="str">
        <f t="shared" si="100"/>
        <v>Mar-22</v>
      </c>
    </row>
    <row r="6447" spans="1:23" x14ac:dyDescent="0.25">
      <c r="A6447" s="54" t="s">
        <v>317</v>
      </c>
      <c r="B6447" s="54" t="s">
        <v>428</v>
      </c>
      <c r="C6447" s="54" t="s">
        <v>263</v>
      </c>
      <c r="D6447" s="54" t="s">
        <v>429</v>
      </c>
      <c r="E6447" s="54" t="s">
        <v>22256</v>
      </c>
      <c r="F6447" s="71">
        <v>44635</v>
      </c>
      <c r="G6447" s="72">
        <v>3845.47</v>
      </c>
      <c r="H6447" s="72">
        <v>327057.21999999997</v>
      </c>
      <c r="I6447" s="54" t="s">
        <v>265</v>
      </c>
      <c r="J6447" s="54" t="s">
        <v>22229</v>
      </c>
      <c r="K6447" s="54" t="s">
        <v>22254</v>
      </c>
      <c r="L6447" s="54" t="s">
        <v>22257</v>
      </c>
      <c r="M6447" s="54" t="s">
        <v>22256</v>
      </c>
      <c r="N6447" s="54" t="s">
        <v>256</v>
      </c>
      <c r="O6447" s="54" t="s">
        <v>256</v>
      </c>
      <c r="P6447" s="54" t="s">
        <v>289</v>
      </c>
      <c r="Q6447" s="54" t="s">
        <v>256</v>
      </c>
      <c r="R6447" s="54" t="s">
        <v>431</v>
      </c>
      <c r="S6447" s="71"/>
      <c r="T6447" s="54" t="s">
        <v>256</v>
      </c>
      <c r="U6447" s="71">
        <v>44635</v>
      </c>
      <c r="V6447" s="54" t="s">
        <v>256</v>
      </c>
      <c r="W6447" t="str">
        <f t="shared" si="100"/>
        <v>Mar-22</v>
      </c>
    </row>
    <row r="6448" spans="1:23" x14ac:dyDescent="0.25">
      <c r="A6448" s="54" t="s">
        <v>317</v>
      </c>
      <c r="B6448" s="54" t="s">
        <v>428</v>
      </c>
      <c r="C6448" s="54" t="s">
        <v>263</v>
      </c>
      <c r="D6448" s="54" t="s">
        <v>429</v>
      </c>
      <c r="E6448" s="54" t="s">
        <v>22258</v>
      </c>
      <c r="F6448" s="71">
        <v>44647</v>
      </c>
      <c r="G6448" s="72">
        <v>2815.98</v>
      </c>
      <c r="H6448" s="72">
        <v>239499.1</v>
      </c>
      <c r="I6448" s="54" t="s">
        <v>265</v>
      </c>
      <c r="J6448" s="54" t="s">
        <v>22229</v>
      </c>
      <c r="K6448" s="54" t="s">
        <v>22259</v>
      </c>
      <c r="L6448" s="54" t="s">
        <v>22260</v>
      </c>
      <c r="M6448" s="54" t="s">
        <v>22258</v>
      </c>
      <c r="N6448" s="54" t="s">
        <v>256</v>
      </c>
      <c r="O6448" s="54" t="s">
        <v>256</v>
      </c>
      <c r="P6448" s="54" t="s">
        <v>267</v>
      </c>
      <c r="Q6448" s="54" t="s">
        <v>256</v>
      </c>
      <c r="R6448" s="54" t="s">
        <v>431</v>
      </c>
      <c r="S6448" s="71"/>
      <c r="T6448" s="54" t="s">
        <v>256</v>
      </c>
      <c r="U6448" s="71">
        <v>44647</v>
      </c>
      <c r="V6448" s="54" t="s">
        <v>256</v>
      </c>
      <c r="W6448" t="str">
        <f t="shared" si="100"/>
        <v>Mar-22</v>
      </c>
    </row>
    <row r="6449" spans="1:23" x14ac:dyDescent="0.25">
      <c r="A6449" s="54" t="s">
        <v>317</v>
      </c>
      <c r="B6449" s="54" t="s">
        <v>428</v>
      </c>
      <c r="C6449" s="54" t="s">
        <v>263</v>
      </c>
      <c r="D6449" s="54" t="s">
        <v>429</v>
      </c>
      <c r="E6449" s="54" t="s">
        <v>22261</v>
      </c>
      <c r="F6449" s="71">
        <v>44647</v>
      </c>
      <c r="G6449" s="72">
        <v>1963.53</v>
      </c>
      <c r="H6449" s="72">
        <v>166998.23000000001</v>
      </c>
      <c r="I6449" s="54" t="s">
        <v>265</v>
      </c>
      <c r="J6449" s="54" t="s">
        <v>22229</v>
      </c>
      <c r="K6449" s="54" t="s">
        <v>22262</v>
      </c>
      <c r="L6449" s="54" t="s">
        <v>22263</v>
      </c>
      <c r="M6449" s="54" t="s">
        <v>22261</v>
      </c>
      <c r="N6449" s="54" t="s">
        <v>256</v>
      </c>
      <c r="O6449" s="54" t="s">
        <v>256</v>
      </c>
      <c r="P6449" s="54" t="s">
        <v>267</v>
      </c>
      <c r="Q6449" s="54" t="s">
        <v>256</v>
      </c>
      <c r="R6449" s="54" t="s">
        <v>431</v>
      </c>
      <c r="S6449" s="71"/>
      <c r="T6449" s="54" t="s">
        <v>256</v>
      </c>
      <c r="U6449" s="71">
        <v>44647</v>
      </c>
      <c r="V6449" s="54" t="s">
        <v>256</v>
      </c>
      <c r="W6449" t="str">
        <f t="shared" si="100"/>
        <v>Mar-22</v>
      </c>
    </row>
    <row r="6450" spans="1:23" x14ac:dyDescent="0.25">
      <c r="A6450" s="54" t="s">
        <v>317</v>
      </c>
      <c r="B6450" s="54" t="s">
        <v>428</v>
      </c>
      <c r="C6450" s="54" t="s">
        <v>263</v>
      </c>
      <c r="D6450" s="54" t="s">
        <v>429</v>
      </c>
      <c r="E6450" s="54" t="s">
        <v>22264</v>
      </c>
      <c r="F6450" s="71">
        <v>44647</v>
      </c>
      <c r="G6450" s="72">
        <v>169.26</v>
      </c>
      <c r="H6450" s="72">
        <v>14395.56</v>
      </c>
      <c r="I6450" s="54" t="s">
        <v>265</v>
      </c>
      <c r="J6450" s="54" t="s">
        <v>22229</v>
      </c>
      <c r="K6450" s="54" t="s">
        <v>22265</v>
      </c>
      <c r="L6450" s="54" t="s">
        <v>22266</v>
      </c>
      <c r="M6450" s="54" t="s">
        <v>22264</v>
      </c>
      <c r="N6450" s="54" t="s">
        <v>256</v>
      </c>
      <c r="O6450" s="54" t="s">
        <v>256</v>
      </c>
      <c r="P6450" s="54" t="s">
        <v>444</v>
      </c>
      <c r="Q6450" s="54" t="s">
        <v>256</v>
      </c>
      <c r="R6450" s="54" t="s">
        <v>431</v>
      </c>
      <c r="S6450" s="71"/>
      <c r="T6450" s="54" t="s">
        <v>256</v>
      </c>
      <c r="U6450" s="71">
        <v>44647</v>
      </c>
      <c r="V6450" s="54" t="s">
        <v>256</v>
      </c>
      <c r="W6450" t="str">
        <f t="shared" si="100"/>
        <v>Mar-22</v>
      </c>
    </row>
    <row r="6451" spans="1:23" x14ac:dyDescent="0.25">
      <c r="A6451" s="54" t="s">
        <v>317</v>
      </c>
      <c r="B6451" s="54" t="s">
        <v>428</v>
      </c>
      <c r="C6451" s="54" t="s">
        <v>263</v>
      </c>
      <c r="D6451" s="54" t="s">
        <v>429</v>
      </c>
      <c r="E6451" s="54" t="s">
        <v>22267</v>
      </c>
      <c r="F6451" s="71">
        <v>44632</v>
      </c>
      <c r="G6451" s="72">
        <v>58.5</v>
      </c>
      <c r="H6451" s="72">
        <v>4975.43</v>
      </c>
      <c r="I6451" s="54" t="s">
        <v>265</v>
      </c>
      <c r="J6451" s="54" t="s">
        <v>22229</v>
      </c>
      <c r="K6451" s="54" t="s">
        <v>22268</v>
      </c>
      <c r="L6451" s="54" t="s">
        <v>22269</v>
      </c>
      <c r="M6451" s="54" t="s">
        <v>22267</v>
      </c>
      <c r="N6451" s="54" t="s">
        <v>256</v>
      </c>
      <c r="O6451" s="54" t="s">
        <v>256</v>
      </c>
      <c r="P6451" s="54" t="s">
        <v>268</v>
      </c>
      <c r="Q6451" s="54" t="s">
        <v>256</v>
      </c>
      <c r="R6451" s="54" t="s">
        <v>431</v>
      </c>
      <c r="S6451" s="71"/>
      <c r="T6451" s="54" t="s">
        <v>256</v>
      </c>
      <c r="U6451" s="71">
        <v>44632</v>
      </c>
      <c r="V6451" s="54" t="s">
        <v>256</v>
      </c>
      <c r="W6451" t="str">
        <f t="shared" si="100"/>
        <v>Mar-22</v>
      </c>
    </row>
    <row r="6452" spans="1:23" x14ac:dyDescent="0.25">
      <c r="A6452" s="54" t="s">
        <v>317</v>
      </c>
      <c r="B6452" s="54" t="s">
        <v>428</v>
      </c>
      <c r="C6452" s="54" t="s">
        <v>263</v>
      </c>
      <c r="D6452" s="54" t="s">
        <v>429</v>
      </c>
      <c r="E6452" s="54" t="s">
        <v>22270</v>
      </c>
      <c r="F6452" s="71">
        <v>44627</v>
      </c>
      <c r="G6452" s="72">
        <v>677.86</v>
      </c>
      <c r="H6452" s="72">
        <v>57651.99</v>
      </c>
      <c r="I6452" s="54" t="s">
        <v>265</v>
      </c>
      <c r="J6452" s="54" t="s">
        <v>22229</v>
      </c>
      <c r="K6452" s="54" t="s">
        <v>22140</v>
      </c>
      <c r="L6452" s="54" t="s">
        <v>22271</v>
      </c>
      <c r="M6452" s="54" t="s">
        <v>22270</v>
      </c>
      <c r="N6452" s="54" t="s">
        <v>256</v>
      </c>
      <c r="O6452" s="54" t="s">
        <v>256</v>
      </c>
      <c r="P6452" s="54" t="s">
        <v>264</v>
      </c>
      <c r="Q6452" s="54" t="s">
        <v>256</v>
      </c>
      <c r="R6452" s="54" t="s">
        <v>431</v>
      </c>
      <c r="S6452" s="71"/>
      <c r="T6452" s="54" t="s">
        <v>256</v>
      </c>
      <c r="U6452" s="71">
        <v>44627</v>
      </c>
      <c r="V6452" s="54" t="s">
        <v>256</v>
      </c>
      <c r="W6452" t="str">
        <f t="shared" si="100"/>
        <v>Mar-22</v>
      </c>
    </row>
    <row r="6453" spans="1:23" x14ac:dyDescent="0.25">
      <c r="A6453" s="54" t="s">
        <v>317</v>
      </c>
      <c r="B6453" s="54" t="s">
        <v>428</v>
      </c>
      <c r="C6453" s="54" t="s">
        <v>263</v>
      </c>
      <c r="D6453" s="54" t="s">
        <v>429</v>
      </c>
      <c r="E6453" s="54" t="s">
        <v>22272</v>
      </c>
      <c r="F6453" s="71">
        <v>44634</v>
      </c>
      <c r="G6453" s="72">
        <v>2343.39</v>
      </c>
      <c r="H6453" s="72">
        <v>199305.32</v>
      </c>
      <c r="I6453" s="54" t="s">
        <v>265</v>
      </c>
      <c r="J6453" s="54" t="s">
        <v>22229</v>
      </c>
      <c r="K6453" s="54" t="s">
        <v>22140</v>
      </c>
      <c r="L6453" s="54" t="s">
        <v>22273</v>
      </c>
      <c r="M6453" s="54" t="s">
        <v>22272</v>
      </c>
      <c r="N6453" s="54" t="s">
        <v>256</v>
      </c>
      <c r="O6453" s="54" t="s">
        <v>256</v>
      </c>
      <c r="P6453" s="54" t="s">
        <v>264</v>
      </c>
      <c r="Q6453" s="54" t="s">
        <v>256</v>
      </c>
      <c r="R6453" s="54" t="s">
        <v>431</v>
      </c>
      <c r="S6453" s="71"/>
      <c r="T6453" s="54" t="s">
        <v>256</v>
      </c>
      <c r="U6453" s="71">
        <v>44634</v>
      </c>
      <c r="V6453" s="54" t="s">
        <v>256</v>
      </c>
      <c r="W6453" t="str">
        <f t="shared" si="100"/>
        <v>Mar-22</v>
      </c>
    </row>
    <row r="6454" spans="1:23" x14ac:dyDescent="0.25">
      <c r="A6454" s="54" t="s">
        <v>317</v>
      </c>
      <c r="B6454" s="54" t="s">
        <v>428</v>
      </c>
      <c r="C6454" s="54" t="s">
        <v>263</v>
      </c>
      <c r="D6454" s="54" t="s">
        <v>429</v>
      </c>
      <c r="E6454" s="54" t="s">
        <v>22274</v>
      </c>
      <c r="F6454" s="71">
        <v>44625</v>
      </c>
      <c r="G6454" s="72">
        <v>161.46</v>
      </c>
      <c r="H6454" s="72">
        <v>13732.17</v>
      </c>
      <c r="I6454" s="54" t="s">
        <v>265</v>
      </c>
      <c r="J6454" s="54" t="s">
        <v>22229</v>
      </c>
      <c r="K6454" s="54" t="s">
        <v>22140</v>
      </c>
      <c r="L6454" s="54" t="s">
        <v>22275</v>
      </c>
      <c r="M6454" s="54" t="s">
        <v>22274</v>
      </c>
      <c r="N6454" s="54" t="s">
        <v>256</v>
      </c>
      <c r="O6454" s="54" t="s">
        <v>256</v>
      </c>
      <c r="P6454" s="54" t="s">
        <v>264</v>
      </c>
      <c r="Q6454" s="54" t="s">
        <v>256</v>
      </c>
      <c r="R6454" s="54" t="s">
        <v>431</v>
      </c>
      <c r="S6454" s="71"/>
      <c r="T6454" s="54" t="s">
        <v>256</v>
      </c>
      <c r="U6454" s="71">
        <v>44625</v>
      </c>
      <c r="V6454" s="54" t="s">
        <v>256</v>
      </c>
      <c r="W6454" t="str">
        <f t="shared" si="100"/>
        <v>Mar-22</v>
      </c>
    </row>
    <row r="6455" spans="1:23" x14ac:dyDescent="0.25">
      <c r="A6455" s="54" t="s">
        <v>317</v>
      </c>
      <c r="B6455" s="54" t="s">
        <v>428</v>
      </c>
      <c r="C6455" s="54" t="s">
        <v>263</v>
      </c>
      <c r="D6455" s="54" t="s">
        <v>429</v>
      </c>
      <c r="E6455" s="54" t="s">
        <v>22276</v>
      </c>
      <c r="F6455" s="71">
        <v>44626</v>
      </c>
      <c r="G6455" s="72">
        <v>356.06</v>
      </c>
      <c r="H6455" s="72">
        <v>30282.9</v>
      </c>
      <c r="I6455" s="54" t="s">
        <v>265</v>
      </c>
      <c r="J6455" s="54" t="s">
        <v>22229</v>
      </c>
      <c r="K6455" s="54" t="s">
        <v>22140</v>
      </c>
      <c r="L6455" s="54" t="s">
        <v>22277</v>
      </c>
      <c r="M6455" s="54" t="s">
        <v>22276</v>
      </c>
      <c r="N6455" s="54" t="s">
        <v>256</v>
      </c>
      <c r="O6455" s="54" t="s">
        <v>256</v>
      </c>
      <c r="P6455" s="54" t="s">
        <v>264</v>
      </c>
      <c r="Q6455" s="54" t="s">
        <v>256</v>
      </c>
      <c r="R6455" s="54" t="s">
        <v>431</v>
      </c>
      <c r="S6455" s="71"/>
      <c r="T6455" s="54" t="s">
        <v>256</v>
      </c>
      <c r="U6455" s="71">
        <v>44626</v>
      </c>
      <c r="V6455" s="54" t="s">
        <v>256</v>
      </c>
      <c r="W6455" t="str">
        <f t="shared" si="100"/>
        <v>Mar-22</v>
      </c>
    </row>
    <row r="6456" spans="1:23" x14ac:dyDescent="0.25">
      <c r="A6456" s="54" t="s">
        <v>317</v>
      </c>
      <c r="B6456" s="54" t="s">
        <v>428</v>
      </c>
      <c r="C6456" s="54" t="s">
        <v>263</v>
      </c>
      <c r="D6456" s="54" t="s">
        <v>429</v>
      </c>
      <c r="E6456" s="54" t="s">
        <v>22278</v>
      </c>
      <c r="F6456" s="71">
        <v>44628</v>
      </c>
      <c r="G6456" s="72">
        <v>412.95</v>
      </c>
      <c r="H6456" s="72">
        <v>35121.4</v>
      </c>
      <c r="I6456" s="54" t="s">
        <v>265</v>
      </c>
      <c r="J6456" s="54" t="s">
        <v>22229</v>
      </c>
      <c r="K6456" s="54" t="s">
        <v>22279</v>
      </c>
      <c r="L6456" s="54" t="s">
        <v>22280</v>
      </c>
      <c r="M6456" s="54" t="s">
        <v>22278</v>
      </c>
      <c r="N6456" s="54" t="s">
        <v>256</v>
      </c>
      <c r="O6456" s="54" t="s">
        <v>256</v>
      </c>
      <c r="P6456" s="54" t="s">
        <v>268</v>
      </c>
      <c r="Q6456" s="54" t="s">
        <v>256</v>
      </c>
      <c r="R6456" s="54" t="s">
        <v>431</v>
      </c>
      <c r="S6456" s="71"/>
      <c r="T6456" s="54" t="s">
        <v>256</v>
      </c>
      <c r="U6456" s="71">
        <v>44628</v>
      </c>
      <c r="V6456" s="54" t="s">
        <v>256</v>
      </c>
      <c r="W6456" t="str">
        <f t="shared" si="100"/>
        <v>Mar-22</v>
      </c>
    </row>
    <row r="6457" spans="1:23" x14ac:dyDescent="0.25">
      <c r="A6457" s="54" t="s">
        <v>317</v>
      </c>
      <c r="B6457" s="54" t="s">
        <v>428</v>
      </c>
      <c r="C6457" s="54" t="s">
        <v>263</v>
      </c>
      <c r="D6457" s="54" t="s">
        <v>429</v>
      </c>
      <c r="E6457" s="54" t="s">
        <v>22281</v>
      </c>
      <c r="F6457" s="71">
        <v>44632</v>
      </c>
      <c r="G6457" s="72">
        <v>931.37</v>
      </c>
      <c r="H6457" s="72">
        <v>79213.02</v>
      </c>
      <c r="I6457" s="54" t="s">
        <v>265</v>
      </c>
      <c r="J6457" s="54" t="s">
        <v>22229</v>
      </c>
      <c r="K6457" s="54" t="s">
        <v>22282</v>
      </c>
      <c r="L6457" s="54" t="s">
        <v>22283</v>
      </c>
      <c r="M6457" s="54" t="s">
        <v>22281</v>
      </c>
      <c r="N6457" s="54" t="s">
        <v>256</v>
      </c>
      <c r="O6457" s="54" t="s">
        <v>256</v>
      </c>
      <c r="P6457" s="54" t="s">
        <v>268</v>
      </c>
      <c r="Q6457" s="54" t="s">
        <v>256</v>
      </c>
      <c r="R6457" s="54" t="s">
        <v>431</v>
      </c>
      <c r="S6457" s="71"/>
      <c r="T6457" s="54" t="s">
        <v>256</v>
      </c>
      <c r="U6457" s="71">
        <v>44632</v>
      </c>
      <c r="V6457" s="54" t="s">
        <v>256</v>
      </c>
      <c r="W6457" t="str">
        <f t="shared" si="100"/>
        <v>Mar-22</v>
      </c>
    </row>
    <row r="6458" spans="1:23" x14ac:dyDescent="0.25">
      <c r="A6458" s="54" t="s">
        <v>317</v>
      </c>
      <c r="B6458" s="54" t="s">
        <v>428</v>
      </c>
      <c r="C6458" s="54" t="s">
        <v>263</v>
      </c>
      <c r="D6458" s="54" t="s">
        <v>429</v>
      </c>
      <c r="E6458" s="54" t="s">
        <v>22284</v>
      </c>
      <c r="F6458" s="71">
        <v>44634</v>
      </c>
      <c r="G6458" s="72">
        <v>30.04</v>
      </c>
      <c r="H6458" s="72">
        <v>2554.9</v>
      </c>
      <c r="I6458" s="54" t="s">
        <v>265</v>
      </c>
      <c r="J6458" s="54" t="s">
        <v>22229</v>
      </c>
      <c r="K6458" s="54" t="s">
        <v>22285</v>
      </c>
      <c r="L6458" s="54" t="s">
        <v>22286</v>
      </c>
      <c r="M6458" s="54" t="s">
        <v>22284</v>
      </c>
      <c r="N6458" s="54" t="s">
        <v>256</v>
      </c>
      <c r="O6458" s="54" t="s">
        <v>256</v>
      </c>
      <c r="P6458" s="54" t="s">
        <v>268</v>
      </c>
      <c r="Q6458" s="54" t="s">
        <v>256</v>
      </c>
      <c r="R6458" s="54" t="s">
        <v>431</v>
      </c>
      <c r="S6458" s="71"/>
      <c r="T6458" s="54" t="s">
        <v>256</v>
      </c>
      <c r="U6458" s="71">
        <v>44634</v>
      </c>
      <c r="V6458" s="54" t="s">
        <v>256</v>
      </c>
      <c r="W6458" t="str">
        <f t="shared" si="100"/>
        <v>Mar-22</v>
      </c>
    </row>
    <row r="6459" spans="1:23" x14ac:dyDescent="0.25">
      <c r="A6459" s="54" t="s">
        <v>317</v>
      </c>
      <c r="B6459" s="54" t="s">
        <v>428</v>
      </c>
      <c r="C6459" s="54" t="s">
        <v>263</v>
      </c>
      <c r="D6459" s="54" t="s">
        <v>429</v>
      </c>
      <c r="E6459" s="54" t="s">
        <v>22287</v>
      </c>
      <c r="F6459" s="71">
        <v>44633</v>
      </c>
      <c r="G6459" s="72">
        <v>85.96</v>
      </c>
      <c r="H6459" s="72">
        <v>7310.9</v>
      </c>
      <c r="I6459" s="54" t="s">
        <v>265</v>
      </c>
      <c r="J6459" s="54" t="s">
        <v>22229</v>
      </c>
      <c r="K6459" s="54" t="s">
        <v>22288</v>
      </c>
      <c r="L6459" s="54" t="s">
        <v>22289</v>
      </c>
      <c r="M6459" s="54" t="s">
        <v>22287</v>
      </c>
      <c r="N6459" s="54" t="s">
        <v>256</v>
      </c>
      <c r="O6459" s="54" t="s">
        <v>256</v>
      </c>
      <c r="P6459" s="54" t="s">
        <v>268</v>
      </c>
      <c r="Q6459" s="54" t="s">
        <v>256</v>
      </c>
      <c r="R6459" s="54" t="s">
        <v>431</v>
      </c>
      <c r="S6459" s="71"/>
      <c r="T6459" s="54" t="s">
        <v>256</v>
      </c>
      <c r="U6459" s="71">
        <v>44633</v>
      </c>
      <c r="V6459" s="54" t="s">
        <v>256</v>
      </c>
      <c r="W6459" t="str">
        <f t="shared" si="100"/>
        <v>Mar-22</v>
      </c>
    </row>
    <row r="6460" spans="1:23" x14ac:dyDescent="0.25">
      <c r="A6460" s="54" t="s">
        <v>317</v>
      </c>
      <c r="B6460" s="54" t="s">
        <v>428</v>
      </c>
      <c r="C6460" s="54" t="s">
        <v>263</v>
      </c>
      <c r="D6460" s="54" t="s">
        <v>429</v>
      </c>
      <c r="E6460" s="54" t="s">
        <v>22290</v>
      </c>
      <c r="F6460" s="71">
        <v>44648</v>
      </c>
      <c r="G6460" s="72">
        <v>465.5</v>
      </c>
      <c r="H6460" s="72">
        <v>39590.78</v>
      </c>
      <c r="I6460" s="54" t="s">
        <v>265</v>
      </c>
      <c r="J6460" s="54" t="s">
        <v>22229</v>
      </c>
      <c r="K6460" s="54" t="s">
        <v>22291</v>
      </c>
      <c r="L6460" s="54" t="s">
        <v>22292</v>
      </c>
      <c r="M6460" s="54" t="s">
        <v>22290</v>
      </c>
      <c r="N6460" s="54" t="s">
        <v>256</v>
      </c>
      <c r="O6460" s="54" t="s">
        <v>256</v>
      </c>
      <c r="P6460" s="54" t="s">
        <v>268</v>
      </c>
      <c r="Q6460" s="54" t="s">
        <v>256</v>
      </c>
      <c r="R6460" s="54" t="s">
        <v>431</v>
      </c>
      <c r="S6460" s="71"/>
      <c r="T6460" s="54" t="s">
        <v>256</v>
      </c>
      <c r="U6460" s="71">
        <v>44648</v>
      </c>
      <c r="V6460" s="54" t="s">
        <v>256</v>
      </c>
      <c r="W6460" t="str">
        <f t="shared" si="100"/>
        <v>Mar-22</v>
      </c>
    </row>
    <row r="6461" spans="1:23" x14ac:dyDescent="0.25">
      <c r="A6461" s="54" t="s">
        <v>317</v>
      </c>
      <c r="B6461" s="54" t="s">
        <v>428</v>
      </c>
      <c r="C6461" s="54" t="s">
        <v>263</v>
      </c>
      <c r="D6461" s="54" t="s">
        <v>429</v>
      </c>
      <c r="E6461" s="54" t="s">
        <v>22293</v>
      </c>
      <c r="F6461" s="71">
        <v>44635</v>
      </c>
      <c r="G6461" s="72">
        <v>71.39</v>
      </c>
      <c r="H6461" s="72">
        <v>6071.72</v>
      </c>
      <c r="I6461" s="54" t="s">
        <v>265</v>
      </c>
      <c r="J6461" s="54" t="s">
        <v>22229</v>
      </c>
      <c r="K6461" s="54" t="s">
        <v>22294</v>
      </c>
      <c r="L6461" s="54" t="s">
        <v>22295</v>
      </c>
      <c r="M6461" s="54" t="s">
        <v>22293</v>
      </c>
      <c r="N6461" s="54" t="s">
        <v>256</v>
      </c>
      <c r="O6461" s="54" t="s">
        <v>256</v>
      </c>
      <c r="P6461" s="54" t="s">
        <v>268</v>
      </c>
      <c r="Q6461" s="54" t="s">
        <v>256</v>
      </c>
      <c r="R6461" s="54" t="s">
        <v>431</v>
      </c>
      <c r="S6461" s="71"/>
      <c r="T6461" s="54" t="s">
        <v>256</v>
      </c>
      <c r="U6461" s="71">
        <v>44635</v>
      </c>
      <c r="V6461" s="54" t="s">
        <v>256</v>
      </c>
      <c r="W6461" t="str">
        <f t="shared" si="100"/>
        <v>Mar-22</v>
      </c>
    </row>
    <row r="6462" spans="1:23" x14ac:dyDescent="0.25">
      <c r="A6462" s="54" t="s">
        <v>317</v>
      </c>
      <c r="B6462" s="54" t="s">
        <v>428</v>
      </c>
      <c r="C6462" s="54" t="s">
        <v>263</v>
      </c>
      <c r="D6462" s="54" t="s">
        <v>429</v>
      </c>
      <c r="E6462" s="54" t="s">
        <v>22296</v>
      </c>
      <c r="F6462" s="71">
        <v>44627</v>
      </c>
      <c r="G6462" s="72">
        <v>589.29</v>
      </c>
      <c r="H6462" s="72">
        <v>50119.11</v>
      </c>
      <c r="I6462" s="54" t="s">
        <v>265</v>
      </c>
      <c r="J6462" s="54" t="s">
        <v>22229</v>
      </c>
      <c r="K6462" s="54" t="s">
        <v>22221</v>
      </c>
      <c r="L6462" s="54" t="s">
        <v>22297</v>
      </c>
      <c r="M6462" s="54" t="s">
        <v>22296</v>
      </c>
      <c r="N6462" s="54" t="s">
        <v>256</v>
      </c>
      <c r="O6462" s="54" t="s">
        <v>256</v>
      </c>
      <c r="P6462" s="54" t="s">
        <v>289</v>
      </c>
      <c r="Q6462" s="54" t="s">
        <v>256</v>
      </c>
      <c r="R6462" s="54" t="s">
        <v>431</v>
      </c>
      <c r="S6462" s="71"/>
      <c r="T6462" s="54" t="s">
        <v>256</v>
      </c>
      <c r="U6462" s="71">
        <v>44627</v>
      </c>
      <c r="V6462" s="54" t="s">
        <v>256</v>
      </c>
      <c r="W6462" t="str">
        <f t="shared" si="100"/>
        <v>Mar-22</v>
      </c>
    </row>
    <row r="6463" spans="1:23" x14ac:dyDescent="0.25">
      <c r="A6463" s="54" t="s">
        <v>317</v>
      </c>
      <c r="B6463" s="54" t="s">
        <v>428</v>
      </c>
      <c r="C6463" s="54" t="s">
        <v>263</v>
      </c>
      <c r="D6463" s="54" t="s">
        <v>429</v>
      </c>
      <c r="E6463" s="54" t="s">
        <v>22298</v>
      </c>
      <c r="F6463" s="71">
        <v>44648</v>
      </c>
      <c r="G6463" s="72">
        <v>1434.11</v>
      </c>
      <c r="H6463" s="72">
        <v>121971.06</v>
      </c>
      <c r="I6463" s="54" t="s">
        <v>265</v>
      </c>
      <c r="J6463" s="54" t="s">
        <v>22229</v>
      </c>
      <c r="K6463" s="54" t="s">
        <v>22243</v>
      </c>
      <c r="L6463" s="54" t="s">
        <v>22299</v>
      </c>
      <c r="M6463" s="54" t="s">
        <v>22298</v>
      </c>
      <c r="N6463" s="54" t="s">
        <v>256</v>
      </c>
      <c r="O6463" s="54" t="s">
        <v>256</v>
      </c>
      <c r="P6463" s="54" t="s">
        <v>289</v>
      </c>
      <c r="Q6463" s="54" t="s">
        <v>256</v>
      </c>
      <c r="R6463" s="54" t="s">
        <v>431</v>
      </c>
      <c r="S6463" s="71"/>
      <c r="T6463" s="54" t="s">
        <v>256</v>
      </c>
      <c r="U6463" s="71">
        <v>44648</v>
      </c>
      <c r="V6463" s="54" t="s">
        <v>256</v>
      </c>
      <c r="W6463" t="str">
        <f t="shared" si="100"/>
        <v>Mar-22</v>
      </c>
    </row>
    <row r="6464" spans="1:23" x14ac:dyDescent="0.25">
      <c r="A6464" s="54" t="s">
        <v>317</v>
      </c>
      <c r="B6464" s="54" t="s">
        <v>428</v>
      </c>
      <c r="C6464" s="54" t="s">
        <v>263</v>
      </c>
      <c r="D6464" s="54" t="s">
        <v>429</v>
      </c>
      <c r="E6464" s="54" t="s">
        <v>22300</v>
      </c>
      <c r="F6464" s="71">
        <v>44649</v>
      </c>
      <c r="G6464" s="72">
        <v>474.4</v>
      </c>
      <c r="H6464" s="72">
        <v>40347.72</v>
      </c>
      <c r="I6464" s="54" t="s">
        <v>265</v>
      </c>
      <c r="J6464" s="54" t="s">
        <v>22229</v>
      </c>
      <c r="K6464" s="54" t="s">
        <v>22243</v>
      </c>
      <c r="L6464" s="54" t="s">
        <v>22301</v>
      </c>
      <c r="M6464" s="54" t="s">
        <v>22300</v>
      </c>
      <c r="N6464" s="54" t="s">
        <v>256</v>
      </c>
      <c r="O6464" s="54" t="s">
        <v>256</v>
      </c>
      <c r="P6464" s="54" t="s">
        <v>289</v>
      </c>
      <c r="Q6464" s="54" t="s">
        <v>256</v>
      </c>
      <c r="R6464" s="54" t="s">
        <v>431</v>
      </c>
      <c r="S6464" s="71"/>
      <c r="T6464" s="54" t="s">
        <v>256</v>
      </c>
      <c r="U6464" s="71">
        <v>44649</v>
      </c>
      <c r="V6464" s="54" t="s">
        <v>256</v>
      </c>
      <c r="W6464" t="str">
        <f t="shared" si="100"/>
        <v>Mar-22</v>
      </c>
    </row>
    <row r="6465" spans="1:23" x14ac:dyDescent="0.25">
      <c r="A6465" s="54" t="s">
        <v>317</v>
      </c>
      <c r="B6465" s="54" t="s">
        <v>428</v>
      </c>
      <c r="C6465" s="54" t="s">
        <v>263</v>
      </c>
      <c r="D6465" s="54" t="s">
        <v>429</v>
      </c>
      <c r="E6465" s="54" t="s">
        <v>22302</v>
      </c>
      <c r="F6465" s="71">
        <v>44636</v>
      </c>
      <c r="G6465" s="72">
        <v>1241.3</v>
      </c>
      <c r="H6465" s="72">
        <v>105572.57</v>
      </c>
      <c r="I6465" s="54" t="s">
        <v>265</v>
      </c>
      <c r="J6465" s="54" t="s">
        <v>22229</v>
      </c>
      <c r="K6465" s="54" t="s">
        <v>22183</v>
      </c>
      <c r="L6465" s="54" t="s">
        <v>22303</v>
      </c>
      <c r="M6465" s="54" t="s">
        <v>22302</v>
      </c>
      <c r="N6465" s="54" t="s">
        <v>256</v>
      </c>
      <c r="O6465" s="54" t="s">
        <v>256</v>
      </c>
      <c r="P6465" s="54" t="s">
        <v>444</v>
      </c>
      <c r="Q6465" s="54" t="s">
        <v>256</v>
      </c>
      <c r="R6465" s="54" t="s">
        <v>431</v>
      </c>
      <c r="S6465" s="71"/>
      <c r="T6465" s="54" t="s">
        <v>256</v>
      </c>
      <c r="U6465" s="71">
        <v>44636</v>
      </c>
      <c r="V6465" s="54" t="s">
        <v>256</v>
      </c>
      <c r="W6465" t="str">
        <f t="shared" si="100"/>
        <v>Mar-22</v>
      </c>
    </row>
    <row r="6466" spans="1:23" x14ac:dyDescent="0.25">
      <c r="A6466" s="54" t="s">
        <v>317</v>
      </c>
      <c r="B6466" s="54" t="s">
        <v>428</v>
      </c>
      <c r="C6466" s="54" t="s">
        <v>263</v>
      </c>
      <c r="D6466" s="54" t="s">
        <v>429</v>
      </c>
      <c r="E6466" s="54" t="s">
        <v>22304</v>
      </c>
      <c r="F6466" s="71">
        <v>44648</v>
      </c>
      <c r="G6466" s="72">
        <v>312.64</v>
      </c>
      <c r="H6466" s="72">
        <v>26590.03</v>
      </c>
      <c r="I6466" s="54" t="s">
        <v>265</v>
      </c>
      <c r="J6466" s="54" t="s">
        <v>22229</v>
      </c>
      <c r="K6466" s="54" t="s">
        <v>22224</v>
      </c>
      <c r="L6466" s="54" t="s">
        <v>22305</v>
      </c>
      <c r="M6466" s="54" t="s">
        <v>22304</v>
      </c>
      <c r="N6466" s="54" t="s">
        <v>256</v>
      </c>
      <c r="O6466" s="54" t="s">
        <v>256</v>
      </c>
      <c r="P6466" s="54" t="s">
        <v>289</v>
      </c>
      <c r="Q6466" s="54" t="s">
        <v>256</v>
      </c>
      <c r="R6466" s="54" t="s">
        <v>431</v>
      </c>
      <c r="S6466" s="71"/>
      <c r="T6466" s="54" t="s">
        <v>256</v>
      </c>
      <c r="U6466" s="71">
        <v>44648</v>
      </c>
      <c r="V6466" s="54" t="s">
        <v>256</v>
      </c>
      <c r="W6466" t="str">
        <f t="shared" si="100"/>
        <v>Mar-22</v>
      </c>
    </row>
    <row r="6467" spans="1:23" x14ac:dyDescent="0.25">
      <c r="A6467" s="54" t="s">
        <v>317</v>
      </c>
      <c r="B6467" s="54" t="s">
        <v>428</v>
      </c>
      <c r="C6467" s="54" t="s">
        <v>263</v>
      </c>
      <c r="D6467" s="54" t="s">
        <v>429</v>
      </c>
      <c r="E6467" s="54" t="s">
        <v>22306</v>
      </c>
      <c r="F6467" s="71">
        <v>44649</v>
      </c>
      <c r="G6467" s="72">
        <v>2183.85</v>
      </c>
      <c r="H6467" s="72">
        <v>185736.44</v>
      </c>
      <c r="I6467" s="54" t="s">
        <v>265</v>
      </c>
      <c r="J6467" s="54" t="s">
        <v>22229</v>
      </c>
      <c r="K6467" s="54" t="s">
        <v>22307</v>
      </c>
      <c r="L6467" s="54" t="s">
        <v>22308</v>
      </c>
      <c r="M6467" s="54" t="s">
        <v>22306</v>
      </c>
      <c r="N6467" s="54" t="s">
        <v>256</v>
      </c>
      <c r="O6467" s="54" t="s">
        <v>256</v>
      </c>
      <c r="P6467" s="54" t="s">
        <v>267</v>
      </c>
      <c r="Q6467" s="54" t="s">
        <v>256</v>
      </c>
      <c r="R6467" s="54" t="s">
        <v>431</v>
      </c>
      <c r="S6467" s="71"/>
      <c r="T6467" s="54" t="s">
        <v>256</v>
      </c>
      <c r="U6467" s="71">
        <v>44649</v>
      </c>
      <c r="V6467" s="54" t="s">
        <v>256</v>
      </c>
      <c r="W6467" t="str">
        <f t="shared" si="100"/>
        <v>Mar-22</v>
      </c>
    </row>
    <row r="6468" spans="1:23" x14ac:dyDescent="0.25">
      <c r="A6468" s="54" t="s">
        <v>317</v>
      </c>
      <c r="B6468" s="54" t="s">
        <v>428</v>
      </c>
      <c r="C6468" s="54" t="s">
        <v>263</v>
      </c>
      <c r="D6468" s="54" t="s">
        <v>429</v>
      </c>
      <c r="E6468" s="54" t="s">
        <v>22309</v>
      </c>
      <c r="F6468" s="71">
        <v>44649</v>
      </c>
      <c r="G6468" s="72">
        <v>3274.38</v>
      </c>
      <c r="H6468" s="72">
        <v>278486.02</v>
      </c>
      <c r="I6468" s="54" t="s">
        <v>265</v>
      </c>
      <c r="J6468" s="54" t="s">
        <v>22229</v>
      </c>
      <c r="K6468" s="54" t="s">
        <v>22310</v>
      </c>
      <c r="L6468" s="54" t="s">
        <v>22311</v>
      </c>
      <c r="M6468" s="54" t="s">
        <v>22309</v>
      </c>
      <c r="N6468" s="54" t="s">
        <v>256</v>
      </c>
      <c r="O6468" s="54" t="s">
        <v>256</v>
      </c>
      <c r="P6468" s="54" t="s">
        <v>267</v>
      </c>
      <c r="Q6468" s="54" t="s">
        <v>256</v>
      </c>
      <c r="R6468" s="54" t="s">
        <v>431</v>
      </c>
      <c r="S6468" s="71"/>
      <c r="T6468" s="54" t="s">
        <v>256</v>
      </c>
      <c r="U6468" s="71">
        <v>44649</v>
      </c>
      <c r="V6468" s="54" t="s">
        <v>256</v>
      </c>
      <c r="W6468" t="str">
        <f t="shared" si="100"/>
        <v>Mar-22</v>
      </c>
    </row>
    <row r="6469" spans="1:23" x14ac:dyDescent="0.25">
      <c r="A6469" s="54" t="s">
        <v>317</v>
      </c>
      <c r="B6469" s="54" t="s">
        <v>428</v>
      </c>
      <c r="C6469" s="54" t="s">
        <v>263</v>
      </c>
      <c r="D6469" s="54" t="s">
        <v>429</v>
      </c>
      <c r="E6469" s="54" t="s">
        <v>22312</v>
      </c>
      <c r="F6469" s="71">
        <v>44649</v>
      </c>
      <c r="G6469" s="72">
        <v>1542.63</v>
      </c>
      <c r="H6469" s="72">
        <v>131200.68</v>
      </c>
      <c r="I6469" s="54" t="s">
        <v>265</v>
      </c>
      <c r="J6469" s="54" t="s">
        <v>22229</v>
      </c>
      <c r="K6469" s="54" t="s">
        <v>22313</v>
      </c>
      <c r="L6469" s="54" t="s">
        <v>22314</v>
      </c>
      <c r="M6469" s="54" t="s">
        <v>22312</v>
      </c>
      <c r="N6469" s="54" t="s">
        <v>256</v>
      </c>
      <c r="O6469" s="54" t="s">
        <v>256</v>
      </c>
      <c r="P6469" s="54" t="s">
        <v>267</v>
      </c>
      <c r="Q6469" s="54" t="s">
        <v>256</v>
      </c>
      <c r="R6469" s="54" t="s">
        <v>431</v>
      </c>
      <c r="S6469" s="71"/>
      <c r="T6469" s="54" t="s">
        <v>256</v>
      </c>
      <c r="U6469" s="71">
        <v>44649</v>
      </c>
      <c r="V6469" s="54" t="s">
        <v>256</v>
      </c>
      <c r="W6469" t="str">
        <f t="shared" ref="W6469:W6532" si="101">TEXT(F6469,"MMM-YY")</f>
        <v>Mar-22</v>
      </c>
    </row>
    <row r="6470" spans="1:23" x14ac:dyDescent="0.25">
      <c r="A6470" s="54" t="s">
        <v>317</v>
      </c>
      <c r="B6470" s="54" t="s">
        <v>428</v>
      </c>
      <c r="C6470" s="54" t="s">
        <v>263</v>
      </c>
      <c r="D6470" s="54" t="s">
        <v>429</v>
      </c>
      <c r="E6470" s="54" t="s">
        <v>22315</v>
      </c>
      <c r="F6470" s="71">
        <v>44651</v>
      </c>
      <c r="G6470" s="72">
        <v>0.87</v>
      </c>
      <c r="H6470" s="72">
        <v>73.989999999999995</v>
      </c>
      <c r="I6470" s="54" t="s">
        <v>265</v>
      </c>
      <c r="J6470" s="54" t="s">
        <v>22229</v>
      </c>
      <c r="K6470" s="54" t="s">
        <v>22316</v>
      </c>
      <c r="L6470" s="54" t="s">
        <v>22317</v>
      </c>
      <c r="M6470" s="54" t="s">
        <v>22315</v>
      </c>
      <c r="N6470" s="54" t="s">
        <v>256</v>
      </c>
      <c r="O6470" s="54" t="s">
        <v>256</v>
      </c>
      <c r="P6470" s="54" t="s">
        <v>268</v>
      </c>
      <c r="Q6470" s="54" t="s">
        <v>256</v>
      </c>
      <c r="R6470" s="54" t="s">
        <v>431</v>
      </c>
      <c r="S6470" s="71"/>
      <c r="T6470" s="54" t="s">
        <v>256</v>
      </c>
      <c r="U6470" s="71">
        <v>44651</v>
      </c>
      <c r="V6470" s="54" t="s">
        <v>256</v>
      </c>
      <c r="W6470" t="str">
        <f t="shared" si="101"/>
        <v>Mar-22</v>
      </c>
    </row>
    <row r="6471" spans="1:23" x14ac:dyDescent="0.25">
      <c r="A6471" s="54" t="s">
        <v>317</v>
      </c>
      <c r="B6471" s="54" t="s">
        <v>428</v>
      </c>
      <c r="C6471" s="54" t="s">
        <v>263</v>
      </c>
      <c r="D6471" s="54" t="s">
        <v>429</v>
      </c>
      <c r="E6471" s="54" t="s">
        <v>22318</v>
      </c>
      <c r="F6471" s="71">
        <v>44627</v>
      </c>
      <c r="G6471" s="72">
        <v>36929.519999999997</v>
      </c>
      <c r="H6471" s="72">
        <v>3140855.68</v>
      </c>
      <c r="I6471" s="54" t="s">
        <v>265</v>
      </c>
      <c r="J6471" s="54" t="s">
        <v>22229</v>
      </c>
      <c r="K6471" s="54" t="s">
        <v>21629</v>
      </c>
      <c r="L6471" s="54" t="s">
        <v>22319</v>
      </c>
      <c r="M6471" s="54" t="s">
        <v>22318</v>
      </c>
      <c r="N6471" s="54" t="s">
        <v>256</v>
      </c>
      <c r="O6471" s="54" t="s">
        <v>256</v>
      </c>
      <c r="P6471" s="54" t="s">
        <v>271</v>
      </c>
      <c r="Q6471" s="54" t="s">
        <v>256</v>
      </c>
      <c r="R6471" s="54" t="s">
        <v>431</v>
      </c>
      <c r="S6471" s="71"/>
      <c r="T6471" s="54" t="s">
        <v>256</v>
      </c>
      <c r="U6471" s="71">
        <v>44627</v>
      </c>
      <c r="V6471" s="54" t="s">
        <v>443</v>
      </c>
      <c r="W6471" t="str">
        <f t="shared" si="101"/>
        <v>Mar-22</v>
      </c>
    </row>
    <row r="6472" spans="1:23" x14ac:dyDescent="0.25">
      <c r="A6472" s="54" t="s">
        <v>317</v>
      </c>
      <c r="B6472" s="54" t="s">
        <v>428</v>
      </c>
      <c r="C6472" s="54" t="s">
        <v>263</v>
      </c>
      <c r="D6472" s="54" t="s">
        <v>429</v>
      </c>
      <c r="E6472" s="54" t="s">
        <v>22320</v>
      </c>
      <c r="F6472" s="71">
        <v>44628</v>
      </c>
      <c r="G6472" s="72">
        <v>26244.03</v>
      </c>
      <c r="H6472" s="72">
        <v>2232054.75</v>
      </c>
      <c r="I6472" s="54" t="s">
        <v>265</v>
      </c>
      <c r="J6472" s="54" t="s">
        <v>22229</v>
      </c>
      <c r="K6472" s="54" t="s">
        <v>22321</v>
      </c>
      <c r="L6472" s="54" t="s">
        <v>22322</v>
      </c>
      <c r="M6472" s="54" t="s">
        <v>22320</v>
      </c>
      <c r="N6472" s="54" t="s">
        <v>256</v>
      </c>
      <c r="O6472" s="54" t="s">
        <v>256</v>
      </c>
      <c r="P6472" s="54" t="s">
        <v>453</v>
      </c>
      <c r="Q6472" s="54" t="s">
        <v>256</v>
      </c>
      <c r="R6472" s="54" t="s">
        <v>431</v>
      </c>
      <c r="S6472" s="71"/>
      <c r="T6472" s="54" t="s">
        <v>256</v>
      </c>
      <c r="U6472" s="71">
        <v>44628</v>
      </c>
      <c r="V6472" s="54" t="s">
        <v>256</v>
      </c>
      <c r="W6472" t="str">
        <f t="shared" si="101"/>
        <v>Mar-22</v>
      </c>
    </row>
    <row r="6473" spans="1:23" x14ac:dyDescent="0.25">
      <c r="A6473" s="54" t="s">
        <v>317</v>
      </c>
      <c r="B6473" s="54" t="s">
        <v>428</v>
      </c>
      <c r="C6473" s="54" t="s">
        <v>263</v>
      </c>
      <c r="D6473" s="54" t="s">
        <v>429</v>
      </c>
      <c r="E6473" s="54" t="s">
        <v>22323</v>
      </c>
      <c r="F6473" s="71">
        <v>44650</v>
      </c>
      <c r="G6473" s="72">
        <v>65.8</v>
      </c>
      <c r="H6473" s="72">
        <v>5596.29</v>
      </c>
      <c r="I6473" s="54" t="s">
        <v>265</v>
      </c>
      <c r="J6473" s="54" t="s">
        <v>22229</v>
      </c>
      <c r="K6473" s="54" t="s">
        <v>22324</v>
      </c>
      <c r="L6473" s="54" t="s">
        <v>22325</v>
      </c>
      <c r="M6473" s="54" t="s">
        <v>22323</v>
      </c>
      <c r="N6473" s="54" t="s">
        <v>256</v>
      </c>
      <c r="O6473" s="54" t="s">
        <v>256</v>
      </c>
      <c r="P6473" s="54" t="s">
        <v>267</v>
      </c>
      <c r="Q6473" s="54" t="s">
        <v>256</v>
      </c>
      <c r="R6473" s="54" t="s">
        <v>431</v>
      </c>
      <c r="S6473" s="71"/>
      <c r="T6473" s="54" t="s">
        <v>256</v>
      </c>
      <c r="U6473" s="71">
        <v>44650</v>
      </c>
      <c r="V6473" s="54" t="s">
        <v>256</v>
      </c>
      <c r="W6473" t="str">
        <f t="shared" si="101"/>
        <v>Mar-22</v>
      </c>
    </row>
    <row r="6474" spans="1:23" x14ac:dyDescent="0.25">
      <c r="A6474" s="54" t="s">
        <v>317</v>
      </c>
      <c r="B6474" s="54" t="s">
        <v>428</v>
      </c>
      <c r="C6474" s="54" t="s">
        <v>263</v>
      </c>
      <c r="D6474" s="54" t="s">
        <v>429</v>
      </c>
      <c r="E6474" s="54" t="s">
        <v>22326</v>
      </c>
      <c r="F6474" s="71">
        <v>44650</v>
      </c>
      <c r="G6474" s="72">
        <v>628.38</v>
      </c>
      <c r="H6474" s="72">
        <v>53443.72</v>
      </c>
      <c r="I6474" s="54" t="s">
        <v>265</v>
      </c>
      <c r="J6474" s="54" t="s">
        <v>22229</v>
      </c>
      <c r="K6474" s="54" t="s">
        <v>22327</v>
      </c>
      <c r="L6474" s="54" t="s">
        <v>22328</v>
      </c>
      <c r="M6474" s="54" t="s">
        <v>22326</v>
      </c>
      <c r="N6474" s="54" t="s">
        <v>256</v>
      </c>
      <c r="O6474" s="54" t="s">
        <v>256</v>
      </c>
      <c r="P6474" s="54" t="s">
        <v>267</v>
      </c>
      <c r="Q6474" s="54" t="s">
        <v>256</v>
      </c>
      <c r="R6474" s="54" t="s">
        <v>431</v>
      </c>
      <c r="S6474" s="71"/>
      <c r="T6474" s="54" t="s">
        <v>256</v>
      </c>
      <c r="U6474" s="71">
        <v>44650</v>
      </c>
      <c r="V6474" s="54" t="s">
        <v>256</v>
      </c>
      <c r="W6474" t="str">
        <f t="shared" si="101"/>
        <v>Mar-22</v>
      </c>
    </row>
    <row r="6475" spans="1:23" x14ac:dyDescent="0.25">
      <c r="A6475" s="54" t="s">
        <v>317</v>
      </c>
      <c r="B6475" s="54" t="s">
        <v>428</v>
      </c>
      <c r="C6475" s="54" t="s">
        <v>263</v>
      </c>
      <c r="D6475" s="54" t="s">
        <v>429</v>
      </c>
      <c r="E6475" s="54" t="s">
        <v>22329</v>
      </c>
      <c r="F6475" s="71">
        <v>44650</v>
      </c>
      <c r="G6475" s="72">
        <v>542.03</v>
      </c>
      <c r="H6475" s="72">
        <v>46099.65</v>
      </c>
      <c r="I6475" s="54" t="s">
        <v>265</v>
      </c>
      <c r="J6475" s="54" t="s">
        <v>22229</v>
      </c>
      <c r="K6475" s="54" t="s">
        <v>22330</v>
      </c>
      <c r="L6475" s="54" t="s">
        <v>22331</v>
      </c>
      <c r="M6475" s="54" t="s">
        <v>22329</v>
      </c>
      <c r="N6475" s="54" t="s">
        <v>256</v>
      </c>
      <c r="O6475" s="54" t="s">
        <v>256</v>
      </c>
      <c r="P6475" s="54" t="s">
        <v>267</v>
      </c>
      <c r="Q6475" s="54" t="s">
        <v>256</v>
      </c>
      <c r="R6475" s="54" t="s">
        <v>431</v>
      </c>
      <c r="S6475" s="71"/>
      <c r="T6475" s="54" t="s">
        <v>256</v>
      </c>
      <c r="U6475" s="71">
        <v>44650</v>
      </c>
      <c r="V6475" s="54" t="s">
        <v>256</v>
      </c>
      <c r="W6475" t="str">
        <f t="shared" si="101"/>
        <v>Mar-22</v>
      </c>
    </row>
    <row r="6476" spans="1:23" x14ac:dyDescent="0.25">
      <c r="A6476" s="54" t="s">
        <v>318</v>
      </c>
      <c r="B6476" s="54" t="s">
        <v>428</v>
      </c>
      <c r="C6476" s="54" t="s">
        <v>263</v>
      </c>
      <c r="D6476" s="54" t="s">
        <v>429</v>
      </c>
      <c r="E6476" s="54" t="s">
        <v>22332</v>
      </c>
      <c r="F6476" s="71">
        <v>44640</v>
      </c>
      <c r="G6476" s="72">
        <v>125383.89</v>
      </c>
      <c r="H6476" s="72">
        <v>10663899.84</v>
      </c>
      <c r="I6476" s="54" t="s">
        <v>265</v>
      </c>
      <c r="J6476" s="54" t="s">
        <v>22333</v>
      </c>
      <c r="K6476" s="54" t="s">
        <v>22334</v>
      </c>
      <c r="L6476" s="54" t="s">
        <v>22335</v>
      </c>
      <c r="M6476" s="54" t="s">
        <v>22332</v>
      </c>
      <c r="N6476" s="54" t="s">
        <v>256</v>
      </c>
      <c r="O6476" s="54" t="s">
        <v>256</v>
      </c>
      <c r="P6476" s="54" t="s">
        <v>439</v>
      </c>
      <c r="Q6476" s="54" t="s">
        <v>256</v>
      </c>
      <c r="R6476" s="54" t="s">
        <v>431</v>
      </c>
      <c r="S6476" s="71"/>
      <c r="T6476" s="54" t="s">
        <v>256</v>
      </c>
      <c r="U6476" s="71">
        <v>44640</v>
      </c>
      <c r="V6476" s="54" t="s">
        <v>256</v>
      </c>
      <c r="W6476" t="str">
        <f t="shared" si="101"/>
        <v>Mar-22</v>
      </c>
    </row>
    <row r="6477" spans="1:23" x14ac:dyDescent="0.25">
      <c r="A6477" s="54" t="s">
        <v>318</v>
      </c>
      <c r="B6477" s="54" t="s">
        <v>428</v>
      </c>
      <c r="C6477" s="54" t="s">
        <v>263</v>
      </c>
      <c r="D6477" s="54" t="s">
        <v>429</v>
      </c>
      <c r="E6477" s="54" t="s">
        <v>22336</v>
      </c>
      <c r="F6477" s="71">
        <v>44640</v>
      </c>
      <c r="G6477" s="72">
        <v>114737.60000000001</v>
      </c>
      <c r="H6477" s="72">
        <v>9758432.8800000008</v>
      </c>
      <c r="I6477" s="54" t="s">
        <v>265</v>
      </c>
      <c r="J6477" s="54" t="s">
        <v>22333</v>
      </c>
      <c r="K6477" s="54" t="s">
        <v>22334</v>
      </c>
      <c r="L6477" s="54" t="s">
        <v>22337</v>
      </c>
      <c r="M6477" s="54" t="s">
        <v>22336</v>
      </c>
      <c r="N6477" s="54" t="s">
        <v>256</v>
      </c>
      <c r="O6477" s="54" t="s">
        <v>256</v>
      </c>
      <c r="P6477" s="54" t="s">
        <v>439</v>
      </c>
      <c r="Q6477" s="54" t="s">
        <v>256</v>
      </c>
      <c r="R6477" s="54" t="s">
        <v>431</v>
      </c>
      <c r="S6477" s="71"/>
      <c r="T6477" s="54" t="s">
        <v>256</v>
      </c>
      <c r="U6477" s="71">
        <v>44640</v>
      </c>
      <c r="V6477" s="54" t="s">
        <v>256</v>
      </c>
      <c r="W6477" t="str">
        <f t="shared" si="101"/>
        <v>Mar-22</v>
      </c>
    </row>
    <row r="6478" spans="1:23" x14ac:dyDescent="0.25">
      <c r="A6478" s="54" t="s">
        <v>318</v>
      </c>
      <c r="B6478" s="54" t="s">
        <v>428</v>
      </c>
      <c r="C6478" s="54" t="s">
        <v>263</v>
      </c>
      <c r="D6478" s="54" t="s">
        <v>429</v>
      </c>
      <c r="E6478" s="54" t="s">
        <v>22338</v>
      </c>
      <c r="F6478" s="71">
        <v>44643</v>
      </c>
      <c r="G6478" s="72">
        <v>24777.94</v>
      </c>
      <c r="H6478" s="72">
        <v>2107363.7999999998</v>
      </c>
      <c r="I6478" s="54" t="s">
        <v>265</v>
      </c>
      <c r="J6478" s="54" t="s">
        <v>22333</v>
      </c>
      <c r="K6478" s="54" t="s">
        <v>22339</v>
      </c>
      <c r="L6478" s="54" t="s">
        <v>22340</v>
      </c>
      <c r="M6478" s="54" t="s">
        <v>22338</v>
      </c>
      <c r="N6478" s="54" t="s">
        <v>256</v>
      </c>
      <c r="O6478" s="54" t="s">
        <v>256</v>
      </c>
      <c r="P6478" s="54" t="s">
        <v>439</v>
      </c>
      <c r="Q6478" s="54" t="s">
        <v>256</v>
      </c>
      <c r="R6478" s="54" t="s">
        <v>431</v>
      </c>
      <c r="S6478" s="71"/>
      <c r="T6478" s="54" t="s">
        <v>256</v>
      </c>
      <c r="U6478" s="71">
        <v>44643</v>
      </c>
      <c r="V6478" s="54" t="s">
        <v>256</v>
      </c>
      <c r="W6478" t="str">
        <f t="shared" si="101"/>
        <v>Mar-22</v>
      </c>
    </row>
    <row r="6479" spans="1:23" x14ac:dyDescent="0.25">
      <c r="A6479" s="54" t="s">
        <v>318</v>
      </c>
      <c r="B6479" s="54" t="s">
        <v>428</v>
      </c>
      <c r="C6479" s="54" t="s">
        <v>263</v>
      </c>
      <c r="D6479" s="54" t="s">
        <v>429</v>
      </c>
      <c r="E6479" s="54" t="s">
        <v>22341</v>
      </c>
      <c r="F6479" s="71">
        <v>44642</v>
      </c>
      <c r="G6479" s="72">
        <v>5597.51</v>
      </c>
      <c r="H6479" s="72">
        <v>476068.23</v>
      </c>
      <c r="I6479" s="54" t="s">
        <v>265</v>
      </c>
      <c r="J6479" s="54" t="s">
        <v>22333</v>
      </c>
      <c r="K6479" s="54" t="s">
        <v>22342</v>
      </c>
      <c r="L6479" s="54" t="s">
        <v>22343</v>
      </c>
      <c r="M6479" s="54" t="s">
        <v>22341</v>
      </c>
      <c r="N6479" s="54" t="s">
        <v>256</v>
      </c>
      <c r="O6479" s="54" t="s">
        <v>256</v>
      </c>
      <c r="P6479" s="54" t="s">
        <v>439</v>
      </c>
      <c r="Q6479" s="54" t="s">
        <v>256</v>
      </c>
      <c r="R6479" s="54" t="s">
        <v>431</v>
      </c>
      <c r="S6479" s="71"/>
      <c r="T6479" s="54" t="s">
        <v>256</v>
      </c>
      <c r="U6479" s="71">
        <v>44642</v>
      </c>
      <c r="V6479" s="54" t="s">
        <v>256</v>
      </c>
      <c r="W6479" t="str">
        <f t="shared" si="101"/>
        <v>Mar-22</v>
      </c>
    </row>
    <row r="6480" spans="1:23" x14ac:dyDescent="0.25">
      <c r="A6480" s="54" t="s">
        <v>318</v>
      </c>
      <c r="B6480" s="54" t="s">
        <v>428</v>
      </c>
      <c r="C6480" s="54" t="s">
        <v>263</v>
      </c>
      <c r="D6480" s="54" t="s">
        <v>429</v>
      </c>
      <c r="E6480" s="54" t="s">
        <v>22344</v>
      </c>
      <c r="F6480" s="71">
        <v>44642</v>
      </c>
      <c r="G6480" s="72">
        <v>61359.41</v>
      </c>
      <c r="H6480" s="72">
        <v>5218617.82</v>
      </c>
      <c r="I6480" s="54" t="s">
        <v>265</v>
      </c>
      <c r="J6480" s="54" t="s">
        <v>22333</v>
      </c>
      <c r="K6480" s="54" t="s">
        <v>22342</v>
      </c>
      <c r="L6480" s="54" t="s">
        <v>22345</v>
      </c>
      <c r="M6480" s="54" t="s">
        <v>22344</v>
      </c>
      <c r="N6480" s="54" t="s">
        <v>256</v>
      </c>
      <c r="O6480" s="54" t="s">
        <v>256</v>
      </c>
      <c r="P6480" s="54" t="s">
        <v>439</v>
      </c>
      <c r="Q6480" s="54" t="s">
        <v>256</v>
      </c>
      <c r="R6480" s="54" t="s">
        <v>431</v>
      </c>
      <c r="S6480" s="71"/>
      <c r="T6480" s="54" t="s">
        <v>256</v>
      </c>
      <c r="U6480" s="71">
        <v>44642</v>
      </c>
      <c r="V6480" s="54" t="s">
        <v>256</v>
      </c>
      <c r="W6480" t="str">
        <f t="shared" si="101"/>
        <v>Mar-22</v>
      </c>
    </row>
    <row r="6481" spans="1:23" x14ac:dyDescent="0.25">
      <c r="A6481" s="54" t="s">
        <v>318</v>
      </c>
      <c r="B6481" s="54" t="s">
        <v>428</v>
      </c>
      <c r="C6481" s="54" t="s">
        <v>263</v>
      </c>
      <c r="D6481" s="54" t="s">
        <v>429</v>
      </c>
      <c r="E6481" s="54" t="s">
        <v>22346</v>
      </c>
      <c r="F6481" s="71">
        <v>44642</v>
      </c>
      <c r="G6481" s="72">
        <v>189040.43</v>
      </c>
      <c r="H6481" s="72">
        <v>16077888.57</v>
      </c>
      <c r="I6481" s="54" t="s">
        <v>265</v>
      </c>
      <c r="J6481" s="54" t="s">
        <v>22333</v>
      </c>
      <c r="K6481" s="54" t="s">
        <v>22342</v>
      </c>
      <c r="L6481" s="54" t="s">
        <v>22347</v>
      </c>
      <c r="M6481" s="54" t="s">
        <v>22346</v>
      </c>
      <c r="N6481" s="54" t="s">
        <v>256</v>
      </c>
      <c r="O6481" s="54" t="s">
        <v>256</v>
      </c>
      <c r="P6481" s="54" t="s">
        <v>439</v>
      </c>
      <c r="Q6481" s="54" t="s">
        <v>256</v>
      </c>
      <c r="R6481" s="54" t="s">
        <v>431</v>
      </c>
      <c r="S6481" s="71"/>
      <c r="T6481" s="54" t="s">
        <v>256</v>
      </c>
      <c r="U6481" s="71">
        <v>44642</v>
      </c>
      <c r="V6481" s="54" t="s">
        <v>256</v>
      </c>
      <c r="W6481" t="str">
        <f t="shared" si="101"/>
        <v>Mar-22</v>
      </c>
    </row>
    <row r="6482" spans="1:23" x14ac:dyDescent="0.25">
      <c r="A6482" s="54" t="s">
        <v>318</v>
      </c>
      <c r="B6482" s="54" t="s">
        <v>428</v>
      </c>
      <c r="C6482" s="54" t="s">
        <v>263</v>
      </c>
      <c r="D6482" s="54" t="s">
        <v>429</v>
      </c>
      <c r="E6482" s="54" t="s">
        <v>22348</v>
      </c>
      <c r="F6482" s="71">
        <v>44648</v>
      </c>
      <c r="G6482" s="72">
        <v>48345.78</v>
      </c>
      <c r="H6482" s="72">
        <v>4111808.59</v>
      </c>
      <c r="I6482" s="54" t="s">
        <v>265</v>
      </c>
      <c r="J6482" s="54" t="s">
        <v>22333</v>
      </c>
      <c r="K6482" s="54" t="s">
        <v>22349</v>
      </c>
      <c r="L6482" s="54" t="s">
        <v>22350</v>
      </c>
      <c r="M6482" s="54" t="s">
        <v>22348</v>
      </c>
      <c r="N6482" s="54" t="s">
        <v>256</v>
      </c>
      <c r="O6482" s="54" t="s">
        <v>256</v>
      </c>
      <c r="P6482" s="54" t="s">
        <v>439</v>
      </c>
      <c r="Q6482" s="54" t="s">
        <v>256</v>
      </c>
      <c r="R6482" s="54" t="s">
        <v>431</v>
      </c>
      <c r="S6482" s="71"/>
      <c r="T6482" s="54" t="s">
        <v>256</v>
      </c>
      <c r="U6482" s="71">
        <v>44648</v>
      </c>
      <c r="V6482" s="54" t="s">
        <v>256</v>
      </c>
      <c r="W6482" t="str">
        <f t="shared" si="101"/>
        <v>Mar-22</v>
      </c>
    </row>
    <row r="6483" spans="1:23" x14ac:dyDescent="0.25">
      <c r="A6483" s="54" t="s">
        <v>318</v>
      </c>
      <c r="B6483" s="54" t="s">
        <v>428</v>
      </c>
      <c r="C6483" s="54" t="s">
        <v>263</v>
      </c>
      <c r="D6483" s="54" t="s">
        <v>429</v>
      </c>
      <c r="E6483" s="54" t="s">
        <v>22351</v>
      </c>
      <c r="F6483" s="71">
        <v>44648</v>
      </c>
      <c r="G6483" s="72">
        <v>10535.63</v>
      </c>
      <c r="H6483" s="72">
        <v>896055.33</v>
      </c>
      <c r="I6483" s="54" t="s">
        <v>265</v>
      </c>
      <c r="J6483" s="54" t="s">
        <v>22333</v>
      </c>
      <c r="K6483" s="54" t="s">
        <v>22349</v>
      </c>
      <c r="L6483" s="54" t="s">
        <v>22352</v>
      </c>
      <c r="M6483" s="54" t="s">
        <v>22351</v>
      </c>
      <c r="N6483" s="54" t="s">
        <v>256</v>
      </c>
      <c r="O6483" s="54" t="s">
        <v>256</v>
      </c>
      <c r="P6483" s="54" t="s">
        <v>439</v>
      </c>
      <c r="Q6483" s="54" t="s">
        <v>256</v>
      </c>
      <c r="R6483" s="54" t="s">
        <v>431</v>
      </c>
      <c r="S6483" s="71"/>
      <c r="T6483" s="54" t="s">
        <v>256</v>
      </c>
      <c r="U6483" s="71">
        <v>44648</v>
      </c>
      <c r="V6483" s="54" t="s">
        <v>256</v>
      </c>
      <c r="W6483" t="str">
        <f t="shared" si="101"/>
        <v>Mar-22</v>
      </c>
    </row>
    <row r="6484" spans="1:23" x14ac:dyDescent="0.25">
      <c r="A6484" s="54" t="s">
        <v>317</v>
      </c>
      <c r="B6484" s="54" t="s">
        <v>428</v>
      </c>
      <c r="C6484" s="54" t="s">
        <v>263</v>
      </c>
      <c r="D6484" s="54" t="s">
        <v>429</v>
      </c>
      <c r="E6484" s="54" t="s">
        <v>22353</v>
      </c>
      <c r="F6484" s="71">
        <v>44637</v>
      </c>
      <c r="G6484" s="72">
        <v>42.85</v>
      </c>
      <c r="H6484" s="72">
        <v>3644.39</v>
      </c>
      <c r="I6484" s="54" t="s">
        <v>265</v>
      </c>
      <c r="J6484" s="54" t="s">
        <v>22333</v>
      </c>
      <c r="K6484" s="54" t="s">
        <v>22183</v>
      </c>
      <c r="L6484" s="54" t="s">
        <v>22354</v>
      </c>
      <c r="M6484" s="54" t="s">
        <v>22353</v>
      </c>
      <c r="N6484" s="54" t="s">
        <v>256</v>
      </c>
      <c r="O6484" s="54" t="s">
        <v>256</v>
      </c>
      <c r="P6484" s="54" t="s">
        <v>444</v>
      </c>
      <c r="Q6484" s="54" t="s">
        <v>256</v>
      </c>
      <c r="R6484" s="54" t="s">
        <v>431</v>
      </c>
      <c r="S6484" s="71"/>
      <c r="T6484" s="54" t="s">
        <v>256</v>
      </c>
      <c r="U6484" s="71">
        <v>44637</v>
      </c>
      <c r="V6484" s="54" t="s">
        <v>256</v>
      </c>
      <c r="W6484" t="str">
        <f t="shared" si="101"/>
        <v>Mar-22</v>
      </c>
    </row>
    <row r="6485" spans="1:23" x14ac:dyDescent="0.25">
      <c r="A6485" s="54" t="s">
        <v>317</v>
      </c>
      <c r="B6485" s="54" t="s">
        <v>428</v>
      </c>
      <c r="C6485" s="54" t="s">
        <v>263</v>
      </c>
      <c r="D6485" s="54" t="s">
        <v>429</v>
      </c>
      <c r="E6485" s="54" t="s">
        <v>22355</v>
      </c>
      <c r="F6485" s="71">
        <v>44643</v>
      </c>
      <c r="G6485" s="72">
        <v>9640.2099999999991</v>
      </c>
      <c r="H6485" s="72">
        <v>819899.86</v>
      </c>
      <c r="I6485" s="54" t="s">
        <v>265</v>
      </c>
      <c r="J6485" s="54" t="s">
        <v>22333</v>
      </c>
      <c r="K6485" s="54" t="s">
        <v>22356</v>
      </c>
      <c r="L6485" s="54" t="s">
        <v>22357</v>
      </c>
      <c r="M6485" s="54" t="s">
        <v>22355</v>
      </c>
      <c r="N6485" s="54" t="s">
        <v>256</v>
      </c>
      <c r="O6485" s="54" t="s">
        <v>256</v>
      </c>
      <c r="P6485" s="54" t="s">
        <v>565</v>
      </c>
      <c r="Q6485" s="54" t="s">
        <v>256</v>
      </c>
      <c r="R6485" s="54" t="s">
        <v>431</v>
      </c>
      <c r="S6485" s="71"/>
      <c r="T6485" s="54" t="s">
        <v>256</v>
      </c>
      <c r="U6485" s="71">
        <v>44643</v>
      </c>
      <c r="V6485" s="54" t="s">
        <v>256</v>
      </c>
      <c r="W6485" t="str">
        <f t="shared" si="101"/>
        <v>Mar-22</v>
      </c>
    </row>
    <row r="6486" spans="1:23" x14ac:dyDescent="0.25">
      <c r="A6486" s="54" t="s">
        <v>317</v>
      </c>
      <c r="B6486" s="54" t="s">
        <v>428</v>
      </c>
      <c r="C6486" s="54" t="s">
        <v>263</v>
      </c>
      <c r="D6486" s="54" t="s">
        <v>429</v>
      </c>
      <c r="E6486" s="54" t="s">
        <v>22358</v>
      </c>
      <c r="F6486" s="71">
        <v>44642</v>
      </c>
      <c r="G6486" s="72">
        <v>343.45</v>
      </c>
      <c r="H6486" s="72">
        <v>29210.42</v>
      </c>
      <c r="I6486" s="54" t="s">
        <v>265</v>
      </c>
      <c r="J6486" s="54" t="s">
        <v>22333</v>
      </c>
      <c r="K6486" s="54" t="s">
        <v>22359</v>
      </c>
      <c r="L6486" s="54" t="s">
        <v>22360</v>
      </c>
      <c r="M6486" s="54" t="s">
        <v>22358</v>
      </c>
      <c r="N6486" s="54" t="s">
        <v>256</v>
      </c>
      <c r="O6486" s="54" t="s">
        <v>256</v>
      </c>
      <c r="P6486" s="54" t="s">
        <v>267</v>
      </c>
      <c r="Q6486" s="54" t="s">
        <v>256</v>
      </c>
      <c r="R6486" s="54" t="s">
        <v>431</v>
      </c>
      <c r="S6486" s="71"/>
      <c r="T6486" s="54" t="s">
        <v>256</v>
      </c>
      <c r="U6486" s="71">
        <v>44642</v>
      </c>
      <c r="V6486" s="54" t="s">
        <v>256</v>
      </c>
      <c r="W6486" t="str">
        <f t="shared" si="101"/>
        <v>Mar-22</v>
      </c>
    </row>
    <row r="6487" spans="1:23" x14ac:dyDescent="0.25">
      <c r="A6487" s="54" t="s">
        <v>317</v>
      </c>
      <c r="B6487" s="54" t="s">
        <v>428</v>
      </c>
      <c r="C6487" s="54" t="s">
        <v>263</v>
      </c>
      <c r="D6487" s="54" t="s">
        <v>429</v>
      </c>
      <c r="E6487" s="54" t="s">
        <v>22361</v>
      </c>
      <c r="F6487" s="71">
        <v>44636</v>
      </c>
      <c r="G6487" s="72">
        <v>586.85</v>
      </c>
      <c r="H6487" s="72">
        <v>49911.59</v>
      </c>
      <c r="I6487" s="54" t="s">
        <v>265</v>
      </c>
      <c r="J6487" s="54" t="s">
        <v>22333</v>
      </c>
      <c r="K6487" s="54" t="s">
        <v>22183</v>
      </c>
      <c r="L6487" s="54" t="s">
        <v>22362</v>
      </c>
      <c r="M6487" s="54" t="s">
        <v>22361</v>
      </c>
      <c r="N6487" s="54" t="s">
        <v>256</v>
      </c>
      <c r="O6487" s="54" t="s">
        <v>256</v>
      </c>
      <c r="P6487" s="54" t="s">
        <v>444</v>
      </c>
      <c r="Q6487" s="54" t="s">
        <v>256</v>
      </c>
      <c r="R6487" s="54" t="s">
        <v>431</v>
      </c>
      <c r="S6487" s="71"/>
      <c r="T6487" s="54" t="s">
        <v>256</v>
      </c>
      <c r="U6487" s="71">
        <v>44636</v>
      </c>
      <c r="V6487" s="54" t="s">
        <v>256</v>
      </c>
      <c r="W6487" t="str">
        <f t="shared" si="101"/>
        <v>Mar-22</v>
      </c>
    </row>
    <row r="6488" spans="1:23" x14ac:dyDescent="0.25">
      <c r="A6488" s="54" t="s">
        <v>317</v>
      </c>
      <c r="B6488" s="54" t="s">
        <v>428</v>
      </c>
      <c r="C6488" s="54" t="s">
        <v>263</v>
      </c>
      <c r="D6488" s="54" t="s">
        <v>429</v>
      </c>
      <c r="E6488" s="54" t="s">
        <v>22363</v>
      </c>
      <c r="F6488" s="71">
        <v>44644</v>
      </c>
      <c r="G6488" s="72">
        <v>17287.5</v>
      </c>
      <c r="H6488" s="72">
        <v>1470301.88</v>
      </c>
      <c r="I6488" s="54" t="s">
        <v>265</v>
      </c>
      <c r="J6488" s="54" t="s">
        <v>22333</v>
      </c>
      <c r="K6488" s="54" t="s">
        <v>22364</v>
      </c>
      <c r="L6488" s="54" t="s">
        <v>22365</v>
      </c>
      <c r="M6488" s="54" t="s">
        <v>22363</v>
      </c>
      <c r="N6488" s="54" t="s">
        <v>256</v>
      </c>
      <c r="O6488" s="54" t="s">
        <v>256</v>
      </c>
      <c r="P6488" s="54" t="s">
        <v>565</v>
      </c>
      <c r="Q6488" s="54" t="s">
        <v>256</v>
      </c>
      <c r="R6488" s="54" t="s">
        <v>431</v>
      </c>
      <c r="S6488" s="71"/>
      <c r="T6488" s="54" t="s">
        <v>256</v>
      </c>
      <c r="U6488" s="71">
        <v>44644</v>
      </c>
      <c r="V6488" s="54" t="s">
        <v>256</v>
      </c>
      <c r="W6488" t="str">
        <f t="shared" si="101"/>
        <v>Mar-22</v>
      </c>
    </row>
    <row r="6489" spans="1:23" x14ac:dyDescent="0.25">
      <c r="A6489" s="54" t="s">
        <v>317</v>
      </c>
      <c r="B6489" s="54" t="s">
        <v>428</v>
      </c>
      <c r="C6489" s="54" t="s">
        <v>263</v>
      </c>
      <c r="D6489" s="54" t="s">
        <v>429</v>
      </c>
      <c r="E6489" s="54" t="s">
        <v>22366</v>
      </c>
      <c r="F6489" s="71">
        <v>44644</v>
      </c>
      <c r="G6489" s="72">
        <v>196.28</v>
      </c>
      <c r="H6489" s="72">
        <v>16693.61</v>
      </c>
      <c r="I6489" s="54" t="s">
        <v>265</v>
      </c>
      <c r="J6489" s="54" t="s">
        <v>22333</v>
      </c>
      <c r="K6489" s="54" t="s">
        <v>22364</v>
      </c>
      <c r="L6489" s="54" t="s">
        <v>22367</v>
      </c>
      <c r="M6489" s="54" t="s">
        <v>22366</v>
      </c>
      <c r="N6489" s="54" t="s">
        <v>256</v>
      </c>
      <c r="O6489" s="54" t="s">
        <v>256</v>
      </c>
      <c r="P6489" s="54" t="s">
        <v>565</v>
      </c>
      <c r="Q6489" s="54" t="s">
        <v>256</v>
      </c>
      <c r="R6489" s="54" t="s">
        <v>431</v>
      </c>
      <c r="S6489" s="71"/>
      <c r="T6489" s="54" t="s">
        <v>256</v>
      </c>
      <c r="U6489" s="71">
        <v>44644</v>
      </c>
      <c r="V6489" s="54" t="s">
        <v>256</v>
      </c>
      <c r="W6489" t="str">
        <f t="shared" si="101"/>
        <v>Mar-22</v>
      </c>
    </row>
    <row r="6490" spans="1:23" x14ac:dyDescent="0.25">
      <c r="A6490" s="54" t="s">
        <v>317</v>
      </c>
      <c r="B6490" s="54" t="s">
        <v>428</v>
      </c>
      <c r="C6490" s="54" t="s">
        <v>263</v>
      </c>
      <c r="D6490" s="54" t="s">
        <v>429</v>
      </c>
      <c r="E6490" s="54" t="s">
        <v>22368</v>
      </c>
      <c r="F6490" s="71">
        <v>44647</v>
      </c>
      <c r="G6490" s="72">
        <v>1555.96</v>
      </c>
      <c r="H6490" s="72">
        <v>132334.39999999999</v>
      </c>
      <c r="I6490" s="54" t="s">
        <v>265</v>
      </c>
      <c r="J6490" s="54" t="s">
        <v>22333</v>
      </c>
      <c r="K6490" s="54" t="s">
        <v>22369</v>
      </c>
      <c r="L6490" s="54" t="s">
        <v>22370</v>
      </c>
      <c r="M6490" s="54" t="s">
        <v>22368</v>
      </c>
      <c r="N6490" s="54" t="s">
        <v>256</v>
      </c>
      <c r="O6490" s="54" t="s">
        <v>256</v>
      </c>
      <c r="P6490" s="54" t="s">
        <v>267</v>
      </c>
      <c r="Q6490" s="54" t="s">
        <v>256</v>
      </c>
      <c r="R6490" s="54" t="s">
        <v>431</v>
      </c>
      <c r="S6490" s="71"/>
      <c r="T6490" s="54" t="s">
        <v>256</v>
      </c>
      <c r="U6490" s="71">
        <v>44647</v>
      </c>
      <c r="V6490" s="54" t="s">
        <v>256</v>
      </c>
      <c r="W6490" t="str">
        <f t="shared" si="101"/>
        <v>Mar-22</v>
      </c>
    </row>
    <row r="6491" spans="1:23" x14ac:dyDescent="0.25">
      <c r="A6491" s="54" t="s">
        <v>317</v>
      </c>
      <c r="B6491" s="54" t="s">
        <v>428</v>
      </c>
      <c r="C6491" s="54" t="s">
        <v>263</v>
      </c>
      <c r="D6491" s="54" t="s">
        <v>429</v>
      </c>
      <c r="E6491" s="54" t="s">
        <v>22371</v>
      </c>
      <c r="F6491" s="71">
        <v>44647</v>
      </c>
      <c r="G6491" s="72">
        <v>236.36</v>
      </c>
      <c r="H6491" s="72">
        <v>20102.419999999998</v>
      </c>
      <c r="I6491" s="54" t="s">
        <v>265</v>
      </c>
      <c r="J6491" s="54" t="s">
        <v>22333</v>
      </c>
      <c r="K6491" s="54" t="s">
        <v>22265</v>
      </c>
      <c r="L6491" s="54" t="s">
        <v>22372</v>
      </c>
      <c r="M6491" s="54" t="s">
        <v>22371</v>
      </c>
      <c r="N6491" s="54" t="s">
        <v>256</v>
      </c>
      <c r="O6491" s="54" t="s">
        <v>256</v>
      </c>
      <c r="P6491" s="54" t="s">
        <v>444</v>
      </c>
      <c r="Q6491" s="54" t="s">
        <v>256</v>
      </c>
      <c r="R6491" s="54" t="s">
        <v>431</v>
      </c>
      <c r="S6491" s="71"/>
      <c r="T6491" s="54" t="s">
        <v>256</v>
      </c>
      <c r="U6491" s="71">
        <v>44647</v>
      </c>
      <c r="V6491" s="54" t="s">
        <v>256</v>
      </c>
      <c r="W6491" t="str">
        <f t="shared" si="101"/>
        <v>Mar-22</v>
      </c>
    </row>
    <row r="6492" spans="1:23" x14ac:dyDescent="0.25">
      <c r="A6492" s="54" t="s">
        <v>317</v>
      </c>
      <c r="B6492" s="54" t="s">
        <v>428</v>
      </c>
      <c r="C6492" s="54" t="s">
        <v>263</v>
      </c>
      <c r="D6492" s="54" t="s">
        <v>429</v>
      </c>
      <c r="E6492" s="54" t="s">
        <v>22373</v>
      </c>
      <c r="F6492" s="71">
        <v>44648</v>
      </c>
      <c r="G6492" s="72">
        <v>465.5</v>
      </c>
      <c r="H6492" s="72">
        <v>39590.78</v>
      </c>
      <c r="I6492" s="54" t="s">
        <v>265</v>
      </c>
      <c r="J6492" s="54" t="s">
        <v>22333</v>
      </c>
      <c r="K6492" s="54" t="s">
        <v>22374</v>
      </c>
      <c r="L6492" s="54" t="s">
        <v>22375</v>
      </c>
      <c r="M6492" s="54" t="s">
        <v>22373</v>
      </c>
      <c r="N6492" s="54" t="s">
        <v>256</v>
      </c>
      <c r="O6492" s="54" t="s">
        <v>256</v>
      </c>
      <c r="P6492" s="54" t="s">
        <v>268</v>
      </c>
      <c r="Q6492" s="54" t="s">
        <v>256</v>
      </c>
      <c r="R6492" s="54" t="s">
        <v>431</v>
      </c>
      <c r="S6492" s="71"/>
      <c r="T6492" s="54" t="s">
        <v>256</v>
      </c>
      <c r="U6492" s="71">
        <v>44648</v>
      </c>
      <c r="V6492" s="54" t="s">
        <v>256</v>
      </c>
      <c r="W6492" t="str">
        <f t="shared" si="101"/>
        <v>Mar-22</v>
      </c>
    </row>
    <row r="6493" spans="1:23" x14ac:dyDescent="0.25">
      <c r="A6493" s="54" t="s">
        <v>317</v>
      </c>
      <c r="B6493" s="54" t="s">
        <v>428</v>
      </c>
      <c r="C6493" s="54" t="s">
        <v>263</v>
      </c>
      <c r="D6493" s="54" t="s">
        <v>429</v>
      </c>
      <c r="E6493" s="54" t="s">
        <v>22376</v>
      </c>
      <c r="F6493" s="71">
        <v>44635</v>
      </c>
      <c r="G6493" s="72">
        <v>66</v>
      </c>
      <c r="H6493" s="72">
        <v>5613.3</v>
      </c>
      <c r="I6493" s="54" t="s">
        <v>265</v>
      </c>
      <c r="J6493" s="54" t="s">
        <v>22333</v>
      </c>
      <c r="K6493" s="54" t="s">
        <v>22377</v>
      </c>
      <c r="L6493" s="54" t="s">
        <v>22378</v>
      </c>
      <c r="M6493" s="54" t="s">
        <v>22376</v>
      </c>
      <c r="N6493" s="54" t="s">
        <v>256</v>
      </c>
      <c r="O6493" s="54" t="s">
        <v>256</v>
      </c>
      <c r="P6493" s="54" t="s">
        <v>459</v>
      </c>
      <c r="Q6493" s="54" t="s">
        <v>256</v>
      </c>
      <c r="R6493" s="54" t="s">
        <v>431</v>
      </c>
      <c r="S6493" s="71"/>
      <c r="T6493" s="54" t="s">
        <v>256</v>
      </c>
      <c r="U6493" s="71">
        <v>44635</v>
      </c>
      <c r="V6493" s="54" t="s">
        <v>256</v>
      </c>
      <c r="W6493" t="str">
        <f t="shared" si="101"/>
        <v>Mar-22</v>
      </c>
    </row>
    <row r="6494" spans="1:23" x14ac:dyDescent="0.25">
      <c r="A6494" s="54" t="s">
        <v>317</v>
      </c>
      <c r="B6494" s="54" t="s">
        <v>428</v>
      </c>
      <c r="C6494" s="54" t="s">
        <v>263</v>
      </c>
      <c r="D6494" s="54" t="s">
        <v>429</v>
      </c>
      <c r="E6494" s="54" t="s">
        <v>22379</v>
      </c>
      <c r="F6494" s="71">
        <v>44625</v>
      </c>
      <c r="G6494" s="72">
        <v>1584</v>
      </c>
      <c r="H6494" s="72">
        <v>134719.20000000001</v>
      </c>
      <c r="I6494" s="54" t="s">
        <v>265</v>
      </c>
      <c r="J6494" s="54" t="s">
        <v>22333</v>
      </c>
      <c r="K6494" s="54" t="s">
        <v>22377</v>
      </c>
      <c r="L6494" s="54" t="s">
        <v>22380</v>
      </c>
      <c r="M6494" s="54" t="s">
        <v>22379</v>
      </c>
      <c r="N6494" s="54" t="s">
        <v>256</v>
      </c>
      <c r="O6494" s="54" t="s">
        <v>256</v>
      </c>
      <c r="P6494" s="54" t="s">
        <v>459</v>
      </c>
      <c r="Q6494" s="54" t="s">
        <v>256</v>
      </c>
      <c r="R6494" s="54" t="s">
        <v>431</v>
      </c>
      <c r="S6494" s="71"/>
      <c r="T6494" s="54" t="s">
        <v>256</v>
      </c>
      <c r="U6494" s="71">
        <v>44625</v>
      </c>
      <c r="V6494" s="54" t="s">
        <v>256</v>
      </c>
      <c r="W6494" t="str">
        <f t="shared" si="101"/>
        <v>Mar-22</v>
      </c>
    </row>
    <row r="6495" spans="1:23" x14ac:dyDescent="0.25">
      <c r="A6495" s="54" t="s">
        <v>317</v>
      </c>
      <c r="B6495" s="54" t="s">
        <v>428</v>
      </c>
      <c r="C6495" s="54" t="s">
        <v>263</v>
      </c>
      <c r="D6495" s="54" t="s">
        <v>429</v>
      </c>
      <c r="E6495" s="54" t="s">
        <v>22381</v>
      </c>
      <c r="F6495" s="71">
        <v>44626</v>
      </c>
      <c r="G6495" s="72">
        <v>1831.21</v>
      </c>
      <c r="H6495" s="72">
        <v>155744.41</v>
      </c>
      <c r="I6495" s="54" t="s">
        <v>265</v>
      </c>
      <c r="J6495" s="54" t="s">
        <v>22333</v>
      </c>
      <c r="K6495" s="54" t="s">
        <v>22382</v>
      </c>
      <c r="L6495" s="54" t="s">
        <v>22383</v>
      </c>
      <c r="M6495" s="54" t="s">
        <v>22381</v>
      </c>
      <c r="N6495" s="54" t="s">
        <v>256</v>
      </c>
      <c r="O6495" s="54" t="s">
        <v>256</v>
      </c>
      <c r="P6495" s="54" t="s">
        <v>271</v>
      </c>
      <c r="Q6495" s="54" t="s">
        <v>256</v>
      </c>
      <c r="R6495" s="54" t="s">
        <v>431</v>
      </c>
      <c r="S6495" s="71"/>
      <c r="T6495" s="54" t="s">
        <v>256</v>
      </c>
      <c r="U6495" s="71">
        <v>44626</v>
      </c>
      <c r="V6495" s="54" t="s">
        <v>443</v>
      </c>
      <c r="W6495" t="str">
        <f t="shared" si="101"/>
        <v>Mar-22</v>
      </c>
    </row>
    <row r="6496" spans="1:23" x14ac:dyDescent="0.25">
      <c r="A6496" s="54" t="s">
        <v>317</v>
      </c>
      <c r="B6496" s="54" t="s">
        <v>428</v>
      </c>
      <c r="C6496" s="54" t="s">
        <v>263</v>
      </c>
      <c r="D6496" s="54" t="s">
        <v>429</v>
      </c>
      <c r="E6496" s="54" t="s">
        <v>22384</v>
      </c>
      <c r="F6496" s="71">
        <v>44634</v>
      </c>
      <c r="G6496" s="72">
        <v>484.9</v>
      </c>
      <c r="H6496" s="72">
        <v>41240.75</v>
      </c>
      <c r="I6496" s="54" t="s">
        <v>265</v>
      </c>
      <c r="J6496" s="54" t="s">
        <v>22333</v>
      </c>
      <c r="K6496" s="54" t="s">
        <v>22047</v>
      </c>
      <c r="L6496" s="54" t="s">
        <v>22385</v>
      </c>
      <c r="M6496" s="54" t="s">
        <v>22384</v>
      </c>
      <c r="N6496" s="54" t="s">
        <v>256</v>
      </c>
      <c r="O6496" s="54" t="s">
        <v>256</v>
      </c>
      <c r="P6496" s="54" t="s">
        <v>565</v>
      </c>
      <c r="Q6496" s="54" t="s">
        <v>256</v>
      </c>
      <c r="R6496" s="54" t="s">
        <v>431</v>
      </c>
      <c r="S6496" s="71"/>
      <c r="T6496" s="54" t="s">
        <v>256</v>
      </c>
      <c r="U6496" s="71">
        <v>44634</v>
      </c>
      <c r="V6496" s="54" t="s">
        <v>256</v>
      </c>
      <c r="W6496" t="str">
        <f t="shared" si="101"/>
        <v>Mar-22</v>
      </c>
    </row>
    <row r="6497" spans="1:23" x14ac:dyDescent="0.25">
      <c r="A6497" s="54" t="s">
        <v>317</v>
      </c>
      <c r="B6497" s="54" t="s">
        <v>428</v>
      </c>
      <c r="C6497" s="54" t="s">
        <v>263</v>
      </c>
      <c r="D6497" s="54" t="s">
        <v>429</v>
      </c>
      <c r="E6497" s="54" t="s">
        <v>22386</v>
      </c>
      <c r="F6497" s="71">
        <v>44625</v>
      </c>
      <c r="G6497" s="72">
        <v>2305.87</v>
      </c>
      <c r="H6497" s="72">
        <v>196114.24</v>
      </c>
      <c r="I6497" s="54" t="s">
        <v>265</v>
      </c>
      <c r="J6497" s="54" t="s">
        <v>22333</v>
      </c>
      <c r="K6497" s="54" t="s">
        <v>22047</v>
      </c>
      <c r="L6497" s="54" t="s">
        <v>22387</v>
      </c>
      <c r="M6497" s="54" t="s">
        <v>22386</v>
      </c>
      <c r="N6497" s="54" t="s">
        <v>256</v>
      </c>
      <c r="O6497" s="54" t="s">
        <v>256</v>
      </c>
      <c r="P6497" s="54" t="s">
        <v>565</v>
      </c>
      <c r="Q6497" s="54" t="s">
        <v>256</v>
      </c>
      <c r="R6497" s="54" t="s">
        <v>431</v>
      </c>
      <c r="S6497" s="71"/>
      <c r="T6497" s="54" t="s">
        <v>256</v>
      </c>
      <c r="U6497" s="71">
        <v>44625</v>
      </c>
      <c r="V6497" s="54" t="s">
        <v>256</v>
      </c>
      <c r="W6497" t="str">
        <f t="shared" si="101"/>
        <v>Mar-22</v>
      </c>
    </row>
    <row r="6498" spans="1:23" x14ac:dyDescent="0.25">
      <c r="A6498" s="54" t="s">
        <v>317</v>
      </c>
      <c r="B6498" s="54" t="s">
        <v>428</v>
      </c>
      <c r="C6498" s="54" t="s">
        <v>263</v>
      </c>
      <c r="D6498" s="54" t="s">
        <v>429</v>
      </c>
      <c r="E6498" s="54" t="s">
        <v>22388</v>
      </c>
      <c r="F6498" s="71">
        <v>44627</v>
      </c>
      <c r="G6498" s="72">
        <v>66.010000000000005</v>
      </c>
      <c r="H6498" s="72">
        <v>5614.15</v>
      </c>
      <c r="I6498" s="54" t="s">
        <v>265</v>
      </c>
      <c r="J6498" s="54" t="s">
        <v>22333</v>
      </c>
      <c r="K6498" s="54" t="s">
        <v>22047</v>
      </c>
      <c r="L6498" s="54" t="s">
        <v>22389</v>
      </c>
      <c r="M6498" s="54" t="s">
        <v>22388</v>
      </c>
      <c r="N6498" s="54" t="s">
        <v>256</v>
      </c>
      <c r="O6498" s="54" t="s">
        <v>256</v>
      </c>
      <c r="P6498" s="54" t="s">
        <v>565</v>
      </c>
      <c r="Q6498" s="54" t="s">
        <v>256</v>
      </c>
      <c r="R6498" s="54" t="s">
        <v>431</v>
      </c>
      <c r="S6498" s="71"/>
      <c r="T6498" s="54" t="s">
        <v>256</v>
      </c>
      <c r="U6498" s="71">
        <v>44627</v>
      </c>
      <c r="V6498" s="54" t="s">
        <v>256</v>
      </c>
      <c r="W6498" t="str">
        <f t="shared" si="101"/>
        <v>Mar-22</v>
      </c>
    </row>
    <row r="6499" spans="1:23" x14ac:dyDescent="0.25">
      <c r="A6499" s="54" t="s">
        <v>317</v>
      </c>
      <c r="B6499" s="54" t="s">
        <v>428</v>
      </c>
      <c r="C6499" s="54" t="s">
        <v>263</v>
      </c>
      <c r="D6499" s="54" t="s">
        <v>429</v>
      </c>
      <c r="E6499" s="54" t="s">
        <v>22390</v>
      </c>
      <c r="F6499" s="71">
        <v>44630</v>
      </c>
      <c r="G6499" s="72">
        <v>1940.11</v>
      </c>
      <c r="H6499" s="72">
        <v>165006.35999999999</v>
      </c>
      <c r="I6499" s="54" t="s">
        <v>265</v>
      </c>
      <c r="J6499" s="54" t="s">
        <v>22333</v>
      </c>
      <c r="K6499" s="54" t="s">
        <v>22047</v>
      </c>
      <c r="L6499" s="54" t="s">
        <v>22391</v>
      </c>
      <c r="M6499" s="54" t="s">
        <v>22390</v>
      </c>
      <c r="N6499" s="54" t="s">
        <v>256</v>
      </c>
      <c r="O6499" s="54" t="s">
        <v>256</v>
      </c>
      <c r="P6499" s="54" t="s">
        <v>565</v>
      </c>
      <c r="Q6499" s="54" t="s">
        <v>256</v>
      </c>
      <c r="R6499" s="54" t="s">
        <v>431</v>
      </c>
      <c r="S6499" s="71"/>
      <c r="T6499" s="54" t="s">
        <v>256</v>
      </c>
      <c r="U6499" s="71">
        <v>44630</v>
      </c>
      <c r="V6499" s="54" t="s">
        <v>256</v>
      </c>
      <c r="W6499" t="str">
        <f t="shared" si="101"/>
        <v>Mar-22</v>
      </c>
    </row>
    <row r="6500" spans="1:23" x14ac:dyDescent="0.25">
      <c r="A6500" s="54" t="s">
        <v>317</v>
      </c>
      <c r="B6500" s="54" t="s">
        <v>428</v>
      </c>
      <c r="C6500" s="54" t="s">
        <v>263</v>
      </c>
      <c r="D6500" s="54" t="s">
        <v>429</v>
      </c>
      <c r="E6500" s="54" t="s">
        <v>22392</v>
      </c>
      <c r="F6500" s="71">
        <v>44630</v>
      </c>
      <c r="G6500" s="72">
        <v>563.16999999999996</v>
      </c>
      <c r="H6500" s="72">
        <v>47897.61</v>
      </c>
      <c r="I6500" s="54" t="s">
        <v>265</v>
      </c>
      <c r="J6500" s="54" t="s">
        <v>22333</v>
      </c>
      <c r="K6500" s="54" t="s">
        <v>22047</v>
      </c>
      <c r="L6500" s="54" t="s">
        <v>22393</v>
      </c>
      <c r="M6500" s="54" t="s">
        <v>22392</v>
      </c>
      <c r="N6500" s="54" t="s">
        <v>256</v>
      </c>
      <c r="O6500" s="54" t="s">
        <v>256</v>
      </c>
      <c r="P6500" s="54" t="s">
        <v>565</v>
      </c>
      <c r="Q6500" s="54" t="s">
        <v>256</v>
      </c>
      <c r="R6500" s="54" t="s">
        <v>431</v>
      </c>
      <c r="S6500" s="71"/>
      <c r="T6500" s="54" t="s">
        <v>256</v>
      </c>
      <c r="U6500" s="71">
        <v>44630</v>
      </c>
      <c r="V6500" s="54" t="s">
        <v>256</v>
      </c>
      <c r="W6500" t="str">
        <f t="shared" si="101"/>
        <v>Mar-22</v>
      </c>
    </row>
    <row r="6501" spans="1:23" x14ac:dyDescent="0.25">
      <c r="A6501" s="54" t="s">
        <v>317</v>
      </c>
      <c r="B6501" s="54" t="s">
        <v>428</v>
      </c>
      <c r="C6501" s="54" t="s">
        <v>263</v>
      </c>
      <c r="D6501" s="54" t="s">
        <v>429</v>
      </c>
      <c r="E6501" s="54" t="s">
        <v>22394</v>
      </c>
      <c r="F6501" s="71">
        <v>44630</v>
      </c>
      <c r="G6501" s="72">
        <v>325.23</v>
      </c>
      <c r="H6501" s="72">
        <v>27660.81</v>
      </c>
      <c r="I6501" s="54" t="s">
        <v>265</v>
      </c>
      <c r="J6501" s="54" t="s">
        <v>22333</v>
      </c>
      <c r="K6501" s="54" t="s">
        <v>22047</v>
      </c>
      <c r="L6501" s="54" t="s">
        <v>22395</v>
      </c>
      <c r="M6501" s="54" t="s">
        <v>22394</v>
      </c>
      <c r="N6501" s="54" t="s">
        <v>256</v>
      </c>
      <c r="O6501" s="54" t="s">
        <v>256</v>
      </c>
      <c r="P6501" s="54" t="s">
        <v>565</v>
      </c>
      <c r="Q6501" s="54" t="s">
        <v>256</v>
      </c>
      <c r="R6501" s="54" t="s">
        <v>431</v>
      </c>
      <c r="S6501" s="71"/>
      <c r="T6501" s="54" t="s">
        <v>256</v>
      </c>
      <c r="U6501" s="71">
        <v>44630</v>
      </c>
      <c r="V6501" s="54" t="s">
        <v>256</v>
      </c>
      <c r="W6501" t="str">
        <f t="shared" si="101"/>
        <v>Mar-22</v>
      </c>
    </row>
    <row r="6502" spans="1:23" x14ac:dyDescent="0.25">
      <c r="A6502" s="54" t="s">
        <v>317</v>
      </c>
      <c r="B6502" s="54" t="s">
        <v>428</v>
      </c>
      <c r="C6502" s="54" t="s">
        <v>263</v>
      </c>
      <c r="D6502" s="54" t="s">
        <v>429</v>
      </c>
      <c r="E6502" s="54" t="s">
        <v>22396</v>
      </c>
      <c r="F6502" s="71">
        <v>44632</v>
      </c>
      <c r="G6502" s="72">
        <v>334.35</v>
      </c>
      <c r="H6502" s="72">
        <v>28436.47</v>
      </c>
      <c r="I6502" s="54" t="s">
        <v>265</v>
      </c>
      <c r="J6502" s="54" t="s">
        <v>22333</v>
      </c>
      <c r="K6502" s="54" t="s">
        <v>22397</v>
      </c>
      <c r="L6502" s="54" t="s">
        <v>22398</v>
      </c>
      <c r="M6502" s="54" t="s">
        <v>22396</v>
      </c>
      <c r="N6502" s="54" t="s">
        <v>256</v>
      </c>
      <c r="O6502" s="54" t="s">
        <v>256</v>
      </c>
      <c r="P6502" s="54" t="s">
        <v>565</v>
      </c>
      <c r="Q6502" s="54" t="s">
        <v>256</v>
      </c>
      <c r="R6502" s="54" t="s">
        <v>431</v>
      </c>
      <c r="S6502" s="71"/>
      <c r="T6502" s="54" t="s">
        <v>256</v>
      </c>
      <c r="U6502" s="71">
        <v>44632</v>
      </c>
      <c r="V6502" s="54" t="s">
        <v>256</v>
      </c>
      <c r="W6502" t="str">
        <f t="shared" si="101"/>
        <v>Mar-22</v>
      </c>
    </row>
    <row r="6503" spans="1:23" x14ac:dyDescent="0.25">
      <c r="A6503" s="54" t="s">
        <v>317</v>
      </c>
      <c r="B6503" s="54" t="s">
        <v>428</v>
      </c>
      <c r="C6503" s="54" t="s">
        <v>263</v>
      </c>
      <c r="D6503" s="54" t="s">
        <v>429</v>
      </c>
      <c r="E6503" s="54" t="s">
        <v>22399</v>
      </c>
      <c r="F6503" s="71">
        <v>44633</v>
      </c>
      <c r="G6503" s="72">
        <v>1688.09</v>
      </c>
      <c r="H6503" s="72">
        <v>143572.04999999999</v>
      </c>
      <c r="I6503" s="54" t="s">
        <v>265</v>
      </c>
      <c r="J6503" s="54" t="s">
        <v>22333</v>
      </c>
      <c r="K6503" s="54" t="s">
        <v>22397</v>
      </c>
      <c r="L6503" s="54" t="s">
        <v>22400</v>
      </c>
      <c r="M6503" s="54" t="s">
        <v>22399</v>
      </c>
      <c r="N6503" s="54" t="s">
        <v>256</v>
      </c>
      <c r="O6503" s="54" t="s">
        <v>256</v>
      </c>
      <c r="P6503" s="54" t="s">
        <v>565</v>
      </c>
      <c r="Q6503" s="54" t="s">
        <v>256</v>
      </c>
      <c r="R6503" s="54" t="s">
        <v>431</v>
      </c>
      <c r="S6503" s="71"/>
      <c r="T6503" s="54" t="s">
        <v>256</v>
      </c>
      <c r="U6503" s="71">
        <v>44633</v>
      </c>
      <c r="V6503" s="54" t="s">
        <v>256</v>
      </c>
      <c r="W6503" t="str">
        <f t="shared" si="101"/>
        <v>Mar-22</v>
      </c>
    </row>
    <row r="6504" spans="1:23" x14ac:dyDescent="0.25">
      <c r="A6504" s="54" t="s">
        <v>317</v>
      </c>
      <c r="B6504" s="54" t="s">
        <v>428</v>
      </c>
      <c r="C6504" s="54" t="s">
        <v>263</v>
      </c>
      <c r="D6504" s="54" t="s">
        <v>429</v>
      </c>
      <c r="E6504" s="54" t="s">
        <v>22401</v>
      </c>
      <c r="F6504" s="71">
        <v>44650</v>
      </c>
      <c r="G6504" s="72">
        <v>554.85</v>
      </c>
      <c r="H6504" s="72">
        <v>47189.99</v>
      </c>
      <c r="I6504" s="54" t="s">
        <v>265</v>
      </c>
      <c r="J6504" s="54" t="s">
        <v>22333</v>
      </c>
      <c r="K6504" s="54" t="s">
        <v>22402</v>
      </c>
      <c r="L6504" s="54" t="s">
        <v>22403</v>
      </c>
      <c r="M6504" s="54" t="s">
        <v>22401</v>
      </c>
      <c r="N6504" s="54" t="s">
        <v>256</v>
      </c>
      <c r="O6504" s="54" t="s">
        <v>256</v>
      </c>
      <c r="P6504" s="54" t="s">
        <v>267</v>
      </c>
      <c r="Q6504" s="54" t="s">
        <v>256</v>
      </c>
      <c r="R6504" s="54" t="s">
        <v>431</v>
      </c>
      <c r="S6504" s="71"/>
      <c r="T6504" s="54" t="s">
        <v>256</v>
      </c>
      <c r="U6504" s="71">
        <v>44650</v>
      </c>
      <c r="V6504" s="54" t="s">
        <v>256</v>
      </c>
      <c r="W6504" t="str">
        <f t="shared" si="101"/>
        <v>Mar-22</v>
      </c>
    </row>
    <row r="6505" spans="1:23" x14ac:dyDescent="0.25">
      <c r="A6505" s="54" t="s">
        <v>317</v>
      </c>
      <c r="B6505" s="54" t="s">
        <v>428</v>
      </c>
      <c r="C6505" s="54" t="s">
        <v>263</v>
      </c>
      <c r="D6505" s="54" t="s">
        <v>429</v>
      </c>
      <c r="E6505" s="54" t="s">
        <v>22404</v>
      </c>
      <c r="F6505" s="71">
        <v>44649</v>
      </c>
      <c r="G6505" s="72">
        <v>4531.55</v>
      </c>
      <c r="H6505" s="72">
        <v>385408.33</v>
      </c>
      <c r="I6505" s="54" t="s">
        <v>265</v>
      </c>
      <c r="J6505" s="54" t="s">
        <v>22333</v>
      </c>
      <c r="K6505" s="54" t="s">
        <v>22405</v>
      </c>
      <c r="L6505" s="54" t="s">
        <v>22406</v>
      </c>
      <c r="M6505" s="54" t="s">
        <v>22404</v>
      </c>
      <c r="N6505" s="54" t="s">
        <v>256</v>
      </c>
      <c r="O6505" s="54" t="s">
        <v>256</v>
      </c>
      <c r="P6505" s="54" t="s">
        <v>267</v>
      </c>
      <c r="Q6505" s="54" t="s">
        <v>256</v>
      </c>
      <c r="R6505" s="54" t="s">
        <v>431</v>
      </c>
      <c r="S6505" s="71"/>
      <c r="T6505" s="54" t="s">
        <v>256</v>
      </c>
      <c r="U6505" s="71">
        <v>44649</v>
      </c>
      <c r="V6505" s="54" t="s">
        <v>256</v>
      </c>
      <c r="W6505" t="str">
        <f t="shared" si="101"/>
        <v>Mar-22</v>
      </c>
    </row>
    <row r="6506" spans="1:23" x14ac:dyDescent="0.25">
      <c r="A6506" s="54" t="s">
        <v>317</v>
      </c>
      <c r="B6506" s="54" t="s">
        <v>428</v>
      </c>
      <c r="C6506" s="54" t="s">
        <v>263</v>
      </c>
      <c r="D6506" s="54" t="s">
        <v>429</v>
      </c>
      <c r="E6506" s="54" t="s">
        <v>22407</v>
      </c>
      <c r="F6506" s="71">
        <v>44650</v>
      </c>
      <c r="G6506" s="72">
        <v>4358.5</v>
      </c>
      <c r="H6506" s="72">
        <v>370690.43</v>
      </c>
      <c r="I6506" s="54" t="s">
        <v>265</v>
      </c>
      <c r="J6506" s="54" t="s">
        <v>22333</v>
      </c>
      <c r="K6506" s="54" t="s">
        <v>22408</v>
      </c>
      <c r="L6506" s="54" t="s">
        <v>22409</v>
      </c>
      <c r="M6506" s="54" t="s">
        <v>22407</v>
      </c>
      <c r="N6506" s="54" t="s">
        <v>256</v>
      </c>
      <c r="O6506" s="54" t="s">
        <v>256</v>
      </c>
      <c r="P6506" s="54" t="s">
        <v>267</v>
      </c>
      <c r="Q6506" s="54" t="s">
        <v>256</v>
      </c>
      <c r="R6506" s="54" t="s">
        <v>431</v>
      </c>
      <c r="S6506" s="71"/>
      <c r="T6506" s="54" t="s">
        <v>256</v>
      </c>
      <c r="U6506" s="71">
        <v>44650</v>
      </c>
      <c r="V6506" s="54" t="s">
        <v>256</v>
      </c>
      <c r="W6506" t="str">
        <f t="shared" si="101"/>
        <v>Mar-22</v>
      </c>
    </row>
    <row r="6507" spans="1:23" x14ac:dyDescent="0.25">
      <c r="A6507" s="54" t="s">
        <v>318</v>
      </c>
      <c r="B6507" s="54" t="s">
        <v>428</v>
      </c>
      <c r="C6507" s="54" t="s">
        <v>263</v>
      </c>
      <c r="D6507" s="54" t="s">
        <v>429</v>
      </c>
      <c r="E6507" s="54" t="s">
        <v>22410</v>
      </c>
      <c r="F6507" s="71">
        <v>44626</v>
      </c>
      <c r="G6507" s="72">
        <v>6160</v>
      </c>
      <c r="H6507" s="72">
        <v>523908</v>
      </c>
      <c r="I6507" s="54" t="s">
        <v>265</v>
      </c>
      <c r="J6507" s="54" t="s">
        <v>22411</v>
      </c>
      <c r="K6507" s="54" t="s">
        <v>22104</v>
      </c>
      <c r="L6507" s="54" t="s">
        <v>22412</v>
      </c>
      <c r="M6507" s="54" t="s">
        <v>22410</v>
      </c>
      <c r="N6507" s="54" t="s">
        <v>256</v>
      </c>
      <c r="O6507" s="54" t="s">
        <v>256</v>
      </c>
      <c r="P6507" s="54" t="s">
        <v>271</v>
      </c>
      <c r="Q6507" s="54" t="s">
        <v>256</v>
      </c>
      <c r="R6507" s="54" t="s">
        <v>431</v>
      </c>
      <c r="S6507" s="71"/>
      <c r="T6507" s="54" t="s">
        <v>256</v>
      </c>
      <c r="U6507" s="71">
        <v>44626</v>
      </c>
      <c r="V6507" s="54" t="s">
        <v>443</v>
      </c>
      <c r="W6507" t="str">
        <f t="shared" si="101"/>
        <v>Mar-22</v>
      </c>
    </row>
    <row r="6508" spans="1:23" x14ac:dyDescent="0.25">
      <c r="A6508" s="54" t="s">
        <v>318</v>
      </c>
      <c r="B6508" s="54" t="s">
        <v>428</v>
      </c>
      <c r="C6508" s="54" t="s">
        <v>263</v>
      </c>
      <c r="D6508" s="54" t="s">
        <v>429</v>
      </c>
      <c r="E6508" s="54" t="s">
        <v>22413</v>
      </c>
      <c r="F6508" s="71">
        <v>44644</v>
      </c>
      <c r="G6508" s="72">
        <v>123188.82</v>
      </c>
      <c r="H6508" s="72">
        <v>10477209.140000001</v>
      </c>
      <c r="I6508" s="54" t="s">
        <v>265</v>
      </c>
      <c r="J6508" s="54" t="s">
        <v>22411</v>
      </c>
      <c r="K6508" s="54" t="s">
        <v>22414</v>
      </c>
      <c r="L6508" s="54" t="s">
        <v>22415</v>
      </c>
      <c r="M6508" s="54" t="s">
        <v>22413</v>
      </c>
      <c r="N6508" s="54" t="s">
        <v>256</v>
      </c>
      <c r="O6508" s="54" t="s">
        <v>256</v>
      </c>
      <c r="P6508" s="54" t="s">
        <v>281</v>
      </c>
      <c r="Q6508" s="54" t="s">
        <v>256</v>
      </c>
      <c r="R6508" s="54" t="s">
        <v>431</v>
      </c>
      <c r="S6508" s="71"/>
      <c r="T6508" s="54" t="s">
        <v>256</v>
      </c>
      <c r="U6508" s="71">
        <v>44644</v>
      </c>
      <c r="V6508" s="54" t="s">
        <v>256</v>
      </c>
      <c r="W6508" t="str">
        <f t="shared" si="101"/>
        <v>Mar-22</v>
      </c>
    </row>
    <row r="6509" spans="1:23" x14ac:dyDescent="0.25">
      <c r="A6509" s="54" t="s">
        <v>318</v>
      </c>
      <c r="B6509" s="54" t="s">
        <v>428</v>
      </c>
      <c r="C6509" s="54" t="s">
        <v>263</v>
      </c>
      <c r="D6509" s="54" t="s">
        <v>429</v>
      </c>
      <c r="E6509" s="54" t="s">
        <v>22416</v>
      </c>
      <c r="F6509" s="71">
        <v>44649</v>
      </c>
      <c r="G6509" s="72">
        <v>2361.1</v>
      </c>
      <c r="H6509" s="72">
        <v>200811.56</v>
      </c>
      <c r="I6509" s="54" t="s">
        <v>265</v>
      </c>
      <c r="J6509" s="54" t="s">
        <v>22411</v>
      </c>
      <c r="K6509" s="54" t="s">
        <v>22417</v>
      </c>
      <c r="L6509" s="54" t="s">
        <v>22418</v>
      </c>
      <c r="M6509" s="54" t="s">
        <v>22416</v>
      </c>
      <c r="N6509" s="54" t="s">
        <v>256</v>
      </c>
      <c r="O6509" s="54" t="s">
        <v>256</v>
      </c>
      <c r="P6509" s="54" t="s">
        <v>281</v>
      </c>
      <c r="Q6509" s="54" t="s">
        <v>256</v>
      </c>
      <c r="R6509" s="54" t="s">
        <v>431</v>
      </c>
      <c r="S6509" s="71"/>
      <c r="T6509" s="54" t="s">
        <v>256</v>
      </c>
      <c r="U6509" s="71">
        <v>44649</v>
      </c>
      <c r="V6509" s="54" t="s">
        <v>256</v>
      </c>
      <c r="W6509" t="str">
        <f t="shared" si="101"/>
        <v>Mar-22</v>
      </c>
    </row>
    <row r="6510" spans="1:23" x14ac:dyDescent="0.25">
      <c r="A6510" s="54" t="s">
        <v>317</v>
      </c>
      <c r="B6510" s="54" t="s">
        <v>428</v>
      </c>
      <c r="C6510" s="54" t="s">
        <v>263</v>
      </c>
      <c r="D6510" s="54" t="s">
        <v>429</v>
      </c>
      <c r="E6510" s="54" t="s">
        <v>22419</v>
      </c>
      <c r="F6510" s="71">
        <v>44643</v>
      </c>
      <c r="G6510" s="72">
        <v>1249.02</v>
      </c>
      <c r="H6510" s="72">
        <v>106229.15</v>
      </c>
      <c r="I6510" s="54" t="s">
        <v>265</v>
      </c>
      <c r="J6510" s="54" t="s">
        <v>22411</v>
      </c>
      <c r="K6510" s="54" t="s">
        <v>22420</v>
      </c>
      <c r="L6510" s="54" t="s">
        <v>22421</v>
      </c>
      <c r="M6510" s="54" t="s">
        <v>22419</v>
      </c>
      <c r="N6510" s="54" t="s">
        <v>256</v>
      </c>
      <c r="O6510" s="54" t="s">
        <v>256</v>
      </c>
      <c r="P6510" s="54" t="s">
        <v>271</v>
      </c>
      <c r="Q6510" s="54" t="s">
        <v>256</v>
      </c>
      <c r="R6510" s="54" t="s">
        <v>431</v>
      </c>
      <c r="S6510" s="71"/>
      <c r="T6510" s="54" t="s">
        <v>256</v>
      </c>
      <c r="U6510" s="71">
        <v>44643</v>
      </c>
      <c r="V6510" s="54" t="s">
        <v>443</v>
      </c>
      <c r="W6510" t="str">
        <f t="shared" si="101"/>
        <v>Mar-22</v>
      </c>
    </row>
    <row r="6511" spans="1:23" x14ac:dyDescent="0.25">
      <c r="A6511" s="54" t="s">
        <v>317</v>
      </c>
      <c r="B6511" s="54" t="s">
        <v>428</v>
      </c>
      <c r="C6511" s="54" t="s">
        <v>263</v>
      </c>
      <c r="D6511" s="54" t="s">
        <v>429</v>
      </c>
      <c r="E6511" s="54" t="s">
        <v>22422</v>
      </c>
      <c r="F6511" s="71">
        <v>44628</v>
      </c>
      <c r="G6511" s="72">
        <v>603.41999999999996</v>
      </c>
      <c r="H6511" s="72">
        <v>51320.87</v>
      </c>
      <c r="I6511" s="54" t="s">
        <v>265</v>
      </c>
      <c r="J6511" s="54" t="s">
        <v>22411</v>
      </c>
      <c r="K6511" s="54" t="s">
        <v>22423</v>
      </c>
      <c r="L6511" s="54" t="s">
        <v>22424</v>
      </c>
      <c r="M6511" s="54" t="s">
        <v>22422</v>
      </c>
      <c r="N6511" s="54" t="s">
        <v>256</v>
      </c>
      <c r="O6511" s="54" t="s">
        <v>256</v>
      </c>
      <c r="P6511" s="54" t="s">
        <v>264</v>
      </c>
      <c r="Q6511" s="54" t="s">
        <v>256</v>
      </c>
      <c r="R6511" s="54" t="s">
        <v>431</v>
      </c>
      <c r="S6511" s="71"/>
      <c r="T6511" s="54" t="s">
        <v>256</v>
      </c>
      <c r="U6511" s="71">
        <v>44628</v>
      </c>
      <c r="V6511" s="54" t="s">
        <v>256</v>
      </c>
      <c r="W6511" t="str">
        <f t="shared" si="101"/>
        <v>Mar-22</v>
      </c>
    </row>
    <row r="6512" spans="1:23" x14ac:dyDescent="0.25">
      <c r="A6512" s="54" t="s">
        <v>317</v>
      </c>
      <c r="B6512" s="54" t="s">
        <v>428</v>
      </c>
      <c r="C6512" s="54" t="s">
        <v>263</v>
      </c>
      <c r="D6512" s="54" t="s">
        <v>429</v>
      </c>
      <c r="E6512" s="54" t="s">
        <v>22425</v>
      </c>
      <c r="F6512" s="71">
        <v>44626</v>
      </c>
      <c r="G6512" s="72">
        <v>1565.74</v>
      </c>
      <c r="H6512" s="72">
        <v>133166.19</v>
      </c>
      <c r="I6512" s="54" t="s">
        <v>265</v>
      </c>
      <c r="J6512" s="54" t="s">
        <v>22411</v>
      </c>
      <c r="K6512" s="54" t="s">
        <v>22382</v>
      </c>
      <c r="L6512" s="54" t="s">
        <v>22426</v>
      </c>
      <c r="M6512" s="54" t="s">
        <v>22425</v>
      </c>
      <c r="N6512" s="54" t="s">
        <v>256</v>
      </c>
      <c r="O6512" s="54" t="s">
        <v>256</v>
      </c>
      <c r="P6512" s="54" t="s">
        <v>271</v>
      </c>
      <c r="Q6512" s="54" t="s">
        <v>256</v>
      </c>
      <c r="R6512" s="54" t="s">
        <v>431</v>
      </c>
      <c r="S6512" s="71"/>
      <c r="T6512" s="54" t="s">
        <v>256</v>
      </c>
      <c r="U6512" s="71">
        <v>44626</v>
      </c>
      <c r="V6512" s="54" t="s">
        <v>443</v>
      </c>
      <c r="W6512" t="str">
        <f t="shared" si="101"/>
        <v>Mar-22</v>
      </c>
    </row>
    <row r="6513" spans="1:23" x14ac:dyDescent="0.25">
      <c r="A6513" s="54" t="s">
        <v>317</v>
      </c>
      <c r="B6513" s="54" t="s">
        <v>428</v>
      </c>
      <c r="C6513" s="54" t="s">
        <v>263</v>
      </c>
      <c r="D6513" s="54" t="s">
        <v>429</v>
      </c>
      <c r="E6513" s="54" t="s">
        <v>22427</v>
      </c>
      <c r="F6513" s="71">
        <v>44630</v>
      </c>
      <c r="G6513" s="72">
        <v>19388.16</v>
      </c>
      <c r="H6513" s="72">
        <v>1648963.01</v>
      </c>
      <c r="I6513" s="54" t="s">
        <v>265</v>
      </c>
      <c r="J6513" s="54" t="s">
        <v>22411</v>
      </c>
      <c r="K6513" s="54" t="s">
        <v>22104</v>
      </c>
      <c r="L6513" s="54" t="s">
        <v>22428</v>
      </c>
      <c r="M6513" s="54" t="s">
        <v>22427</v>
      </c>
      <c r="N6513" s="54" t="s">
        <v>256</v>
      </c>
      <c r="O6513" s="54" t="s">
        <v>256</v>
      </c>
      <c r="P6513" s="54" t="s">
        <v>271</v>
      </c>
      <c r="Q6513" s="54" t="s">
        <v>256</v>
      </c>
      <c r="R6513" s="54" t="s">
        <v>431</v>
      </c>
      <c r="S6513" s="71"/>
      <c r="T6513" s="54" t="s">
        <v>256</v>
      </c>
      <c r="U6513" s="71">
        <v>44630</v>
      </c>
      <c r="V6513" s="54" t="s">
        <v>443</v>
      </c>
      <c r="W6513" t="str">
        <f t="shared" si="101"/>
        <v>Mar-22</v>
      </c>
    </row>
    <row r="6514" spans="1:23" x14ac:dyDescent="0.25">
      <c r="A6514" s="54" t="s">
        <v>317</v>
      </c>
      <c r="B6514" s="54" t="s">
        <v>428</v>
      </c>
      <c r="C6514" s="54" t="s">
        <v>263</v>
      </c>
      <c r="D6514" s="54" t="s">
        <v>429</v>
      </c>
      <c r="E6514" s="54" t="s">
        <v>22429</v>
      </c>
      <c r="F6514" s="71">
        <v>44627</v>
      </c>
      <c r="G6514" s="72">
        <v>3304.27</v>
      </c>
      <c r="H6514" s="72">
        <v>281028.15999999997</v>
      </c>
      <c r="I6514" s="54" t="s">
        <v>265</v>
      </c>
      <c r="J6514" s="54" t="s">
        <v>22411</v>
      </c>
      <c r="K6514" s="54" t="s">
        <v>22221</v>
      </c>
      <c r="L6514" s="54" t="s">
        <v>22430</v>
      </c>
      <c r="M6514" s="54" t="s">
        <v>22429</v>
      </c>
      <c r="N6514" s="54" t="s">
        <v>256</v>
      </c>
      <c r="O6514" s="54" t="s">
        <v>256</v>
      </c>
      <c r="P6514" s="54" t="s">
        <v>289</v>
      </c>
      <c r="Q6514" s="54" t="s">
        <v>256</v>
      </c>
      <c r="R6514" s="54" t="s">
        <v>431</v>
      </c>
      <c r="S6514" s="71"/>
      <c r="T6514" s="54" t="s">
        <v>256</v>
      </c>
      <c r="U6514" s="71">
        <v>44627</v>
      </c>
      <c r="V6514" s="54" t="s">
        <v>256</v>
      </c>
      <c r="W6514" t="str">
        <f t="shared" si="101"/>
        <v>Mar-22</v>
      </c>
    </row>
    <row r="6515" spans="1:23" x14ac:dyDescent="0.25">
      <c r="A6515" s="54" t="s">
        <v>318</v>
      </c>
      <c r="B6515" s="54" t="s">
        <v>428</v>
      </c>
      <c r="C6515" s="54" t="s">
        <v>263</v>
      </c>
      <c r="D6515" s="54" t="s">
        <v>429</v>
      </c>
      <c r="E6515" s="54" t="s">
        <v>22431</v>
      </c>
      <c r="F6515" s="71">
        <v>44623</v>
      </c>
      <c r="G6515" s="72">
        <v>87522.63</v>
      </c>
      <c r="H6515" s="72">
        <v>7443799.6799999997</v>
      </c>
      <c r="I6515" s="54" t="s">
        <v>265</v>
      </c>
      <c r="J6515" s="54" t="s">
        <v>22432</v>
      </c>
      <c r="K6515" s="54" t="s">
        <v>22433</v>
      </c>
      <c r="L6515" s="54" t="s">
        <v>22434</v>
      </c>
      <c r="M6515" s="54" t="s">
        <v>22431</v>
      </c>
      <c r="N6515" s="54" t="s">
        <v>256</v>
      </c>
      <c r="O6515" s="54" t="s">
        <v>256</v>
      </c>
      <c r="P6515" s="54" t="s">
        <v>433</v>
      </c>
      <c r="Q6515" s="54" t="s">
        <v>256</v>
      </c>
      <c r="R6515" s="54" t="s">
        <v>431</v>
      </c>
      <c r="S6515" s="71"/>
      <c r="T6515" s="54" t="s">
        <v>256</v>
      </c>
      <c r="U6515" s="71">
        <v>44623</v>
      </c>
      <c r="V6515" s="54" t="s">
        <v>256</v>
      </c>
      <c r="W6515" t="str">
        <f t="shared" si="101"/>
        <v>Mar-22</v>
      </c>
    </row>
    <row r="6516" spans="1:23" x14ac:dyDescent="0.25">
      <c r="A6516" s="54" t="s">
        <v>318</v>
      </c>
      <c r="B6516" s="54" t="s">
        <v>428</v>
      </c>
      <c r="C6516" s="54" t="s">
        <v>263</v>
      </c>
      <c r="D6516" s="54" t="s">
        <v>429</v>
      </c>
      <c r="E6516" s="54" t="s">
        <v>22435</v>
      </c>
      <c r="F6516" s="71">
        <v>44627</v>
      </c>
      <c r="G6516" s="72">
        <v>4107.29</v>
      </c>
      <c r="H6516" s="72">
        <v>349325.01</v>
      </c>
      <c r="I6516" s="54" t="s">
        <v>265</v>
      </c>
      <c r="J6516" s="54" t="s">
        <v>22432</v>
      </c>
      <c r="K6516" s="54" t="s">
        <v>22436</v>
      </c>
      <c r="L6516" s="54" t="s">
        <v>22437</v>
      </c>
      <c r="M6516" s="54" t="s">
        <v>22435</v>
      </c>
      <c r="N6516" s="54" t="s">
        <v>256</v>
      </c>
      <c r="O6516" s="54" t="s">
        <v>256</v>
      </c>
      <c r="P6516" s="54" t="s">
        <v>433</v>
      </c>
      <c r="Q6516" s="54" t="s">
        <v>256</v>
      </c>
      <c r="R6516" s="54" t="s">
        <v>431</v>
      </c>
      <c r="S6516" s="71"/>
      <c r="T6516" s="54" t="s">
        <v>256</v>
      </c>
      <c r="U6516" s="71">
        <v>44627</v>
      </c>
      <c r="V6516" s="54" t="s">
        <v>256</v>
      </c>
      <c r="W6516" t="str">
        <f t="shared" si="101"/>
        <v>Mar-22</v>
      </c>
    </row>
    <row r="6517" spans="1:23" x14ac:dyDescent="0.25">
      <c r="A6517" s="54" t="s">
        <v>318</v>
      </c>
      <c r="B6517" s="54" t="s">
        <v>428</v>
      </c>
      <c r="C6517" s="54" t="s">
        <v>263</v>
      </c>
      <c r="D6517" s="54" t="s">
        <v>429</v>
      </c>
      <c r="E6517" s="54" t="s">
        <v>22438</v>
      </c>
      <c r="F6517" s="71">
        <v>44643</v>
      </c>
      <c r="G6517" s="72">
        <v>1577.94</v>
      </c>
      <c r="H6517" s="72">
        <v>134203.79999999999</v>
      </c>
      <c r="I6517" s="54" t="s">
        <v>265</v>
      </c>
      <c r="J6517" s="54" t="s">
        <v>22432</v>
      </c>
      <c r="K6517" s="54" t="s">
        <v>22439</v>
      </c>
      <c r="L6517" s="54" t="s">
        <v>22440</v>
      </c>
      <c r="M6517" s="54" t="s">
        <v>22438</v>
      </c>
      <c r="N6517" s="54" t="s">
        <v>256</v>
      </c>
      <c r="O6517" s="54" t="s">
        <v>256</v>
      </c>
      <c r="P6517" s="54" t="s">
        <v>433</v>
      </c>
      <c r="Q6517" s="54" t="s">
        <v>256</v>
      </c>
      <c r="R6517" s="54" t="s">
        <v>431</v>
      </c>
      <c r="S6517" s="71"/>
      <c r="T6517" s="54" t="s">
        <v>256</v>
      </c>
      <c r="U6517" s="71">
        <v>44643</v>
      </c>
      <c r="V6517" s="54" t="s">
        <v>256</v>
      </c>
      <c r="W6517" t="str">
        <f t="shared" si="101"/>
        <v>Mar-22</v>
      </c>
    </row>
    <row r="6518" spans="1:23" x14ac:dyDescent="0.25">
      <c r="A6518" s="54" t="s">
        <v>317</v>
      </c>
      <c r="B6518" s="54" t="s">
        <v>428</v>
      </c>
      <c r="C6518" s="54" t="s">
        <v>263</v>
      </c>
      <c r="D6518" s="54" t="s">
        <v>429</v>
      </c>
      <c r="E6518" s="54" t="s">
        <v>22441</v>
      </c>
      <c r="F6518" s="71">
        <v>44637</v>
      </c>
      <c r="G6518" s="72">
        <v>365.39</v>
      </c>
      <c r="H6518" s="72">
        <v>31076.42</v>
      </c>
      <c r="I6518" s="54" t="s">
        <v>265</v>
      </c>
      <c r="J6518" s="54" t="s">
        <v>22432</v>
      </c>
      <c r="K6518" s="54" t="s">
        <v>22442</v>
      </c>
      <c r="L6518" s="54" t="s">
        <v>22443</v>
      </c>
      <c r="M6518" s="54" t="s">
        <v>22441</v>
      </c>
      <c r="N6518" s="54" t="s">
        <v>256</v>
      </c>
      <c r="O6518" s="54" t="s">
        <v>256</v>
      </c>
      <c r="P6518" s="54" t="s">
        <v>268</v>
      </c>
      <c r="Q6518" s="54" t="s">
        <v>256</v>
      </c>
      <c r="R6518" s="54" t="s">
        <v>431</v>
      </c>
      <c r="S6518" s="71"/>
      <c r="T6518" s="54" t="s">
        <v>256</v>
      </c>
      <c r="U6518" s="71">
        <v>44637</v>
      </c>
      <c r="V6518" s="54" t="s">
        <v>256</v>
      </c>
      <c r="W6518" t="str">
        <f t="shared" si="101"/>
        <v>Mar-22</v>
      </c>
    </row>
    <row r="6519" spans="1:23" x14ac:dyDescent="0.25">
      <c r="A6519" s="54" t="s">
        <v>317</v>
      </c>
      <c r="B6519" s="54" t="s">
        <v>428</v>
      </c>
      <c r="C6519" s="54" t="s">
        <v>263</v>
      </c>
      <c r="D6519" s="54" t="s">
        <v>429</v>
      </c>
      <c r="E6519" s="54" t="s">
        <v>22444</v>
      </c>
      <c r="F6519" s="71">
        <v>44642</v>
      </c>
      <c r="G6519" s="72">
        <v>341.18</v>
      </c>
      <c r="H6519" s="72">
        <v>29017.360000000001</v>
      </c>
      <c r="I6519" s="54" t="s">
        <v>265</v>
      </c>
      <c r="J6519" s="54" t="s">
        <v>22432</v>
      </c>
      <c r="K6519" s="54" t="s">
        <v>22445</v>
      </c>
      <c r="L6519" s="54" t="s">
        <v>22446</v>
      </c>
      <c r="M6519" s="54" t="s">
        <v>22444</v>
      </c>
      <c r="N6519" s="54" t="s">
        <v>256</v>
      </c>
      <c r="O6519" s="54" t="s">
        <v>256</v>
      </c>
      <c r="P6519" s="54" t="s">
        <v>268</v>
      </c>
      <c r="Q6519" s="54" t="s">
        <v>256</v>
      </c>
      <c r="R6519" s="54" t="s">
        <v>431</v>
      </c>
      <c r="S6519" s="71"/>
      <c r="T6519" s="54" t="s">
        <v>256</v>
      </c>
      <c r="U6519" s="71">
        <v>44642</v>
      </c>
      <c r="V6519" s="54" t="s">
        <v>256</v>
      </c>
      <c r="W6519" t="str">
        <f t="shared" si="101"/>
        <v>Mar-22</v>
      </c>
    </row>
    <row r="6520" spans="1:23" x14ac:dyDescent="0.25">
      <c r="A6520" s="54" t="s">
        <v>317</v>
      </c>
      <c r="B6520" s="54" t="s">
        <v>428</v>
      </c>
      <c r="C6520" s="54" t="s">
        <v>263</v>
      </c>
      <c r="D6520" s="54" t="s">
        <v>429</v>
      </c>
      <c r="E6520" s="54" t="s">
        <v>22447</v>
      </c>
      <c r="F6520" s="71">
        <v>44628</v>
      </c>
      <c r="G6520" s="72">
        <v>443.66</v>
      </c>
      <c r="H6520" s="72">
        <v>37733.279999999999</v>
      </c>
      <c r="I6520" s="54" t="s">
        <v>265</v>
      </c>
      <c r="J6520" s="54" t="s">
        <v>22432</v>
      </c>
      <c r="K6520" s="54" t="s">
        <v>22140</v>
      </c>
      <c r="L6520" s="54" t="s">
        <v>22448</v>
      </c>
      <c r="M6520" s="54" t="s">
        <v>22447</v>
      </c>
      <c r="N6520" s="54" t="s">
        <v>256</v>
      </c>
      <c r="O6520" s="54" t="s">
        <v>256</v>
      </c>
      <c r="P6520" s="54" t="s">
        <v>264</v>
      </c>
      <c r="Q6520" s="54" t="s">
        <v>256</v>
      </c>
      <c r="R6520" s="54" t="s">
        <v>431</v>
      </c>
      <c r="S6520" s="71"/>
      <c r="T6520" s="54" t="s">
        <v>256</v>
      </c>
      <c r="U6520" s="71">
        <v>44628</v>
      </c>
      <c r="V6520" s="54" t="s">
        <v>256</v>
      </c>
      <c r="W6520" t="str">
        <f t="shared" si="101"/>
        <v>Mar-22</v>
      </c>
    </row>
    <row r="6521" spans="1:23" x14ac:dyDescent="0.25">
      <c r="A6521" s="54" t="s">
        <v>317</v>
      </c>
      <c r="B6521" s="54" t="s">
        <v>428</v>
      </c>
      <c r="C6521" s="54" t="s">
        <v>263</v>
      </c>
      <c r="D6521" s="54" t="s">
        <v>429</v>
      </c>
      <c r="E6521" s="54" t="s">
        <v>22449</v>
      </c>
      <c r="F6521" s="71">
        <v>44629</v>
      </c>
      <c r="G6521" s="72">
        <v>119.03</v>
      </c>
      <c r="H6521" s="72">
        <v>10123.5</v>
      </c>
      <c r="I6521" s="54" t="s">
        <v>265</v>
      </c>
      <c r="J6521" s="54" t="s">
        <v>22432</v>
      </c>
      <c r="K6521" s="54" t="s">
        <v>22140</v>
      </c>
      <c r="L6521" s="54" t="s">
        <v>22450</v>
      </c>
      <c r="M6521" s="54" t="s">
        <v>22449</v>
      </c>
      <c r="N6521" s="54" t="s">
        <v>256</v>
      </c>
      <c r="O6521" s="54" t="s">
        <v>256</v>
      </c>
      <c r="P6521" s="54" t="s">
        <v>264</v>
      </c>
      <c r="Q6521" s="54" t="s">
        <v>256</v>
      </c>
      <c r="R6521" s="54" t="s">
        <v>431</v>
      </c>
      <c r="S6521" s="71"/>
      <c r="T6521" s="54" t="s">
        <v>256</v>
      </c>
      <c r="U6521" s="71">
        <v>44629</v>
      </c>
      <c r="V6521" s="54" t="s">
        <v>256</v>
      </c>
      <c r="W6521" t="str">
        <f t="shared" si="101"/>
        <v>Mar-22</v>
      </c>
    </row>
    <row r="6522" spans="1:23" x14ac:dyDescent="0.25">
      <c r="A6522" s="54" t="s">
        <v>317</v>
      </c>
      <c r="B6522" s="54" t="s">
        <v>428</v>
      </c>
      <c r="C6522" s="54" t="s">
        <v>263</v>
      </c>
      <c r="D6522" s="54" t="s">
        <v>429</v>
      </c>
      <c r="E6522" s="54" t="s">
        <v>22451</v>
      </c>
      <c r="F6522" s="71">
        <v>44626</v>
      </c>
      <c r="G6522" s="72">
        <v>500.4</v>
      </c>
      <c r="H6522" s="72">
        <v>42559.02</v>
      </c>
      <c r="I6522" s="54" t="s">
        <v>265</v>
      </c>
      <c r="J6522" s="54" t="s">
        <v>22432</v>
      </c>
      <c r="K6522" s="54" t="s">
        <v>22140</v>
      </c>
      <c r="L6522" s="54" t="s">
        <v>22452</v>
      </c>
      <c r="M6522" s="54" t="s">
        <v>22451</v>
      </c>
      <c r="N6522" s="54" t="s">
        <v>256</v>
      </c>
      <c r="O6522" s="54" t="s">
        <v>256</v>
      </c>
      <c r="P6522" s="54" t="s">
        <v>264</v>
      </c>
      <c r="Q6522" s="54" t="s">
        <v>256</v>
      </c>
      <c r="R6522" s="54" t="s">
        <v>431</v>
      </c>
      <c r="S6522" s="71"/>
      <c r="T6522" s="54" t="s">
        <v>256</v>
      </c>
      <c r="U6522" s="71">
        <v>44626</v>
      </c>
      <c r="V6522" s="54" t="s">
        <v>256</v>
      </c>
      <c r="W6522" t="str">
        <f t="shared" si="101"/>
        <v>Mar-22</v>
      </c>
    </row>
    <row r="6523" spans="1:23" x14ac:dyDescent="0.25">
      <c r="A6523" s="54" t="s">
        <v>317</v>
      </c>
      <c r="B6523" s="54" t="s">
        <v>428</v>
      </c>
      <c r="C6523" s="54" t="s">
        <v>263</v>
      </c>
      <c r="D6523" s="54" t="s">
        <v>429</v>
      </c>
      <c r="E6523" s="54" t="s">
        <v>22453</v>
      </c>
      <c r="F6523" s="71">
        <v>44626</v>
      </c>
      <c r="G6523" s="72">
        <v>8949.9699999999993</v>
      </c>
      <c r="H6523" s="72">
        <v>761194.95</v>
      </c>
      <c r="I6523" s="54" t="s">
        <v>265</v>
      </c>
      <c r="J6523" s="54" t="s">
        <v>22432</v>
      </c>
      <c r="K6523" s="54" t="s">
        <v>22104</v>
      </c>
      <c r="L6523" s="54" t="s">
        <v>22454</v>
      </c>
      <c r="M6523" s="54" t="s">
        <v>22453</v>
      </c>
      <c r="N6523" s="54" t="s">
        <v>256</v>
      </c>
      <c r="O6523" s="54" t="s">
        <v>256</v>
      </c>
      <c r="P6523" s="54" t="s">
        <v>271</v>
      </c>
      <c r="Q6523" s="54" t="s">
        <v>256</v>
      </c>
      <c r="R6523" s="54" t="s">
        <v>431</v>
      </c>
      <c r="S6523" s="71"/>
      <c r="T6523" s="54" t="s">
        <v>256</v>
      </c>
      <c r="U6523" s="71">
        <v>44626</v>
      </c>
      <c r="V6523" s="54" t="s">
        <v>443</v>
      </c>
      <c r="W6523" t="str">
        <f t="shared" si="101"/>
        <v>Mar-22</v>
      </c>
    </row>
    <row r="6524" spans="1:23" x14ac:dyDescent="0.25">
      <c r="A6524" s="54" t="s">
        <v>317</v>
      </c>
      <c r="B6524" s="54" t="s">
        <v>428</v>
      </c>
      <c r="C6524" s="54" t="s">
        <v>263</v>
      </c>
      <c r="D6524" s="54" t="s">
        <v>429</v>
      </c>
      <c r="E6524" s="54" t="s">
        <v>22455</v>
      </c>
      <c r="F6524" s="71">
        <v>44649</v>
      </c>
      <c r="G6524" s="72">
        <v>251.85</v>
      </c>
      <c r="H6524" s="72">
        <v>21419.84</v>
      </c>
      <c r="I6524" s="54" t="s">
        <v>265</v>
      </c>
      <c r="J6524" s="54" t="s">
        <v>22432</v>
      </c>
      <c r="K6524" s="54" t="s">
        <v>22456</v>
      </c>
      <c r="L6524" s="54" t="s">
        <v>22457</v>
      </c>
      <c r="M6524" s="54" t="s">
        <v>22455</v>
      </c>
      <c r="N6524" s="54" t="s">
        <v>256</v>
      </c>
      <c r="O6524" s="54" t="s">
        <v>256</v>
      </c>
      <c r="P6524" s="54" t="s">
        <v>267</v>
      </c>
      <c r="Q6524" s="54" t="s">
        <v>256</v>
      </c>
      <c r="R6524" s="54" t="s">
        <v>431</v>
      </c>
      <c r="S6524" s="71"/>
      <c r="T6524" s="54" t="s">
        <v>256</v>
      </c>
      <c r="U6524" s="71">
        <v>44649</v>
      </c>
      <c r="V6524" s="54" t="s">
        <v>256</v>
      </c>
      <c r="W6524" t="str">
        <f t="shared" si="101"/>
        <v>Mar-22</v>
      </c>
    </row>
    <row r="6525" spans="1:23" x14ac:dyDescent="0.25">
      <c r="A6525" s="54" t="s">
        <v>317</v>
      </c>
      <c r="B6525" s="54" t="s">
        <v>428</v>
      </c>
      <c r="C6525" s="54" t="s">
        <v>263</v>
      </c>
      <c r="D6525" s="54" t="s">
        <v>429</v>
      </c>
      <c r="E6525" s="54" t="s">
        <v>22458</v>
      </c>
      <c r="F6525" s="71">
        <v>44651</v>
      </c>
      <c r="G6525" s="72">
        <v>1032.6199999999999</v>
      </c>
      <c r="H6525" s="72">
        <v>87824.33</v>
      </c>
      <c r="I6525" s="54" t="s">
        <v>265</v>
      </c>
      <c r="J6525" s="54" t="s">
        <v>22432</v>
      </c>
      <c r="K6525" s="54" t="s">
        <v>22459</v>
      </c>
      <c r="L6525" s="54" t="s">
        <v>22460</v>
      </c>
      <c r="M6525" s="54" t="s">
        <v>22458</v>
      </c>
      <c r="N6525" s="54" t="s">
        <v>256</v>
      </c>
      <c r="O6525" s="54" t="s">
        <v>256</v>
      </c>
      <c r="P6525" s="54" t="s">
        <v>267</v>
      </c>
      <c r="Q6525" s="54" t="s">
        <v>256</v>
      </c>
      <c r="R6525" s="54" t="s">
        <v>431</v>
      </c>
      <c r="S6525" s="71"/>
      <c r="T6525" s="54" t="s">
        <v>256</v>
      </c>
      <c r="U6525" s="71">
        <v>44651</v>
      </c>
      <c r="V6525" s="54" t="s">
        <v>256</v>
      </c>
      <c r="W6525" t="str">
        <f t="shared" si="101"/>
        <v>Mar-22</v>
      </c>
    </row>
    <row r="6526" spans="1:23" x14ac:dyDescent="0.25">
      <c r="A6526" s="54" t="s">
        <v>317</v>
      </c>
      <c r="B6526" s="54" t="s">
        <v>428</v>
      </c>
      <c r="C6526" s="54" t="s">
        <v>263</v>
      </c>
      <c r="D6526" s="54" t="s">
        <v>429</v>
      </c>
      <c r="E6526" s="54" t="s">
        <v>22461</v>
      </c>
      <c r="F6526" s="71">
        <v>44650</v>
      </c>
      <c r="G6526" s="72">
        <v>439.47</v>
      </c>
      <c r="H6526" s="72">
        <v>37376.92</v>
      </c>
      <c r="I6526" s="54" t="s">
        <v>265</v>
      </c>
      <c r="J6526" s="54" t="s">
        <v>22432</v>
      </c>
      <c r="K6526" s="54" t="s">
        <v>22462</v>
      </c>
      <c r="L6526" s="54" t="s">
        <v>22463</v>
      </c>
      <c r="M6526" s="54" t="s">
        <v>22461</v>
      </c>
      <c r="N6526" s="54" t="s">
        <v>256</v>
      </c>
      <c r="O6526" s="54" t="s">
        <v>256</v>
      </c>
      <c r="P6526" s="54" t="s">
        <v>267</v>
      </c>
      <c r="Q6526" s="54" t="s">
        <v>256</v>
      </c>
      <c r="R6526" s="54" t="s">
        <v>431</v>
      </c>
      <c r="S6526" s="71"/>
      <c r="T6526" s="54" t="s">
        <v>256</v>
      </c>
      <c r="U6526" s="71">
        <v>44650</v>
      </c>
      <c r="V6526" s="54" t="s">
        <v>256</v>
      </c>
      <c r="W6526" t="str">
        <f t="shared" si="101"/>
        <v>Mar-22</v>
      </c>
    </row>
    <row r="6527" spans="1:23" x14ac:dyDescent="0.25">
      <c r="A6527" s="54" t="s">
        <v>317</v>
      </c>
      <c r="B6527" s="54" t="s">
        <v>428</v>
      </c>
      <c r="C6527" s="54" t="s">
        <v>263</v>
      </c>
      <c r="D6527" s="54" t="s">
        <v>429</v>
      </c>
      <c r="E6527" s="54" t="s">
        <v>22464</v>
      </c>
      <c r="F6527" s="71">
        <v>44650</v>
      </c>
      <c r="G6527" s="72">
        <v>600.29999999999995</v>
      </c>
      <c r="H6527" s="72">
        <v>51055.519999999997</v>
      </c>
      <c r="I6527" s="54" t="s">
        <v>265</v>
      </c>
      <c r="J6527" s="54" t="s">
        <v>22432</v>
      </c>
      <c r="K6527" s="54" t="s">
        <v>22465</v>
      </c>
      <c r="L6527" s="54" t="s">
        <v>22466</v>
      </c>
      <c r="M6527" s="54" t="s">
        <v>22464</v>
      </c>
      <c r="N6527" s="54" t="s">
        <v>256</v>
      </c>
      <c r="O6527" s="54" t="s">
        <v>256</v>
      </c>
      <c r="P6527" s="54" t="s">
        <v>267</v>
      </c>
      <c r="Q6527" s="54" t="s">
        <v>256</v>
      </c>
      <c r="R6527" s="54" t="s">
        <v>431</v>
      </c>
      <c r="S6527" s="71"/>
      <c r="T6527" s="54" t="s">
        <v>256</v>
      </c>
      <c r="U6527" s="71">
        <v>44650</v>
      </c>
      <c r="V6527" s="54" t="s">
        <v>256</v>
      </c>
      <c r="W6527" t="str">
        <f t="shared" si="101"/>
        <v>Mar-22</v>
      </c>
    </row>
    <row r="6528" spans="1:23" x14ac:dyDescent="0.25">
      <c r="A6528" s="54" t="s">
        <v>318</v>
      </c>
      <c r="B6528" s="54" t="s">
        <v>428</v>
      </c>
      <c r="C6528" s="54" t="s">
        <v>278</v>
      </c>
      <c r="D6528" s="54" t="s">
        <v>436</v>
      </c>
      <c r="E6528" s="54" t="s">
        <v>22467</v>
      </c>
      <c r="F6528" s="71">
        <v>44623</v>
      </c>
      <c r="G6528" s="72">
        <v>-135456.71</v>
      </c>
      <c r="H6528" s="72">
        <v>-11520593.189999999</v>
      </c>
      <c r="I6528" s="54" t="s">
        <v>265</v>
      </c>
      <c r="J6528" s="54" t="s">
        <v>22468</v>
      </c>
      <c r="K6528" s="54" t="s">
        <v>22162</v>
      </c>
      <c r="L6528" s="54" t="s">
        <v>22469</v>
      </c>
      <c r="M6528" s="54" t="s">
        <v>22467</v>
      </c>
      <c r="N6528" s="54" t="s">
        <v>256</v>
      </c>
      <c r="O6528" s="54" t="s">
        <v>256</v>
      </c>
      <c r="P6528" s="54" t="s">
        <v>434</v>
      </c>
      <c r="Q6528" s="54" t="s">
        <v>256</v>
      </c>
      <c r="R6528" s="54" t="s">
        <v>431</v>
      </c>
      <c r="S6528" s="71"/>
      <c r="T6528" s="54" t="s">
        <v>256</v>
      </c>
      <c r="U6528" s="71">
        <v>44623</v>
      </c>
      <c r="V6528" s="54" t="s">
        <v>256</v>
      </c>
      <c r="W6528" t="str">
        <f t="shared" si="101"/>
        <v>Mar-22</v>
      </c>
    </row>
    <row r="6529" spans="1:23" x14ac:dyDescent="0.25">
      <c r="A6529" s="54" t="s">
        <v>318</v>
      </c>
      <c r="B6529" s="54" t="s">
        <v>428</v>
      </c>
      <c r="C6529" s="54" t="s">
        <v>263</v>
      </c>
      <c r="D6529" s="54" t="s">
        <v>429</v>
      </c>
      <c r="E6529" s="54" t="s">
        <v>22470</v>
      </c>
      <c r="F6529" s="71">
        <v>44626</v>
      </c>
      <c r="G6529" s="72">
        <v>3080</v>
      </c>
      <c r="H6529" s="72">
        <v>261954</v>
      </c>
      <c r="I6529" s="54" t="s">
        <v>265</v>
      </c>
      <c r="J6529" s="54" t="s">
        <v>22468</v>
      </c>
      <c r="K6529" s="54" t="s">
        <v>22104</v>
      </c>
      <c r="L6529" s="54" t="s">
        <v>22471</v>
      </c>
      <c r="M6529" s="54" t="s">
        <v>22470</v>
      </c>
      <c r="N6529" s="54" t="s">
        <v>256</v>
      </c>
      <c r="O6529" s="54" t="s">
        <v>256</v>
      </c>
      <c r="P6529" s="54" t="s">
        <v>271</v>
      </c>
      <c r="Q6529" s="54" t="s">
        <v>256</v>
      </c>
      <c r="R6529" s="54" t="s">
        <v>431</v>
      </c>
      <c r="S6529" s="71"/>
      <c r="T6529" s="54" t="s">
        <v>256</v>
      </c>
      <c r="U6529" s="71">
        <v>44626</v>
      </c>
      <c r="V6529" s="54" t="s">
        <v>443</v>
      </c>
      <c r="W6529" t="str">
        <f t="shared" si="101"/>
        <v>Mar-22</v>
      </c>
    </row>
    <row r="6530" spans="1:23" x14ac:dyDescent="0.25">
      <c r="A6530" s="54" t="s">
        <v>318</v>
      </c>
      <c r="B6530" s="54" t="s">
        <v>428</v>
      </c>
      <c r="C6530" s="54" t="s">
        <v>263</v>
      </c>
      <c r="D6530" s="54" t="s">
        <v>429</v>
      </c>
      <c r="E6530" s="54" t="s">
        <v>22472</v>
      </c>
      <c r="F6530" s="71">
        <v>44623</v>
      </c>
      <c r="G6530" s="72">
        <v>135456.71</v>
      </c>
      <c r="H6530" s="72">
        <v>11520593.189999999</v>
      </c>
      <c r="I6530" s="54" t="s">
        <v>265</v>
      </c>
      <c r="J6530" s="54" t="s">
        <v>22468</v>
      </c>
      <c r="K6530" s="54" t="s">
        <v>22162</v>
      </c>
      <c r="L6530" s="54" t="s">
        <v>22469</v>
      </c>
      <c r="M6530" s="54" t="s">
        <v>22472</v>
      </c>
      <c r="N6530" s="54" t="s">
        <v>256</v>
      </c>
      <c r="O6530" s="54" t="s">
        <v>256</v>
      </c>
      <c r="P6530" s="54" t="s">
        <v>434</v>
      </c>
      <c r="Q6530" s="54" t="s">
        <v>256</v>
      </c>
      <c r="R6530" s="54" t="s">
        <v>431</v>
      </c>
      <c r="S6530" s="71"/>
      <c r="T6530" s="54" t="s">
        <v>256</v>
      </c>
      <c r="U6530" s="71">
        <v>44623</v>
      </c>
      <c r="V6530" s="54" t="s">
        <v>256</v>
      </c>
      <c r="W6530" t="str">
        <f t="shared" si="101"/>
        <v>Mar-22</v>
      </c>
    </row>
    <row r="6531" spans="1:23" x14ac:dyDescent="0.25">
      <c r="A6531" s="54" t="s">
        <v>318</v>
      </c>
      <c r="B6531" s="54" t="s">
        <v>428</v>
      </c>
      <c r="C6531" s="54" t="s">
        <v>263</v>
      </c>
      <c r="D6531" s="54" t="s">
        <v>429</v>
      </c>
      <c r="E6531" s="54" t="s">
        <v>22473</v>
      </c>
      <c r="F6531" s="71">
        <v>44633</v>
      </c>
      <c r="G6531" s="72">
        <v>5676.3</v>
      </c>
      <c r="H6531" s="72">
        <v>482769.32</v>
      </c>
      <c r="I6531" s="54" t="s">
        <v>265</v>
      </c>
      <c r="J6531" s="54" t="s">
        <v>22468</v>
      </c>
      <c r="K6531" s="54" t="s">
        <v>22474</v>
      </c>
      <c r="L6531" s="54" t="s">
        <v>22475</v>
      </c>
      <c r="M6531" s="54" t="s">
        <v>22473</v>
      </c>
      <c r="N6531" s="54" t="s">
        <v>256</v>
      </c>
      <c r="O6531" s="54" t="s">
        <v>256</v>
      </c>
      <c r="P6531" s="54" t="s">
        <v>434</v>
      </c>
      <c r="Q6531" s="54" t="s">
        <v>256</v>
      </c>
      <c r="R6531" s="54" t="s">
        <v>431</v>
      </c>
      <c r="S6531" s="71"/>
      <c r="T6531" s="54" t="s">
        <v>256</v>
      </c>
      <c r="U6531" s="71">
        <v>44633</v>
      </c>
      <c r="V6531" s="54" t="s">
        <v>256</v>
      </c>
      <c r="W6531" t="str">
        <f t="shared" si="101"/>
        <v>Mar-22</v>
      </c>
    </row>
    <row r="6532" spans="1:23" x14ac:dyDescent="0.25">
      <c r="A6532" s="54" t="s">
        <v>318</v>
      </c>
      <c r="B6532" s="54" t="s">
        <v>428</v>
      </c>
      <c r="C6532" s="54" t="s">
        <v>263</v>
      </c>
      <c r="D6532" s="54" t="s">
        <v>429</v>
      </c>
      <c r="E6532" s="54" t="s">
        <v>22476</v>
      </c>
      <c r="F6532" s="71">
        <v>44623</v>
      </c>
      <c r="G6532" s="72">
        <v>5558.48</v>
      </c>
      <c r="H6532" s="72">
        <v>472748.72</v>
      </c>
      <c r="I6532" s="54" t="s">
        <v>265</v>
      </c>
      <c r="J6532" s="54" t="s">
        <v>22468</v>
      </c>
      <c r="K6532" s="54" t="s">
        <v>22162</v>
      </c>
      <c r="L6532" s="54" t="s">
        <v>22477</v>
      </c>
      <c r="M6532" s="54" t="s">
        <v>22476</v>
      </c>
      <c r="N6532" s="54" t="s">
        <v>256</v>
      </c>
      <c r="O6532" s="54" t="s">
        <v>256</v>
      </c>
      <c r="P6532" s="54" t="s">
        <v>434</v>
      </c>
      <c r="Q6532" s="54" t="s">
        <v>256</v>
      </c>
      <c r="R6532" s="54" t="s">
        <v>431</v>
      </c>
      <c r="S6532" s="71"/>
      <c r="T6532" s="54" t="s">
        <v>256</v>
      </c>
      <c r="U6532" s="71">
        <v>44623</v>
      </c>
      <c r="V6532" s="54" t="s">
        <v>256</v>
      </c>
      <c r="W6532" t="str">
        <f t="shared" si="101"/>
        <v>Mar-22</v>
      </c>
    </row>
    <row r="6533" spans="1:23" x14ac:dyDescent="0.25">
      <c r="A6533" s="54" t="s">
        <v>318</v>
      </c>
      <c r="B6533" s="54" t="s">
        <v>428</v>
      </c>
      <c r="C6533" s="54" t="s">
        <v>263</v>
      </c>
      <c r="D6533" s="54" t="s">
        <v>429</v>
      </c>
      <c r="E6533" s="54" t="s">
        <v>22478</v>
      </c>
      <c r="F6533" s="71">
        <v>44623</v>
      </c>
      <c r="G6533" s="72">
        <v>135456.71</v>
      </c>
      <c r="H6533" s="72">
        <v>11520593.189999999</v>
      </c>
      <c r="I6533" s="54" t="s">
        <v>265</v>
      </c>
      <c r="J6533" s="54" t="s">
        <v>22468</v>
      </c>
      <c r="K6533" s="54" t="s">
        <v>22162</v>
      </c>
      <c r="L6533" s="54" t="s">
        <v>22469</v>
      </c>
      <c r="M6533" s="54" t="s">
        <v>22478</v>
      </c>
      <c r="N6533" s="54" t="s">
        <v>256</v>
      </c>
      <c r="O6533" s="54" t="s">
        <v>256</v>
      </c>
      <c r="P6533" s="54" t="s">
        <v>434</v>
      </c>
      <c r="Q6533" s="54" t="s">
        <v>256</v>
      </c>
      <c r="R6533" s="54" t="s">
        <v>431</v>
      </c>
      <c r="S6533" s="71"/>
      <c r="T6533" s="54" t="s">
        <v>256</v>
      </c>
      <c r="U6533" s="71">
        <v>44623</v>
      </c>
      <c r="V6533" s="54" t="s">
        <v>256</v>
      </c>
      <c r="W6533" t="str">
        <f t="shared" ref="W6533:W6596" si="102">TEXT(F6533,"MMM-YY")</f>
        <v>Mar-22</v>
      </c>
    </row>
    <row r="6534" spans="1:23" x14ac:dyDescent="0.25">
      <c r="A6534" s="54" t="s">
        <v>318</v>
      </c>
      <c r="B6534" s="54" t="s">
        <v>428</v>
      </c>
      <c r="C6534" s="54" t="s">
        <v>263</v>
      </c>
      <c r="D6534" s="54" t="s">
        <v>429</v>
      </c>
      <c r="E6534" s="54" t="s">
        <v>22479</v>
      </c>
      <c r="F6534" s="71">
        <v>44633</v>
      </c>
      <c r="G6534" s="72">
        <v>148898.75</v>
      </c>
      <c r="H6534" s="72">
        <v>12663838.689999999</v>
      </c>
      <c r="I6534" s="54" t="s">
        <v>265</v>
      </c>
      <c r="J6534" s="54" t="s">
        <v>22468</v>
      </c>
      <c r="K6534" s="54" t="s">
        <v>22474</v>
      </c>
      <c r="L6534" s="54" t="s">
        <v>22480</v>
      </c>
      <c r="M6534" s="54" t="s">
        <v>22479</v>
      </c>
      <c r="N6534" s="54" t="s">
        <v>256</v>
      </c>
      <c r="O6534" s="54" t="s">
        <v>256</v>
      </c>
      <c r="P6534" s="54" t="s">
        <v>434</v>
      </c>
      <c r="Q6534" s="54" t="s">
        <v>256</v>
      </c>
      <c r="R6534" s="54" t="s">
        <v>431</v>
      </c>
      <c r="S6534" s="71"/>
      <c r="T6534" s="54" t="s">
        <v>256</v>
      </c>
      <c r="U6534" s="71">
        <v>44633</v>
      </c>
      <c r="V6534" s="54" t="s">
        <v>256</v>
      </c>
      <c r="W6534" t="str">
        <f t="shared" si="102"/>
        <v>Mar-22</v>
      </c>
    </row>
    <row r="6535" spans="1:23" x14ac:dyDescent="0.25">
      <c r="A6535" s="54" t="s">
        <v>318</v>
      </c>
      <c r="B6535" s="54" t="s">
        <v>428</v>
      </c>
      <c r="C6535" s="54" t="s">
        <v>263</v>
      </c>
      <c r="D6535" s="54" t="s">
        <v>429</v>
      </c>
      <c r="E6535" s="54" t="s">
        <v>22481</v>
      </c>
      <c r="F6535" s="71">
        <v>44637</v>
      </c>
      <c r="G6535" s="72">
        <v>225.5</v>
      </c>
      <c r="H6535" s="72">
        <v>19178.78</v>
      </c>
      <c r="I6535" s="54" t="s">
        <v>265</v>
      </c>
      <c r="J6535" s="54" t="s">
        <v>22468</v>
      </c>
      <c r="K6535" s="54" t="s">
        <v>22474</v>
      </c>
      <c r="L6535" s="54" t="s">
        <v>22482</v>
      </c>
      <c r="M6535" s="54" t="s">
        <v>22481</v>
      </c>
      <c r="N6535" s="54" t="s">
        <v>256</v>
      </c>
      <c r="O6535" s="54" t="s">
        <v>256</v>
      </c>
      <c r="P6535" s="54" t="s">
        <v>434</v>
      </c>
      <c r="Q6535" s="54" t="s">
        <v>256</v>
      </c>
      <c r="R6535" s="54" t="s">
        <v>431</v>
      </c>
      <c r="S6535" s="71"/>
      <c r="T6535" s="54" t="s">
        <v>256</v>
      </c>
      <c r="U6535" s="71">
        <v>44637</v>
      </c>
      <c r="V6535" s="54" t="s">
        <v>256</v>
      </c>
      <c r="W6535" t="str">
        <f t="shared" si="102"/>
        <v>Mar-22</v>
      </c>
    </row>
    <row r="6536" spans="1:23" x14ac:dyDescent="0.25">
      <c r="A6536" s="54" t="s">
        <v>318</v>
      </c>
      <c r="B6536" s="54" t="s">
        <v>428</v>
      </c>
      <c r="C6536" s="54" t="s">
        <v>263</v>
      </c>
      <c r="D6536" s="54" t="s">
        <v>429</v>
      </c>
      <c r="E6536" s="54" t="s">
        <v>22483</v>
      </c>
      <c r="F6536" s="71">
        <v>44634</v>
      </c>
      <c r="G6536" s="72">
        <v>24160.77</v>
      </c>
      <c r="H6536" s="72">
        <v>2054873.49</v>
      </c>
      <c r="I6536" s="54" t="s">
        <v>265</v>
      </c>
      <c r="J6536" s="54" t="s">
        <v>22468</v>
      </c>
      <c r="K6536" s="54" t="s">
        <v>22484</v>
      </c>
      <c r="L6536" s="54" t="s">
        <v>22485</v>
      </c>
      <c r="M6536" s="54" t="s">
        <v>22483</v>
      </c>
      <c r="N6536" s="54" t="s">
        <v>256</v>
      </c>
      <c r="O6536" s="54" t="s">
        <v>256</v>
      </c>
      <c r="P6536" s="54" t="s">
        <v>434</v>
      </c>
      <c r="Q6536" s="54" t="s">
        <v>256</v>
      </c>
      <c r="R6536" s="54" t="s">
        <v>431</v>
      </c>
      <c r="S6536" s="71"/>
      <c r="T6536" s="54" t="s">
        <v>256</v>
      </c>
      <c r="U6536" s="71">
        <v>44634</v>
      </c>
      <c r="V6536" s="54" t="s">
        <v>256</v>
      </c>
      <c r="W6536" t="str">
        <f t="shared" si="102"/>
        <v>Mar-22</v>
      </c>
    </row>
    <row r="6537" spans="1:23" x14ac:dyDescent="0.25">
      <c r="A6537" s="54" t="s">
        <v>317</v>
      </c>
      <c r="B6537" s="54" t="s">
        <v>428</v>
      </c>
      <c r="C6537" s="54" t="s">
        <v>263</v>
      </c>
      <c r="D6537" s="54" t="s">
        <v>429</v>
      </c>
      <c r="E6537" s="54" t="s">
        <v>22486</v>
      </c>
      <c r="F6537" s="71">
        <v>44640</v>
      </c>
      <c r="G6537" s="72">
        <v>54.72</v>
      </c>
      <c r="H6537" s="72">
        <v>4653.9399999999996</v>
      </c>
      <c r="I6537" s="54" t="s">
        <v>265</v>
      </c>
      <c r="J6537" s="54" t="s">
        <v>22468</v>
      </c>
      <c r="K6537" s="54" t="s">
        <v>22487</v>
      </c>
      <c r="L6537" s="54" t="s">
        <v>22488</v>
      </c>
      <c r="M6537" s="54" t="s">
        <v>22486</v>
      </c>
      <c r="N6537" s="54" t="s">
        <v>256</v>
      </c>
      <c r="O6537" s="54" t="s">
        <v>256</v>
      </c>
      <c r="P6537" s="54" t="s">
        <v>267</v>
      </c>
      <c r="Q6537" s="54" t="s">
        <v>256</v>
      </c>
      <c r="R6537" s="54" t="s">
        <v>431</v>
      </c>
      <c r="S6537" s="71"/>
      <c r="T6537" s="54" t="s">
        <v>256</v>
      </c>
      <c r="U6537" s="71">
        <v>44640</v>
      </c>
      <c r="V6537" s="54" t="s">
        <v>256</v>
      </c>
      <c r="W6537" t="str">
        <f t="shared" si="102"/>
        <v>Mar-22</v>
      </c>
    </row>
    <row r="6538" spans="1:23" x14ac:dyDescent="0.25">
      <c r="A6538" s="54" t="s">
        <v>317</v>
      </c>
      <c r="B6538" s="54" t="s">
        <v>428</v>
      </c>
      <c r="C6538" s="54" t="s">
        <v>263</v>
      </c>
      <c r="D6538" s="54" t="s">
        <v>429</v>
      </c>
      <c r="E6538" s="54" t="s">
        <v>22489</v>
      </c>
      <c r="F6538" s="71">
        <v>44637</v>
      </c>
      <c r="G6538" s="72">
        <v>188.05</v>
      </c>
      <c r="H6538" s="72">
        <v>15993.65</v>
      </c>
      <c r="I6538" s="54" t="s">
        <v>265</v>
      </c>
      <c r="J6538" s="54" t="s">
        <v>22468</v>
      </c>
      <c r="K6538" s="54" t="s">
        <v>22183</v>
      </c>
      <c r="L6538" s="54" t="s">
        <v>22490</v>
      </c>
      <c r="M6538" s="54" t="s">
        <v>22489</v>
      </c>
      <c r="N6538" s="54" t="s">
        <v>256</v>
      </c>
      <c r="O6538" s="54" t="s">
        <v>256</v>
      </c>
      <c r="P6538" s="54" t="s">
        <v>444</v>
      </c>
      <c r="Q6538" s="54" t="s">
        <v>256</v>
      </c>
      <c r="R6538" s="54" t="s">
        <v>431</v>
      </c>
      <c r="S6538" s="71"/>
      <c r="T6538" s="54" t="s">
        <v>256</v>
      </c>
      <c r="U6538" s="71">
        <v>44637</v>
      </c>
      <c r="V6538" s="54" t="s">
        <v>256</v>
      </c>
      <c r="W6538" t="str">
        <f t="shared" si="102"/>
        <v>Mar-22</v>
      </c>
    </row>
    <row r="6539" spans="1:23" x14ac:dyDescent="0.25">
      <c r="A6539" s="54" t="s">
        <v>317</v>
      </c>
      <c r="B6539" s="54" t="s">
        <v>428</v>
      </c>
      <c r="C6539" s="54" t="s">
        <v>263</v>
      </c>
      <c r="D6539" s="54" t="s">
        <v>429</v>
      </c>
      <c r="E6539" s="54" t="s">
        <v>22491</v>
      </c>
      <c r="F6539" s="71">
        <v>44636</v>
      </c>
      <c r="G6539" s="72">
        <v>33.119999999999997</v>
      </c>
      <c r="H6539" s="72">
        <v>2816.86</v>
      </c>
      <c r="I6539" s="54" t="s">
        <v>265</v>
      </c>
      <c r="J6539" s="54" t="s">
        <v>22468</v>
      </c>
      <c r="K6539" s="54" t="s">
        <v>22492</v>
      </c>
      <c r="L6539" s="54" t="s">
        <v>22493</v>
      </c>
      <c r="M6539" s="54" t="s">
        <v>22491</v>
      </c>
      <c r="N6539" s="54" t="s">
        <v>256</v>
      </c>
      <c r="O6539" s="54" t="s">
        <v>256</v>
      </c>
      <c r="P6539" s="54" t="s">
        <v>267</v>
      </c>
      <c r="Q6539" s="54" t="s">
        <v>256</v>
      </c>
      <c r="R6539" s="54" t="s">
        <v>431</v>
      </c>
      <c r="S6539" s="71"/>
      <c r="T6539" s="54" t="s">
        <v>256</v>
      </c>
      <c r="U6539" s="71">
        <v>44636</v>
      </c>
      <c r="V6539" s="54" t="s">
        <v>256</v>
      </c>
      <c r="W6539" t="str">
        <f t="shared" si="102"/>
        <v>Mar-22</v>
      </c>
    </row>
    <row r="6540" spans="1:23" x14ac:dyDescent="0.25">
      <c r="A6540" s="54" t="s">
        <v>317</v>
      </c>
      <c r="B6540" s="54" t="s">
        <v>428</v>
      </c>
      <c r="C6540" s="54" t="s">
        <v>263</v>
      </c>
      <c r="D6540" s="54" t="s">
        <v>429</v>
      </c>
      <c r="E6540" s="54" t="s">
        <v>22494</v>
      </c>
      <c r="F6540" s="71">
        <v>44642</v>
      </c>
      <c r="G6540" s="72">
        <v>1360.26</v>
      </c>
      <c r="H6540" s="72">
        <v>115690.11</v>
      </c>
      <c r="I6540" s="54" t="s">
        <v>265</v>
      </c>
      <c r="J6540" s="54" t="s">
        <v>22468</v>
      </c>
      <c r="K6540" s="54" t="s">
        <v>22495</v>
      </c>
      <c r="L6540" s="54" t="s">
        <v>22496</v>
      </c>
      <c r="M6540" s="54" t="s">
        <v>22494</v>
      </c>
      <c r="N6540" s="54" t="s">
        <v>256</v>
      </c>
      <c r="O6540" s="54" t="s">
        <v>256</v>
      </c>
      <c r="P6540" s="54" t="s">
        <v>267</v>
      </c>
      <c r="Q6540" s="54" t="s">
        <v>256</v>
      </c>
      <c r="R6540" s="54" t="s">
        <v>431</v>
      </c>
      <c r="S6540" s="71"/>
      <c r="T6540" s="54" t="s">
        <v>256</v>
      </c>
      <c r="U6540" s="71">
        <v>44642</v>
      </c>
      <c r="V6540" s="54" t="s">
        <v>256</v>
      </c>
      <c r="W6540" t="str">
        <f t="shared" si="102"/>
        <v>Mar-22</v>
      </c>
    </row>
    <row r="6541" spans="1:23" x14ac:dyDescent="0.25">
      <c r="A6541" s="54" t="s">
        <v>317</v>
      </c>
      <c r="B6541" s="54" t="s">
        <v>428</v>
      </c>
      <c r="C6541" s="54" t="s">
        <v>263</v>
      </c>
      <c r="D6541" s="54" t="s">
        <v>429</v>
      </c>
      <c r="E6541" s="54" t="s">
        <v>22497</v>
      </c>
      <c r="F6541" s="71">
        <v>44642</v>
      </c>
      <c r="G6541" s="72">
        <v>240.66</v>
      </c>
      <c r="H6541" s="72">
        <v>20468.13</v>
      </c>
      <c r="I6541" s="54" t="s">
        <v>265</v>
      </c>
      <c r="J6541" s="54" t="s">
        <v>22468</v>
      </c>
      <c r="K6541" s="54" t="s">
        <v>22498</v>
      </c>
      <c r="L6541" s="54" t="s">
        <v>22499</v>
      </c>
      <c r="M6541" s="54" t="s">
        <v>22497</v>
      </c>
      <c r="N6541" s="54" t="s">
        <v>256</v>
      </c>
      <c r="O6541" s="54" t="s">
        <v>256</v>
      </c>
      <c r="P6541" s="54" t="s">
        <v>267</v>
      </c>
      <c r="Q6541" s="54" t="s">
        <v>256</v>
      </c>
      <c r="R6541" s="54" t="s">
        <v>431</v>
      </c>
      <c r="S6541" s="71"/>
      <c r="T6541" s="54" t="s">
        <v>256</v>
      </c>
      <c r="U6541" s="71">
        <v>44642</v>
      </c>
      <c r="V6541" s="54" t="s">
        <v>256</v>
      </c>
      <c r="W6541" t="str">
        <f t="shared" si="102"/>
        <v>Mar-22</v>
      </c>
    </row>
    <row r="6542" spans="1:23" x14ac:dyDescent="0.25">
      <c r="A6542" s="54" t="s">
        <v>317</v>
      </c>
      <c r="B6542" s="54" t="s">
        <v>428</v>
      </c>
      <c r="C6542" s="54" t="s">
        <v>263</v>
      </c>
      <c r="D6542" s="54" t="s">
        <v>429</v>
      </c>
      <c r="E6542" s="54" t="s">
        <v>22500</v>
      </c>
      <c r="F6542" s="71">
        <v>44643</v>
      </c>
      <c r="G6542" s="72">
        <v>359.1</v>
      </c>
      <c r="H6542" s="72">
        <v>30541.46</v>
      </c>
      <c r="I6542" s="54" t="s">
        <v>265</v>
      </c>
      <c r="J6542" s="54" t="s">
        <v>22468</v>
      </c>
      <c r="K6542" s="54" t="s">
        <v>22501</v>
      </c>
      <c r="L6542" s="54" t="s">
        <v>22502</v>
      </c>
      <c r="M6542" s="54" t="s">
        <v>22500</v>
      </c>
      <c r="N6542" s="54" t="s">
        <v>256</v>
      </c>
      <c r="O6542" s="54" t="s">
        <v>256</v>
      </c>
      <c r="P6542" s="54" t="s">
        <v>267</v>
      </c>
      <c r="Q6542" s="54" t="s">
        <v>256</v>
      </c>
      <c r="R6542" s="54" t="s">
        <v>431</v>
      </c>
      <c r="S6542" s="71"/>
      <c r="T6542" s="54" t="s">
        <v>256</v>
      </c>
      <c r="U6542" s="71">
        <v>44643</v>
      </c>
      <c r="V6542" s="54" t="s">
        <v>256</v>
      </c>
      <c r="W6542" t="str">
        <f t="shared" si="102"/>
        <v>Mar-22</v>
      </c>
    </row>
    <row r="6543" spans="1:23" x14ac:dyDescent="0.25">
      <c r="A6543" s="54" t="s">
        <v>317</v>
      </c>
      <c r="B6543" s="54" t="s">
        <v>428</v>
      </c>
      <c r="C6543" s="54" t="s">
        <v>263</v>
      </c>
      <c r="D6543" s="54" t="s">
        <v>429</v>
      </c>
      <c r="E6543" s="54" t="s">
        <v>22503</v>
      </c>
      <c r="F6543" s="71">
        <v>44643</v>
      </c>
      <c r="G6543" s="72">
        <v>186.39</v>
      </c>
      <c r="H6543" s="72">
        <v>15852.47</v>
      </c>
      <c r="I6543" s="54" t="s">
        <v>265</v>
      </c>
      <c r="J6543" s="54" t="s">
        <v>22468</v>
      </c>
      <c r="K6543" s="54" t="s">
        <v>22504</v>
      </c>
      <c r="L6543" s="54" t="s">
        <v>22505</v>
      </c>
      <c r="M6543" s="54" t="s">
        <v>22503</v>
      </c>
      <c r="N6543" s="54" t="s">
        <v>256</v>
      </c>
      <c r="O6543" s="54" t="s">
        <v>256</v>
      </c>
      <c r="P6543" s="54" t="s">
        <v>267</v>
      </c>
      <c r="Q6543" s="54" t="s">
        <v>256</v>
      </c>
      <c r="R6543" s="54" t="s">
        <v>431</v>
      </c>
      <c r="S6543" s="71"/>
      <c r="T6543" s="54" t="s">
        <v>256</v>
      </c>
      <c r="U6543" s="71">
        <v>44643</v>
      </c>
      <c r="V6543" s="54" t="s">
        <v>256</v>
      </c>
      <c r="W6543" t="str">
        <f t="shared" si="102"/>
        <v>Mar-22</v>
      </c>
    </row>
    <row r="6544" spans="1:23" x14ac:dyDescent="0.25">
      <c r="A6544" s="54" t="s">
        <v>317</v>
      </c>
      <c r="B6544" s="54" t="s">
        <v>428</v>
      </c>
      <c r="C6544" s="54" t="s">
        <v>263</v>
      </c>
      <c r="D6544" s="54" t="s">
        <v>429</v>
      </c>
      <c r="E6544" s="54" t="s">
        <v>22506</v>
      </c>
      <c r="F6544" s="71">
        <v>44643</v>
      </c>
      <c r="G6544" s="72">
        <v>1195.74</v>
      </c>
      <c r="H6544" s="72">
        <v>101697.69</v>
      </c>
      <c r="I6544" s="54" t="s">
        <v>265</v>
      </c>
      <c r="J6544" s="54" t="s">
        <v>22468</v>
      </c>
      <c r="K6544" s="54" t="s">
        <v>22507</v>
      </c>
      <c r="L6544" s="54" t="s">
        <v>22508</v>
      </c>
      <c r="M6544" s="54" t="s">
        <v>22506</v>
      </c>
      <c r="N6544" s="54" t="s">
        <v>256</v>
      </c>
      <c r="O6544" s="54" t="s">
        <v>256</v>
      </c>
      <c r="P6544" s="54" t="s">
        <v>267</v>
      </c>
      <c r="Q6544" s="54" t="s">
        <v>256</v>
      </c>
      <c r="R6544" s="54" t="s">
        <v>431</v>
      </c>
      <c r="S6544" s="71"/>
      <c r="T6544" s="54" t="s">
        <v>256</v>
      </c>
      <c r="U6544" s="71">
        <v>44643</v>
      </c>
      <c r="V6544" s="54" t="s">
        <v>256</v>
      </c>
      <c r="W6544" t="str">
        <f t="shared" si="102"/>
        <v>Mar-22</v>
      </c>
    </row>
    <row r="6545" spans="1:23" x14ac:dyDescent="0.25">
      <c r="A6545" s="54" t="s">
        <v>317</v>
      </c>
      <c r="B6545" s="54" t="s">
        <v>428</v>
      </c>
      <c r="C6545" s="54" t="s">
        <v>263</v>
      </c>
      <c r="D6545" s="54" t="s">
        <v>429</v>
      </c>
      <c r="E6545" s="54" t="s">
        <v>22509</v>
      </c>
      <c r="F6545" s="71">
        <v>44647</v>
      </c>
      <c r="G6545" s="72">
        <v>19.21</v>
      </c>
      <c r="H6545" s="72">
        <v>1633.81</v>
      </c>
      <c r="I6545" s="54" t="s">
        <v>265</v>
      </c>
      <c r="J6545" s="54" t="s">
        <v>22468</v>
      </c>
      <c r="K6545" s="54" t="s">
        <v>22265</v>
      </c>
      <c r="L6545" s="54" t="s">
        <v>22510</v>
      </c>
      <c r="M6545" s="54" t="s">
        <v>22509</v>
      </c>
      <c r="N6545" s="54" t="s">
        <v>256</v>
      </c>
      <c r="O6545" s="54" t="s">
        <v>256</v>
      </c>
      <c r="P6545" s="54" t="s">
        <v>444</v>
      </c>
      <c r="Q6545" s="54" t="s">
        <v>256</v>
      </c>
      <c r="R6545" s="54" t="s">
        <v>431</v>
      </c>
      <c r="S6545" s="71"/>
      <c r="T6545" s="54" t="s">
        <v>256</v>
      </c>
      <c r="U6545" s="71">
        <v>44647</v>
      </c>
      <c r="V6545" s="54" t="s">
        <v>256</v>
      </c>
      <c r="W6545" t="str">
        <f t="shared" si="102"/>
        <v>Mar-22</v>
      </c>
    </row>
    <row r="6546" spans="1:23" x14ac:dyDescent="0.25">
      <c r="A6546" s="54" t="s">
        <v>317</v>
      </c>
      <c r="B6546" s="54" t="s">
        <v>428</v>
      </c>
      <c r="C6546" s="54" t="s">
        <v>263</v>
      </c>
      <c r="D6546" s="54" t="s">
        <v>429</v>
      </c>
      <c r="E6546" s="54" t="s">
        <v>22511</v>
      </c>
      <c r="F6546" s="71">
        <v>44634</v>
      </c>
      <c r="G6546" s="72">
        <v>1330</v>
      </c>
      <c r="H6546" s="72">
        <v>113116.5</v>
      </c>
      <c r="I6546" s="54" t="s">
        <v>265</v>
      </c>
      <c r="J6546" s="54" t="s">
        <v>22468</v>
      </c>
      <c r="K6546" s="54" t="s">
        <v>20222</v>
      </c>
      <c r="L6546" s="54" t="s">
        <v>22512</v>
      </c>
      <c r="M6546" s="54" t="s">
        <v>22511</v>
      </c>
      <c r="N6546" s="54" t="s">
        <v>256</v>
      </c>
      <c r="O6546" s="54" t="s">
        <v>256</v>
      </c>
      <c r="P6546" s="54" t="s">
        <v>264</v>
      </c>
      <c r="Q6546" s="54" t="s">
        <v>256</v>
      </c>
      <c r="R6546" s="54" t="s">
        <v>431</v>
      </c>
      <c r="S6546" s="71"/>
      <c r="T6546" s="54" t="s">
        <v>256</v>
      </c>
      <c r="U6546" s="71">
        <v>44634</v>
      </c>
      <c r="V6546" s="54" t="s">
        <v>256</v>
      </c>
      <c r="W6546" t="str">
        <f t="shared" si="102"/>
        <v>Mar-22</v>
      </c>
    </row>
    <row r="6547" spans="1:23" x14ac:dyDescent="0.25">
      <c r="A6547" s="54" t="s">
        <v>317</v>
      </c>
      <c r="B6547" s="54" t="s">
        <v>428</v>
      </c>
      <c r="C6547" s="54" t="s">
        <v>263</v>
      </c>
      <c r="D6547" s="54" t="s">
        <v>429</v>
      </c>
      <c r="E6547" s="54" t="s">
        <v>22513</v>
      </c>
      <c r="F6547" s="71">
        <v>44627</v>
      </c>
      <c r="G6547" s="72">
        <v>446.01</v>
      </c>
      <c r="H6547" s="72">
        <v>37933.15</v>
      </c>
      <c r="I6547" s="54" t="s">
        <v>265</v>
      </c>
      <c r="J6547" s="54" t="s">
        <v>22468</v>
      </c>
      <c r="K6547" s="54" t="s">
        <v>21862</v>
      </c>
      <c r="L6547" s="54" t="s">
        <v>22514</v>
      </c>
      <c r="M6547" s="54" t="s">
        <v>22513</v>
      </c>
      <c r="N6547" s="54" t="s">
        <v>256</v>
      </c>
      <c r="O6547" s="54" t="s">
        <v>256</v>
      </c>
      <c r="P6547" s="54" t="s">
        <v>264</v>
      </c>
      <c r="Q6547" s="54" t="s">
        <v>256</v>
      </c>
      <c r="R6547" s="54" t="s">
        <v>431</v>
      </c>
      <c r="S6547" s="71"/>
      <c r="T6547" s="54" t="s">
        <v>256</v>
      </c>
      <c r="U6547" s="71">
        <v>44627</v>
      </c>
      <c r="V6547" s="54" t="s">
        <v>256</v>
      </c>
      <c r="W6547" t="str">
        <f t="shared" si="102"/>
        <v>Mar-22</v>
      </c>
    </row>
    <row r="6548" spans="1:23" x14ac:dyDescent="0.25">
      <c r="A6548" s="54" t="s">
        <v>317</v>
      </c>
      <c r="B6548" s="54" t="s">
        <v>428</v>
      </c>
      <c r="C6548" s="54" t="s">
        <v>263</v>
      </c>
      <c r="D6548" s="54" t="s">
        <v>429</v>
      </c>
      <c r="E6548" s="54" t="s">
        <v>22515</v>
      </c>
      <c r="F6548" s="71">
        <v>44625</v>
      </c>
      <c r="G6548" s="72">
        <v>1223.18</v>
      </c>
      <c r="H6548" s="72">
        <v>104031.46</v>
      </c>
      <c r="I6548" s="54" t="s">
        <v>265</v>
      </c>
      <c r="J6548" s="54" t="s">
        <v>22468</v>
      </c>
      <c r="K6548" s="54" t="s">
        <v>21862</v>
      </c>
      <c r="L6548" s="54" t="s">
        <v>22516</v>
      </c>
      <c r="M6548" s="54" t="s">
        <v>22515</v>
      </c>
      <c r="N6548" s="54" t="s">
        <v>256</v>
      </c>
      <c r="O6548" s="54" t="s">
        <v>256</v>
      </c>
      <c r="P6548" s="54" t="s">
        <v>264</v>
      </c>
      <c r="Q6548" s="54" t="s">
        <v>256</v>
      </c>
      <c r="R6548" s="54" t="s">
        <v>431</v>
      </c>
      <c r="S6548" s="71"/>
      <c r="T6548" s="54" t="s">
        <v>256</v>
      </c>
      <c r="U6548" s="71">
        <v>44625</v>
      </c>
      <c r="V6548" s="54" t="s">
        <v>256</v>
      </c>
      <c r="W6548" t="str">
        <f t="shared" si="102"/>
        <v>Mar-22</v>
      </c>
    </row>
    <row r="6549" spans="1:23" x14ac:dyDescent="0.25">
      <c r="A6549" s="54" t="s">
        <v>317</v>
      </c>
      <c r="B6549" s="54" t="s">
        <v>428</v>
      </c>
      <c r="C6549" s="54" t="s">
        <v>263</v>
      </c>
      <c r="D6549" s="54" t="s">
        <v>429</v>
      </c>
      <c r="E6549" s="54" t="s">
        <v>22517</v>
      </c>
      <c r="F6549" s="71">
        <v>44626</v>
      </c>
      <c r="G6549" s="72">
        <v>2180.7600000000002</v>
      </c>
      <c r="H6549" s="72">
        <v>185473.64</v>
      </c>
      <c r="I6549" s="54" t="s">
        <v>265</v>
      </c>
      <c r="J6549" s="54" t="s">
        <v>22468</v>
      </c>
      <c r="K6549" s="54" t="s">
        <v>22104</v>
      </c>
      <c r="L6549" s="54" t="s">
        <v>22518</v>
      </c>
      <c r="M6549" s="54" t="s">
        <v>22517</v>
      </c>
      <c r="N6549" s="54" t="s">
        <v>256</v>
      </c>
      <c r="O6549" s="54" t="s">
        <v>256</v>
      </c>
      <c r="P6549" s="54" t="s">
        <v>271</v>
      </c>
      <c r="Q6549" s="54" t="s">
        <v>256</v>
      </c>
      <c r="R6549" s="54" t="s">
        <v>431</v>
      </c>
      <c r="S6549" s="71"/>
      <c r="T6549" s="54" t="s">
        <v>256</v>
      </c>
      <c r="U6549" s="71">
        <v>44626</v>
      </c>
      <c r="V6549" s="54" t="s">
        <v>443</v>
      </c>
      <c r="W6549" t="str">
        <f t="shared" si="102"/>
        <v>Mar-22</v>
      </c>
    </row>
    <row r="6550" spans="1:23" x14ac:dyDescent="0.25">
      <c r="A6550" s="54" t="s">
        <v>317</v>
      </c>
      <c r="B6550" s="54" t="s">
        <v>428</v>
      </c>
      <c r="C6550" s="54" t="s">
        <v>263</v>
      </c>
      <c r="D6550" s="54" t="s">
        <v>429</v>
      </c>
      <c r="E6550" s="54" t="s">
        <v>22519</v>
      </c>
      <c r="F6550" s="71">
        <v>44630</v>
      </c>
      <c r="G6550" s="72">
        <v>2533.04</v>
      </c>
      <c r="H6550" s="72">
        <v>215435.05</v>
      </c>
      <c r="I6550" s="54" t="s">
        <v>265</v>
      </c>
      <c r="J6550" s="54" t="s">
        <v>22468</v>
      </c>
      <c r="K6550" s="54" t="s">
        <v>22520</v>
      </c>
      <c r="L6550" s="54" t="s">
        <v>22521</v>
      </c>
      <c r="M6550" s="54" t="s">
        <v>22519</v>
      </c>
      <c r="N6550" s="54" t="s">
        <v>256</v>
      </c>
      <c r="O6550" s="54" t="s">
        <v>256</v>
      </c>
      <c r="P6550" s="54" t="s">
        <v>444</v>
      </c>
      <c r="Q6550" s="54" t="s">
        <v>256</v>
      </c>
      <c r="R6550" s="54" t="s">
        <v>431</v>
      </c>
      <c r="S6550" s="71"/>
      <c r="T6550" s="54" t="s">
        <v>256</v>
      </c>
      <c r="U6550" s="71">
        <v>44630</v>
      </c>
      <c r="V6550" s="54" t="s">
        <v>256</v>
      </c>
      <c r="W6550" t="str">
        <f t="shared" si="102"/>
        <v>Mar-22</v>
      </c>
    </row>
    <row r="6551" spans="1:23" x14ac:dyDescent="0.25">
      <c r="A6551" s="54" t="s">
        <v>317</v>
      </c>
      <c r="B6551" s="54" t="s">
        <v>428</v>
      </c>
      <c r="C6551" s="54" t="s">
        <v>263</v>
      </c>
      <c r="D6551" s="54" t="s">
        <v>429</v>
      </c>
      <c r="E6551" s="54" t="s">
        <v>22522</v>
      </c>
      <c r="F6551" s="71">
        <v>44636</v>
      </c>
      <c r="G6551" s="72">
        <v>5041.6499999999996</v>
      </c>
      <c r="H6551" s="72">
        <v>428792.33</v>
      </c>
      <c r="I6551" s="54" t="s">
        <v>265</v>
      </c>
      <c r="J6551" s="54" t="s">
        <v>22468</v>
      </c>
      <c r="K6551" s="54" t="s">
        <v>22183</v>
      </c>
      <c r="L6551" s="54" t="s">
        <v>22523</v>
      </c>
      <c r="M6551" s="54" t="s">
        <v>22522</v>
      </c>
      <c r="N6551" s="54" t="s">
        <v>256</v>
      </c>
      <c r="O6551" s="54" t="s">
        <v>256</v>
      </c>
      <c r="P6551" s="54" t="s">
        <v>444</v>
      </c>
      <c r="Q6551" s="54" t="s">
        <v>256</v>
      </c>
      <c r="R6551" s="54" t="s">
        <v>431</v>
      </c>
      <c r="S6551" s="71"/>
      <c r="T6551" s="54" t="s">
        <v>256</v>
      </c>
      <c r="U6551" s="71">
        <v>44636</v>
      </c>
      <c r="V6551" s="54" t="s">
        <v>256</v>
      </c>
      <c r="W6551" t="str">
        <f t="shared" si="102"/>
        <v>Mar-22</v>
      </c>
    </row>
    <row r="6552" spans="1:23" x14ac:dyDescent="0.25">
      <c r="A6552" s="54" t="s">
        <v>317</v>
      </c>
      <c r="B6552" s="54" t="s">
        <v>428</v>
      </c>
      <c r="C6552" s="54" t="s">
        <v>263</v>
      </c>
      <c r="D6552" s="54" t="s">
        <v>429</v>
      </c>
      <c r="E6552" s="54" t="s">
        <v>22524</v>
      </c>
      <c r="F6552" s="71">
        <v>44626</v>
      </c>
      <c r="G6552" s="72">
        <v>136.85</v>
      </c>
      <c r="H6552" s="72">
        <v>11639.09</v>
      </c>
      <c r="I6552" s="54" t="s">
        <v>265</v>
      </c>
      <c r="J6552" s="54" t="s">
        <v>22468</v>
      </c>
      <c r="K6552" s="54" t="s">
        <v>21241</v>
      </c>
      <c r="L6552" s="54" t="s">
        <v>22525</v>
      </c>
      <c r="M6552" s="54" t="s">
        <v>22524</v>
      </c>
      <c r="N6552" s="54" t="s">
        <v>256</v>
      </c>
      <c r="O6552" s="54" t="s">
        <v>256</v>
      </c>
      <c r="P6552" s="54" t="s">
        <v>289</v>
      </c>
      <c r="Q6552" s="54" t="s">
        <v>256</v>
      </c>
      <c r="R6552" s="54" t="s">
        <v>431</v>
      </c>
      <c r="S6552" s="71"/>
      <c r="T6552" s="54" t="s">
        <v>256</v>
      </c>
      <c r="U6552" s="71">
        <v>44626</v>
      </c>
      <c r="V6552" s="54" t="s">
        <v>256</v>
      </c>
      <c r="W6552" t="str">
        <f t="shared" si="102"/>
        <v>Mar-22</v>
      </c>
    </row>
    <row r="6553" spans="1:23" x14ac:dyDescent="0.25">
      <c r="A6553" s="54" t="s">
        <v>317</v>
      </c>
      <c r="B6553" s="54" t="s">
        <v>428</v>
      </c>
      <c r="C6553" s="54" t="s">
        <v>263</v>
      </c>
      <c r="D6553" s="54" t="s">
        <v>429</v>
      </c>
      <c r="E6553" s="54" t="s">
        <v>22526</v>
      </c>
      <c r="F6553" s="71">
        <v>44635</v>
      </c>
      <c r="G6553" s="72">
        <v>893.1</v>
      </c>
      <c r="H6553" s="72">
        <v>75958.16</v>
      </c>
      <c r="I6553" s="54" t="s">
        <v>265</v>
      </c>
      <c r="J6553" s="54" t="s">
        <v>22468</v>
      </c>
      <c r="K6553" s="54" t="s">
        <v>22527</v>
      </c>
      <c r="L6553" s="54" t="s">
        <v>22528</v>
      </c>
      <c r="M6553" s="54" t="s">
        <v>22526</v>
      </c>
      <c r="N6553" s="54" t="s">
        <v>256</v>
      </c>
      <c r="O6553" s="54" t="s">
        <v>256</v>
      </c>
      <c r="P6553" s="54" t="s">
        <v>267</v>
      </c>
      <c r="Q6553" s="54" t="s">
        <v>256</v>
      </c>
      <c r="R6553" s="54" t="s">
        <v>431</v>
      </c>
      <c r="S6553" s="71"/>
      <c r="T6553" s="54" t="s">
        <v>256</v>
      </c>
      <c r="U6553" s="71">
        <v>44635</v>
      </c>
      <c r="V6553" s="54" t="s">
        <v>256</v>
      </c>
      <c r="W6553" t="str">
        <f t="shared" si="102"/>
        <v>Mar-22</v>
      </c>
    </row>
    <row r="6554" spans="1:23" x14ac:dyDescent="0.25">
      <c r="A6554" s="54" t="s">
        <v>317</v>
      </c>
      <c r="B6554" s="54" t="s">
        <v>428</v>
      </c>
      <c r="C6554" s="54" t="s">
        <v>263</v>
      </c>
      <c r="D6554" s="54" t="s">
        <v>429</v>
      </c>
      <c r="E6554" s="54" t="s">
        <v>22529</v>
      </c>
      <c r="F6554" s="71">
        <v>44650</v>
      </c>
      <c r="G6554" s="72">
        <v>466.1</v>
      </c>
      <c r="H6554" s="72">
        <v>39641.81</v>
      </c>
      <c r="I6554" s="54" t="s">
        <v>265</v>
      </c>
      <c r="J6554" s="54" t="s">
        <v>22468</v>
      </c>
      <c r="K6554" s="54" t="s">
        <v>22530</v>
      </c>
      <c r="L6554" s="54" t="s">
        <v>22531</v>
      </c>
      <c r="M6554" s="54" t="s">
        <v>22529</v>
      </c>
      <c r="N6554" s="54" t="s">
        <v>256</v>
      </c>
      <c r="O6554" s="54" t="s">
        <v>256</v>
      </c>
      <c r="P6554" s="54" t="s">
        <v>267</v>
      </c>
      <c r="Q6554" s="54" t="s">
        <v>256</v>
      </c>
      <c r="R6554" s="54" t="s">
        <v>431</v>
      </c>
      <c r="S6554" s="71"/>
      <c r="T6554" s="54" t="s">
        <v>256</v>
      </c>
      <c r="U6554" s="71">
        <v>44650</v>
      </c>
      <c r="V6554" s="54" t="s">
        <v>256</v>
      </c>
      <c r="W6554" t="str">
        <f t="shared" si="102"/>
        <v>Mar-22</v>
      </c>
    </row>
    <row r="6555" spans="1:23" x14ac:dyDescent="0.25">
      <c r="A6555" s="54" t="s">
        <v>317</v>
      </c>
      <c r="B6555" s="54" t="s">
        <v>428</v>
      </c>
      <c r="C6555" s="54" t="s">
        <v>263</v>
      </c>
      <c r="D6555" s="54" t="s">
        <v>429</v>
      </c>
      <c r="E6555" s="54" t="s">
        <v>22532</v>
      </c>
      <c r="F6555" s="71">
        <v>44650</v>
      </c>
      <c r="G6555" s="72">
        <v>383.25</v>
      </c>
      <c r="H6555" s="72">
        <v>32595.41</v>
      </c>
      <c r="I6555" s="54" t="s">
        <v>265</v>
      </c>
      <c r="J6555" s="54" t="s">
        <v>22468</v>
      </c>
      <c r="K6555" s="54" t="s">
        <v>22533</v>
      </c>
      <c r="L6555" s="54" t="s">
        <v>22534</v>
      </c>
      <c r="M6555" s="54" t="s">
        <v>22532</v>
      </c>
      <c r="N6555" s="54" t="s">
        <v>256</v>
      </c>
      <c r="O6555" s="54" t="s">
        <v>256</v>
      </c>
      <c r="P6555" s="54" t="s">
        <v>267</v>
      </c>
      <c r="Q6555" s="54" t="s">
        <v>256</v>
      </c>
      <c r="R6555" s="54" t="s">
        <v>431</v>
      </c>
      <c r="S6555" s="71"/>
      <c r="T6555" s="54" t="s">
        <v>256</v>
      </c>
      <c r="U6555" s="71">
        <v>44650</v>
      </c>
      <c r="V6555" s="54" t="s">
        <v>256</v>
      </c>
      <c r="W6555" t="str">
        <f t="shared" si="102"/>
        <v>Mar-22</v>
      </c>
    </row>
    <row r="6556" spans="1:23" x14ac:dyDescent="0.25">
      <c r="A6556" s="54" t="s">
        <v>317</v>
      </c>
      <c r="B6556" s="54" t="s">
        <v>428</v>
      </c>
      <c r="C6556" s="54" t="s">
        <v>263</v>
      </c>
      <c r="D6556" s="54" t="s">
        <v>429</v>
      </c>
      <c r="E6556" s="54" t="s">
        <v>22535</v>
      </c>
      <c r="F6556" s="71">
        <v>44649</v>
      </c>
      <c r="G6556" s="72">
        <v>2242.86</v>
      </c>
      <c r="H6556" s="72">
        <v>190755.24</v>
      </c>
      <c r="I6556" s="54" t="s">
        <v>265</v>
      </c>
      <c r="J6556" s="54" t="s">
        <v>22468</v>
      </c>
      <c r="K6556" s="54" t="s">
        <v>22536</v>
      </c>
      <c r="L6556" s="54" t="s">
        <v>22537</v>
      </c>
      <c r="M6556" s="54" t="s">
        <v>22535</v>
      </c>
      <c r="N6556" s="54" t="s">
        <v>256</v>
      </c>
      <c r="O6556" s="54" t="s">
        <v>256</v>
      </c>
      <c r="P6556" s="54" t="s">
        <v>267</v>
      </c>
      <c r="Q6556" s="54" t="s">
        <v>256</v>
      </c>
      <c r="R6556" s="54" t="s">
        <v>431</v>
      </c>
      <c r="S6556" s="71"/>
      <c r="T6556" s="54" t="s">
        <v>256</v>
      </c>
      <c r="U6556" s="71">
        <v>44649</v>
      </c>
      <c r="V6556" s="54" t="s">
        <v>256</v>
      </c>
      <c r="W6556" t="str">
        <f t="shared" si="102"/>
        <v>Mar-22</v>
      </c>
    </row>
    <row r="6557" spans="1:23" x14ac:dyDescent="0.25">
      <c r="A6557" s="54" t="s">
        <v>317</v>
      </c>
      <c r="B6557" s="54" t="s">
        <v>428</v>
      </c>
      <c r="C6557" s="54" t="s">
        <v>263</v>
      </c>
      <c r="D6557" s="54" t="s">
        <v>429</v>
      </c>
      <c r="E6557" s="54" t="s">
        <v>22538</v>
      </c>
      <c r="F6557" s="71">
        <v>44649</v>
      </c>
      <c r="G6557" s="72">
        <v>824.53</v>
      </c>
      <c r="H6557" s="72">
        <v>70126.28</v>
      </c>
      <c r="I6557" s="54" t="s">
        <v>265</v>
      </c>
      <c r="J6557" s="54" t="s">
        <v>22468</v>
      </c>
      <c r="K6557" s="54" t="s">
        <v>22539</v>
      </c>
      <c r="L6557" s="54" t="s">
        <v>22540</v>
      </c>
      <c r="M6557" s="54" t="s">
        <v>22538</v>
      </c>
      <c r="N6557" s="54" t="s">
        <v>256</v>
      </c>
      <c r="O6557" s="54" t="s">
        <v>256</v>
      </c>
      <c r="P6557" s="54" t="s">
        <v>267</v>
      </c>
      <c r="Q6557" s="54" t="s">
        <v>256</v>
      </c>
      <c r="R6557" s="54" t="s">
        <v>431</v>
      </c>
      <c r="S6557" s="71"/>
      <c r="T6557" s="54" t="s">
        <v>256</v>
      </c>
      <c r="U6557" s="71">
        <v>44649</v>
      </c>
      <c r="V6557" s="54" t="s">
        <v>256</v>
      </c>
      <c r="W6557" t="str">
        <f t="shared" si="102"/>
        <v>Mar-22</v>
      </c>
    </row>
    <row r="6558" spans="1:23" x14ac:dyDescent="0.25">
      <c r="A6558" s="54" t="s">
        <v>317</v>
      </c>
      <c r="B6558" s="54" t="s">
        <v>428</v>
      </c>
      <c r="C6558" s="54" t="s">
        <v>263</v>
      </c>
      <c r="D6558" s="54" t="s">
        <v>429</v>
      </c>
      <c r="E6558" s="54" t="s">
        <v>22541</v>
      </c>
      <c r="F6558" s="71">
        <v>44649</v>
      </c>
      <c r="G6558" s="72">
        <v>253.7</v>
      </c>
      <c r="H6558" s="72">
        <v>21577.19</v>
      </c>
      <c r="I6558" s="54" t="s">
        <v>265</v>
      </c>
      <c r="J6558" s="54" t="s">
        <v>22468</v>
      </c>
      <c r="K6558" s="54" t="s">
        <v>22542</v>
      </c>
      <c r="L6558" s="54" t="s">
        <v>22543</v>
      </c>
      <c r="M6558" s="54" t="s">
        <v>22541</v>
      </c>
      <c r="N6558" s="54" t="s">
        <v>256</v>
      </c>
      <c r="O6558" s="54" t="s">
        <v>256</v>
      </c>
      <c r="P6558" s="54" t="s">
        <v>267</v>
      </c>
      <c r="Q6558" s="54" t="s">
        <v>256</v>
      </c>
      <c r="R6558" s="54" t="s">
        <v>431</v>
      </c>
      <c r="S6558" s="71"/>
      <c r="T6558" s="54" t="s">
        <v>256</v>
      </c>
      <c r="U6558" s="71">
        <v>44649</v>
      </c>
      <c r="V6558" s="54" t="s">
        <v>256</v>
      </c>
      <c r="W6558" t="str">
        <f t="shared" si="102"/>
        <v>Mar-22</v>
      </c>
    </row>
    <row r="6559" spans="1:23" x14ac:dyDescent="0.25">
      <c r="A6559" s="54" t="s">
        <v>317</v>
      </c>
      <c r="B6559" s="54" t="s">
        <v>428</v>
      </c>
      <c r="C6559" s="54" t="s">
        <v>263</v>
      </c>
      <c r="D6559" s="54" t="s">
        <v>429</v>
      </c>
      <c r="E6559" s="54" t="s">
        <v>22544</v>
      </c>
      <c r="F6559" s="71">
        <v>44622</v>
      </c>
      <c r="G6559" s="72">
        <v>40240.199999999997</v>
      </c>
      <c r="H6559" s="72">
        <v>3422429.01</v>
      </c>
      <c r="I6559" s="54" t="s">
        <v>265</v>
      </c>
      <c r="J6559" s="54" t="s">
        <v>22468</v>
      </c>
      <c r="K6559" s="54" t="s">
        <v>22545</v>
      </c>
      <c r="L6559" s="54" t="s">
        <v>22546</v>
      </c>
      <c r="M6559" s="54" t="s">
        <v>22544</v>
      </c>
      <c r="N6559" s="54" t="s">
        <v>256</v>
      </c>
      <c r="O6559" s="54" t="s">
        <v>256</v>
      </c>
      <c r="P6559" s="54" t="s">
        <v>453</v>
      </c>
      <c r="Q6559" s="54" t="s">
        <v>256</v>
      </c>
      <c r="R6559" s="54" t="s">
        <v>431</v>
      </c>
      <c r="S6559" s="71"/>
      <c r="T6559" s="54" t="s">
        <v>256</v>
      </c>
      <c r="U6559" s="71">
        <v>44622</v>
      </c>
      <c r="V6559" s="54" t="s">
        <v>256</v>
      </c>
      <c r="W6559" t="str">
        <f t="shared" si="102"/>
        <v>Mar-22</v>
      </c>
    </row>
    <row r="6560" spans="1:23" x14ac:dyDescent="0.25">
      <c r="A6560" s="54" t="s">
        <v>317</v>
      </c>
      <c r="B6560" s="54" t="s">
        <v>428</v>
      </c>
      <c r="C6560" s="54" t="s">
        <v>263</v>
      </c>
      <c r="D6560" s="54" t="s">
        <v>429</v>
      </c>
      <c r="E6560" s="54" t="s">
        <v>22547</v>
      </c>
      <c r="F6560" s="71">
        <v>44622</v>
      </c>
      <c r="G6560" s="72">
        <v>13822.9</v>
      </c>
      <c r="H6560" s="72">
        <v>1175637.6499999999</v>
      </c>
      <c r="I6560" s="54" t="s">
        <v>265</v>
      </c>
      <c r="J6560" s="54" t="s">
        <v>22468</v>
      </c>
      <c r="K6560" s="54" t="s">
        <v>22545</v>
      </c>
      <c r="L6560" s="54" t="s">
        <v>22548</v>
      </c>
      <c r="M6560" s="54" t="s">
        <v>22547</v>
      </c>
      <c r="N6560" s="54" t="s">
        <v>256</v>
      </c>
      <c r="O6560" s="54" t="s">
        <v>256</v>
      </c>
      <c r="P6560" s="54" t="s">
        <v>453</v>
      </c>
      <c r="Q6560" s="54" t="s">
        <v>256</v>
      </c>
      <c r="R6560" s="54" t="s">
        <v>431</v>
      </c>
      <c r="S6560" s="71"/>
      <c r="T6560" s="54" t="s">
        <v>256</v>
      </c>
      <c r="U6560" s="71">
        <v>44622</v>
      </c>
      <c r="V6560" s="54" t="s">
        <v>256</v>
      </c>
      <c r="W6560" t="str">
        <f t="shared" si="102"/>
        <v>Mar-22</v>
      </c>
    </row>
    <row r="6561" spans="1:23" x14ac:dyDescent="0.25">
      <c r="A6561" s="54" t="s">
        <v>317</v>
      </c>
      <c r="B6561" s="54" t="s">
        <v>428</v>
      </c>
      <c r="C6561" s="54" t="s">
        <v>263</v>
      </c>
      <c r="D6561" s="54" t="s">
        <v>429</v>
      </c>
      <c r="E6561" s="54" t="s">
        <v>22549</v>
      </c>
      <c r="F6561" s="71">
        <v>44648</v>
      </c>
      <c r="G6561" s="72">
        <v>48.53</v>
      </c>
      <c r="H6561" s="72">
        <v>4127.4799999999996</v>
      </c>
      <c r="I6561" s="54" t="s">
        <v>265</v>
      </c>
      <c r="J6561" s="54" t="s">
        <v>22468</v>
      </c>
      <c r="K6561" s="54" t="s">
        <v>22550</v>
      </c>
      <c r="L6561" s="54" t="s">
        <v>22551</v>
      </c>
      <c r="M6561" s="54" t="s">
        <v>22549</v>
      </c>
      <c r="N6561" s="54" t="s">
        <v>256</v>
      </c>
      <c r="O6561" s="54" t="s">
        <v>256</v>
      </c>
      <c r="P6561" s="54" t="s">
        <v>444</v>
      </c>
      <c r="Q6561" s="54" t="s">
        <v>256</v>
      </c>
      <c r="R6561" s="54" t="s">
        <v>431</v>
      </c>
      <c r="S6561" s="71"/>
      <c r="T6561" s="54" t="s">
        <v>256</v>
      </c>
      <c r="U6561" s="71">
        <v>44648</v>
      </c>
      <c r="V6561" s="54" t="s">
        <v>256</v>
      </c>
      <c r="W6561" t="str">
        <f t="shared" si="102"/>
        <v>Mar-22</v>
      </c>
    </row>
    <row r="6562" spans="1:23" x14ac:dyDescent="0.25">
      <c r="A6562" s="54" t="s">
        <v>317</v>
      </c>
      <c r="B6562" s="54" t="s">
        <v>428</v>
      </c>
      <c r="C6562" s="54" t="s">
        <v>263</v>
      </c>
      <c r="D6562" s="54" t="s">
        <v>429</v>
      </c>
      <c r="E6562" s="54" t="s">
        <v>22552</v>
      </c>
      <c r="F6562" s="71">
        <v>44650</v>
      </c>
      <c r="G6562" s="72">
        <v>614.94000000000005</v>
      </c>
      <c r="H6562" s="72">
        <v>52300.65</v>
      </c>
      <c r="I6562" s="54" t="s">
        <v>265</v>
      </c>
      <c r="J6562" s="54" t="s">
        <v>22468</v>
      </c>
      <c r="K6562" s="54" t="s">
        <v>22553</v>
      </c>
      <c r="L6562" s="54" t="s">
        <v>22554</v>
      </c>
      <c r="M6562" s="54" t="s">
        <v>22552</v>
      </c>
      <c r="N6562" s="54" t="s">
        <v>256</v>
      </c>
      <c r="O6562" s="54" t="s">
        <v>256</v>
      </c>
      <c r="P6562" s="54" t="s">
        <v>267</v>
      </c>
      <c r="Q6562" s="54" t="s">
        <v>256</v>
      </c>
      <c r="R6562" s="54" t="s">
        <v>431</v>
      </c>
      <c r="S6562" s="71"/>
      <c r="T6562" s="54" t="s">
        <v>256</v>
      </c>
      <c r="U6562" s="71">
        <v>44650</v>
      </c>
      <c r="V6562" s="54" t="s">
        <v>256</v>
      </c>
      <c r="W6562" t="str">
        <f t="shared" si="102"/>
        <v>Mar-22</v>
      </c>
    </row>
    <row r="6563" spans="1:23" x14ac:dyDescent="0.25">
      <c r="A6563" s="54" t="s">
        <v>317</v>
      </c>
      <c r="B6563" s="54" t="s">
        <v>428</v>
      </c>
      <c r="C6563" s="54" t="s">
        <v>263</v>
      </c>
      <c r="D6563" s="54" t="s">
        <v>429</v>
      </c>
      <c r="E6563" s="54" t="s">
        <v>22555</v>
      </c>
      <c r="F6563" s="71">
        <v>44650</v>
      </c>
      <c r="G6563" s="72">
        <v>206.81</v>
      </c>
      <c r="H6563" s="72">
        <v>17589.189999999999</v>
      </c>
      <c r="I6563" s="54" t="s">
        <v>265</v>
      </c>
      <c r="J6563" s="54" t="s">
        <v>22468</v>
      </c>
      <c r="K6563" s="54" t="s">
        <v>22556</v>
      </c>
      <c r="L6563" s="54" t="s">
        <v>22557</v>
      </c>
      <c r="M6563" s="54" t="s">
        <v>22555</v>
      </c>
      <c r="N6563" s="54" t="s">
        <v>256</v>
      </c>
      <c r="O6563" s="54" t="s">
        <v>256</v>
      </c>
      <c r="P6563" s="54" t="s">
        <v>267</v>
      </c>
      <c r="Q6563" s="54" t="s">
        <v>256</v>
      </c>
      <c r="R6563" s="54" t="s">
        <v>431</v>
      </c>
      <c r="S6563" s="71"/>
      <c r="T6563" s="54" t="s">
        <v>256</v>
      </c>
      <c r="U6563" s="71">
        <v>44650</v>
      </c>
      <c r="V6563" s="54" t="s">
        <v>256</v>
      </c>
      <c r="W6563" t="str">
        <f t="shared" si="102"/>
        <v>Mar-22</v>
      </c>
    </row>
    <row r="6564" spans="1:23" x14ac:dyDescent="0.25">
      <c r="A6564" s="54" t="s">
        <v>317</v>
      </c>
      <c r="B6564" s="54" t="s">
        <v>428</v>
      </c>
      <c r="C6564" s="54" t="s">
        <v>263</v>
      </c>
      <c r="D6564" s="54" t="s">
        <v>429</v>
      </c>
      <c r="E6564" s="54" t="s">
        <v>22558</v>
      </c>
      <c r="F6564" s="71">
        <v>44622</v>
      </c>
      <c r="G6564" s="72">
        <v>10088.9</v>
      </c>
      <c r="H6564" s="72">
        <v>858060.95</v>
      </c>
      <c r="I6564" s="54" t="s">
        <v>265</v>
      </c>
      <c r="J6564" s="54" t="s">
        <v>22468</v>
      </c>
      <c r="K6564" s="54" t="s">
        <v>22545</v>
      </c>
      <c r="L6564" s="54" t="s">
        <v>22559</v>
      </c>
      <c r="M6564" s="54" t="s">
        <v>22558</v>
      </c>
      <c r="N6564" s="54" t="s">
        <v>256</v>
      </c>
      <c r="O6564" s="54" t="s">
        <v>256</v>
      </c>
      <c r="P6564" s="54" t="s">
        <v>453</v>
      </c>
      <c r="Q6564" s="54" t="s">
        <v>256</v>
      </c>
      <c r="R6564" s="54" t="s">
        <v>431</v>
      </c>
      <c r="S6564" s="71"/>
      <c r="T6564" s="54" t="s">
        <v>256</v>
      </c>
      <c r="U6564" s="71">
        <v>44622</v>
      </c>
      <c r="V6564" s="54" t="s">
        <v>256</v>
      </c>
      <c r="W6564" t="str">
        <f t="shared" si="102"/>
        <v>Mar-22</v>
      </c>
    </row>
    <row r="6565" spans="1:23" x14ac:dyDescent="0.25">
      <c r="A6565" s="54" t="s">
        <v>317</v>
      </c>
      <c r="B6565" s="54" t="s">
        <v>428</v>
      </c>
      <c r="C6565" s="54" t="s">
        <v>263</v>
      </c>
      <c r="D6565" s="54" t="s">
        <v>429</v>
      </c>
      <c r="E6565" s="54" t="s">
        <v>22560</v>
      </c>
      <c r="F6565" s="71">
        <v>44622</v>
      </c>
      <c r="G6565" s="72">
        <v>27788.16</v>
      </c>
      <c r="H6565" s="72">
        <v>2363383.0099999998</v>
      </c>
      <c r="I6565" s="54" t="s">
        <v>265</v>
      </c>
      <c r="J6565" s="54" t="s">
        <v>22468</v>
      </c>
      <c r="K6565" s="54" t="s">
        <v>22545</v>
      </c>
      <c r="L6565" s="54" t="s">
        <v>22561</v>
      </c>
      <c r="M6565" s="54" t="s">
        <v>22560</v>
      </c>
      <c r="N6565" s="54" t="s">
        <v>256</v>
      </c>
      <c r="O6565" s="54" t="s">
        <v>256</v>
      </c>
      <c r="P6565" s="54" t="s">
        <v>453</v>
      </c>
      <c r="Q6565" s="54" t="s">
        <v>256</v>
      </c>
      <c r="R6565" s="54" t="s">
        <v>431</v>
      </c>
      <c r="S6565" s="71"/>
      <c r="T6565" s="54" t="s">
        <v>256</v>
      </c>
      <c r="U6565" s="71">
        <v>44622</v>
      </c>
      <c r="V6565" s="54" t="s">
        <v>256</v>
      </c>
      <c r="W6565" t="str">
        <f t="shared" si="102"/>
        <v>Mar-22</v>
      </c>
    </row>
    <row r="6566" spans="1:23" x14ac:dyDescent="0.25">
      <c r="A6566" s="54" t="s">
        <v>318</v>
      </c>
      <c r="B6566" s="54" t="s">
        <v>428</v>
      </c>
      <c r="C6566" s="54" t="s">
        <v>263</v>
      </c>
      <c r="D6566" s="54" t="s">
        <v>429</v>
      </c>
      <c r="E6566" s="54" t="s">
        <v>22562</v>
      </c>
      <c r="F6566" s="71">
        <v>44629</v>
      </c>
      <c r="G6566" s="72">
        <v>57318.239999999998</v>
      </c>
      <c r="H6566" s="72">
        <v>4874916.3099999996</v>
      </c>
      <c r="I6566" s="54" t="s">
        <v>265</v>
      </c>
      <c r="J6566" s="54" t="s">
        <v>22563</v>
      </c>
      <c r="K6566" s="54" t="s">
        <v>22564</v>
      </c>
      <c r="L6566" s="54" t="s">
        <v>22565</v>
      </c>
      <c r="M6566" s="54" t="s">
        <v>22562</v>
      </c>
      <c r="N6566" s="54" t="s">
        <v>256</v>
      </c>
      <c r="O6566" s="54" t="s">
        <v>256</v>
      </c>
      <c r="P6566" s="54" t="s">
        <v>457</v>
      </c>
      <c r="Q6566" s="54" t="s">
        <v>256</v>
      </c>
      <c r="R6566" s="54" t="s">
        <v>431</v>
      </c>
      <c r="S6566" s="71"/>
      <c r="T6566" s="54" t="s">
        <v>256</v>
      </c>
      <c r="U6566" s="71">
        <v>44629</v>
      </c>
      <c r="V6566" s="54" t="s">
        <v>256</v>
      </c>
      <c r="W6566" t="str">
        <f t="shared" si="102"/>
        <v>Mar-22</v>
      </c>
    </row>
    <row r="6567" spans="1:23" x14ac:dyDescent="0.25">
      <c r="A6567" s="54" t="s">
        <v>318</v>
      </c>
      <c r="B6567" s="54" t="s">
        <v>428</v>
      </c>
      <c r="C6567" s="54" t="s">
        <v>263</v>
      </c>
      <c r="D6567" s="54" t="s">
        <v>429</v>
      </c>
      <c r="E6567" s="54" t="s">
        <v>22566</v>
      </c>
      <c r="F6567" s="71">
        <v>44622</v>
      </c>
      <c r="G6567" s="72">
        <v>6005.7</v>
      </c>
      <c r="H6567" s="72">
        <v>510784.79</v>
      </c>
      <c r="I6567" s="54" t="s">
        <v>265</v>
      </c>
      <c r="J6567" s="54" t="s">
        <v>22563</v>
      </c>
      <c r="K6567" s="54" t="s">
        <v>22567</v>
      </c>
      <c r="L6567" s="54" t="s">
        <v>22568</v>
      </c>
      <c r="M6567" s="54" t="s">
        <v>22566</v>
      </c>
      <c r="N6567" s="54" t="s">
        <v>256</v>
      </c>
      <c r="O6567" s="54" t="s">
        <v>256</v>
      </c>
      <c r="P6567" s="54" t="s">
        <v>271</v>
      </c>
      <c r="Q6567" s="54" t="s">
        <v>256</v>
      </c>
      <c r="R6567" s="54" t="s">
        <v>431</v>
      </c>
      <c r="S6567" s="71"/>
      <c r="T6567" s="54" t="s">
        <v>256</v>
      </c>
      <c r="U6567" s="71">
        <v>44622</v>
      </c>
      <c r="V6567" s="54" t="s">
        <v>443</v>
      </c>
      <c r="W6567" t="str">
        <f t="shared" si="102"/>
        <v>Mar-22</v>
      </c>
    </row>
    <row r="6568" spans="1:23" x14ac:dyDescent="0.25">
      <c r="A6568" s="54" t="s">
        <v>317</v>
      </c>
      <c r="B6568" s="54" t="s">
        <v>428</v>
      </c>
      <c r="C6568" s="54" t="s">
        <v>263</v>
      </c>
      <c r="D6568" s="54" t="s">
        <v>429</v>
      </c>
      <c r="E6568" s="54" t="s">
        <v>22569</v>
      </c>
      <c r="F6568" s="71">
        <v>44630</v>
      </c>
      <c r="G6568" s="72">
        <v>1157.54</v>
      </c>
      <c r="H6568" s="72">
        <v>98448.78</v>
      </c>
      <c r="I6568" s="54" t="s">
        <v>265</v>
      </c>
      <c r="J6568" s="54" t="s">
        <v>22563</v>
      </c>
      <c r="K6568" s="54" t="s">
        <v>22570</v>
      </c>
      <c r="L6568" s="54" t="s">
        <v>22571</v>
      </c>
      <c r="M6568" s="54" t="s">
        <v>22569</v>
      </c>
      <c r="N6568" s="54" t="s">
        <v>256</v>
      </c>
      <c r="O6568" s="54" t="s">
        <v>256</v>
      </c>
      <c r="P6568" s="54" t="s">
        <v>289</v>
      </c>
      <c r="Q6568" s="54" t="s">
        <v>256</v>
      </c>
      <c r="R6568" s="54" t="s">
        <v>431</v>
      </c>
      <c r="S6568" s="71"/>
      <c r="T6568" s="54" t="s">
        <v>256</v>
      </c>
      <c r="U6568" s="71">
        <v>44630</v>
      </c>
      <c r="V6568" s="54" t="s">
        <v>256</v>
      </c>
      <c r="W6568" t="str">
        <f t="shared" si="102"/>
        <v>Mar-22</v>
      </c>
    </row>
    <row r="6569" spans="1:23" x14ac:dyDescent="0.25">
      <c r="A6569" s="54" t="s">
        <v>317</v>
      </c>
      <c r="B6569" s="54" t="s">
        <v>428</v>
      </c>
      <c r="C6569" s="54" t="s">
        <v>263</v>
      </c>
      <c r="D6569" s="54" t="s">
        <v>429</v>
      </c>
      <c r="E6569" s="54" t="s">
        <v>22572</v>
      </c>
      <c r="F6569" s="71">
        <v>44628</v>
      </c>
      <c r="G6569" s="72">
        <v>774.44</v>
      </c>
      <c r="H6569" s="72">
        <v>65866.12</v>
      </c>
      <c r="I6569" s="54" t="s">
        <v>265</v>
      </c>
      <c r="J6569" s="54" t="s">
        <v>22563</v>
      </c>
      <c r="K6569" s="54" t="s">
        <v>22573</v>
      </c>
      <c r="L6569" s="54" t="s">
        <v>22574</v>
      </c>
      <c r="M6569" s="54" t="s">
        <v>22572</v>
      </c>
      <c r="N6569" s="54" t="s">
        <v>256</v>
      </c>
      <c r="O6569" s="54" t="s">
        <v>256</v>
      </c>
      <c r="P6569" s="54" t="s">
        <v>289</v>
      </c>
      <c r="Q6569" s="54" t="s">
        <v>256</v>
      </c>
      <c r="R6569" s="54" t="s">
        <v>431</v>
      </c>
      <c r="S6569" s="71"/>
      <c r="T6569" s="54" t="s">
        <v>256</v>
      </c>
      <c r="U6569" s="71">
        <v>44628</v>
      </c>
      <c r="V6569" s="54" t="s">
        <v>256</v>
      </c>
      <c r="W6569" t="str">
        <f t="shared" si="102"/>
        <v>Mar-22</v>
      </c>
    </row>
    <row r="6570" spans="1:23" x14ac:dyDescent="0.25">
      <c r="A6570" s="54" t="s">
        <v>318</v>
      </c>
      <c r="B6570" s="54" t="s">
        <v>428</v>
      </c>
      <c r="C6570" s="54" t="s">
        <v>263</v>
      </c>
      <c r="D6570" s="54" t="s">
        <v>429</v>
      </c>
      <c r="E6570" s="54" t="s">
        <v>22575</v>
      </c>
      <c r="F6570" s="71">
        <v>44622</v>
      </c>
      <c r="G6570" s="72">
        <v>4262.3999999999996</v>
      </c>
      <c r="H6570" s="72">
        <v>362517.12</v>
      </c>
      <c r="I6570" s="54" t="s">
        <v>265</v>
      </c>
      <c r="J6570" s="54" t="s">
        <v>22576</v>
      </c>
      <c r="K6570" s="54" t="s">
        <v>22567</v>
      </c>
      <c r="L6570" s="54" t="s">
        <v>22577</v>
      </c>
      <c r="M6570" s="54" t="s">
        <v>22575</v>
      </c>
      <c r="N6570" s="54" t="s">
        <v>256</v>
      </c>
      <c r="O6570" s="54" t="s">
        <v>256</v>
      </c>
      <c r="P6570" s="54" t="s">
        <v>271</v>
      </c>
      <c r="Q6570" s="54" t="s">
        <v>256</v>
      </c>
      <c r="R6570" s="54" t="s">
        <v>431</v>
      </c>
      <c r="S6570" s="71"/>
      <c r="T6570" s="54" t="s">
        <v>256</v>
      </c>
      <c r="U6570" s="71">
        <v>44622</v>
      </c>
      <c r="V6570" s="54" t="s">
        <v>443</v>
      </c>
      <c r="W6570" t="str">
        <f t="shared" si="102"/>
        <v>Mar-22</v>
      </c>
    </row>
    <row r="6571" spans="1:23" x14ac:dyDescent="0.25">
      <c r="A6571" s="54" t="s">
        <v>318</v>
      </c>
      <c r="B6571" s="54" t="s">
        <v>428</v>
      </c>
      <c r="C6571" s="54" t="s">
        <v>263</v>
      </c>
      <c r="D6571" s="54" t="s">
        <v>429</v>
      </c>
      <c r="E6571" s="54" t="s">
        <v>22578</v>
      </c>
      <c r="F6571" s="71">
        <v>44649</v>
      </c>
      <c r="G6571" s="72">
        <v>4080.6</v>
      </c>
      <c r="H6571" s="72">
        <v>347055.03</v>
      </c>
      <c r="I6571" s="54" t="s">
        <v>265</v>
      </c>
      <c r="J6571" s="54" t="s">
        <v>22576</v>
      </c>
      <c r="K6571" s="54" t="s">
        <v>22171</v>
      </c>
      <c r="L6571" s="54" t="s">
        <v>22579</v>
      </c>
      <c r="M6571" s="54" t="s">
        <v>22578</v>
      </c>
      <c r="N6571" s="54" t="s">
        <v>256</v>
      </c>
      <c r="O6571" s="54" t="s">
        <v>256</v>
      </c>
      <c r="P6571" s="54" t="s">
        <v>271</v>
      </c>
      <c r="Q6571" s="54" t="s">
        <v>256</v>
      </c>
      <c r="R6571" s="54" t="s">
        <v>431</v>
      </c>
      <c r="S6571" s="71"/>
      <c r="T6571" s="54" t="s">
        <v>256</v>
      </c>
      <c r="U6571" s="71">
        <v>44649</v>
      </c>
      <c r="V6571" s="54" t="s">
        <v>443</v>
      </c>
      <c r="W6571" t="str">
        <f t="shared" si="102"/>
        <v>Mar-22</v>
      </c>
    </row>
    <row r="6572" spans="1:23" x14ac:dyDescent="0.25">
      <c r="A6572" s="54" t="s">
        <v>317</v>
      </c>
      <c r="B6572" s="54" t="s">
        <v>428</v>
      </c>
      <c r="C6572" s="54" t="s">
        <v>263</v>
      </c>
      <c r="D6572" s="54" t="s">
        <v>429</v>
      </c>
      <c r="E6572" s="54" t="s">
        <v>22580</v>
      </c>
      <c r="F6572" s="71">
        <v>44640</v>
      </c>
      <c r="G6572" s="72">
        <v>4836.68</v>
      </c>
      <c r="H6572" s="72">
        <v>411359.63</v>
      </c>
      <c r="I6572" s="54" t="s">
        <v>265</v>
      </c>
      <c r="J6572" s="54" t="s">
        <v>22576</v>
      </c>
      <c r="K6572" s="54" t="s">
        <v>22581</v>
      </c>
      <c r="L6572" s="54" t="s">
        <v>22582</v>
      </c>
      <c r="M6572" s="54" t="s">
        <v>22580</v>
      </c>
      <c r="N6572" s="54" t="s">
        <v>256</v>
      </c>
      <c r="O6572" s="54" t="s">
        <v>256</v>
      </c>
      <c r="P6572" s="54" t="s">
        <v>271</v>
      </c>
      <c r="Q6572" s="54" t="s">
        <v>256</v>
      </c>
      <c r="R6572" s="54" t="s">
        <v>431</v>
      </c>
      <c r="S6572" s="71"/>
      <c r="T6572" s="54" t="s">
        <v>256</v>
      </c>
      <c r="U6572" s="71">
        <v>44640</v>
      </c>
      <c r="V6572" s="54" t="s">
        <v>443</v>
      </c>
      <c r="W6572" t="str">
        <f t="shared" si="102"/>
        <v>Mar-22</v>
      </c>
    </row>
    <row r="6573" spans="1:23" x14ac:dyDescent="0.25">
      <c r="A6573" s="54" t="s">
        <v>317</v>
      </c>
      <c r="B6573" s="54" t="s">
        <v>428</v>
      </c>
      <c r="C6573" s="54" t="s">
        <v>263</v>
      </c>
      <c r="D6573" s="54" t="s">
        <v>429</v>
      </c>
      <c r="E6573" s="54" t="s">
        <v>22583</v>
      </c>
      <c r="F6573" s="71">
        <v>44640</v>
      </c>
      <c r="G6573" s="72">
        <v>55.26</v>
      </c>
      <c r="H6573" s="72">
        <v>4699.8599999999997</v>
      </c>
      <c r="I6573" s="54" t="s">
        <v>265</v>
      </c>
      <c r="J6573" s="54" t="s">
        <v>22576</v>
      </c>
      <c r="K6573" s="54" t="s">
        <v>22584</v>
      </c>
      <c r="L6573" s="54" t="s">
        <v>22585</v>
      </c>
      <c r="M6573" s="54" t="s">
        <v>22583</v>
      </c>
      <c r="N6573" s="54" t="s">
        <v>256</v>
      </c>
      <c r="O6573" s="54" t="s">
        <v>256</v>
      </c>
      <c r="P6573" s="54" t="s">
        <v>267</v>
      </c>
      <c r="Q6573" s="54" t="s">
        <v>256</v>
      </c>
      <c r="R6573" s="54" t="s">
        <v>431</v>
      </c>
      <c r="S6573" s="71"/>
      <c r="T6573" s="54" t="s">
        <v>256</v>
      </c>
      <c r="U6573" s="71">
        <v>44640</v>
      </c>
      <c r="V6573" s="54" t="s">
        <v>256</v>
      </c>
      <c r="W6573" t="str">
        <f t="shared" si="102"/>
        <v>Mar-22</v>
      </c>
    </row>
    <row r="6574" spans="1:23" x14ac:dyDescent="0.25">
      <c r="A6574" s="54" t="s">
        <v>317</v>
      </c>
      <c r="B6574" s="54" t="s">
        <v>428</v>
      </c>
      <c r="C6574" s="54" t="s">
        <v>263</v>
      </c>
      <c r="D6574" s="54" t="s">
        <v>429</v>
      </c>
      <c r="E6574" s="54" t="s">
        <v>22586</v>
      </c>
      <c r="F6574" s="71">
        <v>44644</v>
      </c>
      <c r="G6574" s="72">
        <v>1098.1500000000001</v>
      </c>
      <c r="H6574" s="72">
        <v>93397.66</v>
      </c>
      <c r="I6574" s="54" t="s">
        <v>265</v>
      </c>
      <c r="J6574" s="54" t="s">
        <v>22576</v>
      </c>
      <c r="K6574" s="54" t="s">
        <v>22364</v>
      </c>
      <c r="L6574" s="54" t="s">
        <v>22587</v>
      </c>
      <c r="M6574" s="54" t="s">
        <v>22586</v>
      </c>
      <c r="N6574" s="54" t="s">
        <v>256</v>
      </c>
      <c r="O6574" s="54" t="s">
        <v>256</v>
      </c>
      <c r="P6574" s="54" t="s">
        <v>565</v>
      </c>
      <c r="Q6574" s="54" t="s">
        <v>256</v>
      </c>
      <c r="R6574" s="54" t="s">
        <v>431</v>
      </c>
      <c r="S6574" s="71"/>
      <c r="T6574" s="54" t="s">
        <v>256</v>
      </c>
      <c r="U6574" s="71">
        <v>44644</v>
      </c>
      <c r="V6574" s="54" t="s">
        <v>256</v>
      </c>
      <c r="W6574" t="str">
        <f t="shared" si="102"/>
        <v>Mar-22</v>
      </c>
    </row>
    <row r="6575" spans="1:23" x14ac:dyDescent="0.25">
      <c r="A6575" s="54" t="s">
        <v>317</v>
      </c>
      <c r="B6575" s="54" t="s">
        <v>428</v>
      </c>
      <c r="C6575" s="54" t="s">
        <v>263</v>
      </c>
      <c r="D6575" s="54" t="s">
        <v>429</v>
      </c>
      <c r="E6575" s="54" t="s">
        <v>22588</v>
      </c>
      <c r="F6575" s="71">
        <v>44644</v>
      </c>
      <c r="G6575" s="72">
        <v>89.52</v>
      </c>
      <c r="H6575" s="72">
        <v>7613.68</v>
      </c>
      <c r="I6575" s="54" t="s">
        <v>265</v>
      </c>
      <c r="J6575" s="54" t="s">
        <v>22576</v>
      </c>
      <c r="K6575" s="54" t="s">
        <v>22364</v>
      </c>
      <c r="L6575" s="54" t="s">
        <v>22589</v>
      </c>
      <c r="M6575" s="54" t="s">
        <v>22588</v>
      </c>
      <c r="N6575" s="54" t="s">
        <v>256</v>
      </c>
      <c r="O6575" s="54" t="s">
        <v>256</v>
      </c>
      <c r="P6575" s="54" t="s">
        <v>565</v>
      </c>
      <c r="Q6575" s="54" t="s">
        <v>256</v>
      </c>
      <c r="R6575" s="54" t="s">
        <v>431</v>
      </c>
      <c r="S6575" s="71"/>
      <c r="T6575" s="54" t="s">
        <v>256</v>
      </c>
      <c r="U6575" s="71">
        <v>44644</v>
      </c>
      <c r="V6575" s="54" t="s">
        <v>256</v>
      </c>
      <c r="W6575" t="str">
        <f t="shared" si="102"/>
        <v>Mar-22</v>
      </c>
    </row>
    <row r="6576" spans="1:23" x14ac:dyDescent="0.25">
      <c r="A6576" s="54" t="s">
        <v>317</v>
      </c>
      <c r="B6576" s="54" t="s">
        <v>428</v>
      </c>
      <c r="C6576" s="54" t="s">
        <v>263</v>
      </c>
      <c r="D6576" s="54" t="s">
        <v>429</v>
      </c>
      <c r="E6576" s="54" t="s">
        <v>22590</v>
      </c>
      <c r="F6576" s="71">
        <v>44642</v>
      </c>
      <c r="G6576" s="72">
        <v>143.69999999999999</v>
      </c>
      <c r="H6576" s="72">
        <v>12221.69</v>
      </c>
      <c r="I6576" s="54" t="s">
        <v>265</v>
      </c>
      <c r="J6576" s="54" t="s">
        <v>22576</v>
      </c>
      <c r="K6576" s="54" t="s">
        <v>22591</v>
      </c>
      <c r="L6576" s="54" t="s">
        <v>22592</v>
      </c>
      <c r="M6576" s="54" t="s">
        <v>22590</v>
      </c>
      <c r="N6576" s="54" t="s">
        <v>256</v>
      </c>
      <c r="O6576" s="54" t="s">
        <v>256</v>
      </c>
      <c r="P6576" s="54" t="s">
        <v>267</v>
      </c>
      <c r="Q6576" s="54" t="s">
        <v>256</v>
      </c>
      <c r="R6576" s="54" t="s">
        <v>431</v>
      </c>
      <c r="S6576" s="71"/>
      <c r="T6576" s="54" t="s">
        <v>256</v>
      </c>
      <c r="U6576" s="71">
        <v>44642</v>
      </c>
      <c r="V6576" s="54" t="s">
        <v>256</v>
      </c>
      <c r="W6576" t="str">
        <f t="shared" si="102"/>
        <v>Mar-22</v>
      </c>
    </row>
    <row r="6577" spans="1:23" x14ac:dyDescent="0.25">
      <c r="A6577" s="54" t="s">
        <v>317</v>
      </c>
      <c r="B6577" s="54" t="s">
        <v>428</v>
      </c>
      <c r="C6577" s="54" t="s">
        <v>263</v>
      </c>
      <c r="D6577" s="54" t="s">
        <v>429</v>
      </c>
      <c r="E6577" s="54" t="s">
        <v>22593</v>
      </c>
      <c r="F6577" s="71">
        <v>44630</v>
      </c>
      <c r="G6577" s="72">
        <v>12070.55</v>
      </c>
      <c r="H6577" s="72">
        <v>1026600.28</v>
      </c>
      <c r="I6577" s="54" t="s">
        <v>265</v>
      </c>
      <c r="J6577" s="54" t="s">
        <v>22576</v>
      </c>
      <c r="K6577" s="54" t="s">
        <v>22104</v>
      </c>
      <c r="L6577" s="54" t="s">
        <v>22594</v>
      </c>
      <c r="M6577" s="54" t="s">
        <v>22593</v>
      </c>
      <c r="N6577" s="54" t="s">
        <v>256</v>
      </c>
      <c r="O6577" s="54" t="s">
        <v>256</v>
      </c>
      <c r="P6577" s="54" t="s">
        <v>271</v>
      </c>
      <c r="Q6577" s="54" t="s">
        <v>256</v>
      </c>
      <c r="R6577" s="54" t="s">
        <v>431</v>
      </c>
      <c r="S6577" s="71"/>
      <c r="T6577" s="54" t="s">
        <v>256</v>
      </c>
      <c r="U6577" s="71">
        <v>44630</v>
      </c>
      <c r="V6577" s="54" t="s">
        <v>443</v>
      </c>
      <c r="W6577" t="str">
        <f t="shared" si="102"/>
        <v>Mar-22</v>
      </c>
    </row>
    <row r="6578" spans="1:23" x14ac:dyDescent="0.25">
      <c r="A6578" s="54" t="s">
        <v>317</v>
      </c>
      <c r="B6578" s="54" t="s">
        <v>428</v>
      </c>
      <c r="C6578" s="54" t="s">
        <v>263</v>
      </c>
      <c r="D6578" s="54" t="s">
        <v>429</v>
      </c>
      <c r="E6578" s="54" t="s">
        <v>22595</v>
      </c>
      <c r="F6578" s="71">
        <v>44627</v>
      </c>
      <c r="G6578" s="72">
        <v>2001.41</v>
      </c>
      <c r="H6578" s="72">
        <v>170219.92</v>
      </c>
      <c r="I6578" s="54" t="s">
        <v>265</v>
      </c>
      <c r="J6578" s="54" t="s">
        <v>22576</v>
      </c>
      <c r="K6578" s="54" t="s">
        <v>22047</v>
      </c>
      <c r="L6578" s="54" t="s">
        <v>22596</v>
      </c>
      <c r="M6578" s="54" t="s">
        <v>22595</v>
      </c>
      <c r="N6578" s="54" t="s">
        <v>256</v>
      </c>
      <c r="O6578" s="54" t="s">
        <v>256</v>
      </c>
      <c r="P6578" s="54" t="s">
        <v>565</v>
      </c>
      <c r="Q6578" s="54" t="s">
        <v>256</v>
      </c>
      <c r="R6578" s="54" t="s">
        <v>431</v>
      </c>
      <c r="S6578" s="71"/>
      <c r="T6578" s="54" t="s">
        <v>256</v>
      </c>
      <c r="U6578" s="71">
        <v>44627</v>
      </c>
      <c r="V6578" s="54" t="s">
        <v>256</v>
      </c>
      <c r="W6578" t="str">
        <f t="shared" si="102"/>
        <v>Mar-22</v>
      </c>
    </row>
    <row r="6579" spans="1:23" x14ac:dyDescent="0.25">
      <c r="A6579" s="54" t="s">
        <v>317</v>
      </c>
      <c r="B6579" s="54" t="s">
        <v>428</v>
      </c>
      <c r="C6579" s="54" t="s">
        <v>263</v>
      </c>
      <c r="D6579" s="54" t="s">
        <v>429</v>
      </c>
      <c r="E6579" s="54" t="s">
        <v>22597</v>
      </c>
      <c r="F6579" s="71">
        <v>44636</v>
      </c>
      <c r="G6579" s="72">
        <v>758.66</v>
      </c>
      <c r="H6579" s="72">
        <v>64524.03</v>
      </c>
      <c r="I6579" s="54" t="s">
        <v>265</v>
      </c>
      <c r="J6579" s="54" t="s">
        <v>22576</v>
      </c>
      <c r="K6579" s="54" t="s">
        <v>22183</v>
      </c>
      <c r="L6579" s="54" t="s">
        <v>22598</v>
      </c>
      <c r="M6579" s="54" t="s">
        <v>22597</v>
      </c>
      <c r="N6579" s="54" t="s">
        <v>256</v>
      </c>
      <c r="O6579" s="54" t="s">
        <v>256</v>
      </c>
      <c r="P6579" s="54" t="s">
        <v>444</v>
      </c>
      <c r="Q6579" s="54" t="s">
        <v>256</v>
      </c>
      <c r="R6579" s="54" t="s">
        <v>431</v>
      </c>
      <c r="S6579" s="71"/>
      <c r="T6579" s="54" t="s">
        <v>256</v>
      </c>
      <c r="U6579" s="71">
        <v>44636</v>
      </c>
      <c r="V6579" s="54" t="s">
        <v>256</v>
      </c>
      <c r="W6579" t="str">
        <f t="shared" si="102"/>
        <v>Mar-22</v>
      </c>
    </row>
    <row r="6580" spans="1:23" x14ac:dyDescent="0.25">
      <c r="A6580" s="54" t="s">
        <v>317</v>
      </c>
      <c r="B6580" s="54" t="s">
        <v>428</v>
      </c>
      <c r="C6580" s="54" t="s">
        <v>263</v>
      </c>
      <c r="D6580" s="54" t="s">
        <v>429</v>
      </c>
      <c r="E6580" s="54" t="s">
        <v>22599</v>
      </c>
      <c r="F6580" s="71">
        <v>44650</v>
      </c>
      <c r="G6580" s="72">
        <v>12.56</v>
      </c>
      <c r="H6580" s="72">
        <v>1068.23</v>
      </c>
      <c r="I6580" s="54" t="s">
        <v>265</v>
      </c>
      <c r="J6580" s="54" t="s">
        <v>22576</v>
      </c>
      <c r="K6580" s="54" t="s">
        <v>22600</v>
      </c>
      <c r="L6580" s="54" t="s">
        <v>22601</v>
      </c>
      <c r="M6580" s="54" t="s">
        <v>22599</v>
      </c>
      <c r="N6580" s="54" t="s">
        <v>256</v>
      </c>
      <c r="O6580" s="54" t="s">
        <v>256</v>
      </c>
      <c r="P6580" s="54" t="s">
        <v>267</v>
      </c>
      <c r="Q6580" s="54" t="s">
        <v>256</v>
      </c>
      <c r="R6580" s="54" t="s">
        <v>431</v>
      </c>
      <c r="S6580" s="71"/>
      <c r="T6580" s="54" t="s">
        <v>256</v>
      </c>
      <c r="U6580" s="71">
        <v>44650</v>
      </c>
      <c r="V6580" s="54" t="s">
        <v>256</v>
      </c>
      <c r="W6580" t="str">
        <f t="shared" si="102"/>
        <v>Mar-22</v>
      </c>
    </row>
    <row r="6581" spans="1:23" x14ac:dyDescent="0.25">
      <c r="A6581" s="54" t="s">
        <v>317</v>
      </c>
      <c r="B6581" s="54" t="s">
        <v>428</v>
      </c>
      <c r="C6581" s="54" t="s">
        <v>263</v>
      </c>
      <c r="D6581" s="54" t="s">
        <v>429</v>
      </c>
      <c r="E6581" s="54" t="s">
        <v>22602</v>
      </c>
      <c r="F6581" s="71">
        <v>44650</v>
      </c>
      <c r="G6581" s="72">
        <v>62.43</v>
      </c>
      <c r="H6581" s="72">
        <v>5309.67</v>
      </c>
      <c r="I6581" s="54" t="s">
        <v>265</v>
      </c>
      <c r="J6581" s="54" t="s">
        <v>22576</v>
      </c>
      <c r="K6581" s="54" t="s">
        <v>22603</v>
      </c>
      <c r="L6581" s="54" t="s">
        <v>22604</v>
      </c>
      <c r="M6581" s="54" t="s">
        <v>22602</v>
      </c>
      <c r="N6581" s="54" t="s">
        <v>256</v>
      </c>
      <c r="O6581" s="54" t="s">
        <v>256</v>
      </c>
      <c r="P6581" s="54" t="s">
        <v>267</v>
      </c>
      <c r="Q6581" s="54" t="s">
        <v>256</v>
      </c>
      <c r="R6581" s="54" t="s">
        <v>431</v>
      </c>
      <c r="S6581" s="71"/>
      <c r="T6581" s="54" t="s">
        <v>256</v>
      </c>
      <c r="U6581" s="71">
        <v>44650</v>
      </c>
      <c r="V6581" s="54" t="s">
        <v>256</v>
      </c>
      <c r="W6581" t="str">
        <f t="shared" si="102"/>
        <v>Mar-22</v>
      </c>
    </row>
    <row r="6582" spans="1:23" x14ac:dyDescent="0.25">
      <c r="A6582" s="54" t="s">
        <v>317</v>
      </c>
      <c r="B6582" s="54" t="s">
        <v>428</v>
      </c>
      <c r="C6582" s="54" t="s">
        <v>263</v>
      </c>
      <c r="D6582" s="54" t="s">
        <v>429</v>
      </c>
      <c r="E6582" s="54" t="s">
        <v>22605</v>
      </c>
      <c r="F6582" s="71">
        <v>44641</v>
      </c>
      <c r="G6582" s="72">
        <v>602.29999999999995</v>
      </c>
      <c r="H6582" s="72">
        <v>51225.62</v>
      </c>
      <c r="I6582" s="54" t="s">
        <v>265</v>
      </c>
      <c r="J6582" s="54" t="s">
        <v>22606</v>
      </c>
      <c r="K6582" s="54" t="s">
        <v>22423</v>
      </c>
      <c r="L6582" s="54" t="s">
        <v>22607</v>
      </c>
      <c r="M6582" s="54" t="s">
        <v>22605</v>
      </c>
      <c r="N6582" s="54" t="s">
        <v>256</v>
      </c>
      <c r="O6582" s="54" t="s">
        <v>256</v>
      </c>
      <c r="P6582" s="54" t="s">
        <v>264</v>
      </c>
      <c r="Q6582" s="54" t="s">
        <v>256</v>
      </c>
      <c r="R6582" s="54" t="s">
        <v>431</v>
      </c>
      <c r="S6582" s="71"/>
      <c r="T6582" s="54" t="s">
        <v>256</v>
      </c>
      <c r="U6582" s="71">
        <v>44641</v>
      </c>
      <c r="V6582" s="54" t="s">
        <v>256</v>
      </c>
      <c r="W6582" t="str">
        <f t="shared" si="102"/>
        <v>Mar-22</v>
      </c>
    </row>
    <row r="6583" spans="1:23" x14ac:dyDescent="0.25">
      <c r="A6583" s="54" t="s">
        <v>317</v>
      </c>
      <c r="B6583" s="54" t="s">
        <v>428</v>
      </c>
      <c r="C6583" s="54" t="s">
        <v>263</v>
      </c>
      <c r="D6583" s="54" t="s">
        <v>429</v>
      </c>
      <c r="E6583" s="54" t="s">
        <v>22608</v>
      </c>
      <c r="F6583" s="71">
        <v>44643</v>
      </c>
      <c r="G6583" s="72">
        <v>462.85</v>
      </c>
      <c r="H6583" s="72">
        <v>39365.39</v>
      </c>
      <c r="I6583" s="54" t="s">
        <v>265</v>
      </c>
      <c r="J6583" s="54" t="s">
        <v>22606</v>
      </c>
      <c r="K6583" s="54" t="s">
        <v>22423</v>
      </c>
      <c r="L6583" s="54" t="s">
        <v>22609</v>
      </c>
      <c r="M6583" s="54" t="s">
        <v>22608</v>
      </c>
      <c r="N6583" s="54" t="s">
        <v>256</v>
      </c>
      <c r="O6583" s="54" t="s">
        <v>256</v>
      </c>
      <c r="P6583" s="54" t="s">
        <v>264</v>
      </c>
      <c r="Q6583" s="54" t="s">
        <v>256</v>
      </c>
      <c r="R6583" s="54" t="s">
        <v>431</v>
      </c>
      <c r="S6583" s="71"/>
      <c r="T6583" s="54" t="s">
        <v>256</v>
      </c>
      <c r="U6583" s="71">
        <v>44643</v>
      </c>
      <c r="V6583" s="54" t="s">
        <v>256</v>
      </c>
      <c r="W6583" t="str">
        <f t="shared" si="102"/>
        <v>Mar-22</v>
      </c>
    </row>
    <row r="6584" spans="1:23" x14ac:dyDescent="0.25">
      <c r="A6584" s="54" t="s">
        <v>317</v>
      </c>
      <c r="B6584" s="54" t="s">
        <v>428</v>
      </c>
      <c r="C6584" s="54" t="s">
        <v>263</v>
      </c>
      <c r="D6584" s="54" t="s">
        <v>429</v>
      </c>
      <c r="E6584" s="54" t="s">
        <v>22610</v>
      </c>
      <c r="F6584" s="71">
        <v>44627</v>
      </c>
      <c r="G6584" s="72">
        <v>346.13</v>
      </c>
      <c r="H6584" s="72">
        <v>29438.36</v>
      </c>
      <c r="I6584" s="54" t="s">
        <v>265</v>
      </c>
      <c r="J6584" s="54" t="s">
        <v>22606</v>
      </c>
      <c r="K6584" s="54" t="s">
        <v>22611</v>
      </c>
      <c r="L6584" s="54" t="s">
        <v>22612</v>
      </c>
      <c r="M6584" s="54" t="s">
        <v>22610</v>
      </c>
      <c r="N6584" s="54" t="s">
        <v>256</v>
      </c>
      <c r="O6584" s="54" t="s">
        <v>256</v>
      </c>
      <c r="P6584" s="54" t="s">
        <v>268</v>
      </c>
      <c r="Q6584" s="54" t="s">
        <v>256</v>
      </c>
      <c r="R6584" s="54" t="s">
        <v>431</v>
      </c>
      <c r="S6584" s="71"/>
      <c r="T6584" s="54" t="s">
        <v>256</v>
      </c>
      <c r="U6584" s="71">
        <v>44627</v>
      </c>
      <c r="V6584" s="54" t="s">
        <v>256</v>
      </c>
      <c r="W6584" t="str">
        <f t="shared" si="102"/>
        <v>Mar-22</v>
      </c>
    </row>
    <row r="6585" spans="1:23" x14ac:dyDescent="0.25">
      <c r="A6585" s="54" t="s">
        <v>317</v>
      </c>
      <c r="B6585" s="54" t="s">
        <v>428</v>
      </c>
      <c r="C6585" s="54" t="s">
        <v>263</v>
      </c>
      <c r="D6585" s="54" t="s">
        <v>429</v>
      </c>
      <c r="E6585" s="54" t="s">
        <v>22613</v>
      </c>
      <c r="F6585" s="71">
        <v>44625</v>
      </c>
      <c r="G6585" s="72">
        <v>29.29</v>
      </c>
      <c r="H6585" s="72">
        <v>2491.11</v>
      </c>
      <c r="I6585" s="54" t="s">
        <v>265</v>
      </c>
      <c r="J6585" s="54" t="s">
        <v>22606</v>
      </c>
      <c r="K6585" s="54" t="s">
        <v>22614</v>
      </c>
      <c r="L6585" s="54" t="s">
        <v>22615</v>
      </c>
      <c r="M6585" s="54" t="s">
        <v>22613</v>
      </c>
      <c r="N6585" s="54" t="s">
        <v>256</v>
      </c>
      <c r="O6585" s="54" t="s">
        <v>256</v>
      </c>
      <c r="P6585" s="54" t="s">
        <v>268</v>
      </c>
      <c r="Q6585" s="54" t="s">
        <v>256</v>
      </c>
      <c r="R6585" s="54" t="s">
        <v>431</v>
      </c>
      <c r="S6585" s="71"/>
      <c r="T6585" s="54" t="s">
        <v>256</v>
      </c>
      <c r="U6585" s="71">
        <v>44625</v>
      </c>
      <c r="V6585" s="54" t="s">
        <v>256</v>
      </c>
      <c r="W6585" t="str">
        <f t="shared" si="102"/>
        <v>Mar-22</v>
      </c>
    </row>
    <row r="6586" spans="1:23" x14ac:dyDescent="0.25">
      <c r="A6586" s="54" t="s">
        <v>317</v>
      </c>
      <c r="B6586" s="54" t="s">
        <v>428</v>
      </c>
      <c r="C6586" s="54" t="s">
        <v>263</v>
      </c>
      <c r="D6586" s="54" t="s">
        <v>429</v>
      </c>
      <c r="E6586" s="54" t="s">
        <v>22616</v>
      </c>
      <c r="F6586" s="71">
        <v>44627</v>
      </c>
      <c r="G6586" s="72">
        <v>457.06</v>
      </c>
      <c r="H6586" s="72">
        <v>38872.949999999997</v>
      </c>
      <c r="I6586" s="54" t="s">
        <v>265</v>
      </c>
      <c r="J6586" s="54" t="s">
        <v>22606</v>
      </c>
      <c r="K6586" s="54" t="s">
        <v>22617</v>
      </c>
      <c r="L6586" s="54" t="s">
        <v>22618</v>
      </c>
      <c r="M6586" s="54" t="s">
        <v>22616</v>
      </c>
      <c r="N6586" s="54" t="s">
        <v>256</v>
      </c>
      <c r="O6586" s="54" t="s">
        <v>256</v>
      </c>
      <c r="P6586" s="54" t="s">
        <v>268</v>
      </c>
      <c r="Q6586" s="54" t="s">
        <v>256</v>
      </c>
      <c r="R6586" s="54" t="s">
        <v>431</v>
      </c>
      <c r="S6586" s="71"/>
      <c r="T6586" s="54" t="s">
        <v>256</v>
      </c>
      <c r="U6586" s="71">
        <v>44627</v>
      </c>
      <c r="V6586" s="54" t="s">
        <v>256</v>
      </c>
      <c r="W6586" t="str">
        <f t="shared" si="102"/>
        <v>Mar-22</v>
      </c>
    </row>
    <row r="6587" spans="1:23" x14ac:dyDescent="0.25">
      <c r="A6587" s="54" t="s">
        <v>317</v>
      </c>
      <c r="B6587" s="54" t="s">
        <v>428</v>
      </c>
      <c r="C6587" s="54" t="s">
        <v>263</v>
      </c>
      <c r="D6587" s="54" t="s">
        <v>429</v>
      </c>
      <c r="E6587" s="54" t="s">
        <v>22619</v>
      </c>
      <c r="F6587" s="71">
        <v>44630</v>
      </c>
      <c r="G6587" s="72">
        <v>304.44</v>
      </c>
      <c r="H6587" s="72">
        <v>25892.62</v>
      </c>
      <c r="I6587" s="54" t="s">
        <v>265</v>
      </c>
      <c r="J6587" s="54" t="s">
        <v>22606</v>
      </c>
      <c r="K6587" s="54" t="s">
        <v>22520</v>
      </c>
      <c r="L6587" s="54" t="s">
        <v>22620</v>
      </c>
      <c r="M6587" s="54" t="s">
        <v>22619</v>
      </c>
      <c r="N6587" s="54" t="s">
        <v>256</v>
      </c>
      <c r="O6587" s="54" t="s">
        <v>256</v>
      </c>
      <c r="P6587" s="54" t="s">
        <v>444</v>
      </c>
      <c r="Q6587" s="54" t="s">
        <v>256</v>
      </c>
      <c r="R6587" s="54" t="s">
        <v>431</v>
      </c>
      <c r="S6587" s="71"/>
      <c r="T6587" s="54" t="s">
        <v>256</v>
      </c>
      <c r="U6587" s="71">
        <v>44630</v>
      </c>
      <c r="V6587" s="54" t="s">
        <v>256</v>
      </c>
      <c r="W6587" t="str">
        <f t="shared" si="102"/>
        <v>Mar-22</v>
      </c>
    </row>
    <row r="6588" spans="1:23" x14ac:dyDescent="0.25">
      <c r="A6588" s="54" t="s">
        <v>317</v>
      </c>
      <c r="B6588" s="54" t="s">
        <v>428</v>
      </c>
      <c r="C6588" s="54" t="s">
        <v>263</v>
      </c>
      <c r="D6588" s="54" t="s">
        <v>429</v>
      </c>
      <c r="E6588" s="54" t="s">
        <v>22621</v>
      </c>
      <c r="F6588" s="71">
        <v>44649</v>
      </c>
      <c r="G6588" s="72">
        <v>526.9</v>
      </c>
      <c r="H6588" s="72">
        <v>44812.85</v>
      </c>
      <c r="I6588" s="54" t="s">
        <v>265</v>
      </c>
      <c r="J6588" s="54" t="s">
        <v>22606</v>
      </c>
      <c r="K6588" s="54" t="s">
        <v>22622</v>
      </c>
      <c r="L6588" s="54" t="s">
        <v>22623</v>
      </c>
      <c r="M6588" s="54" t="s">
        <v>22621</v>
      </c>
      <c r="N6588" s="54" t="s">
        <v>256</v>
      </c>
      <c r="O6588" s="54" t="s">
        <v>256</v>
      </c>
      <c r="P6588" s="54" t="s">
        <v>267</v>
      </c>
      <c r="Q6588" s="54" t="s">
        <v>256</v>
      </c>
      <c r="R6588" s="54" t="s">
        <v>431</v>
      </c>
      <c r="S6588" s="71"/>
      <c r="T6588" s="54" t="s">
        <v>256</v>
      </c>
      <c r="U6588" s="71">
        <v>44649</v>
      </c>
      <c r="V6588" s="54" t="s">
        <v>256</v>
      </c>
      <c r="W6588" t="str">
        <f t="shared" si="102"/>
        <v>Mar-22</v>
      </c>
    </row>
    <row r="6589" spans="1:23" x14ac:dyDescent="0.25">
      <c r="A6589" s="54" t="s">
        <v>317</v>
      </c>
      <c r="B6589" s="54" t="s">
        <v>428</v>
      </c>
      <c r="C6589" s="54" t="s">
        <v>263</v>
      </c>
      <c r="D6589" s="54" t="s">
        <v>429</v>
      </c>
      <c r="E6589" s="54" t="s">
        <v>22624</v>
      </c>
      <c r="F6589" s="71">
        <v>44650</v>
      </c>
      <c r="G6589" s="72">
        <v>273.99</v>
      </c>
      <c r="H6589" s="72">
        <v>23302.85</v>
      </c>
      <c r="I6589" s="54" t="s">
        <v>265</v>
      </c>
      <c r="J6589" s="54" t="s">
        <v>22606</v>
      </c>
      <c r="K6589" s="54" t="s">
        <v>22625</v>
      </c>
      <c r="L6589" s="54" t="s">
        <v>22626</v>
      </c>
      <c r="M6589" s="54" t="s">
        <v>22624</v>
      </c>
      <c r="N6589" s="54" t="s">
        <v>256</v>
      </c>
      <c r="O6589" s="54" t="s">
        <v>256</v>
      </c>
      <c r="P6589" s="54" t="s">
        <v>267</v>
      </c>
      <c r="Q6589" s="54" t="s">
        <v>256</v>
      </c>
      <c r="R6589" s="54" t="s">
        <v>431</v>
      </c>
      <c r="S6589" s="71"/>
      <c r="T6589" s="54" t="s">
        <v>256</v>
      </c>
      <c r="U6589" s="71">
        <v>44650</v>
      </c>
      <c r="V6589" s="54" t="s">
        <v>256</v>
      </c>
      <c r="W6589" t="str">
        <f t="shared" si="102"/>
        <v>Mar-22</v>
      </c>
    </row>
    <row r="6590" spans="1:23" x14ac:dyDescent="0.25">
      <c r="A6590" s="54" t="s">
        <v>318</v>
      </c>
      <c r="B6590" s="54" t="s">
        <v>428</v>
      </c>
      <c r="C6590" s="54" t="s">
        <v>263</v>
      </c>
      <c r="D6590" s="54" t="s">
        <v>429</v>
      </c>
      <c r="E6590" s="54" t="s">
        <v>22627</v>
      </c>
      <c r="F6590" s="71">
        <v>44629</v>
      </c>
      <c r="G6590" s="72">
        <v>215980.47</v>
      </c>
      <c r="H6590" s="72">
        <v>18369138.969999999</v>
      </c>
      <c r="I6590" s="54" t="s">
        <v>265</v>
      </c>
      <c r="J6590" s="54" t="s">
        <v>22628</v>
      </c>
      <c r="K6590" s="54" t="s">
        <v>22629</v>
      </c>
      <c r="L6590" s="54" t="s">
        <v>22630</v>
      </c>
      <c r="M6590" s="54" t="s">
        <v>22627</v>
      </c>
      <c r="N6590" s="54" t="s">
        <v>256</v>
      </c>
      <c r="O6590" s="54" t="s">
        <v>256</v>
      </c>
      <c r="P6590" s="54" t="s">
        <v>433</v>
      </c>
      <c r="Q6590" s="54" t="s">
        <v>256</v>
      </c>
      <c r="R6590" s="54" t="s">
        <v>431</v>
      </c>
      <c r="S6590" s="71"/>
      <c r="T6590" s="54" t="s">
        <v>256</v>
      </c>
      <c r="U6590" s="71">
        <v>44629</v>
      </c>
      <c r="V6590" s="54" t="s">
        <v>256</v>
      </c>
      <c r="W6590" t="str">
        <f t="shared" si="102"/>
        <v>Mar-22</v>
      </c>
    </row>
    <row r="6591" spans="1:23" x14ac:dyDescent="0.25">
      <c r="A6591" s="54" t="s">
        <v>318</v>
      </c>
      <c r="B6591" s="54" t="s">
        <v>428</v>
      </c>
      <c r="C6591" s="54" t="s">
        <v>263</v>
      </c>
      <c r="D6591" s="54" t="s">
        <v>429</v>
      </c>
      <c r="E6591" s="54" t="s">
        <v>22631</v>
      </c>
      <c r="F6591" s="71">
        <v>44627</v>
      </c>
      <c r="G6591" s="72">
        <v>37908</v>
      </c>
      <c r="H6591" s="72">
        <v>3224075.4</v>
      </c>
      <c r="I6591" s="54" t="s">
        <v>265</v>
      </c>
      <c r="J6591" s="54" t="s">
        <v>22628</v>
      </c>
      <c r="K6591" s="54" t="s">
        <v>21629</v>
      </c>
      <c r="L6591" s="54" t="s">
        <v>22632</v>
      </c>
      <c r="M6591" s="54" t="s">
        <v>22631</v>
      </c>
      <c r="N6591" s="54" t="s">
        <v>256</v>
      </c>
      <c r="O6591" s="54" t="s">
        <v>256</v>
      </c>
      <c r="P6591" s="54" t="s">
        <v>271</v>
      </c>
      <c r="Q6591" s="54" t="s">
        <v>256</v>
      </c>
      <c r="R6591" s="54" t="s">
        <v>431</v>
      </c>
      <c r="S6591" s="71"/>
      <c r="T6591" s="54" t="s">
        <v>256</v>
      </c>
      <c r="U6591" s="71">
        <v>44627</v>
      </c>
      <c r="V6591" s="54" t="s">
        <v>443</v>
      </c>
      <c r="W6591" t="str">
        <f t="shared" si="102"/>
        <v>Mar-22</v>
      </c>
    </row>
    <row r="6592" spans="1:23" x14ac:dyDescent="0.25">
      <c r="A6592" s="54" t="s">
        <v>318</v>
      </c>
      <c r="B6592" s="54" t="s">
        <v>428</v>
      </c>
      <c r="C6592" s="54" t="s">
        <v>263</v>
      </c>
      <c r="D6592" s="54" t="s">
        <v>429</v>
      </c>
      <c r="E6592" s="54" t="s">
        <v>22633</v>
      </c>
      <c r="F6592" s="71">
        <v>44627</v>
      </c>
      <c r="G6592" s="72">
        <v>219375.5</v>
      </c>
      <c r="H6592" s="72">
        <v>18657886.280000001</v>
      </c>
      <c r="I6592" s="54" t="s">
        <v>265</v>
      </c>
      <c r="J6592" s="54" t="s">
        <v>22628</v>
      </c>
      <c r="K6592" s="54" t="s">
        <v>22436</v>
      </c>
      <c r="L6592" s="54" t="s">
        <v>22634</v>
      </c>
      <c r="M6592" s="54" t="s">
        <v>22633</v>
      </c>
      <c r="N6592" s="54" t="s">
        <v>256</v>
      </c>
      <c r="O6592" s="54" t="s">
        <v>256</v>
      </c>
      <c r="P6592" s="54" t="s">
        <v>433</v>
      </c>
      <c r="Q6592" s="54" t="s">
        <v>256</v>
      </c>
      <c r="R6592" s="54" t="s">
        <v>431</v>
      </c>
      <c r="S6592" s="71"/>
      <c r="T6592" s="54" t="s">
        <v>256</v>
      </c>
      <c r="U6592" s="71">
        <v>44627</v>
      </c>
      <c r="V6592" s="54" t="s">
        <v>256</v>
      </c>
      <c r="W6592" t="str">
        <f t="shared" si="102"/>
        <v>Mar-22</v>
      </c>
    </row>
    <row r="6593" spans="1:23" x14ac:dyDescent="0.25">
      <c r="A6593" s="54" t="s">
        <v>318</v>
      </c>
      <c r="B6593" s="54" t="s">
        <v>428</v>
      </c>
      <c r="C6593" s="54" t="s">
        <v>263</v>
      </c>
      <c r="D6593" s="54" t="s">
        <v>429</v>
      </c>
      <c r="E6593" s="54" t="s">
        <v>22635</v>
      </c>
      <c r="F6593" s="71">
        <v>44630</v>
      </c>
      <c r="G6593" s="72">
        <v>126689.54</v>
      </c>
      <c r="H6593" s="72">
        <v>10774945.380000001</v>
      </c>
      <c r="I6593" s="54" t="s">
        <v>265</v>
      </c>
      <c r="J6593" s="54" t="s">
        <v>22628</v>
      </c>
      <c r="K6593" s="54" t="s">
        <v>22636</v>
      </c>
      <c r="L6593" s="54" t="s">
        <v>22637</v>
      </c>
      <c r="M6593" s="54" t="s">
        <v>22635</v>
      </c>
      <c r="N6593" s="54" t="s">
        <v>256</v>
      </c>
      <c r="O6593" s="54" t="s">
        <v>256</v>
      </c>
      <c r="P6593" s="54" t="s">
        <v>433</v>
      </c>
      <c r="Q6593" s="54" t="s">
        <v>256</v>
      </c>
      <c r="R6593" s="54" t="s">
        <v>431</v>
      </c>
      <c r="S6593" s="71"/>
      <c r="T6593" s="54" t="s">
        <v>256</v>
      </c>
      <c r="U6593" s="71">
        <v>44630</v>
      </c>
      <c r="V6593" s="54" t="s">
        <v>256</v>
      </c>
      <c r="W6593" t="str">
        <f t="shared" si="102"/>
        <v>Mar-22</v>
      </c>
    </row>
    <row r="6594" spans="1:23" x14ac:dyDescent="0.25">
      <c r="A6594" s="54" t="s">
        <v>318</v>
      </c>
      <c r="B6594" s="54" t="s">
        <v>428</v>
      </c>
      <c r="C6594" s="54" t="s">
        <v>263</v>
      </c>
      <c r="D6594" s="54" t="s">
        <v>429</v>
      </c>
      <c r="E6594" s="54" t="s">
        <v>22638</v>
      </c>
      <c r="F6594" s="71">
        <v>44634</v>
      </c>
      <c r="G6594" s="72">
        <v>88060.91</v>
      </c>
      <c r="H6594" s="72">
        <v>7489580.4000000004</v>
      </c>
      <c r="I6594" s="54" t="s">
        <v>265</v>
      </c>
      <c r="J6594" s="54" t="s">
        <v>22628</v>
      </c>
      <c r="K6594" s="54" t="s">
        <v>22639</v>
      </c>
      <c r="L6594" s="54" t="s">
        <v>22640</v>
      </c>
      <c r="M6594" s="54" t="s">
        <v>22638</v>
      </c>
      <c r="N6594" s="54" t="s">
        <v>256</v>
      </c>
      <c r="O6594" s="54" t="s">
        <v>256</v>
      </c>
      <c r="P6594" s="54" t="s">
        <v>433</v>
      </c>
      <c r="Q6594" s="54" t="s">
        <v>256</v>
      </c>
      <c r="R6594" s="54" t="s">
        <v>431</v>
      </c>
      <c r="S6594" s="71"/>
      <c r="T6594" s="54" t="s">
        <v>256</v>
      </c>
      <c r="U6594" s="71">
        <v>44634</v>
      </c>
      <c r="V6594" s="54" t="s">
        <v>256</v>
      </c>
      <c r="W6594" t="str">
        <f t="shared" si="102"/>
        <v>Mar-22</v>
      </c>
    </row>
    <row r="6595" spans="1:23" x14ac:dyDescent="0.25">
      <c r="A6595" s="54" t="s">
        <v>318</v>
      </c>
      <c r="B6595" s="54" t="s">
        <v>428</v>
      </c>
      <c r="C6595" s="54" t="s">
        <v>263</v>
      </c>
      <c r="D6595" s="54" t="s">
        <v>429</v>
      </c>
      <c r="E6595" s="54" t="s">
        <v>22641</v>
      </c>
      <c r="F6595" s="71">
        <v>44643</v>
      </c>
      <c r="G6595" s="72">
        <v>164905.79</v>
      </c>
      <c r="H6595" s="72">
        <v>14025237.439999999</v>
      </c>
      <c r="I6595" s="54" t="s">
        <v>265</v>
      </c>
      <c r="J6595" s="54" t="s">
        <v>22628</v>
      </c>
      <c r="K6595" s="54" t="s">
        <v>22439</v>
      </c>
      <c r="L6595" s="54" t="s">
        <v>22642</v>
      </c>
      <c r="M6595" s="54" t="s">
        <v>22641</v>
      </c>
      <c r="N6595" s="54" t="s">
        <v>256</v>
      </c>
      <c r="O6595" s="54" t="s">
        <v>256</v>
      </c>
      <c r="P6595" s="54" t="s">
        <v>433</v>
      </c>
      <c r="Q6595" s="54" t="s">
        <v>256</v>
      </c>
      <c r="R6595" s="54" t="s">
        <v>431</v>
      </c>
      <c r="S6595" s="71"/>
      <c r="T6595" s="54" t="s">
        <v>256</v>
      </c>
      <c r="U6595" s="71">
        <v>44643</v>
      </c>
      <c r="V6595" s="54" t="s">
        <v>256</v>
      </c>
      <c r="W6595" t="str">
        <f t="shared" si="102"/>
        <v>Mar-22</v>
      </c>
    </row>
    <row r="6596" spans="1:23" x14ac:dyDescent="0.25">
      <c r="A6596" s="54" t="s">
        <v>317</v>
      </c>
      <c r="B6596" s="54" t="s">
        <v>428</v>
      </c>
      <c r="C6596" s="54" t="s">
        <v>263</v>
      </c>
      <c r="D6596" s="54" t="s">
        <v>429</v>
      </c>
      <c r="E6596" s="54" t="s">
        <v>22643</v>
      </c>
      <c r="F6596" s="71">
        <v>44637</v>
      </c>
      <c r="G6596" s="72">
        <v>14.82</v>
      </c>
      <c r="H6596" s="72">
        <v>1260.44</v>
      </c>
      <c r="I6596" s="54" t="s">
        <v>265</v>
      </c>
      <c r="J6596" s="54" t="s">
        <v>22628</v>
      </c>
      <c r="K6596" s="54" t="s">
        <v>22644</v>
      </c>
      <c r="L6596" s="54" t="s">
        <v>22645</v>
      </c>
      <c r="M6596" s="54" t="s">
        <v>22643</v>
      </c>
      <c r="N6596" s="54" t="s">
        <v>256</v>
      </c>
      <c r="O6596" s="54" t="s">
        <v>256</v>
      </c>
      <c r="P6596" s="54" t="s">
        <v>268</v>
      </c>
      <c r="Q6596" s="54" t="s">
        <v>256</v>
      </c>
      <c r="R6596" s="54" t="s">
        <v>431</v>
      </c>
      <c r="S6596" s="71"/>
      <c r="T6596" s="54" t="s">
        <v>256</v>
      </c>
      <c r="U6596" s="71">
        <v>44637</v>
      </c>
      <c r="V6596" s="54" t="s">
        <v>256</v>
      </c>
      <c r="W6596" t="str">
        <f t="shared" si="102"/>
        <v>Mar-22</v>
      </c>
    </row>
    <row r="6597" spans="1:23" x14ac:dyDescent="0.25">
      <c r="A6597" s="54" t="s">
        <v>317</v>
      </c>
      <c r="B6597" s="54" t="s">
        <v>428</v>
      </c>
      <c r="C6597" s="54" t="s">
        <v>263</v>
      </c>
      <c r="D6597" s="54" t="s">
        <v>429</v>
      </c>
      <c r="E6597" s="54" t="s">
        <v>22646</v>
      </c>
      <c r="F6597" s="71">
        <v>44637</v>
      </c>
      <c r="G6597" s="72">
        <v>2.68</v>
      </c>
      <c r="H6597" s="72">
        <v>227.93</v>
      </c>
      <c r="I6597" s="54" t="s">
        <v>265</v>
      </c>
      <c r="J6597" s="54" t="s">
        <v>22628</v>
      </c>
      <c r="K6597" s="54" t="s">
        <v>22647</v>
      </c>
      <c r="L6597" s="54" t="s">
        <v>22648</v>
      </c>
      <c r="M6597" s="54" t="s">
        <v>22646</v>
      </c>
      <c r="N6597" s="54" t="s">
        <v>256</v>
      </c>
      <c r="O6597" s="54" t="s">
        <v>256</v>
      </c>
      <c r="P6597" s="54" t="s">
        <v>268</v>
      </c>
      <c r="Q6597" s="54" t="s">
        <v>256</v>
      </c>
      <c r="R6597" s="54" t="s">
        <v>431</v>
      </c>
      <c r="S6597" s="71"/>
      <c r="T6597" s="54" t="s">
        <v>256</v>
      </c>
      <c r="U6597" s="71">
        <v>44637</v>
      </c>
      <c r="V6597" s="54" t="s">
        <v>256</v>
      </c>
      <c r="W6597" t="str">
        <f t="shared" ref="W6597:W6660" si="103">TEXT(F6597,"MMM-YY")</f>
        <v>Mar-22</v>
      </c>
    </row>
    <row r="6598" spans="1:23" x14ac:dyDescent="0.25">
      <c r="A6598" s="54" t="s">
        <v>317</v>
      </c>
      <c r="B6598" s="54" t="s">
        <v>428</v>
      </c>
      <c r="C6598" s="54" t="s">
        <v>263</v>
      </c>
      <c r="D6598" s="54" t="s">
        <v>429</v>
      </c>
      <c r="E6598" s="54" t="s">
        <v>22649</v>
      </c>
      <c r="F6598" s="71">
        <v>44637</v>
      </c>
      <c r="G6598" s="72">
        <v>34.75</v>
      </c>
      <c r="H6598" s="72">
        <v>2955.49</v>
      </c>
      <c r="I6598" s="54" t="s">
        <v>265</v>
      </c>
      <c r="J6598" s="54" t="s">
        <v>22628</v>
      </c>
      <c r="K6598" s="54" t="s">
        <v>22650</v>
      </c>
      <c r="L6598" s="54" t="s">
        <v>22651</v>
      </c>
      <c r="M6598" s="54" t="s">
        <v>22649</v>
      </c>
      <c r="N6598" s="54" t="s">
        <v>256</v>
      </c>
      <c r="O6598" s="54" t="s">
        <v>256</v>
      </c>
      <c r="P6598" s="54" t="s">
        <v>268</v>
      </c>
      <c r="Q6598" s="54" t="s">
        <v>256</v>
      </c>
      <c r="R6598" s="54" t="s">
        <v>431</v>
      </c>
      <c r="S6598" s="71"/>
      <c r="T6598" s="54" t="s">
        <v>256</v>
      </c>
      <c r="U6598" s="71">
        <v>44637</v>
      </c>
      <c r="V6598" s="54" t="s">
        <v>256</v>
      </c>
      <c r="W6598" t="str">
        <f t="shared" si="103"/>
        <v>Mar-22</v>
      </c>
    </row>
    <row r="6599" spans="1:23" x14ac:dyDescent="0.25">
      <c r="A6599" s="54" t="s">
        <v>317</v>
      </c>
      <c r="B6599" s="54" t="s">
        <v>428</v>
      </c>
      <c r="C6599" s="54" t="s">
        <v>263</v>
      </c>
      <c r="D6599" s="54" t="s">
        <v>429</v>
      </c>
      <c r="E6599" s="54" t="s">
        <v>22652</v>
      </c>
      <c r="F6599" s="71">
        <v>44637</v>
      </c>
      <c r="G6599" s="72">
        <v>257.47000000000003</v>
      </c>
      <c r="H6599" s="72">
        <v>21897.82</v>
      </c>
      <c r="I6599" s="54" t="s">
        <v>265</v>
      </c>
      <c r="J6599" s="54" t="s">
        <v>22628</v>
      </c>
      <c r="K6599" s="54" t="s">
        <v>22653</v>
      </c>
      <c r="L6599" s="54" t="s">
        <v>22654</v>
      </c>
      <c r="M6599" s="54" t="s">
        <v>22652</v>
      </c>
      <c r="N6599" s="54" t="s">
        <v>256</v>
      </c>
      <c r="O6599" s="54" t="s">
        <v>256</v>
      </c>
      <c r="P6599" s="54" t="s">
        <v>268</v>
      </c>
      <c r="Q6599" s="54" t="s">
        <v>256</v>
      </c>
      <c r="R6599" s="54" t="s">
        <v>431</v>
      </c>
      <c r="S6599" s="71"/>
      <c r="T6599" s="54" t="s">
        <v>256</v>
      </c>
      <c r="U6599" s="71">
        <v>44637</v>
      </c>
      <c r="V6599" s="54" t="s">
        <v>256</v>
      </c>
      <c r="W6599" t="str">
        <f t="shared" si="103"/>
        <v>Mar-22</v>
      </c>
    </row>
    <row r="6600" spans="1:23" x14ac:dyDescent="0.25">
      <c r="A6600" s="54" t="s">
        <v>317</v>
      </c>
      <c r="B6600" s="54" t="s">
        <v>428</v>
      </c>
      <c r="C6600" s="54" t="s">
        <v>263</v>
      </c>
      <c r="D6600" s="54" t="s">
        <v>429</v>
      </c>
      <c r="E6600" s="54" t="s">
        <v>22655</v>
      </c>
      <c r="F6600" s="71">
        <v>44637</v>
      </c>
      <c r="G6600" s="72">
        <v>510.6</v>
      </c>
      <c r="H6600" s="72">
        <v>43426.53</v>
      </c>
      <c r="I6600" s="54" t="s">
        <v>265</v>
      </c>
      <c r="J6600" s="54" t="s">
        <v>22628</v>
      </c>
      <c r="K6600" s="54" t="s">
        <v>22183</v>
      </c>
      <c r="L6600" s="54" t="s">
        <v>22656</v>
      </c>
      <c r="M6600" s="54" t="s">
        <v>22655</v>
      </c>
      <c r="N6600" s="54" t="s">
        <v>256</v>
      </c>
      <c r="O6600" s="54" t="s">
        <v>256</v>
      </c>
      <c r="P6600" s="54" t="s">
        <v>444</v>
      </c>
      <c r="Q6600" s="54" t="s">
        <v>256</v>
      </c>
      <c r="R6600" s="54" t="s">
        <v>431</v>
      </c>
      <c r="S6600" s="71"/>
      <c r="T6600" s="54" t="s">
        <v>256</v>
      </c>
      <c r="U6600" s="71">
        <v>44637</v>
      </c>
      <c r="V6600" s="54" t="s">
        <v>256</v>
      </c>
      <c r="W6600" t="str">
        <f t="shared" si="103"/>
        <v>Mar-22</v>
      </c>
    </row>
    <row r="6601" spans="1:23" x14ac:dyDescent="0.25">
      <c r="A6601" s="54" t="s">
        <v>317</v>
      </c>
      <c r="B6601" s="54" t="s">
        <v>428</v>
      </c>
      <c r="C6601" s="54" t="s">
        <v>263</v>
      </c>
      <c r="D6601" s="54" t="s">
        <v>429</v>
      </c>
      <c r="E6601" s="54" t="s">
        <v>22657</v>
      </c>
      <c r="F6601" s="71">
        <v>44640</v>
      </c>
      <c r="G6601" s="72">
        <v>2680.72</v>
      </c>
      <c r="H6601" s="72">
        <v>227995.24</v>
      </c>
      <c r="I6601" s="54" t="s">
        <v>265</v>
      </c>
      <c r="J6601" s="54" t="s">
        <v>22628</v>
      </c>
      <c r="K6601" s="54" t="s">
        <v>22658</v>
      </c>
      <c r="L6601" s="54" t="s">
        <v>22659</v>
      </c>
      <c r="M6601" s="54" t="s">
        <v>22657</v>
      </c>
      <c r="N6601" s="54" t="s">
        <v>256</v>
      </c>
      <c r="O6601" s="54" t="s">
        <v>256</v>
      </c>
      <c r="P6601" s="54" t="s">
        <v>289</v>
      </c>
      <c r="Q6601" s="54" t="s">
        <v>256</v>
      </c>
      <c r="R6601" s="54" t="s">
        <v>431</v>
      </c>
      <c r="S6601" s="71"/>
      <c r="T6601" s="54" t="s">
        <v>256</v>
      </c>
      <c r="U6601" s="71">
        <v>44640</v>
      </c>
      <c r="V6601" s="54" t="s">
        <v>256</v>
      </c>
      <c r="W6601" t="str">
        <f t="shared" si="103"/>
        <v>Mar-22</v>
      </c>
    </row>
    <row r="6602" spans="1:23" x14ac:dyDescent="0.25">
      <c r="A6602" s="54" t="s">
        <v>317</v>
      </c>
      <c r="B6602" s="54" t="s">
        <v>428</v>
      </c>
      <c r="C6602" s="54" t="s">
        <v>263</v>
      </c>
      <c r="D6602" s="54" t="s">
        <v>429</v>
      </c>
      <c r="E6602" s="54" t="s">
        <v>22660</v>
      </c>
      <c r="F6602" s="71">
        <v>44640</v>
      </c>
      <c r="G6602" s="72">
        <v>2908.05</v>
      </c>
      <c r="H6602" s="72">
        <v>247329.65</v>
      </c>
      <c r="I6602" s="54" t="s">
        <v>265</v>
      </c>
      <c r="J6602" s="54" t="s">
        <v>22628</v>
      </c>
      <c r="K6602" s="54" t="s">
        <v>22661</v>
      </c>
      <c r="L6602" s="54" t="s">
        <v>22662</v>
      </c>
      <c r="M6602" s="54" t="s">
        <v>22660</v>
      </c>
      <c r="N6602" s="54" t="s">
        <v>256</v>
      </c>
      <c r="O6602" s="54" t="s">
        <v>256</v>
      </c>
      <c r="P6602" s="54" t="s">
        <v>289</v>
      </c>
      <c r="Q6602" s="54" t="s">
        <v>256</v>
      </c>
      <c r="R6602" s="54" t="s">
        <v>431</v>
      </c>
      <c r="S6602" s="71"/>
      <c r="T6602" s="54" t="s">
        <v>256</v>
      </c>
      <c r="U6602" s="71">
        <v>44640</v>
      </c>
      <c r="V6602" s="54" t="s">
        <v>256</v>
      </c>
      <c r="W6602" t="str">
        <f t="shared" si="103"/>
        <v>Mar-22</v>
      </c>
    </row>
    <row r="6603" spans="1:23" x14ac:dyDescent="0.25">
      <c r="A6603" s="54" t="s">
        <v>317</v>
      </c>
      <c r="B6603" s="54" t="s">
        <v>428</v>
      </c>
      <c r="C6603" s="54" t="s">
        <v>263</v>
      </c>
      <c r="D6603" s="54" t="s">
        <v>429</v>
      </c>
      <c r="E6603" s="54" t="s">
        <v>22663</v>
      </c>
      <c r="F6603" s="71">
        <v>44641</v>
      </c>
      <c r="G6603" s="72">
        <v>69.67</v>
      </c>
      <c r="H6603" s="72">
        <v>5925.43</v>
      </c>
      <c r="I6603" s="54" t="s">
        <v>265</v>
      </c>
      <c r="J6603" s="54" t="s">
        <v>22628</v>
      </c>
      <c r="K6603" s="54" t="s">
        <v>22664</v>
      </c>
      <c r="L6603" s="54" t="s">
        <v>22665</v>
      </c>
      <c r="M6603" s="54" t="s">
        <v>22663</v>
      </c>
      <c r="N6603" s="54" t="s">
        <v>256</v>
      </c>
      <c r="O6603" s="54" t="s">
        <v>256</v>
      </c>
      <c r="P6603" s="54" t="s">
        <v>268</v>
      </c>
      <c r="Q6603" s="54" t="s">
        <v>256</v>
      </c>
      <c r="R6603" s="54" t="s">
        <v>431</v>
      </c>
      <c r="S6603" s="71"/>
      <c r="T6603" s="54" t="s">
        <v>256</v>
      </c>
      <c r="U6603" s="71">
        <v>44641</v>
      </c>
      <c r="V6603" s="54" t="s">
        <v>256</v>
      </c>
      <c r="W6603" t="str">
        <f t="shared" si="103"/>
        <v>Mar-22</v>
      </c>
    </row>
    <row r="6604" spans="1:23" x14ac:dyDescent="0.25">
      <c r="A6604" s="54" t="s">
        <v>317</v>
      </c>
      <c r="B6604" s="54" t="s">
        <v>428</v>
      </c>
      <c r="C6604" s="54" t="s">
        <v>263</v>
      </c>
      <c r="D6604" s="54" t="s">
        <v>429</v>
      </c>
      <c r="E6604" s="54" t="s">
        <v>22666</v>
      </c>
      <c r="F6604" s="71">
        <v>44642</v>
      </c>
      <c r="G6604" s="72">
        <v>83.65</v>
      </c>
      <c r="H6604" s="72">
        <v>7114.43</v>
      </c>
      <c r="I6604" s="54" t="s">
        <v>265</v>
      </c>
      <c r="J6604" s="54" t="s">
        <v>22628</v>
      </c>
      <c r="K6604" s="54" t="s">
        <v>22667</v>
      </c>
      <c r="L6604" s="54" t="s">
        <v>22668</v>
      </c>
      <c r="M6604" s="54" t="s">
        <v>22666</v>
      </c>
      <c r="N6604" s="54" t="s">
        <v>256</v>
      </c>
      <c r="O6604" s="54" t="s">
        <v>256</v>
      </c>
      <c r="P6604" s="54" t="s">
        <v>268</v>
      </c>
      <c r="Q6604" s="54" t="s">
        <v>256</v>
      </c>
      <c r="R6604" s="54" t="s">
        <v>431</v>
      </c>
      <c r="S6604" s="71"/>
      <c r="T6604" s="54" t="s">
        <v>256</v>
      </c>
      <c r="U6604" s="71">
        <v>44642</v>
      </c>
      <c r="V6604" s="54" t="s">
        <v>256</v>
      </c>
      <c r="W6604" t="str">
        <f t="shared" si="103"/>
        <v>Mar-22</v>
      </c>
    </row>
    <row r="6605" spans="1:23" x14ac:dyDescent="0.25">
      <c r="A6605" s="54" t="s">
        <v>317</v>
      </c>
      <c r="B6605" s="54" t="s">
        <v>428</v>
      </c>
      <c r="C6605" s="54" t="s">
        <v>263</v>
      </c>
      <c r="D6605" s="54" t="s">
        <v>429</v>
      </c>
      <c r="E6605" s="54" t="s">
        <v>22669</v>
      </c>
      <c r="F6605" s="71">
        <v>44643</v>
      </c>
      <c r="G6605" s="72">
        <v>164.36</v>
      </c>
      <c r="H6605" s="72">
        <v>13978.82</v>
      </c>
      <c r="I6605" s="54" t="s">
        <v>265</v>
      </c>
      <c r="J6605" s="54" t="s">
        <v>22628</v>
      </c>
      <c r="K6605" s="54" t="s">
        <v>22670</v>
      </c>
      <c r="L6605" s="54" t="s">
        <v>22671</v>
      </c>
      <c r="M6605" s="54" t="s">
        <v>22669</v>
      </c>
      <c r="N6605" s="54" t="s">
        <v>256</v>
      </c>
      <c r="O6605" s="54" t="s">
        <v>256</v>
      </c>
      <c r="P6605" s="54" t="s">
        <v>268</v>
      </c>
      <c r="Q6605" s="54" t="s">
        <v>256</v>
      </c>
      <c r="R6605" s="54" t="s">
        <v>431</v>
      </c>
      <c r="S6605" s="71"/>
      <c r="T6605" s="54" t="s">
        <v>256</v>
      </c>
      <c r="U6605" s="71">
        <v>44643</v>
      </c>
      <c r="V6605" s="54" t="s">
        <v>256</v>
      </c>
      <c r="W6605" t="str">
        <f t="shared" si="103"/>
        <v>Mar-22</v>
      </c>
    </row>
    <row r="6606" spans="1:23" x14ac:dyDescent="0.25">
      <c r="A6606" s="54" t="s">
        <v>317</v>
      </c>
      <c r="B6606" s="54" t="s">
        <v>428</v>
      </c>
      <c r="C6606" s="54" t="s">
        <v>263</v>
      </c>
      <c r="D6606" s="54" t="s">
        <v>429</v>
      </c>
      <c r="E6606" s="54" t="s">
        <v>22672</v>
      </c>
      <c r="F6606" s="71">
        <v>44644</v>
      </c>
      <c r="G6606" s="72">
        <v>13.8</v>
      </c>
      <c r="H6606" s="72">
        <v>1173.69</v>
      </c>
      <c r="I6606" s="54" t="s">
        <v>265</v>
      </c>
      <c r="J6606" s="54" t="s">
        <v>22628</v>
      </c>
      <c r="K6606" s="54" t="s">
        <v>22673</v>
      </c>
      <c r="L6606" s="54" t="s">
        <v>22674</v>
      </c>
      <c r="M6606" s="54" t="s">
        <v>22672</v>
      </c>
      <c r="N6606" s="54" t="s">
        <v>256</v>
      </c>
      <c r="O6606" s="54" t="s">
        <v>256</v>
      </c>
      <c r="P6606" s="54" t="s">
        <v>268</v>
      </c>
      <c r="Q6606" s="54" t="s">
        <v>256</v>
      </c>
      <c r="R6606" s="54" t="s">
        <v>431</v>
      </c>
      <c r="S6606" s="71"/>
      <c r="T6606" s="54" t="s">
        <v>256</v>
      </c>
      <c r="U6606" s="71">
        <v>44644</v>
      </c>
      <c r="V6606" s="54" t="s">
        <v>256</v>
      </c>
      <c r="W6606" t="str">
        <f t="shared" si="103"/>
        <v>Mar-22</v>
      </c>
    </row>
    <row r="6607" spans="1:23" x14ac:dyDescent="0.25">
      <c r="A6607" s="54" t="s">
        <v>317</v>
      </c>
      <c r="B6607" s="54" t="s">
        <v>428</v>
      </c>
      <c r="C6607" s="54" t="s">
        <v>263</v>
      </c>
      <c r="D6607" s="54" t="s">
        <v>429</v>
      </c>
      <c r="E6607" s="54" t="s">
        <v>22675</v>
      </c>
      <c r="F6607" s="71">
        <v>44647</v>
      </c>
      <c r="G6607" s="72">
        <v>2.09</v>
      </c>
      <c r="H6607" s="72">
        <v>177.75</v>
      </c>
      <c r="I6607" s="54" t="s">
        <v>265</v>
      </c>
      <c r="J6607" s="54" t="s">
        <v>22628</v>
      </c>
      <c r="K6607" s="54" t="s">
        <v>22676</v>
      </c>
      <c r="L6607" s="54" t="s">
        <v>22677</v>
      </c>
      <c r="M6607" s="54" t="s">
        <v>22675</v>
      </c>
      <c r="N6607" s="54" t="s">
        <v>256</v>
      </c>
      <c r="O6607" s="54" t="s">
        <v>256</v>
      </c>
      <c r="P6607" s="54" t="s">
        <v>268</v>
      </c>
      <c r="Q6607" s="54" t="s">
        <v>256</v>
      </c>
      <c r="R6607" s="54" t="s">
        <v>431</v>
      </c>
      <c r="S6607" s="71"/>
      <c r="T6607" s="54" t="s">
        <v>256</v>
      </c>
      <c r="U6607" s="71">
        <v>44647</v>
      </c>
      <c r="V6607" s="54" t="s">
        <v>256</v>
      </c>
      <c r="W6607" t="str">
        <f t="shared" si="103"/>
        <v>Mar-22</v>
      </c>
    </row>
    <row r="6608" spans="1:23" x14ac:dyDescent="0.25">
      <c r="A6608" s="54" t="s">
        <v>317</v>
      </c>
      <c r="B6608" s="54" t="s">
        <v>428</v>
      </c>
      <c r="C6608" s="54" t="s">
        <v>263</v>
      </c>
      <c r="D6608" s="54" t="s">
        <v>429</v>
      </c>
      <c r="E6608" s="54" t="s">
        <v>22678</v>
      </c>
      <c r="F6608" s="71">
        <v>44635</v>
      </c>
      <c r="G6608" s="72">
        <v>10.6</v>
      </c>
      <c r="H6608" s="72">
        <v>901.53</v>
      </c>
      <c r="I6608" s="54" t="s">
        <v>265</v>
      </c>
      <c r="J6608" s="54" t="s">
        <v>22628</v>
      </c>
      <c r="K6608" s="54" t="s">
        <v>22679</v>
      </c>
      <c r="L6608" s="54" t="s">
        <v>22680</v>
      </c>
      <c r="M6608" s="54" t="s">
        <v>22678</v>
      </c>
      <c r="N6608" s="54" t="s">
        <v>256</v>
      </c>
      <c r="O6608" s="54" t="s">
        <v>256</v>
      </c>
      <c r="P6608" s="54" t="s">
        <v>268</v>
      </c>
      <c r="Q6608" s="54" t="s">
        <v>256</v>
      </c>
      <c r="R6608" s="54" t="s">
        <v>431</v>
      </c>
      <c r="S6608" s="71"/>
      <c r="T6608" s="54" t="s">
        <v>256</v>
      </c>
      <c r="U6608" s="71">
        <v>44635</v>
      </c>
      <c r="V6608" s="54" t="s">
        <v>256</v>
      </c>
      <c r="W6608" t="str">
        <f t="shared" si="103"/>
        <v>Mar-22</v>
      </c>
    </row>
    <row r="6609" spans="1:23" x14ac:dyDescent="0.25">
      <c r="A6609" s="54" t="s">
        <v>317</v>
      </c>
      <c r="B6609" s="54" t="s">
        <v>428</v>
      </c>
      <c r="C6609" s="54" t="s">
        <v>263</v>
      </c>
      <c r="D6609" s="54" t="s">
        <v>429</v>
      </c>
      <c r="E6609" s="54" t="s">
        <v>22681</v>
      </c>
      <c r="F6609" s="71">
        <v>44644</v>
      </c>
      <c r="G6609" s="72">
        <v>11.72</v>
      </c>
      <c r="H6609" s="72">
        <v>996.79</v>
      </c>
      <c r="I6609" s="54" t="s">
        <v>265</v>
      </c>
      <c r="J6609" s="54" t="s">
        <v>22628</v>
      </c>
      <c r="K6609" s="54" t="s">
        <v>22682</v>
      </c>
      <c r="L6609" s="54" t="s">
        <v>22683</v>
      </c>
      <c r="M6609" s="54" t="s">
        <v>22681</v>
      </c>
      <c r="N6609" s="54" t="s">
        <v>256</v>
      </c>
      <c r="O6609" s="54" t="s">
        <v>256</v>
      </c>
      <c r="P6609" s="54" t="s">
        <v>268</v>
      </c>
      <c r="Q6609" s="54" t="s">
        <v>256</v>
      </c>
      <c r="R6609" s="54" t="s">
        <v>431</v>
      </c>
      <c r="S6609" s="71"/>
      <c r="T6609" s="54" t="s">
        <v>256</v>
      </c>
      <c r="U6609" s="71">
        <v>44644</v>
      </c>
      <c r="V6609" s="54" t="s">
        <v>256</v>
      </c>
      <c r="W6609" t="str">
        <f t="shared" si="103"/>
        <v>Mar-22</v>
      </c>
    </row>
    <row r="6610" spans="1:23" x14ac:dyDescent="0.25">
      <c r="A6610" s="54" t="s">
        <v>317</v>
      </c>
      <c r="B6610" s="54" t="s">
        <v>428</v>
      </c>
      <c r="C6610" s="54" t="s">
        <v>263</v>
      </c>
      <c r="D6610" s="54" t="s">
        <v>429</v>
      </c>
      <c r="E6610" s="54" t="s">
        <v>22684</v>
      </c>
      <c r="F6610" s="71">
        <v>44642</v>
      </c>
      <c r="G6610" s="72">
        <v>828.51</v>
      </c>
      <c r="H6610" s="72">
        <v>70464.78</v>
      </c>
      <c r="I6610" s="54" t="s">
        <v>265</v>
      </c>
      <c r="J6610" s="54" t="s">
        <v>22628</v>
      </c>
      <c r="K6610" s="54" t="s">
        <v>22685</v>
      </c>
      <c r="L6610" s="54" t="s">
        <v>22686</v>
      </c>
      <c r="M6610" s="54" t="s">
        <v>22684</v>
      </c>
      <c r="N6610" s="54" t="s">
        <v>256</v>
      </c>
      <c r="O6610" s="54" t="s">
        <v>256</v>
      </c>
      <c r="P6610" s="54" t="s">
        <v>268</v>
      </c>
      <c r="Q6610" s="54" t="s">
        <v>256</v>
      </c>
      <c r="R6610" s="54" t="s">
        <v>431</v>
      </c>
      <c r="S6610" s="71"/>
      <c r="T6610" s="54" t="s">
        <v>256</v>
      </c>
      <c r="U6610" s="71">
        <v>44642</v>
      </c>
      <c r="V6610" s="54" t="s">
        <v>256</v>
      </c>
      <c r="W6610" t="str">
        <f t="shared" si="103"/>
        <v>Mar-22</v>
      </c>
    </row>
    <row r="6611" spans="1:23" x14ac:dyDescent="0.25">
      <c r="A6611" s="54" t="s">
        <v>317</v>
      </c>
      <c r="B6611" s="54" t="s">
        <v>428</v>
      </c>
      <c r="C6611" s="54" t="s">
        <v>263</v>
      </c>
      <c r="D6611" s="54" t="s">
        <v>429</v>
      </c>
      <c r="E6611" s="54" t="s">
        <v>22687</v>
      </c>
      <c r="F6611" s="71">
        <v>44643</v>
      </c>
      <c r="G6611" s="72">
        <v>20.77</v>
      </c>
      <c r="H6611" s="72">
        <v>1766.49</v>
      </c>
      <c r="I6611" s="54" t="s">
        <v>265</v>
      </c>
      <c r="J6611" s="54" t="s">
        <v>22628</v>
      </c>
      <c r="K6611" s="54" t="s">
        <v>22688</v>
      </c>
      <c r="L6611" s="54" t="s">
        <v>22689</v>
      </c>
      <c r="M6611" s="54" t="s">
        <v>22687</v>
      </c>
      <c r="N6611" s="54" t="s">
        <v>256</v>
      </c>
      <c r="O6611" s="54" t="s">
        <v>256</v>
      </c>
      <c r="P6611" s="54" t="s">
        <v>268</v>
      </c>
      <c r="Q6611" s="54" t="s">
        <v>256</v>
      </c>
      <c r="R6611" s="54" t="s">
        <v>431</v>
      </c>
      <c r="S6611" s="71"/>
      <c r="T6611" s="54" t="s">
        <v>256</v>
      </c>
      <c r="U6611" s="71">
        <v>44643</v>
      </c>
      <c r="V6611" s="54" t="s">
        <v>256</v>
      </c>
      <c r="W6611" t="str">
        <f t="shared" si="103"/>
        <v>Mar-22</v>
      </c>
    </row>
    <row r="6612" spans="1:23" x14ac:dyDescent="0.25">
      <c r="A6612" s="54" t="s">
        <v>317</v>
      </c>
      <c r="B6612" s="54" t="s">
        <v>428</v>
      </c>
      <c r="C6612" s="54" t="s">
        <v>263</v>
      </c>
      <c r="D6612" s="54" t="s">
        <v>429</v>
      </c>
      <c r="E6612" s="54" t="s">
        <v>22690</v>
      </c>
      <c r="F6612" s="71">
        <v>44647</v>
      </c>
      <c r="G6612" s="72">
        <v>9.16</v>
      </c>
      <c r="H6612" s="72">
        <v>779.06</v>
      </c>
      <c r="I6612" s="54" t="s">
        <v>265</v>
      </c>
      <c r="J6612" s="54" t="s">
        <v>22628</v>
      </c>
      <c r="K6612" s="54" t="s">
        <v>22691</v>
      </c>
      <c r="L6612" s="54" t="s">
        <v>22692</v>
      </c>
      <c r="M6612" s="54" t="s">
        <v>22690</v>
      </c>
      <c r="N6612" s="54" t="s">
        <v>256</v>
      </c>
      <c r="O6612" s="54" t="s">
        <v>256</v>
      </c>
      <c r="P6612" s="54" t="s">
        <v>268</v>
      </c>
      <c r="Q6612" s="54" t="s">
        <v>256</v>
      </c>
      <c r="R6612" s="54" t="s">
        <v>431</v>
      </c>
      <c r="S6612" s="71"/>
      <c r="T6612" s="54" t="s">
        <v>256</v>
      </c>
      <c r="U6612" s="71">
        <v>44647</v>
      </c>
      <c r="V6612" s="54" t="s">
        <v>256</v>
      </c>
      <c r="W6612" t="str">
        <f t="shared" si="103"/>
        <v>Mar-22</v>
      </c>
    </row>
    <row r="6613" spans="1:23" x14ac:dyDescent="0.25">
      <c r="A6613" s="54" t="s">
        <v>317</v>
      </c>
      <c r="B6613" s="54" t="s">
        <v>428</v>
      </c>
      <c r="C6613" s="54" t="s">
        <v>263</v>
      </c>
      <c r="D6613" s="54" t="s">
        <v>429</v>
      </c>
      <c r="E6613" s="54" t="s">
        <v>22693</v>
      </c>
      <c r="F6613" s="71">
        <v>44635</v>
      </c>
      <c r="G6613" s="72">
        <v>115.58</v>
      </c>
      <c r="H6613" s="72">
        <v>9830.08</v>
      </c>
      <c r="I6613" s="54" t="s">
        <v>265</v>
      </c>
      <c r="J6613" s="54" t="s">
        <v>22628</v>
      </c>
      <c r="K6613" s="54" t="s">
        <v>22694</v>
      </c>
      <c r="L6613" s="54" t="s">
        <v>22695</v>
      </c>
      <c r="M6613" s="54" t="s">
        <v>22693</v>
      </c>
      <c r="N6613" s="54" t="s">
        <v>256</v>
      </c>
      <c r="O6613" s="54" t="s">
        <v>256</v>
      </c>
      <c r="P6613" s="54" t="s">
        <v>268</v>
      </c>
      <c r="Q6613" s="54" t="s">
        <v>256</v>
      </c>
      <c r="R6613" s="54" t="s">
        <v>431</v>
      </c>
      <c r="S6613" s="71"/>
      <c r="T6613" s="54" t="s">
        <v>256</v>
      </c>
      <c r="U6613" s="71">
        <v>44635</v>
      </c>
      <c r="V6613" s="54" t="s">
        <v>256</v>
      </c>
      <c r="W6613" t="str">
        <f t="shared" si="103"/>
        <v>Mar-22</v>
      </c>
    </row>
    <row r="6614" spans="1:23" x14ac:dyDescent="0.25">
      <c r="A6614" s="54" t="s">
        <v>317</v>
      </c>
      <c r="B6614" s="54" t="s">
        <v>428</v>
      </c>
      <c r="C6614" s="54" t="s">
        <v>263</v>
      </c>
      <c r="D6614" s="54" t="s">
        <v>429</v>
      </c>
      <c r="E6614" s="54" t="s">
        <v>22696</v>
      </c>
      <c r="F6614" s="71">
        <v>44642</v>
      </c>
      <c r="G6614" s="72">
        <v>1918.29</v>
      </c>
      <c r="H6614" s="72">
        <v>163150.56</v>
      </c>
      <c r="I6614" s="54" t="s">
        <v>265</v>
      </c>
      <c r="J6614" s="54" t="s">
        <v>22628</v>
      </c>
      <c r="K6614" s="54" t="s">
        <v>22658</v>
      </c>
      <c r="L6614" s="54" t="s">
        <v>22697</v>
      </c>
      <c r="M6614" s="54" t="s">
        <v>22696</v>
      </c>
      <c r="N6614" s="54" t="s">
        <v>256</v>
      </c>
      <c r="O6614" s="54" t="s">
        <v>256</v>
      </c>
      <c r="P6614" s="54" t="s">
        <v>289</v>
      </c>
      <c r="Q6614" s="54" t="s">
        <v>256</v>
      </c>
      <c r="R6614" s="54" t="s">
        <v>431</v>
      </c>
      <c r="S6614" s="71"/>
      <c r="T6614" s="54" t="s">
        <v>256</v>
      </c>
      <c r="U6614" s="71">
        <v>44642</v>
      </c>
      <c r="V6614" s="54" t="s">
        <v>256</v>
      </c>
      <c r="W6614" t="str">
        <f t="shared" si="103"/>
        <v>Mar-22</v>
      </c>
    </row>
    <row r="6615" spans="1:23" x14ac:dyDescent="0.25">
      <c r="A6615" s="54" t="s">
        <v>317</v>
      </c>
      <c r="B6615" s="54" t="s">
        <v>428</v>
      </c>
      <c r="C6615" s="54" t="s">
        <v>263</v>
      </c>
      <c r="D6615" s="54" t="s">
        <v>429</v>
      </c>
      <c r="E6615" s="54" t="s">
        <v>22698</v>
      </c>
      <c r="F6615" s="71">
        <v>44644</v>
      </c>
      <c r="G6615" s="72">
        <v>102.23</v>
      </c>
      <c r="H6615" s="72">
        <v>8694.66</v>
      </c>
      <c r="I6615" s="54" t="s">
        <v>265</v>
      </c>
      <c r="J6615" s="54" t="s">
        <v>22628</v>
      </c>
      <c r="K6615" s="54" t="s">
        <v>22658</v>
      </c>
      <c r="L6615" s="54" t="s">
        <v>22699</v>
      </c>
      <c r="M6615" s="54" t="s">
        <v>22698</v>
      </c>
      <c r="N6615" s="54" t="s">
        <v>256</v>
      </c>
      <c r="O6615" s="54" t="s">
        <v>256</v>
      </c>
      <c r="P6615" s="54" t="s">
        <v>289</v>
      </c>
      <c r="Q6615" s="54" t="s">
        <v>256</v>
      </c>
      <c r="R6615" s="54" t="s">
        <v>431</v>
      </c>
      <c r="S6615" s="71"/>
      <c r="T6615" s="54" t="s">
        <v>256</v>
      </c>
      <c r="U6615" s="71">
        <v>44644</v>
      </c>
      <c r="V6615" s="54" t="s">
        <v>256</v>
      </c>
      <c r="W6615" t="str">
        <f t="shared" si="103"/>
        <v>Mar-22</v>
      </c>
    </row>
    <row r="6616" spans="1:23" x14ac:dyDescent="0.25">
      <c r="A6616" s="54" t="s">
        <v>317</v>
      </c>
      <c r="B6616" s="54" t="s">
        <v>428</v>
      </c>
      <c r="C6616" s="54" t="s">
        <v>263</v>
      </c>
      <c r="D6616" s="54" t="s">
        <v>429</v>
      </c>
      <c r="E6616" s="54" t="s">
        <v>22700</v>
      </c>
      <c r="F6616" s="71">
        <v>44641</v>
      </c>
      <c r="G6616" s="72">
        <v>13.52</v>
      </c>
      <c r="H6616" s="72">
        <v>1149.8800000000001</v>
      </c>
      <c r="I6616" s="54" t="s">
        <v>265</v>
      </c>
      <c r="J6616" s="54" t="s">
        <v>22628</v>
      </c>
      <c r="K6616" s="54" t="s">
        <v>22701</v>
      </c>
      <c r="L6616" s="54" t="s">
        <v>22702</v>
      </c>
      <c r="M6616" s="54" t="s">
        <v>22700</v>
      </c>
      <c r="N6616" s="54" t="s">
        <v>256</v>
      </c>
      <c r="O6616" s="54" t="s">
        <v>256</v>
      </c>
      <c r="P6616" s="54" t="s">
        <v>289</v>
      </c>
      <c r="Q6616" s="54" t="s">
        <v>256</v>
      </c>
      <c r="R6616" s="54" t="s">
        <v>431</v>
      </c>
      <c r="S6616" s="71"/>
      <c r="T6616" s="54" t="s">
        <v>256</v>
      </c>
      <c r="U6616" s="71">
        <v>44641</v>
      </c>
      <c r="V6616" s="54" t="s">
        <v>256</v>
      </c>
      <c r="W6616" t="str">
        <f t="shared" si="103"/>
        <v>Mar-22</v>
      </c>
    </row>
    <row r="6617" spans="1:23" x14ac:dyDescent="0.25">
      <c r="A6617" s="54" t="s">
        <v>317</v>
      </c>
      <c r="B6617" s="54" t="s">
        <v>428</v>
      </c>
      <c r="C6617" s="54" t="s">
        <v>263</v>
      </c>
      <c r="D6617" s="54" t="s">
        <v>429</v>
      </c>
      <c r="E6617" s="54" t="s">
        <v>22703</v>
      </c>
      <c r="F6617" s="71">
        <v>44647</v>
      </c>
      <c r="G6617" s="72">
        <v>362.17</v>
      </c>
      <c r="H6617" s="72">
        <v>30802.560000000001</v>
      </c>
      <c r="I6617" s="54" t="s">
        <v>265</v>
      </c>
      <c r="J6617" s="54" t="s">
        <v>22628</v>
      </c>
      <c r="K6617" s="54" t="s">
        <v>22704</v>
      </c>
      <c r="L6617" s="54" t="s">
        <v>22705</v>
      </c>
      <c r="M6617" s="54" t="s">
        <v>22703</v>
      </c>
      <c r="N6617" s="54" t="s">
        <v>256</v>
      </c>
      <c r="O6617" s="54" t="s">
        <v>256</v>
      </c>
      <c r="P6617" s="54" t="s">
        <v>289</v>
      </c>
      <c r="Q6617" s="54" t="s">
        <v>256</v>
      </c>
      <c r="R6617" s="54" t="s">
        <v>431</v>
      </c>
      <c r="S6617" s="71"/>
      <c r="T6617" s="54" t="s">
        <v>256</v>
      </c>
      <c r="U6617" s="71">
        <v>44647</v>
      </c>
      <c r="V6617" s="54" t="s">
        <v>256</v>
      </c>
      <c r="W6617" t="str">
        <f t="shared" si="103"/>
        <v>Mar-22</v>
      </c>
    </row>
    <row r="6618" spans="1:23" x14ac:dyDescent="0.25">
      <c r="A6618" s="54" t="s">
        <v>317</v>
      </c>
      <c r="B6618" s="54" t="s">
        <v>428</v>
      </c>
      <c r="C6618" s="54" t="s">
        <v>263</v>
      </c>
      <c r="D6618" s="54" t="s">
        <v>429</v>
      </c>
      <c r="E6618" s="54" t="s">
        <v>22706</v>
      </c>
      <c r="F6618" s="71">
        <v>44647</v>
      </c>
      <c r="G6618" s="72">
        <v>178.95</v>
      </c>
      <c r="H6618" s="72">
        <v>15219.7</v>
      </c>
      <c r="I6618" s="54" t="s">
        <v>265</v>
      </c>
      <c r="J6618" s="54" t="s">
        <v>22628</v>
      </c>
      <c r="K6618" s="54" t="s">
        <v>22707</v>
      </c>
      <c r="L6618" s="54" t="s">
        <v>22708</v>
      </c>
      <c r="M6618" s="54" t="s">
        <v>22706</v>
      </c>
      <c r="N6618" s="54" t="s">
        <v>256</v>
      </c>
      <c r="O6618" s="54" t="s">
        <v>256</v>
      </c>
      <c r="P6618" s="54" t="s">
        <v>267</v>
      </c>
      <c r="Q6618" s="54" t="s">
        <v>256</v>
      </c>
      <c r="R6618" s="54" t="s">
        <v>431</v>
      </c>
      <c r="S6618" s="71"/>
      <c r="T6618" s="54" t="s">
        <v>256</v>
      </c>
      <c r="U6618" s="71">
        <v>44647</v>
      </c>
      <c r="V6618" s="54" t="s">
        <v>256</v>
      </c>
      <c r="W6618" t="str">
        <f t="shared" si="103"/>
        <v>Mar-22</v>
      </c>
    </row>
    <row r="6619" spans="1:23" x14ac:dyDescent="0.25">
      <c r="A6619" s="54" t="s">
        <v>317</v>
      </c>
      <c r="B6619" s="54" t="s">
        <v>428</v>
      </c>
      <c r="C6619" s="54" t="s">
        <v>263</v>
      </c>
      <c r="D6619" s="54" t="s">
        <v>429</v>
      </c>
      <c r="E6619" s="54" t="s">
        <v>22709</v>
      </c>
      <c r="F6619" s="71">
        <v>44636</v>
      </c>
      <c r="G6619" s="72">
        <v>297.54000000000002</v>
      </c>
      <c r="H6619" s="72">
        <v>25305.78</v>
      </c>
      <c r="I6619" s="54" t="s">
        <v>265</v>
      </c>
      <c r="J6619" s="54" t="s">
        <v>22628</v>
      </c>
      <c r="K6619" s="54" t="s">
        <v>22710</v>
      </c>
      <c r="L6619" s="54" t="s">
        <v>22711</v>
      </c>
      <c r="M6619" s="54" t="s">
        <v>22709</v>
      </c>
      <c r="N6619" s="54" t="s">
        <v>256</v>
      </c>
      <c r="O6619" s="54" t="s">
        <v>256</v>
      </c>
      <c r="P6619" s="54" t="s">
        <v>444</v>
      </c>
      <c r="Q6619" s="54" t="s">
        <v>256</v>
      </c>
      <c r="R6619" s="54" t="s">
        <v>431</v>
      </c>
      <c r="S6619" s="71"/>
      <c r="T6619" s="54" t="s">
        <v>256</v>
      </c>
      <c r="U6619" s="71">
        <v>44636</v>
      </c>
      <c r="V6619" s="54" t="s">
        <v>256</v>
      </c>
      <c r="W6619" t="str">
        <f t="shared" si="103"/>
        <v>Mar-22</v>
      </c>
    </row>
    <row r="6620" spans="1:23" x14ac:dyDescent="0.25">
      <c r="A6620" s="54" t="s">
        <v>317</v>
      </c>
      <c r="B6620" s="54" t="s">
        <v>428</v>
      </c>
      <c r="C6620" s="54" t="s">
        <v>263</v>
      </c>
      <c r="D6620" s="54" t="s">
        <v>429</v>
      </c>
      <c r="E6620" s="54" t="s">
        <v>22712</v>
      </c>
      <c r="F6620" s="71">
        <v>44644</v>
      </c>
      <c r="G6620" s="72">
        <v>26.2</v>
      </c>
      <c r="H6620" s="72">
        <v>2228.31</v>
      </c>
      <c r="I6620" s="54" t="s">
        <v>265</v>
      </c>
      <c r="J6620" s="54" t="s">
        <v>22628</v>
      </c>
      <c r="K6620" s="54" t="s">
        <v>22713</v>
      </c>
      <c r="L6620" s="54" t="s">
        <v>22714</v>
      </c>
      <c r="M6620" s="54" t="s">
        <v>22712</v>
      </c>
      <c r="N6620" s="54" t="s">
        <v>256</v>
      </c>
      <c r="O6620" s="54" t="s">
        <v>256</v>
      </c>
      <c r="P6620" s="54" t="s">
        <v>444</v>
      </c>
      <c r="Q6620" s="54" t="s">
        <v>256</v>
      </c>
      <c r="R6620" s="54" t="s">
        <v>431</v>
      </c>
      <c r="S6620" s="71"/>
      <c r="T6620" s="54" t="s">
        <v>256</v>
      </c>
      <c r="U6620" s="71">
        <v>44644</v>
      </c>
      <c r="V6620" s="54" t="s">
        <v>256</v>
      </c>
      <c r="W6620" t="str">
        <f t="shared" si="103"/>
        <v>Mar-22</v>
      </c>
    </row>
    <row r="6621" spans="1:23" x14ac:dyDescent="0.25">
      <c r="A6621" s="54" t="s">
        <v>317</v>
      </c>
      <c r="B6621" s="54" t="s">
        <v>428</v>
      </c>
      <c r="C6621" s="54" t="s">
        <v>263</v>
      </c>
      <c r="D6621" s="54" t="s">
        <v>429</v>
      </c>
      <c r="E6621" s="54" t="s">
        <v>22715</v>
      </c>
      <c r="F6621" s="71">
        <v>44647</v>
      </c>
      <c r="G6621" s="72">
        <v>1319.87</v>
      </c>
      <c r="H6621" s="72">
        <v>112254.94</v>
      </c>
      <c r="I6621" s="54" t="s">
        <v>265</v>
      </c>
      <c r="J6621" s="54" t="s">
        <v>22628</v>
      </c>
      <c r="K6621" s="54" t="s">
        <v>22265</v>
      </c>
      <c r="L6621" s="54" t="s">
        <v>22716</v>
      </c>
      <c r="M6621" s="54" t="s">
        <v>22715</v>
      </c>
      <c r="N6621" s="54" t="s">
        <v>256</v>
      </c>
      <c r="O6621" s="54" t="s">
        <v>256</v>
      </c>
      <c r="P6621" s="54" t="s">
        <v>444</v>
      </c>
      <c r="Q6621" s="54" t="s">
        <v>256</v>
      </c>
      <c r="R6621" s="54" t="s">
        <v>431</v>
      </c>
      <c r="S6621" s="71"/>
      <c r="T6621" s="54" t="s">
        <v>256</v>
      </c>
      <c r="U6621" s="71">
        <v>44647</v>
      </c>
      <c r="V6621" s="54" t="s">
        <v>256</v>
      </c>
      <c r="W6621" t="str">
        <f t="shared" si="103"/>
        <v>Mar-22</v>
      </c>
    </row>
    <row r="6622" spans="1:23" x14ac:dyDescent="0.25">
      <c r="A6622" s="54" t="s">
        <v>317</v>
      </c>
      <c r="B6622" s="54" t="s">
        <v>428</v>
      </c>
      <c r="C6622" s="54" t="s">
        <v>263</v>
      </c>
      <c r="D6622" s="54" t="s">
        <v>429</v>
      </c>
      <c r="E6622" s="54" t="s">
        <v>22717</v>
      </c>
      <c r="F6622" s="71">
        <v>44628</v>
      </c>
      <c r="G6622" s="72">
        <v>738.64</v>
      </c>
      <c r="H6622" s="72">
        <v>62821.33</v>
      </c>
      <c r="I6622" s="54" t="s">
        <v>265</v>
      </c>
      <c r="J6622" s="54" t="s">
        <v>22628</v>
      </c>
      <c r="K6622" s="54" t="s">
        <v>22423</v>
      </c>
      <c r="L6622" s="54" t="s">
        <v>22718</v>
      </c>
      <c r="M6622" s="54" t="s">
        <v>22717</v>
      </c>
      <c r="N6622" s="54" t="s">
        <v>256</v>
      </c>
      <c r="O6622" s="54" t="s">
        <v>256</v>
      </c>
      <c r="P6622" s="54" t="s">
        <v>264</v>
      </c>
      <c r="Q6622" s="54" t="s">
        <v>256</v>
      </c>
      <c r="R6622" s="54" t="s">
        <v>431</v>
      </c>
      <c r="S6622" s="71"/>
      <c r="T6622" s="54" t="s">
        <v>256</v>
      </c>
      <c r="U6622" s="71">
        <v>44628</v>
      </c>
      <c r="V6622" s="54" t="s">
        <v>256</v>
      </c>
      <c r="W6622" t="str">
        <f t="shared" si="103"/>
        <v>Mar-22</v>
      </c>
    </row>
    <row r="6623" spans="1:23" x14ac:dyDescent="0.25">
      <c r="A6623" s="54" t="s">
        <v>317</v>
      </c>
      <c r="B6623" s="54" t="s">
        <v>428</v>
      </c>
      <c r="C6623" s="54" t="s">
        <v>263</v>
      </c>
      <c r="D6623" s="54" t="s">
        <v>429</v>
      </c>
      <c r="E6623" s="54" t="s">
        <v>22719</v>
      </c>
      <c r="F6623" s="71">
        <v>44629</v>
      </c>
      <c r="G6623" s="72">
        <v>3749.82</v>
      </c>
      <c r="H6623" s="72">
        <v>318922.19</v>
      </c>
      <c r="I6623" s="54" t="s">
        <v>265</v>
      </c>
      <c r="J6623" s="54" t="s">
        <v>22628</v>
      </c>
      <c r="K6623" s="54" t="s">
        <v>22423</v>
      </c>
      <c r="L6623" s="54" t="s">
        <v>22720</v>
      </c>
      <c r="M6623" s="54" t="s">
        <v>22719</v>
      </c>
      <c r="N6623" s="54" t="s">
        <v>256</v>
      </c>
      <c r="O6623" s="54" t="s">
        <v>256</v>
      </c>
      <c r="P6623" s="54" t="s">
        <v>264</v>
      </c>
      <c r="Q6623" s="54" t="s">
        <v>256</v>
      </c>
      <c r="R6623" s="54" t="s">
        <v>431</v>
      </c>
      <c r="S6623" s="71"/>
      <c r="T6623" s="54" t="s">
        <v>256</v>
      </c>
      <c r="U6623" s="71">
        <v>44629</v>
      </c>
      <c r="V6623" s="54" t="s">
        <v>256</v>
      </c>
      <c r="W6623" t="str">
        <f t="shared" si="103"/>
        <v>Mar-22</v>
      </c>
    </row>
    <row r="6624" spans="1:23" x14ac:dyDescent="0.25">
      <c r="A6624" s="54" t="s">
        <v>317</v>
      </c>
      <c r="B6624" s="54" t="s">
        <v>428</v>
      </c>
      <c r="C6624" s="54" t="s">
        <v>263</v>
      </c>
      <c r="D6624" s="54" t="s">
        <v>429</v>
      </c>
      <c r="E6624" s="54" t="s">
        <v>22721</v>
      </c>
      <c r="F6624" s="71">
        <v>44630</v>
      </c>
      <c r="G6624" s="72">
        <v>4107.62</v>
      </c>
      <c r="H6624" s="72">
        <v>349353.08</v>
      </c>
      <c r="I6624" s="54" t="s">
        <v>265</v>
      </c>
      <c r="J6624" s="54" t="s">
        <v>22628</v>
      </c>
      <c r="K6624" s="54" t="s">
        <v>22423</v>
      </c>
      <c r="L6624" s="54" t="s">
        <v>22722</v>
      </c>
      <c r="M6624" s="54" t="s">
        <v>22721</v>
      </c>
      <c r="N6624" s="54" t="s">
        <v>256</v>
      </c>
      <c r="O6624" s="54" t="s">
        <v>256</v>
      </c>
      <c r="P6624" s="54" t="s">
        <v>264</v>
      </c>
      <c r="Q6624" s="54" t="s">
        <v>256</v>
      </c>
      <c r="R6624" s="54" t="s">
        <v>431</v>
      </c>
      <c r="S6624" s="71"/>
      <c r="T6624" s="54" t="s">
        <v>256</v>
      </c>
      <c r="U6624" s="71">
        <v>44630</v>
      </c>
      <c r="V6624" s="54" t="s">
        <v>256</v>
      </c>
      <c r="W6624" t="str">
        <f t="shared" si="103"/>
        <v>Mar-22</v>
      </c>
    </row>
    <row r="6625" spans="1:23" x14ac:dyDescent="0.25">
      <c r="A6625" s="54" t="s">
        <v>317</v>
      </c>
      <c r="B6625" s="54" t="s">
        <v>428</v>
      </c>
      <c r="C6625" s="54" t="s">
        <v>263</v>
      </c>
      <c r="D6625" s="54" t="s">
        <v>429</v>
      </c>
      <c r="E6625" s="54" t="s">
        <v>22723</v>
      </c>
      <c r="F6625" s="71">
        <v>44632</v>
      </c>
      <c r="G6625" s="72">
        <v>3544.68</v>
      </c>
      <c r="H6625" s="72">
        <v>301475.03000000003</v>
      </c>
      <c r="I6625" s="54" t="s">
        <v>265</v>
      </c>
      <c r="J6625" s="54" t="s">
        <v>22628</v>
      </c>
      <c r="K6625" s="54" t="s">
        <v>22423</v>
      </c>
      <c r="L6625" s="54" t="s">
        <v>22724</v>
      </c>
      <c r="M6625" s="54" t="s">
        <v>22723</v>
      </c>
      <c r="N6625" s="54" t="s">
        <v>256</v>
      </c>
      <c r="O6625" s="54" t="s">
        <v>256</v>
      </c>
      <c r="P6625" s="54" t="s">
        <v>264</v>
      </c>
      <c r="Q6625" s="54" t="s">
        <v>256</v>
      </c>
      <c r="R6625" s="54" t="s">
        <v>431</v>
      </c>
      <c r="S6625" s="71"/>
      <c r="T6625" s="54" t="s">
        <v>256</v>
      </c>
      <c r="U6625" s="71">
        <v>44632</v>
      </c>
      <c r="V6625" s="54" t="s">
        <v>256</v>
      </c>
      <c r="W6625" t="str">
        <f t="shared" si="103"/>
        <v>Mar-22</v>
      </c>
    </row>
    <row r="6626" spans="1:23" x14ac:dyDescent="0.25">
      <c r="A6626" s="54" t="s">
        <v>317</v>
      </c>
      <c r="B6626" s="54" t="s">
        <v>428</v>
      </c>
      <c r="C6626" s="54" t="s">
        <v>263</v>
      </c>
      <c r="D6626" s="54" t="s">
        <v>429</v>
      </c>
      <c r="E6626" s="54" t="s">
        <v>22725</v>
      </c>
      <c r="F6626" s="71">
        <v>44625</v>
      </c>
      <c r="G6626" s="72">
        <v>778.68</v>
      </c>
      <c r="H6626" s="72">
        <v>66226.73</v>
      </c>
      <c r="I6626" s="54" t="s">
        <v>265</v>
      </c>
      <c r="J6626" s="54" t="s">
        <v>22628</v>
      </c>
      <c r="K6626" s="54" t="s">
        <v>22423</v>
      </c>
      <c r="L6626" s="54" t="s">
        <v>22726</v>
      </c>
      <c r="M6626" s="54" t="s">
        <v>22725</v>
      </c>
      <c r="N6626" s="54" t="s">
        <v>256</v>
      </c>
      <c r="O6626" s="54" t="s">
        <v>256</v>
      </c>
      <c r="P6626" s="54" t="s">
        <v>264</v>
      </c>
      <c r="Q6626" s="54" t="s">
        <v>256</v>
      </c>
      <c r="R6626" s="54" t="s">
        <v>431</v>
      </c>
      <c r="S6626" s="71"/>
      <c r="T6626" s="54" t="s">
        <v>256</v>
      </c>
      <c r="U6626" s="71">
        <v>44625</v>
      </c>
      <c r="V6626" s="54" t="s">
        <v>256</v>
      </c>
      <c r="W6626" t="str">
        <f t="shared" si="103"/>
        <v>Mar-22</v>
      </c>
    </row>
    <row r="6627" spans="1:23" x14ac:dyDescent="0.25">
      <c r="A6627" s="54" t="s">
        <v>317</v>
      </c>
      <c r="B6627" s="54" t="s">
        <v>428</v>
      </c>
      <c r="C6627" s="54" t="s">
        <v>263</v>
      </c>
      <c r="D6627" s="54" t="s">
        <v>429</v>
      </c>
      <c r="E6627" s="54" t="s">
        <v>22727</v>
      </c>
      <c r="F6627" s="71">
        <v>44626</v>
      </c>
      <c r="G6627" s="72">
        <v>468.78</v>
      </c>
      <c r="H6627" s="72">
        <v>39869.74</v>
      </c>
      <c r="I6627" s="54" t="s">
        <v>265</v>
      </c>
      <c r="J6627" s="54" t="s">
        <v>22628</v>
      </c>
      <c r="K6627" s="54" t="s">
        <v>22423</v>
      </c>
      <c r="L6627" s="54" t="s">
        <v>22728</v>
      </c>
      <c r="M6627" s="54" t="s">
        <v>22727</v>
      </c>
      <c r="N6627" s="54" t="s">
        <v>256</v>
      </c>
      <c r="O6627" s="54" t="s">
        <v>256</v>
      </c>
      <c r="P6627" s="54" t="s">
        <v>264</v>
      </c>
      <c r="Q6627" s="54" t="s">
        <v>256</v>
      </c>
      <c r="R6627" s="54" t="s">
        <v>431</v>
      </c>
      <c r="S6627" s="71"/>
      <c r="T6627" s="54" t="s">
        <v>256</v>
      </c>
      <c r="U6627" s="71">
        <v>44626</v>
      </c>
      <c r="V6627" s="54" t="s">
        <v>256</v>
      </c>
      <c r="W6627" t="str">
        <f t="shared" si="103"/>
        <v>Mar-22</v>
      </c>
    </row>
    <row r="6628" spans="1:23" x14ac:dyDescent="0.25">
      <c r="A6628" s="54" t="s">
        <v>317</v>
      </c>
      <c r="B6628" s="54" t="s">
        <v>428</v>
      </c>
      <c r="C6628" s="54" t="s">
        <v>263</v>
      </c>
      <c r="D6628" s="54" t="s">
        <v>429</v>
      </c>
      <c r="E6628" s="54" t="s">
        <v>22729</v>
      </c>
      <c r="F6628" s="71">
        <v>44632</v>
      </c>
      <c r="G6628" s="72">
        <v>164.04</v>
      </c>
      <c r="H6628" s="72">
        <v>13951.6</v>
      </c>
      <c r="I6628" s="54" t="s">
        <v>265</v>
      </c>
      <c r="J6628" s="54" t="s">
        <v>22628</v>
      </c>
      <c r="K6628" s="54" t="s">
        <v>22730</v>
      </c>
      <c r="L6628" s="54" t="s">
        <v>22731</v>
      </c>
      <c r="M6628" s="54" t="s">
        <v>22729</v>
      </c>
      <c r="N6628" s="54" t="s">
        <v>256</v>
      </c>
      <c r="O6628" s="54" t="s">
        <v>256</v>
      </c>
      <c r="P6628" s="54" t="s">
        <v>268</v>
      </c>
      <c r="Q6628" s="54" t="s">
        <v>256</v>
      </c>
      <c r="R6628" s="54" t="s">
        <v>431</v>
      </c>
      <c r="S6628" s="71"/>
      <c r="T6628" s="54" t="s">
        <v>256</v>
      </c>
      <c r="U6628" s="71">
        <v>44632</v>
      </c>
      <c r="V6628" s="54" t="s">
        <v>256</v>
      </c>
      <c r="W6628" t="str">
        <f t="shared" si="103"/>
        <v>Mar-22</v>
      </c>
    </row>
    <row r="6629" spans="1:23" x14ac:dyDescent="0.25">
      <c r="A6629" s="54" t="s">
        <v>317</v>
      </c>
      <c r="B6629" s="54" t="s">
        <v>428</v>
      </c>
      <c r="C6629" s="54" t="s">
        <v>263</v>
      </c>
      <c r="D6629" s="54" t="s">
        <v>429</v>
      </c>
      <c r="E6629" s="54" t="s">
        <v>22732</v>
      </c>
      <c r="F6629" s="71">
        <v>44627</v>
      </c>
      <c r="G6629" s="72">
        <v>2073.16</v>
      </c>
      <c r="H6629" s="72">
        <v>176322.26</v>
      </c>
      <c r="I6629" s="54" t="s">
        <v>265</v>
      </c>
      <c r="J6629" s="54" t="s">
        <v>22628</v>
      </c>
      <c r="K6629" s="54" t="s">
        <v>22733</v>
      </c>
      <c r="L6629" s="54" t="s">
        <v>22734</v>
      </c>
      <c r="M6629" s="54" t="s">
        <v>22732</v>
      </c>
      <c r="N6629" s="54" t="s">
        <v>256</v>
      </c>
      <c r="O6629" s="54" t="s">
        <v>256</v>
      </c>
      <c r="P6629" s="54" t="s">
        <v>268</v>
      </c>
      <c r="Q6629" s="54" t="s">
        <v>256</v>
      </c>
      <c r="R6629" s="54" t="s">
        <v>431</v>
      </c>
      <c r="S6629" s="71"/>
      <c r="T6629" s="54" t="s">
        <v>256</v>
      </c>
      <c r="U6629" s="71">
        <v>44627</v>
      </c>
      <c r="V6629" s="54" t="s">
        <v>256</v>
      </c>
      <c r="W6629" t="str">
        <f t="shared" si="103"/>
        <v>Mar-22</v>
      </c>
    </row>
    <row r="6630" spans="1:23" x14ac:dyDescent="0.25">
      <c r="A6630" s="54" t="s">
        <v>317</v>
      </c>
      <c r="B6630" s="54" t="s">
        <v>428</v>
      </c>
      <c r="C6630" s="54" t="s">
        <v>263</v>
      </c>
      <c r="D6630" s="54" t="s">
        <v>429</v>
      </c>
      <c r="E6630" s="54" t="s">
        <v>22735</v>
      </c>
      <c r="F6630" s="71">
        <v>44632</v>
      </c>
      <c r="G6630" s="72">
        <v>1042.6300000000001</v>
      </c>
      <c r="H6630" s="72">
        <v>88675.68</v>
      </c>
      <c r="I6630" s="54" t="s">
        <v>265</v>
      </c>
      <c r="J6630" s="54" t="s">
        <v>22628</v>
      </c>
      <c r="K6630" s="54" t="s">
        <v>22736</v>
      </c>
      <c r="L6630" s="54" t="s">
        <v>22737</v>
      </c>
      <c r="M6630" s="54" t="s">
        <v>22735</v>
      </c>
      <c r="N6630" s="54" t="s">
        <v>256</v>
      </c>
      <c r="O6630" s="54" t="s">
        <v>256</v>
      </c>
      <c r="P6630" s="54" t="s">
        <v>268</v>
      </c>
      <c r="Q6630" s="54" t="s">
        <v>256</v>
      </c>
      <c r="R6630" s="54" t="s">
        <v>431</v>
      </c>
      <c r="S6630" s="71"/>
      <c r="T6630" s="54" t="s">
        <v>256</v>
      </c>
      <c r="U6630" s="71">
        <v>44632</v>
      </c>
      <c r="V6630" s="54" t="s">
        <v>256</v>
      </c>
      <c r="W6630" t="str">
        <f t="shared" si="103"/>
        <v>Mar-22</v>
      </c>
    </row>
    <row r="6631" spans="1:23" x14ac:dyDescent="0.25">
      <c r="A6631" s="54" t="s">
        <v>317</v>
      </c>
      <c r="B6631" s="54" t="s">
        <v>428</v>
      </c>
      <c r="C6631" s="54" t="s">
        <v>263</v>
      </c>
      <c r="D6631" s="54" t="s">
        <v>429</v>
      </c>
      <c r="E6631" s="54" t="s">
        <v>22738</v>
      </c>
      <c r="F6631" s="71">
        <v>44632</v>
      </c>
      <c r="G6631" s="72">
        <v>779.18</v>
      </c>
      <c r="H6631" s="72">
        <v>66269.259999999995</v>
      </c>
      <c r="I6631" s="54" t="s">
        <v>265</v>
      </c>
      <c r="J6631" s="54" t="s">
        <v>22628</v>
      </c>
      <c r="K6631" s="54" t="s">
        <v>22739</v>
      </c>
      <c r="L6631" s="54" t="s">
        <v>22740</v>
      </c>
      <c r="M6631" s="54" t="s">
        <v>22738</v>
      </c>
      <c r="N6631" s="54" t="s">
        <v>256</v>
      </c>
      <c r="O6631" s="54" t="s">
        <v>256</v>
      </c>
      <c r="P6631" s="54" t="s">
        <v>268</v>
      </c>
      <c r="Q6631" s="54" t="s">
        <v>256</v>
      </c>
      <c r="R6631" s="54" t="s">
        <v>431</v>
      </c>
      <c r="S6631" s="71"/>
      <c r="T6631" s="54" t="s">
        <v>256</v>
      </c>
      <c r="U6631" s="71">
        <v>44632</v>
      </c>
      <c r="V6631" s="54" t="s">
        <v>256</v>
      </c>
      <c r="W6631" t="str">
        <f t="shared" si="103"/>
        <v>Mar-22</v>
      </c>
    </row>
    <row r="6632" spans="1:23" x14ac:dyDescent="0.25">
      <c r="A6632" s="54" t="s">
        <v>317</v>
      </c>
      <c r="B6632" s="54" t="s">
        <v>428</v>
      </c>
      <c r="C6632" s="54" t="s">
        <v>263</v>
      </c>
      <c r="D6632" s="54" t="s">
        <v>429</v>
      </c>
      <c r="E6632" s="54" t="s">
        <v>22741</v>
      </c>
      <c r="F6632" s="71">
        <v>44632</v>
      </c>
      <c r="G6632" s="72">
        <v>16.12</v>
      </c>
      <c r="H6632" s="72">
        <v>1371.01</v>
      </c>
      <c r="I6632" s="54" t="s">
        <v>265</v>
      </c>
      <c r="J6632" s="54" t="s">
        <v>22628</v>
      </c>
      <c r="K6632" s="54" t="s">
        <v>22742</v>
      </c>
      <c r="L6632" s="54" t="s">
        <v>22743</v>
      </c>
      <c r="M6632" s="54" t="s">
        <v>22741</v>
      </c>
      <c r="N6632" s="54" t="s">
        <v>256</v>
      </c>
      <c r="O6632" s="54" t="s">
        <v>256</v>
      </c>
      <c r="P6632" s="54" t="s">
        <v>268</v>
      </c>
      <c r="Q6632" s="54" t="s">
        <v>256</v>
      </c>
      <c r="R6632" s="54" t="s">
        <v>431</v>
      </c>
      <c r="S6632" s="71"/>
      <c r="T6632" s="54" t="s">
        <v>256</v>
      </c>
      <c r="U6632" s="71">
        <v>44632</v>
      </c>
      <c r="V6632" s="54" t="s">
        <v>256</v>
      </c>
      <c r="W6632" t="str">
        <f t="shared" si="103"/>
        <v>Mar-22</v>
      </c>
    </row>
    <row r="6633" spans="1:23" x14ac:dyDescent="0.25">
      <c r="A6633" s="54" t="s">
        <v>317</v>
      </c>
      <c r="B6633" s="54" t="s">
        <v>428</v>
      </c>
      <c r="C6633" s="54" t="s">
        <v>263</v>
      </c>
      <c r="D6633" s="54" t="s">
        <v>429</v>
      </c>
      <c r="E6633" s="54" t="s">
        <v>22744</v>
      </c>
      <c r="F6633" s="71">
        <v>44634</v>
      </c>
      <c r="G6633" s="72">
        <v>13.17</v>
      </c>
      <c r="H6633" s="72">
        <v>1120.1099999999999</v>
      </c>
      <c r="I6633" s="54" t="s">
        <v>265</v>
      </c>
      <c r="J6633" s="54" t="s">
        <v>22628</v>
      </c>
      <c r="K6633" s="54" t="s">
        <v>22745</v>
      </c>
      <c r="L6633" s="54" t="s">
        <v>22746</v>
      </c>
      <c r="M6633" s="54" t="s">
        <v>22744</v>
      </c>
      <c r="N6633" s="54" t="s">
        <v>256</v>
      </c>
      <c r="O6633" s="54" t="s">
        <v>256</v>
      </c>
      <c r="P6633" s="54" t="s">
        <v>268</v>
      </c>
      <c r="Q6633" s="54" t="s">
        <v>256</v>
      </c>
      <c r="R6633" s="54" t="s">
        <v>431</v>
      </c>
      <c r="S6633" s="71"/>
      <c r="T6633" s="54" t="s">
        <v>256</v>
      </c>
      <c r="U6633" s="71">
        <v>44634</v>
      </c>
      <c r="V6633" s="54" t="s">
        <v>256</v>
      </c>
      <c r="W6633" t="str">
        <f t="shared" si="103"/>
        <v>Mar-22</v>
      </c>
    </row>
    <row r="6634" spans="1:23" x14ac:dyDescent="0.25">
      <c r="A6634" s="54" t="s">
        <v>317</v>
      </c>
      <c r="B6634" s="54" t="s">
        <v>428</v>
      </c>
      <c r="C6634" s="54" t="s">
        <v>263</v>
      </c>
      <c r="D6634" s="54" t="s">
        <v>429</v>
      </c>
      <c r="E6634" s="54" t="s">
        <v>22747</v>
      </c>
      <c r="F6634" s="71">
        <v>44635</v>
      </c>
      <c r="G6634" s="72">
        <v>4.43</v>
      </c>
      <c r="H6634" s="72">
        <v>376.77</v>
      </c>
      <c r="I6634" s="54" t="s">
        <v>265</v>
      </c>
      <c r="J6634" s="54" t="s">
        <v>22628</v>
      </c>
      <c r="K6634" s="54" t="s">
        <v>22748</v>
      </c>
      <c r="L6634" s="54" t="s">
        <v>22749</v>
      </c>
      <c r="M6634" s="54" t="s">
        <v>22747</v>
      </c>
      <c r="N6634" s="54" t="s">
        <v>256</v>
      </c>
      <c r="O6634" s="54" t="s">
        <v>256</v>
      </c>
      <c r="P6634" s="54" t="s">
        <v>268</v>
      </c>
      <c r="Q6634" s="54" t="s">
        <v>256</v>
      </c>
      <c r="R6634" s="54" t="s">
        <v>431</v>
      </c>
      <c r="S6634" s="71"/>
      <c r="T6634" s="54" t="s">
        <v>256</v>
      </c>
      <c r="U6634" s="71">
        <v>44635</v>
      </c>
      <c r="V6634" s="54" t="s">
        <v>256</v>
      </c>
      <c r="W6634" t="str">
        <f t="shared" si="103"/>
        <v>Mar-22</v>
      </c>
    </row>
    <row r="6635" spans="1:23" x14ac:dyDescent="0.25">
      <c r="A6635" s="54" t="s">
        <v>317</v>
      </c>
      <c r="B6635" s="54" t="s">
        <v>428</v>
      </c>
      <c r="C6635" s="54" t="s">
        <v>263</v>
      </c>
      <c r="D6635" s="54" t="s">
        <v>429</v>
      </c>
      <c r="E6635" s="54" t="s">
        <v>22750</v>
      </c>
      <c r="F6635" s="71">
        <v>44648</v>
      </c>
      <c r="G6635" s="72">
        <v>744.8</v>
      </c>
      <c r="H6635" s="72">
        <v>63345.24</v>
      </c>
      <c r="I6635" s="54" t="s">
        <v>265</v>
      </c>
      <c r="J6635" s="54" t="s">
        <v>22628</v>
      </c>
      <c r="K6635" s="54" t="s">
        <v>22751</v>
      </c>
      <c r="L6635" s="54" t="s">
        <v>22752</v>
      </c>
      <c r="M6635" s="54" t="s">
        <v>22750</v>
      </c>
      <c r="N6635" s="54" t="s">
        <v>256</v>
      </c>
      <c r="O6635" s="54" t="s">
        <v>256</v>
      </c>
      <c r="P6635" s="54" t="s">
        <v>268</v>
      </c>
      <c r="Q6635" s="54" t="s">
        <v>256</v>
      </c>
      <c r="R6635" s="54" t="s">
        <v>431</v>
      </c>
      <c r="S6635" s="71"/>
      <c r="T6635" s="54" t="s">
        <v>256</v>
      </c>
      <c r="U6635" s="71">
        <v>44648</v>
      </c>
      <c r="V6635" s="54" t="s">
        <v>256</v>
      </c>
      <c r="W6635" t="str">
        <f t="shared" si="103"/>
        <v>Mar-22</v>
      </c>
    </row>
    <row r="6636" spans="1:23" x14ac:dyDescent="0.25">
      <c r="A6636" s="54" t="s">
        <v>317</v>
      </c>
      <c r="B6636" s="54" t="s">
        <v>428</v>
      </c>
      <c r="C6636" s="54" t="s">
        <v>263</v>
      </c>
      <c r="D6636" s="54" t="s">
        <v>429</v>
      </c>
      <c r="E6636" s="54" t="s">
        <v>22753</v>
      </c>
      <c r="F6636" s="71">
        <v>44634</v>
      </c>
      <c r="G6636" s="72">
        <v>257.37</v>
      </c>
      <c r="H6636" s="72">
        <v>21889.32</v>
      </c>
      <c r="I6636" s="54" t="s">
        <v>265</v>
      </c>
      <c r="J6636" s="54" t="s">
        <v>22628</v>
      </c>
      <c r="K6636" s="54" t="s">
        <v>22754</v>
      </c>
      <c r="L6636" s="54" t="s">
        <v>22755</v>
      </c>
      <c r="M6636" s="54" t="s">
        <v>22753</v>
      </c>
      <c r="N6636" s="54" t="s">
        <v>256</v>
      </c>
      <c r="O6636" s="54" t="s">
        <v>256</v>
      </c>
      <c r="P6636" s="54" t="s">
        <v>268</v>
      </c>
      <c r="Q6636" s="54" t="s">
        <v>256</v>
      </c>
      <c r="R6636" s="54" t="s">
        <v>431</v>
      </c>
      <c r="S6636" s="71"/>
      <c r="T6636" s="54" t="s">
        <v>256</v>
      </c>
      <c r="U6636" s="71">
        <v>44634</v>
      </c>
      <c r="V6636" s="54" t="s">
        <v>256</v>
      </c>
      <c r="W6636" t="str">
        <f t="shared" si="103"/>
        <v>Mar-22</v>
      </c>
    </row>
    <row r="6637" spans="1:23" x14ac:dyDescent="0.25">
      <c r="A6637" s="54" t="s">
        <v>317</v>
      </c>
      <c r="B6637" s="54" t="s">
        <v>428</v>
      </c>
      <c r="C6637" s="54" t="s">
        <v>263</v>
      </c>
      <c r="D6637" s="54" t="s">
        <v>429</v>
      </c>
      <c r="E6637" s="54" t="s">
        <v>22756</v>
      </c>
      <c r="F6637" s="71">
        <v>44633</v>
      </c>
      <c r="G6637" s="72">
        <v>451.03</v>
      </c>
      <c r="H6637" s="72">
        <v>38360.1</v>
      </c>
      <c r="I6637" s="54" t="s">
        <v>265</v>
      </c>
      <c r="J6637" s="54" t="s">
        <v>22628</v>
      </c>
      <c r="K6637" s="54" t="s">
        <v>22757</v>
      </c>
      <c r="L6637" s="54" t="s">
        <v>22758</v>
      </c>
      <c r="M6637" s="54" t="s">
        <v>22756</v>
      </c>
      <c r="N6637" s="54" t="s">
        <v>256</v>
      </c>
      <c r="O6637" s="54" t="s">
        <v>256</v>
      </c>
      <c r="P6637" s="54" t="s">
        <v>268</v>
      </c>
      <c r="Q6637" s="54" t="s">
        <v>256</v>
      </c>
      <c r="R6637" s="54" t="s">
        <v>431</v>
      </c>
      <c r="S6637" s="71"/>
      <c r="T6637" s="54" t="s">
        <v>256</v>
      </c>
      <c r="U6637" s="71">
        <v>44633</v>
      </c>
      <c r="V6637" s="54" t="s">
        <v>256</v>
      </c>
      <c r="W6637" t="str">
        <f t="shared" si="103"/>
        <v>Mar-22</v>
      </c>
    </row>
    <row r="6638" spans="1:23" x14ac:dyDescent="0.25">
      <c r="A6638" s="54" t="s">
        <v>317</v>
      </c>
      <c r="B6638" s="54" t="s">
        <v>428</v>
      </c>
      <c r="C6638" s="54" t="s">
        <v>263</v>
      </c>
      <c r="D6638" s="54" t="s">
        <v>429</v>
      </c>
      <c r="E6638" s="54" t="s">
        <v>22759</v>
      </c>
      <c r="F6638" s="71">
        <v>44630</v>
      </c>
      <c r="G6638" s="72">
        <v>42225.63</v>
      </c>
      <c r="H6638" s="72">
        <v>3591289.83</v>
      </c>
      <c r="I6638" s="54" t="s">
        <v>265</v>
      </c>
      <c r="J6638" s="54" t="s">
        <v>22628</v>
      </c>
      <c r="K6638" s="54" t="s">
        <v>22104</v>
      </c>
      <c r="L6638" s="54" t="s">
        <v>22760</v>
      </c>
      <c r="M6638" s="54" t="s">
        <v>22759</v>
      </c>
      <c r="N6638" s="54" t="s">
        <v>256</v>
      </c>
      <c r="O6638" s="54" t="s">
        <v>256</v>
      </c>
      <c r="P6638" s="54" t="s">
        <v>271</v>
      </c>
      <c r="Q6638" s="54" t="s">
        <v>256</v>
      </c>
      <c r="R6638" s="54" t="s">
        <v>431</v>
      </c>
      <c r="S6638" s="71"/>
      <c r="T6638" s="54" t="s">
        <v>256</v>
      </c>
      <c r="U6638" s="71">
        <v>44630</v>
      </c>
      <c r="V6638" s="54" t="s">
        <v>443</v>
      </c>
      <c r="W6638" t="str">
        <f t="shared" si="103"/>
        <v>Mar-22</v>
      </c>
    </row>
    <row r="6639" spans="1:23" x14ac:dyDescent="0.25">
      <c r="A6639" s="54" t="s">
        <v>317</v>
      </c>
      <c r="B6639" s="54" t="s">
        <v>428</v>
      </c>
      <c r="C6639" s="54" t="s">
        <v>263</v>
      </c>
      <c r="D6639" s="54" t="s">
        <v>429</v>
      </c>
      <c r="E6639" s="54" t="s">
        <v>22761</v>
      </c>
      <c r="F6639" s="71">
        <v>44649</v>
      </c>
      <c r="G6639" s="72">
        <v>399.83</v>
      </c>
      <c r="H6639" s="72">
        <v>34005.54</v>
      </c>
      <c r="I6639" s="54" t="s">
        <v>265</v>
      </c>
      <c r="J6639" s="54" t="s">
        <v>22628</v>
      </c>
      <c r="K6639" s="54" t="s">
        <v>22762</v>
      </c>
      <c r="L6639" s="54" t="s">
        <v>22763</v>
      </c>
      <c r="M6639" s="54" t="s">
        <v>22761</v>
      </c>
      <c r="N6639" s="54" t="s">
        <v>256</v>
      </c>
      <c r="O6639" s="54" t="s">
        <v>256</v>
      </c>
      <c r="P6639" s="54" t="s">
        <v>271</v>
      </c>
      <c r="Q6639" s="54" t="s">
        <v>256</v>
      </c>
      <c r="R6639" s="54" t="s">
        <v>431</v>
      </c>
      <c r="S6639" s="71"/>
      <c r="T6639" s="54" t="s">
        <v>256</v>
      </c>
      <c r="U6639" s="71">
        <v>44649</v>
      </c>
      <c r="V6639" s="54" t="s">
        <v>443</v>
      </c>
      <c r="W6639" t="str">
        <f t="shared" si="103"/>
        <v>Mar-22</v>
      </c>
    </row>
    <row r="6640" spans="1:23" x14ac:dyDescent="0.25">
      <c r="A6640" s="54" t="s">
        <v>317</v>
      </c>
      <c r="B6640" s="54" t="s">
        <v>428</v>
      </c>
      <c r="C6640" s="54" t="s">
        <v>263</v>
      </c>
      <c r="D6640" s="54" t="s">
        <v>429</v>
      </c>
      <c r="E6640" s="54" t="s">
        <v>22764</v>
      </c>
      <c r="F6640" s="71">
        <v>44627</v>
      </c>
      <c r="G6640" s="72">
        <v>2782.49</v>
      </c>
      <c r="H6640" s="72">
        <v>236650.77</v>
      </c>
      <c r="I6640" s="54" t="s">
        <v>265</v>
      </c>
      <c r="J6640" s="54" t="s">
        <v>22628</v>
      </c>
      <c r="K6640" s="54" t="s">
        <v>22765</v>
      </c>
      <c r="L6640" s="54" t="s">
        <v>22766</v>
      </c>
      <c r="M6640" s="54" t="s">
        <v>22764</v>
      </c>
      <c r="N6640" s="54" t="s">
        <v>256</v>
      </c>
      <c r="O6640" s="54" t="s">
        <v>256</v>
      </c>
      <c r="P6640" s="54" t="s">
        <v>289</v>
      </c>
      <c r="Q6640" s="54" t="s">
        <v>256</v>
      </c>
      <c r="R6640" s="54" t="s">
        <v>431</v>
      </c>
      <c r="S6640" s="71"/>
      <c r="T6640" s="54" t="s">
        <v>256</v>
      </c>
      <c r="U6640" s="71">
        <v>44627</v>
      </c>
      <c r="V6640" s="54" t="s">
        <v>256</v>
      </c>
      <c r="W6640" t="str">
        <f t="shared" si="103"/>
        <v>Mar-22</v>
      </c>
    </row>
    <row r="6641" spans="1:23" x14ac:dyDescent="0.25">
      <c r="A6641" s="54" t="s">
        <v>317</v>
      </c>
      <c r="B6641" s="54" t="s">
        <v>428</v>
      </c>
      <c r="C6641" s="54" t="s">
        <v>263</v>
      </c>
      <c r="D6641" s="54" t="s">
        <v>429</v>
      </c>
      <c r="E6641" s="54" t="s">
        <v>22767</v>
      </c>
      <c r="F6641" s="71">
        <v>44634</v>
      </c>
      <c r="G6641" s="72">
        <v>1125.75</v>
      </c>
      <c r="H6641" s="72">
        <v>95745.04</v>
      </c>
      <c r="I6641" s="54" t="s">
        <v>265</v>
      </c>
      <c r="J6641" s="54" t="s">
        <v>22628</v>
      </c>
      <c r="K6641" s="54" t="s">
        <v>22768</v>
      </c>
      <c r="L6641" s="54" t="s">
        <v>22769</v>
      </c>
      <c r="M6641" s="54" t="s">
        <v>22767</v>
      </c>
      <c r="N6641" s="54" t="s">
        <v>256</v>
      </c>
      <c r="O6641" s="54" t="s">
        <v>256</v>
      </c>
      <c r="P6641" s="54" t="s">
        <v>289</v>
      </c>
      <c r="Q6641" s="54" t="s">
        <v>256</v>
      </c>
      <c r="R6641" s="54" t="s">
        <v>431</v>
      </c>
      <c r="S6641" s="71"/>
      <c r="T6641" s="54" t="s">
        <v>256</v>
      </c>
      <c r="U6641" s="71">
        <v>44634</v>
      </c>
      <c r="V6641" s="54" t="s">
        <v>256</v>
      </c>
      <c r="W6641" t="str">
        <f t="shared" si="103"/>
        <v>Mar-22</v>
      </c>
    </row>
    <row r="6642" spans="1:23" x14ac:dyDescent="0.25">
      <c r="A6642" s="54" t="s">
        <v>317</v>
      </c>
      <c r="B6642" s="54" t="s">
        <v>428</v>
      </c>
      <c r="C6642" s="54" t="s">
        <v>263</v>
      </c>
      <c r="D6642" s="54" t="s">
        <v>429</v>
      </c>
      <c r="E6642" s="54" t="s">
        <v>22770</v>
      </c>
      <c r="F6642" s="71">
        <v>44634</v>
      </c>
      <c r="G6642" s="72">
        <v>71.040000000000006</v>
      </c>
      <c r="H6642" s="72">
        <v>6041.95</v>
      </c>
      <c r="I6642" s="54" t="s">
        <v>265</v>
      </c>
      <c r="J6642" s="54" t="s">
        <v>22628</v>
      </c>
      <c r="K6642" s="54" t="s">
        <v>22768</v>
      </c>
      <c r="L6642" s="54" t="s">
        <v>22771</v>
      </c>
      <c r="M6642" s="54" t="s">
        <v>22770</v>
      </c>
      <c r="N6642" s="54" t="s">
        <v>256</v>
      </c>
      <c r="O6642" s="54" t="s">
        <v>256</v>
      </c>
      <c r="P6642" s="54" t="s">
        <v>289</v>
      </c>
      <c r="Q6642" s="54" t="s">
        <v>256</v>
      </c>
      <c r="R6642" s="54" t="s">
        <v>431</v>
      </c>
      <c r="S6642" s="71"/>
      <c r="T6642" s="54" t="s">
        <v>256</v>
      </c>
      <c r="U6642" s="71">
        <v>44634</v>
      </c>
      <c r="V6642" s="54" t="s">
        <v>256</v>
      </c>
      <c r="W6642" t="str">
        <f t="shared" si="103"/>
        <v>Mar-22</v>
      </c>
    </row>
    <row r="6643" spans="1:23" x14ac:dyDescent="0.25">
      <c r="A6643" s="54" t="s">
        <v>317</v>
      </c>
      <c r="B6643" s="54" t="s">
        <v>428</v>
      </c>
      <c r="C6643" s="54" t="s">
        <v>263</v>
      </c>
      <c r="D6643" s="54" t="s">
        <v>429</v>
      </c>
      <c r="E6643" s="54" t="s">
        <v>22772</v>
      </c>
      <c r="F6643" s="71">
        <v>44630</v>
      </c>
      <c r="G6643" s="72">
        <v>9065.9599999999991</v>
      </c>
      <c r="H6643" s="72">
        <v>771059.9</v>
      </c>
      <c r="I6643" s="54" t="s">
        <v>265</v>
      </c>
      <c r="J6643" s="54" t="s">
        <v>22628</v>
      </c>
      <c r="K6643" s="54" t="s">
        <v>22520</v>
      </c>
      <c r="L6643" s="54" t="s">
        <v>22773</v>
      </c>
      <c r="M6643" s="54" t="s">
        <v>22772</v>
      </c>
      <c r="N6643" s="54" t="s">
        <v>256</v>
      </c>
      <c r="O6643" s="54" t="s">
        <v>256</v>
      </c>
      <c r="P6643" s="54" t="s">
        <v>444</v>
      </c>
      <c r="Q6643" s="54" t="s">
        <v>256</v>
      </c>
      <c r="R6643" s="54" t="s">
        <v>431</v>
      </c>
      <c r="S6643" s="71"/>
      <c r="T6643" s="54" t="s">
        <v>256</v>
      </c>
      <c r="U6643" s="71">
        <v>44630</v>
      </c>
      <c r="V6643" s="54" t="s">
        <v>256</v>
      </c>
      <c r="W6643" t="str">
        <f t="shared" si="103"/>
        <v>Mar-22</v>
      </c>
    </row>
    <row r="6644" spans="1:23" x14ac:dyDescent="0.25">
      <c r="A6644" s="54" t="s">
        <v>317</v>
      </c>
      <c r="B6644" s="54" t="s">
        <v>428</v>
      </c>
      <c r="C6644" s="54" t="s">
        <v>263</v>
      </c>
      <c r="D6644" s="54" t="s">
        <v>429</v>
      </c>
      <c r="E6644" s="54" t="s">
        <v>22774</v>
      </c>
      <c r="F6644" s="71">
        <v>44636</v>
      </c>
      <c r="G6644" s="72">
        <v>5078.97</v>
      </c>
      <c r="H6644" s="72">
        <v>431966.4</v>
      </c>
      <c r="I6644" s="54" t="s">
        <v>265</v>
      </c>
      <c r="J6644" s="54" t="s">
        <v>22628</v>
      </c>
      <c r="K6644" s="54" t="s">
        <v>22183</v>
      </c>
      <c r="L6644" s="54" t="s">
        <v>22775</v>
      </c>
      <c r="M6644" s="54" t="s">
        <v>22774</v>
      </c>
      <c r="N6644" s="54" t="s">
        <v>256</v>
      </c>
      <c r="O6644" s="54" t="s">
        <v>256</v>
      </c>
      <c r="P6644" s="54" t="s">
        <v>444</v>
      </c>
      <c r="Q6644" s="54" t="s">
        <v>256</v>
      </c>
      <c r="R6644" s="54" t="s">
        <v>431</v>
      </c>
      <c r="S6644" s="71"/>
      <c r="T6644" s="54" t="s">
        <v>256</v>
      </c>
      <c r="U6644" s="71">
        <v>44636</v>
      </c>
      <c r="V6644" s="54" t="s">
        <v>256</v>
      </c>
      <c r="W6644" t="str">
        <f t="shared" si="103"/>
        <v>Mar-22</v>
      </c>
    </row>
    <row r="6645" spans="1:23" x14ac:dyDescent="0.25">
      <c r="A6645" s="54" t="s">
        <v>317</v>
      </c>
      <c r="B6645" s="54" t="s">
        <v>428</v>
      </c>
      <c r="C6645" s="54" t="s">
        <v>263</v>
      </c>
      <c r="D6645" s="54" t="s">
        <v>429</v>
      </c>
      <c r="E6645" s="54" t="s">
        <v>22776</v>
      </c>
      <c r="F6645" s="71">
        <v>44632</v>
      </c>
      <c r="G6645" s="72">
        <v>3881.46</v>
      </c>
      <c r="H6645" s="72">
        <v>330118.17</v>
      </c>
      <c r="I6645" s="54" t="s">
        <v>265</v>
      </c>
      <c r="J6645" s="54" t="s">
        <v>22628</v>
      </c>
      <c r="K6645" s="54" t="s">
        <v>22658</v>
      </c>
      <c r="L6645" s="54" t="s">
        <v>22777</v>
      </c>
      <c r="M6645" s="54" t="s">
        <v>22776</v>
      </c>
      <c r="N6645" s="54" t="s">
        <v>256</v>
      </c>
      <c r="O6645" s="54" t="s">
        <v>256</v>
      </c>
      <c r="P6645" s="54" t="s">
        <v>289</v>
      </c>
      <c r="Q6645" s="54" t="s">
        <v>256</v>
      </c>
      <c r="R6645" s="54" t="s">
        <v>431</v>
      </c>
      <c r="S6645" s="71"/>
      <c r="T6645" s="54" t="s">
        <v>256</v>
      </c>
      <c r="U6645" s="71">
        <v>44632</v>
      </c>
      <c r="V6645" s="54" t="s">
        <v>256</v>
      </c>
      <c r="W6645" t="str">
        <f t="shared" si="103"/>
        <v>Mar-22</v>
      </c>
    </row>
    <row r="6646" spans="1:23" x14ac:dyDescent="0.25">
      <c r="A6646" s="54" t="s">
        <v>317</v>
      </c>
      <c r="B6646" s="54" t="s">
        <v>428</v>
      </c>
      <c r="C6646" s="54" t="s">
        <v>263</v>
      </c>
      <c r="D6646" s="54" t="s">
        <v>429</v>
      </c>
      <c r="E6646" s="54" t="s">
        <v>22778</v>
      </c>
      <c r="F6646" s="71">
        <v>44648</v>
      </c>
      <c r="G6646" s="72">
        <v>3296.21</v>
      </c>
      <c r="H6646" s="72">
        <v>280342.65999999997</v>
      </c>
      <c r="I6646" s="54" t="s">
        <v>265</v>
      </c>
      <c r="J6646" s="54" t="s">
        <v>22628</v>
      </c>
      <c r="K6646" s="54" t="s">
        <v>22779</v>
      </c>
      <c r="L6646" s="54" t="s">
        <v>22780</v>
      </c>
      <c r="M6646" s="54" t="s">
        <v>22778</v>
      </c>
      <c r="N6646" s="54" t="s">
        <v>256</v>
      </c>
      <c r="O6646" s="54" t="s">
        <v>256</v>
      </c>
      <c r="P6646" s="54" t="s">
        <v>289</v>
      </c>
      <c r="Q6646" s="54" t="s">
        <v>256</v>
      </c>
      <c r="R6646" s="54" t="s">
        <v>431</v>
      </c>
      <c r="S6646" s="71"/>
      <c r="T6646" s="54" t="s">
        <v>256</v>
      </c>
      <c r="U6646" s="71">
        <v>44648</v>
      </c>
      <c r="V6646" s="54" t="s">
        <v>256</v>
      </c>
      <c r="W6646" t="str">
        <f t="shared" si="103"/>
        <v>Mar-22</v>
      </c>
    </row>
    <row r="6647" spans="1:23" x14ac:dyDescent="0.25">
      <c r="A6647" s="54" t="s">
        <v>317</v>
      </c>
      <c r="B6647" s="54" t="s">
        <v>428</v>
      </c>
      <c r="C6647" s="54" t="s">
        <v>263</v>
      </c>
      <c r="D6647" s="54" t="s">
        <v>429</v>
      </c>
      <c r="E6647" s="54" t="s">
        <v>22781</v>
      </c>
      <c r="F6647" s="71">
        <v>44649</v>
      </c>
      <c r="G6647" s="72">
        <v>981.85</v>
      </c>
      <c r="H6647" s="72">
        <v>83506.34</v>
      </c>
      <c r="I6647" s="54" t="s">
        <v>265</v>
      </c>
      <c r="J6647" s="54" t="s">
        <v>22628</v>
      </c>
      <c r="K6647" s="54" t="s">
        <v>22782</v>
      </c>
      <c r="L6647" s="54" t="s">
        <v>22783</v>
      </c>
      <c r="M6647" s="54" t="s">
        <v>22781</v>
      </c>
      <c r="N6647" s="54" t="s">
        <v>256</v>
      </c>
      <c r="O6647" s="54" t="s">
        <v>256</v>
      </c>
      <c r="P6647" s="54" t="s">
        <v>267</v>
      </c>
      <c r="Q6647" s="54" t="s">
        <v>256</v>
      </c>
      <c r="R6647" s="54" t="s">
        <v>431</v>
      </c>
      <c r="S6647" s="71"/>
      <c r="T6647" s="54" t="s">
        <v>256</v>
      </c>
      <c r="U6647" s="71">
        <v>44649</v>
      </c>
      <c r="V6647" s="54" t="s">
        <v>256</v>
      </c>
      <c r="W6647" t="str">
        <f t="shared" si="103"/>
        <v>Mar-22</v>
      </c>
    </row>
    <row r="6648" spans="1:23" x14ac:dyDescent="0.25">
      <c r="A6648" s="54" t="s">
        <v>317</v>
      </c>
      <c r="B6648" s="54" t="s">
        <v>428</v>
      </c>
      <c r="C6648" s="54" t="s">
        <v>263</v>
      </c>
      <c r="D6648" s="54" t="s">
        <v>429</v>
      </c>
      <c r="E6648" s="54" t="s">
        <v>22784</v>
      </c>
      <c r="F6648" s="71">
        <v>44651</v>
      </c>
      <c r="G6648" s="72">
        <v>1.1499999999999999</v>
      </c>
      <c r="H6648" s="72">
        <v>97.81</v>
      </c>
      <c r="I6648" s="54" t="s">
        <v>265</v>
      </c>
      <c r="J6648" s="54" t="s">
        <v>22628</v>
      </c>
      <c r="K6648" s="54" t="s">
        <v>22316</v>
      </c>
      <c r="L6648" s="54" t="s">
        <v>22785</v>
      </c>
      <c r="M6648" s="54" t="s">
        <v>22784</v>
      </c>
      <c r="N6648" s="54" t="s">
        <v>256</v>
      </c>
      <c r="O6648" s="54" t="s">
        <v>256</v>
      </c>
      <c r="P6648" s="54" t="s">
        <v>268</v>
      </c>
      <c r="Q6648" s="54" t="s">
        <v>256</v>
      </c>
      <c r="R6648" s="54" t="s">
        <v>431</v>
      </c>
      <c r="S6648" s="71"/>
      <c r="T6648" s="54" t="s">
        <v>256</v>
      </c>
      <c r="U6648" s="71">
        <v>44651</v>
      </c>
      <c r="V6648" s="54" t="s">
        <v>256</v>
      </c>
      <c r="W6648" t="str">
        <f t="shared" si="103"/>
        <v>Mar-22</v>
      </c>
    </row>
    <row r="6649" spans="1:23" x14ac:dyDescent="0.25">
      <c r="A6649" s="54" t="s">
        <v>317</v>
      </c>
      <c r="B6649" s="54" t="s">
        <v>428</v>
      </c>
      <c r="C6649" s="54" t="s">
        <v>263</v>
      </c>
      <c r="D6649" s="54" t="s">
        <v>429</v>
      </c>
      <c r="E6649" s="54" t="s">
        <v>22786</v>
      </c>
      <c r="F6649" s="71">
        <v>44625</v>
      </c>
      <c r="G6649" s="72">
        <v>59143.12</v>
      </c>
      <c r="H6649" s="72">
        <v>5030122.3600000003</v>
      </c>
      <c r="I6649" s="54" t="s">
        <v>265</v>
      </c>
      <c r="J6649" s="54" t="s">
        <v>22628</v>
      </c>
      <c r="K6649" s="54" t="s">
        <v>22787</v>
      </c>
      <c r="L6649" s="54" t="s">
        <v>22788</v>
      </c>
      <c r="M6649" s="54" t="s">
        <v>22786</v>
      </c>
      <c r="N6649" s="54" t="s">
        <v>256</v>
      </c>
      <c r="O6649" s="54" t="s">
        <v>256</v>
      </c>
      <c r="P6649" s="54" t="s">
        <v>453</v>
      </c>
      <c r="Q6649" s="54" t="s">
        <v>256</v>
      </c>
      <c r="R6649" s="54" t="s">
        <v>431</v>
      </c>
      <c r="S6649" s="71"/>
      <c r="T6649" s="54" t="s">
        <v>256</v>
      </c>
      <c r="U6649" s="71">
        <v>44625</v>
      </c>
      <c r="V6649" s="54" t="s">
        <v>256</v>
      </c>
      <c r="W6649" t="str">
        <f t="shared" si="103"/>
        <v>Mar-22</v>
      </c>
    </row>
    <row r="6650" spans="1:23" x14ac:dyDescent="0.25">
      <c r="A6650" s="54" t="s">
        <v>317</v>
      </c>
      <c r="B6650" s="54" t="s">
        <v>428</v>
      </c>
      <c r="C6650" s="54" t="s">
        <v>263</v>
      </c>
      <c r="D6650" s="54" t="s">
        <v>429</v>
      </c>
      <c r="E6650" s="54" t="s">
        <v>22789</v>
      </c>
      <c r="F6650" s="71">
        <v>44647</v>
      </c>
      <c r="G6650" s="72">
        <v>227.17</v>
      </c>
      <c r="H6650" s="72">
        <v>19320.810000000001</v>
      </c>
      <c r="I6650" s="54" t="s">
        <v>265</v>
      </c>
      <c r="J6650" s="54" t="s">
        <v>22628</v>
      </c>
      <c r="K6650" s="54" t="s">
        <v>22779</v>
      </c>
      <c r="L6650" s="54" t="s">
        <v>22790</v>
      </c>
      <c r="M6650" s="54" t="s">
        <v>22789</v>
      </c>
      <c r="N6650" s="54" t="s">
        <v>256</v>
      </c>
      <c r="O6650" s="54" t="s">
        <v>256</v>
      </c>
      <c r="P6650" s="54" t="s">
        <v>289</v>
      </c>
      <c r="Q6650" s="54" t="s">
        <v>256</v>
      </c>
      <c r="R6650" s="54" t="s">
        <v>431</v>
      </c>
      <c r="S6650" s="71"/>
      <c r="T6650" s="54" t="s">
        <v>256</v>
      </c>
      <c r="U6650" s="71">
        <v>44647</v>
      </c>
      <c r="V6650" s="54" t="s">
        <v>256</v>
      </c>
      <c r="W6650" t="str">
        <f t="shared" si="103"/>
        <v>Mar-22</v>
      </c>
    </row>
    <row r="6651" spans="1:23" x14ac:dyDescent="0.25">
      <c r="A6651" s="54" t="s">
        <v>317</v>
      </c>
      <c r="B6651" s="54" t="s">
        <v>428</v>
      </c>
      <c r="C6651" s="54" t="s">
        <v>263</v>
      </c>
      <c r="D6651" s="54" t="s">
        <v>429</v>
      </c>
      <c r="E6651" s="54" t="s">
        <v>22791</v>
      </c>
      <c r="F6651" s="71">
        <v>44650</v>
      </c>
      <c r="G6651" s="72">
        <v>848.72</v>
      </c>
      <c r="H6651" s="72">
        <v>72183.64</v>
      </c>
      <c r="I6651" s="54" t="s">
        <v>265</v>
      </c>
      <c r="J6651" s="54" t="s">
        <v>22628</v>
      </c>
      <c r="K6651" s="54" t="s">
        <v>22792</v>
      </c>
      <c r="L6651" s="54" t="s">
        <v>22793</v>
      </c>
      <c r="M6651" s="54" t="s">
        <v>22791</v>
      </c>
      <c r="N6651" s="54" t="s">
        <v>256</v>
      </c>
      <c r="O6651" s="54" t="s">
        <v>256</v>
      </c>
      <c r="P6651" s="54" t="s">
        <v>267</v>
      </c>
      <c r="Q6651" s="54" t="s">
        <v>256</v>
      </c>
      <c r="R6651" s="54" t="s">
        <v>431</v>
      </c>
      <c r="S6651" s="71"/>
      <c r="T6651" s="54" t="s">
        <v>256</v>
      </c>
      <c r="U6651" s="71">
        <v>44650</v>
      </c>
      <c r="V6651" s="54" t="s">
        <v>256</v>
      </c>
      <c r="W6651" t="str">
        <f t="shared" si="103"/>
        <v>Mar-22</v>
      </c>
    </row>
    <row r="6652" spans="1:23" x14ac:dyDescent="0.25">
      <c r="A6652" s="54" t="s">
        <v>317</v>
      </c>
      <c r="B6652" s="54" t="s">
        <v>428</v>
      </c>
      <c r="C6652" s="54" t="s">
        <v>263</v>
      </c>
      <c r="D6652" s="54" t="s">
        <v>429</v>
      </c>
      <c r="E6652" s="54" t="s">
        <v>22794</v>
      </c>
      <c r="F6652" s="71">
        <v>44650</v>
      </c>
      <c r="G6652" s="72">
        <v>1993.76</v>
      </c>
      <c r="H6652" s="72">
        <v>169569.29</v>
      </c>
      <c r="I6652" s="54" t="s">
        <v>265</v>
      </c>
      <c r="J6652" s="54" t="s">
        <v>22628</v>
      </c>
      <c r="K6652" s="54" t="s">
        <v>22795</v>
      </c>
      <c r="L6652" s="54" t="s">
        <v>22796</v>
      </c>
      <c r="M6652" s="54" t="s">
        <v>22794</v>
      </c>
      <c r="N6652" s="54" t="s">
        <v>256</v>
      </c>
      <c r="O6652" s="54" t="s">
        <v>256</v>
      </c>
      <c r="P6652" s="54" t="s">
        <v>267</v>
      </c>
      <c r="Q6652" s="54" t="s">
        <v>256</v>
      </c>
      <c r="R6652" s="54" t="s">
        <v>431</v>
      </c>
      <c r="S6652" s="71"/>
      <c r="T6652" s="54" t="s">
        <v>256</v>
      </c>
      <c r="U6652" s="71">
        <v>44650</v>
      </c>
      <c r="V6652" s="54" t="s">
        <v>256</v>
      </c>
      <c r="W6652" t="str">
        <f t="shared" si="103"/>
        <v>Mar-22</v>
      </c>
    </row>
    <row r="6653" spans="1:23" x14ac:dyDescent="0.25">
      <c r="A6653" s="54" t="s">
        <v>317</v>
      </c>
      <c r="B6653" s="54" t="s">
        <v>428</v>
      </c>
      <c r="C6653" s="54" t="s">
        <v>263</v>
      </c>
      <c r="D6653" s="54" t="s">
        <v>429</v>
      </c>
      <c r="E6653" s="54" t="s">
        <v>22797</v>
      </c>
      <c r="F6653" s="71">
        <v>44642</v>
      </c>
      <c r="G6653" s="72">
        <v>81.63</v>
      </c>
      <c r="H6653" s="72">
        <v>6942.63</v>
      </c>
      <c r="I6653" s="54" t="s">
        <v>265</v>
      </c>
      <c r="J6653" s="54" t="s">
        <v>22798</v>
      </c>
      <c r="K6653" s="54" t="s">
        <v>22799</v>
      </c>
      <c r="L6653" s="54" t="s">
        <v>22800</v>
      </c>
      <c r="M6653" s="54" t="s">
        <v>22797</v>
      </c>
      <c r="N6653" s="54" t="s">
        <v>256</v>
      </c>
      <c r="O6653" s="54" t="s">
        <v>256</v>
      </c>
      <c r="P6653" s="54" t="s">
        <v>267</v>
      </c>
      <c r="Q6653" s="54" t="s">
        <v>256</v>
      </c>
      <c r="R6653" s="54" t="s">
        <v>431</v>
      </c>
      <c r="S6653" s="71"/>
      <c r="T6653" s="54" t="s">
        <v>256</v>
      </c>
      <c r="U6653" s="71">
        <v>44642</v>
      </c>
      <c r="V6653" s="54" t="s">
        <v>256</v>
      </c>
      <c r="W6653" t="str">
        <f t="shared" si="103"/>
        <v>Mar-22</v>
      </c>
    </row>
    <row r="6654" spans="1:23" x14ac:dyDescent="0.25">
      <c r="A6654" s="54" t="s">
        <v>317</v>
      </c>
      <c r="B6654" s="54" t="s">
        <v>428</v>
      </c>
      <c r="C6654" s="54" t="s">
        <v>263</v>
      </c>
      <c r="D6654" s="54" t="s">
        <v>429</v>
      </c>
      <c r="E6654" s="54" t="s">
        <v>22801</v>
      </c>
      <c r="F6654" s="71">
        <v>44647</v>
      </c>
      <c r="G6654" s="72">
        <v>2798.27</v>
      </c>
      <c r="H6654" s="72">
        <v>237992.86</v>
      </c>
      <c r="I6654" s="54" t="s">
        <v>265</v>
      </c>
      <c r="J6654" s="54" t="s">
        <v>22798</v>
      </c>
      <c r="K6654" s="54" t="s">
        <v>22802</v>
      </c>
      <c r="L6654" s="54" t="s">
        <v>22803</v>
      </c>
      <c r="M6654" s="54" t="s">
        <v>22801</v>
      </c>
      <c r="N6654" s="54" t="s">
        <v>256</v>
      </c>
      <c r="O6654" s="54" t="s">
        <v>256</v>
      </c>
      <c r="P6654" s="54" t="s">
        <v>267</v>
      </c>
      <c r="Q6654" s="54" t="s">
        <v>256</v>
      </c>
      <c r="R6654" s="54" t="s">
        <v>431</v>
      </c>
      <c r="S6654" s="71"/>
      <c r="T6654" s="54" t="s">
        <v>256</v>
      </c>
      <c r="U6654" s="71">
        <v>44647</v>
      </c>
      <c r="V6654" s="54" t="s">
        <v>256</v>
      </c>
      <c r="W6654" t="str">
        <f t="shared" si="103"/>
        <v>Mar-22</v>
      </c>
    </row>
    <row r="6655" spans="1:23" x14ac:dyDescent="0.25">
      <c r="A6655" s="54" t="s">
        <v>317</v>
      </c>
      <c r="B6655" s="54" t="s">
        <v>428</v>
      </c>
      <c r="C6655" s="54" t="s">
        <v>263</v>
      </c>
      <c r="D6655" s="54" t="s">
        <v>429</v>
      </c>
      <c r="E6655" s="54" t="s">
        <v>22804</v>
      </c>
      <c r="F6655" s="71">
        <v>44627</v>
      </c>
      <c r="G6655" s="72">
        <v>794.78</v>
      </c>
      <c r="H6655" s="72">
        <v>67596.039999999994</v>
      </c>
      <c r="I6655" s="54" t="s">
        <v>265</v>
      </c>
      <c r="J6655" s="54" t="s">
        <v>22798</v>
      </c>
      <c r="K6655" s="54" t="s">
        <v>22805</v>
      </c>
      <c r="L6655" s="54" t="s">
        <v>22806</v>
      </c>
      <c r="M6655" s="54" t="s">
        <v>22804</v>
      </c>
      <c r="N6655" s="54" t="s">
        <v>256</v>
      </c>
      <c r="O6655" s="54" t="s">
        <v>256</v>
      </c>
      <c r="P6655" s="54" t="s">
        <v>268</v>
      </c>
      <c r="Q6655" s="54" t="s">
        <v>256</v>
      </c>
      <c r="R6655" s="54" t="s">
        <v>431</v>
      </c>
      <c r="S6655" s="71"/>
      <c r="T6655" s="54" t="s">
        <v>256</v>
      </c>
      <c r="U6655" s="71">
        <v>44627</v>
      </c>
      <c r="V6655" s="54" t="s">
        <v>256</v>
      </c>
      <c r="W6655" t="str">
        <f t="shared" si="103"/>
        <v>Mar-22</v>
      </c>
    </row>
    <row r="6656" spans="1:23" x14ac:dyDescent="0.25">
      <c r="A6656" s="54" t="s">
        <v>317</v>
      </c>
      <c r="B6656" s="54" t="s">
        <v>428</v>
      </c>
      <c r="C6656" s="54" t="s">
        <v>263</v>
      </c>
      <c r="D6656" s="54" t="s">
        <v>429</v>
      </c>
      <c r="E6656" s="54" t="s">
        <v>22807</v>
      </c>
      <c r="F6656" s="71">
        <v>44633</v>
      </c>
      <c r="G6656" s="72">
        <v>852.57</v>
      </c>
      <c r="H6656" s="72">
        <v>72511.08</v>
      </c>
      <c r="I6656" s="54" t="s">
        <v>265</v>
      </c>
      <c r="J6656" s="54" t="s">
        <v>22798</v>
      </c>
      <c r="K6656" s="54" t="s">
        <v>22808</v>
      </c>
      <c r="L6656" s="54" t="s">
        <v>22809</v>
      </c>
      <c r="M6656" s="54" t="s">
        <v>22807</v>
      </c>
      <c r="N6656" s="54" t="s">
        <v>256</v>
      </c>
      <c r="O6656" s="54" t="s">
        <v>256</v>
      </c>
      <c r="P6656" s="54" t="s">
        <v>268</v>
      </c>
      <c r="Q6656" s="54" t="s">
        <v>256</v>
      </c>
      <c r="R6656" s="54" t="s">
        <v>431</v>
      </c>
      <c r="S6656" s="71"/>
      <c r="T6656" s="54" t="s">
        <v>256</v>
      </c>
      <c r="U6656" s="71">
        <v>44633</v>
      </c>
      <c r="V6656" s="54" t="s">
        <v>256</v>
      </c>
      <c r="W6656" t="str">
        <f t="shared" si="103"/>
        <v>Mar-22</v>
      </c>
    </row>
    <row r="6657" spans="1:23" x14ac:dyDescent="0.25">
      <c r="A6657" s="54" t="s">
        <v>317</v>
      </c>
      <c r="B6657" s="54" t="s">
        <v>428</v>
      </c>
      <c r="C6657" s="54" t="s">
        <v>263</v>
      </c>
      <c r="D6657" s="54" t="s">
        <v>429</v>
      </c>
      <c r="E6657" s="54" t="s">
        <v>22810</v>
      </c>
      <c r="F6657" s="71">
        <v>44634</v>
      </c>
      <c r="G6657" s="72">
        <v>1223.3</v>
      </c>
      <c r="H6657" s="72">
        <v>104041.67</v>
      </c>
      <c r="I6657" s="54" t="s">
        <v>265</v>
      </c>
      <c r="J6657" s="54" t="s">
        <v>22798</v>
      </c>
      <c r="K6657" s="54" t="s">
        <v>22811</v>
      </c>
      <c r="L6657" s="54" t="s">
        <v>22812</v>
      </c>
      <c r="M6657" s="54" t="s">
        <v>22810</v>
      </c>
      <c r="N6657" s="54" t="s">
        <v>256</v>
      </c>
      <c r="O6657" s="54" t="s">
        <v>256</v>
      </c>
      <c r="P6657" s="54" t="s">
        <v>268</v>
      </c>
      <c r="Q6657" s="54" t="s">
        <v>256</v>
      </c>
      <c r="R6657" s="54" t="s">
        <v>431</v>
      </c>
      <c r="S6657" s="71"/>
      <c r="T6657" s="54" t="s">
        <v>256</v>
      </c>
      <c r="U6657" s="71">
        <v>44634</v>
      </c>
      <c r="V6657" s="54" t="s">
        <v>256</v>
      </c>
      <c r="W6657" t="str">
        <f t="shared" si="103"/>
        <v>Mar-22</v>
      </c>
    </row>
    <row r="6658" spans="1:23" x14ac:dyDescent="0.25">
      <c r="A6658" s="54" t="s">
        <v>317</v>
      </c>
      <c r="B6658" s="54" t="s">
        <v>428</v>
      </c>
      <c r="C6658" s="54" t="s">
        <v>263</v>
      </c>
      <c r="D6658" s="54" t="s">
        <v>429</v>
      </c>
      <c r="E6658" s="54" t="s">
        <v>22813</v>
      </c>
      <c r="F6658" s="71">
        <v>44648</v>
      </c>
      <c r="G6658" s="72">
        <v>39821.25</v>
      </c>
      <c r="H6658" s="72">
        <v>3386797.31</v>
      </c>
      <c r="I6658" s="54" t="s">
        <v>265</v>
      </c>
      <c r="J6658" s="54" t="s">
        <v>22798</v>
      </c>
      <c r="K6658" s="54" t="s">
        <v>22814</v>
      </c>
      <c r="L6658" s="54" t="s">
        <v>22815</v>
      </c>
      <c r="M6658" s="54" t="s">
        <v>22813</v>
      </c>
      <c r="N6658" s="54" t="s">
        <v>256</v>
      </c>
      <c r="O6658" s="54" t="s">
        <v>256</v>
      </c>
      <c r="P6658" s="54" t="s">
        <v>453</v>
      </c>
      <c r="Q6658" s="54" t="s">
        <v>256</v>
      </c>
      <c r="R6658" s="54" t="s">
        <v>431</v>
      </c>
      <c r="S6658" s="71"/>
      <c r="T6658" s="54" t="s">
        <v>256</v>
      </c>
      <c r="U6658" s="71">
        <v>44648</v>
      </c>
      <c r="V6658" s="54" t="s">
        <v>256</v>
      </c>
      <c r="W6658" t="str">
        <f t="shared" si="103"/>
        <v>Mar-22</v>
      </c>
    </row>
    <row r="6659" spans="1:23" x14ac:dyDescent="0.25">
      <c r="A6659" s="54" t="s">
        <v>317</v>
      </c>
      <c r="B6659" s="54" t="s">
        <v>428</v>
      </c>
      <c r="C6659" s="54" t="s">
        <v>263</v>
      </c>
      <c r="D6659" s="54" t="s">
        <v>429</v>
      </c>
      <c r="E6659" s="54" t="s">
        <v>22816</v>
      </c>
      <c r="F6659" s="71">
        <v>44630</v>
      </c>
      <c r="G6659" s="72">
        <v>7034.14</v>
      </c>
      <c r="H6659" s="72">
        <v>598253.61</v>
      </c>
      <c r="I6659" s="54" t="s">
        <v>265</v>
      </c>
      <c r="J6659" s="54" t="s">
        <v>22798</v>
      </c>
      <c r="K6659" s="54" t="s">
        <v>22520</v>
      </c>
      <c r="L6659" s="54" t="s">
        <v>22817</v>
      </c>
      <c r="M6659" s="54" t="s">
        <v>22816</v>
      </c>
      <c r="N6659" s="54" t="s">
        <v>256</v>
      </c>
      <c r="O6659" s="54" t="s">
        <v>256</v>
      </c>
      <c r="P6659" s="54" t="s">
        <v>444</v>
      </c>
      <c r="Q6659" s="54" t="s">
        <v>256</v>
      </c>
      <c r="R6659" s="54" t="s">
        <v>431</v>
      </c>
      <c r="S6659" s="71"/>
      <c r="T6659" s="54" t="s">
        <v>256</v>
      </c>
      <c r="U6659" s="71">
        <v>44630</v>
      </c>
      <c r="V6659" s="54" t="s">
        <v>256</v>
      </c>
      <c r="W6659" t="str">
        <f t="shared" si="103"/>
        <v>Mar-22</v>
      </c>
    </row>
    <row r="6660" spans="1:23" x14ac:dyDescent="0.25">
      <c r="A6660" s="54" t="s">
        <v>317</v>
      </c>
      <c r="B6660" s="54" t="s">
        <v>428</v>
      </c>
      <c r="C6660" s="54" t="s">
        <v>263</v>
      </c>
      <c r="D6660" s="54" t="s">
        <v>429</v>
      </c>
      <c r="E6660" s="54" t="s">
        <v>22818</v>
      </c>
      <c r="F6660" s="71">
        <v>44649</v>
      </c>
      <c r="G6660" s="72">
        <v>1597.17</v>
      </c>
      <c r="H6660" s="72">
        <v>135839.31</v>
      </c>
      <c r="I6660" s="54" t="s">
        <v>265</v>
      </c>
      <c r="J6660" s="54" t="s">
        <v>22798</v>
      </c>
      <c r="K6660" s="54" t="s">
        <v>22819</v>
      </c>
      <c r="L6660" s="54" t="s">
        <v>22820</v>
      </c>
      <c r="M6660" s="54" t="s">
        <v>22818</v>
      </c>
      <c r="N6660" s="54" t="s">
        <v>256</v>
      </c>
      <c r="O6660" s="54" t="s">
        <v>256</v>
      </c>
      <c r="P6660" s="54" t="s">
        <v>267</v>
      </c>
      <c r="Q6660" s="54" t="s">
        <v>256</v>
      </c>
      <c r="R6660" s="54" t="s">
        <v>431</v>
      </c>
      <c r="S6660" s="71"/>
      <c r="T6660" s="54" t="s">
        <v>256</v>
      </c>
      <c r="U6660" s="71">
        <v>44649</v>
      </c>
      <c r="V6660" s="54" t="s">
        <v>256</v>
      </c>
      <c r="W6660" t="str">
        <f t="shared" si="103"/>
        <v>Mar-22</v>
      </c>
    </row>
    <row r="6661" spans="1:23" x14ac:dyDescent="0.25">
      <c r="A6661" s="54" t="s">
        <v>317</v>
      </c>
      <c r="B6661" s="54" t="s">
        <v>428</v>
      </c>
      <c r="C6661" s="54" t="s">
        <v>263</v>
      </c>
      <c r="D6661" s="54" t="s">
        <v>429</v>
      </c>
      <c r="E6661" s="54" t="s">
        <v>22821</v>
      </c>
      <c r="F6661" s="71">
        <v>44650</v>
      </c>
      <c r="G6661" s="72">
        <v>802.29</v>
      </c>
      <c r="H6661" s="72">
        <v>68234.759999999995</v>
      </c>
      <c r="I6661" s="54" t="s">
        <v>265</v>
      </c>
      <c r="J6661" s="54" t="s">
        <v>22798</v>
      </c>
      <c r="K6661" s="54" t="s">
        <v>22822</v>
      </c>
      <c r="L6661" s="54" t="s">
        <v>22823</v>
      </c>
      <c r="M6661" s="54" t="s">
        <v>22821</v>
      </c>
      <c r="N6661" s="54" t="s">
        <v>256</v>
      </c>
      <c r="O6661" s="54" t="s">
        <v>256</v>
      </c>
      <c r="P6661" s="54" t="s">
        <v>267</v>
      </c>
      <c r="Q6661" s="54" t="s">
        <v>256</v>
      </c>
      <c r="R6661" s="54" t="s">
        <v>431</v>
      </c>
      <c r="S6661" s="71"/>
      <c r="T6661" s="54" t="s">
        <v>256</v>
      </c>
      <c r="U6661" s="71">
        <v>44650</v>
      </c>
      <c r="V6661" s="54" t="s">
        <v>256</v>
      </c>
      <c r="W6661" t="str">
        <f t="shared" ref="W6661:W6724" si="104">TEXT(F6661,"MMM-YY")</f>
        <v>Mar-22</v>
      </c>
    </row>
    <row r="6662" spans="1:23" x14ac:dyDescent="0.25">
      <c r="A6662" s="54" t="s">
        <v>317</v>
      </c>
      <c r="B6662" s="54" t="s">
        <v>428</v>
      </c>
      <c r="C6662" s="54" t="s">
        <v>263</v>
      </c>
      <c r="D6662" s="54" t="s">
        <v>429</v>
      </c>
      <c r="E6662" s="54" t="s">
        <v>22824</v>
      </c>
      <c r="F6662" s="71">
        <v>44649</v>
      </c>
      <c r="G6662" s="72">
        <v>4683.68</v>
      </c>
      <c r="H6662" s="72">
        <v>398346.98</v>
      </c>
      <c r="I6662" s="54" t="s">
        <v>265</v>
      </c>
      <c r="J6662" s="54" t="s">
        <v>22825</v>
      </c>
      <c r="K6662" s="54" t="s">
        <v>22826</v>
      </c>
      <c r="L6662" s="54" t="s">
        <v>22827</v>
      </c>
      <c r="M6662" s="54" t="s">
        <v>22824</v>
      </c>
      <c r="N6662" s="54" t="s">
        <v>256</v>
      </c>
      <c r="O6662" s="54" t="s">
        <v>256</v>
      </c>
      <c r="P6662" s="54" t="s">
        <v>289</v>
      </c>
      <c r="Q6662" s="54" t="s">
        <v>256</v>
      </c>
      <c r="R6662" s="54" t="s">
        <v>431</v>
      </c>
      <c r="S6662" s="71"/>
      <c r="T6662" s="54" t="s">
        <v>256</v>
      </c>
      <c r="U6662" s="71">
        <v>44649</v>
      </c>
      <c r="V6662" s="54" t="s">
        <v>256</v>
      </c>
      <c r="W6662" t="str">
        <f t="shared" si="104"/>
        <v>Mar-22</v>
      </c>
    </row>
    <row r="6663" spans="1:23" x14ac:dyDescent="0.25">
      <c r="A6663" s="54" t="s">
        <v>317</v>
      </c>
      <c r="B6663" s="54" t="s">
        <v>428</v>
      </c>
      <c r="C6663" s="54" t="s">
        <v>263</v>
      </c>
      <c r="D6663" s="54" t="s">
        <v>429</v>
      </c>
      <c r="E6663" s="54" t="s">
        <v>22828</v>
      </c>
      <c r="F6663" s="71">
        <v>44648</v>
      </c>
      <c r="G6663" s="72">
        <v>950.34</v>
      </c>
      <c r="H6663" s="72">
        <v>80826.42</v>
      </c>
      <c r="I6663" s="54" t="s">
        <v>265</v>
      </c>
      <c r="J6663" s="54" t="s">
        <v>22825</v>
      </c>
      <c r="K6663" s="54" t="s">
        <v>22829</v>
      </c>
      <c r="L6663" s="54" t="s">
        <v>22830</v>
      </c>
      <c r="M6663" s="54" t="s">
        <v>22828</v>
      </c>
      <c r="N6663" s="54" t="s">
        <v>256</v>
      </c>
      <c r="O6663" s="54" t="s">
        <v>256</v>
      </c>
      <c r="P6663" s="54" t="s">
        <v>289</v>
      </c>
      <c r="Q6663" s="54" t="s">
        <v>256</v>
      </c>
      <c r="R6663" s="54" t="s">
        <v>431</v>
      </c>
      <c r="S6663" s="71"/>
      <c r="T6663" s="54" t="s">
        <v>256</v>
      </c>
      <c r="U6663" s="71">
        <v>44648</v>
      </c>
      <c r="V6663" s="54" t="s">
        <v>256</v>
      </c>
      <c r="W6663" t="str">
        <f t="shared" si="104"/>
        <v>Mar-22</v>
      </c>
    </row>
    <row r="6664" spans="1:23" x14ac:dyDescent="0.25">
      <c r="A6664" s="54" t="s">
        <v>317</v>
      </c>
      <c r="B6664" s="54" t="s">
        <v>428</v>
      </c>
      <c r="C6664" s="54" t="s">
        <v>263</v>
      </c>
      <c r="D6664" s="54" t="s">
        <v>429</v>
      </c>
      <c r="E6664" s="54" t="s">
        <v>22831</v>
      </c>
      <c r="F6664" s="71">
        <v>44651</v>
      </c>
      <c r="G6664" s="72">
        <v>19.72</v>
      </c>
      <c r="H6664" s="72">
        <v>1677.19</v>
      </c>
      <c r="I6664" s="54" t="s">
        <v>265</v>
      </c>
      <c r="J6664" s="54" t="s">
        <v>22825</v>
      </c>
      <c r="K6664" s="54" t="s">
        <v>22832</v>
      </c>
      <c r="L6664" s="54" t="s">
        <v>22833</v>
      </c>
      <c r="M6664" s="54" t="s">
        <v>22831</v>
      </c>
      <c r="N6664" s="54" t="s">
        <v>256</v>
      </c>
      <c r="O6664" s="54" t="s">
        <v>256</v>
      </c>
      <c r="P6664" s="54" t="s">
        <v>268</v>
      </c>
      <c r="Q6664" s="54" t="s">
        <v>256</v>
      </c>
      <c r="R6664" s="54" t="s">
        <v>431</v>
      </c>
      <c r="S6664" s="71"/>
      <c r="T6664" s="54" t="s">
        <v>256</v>
      </c>
      <c r="U6664" s="71">
        <v>44651</v>
      </c>
      <c r="V6664" s="54" t="s">
        <v>256</v>
      </c>
      <c r="W6664" t="str">
        <f t="shared" si="104"/>
        <v>Mar-22</v>
      </c>
    </row>
    <row r="6665" spans="1:23" x14ac:dyDescent="0.25">
      <c r="A6665" s="54" t="s">
        <v>317</v>
      </c>
      <c r="B6665" s="54" t="s">
        <v>428</v>
      </c>
      <c r="C6665" s="54" t="s">
        <v>263</v>
      </c>
      <c r="D6665" s="54" t="s">
        <v>429</v>
      </c>
      <c r="E6665" s="54" t="s">
        <v>22834</v>
      </c>
      <c r="F6665" s="71">
        <v>44651</v>
      </c>
      <c r="G6665" s="72">
        <v>1.05</v>
      </c>
      <c r="H6665" s="72">
        <v>89.3</v>
      </c>
      <c r="I6665" s="54" t="s">
        <v>265</v>
      </c>
      <c r="J6665" s="54" t="s">
        <v>22825</v>
      </c>
      <c r="K6665" s="54" t="s">
        <v>22316</v>
      </c>
      <c r="L6665" s="54" t="s">
        <v>22835</v>
      </c>
      <c r="M6665" s="54" t="s">
        <v>22834</v>
      </c>
      <c r="N6665" s="54" t="s">
        <v>256</v>
      </c>
      <c r="O6665" s="54" t="s">
        <v>256</v>
      </c>
      <c r="P6665" s="54" t="s">
        <v>268</v>
      </c>
      <c r="Q6665" s="54" t="s">
        <v>256</v>
      </c>
      <c r="R6665" s="54" t="s">
        <v>431</v>
      </c>
      <c r="S6665" s="71"/>
      <c r="T6665" s="54" t="s">
        <v>256</v>
      </c>
      <c r="U6665" s="71">
        <v>44651</v>
      </c>
      <c r="V6665" s="54" t="s">
        <v>256</v>
      </c>
      <c r="W6665" t="str">
        <f t="shared" si="104"/>
        <v>Mar-22</v>
      </c>
    </row>
    <row r="6666" spans="1:23" x14ac:dyDescent="0.25">
      <c r="A6666" s="54" t="s">
        <v>317</v>
      </c>
      <c r="B6666" s="54" t="s">
        <v>428</v>
      </c>
      <c r="C6666" s="54" t="s">
        <v>263</v>
      </c>
      <c r="D6666" s="54" t="s">
        <v>429</v>
      </c>
      <c r="E6666" s="54" t="s">
        <v>22836</v>
      </c>
      <c r="F6666" s="71">
        <v>44651</v>
      </c>
      <c r="G6666" s="72">
        <v>61.86</v>
      </c>
      <c r="H6666" s="72">
        <v>5261.19</v>
      </c>
      <c r="I6666" s="54" t="s">
        <v>265</v>
      </c>
      <c r="J6666" s="54" t="s">
        <v>22825</v>
      </c>
      <c r="K6666" s="54" t="s">
        <v>22837</v>
      </c>
      <c r="L6666" s="54" t="s">
        <v>22838</v>
      </c>
      <c r="M6666" s="54" t="s">
        <v>22836</v>
      </c>
      <c r="N6666" s="54" t="s">
        <v>256</v>
      </c>
      <c r="O6666" s="54" t="s">
        <v>256</v>
      </c>
      <c r="P6666" s="54" t="s">
        <v>268</v>
      </c>
      <c r="Q6666" s="54" t="s">
        <v>256</v>
      </c>
      <c r="R6666" s="54" t="s">
        <v>431</v>
      </c>
      <c r="S6666" s="71"/>
      <c r="T6666" s="54" t="s">
        <v>256</v>
      </c>
      <c r="U6666" s="71">
        <v>44651</v>
      </c>
      <c r="V6666" s="54" t="s">
        <v>256</v>
      </c>
      <c r="W6666" t="str">
        <f t="shared" si="104"/>
        <v>Mar-22</v>
      </c>
    </row>
    <row r="6667" spans="1:23" x14ac:dyDescent="0.25">
      <c r="A6667" s="54" t="s">
        <v>317</v>
      </c>
      <c r="B6667" s="54" t="s">
        <v>428</v>
      </c>
      <c r="C6667" s="54" t="s">
        <v>263</v>
      </c>
      <c r="D6667" s="54" t="s">
        <v>429</v>
      </c>
      <c r="E6667" s="54" t="s">
        <v>22839</v>
      </c>
      <c r="F6667" s="71">
        <v>44642</v>
      </c>
      <c r="G6667" s="72">
        <v>2997.08</v>
      </c>
      <c r="H6667" s="72">
        <v>254901.65</v>
      </c>
      <c r="I6667" s="54" t="s">
        <v>265</v>
      </c>
      <c r="J6667" s="54" t="s">
        <v>22840</v>
      </c>
      <c r="K6667" s="54" t="s">
        <v>22841</v>
      </c>
      <c r="L6667" s="54" t="s">
        <v>22842</v>
      </c>
      <c r="M6667" s="54" t="s">
        <v>22839</v>
      </c>
      <c r="N6667" s="54" t="s">
        <v>256</v>
      </c>
      <c r="O6667" s="54" t="s">
        <v>256</v>
      </c>
      <c r="P6667" s="54" t="s">
        <v>264</v>
      </c>
      <c r="Q6667" s="54" t="s">
        <v>256</v>
      </c>
      <c r="R6667" s="54" t="s">
        <v>431</v>
      </c>
      <c r="S6667" s="71"/>
      <c r="T6667" s="54" t="s">
        <v>256</v>
      </c>
      <c r="U6667" s="71">
        <v>44642</v>
      </c>
      <c r="V6667" s="54" t="s">
        <v>256</v>
      </c>
      <c r="W6667" t="str">
        <f t="shared" si="104"/>
        <v>Mar-22</v>
      </c>
    </row>
    <row r="6668" spans="1:23" x14ac:dyDescent="0.25">
      <c r="A6668" s="54" t="s">
        <v>317</v>
      </c>
      <c r="B6668" s="54" t="s">
        <v>428</v>
      </c>
      <c r="C6668" s="54" t="s">
        <v>263</v>
      </c>
      <c r="D6668" s="54" t="s">
        <v>429</v>
      </c>
      <c r="E6668" s="54" t="s">
        <v>22843</v>
      </c>
      <c r="F6668" s="71">
        <v>44647</v>
      </c>
      <c r="G6668" s="72">
        <v>769.8</v>
      </c>
      <c r="H6668" s="72">
        <v>65471.49</v>
      </c>
      <c r="I6668" s="54" t="s">
        <v>265</v>
      </c>
      <c r="J6668" s="54" t="s">
        <v>22840</v>
      </c>
      <c r="K6668" s="54" t="s">
        <v>22841</v>
      </c>
      <c r="L6668" s="54" t="s">
        <v>22844</v>
      </c>
      <c r="M6668" s="54" t="s">
        <v>22843</v>
      </c>
      <c r="N6668" s="54" t="s">
        <v>256</v>
      </c>
      <c r="O6668" s="54" t="s">
        <v>256</v>
      </c>
      <c r="P6668" s="54" t="s">
        <v>264</v>
      </c>
      <c r="Q6668" s="54" t="s">
        <v>256</v>
      </c>
      <c r="R6668" s="54" t="s">
        <v>431</v>
      </c>
      <c r="S6668" s="71"/>
      <c r="T6668" s="54" t="s">
        <v>256</v>
      </c>
      <c r="U6668" s="71">
        <v>44647</v>
      </c>
      <c r="V6668" s="54" t="s">
        <v>256</v>
      </c>
      <c r="W6668" t="str">
        <f t="shared" si="104"/>
        <v>Mar-22</v>
      </c>
    </row>
    <row r="6669" spans="1:23" x14ac:dyDescent="0.25">
      <c r="A6669" s="54" t="s">
        <v>317</v>
      </c>
      <c r="B6669" s="54" t="s">
        <v>428</v>
      </c>
      <c r="C6669" s="54" t="s">
        <v>263</v>
      </c>
      <c r="D6669" s="54" t="s">
        <v>429</v>
      </c>
      <c r="E6669" s="54" t="s">
        <v>22845</v>
      </c>
      <c r="F6669" s="71">
        <v>44644</v>
      </c>
      <c r="G6669" s="72">
        <v>184.37</v>
      </c>
      <c r="H6669" s="72">
        <v>15680.67</v>
      </c>
      <c r="I6669" s="54" t="s">
        <v>265</v>
      </c>
      <c r="J6669" s="54" t="s">
        <v>22840</v>
      </c>
      <c r="K6669" s="54" t="s">
        <v>22846</v>
      </c>
      <c r="L6669" s="54" t="s">
        <v>22847</v>
      </c>
      <c r="M6669" s="54" t="s">
        <v>22845</v>
      </c>
      <c r="N6669" s="54" t="s">
        <v>256</v>
      </c>
      <c r="O6669" s="54" t="s">
        <v>256</v>
      </c>
      <c r="P6669" s="54" t="s">
        <v>268</v>
      </c>
      <c r="Q6669" s="54" t="s">
        <v>256</v>
      </c>
      <c r="R6669" s="54" t="s">
        <v>431</v>
      </c>
      <c r="S6669" s="71"/>
      <c r="T6669" s="54" t="s">
        <v>256</v>
      </c>
      <c r="U6669" s="71">
        <v>44644</v>
      </c>
      <c r="V6669" s="54" t="s">
        <v>256</v>
      </c>
      <c r="W6669" t="str">
        <f t="shared" si="104"/>
        <v>Mar-22</v>
      </c>
    </row>
    <row r="6670" spans="1:23" x14ac:dyDescent="0.25">
      <c r="A6670" s="54" t="s">
        <v>317</v>
      </c>
      <c r="B6670" s="54" t="s">
        <v>428</v>
      </c>
      <c r="C6670" s="54" t="s">
        <v>263</v>
      </c>
      <c r="D6670" s="54" t="s">
        <v>429</v>
      </c>
      <c r="E6670" s="54" t="s">
        <v>22848</v>
      </c>
      <c r="F6670" s="71">
        <v>44643</v>
      </c>
      <c r="G6670" s="72">
        <v>749.09</v>
      </c>
      <c r="H6670" s="72">
        <v>63710.1</v>
      </c>
      <c r="I6670" s="54" t="s">
        <v>265</v>
      </c>
      <c r="J6670" s="54" t="s">
        <v>22840</v>
      </c>
      <c r="K6670" s="54" t="s">
        <v>22849</v>
      </c>
      <c r="L6670" s="54" t="s">
        <v>22850</v>
      </c>
      <c r="M6670" s="54" t="s">
        <v>22848</v>
      </c>
      <c r="N6670" s="54" t="s">
        <v>256</v>
      </c>
      <c r="O6670" s="54" t="s">
        <v>256</v>
      </c>
      <c r="P6670" s="54" t="s">
        <v>268</v>
      </c>
      <c r="Q6670" s="54" t="s">
        <v>256</v>
      </c>
      <c r="R6670" s="54" t="s">
        <v>431</v>
      </c>
      <c r="S6670" s="71"/>
      <c r="T6670" s="54" t="s">
        <v>256</v>
      </c>
      <c r="U6670" s="71">
        <v>44643</v>
      </c>
      <c r="V6670" s="54" t="s">
        <v>256</v>
      </c>
      <c r="W6670" t="str">
        <f t="shared" si="104"/>
        <v>Mar-22</v>
      </c>
    </row>
    <row r="6671" spans="1:23" x14ac:dyDescent="0.25">
      <c r="A6671" s="54" t="s">
        <v>317</v>
      </c>
      <c r="B6671" s="54" t="s">
        <v>428</v>
      </c>
      <c r="C6671" s="54" t="s">
        <v>263</v>
      </c>
      <c r="D6671" s="54" t="s">
        <v>429</v>
      </c>
      <c r="E6671" s="54" t="s">
        <v>22851</v>
      </c>
      <c r="F6671" s="71">
        <v>44641</v>
      </c>
      <c r="G6671" s="72">
        <v>4457.93</v>
      </c>
      <c r="H6671" s="72">
        <v>379146.95</v>
      </c>
      <c r="I6671" s="54" t="s">
        <v>265</v>
      </c>
      <c r="J6671" s="54" t="s">
        <v>22840</v>
      </c>
      <c r="K6671" s="54" t="s">
        <v>22852</v>
      </c>
      <c r="L6671" s="54" t="s">
        <v>22853</v>
      </c>
      <c r="M6671" s="54" t="s">
        <v>22851</v>
      </c>
      <c r="N6671" s="54" t="s">
        <v>256</v>
      </c>
      <c r="O6671" s="54" t="s">
        <v>256</v>
      </c>
      <c r="P6671" s="54" t="s">
        <v>268</v>
      </c>
      <c r="Q6671" s="54" t="s">
        <v>256</v>
      </c>
      <c r="R6671" s="54" t="s">
        <v>431</v>
      </c>
      <c r="S6671" s="71"/>
      <c r="T6671" s="54" t="s">
        <v>256</v>
      </c>
      <c r="U6671" s="71">
        <v>44641</v>
      </c>
      <c r="V6671" s="54" t="s">
        <v>256</v>
      </c>
      <c r="W6671" t="str">
        <f t="shared" si="104"/>
        <v>Mar-22</v>
      </c>
    </row>
    <row r="6672" spans="1:23" x14ac:dyDescent="0.25">
      <c r="A6672" s="54" t="s">
        <v>317</v>
      </c>
      <c r="B6672" s="54" t="s">
        <v>428</v>
      </c>
      <c r="C6672" s="54" t="s">
        <v>263</v>
      </c>
      <c r="D6672" s="54" t="s">
        <v>429</v>
      </c>
      <c r="E6672" s="54" t="s">
        <v>22854</v>
      </c>
      <c r="F6672" s="71">
        <v>44642</v>
      </c>
      <c r="G6672" s="72">
        <v>228.52</v>
      </c>
      <c r="H6672" s="72">
        <v>19435.63</v>
      </c>
      <c r="I6672" s="54" t="s">
        <v>265</v>
      </c>
      <c r="J6672" s="54" t="s">
        <v>22840</v>
      </c>
      <c r="K6672" s="54" t="s">
        <v>22855</v>
      </c>
      <c r="L6672" s="54" t="s">
        <v>22856</v>
      </c>
      <c r="M6672" s="54" t="s">
        <v>22854</v>
      </c>
      <c r="N6672" s="54" t="s">
        <v>256</v>
      </c>
      <c r="O6672" s="54" t="s">
        <v>256</v>
      </c>
      <c r="P6672" s="54" t="s">
        <v>268</v>
      </c>
      <c r="Q6672" s="54" t="s">
        <v>256</v>
      </c>
      <c r="R6672" s="54" t="s">
        <v>431</v>
      </c>
      <c r="S6672" s="71"/>
      <c r="T6672" s="54" t="s">
        <v>256</v>
      </c>
      <c r="U6672" s="71">
        <v>44642</v>
      </c>
      <c r="V6672" s="54" t="s">
        <v>256</v>
      </c>
      <c r="W6672" t="str">
        <f t="shared" si="104"/>
        <v>Mar-22</v>
      </c>
    </row>
    <row r="6673" spans="1:23" x14ac:dyDescent="0.25">
      <c r="A6673" s="54" t="s">
        <v>317</v>
      </c>
      <c r="B6673" s="54" t="s">
        <v>428</v>
      </c>
      <c r="C6673" s="54" t="s">
        <v>263</v>
      </c>
      <c r="D6673" s="54" t="s">
        <v>429</v>
      </c>
      <c r="E6673" s="54" t="s">
        <v>22857</v>
      </c>
      <c r="F6673" s="71">
        <v>44647</v>
      </c>
      <c r="G6673" s="72">
        <v>9861.16</v>
      </c>
      <c r="H6673" s="72">
        <v>838691.66</v>
      </c>
      <c r="I6673" s="54" t="s">
        <v>265</v>
      </c>
      <c r="J6673" s="54" t="s">
        <v>22840</v>
      </c>
      <c r="K6673" s="54" t="s">
        <v>22858</v>
      </c>
      <c r="L6673" s="54" t="s">
        <v>22859</v>
      </c>
      <c r="M6673" s="54" t="s">
        <v>22857</v>
      </c>
      <c r="N6673" s="54" t="s">
        <v>256</v>
      </c>
      <c r="O6673" s="54" t="s">
        <v>256</v>
      </c>
      <c r="P6673" s="54" t="s">
        <v>267</v>
      </c>
      <c r="Q6673" s="54" t="s">
        <v>256</v>
      </c>
      <c r="R6673" s="54" t="s">
        <v>431</v>
      </c>
      <c r="S6673" s="71"/>
      <c r="T6673" s="54" t="s">
        <v>256</v>
      </c>
      <c r="U6673" s="71">
        <v>44647</v>
      </c>
      <c r="V6673" s="54" t="s">
        <v>256</v>
      </c>
      <c r="W6673" t="str">
        <f t="shared" si="104"/>
        <v>Mar-22</v>
      </c>
    </row>
    <row r="6674" spans="1:23" x14ac:dyDescent="0.25">
      <c r="A6674" s="54" t="s">
        <v>317</v>
      </c>
      <c r="B6674" s="54" t="s">
        <v>428</v>
      </c>
      <c r="C6674" s="54" t="s">
        <v>263</v>
      </c>
      <c r="D6674" s="54" t="s">
        <v>429</v>
      </c>
      <c r="E6674" s="54" t="s">
        <v>22860</v>
      </c>
      <c r="F6674" s="71">
        <v>44647</v>
      </c>
      <c r="G6674" s="72">
        <v>11723.23</v>
      </c>
      <c r="H6674" s="72">
        <v>997060.71</v>
      </c>
      <c r="I6674" s="54" t="s">
        <v>265</v>
      </c>
      <c r="J6674" s="54" t="s">
        <v>22840</v>
      </c>
      <c r="K6674" s="54" t="s">
        <v>22265</v>
      </c>
      <c r="L6674" s="54" t="s">
        <v>22861</v>
      </c>
      <c r="M6674" s="54" t="s">
        <v>22860</v>
      </c>
      <c r="N6674" s="54" t="s">
        <v>256</v>
      </c>
      <c r="O6674" s="54" t="s">
        <v>256</v>
      </c>
      <c r="P6674" s="54" t="s">
        <v>444</v>
      </c>
      <c r="Q6674" s="54" t="s">
        <v>256</v>
      </c>
      <c r="R6674" s="54" t="s">
        <v>431</v>
      </c>
      <c r="S6674" s="71"/>
      <c r="T6674" s="54" t="s">
        <v>256</v>
      </c>
      <c r="U6674" s="71">
        <v>44647</v>
      </c>
      <c r="V6674" s="54" t="s">
        <v>256</v>
      </c>
      <c r="W6674" t="str">
        <f t="shared" si="104"/>
        <v>Mar-22</v>
      </c>
    </row>
    <row r="6675" spans="1:23" x14ac:dyDescent="0.25">
      <c r="A6675" s="54" t="s">
        <v>317</v>
      </c>
      <c r="B6675" s="54" t="s">
        <v>428</v>
      </c>
      <c r="C6675" s="54" t="s">
        <v>263</v>
      </c>
      <c r="D6675" s="54" t="s">
        <v>429</v>
      </c>
      <c r="E6675" s="54" t="s">
        <v>22862</v>
      </c>
      <c r="F6675" s="71">
        <v>44648</v>
      </c>
      <c r="G6675" s="72">
        <v>1913.33</v>
      </c>
      <c r="H6675" s="72">
        <v>162728.72</v>
      </c>
      <c r="I6675" s="54" t="s">
        <v>265</v>
      </c>
      <c r="J6675" s="54" t="s">
        <v>22840</v>
      </c>
      <c r="K6675" s="54" t="s">
        <v>22841</v>
      </c>
      <c r="L6675" s="54" t="s">
        <v>22863</v>
      </c>
      <c r="M6675" s="54" t="s">
        <v>22862</v>
      </c>
      <c r="N6675" s="54" t="s">
        <v>256</v>
      </c>
      <c r="O6675" s="54" t="s">
        <v>256</v>
      </c>
      <c r="P6675" s="54" t="s">
        <v>264</v>
      </c>
      <c r="Q6675" s="54" t="s">
        <v>256</v>
      </c>
      <c r="R6675" s="54" t="s">
        <v>431</v>
      </c>
      <c r="S6675" s="71"/>
      <c r="T6675" s="54" t="s">
        <v>256</v>
      </c>
      <c r="U6675" s="71">
        <v>44648</v>
      </c>
      <c r="V6675" s="54" t="s">
        <v>256</v>
      </c>
      <c r="W6675" t="str">
        <f t="shared" si="104"/>
        <v>Mar-22</v>
      </c>
    </row>
    <row r="6676" spans="1:23" x14ac:dyDescent="0.25">
      <c r="A6676" s="54" t="s">
        <v>317</v>
      </c>
      <c r="B6676" s="54" t="s">
        <v>428</v>
      </c>
      <c r="C6676" s="54" t="s">
        <v>263</v>
      </c>
      <c r="D6676" s="54" t="s">
        <v>429</v>
      </c>
      <c r="E6676" s="54" t="s">
        <v>22864</v>
      </c>
      <c r="F6676" s="71">
        <v>44648</v>
      </c>
      <c r="G6676" s="72">
        <v>465.5</v>
      </c>
      <c r="H6676" s="72">
        <v>39590.78</v>
      </c>
      <c r="I6676" s="54" t="s">
        <v>265</v>
      </c>
      <c r="J6676" s="54" t="s">
        <v>22840</v>
      </c>
      <c r="K6676" s="54" t="s">
        <v>22865</v>
      </c>
      <c r="L6676" s="54" t="s">
        <v>22866</v>
      </c>
      <c r="M6676" s="54" t="s">
        <v>22864</v>
      </c>
      <c r="N6676" s="54" t="s">
        <v>256</v>
      </c>
      <c r="O6676" s="54" t="s">
        <v>256</v>
      </c>
      <c r="P6676" s="54" t="s">
        <v>268</v>
      </c>
      <c r="Q6676" s="54" t="s">
        <v>256</v>
      </c>
      <c r="R6676" s="54" t="s">
        <v>431</v>
      </c>
      <c r="S6676" s="71"/>
      <c r="T6676" s="54" t="s">
        <v>256</v>
      </c>
      <c r="U6676" s="71">
        <v>44648</v>
      </c>
      <c r="V6676" s="54" t="s">
        <v>256</v>
      </c>
      <c r="W6676" t="str">
        <f t="shared" si="104"/>
        <v>Mar-22</v>
      </c>
    </row>
    <row r="6677" spans="1:23" x14ac:dyDescent="0.25">
      <c r="A6677" s="54" t="s">
        <v>317</v>
      </c>
      <c r="B6677" s="54" t="s">
        <v>428</v>
      </c>
      <c r="C6677" s="54" t="s">
        <v>263</v>
      </c>
      <c r="D6677" s="54" t="s">
        <v>429</v>
      </c>
      <c r="E6677" s="54" t="s">
        <v>22867</v>
      </c>
      <c r="F6677" s="71">
        <v>44649</v>
      </c>
      <c r="G6677" s="72">
        <v>875.1</v>
      </c>
      <c r="H6677" s="72">
        <v>74427.259999999995</v>
      </c>
      <c r="I6677" s="54" t="s">
        <v>265</v>
      </c>
      <c r="J6677" s="54" t="s">
        <v>22840</v>
      </c>
      <c r="K6677" s="54" t="s">
        <v>22868</v>
      </c>
      <c r="L6677" s="54" t="s">
        <v>22869</v>
      </c>
      <c r="M6677" s="54" t="s">
        <v>22867</v>
      </c>
      <c r="N6677" s="54" t="s">
        <v>256</v>
      </c>
      <c r="O6677" s="54" t="s">
        <v>256</v>
      </c>
      <c r="P6677" s="54" t="s">
        <v>267</v>
      </c>
      <c r="Q6677" s="54" t="s">
        <v>256</v>
      </c>
      <c r="R6677" s="54" t="s">
        <v>431</v>
      </c>
      <c r="S6677" s="71"/>
      <c r="T6677" s="54" t="s">
        <v>256</v>
      </c>
      <c r="U6677" s="71">
        <v>44649</v>
      </c>
      <c r="V6677" s="54" t="s">
        <v>256</v>
      </c>
      <c r="W6677" t="str">
        <f t="shared" si="104"/>
        <v>Mar-22</v>
      </c>
    </row>
    <row r="6678" spans="1:23" x14ac:dyDescent="0.25">
      <c r="A6678" s="54" t="s">
        <v>317</v>
      </c>
      <c r="B6678" s="54" t="s">
        <v>428</v>
      </c>
      <c r="C6678" s="54" t="s">
        <v>263</v>
      </c>
      <c r="D6678" s="54" t="s">
        <v>429</v>
      </c>
      <c r="E6678" s="54" t="s">
        <v>22870</v>
      </c>
      <c r="F6678" s="71">
        <v>44651</v>
      </c>
      <c r="G6678" s="72">
        <v>1308.2</v>
      </c>
      <c r="H6678" s="72">
        <v>111262.41</v>
      </c>
      <c r="I6678" s="54" t="s">
        <v>265</v>
      </c>
      <c r="J6678" s="54" t="s">
        <v>22840</v>
      </c>
      <c r="K6678" s="54" t="s">
        <v>22841</v>
      </c>
      <c r="L6678" s="54" t="s">
        <v>22871</v>
      </c>
      <c r="M6678" s="54" t="s">
        <v>22870</v>
      </c>
      <c r="N6678" s="54" t="s">
        <v>256</v>
      </c>
      <c r="O6678" s="54" t="s">
        <v>256</v>
      </c>
      <c r="P6678" s="54" t="s">
        <v>264</v>
      </c>
      <c r="Q6678" s="54" t="s">
        <v>256</v>
      </c>
      <c r="R6678" s="54" t="s">
        <v>431</v>
      </c>
      <c r="S6678" s="71"/>
      <c r="T6678" s="54" t="s">
        <v>256</v>
      </c>
      <c r="U6678" s="71">
        <v>44651</v>
      </c>
      <c r="V6678" s="54" t="s">
        <v>256</v>
      </c>
      <c r="W6678" t="str">
        <f t="shared" si="104"/>
        <v>Mar-22</v>
      </c>
    </row>
    <row r="6679" spans="1:23" x14ac:dyDescent="0.25">
      <c r="A6679" s="54" t="s">
        <v>317</v>
      </c>
      <c r="B6679" s="54" t="s">
        <v>428</v>
      </c>
      <c r="C6679" s="54" t="s">
        <v>263</v>
      </c>
      <c r="D6679" s="54" t="s">
        <v>429</v>
      </c>
      <c r="E6679" s="54" t="s">
        <v>22872</v>
      </c>
      <c r="F6679" s="71">
        <v>44637</v>
      </c>
      <c r="G6679" s="72">
        <v>101.07</v>
      </c>
      <c r="H6679" s="72">
        <v>8596</v>
      </c>
      <c r="I6679" s="54" t="s">
        <v>265</v>
      </c>
      <c r="J6679" s="54" t="s">
        <v>22873</v>
      </c>
      <c r="K6679" s="54" t="s">
        <v>22183</v>
      </c>
      <c r="L6679" s="54" t="s">
        <v>22874</v>
      </c>
      <c r="M6679" s="54" t="s">
        <v>22872</v>
      </c>
      <c r="N6679" s="54" t="s">
        <v>256</v>
      </c>
      <c r="O6679" s="54" t="s">
        <v>256</v>
      </c>
      <c r="P6679" s="54" t="s">
        <v>444</v>
      </c>
      <c r="Q6679" s="54" t="s">
        <v>256</v>
      </c>
      <c r="R6679" s="54" t="s">
        <v>431</v>
      </c>
      <c r="S6679" s="71"/>
      <c r="T6679" s="54" t="s">
        <v>256</v>
      </c>
      <c r="U6679" s="71">
        <v>44637</v>
      </c>
      <c r="V6679" s="54" t="s">
        <v>256</v>
      </c>
      <c r="W6679" t="str">
        <f t="shared" si="104"/>
        <v>Mar-22</v>
      </c>
    </row>
    <row r="6680" spans="1:23" x14ac:dyDescent="0.25">
      <c r="A6680" s="54" t="s">
        <v>317</v>
      </c>
      <c r="B6680" s="54" t="s">
        <v>428</v>
      </c>
      <c r="C6680" s="54" t="s">
        <v>263</v>
      </c>
      <c r="D6680" s="54" t="s">
        <v>429</v>
      </c>
      <c r="E6680" s="54" t="s">
        <v>22875</v>
      </c>
      <c r="F6680" s="71">
        <v>44647</v>
      </c>
      <c r="G6680" s="72">
        <v>2082.96</v>
      </c>
      <c r="H6680" s="72">
        <v>177155.75</v>
      </c>
      <c r="I6680" s="54" t="s">
        <v>265</v>
      </c>
      <c r="J6680" s="54" t="s">
        <v>22873</v>
      </c>
      <c r="K6680" s="54" t="s">
        <v>22876</v>
      </c>
      <c r="L6680" s="54" t="s">
        <v>22877</v>
      </c>
      <c r="M6680" s="54" t="s">
        <v>22875</v>
      </c>
      <c r="N6680" s="54" t="s">
        <v>256</v>
      </c>
      <c r="O6680" s="54" t="s">
        <v>256</v>
      </c>
      <c r="P6680" s="54" t="s">
        <v>289</v>
      </c>
      <c r="Q6680" s="54" t="s">
        <v>256</v>
      </c>
      <c r="R6680" s="54" t="s">
        <v>431</v>
      </c>
      <c r="S6680" s="71"/>
      <c r="T6680" s="54" t="s">
        <v>256</v>
      </c>
      <c r="U6680" s="71">
        <v>44647</v>
      </c>
      <c r="V6680" s="54" t="s">
        <v>256</v>
      </c>
      <c r="W6680" t="str">
        <f t="shared" si="104"/>
        <v>Mar-22</v>
      </c>
    </row>
    <row r="6681" spans="1:23" x14ac:dyDescent="0.25">
      <c r="A6681" s="54" t="s">
        <v>317</v>
      </c>
      <c r="B6681" s="54" t="s">
        <v>428</v>
      </c>
      <c r="C6681" s="54" t="s">
        <v>263</v>
      </c>
      <c r="D6681" s="54" t="s">
        <v>429</v>
      </c>
      <c r="E6681" s="54" t="s">
        <v>22878</v>
      </c>
      <c r="F6681" s="71">
        <v>44647</v>
      </c>
      <c r="G6681" s="72">
        <v>79.05</v>
      </c>
      <c r="H6681" s="72">
        <v>6723.2</v>
      </c>
      <c r="I6681" s="54" t="s">
        <v>265</v>
      </c>
      <c r="J6681" s="54" t="s">
        <v>22873</v>
      </c>
      <c r="K6681" s="54" t="s">
        <v>22265</v>
      </c>
      <c r="L6681" s="54" t="s">
        <v>22879</v>
      </c>
      <c r="M6681" s="54" t="s">
        <v>22878</v>
      </c>
      <c r="N6681" s="54" t="s">
        <v>256</v>
      </c>
      <c r="O6681" s="54" t="s">
        <v>256</v>
      </c>
      <c r="P6681" s="54" t="s">
        <v>444</v>
      </c>
      <c r="Q6681" s="54" t="s">
        <v>256</v>
      </c>
      <c r="R6681" s="54" t="s">
        <v>431</v>
      </c>
      <c r="S6681" s="71"/>
      <c r="T6681" s="54" t="s">
        <v>256</v>
      </c>
      <c r="U6681" s="71">
        <v>44647</v>
      </c>
      <c r="V6681" s="54" t="s">
        <v>256</v>
      </c>
      <c r="W6681" t="str">
        <f t="shared" si="104"/>
        <v>Mar-22</v>
      </c>
    </row>
    <row r="6682" spans="1:23" x14ac:dyDescent="0.25">
      <c r="A6682" s="54" t="s">
        <v>317</v>
      </c>
      <c r="B6682" s="54" t="s">
        <v>428</v>
      </c>
      <c r="C6682" s="54" t="s">
        <v>263</v>
      </c>
      <c r="D6682" s="54" t="s">
        <v>429</v>
      </c>
      <c r="E6682" s="54" t="s">
        <v>22880</v>
      </c>
      <c r="F6682" s="71">
        <v>44625</v>
      </c>
      <c r="G6682" s="72">
        <v>549.79999999999995</v>
      </c>
      <c r="H6682" s="72">
        <v>46760.49</v>
      </c>
      <c r="I6682" s="54" t="s">
        <v>265</v>
      </c>
      <c r="J6682" s="54" t="s">
        <v>22873</v>
      </c>
      <c r="K6682" s="54" t="s">
        <v>22881</v>
      </c>
      <c r="L6682" s="54" t="s">
        <v>22882</v>
      </c>
      <c r="M6682" s="54" t="s">
        <v>22880</v>
      </c>
      <c r="N6682" s="54" t="s">
        <v>256</v>
      </c>
      <c r="O6682" s="54" t="s">
        <v>256</v>
      </c>
      <c r="P6682" s="54" t="s">
        <v>268</v>
      </c>
      <c r="Q6682" s="54" t="s">
        <v>256</v>
      </c>
      <c r="R6682" s="54" t="s">
        <v>431</v>
      </c>
      <c r="S6682" s="71"/>
      <c r="T6682" s="54" t="s">
        <v>256</v>
      </c>
      <c r="U6682" s="71">
        <v>44625</v>
      </c>
      <c r="V6682" s="54" t="s">
        <v>256</v>
      </c>
      <c r="W6682" t="str">
        <f t="shared" si="104"/>
        <v>Mar-22</v>
      </c>
    </row>
    <row r="6683" spans="1:23" x14ac:dyDescent="0.25">
      <c r="A6683" s="54" t="s">
        <v>317</v>
      </c>
      <c r="B6683" s="54" t="s">
        <v>428</v>
      </c>
      <c r="C6683" s="54" t="s">
        <v>263</v>
      </c>
      <c r="D6683" s="54" t="s">
        <v>429</v>
      </c>
      <c r="E6683" s="54" t="s">
        <v>22883</v>
      </c>
      <c r="F6683" s="71">
        <v>44627</v>
      </c>
      <c r="G6683" s="72">
        <v>1262.95</v>
      </c>
      <c r="H6683" s="72">
        <v>107413.9</v>
      </c>
      <c r="I6683" s="54" t="s">
        <v>265</v>
      </c>
      <c r="J6683" s="54" t="s">
        <v>22873</v>
      </c>
      <c r="K6683" s="54" t="s">
        <v>22884</v>
      </c>
      <c r="L6683" s="54" t="s">
        <v>22885</v>
      </c>
      <c r="M6683" s="54" t="s">
        <v>22883</v>
      </c>
      <c r="N6683" s="54" t="s">
        <v>256</v>
      </c>
      <c r="O6683" s="54" t="s">
        <v>256</v>
      </c>
      <c r="P6683" s="54" t="s">
        <v>268</v>
      </c>
      <c r="Q6683" s="54" t="s">
        <v>256</v>
      </c>
      <c r="R6683" s="54" t="s">
        <v>431</v>
      </c>
      <c r="S6683" s="71"/>
      <c r="T6683" s="54" t="s">
        <v>256</v>
      </c>
      <c r="U6683" s="71">
        <v>44627</v>
      </c>
      <c r="V6683" s="54" t="s">
        <v>256</v>
      </c>
      <c r="W6683" t="str">
        <f t="shared" si="104"/>
        <v>Mar-22</v>
      </c>
    </row>
    <row r="6684" spans="1:23" x14ac:dyDescent="0.25">
      <c r="A6684" s="54" t="s">
        <v>317</v>
      </c>
      <c r="B6684" s="54" t="s">
        <v>428</v>
      </c>
      <c r="C6684" s="54" t="s">
        <v>263</v>
      </c>
      <c r="D6684" s="54" t="s">
        <v>429</v>
      </c>
      <c r="E6684" s="54" t="s">
        <v>22886</v>
      </c>
      <c r="F6684" s="71">
        <v>44630</v>
      </c>
      <c r="G6684" s="72">
        <v>2428.7399999999998</v>
      </c>
      <c r="H6684" s="72">
        <v>206564.34</v>
      </c>
      <c r="I6684" s="54" t="s">
        <v>265</v>
      </c>
      <c r="J6684" s="54" t="s">
        <v>22873</v>
      </c>
      <c r="K6684" s="54" t="s">
        <v>22520</v>
      </c>
      <c r="L6684" s="54" t="s">
        <v>22887</v>
      </c>
      <c r="M6684" s="54" t="s">
        <v>22886</v>
      </c>
      <c r="N6684" s="54" t="s">
        <v>256</v>
      </c>
      <c r="O6684" s="54" t="s">
        <v>256</v>
      </c>
      <c r="P6684" s="54" t="s">
        <v>444</v>
      </c>
      <c r="Q6684" s="54" t="s">
        <v>256</v>
      </c>
      <c r="R6684" s="54" t="s">
        <v>431</v>
      </c>
      <c r="S6684" s="71"/>
      <c r="T6684" s="54" t="s">
        <v>256</v>
      </c>
      <c r="U6684" s="71">
        <v>44630</v>
      </c>
      <c r="V6684" s="54" t="s">
        <v>256</v>
      </c>
      <c r="W6684" t="str">
        <f t="shared" si="104"/>
        <v>Mar-22</v>
      </c>
    </row>
    <row r="6685" spans="1:23" x14ac:dyDescent="0.25">
      <c r="A6685" s="54" t="s">
        <v>317</v>
      </c>
      <c r="B6685" s="54" t="s">
        <v>428</v>
      </c>
      <c r="C6685" s="54" t="s">
        <v>263</v>
      </c>
      <c r="D6685" s="54" t="s">
        <v>429</v>
      </c>
      <c r="E6685" s="54" t="s">
        <v>22888</v>
      </c>
      <c r="F6685" s="71">
        <v>44636</v>
      </c>
      <c r="G6685" s="72">
        <v>3751.03</v>
      </c>
      <c r="H6685" s="72">
        <v>319025.09999999998</v>
      </c>
      <c r="I6685" s="54" t="s">
        <v>265</v>
      </c>
      <c r="J6685" s="54" t="s">
        <v>22873</v>
      </c>
      <c r="K6685" s="54" t="s">
        <v>22183</v>
      </c>
      <c r="L6685" s="54" t="s">
        <v>22889</v>
      </c>
      <c r="M6685" s="54" t="s">
        <v>22888</v>
      </c>
      <c r="N6685" s="54" t="s">
        <v>256</v>
      </c>
      <c r="O6685" s="54" t="s">
        <v>256</v>
      </c>
      <c r="P6685" s="54" t="s">
        <v>444</v>
      </c>
      <c r="Q6685" s="54" t="s">
        <v>256</v>
      </c>
      <c r="R6685" s="54" t="s">
        <v>431</v>
      </c>
      <c r="S6685" s="71"/>
      <c r="T6685" s="54" t="s">
        <v>256</v>
      </c>
      <c r="U6685" s="71">
        <v>44636</v>
      </c>
      <c r="V6685" s="54" t="s">
        <v>256</v>
      </c>
      <c r="W6685" t="str">
        <f t="shared" si="104"/>
        <v>Mar-22</v>
      </c>
    </row>
    <row r="6686" spans="1:23" x14ac:dyDescent="0.25">
      <c r="A6686" s="54" t="s">
        <v>317</v>
      </c>
      <c r="B6686" s="54" t="s">
        <v>428</v>
      </c>
      <c r="C6686" s="54" t="s">
        <v>263</v>
      </c>
      <c r="D6686" s="54" t="s">
        <v>429</v>
      </c>
      <c r="E6686" s="54" t="s">
        <v>22890</v>
      </c>
      <c r="F6686" s="71">
        <v>44632</v>
      </c>
      <c r="G6686" s="72">
        <v>183.1</v>
      </c>
      <c r="H6686" s="72">
        <v>15572.66</v>
      </c>
      <c r="I6686" s="54" t="s">
        <v>265</v>
      </c>
      <c r="J6686" s="54" t="s">
        <v>22873</v>
      </c>
      <c r="K6686" s="54" t="s">
        <v>22183</v>
      </c>
      <c r="L6686" s="54" t="s">
        <v>22891</v>
      </c>
      <c r="M6686" s="54" t="s">
        <v>22890</v>
      </c>
      <c r="N6686" s="54" t="s">
        <v>256</v>
      </c>
      <c r="O6686" s="54" t="s">
        <v>256</v>
      </c>
      <c r="P6686" s="54" t="s">
        <v>444</v>
      </c>
      <c r="Q6686" s="54" t="s">
        <v>256</v>
      </c>
      <c r="R6686" s="54" t="s">
        <v>431</v>
      </c>
      <c r="S6686" s="71"/>
      <c r="T6686" s="54" t="s">
        <v>256</v>
      </c>
      <c r="U6686" s="71">
        <v>44632</v>
      </c>
      <c r="V6686" s="54" t="s">
        <v>256</v>
      </c>
      <c r="W6686" t="str">
        <f t="shared" si="104"/>
        <v>Mar-22</v>
      </c>
    </row>
    <row r="6687" spans="1:23" x14ac:dyDescent="0.25">
      <c r="A6687" s="54" t="s">
        <v>317</v>
      </c>
      <c r="B6687" s="54" t="s">
        <v>428</v>
      </c>
      <c r="C6687" s="54" t="s">
        <v>263</v>
      </c>
      <c r="D6687" s="54" t="s">
        <v>429</v>
      </c>
      <c r="E6687" s="54" t="s">
        <v>22892</v>
      </c>
      <c r="F6687" s="71">
        <v>44649</v>
      </c>
      <c r="G6687" s="72">
        <v>225.97</v>
      </c>
      <c r="H6687" s="72">
        <v>19218.75</v>
      </c>
      <c r="I6687" s="54" t="s">
        <v>265</v>
      </c>
      <c r="J6687" s="54" t="s">
        <v>22893</v>
      </c>
      <c r="K6687" s="54" t="s">
        <v>22894</v>
      </c>
      <c r="L6687" s="54" t="s">
        <v>22895</v>
      </c>
      <c r="M6687" s="54" t="s">
        <v>22892</v>
      </c>
      <c r="N6687" s="54" t="s">
        <v>256</v>
      </c>
      <c r="O6687" s="54" t="s">
        <v>256</v>
      </c>
      <c r="P6687" s="54" t="s">
        <v>268</v>
      </c>
      <c r="Q6687" s="54" t="s">
        <v>256</v>
      </c>
      <c r="R6687" s="54" t="s">
        <v>431</v>
      </c>
      <c r="S6687" s="71"/>
      <c r="T6687" s="54" t="s">
        <v>256</v>
      </c>
      <c r="U6687" s="71">
        <v>44649</v>
      </c>
      <c r="V6687" s="54" t="s">
        <v>256</v>
      </c>
      <c r="W6687" t="str">
        <f t="shared" si="104"/>
        <v>Mar-22</v>
      </c>
    </row>
    <row r="6688" spans="1:23" x14ac:dyDescent="0.25">
      <c r="A6688" s="54" t="s">
        <v>317</v>
      </c>
      <c r="B6688" s="54" t="s">
        <v>428</v>
      </c>
      <c r="C6688" s="54" t="s">
        <v>263</v>
      </c>
      <c r="D6688" s="54" t="s">
        <v>429</v>
      </c>
      <c r="E6688" s="54" t="s">
        <v>22896</v>
      </c>
      <c r="F6688" s="71">
        <v>44627</v>
      </c>
      <c r="G6688" s="72">
        <v>359.14</v>
      </c>
      <c r="H6688" s="72">
        <v>30544.86</v>
      </c>
      <c r="I6688" s="54" t="s">
        <v>265</v>
      </c>
      <c r="J6688" s="54" t="s">
        <v>22893</v>
      </c>
      <c r="K6688" s="54" t="s">
        <v>22423</v>
      </c>
      <c r="L6688" s="54" t="s">
        <v>22897</v>
      </c>
      <c r="M6688" s="54" t="s">
        <v>22896</v>
      </c>
      <c r="N6688" s="54" t="s">
        <v>256</v>
      </c>
      <c r="O6688" s="54" t="s">
        <v>256</v>
      </c>
      <c r="P6688" s="54" t="s">
        <v>264</v>
      </c>
      <c r="Q6688" s="54" t="s">
        <v>256</v>
      </c>
      <c r="R6688" s="54" t="s">
        <v>431</v>
      </c>
      <c r="S6688" s="71"/>
      <c r="T6688" s="54" t="s">
        <v>256</v>
      </c>
      <c r="U6688" s="71">
        <v>44627</v>
      </c>
      <c r="V6688" s="54" t="s">
        <v>256</v>
      </c>
      <c r="W6688" t="str">
        <f t="shared" si="104"/>
        <v>Mar-22</v>
      </c>
    </row>
    <row r="6689" spans="1:23" x14ac:dyDescent="0.25">
      <c r="A6689" s="54" t="s">
        <v>317</v>
      </c>
      <c r="B6689" s="54" t="s">
        <v>428</v>
      </c>
      <c r="C6689" s="54" t="s">
        <v>263</v>
      </c>
      <c r="D6689" s="54" t="s">
        <v>429</v>
      </c>
      <c r="E6689" s="54" t="s">
        <v>22898</v>
      </c>
      <c r="F6689" s="71">
        <v>44634</v>
      </c>
      <c r="G6689" s="72">
        <v>550.69000000000005</v>
      </c>
      <c r="H6689" s="72">
        <v>46836.18</v>
      </c>
      <c r="I6689" s="54" t="s">
        <v>265</v>
      </c>
      <c r="J6689" s="54" t="s">
        <v>22893</v>
      </c>
      <c r="K6689" s="54" t="s">
        <v>22423</v>
      </c>
      <c r="L6689" s="54" t="s">
        <v>22899</v>
      </c>
      <c r="M6689" s="54" t="s">
        <v>22898</v>
      </c>
      <c r="N6689" s="54" t="s">
        <v>256</v>
      </c>
      <c r="O6689" s="54" t="s">
        <v>256</v>
      </c>
      <c r="P6689" s="54" t="s">
        <v>264</v>
      </c>
      <c r="Q6689" s="54" t="s">
        <v>256</v>
      </c>
      <c r="R6689" s="54" t="s">
        <v>431</v>
      </c>
      <c r="S6689" s="71"/>
      <c r="T6689" s="54" t="s">
        <v>256</v>
      </c>
      <c r="U6689" s="71">
        <v>44634</v>
      </c>
      <c r="V6689" s="54" t="s">
        <v>256</v>
      </c>
      <c r="W6689" t="str">
        <f t="shared" si="104"/>
        <v>Mar-22</v>
      </c>
    </row>
    <row r="6690" spans="1:23" x14ac:dyDescent="0.25">
      <c r="A6690" s="54" t="s">
        <v>317</v>
      </c>
      <c r="B6690" s="54" t="s">
        <v>428</v>
      </c>
      <c r="C6690" s="54" t="s">
        <v>263</v>
      </c>
      <c r="D6690" s="54" t="s">
        <v>429</v>
      </c>
      <c r="E6690" s="54" t="s">
        <v>22900</v>
      </c>
      <c r="F6690" s="71">
        <v>44625</v>
      </c>
      <c r="G6690" s="72">
        <v>636.11</v>
      </c>
      <c r="H6690" s="72">
        <v>54101.16</v>
      </c>
      <c r="I6690" s="54" t="s">
        <v>265</v>
      </c>
      <c r="J6690" s="54" t="s">
        <v>22893</v>
      </c>
      <c r="K6690" s="54" t="s">
        <v>22423</v>
      </c>
      <c r="L6690" s="54" t="s">
        <v>22901</v>
      </c>
      <c r="M6690" s="54" t="s">
        <v>22900</v>
      </c>
      <c r="N6690" s="54" t="s">
        <v>256</v>
      </c>
      <c r="O6690" s="54" t="s">
        <v>256</v>
      </c>
      <c r="P6690" s="54" t="s">
        <v>264</v>
      </c>
      <c r="Q6690" s="54" t="s">
        <v>256</v>
      </c>
      <c r="R6690" s="54" t="s">
        <v>431</v>
      </c>
      <c r="S6690" s="71"/>
      <c r="T6690" s="54" t="s">
        <v>256</v>
      </c>
      <c r="U6690" s="71">
        <v>44625</v>
      </c>
      <c r="V6690" s="54" t="s">
        <v>256</v>
      </c>
      <c r="W6690" t="str">
        <f t="shared" si="104"/>
        <v>Mar-22</v>
      </c>
    </row>
    <row r="6691" spans="1:23" x14ac:dyDescent="0.25">
      <c r="A6691" s="54" t="s">
        <v>317</v>
      </c>
      <c r="B6691" s="54" t="s">
        <v>428</v>
      </c>
      <c r="C6691" s="54" t="s">
        <v>263</v>
      </c>
      <c r="D6691" s="54" t="s">
        <v>429</v>
      </c>
      <c r="E6691" s="54" t="s">
        <v>22902</v>
      </c>
      <c r="F6691" s="71">
        <v>44627</v>
      </c>
      <c r="G6691" s="72">
        <v>482.58</v>
      </c>
      <c r="H6691" s="72">
        <v>41043.43</v>
      </c>
      <c r="I6691" s="54" t="s">
        <v>265</v>
      </c>
      <c r="J6691" s="54" t="s">
        <v>22893</v>
      </c>
      <c r="K6691" s="54" t="s">
        <v>22903</v>
      </c>
      <c r="L6691" s="54" t="s">
        <v>22904</v>
      </c>
      <c r="M6691" s="54" t="s">
        <v>22902</v>
      </c>
      <c r="N6691" s="54" t="s">
        <v>256</v>
      </c>
      <c r="O6691" s="54" t="s">
        <v>256</v>
      </c>
      <c r="P6691" s="54" t="s">
        <v>268</v>
      </c>
      <c r="Q6691" s="54" t="s">
        <v>256</v>
      </c>
      <c r="R6691" s="54" t="s">
        <v>431</v>
      </c>
      <c r="S6691" s="71"/>
      <c r="T6691" s="54" t="s">
        <v>256</v>
      </c>
      <c r="U6691" s="71">
        <v>44627</v>
      </c>
      <c r="V6691" s="54" t="s">
        <v>256</v>
      </c>
      <c r="W6691" t="str">
        <f t="shared" si="104"/>
        <v>Mar-22</v>
      </c>
    </row>
    <row r="6692" spans="1:23" x14ac:dyDescent="0.25">
      <c r="A6692" s="54" t="s">
        <v>317</v>
      </c>
      <c r="B6692" s="54" t="s">
        <v>428</v>
      </c>
      <c r="C6692" s="54" t="s">
        <v>263</v>
      </c>
      <c r="D6692" s="54" t="s">
        <v>429</v>
      </c>
      <c r="E6692" s="54" t="s">
        <v>22905</v>
      </c>
      <c r="F6692" s="71">
        <v>44630</v>
      </c>
      <c r="G6692" s="72">
        <v>657.73</v>
      </c>
      <c r="H6692" s="72">
        <v>55939.94</v>
      </c>
      <c r="I6692" s="54" t="s">
        <v>265</v>
      </c>
      <c r="J6692" s="54" t="s">
        <v>22893</v>
      </c>
      <c r="K6692" s="54" t="s">
        <v>22520</v>
      </c>
      <c r="L6692" s="54" t="s">
        <v>22906</v>
      </c>
      <c r="M6692" s="54" t="s">
        <v>22905</v>
      </c>
      <c r="N6692" s="54" t="s">
        <v>256</v>
      </c>
      <c r="O6692" s="54" t="s">
        <v>256</v>
      </c>
      <c r="P6692" s="54" t="s">
        <v>444</v>
      </c>
      <c r="Q6692" s="54" t="s">
        <v>256</v>
      </c>
      <c r="R6692" s="54" t="s">
        <v>431</v>
      </c>
      <c r="S6692" s="71"/>
      <c r="T6692" s="54" t="s">
        <v>256</v>
      </c>
      <c r="U6692" s="71">
        <v>44630</v>
      </c>
      <c r="V6692" s="54" t="s">
        <v>256</v>
      </c>
      <c r="W6692" t="str">
        <f t="shared" si="104"/>
        <v>Mar-22</v>
      </c>
    </row>
    <row r="6693" spans="1:23" x14ac:dyDescent="0.25">
      <c r="A6693" s="54" t="s">
        <v>317</v>
      </c>
      <c r="B6693" s="54" t="s">
        <v>428</v>
      </c>
      <c r="C6693" s="54" t="s">
        <v>263</v>
      </c>
      <c r="D6693" s="54" t="s">
        <v>429</v>
      </c>
      <c r="E6693" s="54" t="s">
        <v>22907</v>
      </c>
      <c r="F6693" s="71">
        <v>44650</v>
      </c>
      <c r="G6693" s="72">
        <v>537.11</v>
      </c>
      <c r="H6693" s="72">
        <v>45681.21</v>
      </c>
      <c r="I6693" s="54" t="s">
        <v>265</v>
      </c>
      <c r="J6693" s="54" t="s">
        <v>22893</v>
      </c>
      <c r="K6693" s="54" t="s">
        <v>22908</v>
      </c>
      <c r="L6693" s="54" t="s">
        <v>22909</v>
      </c>
      <c r="M6693" s="54" t="s">
        <v>22907</v>
      </c>
      <c r="N6693" s="54" t="s">
        <v>256</v>
      </c>
      <c r="O6693" s="54" t="s">
        <v>256</v>
      </c>
      <c r="P6693" s="54" t="s">
        <v>267</v>
      </c>
      <c r="Q6693" s="54" t="s">
        <v>256</v>
      </c>
      <c r="R6693" s="54" t="s">
        <v>431</v>
      </c>
      <c r="S6693" s="71"/>
      <c r="T6693" s="54" t="s">
        <v>256</v>
      </c>
      <c r="U6693" s="71">
        <v>44650</v>
      </c>
      <c r="V6693" s="54" t="s">
        <v>256</v>
      </c>
      <c r="W6693" t="str">
        <f t="shared" si="104"/>
        <v>Mar-22</v>
      </c>
    </row>
    <row r="6694" spans="1:23" x14ac:dyDescent="0.25">
      <c r="A6694" s="54" t="s">
        <v>318</v>
      </c>
      <c r="B6694" s="54" t="s">
        <v>428</v>
      </c>
      <c r="C6694" s="54" t="s">
        <v>263</v>
      </c>
      <c r="D6694" s="54" t="s">
        <v>429</v>
      </c>
      <c r="E6694" s="54" t="s">
        <v>22910</v>
      </c>
      <c r="F6694" s="71">
        <v>44630</v>
      </c>
      <c r="G6694" s="72">
        <v>6752.55</v>
      </c>
      <c r="H6694" s="72">
        <v>574304.38</v>
      </c>
      <c r="I6694" s="54" t="s">
        <v>265</v>
      </c>
      <c r="J6694" s="54" t="s">
        <v>22911</v>
      </c>
      <c r="K6694" s="54" t="s">
        <v>22232</v>
      </c>
      <c r="L6694" s="54" t="s">
        <v>22912</v>
      </c>
      <c r="M6694" s="54" t="s">
        <v>22910</v>
      </c>
      <c r="N6694" s="54" t="s">
        <v>256</v>
      </c>
      <c r="O6694" s="54" t="s">
        <v>256</v>
      </c>
      <c r="P6694" s="54" t="s">
        <v>320</v>
      </c>
      <c r="Q6694" s="54" t="s">
        <v>256</v>
      </c>
      <c r="R6694" s="54" t="s">
        <v>431</v>
      </c>
      <c r="S6694" s="71"/>
      <c r="T6694" s="54" t="s">
        <v>256</v>
      </c>
      <c r="U6694" s="71">
        <v>44630</v>
      </c>
      <c r="V6694" s="54" t="s">
        <v>256</v>
      </c>
      <c r="W6694" t="str">
        <f t="shared" si="104"/>
        <v>Mar-22</v>
      </c>
    </row>
    <row r="6695" spans="1:23" x14ac:dyDescent="0.25">
      <c r="A6695" s="54" t="s">
        <v>318</v>
      </c>
      <c r="B6695" s="54" t="s">
        <v>428</v>
      </c>
      <c r="C6695" s="54" t="s">
        <v>263</v>
      </c>
      <c r="D6695" s="54" t="s">
        <v>429</v>
      </c>
      <c r="E6695" s="54" t="s">
        <v>22913</v>
      </c>
      <c r="F6695" s="71">
        <v>44630</v>
      </c>
      <c r="G6695" s="72">
        <v>61839.49</v>
      </c>
      <c r="H6695" s="72">
        <v>5259448.62</v>
      </c>
      <c r="I6695" s="54" t="s">
        <v>265</v>
      </c>
      <c r="J6695" s="54" t="s">
        <v>22911</v>
      </c>
      <c r="K6695" s="54" t="s">
        <v>22232</v>
      </c>
      <c r="L6695" s="54" t="s">
        <v>22914</v>
      </c>
      <c r="M6695" s="54" t="s">
        <v>22913</v>
      </c>
      <c r="N6695" s="54" t="s">
        <v>256</v>
      </c>
      <c r="O6695" s="54" t="s">
        <v>256</v>
      </c>
      <c r="P6695" s="54" t="s">
        <v>320</v>
      </c>
      <c r="Q6695" s="54" t="s">
        <v>256</v>
      </c>
      <c r="R6695" s="54" t="s">
        <v>431</v>
      </c>
      <c r="S6695" s="71"/>
      <c r="T6695" s="54" t="s">
        <v>256</v>
      </c>
      <c r="U6695" s="71">
        <v>44630</v>
      </c>
      <c r="V6695" s="54" t="s">
        <v>256</v>
      </c>
      <c r="W6695" t="str">
        <f t="shared" si="104"/>
        <v>Mar-22</v>
      </c>
    </row>
    <row r="6696" spans="1:23" x14ac:dyDescent="0.25">
      <c r="A6696" s="54" t="s">
        <v>318</v>
      </c>
      <c r="B6696" s="54" t="s">
        <v>428</v>
      </c>
      <c r="C6696" s="54" t="s">
        <v>263</v>
      </c>
      <c r="D6696" s="54" t="s">
        <v>429</v>
      </c>
      <c r="E6696" s="54" t="s">
        <v>22915</v>
      </c>
      <c r="F6696" s="71">
        <v>44642</v>
      </c>
      <c r="G6696" s="72">
        <v>192030.6</v>
      </c>
      <c r="H6696" s="72">
        <v>16332202.529999999</v>
      </c>
      <c r="I6696" s="54" t="s">
        <v>265</v>
      </c>
      <c r="J6696" s="54" t="s">
        <v>22911</v>
      </c>
      <c r="K6696" s="54" t="s">
        <v>22916</v>
      </c>
      <c r="L6696" s="54" t="s">
        <v>22917</v>
      </c>
      <c r="M6696" s="54" t="s">
        <v>22915</v>
      </c>
      <c r="N6696" s="54" t="s">
        <v>256</v>
      </c>
      <c r="O6696" s="54" t="s">
        <v>256</v>
      </c>
      <c r="P6696" s="54" t="s">
        <v>320</v>
      </c>
      <c r="Q6696" s="54" t="s">
        <v>256</v>
      </c>
      <c r="R6696" s="54" t="s">
        <v>431</v>
      </c>
      <c r="S6696" s="71"/>
      <c r="T6696" s="54" t="s">
        <v>256</v>
      </c>
      <c r="U6696" s="71">
        <v>44642</v>
      </c>
      <c r="V6696" s="54" t="s">
        <v>256</v>
      </c>
      <c r="W6696" t="str">
        <f t="shared" si="104"/>
        <v>Mar-22</v>
      </c>
    </row>
    <row r="6697" spans="1:23" x14ac:dyDescent="0.25">
      <c r="A6697" s="54" t="s">
        <v>317</v>
      </c>
      <c r="B6697" s="54" t="s">
        <v>428</v>
      </c>
      <c r="C6697" s="54" t="s">
        <v>263</v>
      </c>
      <c r="D6697" s="54" t="s">
        <v>429</v>
      </c>
      <c r="E6697" s="54" t="s">
        <v>22918</v>
      </c>
      <c r="F6697" s="71">
        <v>44637</v>
      </c>
      <c r="G6697" s="72">
        <v>201.7</v>
      </c>
      <c r="H6697" s="72">
        <v>17154.59</v>
      </c>
      <c r="I6697" s="54" t="s">
        <v>265</v>
      </c>
      <c r="J6697" s="54" t="s">
        <v>22911</v>
      </c>
      <c r="K6697" s="54" t="s">
        <v>22919</v>
      </c>
      <c r="L6697" s="54" t="s">
        <v>22920</v>
      </c>
      <c r="M6697" s="54" t="s">
        <v>22918</v>
      </c>
      <c r="N6697" s="54" t="s">
        <v>256</v>
      </c>
      <c r="O6697" s="54" t="s">
        <v>256</v>
      </c>
      <c r="P6697" s="54" t="s">
        <v>268</v>
      </c>
      <c r="Q6697" s="54" t="s">
        <v>256</v>
      </c>
      <c r="R6697" s="54" t="s">
        <v>431</v>
      </c>
      <c r="S6697" s="71"/>
      <c r="T6697" s="54" t="s">
        <v>256</v>
      </c>
      <c r="U6697" s="71">
        <v>44637</v>
      </c>
      <c r="V6697" s="54" t="s">
        <v>256</v>
      </c>
      <c r="W6697" t="str">
        <f t="shared" si="104"/>
        <v>Mar-22</v>
      </c>
    </row>
    <row r="6698" spans="1:23" x14ac:dyDescent="0.25">
      <c r="A6698" s="54" t="s">
        <v>317</v>
      </c>
      <c r="B6698" s="54" t="s">
        <v>428</v>
      </c>
      <c r="C6698" s="54" t="s">
        <v>263</v>
      </c>
      <c r="D6698" s="54" t="s">
        <v>429</v>
      </c>
      <c r="E6698" s="54" t="s">
        <v>22921</v>
      </c>
      <c r="F6698" s="71">
        <v>44647</v>
      </c>
      <c r="G6698" s="72">
        <v>285.83</v>
      </c>
      <c r="H6698" s="72">
        <v>24309.84</v>
      </c>
      <c r="I6698" s="54" t="s">
        <v>265</v>
      </c>
      <c r="J6698" s="54" t="s">
        <v>22911</v>
      </c>
      <c r="K6698" s="54" t="s">
        <v>22922</v>
      </c>
      <c r="L6698" s="54" t="s">
        <v>22923</v>
      </c>
      <c r="M6698" s="54" t="s">
        <v>22921</v>
      </c>
      <c r="N6698" s="54" t="s">
        <v>256</v>
      </c>
      <c r="O6698" s="54" t="s">
        <v>256</v>
      </c>
      <c r="P6698" s="54" t="s">
        <v>264</v>
      </c>
      <c r="Q6698" s="54" t="s">
        <v>256</v>
      </c>
      <c r="R6698" s="54" t="s">
        <v>431</v>
      </c>
      <c r="S6698" s="71"/>
      <c r="T6698" s="54" t="s">
        <v>256</v>
      </c>
      <c r="U6698" s="71">
        <v>44647</v>
      </c>
      <c r="V6698" s="54" t="s">
        <v>256</v>
      </c>
      <c r="W6698" t="str">
        <f t="shared" si="104"/>
        <v>Mar-22</v>
      </c>
    </row>
    <row r="6699" spans="1:23" x14ac:dyDescent="0.25">
      <c r="A6699" s="54" t="s">
        <v>317</v>
      </c>
      <c r="B6699" s="54" t="s">
        <v>428</v>
      </c>
      <c r="C6699" s="54" t="s">
        <v>263</v>
      </c>
      <c r="D6699" s="54" t="s">
        <v>429</v>
      </c>
      <c r="E6699" s="54" t="s">
        <v>22924</v>
      </c>
      <c r="F6699" s="71">
        <v>44641</v>
      </c>
      <c r="G6699" s="72">
        <v>131.04</v>
      </c>
      <c r="H6699" s="72">
        <v>11144.95</v>
      </c>
      <c r="I6699" s="54" t="s">
        <v>265</v>
      </c>
      <c r="J6699" s="54" t="s">
        <v>22911</v>
      </c>
      <c r="K6699" s="54" t="s">
        <v>22925</v>
      </c>
      <c r="L6699" s="54" t="s">
        <v>22926</v>
      </c>
      <c r="M6699" s="54" t="s">
        <v>22924</v>
      </c>
      <c r="N6699" s="54" t="s">
        <v>256</v>
      </c>
      <c r="O6699" s="54" t="s">
        <v>256</v>
      </c>
      <c r="P6699" s="54" t="s">
        <v>268</v>
      </c>
      <c r="Q6699" s="54" t="s">
        <v>256</v>
      </c>
      <c r="R6699" s="54" t="s">
        <v>431</v>
      </c>
      <c r="S6699" s="71"/>
      <c r="T6699" s="54" t="s">
        <v>256</v>
      </c>
      <c r="U6699" s="71">
        <v>44641</v>
      </c>
      <c r="V6699" s="54" t="s">
        <v>256</v>
      </c>
      <c r="W6699" t="str">
        <f t="shared" si="104"/>
        <v>Mar-22</v>
      </c>
    </row>
    <row r="6700" spans="1:23" x14ac:dyDescent="0.25">
      <c r="A6700" s="54" t="s">
        <v>317</v>
      </c>
      <c r="B6700" s="54" t="s">
        <v>428</v>
      </c>
      <c r="C6700" s="54" t="s">
        <v>263</v>
      </c>
      <c r="D6700" s="54" t="s">
        <v>429</v>
      </c>
      <c r="E6700" s="54" t="s">
        <v>22927</v>
      </c>
      <c r="F6700" s="71">
        <v>44647</v>
      </c>
      <c r="G6700" s="72">
        <v>1045.0999999999999</v>
      </c>
      <c r="H6700" s="72">
        <v>88885.759999999995</v>
      </c>
      <c r="I6700" s="54" t="s">
        <v>265</v>
      </c>
      <c r="J6700" s="54" t="s">
        <v>22911</v>
      </c>
      <c r="K6700" s="54" t="s">
        <v>22928</v>
      </c>
      <c r="L6700" s="54" t="s">
        <v>22929</v>
      </c>
      <c r="M6700" s="54" t="s">
        <v>22927</v>
      </c>
      <c r="N6700" s="54" t="s">
        <v>256</v>
      </c>
      <c r="O6700" s="54" t="s">
        <v>256</v>
      </c>
      <c r="P6700" s="54" t="s">
        <v>267</v>
      </c>
      <c r="Q6700" s="54" t="s">
        <v>256</v>
      </c>
      <c r="R6700" s="54" t="s">
        <v>431</v>
      </c>
      <c r="S6700" s="71"/>
      <c r="T6700" s="54" t="s">
        <v>256</v>
      </c>
      <c r="U6700" s="71">
        <v>44647</v>
      </c>
      <c r="V6700" s="54" t="s">
        <v>256</v>
      </c>
      <c r="W6700" t="str">
        <f t="shared" si="104"/>
        <v>Mar-22</v>
      </c>
    </row>
    <row r="6701" spans="1:23" x14ac:dyDescent="0.25">
      <c r="A6701" s="54" t="s">
        <v>317</v>
      </c>
      <c r="B6701" s="54" t="s">
        <v>428</v>
      </c>
      <c r="C6701" s="54" t="s">
        <v>263</v>
      </c>
      <c r="D6701" s="54" t="s">
        <v>429</v>
      </c>
      <c r="E6701" s="54" t="s">
        <v>22930</v>
      </c>
      <c r="F6701" s="71">
        <v>44648</v>
      </c>
      <c r="G6701" s="72">
        <v>566.79</v>
      </c>
      <c r="H6701" s="72">
        <v>48205.49</v>
      </c>
      <c r="I6701" s="54" t="s">
        <v>265</v>
      </c>
      <c r="J6701" s="54" t="s">
        <v>22911</v>
      </c>
      <c r="K6701" s="54" t="s">
        <v>22922</v>
      </c>
      <c r="L6701" s="54" t="s">
        <v>22931</v>
      </c>
      <c r="M6701" s="54" t="s">
        <v>22930</v>
      </c>
      <c r="N6701" s="54" t="s">
        <v>256</v>
      </c>
      <c r="O6701" s="54" t="s">
        <v>256</v>
      </c>
      <c r="P6701" s="54" t="s">
        <v>264</v>
      </c>
      <c r="Q6701" s="54" t="s">
        <v>256</v>
      </c>
      <c r="R6701" s="54" t="s">
        <v>431</v>
      </c>
      <c r="S6701" s="71"/>
      <c r="T6701" s="54" t="s">
        <v>256</v>
      </c>
      <c r="U6701" s="71">
        <v>44648</v>
      </c>
      <c r="V6701" s="54" t="s">
        <v>256</v>
      </c>
      <c r="W6701" t="str">
        <f t="shared" si="104"/>
        <v>Mar-22</v>
      </c>
    </row>
    <row r="6702" spans="1:23" x14ac:dyDescent="0.25">
      <c r="A6702" s="54" t="s">
        <v>317</v>
      </c>
      <c r="B6702" s="54" t="s">
        <v>428</v>
      </c>
      <c r="C6702" s="54" t="s">
        <v>263</v>
      </c>
      <c r="D6702" s="54" t="s">
        <v>429</v>
      </c>
      <c r="E6702" s="54" t="s">
        <v>22932</v>
      </c>
      <c r="F6702" s="71">
        <v>44633</v>
      </c>
      <c r="G6702" s="72">
        <v>140.57</v>
      </c>
      <c r="H6702" s="72">
        <v>11955.48</v>
      </c>
      <c r="I6702" s="54" t="s">
        <v>265</v>
      </c>
      <c r="J6702" s="54" t="s">
        <v>22911</v>
      </c>
      <c r="K6702" s="54" t="s">
        <v>22933</v>
      </c>
      <c r="L6702" s="54" t="s">
        <v>22934</v>
      </c>
      <c r="M6702" s="54" t="s">
        <v>22932</v>
      </c>
      <c r="N6702" s="54" t="s">
        <v>256</v>
      </c>
      <c r="O6702" s="54" t="s">
        <v>256</v>
      </c>
      <c r="P6702" s="54" t="s">
        <v>268</v>
      </c>
      <c r="Q6702" s="54" t="s">
        <v>256</v>
      </c>
      <c r="R6702" s="54" t="s">
        <v>431</v>
      </c>
      <c r="S6702" s="71"/>
      <c r="T6702" s="54" t="s">
        <v>256</v>
      </c>
      <c r="U6702" s="71">
        <v>44633</v>
      </c>
      <c r="V6702" s="54" t="s">
        <v>256</v>
      </c>
      <c r="W6702" t="str">
        <f t="shared" si="104"/>
        <v>Mar-22</v>
      </c>
    </row>
    <row r="6703" spans="1:23" x14ac:dyDescent="0.25">
      <c r="A6703" s="54" t="s">
        <v>317</v>
      </c>
      <c r="B6703" s="54" t="s">
        <v>428</v>
      </c>
      <c r="C6703" s="54" t="s">
        <v>263</v>
      </c>
      <c r="D6703" s="54" t="s">
        <v>429</v>
      </c>
      <c r="E6703" s="54" t="s">
        <v>22935</v>
      </c>
      <c r="F6703" s="71">
        <v>44627</v>
      </c>
      <c r="G6703" s="72">
        <v>1826.45</v>
      </c>
      <c r="H6703" s="72">
        <v>155339.57</v>
      </c>
      <c r="I6703" s="54" t="s">
        <v>265</v>
      </c>
      <c r="J6703" s="54" t="s">
        <v>22911</v>
      </c>
      <c r="K6703" s="54" t="s">
        <v>22936</v>
      </c>
      <c r="L6703" s="54" t="s">
        <v>22937</v>
      </c>
      <c r="M6703" s="54" t="s">
        <v>22935</v>
      </c>
      <c r="N6703" s="54" t="s">
        <v>256</v>
      </c>
      <c r="O6703" s="54" t="s">
        <v>256</v>
      </c>
      <c r="P6703" s="54" t="s">
        <v>268</v>
      </c>
      <c r="Q6703" s="54" t="s">
        <v>256</v>
      </c>
      <c r="R6703" s="54" t="s">
        <v>431</v>
      </c>
      <c r="S6703" s="71"/>
      <c r="T6703" s="54" t="s">
        <v>256</v>
      </c>
      <c r="U6703" s="71">
        <v>44627</v>
      </c>
      <c r="V6703" s="54" t="s">
        <v>256</v>
      </c>
      <c r="W6703" t="str">
        <f t="shared" si="104"/>
        <v>Mar-22</v>
      </c>
    </row>
    <row r="6704" spans="1:23" x14ac:dyDescent="0.25">
      <c r="A6704" s="54" t="s">
        <v>317</v>
      </c>
      <c r="B6704" s="54" t="s">
        <v>428</v>
      </c>
      <c r="C6704" s="54" t="s">
        <v>263</v>
      </c>
      <c r="D6704" s="54" t="s">
        <v>429</v>
      </c>
      <c r="E6704" s="54" t="s">
        <v>22938</v>
      </c>
      <c r="F6704" s="71">
        <v>44630</v>
      </c>
      <c r="G6704" s="72">
        <v>1195.58</v>
      </c>
      <c r="H6704" s="72">
        <v>101684.08</v>
      </c>
      <c r="I6704" s="54" t="s">
        <v>265</v>
      </c>
      <c r="J6704" s="54" t="s">
        <v>22911</v>
      </c>
      <c r="K6704" s="54" t="s">
        <v>22520</v>
      </c>
      <c r="L6704" s="54" t="s">
        <v>22939</v>
      </c>
      <c r="M6704" s="54" t="s">
        <v>22938</v>
      </c>
      <c r="N6704" s="54" t="s">
        <v>256</v>
      </c>
      <c r="O6704" s="54" t="s">
        <v>256</v>
      </c>
      <c r="P6704" s="54" t="s">
        <v>444</v>
      </c>
      <c r="Q6704" s="54" t="s">
        <v>256</v>
      </c>
      <c r="R6704" s="54" t="s">
        <v>431</v>
      </c>
      <c r="S6704" s="71"/>
      <c r="T6704" s="54" t="s">
        <v>256</v>
      </c>
      <c r="U6704" s="71">
        <v>44630</v>
      </c>
      <c r="V6704" s="54" t="s">
        <v>256</v>
      </c>
      <c r="W6704" t="str">
        <f t="shared" si="104"/>
        <v>Mar-22</v>
      </c>
    </row>
    <row r="6705" spans="1:23" x14ac:dyDescent="0.25">
      <c r="A6705" s="54" t="s">
        <v>317</v>
      </c>
      <c r="B6705" s="54" t="s">
        <v>428</v>
      </c>
      <c r="C6705" s="54" t="s">
        <v>263</v>
      </c>
      <c r="D6705" s="54" t="s">
        <v>429</v>
      </c>
      <c r="E6705" s="54" t="s">
        <v>22940</v>
      </c>
      <c r="F6705" s="71">
        <v>44636</v>
      </c>
      <c r="G6705" s="72">
        <v>284.04000000000002</v>
      </c>
      <c r="H6705" s="72">
        <v>24157.599999999999</v>
      </c>
      <c r="I6705" s="54" t="s">
        <v>265</v>
      </c>
      <c r="J6705" s="54" t="s">
        <v>22911</v>
      </c>
      <c r="K6705" s="54" t="s">
        <v>22183</v>
      </c>
      <c r="L6705" s="54" t="s">
        <v>22941</v>
      </c>
      <c r="M6705" s="54" t="s">
        <v>22940</v>
      </c>
      <c r="N6705" s="54" t="s">
        <v>256</v>
      </c>
      <c r="O6705" s="54" t="s">
        <v>256</v>
      </c>
      <c r="P6705" s="54" t="s">
        <v>444</v>
      </c>
      <c r="Q6705" s="54" t="s">
        <v>256</v>
      </c>
      <c r="R6705" s="54" t="s">
        <v>431</v>
      </c>
      <c r="S6705" s="71"/>
      <c r="T6705" s="54" t="s">
        <v>256</v>
      </c>
      <c r="U6705" s="71">
        <v>44636</v>
      </c>
      <c r="V6705" s="54" t="s">
        <v>256</v>
      </c>
      <c r="W6705" t="str">
        <f t="shared" si="104"/>
        <v>Mar-22</v>
      </c>
    </row>
    <row r="6706" spans="1:23" x14ac:dyDescent="0.25">
      <c r="A6706" s="54" t="s">
        <v>317</v>
      </c>
      <c r="B6706" s="54" t="s">
        <v>428</v>
      </c>
      <c r="C6706" s="54" t="s">
        <v>263</v>
      </c>
      <c r="D6706" s="54" t="s">
        <v>429</v>
      </c>
      <c r="E6706" s="54" t="s">
        <v>22942</v>
      </c>
      <c r="F6706" s="71">
        <v>44650</v>
      </c>
      <c r="G6706" s="72">
        <v>752.25</v>
      </c>
      <c r="H6706" s="72">
        <v>63978.86</v>
      </c>
      <c r="I6706" s="54" t="s">
        <v>265</v>
      </c>
      <c r="J6706" s="54" t="s">
        <v>22911</v>
      </c>
      <c r="K6706" s="54" t="s">
        <v>22943</v>
      </c>
      <c r="L6706" s="54" t="s">
        <v>22944</v>
      </c>
      <c r="M6706" s="54" t="s">
        <v>22942</v>
      </c>
      <c r="N6706" s="54" t="s">
        <v>256</v>
      </c>
      <c r="O6706" s="54" t="s">
        <v>256</v>
      </c>
      <c r="P6706" s="54" t="s">
        <v>267</v>
      </c>
      <c r="Q6706" s="54" t="s">
        <v>256</v>
      </c>
      <c r="R6706" s="54" t="s">
        <v>431</v>
      </c>
      <c r="S6706" s="71"/>
      <c r="T6706" s="54" t="s">
        <v>256</v>
      </c>
      <c r="U6706" s="71">
        <v>44650</v>
      </c>
      <c r="V6706" s="54" t="s">
        <v>256</v>
      </c>
      <c r="W6706" t="str">
        <f t="shared" si="104"/>
        <v>Mar-22</v>
      </c>
    </row>
    <row r="6707" spans="1:23" x14ac:dyDescent="0.25">
      <c r="A6707" s="54" t="s">
        <v>317</v>
      </c>
      <c r="B6707" s="54" t="s">
        <v>428</v>
      </c>
      <c r="C6707" s="54" t="s">
        <v>263</v>
      </c>
      <c r="D6707" s="54" t="s">
        <v>429</v>
      </c>
      <c r="E6707" s="54" t="s">
        <v>22945</v>
      </c>
      <c r="F6707" s="71">
        <v>44650</v>
      </c>
      <c r="G6707" s="72">
        <v>216.1</v>
      </c>
      <c r="H6707" s="72">
        <v>18379.310000000001</v>
      </c>
      <c r="I6707" s="54" t="s">
        <v>265</v>
      </c>
      <c r="J6707" s="54" t="s">
        <v>22911</v>
      </c>
      <c r="K6707" s="54" t="s">
        <v>22946</v>
      </c>
      <c r="L6707" s="54" t="s">
        <v>22947</v>
      </c>
      <c r="M6707" s="54" t="s">
        <v>22945</v>
      </c>
      <c r="N6707" s="54" t="s">
        <v>256</v>
      </c>
      <c r="O6707" s="54" t="s">
        <v>256</v>
      </c>
      <c r="P6707" s="54" t="s">
        <v>267</v>
      </c>
      <c r="Q6707" s="54" t="s">
        <v>256</v>
      </c>
      <c r="R6707" s="54" t="s">
        <v>431</v>
      </c>
      <c r="S6707" s="71"/>
      <c r="T6707" s="54" t="s">
        <v>256</v>
      </c>
      <c r="U6707" s="71">
        <v>44650</v>
      </c>
      <c r="V6707" s="54" t="s">
        <v>256</v>
      </c>
      <c r="W6707" t="str">
        <f t="shared" si="104"/>
        <v>Mar-22</v>
      </c>
    </row>
    <row r="6708" spans="1:23" x14ac:dyDescent="0.25">
      <c r="A6708" s="54" t="s">
        <v>317</v>
      </c>
      <c r="B6708" s="54" t="s">
        <v>428</v>
      </c>
      <c r="C6708" s="54" t="s">
        <v>263</v>
      </c>
      <c r="D6708" s="54" t="s">
        <v>429</v>
      </c>
      <c r="E6708" s="54" t="s">
        <v>22948</v>
      </c>
      <c r="F6708" s="71">
        <v>44649</v>
      </c>
      <c r="G6708" s="72">
        <v>1368.18</v>
      </c>
      <c r="H6708" s="72">
        <v>116363.71</v>
      </c>
      <c r="I6708" s="54" t="s">
        <v>265</v>
      </c>
      <c r="J6708" s="54" t="s">
        <v>22911</v>
      </c>
      <c r="K6708" s="54" t="s">
        <v>22949</v>
      </c>
      <c r="L6708" s="54" t="s">
        <v>22950</v>
      </c>
      <c r="M6708" s="54" t="s">
        <v>22948</v>
      </c>
      <c r="N6708" s="54" t="s">
        <v>256</v>
      </c>
      <c r="O6708" s="54" t="s">
        <v>256</v>
      </c>
      <c r="P6708" s="54" t="s">
        <v>267</v>
      </c>
      <c r="Q6708" s="54" t="s">
        <v>256</v>
      </c>
      <c r="R6708" s="54" t="s">
        <v>431</v>
      </c>
      <c r="S6708" s="71"/>
      <c r="T6708" s="54" t="s">
        <v>256</v>
      </c>
      <c r="U6708" s="71">
        <v>44649</v>
      </c>
      <c r="V6708" s="54" t="s">
        <v>256</v>
      </c>
      <c r="W6708" t="str">
        <f t="shared" si="104"/>
        <v>Mar-22</v>
      </c>
    </row>
    <row r="6709" spans="1:23" x14ac:dyDescent="0.25">
      <c r="A6709" s="54" t="s">
        <v>317</v>
      </c>
      <c r="B6709" s="54" t="s">
        <v>428</v>
      </c>
      <c r="C6709" s="54" t="s">
        <v>263</v>
      </c>
      <c r="D6709" s="54" t="s">
        <v>429</v>
      </c>
      <c r="E6709" s="54" t="s">
        <v>22951</v>
      </c>
      <c r="F6709" s="71">
        <v>44649</v>
      </c>
      <c r="G6709" s="72">
        <v>1788.93</v>
      </c>
      <c r="H6709" s="72">
        <v>152148.5</v>
      </c>
      <c r="I6709" s="54" t="s">
        <v>265</v>
      </c>
      <c r="J6709" s="54" t="s">
        <v>22911</v>
      </c>
      <c r="K6709" s="54" t="s">
        <v>22952</v>
      </c>
      <c r="L6709" s="54" t="s">
        <v>22953</v>
      </c>
      <c r="M6709" s="54" t="s">
        <v>22951</v>
      </c>
      <c r="N6709" s="54" t="s">
        <v>256</v>
      </c>
      <c r="O6709" s="54" t="s">
        <v>256</v>
      </c>
      <c r="P6709" s="54" t="s">
        <v>267</v>
      </c>
      <c r="Q6709" s="54" t="s">
        <v>256</v>
      </c>
      <c r="R6709" s="54" t="s">
        <v>431</v>
      </c>
      <c r="S6709" s="71"/>
      <c r="T6709" s="54" t="s">
        <v>256</v>
      </c>
      <c r="U6709" s="71">
        <v>44649</v>
      </c>
      <c r="V6709" s="54" t="s">
        <v>256</v>
      </c>
      <c r="W6709" t="str">
        <f t="shared" si="104"/>
        <v>Mar-22</v>
      </c>
    </row>
    <row r="6710" spans="1:23" x14ac:dyDescent="0.25">
      <c r="A6710" s="54" t="s">
        <v>317</v>
      </c>
      <c r="B6710" s="54" t="s">
        <v>428</v>
      </c>
      <c r="C6710" s="54" t="s">
        <v>263</v>
      </c>
      <c r="D6710" s="54" t="s">
        <v>429</v>
      </c>
      <c r="E6710" s="54" t="s">
        <v>22954</v>
      </c>
      <c r="F6710" s="71">
        <v>44651</v>
      </c>
      <c r="G6710" s="72">
        <v>1168.5999999999999</v>
      </c>
      <c r="H6710" s="72">
        <v>99389.43</v>
      </c>
      <c r="I6710" s="54" t="s">
        <v>265</v>
      </c>
      <c r="J6710" s="54" t="s">
        <v>22911</v>
      </c>
      <c r="K6710" s="54" t="s">
        <v>22922</v>
      </c>
      <c r="L6710" s="54" t="s">
        <v>22955</v>
      </c>
      <c r="M6710" s="54" t="s">
        <v>22954</v>
      </c>
      <c r="N6710" s="54" t="s">
        <v>256</v>
      </c>
      <c r="O6710" s="54" t="s">
        <v>256</v>
      </c>
      <c r="P6710" s="54" t="s">
        <v>264</v>
      </c>
      <c r="Q6710" s="54" t="s">
        <v>256</v>
      </c>
      <c r="R6710" s="54" t="s">
        <v>431</v>
      </c>
      <c r="S6710" s="71"/>
      <c r="T6710" s="54" t="s">
        <v>256</v>
      </c>
      <c r="U6710" s="71">
        <v>44651</v>
      </c>
      <c r="V6710" s="54" t="s">
        <v>256</v>
      </c>
      <c r="W6710" t="str">
        <f t="shared" si="104"/>
        <v>Mar-22</v>
      </c>
    </row>
    <row r="6711" spans="1:23" x14ac:dyDescent="0.25">
      <c r="A6711" s="54" t="s">
        <v>317</v>
      </c>
      <c r="B6711" s="54" t="s">
        <v>428</v>
      </c>
      <c r="C6711" s="54" t="s">
        <v>263</v>
      </c>
      <c r="D6711" s="54" t="s">
        <v>429</v>
      </c>
      <c r="E6711" s="54" t="s">
        <v>22956</v>
      </c>
      <c r="F6711" s="71">
        <v>44647</v>
      </c>
      <c r="G6711" s="72">
        <v>807.3</v>
      </c>
      <c r="H6711" s="72">
        <v>68660.87</v>
      </c>
      <c r="I6711" s="54" t="s">
        <v>265</v>
      </c>
      <c r="J6711" s="54" t="s">
        <v>22957</v>
      </c>
      <c r="K6711" s="54" t="s">
        <v>22704</v>
      </c>
      <c r="L6711" s="54" t="s">
        <v>22958</v>
      </c>
      <c r="M6711" s="54" t="s">
        <v>22956</v>
      </c>
      <c r="N6711" s="54" t="s">
        <v>256</v>
      </c>
      <c r="O6711" s="54" t="s">
        <v>256</v>
      </c>
      <c r="P6711" s="54" t="s">
        <v>289</v>
      </c>
      <c r="Q6711" s="54" t="s">
        <v>256</v>
      </c>
      <c r="R6711" s="54" t="s">
        <v>431</v>
      </c>
      <c r="S6711" s="71"/>
      <c r="T6711" s="54" t="s">
        <v>256</v>
      </c>
      <c r="U6711" s="71">
        <v>44647</v>
      </c>
      <c r="V6711" s="54" t="s">
        <v>256</v>
      </c>
      <c r="W6711" t="str">
        <f t="shared" si="104"/>
        <v>Mar-22</v>
      </c>
    </row>
    <row r="6712" spans="1:23" x14ac:dyDescent="0.25">
      <c r="A6712" s="54" t="s">
        <v>317</v>
      </c>
      <c r="B6712" s="54" t="s">
        <v>428</v>
      </c>
      <c r="C6712" s="54" t="s">
        <v>263</v>
      </c>
      <c r="D6712" s="54" t="s">
        <v>429</v>
      </c>
      <c r="E6712" s="54" t="s">
        <v>22959</v>
      </c>
      <c r="F6712" s="71">
        <v>44649</v>
      </c>
      <c r="G6712" s="72">
        <v>439.6</v>
      </c>
      <c r="H6712" s="72">
        <v>37387.980000000003</v>
      </c>
      <c r="I6712" s="54" t="s">
        <v>265</v>
      </c>
      <c r="J6712" s="54" t="s">
        <v>22957</v>
      </c>
      <c r="K6712" s="54" t="s">
        <v>22960</v>
      </c>
      <c r="L6712" s="54" t="s">
        <v>22961</v>
      </c>
      <c r="M6712" s="54" t="s">
        <v>22959</v>
      </c>
      <c r="N6712" s="54" t="s">
        <v>256</v>
      </c>
      <c r="O6712" s="54" t="s">
        <v>256</v>
      </c>
      <c r="P6712" s="54" t="s">
        <v>267</v>
      </c>
      <c r="Q6712" s="54" t="s">
        <v>256</v>
      </c>
      <c r="R6712" s="54" t="s">
        <v>431</v>
      </c>
      <c r="S6712" s="71"/>
      <c r="T6712" s="54" t="s">
        <v>256</v>
      </c>
      <c r="U6712" s="71">
        <v>44649</v>
      </c>
      <c r="V6712" s="54" t="s">
        <v>256</v>
      </c>
      <c r="W6712" t="str">
        <f t="shared" si="104"/>
        <v>Mar-22</v>
      </c>
    </row>
    <row r="6713" spans="1:23" x14ac:dyDescent="0.25">
      <c r="A6713" s="54" t="s">
        <v>317</v>
      </c>
      <c r="B6713" s="54" t="s">
        <v>428</v>
      </c>
      <c r="C6713" s="54" t="s">
        <v>263</v>
      </c>
      <c r="D6713" s="54" t="s">
        <v>429</v>
      </c>
      <c r="E6713" s="54" t="s">
        <v>22962</v>
      </c>
      <c r="F6713" s="71">
        <v>44650</v>
      </c>
      <c r="G6713" s="72">
        <v>279.55</v>
      </c>
      <c r="H6713" s="72">
        <v>23775.73</v>
      </c>
      <c r="I6713" s="54" t="s">
        <v>265</v>
      </c>
      <c r="J6713" s="54" t="s">
        <v>22957</v>
      </c>
      <c r="K6713" s="54" t="s">
        <v>22963</v>
      </c>
      <c r="L6713" s="54" t="s">
        <v>22964</v>
      </c>
      <c r="M6713" s="54" t="s">
        <v>22962</v>
      </c>
      <c r="N6713" s="54" t="s">
        <v>256</v>
      </c>
      <c r="O6713" s="54" t="s">
        <v>256</v>
      </c>
      <c r="P6713" s="54" t="s">
        <v>267</v>
      </c>
      <c r="Q6713" s="54" t="s">
        <v>256</v>
      </c>
      <c r="R6713" s="54" t="s">
        <v>431</v>
      </c>
      <c r="S6713" s="71"/>
      <c r="T6713" s="54" t="s">
        <v>256</v>
      </c>
      <c r="U6713" s="71">
        <v>44650</v>
      </c>
      <c r="V6713" s="54" t="s">
        <v>256</v>
      </c>
      <c r="W6713" t="str">
        <f t="shared" si="104"/>
        <v>Mar-22</v>
      </c>
    </row>
    <row r="6714" spans="1:23" x14ac:dyDescent="0.25">
      <c r="A6714" s="54" t="s">
        <v>318</v>
      </c>
      <c r="B6714" s="54" t="s">
        <v>428</v>
      </c>
      <c r="C6714" s="54" t="s">
        <v>263</v>
      </c>
      <c r="D6714" s="54" t="s">
        <v>429</v>
      </c>
      <c r="E6714" s="54" t="s">
        <v>22965</v>
      </c>
      <c r="F6714" s="71">
        <v>44648</v>
      </c>
      <c r="G6714" s="72">
        <v>18285.599999999999</v>
      </c>
      <c r="H6714" s="72">
        <v>1555190.28</v>
      </c>
      <c r="I6714" s="54" t="s">
        <v>265</v>
      </c>
      <c r="J6714" s="54" t="s">
        <v>22966</v>
      </c>
      <c r="K6714" s="54" t="s">
        <v>22967</v>
      </c>
      <c r="L6714" s="54" t="s">
        <v>22968</v>
      </c>
      <c r="M6714" s="54" t="s">
        <v>22965</v>
      </c>
      <c r="N6714" s="54" t="s">
        <v>256</v>
      </c>
      <c r="O6714" s="54" t="s">
        <v>256</v>
      </c>
      <c r="P6714" s="54" t="s">
        <v>457</v>
      </c>
      <c r="Q6714" s="54" t="s">
        <v>256</v>
      </c>
      <c r="R6714" s="54" t="s">
        <v>431</v>
      </c>
      <c r="S6714" s="71"/>
      <c r="T6714" s="54" t="s">
        <v>256</v>
      </c>
      <c r="U6714" s="71">
        <v>44648</v>
      </c>
      <c r="V6714" s="54" t="s">
        <v>256</v>
      </c>
      <c r="W6714" t="str">
        <f t="shared" si="104"/>
        <v>Mar-22</v>
      </c>
    </row>
    <row r="6715" spans="1:23" x14ac:dyDescent="0.25">
      <c r="A6715" s="54" t="s">
        <v>317</v>
      </c>
      <c r="B6715" s="54" t="s">
        <v>428</v>
      </c>
      <c r="C6715" s="54" t="s">
        <v>263</v>
      </c>
      <c r="D6715" s="54" t="s">
        <v>429</v>
      </c>
      <c r="E6715" s="54" t="s">
        <v>22969</v>
      </c>
      <c r="F6715" s="71">
        <v>44647</v>
      </c>
      <c r="G6715" s="72">
        <v>848.5</v>
      </c>
      <c r="H6715" s="72">
        <v>72164.929999999993</v>
      </c>
      <c r="I6715" s="54" t="s">
        <v>265</v>
      </c>
      <c r="J6715" s="54" t="s">
        <v>22966</v>
      </c>
      <c r="K6715" s="54" t="s">
        <v>22922</v>
      </c>
      <c r="L6715" s="54" t="s">
        <v>22970</v>
      </c>
      <c r="M6715" s="54" t="s">
        <v>22969</v>
      </c>
      <c r="N6715" s="54" t="s">
        <v>256</v>
      </c>
      <c r="O6715" s="54" t="s">
        <v>256</v>
      </c>
      <c r="P6715" s="54" t="s">
        <v>264</v>
      </c>
      <c r="Q6715" s="54" t="s">
        <v>256</v>
      </c>
      <c r="R6715" s="54" t="s">
        <v>431</v>
      </c>
      <c r="S6715" s="71"/>
      <c r="T6715" s="54" t="s">
        <v>256</v>
      </c>
      <c r="U6715" s="71">
        <v>44647</v>
      </c>
      <c r="V6715" s="54" t="s">
        <v>256</v>
      </c>
      <c r="W6715" t="str">
        <f t="shared" si="104"/>
        <v>Mar-22</v>
      </c>
    </row>
    <row r="6716" spans="1:23" x14ac:dyDescent="0.25">
      <c r="A6716" s="54" t="s">
        <v>317</v>
      </c>
      <c r="B6716" s="54" t="s">
        <v>428</v>
      </c>
      <c r="C6716" s="54" t="s">
        <v>263</v>
      </c>
      <c r="D6716" s="54" t="s">
        <v>429</v>
      </c>
      <c r="E6716" s="54" t="s">
        <v>22971</v>
      </c>
      <c r="F6716" s="71">
        <v>44641</v>
      </c>
      <c r="G6716" s="72">
        <v>191.42</v>
      </c>
      <c r="H6716" s="72">
        <v>16280.27</v>
      </c>
      <c r="I6716" s="54" t="s">
        <v>265</v>
      </c>
      <c r="J6716" s="54" t="s">
        <v>22966</v>
      </c>
      <c r="K6716" s="54" t="s">
        <v>22972</v>
      </c>
      <c r="L6716" s="54" t="s">
        <v>22973</v>
      </c>
      <c r="M6716" s="54" t="s">
        <v>22971</v>
      </c>
      <c r="N6716" s="54" t="s">
        <v>256</v>
      </c>
      <c r="O6716" s="54" t="s">
        <v>256</v>
      </c>
      <c r="P6716" s="54" t="s">
        <v>268</v>
      </c>
      <c r="Q6716" s="54" t="s">
        <v>256</v>
      </c>
      <c r="R6716" s="54" t="s">
        <v>431</v>
      </c>
      <c r="S6716" s="71"/>
      <c r="T6716" s="54" t="s">
        <v>256</v>
      </c>
      <c r="U6716" s="71">
        <v>44641</v>
      </c>
      <c r="V6716" s="54" t="s">
        <v>256</v>
      </c>
      <c r="W6716" t="str">
        <f t="shared" si="104"/>
        <v>Mar-22</v>
      </c>
    </row>
    <row r="6717" spans="1:23" x14ac:dyDescent="0.25">
      <c r="A6717" s="54" t="s">
        <v>317</v>
      </c>
      <c r="B6717" s="54" t="s">
        <v>428</v>
      </c>
      <c r="C6717" s="54" t="s">
        <v>263</v>
      </c>
      <c r="D6717" s="54" t="s">
        <v>429</v>
      </c>
      <c r="E6717" s="54" t="s">
        <v>22974</v>
      </c>
      <c r="F6717" s="71">
        <v>44642</v>
      </c>
      <c r="G6717" s="72">
        <v>261.18</v>
      </c>
      <c r="H6717" s="72">
        <v>22213.360000000001</v>
      </c>
      <c r="I6717" s="54" t="s">
        <v>265</v>
      </c>
      <c r="J6717" s="54" t="s">
        <v>22966</v>
      </c>
      <c r="K6717" s="54" t="s">
        <v>22975</v>
      </c>
      <c r="L6717" s="54" t="s">
        <v>22976</v>
      </c>
      <c r="M6717" s="54" t="s">
        <v>22974</v>
      </c>
      <c r="N6717" s="54" t="s">
        <v>256</v>
      </c>
      <c r="O6717" s="54" t="s">
        <v>256</v>
      </c>
      <c r="P6717" s="54" t="s">
        <v>268</v>
      </c>
      <c r="Q6717" s="54" t="s">
        <v>256</v>
      </c>
      <c r="R6717" s="54" t="s">
        <v>431</v>
      </c>
      <c r="S6717" s="71"/>
      <c r="T6717" s="54" t="s">
        <v>256</v>
      </c>
      <c r="U6717" s="71">
        <v>44642</v>
      </c>
      <c r="V6717" s="54" t="s">
        <v>256</v>
      </c>
      <c r="W6717" t="str">
        <f t="shared" si="104"/>
        <v>Mar-22</v>
      </c>
    </row>
    <row r="6718" spans="1:23" x14ac:dyDescent="0.25">
      <c r="A6718" s="54" t="s">
        <v>317</v>
      </c>
      <c r="B6718" s="54" t="s">
        <v>428</v>
      </c>
      <c r="C6718" s="54" t="s">
        <v>263</v>
      </c>
      <c r="D6718" s="54" t="s">
        <v>429</v>
      </c>
      <c r="E6718" s="54" t="s">
        <v>22977</v>
      </c>
      <c r="F6718" s="71">
        <v>44648</v>
      </c>
      <c r="G6718" s="72">
        <v>324.7</v>
      </c>
      <c r="H6718" s="72">
        <v>27615.74</v>
      </c>
      <c r="I6718" s="54" t="s">
        <v>265</v>
      </c>
      <c r="J6718" s="54" t="s">
        <v>22966</v>
      </c>
      <c r="K6718" s="54" t="s">
        <v>22922</v>
      </c>
      <c r="L6718" s="54" t="s">
        <v>22978</v>
      </c>
      <c r="M6718" s="54" t="s">
        <v>22977</v>
      </c>
      <c r="N6718" s="54" t="s">
        <v>256</v>
      </c>
      <c r="O6718" s="54" t="s">
        <v>256</v>
      </c>
      <c r="P6718" s="54" t="s">
        <v>264</v>
      </c>
      <c r="Q6718" s="54" t="s">
        <v>256</v>
      </c>
      <c r="R6718" s="54" t="s">
        <v>431</v>
      </c>
      <c r="S6718" s="71"/>
      <c r="T6718" s="54" t="s">
        <v>256</v>
      </c>
      <c r="U6718" s="71">
        <v>44648</v>
      </c>
      <c r="V6718" s="54" t="s">
        <v>256</v>
      </c>
      <c r="W6718" t="str">
        <f t="shared" si="104"/>
        <v>Mar-22</v>
      </c>
    </row>
    <row r="6719" spans="1:23" x14ac:dyDescent="0.25">
      <c r="A6719" s="54" t="s">
        <v>317</v>
      </c>
      <c r="B6719" s="54" t="s">
        <v>428</v>
      </c>
      <c r="C6719" s="54" t="s">
        <v>263</v>
      </c>
      <c r="D6719" s="54" t="s">
        <v>429</v>
      </c>
      <c r="E6719" s="54" t="s">
        <v>22979</v>
      </c>
      <c r="F6719" s="71">
        <v>44636</v>
      </c>
      <c r="G6719" s="72">
        <v>925.84</v>
      </c>
      <c r="H6719" s="72">
        <v>78742.69</v>
      </c>
      <c r="I6719" s="54" t="s">
        <v>265</v>
      </c>
      <c r="J6719" s="54" t="s">
        <v>22966</v>
      </c>
      <c r="K6719" s="54" t="s">
        <v>22183</v>
      </c>
      <c r="L6719" s="54" t="s">
        <v>22980</v>
      </c>
      <c r="M6719" s="54" t="s">
        <v>22979</v>
      </c>
      <c r="N6719" s="54" t="s">
        <v>256</v>
      </c>
      <c r="O6719" s="54" t="s">
        <v>256</v>
      </c>
      <c r="P6719" s="54" t="s">
        <v>444</v>
      </c>
      <c r="Q6719" s="54" t="s">
        <v>256</v>
      </c>
      <c r="R6719" s="54" t="s">
        <v>431</v>
      </c>
      <c r="S6719" s="71"/>
      <c r="T6719" s="54" t="s">
        <v>256</v>
      </c>
      <c r="U6719" s="71">
        <v>44636</v>
      </c>
      <c r="V6719" s="54" t="s">
        <v>256</v>
      </c>
      <c r="W6719" t="str">
        <f t="shared" si="104"/>
        <v>Mar-22</v>
      </c>
    </row>
    <row r="6720" spans="1:23" x14ac:dyDescent="0.25">
      <c r="A6720" s="54" t="s">
        <v>317</v>
      </c>
      <c r="B6720" s="54" t="s">
        <v>428</v>
      </c>
      <c r="C6720" s="54" t="s">
        <v>263</v>
      </c>
      <c r="D6720" s="54" t="s">
        <v>429</v>
      </c>
      <c r="E6720" s="54" t="s">
        <v>22981</v>
      </c>
      <c r="F6720" s="71">
        <v>44649</v>
      </c>
      <c r="G6720" s="72">
        <v>252.14</v>
      </c>
      <c r="H6720" s="72">
        <v>21444.51</v>
      </c>
      <c r="I6720" s="54" t="s">
        <v>265</v>
      </c>
      <c r="J6720" s="54" t="s">
        <v>22966</v>
      </c>
      <c r="K6720" s="54" t="s">
        <v>22982</v>
      </c>
      <c r="L6720" s="54" t="s">
        <v>22983</v>
      </c>
      <c r="M6720" s="54" t="s">
        <v>22981</v>
      </c>
      <c r="N6720" s="54" t="s">
        <v>256</v>
      </c>
      <c r="O6720" s="54" t="s">
        <v>256</v>
      </c>
      <c r="P6720" s="54" t="s">
        <v>267</v>
      </c>
      <c r="Q6720" s="54" t="s">
        <v>256</v>
      </c>
      <c r="R6720" s="54" t="s">
        <v>431</v>
      </c>
      <c r="S6720" s="71"/>
      <c r="T6720" s="54" t="s">
        <v>256</v>
      </c>
      <c r="U6720" s="71">
        <v>44649</v>
      </c>
      <c r="V6720" s="54" t="s">
        <v>256</v>
      </c>
      <c r="W6720" t="str">
        <f t="shared" si="104"/>
        <v>Mar-22</v>
      </c>
    </row>
    <row r="6721" spans="1:23" x14ac:dyDescent="0.25">
      <c r="A6721" s="54" t="s">
        <v>317</v>
      </c>
      <c r="B6721" s="54" t="s">
        <v>428</v>
      </c>
      <c r="C6721" s="54" t="s">
        <v>263</v>
      </c>
      <c r="D6721" s="54" t="s">
        <v>429</v>
      </c>
      <c r="E6721" s="54" t="s">
        <v>22984</v>
      </c>
      <c r="F6721" s="71">
        <v>44649</v>
      </c>
      <c r="G6721" s="72">
        <v>298.82</v>
      </c>
      <c r="H6721" s="72">
        <v>25414.639999999999</v>
      </c>
      <c r="I6721" s="54" t="s">
        <v>265</v>
      </c>
      <c r="J6721" s="54" t="s">
        <v>22966</v>
      </c>
      <c r="K6721" s="54" t="s">
        <v>22985</v>
      </c>
      <c r="L6721" s="54" t="s">
        <v>22986</v>
      </c>
      <c r="M6721" s="54" t="s">
        <v>22984</v>
      </c>
      <c r="N6721" s="54" t="s">
        <v>256</v>
      </c>
      <c r="O6721" s="54" t="s">
        <v>256</v>
      </c>
      <c r="P6721" s="54" t="s">
        <v>267</v>
      </c>
      <c r="Q6721" s="54" t="s">
        <v>256</v>
      </c>
      <c r="R6721" s="54" t="s">
        <v>431</v>
      </c>
      <c r="S6721" s="71"/>
      <c r="T6721" s="54" t="s">
        <v>256</v>
      </c>
      <c r="U6721" s="71">
        <v>44649</v>
      </c>
      <c r="V6721" s="54" t="s">
        <v>256</v>
      </c>
      <c r="W6721" t="str">
        <f t="shared" si="104"/>
        <v>Mar-22</v>
      </c>
    </row>
    <row r="6722" spans="1:23" x14ac:dyDescent="0.25">
      <c r="A6722" s="54" t="s">
        <v>317</v>
      </c>
      <c r="B6722" s="54" t="s">
        <v>428</v>
      </c>
      <c r="C6722" s="54" t="s">
        <v>263</v>
      </c>
      <c r="D6722" s="54" t="s">
        <v>429</v>
      </c>
      <c r="E6722" s="54" t="s">
        <v>22987</v>
      </c>
      <c r="F6722" s="71">
        <v>44650</v>
      </c>
      <c r="G6722" s="72">
        <v>257.26</v>
      </c>
      <c r="H6722" s="72">
        <v>21879.96</v>
      </c>
      <c r="I6722" s="54" t="s">
        <v>265</v>
      </c>
      <c r="J6722" s="54" t="s">
        <v>22966</v>
      </c>
      <c r="K6722" s="54" t="s">
        <v>22988</v>
      </c>
      <c r="L6722" s="54" t="s">
        <v>22989</v>
      </c>
      <c r="M6722" s="54" t="s">
        <v>22987</v>
      </c>
      <c r="N6722" s="54" t="s">
        <v>256</v>
      </c>
      <c r="O6722" s="54" t="s">
        <v>256</v>
      </c>
      <c r="P6722" s="54" t="s">
        <v>267</v>
      </c>
      <c r="Q6722" s="54" t="s">
        <v>256</v>
      </c>
      <c r="R6722" s="54" t="s">
        <v>431</v>
      </c>
      <c r="S6722" s="71"/>
      <c r="T6722" s="54" t="s">
        <v>256</v>
      </c>
      <c r="U6722" s="71">
        <v>44650</v>
      </c>
      <c r="V6722" s="54" t="s">
        <v>256</v>
      </c>
      <c r="W6722" t="str">
        <f t="shared" si="104"/>
        <v>Mar-22</v>
      </c>
    </row>
    <row r="6723" spans="1:23" x14ac:dyDescent="0.25">
      <c r="A6723" s="54" t="s">
        <v>318</v>
      </c>
      <c r="B6723" s="54" t="s">
        <v>428</v>
      </c>
      <c r="C6723" s="54" t="s">
        <v>263</v>
      </c>
      <c r="D6723" s="54" t="s">
        <v>429</v>
      </c>
      <c r="E6723" s="54" t="s">
        <v>22990</v>
      </c>
      <c r="F6723" s="71">
        <v>44622</v>
      </c>
      <c r="G6723" s="72">
        <v>470.4</v>
      </c>
      <c r="H6723" s="72">
        <v>40007.519999999997</v>
      </c>
      <c r="I6723" s="54" t="s">
        <v>265</v>
      </c>
      <c r="J6723" s="54" t="s">
        <v>22991</v>
      </c>
      <c r="K6723" s="54" t="s">
        <v>22992</v>
      </c>
      <c r="L6723" s="54" t="s">
        <v>22993</v>
      </c>
      <c r="M6723" s="54" t="s">
        <v>22990</v>
      </c>
      <c r="N6723" s="54" t="s">
        <v>256</v>
      </c>
      <c r="O6723" s="54" t="s">
        <v>256</v>
      </c>
      <c r="P6723" s="54" t="s">
        <v>7304</v>
      </c>
      <c r="Q6723" s="54" t="s">
        <v>256</v>
      </c>
      <c r="R6723" s="54" t="s">
        <v>431</v>
      </c>
      <c r="S6723" s="71"/>
      <c r="T6723" s="54" t="s">
        <v>256</v>
      </c>
      <c r="U6723" s="71">
        <v>44622</v>
      </c>
      <c r="V6723" s="54" t="s">
        <v>256</v>
      </c>
      <c r="W6723" t="str">
        <f t="shared" si="104"/>
        <v>Mar-22</v>
      </c>
    </row>
    <row r="6724" spans="1:23" x14ac:dyDescent="0.25">
      <c r="A6724" s="54" t="s">
        <v>318</v>
      </c>
      <c r="B6724" s="54" t="s">
        <v>428</v>
      </c>
      <c r="C6724" s="54" t="s">
        <v>263</v>
      </c>
      <c r="D6724" s="54" t="s">
        <v>429</v>
      </c>
      <c r="E6724" s="54" t="s">
        <v>22994</v>
      </c>
      <c r="F6724" s="71">
        <v>44634</v>
      </c>
      <c r="G6724" s="72">
        <v>420</v>
      </c>
      <c r="H6724" s="72">
        <v>35721</v>
      </c>
      <c r="I6724" s="54" t="s">
        <v>265</v>
      </c>
      <c r="J6724" s="54" t="s">
        <v>22991</v>
      </c>
      <c r="K6724" s="54" t="s">
        <v>22995</v>
      </c>
      <c r="L6724" s="54" t="s">
        <v>22996</v>
      </c>
      <c r="M6724" s="54" t="s">
        <v>22994</v>
      </c>
      <c r="N6724" s="54" t="s">
        <v>256</v>
      </c>
      <c r="O6724" s="54" t="s">
        <v>256</v>
      </c>
      <c r="P6724" s="54" t="s">
        <v>7304</v>
      </c>
      <c r="Q6724" s="54" t="s">
        <v>256</v>
      </c>
      <c r="R6724" s="54" t="s">
        <v>431</v>
      </c>
      <c r="S6724" s="71"/>
      <c r="T6724" s="54" t="s">
        <v>256</v>
      </c>
      <c r="U6724" s="71">
        <v>44634</v>
      </c>
      <c r="V6724" s="54" t="s">
        <v>256</v>
      </c>
      <c r="W6724" t="str">
        <f t="shared" si="104"/>
        <v>Mar-22</v>
      </c>
    </row>
    <row r="6725" spans="1:23" x14ac:dyDescent="0.25">
      <c r="A6725" s="54" t="s">
        <v>318</v>
      </c>
      <c r="B6725" s="54" t="s">
        <v>428</v>
      </c>
      <c r="C6725" s="54" t="s">
        <v>263</v>
      </c>
      <c r="D6725" s="54" t="s">
        <v>429</v>
      </c>
      <c r="E6725" s="54" t="s">
        <v>22997</v>
      </c>
      <c r="F6725" s="71">
        <v>44623</v>
      </c>
      <c r="G6725" s="72">
        <v>367.5</v>
      </c>
      <c r="H6725" s="72">
        <v>31255.88</v>
      </c>
      <c r="I6725" s="54" t="s">
        <v>265</v>
      </c>
      <c r="J6725" s="54" t="s">
        <v>22991</v>
      </c>
      <c r="K6725" s="54" t="s">
        <v>22998</v>
      </c>
      <c r="L6725" s="54" t="s">
        <v>22999</v>
      </c>
      <c r="M6725" s="54" t="s">
        <v>22997</v>
      </c>
      <c r="N6725" s="54" t="s">
        <v>256</v>
      </c>
      <c r="O6725" s="54" t="s">
        <v>256</v>
      </c>
      <c r="P6725" s="54" t="s">
        <v>271</v>
      </c>
      <c r="Q6725" s="54" t="s">
        <v>256</v>
      </c>
      <c r="R6725" s="54" t="s">
        <v>431</v>
      </c>
      <c r="S6725" s="71"/>
      <c r="T6725" s="54" t="s">
        <v>256</v>
      </c>
      <c r="U6725" s="71">
        <v>44623</v>
      </c>
      <c r="V6725" s="54" t="s">
        <v>443</v>
      </c>
      <c r="W6725" t="str">
        <f t="shared" ref="W6725:W6788" si="105">TEXT(F6725,"MMM-YY")</f>
        <v>Mar-22</v>
      </c>
    </row>
    <row r="6726" spans="1:23" x14ac:dyDescent="0.25">
      <c r="A6726" s="54" t="s">
        <v>318</v>
      </c>
      <c r="B6726" s="54" t="s">
        <v>428</v>
      </c>
      <c r="C6726" s="54" t="s">
        <v>263</v>
      </c>
      <c r="D6726" s="54" t="s">
        <v>429</v>
      </c>
      <c r="E6726" s="54" t="s">
        <v>23000</v>
      </c>
      <c r="F6726" s="71">
        <v>44625</v>
      </c>
      <c r="G6726" s="72">
        <v>55.8</v>
      </c>
      <c r="H6726" s="72">
        <v>4745.79</v>
      </c>
      <c r="I6726" s="54" t="s">
        <v>265</v>
      </c>
      <c r="J6726" s="54" t="s">
        <v>22991</v>
      </c>
      <c r="K6726" s="54" t="s">
        <v>22998</v>
      </c>
      <c r="L6726" s="54" t="s">
        <v>23001</v>
      </c>
      <c r="M6726" s="54" t="s">
        <v>23000</v>
      </c>
      <c r="N6726" s="54" t="s">
        <v>256</v>
      </c>
      <c r="O6726" s="54" t="s">
        <v>256</v>
      </c>
      <c r="P6726" s="54" t="s">
        <v>271</v>
      </c>
      <c r="Q6726" s="54" t="s">
        <v>256</v>
      </c>
      <c r="R6726" s="54" t="s">
        <v>431</v>
      </c>
      <c r="S6726" s="71"/>
      <c r="T6726" s="54" t="s">
        <v>256</v>
      </c>
      <c r="U6726" s="71">
        <v>44625</v>
      </c>
      <c r="V6726" s="54" t="s">
        <v>443</v>
      </c>
      <c r="W6726" t="str">
        <f t="shared" si="105"/>
        <v>Mar-22</v>
      </c>
    </row>
    <row r="6727" spans="1:23" x14ac:dyDescent="0.25">
      <c r="A6727" s="54" t="s">
        <v>318</v>
      </c>
      <c r="B6727" s="54" t="s">
        <v>428</v>
      </c>
      <c r="C6727" s="54" t="s">
        <v>263</v>
      </c>
      <c r="D6727" s="54" t="s">
        <v>429</v>
      </c>
      <c r="E6727" s="54" t="s">
        <v>23002</v>
      </c>
      <c r="F6727" s="71">
        <v>44625</v>
      </c>
      <c r="G6727" s="72">
        <v>425.46</v>
      </c>
      <c r="H6727" s="72">
        <v>36185.370000000003</v>
      </c>
      <c r="I6727" s="54" t="s">
        <v>265</v>
      </c>
      <c r="J6727" s="54" t="s">
        <v>22991</v>
      </c>
      <c r="K6727" s="54" t="s">
        <v>23003</v>
      </c>
      <c r="L6727" s="54" t="s">
        <v>23004</v>
      </c>
      <c r="M6727" s="54" t="s">
        <v>23002</v>
      </c>
      <c r="N6727" s="54" t="s">
        <v>256</v>
      </c>
      <c r="O6727" s="54" t="s">
        <v>256</v>
      </c>
      <c r="P6727" s="54" t="s">
        <v>271</v>
      </c>
      <c r="Q6727" s="54" t="s">
        <v>256</v>
      </c>
      <c r="R6727" s="54" t="s">
        <v>431</v>
      </c>
      <c r="S6727" s="71"/>
      <c r="T6727" s="54" t="s">
        <v>256</v>
      </c>
      <c r="U6727" s="71">
        <v>44625</v>
      </c>
      <c r="V6727" s="54" t="s">
        <v>443</v>
      </c>
      <c r="W6727" t="str">
        <f t="shared" si="105"/>
        <v>Mar-22</v>
      </c>
    </row>
    <row r="6728" spans="1:23" x14ac:dyDescent="0.25">
      <c r="A6728" s="54" t="s">
        <v>318</v>
      </c>
      <c r="B6728" s="54" t="s">
        <v>428</v>
      </c>
      <c r="C6728" s="54" t="s">
        <v>263</v>
      </c>
      <c r="D6728" s="54" t="s">
        <v>429</v>
      </c>
      <c r="E6728" s="54" t="s">
        <v>23005</v>
      </c>
      <c r="F6728" s="71">
        <v>44627</v>
      </c>
      <c r="G6728" s="72">
        <v>1956.92</v>
      </c>
      <c r="H6728" s="72">
        <v>166436.04999999999</v>
      </c>
      <c r="I6728" s="54" t="s">
        <v>265</v>
      </c>
      <c r="J6728" s="54" t="s">
        <v>22991</v>
      </c>
      <c r="K6728" s="54" t="s">
        <v>23006</v>
      </c>
      <c r="L6728" s="54" t="s">
        <v>23007</v>
      </c>
      <c r="M6728" s="54" t="s">
        <v>23005</v>
      </c>
      <c r="N6728" s="54" t="s">
        <v>256</v>
      </c>
      <c r="O6728" s="54" t="s">
        <v>256</v>
      </c>
      <c r="P6728" s="54" t="s">
        <v>271</v>
      </c>
      <c r="Q6728" s="54" t="s">
        <v>256</v>
      </c>
      <c r="R6728" s="54" t="s">
        <v>431</v>
      </c>
      <c r="S6728" s="71"/>
      <c r="T6728" s="54" t="s">
        <v>256</v>
      </c>
      <c r="U6728" s="71">
        <v>44627</v>
      </c>
      <c r="V6728" s="54" t="s">
        <v>443</v>
      </c>
      <c r="W6728" t="str">
        <f t="shared" si="105"/>
        <v>Mar-22</v>
      </c>
    </row>
    <row r="6729" spans="1:23" x14ac:dyDescent="0.25">
      <c r="A6729" s="54" t="s">
        <v>318</v>
      </c>
      <c r="B6729" s="54" t="s">
        <v>428</v>
      </c>
      <c r="C6729" s="54" t="s">
        <v>263</v>
      </c>
      <c r="D6729" s="54" t="s">
        <v>429</v>
      </c>
      <c r="E6729" s="54" t="s">
        <v>23008</v>
      </c>
      <c r="F6729" s="71">
        <v>44628</v>
      </c>
      <c r="G6729" s="72">
        <v>1582.07</v>
      </c>
      <c r="H6729" s="72">
        <v>134555.04999999999</v>
      </c>
      <c r="I6729" s="54" t="s">
        <v>265</v>
      </c>
      <c r="J6729" s="54" t="s">
        <v>22991</v>
      </c>
      <c r="K6729" s="54" t="s">
        <v>23009</v>
      </c>
      <c r="L6729" s="54" t="s">
        <v>23010</v>
      </c>
      <c r="M6729" s="54" t="s">
        <v>23008</v>
      </c>
      <c r="N6729" s="54" t="s">
        <v>256</v>
      </c>
      <c r="O6729" s="54" t="s">
        <v>256</v>
      </c>
      <c r="P6729" s="54" t="s">
        <v>271</v>
      </c>
      <c r="Q6729" s="54" t="s">
        <v>256</v>
      </c>
      <c r="R6729" s="54" t="s">
        <v>431</v>
      </c>
      <c r="S6729" s="71"/>
      <c r="T6729" s="54" t="s">
        <v>256</v>
      </c>
      <c r="U6729" s="71">
        <v>44628</v>
      </c>
      <c r="V6729" s="54" t="s">
        <v>443</v>
      </c>
      <c r="W6729" t="str">
        <f t="shared" si="105"/>
        <v>Mar-22</v>
      </c>
    </row>
    <row r="6730" spans="1:23" x14ac:dyDescent="0.25">
      <c r="A6730" s="54" t="s">
        <v>318</v>
      </c>
      <c r="B6730" s="54" t="s">
        <v>428</v>
      </c>
      <c r="C6730" s="54" t="s">
        <v>263</v>
      </c>
      <c r="D6730" s="54" t="s">
        <v>429</v>
      </c>
      <c r="E6730" s="54" t="s">
        <v>23011</v>
      </c>
      <c r="F6730" s="71">
        <v>44636</v>
      </c>
      <c r="G6730" s="72">
        <v>909.9</v>
      </c>
      <c r="H6730" s="72">
        <v>77387</v>
      </c>
      <c r="I6730" s="54" t="s">
        <v>265</v>
      </c>
      <c r="J6730" s="54" t="s">
        <v>22991</v>
      </c>
      <c r="K6730" s="54" t="s">
        <v>23012</v>
      </c>
      <c r="L6730" s="54" t="s">
        <v>23013</v>
      </c>
      <c r="M6730" s="54" t="s">
        <v>23011</v>
      </c>
      <c r="N6730" s="54" t="s">
        <v>256</v>
      </c>
      <c r="O6730" s="54" t="s">
        <v>256</v>
      </c>
      <c r="P6730" s="54" t="s">
        <v>271</v>
      </c>
      <c r="Q6730" s="54" t="s">
        <v>256</v>
      </c>
      <c r="R6730" s="54" t="s">
        <v>431</v>
      </c>
      <c r="S6730" s="71"/>
      <c r="T6730" s="54" t="s">
        <v>256</v>
      </c>
      <c r="U6730" s="71">
        <v>44636</v>
      </c>
      <c r="V6730" s="54" t="s">
        <v>443</v>
      </c>
      <c r="W6730" t="str">
        <f t="shared" si="105"/>
        <v>Mar-22</v>
      </c>
    </row>
    <row r="6731" spans="1:23" x14ac:dyDescent="0.25">
      <c r="A6731" s="54" t="s">
        <v>318</v>
      </c>
      <c r="B6731" s="54" t="s">
        <v>428</v>
      </c>
      <c r="C6731" s="54" t="s">
        <v>263</v>
      </c>
      <c r="D6731" s="54" t="s">
        <v>429</v>
      </c>
      <c r="E6731" s="54" t="s">
        <v>23014</v>
      </c>
      <c r="F6731" s="71">
        <v>44649</v>
      </c>
      <c r="G6731" s="72">
        <v>3215.19</v>
      </c>
      <c r="H6731" s="72">
        <v>273451.90999999997</v>
      </c>
      <c r="I6731" s="54" t="s">
        <v>265</v>
      </c>
      <c r="J6731" s="54" t="s">
        <v>22991</v>
      </c>
      <c r="K6731" s="54" t="s">
        <v>23015</v>
      </c>
      <c r="L6731" s="54" t="s">
        <v>23016</v>
      </c>
      <c r="M6731" s="54" t="s">
        <v>23014</v>
      </c>
      <c r="N6731" s="54" t="s">
        <v>256</v>
      </c>
      <c r="O6731" s="54" t="s">
        <v>256</v>
      </c>
      <c r="P6731" s="54" t="s">
        <v>271</v>
      </c>
      <c r="Q6731" s="54" t="s">
        <v>256</v>
      </c>
      <c r="R6731" s="54" t="s">
        <v>431</v>
      </c>
      <c r="S6731" s="71"/>
      <c r="T6731" s="54" t="s">
        <v>256</v>
      </c>
      <c r="U6731" s="71">
        <v>44649</v>
      </c>
      <c r="V6731" s="54" t="s">
        <v>443</v>
      </c>
      <c r="W6731" t="str">
        <f t="shared" si="105"/>
        <v>Mar-22</v>
      </c>
    </row>
    <row r="6732" spans="1:23" x14ac:dyDescent="0.25">
      <c r="A6732" s="54" t="s">
        <v>318</v>
      </c>
      <c r="B6732" s="54" t="s">
        <v>428</v>
      </c>
      <c r="C6732" s="54" t="s">
        <v>263</v>
      </c>
      <c r="D6732" s="54" t="s">
        <v>429</v>
      </c>
      <c r="E6732" s="54" t="s">
        <v>23017</v>
      </c>
      <c r="F6732" s="71">
        <v>44647</v>
      </c>
      <c r="G6732" s="72">
        <v>187.2</v>
      </c>
      <c r="H6732" s="72">
        <v>15921.36</v>
      </c>
      <c r="I6732" s="54" t="s">
        <v>265</v>
      </c>
      <c r="J6732" s="54" t="s">
        <v>22991</v>
      </c>
      <c r="K6732" s="54" t="s">
        <v>23018</v>
      </c>
      <c r="L6732" s="54" t="s">
        <v>23019</v>
      </c>
      <c r="M6732" s="54" t="s">
        <v>23017</v>
      </c>
      <c r="N6732" s="54" t="s">
        <v>256</v>
      </c>
      <c r="O6732" s="54" t="s">
        <v>256</v>
      </c>
      <c r="P6732" s="54" t="s">
        <v>271</v>
      </c>
      <c r="Q6732" s="54" t="s">
        <v>256</v>
      </c>
      <c r="R6732" s="54" t="s">
        <v>431</v>
      </c>
      <c r="S6732" s="71"/>
      <c r="T6732" s="54" t="s">
        <v>256</v>
      </c>
      <c r="U6732" s="71">
        <v>44647</v>
      </c>
      <c r="V6732" s="54" t="s">
        <v>443</v>
      </c>
      <c r="W6732" t="str">
        <f t="shared" si="105"/>
        <v>Mar-22</v>
      </c>
    </row>
    <row r="6733" spans="1:23" x14ac:dyDescent="0.25">
      <c r="A6733" s="54" t="s">
        <v>318</v>
      </c>
      <c r="B6733" s="54" t="s">
        <v>428</v>
      </c>
      <c r="C6733" s="54" t="s">
        <v>263</v>
      </c>
      <c r="D6733" s="54" t="s">
        <v>429</v>
      </c>
      <c r="E6733" s="54" t="s">
        <v>23020</v>
      </c>
      <c r="F6733" s="71">
        <v>44643</v>
      </c>
      <c r="G6733" s="72">
        <v>2778.3</v>
      </c>
      <c r="H6733" s="72">
        <v>236294.42</v>
      </c>
      <c r="I6733" s="54" t="s">
        <v>265</v>
      </c>
      <c r="J6733" s="54" t="s">
        <v>22991</v>
      </c>
      <c r="K6733" s="54" t="s">
        <v>23021</v>
      </c>
      <c r="L6733" s="54" t="s">
        <v>23022</v>
      </c>
      <c r="M6733" s="54" t="s">
        <v>23020</v>
      </c>
      <c r="N6733" s="54" t="s">
        <v>256</v>
      </c>
      <c r="O6733" s="54" t="s">
        <v>256</v>
      </c>
      <c r="P6733" s="54" t="s">
        <v>271</v>
      </c>
      <c r="Q6733" s="54" t="s">
        <v>256</v>
      </c>
      <c r="R6733" s="54" t="s">
        <v>431</v>
      </c>
      <c r="S6733" s="71"/>
      <c r="T6733" s="54" t="s">
        <v>256</v>
      </c>
      <c r="U6733" s="71">
        <v>44643</v>
      </c>
      <c r="V6733" s="54" t="s">
        <v>443</v>
      </c>
      <c r="W6733" t="str">
        <f t="shared" si="105"/>
        <v>Mar-22</v>
      </c>
    </row>
    <row r="6734" spans="1:23" x14ac:dyDescent="0.25">
      <c r="A6734" s="54" t="s">
        <v>318</v>
      </c>
      <c r="B6734" s="54" t="s">
        <v>428</v>
      </c>
      <c r="C6734" s="54" t="s">
        <v>263</v>
      </c>
      <c r="D6734" s="54" t="s">
        <v>429</v>
      </c>
      <c r="E6734" s="54" t="s">
        <v>23023</v>
      </c>
      <c r="F6734" s="71">
        <v>44647</v>
      </c>
      <c r="G6734" s="72">
        <v>401.5</v>
      </c>
      <c r="H6734" s="72">
        <v>34147.58</v>
      </c>
      <c r="I6734" s="54" t="s">
        <v>265</v>
      </c>
      <c r="J6734" s="54" t="s">
        <v>22991</v>
      </c>
      <c r="K6734" s="54" t="s">
        <v>23024</v>
      </c>
      <c r="L6734" s="54" t="s">
        <v>23025</v>
      </c>
      <c r="M6734" s="54" t="s">
        <v>23023</v>
      </c>
      <c r="N6734" s="54" t="s">
        <v>256</v>
      </c>
      <c r="O6734" s="54" t="s">
        <v>256</v>
      </c>
      <c r="P6734" s="54" t="s">
        <v>271</v>
      </c>
      <c r="Q6734" s="54" t="s">
        <v>256</v>
      </c>
      <c r="R6734" s="54" t="s">
        <v>431</v>
      </c>
      <c r="S6734" s="71"/>
      <c r="T6734" s="54" t="s">
        <v>256</v>
      </c>
      <c r="U6734" s="71">
        <v>44647</v>
      </c>
      <c r="V6734" s="54" t="s">
        <v>443</v>
      </c>
      <c r="W6734" t="str">
        <f t="shared" si="105"/>
        <v>Mar-22</v>
      </c>
    </row>
    <row r="6735" spans="1:23" x14ac:dyDescent="0.25">
      <c r="A6735" s="54" t="s">
        <v>317</v>
      </c>
      <c r="B6735" s="54" t="s">
        <v>428</v>
      </c>
      <c r="C6735" s="54" t="s">
        <v>263</v>
      </c>
      <c r="D6735" s="54" t="s">
        <v>429</v>
      </c>
      <c r="E6735" s="54" t="s">
        <v>23026</v>
      </c>
      <c r="F6735" s="71">
        <v>44644</v>
      </c>
      <c r="G6735" s="72">
        <v>159.97</v>
      </c>
      <c r="H6735" s="72">
        <v>13605.45</v>
      </c>
      <c r="I6735" s="54" t="s">
        <v>265</v>
      </c>
      <c r="J6735" s="54" t="s">
        <v>22991</v>
      </c>
      <c r="K6735" s="54" t="s">
        <v>23027</v>
      </c>
      <c r="L6735" s="54" t="s">
        <v>23028</v>
      </c>
      <c r="M6735" s="54" t="s">
        <v>23026</v>
      </c>
      <c r="N6735" s="54" t="s">
        <v>256</v>
      </c>
      <c r="O6735" s="54" t="s">
        <v>256</v>
      </c>
      <c r="P6735" s="54" t="s">
        <v>271</v>
      </c>
      <c r="Q6735" s="54" t="s">
        <v>256</v>
      </c>
      <c r="R6735" s="54" t="s">
        <v>431</v>
      </c>
      <c r="S6735" s="71"/>
      <c r="T6735" s="54" t="s">
        <v>256</v>
      </c>
      <c r="U6735" s="71">
        <v>44644</v>
      </c>
      <c r="V6735" s="54" t="s">
        <v>443</v>
      </c>
      <c r="W6735" t="str">
        <f t="shared" si="105"/>
        <v>Mar-22</v>
      </c>
    </row>
    <row r="6736" spans="1:23" x14ac:dyDescent="0.25">
      <c r="A6736" s="54" t="s">
        <v>317</v>
      </c>
      <c r="B6736" s="54" t="s">
        <v>428</v>
      </c>
      <c r="C6736" s="54" t="s">
        <v>263</v>
      </c>
      <c r="D6736" s="54" t="s">
        <v>429</v>
      </c>
      <c r="E6736" s="54" t="s">
        <v>23029</v>
      </c>
      <c r="F6736" s="71">
        <v>44625</v>
      </c>
      <c r="G6736" s="72">
        <v>746.79</v>
      </c>
      <c r="H6736" s="72">
        <v>63514.49</v>
      </c>
      <c r="I6736" s="54" t="s">
        <v>265</v>
      </c>
      <c r="J6736" s="54" t="s">
        <v>22991</v>
      </c>
      <c r="K6736" s="54" t="s">
        <v>22998</v>
      </c>
      <c r="L6736" s="54" t="s">
        <v>23030</v>
      </c>
      <c r="M6736" s="54" t="s">
        <v>23029</v>
      </c>
      <c r="N6736" s="54" t="s">
        <v>256</v>
      </c>
      <c r="O6736" s="54" t="s">
        <v>256</v>
      </c>
      <c r="P6736" s="54" t="s">
        <v>271</v>
      </c>
      <c r="Q6736" s="54" t="s">
        <v>256</v>
      </c>
      <c r="R6736" s="54" t="s">
        <v>431</v>
      </c>
      <c r="S6736" s="71"/>
      <c r="T6736" s="54" t="s">
        <v>256</v>
      </c>
      <c r="U6736" s="71">
        <v>44625</v>
      </c>
      <c r="V6736" s="54" t="s">
        <v>443</v>
      </c>
      <c r="W6736" t="str">
        <f t="shared" si="105"/>
        <v>Mar-22</v>
      </c>
    </row>
    <row r="6737" spans="1:23" x14ac:dyDescent="0.25">
      <c r="A6737" s="54" t="s">
        <v>317</v>
      </c>
      <c r="B6737" s="54" t="s">
        <v>428</v>
      </c>
      <c r="C6737" s="54" t="s">
        <v>263</v>
      </c>
      <c r="D6737" s="54" t="s">
        <v>429</v>
      </c>
      <c r="E6737" s="54" t="s">
        <v>23031</v>
      </c>
      <c r="F6737" s="71">
        <v>44635</v>
      </c>
      <c r="G6737" s="72">
        <v>1354.62</v>
      </c>
      <c r="H6737" s="72">
        <v>115210.43</v>
      </c>
      <c r="I6737" s="54" t="s">
        <v>265</v>
      </c>
      <c r="J6737" s="54" t="s">
        <v>22991</v>
      </c>
      <c r="K6737" s="54" t="s">
        <v>23032</v>
      </c>
      <c r="L6737" s="54" t="s">
        <v>23033</v>
      </c>
      <c r="M6737" s="54" t="s">
        <v>23031</v>
      </c>
      <c r="N6737" s="54" t="s">
        <v>256</v>
      </c>
      <c r="O6737" s="54" t="s">
        <v>256</v>
      </c>
      <c r="P6737" s="54" t="s">
        <v>271</v>
      </c>
      <c r="Q6737" s="54" t="s">
        <v>256</v>
      </c>
      <c r="R6737" s="54" t="s">
        <v>431</v>
      </c>
      <c r="S6737" s="71"/>
      <c r="T6737" s="54" t="s">
        <v>256</v>
      </c>
      <c r="U6737" s="71">
        <v>44635</v>
      </c>
      <c r="V6737" s="54" t="s">
        <v>443</v>
      </c>
      <c r="W6737" t="str">
        <f t="shared" si="105"/>
        <v>Mar-22</v>
      </c>
    </row>
    <row r="6738" spans="1:23" x14ac:dyDescent="0.25">
      <c r="A6738" s="54" t="s">
        <v>317</v>
      </c>
      <c r="B6738" s="54" t="s">
        <v>428</v>
      </c>
      <c r="C6738" s="54" t="s">
        <v>263</v>
      </c>
      <c r="D6738" s="54" t="s">
        <v>429</v>
      </c>
      <c r="E6738" s="54" t="s">
        <v>23034</v>
      </c>
      <c r="F6738" s="71">
        <v>44641</v>
      </c>
      <c r="G6738" s="72">
        <v>176</v>
      </c>
      <c r="H6738" s="72">
        <v>14968.8</v>
      </c>
      <c r="I6738" s="54" t="s">
        <v>265</v>
      </c>
      <c r="J6738" s="54" t="s">
        <v>23035</v>
      </c>
      <c r="K6738" s="54" t="s">
        <v>23036</v>
      </c>
      <c r="L6738" s="54" t="s">
        <v>23037</v>
      </c>
      <c r="M6738" s="54" t="s">
        <v>23034</v>
      </c>
      <c r="N6738" s="54" t="s">
        <v>256</v>
      </c>
      <c r="O6738" s="54" t="s">
        <v>256</v>
      </c>
      <c r="P6738" s="54" t="s">
        <v>23038</v>
      </c>
      <c r="Q6738" s="54" t="s">
        <v>256</v>
      </c>
      <c r="R6738" s="54" t="s">
        <v>431</v>
      </c>
      <c r="S6738" s="71"/>
      <c r="T6738" s="54" t="s">
        <v>256</v>
      </c>
      <c r="U6738" s="71">
        <v>44641</v>
      </c>
      <c r="V6738" s="54" t="s">
        <v>256</v>
      </c>
      <c r="W6738" t="str">
        <f t="shared" si="105"/>
        <v>Mar-22</v>
      </c>
    </row>
    <row r="6739" spans="1:23" x14ac:dyDescent="0.25">
      <c r="A6739" s="54" t="s">
        <v>317</v>
      </c>
      <c r="B6739" s="54" t="s">
        <v>432</v>
      </c>
      <c r="C6739" s="54" t="s">
        <v>279</v>
      </c>
      <c r="D6739" s="54" t="s">
        <v>429</v>
      </c>
      <c r="E6739" s="54" t="s">
        <v>23039</v>
      </c>
      <c r="F6739" s="71">
        <v>44651</v>
      </c>
      <c r="G6739" s="72">
        <v>3.61</v>
      </c>
      <c r="H6739" s="72">
        <v>307.75</v>
      </c>
      <c r="I6739" s="54" t="s">
        <v>265</v>
      </c>
      <c r="J6739" s="54" t="s">
        <v>23040</v>
      </c>
      <c r="K6739" s="54" t="s">
        <v>21516</v>
      </c>
      <c r="L6739" s="54" t="s">
        <v>256</v>
      </c>
      <c r="M6739" s="54" t="s">
        <v>23039</v>
      </c>
      <c r="N6739" s="54" t="s">
        <v>256</v>
      </c>
      <c r="O6739" s="54" t="s">
        <v>256</v>
      </c>
      <c r="P6739" s="54" t="s">
        <v>444</v>
      </c>
      <c r="Q6739" s="54" t="s">
        <v>256</v>
      </c>
      <c r="R6739" s="54" t="s">
        <v>431</v>
      </c>
      <c r="S6739" s="71"/>
      <c r="T6739" s="54" t="s">
        <v>256</v>
      </c>
      <c r="U6739" s="71">
        <v>44651</v>
      </c>
      <c r="V6739" s="54" t="s">
        <v>256</v>
      </c>
      <c r="W6739" t="str">
        <f t="shared" si="105"/>
        <v>Mar-22</v>
      </c>
    </row>
    <row r="6740" spans="1:23" x14ac:dyDescent="0.25">
      <c r="A6740" s="54" t="s">
        <v>317</v>
      </c>
      <c r="B6740" s="54" t="s">
        <v>428</v>
      </c>
      <c r="C6740" s="54" t="s">
        <v>263</v>
      </c>
      <c r="D6740" s="54" t="s">
        <v>429</v>
      </c>
      <c r="E6740" s="54" t="s">
        <v>23041</v>
      </c>
      <c r="F6740" s="71">
        <v>44636</v>
      </c>
      <c r="G6740" s="72">
        <v>61.5</v>
      </c>
      <c r="H6740" s="72">
        <v>5230.58</v>
      </c>
      <c r="I6740" s="54" t="s">
        <v>265</v>
      </c>
      <c r="J6740" s="54" t="s">
        <v>23042</v>
      </c>
      <c r="K6740" s="54" t="s">
        <v>23043</v>
      </c>
      <c r="L6740" s="54" t="s">
        <v>23044</v>
      </c>
      <c r="M6740" s="54" t="s">
        <v>23041</v>
      </c>
      <c r="N6740" s="54" t="s">
        <v>256</v>
      </c>
      <c r="O6740" s="54" t="s">
        <v>256</v>
      </c>
      <c r="P6740" s="54" t="s">
        <v>522</v>
      </c>
      <c r="Q6740" s="54" t="s">
        <v>256</v>
      </c>
      <c r="R6740" s="54" t="s">
        <v>431</v>
      </c>
      <c r="S6740" s="71"/>
      <c r="T6740" s="54" t="s">
        <v>256</v>
      </c>
      <c r="U6740" s="71">
        <v>44636</v>
      </c>
      <c r="V6740" s="54" t="s">
        <v>256</v>
      </c>
      <c r="W6740" t="str">
        <f t="shared" si="105"/>
        <v>Mar-22</v>
      </c>
    </row>
    <row r="6741" spans="1:23" x14ac:dyDescent="0.25">
      <c r="A6741" s="54" t="s">
        <v>318</v>
      </c>
      <c r="B6741" s="54" t="s">
        <v>428</v>
      </c>
      <c r="C6741" s="54" t="s">
        <v>263</v>
      </c>
      <c r="D6741" s="54" t="s">
        <v>429</v>
      </c>
      <c r="E6741" s="54" t="s">
        <v>23045</v>
      </c>
      <c r="F6741" s="71">
        <v>44625</v>
      </c>
      <c r="G6741" s="72">
        <v>12827.38</v>
      </c>
      <c r="H6741" s="72">
        <v>1090968.67</v>
      </c>
      <c r="I6741" s="54" t="s">
        <v>265</v>
      </c>
      <c r="J6741" s="54" t="s">
        <v>23046</v>
      </c>
      <c r="K6741" s="54" t="s">
        <v>23047</v>
      </c>
      <c r="L6741" s="54" t="s">
        <v>23048</v>
      </c>
      <c r="M6741" s="54" t="s">
        <v>23045</v>
      </c>
      <c r="N6741" s="54" t="s">
        <v>256</v>
      </c>
      <c r="O6741" s="54" t="s">
        <v>256</v>
      </c>
      <c r="P6741" s="54" t="s">
        <v>451</v>
      </c>
      <c r="Q6741" s="54" t="s">
        <v>256</v>
      </c>
      <c r="R6741" s="54" t="s">
        <v>431</v>
      </c>
      <c r="S6741" s="71"/>
      <c r="T6741" s="54" t="s">
        <v>256</v>
      </c>
      <c r="U6741" s="71">
        <v>44625</v>
      </c>
      <c r="V6741" s="54" t="s">
        <v>256</v>
      </c>
      <c r="W6741" t="str">
        <f t="shared" si="105"/>
        <v>Mar-22</v>
      </c>
    </row>
    <row r="6742" spans="1:23" x14ac:dyDescent="0.25">
      <c r="A6742" s="54" t="s">
        <v>318</v>
      </c>
      <c r="B6742" s="54" t="s">
        <v>428</v>
      </c>
      <c r="C6742" s="54" t="s">
        <v>263</v>
      </c>
      <c r="D6742" s="54" t="s">
        <v>429</v>
      </c>
      <c r="E6742" s="54" t="s">
        <v>23049</v>
      </c>
      <c r="F6742" s="71">
        <v>44623</v>
      </c>
      <c r="G6742" s="72">
        <v>8466.8799999999992</v>
      </c>
      <c r="H6742" s="72">
        <v>720108.14</v>
      </c>
      <c r="I6742" s="54" t="s">
        <v>265</v>
      </c>
      <c r="J6742" s="54" t="s">
        <v>23046</v>
      </c>
      <c r="K6742" s="54" t="s">
        <v>23047</v>
      </c>
      <c r="L6742" s="54" t="s">
        <v>23050</v>
      </c>
      <c r="M6742" s="54" t="s">
        <v>23049</v>
      </c>
      <c r="N6742" s="54" t="s">
        <v>256</v>
      </c>
      <c r="O6742" s="54" t="s">
        <v>256</v>
      </c>
      <c r="P6742" s="54" t="s">
        <v>451</v>
      </c>
      <c r="Q6742" s="54" t="s">
        <v>256</v>
      </c>
      <c r="R6742" s="54" t="s">
        <v>431</v>
      </c>
      <c r="S6742" s="71"/>
      <c r="T6742" s="54" t="s">
        <v>256</v>
      </c>
      <c r="U6742" s="71">
        <v>44623</v>
      </c>
      <c r="V6742" s="54" t="s">
        <v>256</v>
      </c>
      <c r="W6742" t="str">
        <f t="shared" si="105"/>
        <v>Mar-22</v>
      </c>
    </row>
    <row r="6743" spans="1:23" x14ac:dyDescent="0.25">
      <c r="A6743" s="54" t="s">
        <v>318</v>
      </c>
      <c r="B6743" s="54" t="s">
        <v>428</v>
      </c>
      <c r="C6743" s="54" t="s">
        <v>263</v>
      </c>
      <c r="D6743" s="54" t="s">
        <v>429</v>
      </c>
      <c r="E6743" s="54" t="s">
        <v>23051</v>
      </c>
      <c r="F6743" s="71">
        <v>44634</v>
      </c>
      <c r="G6743" s="72">
        <v>5681</v>
      </c>
      <c r="H6743" s="72">
        <v>483169.05</v>
      </c>
      <c r="I6743" s="54" t="s">
        <v>265</v>
      </c>
      <c r="J6743" s="54" t="s">
        <v>23046</v>
      </c>
      <c r="K6743" s="54" t="s">
        <v>23047</v>
      </c>
      <c r="L6743" s="54" t="s">
        <v>23052</v>
      </c>
      <c r="M6743" s="54" t="s">
        <v>23051</v>
      </c>
      <c r="N6743" s="54" t="s">
        <v>256</v>
      </c>
      <c r="O6743" s="54" t="s">
        <v>256</v>
      </c>
      <c r="P6743" s="54" t="s">
        <v>451</v>
      </c>
      <c r="Q6743" s="54" t="s">
        <v>256</v>
      </c>
      <c r="R6743" s="54" t="s">
        <v>431</v>
      </c>
      <c r="S6743" s="71"/>
      <c r="T6743" s="54" t="s">
        <v>256</v>
      </c>
      <c r="U6743" s="71">
        <v>44634</v>
      </c>
      <c r="V6743" s="54" t="s">
        <v>256</v>
      </c>
      <c r="W6743" t="str">
        <f t="shared" si="105"/>
        <v>Mar-22</v>
      </c>
    </row>
    <row r="6744" spans="1:23" x14ac:dyDescent="0.25">
      <c r="A6744" s="54" t="s">
        <v>318</v>
      </c>
      <c r="B6744" s="54" t="s">
        <v>428</v>
      </c>
      <c r="C6744" s="54" t="s">
        <v>263</v>
      </c>
      <c r="D6744" s="54" t="s">
        <v>429</v>
      </c>
      <c r="E6744" s="54" t="s">
        <v>23053</v>
      </c>
      <c r="F6744" s="71">
        <v>44634</v>
      </c>
      <c r="G6744" s="72">
        <v>1106.75</v>
      </c>
      <c r="H6744" s="72">
        <v>94129.09</v>
      </c>
      <c r="I6744" s="54" t="s">
        <v>265</v>
      </c>
      <c r="J6744" s="54" t="s">
        <v>23046</v>
      </c>
      <c r="K6744" s="54" t="s">
        <v>23047</v>
      </c>
      <c r="L6744" s="54" t="s">
        <v>23054</v>
      </c>
      <c r="M6744" s="54" t="s">
        <v>23053</v>
      </c>
      <c r="N6744" s="54" t="s">
        <v>256</v>
      </c>
      <c r="O6744" s="54" t="s">
        <v>256</v>
      </c>
      <c r="P6744" s="54" t="s">
        <v>451</v>
      </c>
      <c r="Q6744" s="54" t="s">
        <v>256</v>
      </c>
      <c r="R6744" s="54" t="s">
        <v>431</v>
      </c>
      <c r="S6744" s="71"/>
      <c r="T6744" s="54" t="s">
        <v>256</v>
      </c>
      <c r="U6744" s="71">
        <v>44634</v>
      </c>
      <c r="V6744" s="54" t="s">
        <v>256</v>
      </c>
      <c r="W6744" t="str">
        <f t="shared" si="105"/>
        <v>Mar-22</v>
      </c>
    </row>
    <row r="6745" spans="1:23" x14ac:dyDescent="0.25">
      <c r="A6745" s="54" t="s">
        <v>317</v>
      </c>
      <c r="B6745" s="54" t="s">
        <v>428</v>
      </c>
      <c r="C6745" s="54" t="s">
        <v>263</v>
      </c>
      <c r="D6745" s="54" t="s">
        <v>429</v>
      </c>
      <c r="E6745" s="54" t="s">
        <v>23055</v>
      </c>
      <c r="F6745" s="71">
        <v>44622</v>
      </c>
      <c r="G6745" s="72">
        <v>26.15</v>
      </c>
      <c r="H6745" s="72">
        <v>2224.06</v>
      </c>
      <c r="I6745" s="54" t="s">
        <v>265</v>
      </c>
      <c r="J6745" s="54" t="s">
        <v>23056</v>
      </c>
      <c r="K6745" s="54" t="s">
        <v>23057</v>
      </c>
      <c r="L6745" s="54" t="s">
        <v>23058</v>
      </c>
      <c r="M6745" s="54" t="s">
        <v>23055</v>
      </c>
      <c r="N6745" s="54" t="s">
        <v>256</v>
      </c>
      <c r="O6745" s="54" t="s">
        <v>256</v>
      </c>
      <c r="P6745" s="54" t="s">
        <v>454</v>
      </c>
      <c r="Q6745" s="54" t="s">
        <v>256</v>
      </c>
      <c r="R6745" s="54" t="s">
        <v>431</v>
      </c>
      <c r="S6745" s="71"/>
      <c r="T6745" s="54" t="s">
        <v>256</v>
      </c>
      <c r="U6745" s="71">
        <v>44622</v>
      </c>
      <c r="V6745" s="54" t="s">
        <v>256</v>
      </c>
      <c r="W6745" t="str">
        <f t="shared" si="105"/>
        <v>Mar-22</v>
      </c>
    </row>
    <row r="6746" spans="1:23" x14ac:dyDescent="0.25">
      <c r="A6746" s="54" t="s">
        <v>317</v>
      </c>
      <c r="B6746" s="54" t="s">
        <v>428</v>
      </c>
      <c r="C6746" s="54" t="s">
        <v>263</v>
      </c>
      <c r="D6746" s="54" t="s">
        <v>429</v>
      </c>
      <c r="E6746" s="54" t="s">
        <v>23059</v>
      </c>
      <c r="F6746" s="71">
        <v>44626</v>
      </c>
      <c r="G6746" s="72">
        <v>140.91999999999999</v>
      </c>
      <c r="H6746" s="72">
        <v>11985.25</v>
      </c>
      <c r="I6746" s="54" t="s">
        <v>265</v>
      </c>
      <c r="J6746" s="54" t="s">
        <v>23056</v>
      </c>
      <c r="K6746" s="54" t="s">
        <v>23060</v>
      </c>
      <c r="L6746" s="54" t="s">
        <v>23061</v>
      </c>
      <c r="M6746" s="54" t="s">
        <v>23059</v>
      </c>
      <c r="N6746" s="54" t="s">
        <v>256</v>
      </c>
      <c r="O6746" s="54" t="s">
        <v>256</v>
      </c>
      <c r="P6746" s="54" t="s">
        <v>264</v>
      </c>
      <c r="Q6746" s="54" t="s">
        <v>256</v>
      </c>
      <c r="R6746" s="54" t="s">
        <v>431</v>
      </c>
      <c r="S6746" s="71"/>
      <c r="T6746" s="54" t="s">
        <v>256</v>
      </c>
      <c r="U6746" s="71">
        <v>44626</v>
      </c>
      <c r="V6746" s="54" t="s">
        <v>256</v>
      </c>
      <c r="W6746" t="str">
        <f t="shared" si="105"/>
        <v>Mar-22</v>
      </c>
    </row>
    <row r="6747" spans="1:23" x14ac:dyDescent="0.25">
      <c r="A6747" s="54" t="s">
        <v>317</v>
      </c>
      <c r="B6747" s="54" t="s">
        <v>428</v>
      </c>
      <c r="C6747" s="54" t="s">
        <v>263</v>
      </c>
      <c r="D6747" s="54" t="s">
        <v>429</v>
      </c>
      <c r="E6747" s="54" t="s">
        <v>23062</v>
      </c>
      <c r="F6747" s="71">
        <v>44627</v>
      </c>
      <c r="G6747" s="72">
        <v>3240</v>
      </c>
      <c r="H6747" s="72">
        <v>275562</v>
      </c>
      <c r="I6747" s="54" t="s">
        <v>265</v>
      </c>
      <c r="J6747" s="54" t="s">
        <v>23056</v>
      </c>
      <c r="K6747" s="54" t="s">
        <v>23063</v>
      </c>
      <c r="L6747" s="54" t="s">
        <v>23064</v>
      </c>
      <c r="M6747" s="54" t="s">
        <v>23062</v>
      </c>
      <c r="N6747" s="54" t="s">
        <v>256</v>
      </c>
      <c r="O6747" s="54" t="s">
        <v>256</v>
      </c>
      <c r="P6747" s="54" t="s">
        <v>468</v>
      </c>
      <c r="Q6747" s="54" t="s">
        <v>256</v>
      </c>
      <c r="R6747" s="54" t="s">
        <v>431</v>
      </c>
      <c r="S6747" s="71"/>
      <c r="T6747" s="54" t="s">
        <v>256</v>
      </c>
      <c r="U6747" s="71">
        <v>44627</v>
      </c>
      <c r="V6747" s="54" t="s">
        <v>256</v>
      </c>
      <c r="W6747" t="str">
        <f t="shared" si="105"/>
        <v>Mar-22</v>
      </c>
    </row>
    <row r="6748" spans="1:23" x14ac:dyDescent="0.25">
      <c r="A6748" s="54" t="s">
        <v>317</v>
      </c>
      <c r="B6748" s="54" t="s">
        <v>428</v>
      </c>
      <c r="C6748" s="54" t="s">
        <v>263</v>
      </c>
      <c r="D6748" s="54" t="s">
        <v>429</v>
      </c>
      <c r="E6748" s="54" t="s">
        <v>23065</v>
      </c>
      <c r="F6748" s="71">
        <v>44644</v>
      </c>
      <c r="G6748" s="72">
        <v>21.08</v>
      </c>
      <c r="H6748" s="72">
        <v>1792.85</v>
      </c>
      <c r="I6748" s="54" t="s">
        <v>265</v>
      </c>
      <c r="J6748" s="54" t="s">
        <v>23066</v>
      </c>
      <c r="K6748" s="54" t="s">
        <v>23067</v>
      </c>
      <c r="L6748" s="54" t="s">
        <v>23068</v>
      </c>
      <c r="M6748" s="54" t="s">
        <v>23065</v>
      </c>
      <c r="N6748" s="54" t="s">
        <v>256</v>
      </c>
      <c r="O6748" s="54" t="s">
        <v>256</v>
      </c>
      <c r="P6748" s="54" t="s">
        <v>454</v>
      </c>
      <c r="Q6748" s="54" t="s">
        <v>256</v>
      </c>
      <c r="R6748" s="54" t="s">
        <v>431</v>
      </c>
      <c r="S6748" s="71"/>
      <c r="T6748" s="54" t="s">
        <v>256</v>
      </c>
      <c r="U6748" s="71">
        <v>44644</v>
      </c>
      <c r="V6748" s="54" t="s">
        <v>256</v>
      </c>
      <c r="W6748" t="str">
        <f t="shared" si="105"/>
        <v>Mar-22</v>
      </c>
    </row>
    <row r="6749" spans="1:23" x14ac:dyDescent="0.25">
      <c r="A6749" s="54" t="s">
        <v>317</v>
      </c>
      <c r="B6749" s="54" t="s">
        <v>428</v>
      </c>
      <c r="C6749" s="54" t="s">
        <v>263</v>
      </c>
      <c r="D6749" s="54" t="s">
        <v>429</v>
      </c>
      <c r="E6749" s="54" t="s">
        <v>23069</v>
      </c>
      <c r="F6749" s="71">
        <v>44644</v>
      </c>
      <c r="G6749" s="72">
        <v>44.91</v>
      </c>
      <c r="H6749" s="72">
        <v>3819.6</v>
      </c>
      <c r="I6749" s="54" t="s">
        <v>265</v>
      </c>
      <c r="J6749" s="54" t="s">
        <v>23066</v>
      </c>
      <c r="K6749" s="54" t="s">
        <v>23070</v>
      </c>
      <c r="L6749" s="54" t="s">
        <v>23071</v>
      </c>
      <c r="M6749" s="54" t="s">
        <v>23069</v>
      </c>
      <c r="N6749" s="54" t="s">
        <v>256</v>
      </c>
      <c r="O6749" s="54" t="s">
        <v>256</v>
      </c>
      <c r="P6749" s="54" t="s">
        <v>454</v>
      </c>
      <c r="Q6749" s="54" t="s">
        <v>256</v>
      </c>
      <c r="R6749" s="54" t="s">
        <v>431</v>
      </c>
      <c r="S6749" s="71"/>
      <c r="T6749" s="54" t="s">
        <v>256</v>
      </c>
      <c r="U6749" s="71">
        <v>44644</v>
      </c>
      <c r="V6749" s="54" t="s">
        <v>256</v>
      </c>
      <c r="W6749" t="str">
        <f t="shared" si="105"/>
        <v>Mar-22</v>
      </c>
    </row>
    <row r="6750" spans="1:23" x14ac:dyDescent="0.25">
      <c r="A6750" s="54" t="s">
        <v>317</v>
      </c>
      <c r="B6750" s="54" t="s">
        <v>428</v>
      </c>
      <c r="C6750" s="54" t="s">
        <v>263</v>
      </c>
      <c r="D6750" s="54" t="s">
        <v>429</v>
      </c>
      <c r="E6750" s="54" t="s">
        <v>23072</v>
      </c>
      <c r="F6750" s="71">
        <v>44648</v>
      </c>
      <c r="G6750" s="72">
        <v>94.06</v>
      </c>
      <c r="H6750" s="72">
        <v>7999.8</v>
      </c>
      <c r="I6750" s="54" t="s">
        <v>265</v>
      </c>
      <c r="J6750" s="54" t="s">
        <v>23066</v>
      </c>
      <c r="K6750" s="54" t="s">
        <v>23073</v>
      </c>
      <c r="L6750" s="54" t="s">
        <v>23074</v>
      </c>
      <c r="M6750" s="54" t="s">
        <v>23072</v>
      </c>
      <c r="N6750" s="54" t="s">
        <v>256</v>
      </c>
      <c r="O6750" s="54" t="s">
        <v>256</v>
      </c>
      <c r="P6750" s="54" t="s">
        <v>454</v>
      </c>
      <c r="Q6750" s="54" t="s">
        <v>256</v>
      </c>
      <c r="R6750" s="54" t="s">
        <v>431</v>
      </c>
      <c r="S6750" s="71"/>
      <c r="T6750" s="54" t="s">
        <v>256</v>
      </c>
      <c r="U6750" s="71">
        <v>44648</v>
      </c>
      <c r="V6750" s="54" t="s">
        <v>256</v>
      </c>
      <c r="W6750" t="str">
        <f t="shared" si="105"/>
        <v>Mar-22</v>
      </c>
    </row>
    <row r="6751" spans="1:23" x14ac:dyDescent="0.25">
      <c r="A6751" s="54" t="s">
        <v>317</v>
      </c>
      <c r="B6751" s="54" t="s">
        <v>428</v>
      </c>
      <c r="C6751" s="54" t="s">
        <v>263</v>
      </c>
      <c r="D6751" s="54" t="s">
        <v>429</v>
      </c>
      <c r="E6751" s="54" t="s">
        <v>23075</v>
      </c>
      <c r="F6751" s="71">
        <v>44648</v>
      </c>
      <c r="G6751" s="72">
        <v>1.68</v>
      </c>
      <c r="H6751" s="72">
        <v>142.88</v>
      </c>
      <c r="I6751" s="54" t="s">
        <v>265</v>
      </c>
      <c r="J6751" s="54" t="s">
        <v>23066</v>
      </c>
      <c r="K6751" s="54" t="s">
        <v>23076</v>
      </c>
      <c r="L6751" s="54" t="s">
        <v>23077</v>
      </c>
      <c r="M6751" s="54" t="s">
        <v>23075</v>
      </c>
      <c r="N6751" s="54" t="s">
        <v>256</v>
      </c>
      <c r="O6751" s="54" t="s">
        <v>256</v>
      </c>
      <c r="P6751" s="54" t="s">
        <v>454</v>
      </c>
      <c r="Q6751" s="54" t="s">
        <v>256</v>
      </c>
      <c r="R6751" s="54" t="s">
        <v>431</v>
      </c>
      <c r="S6751" s="71"/>
      <c r="T6751" s="54" t="s">
        <v>256</v>
      </c>
      <c r="U6751" s="71">
        <v>44648</v>
      </c>
      <c r="V6751" s="54" t="s">
        <v>256</v>
      </c>
      <c r="W6751" t="str">
        <f t="shared" si="105"/>
        <v>Mar-22</v>
      </c>
    </row>
    <row r="6752" spans="1:23" x14ac:dyDescent="0.25">
      <c r="A6752" s="54" t="s">
        <v>317</v>
      </c>
      <c r="B6752" s="54" t="s">
        <v>428</v>
      </c>
      <c r="C6752" s="54" t="s">
        <v>263</v>
      </c>
      <c r="D6752" s="54" t="s">
        <v>429</v>
      </c>
      <c r="E6752" s="54" t="s">
        <v>23078</v>
      </c>
      <c r="F6752" s="71">
        <v>44623</v>
      </c>
      <c r="G6752" s="72">
        <v>449.6</v>
      </c>
      <c r="H6752" s="72">
        <v>38238.480000000003</v>
      </c>
      <c r="I6752" s="54" t="s">
        <v>265</v>
      </c>
      <c r="J6752" s="54" t="s">
        <v>23066</v>
      </c>
      <c r="K6752" s="54" t="s">
        <v>23079</v>
      </c>
      <c r="L6752" s="54" t="s">
        <v>23080</v>
      </c>
      <c r="M6752" s="54" t="s">
        <v>23078</v>
      </c>
      <c r="N6752" s="54" t="s">
        <v>256</v>
      </c>
      <c r="O6752" s="54" t="s">
        <v>256</v>
      </c>
      <c r="P6752" s="54" t="s">
        <v>267</v>
      </c>
      <c r="Q6752" s="54" t="s">
        <v>256</v>
      </c>
      <c r="R6752" s="54" t="s">
        <v>431</v>
      </c>
      <c r="S6752" s="71"/>
      <c r="T6752" s="54" t="s">
        <v>256</v>
      </c>
      <c r="U6752" s="71">
        <v>44623</v>
      </c>
      <c r="V6752" s="54" t="s">
        <v>256</v>
      </c>
      <c r="W6752" t="str">
        <f t="shared" si="105"/>
        <v>Mar-22</v>
      </c>
    </row>
    <row r="6753" spans="1:23" x14ac:dyDescent="0.25">
      <c r="A6753" s="54" t="s">
        <v>317</v>
      </c>
      <c r="B6753" s="54" t="s">
        <v>428</v>
      </c>
      <c r="C6753" s="54" t="s">
        <v>263</v>
      </c>
      <c r="D6753" s="54" t="s">
        <v>429</v>
      </c>
      <c r="E6753" s="54" t="s">
        <v>23081</v>
      </c>
      <c r="F6753" s="71">
        <v>44623</v>
      </c>
      <c r="G6753" s="72">
        <v>69.400000000000006</v>
      </c>
      <c r="H6753" s="72">
        <v>5902.47</v>
      </c>
      <c r="I6753" s="54" t="s">
        <v>265</v>
      </c>
      <c r="J6753" s="54" t="s">
        <v>23066</v>
      </c>
      <c r="K6753" s="54" t="s">
        <v>23082</v>
      </c>
      <c r="L6753" s="54" t="s">
        <v>23083</v>
      </c>
      <c r="M6753" s="54" t="s">
        <v>23081</v>
      </c>
      <c r="N6753" s="54" t="s">
        <v>256</v>
      </c>
      <c r="O6753" s="54" t="s">
        <v>256</v>
      </c>
      <c r="P6753" s="54" t="s">
        <v>267</v>
      </c>
      <c r="Q6753" s="54" t="s">
        <v>256</v>
      </c>
      <c r="R6753" s="54" t="s">
        <v>431</v>
      </c>
      <c r="S6753" s="71"/>
      <c r="T6753" s="54" t="s">
        <v>256</v>
      </c>
      <c r="U6753" s="71">
        <v>44623</v>
      </c>
      <c r="V6753" s="54" t="s">
        <v>256</v>
      </c>
      <c r="W6753" t="str">
        <f t="shared" si="105"/>
        <v>Mar-22</v>
      </c>
    </row>
    <row r="6754" spans="1:23" x14ac:dyDescent="0.25">
      <c r="A6754" s="54" t="s">
        <v>317</v>
      </c>
      <c r="B6754" s="54" t="s">
        <v>428</v>
      </c>
      <c r="C6754" s="54" t="s">
        <v>263</v>
      </c>
      <c r="D6754" s="54" t="s">
        <v>429</v>
      </c>
      <c r="E6754" s="54" t="s">
        <v>23084</v>
      </c>
      <c r="F6754" s="71">
        <v>44627</v>
      </c>
      <c r="G6754" s="72">
        <v>33.75</v>
      </c>
      <c r="H6754" s="72">
        <v>2870.44</v>
      </c>
      <c r="I6754" s="54" t="s">
        <v>265</v>
      </c>
      <c r="J6754" s="54" t="s">
        <v>23066</v>
      </c>
      <c r="K6754" s="54" t="s">
        <v>23085</v>
      </c>
      <c r="L6754" s="54" t="s">
        <v>23086</v>
      </c>
      <c r="M6754" s="54" t="s">
        <v>23084</v>
      </c>
      <c r="N6754" s="54" t="s">
        <v>256</v>
      </c>
      <c r="O6754" s="54" t="s">
        <v>256</v>
      </c>
      <c r="P6754" s="54" t="s">
        <v>455</v>
      </c>
      <c r="Q6754" s="54" t="s">
        <v>256</v>
      </c>
      <c r="R6754" s="54" t="s">
        <v>431</v>
      </c>
      <c r="S6754" s="71"/>
      <c r="T6754" s="54" t="s">
        <v>256</v>
      </c>
      <c r="U6754" s="71">
        <v>44627</v>
      </c>
      <c r="V6754" s="54" t="s">
        <v>256</v>
      </c>
      <c r="W6754" t="str">
        <f t="shared" si="105"/>
        <v>Mar-22</v>
      </c>
    </row>
    <row r="6755" spans="1:23" x14ac:dyDescent="0.25">
      <c r="A6755" s="54" t="s">
        <v>318</v>
      </c>
      <c r="B6755" s="54" t="s">
        <v>428</v>
      </c>
      <c r="C6755" s="54" t="s">
        <v>263</v>
      </c>
      <c r="D6755" s="54" t="s">
        <v>429</v>
      </c>
      <c r="E6755" s="54" t="s">
        <v>23087</v>
      </c>
      <c r="F6755" s="71">
        <v>44625</v>
      </c>
      <c r="G6755" s="72">
        <v>7017.44</v>
      </c>
      <c r="H6755" s="72">
        <v>596833.27</v>
      </c>
      <c r="I6755" s="54" t="s">
        <v>265</v>
      </c>
      <c r="J6755" s="54" t="s">
        <v>23088</v>
      </c>
      <c r="K6755" s="54" t="s">
        <v>23089</v>
      </c>
      <c r="L6755" s="54" t="s">
        <v>23090</v>
      </c>
      <c r="M6755" s="54" t="s">
        <v>23087</v>
      </c>
      <c r="N6755" s="54" t="s">
        <v>256</v>
      </c>
      <c r="O6755" s="54" t="s">
        <v>256</v>
      </c>
      <c r="P6755" s="54" t="s">
        <v>281</v>
      </c>
      <c r="Q6755" s="54" t="s">
        <v>256</v>
      </c>
      <c r="R6755" s="54" t="s">
        <v>431</v>
      </c>
      <c r="S6755" s="71"/>
      <c r="T6755" s="54" t="s">
        <v>256</v>
      </c>
      <c r="U6755" s="71">
        <v>44625</v>
      </c>
      <c r="V6755" s="54" t="s">
        <v>256</v>
      </c>
      <c r="W6755" t="str">
        <f t="shared" si="105"/>
        <v>Mar-22</v>
      </c>
    </row>
    <row r="6756" spans="1:23" x14ac:dyDescent="0.25">
      <c r="A6756" s="54" t="s">
        <v>317</v>
      </c>
      <c r="B6756" s="54" t="s">
        <v>428</v>
      </c>
      <c r="C6756" s="54" t="s">
        <v>263</v>
      </c>
      <c r="D6756" s="54" t="s">
        <v>429</v>
      </c>
      <c r="E6756" s="54" t="s">
        <v>23091</v>
      </c>
      <c r="F6756" s="71">
        <v>44637</v>
      </c>
      <c r="G6756" s="72">
        <v>81.900000000000006</v>
      </c>
      <c r="H6756" s="72">
        <v>6965.6</v>
      </c>
      <c r="I6756" s="54" t="s">
        <v>265</v>
      </c>
      <c r="J6756" s="54" t="s">
        <v>23088</v>
      </c>
      <c r="K6756" s="54" t="s">
        <v>20971</v>
      </c>
      <c r="L6756" s="54" t="s">
        <v>23092</v>
      </c>
      <c r="M6756" s="54" t="s">
        <v>23091</v>
      </c>
      <c r="N6756" s="54" t="s">
        <v>256</v>
      </c>
      <c r="O6756" s="54" t="s">
        <v>256</v>
      </c>
      <c r="P6756" s="54" t="s">
        <v>445</v>
      </c>
      <c r="Q6756" s="54" t="s">
        <v>256</v>
      </c>
      <c r="R6756" s="54" t="s">
        <v>431</v>
      </c>
      <c r="S6756" s="71"/>
      <c r="T6756" s="54" t="s">
        <v>256</v>
      </c>
      <c r="U6756" s="71">
        <v>44637</v>
      </c>
      <c r="V6756" s="54" t="s">
        <v>256</v>
      </c>
      <c r="W6756" t="str">
        <f t="shared" si="105"/>
        <v>Mar-22</v>
      </c>
    </row>
    <row r="6757" spans="1:23" x14ac:dyDescent="0.25">
      <c r="A6757" s="54" t="s">
        <v>317</v>
      </c>
      <c r="B6757" s="54" t="s">
        <v>428</v>
      </c>
      <c r="C6757" s="54" t="s">
        <v>263</v>
      </c>
      <c r="D6757" s="54" t="s">
        <v>429</v>
      </c>
      <c r="E6757" s="54" t="s">
        <v>23093</v>
      </c>
      <c r="F6757" s="71">
        <v>44644</v>
      </c>
      <c r="G6757" s="72">
        <v>152.22</v>
      </c>
      <c r="H6757" s="72">
        <v>12946.31</v>
      </c>
      <c r="I6757" s="54" t="s">
        <v>265</v>
      </c>
      <c r="J6757" s="54" t="s">
        <v>23088</v>
      </c>
      <c r="K6757" s="54" t="s">
        <v>23094</v>
      </c>
      <c r="L6757" s="54" t="s">
        <v>23095</v>
      </c>
      <c r="M6757" s="54" t="s">
        <v>23093</v>
      </c>
      <c r="N6757" s="54" t="s">
        <v>256</v>
      </c>
      <c r="O6757" s="54" t="s">
        <v>256</v>
      </c>
      <c r="P6757" s="54" t="s">
        <v>454</v>
      </c>
      <c r="Q6757" s="54" t="s">
        <v>256</v>
      </c>
      <c r="R6757" s="54" t="s">
        <v>431</v>
      </c>
      <c r="S6757" s="71"/>
      <c r="T6757" s="54" t="s">
        <v>256</v>
      </c>
      <c r="U6757" s="71">
        <v>44644</v>
      </c>
      <c r="V6757" s="54" t="s">
        <v>256</v>
      </c>
      <c r="W6757" t="str">
        <f t="shared" si="105"/>
        <v>Mar-22</v>
      </c>
    </row>
    <row r="6758" spans="1:23" x14ac:dyDescent="0.25">
      <c r="A6758" s="54" t="s">
        <v>317</v>
      </c>
      <c r="B6758" s="54" t="s">
        <v>428</v>
      </c>
      <c r="C6758" s="54" t="s">
        <v>263</v>
      </c>
      <c r="D6758" s="54" t="s">
        <v>429</v>
      </c>
      <c r="E6758" s="54" t="s">
        <v>23096</v>
      </c>
      <c r="F6758" s="71">
        <v>44644</v>
      </c>
      <c r="G6758" s="72">
        <v>327.82</v>
      </c>
      <c r="H6758" s="72">
        <v>27881.09</v>
      </c>
      <c r="I6758" s="54" t="s">
        <v>265</v>
      </c>
      <c r="J6758" s="54" t="s">
        <v>23088</v>
      </c>
      <c r="K6758" s="54" t="s">
        <v>23097</v>
      </c>
      <c r="L6758" s="54" t="s">
        <v>23098</v>
      </c>
      <c r="M6758" s="54" t="s">
        <v>23096</v>
      </c>
      <c r="N6758" s="54" t="s">
        <v>256</v>
      </c>
      <c r="O6758" s="54" t="s">
        <v>256</v>
      </c>
      <c r="P6758" s="54" t="s">
        <v>454</v>
      </c>
      <c r="Q6758" s="54" t="s">
        <v>256</v>
      </c>
      <c r="R6758" s="54" t="s">
        <v>431</v>
      </c>
      <c r="S6758" s="71"/>
      <c r="T6758" s="54" t="s">
        <v>256</v>
      </c>
      <c r="U6758" s="71">
        <v>44644</v>
      </c>
      <c r="V6758" s="54" t="s">
        <v>256</v>
      </c>
      <c r="W6758" t="str">
        <f t="shared" si="105"/>
        <v>Mar-22</v>
      </c>
    </row>
    <row r="6759" spans="1:23" x14ac:dyDescent="0.25">
      <c r="A6759" s="54" t="s">
        <v>317</v>
      </c>
      <c r="B6759" s="54" t="s">
        <v>428</v>
      </c>
      <c r="C6759" s="54" t="s">
        <v>263</v>
      </c>
      <c r="D6759" s="54" t="s">
        <v>429</v>
      </c>
      <c r="E6759" s="54" t="s">
        <v>23099</v>
      </c>
      <c r="F6759" s="71">
        <v>44644</v>
      </c>
      <c r="G6759" s="72">
        <v>134.07</v>
      </c>
      <c r="H6759" s="72">
        <v>11402.65</v>
      </c>
      <c r="I6759" s="54" t="s">
        <v>265</v>
      </c>
      <c r="J6759" s="54" t="s">
        <v>23088</v>
      </c>
      <c r="K6759" s="54" t="s">
        <v>23100</v>
      </c>
      <c r="L6759" s="54" t="s">
        <v>23101</v>
      </c>
      <c r="M6759" s="54" t="s">
        <v>23099</v>
      </c>
      <c r="N6759" s="54" t="s">
        <v>256</v>
      </c>
      <c r="O6759" s="54" t="s">
        <v>256</v>
      </c>
      <c r="P6759" s="54" t="s">
        <v>454</v>
      </c>
      <c r="Q6759" s="54" t="s">
        <v>256</v>
      </c>
      <c r="R6759" s="54" t="s">
        <v>431</v>
      </c>
      <c r="S6759" s="71"/>
      <c r="T6759" s="54" t="s">
        <v>256</v>
      </c>
      <c r="U6759" s="71">
        <v>44644</v>
      </c>
      <c r="V6759" s="54" t="s">
        <v>256</v>
      </c>
      <c r="W6759" t="str">
        <f t="shared" si="105"/>
        <v>Mar-22</v>
      </c>
    </row>
    <row r="6760" spans="1:23" x14ac:dyDescent="0.25">
      <c r="A6760" s="54" t="s">
        <v>317</v>
      </c>
      <c r="B6760" s="54" t="s">
        <v>428</v>
      </c>
      <c r="C6760" s="54" t="s">
        <v>263</v>
      </c>
      <c r="D6760" s="54" t="s">
        <v>429</v>
      </c>
      <c r="E6760" s="54" t="s">
        <v>23102</v>
      </c>
      <c r="F6760" s="71">
        <v>44644</v>
      </c>
      <c r="G6760" s="72">
        <v>300.12</v>
      </c>
      <c r="H6760" s="72">
        <v>25525.21</v>
      </c>
      <c r="I6760" s="54" t="s">
        <v>265</v>
      </c>
      <c r="J6760" s="54" t="s">
        <v>23088</v>
      </c>
      <c r="K6760" s="54" t="s">
        <v>23103</v>
      </c>
      <c r="L6760" s="54" t="s">
        <v>23104</v>
      </c>
      <c r="M6760" s="54" t="s">
        <v>23102</v>
      </c>
      <c r="N6760" s="54" t="s">
        <v>256</v>
      </c>
      <c r="O6760" s="54" t="s">
        <v>256</v>
      </c>
      <c r="P6760" s="54" t="s">
        <v>454</v>
      </c>
      <c r="Q6760" s="54" t="s">
        <v>256</v>
      </c>
      <c r="R6760" s="54" t="s">
        <v>431</v>
      </c>
      <c r="S6760" s="71"/>
      <c r="T6760" s="54" t="s">
        <v>256</v>
      </c>
      <c r="U6760" s="71">
        <v>44644</v>
      </c>
      <c r="V6760" s="54" t="s">
        <v>256</v>
      </c>
      <c r="W6760" t="str">
        <f t="shared" si="105"/>
        <v>Mar-22</v>
      </c>
    </row>
    <row r="6761" spans="1:23" x14ac:dyDescent="0.25">
      <c r="A6761" s="54" t="s">
        <v>317</v>
      </c>
      <c r="B6761" s="54" t="s">
        <v>428</v>
      </c>
      <c r="C6761" s="54" t="s">
        <v>263</v>
      </c>
      <c r="D6761" s="54" t="s">
        <v>429</v>
      </c>
      <c r="E6761" s="54" t="s">
        <v>23105</v>
      </c>
      <c r="F6761" s="71">
        <v>44644</v>
      </c>
      <c r="G6761" s="72">
        <v>551.4</v>
      </c>
      <c r="H6761" s="72">
        <v>46896.57</v>
      </c>
      <c r="I6761" s="54" t="s">
        <v>265</v>
      </c>
      <c r="J6761" s="54" t="s">
        <v>23088</v>
      </c>
      <c r="K6761" s="54" t="s">
        <v>23106</v>
      </c>
      <c r="L6761" s="54" t="s">
        <v>23107</v>
      </c>
      <c r="M6761" s="54" t="s">
        <v>23105</v>
      </c>
      <c r="N6761" s="54" t="s">
        <v>256</v>
      </c>
      <c r="O6761" s="54" t="s">
        <v>256</v>
      </c>
      <c r="P6761" s="54" t="s">
        <v>445</v>
      </c>
      <c r="Q6761" s="54" t="s">
        <v>256</v>
      </c>
      <c r="R6761" s="54" t="s">
        <v>431</v>
      </c>
      <c r="S6761" s="71"/>
      <c r="T6761" s="54" t="s">
        <v>256</v>
      </c>
      <c r="U6761" s="71">
        <v>44644</v>
      </c>
      <c r="V6761" s="54" t="s">
        <v>256</v>
      </c>
      <c r="W6761" t="str">
        <f t="shared" si="105"/>
        <v>Mar-22</v>
      </c>
    </row>
    <row r="6762" spans="1:23" x14ac:dyDescent="0.25">
      <c r="A6762" s="54" t="s">
        <v>317</v>
      </c>
      <c r="B6762" s="54" t="s">
        <v>428</v>
      </c>
      <c r="C6762" s="54" t="s">
        <v>263</v>
      </c>
      <c r="D6762" s="54" t="s">
        <v>429</v>
      </c>
      <c r="E6762" s="54" t="s">
        <v>23108</v>
      </c>
      <c r="F6762" s="71">
        <v>44648</v>
      </c>
      <c r="G6762" s="72">
        <v>0.91</v>
      </c>
      <c r="H6762" s="72">
        <v>77.400000000000006</v>
      </c>
      <c r="I6762" s="54" t="s">
        <v>265</v>
      </c>
      <c r="J6762" s="54" t="s">
        <v>23088</v>
      </c>
      <c r="K6762" s="54" t="s">
        <v>23109</v>
      </c>
      <c r="L6762" s="54" t="s">
        <v>23110</v>
      </c>
      <c r="M6762" s="54" t="s">
        <v>23108</v>
      </c>
      <c r="N6762" s="54" t="s">
        <v>256</v>
      </c>
      <c r="O6762" s="54" t="s">
        <v>256</v>
      </c>
      <c r="P6762" s="54" t="s">
        <v>454</v>
      </c>
      <c r="Q6762" s="54" t="s">
        <v>256</v>
      </c>
      <c r="R6762" s="54" t="s">
        <v>431</v>
      </c>
      <c r="S6762" s="71"/>
      <c r="T6762" s="54" t="s">
        <v>256</v>
      </c>
      <c r="U6762" s="71">
        <v>44648</v>
      </c>
      <c r="V6762" s="54" t="s">
        <v>256</v>
      </c>
      <c r="W6762" t="str">
        <f t="shared" si="105"/>
        <v>Mar-22</v>
      </c>
    </row>
    <row r="6763" spans="1:23" x14ac:dyDescent="0.25">
      <c r="A6763" s="54" t="s">
        <v>317</v>
      </c>
      <c r="B6763" s="54" t="s">
        <v>428</v>
      </c>
      <c r="C6763" s="54" t="s">
        <v>263</v>
      </c>
      <c r="D6763" s="54" t="s">
        <v>429</v>
      </c>
      <c r="E6763" s="54" t="s">
        <v>23111</v>
      </c>
      <c r="F6763" s="71">
        <v>44648</v>
      </c>
      <c r="G6763" s="72">
        <v>8.61</v>
      </c>
      <c r="H6763" s="72">
        <v>732.28</v>
      </c>
      <c r="I6763" s="54" t="s">
        <v>265</v>
      </c>
      <c r="J6763" s="54" t="s">
        <v>23088</v>
      </c>
      <c r="K6763" s="54" t="s">
        <v>23112</v>
      </c>
      <c r="L6763" s="54" t="s">
        <v>23113</v>
      </c>
      <c r="M6763" s="54" t="s">
        <v>23111</v>
      </c>
      <c r="N6763" s="54" t="s">
        <v>256</v>
      </c>
      <c r="O6763" s="54" t="s">
        <v>256</v>
      </c>
      <c r="P6763" s="54" t="s">
        <v>454</v>
      </c>
      <c r="Q6763" s="54" t="s">
        <v>256</v>
      </c>
      <c r="R6763" s="54" t="s">
        <v>431</v>
      </c>
      <c r="S6763" s="71"/>
      <c r="T6763" s="54" t="s">
        <v>256</v>
      </c>
      <c r="U6763" s="71">
        <v>44648</v>
      </c>
      <c r="V6763" s="54" t="s">
        <v>256</v>
      </c>
      <c r="W6763" t="str">
        <f t="shared" si="105"/>
        <v>Mar-22</v>
      </c>
    </row>
    <row r="6764" spans="1:23" x14ac:dyDescent="0.25">
      <c r="A6764" s="54" t="s">
        <v>317</v>
      </c>
      <c r="B6764" s="54" t="s">
        <v>428</v>
      </c>
      <c r="C6764" s="54" t="s">
        <v>263</v>
      </c>
      <c r="D6764" s="54" t="s">
        <v>429</v>
      </c>
      <c r="E6764" s="54" t="s">
        <v>23114</v>
      </c>
      <c r="F6764" s="71">
        <v>44648</v>
      </c>
      <c r="G6764" s="72">
        <v>125.29</v>
      </c>
      <c r="H6764" s="72">
        <v>10655.91</v>
      </c>
      <c r="I6764" s="54" t="s">
        <v>265</v>
      </c>
      <c r="J6764" s="54" t="s">
        <v>23088</v>
      </c>
      <c r="K6764" s="54" t="s">
        <v>23115</v>
      </c>
      <c r="L6764" s="54" t="s">
        <v>23116</v>
      </c>
      <c r="M6764" s="54" t="s">
        <v>23114</v>
      </c>
      <c r="N6764" s="54" t="s">
        <v>256</v>
      </c>
      <c r="O6764" s="54" t="s">
        <v>256</v>
      </c>
      <c r="P6764" s="54" t="s">
        <v>454</v>
      </c>
      <c r="Q6764" s="54" t="s">
        <v>256</v>
      </c>
      <c r="R6764" s="54" t="s">
        <v>431</v>
      </c>
      <c r="S6764" s="71"/>
      <c r="T6764" s="54" t="s">
        <v>256</v>
      </c>
      <c r="U6764" s="71">
        <v>44648</v>
      </c>
      <c r="V6764" s="54" t="s">
        <v>256</v>
      </c>
      <c r="W6764" t="str">
        <f t="shared" si="105"/>
        <v>Mar-22</v>
      </c>
    </row>
    <row r="6765" spans="1:23" x14ac:dyDescent="0.25">
      <c r="A6765" s="54" t="s">
        <v>317</v>
      </c>
      <c r="B6765" s="54" t="s">
        <v>428</v>
      </c>
      <c r="C6765" s="54" t="s">
        <v>263</v>
      </c>
      <c r="D6765" s="54" t="s">
        <v>429</v>
      </c>
      <c r="E6765" s="54" t="s">
        <v>23117</v>
      </c>
      <c r="F6765" s="71">
        <v>44628</v>
      </c>
      <c r="G6765" s="72">
        <v>1637.63</v>
      </c>
      <c r="H6765" s="72">
        <v>139280.43</v>
      </c>
      <c r="I6765" s="54" t="s">
        <v>265</v>
      </c>
      <c r="J6765" s="54" t="s">
        <v>23088</v>
      </c>
      <c r="K6765" s="54" t="s">
        <v>23106</v>
      </c>
      <c r="L6765" s="54" t="s">
        <v>23118</v>
      </c>
      <c r="M6765" s="54" t="s">
        <v>23117</v>
      </c>
      <c r="N6765" s="54" t="s">
        <v>256</v>
      </c>
      <c r="O6765" s="54" t="s">
        <v>256</v>
      </c>
      <c r="P6765" s="54" t="s">
        <v>445</v>
      </c>
      <c r="Q6765" s="54" t="s">
        <v>256</v>
      </c>
      <c r="R6765" s="54" t="s">
        <v>431</v>
      </c>
      <c r="S6765" s="71"/>
      <c r="T6765" s="54" t="s">
        <v>256</v>
      </c>
      <c r="U6765" s="71">
        <v>44628</v>
      </c>
      <c r="V6765" s="54" t="s">
        <v>256</v>
      </c>
      <c r="W6765" t="str">
        <f t="shared" si="105"/>
        <v>Mar-22</v>
      </c>
    </row>
    <row r="6766" spans="1:23" x14ac:dyDescent="0.25">
      <c r="A6766" s="54" t="s">
        <v>317</v>
      </c>
      <c r="B6766" s="54" t="s">
        <v>428</v>
      </c>
      <c r="C6766" s="54" t="s">
        <v>263</v>
      </c>
      <c r="D6766" s="54" t="s">
        <v>429</v>
      </c>
      <c r="E6766" s="54" t="s">
        <v>23119</v>
      </c>
      <c r="F6766" s="71">
        <v>44625</v>
      </c>
      <c r="G6766" s="72">
        <v>2283</v>
      </c>
      <c r="H6766" s="72">
        <v>194169.15</v>
      </c>
      <c r="I6766" s="54" t="s">
        <v>265</v>
      </c>
      <c r="J6766" s="54" t="s">
        <v>23088</v>
      </c>
      <c r="K6766" s="54" t="s">
        <v>23106</v>
      </c>
      <c r="L6766" s="54" t="s">
        <v>23120</v>
      </c>
      <c r="M6766" s="54" t="s">
        <v>23119</v>
      </c>
      <c r="N6766" s="54" t="s">
        <v>256</v>
      </c>
      <c r="O6766" s="54" t="s">
        <v>256</v>
      </c>
      <c r="P6766" s="54" t="s">
        <v>445</v>
      </c>
      <c r="Q6766" s="54" t="s">
        <v>256</v>
      </c>
      <c r="R6766" s="54" t="s">
        <v>431</v>
      </c>
      <c r="S6766" s="71"/>
      <c r="T6766" s="54" t="s">
        <v>256</v>
      </c>
      <c r="U6766" s="71">
        <v>44625</v>
      </c>
      <c r="V6766" s="54" t="s">
        <v>256</v>
      </c>
      <c r="W6766" t="str">
        <f t="shared" si="105"/>
        <v>Mar-22</v>
      </c>
    </row>
    <row r="6767" spans="1:23" x14ac:dyDescent="0.25">
      <c r="A6767" s="54" t="s">
        <v>318</v>
      </c>
      <c r="B6767" s="54" t="s">
        <v>428</v>
      </c>
      <c r="C6767" s="54" t="s">
        <v>263</v>
      </c>
      <c r="D6767" s="54" t="s">
        <v>429</v>
      </c>
      <c r="E6767" s="54" t="s">
        <v>23121</v>
      </c>
      <c r="F6767" s="71">
        <v>44642</v>
      </c>
      <c r="G6767" s="72">
        <v>36529.480000000003</v>
      </c>
      <c r="H6767" s="72">
        <v>3106832.27</v>
      </c>
      <c r="I6767" s="54" t="s">
        <v>265</v>
      </c>
      <c r="J6767" s="54" t="s">
        <v>23122</v>
      </c>
      <c r="K6767" s="54" t="s">
        <v>23123</v>
      </c>
      <c r="L6767" s="54" t="s">
        <v>23124</v>
      </c>
      <c r="M6767" s="54" t="s">
        <v>23121</v>
      </c>
      <c r="N6767" s="54" t="s">
        <v>256</v>
      </c>
      <c r="O6767" s="54" t="s">
        <v>256</v>
      </c>
      <c r="P6767" s="54" t="s">
        <v>440</v>
      </c>
      <c r="Q6767" s="54" t="s">
        <v>256</v>
      </c>
      <c r="R6767" s="54" t="s">
        <v>431</v>
      </c>
      <c r="S6767" s="71"/>
      <c r="T6767" s="54" t="s">
        <v>256</v>
      </c>
      <c r="U6767" s="71">
        <v>44642</v>
      </c>
      <c r="V6767" s="54" t="s">
        <v>256</v>
      </c>
      <c r="W6767" t="str">
        <f t="shared" si="105"/>
        <v>Mar-22</v>
      </c>
    </row>
    <row r="6768" spans="1:23" x14ac:dyDescent="0.25">
      <c r="A6768" s="54" t="s">
        <v>317</v>
      </c>
      <c r="B6768" s="54" t="s">
        <v>428</v>
      </c>
      <c r="C6768" s="54" t="s">
        <v>263</v>
      </c>
      <c r="D6768" s="54" t="s">
        <v>429</v>
      </c>
      <c r="E6768" s="54" t="s">
        <v>23125</v>
      </c>
      <c r="F6768" s="71">
        <v>44644</v>
      </c>
      <c r="G6768" s="72">
        <v>123.63</v>
      </c>
      <c r="H6768" s="72">
        <v>10514.73</v>
      </c>
      <c r="I6768" s="54" t="s">
        <v>265</v>
      </c>
      <c r="J6768" s="54" t="s">
        <v>23122</v>
      </c>
      <c r="K6768" s="54" t="s">
        <v>23126</v>
      </c>
      <c r="L6768" s="54" t="s">
        <v>23127</v>
      </c>
      <c r="M6768" s="54" t="s">
        <v>23125</v>
      </c>
      <c r="N6768" s="54" t="s">
        <v>256</v>
      </c>
      <c r="O6768" s="54" t="s">
        <v>256</v>
      </c>
      <c r="P6768" s="54" t="s">
        <v>454</v>
      </c>
      <c r="Q6768" s="54" t="s">
        <v>256</v>
      </c>
      <c r="R6768" s="54" t="s">
        <v>431</v>
      </c>
      <c r="S6768" s="71"/>
      <c r="T6768" s="54" t="s">
        <v>256</v>
      </c>
      <c r="U6768" s="71">
        <v>44644</v>
      </c>
      <c r="V6768" s="54" t="s">
        <v>256</v>
      </c>
      <c r="W6768" t="str">
        <f t="shared" si="105"/>
        <v>Mar-22</v>
      </c>
    </row>
    <row r="6769" spans="1:23" x14ac:dyDescent="0.25">
      <c r="A6769" s="54" t="s">
        <v>317</v>
      </c>
      <c r="B6769" s="54" t="s">
        <v>428</v>
      </c>
      <c r="C6769" s="54" t="s">
        <v>263</v>
      </c>
      <c r="D6769" s="54" t="s">
        <v>429</v>
      </c>
      <c r="E6769" s="54" t="s">
        <v>23128</v>
      </c>
      <c r="F6769" s="71">
        <v>44644</v>
      </c>
      <c r="G6769" s="72">
        <v>86.98</v>
      </c>
      <c r="H6769" s="72">
        <v>7397.65</v>
      </c>
      <c r="I6769" s="54" t="s">
        <v>265</v>
      </c>
      <c r="J6769" s="54" t="s">
        <v>23122</v>
      </c>
      <c r="K6769" s="54" t="s">
        <v>23129</v>
      </c>
      <c r="L6769" s="54" t="s">
        <v>23130</v>
      </c>
      <c r="M6769" s="54" t="s">
        <v>23128</v>
      </c>
      <c r="N6769" s="54" t="s">
        <v>256</v>
      </c>
      <c r="O6769" s="54" t="s">
        <v>256</v>
      </c>
      <c r="P6769" s="54" t="s">
        <v>271</v>
      </c>
      <c r="Q6769" s="54" t="s">
        <v>256</v>
      </c>
      <c r="R6769" s="54" t="s">
        <v>431</v>
      </c>
      <c r="S6769" s="71"/>
      <c r="T6769" s="54" t="s">
        <v>256</v>
      </c>
      <c r="U6769" s="71">
        <v>44644</v>
      </c>
      <c r="V6769" s="54" t="s">
        <v>443</v>
      </c>
      <c r="W6769" t="str">
        <f t="shared" si="105"/>
        <v>Mar-22</v>
      </c>
    </row>
    <row r="6770" spans="1:23" x14ac:dyDescent="0.25">
      <c r="A6770" s="54" t="s">
        <v>317</v>
      </c>
      <c r="B6770" s="54" t="s">
        <v>428</v>
      </c>
      <c r="C6770" s="54" t="s">
        <v>263</v>
      </c>
      <c r="D6770" s="54" t="s">
        <v>429</v>
      </c>
      <c r="E6770" s="54" t="s">
        <v>23131</v>
      </c>
      <c r="F6770" s="71">
        <v>44627</v>
      </c>
      <c r="G6770" s="72">
        <v>957.42</v>
      </c>
      <c r="H6770" s="72">
        <v>81428.570000000007</v>
      </c>
      <c r="I6770" s="54" t="s">
        <v>265</v>
      </c>
      <c r="J6770" s="54" t="s">
        <v>23122</v>
      </c>
      <c r="K6770" s="54" t="s">
        <v>23132</v>
      </c>
      <c r="L6770" s="54" t="s">
        <v>23133</v>
      </c>
      <c r="M6770" s="54" t="s">
        <v>23131</v>
      </c>
      <c r="N6770" s="54" t="s">
        <v>256</v>
      </c>
      <c r="O6770" s="54" t="s">
        <v>256</v>
      </c>
      <c r="P6770" s="54" t="s">
        <v>271</v>
      </c>
      <c r="Q6770" s="54" t="s">
        <v>256</v>
      </c>
      <c r="R6770" s="54" t="s">
        <v>431</v>
      </c>
      <c r="S6770" s="71"/>
      <c r="T6770" s="54" t="s">
        <v>256</v>
      </c>
      <c r="U6770" s="71">
        <v>44627</v>
      </c>
      <c r="V6770" s="54" t="s">
        <v>443</v>
      </c>
      <c r="W6770" t="str">
        <f t="shared" si="105"/>
        <v>Mar-22</v>
      </c>
    </row>
    <row r="6771" spans="1:23" x14ac:dyDescent="0.25">
      <c r="A6771" s="54" t="s">
        <v>317</v>
      </c>
      <c r="B6771" s="54" t="s">
        <v>428</v>
      </c>
      <c r="C6771" s="54" t="s">
        <v>263</v>
      </c>
      <c r="D6771" s="54" t="s">
        <v>429</v>
      </c>
      <c r="E6771" s="54" t="s">
        <v>23134</v>
      </c>
      <c r="F6771" s="71">
        <v>44628</v>
      </c>
      <c r="G6771" s="72">
        <v>235.48</v>
      </c>
      <c r="H6771" s="72">
        <v>20027.57</v>
      </c>
      <c r="I6771" s="54" t="s">
        <v>265</v>
      </c>
      <c r="J6771" s="54" t="s">
        <v>23122</v>
      </c>
      <c r="K6771" s="54" t="s">
        <v>23135</v>
      </c>
      <c r="L6771" s="54" t="s">
        <v>23136</v>
      </c>
      <c r="M6771" s="54" t="s">
        <v>23134</v>
      </c>
      <c r="N6771" s="54" t="s">
        <v>256</v>
      </c>
      <c r="O6771" s="54" t="s">
        <v>256</v>
      </c>
      <c r="P6771" s="54" t="s">
        <v>445</v>
      </c>
      <c r="Q6771" s="54" t="s">
        <v>256</v>
      </c>
      <c r="R6771" s="54" t="s">
        <v>431</v>
      </c>
      <c r="S6771" s="71"/>
      <c r="T6771" s="54" t="s">
        <v>256</v>
      </c>
      <c r="U6771" s="71">
        <v>44628</v>
      </c>
      <c r="V6771" s="54" t="s">
        <v>256</v>
      </c>
      <c r="W6771" t="str">
        <f t="shared" si="105"/>
        <v>Mar-22</v>
      </c>
    </row>
    <row r="6772" spans="1:23" x14ac:dyDescent="0.25">
      <c r="A6772" s="54" t="s">
        <v>317</v>
      </c>
      <c r="B6772" s="54" t="s">
        <v>428</v>
      </c>
      <c r="C6772" s="54" t="s">
        <v>263</v>
      </c>
      <c r="D6772" s="54" t="s">
        <v>429</v>
      </c>
      <c r="E6772" s="54" t="s">
        <v>23137</v>
      </c>
      <c r="F6772" s="71">
        <v>44625</v>
      </c>
      <c r="G6772" s="72">
        <v>213.66</v>
      </c>
      <c r="H6772" s="72">
        <v>18171.78</v>
      </c>
      <c r="I6772" s="54" t="s">
        <v>265</v>
      </c>
      <c r="J6772" s="54" t="s">
        <v>23122</v>
      </c>
      <c r="K6772" s="54" t="s">
        <v>23135</v>
      </c>
      <c r="L6772" s="54" t="s">
        <v>23138</v>
      </c>
      <c r="M6772" s="54" t="s">
        <v>23137</v>
      </c>
      <c r="N6772" s="54" t="s">
        <v>256</v>
      </c>
      <c r="O6772" s="54" t="s">
        <v>256</v>
      </c>
      <c r="P6772" s="54" t="s">
        <v>445</v>
      </c>
      <c r="Q6772" s="54" t="s">
        <v>256</v>
      </c>
      <c r="R6772" s="54" t="s">
        <v>431</v>
      </c>
      <c r="S6772" s="71"/>
      <c r="T6772" s="54" t="s">
        <v>256</v>
      </c>
      <c r="U6772" s="71">
        <v>44625</v>
      </c>
      <c r="V6772" s="54" t="s">
        <v>256</v>
      </c>
      <c r="W6772" t="str">
        <f t="shared" si="105"/>
        <v>Mar-22</v>
      </c>
    </row>
    <row r="6773" spans="1:23" x14ac:dyDescent="0.25">
      <c r="A6773" s="54" t="s">
        <v>317</v>
      </c>
      <c r="B6773" s="54" t="s">
        <v>428</v>
      </c>
      <c r="C6773" s="54" t="s">
        <v>263</v>
      </c>
      <c r="D6773" s="54" t="s">
        <v>429</v>
      </c>
      <c r="E6773" s="54" t="s">
        <v>23139</v>
      </c>
      <c r="F6773" s="71">
        <v>44651</v>
      </c>
      <c r="G6773" s="72">
        <v>273.24</v>
      </c>
      <c r="H6773" s="72">
        <v>23239.06</v>
      </c>
      <c r="I6773" s="54" t="s">
        <v>265</v>
      </c>
      <c r="J6773" s="54" t="s">
        <v>23122</v>
      </c>
      <c r="K6773" s="54" t="s">
        <v>23140</v>
      </c>
      <c r="L6773" s="54" t="s">
        <v>23141</v>
      </c>
      <c r="M6773" s="54" t="s">
        <v>23139</v>
      </c>
      <c r="N6773" s="54" t="s">
        <v>256</v>
      </c>
      <c r="O6773" s="54" t="s">
        <v>256</v>
      </c>
      <c r="P6773" s="54" t="s">
        <v>454</v>
      </c>
      <c r="Q6773" s="54" t="s">
        <v>256</v>
      </c>
      <c r="R6773" s="54" t="s">
        <v>431</v>
      </c>
      <c r="S6773" s="71"/>
      <c r="T6773" s="54" t="s">
        <v>256</v>
      </c>
      <c r="U6773" s="71">
        <v>44651</v>
      </c>
      <c r="V6773" s="54" t="s">
        <v>256</v>
      </c>
      <c r="W6773" t="str">
        <f t="shared" si="105"/>
        <v>Mar-22</v>
      </c>
    </row>
    <row r="6774" spans="1:23" x14ac:dyDescent="0.25">
      <c r="A6774" s="54" t="s">
        <v>317</v>
      </c>
      <c r="B6774" s="54" t="s">
        <v>428</v>
      </c>
      <c r="C6774" s="54" t="s">
        <v>263</v>
      </c>
      <c r="D6774" s="54" t="s">
        <v>429</v>
      </c>
      <c r="E6774" s="54" t="s">
        <v>23142</v>
      </c>
      <c r="F6774" s="71">
        <v>44625</v>
      </c>
      <c r="G6774" s="72">
        <v>453.75</v>
      </c>
      <c r="H6774" s="72">
        <v>38591.440000000002</v>
      </c>
      <c r="I6774" s="54" t="s">
        <v>265</v>
      </c>
      <c r="J6774" s="54" t="s">
        <v>23122</v>
      </c>
      <c r="K6774" s="54" t="s">
        <v>23143</v>
      </c>
      <c r="L6774" s="54" t="s">
        <v>23144</v>
      </c>
      <c r="M6774" s="54" t="s">
        <v>23142</v>
      </c>
      <c r="N6774" s="54" t="s">
        <v>256</v>
      </c>
      <c r="O6774" s="54" t="s">
        <v>256</v>
      </c>
      <c r="P6774" s="54" t="s">
        <v>273</v>
      </c>
      <c r="Q6774" s="54" t="s">
        <v>256</v>
      </c>
      <c r="R6774" s="54" t="s">
        <v>431</v>
      </c>
      <c r="S6774" s="71"/>
      <c r="T6774" s="54" t="s">
        <v>256</v>
      </c>
      <c r="U6774" s="71">
        <v>44625</v>
      </c>
      <c r="V6774" s="54" t="s">
        <v>256</v>
      </c>
      <c r="W6774" t="str">
        <f t="shared" si="105"/>
        <v>Mar-22</v>
      </c>
    </row>
    <row r="6775" spans="1:23" x14ac:dyDescent="0.25">
      <c r="A6775" s="54" t="s">
        <v>317</v>
      </c>
      <c r="B6775" s="54" t="s">
        <v>428</v>
      </c>
      <c r="C6775" s="54" t="s">
        <v>263</v>
      </c>
      <c r="D6775" s="54" t="s">
        <v>429</v>
      </c>
      <c r="E6775" s="54" t="s">
        <v>23145</v>
      </c>
      <c r="F6775" s="71">
        <v>44625</v>
      </c>
      <c r="G6775" s="72">
        <v>1576.25</v>
      </c>
      <c r="H6775" s="72">
        <v>134060.06</v>
      </c>
      <c r="I6775" s="54" t="s">
        <v>265</v>
      </c>
      <c r="J6775" s="54" t="s">
        <v>23122</v>
      </c>
      <c r="K6775" s="54" t="s">
        <v>23146</v>
      </c>
      <c r="L6775" s="54" t="s">
        <v>23147</v>
      </c>
      <c r="M6775" s="54" t="s">
        <v>23145</v>
      </c>
      <c r="N6775" s="54" t="s">
        <v>256</v>
      </c>
      <c r="O6775" s="54" t="s">
        <v>256</v>
      </c>
      <c r="P6775" s="54" t="s">
        <v>273</v>
      </c>
      <c r="Q6775" s="54" t="s">
        <v>256</v>
      </c>
      <c r="R6775" s="54" t="s">
        <v>431</v>
      </c>
      <c r="S6775" s="71"/>
      <c r="T6775" s="54" t="s">
        <v>256</v>
      </c>
      <c r="U6775" s="71">
        <v>44625</v>
      </c>
      <c r="V6775" s="54" t="s">
        <v>256</v>
      </c>
      <c r="W6775" t="str">
        <f t="shared" si="105"/>
        <v>Mar-22</v>
      </c>
    </row>
    <row r="6776" spans="1:23" x14ac:dyDescent="0.25">
      <c r="A6776" s="54" t="s">
        <v>317</v>
      </c>
      <c r="B6776" s="54" t="s">
        <v>428</v>
      </c>
      <c r="C6776" s="54" t="s">
        <v>263</v>
      </c>
      <c r="D6776" s="54" t="s">
        <v>429</v>
      </c>
      <c r="E6776" s="54" t="s">
        <v>23148</v>
      </c>
      <c r="F6776" s="71">
        <v>44647</v>
      </c>
      <c r="G6776" s="72">
        <v>138</v>
      </c>
      <c r="H6776" s="72">
        <v>11736.9</v>
      </c>
      <c r="I6776" s="54" t="s">
        <v>265</v>
      </c>
      <c r="J6776" s="54" t="s">
        <v>23122</v>
      </c>
      <c r="K6776" s="54" t="s">
        <v>18775</v>
      </c>
      <c r="L6776" s="54" t="s">
        <v>23149</v>
      </c>
      <c r="M6776" s="54" t="s">
        <v>23148</v>
      </c>
      <c r="N6776" s="54" t="s">
        <v>256</v>
      </c>
      <c r="O6776" s="54" t="s">
        <v>256</v>
      </c>
      <c r="P6776" s="54" t="s">
        <v>455</v>
      </c>
      <c r="Q6776" s="54" t="s">
        <v>256</v>
      </c>
      <c r="R6776" s="54" t="s">
        <v>431</v>
      </c>
      <c r="S6776" s="71"/>
      <c r="T6776" s="54" t="s">
        <v>256</v>
      </c>
      <c r="U6776" s="71">
        <v>44647</v>
      </c>
      <c r="V6776" s="54" t="s">
        <v>256</v>
      </c>
      <c r="W6776" t="str">
        <f t="shared" si="105"/>
        <v>Mar-22</v>
      </c>
    </row>
    <row r="6777" spans="1:23" x14ac:dyDescent="0.25">
      <c r="A6777" s="54" t="s">
        <v>317</v>
      </c>
      <c r="B6777" s="54" t="s">
        <v>428</v>
      </c>
      <c r="C6777" s="54" t="s">
        <v>263</v>
      </c>
      <c r="D6777" s="54" t="s">
        <v>429</v>
      </c>
      <c r="E6777" s="54" t="s">
        <v>23150</v>
      </c>
      <c r="F6777" s="71">
        <v>44643</v>
      </c>
      <c r="G6777" s="72">
        <v>3.8</v>
      </c>
      <c r="H6777" s="72">
        <v>323.19</v>
      </c>
      <c r="I6777" s="54" t="s">
        <v>265</v>
      </c>
      <c r="J6777" s="54" t="s">
        <v>23151</v>
      </c>
      <c r="K6777" s="54" t="s">
        <v>22811</v>
      </c>
      <c r="L6777" s="54" t="s">
        <v>23152</v>
      </c>
      <c r="M6777" s="54" t="s">
        <v>23150</v>
      </c>
      <c r="N6777" s="54" t="s">
        <v>256</v>
      </c>
      <c r="O6777" s="54" t="s">
        <v>256</v>
      </c>
      <c r="P6777" s="54" t="s">
        <v>522</v>
      </c>
      <c r="Q6777" s="54" t="s">
        <v>256</v>
      </c>
      <c r="R6777" s="54" t="s">
        <v>431</v>
      </c>
      <c r="S6777" s="71"/>
      <c r="T6777" s="54" t="s">
        <v>256</v>
      </c>
      <c r="U6777" s="71">
        <v>44643</v>
      </c>
      <c r="V6777" s="54" t="s">
        <v>256</v>
      </c>
      <c r="W6777" t="str">
        <f t="shared" si="105"/>
        <v>Mar-22</v>
      </c>
    </row>
    <row r="6778" spans="1:23" x14ac:dyDescent="0.25">
      <c r="A6778" s="54" t="s">
        <v>317</v>
      </c>
      <c r="B6778" s="54" t="s">
        <v>428</v>
      </c>
      <c r="C6778" s="54" t="s">
        <v>263</v>
      </c>
      <c r="D6778" s="54" t="s">
        <v>429</v>
      </c>
      <c r="E6778" s="54" t="s">
        <v>23153</v>
      </c>
      <c r="F6778" s="71">
        <v>44625</v>
      </c>
      <c r="G6778" s="72">
        <v>95</v>
      </c>
      <c r="H6778" s="72">
        <v>8079.75</v>
      </c>
      <c r="I6778" s="54" t="s">
        <v>265</v>
      </c>
      <c r="J6778" s="54" t="s">
        <v>23151</v>
      </c>
      <c r="K6778" s="54" t="s">
        <v>23154</v>
      </c>
      <c r="L6778" s="54" t="s">
        <v>23155</v>
      </c>
      <c r="M6778" s="54" t="s">
        <v>23153</v>
      </c>
      <c r="N6778" s="54" t="s">
        <v>256</v>
      </c>
      <c r="O6778" s="54" t="s">
        <v>256</v>
      </c>
      <c r="P6778" s="54" t="s">
        <v>522</v>
      </c>
      <c r="Q6778" s="54" t="s">
        <v>256</v>
      </c>
      <c r="R6778" s="54" t="s">
        <v>431</v>
      </c>
      <c r="S6778" s="71"/>
      <c r="T6778" s="54" t="s">
        <v>256</v>
      </c>
      <c r="U6778" s="71">
        <v>44625</v>
      </c>
      <c r="V6778" s="54" t="s">
        <v>256</v>
      </c>
      <c r="W6778" t="str">
        <f t="shared" si="105"/>
        <v>Mar-22</v>
      </c>
    </row>
    <row r="6779" spans="1:23" x14ac:dyDescent="0.25">
      <c r="A6779" s="54" t="s">
        <v>317</v>
      </c>
      <c r="B6779" s="54" t="s">
        <v>428</v>
      </c>
      <c r="C6779" s="54" t="s">
        <v>263</v>
      </c>
      <c r="D6779" s="54" t="s">
        <v>429</v>
      </c>
      <c r="E6779" s="54" t="s">
        <v>23156</v>
      </c>
      <c r="F6779" s="71">
        <v>44629</v>
      </c>
      <c r="G6779" s="72">
        <v>39.9</v>
      </c>
      <c r="H6779" s="72">
        <v>3393.5</v>
      </c>
      <c r="I6779" s="54" t="s">
        <v>265</v>
      </c>
      <c r="J6779" s="54" t="s">
        <v>23151</v>
      </c>
      <c r="K6779" s="54" t="s">
        <v>23157</v>
      </c>
      <c r="L6779" s="54" t="s">
        <v>23158</v>
      </c>
      <c r="M6779" s="54" t="s">
        <v>23156</v>
      </c>
      <c r="N6779" s="54" t="s">
        <v>256</v>
      </c>
      <c r="O6779" s="54" t="s">
        <v>256</v>
      </c>
      <c r="P6779" s="54" t="s">
        <v>522</v>
      </c>
      <c r="Q6779" s="54" t="s">
        <v>256</v>
      </c>
      <c r="R6779" s="54" t="s">
        <v>431</v>
      </c>
      <c r="S6779" s="71"/>
      <c r="T6779" s="54" t="s">
        <v>256</v>
      </c>
      <c r="U6779" s="71">
        <v>44629</v>
      </c>
      <c r="V6779" s="54" t="s">
        <v>256</v>
      </c>
      <c r="W6779" t="str">
        <f t="shared" si="105"/>
        <v>Mar-22</v>
      </c>
    </row>
    <row r="6780" spans="1:23" x14ac:dyDescent="0.25">
      <c r="A6780" s="54" t="s">
        <v>317</v>
      </c>
      <c r="B6780" s="54" t="s">
        <v>428</v>
      </c>
      <c r="C6780" s="54" t="s">
        <v>263</v>
      </c>
      <c r="D6780" s="54" t="s">
        <v>429</v>
      </c>
      <c r="E6780" s="54" t="s">
        <v>23159</v>
      </c>
      <c r="F6780" s="71">
        <v>44634</v>
      </c>
      <c r="G6780" s="72">
        <v>1.9</v>
      </c>
      <c r="H6780" s="72">
        <v>161.6</v>
      </c>
      <c r="I6780" s="54" t="s">
        <v>265</v>
      </c>
      <c r="J6780" s="54" t="s">
        <v>23151</v>
      </c>
      <c r="K6780" s="54" t="s">
        <v>23160</v>
      </c>
      <c r="L6780" s="54" t="s">
        <v>23161</v>
      </c>
      <c r="M6780" s="54" t="s">
        <v>23159</v>
      </c>
      <c r="N6780" s="54" t="s">
        <v>256</v>
      </c>
      <c r="O6780" s="54" t="s">
        <v>256</v>
      </c>
      <c r="P6780" s="54" t="s">
        <v>522</v>
      </c>
      <c r="Q6780" s="54" t="s">
        <v>256</v>
      </c>
      <c r="R6780" s="54" t="s">
        <v>431</v>
      </c>
      <c r="S6780" s="71"/>
      <c r="T6780" s="54" t="s">
        <v>256</v>
      </c>
      <c r="U6780" s="71">
        <v>44634</v>
      </c>
      <c r="V6780" s="54" t="s">
        <v>256</v>
      </c>
      <c r="W6780" t="str">
        <f t="shared" si="105"/>
        <v>Mar-22</v>
      </c>
    </row>
    <row r="6781" spans="1:23" x14ac:dyDescent="0.25">
      <c r="A6781" s="54" t="s">
        <v>317</v>
      </c>
      <c r="B6781" s="54" t="s">
        <v>428</v>
      </c>
      <c r="C6781" s="54" t="s">
        <v>263</v>
      </c>
      <c r="D6781" s="54" t="s">
        <v>429</v>
      </c>
      <c r="E6781" s="54" t="s">
        <v>23162</v>
      </c>
      <c r="F6781" s="71">
        <v>44634</v>
      </c>
      <c r="G6781" s="72">
        <v>43.7</v>
      </c>
      <c r="H6781" s="72">
        <v>3716.69</v>
      </c>
      <c r="I6781" s="54" t="s">
        <v>265</v>
      </c>
      <c r="J6781" s="54" t="s">
        <v>23151</v>
      </c>
      <c r="K6781" s="54" t="s">
        <v>23163</v>
      </c>
      <c r="L6781" s="54" t="s">
        <v>23164</v>
      </c>
      <c r="M6781" s="54" t="s">
        <v>23162</v>
      </c>
      <c r="N6781" s="54" t="s">
        <v>256</v>
      </c>
      <c r="O6781" s="54" t="s">
        <v>256</v>
      </c>
      <c r="P6781" s="54" t="s">
        <v>522</v>
      </c>
      <c r="Q6781" s="54" t="s">
        <v>256</v>
      </c>
      <c r="R6781" s="54" t="s">
        <v>431</v>
      </c>
      <c r="S6781" s="71"/>
      <c r="T6781" s="54" t="s">
        <v>256</v>
      </c>
      <c r="U6781" s="71">
        <v>44634</v>
      </c>
      <c r="V6781" s="54" t="s">
        <v>256</v>
      </c>
      <c r="W6781" t="str">
        <f t="shared" si="105"/>
        <v>Mar-22</v>
      </c>
    </row>
    <row r="6782" spans="1:23" x14ac:dyDescent="0.25">
      <c r="A6782" s="54" t="s">
        <v>317</v>
      </c>
      <c r="B6782" s="54" t="s">
        <v>428</v>
      </c>
      <c r="C6782" s="54" t="s">
        <v>263</v>
      </c>
      <c r="D6782" s="54" t="s">
        <v>429</v>
      </c>
      <c r="E6782" s="54" t="s">
        <v>23165</v>
      </c>
      <c r="F6782" s="71">
        <v>44634</v>
      </c>
      <c r="G6782" s="72">
        <v>1.9</v>
      </c>
      <c r="H6782" s="72">
        <v>161.6</v>
      </c>
      <c r="I6782" s="54" t="s">
        <v>265</v>
      </c>
      <c r="J6782" s="54" t="s">
        <v>23151</v>
      </c>
      <c r="K6782" s="54" t="s">
        <v>23166</v>
      </c>
      <c r="L6782" s="54" t="s">
        <v>23167</v>
      </c>
      <c r="M6782" s="54" t="s">
        <v>23165</v>
      </c>
      <c r="N6782" s="54" t="s">
        <v>256</v>
      </c>
      <c r="O6782" s="54" t="s">
        <v>256</v>
      </c>
      <c r="P6782" s="54" t="s">
        <v>522</v>
      </c>
      <c r="Q6782" s="54" t="s">
        <v>256</v>
      </c>
      <c r="R6782" s="54" t="s">
        <v>431</v>
      </c>
      <c r="S6782" s="71"/>
      <c r="T6782" s="54" t="s">
        <v>256</v>
      </c>
      <c r="U6782" s="71">
        <v>44634</v>
      </c>
      <c r="V6782" s="54" t="s">
        <v>256</v>
      </c>
      <c r="W6782" t="str">
        <f t="shared" si="105"/>
        <v>Mar-22</v>
      </c>
    </row>
    <row r="6783" spans="1:23" x14ac:dyDescent="0.25">
      <c r="A6783" s="54" t="s">
        <v>318</v>
      </c>
      <c r="B6783" s="54" t="s">
        <v>428</v>
      </c>
      <c r="C6783" s="54" t="s">
        <v>263</v>
      </c>
      <c r="D6783" s="54" t="s">
        <v>429</v>
      </c>
      <c r="E6783" s="54" t="s">
        <v>23168</v>
      </c>
      <c r="F6783" s="71">
        <v>44635</v>
      </c>
      <c r="G6783" s="72">
        <v>37881.050000000003</v>
      </c>
      <c r="H6783" s="72">
        <v>3221783.3</v>
      </c>
      <c r="I6783" s="54" t="s">
        <v>265</v>
      </c>
      <c r="J6783" s="54" t="s">
        <v>23169</v>
      </c>
      <c r="K6783" s="54" t="s">
        <v>23170</v>
      </c>
      <c r="L6783" s="54" t="s">
        <v>23171</v>
      </c>
      <c r="M6783" s="54" t="s">
        <v>23168</v>
      </c>
      <c r="N6783" s="54" t="s">
        <v>256</v>
      </c>
      <c r="O6783" s="54" t="s">
        <v>256</v>
      </c>
      <c r="P6783" s="54" t="s">
        <v>440</v>
      </c>
      <c r="Q6783" s="54" t="s">
        <v>256</v>
      </c>
      <c r="R6783" s="54" t="s">
        <v>431</v>
      </c>
      <c r="S6783" s="71"/>
      <c r="T6783" s="54" t="s">
        <v>256</v>
      </c>
      <c r="U6783" s="71">
        <v>44635</v>
      </c>
      <c r="V6783" s="54" t="s">
        <v>256</v>
      </c>
      <c r="W6783" t="str">
        <f t="shared" si="105"/>
        <v>Mar-22</v>
      </c>
    </row>
    <row r="6784" spans="1:23" x14ac:dyDescent="0.25">
      <c r="A6784" s="54" t="s">
        <v>318</v>
      </c>
      <c r="B6784" s="54" t="s">
        <v>428</v>
      </c>
      <c r="C6784" s="54" t="s">
        <v>263</v>
      </c>
      <c r="D6784" s="54" t="s">
        <v>429</v>
      </c>
      <c r="E6784" s="54" t="s">
        <v>23172</v>
      </c>
      <c r="F6784" s="71">
        <v>44649</v>
      </c>
      <c r="G6784" s="72">
        <v>143923.35999999999</v>
      </c>
      <c r="H6784" s="72">
        <v>12240681.77</v>
      </c>
      <c r="I6784" s="54" t="s">
        <v>265</v>
      </c>
      <c r="J6784" s="54" t="s">
        <v>23169</v>
      </c>
      <c r="K6784" s="54" t="s">
        <v>23173</v>
      </c>
      <c r="L6784" s="54" t="s">
        <v>23174</v>
      </c>
      <c r="M6784" s="54" t="s">
        <v>23172</v>
      </c>
      <c r="N6784" s="54" t="s">
        <v>256</v>
      </c>
      <c r="O6784" s="54" t="s">
        <v>256</v>
      </c>
      <c r="P6784" s="54" t="s">
        <v>440</v>
      </c>
      <c r="Q6784" s="54" t="s">
        <v>256</v>
      </c>
      <c r="R6784" s="54" t="s">
        <v>431</v>
      </c>
      <c r="S6784" s="71"/>
      <c r="T6784" s="54" t="s">
        <v>256</v>
      </c>
      <c r="U6784" s="71">
        <v>44649</v>
      </c>
      <c r="V6784" s="54" t="s">
        <v>256</v>
      </c>
      <c r="W6784" t="str">
        <f t="shared" si="105"/>
        <v>Mar-22</v>
      </c>
    </row>
    <row r="6785" spans="1:23" x14ac:dyDescent="0.25">
      <c r="A6785" s="54" t="s">
        <v>318</v>
      </c>
      <c r="B6785" s="54" t="s">
        <v>428</v>
      </c>
      <c r="C6785" s="54" t="s">
        <v>263</v>
      </c>
      <c r="D6785" s="54" t="s">
        <v>429</v>
      </c>
      <c r="E6785" s="54" t="s">
        <v>23175</v>
      </c>
      <c r="F6785" s="71">
        <v>44636</v>
      </c>
      <c r="G6785" s="72">
        <v>38996.49</v>
      </c>
      <c r="H6785" s="72">
        <v>3316651.47</v>
      </c>
      <c r="I6785" s="54" t="s">
        <v>265</v>
      </c>
      <c r="J6785" s="54" t="s">
        <v>23169</v>
      </c>
      <c r="K6785" s="54" t="s">
        <v>23176</v>
      </c>
      <c r="L6785" s="54" t="s">
        <v>23177</v>
      </c>
      <c r="M6785" s="54" t="s">
        <v>23175</v>
      </c>
      <c r="N6785" s="54" t="s">
        <v>256</v>
      </c>
      <c r="O6785" s="54" t="s">
        <v>256</v>
      </c>
      <c r="P6785" s="54" t="s">
        <v>440</v>
      </c>
      <c r="Q6785" s="54" t="s">
        <v>256</v>
      </c>
      <c r="R6785" s="54" t="s">
        <v>431</v>
      </c>
      <c r="S6785" s="71"/>
      <c r="T6785" s="54" t="s">
        <v>256</v>
      </c>
      <c r="U6785" s="71">
        <v>44636</v>
      </c>
      <c r="V6785" s="54" t="s">
        <v>256</v>
      </c>
      <c r="W6785" t="str">
        <f t="shared" si="105"/>
        <v>Mar-22</v>
      </c>
    </row>
    <row r="6786" spans="1:23" x14ac:dyDescent="0.25">
      <c r="A6786" s="54" t="s">
        <v>318</v>
      </c>
      <c r="B6786" s="54" t="s">
        <v>428</v>
      </c>
      <c r="C6786" s="54" t="s">
        <v>263</v>
      </c>
      <c r="D6786" s="54" t="s">
        <v>429</v>
      </c>
      <c r="E6786" s="54" t="s">
        <v>23178</v>
      </c>
      <c r="F6786" s="71">
        <v>44637</v>
      </c>
      <c r="G6786" s="72">
        <v>195000.78</v>
      </c>
      <c r="H6786" s="72">
        <v>16584816.34</v>
      </c>
      <c r="I6786" s="54" t="s">
        <v>265</v>
      </c>
      <c r="J6786" s="54" t="s">
        <v>23169</v>
      </c>
      <c r="K6786" s="54" t="s">
        <v>23179</v>
      </c>
      <c r="L6786" s="54" t="s">
        <v>23180</v>
      </c>
      <c r="M6786" s="54" t="s">
        <v>23178</v>
      </c>
      <c r="N6786" s="54" t="s">
        <v>256</v>
      </c>
      <c r="O6786" s="54" t="s">
        <v>256</v>
      </c>
      <c r="P6786" s="54" t="s">
        <v>440</v>
      </c>
      <c r="Q6786" s="54" t="s">
        <v>256</v>
      </c>
      <c r="R6786" s="54" t="s">
        <v>431</v>
      </c>
      <c r="S6786" s="71"/>
      <c r="T6786" s="54" t="s">
        <v>256</v>
      </c>
      <c r="U6786" s="71">
        <v>44637</v>
      </c>
      <c r="V6786" s="54" t="s">
        <v>256</v>
      </c>
      <c r="W6786" t="str">
        <f t="shared" si="105"/>
        <v>Mar-22</v>
      </c>
    </row>
    <row r="6787" spans="1:23" x14ac:dyDescent="0.25">
      <c r="A6787" s="54" t="s">
        <v>318</v>
      </c>
      <c r="B6787" s="54" t="s">
        <v>428</v>
      </c>
      <c r="C6787" s="54" t="s">
        <v>263</v>
      </c>
      <c r="D6787" s="54" t="s">
        <v>429</v>
      </c>
      <c r="E6787" s="54" t="s">
        <v>23181</v>
      </c>
      <c r="F6787" s="71">
        <v>44635</v>
      </c>
      <c r="G6787" s="72">
        <v>75792.42</v>
      </c>
      <c r="H6787" s="72">
        <v>6446145.3200000003</v>
      </c>
      <c r="I6787" s="54" t="s">
        <v>265</v>
      </c>
      <c r="J6787" s="54" t="s">
        <v>23169</v>
      </c>
      <c r="K6787" s="54" t="s">
        <v>23170</v>
      </c>
      <c r="L6787" s="54" t="s">
        <v>23182</v>
      </c>
      <c r="M6787" s="54" t="s">
        <v>23181</v>
      </c>
      <c r="N6787" s="54" t="s">
        <v>256</v>
      </c>
      <c r="O6787" s="54" t="s">
        <v>256</v>
      </c>
      <c r="P6787" s="54" t="s">
        <v>440</v>
      </c>
      <c r="Q6787" s="54" t="s">
        <v>256</v>
      </c>
      <c r="R6787" s="54" t="s">
        <v>431</v>
      </c>
      <c r="S6787" s="71"/>
      <c r="T6787" s="54" t="s">
        <v>256</v>
      </c>
      <c r="U6787" s="71">
        <v>44635</v>
      </c>
      <c r="V6787" s="54" t="s">
        <v>256</v>
      </c>
      <c r="W6787" t="str">
        <f t="shared" si="105"/>
        <v>Mar-22</v>
      </c>
    </row>
    <row r="6788" spans="1:23" x14ac:dyDescent="0.25">
      <c r="A6788" s="54" t="s">
        <v>318</v>
      </c>
      <c r="B6788" s="54" t="s">
        <v>428</v>
      </c>
      <c r="C6788" s="54" t="s">
        <v>263</v>
      </c>
      <c r="D6788" s="54" t="s">
        <v>429</v>
      </c>
      <c r="E6788" s="54" t="s">
        <v>23183</v>
      </c>
      <c r="F6788" s="71">
        <v>44651</v>
      </c>
      <c r="G6788" s="72">
        <v>50682.84</v>
      </c>
      <c r="H6788" s="72">
        <v>4310575.54</v>
      </c>
      <c r="I6788" s="54" t="s">
        <v>265</v>
      </c>
      <c r="J6788" s="54" t="s">
        <v>23169</v>
      </c>
      <c r="K6788" s="54" t="s">
        <v>23184</v>
      </c>
      <c r="L6788" s="54" t="s">
        <v>23185</v>
      </c>
      <c r="M6788" s="54" t="s">
        <v>23183</v>
      </c>
      <c r="N6788" s="54" t="s">
        <v>256</v>
      </c>
      <c r="O6788" s="54" t="s">
        <v>256</v>
      </c>
      <c r="P6788" s="54" t="s">
        <v>440</v>
      </c>
      <c r="Q6788" s="54" t="s">
        <v>256</v>
      </c>
      <c r="R6788" s="54" t="s">
        <v>431</v>
      </c>
      <c r="S6788" s="71"/>
      <c r="T6788" s="54" t="s">
        <v>256</v>
      </c>
      <c r="U6788" s="71">
        <v>44651</v>
      </c>
      <c r="V6788" s="54" t="s">
        <v>256</v>
      </c>
      <c r="W6788" t="str">
        <f t="shared" si="105"/>
        <v>Mar-22</v>
      </c>
    </row>
    <row r="6789" spans="1:23" x14ac:dyDescent="0.25">
      <c r="A6789" s="54" t="s">
        <v>318</v>
      </c>
      <c r="B6789" s="54" t="s">
        <v>428</v>
      </c>
      <c r="C6789" s="54" t="s">
        <v>263</v>
      </c>
      <c r="D6789" s="54" t="s">
        <v>429</v>
      </c>
      <c r="E6789" s="54" t="s">
        <v>23186</v>
      </c>
      <c r="F6789" s="71">
        <v>44648</v>
      </c>
      <c r="G6789" s="72">
        <v>40164.9</v>
      </c>
      <c r="H6789" s="72">
        <v>3416024.75</v>
      </c>
      <c r="I6789" s="54" t="s">
        <v>265</v>
      </c>
      <c r="J6789" s="54" t="s">
        <v>23169</v>
      </c>
      <c r="K6789" s="54" t="s">
        <v>23187</v>
      </c>
      <c r="L6789" s="54" t="s">
        <v>23188</v>
      </c>
      <c r="M6789" s="54" t="s">
        <v>23186</v>
      </c>
      <c r="N6789" s="54" t="s">
        <v>256</v>
      </c>
      <c r="O6789" s="54" t="s">
        <v>256</v>
      </c>
      <c r="P6789" s="54" t="s">
        <v>440</v>
      </c>
      <c r="Q6789" s="54" t="s">
        <v>256</v>
      </c>
      <c r="R6789" s="54" t="s">
        <v>431</v>
      </c>
      <c r="S6789" s="71"/>
      <c r="T6789" s="54" t="s">
        <v>256</v>
      </c>
      <c r="U6789" s="71">
        <v>44648</v>
      </c>
      <c r="V6789" s="54" t="s">
        <v>256</v>
      </c>
      <c r="W6789" t="str">
        <f t="shared" ref="W6789:W6852" si="106">TEXT(F6789,"MMM-YY")</f>
        <v>Mar-22</v>
      </c>
    </row>
    <row r="6790" spans="1:23" x14ac:dyDescent="0.25">
      <c r="A6790" s="54" t="s">
        <v>318</v>
      </c>
      <c r="B6790" s="54" t="s">
        <v>428</v>
      </c>
      <c r="C6790" s="54" t="s">
        <v>263</v>
      </c>
      <c r="D6790" s="54" t="s">
        <v>429</v>
      </c>
      <c r="E6790" s="54" t="s">
        <v>23189</v>
      </c>
      <c r="F6790" s="71">
        <v>44650</v>
      </c>
      <c r="G6790" s="72">
        <v>79016.95</v>
      </c>
      <c r="H6790" s="72">
        <v>6720391.5999999996</v>
      </c>
      <c r="I6790" s="54" t="s">
        <v>265</v>
      </c>
      <c r="J6790" s="54" t="s">
        <v>23169</v>
      </c>
      <c r="K6790" s="54" t="s">
        <v>23190</v>
      </c>
      <c r="L6790" s="54" t="s">
        <v>23191</v>
      </c>
      <c r="M6790" s="54" t="s">
        <v>23189</v>
      </c>
      <c r="N6790" s="54" t="s">
        <v>256</v>
      </c>
      <c r="O6790" s="54" t="s">
        <v>256</v>
      </c>
      <c r="P6790" s="54" t="s">
        <v>440</v>
      </c>
      <c r="Q6790" s="54" t="s">
        <v>256</v>
      </c>
      <c r="R6790" s="54" t="s">
        <v>431</v>
      </c>
      <c r="S6790" s="71"/>
      <c r="T6790" s="54" t="s">
        <v>256</v>
      </c>
      <c r="U6790" s="71">
        <v>44650</v>
      </c>
      <c r="V6790" s="54" t="s">
        <v>256</v>
      </c>
      <c r="W6790" t="str">
        <f t="shared" si="106"/>
        <v>Mar-22</v>
      </c>
    </row>
    <row r="6791" spans="1:23" x14ac:dyDescent="0.25">
      <c r="A6791" s="54" t="s">
        <v>317</v>
      </c>
      <c r="B6791" s="54" t="s">
        <v>428</v>
      </c>
      <c r="C6791" s="54" t="s">
        <v>263</v>
      </c>
      <c r="D6791" s="54" t="s">
        <v>429</v>
      </c>
      <c r="E6791" s="54" t="s">
        <v>23192</v>
      </c>
      <c r="F6791" s="71">
        <v>44647</v>
      </c>
      <c r="G6791" s="72">
        <v>1257.9000000000001</v>
      </c>
      <c r="H6791" s="72">
        <v>106984.4</v>
      </c>
      <c r="I6791" s="54" t="s">
        <v>265</v>
      </c>
      <c r="J6791" s="54" t="s">
        <v>23169</v>
      </c>
      <c r="K6791" s="54" t="s">
        <v>23193</v>
      </c>
      <c r="L6791" s="54" t="s">
        <v>23194</v>
      </c>
      <c r="M6791" s="54" t="s">
        <v>23192</v>
      </c>
      <c r="N6791" s="54" t="s">
        <v>256</v>
      </c>
      <c r="O6791" s="54" t="s">
        <v>256</v>
      </c>
      <c r="P6791" s="54" t="s">
        <v>599</v>
      </c>
      <c r="Q6791" s="54" t="s">
        <v>256</v>
      </c>
      <c r="R6791" s="54" t="s">
        <v>431</v>
      </c>
      <c r="S6791" s="71"/>
      <c r="T6791" s="54" t="s">
        <v>256</v>
      </c>
      <c r="U6791" s="71">
        <v>44647</v>
      </c>
      <c r="V6791" s="54" t="s">
        <v>256</v>
      </c>
      <c r="W6791" t="str">
        <f t="shared" si="106"/>
        <v>Mar-22</v>
      </c>
    </row>
    <row r="6792" spans="1:23" x14ac:dyDescent="0.25">
      <c r="A6792" s="54" t="s">
        <v>317</v>
      </c>
      <c r="B6792" s="54" t="s">
        <v>428</v>
      </c>
      <c r="C6792" s="54" t="s">
        <v>263</v>
      </c>
      <c r="D6792" s="54" t="s">
        <v>429</v>
      </c>
      <c r="E6792" s="54" t="s">
        <v>23195</v>
      </c>
      <c r="F6792" s="71">
        <v>44637</v>
      </c>
      <c r="G6792" s="72">
        <v>5383.56</v>
      </c>
      <c r="H6792" s="72">
        <v>457871.78</v>
      </c>
      <c r="I6792" s="54" t="s">
        <v>265</v>
      </c>
      <c r="J6792" s="54" t="s">
        <v>23169</v>
      </c>
      <c r="K6792" s="54" t="s">
        <v>23196</v>
      </c>
      <c r="L6792" s="54" t="s">
        <v>23197</v>
      </c>
      <c r="M6792" s="54" t="s">
        <v>23195</v>
      </c>
      <c r="N6792" s="54" t="s">
        <v>256</v>
      </c>
      <c r="O6792" s="54" t="s">
        <v>256</v>
      </c>
      <c r="P6792" s="54" t="s">
        <v>445</v>
      </c>
      <c r="Q6792" s="54" t="s">
        <v>256</v>
      </c>
      <c r="R6792" s="54" t="s">
        <v>431</v>
      </c>
      <c r="S6792" s="71"/>
      <c r="T6792" s="54" t="s">
        <v>256</v>
      </c>
      <c r="U6792" s="71">
        <v>44637</v>
      </c>
      <c r="V6792" s="54" t="s">
        <v>256</v>
      </c>
      <c r="W6792" t="str">
        <f t="shared" si="106"/>
        <v>Mar-22</v>
      </c>
    </row>
    <row r="6793" spans="1:23" x14ac:dyDescent="0.25">
      <c r="A6793" s="54" t="s">
        <v>317</v>
      </c>
      <c r="B6793" s="54" t="s">
        <v>428</v>
      </c>
      <c r="C6793" s="54" t="s">
        <v>263</v>
      </c>
      <c r="D6793" s="54" t="s">
        <v>429</v>
      </c>
      <c r="E6793" s="54" t="s">
        <v>23198</v>
      </c>
      <c r="F6793" s="71">
        <v>44636</v>
      </c>
      <c r="G6793" s="72">
        <v>1108.3800000000001</v>
      </c>
      <c r="H6793" s="72">
        <v>94267.72</v>
      </c>
      <c r="I6793" s="54" t="s">
        <v>265</v>
      </c>
      <c r="J6793" s="54" t="s">
        <v>23169</v>
      </c>
      <c r="K6793" s="54" t="s">
        <v>23199</v>
      </c>
      <c r="L6793" s="54" t="s">
        <v>23200</v>
      </c>
      <c r="M6793" s="54" t="s">
        <v>23198</v>
      </c>
      <c r="N6793" s="54" t="s">
        <v>256</v>
      </c>
      <c r="O6793" s="54" t="s">
        <v>256</v>
      </c>
      <c r="P6793" s="54" t="s">
        <v>445</v>
      </c>
      <c r="Q6793" s="54" t="s">
        <v>256</v>
      </c>
      <c r="R6793" s="54" t="s">
        <v>431</v>
      </c>
      <c r="S6793" s="71"/>
      <c r="T6793" s="54" t="s">
        <v>256</v>
      </c>
      <c r="U6793" s="71">
        <v>44636</v>
      </c>
      <c r="V6793" s="54" t="s">
        <v>256</v>
      </c>
      <c r="W6793" t="str">
        <f t="shared" si="106"/>
        <v>Mar-22</v>
      </c>
    </row>
    <row r="6794" spans="1:23" x14ac:dyDescent="0.25">
      <c r="A6794" s="54" t="s">
        <v>317</v>
      </c>
      <c r="B6794" s="54" t="s">
        <v>428</v>
      </c>
      <c r="C6794" s="54" t="s">
        <v>263</v>
      </c>
      <c r="D6794" s="54" t="s">
        <v>429</v>
      </c>
      <c r="E6794" s="54" t="s">
        <v>23201</v>
      </c>
      <c r="F6794" s="71">
        <v>44647</v>
      </c>
      <c r="G6794" s="72">
        <v>270</v>
      </c>
      <c r="H6794" s="72">
        <v>22963.5</v>
      </c>
      <c r="I6794" s="54" t="s">
        <v>265</v>
      </c>
      <c r="J6794" s="54" t="s">
        <v>23169</v>
      </c>
      <c r="K6794" s="54" t="s">
        <v>23202</v>
      </c>
      <c r="L6794" s="54" t="s">
        <v>23203</v>
      </c>
      <c r="M6794" s="54" t="s">
        <v>23201</v>
      </c>
      <c r="N6794" s="54" t="s">
        <v>256</v>
      </c>
      <c r="O6794" s="54" t="s">
        <v>256</v>
      </c>
      <c r="P6794" s="54" t="s">
        <v>522</v>
      </c>
      <c r="Q6794" s="54" t="s">
        <v>256</v>
      </c>
      <c r="R6794" s="54" t="s">
        <v>431</v>
      </c>
      <c r="S6794" s="71"/>
      <c r="T6794" s="54" t="s">
        <v>256</v>
      </c>
      <c r="U6794" s="71">
        <v>44647</v>
      </c>
      <c r="V6794" s="54" t="s">
        <v>256</v>
      </c>
      <c r="W6794" t="str">
        <f t="shared" si="106"/>
        <v>Mar-22</v>
      </c>
    </row>
    <row r="6795" spans="1:23" x14ac:dyDescent="0.25">
      <c r="A6795" s="54" t="s">
        <v>317</v>
      </c>
      <c r="B6795" s="54" t="s">
        <v>428</v>
      </c>
      <c r="C6795" s="54" t="s">
        <v>263</v>
      </c>
      <c r="D6795" s="54" t="s">
        <v>429</v>
      </c>
      <c r="E6795" s="54" t="s">
        <v>23204</v>
      </c>
      <c r="F6795" s="71">
        <v>44644</v>
      </c>
      <c r="G6795" s="72">
        <v>30647.599999999999</v>
      </c>
      <c r="H6795" s="72">
        <v>2606578.38</v>
      </c>
      <c r="I6795" s="54" t="s">
        <v>265</v>
      </c>
      <c r="J6795" s="54" t="s">
        <v>23169</v>
      </c>
      <c r="K6795" s="54" t="s">
        <v>22762</v>
      </c>
      <c r="L6795" s="54" t="s">
        <v>23205</v>
      </c>
      <c r="M6795" s="54" t="s">
        <v>23204</v>
      </c>
      <c r="N6795" s="54" t="s">
        <v>256</v>
      </c>
      <c r="O6795" s="54" t="s">
        <v>256</v>
      </c>
      <c r="P6795" s="54" t="s">
        <v>271</v>
      </c>
      <c r="Q6795" s="54" t="s">
        <v>256</v>
      </c>
      <c r="R6795" s="54" t="s">
        <v>431</v>
      </c>
      <c r="S6795" s="71"/>
      <c r="T6795" s="54" t="s">
        <v>256</v>
      </c>
      <c r="U6795" s="71">
        <v>44644</v>
      </c>
      <c r="V6795" s="54" t="s">
        <v>443</v>
      </c>
      <c r="W6795" t="str">
        <f t="shared" si="106"/>
        <v>Mar-22</v>
      </c>
    </row>
    <row r="6796" spans="1:23" x14ac:dyDescent="0.25">
      <c r="A6796" s="54" t="s">
        <v>317</v>
      </c>
      <c r="B6796" s="54" t="s">
        <v>428</v>
      </c>
      <c r="C6796" s="54" t="s">
        <v>263</v>
      </c>
      <c r="D6796" s="54" t="s">
        <v>429</v>
      </c>
      <c r="E6796" s="54" t="s">
        <v>23206</v>
      </c>
      <c r="F6796" s="71">
        <v>44636</v>
      </c>
      <c r="G6796" s="72">
        <v>7247.88</v>
      </c>
      <c r="H6796" s="72">
        <v>616432.18999999994</v>
      </c>
      <c r="I6796" s="54" t="s">
        <v>265</v>
      </c>
      <c r="J6796" s="54" t="s">
        <v>23169</v>
      </c>
      <c r="K6796" s="54" t="s">
        <v>23207</v>
      </c>
      <c r="L6796" s="54" t="s">
        <v>23208</v>
      </c>
      <c r="M6796" s="54" t="s">
        <v>23206</v>
      </c>
      <c r="N6796" s="54" t="s">
        <v>256</v>
      </c>
      <c r="O6796" s="54" t="s">
        <v>256</v>
      </c>
      <c r="P6796" s="54" t="s">
        <v>271</v>
      </c>
      <c r="Q6796" s="54" t="s">
        <v>256</v>
      </c>
      <c r="R6796" s="54" t="s">
        <v>431</v>
      </c>
      <c r="S6796" s="71"/>
      <c r="T6796" s="54" t="s">
        <v>256</v>
      </c>
      <c r="U6796" s="71">
        <v>44636</v>
      </c>
      <c r="V6796" s="54" t="s">
        <v>443</v>
      </c>
      <c r="W6796" t="str">
        <f t="shared" si="106"/>
        <v>Mar-22</v>
      </c>
    </row>
    <row r="6797" spans="1:23" x14ac:dyDescent="0.25">
      <c r="A6797" s="54" t="s">
        <v>317</v>
      </c>
      <c r="B6797" s="54" t="s">
        <v>428</v>
      </c>
      <c r="C6797" s="54" t="s">
        <v>263</v>
      </c>
      <c r="D6797" s="54" t="s">
        <v>429</v>
      </c>
      <c r="E6797" s="54" t="s">
        <v>23209</v>
      </c>
      <c r="F6797" s="71">
        <v>44643</v>
      </c>
      <c r="G6797" s="72">
        <v>23584.83</v>
      </c>
      <c r="H6797" s="72">
        <v>2005889.79</v>
      </c>
      <c r="I6797" s="54" t="s">
        <v>265</v>
      </c>
      <c r="J6797" s="54" t="s">
        <v>23169</v>
      </c>
      <c r="K6797" s="54" t="s">
        <v>23135</v>
      </c>
      <c r="L6797" s="54" t="s">
        <v>23210</v>
      </c>
      <c r="M6797" s="54" t="s">
        <v>23209</v>
      </c>
      <c r="N6797" s="54" t="s">
        <v>256</v>
      </c>
      <c r="O6797" s="54" t="s">
        <v>256</v>
      </c>
      <c r="P6797" s="54" t="s">
        <v>445</v>
      </c>
      <c r="Q6797" s="54" t="s">
        <v>256</v>
      </c>
      <c r="R6797" s="54" t="s">
        <v>431</v>
      </c>
      <c r="S6797" s="71"/>
      <c r="T6797" s="54" t="s">
        <v>256</v>
      </c>
      <c r="U6797" s="71">
        <v>44643</v>
      </c>
      <c r="V6797" s="54" t="s">
        <v>256</v>
      </c>
      <c r="W6797" t="str">
        <f t="shared" si="106"/>
        <v>Mar-22</v>
      </c>
    </row>
    <row r="6798" spans="1:23" x14ac:dyDescent="0.25">
      <c r="A6798" s="54" t="s">
        <v>317</v>
      </c>
      <c r="B6798" s="54" t="s">
        <v>428</v>
      </c>
      <c r="C6798" s="54" t="s">
        <v>263</v>
      </c>
      <c r="D6798" s="54" t="s">
        <v>429</v>
      </c>
      <c r="E6798" s="54" t="s">
        <v>23211</v>
      </c>
      <c r="F6798" s="71">
        <v>44649</v>
      </c>
      <c r="G6798" s="72">
        <v>1988.28</v>
      </c>
      <c r="H6798" s="72">
        <v>169103.21</v>
      </c>
      <c r="I6798" s="54" t="s">
        <v>265</v>
      </c>
      <c r="J6798" s="54" t="s">
        <v>23169</v>
      </c>
      <c r="K6798" s="54" t="s">
        <v>23212</v>
      </c>
      <c r="L6798" s="54" t="s">
        <v>23213</v>
      </c>
      <c r="M6798" s="54" t="s">
        <v>23211</v>
      </c>
      <c r="N6798" s="54" t="s">
        <v>256</v>
      </c>
      <c r="O6798" s="54" t="s">
        <v>256</v>
      </c>
      <c r="P6798" s="54" t="s">
        <v>275</v>
      </c>
      <c r="Q6798" s="54" t="s">
        <v>256</v>
      </c>
      <c r="R6798" s="54" t="s">
        <v>431</v>
      </c>
      <c r="S6798" s="71"/>
      <c r="T6798" s="54" t="s">
        <v>256</v>
      </c>
      <c r="U6798" s="71">
        <v>44649</v>
      </c>
      <c r="V6798" s="54" t="s">
        <v>256</v>
      </c>
      <c r="W6798" t="str">
        <f t="shared" si="106"/>
        <v>Mar-22</v>
      </c>
    </row>
    <row r="6799" spans="1:23" x14ac:dyDescent="0.25">
      <c r="A6799" s="54" t="s">
        <v>317</v>
      </c>
      <c r="B6799" s="54" t="s">
        <v>428</v>
      </c>
      <c r="C6799" s="54" t="s">
        <v>263</v>
      </c>
      <c r="D6799" s="54" t="s">
        <v>429</v>
      </c>
      <c r="E6799" s="54" t="s">
        <v>23214</v>
      </c>
      <c r="F6799" s="71">
        <v>44632</v>
      </c>
      <c r="G6799" s="72">
        <v>367.5</v>
      </c>
      <c r="H6799" s="72">
        <v>31255.88</v>
      </c>
      <c r="I6799" s="54" t="s">
        <v>265</v>
      </c>
      <c r="J6799" s="54" t="s">
        <v>23169</v>
      </c>
      <c r="K6799" s="54" t="s">
        <v>594</v>
      </c>
      <c r="L6799" s="54" t="s">
        <v>23215</v>
      </c>
      <c r="M6799" s="54" t="s">
        <v>23214</v>
      </c>
      <c r="N6799" s="54" t="s">
        <v>256</v>
      </c>
      <c r="O6799" s="54" t="s">
        <v>256</v>
      </c>
      <c r="P6799" s="54" t="s">
        <v>578</v>
      </c>
      <c r="Q6799" s="54" t="s">
        <v>256</v>
      </c>
      <c r="R6799" s="54" t="s">
        <v>431</v>
      </c>
      <c r="S6799" s="71"/>
      <c r="T6799" s="54" t="s">
        <v>256</v>
      </c>
      <c r="U6799" s="71">
        <v>44632</v>
      </c>
      <c r="V6799" s="54" t="s">
        <v>256</v>
      </c>
      <c r="W6799" t="str">
        <f t="shared" si="106"/>
        <v>Mar-22</v>
      </c>
    </row>
    <row r="6800" spans="1:23" x14ac:dyDescent="0.25">
      <c r="A6800" s="54" t="s">
        <v>317</v>
      </c>
      <c r="B6800" s="54" t="s">
        <v>428</v>
      </c>
      <c r="C6800" s="54" t="s">
        <v>263</v>
      </c>
      <c r="D6800" s="54" t="s">
        <v>429</v>
      </c>
      <c r="E6800" s="54" t="s">
        <v>23216</v>
      </c>
      <c r="F6800" s="71">
        <v>44633</v>
      </c>
      <c r="G6800" s="72">
        <v>2450</v>
      </c>
      <c r="H6800" s="72">
        <v>208372.5</v>
      </c>
      <c r="I6800" s="54" t="s">
        <v>265</v>
      </c>
      <c r="J6800" s="54" t="s">
        <v>23169</v>
      </c>
      <c r="K6800" s="54" t="s">
        <v>581</v>
      </c>
      <c r="L6800" s="54" t="s">
        <v>23217</v>
      </c>
      <c r="M6800" s="54" t="s">
        <v>23216</v>
      </c>
      <c r="N6800" s="54" t="s">
        <v>256</v>
      </c>
      <c r="O6800" s="54" t="s">
        <v>256</v>
      </c>
      <c r="P6800" s="54" t="s">
        <v>578</v>
      </c>
      <c r="Q6800" s="54" t="s">
        <v>256</v>
      </c>
      <c r="R6800" s="54" t="s">
        <v>431</v>
      </c>
      <c r="S6800" s="71"/>
      <c r="T6800" s="54" t="s">
        <v>256</v>
      </c>
      <c r="U6800" s="71">
        <v>44633</v>
      </c>
      <c r="V6800" s="54" t="s">
        <v>256</v>
      </c>
      <c r="W6800" t="str">
        <f t="shared" si="106"/>
        <v>Mar-22</v>
      </c>
    </row>
    <row r="6801" spans="1:23" x14ac:dyDescent="0.25">
      <c r="A6801" s="54" t="s">
        <v>317</v>
      </c>
      <c r="B6801" s="54" t="s">
        <v>428</v>
      </c>
      <c r="C6801" s="54" t="s">
        <v>263</v>
      </c>
      <c r="D6801" s="54" t="s">
        <v>429</v>
      </c>
      <c r="E6801" s="54" t="s">
        <v>23218</v>
      </c>
      <c r="F6801" s="71">
        <v>44622</v>
      </c>
      <c r="G6801" s="72">
        <v>1800.87</v>
      </c>
      <c r="H6801" s="72">
        <v>153163.99</v>
      </c>
      <c r="I6801" s="54" t="s">
        <v>265</v>
      </c>
      <c r="J6801" s="54" t="s">
        <v>23169</v>
      </c>
      <c r="K6801" s="54" t="s">
        <v>23219</v>
      </c>
      <c r="L6801" s="54" t="s">
        <v>23220</v>
      </c>
      <c r="M6801" s="54" t="s">
        <v>23218</v>
      </c>
      <c r="N6801" s="54" t="s">
        <v>256</v>
      </c>
      <c r="O6801" s="54" t="s">
        <v>256</v>
      </c>
      <c r="P6801" s="54" t="s">
        <v>454</v>
      </c>
      <c r="Q6801" s="54" t="s">
        <v>256</v>
      </c>
      <c r="R6801" s="54" t="s">
        <v>431</v>
      </c>
      <c r="S6801" s="71"/>
      <c r="T6801" s="54" t="s">
        <v>256</v>
      </c>
      <c r="U6801" s="71">
        <v>44622</v>
      </c>
      <c r="V6801" s="54" t="s">
        <v>256</v>
      </c>
      <c r="W6801" t="str">
        <f t="shared" si="106"/>
        <v>Mar-22</v>
      </c>
    </row>
    <row r="6802" spans="1:23" x14ac:dyDescent="0.25">
      <c r="A6802" s="54" t="s">
        <v>317</v>
      </c>
      <c r="B6802" s="54" t="s">
        <v>428</v>
      </c>
      <c r="C6802" s="54" t="s">
        <v>263</v>
      </c>
      <c r="D6802" s="54" t="s">
        <v>429</v>
      </c>
      <c r="E6802" s="54" t="s">
        <v>23221</v>
      </c>
      <c r="F6802" s="71">
        <v>44622</v>
      </c>
      <c r="G6802" s="72">
        <v>0.75</v>
      </c>
      <c r="H6802" s="72">
        <v>63.79</v>
      </c>
      <c r="I6802" s="54" t="s">
        <v>265</v>
      </c>
      <c r="J6802" s="54" t="s">
        <v>23169</v>
      </c>
      <c r="K6802" s="54" t="s">
        <v>23222</v>
      </c>
      <c r="L6802" s="54" t="s">
        <v>23223</v>
      </c>
      <c r="M6802" s="54" t="s">
        <v>23221</v>
      </c>
      <c r="N6802" s="54" t="s">
        <v>256</v>
      </c>
      <c r="O6802" s="54" t="s">
        <v>256</v>
      </c>
      <c r="P6802" s="54" t="s">
        <v>454</v>
      </c>
      <c r="Q6802" s="54" t="s">
        <v>256</v>
      </c>
      <c r="R6802" s="54" t="s">
        <v>431</v>
      </c>
      <c r="S6802" s="71"/>
      <c r="T6802" s="54" t="s">
        <v>256</v>
      </c>
      <c r="U6802" s="71">
        <v>44622</v>
      </c>
      <c r="V6802" s="54" t="s">
        <v>256</v>
      </c>
      <c r="W6802" t="str">
        <f t="shared" si="106"/>
        <v>Mar-22</v>
      </c>
    </row>
    <row r="6803" spans="1:23" x14ac:dyDescent="0.25">
      <c r="A6803" s="54" t="s">
        <v>317</v>
      </c>
      <c r="B6803" s="54" t="s">
        <v>428</v>
      </c>
      <c r="C6803" s="54" t="s">
        <v>263</v>
      </c>
      <c r="D6803" s="54" t="s">
        <v>429</v>
      </c>
      <c r="E6803" s="54" t="s">
        <v>23224</v>
      </c>
      <c r="F6803" s="71">
        <v>44628</v>
      </c>
      <c r="G6803" s="72">
        <v>7630</v>
      </c>
      <c r="H6803" s="72">
        <v>648931.5</v>
      </c>
      <c r="I6803" s="54" t="s">
        <v>265</v>
      </c>
      <c r="J6803" s="54" t="s">
        <v>23169</v>
      </c>
      <c r="K6803" s="54" t="s">
        <v>23225</v>
      </c>
      <c r="L6803" s="54" t="s">
        <v>23226</v>
      </c>
      <c r="M6803" s="54" t="s">
        <v>23224</v>
      </c>
      <c r="N6803" s="54" t="s">
        <v>256</v>
      </c>
      <c r="O6803" s="54" t="s">
        <v>256</v>
      </c>
      <c r="P6803" s="54" t="s">
        <v>468</v>
      </c>
      <c r="Q6803" s="54" t="s">
        <v>256</v>
      </c>
      <c r="R6803" s="54" t="s">
        <v>431</v>
      </c>
      <c r="S6803" s="71"/>
      <c r="T6803" s="54" t="s">
        <v>256</v>
      </c>
      <c r="U6803" s="71">
        <v>44628</v>
      </c>
      <c r="V6803" s="54" t="s">
        <v>256</v>
      </c>
      <c r="W6803" t="str">
        <f t="shared" si="106"/>
        <v>Mar-22</v>
      </c>
    </row>
    <row r="6804" spans="1:23" x14ac:dyDescent="0.25">
      <c r="A6804" s="54" t="s">
        <v>317</v>
      </c>
      <c r="B6804" s="54" t="s">
        <v>428</v>
      </c>
      <c r="C6804" s="54" t="s">
        <v>263</v>
      </c>
      <c r="D6804" s="54" t="s">
        <v>429</v>
      </c>
      <c r="E6804" s="54" t="s">
        <v>23227</v>
      </c>
      <c r="F6804" s="71">
        <v>44629</v>
      </c>
      <c r="G6804" s="72">
        <v>394.74</v>
      </c>
      <c r="H6804" s="72">
        <v>33572.639999999999</v>
      </c>
      <c r="I6804" s="54" t="s">
        <v>265</v>
      </c>
      <c r="J6804" s="54" t="s">
        <v>23169</v>
      </c>
      <c r="K6804" s="54" t="s">
        <v>23228</v>
      </c>
      <c r="L6804" s="54" t="s">
        <v>23229</v>
      </c>
      <c r="M6804" s="54" t="s">
        <v>23227</v>
      </c>
      <c r="N6804" s="54" t="s">
        <v>256</v>
      </c>
      <c r="O6804" s="54" t="s">
        <v>256</v>
      </c>
      <c r="P6804" s="54" t="s">
        <v>454</v>
      </c>
      <c r="Q6804" s="54" t="s">
        <v>256</v>
      </c>
      <c r="R6804" s="54" t="s">
        <v>431</v>
      </c>
      <c r="S6804" s="71"/>
      <c r="T6804" s="54" t="s">
        <v>256</v>
      </c>
      <c r="U6804" s="71">
        <v>44629</v>
      </c>
      <c r="V6804" s="54" t="s">
        <v>256</v>
      </c>
      <c r="W6804" t="str">
        <f t="shared" si="106"/>
        <v>Mar-22</v>
      </c>
    </row>
    <row r="6805" spans="1:23" x14ac:dyDescent="0.25">
      <c r="A6805" s="54" t="s">
        <v>317</v>
      </c>
      <c r="B6805" s="54" t="s">
        <v>428</v>
      </c>
      <c r="C6805" s="54" t="s">
        <v>263</v>
      </c>
      <c r="D6805" s="54" t="s">
        <v>429</v>
      </c>
      <c r="E6805" s="54" t="s">
        <v>23230</v>
      </c>
      <c r="F6805" s="71">
        <v>44630</v>
      </c>
      <c r="G6805" s="72">
        <v>12.81</v>
      </c>
      <c r="H6805" s="72">
        <v>1089.49</v>
      </c>
      <c r="I6805" s="54" t="s">
        <v>265</v>
      </c>
      <c r="J6805" s="54" t="s">
        <v>23169</v>
      </c>
      <c r="K6805" s="54" t="s">
        <v>21865</v>
      </c>
      <c r="L6805" s="54" t="s">
        <v>23231</v>
      </c>
      <c r="M6805" s="54" t="s">
        <v>23230</v>
      </c>
      <c r="N6805" s="54" t="s">
        <v>256</v>
      </c>
      <c r="O6805" s="54" t="s">
        <v>256</v>
      </c>
      <c r="P6805" s="54" t="s">
        <v>264</v>
      </c>
      <c r="Q6805" s="54" t="s">
        <v>256</v>
      </c>
      <c r="R6805" s="54" t="s">
        <v>431</v>
      </c>
      <c r="S6805" s="71"/>
      <c r="T6805" s="54" t="s">
        <v>256</v>
      </c>
      <c r="U6805" s="71">
        <v>44630</v>
      </c>
      <c r="V6805" s="54" t="s">
        <v>256</v>
      </c>
      <c r="W6805" t="str">
        <f t="shared" si="106"/>
        <v>Mar-22</v>
      </c>
    </row>
    <row r="6806" spans="1:23" x14ac:dyDescent="0.25">
      <c r="A6806" s="54" t="s">
        <v>317</v>
      </c>
      <c r="B6806" s="54" t="s">
        <v>428</v>
      </c>
      <c r="C6806" s="54" t="s">
        <v>263</v>
      </c>
      <c r="D6806" s="54" t="s">
        <v>429</v>
      </c>
      <c r="E6806" s="54" t="s">
        <v>23232</v>
      </c>
      <c r="F6806" s="71">
        <v>44630</v>
      </c>
      <c r="G6806" s="72">
        <v>31.35</v>
      </c>
      <c r="H6806" s="72">
        <v>2666.32</v>
      </c>
      <c r="I6806" s="54" t="s">
        <v>265</v>
      </c>
      <c r="J6806" s="54" t="s">
        <v>23169</v>
      </c>
      <c r="K6806" s="54" t="s">
        <v>21865</v>
      </c>
      <c r="L6806" s="54" t="s">
        <v>23233</v>
      </c>
      <c r="M6806" s="54" t="s">
        <v>23232</v>
      </c>
      <c r="N6806" s="54" t="s">
        <v>256</v>
      </c>
      <c r="O6806" s="54" t="s">
        <v>256</v>
      </c>
      <c r="P6806" s="54" t="s">
        <v>264</v>
      </c>
      <c r="Q6806" s="54" t="s">
        <v>256</v>
      </c>
      <c r="R6806" s="54" t="s">
        <v>431</v>
      </c>
      <c r="S6806" s="71"/>
      <c r="T6806" s="54" t="s">
        <v>256</v>
      </c>
      <c r="U6806" s="71">
        <v>44630</v>
      </c>
      <c r="V6806" s="54" t="s">
        <v>256</v>
      </c>
      <c r="W6806" t="str">
        <f t="shared" si="106"/>
        <v>Mar-22</v>
      </c>
    </row>
    <row r="6807" spans="1:23" x14ac:dyDescent="0.25">
      <c r="A6807" s="54" t="s">
        <v>317</v>
      </c>
      <c r="B6807" s="54" t="s">
        <v>428</v>
      </c>
      <c r="C6807" s="54" t="s">
        <v>263</v>
      </c>
      <c r="D6807" s="54" t="s">
        <v>429</v>
      </c>
      <c r="E6807" s="54" t="s">
        <v>23234</v>
      </c>
      <c r="F6807" s="71">
        <v>44625</v>
      </c>
      <c r="G6807" s="72">
        <v>26.63</v>
      </c>
      <c r="H6807" s="72">
        <v>2264.88</v>
      </c>
      <c r="I6807" s="54" t="s">
        <v>265</v>
      </c>
      <c r="J6807" s="54" t="s">
        <v>23169</v>
      </c>
      <c r="K6807" s="54" t="s">
        <v>23235</v>
      </c>
      <c r="L6807" s="54" t="s">
        <v>23236</v>
      </c>
      <c r="M6807" s="54" t="s">
        <v>23234</v>
      </c>
      <c r="N6807" s="54" t="s">
        <v>256</v>
      </c>
      <c r="O6807" s="54" t="s">
        <v>256</v>
      </c>
      <c r="P6807" s="54" t="s">
        <v>454</v>
      </c>
      <c r="Q6807" s="54" t="s">
        <v>256</v>
      </c>
      <c r="R6807" s="54" t="s">
        <v>431</v>
      </c>
      <c r="S6807" s="71"/>
      <c r="T6807" s="54" t="s">
        <v>256</v>
      </c>
      <c r="U6807" s="71">
        <v>44625</v>
      </c>
      <c r="V6807" s="54" t="s">
        <v>256</v>
      </c>
      <c r="W6807" t="str">
        <f t="shared" si="106"/>
        <v>Mar-22</v>
      </c>
    </row>
    <row r="6808" spans="1:23" x14ac:dyDescent="0.25">
      <c r="A6808" s="54" t="s">
        <v>317</v>
      </c>
      <c r="B6808" s="54" t="s">
        <v>428</v>
      </c>
      <c r="C6808" s="54" t="s">
        <v>263</v>
      </c>
      <c r="D6808" s="54" t="s">
        <v>429</v>
      </c>
      <c r="E6808" s="54" t="s">
        <v>23237</v>
      </c>
      <c r="F6808" s="71">
        <v>44625</v>
      </c>
      <c r="G6808" s="72">
        <v>1128.5999999999999</v>
      </c>
      <c r="H6808" s="72">
        <v>95987.43</v>
      </c>
      <c r="I6808" s="54" t="s">
        <v>265</v>
      </c>
      <c r="J6808" s="54" t="s">
        <v>23169</v>
      </c>
      <c r="K6808" s="54" t="s">
        <v>23238</v>
      </c>
      <c r="L6808" s="54" t="s">
        <v>23239</v>
      </c>
      <c r="M6808" s="54" t="s">
        <v>23237</v>
      </c>
      <c r="N6808" s="54" t="s">
        <v>256</v>
      </c>
      <c r="O6808" s="54" t="s">
        <v>256</v>
      </c>
      <c r="P6808" s="54" t="s">
        <v>522</v>
      </c>
      <c r="Q6808" s="54" t="s">
        <v>256</v>
      </c>
      <c r="R6808" s="54" t="s">
        <v>431</v>
      </c>
      <c r="S6808" s="71"/>
      <c r="T6808" s="54" t="s">
        <v>256</v>
      </c>
      <c r="U6808" s="71">
        <v>44625</v>
      </c>
      <c r="V6808" s="54" t="s">
        <v>256</v>
      </c>
      <c r="W6808" t="str">
        <f t="shared" si="106"/>
        <v>Mar-22</v>
      </c>
    </row>
    <row r="6809" spans="1:23" x14ac:dyDescent="0.25">
      <c r="A6809" s="54" t="s">
        <v>317</v>
      </c>
      <c r="B6809" s="54" t="s">
        <v>428</v>
      </c>
      <c r="C6809" s="54" t="s">
        <v>263</v>
      </c>
      <c r="D6809" s="54" t="s">
        <v>429</v>
      </c>
      <c r="E6809" s="54" t="s">
        <v>23240</v>
      </c>
      <c r="F6809" s="71">
        <v>44629</v>
      </c>
      <c r="G6809" s="72">
        <v>1182.5999999999999</v>
      </c>
      <c r="H6809" s="72">
        <v>100580.13</v>
      </c>
      <c r="I6809" s="54" t="s">
        <v>265</v>
      </c>
      <c r="J6809" s="54" t="s">
        <v>23169</v>
      </c>
      <c r="K6809" s="54" t="s">
        <v>23241</v>
      </c>
      <c r="L6809" s="54" t="s">
        <v>23242</v>
      </c>
      <c r="M6809" s="54" t="s">
        <v>23240</v>
      </c>
      <c r="N6809" s="54" t="s">
        <v>256</v>
      </c>
      <c r="O6809" s="54" t="s">
        <v>256</v>
      </c>
      <c r="P6809" s="54" t="s">
        <v>522</v>
      </c>
      <c r="Q6809" s="54" t="s">
        <v>256</v>
      </c>
      <c r="R6809" s="54" t="s">
        <v>431</v>
      </c>
      <c r="S6809" s="71"/>
      <c r="T6809" s="54" t="s">
        <v>256</v>
      </c>
      <c r="U6809" s="71">
        <v>44629</v>
      </c>
      <c r="V6809" s="54" t="s">
        <v>256</v>
      </c>
      <c r="W6809" t="str">
        <f t="shared" si="106"/>
        <v>Mar-22</v>
      </c>
    </row>
    <row r="6810" spans="1:23" x14ac:dyDescent="0.25">
      <c r="A6810" s="54" t="s">
        <v>317</v>
      </c>
      <c r="B6810" s="54" t="s">
        <v>428</v>
      </c>
      <c r="C6810" s="54" t="s">
        <v>263</v>
      </c>
      <c r="D6810" s="54" t="s">
        <v>429</v>
      </c>
      <c r="E6810" s="54" t="s">
        <v>23243</v>
      </c>
      <c r="F6810" s="71">
        <v>44629</v>
      </c>
      <c r="G6810" s="72">
        <v>567</v>
      </c>
      <c r="H6810" s="72">
        <v>48223.35</v>
      </c>
      <c r="I6810" s="54" t="s">
        <v>265</v>
      </c>
      <c r="J6810" s="54" t="s">
        <v>23169</v>
      </c>
      <c r="K6810" s="54" t="s">
        <v>23244</v>
      </c>
      <c r="L6810" s="54" t="s">
        <v>23245</v>
      </c>
      <c r="M6810" s="54" t="s">
        <v>23243</v>
      </c>
      <c r="N6810" s="54" t="s">
        <v>256</v>
      </c>
      <c r="O6810" s="54" t="s">
        <v>256</v>
      </c>
      <c r="P6810" s="54" t="s">
        <v>522</v>
      </c>
      <c r="Q6810" s="54" t="s">
        <v>256</v>
      </c>
      <c r="R6810" s="54" t="s">
        <v>431</v>
      </c>
      <c r="S6810" s="71"/>
      <c r="T6810" s="54" t="s">
        <v>256</v>
      </c>
      <c r="U6810" s="71">
        <v>44629</v>
      </c>
      <c r="V6810" s="54" t="s">
        <v>256</v>
      </c>
      <c r="W6810" t="str">
        <f t="shared" si="106"/>
        <v>Mar-22</v>
      </c>
    </row>
    <row r="6811" spans="1:23" x14ac:dyDescent="0.25">
      <c r="A6811" s="54" t="s">
        <v>317</v>
      </c>
      <c r="B6811" s="54" t="s">
        <v>428</v>
      </c>
      <c r="C6811" s="54" t="s">
        <v>263</v>
      </c>
      <c r="D6811" s="54" t="s">
        <v>429</v>
      </c>
      <c r="E6811" s="54" t="s">
        <v>23246</v>
      </c>
      <c r="F6811" s="71">
        <v>44634</v>
      </c>
      <c r="G6811" s="72">
        <v>1300.7</v>
      </c>
      <c r="H6811" s="72">
        <v>110624.54</v>
      </c>
      <c r="I6811" s="54" t="s">
        <v>265</v>
      </c>
      <c r="J6811" s="54" t="s">
        <v>23169</v>
      </c>
      <c r="K6811" s="54" t="s">
        <v>23247</v>
      </c>
      <c r="L6811" s="54" t="s">
        <v>23248</v>
      </c>
      <c r="M6811" s="54" t="s">
        <v>23246</v>
      </c>
      <c r="N6811" s="54" t="s">
        <v>256</v>
      </c>
      <c r="O6811" s="54" t="s">
        <v>256</v>
      </c>
      <c r="P6811" s="54" t="s">
        <v>522</v>
      </c>
      <c r="Q6811" s="54" t="s">
        <v>256</v>
      </c>
      <c r="R6811" s="54" t="s">
        <v>431</v>
      </c>
      <c r="S6811" s="71"/>
      <c r="T6811" s="54" t="s">
        <v>256</v>
      </c>
      <c r="U6811" s="71">
        <v>44634</v>
      </c>
      <c r="V6811" s="54" t="s">
        <v>256</v>
      </c>
      <c r="W6811" t="str">
        <f t="shared" si="106"/>
        <v>Mar-22</v>
      </c>
    </row>
    <row r="6812" spans="1:23" x14ac:dyDescent="0.25">
      <c r="A6812" s="54" t="s">
        <v>317</v>
      </c>
      <c r="B6812" s="54" t="s">
        <v>428</v>
      </c>
      <c r="C6812" s="54" t="s">
        <v>263</v>
      </c>
      <c r="D6812" s="54" t="s">
        <v>429</v>
      </c>
      <c r="E6812" s="54" t="s">
        <v>23249</v>
      </c>
      <c r="F6812" s="71">
        <v>44634</v>
      </c>
      <c r="G6812" s="72">
        <v>2523.1999999999998</v>
      </c>
      <c r="H6812" s="72">
        <v>214598.16</v>
      </c>
      <c r="I6812" s="54" t="s">
        <v>265</v>
      </c>
      <c r="J6812" s="54" t="s">
        <v>23169</v>
      </c>
      <c r="K6812" s="54" t="s">
        <v>627</v>
      </c>
      <c r="L6812" s="54" t="s">
        <v>23250</v>
      </c>
      <c r="M6812" s="54" t="s">
        <v>23249</v>
      </c>
      <c r="N6812" s="54" t="s">
        <v>256</v>
      </c>
      <c r="O6812" s="54" t="s">
        <v>256</v>
      </c>
      <c r="P6812" s="54" t="s">
        <v>522</v>
      </c>
      <c r="Q6812" s="54" t="s">
        <v>256</v>
      </c>
      <c r="R6812" s="54" t="s">
        <v>431</v>
      </c>
      <c r="S6812" s="71"/>
      <c r="T6812" s="54" t="s">
        <v>256</v>
      </c>
      <c r="U6812" s="71">
        <v>44634</v>
      </c>
      <c r="V6812" s="54" t="s">
        <v>256</v>
      </c>
      <c r="W6812" t="str">
        <f t="shared" si="106"/>
        <v>Mar-22</v>
      </c>
    </row>
    <row r="6813" spans="1:23" x14ac:dyDescent="0.25">
      <c r="A6813" s="54" t="s">
        <v>317</v>
      </c>
      <c r="B6813" s="54" t="s">
        <v>428</v>
      </c>
      <c r="C6813" s="54" t="s">
        <v>263</v>
      </c>
      <c r="D6813" s="54" t="s">
        <v>429</v>
      </c>
      <c r="E6813" s="54" t="s">
        <v>23251</v>
      </c>
      <c r="F6813" s="71">
        <v>44649</v>
      </c>
      <c r="G6813" s="72">
        <v>270</v>
      </c>
      <c r="H6813" s="72">
        <v>22963.5</v>
      </c>
      <c r="I6813" s="54" t="s">
        <v>265</v>
      </c>
      <c r="J6813" s="54" t="s">
        <v>23169</v>
      </c>
      <c r="K6813" s="54" t="s">
        <v>23252</v>
      </c>
      <c r="L6813" s="54" t="s">
        <v>23253</v>
      </c>
      <c r="M6813" s="54" t="s">
        <v>23251</v>
      </c>
      <c r="N6813" s="54" t="s">
        <v>256</v>
      </c>
      <c r="O6813" s="54" t="s">
        <v>256</v>
      </c>
      <c r="P6813" s="54" t="s">
        <v>522</v>
      </c>
      <c r="Q6813" s="54" t="s">
        <v>256</v>
      </c>
      <c r="R6813" s="54" t="s">
        <v>431</v>
      </c>
      <c r="S6813" s="71"/>
      <c r="T6813" s="54" t="s">
        <v>256</v>
      </c>
      <c r="U6813" s="71">
        <v>44649</v>
      </c>
      <c r="V6813" s="54" t="s">
        <v>256</v>
      </c>
      <c r="W6813" t="str">
        <f t="shared" si="106"/>
        <v>Mar-22</v>
      </c>
    </row>
    <row r="6814" spans="1:23" x14ac:dyDescent="0.25">
      <c r="A6814" s="54" t="s">
        <v>317</v>
      </c>
      <c r="B6814" s="54" t="s">
        <v>428</v>
      </c>
      <c r="C6814" s="54" t="s">
        <v>263</v>
      </c>
      <c r="D6814" s="54" t="s">
        <v>429</v>
      </c>
      <c r="E6814" s="54" t="s">
        <v>23254</v>
      </c>
      <c r="F6814" s="71">
        <v>44623</v>
      </c>
      <c r="G6814" s="72">
        <v>4655</v>
      </c>
      <c r="H6814" s="72">
        <v>395907.75</v>
      </c>
      <c r="I6814" s="54" t="s">
        <v>265</v>
      </c>
      <c r="J6814" s="54" t="s">
        <v>23169</v>
      </c>
      <c r="K6814" s="54" t="s">
        <v>23255</v>
      </c>
      <c r="L6814" s="54" t="s">
        <v>23256</v>
      </c>
      <c r="M6814" s="54" t="s">
        <v>23254</v>
      </c>
      <c r="N6814" s="54" t="s">
        <v>256</v>
      </c>
      <c r="O6814" s="54" t="s">
        <v>256</v>
      </c>
      <c r="P6814" s="54" t="s">
        <v>468</v>
      </c>
      <c r="Q6814" s="54" t="s">
        <v>256</v>
      </c>
      <c r="R6814" s="54" t="s">
        <v>431</v>
      </c>
      <c r="S6814" s="71"/>
      <c r="T6814" s="54" t="s">
        <v>256</v>
      </c>
      <c r="U6814" s="71">
        <v>44623</v>
      </c>
      <c r="V6814" s="54" t="s">
        <v>256</v>
      </c>
      <c r="W6814" t="str">
        <f t="shared" si="106"/>
        <v>Mar-22</v>
      </c>
    </row>
    <row r="6815" spans="1:23" x14ac:dyDescent="0.25">
      <c r="A6815" s="54" t="s">
        <v>317</v>
      </c>
      <c r="B6815" s="54" t="s">
        <v>428</v>
      </c>
      <c r="C6815" s="54" t="s">
        <v>263</v>
      </c>
      <c r="D6815" s="54" t="s">
        <v>429</v>
      </c>
      <c r="E6815" s="54" t="s">
        <v>23257</v>
      </c>
      <c r="F6815" s="71">
        <v>44635</v>
      </c>
      <c r="G6815" s="72">
        <v>8540</v>
      </c>
      <c r="H6815" s="72">
        <v>726327</v>
      </c>
      <c r="I6815" s="54" t="s">
        <v>265</v>
      </c>
      <c r="J6815" s="54" t="s">
        <v>23169</v>
      </c>
      <c r="K6815" s="54" t="s">
        <v>23258</v>
      </c>
      <c r="L6815" s="54" t="s">
        <v>23259</v>
      </c>
      <c r="M6815" s="54" t="s">
        <v>23257</v>
      </c>
      <c r="N6815" s="54" t="s">
        <v>256</v>
      </c>
      <c r="O6815" s="54" t="s">
        <v>256</v>
      </c>
      <c r="P6815" s="54" t="s">
        <v>468</v>
      </c>
      <c r="Q6815" s="54" t="s">
        <v>256</v>
      </c>
      <c r="R6815" s="54" t="s">
        <v>431</v>
      </c>
      <c r="S6815" s="71"/>
      <c r="T6815" s="54" t="s">
        <v>256</v>
      </c>
      <c r="U6815" s="71">
        <v>44635</v>
      </c>
      <c r="V6815" s="54" t="s">
        <v>256</v>
      </c>
      <c r="W6815" t="str">
        <f t="shared" si="106"/>
        <v>Mar-22</v>
      </c>
    </row>
    <row r="6816" spans="1:23" x14ac:dyDescent="0.25">
      <c r="A6816" s="54" t="s">
        <v>317</v>
      </c>
      <c r="B6816" s="54" t="s">
        <v>428</v>
      </c>
      <c r="C6816" s="54" t="s">
        <v>263</v>
      </c>
      <c r="D6816" s="54" t="s">
        <v>429</v>
      </c>
      <c r="E6816" s="54" t="s">
        <v>23260</v>
      </c>
      <c r="F6816" s="71">
        <v>44625</v>
      </c>
      <c r="G6816" s="72">
        <v>214.23</v>
      </c>
      <c r="H6816" s="72">
        <v>18220.259999999998</v>
      </c>
      <c r="I6816" s="54" t="s">
        <v>265</v>
      </c>
      <c r="J6816" s="54" t="s">
        <v>23169</v>
      </c>
      <c r="K6816" s="54" t="s">
        <v>23132</v>
      </c>
      <c r="L6816" s="54" t="s">
        <v>23261</v>
      </c>
      <c r="M6816" s="54" t="s">
        <v>23260</v>
      </c>
      <c r="N6816" s="54" t="s">
        <v>256</v>
      </c>
      <c r="O6816" s="54" t="s">
        <v>256</v>
      </c>
      <c r="P6816" s="54" t="s">
        <v>271</v>
      </c>
      <c r="Q6816" s="54" t="s">
        <v>256</v>
      </c>
      <c r="R6816" s="54" t="s">
        <v>431</v>
      </c>
      <c r="S6816" s="71"/>
      <c r="T6816" s="54" t="s">
        <v>256</v>
      </c>
      <c r="U6816" s="71">
        <v>44625</v>
      </c>
      <c r="V6816" s="54" t="s">
        <v>443</v>
      </c>
      <c r="W6816" t="str">
        <f t="shared" si="106"/>
        <v>Mar-22</v>
      </c>
    </row>
    <row r="6817" spans="1:23" x14ac:dyDescent="0.25">
      <c r="A6817" s="54" t="s">
        <v>317</v>
      </c>
      <c r="B6817" s="54" t="s">
        <v>428</v>
      </c>
      <c r="C6817" s="54" t="s">
        <v>263</v>
      </c>
      <c r="D6817" s="54" t="s">
        <v>429</v>
      </c>
      <c r="E6817" s="54" t="s">
        <v>23262</v>
      </c>
      <c r="F6817" s="71">
        <v>44632</v>
      </c>
      <c r="G6817" s="72">
        <v>4763.1400000000003</v>
      </c>
      <c r="H6817" s="72">
        <v>405105.06</v>
      </c>
      <c r="I6817" s="54" t="s">
        <v>265</v>
      </c>
      <c r="J6817" s="54" t="s">
        <v>23169</v>
      </c>
      <c r="K6817" s="54" t="s">
        <v>23263</v>
      </c>
      <c r="L6817" s="54" t="s">
        <v>23264</v>
      </c>
      <c r="M6817" s="54" t="s">
        <v>23262</v>
      </c>
      <c r="N6817" s="54" t="s">
        <v>256</v>
      </c>
      <c r="O6817" s="54" t="s">
        <v>256</v>
      </c>
      <c r="P6817" s="54" t="s">
        <v>271</v>
      </c>
      <c r="Q6817" s="54" t="s">
        <v>256</v>
      </c>
      <c r="R6817" s="54" t="s">
        <v>431</v>
      </c>
      <c r="S6817" s="71"/>
      <c r="T6817" s="54" t="s">
        <v>256</v>
      </c>
      <c r="U6817" s="71">
        <v>44632</v>
      </c>
      <c r="V6817" s="54" t="s">
        <v>443</v>
      </c>
      <c r="W6817" t="str">
        <f t="shared" si="106"/>
        <v>Mar-22</v>
      </c>
    </row>
    <row r="6818" spans="1:23" x14ac:dyDescent="0.25">
      <c r="A6818" s="54" t="s">
        <v>317</v>
      </c>
      <c r="B6818" s="54" t="s">
        <v>428</v>
      </c>
      <c r="C6818" s="54" t="s">
        <v>263</v>
      </c>
      <c r="D6818" s="54" t="s">
        <v>429</v>
      </c>
      <c r="E6818" s="54" t="s">
        <v>23265</v>
      </c>
      <c r="F6818" s="71">
        <v>44635</v>
      </c>
      <c r="G6818" s="72">
        <v>23153.32</v>
      </c>
      <c r="H6818" s="72">
        <v>1969189.87</v>
      </c>
      <c r="I6818" s="54" t="s">
        <v>265</v>
      </c>
      <c r="J6818" s="54" t="s">
        <v>23169</v>
      </c>
      <c r="K6818" s="54" t="s">
        <v>23266</v>
      </c>
      <c r="L6818" s="54" t="s">
        <v>23267</v>
      </c>
      <c r="M6818" s="54" t="s">
        <v>23265</v>
      </c>
      <c r="N6818" s="54" t="s">
        <v>256</v>
      </c>
      <c r="O6818" s="54" t="s">
        <v>256</v>
      </c>
      <c r="P6818" s="54" t="s">
        <v>271</v>
      </c>
      <c r="Q6818" s="54" t="s">
        <v>256</v>
      </c>
      <c r="R6818" s="54" t="s">
        <v>431</v>
      </c>
      <c r="S6818" s="71"/>
      <c r="T6818" s="54" t="s">
        <v>256</v>
      </c>
      <c r="U6818" s="71">
        <v>44635</v>
      </c>
      <c r="V6818" s="54" t="s">
        <v>443</v>
      </c>
      <c r="W6818" t="str">
        <f t="shared" si="106"/>
        <v>Mar-22</v>
      </c>
    </row>
    <row r="6819" spans="1:23" x14ac:dyDescent="0.25">
      <c r="A6819" s="54" t="s">
        <v>317</v>
      </c>
      <c r="B6819" s="54" t="s">
        <v>428</v>
      </c>
      <c r="C6819" s="54" t="s">
        <v>263</v>
      </c>
      <c r="D6819" s="54" t="s">
        <v>429</v>
      </c>
      <c r="E6819" s="54" t="s">
        <v>23268</v>
      </c>
      <c r="F6819" s="71">
        <v>44648</v>
      </c>
      <c r="G6819" s="72">
        <v>89.42</v>
      </c>
      <c r="H6819" s="72">
        <v>7605.17</v>
      </c>
      <c r="I6819" s="54" t="s">
        <v>265</v>
      </c>
      <c r="J6819" s="54" t="s">
        <v>23169</v>
      </c>
      <c r="K6819" s="54" t="s">
        <v>23269</v>
      </c>
      <c r="L6819" s="54" t="s">
        <v>23270</v>
      </c>
      <c r="M6819" s="54" t="s">
        <v>23268</v>
      </c>
      <c r="N6819" s="54" t="s">
        <v>256</v>
      </c>
      <c r="O6819" s="54" t="s">
        <v>256</v>
      </c>
      <c r="P6819" s="54" t="s">
        <v>271</v>
      </c>
      <c r="Q6819" s="54" t="s">
        <v>256</v>
      </c>
      <c r="R6819" s="54" t="s">
        <v>431</v>
      </c>
      <c r="S6819" s="71"/>
      <c r="T6819" s="54" t="s">
        <v>256</v>
      </c>
      <c r="U6819" s="71">
        <v>44648</v>
      </c>
      <c r="V6819" s="54" t="s">
        <v>443</v>
      </c>
      <c r="W6819" t="str">
        <f t="shared" si="106"/>
        <v>Mar-22</v>
      </c>
    </row>
    <row r="6820" spans="1:23" x14ac:dyDescent="0.25">
      <c r="A6820" s="54" t="s">
        <v>317</v>
      </c>
      <c r="B6820" s="54" t="s">
        <v>428</v>
      </c>
      <c r="C6820" s="54" t="s">
        <v>263</v>
      </c>
      <c r="D6820" s="54" t="s">
        <v>429</v>
      </c>
      <c r="E6820" s="54" t="s">
        <v>23271</v>
      </c>
      <c r="F6820" s="71">
        <v>44648</v>
      </c>
      <c r="G6820" s="72">
        <v>10129</v>
      </c>
      <c r="H6820" s="72">
        <v>861471.45</v>
      </c>
      <c r="I6820" s="54" t="s">
        <v>265</v>
      </c>
      <c r="J6820" s="54" t="s">
        <v>23169</v>
      </c>
      <c r="K6820" s="54" t="s">
        <v>23272</v>
      </c>
      <c r="L6820" s="54" t="s">
        <v>23273</v>
      </c>
      <c r="M6820" s="54" t="s">
        <v>23271</v>
      </c>
      <c r="N6820" s="54" t="s">
        <v>256</v>
      </c>
      <c r="O6820" s="54" t="s">
        <v>256</v>
      </c>
      <c r="P6820" s="54" t="s">
        <v>271</v>
      </c>
      <c r="Q6820" s="54" t="s">
        <v>256</v>
      </c>
      <c r="R6820" s="54" t="s">
        <v>431</v>
      </c>
      <c r="S6820" s="71"/>
      <c r="T6820" s="54" t="s">
        <v>256</v>
      </c>
      <c r="U6820" s="71">
        <v>44648</v>
      </c>
      <c r="V6820" s="54" t="s">
        <v>443</v>
      </c>
      <c r="W6820" t="str">
        <f t="shared" si="106"/>
        <v>Mar-22</v>
      </c>
    </row>
    <row r="6821" spans="1:23" x14ac:dyDescent="0.25">
      <c r="A6821" s="54" t="s">
        <v>317</v>
      </c>
      <c r="B6821" s="54" t="s">
        <v>428</v>
      </c>
      <c r="C6821" s="54" t="s">
        <v>263</v>
      </c>
      <c r="D6821" s="54" t="s">
        <v>429</v>
      </c>
      <c r="E6821" s="54" t="s">
        <v>23274</v>
      </c>
      <c r="F6821" s="71">
        <v>44648</v>
      </c>
      <c r="G6821" s="72">
        <v>11920</v>
      </c>
      <c r="H6821" s="72">
        <v>1013796</v>
      </c>
      <c r="I6821" s="54" t="s">
        <v>265</v>
      </c>
      <c r="J6821" s="54" t="s">
        <v>23169</v>
      </c>
      <c r="K6821" s="54" t="s">
        <v>23275</v>
      </c>
      <c r="L6821" s="54" t="s">
        <v>23276</v>
      </c>
      <c r="M6821" s="54" t="s">
        <v>23274</v>
      </c>
      <c r="N6821" s="54" t="s">
        <v>256</v>
      </c>
      <c r="O6821" s="54" t="s">
        <v>256</v>
      </c>
      <c r="P6821" s="54" t="s">
        <v>271</v>
      </c>
      <c r="Q6821" s="54" t="s">
        <v>256</v>
      </c>
      <c r="R6821" s="54" t="s">
        <v>431</v>
      </c>
      <c r="S6821" s="71"/>
      <c r="T6821" s="54" t="s">
        <v>256</v>
      </c>
      <c r="U6821" s="71">
        <v>44648</v>
      </c>
      <c r="V6821" s="54" t="s">
        <v>443</v>
      </c>
      <c r="W6821" t="str">
        <f t="shared" si="106"/>
        <v>Mar-22</v>
      </c>
    </row>
    <row r="6822" spans="1:23" x14ac:dyDescent="0.25">
      <c r="A6822" s="54" t="s">
        <v>317</v>
      </c>
      <c r="B6822" s="54" t="s">
        <v>428</v>
      </c>
      <c r="C6822" s="54" t="s">
        <v>263</v>
      </c>
      <c r="D6822" s="54" t="s">
        <v>429</v>
      </c>
      <c r="E6822" s="54" t="s">
        <v>23277</v>
      </c>
      <c r="F6822" s="71">
        <v>44628</v>
      </c>
      <c r="G6822" s="72">
        <v>21578.31</v>
      </c>
      <c r="H6822" s="72">
        <v>1835235.27</v>
      </c>
      <c r="I6822" s="54" t="s">
        <v>265</v>
      </c>
      <c r="J6822" s="54" t="s">
        <v>23169</v>
      </c>
      <c r="K6822" s="54" t="s">
        <v>23135</v>
      </c>
      <c r="L6822" s="54" t="s">
        <v>23278</v>
      </c>
      <c r="M6822" s="54" t="s">
        <v>23277</v>
      </c>
      <c r="N6822" s="54" t="s">
        <v>256</v>
      </c>
      <c r="O6822" s="54" t="s">
        <v>256</v>
      </c>
      <c r="P6822" s="54" t="s">
        <v>445</v>
      </c>
      <c r="Q6822" s="54" t="s">
        <v>256</v>
      </c>
      <c r="R6822" s="54" t="s">
        <v>431</v>
      </c>
      <c r="S6822" s="71"/>
      <c r="T6822" s="54" t="s">
        <v>256</v>
      </c>
      <c r="U6822" s="71">
        <v>44628</v>
      </c>
      <c r="V6822" s="54" t="s">
        <v>256</v>
      </c>
      <c r="W6822" t="str">
        <f t="shared" si="106"/>
        <v>Mar-22</v>
      </c>
    </row>
    <row r="6823" spans="1:23" x14ac:dyDescent="0.25">
      <c r="A6823" s="54" t="s">
        <v>317</v>
      </c>
      <c r="B6823" s="54" t="s">
        <v>428</v>
      </c>
      <c r="C6823" s="54" t="s">
        <v>263</v>
      </c>
      <c r="D6823" s="54" t="s">
        <v>429</v>
      </c>
      <c r="E6823" s="54" t="s">
        <v>23279</v>
      </c>
      <c r="F6823" s="71">
        <v>44630</v>
      </c>
      <c r="G6823" s="72">
        <v>9784.91</v>
      </c>
      <c r="H6823" s="72">
        <v>832206.6</v>
      </c>
      <c r="I6823" s="54" t="s">
        <v>265</v>
      </c>
      <c r="J6823" s="54" t="s">
        <v>23169</v>
      </c>
      <c r="K6823" s="54" t="s">
        <v>23135</v>
      </c>
      <c r="L6823" s="54" t="s">
        <v>23280</v>
      </c>
      <c r="M6823" s="54" t="s">
        <v>23279</v>
      </c>
      <c r="N6823" s="54" t="s">
        <v>256</v>
      </c>
      <c r="O6823" s="54" t="s">
        <v>256</v>
      </c>
      <c r="P6823" s="54" t="s">
        <v>445</v>
      </c>
      <c r="Q6823" s="54" t="s">
        <v>256</v>
      </c>
      <c r="R6823" s="54" t="s">
        <v>431</v>
      </c>
      <c r="S6823" s="71"/>
      <c r="T6823" s="54" t="s">
        <v>256</v>
      </c>
      <c r="U6823" s="71">
        <v>44630</v>
      </c>
      <c r="V6823" s="54" t="s">
        <v>256</v>
      </c>
      <c r="W6823" t="str">
        <f t="shared" si="106"/>
        <v>Mar-22</v>
      </c>
    </row>
    <row r="6824" spans="1:23" x14ac:dyDescent="0.25">
      <c r="A6824" s="54" t="s">
        <v>317</v>
      </c>
      <c r="B6824" s="54" t="s">
        <v>428</v>
      </c>
      <c r="C6824" s="54" t="s">
        <v>263</v>
      </c>
      <c r="D6824" s="54" t="s">
        <v>429</v>
      </c>
      <c r="E6824" s="54" t="s">
        <v>23281</v>
      </c>
      <c r="F6824" s="71">
        <v>44634</v>
      </c>
      <c r="G6824" s="72">
        <v>1345.89</v>
      </c>
      <c r="H6824" s="72">
        <v>114467.94</v>
      </c>
      <c r="I6824" s="54" t="s">
        <v>265</v>
      </c>
      <c r="J6824" s="54" t="s">
        <v>23169</v>
      </c>
      <c r="K6824" s="54" t="s">
        <v>23135</v>
      </c>
      <c r="L6824" s="54" t="s">
        <v>23282</v>
      </c>
      <c r="M6824" s="54" t="s">
        <v>23281</v>
      </c>
      <c r="N6824" s="54" t="s">
        <v>256</v>
      </c>
      <c r="O6824" s="54" t="s">
        <v>256</v>
      </c>
      <c r="P6824" s="54" t="s">
        <v>445</v>
      </c>
      <c r="Q6824" s="54" t="s">
        <v>256</v>
      </c>
      <c r="R6824" s="54" t="s">
        <v>431</v>
      </c>
      <c r="S6824" s="71"/>
      <c r="T6824" s="54" t="s">
        <v>256</v>
      </c>
      <c r="U6824" s="71">
        <v>44634</v>
      </c>
      <c r="V6824" s="54" t="s">
        <v>256</v>
      </c>
      <c r="W6824" t="str">
        <f t="shared" si="106"/>
        <v>Mar-22</v>
      </c>
    </row>
    <row r="6825" spans="1:23" x14ac:dyDescent="0.25">
      <c r="A6825" s="54" t="s">
        <v>317</v>
      </c>
      <c r="B6825" s="54" t="s">
        <v>428</v>
      </c>
      <c r="C6825" s="54" t="s">
        <v>263</v>
      </c>
      <c r="D6825" s="54" t="s">
        <v>429</v>
      </c>
      <c r="E6825" s="54" t="s">
        <v>23283</v>
      </c>
      <c r="F6825" s="71">
        <v>44648</v>
      </c>
      <c r="G6825" s="72">
        <v>4099.1499999999996</v>
      </c>
      <c r="H6825" s="72">
        <v>348632.71</v>
      </c>
      <c r="I6825" s="54" t="s">
        <v>265</v>
      </c>
      <c r="J6825" s="54" t="s">
        <v>23169</v>
      </c>
      <c r="K6825" s="54" t="s">
        <v>23135</v>
      </c>
      <c r="L6825" s="54" t="s">
        <v>23284</v>
      </c>
      <c r="M6825" s="54" t="s">
        <v>23283</v>
      </c>
      <c r="N6825" s="54" t="s">
        <v>256</v>
      </c>
      <c r="O6825" s="54" t="s">
        <v>256</v>
      </c>
      <c r="P6825" s="54" t="s">
        <v>445</v>
      </c>
      <c r="Q6825" s="54" t="s">
        <v>256</v>
      </c>
      <c r="R6825" s="54" t="s">
        <v>431</v>
      </c>
      <c r="S6825" s="71"/>
      <c r="T6825" s="54" t="s">
        <v>256</v>
      </c>
      <c r="U6825" s="71">
        <v>44648</v>
      </c>
      <c r="V6825" s="54" t="s">
        <v>256</v>
      </c>
      <c r="W6825" t="str">
        <f t="shared" si="106"/>
        <v>Mar-22</v>
      </c>
    </row>
    <row r="6826" spans="1:23" x14ac:dyDescent="0.25">
      <c r="A6826" s="54" t="s">
        <v>317</v>
      </c>
      <c r="B6826" s="54" t="s">
        <v>428</v>
      </c>
      <c r="C6826" s="54" t="s">
        <v>263</v>
      </c>
      <c r="D6826" s="54" t="s">
        <v>429</v>
      </c>
      <c r="E6826" s="54" t="s">
        <v>23285</v>
      </c>
      <c r="F6826" s="71">
        <v>44625</v>
      </c>
      <c r="G6826" s="72">
        <v>6203.21</v>
      </c>
      <c r="H6826" s="72">
        <v>527583.01</v>
      </c>
      <c r="I6826" s="54" t="s">
        <v>265</v>
      </c>
      <c r="J6826" s="54" t="s">
        <v>23169</v>
      </c>
      <c r="K6826" s="54" t="s">
        <v>23135</v>
      </c>
      <c r="L6826" s="54" t="s">
        <v>23286</v>
      </c>
      <c r="M6826" s="54" t="s">
        <v>23285</v>
      </c>
      <c r="N6826" s="54" t="s">
        <v>256</v>
      </c>
      <c r="O6826" s="54" t="s">
        <v>256</v>
      </c>
      <c r="P6826" s="54" t="s">
        <v>445</v>
      </c>
      <c r="Q6826" s="54" t="s">
        <v>256</v>
      </c>
      <c r="R6826" s="54" t="s">
        <v>431</v>
      </c>
      <c r="S6826" s="71"/>
      <c r="T6826" s="54" t="s">
        <v>256</v>
      </c>
      <c r="U6826" s="71">
        <v>44625</v>
      </c>
      <c r="V6826" s="54" t="s">
        <v>256</v>
      </c>
      <c r="W6826" t="str">
        <f t="shared" si="106"/>
        <v>Mar-22</v>
      </c>
    </row>
    <row r="6827" spans="1:23" x14ac:dyDescent="0.25">
      <c r="A6827" s="54" t="s">
        <v>317</v>
      </c>
      <c r="B6827" s="54" t="s">
        <v>428</v>
      </c>
      <c r="C6827" s="54" t="s">
        <v>263</v>
      </c>
      <c r="D6827" s="54" t="s">
        <v>429</v>
      </c>
      <c r="E6827" s="54" t="s">
        <v>23287</v>
      </c>
      <c r="F6827" s="71">
        <v>44650</v>
      </c>
      <c r="G6827" s="72">
        <v>2772.9</v>
      </c>
      <c r="H6827" s="72">
        <v>235835.15</v>
      </c>
      <c r="I6827" s="54" t="s">
        <v>265</v>
      </c>
      <c r="J6827" s="54" t="s">
        <v>23169</v>
      </c>
      <c r="K6827" s="54" t="s">
        <v>23288</v>
      </c>
      <c r="L6827" s="54" t="s">
        <v>23289</v>
      </c>
      <c r="M6827" s="54" t="s">
        <v>23287</v>
      </c>
      <c r="N6827" s="54" t="s">
        <v>256</v>
      </c>
      <c r="O6827" s="54" t="s">
        <v>256</v>
      </c>
      <c r="P6827" s="54" t="s">
        <v>522</v>
      </c>
      <c r="Q6827" s="54" t="s">
        <v>256</v>
      </c>
      <c r="R6827" s="54" t="s">
        <v>431</v>
      </c>
      <c r="S6827" s="71"/>
      <c r="T6827" s="54" t="s">
        <v>256</v>
      </c>
      <c r="U6827" s="71">
        <v>44650</v>
      </c>
      <c r="V6827" s="54" t="s">
        <v>256</v>
      </c>
      <c r="W6827" t="str">
        <f t="shared" si="106"/>
        <v>Mar-22</v>
      </c>
    </row>
    <row r="6828" spans="1:23" x14ac:dyDescent="0.25">
      <c r="A6828" s="54" t="s">
        <v>317</v>
      </c>
      <c r="B6828" s="54" t="s">
        <v>428</v>
      </c>
      <c r="C6828" s="54" t="s">
        <v>263</v>
      </c>
      <c r="D6828" s="54" t="s">
        <v>429</v>
      </c>
      <c r="E6828" s="54" t="s">
        <v>23290</v>
      </c>
      <c r="F6828" s="71">
        <v>44650</v>
      </c>
      <c r="G6828" s="72">
        <v>2940</v>
      </c>
      <c r="H6828" s="72">
        <v>250047</v>
      </c>
      <c r="I6828" s="54" t="s">
        <v>265</v>
      </c>
      <c r="J6828" s="54" t="s">
        <v>23169</v>
      </c>
      <c r="K6828" s="54" t="s">
        <v>23291</v>
      </c>
      <c r="L6828" s="54" t="s">
        <v>23292</v>
      </c>
      <c r="M6828" s="54" t="s">
        <v>23290</v>
      </c>
      <c r="N6828" s="54" t="s">
        <v>256</v>
      </c>
      <c r="O6828" s="54" t="s">
        <v>256</v>
      </c>
      <c r="P6828" s="54" t="s">
        <v>578</v>
      </c>
      <c r="Q6828" s="54" t="s">
        <v>256</v>
      </c>
      <c r="R6828" s="54" t="s">
        <v>431</v>
      </c>
      <c r="S6828" s="71"/>
      <c r="T6828" s="54" t="s">
        <v>256</v>
      </c>
      <c r="U6828" s="71">
        <v>44650</v>
      </c>
      <c r="V6828" s="54" t="s">
        <v>256</v>
      </c>
      <c r="W6828" t="str">
        <f t="shared" si="106"/>
        <v>Mar-22</v>
      </c>
    </row>
    <row r="6829" spans="1:23" x14ac:dyDescent="0.25">
      <c r="A6829" s="54" t="s">
        <v>317</v>
      </c>
      <c r="B6829" s="54" t="s">
        <v>428</v>
      </c>
      <c r="C6829" s="54" t="s">
        <v>263</v>
      </c>
      <c r="D6829" s="54" t="s">
        <v>429</v>
      </c>
      <c r="E6829" s="54" t="s">
        <v>23293</v>
      </c>
      <c r="F6829" s="71">
        <v>44622</v>
      </c>
      <c r="G6829" s="72">
        <v>14927.04</v>
      </c>
      <c r="H6829" s="72">
        <v>1269544.75</v>
      </c>
      <c r="I6829" s="54" t="s">
        <v>265</v>
      </c>
      <c r="J6829" s="54" t="s">
        <v>23169</v>
      </c>
      <c r="K6829" s="54" t="s">
        <v>23294</v>
      </c>
      <c r="L6829" s="54" t="s">
        <v>23295</v>
      </c>
      <c r="M6829" s="54" t="s">
        <v>23293</v>
      </c>
      <c r="N6829" s="54" t="s">
        <v>256</v>
      </c>
      <c r="O6829" s="54" t="s">
        <v>256</v>
      </c>
      <c r="P6829" s="54" t="s">
        <v>447</v>
      </c>
      <c r="Q6829" s="54" t="s">
        <v>256</v>
      </c>
      <c r="R6829" s="54" t="s">
        <v>431</v>
      </c>
      <c r="S6829" s="71"/>
      <c r="T6829" s="54" t="s">
        <v>256</v>
      </c>
      <c r="U6829" s="71">
        <v>44622</v>
      </c>
      <c r="V6829" s="54" t="s">
        <v>256</v>
      </c>
      <c r="W6829" t="str">
        <f t="shared" si="106"/>
        <v>Mar-22</v>
      </c>
    </row>
    <row r="6830" spans="1:23" x14ac:dyDescent="0.25">
      <c r="A6830" s="54" t="s">
        <v>317</v>
      </c>
      <c r="B6830" s="54" t="s">
        <v>428</v>
      </c>
      <c r="C6830" s="54" t="s">
        <v>263</v>
      </c>
      <c r="D6830" s="54" t="s">
        <v>429</v>
      </c>
      <c r="E6830" s="54" t="s">
        <v>23296</v>
      </c>
      <c r="F6830" s="71">
        <v>44628</v>
      </c>
      <c r="G6830" s="72">
        <v>38399.040000000001</v>
      </c>
      <c r="H6830" s="72">
        <v>3265838.35</v>
      </c>
      <c r="I6830" s="54" t="s">
        <v>265</v>
      </c>
      <c r="J6830" s="54" t="s">
        <v>23169</v>
      </c>
      <c r="K6830" s="54" t="s">
        <v>23297</v>
      </c>
      <c r="L6830" s="54" t="s">
        <v>23298</v>
      </c>
      <c r="M6830" s="54" t="s">
        <v>23296</v>
      </c>
      <c r="N6830" s="54" t="s">
        <v>256</v>
      </c>
      <c r="O6830" s="54" t="s">
        <v>256</v>
      </c>
      <c r="P6830" s="54" t="s">
        <v>447</v>
      </c>
      <c r="Q6830" s="54" t="s">
        <v>256</v>
      </c>
      <c r="R6830" s="54" t="s">
        <v>431</v>
      </c>
      <c r="S6830" s="71"/>
      <c r="T6830" s="54" t="s">
        <v>256</v>
      </c>
      <c r="U6830" s="71">
        <v>44628</v>
      </c>
      <c r="V6830" s="54" t="s">
        <v>256</v>
      </c>
      <c r="W6830" t="str">
        <f t="shared" si="106"/>
        <v>Mar-22</v>
      </c>
    </row>
    <row r="6831" spans="1:23" x14ac:dyDescent="0.25">
      <c r="A6831" s="54" t="s">
        <v>317</v>
      </c>
      <c r="B6831" s="54" t="s">
        <v>428</v>
      </c>
      <c r="C6831" s="54" t="s">
        <v>263</v>
      </c>
      <c r="D6831" s="54" t="s">
        <v>429</v>
      </c>
      <c r="E6831" s="54" t="s">
        <v>23299</v>
      </c>
      <c r="F6831" s="71">
        <v>44637</v>
      </c>
      <c r="G6831" s="72">
        <v>8193.6</v>
      </c>
      <c r="H6831" s="72">
        <v>696865.68</v>
      </c>
      <c r="I6831" s="54" t="s">
        <v>265</v>
      </c>
      <c r="J6831" s="54" t="s">
        <v>23169</v>
      </c>
      <c r="K6831" s="54" t="s">
        <v>23300</v>
      </c>
      <c r="L6831" s="54" t="s">
        <v>23301</v>
      </c>
      <c r="M6831" s="54" t="s">
        <v>23299</v>
      </c>
      <c r="N6831" s="54" t="s">
        <v>256</v>
      </c>
      <c r="O6831" s="54" t="s">
        <v>256</v>
      </c>
      <c r="P6831" s="54" t="s">
        <v>447</v>
      </c>
      <c r="Q6831" s="54" t="s">
        <v>256</v>
      </c>
      <c r="R6831" s="54" t="s">
        <v>431</v>
      </c>
      <c r="S6831" s="71"/>
      <c r="T6831" s="54" t="s">
        <v>256</v>
      </c>
      <c r="U6831" s="71">
        <v>44637</v>
      </c>
      <c r="V6831" s="54" t="s">
        <v>256</v>
      </c>
      <c r="W6831" t="str">
        <f t="shared" si="106"/>
        <v>Mar-22</v>
      </c>
    </row>
    <row r="6832" spans="1:23" x14ac:dyDescent="0.25">
      <c r="A6832" s="54" t="s">
        <v>317</v>
      </c>
      <c r="B6832" s="54" t="s">
        <v>428</v>
      </c>
      <c r="C6832" s="54" t="s">
        <v>263</v>
      </c>
      <c r="D6832" s="54" t="s">
        <v>429</v>
      </c>
      <c r="E6832" s="54" t="s">
        <v>23302</v>
      </c>
      <c r="F6832" s="71">
        <v>44637</v>
      </c>
      <c r="G6832" s="72">
        <v>5535.36</v>
      </c>
      <c r="H6832" s="72">
        <v>470782.37</v>
      </c>
      <c r="I6832" s="54" t="s">
        <v>265</v>
      </c>
      <c r="J6832" s="54" t="s">
        <v>23169</v>
      </c>
      <c r="K6832" s="54" t="s">
        <v>23303</v>
      </c>
      <c r="L6832" s="54" t="s">
        <v>23304</v>
      </c>
      <c r="M6832" s="54" t="s">
        <v>23302</v>
      </c>
      <c r="N6832" s="54" t="s">
        <v>256</v>
      </c>
      <c r="O6832" s="54" t="s">
        <v>256</v>
      </c>
      <c r="P6832" s="54" t="s">
        <v>447</v>
      </c>
      <c r="Q6832" s="54" t="s">
        <v>256</v>
      </c>
      <c r="R6832" s="54" t="s">
        <v>431</v>
      </c>
      <c r="S6832" s="71"/>
      <c r="T6832" s="54" t="s">
        <v>256</v>
      </c>
      <c r="U6832" s="71">
        <v>44637</v>
      </c>
      <c r="V6832" s="54" t="s">
        <v>256</v>
      </c>
      <c r="W6832" t="str">
        <f t="shared" si="106"/>
        <v>Mar-22</v>
      </c>
    </row>
    <row r="6833" spans="1:23" x14ac:dyDescent="0.25">
      <c r="A6833" s="54" t="s">
        <v>317</v>
      </c>
      <c r="B6833" s="54" t="s">
        <v>428</v>
      </c>
      <c r="C6833" s="54" t="s">
        <v>263</v>
      </c>
      <c r="D6833" s="54" t="s">
        <v>429</v>
      </c>
      <c r="E6833" s="54" t="s">
        <v>23305</v>
      </c>
      <c r="F6833" s="71">
        <v>44642</v>
      </c>
      <c r="G6833" s="72">
        <v>6958.08</v>
      </c>
      <c r="H6833" s="72">
        <v>591784.69999999995</v>
      </c>
      <c r="I6833" s="54" t="s">
        <v>265</v>
      </c>
      <c r="J6833" s="54" t="s">
        <v>23169</v>
      </c>
      <c r="K6833" s="54" t="s">
        <v>23306</v>
      </c>
      <c r="L6833" s="54" t="s">
        <v>23307</v>
      </c>
      <c r="M6833" s="54" t="s">
        <v>23305</v>
      </c>
      <c r="N6833" s="54" t="s">
        <v>256</v>
      </c>
      <c r="O6833" s="54" t="s">
        <v>256</v>
      </c>
      <c r="P6833" s="54" t="s">
        <v>447</v>
      </c>
      <c r="Q6833" s="54" t="s">
        <v>256</v>
      </c>
      <c r="R6833" s="54" t="s">
        <v>431</v>
      </c>
      <c r="S6833" s="71"/>
      <c r="T6833" s="54" t="s">
        <v>256</v>
      </c>
      <c r="U6833" s="71">
        <v>44642</v>
      </c>
      <c r="V6833" s="54" t="s">
        <v>256</v>
      </c>
      <c r="W6833" t="str">
        <f t="shared" si="106"/>
        <v>Mar-22</v>
      </c>
    </row>
    <row r="6834" spans="1:23" x14ac:dyDescent="0.25">
      <c r="A6834" s="54" t="s">
        <v>317</v>
      </c>
      <c r="B6834" s="54" t="s">
        <v>428</v>
      </c>
      <c r="C6834" s="54" t="s">
        <v>263</v>
      </c>
      <c r="D6834" s="54" t="s">
        <v>429</v>
      </c>
      <c r="E6834" s="54" t="s">
        <v>23308</v>
      </c>
      <c r="F6834" s="71">
        <v>44630</v>
      </c>
      <c r="G6834" s="72">
        <v>111.76</v>
      </c>
      <c r="H6834" s="72">
        <v>9505.19</v>
      </c>
      <c r="I6834" s="54" t="s">
        <v>265</v>
      </c>
      <c r="J6834" s="54" t="s">
        <v>23169</v>
      </c>
      <c r="K6834" s="54" t="s">
        <v>23309</v>
      </c>
      <c r="L6834" s="54" t="s">
        <v>23310</v>
      </c>
      <c r="M6834" s="54" t="s">
        <v>23308</v>
      </c>
      <c r="N6834" s="54" t="s">
        <v>256</v>
      </c>
      <c r="O6834" s="54" t="s">
        <v>256</v>
      </c>
      <c r="P6834" s="54" t="s">
        <v>273</v>
      </c>
      <c r="Q6834" s="54" t="s">
        <v>256</v>
      </c>
      <c r="R6834" s="54" t="s">
        <v>431</v>
      </c>
      <c r="S6834" s="71"/>
      <c r="T6834" s="54" t="s">
        <v>256</v>
      </c>
      <c r="U6834" s="71">
        <v>44630</v>
      </c>
      <c r="V6834" s="54" t="s">
        <v>256</v>
      </c>
      <c r="W6834" t="str">
        <f t="shared" si="106"/>
        <v>Mar-22</v>
      </c>
    </row>
    <row r="6835" spans="1:23" x14ac:dyDescent="0.25">
      <c r="A6835" s="54" t="s">
        <v>317</v>
      </c>
      <c r="B6835" s="54" t="s">
        <v>428</v>
      </c>
      <c r="C6835" s="54" t="s">
        <v>263</v>
      </c>
      <c r="D6835" s="54" t="s">
        <v>429</v>
      </c>
      <c r="E6835" s="54" t="s">
        <v>23311</v>
      </c>
      <c r="F6835" s="71">
        <v>44623</v>
      </c>
      <c r="G6835" s="72">
        <v>352</v>
      </c>
      <c r="H6835" s="72">
        <v>29937.599999999999</v>
      </c>
      <c r="I6835" s="54" t="s">
        <v>265</v>
      </c>
      <c r="J6835" s="54" t="s">
        <v>23169</v>
      </c>
      <c r="K6835" s="54" t="s">
        <v>23312</v>
      </c>
      <c r="L6835" s="54" t="s">
        <v>23313</v>
      </c>
      <c r="M6835" s="54" t="s">
        <v>23311</v>
      </c>
      <c r="N6835" s="54" t="s">
        <v>256</v>
      </c>
      <c r="O6835" s="54" t="s">
        <v>256</v>
      </c>
      <c r="P6835" s="54" t="s">
        <v>273</v>
      </c>
      <c r="Q6835" s="54" t="s">
        <v>256</v>
      </c>
      <c r="R6835" s="54" t="s">
        <v>431</v>
      </c>
      <c r="S6835" s="71"/>
      <c r="T6835" s="54" t="s">
        <v>256</v>
      </c>
      <c r="U6835" s="71">
        <v>44623</v>
      </c>
      <c r="V6835" s="54" t="s">
        <v>256</v>
      </c>
      <c r="W6835" t="str">
        <f t="shared" si="106"/>
        <v>Mar-22</v>
      </c>
    </row>
    <row r="6836" spans="1:23" x14ac:dyDescent="0.25">
      <c r="A6836" s="54" t="s">
        <v>317</v>
      </c>
      <c r="B6836" s="54" t="s">
        <v>428</v>
      </c>
      <c r="C6836" s="54" t="s">
        <v>263</v>
      </c>
      <c r="D6836" s="54" t="s">
        <v>429</v>
      </c>
      <c r="E6836" s="54" t="s">
        <v>23314</v>
      </c>
      <c r="F6836" s="71">
        <v>44625</v>
      </c>
      <c r="G6836" s="72">
        <v>616.88</v>
      </c>
      <c r="H6836" s="72">
        <v>52465.64</v>
      </c>
      <c r="I6836" s="54" t="s">
        <v>265</v>
      </c>
      <c r="J6836" s="54" t="s">
        <v>23169</v>
      </c>
      <c r="K6836" s="54" t="s">
        <v>23315</v>
      </c>
      <c r="L6836" s="54" t="s">
        <v>23316</v>
      </c>
      <c r="M6836" s="54" t="s">
        <v>23314</v>
      </c>
      <c r="N6836" s="54" t="s">
        <v>256</v>
      </c>
      <c r="O6836" s="54" t="s">
        <v>256</v>
      </c>
      <c r="P6836" s="54" t="s">
        <v>273</v>
      </c>
      <c r="Q6836" s="54" t="s">
        <v>256</v>
      </c>
      <c r="R6836" s="54" t="s">
        <v>431</v>
      </c>
      <c r="S6836" s="71"/>
      <c r="T6836" s="54" t="s">
        <v>256</v>
      </c>
      <c r="U6836" s="71">
        <v>44625</v>
      </c>
      <c r="V6836" s="54" t="s">
        <v>256</v>
      </c>
      <c r="W6836" t="str">
        <f t="shared" si="106"/>
        <v>Mar-22</v>
      </c>
    </row>
    <row r="6837" spans="1:23" x14ac:dyDescent="0.25">
      <c r="A6837" s="54" t="s">
        <v>317</v>
      </c>
      <c r="B6837" s="54" t="s">
        <v>428</v>
      </c>
      <c r="C6837" s="54" t="s">
        <v>263</v>
      </c>
      <c r="D6837" s="54" t="s">
        <v>429</v>
      </c>
      <c r="E6837" s="54" t="s">
        <v>23317</v>
      </c>
      <c r="F6837" s="71">
        <v>44627</v>
      </c>
      <c r="G6837" s="72">
        <v>2815.56</v>
      </c>
      <c r="H6837" s="72">
        <v>239463.38</v>
      </c>
      <c r="I6837" s="54" t="s">
        <v>265</v>
      </c>
      <c r="J6837" s="54" t="s">
        <v>23169</v>
      </c>
      <c r="K6837" s="54" t="s">
        <v>23318</v>
      </c>
      <c r="L6837" s="54" t="s">
        <v>23319</v>
      </c>
      <c r="M6837" s="54" t="s">
        <v>23317</v>
      </c>
      <c r="N6837" s="54" t="s">
        <v>256</v>
      </c>
      <c r="O6837" s="54" t="s">
        <v>256</v>
      </c>
      <c r="P6837" s="54" t="s">
        <v>455</v>
      </c>
      <c r="Q6837" s="54" t="s">
        <v>256</v>
      </c>
      <c r="R6837" s="54" t="s">
        <v>431</v>
      </c>
      <c r="S6837" s="71"/>
      <c r="T6837" s="54" t="s">
        <v>256</v>
      </c>
      <c r="U6837" s="71">
        <v>44627</v>
      </c>
      <c r="V6837" s="54" t="s">
        <v>256</v>
      </c>
      <c r="W6837" t="str">
        <f t="shared" si="106"/>
        <v>Mar-22</v>
      </c>
    </row>
    <row r="6838" spans="1:23" x14ac:dyDescent="0.25">
      <c r="A6838" s="54" t="s">
        <v>317</v>
      </c>
      <c r="B6838" s="54" t="s">
        <v>428</v>
      </c>
      <c r="C6838" s="54" t="s">
        <v>263</v>
      </c>
      <c r="D6838" s="54" t="s">
        <v>429</v>
      </c>
      <c r="E6838" s="54" t="s">
        <v>23320</v>
      </c>
      <c r="F6838" s="71">
        <v>44642</v>
      </c>
      <c r="G6838" s="72">
        <v>2312.02</v>
      </c>
      <c r="H6838" s="72">
        <v>196637.3</v>
      </c>
      <c r="I6838" s="54" t="s">
        <v>265</v>
      </c>
      <c r="J6838" s="54" t="s">
        <v>23169</v>
      </c>
      <c r="K6838" s="54" t="s">
        <v>23321</v>
      </c>
      <c r="L6838" s="54" t="s">
        <v>23322</v>
      </c>
      <c r="M6838" s="54" t="s">
        <v>23320</v>
      </c>
      <c r="N6838" s="54" t="s">
        <v>256</v>
      </c>
      <c r="O6838" s="54" t="s">
        <v>256</v>
      </c>
      <c r="P6838" s="54" t="s">
        <v>455</v>
      </c>
      <c r="Q6838" s="54" t="s">
        <v>256</v>
      </c>
      <c r="R6838" s="54" t="s">
        <v>431</v>
      </c>
      <c r="S6838" s="71"/>
      <c r="T6838" s="54" t="s">
        <v>256</v>
      </c>
      <c r="U6838" s="71">
        <v>44642</v>
      </c>
      <c r="V6838" s="54" t="s">
        <v>256</v>
      </c>
      <c r="W6838" t="str">
        <f t="shared" si="106"/>
        <v>Mar-22</v>
      </c>
    </row>
    <row r="6839" spans="1:23" x14ac:dyDescent="0.25">
      <c r="A6839" s="54" t="s">
        <v>317</v>
      </c>
      <c r="B6839" s="54" t="s">
        <v>428</v>
      </c>
      <c r="C6839" s="54" t="s">
        <v>263</v>
      </c>
      <c r="D6839" s="54" t="s">
        <v>429</v>
      </c>
      <c r="E6839" s="54" t="s">
        <v>23323</v>
      </c>
      <c r="F6839" s="71">
        <v>44647</v>
      </c>
      <c r="G6839" s="72">
        <v>11395.5</v>
      </c>
      <c r="H6839" s="72">
        <v>969187.28</v>
      </c>
      <c r="I6839" s="54" t="s">
        <v>265</v>
      </c>
      <c r="J6839" s="54" t="s">
        <v>23169</v>
      </c>
      <c r="K6839" s="54" t="s">
        <v>23324</v>
      </c>
      <c r="L6839" s="54" t="s">
        <v>23325</v>
      </c>
      <c r="M6839" s="54" t="s">
        <v>23323</v>
      </c>
      <c r="N6839" s="54" t="s">
        <v>256</v>
      </c>
      <c r="O6839" s="54" t="s">
        <v>256</v>
      </c>
      <c r="P6839" s="54" t="s">
        <v>20963</v>
      </c>
      <c r="Q6839" s="54" t="s">
        <v>256</v>
      </c>
      <c r="R6839" s="54" t="s">
        <v>431</v>
      </c>
      <c r="S6839" s="71"/>
      <c r="T6839" s="54" t="s">
        <v>256</v>
      </c>
      <c r="U6839" s="71">
        <v>44647</v>
      </c>
      <c r="V6839" s="54" t="s">
        <v>256</v>
      </c>
      <c r="W6839" t="str">
        <f t="shared" si="106"/>
        <v>Mar-22</v>
      </c>
    </row>
    <row r="6840" spans="1:23" x14ac:dyDescent="0.25">
      <c r="A6840" s="54" t="s">
        <v>317</v>
      </c>
      <c r="B6840" s="54" t="s">
        <v>428</v>
      </c>
      <c r="C6840" s="54" t="s">
        <v>263</v>
      </c>
      <c r="D6840" s="54" t="s">
        <v>429</v>
      </c>
      <c r="E6840" s="54" t="s">
        <v>23326</v>
      </c>
      <c r="F6840" s="71">
        <v>44647</v>
      </c>
      <c r="G6840" s="72">
        <v>3261</v>
      </c>
      <c r="H6840" s="72">
        <v>277348.05</v>
      </c>
      <c r="I6840" s="54" t="s">
        <v>265</v>
      </c>
      <c r="J6840" s="54" t="s">
        <v>23169</v>
      </c>
      <c r="K6840" s="54" t="s">
        <v>23324</v>
      </c>
      <c r="L6840" s="54" t="s">
        <v>23327</v>
      </c>
      <c r="M6840" s="54" t="s">
        <v>23326</v>
      </c>
      <c r="N6840" s="54" t="s">
        <v>256</v>
      </c>
      <c r="O6840" s="54" t="s">
        <v>256</v>
      </c>
      <c r="P6840" s="54" t="s">
        <v>20963</v>
      </c>
      <c r="Q6840" s="54" t="s">
        <v>256</v>
      </c>
      <c r="R6840" s="54" t="s">
        <v>431</v>
      </c>
      <c r="S6840" s="71"/>
      <c r="T6840" s="54" t="s">
        <v>256</v>
      </c>
      <c r="U6840" s="71">
        <v>44647</v>
      </c>
      <c r="V6840" s="54" t="s">
        <v>256</v>
      </c>
      <c r="W6840" t="str">
        <f t="shared" si="106"/>
        <v>Mar-22</v>
      </c>
    </row>
    <row r="6841" spans="1:23" x14ac:dyDescent="0.25">
      <c r="A6841" s="54" t="s">
        <v>317</v>
      </c>
      <c r="B6841" s="54" t="s">
        <v>428</v>
      </c>
      <c r="C6841" s="54" t="s">
        <v>263</v>
      </c>
      <c r="D6841" s="54" t="s">
        <v>429</v>
      </c>
      <c r="E6841" s="54" t="s">
        <v>23328</v>
      </c>
      <c r="F6841" s="71">
        <v>44651</v>
      </c>
      <c r="G6841" s="72">
        <v>158.34</v>
      </c>
      <c r="H6841" s="72">
        <v>13466.82</v>
      </c>
      <c r="I6841" s="54" t="s">
        <v>265</v>
      </c>
      <c r="J6841" s="54" t="s">
        <v>23169</v>
      </c>
      <c r="K6841" s="54" t="s">
        <v>23135</v>
      </c>
      <c r="L6841" s="54" t="s">
        <v>23329</v>
      </c>
      <c r="M6841" s="54" t="s">
        <v>23328</v>
      </c>
      <c r="N6841" s="54" t="s">
        <v>256</v>
      </c>
      <c r="O6841" s="54" t="s">
        <v>256</v>
      </c>
      <c r="P6841" s="54" t="s">
        <v>445</v>
      </c>
      <c r="Q6841" s="54" t="s">
        <v>256</v>
      </c>
      <c r="R6841" s="54" t="s">
        <v>431</v>
      </c>
      <c r="S6841" s="71"/>
      <c r="T6841" s="54" t="s">
        <v>256</v>
      </c>
      <c r="U6841" s="71">
        <v>44651</v>
      </c>
      <c r="V6841" s="54" t="s">
        <v>256</v>
      </c>
      <c r="W6841" t="str">
        <f t="shared" si="106"/>
        <v>Mar-22</v>
      </c>
    </row>
    <row r="6842" spans="1:23" x14ac:dyDescent="0.25">
      <c r="A6842" s="54" t="s">
        <v>318</v>
      </c>
      <c r="B6842" s="54" t="s">
        <v>428</v>
      </c>
      <c r="C6842" s="54" t="s">
        <v>263</v>
      </c>
      <c r="D6842" s="54" t="s">
        <v>429</v>
      </c>
      <c r="E6842" s="54" t="s">
        <v>23330</v>
      </c>
      <c r="F6842" s="71">
        <v>44628</v>
      </c>
      <c r="G6842" s="72">
        <v>1980.38</v>
      </c>
      <c r="H6842" s="72">
        <v>168431.32</v>
      </c>
      <c r="I6842" s="54" t="s">
        <v>265</v>
      </c>
      <c r="J6842" s="54" t="s">
        <v>23331</v>
      </c>
      <c r="K6842" s="54" t="s">
        <v>23332</v>
      </c>
      <c r="L6842" s="54" t="s">
        <v>23333</v>
      </c>
      <c r="M6842" s="54" t="s">
        <v>23330</v>
      </c>
      <c r="N6842" s="54" t="s">
        <v>256</v>
      </c>
      <c r="O6842" s="54" t="s">
        <v>256</v>
      </c>
      <c r="P6842" s="54" t="s">
        <v>440</v>
      </c>
      <c r="Q6842" s="54" t="s">
        <v>256</v>
      </c>
      <c r="R6842" s="54" t="s">
        <v>431</v>
      </c>
      <c r="S6842" s="71"/>
      <c r="T6842" s="54" t="s">
        <v>256</v>
      </c>
      <c r="U6842" s="71">
        <v>44628</v>
      </c>
      <c r="V6842" s="54" t="s">
        <v>256</v>
      </c>
      <c r="W6842" t="str">
        <f t="shared" si="106"/>
        <v>Mar-22</v>
      </c>
    </row>
    <row r="6843" spans="1:23" x14ac:dyDescent="0.25">
      <c r="A6843" s="54" t="s">
        <v>318</v>
      </c>
      <c r="B6843" s="54" t="s">
        <v>428</v>
      </c>
      <c r="C6843" s="54" t="s">
        <v>263</v>
      </c>
      <c r="D6843" s="54" t="s">
        <v>429</v>
      </c>
      <c r="E6843" s="54" t="s">
        <v>23334</v>
      </c>
      <c r="F6843" s="71">
        <v>44641</v>
      </c>
      <c r="G6843" s="72">
        <v>109211.54</v>
      </c>
      <c r="H6843" s="72">
        <v>9288441.4800000004</v>
      </c>
      <c r="I6843" s="54" t="s">
        <v>265</v>
      </c>
      <c r="J6843" s="54" t="s">
        <v>23331</v>
      </c>
      <c r="K6843" s="54" t="s">
        <v>23335</v>
      </c>
      <c r="L6843" s="54" t="s">
        <v>23336</v>
      </c>
      <c r="M6843" s="54" t="s">
        <v>23334</v>
      </c>
      <c r="N6843" s="54" t="s">
        <v>256</v>
      </c>
      <c r="O6843" s="54" t="s">
        <v>256</v>
      </c>
      <c r="P6843" s="54" t="s">
        <v>440</v>
      </c>
      <c r="Q6843" s="54" t="s">
        <v>256</v>
      </c>
      <c r="R6843" s="54" t="s">
        <v>431</v>
      </c>
      <c r="S6843" s="71"/>
      <c r="T6843" s="54" t="s">
        <v>256</v>
      </c>
      <c r="U6843" s="71">
        <v>44641</v>
      </c>
      <c r="V6843" s="54" t="s">
        <v>256</v>
      </c>
      <c r="W6843" t="str">
        <f t="shared" si="106"/>
        <v>Mar-22</v>
      </c>
    </row>
    <row r="6844" spans="1:23" x14ac:dyDescent="0.25">
      <c r="A6844" s="54" t="s">
        <v>318</v>
      </c>
      <c r="B6844" s="54" t="s">
        <v>428</v>
      </c>
      <c r="C6844" s="54" t="s">
        <v>263</v>
      </c>
      <c r="D6844" s="54" t="s">
        <v>429</v>
      </c>
      <c r="E6844" s="54" t="s">
        <v>23337</v>
      </c>
      <c r="F6844" s="71">
        <v>44648</v>
      </c>
      <c r="G6844" s="72">
        <v>131009.1</v>
      </c>
      <c r="H6844" s="72">
        <v>11142323.960000001</v>
      </c>
      <c r="I6844" s="54" t="s">
        <v>265</v>
      </c>
      <c r="J6844" s="54" t="s">
        <v>23331</v>
      </c>
      <c r="K6844" s="54" t="s">
        <v>23338</v>
      </c>
      <c r="L6844" s="54" t="s">
        <v>23339</v>
      </c>
      <c r="M6844" s="54" t="s">
        <v>23337</v>
      </c>
      <c r="N6844" s="54" t="s">
        <v>256</v>
      </c>
      <c r="O6844" s="54" t="s">
        <v>256</v>
      </c>
      <c r="P6844" s="54" t="s">
        <v>440</v>
      </c>
      <c r="Q6844" s="54" t="s">
        <v>256</v>
      </c>
      <c r="R6844" s="54" t="s">
        <v>431</v>
      </c>
      <c r="S6844" s="71"/>
      <c r="T6844" s="54" t="s">
        <v>256</v>
      </c>
      <c r="U6844" s="71">
        <v>44648</v>
      </c>
      <c r="V6844" s="54" t="s">
        <v>256</v>
      </c>
      <c r="W6844" t="str">
        <f t="shared" si="106"/>
        <v>Mar-22</v>
      </c>
    </row>
    <row r="6845" spans="1:23" x14ac:dyDescent="0.25">
      <c r="A6845" s="54" t="s">
        <v>317</v>
      </c>
      <c r="B6845" s="54" t="s">
        <v>428</v>
      </c>
      <c r="C6845" s="54" t="s">
        <v>263</v>
      </c>
      <c r="D6845" s="54" t="s">
        <v>429</v>
      </c>
      <c r="E6845" s="54" t="s">
        <v>23340</v>
      </c>
      <c r="F6845" s="71">
        <v>44637</v>
      </c>
      <c r="G6845" s="72">
        <v>132.87</v>
      </c>
      <c r="H6845" s="72">
        <v>11300.59</v>
      </c>
      <c r="I6845" s="54" t="s">
        <v>265</v>
      </c>
      <c r="J6845" s="54" t="s">
        <v>23331</v>
      </c>
      <c r="K6845" s="54" t="s">
        <v>23341</v>
      </c>
      <c r="L6845" s="54" t="s">
        <v>23342</v>
      </c>
      <c r="M6845" s="54" t="s">
        <v>23340</v>
      </c>
      <c r="N6845" s="54" t="s">
        <v>256</v>
      </c>
      <c r="O6845" s="54" t="s">
        <v>256</v>
      </c>
      <c r="P6845" s="54" t="s">
        <v>23343</v>
      </c>
      <c r="Q6845" s="54" t="s">
        <v>256</v>
      </c>
      <c r="R6845" s="54" t="s">
        <v>431</v>
      </c>
      <c r="S6845" s="71"/>
      <c r="T6845" s="54" t="s">
        <v>256</v>
      </c>
      <c r="U6845" s="71">
        <v>44637</v>
      </c>
      <c r="V6845" s="54" t="s">
        <v>256</v>
      </c>
      <c r="W6845" t="str">
        <f t="shared" si="106"/>
        <v>Mar-22</v>
      </c>
    </row>
    <row r="6846" spans="1:23" x14ac:dyDescent="0.25">
      <c r="A6846" s="54" t="s">
        <v>317</v>
      </c>
      <c r="B6846" s="54" t="s">
        <v>428</v>
      </c>
      <c r="C6846" s="54" t="s">
        <v>263</v>
      </c>
      <c r="D6846" s="54" t="s">
        <v>429</v>
      </c>
      <c r="E6846" s="54" t="s">
        <v>23344</v>
      </c>
      <c r="F6846" s="71">
        <v>44636</v>
      </c>
      <c r="G6846" s="72">
        <v>8668.7999999999993</v>
      </c>
      <c r="H6846" s="72">
        <v>737281.44</v>
      </c>
      <c r="I6846" s="54" t="s">
        <v>265</v>
      </c>
      <c r="J6846" s="54" t="s">
        <v>23331</v>
      </c>
      <c r="K6846" s="54" t="s">
        <v>23345</v>
      </c>
      <c r="L6846" s="54" t="s">
        <v>23346</v>
      </c>
      <c r="M6846" s="54" t="s">
        <v>23344</v>
      </c>
      <c r="N6846" s="54" t="s">
        <v>256</v>
      </c>
      <c r="O6846" s="54" t="s">
        <v>256</v>
      </c>
      <c r="P6846" s="54" t="s">
        <v>508</v>
      </c>
      <c r="Q6846" s="54" t="s">
        <v>256</v>
      </c>
      <c r="R6846" s="54" t="s">
        <v>431</v>
      </c>
      <c r="S6846" s="71"/>
      <c r="T6846" s="54" t="s">
        <v>256</v>
      </c>
      <c r="U6846" s="71">
        <v>44636</v>
      </c>
      <c r="V6846" s="54" t="s">
        <v>256</v>
      </c>
      <c r="W6846" t="str">
        <f t="shared" si="106"/>
        <v>Mar-22</v>
      </c>
    </row>
    <row r="6847" spans="1:23" x14ac:dyDescent="0.25">
      <c r="A6847" s="54" t="s">
        <v>317</v>
      </c>
      <c r="B6847" s="54" t="s">
        <v>428</v>
      </c>
      <c r="C6847" s="54" t="s">
        <v>263</v>
      </c>
      <c r="D6847" s="54" t="s">
        <v>429</v>
      </c>
      <c r="E6847" s="54" t="s">
        <v>23347</v>
      </c>
      <c r="F6847" s="71">
        <v>44647</v>
      </c>
      <c r="G6847" s="72">
        <v>46.84</v>
      </c>
      <c r="H6847" s="72">
        <v>3983.74</v>
      </c>
      <c r="I6847" s="54" t="s">
        <v>265</v>
      </c>
      <c r="J6847" s="54" t="s">
        <v>23331</v>
      </c>
      <c r="K6847" s="54" t="s">
        <v>23348</v>
      </c>
      <c r="L6847" s="54" t="s">
        <v>23349</v>
      </c>
      <c r="M6847" s="54" t="s">
        <v>23347</v>
      </c>
      <c r="N6847" s="54" t="s">
        <v>256</v>
      </c>
      <c r="O6847" s="54" t="s">
        <v>256</v>
      </c>
      <c r="P6847" s="54" t="s">
        <v>522</v>
      </c>
      <c r="Q6847" s="54" t="s">
        <v>256</v>
      </c>
      <c r="R6847" s="54" t="s">
        <v>431</v>
      </c>
      <c r="S6847" s="71"/>
      <c r="T6847" s="54" t="s">
        <v>256</v>
      </c>
      <c r="U6847" s="71">
        <v>44647</v>
      </c>
      <c r="V6847" s="54" t="s">
        <v>256</v>
      </c>
      <c r="W6847" t="str">
        <f t="shared" si="106"/>
        <v>Mar-22</v>
      </c>
    </row>
    <row r="6848" spans="1:23" x14ac:dyDescent="0.25">
      <c r="A6848" s="54" t="s">
        <v>317</v>
      </c>
      <c r="B6848" s="54" t="s">
        <v>428</v>
      </c>
      <c r="C6848" s="54" t="s">
        <v>263</v>
      </c>
      <c r="D6848" s="54" t="s">
        <v>429</v>
      </c>
      <c r="E6848" s="54" t="s">
        <v>23350</v>
      </c>
      <c r="F6848" s="71">
        <v>44644</v>
      </c>
      <c r="G6848" s="72">
        <v>27311.77</v>
      </c>
      <c r="H6848" s="72">
        <v>2322866.04</v>
      </c>
      <c r="I6848" s="54" t="s">
        <v>265</v>
      </c>
      <c r="J6848" s="54" t="s">
        <v>23331</v>
      </c>
      <c r="K6848" s="54" t="s">
        <v>22420</v>
      </c>
      <c r="L6848" s="54" t="s">
        <v>23351</v>
      </c>
      <c r="M6848" s="54" t="s">
        <v>23350</v>
      </c>
      <c r="N6848" s="54" t="s">
        <v>256</v>
      </c>
      <c r="O6848" s="54" t="s">
        <v>256</v>
      </c>
      <c r="P6848" s="54" t="s">
        <v>271</v>
      </c>
      <c r="Q6848" s="54" t="s">
        <v>256</v>
      </c>
      <c r="R6848" s="54" t="s">
        <v>431</v>
      </c>
      <c r="S6848" s="71"/>
      <c r="T6848" s="54" t="s">
        <v>256</v>
      </c>
      <c r="U6848" s="71">
        <v>44644</v>
      </c>
      <c r="V6848" s="54" t="s">
        <v>443</v>
      </c>
      <c r="W6848" t="str">
        <f t="shared" si="106"/>
        <v>Mar-22</v>
      </c>
    </row>
    <row r="6849" spans="1:23" x14ac:dyDescent="0.25">
      <c r="A6849" s="54" t="s">
        <v>317</v>
      </c>
      <c r="B6849" s="54" t="s">
        <v>428</v>
      </c>
      <c r="C6849" s="54" t="s">
        <v>263</v>
      </c>
      <c r="D6849" s="54" t="s">
        <v>429</v>
      </c>
      <c r="E6849" s="54" t="s">
        <v>23352</v>
      </c>
      <c r="F6849" s="71">
        <v>44644</v>
      </c>
      <c r="G6849" s="72">
        <v>1393.21</v>
      </c>
      <c r="H6849" s="72">
        <v>118492.51</v>
      </c>
      <c r="I6849" s="54" t="s">
        <v>265</v>
      </c>
      <c r="J6849" s="54" t="s">
        <v>23331</v>
      </c>
      <c r="K6849" s="54" t="s">
        <v>23353</v>
      </c>
      <c r="L6849" s="54" t="s">
        <v>23354</v>
      </c>
      <c r="M6849" s="54" t="s">
        <v>23352</v>
      </c>
      <c r="N6849" s="54" t="s">
        <v>256</v>
      </c>
      <c r="O6849" s="54" t="s">
        <v>256</v>
      </c>
      <c r="P6849" s="54" t="s">
        <v>271</v>
      </c>
      <c r="Q6849" s="54" t="s">
        <v>256</v>
      </c>
      <c r="R6849" s="54" t="s">
        <v>431</v>
      </c>
      <c r="S6849" s="71"/>
      <c r="T6849" s="54" t="s">
        <v>256</v>
      </c>
      <c r="U6849" s="71">
        <v>44644</v>
      </c>
      <c r="V6849" s="54" t="s">
        <v>443</v>
      </c>
      <c r="W6849" t="str">
        <f t="shared" si="106"/>
        <v>Mar-22</v>
      </c>
    </row>
    <row r="6850" spans="1:23" x14ac:dyDescent="0.25">
      <c r="A6850" s="54" t="s">
        <v>317</v>
      </c>
      <c r="B6850" s="54" t="s">
        <v>428</v>
      </c>
      <c r="C6850" s="54" t="s">
        <v>263</v>
      </c>
      <c r="D6850" s="54" t="s">
        <v>429</v>
      </c>
      <c r="E6850" s="54" t="s">
        <v>23355</v>
      </c>
      <c r="F6850" s="71">
        <v>44644</v>
      </c>
      <c r="G6850" s="72">
        <v>13599.7</v>
      </c>
      <c r="H6850" s="72">
        <v>1156654.49</v>
      </c>
      <c r="I6850" s="54" t="s">
        <v>265</v>
      </c>
      <c r="J6850" s="54" t="s">
        <v>23331</v>
      </c>
      <c r="K6850" s="54" t="s">
        <v>23353</v>
      </c>
      <c r="L6850" s="54" t="s">
        <v>23356</v>
      </c>
      <c r="M6850" s="54" t="s">
        <v>23355</v>
      </c>
      <c r="N6850" s="54" t="s">
        <v>256</v>
      </c>
      <c r="O6850" s="54" t="s">
        <v>256</v>
      </c>
      <c r="P6850" s="54" t="s">
        <v>271</v>
      </c>
      <c r="Q6850" s="54" t="s">
        <v>256</v>
      </c>
      <c r="R6850" s="54" t="s">
        <v>431</v>
      </c>
      <c r="S6850" s="71"/>
      <c r="T6850" s="54" t="s">
        <v>256</v>
      </c>
      <c r="U6850" s="71">
        <v>44644</v>
      </c>
      <c r="V6850" s="54" t="s">
        <v>443</v>
      </c>
      <c r="W6850" t="str">
        <f t="shared" si="106"/>
        <v>Mar-22</v>
      </c>
    </row>
    <row r="6851" spans="1:23" x14ac:dyDescent="0.25">
      <c r="A6851" s="54" t="s">
        <v>317</v>
      </c>
      <c r="B6851" s="54" t="s">
        <v>428</v>
      </c>
      <c r="C6851" s="54" t="s">
        <v>263</v>
      </c>
      <c r="D6851" s="54" t="s">
        <v>429</v>
      </c>
      <c r="E6851" s="54" t="s">
        <v>23357</v>
      </c>
      <c r="F6851" s="71">
        <v>44622</v>
      </c>
      <c r="G6851" s="72">
        <v>7660.8</v>
      </c>
      <c r="H6851" s="72">
        <v>651551.04</v>
      </c>
      <c r="I6851" s="54" t="s">
        <v>265</v>
      </c>
      <c r="J6851" s="54" t="s">
        <v>23331</v>
      </c>
      <c r="K6851" s="54" t="s">
        <v>23358</v>
      </c>
      <c r="L6851" s="54" t="s">
        <v>23359</v>
      </c>
      <c r="M6851" s="54" t="s">
        <v>23357</v>
      </c>
      <c r="N6851" s="54" t="s">
        <v>256</v>
      </c>
      <c r="O6851" s="54" t="s">
        <v>256</v>
      </c>
      <c r="P6851" s="54" t="s">
        <v>508</v>
      </c>
      <c r="Q6851" s="54" t="s">
        <v>256</v>
      </c>
      <c r="R6851" s="54" t="s">
        <v>431</v>
      </c>
      <c r="S6851" s="71"/>
      <c r="T6851" s="54" t="s">
        <v>256</v>
      </c>
      <c r="U6851" s="71">
        <v>44622</v>
      </c>
      <c r="V6851" s="54" t="s">
        <v>256</v>
      </c>
      <c r="W6851" t="str">
        <f t="shared" si="106"/>
        <v>Mar-22</v>
      </c>
    </row>
    <row r="6852" spans="1:23" x14ac:dyDescent="0.25">
      <c r="A6852" s="54" t="s">
        <v>317</v>
      </c>
      <c r="B6852" s="54" t="s">
        <v>428</v>
      </c>
      <c r="C6852" s="54" t="s">
        <v>263</v>
      </c>
      <c r="D6852" s="54" t="s">
        <v>429</v>
      </c>
      <c r="E6852" s="54" t="s">
        <v>23360</v>
      </c>
      <c r="F6852" s="71">
        <v>44625</v>
      </c>
      <c r="G6852" s="72">
        <v>60.9</v>
      </c>
      <c r="H6852" s="72">
        <v>5179.55</v>
      </c>
      <c r="I6852" s="54" t="s">
        <v>265</v>
      </c>
      <c r="J6852" s="54" t="s">
        <v>23331</v>
      </c>
      <c r="K6852" s="54" t="s">
        <v>23361</v>
      </c>
      <c r="L6852" s="54" t="s">
        <v>23362</v>
      </c>
      <c r="M6852" s="54" t="s">
        <v>23360</v>
      </c>
      <c r="N6852" s="54" t="s">
        <v>256</v>
      </c>
      <c r="O6852" s="54" t="s">
        <v>256</v>
      </c>
      <c r="P6852" s="54" t="s">
        <v>522</v>
      </c>
      <c r="Q6852" s="54" t="s">
        <v>256</v>
      </c>
      <c r="R6852" s="54" t="s">
        <v>431</v>
      </c>
      <c r="S6852" s="71"/>
      <c r="T6852" s="54" t="s">
        <v>256</v>
      </c>
      <c r="U6852" s="71">
        <v>44625</v>
      </c>
      <c r="V6852" s="54" t="s">
        <v>256</v>
      </c>
      <c r="W6852" t="str">
        <f t="shared" si="106"/>
        <v>Mar-22</v>
      </c>
    </row>
    <row r="6853" spans="1:23" x14ac:dyDescent="0.25">
      <c r="A6853" s="54" t="s">
        <v>317</v>
      </c>
      <c r="B6853" s="54" t="s">
        <v>428</v>
      </c>
      <c r="C6853" s="54" t="s">
        <v>263</v>
      </c>
      <c r="D6853" s="54" t="s">
        <v>429</v>
      </c>
      <c r="E6853" s="54" t="s">
        <v>23363</v>
      </c>
      <c r="F6853" s="71">
        <v>44629</v>
      </c>
      <c r="G6853" s="72">
        <v>45.6</v>
      </c>
      <c r="H6853" s="72">
        <v>3878.28</v>
      </c>
      <c r="I6853" s="54" t="s">
        <v>265</v>
      </c>
      <c r="J6853" s="54" t="s">
        <v>23331</v>
      </c>
      <c r="K6853" s="54" t="s">
        <v>23364</v>
      </c>
      <c r="L6853" s="54" t="s">
        <v>23365</v>
      </c>
      <c r="M6853" s="54" t="s">
        <v>23363</v>
      </c>
      <c r="N6853" s="54" t="s">
        <v>256</v>
      </c>
      <c r="O6853" s="54" t="s">
        <v>256</v>
      </c>
      <c r="P6853" s="54" t="s">
        <v>522</v>
      </c>
      <c r="Q6853" s="54" t="s">
        <v>256</v>
      </c>
      <c r="R6853" s="54" t="s">
        <v>431</v>
      </c>
      <c r="S6853" s="71"/>
      <c r="T6853" s="54" t="s">
        <v>256</v>
      </c>
      <c r="U6853" s="71">
        <v>44629</v>
      </c>
      <c r="V6853" s="54" t="s">
        <v>256</v>
      </c>
      <c r="W6853" t="str">
        <f t="shared" ref="W6853:W6916" si="107">TEXT(F6853,"MMM-YY")</f>
        <v>Mar-22</v>
      </c>
    </row>
    <row r="6854" spans="1:23" x14ac:dyDescent="0.25">
      <c r="A6854" s="54" t="s">
        <v>317</v>
      </c>
      <c r="B6854" s="54" t="s">
        <v>428</v>
      </c>
      <c r="C6854" s="54" t="s">
        <v>263</v>
      </c>
      <c r="D6854" s="54" t="s">
        <v>429</v>
      </c>
      <c r="E6854" s="54" t="s">
        <v>23366</v>
      </c>
      <c r="F6854" s="71">
        <v>44625</v>
      </c>
      <c r="G6854" s="72">
        <v>144.69</v>
      </c>
      <c r="H6854" s="72">
        <v>12305.88</v>
      </c>
      <c r="I6854" s="54" t="s">
        <v>265</v>
      </c>
      <c r="J6854" s="54" t="s">
        <v>23331</v>
      </c>
      <c r="K6854" s="54" t="s">
        <v>23132</v>
      </c>
      <c r="L6854" s="54" t="s">
        <v>23367</v>
      </c>
      <c r="M6854" s="54" t="s">
        <v>23366</v>
      </c>
      <c r="N6854" s="54" t="s">
        <v>256</v>
      </c>
      <c r="O6854" s="54" t="s">
        <v>256</v>
      </c>
      <c r="P6854" s="54" t="s">
        <v>271</v>
      </c>
      <c r="Q6854" s="54" t="s">
        <v>256</v>
      </c>
      <c r="R6854" s="54" t="s">
        <v>431</v>
      </c>
      <c r="S6854" s="71"/>
      <c r="T6854" s="54" t="s">
        <v>256</v>
      </c>
      <c r="U6854" s="71">
        <v>44625</v>
      </c>
      <c r="V6854" s="54" t="s">
        <v>443</v>
      </c>
      <c r="W6854" t="str">
        <f t="shared" si="107"/>
        <v>Mar-22</v>
      </c>
    </row>
    <row r="6855" spans="1:23" x14ac:dyDescent="0.25">
      <c r="A6855" s="54" t="s">
        <v>317</v>
      </c>
      <c r="B6855" s="54" t="s">
        <v>428</v>
      </c>
      <c r="C6855" s="54" t="s">
        <v>263</v>
      </c>
      <c r="D6855" s="54" t="s">
        <v>429</v>
      </c>
      <c r="E6855" s="54" t="s">
        <v>23368</v>
      </c>
      <c r="F6855" s="71">
        <v>44636</v>
      </c>
      <c r="G6855" s="72">
        <v>86.83</v>
      </c>
      <c r="H6855" s="72">
        <v>7384.89</v>
      </c>
      <c r="I6855" s="54" t="s">
        <v>265</v>
      </c>
      <c r="J6855" s="54" t="s">
        <v>23331</v>
      </c>
      <c r="K6855" s="54" t="s">
        <v>23032</v>
      </c>
      <c r="L6855" s="54" t="s">
        <v>23369</v>
      </c>
      <c r="M6855" s="54" t="s">
        <v>23368</v>
      </c>
      <c r="N6855" s="54" t="s">
        <v>256</v>
      </c>
      <c r="O6855" s="54" t="s">
        <v>256</v>
      </c>
      <c r="P6855" s="54" t="s">
        <v>271</v>
      </c>
      <c r="Q6855" s="54" t="s">
        <v>256</v>
      </c>
      <c r="R6855" s="54" t="s">
        <v>431</v>
      </c>
      <c r="S6855" s="71"/>
      <c r="T6855" s="54" t="s">
        <v>256</v>
      </c>
      <c r="U6855" s="71">
        <v>44636</v>
      </c>
      <c r="V6855" s="54" t="s">
        <v>443</v>
      </c>
      <c r="W6855" t="str">
        <f t="shared" si="107"/>
        <v>Mar-22</v>
      </c>
    </row>
    <row r="6856" spans="1:23" x14ac:dyDescent="0.25">
      <c r="A6856" s="54" t="s">
        <v>317</v>
      </c>
      <c r="B6856" s="54" t="s">
        <v>428</v>
      </c>
      <c r="C6856" s="54" t="s">
        <v>263</v>
      </c>
      <c r="D6856" s="54" t="s">
        <v>429</v>
      </c>
      <c r="E6856" s="54" t="s">
        <v>23370</v>
      </c>
      <c r="F6856" s="71">
        <v>44636</v>
      </c>
      <c r="G6856" s="72">
        <v>12923.19</v>
      </c>
      <c r="H6856" s="72">
        <v>1099117.31</v>
      </c>
      <c r="I6856" s="54" t="s">
        <v>265</v>
      </c>
      <c r="J6856" s="54" t="s">
        <v>23331</v>
      </c>
      <c r="K6856" s="54" t="s">
        <v>23371</v>
      </c>
      <c r="L6856" s="54" t="s">
        <v>23372</v>
      </c>
      <c r="M6856" s="54" t="s">
        <v>23370</v>
      </c>
      <c r="N6856" s="54" t="s">
        <v>256</v>
      </c>
      <c r="O6856" s="54" t="s">
        <v>256</v>
      </c>
      <c r="P6856" s="54" t="s">
        <v>271</v>
      </c>
      <c r="Q6856" s="54" t="s">
        <v>256</v>
      </c>
      <c r="R6856" s="54" t="s">
        <v>431</v>
      </c>
      <c r="S6856" s="71"/>
      <c r="T6856" s="54" t="s">
        <v>256</v>
      </c>
      <c r="U6856" s="71">
        <v>44636</v>
      </c>
      <c r="V6856" s="54" t="s">
        <v>443</v>
      </c>
      <c r="W6856" t="str">
        <f t="shared" si="107"/>
        <v>Mar-22</v>
      </c>
    </row>
    <row r="6857" spans="1:23" x14ac:dyDescent="0.25">
      <c r="A6857" s="54" t="s">
        <v>317</v>
      </c>
      <c r="B6857" s="54" t="s">
        <v>428</v>
      </c>
      <c r="C6857" s="54" t="s">
        <v>263</v>
      </c>
      <c r="D6857" s="54" t="s">
        <v>429</v>
      </c>
      <c r="E6857" s="54" t="s">
        <v>23373</v>
      </c>
      <c r="F6857" s="71">
        <v>44650</v>
      </c>
      <c r="G6857" s="72">
        <v>12571.17</v>
      </c>
      <c r="H6857" s="72">
        <v>1069178.01</v>
      </c>
      <c r="I6857" s="54" t="s">
        <v>265</v>
      </c>
      <c r="J6857" s="54" t="s">
        <v>23331</v>
      </c>
      <c r="K6857" s="54" t="s">
        <v>23374</v>
      </c>
      <c r="L6857" s="54" t="s">
        <v>23375</v>
      </c>
      <c r="M6857" s="54" t="s">
        <v>23373</v>
      </c>
      <c r="N6857" s="54" t="s">
        <v>256</v>
      </c>
      <c r="O6857" s="54" t="s">
        <v>256</v>
      </c>
      <c r="P6857" s="54" t="s">
        <v>522</v>
      </c>
      <c r="Q6857" s="54" t="s">
        <v>256</v>
      </c>
      <c r="R6857" s="54" t="s">
        <v>431</v>
      </c>
      <c r="S6857" s="71"/>
      <c r="T6857" s="54" t="s">
        <v>256</v>
      </c>
      <c r="U6857" s="71">
        <v>44650</v>
      </c>
      <c r="V6857" s="54" t="s">
        <v>256</v>
      </c>
      <c r="W6857" t="str">
        <f t="shared" si="107"/>
        <v>Mar-22</v>
      </c>
    </row>
    <row r="6858" spans="1:23" x14ac:dyDescent="0.25">
      <c r="A6858" s="54" t="s">
        <v>317</v>
      </c>
      <c r="B6858" s="54" t="s">
        <v>428</v>
      </c>
      <c r="C6858" s="54" t="s">
        <v>263</v>
      </c>
      <c r="D6858" s="54" t="s">
        <v>429</v>
      </c>
      <c r="E6858" s="54" t="s">
        <v>23376</v>
      </c>
      <c r="F6858" s="71">
        <v>44627</v>
      </c>
      <c r="G6858" s="72">
        <v>14748</v>
      </c>
      <c r="H6858" s="72">
        <v>1254317.3999999999</v>
      </c>
      <c r="I6858" s="54" t="s">
        <v>265</v>
      </c>
      <c r="J6858" s="54" t="s">
        <v>23331</v>
      </c>
      <c r="K6858" s="54" t="s">
        <v>23085</v>
      </c>
      <c r="L6858" s="54" t="s">
        <v>23377</v>
      </c>
      <c r="M6858" s="54" t="s">
        <v>23376</v>
      </c>
      <c r="N6858" s="54" t="s">
        <v>256</v>
      </c>
      <c r="O6858" s="54" t="s">
        <v>256</v>
      </c>
      <c r="P6858" s="54" t="s">
        <v>455</v>
      </c>
      <c r="Q6858" s="54" t="s">
        <v>256</v>
      </c>
      <c r="R6858" s="54" t="s">
        <v>431</v>
      </c>
      <c r="S6858" s="71"/>
      <c r="T6858" s="54" t="s">
        <v>256</v>
      </c>
      <c r="U6858" s="71">
        <v>44627</v>
      </c>
      <c r="V6858" s="54" t="s">
        <v>256</v>
      </c>
      <c r="W6858" t="str">
        <f t="shared" si="107"/>
        <v>Mar-22</v>
      </c>
    </row>
    <row r="6859" spans="1:23" x14ac:dyDescent="0.25">
      <c r="A6859" s="54" t="s">
        <v>317</v>
      </c>
      <c r="B6859" s="54" t="s">
        <v>428</v>
      </c>
      <c r="C6859" s="54" t="s">
        <v>263</v>
      </c>
      <c r="D6859" s="54" t="s">
        <v>429</v>
      </c>
      <c r="E6859" s="54" t="s">
        <v>23378</v>
      </c>
      <c r="F6859" s="71">
        <v>44636</v>
      </c>
      <c r="G6859" s="72">
        <v>9374.0400000000009</v>
      </c>
      <c r="H6859" s="72">
        <v>797262.1</v>
      </c>
      <c r="I6859" s="54" t="s">
        <v>265</v>
      </c>
      <c r="J6859" s="54" t="s">
        <v>23331</v>
      </c>
      <c r="K6859" s="54" t="s">
        <v>23085</v>
      </c>
      <c r="L6859" s="54" t="s">
        <v>23379</v>
      </c>
      <c r="M6859" s="54" t="s">
        <v>23378</v>
      </c>
      <c r="N6859" s="54" t="s">
        <v>256</v>
      </c>
      <c r="O6859" s="54" t="s">
        <v>256</v>
      </c>
      <c r="P6859" s="54" t="s">
        <v>455</v>
      </c>
      <c r="Q6859" s="54" t="s">
        <v>256</v>
      </c>
      <c r="R6859" s="54" t="s">
        <v>431</v>
      </c>
      <c r="S6859" s="71"/>
      <c r="T6859" s="54" t="s">
        <v>256</v>
      </c>
      <c r="U6859" s="71">
        <v>44636</v>
      </c>
      <c r="V6859" s="54" t="s">
        <v>256</v>
      </c>
      <c r="W6859" t="str">
        <f t="shared" si="107"/>
        <v>Mar-22</v>
      </c>
    </row>
    <row r="6860" spans="1:23" x14ac:dyDescent="0.25">
      <c r="A6860" s="54" t="s">
        <v>317</v>
      </c>
      <c r="B6860" s="54" t="s">
        <v>428</v>
      </c>
      <c r="C6860" s="54" t="s">
        <v>263</v>
      </c>
      <c r="D6860" s="54" t="s">
        <v>429</v>
      </c>
      <c r="E6860" s="54" t="s">
        <v>23380</v>
      </c>
      <c r="F6860" s="71">
        <v>44643</v>
      </c>
      <c r="G6860" s="72">
        <v>2618.2800000000002</v>
      </c>
      <c r="H6860" s="72">
        <v>222684.71</v>
      </c>
      <c r="I6860" s="54" t="s">
        <v>265</v>
      </c>
      <c r="J6860" s="54" t="s">
        <v>23331</v>
      </c>
      <c r="K6860" s="54" t="s">
        <v>23085</v>
      </c>
      <c r="L6860" s="54" t="s">
        <v>23381</v>
      </c>
      <c r="M6860" s="54" t="s">
        <v>23380</v>
      </c>
      <c r="N6860" s="54" t="s">
        <v>256</v>
      </c>
      <c r="O6860" s="54" t="s">
        <v>256</v>
      </c>
      <c r="P6860" s="54" t="s">
        <v>455</v>
      </c>
      <c r="Q6860" s="54" t="s">
        <v>256</v>
      </c>
      <c r="R6860" s="54" t="s">
        <v>431</v>
      </c>
      <c r="S6860" s="71"/>
      <c r="T6860" s="54" t="s">
        <v>256</v>
      </c>
      <c r="U6860" s="71">
        <v>44643</v>
      </c>
      <c r="V6860" s="54" t="s">
        <v>256</v>
      </c>
      <c r="W6860" t="str">
        <f t="shared" si="107"/>
        <v>Mar-22</v>
      </c>
    </row>
    <row r="6861" spans="1:23" x14ac:dyDescent="0.25">
      <c r="A6861" s="54" t="s">
        <v>317</v>
      </c>
      <c r="B6861" s="54" t="s">
        <v>428</v>
      </c>
      <c r="C6861" s="54" t="s">
        <v>263</v>
      </c>
      <c r="D6861" s="54" t="s">
        <v>429</v>
      </c>
      <c r="E6861" s="54" t="s">
        <v>23382</v>
      </c>
      <c r="F6861" s="71">
        <v>44651</v>
      </c>
      <c r="G6861" s="72">
        <v>5617.69</v>
      </c>
      <c r="H6861" s="72">
        <v>477784.53</v>
      </c>
      <c r="I6861" s="54" t="s">
        <v>265</v>
      </c>
      <c r="J6861" s="54" t="s">
        <v>23331</v>
      </c>
      <c r="K6861" s="54" t="s">
        <v>23383</v>
      </c>
      <c r="L6861" s="54" t="s">
        <v>23384</v>
      </c>
      <c r="M6861" s="54" t="s">
        <v>23382</v>
      </c>
      <c r="N6861" s="54" t="s">
        <v>256</v>
      </c>
      <c r="O6861" s="54" t="s">
        <v>256</v>
      </c>
      <c r="P6861" s="54" t="s">
        <v>445</v>
      </c>
      <c r="Q6861" s="54" t="s">
        <v>256</v>
      </c>
      <c r="R6861" s="54" t="s">
        <v>431</v>
      </c>
      <c r="S6861" s="71"/>
      <c r="T6861" s="54" t="s">
        <v>256</v>
      </c>
      <c r="U6861" s="71">
        <v>44651</v>
      </c>
      <c r="V6861" s="54" t="s">
        <v>256</v>
      </c>
      <c r="W6861" t="str">
        <f t="shared" si="107"/>
        <v>Mar-22</v>
      </c>
    </row>
    <row r="6862" spans="1:23" x14ac:dyDescent="0.25">
      <c r="A6862" s="54" t="s">
        <v>318</v>
      </c>
      <c r="B6862" s="54" t="s">
        <v>428</v>
      </c>
      <c r="C6862" s="54" t="s">
        <v>263</v>
      </c>
      <c r="D6862" s="54" t="s">
        <v>429</v>
      </c>
      <c r="E6862" s="54" t="s">
        <v>23385</v>
      </c>
      <c r="F6862" s="71">
        <v>44625</v>
      </c>
      <c r="G6862" s="72">
        <v>92515.04</v>
      </c>
      <c r="H6862" s="72">
        <v>7868404.1500000004</v>
      </c>
      <c r="I6862" s="54" t="s">
        <v>265</v>
      </c>
      <c r="J6862" s="54" t="s">
        <v>23386</v>
      </c>
      <c r="K6862" s="54" t="s">
        <v>23387</v>
      </c>
      <c r="L6862" s="54" t="s">
        <v>23388</v>
      </c>
      <c r="M6862" s="54" t="s">
        <v>23385</v>
      </c>
      <c r="N6862" s="54" t="s">
        <v>256</v>
      </c>
      <c r="O6862" s="54" t="s">
        <v>256</v>
      </c>
      <c r="P6862" s="54" t="s">
        <v>281</v>
      </c>
      <c r="Q6862" s="54" t="s">
        <v>256</v>
      </c>
      <c r="R6862" s="54" t="s">
        <v>431</v>
      </c>
      <c r="S6862" s="71"/>
      <c r="T6862" s="54" t="s">
        <v>256</v>
      </c>
      <c r="U6862" s="71">
        <v>44625</v>
      </c>
      <c r="V6862" s="54" t="s">
        <v>256</v>
      </c>
      <c r="W6862" t="str">
        <f t="shared" si="107"/>
        <v>Mar-22</v>
      </c>
    </row>
    <row r="6863" spans="1:23" x14ac:dyDescent="0.25">
      <c r="A6863" s="54" t="s">
        <v>318</v>
      </c>
      <c r="B6863" s="54" t="s">
        <v>428</v>
      </c>
      <c r="C6863" s="54" t="s">
        <v>263</v>
      </c>
      <c r="D6863" s="54" t="s">
        <v>429</v>
      </c>
      <c r="E6863" s="54" t="s">
        <v>23389</v>
      </c>
      <c r="F6863" s="71">
        <v>44625</v>
      </c>
      <c r="G6863" s="72">
        <v>43602.8</v>
      </c>
      <c r="H6863" s="72">
        <v>3708418.14</v>
      </c>
      <c r="I6863" s="54" t="s">
        <v>265</v>
      </c>
      <c r="J6863" s="54" t="s">
        <v>23386</v>
      </c>
      <c r="K6863" s="54" t="s">
        <v>23390</v>
      </c>
      <c r="L6863" s="54" t="s">
        <v>23391</v>
      </c>
      <c r="M6863" s="54" t="s">
        <v>23389</v>
      </c>
      <c r="N6863" s="54" t="s">
        <v>256</v>
      </c>
      <c r="O6863" s="54" t="s">
        <v>256</v>
      </c>
      <c r="P6863" s="54" t="s">
        <v>281</v>
      </c>
      <c r="Q6863" s="54" t="s">
        <v>256</v>
      </c>
      <c r="R6863" s="54" t="s">
        <v>431</v>
      </c>
      <c r="S6863" s="71"/>
      <c r="T6863" s="54" t="s">
        <v>256</v>
      </c>
      <c r="U6863" s="71">
        <v>44625</v>
      </c>
      <c r="V6863" s="54" t="s">
        <v>256</v>
      </c>
      <c r="W6863" t="str">
        <f t="shared" si="107"/>
        <v>Mar-22</v>
      </c>
    </row>
    <row r="6864" spans="1:23" x14ac:dyDescent="0.25">
      <c r="A6864" s="54" t="s">
        <v>318</v>
      </c>
      <c r="B6864" s="54" t="s">
        <v>428</v>
      </c>
      <c r="C6864" s="54" t="s">
        <v>263</v>
      </c>
      <c r="D6864" s="54" t="s">
        <v>429</v>
      </c>
      <c r="E6864" s="54" t="s">
        <v>23392</v>
      </c>
      <c r="F6864" s="71">
        <v>44622</v>
      </c>
      <c r="G6864" s="72">
        <v>55373.760000000002</v>
      </c>
      <c r="H6864" s="72">
        <v>4709538.29</v>
      </c>
      <c r="I6864" s="54" t="s">
        <v>265</v>
      </c>
      <c r="J6864" s="54" t="s">
        <v>23386</v>
      </c>
      <c r="K6864" s="54" t="s">
        <v>23393</v>
      </c>
      <c r="L6864" s="54" t="s">
        <v>23394</v>
      </c>
      <c r="M6864" s="54" t="s">
        <v>23392</v>
      </c>
      <c r="N6864" s="54" t="s">
        <v>256</v>
      </c>
      <c r="O6864" s="54" t="s">
        <v>256</v>
      </c>
      <c r="P6864" s="54" t="s">
        <v>281</v>
      </c>
      <c r="Q6864" s="54" t="s">
        <v>256</v>
      </c>
      <c r="R6864" s="54" t="s">
        <v>431</v>
      </c>
      <c r="S6864" s="71"/>
      <c r="T6864" s="54" t="s">
        <v>256</v>
      </c>
      <c r="U6864" s="71">
        <v>44622</v>
      </c>
      <c r="V6864" s="54" t="s">
        <v>256</v>
      </c>
      <c r="W6864" t="str">
        <f t="shared" si="107"/>
        <v>Mar-22</v>
      </c>
    </row>
    <row r="6865" spans="1:23" x14ac:dyDescent="0.25">
      <c r="A6865" s="54" t="s">
        <v>318</v>
      </c>
      <c r="B6865" s="54" t="s">
        <v>428</v>
      </c>
      <c r="C6865" s="54" t="s">
        <v>263</v>
      </c>
      <c r="D6865" s="54" t="s">
        <v>429</v>
      </c>
      <c r="E6865" s="54" t="s">
        <v>23395</v>
      </c>
      <c r="F6865" s="71">
        <v>44622</v>
      </c>
      <c r="G6865" s="72">
        <v>90100.68</v>
      </c>
      <c r="H6865" s="72">
        <v>7663062.8300000001</v>
      </c>
      <c r="I6865" s="54" t="s">
        <v>265</v>
      </c>
      <c r="J6865" s="54" t="s">
        <v>23386</v>
      </c>
      <c r="K6865" s="54" t="s">
        <v>23393</v>
      </c>
      <c r="L6865" s="54" t="s">
        <v>23396</v>
      </c>
      <c r="M6865" s="54" t="s">
        <v>23395</v>
      </c>
      <c r="N6865" s="54" t="s">
        <v>256</v>
      </c>
      <c r="O6865" s="54" t="s">
        <v>256</v>
      </c>
      <c r="P6865" s="54" t="s">
        <v>281</v>
      </c>
      <c r="Q6865" s="54" t="s">
        <v>256</v>
      </c>
      <c r="R6865" s="54" t="s">
        <v>431</v>
      </c>
      <c r="S6865" s="71"/>
      <c r="T6865" s="54" t="s">
        <v>256</v>
      </c>
      <c r="U6865" s="71">
        <v>44622</v>
      </c>
      <c r="V6865" s="54" t="s">
        <v>256</v>
      </c>
      <c r="W6865" t="str">
        <f t="shared" si="107"/>
        <v>Mar-22</v>
      </c>
    </row>
    <row r="6866" spans="1:23" x14ac:dyDescent="0.25">
      <c r="A6866" s="54" t="s">
        <v>318</v>
      </c>
      <c r="B6866" s="54" t="s">
        <v>428</v>
      </c>
      <c r="C6866" s="54" t="s">
        <v>263</v>
      </c>
      <c r="D6866" s="54" t="s">
        <v>429</v>
      </c>
      <c r="E6866" s="54" t="s">
        <v>23397</v>
      </c>
      <c r="F6866" s="71">
        <v>44627</v>
      </c>
      <c r="G6866" s="72">
        <v>645.83000000000004</v>
      </c>
      <c r="H6866" s="72">
        <v>54927.839999999997</v>
      </c>
      <c r="I6866" s="54" t="s">
        <v>265</v>
      </c>
      <c r="J6866" s="54" t="s">
        <v>23386</v>
      </c>
      <c r="K6866" s="54" t="s">
        <v>23398</v>
      </c>
      <c r="L6866" s="54" t="s">
        <v>23399</v>
      </c>
      <c r="M6866" s="54" t="s">
        <v>23397</v>
      </c>
      <c r="N6866" s="54" t="s">
        <v>256</v>
      </c>
      <c r="O6866" s="54" t="s">
        <v>256</v>
      </c>
      <c r="P6866" s="54" t="s">
        <v>281</v>
      </c>
      <c r="Q6866" s="54" t="s">
        <v>256</v>
      </c>
      <c r="R6866" s="54" t="s">
        <v>431</v>
      </c>
      <c r="S6866" s="71"/>
      <c r="T6866" s="54" t="s">
        <v>256</v>
      </c>
      <c r="U6866" s="71">
        <v>44627</v>
      </c>
      <c r="V6866" s="54" t="s">
        <v>256</v>
      </c>
      <c r="W6866" t="str">
        <f t="shared" si="107"/>
        <v>Mar-22</v>
      </c>
    </row>
    <row r="6867" spans="1:23" x14ac:dyDescent="0.25">
      <c r="A6867" s="54" t="s">
        <v>318</v>
      </c>
      <c r="B6867" s="54" t="s">
        <v>428</v>
      </c>
      <c r="C6867" s="54" t="s">
        <v>263</v>
      </c>
      <c r="D6867" s="54" t="s">
        <v>429</v>
      </c>
      <c r="E6867" s="54" t="s">
        <v>23400</v>
      </c>
      <c r="F6867" s="71">
        <v>44627</v>
      </c>
      <c r="G6867" s="72">
        <v>8489.4599999999991</v>
      </c>
      <c r="H6867" s="72">
        <v>722028.57</v>
      </c>
      <c r="I6867" s="54" t="s">
        <v>265</v>
      </c>
      <c r="J6867" s="54" t="s">
        <v>23386</v>
      </c>
      <c r="K6867" s="54" t="s">
        <v>23398</v>
      </c>
      <c r="L6867" s="54" t="s">
        <v>23401</v>
      </c>
      <c r="M6867" s="54" t="s">
        <v>23400</v>
      </c>
      <c r="N6867" s="54" t="s">
        <v>256</v>
      </c>
      <c r="O6867" s="54" t="s">
        <v>256</v>
      </c>
      <c r="P6867" s="54" t="s">
        <v>281</v>
      </c>
      <c r="Q6867" s="54" t="s">
        <v>256</v>
      </c>
      <c r="R6867" s="54" t="s">
        <v>431</v>
      </c>
      <c r="S6867" s="71"/>
      <c r="T6867" s="54" t="s">
        <v>256</v>
      </c>
      <c r="U6867" s="71">
        <v>44627</v>
      </c>
      <c r="V6867" s="54" t="s">
        <v>256</v>
      </c>
      <c r="W6867" t="str">
        <f t="shared" si="107"/>
        <v>Mar-22</v>
      </c>
    </row>
    <row r="6868" spans="1:23" x14ac:dyDescent="0.25">
      <c r="A6868" s="54" t="s">
        <v>318</v>
      </c>
      <c r="B6868" s="54" t="s">
        <v>428</v>
      </c>
      <c r="C6868" s="54" t="s">
        <v>263</v>
      </c>
      <c r="D6868" s="54" t="s">
        <v>429</v>
      </c>
      <c r="E6868" s="54" t="s">
        <v>23402</v>
      </c>
      <c r="F6868" s="71">
        <v>44627</v>
      </c>
      <c r="G6868" s="72">
        <v>31862.59</v>
      </c>
      <c r="H6868" s="72">
        <v>2709913.28</v>
      </c>
      <c r="I6868" s="54" t="s">
        <v>265</v>
      </c>
      <c r="J6868" s="54" t="s">
        <v>23386</v>
      </c>
      <c r="K6868" s="54" t="s">
        <v>23398</v>
      </c>
      <c r="L6868" s="54" t="s">
        <v>23403</v>
      </c>
      <c r="M6868" s="54" t="s">
        <v>23402</v>
      </c>
      <c r="N6868" s="54" t="s">
        <v>256</v>
      </c>
      <c r="O6868" s="54" t="s">
        <v>256</v>
      </c>
      <c r="P6868" s="54" t="s">
        <v>281</v>
      </c>
      <c r="Q6868" s="54" t="s">
        <v>256</v>
      </c>
      <c r="R6868" s="54" t="s">
        <v>431</v>
      </c>
      <c r="S6868" s="71"/>
      <c r="T6868" s="54" t="s">
        <v>256</v>
      </c>
      <c r="U6868" s="71">
        <v>44627</v>
      </c>
      <c r="V6868" s="54" t="s">
        <v>256</v>
      </c>
      <c r="W6868" t="str">
        <f t="shared" si="107"/>
        <v>Mar-22</v>
      </c>
    </row>
    <row r="6869" spans="1:23" x14ac:dyDescent="0.25">
      <c r="A6869" s="54" t="s">
        <v>318</v>
      </c>
      <c r="B6869" s="54" t="s">
        <v>428</v>
      </c>
      <c r="C6869" s="54" t="s">
        <v>263</v>
      </c>
      <c r="D6869" s="54" t="s">
        <v>429</v>
      </c>
      <c r="E6869" s="54" t="s">
        <v>23404</v>
      </c>
      <c r="F6869" s="71">
        <v>44628</v>
      </c>
      <c r="G6869" s="72">
        <v>69904.59</v>
      </c>
      <c r="H6869" s="72">
        <v>5945385.3799999999</v>
      </c>
      <c r="I6869" s="54" t="s">
        <v>265</v>
      </c>
      <c r="J6869" s="54" t="s">
        <v>23386</v>
      </c>
      <c r="K6869" s="54" t="s">
        <v>23405</v>
      </c>
      <c r="L6869" s="54" t="s">
        <v>23406</v>
      </c>
      <c r="M6869" s="54" t="s">
        <v>23404</v>
      </c>
      <c r="N6869" s="54" t="s">
        <v>256</v>
      </c>
      <c r="O6869" s="54" t="s">
        <v>256</v>
      </c>
      <c r="P6869" s="54" t="s">
        <v>281</v>
      </c>
      <c r="Q6869" s="54" t="s">
        <v>256</v>
      </c>
      <c r="R6869" s="54" t="s">
        <v>431</v>
      </c>
      <c r="S6869" s="71"/>
      <c r="T6869" s="54" t="s">
        <v>256</v>
      </c>
      <c r="U6869" s="71">
        <v>44628</v>
      </c>
      <c r="V6869" s="54" t="s">
        <v>256</v>
      </c>
      <c r="W6869" t="str">
        <f t="shared" si="107"/>
        <v>Mar-22</v>
      </c>
    </row>
    <row r="6870" spans="1:23" x14ac:dyDescent="0.25">
      <c r="A6870" s="54" t="s">
        <v>318</v>
      </c>
      <c r="B6870" s="54" t="s">
        <v>428</v>
      </c>
      <c r="C6870" s="54" t="s">
        <v>263</v>
      </c>
      <c r="D6870" s="54" t="s">
        <v>429</v>
      </c>
      <c r="E6870" s="54" t="s">
        <v>23407</v>
      </c>
      <c r="F6870" s="71">
        <v>44630</v>
      </c>
      <c r="G6870" s="72">
        <v>12660.24</v>
      </c>
      <c r="H6870" s="72">
        <v>1076753.4099999999</v>
      </c>
      <c r="I6870" s="54" t="s">
        <v>265</v>
      </c>
      <c r="J6870" s="54" t="s">
        <v>23386</v>
      </c>
      <c r="K6870" s="54" t="s">
        <v>23408</v>
      </c>
      <c r="L6870" s="54" t="s">
        <v>23409</v>
      </c>
      <c r="M6870" s="54" t="s">
        <v>23407</v>
      </c>
      <c r="N6870" s="54" t="s">
        <v>256</v>
      </c>
      <c r="O6870" s="54" t="s">
        <v>256</v>
      </c>
      <c r="P6870" s="54" t="s">
        <v>281</v>
      </c>
      <c r="Q6870" s="54" t="s">
        <v>256</v>
      </c>
      <c r="R6870" s="54" t="s">
        <v>431</v>
      </c>
      <c r="S6870" s="71"/>
      <c r="T6870" s="54" t="s">
        <v>256</v>
      </c>
      <c r="U6870" s="71">
        <v>44630</v>
      </c>
      <c r="V6870" s="54" t="s">
        <v>256</v>
      </c>
      <c r="W6870" t="str">
        <f t="shared" si="107"/>
        <v>Mar-22</v>
      </c>
    </row>
    <row r="6871" spans="1:23" x14ac:dyDescent="0.25">
      <c r="A6871" s="54" t="s">
        <v>318</v>
      </c>
      <c r="B6871" s="54" t="s">
        <v>428</v>
      </c>
      <c r="C6871" s="54" t="s">
        <v>263</v>
      </c>
      <c r="D6871" s="54" t="s">
        <v>429</v>
      </c>
      <c r="E6871" s="54" t="s">
        <v>23410</v>
      </c>
      <c r="F6871" s="71">
        <v>44630</v>
      </c>
      <c r="G6871" s="72">
        <v>59529.75</v>
      </c>
      <c r="H6871" s="72">
        <v>5063005.24</v>
      </c>
      <c r="I6871" s="54" t="s">
        <v>265</v>
      </c>
      <c r="J6871" s="54" t="s">
        <v>23386</v>
      </c>
      <c r="K6871" s="54" t="s">
        <v>23408</v>
      </c>
      <c r="L6871" s="54" t="s">
        <v>23411</v>
      </c>
      <c r="M6871" s="54" t="s">
        <v>23410</v>
      </c>
      <c r="N6871" s="54" t="s">
        <v>256</v>
      </c>
      <c r="O6871" s="54" t="s">
        <v>256</v>
      </c>
      <c r="P6871" s="54" t="s">
        <v>281</v>
      </c>
      <c r="Q6871" s="54" t="s">
        <v>256</v>
      </c>
      <c r="R6871" s="54" t="s">
        <v>431</v>
      </c>
      <c r="S6871" s="71"/>
      <c r="T6871" s="54" t="s">
        <v>256</v>
      </c>
      <c r="U6871" s="71">
        <v>44630</v>
      </c>
      <c r="V6871" s="54" t="s">
        <v>256</v>
      </c>
      <c r="W6871" t="str">
        <f t="shared" si="107"/>
        <v>Mar-22</v>
      </c>
    </row>
    <row r="6872" spans="1:23" x14ac:dyDescent="0.25">
      <c r="A6872" s="54" t="s">
        <v>318</v>
      </c>
      <c r="B6872" s="54" t="s">
        <v>428</v>
      </c>
      <c r="C6872" s="54" t="s">
        <v>263</v>
      </c>
      <c r="D6872" s="54" t="s">
        <v>429</v>
      </c>
      <c r="E6872" s="54" t="s">
        <v>23412</v>
      </c>
      <c r="F6872" s="71">
        <v>44626</v>
      </c>
      <c r="G6872" s="72">
        <v>13214.88</v>
      </c>
      <c r="H6872" s="72">
        <v>1123925.54</v>
      </c>
      <c r="I6872" s="54" t="s">
        <v>265</v>
      </c>
      <c r="J6872" s="54" t="s">
        <v>23386</v>
      </c>
      <c r="K6872" s="54" t="s">
        <v>23413</v>
      </c>
      <c r="L6872" s="54" t="s">
        <v>23414</v>
      </c>
      <c r="M6872" s="54" t="s">
        <v>23412</v>
      </c>
      <c r="N6872" s="54" t="s">
        <v>256</v>
      </c>
      <c r="O6872" s="54" t="s">
        <v>256</v>
      </c>
      <c r="P6872" s="54" t="s">
        <v>281</v>
      </c>
      <c r="Q6872" s="54" t="s">
        <v>256</v>
      </c>
      <c r="R6872" s="54" t="s">
        <v>431</v>
      </c>
      <c r="S6872" s="71"/>
      <c r="T6872" s="54" t="s">
        <v>256</v>
      </c>
      <c r="U6872" s="71">
        <v>44626</v>
      </c>
      <c r="V6872" s="54" t="s">
        <v>256</v>
      </c>
      <c r="W6872" t="str">
        <f t="shared" si="107"/>
        <v>Mar-22</v>
      </c>
    </row>
    <row r="6873" spans="1:23" x14ac:dyDescent="0.25">
      <c r="A6873" s="54" t="s">
        <v>318</v>
      </c>
      <c r="B6873" s="54" t="s">
        <v>428</v>
      </c>
      <c r="C6873" s="54" t="s">
        <v>263</v>
      </c>
      <c r="D6873" s="54" t="s">
        <v>429</v>
      </c>
      <c r="E6873" s="54" t="s">
        <v>23415</v>
      </c>
      <c r="F6873" s="71">
        <v>44632</v>
      </c>
      <c r="G6873" s="72">
        <v>23563.08</v>
      </c>
      <c r="H6873" s="72">
        <v>2004039.95</v>
      </c>
      <c r="I6873" s="54" t="s">
        <v>265</v>
      </c>
      <c r="J6873" s="54" t="s">
        <v>23386</v>
      </c>
      <c r="K6873" s="54" t="s">
        <v>23416</v>
      </c>
      <c r="L6873" s="54" t="s">
        <v>23417</v>
      </c>
      <c r="M6873" s="54" t="s">
        <v>23415</v>
      </c>
      <c r="N6873" s="54" t="s">
        <v>256</v>
      </c>
      <c r="O6873" s="54" t="s">
        <v>256</v>
      </c>
      <c r="P6873" s="54" t="s">
        <v>281</v>
      </c>
      <c r="Q6873" s="54" t="s">
        <v>256</v>
      </c>
      <c r="R6873" s="54" t="s">
        <v>431</v>
      </c>
      <c r="S6873" s="71"/>
      <c r="T6873" s="54" t="s">
        <v>256</v>
      </c>
      <c r="U6873" s="71">
        <v>44632</v>
      </c>
      <c r="V6873" s="54" t="s">
        <v>256</v>
      </c>
      <c r="W6873" t="str">
        <f t="shared" si="107"/>
        <v>Mar-22</v>
      </c>
    </row>
    <row r="6874" spans="1:23" x14ac:dyDescent="0.25">
      <c r="A6874" s="54" t="s">
        <v>318</v>
      </c>
      <c r="B6874" s="54" t="s">
        <v>428</v>
      </c>
      <c r="C6874" s="54" t="s">
        <v>263</v>
      </c>
      <c r="D6874" s="54" t="s">
        <v>429</v>
      </c>
      <c r="E6874" s="54" t="s">
        <v>23418</v>
      </c>
      <c r="F6874" s="71">
        <v>44635</v>
      </c>
      <c r="G6874" s="72">
        <v>16457.28</v>
      </c>
      <c r="H6874" s="72">
        <v>1399691.66</v>
      </c>
      <c r="I6874" s="54" t="s">
        <v>265</v>
      </c>
      <c r="J6874" s="54" t="s">
        <v>23386</v>
      </c>
      <c r="K6874" s="54" t="s">
        <v>23419</v>
      </c>
      <c r="L6874" s="54" t="s">
        <v>23420</v>
      </c>
      <c r="M6874" s="54" t="s">
        <v>23418</v>
      </c>
      <c r="N6874" s="54" t="s">
        <v>256</v>
      </c>
      <c r="O6874" s="54" t="s">
        <v>256</v>
      </c>
      <c r="P6874" s="54" t="s">
        <v>281</v>
      </c>
      <c r="Q6874" s="54" t="s">
        <v>256</v>
      </c>
      <c r="R6874" s="54" t="s">
        <v>431</v>
      </c>
      <c r="S6874" s="71"/>
      <c r="T6874" s="54" t="s">
        <v>256</v>
      </c>
      <c r="U6874" s="71">
        <v>44635</v>
      </c>
      <c r="V6874" s="54" t="s">
        <v>256</v>
      </c>
      <c r="W6874" t="str">
        <f t="shared" si="107"/>
        <v>Mar-22</v>
      </c>
    </row>
    <row r="6875" spans="1:23" x14ac:dyDescent="0.25">
      <c r="A6875" s="54" t="s">
        <v>318</v>
      </c>
      <c r="B6875" s="54" t="s">
        <v>428</v>
      </c>
      <c r="C6875" s="54" t="s">
        <v>263</v>
      </c>
      <c r="D6875" s="54" t="s">
        <v>429</v>
      </c>
      <c r="E6875" s="54" t="s">
        <v>23421</v>
      </c>
      <c r="F6875" s="71">
        <v>44635</v>
      </c>
      <c r="G6875" s="72">
        <v>22944.22</v>
      </c>
      <c r="H6875" s="72">
        <v>1951405.91</v>
      </c>
      <c r="I6875" s="54" t="s">
        <v>265</v>
      </c>
      <c r="J6875" s="54" t="s">
        <v>23386</v>
      </c>
      <c r="K6875" s="54" t="s">
        <v>23419</v>
      </c>
      <c r="L6875" s="54" t="s">
        <v>23422</v>
      </c>
      <c r="M6875" s="54" t="s">
        <v>23421</v>
      </c>
      <c r="N6875" s="54" t="s">
        <v>256</v>
      </c>
      <c r="O6875" s="54" t="s">
        <v>256</v>
      </c>
      <c r="P6875" s="54" t="s">
        <v>281</v>
      </c>
      <c r="Q6875" s="54" t="s">
        <v>256</v>
      </c>
      <c r="R6875" s="54" t="s">
        <v>431</v>
      </c>
      <c r="S6875" s="71"/>
      <c r="T6875" s="54" t="s">
        <v>256</v>
      </c>
      <c r="U6875" s="71">
        <v>44635</v>
      </c>
      <c r="V6875" s="54" t="s">
        <v>256</v>
      </c>
      <c r="W6875" t="str">
        <f t="shared" si="107"/>
        <v>Mar-22</v>
      </c>
    </row>
    <row r="6876" spans="1:23" x14ac:dyDescent="0.25">
      <c r="A6876" s="54" t="s">
        <v>318</v>
      </c>
      <c r="B6876" s="54" t="s">
        <v>428</v>
      </c>
      <c r="C6876" s="54" t="s">
        <v>263</v>
      </c>
      <c r="D6876" s="54" t="s">
        <v>429</v>
      </c>
      <c r="E6876" s="54" t="s">
        <v>23423</v>
      </c>
      <c r="F6876" s="71">
        <v>44635</v>
      </c>
      <c r="G6876" s="72">
        <v>166353.44</v>
      </c>
      <c r="H6876" s="72">
        <v>14148360.07</v>
      </c>
      <c r="I6876" s="54" t="s">
        <v>265</v>
      </c>
      <c r="J6876" s="54" t="s">
        <v>23386</v>
      </c>
      <c r="K6876" s="54" t="s">
        <v>23424</v>
      </c>
      <c r="L6876" s="54" t="s">
        <v>23425</v>
      </c>
      <c r="M6876" s="54" t="s">
        <v>23423</v>
      </c>
      <c r="N6876" s="54" t="s">
        <v>256</v>
      </c>
      <c r="O6876" s="54" t="s">
        <v>256</v>
      </c>
      <c r="P6876" s="54" t="s">
        <v>281</v>
      </c>
      <c r="Q6876" s="54" t="s">
        <v>256</v>
      </c>
      <c r="R6876" s="54" t="s">
        <v>431</v>
      </c>
      <c r="S6876" s="71"/>
      <c r="T6876" s="54" t="s">
        <v>256</v>
      </c>
      <c r="U6876" s="71">
        <v>44635</v>
      </c>
      <c r="V6876" s="54" t="s">
        <v>256</v>
      </c>
      <c r="W6876" t="str">
        <f t="shared" si="107"/>
        <v>Mar-22</v>
      </c>
    </row>
    <row r="6877" spans="1:23" x14ac:dyDescent="0.25">
      <c r="A6877" s="54" t="s">
        <v>318</v>
      </c>
      <c r="B6877" s="54" t="s">
        <v>428</v>
      </c>
      <c r="C6877" s="54" t="s">
        <v>263</v>
      </c>
      <c r="D6877" s="54" t="s">
        <v>429</v>
      </c>
      <c r="E6877" s="54" t="s">
        <v>23426</v>
      </c>
      <c r="F6877" s="71">
        <v>44651</v>
      </c>
      <c r="G6877" s="72">
        <v>101020.63</v>
      </c>
      <c r="H6877" s="72">
        <v>8591804.5800000001</v>
      </c>
      <c r="I6877" s="54" t="s">
        <v>265</v>
      </c>
      <c r="J6877" s="54" t="s">
        <v>23386</v>
      </c>
      <c r="K6877" s="54" t="s">
        <v>21999</v>
      </c>
      <c r="L6877" s="54" t="s">
        <v>23427</v>
      </c>
      <c r="M6877" s="54" t="s">
        <v>23426</v>
      </c>
      <c r="N6877" s="54" t="s">
        <v>256</v>
      </c>
      <c r="O6877" s="54" t="s">
        <v>256</v>
      </c>
      <c r="P6877" s="54" t="s">
        <v>281</v>
      </c>
      <c r="Q6877" s="54" t="s">
        <v>256</v>
      </c>
      <c r="R6877" s="54" t="s">
        <v>431</v>
      </c>
      <c r="S6877" s="71"/>
      <c r="T6877" s="54" t="s">
        <v>256</v>
      </c>
      <c r="U6877" s="71">
        <v>44651</v>
      </c>
      <c r="V6877" s="54" t="s">
        <v>256</v>
      </c>
      <c r="W6877" t="str">
        <f t="shared" si="107"/>
        <v>Mar-22</v>
      </c>
    </row>
    <row r="6878" spans="1:23" x14ac:dyDescent="0.25">
      <c r="A6878" s="54" t="s">
        <v>318</v>
      </c>
      <c r="B6878" s="54" t="s">
        <v>428</v>
      </c>
      <c r="C6878" s="54" t="s">
        <v>263</v>
      </c>
      <c r="D6878" s="54" t="s">
        <v>429</v>
      </c>
      <c r="E6878" s="54" t="s">
        <v>23428</v>
      </c>
      <c r="F6878" s="71">
        <v>44651</v>
      </c>
      <c r="G6878" s="72">
        <v>7385.44</v>
      </c>
      <c r="H6878" s="72">
        <v>628131.67000000004</v>
      </c>
      <c r="I6878" s="54" t="s">
        <v>265</v>
      </c>
      <c r="J6878" s="54" t="s">
        <v>23386</v>
      </c>
      <c r="K6878" s="54" t="s">
        <v>23429</v>
      </c>
      <c r="L6878" s="54" t="s">
        <v>23430</v>
      </c>
      <c r="M6878" s="54" t="s">
        <v>23428</v>
      </c>
      <c r="N6878" s="54" t="s">
        <v>256</v>
      </c>
      <c r="O6878" s="54" t="s">
        <v>256</v>
      </c>
      <c r="P6878" s="54" t="s">
        <v>281</v>
      </c>
      <c r="Q6878" s="54" t="s">
        <v>256</v>
      </c>
      <c r="R6878" s="54" t="s">
        <v>431</v>
      </c>
      <c r="S6878" s="71"/>
      <c r="T6878" s="54" t="s">
        <v>256</v>
      </c>
      <c r="U6878" s="71">
        <v>44651</v>
      </c>
      <c r="V6878" s="54" t="s">
        <v>256</v>
      </c>
      <c r="W6878" t="str">
        <f t="shared" si="107"/>
        <v>Mar-22</v>
      </c>
    </row>
    <row r="6879" spans="1:23" x14ac:dyDescent="0.25">
      <c r="A6879" s="54" t="s">
        <v>318</v>
      </c>
      <c r="B6879" s="54" t="s">
        <v>428</v>
      </c>
      <c r="C6879" s="54" t="s">
        <v>263</v>
      </c>
      <c r="D6879" s="54" t="s">
        <v>429</v>
      </c>
      <c r="E6879" s="54" t="s">
        <v>23431</v>
      </c>
      <c r="F6879" s="71">
        <v>44651</v>
      </c>
      <c r="G6879" s="72">
        <v>32927.47</v>
      </c>
      <c r="H6879" s="72">
        <v>2800481.32</v>
      </c>
      <c r="I6879" s="54" t="s">
        <v>265</v>
      </c>
      <c r="J6879" s="54" t="s">
        <v>23386</v>
      </c>
      <c r="K6879" s="54" t="s">
        <v>23429</v>
      </c>
      <c r="L6879" s="54" t="s">
        <v>23432</v>
      </c>
      <c r="M6879" s="54" t="s">
        <v>23431</v>
      </c>
      <c r="N6879" s="54" t="s">
        <v>256</v>
      </c>
      <c r="O6879" s="54" t="s">
        <v>256</v>
      </c>
      <c r="P6879" s="54" t="s">
        <v>281</v>
      </c>
      <c r="Q6879" s="54" t="s">
        <v>256</v>
      </c>
      <c r="R6879" s="54" t="s">
        <v>431</v>
      </c>
      <c r="S6879" s="71"/>
      <c r="T6879" s="54" t="s">
        <v>256</v>
      </c>
      <c r="U6879" s="71">
        <v>44651</v>
      </c>
      <c r="V6879" s="54" t="s">
        <v>256</v>
      </c>
      <c r="W6879" t="str">
        <f t="shared" si="107"/>
        <v>Mar-22</v>
      </c>
    </row>
    <row r="6880" spans="1:23" x14ac:dyDescent="0.25">
      <c r="A6880" s="54" t="s">
        <v>318</v>
      </c>
      <c r="B6880" s="54" t="s">
        <v>428</v>
      </c>
      <c r="C6880" s="54" t="s">
        <v>263</v>
      </c>
      <c r="D6880" s="54" t="s">
        <v>429</v>
      </c>
      <c r="E6880" s="54" t="s">
        <v>23433</v>
      </c>
      <c r="F6880" s="71">
        <v>44651</v>
      </c>
      <c r="G6880" s="72">
        <v>522.58000000000004</v>
      </c>
      <c r="H6880" s="72">
        <v>44445.43</v>
      </c>
      <c r="I6880" s="54" t="s">
        <v>265</v>
      </c>
      <c r="J6880" s="54" t="s">
        <v>23386</v>
      </c>
      <c r="K6880" s="54" t="s">
        <v>22002</v>
      </c>
      <c r="L6880" s="54" t="s">
        <v>23434</v>
      </c>
      <c r="M6880" s="54" t="s">
        <v>23433</v>
      </c>
      <c r="N6880" s="54" t="s">
        <v>256</v>
      </c>
      <c r="O6880" s="54" t="s">
        <v>256</v>
      </c>
      <c r="P6880" s="54" t="s">
        <v>281</v>
      </c>
      <c r="Q6880" s="54" t="s">
        <v>256</v>
      </c>
      <c r="R6880" s="54" t="s">
        <v>431</v>
      </c>
      <c r="S6880" s="71"/>
      <c r="T6880" s="54" t="s">
        <v>256</v>
      </c>
      <c r="U6880" s="71">
        <v>44651</v>
      </c>
      <c r="V6880" s="54" t="s">
        <v>256</v>
      </c>
      <c r="W6880" t="str">
        <f t="shared" si="107"/>
        <v>Mar-22</v>
      </c>
    </row>
    <row r="6881" spans="1:23" x14ac:dyDescent="0.25">
      <c r="A6881" s="54" t="s">
        <v>318</v>
      </c>
      <c r="B6881" s="54" t="s">
        <v>428</v>
      </c>
      <c r="C6881" s="54" t="s">
        <v>263</v>
      </c>
      <c r="D6881" s="54" t="s">
        <v>429</v>
      </c>
      <c r="E6881" s="54" t="s">
        <v>23435</v>
      </c>
      <c r="F6881" s="71">
        <v>44651</v>
      </c>
      <c r="G6881" s="72">
        <v>9347.2800000000007</v>
      </c>
      <c r="H6881" s="72">
        <v>794986.16</v>
      </c>
      <c r="I6881" s="54" t="s">
        <v>265</v>
      </c>
      <c r="J6881" s="54" t="s">
        <v>23386</v>
      </c>
      <c r="K6881" s="54" t="s">
        <v>22002</v>
      </c>
      <c r="L6881" s="54" t="s">
        <v>23436</v>
      </c>
      <c r="M6881" s="54" t="s">
        <v>23435</v>
      </c>
      <c r="N6881" s="54" t="s">
        <v>256</v>
      </c>
      <c r="O6881" s="54" t="s">
        <v>256</v>
      </c>
      <c r="P6881" s="54" t="s">
        <v>281</v>
      </c>
      <c r="Q6881" s="54" t="s">
        <v>256</v>
      </c>
      <c r="R6881" s="54" t="s">
        <v>431</v>
      </c>
      <c r="S6881" s="71"/>
      <c r="T6881" s="54" t="s">
        <v>256</v>
      </c>
      <c r="U6881" s="71">
        <v>44651</v>
      </c>
      <c r="V6881" s="54" t="s">
        <v>256</v>
      </c>
      <c r="W6881" t="str">
        <f t="shared" si="107"/>
        <v>Mar-22</v>
      </c>
    </row>
    <row r="6882" spans="1:23" x14ac:dyDescent="0.25">
      <c r="A6882" s="54" t="s">
        <v>317</v>
      </c>
      <c r="B6882" s="54" t="s">
        <v>428</v>
      </c>
      <c r="C6882" s="54" t="s">
        <v>263</v>
      </c>
      <c r="D6882" s="54" t="s">
        <v>429</v>
      </c>
      <c r="E6882" s="54" t="s">
        <v>23437</v>
      </c>
      <c r="F6882" s="71">
        <v>44637</v>
      </c>
      <c r="G6882" s="72">
        <v>16.72</v>
      </c>
      <c r="H6882" s="72">
        <v>1422.04</v>
      </c>
      <c r="I6882" s="54" t="s">
        <v>265</v>
      </c>
      <c r="J6882" s="54" t="s">
        <v>23386</v>
      </c>
      <c r="K6882" s="54" t="s">
        <v>23438</v>
      </c>
      <c r="L6882" s="54" t="s">
        <v>23439</v>
      </c>
      <c r="M6882" s="54" t="s">
        <v>23437</v>
      </c>
      <c r="N6882" s="54" t="s">
        <v>256</v>
      </c>
      <c r="O6882" s="54" t="s">
        <v>256</v>
      </c>
      <c r="P6882" s="54" t="s">
        <v>454</v>
      </c>
      <c r="Q6882" s="54" t="s">
        <v>256</v>
      </c>
      <c r="R6882" s="54" t="s">
        <v>431</v>
      </c>
      <c r="S6882" s="71"/>
      <c r="T6882" s="54" t="s">
        <v>256</v>
      </c>
      <c r="U6882" s="71">
        <v>44637</v>
      </c>
      <c r="V6882" s="54" t="s">
        <v>256</v>
      </c>
      <c r="W6882" t="str">
        <f t="shared" si="107"/>
        <v>Mar-22</v>
      </c>
    </row>
    <row r="6883" spans="1:23" x14ac:dyDescent="0.25">
      <c r="A6883" s="54" t="s">
        <v>317</v>
      </c>
      <c r="B6883" s="54" t="s">
        <v>428</v>
      </c>
      <c r="C6883" s="54" t="s">
        <v>263</v>
      </c>
      <c r="D6883" s="54" t="s">
        <v>429</v>
      </c>
      <c r="E6883" s="54" t="s">
        <v>23440</v>
      </c>
      <c r="F6883" s="71">
        <v>44637</v>
      </c>
      <c r="G6883" s="72">
        <v>1474.2</v>
      </c>
      <c r="H6883" s="72">
        <v>125380.71</v>
      </c>
      <c r="I6883" s="54" t="s">
        <v>265</v>
      </c>
      <c r="J6883" s="54" t="s">
        <v>23386</v>
      </c>
      <c r="K6883" s="54" t="s">
        <v>20968</v>
      </c>
      <c r="L6883" s="54" t="s">
        <v>23441</v>
      </c>
      <c r="M6883" s="54" t="s">
        <v>23440</v>
      </c>
      <c r="N6883" s="54" t="s">
        <v>256</v>
      </c>
      <c r="O6883" s="54" t="s">
        <v>256</v>
      </c>
      <c r="P6883" s="54" t="s">
        <v>445</v>
      </c>
      <c r="Q6883" s="54" t="s">
        <v>256</v>
      </c>
      <c r="R6883" s="54" t="s">
        <v>431</v>
      </c>
      <c r="S6883" s="71"/>
      <c r="T6883" s="54" t="s">
        <v>256</v>
      </c>
      <c r="U6883" s="71">
        <v>44637</v>
      </c>
      <c r="V6883" s="54" t="s">
        <v>256</v>
      </c>
      <c r="W6883" t="str">
        <f t="shared" si="107"/>
        <v>Mar-22</v>
      </c>
    </row>
    <row r="6884" spans="1:23" x14ac:dyDescent="0.25">
      <c r="A6884" s="54" t="s">
        <v>317</v>
      </c>
      <c r="B6884" s="54" t="s">
        <v>428</v>
      </c>
      <c r="C6884" s="54" t="s">
        <v>263</v>
      </c>
      <c r="D6884" s="54" t="s">
        <v>429</v>
      </c>
      <c r="E6884" s="54" t="s">
        <v>23442</v>
      </c>
      <c r="F6884" s="71">
        <v>44644</v>
      </c>
      <c r="G6884" s="72">
        <v>527.72</v>
      </c>
      <c r="H6884" s="72">
        <v>44882.59</v>
      </c>
      <c r="I6884" s="54" t="s">
        <v>265</v>
      </c>
      <c r="J6884" s="54" t="s">
        <v>23386</v>
      </c>
      <c r="K6884" s="54" t="s">
        <v>23443</v>
      </c>
      <c r="L6884" s="54" t="s">
        <v>23444</v>
      </c>
      <c r="M6884" s="54" t="s">
        <v>23442</v>
      </c>
      <c r="N6884" s="54" t="s">
        <v>256</v>
      </c>
      <c r="O6884" s="54" t="s">
        <v>256</v>
      </c>
      <c r="P6884" s="54" t="s">
        <v>454</v>
      </c>
      <c r="Q6884" s="54" t="s">
        <v>256</v>
      </c>
      <c r="R6884" s="54" t="s">
        <v>431</v>
      </c>
      <c r="S6884" s="71"/>
      <c r="T6884" s="54" t="s">
        <v>256</v>
      </c>
      <c r="U6884" s="71">
        <v>44644</v>
      </c>
      <c r="V6884" s="54" t="s">
        <v>256</v>
      </c>
      <c r="W6884" t="str">
        <f t="shared" si="107"/>
        <v>Mar-22</v>
      </c>
    </row>
    <row r="6885" spans="1:23" x14ac:dyDescent="0.25">
      <c r="A6885" s="54" t="s">
        <v>317</v>
      </c>
      <c r="B6885" s="54" t="s">
        <v>428</v>
      </c>
      <c r="C6885" s="54" t="s">
        <v>263</v>
      </c>
      <c r="D6885" s="54" t="s">
        <v>429</v>
      </c>
      <c r="E6885" s="54" t="s">
        <v>23445</v>
      </c>
      <c r="F6885" s="71">
        <v>44636</v>
      </c>
      <c r="G6885" s="72">
        <v>553.6</v>
      </c>
      <c r="H6885" s="72">
        <v>47083.68</v>
      </c>
      <c r="I6885" s="54" t="s">
        <v>265</v>
      </c>
      <c r="J6885" s="54" t="s">
        <v>23386</v>
      </c>
      <c r="K6885" s="54" t="s">
        <v>23446</v>
      </c>
      <c r="L6885" s="54" t="s">
        <v>23447</v>
      </c>
      <c r="M6885" s="54" t="s">
        <v>23445</v>
      </c>
      <c r="N6885" s="54" t="s">
        <v>256</v>
      </c>
      <c r="O6885" s="54" t="s">
        <v>256</v>
      </c>
      <c r="P6885" s="54" t="s">
        <v>454</v>
      </c>
      <c r="Q6885" s="54" t="s">
        <v>256</v>
      </c>
      <c r="R6885" s="54" t="s">
        <v>431</v>
      </c>
      <c r="S6885" s="71"/>
      <c r="T6885" s="54" t="s">
        <v>256</v>
      </c>
      <c r="U6885" s="71">
        <v>44636</v>
      </c>
      <c r="V6885" s="54" t="s">
        <v>256</v>
      </c>
      <c r="W6885" t="str">
        <f t="shared" si="107"/>
        <v>Mar-22</v>
      </c>
    </row>
    <row r="6886" spans="1:23" x14ac:dyDescent="0.25">
      <c r="A6886" s="54" t="s">
        <v>317</v>
      </c>
      <c r="B6886" s="54" t="s">
        <v>428</v>
      </c>
      <c r="C6886" s="54" t="s">
        <v>263</v>
      </c>
      <c r="D6886" s="54" t="s">
        <v>429</v>
      </c>
      <c r="E6886" s="54" t="s">
        <v>23448</v>
      </c>
      <c r="F6886" s="71">
        <v>44644</v>
      </c>
      <c r="G6886" s="72">
        <v>146.94</v>
      </c>
      <c r="H6886" s="72">
        <v>12497.25</v>
      </c>
      <c r="I6886" s="54" t="s">
        <v>265</v>
      </c>
      <c r="J6886" s="54" t="s">
        <v>23386</v>
      </c>
      <c r="K6886" s="54" t="s">
        <v>23449</v>
      </c>
      <c r="L6886" s="54" t="s">
        <v>23450</v>
      </c>
      <c r="M6886" s="54" t="s">
        <v>23448</v>
      </c>
      <c r="N6886" s="54" t="s">
        <v>256</v>
      </c>
      <c r="O6886" s="54" t="s">
        <v>256</v>
      </c>
      <c r="P6886" s="54" t="s">
        <v>454</v>
      </c>
      <c r="Q6886" s="54" t="s">
        <v>256</v>
      </c>
      <c r="R6886" s="54" t="s">
        <v>431</v>
      </c>
      <c r="S6886" s="71"/>
      <c r="T6886" s="54" t="s">
        <v>256</v>
      </c>
      <c r="U6886" s="71">
        <v>44644</v>
      </c>
      <c r="V6886" s="54" t="s">
        <v>256</v>
      </c>
      <c r="W6886" t="str">
        <f t="shared" si="107"/>
        <v>Mar-22</v>
      </c>
    </row>
    <row r="6887" spans="1:23" x14ac:dyDescent="0.25">
      <c r="A6887" s="54" t="s">
        <v>317</v>
      </c>
      <c r="B6887" s="54" t="s">
        <v>428</v>
      </c>
      <c r="C6887" s="54" t="s">
        <v>263</v>
      </c>
      <c r="D6887" s="54" t="s">
        <v>429</v>
      </c>
      <c r="E6887" s="54" t="s">
        <v>23451</v>
      </c>
      <c r="F6887" s="71">
        <v>44642</v>
      </c>
      <c r="G6887" s="72">
        <v>672.22</v>
      </c>
      <c r="H6887" s="72">
        <v>57172.31</v>
      </c>
      <c r="I6887" s="54" t="s">
        <v>265</v>
      </c>
      <c r="J6887" s="54" t="s">
        <v>23386</v>
      </c>
      <c r="K6887" s="54" t="s">
        <v>23452</v>
      </c>
      <c r="L6887" s="54" t="s">
        <v>23453</v>
      </c>
      <c r="M6887" s="54" t="s">
        <v>23451</v>
      </c>
      <c r="N6887" s="54" t="s">
        <v>256</v>
      </c>
      <c r="O6887" s="54" t="s">
        <v>256</v>
      </c>
      <c r="P6887" s="54" t="s">
        <v>289</v>
      </c>
      <c r="Q6887" s="54" t="s">
        <v>256</v>
      </c>
      <c r="R6887" s="54" t="s">
        <v>431</v>
      </c>
      <c r="S6887" s="71"/>
      <c r="T6887" s="54" t="s">
        <v>256</v>
      </c>
      <c r="U6887" s="71">
        <v>44642</v>
      </c>
      <c r="V6887" s="54" t="s">
        <v>256</v>
      </c>
      <c r="W6887" t="str">
        <f t="shared" si="107"/>
        <v>Mar-22</v>
      </c>
    </row>
    <row r="6888" spans="1:23" x14ac:dyDescent="0.25">
      <c r="A6888" s="54" t="s">
        <v>317</v>
      </c>
      <c r="B6888" s="54" t="s">
        <v>428</v>
      </c>
      <c r="C6888" s="54" t="s">
        <v>263</v>
      </c>
      <c r="D6888" s="54" t="s">
        <v>429</v>
      </c>
      <c r="E6888" s="54" t="s">
        <v>23454</v>
      </c>
      <c r="F6888" s="71">
        <v>44644</v>
      </c>
      <c r="G6888" s="72">
        <v>781.5</v>
      </c>
      <c r="H6888" s="72">
        <v>66466.58</v>
      </c>
      <c r="I6888" s="54" t="s">
        <v>265</v>
      </c>
      <c r="J6888" s="54" t="s">
        <v>23386</v>
      </c>
      <c r="K6888" s="54" t="s">
        <v>20978</v>
      </c>
      <c r="L6888" s="54" t="s">
        <v>23455</v>
      </c>
      <c r="M6888" s="54" t="s">
        <v>23454</v>
      </c>
      <c r="N6888" s="54" t="s">
        <v>256</v>
      </c>
      <c r="O6888" s="54" t="s">
        <v>256</v>
      </c>
      <c r="P6888" s="54" t="s">
        <v>445</v>
      </c>
      <c r="Q6888" s="54" t="s">
        <v>256</v>
      </c>
      <c r="R6888" s="54" t="s">
        <v>431</v>
      </c>
      <c r="S6888" s="71"/>
      <c r="T6888" s="54" t="s">
        <v>256</v>
      </c>
      <c r="U6888" s="71">
        <v>44644</v>
      </c>
      <c r="V6888" s="54" t="s">
        <v>256</v>
      </c>
      <c r="W6888" t="str">
        <f t="shared" si="107"/>
        <v>Mar-22</v>
      </c>
    </row>
    <row r="6889" spans="1:23" x14ac:dyDescent="0.25">
      <c r="A6889" s="54" t="s">
        <v>317</v>
      </c>
      <c r="B6889" s="54" t="s">
        <v>428</v>
      </c>
      <c r="C6889" s="54" t="s">
        <v>263</v>
      </c>
      <c r="D6889" s="54" t="s">
        <v>429</v>
      </c>
      <c r="E6889" s="54" t="s">
        <v>23456</v>
      </c>
      <c r="F6889" s="71">
        <v>44623</v>
      </c>
      <c r="G6889" s="72">
        <v>2450</v>
      </c>
      <c r="H6889" s="72">
        <v>208372.5</v>
      </c>
      <c r="I6889" s="54" t="s">
        <v>265</v>
      </c>
      <c r="J6889" s="54" t="s">
        <v>23386</v>
      </c>
      <c r="K6889" s="54" t="s">
        <v>479</v>
      </c>
      <c r="L6889" s="54" t="s">
        <v>23457</v>
      </c>
      <c r="M6889" s="54" t="s">
        <v>23456</v>
      </c>
      <c r="N6889" s="54" t="s">
        <v>256</v>
      </c>
      <c r="O6889" s="54" t="s">
        <v>256</v>
      </c>
      <c r="P6889" s="54" t="s">
        <v>578</v>
      </c>
      <c r="Q6889" s="54" t="s">
        <v>256</v>
      </c>
      <c r="R6889" s="54" t="s">
        <v>431</v>
      </c>
      <c r="S6889" s="71"/>
      <c r="T6889" s="54" t="s">
        <v>256</v>
      </c>
      <c r="U6889" s="71">
        <v>44623</v>
      </c>
      <c r="V6889" s="54" t="s">
        <v>256</v>
      </c>
      <c r="W6889" t="str">
        <f t="shared" si="107"/>
        <v>Mar-22</v>
      </c>
    </row>
    <row r="6890" spans="1:23" x14ac:dyDescent="0.25">
      <c r="A6890" s="54" t="s">
        <v>317</v>
      </c>
      <c r="B6890" s="54" t="s">
        <v>428</v>
      </c>
      <c r="C6890" s="54" t="s">
        <v>263</v>
      </c>
      <c r="D6890" s="54" t="s">
        <v>429</v>
      </c>
      <c r="E6890" s="54" t="s">
        <v>23458</v>
      </c>
      <c r="F6890" s="71">
        <v>44648</v>
      </c>
      <c r="G6890" s="72">
        <v>956.53</v>
      </c>
      <c r="H6890" s="72">
        <v>81352.88</v>
      </c>
      <c r="I6890" s="54" t="s">
        <v>265</v>
      </c>
      <c r="J6890" s="54" t="s">
        <v>23386</v>
      </c>
      <c r="K6890" s="54" t="s">
        <v>23459</v>
      </c>
      <c r="L6890" s="54" t="s">
        <v>23460</v>
      </c>
      <c r="M6890" s="54" t="s">
        <v>23458</v>
      </c>
      <c r="N6890" s="54" t="s">
        <v>256</v>
      </c>
      <c r="O6890" s="54" t="s">
        <v>256</v>
      </c>
      <c r="P6890" s="54" t="s">
        <v>289</v>
      </c>
      <c r="Q6890" s="54" t="s">
        <v>256</v>
      </c>
      <c r="R6890" s="54" t="s">
        <v>431</v>
      </c>
      <c r="S6890" s="71"/>
      <c r="T6890" s="54" t="s">
        <v>256</v>
      </c>
      <c r="U6890" s="71">
        <v>44648</v>
      </c>
      <c r="V6890" s="54" t="s">
        <v>256</v>
      </c>
      <c r="W6890" t="str">
        <f t="shared" si="107"/>
        <v>Mar-22</v>
      </c>
    </row>
    <row r="6891" spans="1:23" x14ac:dyDescent="0.25">
      <c r="A6891" s="54" t="s">
        <v>317</v>
      </c>
      <c r="B6891" s="54" t="s">
        <v>428</v>
      </c>
      <c r="C6891" s="54" t="s">
        <v>263</v>
      </c>
      <c r="D6891" s="54" t="s">
        <v>429</v>
      </c>
      <c r="E6891" s="54" t="s">
        <v>23461</v>
      </c>
      <c r="F6891" s="71">
        <v>44628</v>
      </c>
      <c r="G6891" s="72">
        <v>2954.25</v>
      </c>
      <c r="H6891" s="72">
        <v>251258.96</v>
      </c>
      <c r="I6891" s="54" t="s">
        <v>265</v>
      </c>
      <c r="J6891" s="54" t="s">
        <v>23386</v>
      </c>
      <c r="K6891" s="54" t="s">
        <v>20978</v>
      </c>
      <c r="L6891" s="54" t="s">
        <v>23462</v>
      </c>
      <c r="M6891" s="54" t="s">
        <v>23461</v>
      </c>
      <c r="N6891" s="54" t="s">
        <v>256</v>
      </c>
      <c r="O6891" s="54" t="s">
        <v>256</v>
      </c>
      <c r="P6891" s="54" t="s">
        <v>445</v>
      </c>
      <c r="Q6891" s="54" t="s">
        <v>256</v>
      </c>
      <c r="R6891" s="54" t="s">
        <v>431</v>
      </c>
      <c r="S6891" s="71"/>
      <c r="T6891" s="54" t="s">
        <v>256</v>
      </c>
      <c r="U6891" s="71">
        <v>44628</v>
      </c>
      <c r="V6891" s="54" t="s">
        <v>256</v>
      </c>
      <c r="W6891" t="str">
        <f t="shared" si="107"/>
        <v>Mar-22</v>
      </c>
    </row>
    <row r="6892" spans="1:23" x14ac:dyDescent="0.25">
      <c r="A6892" s="54" t="s">
        <v>317</v>
      </c>
      <c r="B6892" s="54" t="s">
        <v>428</v>
      </c>
      <c r="C6892" s="54" t="s">
        <v>263</v>
      </c>
      <c r="D6892" s="54" t="s">
        <v>429</v>
      </c>
      <c r="E6892" s="54" t="s">
        <v>23463</v>
      </c>
      <c r="F6892" s="71">
        <v>44630</v>
      </c>
      <c r="G6892" s="72">
        <v>2587.65</v>
      </c>
      <c r="H6892" s="72">
        <v>220079.63</v>
      </c>
      <c r="I6892" s="54" t="s">
        <v>265</v>
      </c>
      <c r="J6892" s="54" t="s">
        <v>23386</v>
      </c>
      <c r="K6892" s="54" t="s">
        <v>20978</v>
      </c>
      <c r="L6892" s="54" t="s">
        <v>23464</v>
      </c>
      <c r="M6892" s="54" t="s">
        <v>23463</v>
      </c>
      <c r="N6892" s="54" t="s">
        <v>256</v>
      </c>
      <c r="O6892" s="54" t="s">
        <v>256</v>
      </c>
      <c r="P6892" s="54" t="s">
        <v>445</v>
      </c>
      <c r="Q6892" s="54" t="s">
        <v>256</v>
      </c>
      <c r="R6892" s="54" t="s">
        <v>431</v>
      </c>
      <c r="S6892" s="71"/>
      <c r="T6892" s="54" t="s">
        <v>256</v>
      </c>
      <c r="U6892" s="71">
        <v>44630</v>
      </c>
      <c r="V6892" s="54" t="s">
        <v>256</v>
      </c>
      <c r="W6892" t="str">
        <f t="shared" si="107"/>
        <v>Mar-22</v>
      </c>
    </row>
    <row r="6893" spans="1:23" x14ac:dyDescent="0.25">
      <c r="A6893" s="54" t="s">
        <v>317</v>
      </c>
      <c r="B6893" s="54" t="s">
        <v>428</v>
      </c>
      <c r="C6893" s="54" t="s">
        <v>263</v>
      </c>
      <c r="D6893" s="54" t="s">
        <v>429</v>
      </c>
      <c r="E6893" s="54" t="s">
        <v>23465</v>
      </c>
      <c r="F6893" s="71">
        <v>44634</v>
      </c>
      <c r="G6893" s="72">
        <v>2238.8000000000002</v>
      </c>
      <c r="H6893" s="72">
        <v>190409.94</v>
      </c>
      <c r="I6893" s="54" t="s">
        <v>265</v>
      </c>
      <c r="J6893" s="54" t="s">
        <v>23386</v>
      </c>
      <c r="K6893" s="54" t="s">
        <v>20978</v>
      </c>
      <c r="L6893" s="54" t="s">
        <v>23466</v>
      </c>
      <c r="M6893" s="54" t="s">
        <v>23465</v>
      </c>
      <c r="N6893" s="54" t="s">
        <v>256</v>
      </c>
      <c r="O6893" s="54" t="s">
        <v>256</v>
      </c>
      <c r="P6893" s="54" t="s">
        <v>445</v>
      </c>
      <c r="Q6893" s="54" t="s">
        <v>256</v>
      </c>
      <c r="R6893" s="54" t="s">
        <v>431</v>
      </c>
      <c r="S6893" s="71"/>
      <c r="T6893" s="54" t="s">
        <v>256</v>
      </c>
      <c r="U6893" s="71">
        <v>44634</v>
      </c>
      <c r="V6893" s="54" t="s">
        <v>256</v>
      </c>
      <c r="W6893" t="str">
        <f t="shared" si="107"/>
        <v>Mar-22</v>
      </c>
    </row>
    <row r="6894" spans="1:23" x14ac:dyDescent="0.25">
      <c r="A6894" s="54" t="s">
        <v>317</v>
      </c>
      <c r="B6894" s="54" t="s">
        <v>428</v>
      </c>
      <c r="C6894" s="54" t="s">
        <v>263</v>
      </c>
      <c r="D6894" s="54" t="s">
        <v>429</v>
      </c>
      <c r="E6894" s="54" t="s">
        <v>23467</v>
      </c>
      <c r="F6894" s="71">
        <v>44625</v>
      </c>
      <c r="G6894" s="72">
        <v>7534.35</v>
      </c>
      <c r="H6894" s="72">
        <v>640796.47</v>
      </c>
      <c r="I6894" s="54" t="s">
        <v>265</v>
      </c>
      <c r="J6894" s="54" t="s">
        <v>23386</v>
      </c>
      <c r="K6894" s="54" t="s">
        <v>20978</v>
      </c>
      <c r="L6894" s="54" t="s">
        <v>23468</v>
      </c>
      <c r="M6894" s="54" t="s">
        <v>23467</v>
      </c>
      <c r="N6894" s="54" t="s">
        <v>256</v>
      </c>
      <c r="O6894" s="54" t="s">
        <v>256</v>
      </c>
      <c r="P6894" s="54" t="s">
        <v>445</v>
      </c>
      <c r="Q6894" s="54" t="s">
        <v>256</v>
      </c>
      <c r="R6894" s="54" t="s">
        <v>431</v>
      </c>
      <c r="S6894" s="71"/>
      <c r="T6894" s="54" t="s">
        <v>256</v>
      </c>
      <c r="U6894" s="71">
        <v>44625</v>
      </c>
      <c r="V6894" s="54" t="s">
        <v>256</v>
      </c>
      <c r="W6894" t="str">
        <f t="shared" si="107"/>
        <v>Mar-22</v>
      </c>
    </row>
    <row r="6895" spans="1:23" x14ac:dyDescent="0.25">
      <c r="A6895" s="54" t="s">
        <v>317</v>
      </c>
      <c r="B6895" s="54" t="s">
        <v>428</v>
      </c>
      <c r="C6895" s="54" t="s">
        <v>263</v>
      </c>
      <c r="D6895" s="54" t="s">
        <v>429</v>
      </c>
      <c r="E6895" s="54" t="s">
        <v>23469</v>
      </c>
      <c r="F6895" s="71">
        <v>44622</v>
      </c>
      <c r="G6895" s="72">
        <v>6543.36</v>
      </c>
      <c r="H6895" s="72">
        <v>556512.77</v>
      </c>
      <c r="I6895" s="54" t="s">
        <v>265</v>
      </c>
      <c r="J6895" s="54" t="s">
        <v>23386</v>
      </c>
      <c r="K6895" s="54" t="s">
        <v>10169</v>
      </c>
      <c r="L6895" s="54" t="s">
        <v>23470</v>
      </c>
      <c r="M6895" s="54" t="s">
        <v>23469</v>
      </c>
      <c r="N6895" s="54" t="s">
        <v>256</v>
      </c>
      <c r="O6895" s="54" t="s">
        <v>256</v>
      </c>
      <c r="P6895" s="54" t="s">
        <v>447</v>
      </c>
      <c r="Q6895" s="54" t="s">
        <v>256</v>
      </c>
      <c r="R6895" s="54" t="s">
        <v>431</v>
      </c>
      <c r="S6895" s="71"/>
      <c r="T6895" s="54" t="s">
        <v>256</v>
      </c>
      <c r="U6895" s="71">
        <v>44622</v>
      </c>
      <c r="V6895" s="54" t="s">
        <v>256</v>
      </c>
      <c r="W6895" t="str">
        <f t="shared" si="107"/>
        <v>Mar-22</v>
      </c>
    </row>
    <row r="6896" spans="1:23" x14ac:dyDescent="0.25">
      <c r="A6896" s="54" t="s">
        <v>317</v>
      </c>
      <c r="B6896" s="54" t="s">
        <v>428</v>
      </c>
      <c r="C6896" s="54" t="s">
        <v>263</v>
      </c>
      <c r="D6896" s="54" t="s">
        <v>429</v>
      </c>
      <c r="E6896" s="54" t="s">
        <v>23471</v>
      </c>
      <c r="F6896" s="71">
        <v>44637</v>
      </c>
      <c r="G6896" s="72">
        <v>4089.6</v>
      </c>
      <c r="H6896" s="72">
        <v>347820.48</v>
      </c>
      <c r="I6896" s="54" t="s">
        <v>265</v>
      </c>
      <c r="J6896" s="54" t="s">
        <v>23386</v>
      </c>
      <c r="K6896" s="54" t="s">
        <v>23472</v>
      </c>
      <c r="L6896" s="54" t="s">
        <v>23473</v>
      </c>
      <c r="M6896" s="54" t="s">
        <v>23471</v>
      </c>
      <c r="N6896" s="54" t="s">
        <v>256</v>
      </c>
      <c r="O6896" s="54" t="s">
        <v>256</v>
      </c>
      <c r="P6896" s="54" t="s">
        <v>447</v>
      </c>
      <c r="Q6896" s="54" t="s">
        <v>256</v>
      </c>
      <c r="R6896" s="54" t="s">
        <v>431</v>
      </c>
      <c r="S6896" s="71"/>
      <c r="T6896" s="54" t="s">
        <v>256</v>
      </c>
      <c r="U6896" s="71">
        <v>44637</v>
      </c>
      <c r="V6896" s="54" t="s">
        <v>256</v>
      </c>
      <c r="W6896" t="str">
        <f t="shared" si="107"/>
        <v>Mar-22</v>
      </c>
    </row>
    <row r="6897" spans="1:23" x14ac:dyDescent="0.25">
      <c r="A6897" s="54" t="s">
        <v>317</v>
      </c>
      <c r="B6897" s="54" t="s">
        <v>428</v>
      </c>
      <c r="C6897" s="54" t="s">
        <v>263</v>
      </c>
      <c r="D6897" s="54" t="s">
        <v>429</v>
      </c>
      <c r="E6897" s="54" t="s">
        <v>23474</v>
      </c>
      <c r="F6897" s="71">
        <v>44637</v>
      </c>
      <c r="G6897" s="72">
        <v>3834.72</v>
      </c>
      <c r="H6897" s="72">
        <v>326142.94</v>
      </c>
      <c r="I6897" s="54" t="s">
        <v>265</v>
      </c>
      <c r="J6897" s="54" t="s">
        <v>23386</v>
      </c>
      <c r="K6897" s="54" t="s">
        <v>23475</v>
      </c>
      <c r="L6897" s="54" t="s">
        <v>23476</v>
      </c>
      <c r="M6897" s="54" t="s">
        <v>23474</v>
      </c>
      <c r="N6897" s="54" t="s">
        <v>256</v>
      </c>
      <c r="O6897" s="54" t="s">
        <v>256</v>
      </c>
      <c r="P6897" s="54" t="s">
        <v>447</v>
      </c>
      <c r="Q6897" s="54" t="s">
        <v>256</v>
      </c>
      <c r="R6897" s="54" t="s">
        <v>431</v>
      </c>
      <c r="S6897" s="71"/>
      <c r="T6897" s="54" t="s">
        <v>256</v>
      </c>
      <c r="U6897" s="71">
        <v>44637</v>
      </c>
      <c r="V6897" s="54" t="s">
        <v>256</v>
      </c>
      <c r="W6897" t="str">
        <f t="shared" si="107"/>
        <v>Mar-22</v>
      </c>
    </row>
    <row r="6898" spans="1:23" x14ac:dyDescent="0.25">
      <c r="A6898" s="54" t="s">
        <v>317</v>
      </c>
      <c r="B6898" s="54" t="s">
        <v>428</v>
      </c>
      <c r="C6898" s="54" t="s">
        <v>263</v>
      </c>
      <c r="D6898" s="54" t="s">
        <v>429</v>
      </c>
      <c r="E6898" s="54" t="s">
        <v>23477</v>
      </c>
      <c r="F6898" s="71">
        <v>44647</v>
      </c>
      <c r="G6898" s="72">
        <v>1755</v>
      </c>
      <c r="H6898" s="72">
        <v>149262.75</v>
      </c>
      <c r="I6898" s="54" t="s">
        <v>265</v>
      </c>
      <c r="J6898" s="54" t="s">
        <v>23386</v>
      </c>
      <c r="K6898" s="54" t="s">
        <v>23478</v>
      </c>
      <c r="L6898" s="54" t="s">
        <v>23479</v>
      </c>
      <c r="M6898" s="54" t="s">
        <v>23477</v>
      </c>
      <c r="N6898" s="54" t="s">
        <v>256</v>
      </c>
      <c r="O6898" s="54" t="s">
        <v>256</v>
      </c>
      <c r="P6898" s="54" t="s">
        <v>455</v>
      </c>
      <c r="Q6898" s="54" t="s">
        <v>256</v>
      </c>
      <c r="R6898" s="54" t="s">
        <v>431</v>
      </c>
      <c r="S6898" s="71"/>
      <c r="T6898" s="54" t="s">
        <v>256</v>
      </c>
      <c r="U6898" s="71">
        <v>44647</v>
      </c>
      <c r="V6898" s="54" t="s">
        <v>256</v>
      </c>
      <c r="W6898" t="str">
        <f t="shared" si="107"/>
        <v>Mar-22</v>
      </c>
    </row>
    <row r="6899" spans="1:23" x14ac:dyDescent="0.25">
      <c r="A6899" s="54" t="s">
        <v>317</v>
      </c>
      <c r="B6899" s="54" t="s">
        <v>428</v>
      </c>
      <c r="C6899" s="54" t="s">
        <v>263</v>
      </c>
      <c r="D6899" s="54" t="s">
        <v>429</v>
      </c>
      <c r="E6899" s="54" t="s">
        <v>23480</v>
      </c>
      <c r="F6899" s="71">
        <v>44647</v>
      </c>
      <c r="G6899" s="72">
        <v>275.52</v>
      </c>
      <c r="H6899" s="72">
        <v>23432.98</v>
      </c>
      <c r="I6899" s="54" t="s">
        <v>265</v>
      </c>
      <c r="J6899" s="54" t="s">
        <v>23386</v>
      </c>
      <c r="K6899" s="54" t="s">
        <v>20197</v>
      </c>
      <c r="L6899" s="54" t="s">
        <v>23481</v>
      </c>
      <c r="M6899" s="54" t="s">
        <v>23480</v>
      </c>
      <c r="N6899" s="54" t="s">
        <v>256</v>
      </c>
      <c r="O6899" s="54" t="s">
        <v>256</v>
      </c>
      <c r="P6899" s="54" t="s">
        <v>455</v>
      </c>
      <c r="Q6899" s="54" t="s">
        <v>256</v>
      </c>
      <c r="R6899" s="54" t="s">
        <v>431</v>
      </c>
      <c r="S6899" s="71"/>
      <c r="T6899" s="54" t="s">
        <v>256</v>
      </c>
      <c r="U6899" s="71">
        <v>44647</v>
      </c>
      <c r="V6899" s="54" t="s">
        <v>256</v>
      </c>
      <c r="W6899" t="str">
        <f t="shared" si="107"/>
        <v>Mar-22</v>
      </c>
    </row>
    <row r="6900" spans="1:23" x14ac:dyDescent="0.25">
      <c r="A6900" s="54" t="s">
        <v>317</v>
      </c>
      <c r="B6900" s="54" t="s">
        <v>428</v>
      </c>
      <c r="C6900" s="54" t="s">
        <v>263</v>
      </c>
      <c r="D6900" s="54" t="s">
        <v>429</v>
      </c>
      <c r="E6900" s="54" t="s">
        <v>23482</v>
      </c>
      <c r="F6900" s="71">
        <v>44634</v>
      </c>
      <c r="G6900" s="72">
        <v>1035</v>
      </c>
      <c r="H6900" s="72">
        <v>88026.75</v>
      </c>
      <c r="I6900" s="54" t="s">
        <v>265</v>
      </c>
      <c r="J6900" s="54" t="s">
        <v>23386</v>
      </c>
      <c r="K6900" s="54" t="s">
        <v>23483</v>
      </c>
      <c r="L6900" s="54" t="s">
        <v>23484</v>
      </c>
      <c r="M6900" s="54" t="s">
        <v>23482</v>
      </c>
      <c r="N6900" s="54" t="s">
        <v>256</v>
      </c>
      <c r="O6900" s="54" t="s">
        <v>256</v>
      </c>
      <c r="P6900" s="54" t="s">
        <v>273</v>
      </c>
      <c r="Q6900" s="54" t="s">
        <v>256</v>
      </c>
      <c r="R6900" s="54" t="s">
        <v>431</v>
      </c>
      <c r="S6900" s="71"/>
      <c r="T6900" s="54" t="s">
        <v>256</v>
      </c>
      <c r="U6900" s="71">
        <v>44634</v>
      </c>
      <c r="V6900" s="54" t="s">
        <v>256</v>
      </c>
      <c r="W6900" t="str">
        <f t="shared" si="107"/>
        <v>Mar-22</v>
      </c>
    </row>
    <row r="6901" spans="1:23" x14ac:dyDescent="0.25">
      <c r="A6901" s="54" t="s">
        <v>317</v>
      </c>
      <c r="B6901" s="54" t="s">
        <v>428</v>
      </c>
      <c r="C6901" s="54" t="s">
        <v>263</v>
      </c>
      <c r="D6901" s="54" t="s">
        <v>429</v>
      </c>
      <c r="E6901" s="54" t="s">
        <v>23485</v>
      </c>
      <c r="F6901" s="71">
        <v>44634</v>
      </c>
      <c r="G6901" s="72">
        <v>276</v>
      </c>
      <c r="H6901" s="72">
        <v>23473.8</v>
      </c>
      <c r="I6901" s="54" t="s">
        <v>265</v>
      </c>
      <c r="J6901" s="54" t="s">
        <v>23386</v>
      </c>
      <c r="K6901" s="54" t="s">
        <v>23486</v>
      </c>
      <c r="L6901" s="54" t="s">
        <v>23487</v>
      </c>
      <c r="M6901" s="54" t="s">
        <v>23485</v>
      </c>
      <c r="N6901" s="54" t="s">
        <v>256</v>
      </c>
      <c r="O6901" s="54" t="s">
        <v>256</v>
      </c>
      <c r="P6901" s="54" t="s">
        <v>273</v>
      </c>
      <c r="Q6901" s="54" t="s">
        <v>256</v>
      </c>
      <c r="R6901" s="54" t="s">
        <v>431</v>
      </c>
      <c r="S6901" s="71"/>
      <c r="T6901" s="54" t="s">
        <v>256</v>
      </c>
      <c r="U6901" s="71">
        <v>44634</v>
      </c>
      <c r="V6901" s="54" t="s">
        <v>256</v>
      </c>
      <c r="W6901" t="str">
        <f t="shared" si="107"/>
        <v>Mar-22</v>
      </c>
    </row>
    <row r="6902" spans="1:23" x14ac:dyDescent="0.25">
      <c r="A6902" s="54" t="s">
        <v>317</v>
      </c>
      <c r="B6902" s="54" t="s">
        <v>428</v>
      </c>
      <c r="C6902" s="54" t="s">
        <v>263</v>
      </c>
      <c r="D6902" s="54" t="s">
        <v>429</v>
      </c>
      <c r="E6902" s="54" t="s">
        <v>23488</v>
      </c>
      <c r="F6902" s="71">
        <v>44634</v>
      </c>
      <c r="G6902" s="72">
        <v>69</v>
      </c>
      <c r="H6902" s="72">
        <v>5868.45</v>
      </c>
      <c r="I6902" s="54" t="s">
        <v>265</v>
      </c>
      <c r="J6902" s="54" t="s">
        <v>23386</v>
      </c>
      <c r="K6902" s="54" t="s">
        <v>23489</v>
      </c>
      <c r="L6902" s="54" t="s">
        <v>23490</v>
      </c>
      <c r="M6902" s="54" t="s">
        <v>23488</v>
      </c>
      <c r="N6902" s="54" t="s">
        <v>256</v>
      </c>
      <c r="O6902" s="54" t="s">
        <v>256</v>
      </c>
      <c r="P6902" s="54" t="s">
        <v>273</v>
      </c>
      <c r="Q6902" s="54" t="s">
        <v>256</v>
      </c>
      <c r="R6902" s="54" t="s">
        <v>431</v>
      </c>
      <c r="S6902" s="71"/>
      <c r="T6902" s="54" t="s">
        <v>256</v>
      </c>
      <c r="U6902" s="71">
        <v>44634</v>
      </c>
      <c r="V6902" s="54" t="s">
        <v>256</v>
      </c>
      <c r="W6902" t="str">
        <f t="shared" si="107"/>
        <v>Mar-22</v>
      </c>
    </row>
    <row r="6903" spans="1:23" x14ac:dyDescent="0.25">
      <c r="A6903" s="54" t="s">
        <v>317</v>
      </c>
      <c r="B6903" s="54" t="s">
        <v>428</v>
      </c>
      <c r="C6903" s="54" t="s">
        <v>263</v>
      </c>
      <c r="D6903" s="54" t="s">
        <v>429</v>
      </c>
      <c r="E6903" s="54" t="s">
        <v>23491</v>
      </c>
      <c r="F6903" s="71">
        <v>44647</v>
      </c>
      <c r="G6903" s="72">
        <v>1229.44</v>
      </c>
      <c r="H6903" s="72">
        <v>104563.87</v>
      </c>
      <c r="I6903" s="54" t="s">
        <v>265</v>
      </c>
      <c r="J6903" s="54" t="s">
        <v>23492</v>
      </c>
      <c r="K6903" s="54" t="s">
        <v>23493</v>
      </c>
      <c r="L6903" s="54" t="s">
        <v>23494</v>
      </c>
      <c r="M6903" s="54" t="s">
        <v>23491</v>
      </c>
      <c r="N6903" s="54" t="s">
        <v>256</v>
      </c>
      <c r="O6903" s="54" t="s">
        <v>256</v>
      </c>
      <c r="P6903" s="54" t="s">
        <v>599</v>
      </c>
      <c r="Q6903" s="54" t="s">
        <v>256</v>
      </c>
      <c r="R6903" s="54" t="s">
        <v>431</v>
      </c>
      <c r="S6903" s="71"/>
      <c r="T6903" s="54" t="s">
        <v>256</v>
      </c>
      <c r="U6903" s="71">
        <v>44647</v>
      </c>
      <c r="V6903" s="54" t="s">
        <v>256</v>
      </c>
      <c r="W6903" t="str">
        <f t="shared" si="107"/>
        <v>Mar-22</v>
      </c>
    </row>
    <row r="6904" spans="1:23" x14ac:dyDescent="0.25">
      <c r="A6904" s="54" t="s">
        <v>317</v>
      </c>
      <c r="B6904" s="54" t="s">
        <v>428</v>
      </c>
      <c r="C6904" s="54" t="s">
        <v>263</v>
      </c>
      <c r="D6904" s="54" t="s">
        <v>429</v>
      </c>
      <c r="E6904" s="54" t="s">
        <v>23495</v>
      </c>
      <c r="F6904" s="71">
        <v>44640</v>
      </c>
      <c r="G6904" s="72">
        <v>1261.26</v>
      </c>
      <c r="H6904" s="72">
        <v>107270.16</v>
      </c>
      <c r="I6904" s="54" t="s">
        <v>265</v>
      </c>
      <c r="J6904" s="54" t="s">
        <v>23492</v>
      </c>
      <c r="K6904" s="54" t="s">
        <v>23496</v>
      </c>
      <c r="L6904" s="54" t="s">
        <v>23497</v>
      </c>
      <c r="M6904" s="54" t="s">
        <v>23495</v>
      </c>
      <c r="N6904" s="54" t="s">
        <v>256</v>
      </c>
      <c r="O6904" s="54" t="s">
        <v>256</v>
      </c>
      <c r="P6904" s="54" t="s">
        <v>271</v>
      </c>
      <c r="Q6904" s="54" t="s">
        <v>256</v>
      </c>
      <c r="R6904" s="54" t="s">
        <v>431</v>
      </c>
      <c r="S6904" s="71"/>
      <c r="T6904" s="54" t="s">
        <v>256</v>
      </c>
      <c r="U6904" s="71">
        <v>44640</v>
      </c>
      <c r="V6904" s="54" t="s">
        <v>443</v>
      </c>
      <c r="W6904" t="str">
        <f t="shared" si="107"/>
        <v>Mar-22</v>
      </c>
    </row>
    <row r="6905" spans="1:23" x14ac:dyDescent="0.25">
      <c r="A6905" s="54" t="s">
        <v>317</v>
      </c>
      <c r="B6905" s="54" t="s">
        <v>428</v>
      </c>
      <c r="C6905" s="54" t="s">
        <v>263</v>
      </c>
      <c r="D6905" s="54" t="s">
        <v>429</v>
      </c>
      <c r="E6905" s="54" t="s">
        <v>23498</v>
      </c>
      <c r="F6905" s="71">
        <v>44647</v>
      </c>
      <c r="G6905" s="72">
        <v>1182.3699999999999</v>
      </c>
      <c r="H6905" s="72">
        <v>100560.57</v>
      </c>
      <c r="I6905" s="54" t="s">
        <v>265</v>
      </c>
      <c r="J6905" s="54" t="s">
        <v>23492</v>
      </c>
      <c r="K6905" s="54" t="s">
        <v>23499</v>
      </c>
      <c r="L6905" s="54" t="s">
        <v>23500</v>
      </c>
      <c r="M6905" s="54" t="s">
        <v>23498</v>
      </c>
      <c r="N6905" s="54" t="s">
        <v>256</v>
      </c>
      <c r="O6905" s="54" t="s">
        <v>256</v>
      </c>
      <c r="P6905" s="54" t="s">
        <v>271</v>
      </c>
      <c r="Q6905" s="54" t="s">
        <v>256</v>
      </c>
      <c r="R6905" s="54" t="s">
        <v>431</v>
      </c>
      <c r="S6905" s="71"/>
      <c r="T6905" s="54" t="s">
        <v>256</v>
      </c>
      <c r="U6905" s="71">
        <v>44647</v>
      </c>
      <c r="V6905" s="54" t="s">
        <v>443</v>
      </c>
      <c r="W6905" t="str">
        <f t="shared" si="107"/>
        <v>Mar-22</v>
      </c>
    </row>
    <row r="6906" spans="1:23" x14ac:dyDescent="0.25">
      <c r="A6906" s="54" t="s">
        <v>317</v>
      </c>
      <c r="B6906" s="54" t="s">
        <v>428</v>
      </c>
      <c r="C6906" s="54" t="s">
        <v>263</v>
      </c>
      <c r="D6906" s="54" t="s">
        <v>429</v>
      </c>
      <c r="E6906" s="54" t="s">
        <v>23501</v>
      </c>
      <c r="F6906" s="71">
        <v>44650</v>
      </c>
      <c r="G6906" s="72">
        <v>283.99</v>
      </c>
      <c r="H6906" s="72">
        <v>24153.35</v>
      </c>
      <c r="I6906" s="54" t="s">
        <v>265</v>
      </c>
      <c r="J6906" s="54" t="s">
        <v>23492</v>
      </c>
      <c r="K6906" s="54" t="s">
        <v>23502</v>
      </c>
      <c r="L6906" s="54" t="s">
        <v>23503</v>
      </c>
      <c r="M6906" s="54" t="s">
        <v>23501</v>
      </c>
      <c r="N6906" s="54" t="s">
        <v>256</v>
      </c>
      <c r="O6906" s="54" t="s">
        <v>256</v>
      </c>
      <c r="P6906" s="54" t="s">
        <v>445</v>
      </c>
      <c r="Q6906" s="54" t="s">
        <v>256</v>
      </c>
      <c r="R6906" s="54" t="s">
        <v>431</v>
      </c>
      <c r="S6906" s="71"/>
      <c r="T6906" s="54" t="s">
        <v>256</v>
      </c>
      <c r="U6906" s="71">
        <v>44650</v>
      </c>
      <c r="V6906" s="54" t="s">
        <v>256</v>
      </c>
      <c r="W6906" t="str">
        <f t="shared" si="107"/>
        <v>Mar-22</v>
      </c>
    </row>
    <row r="6907" spans="1:23" x14ac:dyDescent="0.25">
      <c r="A6907" s="54" t="s">
        <v>317</v>
      </c>
      <c r="B6907" s="54" t="s">
        <v>428</v>
      </c>
      <c r="C6907" s="54" t="s">
        <v>263</v>
      </c>
      <c r="D6907" s="54" t="s">
        <v>429</v>
      </c>
      <c r="E6907" s="54" t="s">
        <v>23504</v>
      </c>
      <c r="F6907" s="71">
        <v>44647</v>
      </c>
      <c r="G6907" s="72">
        <v>2286.23</v>
      </c>
      <c r="H6907" s="72">
        <v>194443.86</v>
      </c>
      <c r="I6907" s="54" t="s">
        <v>265</v>
      </c>
      <c r="J6907" s="54" t="s">
        <v>23505</v>
      </c>
      <c r="K6907" s="54" t="s">
        <v>579</v>
      </c>
      <c r="L6907" s="54" t="s">
        <v>23506</v>
      </c>
      <c r="M6907" s="54" t="s">
        <v>23504</v>
      </c>
      <c r="N6907" s="54" t="s">
        <v>256</v>
      </c>
      <c r="O6907" s="54" t="s">
        <v>256</v>
      </c>
      <c r="P6907" s="54" t="s">
        <v>495</v>
      </c>
      <c r="Q6907" s="54" t="s">
        <v>256</v>
      </c>
      <c r="R6907" s="54" t="s">
        <v>431</v>
      </c>
      <c r="S6907" s="71"/>
      <c r="T6907" s="54" t="s">
        <v>256</v>
      </c>
      <c r="U6907" s="71">
        <v>44647</v>
      </c>
      <c r="V6907" s="54" t="s">
        <v>256</v>
      </c>
      <c r="W6907" t="str">
        <f t="shared" si="107"/>
        <v>Mar-22</v>
      </c>
    </row>
    <row r="6908" spans="1:23" x14ac:dyDescent="0.25">
      <c r="A6908" s="54" t="s">
        <v>317</v>
      </c>
      <c r="B6908" s="54" t="s">
        <v>428</v>
      </c>
      <c r="C6908" s="54" t="s">
        <v>263</v>
      </c>
      <c r="D6908" s="54" t="s">
        <v>429</v>
      </c>
      <c r="E6908" s="54" t="s">
        <v>23507</v>
      </c>
      <c r="F6908" s="71">
        <v>44642</v>
      </c>
      <c r="G6908" s="72">
        <v>3337.77</v>
      </c>
      <c r="H6908" s="72">
        <v>283877.34000000003</v>
      </c>
      <c r="I6908" s="54" t="s">
        <v>265</v>
      </c>
      <c r="J6908" s="54" t="s">
        <v>23505</v>
      </c>
      <c r="K6908" s="54" t="s">
        <v>23508</v>
      </c>
      <c r="L6908" s="54" t="s">
        <v>23509</v>
      </c>
      <c r="M6908" s="54" t="s">
        <v>23507</v>
      </c>
      <c r="N6908" s="54" t="s">
        <v>256</v>
      </c>
      <c r="O6908" s="54" t="s">
        <v>256</v>
      </c>
      <c r="P6908" s="54" t="s">
        <v>495</v>
      </c>
      <c r="Q6908" s="54" t="s">
        <v>256</v>
      </c>
      <c r="R6908" s="54" t="s">
        <v>431</v>
      </c>
      <c r="S6908" s="71"/>
      <c r="T6908" s="54" t="s">
        <v>256</v>
      </c>
      <c r="U6908" s="71">
        <v>44642</v>
      </c>
      <c r="V6908" s="54" t="s">
        <v>256</v>
      </c>
      <c r="W6908" t="str">
        <f t="shared" si="107"/>
        <v>Mar-22</v>
      </c>
    </row>
    <row r="6909" spans="1:23" x14ac:dyDescent="0.25">
      <c r="A6909" s="54" t="s">
        <v>317</v>
      </c>
      <c r="B6909" s="54" t="s">
        <v>428</v>
      </c>
      <c r="C6909" s="54" t="s">
        <v>263</v>
      </c>
      <c r="D6909" s="54" t="s">
        <v>429</v>
      </c>
      <c r="E6909" s="54" t="s">
        <v>23510</v>
      </c>
      <c r="F6909" s="71">
        <v>44640</v>
      </c>
      <c r="G6909" s="72">
        <v>134.18</v>
      </c>
      <c r="H6909" s="72">
        <v>11412.01</v>
      </c>
      <c r="I6909" s="54" t="s">
        <v>265</v>
      </c>
      <c r="J6909" s="54" t="s">
        <v>23511</v>
      </c>
      <c r="K6909" s="54" t="s">
        <v>23512</v>
      </c>
      <c r="L6909" s="54" t="s">
        <v>23513</v>
      </c>
      <c r="M6909" s="54" t="s">
        <v>23510</v>
      </c>
      <c r="N6909" s="54" t="s">
        <v>256</v>
      </c>
      <c r="O6909" s="54" t="s">
        <v>256</v>
      </c>
      <c r="P6909" s="54" t="s">
        <v>267</v>
      </c>
      <c r="Q6909" s="54" t="s">
        <v>256</v>
      </c>
      <c r="R6909" s="54" t="s">
        <v>431</v>
      </c>
      <c r="S6909" s="71"/>
      <c r="T6909" s="54" t="s">
        <v>256</v>
      </c>
      <c r="U6909" s="71">
        <v>44640</v>
      </c>
      <c r="V6909" s="54" t="s">
        <v>256</v>
      </c>
      <c r="W6909" t="str">
        <f t="shared" si="107"/>
        <v>Mar-22</v>
      </c>
    </row>
    <row r="6910" spans="1:23" x14ac:dyDescent="0.25">
      <c r="A6910" s="54" t="s">
        <v>317</v>
      </c>
      <c r="B6910" s="54" t="s">
        <v>428</v>
      </c>
      <c r="C6910" s="54" t="s">
        <v>263</v>
      </c>
      <c r="D6910" s="54" t="s">
        <v>429</v>
      </c>
      <c r="E6910" s="54" t="s">
        <v>23514</v>
      </c>
      <c r="F6910" s="71">
        <v>44647</v>
      </c>
      <c r="G6910" s="72">
        <v>3534.42</v>
      </c>
      <c r="H6910" s="72">
        <v>300602.42</v>
      </c>
      <c r="I6910" s="54" t="s">
        <v>265</v>
      </c>
      <c r="J6910" s="54" t="s">
        <v>23511</v>
      </c>
      <c r="K6910" s="54" t="s">
        <v>525</v>
      </c>
      <c r="L6910" s="54" t="s">
        <v>23515</v>
      </c>
      <c r="M6910" s="54" t="s">
        <v>23514</v>
      </c>
      <c r="N6910" s="54" t="s">
        <v>256</v>
      </c>
      <c r="O6910" s="54" t="s">
        <v>256</v>
      </c>
      <c r="P6910" s="54" t="s">
        <v>495</v>
      </c>
      <c r="Q6910" s="54" t="s">
        <v>256</v>
      </c>
      <c r="R6910" s="54" t="s">
        <v>431</v>
      </c>
      <c r="S6910" s="71"/>
      <c r="T6910" s="54" t="s">
        <v>256</v>
      </c>
      <c r="U6910" s="71">
        <v>44647</v>
      </c>
      <c r="V6910" s="54" t="s">
        <v>256</v>
      </c>
      <c r="W6910" t="str">
        <f t="shared" si="107"/>
        <v>Mar-22</v>
      </c>
    </row>
    <row r="6911" spans="1:23" x14ac:dyDescent="0.25">
      <c r="A6911" s="54" t="s">
        <v>317</v>
      </c>
      <c r="B6911" s="54" t="s">
        <v>428</v>
      </c>
      <c r="C6911" s="54" t="s">
        <v>263</v>
      </c>
      <c r="D6911" s="54" t="s">
        <v>429</v>
      </c>
      <c r="E6911" s="54" t="s">
        <v>23516</v>
      </c>
      <c r="F6911" s="71">
        <v>44647</v>
      </c>
      <c r="G6911" s="72">
        <v>3928.03</v>
      </c>
      <c r="H6911" s="72">
        <v>334078.95</v>
      </c>
      <c r="I6911" s="54" t="s">
        <v>265</v>
      </c>
      <c r="J6911" s="54" t="s">
        <v>23511</v>
      </c>
      <c r="K6911" s="54" t="s">
        <v>526</v>
      </c>
      <c r="L6911" s="54" t="s">
        <v>23517</v>
      </c>
      <c r="M6911" s="54" t="s">
        <v>23516</v>
      </c>
      <c r="N6911" s="54" t="s">
        <v>256</v>
      </c>
      <c r="O6911" s="54" t="s">
        <v>256</v>
      </c>
      <c r="P6911" s="54" t="s">
        <v>495</v>
      </c>
      <c r="Q6911" s="54" t="s">
        <v>256</v>
      </c>
      <c r="R6911" s="54" t="s">
        <v>431</v>
      </c>
      <c r="S6911" s="71"/>
      <c r="T6911" s="54" t="s">
        <v>256</v>
      </c>
      <c r="U6911" s="71">
        <v>44647</v>
      </c>
      <c r="V6911" s="54" t="s">
        <v>256</v>
      </c>
      <c r="W6911" t="str">
        <f t="shared" si="107"/>
        <v>Mar-22</v>
      </c>
    </row>
    <row r="6912" spans="1:23" x14ac:dyDescent="0.25">
      <c r="A6912" s="54" t="s">
        <v>317</v>
      </c>
      <c r="B6912" s="54" t="s">
        <v>428</v>
      </c>
      <c r="C6912" s="54" t="s">
        <v>263</v>
      </c>
      <c r="D6912" s="54" t="s">
        <v>429</v>
      </c>
      <c r="E6912" s="54" t="s">
        <v>23518</v>
      </c>
      <c r="F6912" s="71">
        <v>44640</v>
      </c>
      <c r="G6912" s="72">
        <v>1271.81</v>
      </c>
      <c r="H6912" s="72">
        <v>108167.44</v>
      </c>
      <c r="I6912" s="54" t="s">
        <v>265</v>
      </c>
      <c r="J6912" s="54" t="s">
        <v>23511</v>
      </c>
      <c r="K6912" s="54" t="s">
        <v>23519</v>
      </c>
      <c r="L6912" s="54" t="s">
        <v>23520</v>
      </c>
      <c r="M6912" s="54" t="s">
        <v>23518</v>
      </c>
      <c r="N6912" s="54" t="s">
        <v>256</v>
      </c>
      <c r="O6912" s="54" t="s">
        <v>256</v>
      </c>
      <c r="P6912" s="54" t="s">
        <v>495</v>
      </c>
      <c r="Q6912" s="54" t="s">
        <v>256</v>
      </c>
      <c r="R6912" s="54" t="s">
        <v>431</v>
      </c>
      <c r="S6912" s="71"/>
      <c r="T6912" s="54" t="s">
        <v>256</v>
      </c>
      <c r="U6912" s="71">
        <v>44640</v>
      </c>
      <c r="V6912" s="54" t="s">
        <v>256</v>
      </c>
      <c r="W6912" t="str">
        <f t="shared" si="107"/>
        <v>Mar-22</v>
      </c>
    </row>
    <row r="6913" spans="1:23" x14ac:dyDescent="0.25">
      <c r="A6913" s="54" t="s">
        <v>317</v>
      </c>
      <c r="B6913" s="54" t="s">
        <v>428</v>
      </c>
      <c r="C6913" s="54" t="s">
        <v>263</v>
      </c>
      <c r="D6913" s="54" t="s">
        <v>429</v>
      </c>
      <c r="E6913" s="54" t="s">
        <v>23521</v>
      </c>
      <c r="F6913" s="71">
        <v>44640</v>
      </c>
      <c r="G6913" s="72">
        <v>5816.45</v>
      </c>
      <c r="H6913" s="72">
        <v>494689.07</v>
      </c>
      <c r="I6913" s="54" t="s">
        <v>265</v>
      </c>
      <c r="J6913" s="54" t="s">
        <v>23511</v>
      </c>
      <c r="K6913" s="54" t="s">
        <v>16216</v>
      </c>
      <c r="L6913" s="54" t="s">
        <v>23522</v>
      </c>
      <c r="M6913" s="54" t="s">
        <v>23521</v>
      </c>
      <c r="N6913" s="54" t="s">
        <v>256</v>
      </c>
      <c r="O6913" s="54" t="s">
        <v>256</v>
      </c>
      <c r="P6913" s="54" t="s">
        <v>495</v>
      </c>
      <c r="Q6913" s="54" t="s">
        <v>256</v>
      </c>
      <c r="R6913" s="54" t="s">
        <v>431</v>
      </c>
      <c r="S6913" s="71"/>
      <c r="T6913" s="54" t="s">
        <v>256</v>
      </c>
      <c r="U6913" s="71">
        <v>44640</v>
      </c>
      <c r="V6913" s="54" t="s">
        <v>256</v>
      </c>
      <c r="W6913" t="str">
        <f t="shared" si="107"/>
        <v>Mar-22</v>
      </c>
    </row>
    <row r="6914" spans="1:23" x14ac:dyDescent="0.25">
      <c r="A6914" s="54" t="s">
        <v>317</v>
      </c>
      <c r="B6914" s="54" t="s">
        <v>428</v>
      </c>
      <c r="C6914" s="54" t="s">
        <v>263</v>
      </c>
      <c r="D6914" s="54" t="s">
        <v>429</v>
      </c>
      <c r="E6914" s="54" t="s">
        <v>23523</v>
      </c>
      <c r="F6914" s="71">
        <v>44643</v>
      </c>
      <c r="G6914" s="72">
        <v>7227.69</v>
      </c>
      <c r="H6914" s="72">
        <v>614715.03</v>
      </c>
      <c r="I6914" s="54" t="s">
        <v>265</v>
      </c>
      <c r="J6914" s="54" t="s">
        <v>23511</v>
      </c>
      <c r="K6914" s="54" t="s">
        <v>23524</v>
      </c>
      <c r="L6914" s="54" t="s">
        <v>23525</v>
      </c>
      <c r="M6914" s="54" t="s">
        <v>23523</v>
      </c>
      <c r="N6914" s="54" t="s">
        <v>256</v>
      </c>
      <c r="O6914" s="54" t="s">
        <v>256</v>
      </c>
      <c r="P6914" s="54" t="s">
        <v>468</v>
      </c>
      <c r="Q6914" s="54" t="s">
        <v>256</v>
      </c>
      <c r="R6914" s="54" t="s">
        <v>431</v>
      </c>
      <c r="S6914" s="71"/>
      <c r="T6914" s="54" t="s">
        <v>256</v>
      </c>
      <c r="U6914" s="71">
        <v>44643</v>
      </c>
      <c r="V6914" s="54" t="s">
        <v>256</v>
      </c>
      <c r="W6914" t="str">
        <f t="shared" si="107"/>
        <v>Mar-22</v>
      </c>
    </row>
    <row r="6915" spans="1:23" x14ac:dyDescent="0.25">
      <c r="A6915" s="54" t="s">
        <v>317</v>
      </c>
      <c r="B6915" s="54" t="s">
        <v>428</v>
      </c>
      <c r="C6915" s="54" t="s">
        <v>263</v>
      </c>
      <c r="D6915" s="54" t="s">
        <v>429</v>
      </c>
      <c r="E6915" s="54" t="s">
        <v>23526</v>
      </c>
      <c r="F6915" s="71">
        <v>44636</v>
      </c>
      <c r="G6915" s="72">
        <v>2352.77</v>
      </c>
      <c r="H6915" s="72">
        <v>200103.09</v>
      </c>
      <c r="I6915" s="54" t="s">
        <v>265</v>
      </c>
      <c r="J6915" s="54" t="s">
        <v>23511</v>
      </c>
      <c r="K6915" s="54" t="s">
        <v>23527</v>
      </c>
      <c r="L6915" s="54" t="s">
        <v>23528</v>
      </c>
      <c r="M6915" s="54" t="s">
        <v>23526</v>
      </c>
      <c r="N6915" s="54" t="s">
        <v>256</v>
      </c>
      <c r="O6915" s="54" t="s">
        <v>256</v>
      </c>
      <c r="P6915" s="54" t="s">
        <v>271</v>
      </c>
      <c r="Q6915" s="54" t="s">
        <v>256</v>
      </c>
      <c r="R6915" s="54" t="s">
        <v>431</v>
      </c>
      <c r="S6915" s="71"/>
      <c r="T6915" s="54" t="s">
        <v>256</v>
      </c>
      <c r="U6915" s="71">
        <v>44636</v>
      </c>
      <c r="V6915" s="54" t="s">
        <v>443</v>
      </c>
      <c r="W6915" t="str">
        <f t="shared" si="107"/>
        <v>Mar-22</v>
      </c>
    </row>
    <row r="6916" spans="1:23" x14ac:dyDescent="0.25">
      <c r="A6916" s="54" t="s">
        <v>317</v>
      </c>
      <c r="B6916" s="54" t="s">
        <v>428</v>
      </c>
      <c r="C6916" s="54" t="s">
        <v>263</v>
      </c>
      <c r="D6916" s="54" t="s">
        <v>429</v>
      </c>
      <c r="E6916" s="54" t="s">
        <v>23529</v>
      </c>
      <c r="F6916" s="71">
        <v>44644</v>
      </c>
      <c r="G6916" s="72">
        <v>142.21</v>
      </c>
      <c r="H6916" s="72">
        <v>12094.96</v>
      </c>
      <c r="I6916" s="54" t="s">
        <v>265</v>
      </c>
      <c r="J6916" s="54" t="s">
        <v>23511</v>
      </c>
      <c r="K6916" s="54" t="s">
        <v>23530</v>
      </c>
      <c r="L6916" s="54" t="s">
        <v>23531</v>
      </c>
      <c r="M6916" s="54" t="s">
        <v>23529</v>
      </c>
      <c r="N6916" s="54" t="s">
        <v>256</v>
      </c>
      <c r="O6916" s="54" t="s">
        <v>256</v>
      </c>
      <c r="P6916" s="54" t="s">
        <v>271</v>
      </c>
      <c r="Q6916" s="54" t="s">
        <v>256</v>
      </c>
      <c r="R6916" s="54" t="s">
        <v>431</v>
      </c>
      <c r="S6916" s="71"/>
      <c r="T6916" s="54" t="s">
        <v>256</v>
      </c>
      <c r="U6916" s="71">
        <v>44644</v>
      </c>
      <c r="V6916" s="54" t="s">
        <v>443</v>
      </c>
      <c r="W6916" t="str">
        <f t="shared" si="107"/>
        <v>Mar-22</v>
      </c>
    </row>
    <row r="6917" spans="1:23" x14ac:dyDescent="0.25">
      <c r="A6917" s="54" t="s">
        <v>317</v>
      </c>
      <c r="B6917" s="54" t="s">
        <v>428</v>
      </c>
      <c r="C6917" s="54" t="s">
        <v>263</v>
      </c>
      <c r="D6917" s="54" t="s">
        <v>429</v>
      </c>
      <c r="E6917" s="54" t="s">
        <v>23532</v>
      </c>
      <c r="F6917" s="71">
        <v>44647</v>
      </c>
      <c r="G6917" s="72">
        <v>8916.51</v>
      </c>
      <c r="H6917" s="72">
        <v>758349.18</v>
      </c>
      <c r="I6917" s="54" t="s">
        <v>265</v>
      </c>
      <c r="J6917" s="54" t="s">
        <v>23511</v>
      </c>
      <c r="K6917" s="54" t="s">
        <v>23533</v>
      </c>
      <c r="L6917" s="54" t="s">
        <v>23534</v>
      </c>
      <c r="M6917" s="54" t="s">
        <v>23532</v>
      </c>
      <c r="N6917" s="54" t="s">
        <v>256</v>
      </c>
      <c r="O6917" s="54" t="s">
        <v>256</v>
      </c>
      <c r="P6917" s="54" t="s">
        <v>271</v>
      </c>
      <c r="Q6917" s="54" t="s">
        <v>256</v>
      </c>
      <c r="R6917" s="54" t="s">
        <v>431</v>
      </c>
      <c r="S6917" s="71"/>
      <c r="T6917" s="54" t="s">
        <v>256</v>
      </c>
      <c r="U6917" s="71">
        <v>44647</v>
      </c>
      <c r="V6917" s="54" t="s">
        <v>443</v>
      </c>
      <c r="W6917" t="str">
        <f t="shared" ref="W6917:W6980" si="108">TEXT(F6917,"MMM-YY")</f>
        <v>Mar-22</v>
      </c>
    </row>
    <row r="6918" spans="1:23" x14ac:dyDescent="0.25">
      <c r="A6918" s="54" t="s">
        <v>317</v>
      </c>
      <c r="B6918" s="54" t="s">
        <v>428</v>
      </c>
      <c r="C6918" s="54" t="s">
        <v>263</v>
      </c>
      <c r="D6918" s="54" t="s">
        <v>429</v>
      </c>
      <c r="E6918" s="54" t="s">
        <v>23535</v>
      </c>
      <c r="F6918" s="71">
        <v>44628</v>
      </c>
      <c r="G6918" s="72">
        <v>846</v>
      </c>
      <c r="H6918" s="72">
        <v>71952.3</v>
      </c>
      <c r="I6918" s="54" t="s">
        <v>265</v>
      </c>
      <c r="J6918" s="54" t="s">
        <v>23511</v>
      </c>
      <c r="K6918" s="54" t="s">
        <v>23536</v>
      </c>
      <c r="L6918" s="54" t="s">
        <v>23537</v>
      </c>
      <c r="M6918" s="54" t="s">
        <v>23535</v>
      </c>
      <c r="N6918" s="54" t="s">
        <v>256</v>
      </c>
      <c r="O6918" s="54" t="s">
        <v>256</v>
      </c>
      <c r="P6918" s="54" t="s">
        <v>468</v>
      </c>
      <c r="Q6918" s="54" t="s">
        <v>256</v>
      </c>
      <c r="R6918" s="54" t="s">
        <v>431</v>
      </c>
      <c r="S6918" s="71"/>
      <c r="T6918" s="54" t="s">
        <v>256</v>
      </c>
      <c r="U6918" s="71">
        <v>44628</v>
      </c>
      <c r="V6918" s="54" t="s">
        <v>256</v>
      </c>
      <c r="W6918" t="str">
        <f t="shared" si="108"/>
        <v>Mar-22</v>
      </c>
    </row>
    <row r="6919" spans="1:23" x14ac:dyDescent="0.25">
      <c r="A6919" s="54" t="s">
        <v>317</v>
      </c>
      <c r="B6919" s="54" t="s">
        <v>428</v>
      </c>
      <c r="C6919" s="54" t="s">
        <v>263</v>
      </c>
      <c r="D6919" s="54" t="s">
        <v>429</v>
      </c>
      <c r="E6919" s="54" t="s">
        <v>23538</v>
      </c>
      <c r="F6919" s="71">
        <v>44635</v>
      </c>
      <c r="G6919" s="72">
        <v>2816</v>
      </c>
      <c r="H6919" s="72">
        <v>239500.79999999999</v>
      </c>
      <c r="I6919" s="54" t="s">
        <v>265</v>
      </c>
      <c r="J6919" s="54" t="s">
        <v>23511</v>
      </c>
      <c r="K6919" s="54" t="s">
        <v>23539</v>
      </c>
      <c r="L6919" s="54" t="s">
        <v>23540</v>
      </c>
      <c r="M6919" s="54" t="s">
        <v>23538</v>
      </c>
      <c r="N6919" s="54" t="s">
        <v>256</v>
      </c>
      <c r="O6919" s="54" t="s">
        <v>256</v>
      </c>
      <c r="P6919" s="54" t="s">
        <v>468</v>
      </c>
      <c r="Q6919" s="54" t="s">
        <v>256</v>
      </c>
      <c r="R6919" s="54" t="s">
        <v>431</v>
      </c>
      <c r="S6919" s="71"/>
      <c r="T6919" s="54" t="s">
        <v>256</v>
      </c>
      <c r="U6919" s="71">
        <v>44635</v>
      </c>
      <c r="V6919" s="54" t="s">
        <v>256</v>
      </c>
      <c r="W6919" t="str">
        <f t="shared" si="108"/>
        <v>Mar-22</v>
      </c>
    </row>
    <row r="6920" spans="1:23" x14ac:dyDescent="0.25">
      <c r="A6920" s="54" t="s">
        <v>317</v>
      </c>
      <c r="B6920" s="54" t="s">
        <v>428</v>
      </c>
      <c r="C6920" s="54" t="s">
        <v>263</v>
      </c>
      <c r="D6920" s="54" t="s">
        <v>429</v>
      </c>
      <c r="E6920" s="54" t="s">
        <v>23541</v>
      </c>
      <c r="F6920" s="71">
        <v>44630</v>
      </c>
      <c r="G6920" s="72">
        <v>5213.91</v>
      </c>
      <c r="H6920" s="72">
        <v>443443.05</v>
      </c>
      <c r="I6920" s="54" t="s">
        <v>265</v>
      </c>
      <c r="J6920" s="54" t="s">
        <v>23511</v>
      </c>
      <c r="K6920" s="54" t="s">
        <v>23542</v>
      </c>
      <c r="L6920" s="54" t="s">
        <v>23543</v>
      </c>
      <c r="M6920" s="54" t="s">
        <v>23541</v>
      </c>
      <c r="N6920" s="54" t="s">
        <v>256</v>
      </c>
      <c r="O6920" s="54" t="s">
        <v>256</v>
      </c>
      <c r="P6920" s="54" t="s">
        <v>468</v>
      </c>
      <c r="Q6920" s="54" t="s">
        <v>256</v>
      </c>
      <c r="R6920" s="54" t="s">
        <v>431</v>
      </c>
      <c r="S6920" s="71"/>
      <c r="T6920" s="54" t="s">
        <v>256</v>
      </c>
      <c r="U6920" s="71">
        <v>44630</v>
      </c>
      <c r="V6920" s="54" t="s">
        <v>256</v>
      </c>
      <c r="W6920" t="str">
        <f t="shared" si="108"/>
        <v>Mar-22</v>
      </c>
    </row>
    <row r="6921" spans="1:23" x14ac:dyDescent="0.25">
      <c r="A6921" s="54" t="s">
        <v>317</v>
      </c>
      <c r="B6921" s="54" t="s">
        <v>428</v>
      </c>
      <c r="C6921" s="54" t="s">
        <v>263</v>
      </c>
      <c r="D6921" s="54" t="s">
        <v>429</v>
      </c>
      <c r="E6921" s="54" t="s">
        <v>23544</v>
      </c>
      <c r="F6921" s="71">
        <v>44636</v>
      </c>
      <c r="G6921" s="72">
        <v>5397.57</v>
      </c>
      <c r="H6921" s="72">
        <v>459063.33</v>
      </c>
      <c r="I6921" s="54" t="s">
        <v>265</v>
      </c>
      <c r="J6921" s="54" t="s">
        <v>23511</v>
      </c>
      <c r="K6921" s="54" t="s">
        <v>23545</v>
      </c>
      <c r="L6921" s="54" t="s">
        <v>23546</v>
      </c>
      <c r="M6921" s="54" t="s">
        <v>23544</v>
      </c>
      <c r="N6921" s="54" t="s">
        <v>256</v>
      </c>
      <c r="O6921" s="54" t="s">
        <v>256</v>
      </c>
      <c r="P6921" s="54" t="s">
        <v>271</v>
      </c>
      <c r="Q6921" s="54" t="s">
        <v>256</v>
      </c>
      <c r="R6921" s="54" t="s">
        <v>431</v>
      </c>
      <c r="S6921" s="71"/>
      <c r="T6921" s="54" t="s">
        <v>256</v>
      </c>
      <c r="U6921" s="71">
        <v>44636</v>
      </c>
      <c r="V6921" s="54" t="s">
        <v>443</v>
      </c>
      <c r="W6921" t="str">
        <f t="shared" si="108"/>
        <v>Mar-22</v>
      </c>
    </row>
    <row r="6922" spans="1:23" x14ac:dyDescent="0.25">
      <c r="A6922" s="54" t="s">
        <v>317</v>
      </c>
      <c r="B6922" s="54" t="s">
        <v>428</v>
      </c>
      <c r="C6922" s="54" t="s">
        <v>263</v>
      </c>
      <c r="D6922" s="54" t="s">
        <v>429</v>
      </c>
      <c r="E6922" s="54" t="s">
        <v>23547</v>
      </c>
      <c r="F6922" s="71">
        <v>44636</v>
      </c>
      <c r="G6922" s="72">
        <v>28.16</v>
      </c>
      <c r="H6922" s="72">
        <v>2395.0100000000002</v>
      </c>
      <c r="I6922" s="54" t="s">
        <v>265</v>
      </c>
      <c r="J6922" s="54" t="s">
        <v>23511</v>
      </c>
      <c r="K6922" s="54" t="s">
        <v>23548</v>
      </c>
      <c r="L6922" s="54" t="s">
        <v>23549</v>
      </c>
      <c r="M6922" s="54" t="s">
        <v>23547</v>
      </c>
      <c r="N6922" s="54" t="s">
        <v>256</v>
      </c>
      <c r="O6922" s="54" t="s">
        <v>256</v>
      </c>
      <c r="P6922" s="54" t="s">
        <v>267</v>
      </c>
      <c r="Q6922" s="54" t="s">
        <v>256</v>
      </c>
      <c r="R6922" s="54" t="s">
        <v>431</v>
      </c>
      <c r="S6922" s="71"/>
      <c r="T6922" s="54" t="s">
        <v>256</v>
      </c>
      <c r="U6922" s="71">
        <v>44636</v>
      </c>
      <c r="V6922" s="54" t="s">
        <v>256</v>
      </c>
      <c r="W6922" t="str">
        <f t="shared" si="108"/>
        <v>Mar-22</v>
      </c>
    </row>
    <row r="6923" spans="1:23" x14ac:dyDescent="0.25">
      <c r="A6923" s="54" t="s">
        <v>317</v>
      </c>
      <c r="B6923" s="54" t="s">
        <v>428</v>
      </c>
      <c r="C6923" s="54" t="s">
        <v>263</v>
      </c>
      <c r="D6923" s="54" t="s">
        <v>429</v>
      </c>
      <c r="E6923" s="54" t="s">
        <v>23550</v>
      </c>
      <c r="F6923" s="71">
        <v>44642</v>
      </c>
      <c r="G6923" s="72">
        <v>187.2</v>
      </c>
      <c r="H6923" s="72">
        <v>15921.36</v>
      </c>
      <c r="I6923" s="54" t="s">
        <v>265</v>
      </c>
      <c r="J6923" s="54" t="s">
        <v>23511</v>
      </c>
      <c r="K6923" s="54" t="s">
        <v>23551</v>
      </c>
      <c r="L6923" s="54" t="s">
        <v>23552</v>
      </c>
      <c r="M6923" s="54" t="s">
        <v>23550</v>
      </c>
      <c r="N6923" s="54" t="s">
        <v>256</v>
      </c>
      <c r="O6923" s="54" t="s">
        <v>256</v>
      </c>
      <c r="P6923" s="54" t="s">
        <v>447</v>
      </c>
      <c r="Q6923" s="54" t="s">
        <v>256</v>
      </c>
      <c r="R6923" s="54" t="s">
        <v>431</v>
      </c>
      <c r="S6923" s="71"/>
      <c r="T6923" s="54" t="s">
        <v>256</v>
      </c>
      <c r="U6923" s="71">
        <v>44642</v>
      </c>
      <c r="V6923" s="54" t="s">
        <v>256</v>
      </c>
      <c r="W6923" t="str">
        <f t="shared" si="108"/>
        <v>Mar-22</v>
      </c>
    </row>
    <row r="6924" spans="1:23" x14ac:dyDescent="0.25">
      <c r="A6924" s="54" t="s">
        <v>317</v>
      </c>
      <c r="B6924" s="54" t="s">
        <v>428</v>
      </c>
      <c r="C6924" s="54" t="s">
        <v>263</v>
      </c>
      <c r="D6924" s="54" t="s">
        <v>429</v>
      </c>
      <c r="E6924" s="54" t="s">
        <v>23553</v>
      </c>
      <c r="F6924" s="71">
        <v>44642</v>
      </c>
      <c r="G6924" s="72">
        <v>144</v>
      </c>
      <c r="H6924" s="72">
        <v>12247.2</v>
      </c>
      <c r="I6924" s="54" t="s">
        <v>265</v>
      </c>
      <c r="J6924" s="54" t="s">
        <v>23511</v>
      </c>
      <c r="K6924" s="54" t="s">
        <v>23554</v>
      </c>
      <c r="L6924" s="54" t="s">
        <v>23555</v>
      </c>
      <c r="M6924" s="54" t="s">
        <v>23553</v>
      </c>
      <c r="N6924" s="54" t="s">
        <v>256</v>
      </c>
      <c r="O6924" s="54" t="s">
        <v>256</v>
      </c>
      <c r="P6924" s="54" t="s">
        <v>447</v>
      </c>
      <c r="Q6924" s="54" t="s">
        <v>256</v>
      </c>
      <c r="R6924" s="54" t="s">
        <v>431</v>
      </c>
      <c r="S6924" s="71"/>
      <c r="T6924" s="54" t="s">
        <v>256</v>
      </c>
      <c r="U6924" s="71">
        <v>44642</v>
      </c>
      <c r="V6924" s="54" t="s">
        <v>256</v>
      </c>
      <c r="W6924" t="str">
        <f t="shared" si="108"/>
        <v>Mar-22</v>
      </c>
    </row>
    <row r="6925" spans="1:23" x14ac:dyDescent="0.25">
      <c r="A6925" s="54" t="s">
        <v>317</v>
      </c>
      <c r="B6925" s="54" t="s">
        <v>428</v>
      </c>
      <c r="C6925" s="54" t="s">
        <v>263</v>
      </c>
      <c r="D6925" s="54" t="s">
        <v>429</v>
      </c>
      <c r="E6925" s="54" t="s">
        <v>23556</v>
      </c>
      <c r="F6925" s="71">
        <v>44642</v>
      </c>
      <c r="G6925" s="72">
        <v>20962.96</v>
      </c>
      <c r="H6925" s="72">
        <v>1782899.75</v>
      </c>
      <c r="I6925" s="54" t="s">
        <v>265</v>
      </c>
      <c r="J6925" s="54" t="s">
        <v>23511</v>
      </c>
      <c r="K6925" s="54" t="s">
        <v>23557</v>
      </c>
      <c r="L6925" s="54" t="s">
        <v>23558</v>
      </c>
      <c r="M6925" s="54" t="s">
        <v>23556</v>
      </c>
      <c r="N6925" s="54" t="s">
        <v>256</v>
      </c>
      <c r="O6925" s="54" t="s">
        <v>256</v>
      </c>
      <c r="P6925" s="54" t="s">
        <v>455</v>
      </c>
      <c r="Q6925" s="54" t="s">
        <v>256</v>
      </c>
      <c r="R6925" s="54" t="s">
        <v>431</v>
      </c>
      <c r="S6925" s="71"/>
      <c r="T6925" s="54" t="s">
        <v>256</v>
      </c>
      <c r="U6925" s="71">
        <v>44642</v>
      </c>
      <c r="V6925" s="54" t="s">
        <v>256</v>
      </c>
      <c r="W6925" t="str">
        <f t="shared" si="108"/>
        <v>Mar-22</v>
      </c>
    </row>
    <row r="6926" spans="1:23" x14ac:dyDescent="0.25">
      <c r="A6926" s="54" t="s">
        <v>317</v>
      </c>
      <c r="B6926" s="54" t="s">
        <v>428</v>
      </c>
      <c r="C6926" s="54" t="s">
        <v>263</v>
      </c>
      <c r="D6926" s="54" t="s">
        <v>429</v>
      </c>
      <c r="E6926" s="54" t="s">
        <v>23559</v>
      </c>
      <c r="F6926" s="71">
        <v>44642</v>
      </c>
      <c r="G6926" s="72">
        <v>897.1</v>
      </c>
      <c r="H6926" s="72">
        <v>76298.36</v>
      </c>
      <c r="I6926" s="54" t="s">
        <v>265</v>
      </c>
      <c r="J6926" s="54" t="s">
        <v>23511</v>
      </c>
      <c r="K6926" s="54" t="s">
        <v>23557</v>
      </c>
      <c r="L6926" s="54" t="s">
        <v>23560</v>
      </c>
      <c r="M6926" s="54" t="s">
        <v>23559</v>
      </c>
      <c r="N6926" s="54" t="s">
        <v>256</v>
      </c>
      <c r="O6926" s="54" t="s">
        <v>256</v>
      </c>
      <c r="P6926" s="54" t="s">
        <v>455</v>
      </c>
      <c r="Q6926" s="54" t="s">
        <v>256</v>
      </c>
      <c r="R6926" s="54" t="s">
        <v>431</v>
      </c>
      <c r="S6926" s="71"/>
      <c r="T6926" s="54" t="s">
        <v>256</v>
      </c>
      <c r="U6926" s="71">
        <v>44642</v>
      </c>
      <c r="V6926" s="54" t="s">
        <v>256</v>
      </c>
      <c r="W6926" t="str">
        <f t="shared" si="108"/>
        <v>Mar-22</v>
      </c>
    </row>
    <row r="6927" spans="1:23" x14ac:dyDescent="0.25">
      <c r="A6927" s="54" t="s">
        <v>317</v>
      </c>
      <c r="B6927" s="54" t="s">
        <v>428</v>
      </c>
      <c r="C6927" s="54" t="s">
        <v>263</v>
      </c>
      <c r="D6927" s="54" t="s">
        <v>429</v>
      </c>
      <c r="E6927" s="54" t="s">
        <v>23561</v>
      </c>
      <c r="F6927" s="71">
        <v>44647</v>
      </c>
      <c r="G6927" s="72">
        <v>17317.5</v>
      </c>
      <c r="H6927" s="72">
        <v>1472853.38</v>
      </c>
      <c r="I6927" s="54" t="s">
        <v>265</v>
      </c>
      <c r="J6927" s="54" t="s">
        <v>23511</v>
      </c>
      <c r="K6927" s="54" t="s">
        <v>23324</v>
      </c>
      <c r="L6927" s="54" t="s">
        <v>23562</v>
      </c>
      <c r="M6927" s="54" t="s">
        <v>23561</v>
      </c>
      <c r="N6927" s="54" t="s">
        <v>256</v>
      </c>
      <c r="O6927" s="54" t="s">
        <v>256</v>
      </c>
      <c r="P6927" s="54" t="s">
        <v>20963</v>
      </c>
      <c r="Q6927" s="54" t="s">
        <v>256</v>
      </c>
      <c r="R6927" s="54" t="s">
        <v>431</v>
      </c>
      <c r="S6927" s="71"/>
      <c r="T6927" s="54" t="s">
        <v>256</v>
      </c>
      <c r="U6927" s="71">
        <v>44647</v>
      </c>
      <c r="V6927" s="54" t="s">
        <v>256</v>
      </c>
      <c r="W6927" t="str">
        <f t="shared" si="108"/>
        <v>Mar-22</v>
      </c>
    </row>
    <row r="6928" spans="1:23" x14ac:dyDescent="0.25">
      <c r="A6928" s="54" t="s">
        <v>317</v>
      </c>
      <c r="B6928" s="54" t="s">
        <v>428</v>
      </c>
      <c r="C6928" s="54" t="s">
        <v>263</v>
      </c>
      <c r="D6928" s="54" t="s">
        <v>429</v>
      </c>
      <c r="E6928" s="54" t="s">
        <v>23563</v>
      </c>
      <c r="F6928" s="71">
        <v>44651</v>
      </c>
      <c r="G6928" s="72">
        <v>7460.7</v>
      </c>
      <c r="H6928" s="72">
        <v>634532.54</v>
      </c>
      <c r="I6928" s="54" t="s">
        <v>265</v>
      </c>
      <c r="J6928" s="54" t="s">
        <v>23511</v>
      </c>
      <c r="K6928" s="54" t="s">
        <v>23564</v>
      </c>
      <c r="L6928" s="54" t="s">
        <v>23565</v>
      </c>
      <c r="M6928" s="54" t="s">
        <v>23563</v>
      </c>
      <c r="N6928" s="54" t="s">
        <v>256</v>
      </c>
      <c r="O6928" s="54" t="s">
        <v>256</v>
      </c>
      <c r="P6928" s="54" t="s">
        <v>445</v>
      </c>
      <c r="Q6928" s="54" t="s">
        <v>256</v>
      </c>
      <c r="R6928" s="54" t="s">
        <v>431</v>
      </c>
      <c r="S6928" s="71"/>
      <c r="T6928" s="54" t="s">
        <v>256</v>
      </c>
      <c r="U6928" s="71">
        <v>44651</v>
      </c>
      <c r="V6928" s="54" t="s">
        <v>256</v>
      </c>
      <c r="W6928" t="str">
        <f t="shared" si="108"/>
        <v>Mar-22</v>
      </c>
    </row>
    <row r="6929" spans="1:23" x14ac:dyDescent="0.25">
      <c r="A6929" s="54" t="s">
        <v>317</v>
      </c>
      <c r="B6929" s="54" t="s">
        <v>428</v>
      </c>
      <c r="C6929" s="54" t="s">
        <v>263</v>
      </c>
      <c r="D6929" s="54" t="s">
        <v>429</v>
      </c>
      <c r="E6929" s="54" t="s">
        <v>23566</v>
      </c>
      <c r="F6929" s="71">
        <v>44644</v>
      </c>
      <c r="G6929" s="72">
        <v>1.94</v>
      </c>
      <c r="H6929" s="72">
        <v>165</v>
      </c>
      <c r="I6929" s="54" t="s">
        <v>265</v>
      </c>
      <c r="J6929" s="54" t="s">
        <v>23567</v>
      </c>
      <c r="K6929" s="54" t="s">
        <v>23568</v>
      </c>
      <c r="L6929" s="54" t="s">
        <v>23569</v>
      </c>
      <c r="M6929" s="54" t="s">
        <v>23566</v>
      </c>
      <c r="N6929" s="54" t="s">
        <v>256</v>
      </c>
      <c r="O6929" s="54" t="s">
        <v>256</v>
      </c>
      <c r="P6929" s="54" t="s">
        <v>454</v>
      </c>
      <c r="Q6929" s="54" t="s">
        <v>256</v>
      </c>
      <c r="R6929" s="54" t="s">
        <v>431</v>
      </c>
      <c r="S6929" s="71"/>
      <c r="T6929" s="54" t="s">
        <v>256</v>
      </c>
      <c r="U6929" s="71">
        <v>44644</v>
      </c>
      <c r="V6929" s="54" t="s">
        <v>256</v>
      </c>
      <c r="W6929" t="str">
        <f t="shared" si="108"/>
        <v>Mar-22</v>
      </c>
    </row>
    <row r="6930" spans="1:23" x14ac:dyDescent="0.25">
      <c r="A6930" s="54" t="s">
        <v>317</v>
      </c>
      <c r="B6930" s="54" t="s">
        <v>428</v>
      </c>
      <c r="C6930" s="54" t="s">
        <v>263</v>
      </c>
      <c r="D6930" s="54" t="s">
        <v>429</v>
      </c>
      <c r="E6930" s="54" t="s">
        <v>23570</v>
      </c>
      <c r="F6930" s="71">
        <v>44655</v>
      </c>
      <c r="G6930" s="72">
        <v>1740</v>
      </c>
      <c r="H6930" s="72">
        <v>148335</v>
      </c>
      <c r="I6930" s="54" t="s">
        <v>265</v>
      </c>
      <c r="J6930" s="54" t="s">
        <v>21523</v>
      </c>
      <c r="K6930" s="54" t="s">
        <v>23571</v>
      </c>
      <c r="L6930" s="54" t="s">
        <v>23572</v>
      </c>
      <c r="M6930" s="54" t="s">
        <v>23570</v>
      </c>
      <c r="N6930" s="54" t="s">
        <v>256</v>
      </c>
      <c r="O6930" s="54" t="s">
        <v>256</v>
      </c>
      <c r="P6930" s="54" t="s">
        <v>294</v>
      </c>
      <c r="Q6930" s="54" t="s">
        <v>256</v>
      </c>
      <c r="R6930" s="54" t="s">
        <v>431</v>
      </c>
      <c r="S6930" s="71"/>
      <c r="T6930" s="54" t="s">
        <v>256</v>
      </c>
      <c r="U6930" s="71">
        <v>44655</v>
      </c>
      <c r="V6930" s="54" t="s">
        <v>256</v>
      </c>
      <c r="W6930" t="str">
        <f t="shared" si="108"/>
        <v>Apr-22</v>
      </c>
    </row>
    <row r="6931" spans="1:23" x14ac:dyDescent="0.25">
      <c r="A6931" s="54" t="s">
        <v>317</v>
      </c>
      <c r="B6931" s="54" t="s">
        <v>428</v>
      </c>
      <c r="C6931" s="54" t="s">
        <v>263</v>
      </c>
      <c r="D6931" s="54" t="s">
        <v>429</v>
      </c>
      <c r="E6931" s="54" t="s">
        <v>23573</v>
      </c>
      <c r="F6931" s="71">
        <v>44667</v>
      </c>
      <c r="G6931" s="72">
        <v>744</v>
      </c>
      <c r="H6931" s="72">
        <v>63426</v>
      </c>
      <c r="I6931" s="54" t="s">
        <v>265</v>
      </c>
      <c r="J6931" s="54" t="s">
        <v>21523</v>
      </c>
      <c r="K6931" s="54" t="s">
        <v>23574</v>
      </c>
      <c r="L6931" s="54" t="s">
        <v>23575</v>
      </c>
      <c r="M6931" s="54" t="s">
        <v>23573</v>
      </c>
      <c r="N6931" s="54" t="s">
        <v>256</v>
      </c>
      <c r="O6931" s="54" t="s">
        <v>256</v>
      </c>
      <c r="P6931" s="54" t="s">
        <v>294</v>
      </c>
      <c r="Q6931" s="54" t="s">
        <v>256</v>
      </c>
      <c r="R6931" s="54" t="s">
        <v>431</v>
      </c>
      <c r="S6931" s="71"/>
      <c r="T6931" s="54" t="s">
        <v>256</v>
      </c>
      <c r="U6931" s="71">
        <v>44667</v>
      </c>
      <c r="V6931" s="54" t="s">
        <v>256</v>
      </c>
      <c r="W6931" t="str">
        <f t="shared" si="108"/>
        <v>Apr-22</v>
      </c>
    </row>
    <row r="6932" spans="1:23" x14ac:dyDescent="0.25">
      <c r="A6932" s="54" t="s">
        <v>317</v>
      </c>
      <c r="B6932" s="54" t="s">
        <v>428</v>
      </c>
      <c r="C6932" s="54" t="s">
        <v>263</v>
      </c>
      <c r="D6932" s="54" t="s">
        <v>429</v>
      </c>
      <c r="E6932" s="54" t="s">
        <v>23576</v>
      </c>
      <c r="F6932" s="71">
        <v>44667</v>
      </c>
      <c r="G6932" s="72">
        <v>621</v>
      </c>
      <c r="H6932" s="72">
        <v>52940.25</v>
      </c>
      <c r="I6932" s="54" t="s">
        <v>265</v>
      </c>
      <c r="J6932" s="54" t="s">
        <v>23577</v>
      </c>
      <c r="K6932" s="54" t="s">
        <v>23578</v>
      </c>
      <c r="L6932" s="54" t="s">
        <v>23579</v>
      </c>
      <c r="M6932" s="54" t="s">
        <v>23576</v>
      </c>
      <c r="N6932" s="54" t="s">
        <v>256</v>
      </c>
      <c r="O6932" s="54" t="s">
        <v>256</v>
      </c>
      <c r="P6932" s="54" t="s">
        <v>294</v>
      </c>
      <c r="Q6932" s="54" t="s">
        <v>256</v>
      </c>
      <c r="R6932" s="54" t="s">
        <v>431</v>
      </c>
      <c r="S6932" s="71"/>
      <c r="T6932" s="54" t="s">
        <v>256</v>
      </c>
      <c r="U6932" s="71">
        <v>44667</v>
      </c>
      <c r="V6932" s="54" t="s">
        <v>256</v>
      </c>
      <c r="W6932" t="str">
        <f t="shared" si="108"/>
        <v>Apr-22</v>
      </c>
    </row>
    <row r="6933" spans="1:23" x14ac:dyDescent="0.25">
      <c r="A6933" s="54" t="s">
        <v>317</v>
      </c>
      <c r="B6933" s="54" t="s">
        <v>428</v>
      </c>
      <c r="C6933" s="54" t="s">
        <v>263</v>
      </c>
      <c r="D6933" s="54" t="s">
        <v>429</v>
      </c>
      <c r="E6933" s="54" t="s">
        <v>23580</v>
      </c>
      <c r="F6933" s="71">
        <v>44671</v>
      </c>
      <c r="G6933" s="72">
        <v>51.47</v>
      </c>
      <c r="H6933" s="72">
        <v>4387.82</v>
      </c>
      <c r="I6933" s="54" t="s">
        <v>265</v>
      </c>
      <c r="J6933" s="54" t="s">
        <v>23577</v>
      </c>
      <c r="K6933" s="54" t="s">
        <v>23581</v>
      </c>
      <c r="L6933" s="54" t="s">
        <v>23582</v>
      </c>
      <c r="M6933" s="54" t="s">
        <v>23580</v>
      </c>
      <c r="N6933" s="54" t="s">
        <v>256</v>
      </c>
      <c r="O6933" s="54" t="s">
        <v>256</v>
      </c>
      <c r="P6933" s="54" t="s">
        <v>264</v>
      </c>
      <c r="Q6933" s="54" t="s">
        <v>256</v>
      </c>
      <c r="R6933" s="54" t="s">
        <v>431</v>
      </c>
      <c r="S6933" s="71"/>
      <c r="T6933" s="54" t="s">
        <v>256</v>
      </c>
      <c r="U6933" s="71">
        <v>44671</v>
      </c>
      <c r="V6933" s="54" t="s">
        <v>256</v>
      </c>
      <c r="W6933" t="str">
        <f t="shared" si="108"/>
        <v>Apr-22</v>
      </c>
    </row>
    <row r="6934" spans="1:23" x14ac:dyDescent="0.25">
      <c r="A6934" s="54" t="s">
        <v>317</v>
      </c>
      <c r="B6934" s="54" t="s">
        <v>428</v>
      </c>
      <c r="C6934" s="54" t="s">
        <v>263</v>
      </c>
      <c r="D6934" s="54" t="s">
        <v>429</v>
      </c>
      <c r="E6934" s="54" t="s">
        <v>23583</v>
      </c>
      <c r="F6934" s="71">
        <v>44671</v>
      </c>
      <c r="G6934" s="72">
        <v>18.16</v>
      </c>
      <c r="H6934" s="72">
        <v>1548.14</v>
      </c>
      <c r="I6934" s="54" t="s">
        <v>265</v>
      </c>
      <c r="J6934" s="54" t="s">
        <v>23577</v>
      </c>
      <c r="K6934" s="54" t="s">
        <v>23581</v>
      </c>
      <c r="L6934" s="54" t="s">
        <v>23584</v>
      </c>
      <c r="M6934" s="54" t="s">
        <v>23583</v>
      </c>
      <c r="N6934" s="54" t="s">
        <v>256</v>
      </c>
      <c r="O6934" s="54" t="s">
        <v>256</v>
      </c>
      <c r="P6934" s="54" t="s">
        <v>264</v>
      </c>
      <c r="Q6934" s="54" t="s">
        <v>256</v>
      </c>
      <c r="R6934" s="54" t="s">
        <v>431</v>
      </c>
      <c r="S6934" s="71"/>
      <c r="T6934" s="54" t="s">
        <v>256</v>
      </c>
      <c r="U6934" s="71">
        <v>44671</v>
      </c>
      <c r="V6934" s="54" t="s">
        <v>256</v>
      </c>
      <c r="W6934" t="str">
        <f t="shared" si="108"/>
        <v>Apr-22</v>
      </c>
    </row>
    <row r="6935" spans="1:23" x14ac:dyDescent="0.25">
      <c r="A6935" s="54" t="s">
        <v>317</v>
      </c>
      <c r="B6935" s="54" t="s">
        <v>428</v>
      </c>
      <c r="C6935" s="54" t="s">
        <v>263</v>
      </c>
      <c r="D6935" s="54" t="s">
        <v>429</v>
      </c>
      <c r="E6935" s="54" t="s">
        <v>23585</v>
      </c>
      <c r="F6935" s="71">
        <v>44679</v>
      </c>
      <c r="G6935" s="72">
        <v>25.7</v>
      </c>
      <c r="H6935" s="72">
        <v>2190.9299999999998</v>
      </c>
      <c r="I6935" s="54" t="s">
        <v>265</v>
      </c>
      <c r="J6935" s="54" t="s">
        <v>23577</v>
      </c>
      <c r="K6935" s="54" t="s">
        <v>23586</v>
      </c>
      <c r="L6935" s="54" t="s">
        <v>23587</v>
      </c>
      <c r="M6935" s="54" t="s">
        <v>23585</v>
      </c>
      <c r="N6935" s="54" t="s">
        <v>256</v>
      </c>
      <c r="O6935" s="54" t="s">
        <v>256</v>
      </c>
      <c r="P6935" s="54" t="s">
        <v>264</v>
      </c>
      <c r="Q6935" s="54" t="s">
        <v>256</v>
      </c>
      <c r="R6935" s="54" t="s">
        <v>431</v>
      </c>
      <c r="S6935" s="71"/>
      <c r="T6935" s="54" t="s">
        <v>256</v>
      </c>
      <c r="U6935" s="71">
        <v>44679</v>
      </c>
      <c r="V6935" s="54" t="s">
        <v>256</v>
      </c>
      <c r="W6935" t="str">
        <f t="shared" si="108"/>
        <v>Apr-22</v>
      </c>
    </row>
    <row r="6936" spans="1:23" x14ac:dyDescent="0.25">
      <c r="A6936" s="54" t="s">
        <v>318</v>
      </c>
      <c r="B6936" s="54" t="s">
        <v>428</v>
      </c>
      <c r="C6936" s="54" t="s">
        <v>263</v>
      </c>
      <c r="D6936" s="54" t="s">
        <v>429</v>
      </c>
      <c r="E6936" s="54" t="s">
        <v>23588</v>
      </c>
      <c r="F6936" s="71">
        <v>44653</v>
      </c>
      <c r="G6936" s="72">
        <v>4048</v>
      </c>
      <c r="H6936" s="72">
        <v>345092</v>
      </c>
      <c r="I6936" s="54" t="s">
        <v>265</v>
      </c>
      <c r="J6936" s="54" t="s">
        <v>21557</v>
      </c>
      <c r="K6936" s="54" t="s">
        <v>23589</v>
      </c>
      <c r="L6936" s="54" t="s">
        <v>23590</v>
      </c>
      <c r="M6936" s="54" t="s">
        <v>23588</v>
      </c>
      <c r="N6936" s="54" t="s">
        <v>256</v>
      </c>
      <c r="O6936" s="54" t="s">
        <v>256</v>
      </c>
      <c r="P6936" s="54" t="s">
        <v>271</v>
      </c>
      <c r="Q6936" s="54" t="s">
        <v>256</v>
      </c>
      <c r="R6936" s="54" t="s">
        <v>431</v>
      </c>
      <c r="S6936" s="71"/>
      <c r="T6936" s="54" t="s">
        <v>256</v>
      </c>
      <c r="U6936" s="71">
        <v>44653</v>
      </c>
      <c r="V6936" s="54" t="s">
        <v>443</v>
      </c>
      <c r="W6936" t="str">
        <f t="shared" si="108"/>
        <v>Apr-22</v>
      </c>
    </row>
    <row r="6937" spans="1:23" x14ac:dyDescent="0.25">
      <c r="A6937" s="54" t="s">
        <v>318</v>
      </c>
      <c r="B6937" s="54" t="s">
        <v>428</v>
      </c>
      <c r="C6937" s="54" t="s">
        <v>263</v>
      </c>
      <c r="D6937" s="54" t="s">
        <v>429</v>
      </c>
      <c r="E6937" s="54" t="s">
        <v>23591</v>
      </c>
      <c r="F6937" s="71">
        <v>44657</v>
      </c>
      <c r="G6937" s="72">
        <v>5050.53</v>
      </c>
      <c r="H6937" s="72">
        <v>430557.68</v>
      </c>
      <c r="I6937" s="54" t="s">
        <v>265</v>
      </c>
      <c r="J6937" s="54" t="s">
        <v>21557</v>
      </c>
      <c r="K6937" s="54" t="s">
        <v>23592</v>
      </c>
      <c r="L6937" s="54" t="s">
        <v>23593</v>
      </c>
      <c r="M6937" s="54" t="s">
        <v>23591</v>
      </c>
      <c r="N6937" s="54" t="s">
        <v>256</v>
      </c>
      <c r="O6937" s="54" t="s">
        <v>256</v>
      </c>
      <c r="P6937" s="54" t="s">
        <v>271</v>
      </c>
      <c r="Q6937" s="54" t="s">
        <v>256</v>
      </c>
      <c r="R6937" s="54" t="s">
        <v>431</v>
      </c>
      <c r="S6937" s="71"/>
      <c r="T6937" s="54" t="s">
        <v>256</v>
      </c>
      <c r="U6937" s="71">
        <v>44657</v>
      </c>
      <c r="V6937" s="54" t="s">
        <v>443</v>
      </c>
      <c r="W6937" t="str">
        <f t="shared" si="108"/>
        <v>Apr-22</v>
      </c>
    </row>
    <row r="6938" spans="1:23" x14ac:dyDescent="0.25">
      <c r="A6938" s="54" t="s">
        <v>318</v>
      </c>
      <c r="B6938" s="54" t="s">
        <v>428</v>
      </c>
      <c r="C6938" s="54" t="s">
        <v>263</v>
      </c>
      <c r="D6938" s="54" t="s">
        <v>429</v>
      </c>
      <c r="E6938" s="54" t="s">
        <v>23594</v>
      </c>
      <c r="F6938" s="71">
        <v>44657</v>
      </c>
      <c r="G6938" s="72">
        <v>668.5</v>
      </c>
      <c r="H6938" s="72">
        <v>56989.63</v>
      </c>
      <c r="I6938" s="54" t="s">
        <v>265</v>
      </c>
      <c r="J6938" s="54" t="s">
        <v>21557</v>
      </c>
      <c r="K6938" s="54" t="s">
        <v>23592</v>
      </c>
      <c r="L6938" s="54" t="s">
        <v>23595</v>
      </c>
      <c r="M6938" s="54" t="s">
        <v>23594</v>
      </c>
      <c r="N6938" s="54" t="s">
        <v>256</v>
      </c>
      <c r="O6938" s="54" t="s">
        <v>256</v>
      </c>
      <c r="P6938" s="54" t="s">
        <v>271</v>
      </c>
      <c r="Q6938" s="54" t="s">
        <v>256</v>
      </c>
      <c r="R6938" s="54" t="s">
        <v>431</v>
      </c>
      <c r="S6938" s="71"/>
      <c r="T6938" s="54" t="s">
        <v>256</v>
      </c>
      <c r="U6938" s="71">
        <v>44657</v>
      </c>
      <c r="V6938" s="54" t="s">
        <v>443</v>
      </c>
      <c r="W6938" t="str">
        <f t="shared" si="108"/>
        <v>Apr-22</v>
      </c>
    </row>
    <row r="6939" spans="1:23" x14ac:dyDescent="0.25">
      <c r="A6939" s="54" t="s">
        <v>317</v>
      </c>
      <c r="B6939" s="54" t="s">
        <v>428</v>
      </c>
      <c r="C6939" s="54" t="s">
        <v>263</v>
      </c>
      <c r="D6939" s="54" t="s">
        <v>429</v>
      </c>
      <c r="E6939" s="54" t="s">
        <v>23596</v>
      </c>
      <c r="F6939" s="71">
        <v>44653</v>
      </c>
      <c r="G6939" s="72">
        <v>224.74</v>
      </c>
      <c r="H6939" s="72">
        <v>19159.09</v>
      </c>
      <c r="I6939" s="54" t="s">
        <v>265</v>
      </c>
      <c r="J6939" s="54" t="s">
        <v>21557</v>
      </c>
      <c r="K6939" s="54" t="s">
        <v>21558</v>
      </c>
      <c r="L6939" s="54" t="s">
        <v>23597</v>
      </c>
      <c r="M6939" s="54" t="s">
        <v>23596</v>
      </c>
      <c r="N6939" s="54" t="s">
        <v>256</v>
      </c>
      <c r="O6939" s="54" t="s">
        <v>256</v>
      </c>
      <c r="P6939" s="54" t="s">
        <v>264</v>
      </c>
      <c r="Q6939" s="54" t="s">
        <v>256</v>
      </c>
      <c r="R6939" s="54" t="s">
        <v>431</v>
      </c>
      <c r="S6939" s="71"/>
      <c r="T6939" s="54" t="s">
        <v>256</v>
      </c>
      <c r="U6939" s="71">
        <v>44653</v>
      </c>
      <c r="V6939" s="54" t="s">
        <v>256</v>
      </c>
      <c r="W6939" t="str">
        <f t="shared" si="108"/>
        <v>Apr-22</v>
      </c>
    </row>
    <row r="6940" spans="1:23" x14ac:dyDescent="0.25">
      <c r="A6940" s="54" t="s">
        <v>317</v>
      </c>
      <c r="B6940" s="54" t="s">
        <v>428</v>
      </c>
      <c r="C6940" s="54" t="s">
        <v>263</v>
      </c>
      <c r="D6940" s="54" t="s">
        <v>429</v>
      </c>
      <c r="E6940" s="54" t="s">
        <v>23598</v>
      </c>
      <c r="F6940" s="71">
        <v>44654</v>
      </c>
      <c r="G6940" s="72">
        <v>637.07000000000005</v>
      </c>
      <c r="H6940" s="72">
        <v>54310.22</v>
      </c>
      <c r="I6940" s="54" t="s">
        <v>265</v>
      </c>
      <c r="J6940" s="54" t="s">
        <v>21557</v>
      </c>
      <c r="K6940" s="54" t="s">
        <v>21558</v>
      </c>
      <c r="L6940" s="54" t="s">
        <v>23599</v>
      </c>
      <c r="M6940" s="54" t="s">
        <v>23598</v>
      </c>
      <c r="N6940" s="54" t="s">
        <v>256</v>
      </c>
      <c r="O6940" s="54" t="s">
        <v>256</v>
      </c>
      <c r="P6940" s="54" t="s">
        <v>264</v>
      </c>
      <c r="Q6940" s="54" t="s">
        <v>256</v>
      </c>
      <c r="R6940" s="54" t="s">
        <v>431</v>
      </c>
      <c r="S6940" s="71"/>
      <c r="T6940" s="54" t="s">
        <v>256</v>
      </c>
      <c r="U6940" s="71">
        <v>44654</v>
      </c>
      <c r="V6940" s="54" t="s">
        <v>256</v>
      </c>
      <c r="W6940" t="str">
        <f t="shared" si="108"/>
        <v>Apr-22</v>
      </c>
    </row>
    <row r="6941" spans="1:23" x14ac:dyDescent="0.25">
      <c r="A6941" s="54" t="s">
        <v>317</v>
      </c>
      <c r="B6941" s="54" t="s">
        <v>428</v>
      </c>
      <c r="C6941" s="54" t="s">
        <v>263</v>
      </c>
      <c r="D6941" s="54" t="s">
        <v>429</v>
      </c>
      <c r="E6941" s="54" t="s">
        <v>23600</v>
      </c>
      <c r="F6941" s="71">
        <v>44655</v>
      </c>
      <c r="G6941" s="72">
        <v>4551.33</v>
      </c>
      <c r="H6941" s="72">
        <v>388000.88</v>
      </c>
      <c r="I6941" s="54" t="s">
        <v>265</v>
      </c>
      <c r="J6941" s="54" t="s">
        <v>21557</v>
      </c>
      <c r="K6941" s="54" t="s">
        <v>23589</v>
      </c>
      <c r="L6941" s="54" t="s">
        <v>23601</v>
      </c>
      <c r="M6941" s="54" t="s">
        <v>23600</v>
      </c>
      <c r="N6941" s="54" t="s">
        <v>256</v>
      </c>
      <c r="O6941" s="54" t="s">
        <v>256</v>
      </c>
      <c r="P6941" s="54" t="s">
        <v>271</v>
      </c>
      <c r="Q6941" s="54" t="s">
        <v>256</v>
      </c>
      <c r="R6941" s="54" t="s">
        <v>431</v>
      </c>
      <c r="S6941" s="71"/>
      <c r="T6941" s="54" t="s">
        <v>256</v>
      </c>
      <c r="U6941" s="71">
        <v>44655</v>
      </c>
      <c r="V6941" s="54" t="s">
        <v>443</v>
      </c>
      <c r="W6941" t="str">
        <f t="shared" si="108"/>
        <v>Apr-22</v>
      </c>
    </row>
    <row r="6942" spans="1:23" x14ac:dyDescent="0.25">
      <c r="A6942" s="54" t="s">
        <v>317</v>
      </c>
      <c r="B6942" s="54" t="s">
        <v>428</v>
      </c>
      <c r="C6942" s="54" t="s">
        <v>263</v>
      </c>
      <c r="D6942" s="54" t="s">
        <v>429</v>
      </c>
      <c r="E6942" s="54" t="s">
        <v>23602</v>
      </c>
      <c r="F6942" s="71">
        <v>44658</v>
      </c>
      <c r="G6942" s="72">
        <v>1814.18</v>
      </c>
      <c r="H6942" s="72">
        <v>154658.85</v>
      </c>
      <c r="I6942" s="54" t="s">
        <v>265</v>
      </c>
      <c r="J6942" s="54" t="s">
        <v>21557</v>
      </c>
      <c r="K6942" s="54" t="s">
        <v>23603</v>
      </c>
      <c r="L6942" s="54" t="s">
        <v>23604</v>
      </c>
      <c r="M6942" s="54" t="s">
        <v>23602</v>
      </c>
      <c r="N6942" s="54" t="s">
        <v>256</v>
      </c>
      <c r="O6942" s="54" t="s">
        <v>256</v>
      </c>
      <c r="P6942" s="54" t="s">
        <v>289</v>
      </c>
      <c r="Q6942" s="54" t="s">
        <v>256</v>
      </c>
      <c r="R6942" s="54" t="s">
        <v>431</v>
      </c>
      <c r="S6942" s="71"/>
      <c r="T6942" s="54" t="s">
        <v>256</v>
      </c>
      <c r="U6942" s="71">
        <v>44658</v>
      </c>
      <c r="V6942" s="54" t="s">
        <v>256</v>
      </c>
      <c r="W6942" t="str">
        <f t="shared" si="108"/>
        <v>Apr-22</v>
      </c>
    </row>
    <row r="6943" spans="1:23" x14ac:dyDescent="0.25">
      <c r="A6943" s="54" t="s">
        <v>317</v>
      </c>
      <c r="B6943" s="54" t="s">
        <v>428</v>
      </c>
      <c r="C6943" s="54" t="s">
        <v>263</v>
      </c>
      <c r="D6943" s="54" t="s">
        <v>429</v>
      </c>
      <c r="E6943" s="54" t="s">
        <v>23605</v>
      </c>
      <c r="F6943" s="71">
        <v>44663</v>
      </c>
      <c r="G6943" s="72">
        <v>769.2</v>
      </c>
      <c r="H6943" s="72">
        <v>65574.3</v>
      </c>
      <c r="I6943" s="54" t="s">
        <v>265</v>
      </c>
      <c r="J6943" s="54" t="s">
        <v>21557</v>
      </c>
      <c r="K6943" s="54" t="s">
        <v>23606</v>
      </c>
      <c r="L6943" s="54" t="s">
        <v>23607</v>
      </c>
      <c r="M6943" s="54" t="s">
        <v>23605</v>
      </c>
      <c r="N6943" s="54" t="s">
        <v>256</v>
      </c>
      <c r="O6943" s="54" t="s">
        <v>256</v>
      </c>
      <c r="P6943" s="54" t="s">
        <v>294</v>
      </c>
      <c r="Q6943" s="54" t="s">
        <v>256</v>
      </c>
      <c r="R6943" s="54" t="s">
        <v>431</v>
      </c>
      <c r="S6943" s="71"/>
      <c r="T6943" s="54" t="s">
        <v>256</v>
      </c>
      <c r="U6943" s="71">
        <v>44663</v>
      </c>
      <c r="V6943" s="54" t="s">
        <v>256</v>
      </c>
      <c r="W6943" t="str">
        <f t="shared" si="108"/>
        <v>Apr-22</v>
      </c>
    </row>
    <row r="6944" spans="1:23" x14ac:dyDescent="0.25">
      <c r="A6944" s="54" t="s">
        <v>317</v>
      </c>
      <c r="B6944" s="54" t="s">
        <v>428</v>
      </c>
      <c r="C6944" s="54" t="s">
        <v>263</v>
      </c>
      <c r="D6944" s="54" t="s">
        <v>429</v>
      </c>
      <c r="E6944" s="54" t="s">
        <v>23608</v>
      </c>
      <c r="F6944" s="71">
        <v>44663</v>
      </c>
      <c r="G6944" s="72">
        <v>54</v>
      </c>
      <c r="H6944" s="72">
        <v>4603.5</v>
      </c>
      <c r="I6944" s="54" t="s">
        <v>265</v>
      </c>
      <c r="J6944" s="54" t="s">
        <v>21557</v>
      </c>
      <c r="K6944" s="54" t="s">
        <v>23609</v>
      </c>
      <c r="L6944" s="54" t="s">
        <v>23610</v>
      </c>
      <c r="M6944" s="54" t="s">
        <v>23608</v>
      </c>
      <c r="N6944" s="54" t="s">
        <v>256</v>
      </c>
      <c r="O6944" s="54" t="s">
        <v>256</v>
      </c>
      <c r="P6944" s="54" t="s">
        <v>294</v>
      </c>
      <c r="Q6944" s="54" t="s">
        <v>256</v>
      </c>
      <c r="R6944" s="54" t="s">
        <v>431</v>
      </c>
      <c r="S6944" s="71"/>
      <c r="T6944" s="54" t="s">
        <v>256</v>
      </c>
      <c r="U6944" s="71">
        <v>44663</v>
      </c>
      <c r="V6944" s="54" t="s">
        <v>256</v>
      </c>
      <c r="W6944" t="str">
        <f t="shared" si="108"/>
        <v>Apr-22</v>
      </c>
    </row>
    <row r="6945" spans="1:23" x14ac:dyDescent="0.25">
      <c r="A6945" s="54" t="s">
        <v>318</v>
      </c>
      <c r="B6945" s="54" t="s">
        <v>428</v>
      </c>
      <c r="C6945" s="54" t="s">
        <v>263</v>
      </c>
      <c r="D6945" s="54" t="s">
        <v>429</v>
      </c>
      <c r="E6945" s="54" t="s">
        <v>23611</v>
      </c>
      <c r="F6945" s="71">
        <v>44657</v>
      </c>
      <c r="G6945" s="72">
        <v>275695.92</v>
      </c>
      <c r="H6945" s="72">
        <v>23503077.18</v>
      </c>
      <c r="I6945" s="54" t="s">
        <v>265</v>
      </c>
      <c r="J6945" s="54" t="s">
        <v>21564</v>
      </c>
      <c r="K6945" s="54" t="s">
        <v>23612</v>
      </c>
      <c r="L6945" s="54" t="s">
        <v>23613</v>
      </c>
      <c r="M6945" s="54" t="s">
        <v>23611</v>
      </c>
      <c r="N6945" s="54" t="s">
        <v>256</v>
      </c>
      <c r="O6945" s="54" t="s">
        <v>256</v>
      </c>
      <c r="P6945" s="54" t="s">
        <v>450</v>
      </c>
      <c r="Q6945" s="54" t="s">
        <v>256</v>
      </c>
      <c r="R6945" s="54" t="s">
        <v>431</v>
      </c>
      <c r="S6945" s="71"/>
      <c r="T6945" s="54" t="s">
        <v>256</v>
      </c>
      <c r="U6945" s="71">
        <v>44657</v>
      </c>
      <c r="V6945" s="54" t="s">
        <v>256</v>
      </c>
      <c r="W6945" t="str">
        <f t="shared" si="108"/>
        <v>Apr-22</v>
      </c>
    </row>
    <row r="6946" spans="1:23" x14ac:dyDescent="0.25">
      <c r="A6946" s="54" t="s">
        <v>317</v>
      </c>
      <c r="B6946" s="54" t="s">
        <v>428</v>
      </c>
      <c r="C6946" s="54" t="s">
        <v>263</v>
      </c>
      <c r="D6946" s="54" t="s">
        <v>429</v>
      </c>
      <c r="E6946" s="54" t="s">
        <v>23614</v>
      </c>
      <c r="F6946" s="71">
        <v>44654</v>
      </c>
      <c r="G6946" s="72">
        <v>255</v>
      </c>
      <c r="H6946" s="72">
        <v>21738.75</v>
      </c>
      <c r="I6946" s="54" t="s">
        <v>265</v>
      </c>
      <c r="J6946" s="54" t="s">
        <v>21564</v>
      </c>
      <c r="K6946" s="54" t="s">
        <v>21558</v>
      </c>
      <c r="L6946" s="54" t="s">
        <v>23615</v>
      </c>
      <c r="M6946" s="54" t="s">
        <v>23614</v>
      </c>
      <c r="N6946" s="54" t="s">
        <v>256</v>
      </c>
      <c r="O6946" s="54" t="s">
        <v>256</v>
      </c>
      <c r="P6946" s="54" t="s">
        <v>264</v>
      </c>
      <c r="Q6946" s="54" t="s">
        <v>256</v>
      </c>
      <c r="R6946" s="54" t="s">
        <v>431</v>
      </c>
      <c r="S6946" s="71"/>
      <c r="T6946" s="54" t="s">
        <v>256</v>
      </c>
      <c r="U6946" s="71">
        <v>44654</v>
      </c>
      <c r="V6946" s="54" t="s">
        <v>256</v>
      </c>
      <c r="W6946" t="str">
        <f t="shared" si="108"/>
        <v>Apr-22</v>
      </c>
    </row>
    <row r="6947" spans="1:23" x14ac:dyDescent="0.25">
      <c r="A6947" s="54" t="s">
        <v>317</v>
      </c>
      <c r="B6947" s="54" t="s">
        <v>428</v>
      </c>
      <c r="C6947" s="54" t="s">
        <v>263</v>
      </c>
      <c r="D6947" s="54" t="s">
        <v>429</v>
      </c>
      <c r="E6947" s="54" t="s">
        <v>23616</v>
      </c>
      <c r="F6947" s="71">
        <v>44655</v>
      </c>
      <c r="G6947" s="72">
        <v>2403.8000000000002</v>
      </c>
      <c r="H6947" s="72">
        <v>204923.95</v>
      </c>
      <c r="I6947" s="54" t="s">
        <v>265</v>
      </c>
      <c r="J6947" s="54" t="s">
        <v>21564</v>
      </c>
      <c r="K6947" s="54" t="s">
        <v>23617</v>
      </c>
      <c r="L6947" s="54" t="s">
        <v>23618</v>
      </c>
      <c r="M6947" s="54" t="s">
        <v>23616</v>
      </c>
      <c r="N6947" s="54" t="s">
        <v>256</v>
      </c>
      <c r="O6947" s="54" t="s">
        <v>256</v>
      </c>
      <c r="P6947" s="54" t="s">
        <v>275</v>
      </c>
      <c r="Q6947" s="54" t="s">
        <v>256</v>
      </c>
      <c r="R6947" s="54" t="s">
        <v>431</v>
      </c>
      <c r="S6947" s="71"/>
      <c r="T6947" s="54" t="s">
        <v>256</v>
      </c>
      <c r="U6947" s="71">
        <v>44655</v>
      </c>
      <c r="V6947" s="54" t="s">
        <v>256</v>
      </c>
      <c r="W6947" t="str">
        <f t="shared" si="108"/>
        <v>Apr-22</v>
      </c>
    </row>
    <row r="6948" spans="1:23" x14ac:dyDescent="0.25">
      <c r="A6948" s="54" t="s">
        <v>317</v>
      </c>
      <c r="B6948" s="54" t="s">
        <v>428</v>
      </c>
      <c r="C6948" s="54" t="s">
        <v>263</v>
      </c>
      <c r="D6948" s="54" t="s">
        <v>429</v>
      </c>
      <c r="E6948" s="54" t="s">
        <v>23619</v>
      </c>
      <c r="F6948" s="71">
        <v>44656</v>
      </c>
      <c r="G6948" s="72">
        <v>54370.080000000002</v>
      </c>
      <c r="H6948" s="72">
        <v>4635049.32</v>
      </c>
      <c r="I6948" s="54" t="s">
        <v>265</v>
      </c>
      <c r="J6948" s="54" t="s">
        <v>21564</v>
      </c>
      <c r="K6948" s="54" t="s">
        <v>23620</v>
      </c>
      <c r="L6948" s="54" t="s">
        <v>23621</v>
      </c>
      <c r="M6948" s="54" t="s">
        <v>23619</v>
      </c>
      <c r="N6948" s="54" t="s">
        <v>256</v>
      </c>
      <c r="O6948" s="54" t="s">
        <v>256</v>
      </c>
      <c r="P6948" s="54" t="s">
        <v>453</v>
      </c>
      <c r="Q6948" s="54" t="s">
        <v>256</v>
      </c>
      <c r="R6948" s="54" t="s">
        <v>431</v>
      </c>
      <c r="S6948" s="71"/>
      <c r="T6948" s="54" t="s">
        <v>256</v>
      </c>
      <c r="U6948" s="71">
        <v>44656</v>
      </c>
      <c r="V6948" s="54" t="s">
        <v>256</v>
      </c>
      <c r="W6948" t="str">
        <f t="shared" si="108"/>
        <v>Apr-22</v>
      </c>
    </row>
    <row r="6949" spans="1:23" x14ac:dyDescent="0.25">
      <c r="A6949" s="54" t="s">
        <v>317</v>
      </c>
      <c r="B6949" s="54" t="s">
        <v>428</v>
      </c>
      <c r="C6949" s="54" t="s">
        <v>263</v>
      </c>
      <c r="D6949" s="54" t="s">
        <v>429</v>
      </c>
      <c r="E6949" s="54" t="s">
        <v>23622</v>
      </c>
      <c r="F6949" s="71">
        <v>44658</v>
      </c>
      <c r="G6949" s="72">
        <v>5324.4</v>
      </c>
      <c r="H6949" s="72">
        <v>453905.1</v>
      </c>
      <c r="I6949" s="54" t="s">
        <v>265</v>
      </c>
      <c r="J6949" s="54" t="s">
        <v>21564</v>
      </c>
      <c r="K6949" s="54" t="s">
        <v>23623</v>
      </c>
      <c r="L6949" s="54" t="s">
        <v>23624</v>
      </c>
      <c r="M6949" s="54" t="s">
        <v>23622</v>
      </c>
      <c r="N6949" s="54" t="s">
        <v>256</v>
      </c>
      <c r="O6949" s="54" t="s">
        <v>256</v>
      </c>
      <c r="P6949" s="54" t="s">
        <v>275</v>
      </c>
      <c r="Q6949" s="54" t="s">
        <v>256</v>
      </c>
      <c r="R6949" s="54" t="s">
        <v>431</v>
      </c>
      <c r="S6949" s="71"/>
      <c r="T6949" s="54" t="s">
        <v>256</v>
      </c>
      <c r="U6949" s="71">
        <v>44658</v>
      </c>
      <c r="V6949" s="54" t="s">
        <v>256</v>
      </c>
      <c r="W6949" t="str">
        <f t="shared" si="108"/>
        <v>Apr-22</v>
      </c>
    </row>
    <row r="6950" spans="1:23" x14ac:dyDescent="0.25">
      <c r="A6950" s="54" t="s">
        <v>317</v>
      </c>
      <c r="B6950" s="54" t="s">
        <v>428</v>
      </c>
      <c r="C6950" s="54" t="s">
        <v>263</v>
      </c>
      <c r="D6950" s="54" t="s">
        <v>429</v>
      </c>
      <c r="E6950" s="54" t="s">
        <v>23625</v>
      </c>
      <c r="F6950" s="71">
        <v>44657</v>
      </c>
      <c r="G6950" s="72">
        <v>1660.73</v>
      </c>
      <c r="H6950" s="72">
        <v>141577.23000000001</v>
      </c>
      <c r="I6950" s="54" t="s">
        <v>265</v>
      </c>
      <c r="J6950" s="54" t="s">
        <v>21564</v>
      </c>
      <c r="K6950" s="54" t="s">
        <v>21558</v>
      </c>
      <c r="L6950" s="54" t="s">
        <v>23626</v>
      </c>
      <c r="M6950" s="54" t="s">
        <v>23625</v>
      </c>
      <c r="N6950" s="54" t="s">
        <v>256</v>
      </c>
      <c r="O6950" s="54" t="s">
        <v>256</v>
      </c>
      <c r="P6950" s="54" t="s">
        <v>264</v>
      </c>
      <c r="Q6950" s="54" t="s">
        <v>256</v>
      </c>
      <c r="R6950" s="54" t="s">
        <v>431</v>
      </c>
      <c r="S6950" s="71"/>
      <c r="T6950" s="54" t="s">
        <v>256</v>
      </c>
      <c r="U6950" s="71">
        <v>44657</v>
      </c>
      <c r="V6950" s="54" t="s">
        <v>256</v>
      </c>
      <c r="W6950" t="str">
        <f t="shared" si="108"/>
        <v>Apr-22</v>
      </c>
    </row>
    <row r="6951" spans="1:23" x14ac:dyDescent="0.25">
      <c r="A6951" s="54" t="s">
        <v>317</v>
      </c>
      <c r="B6951" s="54" t="s">
        <v>428</v>
      </c>
      <c r="C6951" s="54" t="s">
        <v>263</v>
      </c>
      <c r="D6951" s="54" t="s">
        <v>429</v>
      </c>
      <c r="E6951" s="54" t="s">
        <v>23627</v>
      </c>
      <c r="F6951" s="71">
        <v>44660</v>
      </c>
      <c r="G6951" s="72">
        <v>32072.35</v>
      </c>
      <c r="H6951" s="72">
        <v>2734167.84</v>
      </c>
      <c r="I6951" s="54" t="s">
        <v>265</v>
      </c>
      <c r="J6951" s="54" t="s">
        <v>21564</v>
      </c>
      <c r="K6951" s="54" t="s">
        <v>23628</v>
      </c>
      <c r="L6951" s="54" t="s">
        <v>23629</v>
      </c>
      <c r="M6951" s="54" t="s">
        <v>23627</v>
      </c>
      <c r="N6951" s="54" t="s">
        <v>256</v>
      </c>
      <c r="O6951" s="54" t="s">
        <v>256</v>
      </c>
      <c r="P6951" s="54" t="s">
        <v>271</v>
      </c>
      <c r="Q6951" s="54" t="s">
        <v>256</v>
      </c>
      <c r="R6951" s="54" t="s">
        <v>431</v>
      </c>
      <c r="S6951" s="71"/>
      <c r="T6951" s="54" t="s">
        <v>256</v>
      </c>
      <c r="U6951" s="71">
        <v>44660</v>
      </c>
      <c r="V6951" s="54" t="s">
        <v>443</v>
      </c>
      <c r="W6951" t="str">
        <f t="shared" si="108"/>
        <v>Apr-22</v>
      </c>
    </row>
    <row r="6952" spans="1:23" x14ac:dyDescent="0.25">
      <c r="A6952" s="54" t="s">
        <v>317</v>
      </c>
      <c r="B6952" s="54" t="s">
        <v>428</v>
      </c>
      <c r="C6952" s="54" t="s">
        <v>263</v>
      </c>
      <c r="D6952" s="54" t="s">
        <v>429</v>
      </c>
      <c r="E6952" s="54" t="s">
        <v>23630</v>
      </c>
      <c r="F6952" s="71">
        <v>44657</v>
      </c>
      <c r="G6952" s="72">
        <v>6505.09</v>
      </c>
      <c r="H6952" s="72">
        <v>554558.92000000004</v>
      </c>
      <c r="I6952" s="54" t="s">
        <v>265</v>
      </c>
      <c r="J6952" s="54" t="s">
        <v>21564</v>
      </c>
      <c r="K6952" s="54" t="s">
        <v>23631</v>
      </c>
      <c r="L6952" s="54" t="s">
        <v>23632</v>
      </c>
      <c r="M6952" s="54" t="s">
        <v>23630</v>
      </c>
      <c r="N6952" s="54" t="s">
        <v>256</v>
      </c>
      <c r="O6952" s="54" t="s">
        <v>256</v>
      </c>
      <c r="P6952" s="54" t="s">
        <v>289</v>
      </c>
      <c r="Q6952" s="54" t="s">
        <v>256</v>
      </c>
      <c r="R6952" s="54" t="s">
        <v>431</v>
      </c>
      <c r="S6952" s="71"/>
      <c r="T6952" s="54" t="s">
        <v>256</v>
      </c>
      <c r="U6952" s="71">
        <v>44657</v>
      </c>
      <c r="V6952" s="54" t="s">
        <v>256</v>
      </c>
      <c r="W6952" t="str">
        <f t="shared" si="108"/>
        <v>Apr-22</v>
      </c>
    </row>
    <row r="6953" spans="1:23" x14ac:dyDescent="0.25">
      <c r="A6953" s="54" t="s">
        <v>317</v>
      </c>
      <c r="B6953" s="54" t="s">
        <v>428</v>
      </c>
      <c r="C6953" s="54" t="s">
        <v>263</v>
      </c>
      <c r="D6953" s="54" t="s">
        <v>429</v>
      </c>
      <c r="E6953" s="54" t="s">
        <v>23633</v>
      </c>
      <c r="F6953" s="71">
        <v>44656</v>
      </c>
      <c r="G6953" s="72">
        <v>36125.65</v>
      </c>
      <c r="H6953" s="72">
        <v>3079711.66</v>
      </c>
      <c r="I6953" s="54" t="s">
        <v>265</v>
      </c>
      <c r="J6953" s="54" t="s">
        <v>21564</v>
      </c>
      <c r="K6953" s="54" t="s">
        <v>23620</v>
      </c>
      <c r="L6953" s="54" t="s">
        <v>23634</v>
      </c>
      <c r="M6953" s="54" t="s">
        <v>23633</v>
      </c>
      <c r="N6953" s="54" t="s">
        <v>256</v>
      </c>
      <c r="O6953" s="54" t="s">
        <v>256</v>
      </c>
      <c r="P6953" s="54" t="s">
        <v>453</v>
      </c>
      <c r="Q6953" s="54" t="s">
        <v>256</v>
      </c>
      <c r="R6953" s="54" t="s">
        <v>431</v>
      </c>
      <c r="S6953" s="71"/>
      <c r="T6953" s="54" t="s">
        <v>256</v>
      </c>
      <c r="U6953" s="71">
        <v>44656</v>
      </c>
      <c r="V6953" s="54" t="s">
        <v>256</v>
      </c>
      <c r="W6953" t="str">
        <f t="shared" si="108"/>
        <v>Apr-22</v>
      </c>
    </row>
    <row r="6954" spans="1:23" x14ac:dyDescent="0.25">
      <c r="A6954" s="54" t="s">
        <v>317</v>
      </c>
      <c r="B6954" s="54" t="s">
        <v>428</v>
      </c>
      <c r="C6954" s="54" t="s">
        <v>263</v>
      </c>
      <c r="D6954" s="54" t="s">
        <v>429</v>
      </c>
      <c r="E6954" s="54" t="s">
        <v>23635</v>
      </c>
      <c r="F6954" s="71">
        <v>44676</v>
      </c>
      <c r="G6954" s="72">
        <v>1608</v>
      </c>
      <c r="H6954" s="72">
        <v>137082</v>
      </c>
      <c r="I6954" s="54" t="s">
        <v>265</v>
      </c>
      <c r="J6954" s="54" t="s">
        <v>21564</v>
      </c>
      <c r="K6954" s="54" t="s">
        <v>23636</v>
      </c>
      <c r="L6954" s="54" t="s">
        <v>23637</v>
      </c>
      <c r="M6954" s="54" t="s">
        <v>23635</v>
      </c>
      <c r="N6954" s="54" t="s">
        <v>256</v>
      </c>
      <c r="O6954" s="54" t="s">
        <v>256</v>
      </c>
      <c r="P6954" s="54" t="s">
        <v>294</v>
      </c>
      <c r="Q6954" s="54" t="s">
        <v>256</v>
      </c>
      <c r="R6954" s="54" t="s">
        <v>431</v>
      </c>
      <c r="S6954" s="71"/>
      <c r="T6954" s="54" t="s">
        <v>256</v>
      </c>
      <c r="U6954" s="71">
        <v>44676</v>
      </c>
      <c r="V6954" s="54" t="s">
        <v>256</v>
      </c>
      <c r="W6954" t="str">
        <f t="shared" si="108"/>
        <v>Apr-22</v>
      </c>
    </row>
    <row r="6955" spans="1:23" x14ac:dyDescent="0.25">
      <c r="A6955" s="54" t="s">
        <v>317</v>
      </c>
      <c r="B6955" s="54" t="s">
        <v>428</v>
      </c>
      <c r="C6955" s="54" t="s">
        <v>263</v>
      </c>
      <c r="D6955" s="54" t="s">
        <v>429</v>
      </c>
      <c r="E6955" s="54" t="s">
        <v>23638</v>
      </c>
      <c r="F6955" s="71">
        <v>44671</v>
      </c>
      <c r="G6955" s="72">
        <v>75.52</v>
      </c>
      <c r="H6955" s="72">
        <v>6438.08</v>
      </c>
      <c r="I6955" s="54" t="s">
        <v>265</v>
      </c>
      <c r="J6955" s="54" t="s">
        <v>21564</v>
      </c>
      <c r="K6955" s="54" t="s">
        <v>23581</v>
      </c>
      <c r="L6955" s="54" t="s">
        <v>23639</v>
      </c>
      <c r="M6955" s="54" t="s">
        <v>23638</v>
      </c>
      <c r="N6955" s="54" t="s">
        <v>256</v>
      </c>
      <c r="O6955" s="54" t="s">
        <v>256</v>
      </c>
      <c r="P6955" s="54" t="s">
        <v>264</v>
      </c>
      <c r="Q6955" s="54" t="s">
        <v>256</v>
      </c>
      <c r="R6955" s="54" t="s">
        <v>431</v>
      </c>
      <c r="S6955" s="71"/>
      <c r="T6955" s="54" t="s">
        <v>256</v>
      </c>
      <c r="U6955" s="71">
        <v>44671</v>
      </c>
      <c r="V6955" s="54" t="s">
        <v>256</v>
      </c>
      <c r="W6955" t="str">
        <f t="shared" si="108"/>
        <v>Apr-22</v>
      </c>
    </row>
    <row r="6956" spans="1:23" x14ac:dyDescent="0.25">
      <c r="A6956" s="54" t="s">
        <v>317</v>
      </c>
      <c r="B6956" s="54" t="s">
        <v>428</v>
      </c>
      <c r="C6956" s="54" t="s">
        <v>263</v>
      </c>
      <c r="D6956" s="54" t="s">
        <v>429</v>
      </c>
      <c r="E6956" s="54" t="s">
        <v>23640</v>
      </c>
      <c r="F6956" s="71">
        <v>44674</v>
      </c>
      <c r="G6956" s="72">
        <v>1345.96</v>
      </c>
      <c r="H6956" s="72">
        <v>114743.09</v>
      </c>
      <c r="I6956" s="54" t="s">
        <v>265</v>
      </c>
      <c r="J6956" s="54" t="s">
        <v>21564</v>
      </c>
      <c r="K6956" s="54" t="s">
        <v>23581</v>
      </c>
      <c r="L6956" s="54" t="s">
        <v>23641</v>
      </c>
      <c r="M6956" s="54" t="s">
        <v>23640</v>
      </c>
      <c r="N6956" s="54" t="s">
        <v>256</v>
      </c>
      <c r="O6956" s="54" t="s">
        <v>256</v>
      </c>
      <c r="P6956" s="54" t="s">
        <v>264</v>
      </c>
      <c r="Q6956" s="54" t="s">
        <v>256</v>
      </c>
      <c r="R6956" s="54" t="s">
        <v>431</v>
      </c>
      <c r="S6956" s="71"/>
      <c r="T6956" s="54" t="s">
        <v>256</v>
      </c>
      <c r="U6956" s="71">
        <v>44674</v>
      </c>
      <c r="V6956" s="54" t="s">
        <v>256</v>
      </c>
      <c r="W6956" t="str">
        <f t="shared" si="108"/>
        <v>Apr-22</v>
      </c>
    </row>
    <row r="6957" spans="1:23" x14ac:dyDescent="0.25">
      <c r="A6957" s="54" t="s">
        <v>317</v>
      </c>
      <c r="B6957" s="54" t="s">
        <v>428</v>
      </c>
      <c r="C6957" s="54" t="s">
        <v>263</v>
      </c>
      <c r="D6957" s="54" t="s">
        <v>429</v>
      </c>
      <c r="E6957" s="54" t="s">
        <v>23642</v>
      </c>
      <c r="F6957" s="71">
        <v>44674</v>
      </c>
      <c r="G6957" s="72">
        <v>80.099999999999994</v>
      </c>
      <c r="H6957" s="72">
        <v>6828.53</v>
      </c>
      <c r="I6957" s="54" t="s">
        <v>265</v>
      </c>
      <c r="J6957" s="54" t="s">
        <v>21564</v>
      </c>
      <c r="K6957" s="54" t="s">
        <v>23581</v>
      </c>
      <c r="L6957" s="54" t="s">
        <v>23643</v>
      </c>
      <c r="M6957" s="54" t="s">
        <v>23642</v>
      </c>
      <c r="N6957" s="54" t="s">
        <v>256</v>
      </c>
      <c r="O6957" s="54" t="s">
        <v>256</v>
      </c>
      <c r="P6957" s="54" t="s">
        <v>264</v>
      </c>
      <c r="Q6957" s="54" t="s">
        <v>256</v>
      </c>
      <c r="R6957" s="54" t="s">
        <v>431</v>
      </c>
      <c r="S6957" s="71"/>
      <c r="T6957" s="54" t="s">
        <v>256</v>
      </c>
      <c r="U6957" s="71">
        <v>44674</v>
      </c>
      <c r="V6957" s="54" t="s">
        <v>256</v>
      </c>
      <c r="W6957" t="str">
        <f t="shared" si="108"/>
        <v>Apr-22</v>
      </c>
    </row>
    <row r="6958" spans="1:23" x14ac:dyDescent="0.25">
      <c r="A6958" s="54" t="s">
        <v>317</v>
      </c>
      <c r="B6958" s="54" t="s">
        <v>428</v>
      </c>
      <c r="C6958" s="54" t="s">
        <v>263</v>
      </c>
      <c r="D6958" s="54" t="s">
        <v>429</v>
      </c>
      <c r="E6958" s="54" t="s">
        <v>23644</v>
      </c>
      <c r="F6958" s="71">
        <v>44663</v>
      </c>
      <c r="G6958" s="72">
        <v>459.6</v>
      </c>
      <c r="H6958" s="72">
        <v>39180.9</v>
      </c>
      <c r="I6958" s="54" t="s">
        <v>265</v>
      </c>
      <c r="J6958" s="54" t="s">
        <v>21564</v>
      </c>
      <c r="K6958" s="54" t="s">
        <v>23645</v>
      </c>
      <c r="L6958" s="54" t="s">
        <v>23646</v>
      </c>
      <c r="M6958" s="54" t="s">
        <v>23644</v>
      </c>
      <c r="N6958" s="54" t="s">
        <v>256</v>
      </c>
      <c r="O6958" s="54" t="s">
        <v>256</v>
      </c>
      <c r="P6958" s="54" t="s">
        <v>294</v>
      </c>
      <c r="Q6958" s="54" t="s">
        <v>256</v>
      </c>
      <c r="R6958" s="54" t="s">
        <v>431</v>
      </c>
      <c r="S6958" s="71"/>
      <c r="T6958" s="54" t="s">
        <v>256</v>
      </c>
      <c r="U6958" s="71">
        <v>44663</v>
      </c>
      <c r="V6958" s="54" t="s">
        <v>256</v>
      </c>
      <c r="W6958" t="str">
        <f t="shared" si="108"/>
        <v>Apr-22</v>
      </c>
    </row>
    <row r="6959" spans="1:23" x14ac:dyDescent="0.25">
      <c r="A6959" s="54" t="s">
        <v>317</v>
      </c>
      <c r="B6959" s="54" t="s">
        <v>428</v>
      </c>
      <c r="C6959" s="54" t="s">
        <v>263</v>
      </c>
      <c r="D6959" s="54" t="s">
        <v>429</v>
      </c>
      <c r="E6959" s="54" t="s">
        <v>23647</v>
      </c>
      <c r="F6959" s="71">
        <v>44675</v>
      </c>
      <c r="G6959" s="72">
        <v>1560.92</v>
      </c>
      <c r="H6959" s="72">
        <v>133068.43</v>
      </c>
      <c r="I6959" s="54" t="s">
        <v>265</v>
      </c>
      <c r="J6959" s="54" t="s">
        <v>21564</v>
      </c>
      <c r="K6959" s="54" t="s">
        <v>23648</v>
      </c>
      <c r="L6959" s="54" t="s">
        <v>23649</v>
      </c>
      <c r="M6959" s="54" t="s">
        <v>23647</v>
      </c>
      <c r="N6959" s="54" t="s">
        <v>256</v>
      </c>
      <c r="O6959" s="54" t="s">
        <v>256</v>
      </c>
      <c r="P6959" s="54" t="s">
        <v>271</v>
      </c>
      <c r="Q6959" s="54" t="s">
        <v>256</v>
      </c>
      <c r="R6959" s="54" t="s">
        <v>431</v>
      </c>
      <c r="S6959" s="71"/>
      <c r="T6959" s="54" t="s">
        <v>256</v>
      </c>
      <c r="U6959" s="71">
        <v>44675</v>
      </c>
      <c r="V6959" s="54" t="s">
        <v>443</v>
      </c>
      <c r="W6959" t="str">
        <f t="shared" si="108"/>
        <v>Apr-22</v>
      </c>
    </row>
    <row r="6960" spans="1:23" x14ac:dyDescent="0.25">
      <c r="A6960" s="54" t="s">
        <v>317</v>
      </c>
      <c r="B6960" s="54" t="s">
        <v>428</v>
      </c>
      <c r="C6960" s="54" t="s">
        <v>263</v>
      </c>
      <c r="D6960" s="54" t="s">
        <v>429</v>
      </c>
      <c r="E6960" s="54" t="s">
        <v>23650</v>
      </c>
      <c r="F6960" s="71">
        <v>44677</v>
      </c>
      <c r="G6960" s="72">
        <v>4403.54</v>
      </c>
      <c r="H6960" s="72">
        <v>375401.79</v>
      </c>
      <c r="I6960" s="54" t="s">
        <v>265</v>
      </c>
      <c r="J6960" s="54" t="s">
        <v>21564</v>
      </c>
      <c r="K6960" s="54" t="s">
        <v>23651</v>
      </c>
      <c r="L6960" s="54" t="s">
        <v>23652</v>
      </c>
      <c r="M6960" s="54" t="s">
        <v>23650</v>
      </c>
      <c r="N6960" s="54" t="s">
        <v>256</v>
      </c>
      <c r="O6960" s="54" t="s">
        <v>256</v>
      </c>
      <c r="P6960" s="54" t="s">
        <v>289</v>
      </c>
      <c r="Q6960" s="54" t="s">
        <v>256</v>
      </c>
      <c r="R6960" s="54" t="s">
        <v>431</v>
      </c>
      <c r="S6960" s="71"/>
      <c r="T6960" s="54" t="s">
        <v>256</v>
      </c>
      <c r="U6960" s="71">
        <v>44677</v>
      </c>
      <c r="V6960" s="54" t="s">
        <v>256</v>
      </c>
      <c r="W6960" t="str">
        <f t="shared" si="108"/>
        <v>Apr-22</v>
      </c>
    </row>
    <row r="6961" spans="1:23" x14ac:dyDescent="0.25">
      <c r="A6961" s="54" t="s">
        <v>317</v>
      </c>
      <c r="B6961" s="54" t="s">
        <v>428</v>
      </c>
      <c r="C6961" s="54" t="s">
        <v>263</v>
      </c>
      <c r="D6961" s="54" t="s">
        <v>429</v>
      </c>
      <c r="E6961" s="54" t="s">
        <v>23653</v>
      </c>
      <c r="F6961" s="71">
        <v>44664</v>
      </c>
      <c r="G6961" s="72">
        <v>1864.5</v>
      </c>
      <c r="H6961" s="72">
        <v>158948.63</v>
      </c>
      <c r="I6961" s="54" t="s">
        <v>265</v>
      </c>
      <c r="J6961" s="54" t="s">
        <v>21584</v>
      </c>
      <c r="K6961" s="54" t="s">
        <v>23654</v>
      </c>
      <c r="L6961" s="54" t="s">
        <v>23655</v>
      </c>
      <c r="M6961" s="54" t="s">
        <v>23653</v>
      </c>
      <c r="N6961" s="54" t="s">
        <v>256</v>
      </c>
      <c r="O6961" s="54" t="s">
        <v>256</v>
      </c>
      <c r="P6961" s="54" t="s">
        <v>294</v>
      </c>
      <c r="Q6961" s="54" t="s">
        <v>256</v>
      </c>
      <c r="R6961" s="54" t="s">
        <v>431</v>
      </c>
      <c r="S6961" s="71"/>
      <c r="T6961" s="54" t="s">
        <v>256</v>
      </c>
      <c r="U6961" s="71">
        <v>44664</v>
      </c>
      <c r="V6961" s="54" t="s">
        <v>256</v>
      </c>
      <c r="W6961" t="str">
        <f t="shared" si="108"/>
        <v>Apr-22</v>
      </c>
    </row>
    <row r="6962" spans="1:23" x14ac:dyDescent="0.25">
      <c r="A6962" s="54" t="s">
        <v>317</v>
      </c>
      <c r="B6962" s="54" t="s">
        <v>428</v>
      </c>
      <c r="C6962" s="54" t="s">
        <v>263</v>
      </c>
      <c r="D6962" s="54" t="s">
        <v>429</v>
      </c>
      <c r="E6962" s="54" t="s">
        <v>23656</v>
      </c>
      <c r="F6962" s="71">
        <v>44667</v>
      </c>
      <c r="G6962" s="72">
        <v>166.8</v>
      </c>
      <c r="H6962" s="72">
        <v>14219.7</v>
      </c>
      <c r="I6962" s="54" t="s">
        <v>265</v>
      </c>
      <c r="J6962" s="54" t="s">
        <v>21584</v>
      </c>
      <c r="K6962" s="54" t="s">
        <v>23657</v>
      </c>
      <c r="L6962" s="54" t="s">
        <v>23658</v>
      </c>
      <c r="M6962" s="54" t="s">
        <v>23656</v>
      </c>
      <c r="N6962" s="54" t="s">
        <v>256</v>
      </c>
      <c r="O6962" s="54" t="s">
        <v>256</v>
      </c>
      <c r="P6962" s="54" t="s">
        <v>294</v>
      </c>
      <c r="Q6962" s="54" t="s">
        <v>256</v>
      </c>
      <c r="R6962" s="54" t="s">
        <v>431</v>
      </c>
      <c r="S6962" s="71"/>
      <c r="T6962" s="54" t="s">
        <v>256</v>
      </c>
      <c r="U6962" s="71">
        <v>44667</v>
      </c>
      <c r="V6962" s="54" t="s">
        <v>256</v>
      </c>
      <c r="W6962" t="str">
        <f t="shared" si="108"/>
        <v>Apr-22</v>
      </c>
    </row>
    <row r="6963" spans="1:23" x14ac:dyDescent="0.25">
      <c r="A6963" s="54" t="s">
        <v>317</v>
      </c>
      <c r="B6963" s="54" t="s">
        <v>428</v>
      </c>
      <c r="C6963" s="54" t="s">
        <v>263</v>
      </c>
      <c r="D6963" s="54" t="s">
        <v>429</v>
      </c>
      <c r="E6963" s="54" t="s">
        <v>23659</v>
      </c>
      <c r="F6963" s="71">
        <v>44676</v>
      </c>
      <c r="G6963" s="72">
        <v>1762.5</v>
      </c>
      <c r="H6963" s="72">
        <v>150253.13</v>
      </c>
      <c r="I6963" s="54" t="s">
        <v>265</v>
      </c>
      <c r="J6963" s="54" t="s">
        <v>21584</v>
      </c>
      <c r="K6963" s="54" t="s">
        <v>23660</v>
      </c>
      <c r="L6963" s="54" t="s">
        <v>23661</v>
      </c>
      <c r="M6963" s="54" t="s">
        <v>23659</v>
      </c>
      <c r="N6963" s="54" t="s">
        <v>256</v>
      </c>
      <c r="O6963" s="54" t="s">
        <v>256</v>
      </c>
      <c r="P6963" s="54" t="s">
        <v>294</v>
      </c>
      <c r="Q6963" s="54" t="s">
        <v>256</v>
      </c>
      <c r="R6963" s="54" t="s">
        <v>431</v>
      </c>
      <c r="S6963" s="71"/>
      <c r="T6963" s="54" t="s">
        <v>256</v>
      </c>
      <c r="U6963" s="71">
        <v>44676</v>
      </c>
      <c r="V6963" s="54" t="s">
        <v>256</v>
      </c>
      <c r="W6963" t="str">
        <f t="shared" si="108"/>
        <v>Apr-22</v>
      </c>
    </row>
    <row r="6964" spans="1:23" x14ac:dyDescent="0.25">
      <c r="A6964" s="54" t="s">
        <v>318</v>
      </c>
      <c r="B6964" s="54" t="s">
        <v>428</v>
      </c>
      <c r="C6964" s="54" t="s">
        <v>263</v>
      </c>
      <c r="D6964" s="54" t="s">
        <v>429</v>
      </c>
      <c r="E6964" s="54" t="s">
        <v>23662</v>
      </c>
      <c r="F6964" s="71">
        <v>44655</v>
      </c>
      <c r="G6964" s="72">
        <v>6186</v>
      </c>
      <c r="H6964" s="72">
        <v>527356.5</v>
      </c>
      <c r="I6964" s="54" t="s">
        <v>265</v>
      </c>
      <c r="J6964" s="54" t="s">
        <v>23663</v>
      </c>
      <c r="K6964" s="54" t="s">
        <v>23664</v>
      </c>
      <c r="L6964" s="54" t="s">
        <v>23664</v>
      </c>
      <c r="M6964" s="54" t="s">
        <v>23662</v>
      </c>
      <c r="N6964" s="54" t="s">
        <v>256</v>
      </c>
      <c r="O6964" s="54" t="s">
        <v>256</v>
      </c>
      <c r="P6964" s="54" t="s">
        <v>23665</v>
      </c>
      <c r="Q6964" s="54" t="s">
        <v>256</v>
      </c>
      <c r="R6964" s="54" t="s">
        <v>467</v>
      </c>
      <c r="S6964" s="71"/>
      <c r="T6964" s="54" t="s">
        <v>256</v>
      </c>
      <c r="U6964" s="71">
        <v>44655</v>
      </c>
      <c r="V6964" s="54" t="s">
        <v>466</v>
      </c>
      <c r="W6964" t="str">
        <f t="shared" si="108"/>
        <v>Apr-22</v>
      </c>
    </row>
    <row r="6965" spans="1:23" x14ac:dyDescent="0.25">
      <c r="A6965" s="54" t="s">
        <v>318</v>
      </c>
      <c r="B6965" s="54" t="s">
        <v>432</v>
      </c>
      <c r="C6965" s="54" t="s">
        <v>279</v>
      </c>
      <c r="D6965" s="54" t="s">
        <v>436</v>
      </c>
      <c r="E6965" s="54" t="s">
        <v>23666</v>
      </c>
      <c r="F6965" s="71">
        <v>44681</v>
      </c>
      <c r="G6965" s="72">
        <v>-1200</v>
      </c>
      <c r="H6965" s="72">
        <v>-102600</v>
      </c>
      <c r="I6965" s="54" t="s">
        <v>265</v>
      </c>
      <c r="J6965" s="54" t="s">
        <v>23667</v>
      </c>
      <c r="K6965" s="54" t="s">
        <v>23668</v>
      </c>
      <c r="L6965" s="54" t="s">
        <v>23669</v>
      </c>
      <c r="M6965" s="54" t="s">
        <v>23666</v>
      </c>
      <c r="N6965" s="54" t="s">
        <v>256</v>
      </c>
      <c r="O6965" s="54" t="s">
        <v>256</v>
      </c>
      <c r="P6965" s="54" t="s">
        <v>439</v>
      </c>
      <c r="Q6965" s="54" t="s">
        <v>256</v>
      </c>
      <c r="R6965" s="54" t="s">
        <v>431</v>
      </c>
      <c r="S6965" s="71"/>
      <c r="T6965" s="54" t="s">
        <v>256</v>
      </c>
      <c r="U6965" s="71">
        <v>44681</v>
      </c>
      <c r="V6965" s="54" t="s">
        <v>256</v>
      </c>
      <c r="W6965" t="str">
        <f t="shared" si="108"/>
        <v>Apr-22</v>
      </c>
    </row>
    <row r="6966" spans="1:23" x14ac:dyDescent="0.25">
      <c r="A6966" s="54" t="s">
        <v>318</v>
      </c>
      <c r="B6966" s="54" t="s">
        <v>432</v>
      </c>
      <c r="C6966" s="54" t="s">
        <v>279</v>
      </c>
      <c r="D6966" s="54" t="s">
        <v>429</v>
      </c>
      <c r="E6966" s="54" t="s">
        <v>23670</v>
      </c>
      <c r="F6966" s="71">
        <v>44681</v>
      </c>
      <c r="G6966" s="72">
        <v>1200</v>
      </c>
      <c r="H6966" s="72">
        <v>102600</v>
      </c>
      <c r="I6966" s="54" t="s">
        <v>265</v>
      </c>
      <c r="J6966" s="54" t="s">
        <v>23667</v>
      </c>
      <c r="K6966" s="54" t="s">
        <v>23668</v>
      </c>
      <c r="L6966" s="54" t="s">
        <v>23669</v>
      </c>
      <c r="M6966" s="54" t="s">
        <v>23670</v>
      </c>
      <c r="N6966" s="54" t="s">
        <v>256</v>
      </c>
      <c r="O6966" s="54" t="s">
        <v>256</v>
      </c>
      <c r="P6966" s="54" t="s">
        <v>439</v>
      </c>
      <c r="Q6966" s="54" t="s">
        <v>256</v>
      </c>
      <c r="R6966" s="54" t="s">
        <v>431</v>
      </c>
      <c r="S6966" s="71"/>
      <c r="T6966" s="54" t="s">
        <v>256</v>
      </c>
      <c r="U6966" s="71">
        <v>44681</v>
      </c>
      <c r="V6966" s="54" t="s">
        <v>256</v>
      </c>
      <c r="W6966" t="str">
        <f t="shared" si="108"/>
        <v>Apr-22</v>
      </c>
    </row>
    <row r="6967" spans="1:23" x14ac:dyDescent="0.25">
      <c r="A6967" s="54" t="s">
        <v>318</v>
      </c>
      <c r="B6967" s="54" t="s">
        <v>256</v>
      </c>
      <c r="C6967" s="54" t="s">
        <v>280</v>
      </c>
      <c r="D6967" s="54" t="s">
        <v>436</v>
      </c>
      <c r="E6967" s="54" t="s">
        <v>23671</v>
      </c>
      <c r="F6967" s="71">
        <v>44677</v>
      </c>
      <c r="G6967" s="72">
        <v>-32884.660000000003</v>
      </c>
      <c r="H6967" s="72">
        <v>-2836302</v>
      </c>
      <c r="I6967" s="54" t="s">
        <v>266</v>
      </c>
      <c r="J6967" s="54" t="s">
        <v>23672</v>
      </c>
      <c r="K6967" s="54" t="s">
        <v>332</v>
      </c>
      <c r="L6967" s="54" t="s">
        <v>282</v>
      </c>
      <c r="M6967" s="54" t="s">
        <v>23671</v>
      </c>
      <c r="N6967" s="54" t="s">
        <v>256</v>
      </c>
      <c r="O6967" s="54" t="s">
        <v>256</v>
      </c>
      <c r="P6967" s="54" t="s">
        <v>256</v>
      </c>
      <c r="Q6967" s="54" t="s">
        <v>256</v>
      </c>
      <c r="R6967" s="54" t="s">
        <v>256</v>
      </c>
      <c r="S6967" s="71"/>
      <c r="T6967" s="54" t="s">
        <v>256</v>
      </c>
      <c r="U6967" s="71">
        <v>44677</v>
      </c>
      <c r="V6967" s="54" t="s">
        <v>256</v>
      </c>
      <c r="W6967" t="str">
        <f t="shared" si="108"/>
        <v>Apr-22</v>
      </c>
    </row>
    <row r="6968" spans="1:23" x14ac:dyDescent="0.25">
      <c r="A6968" s="54" t="s">
        <v>318</v>
      </c>
      <c r="B6968" s="54" t="s">
        <v>256</v>
      </c>
      <c r="C6968" s="54" t="s">
        <v>280</v>
      </c>
      <c r="D6968" s="54" t="s">
        <v>436</v>
      </c>
      <c r="E6968" s="54" t="s">
        <v>23671</v>
      </c>
      <c r="F6968" s="71">
        <v>44677</v>
      </c>
      <c r="G6968" s="72">
        <v>-11390.08</v>
      </c>
      <c r="H6968" s="72">
        <v>-982394</v>
      </c>
      <c r="I6968" s="54" t="s">
        <v>266</v>
      </c>
      <c r="J6968" s="54" t="s">
        <v>23673</v>
      </c>
      <c r="K6968" s="54" t="s">
        <v>332</v>
      </c>
      <c r="L6968" s="54" t="s">
        <v>282</v>
      </c>
      <c r="M6968" s="54" t="s">
        <v>23671</v>
      </c>
      <c r="N6968" s="54" t="s">
        <v>256</v>
      </c>
      <c r="O6968" s="54" t="s">
        <v>256</v>
      </c>
      <c r="P6968" s="54" t="s">
        <v>256</v>
      </c>
      <c r="Q6968" s="54" t="s">
        <v>256</v>
      </c>
      <c r="R6968" s="54" t="s">
        <v>256</v>
      </c>
      <c r="S6968" s="71"/>
      <c r="T6968" s="54" t="s">
        <v>256</v>
      </c>
      <c r="U6968" s="71">
        <v>44677</v>
      </c>
      <c r="V6968" s="54" t="s">
        <v>256</v>
      </c>
      <c r="W6968" t="str">
        <f t="shared" si="108"/>
        <v>Apr-22</v>
      </c>
    </row>
    <row r="6969" spans="1:23" x14ac:dyDescent="0.25">
      <c r="A6969" s="54" t="s">
        <v>317</v>
      </c>
      <c r="B6969" s="54" t="s">
        <v>432</v>
      </c>
      <c r="C6969" s="54" t="s">
        <v>263</v>
      </c>
      <c r="D6969" s="54" t="s">
        <v>429</v>
      </c>
      <c r="E6969" s="54" t="s">
        <v>23674</v>
      </c>
      <c r="F6969" s="71">
        <v>44653</v>
      </c>
      <c r="G6969" s="72">
        <v>91.27</v>
      </c>
      <c r="H6969" s="72">
        <v>7780.77</v>
      </c>
      <c r="I6969" s="54" t="s">
        <v>265</v>
      </c>
      <c r="J6969" s="54" t="s">
        <v>333</v>
      </c>
      <c r="K6969" s="54" t="s">
        <v>22762</v>
      </c>
      <c r="L6969" s="54" t="s">
        <v>23675</v>
      </c>
      <c r="M6969" s="54" t="s">
        <v>23674</v>
      </c>
      <c r="N6969" s="54" t="s">
        <v>256</v>
      </c>
      <c r="O6969" s="54" t="s">
        <v>256</v>
      </c>
      <c r="P6969" s="54" t="s">
        <v>271</v>
      </c>
      <c r="Q6969" s="54" t="s">
        <v>256</v>
      </c>
      <c r="R6969" s="54" t="s">
        <v>431</v>
      </c>
      <c r="S6969" s="71"/>
      <c r="T6969" s="54" t="s">
        <v>256</v>
      </c>
      <c r="U6969" s="71">
        <v>44653</v>
      </c>
      <c r="V6969" s="54" t="s">
        <v>443</v>
      </c>
      <c r="W6969" t="str">
        <f t="shared" si="108"/>
        <v>Apr-22</v>
      </c>
    </row>
    <row r="6970" spans="1:23" x14ac:dyDescent="0.25">
      <c r="A6970" s="54" t="s">
        <v>317</v>
      </c>
      <c r="B6970" s="54" t="s">
        <v>432</v>
      </c>
      <c r="C6970" s="54" t="s">
        <v>263</v>
      </c>
      <c r="D6970" s="54" t="s">
        <v>429</v>
      </c>
      <c r="E6970" s="54" t="s">
        <v>23676</v>
      </c>
      <c r="F6970" s="71">
        <v>44660</v>
      </c>
      <c r="G6970" s="72">
        <v>95.17</v>
      </c>
      <c r="H6970" s="72">
        <v>8113.24</v>
      </c>
      <c r="I6970" s="54" t="s">
        <v>265</v>
      </c>
      <c r="J6970" s="54" t="s">
        <v>333</v>
      </c>
      <c r="K6970" s="54" t="s">
        <v>23628</v>
      </c>
      <c r="L6970" s="54" t="s">
        <v>23677</v>
      </c>
      <c r="M6970" s="54" t="s">
        <v>23676</v>
      </c>
      <c r="N6970" s="54" t="s">
        <v>256</v>
      </c>
      <c r="O6970" s="54" t="s">
        <v>256</v>
      </c>
      <c r="P6970" s="54" t="s">
        <v>271</v>
      </c>
      <c r="Q6970" s="54" t="s">
        <v>256</v>
      </c>
      <c r="R6970" s="54" t="s">
        <v>431</v>
      </c>
      <c r="S6970" s="71"/>
      <c r="T6970" s="54" t="s">
        <v>256</v>
      </c>
      <c r="U6970" s="71">
        <v>44660</v>
      </c>
      <c r="V6970" s="54" t="s">
        <v>443</v>
      </c>
      <c r="W6970" t="str">
        <f t="shared" si="108"/>
        <v>Apr-22</v>
      </c>
    </row>
    <row r="6971" spans="1:23" x14ac:dyDescent="0.25">
      <c r="A6971" s="54" t="s">
        <v>317</v>
      </c>
      <c r="B6971" s="54" t="s">
        <v>432</v>
      </c>
      <c r="C6971" s="54" t="s">
        <v>263</v>
      </c>
      <c r="D6971" s="54" t="s">
        <v>429</v>
      </c>
      <c r="E6971" s="54" t="s">
        <v>23678</v>
      </c>
      <c r="F6971" s="71">
        <v>44662</v>
      </c>
      <c r="G6971" s="72">
        <v>114.66</v>
      </c>
      <c r="H6971" s="72">
        <v>9774.77</v>
      </c>
      <c r="I6971" s="54" t="s">
        <v>265</v>
      </c>
      <c r="J6971" s="54" t="s">
        <v>333</v>
      </c>
      <c r="K6971" s="54" t="s">
        <v>23679</v>
      </c>
      <c r="L6971" s="54" t="s">
        <v>23680</v>
      </c>
      <c r="M6971" s="54" t="s">
        <v>23678</v>
      </c>
      <c r="N6971" s="54" t="s">
        <v>256</v>
      </c>
      <c r="O6971" s="54" t="s">
        <v>256</v>
      </c>
      <c r="P6971" s="54" t="s">
        <v>271</v>
      </c>
      <c r="Q6971" s="54" t="s">
        <v>256</v>
      </c>
      <c r="R6971" s="54" t="s">
        <v>431</v>
      </c>
      <c r="S6971" s="71"/>
      <c r="T6971" s="54" t="s">
        <v>256</v>
      </c>
      <c r="U6971" s="71">
        <v>44662</v>
      </c>
      <c r="V6971" s="54" t="s">
        <v>443</v>
      </c>
      <c r="W6971" t="str">
        <f t="shared" si="108"/>
        <v>Apr-22</v>
      </c>
    </row>
    <row r="6972" spans="1:23" x14ac:dyDescent="0.25">
      <c r="A6972" s="54" t="s">
        <v>317</v>
      </c>
      <c r="B6972" s="54" t="s">
        <v>432</v>
      </c>
      <c r="C6972" s="54" t="s">
        <v>263</v>
      </c>
      <c r="D6972" s="54" t="s">
        <v>429</v>
      </c>
      <c r="E6972" s="54" t="s">
        <v>23681</v>
      </c>
      <c r="F6972" s="71">
        <v>44676</v>
      </c>
      <c r="G6972" s="72">
        <v>9.93</v>
      </c>
      <c r="H6972" s="72">
        <v>846.53</v>
      </c>
      <c r="I6972" s="54" t="s">
        <v>265</v>
      </c>
      <c r="J6972" s="54" t="s">
        <v>333</v>
      </c>
      <c r="K6972" s="54" t="s">
        <v>23682</v>
      </c>
      <c r="L6972" s="54" t="s">
        <v>23683</v>
      </c>
      <c r="M6972" s="54" t="s">
        <v>23681</v>
      </c>
      <c r="N6972" s="54" t="s">
        <v>256</v>
      </c>
      <c r="O6972" s="54" t="s">
        <v>256</v>
      </c>
      <c r="P6972" s="54" t="s">
        <v>271</v>
      </c>
      <c r="Q6972" s="54" t="s">
        <v>256</v>
      </c>
      <c r="R6972" s="54" t="s">
        <v>431</v>
      </c>
      <c r="S6972" s="71"/>
      <c r="T6972" s="54" t="s">
        <v>256</v>
      </c>
      <c r="U6972" s="71">
        <v>44676</v>
      </c>
      <c r="V6972" s="54" t="s">
        <v>443</v>
      </c>
      <c r="W6972" t="str">
        <f t="shared" si="108"/>
        <v>Apr-22</v>
      </c>
    </row>
    <row r="6973" spans="1:23" x14ac:dyDescent="0.25">
      <c r="A6973" s="54" t="s">
        <v>318</v>
      </c>
      <c r="B6973" s="54" t="s">
        <v>432</v>
      </c>
      <c r="C6973" s="54" t="s">
        <v>263</v>
      </c>
      <c r="D6973" s="54" t="s">
        <v>429</v>
      </c>
      <c r="E6973" s="54" t="s">
        <v>23684</v>
      </c>
      <c r="F6973" s="71">
        <v>44670</v>
      </c>
      <c r="G6973" s="72">
        <v>11942.97</v>
      </c>
      <c r="H6973" s="72">
        <v>1018138.19</v>
      </c>
      <c r="I6973" s="54" t="s">
        <v>265</v>
      </c>
      <c r="J6973" s="54" t="s">
        <v>619</v>
      </c>
      <c r="K6973" s="54" t="s">
        <v>23685</v>
      </c>
      <c r="L6973" s="54" t="s">
        <v>23686</v>
      </c>
      <c r="M6973" s="54" t="s">
        <v>23684</v>
      </c>
      <c r="N6973" s="54" t="s">
        <v>256</v>
      </c>
      <c r="O6973" s="54" t="s">
        <v>256</v>
      </c>
      <c r="P6973" s="54" t="s">
        <v>440</v>
      </c>
      <c r="Q6973" s="54" t="s">
        <v>256</v>
      </c>
      <c r="R6973" s="54" t="s">
        <v>431</v>
      </c>
      <c r="S6973" s="71"/>
      <c r="T6973" s="54" t="s">
        <v>256</v>
      </c>
      <c r="U6973" s="71">
        <v>44670</v>
      </c>
      <c r="V6973" s="54" t="s">
        <v>256</v>
      </c>
      <c r="W6973" t="str">
        <f t="shared" si="108"/>
        <v>Apr-22</v>
      </c>
    </row>
    <row r="6974" spans="1:23" x14ac:dyDescent="0.25">
      <c r="A6974" s="54" t="s">
        <v>317</v>
      </c>
      <c r="B6974" s="54" t="s">
        <v>428</v>
      </c>
      <c r="C6974" s="54" t="s">
        <v>263</v>
      </c>
      <c r="D6974" s="54" t="s">
        <v>429</v>
      </c>
      <c r="E6974" s="54" t="s">
        <v>23687</v>
      </c>
      <c r="F6974" s="71">
        <v>44662</v>
      </c>
      <c r="G6974" s="72">
        <v>44.86</v>
      </c>
      <c r="H6974" s="72">
        <v>3824.32</v>
      </c>
      <c r="I6974" s="54" t="s">
        <v>265</v>
      </c>
      <c r="J6974" s="54" t="s">
        <v>22080</v>
      </c>
      <c r="K6974" s="54" t="s">
        <v>23688</v>
      </c>
      <c r="L6974" s="54" t="s">
        <v>23689</v>
      </c>
      <c r="M6974" s="54" t="s">
        <v>23687</v>
      </c>
      <c r="N6974" s="54" t="s">
        <v>256</v>
      </c>
      <c r="O6974" s="54" t="s">
        <v>256</v>
      </c>
      <c r="P6974" s="54" t="s">
        <v>271</v>
      </c>
      <c r="Q6974" s="54" t="s">
        <v>256</v>
      </c>
      <c r="R6974" s="54" t="s">
        <v>431</v>
      </c>
      <c r="S6974" s="71"/>
      <c r="T6974" s="54" t="s">
        <v>256</v>
      </c>
      <c r="U6974" s="71">
        <v>44662</v>
      </c>
      <c r="V6974" s="54" t="s">
        <v>443</v>
      </c>
      <c r="W6974" t="str">
        <f t="shared" si="108"/>
        <v>Apr-22</v>
      </c>
    </row>
    <row r="6975" spans="1:23" x14ac:dyDescent="0.25">
      <c r="A6975" s="54" t="s">
        <v>318</v>
      </c>
      <c r="B6975" s="54" t="s">
        <v>428</v>
      </c>
      <c r="C6975" s="54" t="s">
        <v>263</v>
      </c>
      <c r="D6975" s="54" t="s">
        <v>429</v>
      </c>
      <c r="E6975" s="54" t="s">
        <v>23690</v>
      </c>
      <c r="F6975" s="71">
        <v>44653</v>
      </c>
      <c r="G6975" s="72">
        <v>9906</v>
      </c>
      <c r="H6975" s="72">
        <v>844486.5</v>
      </c>
      <c r="I6975" s="54" t="s">
        <v>265</v>
      </c>
      <c r="J6975" s="54" t="s">
        <v>22100</v>
      </c>
      <c r="K6975" s="54" t="s">
        <v>23691</v>
      </c>
      <c r="L6975" s="54" t="s">
        <v>23692</v>
      </c>
      <c r="M6975" s="54" t="s">
        <v>23690</v>
      </c>
      <c r="N6975" s="54" t="s">
        <v>256</v>
      </c>
      <c r="O6975" s="54" t="s">
        <v>256</v>
      </c>
      <c r="P6975" s="54" t="s">
        <v>320</v>
      </c>
      <c r="Q6975" s="54" t="s">
        <v>256</v>
      </c>
      <c r="R6975" s="54" t="s">
        <v>431</v>
      </c>
      <c r="S6975" s="71"/>
      <c r="T6975" s="54" t="s">
        <v>256</v>
      </c>
      <c r="U6975" s="71">
        <v>44653</v>
      </c>
      <c r="V6975" s="54" t="s">
        <v>256</v>
      </c>
      <c r="W6975" t="str">
        <f t="shared" si="108"/>
        <v>Apr-22</v>
      </c>
    </row>
    <row r="6976" spans="1:23" x14ac:dyDescent="0.25">
      <c r="A6976" s="54" t="s">
        <v>318</v>
      </c>
      <c r="B6976" s="54" t="s">
        <v>428</v>
      </c>
      <c r="C6976" s="54" t="s">
        <v>263</v>
      </c>
      <c r="D6976" s="54" t="s">
        <v>429</v>
      </c>
      <c r="E6976" s="54" t="s">
        <v>23693</v>
      </c>
      <c r="F6976" s="71">
        <v>44653</v>
      </c>
      <c r="G6976" s="72">
        <v>8661.1200000000008</v>
      </c>
      <c r="H6976" s="72">
        <v>738360.48</v>
      </c>
      <c r="I6976" s="54" t="s">
        <v>265</v>
      </c>
      <c r="J6976" s="54" t="s">
        <v>22100</v>
      </c>
      <c r="K6976" s="54" t="s">
        <v>23691</v>
      </c>
      <c r="L6976" s="54" t="s">
        <v>23694</v>
      </c>
      <c r="M6976" s="54" t="s">
        <v>23693</v>
      </c>
      <c r="N6976" s="54" t="s">
        <v>256</v>
      </c>
      <c r="O6976" s="54" t="s">
        <v>256</v>
      </c>
      <c r="P6976" s="54" t="s">
        <v>320</v>
      </c>
      <c r="Q6976" s="54" t="s">
        <v>256</v>
      </c>
      <c r="R6976" s="54" t="s">
        <v>431</v>
      </c>
      <c r="S6976" s="71"/>
      <c r="T6976" s="54" t="s">
        <v>256</v>
      </c>
      <c r="U6976" s="71">
        <v>44653</v>
      </c>
      <c r="V6976" s="54" t="s">
        <v>256</v>
      </c>
      <c r="W6976" t="str">
        <f t="shared" si="108"/>
        <v>Apr-22</v>
      </c>
    </row>
    <row r="6977" spans="1:23" x14ac:dyDescent="0.25">
      <c r="A6977" s="54" t="s">
        <v>317</v>
      </c>
      <c r="B6977" s="54" t="s">
        <v>428</v>
      </c>
      <c r="C6977" s="54" t="s">
        <v>263</v>
      </c>
      <c r="D6977" s="54" t="s">
        <v>429</v>
      </c>
      <c r="E6977" s="54" t="s">
        <v>23695</v>
      </c>
      <c r="F6977" s="71">
        <v>44657</v>
      </c>
      <c r="G6977" s="72">
        <v>169.82</v>
      </c>
      <c r="H6977" s="72">
        <v>14477.16</v>
      </c>
      <c r="I6977" s="54" t="s">
        <v>265</v>
      </c>
      <c r="J6977" s="54" t="s">
        <v>22100</v>
      </c>
      <c r="K6977" s="54" t="s">
        <v>23696</v>
      </c>
      <c r="L6977" s="54" t="s">
        <v>23697</v>
      </c>
      <c r="M6977" s="54" t="s">
        <v>23695</v>
      </c>
      <c r="N6977" s="54" t="s">
        <v>256</v>
      </c>
      <c r="O6977" s="54" t="s">
        <v>256</v>
      </c>
      <c r="P6977" s="54" t="s">
        <v>268</v>
      </c>
      <c r="Q6977" s="54" t="s">
        <v>256</v>
      </c>
      <c r="R6977" s="54" t="s">
        <v>431</v>
      </c>
      <c r="S6977" s="71"/>
      <c r="T6977" s="54" t="s">
        <v>256</v>
      </c>
      <c r="U6977" s="71">
        <v>44657</v>
      </c>
      <c r="V6977" s="54" t="s">
        <v>256</v>
      </c>
      <c r="W6977" t="str">
        <f t="shared" si="108"/>
        <v>Apr-22</v>
      </c>
    </row>
    <row r="6978" spans="1:23" x14ac:dyDescent="0.25">
      <c r="A6978" s="54" t="s">
        <v>317</v>
      </c>
      <c r="B6978" s="54" t="s">
        <v>428</v>
      </c>
      <c r="C6978" s="54" t="s">
        <v>263</v>
      </c>
      <c r="D6978" s="54" t="s">
        <v>429</v>
      </c>
      <c r="E6978" s="54" t="s">
        <v>23698</v>
      </c>
      <c r="F6978" s="71">
        <v>44657</v>
      </c>
      <c r="G6978" s="72">
        <v>820.31</v>
      </c>
      <c r="H6978" s="72">
        <v>69931.429999999993</v>
      </c>
      <c r="I6978" s="54" t="s">
        <v>265</v>
      </c>
      <c r="J6978" s="54" t="s">
        <v>22100</v>
      </c>
      <c r="K6978" s="54" t="s">
        <v>23699</v>
      </c>
      <c r="L6978" s="54" t="s">
        <v>23700</v>
      </c>
      <c r="M6978" s="54" t="s">
        <v>23698</v>
      </c>
      <c r="N6978" s="54" t="s">
        <v>256</v>
      </c>
      <c r="O6978" s="54" t="s">
        <v>256</v>
      </c>
      <c r="P6978" s="54" t="s">
        <v>267</v>
      </c>
      <c r="Q6978" s="54" t="s">
        <v>256</v>
      </c>
      <c r="R6978" s="54" t="s">
        <v>431</v>
      </c>
      <c r="S6978" s="71"/>
      <c r="T6978" s="54" t="s">
        <v>256</v>
      </c>
      <c r="U6978" s="71">
        <v>44657</v>
      </c>
      <c r="V6978" s="54" t="s">
        <v>256</v>
      </c>
      <c r="W6978" t="str">
        <f t="shared" si="108"/>
        <v>Apr-22</v>
      </c>
    </row>
    <row r="6979" spans="1:23" x14ac:dyDescent="0.25">
      <c r="A6979" s="54" t="s">
        <v>317</v>
      </c>
      <c r="B6979" s="54" t="s">
        <v>428</v>
      </c>
      <c r="C6979" s="54" t="s">
        <v>263</v>
      </c>
      <c r="D6979" s="54" t="s">
        <v>429</v>
      </c>
      <c r="E6979" s="54" t="s">
        <v>23701</v>
      </c>
      <c r="F6979" s="71">
        <v>44661</v>
      </c>
      <c r="G6979" s="72">
        <v>30.18</v>
      </c>
      <c r="H6979" s="72">
        <v>2572.85</v>
      </c>
      <c r="I6979" s="54" t="s">
        <v>265</v>
      </c>
      <c r="J6979" s="54" t="s">
        <v>22107</v>
      </c>
      <c r="K6979" s="54" t="s">
        <v>23702</v>
      </c>
      <c r="L6979" s="54" t="s">
        <v>23703</v>
      </c>
      <c r="M6979" s="54" t="s">
        <v>23701</v>
      </c>
      <c r="N6979" s="54" t="s">
        <v>256</v>
      </c>
      <c r="O6979" s="54" t="s">
        <v>256</v>
      </c>
      <c r="P6979" s="54" t="s">
        <v>268</v>
      </c>
      <c r="Q6979" s="54" t="s">
        <v>256</v>
      </c>
      <c r="R6979" s="54" t="s">
        <v>431</v>
      </c>
      <c r="S6979" s="71"/>
      <c r="T6979" s="54" t="s">
        <v>256</v>
      </c>
      <c r="U6979" s="71">
        <v>44661</v>
      </c>
      <c r="V6979" s="54" t="s">
        <v>256</v>
      </c>
      <c r="W6979" t="str">
        <f t="shared" si="108"/>
        <v>Apr-22</v>
      </c>
    </row>
    <row r="6980" spans="1:23" x14ac:dyDescent="0.25">
      <c r="A6980" s="54" t="s">
        <v>317</v>
      </c>
      <c r="B6980" s="54" t="s">
        <v>428</v>
      </c>
      <c r="C6980" s="54" t="s">
        <v>263</v>
      </c>
      <c r="D6980" s="54" t="s">
        <v>429</v>
      </c>
      <c r="E6980" s="54" t="s">
        <v>23704</v>
      </c>
      <c r="F6980" s="71">
        <v>44654</v>
      </c>
      <c r="G6980" s="72">
        <v>18.25</v>
      </c>
      <c r="H6980" s="72">
        <v>1555.81</v>
      </c>
      <c r="I6980" s="54" t="s">
        <v>265</v>
      </c>
      <c r="J6980" s="54" t="s">
        <v>22122</v>
      </c>
      <c r="K6980" s="54" t="s">
        <v>23705</v>
      </c>
      <c r="L6980" s="54" t="s">
        <v>23706</v>
      </c>
      <c r="M6980" s="54" t="s">
        <v>23704</v>
      </c>
      <c r="N6980" s="54" t="s">
        <v>256</v>
      </c>
      <c r="O6980" s="54" t="s">
        <v>256</v>
      </c>
      <c r="P6980" s="54" t="s">
        <v>444</v>
      </c>
      <c r="Q6980" s="54" t="s">
        <v>256</v>
      </c>
      <c r="R6980" s="54" t="s">
        <v>431</v>
      </c>
      <c r="S6980" s="71"/>
      <c r="T6980" s="54" t="s">
        <v>256</v>
      </c>
      <c r="U6980" s="71">
        <v>44654</v>
      </c>
      <c r="V6980" s="54" t="s">
        <v>256</v>
      </c>
      <c r="W6980" t="str">
        <f t="shared" si="108"/>
        <v>Apr-22</v>
      </c>
    </row>
    <row r="6981" spans="1:23" x14ac:dyDescent="0.25">
      <c r="A6981" s="54" t="s">
        <v>317</v>
      </c>
      <c r="B6981" s="54" t="s">
        <v>428</v>
      </c>
      <c r="C6981" s="54" t="s">
        <v>263</v>
      </c>
      <c r="D6981" s="54" t="s">
        <v>429</v>
      </c>
      <c r="E6981" s="54" t="s">
        <v>23707</v>
      </c>
      <c r="F6981" s="71">
        <v>44656</v>
      </c>
      <c r="G6981" s="72">
        <v>7.55</v>
      </c>
      <c r="H6981" s="72">
        <v>643.64</v>
      </c>
      <c r="I6981" s="54" t="s">
        <v>265</v>
      </c>
      <c r="J6981" s="54" t="s">
        <v>22122</v>
      </c>
      <c r="K6981" s="54" t="s">
        <v>23708</v>
      </c>
      <c r="L6981" s="54" t="s">
        <v>23709</v>
      </c>
      <c r="M6981" s="54" t="s">
        <v>23707</v>
      </c>
      <c r="N6981" s="54" t="s">
        <v>256</v>
      </c>
      <c r="O6981" s="54" t="s">
        <v>256</v>
      </c>
      <c r="P6981" s="54" t="s">
        <v>268</v>
      </c>
      <c r="Q6981" s="54" t="s">
        <v>256</v>
      </c>
      <c r="R6981" s="54" t="s">
        <v>431</v>
      </c>
      <c r="S6981" s="71"/>
      <c r="T6981" s="54" t="s">
        <v>256</v>
      </c>
      <c r="U6981" s="71">
        <v>44656</v>
      </c>
      <c r="V6981" s="54" t="s">
        <v>256</v>
      </c>
      <c r="W6981" t="str">
        <f t="shared" ref="W6981:W7044" si="109">TEXT(F6981,"MMM-YY")</f>
        <v>Apr-22</v>
      </c>
    </row>
    <row r="6982" spans="1:23" x14ac:dyDescent="0.25">
      <c r="A6982" s="54" t="s">
        <v>317</v>
      </c>
      <c r="B6982" s="54" t="s">
        <v>428</v>
      </c>
      <c r="C6982" s="54" t="s">
        <v>263</v>
      </c>
      <c r="D6982" s="54" t="s">
        <v>429</v>
      </c>
      <c r="E6982" s="54" t="s">
        <v>23710</v>
      </c>
      <c r="F6982" s="71">
        <v>44664</v>
      </c>
      <c r="G6982" s="72">
        <v>9.9700000000000006</v>
      </c>
      <c r="H6982" s="72">
        <v>849.94</v>
      </c>
      <c r="I6982" s="54" t="s">
        <v>265</v>
      </c>
      <c r="J6982" s="54" t="s">
        <v>22122</v>
      </c>
      <c r="K6982" s="54" t="s">
        <v>23711</v>
      </c>
      <c r="L6982" s="54" t="s">
        <v>23712</v>
      </c>
      <c r="M6982" s="54" t="s">
        <v>23710</v>
      </c>
      <c r="N6982" s="54" t="s">
        <v>256</v>
      </c>
      <c r="O6982" s="54" t="s">
        <v>256</v>
      </c>
      <c r="P6982" s="54" t="s">
        <v>264</v>
      </c>
      <c r="Q6982" s="54" t="s">
        <v>256</v>
      </c>
      <c r="R6982" s="54" t="s">
        <v>431</v>
      </c>
      <c r="S6982" s="71"/>
      <c r="T6982" s="54" t="s">
        <v>256</v>
      </c>
      <c r="U6982" s="71">
        <v>44664</v>
      </c>
      <c r="V6982" s="54" t="s">
        <v>256</v>
      </c>
      <c r="W6982" t="str">
        <f t="shared" si="109"/>
        <v>Apr-22</v>
      </c>
    </row>
    <row r="6983" spans="1:23" x14ac:dyDescent="0.25">
      <c r="A6983" s="54" t="s">
        <v>317</v>
      </c>
      <c r="B6983" s="54" t="s">
        <v>428</v>
      </c>
      <c r="C6983" s="54" t="s">
        <v>263</v>
      </c>
      <c r="D6983" s="54" t="s">
        <v>429</v>
      </c>
      <c r="E6983" s="54" t="s">
        <v>23713</v>
      </c>
      <c r="F6983" s="71">
        <v>44664</v>
      </c>
      <c r="G6983" s="72">
        <v>17.66</v>
      </c>
      <c r="H6983" s="72">
        <v>1505.52</v>
      </c>
      <c r="I6983" s="54" t="s">
        <v>265</v>
      </c>
      <c r="J6983" s="54" t="s">
        <v>22122</v>
      </c>
      <c r="K6983" s="54" t="s">
        <v>23711</v>
      </c>
      <c r="L6983" s="54" t="s">
        <v>23714</v>
      </c>
      <c r="M6983" s="54" t="s">
        <v>23713</v>
      </c>
      <c r="N6983" s="54" t="s">
        <v>256</v>
      </c>
      <c r="O6983" s="54" t="s">
        <v>256</v>
      </c>
      <c r="P6983" s="54" t="s">
        <v>264</v>
      </c>
      <c r="Q6983" s="54" t="s">
        <v>256</v>
      </c>
      <c r="R6983" s="54" t="s">
        <v>431</v>
      </c>
      <c r="S6983" s="71"/>
      <c r="T6983" s="54" t="s">
        <v>256</v>
      </c>
      <c r="U6983" s="71">
        <v>44664</v>
      </c>
      <c r="V6983" s="54" t="s">
        <v>256</v>
      </c>
      <c r="W6983" t="str">
        <f t="shared" si="109"/>
        <v>Apr-22</v>
      </c>
    </row>
    <row r="6984" spans="1:23" x14ac:dyDescent="0.25">
      <c r="A6984" s="54" t="s">
        <v>317</v>
      </c>
      <c r="B6984" s="54" t="s">
        <v>428</v>
      </c>
      <c r="C6984" s="54" t="s">
        <v>263</v>
      </c>
      <c r="D6984" s="54" t="s">
        <v>429</v>
      </c>
      <c r="E6984" s="54" t="s">
        <v>23715</v>
      </c>
      <c r="F6984" s="71">
        <v>44677</v>
      </c>
      <c r="G6984" s="72">
        <v>345.92</v>
      </c>
      <c r="H6984" s="72">
        <v>29489.68</v>
      </c>
      <c r="I6984" s="54" t="s">
        <v>265</v>
      </c>
      <c r="J6984" s="54" t="s">
        <v>22122</v>
      </c>
      <c r="K6984" s="54" t="s">
        <v>23716</v>
      </c>
      <c r="L6984" s="54" t="s">
        <v>23717</v>
      </c>
      <c r="M6984" s="54" t="s">
        <v>23715</v>
      </c>
      <c r="N6984" s="54" t="s">
        <v>256</v>
      </c>
      <c r="O6984" s="54" t="s">
        <v>256</v>
      </c>
      <c r="P6984" s="54" t="s">
        <v>444</v>
      </c>
      <c r="Q6984" s="54" t="s">
        <v>256</v>
      </c>
      <c r="R6984" s="54" t="s">
        <v>431</v>
      </c>
      <c r="S6984" s="71"/>
      <c r="T6984" s="54" t="s">
        <v>256</v>
      </c>
      <c r="U6984" s="71">
        <v>44677</v>
      </c>
      <c r="V6984" s="54" t="s">
        <v>256</v>
      </c>
      <c r="W6984" t="str">
        <f t="shared" si="109"/>
        <v>Apr-22</v>
      </c>
    </row>
    <row r="6985" spans="1:23" x14ac:dyDescent="0.25">
      <c r="A6985" s="54" t="s">
        <v>318</v>
      </c>
      <c r="B6985" s="54" t="s">
        <v>428</v>
      </c>
      <c r="C6985" s="54" t="s">
        <v>263</v>
      </c>
      <c r="D6985" s="54" t="s">
        <v>429</v>
      </c>
      <c r="E6985" s="54" t="s">
        <v>23718</v>
      </c>
      <c r="F6985" s="71">
        <v>44661</v>
      </c>
      <c r="G6985" s="72">
        <v>95790.399999999994</v>
      </c>
      <c r="H6985" s="72">
        <v>8166131.5999999996</v>
      </c>
      <c r="I6985" s="54" t="s">
        <v>265</v>
      </c>
      <c r="J6985" s="54" t="s">
        <v>22130</v>
      </c>
      <c r="K6985" s="54" t="s">
        <v>23719</v>
      </c>
      <c r="L6985" s="54" t="s">
        <v>23720</v>
      </c>
      <c r="M6985" s="54" t="s">
        <v>23718</v>
      </c>
      <c r="N6985" s="54" t="s">
        <v>256</v>
      </c>
      <c r="O6985" s="54" t="s">
        <v>256</v>
      </c>
      <c r="P6985" s="54" t="s">
        <v>320</v>
      </c>
      <c r="Q6985" s="54" t="s">
        <v>256</v>
      </c>
      <c r="R6985" s="54" t="s">
        <v>431</v>
      </c>
      <c r="S6985" s="71"/>
      <c r="T6985" s="54" t="s">
        <v>256</v>
      </c>
      <c r="U6985" s="71">
        <v>44661</v>
      </c>
      <c r="V6985" s="54" t="s">
        <v>256</v>
      </c>
      <c r="W6985" t="str">
        <f t="shared" si="109"/>
        <v>Apr-22</v>
      </c>
    </row>
    <row r="6986" spans="1:23" x14ac:dyDescent="0.25">
      <c r="A6986" s="54" t="s">
        <v>318</v>
      </c>
      <c r="B6986" s="54" t="s">
        <v>428</v>
      </c>
      <c r="C6986" s="54" t="s">
        <v>263</v>
      </c>
      <c r="D6986" s="54" t="s">
        <v>429</v>
      </c>
      <c r="E6986" s="54" t="s">
        <v>23721</v>
      </c>
      <c r="F6986" s="71">
        <v>44675</v>
      </c>
      <c r="G6986" s="72">
        <v>15709</v>
      </c>
      <c r="H6986" s="72">
        <v>1339192.25</v>
      </c>
      <c r="I6986" s="54" t="s">
        <v>265</v>
      </c>
      <c r="J6986" s="54" t="s">
        <v>22130</v>
      </c>
      <c r="K6986" s="54" t="s">
        <v>23722</v>
      </c>
      <c r="L6986" s="54" t="s">
        <v>23723</v>
      </c>
      <c r="M6986" s="54" t="s">
        <v>23721</v>
      </c>
      <c r="N6986" s="54" t="s">
        <v>256</v>
      </c>
      <c r="O6986" s="54" t="s">
        <v>256</v>
      </c>
      <c r="P6986" s="54" t="s">
        <v>320</v>
      </c>
      <c r="Q6986" s="54" t="s">
        <v>256</v>
      </c>
      <c r="R6986" s="54" t="s">
        <v>431</v>
      </c>
      <c r="S6986" s="71"/>
      <c r="T6986" s="54" t="s">
        <v>256</v>
      </c>
      <c r="U6986" s="71">
        <v>44675</v>
      </c>
      <c r="V6986" s="54" t="s">
        <v>256</v>
      </c>
      <c r="W6986" t="str">
        <f t="shared" si="109"/>
        <v>Apr-22</v>
      </c>
    </row>
    <row r="6987" spans="1:23" x14ac:dyDescent="0.25">
      <c r="A6987" s="54" t="s">
        <v>317</v>
      </c>
      <c r="B6987" s="54" t="s">
        <v>428</v>
      </c>
      <c r="C6987" s="54" t="s">
        <v>263</v>
      </c>
      <c r="D6987" s="54" t="s">
        <v>429</v>
      </c>
      <c r="E6987" s="54" t="s">
        <v>23724</v>
      </c>
      <c r="F6987" s="71">
        <v>44653</v>
      </c>
      <c r="G6987" s="72">
        <v>6742.58</v>
      </c>
      <c r="H6987" s="72">
        <v>574804.94999999995</v>
      </c>
      <c r="I6987" s="54" t="s">
        <v>265</v>
      </c>
      <c r="J6987" s="54" t="s">
        <v>22130</v>
      </c>
      <c r="K6987" s="54" t="s">
        <v>22762</v>
      </c>
      <c r="L6987" s="54" t="s">
        <v>23725</v>
      </c>
      <c r="M6987" s="54" t="s">
        <v>23724</v>
      </c>
      <c r="N6987" s="54" t="s">
        <v>256</v>
      </c>
      <c r="O6987" s="54" t="s">
        <v>256</v>
      </c>
      <c r="P6987" s="54" t="s">
        <v>271</v>
      </c>
      <c r="Q6987" s="54" t="s">
        <v>256</v>
      </c>
      <c r="R6987" s="54" t="s">
        <v>431</v>
      </c>
      <c r="S6987" s="71"/>
      <c r="T6987" s="54" t="s">
        <v>256</v>
      </c>
      <c r="U6987" s="71">
        <v>44653</v>
      </c>
      <c r="V6987" s="54" t="s">
        <v>443</v>
      </c>
      <c r="W6987" t="str">
        <f t="shared" si="109"/>
        <v>Apr-22</v>
      </c>
    </row>
    <row r="6988" spans="1:23" x14ac:dyDescent="0.25">
      <c r="A6988" s="54" t="s">
        <v>317</v>
      </c>
      <c r="B6988" s="54" t="s">
        <v>428</v>
      </c>
      <c r="C6988" s="54" t="s">
        <v>263</v>
      </c>
      <c r="D6988" s="54" t="s">
        <v>429</v>
      </c>
      <c r="E6988" s="54" t="s">
        <v>23726</v>
      </c>
      <c r="F6988" s="71">
        <v>44655</v>
      </c>
      <c r="G6988" s="72">
        <v>580.58000000000004</v>
      </c>
      <c r="H6988" s="72">
        <v>49494.45</v>
      </c>
      <c r="I6988" s="54" t="s">
        <v>265</v>
      </c>
      <c r="J6988" s="54" t="s">
        <v>22130</v>
      </c>
      <c r="K6988" s="54" t="s">
        <v>23727</v>
      </c>
      <c r="L6988" s="54" t="s">
        <v>23728</v>
      </c>
      <c r="M6988" s="54" t="s">
        <v>23726</v>
      </c>
      <c r="N6988" s="54" t="s">
        <v>256</v>
      </c>
      <c r="O6988" s="54" t="s">
        <v>256</v>
      </c>
      <c r="P6988" s="54" t="s">
        <v>267</v>
      </c>
      <c r="Q6988" s="54" t="s">
        <v>256</v>
      </c>
      <c r="R6988" s="54" t="s">
        <v>431</v>
      </c>
      <c r="S6988" s="71"/>
      <c r="T6988" s="54" t="s">
        <v>256</v>
      </c>
      <c r="U6988" s="71">
        <v>44655</v>
      </c>
      <c r="V6988" s="54" t="s">
        <v>256</v>
      </c>
      <c r="W6988" t="str">
        <f t="shared" si="109"/>
        <v>Apr-22</v>
      </c>
    </row>
    <row r="6989" spans="1:23" x14ac:dyDescent="0.25">
      <c r="A6989" s="54" t="s">
        <v>317</v>
      </c>
      <c r="B6989" s="54" t="s">
        <v>428</v>
      </c>
      <c r="C6989" s="54" t="s">
        <v>263</v>
      </c>
      <c r="D6989" s="54" t="s">
        <v>429</v>
      </c>
      <c r="E6989" s="54" t="s">
        <v>23729</v>
      </c>
      <c r="F6989" s="71">
        <v>44655</v>
      </c>
      <c r="G6989" s="72">
        <v>53.38</v>
      </c>
      <c r="H6989" s="72">
        <v>4550.6499999999996</v>
      </c>
      <c r="I6989" s="54" t="s">
        <v>265</v>
      </c>
      <c r="J6989" s="54" t="s">
        <v>22130</v>
      </c>
      <c r="K6989" s="54" t="s">
        <v>23730</v>
      </c>
      <c r="L6989" s="54" t="s">
        <v>23731</v>
      </c>
      <c r="M6989" s="54" t="s">
        <v>23729</v>
      </c>
      <c r="N6989" s="54" t="s">
        <v>256</v>
      </c>
      <c r="O6989" s="54" t="s">
        <v>256</v>
      </c>
      <c r="P6989" s="54" t="s">
        <v>267</v>
      </c>
      <c r="Q6989" s="54" t="s">
        <v>256</v>
      </c>
      <c r="R6989" s="54" t="s">
        <v>431</v>
      </c>
      <c r="S6989" s="71"/>
      <c r="T6989" s="54" t="s">
        <v>256</v>
      </c>
      <c r="U6989" s="71">
        <v>44655</v>
      </c>
      <c r="V6989" s="54" t="s">
        <v>256</v>
      </c>
      <c r="W6989" t="str">
        <f t="shared" si="109"/>
        <v>Apr-22</v>
      </c>
    </row>
    <row r="6990" spans="1:23" x14ac:dyDescent="0.25">
      <c r="A6990" s="54" t="s">
        <v>317</v>
      </c>
      <c r="B6990" s="54" t="s">
        <v>428</v>
      </c>
      <c r="C6990" s="54" t="s">
        <v>263</v>
      </c>
      <c r="D6990" s="54" t="s">
        <v>429</v>
      </c>
      <c r="E6990" s="54" t="s">
        <v>23732</v>
      </c>
      <c r="F6990" s="71">
        <v>44657</v>
      </c>
      <c r="G6990" s="72">
        <v>208.05</v>
      </c>
      <c r="H6990" s="72">
        <v>17736.259999999998</v>
      </c>
      <c r="I6990" s="54" t="s">
        <v>265</v>
      </c>
      <c r="J6990" s="54" t="s">
        <v>22130</v>
      </c>
      <c r="K6990" s="54" t="s">
        <v>23733</v>
      </c>
      <c r="L6990" s="54" t="s">
        <v>23734</v>
      </c>
      <c r="M6990" s="54" t="s">
        <v>23732</v>
      </c>
      <c r="N6990" s="54" t="s">
        <v>256</v>
      </c>
      <c r="O6990" s="54" t="s">
        <v>256</v>
      </c>
      <c r="P6990" s="54" t="s">
        <v>267</v>
      </c>
      <c r="Q6990" s="54" t="s">
        <v>256</v>
      </c>
      <c r="R6990" s="54" t="s">
        <v>431</v>
      </c>
      <c r="S6990" s="71"/>
      <c r="T6990" s="54" t="s">
        <v>256</v>
      </c>
      <c r="U6990" s="71">
        <v>44657</v>
      </c>
      <c r="V6990" s="54" t="s">
        <v>256</v>
      </c>
      <c r="W6990" t="str">
        <f t="shared" si="109"/>
        <v>Apr-22</v>
      </c>
    </row>
    <row r="6991" spans="1:23" x14ac:dyDescent="0.25">
      <c r="A6991" s="54" t="s">
        <v>317</v>
      </c>
      <c r="B6991" s="54" t="s">
        <v>428</v>
      </c>
      <c r="C6991" s="54" t="s">
        <v>263</v>
      </c>
      <c r="D6991" s="54" t="s">
        <v>429</v>
      </c>
      <c r="E6991" s="54" t="s">
        <v>23735</v>
      </c>
      <c r="F6991" s="71">
        <v>44662</v>
      </c>
      <c r="G6991" s="72">
        <v>569.79999999999995</v>
      </c>
      <c r="H6991" s="72">
        <v>48575.45</v>
      </c>
      <c r="I6991" s="54" t="s">
        <v>265</v>
      </c>
      <c r="J6991" s="54" t="s">
        <v>22130</v>
      </c>
      <c r="K6991" s="54" t="s">
        <v>23736</v>
      </c>
      <c r="L6991" s="54" t="s">
        <v>23737</v>
      </c>
      <c r="M6991" s="54" t="s">
        <v>23735</v>
      </c>
      <c r="N6991" s="54" t="s">
        <v>256</v>
      </c>
      <c r="O6991" s="54" t="s">
        <v>256</v>
      </c>
      <c r="P6991" s="54" t="s">
        <v>267</v>
      </c>
      <c r="Q6991" s="54" t="s">
        <v>256</v>
      </c>
      <c r="R6991" s="54" t="s">
        <v>431</v>
      </c>
      <c r="S6991" s="71"/>
      <c r="T6991" s="54" t="s">
        <v>256</v>
      </c>
      <c r="U6991" s="71">
        <v>44662</v>
      </c>
      <c r="V6991" s="54" t="s">
        <v>256</v>
      </c>
      <c r="W6991" t="str">
        <f t="shared" si="109"/>
        <v>Apr-22</v>
      </c>
    </row>
    <row r="6992" spans="1:23" x14ac:dyDescent="0.25">
      <c r="A6992" s="54" t="s">
        <v>317</v>
      </c>
      <c r="B6992" s="54" t="s">
        <v>428</v>
      </c>
      <c r="C6992" s="54" t="s">
        <v>263</v>
      </c>
      <c r="D6992" s="54" t="s">
        <v>429</v>
      </c>
      <c r="E6992" s="54" t="s">
        <v>23738</v>
      </c>
      <c r="F6992" s="71">
        <v>44670</v>
      </c>
      <c r="G6992" s="72">
        <v>654.74</v>
      </c>
      <c r="H6992" s="72">
        <v>55816.59</v>
      </c>
      <c r="I6992" s="54" t="s">
        <v>265</v>
      </c>
      <c r="J6992" s="54" t="s">
        <v>22130</v>
      </c>
      <c r="K6992" s="54" t="s">
        <v>23739</v>
      </c>
      <c r="L6992" s="54" t="s">
        <v>23740</v>
      </c>
      <c r="M6992" s="54" t="s">
        <v>23738</v>
      </c>
      <c r="N6992" s="54" t="s">
        <v>256</v>
      </c>
      <c r="O6992" s="54" t="s">
        <v>256</v>
      </c>
      <c r="P6992" s="54" t="s">
        <v>267</v>
      </c>
      <c r="Q6992" s="54" t="s">
        <v>256</v>
      </c>
      <c r="R6992" s="54" t="s">
        <v>431</v>
      </c>
      <c r="S6992" s="71"/>
      <c r="T6992" s="54" t="s">
        <v>256</v>
      </c>
      <c r="U6992" s="71">
        <v>44670</v>
      </c>
      <c r="V6992" s="54" t="s">
        <v>256</v>
      </c>
      <c r="W6992" t="str">
        <f t="shared" si="109"/>
        <v>Apr-22</v>
      </c>
    </row>
    <row r="6993" spans="1:23" x14ac:dyDescent="0.25">
      <c r="A6993" s="54" t="s">
        <v>317</v>
      </c>
      <c r="B6993" s="54" t="s">
        <v>428</v>
      </c>
      <c r="C6993" s="54" t="s">
        <v>263</v>
      </c>
      <c r="D6993" s="54" t="s">
        <v>429</v>
      </c>
      <c r="E6993" s="54" t="s">
        <v>23741</v>
      </c>
      <c r="F6993" s="71">
        <v>44670</v>
      </c>
      <c r="G6993" s="72">
        <v>289.69</v>
      </c>
      <c r="H6993" s="72">
        <v>24696.07</v>
      </c>
      <c r="I6993" s="54" t="s">
        <v>265</v>
      </c>
      <c r="J6993" s="54" t="s">
        <v>22130</v>
      </c>
      <c r="K6993" s="54" t="s">
        <v>23742</v>
      </c>
      <c r="L6993" s="54" t="s">
        <v>23743</v>
      </c>
      <c r="M6993" s="54" t="s">
        <v>23741</v>
      </c>
      <c r="N6993" s="54" t="s">
        <v>256</v>
      </c>
      <c r="O6993" s="54" t="s">
        <v>256</v>
      </c>
      <c r="P6993" s="54" t="s">
        <v>267</v>
      </c>
      <c r="Q6993" s="54" t="s">
        <v>256</v>
      </c>
      <c r="R6993" s="54" t="s">
        <v>431</v>
      </c>
      <c r="S6993" s="71"/>
      <c r="T6993" s="54" t="s">
        <v>256</v>
      </c>
      <c r="U6993" s="71">
        <v>44670</v>
      </c>
      <c r="V6993" s="54" t="s">
        <v>256</v>
      </c>
      <c r="W6993" t="str">
        <f t="shared" si="109"/>
        <v>Apr-22</v>
      </c>
    </row>
    <row r="6994" spans="1:23" x14ac:dyDescent="0.25">
      <c r="A6994" s="54" t="s">
        <v>317</v>
      </c>
      <c r="B6994" s="54" t="s">
        <v>428</v>
      </c>
      <c r="C6994" s="54" t="s">
        <v>263</v>
      </c>
      <c r="D6994" s="54" t="s">
        <v>429</v>
      </c>
      <c r="E6994" s="54" t="s">
        <v>23744</v>
      </c>
      <c r="F6994" s="71">
        <v>44670</v>
      </c>
      <c r="G6994" s="72">
        <v>264.57</v>
      </c>
      <c r="H6994" s="72">
        <v>22554.59</v>
      </c>
      <c r="I6994" s="54" t="s">
        <v>265</v>
      </c>
      <c r="J6994" s="54" t="s">
        <v>22130</v>
      </c>
      <c r="K6994" s="54" t="s">
        <v>23745</v>
      </c>
      <c r="L6994" s="54" t="s">
        <v>23746</v>
      </c>
      <c r="M6994" s="54" t="s">
        <v>23744</v>
      </c>
      <c r="N6994" s="54" t="s">
        <v>256</v>
      </c>
      <c r="O6994" s="54" t="s">
        <v>256</v>
      </c>
      <c r="P6994" s="54" t="s">
        <v>267</v>
      </c>
      <c r="Q6994" s="54" t="s">
        <v>256</v>
      </c>
      <c r="R6994" s="54" t="s">
        <v>431</v>
      </c>
      <c r="S6994" s="71"/>
      <c r="T6994" s="54" t="s">
        <v>256</v>
      </c>
      <c r="U6994" s="71">
        <v>44670</v>
      </c>
      <c r="V6994" s="54" t="s">
        <v>256</v>
      </c>
      <c r="W6994" t="str">
        <f t="shared" si="109"/>
        <v>Apr-22</v>
      </c>
    </row>
    <row r="6995" spans="1:23" x14ac:dyDescent="0.25">
      <c r="A6995" s="54" t="s">
        <v>317</v>
      </c>
      <c r="B6995" s="54" t="s">
        <v>428</v>
      </c>
      <c r="C6995" s="54" t="s">
        <v>263</v>
      </c>
      <c r="D6995" s="54" t="s">
        <v>429</v>
      </c>
      <c r="E6995" s="54" t="s">
        <v>23747</v>
      </c>
      <c r="F6995" s="71">
        <v>44675</v>
      </c>
      <c r="G6995" s="72">
        <v>317.95</v>
      </c>
      <c r="H6995" s="72">
        <v>27105.24</v>
      </c>
      <c r="I6995" s="54" t="s">
        <v>265</v>
      </c>
      <c r="J6995" s="54" t="s">
        <v>22130</v>
      </c>
      <c r="K6995" s="54" t="s">
        <v>23748</v>
      </c>
      <c r="L6995" s="54" t="s">
        <v>23749</v>
      </c>
      <c r="M6995" s="54" t="s">
        <v>23747</v>
      </c>
      <c r="N6995" s="54" t="s">
        <v>256</v>
      </c>
      <c r="O6995" s="54" t="s">
        <v>256</v>
      </c>
      <c r="P6995" s="54" t="s">
        <v>267</v>
      </c>
      <c r="Q6995" s="54" t="s">
        <v>256</v>
      </c>
      <c r="R6995" s="54" t="s">
        <v>431</v>
      </c>
      <c r="S6995" s="71"/>
      <c r="T6995" s="54" t="s">
        <v>256</v>
      </c>
      <c r="U6995" s="71">
        <v>44675</v>
      </c>
      <c r="V6995" s="54" t="s">
        <v>256</v>
      </c>
      <c r="W6995" t="str">
        <f t="shared" si="109"/>
        <v>Apr-22</v>
      </c>
    </row>
    <row r="6996" spans="1:23" x14ac:dyDescent="0.25">
      <c r="A6996" s="54" t="s">
        <v>318</v>
      </c>
      <c r="B6996" s="54" t="s">
        <v>428</v>
      </c>
      <c r="C6996" s="54" t="s">
        <v>263</v>
      </c>
      <c r="D6996" s="54" t="s">
        <v>429</v>
      </c>
      <c r="E6996" s="54" t="s">
        <v>23750</v>
      </c>
      <c r="F6996" s="71">
        <v>44653</v>
      </c>
      <c r="G6996" s="72">
        <v>627</v>
      </c>
      <c r="H6996" s="72">
        <v>53451.75</v>
      </c>
      <c r="I6996" s="54" t="s">
        <v>265</v>
      </c>
      <c r="J6996" s="54" t="s">
        <v>22167</v>
      </c>
      <c r="K6996" s="54" t="s">
        <v>23751</v>
      </c>
      <c r="L6996" s="54" t="s">
        <v>23752</v>
      </c>
      <c r="M6996" s="54" t="s">
        <v>23750</v>
      </c>
      <c r="N6996" s="54" t="s">
        <v>256</v>
      </c>
      <c r="O6996" s="54" t="s">
        <v>256</v>
      </c>
      <c r="P6996" s="54" t="s">
        <v>271</v>
      </c>
      <c r="Q6996" s="54" t="s">
        <v>256</v>
      </c>
      <c r="R6996" s="54" t="s">
        <v>431</v>
      </c>
      <c r="S6996" s="71"/>
      <c r="T6996" s="54" t="s">
        <v>256</v>
      </c>
      <c r="U6996" s="71">
        <v>44653</v>
      </c>
      <c r="V6996" s="54" t="s">
        <v>443</v>
      </c>
      <c r="W6996" t="str">
        <f t="shared" si="109"/>
        <v>Apr-22</v>
      </c>
    </row>
    <row r="6997" spans="1:23" x14ac:dyDescent="0.25">
      <c r="A6997" s="54" t="s">
        <v>317</v>
      </c>
      <c r="B6997" s="54" t="s">
        <v>428</v>
      </c>
      <c r="C6997" s="54" t="s">
        <v>263</v>
      </c>
      <c r="D6997" s="54" t="s">
        <v>429</v>
      </c>
      <c r="E6997" s="54" t="s">
        <v>23753</v>
      </c>
      <c r="F6997" s="71">
        <v>44653</v>
      </c>
      <c r="G6997" s="72">
        <v>2208.7399999999998</v>
      </c>
      <c r="H6997" s="72">
        <v>188295.09</v>
      </c>
      <c r="I6997" s="54" t="s">
        <v>265</v>
      </c>
      <c r="J6997" s="54" t="s">
        <v>22167</v>
      </c>
      <c r="K6997" s="54" t="s">
        <v>23751</v>
      </c>
      <c r="L6997" s="54" t="s">
        <v>23754</v>
      </c>
      <c r="M6997" s="54" t="s">
        <v>23753</v>
      </c>
      <c r="N6997" s="54" t="s">
        <v>256</v>
      </c>
      <c r="O6997" s="54" t="s">
        <v>256</v>
      </c>
      <c r="P6997" s="54" t="s">
        <v>271</v>
      </c>
      <c r="Q6997" s="54" t="s">
        <v>256</v>
      </c>
      <c r="R6997" s="54" t="s">
        <v>431</v>
      </c>
      <c r="S6997" s="71"/>
      <c r="T6997" s="54" t="s">
        <v>256</v>
      </c>
      <c r="U6997" s="71">
        <v>44653</v>
      </c>
      <c r="V6997" s="54" t="s">
        <v>443</v>
      </c>
      <c r="W6997" t="str">
        <f t="shared" si="109"/>
        <v>Apr-22</v>
      </c>
    </row>
    <row r="6998" spans="1:23" x14ac:dyDescent="0.25">
      <c r="A6998" s="54" t="s">
        <v>317</v>
      </c>
      <c r="B6998" s="54" t="s">
        <v>428</v>
      </c>
      <c r="C6998" s="54" t="s">
        <v>263</v>
      </c>
      <c r="D6998" s="54" t="s">
        <v>429</v>
      </c>
      <c r="E6998" s="54" t="s">
        <v>23755</v>
      </c>
      <c r="F6998" s="71">
        <v>44662</v>
      </c>
      <c r="G6998" s="72">
        <v>168</v>
      </c>
      <c r="H6998" s="72">
        <v>14322</v>
      </c>
      <c r="I6998" s="54" t="s">
        <v>265</v>
      </c>
      <c r="J6998" s="54" t="s">
        <v>22167</v>
      </c>
      <c r="K6998" s="54" t="s">
        <v>23688</v>
      </c>
      <c r="L6998" s="54" t="s">
        <v>23756</v>
      </c>
      <c r="M6998" s="54" t="s">
        <v>23755</v>
      </c>
      <c r="N6998" s="54" t="s">
        <v>256</v>
      </c>
      <c r="O6998" s="54" t="s">
        <v>256</v>
      </c>
      <c r="P6998" s="54" t="s">
        <v>271</v>
      </c>
      <c r="Q6998" s="54" t="s">
        <v>256</v>
      </c>
      <c r="R6998" s="54" t="s">
        <v>431</v>
      </c>
      <c r="S6998" s="71"/>
      <c r="T6998" s="54" t="s">
        <v>256</v>
      </c>
      <c r="U6998" s="71">
        <v>44662</v>
      </c>
      <c r="V6998" s="54" t="s">
        <v>443</v>
      </c>
      <c r="W6998" t="str">
        <f t="shared" si="109"/>
        <v>Apr-22</v>
      </c>
    </row>
    <row r="6999" spans="1:23" x14ac:dyDescent="0.25">
      <c r="A6999" s="54" t="s">
        <v>318</v>
      </c>
      <c r="B6999" s="54" t="s">
        <v>428</v>
      </c>
      <c r="C6999" s="54" t="s">
        <v>263</v>
      </c>
      <c r="D6999" s="54" t="s">
        <v>429</v>
      </c>
      <c r="E6999" s="54" t="s">
        <v>23757</v>
      </c>
      <c r="F6999" s="71">
        <v>44653</v>
      </c>
      <c r="G6999" s="72">
        <v>1771</v>
      </c>
      <c r="H6999" s="72">
        <v>150977.75</v>
      </c>
      <c r="I6999" s="54" t="s">
        <v>265</v>
      </c>
      <c r="J6999" s="54" t="s">
        <v>22229</v>
      </c>
      <c r="K6999" s="54" t="s">
        <v>23751</v>
      </c>
      <c r="L6999" s="54" t="s">
        <v>23758</v>
      </c>
      <c r="M6999" s="54" t="s">
        <v>23757</v>
      </c>
      <c r="N6999" s="54" t="s">
        <v>256</v>
      </c>
      <c r="O6999" s="54" t="s">
        <v>256</v>
      </c>
      <c r="P6999" s="54" t="s">
        <v>271</v>
      </c>
      <c r="Q6999" s="54" t="s">
        <v>256</v>
      </c>
      <c r="R6999" s="54" t="s">
        <v>431</v>
      </c>
      <c r="S6999" s="71"/>
      <c r="T6999" s="54" t="s">
        <v>256</v>
      </c>
      <c r="U6999" s="71">
        <v>44653</v>
      </c>
      <c r="V6999" s="54" t="s">
        <v>443</v>
      </c>
      <c r="W6999" t="str">
        <f t="shared" si="109"/>
        <v>Apr-22</v>
      </c>
    </row>
    <row r="7000" spans="1:23" x14ac:dyDescent="0.25">
      <c r="A7000" s="54" t="s">
        <v>318</v>
      </c>
      <c r="B7000" s="54" t="s">
        <v>428</v>
      </c>
      <c r="C7000" s="54" t="s">
        <v>263</v>
      </c>
      <c r="D7000" s="54" t="s">
        <v>429</v>
      </c>
      <c r="E7000" s="54" t="s">
        <v>23759</v>
      </c>
      <c r="F7000" s="71">
        <v>44672</v>
      </c>
      <c r="G7000" s="72">
        <v>120055.71</v>
      </c>
      <c r="H7000" s="72">
        <v>10234749.279999999</v>
      </c>
      <c r="I7000" s="54" t="s">
        <v>265</v>
      </c>
      <c r="J7000" s="54" t="s">
        <v>22229</v>
      </c>
      <c r="K7000" s="54" t="s">
        <v>23760</v>
      </c>
      <c r="L7000" s="54" t="s">
        <v>23761</v>
      </c>
      <c r="M7000" s="54" t="s">
        <v>23759</v>
      </c>
      <c r="N7000" s="54" t="s">
        <v>256</v>
      </c>
      <c r="O7000" s="54" t="s">
        <v>256</v>
      </c>
      <c r="P7000" s="54" t="s">
        <v>320</v>
      </c>
      <c r="Q7000" s="54" t="s">
        <v>256</v>
      </c>
      <c r="R7000" s="54" t="s">
        <v>431</v>
      </c>
      <c r="S7000" s="71"/>
      <c r="T7000" s="54" t="s">
        <v>256</v>
      </c>
      <c r="U7000" s="71">
        <v>44672</v>
      </c>
      <c r="V7000" s="54" t="s">
        <v>256</v>
      </c>
      <c r="W7000" t="str">
        <f t="shared" si="109"/>
        <v>Apr-22</v>
      </c>
    </row>
    <row r="7001" spans="1:23" x14ac:dyDescent="0.25">
      <c r="A7001" s="54" t="s">
        <v>317</v>
      </c>
      <c r="B7001" s="54" t="s">
        <v>428</v>
      </c>
      <c r="C7001" s="54" t="s">
        <v>263</v>
      </c>
      <c r="D7001" s="54" t="s">
        <v>429</v>
      </c>
      <c r="E7001" s="54" t="s">
        <v>23762</v>
      </c>
      <c r="F7001" s="71">
        <v>44653</v>
      </c>
      <c r="G7001" s="72">
        <v>9684.32</v>
      </c>
      <c r="H7001" s="72">
        <v>825588.28</v>
      </c>
      <c r="I7001" s="54" t="s">
        <v>265</v>
      </c>
      <c r="J7001" s="54" t="s">
        <v>22229</v>
      </c>
      <c r="K7001" s="54" t="s">
        <v>23751</v>
      </c>
      <c r="L7001" s="54" t="s">
        <v>23763</v>
      </c>
      <c r="M7001" s="54" t="s">
        <v>23762</v>
      </c>
      <c r="N7001" s="54" t="s">
        <v>256</v>
      </c>
      <c r="O7001" s="54" t="s">
        <v>256</v>
      </c>
      <c r="P7001" s="54" t="s">
        <v>271</v>
      </c>
      <c r="Q7001" s="54" t="s">
        <v>256</v>
      </c>
      <c r="R7001" s="54" t="s">
        <v>431</v>
      </c>
      <c r="S7001" s="71"/>
      <c r="T7001" s="54" t="s">
        <v>256</v>
      </c>
      <c r="U7001" s="71">
        <v>44653</v>
      </c>
      <c r="V7001" s="54" t="s">
        <v>443</v>
      </c>
      <c r="W7001" t="str">
        <f t="shared" si="109"/>
        <v>Apr-22</v>
      </c>
    </row>
    <row r="7002" spans="1:23" x14ac:dyDescent="0.25">
      <c r="A7002" s="54" t="s">
        <v>317</v>
      </c>
      <c r="B7002" s="54" t="s">
        <v>428</v>
      </c>
      <c r="C7002" s="54" t="s">
        <v>263</v>
      </c>
      <c r="D7002" s="54" t="s">
        <v>429</v>
      </c>
      <c r="E7002" s="54" t="s">
        <v>23764</v>
      </c>
      <c r="F7002" s="71">
        <v>44653</v>
      </c>
      <c r="G7002" s="72">
        <v>547.5</v>
      </c>
      <c r="H7002" s="72">
        <v>46674.38</v>
      </c>
      <c r="I7002" s="54" t="s">
        <v>265</v>
      </c>
      <c r="J7002" s="54" t="s">
        <v>22229</v>
      </c>
      <c r="K7002" s="54" t="s">
        <v>23765</v>
      </c>
      <c r="L7002" s="54" t="s">
        <v>23766</v>
      </c>
      <c r="M7002" s="54" t="s">
        <v>23764</v>
      </c>
      <c r="N7002" s="54" t="s">
        <v>256</v>
      </c>
      <c r="O7002" s="54" t="s">
        <v>256</v>
      </c>
      <c r="P7002" s="54" t="s">
        <v>267</v>
      </c>
      <c r="Q7002" s="54" t="s">
        <v>256</v>
      </c>
      <c r="R7002" s="54" t="s">
        <v>431</v>
      </c>
      <c r="S7002" s="71"/>
      <c r="T7002" s="54" t="s">
        <v>256</v>
      </c>
      <c r="U7002" s="71">
        <v>44653</v>
      </c>
      <c r="V7002" s="54" t="s">
        <v>256</v>
      </c>
      <c r="W7002" t="str">
        <f t="shared" si="109"/>
        <v>Apr-22</v>
      </c>
    </row>
    <row r="7003" spans="1:23" x14ac:dyDescent="0.25">
      <c r="A7003" s="54" t="s">
        <v>317</v>
      </c>
      <c r="B7003" s="54" t="s">
        <v>428</v>
      </c>
      <c r="C7003" s="54" t="s">
        <v>263</v>
      </c>
      <c r="D7003" s="54" t="s">
        <v>429</v>
      </c>
      <c r="E7003" s="54" t="s">
        <v>23767</v>
      </c>
      <c r="F7003" s="71">
        <v>44654</v>
      </c>
      <c r="G7003" s="72">
        <v>6742.17</v>
      </c>
      <c r="H7003" s="72">
        <v>574769.99</v>
      </c>
      <c r="I7003" s="54" t="s">
        <v>265</v>
      </c>
      <c r="J7003" s="54" t="s">
        <v>22229</v>
      </c>
      <c r="K7003" s="54" t="s">
        <v>22254</v>
      </c>
      <c r="L7003" s="54" t="s">
        <v>23768</v>
      </c>
      <c r="M7003" s="54" t="s">
        <v>23767</v>
      </c>
      <c r="N7003" s="54" t="s">
        <v>256</v>
      </c>
      <c r="O7003" s="54" t="s">
        <v>256</v>
      </c>
      <c r="P7003" s="54" t="s">
        <v>289</v>
      </c>
      <c r="Q7003" s="54" t="s">
        <v>256</v>
      </c>
      <c r="R7003" s="54" t="s">
        <v>431</v>
      </c>
      <c r="S7003" s="71"/>
      <c r="T7003" s="54" t="s">
        <v>256</v>
      </c>
      <c r="U7003" s="71">
        <v>44654</v>
      </c>
      <c r="V7003" s="54" t="s">
        <v>256</v>
      </c>
      <c r="W7003" t="str">
        <f t="shared" si="109"/>
        <v>Apr-22</v>
      </c>
    </row>
    <row r="7004" spans="1:23" x14ac:dyDescent="0.25">
      <c r="A7004" s="54" t="s">
        <v>317</v>
      </c>
      <c r="B7004" s="54" t="s">
        <v>428</v>
      </c>
      <c r="C7004" s="54" t="s">
        <v>263</v>
      </c>
      <c r="D7004" s="54" t="s">
        <v>429</v>
      </c>
      <c r="E7004" s="54" t="s">
        <v>23769</v>
      </c>
      <c r="F7004" s="71">
        <v>44655</v>
      </c>
      <c r="G7004" s="72">
        <v>1645.13</v>
      </c>
      <c r="H7004" s="72">
        <v>140247.32999999999</v>
      </c>
      <c r="I7004" s="54" t="s">
        <v>265</v>
      </c>
      <c r="J7004" s="54" t="s">
        <v>22229</v>
      </c>
      <c r="K7004" s="54" t="s">
        <v>23770</v>
      </c>
      <c r="L7004" s="54" t="s">
        <v>23771</v>
      </c>
      <c r="M7004" s="54" t="s">
        <v>23769</v>
      </c>
      <c r="N7004" s="54" t="s">
        <v>256</v>
      </c>
      <c r="O7004" s="54" t="s">
        <v>256</v>
      </c>
      <c r="P7004" s="54" t="s">
        <v>268</v>
      </c>
      <c r="Q7004" s="54" t="s">
        <v>256</v>
      </c>
      <c r="R7004" s="54" t="s">
        <v>431</v>
      </c>
      <c r="S7004" s="71"/>
      <c r="T7004" s="54" t="s">
        <v>256</v>
      </c>
      <c r="U7004" s="71">
        <v>44655</v>
      </c>
      <c r="V7004" s="54" t="s">
        <v>256</v>
      </c>
      <c r="W7004" t="str">
        <f t="shared" si="109"/>
        <v>Apr-22</v>
      </c>
    </row>
    <row r="7005" spans="1:23" x14ac:dyDescent="0.25">
      <c r="A7005" s="54" t="s">
        <v>317</v>
      </c>
      <c r="B7005" s="54" t="s">
        <v>428</v>
      </c>
      <c r="C7005" s="54" t="s">
        <v>263</v>
      </c>
      <c r="D7005" s="54" t="s">
        <v>429</v>
      </c>
      <c r="E7005" s="54" t="s">
        <v>23772</v>
      </c>
      <c r="F7005" s="71">
        <v>44655</v>
      </c>
      <c r="G7005" s="72">
        <v>32.64</v>
      </c>
      <c r="H7005" s="72">
        <v>2782.56</v>
      </c>
      <c r="I7005" s="54" t="s">
        <v>265</v>
      </c>
      <c r="J7005" s="54" t="s">
        <v>22229</v>
      </c>
      <c r="K7005" s="54" t="s">
        <v>23773</v>
      </c>
      <c r="L7005" s="54" t="s">
        <v>23774</v>
      </c>
      <c r="M7005" s="54" t="s">
        <v>23772</v>
      </c>
      <c r="N7005" s="54" t="s">
        <v>256</v>
      </c>
      <c r="O7005" s="54" t="s">
        <v>256</v>
      </c>
      <c r="P7005" s="54" t="s">
        <v>267</v>
      </c>
      <c r="Q7005" s="54" t="s">
        <v>256</v>
      </c>
      <c r="R7005" s="54" t="s">
        <v>431</v>
      </c>
      <c r="S7005" s="71"/>
      <c r="T7005" s="54" t="s">
        <v>256</v>
      </c>
      <c r="U7005" s="71">
        <v>44655</v>
      </c>
      <c r="V7005" s="54" t="s">
        <v>256</v>
      </c>
      <c r="W7005" t="str">
        <f t="shared" si="109"/>
        <v>Apr-22</v>
      </c>
    </row>
    <row r="7006" spans="1:23" x14ac:dyDescent="0.25">
      <c r="A7006" s="54" t="s">
        <v>317</v>
      </c>
      <c r="B7006" s="54" t="s">
        <v>428</v>
      </c>
      <c r="C7006" s="54" t="s">
        <v>263</v>
      </c>
      <c r="D7006" s="54" t="s">
        <v>429</v>
      </c>
      <c r="E7006" s="54" t="s">
        <v>23775</v>
      </c>
      <c r="F7006" s="71">
        <v>44655</v>
      </c>
      <c r="G7006" s="72">
        <v>7.52</v>
      </c>
      <c r="H7006" s="72">
        <v>641.08000000000004</v>
      </c>
      <c r="I7006" s="54" t="s">
        <v>265</v>
      </c>
      <c r="J7006" s="54" t="s">
        <v>22229</v>
      </c>
      <c r="K7006" s="54" t="s">
        <v>23773</v>
      </c>
      <c r="L7006" s="54" t="s">
        <v>23776</v>
      </c>
      <c r="M7006" s="54" t="s">
        <v>23775</v>
      </c>
      <c r="N7006" s="54" t="s">
        <v>256</v>
      </c>
      <c r="O7006" s="54" t="s">
        <v>256</v>
      </c>
      <c r="P7006" s="54" t="s">
        <v>267</v>
      </c>
      <c r="Q7006" s="54" t="s">
        <v>256</v>
      </c>
      <c r="R7006" s="54" t="s">
        <v>431</v>
      </c>
      <c r="S7006" s="71"/>
      <c r="T7006" s="54" t="s">
        <v>256</v>
      </c>
      <c r="U7006" s="71">
        <v>44655</v>
      </c>
      <c r="V7006" s="54" t="s">
        <v>256</v>
      </c>
      <c r="W7006" t="str">
        <f t="shared" si="109"/>
        <v>Apr-22</v>
      </c>
    </row>
    <row r="7007" spans="1:23" x14ac:dyDescent="0.25">
      <c r="A7007" s="54" t="s">
        <v>317</v>
      </c>
      <c r="B7007" s="54" t="s">
        <v>428</v>
      </c>
      <c r="C7007" s="54" t="s">
        <v>263</v>
      </c>
      <c r="D7007" s="54" t="s">
        <v>429</v>
      </c>
      <c r="E7007" s="54" t="s">
        <v>23777</v>
      </c>
      <c r="F7007" s="71">
        <v>44655</v>
      </c>
      <c r="G7007" s="72">
        <v>10.26</v>
      </c>
      <c r="H7007" s="72">
        <v>874.67</v>
      </c>
      <c r="I7007" s="54" t="s">
        <v>265</v>
      </c>
      <c r="J7007" s="54" t="s">
        <v>22229</v>
      </c>
      <c r="K7007" s="54" t="s">
        <v>23778</v>
      </c>
      <c r="L7007" s="54" t="s">
        <v>23779</v>
      </c>
      <c r="M7007" s="54" t="s">
        <v>23777</v>
      </c>
      <c r="N7007" s="54" t="s">
        <v>256</v>
      </c>
      <c r="O7007" s="54" t="s">
        <v>256</v>
      </c>
      <c r="P7007" s="54" t="s">
        <v>267</v>
      </c>
      <c r="Q7007" s="54" t="s">
        <v>256</v>
      </c>
      <c r="R7007" s="54" t="s">
        <v>431</v>
      </c>
      <c r="S7007" s="71"/>
      <c r="T7007" s="54" t="s">
        <v>256</v>
      </c>
      <c r="U7007" s="71">
        <v>44655</v>
      </c>
      <c r="V7007" s="54" t="s">
        <v>256</v>
      </c>
      <c r="W7007" t="str">
        <f t="shared" si="109"/>
        <v>Apr-22</v>
      </c>
    </row>
    <row r="7008" spans="1:23" x14ac:dyDescent="0.25">
      <c r="A7008" s="54" t="s">
        <v>317</v>
      </c>
      <c r="B7008" s="54" t="s">
        <v>428</v>
      </c>
      <c r="C7008" s="54" t="s">
        <v>263</v>
      </c>
      <c r="D7008" s="54" t="s">
        <v>429</v>
      </c>
      <c r="E7008" s="54" t="s">
        <v>23780</v>
      </c>
      <c r="F7008" s="71">
        <v>44657</v>
      </c>
      <c r="G7008" s="72">
        <v>6502.5</v>
      </c>
      <c r="H7008" s="72">
        <v>554338.13</v>
      </c>
      <c r="I7008" s="54" t="s">
        <v>265</v>
      </c>
      <c r="J7008" s="54" t="s">
        <v>22229</v>
      </c>
      <c r="K7008" s="54" t="s">
        <v>23781</v>
      </c>
      <c r="L7008" s="54" t="s">
        <v>23782</v>
      </c>
      <c r="M7008" s="54" t="s">
        <v>23780</v>
      </c>
      <c r="N7008" s="54" t="s">
        <v>256</v>
      </c>
      <c r="O7008" s="54" t="s">
        <v>256</v>
      </c>
      <c r="P7008" s="54" t="s">
        <v>289</v>
      </c>
      <c r="Q7008" s="54" t="s">
        <v>256</v>
      </c>
      <c r="R7008" s="54" t="s">
        <v>431</v>
      </c>
      <c r="S7008" s="71"/>
      <c r="T7008" s="54" t="s">
        <v>256</v>
      </c>
      <c r="U7008" s="71">
        <v>44657</v>
      </c>
      <c r="V7008" s="54" t="s">
        <v>256</v>
      </c>
      <c r="W7008" t="str">
        <f t="shared" si="109"/>
        <v>Apr-22</v>
      </c>
    </row>
    <row r="7009" spans="1:23" x14ac:dyDescent="0.25">
      <c r="A7009" s="54" t="s">
        <v>317</v>
      </c>
      <c r="B7009" s="54" t="s">
        <v>428</v>
      </c>
      <c r="C7009" s="54" t="s">
        <v>263</v>
      </c>
      <c r="D7009" s="54" t="s">
        <v>429</v>
      </c>
      <c r="E7009" s="54" t="s">
        <v>23783</v>
      </c>
      <c r="F7009" s="71">
        <v>44657</v>
      </c>
      <c r="G7009" s="72">
        <v>4214.75</v>
      </c>
      <c r="H7009" s="72">
        <v>359307.44</v>
      </c>
      <c r="I7009" s="54" t="s">
        <v>265</v>
      </c>
      <c r="J7009" s="54" t="s">
        <v>22229</v>
      </c>
      <c r="K7009" s="54" t="s">
        <v>23784</v>
      </c>
      <c r="L7009" s="54" t="s">
        <v>23785</v>
      </c>
      <c r="M7009" s="54" t="s">
        <v>23783</v>
      </c>
      <c r="N7009" s="54" t="s">
        <v>256</v>
      </c>
      <c r="O7009" s="54" t="s">
        <v>256</v>
      </c>
      <c r="P7009" s="54" t="s">
        <v>289</v>
      </c>
      <c r="Q7009" s="54" t="s">
        <v>256</v>
      </c>
      <c r="R7009" s="54" t="s">
        <v>431</v>
      </c>
      <c r="S7009" s="71"/>
      <c r="T7009" s="54" t="s">
        <v>256</v>
      </c>
      <c r="U7009" s="71">
        <v>44657</v>
      </c>
      <c r="V7009" s="54" t="s">
        <v>256</v>
      </c>
      <c r="W7009" t="str">
        <f t="shared" si="109"/>
        <v>Apr-22</v>
      </c>
    </row>
    <row r="7010" spans="1:23" x14ac:dyDescent="0.25">
      <c r="A7010" s="54" t="s">
        <v>317</v>
      </c>
      <c r="B7010" s="54" t="s">
        <v>428</v>
      </c>
      <c r="C7010" s="54" t="s">
        <v>263</v>
      </c>
      <c r="D7010" s="54" t="s">
        <v>429</v>
      </c>
      <c r="E7010" s="54" t="s">
        <v>23786</v>
      </c>
      <c r="F7010" s="71">
        <v>44676</v>
      </c>
      <c r="G7010" s="72">
        <v>3969.86</v>
      </c>
      <c r="H7010" s="72">
        <v>338430.57</v>
      </c>
      <c r="I7010" s="54" t="s">
        <v>265</v>
      </c>
      <c r="J7010" s="54" t="s">
        <v>22229</v>
      </c>
      <c r="K7010" s="54" t="s">
        <v>23682</v>
      </c>
      <c r="L7010" s="54" t="s">
        <v>23787</v>
      </c>
      <c r="M7010" s="54" t="s">
        <v>23786</v>
      </c>
      <c r="N7010" s="54" t="s">
        <v>256</v>
      </c>
      <c r="O7010" s="54" t="s">
        <v>256</v>
      </c>
      <c r="P7010" s="54" t="s">
        <v>271</v>
      </c>
      <c r="Q7010" s="54" t="s">
        <v>256</v>
      </c>
      <c r="R7010" s="54" t="s">
        <v>431</v>
      </c>
      <c r="S7010" s="71"/>
      <c r="T7010" s="54" t="s">
        <v>256</v>
      </c>
      <c r="U7010" s="71">
        <v>44676</v>
      </c>
      <c r="V7010" s="54" t="s">
        <v>443</v>
      </c>
      <c r="W7010" t="str">
        <f t="shared" si="109"/>
        <v>Apr-22</v>
      </c>
    </row>
    <row r="7011" spans="1:23" x14ac:dyDescent="0.25">
      <c r="A7011" s="54" t="s">
        <v>317</v>
      </c>
      <c r="B7011" s="54" t="s">
        <v>428</v>
      </c>
      <c r="C7011" s="54" t="s">
        <v>263</v>
      </c>
      <c r="D7011" s="54" t="s">
        <v>429</v>
      </c>
      <c r="E7011" s="54" t="s">
        <v>23788</v>
      </c>
      <c r="F7011" s="71">
        <v>44667</v>
      </c>
      <c r="G7011" s="72">
        <v>17.22</v>
      </c>
      <c r="H7011" s="72">
        <v>1468.01</v>
      </c>
      <c r="I7011" s="54" t="s">
        <v>265</v>
      </c>
      <c r="J7011" s="54" t="s">
        <v>22229</v>
      </c>
      <c r="K7011" s="54" t="s">
        <v>23789</v>
      </c>
      <c r="L7011" s="54" t="s">
        <v>23790</v>
      </c>
      <c r="M7011" s="54" t="s">
        <v>23788</v>
      </c>
      <c r="N7011" s="54" t="s">
        <v>256</v>
      </c>
      <c r="O7011" s="54" t="s">
        <v>256</v>
      </c>
      <c r="P7011" s="54" t="s">
        <v>444</v>
      </c>
      <c r="Q7011" s="54" t="s">
        <v>256</v>
      </c>
      <c r="R7011" s="54" t="s">
        <v>431</v>
      </c>
      <c r="S7011" s="71"/>
      <c r="T7011" s="54" t="s">
        <v>256</v>
      </c>
      <c r="U7011" s="71">
        <v>44667</v>
      </c>
      <c r="V7011" s="54" t="s">
        <v>256</v>
      </c>
      <c r="W7011" t="str">
        <f t="shared" si="109"/>
        <v>Apr-22</v>
      </c>
    </row>
    <row r="7012" spans="1:23" x14ac:dyDescent="0.25">
      <c r="A7012" s="54" t="s">
        <v>317</v>
      </c>
      <c r="B7012" s="54" t="s">
        <v>428</v>
      </c>
      <c r="C7012" s="54" t="s">
        <v>263</v>
      </c>
      <c r="D7012" s="54" t="s">
        <v>429</v>
      </c>
      <c r="E7012" s="54" t="s">
        <v>23791</v>
      </c>
      <c r="F7012" s="71">
        <v>44663</v>
      </c>
      <c r="G7012" s="72">
        <v>487.5</v>
      </c>
      <c r="H7012" s="72">
        <v>41559.379999999997</v>
      </c>
      <c r="I7012" s="54" t="s">
        <v>265</v>
      </c>
      <c r="J7012" s="54" t="s">
        <v>22229</v>
      </c>
      <c r="K7012" s="54" t="s">
        <v>23792</v>
      </c>
      <c r="L7012" s="54" t="s">
        <v>23793</v>
      </c>
      <c r="M7012" s="54" t="s">
        <v>23791</v>
      </c>
      <c r="N7012" s="54" t="s">
        <v>256</v>
      </c>
      <c r="O7012" s="54" t="s">
        <v>256</v>
      </c>
      <c r="P7012" s="54" t="s">
        <v>7654</v>
      </c>
      <c r="Q7012" s="54" t="s">
        <v>256</v>
      </c>
      <c r="R7012" s="54" t="s">
        <v>431</v>
      </c>
      <c r="S7012" s="71"/>
      <c r="T7012" s="54" t="s">
        <v>256</v>
      </c>
      <c r="U7012" s="71">
        <v>44663</v>
      </c>
      <c r="V7012" s="54" t="s">
        <v>256</v>
      </c>
      <c r="W7012" t="str">
        <f t="shared" si="109"/>
        <v>Apr-22</v>
      </c>
    </row>
    <row r="7013" spans="1:23" x14ac:dyDescent="0.25">
      <c r="A7013" s="54" t="s">
        <v>317</v>
      </c>
      <c r="B7013" s="54" t="s">
        <v>428</v>
      </c>
      <c r="C7013" s="54" t="s">
        <v>263</v>
      </c>
      <c r="D7013" s="54" t="s">
        <v>429</v>
      </c>
      <c r="E7013" s="54" t="s">
        <v>23794</v>
      </c>
      <c r="F7013" s="71">
        <v>44669</v>
      </c>
      <c r="G7013" s="72">
        <v>2115.52</v>
      </c>
      <c r="H7013" s="72">
        <v>180348.08</v>
      </c>
      <c r="I7013" s="54" t="s">
        <v>265</v>
      </c>
      <c r="J7013" s="54" t="s">
        <v>22229</v>
      </c>
      <c r="K7013" s="54" t="s">
        <v>23795</v>
      </c>
      <c r="L7013" s="54" t="s">
        <v>23796</v>
      </c>
      <c r="M7013" s="54" t="s">
        <v>23794</v>
      </c>
      <c r="N7013" s="54" t="s">
        <v>256</v>
      </c>
      <c r="O7013" s="54" t="s">
        <v>256</v>
      </c>
      <c r="P7013" s="54" t="s">
        <v>289</v>
      </c>
      <c r="Q7013" s="54" t="s">
        <v>256</v>
      </c>
      <c r="R7013" s="54" t="s">
        <v>431</v>
      </c>
      <c r="S7013" s="71"/>
      <c r="T7013" s="54" t="s">
        <v>256</v>
      </c>
      <c r="U7013" s="71">
        <v>44669</v>
      </c>
      <c r="V7013" s="54" t="s">
        <v>256</v>
      </c>
      <c r="W7013" t="str">
        <f t="shared" si="109"/>
        <v>Apr-22</v>
      </c>
    </row>
    <row r="7014" spans="1:23" x14ac:dyDescent="0.25">
      <c r="A7014" s="54" t="s">
        <v>318</v>
      </c>
      <c r="B7014" s="54" t="s">
        <v>428</v>
      </c>
      <c r="C7014" s="54" t="s">
        <v>263</v>
      </c>
      <c r="D7014" s="54" t="s">
        <v>429</v>
      </c>
      <c r="E7014" s="54" t="s">
        <v>23797</v>
      </c>
      <c r="F7014" s="71">
        <v>44654</v>
      </c>
      <c r="G7014" s="72">
        <v>128030</v>
      </c>
      <c r="H7014" s="72">
        <v>10914557.5</v>
      </c>
      <c r="I7014" s="54" t="s">
        <v>265</v>
      </c>
      <c r="J7014" s="54" t="s">
        <v>22333</v>
      </c>
      <c r="K7014" s="54" t="s">
        <v>23798</v>
      </c>
      <c r="L7014" s="54" t="s">
        <v>23799</v>
      </c>
      <c r="M7014" s="54" t="s">
        <v>23797</v>
      </c>
      <c r="N7014" s="54" t="s">
        <v>256</v>
      </c>
      <c r="O7014" s="54" t="s">
        <v>256</v>
      </c>
      <c r="P7014" s="54" t="s">
        <v>439</v>
      </c>
      <c r="Q7014" s="54" t="s">
        <v>256</v>
      </c>
      <c r="R7014" s="54" t="s">
        <v>431</v>
      </c>
      <c r="S7014" s="71"/>
      <c r="T7014" s="54" t="s">
        <v>256</v>
      </c>
      <c r="U7014" s="71">
        <v>44654</v>
      </c>
      <c r="V7014" s="54" t="s">
        <v>256</v>
      </c>
      <c r="W7014" t="str">
        <f t="shared" si="109"/>
        <v>Apr-22</v>
      </c>
    </row>
    <row r="7015" spans="1:23" x14ac:dyDescent="0.25">
      <c r="A7015" s="54" t="s">
        <v>318</v>
      </c>
      <c r="B7015" s="54" t="s">
        <v>428</v>
      </c>
      <c r="C7015" s="54" t="s">
        <v>263</v>
      </c>
      <c r="D7015" s="54" t="s">
        <v>429</v>
      </c>
      <c r="E7015" s="54" t="s">
        <v>23800</v>
      </c>
      <c r="F7015" s="71">
        <v>44677</v>
      </c>
      <c r="G7015" s="72">
        <v>129843.07</v>
      </c>
      <c r="H7015" s="72">
        <v>11069121.720000001</v>
      </c>
      <c r="I7015" s="54" t="s">
        <v>265</v>
      </c>
      <c r="J7015" s="54" t="s">
        <v>22333</v>
      </c>
      <c r="K7015" s="54" t="s">
        <v>23801</v>
      </c>
      <c r="L7015" s="54" t="s">
        <v>23802</v>
      </c>
      <c r="M7015" s="54" t="s">
        <v>23800</v>
      </c>
      <c r="N7015" s="54" t="s">
        <v>256</v>
      </c>
      <c r="O7015" s="54" t="s">
        <v>256</v>
      </c>
      <c r="P7015" s="54" t="s">
        <v>439</v>
      </c>
      <c r="Q7015" s="54" t="s">
        <v>256</v>
      </c>
      <c r="R7015" s="54" t="s">
        <v>431</v>
      </c>
      <c r="S7015" s="71"/>
      <c r="T7015" s="54" t="s">
        <v>256</v>
      </c>
      <c r="U7015" s="71">
        <v>44677</v>
      </c>
      <c r="V7015" s="54" t="s">
        <v>256</v>
      </c>
      <c r="W7015" t="str">
        <f t="shared" si="109"/>
        <v>Apr-22</v>
      </c>
    </row>
    <row r="7016" spans="1:23" x14ac:dyDescent="0.25">
      <c r="A7016" s="54" t="s">
        <v>317</v>
      </c>
      <c r="B7016" s="54" t="s">
        <v>428</v>
      </c>
      <c r="C7016" s="54" t="s">
        <v>263</v>
      </c>
      <c r="D7016" s="54" t="s">
        <v>429</v>
      </c>
      <c r="E7016" s="54" t="s">
        <v>23803</v>
      </c>
      <c r="F7016" s="71">
        <v>44653</v>
      </c>
      <c r="G7016" s="72">
        <v>4957.1400000000003</v>
      </c>
      <c r="H7016" s="72">
        <v>422596.19</v>
      </c>
      <c r="I7016" s="54" t="s">
        <v>265</v>
      </c>
      <c r="J7016" s="54" t="s">
        <v>22333</v>
      </c>
      <c r="K7016" s="54" t="s">
        <v>23804</v>
      </c>
      <c r="L7016" s="54" t="s">
        <v>23805</v>
      </c>
      <c r="M7016" s="54" t="s">
        <v>23803</v>
      </c>
      <c r="N7016" s="54" t="s">
        <v>256</v>
      </c>
      <c r="O7016" s="54" t="s">
        <v>256</v>
      </c>
      <c r="P7016" s="54" t="s">
        <v>267</v>
      </c>
      <c r="Q7016" s="54" t="s">
        <v>256</v>
      </c>
      <c r="R7016" s="54" t="s">
        <v>431</v>
      </c>
      <c r="S7016" s="71"/>
      <c r="T7016" s="54" t="s">
        <v>256</v>
      </c>
      <c r="U7016" s="71">
        <v>44653</v>
      </c>
      <c r="V7016" s="54" t="s">
        <v>256</v>
      </c>
      <c r="W7016" t="str">
        <f t="shared" si="109"/>
        <v>Apr-22</v>
      </c>
    </row>
    <row r="7017" spans="1:23" x14ac:dyDescent="0.25">
      <c r="A7017" s="54" t="s">
        <v>317</v>
      </c>
      <c r="B7017" s="54" t="s">
        <v>428</v>
      </c>
      <c r="C7017" s="54" t="s">
        <v>263</v>
      </c>
      <c r="D7017" s="54" t="s">
        <v>429</v>
      </c>
      <c r="E7017" s="54" t="s">
        <v>23806</v>
      </c>
      <c r="F7017" s="71">
        <v>44653</v>
      </c>
      <c r="G7017" s="72">
        <v>1096.95</v>
      </c>
      <c r="H7017" s="72">
        <v>93514.99</v>
      </c>
      <c r="I7017" s="54" t="s">
        <v>265</v>
      </c>
      <c r="J7017" s="54" t="s">
        <v>22333</v>
      </c>
      <c r="K7017" s="54" t="s">
        <v>23807</v>
      </c>
      <c r="L7017" s="54" t="s">
        <v>23808</v>
      </c>
      <c r="M7017" s="54" t="s">
        <v>23806</v>
      </c>
      <c r="N7017" s="54" t="s">
        <v>256</v>
      </c>
      <c r="O7017" s="54" t="s">
        <v>256</v>
      </c>
      <c r="P7017" s="54" t="s">
        <v>267</v>
      </c>
      <c r="Q7017" s="54" t="s">
        <v>256</v>
      </c>
      <c r="R7017" s="54" t="s">
        <v>431</v>
      </c>
      <c r="S7017" s="71"/>
      <c r="T7017" s="54" t="s">
        <v>256</v>
      </c>
      <c r="U7017" s="71">
        <v>44653</v>
      </c>
      <c r="V7017" s="54" t="s">
        <v>256</v>
      </c>
      <c r="W7017" t="str">
        <f t="shared" si="109"/>
        <v>Apr-22</v>
      </c>
    </row>
    <row r="7018" spans="1:23" x14ac:dyDescent="0.25">
      <c r="A7018" s="54" t="s">
        <v>317</v>
      </c>
      <c r="B7018" s="54" t="s">
        <v>428</v>
      </c>
      <c r="C7018" s="54" t="s">
        <v>263</v>
      </c>
      <c r="D7018" s="54" t="s">
        <v>429</v>
      </c>
      <c r="E7018" s="54" t="s">
        <v>23809</v>
      </c>
      <c r="F7018" s="71">
        <v>44653</v>
      </c>
      <c r="G7018" s="72">
        <v>2594.67</v>
      </c>
      <c r="H7018" s="72">
        <v>221195.62</v>
      </c>
      <c r="I7018" s="54" t="s">
        <v>265</v>
      </c>
      <c r="J7018" s="54" t="s">
        <v>22333</v>
      </c>
      <c r="K7018" s="54" t="s">
        <v>23810</v>
      </c>
      <c r="L7018" s="54" t="s">
        <v>23811</v>
      </c>
      <c r="M7018" s="54" t="s">
        <v>23809</v>
      </c>
      <c r="N7018" s="54" t="s">
        <v>256</v>
      </c>
      <c r="O7018" s="54" t="s">
        <v>256</v>
      </c>
      <c r="P7018" s="54" t="s">
        <v>267</v>
      </c>
      <c r="Q7018" s="54" t="s">
        <v>256</v>
      </c>
      <c r="R7018" s="54" t="s">
        <v>431</v>
      </c>
      <c r="S7018" s="71"/>
      <c r="T7018" s="54" t="s">
        <v>256</v>
      </c>
      <c r="U7018" s="71">
        <v>44653</v>
      </c>
      <c r="V7018" s="54" t="s">
        <v>256</v>
      </c>
      <c r="W7018" t="str">
        <f t="shared" si="109"/>
        <v>Apr-22</v>
      </c>
    </row>
    <row r="7019" spans="1:23" x14ac:dyDescent="0.25">
      <c r="A7019" s="54" t="s">
        <v>317</v>
      </c>
      <c r="B7019" s="54" t="s">
        <v>428</v>
      </c>
      <c r="C7019" s="54" t="s">
        <v>263</v>
      </c>
      <c r="D7019" s="54" t="s">
        <v>429</v>
      </c>
      <c r="E7019" s="54" t="s">
        <v>23812</v>
      </c>
      <c r="F7019" s="71">
        <v>44654</v>
      </c>
      <c r="G7019" s="72">
        <v>149.96</v>
      </c>
      <c r="H7019" s="72">
        <v>12784.09</v>
      </c>
      <c r="I7019" s="54" t="s">
        <v>265</v>
      </c>
      <c r="J7019" s="54" t="s">
        <v>22333</v>
      </c>
      <c r="K7019" s="54" t="s">
        <v>23705</v>
      </c>
      <c r="L7019" s="54" t="s">
        <v>23813</v>
      </c>
      <c r="M7019" s="54" t="s">
        <v>23812</v>
      </c>
      <c r="N7019" s="54" t="s">
        <v>256</v>
      </c>
      <c r="O7019" s="54" t="s">
        <v>256</v>
      </c>
      <c r="P7019" s="54" t="s">
        <v>444</v>
      </c>
      <c r="Q7019" s="54" t="s">
        <v>256</v>
      </c>
      <c r="R7019" s="54" t="s">
        <v>431</v>
      </c>
      <c r="S7019" s="71"/>
      <c r="T7019" s="54" t="s">
        <v>256</v>
      </c>
      <c r="U7019" s="71">
        <v>44654</v>
      </c>
      <c r="V7019" s="54" t="s">
        <v>256</v>
      </c>
      <c r="W7019" t="str">
        <f t="shared" si="109"/>
        <v>Apr-22</v>
      </c>
    </row>
    <row r="7020" spans="1:23" x14ac:dyDescent="0.25">
      <c r="A7020" s="54" t="s">
        <v>317</v>
      </c>
      <c r="B7020" s="54" t="s">
        <v>428</v>
      </c>
      <c r="C7020" s="54" t="s">
        <v>263</v>
      </c>
      <c r="D7020" s="54" t="s">
        <v>429</v>
      </c>
      <c r="E7020" s="54" t="s">
        <v>23814</v>
      </c>
      <c r="F7020" s="71">
        <v>44655</v>
      </c>
      <c r="G7020" s="72">
        <v>417.61</v>
      </c>
      <c r="H7020" s="72">
        <v>35601.25</v>
      </c>
      <c r="I7020" s="54" t="s">
        <v>265</v>
      </c>
      <c r="J7020" s="54" t="s">
        <v>22333</v>
      </c>
      <c r="K7020" s="54" t="s">
        <v>23815</v>
      </c>
      <c r="L7020" s="54" t="s">
        <v>23816</v>
      </c>
      <c r="M7020" s="54" t="s">
        <v>23814</v>
      </c>
      <c r="N7020" s="54" t="s">
        <v>256</v>
      </c>
      <c r="O7020" s="54" t="s">
        <v>256</v>
      </c>
      <c r="P7020" s="54" t="s">
        <v>268</v>
      </c>
      <c r="Q7020" s="54" t="s">
        <v>256</v>
      </c>
      <c r="R7020" s="54" t="s">
        <v>431</v>
      </c>
      <c r="S7020" s="71"/>
      <c r="T7020" s="54" t="s">
        <v>256</v>
      </c>
      <c r="U7020" s="71">
        <v>44655</v>
      </c>
      <c r="V7020" s="54" t="s">
        <v>256</v>
      </c>
      <c r="W7020" t="str">
        <f t="shared" si="109"/>
        <v>Apr-22</v>
      </c>
    </row>
    <row r="7021" spans="1:23" x14ac:dyDescent="0.25">
      <c r="A7021" s="54" t="s">
        <v>317</v>
      </c>
      <c r="B7021" s="54" t="s">
        <v>428</v>
      </c>
      <c r="C7021" s="54" t="s">
        <v>263</v>
      </c>
      <c r="D7021" s="54" t="s">
        <v>429</v>
      </c>
      <c r="E7021" s="54" t="s">
        <v>23817</v>
      </c>
      <c r="F7021" s="71">
        <v>44657</v>
      </c>
      <c r="G7021" s="72">
        <v>81.89</v>
      </c>
      <c r="H7021" s="72">
        <v>6981.12</v>
      </c>
      <c r="I7021" s="54" t="s">
        <v>265</v>
      </c>
      <c r="J7021" s="54" t="s">
        <v>22333</v>
      </c>
      <c r="K7021" s="54" t="s">
        <v>23818</v>
      </c>
      <c r="L7021" s="54" t="s">
        <v>23819</v>
      </c>
      <c r="M7021" s="54" t="s">
        <v>23817</v>
      </c>
      <c r="N7021" s="54" t="s">
        <v>256</v>
      </c>
      <c r="O7021" s="54" t="s">
        <v>256</v>
      </c>
      <c r="P7021" s="54" t="s">
        <v>267</v>
      </c>
      <c r="Q7021" s="54" t="s">
        <v>256</v>
      </c>
      <c r="R7021" s="54" t="s">
        <v>431</v>
      </c>
      <c r="S7021" s="71"/>
      <c r="T7021" s="54" t="s">
        <v>256</v>
      </c>
      <c r="U7021" s="71">
        <v>44657</v>
      </c>
      <c r="V7021" s="54" t="s">
        <v>256</v>
      </c>
      <c r="W7021" t="str">
        <f t="shared" si="109"/>
        <v>Apr-22</v>
      </c>
    </row>
    <row r="7022" spans="1:23" x14ac:dyDescent="0.25">
      <c r="A7022" s="54" t="s">
        <v>317</v>
      </c>
      <c r="B7022" s="54" t="s">
        <v>428</v>
      </c>
      <c r="C7022" s="54" t="s">
        <v>263</v>
      </c>
      <c r="D7022" s="54" t="s">
        <v>429</v>
      </c>
      <c r="E7022" s="54" t="s">
        <v>23820</v>
      </c>
      <c r="F7022" s="71">
        <v>44655</v>
      </c>
      <c r="G7022" s="72">
        <v>979.62</v>
      </c>
      <c r="H7022" s="72">
        <v>83512.61</v>
      </c>
      <c r="I7022" s="54" t="s">
        <v>265</v>
      </c>
      <c r="J7022" s="54" t="s">
        <v>22333</v>
      </c>
      <c r="K7022" s="54" t="s">
        <v>23821</v>
      </c>
      <c r="L7022" s="54" t="s">
        <v>23822</v>
      </c>
      <c r="M7022" s="54" t="s">
        <v>23820</v>
      </c>
      <c r="N7022" s="54" t="s">
        <v>256</v>
      </c>
      <c r="O7022" s="54" t="s">
        <v>256</v>
      </c>
      <c r="P7022" s="54" t="s">
        <v>267</v>
      </c>
      <c r="Q7022" s="54" t="s">
        <v>256</v>
      </c>
      <c r="R7022" s="54" t="s">
        <v>431</v>
      </c>
      <c r="S7022" s="71"/>
      <c r="T7022" s="54" t="s">
        <v>256</v>
      </c>
      <c r="U7022" s="71">
        <v>44655</v>
      </c>
      <c r="V7022" s="54" t="s">
        <v>256</v>
      </c>
      <c r="W7022" t="str">
        <f t="shared" si="109"/>
        <v>Apr-22</v>
      </c>
    </row>
    <row r="7023" spans="1:23" x14ac:dyDescent="0.25">
      <c r="A7023" s="54" t="s">
        <v>317</v>
      </c>
      <c r="B7023" s="54" t="s">
        <v>428</v>
      </c>
      <c r="C7023" s="54" t="s">
        <v>263</v>
      </c>
      <c r="D7023" s="54" t="s">
        <v>429</v>
      </c>
      <c r="E7023" s="54" t="s">
        <v>23823</v>
      </c>
      <c r="F7023" s="71">
        <v>44655</v>
      </c>
      <c r="G7023" s="72">
        <v>323.73</v>
      </c>
      <c r="H7023" s="72">
        <v>27597.98</v>
      </c>
      <c r="I7023" s="54" t="s">
        <v>265</v>
      </c>
      <c r="J7023" s="54" t="s">
        <v>22333</v>
      </c>
      <c r="K7023" s="54" t="s">
        <v>23824</v>
      </c>
      <c r="L7023" s="54" t="s">
        <v>23825</v>
      </c>
      <c r="M7023" s="54" t="s">
        <v>23823</v>
      </c>
      <c r="N7023" s="54" t="s">
        <v>256</v>
      </c>
      <c r="O7023" s="54" t="s">
        <v>256</v>
      </c>
      <c r="P7023" s="54" t="s">
        <v>267</v>
      </c>
      <c r="Q7023" s="54" t="s">
        <v>256</v>
      </c>
      <c r="R7023" s="54" t="s">
        <v>431</v>
      </c>
      <c r="S7023" s="71"/>
      <c r="T7023" s="54" t="s">
        <v>256</v>
      </c>
      <c r="U7023" s="71">
        <v>44655</v>
      </c>
      <c r="V7023" s="54" t="s">
        <v>256</v>
      </c>
      <c r="W7023" t="str">
        <f t="shared" si="109"/>
        <v>Apr-22</v>
      </c>
    </row>
    <row r="7024" spans="1:23" x14ac:dyDescent="0.25">
      <c r="A7024" s="54" t="s">
        <v>317</v>
      </c>
      <c r="B7024" s="54" t="s">
        <v>428</v>
      </c>
      <c r="C7024" s="54" t="s">
        <v>263</v>
      </c>
      <c r="D7024" s="54" t="s">
        <v>429</v>
      </c>
      <c r="E7024" s="54" t="s">
        <v>23826</v>
      </c>
      <c r="F7024" s="71">
        <v>44664</v>
      </c>
      <c r="G7024" s="72">
        <v>447.98</v>
      </c>
      <c r="H7024" s="72">
        <v>38190.300000000003</v>
      </c>
      <c r="I7024" s="54" t="s">
        <v>265</v>
      </c>
      <c r="J7024" s="54" t="s">
        <v>22333</v>
      </c>
      <c r="K7024" s="54" t="s">
        <v>23827</v>
      </c>
      <c r="L7024" s="54" t="s">
        <v>23828</v>
      </c>
      <c r="M7024" s="54" t="s">
        <v>23826</v>
      </c>
      <c r="N7024" s="54" t="s">
        <v>256</v>
      </c>
      <c r="O7024" s="54" t="s">
        <v>256</v>
      </c>
      <c r="P7024" s="54" t="s">
        <v>268</v>
      </c>
      <c r="Q7024" s="54" t="s">
        <v>256</v>
      </c>
      <c r="R7024" s="54" t="s">
        <v>431</v>
      </c>
      <c r="S7024" s="71"/>
      <c r="T7024" s="54" t="s">
        <v>256</v>
      </c>
      <c r="U7024" s="71">
        <v>44664</v>
      </c>
      <c r="V7024" s="54" t="s">
        <v>256</v>
      </c>
      <c r="W7024" t="str">
        <f t="shared" si="109"/>
        <v>Apr-22</v>
      </c>
    </row>
    <row r="7025" spans="1:23" x14ac:dyDescent="0.25">
      <c r="A7025" s="54" t="s">
        <v>317</v>
      </c>
      <c r="B7025" s="54" t="s">
        <v>428</v>
      </c>
      <c r="C7025" s="54" t="s">
        <v>263</v>
      </c>
      <c r="D7025" s="54" t="s">
        <v>429</v>
      </c>
      <c r="E7025" s="54" t="s">
        <v>23829</v>
      </c>
      <c r="F7025" s="71">
        <v>44658</v>
      </c>
      <c r="G7025" s="72">
        <v>54.5</v>
      </c>
      <c r="H7025" s="72">
        <v>4646.13</v>
      </c>
      <c r="I7025" s="54" t="s">
        <v>265</v>
      </c>
      <c r="J7025" s="54" t="s">
        <v>22333</v>
      </c>
      <c r="K7025" s="54" t="s">
        <v>22356</v>
      </c>
      <c r="L7025" s="54" t="s">
        <v>23830</v>
      </c>
      <c r="M7025" s="54" t="s">
        <v>23829</v>
      </c>
      <c r="N7025" s="54" t="s">
        <v>256</v>
      </c>
      <c r="O7025" s="54" t="s">
        <v>256</v>
      </c>
      <c r="P7025" s="54" t="s">
        <v>565</v>
      </c>
      <c r="Q7025" s="54" t="s">
        <v>256</v>
      </c>
      <c r="R7025" s="54" t="s">
        <v>431</v>
      </c>
      <c r="S7025" s="71"/>
      <c r="T7025" s="54" t="s">
        <v>256</v>
      </c>
      <c r="U7025" s="71">
        <v>44658</v>
      </c>
      <c r="V7025" s="54" t="s">
        <v>256</v>
      </c>
      <c r="W7025" t="str">
        <f t="shared" si="109"/>
        <v>Apr-22</v>
      </c>
    </row>
    <row r="7026" spans="1:23" x14ac:dyDescent="0.25">
      <c r="A7026" s="54" t="s">
        <v>317</v>
      </c>
      <c r="B7026" s="54" t="s">
        <v>428</v>
      </c>
      <c r="C7026" s="54" t="s">
        <v>263</v>
      </c>
      <c r="D7026" s="54" t="s">
        <v>429</v>
      </c>
      <c r="E7026" s="54" t="s">
        <v>23831</v>
      </c>
      <c r="F7026" s="71">
        <v>44664</v>
      </c>
      <c r="G7026" s="72">
        <v>3588.98</v>
      </c>
      <c r="H7026" s="72">
        <v>305960.55</v>
      </c>
      <c r="I7026" s="54" t="s">
        <v>265</v>
      </c>
      <c r="J7026" s="54" t="s">
        <v>22333</v>
      </c>
      <c r="K7026" s="54" t="s">
        <v>22922</v>
      </c>
      <c r="L7026" s="54" t="s">
        <v>23832</v>
      </c>
      <c r="M7026" s="54" t="s">
        <v>23831</v>
      </c>
      <c r="N7026" s="54" t="s">
        <v>256</v>
      </c>
      <c r="O7026" s="54" t="s">
        <v>256</v>
      </c>
      <c r="P7026" s="54" t="s">
        <v>264</v>
      </c>
      <c r="Q7026" s="54" t="s">
        <v>256</v>
      </c>
      <c r="R7026" s="54" t="s">
        <v>431</v>
      </c>
      <c r="S7026" s="71"/>
      <c r="T7026" s="54" t="s">
        <v>256</v>
      </c>
      <c r="U7026" s="71">
        <v>44664</v>
      </c>
      <c r="V7026" s="54" t="s">
        <v>256</v>
      </c>
      <c r="W7026" t="str">
        <f t="shared" si="109"/>
        <v>Apr-22</v>
      </c>
    </row>
    <row r="7027" spans="1:23" x14ac:dyDescent="0.25">
      <c r="A7027" s="54" t="s">
        <v>317</v>
      </c>
      <c r="B7027" s="54" t="s">
        <v>428</v>
      </c>
      <c r="C7027" s="54" t="s">
        <v>263</v>
      </c>
      <c r="D7027" s="54" t="s">
        <v>429</v>
      </c>
      <c r="E7027" s="54" t="s">
        <v>23833</v>
      </c>
      <c r="F7027" s="71">
        <v>44663</v>
      </c>
      <c r="G7027" s="72">
        <v>119.42</v>
      </c>
      <c r="H7027" s="72">
        <v>10180.56</v>
      </c>
      <c r="I7027" s="54" t="s">
        <v>265</v>
      </c>
      <c r="J7027" s="54" t="s">
        <v>22333</v>
      </c>
      <c r="K7027" s="54" t="s">
        <v>23834</v>
      </c>
      <c r="L7027" s="54" t="s">
        <v>23835</v>
      </c>
      <c r="M7027" s="54" t="s">
        <v>23833</v>
      </c>
      <c r="N7027" s="54" t="s">
        <v>256</v>
      </c>
      <c r="O7027" s="54" t="s">
        <v>256</v>
      </c>
      <c r="P7027" s="54" t="s">
        <v>565</v>
      </c>
      <c r="Q7027" s="54" t="s">
        <v>256</v>
      </c>
      <c r="R7027" s="54" t="s">
        <v>431</v>
      </c>
      <c r="S7027" s="71"/>
      <c r="T7027" s="54" t="s">
        <v>256</v>
      </c>
      <c r="U7027" s="71">
        <v>44663</v>
      </c>
      <c r="V7027" s="54" t="s">
        <v>256</v>
      </c>
      <c r="W7027" t="str">
        <f t="shared" si="109"/>
        <v>Apr-22</v>
      </c>
    </row>
    <row r="7028" spans="1:23" x14ac:dyDescent="0.25">
      <c r="A7028" s="54" t="s">
        <v>317</v>
      </c>
      <c r="B7028" s="54" t="s">
        <v>428</v>
      </c>
      <c r="C7028" s="54" t="s">
        <v>263</v>
      </c>
      <c r="D7028" s="54" t="s">
        <v>429</v>
      </c>
      <c r="E7028" s="54" t="s">
        <v>23836</v>
      </c>
      <c r="F7028" s="71">
        <v>44663</v>
      </c>
      <c r="G7028" s="72">
        <v>1198.75</v>
      </c>
      <c r="H7028" s="72">
        <v>102193.44</v>
      </c>
      <c r="I7028" s="54" t="s">
        <v>265</v>
      </c>
      <c r="J7028" s="54" t="s">
        <v>22333</v>
      </c>
      <c r="K7028" s="54" t="s">
        <v>23834</v>
      </c>
      <c r="L7028" s="54" t="s">
        <v>23837</v>
      </c>
      <c r="M7028" s="54" t="s">
        <v>23836</v>
      </c>
      <c r="N7028" s="54" t="s">
        <v>256</v>
      </c>
      <c r="O7028" s="54" t="s">
        <v>256</v>
      </c>
      <c r="P7028" s="54" t="s">
        <v>565</v>
      </c>
      <c r="Q7028" s="54" t="s">
        <v>256</v>
      </c>
      <c r="R7028" s="54" t="s">
        <v>431</v>
      </c>
      <c r="S7028" s="71"/>
      <c r="T7028" s="54" t="s">
        <v>256</v>
      </c>
      <c r="U7028" s="71">
        <v>44663</v>
      </c>
      <c r="V7028" s="54" t="s">
        <v>256</v>
      </c>
      <c r="W7028" t="str">
        <f t="shared" si="109"/>
        <v>Apr-22</v>
      </c>
    </row>
    <row r="7029" spans="1:23" x14ac:dyDescent="0.25">
      <c r="A7029" s="54" t="s">
        <v>317</v>
      </c>
      <c r="B7029" s="54" t="s">
        <v>428</v>
      </c>
      <c r="C7029" s="54" t="s">
        <v>263</v>
      </c>
      <c r="D7029" s="54" t="s">
        <v>429</v>
      </c>
      <c r="E7029" s="54" t="s">
        <v>23838</v>
      </c>
      <c r="F7029" s="71">
        <v>44668</v>
      </c>
      <c r="G7029" s="72">
        <v>6854.09</v>
      </c>
      <c r="H7029" s="72">
        <v>584311.17000000004</v>
      </c>
      <c r="I7029" s="54" t="s">
        <v>265</v>
      </c>
      <c r="J7029" s="54" t="s">
        <v>22333</v>
      </c>
      <c r="K7029" s="54" t="s">
        <v>23839</v>
      </c>
      <c r="L7029" s="54" t="s">
        <v>23840</v>
      </c>
      <c r="M7029" s="54" t="s">
        <v>23838</v>
      </c>
      <c r="N7029" s="54" t="s">
        <v>256</v>
      </c>
      <c r="O7029" s="54" t="s">
        <v>256</v>
      </c>
      <c r="P7029" s="54" t="s">
        <v>453</v>
      </c>
      <c r="Q7029" s="54" t="s">
        <v>256</v>
      </c>
      <c r="R7029" s="54" t="s">
        <v>431</v>
      </c>
      <c r="S7029" s="71"/>
      <c r="T7029" s="54" t="s">
        <v>256</v>
      </c>
      <c r="U7029" s="71">
        <v>44668</v>
      </c>
      <c r="V7029" s="54" t="s">
        <v>256</v>
      </c>
      <c r="W7029" t="str">
        <f t="shared" si="109"/>
        <v>Apr-22</v>
      </c>
    </row>
    <row r="7030" spans="1:23" x14ac:dyDescent="0.25">
      <c r="A7030" s="54" t="s">
        <v>317</v>
      </c>
      <c r="B7030" s="54" t="s">
        <v>428</v>
      </c>
      <c r="C7030" s="54" t="s">
        <v>263</v>
      </c>
      <c r="D7030" s="54" t="s">
        <v>429</v>
      </c>
      <c r="E7030" s="54" t="s">
        <v>23841</v>
      </c>
      <c r="F7030" s="71">
        <v>44668</v>
      </c>
      <c r="G7030" s="72">
        <v>9944.57</v>
      </c>
      <c r="H7030" s="72">
        <v>847774.59</v>
      </c>
      <c r="I7030" s="54" t="s">
        <v>265</v>
      </c>
      <c r="J7030" s="54" t="s">
        <v>22333</v>
      </c>
      <c r="K7030" s="54" t="s">
        <v>23839</v>
      </c>
      <c r="L7030" s="54" t="s">
        <v>23842</v>
      </c>
      <c r="M7030" s="54" t="s">
        <v>23841</v>
      </c>
      <c r="N7030" s="54" t="s">
        <v>256</v>
      </c>
      <c r="O7030" s="54" t="s">
        <v>256</v>
      </c>
      <c r="P7030" s="54" t="s">
        <v>453</v>
      </c>
      <c r="Q7030" s="54" t="s">
        <v>256</v>
      </c>
      <c r="R7030" s="54" t="s">
        <v>431</v>
      </c>
      <c r="S7030" s="71"/>
      <c r="T7030" s="54" t="s">
        <v>256</v>
      </c>
      <c r="U7030" s="71">
        <v>44668</v>
      </c>
      <c r="V7030" s="54" t="s">
        <v>256</v>
      </c>
      <c r="W7030" t="str">
        <f t="shared" si="109"/>
        <v>Apr-22</v>
      </c>
    </row>
    <row r="7031" spans="1:23" x14ac:dyDescent="0.25">
      <c r="A7031" s="54" t="s">
        <v>317</v>
      </c>
      <c r="B7031" s="54" t="s">
        <v>428</v>
      </c>
      <c r="C7031" s="54" t="s">
        <v>263</v>
      </c>
      <c r="D7031" s="54" t="s">
        <v>429</v>
      </c>
      <c r="E7031" s="54" t="s">
        <v>23843</v>
      </c>
      <c r="F7031" s="71">
        <v>44667</v>
      </c>
      <c r="G7031" s="72">
        <v>2347.66</v>
      </c>
      <c r="H7031" s="72">
        <v>200138.02</v>
      </c>
      <c r="I7031" s="54" t="s">
        <v>265</v>
      </c>
      <c r="J7031" s="54" t="s">
        <v>22333</v>
      </c>
      <c r="K7031" s="54" t="s">
        <v>23789</v>
      </c>
      <c r="L7031" s="54" t="s">
        <v>23844</v>
      </c>
      <c r="M7031" s="54" t="s">
        <v>23843</v>
      </c>
      <c r="N7031" s="54" t="s">
        <v>256</v>
      </c>
      <c r="O7031" s="54" t="s">
        <v>256</v>
      </c>
      <c r="P7031" s="54" t="s">
        <v>444</v>
      </c>
      <c r="Q7031" s="54" t="s">
        <v>256</v>
      </c>
      <c r="R7031" s="54" t="s">
        <v>431</v>
      </c>
      <c r="S7031" s="71"/>
      <c r="T7031" s="54" t="s">
        <v>256</v>
      </c>
      <c r="U7031" s="71">
        <v>44667</v>
      </c>
      <c r="V7031" s="54" t="s">
        <v>256</v>
      </c>
      <c r="W7031" t="str">
        <f t="shared" si="109"/>
        <v>Apr-22</v>
      </c>
    </row>
    <row r="7032" spans="1:23" x14ac:dyDescent="0.25">
      <c r="A7032" s="54" t="s">
        <v>317</v>
      </c>
      <c r="B7032" s="54" t="s">
        <v>428</v>
      </c>
      <c r="C7032" s="54" t="s">
        <v>263</v>
      </c>
      <c r="D7032" s="54" t="s">
        <v>429</v>
      </c>
      <c r="E7032" s="54" t="s">
        <v>23845</v>
      </c>
      <c r="F7032" s="71">
        <v>44668</v>
      </c>
      <c r="G7032" s="72">
        <v>20.68</v>
      </c>
      <c r="H7032" s="72">
        <v>1762.97</v>
      </c>
      <c r="I7032" s="54" t="s">
        <v>265</v>
      </c>
      <c r="J7032" s="54" t="s">
        <v>22333</v>
      </c>
      <c r="K7032" s="54" t="s">
        <v>23789</v>
      </c>
      <c r="L7032" s="54" t="s">
        <v>23846</v>
      </c>
      <c r="M7032" s="54" t="s">
        <v>23845</v>
      </c>
      <c r="N7032" s="54" t="s">
        <v>256</v>
      </c>
      <c r="O7032" s="54" t="s">
        <v>256</v>
      </c>
      <c r="P7032" s="54" t="s">
        <v>444</v>
      </c>
      <c r="Q7032" s="54" t="s">
        <v>256</v>
      </c>
      <c r="R7032" s="54" t="s">
        <v>431</v>
      </c>
      <c r="S7032" s="71"/>
      <c r="T7032" s="54" t="s">
        <v>256</v>
      </c>
      <c r="U7032" s="71">
        <v>44668</v>
      </c>
      <c r="V7032" s="54" t="s">
        <v>256</v>
      </c>
      <c r="W7032" t="str">
        <f t="shared" si="109"/>
        <v>Apr-22</v>
      </c>
    </row>
    <row r="7033" spans="1:23" x14ac:dyDescent="0.25">
      <c r="A7033" s="54" t="s">
        <v>317</v>
      </c>
      <c r="B7033" s="54" t="s">
        <v>428</v>
      </c>
      <c r="C7033" s="54" t="s">
        <v>263</v>
      </c>
      <c r="D7033" s="54" t="s">
        <v>429</v>
      </c>
      <c r="E7033" s="54" t="s">
        <v>23847</v>
      </c>
      <c r="F7033" s="71">
        <v>44663</v>
      </c>
      <c r="G7033" s="72">
        <v>750</v>
      </c>
      <c r="H7033" s="72">
        <v>63937.5</v>
      </c>
      <c r="I7033" s="54" t="s">
        <v>265</v>
      </c>
      <c r="J7033" s="54" t="s">
        <v>22333</v>
      </c>
      <c r="K7033" s="54" t="s">
        <v>23792</v>
      </c>
      <c r="L7033" s="54" t="s">
        <v>23848</v>
      </c>
      <c r="M7033" s="54" t="s">
        <v>23847</v>
      </c>
      <c r="N7033" s="54" t="s">
        <v>256</v>
      </c>
      <c r="O7033" s="54" t="s">
        <v>256</v>
      </c>
      <c r="P7033" s="54" t="s">
        <v>7654</v>
      </c>
      <c r="Q7033" s="54" t="s">
        <v>256</v>
      </c>
      <c r="R7033" s="54" t="s">
        <v>431</v>
      </c>
      <c r="S7033" s="71"/>
      <c r="T7033" s="54" t="s">
        <v>256</v>
      </c>
      <c r="U7033" s="71">
        <v>44663</v>
      </c>
      <c r="V7033" s="54" t="s">
        <v>256</v>
      </c>
      <c r="W7033" t="str">
        <f t="shared" si="109"/>
        <v>Apr-22</v>
      </c>
    </row>
    <row r="7034" spans="1:23" x14ac:dyDescent="0.25">
      <c r="A7034" s="54" t="s">
        <v>317</v>
      </c>
      <c r="B7034" s="54" t="s">
        <v>428</v>
      </c>
      <c r="C7034" s="54" t="s">
        <v>263</v>
      </c>
      <c r="D7034" s="54" t="s">
        <v>429</v>
      </c>
      <c r="E7034" s="54" t="s">
        <v>23849</v>
      </c>
      <c r="F7034" s="71">
        <v>44672</v>
      </c>
      <c r="G7034" s="72">
        <v>458.82</v>
      </c>
      <c r="H7034" s="72">
        <v>39114.410000000003</v>
      </c>
      <c r="I7034" s="54" t="s">
        <v>265</v>
      </c>
      <c r="J7034" s="54" t="s">
        <v>22333</v>
      </c>
      <c r="K7034" s="54" t="s">
        <v>23850</v>
      </c>
      <c r="L7034" s="54" t="s">
        <v>23851</v>
      </c>
      <c r="M7034" s="54" t="s">
        <v>23849</v>
      </c>
      <c r="N7034" s="54" t="s">
        <v>256</v>
      </c>
      <c r="O7034" s="54" t="s">
        <v>256</v>
      </c>
      <c r="P7034" s="54" t="s">
        <v>565</v>
      </c>
      <c r="Q7034" s="54" t="s">
        <v>256</v>
      </c>
      <c r="R7034" s="54" t="s">
        <v>431</v>
      </c>
      <c r="S7034" s="71"/>
      <c r="T7034" s="54" t="s">
        <v>256</v>
      </c>
      <c r="U7034" s="71">
        <v>44672</v>
      </c>
      <c r="V7034" s="54" t="s">
        <v>256</v>
      </c>
      <c r="W7034" t="str">
        <f t="shared" si="109"/>
        <v>Apr-22</v>
      </c>
    </row>
    <row r="7035" spans="1:23" x14ac:dyDescent="0.25">
      <c r="A7035" s="54" t="s">
        <v>317</v>
      </c>
      <c r="B7035" s="54" t="s">
        <v>428</v>
      </c>
      <c r="C7035" s="54" t="s">
        <v>263</v>
      </c>
      <c r="D7035" s="54" t="s">
        <v>429</v>
      </c>
      <c r="E7035" s="54" t="s">
        <v>23852</v>
      </c>
      <c r="F7035" s="71">
        <v>44678</v>
      </c>
      <c r="G7035" s="72">
        <v>1169.28</v>
      </c>
      <c r="H7035" s="72">
        <v>99681.12</v>
      </c>
      <c r="I7035" s="54" t="s">
        <v>265</v>
      </c>
      <c r="J7035" s="54" t="s">
        <v>22333</v>
      </c>
      <c r="K7035" s="54" t="s">
        <v>23853</v>
      </c>
      <c r="L7035" s="54" t="s">
        <v>23854</v>
      </c>
      <c r="M7035" s="54" t="s">
        <v>23852</v>
      </c>
      <c r="N7035" s="54" t="s">
        <v>256</v>
      </c>
      <c r="O7035" s="54" t="s">
        <v>256</v>
      </c>
      <c r="P7035" s="54" t="s">
        <v>23855</v>
      </c>
      <c r="Q7035" s="54" t="s">
        <v>256</v>
      </c>
      <c r="R7035" s="54" t="s">
        <v>431</v>
      </c>
      <c r="S7035" s="71"/>
      <c r="T7035" s="54" t="s">
        <v>256</v>
      </c>
      <c r="U7035" s="71">
        <v>44678</v>
      </c>
      <c r="V7035" s="54" t="s">
        <v>256</v>
      </c>
      <c r="W7035" t="str">
        <f t="shared" si="109"/>
        <v>Apr-22</v>
      </c>
    </row>
    <row r="7036" spans="1:23" x14ac:dyDescent="0.25">
      <c r="A7036" s="54" t="s">
        <v>317</v>
      </c>
      <c r="B7036" s="54" t="s">
        <v>428</v>
      </c>
      <c r="C7036" s="54" t="s">
        <v>263</v>
      </c>
      <c r="D7036" s="54" t="s">
        <v>429</v>
      </c>
      <c r="E7036" s="54" t="s">
        <v>23856</v>
      </c>
      <c r="F7036" s="71">
        <v>44677</v>
      </c>
      <c r="G7036" s="72">
        <v>1223.9000000000001</v>
      </c>
      <c r="H7036" s="72">
        <v>104337.48</v>
      </c>
      <c r="I7036" s="54" t="s">
        <v>265</v>
      </c>
      <c r="J7036" s="54" t="s">
        <v>22333</v>
      </c>
      <c r="K7036" s="54" t="s">
        <v>23857</v>
      </c>
      <c r="L7036" s="54" t="s">
        <v>23858</v>
      </c>
      <c r="M7036" s="54" t="s">
        <v>23856</v>
      </c>
      <c r="N7036" s="54" t="s">
        <v>256</v>
      </c>
      <c r="O7036" s="54" t="s">
        <v>256</v>
      </c>
      <c r="P7036" s="54" t="s">
        <v>264</v>
      </c>
      <c r="Q7036" s="54" t="s">
        <v>256</v>
      </c>
      <c r="R7036" s="54" t="s">
        <v>431</v>
      </c>
      <c r="S7036" s="71"/>
      <c r="T7036" s="54" t="s">
        <v>256</v>
      </c>
      <c r="U7036" s="71">
        <v>44677</v>
      </c>
      <c r="V7036" s="54" t="s">
        <v>256</v>
      </c>
      <c r="W7036" t="str">
        <f t="shared" si="109"/>
        <v>Apr-22</v>
      </c>
    </row>
    <row r="7037" spans="1:23" x14ac:dyDescent="0.25">
      <c r="A7037" s="54" t="s">
        <v>317</v>
      </c>
      <c r="B7037" s="54" t="s">
        <v>428</v>
      </c>
      <c r="C7037" s="54" t="s">
        <v>263</v>
      </c>
      <c r="D7037" s="54" t="s">
        <v>429</v>
      </c>
      <c r="E7037" s="54" t="s">
        <v>23859</v>
      </c>
      <c r="F7037" s="71">
        <v>44679</v>
      </c>
      <c r="G7037" s="72">
        <v>428.39</v>
      </c>
      <c r="H7037" s="72">
        <v>36520.25</v>
      </c>
      <c r="I7037" s="54" t="s">
        <v>265</v>
      </c>
      <c r="J7037" s="54" t="s">
        <v>22333</v>
      </c>
      <c r="K7037" s="54" t="s">
        <v>23860</v>
      </c>
      <c r="L7037" s="54" t="s">
        <v>23861</v>
      </c>
      <c r="M7037" s="54" t="s">
        <v>23859</v>
      </c>
      <c r="N7037" s="54" t="s">
        <v>256</v>
      </c>
      <c r="O7037" s="54" t="s">
        <v>256</v>
      </c>
      <c r="P7037" s="54" t="s">
        <v>267</v>
      </c>
      <c r="Q7037" s="54" t="s">
        <v>256</v>
      </c>
      <c r="R7037" s="54" t="s">
        <v>431</v>
      </c>
      <c r="S7037" s="71"/>
      <c r="T7037" s="54" t="s">
        <v>256</v>
      </c>
      <c r="U7037" s="71">
        <v>44679</v>
      </c>
      <c r="V7037" s="54" t="s">
        <v>256</v>
      </c>
      <c r="W7037" t="str">
        <f t="shared" si="109"/>
        <v>Apr-22</v>
      </c>
    </row>
    <row r="7038" spans="1:23" x14ac:dyDescent="0.25">
      <c r="A7038" s="54" t="s">
        <v>317</v>
      </c>
      <c r="B7038" s="54" t="s">
        <v>428</v>
      </c>
      <c r="C7038" s="54" t="s">
        <v>263</v>
      </c>
      <c r="D7038" s="54" t="s">
        <v>429</v>
      </c>
      <c r="E7038" s="54" t="s">
        <v>23862</v>
      </c>
      <c r="F7038" s="71">
        <v>44655</v>
      </c>
      <c r="G7038" s="72">
        <v>142.35</v>
      </c>
      <c r="H7038" s="72">
        <v>12135.34</v>
      </c>
      <c r="I7038" s="54" t="s">
        <v>265</v>
      </c>
      <c r="J7038" s="54" t="s">
        <v>22432</v>
      </c>
      <c r="K7038" s="54" t="s">
        <v>23863</v>
      </c>
      <c r="L7038" s="54" t="s">
        <v>23864</v>
      </c>
      <c r="M7038" s="54" t="s">
        <v>23862</v>
      </c>
      <c r="N7038" s="54" t="s">
        <v>256</v>
      </c>
      <c r="O7038" s="54" t="s">
        <v>256</v>
      </c>
      <c r="P7038" s="54" t="s">
        <v>267</v>
      </c>
      <c r="Q7038" s="54" t="s">
        <v>256</v>
      </c>
      <c r="R7038" s="54" t="s">
        <v>431</v>
      </c>
      <c r="S7038" s="71"/>
      <c r="T7038" s="54" t="s">
        <v>256</v>
      </c>
      <c r="U7038" s="71">
        <v>44655</v>
      </c>
      <c r="V7038" s="54" t="s">
        <v>256</v>
      </c>
      <c r="W7038" t="str">
        <f t="shared" si="109"/>
        <v>Apr-22</v>
      </c>
    </row>
    <row r="7039" spans="1:23" x14ac:dyDescent="0.25">
      <c r="A7039" s="54" t="s">
        <v>317</v>
      </c>
      <c r="B7039" s="54" t="s">
        <v>428</v>
      </c>
      <c r="C7039" s="54" t="s">
        <v>263</v>
      </c>
      <c r="D7039" s="54" t="s">
        <v>429</v>
      </c>
      <c r="E7039" s="54" t="s">
        <v>23865</v>
      </c>
      <c r="F7039" s="71">
        <v>44655</v>
      </c>
      <c r="G7039" s="72">
        <v>244.11</v>
      </c>
      <c r="H7039" s="72">
        <v>20810.38</v>
      </c>
      <c r="I7039" s="54" t="s">
        <v>265</v>
      </c>
      <c r="J7039" s="54" t="s">
        <v>22432</v>
      </c>
      <c r="K7039" s="54" t="s">
        <v>23866</v>
      </c>
      <c r="L7039" s="54" t="s">
        <v>23867</v>
      </c>
      <c r="M7039" s="54" t="s">
        <v>23865</v>
      </c>
      <c r="N7039" s="54" t="s">
        <v>256</v>
      </c>
      <c r="O7039" s="54" t="s">
        <v>256</v>
      </c>
      <c r="P7039" s="54" t="s">
        <v>267</v>
      </c>
      <c r="Q7039" s="54" t="s">
        <v>256</v>
      </c>
      <c r="R7039" s="54" t="s">
        <v>431</v>
      </c>
      <c r="S7039" s="71"/>
      <c r="T7039" s="54" t="s">
        <v>256</v>
      </c>
      <c r="U7039" s="71">
        <v>44655</v>
      </c>
      <c r="V7039" s="54" t="s">
        <v>256</v>
      </c>
      <c r="W7039" t="str">
        <f t="shared" si="109"/>
        <v>Apr-22</v>
      </c>
    </row>
    <row r="7040" spans="1:23" x14ac:dyDescent="0.25">
      <c r="A7040" s="54" t="s">
        <v>317</v>
      </c>
      <c r="B7040" s="54" t="s">
        <v>428</v>
      </c>
      <c r="C7040" s="54" t="s">
        <v>263</v>
      </c>
      <c r="D7040" s="54" t="s">
        <v>429</v>
      </c>
      <c r="E7040" s="54" t="s">
        <v>23868</v>
      </c>
      <c r="F7040" s="71">
        <v>44667</v>
      </c>
      <c r="G7040" s="72">
        <v>2416.59</v>
      </c>
      <c r="H7040" s="72">
        <v>206014.3</v>
      </c>
      <c r="I7040" s="54" t="s">
        <v>265</v>
      </c>
      <c r="J7040" s="54" t="s">
        <v>22432</v>
      </c>
      <c r="K7040" s="54" t="s">
        <v>22922</v>
      </c>
      <c r="L7040" s="54" t="s">
        <v>23869</v>
      </c>
      <c r="M7040" s="54" t="s">
        <v>23868</v>
      </c>
      <c r="N7040" s="54" t="s">
        <v>256</v>
      </c>
      <c r="O7040" s="54" t="s">
        <v>256</v>
      </c>
      <c r="P7040" s="54" t="s">
        <v>264</v>
      </c>
      <c r="Q7040" s="54" t="s">
        <v>256</v>
      </c>
      <c r="R7040" s="54" t="s">
        <v>431</v>
      </c>
      <c r="S7040" s="71"/>
      <c r="T7040" s="54" t="s">
        <v>256</v>
      </c>
      <c r="U7040" s="71">
        <v>44667</v>
      </c>
      <c r="V7040" s="54" t="s">
        <v>256</v>
      </c>
      <c r="W7040" t="str">
        <f t="shared" si="109"/>
        <v>Apr-22</v>
      </c>
    </row>
    <row r="7041" spans="1:23" x14ac:dyDescent="0.25">
      <c r="A7041" s="54" t="s">
        <v>317</v>
      </c>
      <c r="B7041" s="54" t="s">
        <v>428</v>
      </c>
      <c r="C7041" s="54" t="s">
        <v>263</v>
      </c>
      <c r="D7041" s="54" t="s">
        <v>429</v>
      </c>
      <c r="E7041" s="54" t="s">
        <v>23870</v>
      </c>
      <c r="F7041" s="71">
        <v>44667</v>
      </c>
      <c r="G7041" s="72">
        <v>1524.93</v>
      </c>
      <c r="H7041" s="72">
        <v>130000.28</v>
      </c>
      <c r="I7041" s="54" t="s">
        <v>265</v>
      </c>
      <c r="J7041" s="54" t="s">
        <v>22432</v>
      </c>
      <c r="K7041" s="54" t="s">
        <v>23789</v>
      </c>
      <c r="L7041" s="54" t="s">
        <v>23871</v>
      </c>
      <c r="M7041" s="54" t="s">
        <v>23870</v>
      </c>
      <c r="N7041" s="54" t="s">
        <v>256</v>
      </c>
      <c r="O7041" s="54" t="s">
        <v>256</v>
      </c>
      <c r="P7041" s="54" t="s">
        <v>444</v>
      </c>
      <c r="Q7041" s="54" t="s">
        <v>256</v>
      </c>
      <c r="R7041" s="54" t="s">
        <v>431</v>
      </c>
      <c r="S7041" s="71"/>
      <c r="T7041" s="54" t="s">
        <v>256</v>
      </c>
      <c r="U7041" s="71">
        <v>44667</v>
      </c>
      <c r="V7041" s="54" t="s">
        <v>256</v>
      </c>
      <c r="W7041" t="str">
        <f t="shared" si="109"/>
        <v>Apr-22</v>
      </c>
    </row>
    <row r="7042" spans="1:23" x14ac:dyDescent="0.25">
      <c r="A7042" s="54" t="s">
        <v>317</v>
      </c>
      <c r="B7042" s="54" t="s">
        <v>428</v>
      </c>
      <c r="C7042" s="54" t="s">
        <v>263</v>
      </c>
      <c r="D7042" s="54" t="s">
        <v>429</v>
      </c>
      <c r="E7042" s="54" t="s">
        <v>23872</v>
      </c>
      <c r="F7042" s="71">
        <v>44668</v>
      </c>
      <c r="G7042" s="72">
        <v>425.13</v>
      </c>
      <c r="H7042" s="72">
        <v>36242.33</v>
      </c>
      <c r="I7042" s="54" t="s">
        <v>265</v>
      </c>
      <c r="J7042" s="54" t="s">
        <v>22432</v>
      </c>
      <c r="K7042" s="54" t="s">
        <v>23789</v>
      </c>
      <c r="L7042" s="54" t="s">
        <v>23873</v>
      </c>
      <c r="M7042" s="54" t="s">
        <v>23872</v>
      </c>
      <c r="N7042" s="54" t="s">
        <v>256</v>
      </c>
      <c r="O7042" s="54" t="s">
        <v>256</v>
      </c>
      <c r="P7042" s="54" t="s">
        <v>444</v>
      </c>
      <c r="Q7042" s="54" t="s">
        <v>256</v>
      </c>
      <c r="R7042" s="54" t="s">
        <v>431</v>
      </c>
      <c r="S7042" s="71"/>
      <c r="T7042" s="54" t="s">
        <v>256</v>
      </c>
      <c r="U7042" s="71">
        <v>44668</v>
      </c>
      <c r="V7042" s="54" t="s">
        <v>256</v>
      </c>
      <c r="W7042" t="str">
        <f t="shared" si="109"/>
        <v>Apr-22</v>
      </c>
    </row>
    <row r="7043" spans="1:23" x14ac:dyDescent="0.25">
      <c r="A7043" s="54" t="s">
        <v>317</v>
      </c>
      <c r="B7043" s="54" t="s">
        <v>428</v>
      </c>
      <c r="C7043" s="54" t="s">
        <v>263</v>
      </c>
      <c r="D7043" s="54" t="s">
        <v>429</v>
      </c>
      <c r="E7043" s="54" t="s">
        <v>23874</v>
      </c>
      <c r="F7043" s="71">
        <v>44671</v>
      </c>
      <c r="G7043" s="72">
        <v>1302.4000000000001</v>
      </c>
      <c r="H7043" s="72">
        <v>111029.6</v>
      </c>
      <c r="I7043" s="54" t="s">
        <v>265</v>
      </c>
      <c r="J7043" s="54" t="s">
        <v>22432</v>
      </c>
      <c r="K7043" s="54" t="s">
        <v>23875</v>
      </c>
      <c r="L7043" s="54" t="s">
        <v>23876</v>
      </c>
      <c r="M7043" s="54" t="s">
        <v>23874</v>
      </c>
      <c r="N7043" s="54" t="s">
        <v>256</v>
      </c>
      <c r="O7043" s="54" t="s">
        <v>256</v>
      </c>
      <c r="P7043" s="54" t="s">
        <v>444</v>
      </c>
      <c r="Q7043" s="54" t="s">
        <v>256</v>
      </c>
      <c r="R7043" s="54" t="s">
        <v>431</v>
      </c>
      <c r="S7043" s="71"/>
      <c r="T7043" s="54" t="s">
        <v>256</v>
      </c>
      <c r="U7043" s="71">
        <v>44671</v>
      </c>
      <c r="V7043" s="54" t="s">
        <v>256</v>
      </c>
      <c r="W7043" t="str">
        <f t="shared" si="109"/>
        <v>Apr-22</v>
      </c>
    </row>
    <row r="7044" spans="1:23" x14ac:dyDescent="0.25">
      <c r="A7044" s="54" t="s">
        <v>318</v>
      </c>
      <c r="B7044" s="54" t="s">
        <v>428</v>
      </c>
      <c r="C7044" s="54" t="s">
        <v>263</v>
      </c>
      <c r="D7044" s="54" t="s">
        <v>429</v>
      </c>
      <c r="E7044" s="54" t="s">
        <v>23877</v>
      </c>
      <c r="F7044" s="71">
        <v>44660</v>
      </c>
      <c r="G7044" s="72">
        <v>84186.02</v>
      </c>
      <c r="H7044" s="72">
        <v>7176858.21</v>
      </c>
      <c r="I7044" s="54" t="s">
        <v>265</v>
      </c>
      <c r="J7044" s="54" t="s">
        <v>22468</v>
      </c>
      <c r="K7044" s="54" t="s">
        <v>23878</v>
      </c>
      <c r="L7044" s="54" t="s">
        <v>23879</v>
      </c>
      <c r="M7044" s="54" t="s">
        <v>23877</v>
      </c>
      <c r="N7044" s="54" t="s">
        <v>256</v>
      </c>
      <c r="O7044" s="54" t="s">
        <v>256</v>
      </c>
      <c r="P7044" s="54" t="s">
        <v>434</v>
      </c>
      <c r="Q7044" s="54" t="s">
        <v>256</v>
      </c>
      <c r="R7044" s="54" t="s">
        <v>431</v>
      </c>
      <c r="S7044" s="71"/>
      <c r="T7044" s="54" t="s">
        <v>256</v>
      </c>
      <c r="U7044" s="71">
        <v>44660</v>
      </c>
      <c r="V7044" s="54" t="s">
        <v>256</v>
      </c>
      <c r="W7044" t="str">
        <f t="shared" si="109"/>
        <v>Apr-22</v>
      </c>
    </row>
    <row r="7045" spans="1:23" x14ac:dyDescent="0.25">
      <c r="A7045" s="54" t="s">
        <v>318</v>
      </c>
      <c r="B7045" s="54" t="s">
        <v>428</v>
      </c>
      <c r="C7045" s="54" t="s">
        <v>263</v>
      </c>
      <c r="D7045" s="54" t="s">
        <v>429</v>
      </c>
      <c r="E7045" s="54" t="s">
        <v>23880</v>
      </c>
      <c r="F7045" s="71">
        <v>44678</v>
      </c>
      <c r="G7045" s="72">
        <v>2457.54</v>
      </c>
      <c r="H7045" s="72">
        <v>209505.29</v>
      </c>
      <c r="I7045" s="54" t="s">
        <v>265</v>
      </c>
      <c r="J7045" s="54" t="s">
        <v>22468</v>
      </c>
      <c r="K7045" s="54" t="s">
        <v>23878</v>
      </c>
      <c r="L7045" s="54" t="s">
        <v>23881</v>
      </c>
      <c r="M7045" s="54" t="s">
        <v>23880</v>
      </c>
      <c r="N7045" s="54" t="s">
        <v>256</v>
      </c>
      <c r="O7045" s="54" t="s">
        <v>256</v>
      </c>
      <c r="P7045" s="54" t="s">
        <v>434</v>
      </c>
      <c r="Q7045" s="54" t="s">
        <v>256</v>
      </c>
      <c r="R7045" s="54" t="s">
        <v>431</v>
      </c>
      <c r="S7045" s="71"/>
      <c r="T7045" s="54" t="s">
        <v>256</v>
      </c>
      <c r="U7045" s="71">
        <v>44678</v>
      </c>
      <c r="V7045" s="54" t="s">
        <v>256</v>
      </c>
      <c r="W7045" t="str">
        <f t="shared" ref="W7045:W7108" si="110">TEXT(F7045,"MMM-YY")</f>
        <v>Apr-22</v>
      </c>
    </row>
    <row r="7046" spans="1:23" x14ac:dyDescent="0.25">
      <c r="A7046" s="54" t="s">
        <v>317</v>
      </c>
      <c r="B7046" s="54" t="s">
        <v>428</v>
      </c>
      <c r="C7046" s="54" t="s">
        <v>263</v>
      </c>
      <c r="D7046" s="54" t="s">
        <v>429</v>
      </c>
      <c r="E7046" s="54" t="s">
        <v>23882</v>
      </c>
      <c r="F7046" s="71">
        <v>44653</v>
      </c>
      <c r="G7046" s="72">
        <v>280.5</v>
      </c>
      <c r="H7046" s="72">
        <v>23912.63</v>
      </c>
      <c r="I7046" s="54" t="s">
        <v>265</v>
      </c>
      <c r="J7046" s="54" t="s">
        <v>22468</v>
      </c>
      <c r="K7046" s="54" t="s">
        <v>23883</v>
      </c>
      <c r="L7046" s="54" t="s">
        <v>23884</v>
      </c>
      <c r="M7046" s="54" t="s">
        <v>23882</v>
      </c>
      <c r="N7046" s="54" t="s">
        <v>256</v>
      </c>
      <c r="O7046" s="54" t="s">
        <v>256</v>
      </c>
      <c r="P7046" s="54" t="s">
        <v>267</v>
      </c>
      <c r="Q7046" s="54" t="s">
        <v>256</v>
      </c>
      <c r="R7046" s="54" t="s">
        <v>431</v>
      </c>
      <c r="S7046" s="71"/>
      <c r="T7046" s="54" t="s">
        <v>256</v>
      </c>
      <c r="U7046" s="71">
        <v>44653</v>
      </c>
      <c r="V7046" s="54" t="s">
        <v>256</v>
      </c>
      <c r="W7046" t="str">
        <f t="shared" si="110"/>
        <v>Apr-22</v>
      </c>
    </row>
    <row r="7047" spans="1:23" x14ac:dyDescent="0.25">
      <c r="A7047" s="54" t="s">
        <v>317</v>
      </c>
      <c r="B7047" s="54" t="s">
        <v>428</v>
      </c>
      <c r="C7047" s="54" t="s">
        <v>263</v>
      </c>
      <c r="D7047" s="54" t="s">
        <v>429</v>
      </c>
      <c r="E7047" s="54" t="s">
        <v>23885</v>
      </c>
      <c r="F7047" s="71">
        <v>44653</v>
      </c>
      <c r="G7047" s="72">
        <v>329.43</v>
      </c>
      <c r="H7047" s="72">
        <v>28083.91</v>
      </c>
      <c r="I7047" s="54" t="s">
        <v>265</v>
      </c>
      <c r="J7047" s="54" t="s">
        <v>22468</v>
      </c>
      <c r="K7047" s="54" t="s">
        <v>23886</v>
      </c>
      <c r="L7047" s="54" t="s">
        <v>23887</v>
      </c>
      <c r="M7047" s="54" t="s">
        <v>23885</v>
      </c>
      <c r="N7047" s="54" t="s">
        <v>256</v>
      </c>
      <c r="O7047" s="54" t="s">
        <v>256</v>
      </c>
      <c r="P7047" s="54" t="s">
        <v>267</v>
      </c>
      <c r="Q7047" s="54" t="s">
        <v>256</v>
      </c>
      <c r="R7047" s="54" t="s">
        <v>431</v>
      </c>
      <c r="S7047" s="71"/>
      <c r="T7047" s="54" t="s">
        <v>256</v>
      </c>
      <c r="U7047" s="71">
        <v>44653</v>
      </c>
      <c r="V7047" s="54" t="s">
        <v>256</v>
      </c>
      <c r="W7047" t="str">
        <f t="shared" si="110"/>
        <v>Apr-22</v>
      </c>
    </row>
    <row r="7048" spans="1:23" x14ac:dyDescent="0.25">
      <c r="A7048" s="54" t="s">
        <v>317</v>
      </c>
      <c r="B7048" s="54" t="s">
        <v>428</v>
      </c>
      <c r="C7048" s="54" t="s">
        <v>263</v>
      </c>
      <c r="D7048" s="54" t="s">
        <v>429</v>
      </c>
      <c r="E7048" s="54" t="s">
        <v>23888</v>
      </c>
      <c r="F7048" s="71">
        <v>44653</v>
      </c>
      <c r="G7048" s="72">
        <v>3218.48</v>
      </c>
      <c r="H7048" s="72">
        <v>274375.42</v>
      </c>
      <c r="I7048" s="54" t="s">
        <v>265</v>
      </c>
      <c r="J7048" s="54" t="s">
        <v>22468</v>
      </c>
      <c r="K7048" s="54" t="s">
        <v>23889</v>
      </c>
      <c r="L7048" s="54" t="s">
        <v>23890</v>
      </c>
      <c r="M7048" s="54" t="s">
        <v>23888</v>
      </c>
      <c r="N7048" s="54" t="s">
        <v>256</v>
      </c>
      <c r="O7048" s="54" t="s">
        <v>256</v>
      </c>
      <c r="P7048" s="54" t="s">
        <v>289</v>
      </c>
      <c r="Q7048" s="54" t="s">
        <v>256</v>
      </c>
      <c r="R7048" s="54" t="s">
        <v>431</v>
      </c>
      <c r="S7048" s="71"/>
      <c r="T7048" s="54" t="s">
        <v>256</v>
      </c>
      <c r="U7048" s="71">
        <v>44653</v>
      </c>
      <c r="V7048" s="54" t="s">
        <v>256</v>
      </c>
      <c r="W7048" t="str">
        <f t="shared" si="110"/>
        <v>Apr-22</v>
      </c>
    </row>
    <row r="7049" spans="1:23" x14ac:dyDescent="0.25">
      <c r="A7049" s="54" t="s">
        <v>317</v>
      </c>
      <c r="B7049" s="54" t="s">
        <v>428</v>
      </c>
      <c r="C7049" s="54" t="s">
        <v>263</v>
      </c>
      <c r="D7049" s="54" t="s">
        <v>429</v>
      </c>
      <c r="E7049" s="54" t="s">
        <v>23891</v>
      </c>
      <c r="F7049" s="71">
        <v>44653</v>
      </c>
      <c r="G7049" s="72">
        <v>3277.05</v>
      </c>
      <c r="H7049" s="72">
        <v>279368.51</v>
      </c>
      <c r="I7049" s="54" t="s">
        <v>265</v>
      </c>
      <c r="J7049" s="54" t="s">
        <v>22468</v>
      </c>
      <c r="K7049" s="54" t="s">
        <v>23892</v>
      </c>
      <c r="L7049" s="54" t="s">
        <v>23893</v>
      </c>
      <c r="M7049" s="54" t="s">
        <v>23891</v>
      </c>
      <c r="N7049" s="54" t="s">
        <v>256</v>
      </c>
      <c r="O7049" s="54" t="s">
        <v>256</v>
      </c>
      <c r="P7049" s="54" t="s">
        <v>289</v>
      </c>
      <c r="Q7049" s="54" t="s">
        <v>256</v>
      </c>
      <c r="R7049" s="54" t="s">
        <v>431</v>
      </c>
      <c r="S7049" s="71"/>
      <c r="T7049" s="54" t="s">
        <v>256</v>
      </c>
      <c r="U7049" s="71">
        <v>44653</v>
      </c>
      <c r="V7049" s="54" t="s">
        <v>256</v>
      </c>
      <c r="W7049" t="str">
        <f t="shared" si="110"/>
        <v>Apr-22</v>
      </c>
    </row>
    <row r="7050" spans="1:23" x14ac:dyDescent="0.25">
      <c r="A7050" s="54" t="s">
        <v>317</v>
      </c>
      <c r="B7050" s="54" t="s">
        <v>428</v>
      </c>
      <c r="C7050" s="54" t="s">
        <v>263</v>
      </c>
      <c r="D7050" s="54" t="s">
        <v>429</v>
      </c>
      <c r="E7050" s="54" t="s">
        <v>23894</v>
      </c>
      <c r="F7050" s="71">
        <v>44654</v>
      </c>
      <c r="G7050" s="72">
        <v>291.47000000000003</v>
      </c>
      <c r="H7050" s="72">
        <v>24847.82</v>
      </c>
      <c r="I7050" s="54" t="s">
        <v>265</v>
      </c>
      <c r="J7050" s="54" t="s">
        <v>22468</v>
      </c>
      <c r="K7050" s="54" t="s">
        <v>23895</v>
      </c>
      <c r="L7050" s="54" t="s">
        <v>23896</v>
      </c>
      <c r="M7050" s="54" t="s">
        <v>23894</v>
      </c>
      <c r="N7050" s="54" t="s">
        <v>256</v>
      </c>
      <c r="O7050" s="54" t="s">
        <v>256</v>
      </c>
      <c r="P7050" s="54" t="s">
        <v>444</v>
      </c>
      <c r="Q7050" s="54" t="s">
        <v>256</v>
      </c>
      <c r="R7050" s="54" t="s">
        <v>431</v>
      </c>
      <c r="S7050" s="71"/>
      <c r="T7050" s="54" t="s">
        <v>256</v>
      </c>
      <c r="U7050" s="71">
        <v>44654</v>
      </c>
      <c r="V7050" s="54" t="s">
        <v>256</v>
      </c>
      <c r="W7050" t="str">
        <f t="shared" si="110"/>
        <v>Apr-22</v>
      </c>
    </row>
    <row r="7051" spans="1:23" x14ac:dyDescent="0.25">
      <c r="A7051" s="54" t="s">
        <v>317</v>
      </c>
      <c r="B7051" s="54" t="s">
        <v>428</v>
      </c>
      <c r="C7051" s="54" t="s">
        <v>263</v>
      </c>
      <c r="D7051" s="54" t="s">
        <v>429</v>
      </c>
      <c r="E7051" s="54" t="s">
        <v>23897</v>
      </c>
      <c r="F7051" s="71">
        <v>44655</v>
      </c>
      <c r="G7051" s="72">
        <v>560.63</v>
      </c>
      <c r="H7051" s="72">
        <v>47793.71</v>
      </c>
      <c r="I7051" s="54" t="s">
        <v>265</v>
      </c>
      <c r="J7051" s="54" t="s">
        <v>22468</v>
      </c>
      <c r="K7051" s="54" t="s">
        <v>23898</v>
      </c>
      <c r="L7051" s="54" t="s">
        <v>23899</v>
      </c>
      <c r="M7051" s="54" t="s">
        <v>23897</v>
      </c>
      <c r="N7051" s="54" t="s">
        <v>256</v>
      </c>
      <c r="O7051" s="54" t="s">
        <v>256</v>
      </c>
      <c r="P7051" s="54" t="s">
        <v>267</v>
      </c>
      <c r="Q7051" s="54" t="s">
        <v>256</v>
      </c>
      <c r="R7051" s="54" t="s">
        <v>431</v>
      </c>
      <c r="S7051" s="71"/>
      <c r="T7051" s="54" t="s">
        <v>256</v>
      </c>
      <c r="U7051" s="71">
        <v>44655</v>
      </c>
      <c r="V7051" s="54" t="s">
        <v>256</v>
      </c>
      <c r="W7051" t="str">
        <f t="shared" si="110"/>
        <v>Apr-22</v>
      </c>
    </row>
    <row r="7052" spans="1:23" x14ac:dyDescent="0.25">
      <c r="A7052" s="54" t="s">
        <v>317</v>
      </c>
      <c r="B7052" s="54" t="s">
        <v>428</v>
      </c>
      <c r="C7052" s="54" t="s">
        <v>263</v>
      </c>
      <c r="D7052" s="54" t="s">
        <v>429</v>
      </c>
      <c r="E7052" s="54" t="s">
        <v>23900</v>
      </c>
      <c r="F7052" s="71">
        <v>44655</v>
      </c>
      <c r="G7052" s="72">
        <v>289.70999999999998</v>
      </c>
      <c r="H7052" s="72">
        <v>24697.78</v>
      </c>
      <c r="I7052" s="54" t="s">
        <v>265</v>
      </c>
      <c r="J7052" s="54" t="s">
        <v>22468</v>
      </c>
      <c r="K7052" s="54" t="s">
        <v>23901</v>
      </c>
      <c r="L7052" s="54" t="s">
        <v>23902</v>
      </c>
      <c r="M7052" s="54" t="s">
        <v>23900</v>
      </c>
      <c r="N7052" s="54" t="s">
        <v>256</v>
      </c>
      <c r="O7052" s="54" t="s">
        <v>256</v>
      </c>
      <c r="P7052" s="54" t="s">
        <v>267</v>
      </c>
      <c r="Q7052" s="54" t="s">
        <v>256</v>
      </c>
      <c r="R7052" s="54" t="s">
        <v>431</v>
      </c>
      <c r="S7052" s="71"/>
      <c r="T7052" s="54" t="s">
        <v>256</v>
      </c>
      <c r="U7052" s="71">
        <v>44655</v>
      </c>
      <c r="V7052" s="54" t="s">
        <v>256</v>
      </c>
      <c r="W7052" t="str">
        <f t="shared" si="110"/>
        <v>Apr-22</v>
      </c>
    </row>
    <row r="7053" spans="1:23" x14ac:dyDescent="0.25">
      <c r="A7053" s="54" t="s">
        <v>317</v>
      </c>
      <c r="B7053" s="54" t="s">
        <v>428</v>
      </c>
      <c r="C7053" s="54" t="s">
        <v>263</v>
      </c>
      <c r="D7053" s="54" t="s">
        <v>429</v>
      </c>
      <c r="E7053" s="54" t="s">
        <v>23903</v>
      </c>
      <c r="F7053" s="71">
        <v>44658</v>
      </c>
      <c r="G7053" s="72">
        <v>1042.4100000000001</v>
      </c>
      <c r="H7053" s="72">
        <v>88865.45</v>
      </c>
      <c r="I7053" s="54" t="s">
        <v>265</v>
      </c>
      <c r="J7053" s="54" t="s">
        <v>22468</v>
      </c>
      <c r="K7053" s="54" t="s">
        <v>23027</v>
      </c>
      <c r="L7053" s="54" t="s">
        <v>23904</v>
      </c>
      <c r="M7053" s="54" t="s">
        <v>23903</v>
      </c>
      <c r="N7053" s="54" t="s">
        <v>256</v>
      </c>
      <c r="O7053" s="54" t="s">
        <v>256</v>
      </c>
      <c r="P7053" s="54" t="s">
        <v>271</v>
      </c>
      <c r="Q7053" s="54" t="s">
        <v>256</v>
      </c>
      <c r="R7053" s="54" t="s">
        <v>431</v>
      </c>
      <c r="S7053" s="71"/>
      <c r="T7053" s="54" t="s">
        <v>256</v>
      </c>
      <c r="U7053" s="71">
        <v>44658</v>
      </c>
      <c r="V7053" s="54" t="s">
        <v>443</v>
      </c>
      <c r="W7053" t="str">
        <f t="shared" si="110"/>
        <v>Apr-22</v>
      </c>
    </row>
    <row r="7054" spans="1:23" x14ac:dyDescent="0.25">
      <c r="A7054" s="54" t="s">
        <v>317</v>
      </c>
      <c r="B7054" s="54" t="s">
        <v>428</v>
      </c>
      <c r="C7054" s="54" t="s">
        <v>263</v>
      </c>
      <c r="D7054" s="54" t="s">
        <v>429</v>
      </c>
      <c r="E7054" s="54" t="s">
        <v>23905</v>
      </c>
      <c r="F7054" s="71">
        <v>44658</v>
      </c>
      <c r="G7054" s="72">
        <v>13448.75</v>
      </c>
      <c r="H7054" s="72">
        <v>1146505.94</v>
      </c>
      <c r="I7054" s="54" t="s">
        <v>265</v>
      </c>
      <c r="J7054" s="54" t="s">
        <v>22468</v>
      </c>
      <c r="K7054" s="54" t="s">
        <v>23906</v>
      </c>
      <c r="L7054" s="54" t="s">
        <v>23907</v>
      </c>
      <c r="M7054" s="54" t="s">
        <v>23905</v>
      </c>
      <c r="N7054" s="54" t="s">
        <v>256</v>
      </c>
      <c r="O7054" s="54" t="s">
        <v>256</v>
      </c>
      <c r="P7054" s="54" t="s">
        <v>289</v>
      </c>
      <c r="Q7054" s="54" t="s">
        <v>256</v>
      </c>
      <c r="R7054" s="54" t="s">
        <v>431</v>
      </c>
      <c r="S7054" s="71"/>
      <c r="T7054" s="54" t="s">
        <v>256</v>
      </c>
      <c r="U7054" s="71">
        <v>44658</v>
      </c>
      <c r="V7054" s="54" t="s">
        <v>256</v>
      </c>
      <c r="W7054" t="str">
        <f t="shared" si="110"/>
        <v>Apr-22</v>
      </c>
    </row>
    <row r="7055" spans="1:23" x14ac:dyDescent="0.25">
      <c r="A7055" s="54" t="s">
        <v>317</v>
      </c>
      <c r="B7055" s="54" t="s">
        <v>428</v>
      </c>
      <c r="C7055" s="54" t="s">
        <v>263</v>
      </c>
      <c r="D7055" s="54" t="s">
        <v>429</v>
      </c>
      <c r="E7055" s="54" t="s">
        <v>23908</v>
      </c>
      <c r="F7055" s="71">
        <v>44670</v>
      </c>
      <c r="G7055" s="72">
        <v>1302.05</v>
      </c>
      <c r="H7055" s="72">
        <v>110999.76</v>
      </c>
      <c r="I7055" s="54" t="s">
        <v>265</v>
      </c>
      <c r="J7055" s="54" t="s">
        <v>22468</v>
      </c>
      <c r="K7055" s="54" t="s">
        <v>23909</v>
      </c>
      <c r="L7055" s="54" t="s">
        <v>23910</v>
      </c>
      <c r="M7055" s="54" t="s">
        <v>23908</v>
      </c>
      <c r="N7055" s="54" t="s">
        <v>256</v>
      </c>
      <c r="O7055" s="54" t="s">
        <v>256</v>
      </c>
      <c r="P7055" s="54" t="s">
        <v>271</v>
      </c>
      <c r="Q7055" s="54" t="s">
        <v>256</v>
      </c>
      <c r="R7055" s="54" t="s">
        <v>431</v>
      </c>
      <c r="S7055" s="71"/>
      <c r="T7055" s="54" t="s">
        <v>256</v>
      </c>
      <c r="U7055" s="71">
        <v>44670</v>
      </c>
      <c r="V7055" s="54" t="s">
        <v>443</v>
      </c>
      <c r="W7055" t="str">
        <f t="shared" si="110"/>
        <v>Apr-22</v>
      </c>
    </row>
    <row r="7056" spans="1:23" x14ac:dyDescent="0.25">
      <c r="A7056" s="54" t="s">
        <v>317</v>
      </c>
      <c r="B7056" s="54" t="s">
        <v>428</v>
      </c>
      <c r="C7056" s="54" t="s">
        <v>263</v>
      </c>
      <c r="D7056" s="54" t="s">
        <v>429</v>
      </c>
      <c r="E7056" s="54" t="s">
        <v>23911</v>
      </c>
      <c r="F7056" s="71">
        <v>44663</v>
      </c>
      <c r="G7056" s="72">
        <v>300</v>
      </c>
      <c r="H7056" s="72">
        <v>25575</v>
      </c>
      <c r="I7056" s="54" t="s">
        <v>265</v>
      </c>
      <c r="J7056" s="54" t="s">
        <v>22468</v>
      </c>
      <c r="K7056" s="54" t="s">
        <v>23792</v>
      </c>
      <c r="L7056" s="54" t="s">
        <v>23912</v>
      </c>
      <c r="M7056" s="54" t="s">
        <v>23911</v>
      </c>
      <c r="N7056" s="54" t="s">
        <v>256</v>
      </c>
      <c r="O7056" s="54" t="s">
        <v>256</v>
      </c>
      <c r="P7056" s="54" t="s">
        <v>7654</v>
      </c>
      <c r="Q7056" s="54" t="s">
        <v>256</v>
      </c>
      <c r="R7056" s="54" t="s">
        <v>431</v>
      </c>
      <c r="S7056" s="71"/>
      <c r="T7056" s="54" t="s">
        <v>256</v>
      </c>
      <c r="U7056" s="71">
        <v>44663</v>
      </c>
      <c r="V7056" s="54" t="s">
        <v>256</v>
      </c>
      <c r="W7056" t="str">
        <f t="shared" si="110"/>
        <v>Apr-22</v>
      </c>
    </row>
    <row r="7057" spans="1:23" x14ac:dyDescent="0.25">
      <c r="A7057" s="54" t="s">
        <v>317</v>
      </c>
      <c r="B7057" s="54" t="s">
        <v>428</v>
      </c>
      <c r="C7057" s="54" t="s">
        <v>263</v>
      </c>
      <c r="D7057" s="54" t="s">
        <v>429</v>
      </c>
      <c r="E7057" s="54" t="s">
        <v>23913</v>
      </c>
      <c r="F7057" s="71">
        <v>44663</v>
      </c>
      <c r="G7057" s="72">
        <v>2725.88</v>
      </c>
      <c r="H7057" s="72">
        <v>232381.27</v>
      </c>
      <c r="I7057" s="54" t="s">
        <v>265</v>
      </c>
      <c r="J7057" s="54" t="s">
        <v>22468</v>
      </c>
      <c r="K7057" s="54" t="s">
        <v>23914</v>
      </c>
      <c r="L7057" s="54" t="s">
        <v>23915</v>
      </c>
      <c r="M7057" s="54" t="s">
        <v>23913</v>
      </c>
      <c r="N7057" s="54" t="s">
        <v>256</v>
      </c>
      <c r="O7057" s="54" t="s">
        <v>256</v>
      </c>
      <c r="P7057" s="54" t="s">
        <v>289</v>
      </c>
      <c r="Q7057" s="54" t="s">
        <v>256</v>
      </c>
      <c r="R7057" s="54" t="s">
        <v>431</v>
      </c>
      <c r="S7057" s="71"/>
      <c r="T7057" s="54" t="s">
        <v>256</v>
      </c>
      <c r="U7057" s="71">
        <v>44663</v>
      </c>
      <c r="V7057" s="54" t="s">
        <v>256</v>
      </c>
      <c r="W7057" t="str">
        <f t="shared" si="110"/>
        <v>Apr-22</v>
      </c>
    </row>
    <row r="7058" spans="1:23" x14ac:dyDescent="0.25">
      <c r="A7058" s="54" t="s">
        <v>318</v>
      </c>
      <c r="B7058" s="54" t="s">
        <v>428</v>
      </c>
      <c r="C7058" s="54" t="s">
        <v>263</v>
      </c>
      <c r="D7058" s="54" t="s">
        <v>429</v>
      </c>
      <c r="E7058" s="54" t="s">
        <v>23916</v>
      </c>
      <c r="F7058" s="71">
        <v>44672</v>
      </c>
      <c r="G7058" s="72">
        <v>134454.78</v>
      </c>
      <c r="H7058" s="72">
        <v>11462270</v>
      </c>
      <c r="I7058" s="54" t="s">
        <v>265</v>
      </c>
      <c r="J7058" s="54" t="s">
        <v>22576</v>
      </c>
      <c r="K7058" s="54" t="s">
        <v>23917</v>
      </c>
      <c r="L7058" s="54" t="s">
        <v>23918</v>
      </c>
      <c r="M7058" s="54" t="s">
        <v>23916</v>
      </c>
      <c r="N7058" s="54" t="s">
        <v>256</v>
      </c>
      <c r="O7058" s="54" t="s">
        <v>256</v>
      </c>
      <c r="P7058" s="54" t="s">
        <v>320</v>
      </c>
      <c r="Q7058" s="54" t="s">
        <v>256</v>
      </c>
      <c r="R7058" s="54" t="s">
        <v>431</v>
      </c>
      <c r="S7058" s="71"/>
      <c r="T7058" s="54" t="s">
        <v>256</v>
      </c>
      <c r="U7058" s="71">
        <v>44672</v>
      </c>
      <c r="V7058" s="54" t="s">
        <v>256</v>
      </c>
      <c r="W7058" t="str">
        <f t="shared" si="110"/>
        <v>Apr-22</v>
      </c>
    </row>
    <row r="7059" spans="1:23" x14ac:dyDescent="0.25">
      <c r="A7059" s="54" t="s">
        <v>317</v>
      </c>
      <c r="B7059" s="54" t="s">
        <v>428</v>
      </c>
      <c r="C7059" s="54" t="s">
        <v>263</v>
      </c>
      <c r="D7059" s="54" t="s">
        <v>429</v>
      </c>
      <c r="E7059" s="54" t="s">
        <v>23919</v>
      </c>
      <c r="F7059" s="71">
        <v>44663</v>
      </c>
      <c r="G7059" s="72">
        <v>1228.96</v>
      </c>
      <c r="H7059" s="72">
        <v>104768.84</v>
      </c>
      <c r="I7059" s="54" t="s">
        <v>265</v>
      </c>
      <c r="J7059" s="54" t="s">
        <v>22576</v>
      </c>
      <c r="K7059" s="54" t="s">
        <v>22922</v>
      </c>
      <c r="L7059" s="54" t="s">
        <v>23920</v>
      </c>
      <c r="M7059" s="54" t="s">
        <v>23919</v>
      </c>
      <c r="N7059" s="54" t="s">
        <v>256</v>
      </c>
      <c r="O7059" s="54" t="s">
        <v>256</v>
      </c>
      <c r="P7059" s="54" t="s">
        <v>264</v>
      </c>
      <c r="Q7059" s="54" t="s">
        <v>256</v>
      </c>
      <c r="R7059" s="54" t="s">
        <v>431</v>
      </c>
      <c r="S7059" s="71"/>
      <c r="T7059" s="54" t="s">
        <v>256</v>
      </c>
      <c r="U7059" s="71">
        <v>44663</v>
      </c>
      <c r="V7059" s="54" t="s">
        <v>256</v>
      </c>
      <c r="W7059" t="str">
        <f t="shared" si="110"/>
        <v>Apr-22</v>
      </c>
    </row>
    <row r="7060" spans="1:23" x14ac:dyDescent="0.25">
      <c r="A7060" s="54" t="s">
        <v>317</v>
      </c>
      <c r="B7060" s="54" t="s">
        <v>428</v>
      </c>
      <c r="C7060" s="54" t="s">
        <v>263</v>
      </c>
      <c r="D7060" s="54" t="s">
        <v>429</v>
      </c>
      <c r="E7060" s="54" t="s">
        <v>23921</v>
      </c>
      <c r="F7060" s="71">
        <v>44670</v>
      </c>
      <c r="G7060" s="72">
        <v>63.96</v>
      </c>
      <c r="H7060" s="72">
        <v>5452.59</v>
      </c>
      <c r="I7060" s="54" t="s">
        <v>265</v>
      </c>
      <c r="J7060" s="54" t="s">
        <v>22576</v>
      </c>
      <c r="K7060" s="54" t="s">
        <v>23922</v>
      </c>
      <c r="L7060" s="54" t="s">
        <v>23923</v>
      </c>
      <c r="M7060" s="54" t="s">
        <v>23921</v>
      </c>
      <c r="N7060" s="54" t="s">
        <v>256</v>
      </c>
      <c r="O7060" s="54" t="s">
        <v>256</v>
      </c>
      <c r="P7060" s="54" t="s">
        <v>267</v>
      </c>
      <c r="Q7060" s="54" t="s">
        <v>256</v>
      </c>
      <c r="R7060" s="54" t="s">
        <v>431</v>
      </c>
      <c r="S7060" s="71"/>
      <c r="T7060" s="54" t="s">
        <v>256</v>
      </c>
      <c r="U7060" s="71">
        <v>44670</v>
      </c>
      <c r="V7060" s="54" t="s">
        <v>256</v>
      </c>
      <c r="W7060" t="str">
        <f t="shared" si="110"/>
        <v>Apr-22</v>
      </c>
    </row>
    <row r="7061" spans="1:23" x14ac:dyDescent="0.25">
      <c r="A7061" s="54" t="s">
        <v>318</v>
      </c>
      <c r="B7061" s="54" t="s">
        <v>428</v>
      </c>
      <c r="C7061" s="54" t="s">
        <v>263</v>
      </c>
      <c r="D7061" s="54" t="s">
        <v>429</v>
      </c>
      <c r="E7061" s="54" t="s">
        <v>23924</v>
      </c>
      <c r="F7061" s="71">
        <v>44661</v>
      </c>
      <c r="G7061" s="72">
        <v>61657.89</v>
      </c>
      <c r="H7061" s="72">
        <v>5256335.12</v>
      </c>
      <c r="I7061" s="54" t="s">
        <v>265</v>
      </c>
      <c r="J7061" s="54" t="s">
        <v>22606</v>
      </c>
      <c r="K7061" s="54" t="s">
        <v>23925</v>
      </c>
      <c r="L7061" s="54" t="s">
        <v>23926</v>
      </c>
      <c r="M7061" s="54" t="s">
        <v>23924</v>
      </c>
      <c r="N7061" s="54" t="s">
        <v>256</v>
      </c>
      <c r="O7061" s="54" t="s">
        <v>256</v>
      </c>
      <c r="P7061" s="54" t="s">
        <v>320</v>
      </c>
      <c r="Q7061" s="54" t="s">
        <v>256</v>
      </c>
      <c r="R7061" s="54" t="s">
        <v>431</v>
      </c>
      <c r="S7061" s="71"/>
      <c r="T7061" s="54" t="s">
        <v>256</v>
      </c>
      <c r="U7061" s="71">
        <v>44661</v>
      </c>
      <c r="V7061" s="54" t="s">
        <v>256</v>
      </c>
      <c r="W7061" t="str">
        <f t="shared" si="110"/>
        <v>Apr-22</v>
      </c>
    </row>
    <row r="7062" spans="1:23" x14ac:dyDescent="0.25">
      <c r="A7062" s="54" t="s">
        <v>318</v>
      </c>
      <c r="B7062" s="54" t="s">
        <v>428</v>
      </c>
      <c r="C7062" s="54" t="s">
        <v>263</v>
      </c>
      <c r="D7062" s="54" t="s">
        <v>429</v>
      </c>
      <c r="E7062" s="54" t="s">
        <v>23927</v>
      </c>
      <c r="F7062" s="71">
        <v>44675</v>
      </c>
      <c r="G7062" s="72">
        <v>667.87</v>
      </c>
      <c r="H7062" s="72">
        <v>56935.92</v>
      </c>
      <c r="I7062" s="54" t="s">
        <v>265</v>
      </c>
      <c r="J7062" s="54" t="s">
        <v>22606</v>
      </c>
      <c r="K7062" s="54" t="s">
        <v>23722</v>
      </c>
      <c r="L7062" s="54" t="s">
        <v>23928</v>
      </c>
      <c r="M7062" s="54" t="s">
        <v>23927</v>
      </c>
      <c r="N7062" s="54" t="s">
        <v>256</v>
      </c>
      <c r="O7062" s="54" t="s">
        <v>256</v>
      </c>
      <c r="P7062" s="54" t="s">
        <v>320</v>
      </c>
      <c r="Q7062" s="54" t="s">
        <v>256</v>
      </c>
      <c r="R7062" s="54" t="s">
        <v>431</v>
      </c>
      <c r="S7062" s="71"/>
      <c r="T7062" s="54" t="s">
        <v>256</v>
      </c>
      <c r="U7062" s="71">
        <v>44675</v>
      </c>
      <c r="V7062" s="54" t="s">
        <v>256</v>
      </c>
      <c r="W7062" t="str">
        <f t="shared" si="110"/>
        <v>Apr-22</v>
      </c>
    </row>
    <row r="7063" spans="1:23" x14ac:dyDescent="0.25">
      <c r="A7063" s="54" t="s">
        <v>317</v>
      </c>
      <c r="B7063" s="54" t="s">
        <v>428</v>
      </c>
      <c r="C7063" s="54" t="s">
        <v>263</v>
      </c>
      <c r="D7063" s="54" t="s">
        <v>429</v>
      </c>
      <c r="E7063" s="54" t="s">
        <v>23929</v>
      </c>
      <c r="F7063" s="71">
        <v>44653</v>
      </c>
      <c r="G7063" s="72">
        <v>13346.84</v>
      </c>
      <c r="H7063" s="72">
        <v>1137818.1100000001</v>
      </c>
      <c r="I7063" s="54" t="s">
        <v>265</v>
      </c>
      <c r="J7063" s="54" t="s">
        <v>22606</v>
      </c>
      <c r="K7063" s="54" t="s">
        <v>22420</v>
      </c>
      <c r="L7063" s="54" t="s">
        <v>23930</v>
      </c>
      <c r="M7063" s="54" t="s">
        <v>23929</v>
      </c>
      <c r="N7063" s="54" t="s">
        <v>256</v>
      </c>
      <c r="O7063" s="54" t="s">
        <v>256</v>
      </c>
      <c r="P7063" s="54" t="s">
        <v>271</v>
      </c>
      <c r="Q7063" s="54" t="s">
        <v>256</v>
      </c>
      <c r="R7063" s="54" t="s">
        <v>431</v>
      </c>
      <c r="S7063" s="71"/>
      <c r="T7063" s="54" t="s">
        <v>256</v>
      </c>
      <c r="U7063" s="71">
        <v>44653</v>
      </c>
      <c r="V7063" s="54" t="s">
        <v>443</v>
      </c>
      <c r="W7063" t="str">
        <f t="shared" si="110"/>
        <v>Apr-22</v>
      </c>
    </row>
    <row r="7064" spans="1:23" x14ac:dyDescent="0.25">
      <c r="A7064" s="54" t="s">
        <v>317</v>
      </c>
      <c r="B7064" s="54" t="s">
        <v>428</v>
      </c>
      <c r="C7064" s="54" t="s">
        <v>263</v>
      </c>
      <c r="D7064" s="54" t="s">
        <v>429</v>
      </c>
      <c r="E7064" s="54" t="s">
        <v>23931</v>
      </c>
      <c r="F7064" s="71">
        <v>44653</v>
      </c>
      <c r="G7064" s="72">
        <v>649.58000000000004</v>
      </c>
      <c r="H7064" s="72">
        <v>55376.7</v>
      </c>
      <c r="I7064" s="54" t="s">
        <v>265</v>
      </c>
      <c r="J7064" s="54" t="s">
        <v>22606</v>
      </c>
      <c r="K7064" s="54" t="s">
        <v>23932</v>
      </c>
      <c r="L7064" s="54" t="s">
        <v>23933</v>
      </c>
      <c r="M7064" s="54" t="s">
        <v>23931</v>
      </c>
      <c r="N7064" s="54" t="s">
        <v>256</v>
      </c>
      <c r="O7064" s="54" t="s">
        <v>256</v>
      </c>
      <c r="P7064" s="54" t="s">
        <v>267</v>
      </c>
      <c r="Q7064" s="54" t="s">
        <v>256</v>
      </c>
      <c r="R7064" s="54" t="s">
        <v>431</v>
      </c>
      <c r="S7064" s="71"/>
      <c r="T7064" s="54" t="s">
        <v>256</v>
      </c>
      <c r="U7064" s="71">
        <v>44653</v>
      </c>
      <c r="V7064" s="54" t="s">
        <v>256</v>
      </c>
      <c r="W7064" t="str">
        <f t="shared" si="110"/>
        <v>Apr-22</v>
      </c>
    </row>
    <row r="7065" spans="1:23" x14ac:dyDescent="0.25">
      <c r="A7065" s="54" t="s">
        <v>317</v>
      </c>
      <c r="B7065" s="54" t="s">
        <v>428</v>
      </c>
      <c r="C7065" s="54" t="s">
        <v>263</v>
      </c>
      <c r="D7065" s="54" t="s">
        <v>429</v>
      </c>
      <c r="E7065" s="54" t="s">
        <v>23934</v>
      </c>
      <c r="F7065" s="71">
        <v>44653</v>
      </c>
      <c r="G7065" s="72">
        <v>1133.45</v>
      </c>
      <c r="H7065" s="72">
        <v>96626.61</v>
      </c>
      <c r="I7065" s="54" t="s">
        <v>265</v>
      </c>
      <c r="J7065" s="54" t="s">
        <v>22606</v>
      </c>
      <c r="K7065" s="54" t="s">
        <v>23935</v>
      </c>
      <c r="L7065" s="54" t="s">
        <v>23936</v>
      </c>
      <c r="M7065" s="54" t="s">
        <v>23934</v>
      </c>
      <c r="N7065" s="54" t="s">
        <v>256</v>
      </c>
      <c r="O7065" s="54" t="s">
        <v>256</v>
      </c>
      <c r="P7065" s="54" t="s">
        <v>267</v>
      </c>
      <c r="Q7065" s="54" t="s">
        <v>256</v>
      </c>
      <c r="R7065" s="54" t="s">
        <v>431</v>
      </c>
      <c r="S7065" s="71"/>
      <c r="T7065" s="54" t="s">
        <v>256</v>
      </c>
      <c r="U7065" s="71">
        <v>44653</v>
      </c>
      <c r="V7065" s="54" t="s">
        <v>256</v>
      </c>
      <c r="W7065" t="str">
        <f t="shared" si="110"/>
        <v>Apr-22</v>
      </c>
    </row>
    <row r="7066" spans="1:23" x14ac:dyDescent="0.25">
      <c r="A7066" s="54" t="s">
        <v>317</v>
      </c>
      <c r="B7066" s="54" t="s">
        <v>428</v>
      </c>
      <c r="C7066" s="54" t="s">
        <v>263</v>
      </c>
      <c r="D7066" s="54" t="s">
        <v>429</v>
      </c>
      <c r="E7066" s="54" t="s">
        <v>23937</v>
      </c>
      <c r="F7066" s="71">
        <v>44656</v>
      </c>
      <c r="G7066" s="72">
        <v>149.59</v>
      </c>
      <c r="H7066" s="72">
        <v>12752.55</v>
      </c>
      <c r="I7066" s="54" t="s">
        <v>265</v>
      </c>
      <c r="J7066" s="54" t="s">
        <v>22606</v>
      </c>
      <c r="K7066" s="54" t="s">
        <v>23938</v>
      </c>
      <c r="L7066" s="54" t="s">
        <v>23939</v>
      </c>
      <c r="M7066" s="54" t="s">
        <v>23937</v>
      </c>
      <c r="N7066" s="54" t="s">
        <v>256</v>
      </c>
      <c r="O7066" s="54" t="s">
        <v>256</v>
      </c>
      <c r="P7066" s="54" t="s">
        <v>268</v>
      </c>
      <c r="Q7066" s="54" t="s">
        <v>256</v>
      </c>
      <c r="R7066" s="54" t="s">
        <v>431</v>
      </c>
      <c r="S7066" s="71"/>
      <c r="T7066" s="54" t="s">
        <v>256</v>
      </c>
      <c r="U7066" s="71">
        <v>44656</v>
      </c>
      <c r="V7066" s="54" t="s">
        <v>256</v>
      </c>
      <c r="W7066" t="str">
        <f t="shared" si="110"/>
        <v>Apr-22</v>
      </c>
    </row>
    <row r="7067" spans="1:23" x14ac:dyDescent="0.25">
      <c r="A7067" s="54" t="s">
        <v>317</v>
      </c>
      <c r="B7067" s="54" t="s">
        <v>428</v>
      </c>
      <c r="C7067" s="54" t="s">
        <v>263</v>
      </c>
      <c r="D7067" s="54" t="s">
        <v>429</v>
      </c>
      <c r="E7067" s="54" t="s">
        <v>23940</v>
      </c>
      <c r="F7067" s="71">
        <v>44655</v>
      </c>
      <c r="G7067" s="72">
        <v>135.02000000000001</v>
      </c>
      <c r="H7067" s="72">
        <v>11510.46</v>
      </c>
      <c r="I7067" s="54" t="s">
        <v>265</v>
      </c>
      <c r="J7067" s="54" t="s">
        <v>22606</v>
      </c>
      <c r="K7067" s="54" t="s">
        <v>23941</v>
      </c>
      <c r="L7067" s="54" t="s">
        <v>23942</v>
      </c>
      <c r="M7067" s="54" t="s">
        <v>23940</v>
      </c>
      <c r="N7067" s="54" t="s">
        <v>256</v>
      </c>
      <c r="O7067" s="54" t="s">
        <v>256</v>
      </c>
      <c r="P7067" s="54" t="s">
        <v>267</v>
      </c>
      <c r="Q7067" s="54" t="s">
        <v>256</v>
      </c>
      <c r="R7067" s="54" t="s">
        <v>431</v>
      </c>
      <c r="S7067" s="71"/>
      <c r="T7067" s="54" t="s">
        <v>256</v>
      </c>
      <c r="U7067" s="71">
        <v>44655</v>
      </c>
      <c r="V7067" s="54" t="s">
        <v>256</v>
      </c>
      <c r="W7067" t="str">
        <f t="shared" si="110"/>
        <v>Apr-22</v>
      </c>
    </row>
    <row r="7068" spans="1:23" x14ac:dyDescent="0.25">
      <c r="A7068" s="54" t="s">
        <v>318</v>
      </c>
      <c r="B7068" s="54" t="s">
        <v>428</v>
      </c>
      <c r="C7068" s="54" t="s">
        <v>263</v>
      </c>
      <c r="D7068" s="54" t="s">
        <v>429</v>
      </c>
      <c r="E7068" s="54" t="s">
        <v>23943</v>
      </c>
      <c r="F7068" s="71">
        <v>44655</v>
      </c>
      <c r="G7068" s="72">
        <v>5833.76</v>
      </c>
      <c r="H7068" s="72">
        <v>497328.04</v>
      </c>
      <c r="I7068" s="54" t="s">
        <v>265</v>
      </c>
      <c r="J7068" s="54" t="s">
        <v>22628</v>
      </c>
      <c r="K7068" s="54" t="s">
        <v>23944</v>
      </c>
      <c r="L7068" s="54" t="s">
        <v>23945</v>
      </c>
      <c r="M7068" s="54" t="s">
        <v>23943</v>
      </c>
      <c r="N7068" s="54" t="s">
        <v>256</v>
      </c>
      <c r="O7068" s="54" t="s">
        <v>256</v>
      </c>
      <c r="P7068" s="54" t="s">
        <v>433</v>
      </c>
      <c r="Q7068" s="54" t="s">
        <v>256</v>
      </c>
      <c r="R7068" s="54" t="s">
        <v>431</v>
      </c>
      <c r="S7068" s="71"/>
      <c r="T7068" s="54" t="s">
        <v>256</v>
      </c>
      <c r="U7068" s="71">
        <v>44655</v>
      </c>
      <c r="V7068" s="54" t="s">
        <v>256</v>
      </c>
      <c r="W7068" t="str">
        <f t="shared" si="110"/>
        <v>Apr-22</v>
      </c>
    </row>
    <row r="7069" spans="1:23" x14ac:dyDescent="0.25">
      <c r="A7069" s="54" t="s">
        <v>318</v>
      </c>
      <c r="B7069" s="54" t="s">
        <v>428</v>
      </c>
      <c r="C7069" s="54" t="s">
        <v>263</v>
      </c>
      <c r="D7069" s="54" t="s">
        <v>429</v>
      </c>
      <c r="E7069" s="54" t="s">
        <v>23946</v>
      </c>
      <c r="F7069" s="71">
        <v>44655</v>
      </c>
      <c r="G7069" s="72">
        <v>79137.86</v>
      </c>
      <c r="H7069" s="72">
        <v>6746502.5700000003</v>
      </c>
      <c r="I7069" s="54" t="s">
        <v>265</v>
      </c>
      <c r="J7069" s="54" t="s">
        <v>22628</v>
      </c>
      <c r="K7069" s="54" t="s">
        <v>23944</v>
      </c>
      <c r="L7069" s="54" t="s">
        <v>23947</v>
      </c>
      <c r="M7069" s="54" t="s">
        <v>23946</v>
      </c>
      <c r="N7069" s="54" t="s">
        <v>256</v>
      </c>
      <c r="O7069" s="54" t="s">
        <v>256</v>
      </c>
      <c r="P7069" s="54" t="s">
        <v>433</v>
      </c>
      <c r="Q7069" s="54" t="s">
        <v>256</v>
      </c>
      <c r="R7069" s="54" t="s">
        <v>431</v>
      </c>
      <c r="S7069" s="71"/>
      <c r="T7069" s="54" t="s">
        <v>256</v>
      </c>
      <c r="U7069" s="71">
        <v>44655</v>
      </c>
      <c r="V7069" s="54" t="s">
        <v>256</v>
      </c>
      <c r="W7069" t="str">
        <f t="shared" si="110"/>
        <v>Apr-22</v>
      </c>
    </row>
    <row r="7070" spans="1:23" x14ac:dyDescent="0.25">
      <c r="A7070" s="54" t="s">
        <v>318</v>
      </c>
      <c r="B7070" s="54" t="s">
        <v>428</v>
      </c>
      <c r="C7070" s="54" t="s">
        <v>263</v>
      </c>
      <c r="D7070" s="54" t="s">
        <v>429</v>
      </c>
      <c r="E7070" s="54" t="s">
        <v>23948</v>
      </c>
      <c r="F7070" s="71">
        <v>44661</v>
      </c>
      <c r="G7070" s="72">
        <v>149029.16</v>
      </c>
      <c r="H7070" s="72">
        <v>12704735.890000001</v>
      </c>
      <c r="I7070" s="54" t="s">
        <v>265</v>
      </c>
      <c r="J7070" s="54" t="s">
        <v>22628</v>
      </c>
      <c r="K7070" s="54" t="s">
        <v>23949</v>
      </c>
      <c r="L7070" s="54" t="s">
        <v>23950</v>
      </c>
      <c r="M7070" s="54" t="s">
        <v>23948</v>
      </c>
      <c r="N7070" s="54" t="s">
        <v>256</v>
      </c>
      <c r="O7070" s="54" t="s">
        <v>256</v>
      </c>
      <c r="P7070" s="54" t="s">
        <v>433</v>
      </c>
      <c r="Q7070" s="54" t="s">
        <v>256</v>
      </c>
      <c r="R7070" s="54" t="s">
        <v>431</v>
      </c>
      <c r="S7070" s="71"/>
      <c r="T7070" s="54" t="s">
        <v>256</v>
      </c>
      <c r="U7070" s="71">
        <v>44661</v>
      </c>
      <c r="V7070" s="54" t="s">
        <v>256</v>
      </c>
      <c r="W7070" t="str">
        <f t="shared" si="110"/>
        <v>Apr-22</v>
      </c>
    </row>
    <row r="7071" spans="1:23" x14ac:dyDescent="0.25">
      <c r="A7071" s="54" t="s">
        <v>317</v>
      </c>
      <c r="B7071" s="54" t="s">
        <v>428</v>
      </c>
      <c r="C7071" s="54" t="s">
        <v>263</v>
      </c>
      <c r="D7071" s="54" t="s">
        <v>429</v>
      </c>
      <c r="E7071" s="54" t="s">
        <v>23951</v>
      </c>
      <c r="F7071" s="71">
        <v>44653</v>
      </c>
      <c r="G7071" s="72">
        <v>4962.57</v>
      </c>
      <c r="H7071" s="72">
        <v>423059.09</v>
      </c>
      <c r="I7071" s="54" t="s">
        <v>265</v>
      </c>
      <c r="J7071" s="54" t="s">
        <v>22628</v>
      </c>
      <c r="K7071" s="54" t="s">
        <v>23952</v>
      </c>
      <c r="L7071" s="54" t="s">
        <v>23953</v>
      </c>
      <c r="M7071" s="54" t="s">
        <v>23951</v>
      </c>
      <c r="N7071" s="54" t="s">
        <v>256</v>
      </c>
      <c r="O7071" s="54" t="s">
        <v>256</v>
      </c>
      <c r="P7071" s="54" t="s">
        <v>267</v>
      </c>
      <c r="Q7071" s="54" t="s">
        <v>256</v>
      </c>
      <c r="R7071" s="54" t="s">
        <v>431</v>
      </c>
      <c r="S7071" s="71"/>
      <c r="T7071" s="54" t="s">
        <v>256</v>
      </c>
      <c r="U7071" s="71">
        <v>44653</v>
      </c>
      <c r="V7071" s="54" t="s">
        <v>256</v>
      </c>
      <c r="W7071" t="str">
        <f t="shared" si="110"/>
        <v>Apr-22</v>
      </c>
    </row>
    <row r="7072" spans="1:23" x14ac:dyDescent="0.25">
      <c r="A7072" s="54" t="s">
        <v>317</v>
      </c>
      <c r="B7072" s="54" t="s">
        <v>428</v>
      </c>
      <c r="C7072" s="54" t="s">
        <v>263</v>
      </c>
      <c r="D7072" s="54" t="s">
        <v>429</v>
      </c>
      <c r="E7072" s="54" t="s">
        <v>23954</v>
      </c>
      <c r="F7072" s="71">
        <v>44655</v>
      </c>
      <c r="G7072" s="72">
        <v>991.65</v>
      </c>
      <c r="H7072" s="72">
        <v>84538.16</v>
      </c>
      <c r="I7072" s="54" t="s">
        <v>265</v>
      </c>
      <c r="J7072" s="54" t="s">
        <v>22628</v>
      </c>
      <c r="K7072" s="54" t="s">
        <v>23955</v>
      </c>
      <c r="L7072" s="54" t="s">
        <v>23956</v>
      </c>
      <c r="M7072" s="54" t="s">
        <v>23954</v>
      </c>
      <c r="N7072" s="54" t="s">
        <v>256</v>
      </c>
      <c r="O7072" s="54" t="s">
        <v>256</v>
      </c>
      <c r="P7072" s="54" t="s">
        <v>267</v>
      </c>
      <c r="Q7072" s="54" t="s">
        <v>256</v>
      </c>
      <c r="R7072" s="54" t="s">
        <v>431</v>
      </c>
      <c r="S7072" s="71"/>
      <c r="T7072" s="54" t="s">
        <v>256</v>
      </c>
      <c r="U7072" s="71">
        <v>44655</v>
      </c>
      <c r="V7072" s="54" t="s">
        <v>256</v>
      </c>
      <c r="W7072" t="str">
        <f t="shared" si="110"/>
        <v>Apr-22</v>
      </c>
    </row>
    <row r="7073" spans="1:23" x14ac:dyDescent="0.25">
      <c r="A7073" s="54" t="s">
        <v>317</v>
      </c>
      <c r="B7073" s="54" t="s">
        <v>428</v>
      </c>
      <c r="C7073" s="54" t="s">
        <v>263</v>
      </c>
      <c r="D7073" s="54" t="s">
        <v>429</v>
      </c>
      <c r="E7073" s="54" t="s">
        <v>23957</v>
      </c>
      <c r="F7073" s="71">
        <v>44654</v>
      </c>
      <c r="G7073" s="72">
        <v>1329.75</v>
      </c>
      <c r="H7073" s="72">
        <v>113361.19</v>
      </c>
      <c r="I7073" s="54" t="s">
        <v>265</v>
      </c>
      <c r="J7073" s="54" t="s">
        <v>22628</v>
      </c>
      <c r="K7073" s="54" t="s">
        <v>22550</v>
      </c>
      <c r="L7073" s="54" t="s">
        <v>23958</v>
      </c>
      <c r="M7073" s="54" t="s">
        <v>23957</v>
      </c>
      <c r="N7073" s="54" t="s">
        <v>256</v>
      </c>
      <c r="O7073" s="54" t="s">
        <v>256</v>
      </c>
      <c r="P7073" s="54" t="s">
        <v>444</v>
      </c>
      <c r="Q7073" s="54" t="s">
        <v>256</v>
      </c>
      <c r="R7073" s="54" t="s">
        <v>431</v>
      </c>
      <c r="S7073" s="71"/>
      <c r="T7073" s="54" t="s">
        <v>256</v>
      </c>
      <c r="U7073" s="71">
        <v>44654</v>
      </c>
      <c r="V7073" s="54" t="s">
        <v>256</v>
      </c>
      <c r="W7073" t="str">
        <f t="shared" si="110"/>
        <v>Apr-22</v>
      </c>
    </row>
    <row r="7074" spans="1:23" x14ac:dyDescent="0.25">
      <c r="A7074" s="54" t="s">
        <v>317</v>
      </c>
      <c r="B7074" s="54" t="s">
        <v>428</v>
      </c>
      <c r="C7074" s="54" t="s">
        <v>263</v>
      </c>
      <c r="D7074" s="54" t="s">
        <v>429</v>
      </c>
      <c r="E7074" s="54" t="s">
        <v>23959</v>
      </c>
      <c r="F7074" s="71">
        <v>44654</v>
      </c>
      <c r="G7074" s="72">
        <v>0.04</v>
      </c>
      <c r="H7074" s="72">
        <v>3.41</v>
      </c>
      <c r="I7074" s="54" t="s">
        <v>265</v>
      </c>
      <c r="J7074" s="54" t="s">
        <v>22628</v>
      </c>
      <c r="K7074" s="54" t="s">
        <v>22265</v>
      </c>
      <c r="L7074" s="54" t="s">
        <v>23960</v>
      </c>
      <c r="M7074" s="54" t="s">
        <v>23959</v>
      </c>
      <c r="N7074" s="54" t="s">
        <v>256</v>
      </c>
      <c r="O7074" s="54" t="s">
        <v>256</v>
      </c>
      <c r="P7074" s="54" t="s">
        <v>444</v>
      </c>
      <c r="Q7074" s="54" t="s">
        <v>256</v>
      </c>
      <c r="R7074" s="54" t="s">
        <v>431</v>
      </c>
      <c r="S7074" s="71"/>
      <c r="T7074" s="54" t="s">
        <v>256</v>
      </c>
      <c r="U7074" s="71">
        <v>44654</v>
      </c>
      <c r="V7074" s="54" t="s">
        <v>256</v>
      </c>
      <c r="W7074" t="str">
        <f t="shared" si="110"/>
        <v>Apr-22</v>
      </c>
    </row>
    <row r="7075" spans="1:23" x14ac:dyDescent="0.25">
      <c r="A7075" s="54" t="s">
        <v>317</v>
      </c>
      <c r="B7075" s="54" t="s">
        <v>428</v>
      </c>
      <c r="C7075" s="54" t="s">
        <v>263</v>
      </c>
      <c r="D7075" s="54" t="s">
        <v>429</v>
      </c>
      <c r="E7075" s="54" t="s">
        <v>23961</v>
      </c>
      <c r="F7075" s="71">
        <v>44654</v>
      </c>
      <c r="G7075" s="72">
        <v>69.209999999999994</v>
      </c>
      <c r="H7075" s="72">
        <v>5900.15</v>
      </c>
      <c r="I7075" s="54" t="s">
        <v>265</v>
      </c>
      <c r="J7075" s="54" t="s">
        <v>22628</v>
      </c>
      <c r="K7075" s="54" t="s">
        <v>23705</v>
      </c>
      <c r="L7075" s="54" t="s">
        <v>23962</v>
      </c>
      <c r="M7075" s="54" t="s">
        <v>23961</v>
      </c>
      <c r="N7075" s="54" t="s">
        <v>256</v>
      </c>
      <c r="O7075" s="54" t="s">
        <v>256</v>
      </c>
      <c r="P7075" s="54" t="s">
        <v>444</v>
      </c>
      <c r="Q7075" s="54" t="s">
        <v>256</v>
      </c>
      <c r="R7075" s="54" t="s">
        <v>431</v>
      </c>
      <c r="S7075" s="71"/>
      <c r="T7075" s="54" t="s">
        <v>256</v>
      </c>
      <c r="U7075" s="71">
        <v>44654</v>
      </c>
      <c r="V7075" s="54" t="s">
        <v>256</v>
      </c>
      <c r="W7075" t="str">
        <f t="shared" si="110"/>
        <v>Apr-22</v>
      </c>
    </row>
    <row r="7076" spans="1:23" x14ac:dyDescent="0.25">
      <c r="A7076" s="54" t="s">
        <v>317</v>
      </c>
      <c r="B7076" s="54" t="s">
        <v>428</v>
      </c>
      <c r="C7076" s="54" t="s">
        <v>263</v>
      </c>
      <c r="D7076" s="54" t="s">
        <v>429</v>
      </c>
      <c r="E7076" s="54" t="s">
        <v>23963</v>
      </c>
      <c r="F7076" s="71">
        <v>44654</v>
      </c>
      <c r="G7076" s="72">
        <v>122.5</v>
      </c>
      <c r="H7076" s="72">
        <v>10443.129999999999</v>
      </c>
      <c r="I7076" s="54" t="s">
        <v>265</v>
      </c>
      <c r="J7076" s="54" t="s">
        <v>22628</v>
      </c>
      <c r="K7076" s="54" t="s">
        <v>23705</v>
      </c>
      <c r="L7076" s="54" t="s">
        <v>23964</v>
      </c>
      <c r="M7076" s="54" t="s">
        <v>23963</v>
      </c>
      <c r="N7076" s="54" t="s">
        <v>256</v>
      </c>
      <c r="O7076" s="54" t="s">
        <v>256</v>
      </c>
      <c r="P7076" s="54" t="s">
        <v>444</v>
      </c>
      <c r="Q7076" s="54" t="s">
        <v>256</v>
      </c>
      <c r="R7076" s="54" t="s">
        <v>431</v>
      </c>
      <c r="S7076" s="71"/>
      <c r="T7076" s="54" t="s">
        <v>256</v>
      </c>
      <c r="U7076" s="71">
        <v>44654</v>
      </c>
      <c r="V7076" s="54" t="s">
        <v>256</v>
      </c>
      <c r="W7076" t="str">
        <f t="shared" si="110"/>
        <v>Apr-22</v>
      </c>
    </row>
    <row r="7077" spans="1:23" x14ac:dyDescent="0.25">
      <c r="A7077" s="54" t="s">
        <v>317</v>
      </c>
      <c r="B7077" s="54" t="s">
        <v>428</v>
      </c>
      <c r="C7077" s="54" t="s">
        <v>263</v>
      </c>
      <c r="D7077" s="54" t="s">
        <v>429</v>
      </c>
      <c r="E7077" s="54" t="s">
        <v>23965</v>
      </c>
      <c r="F7077" s="71">
        <v>44654</v>
      </c>
      <c r="G7077" s="72">
        <v>117.3</v>
      </c>
      <c r="H7077" s="72">
        <v>9999.83</v>
      </c>
      <c r="I7077" s="54" t="s">
        <v>265</v>
      </c>
      <c r="J7077" s="54" t="s">
        <v>22628</v>
      </c>
      <c r="K7077" s="54" t="s">
        <v>23895</v>
      </c>
      <c r="L7077" s="54" t="s">
        <v>23966</v>
      </c>
      <c r="M7077" s="54" t="s">
        <v>23965</v>
      </c>
      <c r="N7077" s="54" t="s">
        <v>256</v>
      </c>
      <c r="O7077" s="54" t="s">
        <v>256</v>
      </c>
      <c r="P7077" s="54" t="s">
        <v>444</v>
      </c>
      <c r="Q7077" s="54" t="s">
        <v>256</v>
      </c>
      <c r="R7077" s="54" t="s">
        <v>431</v>
      </c>
      <c r="S7077" s="71"/>
      <c r="T7077" s="54" t="s">
        <v>256</v>
      </c>
      <c r="U7077" s="71">
        <v>44654</v>
      </c>
      <c r="V7077" s="54" t="s">
        <v>256</v>
      </c>
      <c r="W7077" t="str">
        <f t="shared" si="110"/>
        <v>Apr-22</v>
      </c>
    </row>
    <row r="7078" spans="1:23" x14ac:dyDescent="0.25">
      <c r="A7078" s="54" t="s">
        <v>317</v>
      </c>
      <c r="B7078" s="54" t="s">
        <v>428</v>
      </c>
      <c r="C7078" s="54" t="s">
        <v>263</v>
      </c>
      <c r="D7078" s="54" t="s">
        <v>429</v>
      </c>
      <c r="E7078" s="54" t="s">
        <v>23967</v>
      </c>
      <c r="F7078" s="71">
        <v>44656</v>
      </c>
      <c r="G7078" s="72">
        <v>1180</v>
      </c>
      <c r="H7078" s="72">
        <v>100595</v>
      </c>
      <c r="I7078" s="54" t="s">
        <v>265</v>
      </c>
      <c r="J7078" s="54" t="s">
        <v>22628</v>
      </c>
      <c r="K7078" s="54" t="s">
        <v>23968</v>
      </c>
      <c r="L7078" s="54" t="s">
        <v>23969</v>
      </c>
      <c r="M7078" s="54" t="s">
        <v>23967</v>
      </c>
      <c r="N7078" s="54" t="s">
        <v>256</v>
      </c>
      <c r="O7078" s="54" t="s">
        <v>256</v>
      </c>
      <c r="P7078" s="54" t="s">
        <v>270</v>
      </c>
      <c r="Q7078" s="54" t="s">
        <v>256</v>
      </c>
      <c r="R7078" s="54" t="s">
        <v>431</v>
      </c>
      <c r="S7078" s="71"/>
      <c r="T7078" s="54" t="s">
        <v>256</v>
      </c>
      <c r="U7078" s="71">
        <v>44656</v>
      </c>
      <c r="V7078" s="54" t="s">
        <v>256</v>
      </c>
      <c r="W7078" t="str">
        <f t="shared" si="110"/>
        <v>Apr-22</v>
      </c>
    </row>
    <row r="7079" spans="1:23" x14ac:dyDescent="0.25">
      <c r="A7079" s="54" t="s">
        <v>317</v>
      </c>
      <c r="B7079" s="54" t="s">
        <v>428</v>
      </c>
      <c r="C7079" s="54" t="s">
        <v>263</v>
      </c>
      <c r="D7079" s="54" t="s">
        <v>429</v>
      </c>
      <c r="E7079" s="54" t="s">
        <v>23970</v>
      </c>
      <c r="F7079" s="71">
        <v>44657</v>
      </c>
      <c r="G7079" s="72">
        <v>499.01</v>
      </c>
      <c r="H7079" s="72">
        <v>42540.6</v>
      </c>
      <c r="I7079" s="54" t="s">
        <v>265</v>
      </c>
      <c r="J7079" s="54" t="s">
        <v>22628</v>
      </c>
      <c r="K7079" s="54" t="s">
        <v>23971</v>
      </c>
      <c r="L7079" s="54" t="s">
        <v>23972</v>
      </c>
      <c r="M7079" s="54" t="s">
        <v>23970</v>
      </c>
      <c r="N7079" s="54" t="s">
        <v>256</v>
      </c>
      <c r="O7079" s="54" t="s">
        <v>256</v>
      </c>
      <c r="P7079" s="54" t="s">
        <v>267</v>
      </c>
      <c r="Q7079" s="54" t="s">
        <v>256</v>
      </c>
      <c r="R7079" s="54" t="s">
        <v>431</v>
      </c>
      <c r="S7079" s="71"/>
      <c r="T7079" s="54" t="s">
        <v>256</v>
      </c>
      <c r="U7079" s="71">
        <v>44657</v>
      </c>
      <c r="V7079" s="54" t="s">
        <v>256</v>
      </c>
      <c r="W7079" t="str">
        <f t="shared" si="110"/>
        <v>Apr-22</v>
      </c>
    </row>
    <row r="7080" spans="1:23" x14ac:dyDescent="0.25">
      <c r="A7080" s="54" t="s">
        <v>317</v>
      </c>
      <c r="B7080" s="54" t="s">
        <v>428</v>
      </c>
      <c r="C7080" s="54" t="s">
        <v>263</v>
      </c>
      <c r="D7080" s="54" t="s">
        <v>429</v>
      </c>
      <c r="E7080" s="54" t="s">
        <v>23973</v>
      </c>
      <c r="F7080" s="71">
        <v>44655</v>
      </c>
      <c r="G7080" s="72">
        <v>2476.37</v>
      </c>
      <c r="H7080" s="72">
        <v>211110.54</v>
      </c>
      <c r="I7080" s="54" t="s">
        <v>265</v>
      </c>
      <c r="J7080" s="54" t="s">
        <v>22628</v>
      </c>
      <c r="K7080" s="54" t="s">
        <v>23974</v>
      </c>
      <c r="L7080" s="54" t="s">
        <v>23975</v>
      </c>
      <c r="M7080" s="54" t="s">
        <v>23973</v>
      </c>
      <c r="N7080" s="54" t="s">
        <v>256</v>
      </c>
      <c r="O7080" s="54" t="s">
        <v>256</v>
      </c>
      <c r="P7080" s="54" t="s">
        <v>267</v>
      </c>
      <c r="Q7080" s="54" t="s">
        <v>256</v>
      </c>
      <c r="R7080" s="54" t="s">
        <v>431</v>
      </c>
      <c r="S7080" s="71"/>
      <c r="T7080" s="54" t="s">
        <v>256</v>
      </c>
      <c r="U7080" s="71">
        <v>44655</v>
      </c>
      <c r="V7080" s="54" t="s">
        <v>256</v>
      </c>
      <c r="W7080" t="str">
        <f t="shared" si="110"/>
        <v>Apr-22</v>
      </c>
    </row>
    <row r="7081" spans="1:23" x14ac:dyDescent="0.25">
      <c r="A7081" s="54" t="s">
        <v>317</v>
      </c>
      <c r="B7081" s="54" t="s">
        <v>428</v>
      </c>
      <c r="C7081" s="54" t="s">
        <v>263</v>
      </c>
      <c r="D7081" s="54" t="s">
        <v>429</v>
      </c>
      <c r="E7081" s="54" t="s">
        <v>23976</v>
      </c>
      <c r="F7081" s="71">
        <v>44655</v>
      </c>
      <c r="G7081" s="72">
        <v>649.59</v>
      </c>
      <c r="H7081" s="72">
        <v>55377.55</v>
      </c>
      <c r="I7081" s="54" t="s">
        <v>265</v>
      </c>
      <c r="J7081" s="54" t="s">
        <v>22628</v>
      </c>
      <c r="K7081" s="54" t="s">
        <v>23977</v>
      </c>
      <c r="L7081" s="54" t="s">
        <v>23978</v>
      </c>
      <c r="M7081" s="54" t="s">
        <v>23976</v>
      </c>
      <c r="N7081" s="54" t="s">
        <v>256</v>
      </c>
      <c r="O7081" s="54" t="s">
        <v>256</v>
      </c>
      <c r="P7081" s="54" t="s">
        <v>267</v>
      </c>
      <c r="Q7081" s="54" t="s">
        <v>256</v>
      </c>
      <c r="R7081" s="54" t="s">
        <v>431</v>
      </c>
      <c r="S7081" s="71"/>
      <c r="T7081" s="54" t="s">
        <v>256</v>
      </c>
      <c r="U7081" s="71">
        <v>44655</v>
      </c>
      <c r="V7081" s="54" t="s">
        <v>256</v>
      </c>
      <c r="W7081" t="str">
        <f t="shared" si="110"/>
        <v>Apr-22</v>
      </c>
    </row>
    <row r="7082" spans="1:23" x14ac:dyDescent="0.25">
      <c r="A7082" s="54" t="s">
        <v>317</v>
      </c>
      <c r="B7082" s="54" t="s">
        <v>428</v>
      </c>
      <c r="C7082" s="54" t="s">
        <v>263</v>
      </c>
      <c r="D7082" s="54" t="s">
        <v>429</v>
      </c>
      <c r="E7082" s="54" t="s">
        <v>23979</v>
      </c>
      <c r="F7082" s="71">
        <v>44658</v>
      </c>
      <c r="G7082" s="72">
        <v>877.73</v>
      </c>
      <c r="H7082" s="72">
        <v>74826.48</v>
      </c>
      <c r="I7082" s="54" t="s">
        <v>265</v>
      </c>
      <c r="J7082" s="54" t="s">
        <v>22628</v>
      </c>
      <c r="K7082" s="54" t="s">
        <v>23980</v>
      </c>
      <c r="L7082" s="54" t="s">
        <v>23981</v>
      </c>
      <c r="M7082" s="54" t="s">
        <v>23979</v>
      </c>
      <c r="N7082" s="54" t="s">
        <v>256</v>
      </c>
      <c r="O7082" s="54" t="s">
        <v>256</v>
      </c>
      <c r="P7082" s="54" t="s">
        <v>268</v>
      </c>
      <c r="Q7082" s="54" t="s">
        <v>256</v>
      </c>
      <c r="R7082" s="54" t="s">
        <v>431</v>
      </c>
      <c r="S7082" s="71"/>
      <c r="T7082" s="54" t="s">
        <v>256</v>
      </c>
      <c r="U7082" s="71">
        <v>44658</v>
      </c>
      <c r="V7082" s="54" t="s">
        <v>256</v>
      </c>
      <c r="W7082" t="str">
        <f t="shared" si="110"/>
        <v>Apr-22</v>
      </c>
    </row>
    <row r="7083" spans="1:23" x14ac:dyDescent="0.25">
      <c r="A7083" s="54" t="s">
        <v>317</v>
      </c>
      <c r="B7083" s="54" t="s">
        <v>428</v>
      </c>
      <c r="C7083" s="54" t="s">
        <v>263</v>
      </c>
      <c r="D7083" s="54" t="s">
        <v>429</v>
      </c>
      <c r="E7083" s="54" t="s">
        <v>23982</v>
      </c>
      <c r="F7083" s="71">
        <v>44658</v>
      </c>
      <c r="G7083" s="72">
        <v>1.51</v>
      </c>
      <c r="H7083" s="72">
        <v>128.72999999999999</v>
      </c>
      <c r="I7083" s="54" t="s">
        <v>265</v>
      </c>
      <c r="J7083" s="54" t="s">
        <v>22628</v>
      </c>
      <c r="K7083" s="54" t="s">
        <v>23983</v>
      </c>
      <c r="L7083" s="54" t="s">
        <v>23984</v>
      </c>
      <c r="M7083" s="54" t="s">
        <v>23982</v>
      </c>
      <c r="N7083" s="54" t="s">
        <v>256</v>
      </c>
      <c r="O7083" s="54" t="s">
        <v>256</v>
      </c>
      <c r="P7083" s="54" t="s">
        <v>289</v>
      </c>
      <c r="Q7083" s="54" t="s">
        <v>256</v>
      </c>
      <c r="R7083" s="54" t="s">
        <v>431</v>
      </c>
      <c r="S7083" s="71"/>
      <c r="T7083" s="54" t="s">
        <v>256</v>
      </c>
      <c r="U7083" s="71">
        <v>44658</v>
      </c>
      <c r="V7083" s="54" t="s">
        <v>256</v>
      </c>
      <c r="W7083" t="str">
        <f t="shared" si="110"/>
        <v>Apr-22</v>
      </c>
    </row>
    <row r="7084" spans="1:23" x14ac:dyDescent="0.25">
      <c r="A7084" s="54" t="s">
        <v>317</v>
      </c>
      <c r="B7084" s="54" t="s">
        <v>428</v>
      </c>
      <c r="C7084" s="54" t="s">
        <v>263</v>
      </c>
      <c r="D7084" s="54" t="s">
        <v>429</v>
      </c>
      <c r="E7084" s="54" t="s">
        <v>23985</v>
      </c>
      <c r="F7084" s="71">
        <v>44660</v>
      </c>
      <c r="G7084" s="72">
        <v>21269.48</v>
      </c>
      <c r="H7084" s="72">
        <v>1813223.17</v>
      </c>
      <c r="I7084" s="54" t="s">
        <v>265</v>
      </c>
      <c r="J7084" s="54" t="s">
        <v>22628</v>
      </c>
      <c r="K7084" s="54" t="s">
        <v>23986</v>
      </c>
      <c r="L7084" s="54" t="s">
        <v>23987</v>
      </c>
      <c r="M7084" s="54" t="s">
        <v>23985</v>
      </c>
      <c r="N7084" s="54" t="s">
        <v>256</v>
      </c>
      <c r="O7084" s="54" t="s">
        <v>256</v>
      </c>
      <c r="P7084" s="54" t="s">
        <v>289</v>
      </c>
      <c r="Q7084" s="54" t="s">
        <v>256</v>
      </c>
      <c r="R7084" s="54" t="s">
        <v>431</v>
      </c>
      <c r="S7084" s="71"/>
      <c r="T7084" s="54" t="s">
        <v>256</v>
      </c>
      <c r="U7084" s="71">
        <v>44660</v>
      </c>
      <c r="V7084" s="54" t="s">
        <v>256</v>
      </c>
      <c r="W7084" t="str">
        <f t="shared" si="110"/>
        <v>Apr-22</v>
      </c>
    </row>
    <row r="7085" spans="1:23" x14ac:dyDescent="0.25">
      <c r="A7085" s="54" t="s">
        <v>317</v>
      </c>
      <c r="B7085" s="54" t="s">
        <v>428</v>
      </c>
      <c r="C7085" s="54" t="s">
        <v>263</v>
      </c>
      <c r="D7085" s="54" t="s">
        <v>429</v>
      </c>
      <c r="E7085" s="54" t="s">
        <v>23988</v>
      </c>
      <c r="F7085" s="71">
        <v>44657</v>
      </c>
      <c r="G7085" s="72">
        <v>6462.48</v>
      </c>
      <c r="H7085" s="72">
        <v>550926.42000000004</v>
      </c>
      <c r="I7085" s="54" t="s">
        <v>265</v>
      </c>
      <c r="J7085" s="54" t="s">
        <v>22628</v>
      </c>
      <c r="K7085" s="54" t="s">
        <v>23989</v>
      </c>
      <c r="L7085" s="54" t="s">
        <v>23990</v>
      </c>
      <c r="M7085" s="54" t="s">
        <v>23988</v>
      </c>
      <c r="N7085" s="54" t="s">
        <v>256</v>
      </c>
      <c r="O7085" s="54" t="s">
        <v>256</v>
      </c>
      <c r="P7085" s="54" t="s">
        <v>289</v>
      </c>
      <c r="Q7085" s="54" t="s">
        <v>256</v>
      </c>
      <c r="R7085" s="54" t="s">
        <v>431</v>
      </c>
      <c r="S7085" s="71"/>
      <c r="T7085" s="54" t="s">
        <v>256</v>
      </c>
      <c r="U7085" s="71">
        <v>44657</v>
      </c>
      <c r="V7085" s="54" t="s">
        <v>256</v>
      </c>
      <c r="W7085" t="str">
        <f t="shared" si="110"/>
        <v>Apr-22</v>
      </c>
    </row>
    <row r="7086" spans="1:23" x14ac:dyDescent="0.25">
      <c r="A7086" s="54" t="s">
        <v>317</v>
      </c>
      <c r="B7086" s="54" t="s">
        <v>428</v>
      </c>
      <c r="C7086" s="54" t="s">
        <v>263</v>
      </c>
      <c r="D7086" s="54" t="s">
        <v>429</v>
      </c>
      <c r="E7086" s="54" t="s">
        <v>23991</v>
      </c>
      <c r="F7086" s="71">
        <v>44662</v>
      </c>
      <c r="G7086" s="72">
        <v>1557.7</v>
      </c>
      <c r="H7086" s="72">
        <v>132793.93</v>
      </c>
      <c r="I7086" s="54" t="s">
        <v>265</v>
      </c>
      <c r="J7086" s="54" t="s">
        <v>22628</v>
      </c>
      <c r="K7086" s="54" t="s">
        <v>23992</v>
      </c>
      <c r="L7086" s="54" t="s">
        <v>23993</v>
      </c>
      <c r="M7086" s="54" t="s">
        <v>23991</v>
      </c>
      <c r="N7086" s="54" t="s">
        <v>256</v>
      </c>
      <c r="O7086" s="54" t="s">
        <v>256</v>
      </c>
      <c r="P7086" s="54" t="s">
        <v>267</v>
      </c>
      <c r="Q7086" s="54" t="s">
        <v>256</v>
      </c>
      <c r="R7086" s="54" t="s">
        <v>431</v>
      </c>
      <c r="S7086" s="71"/>
      <c r="T7086" s="54" t="s">
        <v>256</v>
      </c>
      <c r="U7086" s="71">
        <v>44662</v>
      </c>
      <c r="V7086" s="54" t="s">
        <v>256</v>
      </c>
      <c r="W7086" t="str">
        <f t="shared" si="110"/>
        <v>Apr-22</v>
      </c>
    </row>
    <row r="7087" spans="1:23" x14ac:dyDescent="0.25">
      <c r="A7087" s="54" t="s">
        <v>317</v>
      </c>
      <c r="B7087" s="54" t="s">
        <v>428</v>
      </c>
      <c r="C7087" s="54" t="s">
        <v>263</v>
      </c>
      <c r="D7087" s="54" t="s">
        <v>429</v>
      </c>
      <c r="E7087" s="54" t="s">
        <v>23994</v>
      </c>
      <c r="F7087" s="71">
        <v>44664</v>
      </c>
      <c r="G7087" s="72">
        <v>319.48</v>
      </c>
      <c r="H7087" s="72">
        <v>27235.67</v>
      </c>
      <c r="I7087" s="54" t="s">
        <v>265</v>
      </c>
      <c r="J7087" s="54" t="s">
        <v>22628</v>
      </c>
      <c r="K7087" s="54" t="s">
        <v>23995</v>
      </c>
      <c r="L7087" s="54" t="s">
        <v>23996</v>
      </c>
      <c r="M7087" s="54" t="s">
        <v>23994</v>
      </c>
      <c r="N7087" s="54" t="s">
        <v>256</v>
      </c>
      <c r="O7087" s="54" t="s">
        <v>256</v>
      </c>
      <c r="P7087" s="54" t="s">
        <v>267</v>
      </c>
      <c r="Q7087" s="54" t="s">
        <v>256</v>
      </c>
      <c r="R7087" s="54" t="s">
        <v>431</v>
      </c>
      <c r="S7087" s="71"/>
      <c r="T7087" s="54" t="s">
        <v>256</v>
      </c>
      <c r="U7087" s="71">
        <v>44664</v>
      </c>
      <c r="V7087" s="54" t="s">
        <v>256</v>
      </c>
      <c r="W7087" t="str">
        <f t="shared" si="110"/>
        <v>Apr-22</v>
      </c>
    </row>
    <row r="7088" spans="1:23" x14ac:dyDescent="0.25">
      <c r="A7088" s="54" t="s">
        <v>317</v>
      </c>
      <c r="B7088" s="54" t="s">
        <v>428</v>
      </c>
      <c r="C7088" s="54" t="s">
        <v>263</v>
      </c>
      <c r="D7088" s="54" t="s">
        <v>429</v>
      </c>
      <c r="E7088" s="54" t="s">
        <v>23997</v>
      </c>
      <c r="F7088" s="71">
        <v>44657</v>
      </c>
      <c r="G7088" s="72">
        <v>17377.740000000002</v>
      </c>
      <c r="H7088" s="72">
        <v>1481452.34</v>
      </c>
      <c r="I7088" s="54" t="s">
        <v>265</v>
      </c>
      <c r="J7088" s="54" t="s">
        <v>22628</v>
      </c>
      <c r="K7088" s="54" t="s">
        <v>23998</v>
      </c>
      <c r="L7088" s="54" t="s">
        <v>23999</v>
      </c>
      <c r="M7088" s="54" t="s">
        <v>23997</v>
      </c>
      <c r="N7088" s="54" t="s">
        <v>256</v>
      </c>
      <c r="O7088" s="54" t="s">
        <v>256</v>
      </c>
      <c r="P7088" s="54" t="s">
        <v>453</v>
      </c>
      <c r="Q7088" s="54" t="s">
        <v>256</v>
      </c>
      <c r="R7088" s="54" t="s">
        <v>431</v>
      </c>
      <c r="S7088" s="71"/>
      <c r="T7088" s="54" t="s">
        <v>256</v>
      </c>
      <c r="U7088" s="71">
        <v>44657</v>
      </c>
      <c r="V7088" s="54" t="s">
        <v>256</v>
      </c>
      <c r="W7088" t="str">
        <f t="shared" si="110"/>
        <v>Apr-22</v>
      </c>
    </row>
    <row r="7089" spans="1:23" x14ac:dyDescent="0.25">
      <c r="A7089" s="54" t="s">
        <v>317</v>
      </c>
      <c r="B7089" s="54" t="s">
        <v>428</v>
      </c>
      <c r="C7089" s="54" t="s">
        <v>263</v>
      </c>
      <c r="D7089" s="54" t="s">
        <v>429</v>
      </c>
      <c r="E7089" s="54" t="s">
        <v>24000</v>
      </c>
      <c r="F7089" s="71">
        <v>44658</v>
      </c>
      <c r="G7089" s="72">
        <v>1257.73</v>
      </c>
      <c r="H7089" s="72">
        <v>107221.48</v>
      </c>
      <c r="I7089" s="54" t="s">
        <v>265</v>
      </c>
      <c r="J7089" s="54" t="s">
        <v>22628</v>
      </c>
      <c r="K7089" s="54" t="s">
        <v>24001</v>
      </c>
      <c r="L7089" s="54" t="s">
        <v>24002</v>
      </c>
      <c r="M7089" s="54" t="s">
        <v>24000</v>
      </c>
      <c r="N7089" s="54" t="s">
        <v>256</v>
      </c>
      <c r="O7089" s="54" t="s">
        <v>256</v>
      </c>
      <c r="P7089" s="54" t="s">
        <v>289</v>
      </c>
      <c r="Q7089" s="54" t="s">
        <v>256</v>
      </c>
      <c r="R7089" s="54" t="s">
        <v>431</v>
      </c>
      <c r="S7089" s="71"/>
      <c r="T7089" s="54" t="s">
        <v>256</v>
      </c>
      <c r="U7089" s="71">
        <v>44658</v>
      </c>
      <c r="V7089" s="54" t="s">
        <v>256</v>
      </c>
      <c r="W7089" t="str">
        <f t="shared" si="110"/>
        <v>Apr-22</v>
      </c>
    </row>
    <row r="7090" spans="1:23" x14ac:dyDescent="0.25">
      <c r="A7090" s="54" t="s">
        <v>317</v>
      </c>
      <c r="B7090" s="54" t="s">
        <v>428</v>
      </c>
      <c r="C7090" s="54" t="s">
        <v>263</v>
      </c>
      <c r="D7090" s="54" t="s">
        <v>429</v>
      </c>
      <c r="E7090" s="54" t="s">
        <v>24003</v>
      </c>
      <c r="F7090" s="71">
        <v>44658</v>
      </c>
      <c r="G7090" s="72">
        <v>1851.52</v>
      </c>
      <c r="H7090" s="72">
        <v>157842.07999999999</v>
      </c>
      <c r="I7090" s="54" t="s">
        <v>265</v>
      </c>
      <c r="J7090" s="54" t="s">
        <v>22628</v>
      </c>
      <c r="K7090" s="54" t="s">
        <v>23906</v>
      </c>
      <c r="L7090" s="54" t="s">
        <v>24004</v>
      </c>
      <c r="M7090" s="54" t="s">
        <v>24003</v>
      </c>
      <c r="N7090" s="54" t="s">
        <v>256</v>
      </c>
      <c r="O7090" s="54" t="s">
        <v>256</v>
      </c>
      <c r="P7090" s="54" t="s">
        <v>289</v>
      </c>
      <c r="Q7090" s="54" t="s">
        <v>256</v>
      </c>
      <c r="R7090" s="54" t="s">
        <v>431</v>
      </c>
      <c r="S7090" s="71"/>
      <c r="T7090" s="54" t="s">
        <v>256</v>
      </c>
      <c r="U7090" s="71">
        <v>44658</v>
      </c>
      <c r="V7090" s="54" t="s">
        <v>256</v>
      </c>
      <c r="W7090" t="str">
        <f t="shared" si="110"/>
        <v>Apr-22</v>
      </c>
    </row>
    <row r="7091" spans="1:23" x14ac:dyDescent="0.25">
      <c r="A7091" s="54" t="s">
        <v>317</v>
      </c>
      <c r="B7091" s="54" t="s">
        <v>428</v>
      </c>
      <c r="C7091" s="54" t="s">
        <v>263</v>
      </c>
      <c r="D7091" s="54" t="s">
        <v>429</v>
      </c>
      <c r="E7091" s="54" t="s">
        <v>24005</v>
      </c>
      <c r="F7091" s="71">
        <v>44658</v>
      </c>
      <c r="G7091" s="72">
        <v>3721</v>
      </c>
      <c r="H7091" s="72">
        <v>317215.25</v>
      </c>
      <c r="I7091" s="54" t="s">
        <v>265</v>
      </c>
      <c r="J7091" s="54" t="s">
        <v>22628</v>
      </c>
      <c r="K7091" s="54" t="s">
        <v>24006</v>
      </c>
      <c r="L7091" s="54" t="s">
        <v>24007</v>
      </c>
      <c r="M7091" s="54" t="s">
        <v>24005</v>
      </c>
      <c r="N7091" s="54" t="s">
        <v>256</v>
      </c>
      <c r="O7091" s="54" t="s">
        <v>256</v>
      </c>
      <c r="P7091" s="54" t="s">
        <v>289</v>
      </c>
      <c r="Q7091" s="54" t="s">
        <v>256</v>
      </c>
      <c r="R7091" s="54" t="s">
        <v>431</v>
      </c>
      <c r="S7091" s="71"/>
      <c r="T7091" s="54" t="s">
        <v>256</v>
      </c>
      <c r="U7091" s="71">
        <v>44658</v>
      </c>
      <c r="V7091" s="54" t="s">
        <v>256</v>
      </c>
      <c r="W7091" t="str">
        <f t="shared" si="110"/>
        <v>Apr-22</v>
      </c>
    </row>
    <row r="7092" spans="1:23" x14ac:dyDescent="0.25">
      <c r="A7092" s="54" t="s">
        <v>317</v>
      </c>
      <c r="B7092" s="54" t="s">
        <v>428</v>
      </c>
      <c r="C7092" s="54" t="s">
        <v>263</v>
      </c>
      <c r="D7092" s="54" t="s">
        <v>429</v>
      </c>
      <c r="E7092" s="54" t="s">
        <v>24008</v>
      </c>
      <c r="F7092" s="71">
        <v>44664</v>
      </c>
      <c r="G7092" s="72">
        <v>5949.85</v>
      </c>
      <c r="H7092" s="72">
        <v>507224.71</v>
      </c>
      <c r="I7092" s="54" t="s">
        <v>265</v>
      </c>
      <c r="J7092" s="54" t="s">
        <v>22628</v>
      </c>
      <c r="K7092" s="54" t="s">
        <v>22922</v>
      </c>
      <c r="L7092" s="54" t="s">
        <v>24009</v>
      </c>
      <c r="M7092" s="54" t="s">
        <v>24008</v>
      </c>
      <c r="N7092" s="54" t="s">
        <v>256</v>
      </c>
      <c r="O7092" s="54" t="s">
        <v>256</v>
      </c>
      <c r="P7092" s="54" t="s">
        <v>264</v>
      </c>
      <c r="Q7092" s="54" t="s">
        <v>256</v>
      </c>
      <c r="R7092" s="54" t="s">
        <v>431</v>
      </c>
      <c r="S7092" s="71"/>
      <c r="T7092" s="54" t="s">
        <v>256</v>
      </c>
      <c r="U7092" s="71">
        <v>44664</v>
      </c>
      <c r="V7092" s="54" t="s">
        <v>256</v>
      </c>
      <c r="W7092" t="str">
        <f t="shared" si="110"/>
        <v>Apr-22</v>
      </c>
    </row>
    <row r="7093" spans="1:23" x14ac:dyDescent="0.25">
      <c r="A7093" s="54" t="s">
        <v>317</v>
      </c>
      <c r="B7093" s="54" t="s">
        <v>428</v>
      </c>
      <c r="C7093" s="54" t="s">
        <v>263</v>
      </c>
      <c r="D7093" s="54" t="s">
        <v>429</v>
      </c>
      <c r="E7093" s="54" t="s">
        <v>24010</v>
      </c>
      <c r="F7093" s="71">
        <v>44668</v>
      </c>
      <c r="G7093" s="72">
        <v>501.56</v>
      </c>
      <c r="H7093" s="72">
        <v>42757.99</v>
      </c>
      <c r="I7093" s="54" t="s">
        <v>265</v>
      </c>
      <c r="J7093" s="54" t="s">
        <v>22628</v>
      </c>
      <c r="K7093" s="54" t="s">
        <v>24011</v>
      </c>
      <c r="L7093" s="54" t="s">
        <v>24012</v>
      </c>
      <c r="M7093" s="54" t="s">
        <v>24010</v>
      </c>
      <c r="N7093" s="54" t="s">
        <v>256</v>
      </c>
      <c r="O7093" s="54" t="s">
        <v>256</v>
      </c>
      <c r="P7093" s="54" t="s">
        <v>268</v>
      </c>
      <c r="Q7093" s="54" t="s">
        <v>256</v>
      </c>
      <c r="R7093" s="54" t="s">
        <v>431</v>
      </c>
      <c r="S7093" s="71"/>
      <c r="T7093" s="54" t="s">
        <v>256</v>
      </c>
      <c r="U7093" s="71">
        <v>44668</v>
      </c>
      <c r="V7093" s="54" t="s">
        <v>256</v>
      </c>
      <c r="W7093" t="str">
        <f t="shared" si="110"/>
        <v>Apr-22</v>
      </c>
    </row>
    <row r="7094" spans="1:23" x14ac:dyDescent="0.25">
      <c r="A7094" s="54" t="s">
        <v>317</v>
      </c>
      <c r="B7094" s="54" t="s">
        <v>428</v>
      </c>
      <c r="C7094" s="54" t="s">
        <v>263</v>
      </c>
      <c r="D7094" s="54" t="s">
        <v>429</v>
      </c>
      <c r="E7094" s="54" t="s">
        <v>24013</v>
      </c>
      <c r="F7094" s="71">
        <v>44672</v>
      </c>
      <c r="G7094" s="72">
        <v>496.26</v>
      </c>
      <c r="H7094" s="72">
        <v>42306.17</v>
      </c>
      <c r="I7094" s="54" t="s">
        <v>265</v>
      </c>
      <c r="J7094" s="54" t="s">
        <v>22628</v>
      </c>
      <c r="K7094" s="54" t="s">
        <v>24014</v>
      </c>
      <c r="L7094" s="54" t="s">
        <v>24015</v>
      </c>
      <c r="M7094" s="54" t="s">
        <v>24013</v>
      </c>
      <c r="N7094" s="54" t="s">
        <v>256</v>
      </c>
      <c r="O7094" s="54" t="s">
        <v>256</v>
      </c>
      <c r="P7094" s="54" t="s">
        <v>268</v>
      </c>
      <c r="Q7094" s="54" t="s">
        <v>256</v>
      </c>
      <c r="R7094" s="54" t="s">
        <v>431</v>
      </c>
      <c r="S7094" s="71"/>
      <c r="T7094" s="54" t="s">
        <v>256</v>
      </c>
      <c r="U7094" s="71">
        <v>44672</v>
      </c>
      <c r="V7094" s="54" t="s">
        <v>256</v>
      </c>
      <c r="W7094" t="str">
        <f t="shared" si="110"/>
        <v>Apr-22</v>
      </c>
    </row>
    <row r="7095" spans="1:23" x14ac:dyDescent="0.25">
      <c r="A7095" s="54" t="s">
        <v>317</v>
      </c>
      <c r="B7095" s="54" t="s">
        <v>428</v>
      </c>
      <c r="C7095" s="54" t="s">
        <v>263</v>
      </c>
      <c r="D7095" s="54" t="s">
        <v>429</v>
      </c>
      <c r="E7095" s="54" t="s">
        <v>24016</v>
      </c>
      <c r="F7095" s="71">
        <v>44667</v>
      </c>
      <c r="G7095" s="72">
        <v>147</v>
      </c>
      <c r="H7095" s="72">
        <v>12531.75</v>
      </c>
      <c r="I7095" s="54" t="s">
        <v>265</v>
      </c>
      <c r="J7095" s="54" t="s">
        <v>22628</v>
      </c>
      <c r="K7095" s="54" t="s">
        <v>23789</v>
      </c>
      <c r="L7095" s="54" t="s">
        <v>24017</v>
      </c>
      <c r="M7095" s="54" t="s">
        <v>24016</v>
      </c>
      <c r="N7095" s="54" t="s">
        <v>256</v>
      </c>
      <c r="O7095" s="54" t="s">
        <v>256</v>
      </c>
      <c r="P7095" s="54" t="s">
        <v>444</v>
      </c>
      <c r="Q7095" s="54" t="s">
        <v>256</v>
      </c>
      <c r="R7095" s="54" t="s">
        <v>431</v>
      </c>
      <c r="S7095" s="71"/>
      <c r="T7095" s="54" t="s">
        <v>256</v>
      </c>
      <c r="U7095" s="71">
        <v>44667</v>
      </c>
      <c r="V7095" s="54" t="s">
        <v>256</v>
      </c>
      <c r="W7095" t="str">
        <f t="shared" si="110"/>
        <v>Apr-22</v>
      </c>
    </row>
    <row r="7096" spans="1:23" x14ac:dyDescent="0.25">
      <c r="A7096" s="54" t="s">
        <v>317</v>
      </c>
      <c r="B7096" s="54" t="s">
        <v>428</v>
      </c>
      <c r="C7096" s="54" t="s">
        <v>263</v>
      </c>
      <c r="D7096" s="54" t="s">
        <v>429</v>
      </c>
      <c r="E7096" s="54" t="s">
        <v>24018</v>
      </c>
      <c r="F7096" s="71">
        <v>44667</v>
      </c>
      <c r="G7096" s="72">
        <v>222.55</v>
      </c>
      <c r="H7096" s="72">
        <v>18972.39</v>
      </c>
      <c r="I7096" s="54" t="s">
        <v>265</v>
      </c>
      <c r="J7096" s="54" t="s">
        <v>22628</v>
      </c>
      <c r="K7096" s="54" t="s">
        <v>23789</v>
      </c>
      <c r="L7096" s="54" t="s">
        <v>24019</v>
      </c>
      <c r="M7096" s="54" t="s">
        <v>24018</v>
      </c>
      <c r="N7096" s="54" t="s">
        <v>256</v>
      </c>
      <c r="O7096" s="54" t="s">
        <v>256</v>
      </c>
      <c r="P7096" s="54" t="s">
        <v>444</v>
      </c>
      <c r="Q7096" s="54" t="s">
        <v>256</v>
      </c>
      <c r="R7096" s="54" t="s">
        <v>431</v>
      </c>
      <c r="S7096" s="71"/>
      <c r="T7096" s="54" t="s">
        <v>256</v>
      </c>
      <c r="U7096" s="71">
        <v>44667</v>
      </c>
      <c r="V7096" s="54" t="s">
        <v>256</v>
      </c>
      <c r="W7096" t="str">
        <f t="shared" si="110"/>
        <v>Apr-22</v>
      </c>
    </row>
    <row r="7097" spans="1:23" x14ac:dyDescent="0.25">
      <c r="A7097" s="54" t="s">
        <v>317</v>
      </c>
      <c r="B7097" s="54" t="s">
        <v>428</v>
      </c>
      <c r="C7097" s="54" t="s">
        <v>263</v>
      </c>
      <c r="D7097" s="54" t="s">
        <v>429</v>
      </c>
      <c r="E7097" s="54" t="s">
        <v>24020</v>
      </c>
      <c r="F7097" s="71">
        <v>44667</v>
      </c>
      <c r="G7097" s="72">
        <v>1726.28</v>
      </c>
      <c r="H7097" s="72">
        <v>147165.37</v>
      </c>
      <c r="I7097" s="54" t="s">
        <v>265</v>
      </c>
      <c r="J7097" s="54" t="s">
        <v>22628</v>
      </c>
      <c r="K7097" s="54" t="s">
        <v>23789</v>
      </c>
      <c r="L7097" s="54" t="s">
        <v>24021</v>
      </c>
      <c r="M7097" s="54" t="s">
        <v>24020</v>
      </c>
      <c r="N7097" s="54" t="s">
        <v>256</v>
      </c>
      <c r="O7097" s="54" t="s">
        <v>256</v>
      </c>
      <c r="P7097" s="54" t="s">
        <v>444</v>
      </c>
      <c r="Q7097" s="54" t="s">
        <v>256</v>
      </c>
      <c r="R7097" s="54" t="s">
        <v>431</v>
      </c>
      <c r="S7097" s="71"/>
      <c r="T7097" s="54" t="s">
        <v>256</v>
      </c>
      <c r="U7097" s="71">
        <v>44667</v>
      </c>
      <c r="V7097" s="54" t="s">
        <v>256</v>
      </c>
      <c r="W7097" t="str">
        <f t="shared" si="110"/>
        <v>Apr-22</v>
      </c>
    </row>
    <row r="7098" spans="1:23" x14ac:dyDescent="0.25">
      <c r="A7098" s="54" t="s">
        <v>317</v>
      </c>
      <c r="B7098" s="54" t="s">
        <v>428</v>
      </c>
      <c r="C7098" s="54" t="s">
        <v>263</v>
      </c>
      <c r="D7098" s="54" t="s">
        <v>429</v>
      </c>
      <c r="E7098" s="54" t="s">
        <v>24022</v>
      </c>
      <c r="F7098" s="71">
        <v>44668</v>
      </c>
      <c r="G7098" s="72">
        <v>207.62</v>
      </c>
      <c r="H7098" s="72">
        <v>17699.61</v>
      </c>
      <c r="I7098" s="54" t="s">
        <v>265</v>
      </c>
      <c r="J7098" s="54" t="s">
        <v>22628</v>
      </c>
      <c r="K7098" s="54" t="s">
        <v>23789</v>
      </c>
      <c r="L7098" s="54" t="s">
        <v>24023</v>
      </c>
      <c r="M7098" s="54" t="s">
        <v>24022</v>
      </c>
      <c r="N7098" s="54" t="s">
        <v>256</v>
      </c>
      <c r="O7098" s="54" t="s">
        <v>256</v>
      </c>
      <c r="P7098" s="54" t="s">
        <v>444</v>
      </c>
      <c r="Q7098" s="54" t="s">
        <v>256</v>
      </c>
      <c r="R7098" s="54" t="s">
        <v>431</v>
      </c>
      <c r="S7098" s="71"/>
      <c r="T7098" s="54" t="s">
        <v>256</v>
      </c>
      <c r="U7098" s="71">
        <v>44668</v>
      </c>
      <c r="V7098" s="54" t="s">
        <v>256</v>
      </c>
      <c r="W7098" t="str">
        <f t="shared" si="110"/>
        <v>Apr-22</v>
      </c>
    </row>
    <row r="7099" spans="1:23" x14ac:dyDescent="0.25">
      <c r="A7099" s="54" t="s">
        <v>317</v>
      </c>
      <c r="B7099" s="54" t="s">
        <v>428</v>
      </c>
      <c r="C7099" s="54" t="s">
        <v>263</v>
      </c>
      <c r="D7099" s="54" t="s">
        <v>429</v>
      </c>
      <c r="E7099" s="54" t="s">
        <v>24024</v>
      </c>
      <c r="F7099" s="71">
        <v>44671</v>
      </c>
      <c r="G7099" s="72">
        <v>1165.9000000000001</v>
      </c>
      <c r="H7099" s="72">
        <v>99392.98</v>
      </c>
      <c r="I7099" s="54" t="s">
        <v>265</v>
      </c>
      <c r="J7099" s="54" t="s">
        <v>22628</v>
      </c>
      <c r="K7099" s="54" t="s">
        <v>23875</v>
      </c>
      <c r="L7099" s="54" t="s">
        <v>24025</v>
      </c>
      <c r="M7099" s="54" t="s">
        <v>24024</v>
      </c>
      <c r="N7099" s="54" t="s">
        <v>256</v>
      </c>
      <c r="O7099" s="54" t="s">
        <v>256</v>
      </c>
      <c r="P7099" s="54" t="s">
        <v>444</v>
      </c>
      <c r="Q7099" s="54" t="s">
        <v>256</v>
      </c>
      <c r="R7099" s="54" t="s">
        <v>431</v>
      </c>
      <c r="S7099" s="71"/>
      <c r="T7099" s="54" t="s">
        <v>256</v>
      </c>
      <c r="U7099" s="71">
        <v>44671</v>
      </c>
      <c r="V7099" s="54" t="s">
        <v>256</v>
      </c>
      <c r="W7099" t="str">
        <f t="shared" si="110"/>
        <v>Apr-22</v>
      </c>
    </row>
    <row r="7100" spans="1:23" x14ac:dyDescent="0.25">
      <c r="A7100" s="54" t="s">
        <v>317</v>
      </c>
      <c r="B7100" s="54" t="s">
        <v>428</v>
      </c>
      <c r="C7100" s="54" t="s">
        <v>263</v>
      </c>
      <c r="D7100" s="54" t="s">
        <v>429</v>
      </c>
      <c r="E7100" s="54" t="s">
        <v>24026</v>
      </c>
      <c r="F7100" s="71">
        <v>44663</v>
      </c>
      <c r="G7100" s="72">
        <v>562.5</v>
      </c>
      <c r="H7100" s="72">
        <v>47953.13</v>
      </c>
      <c r="I7100" s="54" t="s">
        <v>265</v>
      </c>
      <c r="J7100" s="54" t="s">
        <v>22628</v>
      </c>
      <c r="K7100" s="54" t="s">
        <v>23792</v>
      </c>
      <c r="L7100" s="54" t="s">
        <v>24027</v>
      </c>
      <c r="M7100" s="54" t="s">
        <v>24026</v>
      </c>
      <c r="N7100" s="54" t="s">
        <v>256</v>
      </c>
      <c r="O7100" s="54" t="s">
        <v>256</v>
      </c>
      <c r="P7100" s="54" t="s">
        <v>7654</v>
      </c>
      <c r="Q7100" s="54" t="s">
        <v>256</v>
      </c>
      <c r="R7100" s="54" t="s">
        <v>431</v>
      </c>
      <c r="S7100" s="71"/>
      <c r="T7100" s="54" t="s">
        <v>256</v>
      </c>
      <c r="U7100" s="71">
        <v>44663</v>
      </c>
      <c r="V7100" s="54" t="s">
        <v>256</v>
      </c>
      <c r="W7100" t="str">
        <f t="shared" si="110"/>
        <v>Apr-22</v>
      </c>
    </row>
    <row r="7101" spans="1:23" x14ac:dyDescent="0.25">
      <c r="A7101" s="54" t="s">
        <v>317</v>
      </c>
      <c r="B7101" s="54" t="s">
        <v>428</v>
      </c>
      <c r="C7101" s="54" t="s">
        <v>263</v>
      </c>
      <c r="D7101" s="54" t="s">
        <v>429</v>
      </c>
      <c r="E7101" s="54" t="s">
        <v>24028</v>
      </c>
      <c r="F7101" s="71">
        <v>44663</v>
      </c>
      <c r="G7101" s="72">
        <v>10613.77</v>
      </c>
      <c r="H7101" s="72">
        <v>904823.89</v>
      </c>
      <c r="I7101" s="54" t="s">
        <v>265</v>
      </c>
      <c r="J7101" s="54" t="s">
        <v>22628</v>
      </c>
      <c r="K7101" s="54" t="s">
        <v>24029</v>
      </c>
      <c r="L7101" s="54" t="s">
        <v>24030</v>
      </c>
      <c r="M7101" s="54" t="s">
        <v>24028</v>
      </c>
      <c r="N7101" s="54" t="s">
        <v>256</v>
      </c>
      <c r="O7101" s="54" t="s">
        <v>256</v>
      </c>
      <c r="P7101" s="54" t="s">
        <v>289</v>
      </c>
      <c r="Q7101" s="54" t="s">
        <v>256</v>
      </c>
      <c r="R7101" s="54" t="s">
        <v>431</v>
      </c>
      <c r="S7101" s="71"/>
      <c r="T7101" s="54" t="s">
        <v>256</v>
      </c>
      <c r="U7101" s="71">
        <v>44663</v>
      </c>
      <c r="V7101" s="54" t="s">
        <v>256</v>
      </c>
      <c r="W7101" t="str">
        <f t="shared" si="110"/>
        <v>Apr-22</v>
      </c>
    </row>
    <row r="7102" spans="1:23" x14ac:dyDescent="0.25">
      <c r="A7102" s="54" t="s">
        <v>317</v>
      </c>
      <c r="B7102" s="54" t="s">
        <v>428</v>
      </c>
      <c r="C7102" s="54" t="s">
        <v>263</v>
      </c>
      <c r="D7102" s="54" t="s">
        <v>429</v>
      </c>
      <c r="E7102" s="54" t="s">
        <v>24031</v>
      </c>
      <c r="F7102" s="71">
        <v>44671</v>
      </c>
      <c r="G7102" s="72">
        <v>435</v>
      </c>
      <c r="H7102" s="72">
        <v>37083.75</v>
      </c>
      <c r="I7102" s="54" t="s">
        <v>265</v>
      </c>
      <c r="J7102" s="54" t="s">
        <v>22628</v>
      </c>
      <c r="K7102" s="54" t="s">
        <v>24032</v>
      </c>
      <c r="L7102" s="54" t="s">
        <v>24033</v>
      </c>
      <c r="M7102" s="54" t="s">
        <v>24031</v>
      </c>
      <c r="N7102" s="54" t="s">
        <v>256</v>
      </c>
      <c r="O7102" s="54" t="s">
        <v>256</v>
      </c>
      <c r="P7102" s="54" t="s">
        <v>267</v>
      </c>
      <c r="Q7102" s="54" t="s">
        <v>256</v>
      </c>
      <c r="R7102" s="54" t="s">
        <v>431</v>
      </c>
      <c r="S7102" s="71"/>
      <c r="T7102" s="54" t="s">
        <v>256</v>
      </c>
      <c r="U7102" s="71">
        <v>44671</v>
      </c>
      <c r="V7102" s="54" t="s">
        <v>256</v>
      </c>
      <c r="W7102" t="str">
        <f t="shared" si="110"/>
        <v>Apr-22</v>
      </c>
    </row>
    <row r="7103" spans="1:23" x14ac:dyDescent="0.25">
      <c r="A7103" s="54" t="s">
        <v>317</v>
      </c>
      <c r="B7103" s="54" t="s">
        <v>428</v>
      </c>
      <c r="C7103" s="54" t="s">
        <v>263</v>
      </c>
      <c r="D7103" s="54" t="s">
        <v>429</v>
      </c>
      <c r="E7103" s="54" t="s">
        <v>24034</v>
      </c>
      <c r="F7103" s="71">
        <v>44681</v>
      </c>
      <c r="G7103" s="72">
        <v>138</v>
      </c>
      <c r="H7103" s="72">
        <v>11764.5</v>
      </c>
      <c r="I7103" s="54" t="s">
        <v>265</v>
      </c>
      <c r="J7103" s="54" t="s">
        <v>22628</v>
      </c>
      <c r="K7103" s="54" t="s">
        <v>24035</v>
      </c>
      <c r="L7103" s="54" t="s">
        <v>24036</v>
      </c>
      <c r="M7103" s="54" t="s">
        <v>24034</v>
      </c>
      <c r="N7103" s="54" t="s">
        <v>256</v>
      </c>
      <c r="O7103" s="54" t="s">
        <v>256</v>
      </c>
      <c r="P7103" s="54" t="s">
        <v>264</v>
      </c>
      <c r="Q7103" s="54" t="s">
        <v>256</v>
      </c>
      <c r="R7103" s="54" t="s">
        <v>431</v>
      </c>
      <c r="S7103" s="71"/>
      <c r="T7103" s="54" t="s">
        <v>256</v>
      </c>
      <c r="U7103" s="71">
        <v>44681</v>
      </c>
      <c r="V7103" s="54" t="s">
        <v>256</v>
      </c>
      <c r="W7103" t="str">
        <f t="shared" si="110"/>
        <v>Apr-22</v>
      </c>
    </row>
    <row r="7104" spans="1:23" x14ac:dyDescent="0.25">
      <c r="A7104" s="54" t="s">
        <v>317</v>
      </c>
      <c r="B7104" s="54" t="s">
        <v>428</v>
      </c>
      <c r="C7104" s="54" t="s">
        <v>263</v>
      </c>
      <c r="D7104" s="54" t="s">
        <v>429</v>
      </c>
      <c r="E7104" s="54" t="s">
        <v>24037</v>
      </c>
      <c r="F7104" s="71">
        <v>44677</v>
      </c>
      <c r="G7104" s="72">
        <v>1811.75</v>
      </c>
      <c r="H7104" s="72">
        <v>154451.69</v>
      </c>
      <c r="I7104" s="54" t="s">
        <v>265</v>
      </c>
      <c r="J7104" s="54" t="s">
        <v>22628</v>
      </c>
      <c r="K7104" s="54" t="s">
        <v>23716</v>
      </c>
      <c r="L7104" s="54" t="s">
        <v>24038</v>
      </c>
      <c r="M7104" s="54" t="s">
        <v>24037</v>
      </c>
      <c r="N7104" s="54" t="s">
        <v>256</v>
      </c>
      <c r="O7104" s="54" t="s">
        <v>256</v>
      </c>
      <c r="P7104" s="54" t="s">
        <v>444</v>
      </c>
      <c r="Q7104" s="54" t="s">
        <v>256</v>
      </c>
      <c r="R7104" s="54" t="s">
        <v>431</v>
      </c>
      <c r="S7104" s="71"/>
      <c r="T7104" s="54" t="s">
        <v>256</v>
      </c>
      <c r="U7104" s="71">
        <v>44677</v>
      </c>
      <c r="V7104" s="54" t="s">
        <v>256</v>
      </c>
      <c r="W7104" t="str">
        <f t="shared" si="110"/>
        <v>Apr-22</v>
      </c>
    </row>
    <row r="7105" spans="1:23" x14ac:dyDescent="0.25">
      <c r="A7105" s="54" t="s">
        <v>318</v>
      </c>
      <c r="B7105" s="54" t="s">
        <v>428</v>
      </c>
      <c r="C7105" s="54" t="s">
        <v>263</v>
      </c>
      <c r="D7105" s="54" t="s">
        <v>429</v>
      </c>
      <c r="E7105" s="54" t="s">
        <v>24039</v>
      </c>
      <c r="F7105" s="71">
        <v>44653</v>
      </c>
      <c r="G7105" s="72">
        <v>15652</v>
      </c>
      <c r="H7105" s="72">
        <v>1334333</v>
      </c>
      <c r="I7105" s="54" t="s">
        <v>265</v>
      </c>
      <c r="J7105" s="54" t="s">
        <v>22798</v>
      </c>
      <c r="K7105" s="54" t="s">
        <v>23751</v>
      </c>
      <c r="L7105" s="54" t="s">
        <v>24040</v>
      </c>
      <c r="M7105" s="54" t="s">
        <v>24039</v>
      </c>
      <c r="N7105" s="54" t="s">
        <v>256</v>
      </c>
      <c r="O7105" s="54" t="s">
        <v>256</v>
      </c>
      <c r="P7105" s="54" t="s">
        <v>271</v>
      </c>
      <c r="Q7105" s="54" t="s">
        <v>256</v>
      </c>
      <c r="R7105" s="54" t="s">
        <v>431</v>
      </c>
      <c r="S7105" s="71"/>
      <c r="T7105" s="54" t="s">
        <v>256</v>
      </c>
      <c r="U7105" s="71">
        <v>44653</v>
      </c>
      <c r="V7105" s="54" t="s">
        <v>443</v>
      </c>
      <c r="W7105" t="str">
        <f t="shared" si="110"/>
        <v>Apr-22</v>
      </c>
    </row>
    <row r="7106" spans="1:23" x14ac:dyDescent="0.25">
      <c r="A7106" s="54" t="s">
        <v>317</v>
      </c>
      <c r="B7106" s="54" t="s">
        <v>428</v>
      </c>
      <c r="C7106" s="54" t="s">
        <v>263</v>
      </c>
      <c r="D7106" s="54" t="s">
        <v>429</v>
      </c>
      <c r="E7106" s="54" t="s">
        <v>24041</v>
      </c>
      <c r="F7106" s="71">
        <v>44653</v>
      </c>
      <c r="G7106" s="72">
        <v>3874.21</v>
      </c>
      <c r="H7106" s="72">
        <v>330276.40000000002</v>
      </c>
      <c r="I7106" s="54" t="s">
        <v>265</v>
      </c>
      <c r="J7106" s="54" t="s">
        <v>22798</v>
      </c>
      <c r="K7106" s="54" t="s">
        <v>23751</v>
      </c>
      <c r="L7106" s="54" t="s">
        <v>24042</v>
      </c>
      <c r="M7106" s="54" t="s">
        <v>24041</v>
      </c>
      <c r="N7106" s="54" t="s">
        <v>256</v>
      </c>
      <c r="O7106" s="54" t="s">
        <v>256</v>
      </c>
      <c r="P7106" s="54" t="s">
        <v>271</v>
      </c>
      <c r="Q7106" s="54" t="s">
        <v>256</v>
      </c>
      <c r="R7106" s="54" t="s">
        <v>431</v>
      </c>
      <c r="S7106" s="71"/>
      <c r="T7106" s="54" t="s">
        <v>256</v>
      </c>
      <c r="U7106" s="71">
        <v>44653</v>
      </c>
      <c r="V7106" s="54" t="s">
        <v>443</v>
      </c>
      <c r="W7106" t="str">
        <f t="shared" si="110"/>
        <v>Apr-22</v>
      </c>
    </row>
    <row r="7107" spans="1:23" x14ac:dyDescent="0.25">
      <c r="A7107" s="54" t="s">
        <v>317</v>
      </c>
      <c r="B7107" s="54" t="s">
        <v>428</v>
      </c>
      <c r="C7107" s="54" t="s">
        <v>263</v>
      </c>
      <c r="D7107" s="54" t="s">
        <v>429</v>
      </c>
      <c r="E7107" s="54" t="s">
        <v>24043</v>
      </c>
      <c r="F7107" s="71">
        <v>44653</v>
      </c>
      <c r="G7107" s="72">
        <v>367.92</v>
      </c>
      <c r="H7107" s="72">
        <v>31365.18</v>
      </c>
      <c r="I7107" s="54" t="s">
        <v>265</v>
      </c>
      <c r="J7107" s="54" t="s">
        <v>22798</v>
      </c>
      <c r="K7107" s="54" t="s">
        <v>24044</v>
      </c>
      <c r="L7107" s="54" t="s">
        <v>24045</v>
      </c>
      <c r="M7107" s="54" t="s">
        <v>24043</v>
      </c>
      <c r="N7107" s="54" t="s">
        <v>256</v>
      </c>
      <c r="O7107" s="54" t="s">
        <v>256</v>
      </c>
      <c r="P7107" s="54" t="s">
        <v>267</v>
      </c>
      <c r="Q7107" s="54" t="s">
        <v>256</v>
      </c>
      <c r="R7107" s="54" t="s">
        <v>431</v>
      </c>
      <c r="S7107" s="71"/>
      <c r="T7107" s="54" t="s">
        <v>256</v>
      </c>
      <c r="U7107" s="71">
        <v>44653</v>
      </c>
      <c r="V7107" s="54" t="s">
        <v>256</v>
      </c>
      <c r="W7107" t="str">
        <f t="shared" si="110"/>
        <v>Apr-22</v>
      </c>
    </row>
    <row r="7108" spans="1:23" x14ac:dyDescent="0.25">
      <c r="A7108" s="54" t="s">
        <v>317</v>
      </c>
      <c r="B7108" s="54" t="s">
        <v>428</v>
      </c>
      <c r="C7108" s="54" t="s">
        <v>263</v>
      </c>
      <c r="D7108" s="54" t="s">
        <v>429</v>
      </c>
      <c r="E7108" s="54" t="s">
        <v>24046</v>
      </c>
      <c r="F7108" s="71">
        <v>44653</v>
      </c>
      <c r="G7108" s="72">
        <v>547.67999999999995</v>
      </c>
      <c r="H7108" s="72">
        <v>46689.72</v>
      </c>
      <c r="I7108" s="54" t="s">
        <v>265</v>
      </c>
      <c r="J7108" s="54" t="s">
        <v>22798</v>
      </c>
      <c r="K7108" s="54" t="s">
        <v>24047</v>
      </c>
      <c r="L7108" s="54" t="s">
        <v>24048</v>
      </c>
      <c r="M7108" s="54" t="s">
        <v>24046</v>
      </c>
      <c r="N7108" s="54" t="s">
        <v>256</v>
      </c>
      <c r="O7108" s="54" t="s">
        <v>256</v>
      </c>
      <c r="P7108" s="54" t="s">
        <v>267</v>
      </c>
      <c r="Q7108" s="54" t="s">
        <v>256</v>
      </c>
      <c r="R7108" s="54" t="s">
        <v>431</v>
      </c>
      <c r="S7108" s="71"/>
      <c r="T7108" s="54" t="s">
        <v>256</v>
      </c>
      <c r="U7108" s="71">
        <v>44653</v>
      </c>
      <c r="V7108" s="54" t="s">
        <v>256</v>
      </c>
      <c r="W7108" t="str">
        <f t="shared" si="110"/>
        <v>Apr-22</v>
      </c>
    </row>
    <row r="7109" spans="1:23" x14ac:dyDescent="0.25">
      <c r="A7109" s="54" t="s">
        <v>317</v>
      </c>
      <c r="B7109" s="54" t="s">
        <v>428</v>
      </c>
      <c r="C7109" s="54" t="s">
        <v>263</v>
      </c>
      <c r="D7109" s="54" t="s">
        <v>429</v>
      </c>
      <c r="E7109" s="54" t="s">
        <v>24049</v>
      </c>
      <c r="F7109" s="71">
        <v>44654</v>
      </c>
      <c r="G7109" s="72">
        <v>1891.37</v>
      </c>
      <c r="H7109" s="72">
        <v>161239.29</v>
      </c>
      <c r="I7109" s="54" t="s">
        <v>265</v>
      </c>
      <c r="J7109" s="54" t="s">
        <v>22798</v>
      </c>
      <c r="K7109" s="54" t="s">
        <v>22922</v>
      </c>
      <c r="L7109" s="54" t="s">
        <v>24050</v>
      </c>
      <c r="M7109" s="54" t="s">
        <v>24049</v>
      </c>
      <c r="N7109" s="54" t="s">
        <v>256</v>
      </c>
      <c r="O7109" s="54" t="s">
        <v>256</v>
      </c>
      <c r="P7109" s="54" t="s">
        <v>264</v>
      </c>
      <c r="Q7109" s="54" t="s">
        <v>256</v>
      </c>
      <c r="R7109" s="54" t="s">
        <v>431</v>
      </c>
      <c r="S7109" s="71"/>
      <c r="T7109" s="54" t="s">
        <v>256</v>
      </c>
      <c r="U7109" s="71">
        <v>44654</v>
      </c>
      <c r="V7109" s="54" t="s">
        <v>256</v>
      </c>
      <c r="W7109" t="str">
        <f t="shared" ref="W7109:W7172" si="111">TEXT(F7109,"MMM-YY")</f>
        <v>Apr-22</v>
      </c>
    </row>
    <row r="7110" spans="1:23" x14ac:dyDescent="0.25">
      <c r="A7110" s="54" t="s">
        <v>317</v>
      </c>
      <c r="B7110" s="54" t="s">
        <v>428</v>
      </c>
      <c r="C7110" s="54" t="s">
        <v>263</v>
      </c>
      <c r="D7110" s="54" t="s">
        <v>429</v>
      </c>
      <c r="E7110" s="54" t="s">
        <v>24051</v>
      </c>
      <c r="F7110" s="71">
        <v>44654</v>
      </c>
      <c r="G7110" s="72">
        <v>611.21</v>
      </c>
      <c r="H7110" s="72">
        <v>52105.65</v>
      </c>
      <c r="I7110" s="54" t="s">
        <v>265</v>
      </c>
      <c r="J7110" s="54" t="s">
        <v>22798</v>
      </c>
      <c r="K7110" s="54" t="s">
        <v>22550</v>
      </c>
      <c r="L7110" s="54" t="s">
        <v>24052</v>
      </c>
      <c r="M7110" s="54" t="s">
        <v>24051</v>
      </c>
      <c r="N7110" s="54" t="s">
        <v>256</v>
      </c>
      <c r="O7110" s="54" t="s">
        <v>256</v>
      </c>
      <c r="P7110" s="54" t="s">
        <v>444</v>
      </c>
      <c r="Q7110" s="54" t="s">
        <v>256</v>
      </c>
      <c r="R7110" s="54" t="s">
        <v>431</v>
      </c>
      <c r="S7110" s="71"/>
      <c r="T7110" s="54" t="s">
        <v>256</v>
      </c>
      <c r="U7110" s="71">
        <v>44654</v>
      </c>
      <c r="V7110" s="54" t="s">
        <v>256</v>
      </c>
      <c r="W7110" t="str">
        <f t="shared" si="111"/>
        <v>Apr-22</v>
      </c>
    </row>
    <row r="7111" spans="1:23" x14ac:dyDescent="0.25">
      <c r="A7111" s="54" t="s">
        <v>317</v>
      </c>
      <c r="B7111" s="54" t="s">
        <v>428</v>
      </c>
      <c r="C7111" s="54" t="s">
        <v>263</v>
      </c>
      <c r="D7111" s="54" t="s">
        <v>429</v>
      </c>
      <c r="E7111" s="54" t="s">
        <v>24053</v>
      </c>
      <c r="F7111" s="71">
        <v>44657</v>
      </c>
      <c r="G7111" s="72">
        <v>524.70000000000005</v>
      </c>
      <c r="H7111" s="72">
        <v>44730.68</v>
      </c>
      <c r="I7111" s="54" t="s">
        <v>265</v>
      </c>
      <c r="J7111" s="54" t="s">
        <v>22798</v>
      </c>
      <c r="K7111" s="54" t="s">
        <v>22922</v>
      </c>
      <c r="L7111" s="54" t="s">
        <v>24054</v>
      </c>
      <c r="M7111" s="54" t="s">
        <v>24053</v>
      </c>
      <c r="N7111" s="54" t="s">
        <v>256</v>
      </c>
      <c r="O7111" s="54" t="s">
        <v>256</v>
      </c>
      <c r="P7111" s="54" t="s">
        <v>264</v>
      </c>
      <c r="Q7111" s="54" t="s">
        <v>256</v>
      </c>
      <c r="R7111" s="54" t="s">
        <v>431</v>
      </c>
      <c r="S7111" s="71"/>
      <c r="T7111" s="54" t="s">
        <v>256</v>
      </c>
      <c r="U7111" s="71">
        <v>44657</v>
      </c>
      <c r="V7111" s="54" t="s">
        <v>256</v>
      </c>
      <c r="W7111" t="str">
        <f t="shared" si="111"/>
        <v>Apr-22</v>
      </c>
    </row>
    <row r="7112" spans="1:23" x14ac:dyDescent="0.25">
      <c r="A7112" s="54" t="s">
        <v>317</v>
      </c>
      <c r="B7112" s="54" t="s">
        <v>428</v>
      </c>
      <c r="C7112" s="54" t="s">
        <v>263</v>
      </c>
      <c r="D7112" s="54" t="s">
        <v>429</v>
      </c>
      <c r="E7112" s="54" t="s">
        <v>24055</v>
      </c>
      <c r="F7112" s="71">
        <v>44655</v>
      </c>
      <c r="G7112" s="72">
        <v>473.04</v>
      </c>
      <c r="H7112" s="72">
        <v>40326.660000000003</v>
      </c>
      <c r="I7112" s="54" t="s">
        <v>265</v>
      </c>
      <c r="J7112" s="54" t="s">
        <v>22798</v>
      </c>
      <c r="K7112" s="54" t="s">
        <v>24056</v>
      </c>
      <c r="L7112" s="54" t="s">
        <v>24057</v>
      </c>
      <c r="M7112" s="54" t="s">
        <v>24055</v>
      </c>
      <c r="N7112" s="54" t="s">
        <v>256</v>
      </c>
      <c r="O7112" s="54" t="s">
        <v>256</v>
      </c>
      <c r="P7112" s="54" t="s">
        <v>267</v>
      </c>
      <c r="Q7112" s="54" t="s">
        <v>256</v>
      </c>
      <c r="R7112" s="54" t="s">
        <v>431</v>
      </c>
      <c r="S7112" s="71"/>
      <c r="T7112" s="54" t="s">
        <v>256</v>
      </c>
      <c r="U7112" s="71">
        <v>44655</v>
      </c>
      <c r="V7112" s="54" t="s">
        <v>256</v>
      </c>
      <c r="W7112" t="str">
        <f t="shared" si="111"/>
        <v>Apr-22</v>
      </c>
    </row>
    <row r="7113" spans="1:23" x14ac:dyDescent="0.25">
      <c r="A7113" s="54" t="s">
        <v>317</v>
      </c>
      <c r="B7113" s="54" t="s">
        <v>428</v>
      </c>
      <c r="C7113" s="54" t="s">
        <v>263</v>
      </c>
      <c r="D7113" s="54" t="s">
        <v>429</v>
      </c>
      <c r="E7113" s="54" t="s">
        <v>24058</v>
      </c>
      <c r="F7113" s="71">
        <v>44657</v>
      </c>
      <c r="G7113" s="72">
        <v>1513.22</v>
      </c>
      <c r="H7113" s="72">
        <v>129002.01</v>
      </c>
      <c r="I7113" s="54" t="s">
        <v>265</v>
      </c>
      <c r="J7113" s="54" t="s">
        <v>22798</v>
      </c>
      <c r="K7113" s="54" t="s">
        <v>24059</v>
      </c>
      <c r="L7113" s="54" t="s">
        <v>24060</v>
      </c>
      <c r="M7113" s="54" t="s">
        <v>24058</v>
      </c>
      <c r="N7113" s="54" t="s">
        <v>256</v>
      </c>
      <c r="O7113" s="54" t="s">
        <v>256</v>
      </c>
      <c r="P7113" s="54" t="s">
        <v>267</v>
      </c>
      <c r="Q7113" s="54" t="s">
        <v>256</v>
      </c>
      <c r="R7113" s="54" t="s">
        <v>431</v>
      </c>
      <c r="S7113" s="71"/>
      <c r="T7113" s="54" t="s">
        <v>256</v>
      </c>
      <c r="U7113" s="71">
        <v>44657</v>
      </c>
      <c r="V7113" s="54" t="s">
        <v>256</v>
      </c>
      <c r="W7113" t="str">
        <f t="shared" si="111"/>
        <v>Apr-22</v>
      </c>
    </row>
    <row r="7114" spans="1:23" x14ac:dyDescent="0.25">
      <c r="A7114" s="54" t="s">
        <v>317</v>
      </c>
      <c r="B7114" s="54" t="s">
        <v>428</v>
      </c>
      <c r="C7114" s="54" t="s">
        <v>263</v>
      </c>
      <c r="D7114" s="54" t="s">
        <v>429</v>
      </c>
      <c r="E7114" s="54" t="s">
        <v>24061</v>
      </c>
      <c r="F7114" s="71">
        <v>44657</v>
      </c>
      <c r="G7114" s="72">
        <v>556.16</v>
      </c>
      <c r="H7114" s="72">
        <v>47412.639999999999</v>
      </c>
      <c r="I7114" s="54" t="s">
        <v>265</v>
      </c>
      <c r="J7114" s="54" t="s">
        <v>22798</v>
      </c>
      <c r="K7114" s="54" t="s">
        <v>24062</v>
      </c>
      <c r="L7114" s="54" t="s">
        <v>24063</v>
      </c>
      <c r="M7114" s="54" t="s">
        <v>24061</v>
      </c>
      <c r="N7114" s="54" t="s">
        <v>256</v>
      </c>
      <c r="O7114" s="54" t="s">
        <v>256</v>
      </c>
      <c r="P7114" s="54" t="s">
        <v>267</v>
      </c>
      <c r="Q7114" s="54" t="s">
        <v>256</v>
      </c>
      <c r="R7114" s="54" t="s">
        <v>431</v>
      </c>
      <c r="S7114" s="71"/>
      <c r="T7114" s="54" t="s">
        <v>256</v>
      </c>
      <c r="U7114" s="71">
        <v>44657</v>
      </c>
      <c r="V7114" s="54" t="s">
        <v>256</v>
      </c>
      <c r="W7114" t="str">
        <f t="shared" si="111"/>
        <v>Apr-22</v>
      </c>
    </row>
    <row r="7115" spans="1:23" x14ac:dyDescent="0.25">
      <c r="A7115" s="54" t="s">
        <v>317</v>
      </c>
      <c r="B7115" s="54" t="s">
        <v>428</v>
      </c>
      <c r="C7115" s="54" t="s">
        <v>263</v>
      </c>
      <c r="D7115" s="54" t="s">
        <v>429</v>
      </c>
      <c r="E7115" s="54" t="s">
        <v>24064</v>
      </c>
      <c r="F7115" s="71">
        <v>44664</v>
      </c>
      <c r="G7115" s="72">
        <v>15.6</v>
      </c>
      <c r="H7115" s="72">
        <v>1329.9</v>
      </c>
      <c r="I7115" s="54" t="s">
        <v>265</v>
      </c>
      <c r="J7115" s="54" t="s">
        <v>22798</v>
      </c>
      <c r="K7115" s="54" t="s">
        <v>24065</v>
      </c>
      <c r="L7115" s="54" t="s">
        <v>24066</v>
      </c>
      <c r="M7115" s="54" t="s">
        <v>24064</v>
      </c>
      <c r="N7115" s="54" t="s">
        <v>256</v>
      </c>
      <c r="O7115" s="54" t="s">
        <v>256</v>
      </c>
      <c r="P7115" s="54" t="s">
        <v>267</v>
      </c>
      <c r="Q7115" s="54" t="s">
        <v>256</v>
      </c>
      <c r="R7115" s="54" t="s">
        <v>431</v>
      </c>
      <c r="S7115" s="71"/>
      <c r="T7115" s="54" t="s">
        <v>256</v>
      </c>
      <c r="U7115" s="71">
        <v>44664</v>
      </c>
      <c r="V7115" s="54" t="s">
        <v>256</v>
      </c>
      <c r="W7115" t="str">
        <f t="shared" si="111"/>
        <v>Apr-22</v>
      </c>
    </row>
    <row r="7116" spans="1:23" x14ac:dyDescent="0.25">
      <c r="A7116" s="54" t="s">
        <v>317</v>
      </c>
      <c r="B7116" s="54" t="s">
        <v>428</v>
      </c>
      <c r="C7116" s="54" t="s">
        <v>263</v>
      </c>
      <c r="D7116" s="54" t="s">
        <v>429</v>
      </c>
      <c r="E7116" s="54" t="s">
        <v>24067</v>
      </c>
      <c r="F7116" s="71">
        <v>44670</v>
      </c>
      <c r="G7116" s="72">
        <v>1507.55</v>
      </c>
      <c r="H7116" s="72">
        <v>128518.64</v>
      </c>
      <c r="I7116" s="54" t="s">
        <v>265</v>
      </c>
      <c r="J7116" s="54" t="s">
        <v>22798</v>
      </c>
      <c r="K7116" s="54" t="s">
        <v>23909</v>
      </c>
      <c r="L7116" s="54" t="s">
        <v>24068</v>
      </c>
      <c r="M7116" s="54" t="s">
        <v>24067</v>
      </c>
      <c r="N7116" s="54" t="s">
        <v>256</v>
      </c>
      <c r="O7116" s="54" t="s">
        <v>256</v>
      </c>
      <c r="P7116" s="54" t="s">
        <v>271</v>
      </c>
      <c r="Q7116" s="54" t="s">
        <v>256</v>
      </c>
      <c r="R7116" s="54" t="s">
        <v>431</v>
      </c>
      <c r="S7116" s="71"/>
      <c r="T7116" s="54" t="s">
        <v>256</v>
      </c>
      <c r="U7116" s="71">
        <v>44670</v>
      </c>
      <c r="V7116" s="54" t="s">
        <v>443</v>
      </c>
      <c r="W7116" t="str">
        <f t="shared" si="111"/>
        <v>Apr-22</v>
      </c>
    </row>
    <row r="7117" spans="1:23" x14ac:dyDescent="0.25">
      <c r="A7117" s="54" t="s">
        <v>317</v>
      </c>
      <c r="B7117" s="54" t="s">
        <v>428</v>
      </c>
      <c r="C7117" s="54" t="s">
        <v>263</v>
      </c>
      <c r="D7117" s="54" t="s">
        <v>429</v>
      </c>
      <c r="E7117" s="54" t="s">
        <v>24069</v>
      </c>
      <c r="F7117" s="71">
        <v>44670</v>
      </c>
      <c r="G7117" s="72">
        <v>205.56</v>
      </c>
      <c r="H7117" s="72">
        <v>17523.990000000002</v>
      </c>
      <c r="I7117" s="54" t="s">
        <v>265</v>
      </c>
      <c r="J7117" s="54" t="s">
        <v>22798</v>
      </c>
      <c r="K7117" s="54" t="s">
        <v>24070</v>
      </c>
      <c r="L7117" s="54" t="s">
        <v>24071</v>
      </c>
      <c r="M7117" s="54" t="s">
        <v>24069</v>
      </c>
      <c r="N7117" s="54" t="s">
        <v>256</v>
      </c>
      <c r="O7117" s="54" t="s">
        <v>256</v>
      </c>
      <c r="P7117" s="54" t="s">
        <v>267</v>
      </c>
      <c r="Q7117" s="54" t="s">
        <v>256</v>
      </c>
      <c r="R7117" s="54" t="s">
        <v>431</v>
      </c>
      <c r="S7117" s="71"/>
      <c r="T7117" s="54" t="s">
        <v>256</v>
      </c>
      <c r="U7117" s="71">
        <v>44670</v>
      </c>
      <c r="V7117" s="54" t="s">
        <v>256</v>
      </c>
      <c r="W7117" t="str">
        <f t="shared" si="111"/>
        <v>Apr-22</v>
      </c>
    </row>
    <row r="7118" spans="1:23" x14ac:dyDescent="0.25">
      <c r="A7118" s="54" t="s">
        <v>317</v>
      </c>
      <c r="B7118" s="54" t="s">
        <v>428</v>
      </c>
      <c r="C7118" s="54" t="s">
        <v>263</v>
      </c>
      <c r="D7118" s="54" t="s">
        <v>429</v>
      </c>
      <c r="E7118" s="54" t="s">
        <v>24072</v>
      </c>
      <c r="F7118" s="71">
        <v>44670</v>
      </c>
      <c r="G7118" s="72">
        <v>207.72</v>
      </c>
      <c r="H7118" s="72">
        <v>17708.13</v>
      </c>
      <c r="I7118" s="54" t="s">
        <v>265</v>
      </c>
      <c r="J7118" s="54" t="s">
        <v>22798</v>
      </c>
      <c r="K7118" s="54" t="s">
        <v>24073</v>
      </c>
      <c r="L7118" s="54" t="s">
        <v>24074</v>
      </c>
      <c r="M7118" s="54" t="s">
        <v>24072</v>
      </c>
      <c r="N7118" s="54" t="s">
        <v>256</v>
      </c>
      <c r="O7118" s="54" t="s">
        <v>256</v>
      </c>
      <c r="P7118" s="54" t="s">
        <v>267</v>
      </c>
      <c r="Q7118" s="54" t="s">
        <v>256</v>
      </c>
      <c r="R7118" s="54" t="s">
        <v>431</v>
      </c>
      <c r="S7118" s="71"/>
      <c r="T7118" s="54" t="s">
        <v>256</v>
      </c>
      <c r="U7118" s="71">
        <v>44670</v>
      </c>
      <c r="V7118" s="54" t="s">
        <v>256</v>
      </c>
      <c r="W7118" t="str">
        <f t="shared" si="111"/>
        <v>Apr-22</v>
      </c>
    </row>
    <row r="7119" spans="1:23" x14ac:dyDescent="0.25">
      <c r="A7119" s="54" t="s">
        <v>317</v>
      </c>
      <c r="B7119" s="54" t="s">
        <v>428</v>
      </c>
      <c r="C7119" s="54" t="s">
        <v>263</v>
      </c>
      <c r="D7119" s="54" t="s">
        <v>429</v>
      </c>
      <c r="E7119" s="54" t="s">
        <v>24075</v>
      </c>
      <c r="F7119" s="71">
        <v>44670</v>
      </c>
      <c r="G7119" s="72">
        <v>221.07</v>
      </c>
      <c r="H7119" s="72">
        <v>18846.22</v>
      </c>
      <c r="I7119" s="54" t="s">
        <v>265</v>
      </c>
      <c r="J7119" s="54" t="s">
        <v>22798</v>
      </c>
      <c r="K7119" s="54" t="s">
        <v>24076</v>
      </c>
      <c r="L7119" s="54" t="s">
        <v>24077</v>
      </c>
      <c r="M7119" s="54" t="s">
        <v>24075</v>
      </c>
      <c r="N7119" s="54" t="s">
        <v>256</v>
      </c>
      <c r="O7119" s="54" t="s">
        <v>256</v>
      </c>
      <c r="P7119" s="54" t="s">
        <v>267</v>
      </c>
      <c r="Q7119" s="54" t="s">
        <v>256</v>
      </c>
      <c r="R7119" s="54" t="s">
        <v>431</v>
      </c>
      <c r="S7119" s="71"/>
      <c r="T7119" s="54" t="s">
        <v>256</v>
      </c>
      <c r="U7119" s="71">
        <v>44670</v>
      </c>
      <c r="V7119" s="54" t="s">
        <v>256</v>
      </c>
      <c r="W7119" t="str">
        <f t="shared" si="111"/>
        <v>Apr-22</v>
      </c>
    </row>
    <row r="7120" spans="1:23" x14ac:dyDescent="0.25">
      <c r="A7120" s="54" t="s">
        <v>317</v>
      </c>
      <c r="B7120" s="54" t="s">
        <v>428</v>
      </c>
      <c r="C7120" s="54" t="s">
        <v>263</v>
      </c>
      <c r="D7120" s="54" t="s">
        <v>429</v>
      </c>
      <c r="E7120" s="54" t="s">
        <v>24078</v>
      </c>
      <c r="F7120" s="71">
        <v>44670</v>
      </c>
      <c r="G7120" s="72">
        <v>312.36</v>
      </c>
      <c r="H7120" s="72">
        <v>26628.69</v>
      </c>
      <c r="I7120" s="54" t="s">
        <v>265</v>
      </c>
      <c r="J7120" s="54" t="s">
        <v>22798</v>
      </c>
      <c r="K7120" s="54" t="s">
        <v>24079</v>
      </c>
      <c r="L7120" s="54" t="s">
        <v>24080</v>
      </c>
      <c r="M7120" s="54" t="s">
        <v>24078</v>
      </c>
      <c r="N7120" s="54" t="s">
        <v>256</v>
      </c>
      <c r="O7120" s="54" t="s">
        <v>256</v>
      </c>
      <c r="P7120" s="54" t="s">
        <v>267</v>
      </c>
      <c r="Q7120" s="54" t="s">
        <v>256</v>
      </c>
      <c r="R7120" s="54" t="s">
        <v>431</v>
      </c>
      <c r="S7120" s="71"/>
      <c r="T7120" s="54" t="s">
        <v>256</v>
      </c>
      <c r="U7120" s="71">
        <v>44670</v>
      </c>
      <c r="V7120" s="54" t="s">
        <v>256</v>
      </c>
      <c r="W7120" t="str">
        <f t="shared" si="111"/>
        <v>Apr-22</v>
      </c>
    </row>
    <row r="7121" spans="1:23" x14ac:dyDescent="0.25">
      <c r="A7121" s="54" t="s">
        <v>317</v>
      </c>
      <c r="B7121" s="54" t="s">
        <v>428</v>
      </c>
      <c r="C7121" s="54" t="s">
        <v>263</v>
      </c>
      <c r="D7121" s="54" t="s">
        <v>429</v>
      </c>
      <c r="E7121" s="54" t="s">
        <v>24081</v>
      </c>
      <c r="F7121" s="71">
        <v>44667</v>
      </c>
      <c r="G7121" s="72">
        <v>582.1</v>
      </c>
      <c r="H7121" s="72">
        <v>49624.03</v>
      </c>
      <c r="I7121" s="54" t="s">
        <v>265</v>
      </c>
      <c r="J7121" s="54" t="s">
        <v>22798</v>
      </c>
      <c r="K7121" s="54" t="s">
        <v>23789</v>
      </c>
      <c r="L7121" s="54" t="s">
        <v>24082</v>
      </c>
      <c r="M7121" s="54" t="s">
        <v>24081</v>
      </c>
      <c r="N7121" s="54" t="s">
        <v>256</v>
      </c>
      <c r="O7121" s="54" t="s">
        <v>256</v>
      </c>
      <c r="P7121" s="54" t="s">
        <v>444</v>
      </c>
      <c r="Q7121" s="54" t="s">
        <v>256</v>
      </c>
      <c r="R7121" s="54" t="s">
        <v>431</v>
      </c>
      <c r="S7121" s="71"/>
      <c r="T7121" s="54" t="s">
        <v>256</v>
      </c>
      <c r="U7121" s="71">
        <v>44667</v>
      </c>
      <c r="V7121" s="54" t="s">
        <v>256</v>
      </c>
      <c r="W7121" t="str">
        <f t="shared" si="111"/>
        <v>Apr-22</v>
      </c>
    </row>
    <row r="7122" spans="1:23" x14ac:dyDescent="0.25">
      <c r="A7122" s="54" t="s">
        <v>317</v>
      </c>
      <c r="B7122" s="54" t="s">
        <v>428</v>
      </c>
      <c r="C7122" s="54" t="s">
        <v>263</v>
      </c>
      <c r="D7122" s="54" t="s">
        <v>429</v>
      </c>
      <c r="E7122" s="54" t="s">
        <v>24083</v>
      </c>
      <c r="F7122" s="71">
        <v>44668</v>
      </c>
      <c r="G7122" s="72">
        <v>119.78</v>
      </c>
      <c r="H7122" s="72">
        <v>10211.25</v>
      </c>
      <c r="I7122" s="54" t="s">
        <v>265</v>
      </c>
      <c r="J7122" s="54" t="s">
        <v>22798</v>
      </c>
      <c r="K7122" s="54" t="s">
        <v>23789</v>
      </c>
      <c r="L7122" s="54" t="s">
        <v>24084</v>
      </c>
      <c r="M7122" s="54" t="s">
        <v>24083</v>
      </c>
      <c r="N7122" s="54" t="s">
        <v>256</v>
      </c>
      <c r="O7122" s="54" t="s">
        <v>256</v>
      </c>
      <c r="P7122" s="54" t="s">
        <v>444</v>
      </c>
      <c r="Q7122" s="54" t="s">
        <v>256</v>
      </c>
      <c r="R7122" s="54" t="s">
        <v>431</v>
      </c>
      <c r="S7122" s="71"/>
      <c r="T7122" s="54" t="s">
        <v>256</v>
      </c>
      <c r="U7122" s="71">
        <v>44668</v>
      </c>
      <c r="V7122" s="54" t="s">
        <v>256</v>
      </c>
      <c r="W7122" t="str">
        <f t="shared" si="111"/>
        <v>Apr-22</v>
      </c>
    </row>
    <row r="7123" spans="1:23" x14ac:dyDescent="0.25">
      <c r="A7123" s="54" t="s">
        <v>317</v>
      </c>
      <c r="B7123" s="54" t="s">
        <v>428</v>
      </c>
      <c r="C7123" s="54" t="s">
        <v>263</v>
      </c>
      <c r="D7123" s="54" t="s">
        <v>429</v>
      </c>
      <c r="E7123" s="54" t="s">
        <v>24085</v>
      </c>
      <c r="F7123" s="71">
        <v>44669</v>
      </c>
      <c r="G7123" s="72">
        <v>4810.6099999999997</v>
      </c>
      <c r="H7123" s="72">
        <v>410104.5</v>
      </c>
      <c r="I7123" s="54" t="s">
        <v>265</v>
      </c>
      <c r="J7123" s="54" t="s">
        <v>22798</v>
      </c>
      <c r="K7123" s="54" t="s">
        <v>24086</v>
      </c>
      <c r="L7123" s="54" t="s">
        <v>24087</v>
      </c>
      <c r="M7123" s="54" t="s">
        <v>24085</v>
      </c>
      <c r="N7123" s="54" t="s">
        <v>256</v>
      </c>
      <c r="O7123" s="54" t="s">
        <v>256</v>
      </c>
      <c r="P7123" s="54" t="s">
        <v>289</v>
      </c>
      <c r="Q7123" s="54" t="s">
        <v>256</v>
      </c>
      <c r="R7123" s="54" t="s">
        <v>431</v>
      </c>
      <c r="S7123" s="71"/>
      <c r="T7123" s="54" t="s">
        <v>256</v>
      </c>
      <c r="U7123" s="71">
        <v>44669</v>
      </c>
      <c r="V7123" s="54" t="s">
        <v>256</v>
      </c>
      <c r="W7123" t="str">
        <f t="shared" si="111"/>
        <v>Apr-22</v>
      </c>
    </row>
    <row r="7124" spans="1:23" x14ac:dyDescent="0.25">
      <c r="A7124" s="54" t="s">
        <v>317</v>
      </c>
      <c r="B7124" s="54" t="s">
        <v>428</v>
      </c>
      <c r="C7124" s="54" t="s">
        <v>263</v>
      </c>
      <c r="D7124" s="54" t="s">
        <v>429</v>
      </c>
      <c r="E7124" s="54" t="s">
        <v>24088</v>
      </c>
      <c r="F7124" s="71">
        <v>44669</v>
      </c>
      <c r="G7124" s="72">
        <v>15672.81</v>
      </c>
      <c r="H7124" s="72">
        <v>1336107.05</v>
      </c>
      <c r="I7124" s="54" t="s">
        <v>265</v>
      </c>
      <c r="J7124" s="54" t="s">
        <v>22798</v>
      </c>
      <c r="K7124" s="54" t="s">
        <v>24086</v>
      </c>
      <c r="L7124" s="54" t="s">
        <v>24089</v>
      </c>
      <c r="M7124" s="54" t="s">
        <v>24088</v>
      </c>
      <c r="N7124" s="54" t="s">
        <v>256</v>
      </c>
      <c r="O7124" s="54" t="s">
        <v>256</v>
      </c>
      <c r="P7124" s="54" t="s">
        <v>289</v>
      </c>
      <c r="Q7124" s="54" t="s">
        <v>256</v>
      </c>
      <c r="R7124" s="54" t="s">
        <v>431</v>
      </c>
      <c r="S7124" s="71"/>
      <c r="T7124" s="54" t="s">
        <v>256</v>
      </c>
      <c r="U7124" s="71">
        <v>44669</v>
      </c>
      <c r="V7124" s="54" t="s">
        <v>256</v>
      </c>
      <c r="W7124" t="str">
        <f t="shared" si="111"/>
        <v>Apr-22</v>
      </c>
    </row>
    <row r="7125" spans="1:23" x14ac:dyDescent="0.25">
      <c r="A7125" s="54" t="s">
        <v>317</v>
      </c>
      <c r="B7125" s="54" t="s">
        <v>428</v>
      </c>
      <c r="C7125" s="54" t="s">
        <v>263</v>
      </c>
      <c r="D7125" s="54" t="s">
        <v>429</v>
      </c>
      <c r="E7125" s="54" t="s">
        <v>24090</v>
      </c>
      <c r="F7125" s="71">
        <v>44672</v>
      </c>
      <c r="G7125" s="72">
        <v>1074</v>
      </c>
      <c r="H7125" s="72">
        <v>91558.5</v>
      </c>
      <c r="I7125" s="54" t="s">
        <v>265</v>
      </c>
      <c r="J7125" s="54" t="s">
        <v>22798</v>
      </c>
      <c r="K7125" s="54" t="s">
        <v>23850</v>
      </c>
      <c r="L7125" s="54" t="s">
        <v>24091</v>
      </c>
      <c r="M7125" s="54" t="s">
        <v>24090</v>
      </c>
      <c r="N7125" s="54" t="s">
        <v>256</v>
      </c>
      <c r="O7125" s="54" t="s">
        <v>256</v>
      </c>
      <c r="P7125" s="54" t="s">
        <v>565</v>
      </c>
      <c r="Q7125" s="54" t="s">
        <v>256</v>
      </c>
      <c r="R7125" s="54" t="s">
        <v>431</v>
      </c>
      <c r="S7125" s="71"/>
      <c r="T7125" s="54" t="s">
        <v>256</v>
      </c>
      <c r="U7125" s="71">
        <v>44672</v>
      </c>
      <c r="V7125" s="54" t="s">
        <v>256</v>
      </c>
      <c r="W7125" t="str">
        <f t="shared" si="111"/>
        <v>Apr-22</v>
      </c>
    </row>
    <row r="7126" spans="1:23" x14ac:dyDescent="0.25">
      <c r="A7126" s="54" t="s">
        <v>317</v>
      </c>
      <c r="B7126" s="54" t="s">
        <v>428</v>
      </c>
      <c r="C7126" s="54" t="s">
        <v>263</v>
      </c>
      <c r="D7126" s="54" t="s">
        <v>429</v>
      </c>
      <c r="E7126" s="54" t="s">
        <v>24092</v>
      </c>
      <c r="F7126" s="71">
        <v>44679</v>
      </c>
      <c r="G7126" s="72">
        <v>336.39</v>
      </c>
      <c r="H7126" s="72">
        <v>28677.25</v>
      </c>
      <c r="I7126" s="54" t="s">
        <v>265</v>
      </c>
      <c r="J7126" s="54" t="s">
        <v>22798</v>
      </c>
      <c r="K7126" s="54" t="s">
        <v>24093</v>
      </c>
      <c r="L7126" s="54" t="s">
        <v>24094</v>
      </c>
      <c r="M7126" s="54" t="s">
        <v>24092</v>
      </c>
      <c r="N7126" s="54" t="s">
        <v>256</v>
      </c>
      <c r="O7126" s="54" t="s">
        <v>256</v>
      </c>
      <c r="P7126" s="54" t="s">
        <v>267</v>
      </c>
      <c r="Q7126" s="54" t="s">
        <v>256</v>
      </c>
      <c r="R7126" s="54" t="s">
        <v>431</v>
      </c>
      <c r="S7126" s="71"/>
      <c r="T7126" s="54" t="s">
        <v>256</v>
      </c>
      <c r="U7126" s="71">
        <v>44679</v>
      </c>
      <c r="V7126" s="54" t="s">
        <v>256</v>
      </c>
      <c r="W7126" t="str">
        <f t="shared" si="111"/>
        <v>Apr-22</v>
      </c>
    </row>
    <row r="7127" spans="1:23" x14ac:dyDescent="0.25">
      <c r="A7127" s="54" t="s">
        <v>317</v>
      </c>
      <c r="B7127" s="54" t="s">
        <v>428</v>
      </c>
      <c r="C7127" s="54" t="s">
        <v>263</v>
      </c>
      <c r="D7127" s="54" t="s">
        <v>429</v>
      </c>
      <c r="E7127" s="54" t="s">
        <v>24095</v>
      </c>
      <c r="F7127" s="71">
        <v>44679</v>
      </c>
      <c r="G7127" s="72">
        <v>1469.23</v>
      </c>
      <c r="H7127" s="72">
        <v>125251.86</v>
      </c>
      <c r="I7127" s="54" t="s">
        <v>265</v>
      </c>
      <c r="J7127" s="54" t="s">
        <v>22798</v>
      </c>
      <c r="K7127" s="54" t="s">
        <v>24096</v>
      </c>
      <c r="L7127" s="54" t="s">
        <v>24097</v>
      </c>
      <c r="M7127" s="54" t="s">
        <v>24095</v>
      </c>
      <c r="N7127" s="54" t="s">
        <v>256</v>
      </c>
      <c r="O7127" s="54" t="s">
        <v>256</v>
      </c>
      <c r="P7127" s="54" t="s">
        <v>267</v>
      </c>
      <c r="Q7127" s="54" t="s">
        <v>256</v>
      </c>
      <c r="R7127" s="54" t="s">
        <v>431</v>
      </c>
      <c r="S7127" s="71"/>
      <c r="T7127" s="54" t="s">
        <v>256</v>
      </c>
      <c r="U7127" s="71">
        <v>44679</v>
      </c>
      <c r="V7127" s="54" t="s">
        <v>256</v>
      </c>
      <c r="W7127" t="str">
        <f t="shared" si="111"/>
        <v>Apr-22</v>
      </c>
    </row>
    <row r="7128" spans="1:23" x14ac:dyDescent="0.25">
      <c r="A7128" s="54" t="s">
        <v>317</v>
      </c>
      <c r="B7128" s="54" t="s">
        <v>428</v>
      </c>
      <c r="C7128" s="54" t="s">
        <v>263</v>
      </c>
      <c r="D7128" s="54" t="s">
        <v>429</v>
      </c>
      <c r="E7128" s="54" t="s">
        <v>24098</v>
      </c>
      <c r="F7128" s="71">
        <v>44679</v>
      </c>
      <c r="G7128" s="72">
        <v>580.35</v>
      </c>
      <c r="H7128" s="72">
        <v>49474.84</v>
      </c>
      <c r="I7128" s="54" t="s">
        <v>265</v>
      </c>
      <c r="J7128" s="54" t="s">
        <v>22798</v>
      </c>
      <c r="K7128" s="54" t="s">
        <v>24099</v>
      </c>
      <c r="L7128" s="54" t="s">
        <v>24100</v>
      </c>
      <c r="M7128" s="54" t="s">
        <v>24098</v>
      </c>
      <c r="N7128" s="54" t="s">
        <v>256</v>
      </c>
      <c r="O7128" s="54" t="s">
        <v>256</v>
      </c>
      <c r="P7128" s="54" t="s">
        <v>267</v>
      </c>
      <c r="Q7128" s="54" t="s">
        <v>256</v>
      </c>
      <c r="R7128" s="54" t="s">
        <v>431</v>
      </c>
      <c r="S7128" s="71"/>
      <c r="T7128" s="54" t="s">
        <v>256</v>
      </c>
      <c r="U7128" s="71">
        <v>44679</v>
      </c>
      <c r="V7128" s="54" t="s">
        <v>256</v>
      </c>
      <c r="W7128" t="str">
        <f t="shared" si="111"/>
        <v>Apr-22</v>
      </c>
    </row>
    <row r="7129" spans="1:23" x14ac:dyDescent="0.25">
      <c r="A7129" s="54" t="s">
        <v>318</v>
      </c>
      <c r="B7129" s="54" t="s">
        <v>428</v>
      </c>
      <c r="C7129" s="54" t="s">
        <v>263</v>
      </c>
      <c r="D7129" s="54" t="s">
        <v>429</v>
      </c>
      <c r="E7129" s="54" t="s">
        <v>24101</v>
      </c>
      <c r="F7129" s="71">
        <v>44681</v>
      </c>
      <c r="G7129" s="72">
        <v>4169</v>
      </c>
      <c r="H7129" s="72">
        <v>355407.25</v>
      </c>
      <c r="I7129" s="54" t="s">
        <v>265</v>
      </c>
      <c r="J7129" s="54" t="s">
        <v>22825</v>
      </c>
      <c r="K7129" s="54" t="s">
        <v>24102</v>
      </c>
      <c r="L7129" s="54" t="s">
        <v>24103</v>
      </c>
      <c r="M7129" s="54" t="s">
        <v>24101</v>
      </c>
      <c r="N7129" s="54" t="s">
        <v>256</v>
      </c>
      <c r="O7129" s="54" t="s">
        <v>256</v>
      </c>
      <c r="P7129" s="54" t="s">
        <v>271</v>
      </c>
      <c r="Q7129" s="54" t="s">
        <v>256</v>
      </c>
      <c r="R7129" s="54" t="s">
        <v>431</v>
      </c>
      <c r="S7129" s="71"/>
      <c r="T7129" s="54" t="s">
        <v>256</v>
      </c>
      <c r="U7129" s="71">
        <v>44681</v>
      </c>
      <c r="V7129" s="54" t="s">
        <v>443</v>
      </c>
      <c r="W7129" t="str">
        <f t="shared" si="111"/>
        <v>Apr-22</v>
      </c>
    </row>
    <row r="7130" spans="1:23" x14ac:dyDescent="0.25">
      <c r="A7130" s="54" t="s">
        <v>318</v>
      </c>
      <c r="B7130" s="54" t="s">
        <v>428</v>
      </c>
      <c r="C7130" s="54" t="s">
        <v>263</v>
      </c>
      <c r="D7130" s="54" t="s">
        <v>429</v>
      </c>
      <c r="E7130" s="54" t="s">
        <v>24104</v>
      </c>
      <c r="F7130" s="71">
        <v>44672</v>
      </c>
      <c r="G7130" s="72">
        <v>104189.18</v>
      </c>
      <c r="H7130" s="72">
        <v>8882127.5999999996</v>
      </c>
      <c r="I7130" s="54" t="s">
        <v>265</v>
      </c>
      <c r="J7130" s="54" t="s">
        <v>22825</v>
      </c>
      <c r="K7130" s="54" t="s">
        <v>24105</v>
      </c>
      <c r="L7130" s="54" t="s">
        <v>24106</v>
      </c>
      <c r="M7130" s="54" t="s">
        <v>24104</v>
      </c>
      <c r="N7130" s="54" t="s">
        <v>256</v>
      </c>
      <c r="O7130" s="54" t="s">
        <v>256</v>
      </c>
      <c r="P7130" s="54" t="s">
        <v>281</v>
      </c>
      <c r="Q7130" s="54" t="s">
        <v>256</v>
      </c>
      <c r="R7130" s="54" t="s">
        <v>431</v>
      </c>
      <c r="S7130" s="71"/>
      <c r="T7130" s="54" t="s">
        <v>256</v>
      </c>
      <c r="U7130" s="71">
        <v>44672</v>
      </c>
      <c r="V7130" s="54" t="s">
        <v>256</v>
      </c>
      <c r="W7130" t="str">
        <f t="shared" si="111"/>
        <v>Apr-22</v>
      </c>
    </row>
    <row r="7131" spans="1:23" x14ac:dyDescent="0.25">
      <c r="A7131" s="54" t="s">
        <v>318</v>
      </c>
      <c r="B7131" s="54" t="s">
        <v>428</v>
      </c>
      <c r="C7131" s="54" t="s">
        <v>263</v>
      </c>
      <c r="D7131" s="54" t="s">
        <v>429</v>
      </c>
      <c r="E7131" s="54" t="s">
        <v>24107</v>
      </c>
      <c r="F7131" s="71">
        <v>44679</v>
      </c>
      <c r="G7131" s="72">
        <v>146531.48000000001</v>
      </c>
      <c r="H7131" s="72">
        <v>12491808.67</v>
      </c>
      <c r="I7131" s="54" t="s">
        <v>265</v>
      </c>
      <c r="J7131" s="54" t="s">
        <v>22825</v>
      </c>
      <c r="K7131" s="54" t="s">
        <v>24108</v>
      </c>
      <c r="L7131" s="54" t="s">
        <v>24109</v>
      </c>
      <c r="M7131" s="54" t="s">
        <v>24107</v>
      </c>
      <c r="N7131" s="54" t="s">
        <v>256</v>
      </c>
      <c r="O7131" s="54" t="s">
        <v>256</v>
      </c>
      <c r="P7131" s="54" t="s">
        <v>281</v>
      </c>
      <c r="Q7131" s="54" t="s">
        <v>256</v>
      </c>
      <c r="R7131" s="54" t="s">
        <v>431</v>
      </c>
      <c r="S7131" s="71"/>
      <c r="T7131" s="54" t="s">
        <v>256</v>
      </c>
      <c r="U7131" s="71">
        <v>44679</v>
      </c>
      <c r="V7131" s="54" t="s">
        <v>256</v>
      </c>
      <c r="W7131" t="str">
        <f t="shared" si="111"/>
        <v>Apr-22</v>
      </c>
    </row>
    <row r="7132" spans="1:23" x14ac:dyDescent="0.25">
      <c r="A7132" s="54" t="s">
        <v>317</v>
      </c>
      <c r="B7132" s="54" t="s">
        <v>428</v>
      </c>
      <c r="C7132" s="54" t="s">
        <v>263</v>
      </c>
      <c r="D7132" s="54" t="s">
        <v>429</v>
      </c>
      <c r="E7132" s="54" t="s">
        <v>24110</v>
      </c>
      <c r="F7132" s="71">
        <v>44654</v>
      </c>
      <c r="G7132" s="72">
        <v>2259.98</v>
      </c>
      <c r="H7132" s="72">
        <v>192663.3</v>
      </c>
      <c r="I7132" s="54" t="s">
        <v>265</v>
      </c>
      <c r="J7132" s="54" t="s">
        <v>22825</v>
      </c>
      <c r="K7132" s="54" t="s">
        <v>23705</v>
      </c>
      <c r="L7132" s="54" t="s">
        <v>24111</v>
      </c>
      <c r="M7132" s="54" t="s">
        <v>24110</v>
      </c>
      <c r="N7132" s="54" t="s">
        <v>256</v>
      </c>
      <c r="O7132" s="54" t="s">
        <v>256</v>
      </c>
      <c r="P7132" s="54" t="s">
        <v>444</v>
      </c>
      <c r="Q7132" s="54" t="s">
        <v>256</v>
      </c>
      <c r="R7132" s="54" t="s">
        <v>431</v>
      </c>
      <c r="S7132" s="71"/>
      <c r="T7132" s="54" t="s">
        <v>256</v>
      </c>
      <c r="U7132" s="71">
        <v>44654</v>
      </c>
      <c r="V7132" s="54" t="s">
        <v>256</v>
      </c>
      <c r="W7132" t="str">
        <f t="shared" si="111"/>
        <v>Apr-22</v>
      </c>
    </row>
    <row r="7133" spans="1:23" x14ac:dyDescent="0.25">
      <c r="A7133" s="54" t="s">
        <v>317</v>
      </c>
      <c r="B7133" s="54" t="s">
        <v>428</v>
      </c>
      <c r="C7133" s="54" t="s">
        <v>263</v>
      </c>
      <c r="D7133" s="54" t="s">
        <v>429</v>
      </c>
      <c r="E7133" s="54" t="s">
        <v>24112</v>
      </c>
      <c r="F7133" s="71">
        <v>44657</v>
      </c>
      <c r="G7133" s="72">
        <v>1123.67</v>
      </c>
      <c r="H7133" s="72">
        <v>95792.87</v>
      </c>
      <c r="I7133" s="54" t="s">
        <v>265</v>
      </c>
      <c r="J7133" s="54" t="s">
        <v>22825</v>
      </c>
      <c r="K7133" s="54" t="s">
        <v>23711</v>
      </c>
      <c r="L7133" s="54" t="s">
        <v>24113</v>
      </c>
      <c r="M7133" s="54" t="s">
        <v>24112</v>
      </c>
      <c r="N7133" s="54" t="s">
        <v>256</v>
      </c>
      <c r="O7133" s="54" t="s">
        <v>256</v>
      </c>
      <c r="P7133" s="54" t="s">
        <v>264</v>
      </c>
      <c r="Q7133" s="54" t="s">
        <v>256</v>
      </c>
      <c r="R7133" s="54" t="s">
        <v>431</v>
      </c>
      <c r="S7133" s="71"/>
      <c r="T7133" s="54" t="s">
        <v>256</v>
      </c>
      <c r="U7133" s="71">
        <v>44657</v>
      </c>
      <c r="V7133" s="54" t="s">
        <v>256</v>
      </c>
      <c r="W7133" t="str">
        <f t="shared" si="111"/>
        <v>Apr-22</v>
      </c>
    </row>
    <row r="7134" spans="1:23" x14ac:dyDescent="0.25">
      <c r="A7134" s="54" t="s">
        <v>317</v>
      </c>
      <c r="B7134" s="54" t="s">
        <v>428</v>
      </c>
      <c r="C7134" s="54" t="s">
        <v>263</v>
      </c>
      <c r="D7134" s="54" t="s">
        <v>429</v>
      </c>
      <c r="E7134" s="54" t="s">
        <v>24114</v>
      </c>
      <c r="F7134" s="71">
        <v>44655</v>
      </c>
      <c r="G7134" s="72">
        <v>2582.5700000000002</v>
      </c>
      <c r="H7134" s="72">
        <v>220164.09</v>
      </c>
      <c r="I7134" s="54" t="s">
        <v>265</v>
      </c>
      <c r="J7134" s="54" t="s">
        <v>22825</v>
      </c>
      <c r="K7134" s="54" t="s">
        <v>24115</v>
      </c>
      <c r="L7134" s="54" t="s">
        <v>24116</v>
      </c>
      <c r="M7134" s="54" t="s">
        <v>24114</v>
      </c>
      <c r="N7134" s="54" t="s">
        <v>256</v>
      </c>
      <c r="O7134" s="54" t="s">
        <v>256</v>
      </c>
      <c r="P7134" s="54" t="s">
        <v>268</v>
      </c>
      <c r="Q7134" s="54" t="s">
        <v>256</v>
      </c>
      <c r="R7134" s="54" t="s">
        <v>431</v>
      </c>
      <c r="S7134" s="71"/>
      <c r="T7134" s="54" t="s">
        <v>256</v>
      </c>
      <c r="U7134" s="71">
        <v>44655</v>
      </c>
      <c r="V7134" s="54" t="s">
        <v>256</v>
      </c>
      <c r="W7134" t="str">
        <f t="shared" si="111"/>
        <v>Apr-22</v>
      </c>
    </row>
    <row r="7135" spans="1:23" x14ac:dyDescent="0.25">
      <c r="A7135" s="54" t="s">
        <v>317</v>
      </c>
      <c r="B7135" s="54" t="s">
        <v>428</v>
      </c>
      <c r="C7135" s="54" t="s">
        <v>263</v>
      </c>
      <c r="D7135" s="54" t="s">
        <v>429</v>
      </c>
      <c r="E7135" s="54" t="s">
        <v>24117</v>
      </c>
      <c r="F7135" s="71">
        <v>44656</v>
      </c>
      <c r="G7135" s="72">
        <v>576</v>
      </c>
      <c r="H7135" s="72">
        <v>49104</v>
      </c>
      <c r="I7135" s="54" t="s">
        <v>265</v>
      </c>
      <c r="J7135" s="54" t="s">
        <v>22825</v>
      </c>
      <c r="K7135" s="54" t="s">
        <v>24118</v>
      </c>
      <c r="L7135" s="54" t="s">
        <v>24119</v>
      </c>
      <c r="M7135" s="54" t="s">
        <v>24117</v>
      </c>
      <c r="N7135" s="54" t="s">
        <v>256</v>
      </c>
      <c r="O7135" s="54" t="s">
        <v>256</v>
      </c>
      <c r="P7135" s="54" t="s">
        <v>267</v>
      </c>
      <c r="Q7135" s="54" t="s">
        <v>256</v>
      </c>
      <c r="R7135" s="54" t="s">
        <v>431</v>
      </c>
      <c r="S7135" s="71"/>
      <c r="T7135" s="54" t="s">
        <v>256</v>
      </c>
      <c r="U7135" s="71">
        <v>44656</v>
      </c>
      <c r="V7135" s="54" t="s">
        <v>256</v>
      </c>
      <c r="W7135" t="str">
        <f t="shared" si="111"/>
        <v>Apr-22</v>
      </c>
    </row>
    <row r="7136" spans="1:23" x14ac:dyDescent="0.25">
      <c r="A7136" s="54" t="s">
        <v>317</v>
      </c>
      <c r="B7136" s="54" t="s">
        <v>428</v>
      </c>
      <c r="C7136" s="54" t="s">
        <v>263</v>
      </c>
      <c r="D7136" s="54" t="s">
        <v>429</v>
      </c>
      <c r="E7136" s="54" t="s">
        <v>24120</v>
      </c>
      <c r="F7136" s="71">
        <v>44656</v>
      </c>
      <c r="G7136" s="72">
        <v>188</v>
      </c>
      <c r="H7136" s="72">
        <v>16027</v>
      </c>
      <c r="I7136" s="54" t="s">
        <v>265</v>
      </c>
      <c r="J7136" s="54" t="s">
        <v>22825</v>
      </c>
      <c r="K7136" s="54" t="s">
        <v>24121</v>
      </c>
      <c r="L7136" s="54" t="s">
        <v>24122</v>
      </c>
      <c r="M7136" s="54" t="s">
        <v>24120</v>
      </c>
      <c r="N7136" s="54" t="s">
        <v>256</v>
      </c>
      <c r="O7136" s="54" t="s">
        <v>256</v>
      </c>
      <c r="P7136" s="54" t="s">
        <v>267</v>
      </c>
      <c r="Q7136" s="54" t="s">
        <v>256</v>
      </c>
      <c r="R7136" s="54" t="s">
        <v>431</v>
      </c>
      <c r="S7136" s="71"/>
      <c r="T7136" s="54" t="s">
        <v>256</v>
      </c>
      <c r="U7136" s="71">
        <v>44656</v>
      </c>
      <c r="V7136" s="54" t="s">
        <v>256</v>
      </c>
      <c r="W7136" t="str">
        <f t="shared" si="111"/>
        <v>Apr-22</v>
      </c>
    </row>
    <row r="7137" spans="1:23" x14ac:dyDescent="0.25">
      <c r="A7137" s="54" t="s">
        <v>317</v>
      </c>
      <c r="B7137" s="54" t="s">
        <v>428</v>
      </c>
      <c r="C7137" s="54" t="s">
        <v>263</v>
      </c>
      <c r="D7137" s="54" t="s">
        <v>429</v>
      </c>
      <c r="E7137" s="54" t="s">
        <v>24123</v>
      </c>
      <c r="F7137" s="71">
        <v>44656</v>
      </c>
      <c r="G7137" s="72">
        <v>219</v>
      </c>
      <c r="H7137" s="72">
        <v>18669.75</v>
      </c>
      <c r="I7137" s="54" t="s">
        <v>265</v>
      </c>
      <c r="J7137" s="54" t="s">
        <v>22825</v>
      </c>
      <c r="K7137" s="54" t="s">
        <v>24124</v>
      </c>
      <c r="L7137" s="54" t="s">
        <v>24125</v>
      </c>
      <c r="M7137" s="54" t="s">
        <v>24123</v>
      </c>
      <c r="N7137" s="54" t="s">
        <v>256</v>
      </c>
      <c r="O7137" s="54" t="s">
        <v>256</v>
      </c>
      <c r="P7137" s="54" t="s">
        <v>267</v>
      </c>
      <c r="Q7137" s="54" t="s">
        <v>256</v>
      </c>
      <c r="R7137" s="54" t="s">
        <v>431</v>
      </c>
      <c r="S7137" s="71"/>
      <c r="T7137" s="54" t="s">
        <v>256</v>
      </c>
      <c r="U7137" s="71">
        <v>44656</v>
      </c>
      <c r="V7137" s="54" t="s">
        <v>256</v>
      </c>
      <c r="W7137" t="str">
        <f t="shared" si="111"/>
        <v>Apr-22</v>
      </c>
    </row>
    <row r="7138" spans="1:23" x14ac:dyDescent="0.25">
      <c r="A7138" s="54" t="s">
        <v>317</v>
      </c>
      <c r="B7138" s="54" t="s">
        <v>428</v>
      </c>
      <c r="C7138" s="54" t="s">
        <v>263</v>
      </c>
      <c r="D7138" s="54" t="s">
        <v>429</v>
      </c>
      <c r="E7138" s="54" t="s">
        <v>24126</v>
      </c>
      <c r="F7138" s="71">
        <v>44657</v>
      </c>
      <c r="G7138" s="72">
        <v>725.97</v>
      </c>
      <c r="H7138" s="72">
        <v>61888.94</v>
      </c>
      <c r="I7138" s="54" t="s">
        <v>265</v>
      </c>
      <c r="J7138" s="54" t="s">
        <v>22825</v>
      </c>
      <c r="K7138" s="54" t="s">
        <v>24127</v>
      </c>
      <c r="L7138" s="54" t="s">
        <v>24128</v>
      </c>
      <c r="M7138" s="54" t="s">
        <v>24126</v>
      </c>
      <c r="N7138" s="54" t="s">
        <v>256</v>
      </c>
      <c r="O7138" s="54" t="s">
        <v>256</v>
      </c>
      <c r="P7138" s="54" t="s">
        <v>268</v>
      </c>
      <c r="Q7138" s="54" t="s">
        <v>256</v>
      </c>
      <c r="R7138" s="54" t="s">
        <v>431</v>
      </c>
      <c r="S7138" s="71"/>
      <c r="T7138" s="54" t="s">
        <v>256</v>
      </c>
      <c r="U7138" s="71">
        <v>44657</v>
      </c>
      <c r="V7138" s="54" t="s">
        <v>256</v>
      </c>
      <c r="W7138" t="str">
        <f t="shared" si="111"/>
        <v>Apr-22</v>
      </c>
    </row>
    <row r="7139" spans="1:23" x14ac:dyDescent="0.25">
      <c r="A7139" s="54" t="s">
        <v>317</v>
      </c>
      <c r="B7139" s="54" t="s">
        <v>428</v>
      </c>
      <c r="C7139" s="54" t="s">
        <v>263</v>
      </c>
      <c r="D7139" s="54" t="s">
        <v>429</v>
      </c>
      <c r="E7139" s="54" t="s">
        <v>24129</v>
      </c>
      <c r="F7139" s="71">
        <v>44657</v>
      </c>
      <c r="G7139" s="72">
        <v>1985.5</v>
      </c>
      <c r="H7139" s="72">
        <v>169263.88</v>
      </c>
      <c r="I7139" s="54" t="s">
        <v>265</v>
      </c>
      <c r="J7139" s="54" t="s">
        <v>22825</v>
      </c>
      <c r="K7139" s="54" t="s">
        <v>23711</v>
      </c>
      <c r="L7139" s="54" t="s">
        <v>24130</v>
      </c>
      <c r="M7139" s="54" t="s">
        <v>24129</v>
      </c>
      <c r="N7139" s="54" t="s">
        <v>256</v>
      </c>
      <c r="O7139" s="54" t="s">
        <v>256</v>
      </c>
      <c r="P7139" s="54" t="s">
        <v>264</v>
      </c>
      <c r="Q7139" s="54" t="s">
        <v>256</v>
      </c>
      <c r="R7139" s="54" t="s">
        <v>431</v>
      </c>
      <c r="S7139" s="71"/>
      <c r="T7139" s="54" t="s">
        <v>256</v>
      </c>
      <c r="U7139" s="71">
        <v>44657</v>
      </c>
      <c r="V7139" s="54" t="s">
        <v>256</v>
      </c>
      <c r="W7139" t="str">
        <f t="shared" si="111"/>
        <v>Apr-22</v>
      </c>
    </row>
    <row r="7140" spans="1:23" x14ac:dyDescent="0.25">
      <c r="A7140" s="54" t="s">
        <v>317</v>
      </c>
      <c r="B7140" s="54" t="s">
        <v>428</v>
      </c>
      <c r="C7140" s="54" t="s">
        <v>263</v>
      </c>
      <c r="D7140" s="54" t="s">
        <v>429</v>
      </c>
      <c r="E7140" s="54" t="s">
        <v>24131</v>
      </c>
      <c r="F7140" s="71">
        <v>44660</v>
      </c>
      <c r="G7140" s="72">
        <v>2104.04</v>
      </c>
      <c r="H7140" s="72">
        <v>179369.41</v>
      </c>
      <c r="I7140" s="54" t="s">
        <v>265</v>
      </c>
      <c r="J7140" s="54" t="s">
        <v>22825</v>
      </c>
      <c r="K7140" s="54" t="s">
        <v>24132</v>
      </c>
      <c r="L7140" s="54" t="s">
        <v>24133</v>
      </c>
      <c r="M7140" s="54" t="s">
        <v>24131</v>
      </c>
      <c r="N7140" s="54" t="s">
        <v>256</v>
      </c>
      <c r="O7140" s="54" t="s">
        <v>256</v>
      </c>
      <c r="P7140" s="54" t="s">
        <v>268</v>
      </c>
      <c r="Q7140" s="54" t="s">
        <v>256</v>
      </c>
      <c r="R7140" s="54" t="s">
        <v>431</v>
      </c>
      <c r="S7140" s="71"/>
      <c r="T7140" s="54" t="s">
        <v>256</v>
      </c>
      <c r="U7140" s="71">
        <v>44660</v>
      </c>
      <c r="V7140" s="54" t="s">
        <v>256</v>
      </c>
      <c r="W7140" t="str">
        <f t="shared" si="111"/>
        <v>Apr-22</v>
      </c>
    </row>
    <row r="7141" spans="1:23" x14ac:dyDescent="0.25">
      <c r="A7141" s="54" t="s">
        <v>317</v>
      </c>
      <c r="B7141" s="54" t="s">
        <v>428</v>
      </c>
      <c r="C7141" s="54" t="s">
        <v>263</v>
      </c>
      <c r="D7141" s="54" t="s">
        <v>429</v>
      </c>
      <c r="E7141" s="54" t="s">
        <v>24134</v>
      </c>
      <c r="F7141" s="71">
        <v>44662</v>
      </c>
      <c r="G7141" s="72">
        <v>298.13</v>
      </c>
      <c r="H7141" s="72">
        <v>25415.58</v>
      </c>
      <c r="I7141" s="54" t="s">
        <v>265</v>
      </c>
      <c r="J7141" s="54" t="s">
        <v>22825</v>
      </c>
      <c r="K7141" s="54" t="s">
        <v>24135</v>
      </c>
      <c r="L7141" s="54" t="s">
        <v>24136</v>
      </c>
      <c r="M7141" s="54" t="s">
        <v>24134</v>
      </c>
      <c r="N7141" s="54" t="s">
        <v>256</v>
      </c>
      <c r="O7141" s="54" t="s">
        <v>256</v>
      </c>
      <c r="P7141" s="54" t="s">
        <v>268</v>
      </c>
      <c r="Q7141" s="54" t="s">
        <v>256</v>
      </c>
      <c r="R7141" s="54" t="s">
        <v>431</v>
      </c>
      <c r="S7141" s="71"/>
      <c r="T7141" s="54" t="s">
        <v>256</v>
      </c>
      <c r="U7141" s="71">
        <v>44662</v>
      </c>
      <c r="V7141" s="54" t="s">
        <v>256</v>
      </c>
      <c r="W7141" t="str">
        <f t="shared" si="111"/>
        <v>Apr-22</v>
      </c>
    </row>
    <row r="7142" spans="1:23" x14ac:dyDescent="0.25">
      <c r="A7142" s="54" t="s">
        <v>317</v>
      </c>
      <c r="B7142" s="54" t="s">
        <v>428</v>
      </c>
      <c r="C7142" s="54" t="s">
        <v>263</v>
      </c>
      <c r="D7142" s="54" t="s">
        <v>429</v>
      </c>
      <c r="E7142" s="54" t="s">
        <v>24137</v>
      </c>
      <c r="F7142" s="71">
        <v>44664</v>
      </c>
      <c r="G7142" s="72">
        <v>363.75</v>
      </c>
      <c r="H7142" s="72">
        <v>31009.69</v>
      </c>
      <c r="I7142" s="54" t="s">
        <v>265</v>
      </c>
      <c r="J7142" s="54" t="s">
        <v>22825</v>
      </c>
      <c r="K7142" s="54" t="s">
        <v>24138</v>
      </c>
      <c r="L7142" s="54" t="s">
        <v>24139</v>
      </c>
      <c r="M7142" s="54" t="s">
        <v>24137</v>
      </c>
      <c r="N7142" s="54" t="s">
        <v>256</v>
      </c>
      <c r="O7142" s="54" t="s">
        <v>256</v>
      </c>
      <c r="P7142" s="54" t="s">
        <v>268</v>
      </c>
      <c r="Q7142" s="54" t="s">
        <v>256</v>
      </c>
      <c r="R7142" s="54" t="s">
        <v>431</v>
      </c>
      <c r="S7142" s="71"/>
      <c r="T7142" s="54" t="s">
        <v>256</v>
      </c>
      <c r="U7142" s="71">
        <v>44664</v>
      </c>
      <c r="V7142" s="54" t="s">
        <v>256</v>
      </c>
      <c r="W7142" t="str">
        <f t="shared" si="111"/>
        <v>Apr-22</v>
      </c>
    </row>
    <row r="7143" spans="1:23" x14ac:dyDescent="0.25">
      <c r="A7143" s="54" t="s">
        <v>317</v>
      </c>
      <c r="B7143" s="54" t="s">
        <v>428</v>
      </c>
      <c r="C7143" s="54" t="s">
        <v>263</v>
      </c>
      <c r="D7143" s="54" t="s">
        <v>429</v>
      </c>
      <c r="E7143" s="54" t="s">
        <v>24140</v>
      </c>
      <c r="F7143" s="71">
        <v>44657</v>
      </c>
      <c r="G7143" s="72">
        <v>5634.42</v>
      </c>
      <c r="H7143" s="72">
        <v>480334.31</v>
      </c>
      <c r="I7143" s="54" t="s">
        <v>265</v>
      </c>
      <c r="J7143" s="54" t="s">
        <v>22825</v>
      </c>
      <c r="K7143" s="54" t="s">
        <v>24141</v>
      </c>
      <c r="L7143" s="54" t="s">
        <v>24142</v>
      </c>
      <c r="M7143" s="54" t="s">
        <v>24140</v>
      </c>
      <c r="N7143" s="54" t="s">
        <v>256</v>
      </c>
      <c r="O7143" s="54" t="s">
        <v>256</v>
      </c>
      <c r="P7143" s="54" t="s">
        <v>267</v>
      </c>
      <c r="Q7143" s="54" t="s">
        <v>256</v>
      </c>
      <c r="R7143" s="54" t="s">
        <v>431</v>
      </c>
      <c r="S7143" s="71"/>
      <c r="T7143" s="54" t="s">
        <v>256</v>
      </c>
      <c r="U7143" s="71">
        <v>44657</v>
      </c>
      <c r="V7143" s="54" t="s">
        <v>256</v>
      </c>
      <c r="W7143" t="str">
        <f t="shared" si="111"/>
        <v>Apr-22</v>
      </c>
    </row>
    <row r="7144" spans="1:23" x14ac:dyDescent="0.25">
      <c r="A7144" s="54" t="s">
        <v>317</v>
      </c>
      <c r="B7144" s="54" t="s">
        <v>428</v>
      </c>
      <c r="C7144" s="54" t="s">
        <v>263</v>
      </c>
      <c r="D7144" s="54" t="s">
        <v>429</v>
      </c>
      <c r="E7144" s="54" t="s">
        <v>24143</v>
      </c>
      <c r="F7144" s="71">
        <v>44657</v>
      </c>
      <c r="G7144" s="72">
        <v>2294.06</v>
      </c>
      <c r="H7144" s="72">
        <v>195568.62</v>
      </c>
      <c r="I7144" s="54" t="s">
        <v>265</v>
      </c>
      <c r="J7144" s="54" t="s">
        <v>22825</v>
      </c>
      <c r="K7144" s="54" t="s">
        <v>24144</v>
      </c>
      <c r="L7144" s="54" t="s">
        <v>24145</v>
      </c>
      <c r="M7144" s="54" t="s">
        <v>24143</v>
      </c>
      <c r="N7144" s="54" t="s">
        <v>256</v>
      </c>
      <c r="O7144" s="54" t="s">
        <v>256</v>
      </c>
      <c r="P7144" s="54" t="s">
        <v>267</v>
      </c>
      <c r="Q7144" s="54" t="s">
        <v>256</v>
      </c>
      <c r="R7144" s="54" t="s">
        <v>431</v>
      </c>
      <c r="S7144" s="71"/>
      <c r="T7144" s="54" t="s">
        <v>256</v>
      </c>
      <c r="U7144" s="71">
        <v>44657</v>
      </c>
      <c r="V7144" s="54" t="s">
        <v>256</v>
      </c>
      <c r="W7144" t="str">
        <f t="shared" si="111"/>
        <v>Apr-22</v>
      </c>
    </row>
    <row r="7145" spans="1:23" x14ac:dyDescent="0.25">
      <c r="A7145" s="54" t="s">
        <v>317</v>
      </c>
      <c r="B7145" s="54" t="s">
        <v>428</v>
      </c>
      <c r="C7145" s="54" t="s">
        <v>263</v>
      </c>
      <c r="D7145" s="54" t="s">
        <v>429</v>
      </c>
      <c r="E7145" s="54" t="s">
        <v>24146</v>
      </c>
      <c r="F7145" s="71">
        <v>44657</v>
      </c>
      <c r="G7145" s="72">
        <v>105.12</v>
      </c>
      <c r="H7145" s="72">
        <v>8961.48</v>
      </c>
      <c r="I7145" s="54" t="s">
        <v>265</v>
      </c>
      <c r="J7145" s="54" t="s">
        <v>22825</v>
      </c>
      <c r="K7145" s="54" t="s">
        <v>24147</v>
      </c>
      <c r="L7145" s="54" t="s">
        <v>24148</v>
      </c>
      <c r="M7145" s="54" t="s">
        <v>24146</v>
      </c>
      <c r="N7145" s="54" t="s">
        <v>256</v>
      </c>
      <c r="O7145" s="54" t="s">
        <v>256</v>
      </c>
      <c r="P7145" s="54" t="s">
        <v>267</v>
      </c>
      <c r="Q7145" s="54" t="s">
        <v>256</v>
      </c>
      <c r="R7145" s="54" t="s">
        <v>431</v>
      </c>
      <c r="S7145" s="71"/>
      <c r="T7145" s="54" t="s">
        <v>256</v>
      </c>
      <c r="U7145" s="71">
        <v>44657</v>
      </c>
      <c r="V7145" s="54" t="s">
        <v>256</v>
      </c>
      <c r="W7145" t="str">
        <f t="shared" si="111"/>
        <v>Apr-22</v>
      </c>
    </row>
    <row r="7146" spans="1:23" x14ac:dyDescent="0.25">
      <c r="A7146" s="54" t="s">
        <v>317</v>
      </c>
      <c r="B7146" s="54" t="s">
        <v>428</v>
      </c>
      <c r="C7146" s="54" t="s">
        <v>263</v>
      </c>
      <c r="D7146" s="54" t="s">
        <v>429</v>
      </c>
      <c r="E7146" s="54" t="s">
        <v>24149</v>
      </c>
      <c r="F7146" s="71">
        <v>44657</v>
      </c>
      <c r="G7146" s="72">
        <v>282.60000000000002</v>
      </c>
      <c r="H7146" s="72">
        <v>24091.65</v>
      </c>
      <c r="I7146" s="54" t="s">
        <v>265</v>
      </c>
      <c r="J7146" s="54" t="s">
        <v>22825</v>
      </c>
      <c r="K7146" s="54" t="s">
        <v>24150</v>
      </c>
      <c r="L7146" s="54" t="s">
        <v>24151</v>
      </c>
      <c r="M7146" s="54" t="s">
        <v>24149</v>
      </c>
      <c r="N7146" s="54" t="s">
        <v>256</v>
      </c>
      <c r="O7146" s="54" t="s">
        <v>256</v>
      </c>
      <c r="P7146" s="54" t="s">
        <v>267</v>
      </c>
      <c r="Q7146" s="54" t="s">
        <v>256</v>
      </c>
      <c r="R7146" s="54" t="s">
        <v>431</v>
      </c>
      <c r="S7146" s="71"/>
      <c r="T7146" s="54" t="s">
        <v>256</v>
      </c>
      <c r="U7146" s="71">
        <v>44657</v>
      </c>
      <c r="V7146" s="54" t="s">
        <v>256</v>
      </c>
      <c r="W7146" t="str">
        <f t="shared" si="111"/>
        <v>Apr-22</v>
      </c>
    </row>
    <row r="7147" spans="1:23" x14ac:dyDescent="0.25">
      <c r="A7147" s="54" t="s">
        <v>317</v>
      </c>
      <c r="B7147" s="54" t="s">
        <v>428</v>
      </c>
      <c r="C7147" s="54" t="s">
        <v>263</v>
      </c>
      <c r="D7147" s="54" t="s">
        <v>429</v>
      </c>
      <c r="E7147" s="54" t="s">
        <v>24152</v>
      </c>
      <c r="F7147" s="71">
        <v>44664</v>
      </c>
      <c r="G7147" s="72">
        <v>430.36</v>
      </c>
      <c r="H7147" s="72">
        <v>36688.19</v>
      </c>
      <c r="I7147" s="54" t="s">
        <v>265</v>
      </c>
      <c r="J7147" s="54" t="s">
        <v>22825</v>
      </c>
      <c r="K7147" s="54" t="s">
        <v>24153</v>
      </c>
      <c r="L7147" s="54" t="s">
        <v>24154</v>
      </c>
      <c r="M7147" s="54" t="s">
        <v>24152</v>
      </c>
      <c r="N7147" s="54" t="s">
        <v>256</v>
      </c>
      <c r="O7147" s="54" t="s">
        <v>256</v>
      </c>
      <c r="P7147" s="54" t="s">
        <v>267</v>
      </c>
      <c r="Q7147" s="54" t="s">
        <v>256</v>
      </c>
      <c r="R7147" s="54" t="s">
        <v>431</v>
      </c>
      <c r="S7147" s="71"/>
      <c r="T7147" s="54" t="s">
        <v>256</v>
      </c>
      <c r="U7147" s="71">
        <v>44664</v>
      </c>
      <c r="V7147" s="54" t="s">
        <v>256</v>
      </c>
      <c r="W7147" t="str">
        <f t="shared" si="111"/>
        <v>Apr-22</v>
      </c>
    </row>
    <row r="7148" spans="1:23" x14ac:dyDescent="0.25">
      <c r="A7148" s="54" t="s">
        <v>317</v>
      </c>
      <c r="B7148" s="54" t="s">
        <v>428</v>
      </c>
      <c r="C7148" s="54" t="s">
        <v>263</v>
      </c>
      <c r="D7148" s="54" t="s">
        <v>429</v>
      </c>
      <c r="E7148" s="54" t="s">
        <v>24155</v>
      </c>
      <c r="F7148" s="71">
        <v>44663</v>
      </c>
      <c r="G7148" s="72">
        <v>133.13999999999999</v>
      </c>
      <c r="H7148" s="72">
        <v>11350.19</v>
      </c>
      <c r="I7148" s="54" t="s">
        <v>265</v>
      </c>
      <c r="J7148" s="54" t="s">
        <v>22825</v>
      </c>
      <c r="K7148" s="54" t="s">
        <v>24156</v>
      </c>
      <c r="L7148" s="54" t="s">
        <v>24157</v>
      </c>
      <c r="M7148" s="54" t="s">
        <v>24155</v>
      </c>
      <c r="N7148" s="54" t="s">
        <v>256</v>
      </c>
      <c r="O7148" s="54" t="s">
        <v>256</v>
      </c>
      <c r="P7148" s="54" t="s">
        <v>268</v>
      </c>
      <c r="Q7148" s="54" t="s">
        <v>256</v>
      </c>
      <c r="R7148" s="54" t="s">
        <v>431</v>
      </c>
      <c r="S7148" s="71"/>
      <c r="T7148" s="54" t="s">
        <v>256</v>
      </c>
      <c r="U7148" s="71">
        <v>44663</v>
      </c>
      <c r="V7148" s="54" t="s">
        <v>256</v>
      </c>
      <c r="W7148" t="str">
        <f t="shared" si="111"/>
        <v>Apr-22</v>
      </c>
    </row>
    <row r="7149" spans="1:23" x14ac:dyDescent="0.25">
      <c r="A7149" s="54" t="s">
        <v>317</v>
      </c>
      <c r="B7149" s="54" t="s">
        <v>428</v>
      </c>
      <c r="C7149" s="54" t="s">
        <v>263</v>
      </c>
      <c r="D7149" s="54" t="s">
        <v>429</v>
      </c>
      <c r="E7149" s="54" t="s">
        <v>24158</v>
      </c>
      <c r="F7149" s="71">
        <v>44669</v>
      </c>
      <c r="G7149" s="72">
        <v>17.95</v>
      </c>
      <c r="H7149" s="72">
        <v>1530.24</v>
      </c>
      <c r="I7149" s="54" t="s">
        <v>265</v>
      </c>
      <c r="J7149" s="54" t="s">
        <v>22825</v>
      </c>
      <c r="K7149" s="54" t="s">
        <v>24159</v>
      </c>
      <c r="L7149" s="54" t="s">
        <v>24160</v>
      </c>
      <c r="M7149" s="54" t="s">
        <v>24158</v>
      </c>
      <c r="N7149" s="54" t="s">
        <v>256</v>
      </c>
      <c r="O7149" s="54" t="s">
        <v>256</v>
      </c>
      <c r="P7149" s="54" t="s">
        <v>268</v>
      </c>
      <c r="Q7149" s="54" t="s">
        <v>256</v>
      </c>
      <c r="R7149" s="54" t="s">
        <v>431</v>
      </c>
      <c r="S7149" s="71"/>
      <c r="T7149" s="54" t="s">
        <v>256</v>
      </c>
      <c r="U7149" s="71">
        <v>44669</v>
      </c>
      <c r="V7149" s="54" t="s">
        <v>256</v>
      </c>
      <c r="W7149" t="str">
        <f t="shared" si="111"/>
        <v>Apr-22</v>
      </c>
    </row>
    <row r="7150" spans="1:23" x14ac:dyDescent="0.25">
      <c r="A7150" s="54" t="s">
        <v>317</v>
      </c>
      <c r="B7150" s="54" t="s">
        <v>428</v>
      </c>
      <c r="C7150" s="54" t="s">
        <v>263</v>
      </c>
      <c r="D7150" s="54" t="s">
        <v>429</v>
      </c>
      <c r="E7150" s="54" t="s">
        <v>24161</v>
      </c>
      <c r="F7150" s="71">
        <v>44671</v>
      </c>
      <c r="G7150" s="72">
        <v>30.9</v>
      </c>
      <c r="H7150" s="72">
        <v>2634.23</v>
      </c>
      <c r="I7150" s="54" t="s">
        <v>265</v>
      </c>
      <c r="J7150" s="54" t="s">
        <v>22825</v>
      </c>
      <c r="K7150" s="54" t="s">
        <v>24162</v>
      </c>
      <c r="L7150" s="54" t="s">
        <v>24163</v>
      </c>
      <c r="M7150" s="54" t="s">
        <v>24161</v>
      </c>
      <c r="N7150" s="54" t="s">
        <v>256</v>
      </c>
      <c r="O7150" s="54" t="s">
        <v>256</v>
      </c>
      <c r="P7150" s="54" t="s">
        <v>268</v>
      </c>
      <c r="Q7150" s="54" t="s">
        <v>256</v>
      </c>
      <c r="R7150" s="54" t="s">
        <v>431</v>
      </c>
      <c r="S7150" s="71"/>
      <c r="T7150" s="54" t="s">
        <v>256</v>
      </c>
      <c r="U7150" s="71">
        <v>44671</v>
      </c>
      <c r="V7150" s="54" t="s">
        <v>256</v>
      </c>
      <c r="W7150" t="str">
        <f t="shared" si="111"/>
        <v>Apr-22</v>
      </c>
    </row>
    <row r="7151" spans="1:23" x14ac:dyDescent="0.25">
      <c r="A7151" s="54" t="s">
        <v>317</v>
      </c>
      <c r="B7151" s="54" t="s">
        <v>428</v>
      </c>
      <c r="C7151" s="54" t="s">
        <v>263</v>
      </c>
      <c r="D7151" s="54" t="s">
        <v>429</v>
      </c>
      <c r="E7151" s="54" t="s">
        <v>24164</v>
      </c>
      <c r="F7151" s="71">
        <v>44670</v>
      </c>
      <c r="G7151" s="72">
        <v>117.07</v>
      </c>
      <c r="H7151" s="72">
        <v>9980.2199999999993</v>
      </c>
      <c r="I7151" s="54" t="s">
        <v>265</v>
      </c>
      <c r="J7151" s="54" t="s">
        <v>22825</v>
      </c>
      <c r="K7151" s="54" t="s">
        <v>24165</v>
      </c>
      <c r="L7151" s="54" t="s">
        <v>24166</v>
      </c>
      <c r="M7151" s="54" t="s">
        <v>24164</v>
      </c>
      <c r="N7151" s="54" t="s">
        <v>256</v>
      </c>
      <c r="O7151" s="54" t="s">
        <v>256</v>
      </c>
      <c r="P7151" s="54" t="s">
        <v>267</v>
      </c>
      <c r="Q7151" s="54" t="s">
        <v>256</v>
      </c>
      <c r="R7151" s="54" t="s">
        <v>431</v>
      </c>
      <c r="S7151" s="71"/>
      <c r="T7151" s="54" t="s">
        <v>256</v>
      </c>
      <c r="U7151" s="71">
        <v>44670</v>
      </c>
      <c r="V7151" s="54" t="s">
        <v>256</v>
      </c>
      <c r="W7151" t="str">
        <f t="shared" si="111"/>
        <v>Apr-22</v>
      </c>
    </row>
    <row r="7152" spans="1:23" x14ac:dyDescent="0.25">
      <c r="A7152" s="54" t="s">
        <v>317</v>
      </c>
      <c r="B7152" s="54" t="s">
        <v>428</v>
      </c>
      <c r="C7152" s="54" t="s">
        <v>263</v>
      </c>
      <c r="D7152" s="54" t="s">
        <v>429</v>
      </c>
      <c r="E7152" s="54" t="s">
        <v>24167</v>
      </c>
      <c r="F7152" s="71">
        <v>44667</v>
      </c>
      <c r="G7152" s="72">
        <v>489.18</v>
      </c>
      <c r="H7152" s="72">
        <v>41702.6</v>
      </c>
      <c r="I7152" s="54" t="s">
        <v>265</v>
      </c>
      <c r="J7152" s="54" t="s">
        <v>22825</v>
      </c>
      <c r="K7152" s="54" t="s">
        <v>23789</v>
      </c>
      <c r="L7152" s="54" t="s">
        <v>24168</v>
      </c>
      <c r="M7152" s="54" t="s">
        <v>24167</v>
      </c>
      <c r="N7152" s="54" t="s">
        <v>256</v>
      </c>
      <c r="O7152" s="54" t="s">
        <v>256</v>
      </c>
      <c r="P7152" s="54" t="s">
        <v>444</v>
      </c>
      <c r="Q7152" s="54" t="s">
        <v>256</v>
      </c>
      <c r="R7152" s="54" t="s">
        <v>431</v>
      </c>
      <c r="S7152" s="71"/>
      <c r="T7152" s="54" t="s">
        <v>256</v>
      </c>
      <c r="U7152" s="71">
        <v>44667</v>
      </c>
      <c r="V7152" s="54" t="s">
        <v>256</v>
      </c>
      <c r="W7152" t="str">
        <f t="shared" si="111"/>
        <v>Apr-22</v>
      </c>
    </row>
    <row r="7153" spans="1:23" x14ac:dyDescent="0.25">
      <c r="A7153" s="54" t="s">
        <v>317</v>
      </c>
      <c r="B7153" s="54" t="s">
        <v>428</v>
      </c>
      <c r="C7153" s="54" t="s">
        <v>263</v>
      </c>
      <c r="D7153" s="54" t="s">
        <v>429</v>
      </c>
      <c r="E7153" s="54" t="s">
        <v>24169</v>
      </c>
      <c r="F7153" s="71">
        <v>44671</v>
      </c>
      <c r="G7153" s="72">
        <v>4646.8500000000004</v>
      </c>
      <c r="H7153" s="72">
        <v>396143.96</v>
      </c>
      <c r="I7153" s="54" t="s">
        <v>265</v>
      </c>
      <c r="J7153" s="54" t="s">
        <v>22825</v>
      </c>
      <c r="K7153" s="54" t="s">
        <v>23875</v>
      </c>
      <c r="L7153" s="54" t="s">
        <v>24170</v>
      </c>
      <c r="M7153" s="54" t="s">
        <v>24169</v>
      </c>
      <c r="N7153" s="54" t="s">
        <v>256</v>
      </c>
      <c r="O7153" s="54" t="s">
        <v>256</v>
      </c>
      <c r="P7153" s="54" t="s">
        <v>444</v>
      </c>
      <c r="Q7153" s="54" t="s">
        <v>256</v>
      </c>
      <c r="R7153" s="54" t="s">
        <v>431</v>
      </c>
      <c r="S7153" s="71"/>
      <c r="T7153" s="54" t="s">
        <v>256</v>
      </c>
      <c r="U7153" s="71">
        <v>44671</v>
      </c>
      <c r="V7153" s="54" t="s">
        <v>256</v>
      </c>
      <c r="W7153" t="str">
        <f t="shared" si="111"/>
        <v>Apr-22</v>
      </c>
    </row>
    <row r="7154" spans="1:23" x14ac:dyDescent="0.25">
      <c r="A7154" s="54" t="s">
        <v>317</v>
      </c>
      <c r="B7154" s="54" t="s">
        <v>428</v>
      </c>
      <c r="C7154" s="54" t="s">
        <v>263</v>
      </c>
      <c r="D7154" s="54" t="s">
        <v>429</v>
      </c>
      <c r="E7154" s="54" t="s">
        <v>24171</v>
      </c>
      <c r="F7154" s="71">
        <v>44678</v>
      </c>
      <c r="G7154" s="72">
        <v>157.69999999999999</v>
      </c>
      <c r="H7154" s="72">
        <v>13443.93</v>
      </c>
      <c r="I7154" s="54" t="s">
        <v>265</v>
      </c>
      <c r="J7154" s="54" t="s">
        <v>22825</v>
      </c>
      <c r="K7154" s="54" t="s">
        <v>24035</v>
      </c>
      <c r="L7154" s="54" t="s">
        <v>24172</v>
      </c>
      <c r="M7154" s="54" t="s">
        <v>24171</v>
      </c>
      <c r="N7154" s="54" t="s">
        <v>256</v>
      </c>
      <c r="O7154" s="54" t="s">
        <v>256</v>
      </c>
      <c r="P7154" s="54" t="s">
        <v>264</v>
      </c>
      <c r="Q7154" s="54" t="s">
        <v>256</v>
      </c>
      <c r="R7154" s="54" t="s">
        <v>431</v>
      </c>
      <c r="S7154" s="71"/>
      <c r="T7154" s="54" t="s">
        <v>256</v>
      </c>
      <c r="U7154" s="71">
        <v>44678</v>
      </c>
      <c r="V7154" s="54" t="s">
        <v>256</v>
      </c>
      <c r="W7154" t="str">
        <f t="shared" si="111"/>
        <v>Apr-22</v>
      </c>
    </row>
    <row r="7155" spans="1:23" x14ac:dyDescent="0.25">
      <c r="A7155" s="54" t="s">
        <v>317</v>
      </c>
      <c r="B7155" s="54" t="s">
        <v>428</v>
      </c>
      <c r="C7155" s="54" t="s">
        <v>263</v>
      </c>
      <c r="D7155" s="54" t="s">
        <v>429</v>
      </c>
      <c r="E7155" s="54" t="s">
        <v>24173</v>
      </c>
      <c r="F7155" s="71">
        <v>44679</v>
      </c>
      <c r="G7155" s="72">
        <v>264.64999999999998</v>
      </c>
      <c r="H7155" s="72">
        <v>22561.41</v>
      </c>
      <c r="I7155" s="54" t="s">
        <v>265</v>
      </c>
      <c r="J7155" s="54" t="s">
        <v>22825</v>
      </c>
      <c r="K7155" s="54" t="s">
        <v>24174</v>
      </c>
      <c r="L7155" s="54" t="s">
        <v>24175</v>
      </c>
      <c r="M7155" s="54" t="s">
        <v>24173</v>
      </c>
      <c r="N7155" s="54" t="s">
        <v>256</v>
      </c>
      <c r="O7155" s="54" t="s">
        <v>256</v>
      </c>
      <c r="P7155" s="54" t="s">
        <v>267</v>
      </c>
      <c r="Q7155" s="54" t="s">
        <v>256</v>
      </c>
      <c r="R7155" s="54" t="s">
        <v>431</v>
      </c>
      <c r="S7155" s="71"/>
      <c r="T7155" s="54" t="s">
        <v>256</v>
      </c>
      <c r="U7155" s="71">
        <v>44679</v>
      </c>
      <c r="V7155" s="54" t="s">
        <v>256</v>
      </c>
      <c r="W7155" t="str">
        <f t="shared" si="111"/>
        <v>Apr-22</v>
      </c>
    </row>
    <row r="7156" spans="1:23" x14ac:dyDescent="0.25">
      <c r="A7156" s="54" t="s">
        <v>317</v>
      </c>
      <c r="B7156" s="54" t="s">
        <v>428</v>
      </c>
      <c r="C7156" s="54" t="s">
        <v>263</v>
      </c>
      <c r="D7156" s="54" t="s">
        <v>429</v>
      </c>
      <c r="E7156" s="54" t="s">
        <v>24176</v>
      </c>
      <c r="F7156" s="71">
        <v>44681</v>
      </c>
      <c r="G7156" s="72">
        <v>29648.41</v>
      </c>
      <c r="H7156" s="72">
        <v>2527526.9500000002</v>
      </c>
      <c r="I7156" s="54" t="s">
        <v>265</v>
      </c>
      <c r="J7156" s="54" t="s">
        <v>22825</v>
      </c>
      <c r="K7156" s="54" t="s">
        <v>24177</v>
      </c>
      <c r="L7156" s="54" t="s">
        <v>24178</v>
      </c>
      <c r="M7156" s="54" t="s">
        <v>24176</v>
      </c>
      <c r="N7156" s="54" t="s">
        <v>256</v>
      </c>
      <c r="O7156" s="54" t="s">
        <v>256</v>
      </c>
      <c r="P7156" s="54" t="s">
        <v>453</v>
      </c>
      <c r="Q7156" s="54" t="s">
        <v>256</v>
      </c>
      <c r="R7156" s="54" t="s">
        <v>431</v>
      </c>
      <c r="S7156" s="71"/>
      <c r="T7156" s="54" t="s">
        <v>256</v>
      </c>
      <c r="U7156" s="71">
        <v>44681</v>
      </c>
      <c r="V7156" s="54" t="s">
        <v>256</v>
      </c>
      <c r="W7156" t="str">
        <f t="shared" si="111"/>
        <v>Apr-22</v>
      </c>
    </row>
    <row r="7157" spans="1:23" x14ac:dyDescent="0.25">
      <c r="A7157" s="54" t="s">
        <v>317</v>
      </c>
      <c r="B7157" s="54" t="s">
        <v>428</v>
      </c>
      <c r="C7157" s="54" t="s">
        <v>263</v>
      </c>
      <c r="D7157" s="54" t="s">
        <v>429</v>
      </c>
      <c r="E7157" s="54" t="s">
        <v>24179</v>
      </c>
      <c r="F7157" s="71">
        <v>44677</v>
      </c>
      <c r="G7157" s="72">
        <v>494.52</v>
      </c>
      <c r="H7157" s="72">
        <v>42157.83</v>
      </c>
      <c r="I7157" s="54" t="s">
        <v>265</v>
      </c>
      <c r="J7157" s="54" t="s">
        <v>22825</v>
      </c>
      <c r="K7157" s="54" t="s">
        <v>23716</v>
      </c>
      <c r="L7157" s="54" t="s">
        <v>24180</v>
      </c>
      <c r="M7157" s="54" t="s">
        <v>24179</v>
      </c>
      <c r="N7157" s="54" t="s">
        <v>256</v>
      </c>
      <c r="O7157" s="54" t="s">
        <v>256</v>
      </c>
      <c r="P7157" s="54" t="s">
        <v>444</v>
      </c>
      <c r="Q7157" s="54" t="s">
        <v>256</v>
      </c>
      <c r="R7157" s="54" t="s">
        <v>431</v>
      </c>
      <c r="S7157" s="71"/>
      <c r="T7157" s="54" t="s">
        <v>256</v>
      </c>
      <c r="U7157" s="71">
        <v>44677</v>
      </c>
      <c r="V7157" s="54" t="s">
        <v>256</v>
      </c>
      <c r="W7157" t="str">
        <f t="shared" si="111"/>
        <v>Apr-22</v>
      </c>
    </row>
    <row r="7158" spans="1:23" x14ac:dyDescent="0.25">
      <c r="A7158" s="54" t="s">
        <v>317</v>
      </c>
      <c r="B7158" s="54" t="s">
        <v>428</v>
      </c>
      <c r="C7158" s="54" t="s">
        <v>263</v>
      </c>
      <c r="D7158" s="54" t="s">
        <v>429</v>
      </c>
      <c r="E7158" s="54" t="s">
        <v>24181</v>
      </c>
      <c r="F7158" s="71">
        <v>44675</v>
      </c>
      <c r="G7158" s="72">
        <v>8800.58</v>
      </c>
      <c r="H7158" s="72">
        <v>750249.45</v>
      </c>
      <c r="I7158" s="54" t="s">
        <v>265</v>
      </c>
      <c r="J7158" s="54" t="s">
        <v>24182</v>
      </c>
      <c r="K7158" s="54" t="s">
        <v>24183</v>
      </c>
      <c r="L7158" s="54" t="s">
        <v>24184</v>
      </c>
      <c r="M7158" s="54" t="s">
        <v>24181</v>
      </c>
      <c r="N7158" s="54" t="s">
        <v>256</v>
      </c>
      <c r="O7158" s="54" t="s">
        <v>256</v>
      </c>
      <c r="P7158" s="54" t="s">
        <v>264</v>
      </c>
      <c r="Q7158" s="54" t="s">
        <v>256</v>
      </c>
      <c r="R7158" s="54" t="s">
        <v>431</v>
      </c>
      <c r="S7158" s="71"/>
      <c r="T7158" s="54" t="s">
        <v>256</v>
      </c>
      <c r="U7158" s="71">
        <v>44675</v>
      </c>
      <c r="V7158" s="54" t="s">
        <v>256</v>
      </c>
      <c r="W7158" t="str">
        <f t="shared" si="111"/>
        <v>Apr-22</v>
      </c>
    </row>
    <row r="7159" spans="1:23" x14ac:dyDescent="0.25">
      <c r="A7159" s="54" t="s">
        <v>317</v>
      </c>
      <c r="B7159" s="54" t="s">
        <v>428</v>
      </c>
      <c r="C7159" s="54" t="s">
        <v>263</v>
      </c>
      <c r="D7159" s="54" t="s">
        <v>429</v>
      </c>
      <c r="E7159" s="54" t="s">
        <v>24185</v>
      </c>
      <c r="F7159" s="71">
        <v>44675</v>
      </c>
      <c r="G7159" s="72">
        <v>6068.58</v>
      </c>
      <c r="H7159" s="72">
        <v>517346.45</v>
      </c>
      <c r="I7159" s="54" t="s">
        <v>265</v>
      </c>
      <c r="J7159" s="54" t="s">
        <v>24182</v>
      </c>
      <c r="K7159" s="54" t="s">
        <v>24186</v>
      </c>
      <c r="L7159" s="54" t="s">
        <v>24187</v>
      </c>
      <c r="M7159" s="54" t="s">
        <v>24185</v>
      </c>
      <c r="N7159" s="54" t="s">
        <v>256</v>
      </c>
      <c r="O7159" s="54" t="s">
        <v>256</v>
      </c>
      <c r="P7159" s="54" t="s">
        <v>268</v>
      </c>
      <c r="Q7159" s="54" t="s">
        <v>256</v>
      </c>
      <c r="R7159" s="54" t="s">
        <v>431</v>
      </c>
      <c r="S7159" s="71"/>
      <c r="T7159" s="54" t="s">
        <v>256</v>
      </c>
      <c r="U7159" s="71">
        <v>44675</v>
      </c>
      <c r="V7159" s="54" t="s">
        <v>256</v>
      </c>
      <c r="W7159" t="str">
        <f t="shared" si="111"/>
        <v>Apr-22</v>
      </c>
    </row>
    <row r="7160" spans="1:23" x14ac:dyDescent="0.25">
      <c r="A7160" s="54" t="s">
        <v>317</v>
      </c>
      <c r="B7160" s="54" t="s">
        <v>428</v>
      </c>
      <c r="C7160" s="54" t="s">
        <v>263</v>
      </c>
      <c r="D7160" s="54" t="s">
        <v>429</v>
      </c>
      <c r="E7160" s="54" t="s">
        <v>24188</v>
      </c>
      <c r="F7160" s="71">
        <v>44674</v>
      </c>
      <c r="G7160" s="72">
        <v>116.24</v>
      </c>
      <c r="H7160" s="72">
        <v>9909.4599999999991</v>
      </c>
      <c r="I7160" s="54" t="s">
        <v>265</v>
      </c>
      <c r="J7160" s="54" t="s">
        <v>24182</v>
      </c>
      <c r="K7160" s="54" t="s">
        <v>24189</v>
      </c>
      <c r="L7160" s="54" t="s">
        <v>24190</v>
      </c>
      <c r="M7160" s="54" t="s">
        <v>24188</v>
      </c>
      <c r="N7160" s="54" t="s">
        <v>256</v>
      </c>
      <c r="O7160" s="54" t="s">
        <v>256</v>
      </c>
      <c r="P7160" s="54" t="s">
        <v>268</v>
      </c>
      <c r="Q7160" s="54" t="s">
        <v>256</v>
      </c>
      <c r="R7160" s="54" t="s">
        <v>431</v>
      </c>
      <c r="S7160" s="71"/>
      <c r="T7160" s="54" t="s">
        <v>256</v>
      </c>
      <c r="U7160" s="71">
        <v>44674</v>
      </c>
      <c r="V7160" s="54" t="s">
        <v>256</v>
      </c>
      <c r="W7160" t="str">
        <f t="shared" si="111"/>
        <v>Apr-22</v>
      </c>
    </row>
    <row r="7161" spans="1:23" x14ac:dyDescent="0.25">
      <c r="A7161" s="54" t="s">
        <v>317</v>
      </c>
      <c r="B7161" s="54" t="s">
        <v>428</v>
      </c>
      <c r="C7161" s="54" t="s">
        <v>263</v>
      </c>
      <c r="D7161" s="54" t="s">
        <v>429</v>
      </c>
      <c r="E7161" s="54" t="s">
        <v>24191</v>
      </c>
      <c r="F7161" s="71">
        <v>44671</v>
      </c>
      <c r="G7161" s="72">
        <v>15429.17</v>
      </c>
      <c r="H7161" s="72">
        <v>1315336.74</v>
      </c>
      <c r="I7161" s="54" t="s">
        <v>265</v>
      </c>
      <c r="J7161" s="54" t="s">
        <v>24182</v>
      </c>
      <c r="K7161" s="54" t="s">
        <v>24192</v>
      </c>
      <c r="L7161" s="54" t="s">
        <v>24193</v>
      </c>
      <c r="M7161" s="54" t="s">
        <v>24191</v>
      </c>
      <c r="N7161" s="54" t="s">
        <v>256</v>
      </c>
      <c r="O7161" s="54" t="s">
        <v>256</v>
      </c>
      <c r="P7161" s="54" t="s">
        <v>565</v>
      </c>
      <c r="Q7161" s="54" t="s">
        <v>256</v>
      </c>
      <c r="R7161" s="54" t="s">
        <v>431</v>
      </c>
      <c r="S7161" s="71"/>
      <c r="T7161" s="54" t="s">
        <v>256</v>
      </c>
      <c r="U7161" s="71">
        <v>44671</v>
      </c>
      <c r="V7161" s="54" t="s">
        <v>256</v>
      </c>
      <c r="W7161" t="str">
        <f t="shared" si="111"/>
        <v>Apr-22</v>
      </c>
    </row>
    <row r="7162" spans="1:23" x14ac:dyDescent="0.25">
      <c r="A7162" s="54" t="s">
        <v>317</v>
      </c>
      <c r="B7162" s="54" t="s">
        <v>428</v>
      </c>
      <c r="C7162" s="54" t="s">
        <v>263</v>
      </c>
      <c r="D7162" s="54" t="s">
        <v>429</v>
      </c>
      <c r="E7162" s="54" t="s">
        <v>24194</v>
      </c>
      <c r="F7162" s="71">
        <v>44674</v>
      </c>
      <c r="G7162" s="72">
        <v>24310.240000000002</v>
      </c>
      <c r="H7162" s="72">
        <v>2072447.96</v>
      </c>
      <c r="I7162" s="54" t="s">
        <v>265</v>
      </c>
      <c r="J7162" s="54" t="s">
        <v>24182</v>
      </c>
      <c r="K7162" s="54" t="s">
        <v>24195</v>
      </c>
      <c r="L7162" s="54" t="s">
        <v>24196</v>
      </c>
      <c r="M7162" s="54" t="s">
        <v>24194</v>
      </c>
      <c r="N7162" s="54" t="s">
        <v>256</v>
      </c>
      <c r="O7162" s="54" t="s">
        <v>256</v>
      </c>
      <c r="P7162" s="54" t="s">
        <v>565</v>
      </c>
      <c r="Q7162" s="54" t="s">
        <v>256</v>
      </c>
      <c r="R7162" s="54" t="s">
        <v>431</v>
      </c>
      <c r="S7162" s="71"/>
      <c r="T7162" s="54" t="s">
        <v>256</v>
      </c>
      <c r="U7162" s="71">
        <v>44674</v>
      </c>
      <c r="V7162" s="54" t="s">
        <v>256</v>
      </c>
      <c r="W7162" t="str">
        <f t="shared" si="111"/>
        <v>Apr-22</v>
      </c>
    </row>
    <row r="7163" spans="1:23" x14ac:dyDescent="0.25">
      <c r="A7163" s="54" t="s">
        <v>317</v>
      </c>
      <c r="B7163" s="54" t="s">
        <v>428</v>
      </c>
      <c r="C7163" s="54" t="s">
        <v>263</v>
      </c>
      <c r="D7163" s="54" t="s">
        <v>429</v>
      </c>
      <c r="E7163" s="54" t="s">
        <v>24197</v>
      </c>
      <c r="F7163" s="71">
        <v>44674</v>
      </c>
      <c r="G7163" s="72">
        <v>1273.32</v>
      </c>
      <c r="H7163" s="72">
        <v>108550.53</v>
      </c>
      <c r="I7163" s="54" t="s">
        <v>265</v>
      </c>
      <c r="J7163" s="54" t="s">
        <v>24182</v>
      </c>
      <c r="K7163" s="54" t="s">
        <v>24195</v>
      </c>
      <c r="L7163" s="54" t="s">
        <v>24198</v>
      </c>
      <c r="M7163" s="54" t="s">
        <v>24197</v>
      </c>
      <c r="N7163" s="54" t="s">
        <v>256</v>
      </c>
      <c r="O7163" s="54" t="s">
        <v>256</v>
      </c>
      <c r="P7163" s="54" t="s">
        <v>565</v>
      </c>
      <c r="Q7163" s="54" t="s">
        <v>256</v>
      </c>
      <c r="R7163" s="54" t="s">
        <v>431</v>
      </c>
      <c r="S7163" s="71"/>
      <c r="T7163" s="54" t="s">
        <v>256</v>
      </c>
      <c r="U7163" s="71">
        <v>44674</v>
      </c>
      <c r="V7163" s="54" t="s">
        <v>256</v>
      </c>
      <c r="W7163" t="str">
        <f t="shared" si="111"/>
        <v>Apr-22</v>
      </c>
    </row>
    <row r="7164" spans="1:23" x14ac:dyDescent="0.25">
      <c r="A7164" s="54" t="s">
        <v>317</v>
      </c>
      <c r="B7164" s="54" t="s">
        <v>428</v>
      </c>
      <c r="C7164" s="54" t="s">
        <v>263</v>
      </c>
      <c r="D7164" s="54" t="s">
        <v>429</v>
      </c>
      <c r="E7164" s="54" t="s">
        <v>24199</v>
      </c>
      <c r="F7164" s="71">
        <v>44677</v>
      </c>
      <c r="G7164" s="72">
        <v>2001.01</v>
      </c>
      <c r="H7164" s="72">
        <v>170586.1</v>
      </c>
      <c r="I7164" s="54" t="s">
        <v>265</v>
      </c>
      <c r="J7164" s="54" t="s">
        <v>24182</v>
      </c>
      <c r="K7164" s="54" t="s">
        <v>24183</v>
      </c>
      <c r="L7164" s="54" t="s">
        <v>24200</v>
      </c>
      <c r="M7164" s="54" t="s">
        <v>24199</v>
      </c>
      <c r="N7164" s="54" t="s">
        <v>256</v>
      </c>
      <c r="O7164" s="54" t="s">
        <v>256</v>
      </c>
      <c r="P7164" s="54" t="s">
        <v>264</v>
      </c>
      <c r="Q7164" s="54" t="s">
        <v>256</v>
      </c>
      <c r="R7164" s="54" t="s">
        <v>431</v>
      </c>
      <c r="S7164" s="71"/>
      <c r="T7164" s="54" t="s">
        <v>256</v>
      </c>
      <c r="U7164" s="71">
        <v>44677</v>
      </c>
      <c r="V7164" s="54" t="s">
        <v>256</v>
      </c>
      <c r="W7164" t="str">
        <f t="shared" si="111"/>
        <v>Apr-22</v>
      </c>
    </row>
    <row r="7165" spans="1:23" x14ac:dyDescent="0.25">
      <c r="A7165" s="54" t="s">
        <v>317</v>
      </c>
      <c r="B7165" s="54" t="s">
        <v>428</v>
      </c>
      <c r="C7165" s="54" t="s">
        <v>263</v>
      </c>
      <c r="D7165" s="54" t="s">
        <v>429</v>
      </c>
      <c r="E7165" s="54" t="s">
        <v>24201</v>
      </c>
      <c r="F7165" s="71">
        <v>44679</v>
      </c>
      <c r="G7165" s="72">
        <v>415.46</v>
      </c>
      <c r="H7165" s="72">
        <v>35417.97</v>
      </c>
      <c r="I7165" s="54" t="s">
        <v>265</v>
      </c>
      <c r="J7165" s="54" t="s">
        <v>24182</v>
      </c>
      <c r="K7165" s="54" t="s">
        <v>24202</v>
      </c>
      <c r="L7165" s="54" t="s">
        <v>24203</v>
      </c>
      <c r="M7165" s="54" t="s">
        <v>24201</v>
      </c>
      <c r="N7165" s="54" t="s">
        <v>256</v>
      </c>
      <c r="O7165" s="54" t="s">
        <v>256</v>
      </c>
      <c r="P7165" s="54" t="s">
        <v>267</v>
      </c>
      <c r="Q7165" s="54" t="s">
        <v>256</v>
      </c>
      <c r="R7165" s="54" t="s">
        <v>431</v>
      </c>
      <c r="S7165" s="71"/>
      <c r="T7165" s="54" t="s">
        <v>256</v>
      </c>
      <c r="U7165" s="71">
        <v>44679</v>
      </c>
      <c r="V7165" s="54" t="s">
        <v>256</v>
      </c>
      <c r="W7165" t="str">
        <f t="shared" si="111"/>
        <v>Apr-22</v>
      </c>
    </row>
    <row r="7166" spans="1:23" x14ac:dyDescent="0.25">
      <c r="A7166" s="54" t="s">
        <v>317</v>
      </c>
      <c r="B7166" s="54" t="s">
        <v>428</v>
      </c>
      <c r="C7166" s="54" t="s">
        <v>263</v>
      </c>
      <c r="D7166" s="54" t="s">
        <v>429</v>
      </c>
      <c r="E7166" s="54" t="s">
        <v>24204</v>
      </c>
      <c r="F7166" s="71">
        <v>44679</v>
      </c>
      <c r="G7166" s="72">
        <v>672.4</v>
      </c>
      <c r="H7166" s="72">
        <v>57322.1</v>
      </c>
      <c r="I7166" s="54" t="s">
        <v>265</v>
      </c>
      <c r="J7166" s="54" t="s">
        <v>24182</v>
      </c>
      <c r="K7166" s="54" t="s">
        <v>24205</v>
      </c>
      <c r="L7166" s="54" t="s">
        <v>24206</v>
      </c>
      <c r="M7166" s="54" t="s">
        <v>24204</v>
      </c>
      <c r="N7166" s="54" t="s">
        <v>256</v>
      </c>
      <c r="O7166" s="54" t="s">
        <v>256</v>
      </c>
      <c r="P7166" s="54" t="s">
        <v>267</v>
      </c>
      <c r="Q7166" s="54" t="s">
        <v>256</v>
      </c>
      <c r="R7166" s="54" t="s">
        <v>431</v>
      </c>
      <c r="S7166" s="71"/>
      <c r="T7166" s="54" t="s">
        <v>256</v>
      </c>
      <c r="U7166" s="71">
        <v>44679</v>
      </c>
      <c r="V7166" s="54" t="s">
        <v>256</v>
      </c>
      <c r="W7166" t="str">
        <f t="shared" si="111"/>
        <v>Apr-22</v>
      </c>
    </row>
    <row r="7167" spans="1:23" x14ac:dyDescent="0.25">
      <c r="A7167" s="54" t="s">
        <v>317</v>
      </c>
      <c r="B7167" s="54" t="s">
        <v>428</v>
      </c>
      <c r="C7167" s="54" t="s">
        <v>263</v>
      </c>
      <c r="D7167" s="54" t="s">
        <v>429</v>
      </c>
      <c r="E7167" s="54" t="s">
        <v>24207</v>
      </c>
      <c r="F7167" s="71">
        <v>44679</v>
      </c>
      <c r="G7167" s="72">
        <v>8941.2199999999993</v>
      </c>
      <c r="H7167" s="72">
        <v>762239.01</v>
      </c>
      <c r="I7167" s="54" t="s">
        <v>265</v>
      </c>
      <c r="J7167" s="54" t="s">
        <v>24182</v>
      </c>
      <c r="K7167" s="54" t="s">
        <v>24208</v>
      </c>
      <c r="L7167" s="54" t="s">
        <v>24209</v>
      </c>
      <c r="M7167" s="54" t="s">
        <v>24207</v>
      </c>
      <c r="N7167" s="54" t="s">
        <v>256</v>
      </c>
      <c r="O7167" s="54" t="s">
        <v>256</v>
      </c>
      <c r="P7167" s="54" t="s">
        <v>444</v>
      </c>
      <c r="Q7167" s="54" t="s">
        <v>256</v>
      </c>
      <c r="R7167" s="54" t="s">
        <v>431</v>
      </c>
      <c r="S7167" s="71"/>
      <c r="T7167" s="54" t="s">
        <v>256</v>
      </c>
      <c r="U7167" s="71">
        <v>44679</v>
      </c>
      <c r="V7167" s="54" t="s">
        <v>256</v>
      </c>
      <c r="W7167" t="str">
        <f t="shared" si="111"/>
        <v>Apr-22</v>
      </c>
    </row>
    <row r="7168" spans="1:23" x14ac:dyDescent="0.25">
      <c r="A7168" s="54" t="s">
        <v>317</v>
      </c>
      <c r="B7168" s="54" t="s">
        <v>428</v>
      </c>
      <c r="C7168" s="54" t="s">
        <v>263</v>
      </c>
      <c r="D7168" s="54" t="s">
        <v>429</v>
      </c>
      <c r="E7168" s="54" t="s">
        <v>24210</v>
      </c>
      <c r="F7168" s="71">
        <v>44677</v>
      </c>
      <c r="G7168" s="72">
        <v>31027.73</v>
      </c>
      <c r="H7168" s="72">
        <v>2645113.98</v>
      </c>
      <c r="I7168" s="54" t="s">
        <v>265</v>
      </c>
      <c r="J7168" s="54" t="s">
        <v>24182</v>
      </c>
      <c r="K7168" s="54" t="s">
        <v>24211</v>
      </c>
      <c r="L7168" s="54" t="s">
        <v>24212</v>
      </c>
      <c r="M7168" s="54" t="s">
        <v>24210</v>
      </c>
      <c r="N7168" s="54" t="s">
        <v>256</v>
      </c>
      <c r="O7168" s="54" t="s">
        <v>256</v>
      </c>
      <c r="P7168" s="54" t="s">
        <v>267</v>
      </c>
      <c r="Q7168" s="54" t="s">
        <v>256</v>
      </c>
      <c r="R7168" s="54" t="s">
        <v>431</v>
      </c>
      <c r="S7168" s="71"/>
      <c r="T7168" s="54" t="s">
        <v>256</v>
      </c>
      <c r="U7168" s="71">
        <v>44677</v>
      </c>
      <c r="V7168" s="54" t="s">
        <v>256</v>
      </c>
      <c r="W7168" t="str">
        <f t="shared" si="111"/>
        <v>Apr-22</v>
      </c>
    </row>
    <row r="7169" spans="1:23" x14ac:dyDescent="0.25">
      <c r="A7169" s="54" t="s">
        <v>318</v>
      </c>
      <c r="B7169" s="54" t="s">
        <v>428</v>
      </c>
      <c r="C7169" s="54" t="s">
        <v>263</v>
      </c>
      <c r="D7169" s="54" t="s">
        <v>429</v>
      </c>
      <c r="E7169" s="54" t="s">
        <v>24213</v>
      </c>
      <c r="F7169" s="71">
        <v>44662</v>
      </c>
      <c r="G7169" s="72">
        <v>223150.91</v>
      </c>
      <c r="H7169" s="72">
        <v>19023615.079999998</v>
      </c>
      <c r="I7169" s="54" t="s">
        <v>265</v>
      </c>
      <c r="J7169" s="54" t="s">
        <v>22840</v>
      </c>
      <c r="K7169" s="54" t="s">
        <v>24214</v>
      </c>
      <c r="L7169" s="54" t="s">
        <v>24215</v>
      </c>
      <c r="M7169" s="54" t="s">
        <v>24213</v>
      </c>
      <c r="N7169" s="54" t="s">
        <v>256</v>
      </c>
      <c r="O7169" s="54" t="s">
        <v>256</v>
      </c>
      <c r="P7169" s="54" t="s">
        <v>433</v>
      </c>
      <c r="Q7169" s="54" t="s">
        <v>256</v>
      </c>
      <c r="R7169" s="54" t="s">
        <v>431</v>
      </c>
      <c r="S7169" s="71"/>
      <c r="T7169" s="54" t="s">
        <v>256</v>
      </c>
      <c r="U7169" s="71">
        <v>44662</v>
      </c>
      <c r="V7169" s="54" t="s">
        <v>256</v>
      </c>
      <c r="W7169" t="str">
        <f t="shared" si="111"/>
        <v>Apr-22</v>
      </c>
    </row>
    <row r="7170" spans="1:23" x14ac:dyDescent="0.25">
      <c r="A7170" s="54" t="s">
        <v>318</v>
      </c>
      <c r="B7170" s="54" t="s">
        <v>428</v>
      </c>
      <c r="C7170" s="54" t="s">
        <v>263</v>
      </c>
      <c r="D7170" s="54" t="s">
        <v>429</v>
      </c>
      <c r="E7170" s="54" t="s">
        <v>24216</v>
      </c>
      <c r="F7170" s="71">
        <v>44664</v>
      </c>
      <c r="G7170" s="72">
        <v>143813.97</v>
      </c>
      <c r="H7170" s="72">
        <v>12260140.939999999</v>
      </c>
      <c r="I7170" s="54" t="s">
        <v>265</v>
      </c>
      <c r="J7170" s="54" t="s">
        <v>22840</v>
      </c>
      <c r="K7170" s="54" t="s">
        <v>24217</v>
      </c>
      <c r="L7170" s="54" t="s">
        <v>24218</v>
      </c>
      <c r="M7170" s="54" t="s">
        <v>24216</v>
      </c>
      <c r="N7170" s="54" t="s">
        <v>256</v>
      </c>
      <c r="O7170" s="54" t="s">
        <v>256</v>
      </c>
      <c r="P7170" s="54" t="s">
        <v>433</v>
      </c>
      <c r="Q7170" s="54" t="s">
        <v>256</v>
      </c>
      <c r="R7170" s="54" t="s">
        <v>431</v>
      </c>
      <c r="S7170" s="71"/>
      <c r="T7170" s="54" t="s">
        <v>256</v>
      </c>
      <c r="U7170" s="71">
        <v>44664</v>
      </c>
      <c r="V7170" s="54" t="s">
        <v>256</v>
      </c>
      <c r="W7170" t="str">
        <f t="shared" si="111"/>
        <v>Apr-22</v>
      </c>
    </row>
    <row r="7171" spans="1:23" x14ac:dyDescent="0.25">
      <c r="A7171" s="54" t="s">
        <v>318</v>
      </c>
      <c r="B7171" s="54" t="s">
        <v>428</v>
      </c>
      <c r="C7171" s="54" t="s">
        <v>263</v>
      </c>
      <c r="D7171" s="54" t="s">
        <v>429</v>
      </c>
      <c r="E7171" s="54" t="s">
        <v>24219</v>
      </c>
      <c r="F7171" s="71">
        <v>44678</v>
      </c>
      <c r="G7171" s="72">
        <v>144119.70000000001</v>
      </c>
      <c r="H7171" s="72">
        <v>12286204.43</v>
      </c>
      <c r="I7171" s="54" t="s">
        <v>265</v>
      </c>
      <c r="J7171" s="54" t="s">
        <v>22840</v>
      </c>
      <c r="K7171" s="54" t="s">
        <v>24220</v>
      </c>
      <c r="L7171" s="54" t="s">
        <v>24221</v>
      </c>
      <c r="M7171" s="54" t="s">
        <v>24219</v>
      </c>
      <c r="N7171" s="54" t="s">
        <v>256</v>
      </c>
      <c r="O7171" s="54" t="s">
        <v>256</v>
      </c>
      <c r="P7171" s="54" t="s">
        <v>433</v>
      </c>
      <c r="Q7171" s="54" t="s">
        <v>256</v>
      </c>
      <c r="R7171" s="54" t="s">
        <v>431</v>
      </c>
      <c r="S7171" s="71"/>
      <c r="T7171" s="54" t="s">
        <v>256</v>
      </c>
      <c r="U7171" s="71">
        <v>44678</v>
      </c>
      <c r="V7171" s="54" t="s">
        <v>256</v>
      </c>
      <c r="W7171" t="str">
        <f t="shared" si="111"/>
        <v>Apr-22</v>
      </c>
    </row>
    <row r="7172" spans="1:23" x14ac:dyDescent="0.25">
      <c r="A7172" s="54" t="s">
        <v>317</v>
      </c>
      <c r="B7172" s="54" t="s">
        <v>428</v>
      </c>
      <c r="C7172" s="54" t="s">
        <v>263</v>
      </c>
      <c r="D7172" s="54" t="s">
        <v>429</v>
      </c>
      <c r="E7172" s="54" t="s">
        <v>24222</v>
      </c>
      <c r="F7172" s="71">
        <v>44654</v>
      </c>
      <c r="G7172" s="72">
        <v>126.9</v>
      </c>
      <c r="H7172" s="72">
        <v>10818.23</v>
      </c>
      <c r="I7172" s="54" t="s">
        <v>265</v>
      </c>
      <c r="J7172" s="54" t="s">
        <v>22840</v>
      </c>
      <c r="K7172" s="54" t="s">
        <v>22265</v>
      </c>
      <c r="L7172" s="54" t="s">
        <v>24223</v>
      </c>
      <c r="M7172" s="54" t="s">
        <v>24222</v>
      </c>
      <c r="N7172" s="54" t="s">
        <v>256</v>
      </c>
      <c r="O7172" s="54" t="s">
        <v>256</v>
      </c>
      <c r="P7172" s="54" t="s">
        <v>444</v>
      </c>
      <c r="Q7172" s="54" t="s">
        <v>256</v>
      </c>
      <c r="R7172" s="54" t="s">
        <v>431</v>
      </c>
      <c r="S7172" s="71"/>
      <c r="T7172" s="54" t="s">
        <v>256</v>
      </c>
      <c r="U7172" s="71">
        <v>44654</v>
      </c>
      <c r="V7172" s="54" t="s">
        <v>256</v>
      </c>
      <c r="W7172" t="str">
        <f t="shared" si="111"/>
        <v>Apr-22</v>
      </c>
    </row>
    <row r="7173" spans="1:23" x14ac:dyDescent="0.25">
      <c r="A7173" s="54" t="s">
        <v>317</v>
      </c>
      <c r="B7173" s="54" t="s">
        <v>428</v>
      </c>
      <c r="C7173" s="54" t="s">
        <v>263</v>
      </c>
      <c r="D7173" s="54" t="s">
        <v>429</v>
      </c>
      <c r="E7173" s="54" t="s">
        <v>24224</v>
      </c>
      <c r="F7173" s="71">
        <v>44654</v>
      </c>
      <c r="G7173" s="72">
        <v>96.11</v>
      </c>
      <c r="H7173" s="72">
        <v>8193.3799999999992</v>
      </c>
      <c r="I7173" s="54" t="s">
        <v>265</v>
      </c>
      <c r="J7173" s="54" t="s">
        <v>22840</v>
      </c>
      <c r="K7173" s="54" t="s">
        <v>23705</v>
      </c>
      <c r="L7173" s="54" t="s">
        <v>24225</v>
      </c>
      <c r="M7173" s="54" t="s">
        <v>24224</v>
      </c>
      <c r="N7173" s="54" t="s">
        <v>256</v>
      </c>
      <c r="O7173" s="54" t="s">
        <v>256</v>
      </c>
      <c r="P7173" s="54" t="s">
        <v>444</v>
      </c>
      <c r="Q7173" s="54" t="s">
        <v>256</v>
      </c>
      <c r="R7173" s="54" t="s">
        <v>431</v>
      </c>
      <c r="S7173" s="71"/>
      <c r="T7173" s="54" t="s">
        <v>256</v>
      </c>
      <c r="U7173" s="71">
        <v>44654</v>
      </c>
      <c r="V7173" s="54" t="s">
        <v>256</v>
      </c>
      <c r="W7173" t="str">
        <f t="shared" ref="W7173:W7236" si="112">TEXT(F7173,"MMM-YY")</f>
        <v>Apr-22</v>
      </c>
    </row>
    <row r="7174" spans="1:23" x14ac:dyDescent="0.25">
      <c r="A7174" s="54" t="s">
        <v>317</v>
      </c>
      <c r="B7174" s="54" t="s">
        <v>428</v>
      </c>
      <c r="C7174" s="54" t="s">
        <v>263</v>
      </c>
      <c r="D7174" s="54" t="s">
        <v>429</v>
      </c>
      <c r="E7174" s="54" t="s">
        <v>24226</v>
      </c>
      <c r="F7174" s="71">
        <v>44655</v>
      </c>
      <c r="G7174" s="72">
        <v>977.34</v>
      </c>
      <c r="H7174" s="72">
        <v>83318.240000000005</v>
      </c>
      <c r="I7174" s="54" t="s">
        <v>265</v>
      </c>
      <c r="J7174" s="54" t="s">
        <v>22840</v>
      </c>
      <c r="K7174" s="54" t="s">
        <v>24227</v>
      </c>
      <c r="L7174" s="54" t="s">
        <v>24228</v>
      </c>
      <c r="M7174" s="54" t="s">
        <v>24226</v>
      </c>
      <c r="N7174" s="54" t="s">
        <v>256</v>
      </c>
      <c r="O7174" s="54" t="s">
        <v>256</v>
      </c>
      <c r="P7174" s="54" t="s">
        <v>267</v>
      </c>
      <c r="Q7174" s="54" t="s">
        <v>256</v>
      </c>
      <c r="R7174" s="54" t="s">
        <v>431</v>
      </c>
      <c r="S7174" s="71"/>
      <c r="T7174" s="54" t="s">
        <v>256</v>
      </c>
      <c r="U7174" s="71">
        <v>44655</v>
      </c>
      <c r="V7174" s="54" t="s">
        <v>256</v>
      </c>
      <c r="W7174" t="str">
        <f t="shared" si="112"/>
        <v>Apr-22</v>
      </c>
    </row>
    <row r="7175" spans="1:23" x14ac:dyDescent="0.25">
      <c r="A7175" s="54" t="s">
        <v>317</v>
      </c>
      <c r="B7175" s="54" t="s">
        <v>428</v>
      </c>
      <c r="C7175" s="54" t="s">
        <v>263</v>
      </c>
      <c r="D7175" s="54" t="s">
        <v>429</v>
      </c>
      <c r="E7175" s="54" t="s">
        <v>24229</v>
      </c>
      <c r="F7175" s="71">
        <v>44655</v>
      </c>
      <c r="G7175" s="72">
        <v>9676.69</v>
      </c>
      <c r="H7175" s="72">
        <v>824937.82</v>
      </c>
      <c r="I7175" s="54" t="s">
        <v>265</v>
      </c>
      <c r="J7175" s="54" t="s">
        <v>22840</v>
      </c>
      <c r="K7175" s="54" t="s">
        <v>24230</v>
      </c>
      <c r="L7175" s="54" t="s">
        <v>24231</v>
      </c>
      <c r="M7175" s="54" t="s">
        <v>24229</v>
      </c>
      <c r="N7175" s="54" t="s">
        <v>256</v>
      </c>
      <c r="O7175" s="54" t="s">
        <v>256</v>
      </c>
      <c r="P7175" s="54" t="s">
        <v>267</v>
      </c>
      <c r="Q7175" s="54" t="s">
        <v>256</v>
      </c>
      <c r="R7175" s="54" t="s">
        <v>431</v>
      </c>
      <c r="S7175" s="71"/>
      <c r="T7175" s="54" t="s">
        <v>256</v>
      </c>
      <c r="U7175" s="71">
        <v>44655</v>
      </c>
      <c r="V7175" s="54" t="s">
        <v>256</v>
      </c>
      <c r="W7175" t="str">
        <f t="shared" si="112"/>
        <v>Apr-22</v>
      </c>
    </row>
    <row r="7176" spans="1:23" x14ac:dyDescent="0.25">
      <c r="A7176" s="54" t="s">
        <v>317</v>
      </c>
      <c r="B7176" s="54" t="s">
        <v>428</v>
      </c>
      <c r="C7176" s="54" t="s">
        <v>263</v>
      </c>
      <c r="D7176" s="54" t="s">
        <v>429</v>
      </c>
      <c r="E7176" s="54" t="s">
        <v>24232</v>
      </c>
      <c r="F7176" s="71">
        <v>44655</v>
      </c>
      <c r="G7176" s="72">
        <v>97.34</v>
      </c>
      <c r="H7176" s="72">
        <v>8298.24</v>
      </c>
      <c r="I7176" s="54" t="s">
        <v>265</v>
      </c>
      <c r="J7176" s="54" t="s">
        <v>22840</v>
      </c>
      <c r="K7176" s="54" t="s">
        <v>24233</v>
      </c>
      <c r="L7176" s="54" t="s">
        <v>24234</v>
      </c>
      <c r="M7176" s="54" t="s">
        <v>24232</v>
      </c>
      <c r="N7176" s="54" t="s">
        <v>256</v>
      </c>
      <c r="O7176" s="54" t="s">
        <v>256</v>
      </c>
      <c r="P7176" s="54" t="s">
        <v>267</v>
      </c>
      <c r="Q7176" s="54" t="s">
        <v>256</v>
      </c>
      <c r="R7176" s="54" t="s">
        <v>431</v>
      </c>
      <c r="S7176" s="71"/>
      <c r="T7176" s="54" t="s">
        <v>256</v>
      </c>
      <c r="U7176" s="71">
        <v>44655</v>
      </c>
      <c r="V7176" s="54" t="s">
        <v>256</v>
      </c>
      <c r="W7176" t="str">
        <f t="shared" si="112"/>
        <v>Apr-22</v>
      </c>
    </row>
    <row r="7177" spans="1:23" x14ac:dyDescent="0.25">
      <c r="A7177" s="54" t="s">
        <v>317</v>
      </c>
      <c r="B7177" s="54" t="s">
        <v>428</v>
      </c>
      <c r="C7177" s="54" t="s">
        <v>263</v>
      </c>
      <c r="D7177" s="54" t="s">
        <v>429</v>
      </c>
      <c r="E7177" s="54" t="s">
        <v>24235</v>
      </c>
      <c r="F7177" s="71">
        <v>44655</v>
      </c>
      <c r="G7177" s="72">
        <v>1098.94</v>
      </c>
      <c r="H7177" s="72">
        <v>93684.64</v>
      </c>
      <c r="I7177" s="54" t="s">
        <v>265</v>
      </c>
      <c r="J7177" s="54" t="s">
        <v>22840</v>
      </c>
      <c r="K7177" s="54" t="s">
        <v>24236</v>
      </c>
      <c r="L7177" s="54" t="s">
        <v>24237</v>
      </c>
      <c r="M7177" s="54" t="s">
        <v>24235</v>
      </c>
      <c r="N7177" s="54" t="s">
        <v>256</v>
      </c>
      <c r="O7177" s="54" t="s">
        <v>256</v>
      </c>
      <c r="P7177" s="54" t="s">
        <v>267</v>
      </c>
      <c r="Q7177" s="54" t="s">
        <v>256</v>
      </c>
      <c r="R7177" s="54" t="s">
        <v>431</v>
      </c>
      <c r="S7177" s="71"/>
      <c r="T7177" s="54" t="s">
        <v>256</v>
      </c>
      <c r="U7177" s="71">
        <v>44655</v>
      </c>
      <c r="V7177" s="54" t="s">
        <v>256</v>
      </c>
      <c r="W7177" t="str">
        <f t="shared" si="112"/>
        <v>Apr-22</v>
      </c>
    </row>
    <row r="7178" spans="1:23" x14ac:dyDescent="0.25">
      <c r="A7178" s="54" t="s">
        <v>317</v>
      </c>
      <c r="B7178" s="54" t="s">
        <v>428</v>
      </c>
      <c r="C7178" s="54" t="s">
        <v>263</v>
      </c>
      <c r="D7178" s="54" t="s">
        <v>429</v>
      </c>
      <c r="E7178" s="54" t="s">
        <v>24238</v>
      </c>
      <c r="F7178" s="71">
        <v>44657</v>
      </c>
      <c r="G7178" s="72">
        <v>1470.84</v>
      </c>
      <c r="H7178" s="72">
        <v>125389.11</v>
      </c>
      <c r="I7178" s="54" t="s">
        <v>265</v>
      </c>
      <c r="J7178" s="54" t="s">
        <v>22840</v>
      </c>
      <c r="K7178" s="54" t="s">
        <v>24239</v>
      </c>
      <c r="L7178" s="54" t="s">
        <v>24240</v>
      </c>
      <c r="M7178" s="54" t="s">
        <v>24238</v>
      </c>
      <c r="N7178" s="54" t="s">
        <v>256</v>
      </c>
      <c r="O7178" s="54" t="s">
        <v>256</v>
      </c>
      <c r="P7178" s="54" t="s">
        <v>268</v>
      </c>
      <c r="Q7178" s="54" t="s">
        <v>256</v>
      </c>
      <c r="R7178" s="54" t="s">
        <v>431</v>
      </c>
      <c r="S7178" s="71"/>
      <c r="T7178" s="54" t="s">
        <v>256</v>
      </c>
      <c r="U7178" s="71">
        <v>44657</v>
      </c>
      <c r="V7178" s="54" t="s">
        <v>256</v>
      </c>
      <c r="W7178" t="str">
        <f t="shared" si="112"/>
        <v>Apr-22</v>
      </c>
    </row>
    <row r="7179" spans="1:23" x14ac:dyDescent="0.25">
      <c r="A7179" s="54" t="s">
        <v>317</v>
      </c>
      <c r="B7179" s="54" t="s">
        <v>428</v>
      </c>
      <c r="C7179" s="54" t="s">
        <v>263</v>
      </c>
      <c r="D7179" s="54" t="s">
        <v>429</v>
      </c>
      <c r="E7179" s="54" t="s">
        <v>24241</v>
      </c>
      <c r="F7179" s="71">
        <v>44662</v>
      </c>
      <c r="G7179" s="72">
        <v>698.06</v>
      </c>
      <c r="H7179" s="72">
        <v>59509.62</v>
      </c>
      <c r="I7179" s="54" t="s">
        <v>265</v>
      </c>
      <c r="J7179" s="54" t="s">
        <v>22840</v>
      </c>
      <c r="K7179" s="54" t="s">
        <v>24242</v>
      </c>
      <c r="L7179" s="54" t="s">
        <v>24243</v>
      </c>
      <c r="M7179" s="54" t="s">
        <v>24241</v>
      </c>
      <c r="N7179" s="54" t="s">
        <v>256</v>
      </c>
      <c r="O7179" s="54" t="s">
        <v>256</v>
      </c>
      <c r="P7179" s="54" t="s">
        <v>267</v>
      </c>
      <c r="Q7179" s="54" t="s">
        <v>256</v>
      </c>
      <c r="R7179" s="54" t="s">
        <v>431</v>
      </c>
      <c r="S7179" s="71"/>
      <c r="T7179" s="54" t="s">
        <v>256</v>
      </c>
      <c r="U7179" s="71">
        <v>44662</v>
      </c>
      <c r="V7179" s="54" t="s">
        <v>256</v>
      </c>
      <c r="W7179" t="str">
        <f t="shared" si="112"/>
        <v>Apr-22</v>
      </c>
    </row>
    <row r="7180" spans="1:23" x14ac:dyDescent="0.25">
      <c r="A7180" s="54" t="s">
        <v>317</v>
      </c>
      <c r="B7180" s="54" t="s">
        <v>428</v>
      </c>
      <c r="C7180" s="54" t="s">
        <v>263</v>
      </c>
      <c r="D7180" s="54" t="s">
        <v>429</v>
      </c>
      <c r="E7180" s="54" t="s">
        <v>24244</v>
      </c>
      <c r="F7180" s="71">
        <v>44667</v>
      </c>
      <c r="G7180" s="72">
        <v>2138.6</v>
      </c>
      <c r="H7180" s="72">
        <v>182315.65</v>
      </c>
      <c r="I7180" s="54" t="s">
        <v>265</v>
      </c>
      <c r="J7180" s="54" t="s">
        <v>22840</v>
      </c>
      <c r="K7180" s="54" t="s">
        <v>24245</v>
      </c>
      <c r="L7180" s="54" t="s">
        <v>24246</v>
      </c>
      <c r="M7180" s="54" t="s">
        <v>24244</v>
      </c>
      <c r="N7180" s="54" t="s">
        <v>256</v>
      </c>
      <c r="O7180" s="54" t="s">
        <v>256</v>
      </c>
      <c r="P7180" s="54" t="s">
        <v>294</v>
      </c>
      <c r="Q7180" s="54" t="s">
        <v>256</v>
      </c>
      <c r="R7180" s="54" t="s">
        <v>431</v>
      </c>
      <c r="S7180" s="71"/>
      <c r="T7180" s="54" t="s">
        <v>256</v>
      </c>
      <c r="U7180" s="71">
        <v>44667</v>
      </c>
      <c r="V7180" s="54" t="s">
        <v>256</v>
      </c>
      <c r="W7180" t="str">
        <f t="shared" si="112"/>
        <v>Apr-22</v>
      </c>
    </row>
    <row r="7181" spans="1:23" x14ac:dyDescent="0.25">
      <c r="A7181" s="54" t="s">
        <v>317</v>
      </c>
      <c r="B7181" s="54" t="s">
        <v>428</v>
      </c>
      <c r="C7181" s="54" t="s">
        <v>263</v>
      </c>
      <c r="D7181" s="54" t="s">
        <v>429</v>
      </c>
      <c r="E7181" s="54" t="s">
        <v>24247</v>
      </c>
      <c r="F7181" s="71">
        <v>44671</v>
      </c>
      <c r="G7181" s="72">
        <v>2435.91</v>
      </c>
      <c r="H7181" s="72">
        <v>207661.33</v>
      </c>
      <c r="I7181" s="54" t="s">
        <v>265</v>
      </c>
      <c r="J7181" s="54" t="s">
        <v>22840</v>
      </c>
      <c r="K7181" s="54" t="s">
        <v>22841</v>
      </c>
      <c r="L7181" s="54" t="s">
        <v>24248</v>
      </c>
      <c r="M7181" s="54" t="s">
        <v>24247</v>
      </c>
      <c r="N7181" s="54" t="s">
        <v>256</v>
      </c>
      <c r="O7181" s="54" t="s">
        <v>256</v>
      </c>
      <c r="P7181" s="54" t="s">
        <v>264</v>
      </c>
      <c r="Q7181" s="54" t="s">
        <v>256</v>
      </c>
      <c r="R7181" s="54" t="s">
        <v>431</v>
      </c>
      <c r="S7181" s="71"/>
      <c r="T7181" s="54" t="s">
        <v>256</v>
      </c>
      <c r="U7181" s="71">
        <v>44671</v>
      </c>
      <c r="V7181" s="54" t="s">
        <v>256</v>
      </c>
      <c r="W7181" t="str">
        <f t="shared" si="112"/>
        <v>Apr-22</v>
      </c>
    </row>
    <row r="7182" spans="1:23" x14ac:dyDescent="0.25">
      <c r="A7182" s="54" t="s">
        <v>317</v>
      </c>
      <c r="B7182" s="54" t="s">
        <v>428</v>
      </c>
      <c r="C7182" s="54" t="s">
        <v>263</v>
      </c>
      <c r="D7182" s="54" t="s">
        <v>429</v>
      </c>
      <c r="E7182" s="54" t="s">
        <v>24249</v>
      </c>
      <c r="F7182" s="71">
        <v>44674</v>
      </c>
      <c r="G7182" s="72">
        <v>1119.67</v>
      </c>
      <c r="H7182" s="72">
        <v>95451.87</v>
      </c>
      <c r="I7182" s="54" t="s">
        <v>265</v>
      </c>
      <c r="J7182" s="54" t="s">
        <v>22840</v>
      </c>
      <c r="K7182" s="54" t="s">
        <v>24035</v>
      </c>
      <c r="L7182" s="54" t="s">
        <v>24250</v>
      </c>
      <c r="M7182" s="54" t="s">
        <v>24249</v>
      </c>
      <c r="N7182" s="54" t="s">
        <v>256</v>
      </c>
      <c r="O7182" s="54" t="s">
        <v>256</v>
      </c>
      <c r="P7182" s="54" t="s">
        <v>264</v>
      </c>
      <c r="Q7182" s="54" t="s">
        <v>256</v>
      </c>
      <c r="R7182" s="54" t="s">
        <v>431</v>
      </c>
      <c r="S7182" s="71"/>
      <c r="T7182" s="54" t="s">
        <v>256</v>
      </c>
      <c r="U7182" s="71">
        <v>44674</v>
      </c>
      <c r="V7182" s="54" t="s">
        <v>256</v>
      </c>
      <c r="W7182" t="str">
        <f t="shared" si="112"/>
        <v>Apr-22</v>
      </c>
    </row>
    <row r="7183" spans="1:23" x14ac:dyDescent="0.25">
      <c r="A7183" s="54" t="s">
        <v>317</v>
      </c>
      <c r="B7183" s="54" t="s">
        <v>428</v>
      </c>
      <c r="C7183" s="54" t="s">
        <v>263</v>
      </c>
      <c r="D7183" s="54" t="s">
        <v>429</v>
      </c>
      <c r="E7183" s="54" t="s">
        <v>24251</v>
      </c>
      <c r="F7183" s="71">
        <v>44663</v>
      </c>
      <c r="G7183" s="72">
        <v>1119.97</v>
      </c>
      <c r="H7183" s="72">
        <v>95477.440000000002</v>
      </c>
      <c r="I7183" s="54" t="s">
        <v>265</v>
      </c>
      <c r="J7183" s="54" t="s">
        <v>22840</v>
      </c>
      <c r="K7183" s="54" t="s">
        <v>24252</v>
      </c>
      <c r="L7183" s="54" t="s">
        <v>24253</v>
      </c>
      <c r="M7183" s="54" t="s">
        <v>24251</v>
      </c>
      <c r="N7183" s="54" t="s">
        <v>256</v>
      </c>
      <c r="O7183" s="54" t="s">
        <v>256</v>
      </c>
      <c r="P7183" s="54" t="s">
        <v>268</v>
      </c>
      <c r="Q7183" s="54" t="s">
        <v>256</v>
      </c>
      <c r="R7183" s="54" t="s">
        <v>431</v>
      </c>
      <c r="S7183" s="71"/>
      <c r="T7183" s="54" t="s">
        <v>256</v>
      </c>
      <c r="U7183" s="71">
        <v>44663</v>
      </c>
      <c r="V7183" s="54" t="s">
        <v>256</v>
      </c>
      <c r="W7183" t="str">
        <f t="shared" si="112"/>
        <v>Apr-22</v>
      </c>
    </row>
    <row r="7184" spans="1:23" x14ac:dyDescent="0.25">
      <c r="A7184" s="54" t="s">
        <v>317</v>
      </c>
      <c r="B7184" s="54" t="s">
        <v>428</v>
      </c>
      <c r="C7184" s="54" t="s">
        <v>263</v>
      </c>
      <c r="D7184" s="54" t="s">
        <v>429</v>
      </c>
      <c r="E7184" s="54" t="s">
        <v>24254</v>
      </c>
      <c r="F7184" s="71">
        <v>44674</v>
      </c>
      <c r="G7184" s="72">
        <v>2456.0300000000002</v>
      </c>
      <c r="H7184" s="72">
        <v>209376.56</v>
      </c>
      <c r="I7184" s="54" t="s">
        <v>265</v>
      </c>
      <c r="J7184" s="54" t="s">
        <v>22840</v>
      </c>
      <c r="K7184" s="54" t="s">
        <v>24255</v>
      </c>
      <c r="L7184" s="54" t="s">
        <v>24256</v>
      </c>
      <c r="M7184" s="54" t="s">
        <v>24254</v>
      </c>
      <c r="N7184" s="54" t="s">
        <v>256</v>
      </c>
      <c r="O7184" s="54" t="s">
        <v>256</v>
      </c>
      <c r="P7184" s="54" t="s">
        <v>268</v>
      </c>
      <c r="Q7184" s="54" t="s">
        <v>256</v>
      </c>
      <c r="R7184" s="54" t="s">
        <v>431</v>
      </c>
      <c r="S7184" s="71"/>
      <c r="T7184" s="54" t="s">
        <v>256</v>
      </c>
      <c r="U7184" s="71">
        <v>44674</v>
      </c>
      <c r="V7184" s="54" t="s">
        <v>256</v>
      </c>
      <c r="W7184" t="str">
        <f t="shared" si="112"/>
        <v>Apr-22</v>
      </c>
    </row>
    <row r="7185" spans="1:23" x14ac:dyDescent="0.25">
      <c r="A7185" s="54" t="s">
        <v>317</v>
      </c>
      <c r="B7185" s="54" t="s">
        <v>428</v>
      </c>
      <c r="C7185" s="54" t="s">
        <v>263</v>
      </c>
      <c r="D7185" s="54" t="s">
        <v>429</v>
      </c>
      <c r="E7185" s="54" t="s">
        <v>24257</v>
      </c>
      <c r="F7185" s="71">
        <v>44675</v>
      </c>
      <c r="G7185" s="72">
        <v>52.67</v>
      </c>
      <c r="H7185" s="72">
        <v>4490.12</v>
      </c>
      <c r="I7185" s="54" t="s">
        <v>265</v>
      </c>
      <c r="J7185" s="54" t="s">
        <v>22840</v>
      </c>
      <c r="K7185" s="54" t="s">
        <v>24258</v>
      </c>
      <c r="L7185" s="54" t="s">
        <v>24259</v>
      </c>
      <c r="M7185" s="54" t="s">
        <v>24257</v>
      </c>
      <c r="N7185" s="54" t="s">
        <v>256</v>
      </c>
      <c r="O7185" s="54" t="s">
        <v>256</v>
      </c>
      <c r="P7185" s="54" t="s">
        <v>268</v>
      </c>
      <c r="Q7185" s="54" t="s">
        <v>256</v>
      </c>
      <c r="R7185" s="54" t="s">
        <v>431</v>
      </c>
      <c r="S7185" s="71"/>
      <c r="T7185" s="54" t="s">
        <v>256</v>
      </c>
      <c r="U7185" s="71">
        <v>44675</v>
      </c>
      <c r="V7185" s="54" t="s">
        <v>256</v>
      </c>
      <c r="W7185" t="str">
        <f t="shared" si="112"/>
        <v>Apr-22</v>
      </c>
    </row>
    <row r="7186" spans="1:23" x14ac:dyDescent="0.25">
      <c r="A7186" s="54" t="s">
        <v>317</v>
      </c>
      <c r="B7186" s="54" t="s">
        <v>428</v>
      </c>
      <c r="C7186" s="54" t="s">
        <v>263</v>
      </c>
      <c r="D7186" s="54" t="s">
        <v>429</v>
      </c>
      <c r="E7186" s="54" t="s">
        <v>24260</v>
      </c>
      <c r="F7186" s="71">
        <v>44663</v>
      </c>
      <c r="G7186" s="72">
        <v>9092.25</v>
      </c>
      <c r="H7186" s="72">
        <v>775114.31</v>
      </c>
      <c r="I7186" s="54" t="s">
        <v>265</v>
      </c>
      <c r="J7186" s="54" t="s">
        <v>22840</v>
      </c>
      <c r="K7186" s="54" t="s">
        <v>24261</v>
      </c>
      <c r="L7186" s="54" t="s">
        <v>24262</v>
      </c>
      <c r="M7186" s="54" t="s">
        <v>24260</v>
      </c>
      <c r="N7186" s="54" t="s">
        <v>256</v>
      </c>
      <c r="O7186" s="54" t="s">
        <v>256</v>
      </c>
      <c r="P7186" s="54" t="s">
        <v>453</v>
      </c>
      <c r="Q7186" s="54" t="s">
        <v>256</v>
      </c>
      <c r="R7186" s="54" t="s">
        <v>431</v>
      </c>
      <c r="S7186" s="71"/>
      <c r="T7186" s="54" t="s">
        <v>256</v>
      </c>
      <c r="U7186" s="71">
        <v>44663</v>
      </c>
      <c r="V7186" s="54" t="s">
        <v>256</v>
      </c>
      <c r="W7186" t="str">
        <f t="shared" si="112"/>
        <v>Apr-22</v>
      </c>
    </row>
    <row r="7187" spans="1:23" x14ac:dyDescent="0.25">
      <c r="A7187" s="54" t="s">
        <v>317</v>
      </c>
      <c r="B7187" s="54" t="s">
        <v>428</v>
      </c>
      <c r="C7187" s="54" t="s">
        <v>263</v>
      </c>
      <c r="D7187" s="54" t="s">
        <v>429</v>
      </c>
      <c r="E7187" s="54" t="s">
        <v>24263</v>
      </c>
      <c r="F7187" s="71">
        <v>44663</v>
      </c>
      <c r="G7187" s="72">
        <v>26136.27</v>
      </c>
      <c r="H7187" s="72">
        <v>2228117.02</v>
      </c>
      <c r="I7187" s="54" t="s">
        <v>265</v>
      </c>
      <c r="J7187" s="54" t="s">
        <v>22840</v>
      </c>
      <c r="K7187" s="54" t="s">
        <v>24261</v>
      </c>
      <c r="L7187" s="54" t="s">
        <v>24264</v>
      </c>
      <c r="M7187" s="54" t="s">
        <v>24263</v>
      </c>
      <c r="N7187" s="54" t="s">
        <v>256</v>
      </c>
      <c r="O7187" s="54" t="s">
        <v>256</v>
      </c>
      <c r="P7187" s="54" t="s">
        <v>453</v>
      </c>
      <c r="Q7187" s="54" t="s">
        <v>256</v>
      </c>
      <c r="R7187" s="54" t="s">
        <v>431</v>
      </c>
      <c r="S7187" s="71"/>
      <c r="T7187" s="54" t="s">
        <v>256</v>
      </c>
      <c r="U7187" s="71">
        <v>44663</v>
      </c>
      <c r="V7187" s="54" t="s">
        <v>256</v>
      </c>
      <c r="W7187" t="str">
        <f t="shared" si="112"/>
        <v>Apr-22</v>
      </c>
    </row>
    <row r="7188" spans="1:23" x14ac:dyDescent="0.25">
      <c r="A7188" s="54" t="s">
        <v>317</v>
      </c>
      <c r="B7188" s="54" t="s">
        <v>428</v>
      </c>
      <c r="C7188" s="54" t="s">
        <v>263</v>
      </c>
      <c r="D7188" s="54" t="s">
        <v>429</v>
      </c>
      <c r="E7188" s="54" t="s">
        <v>24265</v>
      </c>
      <c r="F7188" s="71">
        <v>44663</v>
      </c>
      <c r="G7188" s="72">
        <v>36130.86</v>
      </c>
      <c r="H7188" s="72">
        <v>3080155.82</v>
      </c>
      <c r="I7188" s="54" t="s">
        <v>265</v>
      </c>
      <c r="J7188" s="54" t="s">
        <v>22840</v>
      </c>
      <c r="K7188" s="54" t="s">
        <v>24261</v>
      </c>
      <c r="L7188" s="54" t="s">
        <v>24266</v>
      </c>
      <c r="M7188" s="54" t="s">
        <v>24265</v>
      </c>
      <c r="N7188" s="54" t="s">
        <v>256</v>
      </c>
      <c r="O7188" s="54" t="s">
        <v>256</v>
      </c>
      <c r="P7188" s="54" t="s">
        <v>453</v>
      </c>
      <c r="Q7188" s="54" t="s">
        <v>256</v>
      </c>
      <c r="R7188" s="54" t="s">
        <v>431</v>
      </c>
      <c r="S7188" s="71"/>
      <c r="T7188" s="54" t="s">
        <v>256</v>
      </c>
      <c r="U7188" s="71">
        <v>44663</v>
      </c>
      <c r="V7188" s="54" t="s">
        <v>256</v>
      </c>
      <c r="W7188" t="str">
        <f t="shared" si="112"/>
        <v>Apr-22</v>
      </c>
    </row>
    <row r="7189" spans="1:23" x14ac:dyDescent="0.25">
      <c r="A7189" s="54" t="s">
        <v>317</v>
      </c>
      <c r="B7189" s="54" t="s">
        <v>428</v>
      </c>
      <c r="C7189" s="54" t="s">
        <v>263</v>
      </c>
      <c r="D7189" s="54" t="s">
        <v>429</v>
      </c>
      <c r="E7189" s="54" t="s">
        <v>24267</v>
      </c>
      <c r="F7189" s="71">
        <v>44667</v>
      </c>
      <c r="G7189" s="72">
        <v>3445.31</v>
      </c>
      <c r="H7189" s="72">
        <v>293712.68</v>
      </c>
      <c r="I7189" s="54" t="s">
        <v>265</v>
      </c>
      <c r="J7189" s="54" t="s">
        <v>22840</v>
      </c>
      <c r="K7189" s="54" t="s">
        <v>23789</v>
      </c>
      <c r="L7189" s="54" t="s">
        <v>24268</v>
      </c>
      <c r="M7189" s="54" t="s">
        <v>24267</v>
      </c>
      <c r="N7189" s="54" t="s">
        <v>256</v>
      </c>
      <c r="O7189" s="54" t="s">
        <v>256</v>
      </c>
      <c r="P7189" s="54" t="s">
        <v>444</v>
      </c>
      <c r="Q7189" s="54" t="s">
        <v>256</v>
      </c>
      <c r="R7189" s="54" t="s">
        <v>431</v>
      </c>
      <c r="S7189" s="71"/>
      <c r="T7189" s="54" t="s">
        <v>256</v>
      </c>
      <c r="U7189" s="71">
        <v>44667</v>
      </c>
      <c r="V7189" s="54" t="s">
        <v>256</v>
      </c>
      <c r="W7189" t="str">
        <f t="shared" si="112"/>
        <v>Apr-22</v>
      </c>
    </row>
    <row r="7190" spans="1:23" x14ac:dyDescent="0.25">
      <c r="A7190" s="54" t="s">
        <v>317</v>
      </c>
      <c r="B7190" s="54" t="s">
        <v>428</v>
      </c>
      <c r="C7190" s="54" t="s">
        <v>263</v>
      </c>
      <c r="D7190" s="54" t="s">
        <v>429</v>
      </c>
      <c r="E7190" s="54" t="s">
        <v>24269</v>
      </c>
      <c r="F7190" s="71">
        <v>44668</v>
      </c>
      <c r="G7190" s="72">
        <v>22.15</v>
      </c>
      <c r="H7190" s="72">
        <v>1888.29</v>
      </c>
      <c r="I7190" s="54" t="s">
        <v>265</v>
      </c>
      <c r="J7190" s="54" t="s">
        <v>22840</v>
      </c>
      <c r="K7190" s="54" t="s">
        <v>23789</v>
      </c>
      <c r="L7190" s="54" t="s">
        <v>24270</v>
      </c>
      <c r="M7190" s="54" t="s">
        <v>24269</v>
      </c>
      <c r="N7190" s="54" t="s">
        <v>256</v>
      </c>
      <c r="O7190" s="54" t="s">
        <v>256</v>
      </c>
      <c r="P7190" s="54" t="s">
        <v>444</v>
      </c>
      <c r="Q7190" s="54" t="s">
        <v>256</v>
      </c>
      <c r="R7190" s="54" t="s">
        <v>431</v>
      </c>
      <c r="S7190" s="71"/>
      <c r="T7190" s="54" t="s">
        <v>256</v>
      </c>
      <c r="U7190" s="71">
        <v>44668</v>
      </c>
      <c r="V7190" s="54" t="s">
        <v>256</v>
      </c>
      <c r="W7190" t="str">
        <f t="shared" si="112"/>
        <v>Apr-22</v>
      </c>
    </row>
    <row r="7191" spans="1:23" x14ac:dyDescent="0.25">
      <c r="A7191" s="54" t="s">
        <v>317</v>
      </c>
      <c r="B7191" s="54" t="s">
        <v>428</v>
      </c>
      <c r="C7191" s="54" t="s">
        <v>263</v>
      </c>
      <c r="D7191" s="54" t="s">
        <v>429</v>
      </c>
      <c r="E7191" s="54" t="s">
        <v>24271</v>
      </c>
      <c r="F7191" s="71">
        <v>44671</v>
      </c>
      <c r="G7191" s="72">
        <v>7266.21</v>
      </c>
      <c r="H7191" s="72">
        <v>619444.4</v>
      </c>
      <c r="I7191" s="54" t="s">
        <v>265</v>
      </c>
      <c r="J7191" s="54" t="s">
        <v>22840</v>
      </c>
      <c r="K7191" s="54" t="s">
        <v>23875</v>
      </c>
      <c r="L7191" s="54" t="s">
        <v>24272</v>
      </c>
      <c r="M7191" s="54" t="s">
        <v>24271</v>
      </c>
      <c r="N7191" s="54" t="s">
        <v>256</v>
      </c>
      <c r="O7191" s="54" t="s">
        <v>256</v>
      </c>
      <c r="P7191" s="54" t="s">
        <v>444</v>
      </c>
      <c r="Q7191" s="54" t="s">
        <v>256</v>
      </c>
      <c r="R7191" s="54" t="s">
        <v>431</v>
      </c>
      <c r="S7191" s="71"/>
      <c r="T7191" s="54" t="s">
        <v>256</v>
      </c>
      <c r="U7191" s="71">
        <v>44671</v>
      </c>
      <c r="V7191" s="54" t="s">
        <v>256</v>
      </c>
      <c r="W7191" t="str">
        <f t="shared" si="112"/>
        <v>Apr-22</v>
      </c>
    </row>
    <row r="7192" spans="1:23" x14ac:dyDescent="0.25">
      <c r="A7192" s="54" t="s">
        <v>317</v>
      </c>
      <c r="B7192" s="54" t="s">
        <v>428</v>
      </c>
      <c r="C7192" s="54" t="s">
        <v>263</v>
      </c>
      <c r="D7192" s="54" t="s">
        <v>429</v>
      </c>
      <c r="E7192" s="54" t="s">
        <v>24273</v>
      </c>
      <c r="F7192" s="71">
        <v>44671</v>
      </c>
      <c r="G7192" s="72">
        <v>7116.57</v>
      </c>
      <c r="H7192" s="72">
        <v>606687.59</v>
      </c>
      <c r="I7192" s="54" t="s">
        <v>265</v>
      </c>
      <c r="J7192" s="54" t="s">
        <v>22840</v>
      </c>
      <c r="K7192" s="54" t="s">
        <v>24274</v>
      </c>
      <c r="L7192" s="54" t="s">
        <v>24275</v>
      </c>
      <c r="M7192" s="54" t="s">
        <v>24273</v>
      </c>
      <c r="N7192" s="54" t="s">
        <v>256</v>
      </c>
      <c r="O7192" s="54" t="s">
        <v>256</v>
      </c>
      <c r="P7192" s="54" t="s">
        <v>444</v>
      </c>
      <c r="Q7192" s="54" t="s">
        <v>256</v>
      </c>
      <c r="R7192" s="54" t="s">
        <v>431</v>
      </c>
      <c r="S7192" s="71"/>
      <c r="T7192" s="54" t="s">
        <v>256</v>
      </c>
      <c r="U7192" s="71">
        <v>44671</v>
      </c>
      <c r="V7192" s="54" t="s">
        <v>256</v>
      </c>
      <c r="W7192" t="str">
        <f t="shared" si="112"/>
        <v>Apr-22</v>
      </c>
    </row>
    <row r="7193" spans="1:23" x14ac:dyDescent="0.25">
      <c r="A7193" s="54" t="s">
        <v>317</v>
      </c>
      <c r="B7193" s="54" t="s">
        <v>428</v>
      </c>
      <c r="C7193" s="54" t="s">
        <v>263</v>
      </c>
      <c r="D7193" s="54" t="s">
        <v>429</v>
      </c>
      <c r="E7193" s="54" t="s">
        <v>24276</v>
      </c>
      <c r="F7193" s="71">
        <v>44675</v>
      </c>
      <c r="G7193" s="72">
        <v>488.61</v>
      </c>
      <c r="H7193" s="72">
        <v>41654</v>
      </c>
      <c r="I7193" s="54" t="s">
        <v>265</v>
      </c>
      <c r="J7193" s="54" t="s">
        <v>22840</v>
      </c>
      <c r="K7193" s="54" t="s">
        <v>24277</v>
      </c>
      <c r="L7193" s="54" t="s">
        <v>24278</v>
      </c>
      <c r="M7193" s="54" t="s">
        <v>24276</v>
      </c>
      <c r="N7193" s="54" t="s">
        <v>256</v>
      </c>
      <c r="O7193" s="54" t="s">
        <v>256</v>
      </c>
      <c r="P7193" s="54" t="s">
        <v>444</v>
      </c>
      <c r="Q7193" s="54" t="s">
        <v>256</v>
      </c>
      <c r="R7193" s="54" t="s">
        <v>431</v>
      </c>
      <c r="S7193" s="71"/>
      <c r="T7193" s="54" t="s">
        <v>256</v>
      </c>
      <c r="U7193" s="71">
        <v>44675</v>
      </c>
      <c r="V7193" s="54" t="s">
        <v>256</v>
      </c>
      <c r="W7193" t="str">
        <f t="shared" si="112"/>
        <v>Apr-22</v>
      </c>
    </row>
    <row r="7194" spans="1:23" x14ac:dyDescent="0.25">
      <c r="A7194" s="54" t="s">
        <v>317</v>
      </c>
      <c r="B7194" s="54" t="s">
        <v>428</v>
      </c>
      <c r="C7194" s="54" t="s">
        <v>263</v>
      </c>
      <c r="D7194" s="54" t="s">
        <v>429</v>
      </c>
      <c r="E7194" s="54" t="s">
        <v>24279</v>
      </c>
      <c r="F7194" s="71">
        <v>44678</v>
      </c>
      <c r="G7194" s="72">
        <v>1250</v>
      </c>
      <c r="H7194" s="72">
        <v>106562.5</v>
      </c>
      <c r="I7194" s="54" t="s">
        <v>265</v>
      </c>
      <c r="J7194" s="54" t="s">
        <v>22840</v>
      </c>
      <c r="K7194" s="54" t="s">
        <v>24280</v>
      </c>
      <c r="L7194" s="54" t="s">
        <v>24281</v>
      </c>
      <c r="M7194" s="54" t="s">
        <v>24279</v>
      </c>
      <c r="N7194" s="54" t="s">
        <v>256</v>
      </c>
      <c r="O7194" s="54" t="s">
        <v>256</v>
      </c>
      <c r="P7194" s="54" t="s">
        <v>270</v>
      </c>
      <c r="Q7194" s="54" t="s">
        <v>256</v>
      </c>
      <c r="R7194" s="54" t="s">
        <v>431</v>
      </c>
      <c r="S7194" s="71"/>
      <c r="T7194" s="54" t="s">
        <v>256</v>
      </c>
      <c r="U7194" s="71">
        <v>44678</v>
      </c>
      <c r="V7194" s="54" t="s">
        <v>256</v>
      </c>
      <c r="W7194" t="str">
        <f t="shared" si="112"/>
        <v>Apr-22</v>
      </c>
    </row>
    <row r="7195" spans="1:23" x14ac:dyDescent="0.25">
      <c r="A7195" s="54" t="s">
        <v>317</v>
      </c>
      <c r="B7195" s="54" t="s">
        <v>428</v>
      </c>
      <c r="C7195" s="54" t="s">
        <v>263</v>
      </c>
      <c r="D7195" s="54" t="s">
        <v>429</v>
      </c>
      <c r="E7195" s="54" t="s">
        <v>24282</v>
      </c>
      <c r="F7195" s="71">
        <v>44679</v>
      </c>
      <c r="G7195" s="72">
        <v>363.05</v>
      </c>
      <c r="H7195" s="72">
        <v>30950.01</v>
      </c>
      <c r="I7195" s="54" t="s">
        <v>265</v>
      </c>
      <c r="J7195" s="54" t="s">
        <v>22840</v>
      </c>
      <c r="K7195" s="54" t="s">
        <v>24283</v>
      </c>
      <c r="L7195" s="54" t="s">
        <v>24284</v>
      </c>
      <c r="M7195" s="54" t="s">
        <v>24282</v>
      </c>
      <c r="N7195" s="54" t="s">
        <v>256</v>
      </c>
      <c r="O7195" s="54" t="s">
        <v>256</v>
      </c>
      <c r="P7195" s="54" t="s">
        <v>267</v>
      </c>
      <c r="Q7195" s="54" t="s">
        <v>256</v>
      </c>
      <c r="R7195" s="54" t="s">
        <v>431</v>
      </c>
      <c r="S7195" s="71"/>
      <c r="T7195" s="54" t="s">
        <v>256</v>
      </c>
      <c r="U7195" s="71">
        <v>44679</v>
      </c>
      <c r="V7195" s="54" t="s">
        <v>256</v>
      </c>
      <c r="W7195" t="str">
        <f t="shared" si="112"/>
        <v>Apr-22</v>
      </c>
    </row>
    <row r="7196" spans="1:23" x14ac:dyDescent="0.25">
      <c r="A7196" s="54" t="s">
        <v>317</v>
      </c>
      <c r="B7196" s="54" t="s">
        <v>428</v>
      </c>
      <c r="C7196" s="54" t="s">
        <v>263</v>
      </c>
      <c r="D7196" s="54" t="s">
        <v>429</v>
      </c>
      <c r="E7196" s="54" t="s">
        <v>24285</v>
      </c>
      <c r="F7196" s="71">
        <v>44679</v>
      </c>
      <c r="G7196" s="72">
        <v>280.35000000000002</v>
      </c>
      <c r="H7196" s="72">
        <v>23899.84</v>
      </c>
      <c r="I7196" s="54" t="s">
        <v>265</v>
      </c>
      <c r="J7196" s="54" t="s">
        <v>22840</v>
      </c>
      <c r="K7196" s="54" t="s">
        <v>24286</v>
      </c>
      <c r="L7196" s="54" t="s">
        <v>24287</v>
      </c>
      <c r="M7196" s="54" t="s">
        <v>24285</v>
      </c>
      <c r="N7196" s="54" t="s">
        <v>256</v>
      </c>
      <c r="O7196" s="54" t="s">
        <v>256</v>
      </c>
      <c r="P7196" s="54" t="s">
        <v>267</v>
      </c>
      <c r="Q7196" s="54" t="s">
        <v>256</v>
      </c>
      <c r="R7196" s="54" t="s">
        <v>431</v>
      </c>
      <c r="S7196" s="71"/>
      <c r="T7196" s="54" t="s">
        <v>256</v>
      </c>
      <c r="U7196" s="71">
        <v>44679</v>
      </c>
      <c r="V7196" s="54" t="s">
        <v>256</v>
      </c>
      <c r="W7196" t="str">
        <f t="shared" si="112"/>
        <v>Apr-22</v>
      </c>
    </row>
    <row r="7197" spans="1:23" x14ac:dyDescent="0.25">
      <c r="A7197" s="54" t="s">
        <v>317</v>
      </c>
      <c r="B7197" s="54" t="s">
        <v>428</v>
      </c>
      <c r="C7197" s="54" t="s">
        <v>263</v>
      </c>
      <c r="D7197" s="54" t="s">
        <v>429</v>
      </c>
      <c r="E7197" s="54" t="s">
        <v>24288</v>
      </c>
      <c r="F7197" s="71">
        <v>44679</v>
      </c>
      <c r="G7197" s="72">
        <v>22068.43</v>
      </c>
      <c r="H7197" s="72">
        <v>1881333.66</v>
      </c>
      <c r="I7197" s="54" t="s">
        <v>265</v>
      </c>
      <c r="J7197" s="54" t="s">
        <v>22840</v>
      </c>
      <c r="K7197" s="54" t="s">
        <v>24289</v>
      </c>
      <c r="L7197" s="54" t="s">
        <v>24290</v>
      </c>
      <c r="M7197" s="54" t="s">
        <v>24288</v>
      </c>
      <c r="N7197" s="54" t="s">
        <v>256</v>
      </c>
      <c r="O7197" s="54" t="s">
        <v>256</v>
      </c>
      <c r="P7197" s="54" t="s">
        <v>289</v>
      </c>
      <c r="Q7197" s="54" t="s">
        <v>256</v>
      </c>
      <c r="R7197" s="54" t="s">
        <v>431</v>
      </c>
      <c r="S7197" s="71"/>
      <c r="T7197" s="54" t="s">
        <v>256</v>
      </c>
      <c r="U7197" s="71">
        <v>44679</v>
      </c>
      <c r="V7197" s="54" t="s">
        <v>256</v>
      </c>
      <c r="W7197" t="str">
        <f t="shared" si="112"/>
        <v>Apr-22</v>
      </c>
    </row>
    <row r="7198" spans="1:23" x14ac:dyDescent="0.25">
      <c r="A7198" s="54" t="s">
        <v>317</v>
      </c>
      <c r="B7198" s="54" t="s">
        <v>428</v>
      </c>
      <c r="C7198" s="54" t="s">
        <v>263</v>
      </c>
      <c r="D7198" s="54" t="s">
        <v>429</v>
      </c>
      <c r="E7198" s="54" t="s">
        <v>24291</v>
      </c>
      <c r="F7198" s="71">
        <v>44677</v>
      </c>
      <c r="G7198" s="72">
        <v>673.3</v>
      </c>
      <c r="H7198" s="72">
        <v>57398.83</v>
      </c>
      <c r="I7198" s="54" t="s">
        <v>265</v>
      </c>
      <c r="J7198" s="54" t="s">
        <v>22840</v>
      </c>
      <c r="K7198" s="54" t="s">
        <v>24292</v>
      </c>
      <c r="L7198" s="54" t="s">
        <v>24293</v>
      </c>
      <c r="M7198" s="54" t="s">
        <v>24291</v>
      </c>
      <c r="N7198" s="54" t="s">
        <v>256</v>
      </c>
      <c r="O7198" s="54" t="s">
        <v>256</v>
      </c>
      <c r="P7198" s="54" t="s">
        <v>444</v>
      </c>
      <c r="Q7198" s="54" t="s">
        <v>256</v>
      </c>
      <c r="R7198" s="54" t="s">
        <v>431</v>
      </c>
      <c r="S7198" s="71"/>
      <c r="T7198" s="54" t="s">
        <v>256</v>
      </c>
      <c r="U7198" s="71">
        <v>44677</v>
      </c>
      <c r="V7198" s="54" t="s">
        <v>256</v>
      </c>
      <c r="W7198" t="str">
        <f t="shared" si="112"/>
        <v>Apr-22</v>
      </c>
    </row>
    <row r="7199" spans="1:23" x14ac:dyDescent="0.25">
      <c r="A7199" s="54" t="s">
        <v>317</v>
      </c>
      <c r="B7199" s="54" t="s">
        <v>428</v>
      </c>
      <c r="C7199" s="54" t="s">
        <v>263</v>
      </c>
      <c r="D7199" s="54" t="s">
        <v>429</v>
      </c>
      <c r="E7199" s="54" t="s">
        <v>24294</v>
      </c>
      <c r="F7199" s="71">
        <v>44677</v>
      </c>
      <c r="G7199" s="72">
        <v>334.42</v>
      </c>
      <c r="H7199" s="72">
        <v>28509.31</v>
      </c>
      <c r="I7199" s="54" t="s">
        <v>265</v>
      </c>
      <c r="J7199" s="54" t="s">
        <v>22840</v>
      </c>
      <c r="K7199" s="54" t="s">
        <v>24292</v>
      </c>
      <c r="L7199" s="54" t="s">
        <v>24295</v>
      </c>
      <c r="M7199" s="54" t="s">
        <v>24294</v>
      </c>
      <c r="N7199" s="54" t="s">
        <v>256</v>
      </c>
      <c r="O7199" s="54" t="s">
        <v>256</v>
      </c>
      <c r="P7199" s="54" t="s">
        <v>444</v>
      </c>
      <c r="Q7199" s="54" t="s">
        <v>256</v>
      </c>
      <c r="R7199" s="54" t="s">
        <v>431</v>
      </c>
      <c r="S7199" s="71"/>
      <c r="T7199" s="54" t="s">
        <v>256</v>
      </c>
      <c r="U7199" s="71">
        <v>44677</v>
      </c>
      <c r="V7199" s="54" t="s">
        <v>256</v>
      </c>
      <c r="W7199" t="str">
        <f t="shared" si="112"/>
        <v>Apr-22</v>
      </c>
    </row>
    <row r="7200" spans="1:23" x14ac:dyDescent="0.25">
      <c r="A7200" s="54" t="s">
        <v>317</v>
      </c>
      <c r="B7200" s="54" t="s">
        <v>428</v>
      </c>
      <c r="C7200" s="54" t="s">
        <v>263</v>
      </c>
      <c r="D7200" s="54" t="s">
        <v>429</v>
      </c>
      <c r="E7200" s="54" t="s">
        <v>24296</v>
      </c>
      <c r="F7200" s="71">
        <v>44657</v>
      </c>
      <c r="G7200" s="72">
        <v>1843.59</v>
      </c>
      <c r="H7200" s="72">
        <v>157166.04999999999</v>
      </c>
      <c r="I7200" s="54" t="s">
        <v>265</v>
      </c>
      <c r="J7200" s="54" t="s">
        <v>22873</v>
      </c>
      <c r="K7200" s="54" t="s">
        <v>22922</v>
      </c>
      <c r="L7200" s="54" t="s">
        <v>24297</v>
      </c>
      <c r="M7200" s="54" t="s">
        <v>24296</v>
      </c>
      <c r="N7200" s="54" t="s">
        <v>256</v>
      </c>
      <c r="O7200" s="54" t="s">
        <v>256</v>
      </c>
      <c r="P7200" s="54" t="s">
        <v>264</v>
      </c>
      <c r="Q7200" s="54" t="s">
        <v>256</v>
      </c>
      <c r="R7200" s="54" t="s">
        <v>431</v>
      </c>
      <c r="S7200" s="71"/>
      <c r="T7200" s="54" t="s">
        <v>256</v>
      </c>
      <c r="U7200" s="71">
        <v>44657</v>
      </c>
      <c r="V7200" s="54" t="s">
        <v>256</v>
      </c>
      <c r="W7200" t="str">
        <f t="shared" si="112"/>
        <v>Apr-22</v>
      </c>
    </row>
    <row r="7201" spans="1:23" x14ac:dyDescent="0.25">
      <c r="A7201" s="54" t="s">
        <v>317</v>
      </c>
      <c r="B7201" s="54" t="s">
        <v>428</v>
      </c>
      <c r="C7201" s="54" t="s">
        <v>263</v>
      </c>
      <c r="D7201" s="54" t="s">
        <v>429</v>
      </c>
      <c r="E7201" s="54" t="s">
        <v>24298</v>
      </c>
      <c r="F7201" s="71">
        <v>44660</v>
      </c>
      <c r="G7201" s="72">
        <v>441.84</v>
      </c>
      <c r="H7201" s="72">
        <v>37666.86</v>
      </c>
      <c r="I7201" s="54" t="s">
        <v>265</v>
      </c>
      <c r="J7201" s="54" t="s">
        <v>22873</v>
      </c>
      <c r="K7201" s="54" t="s">
        <v>24299</v>
      </c>
      <c r="L7201" s="54" t="s">
        <v>24300</v>
      </c>
      <c r="M7201" s="54" t="s">
        <v>24298</v>
      </c>
      <c r="N7201" s="54" t="s">
        <v>256</v>
      </c>
      <c r="O7201" s="54" t="s">
        <v>256</v>
      </c>
      <c r="P7201" s="54" t="s">
        <v>289</v>
      </c>
      <c r="Q7201" s="54" t="s">
        <v>256</v>
      </c>
      <c r="R7201" s="54" t="s">
        <v>431</v>
      </c>
      <c r="S7201" s="71"/>
      <c r="T7201" s="54" t="s">
        <v>256</v>
      </c>
      <c r="U7201" s="71">
        <v>44660</v>
      </c>
      <c r="V7201" s="54" t="s">
        <v>256</v>
      </c>
      <c r="W7201" t="str">
        <f t="shared" si="112"/>
        <v>Apr-22</v>
      </c>
    </row>
    <row r="7202" spans="1:23" x14ac:dyDescent="0.25">
      <c r="A7202" s="54" t="s">
        <v>317</v>
      </c>
      <c r="B7202" s="54" t="s">
        <v>428</v>
      </c>
      <c r="C7202" s="54" t="s">
        <v>263</v>
      </c>
      <c r="D7202" s="54" t="s">
        <v>429</v>
      </c>
      <c r="E7202" s="54" t="s">
        <v>24301</v>
      </c>
      <c r="F7202" s="71">
        <v>44657</v>
      </c>
      <c r="G7202" s="72">
        <v>1697.57</v>
      </c>
      <c r="H7202" s="72">
        <v>144717.84</v>
      </c>
      <c r="I7202" s="54" t="s">
        <v>265</v>
      </c>
      <c r="J7202" s="54" t="s">
        <v>22873</v>
      </c>
      <c r="K7202" s="54" t="s">
        <v>24302</v>
      </c>
      <c r="L7202" s="54" t="s">
        <v>24303</v>
      </c>
      <c r="M7202" s="54" t="s">
        <v>24301</v>
      </c>
      <c r="N7202" s="54" t="s">
        <v>256</v>
      </c>
      <c r="O7202" s="54" t="s">
        <v>256</v>
      </c>
      <c r="P7202" s="54" t="s">
        <v>267</v>
      </c>
      <c r="Q7202" s="54" t="s">
        <v>256</v>
      </c>
      <c r="R7202" s="54" t="s">
        <v>431</v>
      </c>
      <c r="S7202" s="71"/>
      <c r="T7202" s="54" t="s">
        <v>256</v>
      </c>
      <c r="U7202" s="71">
        <v>44657</v>
      </c>
      <c r="V7202" s="54" t="s">
        <v>256</v>
      </c>
      <c r="W7202" t="str">
        <f t="shared" si="112"/>
        <v>Apr-22</v>
      </c>
    </row>
    <row r="7203" spans="1:23" x14ac:dyDescent="0.25">
      <c r="A7203" s="54" t="s">
        <v>317</v>
      </c>
      <c r="B7203" s="54" t="s">
        <v>428</v>
      </c>
      <c r="C7203" s="54" t="s">
        <v>263</v>
      </c>
      <c r="D7203" s="54" t="s">
        <v>429</v>
      </c>
      <c r="E7203" s="54" t="s">
        <v>24304</v>
      </c>
      <c r="F7203" s="71">
        <v>44663</v>
      </c>
      <c r="G7203" s="72">
        <v>2960.05</v>
      </c>
      <c r="H7203" s="72">
        <v>252344.26</v>
      </c>
      <c r="I7203" s="54" t="s">
        <v>265</v>
      </c>
      <c r="J7203" s="54" t="s">
        <v>22873</v>
      </c>
      <c r="K7203" s="54" t="s">
        <v>24305</v>
      </c>
      <c r="L7203" s="54" t="s">
        <v>24306</v>
      </c>
      <c r="M7203" s="54" t="s">
        <v>24304</v>
      </c>
      <c r="N7203" s="54" t="s">
        <v>256</v>
      </c>
      <c r="O7203" s="54" t="s">
        <v>256</v>
      </c>
      <c r="P7203" s="54" t="s">
        <v>289</v>
      </c>
      <c r="Q7203" s="54" t="s">
        <v>256</v>
      </c>
      <c r="R7203" s="54" t="s">
        <v>431</v>
      </c>
      <c r="S7203" s="71"/>
      <c r="T7203" s="54" t="s">
        <v>256</v>
      </c>
      <c r="U7203" s="71">
        <v>44663</v>
      </c>
      <c r="V7203" s="54" t="s">
        <v>256</v>
      </c>
      <c r="W7203" t="str">
        <f t="shared" si="112"/>
        <v>Apr-22</v>
      </c>
    </row>
    <row r="7204" spans="1:23" x14ac:dyDescent="0.25">
      <c r="A7204" s="54" t="s">
        <v>317</v>
      </c>
      <c r="B7204" s="54" t="s">
        <v>428</v>
      </c>
      <c r="C7204" s="54" t="s">
        <v>263</v>
      </c>
      <c r="D7204" s="54" t="s">
        <v>429</v>
      </c>
      <c r="E7204" s="54" t="s">
        <v>24307</v>
      </c>
      <c r="F7204" s="71">
        <v>44679</v>
      </c>
      <c r="G7204" s="72">
        <v>1040.25</v>
      </c>
      <c r="H7204" s="72">
        <v>88681.31</v>
      </c>
      <c r="I7204" s="54" t="s">
        <v>265</v>
      </c>
      <c r="J7204" s="54" t="s">
        <v>22873</v>
      </c>
      <c r="K7204" s="54" t="s">
        <v>24308</v>
      </c>
      <c r="L7204" s="54" t="s">
        <v>24309</v>
      </c>
      <c r="M7204" s="54" t="s">
        <v>24307</v>
      </c>
      <c r="N7204" s="54" t="s">
        <v>256</v>
      </c>
      <c r="O7204" s="54" t="s">
        <v>256</v>
      </c>
      <c r="P7204" s="54" t="s">
        <v>267</v>
      </c>
      <c r="Q7204" s="54" t="s">
        <v>256</v>
      </c>
      <c r="R7204" s="54" t="s">
        <v>431</v>
      </c>
      <c r="S7204" s="71"/>
      <c r="T7204" s="54" t="s">
        <v>256</v>
      </c>
      <c r="U7204" s="71">
        <v>44679</v>
      </c>
      <c r="V7204" s="54" t="s">
        <v>256</v>
      </c>
      <c r="W7204" t="str">
        <f t="shared" si="112"/>
        <v>Apr-22</v>
      </c>
    </row>
    <row r="7205" spans="1:23" x14ac:dyDescent="0.25">
      <c r="A7205" s="54" t="s">
        <v>317</v>
      </c>
      <c r="B7205" s="54" t="s">
        <v>428</v>
      </c>
      <c r="C7205" s="54" t="s">
        <v>263</v>
      </c>
      <c r="D7205" s="54" t="s">
        <v>429</v>
      </c>
      <c r="E7205" s="54" t="s">
        <v>24310</v>
      </c>
      <c r="F7205" s="71">
        <v>44679</v>
      </c>
      <c r="G7205" s="72">
        <v>276.32</v>
      </c>
      <c r="H7205" s="72">
        <v>23556.28</v>
      </c>
      <c r="I7205" s="54" t="s">
        <v>265</v>
      </c>
      <c r="J7205" s="54" t="s">
        <v>22873</v>
      </c>
      <c r="K7205" s="54" t="s">
        <v>24311</v>
      </c>
      <c r="L7205" s="54" t="s">
        <v>24312</v>
      </c>
      <c r="M7205" s="54" t="s">
        <v>24310</v>
      </c>
      <c r="N7205" s="54" t="s">
        <v>256</v>
      </c>
      <c r="O7205" s="54" t="s">
        <v>256</v>
      </c>
      <c r="P7205" s="54" t="s">
        <v>267</v>
      </c>
      <c r="Q7205" s="54" t="s">
        <v>256</v>
      </c>
      <c r="R7205" s="54" t="s">
        <v>431</v>
      </c>
      <c r="S7205" s="71"/>
      <c r="T7205" s="54" t="s">
        <v>256</v>
      </c>
      <c r="U7205" s="71">
        <v>44679</v>
      </c>
      <c r="V7205" s="54" t="s">
        <v>256</v>
      </c>
      <c r="W7205" t="str">
        <f t="shared" si="112"/>
        <v>Apr-22</v>
      </c>
    </row>
    <row r="7206" spans="1:23" x14ac:dyDescent="0.25">
      <c r="A7206" s="54" t="s">
        <v>317</v>
      </c>
      <c r="B7206" s="54" t="s">
        <v>428</v>
      </c>
      <c r="C7206" s="54" t="s">
        <v>263</v>
      </c>
      <c r="D7206" s="54" t="s">
        <v>429</v>
      </c>
      <c r="E7206" s="54" t="s">
        <v>24313</v>
      </c>
      <c r="F7206" s="71">
        <v>44681</v>
      </c>
      <c r="G7206" s="72">
        <v>14235.75</v>
      </c>
      <c r="H7206" s="72">
        <v>1213597.69</v>
      </c>
      <c r="I7206" s="54" t="s">
        <v>265</v>
      </c>
      <c r="J7206" s="54" t="s">
        <v>22873</v>
      </c>
      <c r="K7206" s="54" t="s">
        <v>24177</v>
      </c>
      <c r="L7206" s="54" t="s">
        <v>24314</v>
      </c>
      <c r="M7206" s="54" t="s">
        <v>24313</v>
      </c>
      <c r="N7206" s="54" t="s">
        <v>256</v>
      </c>
      <c r="O7206" s="54" t="s">
        <v>256</v>
      </c>
      <c r="P7206" s="54" t="s">
        <v>453</v>
      </c>
      <c r="Q7206" s="54" t="s">
        <v>256</v>
      </c>
      <c r="R7206" s="54" t="s">
        <v>431</v>
      </c>
      <c r="S7206" s="71"/>
      <c r="T7206" s="54" t="s">
        <v>256</v>
      </c>
      <c r="U7206" s="71">
        <v>44681</v>
      </c>
      <c r="V7206" s="54" t="s">
        <v>256</v>
      </c>
      <c r="W7206" t="str">
        <f t="shared" si="112"/>
        <v>Apr-22</v>
      </c>
    </row>
    <row r="7207" spans="1:23" x14ac:dyDescent="0.25">
      <c r="A7207" s="54" t="s">
        <v>318</v>
      </c>
      <c r="B7207" s="54" t="s">
        <v>428</v>
      </c>
      <c r="C7207" s="54" t="s">
        <v>263</v>
      </c>
      <c r="D7207" s="54" t="s">
        <v>429</v>
      </c>
      <c r="E7207" s="54" t="s">
        <v>24315</v>
      </c>
      <c r="F7207" s="71">
        <v>44674</v>
      </c>
      <c r="G7207" s="72">
        <v>5053.66</v>
      </c>
      <c r="H7207" s="72">
        <v>430824.52</v>
      </c>
      <c r="I7207" s="54" t="s">
        <v>265</v>
      </c>
      <c r="J7207" s="54" t="s">
        <v>22893</v>
      </c>
      <c r="K7207" s="54" t="s">
        <v>24316</v>
      </c>
      <c r="L7207" s="54" t="s">
        <v>24317</v>
      </c>
      <c r="M7207" s="54" t="s">
        <v>24315</v>
      </c>
      <c r="N7207" s="54" t="s">
        <v>256</v>
      </c>
      <c r="O7207" s="54" t="s">
        <v>256</v>
      </c>
      <c r="P7207" s="54" t="s">
        <v>271</v>
      </c>
      <c r="Q7207" s="54" t="s">
        <v>256</v>
      </c>
      <c r="R7207" s="54" t="s">
        <v>431</v>
      </c>
      <c r="S7207" s="71"/>
      <c r="T7207" s="54" t="s">
        <v>256</v>
      </c>
      <c r="U7207" s="71">
        <v>44674</v>
      </c>
      <c r="V7207" s="54" t="s">
        <v>443</v>
      </c>
      <c r="W7207" t="str">
        <f t="shared" si="112"/>
        <v>Apr-22</v>
      </c>
    </row>
    <row r="7208" spans="1:23" x14ac:dyDescent="0.25">
      <c r="A7208" s="54" t="s">
        <v>318</v>
      </c>
      <c r="B7208" s="54" t="s">
        <v>428</v>
      </c>
      <c r="C7208" s="54" t="s">
        <v>263</v>
      </c>
      <c r="D7208" s="54" t="s">
        <v>429</v>
      </c>
      <c r="E7208" s="54" t="s">
        <v>24318</v>
      </c>
      <c r="F7208" s="71">
        <v>44675</v>
      </c>
      <c r="G7208" s="72">
        <v>9344.4</v>
      </c>
      <c r="H7208" s="72">
        <v>796610.1</v>
      </c>
      <c r="I7208" s="54" t="s">
        <v>265</v>
      </c>
      <c r="J7208" s="54" t="s">
        <v>22893</v>
      </c>
      <c r="K7208" s="54" t="s">
        <v>24319</v>
      </c>
      <c r="L7208" s="54" t="s">
        <v>24320</v>
      </c>
      <c r="M7208" s="54" t="s">
        <v>24318</v>
      </c>
      <c r="N7208" s="54" t="s">
        <v>256</v>
      </c>
      <c r="O7208" s="54" t="s">
        <v>256</v>
      </c>
      <c r="P7208" s="54" t="s">
        <v>320</v>
      </c>
      <c r="Q7208" s="54" t="s">
        <v>256</v>
      </c>
      <c r="R7208" s="54" t="s">
        <v>431</v>
      </c>
      <c r="S7208" s="71"/>
      <c r="T7208" s="54" t="s">
        <v>256</v>
      </c>
      <c r="U7208" s="71">
        <v>44675</v>
      </c>
      <c r="V7208" s="54" t="s">
        <v>256</v>
      </c>
      <c r="W7208" t="str">
        <f t="shared" si="112"/>
        <v>Apr-22</v>
      </c>
    </row>
    <row r="7209" spans="1:23" x14ac:dyDescent="0.25">
      <c r="A7209" s="54" t="s">
        <v>318</v>
      </c>
      <c r="B7209" s="54" t="s">
        <v>428</v>
      </c>
      <c r="C7209" s="54" t="s">
        <v>263</v>
      </c>
      <c r="D7209" s="54" t="s">
        <v>429</v>
      </c>
      <c r="E7209" s="54" t="s">
        <v>24321</v>
      </c>
      <c r="F7209" s="71">
        <v>44676</v>
      </c>
      <c r="G7209" s="72">
        <v>24891.360000000001</v>
      </c>
      <c r="H7209" s="72">
        <v>2121988.44</v>
      </c>
      <c r="I7209" s="54" t="s">
        <v>265</v>
      </c>
      <c r="J7209" s="54" t="s">
        <v>22893</v>
      </c>
      <c r="K7209" s="54" t="s">
        <v>24322</v>
      </c>
      <c r="L7209" s="54" t="s">
        <v>24323</v>
      </c>
      <c r="M7209" s="54" t="s">
        <v>24321</v>
      </c>
      <c r="N7209" s="54" t="s">
        <v>256</v>
      </c>
      <c r="O7209" s="54" t="s">
        <v>256</v>
      </c>
      <c r="P7209" s="54" t="s">
        <v>320</v>
      </c>
      <c r="Q7209" s="54" t="s">
        <v>256</v>
      </c>
      <c r="R7209" s="54" t="s">
        <v>431</v>
      </c>
      <c r="S7209" s="71"/>
      <c r="T7209" s="54" t="s">
        <v>256</v>
      </c>
      <c r="U7209" s="71">
        <v>44676</v>
      </c>
      <c r="V7209" s="54" t="s">
        <v>256</v>
      </c>
      <c r="W7209" t="str">
        <f t="shared" si="112"/>
        <v>Apr-22</v>
      </c>
    </row>
    <row r="7210" spans="1:23" x14ac:dyDescent="0.25">
      <c r="A7210" s="54" t="s">
        <v>318</v>
      </c>
      <c r="B7210" s="54" t="s">
        <v>428</v>
      </c>
      <c r="C7210" s="54" t="s">
        <v>263</v>
      </c>
      <c r="D7210" s="54" t="s">
        <v>429</v>
      </c>
      <c r="E7210" s="54" t="s">
        <v>24324</v>
      </c>
      <c r="F7210" s="71">
        <v>44675</v>
      </c>
      <c r="G7210" s="72">
        <v>8860.7999999999993</v>
      </c>
      <c r="H7210" s="72">
        <v>755383.2</v>
      </c>
      <c r="I7210" s="54" t="s">
        <v>265</v>
      </c>
      <c r="J7210" s="54" t="s">
        <v>22893</v>
      </c>
      <c r="K7210" s="54" t="s">
        <v>24325</v>
      </c>
      <c r="L7210" s="54" t="s">
        <v>24326</v>
      </c>
      <c r="M7210" s="54" t="s">
        <v>24324</v>
      </c>
      <c r="N7210" s="54" t="s">
        <v>256</v>
      </c>
      <c r="O7210" s="54" t="s">
        <v>256</v>
      </c>
      <c r="P7210" s="54" t="s">
        <v>320</v>
      </c>
      <c r="Q7210" s="54" t="s">
        <v>256</v>
      </c>
      <c r="R7210" s="54" t="s">
        <v>431</v>
      </c>
      <c r="S7210" s="71"/>
      <c r="T7210" s="54" t="s">
        <v>256</v>
      </c>
      <c r="U7210" s="71">
        <v>44675</v>
      </c>
      <c r="V7210" s="54" t="s">
        <v>256</v>
      </c>
      <c r="W7210" t="str">
        <f t="shared" si="112"/>
        <v>Apr-22</v>
      </c>
    </row>
    <row r="7211" spans="1:23" x14ac:dyDescent="0.25">
      <c r="A7211" s="54" t="s">
        <v>318</v>
      </c>
      <c r="B7211" s="54" t="s">
        <v>428</v>
      </c>
      <c r="C7211" s="54" t="s">
        <v>263</v>
      </c>
      <c r="D7211" s="54" t="s">
        <v>429</v>
      </c>
      <c r="E7211" s="54" t="s">
        <v>24327</v>
      </c>
      <c r="F7211" s="71">
        <v>44675</v>
      </c>
      <c r="G7211" s="72">
        <v>5188.5600000000004</v>
      </c>
      <c r="H7211" s="72">
        <v>442324.74</v>
      </c>
      <c r="I7211" s="54" t="s">
        <v>265</v>
      </c>
      <c r="J7211" s="54" t="s">
        <v>22893</v>
      </c>
      <c r="K7211" s="54" t="s">
        <v>23722</v>
      </c>
      <c r="L7211" s="54" t="s">
        <v>24328</v>
      </c>
      <c r="M7211" s="54" t="s">
        <v>24327</v>
      </c>
      <c r="N7211" s="54" t="s">
        <v>256</v>
      </c>
      <c r="O7211" s="54" t="s">
        <v>256</v>
      </c>
      <c r="P7211" s="54" t="s">
        <v>320</v>
      </c>
      <c r="Q7211" s="54" t="s">
        <v>256</v>
      </c>
      <c r="R7211" s="54" t="s">
        <v>431</v>
      </c>
      <c r="S7211" s="71"/>
      <c r="T7211" s="54" t="s">
        <v>256</v>
      </c>
      <c r="U7211" s="71">
        <v>44675</v>
      </c>
      <c r="V7211" s="54" t="s">
        <v>256</v>
      </c>
      <c r="W7211" t="str">
        <f t="shared" si="112"/>
        <v>Apr-22</v>
      </c>
    </row>
    <row r="7212" spans="1:23" x14ac:dyDescent="0.25">
      <c r="A7212" s="54" t="s">
        <v>317</v>
      </c>
      <c r="B7212" s="54" t="s">
        <v>428</v>
      </c>
      <c r="C7212" s="54" t="s">
        <v>263</v>
      </c>
      <c r="D7212" s="54" t="s">
        <v>429</v>
      </c>
      <c r="E7212" s="54" t="s">
        <v>24329</v>
      </c>
      <c r="F7212" s="71">
        <v>44653</v>
      </c>
      <c r="G7212" s="72">
        <v>281.48</v>
      </c>
      <c r="H7212" s="72">
        <v>23996.17</v>
      </c>
      <c r="I7212" s="54" t="s">
        <v>265</v>
      </c>
      <c r="J7212" s="54" t="s">
        <v>22893</v>
      </c>
      <c r="K7212" s="54" t="s">
        <v>24330</v>
      </c>
      <c r="L7212" s="54" t="s">
        <v>24331</v>
      </c>
      <c r="M7212" s="54" t="s">
        <v>24329</v>
      </c>
      <c r="N7212" s="54" t="s">
        <v>256</v>
      </c>
      <c r="O7212" s="54" t="s">
        <v>256</v>
      </c>
      <c r="P7212" s="54" t="s">
        <v>267</v>
      </c>
      <c r="Q7212" s="54" t="s">
        <v>256</v>
      </c>
      <c r="R7212" s="54" t="s">
        <v>431</v>
      </c>
      <c r="S7212" s="71"/>
      <c r="T7212" s="54" t="s">
        <v>256</v>
      </c>
      <c r="U7212" s="71">
        <v>44653</v>
      </c>
      <c r="V7212" s="54" t="s">
        <v>256</v>
      </c>
      <c r="W7212" t="str">
        <f t="shared" si="112"/>
        <v>Apr-22</v>
      </c>
    </row>
    <row r="7213" spans="1:23" x14ac:dyDescent="0.25">
      <c r="A7213" s="54" t="s">
        <v>317</v>
      </c>
      <c r="B7213" s="54" t="s">
        <v>428</v>
      </c>
      <c r="C7213" s="54" t="s">
        <v>263</v>
      </c>
      <c r="D7213" s="54" t="s">
        <v>429</v>
      </c>
      <c r="E7213" s="54" t="s">
        <v>24332</v>
      </c>
      <c r="F7213" s="71">
        <v>44655</v>
      </c>
      <c r="G7213" s="72">
        <v>526.55999999999995</v>
      </c>
      <c r="H7213" s="72">
        <v>44889.24</v>
      </c>
      <c r="I7213" s="54" t="s">
        <v>265</v>
      </c>
      <c r="J7213" s="54" t="s">
        <v>22893</v>
      </c>
      <c r="K7213" s="54" t="s">
        <v>24333</v>
      </c>
      <c r="L7213" s="54" t="s">
        <v>24334</v>
      </c>
      <c r="M7213" s="54" t="s">
        <v>24332</v>
      </c>
      <c r="N7213" s="54" t="s">
        <v>256</v>
      </c>
      <c r="O7213" s="54" t="s">
        <v>256</v>
      </c>
      <c r="P7213" s="54" t="s">
        <v>267</v>
      </c>
      <c r="Q7213" s="54" t="s">
        <v>256</v>
      </c>
      <c r="R7213" s="54" t="s">
        <v>431</v>
      </c>
      <c r="S7213" s="71"/>
      <c r="T7213" s="54" t="s">
        <v>256</v>
      </c>
      <c r="U7213" s="71">
        <v>44655</v>
      </c>
      <c r="V7213" s="54" t="s">
        <v>256</v>
      </c>
      <c r="W7213" t="str">
        <f t="shared" si="112"/>
        <v>Apr-22</v>
      </c>
    </row>
    <row r="7214" spans="1:23" x14ac:dyDescent="0.25">
      <c r="A7214" s="54" t="s">
        <v>317</v>
      </c>
      <c r="B7214" s="54" t="s">
        <v>428</v>
      </c>
      <c r="C7214" s="54" t="s">
        <v>263</v>
      </c>
      <c r="D7214" s="54" t="s">
        <v>429</v>
      </c>
      <c r="E7214" s="54" t="s">
        <v>24335</v>
      </c>
      <c r="F7214" s="71">
        <v>44655</v>
      </c>
      <c r="G7214" s="72">
        <v>639.48</v>
      </c>
      <c r="H7214" s="72">
        <v>54515.67</v>
      </c>
      <c r="I7214" s="54" t="s">
        <v>265</v>
      </c>
      <c r="J7214" s="54" t="s">
        <v>22893</v>
      </c>
      <c r="K7214" s="54" t="s">
        <v>24336</v>
      </c>
      <c r="L7214" s="54" t="s">
        <v>24337</v>
      </c>
      <c r="M7214" s="54" t="s">
        <v>24335</v>
      </c>
      <c r="N7214" s="54" t="s">
        <v>256</v>
      </c>
      <c r="O7214" s="54" t="s">
        <v>256</v>
      </c>
      <c r="P7214" s="54" t="s">
        <v>267</v>
      </c>
      <c r="Q7214" s="54" t="s">
        <v>256</v>
      </c>
      <c r="R7214" s="54" t="s">
        <v>431</v>
      </c>
      <c r="S7214" s="71"/>
      <c r="T7214" s="54" t="s">
        <v>256</v>
      </c>
      <c r="U7214" s="71">
        <v>44655</v>
      </c>
      <c r="V7214" s="54" t="s">
        <v>256</v>
      </c>
      <c r="W7214" t="str">
        <f t="shared" si="112"/>
        <v>Apr-22</v>
      </c>
    </row>
    <row r="7215" spans="1:23" x14ac:dyDescent="0.25">
      <c r="A7215" s="54" t="s">
        <v>317</v>
      </c>
      <c r="B7215" s="54" t="s">
        <v>428</v>
      </c>
      <c r="C7215" s="54" t="s">
        <v>263</v>
      </c>
      <c r="D7215" s="54" t="s">
        <v>429</v>
      </c>
      <c r="E7215" s="54" t="s">
        <v>24338</v>
      </c>
      <c r="F7215" s="71">
        <v>44677</v>
      </c>
      <c r="G7215" s="72">
        <v>159.44</v>
      </c>
      <c r="H7215" s="72">
        <v>13592.26</v>
      </c>
      <c r="I7215" s="54" t="s">
        <v>265</v>
      </c>
      <c r="J7215" s="54" t="s">
        <v>22893</v>
      </c>
      <c r="K7215" s="54" t="s">
        <v>24035</v>
      </c>
      <c r="L7215" s="54" t="s">
        <v>24339</v>
      </c>
      <c r="M7215" s="54" t="s">
        <v>24338</v>
      </c>
      <c r="N7215" s="54" t="s">
        <v>256</v>
      </c>
      <c r="O7215" s="54" t="s">
        <v>256</v>
      </c>
      <c r="P7215" s="54" t="s">
        <v>264</v>
      </c>
      <c r="Q7215" s="54" t="s">
        <v>256</v>
      </c>
      <c r="R7215" s="54" t="s">
        <v>431</v>
      </c>
      <c r="S7215" s="71"/>
      <c r="T7215" s="54" t="s">
        <v>256</v>
      </c>
      <c r="U7215" s="71">
        <v>44677</v>
      </c>
      <c r="V7215" s="54" t="s">
        <v>256</v>
      </c>
      <c r="W7215" t="str">
        <f t="shared" si="112"/>
        <v>Apr-22</v>
      </c>
    </row>
    <row r="7216" spans="1:23" x14ac:dyDescent="0.25">
      <c r="A7216" s="54" t="s">
        <v>317</v>
      </c>
      <c r="B7216" s="54" t="s">
        <v>428</v>
      </c>
      <c r="C7216" s="54" t="s">
        <v>263</v>
      </c>
      <c r="D7216" s="54" t="s">
        <v>429</v>
      </c>
      <c r="E7216" s="54" t="s">
        <v>24340</v>
      </c>
      <c r="F7216" s="71">
        <v>44674</v>
      </c>
      <c r="G7216" s="72">
        <v>470.04</v>
      </c>
      <c r="H7216" s="72">
        <v>40070.910000000003</v>
      </c>
      <c r="I7216" s="54" t="s">
        <v>265</v>
      </c>
      <c r="J7216" s="54" t="s">
        <v>22893</v>
      </c>
      <c r="K7216" s="54" t="s">
        <v>24341</v>
      </c>
      <c r="L7216" s="54" t="s">
        <v>24342</v>
      </c>
      <c r="M7216" s="54" t="s">
        <v>24340</v>
      </c>
      <c r="N7216" s="54" t="s">
        <v>256</v>
      </c>
      <c r="O7216" s="54" t="s">
        <v>256</v>
      </c>
      <c r="P7216" s="54" t="s">
        <v>267</v>
      </c>
      <c r="Q7216" s="54" t="s">
        <v>256</v>
      </c>
      <c r="R7216" s="54" t="s">
        <v>431</v>
      </c>
      <c r="S7216" s="71"/>
      <c r="T7216" s="54" t="s">
        <v>256</v>
      </c>
      <c r="U7216" s="71">
        <v>44674</v>
      </c>
      <c r="V7216" s="54" t="s">
        <v>256</v>
      </c>
      <c r="W7216" t="str">
        <f t="shared" si="112"/>
        <v>Apr-22</v>
      </c>
    </row>
    <row r="7217" spans="1:23" x14ac:dyDescent="0.25">
      <c r="A7217" s="54" t="s">
        <v>317</v>
      </c>
      <c r="B7217" s="54" t="s">
        <v>428</v>
      </c>
      <c r="C7217" s="54" t="s">
        <v>263</v>
      </c>
      <c r="D7217" s="54" t="s">
        <v>429</v>
      </c>
      <c r="E7217" s="54" t="s">
        <v>24343</v>
      </c>
      <c r="F7217" s="71">
        <v>44670</v>
      </c>
      <c r="G7217" s="72">
        <v>10.95</v>
      </c>
      <c r="H7217" s="72">
        <v>933.49</v>
      </c>
      <c r="I7217" s="54" t="s">
        <v>265</v>
      </c>
      <c r="J7217" s="54" t="s">
        <v>22893</v>
      </c>
      <c r="K7217" s="54" t="s">
        <v>24344</v>
      </c>
      <c r="L7217" s="54" t="s">
        <v>24345</v>
      </c>
      <c r="M7217" s="54" t="s">
        <v>24343</v>
      </c>
      <c r="N7217" s="54" t="s">
        <v>256</v>
      </c>
      <c r="O7217" s="54" t="s">
        <v>256</v>
      </c>
      <c r="P7217" s="54" t="s">
        <v>267</v>
      </c>
      <c r="Q7217" s="54" t="s">
        <v>256</v>
      </c>
      <c r="R7217" s="54" t="s">
        <v>431</v>
      </c>
      <c r="S7217" s="71"/>
      <c r="T7217" s="54" t="s">
        <v>256</v>
      </c>
      <c r="U7217" s="71">
        <v>44670</v>
      </c>
      <c r="V7217" s="54" t="s">
        <v>256</v>
      </c>
      <c r="W7217" t="str">
        <f t="shared" si="112"/>
        <v>Apr-22</v>
      </c>
    </row>
    <row r="7218" spans="1:23" x14ac:dyDescent="0.25">
      <c r="A7218" s="54" t="s">
        <v>317</v>
      </c>
      <c r="B7218" s="54" t="s">
        <v>428</v>
      </c>
      <c r="C7218" s="54" t="s">
        <v>263</v>
      </c>
      <c r="D7218" s="54" t="s">
        <v>429</v>
      </c>
      <c r="E7218" s="54" t="s">
        <v>24346</v>
      </c>
      <c r="F7218" s="71">
        <v>44670</v>
      </c>
      <c r="G7218" s="72">
        <v>485.5</v>
      </c>
      <c r="H7218" s="72">
        <v>41388.879999999997</v>
      </c>
      <c r="I7218" s="54" t="s">
        <v>265</v>
      </c>
      <c r="J7218" s="54" t="s">
        <v>22893</v>
      </c>
      <c r="K7218" s="54" t="s">
        <v>24347</v>
      </c>
      <c r="L7218" s="54" t="s">
        <v>24348</v>
      </c>
      <c r="M7218" s="54" t="s">
        <v>24346</v>
      </c>
      <c r="N7218" s="54" t="s">
        <v>256</v>
      </c>
      <c r="O7218" s="54" t="s">
        <v>256</v>
      </c>
      <c r="P7218" s="54" t="s">
        <v>267</v>
      </c>
      <c r="Q7218" s="54" t="s">
        <v>256</v>
      </c>
      <c r="R7218" s="54" t="s">
        <v>431</v>
      </c>
      <c r="S7218" s="71"/>
      <c r="T7218" s="54" t="s">
        <v>256</v>
      </c>
      <c r="U7218" s="71">
        <v>44670</v>
      </c>
      <c r="V7218" s="54" t="s">
        <v>256</v>
      </c>
      <c r="W7218" t="str">
        <f t="shared" si="112"/>
        <v>Apr-22</v>
      </c>
    </row>
    <row r="7219" spans="1:23" x14ac:dyDescent="0.25">
      <c r="A7219" s="54" t="s">
        <v>317</v>
      </c>
      <c r="B7219" s="54" t="s">
        <v>428</v>
      </c>
      <c r="C7219" s="54" t="s">
        <v>263</v>
      </c>
      <c r="D7219" s="54" t="s">
        <v>429</v>
      </c>
      <c r="E7219" s="54" t="s">
        <v>24349</v>
      </c>
      <c r="F7219" s="71">
        <v>44670</v>
      </c>
      <c r="G7219" s="72">
        <v>393.07</v>
      </c>
      <c r="H7219" s="72">
        <v>33509.22</v>
      </c>
      <c r="I7219" s="54" t="s">
        <v>265</v>
      </c>
      <c r="J7219" s="54" t="s">
        <v>22893</v>
      </c>
      <c r="K7219" s="54" t="s">
        <v>24350</v>
      </c>
      <c r="L7219" s="54" t="s">
        <v>24351</v>
      </c>
      <c r="M7219" s="54" t="s">
        <v>24349</v>
      </c>
      <c r="N7219" s="54" t="s">
        <v>256</v>
      </c>
      <c r="O7219" s="54" t="s">
        <v>256</v>
      </c>
      <c r="P7219" s="54" t="s">
        <v>267</v>
      </c>
      <c r="Q7219" s="54" t="s">
        <v>256</v>
      </c>
      <c r="R7219" s="54" t="s">
        <v>431</v>
      </c>
      <c r="S7219" s="71"/>
      <c r="T7219" s="54" t="s">
        <v>256</v>
      </c>
      <c r="U7219" s="71">
        <v>44670</v>
      </c>
      <c r="V7219" s="54" t="s">
        <v>256</v>
      </c>
      <c r="W7219" t="str">
        <f t="shared" si="112"/>
        <v>Apr-22</v>
      </c>
    </row>
    <row r="7220" spans="1:23" x14ac:dyDescent="0.25">
      <c r="A7220" s="54" t="s">
        <v>317</v>
      </c>
      <c r="B7220" s="54" t="s">
        <v>428</v>
      </c>
      <c r="C7220" s="54" t="s">
        <v>263</v>
      </c>
      <c r="D7220" s="54" t="s">
        <v>429</v>
      </c>
      <c r="E7220" s="54" t="s">
        <v>24352</v>
      </c>
      <c r="F7220" s="71">
        <v>44670</v>
      </c>
      <c r="G7220" s="72">
        <v>394.92</v>
      </c>
      <c r="H7220" s="72">
        <v>33666.93</v>
      </c>
      <c r="I7220" s="54" t="s">
        <v>265</v>
      </c>
      <c r="J7220" s="54" t="s">
        <v>22893</v>
      </c>
      <c r="K7220" s="54" t="s">
        <v>24353</v>
      </c>
      <c r="L7220" s="54" t="s">
        <v>24354</v>
      </c>
      <c r="M7220" s="54" t="s">
        <v>24352</v>
      </c>
      <c r="N7220" s="54" t="s">
        <v>256</v>
      </c>
      <c r="O7220" s="54" t="s">
        <v>256</v>
      </c>
      <c r="P7220" s="54" t="s">
        <v>267</v>
      </c>
      <c r="Q7220" s="54" t="s">
        <v>256</v>
      </c>
      <c r="R7220" s="54" t="s">
        <v>431</v>
      </c>
      <c r="S7220" s="71"/>
      <c r="T7220" s="54" t="s">
        <v>256</v>
      </c>
      <c r="U7220" s="71">
        <v>44670</v>
      </c>
      <c r="V7220" s="54" t="s">
        <v>256</v>
      </c>
      <c r="W7220" t="str">
        <f t="shared" si="112"/>
        <v>Apr-22</v>
      </c>
    </row>
    <row r="7221" spans="1:23" x14ac:dyDescent="0.25">
      <c r="A7221" s="54" t="s">
        <v>317</v>
      </c>
      <c r="B7221" s="54" t="s">
        <v>428</v>
      </c>
      <c r="C7221" s="54" t="s">
        <v>263</v>
      </c>
      <c r="D7221" s="54" t="s">
        <v>429</v>
      </c>
      <c r="E7221" s="54" t="s">
        <v>24355</v>
      </c>
      <c r="F7221" s="71">
        <v>44678</v>
      </c>
      <c r="G7221" s="72">
        <v>141.19999999999999</v>
      </c>
      <c r="H7221" s="72">
        <v>12037.3</v>
      </c>
      <c r="I7221" s="54" t="s">
        <v>265</v>
      </c>
      <c r="J7221" s="54" t="s">
        <v>22893</v>
      </c>
      <c r="K7221" s="54" t="s">
        <v>24035</v>
      </c>
      <c r="L7221" s="54" t="s">
        <v>24356</v>
      </c>
      <c r="M7221" s="54" t="s">
        <v>24355</v>
      </c>
      <c r="N7221" s="54" t="s">
        <v>256</v>
      </c>
      <c r="O7221" s="54" t="s">
        <v>256</v>
      </c>
      <c r="P7221" s="54" t="s">
        <v>264</v>
      </c>
      <c r="Q7221" s="54" t="s">
        <v>256</v>
      </c>
      <c r="R7221" s="54" t="s">
        <v>431</v>
      </c>
      <c r="S7221" s="71"/>
      <c r="T7221" s="54" t="s">
        <v>256</v>
      </c>
      <c r="U7221" s="71">
        <v>44678</v>
      </c>
      <c r="V7221" s="54" t="s">
        <v>256</v>
      </c>
      <c r="W7221" t="str">
        <f t="shared" si="112"/>
        <v>Apr-22</v>
      </c>
    </row>
    <row r="7222" spans="1:23" x14ac:dyDescent="0.25">
      <c r="A7222" s="54" t="s">
        <v>317</v>
      </c>
      <c r="B7222" s="54" t="s">
        <v>428</v>
      </c>
      <c r="C7222" s="54" t="s">
        <v>263</v>
      </c>
      <c r="D7222" s="54" t="s">
        <v>429</v>
      </c>
      <c r="E7222" s="54" t="s">
        <v>24357</v>
      </c>
      <c r="F7222" s="71">
        <v>44681</v>
      </c>
      <c r="G7222" s="72">
        <v>71.239999999999995</v>
      </c>
      <c r="H7222" s="72">
        <v>6073.21</v>
      </c>
      <c r="I7222" s="54" t="s">
        <v>265</v>
      </c>
      <c r="J7222" s="54" t="s">
        <v>22893</v>
      </c>
      <c r="K7222" s="54" t="s">
        <v>24358</v>
      </c>
      <c r="L7222" s="54" t="s">
        <v>24359</v>
      </c>
      <c r="M7222" s="54" t="s">
        <v>24357</v>
      </c>
      <c r="N7222" s="54" t="s">
        <v>256</v>
      </c>
      <c r="O7222" s="54" t="s">
        <v>256</v>
      </c>
      <c r="P7222" s="54" t="s">
        <v>271</v>
      </c>
      <c r="Q7222" s="54" t="s">
        <v>256</v>
      </c>
      <c r="R7222" s="54" t="s">
        <v>431</v>
      </c>
      <c r="S7222" s="71"/>
      <c r="T7222" s="54" t="s">
        <v>256</v>
      </c>
      <c r="U7222" s="71">
        <v>44681</v>
      </c>
      <c r="V7222" s="54" t="s">
        <v>443</v>
      </c>
      <c r="W7222" t="str">
        <f t="shared" si="112"/>
        <v>Apr-22</v>
      </c>
    </row>
    <row r="7223" spans="1:23" x14ac:dyDescent="0.25">
      <c r="A7223" s="54" t="s">
        <v>317</v>
      </c>
      <c r="B7223" s="54" t="s">
        <v>428</v>
      </c>
      <c r="C7223" s="54" t="s">
        <v>263</v>
      </c>
      <c r="D7223" s="54" t="s">
        <v>429</v>
      </c>
      <c r="E7223" s="54" t="s">
        <v>24360</v>
      </c>
      <c r="F7223" s="71">
        <v>44679</v>
      </c>
      <c r="G7223" s="72">
        <v>97.1</v>
      </c>
      <c r="H7223" s="72">
        <v>8277.7800000000007</v>
      </c>
      <c r="I7223" s="54" t="s">
        <v>265</v>
      </c>
      <c r="J7223" s="54" t="s">
        <v>22893</v>
      </c>
      <c r="K7223" s="54" t="s">
        <v>24361</v>
      </c>
      <c r="L7223" s="54" t="s">
        <v>24362</v>
      </c>
      <c r="M7223" s="54" t="s">
        <v>24360</v>
      </c>
      <c r="N7223" s="54" t="s">
        <v>256</v>
      </c>
      <c r="O7223" s="54" t="s">
        <v>256</v>
      </c>
      <c r="P7223" s="54" t="s">
        <v>267</v>
      </c>
      <c r="Q7223" s="54" t="s">
        <v>256</v>
      </c>
      <c r="R7223" s="54" t="s">
        <v>431</v>
      </c>
      <c r="S7223" s="71"/>
      <c r="T7223" s="54" t="s">
        <v>256</v>
      </c>
      <c r="U7223" s="71">
        <v>44679</v>
      </c>
      <c r="V7223" s="54" t="s">
        <v>256</v>
      </c>
      <c r="W7223" t="str">
        <f t="shared" si="112"/>
        <v>Apr-22</v>
      </c>
    </row>
    <row r="7224" spans="1:23" x14ac:dyDescent="0.25">
      <c r="A7224" s="54" t="s">
        <v>317</v>
      </c>
      <c r="B7224" s="54" t="s">
        <v>428</v>
      </c>
      <c r="C7224" s="54" t="s">
        <v>263</v>
      </c>
      <c r="D7224" s="54" t="s">
        <v>429</v>
      </c>
      <c r="E7224" s="54" t="s">
        <v>24363</v>
      </c>
      <c r="F7224" s="71">
        <v>44679</v>
      </c>
      <c r="G7224" s="72">
        <v>372.7</v>
      </c>
      <c r="H7224" s="72">
        <v>31772.68</v>
      </c>
      <c r="I7224" s="54" t="s">
        <v>265</v>
      </c>
      <c r="J7224" s="54" t="s">
        <v>22893</v>
      </c>
      <c r="K7224" s="54" t="s">
        <v>24364</v>
      </c>
      <c r="L7224" s="54" t="s">
        <v>24365</v>
      </c>
      <c r="M7224" s="54" t="s">
        <v>24363</v>
      </c>
      <c r="N7224" s="54" t="s">
        <v>256</v>
      </c>
      <c r="O7224" s="54" t="s">
        <v>256</v>
      </c>
      <c r="P7224" s="54" t="s">
        <v>267</v>
      </c>
      <c r="Q7224" s="54" t="s">
        <v>256</v>
      </c>
      <c r="R7224" s="54" t="s">
        <v>431</v>
      </c>
      <c r="S7224" s="71"/>
      <c r="T7224" s="54" t="s">
        <v>256</v>
      </c>
      <c r="U7224" s="71">
        <v>44679</v>
      </c>
      <c r="V7224" s="54" t="s">
        <v>256</v>
      </c>
      <c r="W7224" t="str">
        <f t="shared" si="112"/>
        <v>Apr-22</v>
      </c>
    </row>
    <row r="7225" spans="1:23" x14ac:dyDescent="0.25">
      <c r="A7225" s="54" t="s">
        <v>317</v>
      </c>
      <c r="B7225" s="54" t="s">
        <v>428</v>
      </c>
      <c r="C7225" s="54" t="s">
        <v>263</v>
      </c>
      <c r="D7225" s="54" t="s">
        <v>429</v>
      </c>
      <c r="E7225" s="54" t="s">
        <v>24366</v>
      </c>
      <c r="F7225" s="71">
        <v>44679</v>
      </c>
      <c r="G7225" s="72">
        <v>109.5</v>
      </c>
      <c r="H7225" s="72">
        <v>9334.8799999999992</v>
      </c>
      <c r="I7225" s="54" t="s">
        <v>265</v>
      </c>
      <c r="J7225" s="54" t="s">
        <v>22893</v>
      </c>
      <c r="K7225" s="54" t="s">
        <v>24367</v>
      </c>
      <c r="L7225" s="54" t="s">
        <v>24368</v>
      </c>
      <c r="M7225" s="54" t="s">
        <v>24366</v>
      </c>
      <c r="N7225" s="54" t="s">
        <v>256</v>
      </c>
      <c r="O7225" s="54" t="s">
        <v>256</v>
      </c>
      <c r="P7225" s="54" t="s">
        <v>267</v>
      </c>
      <c r="Q7225" s="54" t="s">
        <v>256</v>
      </c>
      <c r="R7225" s="54" t="s">
        <v>431</v>
      </c>
      <c r="S7225" s="71"/>
      <c r="T7225" s="54" t="s">
        <v>256</v>
      </c>
      <c r="U7225" s="71">
        <v>44679</v>
      </c>
      <c r="V7225" s="54" t="s">
        <v>256</v>
      </c>
      <c r="W7225" t="str">
        <f t="shared" si="112"/>
        <v>Apr-22</v>
      </c>
    </row>
    <row r="7226" spans="1:23" x14ac:dyDescent="0.25">
      <c r="A7226" s="54" t="s">
        <v>317</v>
      </c>
      <c r="B7226" s="54" t="s">
        <v>428</v>
      </c>
      <c r="C7226" s="54" t="s">
        <v>263</v>
      </c>
      <c r="D7226" s="54" t="s">
        <v>429</v>
      </c>
      <c r="E7226" s="54" t="s">
        <v>24369</v>
      </c>
      <c r="F7226" s="71">
        <v>44653</v>
      </c>
      <c r="G7226" s="72">
        <v>179.58</v>
      </c>
      <c r="H7226" s="72">
        <v>15309.2</v>
      </c>
      <c r="I7226" s="54" t="s">
        <v>265</v>
      </c>
      <c r="J7226" s="54" t="s">
        <v>22911</v>
      </c>
      <c r="K7226" s="54" t="s">
        <v>24370</v>
      </c>
      <c r="L7226" s="54" t="s">
        <v>24371</v>
      </c>
      <c r="M7226" s="54" t="s">
        <v>24369</v>
      </c>
      <c r="N7226" s="54" t="s">
        <v>256</v>
      </c>
      <c r="O7226" s="54" t="s">
        <v>256</v>
      </c>
      <c r="P7226" s="54" t="s">
        <v>267</v>
      </c>
      <c r="Q7226" s="54" t="s">
        <v>256</v>
      </c>
      <c r="R7226" s="54" t="s">
        <v>431</v>
      </c>
      <c r="S7226" s="71"/>
      <c r="T7226" s="54" t="s">
        <v>256</v>
      </c>
      <c r="U7226" s="71">
        <v>44653</v>
      </c>
      <c r="V7226" s="54" t="s">
        <v>256</v>
      </c>
      <c r="W7226" t="str">
        <f t="shared" si="112"/>
        <v>Apr-22</v>
      </c>
    </row>
    <row r="7227" spans="1:23" x14ac:dyDescent="0.25">
      <c r="A7227" s="54" t="s">
        <v>317</v>
      </c>
      <c r="B7227" s="54" t="s">
        <v>428</v>
      </c>
      <c r="C7227" s="54" t="s">
        <v>263</v>
      </c>
      <c r="D7227" s="54" t="s">
        <v>429</v>
      </c>
      <c r="E7227" s="54" t="s">
        <v>24372</v>
      </c>
      <c r="F7227" s="71">
        <v>44655</v>
      </c>
      <c r="G7227" s="72">
        <v>65.7</v>
      </c>
      <c r="H7227" s="72">
        <v>5600.93</v>
      </c>
      <c r="I7227" s="54" t="s">
        <v>265</v>
      </c>
      <c r="J7227" s="54" t="s">
        <v>22911</v>
      </c>
      <c r="K7227" s="54" t="s">
        <v>24373</v>
      </c>
      <c r="L7227" s="54" t="s">
        <v>24374</v>
      </c>
      <c r="M7227" s="54" t="s">
        <v>24372</v>
      </c>
      <c r="N7227" s="54" t="s">
        <v>256</v>
      </c>
      <c r="O7227" s="54" t="s">
        <v>256</v>
      </c>
      <c r="P7227" s="54" t="s">
        <v>267</v>
      </c>
      <c r="Q7227" s="54" t="s">
        <v>256</v>
      </c>
      <c r="R7227" s="54" t="s">
        <v>431</v>
      </c>
      <c r="S7227" s="71"/>
      <c r="T7227" s="54" t="s">
        <v>256</v>
      </c>
      <c r="U7227" s="71">
        <v>44655</v>
      </c>
      <c r="V7227" s="54" t="s">
        <v>256</v>
      </c>
      <c r="W7227" t="str">
        <f t="shared" si="112"/>
        <v>Apr-22</v>
      </c>
    </row>
    <row r="7228" spans="1:23" x14ac:dyDescent="0.25">
      <c r="A7228" s="54" t="s">
        <v>317</v>
      </c>
      <c r="B7228" s="54" t="s">
        <v>428</v>
      </c>
      <c r="C7228" s="54" t="s">
        <v>263</v>
      </c>
      <c r="D7228" s="54" t="s">
        <v>429</v>
      </c>
      <c r="E7228" s="54" t="s">
        <v>24375</v>
      </c>
      <c r="F7228" s="71">
        <v>44663</v>
      </c>
      <c r="G7228" s="72">
        <v>5343.26</v>
      </c>
      <c r="H7228" s="72">
        <v>455512.92</v>
      </c>
      <c r="I7228" s="54" t="s">
        <v>265</v>
      </c>
      <c r="J7228" s="54" t="s">
        <v>22911</v>
      </c>
      <c r="K7228" s="54" t="s">
        <v>22922</v>
      </c>
      <c r="L7228" s="54" t="s">
        <v>24376</v>
      </c>
      <c r="M7228" s="54" t="s">
        <v>24375</v>
      </c>
      <c r="N7228" s="54" t="s">
        <v>256</v>
      </c>
      <c r="O7228" s="54" t="s">
        <v>256</v>
      </c>
      <c r="P7228" s="54" t="s">
        <v>264</v>
      </c>
      <c r="Q7228" s="54" t="s">
        <v>256</v>
      </c>
      <c r="R7228" s="54" t="s">
        <v>431</v>
      </c>
      <c r="S7228" s="71"/>
      <c r="T7228" s="54" t="s">
        <v>256</v>
      </c>
      <c r="U7228" s="71">
        <v>44663</v>
      </c>
      <c r="V7228" s="54" t="s">
        <v>256</v>
      </c>
      <c r="W7228" t="str">
        <f t="shared" si="112"/>
        <v>Apr-22</v>
      </c>
    </row>
    <row r="7229" spans="1:23" x14ac:dyDescent="0.25">
      <c r="A7229" s="54" t="s">
        <v>317</v>
      </c>
      <c r="B7229" s="54" t="s">
        <v>428</v>
      </c>
      <c r="C7229" s="54" t="s">
        <v>263</v>
      </c>
      <c r="D7229" s="54" t="s">
        <v>429</v>
      </c>
      <c r="E7229" s="54" t="s">
        <v>24377</v>
      </c>
      <c r="F7229" s="71">
        <v>44674</v>
      </c>
      <c r="G7229" s="72">
        <v>1257.1199999999999</v>
      </c>
      <c r="H7229" s="72">
        <v>107169.48</v>
      </c>
      <c r="I7229" s="54" t="s">
        <v>265</v>
      </c>
      <c r="J7229" s="54" t="s">
        <v>22911</v>
      </c>
      <c r="K7229" s="54" t="s">
        <v>24378</v>
      </c>
      <c r="L7229" s="54" t="s">
        <v>24379</v>
      </c>
      <c r="M7229" s="54" t="s">
        <v>24377</v>
      </c>
      <c r="N7229" s="54" t="s">
        <v>256</v>
      </c>
      <c r="O7229" s="54" t="s">
        <v>256</v>
      </c>
      <c r="P7229" s="54" t="s">
        <v>271</v>
      </c>
      <c r="Q7229" s="54" t="s">
        <v>256</v>
      </c>
      <c r="R7229" s="54" t="s">
        <v>431</v>
      </c>
      <c r="S7229" s="71"/>
      <c r="T7229" s="54" t="s">
        <v>256</v>
      </c>
      <c r="U7229" s="71">
        <v>44674</v>
      </c>
      <c r="V7229" s="54" t="s">
        <v>443</v>
      </c>
      <c r="W7229" t="str">
        <f t="shared" si="112"/>
        <v>Apr-22</v>
      </c>
    </row>
    <row r="7230" spans="1:23" x14ac:dyDescent="0.25">
      <c r="A7230" s="54" t="s">
        <v>317</v>
      </c>
      <c r="B7230" s="54" t="s">
        <v>428</v>
      </c>
      <c r="C7230" s="54" t="s">
        <v>263</v>
      </c>
      <c r="D7230" s="54" t="s">
        <v>429</v>
      </c>
      <c r="E7230" s="54" t="s">
        <v>24380</v>
      </c>
      <c r="F7230" s="71">
        <v>44667</v>
      </c>
      <c r="G7230" s="72">
        <v>3239.79</v>
      </c>
      <c r="H7230" s="72">
        <v>276192.09999999998</v>
      </c>
      <c r="I7230" s="54" t="s">
        <v>265</v>
      </c>
      <c r="J7230" s="54" t="s">
        <v>22911</v>
      </c>
      <c r="K7230" s="54" t="s">
        <v>23789</v>
      </c>
      <c r="L7230" s="54" t="s">
        <v>24381</v>
      </c>
      <c r="M7230" s="54" t="s">
        <v>24380</v>
      </c>
      <c r="N7230" s="54" t="s">
        <v>256</v>
      </c>
      <c r="O7230" s="54" t="s">
        <v>256</v>
      </c>
      <c r="P7230" s="54" t="s">
        <v>444</v>
      </c>
      <c r="Q7230" s="54" t="s">
        <v>256</v>
      </c>
      <c r="R7230" s="54" t="s">
        <v>431</v>
      </c>
      <c r="S7230" s="71"/>
      <c r="T7230" s="54" t="s">
        <v>256</v>
      </c>
      <c r="U7230" s="71">
        <v>44667</v>
      </c>
      <c r="V7230" s="54" t="s">
        <v>256</v>
      </c>
      <c r="W7230" t="str">
        <f t="shared" si="112"/>
        <v>Apr-22</v>
      </c>
    </row>
    <row r="7231" spans="1:23" x14ac:dyDescent="0.25">
      <c r="A7231" s="54" t="s">
        <v>317</v>
      </c>
      <c r="B7231" s="54" t="s">
        <v>428</v>
      </c>
      <c r="C7231" s="54" t="s">
        <v>263</v>
      </c>
      <c r="D7231" s="54" t="s">
        <v>429</v>
      </c>
      <c r="E7231" s="54" t="s">
        <v>24382</v>
      </c>
      <c r="F7231" s="71">
        <v>44668</v>
      </c>
      <c r="G7231" s="72">
        <v>775.06</v>
      </c>
      <c r="H7231" s="72">
        <v>66073.87</v>
      </c>
      <c r="I7231" s="54" t="s">
        <v>265</v>
      </c>
      <c r="J7231" s="54" t="s">
        <v>22911</v>
      </c>
      <c r="K7231" s="54" t="s">
        <v>23789</v>
      </c>
      <c r="L7231" s="54" t="s">
        <v>24383</v>
      </c>
      <c r="M7231" s="54" t="s">
        <v>24382</v>
      </c>
      <c r="N7231" s="54" t="s">
        <v>256</v>
      </c>
      <c r="O7231" s="54" t="s">
        <v>256</v>
      </c>
      <c r="P7231" s="54" t="s">
        <v>444</v>
      </c>
      <c r="Q7231" s="54" t="s">
        <v>256</v>
      </c>
      <c r="R7231" s="54" t="s">
        <v>431</v>
      </c>
      <c r="S7231" s="71"/>
      <c r="T7231" s="54" t="s">
        <v>256</v>
      </c>
      <c r="U7231" s="71">
        <v>44668</v>
      </c>
      <c r="V7231" s="54" t="s">
        <v>256</v>
      </c>
      <c r="W7231" t="str">
        <f t="shared" si="112"/>
        <v>Apr-22</v>
      </c>
    </row>
    <row r="7232" spans="1:23" x14ac:dyDescent="0.25">
      <c r="A7232" s="54" t="s">
        <v>317</v>
      </c>
      <c r="B7232" s="54" t="s">
        <v>428</v>
      </c>
      <c r="C7232" s="54" t="s">
        <v>263</v>
      </c>
      <c r="D7232" s="54" t="s">
        <v>429</v>
      </c>
      <c r="E7232" s="54" t="s">
        <v>24384</v>
      </c>
      <c r="F7232" s="71">
        <v>44671</v>
      </c>
      <c r="G7232" s="72">
        <v>1179.81</v>
      </c>
      <c r="H7232" s="72">
        <v>100578.8</v>
      </c>
      <c r="I7232" s="54" t="s">
        <v>265</v>
      </c>
      <c r="J7232" s="54" t="s">
        <v>22911</v>
      </c>
      <c r="K7232" s="54" t="s">
        <v>23875</v>
      </c>
      <c r="L7232" s="54" t="s">
        <v>24385</v>
      </c>
      <c r="M7232" s="54" t="s">
        <v>24384</v>
      </c>
      <c r="N7232" s="54" t="s">
        <v>256</v>
      </c>
      <c r="O7232" s="54" t="s">
        <v>256</v>
      </c>
      <c r="P7232" s="54" t="s">
        <v>444</v>
      </c>
      <c r="Q7232" s="54" t="s">
        <v>256</v>
      </c>
      <c r="R7232" s="54" t="s">
        <v>431</v>
      </c>
      <c r="S7232" s="71"/>
      <c r="T7232" s="54" t="s">
        <v>256</v>
      </c>
      <c r="U7232" s="71">
        <v>44671</v>
      </c>
      <c r="V7232" s="54" t="s">
        <v>256</v>
      </c>
      <c r="W7232" t="str">
        <f t="shared" si="112"/>
        <v>Apr-22</v>
      </c>
    </row>
    <row r="7233" spans="1:23" x14ac:dyDescent="0.25">
      <c r="A7233" s="54" t="s">
        <v>317</v>
      </c>
      <c r="B7233" s="54" t="s">
        <v>428</v>
      </c>
      <c r="C7233" s="54" t="s">
        <v>263</v>
      </c>
      <c r="D7233" s="54" t="s">
        <v>429</v>
      </c>
      <c r="E7233" s="54" t="s">
        <v>24386</v>
      </c>
      <c r="F7233" s="71">
        <v>44677</v>
      </c>
      <c r="G7233" s="72">
        <v>43.64</v>
      </c>
      <c r="H7233" s="72">
        <v>3720.31</v>
      </c>
      <c r="I7233" s="54" t="s">
        <v>265</v>
      </c>
      <c r="J7233" s="54" t="s">
        <v>22911</v>
      </c>
      <c r="K7233" s="54" t="s">
        <v>23716</v>
      </c>
      <c r="L7233" s="54" t="s">
        <v>24387</v>
      </c>
      <c r="M7233" s="54" t="s">
        <v>24386</v>
      </c>
      <c r="N7233" s="54" t="s">
        <v>256</v>
      </c>
      <c r="O7233" s="54" t="s">
        <v>256</v>
      </c>
      <c r="P7233" s="54" t="s">
        <v>444</v>
      </c>
      <c r="Q7233" s="54" t="s">
        <v>256</v>
      </c>
      <c r="R7233" s="54" t="s">
        <v>431</v>
      </c>
      <c r="S7233" s="71"/>
      <c r="T7233" s="54" t="s">
        <v>256</v>
      </c>
      <c r="U7233" s="71">
        <v>44677</v>
      </c>
      <c r="V7233" s="54" t="s">
        <v>256</v>
      </c>
      <c r="W7233" t="str">
        <f t="shared" si="112"/>
        <v>Apr-22</v>
      </c>
    </row>
    <row r="7234" spans="1:23" x14ac:dyDescent="0.25">
      <c r="A7234" s="54" t="s">
        <v>318</v>
      </c>
      <c r="B7234" s="54" t="s">
        <v>428</v>
      </c>
      <c r="C7234" s="54" t="s">
        <v>263</v>
      </c>
      <c r="D7234" s="54" t="s">
        <v>429</v>
      </c>
      <c r="E7234" s="54" t="s">
        <v>24388</v>
      </c>
      <c r="F7234" s="71">
        <v>44674</v>
      </c>
      <c r="G7234" s="72">
        <v>9236.4500000000007</v>
      </c>
      <c r="H7234" s="72">
        <v>787407.35999999999</v>
      </c>
      <c r="I7234" s="54" t="s">
        <v>265</v>
      </c>
      <c r="J7234" s="54" t="s">
        <v>24389</v>
      </c>
      <c r="K7234" s="54" t="s">
        <v>24390</v>
      </c>
      <c r="L7234" s="54" t="s">
        <v>24391</v>
      </c>
      <c r="M7234" s="54" t="s">
        <v>24388</v>
      </c>
      <c r="N7234" s="54" t="s">
        <v>256</v>
      </c>
      <c r="O7234" s="54" t="s">
        <v>256</v>
      </c>
      <c r="P7234" s="54" t="s">
        <v>271</v>
      </c>
      <c r="Q7234" s="54" t="s">
        <v>256</v>
      </c>
      <c r="R7234" s="54" t="s">
        <v>431</v>
      </c>
      <c r="S7234" s="71"/>
      <c r="T7234" s="54" t="s">
        <v>256</v>
      </c>
      <c r="U7234" s="71">
        <v>44674</v>
      </c>
      <c r="V7234" s="54" t="s">
        <v>443</v>
      </c>
      <c r="W7234" t="str">
        <f t="shared" si="112"/>
        <v>Apr-22</v>
      </c>
    </row>
    <row r="7235" spans="1:23" x14ac:dyDescent="0.25">
      <c r="A7235" s="54" t="s">
        <v>317</v>
      </c>
      <c r="B7235" s="54" t="s">
        <v>428</v>
      </c>
      <c r="C7235" s="54" t="s">
        <v>263</v>
      </c>
      <c r="D7235" s="54" t="s">
        <v>429</v>
      </c>
      <c r="E7235" s="54" t="s">
        <v>24392</v>
      </c>
      <c r="F7235" s="71">
        <v>44657</v>
      </c>
      <c r="G7235" s="72">
        <v>1666.17</v>
      </c>
      <c r="H7235" s="72">
        <v>142040.99</v>
      </c>
      <c r="I7235" s="54" t="s">
        <v>265</v>
      </c>
      <c r="J7235" s="54" t="s">
        <v>24389</v>
      </c>
      <c r="K7235" s="54" t="s">
        <v>24393</v>
      </c>
      <c r="L7235" s="54" t="s">
        <v>24394</v>
      </c>
      <c r="M7235" s="54" t="s">
        <v>24392</v>
      </c>
      <c r="N7235" s="54" t="s">
        <v>256</v>
      </c>
      <c r="O7235" s="54" t="s">
        <v>256</v>
      </c>
      <c r="P7235" s="54" t="s">
        <v>289</v>
      </c>
      <c r="Q7235" s="54" t="s">
        <v>256</v>
      </c>
      <c r="R7235" s="54" t="s">
        <v>431</v>
      </c>
      <c r="S7235" s="71"/>
      <c r="T7235" s="54" t="s">
        <v>256</v>
      </c>
      <c r="U7235" s="71">
        <v>44657</v>
      </c>
      <c r="V7235" s="54" t="s">
        <v>256</v>
      </c>
      <c r="W7235" t="str">
        <f t="shared" si="112"/>
        <v>Apr-22</v>
      </c>
    </row>
    <row r="7236" spans="1:23" x14ac:dyDescent="0.25">
      <c r="A7236" s="54" t="s">
        <v>317</v>
      </c>
      <c r="B7236" s="54" t="s">
        <v>428</v>
      </c>
      <c r="C7236" s="54" t="s">
        <v>263</v>
      </c>
      <c r="D7236" s="54" t="s">
        <v>429</v>
      </c>
      <c r="E7236" s="54" t="s">
        <v>24395</v>
      </c>
      <c r="F7236" s="71">
        <v>44657</v>
      </c>
      <c r="G7236" s="72">
        <v>212.83</v>
      </c>
      <c r="H7236" s="72">
        <v>18143.759999999998</v>
      </c>
      <c r="I7236" s="54" t="s">
        <v>265</v>
      </c>
      <c r="J7236" s="54" t="s">
        <v>24389</v>
      </c>
      <c r="K7236" s="54" t="s">
        <v>24393</v>
      </c>
      <c r="L7236" s="54" t="s">
        <v>24396</v>
      </c>
      <c r="M7236" s="54" t="s">
        <v>24395</v>
      </c>
      <c r="N7236" s="54" t="s">
        <v>256</v>
      </c>
      <c r="O7236" s="54" t="s">
        <v>256</v>
      </c>
      <c r="P7236" s="54" t="s">
        <v>289</v>
      </c>
      <c r="Q7236" s="54" t="s">
        <v>256</v>
      </c>
      <c r="R7236" s="54" t="s">
        <v>431</v>
      </c>
      <c r="S7236" s="71"/>
      <c r="T7236" s="54" t="s">
        <v>256</v>
      </c>
      <c r="U7236" s="71">
        <v>44657</v>
      </c>
      <c r="V7236" s="54" t="s">
        <v>256</v>
      </c>
      <c r="W7236" t="str">
        <f t="shared" si="112"/>
        <v>Apr-22</v>
      </c>
    </row>
    <row r="7237" spans="1:23" x14ac:dyDescent="0.25">
      <c r="A7237" s="54" t="s">
        <v>317</v>
      </c>
      <c r="B7237" s="54" t="s">
        <v>428</v>
      </c>
      <c r="C7237" s="54" t="s">
        <v>263</v>
      </c>
      <c r="D7237" s="54" t="s">
        <v>429</v>
      </c>
      <c r="E7237" s="54" t="s">
        <v>24397</v>
      </c>
      <c r="F7237" s="71">
        <v>44664</v>
      </c>
      <c r="G7237" s="72">
        <v>37.68</v>
      </c>
      <c r="H7237" s="72">
        <v>3212.22</v>
      </c>
      <c r="I7237" s="54" t="s">
        <v>265</v>
      </c>
      <c r="J7237" s="54" t="s">
        <v>24389</v>
      </c>
      <c r="K7237" s="54" t="s">
        <v>24398</v>
      </c>
      <c r="L7237" s="54" t="s">
        <v>24399</v>
      </c>
      <c r="M7237" s="54" t="s">
        <v>24397</v>
      </c>
      <c r="N7237" s="54" t="s">
        <v>256</v>
      </c>
      <c r="O7237" s="54" t="s">
        <v>256</v>
      </c>
      <c r="P7237" s="54" t="s">
        <v>267</v>
      </c>
      <c r="Q7237" s="54" t="s">
        <v>256</v>
      </c>
      <c r="R7237" s="54" t="s">
        <v>431</v>
      </c>
      <c r="S7237" s="71"/>
      <c r="T7237" s="54" t="s">
        <v>256</v>
      </c>
      <c r="U7237" s="71">
        <v>44664</v>
      </c>
      <c r="V7237" s="54" t="s">
        <v>256</v>
      </c>
      <c r="W7237" t="str">
        <f t="shared" ref="W7237:W7300" si="113">TEXT(F7237,"MMM-YY")</f>
        <v>Apr-22</v>
      </c>
    </row>
    <row r="7238" spans="1:23" x14ac:dyDescent="0.25">
      <c r="A7238" s="54" t="s">
        <v>317</v>
      </c>
      <c r="B7238" s="54" t="s">
        <v>428</v>
      </c>
      <c r="C7238" s="54" t="s">
        <v>263</v>
      </c>
      <c r="D7238" s="54" t="s">
        <v>429</v>
      </c>
      <c r="E7238" s="54" t="s">
        <v>24400</v>
      </c>
      <c r="F7238" s="71">
        <v>44664</v>
      </c>
      <c r="G7238" s="72">
        <v>2143.4</v>
      </c>
      <c r="H7238" s="72">
        <v>182724.85</v>
      </c>
      <c r="I7238" s="54" t="s">
        <v>265</v>
      </c>
      <c r="J7238" s="54" t="s">
        <v>24389</v>
      </c>
      <c r="K7238" s="54" t="s">
        <v>24401</v>
      </c>
      <c r="L7238" s="54" t="s">
        <v>24402</v>
      </c>
      <c r="M7238" s="54" t="s">
        <v>24400</v>
      </c>
      <c r="N7238" s="54" t="s">
        <v>256</v>
      </c>
      <c r="O7238" s="54" t="s">
        <v>256</v>
      </c>
      <c r="P7238" s="54" t="s">
        <v>267</v>
      </c>
      <c r="Q7238" s="54" t="s">
        <v>256</v>
      </c>
      <c r="R7238" s="54" t="s">
        <v>431</v>
      </c>
      <c r="S7238" s="71"/>
      <c r="T7238" s="54" t="s">
        <v>256</v>
      </c>
      <c r="U7238" s="71">
        <v>44664</v>
      </c>
      <c r="V7238" s="54" t="s">
        <v>256</v>
      </c>
      <c r="W7238" t="str">
        <f t="shared" si="113"/>
        <v>Apr-22</v>
      </c>
    </row>
    <row r="7239" spans="1:23" x14ac:dyDescent="0.25">
      <c r="A7239" s="54" t="s">
        <v>317</v>
      </c>
      <c r="B7239" s="54" t="s">
        <v>428</v>
      </c>
      <c r="C7239" s="54" t="s">
        <v>263</v>
      </c>
      <c r="D7239" s="54" t="s">
        <v>429</v>
      </c>
      <c r="E7239" s="54" t="s">
        <v>24403</v>
      </c>
      <c r="F7239" s="71">
        <v>44675</v>
      </c>
      <c r="G7239" s="72">
        <v>1383.98</v>
      </c>
      <c r="H7239" s="72">
        <v>117984.3</v>
      </c>
      <c r="I7239" s="54" t="s">
        <v>265</v>
      </c>
      <c r="J7239" s="54" t="s">
        <v>24389</v>
      </c>
      <c r="K7239" s="54" t="s">
        <v>24404</v>
      </c>
      <c r="L7239" s="54" t="s">
        <v>24405</v>
      </c>
      <c r="M7239" s="54" t="s">
        <v>24403</v>
      </c>
      <c r="N7239" s="54" t="s">
        <v>256</v>
      </c>
      <c r="O7239" s="54" t="s">
        <v>256</v>
      </c>
      <c r="P7239" s="54" t="s">
        <v>264</v>
      </c>
      <c r="Q7239" s="54" t="s">
        <v>256</v>
      </c>
      <c r="R7239" s="54" t="s">
        <v>431</v>
      </c>
      <c r="S7239" s="71"/>
      <c r="T7239" s="54" t="s">
        <v>256</v>
      </c>
      <c r="U7239" s="71">
        <v>44675</v>
      </c>
      <c r="V7239" s="54" t="s">
        <v>256</v>
      </c>
      <c r="W7239" t="str">
        <f t="shared" si="113"/>
        <v>Apr-22</v>
      </c>
    </row>
    <row r="7240" spans="1:23" x14ac:dyDescent="0.25">
      <c r="A7240" s="54" t="s">
        <v>317</v>
      </c>
      <c r="B7240" s="54" t="s">
        <v>428</v>
      </c>
      <c r="C7240" s="54" t="s">
        <v>263</v>
      </c>
      <c r="D7240" s="54" t="s">
        <v>429</v>
      </c>
      <c r="E7240" s="54" t="s">
        <v>24406</v>
      </c>
      <c r="F7240" s="71">
        <v>44672</v>
      </c>
      <c r="G7240" s="72">
        <v>2136.5700000000002</v>
      </c>
      <c r="H7240" s="72">
        <v>182142.59</v>
      </c>
      <c r="I7240" s="54" t="s">
        <v>265</v>
      </c>
      <c r="J7240" s="54" t="s">
        <v>24389</v>
      </c>
      <c r="K7240" s="54" t="s">
        <v>24407</v>
      </c>
      <c r="L7240" s="54" t="s">
        <v>24408</v>
      </c>
      <c r="M7240" s="54" t="s">
        <v>24406</v>
      </c>
      <c r="N7240" s="54" t="s">
        <v>256</v>
      </c>
      <c r="O7240" s="54" t="s">
        <v>256</v>
      </c>
      <c r="P7240" s="54" t="s">
        <v>271</v>
      </c>
      <c r="Q7240" s="54" t="s">
        <v>256</v>
      </c>
      <c r="R7240" s="54" t="s">
        <v>431</v>
      </c>
      <c r="S7240" s="71"/>
      <c r="T7240" s="54" t="s">
        <v>256</v>
      </c>
      <c r="U7240" s="71">
        <v>44672</v>
      </c>
      <c r="V7240" s="54" t="s">
        <v>443</v>
      </c>
      <c r="W7240" t="str">
        <f t="shared" si="113"/>
        <v>Apr-22</v>
      </c>
    </row>
    <row r="7241" spans="1:23" x14ac:dyDescent="0.25">
      <c r="A7241" s="54" t="s">
        <v>317</v>
      </c>
      <c r="B7241" s="54" t="s">
        <v>428</v>
      </c>
      <c r="C7241" s="54" t="s">
        <v>263</v>
      </c>
      <c r="D7241" s="54" t="s">
        <v>429</v>
      </c>
      <c r="E7241" s="54" t="s">
        <v>24409</v>
      </c>
      <c r="F7241" s="71">
        <v>44677</v>
      </c>
      <c r="G7241" s="72">
        <v>520.65</v>
      </c>
      <c r="H7241" s="72">
        <v>44385.41</v>
      </c>
      <c r="I7241" s="54" t="s">
        <v>265</v>
      </c>
      <c r="J7241" s="54" t="s">
        <v>24389</v>
      </c>
      <c r="K7241" s="54" t="s">
        <v>24410</v>
      </c>
      <c r="L7241" s="54" t="s">
        <v>24411</v>
      </c>
      <c r="M7241" s="54" t="s">
        <v>24409</v>
      </c>
      <c r="N7241" s="54" t="s">
        <v>256</v>
      </c>
      <c r="O7241" s="54" t="s">
        <v>256</v>
      </c>
      <c r="P7241" s="54" t="s">
        <v>268</v>
      </c>
      <c r="Q7241" s="54" t="s">
        <v>256</v>
      </c>
      <c r="R7241" s="54" t="s">
        <v>431</v>
      </c>
      <c r="S7241" s="71"/>
      <c r="T7241" s="54" t="s">
        <v>256</v>
      </c>
      <c r="U7241" s="71">
        <v>44677</v>
      </c>
      <c r="V7241" s="54" t="s">
        <v>256</v>
      </c>
      <c r="W7241" t="str">
        <f t="shared" si="113"/>
        <v>Apr-22</v>
      </c>
    </row>
    <row r="7242" spans="1:23" x14ac:dyDescent="0.25">
      <c r="A7242" s="54" t="s">
        <v>317</v>
      </c>
      <c r="B7242" s="54" t="s">
        <v>428</v>
      </c>
      <c r="C7242" s="54" t="s">
        <v>263</v>
      </c>
      <c r="D7242" s="54" t="s">
        <v>429</v>
      </c>
      <c r="E7242" s="54" t="s">
        <v>24412</v>
      </c>
      <c r="F7242" s="71">
        <v>44681</v>
      </c>
      <c r="G7242" s="72">
        <v>3100.4</v>
      </c>
      <c r="H7242" s="72">
        <v>264309.09999999998</v>
      </c>
      <c r="I7242" s="54" t="s">
        <v>265</v>
      </c>
      <c r="J7242" s="54" t="s">
        <v>24389</v>
      </c>
      <c r="K7242" s="54" t="s">
        <v>24413</v>
      </c>
      <c r="L7242" s="54" t="s">
        <v>24414</v>
      </c>
      <c r="M7242" s="54" t="s">
        <v>24412</v>
      </c>
      <c r="N7242" s="54" t="s">
        <v>256</v>
      </c>
      <c r="O7242" s="54" t="s">
        <v>256</v>
      </c>
      <c r="P7242" s="54" t="s">
        <v>271</v>
      </c>
      <c r="Q7242" s="54" t="s">
        <v>256</v>
      </c>
      <c r="R7242" s="54" t="s">
        <v>431</v>
      </c>
      <c r="S7242" s="71"/>
      <c r="T7242" s="54" t="s">
        <v>256</v>
      </c>
      <c r="U7242" s="71">
        <v>44681</v>
      </c>
      <c r="V7242" s="54" t="s">
        <v>443</v>
      </c>
      <c r="W7242" t="str">
        <f t="shared" si="113"/>
        <v>Apr-22</v>
      </c>
    </row>
    <row r="7243" spans="1:23" x14ac:dyDescent="0.25">
      <c r="A7243" s="54" t="s">
        <v>317</v>
      </c>
      <c r="B7243" s="54" t="s">
        <v>428</v>
      </c>
      <c r="C7243" s="54" t="s">
        <v>263</v>
      </c>
      <c r="D7243" s="54" t="s">
        <v>429</v>
      </c>
      <c r="E7243" s="54" t="s">
        <v>24415</v>
      </c>
      <c r="F7243" s="71">
        <v>44679</v>
      </c>
      <c r="G7243" s="72">
        <v>263.76</v>
      </c>
      <c r="H7243" s="72">
        <v>22485.54</v>
      </c>
      <c r="I7243" s="54" t="s">
        <v>265</v>
      </c>
      <c r="J7243" s="54" t="s">
        <v>24389</v>
      </c>
      <c r="K7243" s="54" t="s">
        <v>24416</v>
      </c>
      <c r="L7243" s="54" t="s">
        <v>24417</v>
      </c>
      <c r="M7243" s="54" t="s">
        <v>24415</v>
      </c>
      <c r="N7243" s="54" t="s">
        <v>256</v>
      </c>
      <c r="O7243" s="54" t="s">
        <v>256</v>
      </c>
      <c r="P7243" s="54" t="s">
        <v>267</v>
      </c>
      <c r="Q7243" s="54" t="s">
        <v>256</v>
      </c>
      <c r="R7243" s="54" t="s">
        <v>431</v>
      </c>
      <c r="S7243" s="71"/>
      <c r="T7243" s="54" t="s">
        <v>256</v>
      </c>
      <c r="U7243" s="71">
        <v>44679</v>
      </c>
      <c r="V7243" s="54" t="s">
        <v>256</v>
      </c>
      <c r="W7243" t="str">
        <f t="shared" si="113"/>
        <v>Apr-22</v>
      </c>
    </row>
    <row r="7244" spans="1:23" x14ac:dyDescent="0.25">
      <c r="A7244" s="54" t="s">
        <v>317</v>
      </c>
      <c r="B7244" s="54" t="s">
        <v>428</v>
      </c>
      <c r="C7244" s="54" t="s">
        <v>263</v>
      </c>
      <c r="D7244" s="54" t="s">
        <v>429</v>
      </c>
      <c r="E7244" s="54" t="s">
        <v>24418</v>
      </c>
      <c r="F7244" s="71">
        <v>44660</v>
      </c>
      <c r="G7244" s="72">
        <v>332.24</v>
      </c>
      <c r="H7244" s="72">
        <v>28323.46</v>
      </c>
      <c r="I7244" s="54" t="s">
        <v>265</v>
      </c>
      <c r="J7244" s="54" t="s">
        <v>24419</v>
      </c>
      <c r="K7244" s="54" t="s">
        <v>24420</v>
      </c>
      <c r="L7244" s="54" t="s">
        <v>24421</v>
      </c>
      <c r="M7244" s="54" t="s">
        <v>24418</v>
      </c>
      <c r="N7244" s="54" t="s">
        <v>256</v>
      </c>
      <c r="O7244" s="54" t="s">
        <v>256</v>
      </c>
      <c r="P7244" s="54" t="s">
        <v>444</v>
      </c>
      <c r="Q7244" s="54" t="s">
        <v>256</v>
      </c>
      <c r="R7244" s="54" t="s">
        <v>431</v>
      </c>
      <c r="S7244" s="71"/>
      <c r="T7244" s="54" t="s">
        <v>256</v>
      </c>
      <c r="U7244" s="71">
        <v>44660</v>
      </c>
      <c r="V7244" s="54" t="s">
        <v>256</v>
      </c>
      <c r="W7244" t="str">
        <f t="shared" si="113"/>
        <v>Apr-22</v>
      </c>
    </row>
    <row r="7245" spans="1:23" x14ac:dyDescent="0.25">
      <c r="A7245" s="54" t="s">
        <v>317</v>
      </c>
      <c r="B7245" s="54" t="s">
        <v>428</v>
      </c>
      <c r="C7245" s="54" t="s">
        <v>263</v>
      </c>
      <c r="D7245" s="54" t="s">
        <v>429</v>
      </c>
      <c r="E7245" s="54" t="s">
        <v>24422</v>
      </c>
      <c r="F7245" s="71">
        <v>44674</v>
      </c>
      <c r="G7245" s="72">
        <v>345.46</v>
      </c>
      <c r="H7245" s="72">
        <v>29450.47</v>
      </c>
      <c r="I7245" s="54" t="s">
        <v>265</v>
      </c>
      <c r="J7245" s="54" t="s">
        <v>24419</v>
      </c>
      <c r="K7245" s="54" t="s">
        <v>24423</v>
      </c>
      <c r="L7245" s="54" t="s">
        <v>24424</v>
      </c>
      <c r="M7245" s="54" t="s">
        <v>24422</v>
      </c>
      <c r="N7245" s="54" t="s">
        <v>256</v>
      </c>
      <c r="O7245" s="54" t="s">
        <v>256</v>
      </c>
      <c r="P7245" s="54" t="s">
        <v>264</v>
      </c>
      <c r="Q7245" s="54" t="s">
        <v>256</v>
      </c>
      <c r="R7245" s="54" t="s">
        <v>431</v>
      </c>
      <c r="S7245" s="71"/>
      <c r="T7245" s="54" t="s">
        <v>256</v>
      </c>
      <c r="U7245" s="71">
        <v>44674</v>
      </c>
      <c r="V7245" s="54" t="s">
        <v>256</v>
      </c>
      <c r="W7245" t="str">
        <f t="shared" si="113"/>
        <v>Apr-22</v>
      </c>
    </row>
    <row r="7246" spans="1:23" x14ac:dyDescent="0.25">
      <c r="A7246" s="54" t="s">
        <v>317</v>
      </c>
      <c r="B7246" s="54" t="s">
        <v>428</v>
      </c>
      <c r="C7246" s="54" t="s">
        <v>263</v>
      </c>
      <c r="D7246" s="54" t="s">
        <v>429</v>
      </c>
      <c r="E7246" s="54" t="s">
        <v>24425</v>
      </c>
      <c r="F7246" s="71">
        <v>44670</v>
      </c>
      <c r="G7246" s="72">
        <v>803.02</v>
      </c>
      <c r="H7246" s="72">
        <v>68457.460000000006</v>
      </c>
      <c r="I7246" s="54" t="s">
        <v>265</v>
      </c>
      <c r="J7246" s="54" t="s">
        <v>24419</v>
      </c>
      <c r="K7246" s="54" t="s">
        <v>24426</v>
      </c>
      <c r="L7246" s="54" t="s">
        <v>24427</v>
      </c>
      <c r="M7246" s="54" t="s">
        <v>24425</v>
      </c>
      <c r="N7246" s="54" t="s">
        <v>256</v>
      </c>
      <c r="O7246" s="54" t="s">
        <v>256</v>
      </c>
      <c r="P7246" s="54" t="s">
        <v>267</v>
      </c>
      <c r="Q7246" s="54" t="s">
        <v>256</v>
      </c>
      <c r="R7246" s="54" t="s">
        <v>431</v>
      </c>
      <c r="S7246" s="71"/>
      <c r="T7246" s="54" t="s">
        <v>256</v>
      </c>
      <c r="U7246" s="71">
        <v>44670</v>
      </c>
      <c r="V7246" s="54" t="s">
        <v>256</v>
      </c>
      <c r="W7246" t="str">
        <f t="shared" si="113"/>
        <v>Apr-22</v>
      </c>
    </row>
    <row r="7247" spans="1:23" x14ac:dyDescent="0.25">
      <c r="A7247" s="54" t="s">
        <v>317</v>
      </c>
      <c r="B7247" s="54" t="s">
        <v>428</v>
      </c>
      <c r="C7247" s="54" t="s">
        <v>263</v>
      </c>
      <c r="D7247" s="54" t="s">
        <v>429</v>
      </c>
      <c r="E7247" s="54" t="s">
        <v>24428</v>
      </c>
      <c r="F7247" s="71">
        <v>44674</v>
      </c>
      <c r="G7247" s="72">
        <v>380.98</v>
      </c>
      <c r="H7247" s="72">
        <v>32478.55</v>
      </c>
      <c r="I7247" s="54" t="s">
        <v>265</v>
      </c>
      <c r="J7247" s="54" t="s">
        <v>24419</v>
      </c>
      <c r="K7247" s="54" t="s">
        <v>24195</v>
      </c>
      <c r="L7247" s="54" t="s">
        <v>24429</v>
      </c>
      <c r="M7247" s="54" t="s">
        <v>24428</v>
      </c>
      <c r="N7247" s="54" t="s">
        <v>256</v>
      </c>
      <c r="O7247" s="54" t="s">
        <v>256</v>
      </c>
      <c r="P7247" s="54" t="s">
        <v>565</v>
      </c>
      <c r="Q7247" s="54" t="s">
        <v>256</v>
      </c>
      <c r="R7247" s="54" t="s">
        <v>431</v>
      </c>
      <c r="S7247" s="71"/>
      <c r="T7247" s="54" t="s">
        <v>256</v>
      </c>
      <c r="U7247" s="71">
        <v>44674</v>
      </c>
      <c r="V7247" s="54" t="s">
        <v>256</v>
      </c>
      <c r="W7247" t="str">
        <f t="shared" si="113"/>
        <v>Apr-22</v>
      </c>
    </row>
    <row r="7248" spans="1:23" x14ac:dyDescent="0.25">
      <c r="A7248" s="54" t="s">
        <v>317</v>
      </c>
      <c r="B7248" s="54" t="s">
        <v>428</v>
      </c>
      <c r="C7248" s="54" t="s">
        <v>263</v>
      </c>
      <c r="D7248" s="54" t="s">
        <v>429</v>
      </c>
      <c r="E7248" s="54" t="s">
        <v>24430</v>
      </c>
      <c r="F7248" s="71">
        <v>44677</v>
      </c>
      <c r="G7248" s="72">
        <v>125.84</v>
      </c>
      <c r="H7248" s="72">
        <v>10727.86</v>
      </c>
      <c r="I7248" s="54" t="s">
        <v>265</v>
      </c>
      <c r="J7248" s="54" t="s">
        <v>24419</v>
      </c>
      <c r="K7248" s="54" t="s">
        <v>24431</v>
      </c>
      <c r="L7248" s="54" t="s">
        <v>24432</v>
      </c>
      <c r="M7248" s="54" t="s">
        <v>24430</v>
      </c>
      <c r="N7248" s="54" t="s">
        <v>256</v>
      </c>
      <c r="O7248" s="54" t="s">
        <v>256</v>
      </c>
      <c r="P7248" s="54" t="s">
        <v>268</v>
      </c>
      <c r="Q7248" s="54" t="s">
        <v>256</v>
      </c>
      <c r="R7248" s="54" t="s">
        <v>431</v>
      </c>
      <c r="S7248" s="71"/>
      <c r="T7248" s="54" t="s">
        <v>256</v>
      </c>
      <c r="U7248" s="71">
        <v>44677</v>
      </c>
      <c r="V7248" s="54" t="s">
        <v>256</v>
      </c>
      <c r="W7248" t="str">
        <f t="shared" si="113"/>
        <v>Apr-22</v>
      </c>
    </row>
    <row r="7249" spans="1:23" x14ac:dyDescent="0.25">
      <c r="A7249" s="54" t="s">
        <v>317</v>
      </c>
      <c r="B7249" s="54" t="s">
        <v>428</v>
      </c>
      <c r="C7249" s="54" t="s">
        <v>263</v>
      </c>
      <c r="D7249" s="54" t="s">
        <v>429</v>
      </c>
      <c r="E7249" s="54" t="s">
        <v>24433</v>
      </c>
      <c r="F7249" s="71">
        <v>44654</v>
      </c>
      <c r="G7249" s="72">
        <v>117.6</v>
      </c>
      <c r="H7249" s="72">
        <v>10025.4</v>
      </c>
      <c r="I7249" s="54" t="s">
        <v>265</v>
      </c>
      <c r="J7249" s="54" t="s">
        <v>22957</v>
      </c>
      <c r="K7249" s="54" t="s">
        <v>23705</v>
      </c>
      <c r="L7249" s="54" t="s">
        <v>24434</v>
      </c>
      <c r="M7249" s="54" t="s">
        <v>24433</v>
      </c>
      <c r="N7249" s="54" t="s">
        <v>256</v>
      </c>
      <c r="O7249" s="54" t="s">
        <v>256</v>
      </c>
      <c r="P7249" s="54" t="s">
        <v>444</v>
      </c>
      <c r="Q7249" s="54" t="s">
        <v>256</v>
      </c>
      <c r="R7249" s="54" t="s">
        <v>431</v>
      </c>
      <c r="S7249" s="71"/>
      <c r="T7249" s="54" t="s">
        <v>256</v>
      </c>
      <c r="U7249" s="71">
        <v>44654</v>
      </c>
      <c r="V7249" s="54" t="s">
        <v>256</v>
      </c>
      <c r="W7249" t="str">
        <f t="shared" si="113"/>
        <v>Apr-22</v>
      </c>
    </row>
    <row r="7250" spans="1:23" x14ac:dyDescent="0.25">
      <c r="A7250" s="54" t="s">
        <v>317</v>
      </c>
      <c r="B7250" s="54" t="s">
        <v>428</v>
      </c>
      <c r="C7250" s="54" t="s">
        <v>263</v>
      </c>
      <c r="D7250" s="54" t="s">
        <v>429</v>
      </c>
      <c r="E7250" s="54" t="s">
        <v>24435</v>
      </c>
      <c r="F7250" s="71">
        <v>44655</v>
      </c>
      <c r="G7250" s="72">
        <v>81.540000000000006</v>
      </c>
      <c r="H7250" s="72">
        <v>6951.29</v>
      </c>
      <c r="I7250" s="54" t="s">
        <v>265</v>
      </c>
      <c r="J7250" s="54" t="s">
        <v>22957</v>
      </c>
      <c r="K7250" s="54" t="s">
        <v>24436</v>
      </c>
      <c r="L7250" s="54" t="s">
        <v>24437</v>
      </c>
      <c r="M7250" s="54" t="s">
        <v>24435</v>
      </c>
      <c r="N7250" s="54" t="s">
        <v>256</v>
      </c>
      <c r="O7250" s="54" t="s">
        <v>256</v>
      </c>
      <c r="P7250" s="54" t="s">
        <v>268</v>
      </c>
      <c r="Q7250" s="54" t="s">
        <v>256</v>
      </c>
      <c r="R7250" s="54" t="s">
        <v>431</v>
      </c>
      <c r="S7250" s="71"/>
      <c r="T7250" s="54" t="s">
        <v>256</v>
      </c>
      <c r="U7250" s="71">
        <v>44655</v>
      </c>
      <c r="V7250" s="54" t="s">
        <v>256</v>
      </c>
      <c r="W7250" t="str">
        <f t="shared" si="113"/>
        <v>Apr-22</v>
      </c>
    </row>
    <row r="7251" spans="1:23" x14ac:dyDescent="0.25">
      <c r="A7251" s="54" t="s">
        <v>317</v>
      </c>
      <c r="B7251" s="54" t="s">
        <v>428</v>
      </c>
      <c r="C7251" s="54" t="s">
        <v>263</v>
      </c>
      <c r="D7251" s="54" t="s">
        <v>429</v>
      </c>
      <c r="E7251" s="54" t="s">
        <v>24438</v>
      </c>
      <c r="F7251" s="71">
        <v>44655</v>
      </c>
      <c r="G7251" s="72">
        <v>298.3</v>
      </c>
      <c r="H7251" s="72">
        <v>25430.080000000002</v>
      </c>
      <c r="I7251" s="54" t="s">
        <v>265</v>
      </c>
      <c r="J7251" s="54" t="s">
        <v>22957</v>
      </c>
      <c r="K7251" s="54" t="s">
        <v>24439</v>
      </c>
      <c r="L7251" s="54" t="s">
        <v>24440</v>
      </c>
      <c r="M7251" s="54" t="s">
        <v>24438</v>
      </c>
      <c r="N7251" s="54" t="s">
        <v>256</v>
      </c>
      <c r="O7251" s="54" t="s">
        <v>256</v>
      </c>
      <c r="P7251" s="54" t="s">
        <v>267</v>
      </c>
      <c r="Q7251" s="54" t="s">
        <v>256</v>
      </c>
      <c r="R7251" s="54" t="s">
        <v>431</v>
      </c>
      <c r="S7251" s="71"/>
      <c r="T7251" s="54" t="s">
        <v>256</v>
      </c>
      <c r="U7251" s="71">
        <v>44655</v>
      </c>
      <c r="V7251" s="54" t="s">
        <v>256</v>
      </c>
      <c r="W7251" t="str">
        <f t="shared" si="113"/>
        <v>Apr-22</v>
      </c>
    </row>
    <row r="7252" spans="1:23" x14ac:dyDescent="0.25">
      <c r="A7252" s="54" t="s">
        <v>317</v>
      </c>
      <c r="B7252" s="54" t="s">
        <v>428</v>
      </c>
      <c r="C7252" s="54" t="s">
        <v>263</v>
      </c>
      <c r="D7252" s="54" t="s">
        <v>429</v>
      </c>
      <c r="E7252" s="54" t="s">
        <v>24441</v>
      </c>
      <c r="F7252" s="71">
        <v>44657</v>
      </c>
      <c r="G7252" s="72">
        <v>204</v>
      </c>
      <c r="H7252" s="72">
        <v>17391</v>
      </c>
      <c r="I7252" s="54" t="s">
        <v>265</v>
      </c>
      <c r="J7252" s="54" t="s">
        <v>22957</v>
      </c>
      <c r="K7252" s="54" t="s">
        <v>23711</v>
      </c>
      <c r="L7252" s="54" t="s">
        <v>24442</v>
      </c>
      <c r="M7252" s="54" t="s">
        <v>24441</v>
      </c>
      <c r="N7252" s="54" t="s">
        <v>256</v>
      </c>
      <c r="O7252" s="54" t="s">
        <v>256</v>
      </c>
      <c r="P7252" s="54" t="s">
        <v>264</v>
      </c>
      <c r="Q7252" s="54" t="s">
        <v>256</v>
      </c>
      <c r="R7252" s="54" t="s">
        <v>431</v>
      </c>
      <c r="S7252" s="71"/>
      <c r="T7252" s="54" t="s">
        <v>256</v>
      </c>
      <c r="U7252" s="71">
        <v>44657</v>
      </c>
      <c r="V7252" s="54" t="s">
        <v>256</v>
      </c>
      <c r="W7252" t="str">
        <f t="shared" si="113"/>
        <v>Apr-22</v>
      </c>
    </row>
    <row r="7253" spans="1:23" x14ac:dyDescent="0.25">
      <c r="A7253" s="54" t="s">
        <v>317</v>
      </c>
      <c r="B7253" s="54" t="s">
        <v>428</v>
      </c>
      <c r="C7253" s="54" t="s">
        <v>263</v>
      </c>
      <c r="D7253" s="54" t="s">
        <v>429</v>
      </c>
      <c r="E7253" s="54" t="s">
        <v>24443</v>
      </c>
      <c r="F7253" s="71">
        <v>44677</v>
      </c>
      <c r="G7253" s="72">
        <v>60.05</v>
      </c>
      <c r="H7253" s="72">
        <v>5119.26</v>
      </c>
      <c r="I7253" s="54" t="s">
        <v>265</v>
      </c>
      <c r="J7253" s="54" t="s">
        <v>22957</v>
      </c>
      <c r="K7253" s="54" t="s">
        <v>24444</v>
      </c>
      <c r="L7253" s="54" t="s">
        <v>24445</v>
      </c>
      <c r="M7253" s="54" t="s">
        <v>24443</v>
      </c>
      <c r="N7253" s="54" t="s">
        <v>256</v>
      </c>
      <c r="O7253" s="54" t="s">
        <v>256</v>
      </c>
      <c r="P7253" s="54" t="s">
        <v>268</v>
      </c>
      <c r="Q7253" s="54" t="s">
        <v>256</v>
      </c>
      <c r="R7253" s="54" t="s">
        <v>431</v>
      </c>
      <c r="S7253" s="71"/>
      <c r="T7253" s="54" t="s">
        <v>256</v>
      </c>
      <c r="U7253" s="71">
        <v>44677</v>
      </c>
      <c r="V7253" s="54" t="s">
        <v>256</v>
      </c>
      <c r="W7253" t="str">
        <f t="shared" si="113"/>
        <v>Apr-22</v>
      </c>
    </row>
    <row r="7254" spans="1:23" x14ac:dyDescent="0.25">
      <c r="A7254" s="54" t="s">
        <v>317</v>
      </c>
      <c r="B7254" s="54" t="s">
        <v>428</v>
      </c>
      <c r="C7254" s="54" t="s">
        <v>263</v>
      </c>
      <c r="D7254" s="54" t="s">
        <v>429</v>
      </c>
      <c r="E7254" s="54" t="s">
        <v>24446</v>
      </c>
      <c r="F7254" s="71">
        <v>44678</v>
      </c>
      <c r="G7254" s="72">
        <v>42.1</v>
      </c>
      <c r="H7254" s="72">
        <v>3589.03</v>
      </c>
      <c r="I7254" s="54" t="s">
        <v>265</v>
      </c>
      <c r="J7254" s="54" t="s">
        <v>22957</v>
      </c>
      <c r="K7254" s="54" t="s">
        <v>24447</v>
      </c>
      <c r="L7254" s="54" t="s">
        <v>24448</v>
      </c>
      <c r="M7254" s="54" t="s">
        <v>24446</v>
      </c>
      <c r="N7254" s="54" t="s">
        <v>256</v>
      </c>
      <c r="O7254" s="54" t="s">
        <v>256</v>
      </c>
      <c r="P7254" s="54" t="s">
        <v>268</v>
      </c>
      <c r="Q7254" s="54" t="s">
        <v>256</v>
      </c>
      <c r="R7254" s="54" t="s">
        <v>431</v>
      </c>
      <c r="S7254" s="71"/>
      <c r="T7254" s="54" t="s">
        <v>256</v>
      </c>
      <c r="U7254" s="71">
        <v>44678</v>
      </c>
      <c r="V7254" s="54" t="s">
        <v>256</v>
      </c>
      <c r="W7254" t="str">
        <f t="shared" si="113"/>
        <v>Apr-22</v>
      </c>
    </row>
    <row r="7255" spans="1:23" x14ac:dyDescent="0.25">
      <c r="A7255" s="54" t="s">
        <v>317</v>
      </c>
      <c r="B7255" s="54" t="s">
        <v>428</v>
      </c>
      <c r="C7255" s="54" t="s">
        <v>263</v>
      </c>
      <c r="D7255" s="54" t="s">
        <v>429</v>
      </c>
      <c r="E7255" s="54" t="s">
        <v>24449</v>
      </c>
      <c r="F7255" s="71">
        <v>44679</v>
      </c>
      <c r="G7255" s="72">
        <v>247.9</v>
      </c>
      <c r="H7255" s="72">
        <v>21133.48</v>
      </c>
      <c r="I7255" s="54" t="s">
        <v>265</v>
      </c>
      <c r="J7255" s="54" t="s">
        <v>22957</v>
      </c>
      <c r="K7255" s="54" t="s">
        <v>24450</v>
      </c>
      <c r="L7255" s="54" t="s">
        <v>24451</v>
      </c>
      <c r="M7255" s="54" t="s">
        <v>24449</v>
      </c>
      <c r="N7255" s="54" t="s">
        <v>256</v>
      </c>
      <c r="O7255" s="54" t="s">
        <v>256</v>
      </c>
      <c r="P7255" s="54" t="s">
        <v>267</v>
      </c>
      <c r="Q7255" s="54" t="s">
        <v>256</v>
      </c>
      <c r="R7255" s="54" t="s">
        <v>431</v>
      </c>
      <c r="S7255" s="71"/>
      <c r="T7255" s="54" t="s">
        <v>256</v>
      </c>
      <c r="U7255" s="71">
        <v>44679</v>
      </c>
      <c r="V7255" s="54" t="s">
        <v>256</v>
      </c>
      <c r="W7255" t="str">
        <f t="shared" si="113"/>
        <v>Apr-22</v>
      </c>
    </row>
    <row r="7256" spans="1:23" x14ac:dyDescent="0.25">
      <c r="A7256" s="54" t="s">
        <v>317</v>
      </c>
      <c r="B7256" s="54" t="s">
        <v>428</v>
      </c>
      <c r="C7256" s="54" t="s">
        <v>263</v>
      </c>
      <c r="D7256" s="54" t="s">
        <v>429</v>
      </c>
      <c r="E7256" s="54" t="s">
        <v>24452</v>
      </c>
      <c r="F7256" s="71">
        <v>44679</v>
      </c>
      <c r="G7256" s="72">
        <v>548.38</v>
      </c>
      <c r="H7256" s="72">
        <v>46749.4</v>
      </c>
      <c r="I7256" s="54" t="s">
        <v>265</v>
      </c>
      <c r="J7256" s="54" t="s">
        <v>22957</v>
      </c>
      <c r="K7256" s="54" t="s">
        <v>24453</v>
      </c>
      <c r="L7256" s="54" t="s">
        <v>24454</v>
      </c>
      <c r="M7256" s="54" t="s">
        <v>24452</v>
      </c>
      <c r="N7256" s="54" t="s">
        <v>256</v>
      </c>
      <c r="O7256" s="54" t="s">
        <v>256</v>
      </c>
      <c r="P7256" s="54" t="s">
        <v>267</v>
      </c>
      <c r="Q7256" s="54" t="s">
        <v>256</v>
      </c>
      <c r="R7256" s="54" t="s">
        <v>431</v>
      </c>
      <c r="S7256" s="71"/>
      <c r="T7256" s="54" t="s">
        <v>256</v>
      </c>
      <c r="U7256" s="71">
        <v>44679</v>
      </c>
      <c r="V7256" s="54" t="s">
        <v>256</v>
      </c>
      <c r="W7256" t="str">
        <f t="shared" si="113"/>
        <v>Apr-22</v>
      </c>
    </row>
    <row r="7257" spans="1:23" x14ac:dyDescent="0.25">
      <c r="A7257" s="54" t="s">
        <v>318</v>
      </c>
      <c r="B7257" s="54" t="s">
        <v>428</v>
      </c>
      <c r="C7257" s="54" t="s">
        <v>263</v>
      </c>
      <c r="D7257" s="54" t="s">
        <v>429</v>
      </c>
      <c r="E7257" s="54" t="s">
        <v>24455</v>
      </c>
      <c r="F7257" s="71">
        <v>44677</v>
      </c>
      <c r="G7257" s="72">
        <v>82082.720000000001</v>
      </c>
      <c r="H7257" s="72">
        <v>6997551.8799999999</v>
      </c>
      <c r="I7257" s="54" t="s">
        <v>265</v>
      </c>
      <c r="J7257" s="54" t="s">
        <v>24456</v>
      </c>
      <c r="K7257" s="54" t="s">
        <v>24220</v>
      </c>
      <c r="L7257" s="54" t="s">
        <v>24457</v>
      </c>
      <c r="M7257" s="54" t="s">
        <v>24455</v>
      </c>
      <c r="N7257" s="54" t="s">
        <v>256</v>
      </c>
      <c r="O7257" s="54" t="s">
        <v>256</v>
      </c>
      <c r="P7257" s="54" t="s">
        <v>433</v>
      </c>
      <c r="Q7257" s="54" t="s">
        <v>256</v>
      </c>
      <c r="R7257" s="54" t="s">
        <v>431</v>
      </c>
      <c r="S7257" s="71"/>
      <c r="T7257" s="54" t="s">
        <v>256</v>
      </c>
      <c r="U7257" s="71">
        <v>44677</v>
      </c>
      <c r="V7257" s="54" t="s">
        <v>256</v>
      </c>
      <c r="W7257" t="str">
        <f t="shared" si="113"/>
        <v>Apr-22</v>
      </c>
    </row>
    <row r="7258" spans="1:23" x14ac:dyDescent="0.25">
      <c r="A7258" s="54" t="s">
        <v>317</v>
      </c>
      <c r="B7258" s="54" t="s">
        <v>428</v>
      </c>
      <c r="C7258" s="54" t="s">
        <v>263</v>
      </c>
      <c r="D7258" s="54" t="s">
        <v>429</v>
      </c>
      <c r="E7258" s="54" t="s">
        <v>24458</v>
      </c>
      <c r="F7258" s="71">
        <v>44654</v>
      </c>
      <c r="G7258" s="72">
        <v>4583.16</v>
      </c>
      <c r="H7258" s="72">
        <v>390714.39</v>
      </c>
      <c r="I7258" s="54" t="s">
        <v>265</v>
      </c>
      <c r="J7258" s="54" t="s">
        <v>24456</v>
      </c>
      <c r="K7258" s="54" t="s">
        <v>23895</v>
      </c>
      <c r="L7258" s="54" t="s">
        <v>24459</v>
      </c>
      <c r="M7258" s="54" t="s">
        <v>24458</v>
      </c>
      <c r="N7258" s="54" t="s">
        <v>256</v>
      </c>
      <c r="O7258" s="54" t="s">
        <v>256</v>
      </c>
      <c r="P7258" s="54" t="s">
        <v>444</v>
      </c>
      <c r="Q7258" s="54" t="s">
        <v>256</v>
      </c>
      <c r="R7258" s="54" t="s">
        <v>431</v>
      </c>
      <c r="S7258" s="71"/>
      <c r="T7258" s="54" t="s">
        <v>256</v>
      </c>
      <c r="U7258" s="71">
        <v>44654</v>
      </c>
      <c r="V7258" s="54" t="s">
        <v>256</v>
      </c>
      <c r="W7258" t="str">
        <f t="shared" si="113"/>
        <v>Apr-22</v>
      </c>
    </row>
    <row r="7259" spans="1:23" x14ac:dyDescent="0.25">
      <c r="A7259" s="54" t="s">
        <v>317</v>
      </c>
      <c r="B7259" s="54" t="s">
        <v>428</v>
      </c>
      <c r="C7259" s="54" t="s">
        <v>263</v>
      </c>
      <c r="D7259" s="54" t="s">
        <v>429</v>
      </c>
      <c r="E7259" s="54" t="s">
        <v>24460</v>
      </c>
      <c r="F7259" s="71">
        <v>44655</v>
      </c>
      <c r="G7259" s="72">
        <v>3580.11</v>
      </c>
      <c r="H7259" s="72">
        <v>305204.38</v>
      </c>
      <c r="I7259" s="54" t="s">
        <v>265</v>
      </c>
      <c r="J7259" s="54" t="s">
        <v>24456</v>
      </c>
      <c r="K7259" s="54" t="s">
        <v>24461</v>
      </c>
      <c r="L7259" s="54" t="s">
        <v>24462</v>
      </c>
      <c r="M7259" s="54" t="s">
        <v>24460</v>
      </c>
      <c r="N7259" s="54" t="s">
        <v>256</v>
      </c>
      <c r="O7259" s="54" t="s">
        <v>256</v>
      </c>
      <c r="P7259" s="54" t="s">
        <v>268</v>
      </c>
      <c r="Q7259" s="54" t="s">
        <v>256</v>
      </c>
      <c r="R7259" s="54" t="s">
        <v>431</v>
      </c>
      <c r="S7259" s="71"/>
      <c r="T7259" s="54" t="s">
        <v>256</v>
      </c>
      <c r="U7259" s="71">
        <v>44655</v>
      </c>
      <c r="V7259" s="54" t="s">
        <v>256</v>
      </c>
      <c r="W7259" t="str">
        <f t="shared" si="113"/>
        <v>Apr-22</v>
      </c>
    </row>
    <row r="7260" spans="1:23" x14ac:dyDescent="0.25">
      <c r="A7260" s="54" t="s">
        <v>317</v>
      </c>
      <c r="B7260" s="54" t="s">
        <v>428</v>
      </c>
      <c r="C7260" s="54" t="s">
        <v>263</v>
      </c>
      <c r="D7260" s="54" t="s">
        <v>429</v>
      </c>
      <c r="E7260" s="54" t="s">
        <v>24463</v>
      </c>
      <c r="F7260" s="71">
        <v>44656</v>
      </c>
      <c r="G7260" s="72">
        <v>11618.64</v>
      </c>
      <c r="H7260" s="72">
        <v>990489.06</v>
      </c>
      <c r="I7260" s="54" t="s">
        <v>265</v>
      </c>
      <c r="J7260" s="54" t="s">
        <v>24456</v>
      </c>
      <c r="K7260" s="54" t="s">
        <v>24464</v>
      </c>
      <c r="L7260" s="54" t="s">
        <v>24465</v>
      </c>
      <c r="M7260" s="54" t="s">
        <v>24463</v>
      </c>
      <c r="N7260" s="54" t="s">
        <v>256</v>
      </c>
      <c r="O7260" s="54" t="s">
        <v>256</v>
      </c>
      <c r="P7260" s="54" t="s">
        <v>267</v>
      </c>
      <c r="Q7260" s="54" t="s">
        <v>256</v>
      </c>
      <c r="R7260" s="54" t="s">
        <v>431</v>
      </c>
      <c r="S7260" s="71"/>
      <c r="T7260" s="54" t="s">
        <v>256</v>
      </c>
      <c r="U7260" s="71">
        <v>44656</v>
      </c>
      <c r="V7260" s="54" t="s">
        <v>256</v>
      </c>
      <c r="W7260" t="str">
        <f t="shared" si="113"/>
        <v>Apr-22</v>
      </c>
    </row>
    <row r="7261" spans="1:23" x14ac:dyDescent="0.25">
      <c r="A7261" s="54" t="s">
        <v>317</v>
      </c>
      <c r="B7261" s="54" t="s">
        <v>428</v>
      </c>
      <c r="C7261" s="54" t="s">
        <v>263</v>
      </c>
      <c r="D7261" s="54" t="s">
        <v>429</v>
      </c>
      <c r="E7261" s="54" t="s">
        <v>24466</v>
      </c>
      <c r="F7261" s="71">
        <v>44656</v>
      </c>
      <c r="G7261" s="72">
        <v>803.67</v>
      </c>
      <c r="H7261" s="72">
        <v>68512.87</v>
      </c>
      <c r="I7261" s="54" t="s">
        <v>265</v>
      </c>
      <c r="J7261" s="54" t="s">
        <v>24456</v>
      </c>
      <c r="K7261" s="54" t="s">
        <v>24467</v>
      </c>
      <c r="L7261" s="54" t="s">
        <v>24468</v>
      </c>
      <c r="M7261" s="54" t="s">
        <v>24466</v>
      </c>
      <c r="N7261" s="54" t="s">
        <v>256</v>
      </c>
      <c r="O7261" s="54" t="s">
        <v>256</v>
      </c>
      <c r="P7261" s="54" t="s">
        <v>267</v>
      </c>
      <c r="Q7261" s="54" t="s">
        <v>256</v>
      </c>
      <c r="R7261" s="54" t="s">
        <v>431</v>
      </c>
      <c r="S7261" s="71"/>
      <c r="T7261" s="54" t="s">
        <v>256</v>
      </c>
      <c r="U7261" s="71">
        <v>44656</v>
      </c>
      <c r="V7261" s="54" t="s">
        <v>256</v>
      </c>
      <c r="W7261" t="str">
        <f t="shared" si="113"/>
        <v>Apr-22</v>
      </c>
    </row>
    <row r="7262" spans="1:23" x14ac:dyDescent="0.25">
      <c r="A7262" s="54" t="s">
        <v>317</v>
      </c>
      <c r="B7262" s="54" t="s">
        <v>428</v>
      </c>
      <c r="C7262" s="54" t="s">
        <v>263</v>
      </c>
      <c r="D7262" s="54" t="s">
        <v>429</v>
      </c>
      <c r="E7262" s="54" t="s">
        <v>24469</v>
      </c>
      <c r="F7262" s="71">
        <v>44662</v>
      </c>
      <c r="G7262" s="72">
        <v>46.17</v>
      </c>
      <c r="H7262" s="72">
        <v>3935.99</v>
      </c>
      <c r="I7262" s="54" t="s">
        <v>265</v>
      </c>
      <c r="J7262" s="54" t="s">
        <v>24456</v>
      </c>
      <c r="K7262" s="54" t="s">
        <v>24470</v>
      </c>
      <c r="L7262" s="54" t="s">
        <v>24471</v>
      </c>
      <c r="M7262" s="54" t="s">
        <v>24469</v>
      </c>
      <c r="N7262" s="54" t="s">
        <v>256</v>
      </c>
      <c r="O7262" s="54" t="s">
        <v>256</v>
      </c>
      <c r="P7262" s="54" t="s">
        <v>267</v>
      </c>
      <c r="Q7262" s="54" t="s">
        <v>256</v>
      </c>
      <c r="R7262" s="54" t="s">
        <v>431</v>
      </c>
      <c r="S7262" s="71"/>
      <c r="T7262" s="54" t="s">
        <v>256</v>
      </c>
      <c r="U7262" s="71">
        <v>44662</v>
      </c>
      <c r="V7262" s="54" t="s">
        <v>256</v>
      </c>
      <c r="W7262" t="str">
        <f t="shared" si="113"/>
        <v>Apr-22</v>
      </c>
    </row>
    <row r="7263" spans="1:23" x14ac:dyDescent="0.25">
      <c r="A7263" s="54" t="s">
        <v>317</v>
      </c>
      <c r="B7263" s="54" t="s">
        <v>428</v>
      </c>
      <c r="C7263" s="54" t="s">
        <v>263</v>
      </c>
      <c r="D7263" s="54" t="s">
        <v>429</v>
      </c>
      <c r="E7263" s="54" t="s">
        <v>24472</v>
      </c>
      <c r="F7263" s="71">
        <v>44664</v>
      </c>
      <c r="G7263" s="72">
        <v>3147.26</v>
      </c>
      <c r="H7263" s="72">
        <v>268303.92</v>
      </c>
      <c r="I7263" s="54" t="s">
        <v>265</v>
      </c>
      <c r="J7263" s="54" t="s">
        <v>24456</v>
      </c>
      <c r="K7263" s="54" t="s">
        <v>23857</v>
      </c>
      <c r="L7263" s="54" t="s">
        <v>24473</v>
      </c>
      <c r="M7263" s="54" t="s">
        <v>24472</v>
      </c>
      <c r="N7263" s="54" t="s">
        <v>256</v>
      </c>
      <c r="O7263" s="54" t="s">
        <v>256</v>
      </c>
      <c r="P7263" s="54" t="s">
        <v>264</v>
      </c>
      <c r="Q7263" s="54" t="s">
        <v>256</v>
      </c>
      <c r="R7263" s="54" t="s">
        <v>431</v>
      </c>
      <c r="S7263" s="71"/>
      <c r="T7263" s="54" t="s">
        <v>256</v>
      </c>
      <c r="U7263" s="71">
        <v>44664</v>
      </c>
      <c r="V7263" s="54" t="s">
        <v>256</v>
      </c>
      <c r="W7263" t="str">
        <f t="shared" si="113"/>
        <v>Apr-22</v>
      </c>
    </row>
    <row r="7264" spans="1:23" x14ac:dyDescent="0.25">
      <c r="A7264" s="54" t="s">
        <v>317</v>
      </c>
      <c r="B7264" s="54" t="s">
        <v>428</v>
      </c>
      <c r="C7264" s="54" t="s">
        <v>263</v>
      </c>
      <c r="D7264" s="54" t="s">
        <v>429</v>
      </c>
      <c r="E7264" s="54" t="s">
        <v>24474</v>
      </c>
      <c r="F7264" s="71">
        <v>44664</v>
      </c>
      <c r="G7264" s="72">
        <v>14833.97</v>
      </c>
      <c r="H7264" s="72">
        <v>1264595.94</v>
      </c>
      <c r="I7264" s="54" t="s">
        <v>265</v>
      </c>
      <c r="J7264" s="54" t="s">
        <v>24475</v>
      </c>
      <c r="K7264" s="54" t="s">
        <v>24476</v>
      </c>
      <c r="L7264" s="54" t="s">
        <v>24477</v>
      </c>
      <c r="M7264" s="54" t="s">
        <v>24474</v>
      </c>
      <c r="N7264" s="54" t="s">
        <v>256</v>
      </c>
      <c r="O7264" s="54" t="s">
        <v>256</v>
      </c>
      <c r="P7264" s="54" t="s">
        <v>267</v>
      </c>
      <c r="Q7264" s="54" t="s">
        <v>256</v>
      </c>
      <c r="R7264" s="54" t="s">
        <v>431</v>
      </c>
      <c r="S7264" s="71"/>
      <c r="T7264" s="54" t="s">
        <v>256</v>
      </c>
      <c r="U7264" s="71">
        <v>44664</v>
      </c>
      <c r="V7264" s="54" t="s">
        <v>256</v>
      </c>
      <c r="W7264" t="str">
        <f t="shared" si="113"/>
        <v>Apr-22</v>
      </c>
    </row>
    <row r="7265" spans="1:23" x14ac:dyDescent="0.25">
      <c r="A7265" s="54" t="s">
        <v>317</v>
      </c>
      <c r="B7265" s="54" t="s">
        <v>428</v>
      </c>
      <c r="C7265" s="54" t="s">
        <v>263</v>
      </c>
      <c r="D7265" s="54" t="s">
        <v>429</v>
      </c>
      <c r="E7265" s="54" t="s">
        <v>24478</v>
      </c>
      <c r="F7265" s="71">
        <v>44675</v>
      </c>
      <c r="G7265" s="72">
        <v>5685.6</v>
      </c>
      <c r="H7265" s="72">
        <v>484697.4</v>
      </c>
      <c r="I7265" s="54" t="s">
        <v>265</v>
      </c>
      <c r="J7265" s="54" t="s">
        <v>24475</v>
      </c>
      <c r="K7265" s="54" t="s">
        <v>24404</v>
      </c>
      <c r="L7265" s="54" t="s">
        <v>24479</v>
      </c>
      <c r="M7265" s="54" t="s">
        <v>24478</v>
      </c>
      <c r="N7265" s="54" t="s">
        <v>256</v>
      </c>
      <c r="O7265" s="54" t="s">
        <v>256</v>
      </c>
      <c r="P7265" s="54" t="s">
        <v>264</v>
      </c>
      <c r="Q7265" s="54" t="s">
        <v>256</v>
      </c>
      <c r="R7265" s="54" t="s">
        <v>431</v>
      </c>
      <c r="S7265" s="71"/>
      <c r="T7265" s="54" t="s">
        <v>256</v>
      </c>
      <c r="U7265" s="71">
        <v>44675</v>
      </c>
      <c r="V7265" s="54" t="s">
        <v>256</v>
      </c>
      <c r="W7265" t="str">
        <f t="shared" si="113"/>
        <v>Apr-22</v>
      </c>
    </row>
    <row r="7266" spans="1:23" x14ac:dyDescent="0.25">
      <c r="A7266" s="54" t="s">
        <v>317</v>
      </c>
      <c r="B7266" s="54" t="s">
        <v>428</v>
      </c>
      <c r="C7266" s="54" t="s">
        <v>263</v>
      </c>
      <c r="D7266" s="54" t="s">
        <v>429</v>
      </c>
      <c r="E7266" s="54" t="s">
        <v>24480</v>
      </c>
      <c r="F7266" s="71">
        <v>44671</v>
      </c>
      <c r="G7266" s="72">
        <v>4176.3999999999996</v>
      </c>
      <c r="H7266" s="72">
        <v>356038.1</v>
      </c>
      <c r="I7266" s="54" t="s">
        <v>265</v>
      </c>
      <c r="J7266" s="54" t="s">
        <v>24475</v>
      </c>
      <c r="K7266" s="54" t="s">
        <v>24481</v>
      </c>
      <c r="L7266" s="54" t="s">
        <v>24482</v>
      </c>
      <c r="M7266" s="54" t="s">
        <v>24480</v>
      </c>
      <c r="N7266" s="54" t="s">
        <v>256</v>
      </c>
      <c r="O7266" s="54" t="s">
        <v>256</v>
      </c>
      <c r="P7266" s="54" t="s">
        <v>444</v>
      </c>
      <c r="Q7266" s="54" t="s">
        <v>256</v>
      </c>
      <c r="R7266" s="54" t="s">
        <v>431</v>
      </c>
      <c r="S7266" s="71"/>
      <c r="T7266" s="54" t="s">
        <v>256</v>
      </c>
      <c r="U7266" s="71">
        <v>44671</v>
      </c>
      <c r="V7266" s="54" t="s">
        <v>256</v>
      </c>
      <c r="W7266" t="str">
        <f t="shared" si="113"/>
        <v>Apr-22</v>
      </c>
    </row>
    <row r="7267" spans="1:23" x14ac:dyDescent="0.25">
      <c r="A7267" s="54" t="s">
        <v>317</v>
      </c>
      <c r="B7267" s="54" t="s">
        <v>428</v>
      </c>
      <c r="C7267" s="54" t="s">
        <v>263</v>
      </c>
      <c r="D7267" s="54" t="s">
        <v>429</v>
      </c>
      <c r="E7267" s="54" t="s">
        <v>24483</v>
      </c>
      <c r="F7267" s="71">
        <v>44678</v>
      </c>
      <c r="G7267" s="72">
        <v>1751.6</v>
      </c>
      <c r="H7267" s="72">
        <v>149323.9</v>
      </c>
      <c r="I7267" s="54" t="s">
        <v>265</v>
      </c>
      <c r="J7267" s="54" t="s">
        <v>24475</v>
      </c>
      <c r="K7267" s="54" t="s">
        <v>24484</v>
      </c>
      <c r="L7267" s="54" t="s">
        <v>24485</v>
      </c>
      <c r="M7267" s="54" t="s">
        <v>24483</v>
      </c>
      <c r="N7267" s="54" t="s">
        <v>256</v>
      </c>
      <c r="O7267" s="54" t="s">
        <v>256</v>
      </c>
      <c r="P7267" s="54" t="s">
        <v>268</v>
      </c>
      <c r="Q7267" s="54" t="s">
        <v>256</v>
      </c>
      <c r="R7267" s="54" t="s">
        <v>431</v>
      </c>
      <c r="S7267" s="71"/>
      <c r="T7267" s="54" t="s">
        <v>256</v>
      </c>
      <c r="U7267" s="71">
        <v>44678</v>
      </c>
      <c r="V7267" s="54" t="s">
        <v>256</v>
      </c>
      <c r="W7267" t="str">
        <f t="shared" si="113"/>
        <v>Apr-22</v>
      </c>
    </row>
    <row r="7268" spans="1:23" x14ac:dyDescent="0.25">
      <c r="A7268" s="54" t="s">
        <v>317</v>
      </c>
      <c r="B7268" s="54" t="s">
        <v>428</v>
      </c>
      <c r="C7268" s="54" t="s">
        <v>263</v>
      </c>
      <c r="D7268" s="54" t="s">
        <v>429</v>
      </c>
      <c r="E7268" s="54" t="s">
        <v>24486</v>
      </c>
      <c r="F7268" s="71">
        <v>44677</v>
      </c>
      <c r="G7268" s="72">
        <v>4599.8599999999997</v>
      </c>
      <c r="H7268" s="72">
        <v>392138.07</v>
      </c>
      <c r="I7268" s="54" t="s">
        <v>265</v>
      </c>
      <c r="J7268" s="54" t="s">
        <v>24475</v>
      </c>
      <c r="K7268" s="54" t="s">
        <v>24487</v>
      </c>
      <c r="L7268" s="54" t="s">
        <v>24488</v>
      </c>
      <c r="M7268" s="54" t="s">
        <v>24486</v>
      </c>
      <c r="N7268" s="54" t="s">
        <v>256</v>
      </c>
      <c r="O7268" s="54" t="s">
        <v>256</v>
      </c>
      <c r="P7268" s="54" t="s">
        <v>268</v>
      </c>
      <c r="Q7268" s="54" t="s">
        <v>256</v>
      </c>
      <c r="R7268" s="54" t="s">
        <v>431</v>
      </c>
      <c r="S7268" s="71"/>
      <c r="T7268" s="54" t="s">
        <v>256</v>
      </c>
      <c r="U7268" s="71">
        <v>44677</v>
      </c>
      <c r="V7268" s="54" t="s">
        <v>256</v>
      </c>
      <c r="W7268" t="str">
        <f t="shared" si="113"/>
        <v>Apr-22</v>
      </c>
    </row>
    <row r="7269" spans="1:23" x14ac:dyDescent="0.25">
      <c r="A7269" s="54" t="s">
        <v>317</v>
      </c>
      <c r="B7269" s="54" t="s">
        <v>428</v>
      </c>
      <c r="C7269" s="54" t="s">
        <v>263</v>
      </c>
      <c r="D7269" s="54" t="s">
        <v>429</v>
      </c>
      <c r="E7269" s="54" t="s">
        <v>24489</v>
      </c>
      <c r="F7269" s="71">
        <v>44678</v>
      </c>
      <c r="G7269" s="72">
        <v>1158.1199999999999</v>
      </c>
      <c r="H7269" s="72">
        <v>98729.73</v>
      </c>
      <c r="I7269" s="54" t="s">
        <v>265</v>
      </c>
      <c r="J7269" s="54" t="s">
        <v>24490</v>
      </c>
      <c r="K7269" s="54" t="s">
        <v>24491</v>
      </c>
      <c r="L7269" s="54" t="s">
        <v>24492</v>
      </c>
      <c r="M7269" s="54" t="s">
        <v>24489</v>
      </c>
      <c r="N7269" s="54" t="s">
        <v>256</v>
      </c>
      <c r="O7269" s="54" t="s">
        <v>256</v>
      </c>
      <c r="P7269" s="54" t="s">
        <v>264</v>
      </c>
      <c r="Q7269" s="54" t="s">
        <v>256</v>
      </c>
      <c r="R7269" s="54" t="s">
        <v>431</v>
      </c>
      <c r="S7269" s="71"/>
      <c r="T7269" s="54" t="s">
        <v>256</v>
      </c>
      <c r="U7269" s="71">
        <v>44678</v>
      </c>
      <c r="V7269" s="54" t="s">
        <v>256</v>
      </c>
      <c r="W7269" t="str">
        <f t="shared" si="113"/>
        <v>Apr-22</v>
      </c>
    </row>
    <row r="7270" spans="1:23" x14ac:dyDescent="0.25">
      <c r="A7270" s="54" t="s">
        <v>318</v>
      </c>
      <c r="B7270" s="54" t="s">
        <v>428</v>
      </c>
      <c r="C7270" s="54" t="s">
        <v>263</v>
      </c>
      <c r="D7270" s="54" t="s">
        <v>429</v>
      </c>
      <c r="E7270" s="54" t="s">
        <v>24493</v>
      </c>
      <c r="F7270" s="71">
        <v>44670</v>
      </c>
      <c r="G7270" s="72">
        <v>2482.21</v>
      </c>
      <c r="H7270" s="72">
        <v>211608.4</v>
      </c>
      <c r="I7270" s="54" t="s">
        <v>265</v>
      </c>
      <c r="J7270" s="54" t="s">
        <v>22966</v>
      </c>
      <c r="K7270" s="54" t="s">
        <v>24494</v>
      </c>
      <c r="L7270" s="54" t="s">
        <v>24495</v>
      </c>
      <c r="M7270" s="54" t="s">
        <v>24493</v>
      </c>
      <c r="N7270" s="54" t="s">
        <v>256</v>
      </c>
      <c r="O7270" s="54" t="s">
        <v>256</v>
      </c>
      <c r="P7270" s="54" t="s">
        <v>271</v>
      </c>
      <c r="Q7270" s="54" t="s">
        <v>256</v>
      </c>
      <c r="R7270" s="54" t="s">
        <v>431</v>
      </c>
      <c r="S7270" s="71"/>
      <c r="T7270" s="54" t="s">
        <v>256</v>
      </c>
      <c r="U7270" s="71">
        <v>44670</v>
      </c>
      <c r="V7270" s="54" t="s">
        <v>443</v>
      </c>
      <c r="W7270" t="str">
        <f t="shared" si="113"/>
        <v>Apr-22</v>
      </c>
    </row>
    <row r="7271" spans="1:23" x14ac:dyDescent="0.25">
      <c r="A7271" s="54" t="s">
        <v>318</v>
      </c>
      <c r="B7271" s="54" t="s">
        <v>428</v>
      </c>
      <c r="C7271" s="54" t="s">
        <v>263</v>
      </c>
      <c r="D7271" s="54" t="s">
        <v>429</v>
      </c>
      <c r="E7271" s="54" t="s">
        <v>24496</v>
      </c>
      <c r="F7271" s="71">
        <v>44669</v>
      </c>
      <c r="G7271" s="72">
        <v>1419</v>
      </c>
      <c r="H7271" s="72">
        <v>120969.75</v>
      </c>
      <c r="I7271" s="54" t="s">
        <v>265</v>
      </c>
      <c r="J7271" s="54" t="s">
        <v>22966</v>
      </c>
      <c r="K7271" s="54" t="s">
        <v>24497</v>
      </c>
      <c r="L7271" s="54" t="s">
        <v>24498</v>
      </c>
      <c r="M7271" s="54" t="s">
        <v>24496</v>
      </c>
      <c r="N7271" s="54" t="s">
        <v>256</v>
      </c>
      <c r="O7271" s="54" t="s">
        <v>256</v>
      </c>
      <c r="P7271" s="54" t="s">
        <v>271</v>
      </c>
      <c r="Q7271" s="54" t="s">
        <v>256</v>
      </c>
      <c r="R7271" s="54" t="s">
        <v>431</v>
      </c>
      <c r="S7271" s="71"/>
      <c r="T7271" s="54" t="s">
        <v>256</v>
      </c>
      <c r="U7271" s="71">
        <v>44669</v>
      </c>
      <c r="V7271" s="54" t="s">
        <v>443</v>
      </c>
      <c r="W7271" t="str">
        <f t="shared" si="113"/>
        <v>Apr-22</v>
      </c>
    </row>
    <row r="7272" spans="1:23" x14ac:dyDescent="0.25">
      <c r="A7272" s="54" t="s">
        <v>318</v>
      </c>
      <c r="B7272" s="54" t="s">
        <v>428</v>
      </c>
      <c r="C7272" s="54" t="s">
        <v>263</v>
      </c>
      <c r="D7272" s="54" t="s">
        <v>429</v>
      </c>
      <c r="E7272" s="54" t="s">
        <v>24499</v>
      </c>
      <c r="F7272" s="71">
        <v>44681</v>
      </c>
      <c r="G7272" s="72">
        <v>9659.1</v>
      </c>
      <c r="H7272" s="72">
        <v>823438.28</v>
      </c>
      <c r="I7272" s="54" t="s">
        <v>265</v>
      </c>
      <c r="J7272" s="54" t="s">
        <v>22966</v>
      </c>
      <c r="K7272" s="54" t="s">
        <v>24500</v>
      </c>
      <c r="L7272" s="54" t="s">
        <v>24501</v>
      </c>
      <c r="M7272" s="54" t="s">
        <v>24499</v>
      </c>
      <c r="N7272" s="54" t="s">
        <v>256</v>
      </c>
      <c r="O7272" s="54" t="s">
        <v>256</v>
      </c>
      <c r="P7272" s="54" t="s">
        <v>457</v>
      </c>
      <c r="Q7272" s="54" t="s">
        <v>256</v>
      </c>
      <c r="R7272" s="54" t="s">
        <v>431</v>
      </c>
      <c r="S7272" s="71"/>
      <c r="T7272" s="54" t="s">
        <v>256</v>
      </c>
      <c r="U7272" s="71">
        <v>44681</v>
      </c>
      <c r="V7272" s="54" t="s">
        <v>256</v>
      </c>
      <c r="W7272" t="str">
        <f t="shared" si="113"/>
        <v>Apr-22</v>
      </c>
    </row>
    <row r="7273" spans="1:23" x14ac:dyDescent="0.25">
      <c r="A7273" s="54" t="s">
        <v>318</v>
      </c>
      <c r="B7273" s="54" t="s">
        <v>428</v>
      </c>
      <c r="C7273" s="54" t="s">
        <v>263</v>
      </c>
      <c r="D7273" s="54" t="s">
        <v>429</v>
      </c>
      <c r="E7273" s="54" t="s">
        <v>24502</v>
      </c>
      <c r="F7273" s="71">
        <v>44679</v>
      </c>
      <c r="G7273" s="72">
        <v>2748.32</v>
      </c>
      <c r="H7273" s="72">
        <v>234294.28</v>
      </c>
      <c r="I7273" s="54" t="s">
        <v>265</v>
      </c>
      <c r="J7273" s="54" t="s">
        <v>22966</v>
      </c>
      <c r="K7273" s="54" t="s">
        <v>24503</v>
      </c>
      <c r="L7273" s="54" t="s">
        <v>24504</v>
      </c>
      <c r="M7273" s="54" t="s">
        <v>24502</v>
      </c>
      <c r="N7273" s="54" t="s">
        <v>256</v>
      </c>
      <c r="O7273" s="54" t="s">
        <v>256</v>
      </c>
      <c r="P7273" s="54" t="s">
        <v>271</v>
      </c>
      <c r="Q7273" s="54" t="s">
        <v>256</v>
      </c>
      <c r="R7273" s="54" t="s">
        <v>431</v>
      </c>
      <c r="S7273" s="71"/>
      <c r="T7273" s="54" t="s">
        <v>256</v>
      </c>
      <c r="U7273" s="71">
        <v>44679</v>
      </c>
      <c r="V7273" s="54" t="s">
        <v>443</v>
      </c>
      <c r="W7273" t="str">
        <f t="shared" si="113"/>
        <v>Apr-22</v>
      </c>
    </row>
    <row r="7274" spans="1:23" x14ac:dyDescent="0.25">
      <c r="A7274" s="54" t="s">
        <v>317</v>
      </c>
      <c r="B7274" s="54" t="s">
        <v>428</v>
      </c>
      <c r="C7274" s="54" t="s">
        <v>263</v>
      </c>
      <c r="D7274" s="54" t="s">
        <v>429</v>
      </c>
      <c r="E7274" s="54" t="s">
        <v>24505</v>
      </c>
      <c r="F7274" s="71">
        <v>44653</v>
      </c>
      <c r="G7274" s="72">
        <v>321.3</v>
      </c>
      <c r="H7274" s="72">
        <v>27390.83</v>
      </c>
      <c r="I7274" s="54" t="s">
        <v>265</v>
      </c>
      <c r="J7274" s="54" t="s">
        <v>22966</v>
      </c>
      <c r="K7274" s="54" t="s">
        <v>24506</v>
      </c>
      <c r="L7274" s="54" t="s">
        <v>24507</v>
      </c>
      <c r="M7274" s="54" t="s">
        <v>24505</v>
      </c>
      <c r="N7274" s="54" t="s">
        <v>256</v>
      </c>
      <c r="O7274" s="54" t="s">
        <v>256</v>
      </c>
      <c r="P7274" s="54" t="s">
        <v>267</v>
      </c>
      <c r="Q7274" s="54" t="s">
        <v>256</v>
      </c>
      <c r="R7274" s="54" t="s">
        <v>431</v>
      </c>
      <c r="S7274" s="71"/>
      <c r="T7274" s="54" t="s">
        <v>256</v>
      </c>
      <c r="U7274" s="71">
        <v>44653</v>
      </c>
      <c r="V7274" s="54" t="s">
        <v>256</v>
      </c>
      <c r="W7274" t="str">
        <f t="shared" si="113"/>
        <v>Apr-22</v>
      </c>
    </row>
    <row r="7275" spans="1:23" x14ac:dyDescent="0.25">
      <c r="A7275" s="54" t="s">
        <v>317</v>
      </c>
      <c r="B7275" s="54" t="s">
        <v>428</v>
      </c>
      <c r="C7275" s="54" t="s">
        <v>263</v>
      </c>
      <c r="D7275" s="54" t="s">
        <v>429</v>
      </c>
      <c r="E7275" s="54" t="s">
        <v>24508</v>
      </c>
      <c r="F7275" s="71">
        <v>44655</v>
      </c>
      <c r="G7275" s="72">
        <v>205.34</v>
      </c>
      <c r="H7275" s="72">
        <v>17505.240000000002</v>
      </c>
      <c r="I7275" s="54" t="s">
        <v>265</v>
      </c>
      <c r="J7275" s="54" t="s">
        <v>22966</v>
      </c>
      <c r="K7275" s="54" t="s">
        <v>24509</v>
      </c>
      <c r="L7275" s="54" t="s">
        <v>24510</v>
      </c>
      <c r="M7275" s="54" t="s">
        <v>24508</v>
      </c>
      <c r="N7275" s="54" t="s">
        <v>256</v>
      </c>
      <c r="O7275" s="54" t="s">
        <v>256</v>
      </c>
      <c r="P7275" s="54" t="s">
        <v>268</v>
      </c>
      <c r="Q7275" s="54" t="s">
        <v>256</v>
      </c>
      <c r="R7275" s="54" t="s">
        <v>431</v>
      </c>
      <c r="S7275" s="71"/>
      <c r="T7275" s="54" t="s">
        <v>256</v>
      </c>
      <c r="U7275" s="71">
        <v>44655</v>
      </c>
      <c r="V7275" s="54" t="s">
        <v>256</v>
      </c>
      <c r="W7275" t="str">
        <f t="shared" si="113"/>
        <v>Apr-22</v>
      </c>
    </row>
    <row r="7276" spans="1:23" x14ac:dyDescent="0.25">
      <c r="A7276" s="54" t="s">
        <v>317</v>
      </c>
      <c r="B7276" s="54" t="s">
        <v>428</v>
      </c>
      <c r="C7276" s="54" t="s">
        <v>263</v>
      </c>
      <c r="D7276" s="54" t="s">
        <v>429</v>
      </c>
      <c r="E7276" s="54" t="s">
        <v>24511</v>
      </c>
      <c r="F7276" s="71">
        <v>44655</v>
      </c>
      <c r="G7276" s="72">
        <v>287.83999999999997</v>
      </c>
      <c r="H7276" s="72">
        <v>24538.36</v>
      </c>
      <c r="I7276" s="54" t="s">
        <v>265</v>
      </c>
      <c r="J7276" s="54" t="s">
        <v>22966</v>
      </c>
      <c r="K7276" s="54" t="s">
        <v>24512</v>
      </c>
      <c r="L7276" s="54" t="s">
        <v>24513</v>
      </c>
      <c r="M7276" s="54" t="s">
        <v>24511</v>
      </c>
      <c r="N7276" s="54" t="s">
        <v>256</v>
      </c>
      <c r="O7276" s="54" t="s">
        <v>256</v>
      </c>
      <c r="P7276" s="54" t="s">
        <v>267</v>
      </c>
      <c r="Q7276" s="54" t="s">
        <v>256</v>
      </c>
      <c r="R7276" s="54" t="s">
        <v>431</v>
      </c>
      <c r="S7276" s="71"/>
      <c r="T7276" s="54" t="s">
        <v>256</v>
      </c>
      <c r="U7276" s="71">
        <v>44655</v>
      </c>
      <c r="V7276" s="54" t="s">
        <v>256</v>
      </c>
      <c r="W7276" t="str">
        <f t="shared" si="113"/>
        <v>Apr-22</v>
      </c>
    </row>
    <row r="7277" spans="1:23" x14ac:dyDescent="0.25">
      <c r="A7277" s="54" t="s">
        <v>317</v>
      </c>
      <c r="B7277" s="54" t="s">
        <v>428</v>
      </c>
      <c r="C7277" s="54" t="s">
        <v>263</v>
      </c>
      <c r="D7277" s="54" t="s">
        <v>429</v>
      </c>
      <c r="E7277" s="54" t="s">
        <v>24514</v>
      </c>
      <c r="F7277" s="71">
        <v>44669</v>
      </c>
      <c r="G7277" s="72">
        <v>7727.14</v>
      </c>
      <c r="H7277" s="72">
        <v>658738.68999999994</v>
      </c>
      <c r="I7277" s="54" t="s">
        <v>265</v>
      </c>
      <c r="J7277" s="54" t="s">
        <v>22966</v>
      </c>
      <c r="K7277" s="54" t="s">
        <v>24497</v>
      </c>
      <c r="L7277" s="54" t="s">
        <v>24515</v>
      </c>
      <c r="M7277" s="54" t="s">
        <v>24514</v>
      </c>
      <c r="N7277" s="54" t="s">
        <v>256</v>
      </c>
      <c r="O7277" s="54" t="s">
        <v>256</v>
      </c>
      <c r="P7277" s="54" t="s">
        <v>271</v>
      </c>
      <c r="Q7277" s="54" t="s">
        <v>256</v>
      </c>
      <c r="R7277" s="54" t="s">
        <v>431</v>
      </c>
      <c r="S7277" s="71"/>
      <c r="T7277" s="54" t="s">
        <v>256</v>
      </c>
      <c r="U7277" s="71">
        <v>44669</v>
      </c>
      <c r="V7277" s="54" t="s">
        <v>443</v>
      </c>
      <c r="W7277" t="str">
        <f t="shared" si="113"/>
        <v>Apr-22</v>
      </c>
    </row>
    <row r="7278" spans="1:23" x14ac:dyDescent="0.25">
      <c r="A7278" s="54" t="s">
        <v>317</v>
      </c>
      <c r="B7278" s="54" t="s">
        <v>428</v>
      </c>
      <c r="C7278" s="54" t="s">
        <v>263</v>
      </c>
      <c r="D7278" s="54" t="s">
        <v>429</v>
      </c>
      <c r="E7278" s="54" t="s">
        <v>24516</v>
      </c>
      <c r="F7278" s="71">
        <v>44679</v>
      </c>
      <c r="G7278" s="72">
        <v>517.14</v>
      </c>
      <c r="H7278" s="72">
        <v>44086.19</v>
      </c>
      <c r="I7278" s="54" t="s">
        <v>265</v>
      </c>
      <c r="J7278" s="54" t="s">
        <v>22966</v>
      </c>
      <c r="K7278" s="54" t="s">
        <v>24503</v>
      </c>
      <c r="L7278" s="54" t="s">
        <v>24517</v>
      </c>
      <c r="M7278" s="54" t="s">
        <v>24516</v>
      </c>
      <c r="N7278" s="54" t="s">
        <v>256</v>
      </c>
      <c r="O7278" s="54" t="s">
        <v>256</v>
      </c>
      <c r="P7278" s="54" t="s">
        <v>271</v>
      </c>
      <c r="Q7278" s="54" t="s">
        <v>256</v>
      </c>
      <c r="R7278" s="54" t="s">
        <v>431</v>
      </c>
      <c r="S7278" s="71"/>
      <c r="T7278" s="54" t="s">
        <v>256</v>
      </c>
      <c r="U7278" s="71">
        <v>44679</v>
      </c>
      <c r="V7278" s="54" t="s">
        <v>443</v>
      </c>
      <c r="W7278" t="str">
        <f t="shared" si="113"/>
        <v>Apr-22</v>
      </c>
    </row>
    <row r="7279" spans="1:23" x14ac:dyDescent="0.25">
      <c r="A7279" s="54" t="s">
        <v>317</v>
      </c>
      <c r="B7279" s="54" t="s">
        <v>428</v>
      </c>
      <c r="C7279" s="54" t="s">
        <v>263</v>
      </c>
      <c r="D7279" s="54" t="s">
        <v>429</v>
      </c>
      <c r="E7279" s="54" t="s">
        <v>24518</v>
      </c>
      <c r="F7279" s="71">
        <v>44679</v>
      </c>
      <c r="G7279" s="72">
        <v>475.4</v>
      </c>
      <c r="H7279" s="72">
        <v>40527.85</v>
      </c>
      <c r="I7279" s="54" t="s">
        <v>265</v>
      </c>
      <c r="J7279" s="54" t="s">
        <v>22966</v>
      </c>
      <c r="K7279" s="54" t="s">
        <v>24519</v>
      </c>
      <c r="L7279" s="54" t="s">
        <v>24520</v>
      </c>
      <c r="M7279" s="54" t="s">
        <v>24518</v>
      </c>
      <c r="N7279" s="54" t="s">
        <v>256</v>
      </c>
      <c r="O7279" s="54" t="s">
        <v>256</v>
      </c>
      <c r="P7279" s="54" t="s">
        <v>267</v>
      </c>
      <c r="Q7279" s="54" t="s">
        <v>256</v>
      </c>
      <c r="R7279" s="54" t="s">
        <v>431</v>
      </c>
      <c r="S7279" s="71"/>
      <c r="T7279" s="54" t="s">
        <v>256</v>
      </c>
      <c r="U7279" s="71">
        <v>44679</v>
      </c>
      <c r="V7279" s="54" t="s">
        <v>256</v>
      </c>
      <c r="W7279" t="str">
        <f t="shared" si="113"/>
        <v>Apr-22</v>
      </c>
    </row>
    <row r="7280" spans="1:23" x14ac:dyDescent="0.25">
      <c r="A7280" s="54" t="s">
        <v>317</v>
      </c>
      <c r="B7280" s="54" t="s">
        <v>428</v>
      </c>
      <c r="C7280" s="54" t="s">
        <v>263</v>
      </c>
      <c r="D7280" s="54" t="s">
        <v>429</v>
      </c>
      <c r="E7280" s="54" t="s">
        <v>24521</v>
      </c>
      <c r="F7280" s="71">
        <v>44677</v>
      </c>
      <c r="G7280" s="72">
        <v>219.29</v>
      </c>
      <c r="H7280" s="72">
        <v>18694.47</v>
      </c>
      <c r="I7280" s="54" t="s">
        <v>265</v>
      </c>
      <c r="J7280" s="54" t="s">
        <v>22966</v>
      </c>
      <c r="K7280" s="54" t="s">
        <v>23716</v>
      </c>
      <c r="L7280" s="54" t="s">
        <v>24522</v>
      </c>
      <c r="M7280" s="54" t="s">
        <v>24521</v>
      </c>
      <c r="N7280" s="54" t="s">
        <v>256</v>
      </c>
      <c r="O7280" s="54" t="s">
        <v>256</v>
      </c>
      <c r="P7280" s="54" t="s">
        <v>444</v>
      </c>
      <c r="Q7280" s="54" t="s">
        <v>256</v>
      </c>
      <c r="R7280" s="54" t="s">
        <v>431</v>
      </c>
      <c r="S7280" s="71"/>
      <c r="T7280" s="54" t="s">
        <v>256</v>
      </c>
      <c r="U7280" s="71">
        <v>44677</v>
      </c>
      <c r="V7280" s="54" t="s">
        <v>256</v>
      </c>
      <c r="W7280" t="str">
        <f t="shared" si="113"/>
        <v>Apr-22</v>
      </c>
    </row>
    <row r="7281" spans="1:23" x14ac:dyDescent="0.25">
      <c r="A7281" s="54" t="s">
        <v>317</v>
      </c>
      <c r="B7281" s="54" t="s">
        <v>428</v>
      </c>
      <c r="C7281" s="54" t="s">
        <v>263</v>
      </c>
      <c r="D7281" s="54" t="s">
        <v>429</v>
      </c>
      <c r="E7281" s="54" t="s">
        <v>24523</v>
      </c>
      <c r="F7281" s="71">
        <v>44678</v>
      </c>
      <c r="G7281" s="72">
        <v>105.74</v>
      </c>
      <c r="H7281" s="72">
        <v>9014.34</v>
      </c>
      <c r="I7281" s="54" t="s">
        <v>265</v>
      </c>
      <c r="J7281" s="54" t="s">
        <v>24524</v>
      </c>
      <c r="K7281" s="54" t="s">
        <v>24491</v>
      </c>
      <c r="L7281" s="54" t="s">
        <v>24525</v>
      </c>
      <c r="M7281" s="54" t="s">
        <v>24523</v>
      </c>
      <c r="N7281" s="54" t="s">
        <v>256</v>
      </c>
      <c r="O7281" s="54" t="s">
        <v>256</v>
      </c>
      <c r="P7281" s="54" t="s">
        <v>264</v>
      </c>
      <c r="Q7281" s="54" t="s">
        <v>256</v>
      </c>
      <c r="R7281" s="54" t="s">
        <v>431</v>
      </c>
      <c r="S7281" s="71"/>
      <c r="T7281" s="54" t="s">
        <v>256</v>
      </c>
      <c r="U7281" s="71">
        <v>44678</v>
      </c>
      <c r="V7281" s="54" t="s">
        <v>256</v>
      </c>
      <c r="W7281" t="str">
        <f t="shared" si="113"/>
        <v>Apr-22</v>
      </c>
    </row>
    <row r="7282" spans="1:23" x14ac:dyDescent="0.25">
      <c r="A7282" s="54" t="s">
        <v>317</v>
      </c>
      <c r="B7282" s="54" t="s">
        <v>428</v>
      </c>
      <c r="C7282" s="54" t="s">
        <v>263</v>
      </c>
      <c r="D7282" s="54" t="s">
        <v>429</v>
      </c>
      <c r="E7282" s="54" t="s">
        <v>24526</v>
      </c>
      <c r="F7282" s="71">
        <v>44662</v>
      </c>
      <c r="G7282" s="72">
        <v>7.02</v>
      </c>
      <c r="H7282" s="72">
        <v>598.46</v>
      </c>
      <c r="I7282" s="54" t="s">
        <v>265</v>
      </c>
      <c r="J7282" s="54" t="s">
        <v>22991</v>
      </c>
      <c r="K7282" s="54" t="s">
        <v>23679</v>
      </c>
      <c r="L7282" s="54" t="s">
        <v>24527</v>
      </c>
      <c r="M7282" s="54" t="s">
        <v>24526</v>
      </c>
      <c r="N7282" s="54" t="s">
        <v>256</v>
      </c>
      <c r="O7282" s="54" t="s">
        <v>256</v>
      </c>
      <c r="P7282" s="54" t="s">
        <v>271</v>
      </c>
      <c r="Q7282" s="54" t="s">
        <v>256</v>
      </c>
      <c r="R7282" s="54" t="s">
        <v>431</v>
      </c>
      <c r="S7282" s="71"/>
      <c r="T7282" s="54" t="s">
        <v>256</v>
      </c>
      <c r="U7282" s="71">
        <v>44662</v>
      </c>
      <c r="V7282" s="54" t="s">
        <v>443</v>
      </c>
      <c r="W7282" t="str">
        <f t="shared" si="113"/>
        <v>Apr-22</v>
      </c>
    </row>
    <row r="7283" spans="1:23" x14ac:dyDescent="0.25">
      <c r="A7283" s="54" t="s">
        <v>318</v>
      </c>
      <c r="B7283" s="54" t="s">
        <v>428</v>
      </c>
      <c r="C7283" s="54" t="s">
        <v>263</v>
      </c>
      <c r="D7283" s="54" t="s">
        <v>429</v>
      </c>
      <c r="E7283" s="54" t="s">
        <v>24528</v>
      </c>
      <c r="F7283" s="71">
        <v>44679</v>
      </c>
      <c r="G7283" s="72">
        <v>17.63</v>
      </c>
      <c r="H7283" s="72">
        <v>1502.96</v>
      </c>
      <c r="I7283" s="54" t="s">
        <v>265</v>
      </c>
      <c r="J7283" s="54" t="s">
        <v>24529</v>
      </c>
      <c r="K7283" s="54" t="s">
        <v>24530</v>
      </c>
      <c r="L7283" s="54" t="s">
        <v>24531</v>
      </c>
      <c r="M7283" s="54" t="s">
        <v>24528</v>
      </c>
      <c r="N7283" s="54" t="s">
        <v>256</v>
      </c>
      <c r="O7283" s="54" t="s">
        <v>256</v>
      </c>
      <c r="P7283" s="54" t="s">
        <v>271</v>
      </c>
      <c r="Q7283" s="54" t="s">
        <v>256</v>
      </c>
      <c r="R7283" s="54" t="s">
        <v>431</v>
      </c>
      <c r="S7283" s="71"/>
      <c r="T7283" s="54" t="s">
        <v>256</v>
      </c>
      <c r="U7283" s="71">
        <v>44679</v>
      </c>
      <c r="V7283" s="54" t="s">
        <v>443</v>
      </c>
      <c r="W7283" t="str">
        <f t="shared" si="113"/>
        <v>Apr-22</v>
      </c>
    </row>
    <row r="7284" spans="1:23" x14ac:dyDescent="0.25">
      <c r="A7284" s="54" t="s">
        <v>317</v>
      </c>
      <c r="B7284" s="54" t="s">
        <v>428</v>
      </c>
      <c r="C7284" s="54" t="s">
        <v>263</v>
      </c>
      <c r="D7284" s="54" t="s">
        <v>429</v>
      </c>
      <c r="E7284" s="54" t="s">
        <v>24532</v>
      </c>
      <c r="F7284" s="71">
        <v>44675</v>
      </c>
      <c r="G7284" s="72">
        <v>936</v>
      </c>
      <c r="H7284" s="72">
        <v>79794</v>
      </c>
      <c r="I7284" s="54" t="s">
        <v>265</v>
      </c>
      <c r="J7284" s="54" t="s">
        <v>24529</v>
      </c>
      <c r="K7284" s="54" t="s">
        <v>24533</v>
      </c>
      <c r="L7284" s="54" t="s">
        <v>24534</v>
      </c>
      <c r="M7284" s="54" t="s">
        <v>24532</v>
      </c>
      <c r="N7284" s="54" t="s">
        <v>256</v>
      </c>
      <c r="O7284" s="54" t="s">
        <v>256</v>
      </c>
      <c r="P7284" s="54" t="s">
        <v>24535</v>
      </c>
      <c r="Q7284" s="54" t="s">
        <v>256</v>
      </c>
      <c r="R7284" s="54" t="s">
        <v>431</v>
      </c>
      <c r="S7284" s="71"/>
      <c r="T7284" s="54" t="s">
        <v>256</v>
      </c>
      <c r="U7284" s="71">
        <v>44675</v>
      </c>
      <c r="V7284" s="54" t="s">
        <v>256</v>
      </c>
      <c r="W7284" t="str">
        <f t="shared" si="113"/>
        <v>Apr-22</v>
      </c>
    </row>
    <row r="7285" spans="1:23" x14ac:dyDescent="0.25">
      <c r="A7285" s="54" t="s">
        <v>317</v>
      </c>
      <c r="B7285" s="54" t="s">
        <v>428</v>
      </c>
      <c r="C7285" s="54" t="s">
        <v>263</v>
      </c>
      <c r="D7285" s="54" t="s">
        <v>429</v>
      </c>
      <c r="E7285" s="54" t="s">
        <v>24536</v>
      </c>
      <c r="F7285" s="71">
        <v>44679</v>
      </c>
      <c r="G7285" s="72">
        <v>100.88</v>
      </c>
      <c r="H7285" s="72">
        <v>8600.02</v>
      </c>
      <c r="I7285" s="54" t="s">
        <v>265</v>
      </c>
      <c r="J7285" s="54" t="s">
        <v>24529</v>
      </c>
      <c r="K7285" s="54" t="s">
        <v>24530</v>
      </c>
      <c r="L7285" s="54" t="s">
        <v>24537</v>
      </c>
      <c r="M7285" s="54" t="s">
        <v>24536</v>
      </c>
      <c r="N7285" s="54" t="s">
        <v>256</v>
      </c>
      <c r="O7285" s="54" t="s">
        <v>256</v>
      </c>
      <c r="P7285" s="54" t="s">
        <v>271</v>
      </c>
      <c r="Q7285" s="54" t="s">
        <v>256</v>
      </c>
      <c r="R7285" s="54" t="s">
        <v>431</v>
      </c>
      <c r="S7285" s="71"/>
      <c r="T7285" s="54" t="s">
        <v>256</v>
      </c>
      <c r="U7285" s="71">
        <v>44679</v>
      </c>
      <c r="V7285" s="54" t="s">
        <v>443</v>
      </c>
      <c r="W7285" t="str">
        <f t="shared" si="113"/>
        <v>Apr-22</v>
      </c>
    </row>
    <row r="7286" spans="1:23" x14ac:dyDescent="0.25">
      <c r="A7286" s="54" t="s">
        <v>318</v>
      </c>
      <c r="B7286" s="54" t="s">
        <v>428</v>
      </c>
      <c r="C7286" s="54" t="s">
        <v>263</v>
      </c>
      <c r="D7286" s="54" t="s">
        <v>429</v>
      </c>
      <c r="E7286" s="54" t="s">
        <v>24538</v>
      </c>
      <c r="F7286" s="71">
        <v>44672</v>
      </c>
      <c r="G7286" s="72">
        <v>10841.07</v>
      </c>
      <c r="H7286" s="72">
        <v>924201.22</v>
      </c>
      <c r="I7286" s="54" t="s">
        <v>265</v>
      </c>
      <c r="J7286" s="54" t="s">
        <v>23088</v>
      </c>
      <c r="K7286" s="54" t="s">
        <v>24539</v>
      </c>
      <c r="L7286" s="54" t="s">
        <v>24540</v>
      </c>
      <c r="M7286" s="54" t="s">
        <v>24538</v>
      </c>
      <c r="N7286" s="54" t="s">
        <v>256</v>
      </c>
      <c r="O7286" s="54" t="s">
        <v>256</v>
      </c>
      <c r="P7286" s="54" t="s">
        <v>281</v>
      </c>
      <c r="Q7286" s="54" t="s">
        <v>256</v>
      </c>
      <c r="R7286" s="54" t="s">
        <v>431</v>
      </c>
      <c r="S7286" s="71"/>
      <c r="T7286" s="54" t="s">
        <v>256</v>
      </c>
      <c r="U7286" s="71">
        <v>44672</v>
      </c>
      <c r="V7286" s="54" t="s">
        <v>256</v>
      </c>
      <c r="W7286" t="str">
        <f t="shared" si="113"/>
        <v>Apr-22</v>
      </c>
    </row>
    <row r="7287" spans="1:23" x14ac:dyDescent="0.25">
      <c r="A7287" s="54" t="s">
        <v>318</v>
      </c>
      <c r="B7287" s="54" t="s">
        <v>428</v>
      </c>
      <c r="C7287" s="54" t="s">
        <v>263</v>
      </c>
      <c r="D7287" s="54" t="s">
        <v>429</v>
      </c>
      <c r="E7287" s="54" t="s">
        <v>24541</v>
      </c>
      <c r="F7287" s="71">
        <v>44675</v>
      </c>
      <c r="G7287" s="72">
        <v>17648.82</v>
      </c>
      <c r="H7287" s="72">
        <v>1504561.91</v>
      </c>
      <c r="I7287" s="54" t="s">
        <v>265</v>
      </c>
      <c r="J7287" s="54" t="s">
        <v>23088</v>
      </c>
      <c r="K7287" s="54" t="s">
        <v>24542</v>
      </c>
      <c r="L7287" s="54" t="s">
        <v>24543</v>
      </c>
      <c r="M7287" s="54" t="s">
        <v>24541</v>
      </c>
      <c r="N7287" s="54" t="s">
        <v>256</v>
      </c>
      <c r="O7287" s="54" t="s">
        <v>256</v>
      </c>
      <c r="P7287" s="54" t="s">
        <v>281</v>
      </c>
      <c r="Q7287" s="54" t="s">
        <v>256</v>
      </c>
      <c r="R7287" s="54" t="s">
        <v>431</v>
      </c>
      <c r="S7287" s="71"/>
      <c r="T7287" s="54" t="s">
        <v>256</v>
      </c>
      <c r="U7287" s="71">
        <v>44675</v>
      </c>
      <c r="V7287" s="54" t="s">
        <v>256</v>
      </c>
      <c r="W7287" t="str">
        <f t="shared" si="113"/>
        <v>Apr-22</v>
      </c>
    </row>
    <row r="7288" spans="1:23" x14ac:dyDescent="0.25">
      <c r="A7288" s="54" t="s">
        <v>317</v>
      </c>
      <c r="B7288" s="54" t="s">
        <v>428</v>
      </c>
      <c r="C7288" s="54" t="s">
        <v>263</v>
      </c>
      <c r="D7288" s="54" t="s">
        <v>429</v>
      </c>
      <c r="E7288" s="54" t="s">
        <v>24544</v>
      </c>
      <c r="F7288" s="71">
        <v>44656</v>
      </c>
      <c r="G7288" s="72">
        <v>19.190000000000001</v>
      </c>
      <c r="H7288" s="72">
        <v>1635.95</v>
      </c>
      <c r="I7288" s="54" t="s">
        <v>265</v>
      </c>
      <c r="J7288" s="54" t="s">
        <v>23088</v>
      </c>
      <c r="K7288" s="54" t="s">
        <v>24545</v>
      </c>
      <c r="L7288" s="54" t="s">
        <v>24546</v>
      </c>
      <c r="M7288" s="54" t="s">
        <v>24544</v>
      </c>
      <c r="N7288" s="54" t="s">
        <v>256</v>
      </c>
      <c r="O7288" s="54" t="s">
        <v>256</v>
      </c>
      <c r="P7288" s="54" t="s">
        <v>454</v>
      </c>
      <c r="Q7288" s="54" t="s">
        <v>256</v>
      </c>
      <c r="R7288" s="54" t="s">
        <v>431</v>
      </c>
      <c r="S7288" s="71"/>
      <c r="T7288" s="54" t="s">
        <v>256</v>
      </c>
      <c r="U7288" s="71">
        <v>44656</v>
      </c>
      <c r="V7288" s="54" t="s">
        <v>256</v>
      </c>
      <c r="W7288" t="str">
        <f t="shared" si="113"/>
        <v>Apr-22</v>
      </c>
    </row>
    <row r="7289" spans="1:23" x14ac:dyDescent="0.25">
      <c r="A7289" s="54" t="s">
        <v>317</v>
      </c>
      <c r="B7289" s="54" t="s">
        <v>428</v>
      </c>
      <c r="C7289" s="54" t="s">
        <v>263</v>
      </c>
      <c r="D7289" s="54" t="s">
        <v>429</v>
      </c>
      <c r="E7289" s="54" t="s">
        <v>24547</v>
      </c>
      <c r="F7289" s="71">
        <v>44656</v>
      </c>
      <c r="G7289" s="72">
        <v>222.09</v>
      </c>
      <c r="H7289" s="72">
        <v>18933.169999999998</v>
      </c>
      <c r="I7289" s="54" t="s">
        <v>265</v>
      </c>
      <c r="J7289" s="54" t="s">
        <v>23088</v>
      </c>
      <c r="K7289" s="54" t="s">
        <v>24548</v>
      </c>
      <c r="L7289" s="54" t="s">
        <v>24549</v>
      </c>
      <c r="M7289" s="54" t="s">
        <v>24547</v>
      </c>
      <c r="N7289" s="54" t="s">
        <v>256</v>
      </c>
      <c r="O7289" s="54" t="s">
        <v>256</v>
      </c>
      <c r="P7289" s="54" t="s">
        <v>454</v>
      </c>
      <c r="Q7289" s="54" t="s">
        <v>256</v>
      </c>
      <c r="R7289" s="54" t="s">
        <v>431</v>
      </c>
      <c r="S7289" s="71"/>
      <c r="T7289" s="54" t="s">
        <v>256</v>
      </c>
      <c r="U7289" s="71">
        <v>44656</v>
      </c>
      <c r="V7289" s="54" t="s">
        <v>256</v>
      </c>
      <c r="W7289" t="str">
        <f t="shared" si="113"/>
        <v>Apr-22</v>
      </c>
    </row>
    <row r="7290" spans="1:23" x14ac:dyDescent="0.25">
      <c r="A7290" s="54" t="s">
        <v>317</v>
      </c>
      <c r="B7290" s="54" t="s">
        <v>428</v>
      </c>
      <c r="C7290" s="54" t="s">
        <v>263</v>
      </c>
      <c r="D7290" s="54" t="s">
        <v>429</v>
      </c>
      <c r="E7290" s="54" t="s">
        <v>24550</v>
      </c>
      <c r="F7290" s="71">
        <v>44656</v>
      </c>
      <c r="G7290" s="72">
        <v>25.82</v>
      </c>
      <c r="H7290" s="72">
        <v>2201.16</v>
      </c>
      <c r="I7290" s="54" t="s">
        <v>265</v>
      </c>
      <c r="J7290" s="54" t="s">
        <v>23088</v>
      </c>
      <c r="K7290" s="54" t="s">
        <v>24551</v>
      </c>
      <c r="L7290" s="54" t="s">
        <v>24552</v>
      </c>
      <c r="M7290" s="54" t="s">
        <v>24550</v>
      </c>
      <c r="N7290" s="54" t="s">
        <v>256</v>
      </c>
      <c r="O7290" s="54" t="s">
        <v>256</v>
      </c>
      <c r="P7290" s="54" t="s">
        <v>454</v>
      </c>
      <c r="Q7290" s="54" t="s">
        <v>256</v>
      </c>
      <c r="R7290" s="54" t="s">
        <v>431</v>
      </c>
      <c r="S7290" s="71"/>
      <c r="T7290" s="54" t="s">
        <v>256</v>
      </c>
      <c r="U7290" s="71">
        <v>44656</v>
      </c>
      <c r="V7290" s="54" t="s">
        <v>256</v>
      </c>
      <c r="W7290" t="str">
        <f t="shared" si="113"/>
        <v>Apr-22</v>
      </c>
    </row>
    <row r="7291" spans="1:23" x14ac:dyDescent="0.25">
      <c r="A7291" s="54" t="s">
        <v>317</v>
      </c>
      <c r="B7291" s="54" t="s">
        <v>428</v>
      </c>
      <c r="C7291" s="54" t="s">
        <v>263</v>
      </c>
      <c r="D7291" s="54" t="s">
        <v>429</v>
      </c>
      <c r="E7291" s="54" t="s">
        <v>24553</v>
      </c>
      <c r="F7291" s="71">
        <v>44660</v>
      </c>
      <c r="G7291" s="72">
        <v>490.85</v>
      </c>
      <c r="H7291" s="72">
        <v>41844.959999999999</v>
      </c>
      <c r="I7291" s="54" t="s">
        <v>265</v>
      </c>
      <c r="J7291" s="54" t="s">
        <v>23088</v>
      </c>
      <c r="K7291" s="54" t="s">
        <v>24554</v>
      </c>
      <c r="L7291" s="54" t="s">
        <v>24555</v>
      </c>
      <c r="M7291" s="54" t="s">
        <v>24553</v>
      </c>
      <c r="N7291" s="54" t="s">
        <v>256</v>
      </c>
      <c r="O7291" s="54" t="s">
        <v>256</v>
      </c>
      <c r="P7291" s="54" t="s">
        <v>454</v>
      </c>
      <c r="Q7291" s="54" t="s">
        <v>256</v>
      </c>
      <c r="R7291" s="54" t="s">
        <v>431</v>
      </c>
      <c r="S7291" s="71"/>
      <c r="T7291" s="54" t="s">
        <v>256</v>
      </c>
      <c r="U7291" s="71">
        <v>44660</v>
      </c>
      <c r="V7291" s="54" t="s">
        <v>256</v>
      </c>
      <c r="W7291" t="str">
        <f t="shared" si="113"/>
        <v>Apr-22</v>
      </c>
    </row>
    <row r="7292" spans="1:23" x14ac:dyDescent="0.25">
      <c r="A7292" s="54" t="s">
        <v>317</v>
      </c>
      <c r="B7292" s="54" t="s">
        <v>428</v>
      </c>
      <c r="C7292" s="54" t="s">
        <v>263</v>
      </c>
      <c r="D7292" s="54" t="s">
        <v>429</v>
      </c>
      <c r="E7292" s="54" t="s">
        <v>24556</v>
      </c>
      <c r="F7292" s="71">
        <v>44676</v>
      </c>
      <c r="G7292" s="72">
        <v>371.42</v>
      </c>
      <c r="H7292" s="72">
        <v>31663.56</v>
      </c>
      <c r="I7292" s="54" t="s">
        <v>265</v>
      </c>
      <c r="J7292" s="54" t="s">
        <v>23088</v>
      </c>
      <c r="K7292" s="54" t="s">
        <v>24557</v>
      </c>
      <c r="L7292" s="54" t="s">
        <v>24558</v>
      </c>
      <c r="M7292" s="54" t="s">
        <v>24556</v>
      </c>
      <c r="N7292" s="54" t="s">
        <v>256</v>
      </c>
      <c r="O7292" s="54" t="s">
        <v>256</v>
      </c>
      <c r="P7292" s="54" t="s">
        <v>454</v>
      </c>
      <c r="Q7292" s="54" t="s">
        <v>256</v>
      </c>
      <c r="R7292" s="54" t="s">
        <v>431</v>
      </c>
      <c r="S7292" s="71"/>
      <c r="T7292" s="54" t="s">
        <v>256</v>
      </c>
      <c r="U7292" s="71">
        <v>44676</v>
      </c>
      <c r="V7292" s="54" t="s">
        <v>256</v>
      </c>
      <c r="W7292" t="str">
        <f t="shared" si="113"/>
        <v>Apr-22</v>
      </c>
    </row>
    <row r="7293" spans="1:23" x14ac:dyDescent="0.25">
      <c r="A7293" s="54" t="s">
        <v>317</v>
      </c>
      <c r="B7293" s="54" t="s">
        <v>428</v>
      </c>
      <c r="C7293" s="54" t="s">
        <v>263</v>
      </c>
      <c r="D7293" s="54" t="s">
        <v>429</v>
      </c>
      <c r="E7293" s="54" t="s">
        <v>24559</v>
      </c>
      <c r="F7293" s="71">
        <v>44667</v>
      </c>
      <c r="G7293" s="72">
        <v>323.37</v>
      </c>
      <c r="H7293" s="72">
        <v>27567.29</v>
      </c>
      <c r="I7293" s="54" t="s">
        <v>265</v>
      </c>
      <c r="J7293" s="54" t="s">
        <v>23088</v>
      </c>
      <c r="K7293" s="54" t="s">
        <v>24560</v>
      </c>
      <c r="L7293" s="54" t="s">
        <v>24561</v>
      </c>
      <c r="M7293" s="54" t="s">
        <v>24559</v>
      </c>
      <c r="N7293" s="54" t="s">
        <v>256</v>
      </c>
      <c r="O7293" s="54" t="s">
        <v>256</v>
      </c>
      <c r="P7293" s="54" t="s">
        <v>495</v>
      </c>
      <c r="Q7293" s="54" t="s">
        <v>256</v>
      </c>
      <c r="R7293" s="54" t="s">
        <v>431</v>
      </c>
      <c r="S7293" s="71"/>
      <c r="T7293" s="54" t="s">
        <v>256</v>
      </c>
      <c r="U7293" s="71">
        <v>44667</v>
      </c>
      <c r="V7293" s="54" t="s">
        <v>256</v>
      </c>
      <c r="W7293" t="str">
        <f t="shared" si="113"/>
        <v>Apr-22</v>
      </c>
    </row>
    <row r="7294" spans="1:23" x14ac:dyDescent="0.25">
      <c r="A7294" s="54" t="s">
        <v>317</v>
      </c>
      <c r="B7294" s="54" t="s">
        <v>428</v>
      </c>
      <c r="C7294" s="54" t="s">
        <v>263</v>
      </c>
      <c r="D7294" s="54" t="s">
        <v>429</v>
      </c>
      <c r="E7294" s="54" t="s">
        <v>24562</v>
      </c>
      <c r="F7294" s="71">
        <v>44667</v>
      </c>
      <c r="G7294" s="72">
        <v>488.73</v>
      </c>
      <c r="H7294" s="72">
        <v>41664.230000000003</v>
      </c>
      <c r="I7294" s="54" t="s">
        <v>265</v>
      </c>
      <c r="J7294" s="54" t="s">
        <v>23088</v>
      </c>
      <c r="K7294" s="54" t="s">
        <v>24563</v>
      </c>
      <c r="L7294" s="54" t="s">
        <v>24564</v>
      </c>
      <c r="M7294" s="54" t="s">
        <v>24562</v>
      </c>
      <c r="N7294" s="54" t="s">
        <v>256</v>
      </c>
      <c r="O7294" s="54" t="s">
        <v>256</v>
      </c>
      <c r="P7294" s="54" t="s">
        <v>495</v>
      </c>
      <c r="Q7294" s="54" t="s">
        <v>256</v>
      </c>
      <c r="R7294" s="54" t="s">
        <v>431</v>
      </c>
      <c r="S7294" s="71"/>
      <c r="T7294" s="54" t="s">
        <v>256</v>
      </c>
      <c r="U7294" s="71">
        <v>44667</v>
      </c>
      <c r="V7294" s="54" t="s">
        <v>256</v>
      </c>
      <c r="W7294" t="str">
        <f t="shared" si="113"/>
        <v>Apr-22</v>
      </c>
    </row>
    <row r="7295" spans="1:23" x14ac:dyDescent="0.25">
      <c r="A7295" s="54" t="s">
        <v>317</v>
      </c>
      <c r="B7295" s="54" t="s">
        <v>428</v>
      </c>
      <c r="C7295" s="54" t="s">
        <v>263</v>
      </c>
      <c r="D7295" s="54" t="s">
        <v>429</v>
      </c>
      <c r="E7295" s="54" t="s">
        <v>24565</v>
      </c>
      <c r="F7295" s="71">
        <v>44668</v>
      </c>
      <c r="G7295" s="72">
        <v>1305.05</v>
      </c>
      <c r="H7295" s="72">
        <v>111255.51</v>
      </c>
      <c r="I7295" s="54" t="s">
        <v>265</v>
      </c>
      <c r="J7295" s="54" t="s">
        <v>23088</v>
      </c>
      <c r="K7295" s="54" t="s">
        <v>6157</v>
      </c>
      <c r="L7295" s="54" t="s">
        <v>24566</v>
      </c>
      <c r="M7295" s="54" t="s">
        <v>24565</v>
      </c>
      <c r="N7295" s="54" t="s">
        <v>256</v>
      </c>
      <c r="O7295" s="54" t="s">
        <v>256</v>
      </c>
      <c r="P7295" s="54" t="s">
        <v>495</v>
      </c>
      <c r="Q7295" s="54" t="s">
        <v>256</v>
      </c>
      <c r="R7295" s="54" t="s">
        <v>431</v>
      </c>
      <c r="S7295" s="71"/>
      <c r="T7295" s="54" t="s">
        <v>256</v>
      </c>
      <c r="U7295" s="71">
        <v>44668</v>
      </c>
      <c r="V7295" s="54" t="s">
        <v>256</v>
      </c>
      <c r="W7295" t="str">
        <f t="shared" si="113"/>
        <v>Apr-22</v>
      </c>
    </row>
    <row r="7296" spans="1:23" x14ac:dyDescent="0.25">
      <c r="A7296" s="54" t="s">
        <v>317</v>
      </c>
      <c r="B7296" s="54" t="s">
        <v>428</v>
      </c>
      <c r="C7296" s="54" t="s">
        <v>263</v>
      </c>
      <c r="D7296" s="54" t="s">
        <v>429</v>
      </c>
      <c r="E7296" s="54" t="s">
        <v>24567</v>
      </c>
      <c r="F7296" s="71">
        <v>44672</v>
      </c>
      <c r="G7296" s="72">
        <v>3545.14</v>
      </c>
      <c r="H7296" s="72">
        <v>302223.19</v>
      </c>
      <c r="I7296" s="54" t="s">
        <v>265</v>
      </c>
      <c r="J7296" s="54" t="s">
        <v>23088</v>
      </c>
      <c r="K7296" s="54" t="s">
        <v>24568</v>
      </c>
      <c r="L7296" s="54" t="s">
        <v>24569</v>
      </c>
      <c r="M7296" s="54" t="s">
        <v>24567</v>
      </c>
      <c r="N7296" s="54" t="s">
        <v>256</v>
      </c>
      <c r="O7296" s="54" t="s">
        <v>256</v>
      </c>
      <c r="P7296" s="54" t="s">
        <v>495</v>
      </c>
      <c r="Q7296" s="54" t="s">
        <v>256</v>
      </c>
      <c r="R7296" s="54" t="s">
        <v>431</v>
      </c>
      <c r="S7296" s="71"/>
      <c r="T7296" s="54" t="s">
        <v>256</v>
      </c>
      <c r="U7296" s="71">
        <v>44672</v>
      </c>
      <c r="V7296" s="54" t="s">
        <v>256</v>
      </c>
      <c r="W7296" t="str">
        <f t="shared" si="113"/>
        <v>Apr-22</v>
      </c>
    </row>
    <row r="7297" spans="1:23" x14ac:dyDescent="0.25">
      <c r="A7297" s="54" t="s">
        <v>317</v>
      </c>
      <c r="B7297" s="54" t="s">
        <v>428</v>
      </c>
      <c r="C7297" s="54" t="s">
        <v>263</v>
      </c>
      <c r="D7297" s="54" t="s">
        <v>429</v>
      </c>
      <c r="E7297" s="54" t="s">
        <v>24570</v>
      </c>
      <c r="F7297" s="71">
        <v>44675</v>
      </c>
      <c r="G7297" s="72">
        <v>1292.74</v>
      </c>
      <c r="H7297" s="72">
        <v>110206.09</v>
      </c>
      <c r="I7297" s="54" t="s">
        <v>265</v>
      </c>
      <c r="J7297" s="54" t="s">
        <v>23088</v>
      </c>
      <c r="K7297" s="54" t="s">
        <v>8776</v>
      </c>
      <c r="L7297" s="54" t="s">
        <v>24571</v>
      </c>
      <c r="M7297" s="54" t="s">
        <v>24570</v>
      </c>
      <c r="N7297" s="54" t="s">
        <v>256</v>
      </c>
      <c r="O7297" s="54" t="s">
        <v>256</v>
      </c>
      <c r="P7297" s="54" t="s">
        <v>495</v>
      </c>
      <c r="Q7297" s="54" t="s">
        <v>256</v>
      </c>
      <c r="R7297" s="54" t="s">
        <v>431</v>
      </c>
      <c r="S7297" s="71"/>
      <c r="T7297" s="54" t="s">
        <v>256</v>
      </c>
      <c r="U7297" s="71">
        <v>44675</v>
      </c>
      <c r="V7297" s="54" t="s">
        <v>256</v>
      </c>
      <c r="W7297" t="str">
        <f t="shared" si="113"/>
        <v>Apr-22</v>
      </c>
    </row>
    <row r="7298" spans="1:23" x14ac:dyDescent="0.25">
      <c r="A7298" s="54" t="s">
        <v>317</v>
      </c>
      <c r="B7298" s="54" t="s">
        <v>428</v>
      </c>
      <c r="C7298" s="54" t="s">
        <v>263</v>
      </c>
      <c r="D7298" s="54" t="s">
        <v>429</v>
      </c>
      <c r="E7298" s="54" t="s">
        <v>24572</v>
      </c>
      <c r="F7298" s="71">
        <v>44663</v>
      </c>
      <c r="G7298" s="72">
        <v>16.59</v>
      </c>
      <c r="H7298" s="72">
        <v>1414.3</v>
      </c>
      <c r="I7298" s="54" t="s">
        <v>265</v>
      </c>
      <c r="J7298" s="54" t="s">
        <v>23088</v>
      </c>
      <c r="K7298" s="54" t="s">
        <v>24573</v>
      </c>
      <c r="L7298" s="54" t="s">
        <v>24574</v>
      </c>
      <c r="M7298" s="54" t="s">
        <v>24572</v>
      </c>
      <c r="N7298" s="54" t="s">
        <v>256</v>
      </c>
      <c r="O7298" s="54" t="s">
        <v>256</v>
      </c>
      <c r="P7298" s="54" t="s">
        <v>454</v>
      </c>
      <c r="Q7298" s="54" t="s">
        <v>256</v>
      </c>
      <c r="R7298" s="54" t="s">
        <v>431</v>
      </c>
      <c r="S7298" s="71"/>
      <c r="T7298" s="54" t="s">
        <v>256</v>
      </c>
      <c r="U7298" s="71">
        <v>44663</v>
      </c>
      <c r="V7298" s="54" t="s">
        <v>256</v>
      </c>
      <c r="W7298" t="str">
        <f t="shared" si="113"/>
        <v>Apr-22</v>
      </c>
    </row>
    <row r="7299" spans="1:23" x14ac:dyDescent="0.25">
      <c r="A7299" s="54" t="s">
        <v>317</v>
      </c>
      <c r="B7299" s="54" t="s">
        <v>428</v>
      </c>
      <c r="C7299" s="54" t="s">
        <v>263</v>
      </c>
      <c r="D7299" s="54" t="s">
        <v>429</v>
      </c>
      <c r="E7299" s="54" t="s">
        <v>24575</v>
      </c>
      <c r="F7299" s="71">
        <v>44667</v>
      </c>
      <c r="G7299" s="72">
        <v>41.87</v>
      </c>
      <c r="H7299" s="72">
        <v>3569.42</v>
      </c>
      <c r="I7299" s="54" t="s">
        <v>265</v>
      </c>
      <c r="J7299" s="54" t="s">
        <v>23088</v>
      </c>
      <c r="K7299" s="54" t="s">
        <v>24576</v>
      </c>
      <c r="L7299" s="54" t="s">
        <v>24577</v>
      </c>
      <c r="M7299" s="54" t="s">
        <v>24575</v>
      </c>
      <c r="N7299" s="54" t="s">
        <v>256</v>
      </c>
      <c r="O7299" s="54" t="s">
        <v>256</v>
      </c>
      <c r="P7299" s="54" t="s">
        <v>454</v>
      </c>
      <c r="Q7299" s="54" t="s">
        <v>256</v>
      </c>
      <c r="R7299" s="54" t="s">
        <v>431</v>
      </c>
      <c r="S7299" s="71"/>
      <c r="T7299" s="54" t="s">
        <v>256</v>
      </c>
      <c r="U7299" s="71">
        <v>44667</v>
      </c>
      <c r="V7299" s="54" t="s">
        <v>256</v>
      </c>
      <c r="W7299" t="str">
        <f t="shared" si="113"/>
        <v>Apr-22</v>
      </c>
    </row>
    <row r="7300" spans="1:23" x14ac:dyDescent="0.25">
      <c r="A7300" s="54" t="s">
        <v>317</v>
      </c>
      <c r="B7300" s="54" t="s">
        <v>428</v>
      </c>
      <c r="C7300" s="54" t="s">
        <v>263</v>
      </c>
      <c r="D7300" s="54" t="s">
        <v>429</v>
      </c>
      <c r="E7300" s="54" t="s">
        <v>24578</v>
      </c>
      <c r="F7300" s="71">
        <v>44667</v>
      </c>
      <c r="G7300" s="72">
        <v>10.33</v>
      </c>
      <c r="H7300" s="72">
        <v>880.63</v>
      </c>
      <c r="I7300" s="54" t="s">
        <v>265</v>
      </c>
      <c r="J7300" s="54" t="s">
        <v>23088</v>
      </c>
      <c r="K7300" s="54" t="s">
        <v>24579</v>
      </c>
      <c r="L7300" s="54" t="s">
        <v>24580</v>
      </c>
      <c r="M7300" s="54" t="s">
        <v>24578</v>
      </c>
      <c r="N7300" s="54" t="s">
        <v>256</v>
      </c>
      <c r="O7300" s="54" t="s">
        <v>256</v>
      </c>
      <c r="P7300" s="54" t="s">
        <v>454</v>
      </c>
      <c r="Q7300" s="54" t="s">
        <v>256</v>
      </c>
      <c r="R7300" s="54" t="s">
        <v>431</v>
      </c>
      <c r="S7300" s="71"/>
      <c r="T7300" s="54" t="s">
        <v>256</v>
      </c>
      <c r="U7300" s="71">
        <v>44667</v>
      </c>
      <c r="V7300" s="54" t="s">
        <v>256</v>
      </c>
      <c r="W7300" t="str">
        <f t="shared" si="113"/>
        <v>Apr-22</v>
      </c>
    </row>
    <row r="7301" spans="1:23" x14ac:dyDescent="0.25">
      <c r="A7301" s="54" t="s">
        <v>317</v>
      </c>
      <c r="B7301" s="54" t="s">
        <v>428</v>
      </c>
      <c r="C7301" s="54" t="s">
        <v>263</v>
      </c>
      <c r="D7301" s="54" t="s">
        <v>429</v>
      </c>
      <c r="E7301" s="54" t="s">
        <v>24581</v>
      </c>
      <c r="F7301" s="71">
        <v>44667</v>
      </c>
      <c r="G7301" s="72">
        <v>111.97</v>
      </c>
      <c r="H7301" s="72">
        <v>9545.44</v>
      </c>
      <c r="I7301" s="54" t="s">
        <v>265</v>
      </c>
      <c r="J7301" s="54" t="s">
        <v>23088</v>
      </c>
      <c r="K7301" s="54" t="s">
        <v>24582</v>
      </c>
      <c r="L7301" s="54" t="s">
        <v>24583</v>
      </c>
      <c r="M7301" s="54" t="s">
        <v>24581</v>
      </c>
      <c r="N7301" s="54" t="s">
        <v>256</v>
      </c>
      <c r="O7301" s="54" t="s">
        <v>256</v>
      </c>
      <c r="P7301" s="54" t="s">
        <v>454</v>
      </c>
      <c r="Q7301" s="54" t="s">
        <v>256</v>
      </c>
      <c r="R7301" s="54" t="s">
        <v>431</v>
      </c>
      <c r="S7301" s="71"/>
      <c r="T7301" s="54" t="s">
        <v>256</v>
      </c>
      <c r="U7301" s="71">
        <v>44667</v>
      </c>
      <c r="V7301" s="54" t="s">
        <v>256</v>
      </c>
      <c r="W7301" t="str">
        <f t="shared" ref="W7301:W7364" si="114">TEXT(F7301,"MMM-YY")</f>
        <v>Apr-22</v>
      </c>
    </row>
    <row r="7302" spans="1:23" x14ac:dyDescent="0.25">
      <c r="A7302" s="54" t="s">
        <v>317</v>
      </c>
      <c r="B7302" s="54" t="s">
        <v>428</v>
      </c>
      <c r="C7302" s="54" t="s">
        <v>263</v>
      </c>
      <c r="D7302" s="54" t="s">
        <v>429</v>
      </c>
      <c r="E7302" s="54" t="s">
        <v>24584</v>
      </c>
      <c r="F7302" s="71">
        <v>44676</v>
      </c>
      <c r="G7302" s="72">
        <v>8007.19</v>
      </c>
      <c r="H7302" s="72">
        <v>682612.95</v>
      </c>
      <c r="I7302" s="54" t="s">
        <v>265</v>
      </c>
      <c r="J7302" s="54" t="s">
        <v>23088</v>
      </c>
      <c r="K7302" s="54" t="s">
        <v>24585</v>
      </c>
      <c r="L7302" s="54" t="s">
        <v>24586</v>
      </c>
      <c r="M7302" s="54" t="s">
        <v>24584</v>
      </c>
      <c r="N7302" s="54" t="s">
        <v>256</v>
      </c>
      <c r="O7302" s="54" t="s">
        <v>256</v>
      </c>
      <c r="P7302" s="54" t="s">
        <v>454</v>
      </c>
      <c r="Q7302" s="54" t="s">
        <v>256</v>
      </c>
      <c r="R7302" s="54" t="s">
        <v>431</v>
      </c>
      <c r="S7302" s="71"/>
      <c r="T7302" s="54" t="s">
        <v>256</v>
      </c>
      <c r="U7302" s="71">
        <v>44676</v>
      </c>
      <c r="V7302" s="54" t="s">
        <v>256</v>
      </c>
      <c r="W7302" t="str">
        <f t="shared" si="114"/>
        <v>Apr-22</v>
      </c>
    </row>
    <row r="7303" spans="1:23" x14ac:dyDescent="0.25">
      <c r="A7303" s="54" t="s">
        <v>317</v>
      </c>
      <c r="B7303" s="54" t="s">
        <v>428</v>
      </c>
      <c r="C7303" s="54" t="s">
        <v>263</v>
      </c>
      <c r="D7303" s="54" t="s">
        <v>429</v>
      </c>
      <c r="E7303" s="54" t="s">
        <v>24587</v>
      </c>
      <c r="F7303" s="71">
        <v>44667</v>
      </c>
      <c r="G7303" s="72">
        <v>474.57</v>
      </c>
      <c r="H7303" s="72">
        <v>40457.089999999997</v>
      </c>
      <c r="I7303" s="54" t="s">
        <v>265</v>
      </c>
      <c r="J7303" s="54" t="s">
        <v>23088</v>
      </c>
      <c r="K7303" s="54" t="s">
        <v>24588</v>
      </c>
      <c r="L7303" s="54" t="s">
        <v>24589</v>
      </c>
      <c r="M7303" s="54" t="s">
        <v>24587</v>
      </c>
      <c r="N7303" s="54" t="s">
        <v>256</v>
      </c>
      <c r="O7303" s="54" t="s">
        <v>256</v>
      </c>
      <c r="P7303" s="54" t="s">
        <v>454</v>
      </c>
      <c r="Q7303" s="54" t="s">
        <v>256</v>
      </c>
      <c r="R7303" s="54" t="s">
        <v>431</v>
      </c>
      <c r="S7303" s="71"/>
      <c r="T7303" s="54" t="s">
        <v>256</v>
      </c>
      <c r="U7303" s="71">
        <v>44667</v>
      </c>
      <c r="V7303" s="54" t="s">
        <v>256</v>
      </c>
      <c r="W7303" t="str">
        <f t="shared" si="114"/>
        <v>Apr-22</v>
      </c>
    </row>
    <row r="7304" spans="1:23" x14ac:dyDescent="0.25">
      <c r="A7304" s="54" t="s">
        <v>317</v>
      </c>
      <c r="B7304" s="54" t="s">
        <v>428</v>
      </c>
      <c r="C7304" s="54" t="s">
        <v>263</v>
      </c>
      <c r="D7304" s="54" t="s">
        <v>429</v>
      </c>
      <c r="E7304" s="54" t="s">
        <v>24590</v>
      </c>
      <c r="F7304" s="71">
        <v>44668</v>
      </c>
      <c r="G7304" s="72">
        <v>91.62</v>
      </c>
      <c r="H7304" s="72">
        <v>7810.61</v>
      </c>
      <c r="I7304" s="54" t="s">
        <v>265</v>
      </c>
      <c r="J7304" s="54" t="s">
        <v>23088</v>
      </c>
      <c r="K7304" s="54" t="s">
        <v>24591</v>
      </c>
      <c r="L7304" s="54" t="s">
        <v>24592</v>
      </c>
      <c r="M7304" s="54" t="s">
        <v>24590</v>
      </c>
      <c r="N7304" s="54" t="s">
        <v>256</v>
      </c>
      <c r="O7304" s="54" t="s">
        <v>256</v>
      </c>
      <c r="P7304" s="54" t="s">
        <v>454</v>
      </c>
      <c r="Q7304" s="54" t="s">
        <v>256</v>
      </c>
      <c r="R7304" s="54" t="s">
        <v>431</v>
      </c>
      <c r="S7304" s="71"/>
      <c r="T7304" s="54" t="s">
        <v>256</v>
      </c>
      <c r="U7304" s="71">
        <v>44668</v>
      </c>
      <c r="V7304" s="54" t="s">
        <v>256</v>
      </c>
      <c r="W7304" t="str">
        <f t="shared" si="114"/>
        <v>Apr-22</v>
      </c>
    </row>
    <row r="7305" spans="1:23" x14ac:dyDescent="0.25">
      <c r="A7305" s="54" t="s">
        <v>317</v>
      </c>
      <c r="B7305" s="54" t="s">
        <v>428</v>
      </c>
      <c r="C7305" s="54" t="s">
        <v>263</v>
      </c>
      <c r="D7305" s="54" t="s">
        <v>429</v>
      </c>
      <c r="E7305" s="54" t="s">
        <v>24593</v>
      </c>
      <c r="F7305" s="71">
        <v>44668</v>
      </c>
      <c r="G7305" s="72">
        <v>1.56</v>
      </c>
      <c r="H7305" s="72">
        <v>132.99</v>
      </c>
      <c r="I7305" s="54" t="s">
        <v>265</v>
      </c>
      <c r="J7305" s="54" t="s">
        <v>23088</v>
      </c>
      <c r="K7305" s="54" t="s">
        <v>24594</v>
      </c>
      <c r="L7305" s="54" t="s">
        <v>24595</v>
      </c>
      <c r="M7305" s="54" t="s">
        <v>24593</v>
      </c>
      <c r="N7305" s="54" t="s">
        <v>256</v>
      </c>
      <c r="O7305" s="54" t="s">
        <v>256</v>
      </c>
      <c r="P7305" s="54" t="s">
        <v>454</v>
      </c>
      <c r="Q7305" s="54" t="s">
        <v>256</v>
      </c>
      <c r="R7305" s="54" t="s">
        <v>431</v>
      </c>
      <c r="S7305" s="71"/>
      <c r="T7305" s="54" t="s">
        <v>256</v>
      </c>
      <c r="U7305" s="71">
        <v>44668</v>
      </c>
      <c r="V7305" s="54" t="s">
        <v>256</v>
      </c>
      <c r="W7305" t="str">
        <f t="shared" si="114"/>
        <v>Apr-22</v>
      </c>
    </row>
    <row r="7306" spans="1:23" x14ac:dyDescent="0.25">
      <c r="A7306" s="54" t="s">
        <v>317</v>
      </c>
      <c r="B7306" s="54" t="s">
        <v>428</v>
      </c>
      <c r="C7306" s="54" t="s">
        <v>263</v>
      </c>
      <c r="D7306" s="54" t="s">
        <v>429</v>
      </c>
      <c r="E7306" s="54" t="s">
        <v>24596</v>
      </c>
      <c r="F7306" s="71">
        <v>44675</v>
      </c>
      <c r="G7306" s="72">
        <v>244.53</v>
      </c>
      <c r="H7306" s="72">
        <v>20846.18</v>
      </c>
      <c r="I7306" s="54" t="s">
        <v>265</v>
      </c>
      <c r="J7306" s="54" t="s">
        <v>23088</v>
      </c>
      <c r="K7306" s="54" t="s">
        <v>24597</v>
      </c>
      <c r="L7306" s="54" t="s">
        <v>24598</v>
      </c>
      <c r="M7306" s="54" t="s">
        <v>24596</v>
      </c>
      <c r="N7306" s="54" t="s">
        <v>256</v>
      </c>
      <c r="O7306" s="54" t="s">
        <v>256</v>
      </c>
      <c r="P7306" s="54" t="s">
        <v>454</v>
      </c>
      <c r="Q7306" s="54" t="s">
        <v>256</v>
      </c>
      <c r="R7306" s="54" t="s">
        <v>431</v>
      </c>
      <c r="S7306" s="71"/>
      <c r="T7306" s="54" t="s">
        <v>256</v>
      </c>
      <c r="U7306" s="71">
        <v>44675</v>
      </c>
      <c r="V7306" s="54" t="s">
        <v>256</v>
      </c>
      <c r="W7306" t="str">
        <f t="shared" si="114"/>
        <v>Apr-22</v>
      </c>
    </row>
    <row r="7307" spans="1:23" x14ac:dyDescent="0.25">
      <c r="A7307" s="54" t="s">
        <v>317</v>
      </c>
      <c r="B7307" s="54" t="s">
        <v>428</v>
      </c>
      <c r="C7307" s="54" t="s">
        <v>263</v>
      </c>
      <c r="D7307" s="54" t="s">
        <v>429</v>
      </c>
      <c r="E7307" s="54" t="s">
        <v>24599</v>
      </c>
      <c r="F7307" s="71">
        <v>44675</v>
      </c>
      <c r="G7307" s="72">
        <v>155.97</v>
      </c>
      <c r="H7307" s="72">
        <v>13296.44</v>
      </c>
      <c r="I7307" s="54" t="s">
        <v>265</v>
      </c>
      <c r="J7307" s="54" t="s">
        <v>23088</v>
      </c>
      <c r="K7307" s="54" t="s">
        <v>24600</v>
      </c>
      <c r="L7307" s="54" t="s">
        <v>24601</v>
      </c>
      <c r="M7307" s="54" t="s">
        <v>24599</v>
      </c>
      <c r="N7307" s="54" t="s">
        <v>256</v>
      </c>
      <c r="O7307" s="54" t="s">
        <v>256</v>
      </c>
      <c r="P7307" s="54" t="s">
        <v>454</v>
      </c>
      <c r="Q7307" s="54" t="s">
        <v>256</v>
      </c>
      <c r="R7307" s="54" t="s">
        <v>431</v>
      </c>
      <c r="S7307" s="71"/>
      <c r="T7307" s="54" t="s">
        <v>256</v>
      </c>
      <c r="U7307" s="71">
        <v>44675</v>
      </c>
      <c r="V7307" s="54" t="s">
        <v>256</v>
      </c>
      <c r="W7307" t="str">
        <f t="shared" si="114"/>
        <v>Apr-22</v>
      </c>
    </row>
    <row r="7308" spans="1:23" x14ac:dyDescent="0.25">
      <c r="A7308" s="54" t="s">
        <v>317</v>
      </c>
      <c r="B7308" s="54" t="s">
        <v>428</v>
      </c>
      <c r="C7308" s="54" t="s">
        <v>263</v>
      </c>
      <c r="D7308" s="54" t="s">
        <v>429</v>
      </c>
      <c r="E7308" s="54" t="s">
        <v>24602</v>
      </c>
      <c r="F7308" s="71">
        <v>44667</v>
      </c>
      <c r="G7308" s="72">
        <v>77.069999999999993</v>
      </c>
      <c r="H7308" s="72">
        <v>6570.22</v>
      </c>
      <c r="I7308" s="54" t="s">
        <v>265</v>
      </c>
      <c r="J7308" s="54" t="s">
        <v>23088</v>
      </c>
      <c r="K7308" s="54" t="s">
        <v>24603</v>
      </c>
      <c r="L7308" s="54" t="s">
        <v>24604</v>
      </c>
      <c r="M7308" s="54" t="s">
        <v>24602</v>
      </c>
      <c r="N7308" s="54" t="s">
        <v>256</v>
      </c>
      <c r="O7308" s="54" t="s">
        <v>256</v>
      </c>
      <c r="P7308" s="54" t="s">
        <v>454</v>
      </c>
      <c r="Q7308" s="54" t="s">
        <v>256</v>
      </c>
      <c r="R7308" s="54" t="s">
        <v>431</v>
      </c>
      <c r="S7308" s="71"/>
      <c r="T7308" s="54" t="s">
        <v>256</v>
      </c>
      <c r="U7308" s="71">
        <v>44667</v>
      </c>
      <c r="V7308" s="54" t="s">
        <v>256</v>
      </c>
      <c r="W7308" t="str">
        <f t="shared" si="114"/>
        <v>Apr-22</v>
      </c>
    </row>
    <row r="7309" spans="1:23" x14ac:dyDescent="0.25">
      <c r="A7309" s="54" t="s">
        <v>317</v>
      </c>
      <c r="B7309" s="54" t="s">
        <v>428</v>
      </c>
      <c r="C7309" s="54" t="s">
        <v>263</v>
      </c>
      <c r="D7309" s="54" t="s">
        <v>429</v>
      </c>
      <c r="E7309" s="54" t="s">
        <v>24605</v>
      </c>
      <c r="F7309" s="71">
        <v>44667</v>
      </c>
      <c r="G7309" s="72">
        <v>155.97</v>
      </c>
      <c r="H7309" s="72">
        <v>13296.44</v>
      </c>
      <c r="I7309" s="54" t="s">
        <v>265</v>
      </c>
      <c r="J7309" s="54" t="s">
        <v>23088</v>
      </c>
      <c r="K7309" s="54" t="s">
        <v>24606</v>
      </c>
      <c r="L7309" s="54" t="s">
        <v>24607</v>
      </c>
      <c r="M7309" s="54" t="s">
        <v>24605</v>
      </c>
      <c r="N7309" s="54" t="s">
        <v>256</v>
      </c>
      <c r="O7309" s="54" t="s">
        <v>256</v>
      </c>
      <c r="P7309" s="54" t="s">
        <v>454</v>
      </c>
      <c r="Q7309" s="54" t="s">
        <v>256</v>
      </c>
      <c r="R7309" s="54" t="s">
        <v>431</v>
      </c>
      <c r="S7309" s="71"/>
      <c r="T7309" s="54" t="s">
        <v>256</v>
      </c>
      <c r="U7309" s="71">
        <v>44667</v>
      </c>
      <c r="V7309" s="54" t="s">
        <v>256</v>
      </c>
      <c r="W7309" t="str">
        <f t="shared" si="114"/>
        <v>Apr-22</v>
      </c>
    </row>
    <row r="7310" spans="1:23" x14ac:dyDescent="0.25">
      <c r="A7310" s="54" t="s">
        <v>317</v>
      </c>
      <c r="B7310" s="54" t="s">
        <v>428</v>
      </c>
      <c r="C7310" s="54" t="s">
        <v>263</v>
      </c>
      <c r="D7310" s="54" t="s">
        <v>429</v>
      </c>
      <c r="E7310" s="54" t="s">
        <v>24608</v>
      </c>
      <c r="F7310" s="71">
        <v>44675</v>
      </c>
      <c r="G7310" s="72">
        <v>2228.8000000000002</v>
      </c>
      <c r="H7310" s="72">
        <v>190005.2</v>
      </c>
      <c r="I7310" s="54" t="s">
        <v>265</v>
      </c>
      <c r="J7310" s="54" t="s">
        <v>23088</v>
      </c>
      <c r="K7310" s="54" t="s">
        <v>24609</v>
      </c>
      <c r="L7310" s="54" t="s">
        <v>24610</v>
      </c>
      <c r="M7310" s="54" t="s">
        <v>24608</v>
      </c>
      <c r="N7310" s="54" t="s">
        <v>256</v>
      </c>
      <c r="O7310" s="54" t="s">
        <v>256</v>
      </c>
      <c r="P7310" s="54" t="s">
        <v>454</v>
      </c>
      <c r="Q7310" s="54" t="s">
        <v>256</v>
      </c>
      <c r="R7310" s="54" t="s">
        <v>431</v>
      </c>
      <c r="S7310" s="71"/>
      <c r="T7310" s="54" t="s">
        <v>256</v>
      </c>
      <c r="U7310" s="71">
        <v>44675</v>
      </c>
      <c r="V7310" s="54" t="s">
        <v>256</v>
      </c>
      <c r="W7310" t="str">
        <f t="shared" si="114"/>
        <v>Apr-22</v>
      </c>
    </row>
    <row r="7311" spans="1:23" x14ac:dyDescent="0.25">
      <c r="A7311" s="54" t="s">
        <v>317</v>
      </c>
      <c r="B7311" s="54" t="s">
        <v>428</v>
      </c>
      <c r="C7311" s="54" t="s">
        <v>263</v>
      </c>
      <c r="D7311" s="54" t="s">
        <v>429</v>
      </c>
      <c r="E7311" s="54" t="s">
        <v>24611</v>
      </c>
      <c r="F7311" s="71">
        <v>44667</v>
      </c>
      <c r="G7311" s="72">
        <v>22.83</v>
      </c>
      <c r="H7311" s="72">
        <v>1946.26</v>
      </c>
      <c r="I7311" s="54" t="s">
        <v>265</v>
      </c>
      <c r="J7311" s="54" t="s">
        <v>23088</v>
      </c>
      <c r="K7311" s="54" t="s">
        <v>24612</v>
      </c>
      <c r="L7311" s="54" t="s">
        <v>24613</v>
      </c>
      <c r="M7311" s="54" t="s">
        <v>24611</v>
      </c>
      <c r="N7311" s="54" t="s">
        <v>256</v>
      </c>
      <c r="O7311" s="54" t="s">
        <v>256</v>
      </c>
      <c r="P7311" s="54" t="s">
        <v>454</v>
      </c>
      <c r="Q7311" s="54" t="s">
        <v>256</v>
      </c>
      <c r="R7311" s="54" t="s">
        <v>431</v>
      </c>
      <c r="S7311" s="71"/>
      <c r="T7311" s="54" t="s">
        <v>256</v>
      </c>
      <c r="U7311" s="71">
        <v>44667</v>
      </c>
      <c r="V7311" s="54" t="s">
        <v>256</v>
      </c>
      <c r="W7311" t="str">
        <f t="shared" si="114"/>
        <v>Apr-22</v>
      </c>
    </row>
    <row r="7312" spans="1:23" x14ac:dyDescent="0.25">
      <c r="A7312" s="54" t="s">
        <v>317</v>
      </c>
      <c r="B7312" s="54" t="s">
        <v>428</v>
      </c>
      <c r="C7312" s="54" t="s">
        <v>263</v>
      </c>
      <c r="D7312" s="54" t="s">
        <v>429</v>
      </c>
      <c r="E7312" s="54" t="s">
        <v>24614</v>
      </c>
      <c r="F7312" s="71">
        <v>44675</v>
      </c>
      <c r="G7312" s="72">
        <v>991.76</v>
      </c>
      <c r="H7312" s="72">
        <v>84547.54</v>
      </c>
      <c r="I7312" s="54" t="s">
        <v>265</v>
      </c>
      <c r="J7312" s="54" t="s">
        <v>23088</v>
      </c>
      <c r="K7312" s="54" t="s">
        <v>24615</v>
      </c>
      <c r="L7312" s="54" t="s">
        <v>24616</v>
      </c>
      <c r="M7312" s="54" t="s">
        <v>24614</v>
      </c>
      <c r="N7312" s="54" t="s">
        <v>256</v>
      </c>
      <c r="O7312" s="54" t="s">
        <v>256</v>
      </c>
      <c r="P7312" s="54" t="s">
        <v>264</v>
      </c>
      <c r="Q7312" s="54" t="s">
        <v>256</v>
      </c>
      <c r="R7312" s="54" t="s">
        <v>431</v>
      </c>
      <c r="S7312" s="71"/>
      <c r="T7312" s="54" t="s">
        <v>256</v>
      </c>
      <c r="U7312" s="71">
        <v>44675</v>
      </c>
      <c r="V7312" s="54" t="s">
        <v>256</v>
      </c>
      <c r="W7312" t="str">
        <f t="shared" si="114"/>
        <v>Apr-22</v>
      </c>
    </row>
    <row r="7313" spans="1:23" x14ac:dyDescent="0.25">
      <c r="A7313" s="54" t="s">
        <v>317</v>
      </c>
      <c r="B7313" s="54" t="s">
        <v>428</v>
      </c>
      <c r="C7313" s="54" t="s">
        <v>263</v>
      </c>
      <c r="D7313" s="54" t="s">
        <v>429</v>
      </c>
      <c r="E7313" s="54" t="s">
        <v>24617</v>
      </c>
      <c r="F7313" s="71">
        <v>44669</v>
      </c>
      <c r="G7313" s="72">
        <v>159.44</v>
      </c>
      <c r="H7313" s="72">
        <v>13592.26</v>
      </c>
      <c r="I7313" s="54" t="s">
        <v>265</v>
      </c>
      <c r="J7313" s="54" t="s">
        <v>23088</v>
      </c>
      <c r="K7313" s="54" t="s">
        <v>24618</v>
      </c>
      <c r="L7313" s="54" t="s">
        <v>24619</v>
      </c>
      <c r="M7313" s="54" t="s">
        <v>24617</v>
      </c>
      <c r="N7313" s="54" t="s">
        <v>256</v>
      </c>
      <c r="O7313" s="54" t="s">
        <v>256</v>
      </c>
      <c r="P7313" s="54" t="s">
        <v>454</v>
      </c>
      <c r="Q7313" s="54" t="s">
        <v>256</v>
      </c>
      <c r="R7313" s="54" t="s">
        <v>431</v>
      </c>
      <c r="S7313" s="71"/>
      <c r="T7313" s="54" t="s">
        <v>256</v>
      </c>
      <c r="U7313" s="71">
        <v>44669</v>
      </c>
      <c r="V7313" s="54" t="s">
        <v>256</v>
      </c>
      <c r="W7313" t="str">
        <f t="shared" si="114"/>
        <v>Apr-22</v>
      </c>
    </row>
    <row r="7314" spans="1:23" x14ac:dyDescent="0.25">
      <c r="A7314" s="54" t="s">
        <v>317</v>
      </c>
      <c r="B7314" s="54" t="s">
        <v>428</v>
      </c>
      <c r="C7314" s="54" t="s">
        <v>263</v>
      </c>
      <c r="D7314" s="54" t="s">
        <v>429</v>
      </c>
      <c r="E7314" s="54" t="s">
        <v>24620</v>
      </c>
      <c r="F7314" s="71">
        <v>44667</v>
      </c>
      <c r="G7314" s="72">
        <v>5934.98</v>
      </c>
      <c r="H7314" s="72">
        <v>505957.05</v>
      </c>
      <c r="I7314" s="54" t="s">
        <v>265</v>
      </c>
      <c r="J7314" s="54" t="s">
        <v>23088</v>
      </c>
      <c r="K7314" s="54" t="s">
        <v>24621</v>
      </c>
      <c r="L7314" s="54" t="s">
        <v>24622</v>
      </c>
      <c r="M7314" s="54" t="s">
        <v>24620</v>
      </c>
      <c r="N7314" s="54" t="s">
        <v>256</v>
      </c>
      <c r="O7314" s="54" t="s">
        <v>256</v>
      </c>
      <c r="P7314" s="54" t="s">
        <v>454</v>
      </c>
      <c r="Q7314" s="54" t="s">
        <v>256</v>
      </c>
      <c r="R7314" s="54" t="s">
        <v>431</v>
      </c>
      <c r="S7314" s="71"/>
      <c r="T7314" s="54" t="s">
        <v>256</v>
      </c>
      <c r="U7314" s="71">
        <v>44667</v>
      </c>
      <c r="V7314" s="54" t="s">
        <v>256</v>
      </c>
      <c r="W7314" t="str">
        <f t="shared" si="114"/>
        <v>Apr-22</v>
      </c>
    </row>
    <row r="7315" spans="1:23" x14ac:dyDescent="0.25">
      <c r="A7315" s="54" t="s">
        <v>317</v>
      </c>
      <c r="B7315" s="54" t="s">
        <v>428</v>
      </c>
      <c r="C7315" s="54" t="s">
        <v>263</v>
      </c>
      <c r="D7315" s="54" t="s">
        <v>429</v>
      </c>
      <c r="E7315" s="54" t="s">
        <v>24623</v>
      </c>
      <c r="F7315" s="71">
        <v>44667</v>
      </c>
      <c r="G7315" s="72">
        <v>1157.3800000000001</v>
      </c>
      <c r="H7315" s="72">
        <v>98666.65</v>
      </c>
      <c r="I7315" s="54" t="s">
        <v>265</v>
      </c>
      <c r="J7315" s="54" t="s">
        <v>23088</v>
      </c>
      <c r="K7315" s="54" t="s">
        <v>24624</v>
      </c>
      <c r="L7315" s="54" t="s">
        <v>24625</v>
      </c>
      <c r="M7315" s="54" t="s">
        <v>24623</v>
      </c>
      <c r="N7315" s="54" t="s">
        <v>256</v>
      </c>
      <c r="O7315" s="54" t="s">
        <v>256</v>
      </c>
      <c r="P7315" s="54" t="s">
        <v>454</v>
      </c>
      <c r="Q7315" s="54" t="s">
        <v>256</v>
      </c>
      <c r="R7315" s="54" t="s">
        <v>431</v>
      </c>
      <c r="S7315" s="71"/>
      <c r="T7315" s="54" t="s">
        <v>256</v>
      </c>
      <c r="U7315" s="71">
        <v>44667</v>
      </c>
      <c r="V7315" s="54" t="s">
        <v>256</v>
      </c>
      <c r="W7315" t="str">
        <f t="shared" si="114"/>
        <v>Apr-22</v>
      </c>
    </row>
    <row r="7316" spans="1:23" x14ac:dyDescent="0.25">
      <c r="A7316" s="54" t="s">
        <v>317</v>
      </c>
      <c r="B7316" s="54" t="s">
        <v>428</v>
      </c>
      <c r="C7316" s="54" t="s">
        <v>263</v>
      </c>
      <c r="D7316" s="54" t="s">
        <v>429</v>
      </c>
      <c r="E7316" s="54" t="s">
        <v>24626</v>
      </c>
      <c r="F7316" s="71">
        <v>44669</v>
      </c>
      <c r="G7316" s="72">
        <v>3228.81</v>
      </c>
      <c r="H7316" s="72">
        <v>275256.05</v>
      </c>
      <c r="I7316" s="54" t="s">
        <v>265</v>
      </c>
      <c r="J7316" s="54" t="s">
        <v>23088</v>
      </c>
      <c r="K7316" s="54" t="s">
        <v>24627</v>
      </c>
      <c r="L7316" s="54" t="s">
        <v>24628</v>
      </c>
      <c r="M7316" s="54" t="s">
        <v>24626</v>
      </c>
      <c r="N7316" s="54" t="s">
        <v>256</v>
      </c>
      <c r="O7316" s="54" t="s">
        <v>256</v>
      </c>
      <c r="P7316" s="54" t="s">
        <v>454</v>
      </c>
      <c r="Q7316" s="54" t="s">
        <v>256</v>
      </c>
      <c r="R7316" s="54" t="s">
        <v>431</v>
      </c>
      <c r="S7316" s="71"/>
      <c r="T7316" s="54" t="s">
        <v>256</v>
      </c>
      <c r="U7316" s="71">
        <v>44669</v>
      </c>
      <c r="V7316" s="54" t="s">
        <v>256</v>
      </c>
      <c r="W7316" t="str">
        <f t="shared" si="114"/>
        <v>Apr-22</v>
      </c>
    </row>
    <row r="7317" spans="1:23" x14ac:dyDescent="0.25">
      <c r="A7317" s="54" t="s">
        <v>317</v>
      </c>
      <c r="B7317" s="54" t="s">
        <v>428</v>
      </c>
      <c r="C7317" s="54" t="s">
        <v>263</v>
      </c>
      <c r="D7317" s="54" t="s">
        <v>429</v>
      </c>
      <c r="E7317" s="54" t="s">
        <v>24629</v>
      </c>
      <c r="F7317" s="71">
        <v>44669</v>
      </c>
      <c r="G7317" s="72">
        <v>95.21</v>
      </c>
      <c r="H7317" s="72">
        <v>8116.65</v>
      </c>
      <c r="I7317" s="54" t="s">
        <v>265</v>
      </c>
      <c r="J7317" s="54" t="s">
        <v>23088</v>
      </c>
      <c r="K7317" s="54" t="s">
        <v>24630</v>
      </c>
      <c r="L7317" s="54" t="s">
        <v>24631</v>
      </c>
      <c r="M7317" s="54" t="s">
        <v>24629</v>
      </c>
      <c r="N7317" s="54" t="s">
        <v>256</v>
      </c>
      <c r="O7317" s="54" t="s">
        <v>256</v>
      </c>
      <c r="P7317" s="54" t="s">
        <v>454</v>
      </c>
      <c r="Q7317" s="54" t="s">
        <v>256</v>
      </c>
      <c r="R7317" s="54" t="s">
        <v>431</v>
      </c>
      <c r="S7317" s="71"/>
      <c r="T7317" s="54" t="s">
        <v>256</v>
      </c>
      <c r="U7317" s="71">
        <v>44669</v>
      </c>
      <c r="V7317" s="54" t="s">
        <v>256</v>
      </c>
      <c r="W7317" t="str">
        <f t="shared" si="114"/>
        <v>Apr-22</v>
      </c>
    </row>
    <row r="7318" spans="1:23" x14ac:dyDescent="0.25">
      <c r="A7318" s="54" t="s">
        <v>317</v>
      </c>
      <c r="B7318" s="54" t="s">
        <v>428</v>
      </c>
      <c r="C7318" s="54" t="s">
        <v>263</v>
      </c>
      <c r="D7318" s="54" t="s">
        <v>429</v>
      </c>
      <c r="E7318" s="54" t="s">
        <v>24632</v>
      </c>
      <c r="F7318" s="71">
        <v>44669</v>
      </c>
      <c r="G7318" s="72">
        <v>214.73</v>
      </c>
      <c r="H7318" s="72">
        <v>18305.73</v>
      </c>
      <c r="I7318" s="54" t="s">
        <v>265</v>
      </c>
      <c r="J7318" s="54" t="s">
        <v>23088</v>
      </c>
      <c r="K7318" s="54" t="s">
        <v>24633</v>
      </c>
      <c r="L7318" s="54" t="s">
        <v>24634</v>
      </c>
      <c r="M7318" s="54" t="s">
        <v>24632</v>
      </c>
      <c r="N7318" s="54" t="s">
        <v>256</v>
      </c>
      <c r="O7318" s="54" t="s">
        <v>256</v>
      </c>
      <c r="P7318" s="54" t="s">
        <v>454</v>
      </c>
      <c r="Q7318" s="54" t="s">
        <v>256</v>
      </c>
      <c r="R7318" s="54" t="s">
        <v>431</v>
      </c>
      <c r="S7318" s="71"/>
      <c r="T7318" s="54" t="s">
        <v>256</v>
      </c>
      <c r="U7318" s="71">
        <v>44669</v>
      </c>
      <c r="V7318" s="54" t="s">
        <v>256</v>
      </c>
      <c r="W7318" t="str">
        <f t="shared" si="114"/>
        <v>Apr-22</v>
      </c>
    </row>
    <row r="7319" spans="1:23" x14ac:dyDescent="0.25">
      <c r="A7319" s="54" t="s">
        <v>317</v>
      </c>
      <c r="B7319" s="54" t="s">
        <v>428</v>
      </c>
      <c r="C7319" s="54" t="s">
        <v>263</v>
      </c>
      <c r="D7319" s="54" t="s">
        <v>429</v>
      </c>
      <c r="E7319" s="54" t="s">
        <v>24635</v>
      </c>
      <c r="F7319" s="71">
        <v>44671</v>
      </c>
      <c r="G7319" s="72">
        <v>23.7</v>
      </c>
      <c r="H7319" s="72">
        <v>2020.43</v>
      </c>
      <c r="I7319" s="54" t="s">
        <v>265</v>
      </c>
      <c r="J7319" s="54" t="s">
        <v>23088</v>
      </c>
      <c r="K7319" s="54" t="s">
        <v>24636</v>
      </c>
      <c r="L7319" s="54" t="s">
        <v>24637</v>
      </c>
      <c r="M7319" s="54" t="s">
        <v>24635</v>
      </c>
      <c r="N7319" s="54" t="s">
        <v>256</v>
      </c>
      <c r="O7319" s="54" t="s">
        <v>256</v>
      </c>
      <c r="P7319" s="54" t="s">
        <v>454</v>
      </c>
      <c r="Q7319" s="54" t="s">
        <v>256</v>
      </c>
      <c r="R7319" s="54" t="s">
        <v>431</v>
      </c>
      <c r="S7319" s="71"/>
      <c r="T7319" s="54" t="s">
        <v>256</v>
      </c>
      <c r="U7319" s="71">
        <v>44671</v>
      </c>
      <c r="V7319" s="54" t="s">
        <v>256</v>
      </c>
      <c r="W7319" t="str">
        <f t="shared" si="114"/>
        <v>Apr-22</v>
      </c>
    </row>
    <row r="7320" spans="1:23" x14ac:dyDescent="0.25">
      <c r="A7320" s="54" t="s">
        <v>317</v>
      </c>
      <c r="B7320" s="54" t="s">
        <v>428</v>
      </c>
      <c r="C7320" s="54" t="s">
        <v>263</v>
      </c>
      <c r="D7320" s="54" t="s">
        <v>429</v>
      </c>
      <c r="E7320" s="54" t="s">
        <v>24638</v>
      </c>
      <c r="F7320" s="71">
        <v>44669</v>
      </c>
      <c r="G7320" s="72">
        <v>920.3</v>
      </c>
      <c r="H7320" s="72">
        <v>78455.58</v>
      </c>
      <c r="I7320" s="54" t="s">
        <v>265</v>
      </c>
      <c r="J7320" s="54" t="s">
        <v>23088</v>
      </c>
      <c r="K7320" s="54" t="s">
        <v>24639</v>
      </c>
      <c r="L7320" s="54" t="s">
        <v>24640</v>
      </c>
      <c r="M7320" s="54" t="s">
        <v>24638</v>
      </c>
      <c r="N7320" s="54" t="s">
        <v>256</v>
      </c>
      <c r="O7320" s="54" t="s">
        <v>256</v>
      </c>
      <c r="P7320" s="54" t="s">
        <v>454</v>
      </c>
      <c r="Q7320" s="54" t="s">
        <v>256</v>
      </c>
      <c r="R7320" s="54" t="s">
        <v>431</v>
      </c>
      <c r="S7320" s="71"/>
      <c r="T7320" s="54" t="s">
        <v>256</v>
      </c>
      <c r="U7320" s="71">
        <v>44669</v>
      </c>
      <c r="V7320" s="54" t="s">
        <v>256</v>
      </c>
      <c r="W7320" t="str">
        <f t="shared" si="114"/>
        <v>Apr-22</v>
      </c>
    </row>
    <row r="7321" spans="1:23" x14ac:dyDescent="0.25">
      <c r="A7321" s="54" t="s">
        <v>317</v>
      </c>
      <c r="B7321" s="54" t="s">
        <v>428</v>
      </c>
      <c r="C7321" s="54" t="s">
        <v>263</v>
      </c>
      <c r="D7321" s="54" t="s">
        <v>429</v>
      </c>
      <c r="E7321" s="54" t="s">
        <v>24641</v>
      </c>
      <c r="F7321" s="71">
        <v>44677</v>
      </c>
      <c r="G7321" s="72">
        <v>11.77</v>
      </c>
      <c r="H7321" s="72">
        <v>1003.39</v>
      </c>
      <c r="I7321" s="54" t="s">
        <v>265</v>
      </c>
      <c r="J7321" s="54" t="s">
        <v>23088</v>
      </c>
      <c r="K7321" s="54" t="s">
        <v>24642</v>
      </c>
      <c r="L7321" s="54" t="s">
        <v>24643</v>
      </c>
      <c r="M7321" s="54" t="s">
        <v>24641</v>
      </c>
      <c r="N7321" s="54" t="s">
        <v>256</v>
      </c>
      <c r="O7321" s="54" t="s">
        <v>256</v>
      </c>
      <c r="P7321" s="54" t="s">
        <v>454</v>
      </c>
      <c r="Q7321" s="54" t="s">
        <v>256</v>
      </c>
      <c r="R7321" s="54" t="s">
        <v>431</v>
      </c>
      <c r="S7321" s="71"/>
      <c r="T7321" s="54" t="s">
        <v>256</v>
      </c>
      <c r="U7321" s="71">
        <v>44677</v>
      </c>
      <c r="V7321" s="54" t="s">
        <v>256</v>
      </c>
      <c r="W7321" t="str">
        <f t="shared" si="114"/>
        <v>Apr-22</v>
      </c>
    </row>
    <row r="7322" spans="1:23" x14ac:dyDescent="0.25">
      <c r="A7322" s="54" t="s">
        <v>317</v>
      </c>
      <c r="B7322" s="54" t="s">
        <v>428</v>
      </c>
      <c r="C7322" s="54" t="s">
        <v>263</v>
      </c>
      <c r="D7322" s="54" t="s">
        <v>429</v>
      </c>
      <c r="E7322" s="54" t="s">
        <v>24644</v>
      </c>
      <c r="F7322" s="71">
        <v>44679</v>
      </c>
      <c r="G7322" s="72">
        <v>25.94</v>
      </c>
      <c r="H7322" s="72">
        <v>2211.39</v>
      </c>
      <c r="I7322" s="54" t="s">
        <v>265</v>
      </c>
      <c r="J7322" s="54" t="s">
        <v>23088</v>
      </c>
      <c r="K7322" s="54" t="s">
        <v>24645</v>
      </c>
      <c r="L7322" s="54" t="s">
        <v>24646</v>
      </c>
      <c r="M7322" s="54" t="s">
        <v>24644</v>
      </c>
      <c r="N7322" s="54" t="s">
        <v>256</v>
      </c>
      <c r="O7322" s="54" t="s">
        <v>256</v>
      </c>
      <c r="P7322" s="54" t="s">
        <v>264</v>
      </c>
      <c r="Q7322" s="54" t="s">
        <v>256</v>
      </c>
      <c r="R7322" s="54" t="s">
        <v>431</v>
      </c>
      <c r="S7322" s="71"/>
      <c r="T7322" s="54" t="s">
        <v>256</v>
      </c>
      <c r="U7322" s="71">
        <v>44679</v>
      </c>
      <c r="V7322" s="54" t="s">
        <v>256</v>
      </c>
      <c r="W7322" t="str">
        <f t="shared" si="114"/>
        <v>Apr-22</v>
      </c>
    </row>
    <row r="7323" spans="1:23" x14ac:dyDescent="0.25">
      <c r="A7323" s="54" t="s">
        <v>317</v>
      </c>
      <c r="B7323" s="54" t="s">
        <v>428</v>
      </c>
      <c r="C7323" s="54" t="s">
        <v>263</v>
      </c>
      <c r="D7323" s="54" t="s">
        <v>429</v>
      </c>
      <c r="E7323" s="54" t="s">
        <v>24647</v>
      </c>
      <c r="F7323" s="71">
        <v>44656</v>
      </c>
      <c r="G7323" s="72">
        <v>43.54</v>
      </c>
      <c r="H7323" s="72">
        <v>3711.79</v>
      </c>
      <c r="I7323" s="54" t="s">
        <v>265</v>
      </c>
      <c r="J7323" s="54" t="s">
        <v>23122</v>
      </c>
      <c r="K7323" s="54" t="s">
        <v>24648</v>
      </c>
      <c r="L7323" s="54" t="s">
        <v>24649</v>
      </c>
      <c r="M7323" s="54" t="s">
        <v>24647</v>
      </c>
      <c r="N7323" s="54" t="s">
        <v>256</v>
      </c>
      <c r="O7323" s="54" t="s">
        <v>256</v>
      </c>
      <c r="P7323" s="54" t="s">
        <v>454</v>
      </c>
      <c r="Q7323" s="54" t="s">
        <v>256</v>
      </c>
      <c r="R7323" s="54" t="s">
        <v>431</v>
      </c>
      <c r="S7323" s="71"/>
      <c r="T7323" s="54" t="s">
        <v>256</v>
      </c>
      <c r="U7323" s="71">
        <v>44656</v>
      </c>
      <c r="V7323" s="54" t="s">
        <v>256</v>
      </c>
      <c r="W7323" t="str">
        <f t="shared" si="114"/>
        <v>Apr-22</v>
      </c>
    </row>
    <row r="7324" spans="1:23" x14ac:dyDescent="0.25">
      <c r="A7324" s="54" t="s">
        <v>317</v>
      </c>
      <c r="B7324" s="54" t="s">
        <v>428</v>
      </c>
      <c r="C7324" s="54" t="s">
        <v>263</v>
      </c>
      <c r="D7324" s="54" t="s">
        <v>429</v>
      </c>
      <c r="E7324" s="54" t="s">
        <v>24650</v>
      </c>
      <c r="F7324" s="71">
        <v>44656</v>
      </c>
      <c r="G7324" s="72">
        <v>172.68</v>
      </c>
      <c r="H7324" s="72">
        <v>14720.97</v>
      </c>
      <c r="I7324" s="54" t="s">
        <v>265</v>
      </c>
      <c r="J7324" s="54" t="s">
        <v>23122</v>
      </c>
      <c r="K7324" s="54" t="s">
        <v>24651</v>
      </c>
      <c r="L7324" s="54" t="s">
        <v>24652</v>
      </c>
      <c r="M7324" s="54" t="s">
        <v>24650</v>
      </c>
      <c r="N7324" s="54" t="s">
        <v>256</v>
      </c>
      <c r="O7324" s="54" t="s">
        <v>256</v>
      </c>
      <c r="P7324" s="54" t="s">
        <v>454</v>
      </c>
      <c r="Q7324" s="54" t="s">
        <v>256</v>
      </c>
      <c r="R7324" s="54" t="s">
        <v>431</v>
      </c>
      <c r="S7324" s="71"/>
      <c r="T7324" s="54" t="s">
        <v>256</v>
      </c>
      <c r="U7324" s="71">
        <v>44656</v>
      </c>
      <c r="V7324" s="54" t="s">
        <v>256</v>
      </c>
      <c r="W7324" t="str">
        <f t="shared" si="114"/>
        <v>Apr-22</v>
      </c>
    </row>
    <row r="7325" spans="1:23" x14ac:dyDescent="0.25">
      <c r="A7325" s="54" t="s">
        <v>317</v>
      </c>
      <c r="B7325" s="54" t="s">
        <v>428</v>
      </c>
      <c r="C7325" s="54" t="s">
        <v>263</v>
      </c>
      <c r="D7325" s="54" t="s">
        <v>429</v>
      </c>
      <c r="E7325" s="54" t="s">
        <v>24653</v>
      </c>
      <c r="F7325" s="71">
        <v>44657</v>
      </c>
      <c r="G7325" s="72">
        <v>14.41</v>
      </c>
      <c r="H7325" s="72">
        <v>1228.45</v>
      </c>
      <c r="I7325" s="54" t="s">
        <v>265</v>
      </c>
      <c r="J7325" s="54" t="s">
        <v>23122</v>
      </c>
      <c r="K7325" s="54" t="s">
        <v>24654</v>
      </c>
      <c r="L7325" s="54" t="s">
        <v>24655</v>
      </c>
      <c r="M7325" s="54" t="s">
        <v>24653</v>
      </c>
      <c r="N7325" s="54" t="s">
        <v>256</v>
      </c>
      <c r="O7325" s="54" t="s">
        <v>256</v>
      </c>
      <c r="P7325" s="54" t="s">
        <v>454</v>
      </c>
      <c r="Q7325" s="54" t="s">
        <v>256</v>
      </c>
      <c r="R7325" s="54" t="s">
        <v>431</v>
      </c>
      <c r="S7325" s="71"/>
      <c r="T7325" s="54" t="s">
        <v>256</v>
      </c>
      <c r="U7325" s="71">
        <v>44657</v>
      </c>
      <c r="V7325" s="54" t="s">
        <v>256</v>
      </c>
      <c r="W7325" t="str">
        <f t="shared" si="114"/>
        <v>Apr-22</v>
      </c>
    </row>
    <row r="7326" spans="1:23" x14ac:dyDescent="0.25">
      <c r="A7326" s="54" t="s">
        <v>317</v>
      </c>
      <c r="B7326" s="54" t="s">
        <v>428</v>
      </c>
      <c r="C7326" s="54" t="s">
        <v>263</v>
      </c>
      <c r="D7326" s="54" t="s">
        <v>429</v>
      </c>
      <c r="E7326" s="54" t="s">
        <v>24656</v>
      </c>
      <c r="F7326" s="71">
        <v>44656</v>
      </c>
      <c r="G7326" s="72">
        <v>1.75</v>
      </c>
      <c r="H7326" s="72">
        <v>149.19</v>
      </c>
      <c r="I7326" s="54" t="s">
        <v>265</v>
      </c>
      <c r="J7326" s="54" t="s">
        <v>23122</v>
      </c>
      <c r="K7326" s="54" t="s">
        <v>24657</v>
      </c>
      <c r="L7326" s="54" t="s">
        <v>24658</v>
      </c>
      <c r="M7326" s="54" t="s">
        <v>24656</v>
      </c>
      <c r="N7326" s="54" t="s">
        <v>256</v>
      </c>
      <c r="O7326" s="54" t="s">
        <v>256</v>
      </c>
      <c r="P7326" s="54" t="s">
        <v>454</v>
      </c>
      <c r="Q7326" s="54" t="s">
        <v>256</v>
      </c>
      <c r="R7326" s="54" t="s">
        <v>431</v>
      </c>
      <c r="S7326" s="71"/>
      <c r="T7326" s="54" t="s">
        <v>256</v>
      </c>
      <c r="U7326" s="71">
        <v>44656</v>
      </c>
      <c r="V7326" s="54" t="s">
        <v>256</v>
      </c>
      <c r="W7326" t="str">
        <f t="shared" si="114"/>
        <v>Apr-22</v>
      </c>
    </row>
    <row r="7327" spans="1:23" x14ac:dyDescent="0.25">
      <c r="A7327" s="54" t="s">
        <v>317</v>
      </c>
      <c r="B7327" s="54" t="s">
        <v>428</v>
      </c>
      <c r="C7327" s="54" t="s">
        <v>263</v>
      </c>
      <c r="D7327" s="54" t="s">
        <v>429</v>
      </c>
      <c r="E7327" s="54" t="s">
        <v>24659</v>
      </c>
      <c r="F7327" s="71">
        <v>44656</v>
      </c>
      <c r="G7327" s="72">
        <v>6.52</v>
      </c>
      <c r="H7327" s="72">
        <v>555.83000000000004</v>
      </c>
      <c r="I7327" s="54" t="s">
        <v>265</v>
      </c>
      <c r="J7327" s="54" t="s">
        <v>23122</v>
      </c>
      <c r="K7327" s="54" t="s">
        <v>24660</v>
      </c>
      <c r="L7327" s="54" t="s">
        <v>24661</v>
      </c>
      <c r="M7327" s="54" t="s">
        <v>24659</v>
      </c>
      <c r="N7327" s="54" t="s">
        <v>256</v>
      </c>
      <c r="O7327" s="54" t="s">
        <v>256</v>
      </c>
      <c r="P7327" s="54" t="s">
        <v>454</v>
      </c>
      <c r="Q7327" s="54" t="s">
        <v>256</v>
      </c>
      <c r="R7327" s="54" t="s">
        <v>431</v>
      </c>
      <c r="S7327" s="71"/>
      <c r="T7327" s="54" t="s">
        <v>256</v>
      </c>
      <c r="U7327" s="71">
        <v>44656</v>
      </c>
      <c r="V7327" s="54" t="s">
        <v>256</v>
      </c>
      <c r="W7327" t="str">
        <f t="shared" si="114"/>
        <v>Apr-22</v>
      </c>
    </row>
    <row r="7328" spans="1:23" x14ac:dyDescent="0.25">
      <c r="A7328" s="54" t="s">
        <v>317</v>
      </c>
      <c r="B7328" s="54" t="s">
        <v>428</v>
      </c>
      <c r="C7328" s="54" t="s">
        <v>263</v>
      </c>
      <c r="D7328" s="54" t="s">
        <v>429</v>
      </c>
      <c r="E7328" s="54" t="s">
        <v>24662</v>
      </c>
      <c r="F7328" s="71">
        <v>44660</v>
      </c>
      <c r="G7328" s="72">
        <v>381.64</v>
      </c>
      <c r="H7328" s="72">
        <v>32534.81</v>
      </c>
      <c r="I7328" s="54" t="s">
        <v>265</v>
      </c>
      <c r="J7328" s="54" t="s">
        <v>23122</v>
      </c>
      <c r="K7328" s="54" t="s">
        <v>24663</v>
      </c>
      <c r="L7328" s="54" t="s">
        <v>24664</v>
      </c>
      <c r="M7328" s="54" t="s">
        <v>24662</v>
      </c>
      <c r="N7328" s="54" t="s">
        <v>256</v>
      </c>
      <c r="O7328" s="54" t="s">
        <v>256</v>
      </c>
      <c r="P7328" s="54" t="s">
        <v>454</v>
      </c>
      <c r="Q7328" s="54" t="s">
        <v>256</v>
      </c>
      <c r="R7328" s="54" t="s">
        <v>431</v>
      </c>
      <c r="S7328" s="71"/>
      <c r="T7328" s="54" t="s">
        <v>256</v>
      </c>
      <c r="U7328" s="71">
        <v>44660</v>
      </c>
      <c r="V7328" s="54" t="s">
        <v>256</v>
      </c>
      <c r="W7328" t="str">
        <f t="shared" si="114"/>
        <v>Apr-22</v>
      </c>
    </row>
    <row r="7329" spans="1:23" x14ac:dyDescent="0.25">
      <c r="A7329" s="54" t="s">
        <v>317</v>
      </c>
      <c r="B7329" s="54" t="s">
        <v>428</v>
      </c>
      <c r="C7329" s="54" t="s">
        <v>263</v>
      </c>
      <c r="D7329" s="54" t="s">
        <v>429</v>
      </c>
      <c r="E7329" s="54" t="s">
        <v>24665</v>
      </c>
      <c r="F7329" s="71">
        <v>44660</v>
      </c>
      <c r="G7329" s="72">
        <v>96.24</v>
      </c>
      <c r="H7329" s="72">
        <v>8204.4599999999991</v>
      </c>
      <c r="I7329" s="54" t="s">
        <v>265</v>
      </c>
      <c r="J7329" s="54" t="s">
        <v>23122</v>
      </c>
      <c r="K7329" s="54" t="s">
        <v>24666</v>
      </c>
      <c r="L7329" s="54" t="s">
        <v>24667</v>
      </c>
      <c r="M7329" s="54" t="s">
        <v>24665</v>
      </c>
      <c r="N7329" s="54" t="s">
        <v>256</v>
      </c>
      <c r="O7329" s="54" t="s">
        <v>256</v>
      </c>
      <c r="P7329" s="54" t="s">
        <v>454</v>
      </c>
      <c r="Q7329" s="54" t="s">
        <v>256</v>
      </c>
      <c r="R7329" s="54" t="s">
        <v>431</v>
      </c>
      <c r="S7329" s="71"/>
      <c r="T7329" s="54" t="s">
        <v>256</v>
      </c>
      <c r="U7329" s="71">
        <v>44660</v>
      </c>
      <c r="V7329" s="54" t="s">
        <v>256</v>
      </c>
      <c r="W7329" t="str">
        <f t="shared" si="114"/>
        <v>Apr-22</v>
      </c>
    </row>
    <row r="7330" spans="1:23" x14ac:dyDescent="0.25">
      <c r="A7330" s="54" t="s">
        <v>317</v>
      </c>
      <c r="B7330" s="54" t="s">
        <v>428</v>
      </c>
      <c r="C7330" s="54" t="s">
        <v>263</v>
      </c>
      <c r="D7330" s="54" t="s">
        <v>429</v>
      </c>
      <c r="E7330" s="54" t="s">
        <v>24668</v>
      </c>
      <c r="F7330" s="71">
        <v>44663</v>
      </c>
      <c r="G7330" s="72">
        <v>0.79</v>
      </c>
      <c r="H7330" s="72">
        <v>67.349999999999994</v>
      </c>
      <c r="I7330" s="54" t="s">
        <v>265</v>
      </c>
      <c r="J7330" s="54" t="s">
        <v>23122</v>
      </c>
      <c r="K7330" s="54" t="s">
        <v>24669</v>
      </c>
      <c r="L7330" s="54" t="s">
        <v>24670</v>
      </c>
      <c r="M7330" s="54" t="s">
        <v>24668</v>
      </c>
      <c r="N7330" s="54" t="s">
        <v>256</v>
      </c>
      <c r="O7330" s="54" t="s">
        <v>256</v>
      </c>
      <c r="P7330" s="54" t="s">
        <v>454</v>
      </c>
      <c r="Q7330" s="54" t="s">
        <v>256</v>
      </c>
      <c r="R7330" s="54" t="s">
        <v>431</v>
      </c>
      <c r="S7330" s="71"/>
      <c r="T7330" s="54" t="s">
        <v>256</v>
      </c>
      <c r="U7330" s="71">
        <v>44663</v>
      </c>
      <c r="V7330" s="54" t="s">
        <v>256</v>
      </c>
      <c r="W7330" t="str">
        <f t="shared" si="114"/>
        <v>Apr-22</v>
      </c>
    </row>
    <row r="7331" spans="1:23" x14ac:dyDescent="0.25">
      <c r="A7331" s="54" t="s">
        <v>317</v>
      </c>
      <c r="B7331" s="54" t="s">
        <v>428</v>
      </c>
      <c r="C7331" s="54" t="s">
        <v>263</v>
      </c>
      <c r="D7331" s="54" t="s">
        <v>429</v>
      </c>
      <c r="E7331" s="54" t="s">
        <v>24671</v>
      </c>
      <c r="F7331" s="71">
        <v>44667</v>
      </c>
      <c r="G7331" s="72">
        <v>569.28</v>
      </c>
      <c r="H7331" s="72">
        <v>48531.12</v>
      </c>
      <c r="I7331" s="54" t="s">
        <v>265</v>
      </c>
      <c r="J7331" s="54" t="s">
        <v>23122</v>
      </c>
      <c r="K7331" s="54" t="s">
        <v>24672</v>
      </c>
      <c r="L7331" s="54" t="s">
        <v>24673</v>
      </c>
      <c r="M7331" s="54" t="s">
        <v>24671</v>
      </c>
      <c r="N7331" s="54" t="s">
        <v>256</v>
      </c>
      <c r="O7331" s="54" t="s">
        <v>256</v>
      </c>
      <c r="P7331" s="54" t="s">
        <v>454</v>
      </c>
      <c r="Q7331" s="54" t="s">
        <v>256</v>
      </c>
      <c r="R7331" s="54" t="s">
        <v>431</v>
      </c>
      <c r="S7331" s="71"/>
      <c r="T7331" s="54" t="s">
        <v>256</v>
      </c>
      <c r="U7331" s="71">
        <v>44667</v>
      </c>
      <c r="V7331" s="54" t="s">
        <v>256</v>
      </c>
      <c r="W7331" t="str">
        <f t="shared" si="114"/>
        <v>Apr-22</v>
      </c>
    </row>
    <row r="7332" spans="1:23" x14ac:dyDescent="0.25">
      <c r="A7332" s="54" t="s">
        <v>317</v>
      </c>
      <c r="B7332" s="54" t="s">
        <v>428</v>
      </c>
      <c r="C7332" s="54" t="s">
        <v>263</v>
      </c>
      <c r="D7332" s="54" t="s">
        <v>429</v>
      </c>
      <c r="E7332" s="54" t="s">
        <v>24674</v>
      </c>
      <c r="F7332" s="71">
        <v>44668</v>
      </c>
      <c r="G7332" s="72">
        <v>0.44</v>
      </c>
      <c r="H7332" s="72">
        <v>37.51</v>
      </c>
      <c r="I7332" s="54" t="s">
        <v>265</v>
      </c>
      <c r="J7332" s="54" t="s">
        <v>23122</v>
      </c>
      <c r="K7332" s="54" t="s">
        <v>24675</v>
      </c>
      <c r="L7332" s="54" t="s">
        <v>24676</v>
      </c>
      <c r="M7332" s="54" t="s">
        <v>24674</v>
      </c>
      <c r="N7332" s="54" t="s">
        <v>256</v>
      </c>
      <c r="O7332" s="54" t="s">
        <v>256</v>
      </c>
      <c r="P7332" s="54" t="s">
        <v>454</v>
      </c>
      <c r="Q7332" s="54" t="s">
        <v>256</v>
      </c>
      <c r="R7332" s="54" t="s">
        <v>431</v>
      </c>
      <c r="S7332" s="71"/>
      <c r="T7332" s="54" t="s">
        <v>256</v>
      </c>
      <c r="U7332" s="71">
        <v>44668</v>
      </c>
      <c r="V7332" s="54" t="s">
        <v>256</v>
      </c>
      <c r="W7332" t="str">
        <f t="shared" si="114"/>
        <v>Apr-22</v>
      </c>
    </row>
    <row r="7333" spans="1:23" x14ac:dyDescent="0.25">
      <c r="A7333" s="54" t="s">
        <v>317</v>
      </c>
      <c r="B7333" s="54" t="s">
        <v>428</v>
      </c>
      <c r="C7333" s="54" t="s">
        <v>263</v>
      </c>
      <c r="D7333" s="54" t="s">
        <v>429</v>
      </c>
      <c r="E7333" s="54" t="s">
        <v>24677</v>
      </c>
      <c r="F7333" s="71">
        <v>44667</v>
      </c>
      <c r="G7333" s="72">
        <v>1631.37</v>
      </c>
      <c r="H7333" s="72">
        <v>139074.29</v>
      </c>
      <c r="I7333" s="54" t="s">
        <v>265</v>
      </c>
      <c r="J7333" s="54" t="s">
        <v>23122</v>
      </c>
      <c r="K7333" s="54" t="s">
        <v>24678</v>
      </c>
      <c r="L7333" s="54" t="s">
        <v>24679</v>
      </c>
      <c r="M7333" s="54" t="s">
        <v>24677</v>
      </c>
      <c r="N7333" s="54" t="s">
        <v>256</v>
      </c>
      <c r="O7333" s="54" t="s">
        <v>256</v>
      </c>
      <c r="P7333" s="54" t="s">
        <v>445</v>
      </c>
      <c r="Q7333" s="54" t="s">
        <v>256</v>
      </c>
      <c r="R7333" s="54" t="s">
        <v>431</v>
      </c>
      <c r="S7333" s="71"/>
      <c r="T7333" s="54" t="s">
        <v>256</v>
      </c>
      <c r="U7333" s="71">
        <v>44667</v>
      </c>
      <c r="V7333" s="54" t="s">
        <v>256</v>
      </c>
      <c r="W7333" t="str">
        <f t="shared" si="114"/>
        <v>Apr-22</v>
      </c>
    </row>
    <row r="7334" spans="1:23" x14ac:dyDescent="0.25">
      <c r="A7334" s="54" t="s">
        <v>318</v>
      </c>
      <c r="B7334" s="54" t="s">
        <v>428</v>
      </c>
      <c r="C7334" s="54" t="s">
        <v>263</v>
      </c>
      <c r="D7334" s="54" t="s">
        <v>429</v>
      </c>
      <c r="E7334" s="54" t="s">
        <v>24680</v>
      </c>
      <c r="F7334" s="71">
        <v>44654</v>
      </c>
      <c r="G7334" s="72">
        <v>80.349999999999994</v>
      </c>
      <c r="H7334" s="72">
        <v>6849.84</v>
      </c>
      <c r="I7334" s="54" t="s">
        <v>265</v>
      </c>
      <c r="J7334" s="54" t="s">
        <v>23169</v>
      </c>
      <c r="K7334" s="54" t="s">
        <v>22038</v>
      </c>
      <c r="L7334" s="54" t="s">
        <v>24681</v>
      </c>
      <c r="M7334" s="54" t="s">
        <v>24680</v>
      </c>
      <c r="N7334" s="54" t="s">
        <v>256</v>
      </c>
      <c r="O7334" s="54" t="s">
        <v>256</v>
      </c>
      <c r="P7334" s="54" t="s">
        <v>440</v>
      </c>
      <c r="Q7334" s="54" t="s">
        <v>256</v>
      </c>
      <c r="R7334" s="54" t="s">
        <v>431</v>
      </c>
      <c r="S7334" s="71"/>
      <c r="T7334" s="54" t="s">
        <v>256</v>
      </c>
      <c r="U7334" s="71">
        <v>44654</v>
      </c>
      <c r="V7334" s="54" t="s">
        <v>256</v>
      </c>
      <c r="W7334" t="str">
        <f t="shared" si="114"/>
        <v>Apr-22</v>
      </c>
    </row>
    <row r="7335" spans="1:23" x14ac:dyDescent="0.25">
      <c r="A7335" s="54" t="s">
        <v>318</v>
      </c>
      <c r="B7335" s="54" t="s">
        <v>428</v>
      </c>
      <c r="C7335" s="54" t="s">
        <v>263</v>
      </c>
      <c r="D7335" s="54" t="s">
        <v>429</v>
      </c>
      <c r="E7335" s="54" t="s">
        <v>24682</v>
      </c>
      <c r="F7335" s="71">
        <v>44654</v>
      </c>
      <c r="G7335" s="72">
        <v>34.11</v>
      </c>
      <c r="H7335" s="72">
        <v>2907.88</v>
      </c>
      <c r="I7335" s="54" t="s">
        <v>265</v>
      </c>
      <c r="J7335" s="54" t="s">
        <v>23169</v>
      </c>
      <c r="K7335" s="54" t="s">
        <v>22038</v>
      </c>
      <c r="L7335" s="54" t="s">
        <v>24683</v>
      </c>
      <c r="M7335" s="54" t="s">
        <v>24682</v>
      </c>
      <c r="N7335" s="54" t="s">
        <v>256</v>
      </c>
      <c r="O7335" s="54" t="s">
        <v>256</v>
      </c>
      <c r="P7335" s="54" t="s">
        <v>440</v>
      </c>
      <c r="Q7335" s="54" t="s">
        <v>256</v>
      </c>
      <c r="R7335" s="54" t="s">
        <v>431</v>
      </c>
      <c r="S7335" s="71"/>
      <c r="T7335" s="54" t="s">
        <v>256</v>
      </c>
      <c r="U7335" s="71">
        <v>44654</v>
      </c>
      <c r="V7335" s="54" t="s">
        <v>256</v>
      </c>
      <c r="W7335" t="str">
        <f t="shared" si="114"/>
        <v>Apr-22</v>
      </c>
    </row>
    <row r="7336" spans="1:23" x14ac:dyDescent="0.25">
      <c r="A7336" s="54" t="s">
        <v>318</v>
      </c>
      <c r="B7336" s="54" t="s">
        <v>428</v>
      </c>
      <c r="C7336" s="54" t="s">
        <v>263</v>
      </c>
      <c r="D7336" s="54" t="s">
        <v>429</v>
      </c>
      <c r="E7336" s="54" t="s">
        <v>24684</v>
      </c>
      <c r="F7336" s="71">
        <v>44672</v>
      </c>
      <c r="G7336" s="72">
        <v>13752.57</v>
      </c>
      <c r="H7336" s="72">
        <v>1172406.5900000001</v>
      </c>
      <c r="I7336" s="54" t="s">
        <v>265</v>
      </c>
      <c r="J7336" s="54" t="s">
        <v>23169</v>
      </c>
      <c r="K7336" s="54" t="s">
        <v>24685</v>
      </c>
      <c r="L7336" s="54" t="s">
        <v>24686</v>
      </c>
      <c r="M7336" s="54" t="s">
        <v>24684</v>
      </c>
      <c r="N7336" s="54" t="s">
        <v>256</v>
      </c>
      <c r="O7336" s="54" t="s">
        <v>256</v>
      </c>
      <c r="P7336" s="54" t="s">
        <v>440</v>
      </c>
      <c r="Q7336" s="54" t="s">
        <v>256</v>
      </c>
      <c r="R7336" s="54" t="s">
        <v>431</v>
      </c>
      <c r="S7336" s="71"/>
      <c r="T7336" s="54" t="s">
        <v>256</v>
      </c>
      <c r="U7336" s="71">
        <v>44672</v>
      </c>
      <c r="V7336" s="54" t="s">
        <v>256</v>
      </c>
      <c r="W7336" t="str">
        <f t="shared" si="114"/>
        <v>Apr-22</v>
      </c>
    </row>
    <row r="7337" spans="1:23" x14ac:dyDescent="0.25">
      <c r="A7337" s="54" t="s">
        <v>318</v>
      </c>
      <c r="B7337" s="54" t="s">
        <v>428</v>
      </c>
      <c r="C7337" s="54" t="s">
        <v>263</v>
      </c>
      <c r="D7337" s="54" t="s">
        <v>429</v>
      </c>
      <c r="E7337" s="54" t="s">
        <v>24687</v>
      </c>
      <c r="F7337" s="71">
        <v>44672</v>
      </c>
      <c r="G7337" s="72">
        <v>78993.33</v>
      </c>
      <c r="H7337" s="72">
        <v>6734181.3799999999</v>
      </c>
      <c r="I7337" s="54" t="s">
        <v>265</v>
      </c>
      <c r="J7337" s="54" t="s">
        <v>23169</v>
      </c>
      <c r="K7337" s="54" t="s">
        <v>24688</v>
      </c>
      <c r="L7337" s="54" t="s">
        <v>24689</v>
      </c>
      <c r="M7337" s="54" t="s">
        <v>24687</v>
      </c>
      <c r="N7337" s="54" t="s">
        <v>256</v>
      </c>
      <c r="O7337" s="54" t="s">
        <v>256</v>
      </c>
      <c r="P7337" s="54" t="s">
        <v>440</v>
      </c>
      <c r="Q7337" s="54" t="s">
        <v>256</v>
      </c>
      <c r="R7337" s="54" t="s">
        <v>431</v>
      </c>
      <c r="S7337" s="71"/>
      <c r="T7337" s="54" t="s">
        <v>256</v>
      </c>
      <c r="U7337" s="71">
        <v>44672</v>
      </c>
      <c r="V7337" s="54" t="s">
        <v>256</v>
      </c>
      <c r="W7337" t="str">
        <f t="shared" si="114"/>
        <v>Apr-22</v>
      </c>
    </row>
    <row r="7338" spans="1:23" x14ac:dyDescent="0.25">
      <c r="A7338" s="54" t="s">
        <v>317</v>
      </c>
      <c r="B7338" s="54" t="s">
        <v>428</v>
      </c>
      <c r="C7338" s="54" t="s">
        <v>263</v>
      </c>
      <c r="D7338" s="54" t="s">
        <v>429</v>
      </c>
      <c r="E7338" s="54" t="s">
        <v>24690</v>
      </c>
      <c r="F7338" s="71">
        <v>44653</v>
      </c>
      <c r="G7338" s="72">
        <v>17568.580000000002</v>
      </c>
      <c r="H7338" s="72">
        <v>1497721.45</v>
      </c>
      <c r="I7338" s="54" t="s">
        <v>265</v>
      </c>
      <c r="J7338" s="54" t="s">
        <v>23169</v>
      </c>
      <c r="K7338" s="54" t="s">
        <v>22420</v>
      </c>
      <c r="L7338" s="54" t="s">
        <v>24691</v>
      </c>
      <c r="M7338" s="54" t="s">
        <v>24690</v>
      </c>
      <c r="N7338" s="54" t="s">
        <v>256</v>
      </c>
      <c r="O7338" s="54" t="s">
        <v>256</v>
      </c>
      <c r="P7338" s="54" t="s">
        <v>271</v>
      </c>
      <c r="Q7338" s="54" t="s">
        <v>256</v>
      </c>
      <c r="R7338" s="54" t="s">
        <v>431</v>
      </c>
      <c r="S7338" s="71"/>
      <c r="T7338" s="54" t="s">
        <v>256</v>
      </c>
      <c r="U7338" s="71">
        <v>44653</v>
      </c>
      <c r="V7338" s="54" t="s">
        <v>443</v>
      </c>
      <c r="W7338" t="str">
        <f t="shared" si="114"/>
        <v>Apr-22</v>
      </c>
    </row>
    <row r="7339" spans="1:23" x14ac:dyDescent="0.25">
      <c r="A7339" s="54" t="s">
        <v>317</v>
      </c>
      <c r="B7339" s="54" t="s">
        <v>428</v>
      </c>
      <c r="C7339" s="54" t="s">
        <v>263</v>
      </c>
      <c r="D7339" s="54" t="s">
        <v>429</v>
      </c>
      <c r="E7339" s="54" t="s">
        <v>24692</v>
      </c>
      <c r="F7339" s="71">
        <v>44653</v>
      </c>
      <c r="G7339" s="72">
        <v>1020.6</v>
      </c>
      <c r="H7339" s="72">
        <v>87006.15</v>
      </c>
      <c r="I7339" s="54" t="s">
        <v>265</v>
      </c>
      <c r="J7339" s="54" t="s">
        <v>23169</v>
      </c>
      <c r="K7339" s="54" t="s">
        <v>24693</v>
      </c>
      <c r="L7339" s="54" t="s">
        <v>24694</v>
      </c>
      <c r="M7339" s="54" t="s">
        <v>24692</v>
      </c>
      <c r="N7339" s="54" t="s">
        <v>256</v>
      </c>
      <c r="O7339" s="54" t="s">
        <v>256</v>
      </c>
      <c r="P7339" s="54" t="s">
        <v>522</v>
      </c>
      <c r="Q7339" s="54" t="s">
        <v>256</v>
      </c>
      <c r="R7339" s="54" t="s">
        <v>431</v>
      </c>
      <c r="S7339" s="71"/>
      <c r="T7339" s="54" t="s">
        <v>256</v>
      </c>
      <c r="U7339" s="71">
        <v>44653</v>
      </c>
      <c r="V7339" s="54" t="s">
        <v>256</v>
      </c>
      <c r="W7339" t="str">
        <f t="shared" si="114"/>
        <v>Apr-22</v>
      </c>
    </row>
    <row r="7340" spans="1:23" x14ac:dyDescent="0.25">
      <c r="A7340" s="54" t="s">
        <v>317</v>
      </c>
      <c r="B7340" s="54" t="s">
        <v>428</v>
      </c>
      <c r="C7340" s="54" t="s">
        <v>263</v>
      </c>
      <c r="D7340" s="54" t="s">
        <v>429</v>
      </c>
      <c r="E7340" s="54" t="s">
        <v>24695</v>
      </c>
      <c r="F7340" s="71">
        <v>44655</v>
      </c>
      <c r="G7340" s="72">
        <v>523.79999999999995</v>
      </c>
      <c r="H7340" s="72">
        <v>44653.95</v>
      </c>
      <c r="I7340" s="54" t="s">
        <v>265</v>
      </c>
      <c r="J7340" s="54" t="s">
        <v>23169</v>
      </c>
      <c r="K7340" s="54" t="s">
        <v>24696</v>
      </c>
      <c r="L7340" s="54" t="s">
        <v>24697</v>
      </c>
      <c r="M7340" s="54" t="s">
        <v>24695</v>
      </c>
      <c r="N7340" s="54" t="s">
        <v>256</v>
      </c>
      <c r="O7340" s="54" t="s">
        <v>256</v>
      </c>
      <c r="P7340" s="54" t="s">
        <v>522</v>
      </c>
      <c r="Q7340" s="54" t="s">
        <v>256</v>
      </c>
      <c r="R7340" s="54" t="s">
        <v>431</v>
      </c>
      <c r="S7340" s="71"/>
      <c r="T7340" s="54" t="s">
        <v>256</v>
      </c>
      <c r="U7340" s="71">
        <v>44655</v>
      </c>
      <c r="V7340" s="54" t="s">
        <v>256</v>
      </c>
      <c r="W7340" t="str">
        <f t="shared" si="114"/>
        <v>Apr-22</v>
      </c>
    </row>
    <row r="7341" spans="1:23" x14ac:dyDescent="0.25">
      <c r="A7341" s="54" t="s">
        <v>317</v>
      </c>
      <c r="B7341" s="54" t="s">
        <v>428</v>
      </c>
      <c r="C7341" s="54" t="s">
        <v>263</v>
      </c>
      <c r="D7341" s="54" t="s">
        <v>429</v>
      </c>
      <c r="E7341" s="54" t="s">
        <v>24698</v>
      </c>
      <c r="F7341" s="71">
        <v>44658</v>
      </c>
      <c r="G7341" s="72">
        <v>197.1</v>
      </c>
      <c r="H7341" s="72">
        <v>16802.78</v>
      </c>
      <c r="I7341" s="54" t="s">
        <v>265</v>
      </c>
      <c r="J7341" s="54" t="s">
        <v>23169</v>
      </c>
      <c r="K7341" s="54" t="s">
        <v>24699</v>
      </c>
      <c r="L7341" s="54" t="s">
        <v>24700</v>
      </c>
      <c r="M7341" s="54" t="s">
        <v>24698</v>
      </c>
      <c r="N7341" s="54" t="s">
        <v>256</v>
      </c>
      <c r="O7341" s="54" t="s">
        <v>256</v>
      </c>
      <c r="P7341" s="54" t="s">
        <v>522</v>
      </c>
      <c r="Q7341" s="54" t="s">
        <v>256</v>
      </c>
      <c r="R7341" s="54" t="s">
        <v>431</v>
      </c>
      <c r="S7341" s="71"/>
      <c r="T7341" s="54" t="s">
        <v>256</v>
      </c>
      <c r="U7341" s="71">
        <v>44658</v>
      </c>
      <c r="V7341" s="54" t="s">
        <v>256</v>
      </c>
      <c r="W7341" t="str">
        <f t="shared" si="114"/>
        <v>Apr-22</v>
      </c>
    </row>
    <row r="7342" spans="1:23" x14ac:dyDescent="0.25">
      <c r="A7342" s="54" t="s">
        <v>317</v>
      </c>
      <c r="B7342" s="54" t="s">
        <v>428</v>
      </c>
      <c r="C7342" s="54" t="s">
        <v>263</v>
      </c>
      <c r="D7342" s="54" t="s">
        <v>429</v>
      </c>
      <c r="E7342" s="54" t="s">
        <v>24701</v>
      </c>
      <c r="F7342" s="71">
        <v>44661</v>
      </c>
      <c r="G7342" s="72">
        <v>194.4</v>
      </c>
      <c r="H7342" s="72">
        <v>16572.599999999999</v>
      </c>
      <c r="I7342" s="54" t="s">
        <v>265</v>
      </c>
      <c r="J7342" s="54" t="s">
        <v>23169</v>
      </c>
      <c r="K7342" s="54" t="s">
        <v>24702</v>
      </c>
      <c r="L7342" s="54" t="s">
        <v>24703</v>
      </c>
      <c r="M7342" s="54" t="s">
        <v>24701</v>
      </c>
      <c r="N7342" s="54" t="s">
        <v>256</v>
      </c>
      <c r="O7342" s="54" t="s">
        <v>256</v>
      </c>
      <c r="P7342" s="54" t="s">
        <v>522</v>
      </c>
      <c r="Q7342" s="54" t="s">
        <v>256</v>
      </c>
      <c r="R7342" s="54" t="s">
        <v>431</v>
      </c>
      <c r="S7342" s="71"/>
      <c r="T7342" s="54" t="s">
        <v>256</v>
      </c>
      <c r="U7342" s="71">
        <v>44661</v>
      </c>
      <c r="V7342" s="54" t="s">
        <v>256</v>
      </c>
      <c r="W7342" t="str">
        <f t="shared" si="114"/>
        <v>Apr-22</v>
      </c>
    </row>
    <row r="7343" spans="1:23" x14ac:dyDescent="0.25">
      <c r="A7343" s="54" t="s">
        <v>317</v>
      </c>
      <c r="B7343" s="54" t="s">
        <v>428</v>
      </c>
      <c r="C7343" s="54" t="s">
        <v>263</v>
      </c>
      <c r="D7343" s="54" t="s">
        <v>429</v>
      </c>
      <c r="E7343" s="54" t="s">
        <v>24704</v>
      </c>
      <c r="F7343" s="71">
        <v>44664</v>
      </c>
      <c r="G7343" s="72">
        <v>232.2</v>
      </c>
      <c r="H7343" s="72">
        <v>19795.05</v>
      </c>
      <c r="I7343" s="54" t="s">
        <v>265</v>
      </c>
      <c r="J7343" s="54" t="s">
        <v>23169</v>
      </c>
      <c r="K7343" s="54" t="s">
        <v>24705</v>
      </c>
      <c r="L7343" s="54" t="s">
        <v>24706</v>
      </c>
      <c r="M7343" s="54" t="s">
        <v>24704</v>
      </c>
      <c r="N7343" s="54" t="s">
        <v>256</v>
      </c>
      <c r="O7343" s="54" t="s">
        <v>256</v>
      </c>
      <c r="P7343" s="54" t="s">
        <v>522</v>
      </c>
      <c r="Q7343" s="54" t="s">
        <v>256</v>
      </c>
      <c r="R7343" s="54" t="s">
        <v>431</v>
      </c>
      <c r="S7343" s="71"/>
      <c r="T7343" s="54" t="s">
        <v>256</v>
      </c>
      <c r="U7343" s="71">
        <v>44664</v>
      </c>
      <c r="V7343" s="54" t="s">
        <v>256</v>
      </c>
      <c r="W7343" t="str">
        <f t="shared" si="114"/>
        <v>Apr-22</v>
      </c>
    </row>
    <row r="7344" spans="1:23" x14ac:dyDescent="0.25">
      <c r="A7344" s="54" t="s">
        <v>317</v>
      </c>
      <c r="B7344" s="54" t="s">
        <v>428</v>
      </c>
      <c r="C7344" s="54" t="s">
        <v>263</v>
      </c>
      <c r="D7344" s="54" t="s">
        <v>429</v>
      </c>
      <c r="E7344" s="54" t="s">
        <v>24707</v>
      </c>
      <c r="F7344" s="71">
        <v>44656</v>
      </c>
      <c r="G7344" s="72">
        <v>2250.7199999999998</v>
      </c>
      <c r="H7344" s="72">
        <v>191873.88</v>
      </c>
      <c r="I7344" s="54" t="s">
        <v>265</v>
      </c>
      <c r="J7344" s="54" t="s">
        <v>23169</v>
      </c>
      <c r="K7344" s="54" t="s">
        <v>24708</v>
      </c>
      <c r="L7344" s="54" t="s">
        <v>24709</v>
      </c>
      <c r="M7344" s="54" t="s">
        <v>24707</v>
      </c>
      <c r="N7344" s="54" t="s">
        <v>256</v>
      </c>
      <c r="O7344" s="54" t="s">
        <v>256</v>
      </c>
      <c r="P7344" s="54" t="s">
        <v>447</v>
      </c>
      <c r="Q7344" s="54" t="s">
        <v>256</v>
      </c>
      <c r="R7344" s="54" t="s">
        <v>431</v>
      </c>
      <c r="S7344" s="71"/>
      <c r="T7344" s="54" t="s">
        <v>256</v>
      </c>
      <c r="U7344" s="71">
        <v>44656</v>
      </c>
      <c r="V7344" s="54" t="s">
        <v>256</v>
      </c>
      <c r="W7344" t="str">
        <f t="shared" si="114"/>
        <v>Apr-22</v>
      </c>
    </row>
    <row r="7345" spans="1:23" x14ac:dyDescent="0.25">
      <c r="A7345" s="54" t="s">
        <v>317</v>
      </c>
      <c r="B7345" s="54" t="s">
        <v>428</v>
      </c>
      <c r="C7345" s="54" t="s">
        <v>263</v>
      </c>
      <c r="D7345" s="54" t="s">
        <v>429</v>
      </c>
      <c r="E7345" s="54" t="s">
        <v>24710</v>
      </c>
      <c r="F7345" s="71">
        <v>44657</v>
      </c>
      <c r="G7345" s="72">
        <v>1002.24</v>
      </c>
      <c r="H7345" s="72">
        <v>85440.960000000006</v>
      </c>
      <c r="I7345" s="54" t="s">
        <v>265</v>
      </c>
      <c r="J7345" s="54" t="s">
        <v>23169</v>
      </c>
      <c r="K7345" s="54" t="s">
        <v>24711</v>
      </c>
      <c r="L7345" s="54" t="s">
        <v>24712</v>
      </c>
      <c r="M7345" s="54" t="s">
        <v>24710</v>
      </c>
      <c r="N7345" s="54" t="s">
        <v>256</v>
      </c>
      <c r="O7345" s="54" t="s">
        <v>256</v>
      </c>
      <c r="P7345" s="54" t="s">
        <v>447</v>
      </c>
      <c r="Q7345" s="54" t="s">
        <v>256</v>
      </c>
      <c r="R7345" s="54" t="s">
        <v>431</v>
      </c>
      <c r="S7345" s="71"/>
      <c r="T7345" s="54" t="s">
        <v>256</v>
      </c>
      <c r="U7345" s="71">
        <v>44657</v>
      </c>
      <c r="V7345" s="54" t="s">
        <v>256</v>
      </c>
      <c r="W7345" t="str">
        <f t="shared" si="114"/>
        <v>Apr-22</v>
      </c>
    </row>
    <row r="7346" spans="1:23" x14ac:dyDescent="0.25">
      <c r="A7346" s="54" t="s">
        <v>317</v>
      </c>
      <c r="B7346" s="54" t="s">
        <v>428</v>
      </c>
      <c r="C7346" s="54" t="s">
        <v>263</v>
      </c>
      <c r="D7346" s="54" t="s">
        <v>429</v>
      </c>
      <c r="E7346" s="54" t="s">
        <v>24713</v>
      </c>
      <c r="F7346" s="71">
        <v>44664</v>
      </c>
      <c r="G7346" s="72">
        <v>4253.8900000000003</v>
      </c>
      <c r="H7346" s="72">
        <v>362644.12</v>
      </c>
      <c r="I7346" s="54" t="s">
        <v>265</v>
      </c>
      <c r="J7346" s="54" t="s">
        <v>23169</v>
      </c>
      <c r="K7346" s="54" t="s">
        <v>24714</v>
      </c>
      <c r="L7346" s="54" t="s">
        <v>24715</v>
      </c>
      <c r="M7346" s="54" t="s">
        <v>24713</v>
      </c>
      <c r="N7346" s="54" t="s">
        <v>256</v>
      </c>
      <c r="O7346" s="54" t="s">
        <v>256</v>
      </c>
      <c r="P7346" s="54" t="s">
        <v>271</v>
      </c>
      <c r="Q7346" s="54" t="s">
        <v>256</v>
      </c>
      <c r="R7346" s="54" t="s">
        <v>431</v>
      </c>
      <c r="S7346" s="71"/>
      <c r="T7346" s="54" t="s">
        <v>256</v>
      </c>
      <c r="U7346" s="71">
        <v>44664</v>
      </c>
      <c r="V7346" s="54" t="s">
        <v>443</v>
      </c>
      <c r="W7346" t="str">
        <f t="shared" si="114"/>
        <v>Apr-22</v>
      </c>
    </row>
    <row r="7347" spans="1:23" x14ac:dyDescent="0.25">
      <c r="A7347" s="54" t="s">
        <v>317</v>
      </c>
      <c r="B7347" s="54" t="s">
        <v>428</v>
      </c>
      <c r="C7347" s="54" t="s">
        <v>263</v>
      </c>
      <c r="D7347" s="54" t="s">
        <v>429</v>
      </c>
      <c r="E7347" s="54" t="s">
        <v>24716</v>
      </c>
      <c r="F7347" s="71">
        <v>44657</v>
      </c>
      <c r="G7347" s="72">
        <v>923.07</v>
      </c>
      <c r="H7347" s="72">
        <v>78691.72</v>
      </c>
      <c r="I7347" s="54" t="s">
        <v>265</v>
      </c>
      <c r="J7347" s="54" t="s">
        <v>23169</v>
      </c>
      <c r="K7347" s="54" t="s">
        <v>23196</v>
      </c>
      <c r="L7347" s="54" t="s">
        <v>24717</v>
      </c>
      <c r="M7347" s="54" t="s">
        <v>24716</v>
      </c>
      <c r="N7347" s="54" t="s">
        <v>256</v>
      </c>
      <c r="O7347" s="54" t="s">
        <v>256</v>
      </c>
      <c r="P7347" s="54" t="s">
        <v>445</v>
      </c>
      <c r="Q7347" s="54" t="s">
        <v>256</v>
      </c>
      <c r="R7347" s="54" t="s">
        <v>431</v>
      </c>
      <c r="S7347" s="71"/>
      <c r="T7347" s="54" t="s">
        <v>256</v>
      </c>
      <c r="U7347" s="71">
        <v>44657</v>
      </c>
      <c r="V7347" s="54" t="s">
        <v>256</v>
      </c>
      <c r="W7347" t="str">
        <f t="shared" si="114"/>
        <v>Apr-22</v>
      </c>
    </row>
    <row r="7348" spans="1:23" x14ac:dyDescent="0.25">
      <c r="A7348" s="54" t="s">
        <v>317</v>
      </c>
      <c r="B7348" s="54" t="s">
        <v>428</v>
      </c>
      <c r="C7348" s="54" t="s">
        <v>263</v>
      </c>
      <c r="D7348" s="54" t="s">
        <v>429</v>
      </c>
      <c r="E7348" s="54" t="s">
        <v>24718</v>
      </c>
      <c r="F7348" s="71">
        <v>44657</v>
      </c>
      <c r="G7348" s="72">
        <v>29140.45</v>
      </c>
      <c r="H7348" s="72">
        <v>2484223.36</v>
      </c>
      <c r="I7348" s="54" t="s">
        <v>265</v>
      </c>
      <c r="J7348" s="54" t="s">
        <v>23169</v>
      </c>
      <c r="K7348" s="54" t="s">
        <v>24719</v>
      </c>
      <c r="L7348" s="54" t="s">
        <v>24720</v>
      </c>
      <c r="M7348" s="54" t="s">
        <v>24718</v>
      </c>
      <c r="N7348" s="54" t="s">
        <v>256</v>
      </c>
      <c r="O7348" s="54" t="s">
        <v>256</v>
      </c>
      <c r="P7348" s="54" t="s">
        <v>445</v>
      </c>
      <c r="Q7348" s="54" t="s">
        <v>256</v>
      </c>
      <c r="R7348" s="54" t="s">
        <v>431</v>
      </c>
      <c r="S7348" s="71"/>
      <c r="T7348" s="54" t="s">
        <v>256</v>
      </c>
      <c r="U7348" s="71">
        <v>44657</v>
      </c>
      <c r="V7348" s="54" t="s">
        <v>256</v>
      </c>
      <c r="W7348" t="str">
        <f t="shared" si="114"/>
        <v>Apr-22</v>
      </c>
    </row>
    <row r="7349" spans="1:23" x14ac:dyDescent="0.25">
      <c r="A7349" s="54" t="s">
        <v>317</v>
      </c>
      <c r="B7349" s="54" t="s">
        <v>428</v>
      </c>
      <c r="C7349" s="54" t="s">
        <v>263</v>
      </c>
      <c r="D7349" s="54" t="s">
        <v>429</v>
      </c>
      <c r="E7349" s="54" t="s">
        <v>24721</v>
      </c>
      <c r="F7349" s="71">
        <v>44661</v>
      </c>
      <c r="G7349" s="72">
        <v>3365.16</v>
      </c>
      <c r="H7349" s="72">
        <v>286879.89</v>
      </c>
      <c r="I7349" s="54" t="s">
        <v>265</v>
      </c>
      <c r="J7349" s="54" t="s">
        <v>23169</v>
      </c>
      <c r="K7349" s="54" t="s">
        <v>24719</v>
      </c>
      <c r="L7349" s="54" t="s">
        <v>24722</v>
      </c>
      <c r="M7349" s="54" t="s">
        <v>24721</v>
      </c>
      <c r="N7349" s="54" t="s">
        <v>256</v>
      </c>
      <c r="O7349" s="54" t="s">
        <v>256</v>
      </c>
      <c r="P7349" s="54" t="s">
        <v>445</v>
      </c>
      <c r="Q7349" s="54" t="s">
        <v>256</v>
      </c>
      <c r="R7349" s="54" t="s">
        <v>431</v>
      </c>
      <c r="S7349" s="71"/>
      <c r="T7349" s="54" t="s">
        <v>256</v>
      </c>
      <c r="U7349" s="71">
        <v>44661</v>
      </c>
      <c r="V7349" s="54" t="s">
        <v>256</v>
      </c>
      <c r="W7349" t="str">
        <f t="shared" si="114"/>
        <v>Apr-22</v>
      </c>
    </row>
    <row r="7350" spans="1:23" x14ac:dyDescent="0.25">
      <c r="A7350" s="54" t="s">
        <v>317</v>
      </c>
      <c r="B7350" s="54" t="s">
        <v>428</v>
      </c>
      <c r="C7350" s="54" t="s">
        <v>263</v>
      </c>
      <c r="D7350" s="54" t="s">
        <v>429</v>
      </c>
      <c r="E7350" s="54" t="s">
        <v>24723</v>
      </c>
      <c r="F7350" s="71">
        <v>44668</v>
      </c>
      <c r="G7350" s="72">
        <v>3203.38</v>
      </c>
      <c r="H7350" s="72">
        <v>273088.15000000002</v>
      </c>
      <c r="I7350" s="54" t="s">
        <v>265</v>
      </c>
      <c r="J7350" s="54" t="s">
        <v>23169</v>
      </c>
      <c r="K7350" s="54" t="s">
        <v>24724</v>
      </c>
      <c r="L7350" s="54" t="s">
        <v>24725</v>
      </c>
      <c r="M7350" s="54" t="s">
        <v>24723</v>
      </c>
      <c r="N7350" s="54" t="s">
        <v>256</v>
      </c>
      <c r="O7350" s="54" t="s">
        <v>256</v>
      </c>
      <c r="P7350" s="54" t="s">
        <v>578</v>
      </c>
      <c r="Q7350" s="54" t="s">
        <v>256</v>
      </c>
      <c r="R7350" s="54" t="s">
        <v>431</v>
      </c>
      <c r="S7350" s="71"/>
      <c r="T7350" s="54" t="s">
        <v>256</v>
      </c>
      <c r="U7350" s="71">
        <v>44668</v>
      </c>
      <c r="V7350" s="54" t="s">
        <v>256</v>
      </c>
      <c r="W7350" t="str">
        <f t="shared" si="114"/>
        <v>Apr-22</v>
      </c>
    </row>
    <row r="7351" spans="1:23" x14ac:dyDescent="0.25">
      <c r="A7351" s="54" t="s">
        <v>317</v>
      </c>
      <c r="B7351" s="54" t="s">
        <v>428</v>
      </c>
      <c r="C7351" s="54" t="s">
        <v>263</v>
      </c>
      <c r="D7351" s="54" t="s">
        <v>429</v>
      </c>
      <c r="E7351" s="54" t="s">
        <v>24726</v>
      </c>
      <c r="F7351" s="71">
        <v>44668</v>
      </c>
      <c r="G7351" s="72">
        <v>1431.36</v>
      </c>
      <c r="H7351" s="72">
        <v>122023.44</v>
      </c>
      <c r="I7351" s="54" t="s">
        <v>265</v>
      </c>
      <c r="J7351" s="54" t="s">
        <v>23169</v>
      </c>
      <c r="K7351" s="54" t="s">
        <v>24727</v>
      </c>
      <c r="L7351" s="54" t="s">
        <v>24728</v>
      </c>
      <c r="M7351" s="54" t="s">
        <v>24726</v>
      </c>
      <c r="N7351" s="54" t="s">
        <v>256</v>
      </c>
      <c r="O7351" s="54" t="s">
        <v>256</v>
      </c>
      <c r="P7351" s="54" t="s">
        <v>447</v>
      </c>
      <c r="Q7351" s="54" t="s">
        <v>256</v>
      </c>
      <c r="R7351" s="54" t="s">
        <v>431</v>
      </c>
      <c r="S7351" s="71"/>
      <c r="T7351" s="54" t="s">
        <v>256</v>
      </c>
      <c r="U7351" s="71">
        <v>44668</v>
      </c>
      <c r="V7351" s="54" t="s">
        <v>256</v>
      </c>
      <c r="W7351" t="str">
        <f t="shared" si="114"/>
        <v>Apr-22</v>
      </c>
    </row>
    <row r="7352" spans="1:23" x14ac:dyDescent="0.25">
      <c r="A7352" s="54" t="s">
        <v>317</v>
      </c>
      <c r="B7352" s="54" t="s">
        <v>428</v>
      </c>
      <c r="C7352" s="54" t="s">
        <v>263</v>
      </c>
      <c r="D7352" s="54" t="s">
        <v>429</v>
      </c>
      <c r="E7352" s="54" t="s">
        <v>24729</v>
      </c>
      <c r="F7352" s="71">
        <v>44674</v>
      </c>
      <c r="G7352" s="72">
        <v>1625.76</v>
      </c>
      <c r="H7352" s="72">
        <v>138596.04</v>
      </c>
      <c r="I7352" s="54" t="s">
        <v>265</v>
      </c>
      <c r="J7352" s="54" t="s">
        <v>23169</v>
      </c>
      <c r="K7352" s="54" t="s">
        <v>24730</v>
      </c>
      <c r="L7352" s="54" t="s">
        <v>24731</v>
      </c>
      <c r="M7352" s="54" t="s">
        <v>24729</v>
      </c>
      <c r="N7352" s="54" t="s">
        <v>256</v>
      </c>
      <c r="O7352" s="54" t="s">
        <v>256</v>
      </c>
      <c r="P7352" s="54" t="s">
        <v>447</v>
      </c>
      <c r="Q7352" s="54" t="s">
        <v>256</v>
      </c>
      <c r="R7352" s="54" t="s">
        <v>431</v>
      </c>
      <c r="S7352" s="71"/>
      <c r="T7352" s="54" t="s">
        <v>256</v>
      </c>
      <c r="U7352" s="71">
        <v>44674</v>
      </c>
      <c r="V7352" s="54" t="s">
        <v>256</v>
      </c>
      <c r="W7352" t="str">
        <f t="shared" si="114"/>
        <v>Apr-22</v>
      </c>
    </row>
    <row r="7353" spans="1:23" x14ac:dyDescent="0.25">
      <c r="A7353" s="54" t="s">
        <v>317</v>
      </c>
      <c r="B7353" s="54" t="s">
        <v>428</v>
      </c>
      <c r="C7353" s="54" t="s">
        <v>263</v>
      </c>
      <c r="D7353" s="54" t="s">
        <v>429</v>
      </c>
      <c r="E7353" s="54" t="s">
        <v>24732</v>
      </c>
      <c r="F7353" s="71">
        <v>44674</v>
      </c>
      <c r="G7353" s="72">
        <v>1641.6</v>
      </c>
      <c r="H7353" s="72">
        <v>139946.4</v>
      </c>
      <c r="I7353" s="54" t="s">
        <v>265</v>
      </c>
      <c r="J7353" s="54" t="s">
        <v>23169</v>
      </c>
      <c r="K7353" s="54" t="s">
        <v>24733</v>
      </c>
      <c r="L7353" s="54" t="s">
        <v>24734</v>
      </c>
      <c r="M7353" s="54" t="s">
        <v>24732</v>
      </c>
      <c r="N7353" s="54" t="s">
        <v>256</v>
      </c>
      <c r="O7353" s="54" t="s">
        <v>256</v>
      </c>
      <c r="P7353" s="54" t="s">
        <v>447</v>
      </c>
      <c r="Q7353" s="54" t="s">
        <v>256</v>
      </c>
      <c r="R7353" s="54" t="s">
        <v>431</v>
      </c>
      <c r="S7353" s="71"/>
      <c r="T7353" s="54" t="s">
        <v>256</v>
      </c>
      <c r="U7353" s="71">
        <v>44674</v>
      </c>
      <c r="V7353" s="54" t="s">
        <v>256</v>
      </c>
      <c r="W7353" t="str">
        <f t="shared" si="114"/>
        <v>Apr-22</v>
      </c>
    </row>
    <row r="7354" spans="1:23" x14ac:dyDescent="0.25">
      <c r="A7354" s="54" t="s">
        <v>317</v>
      </c>
      <c r="B7354" s="54" t="s">
        <v>428</v>
      </c>
      <c r="C7354" s="54" t="s">
        <v>263</v>
      </c>
      <c r="D7354" s="54" t="s">
        <v>429</v>
      </c>
      <c r="E7354" s="54" t="s">
        <v>24735</v>
      </c>
      <c r="F7354" s="71">
        <v>44674</v>
      </c>
      <c r="G7354" s="72">
        <v>27.63</v>
      </c>
      <c r="H7354" s="72">
        <v>2355.46</v>
      </c>
      <c r="I7354" s="54" t="s">
        <v>265</v>
      </c>
      <c r="J7354" s="54" t="s">
        <v>23169</v>
      </c>
      <c r="K7354" s="54" t="s">
        <v>24736</v>
      </c>
      <c r="L7354" s="54" t="s">
        <v>24737</v>
      </c>
      <c r="M7354" s="54" t="s">
        <v>24735</v>
      </c>
      <c r="N7354" s="54" t="s">
        <v>256</v>
      </c>
      <c r="O7354" s="54" t="s">
        <v>256</v>
      </c>
      <c r="P7354" s="54" t="s">
        <v>454</v>
      </c>
      <c r="Q7354" s="54" t="s">
        <v>256</v>
      </c>
      <c r="R7354" s="54" t="s">
        <v>431</v>
      </c>
      <c r="S7354" s="71"/>
      <c r="T7354" s="54" t="s">
        <v>256</v>
      </c>
      <c r="U7354" s="71">
        <v>44674</v>
      </c>
      <c r="V7354" s="54" t="s">
        <v>256</v>
      </c>
      <c r="W7354" t="str">
        <f t="shared" si="114"/>
        <v>Apr-22</v>
      </c>
    </row>
    <row r="7355" spans="1:23" x14ac:dyDescent="0.25">
      <c r="A7355" s="54" t="s">
        <v>317</v>
      </c>
      <c r="B7355" s="54" t="s">
        <v>428</v>
      </c>
      <c r="C7355" s="54" t="s">
        <v>263</v>
      </c>
      <c r="D7355" s="54" t="s">
        <v>429</v>
      </c>
      <c r="E7355" s="54" t="s">
        <v>24738</v>
      </c>
      <c r="F7355" s="71">
        <v>44674</v>
      </c>
      <c r="G7355" s="72">
        <v>1408.32</v>
      </c>
      <c r="H7355" s="72">
        <v>120059.28</v>
      </c>
      <c r="I7355" s="54" t="s">
        <v>265</v>
      </c>
      <c r="J7355" s="54" t="s">
        <v>23169</v>
      </c>
      <c r="K7355" s="54" t="s">
        <v>24739</v>
      </c>
      <c r="L7355" s="54" t="s">
        <v>24740</v>
      </c>
      <c r="M7355" s="54" t="s">
        <v>24738</v>
      </c>
      <c r="N7355" s="54" t="s">
        <v>256</v>
      </c>
      <c r="O7355" s="54" t="s">
        <v>256</v>
      </c>
      <c r="P7355" s="54" t="s">
        <v>447</v>
      </c>
      <c r="Q7355" s="54" t="s">
        <v>256</v>
      </c>
      <c r="R7355" s="54" t="s">
        <v>431</v>
      </c>
      <c r="S7355" s="71"/>
      <c r="T7355" s="54" t="s">
        <v>256</v>
      </c>
      <c r="U7355" s="71">
        <v>44674</v>
      </c>
      <c r="V7355" s="54" t="s">
        <v>256</v>
      </c>
      <c r="W7355" t="str">
        <f t="shared" si="114"/>
        <v>Apr-22</v>
      </c>
    </row>
    <row r="7356" spans="1:23" x14ac:dyDescent="0.25">
      <c r="A7356" s="54" t="s">
        <v>317</v>
      </c>
      <c r="B7356" s="54" t="s">
        <v>428</v>
      </c>
      <c r="C7356" s="54" t="s">
        <v>263</v>
      </c>
      <c r="D7356" s="54" t="s">
        <v>429</v>
      </c>
      <c r="E7356" s="54" t="s">
        <v>24741</v>
      </c>
      <c r="F7356" s="71">
        <v>44678</v>
      </c>
      <c r="G7356" s="72">
        <v>4443.84</v>
      </c>
      <c r="H7356" s="72">
        <v>378837.36</v>
      </c>
      <c r="I7356" s="54" t="s">
        <v>265</v>
      </c>
      <c r="J7356" s="54" t="s">
        <v>23169</v>
      </c>
      <c r="K7356" s="54" t="s">
        <v>24742</v>
      </c>
      <c r="L7356" s="54" t="s">
        <v>24743</v>
      </c>
      <c r="M7356" s="54" t="s">
        <v>24741</v>
      </c>
      <c r="N7356" s="54" t="s">
        <v>256</v>
      </c>
      <c r="O7356" s="54" t="s">
        <v>256</v>
      </c>
      <c r="P7356" s="54" t="s">
        <v>447</v>
      </c>
      <c r="Q7356" s="54" t="s">
        <v>256</v>
      </c>
      <c r="R7356" s="54" t="s">
        <v>431</v>
      </c>
      <c r="S7356" s="71"/>
      <c r="T7356" s="54" t="s">
        <v>256</v>
      </c>
      <c r="U7356" s="71">
        <v>44678</v>
      </c>
      <c r="V7356" s="54" t="s">
        <v>256</v>
      </c>
      <c r="W7356" t="str">
        <f t="shared" si="114"/>
        <v>Apr-22</v>
      </c>
    </row>
    <row r="7357" spans="1:23" x14ac:dyDescent="0.25">
      <c r="A7357" s="54" t="s">
        <v>318</v>
      </c>
      <c r="B7357" s="54" t="s">
        <v>428</v>
      </c>
      <c r="C7357" s="54" t="s">
        <v>263</v>
      </c>
      <c r="D7357" s="54" t="s">
        <v>429</v>
      </c>
      <c r="E7357" s="54" t="s">
        <v>24744</v>
      </c>
      <c r="F7357" s="71">
        <v>44660</v>
      </c>
      <c r="G7357" s="72">
        <v>65492.32</v>
      </c>
      <c r="H7357" s="72">
        <v>5583220.2800000003</v>
      </c>
      <c r="I7357" s="54" t="s">
        <v>265</v>
      </c>
      <c r="J7357" s="54" t="s">
        <v>23331</v>
      </c>
      <c r="K7357" s="54" t="s">
        <v>24745</v>
      </c>
      <c r="L7357" s="54" t="s">
        <v>24746</v>
      </c>
      <c r="M7357" s="54" t="s">
        <v>24744</v>
      </c>
      <c r="N7357" s="54" t="s">
        <v>256</v>
      </c>
      <c r="O7357" s="54" t="s">
        <v>256</v>
      </c>
      <c r="P7357" s="54" t="s">
        <v>440</v>
      </c>
      <c r="Q7357" s="54" t="s">
        <v>256</v>
      </c>
      <c r="R7357" s="54" t="s">
        <v>431</v>
      </c>
      <c r="S7357" s="71"/>
      <c r="T7357" s="54" t="s">
        <v>256</v>
      </c>
      <c r="U7357" s="71">
        <v>44660</v>
      </c>
      <c r="V7357" s="54" t="s">
        <v>256</v>
      </c>
      <c r="W7357" t="str">
        <f t="shared" si="114"/>
        <v>Apr-22</v>
      </c>
    </row>
    <row r="7358" spans="1:23" x14ac:dyDescent="0.25">
      <c r="A7358" s="54" t="s">
        <v>318</v>
      </c>
      <c r="B7358" s="54" t="s">
        <v>428</v>
      </c>
      <c r="C7358" s="54" t="s">
        <v>263</v>
      </c>
      <c r="D7358" s="54" t="s">
        <v>429</v>
      </c>
      <c r="E7358" s="54" t="s">
        <v>24747</v>
      </c>
      <c r="F7358" s="71">
        <v>44663</v>
      </c>
      <c r="G7358" s="72">
        <v>87388.64</v>
      </c>
      <c r="H7358" s="72">
        <v>7449881.5599999996</v>
      </c>
      <c r="I7358" s="54" t="s">
        <v>265</v>
      </c>
      <c r="J7358" s="54" t="s">
        <v>23331</v>
      </c>
      <c r="K7358" s="54" t="s">
        <v>24748</v>
      </c>
      <c r="L7358" s="54" t="s">
        <v>24749</v>
      </c>
      <c r="M7358" s="54" t="s">
        <v>24747</v>
      </c>
      <c r="N7358" s="54" t="s">
        <v>256</v>
      </c>
      <c r="O7358" s="54" t="s">
        <v>256</v>
      </c>
      <c r="P7358" s="54" t="s">
        <v>440</v>
      </c>
      <c r="Q7358" s="54" t="s">
        <v>256</v>
      </c>
      <c r="R7358" s="54" t="s">
        <v>431</v>
      </c>
      <c r="S7358" s="71"/>
      <c r="T7358" s="54" t="s">
        <v>256</v>
      </c>
      <c r="U7358" s="71">
        <v>44663</v>
      </c>
      <c r="V7358" s="54" t="s">
        <v>256</v>
      </c>
      <c r="W7358" t="str">
        <f t="shared" si="114"/>
        <v>Apr-22</v>
      </c>
    </row>
    <row r="7359" spans="1:23" x14ac:dyDescent="0.25">
      <c r="A7359" s="54" t="s">
        <v>318</v>
      </c>
      <c r="B7359" s="54" t="s">
        <v>428</v>
      </c>
      <c r="C7359" s="54" t="s">
        <v>263</v>
      </c>
      <c r="D7359" s="54" t="s">
        <v>429</v>
      </c>
      <c r="E7359" s="54" t="s">
        <v>24750</v>
      </c>
      <c r="F7359" s="71">
        <v>44675</v>
      </c>
      <c r="G7359" s="72">
        <v>174791.26</v>
      </c>
      <c r="H7359" s="72">
        <v>14900954.92</v>
      </c>
      <c r="I7359" s="54" t="s">
        <v>265</v>
      </c>
      <c r="J7359" s="54" t="s">
        <v>23331</v>
      </c>
      <c r="K7359" s="54" t="s">
        <v>24751</v>
      </c>
      <c r="L7359" s="54" t="s">
        <v>24752</v>
      </c>
      <c r="M7359" s="54" t="s">
        <v>24750</v>
      </c>
      <c r="N7359" s="54" t="s">
        <v>256</v>
      </c>
      <c r="O7359" s="54" t="s">
        <v>256</v>
      </c>
      <c r="P7359" s="54" t="s">
        <v>440</v>
      </c>
      <c r="Q7359" s="54" t="s">
        <v>256</v>
      </c>
      <c r="R7359" s="54" t="s">
        <v>431</v>
      </c>
      <c r="S7359" s="71"/>
      <c r="T7359" s="54" t="s">
        <v>256</v>
      </c>
      <c r="U7359" s="71">
        <v>44675</v>
      </c>
      <c r="V7359" s="54" t="s">
        <v>256</v>
      </c>
      <c r="W7359" t="str">
        <f t="shared" si="114"/>
        <v>Apr-22</v>
      </c>
    </row>
    <row r="7360" spans="1:23" x14ac:dyDescent="0.25">
      <c r="A7360" s="54" t="s">
        <v>318</v>
      </c>
      <c r="B7360" s="54" t="s">
        <v>428</v>
      </c>
      <c r="C7360" s="54" t="s">
        <v>263</v>
      </c>
      <c r="D7360" s="54" t="s">
        <v>429</v>
      </c>
      <c r="E7360" s="54" t="s">
        <v>24753</v>
      </c>
      <c r="F7360" s="71">
        <v>44668</v>
      </c>
      <c r="G7360" s="72">
        <v>86007.28</v>
      </c>
      <c r="H7360" s="72">
        <v>7332120.6200000001</v>
      </c>
      <c r="I7360" s="54" t="s">
        <v>265</v>
      </c>
      <c r="J7360" s="54" t="s">
        <v>23331</v>
      </c>
      <c r="K7360" s="54" t="s">
        <v>24754</v>
      </c>
      <c r="L7360" s="54" t="s">
        <v>24755</v>
      </c>
      <c r="M7360" s="54" t="s">
        <v>24753</v>
      </c>
      <c r="N7360" s="54" t="s">
        <v>256</v>
      </c>
      <c r="O7360" s="54" t="s">
        <v>256</v>
      </c>
      <c r="P7360" s="54" t="s">
        <v>440</v>
      </c>
      <c r="Q7360" s="54" t="s">
        <v>256</v>
      </c>
      <c r="R7360" s="54" t="s">
        <v>431</v>
      </c>
      <c r="S7360" s="71"/>
      <c r="T7360" s="54" t="s">
        <v>256</v>
      </c>
      <c r="U7360" s="71">
        <v>44668</v>
      </c>
      <c r="V7360" s="54" t="s">
        <v>256</v>
      </c>
      <c r="W7360" t="str">
        <f t="shared" si="114"/>
        <v>Apr-22</v>
      </c>
    </row>
    <row r="7361" spans="1:23" x14ac:dyDescent="0.25">
      <c r="A7361" s="54" t="s">
        <v>318</v>
      </c>
      <c r="B7361" s="54" t="s">
        <v>428</v>
      </c>
      <c r="C7361" s="54" t="s">
        <v>263</v>
      </c>
      <c r="D7361" s="54" t="s">
        <v>429</v>
      </c>
      <c r="E7361" s="54" t="s">
        <v>24756</v>
      </c>
      <c r="F7361" s="71">
        <v>44670</v>
      </c>
      <c r="G7361" s="72">
        <v>85845.59</v>
      </c>
      <c r="H7361" s="72">
        <v>7318336.5499999998</v>
      </c>
      <c r="I7361" s="54" t="s">
        <v>265</v>
      </c>
      <c r="J7361" s="54" t="s">
        <v>23331</v>
      </c>
      <c r="K7361" s="54" t="s">
        <v>24757</v>
      </c>
      <c r="L7361" s="54" t="s">
        <v>24758</v>
      </c>
      <c r="M7361" s="54" t="s">
        <v>24756</v>
      </c>
      <c r="N7361" s="54" t="s">
        <v>256</v>
      </c>
      <c r="O7361" s="54" t="s">
        <v>256</v>
      </c>
      <c r="P7361" s="54" t="s">
        <v>440</v>
      </c>
      <c r="Q7361" s="54" t="s">
        <v>256</v>
      </c>
      <c r="R7361" s="54" t="s">
        <v>431</v>
      </c>
      <c r="S7361" s="71"/>
      <c r="T7361" s="54" t="s">
        <v>256</v>
      </c>
      <c r="U7361" s="71">
        <v>44670</v>
      </c>
      <c r="V7361" s="54" t="s">
        <v>256</v>
      </c>
      <c r="W7361" t="str">
        <f t="shared" si="114"/>
        <v>Apr-22</v>
      </c>
    </row>
    <row r="7362" spans="1:23" x14ac:dyDescent="0.25">
      <c r="A7362" s="54" t="s">
        <v>318</v>
      </c>
      <c r="B7362" s="54" t="s">
        <v>428</v>
      </c>
      <c r="C7362" s="54" t="s">
        <v>263</v>
      </c>
      <c r="D7362" s="54" t="s">
        <v>429</v>
      </c>
      <c r="E7362" s="54" t="s">
        <v>24759</v>
      </c>
      <c r="F7362" s="71">
        <v>44670</v>
      </c>
      <c r="G7362" s="72">
        <v>54804.1</v>
      </c>
      <c r="H7362" s="72">
        <v>4672049.53</v>
      </c>
      <c r="I7362" s="54" t="s">
        <v>265</v>
      </c>
      <c r="J7362" s="54" t="s">
        <v>23331</v>
      </c>
      <c r="K7362" s="54" t="s">
        <v>24760</v>
      </c>
      <c r="L7362" s="54" t="s">
        <v>24761</v>
      </c>
      <c r="M7362" s="54" t="s">
        <v>24759</v>
      </c>
      <c r="N7362" s="54" t="s">
        <v>256</v>
      </c>
      <c r="O7362" s="54" t="s">
        <v>256</v>
      </c>
      <c r="P7362" s="54" t="s">
        <v>440</v>
      </c>
      <c r="Q7362" s="54" t="s">
        <v>256</v>
      </c>
      <c r="R7362" s="54" t="s">
        <v>431</v>
      </c>
      <c r="S7362" s="71"/>
      <c r="T7362" s="54" t="s">
        <v>256</v>
      </c>
      <c r="U7362" s="71">
        <v>44670</v>
      </c>
      <c r="V7362" s="54" t="s">
        <v>256</v>
      </c>
      <c r="W7362" t="str">
        <f t="shared" si="114"/>
        <v>Apr-22</v>
      </c>
    </row>
    <row r="7363" spans="1:23" x14ac:dyDescent="0.25">
      <c r="A7363" s="54" t="s">
        <v>318</v>
      </c>
      <c r="B7363" s="54" t="s">
        <v>428</v>
      </c>
      <c r="C7363" s="54" t="s">
        <v>263</v>
      </c>
      <c r="D7363" s="54" t="s">
        <v>429</v>
      </c>
      <c r="E7363" s="54" t="s">
        <v>24762</v>
      </c>
      <c r="F7363" s="71">
        <v>44672</v>
      </c>
      <c r="G7363" s="72">
        <v>254.28</v>
      </c>
      <c r="H7363" s="72">
        <v>21677.37</v>
      </c>
      <c r="I7363" s="54" t="s">
        <v>265</v>
      </c>
      <c r="J7363" s="54" t="s">
        <v>23331</v>
      </c>
      <c r="K7363" s="54" t="s">
        <v>24760</v>
      </c>
      <c r="L7363" s="54" t="s">
        <v>24763</v>
      </c>
      <c r="M7363" s="54" t="s">
        <v>24762</v>
      </c>
      <c r="N7363" s="54" t="s">
        <v>256</v>
      </c>
      <c r="O7363" s="54" t="s">
        <v>256</v>
      </c>
      <c r="P7363" s="54" t="s">
        <v>440</v>
      </c>
      <c r="Q7363" s="54" t="s">
        <v>256</v>
      </c>
      <c r="R7363" s="54" t="s">
        <v>431</v>
      </c>
      <c r="S7363" s="71"/>
      <c r="T7363" s="54" t="s">
        <v>256</v>
      </c>
      <c r="U7363" s="71">
        <v>44672</v>
      </c>
      <c r="V7363" s="54" t="s">
        <v>256</v>
      </c>
      <c r="W7363" t="str">
        <f t="shared" si="114"/>
        <v>Apr-22</v>
      </c>
    </row>
    <row r="7364" spans="1:23" x14ac:dyDescent="0.25">
      <c r="A7364" s="54" t="s">
        <v>318</v>
      </c>
      <c r="B7364" s="54" t="s">
        <v>428</v>
      </c>
      <c r="C7364" s="54" t="s">
        <v>263</v>
      </c>
      <c r="D7364" s="54" t="s">
        <v>429</v>
      </c>
      <c r="E7364" s="54" t="s">
        <v>24764</v>
      </c>
      <c r="F7364" s="71">
        <v>44670</v>
      </c>
      <c r="G7364" s="72">
        <v>29408.959999999999</v>
      </c>
      <c r="H7364" s="72">
        <v>2507113.84</v>
      </c>
      <c r="I7364" s="54" t="s">
        <v>265</v>
      </c>
      <c r="J7364" s="54" t="s">
        <v>23331</v>
      </c>
      <c r="K7364" s="54" t="s">
        <v>24765</v>
      </c>
      <c r="L7364" s="54" t="s">
        <v>24766</v>
      </c>
      <c r="M7364" s="54" t="s">
        <v>24764</v>
      </c>
      <c r="N7364" s="54" t="s">
        <v>256</v>
      </c>
      <c r="O7364" s="54" t="s">
        <v>256</v>
      </c>
      <c r="P7364" s="54" t="s">
        <v>440</v>
      </c>
      <c r="Q7364" s="54" t="s">
        <v>256</v>
      </c>
      <c r="R7364" s="54" t="s">
        <v>431</v>
      </c>
      <c r="S7364" s="71"/>
      <c r="T7364" s="54" t="s">
        <v>256</v>
      </c>
      <c r="U7364" s="71">
        <v>44670</v>
      </c>
      <c r="V7364" s="54" t="s">
        <v>256</v>
      </c>
      <c r="W7364" t="str">
        <f t="shared" si="114"/>
        <v>Apr-22</v>
      </c>
    </row>
    <row r="7365" spans="1:23" x14ac:dyDescent="0.25">
      <c r="A7365" s="54" t="s">
        <v>318</v>
      </c>
      <c r="B7365" s="54" t="s">
        <v>428</v>
      </c>
      <c r="C7365" s="54" t="s">
        <v>263</v>
      </c>
      <c r="D7365" s="54" t="s">
        <v>429</v>
      </c>
      <c r="E7365" s="54" t="s">
        <v>24767</v>
      </c>
      <c r="F7365" s="71">
        <v>44679</v>
      </c>
      <c r="G7365" s="72">
        <v>87310.85</v>
      </c>
      <c r="H7365" s="72">
        <v>7443249.96</v>
      </c>
      <c r="I7365" s="54" t="s">
        <v>265</v>
      </c>
      <c r="J7365" s="54" t="s">
        <v>23331</v>
      </c>
      <c r="K7365" s="54" t="s">
        <v>24768</v>
      </c>
      <c r="L7365" s="54" t="s">
        <v>24769</v>
      </c>
      <c r="M7365" s="54" t="s">
        <v>24767</v>
      </c>
      <c r="N7365" s="54" t="s">
        <v>256</v>
      </c>
      <c r="O7365" s="54" t="s">
        <v>256</v>
      </c>
      <c r="P7365" s="54" t="s">
        <v>440</v>
      </c>
      <c r="Q7365" s="54" t="s">
        <v>256</v>
      </c>
      <c r="R7365" s="54" t="s">
        <v>431</v>
      </c>
      <c r="S7365" s="71"/>
      <c r="T7365" s="54" t="s">
        <v>256</v>
      </c>
      <c r="U7365" s="71">
        <v>44679</v>
      </c>
      <c r="V7365" s="54" t="s">
        <v>256</v>
      </c>
      <c r="W7365" t="str">
        <f t="shared" ref="W7365:W7428" si="115">TEXT(F7365,"MMM-YY")</f>
        <v>Apr-22</v>
      </c>
    </row>
    <row r="7366" spans="1:23" x14ac:dyDescent="0.25">
      <c r="A7366" s="54" t="s">
        <v>318</v>
      </c>
      <c r="B7366" s="54" t="s">
        <v>428</v>
      </c>
      <c r="C7366" s="54" t="s">
        <v>263</v>
      </c>
      <c r="D7366" s="54" t="s">
        <v>429</v>
      </c>
      <c r="E7366" s="54" t="s">
        <v>24770</v>
      </c>
      <c r="F7366" s="71">
        <v>44676</v>
      </c>
      <c r="G7366" s="72">
        <v>43681.279999999999</v>
      </c>
      <c r="H7366" s="72">
        <v>3723829.12</v>
      </c>
      <c r="I7366" s="54" t="s">
        <v>265</v>
      </c>
      <c r="J7366" s="54" t="s">
        <v>23331</v>
      </c>
      <c r="K7366" s="54" t="s">
        <v>24771</v>
      </c>
      <c r="L7366" s="54" t="s">
        <v>24772</v>
      </c>
      <c r="M7366" s="54" t="s">
        <v>24770</v>
      </c>
      <c r="N7366" s="54" t="s">
        <v>256</v>
      </c>
      <c r="O7366" s="54" t="s">
        <v>256</v>
      </c>
      <c r="P7366" s="54" t="s">
        <v>440</v>
      </c>
      <c r="Q7366" s="54" t="s">
        <v>256</v>
      </c>
      <c r="R7366" s="54" t="s">
        <v>431</v>
      </c>
      <c r="S7366" s="71"/>
      <c r="T7366" s="54" t="s">
        <v>256</v>
      </c>
      <c r="U7366" s="71">
        <v>44676</v>
      </c>
      <c r="V7366" s="54" t="s">
        <v>256</v>
      </c>
      <c r="W7366" t="str">
        <f t="shared" si="115"/>
        <v>Apr-22</v>
      </c>
    </row>
    <row r="7367" spans="1:23" x14ac:dyDescent="0.25">
      <c r="A7367" s="54" t="s">
        <v>318</v>
      </c>
      <c r="B7367" s="54" t="s">
        <v>428</v>
      </c>
      <c r="C7367" s="54" t="s">
        <v>263</v>
      </c>
      <c r="D7367" s="54" t="s">
        <v>429</v>
      </c>
      <c r="E7367" s="54" t="s">
        <v>24773</v>
      </c>
      <c r="F7367" s="71">
        <v>44676</v>
      </c>
      <c r="G7367" s="72">
        <v>42040.22</v>
      </c>
      <c r="H7367" s="72">
        <v>3583928.76</v>
      </c>
      <c r="I7367" s="54" t="s">
        <v>265</v>
      </c>
      <c r="J7367" s="54" t="s">
        <v>23331</v>
      </c>
      <c r="K7367" s="54" t="s">
        <v>24771</v>
      </c>
      <c r="L7367" s="54" t="s">
        <v>24774</v>
      </c>
      <c r="M7367" s="54" t="s">
        <v>24773</v>
      </c>
      <c r="N7367" s="54" t="s">
        <v>256</v>
      </c>
      <c r="O7367" s="54" t="s">
        <v>256</v>
      </c>
      <c r="P7367" s="54" t="s">
        <v>440</v>
      </c>
      <c r="Q7367" s="54" t="s">
        <v>256</v>
      </c>
      <c r="R7367" s="54" t="s">
        <v>431</v>
      </c>
      <c r="S7367" s="71"/>
      <c r="T7367" s="54" t="s">
        <v>256</v>
      </c>
      <c r="U7367" s="71">
        <v>44676</v>
      </c>
      <c r="V7367" s="54" t="s">
        <v>256</v>
      </c>
      <c r="W7367" t="str">
        <f t="shared" si="115"/>
        <v>Apr-22</v>
      </c>
    </row>
    <row r="7368" spans="1:23" x14ac:dyDescent="0.25">
      <c r="A7368" s="54" t="s">
        <v>318</v>
      </c>
      <c r="B7368" s="54" t="s">
        <v>428</v>
      </c>
      <c r="C7368" s="54" t="s">
        <v>263</v>
      </c>
      <c r="D7368" s="54" t="s">
        <v>429</v>
      </c>
      <c r="E7368" s="54" t="s">
        <v>24775</v>
      </c>
      <c r="F7368" s="71">
        <v>44678</v>
      </c>
      <c r="G7368" s="72">
        <v>1073.55</v>
      </c>
      <c r="H7368" s="72">
        <v>91520.14</v>
      </c>
      <c r="I7368" s="54" t="s">
        <v>265</v>
      </c>
      <c r="J7368" s="54" t="s">
        <v>23331</v>
      </c>
      <c r="K7368" s="54" t="s">
        <v>24776</v>
      </c>
      <c r="L7368" s="54" t="s">
        <v>24777</v>
      </c>
      <c r="M7368" s="54" t="s">
        <v>24775</v>
      </c>
      <c r="N7368" s="54" t="s">
        <v>256</v>
      </c>
      <c r="O7368" s="54" t="s">
        <v>256</v>
      </c>
      <c r="P7368" s="54" t="s">
        <v>440</v>
      </c>
      <c r="Q7368" s="54" t="s">
        <v>256</v>
      </c>
      <c r="R7368" s="54" t="s">
        <v>431</v>
      </c>
      <c r="S7368" s="71"/>
      <c r="T7368" s="54" t="s">
        <v>256</v>
      </c>
      <c r="U7368" s="71">
        <v>44678</v>
      </c>
      <c r="V7368" s="54" t="s">
        <v>256</v>
      </c>
      <c r="W7368" t="str">
        <f t="shared" si="115"/>
        <v>Apr-22</v>
      </c>
    </row>
    <row r="7369" spans="1:23" x14ac:dyDescent="0.25">
      <c r="A7369" s="54" t="s">
        <v>318</v>
      </c>
      <c r="B7369" s="54" t="s">
        <v>428</v>
      </c>
      <c r="C7369" s="54" t="s">
        <v>263</v>
      </c>
      <c r="D7369" s="54" t="s">
        <v>429</v>
      </c>
      <c r="E7369" s="54" t="s">
        <v>24778</v>
      </c>
      <c r="F7369" s="71">
        <v>44678</v>
      </c>
      <c r="G7369" s="72">
        <v>1430.56</v>
      </c>
      <c r="H7369" s="72">
        <v>121955.24</v>
      </c>
      <c r="I7369" s="54" t="s">
        <v>265</v>
      </c>
      <c r="J7369" s="54" t="s">
        <v>23331</v>
      </c>
      <c r="K7369" s="54" t="s">
        <v>24776</v>
      </c>
      <c r="L7369" s="54" t="s">
        <v>24779</v>
      </c>
      <c r="M7369" s="54" t="s">
        <v>24778</v>
      </c>
      <c r="N7369" s="54" t="s">
        <v>256</v>
      </c>
      <c r="O7369" s="54" t="s">
        <v>256</v>
      </c>
      <c r="P7369" s="54" t="s">
        <v>440</v>
      </c>
      <c r="Q7369" s="54" t="s">
        <v>256</v>
      </c>
      <c r="R7369" s="54" t="s">
        <v>431</v>
      </c>
      <c r="S7369" s="71"/>
      <c r="T7369" s="54" t="s">
        <v>256</v>
      </c>
      <c r="U7369" s="71">
        <v>44678</v>
      </c>
      <c r="V7369" s="54" t="s">
        <v>256</v>
      </c>
      <c r="W7369" t="str">
        <f t="shared" si="115"/>
        <v>Apr-22</v>
      </c>
    </row>
    <row r="7370" spans="1:23" x14ac:dyDescent="0.25">
      <c r="A7370" s="54" t="s">
        <v>318</v>
      </c>
      <c r="B7370" s="54" t="s">
        <v>428</v>
      </c>
      <c r="C7370" s="54" t="s">
        <v>263</v>
      </c>
      <c r="D7370" s="54" t="s">
        <v>429</v>
      </c>
      <c r="E7370" s="54" t="s">
        <v>24780</v>
      </c>
      <c r="F7370" s="71">
        <v>44678</v>
      </c>
      <c r="G7370" s="72">
        <v>29896.05</v>
      </c>
      <c r="H7370" s="72">
        <v>2548638.2599999998</v>
      </c>
      <c r="I7370" s="54" t="s">
        <v>265</v>
      </c>
      <c r="J7370" s="54" t="s">
        <v>23331</v>
      </c>
      <c r="K7370" s="54" t="s">
        <v>24776</v>
      </c>
      <c r="L7370" s="54" t="s">
        <v>24781</v>
      </c>
      <c r="M7370" s="54" t="s">
        <v>24780</v>
      </c>
      <c r="N7370" s="54" t="s">
        <v>256</v>
      </c>
      <c r="O7370" s="54" t="s">
        <v>256</v>
      </c>
      <c r="P7370" s="54" t="s">
        <v>440</v>
      </c>
      <c r="Q7370" s="54" t="s">
        <v>256</v>
      </c>
      <c r="R7370" s="54" t="s">
        <v>431</v>
      </c>
      <c r="S7370" s="71"/>
      <c r="T7370" s="54" t="s">
        <v>256</v>
      </c>
      <c r="U7370" s="71">
        <v>44678</v>
      </c>
      <c r="V7370" s="54" t="s">
        <v>256</v>
      </c>
      <c r="W7370" t="str">
        <f t="shared" si="115"/>
        <v>Apr-22</v>
      </c>
    </row>
    <row r="7371" spans="1:23" x14ac:dyDescent="0.25">
      <c r="A7371" s="54" t="s">
        <v>318</v>
      </c>
      <c r="B7371" s="54" t="s">
        <v>428</v>
      </c>
      <c r="C7371" s="54" t="s">
        <v>263</v>
      </c>
      <c r="D7371" s="54" t="s">
        <v>429</v>
      </c>
      <c r="E7371" s="54" t="s">
        <v>24782</v>
      </c>
      <c r="F7371" s="71">
        <v>44678</v>
      </c>
      <c r="G7371" s="72">
        <v>53244.71</v>
      </c>
      <c r="H7371" s="72">
        <v>4539111.53</v>
      </c>
      <c r="I7371" s="54" t="s">
        <v>265</v>
      </c>
      <c r="J7371" s="54" t="s">
        <v>23331</v>
      </c>
      <c r="K7371" s="54" t="s">
        <v>24783</v>
      </c>
      <c r="L7371" s="54" t="s">
        <v>24784</v>
      </c>
      <c r="M7371" s="54" t="s">
        <v>24782</v>
      </c>
      <c r="N7371" s="54" t="s">
        <v>256</v>
      </c>
      <c r="O7371" s="54" t="s">
        <v>256</v>
      </c>
      <c r="P7371" s="54" t="s">
        <v>440</v>
      </c>
      <c r="Q7371" s="54" t="s">
        <v>256</v>
      </c>
      <c r="R7371" s="54" t="s">
        <v>431</v>
      </c>
      <c r="S7371" s="71"/>
      <c r="T7371" s="54" t="s">
        <v>256</v>
      </c>
      <c r="U7371" s="71">
        <v>44678</v>
      </c>
      <c r="V7371" s="54" t="s">
        <v>256</v>
      </c>
      <c r="W7371" t="str">
        <f t="shared" si="115"/>
        <v>Apr-22</v>
      </c>
    </row>
    <row r="7372" spans="1:23" x14ac:dyDescent="0.25">
      <c r="A7372" s="54" t="s">
        <v>317</v>
      </c>
      <c r="B7372" s="54" t="s">
        <v>428</v>
      </c>
      <c r="C7372" s="54" t="s">
        <v>263</v>
      </c>
      <c r="D7372" s="54" t="s">
        <v>429</v>
      </c>
      <c r="E7372" s="54" t="s">
        <v>24785</v>
      </c>
      <c r="F7372" s="71">
        <v>44653</v>
      </c>
      <c r="G7372" s="72">
        <v>4003.58</v>
      </c>
      <c r="H7372" s="72">
        <v>341305.2</v>
      </c>
      <c r="I7372" s="54" t="s">
        <v>265</v>
      </c>
      <c r="J7372" s="54" t="s">
        <v>23331</v>
      </c>
      <c r="K7372" s="54" t="s">
        <v>24786</v>
      </c>
      <c r="L7372" s="54" t="s">
        <v>24787</v>
      </c>
      <c r="M7372" s="54" t="s">
        <v>24785</v>
      </c>
      <c r="N7372" s="54" t="s">
        <v>256</v>
      </c>
      <c r="O7372" s="54" t="s">
        <v>256</v>
      </c>
      <c r="P7372" s="54" t="s">
        <v>522</v>
      </c>
      <c r="Q7372" s="54" t="s">
        <v>256</v>
      </c>
      <c r="R7372" s="54" t="s">
        <v>431</v>
      </c>
      <c r="S7372" s="71"/>
      <c r="T7372" s="54" t="s">
        <v>256</v>
      </c>
      <c r="U7372" s="71">
        <v>44653</v>
      </c>
      <c r="V7372" s="54" t="s">
        <v>256</v>
      </c>
      <c r="W7372" t="str">
        <f t="shared" si="115"/>
        <v>Apr-22</v>
      </c>
    </row>
    <row r="7373" spans="1:23" x14ac:dyDescent="0.25">
      <c r="A7373" s="54" t="s">
        <v>317</v>
      </c>
      <c r="B7373" s="54" t="s">
        <v>428</v>
      </c>
      <c r="C7373" s="54" t="s">
        <v>263</v>
      </c>
      <c r="D7373" s="54" t="s">
        <v>429</v>
      </c>
      <c r="E7373" s="54" t="s">
        <v>24788</v>
      </c>
      <c r="F7373" s="71">
        <v>44653</v>
      </c>
      <c r="G7373" s="72">
        <v>12923.82</v>
      </c>
      <c r="H7373" s="72">
        <v>1101755.6599999999</v>
      </c>
      <c r="I7373" s="54" t="s">
        <v>265</v>
      </c>
      <c r="J7373" s="54" t="s">
        <v>23331</v>
      </c>
      <c r="K7373" s="54" t="s">
        <v>24789</v>
      </c>
      <c r="L7373" s="54" t="s">
        <v>24790</v>
      </c>
      <c r="M7373" s="54" t="s">
        <v>24788</v>
      </c>
      <c r="N7373" s="54" t="s">
        <v>256</v>
      </c>
      <c r="O7373" s="54" t="s">
        <v>256</v>
      </c>
      <c r="P7373" s="54" t="s">
        <v>508</v>
      </c>
      <c r="Q7373" s="54" t="s">
        <v>256</v>
      </c>
      <c r="R7373" s="54" t="s">
        <v>431</v>
      </c>
      <c r="S7373" s="71"/>
      <c r="T7373" s="54" t="s">
        <v>256</v>
      </c>
      <c r="U7373" s="71">
        <v>44653</v>
      </c>
      <c r="V7373" s="54" t="s">
        <v>256</v>
      </c>
      <c r="W7373" t="str">
        <f t="shared" si="115"/>
        <v>Apr-22</v>
      </c>
    </row>
    <row r="7374" spans="1:23" x14ac:dyDescent="0.25">
      <c r="A7374" s="54" t="s">
        <v>317</v>
      </c>
      <c r="B7374" s="54" t="s">
        <v>428</v>
      </c>
      <c r="C7374" s="54" t="s">
        <v>263</v>
      </c>
      <c r="D7374" s="54" t="s">
        <v>429</v>
      </c>
      <c r="E7374" s="54" t="s">
        <v>24791</v>
      </c>
      <c r="F7374" s="71">
        <v>44654</v>
      </c>
      <c r="G7374" s="72">
        <v>27310.37</v>
      </c>
      <c r="H7374" s="72">
        <v>2328209.04</v>
      </c>
      <c r="I7374" s="54" t="s">
        <v>265</v>
      </c>
      <c r="J7374" s="54" t="s">
        <v>23331</v>
      </c>
      <c r="K7374" s="54" t="s">
        <v>23751</v>
      </c>
      <c r="L7374" s="54" t="s">
        <v>24792</v>
      </c>
      <c r="M7374" s="54" t="s">
        <v>24791</v>
      </c>
      <c r="N7374" s="54" t="s">
        <v>256</v>
      </c>
      <c r="O7374" s="54" t="s">
        <v>256</v>
      </c>
      <c r="P7374" s="54" t="s">
        <v>271</v>
      </c>
      <c r="Q7374" s="54" t="s">
        <v>256</v>
      </c>
      <c r="R7374" s="54" t="s">
        <v>431</v>
      </c>
      <c r="S7374" s="71"/>
      <c r="T7374" s="54" t="s">
        <v>256</v>
      </c>
      <c r="U7374" s="71">
        <v>44654</v>
      </c>
      <c r="V7374" s="54" t="s">
        <v>443</v>
      </c>
      <c r="W7374" t="str">
        <f t="shared" si="115"/>
        <v>Apr-22</v>
      </c>
    </row>
    <row r="7375" spans="1:23" x14ac:dyDescent="0.25">
      <c r="A7375" s="54" t="s">
        <v>317</v>
      </c>
      <c r="B7375" s="54" t="s">
        <v>428</v>
      </c>
      <c r="C7375" s="54" t="s">
        <v>263</v>
      </c>
      <c r="D7375" s="54" t="s">
        <v>429</v>
      </c>
      <c r="E7375" s="54" t="s">
        <v>24793</v>
      </c>
      <c r="F7375" s="71">
        <v>44653</v>
      </c>
      <c r="G7375" s="72">
        <v>45143.76</v>
      </c>
      <c r="H7375" s="72">
        <v>3848505.54</v>
      </c>
      <c r="I7375" s="54" t="s">
        <v>265</v>
      </c>
      <c r="J7375" s="54" t="s">
        <v>23331</v>
      </c>
      <c r="K7375" s="54" t="s">
        <v>24794</v>
      </c>
      <c r="L7375" s="54" t="s">
        <v>24795</v>
      </c>
      <c r="M7375" s="54" t="s">
        <v>24793</v>
      </c>
      <c r="N7375" s="54" t="s">
        <v>256</v>
      </c>
      <c r="O7375" s="54" t="s">
        <v>256</v>
      </c>
      <c r="P7375" s="54" t="s">
        <v>23343</v>
      </c>
      <c r="Q7375" s="54" t="s">
        <v>256</v>
      </c>
      <c r="R7375" s="54" t="s">
        <v>431</v>
      </c>
      <c r="S7375" s="71"/>
      <c r="T7375" s="54" t="s">
        <v>256</v>
      </c>
      <c r="U7375" s="71">
        <v>44653</v>
      </c>
      <c r="V7375" s="54" t="s">
        <v>256</v>
      </c>
      <c r="W7375" t="str">
        <f t="shared" si="115"/>
        <v>Apr-22</v>
      </c>
    </row>
    <row r="7376" spans="1:23" x14ac:dyDescent="0.25">
      <c r="A7376" s="54" t="s">
        <v>317</v>
      </c>
      <c r="B7376" s="54" t="s">
        <v>428</v>
      </c>
      <c r="C7376" s="54" t="s">
        <v>263</v>
      </c>
      <c r="D7376" s="54" t="s">
        <v>429</v>
      </c>
      <c r="E7376" s="54" t="s">
        <v>24796</v>
      </c>
      <c r="F7376" s="71">
        <v>44655</v>
      </c>
      <c r="G7376" s="72">
        <v>1540.5</v>
      </c>
      <c r="H7376" s="72">
        <v>131327.63</v>
      </c>
      <c r="I7376" s="54" t="s">
        <v>265</v>
      </c>
      <c r="J7376" s="54" t="s">
        <v>23331</v>
      </c>
      <c r="K7376" s="54" t="s">
        <v>24797</v>
      </c>
      <c r="L7376" s="54" t="s">
        <v>24798</v>
      </c>
      <c r="M7376" s="54" t="s">
        <v>24796</v>
      </c>
      <c r="N7376" s="54" t="s">
        <v>256</v>
      </c>
      <c r="O7376" s="54" t="s">
        <v>256</v>
      </c>
      <c r="P7376" s="54" t="s">
        <v>522</v>
      </c>
      <c r="Q7376" s="54" t="s">
        <v>256</v>
      </c>
      <c r="R7376" s="54" t="s">
        <v>431</v>
      </c>
      <c r="S7376" s="71"/>
      <c r="T7376" s="54" t="s">
        <v>256</v>
      </c>
      <c r="U7376" s="71">
        <v>44655</v>
      </c>
      <c r="V7376" s="54" t="s">
        <v>256</v>
      </c>
      <c r="W7376" t="str">
        <f t="shared" si="115"/>
        <v>Apr-22</v>
      </c>
    </row>
    <row r="7377" spans="1:23" x14ac:dyDescent="0.25">
      <c r="A7377" s="54" t="s">
        <v>317</v>
      </c>
      <c r="B7377" s="54" t="s">
        <v>428</v>
      </c>
      <c r="C7377" s="54" t="s">
        <v>263</v>
      </c>
      <c r="D7377" s="54" t="s">
        <v>429</v>
      </c>
      <c r="E7377" s="54" t="s">
        <v>24799</v>
      </c>
      <c r="F7377" s="71">
        <v>44655</v>
      </c>
      <c r="G7377" s="72">
        <v>635.46</v>
      </c>
      <c r="H7377" s="72">
        <v>54172.97</v>
      </c>
      <c r="I7377" s="54" t="s">
        <v>265</v>
      </c>
      <c r="J7377" s="54" t="s">
        <v>23331</v>
      </c>
      <c r="K7377" s="54" t="s">
        <v>24800</v>
      </c>
      <c r="L7377" s="54" t="s">
        <v>24801</v>
      </c>
      <c r="M7377" s="54" t="s">
        <v>24799</v>
      </c>
      <c r="N7377" s="54" t="s">
        <v>256</v>
      </c>
      <c r="O7377" s="54" t="s">
        <v>256</v>
      </c>
      <c r="P7377" s="54" t="s">
        <v>522</v>
      </c>
      <c r="Q7377" s="54" t="s">
        <v>256</v>
      </c>
      <c r="R7377" s="54" t="s">
        <v>431</v>
      </c>
      <c r="S7377" s="71"/>
      <c r="T7377" s="54" t="s">
        <v>256</v>
      </c>
      <c r="U7377" s="71">
        <v>44655</v>
      </c>
      <c r="V7377" s="54" t="s">
        <v>256</v>
      </c>
      <c r="W7377" t="str">
        <f t="shared" si="115"/>
        <v>Apr-22</v>
      </c>
    </row>
    <row r="7378" spans="1:23" x14ac:dyDescent="0.25">
      <c r="A7378" s="54" t="s">
        <v>317</v>
      </c>
      <c r="B7378" s="54" t="s">
        <v>428</v>
      </c>
      <c r="C7378" s="54" t="s">
        <v>263</v>
      </c>
      <c r="D7378" s="54" t="s">
        <v>429</v>
      </c>
      <c r="E7378" s="54" t="s">
        <v>24802</v>
      </c>
      <c r="F7378" s="71">
        <v>44656</v>
      </c>
      <c r="G7378" s="72">
        <v>105.84</v>
      </c>
      <c r="H7378" s="72">
        <v>9022.86</v>
      </c>
      <c r="I7378" s="54" t="s">
        <v>265</v>
      </c>
      <c r="J7378" s="54" t="s">
        <v>23331</v>
      </c>
      <c r="K7378" s="54" t="s">
        <v>24803</v>
      </c>
      <c r="L7378" s="54" t="s">
        <v>24804</v>
      </c>
      <c r="M7378" s="54" t="s">
        <v>24802</v>
      </c>
      <c r="N7378" s="54" t="s">
        <v>256</v>
      </c>
      <c r="O7378" s="54" t="s">
        <v>256</v>
      </c>
      <c r="P7378" s="54" t="s">
        <v>508</v>
      </c>
      <c r="Q7378" s="54" t="s">
        <v>256</v>
      </c>
      <c r="R7378" s="54" t="s">
        <v>431</v>
      </c>
      <c r="S7378" s="71"/>
      <c r="T7378" s="54" t="s">
        <v>256</v>
      </c>
      <c r="U7378" s="71">
        <v>44656</v>
      </c>
      <c r="V7378" s="54" t="s">
        <v>256</v>
      </c>
      <c r="W7378" t="str">
        <f t="shared" si="115"/>
        <v>Apr-22</v>
      </c>
    </row>
    <row r="7379" spans="1:23" x14ac:dyDescent="0.25">
      <c r="A7379" s="54" t="s">
        <v>317</v>
      </c>
      <c r="B7379" s="54" t="s">
        <v>428</v>
      </c>
      <c r="C7379" s="54" t="s">
        <v>263</v>
      </c>
      <c r="D7379" s="54" t="s">
        <v>429</v>
      </c>
      <c r="E7379" s="54" t="s">
        <v>24805</v>
      </c>
      <c r="F7379" s="71">
        <v>44658</v>
      </c>
      <c r="G7379" s="72">
        <v>2674.55</v>
      </c>
      <c r="H7379" s="72">
        <v>228005.39</v>
      </c>
      <c r="I7379" s="54" t="s">
        <v>265</v>
      </c>
      <c r="J7379" s="54" t="s">
        <v>23331</v>
      </c>
      <c r="K7379" s="54" t="s">
        <v>24806</v>
      </c>
      <c r="L7379" s="54" t="s">
        <v>24807</v>
      </c>
      <c r="M7379" s="54" t="s">
        <v>24805</v>
      </c>
      <c r="N7379" s="54" t="s">
        <v>256</v>
      </c>
      <c r="O7379" s="54" t="s">
        <v>256</v>
      </c>
      <c r="P7379" s="54" t="s">
        <v>522</v>
      </c>
      <c r="Q7379" s="54" t="s">
        <v>256</v>
      </c>
      <c r="R7379" s="54" t="s">
        <v>431</v>
      </c>
      <c r="S7379" s="71"/>
      <c r="T7379" s="54" t="s">
        <v>256</v>
      </c>
      <c r="U7379" s="71">
        <v>44658</v>
      </c>
      <c r="V7379" s="54" t="s">
        <v>256</v>
      </c>
      <c r="W7379" t="str">
        <f t="shared" si="115"/>
        <v>Apr-22</v>
      </c>
    </row>
    <row r="7380" spans="1:23" x14ac:dyDescent="0.25">
      <c r="A7380" s="54" t="s">
        <v>317</v>
      </c>
      <c r="B7380" s="54" t="s">
        <v>428</v>
      </c>
      <c r="C7380" s="54" t="s">
        <v>263</v>
      </c>
      <c r="D7380" s="54" t="s">
        <v>429</v>
      </c>
      <c r="E7380" s="54" t="s">
        <v>24808</v>
      </c>
      <c r="F7380" s="71">
        <v>44658</v>
      </c>
      <c r="G7380" s="72">
        <v>1098.3</v>
      </c>
      <c r="H7380" s="72">
        <v>93630.080000000002</v>
      </c>
      <c r="I7380" s="54" t="s">
        <v>265</v>
      </c>
      <c r="J7380" s="54" t="s">
        <v>23331</v>
      </c>
      <c r="K7380" s="54" t="s">
        <v>24809</v>
      </c>
      <c r="L7380" s="54" t="s">
        <v>24810</v>
      </c>
      <c r="M7380" s="54" t="s">
        <v>24808</v>
      </c>
      <c r="N7380" s="54" t="s">
        <v>256</v>
      </c>
      <c r="O7380" s="54" t="s">
        <v>256</v>
      </c>
      <c r="P7380" s="54" t="s">
        <v>522</v>
      </c>
      <c r="Q7380" s="54" t="s">
        <v>256</v>
      </c>
      <c r="R7380" s="54" t="s">
        <v>431</v>
      </c>
      <c r="S7380" s="71"/>
      <c r="T7380" s="54" t="s">
        <v>256</v>
      </c>
      <c r="U7380" s="71">
        <v>44658</v>
      </c>
      <c r="V7380" s="54" t="s">
        <v>256</v>
      </c>
      <c r="W7380" t="str">
        <f t="shared" si="115"/>
        <v>Apr-22</v>
      </c>
    </row>
    <row r="7381" spans="1:23" x14ac:dyDescent="0.25">
      <c r="A7381" s="54" t="s">
        <v>317</v>
      </c>
      <c r="B7381" s="54" t="s">
        <v>428</v>
      </c>
      <c r="C7381" s="54" t="s">
        <v>263</v>
      </c>
      <c r="D7381" s="54" t="s">
        <v>429</v>
      </c>
      <c r="E7381" s="54" t="s">
        <v>24811</v>
      </c>
      <c r="F7381" s="71">
        <v>44661</v>
      </c>
      <c r="G7381" s="72">
        <v>756</v>
      </c>
      <c r="H7381" s="72">
        <v>64449</v>
      </c>
      <c r="I7381" s="54" t="s">
        <v>265</v>
      </c>
      <c r="J7381" s="54" t="s">
        <v>23331</v>
      </c>
      <c r="K7381" s="54" t="s">
        <v>24812</v>
      </c>
      <c r="L7381" s="54" t="s">
        <v>24813</v>
      </c>
      <c r="M7381" s="54" t="s">
        <v>24811</v>
      </c>
      <c r="N7381" s="54" t="s">
        <v>256</v>
      </c>
      <c r="O7381" s="54" t="s">
        <v>256</v>
      </c>
      <c r="P7381" s="54" t="s">
        <v>522</v>
      </c>
      <c r="Q7381" s="54" t="s">
        <v>256</v>
      </c>
      <c r="R7381" s="54" t="s">
        <v>431</v>
      </c>
      <c r="S7381" s="71"/>
      <c r="T7381" s="54" t="s">
        <v>256</v>
      </c>
      <c r="U7381" s="71">
        <v>44661</v>
      </c>
      <c r="V7381" s="54" t="s">
        <v>256</v>
      </c>
      <c r="W7381" t="str">
        <f t="shared" si="115"/>
        <v>Apr-22</v>
      </c>
    </row>
    <row r="7382" spans="1:23" x14ac:dyDescent="0.25">
      <c r="A7382" s="54" t="s">
        <v>317</v>
      </c>
      <c r="B7382" s="54" t="s">
        <v>428</v>
      </c>
      <c r="C7382" s="54" t="s">
        <v>263</v>
      </c>
      <c r="D7382" s="54" t="s">
        <v>429</v>
      </c>
      <c r="E7382" s="54" t="s">
        <v>24814</v>
      </c>
      <c r="F7382" s="71">
        <v>44661</v>
      </c>
      <c r="G7382" s="72">
        <v>327.57</v>
      </c>
      <c r="H7382" s="72">
        <v>27925.34</v>
      </c>
      <c r="I7382" s="54" t="s">
        <v>265</v>
      </c>
      <c r="J7382" s="54" t="s">
        <v>23331</v>
      </c>
      <c r="K7382" s="54" t="s">
        <v>24815</v>
      </c>
      <c r="L7382" s="54" t="s">
        <v>24816</v>
      </c>
      <c r="M7382" s="54" t="s">
        <v>24814</v>
      </c>
      <c r="N7382" s="54" t="s">
        <v>256</v>
      </c>
      <c r="O7382" s="54" t="s">
        <v>256</v>
      </c>
      <c r="P7382" s="54" t="s">
        <v>522</v>
      </c>
      <c r="Q7382" s="54" t="s">
        <v>256</v>
      </c>
      <c r="R7382" s="54" t="s">
        <v>431</v>
      </c>
      <c r="S7382" s="71"/>
      <c r="T7382" s="54" t="s">
        <v>256</v>
      </c>
      <c r="U7382" s="71">
        <v>44661</v>
      </c>
      <c r="V7382" s="54" t="s">
        <v>256</v>
      </c>
      <c r="W7382" t="str">
        <f t="shared" si="115"/>
        <v>Apr-22</v>
      </c>
    </row>
    <row r="7383" spans="1:23" x14ac:dyDescent="0.25">
      <c r="A7383" s="54" t="s">
        <v>317</v>
      </c>
      <c r="B7383" s="54" t="s">
        <v>428</v>
      </c>
      <c r="C7383" s="54" t="s">
        <v>263</v>
      </c>
      <c r="D7383" s="54" t="s">
        <v>429</v>
      </c>
      <c r="E7383" s="54" t="s">
        <v>24817</v>
      </c>
      <c r="F7383" s="71">
        <v>44661</v>
      </c>
      <c r="G7383" s="72">
        <v>2435.4</v>
      </c>
      <c r="H7383" s="72">
        <v>207617.85</v>
      </c>
      <c r="I7383" s="54" t="s">
        <v>265</v>
      </c>
      <c r="J7383" s="54" t="s">
        <v>23331</v>
      </c>
      <c r="K7383" s="54" t="s">
        <v>24818</v>
      </c>
      <c r="L7383" s="54" t="s">
        <v>24819</v>
      </c>
      <c r="M7383" s="54" t="s">
        <v>24817</v>
      </c>
      <c r="N7383" s="54" t="s">
        <v>256</v>
      </c>
      <c r="O7383" s="54" t="s">
        <v>256</v>
      </c>
      <c r="P7383" s="54" t="s">
        <v>522</v>
      </c>
      <c r="Q7383" s="54" t="s">
        <v>256</v>
      </c>
      <c r="R7383" s="54" t="s">
        <v>431</v>
      </c>
      <c r="S7383" s="71"/>
      <c r="T7383" s="54" t="s">
        <v>256</v>
      </c>
      <c r="U7383" s="71">
        <v>44661</v>
      </c>
      <c r="V7383" s="54" t="s">
        <v>256</v>
      </c>
      <c r="W7383" t="str">
        <f t="shared" si="115"/>
        <v>Apr-22</v>
      </c>
    </row>
    <row r="7384" spans="1:23" x14ac:dyDescent="0.25">
      <c r="A7384" s="54" t="s">
        <v>317</v>
      </c>
      <c r="B7384" s="54" t="s">
        <v>428</v>
      </c>
      <c r="C7384" s="54" t="s">
        <v>263</v>
      </c>
      <c r="D7384" s="54" t="s">
        <v>429</v>
      </c>
      <c r="E7384" s="54" t="s">
        <v>24820</v>
      </c>
      <c r="F7384" s="71">
        <v>44664</v>
      </c>
      <c r="G7384" s="72">
        <v>1191.2</v>
      </c>
      <c r="H7384" s="72">
        <v>101549.8</v>
      </c>
      <c r="I7384" s="54" t="s">
        <v>265</v>
      </c>
      <c r="J7384" s="54" t="s">
        <v>23331</v>
      </c>
      <c r="K7384" s="54" t="s">
        <v>24821</v>
      </c>
      <c r="L7384" s="54" t="s">
        <v>24822</v>
      </c>
      <c r="M7384" s="54" t="s">
        <v>24820</v>
      </c>
      <c r="N7384" s="54" t="s">
        <v>256</v>
      </c>
      <c r="O7384" s="54" t="s">
        <v>256</v>
      </c>
      <c r="P7384" s="54" t="s">
        <v>522</v>
      </c>
      <c r="Q7384" s="54" t="s">
        <v>256</v>
      </c>
      <c r="R7384" s="54" t="s">
        <v>431</v>
      </c>
      <c r="S7384" s="71"/>
      <c r="T7384" s="54" t="s">
        <v>256</v>
      </c>
      <c r="U7384" s="71">
        <v>44664</v>
      </c>
      <c r="V7384" s="54" t="s">
        <v>256</v>
      </c>
      <c r="W7384" t="str">
        <f t="shared" si="115"/>
        <v>Apr-22</v>
      </c>
    </row>
    <row r="7385" spans="1:23" x14ac:dyDescent="0.25">
      <c r="A7385" s="54" t="s">
        <v>317</v>
      </c>
      <c r="B7385" s="54" t="s">
        <v>428</v>
      </c>
      <c r="C7385" s="54" t="s">
        <v>263</v>
      </c>
      <c r="D7385" s="54" t="s">
        <v>429</v>
      </c>
      <c r="E7385" s="54" t="s">
        <v>24823</v>
      </c>
      <c r="F7385" s="71">
        <v>44658</v>
      </c>
      <c r="G7385" s="72">
        <v>5342.84</v>
      </c>
      <c r="H7385" s="72">
        <v>455477.11</v>
      </c>
      <c r="I7385" s="54" t="s">
        <v>265</v>
      </c>
      <c r="J7385" s="54" t="s">
        <v>23331</v>
      </c>
      <c r="K7385" s="54" t="s">
        <v>24824</v>
      </c>
      <c r="L7385" s="54" t="s">
        <v>24825</v>
      </c>
      <c r="M7385" s="54" t="s">
        <v>24823</v>
      </c>
      <c r="N7385" s="54" t="s">
        <v>256</v>
      </c>
      <c r="O7385" s="54" t="s">
        <v>256</v>
      </c>
      <c r="P7385" s="54" t="s">
        <v>504</v>
      </c>
      <c r="Q7385" s="54" t="s">
        <v>256</v>
      </c>
      <c r="R7385" s="54" t="s">
        <v>431</v>
      </c>
      <c r="S7385" s="71"/>
      <c r="T7385" s="54" t="s">
        <v>256</v>
      </c>
      <c r="U7385" s="71">
        <v>44658</v>
      </c>
      <c r="V7385" s="54" t="s">
        <v>256</v>
      </c>
      <c r="W7385" t="str">
        <f t="shared" si="115"/>
        <v>Apr-22</v>
      </c>
    </row>
    <row r="7386" spans="1:23" x14ac:dyDescent="0.25">
      <c r="A7386" s="54" t="s">
        <v>317</v>
      </c>
      <c r="B7386" s="54" t="s">
        <v>428</v>
      </c>
      <c r="C7386" s="54" t="s">
        <v>263</v>
      </c>
      <c r="D7386" s="54" t="s">
        <v>429</v>
      </c>
      <c r="E7386" s="54" t="s">
        <v>24826</v>
      </c>
      <c r="F7386" s="71">
        <v>44654</v>
      </c>
      <c r="G7386" s="72">
        <v>136271.32999999999</v>
      </c>
      <c r="H7386" s="72">
        <v>11617130.880000001</v>
      </c>
      <c r="I7386" s="54" t="s">
        <v>265</v>
      </c>
      <c r="J7386" s="54" t="s">
        <v>23331</v>
      </c>
      <c r="K7386" s="54" t="s">
        <v>21831</v>
      </c>
      <c r="L7386" s="54" t="s">
        <v>24827</v>
      </c>
      <c r="M7386" s="54" t="s">
        <v>24826</v>
      </c>
      <c r="N7386" s="54" t="s">
        <v>256</v>
      </c>
      <c r="O7386" s="54" t="s">
        <v>256</v>
      </c>
      <c r="P7386" s="54" t="s">
        <v>21833</v>
      </c>
      <c r="Q7386" s="54" t="s">
        <v>256</v>
      </c>
      <c r="R7386" s="54" t="s">
        <v>431</v>
      </c>
      <c r="S7386" s="71"/>
      <c r="T7386" s="54" t="s">
        <v>256</v>
      </c>
      <c r="U7386" s="71">
        <v>44654</v>
      </c>
      <c r="V7386" s="54" t="s">
        <v>256</v>
      </c>
      <c r="W7386" t="str">
        <f t="shared" si="115"/>
        <v>Apr-22</v>
      </c>
    </row>
    <row r="7387" spans="1:23" x14ac:dyDescent="0.25">
      <c r="A7387" s="54" t="s">
        <v>317</v>
      </c>
      <c r="B7387" s="54" t="s">
        <v>428</v>
      </c>
      <c r="C7387" s="54" t="s">
        <v>263</v>
      </c>
      <c r="D7387" s="54" t="s">
        <v>429</v>
      </c>
      <c r="E7387" s="54" t="s">
        <v>24828</v>
      </c>
      <c r="F7387" s="71">
        <v>44657</v>
      </c>
      <c r="G7387" s="72">
        <v>9528.74</v>
      </c>
      <c r="H7387" s="72">
        <v>812325.09</v>
      </c>
      <c r="I7387" s="54" t="s">
        <v>265</v>
      </c>
      <c r="J7387" s="54" t="s">
        <v>23331</v>
      </c>
      <c r="K7387" s="54" t="s">
        <v>23383</v>
      </c>
      <c r="L7387" s="54" t="s">
        <v>24829</v>
      </c>
      <c r="M7387" s="54" t="s">
        <v>24828</v>
      </c>
      <c r="N7387" s="54" t="s">
        <v>256</v>
      </c>
      <c r="O7387" s="54" t="s">
        <v>256</v>
      </c>
      <c r="P7387" s="54" t="s">
        <v>445</v>
      </c>
      <c r="Q7387" s="54" t="s">
        <v>256</v>
      </c>
      <c r="R7387" s="54" t="s">
        <v>431</v>
      </c>
      <c r="S7387" s="71"/>
      <c r="T7387" s="54" t="s">
        <v>256</v>
      </c>
      <c r="U7387" s="71">
        <v>44657</v>
      </c>
      <c r="V7387" s="54" t="s">
        <v>256</v>
      </c>
      <c r="W7387" t="str">
        <f t="shared" si="115"/>
        <v>Apr-22</v>
      </c>
    </row>
    <row r="7388" spans="1:23" x14ac:dyDescent="0.25">
      <c r="A7388" s="54" t="s">
        <v>317</v>
      </c>
      <c r="B7388" s="54" t="s">
        <v>428</v>
      </c>
      <c r="C7388" s="54" t="s">
        <v>263</v>
      </c>
      <c r="D7388" s="54" t="s">
        <v>429</v>
      </c>
      <c r="E7388" s="54" t="s">
        <v>24830</v>
      </c>
      <c r="F7388" s="71">
        <v>44661</v>
      </c>
      <c r="G7388" s="72">
        <v>1378.46</v>
      </c>
      <c r="H7388" s="72">
        <v>117513.72</v>
      </c>
      <c r="I7388" s="54" t="s">
        <v>265</v>
      </c>
      <c r="J7388" s="54" t="s">
        <v>23331</v>
      </c>
      <c r="K7388" s="54" t="s">
        <v>23383</v>
      </c>
      <c r="L7388" s="54" t="s">
        <v>24831</v>
      </c>
      <c r="M7388" s="54" t="s">
        <v>24830</v>
      </c>
      <c r="N7388" s="54" t="s">
        <v>256</v>
      </c>
      <c r="O7388" s="54" t="s">
        <v>256</v>
      </c>
      <c r="P7388" s="54" t="s">
        <v>445</v>
      </c>
      <c r="Q7388" s="54" t="s">
        <v>256</v>
      </c>
      <c r="R7388" s="54" t="s">
        <v>431</v>
      </c>
      <c r="S7388" s="71"/>
      <c r="T7388" s="54" t="s">
        <v>256</v>
      </c>
      <c r="U7388" s="71">
        <v>44661</v>
      </c>
      <c r="V7388" s="54" t="s">
        <v>256</v>
      </c>
      <c r="W7388" t="str">
        <f t="shared" si="115"/>
        <v>Apr-22</v>
      </c>
    </row>
    <row r="7389" spans="1:23" x14ac:dyDescent="0.25">
      <c r="A7389" s="54" t="s">
        <v>317</v>
      </c>
      <c r="B7389" s="54" t="s">
        <v>428</v>
      </c>
      <c r="C7389" s="54" t="s">
        <v>263</v>
      </c>
      <c r="D7389" s="54" t="s">
        <v>429</v>
      </c>
      <c r="E7389" s="54" t="s">
        <v>24832</v>
      </c>
      <c r="F7389" s="71">
        <v>44675</v>
      </c>
      <c r="G7389" s="72">
        <v>1008</v>
      </c>
      <c r="H7389" s="72">
        <v>85932</v>
      </c>
      <c r="I7389" s="54" t="s">
        <v>265</v>
      </c>
      <c r="J7389" s="54" t="s">
        <v>23331</v>
      </c>
      <c r="K7389" s="54" t="s">
        <v>24833</v>
      </c>
      <c r="L7389" s="54" t="s">
        <v>24834</v>
      </c>
      <c r="M7389" s="54" t="s">
        <v>24832</v>
      </c>
      <c r="N7389" s="54" t="s">
        <v>256</v>
      </c>
      <c r="O7389" s="54" t="s">
        <v>256</v>
      </c>
      <c r="P7389" s="54" t="s">
        <v>515</v>
      </c>
      <c r="Q7389" s="54" t="s">
        <v>256</v>
      </c>
      <c r="R7389" s="54" t="s">
        <v>431</v>
      </c>
      <c r="S7389" s="71"/>
      <c r="T7389" s="54" t="s">
        <v>256</v>
      </c>
      <c r="U7389" s="71">
        <v>44675</v>
      </c>
      <c r="V7389" s="54" t="s">
        <v>256</v>
      </c>
      <c r="W7389" t="str">
        <f t="shared" si="115"/>
        <v>Apr-22</v>
      </c>
    </row>
    <row r="7390" spans="1:23" x14ac:dyDescent="0.25">
      <c r="A7390" s="54" t="s">
        <v>317</v>
      </c>
      <c r="B7390" s="54" t="s">
        <v>428</v>
      </c>
      <c r="C7390" s="54" t="s">
        <v>263</v>
      </c>
      <c r="D7390" s="54" t="s">
        <v>429</v>
      </c>
      <c r="E7390" s="54" t="s">
        <v>24835</v>
      </c>
      <c r="F7390" s="71">
        <v>44670</v>
      </c>
      <c r="G7390" s="72">
        <v>98.47</v>
      </c>
      <c r="H7390" s="72">
        <v>8394.57</v>
      </c>
      <c r="I7390" s="54" t="s">
        <v>265</v>
      </c>
      <c r="J7390" s="54" t="s">
        <v>23331</v>
      </c>
      <c r="K7390" s="54" t="s">
        <v>24836</v>
      </c>
      <c r="L7390" s="54" t="s">
        <v>24837</v>
      </c>
      <c r="M7390" s="54" t="s">
        <v>24835</v>
      </c>
      <c r="N7390" s="54" t="s">
        <v>256</v>
      </c>
      <c r="O7390" s="54" t="s">
        <v>256</v>
      </c>
      <c r="P7390" s="54" t="s">
        <v>454</v>
      </c>
      <c r="Q7390" s="54" t="s">
        <v>256</v>
      </c>
      <c r="R7390" s="54" t="s">
        <v>431</v>
      </c>
      <c r="S7390" s="71"/>
      <c r="T7390" s="54" t="s">
        <v>256</v>
      </c>
      <c r="U7390" s="71">
        <v>44670</v>
      </c>
      <c r="V7390" s="54" t="s">
        <v>256</v>
      </c>
      <c r="W7390" t="str">
        <f t="shared" si="115"/>
        <v>Apr-22</v>
      </c>
    </row>
    <row r="7391" spans="1:23" x14ac:dyDescent="0.25">
      <c r="A7391" s="54" t="s">
        <v>317</v>
      </c>
      <c r="B7391" s="54" t="s">
        <v>428</v>
      </c>
      <c r="C7391" s="54" t="s">
        <v>263</v>
      </c>
      <c r="D7391" s="54" t="s">
        <v>429</v>
      </c>
      <c r="E7391" s="54" t="s">
        <v>24838</v>
      </c>
      <c r="F7391" s="71">
        <v>44675</v>
      </c>
      <c r="G7391" s="72">
        <v>31.5</v>
      </c>
      <c r="H7391" s="72">
        <v>2685.38</v>
      </c>
      <c r="I7391" s="54" t="s">
        <v>265</v>
      </c>
      <c r="J7391" s="54" t="s">
        <v>23331</v>
      </c>
      <c r="K7391" s="54" t="s">
        <v>24839</v>
      </c>
      <c r="L7391" s="54" t="s">
        <v>24840</v>
      </c>
      <c r="M7391" s="54" t="s">
        <v>24838</v>
      </c>
      <c r="N7391" s="54" t="s">
        <v>256</v>
      </c>
      <c r="O7391" s="54" t="s">
        <v>256</v>
      </c>
      <c r="P7391" s="54" t="s">
        <v>454</v>
      </c>
      <c r="Q7391" s="54" t="s">
        <v>256</v>
      </c>
      <c r="R7391" s="54" t="s">
        <v>431</v>
      </c>
      <c r="S7391" s="71"/>
      <c r="T7391" s="54" t="s">
        <v>256</v>
      </c>
      <c r="U7391" s="71">
        <v>44675</v>
      </c>
      <c r="V7391" s="54" t="s">
        <v>256</v>
      </c>
      <c r="W7391" t="str">
        <f t="shared" si="115"/>
        <v>Apr-22</v>
      </c>
    </row>
    <row r="7392" spans="1:23" x14ac:dyDescent="0.25">
      <c r="A7392" s="54" t="s">
        <v>317</v>
      </c>
      <c r="B7392" s="54" t="s">
        <v>428</v>
      </c>
      <c r="C7392" s="54" t="s">
        <v>263</v>
      </c>
      <c r="D7392" s="54" t="s">
        <v>429</v>
      </c>
      <c r="E7392" s="54" t="s">
        <v>24841</v>
      </c>
      <c r="F7392" s="71">
        <v>44675</v>
      </c>
      <c r="G7392" s="72">
        <v>314.97000000000003</v>
      </c>
      <c r="H7392" s="72">
        <v>26851.19</v>
      </c>
      <c r="I7392" s="54" t="s">
        <v>265</v>
      </c>
      <c r="J7392" s="54" t="s">
        <v>23331</v>
      </c>
      <c r="K7392" s="54" t="s">
        <v>24842</v>
      </c>
      <c r="L7392" s="54" t="s">
        <v>24843</v>
      </c>
      <c r="M7392" s="54" t="s">
        <v>24841</v>
      </c>
      <c r="N7392" s="54" t="s">
        <v>256</v>
      </c>
      <c r="O7392" s="54" t="s">
        <v>256</v>
      </c>
      <c r="P7392" s="54" t="s">
        <v>454</v>
      </c>
      <c r="Q7392" s="54" t="s">
        <v>256</v>
      </c>
      <c r="R7392" s="54" t="s">
        <v>431</v>
      </c>
      <c r="S7392" s="71"/>
      <c r="T7392" s="54" t="s">
        <v>256</v>
      </c>
      <c r="U7392" s="71">
        <v>44675</v>
      </c>
      <c r="V7392" s="54" t="s">
        <v>256</v>
      </c>
      <c r="W7392" t="str">
        <f t="shared" si="115"/>
        <v>Apr-22</v>
      </c>
    </row>
    <row r="7393" spans="1:23" x14ac:dyDescent="0.25">
      <c r="A7393" s="54" t="s">
        <v>317</v>
      </c>
      <c r="B7393" s="54" t="s">
        <v>428</v>
      </c>
      <c r="C7393" s="54" t="s">
        <v>263</v>
      </c>
      <c r="D7393" s="54" t="s">
        <v>429</v>
      </c>
      <c r="E7393" s="54" t="s">
        <v>24844</v>
      </c>
      <c r="F7393" s="71">
        <v>44674</v>
      </c>
      <c r="G7393" s="72">
        <v>171.77</v>
      </c>
      <c r="H7393" s="72">
        <v>14643.39</v>
      </c>
      <c r="I7393" s="54" t="s">
        <v>265</v>
      </c>
      <c r="J7393" s="54" t="s">
        <v>23331</v>
      </c>
      <c r="K7393" s="54" t="s">
        <v>24845</v>
      </c>
      <c r="L7393" s="54" t="s">
        <v>24846</v>
      </c>
      <c r="M7393" s="54" t="s">
        <v>24844</v>
      </c>
      <c r="N7393" s="54" t="s">
        <v>256</v>
      </c>
      <c r="O7393" s="54" t="s">
        <v>256</v>
      </c>
      <c r="P7393" s="54" t="s">
        <v>454</v>
      </c>
      <c r="Q7393" s="54" t="s">
        <v>256</v>
      </c>
      <c r="R7393" s="54" t="s">
        <v>431</v>
      </c>
      <c r="S7393" s="71"/>
      <c r="T7393" s="54" t="s">
        <v>256</v>
      </c>
      <c r="U7393" s="71">
        <v>44674</v>
      </c>
      <c r="V7393" s="54" t="s">
        <v>256</v>
      </c>
      <c r="W7393" t="str">
        <f t="shared" si="115"/>
        <v>Apr-22</v>
      </c>
    </row>
    <row r="7394" spans="1:23" x14ac:dyDescent="0.25">
      <c r="A7394" s="54" t="s">
        <v>317</v>
      </c>
      <c r="B7394" s="54" t="s">
        <v>428</v>
      </c>
      <c r="C7394" s="54" t="s">
        <v>263</v>
      </c>
      <c r="D7394" s="54" t="s">
        <v>429</v>
      </c>
      <c r="E7394" s="54" t="s">
        <v>24847</v>
      </c>
      <c r="F7394" s="71">
        <v>44674</v>
      </c>
      <c r="G7394" s="72">
        <v>40.94</v>
      </c>
      <c r="H7394" s="72">
        <v>3490.14</v>
      </c>
      <c r="I7394" s="54" t="s">
        <v>265</v>
      </c>
      <c r="J7394" s="54" t="s">
        <v>23331</v>
      </c>
      <c r="K7394" s="54" t="s">
        <v>24848</v>
      </c>
      <c r="L7394" s="54" t="s">
        <v>24849</v>
      </c>
      <c r="M7394" s="54" t="s">
        <v>24847</v>
      </c>
      <c r="N7394" s="54" t="s">
        <v>256</v>
      </c>
      <c r="O7394" s="54" t="s">
        <v>256</v>
      </c>
      <c r="P7394" s="54" t="s">
        <v>454</v>
      </c>
      <c r="Q7394" s="54" t="s">
        <v>256</v>
      </c>
      <c r="R7394" s="54" t="s">
        <v>431</v>
      </c>
      <c r="S7394" s="71"/>
      <c r="T7394" s="54" t="s">
        <v>256</v>
      </c>
      <c r="U7394" s="71">
        <v>44674</v>
      </c>
      <c r="V7394" s="54" t="s">
        <v>256</v>
      </c>
      <c r="W7394" t="str">
        <f t="shared" si="115"/>
        <v>Apr-22</v>
      </c>
    </row>
    <row r="7395" spans="1:23" x14ac:dyDescent="0.25">
      <c r="A7395" s="54" t="s">
        <v>317</v>
      </c>
      <c r="B7395" s="54" t="s">
        <v>428</v>
      </c>
      <c r="C7395" s="54" t="s">
        <v>263</v>
      </c>
      <c r="D7395" s="54" t="s">
        <v>429</v>
      </c>
      <c r="E7395" s="54" t="s">
        <v>24850</v>
      </c>
      <c r="F7395" s="71">
        <v>44674</v>
      </c>
      <c r="G7395" s="72">
        <v>3313.69</v>
      </c>
      <c r="H7395" s="72">
        <v>282492.07</v>
      </c>
      <c r="I7395" s="54" t="s">
        <v>265</v>
      </c>
      <c r="J7395" s="54" t="s">
        <v>23331</v>
      </c>
      <c r="K7395" s="54" t="s">
        <v>24851</v>
      </c>
      <c r="L7395" s="54" t="s">
        <v>24852</v>
      </c>
      <c r="M7395" s="54" t="s">
        <v>24850</v>
      </c>
      <c r="N7395" s="54" t="s">
        <v>256</v>
      </c>
      <c r="O7395" s="54" t="s">
        <v>256</v>
      </c>
      <c r="P7395" s="54" t="s">
        <v>454</v>
      </c>
      <c r="Q7395" s="54" t="s">
        <v>256</v>
      </c>
      <c r="R7395" s="54" t="s">
        <v>431</v>
      </c>
      <c r="S7395" s="71"/>
      <c r="T7395" s="54" t="s">
        <v>256</v>
      </c>
      <c r="U7395" s="71">
        <v>44674</v>
      </c>
      <c r="V7395" s="54" t="s">
        <v>256</v>
      </c>
      <c r="W7395" t="str">
        <f t="shared" si="115"/>
        <v>Apr-22</v>
      </c>
    </row>
    <row r="7396" spans="1:23" x14ac:dyDescent="0.25">
      <c r="A7396" s="54" t="s">
        <v>317</v>
      </c>
      <c r="B7396" s="54" t="s">
        <v>428</v>
      </c>
      <c r="C7396" s="54" t="s">
        <v>263</v>
      </c>
      <c r="D7396" s="54" t="s">
        <v>429</v>
      </c>
      <c r="E7396" s="54" t="s">
        <v>24853</v>
      </c>
      <c r="F7396" s="71">
        <v>44668</v>
      </c>
      <c r="G7396" s="72">
        <v>18.899999999999999</v>
      </c>
      <c r="H7396" s="72">
        <v>1611.23</v>
      </c>
      <c r="I7396" s="54" t="s">
        <v>265</v>
      </c>
      <c r="J7396" s="54" t="s">
        <v>23331</v>
      </c>
      <c r="K7396" s="54" t="s">
        <v>24854</v>
      </c>
      <c r="L7396" s="54" t="s">
        <v>24855</v>
      </c>
      <c r="M7396" s="54" t="s">
        <v>24853</v>
      </c>
      <c r="N7396" s="54" t="s">
        <v>256</v>
      </c>
      <c r="O7396" s="54" t="s">
        <v>256</v>
      </c>
      <c r="P7396" s="54" t="s">
        <v>522</v>
      </c>
      <c r="Q7396" s="54" t="s">
        <v>256</v>
      </c>
      <c r="R7396" s="54" t="s">
        <v>431</v>
      </c>
      <c r="S7396" s="71"/>
      <c r="T7396" s="54" t="s">
        <v>256</v>
      </c>
      <c r="U7396" s="71">
        <v>44668</v>
      </c>
      <c r="V7396" s="54" t="s">
        <v>256</v>
      </c>
      <c r="W7396" t="str">
        <f t="shared" si="115"/>
        <v>Apr-22</v>
      </c>
    </row>
    <row r="7397" spans="1:23" x14ac:dyDescent="0.25">
      <c r="A7397" s="54" t="s">
        <v>317</v>
      </c>
      <c r="B7397" s="54" t="s">
        <v>428</v>
      </c>
      <c r="C7397" s="54" t="s">
        <v>263</v>
      </c>
      <c r="D7397" s="54" t="s">
        <v>429</v>
      </c>
      <c r="E7397" s="54" t="s">
        <v>24856</v>
      </c>
      <c r="F7397" s="71">
        <v>44668</v>
      </c>
      <c r="G7397" s="72">
        <v>527.04</v>
      </c>
      <c r="H7397" s="72">
        <v>44930.16</v>
      </c>
      <c r="I7397" s="54" t="s">
        <v>265</v>
      </c>
      <c r="J7397" s="54" t="s">
        <v>23331</v>
      </c>
      <c r="K7397" s="54" t="s">
        <v>24857</v>
      </c>
      <c r="L7397" s="54" t="s">
        <v>24858</v>
      </c>
      <c r="M7397" s="54" t="s">
        <v>24856</v>
      </c>
      <c r="N7397" s="54" t="s">
        <v>256</v>
      </c>
      <c r="O7397" s="54" t="s">
        <v>256</v>
      </c>
      <c r="P7397" s="54" t="s">
        <v>522</v>
      </c>
      <c r="Q7397" s="54" t="s">
        <v>256</v>
      </c>
      <c r="R7397" s="54" t="s">
        <v>431</v>
      </c>
      <c r="S7397" s="71"/>
      <c r="T7397" s="54" t="s">
        <v>256</v>
      </c>
      <c r="U7397" s="71">
        <v>44668</v>
      </c>
      <c r="V7397" s="54" t="s">
        <v>256</v>
      </c>
      <c r="W7397" t="str">
        <f t="shared" si="115"/>
        <v>Apr-22</v>
      </c>
    </row>
    <row r="7398" spans="1:23" x14ac:dyDescent="0.25">
      <c r="A7398" s="54" t="s">
        <v>317</v>
      </c>
      <c r="B7398" s="54" t="s">
        <v>428</v>
      </c>
      <c r="C7398" s="54" t="s">
        <v>263</v>
      </c>
      <c r="D7398" s="54" t="s">
        <v>429</v>
      </c>
      <c r="E7398" s="54" t="s">
        <v>24859</v>
      </c>
      <c r="F7398" s="71">
        <v>44668</v>
      </c>
      <c r="G7398" s="72">
        <v>325.74</v>
      </c>
      <c r="H7398" s="72">
        <v>27769.34</v>
      </c>
      <c r="I7398" s="54" t="s">
        <v>265</v>
      </c>
      <c r="J7398" s="54" t="s">
        <v>23331</v>
      </c>
      <c r="K7398" s="54" t="s">
        <v>24860</v>
      </c>
      <c r="L7398" s="54" t="s">
        <v>24861</v>
      </c>
      <c r="M7398" s="54" t="s">
        <v>24859</v>
      </c>
      <c r="N7398" s="54" t="s">
        <v>256</v>
      </c>
      <c r="O7398" s="54" t="s">
        <v>256</v>
      </c>
      <c r="P7398" s="54" t="s">
        <v>522</v>
      </c>
      <c r="Q7398" s="54" t="s">
        <v>256</v>
      </c>
      <c r="R7398" s="54" t="s">
        <v>431</v>
      </c>
      <c r="S7398" s="71"/>
      <c r="T7398" s="54" t="s">
        <v>256</v>
      </c>
      <c r="U7398" s="71">
        <v>44668</v>
      </c>
      <c r="V7398" s="54" t="s">
        <v>256</v>
      </c>
      <c r="W7398" t="str">
        <f t="shared" si="115"/>
        <v>Apr-22</v>
      </c>
    </row>
    <row r="7399" spans="1:23" x14ac:dyDescent="0.25">
      <c r="A7399" s="54" t="s">
        <v>317</v>
      </c>
      <c r="B7399" s="54" t="s">
        <v>428</v>
      </c>
      <c r="C7399" s="54" t="s">
        <v>263</v>
      </c>
      <c r="D7399" s="54" t="s">
        <v>429</v>
      </c>
      <c r="E7399" s="54" t="s">
        <v>24862</v>
      </c>
      <c r="F7399" s="71">
        <v>44668</v>
      </c>
      <c r="G7399" s="72">
        <v>263.52</v>
      </c>
      <c r="H7399" s="72">
        <v>22465.08</v>
      </c>
      <c r="I7399" s="54" t="s">
        <v>265</v>
      </c>
      <c r="J7399" s="54" t="s">
        <v>23331</v>
      </c>
      <c r="K7399" s="54" t="s">
        <v>24863</v>
      </c>
      <c r="L7399" s="54" t="s">
        <v>24864</v>
      </c>
      <c r="M7399" s="54" t="s">
        <v>24862</v>
      </c>
      <c r="N7399" s="54" t="s">
        <v>256</v>
      </c>
      <c r="O7399" s="54" t="s">
        <v>256</v>
      </c>
      <c r="P7399" s="54" t="s">
        <v>522</v>
      </c>
      <c r="Q7399" s="54" t="s">
        <v>256</v>
      </c>
      <c r="R7399" s="54" t="s">
        <v>431</v>
      </c>
      <c r="S7399" s="71"/>
      <c r="T7399" s="54" t="s">
        <v>256</v>
      </c>
      <c r="U7399" s="71">
        <v>44668</v>
      </c>
      <c r="V7399" s="54" t="s">
        <v>256</v>
      </c>
      <c r="W7399" t="str">
        <f t="shared" si="115"/>
        <v>Apr-22</v>
      </c>
    </row>
    <row r="7400" spans="1:23" x14ac:dyDescent="0.25">
      <c r="A7400" s="54" t="s">
        <v>317</v>
      </c>
      <c r="B7400" s="54" t="s">
        <v>428</v>
      </c>
      <c r="C7400" s="54" t="s">
        <v>263</v>
      </c>
      <c r="D7400" s="54" t="s">
        <v>429</v>
      </c>
      <c r="E7400" s="54" t="s">
        <v>24865</v>
      </c>
      <c r="F7400" s="71">
        <v>44664</v>
      </c>
      <c r="G7400" s="72">
        <v>3004.78</v>
      </c>
      <c r="H7400" s="72">
        <v>256157.5</v>
      </c>
      <c r="I7400" s="54" t="s">
        <v>265</v>
      </c>
      <c r="J7400" s="54" t="s">
        <v>23331</v>
      </c>
      <c r="K7400" s="54" t="s">
        <v>14621</v>
      </c>
      <c r="L7400" s="54" t="s">
        <v>24866</v>
      </c>
      <c r="M7400" s="54" t="s">
        <v>24865</v>
      </c>
      <c r="N7400" s="54" t="s">
        <v>256</v>
      </c>
      <c r="O7400" s="54" t="s">
        <v>256</v>
      </c>
      <c r="P7400" s="54" t="s">
        <v>504</v>
      </c>
      <c r="Q7400" s="54" t="s">
        <v>256</v>
      </c>
      <c r="R7400" s="54" t="s">
        <v>431</v>
      </c>
      <c r="S7400" s="71"/>
      <c r="T7400" s="54" t="s">
        <v>256</v>
      </c>
      <c r="U7400" s="71">
        <v>44664</v>
      </c>
      <c r="V7400" s="54" t="s">
        <v>256</v>
      </c>
      <c r="W7400" t="str">
        <f t="shared" si="115"/>
        <v>Apr-22</v>
      </c>
    </row>
    <row r="7401" spans="1:23" x14ac:dyDescent="0.25">
      <c r="A7401" s="54" t="s">
        <v>317</v>
      </c>
      <c r="B7401" s="54" t="s">
        <v>428</v>
      </c>
      <c r="C7401" s="54" t="s">
        <v>263</v>
      </c>
      <c r="D7401" s="54" t="s">
        <v>429</v>
      </c>
      <c r="E7401" s="54" t="s">
        <v>24867</v>
      </c>
      <c r="F7401" s="71">
        <v>44671</v>
      </c>
      <c r="G7401" s="72">
        <v>921.14</v>
      </c>
      <c r="H7401" s="72">
        <v>78527.19</v>
      </c>
      <c r="I7401" s="54" t="s">
        <v>265</v>
      </c>
      <c r="J7401" s="54" t="s">
        <v>23331</v>
      </c>
      <c r="K7401" s="54" t="s">
        <v>24868</v>
      </c>
      <c r="L7401" s="54" t="s">
        <v>24869</v>
      </c>
      <c r="M7401" s="54" t="s">
        <v>24867</v>
      </c>
      <c r="N7401" s="54" t="s">
        <v>256</v>
      </c>
      <c r="O7401" s="54" t="s">
        <v>256</v>
      </c>
      <c r="P7401" s="54" t="s">
        <v>522</v>
      </c>
      <c r="Q7401" s="54" t="s">
        <v>256</v>
      </c>
      <c r="R7401" s="54" t="s">
        <v>431</v>
      </c>
      <c r="S7401" s="71"/>
      <c r="T7401" s="54" t="s">
        <v>256</v>
      </c>
      <c r="U7401" s="71">
        <v>44671</v>
      </c>
      <c r="V7401" s="54" t="s">
        <v>256</v>
      </c>
      <c r="W7401" t="str">
        <f t="shared" si="115"/>
        <v>Apr-22</v>
      </c>
    </row>
    <row r="7402" spans="1:23" x14ac:dyDescent="0.25">
      <c r="A7402" s="54" t="s">
        <v>317</v>
      </c>
      <c r="B7402" s="54" t="s">
        <v>428</v>
      </c>
      <c r="C7402" s="54" t="s">
        <v>263</v>
      </c>
      <c r="D7402" s="54" t="s">
        <v>429</v>
      </c>
      <c r="E7402" s="54" t="s">
        <v>24870</v>
      </c>
      <c r="F7402" s="71">
        <v>44671</v>
      </c>
      <c r="G7402" s="72">
        <v>739.83</v>
      </c>
      <c r="H7402" s="72">
        <v>63070.51</v>
      </c>
      <c r="I7402" s="54" t="s">
        <v>265</v>
      </c>
      <c r="J7402" s="54" t="s">
        <v>23331</v>
      </c>
      <c r="K7402" s="54" t="s">
        <v>24871</v>
      </c>
      <c r="L7402" s="54" t="s">
        <v>24872</v>
      </c>
      <c r="M7402" s="54" t="s">
        <v>24870</v>
      </c>
      <c r="N7402" s="54" t="s">
        <v>256</v>
      </c>
      <c r="O7402" s="54" t="s">
        <v>256</v>
      </c>
      <c r="P7402" s="54" t="s">
        <v>522</v>
      </c>
      <c r="Q7402" s="54" t="s">
        <v>256</v>
      </c>
      <c r="R7402" s="54" t="s">
        <v>431</v>
      </c>
      <c r="S7402" s="71"/>
      <c r="T7402" s="54" t="s">
        <v>256</v>
      </c>
      <c r="U7402" s="71">
        <v>44671</v>
      </c>
      <c r="V7402" s="54" t="s">
        <v>256</v>
      </c>
      <c r="W7402" t="str">
        <f t="shared" si="115"/>
        <v>Apr-22</v>
      </c>
    </row>
    <row r="7403" spans="1:23" x14ac:dyDescent="0.25">
      <c r="A7403" s="54" t="s">
        <v>317</v>
      </c>
      <c r="B7403" s="54" t="s">
        <v>428</v>
      </c>
      <c r="C7403" s="54" t="s">
        <v>263</v>
      </c>
      <c r="D7403" s="54" t="s">
        <v>429</v>
      </c>
      <c r="E7403" s="54" t="s">
        <v>24873</v>
      </c>
      <c r="F7403" s="71">
        <v>44668</v>
      </c>
      <c r="G7403" s="72">
        <v>640</v>
      </c>
      <c r="H7403" s="72">
        <v>54560</v>
      </c>
      <c r="I7403" s="54" t="s">
        <v>265</v>
      </c>
      <c r="J7403" s="54" t="s">
        <v>23331</v>
      </c>
      <c r="K7403" s="54" t="s">
        <v>485</v>
      </c>
      <c r="L7403" s="54" t="s">
        <v>24874</v>
      </c>
      <c r="M7403" s="54" t="s">
        <v>24873</v>
      </c>
      <c r="N7403" s="54" t="s">
        <v>256</v>
      </c>
      <c r="O7403" s="54" t="s">
        <v>256</v>
      </c>
      <c r="P7403" s="54" t="s">
        <v>578</v>
      </c>
      <c r="Q7403" s="54" t="s">
        <v>256</v>
      </c>
      <c r="R7403" s="54" t="s">
        <v>431</v>
      </c>
      <c r="S7403" s="71"/>
      <c r="T7403" s="54" t="s">
        <v>256</v>
      </c>
      <c r="U7403" s="71">
        <v>44668</v>
      </c>
      <c r="V7403" s="54" t="s">
        <v>256</v>
      </c>
      <c r="W7403" t="str">
        <f t="shared" si="115"/>
        <v>Apr-22</v>
      </c>
    </row>
    <row r="7404" spans="1:23" x14ac:dyDescent="0.25">
      <c r="A7404" s="54" t="s">
        <v>317</v>
      </c>
      <c r="B7404" s="54" t="s">
        <v>428</v>
      </c>
      <c r="C7404" s="54" t="s">
        <v>263</v>
      </c>
      <c r="D7404" s="54" t="s">
        <v>429</v>
      </c>
      <c r="E7404" s="54" t="s">
        <v>24875</v>
      </c>
      <c r="F7404" s="71">
        <v>44668</v>
      </c>
      <c r="G7404" s="72">
        <v>2145.44</v>
      </c>
      <c r="H7404" s="72">
        <v>182898.76</v>
      </c>
      <c r="I7404" s="54" t="s">
        <v>265</v>
      </c>
      <c r="J7404" s="54" t="s">
        <v>23331</v>
      </c>
      <c r="K7404" s="54" t="s">
        <v>24876</v>
      </c>
      <c r="L7404" s="54" t="s">
        <v>24877</v>
      </c>
      <c r="M7404" s="54" t="s">
        <v>24875</v>
      </c>
      <c r="N7404" s="54" t="s">
        <v>256</v>
      </c>
      <c r="O7404" s="54" t="s">
        <v>256</v>
      </c>
      <c r="P7404" s="54" t="s">
        <v>578</v>
      </c>
      <c r="Q7404" s="54" t="s">
        <v>256</v>
      </c>
      <c r="R7404" s="54" t="s">
        <v>431</v>
      </c>
      <c r="S7404" s="71"/>
      <c r="T7404" s="54" t="s">
        <v>256</v>
      </c>
      <c r="U7404" s="71">
        <v>44668</v>
      </c>
      <c r="V7404" s="54" t="s">
        <v>256</v>
      </c>
      <c r="W7404" t="str">
        <f t="shared" si="115"/>
        <v>Apr-22</v>
      </c>
    </row>
    <row r="7405" spans="1:23" x14ac:dyDescent="0.25">
      <c r="A7405" s="54" t="s">
        <v>317</v>
      </c>
      <c r="B7405" s="54" t="s">
        <v>428</v>
      </c>
      <c r="C7405" s="54" t="s">
        <v>263</v>
      </c>
      <c r="D7405" s="54" t="s">
        <v>429</v>
      </c>
      <c r="E7405" s="54" t="s">
        <v>24878</v>
      </c>
      <c r="F7405" s="71">
        <v>44670</v>
      </c>
      <c r="G7405" s="72">
        <v>25645.599999999999</v>
      </c>
      <c r="H7405" s="72">
        <v>2186287.4</v>
      </c>
      <c r="I7405" s="54" t="s">
        <v>265</v>
      </c>
      <c r="J7405" s="54" t="s">
        <v>23331</v>
      </c>
      <c r="K7405" s="54" t="s">
        <v>24879</v>
      </c>
      <c r="L7405" s="54" t="s">
        <v>24880</v>
      </c>
      <c r="M7405" s="54" t="s">
        <v>24878</v>
      </c>
      <c r="N7405" s="54" t="s">
        <v>256</v>
      </c>
      <c r="O7405" s="54" t="s">
        <v>256</v>
      </c>
      <c r="P7405" s="54" t="s">
        <v>454</v>
      </c>
      <c r="Q7405" s="54" t="s">
        <v>256</v>
      </c>
      <c r="R7405" s="54" t="s">
        <v>431</v>
      </c>
      <c r="S7405" s="71"/>
      <c r="T7405" s="54" t="s">
        <v>256</v>
      </c>
      <c r="U7405" s="71">
        <v>44670</v>
      </c>
      <c r="V7405" s="54" t="s">
        <v>256</v>
      </c>
      <c r="W7405" t="str">
        <f t="shared" si="115"/>
        <v>Apr-22</v>
      </c>
    </row>
    <row r="7406" spans="1:23" x14ac:dyDescent="0.25">
      <c r="A7406" s="54" t="s">
        <v>317</v>
      </c>
      <c r="B7406" s="54" t="s">
        <v>428</v>
      </c>
      <c r="C7406" s="54" t="s">
        <v>263</v>
      </c>
      <c r="D7406" s="54" t="s">
        <v>429</v>
      </c>
      <c r="E7406" s="54" t="s">
        <v>24881</v>
      </c>
      <c r="F7406" s="71">
        <v>44668</v>
      </c>
      <c r="G7406" s="72">
        <v>735</v>
      </c>
      <c r="H7406" s="72">
        <v>62658.75</v>
      </c>
      <c r="I7406" s="54" t="s">
        <v>265</v>
      </c>
      <c r="J7406" s="54" t="s">
        <v>23331</v>
      </c>
      <c r="K7406" s="54" t="s">
        <v>487</v>
      </c>
      <c r="L7406" s="54" t="s">
        <v>24882</v>
      </c>
      <c r="M7406" s="54" t="s">
        <v>24881</v>
      </c>
      <c r="N7406" s="54" t="s">
        <v>256</v>
      </c>
      <c r="O7406" s="54" t="s">
        <v>256</v>
      </c>
      <c r="P7406" s="54" t="s">
        <v>578</v>
      </c>
      <c r="Q7406" s="54" t="s">
        <v>256</v>
      </c>
      <c r="R7406" s="54" t="s">
        <v>431</v>
      </c>
      <c r="S7406" s="71"/>
      <c r="T7406" s="54" t="s">
        <v>256</v>
      </c>
      <c r="U7406" s="71">
        <v>44668</v>
      </c>
      <c r="V7406" s="54" t="s">
        <v>256</v>
      </c>
      <c r="W7406" t="str">
        <f t="shared" si="115"/>
        <v>Apr-22</v>
      </c>
    </row>
    <row r="7407" spans="1:23" x14ac:dyDescent="0.25">
      <c r="A7407" s="54" t="s">
        <v>317</v>
      </c>
      <c r="B7407" s="54" t="s">
        <v>428</v>
      </c>
      <c r="C7407" s="54" t="s">
        <v>263</v>
      </c>
      <c r="D7407" s="54" t="s">
        <v>429</v>
      </c>
      <c r="E7407" s="54" t="s">
        <v>24883</v>
      </c>
      <c r="F7407" s="71">
        <v>44669</v>
      </c>
      <c r="G7407" s="72">
        <v>2249.1</v>
      </c>
      <c r="H7407" s="72">
        <v>191735.78</v>
      </c>
      <c r="I7407" s="54" t="s">
        <v>265</v>
      </c>
      <c r="J7407" s="54" t="s">
        <v>23331</v>
      </c>
      <c r="K7407" s="54" t="s">
        <v>24884</v>
      </c>
      <c r="L7407" s="54" t="s">
        <v>24885</v>
      </c>
      <c r="M7407" s="54" t="s">
        <v>24883</v>
      </c>
      <c r="N7407" s="54" t="s">
        <v>256</v>
      </c>
      <c r="O7407" s="54" t="s">
        <v>256</v>
      </c>
      <c r="P7407" s="54" t="s">
        <v>468</v>
      </c>
      <c r="Q7407" s="54" t="s">
        <v>256</v>
      </c>
      <c r="R7407" s="54" t="s">
        <v>431</v>
      </c>
      <c r="S7407" s="71"/>
      <c r="T7407" s="54" t="s">
        <v>256</v>
      </c>
      <c r="U7407" s="71">
        <v>44669</v>
      </c>
      <c r="V7407" s="54" t="s">
        <v>256</v>
      </c>
      <c r="W7407" t="str">
        <f t="shared" si="115"/>
        <v>Apr-22</v>
      </c>
    </row>
    <row r="7408" spans="1:23" x14ac:dyDescent="0.25">
      <c r="A7408" s="54" t="s">
        <v>317</v>
      </c>
      <c r="B7408" s="54" t="s">
        <v>428</v>
      </c>
      <c r="C7408" s="54" t="s">
        <v>263</v>
      </c>
      <c r="D7408" s="54" t="s">
        <v>429</v>
      </c>
      <c r="E7408" s="54" t="s">
        <v>24886</v>
      </c>
      <c r="F7408" s="71">
        <v>44676</v>
      </c>
      <c r="G7408" s="72">
        <v>970.84</v>
      </c>
      <c r="H7408" s="72">
        <v>82764.11</v>
      </c>
      <c r="I7408" s="54" t="s">
        <v>265</v>
      </c>
      <c r="J7408" s="54" t="s">
        <v>23331</v>
      </c>
      <c r="K7408" s="54" t="s">
        <v>24887</v>
      </c>
      <c r="L7408" s="54" t="s">
        <v>24888</v>
      </c>
      <c r="M7408" s="54" t="s">
        <v>24886</v>
      </c>
      <c r="N7408" s="54" t="s">
        <v>256</v>
      </c>
      <c r="O7408" s="54" t="s">
        <v>256</v>
      </c>
      <c r="P7408" s="54" t="s">
        <v>468</v>
      </c>
      <c r="Q7408" s="54" t="s">
        <v>256</v>
      </c>
      <c r="R7408" s="54" t="s">
        <v>431</v>
      </c>
      <c r="S7408" s="71"/>
      <c r="T7408" s="54" t="s">
        <v>256</v>
      </c>
      <c r="U7408" s="71">
        <v>44676</v>
      </c>
      <c r="V7408" s="54" t="s">
        <v>256</v>
      </c>
      <c r="W7408" t="str">
        <f t="shared" si="115"/>
        <v>Apr-22</v>
      </c>
    </row>
    <row r="7409" spans="1:23" x14ac:dyDescent="0.25">
      <c r="A7409" s="54" t="s">
        <v>317</v>
      </c>
      <c r="B7409" s="54" t="s">
        <v>428</v>
      </c>
      <c r="C7409" s="54" t="s">
        <v>263</v>
      </c>
      <c r="D7409" s="54" t="s">
        <v>429</v>
      </c>
      <c r="E7409" s="54" t="s">
        <v>24889</v>
      </c>
      <c r="F7409" s="71">
        <v>44671</v>
      </c>
      <c r="G7409" s="72">
        <v>3559.73</v>
      </c>
      <c r="H7409" s="72">
        <v>303466.98</v>
      </c>
      <c r="I7409" s="54" t="s">
        <v>265</v>
      </c>
      <c r="J7409" s="54" t="s">
        <v>23331</v>
      </c>
      <c r="K7409" s="54" t="s">
        <v>24890</v>
      </c>
      <c r="L7409" s="54" t="s">
        <v>24891</v>
      </c>
      <c r="M7409" s="54" t="s">
        <v>24889</v>
      </c>
      <c r="N7409" s="54" t="s">
        <v>256</v>
      </c>
      <c r="O7409" s="54" t="s">
        <v>256</v>
      </c>
      <c r="P7409" s="54" t="s">
        <v>468</v>
      </c>
      <c r="Q7409" s="54" t="s">
        <v>256</v>
      </c>
      <c r="R7409" s="54" t="s">
        <v>431</v>
      </c>
      <c r="S7409" s="71"/>
      <c r="T7409" s="54" t="s">
        <v>256</v>
      </c>
      <c r="U7409" s="71">
        <v>44671</v>
      </c>
      <c r="V7409" s="54" t="s">
        <v>256</v>
      </c>
      <c r="W7409" t="str">
        <f t="shared" si="115"/>
        <v>Apr-22</v>
      </c>
    </row>
    <row r="7410" spans="1:23" x14ac:dyDescent="0.25">
      <c r="A7410" s="54" t="s">
        <v>317</v>
      </c>
      <c r="B7410" s="54" t="s">
        <v>428</v>
      </c>
      <c r="C7410" s="54" t="s">
        <v>263</v>
      </c>
      <c r="D7410" s="54" t="s">
        <v>429</v>
      </c>
      <c r="E7410" s="54" t="s">
        <v>24892</v>
      </c>
      <c r="F7410" s="71">
        <v>44669</v>
      </c>
      <c r="G7410" s="72">
        <v>4675.92</v>
      </c>
      <c r="H7410" s="72">
        <v>398622.18</v>
      </c>
      <c r="I7410" s="54" t="s">
        <v>265</v>
      </c>
      <c r="J7410" s="54" t="s">
        <v>23331</v>
      </c>
      <c r="K7410" s="54" t="s">
        <v>24893</v>
      </c>
      <c r="L7410" s="54" t="s">
        <v>24894</v>
      </c>
      <c r="M7410" s="54" t="s">
        <v>24892</v>
      </c>
      <c r="N7410" s="54" t="s">
        <v>256</v>
      </c>
      <c r="O7410" s="54" t="s">
        <v>256</v>
      </c>
      <c r="P7410" s="54" t="s">
        <v>468</v>
      </c>
      <c r="Q7410" s="54" t="s">
        <v>256</v>
      </c>
      <c r="R7410" s="54" t="s">
        <v>431</v>
      </c>
      <c r="S7410" s="71"/>
      <c r="T7410" s="54" t="s">
        <v>256</v>
      </c>
      <c r="U7410" s="71">
        <v>44669</v>
      </c>
      <c r="V7410" s="54" t="s">
        <v>256</v>
      </c>
      <c r="W7410" t="str">
        <f t="shared" si="115"/>
        <v>Apr-22</v>
      </c>
    </row>
    <row r="7411" spans="1:23" x14ac:dyDescent="0.25">
      <c r="A7411" s="54" t="s">
        <v>317</v>
      </c>
      <c r="B7411" s="54" t="s">
        <v>428</v>
      </c>
      <c r="C7411" s="54" t="s">
        <v>263</v>
      </c>
      <c r="D7411" s="54" t="s">
        <v>429</v>
      </c>
      <c r="E7411" s="54" t="s">
        <v>24895</v>
      </c>
      <c r="F7411" s="71">
        <v>44675</v>
      </c>
      <c r="G7411" s="72">
        <v>4935.08</v>
      </c>
      <c r="H7411" s="72">
        <v>420715.57</v>
      </c>
      <c r="I7411" s="54" t="s">
        <v>265</v>
      </c>
      <c r="J7411" s="54" t="s">
        <v>23331</v>
      </c>
      <c r="K7411" s="54" t="s">
        <v>24896</v>
      </c>
      <c r="L7411" s="54" t="s">
        <v>24897</v>
      </c>
      <c r="M7411" s="54" t="s">
        <v>24895</v>
      </c>
      <c r="N7411" s="54" t="s">
        <v>256</v>
      </c>
      <c r="O7411" s="54" t="s">
        <v>256</v>
      </c>
      <c r="P7411" s="54" t="s">
        <v>468</v>
      </c>
      <c r="Q7411" s="54" t="s">
        <v>256</v>
      </c>
      <c r="R7411" s="54" t="s">
        <v>431</v>
      </c>
      <c r="S7411" s="71"/>
      <c r="T7411" s="54" t="s">
        <v>256</v>
      </c>
      <c r="U7411" s="71">
        <v>44675</v>
      </c>
      <c r="V7411" s="54" t="s">
        <v>256</v>
      </c>
      <c r="W7411" t="str">
        <f t="shared" si="115"/>
        <v>Apr-22</v>
      </c>
    </row>
    <row r="7412" spans="1:23" x14ac:dyDescent="0.25">
      <c r="A7412" s="54" t="s">
        <v>317</v>
      </c>
      <c r="B7412" s="54" t="s">
        <v>428</v>
      </c>
      <c r="C7412" s="54" t="s">
        <v>263</v>
      </c>
      <c r="D7412" s="54" t="s">
        <v>429</v>
      </c>
      <c r="E7412" s="54" t="s">
        <v>24898</v>
      </c>
      <c r="F7412" s="71">
        <v>44676</v>
      </c>
      <c r="G7412" s="72">
        <v>4396.59</v>
      </c>
      <c r="H7412" s="72">
        <v>374809.3</v>
      </c>
      <c r="I7412" s="54" t="s">
        <v>265</v>
      </c>
      <c r="J7412" s="54" t="s">
        <v>23331</v>
      </c>
      <c r="K7412" s="54" t="s">
        <v>24899</v>
      </c>
      <c r="L7412" s="54" t="s">
        <v>24900</v>
      </c>
      <c r="M7412" s="54" t="s">
        <v>24898</v>
      </c>
      <c r="N7412" s="54" t="s">
        <v>256</v>
      </c>
      <c r="O7412" s="54" t="s">
        <v>256</v>
      </c>
      <c r="P7412" s="54" t="s">
        <v>468</v>
      </c>
      <c r="Q7412" s="54" t="s">
        <v>256</v>
      </c>
      <c r="R7412" s="54" t="s">
        <v>431</v>
      </c>
      <c r="S7412" s="71"/>
      <c r="T7412" s="54" t="s">
        <v>256</v>
      </c>
      <c r="U7412" s="71">
        <v>44676</v>
      </c>
      <c r="V7412" s="54" t="s">
        <v>256</v>
      </c>
      <c r="W7412" t="str">
        <f t="shared" si="115"/>
        <v>Apr-22</v>
      </c>
    </row>
    <row r="7413" spans="1:23" x14ac:dyDescent="0.25">
      <c r="A7413" s="54" t="s">
        <v>317</v>
      </c>
      <c r="B7413" s="54" t="s">
        <v>428</v>
      </c>
      <c r="C7413" s="54" t="s">
        <v>263</v>
      </c>
      <c r="D7413" s="54" t="s">
        <v>429</v>
      </c>
      <c r="E7413" s="54" t="s">
        <v>24901</v>
      </c>
      <c r="F7413" s="71">
        <v>44667</v>
      </c>
      <c r="G7413" s="72">
        <v>4668.5</v>
      </c>
      <c r="H7413" s="72">
        <v>397989.63</v>
      </c>
      <c r="I7413" s="54" t="s">
        <v>265</v>
      </c>
      <c r="J7413" s="54" t="s">
        <v>23331</v>
      </c>
      <c r="K7413" s="54" t="s">
        <v>23383</v>
      </c>
      <c r="L7413" s="54" t="s">
        <v>24902</v>
      </c>
      <c r="M7413" s="54" t="s">
        <v>24901</v>
      </c>
      <c r="N7413" s="54" t="s">
        <v>256</v>
      </c>
      <c r="O7413" s="54" t="s">
        <v>256</v>
      </c>
      <c r="P7413" s="54" t="s">
        <v>445</v>
      </c>
      <c r="Q7413" s="54" t="s">
        <v>256</v>
      </c>
      <c r="R7413" s="54" t="s">
        <v>431</v>
      </c>
      <c r="S7413" s="71"/>
      <c r="T7413" s="54" t="s">
        <v>256</v>
      </c>
      <c r="U7413" s="71">
        <v>44667</v>
      </c>
      <c r="V7413" s="54" t="s">
        <v>256</v>
      </c>
      <c r="W7413" t="str">
        <f t="shared" si="115"/>
        <v>Apr-22</v>
      </c>
    </row>
    <row r="7414" spans="1:23" x14ac:dyDescent="0.25">
      <c r="A7414" s="54" t="s">
        <v>317</v>
      </c>
      <c r="B7414" s="54" t="s">
        <v>428</v>
      </c>
      <c r="C7414" s="54" t="s">
        <v>263</v>
      </c>
      <c r="D7414" s="54" t="s">
        <v>429</v>
      </c>
      <c r="E7414" s="54" t="s">
        <v>24903</v>
      </c>
      <c r="F7414" s="71">
        <v>44672</v>
      </c>
      <c r="G7414" s="72">
        <v>1121.58</v>
      </c>
      <c r="H7414" s="72">
        <v>95614.7</v>
      </c>
      <c r="I7414" s="54" t="s">
        <v>265</v>
      </c>
      <c r="J7414" s="54" t="s">
        <v>23331</v>
      </c>
      <c r="K7414" s="54" t="s">
        <v>23383</v>
      </c>
      <c r="L7414" s="54" t="s">
        <v>24904</v>
      </c>
      <c r="M7414" s="54" t="s">
        <v>24903</v>
      </c>
      <c r="N7414" s="54" t="s">
        <v>256</v>
      </c>
      <c r="O7414" s="54" t="s">
        <v>256</v>
      </c>
      <c r="P7414" s="54" t="s">
        <v>445</v>
      </c>
      <c r="Q7414" s="54" t="s">
        <v>256</v>
      </c>
      <c r="R7414" s="54" t="s">
        <v>431</v>
      </c>
      <c r="S7414" s="71"/>
      <c r="T7414" s="54" t="s">
        <v>256</v>
      </c>
      <c r="U7414" s="71">
        <v>44672</v>
      </c>
      <c r="V7414" s="54" t="s">
        <v>256</v>
      </c>
      <c r="W7414" t="str">
        <f t="shared" si="115"/>
        <v>Apr-22</v>
      </c>
    </row>
    <row r="7415" spans="1:23" x14ac:dyDescent="0.25">
      <c r="A7415" s="54" t="s">
        <v>317</v>
      </c>
      <c r="B7415" s="54" t="s">
        <v>428</v>
      </c>
      <c r="C7415" s="54" t="s">
        <v>263</v>
      </c>
      <c r="D7415" s="54" t="s">
        <v>429</v>
      </c>
      <c r="E7415" s="54" t="s">
        <v>24905</v>
      </c>
      <c r="F7415" s="71">
        <v>44679</v>
      </c>
      <c r="G7415" s="72">
        <v>0.94</v>
      </c>
      <c r="H7415" s="72">
        <v>80.14</v>
      </c>
      <c r="I7415" s="54" t="s">
        <v>265</v>
      </c>
      <c r="J7415" s="54" t="s">
        <v>23331</v>
      </c>
      <c r="K7415" s="54" t="s">
        <v>24906</v>
      </c>
      <c r="L7415" s="54" t="s">
        <v>24907</v>
      </c>
      <c r="M7415" s="54" t="s">
        <v>24905</v>
      </c>
      <c r="N7415" s="54" t="s">
        <v>256</v>
      </c>
      <c r="O7415" s="54" t="s">
        <v>256</v>
      </c>
      <c r="P7415" s="54" t="s">
        <v>454</v>
      </c>
      <c r="Q7415" s="54" t="s">
        <v>256</v>
      </c>
      <c r="R7415" s="54" t="s">
        <v>431</v>
      </c>
      <c r="S7415" s="71"/>
      <c r="T7415" s="54" t="s">
        <v>256</v>
      </c>
      <c r="U7415" s="71">
        <v>44679</v>
      </c>
      <c r="V7415" s="54" t="s">
        <v>256</v>
      </c>
      <c r="W7415" t="str">
        <f t="shared" si="115"/>
        <v>Apr-22</v>
      </c>
    </row>
    <row r="7416" spans="1:23" x14ac:dyDescent="0.25">
      <c r="A7416" s="54" t="s">
        <v>317</v>
      </c>
      <c r="B7416" s="54" t="s">
        <v>428</v>
      </c>
      <c r="C7416" s="54" t="s">
        <v>263</v>
      </c>
      <c r="D7416" s="54" t="s">
        <v>429</v>
      </c>
      <c r="E7416" s="54" t="s">
        <v>24908</v>
      </c>
      <c r="F7416" s="71">
        <v>44679</v>
      </c>
      <c r="G7416" s="72">
        <v>1331.4</v>
      </c>
      <c r="H7416" s="72">
        <v>113501.85</v>
      </c>
      <c r="I7416" s="54" t="s">
        <v>265</v>
      </c>
      <c r="J7416" s="54" t="s">
        <v>23331</v>
      </c>
      <c r="K7416" s="54" t="s">
        <v>24909</v>
      </c>
      <c r="L7416" s="54" t="s">
        <v>24910</v>
      </c>
      <c r="M7416" s="54" t="s">
        <v>24908</v>
      </c>
      <c r="N7416" s="54" t="s">
        <v>256</v>
      </c>
      <c r="O7416" s="54" t="s">
        <v>256</v>
      </c>
      <c r="P7416" s="54" t="s">
        <v>522</v>
      </c>
      <c r="Q7416" s="54" t="s">
        <v>256</v>
      </c>
      <c r="R7416" s="54" t="s">
        <v>431</v>
      </c>
      <c r="S7416" s="71"/>
      <c r="T7416" s="54" t="s">
        <v>256</v>
      </c>
      <c r="U7416" s="71">
        <v>44679</v>
      </c>
      <c r="V7416" s="54" t="s">
        <v>256</v>
      </c>
      <c r="W7416" t="str">
        <f t="shared" si="115"/>
        <v>Apr-22</v>
      </c>
    </row>
    <row r="7417" spans="1:23" x14ac:dyDescent="0.25">
      <c r="A7417" s="54" t="s">
        <v>317</v>
      </c>
      <c r="B7417" s="54" t="s">
        <v>428</v>
      </c>
      <c r="C7417" s="54" t="s">
        <v>263</v>
      </c>
      <c r="D7417" s="54" t="s">
        <v>429</v>
      </c>
      <c r="E7417" s="54" t="s">
        <v>24911</v>
      </c>
      <c r="F7417" s="71">
        <v>44681</v>
      </c>
      <c r="G7417" s="72">
        <v>744.1</v>
      </c>
      <c r="H7417" s="72">
        <v>63434.53</v>
      </c>
      <c r="I7417" s="54" t="s">
        <v>265</v>
      </c>
      <c r="J7417" s="54" t="s">
        <v>23331</v>
      </c>
      <c r="K7417" s="54" t="s">
        <v>24912</v>
      </c>
      <c r="L7417" s="54" t="s">
        <v>24913</v>
      </c>
      <c r="M7417" s="54" t="s">
        <v>24911</v>
      </c>
      <c r="N7417" s="54" t="s">
        <v>256</v>
      </c>
      <c r="O7417" s="54" t="s">
        <v>256</v>
      </c>
      <c r="P7417" s="54" t="s">
        <v>522</v>
      </c>
      <c r="Q7417" s="54" t="s">
        <v>256</v>
      </c>
      <c r="R7417" s="54" t="s">
        <v>431</v>
      </c>
      <c r="S7417" s="71"/>
      <c r="T7417" s="54" t="s">
        <v>256</v>
      </c>
      <c r="U7417" s="71">
        <v>44681</v>
      </c>
      <c r="V7417" s="54" t="s">
        <v>256</v>
      </c>
      <c r="W7417" t="str">
        <f t="shared" si="115"/>
        <v>Apr-22</v>
      </c>
    </row>
    <row r="7418" spans="1:23" x14ac:dyDescent="0.25">
      <c r="A7418" s="54" t="s">
        <v>317</v>
      </c>
      <c r="B7418" s="54" t="s">
        <v>428</v>
      </c>
      <c r="C7418" s="54" t="s">
        <v>263</v>
      </c>
      <c r="D7418" s="54" t="s">
        <v>429</v>
      </c>
      <c r="E7418" s="54" t="s">
        <v>24914</v>
      </c>
      <c r="F7418" s="71">
        <v>44681</v>
      </c>
      <c r="G7418" s="72">
        <v>2969.3</v>
      </c>
      <c r="H7418" s="72">
        <v>253132.83</v>
      </c>
      <c r="I7418" s="54" t="s">
        <v>265</v>
      </c>
      <c r="J7418" s="54" t="s">
        <v>23331</v>
      </c>
      <c r="K7418" s="54" t="s">
        <v>24915</v>
      </c>
      <c r="L7418" s="54" t="s">
        <v>24916</v>
      </c>
      <c r="M7418" s="54" t="s">
        <v>24914</v>
      </c>
      <c r="N7418" s="54" t="s">
        <v>256</v>
      </c>
      <c r="O7418" s="54" t="s">
        <v>256</v>
      </c>
      <c r="P7418" s="54" t="s">
        <v>468</v>
      </c>
      <c r="Q7418" s="54" t="s">
        <v>256</v>
      </c>
      <c r="R7418" s="54" t="s">
        <v>431</v>
      </c>
      <c r="S7418" s="71"/>
      <c r="T7418" s="54" t="s">
        <v>256</v>
      </c>
      <c r="U7418" s="71">
        <v>44681</v>
      </c>
      <c r="V7418" s="54" t="s">
        <v>256</v>
      </c>
      <c r="W7418" t="str">
        <f t="shared" si="115"/>
        <v>Apr-22</v>
      </c>
    </row>
    <row r="7419" spans="1:23" x14ac:dyDescent="0.25">
      <c r="A7419" s="54" t="s">
        <v>317</v>
      </c>
      <c r="B7419" s="54" t="s">
        <v>428</v>
      </c>
      <c r="C7419" s="54" t="s">
        <v>263</v>
      </c>
      <c r="D7419" s="54" t="s">
        <v>429</v>
      </c>
      <c r="E7419" s="54" t="s">
        <v>24917</v>
      </c>
      <c r="F7419" s="71">
        <v>44678</v>
      </c>
      <c r="G7419" s="72">
        <v>1213.55</v>
      </c>
      <c r="H7419" s="72">
        <v>103455.14</v>
      </c>
      <c r="I7419" s="54" t="s">
        <v>265</v>
      </c>
      <c r="J7419" s="54" t="s">
        <v>23331</v>
      </c>
      <c r="K7419" s="54" t="s">
        <v>559</v>
      </c>
      <c r="L7419" s="54" t="s">
        <v>24918</v>
      </c>
      <c r="M7419" s="54" t="s">
        <v>24917</v>
      </c>
      <c r="N7419" s="54" t="s">
        <v>256</v>
      </c>
      <c r="O7419" s="54" t="s">
        <v>256</v>
      </c>
      <c r="P7419" s="54" t="s">
        <v>468</v>
      </c>
      <c r="Q7419" s="54" t="s">
        <v>256</v>
      </c>
      <c r="R7419" s="54" t="s">
        <v>431</v>
      </c>
      <c r="S7419" s="71"/>
      <c r="T7419" s="54" t="s">
        <v>256</v>
      </c>
      <c r="U7419" s="71">
        <v>44678</v>
      </c>
      <c r="V7419" s="54" t="s">
        <v>256</v>
      </c>
      <c r="W7419" t="str">
        <f t="shared" si="115"/>
        <v>Apr-22</v>
      </c>
    </row>
    <row r="7420" spans="1:23" x14ac:dyDescent="0.25">
      <c r="A7420" s="54" t="s">
        <v>317</v>
      </c>
      <c r="B7420" s="54" t="s">
        <v>428</v>
      </c>
      <c r="C7420" s="54" t="s">
        <v>263</v>
      </c>
      <c r="D7420" s="54" t="s">
        <v>429</v>
      </c>
      <c r="E7420" s="54" t="s">
        <v>24919</v>
      </c>
      <c r="F7420" s="71">
        <v>44678</v>
      </c>
      <c r="G7420" s="72">
        <v>3310.2</v>
      </c>
      <c r="H7420" s="72">
        <v>282194.55</v>
      </c>
      <c r="I7420" s="54" t="s">
        <v>265</v>
      </c>
      <c r="J7420" s="54" t="s">
        <v>23331</v>
      </c>
      <c r="K7420" s="54" t="s">
        <v>24920</v>
      </c>
      <c r="L7420" s="54" t="s">
        <v>24921</v>
      </c>
      <c r="M7420" s="54" t="s">
        <v>24919</v>
      </c>
      <c r="N7420" s="54" t="s">
        <v>256</v>
      </c>
      <c r="O7420" s="54" t="s">
        <v>256</v>
      </c>
      <c r="P7420" s="54" t="s">
        <v>455</v>
      </c>
      <c r="Q7420" s="54" t="s">
        <v>256</v>
      </c>
      <c r="R7420" s="54" t="s">
        <v>431</v>
      </c>
      <c r="S7420" s="71"/>
      <c r="T7420" s="54" t="s">
        <v>256</v>
      </c>
      <c r="U7420" s="71">
        <v>44678</v>
      </c>
      <c r="V7420" s="54" t="s">
        <v>256</v>
      </c>
      <c r="W7420" t="str">
        <f t="shared" si="115"/>
        <v>Apr-22</v>
      </c>
    </row>
    <row r="7421" spans="1:23" x14ac:dyDescent="0.25">
      <c r="A7421" s="54" t="s">
        <v>317</v>
      </c>
      <c r="B7421" s="54" t="s">
        <v>428</v>
      </c>
      <c r="C7421" s="54" t="s">
        <v>263</v>
      </c>
      <c r="D7421" s="54" t="s">
        <v>429</v>
      </c>
      <c r="E7421" s="54" t="s">
        <v>24922</v>
      </c>
      <c r="F7421" s="71">
        <v>44664</v>
      </c>
      <c r="G7421" s="72">
        <v>367.8</v>
      </c>
      <c r="H7421" s="72">
        <v>31354.95</v>
      </c>
      <c r="I7421" s="54" t="s">
        <v>265</v>
      </c>
      <c r="J7421" s="54" t="s">
        <v>23386</v>
      </c>
      <c r="K7421" s="54" t="s">
        <v>24923</v>
      </c>
      <c r="L7421" s="54" t="s">
        <v>24924</v>
      </c>
      <c r="M7421" s="54" t="s">
        <v>24922</v>
      </c>
      <c r="N7421" s="54" t="s">
        <v>256</v>
      </c>
      <c r="O7421" s="54" t="s">
        <v>256</v>
      </c>
      <c r="P7421" s="54" t="s">
        <v>445</v>
      </c>
      <c r="Q7421" s="54" t="s">
        <v>256</v>
      </c>
      <c r="R7421" s="54" t="s">
        <v>431</v>
      </c>
      <c r="S7421" s="71"/>
      <c r="T7421" s="54" t="s">
        <v>256</v>
      </c>
      <c r="U7421" s="71">
        <v>44664</v>
      </c>
      <c r="V7421" s="54" t="s">
        <v>256</v>
      </c>
      <c r="W7421" t="str">
        <f t="shared" si="115"/>
        <v>Apr-22</v>
      </c>
    </row>
    <row r="7422" spans="1:23" x14ac:dyDescent="0.25">
      <c r="A7422" s="54" t="s">
        <v>317</v>
      </c>
      <c r="B7422" s="54" t="s">
        <v>428</v>
      </c>
      <c r="C7422" s="54" t="s">
        <v>263</v>
      </c>
      <c r="D7422" s="54" t="s">
        <v>429</v>
      </c>
      <c r="E7422" s="54" t="s">
        <v>24925</v>
      </c>
      <c r="F7422" s="71">
        <v>44667</v>
      </c>
      <c r="G7422" s="72">
        <v>145.15</v>
      </c>
      <c r="H7422" s="72">
        <v>12374.04</v>
      </c>
      <c r="I7422" s="54" t="s">
        <v>265</v>
      </c>
      <c r="J7422" s="54" t="s">
        <v>23386</v>
      </c>
      <c r="K7422" s="54" t="s">
        <v>24678</v>
      </c>
      <c r="L7422" s="54" t="s">
        <v>24926</v>
      </c>
      <c r="M7422" s="54" t="s">
        <v>24925</v>
      </c>
      <c r="N7422" s="54" t="s">
        <v>256</v>
      </c>
      <c r="O7422" s="54" t="s">
        <v>256</v>
      </c>
      <c r="P7422" s="54" t="s">
        <v>445</v>
      </c>
      <c r="Q7422" s="54" t="s">
        <v>256</v>
      </c>
      <c r="R7422" s="54" t="s">
        <v>431</v>
      </c>
      <c r="S7422" s="71"/>
      <c r="T7422" s="54" t="s">
        <v>256</v>
      </c>
      <c r="U7422" s="71">
        <v>44667</v>
      </c>
      <c r="V7422" s="54" t="s">
        <v>256</v>
      </c>
      <c r="W7422" t="str">
        <f t="shared" si="115"/>
        <v>Apr-22</v>
      </c>
    </row>
    <row r="7423" spans="1:23" x14ac:dyDescent="0.25">
      <c r="A7423" s="54" t="s">
        <v>317</v>
      </c>
      <c r="B7423" s="54" t="s">
        <v>428</v>
      </c>
      <c r="C7423" s="54" t="s">
        <v>263</v>
      </c>
      <c r="D7423" s="54" t="s">
        <v>429</v>
      </c>
      <c r="E7423" s="54" t="s">
        <v>24927</v>
      </c>
      <c r="F7423" s="71">
        <v>44679</v>
      </c>
      <c r="G7423" s="72">
        <v>1109.4000000000001</v>
      </c>
      <c r="H7423" s="72">
        <v>94576.35</v>
      </c>
      <c r="I7423" s="54" t="s">
        <v>265</v>
      </c>
      <c r="J7423" s="54" t="s">
        <v>23386</v>
      </c>
      <c r="K7423" s="54" t="s">
        <v>24928</v>
      </c>
      <c r="L7423" s="54" t="s">
        <v>24929</v>
      </c>
      <c r="M7423" s="54" t="s">
        <v>24927</v>
      </c>
      <c r="N7423" s="54" t="s">
        <v>256</v>
      </c>
      <c r="O7423" s="54" t="s">
        <v>256</v>
      </c>
      <c r="P7423" s="54" t="s">
        <v>445</v>
      </c>
      <c r="Q7423" s="54" t="s">
        <v>256</v>
      </c>
      <c r="R7423" s="54" t="s">
        <v>431</v>
      </c>
      <c r="S7423" s="71"/>
      <c r="T7423" s="54" t="s">
        <v>256</v>
      </c>
      <c r="U7423" s="71">
        <v>44679</v>
      </c>
      <c r="V7423" s="54" t="s">
        <v>256</v>
      </c>
      <c r="W7423" t="str">
        <f t="shared" si="115"/>
        <v>Apr-22</v>
      </c>
    </row>
    <row r="7424" spans="1:23" x14ac:dyDescent="0.25">
      <c r="A7424" s="54" t="s">
        <v>318</v>
      </c>
      <c r="B7424" s="54" t="s">
        <v>428</v>
      </c>
      <c r="C7424" s="54" t="s">
        <v>263</v>
      </c>
      <c r="D7424" s="54" t="s">
        <v>429</v>
      </c>
      <c r="E7424" s="54" t="s">
        <v>24930</v>
      </c>
      <c r="F7424" s="71">
        <v>44655</v>
      </c>
      <c r="G7424" s="72">
        <v>19624.29</v>
      </c>
      <c r="H7424" s="72">
        <v>1672970.72</v>
      </c>
      <c r="I7424" s="54" t="s">
        <v>265</v>
      </c>
      <c r="J7424" s="54" t="s">
        <v>23492</v>
      </c>
      <c r="K7424" s="54" t="s">
        <v>24931</v>
      </c>
      <c r="L7424" s="54" t="s">
        <v>24932</v>
      </c>
      <c r="M7424" s="54" t="s">
        <v>24930</v>
      </c>
      <c r="N7424" s="54" t="s">
        <v>256</v>
      </c>
      <c r="O7424" s="54" t="s">
        <v>256</v>
      </c>
      <c r="P7424" s="54" t="s">
        <v>11520</v>
      </c>
      <c r="Q7424" s="54" t="s">
        <v>256</v>
      </c>
      <c r="R7424" s="54" t="s">
        <v>431</v>
      </c>
      <c r="S7424" s="71"/>
      <c r="T7424" s="54" t="s">
        <v>256</v>
      </c>
      <c r="U7424" s="71">
        <v>44655</v>
      </c>
      <c r="V7424" s="54" t="s">
        <v>256</v>
      </c>
      <c r="W7424" t="str">
        <f t="shared" si="115"/>
        <v>Apr-22</v>
      </c>
    </row>
    <row r="7425" spans="1:23" x14ac:dyDescent="0.25">
      <c r="A7425" s="54" t="s">
        <v>318</v>
      </c>
      <c r="B7425" s="54" t="s">
        <v>428</v>
      </c>
      <c r="C7425" s="54" t="s">
        <v>263</v>
      </c>
      <c r="D7425" s="54" t="s">
        <v>429</v>
      </c>
      <c r="E7425" s="54" t="s">
        <v>24933</v>
      </c>
      <c r="F7425" s="71">
        <v>44655</v>
      </c>
      <c r="G7425" s="72">
        <v>17996.580000000002</v>
      </c>
      <c r="H7425" s="72">
        <v>1534208.45</v>
      </c>
      <c r="I7425" s="54" t="s">
        <v>265</v>
      </c>
      <c r="J7425" s="54" t="s">
        <v>23492</v>
      </c>
      <c r="K7425" s="54" t="s">
        <v>24931</v>
      </c>
      <c r="L7425" s="54" t="s">
        <v>24934</v>
      </c>
      <c r="M7425" s="54" t="s">
        <v>24933</v>
      </c>
      <c r="N7425" s="54" t="s">
        <v>256</v>
      </c>
      <c r="O7425" s="54" t="s">
        <v>256</v>
      </c>
      <c r="P7425" s="54" t="s">
        <v>11520</v>
      </c>
      <c r="Q7425" s="54" t="s">
        <v>256</v>
      </c>
      <c r="R7425" s="54" t="s">
        <v>431</v>
      </c>
      <c r="S7425" s="71"/>
      <c r="T7425" s="54" t="s">
        <v>256</v>
      </c>
      <c r="U7425" s="71">
        <v>44655</v>
      </c>
      <c r="V7425" s="54" t="s">
        <v>256</v>
      </c>
      <c r="W7425" t="str">
        <f t="shared" si="115"/>
        <v>Apr-22</v>
      </c>
    </row>
    <row r="7426" spans="1:23" x14ac:dyDescent="0.25">
      <c r="A7426" s="54" t="s">
        <v>317</v>
      </c>
      <c r="B7426" s="54" t="s">
        <v>428</v>
      </c>
      <c r="C7426" s="54" t="s">
        <v>263</v>
      </c>
      <c r="D7426" s="54" t="s">
        <v>429</v>
      </c>
      <c r="E7426" s="54" t="s">
        <v>24935</v>
      </c>
      <c r="F7426" s="71">
        <v>44654</v>
      </c>
      <c r="G7426" s="72">
        <v>345.8</v>
      </c>
      <c r="H7426" s="72">
        <v>29479.45</v>
      </c>
      <c r="I7426" s="54" t="s">
        <v>265</v>
      </c>
      <c r="J7426" s="54" t="s">
        <v>23492</v>
      </c>
      <c r="K7426" s="54" t="s">
        <v>24936</v>
      </c>
      <c r="L7426" s="54" t="s">
        <v>24937</v>
      </c>
      <c r="M7426" s="54" t="s">
        <v>24935</v>
      </c>
      <c r="N7426" s="54" t="s">
        <v>256</v>
      </c>
      <c r="O7426" s="54" t="s">
        <v>256</v>
      </c>
      <c r="P7426" s="54" t="s">
        <v>522</v>
      </c>
      <c r="Q7426" s="54" t="s">
        <v>256</v>
      </c>
      <c r="R7426" s="54" t="s">
        <v>431</v>
      </c>
      <c r="S7426" s="71"/>
      <c r="T7426" s="54" t="s">
        <v>256</v>
      </c>
      <c r="U7426" s="71">
        <v>44654</v>
      </c>
      <c r="V7426" s="54" t="s">
        <v>256</v>
      </c>
      <c r="W7426" t="str">
        <f t="shared" si="115"/>
        <v>Apr-22</v>
      </c>
    </row>
    <row r="7427" spans="1:23" x14ac:dyDescent="0.25">
      <c r="A7427" s="54" t="s">
        <v>317</v>
      </c>
      <c r="B7427" s="54" t="s">
        <v>428</v>
      </c>
      <c r="C7427" s="54" t="s">
        <v>263</v>
      </c>
      <c r="D7427" s="54" t="s">
        <v>429</v>
      </c>
      <c r="E7427" s="54" t="s">
        <v>24938</v>
      </c>
      <c r="F7427" s="71">
        <v>44653</v>
      </c>
      <c r="G7427" s="72">
        <v>753.32</v>
      </c>
      <c r="H7427" s="72">
        <v>64220.53</v>
      </c>
      <c r="I7427" s="54" t="s">
        <v>265</v>
      </c>
      <c r="J7427" s="54" t="s">
        <v>23492</v>
      </c>
      <c r="K7427" s="54" t="s">
        <v>24939</v>
      </c>
      <c r="L7427" s="54" t="s">
        <v>24940</v>
      </c>
      <c r="M7427" s="54" t="s">
        <v>24938</v>
      </c>
      <c r="N7427" s="54" t="s">
        <v>256</v>
      </c>
      <c r="O7427" s="54" t="s">
        <v>256</v>
      </c>
      <c r="P7427" s="54" t="s">
        <v>271</v>
      </c>
      <c r="Q7427" s="54" t="s">
        <v>256</v>
      </c>
      <c r="R7427" s="54" t="s">
        <v>431</v>
      </c>
      <c r="S7427" s="71"/>
      <c r="T7427" s="54" t="s">
        <v>256</v>
      </c>
      <c r="U7427" s="71">
        <v>44653</v>
      </c>
      <c r="V7427" s="54" t="s">
        <v>443</v>
      </c>
      <c r="W7427" t="str">
        <f t="shared" si="115"/>
        <v>Apr-22</v>
      </c>
    </row>
    <row r="7428" spans="1:23" x14ac:dyDescent="0.25">
      <c r="A7428" s="54" t="s">
        <v>317</v>
      </c>
      <c r="B7428" s="54" t="s">
        <v>428</v>
      </c>
      <c r="C7428" s="54" t="s">
        <v>263</v>
      </c>
      <c r="D7428" s="54" t="s">
        <v>429</v>
      </c>
      <c r="E7428" s="54" t="s">
        <v>24941</v>
      </c>
      <c r="F7428" s="71">
        <v>44662</v>
      </c>
      <c r="G7428" s="72">
        <v>337.3</v>
      </c>
      <c r="H7428" s="72">
        <v>28754.83</v>
      </c>
      <c r="I7428" s="54" t="s">
        <v>265</v>
      </c>
      <c r="J7428" s="54" t="s">
        <v>23492</v>
      </c>
      <c r="K7428" s="54" t="s">
        <v>593</v>
      </c>
      <c r="L7428" s="54" t="s">
        <v>24942</v>
      </c>
      <c r="M7428" s="54" t="s">
        <v>24941</v>
      </c>
      <c r="N7428" s="54" t="s">
        <v>256</v>
      </c>
      <c r="O7428" s="54" t="s">
        <v>256</v>
      </c>
      <c r="P7428" s="54" t="s">
        <v>522</v>
      </c>
      <c r="Q7428" s="54" t="s">
        <v>256</v>
      </c>
      <c r="R7428" s="54" t="s">
        <v>431</v>
      </c>
      <c r="S7428" s="71"/>
      <c r="T7428" s="54" t="s">
        <v>256</v>
      </c>
      <c r="U7428" s="71">
        <v>44662</v>
      </c>
      <c r="V7428" s="54" t="s">
        <v>256</v>
      </c>
      <c r="W7428" t="str">
        <f t="shared" si="115"/>
        <v>Apr-22</v>
      </c>
    </row>
    <row r="7429" spans="1:23" x14ac:dyDescent="0.25">
      <c r="A7429" s="54" t="s">
        <v>317</v>
      </c>
      <c r="B7429" s="54" t="s">
        <v>428</v>
      </c>
      <c r="C7429" s="54" t="s">
        <v>263</v>
      </c>
      <c r="D7429" s="54" t="s">
        <v>429</v>
      </c>
      <c r="E7429" s="54" t="s">
        <v>24943</v>
      </c>
      <c r="F7429" s="71">
        <v>44662</v>
      </c>
      <c r="G7429" s="72">
        <v>120.6</v>
      </c>
      <c r="H7429" s="72">
        <v>10281.15</v>
      </c>
      <c r="I7429" s="54" t="s">
        <v>265</v>
      </c>
      <c r="J7429" s="54" t="s">
        <v>23492</v>
      </c>
      <c r="K7429" s="54" t="s">
        <v>24944</v>
      </c>
      <c r="L7429" s="54" t="s">
        <v>24945</v>
      </c>
      <c r="M7429" s="54" t="s">
        <v>24943</v>
      </c>
      <c r="N7429" s="54" t="s">
        <v>256</v>
      </c>
      <c r="O7429" s="54" t="s">
        <v>256</v>
      </c>
      <c r="P7429" s="54" t="s">
        <v>522</v>
      </c>
      <c r="Q7429" s="54" t="s">
        <v>256</v>
      </c>
      <c r="R7429" s="54" t="s">
        <v>431</v>
      </c>
      <c r="S7429" s="71"/>
      <c r="T7429" s="54" t="s">
        <v>256</v>
      </c>
      <c r="U7429" s="71">
        <v>44662</v>
      </c>
      <c r="V7429" s="54" t="s">
        <v>256</v>
      </c>
      <c r="W7429" t="str">
        <f t="shared" ref="W7429:W7492" si="116">TEXT(F7429,"MMM-YY")</f>
        <v>Apr-22</v>
      </c>
    </row>
    <row r="7430" spans="1:23" x14ac:dyDescent="0.25">
      <c r="A7430" s="54" t="s">
        <v>317</v>
      </c>
      <c r="B7430" s="54" t="s">
        <v>428</v>
      </c>
      <c r="C7430" s="54" t="s">
        <v>263</v>
      </c>
      <c r="D7430" s="54" t="s">
        <v>429</v>
      </c>
      <c r="E7430" s="54" t="s">
        <v>24946</v>
      </c>
      <c r="F7430" s="71">
        <v>44660</v>
      </c>
      <c r="G7430" s="72">
        <v>50.4</v>
      </c>
      <c r="H7430" s="72">
        <v>4296.6000000000004</v>
      </c>
      <c r="I7430" s="54" t="s">
        <v>265</v>
      </c>
      <c r="J7430" s="54" t="s">
        <v>23492</v>
      </c>
      <c r="K7430" s="54" t="s">
        <v>24947</v>
      </c>
      <c r="L7430" s="54" t="s">
        <v>24948</v>
      </c>
      <c r="M7430" s="54" t="s">
        <v>24946</v>
      </c>
      <c r="N7430" s="54" t="s">
        <v>256</v>
      </c>
      <c r="O7430" s="54" t="s">
        <v>256</v>
      </c>
      <c r="P7430" s="54" t="s">
        <v>522</v>
      </c>
      <c r="Q7430" s="54" t="s">
        <v>256</v>
      </c>
      <c r="R7430" s="54" t="s">
        <v>431</v>
      </c>
      <c r="S7430" s="71"/>
      <c r="T7430" s="54" t="s">
        <v>256</v>
      </c>
      <c r="U7430" s="71">
        <v>44660</v>
      </c>
      <c r="V7430" s="54" t="s">
        <v>256</v>
      </c>
      <c r="W7430" t="str">
        <f t="shared" si="116"/>
        <v>Apr-22</v>
      </c>
    </row>
    <row r="7431" spans="1:23" x14ac:dyDescent="0.25">
      <c r="A7431" s="54" t="s">
        <v>317</v>
      </c>
      <c r="B7431" s="54" t="s">
        <v>428</v>
      </c>
      <c r="C7431" s="54" t="s">
        <v>263</v>
      </c>
      <c r="D7431" s="54" t="s">
        <v>429</v>
      </c>
      <c r="E7431" s="54" t="s">
        <v>24949</v>
      </c>
      <c r="F7431" s="71">
        <v>44658</v>
      </c>
      <c r="G7431" s="72">
        <v>189</v>
      </c>
      <c r="H7431" s="72">
        <v>16112.25</v>
      </c>
      <c r="I7431" s="54" t="s">
        <v>265</v>
      </c>
      <c r="J7431" s="54" t="s">
        <v>23492</v>
      </c>
      <c r="K7431" s="54" t="s">
        <v>24950</v>
      </c>
      <c r="L7431" s="54" t="s">
        <v>24951</v>
      </c>
      <c r="M7431" s="54" t="s">
        <v>24949</v>
      </c>
      <c r="N7431" s="54" t="s">
        <v>256</v>
      </c>
      <c r="O7431" s="54" t="s">
        <v>256</v>
      </c>
      <c r="P7431" s="54" t="s">
        <v>522</v>
      </c>
      <c r="Q7431" s="54" t="s">
        <v>256</v>
      </c>
      <c r="R7431" s="54" t="s">
        <v>431</v>
      </c>
      <c r="S7431" s="71"/>
      <c r="T7431" s="54" t="s">
        <v>256</v>
      </c>
      <c r="U7431" s="71">
        <v>44658</v>
      </c>
      <c r="V7431" s="54" t="s">
        <v>256</v>
      </c>
      <c r="W7431" t="str">
        <f t="shared" si="116"/>
        <v>Apr-22</v>
      </c>
    </row>
    <row r="7432" spans="1:23" x14ac:dyDescent="0.25">
      <c r="A7432" s="54" t="s">
        <v>317</v>
      </c>
      <c r="B7432" s="54" t="s">
        <v>428</v>
      </c>
      <c r="C7432" s="54" t="s">
        <v>263</v>
      </c>
      <c r="D7432" s="54" t="s">
        <v>429</v>
      </c>
      <c r="E7432" s="54" t="s">
        <v>24952</v>
      </c>
      <c r="F7432" s="71">
        <v>44658</v>
      </c>
      <c r="G7432" s="72">
        <v>113.4</v>
      </c>
      <c r="H7432" s="72">
        <v>9667.35</v>
      </c>
      <c r="I7432" s="54" t="s">
        <v>265</v>
      </c>
      <c r="J7432" s="54" t="s">
        <v>23492</v>
      </c>
      <c r="K7432" s="54" t="s">
        <v>24953</v>
      </c>
      <c r="L7432" s="54" t="s">
        <v>24954</v>
      </c>
      <c r="M7432" s="54" t="s">
        <v>24952</v>
      </c>
      <c r="N7432" s="54" t="s">
        <v>256</v>
      </c>
      <c r="O7432" s="54" t="s">
        <v>256</v>
      </c>
      <c r="P7432" s="54" t="s">
        <v>522</v>
      </c>
      <c r="Q7432" s="54" t="s">
        <v>256</v>
      </c>
      <c r="R7432" s="54" t="s">
        <v>431</v>
      </c>
      <c r="S7432" s="71"/>
      <c r="T7432" s="54" t="s">
        <v>256</v>
      </c>
      <c r="U7432" s="71">
        <v>44658</v>
      </c>
      <c r="V7432" s="54" t="s">
        <v>256</v>
      </c>
      <c r="W7432" t="str">
        <f t="shared" si="116"/>
        <v>Apr-22</v>
      </c>
    </row>
    <row r="7433" spans="1:23" x14ac:dyDescent="0.25">
      <c r="A7433" s="54" t="s">
        <v>317</v>
      </c>
      <c r="B7433" s="54" t="s">
        <v>428</v>
      </c>
      <c r="C7433" s="54" t="s">
        <v>263</v>
      </c>
      <c r="D7433" s="54" t="s">
        <v>429</v>
      </c>
      <c r="E7433" s="54" t="s">
        <v>24955</v>
      </c>
      <c r="F7433" s="71">
        <v>44661</v>
      </c>
      <c r="G7433" s="72">
        <v>55.8</v>
      </c>
      <c r="H7433" s="72">
        <v>4756.95</v>
      </c>
      <c r="I7433" s="54" t="s">
        <v>265</v>
      </c>
      <c r="J7433" s="54" t="s">
        <v>23492</v>
      </c>
      <c r="K7433" s="54" t="s">
        <v>24956</v>
      </c>
      <c r="L7433" s="54" t="s">
        <v>24957</v>
      </c>
      <c r="M7433" s="54" t="s">
        <v>24955</v>
      </c>
      <c r="N7433" s="54" t="s">
        <v>256</v>
      </c>
      <c r="O7433" s="54" t="s">
        <v>256</v>
      </c>
      <c r="P7433" s="54" t="s">
        <v>522</v>
      </c>
      <c r="Q7433" s="54" t="s">
        <v>256</v>
      </c>
      <c r="R7433" s="54" t="s">
        <v>431</v>
      </c>
      <c r="S7433" s="71"/>
      <c r="T7433" s="54" t="s">
        <v>256</v>
      </c>
      <c r="U7433" s="71">
        <v>44661</v>
      </c>
      <c r="V7433" s="54" t="s">
        <v>256</v>
      </c>
      <c r="W7433" t="str">
        <f t="shared" si="116"/>
        <v>Apr-22</v>
      </c>
    </row>
    <row r="7434" spans="1:23" x14ac:dyDescent="0.25">
      <c r="A7434" s="54" t="s">
        <v>317</v>
      </c>
      <c r="B7434" s="54" t="s">
        <v>428</v>
      </c>
      <c r="C7434" s="54" t="s">
        <v>263</v>
      </c>
      <c r="D7434" s="54" t="s">
        <v>429</v>
      </c>
      <c r="E7434" s="54" t="s">
        <v>24958</v>
      </c>
      <c r="F7434" s="71">
        <v>44664</v>
      </c>
      <c r="G7434" s="72">
        <v>160</v>
      </c>
      <c r="H7434" s="72">
        <v>13640</v>
      </c>
      <c r="I7434" s="54" t="s">
        <v>265</v>
      </c>
      <c r="J7434" s="54" t="s">
        <v>23492</v>
      </c>
      <c r="K7434" s="54" t="s">
        <v>24959</v>
      </c>
      <c r="L7434" s="54" t="s">
        <v>24960</v>
      </c>
      <c r="M7434" s="54" t="s">
        <v>24958</v>
      </c>
      <c r="N7434" s="54" t="s">
        <v>256</v>
      </c>
      <c r="O7434" s="54" t="s">
        <v>256</v>
      </c>
      <c r="P7434" s="54" t="s">
        <v>271</v>
      </c>
      <c r="Q7434" s="54" t="s">
        <v>256</v>
      </c>
      <c r="R7434" s="54" t="s">
        <v>431</v>
      </c>
      <c r="S7434" s="71"/>
      <c r="T7434" s="54" t="s">
        <v>256</v>
      </c>
      <c r="U7434" s="71">
        <v>44664</v>
      </c>
      <c r="V7434" s="54" t="s">
        <v>443</v>
      </c>
      <c r="W7434" t="str">
        <f t="shared" si="116"/>
        <v>Apr-22</v>
      </c>
    </row>
    <row r="7435" spans="1:23" x14ac:dyDescent="0.25">
      <c r="A7435" s="54" t="s">
        <v>317</v>
      </c>
      <c r="B7435" s="54" t="s">
        <v>428</v>
      </c>
      <c r="C7435" s="54" t="s">
        <v>263</v>
      </c>
      <c r="D7435" s="54" t="s">
        <v>429</v>
      </c>
      <c r="E7435" s="54" t="s">
        <v>24961</v>
      </c>
      <c r="F7435" s="71">
        <v>44656</v>
      </c>
      <c r="G7435" s="72">
        <v>53.36</v>
      </c>
      <c r="H7435" s="72">
        <v>4548.9399999999996</v>
      </c>
      <c r="I7435" s="54" t="s">
        <v>265</v>
      </c>
      <c r="J7435" s="54" t="s">
        <v>23492</v>
      </c>
      <c r="K7435" s="54" t="s">
        <v>24962</v>
      </c>
      <c r="L7435" s="54" t="s">
        <v>24963</v>
      </c>
      <c r="M7435" s="54" t="s">
        <v>24961</v>
      </c>
      <c r="N7435" s="54" t="s">
        <v>256</v>
      </c>
      <c r="O7435" s="54" t="s">
        <v>256</v>
      </c>
      <c r="P7435" s="54" t="s">
        <v>455</v>
      </c>
      <c r="Q7435" s="54" t="s">
        <v>256</v>
      </c>
      <c r="R7435" s="54" t="s">
        <v>431</v>
      </c>
      <c r="S7435" s="71"/>
      <c r="T7435" s="54" t="s">
        <v>256</v>
      </c>
      <c r="U7435" s="71">
        <v>44656</v>
      </c>
      <c r="V7435" s="54" t="s">
        <v>256</v>
      </c>
      <c r="W7435" t="str">
        <f t="shared" si="116"/>
        <v>Apr-22</v>
      </c>
    </row>
    <row r="7436" spans="1:23" x14ac:dyDescent="0.25">
      <c r="A7436" s="54" t="s">
        <v>317</v>
      </c>
      <c r="B7436" s="54" t="s">
        <v>428</v>
      </c>
      <c r="C7436" s="54" t="s">
        <v>263</v>
      </c>
      <c r="D7436" s="54" t="s">
        <v>429</v>
      </c>
      <c r="E7436" s="54" t="s">
        <v>24964</v>
      </c>
      <c r="F7436" s="71">
        <v>44658</v>
      </c>
      <c r="G7436" s="72">
        <v>366.34</v>
      </c>
      <c r="H7436" s="72">
        <v>31230.49</v>
      </c>
      <c r="I7436" s="54" t="s">
        <v>265</v>
      </c>
      <c r="J7436" s="54" t="s">
        <v>23492</v>
      </c>
      <c r="K7436" s="54" t="s">
        <v>24965</v>
      </c>
      <c r="L7436" s="54" t="s">
        <v>24966</v>
      </c>
      <c r="M7436" s="54" t="s">
        <v>24964</v>
      </c>
      <c r="N7436" s="54" t="s">
        <v>256</v>
      </c>
      <c r="O7436" s="54" t="s">
        <v>256</v>
      </c>
      <c r="P7436" s="54" t="s">
        <v>455</v>
      </c>
      <c r="Q7436" s="54" t="s">
        <v>256</v>
      </c>
      <c r="R7436" s="54" t="s">
        <v>431</v>
      </c>
      <c r="S7436" s="71"/>
      <c r="T7436" s="54" t="s">
        <v>256</v>
      </c>
      <c r="U7436" s="71">
        <v>44658</v>
      </c>
      <c r="V7436" s="54" t="s">
        <v>256</v>
      </c>
      <c r="W7436" t="str">
        <f t="shared" si="116"/>
        <v>Apr-22</v>
      </c>
    </row>
    <row r="7437" spans="1:23" x14ac:dyDescent="0.25">
      <c r="A7437" s="54" t="s">
        <v>317</v>
      </c>
      <c r="B7437" s="54" t="s">
        <v>428</v>
      </c>
      <c r="C7437" s="54" t="s">
        <v>263</v>
      </c>
      <c r="D7437" s="54" t="s">
        <v>429</v>
      </c>
      <c r="E7437" s="54" t="s">
        <v>24967</v>
      </c>
      <c r="F7437" s="71">
        <v>44657</v>
      </c>
      <c r="G7437" s="72">
        <v>475.02</v>
      </c>
      <c r="H7437" s="72">
        <v>40495.46</v>
      </c>
      <c r="I7437" s="54" t="s">
        <v>265</v>
      </c>
      <c r="J7437" s="54" t="s">
        <v>23492</v>
      </c>
      <c r="K7437" s="54" t="s">
        <v>24968</v>
      </c>
      <c r="L7437" s="54" t="s">
        <v>24969</v>
      </c>
      <c r="M7437" s="54" t="s">
        <v>24967</v>
      </c>
      <c r="N7437" s="54" t="s">
        <v>256</v>
      </c>
      <c r="O7437" s="54" t="s">
        <v>256</v>
      </c>
      <c r="P7437" s="54" t="s">
        <v>445</v>
      </c>
      <c r="Q7437" s="54" t="s">
        <v>256</v>
      </c>
      <c r="R7437" s="54" t="s">
        <v>431</v>
      </c>
      <c r="S7437" s="71"/>
      <c r="T7437" s="54" t="s">
        <v>256</v>
      </c>
      <c r="U7437" s="71">
        <v>44657</v>
      </c>
      <c r="V7437" s="54" t="s">
        <v>256</v>
      </c>
      <c r="W7437" t="str">
        <f t="shared" si="116"/>
        <v>Apr-22</v>
      </c>
    </row>
    <row r="7438" spans="1:23" x14ac:dyDescent="0.25">
      <c r="A7438" s="54" t="s">
        <v>317</v>
      </c>
      <c r="B7438" s="54" t="s">
        <v>428</v>
      </c>
      <c r="C7438" s="54" t="s">
        <v>263</v>
      </c>
      <c r="D7438" s="54" t="s">
        <v>429</v>
      </c>
      <c r="E7438" s="54" t="s">
        <v>24970</v>
      </c>
      <c r="F7438" s="71">
        <v>44661</v>
      </c>
      <c r="G7438" s="72">
        <v>79.17</v>
      </c>
      <c r="H7438" s="72">
        <v>6749.24</v>
      </c>
      <c r="I7438" s="54" t="s">
        <v>265</v>
      </c>
      <c r="J7438" s="54" t="s">
        <v>23492</v>
      </c>
      <c r="K7438" s="54" t="s">
        <v>23502</v>
      </c>
      <c r="L7438" s="54" t="s">
        <v>24971</v>
      </c>
      <c r="M7438" s="54" t="s">
        <v>24970</v>
      </c>
      <c r="N7438" s="54" t="s">
        <v>256</v>
      </c>
      <c r="O7438" s="54" t="s">
        <v>256</v>
      </c>
      <c r="P7438" s="54" t="s">
        <v>445</v>
      </c>
      <c r="Q7438" s="54" t="s">
        <v>256</v>
      </c>
      <c r="R7438" s="54" t="s">
        <v>431</v>
      </c>
      <c r="S7438" s="71"/>
      <c r="T7438" s="54" t="s">
        <v>256</v>
      </c>
      <c r="U7438" s="71">
        <v>44661</v>
      </c>
      <c r="V7438" s="54" t="s">
        <v>256</v>
      </c>
      <c r="W7438" t="str">
        <f t="shared" si="116"/>
        <v>Apr-22</v>
      </c>
    </row>
    <row r="7439" spans="1:23" x14ac:dyDescent="0.25">
      <c r="A7439" s="54" t="s">
        <v>317</v>
      </c>
      <c r="B7439" s="54" t="s">
        <v>428</v>
      </c>
      <c r="C7439" s="54" t="s">
        <v>263</v>
      </c>
      <c r="D7439" s="54" t="s">
        <v>429</v>
      </c>
      <c r="E7439" s="54" t="s">
        <v>24972</v>
      </c>
      <c r="F7439" s="71">
        <v>44664</v>
      </c>
      <c r="G7439" s="72">
        <v>712.53</v>
      </c>
      <c r="H7439" s="72">
        <v>60743.18</v>
      </c>
      <c r="I7439" s="54" t="s">
        <v>265</v>
      </c>
      <c r="J7439" s="54" t="s">
        <v>23492</v>
      </c>
      <c r="K7439" s="54" t="s">
        <v>24973</v>
      </c>
      <c r="L7439" s="54" t="s">
        <v>24974</v>
      </c>
      <c r="M7439" s="54" t="s">
        <v>24972</v>
      </c>
      <c r="N7439" s="54" t="s">
        <v>256</v>
      </c>
      <c r="O7439" s="54" t="s">
        <v>256</v>
      </c>
      <c r="P7439" s="54" t="s">
        <v>445</v>
      </c>
      <c r="Q7439" s="54" t="s">
        <v>256</v>
      </c>
      <c r="R7439" s="54" t="s">
        <v>431</v>
      </c>
      <c r="S7439" s="71"/>
      <c r="T7439" s="54" t="s">
        <v>256</v>
      </c>
      <c r="U7439" s="71">
        <v>44664</v>
      </c>
      <c r="V7439" s="54" t="s">
        <v>256</v>
      </c>
      <c r="W7439" t="str">
        <f t="shared" si="116"/>
        <v>Apr-22</v>
      </c>
    </row>
    <row r="7440" spans="1:23" x14ac:dyDescent="0.25">
      <c r="A7440" s="54" t="s">
        <v>317</v>
      </c>
      <c r="B7440" s="54" t="s">
        <v>428</v>
      </c>
      <c r="C7440" s="54" t="s">
        <v>263</v>
      </c>
      <c r="D7440" s="54" t="s">
        <v>429</v>
      </c>
      <c r="E7440" s="54" t="s">
        <v>24975</v>
      </c>
      <c r="F7440" s="71">
        <v>44663</v>
      </c>
      <c r="G7440" s="72">
        <v>60.73</v>
      </c>
      <c r="H7440" s="72">
        <v>5177.2299999999996</v>
      </c>
      <c r="I7440" s="54" t="s">
        <v>265</v>
      </c>
      <c r="J7440" s="54" t="s">
        <v>23492</v>
      </c>
      <c r="K7440" s="54" t="s">
        <v>24976</v>
      </c>
      <c r="L7440" s="54" t="s">
        <v>24977</v>
      </c>
      <c r="M7440" s="54" t="s">
        <v>24975</v>
      </c>
      <c r="N7440" s="54" t="s">
        <v>256</v>
      </c>
      <c r="O7440" s="54" t="s">
        <v>256</v>
      </c>
      <c r="P7440" s="54" t="s">
        <v>454</v>
      </c>
      <c r="Q7440" s="54" t="s">
        <v>256</v>
      </c>
      <c r="R7440" s="54" t="s">
        <v>431</v>
      </c>
      <c r="S7440" s="71"/>
      <c r="T7440" s="54" t="s">
        <v>256</v>
      </c>
      <c r="U7440" s="71">
        <v>44663</v>
      </c>
      <c r="V7440" s="54" t="s">
        <v>256</v>
      </c>
      <c r="W7440" t="str">
        <f t="shared" si="116"/>
        <v>Apr-22</v>
      </c>
    </row>
    <row r="7441" spans="1:23" x14ac:dyDescent="0.25">
      <c r="A7441" s="54" t="s">
        <v>317</v>
      </c>
      <c r="B7441" s="54" t="s">
        <v>428</v>
      </c>
      <c r="C7441" s="54" t="s">
        <v>263</v>
      </c>
      <c r="D7441" s="54" t="s">
        <v>429</v>
      </c>
      <c r="E7441" s="54" t="s">
        <v>24978</v>
      </c>
      <c r="F7441" s="71">
        <v>44663</v>
      </c>
      <c r="G7441" s="72">
        <v>69.42</v>
      </c>
      <c r="H7441" s="72">
        <v>5918.06</v>
      </c>
      <c r="I7441" s="54" t="s">
        <v>265</v>
      </c>
      <c r="J7441" s="54" t="s">
        <v>23492</v>
      </c>
      <c r="K7441" s="54" t="s">
        <v>24979</v>
      </c>
      <c r="L7441" s="54" t="s">
        <v>24980</v>
      </c>
      <c r="M7441" s="54" t="s">
        <v>24978</v>
      </c>
      <c r="N7441" s="54" t="s">
        <v>256</v>
      </c>
      <c r="O7441" s="54" t="s">
        <v>256</v>
      </c>
      <c r="P7441" s="54" t="s">
        <v>454</v>
      </c>
      <c r="Q7441" s="54" t="s">
        <v>256</v>
      </c>
      <c r="R7441" s="54" t="s">
        <v>431</v>
      </c>
      <c r="S7441" s="71"/>
      <c r="T7441" s="54" t="s">
        <v>256</v>
      </c>
      <c r="U7441" s="71">
        <v>44663</v>
      </c>
      <c r="V7441" s="54" t="s">
        <v>256</v>
      </c>
      <c r="W7441" t="str">
        <f t="shared" si="116"/>
        <v>Apr-22</v>
      </c>
    </row>
    <row r="7442" spans="1:23" x14ac:dyDescent="0.25">
      <c r="A7442" s="54" t="s">
        <v>317</v>
      </c>
      <c r="B7442" s="54" t="s">
        <v>428</v>
      </c>
      <c r="C7442" s="54" t="s">
        <v>263</v>
      </c>
      <c r="D7442" s="54" t="s">
        <v>429</v>
      </c>
      <c r="E7442" s="54" t="s">
        <v>24981</v>
      </c>
      <c r="F7442" s="71">
        <v>44663</v>
      </c>
      <c r="G7442" s="72">
        <v>4.74</v>
      </c>
      <c r="H7442" s="72">
        <v>404.09</v>
      </c>
      <c r="I7442" s="54" t="s">
        <v>265</v>
      </c>
      <c r="J7442" s="54" t="s">
        <v>23492</v>
      </c>
      <c r="K7442" s="54" t="s">
        <v>24982</v>
      </c>
      <c r="L7442" s="54" t="s">
        <v>24983</v>
      </c>
      <c r="M7442" s="54" t="s">
        <v>24981</v>
      </c>
      <c r="N7442" s="54" t="s">
        <v>256</v>
      </c>
      <c r="O7442" s="54" t="s">
        <v>256</v>
      </c>
      <c r="P7442" s="54" t="s">
        <v>454</v>
      </c>
      <c r="Q7442" s="54" t="s">
        <v>256</v>
      </c>
      <c r="R7442" s="54" t="s">
        <v>431</v>
      </c>
      <c r="S7442" s="71"/>
      <c r="T7442" s="54" t="s">
        <v>256</v>
      </c>
      <c r="U7442" s="71">
        <v>44663</v>
      </c>
      <c r="V7442" s="54" t="s">
        <v>256</v>
      </c>
      <c r="W7442" t="str">
        <f t="shared" si="116"/>
        <v>Apr-22</v>
      </c>
    </row>
    <row r="7443" spans="1:23" x14ac:dyDescent="0.25">
      <c r="A7443" s="54" t="s">
        <v>317</v>
      </c>
      <c r="B7443" s="54" t="s">
        <v>428</v>
      </c>
      <c r="C7443" s="54" t="s">
        <v>263</v>
      </c>
      <c r="D7443" s="54" t="s">
        <v>429</v>
      </c>
      <c r="E7443" s="54" t="s">
        <v>24984</v>
      </c>
      <c r="F7443" s="71">
        <v>44663</v>
      </c>
      <c r="G7443" s="72">
        <v>4.74</v>
      </c>
      <c r="H7443" s="72">
        <v>404.09</v>
      </c>
      <c r="I7443" s="54" t="s">
        <v>265</v>
      </c>
      <c r="J7443" s="54" t="s">
        <v>23492</v>
      </c>
      <c r="K7443" s="54" t="s">
        <v>24985</v>
      </c>
      <c r="L7443" s="54" t="s">
        <v>24986</v>
      </c>
      <c r="M7443" s="54" t="s">
        <v>24984</v>
      </c>
      <c r="N7443" s="54" t="s">
        <v>256</v>
      </c>
      <c r="O7443" s="54" t="s">
        <v>256</v>
      </c>
      <c r="P7443" s="54" t="s">
        <v>454</v>
      </c>
      <c r="Q7443" s="54" t="s">
        <v>256</v>
      </c>
      <c r="R7443" s="54" t="s">
        <v>431</v>
      </c>
      <c r="S7443" s="71"/>
      <c r="T7443" s="54" t="s">
        <v>256</v>
      </c>
      <c r="U7443" s="71">
        <v>44663</v>
      </c>
      <c r="V7443" s="54" t="s">
        <v>256</v>
      </c>
      <c r="W7443" t="str">
        <f t="shared" si="116"/>
        <v>Apr-22</v>
      </c>
    </row>
    <row r="7444" spans="1:23" x14ac:dyDescent="0.25">
      <c r="A7444" s="54" t="s">
        <v>317</v>
      </c>
      <c r="B7444" s="54" t="s">
        <v>428</v>
      </c>
      <c r="C7444" s="54" t="s">
        <v>263</v>
      </c>
      <c r="D7444" s="54" t="s">
        <v>429</v>
      </c>
      <c r="E7444" s="54" t="s">
        <v>24987</v>
      </c>
      <c r="F7444" s="71">
        <v>44668</v>
      </c>
      <c r="G7444" s="72">
        <v>20.9</v>
      </c>
      <c r="H7444" s="72">
        <v>1781.73</v>
      </c>
      <c r="I7444" s="54" t="s">
        <v>265</v>
      </c>
      <c r="J7444" s="54" t="s">
        <v>23492</v>
      </c>
      <c r="K7444" s="54" t="s">
        <v>24988</v>
      </c>
      <c r="L7444" s="54" t="s">
        <v>24989</v>
      </c>
      <c r="M7444" s="54" t="s">
        <v>24987</v>
      </c>
      <c r="N7444" s="54" t="s">
        <v>256</v>
      </c>
      <c r="O7444" s="54" t="s">
        <v>256</v>
      </c>
      <c r="P7444" s="54" t="s">
        <v>264</v>
      </c>
      <c r="Q7444" s="54" t="s">
        <v>256</v>
      </c>
      <c r="R7444" s="54" t="s">
        <v>431</v>
      </c>
      <c r="S7444" s="71"/>
      <c r="T7444" s="54" t="s">
        <v>256</v>
      </c>
      <c r="U7444" s="71">
        <v>44668</v>
      </c>
      <c r="V7444" s="54" t="s">
        <v>256</v>
      </c>
      <c r="W7444" t="str">
        <f t="shared" si="116"/>
        <v>Apr-22</v>
      </c>
    </row>
    <row r="7445" spans="1:23" x14ac:dyDescent="0.25">
      <c r="A7445" s="54" t="s">
        <v>317</v>
      </c>
      <c r="B7445" s="54" t="s">
        <v>428</v>
      </c>
      <c r="C7445" s="54" t="s">
        <v>263</v>
      </c>
      <c r="D7445" s="54" t="s">
        <v>429</v>
      </c>
      <c r="E7445" s="54" t="s">
        <v>24990</v>
      </c>
      <c r="F7445" s="71">
        <v>44668</v>
      </c>
      <c r="G7445" s="72">
        <v>286.87</v>
      </c>
      <c r="H7445" s="72">
        <v>24455.67</v>
      </c>
      <c r="I7445" s="54" t="s">
        <v>265</v>
      </c>
      <c r="J7445" s="54" t="s">
        <v>23492</v>
      </c>
      <c r="K7445" s="54" t="s">
        <v>24988</v>
      </c>
      <c r="L7445" s="54" t="s">
        <v>24991</v>
      </c>
      <c r="M7445" s="54" t="s">
        <v>24990</v>
      </c>
      <c r="N7445" s="54" t="s">
        <v>256</v>
      </c>
      <c r="O7445" s="54" t="s">
        <v>256</v>
      </c>
      <c r="P7445" s="54" t="s">
        <v>264</v>
      </c>
      <c r="Q7445" s="54" t="s">
        <v>256</v>
      </c>
      <c r="R7445" s="54" t="s">
        <v>431</v>
      </c>
      <c r="S7445" s="71"/>
      <c r="T7445" s="54" t="s">
        <v>256</v>
      </c>
      <c r="U7445" s="71">
        <v>44668</v>
      </c>
      <c r="V7445" s="54" t="s">
        <v>256</v>
      </c>
      <c r="W7445" t="str">
        <f t="shared" si="116"/>
        <v>Apr-22</v>
      </c>
    </row>
    <row r="7446" spans="1:23" x14ac:dyDescent="0.25">
      <c r="A7446" s="54" t="s">
        <v>317</v>
      </c>
      <c r="B7446" s="54" t="s">
        <v>428</v>
      </c>
      <c r="C7446" s="54" t="s">
        <v>263</v>
      </c>
      <c r="D7446" s="54" t="s">
        <v>429</v>
      </c>
      <c r="E7446" s="54" t="s">
        <v>24992</v>
      </c>
      <c r="F7446" s="71">
        <v>44670</v>
      </c>
      <c r="G7446" s="72">
        <v>196</v>
      </c>
      <c r="H7446" s="72">
        <v>16709</v>
      </c>
      <c r="I7446" s="54" t="s">
        <v>265</v>
      </c>
      <c r="J7446" s="54" t="s">
        <v>23492</v>
      </c>
      <c r="K7446" s="54" t="s">
        <v>24993</v>
      </c>
      <c r="L7446" s="54" t="s">
        <v>24994</v>
      </c>
      <c r="M7446" s="54" t="s">
        <v>24992</v>
      </c>
      <c r="N7446" s="54" t="s">
        <v>256</v>
      </c>
      <c r="O7446" s="54" t="s">
        <v>256</v>
      </c>
      <c r="P7446" s="54" t="s">
        <v>522</v>
      </c>
      <c r="Q7446" s="54" t="s">
        <v>256</v>
      </c>
      <c r="R7446" s="54" t="s">
        <v>431</v>
      </c>
      <c r="S7446" s="71"/>
      <c r="T7446" s="54" t="s">
        <v>256</v>
      </c>
      <c r="U7446" s="71">
        <v>44670</v>
      </c>
      <c r="V7446" s="54" t="s">
        <v>256</v>
      </c>
      <c r="W7446" t="str">
        <f t="shared" si="116"/>
        <v>Apr-22</v>
      </c>
    </row>
    <row r="7447" spans="1:23" x14ac:dyDescent="0.25">
      <c r="A7447" s="54" t="s">
        <v>317</v>
      </c>
      <c r="B7447" s="54" t="s">
        <v>428</v>
      </c>
      <c r="C7447" s="54" t="s">
        <v>263</v>
      </c>
      <c r="D7447" s="54" t="s">
        <v>429</v>
      </c>
      <c r="E7447" s="54" t="s">
        <v>24995</v>
      </c>
      <c r="F7447" s="71">
        <v>44671</v>
      </c>
      <c r="G7447" s="72">
        <v>98</v>
      </c>
      <c r="H7447" s="72">
        <v>8354.5</v>
      </c>
      <c r="I7447" s="54" t="s">
        <v>265</v>
      </c>
      <c r="J7447" s="54" t="s">
        <v>23492</v>
      </c>
      <c r="K7447" s="54" t="s">
        <v>24996</v>
      </c>
      <c r="L7447" s="54" t="s">
        <v>24997</v>
      </c>
      <c r="M7447" s="54" t="s">
        <v>24995</v>
      </c>
      <c r="N7447" s="54" t="s">
        <v>256</v>
      </c>
      <c r="O7447" s="54" t="s">
        <v>256</v>
      </c>
      <c r="P7447" s="54" t="s">
        <v>522</v>
      </c>
      <c r="Q7447" s="54" t="s">
        <v>256</v>
      </c>
      <c r="R7447" s="54" t="s">
        <v>431</v>
      </c>
      <c r="S7447" s="71"/>
      <c r="T7447" s="54" t="s">
        <v>256</v>
      </c>
      <c r="U7447" s="71">
        <v>44671</v>
      </c>
      <c r="V7447" s="54" t="s">
        <v>256</v>
      </c>
      <c r="W7447" t="str">
        <f t="shared" si="116"/>
        <v>Apr-22</v>
      </c>
    </row>
    <row r="7448" spans="1:23" x14ac:dyDescent="0.25">
      <c r="A7448" s="54" t="s">
        <v>317</v>
      </c>
      <c r="B7448" s="54" t="s">
        <v>428</v>
      </c>
      <c r="C7448" s="54" t="s">
        <v>263</v>
      </c>
      <c r="D7448" s="54" t="s">
        <v>429</v>
      </c>
      <c r="E7448" s="54" t="s">
        <v>24998</v>
      </c>
      <c r="F7448" s="71">
        <v>44661</v>
      </c>
      <c r="G7448" s="72">
        <v>1458.72</v>
      </c>
      <c r="H7448" s="72">
        <v>124355.88</v>
      </c>
      <c r="I7448" s="54" t="s">
        <v>265</v>
      </c>
      <c r="J7448" s="54" t="s">
        <v>23492</v>
      </c>
      <c r="K7448" s="54" t="s">
        <v>24999</v>
      </c>
      <c r="L7448" s="54" t="s">
        <v>25000</v>
      </c>
      <c r="M7448" s="54" t="s">
        <v>24998</v>
      </c>
      <c r="N7448" s="54" t="s">
        <v>256</v>
      </c>
      <c r="O7448" s="54" t="s">
        <v>256</v>
      </c>
      <c r="P7448" s="54" t="s">
        <v>447</v>
      </c>
      <c r="Q7448" s="54" t="s">
        <v>256</v>
      </c>
      <c r="R7448" s="54" t="s">
        <v>431</v>
      </c>
      <c r="S7448" s="71"/>
      <c r="T7448" s="54" t="s">
        <v>256</v>
      </c>
      <c r="U7448" s="71">
        <v>44661</v>
      </c>
      <c r="V7448" s="54" t="s">
        <v>256</v>
      </c>
      <c r="W7448" t="str">
        <f t="shared" si="116"/>
        <v>Apr-22</v>
      </c>
    </row>
    <row r="7449" spans="1:23" x14ac:dyDescent="0.25">
      <c r="A7449" s="54" t="s">
        <v>317</v>
      </c>
      <c r="B7449" s="54" t="s">
        <v>428</v>
      </c>
      <c r="C7449" s="54" t="s">
        <v>263</v>
      </c>
      <c r="D7449" s="54" t="s">
        <v>429</v>
      </c>
      <c r="E7449" s="54" t="s">
        <v>25001</v>
      </c>
      <c r="F7449" s="71">
        <v>44661</v>
      </c>
      <c r="G7449" s="72">
        <v>1668.96</v>
      </c>
      <c r="H7449" s="72">
        <v>142278.84</v>
      </c>
      <c r="I7449" s="54" t="s">
        <v>265</v>
      </c>
      <c r="J7449" s="54" t="s">
        <v>23492</v>
      </c>
      <c r="K7449" s="54" t="s">
        <v>25002</v>
      </c>
      <c r="L7449" s="54" t="s">
        <v>25003</v>
      </c>
      <c r="M7449" s="54" t="s">
        <v>25001</v>
      </c>
      <c r="N7449" s="54" t="s">
        <v>256</v>
      </c>
      <c r="O7449" s="54" t="s">
        <v>256</v>
      </c>
      <c r="P7449" s="54" t="s">
        <v>447</v>
      </c>
      <c r="Q7449" s="54" t="s">
        <v>256</v>
      </c>
      <c r="R7449" s="54" t="s">
        <v>431</v>
      </c>
      <c r="S7449" s="71"/>
      <c r="T7449" s="54" t="s">
        <v>256</v>
      </c>
      <c r="U7449" s="71">
        <v>44661</v>
      </c>
      <c r="V7449" s="54" t="s">
        <v>256</v>
      </c>
      <c r="W7449" t="str">
        <f t="shared" si="116"/>
        <v>Apr-22</v>
      </c>
    </row>
    <row r="7450" spans="1:23" x14ac:dyDescent="0.25">
      <c r="A7450" s="54" t="s">
        <v>317</v>
      </c>
      <c r="B7450" s="54" t="s">
        <v>428</v>
      </c>
      <c r="C7450" s="54" t="s">
        <v>263</v>
      </c>
      <c r="D7450" s="54" t="s">
        <v>429</v>
      </c>
      <c r="E7450" s="54" t="s">
        <v>25004</v>
      </c>
      <c r="F7450" s="71">
        <v>44668</v>
      </c>
      <c r="G7450" s="72">
        <v>240.48</v>
      </c>
      <c r="H7450" s="72">
        <v>20500.919999999998</v>
      </c>
      <c r="I7450" s="54" t="s">
        <v>265</v>
      </c>
      <c r="J7450" s="54" t="s">
        <v>23492</v>
      </c>
      <c r="K7450" s="54" t="s">
        <v>25005</v>
      </c>
      <c r="L7450" s="54" t="s">
        <v>25006</v>
      </c>
      <c r="M7450" s="54" t="s">
        <v>25004</v>
      </c>
      <c r="N7450" s="54" t="s">
        <v>256</v>
      </c>
      <c r="O7450" s="54" t="s">
        <v>256</v>
      </c>
      <c r="P7450" s="54" t="s">
        <v>447</v>
      </c>
      <c r="Q7450" s="54" t="s">
        <v>256</v>
      </c>
      <c r="R7450" s="54" t="s">
        <v>431</v>
      </c>
      <c r="S7450" s="71"/>
      <c r="T7450" s="54" t="s">
        <v>256</v>
      </c>
      <c r="U7450" s="71">
        <v>44668</v>
      </c>
      <c r="V7450" s="54" t="s">
        <v>256</v>
      </c>
      <c r="W7450" t="str">
        <f t="shared" si="116"/>
        <v>Apr-22</v>
      </c>
    </row>
    <row r="7451" spans="1:23" x14ac:dyDescent="0.25">
      <c r="A7451" s="54" t="s">
        <v>317</v>
      </c>
      <c r="B7451" s="54" t="s">
        <v>428</v>
      </c>
      <c r="C7451" s="54" t="s">
        <v>263</v>
      </c>
      <c r="D7451" s="54" t="s">
        <v>429</v>
      </c>
      <c r="E7451" s="54" t="s">
        <v>25007</v>
      </c>
      <c r="F7451" s="71">
        <v>44668</v>
      </c>
      <c r="G7451" s="72">
        <v>806.4</v>
      </c>
      <c r="H7451" s="72">
        <v>68745.600000000006</v>
      </c>
      <c r="I7451" s="54" t="s">
        <v>265</v>
      </c>
      <c r="J7451" s="54" t="s">
        <v>23492</v>
      </c>
      <c r="K7451" s="54" t="s">
        <v>25008</v>
      </c>
      <c r="L7451" s="54" t="s">
        <v>25009</v>
      </c>
      <c r="M7451" s="54" t="s">
        <v>25007</v>
      </c>
      <c r="N7451" s="54" t="s">
        <v>256</v>
      </c>
      <c r="O7451" s="54" t="s">
        <v>256</v>
      </c>
      <c r="P7451" s="54" t="s">
        <v>447</v>
      </c>
      <c r="Q7451" s="54" t="s">
        <v>256</v>
      </c>
      <c r="R7451" s="54" t="s">
        <v>431</v>
      </c>
      <c r="S7451" s="71"/>
      <c r="T7451" s="54" t="s">
        <v>256</v>
      </c>
      <c r="U7451" s="71">
        <v>44668</v>
      </c>
      <c r="V7451" s="54" t="s">
        <v>256</v>
      </c>
      <c r="W7451" t="str">
        <f t="shared" si="116"/>
        <v>Apr-22</v>
      </c>
    </row>
    <row r="7452" spans="1:23" x14ac:dyDescent="0.25">
      <c r="A7452" s="54" t="s">
        <v>317</v>
      </c>
      <c r="B7452" s="54" t="s">
        <v>428</v>
      </c>
      <c r="C7452" s="54" t="s">
        <v>263</v>
      </c>
      <c r="D7452" s="54" t="s">
        <v>429</v>
      </c>
      <c r="E7452" s="54" t="s">
        <v>25010</v>
      </c>
      <c r="F7452" s="71">
        <v>44671</v>
      </c>
      <c r="G7452" s="72">
        <v>255.67</v>
      </c>
      <c r="H7452" s="72">
        <v>21795.87</v>
      </c>
      <c r="I7452" s="54" t="s">
        <v>265</v>
      </c>
      <c r="J7452" s="54" t="s">
        <v>23492</v>
      </c>
      <c r="K7452" s="54" t="s">
        <v>25011</v>
      </c>
      <c r="L7452" s="54" t="s">
        <v>25012</v>
      </c>
      <c r="M7452" s="54" t="s">
        <v>25010</v>
      </c>
      <c r="N7452" s="54" t="s">
        <v>256</v>
      </c>
      <c r="O7452" s="54" t="s">
        <v>256</v>
      </c>
      <c r="P7452" s="54" t="s">
        <v>271</v>
      </c>
      <c r="Q7452" s="54" t="s">
        <v>256</v>
      </c>
      <c r="R7452" s="54" t="s">
        <v>431</v>
      </c>
      <c r="S7452" s="71"/>
      <c r="T7452" s="54" t="s">
        <v>256</v>
      </c>
      <c r="U7452" s="71">
        <v>44671</v>
      </c>
      <c r="V7452" s="54" t="s">
        <v>443</v>
      </c>
      <c r="W7452" t="str">
        <f t="shared" si="116"/>
        <v>Apr-22</v>
      </c>
    </row>
    <row r="7453" spans="1:23" x14ac:dyDescent="0.25">
      <c r="A7453" s="54" t="s">
        <v>317</v>
      </c>
      <c r="B7453" s="54" t="s">
        <v>428</v>
      </c>
      <c r="C7453" s="54" t="s">
        <v>263</v>
      </c>
      <c r="D7453" s="54" t="s">
        <v>429</v>
      </c>
      <c r="E7453" s="54" t="s">
        <v>25013</v>
      </c>
      <c r="F7453" s="71">
        <v>44667</v>
      </c>
      <c r="G7453" s="72">
        <v>79.17</v>
      </c>
      <c r="H7453" s="72">
        <v>6749.24</v>
      </c>
      <c r="I7453" s="54" t="s">
        <v>265</v>
      </c>
      <c r="J7453" s="54" t="s">
        <v>23492</v>
      </c>
      <c r="K7453" s="54" t="s">
        <v>23502</v>
      </c>
      <c r="L7453" s="54" t="s">
        <v>25014</v>
      </c>
      <c r="M7453" s="54" t="s">
        <v>25013</v>
      </c>
      <c r="N7453" s="54" t="s">
        <v>256</v>
      </c>
      <c r="O7453" s="54" t="s">
        <v>256</v>
      </c>
      <c r="P7453" s="54" t="s">
        <v>445</v>
      </c>
      <c r="Q7453" s="54" t="s">
        <v>256</v>
      </c>
      <c r="R7453" s="54" t="s">
        <v>431</v>
      </c>
      <c r="S7453" s="71"/>
      <c r="T7453" s="54" t="s">
        <v>256</v>
      </c>
      <c r="U7453" s="71">
        <v>44667</v>
      </c>
      <c r="V7453" s="54" t="s">
        <v>256</v>
      </c>
      <c r="W7453" t="str">
        <f t="shared" si="116"/>
        <v>Apr-22</v>
      </c>
    </row>
    <row r="7454" spans="1:23" x14ac:dyDescent="0.25">
      <c r="A7454" s="54" t="s">
        <v>317</v>
      </c>
      <c r="B7454" s="54" t="s">
        <v>428</v>
      </c>
      <c r="C7454" s="54" t="s">
        <v>263</v>
      </c>
      <c r="D7454" s="54" t="s">
        <v>429</v>
      </c>
      <c r="E7454" s="54" t="s">
        <v>25015</v>
      </c>
      <c r="F7454" s="71">
        <v>44672</v>
      </c>
      <c r="G7454" s="72">
        <v>62.06</v>
      </c>
      <c r="H7454" s="72">
        <v>5290.62</v>
      </c>
      <c r="I7454" s="54" t="s">
        <v>265</v>
      </c>
      <c r="J7454" s="54" t="s">
        <v>23492</v>
      </c>
      <c r="K7454" s="54" t="s">
        <v>23502</v>
      </c>
      <c r="L7454" s="54" t="s">
        <v>25016</v>
      </c>
      <c r="M7454" s="54" t="s">
        <v>25015</v>
      </c>
      <c r="N7454" s="54" t="s">
        <v>256</v>
      </c>
      <c r="O7454" s="54" t="s">
        <v>256</v>
      </c>
      <c r="P7454" s="54" t="s">
        <v>445</v>
      </c>
      <c r="Q7454" s="54" t="s">
        <v>256</v>
      </c>
      <c r="R7454" s="54" t="s">
        <v>431</v>
      </c>
      <c r="S7454" s="71"/>
      <c r="T7454" s="54" t="s">
        <v>256</v>
      </c>
      <c r="U7454" s="71">
        <v>44672</v>
      </c>
      <c r="V7454" s="54" t="s">
        <v>256</v>
      </c>
      <c r="W7454" t="str">
        <f t="shared" si="116"/>
        <v>Apr-22</v>
      </c>
    </row>
    <row r="7455" spans="1:23" x14ac:dyDescent="0.25">
      <c r="A7455" s="54" t="s">
        <v>317</v>
      </c>
      <c r="B7455" s="54" t="s">
        <v>428</v>
      </c>
      <c r="C7455" s="54" t="s">
        <v>263</v>
      </c>
      <c r="D7455" s="54" t="s">
        <v>429</v>
      </c>
      <c r="E7455" s="54" t="s">
        <v>25017</v>
      </c>
      <c r="F7455" s="71">
        <v>44667</v>
      </c>
      <c r="G7455" s="72">
        <v>424.09</v>
      </c>
      <c r="H7455" s="72">
        <v>36153.67</v>
      </c>
      <c r="I7455" s="54" t="s">
        <v>265</v>
      </c>
      <c r="J7455" s="54" t="s">
        <v>23492</v>
      </c>
      <c r="K7455" s="54" t="s">
        <v>24973</v>
      </c>
      <c r="L7455" s="54" t="s">
        <v>25018</v>
      </c>
      <c r="M7455" s="54" t="s">
        <v>25017</v>
      </c>
      <c r="N7455" s="54" t="s">
        <v>256</v>
      </c>
      <c r="O7455" s="54" t="s">
        <v>256</v>
      </c>
      <c r="P7455" s="54" t="s">
        <v>445</v>
      </c>
      <c r="Q7455" s="54" t="s">
        <v>256</v>
      </c>
      <c r="R7455" s="54" t="s">
        <v>431</v>
      </c>
      <c r="S7455" s="71"/>
      <c r="T7455" s="54" t="s">
        <v>256</v>
      </c>
      <c r="U7455" s="71">
        <v>44667</v>
      </c>
      <c r="V7455" s="54" t="s">
        <v>256</v>
      </c>
      <c r="W7455" t="str">
        <f t="shared" si="116"/>
        <v>Apr-22</v>
      </c>
    </row>
    <row r="7456" spans="1:23" x14ac:dyDescent="0.25">
      <c r="A7456" s="54" t="s">
        <v>317</v>
      </c>
      <c r="B7456" s="54" t="s">
        <v>428</v>
      </c>
      <c r="C7456" s="54" t="s">
        <v>263</v>
      </c>
      <c r="D7456" s="54" t="s">
        <v>429</v>
      </c>
      <c r="E7456" s="54" t="s">
        <v>25019</v>
      </c>
      <c r="F7456" s="71">
        <v>44681</v>
      </c>
      <c r="G7456" s="72">
        <v>440.86</v>
      </c>
      <c r="H7456" s="72">
        <v>37583.32</v>
      </c>
      <c r="I7456" s="54" t="s">
        <v>265</v>
      </c>
      <c r="J7456" s="54" t="s">
        <v>23492</v>
      </c>
      <c r="K7456" s="54" t="s">
        <v>25020</v>
      </c>
      <c r="L7456" s="54" t="s">
        <v>25021</v>
      </c>
      <c r="M7456" s="54" t="s">
        <v>25019</v>
      </c>
      <c r="N7456" s="54" t="s">
        <v>256</v>
      </c>
      <c r="O7456" s="54" t="s">
        <v>256</v>
      </c>
      <c r="P7456" s="54" t="s">
        <v>468</v>
      </c>
      <c r="Q7456" s="54" t="s">
        <v>256</v>
      </c>
      <c r="R7456" s="54" t="s">
        <v>431</v>
      </c>
      <c r="S7456" s="71"/>
      <c r="T7456" s="54" t="s">
        <v>256</v>
      </c>
      <c r="U7456" s="71">
        <v>44681</v>
      </c>
      <c r="V7456" s="54" t="s">
        <v>256</v>
      </c>
      <c r="W7456" t="str">
        <f t="shared" si="116"/>
        <v>Apr-22</v>
      </c>
    </row>
    <row r="7457" spans="1:23" x14ac:dyDescent="0.25">
      <c r="A7457" s="54" t="s">
        <v>318</v>
      </c>
      <c r="B7457" s="54" t="s">
        <v>428</v>
      </c>
      <c r="C7457" s="54" t="s">
        <v>263</v>
      </c>
      <c r="D7457" s="54" t="s">
        <v>429</v>
      </c>
      <c r="E7457" s="54" t="s">
        <v>25022</v>
      </c>
      <c r="F7457" s="71">
        <v>44668</v>
      </c>
      <c r="G7457" s="72">
        <v>2975.02</v>
      </c>
      <c r="H7457" s="72">
        <v>253620.46</v>
      </c>
      <c r="I7457" s="54" t="s">
        <v>265</v>
      </c>
      <c r="J7457" s="54" t="s">
        <v>23505</v>
      </c>
      <c r="K7457" s="54" t="s">
        <v>25023</v>
      </c>
      <c r="L7457" s="54" t="s">
        <v>25024</v>
      </c>
      <c r="M7457" s="54" t="s">
        <v>25022</v>
      </c>
      <c r="N7457" s="54" t="s">
        <v>256</v>
      </c>
      <c r="O7457" s="54" t="s">
        <v>256</v>
      </c>
      <c r="P7457" s="54" t="s">
        <v>438</v>
      </c>
      <c r="Q7457" s="54" t="s">
        <v>256</v>
      </c>
      <c r="R7457" s="54" t="s">
        <v>431</v>
      </c>
      <c r="S7457" s="71"/>
      <c r="T7457" s="54" t="s">
        <v>256</v>
      </c>
      <c r="U7457" s="71">
        <v>44668</v>
      </c>
      <c r="V7457" s="54" t="s">
        <v>256</v>
      </c>
      <c r="W7457" t="str">
        <f t="shared" si="116"/>
        <v>Apr-22</v>
      </c>
    </row>
    <row r="7458" spans="1:23" x14ac:dyDescent="0.25">
      <c r="A7458" s="54" t="s">
        <v>318</v>
      </c>
      <c r="B7458" s="54" t="s">
        <v>428</v>
      </c>
      <c r="C7458" s="54" t="s">
        <v>263</v>
      </c>
      <c r="D7458" s="54" t="s">
        <v>429</v>
      </c>
      <c r="E7458" s="54" t="s">
        <v>25025</v>
      </c>
      <c r="F7458" s="71">
        <v>44669</v>
      </c>
      <c r="G7458" s="72">
        <v>33129.620000000003</v>
      </c>
      <c r="H7458" s="72">
        <v>2824300.11</v>
      </c>
      <c r="I7458" s="54" t="s">
        <v>265</v>
      </c>
      <c r="J7458" s="54" t="s">
        <v>23505</v>
      </c>
      <c r="K7458" s="54" t="s">
        <v>25026</v>
      </c>
      <c r="L7458" s="54" t="s">
        <v>25027</v>
      </c>
      <c r="M7458" s="54" t="s">
        <v>25025</v>
      </c>
      <c r="N7458" s="54" t="s">
        <v>256</v>
      </c>
      <c r="O7458" s="54" t="s">
        <v>256</v>
      </c>
      <c r="P7458" s="54" t="s">
        <v>438</v>
      </c>
      <c r="Q7458" s="54" t="s">
        <v>256</v>
      </c>
      <c r="R7458" s="54" t="s">
        <v>431</v>
      </c>
      <c r="S7458" s="71"/>
      <c r="T7458" s="54" t="s">
        <v>256</v>
      </c>
      <c r="U7458" s="71">
        <v>44669</v>
      </c>
      <c r="V7458" s="54" t="s">
        <v>256</v>
      </c>
      <c r="W7458" t="str">
        <f t="shared" si="116"/>
        <v>Apr-22</v>
      </c>
    </row>
    <row r="7459" spans="1:23" x14ac:dyDescent="0.25">
      <c r="A7459" s="54" t="s">
        <v>318</v>
      </c>
      <c r="B7459" s="54" t="s">
        <v>428</v>
      </c>
      <c r="C7459" s="54" t="s">
        <v>263</v>
      </c>
      <c r="D7459" s="54" t="s">
        <v>429</v>
      </c>
      <c r="E7459" s="54" t="s">
        <v>25028</v>
      </c>
      <c r="F7459" s="71">
        <v>44679</v>
      </c>
      <c r="G7459" s="72">
        <v>94143.01</v>
      </c>
      <c r="H7459" s="72">
        <v>8025691.5999999996</v>
      </c>
      <c r="I7459" s="54" t="s">
        <v>265</v>
      </c>
      <c r="J7459" s="54" t="s">
        <v>23505</v>
      </c>
      <c r="K7459" s="54" t="s">
        <v>25029</v>
      </c>
      <c r="L7459" s="54" t="s">
        <v>25030</v>
      </c>
      <c r="M7459" s="54" t="s">
        <v>25028</v>
      </c>
      <c r="N7459" s="54" t="s">
        <v>256</v>
      </c>
      <c r="O7459" s="54" t="s">
        <v>256</v>
      </c>
      <c r="P7459" s="54" t="s">
        <v>271</v>
      </c>
      <c r="Q7459" s="54" t="s">
        <v>256</v>
      </c>
      <c r="R7459" s="54" t="s">
        <v>431</v>
      </c>
      <c r="S7459" s="71"/>
      <c r="T7459" s="54" t="s">
        <v>256</v>
      </c>
      <c r="U7459" s="71">
        <v>44679</v>
      </c>
      <c r="V7459" s="54" t="s">
        <v>443</v>
      </c>
      <c r="W7459" t="str">
        <f t="shared" si="116"/>
        <v>Apr-22</v>
      </c>
    </row>
    <row r="7460" spans="1:23" x14ac:dyDescent="0.25">
      <c r="A7460" s="54" t="s">
        <v>317</v>
      </c>
      <c r="B7460" s="54" t="s">
        <v>428</v>
      </c>
      <c r="C7460" s="54" t="s">
        <v>263</v>
      </c>
      <c r="D7460" s="54" t="s">
        <v>429</v>
      </c>
      <c r="E7460" s="54" t="s">
        <v>25031</v>
      </c>
      <c r="F7460" s="71">
        <v>44654</v>
      </c>
      <c r="G7460" s="72">
        <v>2485.59</v>
      </c>
      <c r="H7460" s="72">
        <v>211896.55</v>
      </c>
      <c r="I7460" s="54" t="s">
        <v>265</v>
      </c>
      <c r="J7460" s="54" t="s">
        <v>23505</v>
      </c>
      <c r="K7460" s="54" t="s">
        <v>580</v>
      </c>
      <c r="L7460" s="54" t="s">
        <v>25032</v>
      </c>
      <c r="M7460" s="54" t="s">
        <v>25031</v>
      </c>
      <c r="N7460" s="54" t="s">
        <v>256</v>
      </c>
      <c r="O7460" s="54" t="s">
        <v>256</v>
      </c>
      <c r="P7460" s="54" t="s">
        <v>495</v>
      </c>
      <c r="Q7460" s="54" t="s">
        <v>256</v>
      </c>
      <c r="R7460" s="54" t="s">
        <v>431</v>
      </c>
      <c r="S7460" s="71"/>
      <c r="T7460" s="54" t="s">
        <v>256</v>
      </c>
      <c r="U7460" s="71">
        <v>44654</v>
      </c>
      <c r="V7460" s="54" t="s">
        <v>256</v>
      </c>
      <c r="W7460" t="str">
        <f t="shared" si="116"/>
        <v>Apr-22</v>
      </c>
    </row>
    <row r="7461" spans="1:23" x14ac:dyDescent="0.25">
      <c r="A7461" s="54" t="s">
        <v>317</v>
      </c>
      <c r="B7461" s="54" t="s">
        <v>428</v>
      </c>
      <c r="C7461" s="54" t="s">
        <v>263</v>
      </c>
      <c r="D7461" s="54" t="s">
        <v>429</v>
      </c>
      <c r="E7461" s="54" t="s">
        <v>25033</v>
      </c>
      <c r="F7461" s="71">
        <v>44653</v>
      </c>
      <c r="G7461" s="72">
        <v>218.1</v>
      </c>
      <c r="H7461" s="72">
        <v>18593.03</v>
      </c>
      <c r="I7461" s="54" t="s">
        <v>265</v>
      </c>
      <c r="J7461" s="54" t="s">
        <v>23505</v>
      </c>
      <c r="K7461" s="54" t="s">
        <v>25034</v>
      </c>
      <c r="L7461" s="54" t="s">
        <v>25035</v>
      </c>
      <c r="M7461" s="54" t="s">
        <v>25033</v>
      </c>
      <c r="N7461" s="54" t="s">
        <v>256</v>
      </c>
      <c r="O7461" s="54" t="s">
        <v>256</v>
      </c>
      <c r="P7461" s="54" t="s">
        <v>271</v>
      </c>
      <c r="Q7461" s="54" t="s">
        <v>256</v>
      </c>
      <c r="R7461" s="54" t="s">
        <v>431</v>
      </c>
      <c r="S7461" s="71"/>
      <c r="T7461" s="54" t="s">
        <v>256</v>
      </c>
      <c r="U7461" s="71">
        <v>44653</v>
      </c>
      <c r="V7461" s="54" t="s">
        <v>443</v>
      </c>
      <c r="W7461" t="str">
        <f t="shared" si="116"/>
        <v>Apr-22</v>
      </c>
    </row>
    <row r="7462" spans="1:23" x14ac:dyDescent="0.25">
      <c r="A7462" s="54" t="s">
        <v>317</v>
      </c>
      <c r="B7462" s="54" t="s">
        <v>428</v>
      </c>
      <c r="C7462" s="54" t="s">
        <v>263</v>
      </c>
      <c r="D7462" s="54" t="s">
        <v>429</v>
      </c>
      <c r="E7462" s="54" t="s">
        <v>25036</v>
      </c>
      <c r="F7462" s="71">
        <v>44656</v>
      </c>
      <c r="G7462" s="72">
        <v>1913.75</v>
      </c>
      <c r="H7462" s="72">
        <v>163147.19</v>
      </c>
      <c r="I7462" s="54" t="s">
        <v>265</v>
      </c>
      <c r="J7462" s="54" t="s">
        <v>23505</v>
      </c>
      <c r="K7462" s="54" t="s">
        <v>25037</v>
      </c>
      <c r="L7462" s="54" t="s">
        <v>25038</v>
      </c>
      <c r="M7462" s="54" t="s">
        <v>25036</v>
      </c>
      <c r="N7462" s="54" t="s">
        <v>256</v>
      </c>
      <c r="O7462" s="54" t="s">
        <v>256</v>
      </c>
      <c r="P7462" s="54" t="s">
        <v>455</v>
      </c>
      <c r="Q7462" s="54" t="s">
        <v>256</v>
      </c>
      <c r="R7462" s="54" t="s">
        <v>431</v>
      </c>
      <c r="S7462" s="71"/>
      <c r="T7462" s="54" t="s">
        <v>256</v>
      </c>
      <c r="U7462" s="71">
        <v>44656</v>
      </c>
      <c r="V7462" s="54" t="s">
        <v>256</v>
      </c>
      <c r="W7462" t="str">
        <f t="shared" si="116"/>
        <v>Apr-22</v>
      </c>
    </row>
    <row r="7463" spans="1:23" x14ac:dyDescent="0.25">
      <c r="A7463" s="54" t="s">
        <v>317</v>
      </c>
      <c r="B7463" s="54" t="s">
        <v>428</v>
      </c>
      <c r="C7463" s="54" t="s">
        <v>263</v>
      </c>
      <c r="D7463" s="54" t="s">
        <v>429</v>
      </c>
      <c r="E7463" s="54" t="s">
        <v>25039</v>
      </c>
      <c r="F7463" s="71">
        <v>44658</v>
      </c>
      <c r="G7463" s="72">
        <v>7240.55</v>
      </c>
      <c r="H7463" s="72">
        <v>617256.89</v>
      </c>
      <c r="I7463" s="54" t="s">
        <v>265</v>
      </c>
      <c r="J7463" s="54" t="s">
        <v>23505</v>
      </c>
      <c r="K7463" s="54" t="s">
        <v>25040</v>
      </c>
      <c r="L7463" s="54" t="s">
        <v>25041</v>
      </c>
      <c r="M7463" s="54" t="s">
        <v>25039</v>
      </c>
      <c r="N7463" s="54" t="s">
        <v>256</v>
      </c>
      <c r="O7463" s="54" t="s">
        <v>256</v>
      </c>
      <c r="P7463" s="54" t="s">
        <v>455</v>
      </c>
      <c r="Q7463" s="54" t="s">
        <v>256</v>
      </c>
      <c r="R7463" s="54" t="s">
        <v>431</v>
      </c>
      <c r="S7463" s="71"/>
      <c r="T7463" s="54" t="s">
        <v>256</v>
      </c>
      <c r="U7463" s="71">
        <v>44658</v>
      </c>
      <c r="V7463" s="54" t="s">
        <v>256</v>
      </c>
      <c r="W7463" t="str">
        <f t="shared" si="116"/>
        <v>Apr-22</v>
      </c>
    </row>
    <row r="7464" spans="1:23" x14ac:dyDescent="0.25">
      <c r="A7464" s="54" t="s">
        <v>317</v>
      </c>
      <c r="B7464" s="54" t="s">
        <v>428</v>
      </c>
      <c r="C7464" s="54" t="s">
        <v>263</v>
      </c>
      <c r="D7464" s="54" t="s">
        <v>429</v>
      </c>
      <c r="E7464" s="54" t="s">
        <v>25042</v>
      </c>
      <c r="F7464" s="71">
        <v>44675</v>
      </c>
      <c r="G7464" s="72">
        <v>20484.900000000001</v>
      </c>
      <c r="H7464" s="72">
        <v>1746337.73</v>
      </c>
      <c r="I7464" s="54" t="s">
        <v>265</v>
      </c>
      <c r="J7464" s="54" t="s">
        <v>23505</v>
      </c>
      <c r="K7464" s="54" t="s">
        <v>25043</v>
      </c>
      <c r="L7464" s="54" t="s">
        <v>25044</v>
      </c>
      <c r="M7464" s="54" t="s">
        <v>25042</v>
      </c>
      <c r="N7464" s="54" t="s">
        <v>256</v>
      </c>
      <c r="O7464" s="54" t="s">
        <v>256</v>
      </c>
      <c r="P7464" s="54" t="s">
        <v>599</v>
      </c>
      <c r="Q7464" s="54" t="s">
        <v>256</v>
      </c>
      <c r="R7464" s="54" t="s">
        <v>431</v>
      </c>
      <c r="S7464" s="71"/>
      <c r="T7464" s="54" t="s">
        <v>256</v>
      </c>
      <c r="U7464" s="71">
        <v>44675</v>
      </c>
      <c r="V7464" s="54" t="s">
        <v>256</v>
      </c>
      <c r="W7464" t="str">
        <f t="shared" si="116"/>
        <v>Apr-22</v>
      </c>
    </row>
    <row r="7465" spans="1:23" x14ac:dyDescent="0.25">
      <c r="A7465" s="54" t="s">
        <v>317</v>
      </c>
      <c r="B7465" s="54" t="s">
        <v>428</v>
      </c>
      <c r="C7465" s="54" t="s">
        <v>263</v>
      </c>
      <c r="D7465" s="54" t="s">
        <v>429</v>
      </c>
      <c r="E7465" s="54" t="s">
        <v>25045</v>
      </c>
      <c r="F7465" s="71">
        <v>44677</v>
      </c>
      <c r="G7465" s="72">
        <v>11204.37</v>
      </c>
      <c r="H7465" s="72">
        <v>955172.54</v>
      </c>
      <c r="I7465" s="54" t="s">
        <v>265</v>
      </c>
      <c r="J7465" s="54" t="s">
        <v>23505</v>
      </c>
      <c r="K7465" s="54" t="s">
        <v>25046</v>
      </c>
      <c r="L7465" s="54" t="s">
        <v>25047</v>
      </c>
      <c r="M7465" s="54" t="s">
        <v>25045</v>
      </c>
      <c r="N7465" s="54" t="s">
        <v>256</v>
      </c>
      <c r="O7465" s="54" t="s">
        <v>256</v>
      </c>
      <c r="P7465" s="54" t="s">
        <v>504</v>
      </c>
      <c r="Q7465" s="54" t="s">
        <v>256</v>
      </c>
      <c r="R7465" s="54" t="s">
        <v>431</v>
      </c>
      <c r="S7465" s="71"/>
      <c r="T7465" s="54" t="s">
        <v>256</v>
      </c>
      <c r="U7465" s="71">
        <v>44677</v>
      </c>
      <c r="V7465" s="54" t="s">
        <v>256</v>
      </c>
      <c r="W7465" t="str">
        <f t="shared" si="116"/>
        <v>Apr-22</v>
      </c>
    </row>
    <row r="7466" spans="1:23" x14ac:dyDescent="0.25">
      <c r="A7466" s="54" t="s">
        <v>317</v>
      </c>
      <c r="B7466" s="54" t="s">
        <v>428</v>
      </c>
      <c r="C7466" s="54" t="s">
        <v>263</v>
      </c>
      <c r="D7466" s="54" t="s">
        <v>429</v>
      </c>
      <c r="E7466" s="54" t="s">
        <v>25048</v>
      </c>
      <c r="F7466" s="71">
        <v>44663</v>
      </c>
      <c r="G7466" s="72">
        <v>129.74</v>
      </c>
      <c r="H7466" s="72">
        <v>11060.34</v>
      </c>
      <c r="I7466" s="54" t="s">
        <v>265</v>
      </c>
      <c r="J7466" s="54" t="s">
        <v>23505</v>
      </c>
      <c r="K7466" s="54" t="s">
        <v>25049</v>
      </c>
      <c r="L7466" s="54" t="s">
        <v>25050</v>
      </c>
      <c r="M7466" s="54" t="s">
        <v>25048</v>
      </c>
      <c r="N7466" s="54" t="s">
        <v>256</v>
      </c>
      <c r="O7466" s="54" t="s">
        <v>256</v>
      </c>
      <c r="P7466" s="54" t="s">
        <v>25051</v>
      </c>
      <c r="Q7466" s="54" t="s">
        <v>256</v>
      </c>
      <c r="R7466" s="54" t="s">
        <v>431</v>
      </c>
      <c r="S7466" s="71"/>
      <c r="T7466" s="54" t="s">
        <v>256</v>
      </c>
      <c r="U7466" s="71">
        <v>44663</v>
      </c>
      <c r="V7466" s="54" t="s">
        <v>256</v>
      </c>
      <c r="W7466" t="str">
        <f t="shared" si="116"/>
        <v>Apr-22</v>
      </c>
    </row>
    <row r="7467" spans="1:23" x14ac:dyDescent="0.25">
      <c r="A7467" s="54" t="s">
        <v>317</v>
      </c>
      <c r="B7467" s="54" t="s">
        <v>428</v>
      </c>
      <c r="C7467" s="54" t="s">
        <v>263</v>
      </c>
      <c r="D7467" s="54" t="s">
        <v>429</v>
      </c>
      <c r="E7467" s="54" t="s">
        <v>25052</v>
      </c>
      <c r="F7467" s="71">
        <v>44675</v>
      </c>
      <c r="G7467" s="72">
        <v>9744</v>
      </c>
      <c r="H7467" s="72">
        <v>830676</v>
      </c>
      <c r="I7467" s="54" t="s">
        <v>265</v>
      </c>
      <c r="J7467" s="54" t="s">
        <v>23505</v>
      </c>
      <c r="K7467" s="54" t="s">
        <v>25053</v>
      </c>
      <c r="L7467" s="54" t="s">
        <v>25054</v>
      </c>
      <c r="M7467" s="54" t="s">
        <v>25052</v>
      </c>
      <c r="N7467" s="54" t="s">
        <v>256</v>
      </c>
      <c r="O7467" s="54" t="s">
        <v>256</v>
      </c>
      <c r="P7467" s="54" t="s">
        <v>25051</v>
      </c>
      <c r="Q7467" s="54" t="s">
        <v>256</v>
      </c>
      <c r="R7467" s="54" t="s">
        <v>431</v>
      </c>
      <c r="S7467" s="71"/>
      <c r="T7467" s="54" t="s">
        <v>256</v>
      </c>
      <c r="U7467" s="71">
        <v>44675</v>
      </c>
      <c r="V7467" s="54" t="s">
        <v>256</v>
      </c>
      <c r="W7467" t="str">
        <f t="shared" si="116"/>
        <v>Apr-22</v>
      </c>
    </row>
    <row r="7468" spans="1:23" x14ac:dyDescent="0.25">
      <c r="A7468" s="54" t="s">
        <v>317</v>
      </c>
      <c r="B7468" s="54" t="s">
        <v>428</v>
      </c>
      <c r="C7468" s="54" t="s">
        <v>263</v>
      </c>
      <c r="D7468" s="54" t="s">
        <v>429</v>
      </c>
      <c r="E7468" s="54" t="s">
        <v>25055</v>
      </c>
      <c r="F7468" s="71">
        <v>44677</v>
      </c>
      <c r="G7468" s="72">
        <v>30.72</v>
      </c>
      <c r="H7468" s="72">
        <v>2618.88</v>
      </c>
      <c r="I7468" s="54" t="s">
        <v>265</v>
      </c>
      <c r="J7468" s="54" t="s">
        <v>23505</v>
      </c>
      <c r="K7468" s="54" t="s">
        <v>25056</v>
      </c>
      <c r="L7468" s="54" t="s">
        <v>25057</v>
      </c>
      <c r="M7468" s="54" t="s">
        <v>25055</v>
      </c>
      <c r="N7468" s="54" t="s">
        <v>256</v>
      </c>
      <c r="O7468" s="54" t="s">
        <v>256</v>
      </c>
      <c r="P7468" s="54" t="s">
        <v>454</v>
      </c>
      <c r="Q7468" s="54" t="s">
        <v>256</v>
      </c>
      <c r="R7468" s="54" t="s">
        <v>431</v>
      </c>
      <c r="S7468" s="71"/>
      <c r="T7468" s="54" t="s">
        <v>256</v>
      </c>
      <c r="U7468" s="71">
        <v>44677</v>
      </c>
      <c r="V7468" s="54" t="s">
        <v>256</v>
      </c>
      <c r="W7468" t="str">
        <f t="shared" si="116"/>
        <v>Apr-22</v>
      </c>
    </row>
    <row r="7469" spans="1:23" x14ac:dyDescent="0.25">
      <c r="A7469" s="54" t="s">
        <v>317</v>
      </c>
      <c r="B7469" s="54" t="s">
        <v>428</v>
      </c>
      <c r="C7469" s="54" t="s">
        <v>263</v>
      </c>
      <c r="D7469" s="54" t="s">
        <v>429</v>
      </c>
      <c r="E7469" s="54" t="s">
        <v>25058</v>
      </c>
      <c r="F7469" s="71">
        <v>44677</v>
      </c>
      <c r="G7469" s="72">
        <v>578.52</v>
      </c>
      <c r="H7469" s="72">
        <v>49318.83</v>
      </c>
      <c r="I7469" s="54" t="s">
        <v>265</v>
      </c>
      <c r="J7469" s="54" t="s">
        <v>23505</v>
      </c>
      <c r="K7469" s="54" t="s">
        <v>25059</v>
      </c>
      <c r="L7469" s="54" t="s">
        <v>25060</v>
      </c>
      <c r="M7469" s="54" t="s">
        <v>25058</v>
      </c>
      <c r="N7469" s="54" t="s">
        <v>256</v>
      </c>
      <c r="O7469" s="54" t="s">
        <v>256</v>
      </c>
      <c r="P7469" s="54" t="s">
        <v>454</v>
      </c>
      <c r="Q7469" s="54" t="s">
        <v>256</v>
      </c>
      <c r="R7469" s="54" t="s">
        <v>431</v>
      </c>
      <c r="S7469" s="71"/>
      <c r="T7469" s="54" t="s">
        <v>256</v>
      </c>
      <c r="U7469" s="71">
        <v>44677</v>
      </c>
      <c r="V7469" s="54" t="s">
        <v>256</v>
      </c>
      <c r="W7469" t="str">
        <f t="shared" si="116"/>
        <v>Apr-22</v>
      </c>
    </row>
    <row r="7470" spans="1:23" x14ac:dyDescent="0.25">
      <c r="A7470" s="54" t="s">
        <v>317</v>
      </c>
      <c r="B7470" s="54" t="s">
        <v>428</v>
      </c>
      <c r="C7470" s="54" t="s">
        <v>263</v>
      </c>
      <c r="D7470" s="54" t="s">
        <v>429</v>
      </c>
      <c r="E7470" s="54" t="s">
        <v>25061</v>
      </c>
      <c r="F7470" s="71">
        <v>44679</v>
      </c>
      <c r="G7470" s="72">
        <v>3083.59</v>
      </c>
      <c r="H7470" s="72">
        <v>262876.05</v>
      </c>
      <c r="I7470" s="54" t="s">
        <v>265</v>
      </c>
      <c r="J7470" s="54" t="s">
        <v>23505</v>
      </c>
      <c r="K7470" s="54" t="s">
        <v>25062</v>
      </c>
      <c r="L7470" s="54" t="s">
        <v>25063</v>
      </c>
      <c r="M7470" s="54" t="s">
        <v>25061</v>
      </c>
      <c r="N7470" s="54" t="s">
        <v>256</v>
      </c>
      <c r="O7470" s="54" t="s">
        <v>256</v>
      </c>
      <c r="P7470" s="54" t="s">
        <v>454</v>
      </c>
      <c r="Q7470" s="54" t="s">
        <v>256</v>
      </c>
      <c r="R7470" s="54" t="s">
        <v>431</v>
      </c>
      <c r="S7470" s="71"/>
      <c r="T7470" s="54" t="s">
        <v>256</v>
      </c>
      <c r="U7470" s="71">
        <v>44679</v>
      </c>
      <c r="V7470" s="54" t="s">
        <v>256</v>
      </c>
      <c r="W7470" t="str">
        <f t="shared" si="116"/>
        <v>Apr-22</v>
      </c>
    </row>
    <row r="7471" spans="1:23" x14ac:dyDescent="0.25">
      <c r="A7471" s="54" t="s">
        <v>317</v>
      </c>
      <c r="B7471" s="54" t="s">
        <v>428</v>
      </c>
      <c r="C7471" s="54" t="s">
        <v>263</v>
      </c>
      <c r="D7471" s="54" t="s">
        <v>429</v>
      </c>
      <c r="E7471" s="54" t="s">
        <v>25064</v>
      </c>
      <c r="F7471" s="71">
        <v>44679</v>
      </c>
      <c r="G7471" s="72">
        <v>20.71</v>
      </c>
      <c r="H7471" s="72">
        <v>1765.53</v>
      </c>
      <c r="I7471" s="54" t="s">
        <v>265</v>
      </c>
      <c r="J7471" s="54" t="s">
        <v>23505</v>
      </c>
      <c r="K7471" s="54" t="s">
        <v>25065</v>
      </c>
      <c r="L7471" s="54" t="s">
        <v>25066</v>
      </c>
      <c r="M7471" s="54" t="s">
        <v>25064</v>
      </c>
      <c r="N7471" s="54" t="s">
        <v>256</v>
      </c>
      <c r="O7471" s="54" t="s">
        <v>256</v>
      </c>
      <c r="P7471" s="54" t="s">
        <v>454</v>
      </c>
      <c r="Q7471" s="54" t="s">
        <v>256</v>
      </c>
      <c r="R7471" s="54" t="s">
        <v>431</v>
      </c>
      <c r="S7471" s="71"/>
      <c r="T7471" s="54" t="s">
        <v>256</v>
      </c>
      <c r="U7471" s="71">
        <v>44679</v>
      </c>
      <c r="V7471" s="54" t="s">
        <v>256</v>
      </c>
      <c r="W7471" t="str">
        <f t="shared" si="116"/>
        <v>Apr-22</v>
      </c>
    </row>
    <row r="7472" spans="1:23" x14ac:dyDescent="0.25">
      <c r="A7472" s="54" t="s">
        <v>317</v>
      </c>
      <c r="B7472" s="54" t="s">
        <v>428</v>
      </c>
      <c r="C7472" s="54" t="s">
        <v>263</v>
      </c>
      <c r="D7472" s="54" t="s">
        <v>429</v>
      </c>
      <c r="E7472" s="54" t="s">
        <v>25067</v>
      </c>
      <c r="F7472" s="71">
        <v>44679</v>
      </c>
      <c r="G7472" s="72">
        <v>658.35</v>
      </c>
      <c r="H7472" s="72">
        <v>56124.34</v>
      </c>
      <c r="I7472" s="54" t="s">
        <v>265</v>
      </c>
      <c r="J7472" s="54" t="s">
        <v>23505</v>
      </c>
      <c r="K7472" s="54" t="s">
        <v>25068</v>
      </c>
      <c r="L7472" s="54" t="s">
        <v>25069</v>
      </c>
      <c r="M7472" s="54" t="s">
        <v>25067</v>
      </c>
      <c r="N7472" s="54" t="s">
        <v>256</v>
      </c>
      <c r="O7472" s="54" t="s">
        <v>256</v>
      </c>
      <c r="P7472" s="54" t="s">
        <v>454</v>
      </c>
      <c r="Q7472" s="54" t="s">
        <v>256</v>
      </c>
      <c r="R7472" s="54" t="s">
        <v>431</v>
      </c>
      <c r="S7472" s="71"/>
      <c r="T7472" s="54" t="s">
        <v>256</v>
      </c>
      <c r="U7472" s="71">
        <v>44679</v>
      </c>
      <c r="V7472" s="54" t="s">
        <v>256</v>
      </c>
      <c r="W7472" t="str">
        <f t="shared" si="116"/>
        <v>Apr-22</v>
      </c>
    </row>
    <row r="7473" spans="1:23" x14ac:dyDescent="0.25">
      <c r="A7473" s="54" t="s">
        <v>317</v>
      </c>
      <c r="B7473" s="54" t="s">
        <v>428</v>
      </c>
      <c r="C7473" s="54" t="s">
        <v>263</v>
      </c>
      <c r="D7473" s="54" t="s">
        <v>429</v>
      </c>
      <c r="E7473" s="54" t="s">
        <v>25070</v>
      </c>
      <c r="F7473" s="71">
        <v>44679</v>
      </c>
      <c r="G7473" s="72">
        <v>2416.63</v>
      </c>
      <c r="H7473" s="72">
        <v>206017.71</v>
      </c>
      <c r="I7473" s="54" t="s">
        <v>265</v>
      </c>
      <c r="J7473" s="54" t="s">
        <v>23505</v>
      </c>
      <c r="K7473" s="54" t="s">
        <v>25071</v>
      </c>
      <c r="L7473" s="54" t="s">
        <v>25072</v>
      </c>
      <c r="M7473" s="54" t="s">
        <v>25070</v>
      </c>
      <c r="N7473" s="54" t="s">
        <v>256</v>
      </c>
      <c r="O7473" s="54" t="s">
        <v>256</v>
      </c>
      <c r="P7473" s="54" t="s">
        <v>454</v>
      </c>
      <c r="Q7473" s="54" t="s">
        <v>256</v>
      </c>
      <c r="R7473" s="54" t="s">
        <v>431</v>
      </c>
      <c r="S7473" s="71"/>
      <c r="T7473" s="54" t="s">
        <v>256</v>
      </c>
      <c r="U7473" s="71">
        <v>44679</v>
      </c>
      <c r="V7473" s="54" t="s">
        <v>256</v>
      </c>
      <c r="W7473" t="str">
        <f t="shared" si="116"/>
        <v>Apr-22</v>
      </c>
    </row>
    <row r="7474" spans="1:23" x14ac:dyDescent="0.25">
      <c r="A7474" s="54" t="s">
        <v>317</v>
      </c>
      <c r="B7474" s="54" t="s">
        <v>428</v>
      </c>
      <c r="C7474" s="54" t="s">
        <v>263</v>
      </c>
      <c r="D7474" s="54" t="s">
        <v>429</v>
      </c>
      <c r="E7474" s="54" t="s">
        <v>25073</v>
      </c>
      <c r="F7474" s="71">
        <v>44679</v>
      </c>
      <c r="G7474" s="72">
        <v>7457.9</v>
      </c>
      <c r="H7474" s="72">
        <v>635785.98</v>
      </c>
      <c r="I7474" s="54" t="s">
        <v>265</v>
      </c>
      <c r="J7474" s="54" t="s">
        <v>23505</v>
      </c>
      <c r="K7474" s="54" t="s">
        <v>25074</v>
      </c>
      <c r="L7474" s="54" t="s">
        <v>25075</v>
      </c>
      <c r="M7474" s="54" t="s">
        <v>25073</v>
      </c>
      <c r="N7474" s="54" t="s">
        <v>256</v>
      </c>
      <c r="O7474" s="54" t="s">
        <v>256</v>
      </c>
      <c r="P7474" s="54" t="s">
        <v>454</v>
      </c>
      <c r="Q7474" s="54" t="s">
        <v>256</v>
      </c>
      <c r="R7474" s="54" t="s">
        <v>431</v>
      </c>
      <c r="S7474" s="71"/>
      <c r="T7474" s="54" t="s">
        <v>256</v>
      </c>
      <c r="U7474" s="71">
        <v>44679</v>
      </c>
      <c r="V7474" s="54" t="s">
        <v>256</v>
      </c>
      <c r="W7474" t="str">
        <f t="shared" si="116"/>
        <v>Apr-22</v>
      </c>
    </row>
    <row r="7475" spans="1:23" x14ac:dyDescent="0.25">
      <c r="A7475" s="54" t="s">
        <v>317</v>
      </c>
      <c r="B7475" s="54" t="s">
        <v>428</v>
      </c>
      <c r="C7475" s="54" t="s">
        <v>263</v>
      </c>
      <c r="D7475" s="54" t="s">
        <v>429</v>
      </c>
      <c r="E7475" s="54" t="s">
        <v>25076</v>
      </c>
      <c r="F7475" s="71">
        <v>44679</v>
      </c>
      <c r="G7475" s="72">
        <v>66.709999999999994</v>
      </c>
      <c r="H7475" s="72">
        <v>5687.03</v>
      </c>
      <c r="I7475" s="54" t="s">
        <v>265</v>
      </c>
      <c r="J7475" s="54" t="s">
        <v>23505</v>
      </c>
      <c r="K7475" s="54" t="s">
        <v>25077</v>
      </c>
      <c r="L7475" s="54" t="s">
        <v>25078</v>
      </c>
      <c r="M7475" s="54" t="s">
        <v>25076</v>
      </c>
      <c r="N7475" s="54" t="s">
        <v>256</v>
      </c>
      <c r="O7475" s="54" t="s">
        <v>256</v>
      </c>
      <c r="P7475" s="54" t="s">
        <v>454</v>
      </c>
      <c r="Q7475" s="54" t="s">
        <v>256</v>
      </c>
      <c r="R7475" s="54" t="s">
        <v>431</v>
      </c>
      <c r="S7475" s="71"/>
      <c r="T7475" s="54" t="s">
        <v>256</v>
      </c>
      <c r="U7475" s="71">
        <v>44679</v>
      </c>
      <c r="V7475" s="54" t="s">
        <v>256</v>
      </c>
      <c r="W7475" t="str">
        <f t="shared" si="116"/>
        <v>Apr-22</v>
      </c>
    </row>
    <row r="7476" spans="1:23" x14ac:dyDescent="0.25">
      <c r="A7476" s="54" t="s">
        <v>317</v>
      </c>
      <c r="B7476" s="54" t="s">
        <v>428</v>
      </c>
      <c r="C7476" s="54" t="s">
        <v>263</v>
      </c>
      <c r="D7476" s="54" t="s">
        <v>429</v>
      </c>
      <c r="E7476" s="54" t="s">
        <v>25079</v>
      </c>
      <c r="F7476" s="71">
        <v>44677</v>
      </c>
      <c r="G7476" s="72">
        <v>581.86</v>
      </c>
      <c r="H7476" s="72">
        <v>49603.57</v>
      </c>
      <c r="I7476" s="54" t="s">
        <v>265</v>
      </c>
      <c r="J7476" s="54" t="s">
        <v>23505</v>
      </c>
      <c r="K7476" s="54" t="s">
        <v>25080</v>
      </c>
      <c r="L7476" s="54" t="s">
        <v>25081</v>
      </c>
      <c r="M7476" s="54" t="s">
        <v>25079</v>
      </c>
      <c r="N7476" s="54" t="s">
        <v>256</v>
      </c>
      <c r="O7476" s="54" t="s">
        <v>256</v>
      </c>
      <c r="P7476" s="54" t="s">
        <v>454</v>
      </c>
      <c r="Q7476" s="54" t="s">
        <v>256</v>
      </c>
      <c r="R7476" s="54" t="s">
        <v>431</v>
      </c>
      <c r="S7476" s="71"/>
      <c r="T7476" s="54" t="s">
        <v>256</v>
      </c>
      <c r="U7476" s="71">
        <v>44677</v>
      </c>
      <c r="V7476" s="54" t="s">
        <v>256</v>
      </c>
      <c r="W7476" t="str">
        <f t="shared" si="116"/>
        <v>Apr-22</v>
      </c>
    </row>
    <row r="7477" spans="1:23" x14ac:dyDescent="0.25">
      <c r="A7477" s="54" t="s">
        <v>317</v>
      </c>
      <c r="B7477" s="54" t="s">
        <v>428</v>
      </c>
      <c r="C7477" s="54" t="s">
        <v>263</v>
      </c>
      <c r="D7477" s="54" t="s">
        <v>429</v>
      </c>
      <c r="E7477" s="54" t="s">
        <v>25082</v>
      </c>
      <c r="F7477" s="71">
        <v>44675</v>
      </c>
      <c r="G7477" s="72">
        <v>4483.3500000000004</v>
      </c>
      <c r="H7477" s="72">
        <v>382205.59</v>
      </c>
      <c r="I7477" s="54" t="s">
        <v>265</v>
      </c>
      <c r="J7477" s="54" t="s">
        <v>23505</v>
      </c>
      <c r="K7477" s="54" t="s">
        <v>25083</v>
      </c>
      <c r="L7477" s="54" t="s">
        <v>25084</v>
      </c>
      <c r="M7477" s="54" t="s">
        <v>25082</v>
      </c>
      <c r="N7477" s="54" t="s">
        <v>256</v>
      </c>
      <c r="O7477" s="54" t="s">
        <v>256</v>
      </c>
      <c r="P7477" s="54" t="s">
        <v>522</v>
      </c>
      <c r="Q7477" s="54" t="s">
        <v>256</v>
      </c>
      <c r="R7477" s="54" t="s">
        <v>431</v>
      </c>
      <c r="S7477" s="71"/>
      <c r="T7477" s="54" t="s">
        <v>256</v>
      </c>
      <c r="U7477" s="71">
        <v>44675</v>
      </c>
      <c r="V7477" s="54" t="s">
        <v>256</v>
      </c>
      <c r="W7477" t="str">
        <f t="shared" si="116"/>
        <v>Apr-22</v>
      </c>
    </row>
    <row r="7478" spans="1:23" x14ac:dyDescent="0.25">
      <c r="A7478" s="54" t="s">
        <v>317</v>
      </c>
      <c r="B7478" s="54" t="s">
        <v>428</v>
      </c>
      <c r="C7478" s="54" t="s">
        <v>263</v>
      </c>
      <c r="D7478" s="54" t="s">
        <v>429</v>
      </c>
      <c r="E7478" s="54" t="s">
        <v>25085</v>
      </c>
      <c r="F7478" s="71">
        <v>44679</v>
      </c>
      <c r="G7478" s="72">
        <v>21714.67</v>
      </c>
      <c r="H7478" s="72">
        <v>1851175.62</v>
      </c>
      <c r="I7478" s="54" t="s">
        <v>265</v>
      </c>
      <c r="J7478" s="54" t="s">
        <v>23505</v>
      </c>
      <c r="K7478" s="54" t="s">
        <v>25086</v>
      </c>
      <c r="L7478" s="54" t="s">
        <v>25087</v>
      </c>
      <c r="M7478" s="54" t="s">
        <v>25085</v>
      </c>
      <c r="N7478" s="54" t="s">
        <v>256</v>
      </c>
      <c r="O7478" s="54" t="s">
        <v>256</v>
      </c>
      <c r="P7478" s="54" t="s">
        <v>12581</v>
      </c>
      <c r="Q7478" s="54" t="s">
        <v>256</v>
      </c>
      <c r="R7478" s="54" t="s">
        <v>431</v>
      </c>
      <c r="S7478" s="71"/>
      <c r="T7478" s="54" t="s">
        <v>256</v>
      </c>
      <c r="U7478" s="71">
        <v>44679</v>
      </c>
      <c r="V7478" s="54" t="s">
        <v>256</v>
      </c>
      <c r="W7478" t="str">
        <f t="shared" si="116"/>
        <v>Apr-22</v>
      </c>
    </row>
    <row r="7479" spans="1:23" x14ac:dyDescent="0.25">
      <c r="A7479" s="54" t="s">
        <v>318</v>
      </c>
      <c r="B7479" s="54" t="s">
        <v>428</v>
      </c>
      <c r="C7479" s="54" t="s">
        <v>263</v>
      </c>
      <c r="D7479" s="54" t="s">
        <v>429</v>
      </c>
      <c r="E7479" s="54" t="s">
        <v>25088</v>
      </c>
      <c r="F7479" s="71">
        <v>44657</v>
      </c>
      <c r="G7479" s="72">
        <v>99941.5</v>
      </c>
      <c r="H7479" s="72">
        <v>8520012.8800000008</v>
      </c>
      <c r="I7479" s="54" t="s">
        <v>265</v>
      </c>
      <c r="J7479" s="54" t="s">
        <v>23511</v>
      </c>
      <c r="K7479" s="54" t="s">
        <v>25089</v>
      </c>
      <c r="L7479" s="54" t="s">
        <v>25090</v>
      </c>
      <c r="M7479" s="54" t="s">
        <v>25088</v>
      </c>
      <c r="N7479" s="54" t="s">
        <v>256</v>
      </c>
      <c r="O7479" s="54" t="s">
        <v>256</v>
      </c>
      <c r="P7479" s="54" t="s">
        <v>437</v>
      </c>
      <c r="Q7479" s="54" t="s">
        <v>256</v>
      </c>
      <c r="R7479" s="54" t="s">
        <v>431</v>
      </c>
      <c r="S7479" s="71"/>
      <c r="T7479" s="54" t="s">
        <v>256</v>
      </c>
      <c r="U7479" s="71">
        <v>44657</v>
      </c>
      <c r="V7479" s="54" t="s">
        <v>256</v>
      </c>
      <c r="W7479" t="str">
        <f t="shared" si="116"/>
        <v>Apr-22</v>
      </c>
    </row>
    <row r="7480" spans="1:23" x14ac:dyDescent="0.25">
      <c r="A7480" s="54" t="s">
        <v>318</v>
      </c>
      <c r="B7480" s="54" t="s">
        <v>428</v>
      </c>
      <c r="C7480" s="54" t="s">
        <v>263</v>
      </c>
      <c r="D7480" s="54" t="s">
        <v>429</v>
      </c>
      <c r="E7480" s="54" t="s">
        <v>25091</v>
      </c>
      <c r="F7480" s="71">
        <v>44657</v>
      </c>
      <c r="G7480" s="72">
        <v>10678.38</v>
      </c>
      <c r="H7480" s="72">
        <v>910331.9</v>
      </c>
      <c r="I7480" s="54" t="s">
        <v>265</v>
      </c>
      <c r="J7480" s="54" t="s">
        <v>23511</v>
      </c>
      <c r="K7480" s="54" t="s">
        <v>25092</v>
      </c>
      <c r="L7480" s="54" t="s">
        <v>25093</v>
      </c>
      <c r="M7480" s="54" t="s">
        <v>25091</v>
      </c>
      <c r="N7480" s="54" t="s">
        <v>256</v>
      </c>
      <c r="O7480" s="54" t="s">
        <v>256</v>
      </c>
      <c r="P7480" s="54" t="s">
        <v>437</v>
      </c>
      <c r="Q7480" s="54" t="s">
        <v>256</v>
      </c>
      <c r="R7480" s="54" t="s">
        <v>431</v>
      </c>
      <c r="S7480" s="71"/>
      <c r="T7480" s="54" t="s">
        <v>256</v>
      </c>
      <c r="U7480" s="71">
        <v>44657</v>
      </c>
      <c r="V7480" s="54" t="s">
        <v>256</v>
      </c>
      <c r="W7480" t="str">
        <f t="shared" si="116"/>
        <v>Apr-22</v>
      </c>
    </row>
    <row r="7481" spans="1:23" x14ac:dyDescent="0.25">
      <c r="A7481" s="54" t="s">
        <v>318</v>
      </c>
      <c r="B7481" s="54" t="s">
        <v>428</v>
      </c>
      <c r="C7481" s="54" t="s">
        <v>263</v>
      </c>
      <c r="D7481" s="54" t="s">
        <v>429</v>
      </c>
      <c r="E7481" s="54" t="s">
        <v>25094</v>
      </c>
      <c r="F7481" s="71">
        <v>44663</v>
      </c>
      <c r="G7481" s="72">
        <v>97644</v>
      </c>
      <c r="H7481" s="72">
        <v>8324151</v>
      </c>
      <c r="I7481" s="54" t="s">
        <v>265</v>
      </c>
      <c r="J7481" s="54" t="s">
        <v>23511</v>
      </c>
      <c r="K7481" s="54" t="s">
        <v>25095</v>
      </c>
      <c r="L7481" s="54" t="s">
        <v>25096</v>
      </c>
      <c r="M7481" s="54" t="s">
        <v>25094</v>
      </c>
      <c r="N7481" s="54" t="s">
        <v>256</v>
      </c>
      <c r="O7481" s="54" t="s">
        <v>256</v>
      </c>
      <c r="P7481" s="54" t="s">
        <v>437</v>
      </c>
      <c r="Q7481" s="54" t="s">
        <v>256</v>
      </c>
      <c r="R7481" s="54" t="s">
        <v>431</v>
      </c>
      <c r="S7481" s="71"/>
      <c r="T7481" s="54" t="s">
        <v>256</v>
      </c>
      <c r="U7481" s="71">
        <v>44663</v>
      </c>
      <c r="V7481" s="54" t="s">
        <v>256</v>
      </c>
      <c r="W7481" t="str">
        <f t="shared" si="116"/>
        <v>Apr-22</v>
      </c>
    </row>
    <row r="7482" spans="1:23" x14ac:dyDescent="0.25">
      <c r="A7482" s="54" t="s">
        <v>318</v>
      </c>
      <c r="B7482" s="54" t="s">
        <v>428</v>
      </c>
      <c r="C7482" s="54" t="s">
        <v>263</v>
      </c>
      <c r="D7482" s="54" t="s">
        <v>429</v>
      </c>
      <c r="E7482" s="54" t="s">
        <v>25097</v>
      </c>
      <c r="F7482" s="71">
        <v>44671</v>
      </c>
      <c r="G7482" s="72">
        <v>106081.53</v>
      </c>
      <c r="H7482" s="72">
        <v>9043450.4299999997</v>
      </c>
      <c r="I7482" s="54" t="s">
        <v>265</v>
      </c>
      <c r="J7482" s="54" t="s">
        <v>23511</v>
      </c>
      <c r="K7482" s="54" t="s">
        <v>25098</v>
      </c>
      <c r="L7482" s="54" t="s">
        <v>25099</v>
      </c>
      <c r="M7482" s="54" t="s">
        <v>25097</v>
      </c>
      <c r="N7482" s="54" t="s">
        <v>256</v>
      </c>
      <c r="O7482" s="54" t="s">
        <v>256</v>
      </c>
      <c r="P7482" s="54" t="s">
        <v>437</v>
      </c>
      <c r="Q7482" s="54" t="s">
        <v>256</v>
      </c>
      <c r="R7482" s="54" t="s">
        <v>431</v>
      </c>
      <c r="S7482" s="71"/>
      <c r="T7482" s="54" t="s">
        <v>256</v>
      </c>
      <c r="U7482" s="71">
        <v>44671</v>
      </c>
      <c r="V7482" s="54" t="s">
        <v>256</v>
      </c>
      <c r="W7482" t="str">
        <f t="shared" si="116"/>
        <v>Apr-22</v>
      </c>
    </row>
    <row r="7483" spans="1:23" x14ac:dyDescent="0.25">
      <c r="A7483" s="54" t="s">
        <v>318</v>
      </c>
      <c r="B7483" s="54" t="s">
        <v>428</v>
      </c>
      <c r="C7483" s="54" t="s">
        <v>263</v>
      </c>
      <c r="D7483" s="54" t="s">
        <v>429</v>
      </c>
      <c r="E7483" s="54" t="s">
        <v>25100</v>
      </c>
      <c r="F7483" s="71">
        <v>44667</v>
      </c>
      <c r="G7483" s="72">
        <v>99972.5</v>
      </c>
      <c r="H7483" s="72">
        <v>8522655.6300000008</v>
      </c>
      <c r="I7483" s="54" t="s">
        <v>265</v>
      </c>
      <c r="J7483" s="54" t="s">
        <v>23511</v>
      </c>
      <c r="K7483" s="54" t="s">
        <v>25101</v>
      </c>
      <c r="L7483" s="54" t="s">
        <v>25102</v>
      </c>
      <c r="M7483" s="54" t="s">
        <v>25100</v>
      </c>
      <c r="N7483" s="54" t="s">
        <v>256</v>
      </c>
      <c r="O7483" s="54" t="s">
        <v>256</v>
      </c>
      <c r="P7483" s="54" t="s">
        <v>437</v>
      </c>
      <c r="Q7483" s="54" t="s">
        <v>256</v>
      </c>
      <c r="R7483" s="54" t="s">
        <v>431</v>
      </c>
      <c r="S7483" s="71"/>
      <c r="T7483" s="54" t="s">
        <v>256</v>
      </c>
      <c r="U7483" s="71">
        <v>44667</v>
      </c>
      <c r="V7483" s="54" t="s">
        <v>256</v>
      </c>
      <c r="W7483" t="str">
        <f t="shared" si="116"/>
        <v>Apr-22</v>
      </c>
    </row>
    <row r="7484" spans="1:23" x14ac:dyDescent="0.25">
      <c r="A7484" s="54" t="s">
        <v>318</v>
      </c>
      <c r="B7484" s="54" t="s">
        <v>428</v>
      </c>
      <c r="C7484" s="54" t="s">
        <v>263</v>
      </c>
      <c r="D7484" s="54" t="s">
        <v>429</v>
      </c>
      <c r="E7484" s="54" t="s">
        <v>25103</v>
      </c>
      <c r="F7484" s="71">
        <v>44667</v>
      </c>
      <c r="G7484" s="72">
        <v>97712.5</v>
      </c>
      <c r="H7484" s="72">
        <v>8329990.6299999999</v>
      </c>
      <c r="I7484" s="54" t="s">
        <v>265</v>
      </c>
      <c r="J7484" s="54" t="s">
        <v>23511</v>
      </c>
      <c r="K7484" s="54" t="s">
        <v>25104</v>
      </c>
      <c r="L7484" s="54" t="s">
        <v>25105</v>
      </c>
      <c r="M7484" s="54" t="s">
        <v>25103</v>
      </c>
      <c r="N7484" s="54" t="s">
        <v>256</v>
      </c>
      <c r="O7484" s="54" t="s">
        <v>256</v>
      </c>
      <c r="P7484" s="54" t="s">
        <v>437</v>
      </c>
      <c r="Q7484" s="54" t="s">
        <v>256</v>
      </c>
      <c r="R7484" s="54" t="s">
        <v>431</v>
      </c>
      <c r="S7484" s="71"/>
      <c r="T7484" s="54" t="s">
        <v>256</v>
      </c>
      <c r="U7484" s="71">
        <v>44667</v>
      </c>
      <c r="V7484" s="54" t="s">
        <v>256</v>
      </c>
      <c r="W7484" t="str">
        <f t="shared" si="116"/>
        <v>Apr-22</v>
      </c>
    </row>
    <row r="7485" spans="1:23" x14ac:dyDescent="0.25">
      <c r="A7485" s="54" t="s">
        <v>318</v>
      </c>
      <c r="B7485" s="54" t="s">
        <v>428</v>
      </c>
      <c r="C7485" s="54" t="s">
        <v>263</v>
      </c>
      <c r="D7485" s="54" t="s">
        <v>429</v>
      </c>
      <c r="E7485" s="54" t="s">
        <v>25106</v>
      </c>
      <c r="F7485" s="71">
        <v>44669</v>
      </c>
      <c r="G7485" s="72">
        <v>2772</v>
      </c>
      <c r="H7485" s="72">
        <v>236313</v>
      </c>
      <c r="I7485" s="54" t="s">
        <v>265</v>
      </c>
      <c r="J7485" s="54" t="s">
        <v>23511</v>
      </c>
      <c r="K7485" s="54" t="s">
        <v>25107</v>
      </c>
      <c r="L7485" s="54" t="s">
        <v>25108</v>
      </c>
      <c r="M7485" s="54" t="s">
        <v>25106</v>
      </c>
      <c r="N7485" s="54" t="s">
        <v>256</v>
      </c>
      <c r="O7485" s="54" t="s">
        <v>256</v>
      </c>
      <c r="P7485" s="54" t="s">
        <v>25109</v>
      </c>
      <c r="Q7485" s="54" t="s">
        <v>256</v>
      </c>
      <c r="R7485" s="54" t="s">
        <v>431</v>
      </c>
      <c r="S7485" s="71"/>
      <c r="T7485" s="54" t="s">
        <v>256</v>
      </c>
      <c r="U7485" s="71">
        <v>44669</v>
      </c>
      <c r="V7485" s="54" t="s">
        <v>256</v>
      </c>
      <c r="W7485" t="str">
        <f t="shared" si="116"/>
        <v>Apr-22</v>
      </c>
    </row>
    <row r="7486" spans="1:23" x14ac:dyDescent="0.25">
      <c r="A7486" s="54" t="s">
        <v>318</v>
      </c>
      <c r="B7486" s="54" t="s">
        <v>428</v>
      </c>
      <c r="C7486" s="54" t="s">
        <v>263</v>
      </c>
      <c r="D7486" s="54" t="s">
        <v>429</v>
      </c>
      <c r="E7486" s="54" t="s">
        <v>25110</v>
      </c>
      <c r="F7486" s="71">
        <v>44671</v>
      </c>
      <c r="G7486" s="72">
        <v>2444.94</v>
      </c>
      <c r="H7486" s="72">
        <v>208431.14</v>
      </c>
      <c r="I7486" s="54" t="s">
        <v>265</v>
      </c>
      <c r="J7486" s="54" t="s">
        <v>23511</v>
      </c>
      <c r="K7486" s="54" t="s">
        <v>25098</v>
      </c>
      <c r="L7486" s="54" t="s">
        <v>25111</v>
      </c>
      <c r="M7486" s="54" t="s">
        <v>25110</v>
      </c>
      <c r="N7486" s="54" t="s">
        <v>256</v>
      </c>
      <c r="O7486" s="54" t="s">
        <v>256</v>
      </c>
      <c r="P7486" s="54" t="s">
        <v>437</v>
      </c>
      <c r="Q7486" s="54" t="s">
        <v>256</v>
      </c>
      <c r="R7486" s="54" t="s">
        <v>431</v>
      </c>
      <c r="S7486" s="71"/>
      <c r="T7486" s="54" t="s">
        <v>256</v>
      </c>
      <c r="U7486" s="71">
        <v>44671</v>
      </c>
      <c r="V7486" s="54" t="s">
        <v>256</v>
      </c>
      <c r="W7486" t="str">
        <f t="shared" si="116"/>
        <v>Apr-22</v>
      </c>
    </row>
    <row r="7487" spans="1:23" x14ac:dyDescent="0.25">
      <c r="A7487" s="54" t="s">
        <v>318</v>
      </c>
      <c r="B7487" s="54" t="s">
        <v>428</v>
      </c>
      <c r="C7487" s="54" t="s">
        <v>263</v>
      </c>
      <c r="D7487" s="54" t="s">
        <v>429</v>
      </c>
      <c r="E7487" s="54" t="s">
        <v>25112</v>
      </c>
      <c r="F7487" s="71">
        <v>44671</v>
      </c>
      <c r="G7487" s="72">
        <v>5072.46</v>
      </c>
      <c r="H7487" s="72">
        <v>432427.22</v>
      </c>
      <c r="I7487" s="54" t="s">
        <v>265</v>
      </c>
      <c r="J7487" s="54" t="s">
        <v>23511</v>
      </c>
      <c r="K7487" s="54" t="s">
        <v>25098</v>
      </c>
      <c r="L7487" s="54" t="s">
        <v>25113</v>
      </c>
      <c r="M7487" s="54" t="s">
        <v>25112</v>
      </c>
      <c r="N7487" s="54" t="s">
        <v>256</v>
      </c>
      <c r="O7487" s="54" t="s">
        <v>256</v>
      </c>
      <c r="P7487" s="54" t="s">
        <v>437</v>
      </c>
      <c r="Q7487" s="54" t="s">
        <v>256</v>
      </c>
      <c r="R7487" s="54" t="s">
        <v>431</v>
      </c>
      <c r="S7487" s="71"/>
      <c r="T7487" s="54" t="s">
        <v>256</v>
      </c>
      <c r="U7487" s="71">
        <v>44671</v>
      </c>
      <c r="V7487" s="54" t="s">
        <v>256</v>
      </c>
      <c r="W7487" t="str">
        <f t="shared" si="116"/>
        <v>Apr-22</v>
      </c>
    </row>
    <row r="7488" spans="1:23" x14ac:dyDescent="0.25">
      <c r="A7488" s="54" t="s">
        <v>318</v>
      </c>
      <c r="B7488" s="54" t="s">
        <v>428</v>
      </c>
      <c r="C7488" s="54" t="s">
        <v>263</v>
      </c>
      <c r="D7488" s="54" t="s">
        <v>429</v>
      </c>
      <c r="E7488" s="54" t="s">
        <v>25114</v>
      </c>
      <c r="F7488" s="71">
        <v>44671</v>
      </c>
      <c r="G7488" s="72">
        <v>40629.660000000003</v>
      </c>
      <c r="H7488" s="72">
        <v>3463678.52</v>
      </c>
      <c r="I7488" s="54" t="s">
        <v>265</v>
      </c>
      <c r="J7488" s="54" t="s">
        <v>23511</v>
      </c>
      <c r="K7488" s="54" t="s">
        <v>25098</v>
      </c>
      <c r="L7488" s="54" t="s">
        <v>25115</v>
      </c>
      <c r="M7488" s="54" t="s">
        <v>25114</v>
      </c>
      <c r="N7488" s="54" t="s">
        <v>256</v>
      </c>
      <c r="O7488" s="54" t="s">
        <v>256</v>
      </c>
      <c r="P7488" s="54" t="s">
        <v>437</v>
      </c>
      <c r="Q7488" s="54" t="s">
        <v>256</v>
      </c>
      <c r="R7488" s="54" t="s">
        <v>431</v>
      </c>
      <c r="S7488" s="71"/>
      <c r="T7488" s="54" t="s">
        <v>256</v>
      </c>
      <c r="U7488" s="71">
        <v>44671</v>
      </c>
      <c r="V7488" s="54" t="s">
        <v>256</v>
      </c>
      <c r="W7488" t="str">
        <f t="shared" si="116"/>
        <v>Apr-22</v>
      </c>
    </row>
    <row r="7489" spans="1:23" x14ac:dyDescent="0.25">
      <c r="A7489" s="54" t="s">
        <v>318</v>
      </c>
      <c r="B7489" s="54" t="s">
        <v>428</v>
      </c>
      <c r="C7489" s="54" t="s">
        <v>263</v>
      </c>
      <c r="D7489" s="54" t="s">
        <v>429</v>
      </c>
      <c r="E7489" s="54" t="s">
        <v>25116</v>
      </c>
      <c r="F7489" s="71">
        <v>44677</v>
      </c>
      <c r="G7489" s="72">
        <v>49990</v>
      </c>
      <c r="H7489" s="72">
        <v>4261647.5</v>
      </c>
      <c r="I7489" s="54" t="s">
        <v>265</v>
      </c>
      <c r="J7489" s="54" t="s">
        <v>23511</v>
      </c>
      <c r="K7489" s="54" t="s">
        <v>25117</v>
      </c>
      <c r="L7489" s="54" t="s">
        <v>25118</v>
      </c>
      <c r="M7489" s="54" t="s">
        <v>25116</v>
      </c>
      <c r="N7489" s="54" t="s">
        <v>256</v>
      </c>
      <c r="O7489" s="54" t="s">
        <v>256</v>
      </c>
      <c r="P7489" s="54" t="s">
        <v>437</v>
      </c>
      <c r="Q7489" s="54" t="s">
        <v>256</v>
      </c>
      <c r="R7489" s="54" t="s">
        <v>431</v>
      </c>
      <c r="S7489" s="71"/>
      <c r="T7489" s="54" t="s">
        <v>256</v>
      </c>
      <c r="U7489" s="71">
        <v>44677</v>
      </c>
      <c r="V7489" s="54" t="s">
        <v>256</v>
      </c>
      <c r="W7489" t="str">
        <f t="shared" si="116"/>
        <v>Apr-22</v>
      </c>
    </row>
    <row r="7490" spans="1:23" x14ac:dyDescent="0.25">
      <c r="A7490" s="54" t="s">
        <v>317</v>
      </c>
      <c r="B7490" s="54" t="s">
        <v>428</v>
      </c>
      <c r="C7490" s="54" t="s">
        <v>278</v>
      </c>
      <c r="D7490" s="54" t="s">
        <v>436</v>
      </c>
      <c r="E7490" s="54" t="s">
        <v>25119</v>
      </c>
      <c r="F7490" s="71">
        <v>44661</v>
      </c>
      <c r="G7490" s="72">
        <v>-4500.08</v>
      </c>
      <c r="H7490" s="72">
        <v>-383631.82</v>
      </c>
      <c r="I7490" s="54" t="s">
        <v>265</v>
      </c>
      <c r="J7490" s="54" t="s">
        <v>23511</v>
      </c>
      <c r="K7490" s="54" t="s">
        <v>25120</v>
      </c>
      <c r="L7490" s="54" t="s">
        <v>25121</v>
      </c>
      <c r="M7490" s="54" t="s">
        <v>25119</v>
      </c>
      <c r="N7490" s="54" t="s">
        <v>256</v>
      </c>
      <c r="O7490" s="54" t="s">
        <v>256</v>
      </c>
      <c r="P7490" s="54" t="s">
        <v>289</v>
      </c>
      <c r="Q7490" s="54" t="s">
        <v>256</v>
      </c>
      <c r="R7490" s="54" t="s">
        <v>431</v>
      </c>
      <c r="S7490" s="71"/>
      <c r="T7490" s="54" t="s">
        <v>256</v>
      </c>
      <c r="U7490" s="71">
        <v>44661</v>
      </c>
      <c r="V7490" s="54" t="s">
        <v>256</v>
      </c>
      <c r="W7490" t="str">
        <f t="shared" si="116"/>
        <v>Apr-22</v>
      </c>
    </row>
    <row r="7491" spans="1:23" x14ac:dyDescent="0.25">
      <c r="A7491" s="54" t="s">
        <v>317</v>
      </c>
      <c r="B7491" s="54" t="s">
        <v>428</v>
      </c>
      <c r="C7491" s="54" t="s">
        <v>263</v>
      </c>
      <c r="D7491" s="54" t="s">
        <v>429</v>
      </c>
      <c r="E7491" s="54" t="s">
        <v>25122</v>
      </c>
      <c r="F7491" s="71">
        <v>44653</v>
      </c>
      <c r="G7491" s="72">
        <v>1937.29</v>
      </c>
      <c r="H7491" s="72">
        <v>165153.97</v>
      </c>
      <c r="I7491" s="54" t="s">
        <v>265</v>
      </c>
      <c r="J7491" s="54" t="s">
        <v>23511</v>
      </c>
      <c r="K7491" s="54" t="s">
        <v>25123</v>
      </c>
      <c r="L7491" s="54" t="s">
        <v>25124</v>
      </c>
      <c r="M7491" s="54" t="s">
        <v>25122</v>
      </c>
      <c r="N7491" s="54" t="s">
        <v>256</v>
      </c>
      <c r="O7491" s="54" t="s">
        <v>256</v>
      </c>
      <c r="P7491" s="54" t="s">
        <v>495</v>
      </c>
      <c r="Q7491" s="54" t="s">
        <v>256</v>
      </c>
      <c r="R7491" s="54" t="s">
        <v>431</v>
      </c>
      <c r="S7491" s="71"/>
      <c r="T7491" s="54" t="s">
        <v>256</v>
      </c>
      <c r="U7491" s="71">
        <v>44653</v>
      </c>
      <c r="V7491" s="54" t="s">
        <v>256</v>
      </c>
      <c r="W7491" t="str">
        <f t="shared" si="116"/>
        <v>Apr-22</v>
      </c>
    </row>
    <row r="7492" spans="1:23" x14ac:dyDescent="0.25">
      <c r="A7492" s="54" t="s">
        <v>317</v>
      </c>
      <c r="B7492" s="54" t="s">
        <v>428</v>
      </c>
      <c r="C7492" s="54" t="s">
        <v>263</v>
      </c>
      <c r="D7492" s="54" t="s">
        <v>429</v>
      </c>
      <c r="E7492" s="54" t="s">
        <v>25125</v>
      </c>
      <c r="F7492" s="71">
        <v>44653</v>
      </c>
      <c r="G7492" s="72">
        <v>7325.12</v>
      </c>
      <c r="H7492" s="72">
        <v>624466.48</v>
      </c>
      <c r="I7492" s="54" t="s">
        <v>265</v>
      </c>
      <c r="J7492" s="54" t="s">
        <v>23511</v>
      </c>
      <c r="K7492" s="54" t="s">
        <v>25034</v>
      </c>
      <c r="L7492" s="54" t="s">
        <v>25126</v>
      </c>
      <c r="M7492" s="54" t="s">
        <v>25125</v>
      </c>
      <c r="N7492" s="54" t="s">
        <v>256</v>
      </c>
      <c r="O7492" s="54" t="s">
        <v>256</v>
      </c>
      <c r="P7492" s="54" t="s">
        <v>271</v>
      </c>
      <c r="Q7492" s="54" t="s">
        <v>256</v>
      </c>
      <c r="R7492" s="54" t="s">
        <v>431</v>
      </c>
      <c r="S7492" s="71"/>
      <c r="T7492" s="54" t="s">
        <v>256</v>
      </c>
      <c r="U7492" s="71">
        <v>44653</v>
      </c>
      <c r="V7492" s="54" t="s">
        <v>443</v>
      </c>
      <c r="W7492" t="str">
        <f t="shared" si="116"/>
        <v>Apr-22</v>
      </c>
    </row>
    <row r="7493" spans="1:23" x14ac:dyDescent="0.25">
      <c r="A7493" s="54" t="s">
        <v>317</v>
      </c>
      <c r="B7493" s="54" t="s">
        <v>428</v>
      </c>
      <c r="C7493" s="54" t="s">
        <v>263</v>
      </c>
      <c r="D7493" s="54" t="s">
        <v>429</v>
      </c>
      <c r="E7493" s="54" t="s">
        <v>25127</v>
      </c>
      <c r="F7493" s="71">
        <v>44653</v>
      </c>
      <c r="G7493" s="72">
        <v>3520.03</v>
      </c>
      <c r="H7493" s="72">
        <v>300082.56</v>
      </c>
      <c r="I7493" s="54" t="s">
        <v>265</v>
      </c>
      <c r="J7493" s="54" t="s">
        <v>23511</v>
      </c>
      <c r="K7493" s="54" t="s">
        <v>25128</v>
      </c>
      <c r="L7493" s="54" t="s">
        <v>25129</v>
      </c>
      <c r="M7493" s="54" t="s">
        <v>25127</v>
      </c>
      <c r="N7493" s="54" t="s">
        <v>256</v>
      </c>
      <c r="O7493" s="54" t="s">
        <v>256</v>
      </c>
      <c r="P7493" s="54" t="s">
        <v>495</v>
      </c>
      <c r="Q7493" s="54" t="s">
        <v>256</v>
      </c>
      <c r="R7493" s="54" t="s">
        <v>431</v>
      </c>
      <c r="S7493" s="71"/>
      <c r="T7493" s="54" t="s">
        <v>256</v>
      </c>
      <c r="U7493" s="71">
        <v>44653</v>
      </c>
      <c r="V7493" s="54" t="s">
        <v>256</v>
      </c>
      <c r="W7493" t="str">
        <f t="shared" ref="W7493:W7556" si="117">TEXT(F7493,"MMM-YY")</f>
        <v>Apr-22</v>
      </c>
    </row>
    <row r="7494" spans="1:23" x14ac:dyDescent="0.25">
      <c r="A7494" s="54" t="s">
        <v>317</v>
      </c>
      <c r="B7494" s="54" t="s">
        <v>428</v>
      </c>
      <c r="C7494" s="54" t="s">
        <v>263</v>
      </c>
      <c r="D7494" s="54" t="s">
        <v>429</v>
      </c>
      <c r="E7494" s="54" t="s">
        <v>25130</v>
      </c>
      <c r="F7494" s="71">
        <v>44654</v>
      </c>
      <c r="G7494" s="72">
        <v>1527.55</v>
      </c>
      <c r="H7494" s="72">
        <v>130223.64</v>
      </c>
      <c r="I7494" s="54" t="s">
        <v>265</v>
      </c>
      <c r="J7494" s="54" t="s">
        <v>23511</v>
      </c>
      <c r="K7494" s="54" t="s">
        <v>25131</v>
      </c>
      <c r="L7494" s="54" t="s">
        <v>25132</v>
      </c>
      <c r="M7494" s="54" t="s">
        <v>25130</v>
      </c>
      <c r="N7494" s="54" t="s">
        <v>256</v>
      </c>
      <c r="O7494" s="54" t="s">
        <v>256</v>
      </c>
      <c r="P7494" s="54" t="s">
        <v>495</v>
      </c>
      <c r="Q7494" s="54" t="s">
        <v>256</v>
      </c>
      <c r="R7494" s="54" t="s">
        <v>431</v>
      </c>
      <c r="S7494" s="71"/>
      <c r="T7494" s="54" t="s">
        <v>256</v>
      </c>
      <c r="U7494" s="71">
        <v>44654</v>
      </c>
      <c r="V7494" s="54" t="s">
        <v>256</v>
      </c>
      <c r="W7494" t="str">
        <f t="shared" si="117"/>
        <v>Apr-22</v>
      </c>
    </row>
    <row r="7495" spans="1:23" x14ac:dyDescent="0.25">
      <c r="A7495" s="54" t="s">
        <v>317</v>
      </c>
      <c r="B7495" s="54" t="s">
        <v>428</v>
      </c>
      <c r="C7495" s="54" t="s">
        <v>263</v>
      </c>
      <c r="D7495" s="54" t="s">
        <v>429</v>
      </c>
      <c r="E7495" s="54" t="s">
        <v>25133</v>
      </c>
      <c r="F7495" s="71">
        <v>44660</v>
      </c>
      <c r="G7495" s="72">
        <v>2051.09</v>
      </c>
      <c r="H7495" s="72">
        <v>174855.42</v>
      </c>
      <c r="I7495" s="54" t="s">
        <v>265</v>
      </c>
      <c r="J7495" s="54" t="s">
        <v>23511</v>
      </c>
      <c r="K7495" s="54" t="s">
        <v>25134</v>
      </c>
      <c r="L7495" s="54" t="s">
        <v>25135</v>
      </c>
      <c r="M7495" s="54" t="s">
        <v>25133</v>
      </c>
      <c r="N7495" s="54" t="s">
        <v>256</v>
      </c>
      <c r="O7495" s="54" t="s">
        <v>256</v>
      </c>
      <c r="P7495" s="54" t="s">
        <v>495</v>
      </c>
      <c r="Q7495" s="54" t="s">
        <v>256</v>
      </c>
      <c r="R7495" s="54" t="s">
        <v>431</v>
      </c>
      <c r="S7495" s="71"/>
      <c r="T7495" s="54" t="s">
        <v>256</v>
      </c>
      <c r="U7495" s="71">
        <v>44660</v>
      </c>
      <c r="V7495" s="54" t="s">
        <v>256</v>
      </c>
      <c r="W7495" t="str">
        <f t="shared" si="117"/>
        <v>Apr-22</v>
      </c>
    </row>
    <row r="7496" spans="1:23" x14ac:dyDescent="0.25">
      <c r="A7496" s="54" t="s">
        <v>317</v>
      </c>
      <c r="B7496" s="54" t="s">
        <v>428</v>
      </c>
      <c r="C7496" s="54" t="s">
        <v>263</v>
      </c>
      <c r="D7496" s="54" t="s">
        <v>429</v>
      </c>
      <c r="E7496" s="54" t="s">
        <v>25136</v>
      </c>
      <c r="F7496" s="71">
        <v>44664</v>
      </c>
      <c r="G7496" s="72">
        <v>2327.8000000000002</v>
      </c>
      <c r="H7496" s="72">
        <v>198444.95</v>
      </c>
      <c r="I7496" s="54" t="s">
        <v>265</v>
      </c>
      <c r="J7496" s="54" t="s">
        <v>23511</v>
      </c>
      <c r="K7496" s="54" t="s">
        <v>25137</v>
      </c>
      <c r="L7496" s="54" t="s">
        <v>25138</v>
      </c>
      <c r="M7496" s="54" t="s">
        <v>25136</v>
      </c>
      <c r="N7496" s="54" t="s">
        <v>256</v>
      </c>
      <c r="O7496" s="54" t="s">
        <v>256</v>
      </c>
      <c r="P7496" s="54" t="s">
        <v>522</v>
      </c>
      <c r="Q7496" s="54" t="s">
        <v>256</v>
      </c>
      <c r="R7496" s="54" t="s">
        <v>431</v>
      </c>
      <c r="S7496" s="71"/>
      <c r="T7496" s="54" t="s">
        <v>256</v>
      </c>
      <c r="U7496" s="71">
        <v>44664</v>
      </c>
      <c r="V7496" s="54" t="s">
        <v>256</v>
      </c>
      <c r="W7496" t="str">
        <f t="shared" si="117"/>
        <v>Apr-22</v>
      </c>
    </row>
    <row r="7497" spans="1:23" x14ac:dyDescent="0.25">
      <c r="A7497" s="54" t="s">
        <v>317</v>
      </c>
      <c r="B7497" s="54" t="s">
        <v>428</v>
      </c>
      <c r="C7497" s="54" t="s">
        <v>263</v>
      </c>
      <c r="D7497" s="54" t="s">
        <v>429</v>
      </c>
      <c r="E7497" s="54" t="s">
        <v>25139</v>
      </c>
      <c r="F7497" s="71">
        <v>44658</v>
      </c>
      <c r="G7497" s="72">
        <v>5837.28</v>
      </c>
      <c r="H7497" s="72">
        <v>497628.12</v>
      </c>
      <c r="I7497" s="54" t="s">
        <v>265</v>
      </c>
      <c r="J7497" s="54" t="s">
        <v>23511</v>
      </c>
      <c r="K7497" s="54" t="s">
        <v>25140</v>
      </c>
      <c r="L7497" s="54" t="s">
        <v>25141</v>
      </c>
      <c r="M7497" s="54" t="s">
        <v>25139</v>
      </c>
      <c r="N7497" s="54" t="s">
        <v>256</v>
      </c>
      <c r="O7497" s="54" t="s">
        <v>256</v>
      </c>
      <c r="P7497" s="54" t="s">
        <v>522</v>
      </c>
      <c r="Q7497" s="54" t="s">
        <v>256</v>
      </c>
      <c r="R7497" s="54" t="s">
        <v>431</v>
      </c>
      <c r="S7497" s="71"/>
      <c r="T7497" s="54" t="s">
        <v>256</v>
      </c>
      <c r="U7497" s="71">
        <v>44658</v>
      </c>
      <c r="V7497" s="54" t="s">
        <v>256</v>
      </c>
      <c r="W7497" t="str">
        <f t="shared" si="117"/>
        <v>Apr-22</v>
      </c>
    </row>
    <row r="7498" spans="1:23" x14ac:dyDescent="0.25">
      <c r="A7498" s="54" t="s">
        <v>317</v>
      </c>
      <c r="B7498" s="54" t="s">
        <v>428</v>
      </c>
      <c r="C7498" s="54" t="s">
        <v>263</v>
      </c>
      <c r="D7498" s="54" t="s">
        <v>429</v>
      </c>
      <c r="E7498" s="54" t="s">
        <v>25142</v>
      </c>
      <c r="F7498" s="71">
        <v>44658</v>
      </c>
      <c r="G7498" s="72">
        <v>2834.4</v>
      </c>
      <c r="H7498" s="72">
        <v>241632.6</v>
      </c>
      <c r="I7498" s="54" t="s">
        <v>265</v>
      </c>
      <c r="J7498" s="54" t="s">
        <v>23511</v>
      </c>
      <c r="K7498" s="54" t="s">
        <v>25143</v>
      </c>
      <c r="L7498" s="54" t="s">
        <v>25144</v>
      </c>
      <c r="M7498" s="54" t="s">
        <v>25142</v>
      </c>
      <c r="N7498" s="54" t="s">
        <v>256</v>
      </c>
      <c r="O7498" s="54" t="s">
        <v>256</v>
      </c>
      <c r="P7498" s="54" t="s">
        <v>522</v>
      </c>
      <c r="Q7498" s="54" t="s">
        <v>256</v>
      </c>
      <c r="R7498" s="54" t="s">
        <v>431</v>
      </c>
      <c r="S7498" s="71"/>
      <c r="T7498" s="54" t="s">
        <v>256</v>
      </c>
      <c r="U7498" s="71">
        <v>44658</v>
      </c>
      <c r="V7498" s="54" t="s">
        <v>256</v>
      </c>
      <c r="W7498" t="str">
        <f t="shared" si="117"/>
        <v>Apr-22</v>
      </c>
    </row>
    <row r="7499" spans="1:23" x14ac:dyDescent="0.25">
      <c r="A7499" s="54" t="s">
        <v>317</v>
      </c>
      <c r="B7499" s="54" t="s">
        <v>428</v>
      </c>
      <c r="C7499" s="54" t="s">
        <v>263</v>
      </c>
      <c r="D7499" s="54" t="s">
        <v>429</v>
      </c>
      <c r="E7499" s="54" t="s">
        <v>25145</v>
      </c>
      <c r="F7499" s="71">
        <v>44661</v>
      </c>
      <c r="G7499" s="72">
        <v>553.6</v>
      </c>
      <c r="H7499" s="72">
        <v>47194.400000000001</v>
      </c>
      <c r="I7499" s="54" t="s">
        <v>265</v>
      </c>
      <c r="J7499" s="54" t="s">
        <v>23511</v>
      </c>
      <c r="K7499" s="54" t="s">
        <v>25146</v>
      </c>
      <c r="L7499" s="54" t="s">
        <v>25147</v>
      </c>
      <c r="M7499" s="54" t="s">
        <v>25145</v>
      </c>
      <c r="N7499" s="54" t="s">
        <v>256</v>
      </c>
      <c r="O7499" s="54" t="s">
        <v>256</v>
      </c>
      <c r="P7499" s="54" t="s">
        <v>522</v>
      </c>
      <c r="Q7499" s="54" t="s">
        <v>256</v>
      </c>
      <c r="R7499" s="54" t="s">
        <v>431</v>
      </c>
      <c r="S7499" s="71"/>
      <c r="T7499" s="54" t="s">
        <v>256</v>
      </c>
      <c r="U7499" s="71">
        <v>44661</v>
      </c>
      <c r="V7499" s="54" t="s">
        <v>256</v>
      </c>
      <c r="W7499" t="str">
        <f t="shared" si="117"/>
        <v>Apr-22</v>
      </c>
    </row>
    <row r="7500" spans="1:23" x14ac:dyDescent="0.25">
      <c r="A7500" s="54" t="s">
        <v>317</v>
      </c>
      <c r="B7500" s="54" t="s">
        <v>428</v>
      </c>
      <c r="C7500" s="54" t="s">
        <v>263</v>
      </c>
      <c r="D7500" s="54" t="s">
        <v>429</v>
      </c>
      <c r="E7500" s="54" t="s">
        <v>25148</v>
      </c>
      <c r="F7500" s="71">
        <v>44661</v>
      </c>
      <c r="G7500" s="72">
        <v>2104.2199999999998</v>
      </c>
      <c r="H7500" s="72">
        <v>179384.76</v>
      </c>
      <c r="I7500" s="54" t="s">
        <v>265</v>
      </c>
      <c r="J7500" s="54" t="s">
        <v>23511</v>
      </c>
      <c r="K7500" s="54" t="s">
        <v>25149</v>
      </c>
      <c r="L7500" s="54" t="s">
        <v>25150</v>
      </c>
      <c r="M7500" s="54" t="s">
        <v>25148</v>
      </c>
      <c r="N7500" s="54" t="s">
        <v>256</v>
      </c>
      <c r="O7500" s="54" t="s">
        <v>256</v>
      </c>
      <c r="P7500" s="54" t="s">
        <v>522</v>
      </c>
      <c r="Q7500" s="54" t="s">
        <v>256</v>
      </c>
      <c r="R7500" s="54" t="s">
        <v>431</v>
      </c>
      <c r="S7500" s="71"/>
      <c r="T7500" s="54" t="s">
        <v>256</v>
      </c>
      <c r="U7500" s="71">
        <v>44661</v>
      </c>
      <c r="V7500" s="54" t="s">
        <v>256</v>
      </c>
      <c r="W7500" t="str">
        <f t="shared" si="117"/>
        <v>Apr-22</v>
      </c>
    </row>
    <row r="7501" spans="1:23" x14ac:dyDescent="0.25">
      <c r="A7501" s="54" t="s">
        <v>317</v>
      </c>
      <c r="B7501" s="54" t="s">
        <v>428</v>
      </c>
      <c r="C7501" s="54" t="s">
        <v>263</v>
      </c>
      <c r="D7501" s="54" t="s">
        <v>429</v>
      </c>
      <c r="E7501" s="54" t="s">
        <v>25151</v>
      </c>
      <c r="F7501" s="71">
        <v>44661</v>
      </c>
      <c r="G7501" s="72">
        <v>398.4</v>
      </c>
      <c r="H7501" s="72">
        <v>33963.599999999999</v>
      </c>
      <c r="I7501" s="54" t="s">
        <v>265</v>
      </c>
      <c r="J7501" s="54" t="s">
        <v>23511</v>
      </c>
      <c r="K7501" s="54" t="s">
        <v>25152</v>
      </c>
      <c r="L7501" s="54" t="s">
        <v>25153</v>
      </c>
      <c r="M7501" s="54" t="s">
        <v>25151</v>
      </c>
      <c r="N7501" s="54" t="s">
        <v>256</v>
      </c>
      <c r="O7501" s="54" t="s">
        <v>256</v>
      </c>
      <c r="P7501" s="54" t="s">
        <v>522</v>
      </c>
      <c r="Q7501" s="54" t="s">
        <v>256</v>
      </c>
      <c r="R7501" s="54" t="s">
        <v>431</v>
      </c>
      <c r="S7501" s="71"/>
      <c r="T7501" s="54" t="s">
        <v>256</v>
      </c>
      <c r="U7501" s="71">
        <v>44661</v>
      </c>
      <c r="V7501" s="54" t="s">
        <v>256</v>
      </c>
      <c r="W7501" t="str">
        <f t="shared" si="117"/>
        <v>Apr-22</v>
      </c>
    </row>
    <row r="7502" spans="1:23" x14ac:dyDescent="0.25">
      <c r="A7502" s="54" t="s">
        <v>317</v>
      </c>
      <c r="B7502" s="54" t="s">
        <v>428</v>
      </c>
      <c r="C7502" s="54" t="s">
        <v>263</v>
      </c>
      <c r="D7502" s="54" t="s">
        <v>429</v>
      </c>
      <c r="E7502" s="54" t="s">
        <v>25154</v>
      </c>
      <c r="F7502" s="71">
        <v>44661</v>
      </c>
      <c r="G7502" s="72">
        <v>886.8</v>
      </c>
      <c r="H7502" s="72">
        <v>75599.7</v>
      </c>
      <c r="I7502" s="54" t="s">
        <v>265</v>
      </c>
      <c r="J7502" s="54" t="s">
        <v>23511</v>
      </c>
      <c r="K7502" s="54" t="s">
        <v>25155</v>
      </c>
      <c r="L7502" s="54" t="s">
        <v>25156</v>
      </c>
      <c r="M7502" s="54" t="s">
        <v>25154</v>
      </c>
      <c r="N7502" s="54" t="s">
        <v>256</v>
      </c>
      <c r="O7502" s="54" t="s">
        <v>256</v>
      </c>
      <c r="P7502" s="54" t="s">
        <v>522</v>
      </c>
      <c r="Q7502" s="54" t="s">
        <v>256</v>
      </c>
      <c r="R7502" s="54" t="s">
        <v>431</v>
      </c>
      <c r="S7502" s="71"/>
      <c r="T7502" s="54" t="s">
        <v>256</v>
      </c>
      <c r="U7502" s="71">
        <v>44661</v>
      </c>
      <c r="V7502" s="54" t="s">
        <v>256</v>
      </c>
      <c r="W7502" t="str">
        <f t="shared" si="117"/>
        <v>Apr-22</v>
      </c>
    </row>
    <row r="7503" spans="1:23" x14ac:dyDescent="0.25">
      <c r="A7503" s="54" t="s">
        <v>317</v>
      </c>
      <c r="B7503" s="54" t="s">
        <v>428</v>
      </c>
      <c r="C7503" s="54" t="s">
        <v>263</v>
      </c>
      <c r="D7503" s="54" t="s">
        <v>429</v>
      </c>
      <c r="E7503" s="54" t="s">
        <v>25157</v>
      </c>
      <c r="F7503" s="71">
        <v>44664</v>
      </c>
      <c r="G7503" s="72">
        <v>5907.1</v>
      </c>
      <c r="H7503" s="72">
        <v>503580.28</v>
      </c>
      <c r="I7503" s="54" t="s">
        <v>265</v>
      </c>
      <c r="J7503" s="54" t="s">
        <v>23511</v>
      </c>
      <c r="K7503" s="54" t="s">
        <v>25158</v>
      </c>
      <c r="L7503" s="54" t="s">
        <v>25159</v>
      </c>
      <c r="M7503" s="54" t="s">
        <v>25157</v>
      </c>
      <c r="N7503" s="54" t="s">
        <v>256</v>
      </c>
      <c r="O7503" s="54" t="s">
        <v>256</v>
      </c>
      <c r="P7503" s="54" t="s">
        <v>522</v>
      </c>
      <c r="Q7503" s="54" t="s">
        <v>256</v>
      </c>
      <c r="R7503" s="54" t="s">
        <v>431</v>
      </c>
      <c r="S7503" s="71"/>
      <c r="T7503" s="54" t="s">
        <v>256</v>
      </c>
      <c r="U7503" s="71">
        <v>44664</v>
      </c>
      <c r="V7503" s="54" t="s">
        <v>256</v>
      </c>
      <c r="W7503" t="str">
        <f t="shared" si="117"/>
        <v>Apr-22</v>
      </c>
    </row>
    <row r="7504" spans="1:23" x14ac:dyDescent="0.25">
      <c r="A7504" s="54" t="s">
        <v>317</v>
      </c>
      <c r="B7504" s="54" t="s">
        <v>428</v>
      </c>
      <c r="C7504" s="54" t="s">
        <v>263</v>
      </c>
      <c r="D7504" s="54" t="s">
        <v>429</v>
      </c>
      <c r="E7504" s="54" t="s">
        <v>25160</v>
      </c>
      <c r="F7504" s="71">
        <v>44664</v>
      </c>
      <c r="G7504" s="72">
        <v>6306.3</v>
      </c>
      <c r="H7504" s="72">
        <v>537612.07999999996</v>
      </c>
      <c r="I7504" s="54" t="s">
        <v>265</v>
      </c>
      <c r="J7504" s="54" t="s">
        <v>23511</v>
      </c>
      <c r="K7504" s="54" t="s">
        <v>25161</v>
      </c>
      <c r="L7504" s="54" t="s">
        <v>25162</v>
      </c>
      <c r="M7504" s="54" t="s">
        <v>25160</v>
      </c>
      <c r="N7504" s="54" t="s">
        <v>256</v>
      </c>
      <c r="O7504" s="54" t="s">
        <v>256</v>
      </c>
      <c r="P7504" s="54" t="s">
        <v>522</v>
      </c>
      <c r="Q7504" s="54" t="s">
        <v>256</v>
      </c>
      <c r="R7504" s="54" t="s">
        <v>431</v>
      </c>
      <c r="S7504" s="71"/>
      <c r="T7504" s="54" t="s">
        <v>256</v>
      </c>
      <c r="U7504" s="71">
        <v>44664</v>
      </c>
      <c r="V7504" s="54" t="s">
        <v>256</v>
      </c>
      <c r="W7504" t="str">
        <f t="shared" si="117"/>
        <v>Apr-22</v>
      </c>
    </row>
    <row r="7505" spans="1:23" x14ac:dyDescent="0.25">
      <c r="A7505" s="54" t="s">
        <v>317</v>
      </c>
      <c r="B7505" s="54" t="s">
        <v>428</v>
      </c>
      <c r="C7505" s="54" t="s">
        <v>263</v>
      </c>
      <c r="D7505" s="54" t="s">
        <v>429</v>
      </c>
      <c r="E7505" s="54" t="s">
        <v>25163</v>
      </c>
      <c r="F7505" s="71">
        <v>44664</v>
      </c>
      <c r="G7505" s="72">
        <v>547.20000000000005</v>
      </c>
      <c r="H7505" s="72">
        <v>46648.800000000003</v>
      </c>
      <c r="I7505" s="54" t="s">
        <v>265</v>
      </c>
      <c r="J7505" s="54" t="s">
        <v>23511</v>
      </c>
      <c r="K7505" s="54" t="s">
        <v>25164</v>
      </c>
      <c r="L7505" s="54" t="s">
        <v>25165</v>
      </c>
      <c r="M7505" s="54" t="s">
        <v>25163</v>
      </c>
      <c r="N7505" s="54" t="s">
        <v>256</v>
      </c>
      <c r="O7505" s="54" t="s">
        <v>256</v>
      </c>
      <c r="P7505" s="54" t="s">
        <v>522</v>
      </c>
      <c r="Q7505" s="54" t="s">
        <v>256</v>
      </c>
      <c r="R7505" s="54" t="s">
        <v>431</v>
      </c>
      <c r="S7505" s="71"/>
      <c r="T7505" s="54" t="s">
        <v>256</v>
      </c>
      <c r="U7505" s="71">
        <v>44664</v>
      </c>
      <c r="V7505" s="54" t="s">
        <v>256</v>
      </c>
      <c r="W7505" t="str">
        <f t="shared" si="117"/>
        <v>Apr-22</v>
      </c>
    </row>
    <row r="7506" spans="1:23" x14ac:dyDescent="0.25">
      <c r="A7506" s="54" t="s">
        <v>317</v>
      </c>
      <c r="B7506" s="54" t="s">
        <v>428</v>
      </c>
      <c r="C7506" s="54" t="s">
        <v>263</v>
      </c>
      <c r="D7506" s="54" t="s">
        <v>429</v>
      </c>
      <c r="E7506" s="54" t="s">
        <v>25166</v>
      </c>
      <c r="F7506" s="71">
        <v>44658</v>
      </c>
      <c r="G7506" s="72">
        <v>2202.92</v>
      </c>
      <c r="H7506" s="72">
        <v>187798.93</v>
      </c>
      <c r="I7506" s="54" t="s">
        <v>265</v>
      </c>
      <c r="J7506" s="54" t="s">
        <v>23511</v>
      </c>
      <c r="K7506" s="54" t="s">
        <v>482</v>
      </c>
      <c r="L7506" s="54" t="s">
        <v>25167</v>
      </c>
      <c r="M7506" s="54" t="s">
        <v>25166</v>
      </c>
      <c r="N7506" s="54" t="s">
        <v>256</v>
      </c>
      <c r="O7506" s="54" t="s">
        <v>256</v>
      </c>
      <c r="P7506" s="54" t="s">
        <v>504</v>
      </c>
      <c r="Q7506" s="54" t="s">
        <v>256</v>
      </c>
      <c r="R7506" s="54" t="s">
        <v>431</v>
      </c>
      <c r="S7506" s="71"/>
      <c r="T7506" s="54" t="s">
        <v>256</v>
      </c>
      <c r="U7506" s="71">
        <v>44658</v>
      </c>
      <c r="V7506" s="54" t="s">
        <v>256</v>
      </c>
      <c r="W7506" t="str">
        <f t="shared" si="117"/>
        <v>Apr-22</v>
      </c>
    </row>
    <row r="7507" spans="1:23" x14ac:dyDescent="0.25">
      <c r="A7507" s="54" t="s">
        <v>317</v>
      </c>
      <c r="B7507" s="54" t="s">
        <v>428</v>
      </c>
      <c r="C7507" s="54" t="s">
        <v>263</v>
      </c>
      <c r="D7507" s="54" t="s">
        <v>429</v>
      </c>
      <c r="E7507" s="54" t="s">
        <v>25168</v>
      </c>
      <c r="F7507" s="71">
        <v>44654</v>
      </c>
      <c r="G7507" s="72">
        <v>11842.56</v>
      </c>
      <c r="H7507" s="72">
        <v>1009578.24</v>
      </c>
      <c r="I7507" s="54" t="s">
        <v>265</v>
      </c>
      <c r="J7507" s="54" t="s">
        <v>23511</v>
      </c>
      <c r="K7507" s="54" t="s">
        <v>25169</v>
      </c>
      <c r="L7507" s="54" t="s">
        <v>25170</v>
      </c>
      <c r="M7507" s="54" t="s">
        <v>25168</v>
      </c>
      <c r="N7507" s="54" t="s">
        <v>256</v>
      </c>
      <c r="O7507" s="54" t="s">
        <v>256</v>
      </c>
      <c r="P7507" s="54" t="s">
        <v>447</v>
      </c>
      <c r="Q7507" s="54" t="s">
        <v>256</v>
      </c>
      <c r="R7507" s="54" t="s">
        <v>431</v>
      </c>
      <c r="S7507" s="71"/>
      <c r="T7507" s="54" t="s">
        <v>256</v>
      </c>
      <c r="U7507" s="71">
        <v>44654</v>
      </c>
      <c r="V7507" s="54" t="s">
        <v>256</v>
      </c>
      <c r="W7507" t="str">
        <f t="shared" si="117"/>
        <v>Apr-22</v>
      </c>
    </row>
    <row r="7508" spans="1:23" x14ac:dyDescent="0.25">
      <c r="A7508" s="54" t="s">
        <v>317</v>
      </c>
      <c r="B7508" s="54" t="s">
        <v>428</v>
      </c>
      <c r="C7508" s="54" t="s">
        <v>263</v>
      </c>
      <c r="D7508" s="54" t="s">
        <v>429</v>
      </c>
      <c r="E7508" s="54" t="s">
        <v>25171</v>
      </c>
      <c r="F7508" s="71">
        <v>44656</v>
      </c>
      <c r="G7508" s="72">
        <v>2180.16</v>
      </c>
      <c r="H7508" s="72">
        <v>185858.64</v>
      </c>
      <c r="I7508" s="54" t="s">
        <v>265</v>
      </c>
      <c r="J7508" s="54" t="s">
        <v>23511</v>
      </c>
      <c r="K7508" s="54" t="s">
        <v>25172</v>
      </c>
      <c r="L7508" s="54" t="s">
        <v>25173</v>
      </c>
      <c r="M7508" s="54" t="s">
        <v>25171</v>
      </c>
      <c r="N7508" s="54" t="s">
        <v>256</v>
      </c>
      <c r="O7508" s="54" t="s">
        <v>256</v>
      </c>
      <c r="P7508" s="54" t="s">
        <v>447</v>
      </c>
      <c r="Q7508" s="54" t="s">
        <v>256</v>
      </c>
      <c r="R7508" s="54" t="s">
        <v>431</v>
      </c>
      <c r="S7508" s="71"/>
      <c r="T7508" s="54" t="s">
        <v>256</v>
      </c>
      <c r="U7508" s="71">
        <v>44656</v>
      </c>
      <c r="V7508" s="54" t="s">
        <v>256</v>
      </c>
      <c r="W7508" t="str">
        <f t="shared" si="117"/>
        <v>Apr-22</v>
      </c>
    </row>
    <row r="7509" spans="1:23" x14ac:dyDescent="0.25">
      <c r="A7509" s="54" t="s">
        <v>317</v>
      </c>
      <c r="B7509" s="54" t="s">
        <v>428</v>
      </c>
      <c r="C7509" s="54" t="s">
        <v>263</v>
      </c>
      <c r="D7509" s="54" t="s">
        <v>429</v>
      </c>
      <c r="E7509" s="54" t="s">
        <v>25174</v>
      </c>
      <c r="F7509" s="71">
        <v>44657</v>
      </c>
      <c r="G7509" s="72">
        <v>6336</v>
      </c>
      <c r="H7509" s="72">
        <v>540144</v>
      </c>
      <c r="I7509" s="54" t="s">
        <v>265</v>
      </c>
      <c r="J7509" s="54" t="s">
        <v>23511</v>
      </c>
      <c r="K7509" s="54" t="s">
        <v>25175</v>
      </c>
      <c r="L7509" s="54" t="s">
        <v>25176</v>
      </c>
      <c r="M7509" s="54" t="s">
        <v>25174</v>
      </c>
      <c r="N7509" s="54" t="s">
        <v>256</v>
      </c>
      <c r="O7509" s="54" t="s">
        <v>256</v>
      </c>
      <c r="P7509" s="54" t="s">
        <v>447</v>
      </c>
      <c r="Q7509" s="54" t="s">
        <v>256</v>
      </c>
      <c r="R7509" s="54" t="s">
        <v>431</v>
      </c>
      <c r="S7509" s="71"/>
      <c r="T7509" s="54" t="s">
        <v>256</v>
      </c>
      <c r="U7509" s="71">
        <v>44657</v>
      </c>
      <c r="V7509" s="54" t="s">
        <v>256</v>
      </c>
      <c r="W7509" t="str">
        <f t="shared" si="117"/>
        <v>Apr-22</v>
      </c>
    </row>
    <row r="7510" spans="1:23" x14ac:dyDescent="0.25">
      <c r="A7510" s="54" t="s">
        <v>317</v>
      </c>
      <c r="B7510" s="54" t="s">
        <v>428</v>
      </c>
      <c r="C7510" s="54" t="s">
        <v>263</v>
      </c>
      <c r="D7510" s="54" t="s">
        <v>429</v>
      </c>
      <c r="E7510" s="54" t="s">
        <v>25177</v>
      </c>
      <c r="F7510" s="71">
        <v>44657</v>
      </c>
      <c r="G7510" s="72">
        <v>19129.79</v>
      </c>
      <c r="H7510" s="72">
        <v>1630814.6</v>
      </c>
      <c r="I7510" s="54" t="s">
        <v>265</v>
      </c>
      <c r="J7510" s="54" t="s">
        <v>23511</v>
      </c>
      <c r="K7510" s="54" t="s">
        <v>23688</v>
      </c>
      <c r="L7510" s="54" t="s">
        <v>25178</v>
      </c>
      <c r="M7510" s="54" t="s">
        <v>25177</v>
      </c>
      <c r="N7510" s="54" t="s">
        <v>256</v>
      </c>
      <c r="O7510" s="54" t="s">
        <v>256</v>
      </c>
      <c r="P7510" s="54" t="s">
        <v>271</v>
      </c>
      <c r="Q7510" s="54" t="s">
        <v>256</v>
      </c>
      <c r="R7510" s="54" t="s">
        <v>431</v>
      </c>
      <c r="S7510" s="71"/>
      <c r="T7510" s="54" t="s">
        <v>256</v>
      </c>
      <c r="U7510" s="71">
        <v>44657</v>
      </c>
      <c r="V7510" s="54" t="s">
        <v>443</v>
      </c>
      <c r="W7510" t="str">
        <f t="shared" si="117"/>
        <v>Apr-22</v>
      </c>
    </row>
    <row r="7511" spans="1:23" x14ac:dyDescent="0.25">
      <c r="A7511" s="54" t="s">
        <v>317</v>
      </c>
      <c r="B7511" s="54" t="s">
        <v>428</v>
      </c>
      <c r="C7511" s="54" t="s">
        <v>263</v>
      </c>
      <c r="D7511" s="54" t="s">
        <v>429</v>
      </c>
      <c r="E7511" s="54" t="s">
        <v>25179</v>
      </c>
      <c r="F7511" s="71">
        <v>44664</v>
      </c>
      <c r="G7511" s="72">
        <v>99.68</v>
      </c>
      <c r="H7511" s="72">
        <v>8497.7199999999993</v>
      </c>
      <c r="I7511" s="54" t="s">
        <v>265</v>
      </c>
      <c r="J7511" s="54" t="s">
        <v>23511</v>
      </c>
      <c r="K7511" s="54" t="s">
        <v>25180</v>
      </c>
      <c r="L7511" s="54" t="s">
        <v>25181</v>
      </c>
      <c r="M7511" s="54" t="s">
        <v>25179</v>
      </c>
      <c r="N7511" s="54" t="s">
        <v>256</v>
      </c>
      <c r="O7511" s="54" t="s">
        <v>256</v>
      </c>
      <c r="P7511" s="54" t="s">
        <v>267</v>
      </c>
      <c r="Q7511" s="54" t="s">
        <v>256</v>
      </c>
      <c r="R7511" s="54" t="s">
        <v>431</v>
      </c>
      <c r="S7511" s="71"/>
      <c r="T7511" s="54" t="s">
        <v>256</v>
      </c>
      <c r="U7511" s="71">
        <v>44664</v>
      </c>
      <c r="V7511" s="54" t="s">
        <v>256</v>
      </c>
      <c r="W7511" t="str">
        <f t="shared" si="117"/>
        <v>Apr-22</v>
      </c>
    </row>
    <row r="7512" spans="1:23" x14ac:dyDescent="0.25">
      <c r="A7512" s="54" t="s">
        <v>317</v>
      </c>
      <c r="B7512" s="54" t="s">
        <v>428</v>
      </c>
      <c r="C7512" s="54" t="s">
        <v>263</v>
      </c>
      <c r="D7512" s="54" t="s">
        <v>429</v>
      </c>
      <c r="E7512" s="54" t="s">
        <v>25182</v>
      </c>
      <c r="F7512" s="71">
        <v>44657</v>
      </c>
      <c r="G7512" s="72">
        <v>17538.89</v>
      </c>
      <c r="H7512" s="72">
        <v>1495190.37</v>
      </c>
      <c r="I7512" s="54" t="s">
        <v>265</v>
      </c>
      <c r="J7512" s="54" t="s">
        <v>23511</v>
      </c>
      <c r="K7512" s="54" t="s">
        <v>23564</v>
      </c>
      <c r="L7512" s="54" t="s">
        <v>25183</v>
      </c>
      <c r="M7512" s="54" t="s">
        <v>25182</v>
      </c>
      <c r="N7512" s="54" t="s">
        <v>256</v>
      </c>
      <c r="O7512" s="54" t="s">
        <v>256</v>
      </c>
      <c r="P7512" s="54" t="s">
        <v>445</v>
      </c>
      <c r="Q7512" s="54" t="s">
        <v>256</v>
      </c>
      <c r="R7512" s="54" t="s">
        <v>431</v>
      </c>
      <c r="S7512" s="71"/>
      <c r="T7512" s="54" t="s">
        <v>256</v>
      </c>
      <c r="U7512" s="71">
        <v>44657</v>
      </c>
      <c r="V7512" s="54" t="s">
        <v>256</v>
      </c>
      <c r="W7512" t="str">
        <f t="shared" si="117"/>
        <v>Apr-22</v>
      </c>
    </row>
    <row r="7513" spans="1:23" x14ac:dyDescent="0.25">
      <c r="A7513" s="54" t="s">
        <v>317</v>
      </c>
      <c r="B7513" s="54" t="s">
        <v>428</v>
      </c>
      <c r="C7513" s="54" t="s">
        <v>263</v>
      </c>
      <c r="D7513" s="54" t="s">
        <v>429</v>
      </c>
      <c r="E7513" s="54" t="s">
        <v>25184</v>
      </c>
      <c r="F7513" s="71">
        <v>44661</v>
      </c>
      <c r="G7513" s="72">
        <v>7844.85</v>
      </c>
      <c r="H7513" s="72">
        <v>668773.46</v>
      </c>
      <c r="I7513" s="54" t="s">
        <v>265</v>
      </c>
      <c r="J7513" s="54" t="s">
        <v>23511</v>
      </c>
      <c r="K7513" s="54" t="s">
        <v>23564</v>
      </c>
      <c r="L7513" s="54" t="s">
        <v>25185</v>
      </c>
      <c r="M7513" s="54" t="s">
        <v>25184</v>
      </c>
      <c r="N7513" s="54" t="s">
        <v>256</v>
      </c>
      <c r="O7513" s="54" t="s">
        <v>256</v>
      </c>
      <c r="P7513" s="54" t="s">
        <v>445</v>
      </c>
      <c r="Q7513" s="54" t="s">
        <v>256</v>
      </c>
      <c r="R7513" s="54" t="s">
        <v>431</v>
      </c>
      <c r="S7513" s="71"/>
      <c r="T7513" s="54" t="s">
        <v>256</v>
      </c>
      <c r="U7513" s="71">
        <v>44661</v>
      </c>
      <c r="V7513" s="54" t="s">
        <v>256</v>
      </c>
      <c r="W7513" t="str">
        <f t="shared" si="117"/>
        <v>Apr-22</v>
      </c>
    </row>
    <row r="7514" spans="1:23" x14ac:dyDescent="0.25">
      <c r="A7514" s="54" t="s">
        <v>317</v>
      </c>
      <c r="B7514" s="54" t="s">
        <v>428</v>
      </c>
      <c r="C7514" s="54" t="s">
        <v>263</v>
      </c>
      <c r="D7514" s="54" t="s">
        <v>429</v>
      </c>
      <c r="E7514" s="54" t="s">
        <v>25186</v>
      </c>
      <c r="F7514" s="71">
        <v>44664</v>
      </c>
      <c r="G7514" s="72">
        <v>3321.9</v>
      </c>
      <c r="H7514" s="72">
        <v>283191.98</v>
      </c>
      <c r="I7514" s="54" t="s">
        <v>265</v>
      </c>
      <c r="J7514" s="54" t="s">
        <v>23511</v>
      </c>
      <c r="K7514" s="54" t="s">
        <v>23564</v>
      </c>
      <c r="L7514" s="54" t="s">
        <v>25187</v>
      </c>
      <c r="M7514" s="54" t="s">
        <v>25186</v>
      </c>
      <c r="N7514" s="54" t="s">
        <v>256</v>
      </c>
      <c r="O7514" s="54" t="s">
        <v>256</v>
      </c>
      <c r="P7514" s="54" t="s">
        <v>445</v>
      </c>
      <c r="Q7514" s="54" t="s">
        <v>256</v>
      </c>
      <c r="R7514" s="54" t="s">
        <v>431</v>
      </c>
      <c r="S7514" s="71"/>
      <c r="T7514" s="54" t="s">
        <v>256</v>
      </c>
      <c r="U7514" s="71">
        <v>44664</v>
      </c>
      <c r="V7514" s="54" t="s">
        <v>256</v>
      </c>
      <c r="W7514" t="str">
        <f t="shared" si="117"/>
        <v>Apr-22</v>
      </c>
    </row>
    <row r="7515" spans="1:23" x14ac:dyDescent="0.25">
      <c r="A7515" s="54" t="s">
        <v>317</v>
      </c>
      <c r="B7515" s="54" t="s">
        <v>428</v>
      </c>
      <c r="C7515" s="54" t="s">
        <v>263</v>
      </c>
      <c r="D7515" s="54" t="s">
        <v>429</v>
      </c>
      <c r="E7515" s="54" t="s">
        <v>25188</v>
      </c>
      <c r="F7515" s="71">
        <v>44664</v>
      </c>
      <c r="G7515" s="72">
        <v>6319.2</v>
      </c>
      <c r="H7515" s="72">
        <v>538711.80000000005</v>
      </c>
      <c r="I7515" s="54" t="s">
        <v>265</v>
      </c>
      <c r="J7515" s="54" t="s">
        <v>23511</v>
      </c>
      <c r="K7515" s="54" t="s">
        <v>25189</v>
      </c>
      <c r="L7515" s="54" t="s">
        <v>25190</v>
      </c>
      <c r="M7515" s="54" t="s">
        <v>25188</v>
      </c>
      <c r="N7515" s="54" t="s">
        <v>256</v>
      </c>
      <c r="O7515" s="54" t="s">
        <v>256</v>
      </c>
      <c r="P7515" s="54" t="s">
        <v>445</v>
      </c>
      <c r="Q7515" s="54" t="s">
        <v>256</v>
      </c>
      <c r="R7515" s="54" t="s">
        <v>431</v>
      </c>
      <c r="S7515" s="71"/>
      <c r="T7515" s="54" t="s">
        <v>256</v>
      </c>
      <c r="U7515" s="71">
        <v>44664</v>
      </c>
      <c r="V7515" s="54" t="s">
        <v>256</v>
      </c>
      <c r="W7515" t="str">
        <f t="shared" si="117"/>
        <v>Apr-22</v>
      </c>
    </row>
    <row r="7516" spans="1:23" x14ac:dyDescent="0.25">
      <c r="A7516" s="54" t="s">
        <v>317</v>
      </c>
      <c r="B7516" s="54" t="s">
        <v>428</v>
      </c>
      <c r="C7516" s="54" t="s">
        <v>263</v>
      </c>
      <c r="D7516" s="54" t="s">
        <v>429</v>
      </c>
      <c r="E7516" s="54" t="s">
        <v>25191</v>
      </c>
      <c r="F7516" s="71">
        <v>44674</v>
      </c>
      <c r="G7516" s="72">
        <v>94.12</v>
      </c>
      <c r="H7516" s="72">
        <v>8023.73</v>
      </c>
      <c r="I7516" s="54" t="s">
        <v>265</v>
      </c>
      <c r="J7516" s="54" t="s">
        <v>23511</v>
      </c>
      <c r="K7516" s="54" t="s">
        <v>25192</v>
      </c>
      <c r="L7516" s="54" t="s">
        <v>25193</v>
      </c>
      <c r="M7516" s="54" t="s">
        <v>25191</v>
      </c>
      <c r="N7516" s="54" t="s">
        <v>256</v>
      </c>
      <c r="O7516" s="54" t="s">
        <v>256</v>
      </c>
      <c r="P7516" s="54" t="s">
        <v>454</v>
      </c>
      <c r="Q7516" s="54" t="s">
        <v>256</v>
      </c>
      <c r="R7516" s="54" t="s">
        <v>431</v>
      </c>
      <c r="S7516" s="71"/>
      <c r="T7516" s="54" t="s">
        <v>256</v>
      </c>
      <c r="U7516" s="71">
        <v>44674</v>
      </c>
      <c r="V7516" s="54" t="s">
        <v>256</v>
      </c>
      <c r="W7516" t="str">
        <f t="shared" si="117"/>
        <v>Apr-22</v>
      </c>
    </row>
    <row r="7517" spans="1:23" x14ac:dyDescent="0.25">
      <c r="A7517" s="54" t="s">
        <v>317</v>
      </c>
      <c r="B7517" s="54" t="s">
        <v>428</v>
      </c>
      <c r="C7517" s="54" t="s">
        <v>263</v>
      </c>
      <c r="D7517" s="54" t="s">
        <v>429</v>
      </c>
      <c r="E7517" s="54" t="s">
        <v>25194</v>
      </c>
      <c r="F7517" s="71">
        <v>44668</v>
      </c>
      <c r="G7517" s="72">
        <v>3872.7</v>
      </c>
      <c r="H7517" s="72">
        <v>330147.68</v>
      </c>
      <c r="I7517" s="54" t="s">
        <v>265</v>
      </c>
      <c r="J7517" s="54" t="s">
        <v>23511</v>
      </c>
      <c r="K7517" s="54" t="s">
        <v>25195</v>
      </c>
      <c r="L7517" s="54" t="s">
        <v>25196</v>
      </c>
      <c r="M7517" s="54" t="s">
        <v>25194</v>
      </c>
      <c r="N7517" s="54" t="s">
        <v>256</v>
      </c>
      <c r="O7517" s="54" t="s">
        <v>256</v>
      </c>
      <c r="P7517" s="54" t="s">
        <v>522</v>
      </c>
      <c r="Q7517" s="54" t="s">
        <v>256</v>
      </c>
      <c r="R7517" s="54" t="s">
        <v>431</v>
      </c>
      <c r="S7517" s="71"/>
      <c r="T7517" s="54" t="s">
        <v>256</v>
      </c>
      <c r="U7517" s="71">
        <v>44668</v>
      </c>
      <c r="V7517" s="54" t="s">
        <v>256</v>
      </c>
      <c r="W7517" t="str">
        <f t="shared" si="117"/>
        <v>Apr-22</v>
      </c>
    </row>
    <row r="7518" spans="1:23" x14ac:dyDescent="0.25">
      <c r="A7518" s="54" t="s">
        <v>317</v>
      </c>
      <c r="B7518" s="54" t="s">
        <v>428</v>
      </c>
      <c r="C7518" s="54" t="s">
        <v>263</v>
      </c>
      <c r="D7518" s="54" t="s">
        <v>429</v>
      </c>
      <c r="E7518" s="54" t="s">
        <v>25197</v>
      </c>
      <c r="F7518" s="71">
        <v>44668</v>
      </c>
      <c r="G7518" s="72">
        <v>151.19999999999999</v>
      </c>
      <c r="H7518" s="72">
        <v>12889.8</v>
      </c>
      <c r="I7518" s="54" t="s">
        <v>265</v>
      </c>
      <c r="J7518" s="54" t="s">
        <v>23511</v>
      </c>
      <c r="K7518" s="54" t="s">
        <v>25198</v>
      </c>
      <c r="L7518" s="54" t="s">
        <v>25199</v>
      </c>
      <c r="M7518" s="54" t="s">
        <v>25197</v>
      </c>
      <c r="N7518" s="54" t="s">
        <v>256</v>
      </c>
      <c r="O7518" s="54" t="s">
        <v>256</v>
      </c>
      <c r="P7518" s="54" t="s">
        <v>522</v>
      </c>
      <c r="Q7518" s="54" t="s">
        <v>256</v>
      </c>
      <c r="R7518" s="54" t="s">
        <v>431</v>
      </c>
      <c r="S7518" s="71"/>
      <c r="T7518" s="54" t="s">
        <v>256</v>
      </c>
      <c r="U7518" s="71">
        <v>44668</v>
      </c>
      <c r="V7518" s="54" t="s">
        <v>256</v>
      </c>
      <c r="W7518" t="str">
        <f t="shared" si="117"/>
        <v>Apr-22</v>
      </c>
    </row>
    <row r="7519" spans="1:23" x14ac:dyDescent="0.25">
      <c r="A7519" s="54" t="s">
        <v>317</v>
      </c>
      <c r="B7519" s="54" t="s">
        <v>428</v>
      </c>
      <c r="C7519" s="54" t="s">
        <v>263</v>
      </c>
      <c r="D7519" s="54" t="s">
        <v>429</v>
      </c>
      <c r="E7519" s="54" t="s">
        <v>25200</v>
      </c>
      <c r="F7519" s="71">
        <v>44668</v>
      </c>
      <c r="G7519" s="72">
        <v>3706.8</v>
      </c>
      <c r="H7519" s="72">
        <v>316004.7</v>
      </c>
      <c r="I7519" s="54" t="s">
        <v>265</v>
      </c>
      <c r="J7519" s="54" t="s">
        <v>23511</v>
      </c>
      <c r="K7519" s="54" t="s">
        <v>25201</v>
      </c>
      <c r="L7519" s="54" t="s">
        <v>25202</v>
      </c>
      <c r="M7519" s="54" t="s">
        <v>25200</v>
      </c>
      <c r="N7519" s="54" t="s">
        <v>256</v>
      </c>
      <c r="O7519" s="54" t="s">
        <v>256</v>
      </c>
      <c r="P7519" s="54" t="s">
        <v>522</v>
      </c>
      <c r="Q7519" s="54" t="s">
        <v>256</v>
      </c>
      <c r="R7519" s="54" t="s">
        <v>431</v>
      </c>
      <c r="S7519" s="71"/>
      <c r="T7519" s="54" t="s">
        <v>256</v>
      </c>
      <c r="U7519" s="71">
        <v>44668</v>
      </c>
      <c r="V7519" s="54" t="s">
        <v>256</v>
      </c>
      <c r="W7519" t="str">
        <f t="shared" si="117"/>
        <v>Apr-22</v>
      </c>
    </row>
    <row r="7520" spans="1:23" x14ac:dyDescent="0.25">
      <c r="A7520" s="54" t="s">
        <v>317</v>
      </c>
      <c r="B7520" s="54" t="s">
        <v>428</v>
      </c>
      <c r="C7520" s="54" t="s">
        <v>263</v>
      </c>
      <c r="D7520" s="54" t="s">
        <v>429</v>
      </c>
      <c r="E7520" s="54" t="s">
        <v>25203</v>
      </c>
      <c r="F7520" s="71">
        <v>44671</v>
      </c>
      <c r="G7520" s="72">
        <v>845.6</v>
      </c>
      <c r="H7520" s="72">
        <v>72087.399999999994</v>
      </c>
      <c r="I7520" s="54" t="s">
        <v>265</v>
      </c>
      <c r="J7520" s="54" t="s">
        <v>23511</v>
      </c>
      <c r="K7520" s="54" t="s">
        <v>25204</v>
      </c>
      <c r="L7520" s="54" t="s">
        <v>25205</v>
      </c>
      <c r="M7520" s="54" t="s">
        <v>25203</v>
      </c>
      <c r="N7520" s="54" t="s">
        <v>256</v>
      </c>
      <c r="O7520" s="54" t="s">
        <v>256</v>
      </c>
      <c r="P7520" s="54" t="s">
        <v>522</v>
      </c>
      <c r="Q7520" s="54" t="s">
        <v>256</v>
      </c>
      <c r="R7520" s="54" t="s">
        <v>431</v>
      </c>
      <c r="S7520" s="71"/>
      <c r="T7520" s="54" t="s">
        <v>256</v>
      </c>
      <c r="U7520" s="71">
        <v>44671</v>
      </c>
      <c r="V7520" s="54" t="s">
        <v>256</v>
      </c>
      <c r="W7520" t="str">
        <f t="shared" si="117"/>
        <v>Apr-22</v>
      </c>
    </row>
    <row r="7521" spans="1:23" x14ac:dyDescent="0.25">
      <c r="A7521" s="54" t="s">
        <v>317</v>
      </c>
      <c r="B7521" s="54" t="s">
        <v>428</v>
      </c>
      <c r="C7521" s="54" t="s">
        <v>263</v>
      </c>
      <c r="D7521" s="54" t="s">
        <v>429</v>
      </c>
      <c r="E7521" s="54" t="s">
        <v>25206</v>
      </c>
      <c r="F7521" s="71">
        <v>44671</v>
      </c>
      <c r="G7521" s="72">
        <v>112</v>
      </c>
      <c r="H7521" s="72">
        <v>9548</v>
      </c>
      <c r="I7521" s="54" t="s">
        <v>265</v>
      </c>
      <c r="J7521" s="54" t="s">
        <v>23511</v>
      </c>
      <c r="K7521" s="54" t="s">
        <v>25207</v>
      </c>
      <c r="L7521" s="54" t="s">
        <v>25208</v>
      </c>
      <c r="M7521" s="54" t="s">
        <v>25206</v>
      </c>
      <c r="N7521" s="54" t="s">
        <v>256</v>
      </c>
      <c r="O7521" s="54" t="s">
        <v>256</v>
      </c>
      <c r="P7521" s="54" t="s">
        <v>522</v>
      </c>
      <c r="Q7521" s="54" t="s">
        <v>256</v>
      </c>
      <c r="R7521" s="54" t="s">
        <v>431</v>
      </c>
      <c r="S7521" s="71"/>
      <c r="T7521" s="54" t="s">
        <v>256</v>
      </c>
      <c r="U7521" s="71">
        <v>44671</v>
      </c>
      <c r="V7521" s="54" t="s">
        <v>256</v>
      </c>
      <c r="W7521" t="str">
        <f t="shared" si="117"/>
        <v>Apr-22</v>
      </c>
    </row>
    <row r="7522" spans="1:23" x14ac:dyDescent="0.25">
      <c r="A7522" s="54" t="s">
        <v>317</v>
      </c>
      <c r="B7522" s="54" t="s">
        <v>428</v>
      </c>
      <c r="C7522" s="54" t="s">
        <v>263</v>
      </c>
      <c r="D7522" s="54" t="s">
        <v>429</v>
      </c>
      <c r="E7522" s="54" t="s">
        <v>25209</v>
      </c>
      <c r="F7522" s="71">
        <v>44671</v>
      </c>
      <c r="G7522" s="72">
        <v>147</v>
      </c>
      <c r="H7522" s="72">
        <v>12531.75</v>
      </c>
      <c r="I7522" s="54" t="s">
        <v>265</v>
      </c>
      <c r="J7522" s="54" t="s">
        <v>23511</v>
      </c>
      <c r="K7522" s="54" t="s">
        <v>25210</v>
      </c>
      <c r="L7522" s="54" t="s">
        <v>25211</v>
      </c>
      <c r="M7522" s="54" t="s">
        <v>25209</v>
      </c>
      <c r="N7522" s="54" t="s">
        <v>256</v>
      </c>
      <c r="O7522" s="54" t="s">
        <v>256</v>
      </c>
      <c r="P7522" s="54" t="s">
        <v>522</v>
      </c>
      <c r="Q7522" s="54" t="s">
        <v>256</v>
      </c>
      <c r="R7522" s="54" t="s">
        <v>431</v>
      </c>
      <c r="S7522" s="71"/>
      <c r="T7522" s="54" t="s">
        <v>256</v>
      </c>
      <c r="U7522" s="71">
        <v>44671</v>
      </c>
      <c r="V7522" s="54" t="s">
        <v>256</v>
      </c>
      <c r="W7522" t="str">
        <f t="shared" si="117"/>
        <v>Apr-22</v>
      </c>
    </row>
    <row r="7523" spans="1:23" x14ac:dyDescent="0.25">
      <c r="A7523" s="54" t="s">
        <v>317</v>
      </c>
      <c r="B7523" s="54" t="s">
        <v>428</v>
      </c>
      <c r="C7523" s="54" t="s">
        <v>263</v>
      </c>
      <c r="D7523" s="54" t="s">
        <v>429</v>
      </c>
      <c r="E7523" s="54" t="s">
        <v>25212</v>
      </c>
      <c r="F7523" s="71">
        <v>44675</v>
      </c>
      <c r="G7523" s="72">
        <v>926.8</v>
      </c>
      <c r="H7523" s="72">
        <v>79009.7</v>
      </c>
      <c r="I7523" s="54" t="s">
        <v>265</v>
      </c>
      <c r="J7523" s="54" t="s">
        <v>23511</v>
      </c>
      <c r="K7523" s="54" t="s">
        <v>25213</v>
      </c>
      <c r="L7523" s="54" t="s">
        <v>25214</v>
      </c>
      <c r="M7523" s="54" t="s">
        <v>25212</v>
      </c>
      <c r="N7523" s="54" t="s">
        <v>256</v>
      </c>
      <c r="O7523" s="54" t="s">
        <v>256</v>
      </c>
      <c r="P7523" s="54" t="s">
        <v>522</v>
      </c>
      <c r="Q7523" s="54" t="s">
        <v>256</v>
      </c>
      <c r="R7523" s="54" t="s">
        <v>431</v>
      </c>
      <c r="S7523" s="71"/>
      <c r="T7523" s="54" t="s">
        <v>256</v>
      </c>
      <c r="U7523" s="71">
        <v>44675</v>
      </c>
      <c r="V7523" s="54" t="s">
        <v>256</v>
      </c>
      <c r="W7523" t="str">
        <f t="shared" si="117"/>
        <v>Apr-22</v>
      </c>
    </row>
    <row r="7524" spans="1:23" x14ac:dyDescent="0.25">
      <c r="A7524" s="54" t="s">
        <v>317</v>
      </c>
      <c r="B7524" s="54" t="s">
        <v>428</v>
      </c>
      <c r="C7524" s="54" t="s">
        <v>263</v>
      </c>
      <c r="D7524" s="54" t="s">
        <v>429</v>
      </c>
      <c r="E7524" s="54" t="s">
        <v>25215</v>
      </c>
      <c r="F7524" s="71">
        <v>44661</v>
      </c>
      <c r="G7524" s="72">
        <v>3336.48</v>
      </c>
      <c r="H7524" s="72">
        <v>284434.92</v>
      </c>
      <c r="I7524" s="54" t="s">
        <v>265</v>
      </c>
      <c r="J7524" s="54" t="s">
        <v>23511</v>
      </c>
      <c r="K7524" s="54" t="s">
        <v>25216</v>
      </c>
      <c r="L7524" s="54" t="s">
        <v>25217</v>
      </c>
      <c r="M7524" s="54" t="s">
        <v>25215</v>
      </c>
      <c r="N7524" s="54" t="s">
        <v>256</v>
      </c>
      <c r="O7524" s="54" t="s">
        <v>256</v>
      </c>
      <c r="P7524" s="54" t="s">
        <v>447</v>
      </c>
      <c r="Q7524" s="54" t="s">
        <v>256</v>
      </c>
      <c r="R7524" s="54" t="s">
        <v>431</v>
      </c>
      <c r="S7524" s="71"/>
      <c r="T7524" s="54" t="s">
        <v>256</v>
      </c>
      <c r="U7524" s="71">
        <v>44661</v>
      </c>
      <c r="V7524" s="54" t="s">
        <v>256</v>
      </c>
      <c r="W7524" t="str">
        <f t="shared" si="117"/>
        <v>Apr-22</v>
      </c>
    </row>
    <row r="7525" spans="1:23" x14ac:dyDescent="0.25">
      <c r="A7525" s="54" t="s">
        <v>317</v>
      </c>
      <c r="B7525" s="54" t="s">
        <v>428</v>
      </c>
      <c r="C7525" s="54" t="s">
        <v>263</v>
      </c>
      <c r="D7525" s="54" t="s">
        <v>429</v>
      </c>
      <c r="E7525" s="54" t="s">
        <v>25218</v>
      </c>
      <c r="F7525" s="71">
        <v>44661</v>
      </c>
      <c r="G7525" s="72">
        <v>9244.7999999999993</v>
      </c>
      <c r="H7525" s="72">
        <v>788119.2</v>
      </c>
      <c r="I7525" s="54" t="s">
        <v>265</v>
      </c>
      <c r="J7525" s="54" t="s">
        <v>23511</v>
      </c>
      <c r="K7525" s="54" t="s">
        <v>25219</v>
      </c>
      <c r="L7525" s="54" t="s">
        <v>25220</v>
      </c>
      <c r="M7525" s="54" t="s">
        <v>25218</v>
      </c>
      <c r="N7525" s="54" t="s">
        <v>256</v>
      </c>
      <c r="O7525" s="54" t="s">
        <v>256</v>
      </c>
      <c r="P7525" s="54" t="s">
        <v>447</v>
      </c>
      <c r="Q7525" s="54" t="s">
        <v>256</v>
      </c>
      <c r="R7525" s="54" t="s">
        <v>431</v>
      </c>
      <c r="S7525" s="71"/>
      <c r="T7525" s="54" t="s">
        <v>256</v>
      </c>
      <c r="U7525" s="71">
        <v>44661</v>
      </c>
      <c r="V7525" s="54" t="s">
        <v>256</v>
      </c>
      <c r="W7525" t="str">
        <f t="shared" si="117"/>
        <v>Apr-22</v>
      </c>
    </row>
    <row r="7526" spans="1:23" x14ac:dyDescent="0.25">
      <c r="A7526" s="54" t="s">
        <v>317</v>
      </c>
      <c r="B7526" s="54" t="s">
        <v>428</v>
      </c>
      <c r="C7526" s="54" t="s">
        <v>263</v>
      </c>
      <c r="D7526" s="54" t="s">
        <v>429</v>
      </c>
      <c r="E7526" s="54" t="s">
        <v>25221</v>
      </c>
      <c r="F7526" s="71">
        <v>44661</v>
      </c>
      <c r="G7526" s="72">
        <v>13531.68</v>
      </c>
      <c r="H7526" s="72">
        <v>1153575.72</v>
      </c>
      <c r="I7526" s="54" t="s">
        <v>265</v>
      </c>
      <c r="J7526" s="54" t="s">
        <v>23511</v>
      </c>
      <c r="K7526" s="54" t="s">
        <v>25002</v>
      </c>
      <c r="L7526" s="54" t="s">
        <v>25222</v>
      </c>
      <c r="M7526" s="54" t="s">
        <v>25221</v>
      </c>
      <c r="N7526" s="54" t="s">
        <v>256</v>
      </c>
      <c r="O7526" s="54" t="s">
        <v>256</v>
      </c>
      <c r="P7526" s="54" t="s">
        <v>447</v>
      </c>
      <c r="Q7526" s="54" t="s">
        <v>256</v>
      </c>
      <c r="R7526" s="54" t="s">
        <v>431</v>
      </c>
      <c r="S7526" s="71"/>
      <c r="T7526" s="54" t="s">
        <v>256</v>
      </c>
      <c r="U7526" s="71">
        <v>44661</v>
      </c>
      <c r="V7526" s="54" t="s">
        <v>256</v>
      </c>
      <c r="W7526" t="str">
        <f t="shared" si="117"/>
        <v>Apr-22</v>
      </c>
    </row>
    <row r="7527" spans="1:23" x14ac:dyDescent="0.25">
      <c r="A7527" s="54" t="s">
        <v>317</v>
      </c>
      <c r="B7527" s="54" t="s">
        <v>428</v>
      </c>
      <c r="C7527" s="54" t="s">
        <v>263</v>
      </c>
      <c r="D7527" s="54" t="s">
        <v>429</v>
      </c>
      <c r="E7527" s="54" t="s">
        <v>25223</v>
      </c>
      <c r="F7527" s="71">
        <v>44668</v>
      </c>
      <c r="G7527" s="72">
        <v>16097.76</v>
      </c>
      <c r="H7527" s="72">
        <v>1372334.04</v>
      </c>
      <c r="I7527" s="54" t="s">
        <v>265</v>
      </c>
      <c r="J7527" s="54" t="s">
        <v>23511</v>
      </c>
      <c r="K7527" s="54" t="s">
        <v>25224</v>
      </c>
      <c r="L7527" s="54" t="s">
        <v>25225</v>
      </c>
      <c r="M7527" s="54" t="s">
        <v>25223</v>
      </c>
      <c r="N7527" s="54" t="s">
        <v>256</v>
      </c>
      <c r="O7527" s="54" t="s">
        <v>256</v>
      </c>
      <c r="P7527" s="54" t="s">
        <v>447</v>
      </c>
      <c r="Q7527" s="54" t="s">
        <v>256</v>
      </c>
      <c r="R7527" s="54" t="s">
        <v>431</v>
      </c>
      <c r="S7527" s="71"/>
      <c r="T7527" s="54" t="s">
        <v>256</v>
      </c>
      <c r="U7527" s="71">
        <v>44668</v>
      </c>
      <c r="V7527" s="54" t="s">
        <v>256</v>
      </c>
      <c r="W7527" t="str">
        <f t="shared" si="117"/>
        <v>Apr-22</v>
      </c>
    </row>
    <row r="7528" spans="1:23" x14ac:dyDescent="0.25">
      <c r="A7528" s="54" t="s">
        <v>317</v>
      </c>
      <c r="B7528" s="54" t="s">
        <v>428</v>
      </c>
      <c r="C7528" s="54" t="s">
        <v>263</v>
      </c>
      <c r="D7528" s="54" t="s">
        <v>429</v>
      </c>
      <c r="E7528" s="54" t="s">
        <v>25226</v>
      </c>
      <c r="F7528" s="71">
        <v>44668</v>
      </c>
      <c r="G7528" s="72">
        <v>2496.96</v>
      </c>
      <c r="H7528" s="72">
        <v>212865.84</v>
      </c>
      <c r="I7528" s="54" t="s">
        <v>265</v>
      </c>
      <c r="J7528" s="54" t="s">
        <v>23511</v>
      </c>
      <c r="K7528" s="54" t="s">
        <v>25227</v>
      </c>
      <c r="L7528" s="54" t="s">
        <v>25228</v>
      </c>
      <c r="M7528" s="54" t="s">
        <v>25226</v>
      </c>
      <c r="N7528" s="54" t="s">
        <v>256</v>
      </c>
      <c r="O7528" s="54" t="s">
        <v>256</v>
      </c>
      <c r="P7528" s="54" t="s">
        <v>447</v>
      </c>
      <c r="Q7528" s="54" t="s">
        <v>256</v>
      </c>
      <c r="R7528" s="54" t="s">
        <v>431</v>
      </c>
      <c r="S7528" s="71"/>
      <c r="T7528" s="54" t="s">
        <v>256</v>
      </c>
      <c r="U7528" s="71">
        <v>44668</v>
      </c>
      <c r="V7528" s="54" t="s">
        <v>256</v>
      </c>
      <c r="W7528" t="str">
        <f t="shared" si="117"/>
        <v>Apr-22</v>
      </c>
    </row>
    <row r="7529" spans="1:23" x14ac:dyDescent="0.25">
      <c r="A7529" s="54" t="s">
        <v>317</v>
      </c>
      <c r="B7529" s="54" t="s">
        <v>428</v>
      </c>
      <c r="C7529" s="54" t="s">
        <v>263</v>
      </c>
      <c r="D7529" s="54" t="s">
        <v>429</v>
      </c>
      <c r="E7529" s="54" t="s">
        <v>25229</v>
      </c>
      <c r="F7529" s="71">
        <v>44674</v>
      </c>
      <c r="G7529" s="72">
        <v>384.48</v>
      </c>
      <c r="H7529" s="72">
        <v>32776.92</v>
      </c>
      <c r="I7529" s="54" t="s">
        <v>265</v>
      </c>
      <c r="J7529" s="54" t="s">
        <v>23511</v>
      </c>
      <c r="K7529" s="54" t="s">
        <v>25230</v>
      </c>
      <c r="L7529" s="54" t="s">
        <v>25231</v>
      </c>
      <c r="M7529" s="54" t="s">
        <v>25229</v>
      </c>
      <c r="N7529" s="54" t="s">
        <v>256</v>
      </c>
      <c r="O7529" s="54" t="s">
        <v>256</v>
      </c>
      <c r="P7529" s="54" t="s">
        <v>447</v>
      </c>
      <c r="Q7529" s="54" t="s">
        <v>256</v>
      </c>
      <c r="R7529" s="54" t="s">
        <v>431</v>
      </c>
      <c r="S7529" s="71"/>
      <c r="T7529" s="54" t="s">
        <v>256</v>
      </c>
      <c r="U7529" s="71">
        <v>44674</v>
      </c>
      <c r="V7529" s="54" t="s">
        <v>256</v>
      </c>
      <c r="W7529" t="str">
        <f t="shared" si="117"/>
        <v>Apr-22</v>
      </c>
    </row>
    <row r="7530" spans="1:23" x14ac:dyDescent="0.25">
      <c r="A7530" s="54" t="s">
        <v>317</v>
      </c>
      <c r="B7530" s="54" t="s">
        <v>428</v>
      </c>
      <c r="C7530" s="54" t="s">
        <v>263</v>
      </c>
      <c r="D7530" s="54" t="s">
        <v>429</v>
      </c>
      <c r="E7530" s="54" t="s">
        <v>25232</v>
      </c>
      <c r="F7530" s="71">
        <v>44674</v>
      </c>
      <c r="G7530" s="72">
        <v>5510.88</v>
      </c>
      <c r="H7530" s="72">
        <v>469802.52</v>
      </c>
      <c r="I7530" s="54" t="s">
        <v>265</v>
      </c>
      <c r="J7530" s="54" t="s">
        <v>23511</v>
      </c>
      <c r="K7530" s="54" t="s">
        <v>25233</v>
      </c>
      <c r="L7530" s="54" t="s">
        <v>25234</v>
      </c>
      <c r="M7530" s="54" t="s">
        <v>25232</v>
      </c>
      <c r="N7530" s="54" t="s">
        <v>256</v>
      </c>
      <c r="O7530" s="54" t="s">
        <v>256</v>
      </c>
      <c r="P7530" s="54" t="s">
        <v>447</v>
      </c>
      <c r="Q7530" s="54" t="s">
        <v>256</v>
      </c>
      <c r="R7530" s="54" t="s">
        <v>431</v>
      </c>
      <c r="S7530" s="71"/>
      <c r="T7530" s="54" t="s">
        <v>256</v>
      </c>
      <c r="U7530" s="71">
        <v>44674</v>
      </c>
      <c r="V7530" s="54" t="s">
        <v>256</v>
      </c>
      <c r="W7530" t="str">
        <f t="shared" si="117"/>
        <v>Apr-22</v>
      </c>
    </row>
    <row r="7531" spans="1:23" x14ac:dyDescent="0.25">
      <c r="A7531" s="54" t="s">
        <v>317</v>
      </c>
      <c r="B7531" s="54" t="s">
        <v>428</v>
      </c>
      <c r="C7531" s="54" t="s">
        <v>263</v>
      </c>
      <c r="D7531" s="54" t="s">
        <v>429</v>
      </c>
      <c r="E7531" s="54" t="s">
        <v>25235</v>
      </c>
      <c r="F7531" s="71">
        <v>44667</v>
      </c>
      <c r="G7531" s="72">
        <v>8709.1200000000008</v>
      </c>
      <c r="H7531" s="72">
        <v>742452.48</v>
      </c>
      <c r="I7531" s="54" t="s">
        <v>265</v>
      </c>
      <c r="J7531" s="54" t="s">
        <v>23511</v>
      </c>
      <c r="K7531" s="54" t="s">
        <v>25236</v>
      </c>
      <c r="L7531" s="54" t="s">
        <v>25237</v>
      </c>
      <c r="M7531" s="54" t="s">
        <v>25235</v>
      </c>
      <c r="N7531" s="54" t="s">
        <v>256</v>
      </c>
      <c r="O7531" s="54" t="s">
        <v>256</v>
      </c>
      <c r="P7531" s="54" t="s">
        <v>447</v>
      </c>
      <c r="Q7531" s="54" t="s">
        <v>256</v>
      </c>
      <c r="R7531" s="54" t="s">
        <v>431</v>
      </c>
      <c r="S7531" s="71"/>
      <c r="T7531" s="54" t="s">
        <v>256</v>
      </c>
      <c r="U7531" s="71">
        <v>44667</v>
      </c>
      <c r="V7531" s="54" t="s">
        <v>256</v>
      </c>
      <c r="W7531" t="str">
        <f t="shared" si="117"/>
        <v>Apr-22</v>
      </c>
    </row>
    <row r="7532" spans="1:23" x14ac:dyDescent="0.25">
      <c r="A7532" s="54" t="s">
        <v>317</v>
      </c>
      <c r="B7532" s="54" t="s">
        <v>428</v>
      </c>
      <c r="C7532" s="54" t="s">
        <v>263</v>
      </c>
      <c r="D7532" s="54" t="s">
        <v>429</v>
      </c>
      <c r="E7532" s="54" t="s">
        <v>25238</v>
      </c>
      <c r="F7532" s="71">
        <v>44668</v>
      </c>
      <c r="G7532" s="72">
        <v>13921.6</v>
      </c>
      <c r="H7532" s="72">
        <v>1186816.3999999999</v>
      </c>
      <c r="I7532" s="54" t="s">
        <v>265</v>
      </c>
      <c r="J7532" s="54" t="s">
        <v>23511</v>
      </c>
      <c r="K7532" s="54" t="s">
        <v>25239</v>
      </c>
      <c r="L7532" s="54" t="s">
        <v>25240</v>
      </c>
      <c r="M7532" s="54" t="s">
        <v>25238</v>
      </c>
      <c r="N7532" s="54" t="s">
        <v>256</v>
      </c>
      <c r="O7532" s="54" t="s">
        <v>256</v>
      </c>
      <c r="P7532" s="54" t="s">
        <v>271</v>
      </c>
      <c r="Q7532" s="54" t="s">
        <v>256</v>
      </c>
      <c r="R7532" s="54" t="s">
        <v>431</v>
      </c>
      <c r="S7532" s="71"/>
      <c r="T7532" s="54" t="s">
        <v>256</v>
      </c>
      <c r="U7532" s="71">
        <v>44668</v>
      </c>
      <c r="V7532" s="54" t="s">
        <v>443</v>
      </c>
      <c r="W7532" t="str">
        <f t="shared" si="117"/>
        <v>Apr-22</v>
      </c>
    </row>
    <row r="7533" spans="1:23" x14ac:dyDescent="0.25">
      <c r="A7533" s="54" t="s">
        <v>317</v>
      </c>
      <c r="B7533" s="54" t="s">
        <v>428</v>
      </c>
      <c r="C7533" s="54" t="s">
        <v>263</v>
      </c>
      <c r="D7533" s="54" t="s">
        <v>429</v>
      </c>
      <c r="E7533" s="54" t="s">
        <v>25241</v>
      </c>
      <c r="F7533" s="71">
        <v>44664</v>
      </c>
      <c r="G7533" s="72">
        <v>17533.82</v>
      </c>
      <c r="H7533" s="72">
        <v>1494758.16</v>
      </c>
      <c r="I7533" s="54" t="s">
        <v>265</v>
      </c>
      <c r="J7533" s="54" t="s">
        <v>23511</v>
      </c>
      <c r="K7533" s="54" t="s">
        <v>25242</v>
      </c>
      <c r="L7533" s="54" t="s">
        <v>25243</v>
      </c>
      <c r="M7533" s="54" t="s">
        <v>25241</v>
      </c>
      <c r="N7533" s="54" t="s">
        <v>256</v>
      </c>
      <c r="O7533" s="54" t="s">
        <v>256</v>
      </c>
      <c r="P7533" s="54" t="s">
        <v>271</v>
      </c>
      <c r="Q7533" s="54" t="s">
        <v>256</v>
      </c>
      <c r="R7533" s="54" t="s">
        <v>431</v>
      </c>
      <c r="S7533" s="71"/>
      <c r="T7533" s="54" t="s">
        <v>256</v>
      </c>
      <c r="U7533" s="71">
        <v>44664</v>
      </c>
      <c r="V7533" s="54" t="s">
        <v>443</v>
      </c>
      <c r="W7533" t="str">
        <f t="shared" si="117"/>
        <v>Apr-22</v>
      </c>
    </row>
    <row r="7534" spans="1:23" x14ac:dyDescent="0.25">
      <c r="A7534" s="54" t="s">
        <v>317</v>
      </c>
      <c r="B7534" s="54" t="s">
        <v>428</v>
      </c>
      <c r="C7534" s="54" t="s">
        <v>263</v>
      </c>
      <c r="D7534" s="54" t="s">
        <v>429</v>
      </c>
      <c r="E7534" s="54" t="s">
        <v>25244</v>
      </c>
      <c r="F7534" s="71">
        <v>44667</v>
      </c>
      <c r="G7534" s="72">
        <v>867.98</v>
      </c>
      <c r="H7534" s="72">
        <v>73995.3</v>
      </c>
      <c r="I7534" s="54" t="s">
        <v>265</v>
      </c>
      <c r="J7534" s="54" t="s">
        <v>23511</v>
      </c>
      <c r="K7534" s="54" t="s">
        <v>25245</v>
      </c>
      <c r="L7534" s="54" t="s">
        <v>25246</v>
      </c>
      <c r="M7534" s="54" t="s">
        <v>25244</v>
      </c>
      <c r="N7534" s="54" t="s">
        <v>256</v>
      </c>
      <c r="O7534" s="54" t="s">
        <v>256</v>
      </c>
      <c r="P7534" s="54" t="s">
        <v>267</v>
      </c>
      <c r="Q7534" s="54" t="s">
        <v>256</v>
      </c>
      <c r="R7534" s="54" t="s">
        <v>431</v>
      </c>
      <c r="S7534" s="71"/>
      <c r="T7534" s="54" t="s">
        <v>256</v>
      </c>
      <c r="U7534" s="71">
        <v>44667</v>
      </c>
      <c r="V7534" s="54" t="s">
        <v>256</v>
      </c>
      <c r="W7534" t="str">
        <f t="shared" si="117"/>
        <v>Apr-22</v>
      </c>
    </row>
    <row r="7535" spans="1:23" x14ac:dyDescent="0.25">
      <c r="A7535" s="54" t="s">
        <v>317</v>
      </c>
      <c r="B7535" s="54" t="s">
        <v>428</v>
      </c>
      <c r="C7535" s="54" t="s">
        <v>263</v>
      </c>
      <c r="D7535" s="54" t="s">
        <v>429</v>
      </c>
      <c r="E7535" s="54" t="s">
        <v>25247</v>
      </c>
      <c r="F7535" s="71">
        <v>44670</v>
      </c>
      <c r="G7535" s="72">
        <v>409.53</v>
      </c>
      <c r="H7535" s="72">
        <v>34912.43</v>
      </c>
      <c r="I7535" s="54" t="s">
        <v>265</v>
      </c>
      <c r="J7535" s="54" t="s">
        <v>23511</v>
      </c>
      <c r="K7535" s="54" t="s">
        <v>25248</v>
      </c>
      <c r="L7535" s="54" t="s">
        <v>25249</v>
      </c>
      <c r="M7535" s="54" t="s">
        <v>25247</v>
      </c>
      <c r="N7535" s="54" t="s">
        <v>256</v>
      </c>
      <c r="O7535" s="54" t="s">
        <v>256</v>
      </c>
      <c r="P7535" s="54" t="s">
        <v>267</v>
      </c>
      <c r="Q7535" s="54" t="s">
        <v>256</v>
      </c>
      <c r="R7535" s="54" t="s">
        <v>431</v>
      </c>
      <c r="S7535" s="71"/>
      <c r="T7535" s="54" t="s">
        <v>256</v>
      </c>
      <c r="U7535" s="71">
        <v>44670</v>
      </c>
      <c r="V7535" s="54" t="s">
        <v>256</v>
      </c>
      <c r="W7535" t="str">
        <f t="shared" si="117"/>
        <v>Apr-22</v>
      </c>
    </row>
    <row r="7536" spans="1:23" x14ac:dyDescent="0.25">
      <c r="A7536" s="54" t="s">
        <v>317</v>
      </c>
      <c r="B7536" s="54" t="s">
        <v>428</v>
      </c>
      <c r="C7536" s="54" t="s">
        <v>263</v>
      </c>
      <c r="D7536" s="54" t="s">
        <v>429</v>
      </c>
      <c r="E7536" s="54" t="s">
        <v>25250</v>
      </c>
      <c r="F7536" s="71">
        <v>44668</v>
      </c>
      <c r="G7536" s="72">
        <v>655.20000000000005</v>
      </c>
      <c r="H7536" s="72">
        <v>55855.8</v>
      </c>
      <c r="I7536" s="54" t="s">
        <v>265</v>
      </c>
      <c r="J7536" s="54" t="s">
        <v>23511</v>
      </c>
      <c r="K7536" s="54" t="s">
        <v>25251</v>
      </c>
      <c r="L7536" s="54" t="s">
        <v>25252</v>
      </c>
      <c r="M7536" s="54" t="s">
        <v>25250</v>
      </c>
      <c r="N7536" s="54" t="s">
        <v>256</v>
      </c>
      <c r="O7536" s="54" t="s">
        <v>256</v>
      </c>
      <c r="P7536" s="54" t="s">
        <v>445</v>
      </c>
      <c r="Q7536" s="54" t="s">
        <v>256</v>
      </c>
      <c r="R7536" s="54" t="s">
        <v>431</v>
      </c>
      <c r="S7536" s="71"/>
      <c r="T7536" s="54" t="s">
        <v>256</v>
      </c>
      <c r="U7536" s="71">
        <v>44668</v>
      </c>
      <c r="V7536" s="54" t="s">
        <v>256</v>
      </c>
      <c r="W7536" t="str">
        <f t="shared" si="117"/>
        <v>Apr-22</v>
      </c>
    </row>
    <row r="7537" spans="1:23" x14ac:dyDescent="0.25">
      <c r="A7537" s="54" t="s">
        <v>317</v>
      </c>
      <c r="B7537" s="54" t="s">
        <v>428</v>
      </c>
      <c r="C7537" s="54" t="s">
        <v>263</v>
      </c>
      <c r="D7537" s="54" t="s">
        <v>429</v>
      </c>
      <c r="E7537" s="54" t="s">
        <v>25253</v>
      </c>
      <c r="F7537" s="71">
        <v>44661</v>
      </c>
      <c r="G7537" s="72">
        <v>2703</v>
      </c>
      <c r="H7537" s="72">
        <v>230430.75</v>
      </c>
      <c r="I7537" s="54" t="s">
        <v>265</v>
      </c>
      <c r="J7537" s="54" t="s">
        <v>23511</v>
      </c>
      <c r="K7537" s="54" t="s">
        <v>25254</v>
      </c>
      <c r="L7537" s="54" t="s">
        <v>25255</v>
      </c>
      <c r="M7537" s="54" t="s">
        <v>25253</v>
      </c>
      <c r="N7537" s="54" t="s">
        <v>256</v>
      </c>
      <c r="O7537" s="54" t="s">
        <v>256</v>
      </c>
      <c r="P7537" s="54" t="s">
        <v>20963</v>
      </c>
      <c r="Q7537" s="54" t="s">
        <v>256</v>
      </c>
      <c r="R7537" s="54" t="s">
        <v>431</v>
      </c>
      <c r="S7537" s="71"/>
      <c r="T7537" s="54" t="s">
        <v>256</v>
      </c>
      <c r="U7537" s="71">
        <v>44661</v>
      </c>
      <c r="V7537" s="54" t="s">
        <v>256</v>
      </c>
      <c r="W7537" t="str">
        <f t="shared" si="117"/>
        <v>Apr-22</v>
      </c>
    </row>
    <row r="7538" spans="1:23" x14ac:dyDescent="0.25">
      <c r="A7538" s="54" t="s">
        <v>317</v>
      </c>
      <c r="B7538" s="54" t="s">
        <v>428</v>
      </c>
      <c r="C7538" s="54" t="s">
        <v>263</v>
      </c>
      <c r="D7538" s="54" t="s">
        <v>429</v>
      </c>
      <c r="E7538" s="54" t="s">
        <v>25256</v>
      </c>
      <c r="F7538" s="71">
        <v>44661</v>
      </c>
      <c r="G7538" s="72">
        <v>4500.08</v>
      </c>
      <c r="H7538" s="72">
        <v>383631.82</v>
      </c>
      <c r="I7538" s="54" t="s">
        <v>265</v>
      </c>
      <c r="J7538" s="54" t="s">
        <v>23511</v>
      </c>
      <c r="K7538" s="54" t="s">
        <v>25120</v>
      </c>
      <c r="L7538" s="54" t="s">
        <v>25121</v>
      </c>
      <c r="M7538" s="54" t="s">
        <v>25256</v>
      </c>
      <c r="N7538" s="54" t="s">
        <v>256</v>
      </c>
      <c r="O7538" s="54" t="s">
        <v>256</v>
      </c>
      <c r="P7538" s="54" t="s">
        <v>289</v>
      </c>
      <c r="Q7538" s="54" t="s">
        <v>256</v>
      </c>
      <c r="R7538" s="54" t="s">
        <v>431</v>
      </c>
      <c r="S7538" s="71"/>
      <c r="T7538" s="54" t="s">
        <v>256</v>
      </c>
      <c r="U7538" s="71">
        <v>44661</v>
      </c>
      <c r="V7538" s="54" t="s">
        <v>256</v>
      </c>
      <c r="W7538" t="str">
        <f t="shared" si="117"/>
        <v>Apr-22</v>
      </c>
    </row>
    <row r="7539" spans="1:23" x14ac:dyDescent="0.25">
      <c r="A7539" s="54" t="s">
        <v>317</v>
      </c>
      <c r="B7539" s="54" t="s">
        <v>428</v>
      </c>
      <c r="C7539" s="54" t="s">
        <v>263</v>
      </c>
      <c r="D7539" s="54" t="s">
        <v>429</v>
      </c>
      <c r="E7539" s="54" t="s">
        <v>25257</v>
      </c>
      <c r="F7539" s="71">
        <v>44670</v>
      </c>
      <c r="G7539" s="72">
        <v>3444</v>
      </c>
      <c r="H7539" s="72">
        <v>293601</v>
      </c>
      <c r="I7539" s="54" t="s">
        <v>265</v>
      </c>
      <c r="J7539" s="54" t="s">
        <v>23511</v>
      </c>
      <c r="K7539" s="54" t="s">
        <v>25258</v>
      </c>
      <c r="L7539" s="54" t="s">
        <v>25259</v>
      </c>
      <c r="M7539" s="54" t="s">
        <v>25257</v>
      </c>
      <c r="N7539" s="54" t="s">
        <v>256</v>
      </c>
      <c r="O7539" s="54" t="s">
        <v>256</v>
      </c>
      <c r="P7539" s="54" t="s">
        <v>267</v>
      </c>
      <c r="Q7539" s="54" t="s">
        <v>256</v>
      </c>
      <c r="R7539" s="54" t="s">
        <v>431</v>
      </c>
      <c r="S7539" s="71"/>
      <c r="T7539" s="54" t="s">
        <v>256</v>
      </c>
      <c r="U7539" s="71">
        <v>44670</v>
      </c>
      <c r="V7539" s="54" t="s">
        <v>256</v>
      </c>
      <c r="W7539" t="str">
        <f t="shared" si="117"/>
        <v>Apr-22</v>
      </c>
    </row>
    <row r="7540" spans="1:23" x14ac:dyDescent="0.25">
      <c r="A7540" s="54" t="s">
        <v>317</v>
      </c>
      <c r="B7540" s="54" t="s">
        <v>428</v>
      </c>
      <c r="C7540" s="54" t="s">
        <v>263</v>
      </c>
      <c r="D7540" s="54" t="s">
        <v>429</v>
      </c>
      <c r="E7540" s="54" t="s">
        <v>25260</v>
      </c>
      <c r="F7540" s="71">
        <v>44667</v>
      </c>
      <c r="G7540" s="72">
        <v>3861</v>
      </c>
      <c r="H7540" s="72">
        <v>329150.25</v>
      </c>
      <c r="I7540" s="54" t="s">
        <v>265</v>
      </c>
      <c r="J7540" s="54" t="s">
        <v>23511</v>
      </c>
      <c r="K7540" s="54" t="s">
        <v>23564</v>
      </c>
      <c r="L7540" s="54" t="s">
        <v>25261</v>
      </c>
      <c r="M7540" s="54" t="s">
        <v>25260</v>
      </c>
      <c r="N7540" s="54" t="s">
        <v>256</v>
      </c>
      <c r="O7540" s="54" t="s">
        <v>256</v>
      </c>
      <c r="P7540" s="54" t="s">
        <v>445</v>
      </c>
      <c r="Q7540" s="54" t="s">
        <v>256</v>
      </c>
      <c r="R7540" s="54" t="s">
        <v>431</v>
      </c>
      <c r="S7540" s="71"/>
      <c r="T7540" s="54" t="s">
        <v>256</v>
      </c>
      <c r="U7540" s="71">
        <v>44667</v>
      </c>
      <c r="V7540" s="54" t="s">
        <v>256</v>
      </c>
      <c r="W7540" t="str">
        <f t="shared" si="117"/>
        <v>Apr-22</v>
      </c>
    </row>
    <row r="7541" spans="1:23" x14ac:dyDescent="0.25">
      <c r="A7541" s="54" t="s">
        <v>317</v>
      </c>
      <c r="B7541" s="54" t="s">
        <v>428</v>
      </c>
      <c r="C7541" s="54" t="s">
        <v>263</v>
      </c>
      <c r="D7541" s="54" t="s">
        <v>429</v>
      </c>
      <c r="E7541" s="54" t="s">
        <v>25262</v>
      </c>
      <c r="F7541" s="71">
        <v>44672</v>
      </c>
      <c r="G7541" s="72">
        <v>3357.9</v>
      </c>
      <c r="H7541" s="72">
        <v>286260.98</v>
      </c>
      <c r="I7541" s="54" t="s">
        <v>265</v>
      </c>
      <c r="J7541" s="54" t="s">
        <v>23511</v>
      </c>
      <c r="K7541" s="54" t="s">
        <v>23564</v>
      </c>
      <c r="L7541" s="54" t="s">
        <v>25263</v>
      </c>
      <c r="M7541" s="54" t="s">
        <v>25262</v>
      </c>
      <c r="N7541" s="54" t="s">
        <v>256</v>
      </c>
      <c r="O7541" s="54" t="s">
        <v>256</v>
      </c>
      <c r="P7541" s="54" t="s">
        <v>445</v>
      </c>
      <c r="Q7541" s="54" t="s">
        <v>256</v>
      </c>
      <c r="R7541" s="54" t="s">
        <v>431</v>
      </c>
      <c r="S7541" s="71"/>
      <c r="T7541" s="54" t="s">
        <v>256</v>
      </c>
      <c r="U7541" s="71">
        <v>44672</v>
      </c>
      <c r="V7541" s="54" t="s">
        <v>256</v>
      </c>
      <c r="W7541" t="str">
        <f t="shared" si="117"/>
        <v>Apr-22</v>
      </c>
    </row>
    <row r="7542" spans="1:23" x14ac:dyDescent="0.25">
      <c r="A7542" s="54" t="s">
        <v>317</v>
      </c>
      <c r="B7542" s="54" t="s">
        <v>428</v>
      </c>
      <c r="C7542" s="54" t="s">
        <v>263</v>
      </c>
      <c r="D7542" s="54" t="s">
        <v>429</v>
      </c>
      <c r="E7542" s="54" t="s">
        <v>25264</v>
      </c>
      <c r="F7542" s="71">
        <v>44667</v>
      </c>
      <c r="G7542" s="72">
        <v>6743.89</v>
      </c>
      <c r="H7542" s="72">
        <v>574916.62</v>
      </c>
      <c r="I7542" s="54" t="s">
        <v>265</v>
      </c>
      <c r="J7542" s="54" t="s">
        <v>23511</v>
      </c>
      <c r="K7542" s="54" t="s">
        <v>25189</v>
      </c>
      <c r="L7542" s="54" t="s">
        <v>25265</v>
      </c>
      <c r="M7542" s="54" t="s">
        <v>25264</v>
      </c>
      <c r="N7542" s="54" t="s">
        <v>256</v>
      </c>
      <c r="O7542" s="54" t="s">
        <v>256</v>
      </c>
      <c r="P7542" s="54" t="s">
        <v>445</v>
      </c>
      <c r="Q7542" s="54" t="s">
        <v>256</v>
      </c>
      <c r="R7542" s="54" t="s">
        <v>431</v>
      </c>
      <c r="S7542" s="71"/>
      <c r="T7542" s="54" t="s">
        <v>256</v>
      </c>
      <c r="U7542" s="71">
        <v>44667</v>
      </c>
      <c r="V7542" s="54" t="s">
        <v>256</v>
      </c>
      <c r="W7542" t="str">
        <f t="shared" si="117"/>
        <v>Apr-22</v>
      </c>
    </row>
    <row r="7543" spans="1:23" x14ac:dyDescent="0.25">
      <c r="A7543" s="54" t="s">
        <v>317</v>
      </c>
      <c r="B7543" s="54" t="s">
        <v>428</v>
      </c>
      <c r="C7543" s="54" t="s">
        <v>263</v>
      </c>
      <c r="D7543" s="54" t="s">
        <v>429</v>
      </c>
      <c r="E7543" s="54" t="s">
        <v>25266</v>
      </c>
      <c r="F7543" s="71">
        <v>44672</v>
      </c>
      <c r="G7543" s="72">
        <v>3605.03</v>
      </c>
      <c r="H7543" s="72">
        <v>307328.81</v>
      </c>
      <c r="I7543" s="54" t="s">
        <v>265</v>
      </c>
      <c r="J7543" s="54" t="s">
        <v>23511</v>
      </c>
      <c r="K7543" s="54" t="s">
        <v>25189</v>
      </c>
      <c r="L7543" s="54" t="s">
        <v>25267</v>
      </c>
      <c r="M7543" s="54" t="s">
        <v>25266</v>
      </c>
      <c r="N7543" s="54" t="s">
        <v>256</v>
      </c>
      <c r="O7543" s="54" t="s">
        <v>256</v>
      </c>
      <c r="P7543" s="54" t="s">
        <v>445</v>
      </c>
      <c r="Q7543" s="54" t="s">
        <v>256</v>
      </c>
      <c r="R7543" s="54" t="s">
        <v>431</v>
      </c>
      <c r="S7543" s="71"/>
      <c r="T7543" s="54" t="s">
        <v>256</v>
      </c>
      <c r="U7543" s="71">
        <v>44672</v>
      </c>
      <c r="V7543" s="54" t="s">
        <v>256</v>
      </c>
      <c r="W7543" t="str">
        <f t="shared" si="117"/>
        <v>Apr-22</v>
      </c>
    </row>
    <row r="7544" spans="1:23" x14ac:dyDescent="0.25">
      <c r="A7544" s="54" t="s">
        <v>317</v>
      </c>
      <c r="B7544" s="54" t="s">
        <v>428</v>
      </c>
      <c r="C7544" s="54" t="s">
        <v>263</v>
      </c>
      <c r="D7544" s="54" t="s">
        <v>429</v>
      </c>
      <c r="E7544" s="54" t="s">
        <v>25268</v>
      </c>
      <c r="F7544" s="71">
        <v>44675</v>
      </c>
      <c r="G7544" s="72">
        <v>4883.96</v>
      </c>
      <c r="H7544" s="72">
        <v>416357.59</v>
      </c>
      <c r="I7544" s="54" t="s">
        <v>265</v>
      </c>
      <c r="J7544" s="54" t="s">
        <v>23511</v>
      </c>
      <c r="K7544" s="54" t="s">
        <v>25189</v>
      </c>
      <c r="L7544" s="54" t="s">
        <v>25269</v>
      </c>
      <c r="M7544" s="54" t="s">
        <v>25268</v>
      </c>
      <c r="N7544" s="54" t="s">
        <v>256</v>
      </c>
      <c r="O7544" s="54" t="s">
        <v>256</v>
      </c>
      <c r="P7544" s="54" t="s">
        <v>445</v>
      </c>
      <c r="Q7544" s="54" t="s">
        <v>256</v>
      </c>
      <c r="R7544" s="54" t="s">
        <v>431</v>
      </c>
      <c r="S7544" s="71"/>
      <c r="T7544" s="54" t="s">
        <v>256</v>
      </c>
      <c r="U7544" s="71">
        <v>44675</v>
      </c>
      <c r="V7544" s="54" t="s">
        <v>256</v>
      </c>
      <c r="W7544" t="str">
        <f t="shared" si="117"/>
        <v>Apr-22</v>
      </c>
    </row>
    <row r="7545" spans="1:23" x14ac:dyDescent="0.25">
      <c r="A7545" s="54" t="s">
        <v>317</v>
      </c>
      <c r="B7545" s="54" t="s">
        <v>428</v>
      </c>
      <c r="C7545" s="54" t="s">
        <v>263</v>
      </c>
      <c r="D7545" s="54" t="s">
        <v>429</v>
      </c>
      <c r="E7545" s="54" t="s">
        <v>25270</v>
      </c>
      <c r="F7545" s="71">
        <v>44679</v>
      </c>
      <c r="G7545" s="72">
        <v>122.5</v>
      </c>
      <c r="H7545" s="72">
        <v>10443.129999999999</v>
      </c>
      <c r="I7545" s="54" t="s">
        <v>265</v>
      </c>
      <c r="J7545" s="54" t="s">
        <v>23511</v>
      </c>
      <c r="K7545" s="54" t="s">
        <v>25271</v>
      </c>
      <c r="L7545" s="54" t="s">
        <v>25272</v>
      </c>
      <c r="M7545" s="54" t="s">
        <v>25270</v>
      </c>
      <c r="N7545" s="54" t="s">
        <v>256</v>
      </c>
      <c r="O7545" s="54" t="s">
        <v>256</v>
      </c>
      <c r="P7545" s="54" t="s">
        <v>522</v>
      </c>
      <c r="Q7545" s="54" t="s">
        <v>256</v>
      </c>
      <c r="R7545" s="54" t="s">
        <v>431</v>
      </c>
      <c r="S7545" s="71"/>
      <c r="T7545" s="54" t="s">
        <v>256</v>
      </c>
      <c r="U7545" s="71">
        <v>44679</v>
      </c>
      <c r="V7545" s="54" t="s">
        <v>256</v>
      </c>
      <c r="W7545" t="str">
        <f t="shared" si="117"/>
        <v>Apr-22</v>
      </c>
    </row>
    <row r="7546" spans="1:23" x14ac:dyDescent="0.25">
      <c r="A7546" s="54" t="s">
        <v>317</v>
      </c>
      <c r="B7546" s="54" t="s">
        <v>428</v>
      </c>
      <c r="C7546" s="54" t="s">
        <v>263</v>
      </c>
      <c r="D7546" s="54" t="s">
        <v>429</v>
      </c>
      <c r="E7546" s="54" t="s">
        <v>25273</v>
      </c>
      <c r="F7546" s="71">
        <v>44681</v>
      </c>
      <c r="G7546" s="72">
        <v>227.5</v>
      </c>
      <c r="H7546" s="72">
        <v>19394.38</v>
      </c>
      <c r="I7546" s="54" t="s">
        <v>265</v>
      </c>
      <c r="J7546" s="54" t="s">
        <v>23511</v>
      </c>
      <c r="K7546" s="54" t="s">
        <v>25274</v>
      </c>
      <c r="L7546" s="54" t="s">
        <v>25275</v>
      </c>
      <c r="M7546" s="54" t="s">
        <v>25273</v>
      </c>
      <c r="N7546" s="54" t="s">
        <v>256</v>
      </c>
      <c r="O7546" s="54" t="s">
        <v>256</v>
      </c>
      <c r="P7546" s="54" t="s">
        <v>522</v>
      </c>
      <c r="Q7546" s="54" t="s">
        <v>256</v>
      </c>
      <c r="R7546" s="54" t="s">
        <v>431</v>
      </c>
      <c r="S7546" s="71"/>
      <c r="T7546" s="54" t="s">
        <v>256</v>
      </c>
      <c r="U7546" s="71">
        <v>44681</v>
      </c>
      <c r="V7546" s="54" t="s">
        <v>256</v>
      </c>
      <c r="W7546" t="str">
        <f t="shared" si="117"/>
        <v>Apr-22</v>
      </c>
    </row>
    <row r="7547" spans="1:23" x14ac:dyDescent="0.25">
      <c r="A7547" s="54" t="s">
        <v>317</v>
      </c>
      <c r="B7547" s="54" t="s">
        <v>428</v>
      </c>
      <c r="C7547" s="54" t="s">
        <v>263</v>
      </c>
      <c r="D7547" s="54" t="s">
        <v>429</v>
      </c>
      <c r="E7547" s="54" t="s">
        <v>25276</v>
      </c>
      <c r="F7547" s="71">
        <v>44674</v>
      </c>
      <c r="G7547" s="72">
        <v>1382.4</v>
      </c>
      <c r="H7547" s="72">
        <v>117849.60000000001</v>
      </c>
      <c r="I7547" s="54" t="s">
        <v>265</v>
      </c>
      <c r="J7547" s="54" t="s">
        <v>23511</v>
      </c>
      <c r="K7547" s="54" t="s">
        <v>25277</v>
      </c>
      <c r="L7547" s="54" t="s">
        <v>25278</v>
      </c>
      <c r="M7547" s="54" t="s">
        <v>25276</v>
      </c>
      <c r="N7547" s="54" t="s">
        <v>256</v>
      </c>
      <c r="O7547" s="54" t="s">
        <v>256</v>
      </c>
      <c r="P7547" s="54" t="s">
        <v>447</v>
      </c>
      <c r="Q7547" s="54" t="s">
        <v>256</v>
      </c>
      <c r="R7547" s="54" t="s">
        <v>431</v>
      </c>
      <c r="S7547" s="71"/>
      <c r="T7547" s="54" t="s">
        <v>256</v>
      </c>
      <c r="U7547" s="71">
        <v>44674</v>
      </c>
      <c r="V7547" s="54" t="s">
        <v>256</v>
      </c>
      <c r="W7547" t="str">
        <f t="shared" si="117"/>
        <v>Apr-22</v>
      </c>
    </row>
    <row r="7548" spans="1:23" x14ac:dyDescent="0.25">
      <c r="A7548" s="54" t="s">
        <v>317</v>
      </c>
      <c r="B7548" s="54" t="s">
        <v>428</v>
      </c>
      <c r="C7548" s="54" t="s">
        <v>263</v>
      </c>
      <c r="D7548" s="54" t="s">
        <v>429</v>
      </c>
      <c r="E7548" s="54" t="s">
        <v>25279</v>
      </c>
      <c r="F7548" s="71">
        <v>44679</v>
      </c>
      <c r="G7548" s="72">
        <v>4818.24</v>
      </c>
      <c r="H7548" s="72">
        <v>410754.96</v>
      </c>
      <c r="I7548" s="54" t="s">
        <v>265</v>
      </c>
      <c r="J7548" s="54" t="s">
        <v>23511</v>
      </c>
      <c r="K7548" s="54" t="s">
        <v>25280</v>
      </c>
      <c r="L7548" s="54" t="s">
        <v>25281</v>
      </c>
      <c r="M7548" s="54" t="s">
        <v>25279</v>
      </c>
      <c r="N7548" s="54" t="s">
        <v>256</v>
      </c>
      <c r="O7548" s="54" t="s">
        <v>256</v>
      </c>
      <c r="P7548" s="54" t="s">
        <v>447</v>
      </c>
      <c r="Q7548" s="54" t="s">
        <v>256</v>
      </c>
      <c r="R7548" s="54" t="s">
        <v>431</v>
      </c>
      <c r="S7548" s="71"/>
      <c r="T7548" s="54" t="s">
        <v>256</v>
      </c>
      <c r="U7548" s="71">
        <v>44679</v>
      </c>
      <c r="V7548" s="54" t="s">
        <v>256</v>
      </c>
      <c r="W7548" t="str">
        <f t="shared" si="117"/>
        <v>Apr-22</v>
      </c>
    </row>
    <row r="7549" spans="1:23" x14ac:dyDescent="0.25">
      <c r="A7549" s="54" t="s">
        <v>317</v>
      </c>
      <c r="B7549" s="54" t="s">
        <v>428</v>
      </c>
      <c r="C7549" s="54" t="s">
        <v>263</v>
      </c>
      <c r="D7549" s="54" t="s">
        <v>429</v>
      </c>
      <c r="E7549" s="54" t="s">
        <v>25282</v>
      </c>
      <c r="F7549" s="71">
        <v>44679</v>
      </c>
      <c r="G7549" s="72">
        <v>1164.3</v>
      </c>
      <c r="H7549" s="72">
        <v>99256.58</v>
      </c>
      <c r="I7549" s="54" t="s">
        <v>265</v>
      </c>
      <c r="J7549" s="54" t="s">
        <v>23511</v>
      </c>
      <c r="K7549" s="54" t="s">
        <v>25283</v>
      </c>
      <c r="L7549" s="54" t="s">
        <v>25284</v>
      </c>
      <c r="M7549" s="54" t="s">
        <v>25282</v>
      </c>
      <c r="N7549" s="54" t="s">
        <v>256</v>
      </c>
      <c r="O7549" s="54" t="s">
        <v>256</v>
      </c>
      <c r="P7549" s="54" t="s">
        <v>445</v>
      </c>
      <c r="Q7549" s="54" t="s">
        <v>256</v>
      </c>
      <c r="R7549" s="54" t="s">
        <v>431</v>
      </c>
      <c r="S7549" s="71"/>
      <c r="T7549" s="54" t="s">
        <v>256</v>
      </c>
      <c r="U7549" s="71">
        <v>44679</v>
      </c>
      <c r="V7549" s="54" t="s">
        <v>256</v>
      </c>
      <c r="W7549" t="str">
        <f t="shared" si="117"/>
        <v>Apr-22</v>
      </c>
    </row>
    <row r="7550" spans="1:23" x14ac:dyDescent="0.25">
      <c r="A7550" s="54" t="s">
        <v>317</v>
      </c>
      <c r="B7550" s="54" t="s">
        <v>428</v>
      </c>
      <c r="C7550" s="54" t="s">
        <v>263</v>
      </c>
      <c r="D7550" s="54" t="s">
        <v>429</v>
      </c>
      <c r="E7550" s="54" t="s">
        <v>25285</v>
      </c>
      <c r="F7550" s="71">
        <v>44679</v>
      </c>
      <c r="G7550" s="72">
        <v>14749.07</v>
      </c>
      <c r="H7550" s="72">
        <v>1257358.22</v>
      </c>
      <c r="I7550" s="54" t="s">
        <v>265</v>
      </c>
      <c r="J7550" s="54" t="s">
        <v>23511</v>
      </c>
      <c r="K7550" s="54" t="s">
        <v>25251</v>
      </c>
      <c r="L7550" s="54" t="s">
        <v>25286</v>
      </c>
      <c r="M7550" s="54" t="s">
        <v>25285</v>
      </c>
      <c r="N7550" s="54" t="s">
        <v>256</v>
      </c>
      <c r="O7550" s="54" t="s">
        <v>256</v>
      </c>
      <c r="P7550" s="54" t="s">
        <v>445</v>
      </c>
      <c r="Q7550" s="54" t="s">
        <v>256</v>
      </c>
      <c r="R7550" s="54" t="s">
        <v>431</v>
      </c>
      <c r="S7550" s="71"/>
      <c r="T7550" s="54" t="s">
        <v>256</v>
      </c>
      <c r="U7550" s="71">
        <v>44679</v>
      </c>
      <c r="V7550" s="54" t="s">
        <v>256</v>
      </c>
      <c r="W7550" t="str">
        <f t="shared" si="117"/>
        <v>Apr-22</v>
      </c>
    </row>
    <row r="7551" spans="1:23" x14ac:dyDescent="0.25">
      <c r="A7551" s="54" t="s">
        <v>317</v>
      </c>
      <c r="B7551" s="54" t="s">
        <v>428</v>
      </c>
      <c r="C7551" s="54" t="s">
        <v>263</v>
      </c>
      <c r="D7551" s="54" t="s">
        <v>429</v>
      </c>
      <c r="E7551" s="54" t="s">
        <v>25287</v>
      </c>
      <c r="F7551" s="71">
        <v>44661</v>
      </c>
      <c r="G7551" s="72">
        <v>6366.37</v>
      </c>
      <c r="H7551" s="72">
        <v>542733.04</v>
      </c>
      <c r="I7551" s="54" t="s">
        <v>265</v>
      </c>
      <c r="J7551" s="54" t="s">
        <v>23511</v>
      </c>
      <c r="K7551" s="54" t="s">
        <v>25120</v>
      </c>
      <c r="L7551" s="54" t="s">
        <v>25121</v>
      </c>
      <c r="M7551" s="54" t="s">
        <v>25287</v>
      </c>
      <c r="N7551" s="54" t="s">
        <v>256</v>
      </c>
      <c r="O7551" s="54" t="s">
        <v>256</v>
      </c>
      <c r="P7551" s="54" t="s">
        <v>289</v>
      </c>
      <c r="Q7551" s="54" t="s">
        <v>256</v>
      </c>
      <c r="R7551" s="54" t="s">
        <v>431</v>
      </c>
      <c r="S7551" s="71"/>
      <c r="T7551" s="54" t="s">
        <v>256</v>
      </c>
      <c r="U7551" s="71">
        <v>44661</v>
      </c>
      <c r="V7551" s="54" t="s">
        <v>256</v>
      </c>
      <c r="W7551" t="str">
        <f t="shared" si="117"/>
        <v>Apr-22</v>
      </c>
    </row>
    <row r="7552" spans="1:23" x14ac:dyDescent="0.25">
      <c r="A7552" s="54" t="s">
        <v>318</v>
      </c>
      <c r="B7552" s="54" t="s">
        <v>428</v>
      </c>
      <c r="C7552" s="54" t="s">
        <v>263</v>
      </c>
      <c r="D7552" s="54" t="s">
        <v>429</v>
      </c>
      <c r="E7552" s="54" t="s">
        <v>25288</v>
      </c>
      <c r="F7552" s="71">
        <v>44666</v>
      </c>
      <c r="G7552" s="72">
        <v>114546.12</v>
      </c>
      <c r="H7552" s="72">
        <v>9765056.7300000004</v>
      </c>
      <c r="I7552" s="54" t="s">
        <v>265</v>
      </c>
      <c r="J7552" s="54" t="s">
        <v>25289</v>
      </c>
      <c r="K7552" s="54" t="s">
        <v>25290</v>
      </c>
      <c r="L7552" s="54" t="s">
        <v>25291</v>
      </c>
      <c r="M7552" s="54" t="s">
        <v>25288</v>
      </c>
      <c r="N7552" s="54" t="s">
        <v>256</v>
      </c>
      <c r="O7552" s="54" t="s">
        <v>256</v>
      </c>
      <c r="P7552" s="54" t="s">
        <v>440</v>
      </c>
      <c r="Q7552" s="54" t="s">
        <v>256</v>
      </c>
      <c r="R7552" s="54" t="s">
        <v>431</v>
      </c>
      <c r="S7552" s="71"/>
      <c r="T7552" s="54" t="s">
        <v>256</v>
      </c>
      <c r="U7552" s="71">
        <v>44666</v>
      </c>
      <c r="V7552" s="54" t="s">
        <v>256</v>
      </c>
      <c r="W7552" t="str">
        <f t="shared" si="117"/>
        <v>Apr-22</v>
      </c>
    </row>
    <row r="7553" spans="1:23" x14ac:dyDescent="0.25">
      <c r="A7553" s="54" t="s">
        <v>318</v>
      </c>
      <c r="B7553" s="54" t="s">
        <v>428</v>
      </c>
      <c r="C7553" s="54" t="s">
        <v>263</v>
      </c>
      <c r="D7553" s="54" t="s">
        <v>429</v>
      </c>
      <c r="E7553" s="54" t="s">
        <v>25292</v>
      </c>
      <c r="F7553" s="71">
        <v>44669</v>
      </c>
      <c r="G7553" s="72">
        <v>124567.56</v>
      </c>
      <c r="H7553" s="72">
        <v>10619384.49</v>
      </c>
      <c r="I7553" s="54" t="s">
        <v>265</v>
      </c>
      <c r="J7553" s="54" t="s">
        <v>25289</v>
      </c>
      <c r="K7553" s="54" t="s">
        <v>25293</v>
      </c>
      <c r="L7553" s="54" t="s">
        <v>25294</v>
      </c>
      <c r="M7553" s="54" t="s">
        <v>25292</v>
      </c>
      <c r="N7553" s="54" t="s">
        <v>256</v>
      </c>
      <c r="O7553" s="54" t="s">
        <v>256</v>
      </c>
      <c r="P7553" s="54" t="s">
        <v>440</v>
      </c>
      <c r="Q7553" s="54" t="s">
        <v>256</v>
      </c>
      <c r="R7553" s="54" t="s">
        <v>431</v>
      </c>
      <c r="S7553" s="71"/>
      <c r="T7553" s="54" t="s">
        <v>256</v>
      </c>
      <c r="U7553" s="71">
        <v>44669</v>
      </c>
      <c r="V7553" s="54" t="s">
        <v>256</v>
      </c>
      <c r="W7553" t="str">
        <f t="shared" si="117"/>
        <v>Apr-22</v>
      </c>
    </row>
    <row r="7554" spans="1:23" x14ac:dyDescent="0.25">
      <c r="A7554" s="54" t="s">
        <v>318</v>
      </c>
      <c r="B7554" s="54" t="s">
        <v>428</v>
      </c>
      <c r="C7554" s="54" t="s">
        <v>263</v>
      </c>
      <c r="D7554" s="54" t="s">
        <v>429</v>
      </c>
      <c r="E7554" s="54" t="s">
        <v>25295</v>
      </c>
      <c r="F7554" s="71">
        <v>44669</v>
      </c>
      <c r="G7554" s="72">
        <v>21432.06</v>
      </c>
      <c r="H7554" s="72">
        <v>1827083.12</v>
      </c>
      <c r="I7554" s="54" t="s">
        <v>265</v>
      </c>
      <c r="J7554" s="54" t="s">
        <v>25289</v>
      </c>
      <c r="K7554" s="54" t="s">
        <v>25293</v>
      </c>
      <c r="L7554" s="54" t="s">
        <v>25296</v>
      </c>
      <c r="M7554" s="54" t="s">
        <v>25295</v>
      </c>
      <c r="N7554" s="54" t="s">
        <v>256</v>
      </c>
      <c r="O7554" s="54" t="s">
        <v>256</v>
      </c>
      <c r="P7554" s="54" t="s">
        <v>440</v>
      </c>
      <c r="Q7554" s="54" t="s">
        <v>256</v>
      </c>
      <c r="R7554" s="54" t="s">
        <v>431</v>
      </c>
      <c r="S7554" s="71"/>
      <c r="T7554" s="54" t="s">
        <v>256</v>
      </c>
      <c r="U7554" s="71">
        <v>44669</v>
      </c>
      <c r="V7554" s="54" t="s">
        <v>256</v>
      </c>
      <c r="W7554" t="str">
        <f t="shared" si="117"/>
        <v>Apr-22</v>
      </c>
    </row>
    <row r="7555" spans="1:23" x14ac:dyDescent="0.25">
      <c r="A7555" s="54" t="s">
        <v>318</v>
      </c>
      <c r="B7555" s="54" t="s">
        <v>428</v>
      </c>
      <c r="C7555" s="54" t="s">
        <v>263</v>
      </c>
      <c r="D7555" s="54" t="s">
        <v>429</v>
      </c>
      <c r="E7555" s="54" t="s">
        <v>25297</v>
      </c>
      <c r="F7555" s="71">
        <v>44671</v>
      </c>
      <c r="G7555" s="72">
        <v>52959.94</v>
      </c>
      <c r="H7555" s="72">
        <v>4514834.8899999997</v>
      </c>
      <c r="I7555" s="54" t="s">
        <v>265</v>
      </c>
      <c r="J7555" s="54" t="s">
        <v>25289</v>
      </c>
      <c r="K7555" s="54" t="s">
        <v>25298</v>
      </c>
      <c r="L7555" s="54" t="s">
        <v>25299</v>
      </c>
      <c r="M7555" s="54" t="s">
        <v>25297</v>
      </c>
      <c r="N7555" s="54" t="s">
        <v>256</v>
      </c>
      <c r="O7555" s="54" t="s">
        <v>256</v>
      </c>
      <c r="P7555" s="54" t="s">
        <v>440</v>
      </c>
      <c r="Q7555" s="54" t="s">
        <v>256</v>
      </c>
      <c r="R7555" s="54" t="s">
        <v>431</v>
      </c>
      <c r="S7555" s="71"/>
      <c r="T7555" s="54" t="s">
        <v>256</v>
      </c>
      <c r="U7555" s="71">
        <v>44671</v>
      </c>
      <c r="V7555" s="54" t="s">
        <v>256</v>
      </c>
      <c r="W7555" t="str">
        <f t="shared" si="117"/>
        <v>Apr-22</v>
      </c>
    </row>
    <row r="7556" spans="1:23" x14ac:dyDescent="0.25">
      <c r="A7556" s="54" t="s">
        <v>317</v>
      </c>
      <c r="B7556" s="54" t="s">
        <v>428</v>
      </c>
      <c r="C7556" s="54" t="s">
        <v>263</v>
      </c>
      <c r="D7556" s="54" t="s">
        <v>429</v>
      </c>
      <c r="E7556" s="54" t="s">
        <v>25300</v>
      </c>
      <c r="F7556" s="71">
        <v>44653</v>
      </c>
      <c r="G7556" s="72">
        <v>3582.71</v>
      </c>
      <c r="H7556" s="72">
        <v>305426.03000000003</v>
      </c>
      <c r="I7556" s="54" t="s">
        <v>265</v>
      </c>
      <c r="J7556" s="54" t="s">
        <v>25289</v>
      </c>
      <c r="K7556" s="54" t="s">
        <v>25301</v>
      </c>
      <c r="L7556" s="54" t="s">
        <v>25302</v>
      </c>
      <c r="M7556" s="54" t="s">
        <v>25300</v>
      </c>
      <c r="N7556" s="54" t="s">
        <v>256</v>
      </c>
      <c r="O7556" s="54" t="s">
        <v>256</v>
      </c>
      <c r="P7556" s="54" t="s">
        <v>468</v>
      </c>
      <c r="Q7556" s="54" t="s">
        <v>256</v>
      </c>
      <c r="R7556" s="54" t="s">
        <v>431</v>
      </c>
      <c r="S7556" s="71"/>
      <c r="T7556" s="54" t="s">
        <v>256</v>
      </c>
      <c r="U7556" s="71">
        <v>44653</v>
      </c>
      <c r="V7556" s="54" t="s">
        <v>256</v>
      </c>
      <c r="W7556" t="str">
        <f t="shared" si="117"/>
        <v>Apr-22</v>
      </c>
    </row>
    <row r="7557" spans="1:23" x14ac:dyDescent="0.25">
      <c r="A7557" s="54" t="s">
        <v>317</v>
      </c>
      <c r="B7557" s="54" t="s">
        <v>428</v>
      </c>
      <c r="C7557" s="54" t="s">
        <v>263</v>
      </c>
      <c r="D7557" s="54" t="s">
        <v>429</v>
      </c>
      <c r="E7557" s="54" t="s">
        <v>25303</v>
      </c>
      <c r="F7557" s="71">
        <v>44654</v>
      </c>
      <c r="G7557" s="72">
        <v>9671.61</v>
      </c>
      <c r="H7557" s="72">
        <v>824504.75</v>
      </c>
      <c r="I7557" s="54" t="s">
        <v>265</v>
      </c>
      <c r="J7557" s="54" t="s">
        <v>25289</v>
      </c>
      <c r="K7557" s="54" t="s">
        <v>25304</v>
      </c>
      <c r="L7557" s="54" t="s">
        <v>25305</v>
      </c>
      <c r="M7557" s="54" t="s">
        <v>25303</v>
      </c>
      <c r="N7557" s="54" t="s">
        <v>256</v>
      </c>
      <c r="O7557" s="54" t="s">
        <v>256</v>
      </c>
      <c r="P7557" s="54" t="s">
        <v>468</v>
      </c>
      <c r="Q7557" s="54" t="s">
        <v>256</v>
      </c>
      <c r="R7557" s="54" t="s">
        <v>431</v>
      </c>
      <c r="S7557" s="71"/>
      <c r="T7557" s="54" t="s">
        <v>256</v>
      </c>
      <c r="U7557" s="71">
        <v>44654</v>
      </c>
      <c r="V7557" s="54" t="s">
        <v>256</v>
      </c>
      <c r="W7557" t="str">
        <f t="shared" ref="W7557:W7620" si="118">TEXT(F7557,"MMM-YY")</f>
        <v>Apr-22</v>
      </c>
    </row>
    <row r="7558" spans="1:23" x14ac:dyDescent="0.25">
      <c r="A7558" s="54" t="s">
        <v>317</v>
      </c>
      <c r="B7558" s="54" t="s">
        <v>428</v>
      </c>
      <c r="C7558" s="54" t="s">
        <v>263</v>
      </c>
      <c r="D7558" s="54" t="s">
        <v>429</v>
      </c>
      <c r="E7558" s="54" t="s">
        <v>25306</v>
      </c>
      <c r="F7558" s="71">
        <v>44656</v>
      </c>
      <c r="G7558" s="72">
        <v>2774.47</v>
      </c>
      <c r="H7558" s="72">
        <v>236523.57</v>
      </c>
      <c r="I7558" s="54" t="s">
        <v>265</v>
      </c>
      <c r="J7558" s="54" t="s">
        <v>25289</v>
      </c>
      <c r="K7558" s="54" t="s">
        <v>25307</v>
      </c>
      <c r="L7558" s="54" t="s">
        <v>25308</v>
      </c>
      <c r="M7558" s="54" t="s">
        <v>25306</v>
      </c>
      <c r="N7558" s="54" t="s">
        <v>256</v>
      </c>
      <c r="O7558" s="54" t="s">
        <v>256</v>
      </c>
      <c r="P7558" s="54" t="s">
        <v>454</v>
      </c>
      <c r="Q7558" s="54" t="s">
        <v>256</v>
      </c>
      <c r="R7558" s="54" t="s">
        <v>431</v>
      </c>
      <c r="S7558" s="71"/>
      <c r="T7558" s="54" t="s">
        <v>256</v>
      </c>
      <c r="U7558" s="71">
        <v>44656</v>
      </c>
      <c r="V7558" s="54" t="s">
        <v>256</v>
      </c>
      <c r="W7558" t="str">
        <f t="shared" si="118"/>
        <v>Apr-22</v>
      </c>
    </row>
    <row r="7559" spans="1:23" x14ac:dyDescent="0.25">
      <c r="A7559" s="54" t="s">
        <v>317</v>
      </c>
      <c r="B7559" s="54" t="s">
        <v>428</v>
      </c>
      <c r="C7559" s="54" t="s">
        <v>263</v>
      </c>
      <c r="D7559" s="54" t="s">
        <v>429</v>
      </c>
      <c r="E7559" s="54" t="s">
        <v>25309</v>
      </c>
      <c r="F7559" s="71">
        <v>44656</v>
      </c>
      <c r="G7559" s="72">
        <v>94.12</v>
      </c>
      <c r="H7559" s="72">
        <v>8023.73</v>
      </c>
      <c r="I7559" s="54" t="s">
        <v>265</v>
      </c>
      <c r="J7559" s="54" t="s">
        <v>25289</v>
      </c>
      <c r="K7559" s="54" t="s">
        <v>25310</v>
      </c>
      <c r="L7559" s="54" t="s">
        <v>25311</v>
      </c>
      <c r="M7559" s="54" t="s">
        <v>25309</v>
      </c>
      <c r="N7559" s="54" t="s">
        <v>256</v>
      </c>
      <c r="O7559" s="54" t="s">
        <v>256</v>
      </c>
      <c r="P7559" s="54" t="s">
        <v>454</v>
      </c>
      <c r="Q7559" s="54" t="s">
        <v>256</v>
      </c>
      <c r="R7559" s="54" t="s">
        <v>431</v>
      </c>
      <c r="S7559" s="71"/>
      <c r="T7559" s="54" t="s">
        <v>256</v>
      </c>
      <c r="U7559" s="71">
        <v>44656</v>
      </c>
      <c r="V7559" s="54" t="s">
        <v>256</v>
      </c>
      <c r="W7559" t="str">
        <f t="shared" si="118"/>
        <v>Apr-22</v>
      </c>
    </row>
    <row r="7560" spans="1:23" x14ac:dyDescent="0.25">
      <c r="A7560" s="54" t="s">
        <v>317</v>
      </c>
      <c r="B7560" s="54" t="s">
        <v>428</v>
      </c>
      <c r="C7560" s="54" t="s">
        <v>263</v>
      </c>
      <c r="D7560" s="54" t="s">
        <v>429</v>
      </c>
      <c r="E7560" s="54" t="s">
        <v>25312</v>
      </c>
      <c r="F7560" s="71">
        <v>44656</v>
      </c>
      <c r="G7560" s="72">
        <v>3.69</v>
      </c>
      <c r="H7560" s="72">
        <v>314.57</v>
      </c>
      <c r="I7560" s="54" t="s">
        <v>265</v>
      </c>
      <c r="J7560" s="54" t="s">
        <v>25289</v>
      </c>
      <c r="K7560" s="54" t="s">
        <v>25313</v>
      </c>
      <c r="L7560" s="54" t="s">
        <v>25314</v>
      </c>
      <c r="M7560" s="54" t="s">
        <v>25312</v>
      </c>
      <c r="N7560" s="54" t="s">
        <v>256</v>
      </c>
      <c r="O7560" s="54" t="s">
        <v>256</v>
      </c>
      <c r="P7560" s="54" t="s">
        <v>454</v>
      </c>
      <c r="Q7560" s="54" t="s">
        <v>256</v>
      </c>
      <c r="R7560" s="54" t="s">
        <v>431</v>
      </c>
      <c r="S7560" s="71"/>
      <c r="T7560" s="54" t="s">
        <v>256</v>
      </c>
      <c r="U7560" s="71">
        <v>44656</v>
      </c>
      <c r="V7560" s="54" t="s">
        <v>256</v>
      </c>
      <c r="W7560" t="str">
        <f t="shared" si="118"/>
        <v>Apr-22</v>
      </c>
    </row>
    <row r="7561" spans="1:23" x14ac:dyDescent="0.25">
      <c r="A7561" s="54" t="s">
        <v>317</v>
      </c>
      <c r="B7561" s="54" t="s">
        <v>428</v>
      </c>
      <c r="C7561" s="54" t="s">
        <v>263</v>
      </c>
      <c r="D7561" s="54" t="s">
        <v>429</v>
      </c>
      <c r="E7561" s="54" t="s">
        <v>25315</v>
      </c>
      <c r="F7561" s="71">
        <v>44662</v>
      </c>
      <c r="G7561" s="72">
        <v>182.99</v>
      </c>
      <c r="H7561" s="72">
        <v>15599.9</v>
      </c>
      <c r="I7561" s="54" t="s">
        <v>265</v>
      </c>
      <c r="J7561" s="54" t="s">
        <v>25289</v>
      </c>
      <c r="K7561" s="54" t="s">
        <v>25316</v>
      </c>
      <c r="L7561" s="54" t="s">
        <v>25317</v>
      </c>
      <c r="M7561" s="54" t="s">
        <v>25315</v>
      </c>
      <c r="N7561" s="54" t="s">
        <v>256</v>
      </c>
      <c r="O7561" s="54" t="s">
        <v>256</v>
      </c>
      <c r="P7561" s="54" t="s">
        <v>454</v>
      </c>
      <c r="Q7561" s="54" t="s">
        <v>256</v>
      </c>
      <c r="R7561" s="54" t="s">
        <v>431</v>
      </c>
      <c r="S7561" s="71"/>
      <c r="T7561" s="54" t="s">
        <v>256</v>
      </c>
      <c r="U7561" s="71">
        <v>44662</v>
      </c>
      <c r="V7561" s="54" t="s">
        <v>256</v>
      </c>
      <c r="W7561" t="str">
        <f t="shared" si="118"/>
        <v>Apr-22</v>
      </c>
    </row>
    <row r="7562" spans="1:23" x14ac:dyDescent="0.25">
      <c r="A7562" s="54" t="s">
        <v>317</v>
      </c>
      <c r="B7562" s="54" t="s">
        <v>428</v>
      </c>
      <c r="C7562" s="54" t="s">
        <v>263</v>
      </c>
      <c r="D7562" s="54" t="s">
        <v>429</v>
      </c>
      <c r="E7562" s="54" t="s">
        <v>25318</v>
      </c>
      <c r="F7562" s="71">
        <v>44657</v>
      </c>
      <c r="G7562" s="72">
        <v>1919.52</v>
      </c>
      <c r="H7562" s="72">
        <v>163639.07999999999</v>
      </c>
      <c r="I7562" s="54" t="s">
        <v>265</v>
      </c>
      <c r="J7562" s="54" t="s">
        <v>25289</v>
      </c>
      <c r="K7562" s="54" t="s">
        <v>25319</v>
      </c>
      <c r="L7562" s="54" t="s">
        <v>25320</v>
      </c>
      <c r="M7562" s="54" t="s">
        <v>25318</v>
      </c>
      <c r="N7562" s="54" t="s">
        <v>256</v>
      </c>
      <c r="O7562" s="54" t="s">
        <v>256</v>
      </c>
      <c r="P7562" s="54" t="s">
        <v>447</v>
      </c>
      <c r="Q7562" s="54" t="s">
        <v>256</v>
      </c>
      <c r="R7562" s="54" t="s">
        <v>431</v>
      </c>
      <c r="S7562" s="71"/>
      <c r="T7562" s="54" t="s">
        <v>256</v>
      </c>
      <c r="U7562" s="71">
        <v>44657</v>
      </c>
      <c r="V7562" s="54" t="s">
        <v>256</v>
      </c>
      <c r="W7562" t="str">
        <f t="shared" si="118"/>
        <v>Apr-22</v>
      </c>
    </row>
    <row r="7563" spans="1:23" x14ac:dyDescent="0.25">
      <c r="A7563" s="54" t="s">
        <v>317</v>
      </c>
      <c r="B7563" s="54" t="s">
        <v>428</v>
      </c>
      <c r="C7563" s="54" t="s">
        <v>263</v>
      </c>
      <c r="D7563" s="54" t="s">
        <v>429</v>
      </c>
      <c r="E7563" s="54" t="s">
        <v>25321</v>
      </c>
      <c r="F7563" s="71">
        <v>44658</v>
      </c>
      <c r="G7563" s="72">
        <v>1388.98</v>
      </c>
      <c r="H7563" s="72">
        <v>118410.55</v>
      </c>
      <c r="I7563" s="54" t="s">
        <v>265</v>
      </c>
      <c r="J7563" s="54" t="s">
        <v>25289</v>
      </c>
      <c r="K7563" s="54" t="s">
        <v>25322</v>
      </c>
      <c r="L7563" s="54" t="s">
        <v>25323</v>
      </c>
      <c r="M7563" s="54" t="s">
        <v>25321</v>
      </c>
      <c r="N7563" s="54" t="s">
        <v>256</v>
      </c>
      <c r="O7563" s="54" t="s">
        <v>256</v>
      </c>
      <c r="P7563" s="54" t="s">
        <v>271</v>
      </c>
      <c r="Q7563" s="54" t="s">
        <v>256</v>
      </c>
      <c r="R7563" s="54" t="s">
        <v>431</v>
      </c>
      <c r="S7563" s="71"/>
      <c r="T7563" s="54" t="s">
        <v>256</v>
      </c>
      <c r="U7563" s="71">
        <v>44658</v>
      </c>
      <c r="V7563" s="54" t="s">
        <v>443</v>
      </c>
      <c r="W7563" t="str">
        <f t="shared" si="118"/>
        <v>Apr-22</v>
      </c>
    </row>
    <row r="7564" spans="1:23" x14ac:dyDescent="0.25">
      <c r="A7564" s="54" t="s">
        <v>317</v>
      </c>
      <c r="B7564" s="54" t="s">
        <v>428</v>
      </c>
      <c r="C7564" s="54" t="s">
        <v>263</v>
      </c>
      <c r="D7564" s="54" t="s">
        <v>429</v>
      </c>
      <c r="E7564" s="54" t="s">
        <v>25324</v>
      </c>
      <c r="F7564" s="71">
        <v>44656</v>
      </c>
      <c r="G7564" s="72">
        <v>6353.86</v>
      </c>
      <c r="H7564" s="72">
        <v>541666.56999999995</v>
      </c>
      <c r="I7564" s="54" t="s">
        <v>265</v>
      </c>
      <c r="J7564" s="54" t="s">
        <v>25289</v>
      </c>
      <c r="K7564" s="54" t="s">
        <v>25325</v>
      </c>
      <c r="L7564" s="54" t="s">
        <v>25326</v>
      </c>
      <c r="M7564" s="54" t="s">
        <v>25324</v>
      </c>
      <c r="N7564" s="54" t="s">
        <v>256</v>
      </c>
      <c r="O7564" s="54" t="s">
        <v>256</v>
      </c>
      <c r="P7564" s="54" t="s">
        <v>455</v>
      </c>
      <c r="Q7564" s="54" t="s">
        <v>256</v>
      </c>
      <c r="R7564" s="54" t="s">
        <v>431</v>
      </c>
      <c r="S7564" s="71"/>
      <c r="T7564" s="54" t="s">
        <v>256</v>
      </c>
      <c r="U7564" s="71">
        <v>44656</v>
      </c>
      <c r="V7564" s="54" t="s">
        <v>256</v>
      </c>
      <c r="W7564" t="str">
        <f t="shared" si="118"/>
        <v>Apr-22</v>
      </c>
    </row>
    <row r="7565" spans="1:23" x14ac:dyDescent="0.25">
      <c r="A7565" s="54" t="s">
        <v>317</v>
      </c>
      <c r="B7565" s="54" t="s">
        <v>428</v>
      </c>
      <c r="C7565" s="54" t="s">
        <v>263</v>
      </c>
      <c r="D7565" s="54" t="s">
        <v>429</v>
      </c>
      <c r="E7565" s="54" t="s">
        <v>25327</v>
      </c>
      <c r="F7565" s="71">
        <v>44658</v>
      </c>
      <c r="G7565" s="72">
        <v>262.44</v>
      </c>
      <c r="H7565" s="72">
        <v>22373.01</v>
      </c>
      <c r="I7565" s="54" t="s">
        <v>265</v>
      </c>
      <c r="J7565" s="54" t="s">
        <v>25289</v>
      </c>
      <c r="K7565" s="54" t="s">
        <v>24965</v>
      </c>
      <c r="L7565" s="54" t="s">
        <v>25328</v>
      </c>
      <c r="M7565" s="54" t="s">
        <v>25327</v>
      </c>
      <c r="N7565" s="54" t="s">
        <v>256</v>
      </c>
      <c r="O7565" s="54" t="s">
        <v>256</v>
      </c>
      <c r="P7565" s="54" t="s">
        <v>455</v>
      </c>
      <c r="Q7565" s="54" t="s">
        <v>256</v>
      </c>
      <c r="R7565" s="54" t="s">
        <v>431</v>
      </c>
      <c r="S7565" s="71"/>
      <c r="T7565" s="54" t="s">
        <v>256</v>
      </c>
      <c r="U7565" s="71">
        <v>44658</v>
      </c>
      <c r="V7565" s="54" t="s">
        <v>256</v>
      </c>
      <c r="W7565" t="str">
        <f t="shared" si="118"/>
        <v>Apr-22</v>
      </c>
    </row>
    <row r="7566" spans="1:23" x14ac:dyDescent="0.25">
      <c r="A7566" s="54" t="s">
        <v>317</v>
      </c>
      <c r="B7566" s="54" t="s">
        <v>428</v>
      </c>
      <c r="C7566" s="54" t="s">
        <v>263</v>
      </c>
      <c r="D7566" s="54" t="s">
        <v>429</v>
      </c>
      <c r="E7566" s="54" t="s">
        <v>25329</v>
      </c>
      <c r="F7566" s="71">
        <v>44664</v>
      </c>
      <c r="G7566" s="72">
        <v>29181.67</v>
      </c>
      <c r="H7566" s="72">
        <v>2487737.37</v>
      </c>
      <c r="I7566" s="54" t="s">
        <v>265</v>
      </c>
      <c r="J7566" s="54" t="s">
        <v>25289</v>
      </c>
      <c r="K7566" s="54" t="s">
        <v>24973</v>
      </c>
      <c r="L7566" s="54" t="s">
        <v>25330</v>
      </c>
      <c r="M7566" s="54" t="s">
        <v>25329</v>
      </c>
      <c r="N7566" s="54" t="s">
        <v>256</v>
      </c>
      <c r="O7566" s="54" t="s">
        <v>256</v>
      </c>
      <c r="P7566" s="54" t="s">
        <v>445</v>
      </c>
      <c r="Q7566" s="54" t="s">
        <v>256</v>
      </c>
      <c r="R7566" s="54" t="s">
        <v>431</v>
      </c>
      <c r="S7566" s="71"/>
      <c r="T7566" s="54" t="s">
        <v>256</v>
      </c>
      <c r="U7566" s="71">
        <v>44664</v>
      </c>
      <c r="V7566" s="54" t="s">
        <v>256</v>
      </c>
      <c r="W7566" t="str">
        <f t="shared" si="118"/>
        <v>Apr-22</v>
      </c>
    </row>
    <row r="7567" spans="1:23" x14ac:dyDescent="0.25">
      <c r="A7567" s="54" t="s">
        <v>317</v>
      </c>
      <c r="B7567" s="54" t="s">
        <v>428</v>
      </c>
      <c r="C7567" s="54" t="s">
        <v>263</v>
      </c>
      <c r="D7567" s="54" t="s">
        <v>429</v>
      </c>
      <c r="E7567" s="54" t="s">
        <v>25331</v>
      </c>
      <c r="F7567" s="71">
        <v>44671</v>
      </c>
      <c r="G7567" s="72">
        <v>8443.9599999999991</v>
      </c>
      <c r="H7567" s="72">
        <v>719847.59</v>
      </c>
      <c r="I7567" s="54" t="s">
        <v>265</v>
      </c>
      <c r="J7567" s="54" t="s">
        <v>25289</v>
      </c>
      <c r="K7567" s="54" t="s">
        <v>25332</v>
      </c>
      <c r="L7567" s="54" t="s">
        <v>25333</v>
      </c>
      <c r="M7567" s="54" t="s">
        <v>25331</v>
      </c>
      <c r="N7567" s="54" t="s">
        <v>256</v>
      </c>
      <c r="O7567" s="54" t="s">
        <v>256</v>
      </c>
      <c r="P7567" s="54" t="s">
        <v>599</v>
      </c>
      <c r="Q7567" s="54" t="s">
        <v>256</v>
      </c>
      <c r="R7567" s="54" t="s">
        <v>431</v>
      </c>
      <c r="S7567" s="71"/>
      <c r="T7567" s="54" t="s">
        <v>256</v>
      </c>
      <c r="U7567" s="71">
        <v>44671</v>
      </c>
      <c r="V7567" s="54" t="s">
        <v>256</v>
      </c>
      <c r="W7567" t="str">
        <f t="shared" si="118"/>
        <v>Apr-22</v>
      </c>
    </row>
    <row r="7568" spans="1:23" x14ac:dyDescent="0.25">
      <c r="A7568" s="54" t="s">
        <v>317</v>
      </c>
      <c r="B7568" s="54" t="s">
        <v>428</v>
      </c>
      <c r="C7568" s="54" t="s">
        <v>263</v>
      </c>
      <c r="D7568" s="54" t="s">
        <v>429</v>
      </c>
      <c r="E7568" s="54" t="s">
        <v>25334</v>
      </c>
      <c r="F7568" s="71">
        <v>44676</v>
      </c>
      <c r="G7568" s="72">
        <v>2772.14</v>
      </c>
      <c r="H7568" s="72">
        <v>236324.94</v>
      </c>
      <c r="I7568" s="54" t="s">
        <v>265</v>
      </c>
      <c r="J7568" s="54" t="s">
        <v>25289</v>
      </c>
      <c r="K7568" s="54" t="s">
        <v>25335</v>
      </c>
      <c r="L7568" s="54" t="s">
        <v>25336</v>
      </c>
      <c r="M7568" s="54" t="s">
        <v>25334</v>
      </c>
      <c r="N7568" s="54" t="s">
        <v>256</v>
      </c>
      <c r="O7568" s="54" t="s">
        <v>256</v>
      </c>
      <c r="P7568" s="54" t="s">
        <v>454</v>
      </c>
      <c r="Q7568" s="54" t="s">
        <v>256</v>
      </c>
      <c r="R7568" s="54" t="s">
        <v>431</v>
      </c>
      <c r="S7568" s="71"/>
      <c r="T7568" s="54" t="s">
        <v>256</v>
      </c>
      <c r="U7568" s="71">
        <v>44676</v>
      </c>
      <c r="V7568" s="54" t="s">
        <v>256</v>
      </c>
      <c r="W7568" t="str">
        <f t="shared" si="118"/>
        <v>Apr-22</v>
      </c>
    </row>
    <row r="7569" spans="1:23" x14ac:dyDescent="0.25">
      <c r="A7569" s="54" t="s">
        <v>317</v>
      </c>
      <c r="B7569" s="54" t="s">
        <v>428</v>
      </c>
      <c r="C7569" s="54" t="s">
        <v>263</v>
      </c>
      <c r="D7569" s="54" t="s">
        <v>429</v>
      </c>
      <c r="E7569" s="54" t="s">
        <v>25337</v>
      </c>
      <c r="F7569" s="71">
        <v>44668</v>
      </c>
      <c r="G7569" s="72">
        <v>3977.21</v>
      </c>
      <c r="H7569" s="72">
        <v>339057.15</v>
      </c>
      <c r="I7569" s="54" t="s">
        <v>265</v>
      </c>
      <c r="J7569" s="54" t="s">
        <v>25289</v>
      </c>
      <c r="K7569" s="54" t="s">
        <v>486</v>
      </c>
      <c r="L7569" s="54" t="s">
        <v>25338</v>
      </c>
      <c r="M7569" s="54" t="s">
        <v>25337</v>
      </c>
      <c r="N7569" s="54" t="s">
        <v>256</v>
      </c>
      <c r="O7569" s="54" t="s">
        <v>256</v>
      </c>
      <c r="P7569" s="54" t="s">
        <v>578</v>
      </c>
      <c r="Q7569" s="54" t="s">
        <v>256</v>
      </c>
      <c r="R7569" s="54" t="s">
        <v>431</v>
      </c>
      <c r="S7569" s="71"/>
      <c r="T7569" s="54" t="s">
        <v>256</v>
      </c>
      <c r="U7569" s="71">
        <v>44668</v>
      </c>
      <c r="V7569" s="54" t="s">
        <v>256</v>
      </c>
      <c r="W7569" t="str">
        <f t="shared" si="118"/>
        <v>Apr-22</v>
      </c>
    </row>
    <row r="7570" spans="1:23" x14ac:dyDescent="0.25">
      <c r="A7570" s="54" t="s">
        <v>317</v>
      </c>
      <c r="B7570" s="54" t="s">
        <v>428</v>
      </c>
      <c r="C7570" s="54" t="s">
        <v>263</v>
      </c>
      <c r="D7570" s="54" t="s">
        <v>429</v>
      </c>
      <c r="E7570" s="54" t="s">
        <v>25339</v>
      </c>
      <c r="F7570" s="71">
        <v>44674</v>
      </c>
      <c r="G7570" s="72">
        <v>92.4</v>
      </c>
      <c r="H7570" s="72">
        <v>7877.1</v>
      </c>
      <c r="I7570" s="54" t="s">
        <v>265</v>
      </c>
      <c r="J7570" s="54" t="s">
        <v>25289</v>
      </c>
      <c r="K7570" s="54" t="s">
        <v>25340</v>
      </c>
      <c r="L7570" s="54" t="s">
        <v>25341</v>
      </c>
      <c r="M7570" s="54" t="s">
        <v>25339</v>
      </c>
      <c r="N7570" s="54" t="s">
        <v>256</v>
      </c>
      <c r="O7570" s="54" t="s">
        <v>256</v>
      </c>
      <c r="P7570" s="54" t="s">
        <v>454</v>
      </c>
      <c r="Q7570" s="54" t="s">
        <v>256</v>
      </c>
      <c r="R7570" s="54" t="s">
        <v>431</v>
      </c>
      <c r="S7570" s="71"/>
      <c r="T7570" s="54" t="s">
        <v>256</v>
      </c>
      <c r="U7570" s="71">
        <v>44674</v>
      </c>
      <c r="V7570" s="54" t="s">
        <v>256</v>
      </c>
      <c r="W7570" t="str">
        <f t="shared" si="118"/>
        <v>Apr-22</v>
      </c>
    </row>
    <row r="7571" spans="1:23" x14ac:dyDescent="0.25">
      <c r="A7571" s="54" t="s">
        <v>317</v>
      </c>
      <c r="B7571" s="54" t="s">
        <v>428</v>
      </c>
      <c r="C7571" s="54" t="s">
        <v>263</v>
      </c>
      <c r="D7571" s="54" t="s">
        <v>429</v>
      </c>
      <c r="E7571" s="54" t="s">
        <v>25342</v>
      </c>
      <c r="F7571" s="71">
        <v>44671</v>
      </c>
      <c r="G7571" s="72">
        <v>4052.88</v>
      </c>
      <c r="H7571" s="72">
        <v>345508.02</v>
      </c>
      <c r="I7571" s="54" t="s">
        <v>265</v>
      </c>
      <c r="J7571" s="54" t="s">
        <v>25289</v>
      </c>
      <c r="K7571" s="54" t="s">
        <v>25343</v>
      </c>
      <c r="L7571" s="54" t="s">
        <v>25344</v>
      </c>
      <c r="M7571" s="54" t="s">
        <v>25342</v>
      </c>
      <c r="N7571" s="54" t="s">
        <v>256</v>
      </c>
      <c r="O7571" s="54" t="s">
        <v>256</v>
      </c>
      <c r="P7571" s="54" t="s">
        <v>12581</v>
      </c>
      <c r="Q7571" s="54" t="s">
        <v>256</v>
      </c>
      <c r="R7571" s="54" t="s">
        <v>431</v>
      </c>
      <c r="S7571" s="71"/>
      <c r="T7571" s="54" t="s">
        <v>256</v>
      </c>
      <c r="U7571" s="71">
        <v>44671</v>
      </c>
      <c r="V7571" s="54" t="s">
        <v>256</v>
      </c>
      <c r="W7571" t="str">
        <f t="shared" si="118"/>
        <v>Apr-22</v>
      </c>
    </row>
    <row r="7572" spans="1:23" x14ac:dyDescent="0.25">
      <c r="A7572" s="54" t="s">
        <v>317</v>
      </c>
      <c r="B7572" s="54" t="s">
        <v>428</v>
      </c>
      <c r="C7572" s="54" t="s">
        <v>263</v>
      </c>
      <c r="D7572" s="54" t="s">
        <v>429</v>
      </c>
      <c r="E7572" s="54" t="s">
        <v>25345</v>
      </c>
      <c r="F7572" s="71">
        <v>44667</v>
      </c>
      <c r="G7572" s="72">
        <v>806.4</v>
      </c>
      <c r="H7572" s="72">
        <v>68745.600000000006</v>
      </c>
      <c r="I7572" s="54" t="s">
        <v>265</v>
      </c>
      <c r="J7572" s="54" t="s">
        <v>25289</v>
      </c>
      <c r="K7572" s="54" t="s">
        <v>25346</v>
      </c>
      <c r="L7572" s="54" t="s">
        <v>25347</v>
      </c>
      <c r="M7572" s="54" t="s">
        <v>25345</v>
      </c>
      <c r="N7572" s="54" t="s">
        <v>256</v>
      </c>
      <c r="O7572" s="54" t="s">
        <v>256</v>
      </c>
      <c r="P7572" s="54" t="s">
        <v>447</v>
      </c>
      <c r="Q7572" s="54" t="s">
        <v>256</v>
      </c>
      <c r="R7572" s="54" t="s">
        <v>431</v>
      </c>
      <c r="S7572" s="71"/>
      <c r="T7572" s="54" t="s">
        <v>256</v>
      </c>
      <c r="U7572" s="71">
        <v>44667</v>
      </c>
      <c r="V7572" s="54" t="s">
        <v>256</v>
      </c>
      <c r="W7572" t="str">
        <f t="shared" si="118"/>
        <v>Apr-22</v>
      </c>
    </row>
    <row r="7573" spans="1:23" x14ac:dyDescent="0.25">
      <c r="A7573" s="54" t="s">
        <v>317</v>
      </c>
      <c r="B7573" s="54" t="s">
        <v>428</v>
      </c>
      <c r="C7573" s="54" t="s">
        <v>263</v>
      </c>
      <c r="D7573" s="54" t="s">
        <v>429</v>
      </c>
      <c r="E7573" s="54" t="s">
        <v>25348</v>
      </c>
      <c r="F7573" s="71">
        <v>44671</v>
      </c>
      <c r="G7573" s="72">
        <v>2301.6</v>
      </c>
      <c r="H7573" s="72">
        <v>196211.4</v>
      </c>
      <c r="I7573" s="54" t="s">
        <v>265</v>
      </c>
      <c r="J7573" s="54" t="s">
        <v>25289</v>
      </c>
      <c r="K7573" s="54" t="s">
        <v>25349</v>
      </c>
      <c r="L7573" s="54" t="s">
        <v>25350</v>
      </c>
      <c r="M7573" s="54" t="s">
        <v>25348</v>
      </c>
      <c r="N7573" s="54" t="s">
        <v>256</v>
      </c>
      <c r="O7573" s="54" t="s">
        <v>256</v>
      </c>
      <c r="P7573" s="54" t="s">
        <v>271</v>
      </c>
      <c r="Q7573" s="54" t="s">
        <v>256</v>
      </c>
      <c r="R7573" s="54" t="s">
        <v>431</v>
      </c>
      <c r="S7573" s="71"/>
      <c r="T7573" s="54" t="s">
        <v>256</v>
      </c>
      <c r="U7573" s="71">
        <v>44671</v>
      </c>
      <c r="V7573" s="54" t="s">
        <v>443</v>
      </c>
      <c r="W7573" t="str">
        <f t="shared" si="118"/>
        <v>Apr-22</v>
      </c>
    </row>
    <row r="7574" spans="1:23" x14ac:dyDescent="0.25">
      <c r="A7574" s="54" t="s">
        <v>317</v>
      </c>
      <c r="B7574" s="54" t="s">
        <v>428</v>
      </c>
      <c r="C7574" s="54" t="s">
        <v>263</v>
      </c>
      <c r="D7574" s="54" t="s">
        <v>429</v>
      </c>
      <c r="E7574" s="54" t="s">
        <v>25351</v>
      </c>
      <c r="F7574" s="71">
        <v>44667</v>
      </c>
      <c r="G7574" s="72">
        <v>6492.01</v>
      </c>
      <c r="H7574" s="72">
        <v>553443.85</v>
      </c>
      <c r="I7574" s="54" t="s">
        <v>265</v>
      </c>
      <c r="J7574" s="54" t="s">
        <v>25289</v>
      </c>
      <c r="K7574" s="54" t="s">
        <v>24973</v>
      </c>
      <c r="L7574" s="54" t="s">
        <v>25352</v>
      </c>
      <c r="M7574" s="54" t="s">
        <v>25351</v>
      </c>
      <c r="N7574" s="54" t="s">
        <v>256</v>
      </c>
      <c r="O7574" s="54" t="s">
        <v>256</v>
      </c>
      <c r="P7574" s="54" t="s">
        <v>445</v>
      </c>
      <c r="Q7574" s="54" t="s">
        <v>256</v>
      </c>
      <c r="R7574" s="54" t="s">
        <v>431</v>
      </c>
      <c r="S7574" s="71"/>
      <c r="T7574" s="54" t="s">
        <v>256</v>
      </c>
      <c r="U7574" s="71">
        <v>44667</v>
      </c>
      <c r="V7574" s="54" t="s">
        <v>256</v>
      </c>
      <c r="W7574" t="str">
        <f t="shared" si="118"/>
        <v>Apr-22</v>
      </c>
    </row>
    <row r="7575" spans="1:23" x14ac:dyDescent="0.25">
      <c r="A7575" s="54" t="s">
        <v>317</v>
      </c>
      <c r="B7575" s="54" t="s">
        <v>428</v>
      </c>
      <c r="C7575" s="54" t="s">
        <v>263</v>
      </c>
      <c r="D7575" s="54" t="s">
        <v>429</v>
      </c>
      <c r="E7575" s="54" t="s">
        <v>25353</v>
      </c>
      <c r="F7575" s="71">
        <v>44672</v>
      </c>
      <c r="G7575" s="72">
        <v>5989.95</v>
      </c>
      <c r="H7575" s="72">
        <v>510643.24</v>
      </c>
      <c r="I7575" s="54" t="s">
        <v>265</v>
      </c>
      <c r="J7575" s="54" t="s">
        <v>25289</v>
      </c>
      <c r="K7575" s="54" t="s">
        <v>24973</v>
      </c>
      <c r="L7575" s="54" t="s">
        <v>25354</v>
      </c>
      <c r="M7575" s="54" t="s">
        <v>25353</v>
      </c>
      <c r="N7575" s="54" t="s">
        <v>256</v>
      </c>
      <c r="O7575" s="54" t="s">
        <v>256</v>
      </c>
      <c r="P7575" s="54" t="s">
        <v>445</v>
      </c>
      <c r="Q7575" s="54" t="s">
        <v>256</v>
      </c>
      <c r="R7575" s="54" t="s">
        <v>431</v>
      </c>
      <c r="S7575" s="71"/>
      <c r="T7575" s="54" t="s">
        <v>256</v>
      </c>
      <c r="U7575" s="71">
        <v>44672</v>
      </c>
      <c r="V7575" s="54" t="s">
        <v>256</v>
      </c>
      <c r="W7575" t="str">
        <f t="shared" si="118"/>
        <v>Apr-22</v>
      </c>
    </row>
    <row r="7576" spans="1:23" x14ac:dyDescent="0.25">
      <c r="A7576" s="54" t="s">
        <v>317</v>
      </c>
      <c r="B7576" s="54" t="s">
        <v>428</v>
      </c>
      <c r="C7576" s="54" t="s">
        <v>263</v>
      </c>
      <c r="D7576" s="54" t="s">
        <v>429</v>
      </c>
      <c r="E7576" s="54" t="s">
        <v>25355</v>
      </c>
      <c r="F7576" s="71">
        <v>44679</v>
      </c>
      <c r="G7576" s="72">
        <v>4000</v>
      </c>
      <c r="H7576" s="72">
        <v>341000</v>
      </c>
      <c r="I7576" s="54" t="s">
        <v>265</v>
      </c>
      <c r="J7576" s="54" t="s">
        <v>25289</v>
      </c>
      <c r="K7576" s="54" t="s">
        <v>25356</v>
      </c>
      <c r="L7576" s="54" t="s">
        <v>25357</v>
      </c>
      <c r="M7576" s="54" t="s">
        <v>25355</v>
      </c>
      <c r="N7576" s="54" t="s">
        <v>256</v>
      </c>
      <c r="O7576" s="54" t="s">
        <v>256</v>
      </c>
      <c r="P7576" s="54" t="s">
        <v>12581</v>
      </c>
      <c r="Q7576" s="54" t="s">
        <v>256</v>
      </c>
      <c r="R7576" s="54" t="s">
        <v>431</v>
      </c>
      <c r="S7576" s="71"/>
      <c r="T7576" s="54" t="s">
        <v>256</v>
      </c>
      <c r="U7576" s="71">
        <v>44679</v>
      </c>
      <c r="V7576" s="54" t="s">
        <v>256</v>
      </c>
      <c r="W7576" t="str">
        <f t="shared" si="118"/>
        <v>Apr-22</v>
      </c>
    </row>
    <row r="7577" spans="1:23" x14ac:dyDescent="0.25">
      <c r="A7577" s="54" t="s">
        <v>317</v>
      </c>
      <c r="B7577" s="54" t="s">
        <v>428</v>
      </c>
      <c r="C7577" s="54" t="s">
        <v>263</v>
      </c>
      <c r="D7577" s="54" t="s">
        <v>429</v>
      </c>
      <c r="E7577" s="54" t="s">
        <v>25358</v>
      </c>
      <c r="F7577" s="71">
        <v>44679</v>
      </c>
      <c r="G7577" s="72">
        <v>6655.68</v>
      </c>
      <c r="H7577" s="72">
        <v>567396.72</v>
      </c>
      <c r="I7577" s="54" t="s">
        <v>265</v>
      </c>
      <c r="J7577" s="54" t="s">
        <v>25289</v>
      </c>
      <c r="K7577" s="54" t="s">
        <v>25359</v>
      </c>
      <c r="L7577" s="54" t="s">
        <v>25360</v>
      </c>
      <c r="M7577" s="54" t="s">
        <v>25358</v>
      </c>
      <c r="N7577" s="54" t="s">
        <v>256</v>
      </c>
      <c r="O7577" s="54" t="s">
        <v>256</v>
      </c>
      <c r="P7577" s="54" t="s">
        <v>447</v>
      </c>
      <c r="Q7577" s="54" t="s">
        <v>256</v>
      </c>
      <c r="R7577" s="54" t="s">
        <v>431</v>
      </c>
      <c r="S7577" s="71"/>
      <c r="T7577" s="54" t="s">
        <v>256</v>
      </c>
      <c r="U7577" s="71">
        <v>44679</v>
      </c>
      <c r="V7577" s="54" t="s">
        <v>256</v>
      </c>
      <c r="W7577" t="str">
        <f t="shared" si="118"/>
        <v>Apr-22</v>
      </c>
    </row>
    <row r="7578" spans="1:23" x14ac:dyDescent="0.25">
      <c r="A7578" s="54" t="s">
        <v>317</v>
      </c>
      <c r="B7578" s="54" t="s">
        <v>428</v>
      </c>
      <c r="C7578" s="54" t="s">
        <v>263</v>
      </c>
      <c r="D7578" s="54" t="s">
        <v>429</v>
      </c>
      <c r="E7578" s="54" t="s">
        <v>25361</v>
      </c>
      <c r="F7578" s="71">
        <v>44677</v>
      </c>
      <c r="G7578" s="72">
        <v>1303.04</v>
      </c>
      <c r="H7578" s="72">
        <v>111084.16</v>
      </c>
      <c r="I7578" s="54" t="s">
        <v>265</v>
      </c>
      <c r="J7578" s="54" t="s">
        <v>25362</v>
      </c>
      <c r="K7578" s="54" t="s">
        <v>25363</v>
      </c>
      <c r="L7578" s="54" t="s">
        <v>25364</v>
      </c>
      <c r="M7578" s="54" t="s">
        <v>25361</v>
      </c>
      <c r="N7578" s="54" t="s">
        <v>256</v>
      </c>
      <c r="O7578" s="54" t="s">
        <v>256</v>
      </c>
      <c r="P7578" s="54" t="s">
        <v>504</v>
      </c>
      <c r="Q7578" s="54" t="s">
        <v>256</v>
      </c>
      <c r="R7578" s="54" t="s">
        <v>431</v>
      </c>
      <c r="S7578" s="71"/>
      <c r="T7578" s="54" t="s">
        <v>256</v>
      </c>
      <c r="U7578" s="71">
        <v>44677</v>
      </c>
      <c r="V7578" s="54" t="s">
        <v>256</v>
      </c>
      <c r="W7578" t="str">
        <f t="shared" si="118"/>
        <v>Apr-22</v>
      </c>
    </row>
    <row r="7579" spans="1:23" x14ac:dyDescent="0.25">
      <c r="A7579" s="54" t="s">
        <v>317</v>
      </c>
      <c r="B7579" s="54" t="s">
        <v>428</v>
      </c>
      <c r="C7579" s="54" t="s">
        <v>263</v>
      </c>
      <c r="D7579" s="54" t="s">
        <v>429</v>
      </c>
      <c r="E7579" s="54" t="s">
        <v>25365</v>
      </c>
      <c r="F7579" s="71">
        <v>44672</v>
      </c>
      <c r="G7579" s="72">
        <v>3444.03</v>
      </c>
      <c r="H7579" s="72">
        <v>293603.56</v>
      </c>
      <c r="I7579" s="54" t="s">
        <v>265</v>
      </c>
      <c r="J7579" s="54" t="s">
        <v>25362</v>
      </c>
      <c r="K7579" s="54" t="s">
        <v>25366</v>
      </c>
      <c r="L7579" s="54" t="s">
        <v>25367</v>
      </c>
      <c r="M7579" s="54" t="s">
        <v>25365</v>
      </c>
      <c r="N7579" s="54" t="s">
        <v>256</v>
      </c>
      <c r="O7579" s="54" t="s">
        <v>256</v>
      </c>
      <c r="P7579" s="54" t="s">
        <v>445</v>
      </c>
      <c r="Q7579" s="54" t="s">
        <v>256</v>
      </c>
      <c r="R7579" s="54" t="s">
        <v>431</v>
      </c>
      <c r="S7579" s="71"/>
      <c r="T7579" s="54" t="s">
        <v>256</v>
      </c>
      <c r="U7579" s="71">
        <v>44672</v>
      </c>
      <c r="V7579" s="54" t="s">
        <v>256</v>
      </c>
      <c r="W7579" t="str">
        <f t="shared" si="118"/>
        <v>Apr-22</v>
      </c>
    </row>
    <row r="7580" spans="1:23" x14ac:dyDescent="0.25">
      <c r="A7580" s="54" t="s">
        <v>317</v>
      </c>
      <c r="B7580" s="54" t="s">
        <v>428</v>
      </c>
      <c r="C7580" s="54" t="s">
        <v>263</v>
      </c>
      <c r="D7580" s="54" t="s">
        <v>429</v>
      </c>
      <c r="E7580" s="54" t="s">
        <v>25368</v>
      </c>
      <c r="F7580" s="71">
        <v>44681</v>
      </c>
      <c r="G7580" s="72">
        <v>1366.9</v>
      </c>
      <c r="H7580" s="72">
        <v>116528.23</v>
      </c>
      <c r="I7580" s="54" t="s">
        <v>265</v>
      </c>
      <c r="J7580" s="54" t="s">
        <v>25362</v>
      </c>
      <c r="K7580" s="54" t="s">
        <v>25369</v>
      </c>
      <c r="L7580" s="54" t="s">
        <v>25370</v>
      </c>
      <c r="M7580" s="54" t="s">
        <v>25368</v>
      </c>
      <c r="N7580" s="54" t="s">
        <v>256</v>
      </c>
      <c r="O7580" s="54" t="s">
        <v>256</v>
      </c>
      <c r="P7580" s="54" t="s">
        <v>522</v>
      </c>
      <c r="Q7580" s="54" t="s">
        <v>256</v>
      </c>
      <c r="R7580" s="54" t="s">
        <v>431</v>
      </c>
      <c r="S7580" s="71"/>
      <c r="T7580" s="54" t="s">
        <v>256</v>
      </c>
      <c r="U7580" s="71">
        <v>44681</v>
      </c>
      <c r="V7580" s="54" t="s">
        <v>256</v>
      </c>
      <c r="W7580" t="str">
        <f t="shared" si="118"/>
        <v>Apr-22</v>
      </c>
    </row>
    <row r="7581" spans="1:23" x14ac:dyDescent="0.25">
      <c r="A7581" s="54" t="s">
        <v>317</v>
      </c>
      <c r="B7581" s="54" t="s">
        <v>428</v>
      </c>
      <c r="C7581" s="54" t="s">
        <v>263</v>
      </c>
      <c r="D7581" s="54" t="s">
        <v>429</v>
      </c>
      <c r="E7581" s="54" t="s">
        <v>25371</v>
      </c>
      <c r="F7581" s="71">
        <v>44681</v>
      </c>
      <c r="G7581" s="72">
        <v>2515.64</v>
      </c>
      <c r="H7581" s="72">
        <v>214458.31</v>
      </c>
      <c r="I7581" s="54" t="s">
        <v>265</v>
      </c>
      <c r="J7581" s="54" t="s">
        <v>25362</v>
      </c>
      <c r="K7581" s="54" t="s">
        <v>25372</v>
      </c>
      <c r="L7581" s="54" t="s">
        <v>25373</v>
      </c>
      <c r="M7581" s="54" t="s">
        <v>25371</v>
      </c>
      <c r="N7581" s="54" t="s">
        <v>256</v>
      </c>
      <c r="O7581" s="54" t="s">
        <v>256</v>
      </c>
      <c r="P7581" s="54" t="s">
        <v>468</v>
      </c>
      <c r="Q7581" s="54" t="s">
        <v>256</v>
      </c>
      <c r="R7581" s="54" t="s">
        <v>431</v>
      </c>
      <c r="S7581" s="71"/>
      <c r="T7581" s="54" t="s">
        <v>256</v>
      </c>
      <c r="U7581" s="71">
        <v>44681</v>
      </c>
      <c r="V7581" s="54" t="s">
        <v>256</v>
      </c>
      <c r="W7581" t="str">
        <f t="shared" si="118"/>
        <v>Apr-22</v>
      </c>
    </row>
    <row r="7582" spans="1:23" x14ac:dyDescent="0.25">
      <c r="A7582" s="54" t="s">
        <v>317</v>
      </c>
      <c r="B7582" s="54" t="s">
        <v>428</v>
      </c>
      <c r="C7582" s="54" t="s">
        <v>263</v>
      </c>
      <c r="D7582" s="54" t="s">
        <v>429</v>
      </c>
      <c r="E7582" s="54" t="s">
        <v>25374</v>
      </c>
      <c r="F7582" s="71">
        <v>44678</v>
      </c>
      <c r="G7582" s="72">
        <v>2328.3000000000002</v>
      </c>
      <c r="H7582" s="72">
        <v>198487.58</v>
      </c>
      <c r="I7582" s="54" t="s">
        <v>265</v>
      </c>
      <c r="J7582" s="54" t="s">
        <v>25362</v>
      </c>
      <c r="K7582" s="54" t="s">
        <v>25375</v>
      </c>
      <c r="L7582" s="54" t="s">
        <v>25376</v>
      </c>
      <c r="M7582" s="54" t="s">
        <v>25374</v>
      </c>
      <c r="N7582" s="54" t="s">
        <v>256</v>
      </c>
      <c r="O7582" s="54" t="s">
        <v>256</v>
      </c>
      <c r="P7582" s="54" t="s">
        <v>455</v>
      </c>
      <c r="Q7582" s="54" t="s">
        <v>256</v>
      </c>
      <c r="R7582" s="54" t="s">
        <v>431</v>
      </c>
      <c r="S7582" s="71"/>
      <c r="T7582" s="54" t="s">
        <v>256</v>
      </c>
      <c r="U7582" s="71">
        <v>44678</v>
      </c>
      <c r="V7582" s="54" t="s">
        <v>256</v>
      </c>
      <c r="W7582" t="str">
        <f t="shared" si="118"/>
        <v>Apr-22</v>
      </c>
    </row>
    <row r="7583" spans="1:23" x14ac:dyDescent="0.25">
      <c r="A7583" s="54" t="s">
        <v>318</v>
      </c>
      <c r="B7583" s="54" t="s">
        <v>428</v>
      </c>
      <c r="C7583" s="54" t="s">
        <v>263</v>
      </c>
      <c r="D7583" s="54" t="s">
        <v>429</v>
      </c>
      <c r="E7583" s="54" t="s">
        <v>25377</v>
      </c>
      <c r="F7583" s="71">
        <v>44669</v>
      </c>
      <c r="G7583" s="72">
        <v>51570</v>
      </c>
      <c r="H7583" s="72">
        <v>4396342.5</v>
      </c>
      <c r="I7583" s="54" t="s">
        <v>265</v>
      </c>
      <c r="J7583" s="54" t="s">
        <v>25378</v>
      </c>
      <c r="K7583" s="54" t="s">
        <v>25379</v>
      </c>
      <c r="L7583" s="54" t="s">
        <v>25380</v>
      </c>
      <c r="M7583" s="54" t="s">
        <v>25377</v>
      </c>
      <c r="N7583" s="54" t="s">
        <v>256</v>
      </c>
      <c r="O7583" s="54" t="s">
        <v>256</v>
      </c>
      <c r="P7583" s="54" t="s">
        <v>437</v>
      </c>
      <c r="Q7583" s="54" t="s">
        <v>256</v>
      </c>
      <c r="R7583" s="54" t="s">
        <v>431</v>
      </c>
      <c r="S7583" s="71"/>
      <c r="T7583" s="54" t="s">
        <v>256</v>
      </c>
      <c r="U7583" s="71">
        <v>44669</v>
      </c>
      <c r="V7583" s="54" t="s">
        <v>256</v>
      </c>
      <c r="W7583" t="str">
        <f t="shared" si="118"/>
        <v>Apr-22</v>
      </c>
    </row>
    <row r="7584" spans="1:23" x14ac:dyDescent="0.25">
      <c r="A7584" s="54" t="s">
        <v>318</v>
      </c>
      <c r="B7584" s="54" t="s">
        <v>428</v>
      </c>
      <c r="C7584" s="54" t="s">
        <v>263</v>
      </c>
      <c r="D7584" s="54" t="s">
        <v>429</v>
      </c>
      <c r="E7584" s="54" t="s">
        <v>25381</v>
      </c>
      <c r="F7584" s="71">
        <v>44668</v>
      </c>
      <c r="G7584" s="72">
        <v>16227.5</v>
      </c>
      <c r="H7584" s="72">
        <v>1383394.38</v>
      </c>
      <c r="I7584" s="54" t="s">
        <v>265</v>
      </c>
      <c r="J7584" s="54" t="s">
        <v>25378</v>
      </c>
      <c r="K7584" s="54" t="s">
        <v>25382</v>
      </c>
      <c r="L7584" s="54" t="s">
        <v>25383</v>
      </c>
      <c r="M7584" s="54" t="s">
        <v>25381</v>
      </c>
      <c r="N7584" s="54" t="s">
        <v>256</v>
      </c>
      <c r="O7584" s="54" t="s">
        <v>256</v>
      </c>
      <c r="P7584" s="54" t="s">
        <v>437</v>
      </c>
      <c r="Q7584" s="54" t="s">
        <v>256</v>
      </c>
      <c r="R7584" s="54" t="s">
        <v>431</v>
      </c>
      <c r="S7584" s="71"/>
      <c r="T7584" s="54" t="s">
        <v>256</v>
      </c>
      <c r="U7584" s="71">
        <v>44668</v>
      </c>
      <c r="V7584" s="54" t="s">
        <v>256</v>
      </c>
      <c r="W7584" t="str">
        <f t="shared" si="118"/>
        <v>Apr-22</v>
      </c>
    </row>
    <row r="7585" spans="1:23" x14ac:dyDescent="0.25">
      <c r="A7585" s="54" t="s">
        <v>317</v>
      </c>
      <c r="B7585" s="54" t="s">
        <v>428</v>
      </c>
      <c r="C7585" s="54" t="s">
        <v>263</v>
      </c>
      <c r="D7585" s="54" t="s">
        <v>429</v>
      </c>
      <c r="E7585" s="54" t="s">
        <v>25384</v>
      </c>
      <c r="F7585" s="71">
        <v>44676</v>
      </c>
      <c r="G7585" s="72">
        <v>550.79</v>
      </c>
      <c r="H7585" s="72">
        <v>46954.85</v>
      </c>
      <c r="I7585" s="54" t="s">
        <v>265</v>
      </c>
      <c r="J7585" s="54" t="s">
        <v>25378</v>
      </c>
      <c r="K7585" s="54" t="s">
        <v>25385</v>
      </c>
      <c r="L7585" s="54" t="s">
        <v>25386</v>
      </c>
      <c r="M7585" s="54" t="s">
        <v>25384</v>
      </c>
      <c r="N7585" s="54" t="s">
        <v>256</v>
      </c>
      <c r="O7585" s="54" t="s">
        <v>256</v>
      </c>
      <c r="P7585" s="54" t="s">
        <v>454</v>
      </c>
      <c r="Q7585" s="54" t="s">
        <v>256</v>
      </c>
      <c r="R7585" s="54" t="s">
        <v>431</v>
      </c>
      <c r="S7585" s="71"/>
      <c r="T7585" s="54" t="s">
        <v>256</v>
      </c>
      <c r="U7585" s="71">
        <v>44676</v>
      </c>
      <c r="V7585" s="54" t="s">
        <v>256</v>
      </c>
      <c r="W7585" t="str">
        <f t="shared" si="118"/>
        <v>Apr-22</v>
      </c>
    </row>
    <row r="7586" spans="1:23" x14ac:dyDescent="0.25">
      <c r="A7586" s="54" t="s">
        <v>317</v>
      </c>
      <c r="B7586" s="54" t="s">
        <v>428</v>
      </c>
      <c r="C7586" s="54" t="s">
        <v>263</v>
      </c>
      <c r="D7586" s="54" t="s">
        <v>429</v>
      </c>
      <c r="E7586" s="54" t="s">
        <v>25387</v>
      </c>
      <c r="F7586" s="71">
        <v>44661</v>
      </c>
      <c r="G7586" s="72">
        <v>8310</v>
      </c>
      <c r="H7586" s="72">
        <v>708427.5</v>
      </c>
      <c r="I7586" s="54" t="s">
        <v>265</v>
      </c>
      <c r="J7586" s="54" t="s">
        <v>25378</v>
      </c>
      <c r="K7586" s="54" t="s">
        <v>25388</v>
      </c>
      <c r="L7586" s="54" t="s">
        <v>25389</v>
      </c>
      <c r="M7586" s="54" t="s">
        <v>25387</v>
      </c>
      <c r="N7586" s="54" t="s">
        <v>256</v>
      </c>
      <c r="O7586" s="54" t="s">
        <v>256</v>
      </c>
      <c r="P7586" s="54" t="s">
        <v>20963</v>
      </c>
      <c r="Q7586" s="54" t="s">
        <v>256</v>
      </c>
      <c r="R7586" s="54" t="s">
        <v>431</v>
      </c>
      <c r="S7586" s="71"/>
      <c r="T7586" s="54" t="s">
        <v>256</v>
      </c>
      <c r="U7586" s="71">
        <v>44661</v>
      </c>
      <c r="V7586" s="54" t="s">
        <v>256</v>
      </c>
      <c r="W7586" t="str">
        <f t="shared" si="118"/>
        <v>Apr-22</v>
      </c>
    </row>
    <row r="7587" spans="1:23" x14ac:dyDescent="0.25">
      <c r="A7587" s="54" t="s">
        <v>317</v>
      </c>
      <c r="B7587" s="54" t="s">
        <v>428</v>
      </c>
      <c r="C7587" s="54" t="s">
        <v>263</v>
      </c>
      <c r="D7587" s="54" t="s">
        <v>429</v>
      </c>
      <c r="E7587" s="54" t="s">
        <v>25390</v>
      </c>
      <c r="F7587" s="71">
        <v>44679</v>
      </c>
      <c r="G7587" s="72">
        <v>2559.4</v>
      </c>
      <c r="H7587" s="72">
        <v>218188.85</v>
      </c>
      <c r="I7587" s="54" t="s">
        <v>265</v>
      </c>
      <c r="J7587" s="54" t="s">
        <v>25378</v>
      </c>
      <c r="K7587" s="54" t="s">
        <v>25391</v>
      </c>
      <c r="L7587" s="54" t="s">
        <v>25392</v>
      </c>
      <c r="M7587" s="54" t="s">
        <v>25390</v>
      </c>
      <c r="N7587" s="54" t="s">
        <v>256</v>
      </c>
      <c r="O7587" s="54" t="s">
        <v>256</v>
      </c>
      <c r="P7587" s="54" t="s">
        <v>522</v>
      </c>
      <c r="Q7587" s="54" t="s">
        <v>256</v>
      </c>
      <c r="R7587" s="54" t="s">
        <v>431</v>
      </c>
      <c r="S7587" s="71"/>
      <c r="T7587" s="54" t="s">
        <v>256</v>
      </c>
      <c r="U7587" s="71">
        <v>44679</v>
      </c>
      <c r="V7587" s="54" t="s">
        <v>256</v>
      </c>
      <c r="W7587" t="str">
        <f t="shared" si="118"/>
        <v>Apr-22</v>
      </c>
    </row>
    <row r="7588" spans="1:23" x14ac:dyDescent="0.25">
      <c r="A7588" s="54" t="s">
        <v>317</v>
      </c>
      <c r="B7588" s="54" t="s">
        <v>428</v>
      </c>
      <c r="C7588" s="54" t="s">
        <v>263</v>
      </c>
      <c r="D7588" s="54" t="s">
        <v>429</v>
      </c>
      <c r="E7588" s="54" t="s">
        <v>25393</v>
      </c>
      <c r="F7588" s="71">
        <v>44681</v>
      </c>
      <c r="G7588" s="72">
        <v>708.4</v>
      </c>
      <c r="H7588" s="72">
        <v>60391.1</v>
      </c>
      <c r="I7588" s="54" t="s">
        <v>265</v>
      </c>
      <c r="J7588" s="54" t="s">
        <v>25378</v>
      </c>
      <c r="K7588" s="54" t="s">
        <v>25394</v>
      </c>
      <c r="L7588" s="54" t="s">
        <v>25395</v>
      </c>
      <c r="M7588" s="54" t="s">
        <v>25393</v>
      </c>
      <c r="N7588" s="54" t="s">
        <v>256</v>
      </c>
      <c r="O7588" s="54" t="s">
        <v>256</v>
      </c>
      <c r="P7588" s="54" t="s">
        <v>522</v>
      </c>
      <c r="Q7588" s="54" t="s">
        <v>256</v>
      </c>
      <c r="R7588" s="54" t="s">
        <v>431</v>
      </c>
      <c r="S7588" s="71"/>
      <c r="T7588" s="54" t="s">
        <v>256</v>
      </c>
      <c r="U7588" s="71">
        <v>44681</v>
      </c>
      <c r="V7588" s="54" t="s">
        <v>256</v>
      </c>
      <c r="W7588" t="str">
        <f t="shared" si="118"/>
        <v>Apr-22</v>
      </c>
    </row>
    <row r="7589" spans="1:23" x14ac:dyDescent="0.25">
      <c r="A7589" s="54" t="s">
        <v>317</v>
      </c>
      <c r="B7589" s="54" t="s">
        <v>428</v>
      </c>
      <c r="C7589" s="54" t="s">
        <v>263</v>
      </c>
      <c r="D7589" s="54" t="s">
        <v>429</v>
      </c>
      <c r="E7589" s="54" t="s">
        <v>25396</v>
      </c>
      <c r="F7589" s="71">
        <v>44681</v>
      </c>
      <c r="G7589" s="72">
        <v>5841.56</v>
      </c>
      <c r="H7589" s="72">
        <v>497992.99</v>
      </c>
      <c r="I7589" s="54" t="s">
        <v>265</v>
      </c>
      <c r="J7589" s="54" t="s">
        <v>25378</v>
      </c>
      <c r="K7589" s="54" t="s">
        <v>24530</v>
      </c>
      <c r="L7589" s="54" t="s">
        <v>25397</v>
      </c>
      <c r="M7589" s="54" t="s">
        <v>25396</v>
      </c>
      <c r="N7589" s="54" t="s">
        <v>256</v>
      </c>
      <c r="O7589" s="54" t="s">
        <v>256</v>
      </c>
      <c r="P7589" s="54" t="s">
        <v>271</v>
      </c>
      <c r="Q7589" s="54" t="s">
        <v>256</v>
      </c>
      <c r="R7589" s="54" t="s">
        <v>431</v>
      </c>
      <c r="S7589" s="71"/>
      <c r="T7589" s="54" t="s">
        <v>256</v>
      </c>
      <c r="U7589" s="71">
        <v>44681</v>
      </c>
      <c r="V7589" s="54" t="s">
        <v>443</v>
      </c>
      <c r="W7589" t="str">
        <f t="shared" si="118"/>
        <v>Apr-22</v>
      </c>
    </row>
    <row r="7590" spans="1:23" x14ac:dyDescent="0.25">
      <c r="A7590" s="54" t="s">
        <v>317</v>
      </c>
      <c r="B7590" s="54" t="s">
        <v>428</v>
      </c>
      <c r="C7590" s="54" t="s">
        <v>263</v>
      </c>
      <c r="D7590" s="54" t="s">
        <v>429</v>
      </c>
      <c r="E7590" s="54" t="s">
        <v>25398</v>
      </c>
      <c r="F7590" s="71">
        <v>44679</v>
      </c>
      <c r="G7590" s="72">
        <v>1226.55</v>
      </c>
      <c r="H7590" s="72">
        <v>104563.39</v>
      </c>
      <c r="I7590" s="54" t="s">
        <v>265</v>
      </c>
      <c r="J7590" s="54" t="s">
        <v>25378</v>
      </c>
      <c r="K7590" s="54" t="s">
        <v>25399</v>
      </c>
      <c r="L7590" s="54" t="s">
        <v>25400</v>
      </c>
      <c r="M7590" s="54" t="s">
        <v>25398</v>
      </c>
      <c r="N7590" s="54" t="s">
        <v>256</v>
      </c>
      <c r="O7590" s="54" t="s">
        <v>256</v>
      </c>
      <c r="P7590" s="54" t="s">
        <v>445</v>
      </c>
      <c r="Q7590" s="54" t="s">
        <v>256</v>
      </c>
      <c r="R7590" s="54" t="s">
        <v>431</v>
      </c>
      <c r="S7590" s="71"/>
      <c r="T7590" s="54" t="s">
        <v>256</v>
      </c>
      <c r="U7590" s="71">
        <v>44679</v>
      </c>
      <c r="V7590" s="54" t="s">
        <v>256</v>
      </c>
      <c r="W7590" t="str">
        <f t="shared" si="118"/>
        <v>Apr-22</v>
      </c>
    </row>
    <row r="7591" spans="1:23" x14ac:dyDescent="0.25">
      <c r="A7591" s="54" t="s">
        <v>318</v>
      </c>
      <c r="B7591" s="54" t="s">
        <v>428</v>
      </c>
      <c r="C7591" s="54" t="s">
        <v>263</v>
      </c>
      <c r="D7591" s="54" t="s">
        <v>429</v>
      </c>
      <c r="E7591" s="54" t="s">
        <v>25401</v>
      </c>
      <c r="F7591" s="71">
        <v>44660</v>
      </c>
      <c r="G7591" s="72">
        <v>5814</v>
      </c>
      <c r="H7591" s="72">
        <v>495643.5</v>
      </c>
      <c r="I7591" s="54" t="s">
        <v>265</v>
      </c>
      <c r="J7591" s="54" t="s">
        <v>23567</v>
      </c>
      <c r="K7591" s="54" t="s">
        <v>25402</v>
      </c>
      <c r="L7591" s="54" t="s">
        <v>25403</v>
      </c>
      <c r="M7591" s="54" t="s">
        <v>25401</v>
      </c>
      <c r="N7591" s="54" t="s">
        <v>256</v>
      </c>
      <c r="O7591" s="54" t="s">
        <v>256</v>
      </c>
      <c r="P7591" s="54" t="s">
        <v>25404</v>
      </c>
      <c r="Q7591" s="54" t="s">
        <v>256</v>
      </c>
      <c r="R7591" s="54" t="s">
        <v>431</v>
      </c>
      <c r="S7591" s="71"/>
      <c r="T7591" s="54" t="s">
        <v>256</v>
      </c>
      <c r="U7591" s="71">
        <v>44660</v>
      </c>
      <c r="V7591" s="54" t="s">
        <v>256</v>
      </c>
      <c r="W7591" t="str">
        <f t="shared" si="118"/>
        <v>Apr-22</v>
      </c>
    </row>
    <row r="7592" spans="1:23" x14ac:dyDescent="0.25">
      <c r="A7592" s="54" t="s">
        <v>318</v>
      </c>
      <c r="B7592" s="54" t="s">
        <v>428</v>
      </c>
      <c r="C7592" s="54" t="s">
        <v>263</v>
      </c>
      <c r="D7592" s="54" t="s">
        <v>429</v>
      </c>
      <c r="E7592" s="54" t="s">
        <v>25405</v>
      </c>
      <c r="F7592" s="71">
        <v>44660</v>
      </c>
      <c r="G7592" s="72">
        <v>11414.25</v>
      </c>
      <c r="H7592" s="72">
        <v>973064.81</v>
      </c>
      <c r="I7592" s="54" t="s">
        <v>265</v>
      </c>
      <c r="J7592" s="54" t="s">
        <v>23567</v>
      </c>
      <c r="K7592" s="54" t="s">
        <v>25406</v>
      </c>
      <c r="L7592" s="54" t="s">
        <v>25407</v>
      </c>
      <c r="M7592" s="54" t="s">
        <v>25405</v>
      </c>
      <c r="N7592" s="54" t="s">
        <v>256</v>
      </c>
      <c r="O7592" s="54" t="s">
        <v>256</v>
      </c>
      <c r="P7592" s="54" t="s">
        <v>25404</v>
      </c>
      <c r="Q7592" s="54" t="s">
        <v>256</v>
      </c>
      <c r="R7592" s="54" t="s">
        <v>431</v>
      </c>
      <c r="S7592" s="71"/>
      <c r="T7592" s="54" t="s">
        <v>256</v>
      </c>
      <c r="U7592" s="71">
        <v>44660</v>
      </c>
      <c r="V7592" s="54" t="s">
        <v>256</v>
      </c>
      <c r="W7592" t="str">
        <f t="shared" si="118"/>
        <v>Apr-22</v>
      </c>
    </row>
    <row r="7593" spans="1:23" x14ac:dyDescent="0.25">
      <c r="A7593" s="54" t="s">
        <v>318</v>
      </c>
      <c r="B7593" s="54" t="s">
        <v>428</v>
      </c>
      <c r="C7593" s="54" t="s">
        <v>263</v>
      </c>
      <c r="D7593" s="54" t="s">
        <v>429</v>
      </c>
      <c r="E7593" s="54" t="s">
        <v>25408</v>
      </c>
      <c r="F7593" s="71">
        <v>44667</v>
      </c>
      <c r="G7593" s="72">
        <v>25690.5</v>
      </c>
      <c r="H7593" s="72">
        <v>2190115.13</v>
      </c>
      <c r="I7593" s="54" t="s">
        <v>265</v>
      </c>
      <c r="J7593" s="54" t="s">
        <v>23567</v>
      </c>
      <c r="K7593" s="54" t="s">
        <v>25409</v>
      </c>
      <c r="L7593" s="54" t="s">
        <v>25410</v>
      </c>
      <c r="M7593" s="54" t="s">
        <v>25408</v>
      </c>
      <c r="N7593" s="54" t="s">
        <v>256</v>
      </c>
      <c r="O7593" s="54" t="s">
        <v>256</v>
      </c>
      <c r="P7593" s="54" t="s">
        <v>25404</v>
      </c>
      <c r="Q7593" s="54" t="s">
        <v>256</v>
      </c>
      <c r="R7593" s="54" t="s">
        <v>431</v>
      </c>
      <c r="S7593" s="71"/>
      <c r="T7593" s="54" t="s">
        <v>256</v>
      </c>
      <c r="U7593" s="71">
        <v>44667</v>
      </c>
      <c r="V7593" s="54" t="s">
        <v>256</v>
      </c>
      <c r="W7593" t="str">
        <f t="shared" si="118"/>
        <v>Apr-22</v>
      </c>
    </row>
    <row r="7594" spans="1:23" x14ac:dyDescent="0.25">
      <c r="A7594" s="54" t="s">
        <v>317</v>
      </c>
      <c r="B7594" s="54" t="s">
        <v>428</v>
      </c>
      <c r="C7594" s="54" t="s">
        <v>263</v>
      </c>
      <c r="D7594" s="54" t="s">
        <v>429</v>
      </c>
      <c r="E7594" s="54" t="s">
        <v>25411</v>
      </c>
      <c r="F7594" s="71">
        <v>44653</v>
      </c>
      <c r="G7594" s="72">
        <v>8.27</v>
      </c>
      <c r="H7594" s="72">
        <v>705.02</v>
      </c>
      <c r="I7594" s="54" t="s">
        <v>265</v>
      </c>
      <c r="J7594" s="54" t="s">
        <v>23567</v>
      </c>
      <c r="K7594" s="54" t="s">
        <v>25412</v>
      </c>
      <c r="L7594" s="54" t="s">
        <v>25413</v>
      </c>
      <c r="M7594" s="54" t="s">
        <v>25411</v>
      </c>
      <c r="N7594" s="54" t="s">
        <v>256</v>
      </c>
      <c r="O7594" s="54" t="s">
        <v>256</v>
      </c>
      <c r="P7594" s="54" t="s">
        <v>264</v>
      </c>
      <c r="Q7594" s="54" t="s">
        <v>256</v>
      </c>
      <c r="R7594" s="54" t="s">
        <v>431</v>
      </c>
      <c r="S7594" s="71"/>
      <c r="T7594" s="54" t="s">
        <v>256</v>
      </c>
      <c r="U7594" s="71">
        <v>44653</v>
      </c>
      <c r="V7594" s="54" t="s">
        <v>256</v>
      </c>
      <c r="W7594" t="str">
        <f t="shared" si="118"/>
        <v>Apr-22</v>
      </c>
    </row>
    <row r="7595" spans="1:23" x14ac:dyDescent="0.25">
      <c r="A7595" s="54" t="s">
        <v>317</v>
      </c>
      <c r="B7595" s="54" t="s">
        <v>428</v>
      </c>
      <c r="C7595" s="54" t="s">
        <v>263</v>
      </c>
      <c r="D7595" s="54" t="s">
        <v>429</v>
      </c>
      <c r="E7595" s="54" t="s">
        <v>25414</v>
      </c>
      <c r="F7595" s="71">
        <v>44653</v>
      </c>
      <c r="G7595" s="72">
        <v>1.36</v>
      </c>
      <c r="H7595" s="72">
        <v>115.94</v>
      </c>
      <c r="I7595" s="54" t="s">
        <v>265</v>
      </c>
      <c r="J7595" s="54" t="s">
        <v>23567</v>
      </c>
      <c r="K7595" s="54" t="s">
        <v>25412</v>
      </c>
      <c r="L7595" s="54" t="s">
        <v>25415</v>
      </c>
      <c r="M7595" s="54" t="s">
        <v>25414</v>
      </c>
      <c r="N7595" s="54" t="s">
        <v>256</v>
      </c>
      <c r="O7595" s="54" t="s">
        <v>256</v>
      </c>
      <c r="P7595" s="54" t="s">
        <v>264</v>
      </c>
      <c r="Q7595" s="54" t="s">
        <v>256</v>
      </c>
      <c r="R7595" s="54" t="s">
        <v>431</v>
      </c>
      <c r="S7595" s="71"/>
      <c r="T7595" s="54" t="s">
        <v>256</v>
      </c>
      <c r="U7595" s="71">
        <v>44653</v>
      </c>
      <c r="V7595" s="54" t="s">
        <v>256</v>
      </c>
      <c r="W7595" t="str">
        <f t="shared" si="118"/>
        <v>Apr-22</v>
      </c>
    </row>
    <row r="7596" spans="1:23" x14ac:dyDescent="0.25">
      <c r="A7596" s="54" t="s">
        <v>317</v>
      </c>
      <c r="B7596" s="54" t="s">
        <v>428</v>
      </c>
      <c r="C7596" s="54" t="s">
        <v>263</v>
      </c>
      <c r="D7596" s="54" t="s">
        <v>429</v>
      </c>
      <c r="E7596" s="54" t="s">
        <v>25416</v>
      </c>
      <c r="F7596" s="71">
        <v>44653</v>
      </c>
      <c r="G7596" s="72">
        <v>192.33</v>
      </c>
      <c r="H7596" s="72">
        <v>16396.13</v>
      </c>
      <c r="I7596" s="54" t="s">
        <v>265</v>
      </c>
      <c r="J7596" s="54" t="s">
        <v>23567</v>
      </c>
      <c r="K7596" s="54" t="s">
        <v>25412</v>
      </c>
      <c r="L7596" s="54" t="s">
        <v>25417</v>
      </c>
      <c r="M7596" s="54" t="s">
        <v>25416</v>
      </c>
      <c r="N7596" s="54" t="s">
        <v>256</v>
      </c>
      <c r="O7596" s="54" t="s">
        <v>256</v>
      </c>
      <c r="P7596" s="54" t="s">
        <v>264</v>
      </c>
      <c r="Q7596" s="54" t="s">
        <v>256</v>
      </c>
      <c r="R7596" s="54" t="s">
        <v>431</v>
      </c>
      <c r="S7596" s="71"/>
      <c r="T7596" s="54" t="s">
        <v>256</v>
      </c>
      <c r="U7596" s="71">
        <v>44653</v>
      </c>
      <c r="V7596" s="54" t="s">
        <v>256</v>
      </c>
      <c r="W7596" t="str">
        <f t="shared" si="118"/>
        <v>Apr-22</v>
      </c>
    </row>
    <row r="7597" spans="1:23" x14ac:dyDescent="0.25">
      <c r="A7597" s="54" t="s">
        <v>317</v>
      </c>
      <c r="B7597" s="54" t="s">
        <v>428</v>
      </c>
      <c r="C7597" s="54" t="s">
        <v>263</v>
      </c>
      <c r="D7597" s="54" t="s">
        <v>429</v>
      </c>
      <c r="E7597" s="54" t="s">
        <v>25418</v>
      </c>
      <c r="F7597" s="71">
        <v>44656</v>
      </c>
      <c r="G7597" s="72">
        <v>203.72</v>
      </c>
      <c r="H7597" s="72">
        <v>17367.13</v>
      </c>
      <c r="I7597" s="54" t="s">
        <v>265</v>
      </c>
      <c r="J7597" s="54" t="s">
        <v>23567</v>
      </c>
      <c r="K7597" s="54" t="s">
        <v>25419</v>
      </c>
      <c r="L7597" s="54" t="s">
        <v>25420</v>
      </c>
      <c r="M7597" s="54" t="s">
        <v>25418</v>
      </c>
      <c r="N7597" s="54" t="s">
        <v>256</v>
      </c>
      <c r="O7597" s="54" t="s">
        <v>256</v>
      </c>
      <c r="P7597" s="54" t="s">
        <v>454</v>
      </c>
      <c r="Q7597" s="54" t="s">
        <v>256</v>
      </c>
      <c r="R7597" s="54" t="s">
        <v>431</v>
      </c>
      <c r="S7597" s="71"/>
      <c r="T7597" s="54" t="s">
        <v>256</v>
      </c>
      <c r="U7597" s="71">
        <v>44656</v>
      </c>
      <c r="V7597" s="54" t="s">
        <v>256</v>
      </c>
      <c r="W7597" t="str">
        <f t="shared" si="118"/>
        <v>Apr-22</v>
      </c>
    </row>
    <row r="7598" spans="1:23" x14ac:dyDescent="0.25">
      <c r="A7598" s="54" t="s">
        <v>317</v>
      </c>
      <c r="B7598" s="54" t="s">
        <v>428</v>
      </c>
      <c r="C7598" s="54" t="s">
        <v>263</v>
      </c>
      <c r="D7598" s="54" t="s">
        <v>429</v>
      </c>
      <c r="E7598" s="54" t="s">
        <v>25421</v>
      </c>
      <c r="F7598" s="71">
        <v>44664</v>
      </c>
      <c r="G7598" s="72">
        <v>20.03</v>
      </c>
      <c r="H7598" s="72">
        <v>1707.56</v>
      </c>
      <c r="I7598" s="54" t="s">
        <v>265</v>
      </c>
      <c r="J7598" s="54" t="s">
        <v>23567</v>
      </c>
      <c r="K7598" s="54" t="s">
        <v>25422</v>
      </c>
      <c r="L7598" s="54" t="s">
        <v>25423</v>
      </c>
      <c r="M7598" s="54" t="s">
        <v>25421</v>
      </c>
      <c r="N7598" s="54" t="s">
        <v>256</v>
      </c>
      <c r="O7598" s="54" t="s">
        <v>256</v>
      </c>
      <c r="P7598" s="54" t="s">
        <v>454</v>
      </c>
      <c r="Q7598" s="54" t="s">
        <v>256</v>
      </c>
      <c r="R7598" s="54" t="s">
        <v>431</v>
      </c>
      <c r="S7598" s="71"/>
      <c r="T7598" s="54" t="s">
        <v>256</v>
      </c>
      <c r="U7598" s="71">
        <v>44664</v>
      </c>
      <c r="V7598" s="54" t="s">
        <v>256</v>
      </c>
      <c r="W7598" t="str">
        <f t="shared" si="118"/>
        <v>Apr-22</v>
      </c>
    </row>
    <row r="7599" spans="1:23" x14ac:dyDescent="0.25">
      <c r="A7599" s="54" t="s">
        <v>317</v>
      </c>
      <c r="B7599" s="54" t="s">
        <v>428</v>
      </c>
      <c r="C7599" s="54" t="s">
        <v>263</v>
      </c>
      <c r="D7599" s="54" t="s">
        <v>429</v>
      </c>
      <c r="E7599" s="54" t="s">
        <v>25424</v>
      </c>
      <c r="F7599" s="71">
        <v>44664</v>
      </c>
      <c r="G7599" s="72">
        <v>433.63</v>
      </c>
      <c r="H7599" s="72">
        <v>36966.959999999999</v>
      </c>
      <c r="I7599" s="54" t="s">
        <v>265</v>
      </c>
      <c r="J7599" s="54" t="s">
        <v>23567</v>
      </c>
      <c r="K7599" s="54" t="s">
        <v>25425</v>
      </c>
      <c r="L7599" s="54" t="s">
        <v>25426</v>
      </c>
      <c r="M7599" s="54" t="s">
        <v>25424</v>
      </c>
      <c r="N7599" s="54" t="s">
        <v>256</v>
      </c>
      <c r="O7599" s="54" t="s">
        <v>256</v>
      </c>
      <c r="P7599" s="54" t="s">
        <v>454</v>
      </c>
      <c r="Q7599" s="54" t="s">
        <v>256</v>
      </c>
      <c r="R7599" s="54" t="s">
        <v>431</v>
      </c>
      <c r="S7599" s="71"/>
      <c r="T7599" s="54" t="s">
        <v>256</v>
      </c>
      <c r="U7599" s="71">
        <v>44664</v>
      </c>
      <c r="V7599" s="54" t="s">
        <v>256</v>
      </c>
      <c r="W7599" t="str">
        <f t="shared" si="118"/>
        <v>Apr-22</v>
      </c>
    </row>
    <row r="7600" spans="1:23" x14ac:dyDescent="0.25">
      <c r="A7600" s="54" t="s">
        <v>317</v>
      </c>
      <c r="B7600" s="54" t="s">
        <v>428</v>
      </c>
      <c r="C7600" s="54" t="s">
        <v>263</v>
      </c>
      <c r="D7600" s="54" t="s">
        <v>429</v>
      </c>
      <c r="E7600" s="54" t="s">
        <v>25427</v>
      </c>
      <c r="F7600" s="71">
        <v>44664</v>
      </c>
      <c r="G7600" s="72">
        <v>49.14</v>
      </c>
      <c r="H7600" s="72">
        <v>4189.1899999999996</v>
      </c>
      <c r="I7600" s="54" t="s">
        <v>265</v>
      </c>
      <c r="J7600" s="54" t="s">
        <v>23567</v>
      </c>
      <c r="K7600" s="54" t="s">
        <v>25428</v>
      </c>
      <c r="L7600" s="54" t="s">
        <v>25429</v>
      </c>
      <c r="M7600" s="54" t="s">
        <v>25427</v>
      </c>
      <c r="N7600" s="54" t="s">
        <v>256</v>
      </c>
      <c r="O7600" s="54" t="s">
        <v>256</v>
      </c>
      <c r="P7600" s="54" t="s">
        <v>454</v>
      </c>
      <c r="Q7600" s="54" t="s">
        <v>256</v>
      </c>
      <c r="R7600" s="54" t="s">
        <v>431</v>
      </c>
      <c r="S7600" s="71"/>
      <c r="T7600" s="54" t="s">
        <v>256</v>
      </c>
      <c r="U7600" s="71">
        <v>44664</v>
      </c>
      <c r="V7600" s="54" t="s">
        <v>256</v>
      </c>
      <c r="W7600" t="str">
        <f t="shared" si="118"/>
        <v>Apr-22</v>
      </c>
    </row>
    <row r="7601" spans="1:23" x14ac:dyDescent="0.25">
      <c r="A7601" s="54" t="s">
        <v>317</v>
      </c>
      <c r="B7601" s="54" t="s">
        <v>428</v>
      </c>
      <c r="C7601" s="54" t="s">
        <v>263</v>
      </c>
      <c r="D7601" s="54" t="s">
        <v>429</v>
      </c>
      <c r="E7601" s="54" t="s">
        <v>25430</v>
      </c>
      <c r="F7601" s="71">
        <v>44664</v>
      </c>
      <c r="G7601" s="72">
        <v>382.73</v>
      </c>
      <c r="H7601" s="72">
        <v>32627.73</v>
      </c>
      <c r="I7601" s="54" t="s">
        <v>265</v>
      </c>
      <c r="J7601" s="54" t="s">
        <v>23567</v>
      </c>
      <c r="K7601" s="54" t="s">
        <v>25431</v>
      </c>
      <c r="L7601" s="54" t="s">
        <v>25432</v>
      </c>
      <c r="M7601" s="54" t="s">
        <v>25430</v>
      </c>
      <c r="N7601" s="54" t="s">
        <v>256</v>
      </c>
      <c r="O7601" s="54" t="s">
        <v>256</v>
      </c>
      <c r="P7601" s="54" t="s">
        <v>454</v>
      </c>
      <c r="Q7601" s="54" t="s">
        <v>256</v>
      </c>
      <c r="R7601" s="54" t="s">
        <v>431</v>
      </c>
      <c r="S7601" s="71"/>
      <c r="T7601" s="54" t="s">
        <v>256</v>
      </c>
      <c r="U7601" s="71">
        <v>44664</v>
      </c>
      <c r="V7601" s="54" t="s">
        <v>256</v>
      </c>
      <c r="W7601" t="str">
        <f t="shared" si="118"/>
        <v>Apr-22</v>
      </c>
    </row>
    <row r="7602" spans="1:23" x14ac:dyDescent="0.25">
      <c r="A7602" s="54" t="s">
        <v>317</v>
      </c>
      <c r="B7602" s="54" t="s">
        <v>428</v>
      </c>
      <c r="C7602" s="54" t="s">
        <v>263</v>
      </c>
      <c r="D7602" s="54" t="s">
        <v>429</v>
      </c>
      <c r="E7602" s="54" t="s">
        <v>25433</v>
      </c>
      <c r="F7602" s="71">
        <v>44664</v>
      </c>
      <c r="G7602" s="72">
        <v>464.82</v>
      </c>
      <c r="H7602" s="72">
        <v>39625.910000000003</v>
      </c>
      <c r="I7602" s="54" t="s">
        <v>265</v>
      </c>
      <c r="J7602" s="54" t="s">
        <v>23567</v>
      </c>
      <c r="K7602" s="54" t="s">
        <v>25434</v>
      </c>
      <c r="L7602" s="54" t="s">
        <v>25435</v>
      </c>
      <c r="M7602" s="54" t="s">
        <v>25433</v>
      </c>
      <c r="N7602" s="54" t="s">
        <v>256</v>
      </c>
      <c r="O7602" s="54" t="s">
        <v>256</v>
      </c>
      <c r="P7602" s="54" t="s">
        <v>454</v>
      </c>
      <c r="Q7602" s="54" t="s">
        <v>256</v>
      </c>
      <c r="R7602" s="54" t="s">
        <v>431</v>
      </c>
      <c r="S7602" s="71"/>
      <c r="T7602" s="54" t="s">
        <v>256</v>
      </c>
      <c r="U7602" s="71">
        <v>44664</v>
      </c>
      <c r="V7602" s="54" t="s">
        <v>256</v>
      </c>
      <c r="W7602" t="str">
        <f t="shared" si="118"/>
        <v>Apr-22</v>
      </c>
    </row>
    <row r="7603" spans="1:23" x14ac:dyDescent="0.25">
      <c r="A7603" s="54" t="s">
        <v>317</v>
      </c>
      <c r="B7603" s="54" t="s">
        <v>428</v>
      </c>
      <c r="C7603" s="54" t="s">
        <v>263</v>
      </c>
      <c r="D7603" s="54" t="s">
        <v>429</v>
      </c>
      <c r="E7603" s="54" t="s">
        <v>25436</v>
      </c>
      <c r="F7603" s="71">
        <v>44657</v>
      </c>
      <c r="G7603" s="72">
        <v>117.12</v>
      </c>
      <c r="H7603" s="72">
        <v>9984.48</v>
      </c>
      <c r="I7603" s="54" t="s">
        <v>265</v>
      </c>
      <c r="J7603" s="54" t="s">
        <v>23567</v>
      </c>
      <c r="K7603" s="54" t="s">
        <v>25412</v>
      </c>
      <c r="L7603" s="54" t="s">
        <v>25437</v>
      </c>
      <c r="M7603" s="54" t="s">
        <v>25436</v>
      </c>
      <c r="N7603" s="54" t="s">
        <v>256</v>
      </c>
      <c r="O7603" s="54" t="s">
        <v>256</v>
      </c>
      <c r="P7603" s="54" t="s">
        <v>264</v>
      </c>
      <c r="Q7603" s="54" t="s">
        <v>256</v>
      </c>
      <c r="R7603" s="54" t="s">
        <v>431</v>
      </c>
      <c r="S7603" s="71"/>
      <c r="T7603" s="54" t="s">
        <v>256</v>
      </c>
      <c r="U7603" s="71">
        <v>44657</v>
      </c>
      <c r="V7603" s="54" t="s">
        <v>256</v>
      </c>
      <c r="W7603" t="str">
        <f t="shared" si="118"/>
        <v>Apr-22</v>
      </c>
    </row>
    <row r="7604" spans="1:23" x14ac:dyDescent="0.25">
      <c r="A7604" s="54" t="s">
        <v>317</v>
      </c>
      <c r="B7604" s="54" t="s">
        <v>428</v>
      </c>
      <c r="C7604" s="54" t="s">
        <v>263</v>
      </c>
      <c r="D7604" s="54" t="s">
        <v>429</v>
      </c>
      <c r="E7604" s="54" t="s">
        <v>25438</v>
      </c>
      <c r="F7604" s="71">
        <v>44662</v>
      </c>
      <c r="G7604" s="72">
        <v>439.28</v>
      </c>
      <c r="H7604" s="72">
        <v>37448.620000000003</v>
      </c>
      <c r="I7604" s="54" t="s">
        <v>265</v>
      </c>
      <c r="J7604" s="54" t="s">
        <v>23567</v>
      </c>
      <c r="K7604" s="54" t="s">
        <v>25439</v>
      </c>
      <c r="L7604" s="54" t="s">
        <v>25440</v>
      </c>
      <c r="M7604" s="54" t="s">
        <v>25438</v>
      </c>
      <c r="N7604" s="54" t="s">
        <v>256</v>
      </c>
      <c r="O7604" s="54" t="s">
        <v>256</v>
      </c>
      <c r="P7604" s="54" t="s">
        <v>264</v>
      </c>
      <c r="Q7604" s="54" t="s">
        <v>256</v>
      </c>
      <c r="R7604" s="54" t="s">
        <v>431</v>
      </c>
      <c r="S7604" s="71"/>
      <c r="T7604" s="54" t="s">
        <v>256</v>
      </c>
      <c r="U7604" s="71">
        <v>44662</v>
      </c>
      <c r="V7604" s="54" t="s">
        <v>256</v>
      </c>
      <c r="W7604" t="str">
        <f t="shared" si="118"/>
        <v>Apr-22</v>
      </c>
    </row>
    <row r="7605" spans="1:23" x14ac:dyDescent="0.25">
      <c r="A7605" s="54" t="s">
        <v>317</v>
      </c>
      <c r="B7605" s="54" t="s">
        <v>428</v>
      </c>
      <c r="C7605" s="54" t="s">
        <v>263</v>
      </c>
      <c r="D7605" s="54" t="s">
        <v>429</v>
      </c>
      <c r="E7605" s="54" t="s">
        <v>25441</v>
      </c>
      <c r="F7605" s="71">
        <v>44663</v>
      </c>
      <c r="G7605" s="72">
        <v>203.72</v>
      </c>
      <c r="H7605" s="72">
        <v>17367.13</v>
      </c>
      <c r="I7605" s="54" t="s">
        <v>265</v>
      </c>
      <c r="J7605" s="54" t="s">
        <v>23567</v>
      </c>
      <c r="K7605" s="54" t="s">
        <v>25442</v>
      </c>
      <c r="L7605" s="54" t="s">
        <v>25443</v>
      </c>
      <c r="M7605" s="54" t="s">
        <v>25441</v>
      </c>
      <c r="N7605" s="54" t="s">
        <v>256</v>
      </c>
      <c r="O7605" s="54" t="s">
        <v>256</v>
      </c>
      <c r="P7605" s="54" t="s">
        <v>454</v>
      </c>
      <c r="Q7605" s="54" t="s">
        <v>256</v>
      </c>
      <c r="R7605" s="54" t="s">
        <v>431</v>
      </c>
      <c r="S7605" s="71"/>
      <c r="T7605" s="54" t="s">
        <v>256</v>
      </c>
      <c r="U7605" s="71">
        <v>44663</v>
      </c>
      <c r="V7605" s="54" t="s">
        <v>256</v>
      </c>
      <c r="W7605" t="str">
        <f t="shared" si="118"/>
        <v>Apr-22</v>
      </c>
    </row>
    <row r="7606" spans="1:23" x14ac:dyDescent="0.25">
      <c r="A7606" s="54" t="s">
        <v>317</v>
      </c>
      <c r="B7606" s="54" t="s">
        <v>428</v>
      </c>
      <c r="C7606" s="54" t="s">
        <v>263</v>
      </c>
      <c r="D7606" s="54" t="s">
        <v>429</v>
      </c>
      <c r="E7606" s="54" t="s">
        <v>25444</v>
      </c>
      <c r="F7606" s="71">
        <v>44663</v>
      </c>
      <c r="G7606" s="72">
        <v>174.42</v>
      </c>
      <c r="H7606" s="72">
        <v>14869.31</v>
      </c>
      <c r="I7606" s="54" t="s">
        <v>265</v>
      </c>
      <c r="J7606" s="54" t="s">
        <v>23567</v>
      </c>
      <c r="K7606" s="54" t="s">
        <v>25445</v>
      </c>
      <c r="L7606" s="54" t="s">
        <v>25446</v>
      </c>
      <c r="M7606" s="54" t="s">
        <v>25444</v>
      </c>
      <c r="N7606" s="54" t="s">
        <v>256</v>
      </c>
      <c r="O7606" s="54" t="s">
        <v>256</v>
      </c>
      <c r="P7606" s="54" t="s">
        <v>454</v>
      </c>
      <c r="Q7606" s="54" t="s">
        <v>256</v>
      </c>
      <c r="R7606" s="54" t="s">
        <v>431</v>
      </c>
      <c r="S7606" s="71"/>
      <c r="T7606" s="54" t="s">
        <v>256</v>
      </c>
      <c r="U7606" s="71">
        <v>44663</v>
      </c>
      <c r="V7606" s="54" t="s">
        <v>256</v>
      </c>
      <c r="W7606" t="str">
        <f t="shared" si="118"/>
        <v>Apr-22</v>
      </c>
    </row>
    <row r="7607" spans="1:23" x14ac:dyDescent="0.25">
      <c r="A7607" s="54" t="s">
        <v>317</v>
      </c>
      <c r="B7607" s="54" t="s">
        <v>428</v>
      </c>
      <c r="C7607" s="54" t="s">
        <v>263</v>
      </c>
      <c r="D7607" s="54" t="s">
        <v>429</v>
      </c>
      <c r="E7607" s="54" t="s">
        <v>25447</v>
      </c>
      <c r="F7607" s="71">
        <v>44663</v>
      </c>
      <c r="G7607" s="72">
        <v>9.06</v>
      </c>
      <c r="H7607" s="72">
        <v>772.37</v>
      </c>
      <c r="I7607" s="54" t="s">
        <v>265</v>
      </c>
      <c r="J7607" s="54" t="s">
        <v>23567</v>
      </c>
      <c r="K7607" s="54" t="s">
        <v>25448</v>
      </c>
      <c r="L7607" s="54" t="s">
        <v>25449</v>
      </c>
      <c r="M7607" s="54" t="s">
        <v>25447</v>
      </c>
      <c r="N7607" s="54" t="s">
        <v>256</v>
      </c>
      <c r="O7607" s="54" t="s">
        <v>256</v>
      </c>
      <c r="P7607" s="54" t="s">
        <v>454</v>
      </c>
      <c r="Q7607" s="54" t="s">
        <v>256</v>
      </c>
      <c r="R7607" s="54" t="s">
        <v>431</v>
      </c>
      <c r="S7607" s="71"/>
      <c r="T7607" s="54" t="s">
        <v>256</v>
      </c>
      <c r="U7607" s="71">
        <v>44663</v>
      </c>
      <c r="V7607" s="54" t="s">
        <v>256</v>
      </c>
      <c r="W7607" t="str">
        <f t="shared" si="118"/>
        <v>Apr-22</v>
      </c>
    </row>
    <row r="7608" spans="1:23" x14ac:dyDescent="0.25">
      <c r="A7608" s="54" t="s">
        <v>317</v>
      </c>
      <c r="B7608" s="54" t="s">
        <v>428</v>
      </c>
      <c r="C7608" s="54" t="s">
        <v>263</v>
      </c>
      <c r="D7608" s="54" t="s">
        <v>429</v>
      </c>
      <c r="E7608" s="54" t="s">
        <v>25450</v>
      </c>
      <c r="F7608" s="71">
        <v>44663</v>
      </c>
      <c r="G7608" s="72">
        <v>450.32</v>
      </c>
      <c r="H7608" s="72">
        <v>38389.78</v>
      </c>
      <c r="I7608" s="54" t="s">
        <v>265</v>
      </c>
      <c r="J7608" s="54" t="s">
        <v>23567</v>
      </c>
      <c r="K7608" s="54" t="s">
        <v>25451</v>
      </c>
      <c r="L7608" s="54" t="s">
        <v>25452</v>
      </c>
      <c r="M7608" s="54" t="s">
        <v>25450</v>
      </c>
      <c r="N7608" s="54" t="s">
        <v>256</v>
      </c>
      <c r="O7608" s="54" t="s">
        <v>256</v>
      </c>
      <c r="P7608" s="54" t="s">
        <v>454</v>
      </c>
      <c r="Q7608" s="54" t="s">
        <v>256</v>
      </c>
      <c r="R7608" s="54" t="s">
        <v>431</v>
      </c>
      <c r="S7608" s="71"/>
      <c r="T7608" s="54" t="s">
        <v>256</v>
      </c>
      <c r="U7608" s="71">
        <v>44663</v>
      </c>
      <c r="V7608" s="54" t="s">
        <v>256</v>
      </c>
      <c r="W7608" t="str">
        <f t="shared" si="118"/>
        <v>Apr-22</v>
      </c>
    </row>
    <row r="7609" spans="1:23" x14ac:dyDescent="0.25">
      <c r="A7609" s="54" t="s">
        <v>317</v>
      </c>
      <c r="B7609" s="54" t="s">
        <v>428</v>
      </c>
      <c r="C7609" s="54" t="s">
        <v>263</v>
      </c>
      <c r="D7609" s="54" t="s">
        <v>429</v>
      </c>
      <c r="E7609" s="54" t="s">
        <v>25453</v>
      </c>
      <c r="F7609" s="71">
        <v>44668</v>
      </c>
      <c r="G7609" s="72">
        <v>2.84</v>
      </c>
      <c r="H7609" s="72">
        <v>242.11</v>
      </c>
      <c r="I7609" s="54" t="s">
        <v>265</v>
      </c>
      <c r="J7609" s="54" t="s">
        <v>23567</v>
      </c>
      <c r="K7609" s="54" t="s">
        <v>25454</v>
      </c>
      <c r="L7609" s="54" t="s">
        <v>25455</v>
      </c>
      <c r="M7609" s="54" t="s">
        <v>25453</v>
      </c>
      <c r="N7609" s="54" t="s">
        <v>256</v>
      </c>
      <c r="O7609" s="54" t="s">
        <v>256</v>
      </c>
      <c r="P7609" s="54" t="s">
        <v>454</v>
      </c>
      <c r="Q7609" s="54" t="s">
        <v>256</v>
      </c>
      <c r="R7609" s="54" t="s">
        <v>431</v>
      </c>
      <c r="S7609" s="71"/>
      <c r="T7609" s="54" t="s">
        <v>256</v>
      </c>
      <c r="U7609" s="71">
        <v>44668</v>
      </c>
      <c r="V7609" s="54" t="s">
        <v>256</v>
      </c>
      <c r="W7609" t="str">
        <f t="shared" si="118"/>
        <v>Apr-22</v>
      </c>
    </row>
    <row r="7610" spans="1:23" x14ac:dyDescent="0.25">
      <c r="A7610" s="54" t="s">
        <v>317</v>
      </c>
      <c r="B7610" s="54" t="s">
        <v>428</v>
      </c>
      <c r="C7610" s="54" t="s">
        <v>263</v>
      </c>
      <c r="D7610" s="54" t="s">
        <v>429</v>
      </c>
      <c r="E7610" s="54" t="s">
        <v>25456</v>
      </c>
      <c r="F7610" s="71">
        <v>44669</v>
      </c>
      <c r="G7610" s="72">
        <v>204.63</v>
      </c>
      <c r="H7610" s="72">
        <v>17444.71</v>
      </c>
      <c r="I7610" s="54" t="s">
        <v>265</v>
      </c>
      <c r="J7610" s="54" t="s">
        <v>23567</v>
      </c>
      <c r="K7610" s="54" t="s">
        <v>25457</v>
      </c>
      <c r="L7610" s="54" t="s">
        <v>25458</v>
      </c>
      <c r="M7610" s="54" t="s">
        <v>25456</v>
      </c>
      <c r="N7610" s="54" t="s">
        <v>256</v>
      </c>
      <c r="O7610" s="54" t="s">
        <v>256</v>
      </c>
      <c r="P7610" s="54" t="s">
        <v>454</v>
      </c>
      <c r="Q7610" s="54" t="s">
        <v>256</v>
      </c>
      <c r="R7610" s="54" t="s">
        <v>431</v>
      </c>
      <c r="S7610" s="71"/>
      <c r="T7610" s="54" t="s">
        <v>256</v>
      </c>
      <c r="U7610" s="71">
        <v>44669</v>
      </c>
      <c r="V7610" s="54" t="s">
        <v>256</v>
      </c>
      <c r="W7610" t="str">
        <f t="shared" si="118"/>
        <v>Apr-22</v>
      </c>
    </row>
    <row r="7611" spans="1:23" x14ac:dyDescent="0.25">
      <c r="A7611" s="54" t="s">
        <v>317</v>
      </c>
      <c r="B7611" s="54" t="s">
        <v>428</v>
      </c>
      <c r="C7611" s="54" t="s">
        <v>263</v>
      </c>
      <c r="D7611" s="54" t="s">
        <v>429</v>
      </c>
      <c r="E7611" s="54" t="s">
        <v>25459</v>
      </c>
      <c r="F7611" s="71">
        <v>44668</v>
      </c>
      <c r="G7611" s="72">
        <v>16.7</v>
      </c>
      <c r="H7611" s="72">
        <v>1423.68</v>
      </c>
      <c r="I7611" s="54" t="s">
        <v>265</v>
      </c>
      <c r="J7611" s="54" t="s">
        <v>23567</v>
      </c>
      <c r="K7611" s="54" t="s">
        <v>25460</v>
      </c>
      <c r="L7611" s="54" t="s">
        <v>25461</v>
      </c>
      <c r="M7611" s="54" t="s">
        <v>25459</v>
      </c>
      <c r="N7611" s="54" t="s">
        <v>256</v>
      </c>
      <c r="O7611" s="54" t="s">
        <v>256</v>
      </c>
      <c r="P7611" s="54" t="s">
        <v>454</v>
      </c>
      <c r="Q7611" s="54" t="s">
        <v>256</v>
      </c>
      <c r="R7611" s="54" t="s">
        <v>431</v>
      </c>
      <c r="S7611" s="71"/>
      <c r="T7611" s="54" t="s">
        <v>256</v>
      </c>
      <c r="U7611" s="71">
        <v>44668</v>
      </c>
      <c r="V7611" s="54" t="s">
        <v>256</v>
      </c>
      <c r="W7611" t="str">
        <f t="shared" si="118"/>
        <v>Apr-22</v>
      </c>
    </row>
    <row r="7612" spans="1:23" x14ac:dyDescent="0.25">
      <c r="A7612" s="54" t="s">
        <v>317</v>
      </c>
      <c r="B7612" s="54" t="s">
        <v>428</v>
      </c>
      <c r="C7612" s="54" t="s">
        <v>263</v>
      </c>
      <c r="D7612" s="54" t="s">
        <v>429</v>
      </c>
      <c r="E7612" s="54" t="s">
        <v>25462</v>
      </c>
      <c r="F7612" s="71">
        <v>44675</v>
      </c>
      <c r="G7612" s="72">
        <v>70.25</v>
      </c>
      <c r="H7612" s="72">
        <v>5988.81</v>
      </c>
      <c r="I7612" s="54" t="s">
        <v>265</v>
      </c>
      <c r="J7612" s="54" t="s">
        <v>23567</v>
      </c>
      <c r="K7612" s="54" t="s">
        <v>25463</v>
      </c>
      <c r="L7612" s="54" t="s">
        <v>25464</v>
      </c>
      <c r="M7612" s="54" t="s">
        <v>25462</v>
      </c>
      <c r="N7612" s="54" t="s">
        <v>256</v>
      </c>
      <c r="O7612" s="54" t="s">
        <v>256</v>
      </c>
      <c r="P7612" s="54" t="s">
        <v>454</v>
      </c>
      <c r="Q7612" s="54" t="s">
        <v>256</v>
      </c>
      <c r="R7612" s="54" t="s">
        <v>431</v>
      </c>
      <c r="S7612" s="71"/>
      <c r="T7612" s="54" t="s">
        <v>256</v>
      </c>
      <c r="U7612" s="71">
        <v>44675</v>
      </c>
      <c r="V7612" s="54" t="s">
        <v>256</v>
      </c>
      <c r="W7612" t="str">
        <f t="shared" si="118"/>
        <v>Apr-22</v>
      </c>
    </row>
    <row r="7613" spans="1:23" x14ac:dyDescent="0.25">
      <c r="A7613" s="54" t="s">
        <v>317</v>
      </c>
      <c r="B7613" s="54" t="s">
        <v>428</v>
      </c>
      <c r="C7613" s="54" t="s">
        <v>263</v>
      </c>
      <c r="D7613" s="54" t="s">
        <v>429</v>
      </c>
      <c r="E7613" s="54" t="s">
        <v>25465</v>
      </c>
      <c r="F7613" s="71">
        <v>44670</v>
      </c>
      <c r="G7613" s="72">
        <v>478.66</v>
      </c>
      <c r="H7613" s="72">
        <v>40805.769999999997</v>
      </c>
      <c r="I7613" s="54" t="s">
        <v>265</v>
      </c>
      <c r="J7613" s="54" t="s">
        <v>23567</v>
      </c>
      <c r="K7613" s="54" t="s">
        <v>25466</v>
      </c>
      <c r="L7613" s="54" t="s">
        <v>25467</v>
      </c>
      <c r="M7613" s="54" t="s">
        <v>25465</v>
      </c>
      <c r="N7613" s="54" t="s">
        <v>256</v>
      </c>
      <c r="O7613" s="54" t="s">
        <v>256</v>
      </c>
      <c r="P7613" s="54" t="s">
        <v>454</v>
      </c>
      <c r="Q7613" s="54" t="s">
        <v>256</v>
      </c>
      <c r="R7613" s="54" t="s">
        <v>431</v>
      </c>
      <c r="S7613" s="71"/>
      <c r="T7613" s="54" t="s">
        <v>256</v>
      </c>
      <c r="U7613" s="71">
        <v>44670</v>
      </c>
      <c r="V7613" s="54" t="s">
        <v>256</v>
      </c>
      <c r="W7613" t="str">
        <f t="shared" si="118"/>
        <v>Apr-22</v>
      </c>
    </row>
    <row r="7614" spans="1:23" x14ac:dyDescent="0.25">
      <c r="A7614" s="54" t="s">
        <v>317</v>
      </c>
      <c r="B7614" s="54" t="s">
        <v>428</v>
      </c>
      <c r="C7614" s="54" t="s">
        <v>263</v>
      </c>
      <c r="D7614" s="54" t="s">
        <v>429</v>
      </c>
      <c r="E7614" s="54" t="s">
        <v>25468</v>
      </c>
      <c r="F7614" s="71">
        <v>44670</v>
      </c>
      <c r="G7614" s="72">
        <v>52.04</v>
      </c>
      <c r="H7614" s="72">
        <v>4436.41</v>
      </c>
      <c r="I7614" s="54" t="s">
        <v>265</v>
      </c>
      <c r="J7614" s="54" t="s">
        <v>23567</v>
      </c>
      <c r="K7614" s="54" t="s">
        <v>25469</v>
      </c>
      <c r="L7614" s="54" t="s">
        <v>25470</v>
      </c>
      <c r="M7614" s="54" t="s">
        <v>25468</v>
      </c>
      <c r="N7614" s="54" t="s">
        <v>256</v>
      </c>
      <c r="O7614" s="54" t="s">
        <v>256</v>
      </c>
      <c r="P7614" s="54" t="s">
        <v>454</v>
      </c>
      <c r="Q7614" s="54" t="s">
        <v>256</v>
      </c>
      <c r="R7614" s="54" t="s">
        <v>431</v>
      </c>
      <c r="S7614" s="71"/>
      <c r="T7614" s="54" t="s">
        <v>256</v>
      </c>
      <c r="U7614" s="71">
        <v>44670</v>
      </c>
      <c r="V7614" s="54" t="s">
        <v>256</v>
      </c>
      <c r="W7614" t="str">
        <f t="shared" si="118"/>
        <v>Apr-22</v>
      </c>
    </row>
    <row r="7615" spans="1:23" x14ac:dyDescent="0.25">
      <c r="A7615" s="54" t="s">
        <v>317</v>
      </c>
      <c r="B7615" s="54" t="s">
        <v>428</v>
      </c>
      <c r="C7615" s="54" t="s">
        <v>263</v>
      </c>
      <c r="D7615" s="54" t="s">
        <v>429</v>
      </c>
      <c r="E7615" s="54" t="s">
        <v>25471</v>
      </c>
      <c r="F7615" s="71">
        <v>44670</v>
      </c>
      <c r="G7615" s="72">
        <v>452.34</v>
      </c>
      <c r="H7615" s="72">
        <v>38561.99</v>
      </c>
      <c r="I7615" s="54" t="s">
        <v>265</v>
      </c>
      <c r="J7615" s="54" t="s">
        <v>23567</v>
      </c>
      <c r="K7615" s="54" t="s">
        <v>25472</v>
      </c>
      <c r="L7615" s="54" t="s">
        <v>25473</v>
      </c>
      <c r="M7615" s="54" t="s">
        <v>25471</v>
      </c>
      <c r="N7615" s="54" t="s">
        <v>256</v>
      </c>
      <c r="O7615" s="54" t="s">
        <v>256</v>
      </c>
      <c r="P7615" s="54" t="s">
        <v>454</v>
      </c>
      <c r="Q7615" s="54" t="s">
        <v>256</v>
      </c>
      <c r="R7615" s="54" t="s">
        <v>431</v>
      </c>
      <c r="S7615" s="71"/>
      <c r="T7615" s="54" t="s">
        <v>256</v>
      </c>
      <c r="U7615" s="71">
        <v>44670</v>
      </c>
      <c r="V7615" s="54" t="s">
        <v>256</v>
      </c>
      <c r="W7615" t="str">
        <f t="shared" si="118"/>
        <v>Apr-22</v>
      </c>
    </row>
    <row r="7616" spans="1:23" x14ac:dyDescent="0.25">
      <c r="A7616" s="54" t="s">
        <v>317</v>
      </c>
      <c r="B7616" s="54" t="s">
        <v>428</v>
      </c>
      <c r="C7616" s="54" t="s">
        <v>263</v>
      </c>
      <c r="D7616" s="54" t="s">
        <v>429</v>
      </c>
      <c r="E7616" s="54" t="s">
        <v>25474</v>
      </c>
      <c r="F7616" s="71">
        <v>44663</v>
      </c>
      <c r="G7616" s="72">
        <v>465.92</v>
      </c>
      <c r="H7616" s="72">
        <v>39719.68</v>
      </c>
      <c r="I7616" s="54" t="s">
        <v>265</v>
      </c>
      <c r="J7616" s="54" t="s">
        <v>23567</v>
      </c>
      <c r="K7616" s="54" t="s">
        <v>25475</v>
      </c>
      <c r="L7616" s="54" t="s">
        <v>25476</v>
      </c>
      <c r="M7616" s="54" t="s">
        <v>25474</v>
      </c>
      <c r="N7616" s="54" t="s">
        <v>256</v>
      </c>
      <c r="O7616" s="54" t="s">
        <v>256</v>
      </c>
      <c r="P7616" s="54" t="s">
        <v>454</v>
      </c>
      <c r="Q7616" s="54" t="s">
        <v>256</v>
      </c>
      <c r="R7616" s="54" t="s">
        <v>431</v>
      </c>
      <c r="S7616" s="71"/>
      <c r="T7616" s="54" t="s">
        <v>256</v>
      </c>
      <c r="U7616" s="71">
        <v>44663</v>
      </c>
      <c r="V7616" s="54" t="s">
        <v>256</v>
      </c>
      <c r="W7616" t="str">
        <f t="shared" si="118"/>
        <v>Apr-22</v>
      </c>
    </row>
    <row r="7617" spans="1:23" x14ac:dyDescent="0.25">
      <c r="A7617" s="54" t="s">
        <v>317</v>
      </c>
      <c r="B7617" s="54" t="s">
        <v>428</v>
      </c>
      <c r="C7617" s="54" t="s">
        <v>263</v>
      </c>
      <c r="D7617" s="54" t="s">
        <v>429</v>
      </c>
      <c r="E7617" s="54" t="s">
        <v>25477</v>
      </c>
      <c r="F7617" s="71">
        <v>44669</v>
      </c>
      <c r="G7617" s="72">
        <v>23.54</v>
      </c>
      <c r="H7617" s="72">
        <v>2006.79</v>
      </c>
      <c r="I7617" s="54" t="s">
        <v>265</v>
      </c>
      <c r="J7617" s="54" t="s">
        <v>23567</v>
      </c>
      <c r="K7617" s="54" t="s">
        <v>25478</v>
      </c>
      <c r="L7617" s="54" t="s">
        <v>25479</v>
      </c>
      <c r="M7617" s="54" t="s">
        <v>25477</v>
      </c>
      <c r="N7617" s="54" t="s">
        <v>256</v>
      </c>
      <c r="O7617" s="54" t="s">
        <v>256</v>
      </c>
      <c r="P7617" s="54" t="s">
        <v>454</v>
      </c>
      <c r="Q7617" s="54" t="s">
        <v>256</v>
      </c>
      <c r="R7617" s="54" t="s">
        <v>431</v>
      </c>
      <c r="S7617" s="71"/>
      <c r="T7617" s="54" t="s">
        <v>256</v>
      </c>
      <c r="U7617" s="71">
        <v>44669</v>
      </c>
      <c r="V7617" s="54" t="s">
        <v>256</v>
      </c>
      <c r="W7617" t="str">
        <f t="shared" si="118"/>
        <v>Apr-22</v>
      </c>
    </row>
    <row r="7618" spans="1:23" x14ac:dyDescent="0.25">
      <c r="A7618" s="54" t="s">
        <v>317</v>
      </c>
      <c r="B7618" s="54" t="s">
        <v>428</v>
      </c>
      <c r="C7618" s="54" t="s">
        <v>263</v>
      </c>
      <c r="D7618" s="54" t="s">
        <v>429</v>
      </c>
      <c r="E7618" s="54" t="s">
        <v>25480</v>
      </c>
      <c r="F7618" s="71">
        <v>44667</v>
      </c>
      <c r="G7618" s="72">
        <v>161.94</v>
      </c>
      <c r="H7618" s="72">
        <v>13805.39</v>
      </c>
      <c r="I7618" s="54" t="s">
        <v>265</v>
      </c>
      <c r="J7618" s="54" t="s">
        <v>23567</v>
      </c>
      <c r="K7618" s="54" t="s">
        <v>25481</v>
      </c>
      <c r="L7618" s="54" t="s">
        <v>25482</v>
      </c>
      <c r="M7618" s="54" t="s">
        <v>25480</v>
      </c>
      <c r="N7618" s="54" t="s">
        <v>256</v>
      </c>
      <c r="O7618" s="54" t="s">
        <v>256</v>
      </c>
      <c r="P7618" s="54" t="s">
        <v>264</v>
      </c>
      <c r="Q7618" s="54" t="s">
        <v>256</v>
      </c>
      <c r="R7618" s="54" t="s">
        <v>431</v>
      </c>
      <c r="S7618" s="71"/>
      <c r="T7618" s="54" t="s">
        <v>256</v>
      </c>
      <c r="U7618" s="71">
        <v>44667</v>
      </c>
      <c r="V7618" s="54" t="s">
        <v>256</v>
      </c>
      <c r="W7618" t="str">
        <f t="shared" si="118"/>
        <v>Apr-22</v>
      </c>
    </row>
    <row r="7619" spans="1:23" x14ac:dyDescent="0.25">
      <c r="A7619" s="54" t="s">
        <v>317</v>
      </c>
      <c r="B7619" s="54" t="s">
        <v>428</v>
      </c>
      <c r="C7619" s="54" t="s">
        <v>263</v>
      </c>
      <c r="D7619" s="54" t="s">
        <v>429</v>
      </c>
      <c r="E7619" s="54" t="s">
        <v>25483</v>
      </c>
      <c r="F7619" s="71">
        <v>44668</v>
      </c>
      <c r="G7619" s="72">
        <v>18.98</v>
      </c>
      <c r="H7619" s="72">
        <v>1618.05</v>
      </c>
      <c r="I7619" s="54" t="s">
        <v>265</v>
      </c>
      <c r="J7619" s="54" t="s">
        <v>23567</v>
      </c>
      <c r="K7619" s="54" t="s">
        <v>25481</v>
      </c>
      <c r="L7619" s="54" t="s">
        <v>25484</v>
      </c>
      <c r="M7619" s="54" t="s">
        <v>25483</v>
      </c>
      <c r="N7619" s="54" t="s">
        <v>256</v>
      </c>
      <c r="O7619" s="54" t="s">
        <v>256</v>
      </c>
      <c r="P7619" s="54" t="s">
        <v>264</v>
      </c>
      <c r="Q7619" s="54" t="s">
        <v>256</v>
      </c>
      <c r="R7619" s="54" t="s">
        <v>431</v>
      </c>
      <c r="S7619" s="71"/>
      <c r="T7619" s="54" t="s">
        <v>256</v>
      </c>
      <c r="U7619" s="71">
        <v>44668</v>
      </c>
      <c r="V7619" s="54" t="s">
        <v>256</v>
      </c>
      <c r="W7619" t="str">
        <f t="shared" si="118"/>
        <v>Apr-22</v>
      </c>
    </row>
    <row r="7620" spans="1:23" x14ac:dyDescent="0.25">
      <c r="A7620" s="54" t="s">
        <v>317</v>
      </c>
      <c r="B7620" s="54" t="s">
        <v>428</v>
      </c>
      <c r="C7620" s="54" t="s">
        <v>263</v>
      </c>
      <c r="D7620" s="54" t="s">
        <v>429</v>
      </c>
      <c r="E7620" s="54" t="s">
        <v>25485</v>
      </c>
      <c r="F7620" s="71">
        <v>44671</v>
      </c>
      <c r="G7620" s="72">
        <v>378.76</v>
      </c>
      <c r="H7620" s="72">
        <v>32289.29</v>
      </c>
      <c r="I7620" s="54" t="s">
        <v>265</v>
      </c>
      <c r="J7620" s="54" t="s">
        <v>23567</v>
      </c>
      <c r="K7620" s="54" t="s">
        <v>25486</v>
      </c>
      <c r="L7620" s="54" t="s">
        <v>25487</v>
      </c>
      <c r="M7620" s="54" t="s">
        <v>25485</v>
      </c>
      <c r="N7620" s="54" t="s">
        <v>256</v>
      </c>
      <c r="O7620" s="54" t="s">
        <v>256</v>
      </c>
      <c r="P7620" s="54" t="s">
        <v>264</v>
      </c>
      <c r="Q7620" s="54" t="s">
        <v>256</v>
      </c>
      <c r="R7620" s="54" t="s">
        <v>431</v>
      </c>
      <c r="S7620" s="71"/>
      <c r="T7620" s="54" t="s">
        <v>256</v>
      </c>
      <c r="U7620" s="71">
        <v>44671</v>
      </c>
      <c r="V7620" s="54" t="s">
        <v>256</v>
      </c>
      <c r="W7620" t="str">
        <f t="shared" si="118"/>
        <v>Apr-22</v>
      </c>
    </row>
    <row r="7621" spans="1:23" x14ac:dyDescent="0.25">
      <c r="A7621" s="54" t="s">
        <v>317</v>
      </c>
      <c r="B7621" s="54" t="s">
        <v>428</v>
      </c>
      <c r="C7621" s="54" t="s">
        <v>263</v>
      </c>
      <c r="D7621" s="54" t="s">
        <v>429</v>
      </c>
      <c r="E7621" s="54" t="s">
        <v>25488</v>
      </c>
      <c r="F7621" s="71">
        <v>44668</v>
      </c>
      <c r="G7621" s="72">
        <v>969.99</v>
      </c>
      <c r="H7621" s="72">
        <v>82691.649999999994</v>
      </c>
      <c r="I7621" s="54" t="s">
        <v>265</v>
      </c>
      <c r="J7621" s="54" t="s">
        <v>23567</v>
      </c>
      <c r="K7621" s="54" t="s">
        <v>25489</v>
      </c>
      <c r="L7621" s="54" t="s">
        <v>25490</v>
      </c>
      <c r="M7621" s="54" t="s">
        <v>25488</v>
      </c>
      <c r="N7621" s="54" t="s">
        <v>256</v>
      </c>
      <c r="O7621" s="54" t="s">
        <v>256</v>
      </c>
      <c r="P7621" s="54" t="s">
        <v>578</v>
      </c>
      <c r="Q7621" s="54" t="s">
        <v>256</v>
      </c>
      <c r="R7621" s="54" t="s">
        <v>431</v>
      </c>
      <c r="S7621" s="71"/>
      <c r="T7621" s="54" t="s">
        <v>256</v>
      </c>
      <c r="U7621" s="71">
        <v>44668</v>
      </c>
      <c r="V7621" s="54" t="s">
        <v>256</v>
      </c>
      <c r="W7621" t="str">
        <f t="shared" ref="W7621:W7684" si="119">TEXT(F7621,"MMM-YY")</f>
        <v>Apr-22</v>
      </c>
    </row>
    <row r="7622" spans="1:23" x14ac:dyDescent="0.25">
      <c r="A7622" s="54" t="s">
        <v>317</v>
      </c>
      <c r="B7622" s="54" t="s">
        <v>428</v>
      </c>
      <c r="C7622" s="54" t="s">
        <v>263</v>
      </c>
      <c r="D7622" s="54" t="s">
        <v>429</v>
      </c>
      <c r="E7622" s="54" t="s">
        <v>25491</v>
      </c>
      <c r="F7622" s="71">
        <v>44677</v>
      </c>
      <c r="G7622" s="72">
        <v>1027.9100000000001</v>
      </c>
      <c r="H7622" s="72">
        <v>87629.33</v>
      </c>
      <c r="I7622" s="54" t="s">
        <v>265</v>
      </c>
      <c r="J7622" s="54" t="s">
        <v>23567</v>
      </c>
      <c r="K7622" s="54" t="s">
        <v>25492</v>
      </c>
      <c r="L7622" s="54" t="s">
        <v>25493</v>
      </c>
      <c r="M7622" s="54" t="s">
        <v>25491</v>
      </c>
      <c r="N7622" s="54" t="s">
        <v>256</v>
      </c>
      <c r="O7622" s="54" t="s">
        <v>256</v>
      </c>
      <c r="P7622" s="54" t="s">
        <v>454</v>
      </c>
      <c r="Q7622" s="54" t="s">
        <v>256</v>
      </c>
      <c r="R7622" s="54" t="s">
        <v>431</v>
      </c>
      <c r="S7622" s="71"/>
      <c r="T7622" s="54" t="s">
        <v>256</v>
      </c>
      <c r="U7622" s="71">
        <v>44677</v>
      </c>
      <c r="V7622" s="54" t="s">
        <v>256</v>
      </c>
      <c r="W7622" t="str">
        <f t="shared" si="119"/>
        <v>Apr-22</v>
      </c>
    </row>
    <row r="7623" spans="1:23" x14ac:dyDescent="0.25">
      <c r="A7623" s="54" t="s">
        <v>317</v>
      </c>
      <c r="B7623" s="54" t="s">
        <v>428</v>
      </c>
      <c r="C7623" s="54" t="s">
        <v>263</v>
      </c>
      <c r="D7623" s="54" t="s">
        <v>429</v>
      </c>
      <c r="E7623" s="54" t="s">
        <v>25494</v>
      </c>
      <c r="F7623" s="71">
        <v>44681</v>
      </c>
      <c r="G7623" s="72">
        <v>259.2</v>
      </c>
      <c r="H7623" s="72">
        <v>22096.799999999999</v>
      </c>
      <c r="I7623" s="54" t="s">
        <v>265</v>
      </c>
      <c r="J7623" s="54" t="s">
        <v>23567</v>
      </c>
      <c r="K7623" s="54" t="s">
        <v>22374</v>
      </c>
      <c r="L7623" s="54" t="s">
        <v>25495</v>
      </c>
      <c r="M7623" s="54" t="s">
        <v>25494</v>
      </c>
      <c r="N7623" s="54" t="s">
        <v>256</v>
      </c>
      <c r="O7623" s="54" t="s">
        <v>256</v>
      </c>
      <c r="P7623" s="54" t="s">
        <v>522</v>
      </c>
      <c r="Q7623" s="54" t="s">
        <v>256</v>
      </c>
      <c r="R7623" s="54" t="s">
        <v>431</v>
      </c>
      <c r="S7623" s="71"/>
      <c r="T7623" s="54" t="s">
        <v>256</v>
      </c>
      <c r="U7623" s="71">
        <v>44681</v>
      </c>
      <c r="V7623" s="54" t="s">
        <v>256</v>
      </c>
      <c r="W7623" t="str">
        <f t="shared" si="119"/>
        <v>Apr-22</v>
      </c>
    </row>
    <row r="7624" spans="1:23" x14ac:dyDescent="0.25">
      <c r="A7624" s="54" t="s">
        <v>317</v>
      </c>
      <c r="B7624" s="54" t="s">
        <v>428</v>
      </c>
      <c r="C7624" s="54" t="s">
        <v>263</v>
      </c>
      <c r="D7624" s="54" t="s">
        <v>429</v>
      </c>
      <c r="E7624" s="54" t="s">
        <v>25496</v>
      </c>
      <c r="F7624" s="71">
        <v>44656</v>
      </c>
      <c r="G7624" s="72">
        <v>19.809999999999999</v>
      </c>
      <c r="H7624" s="72">
        <v>1688.8</v>
      </c>
      <c r="I7624" s="54" t="s">
        <v>265</v>
      </c>
      <c r="J7624" s="54" t="s">
        <v>25497</v>
      </c>
      <c r="K7624" s="54" t="s">
        <v>25498</v>
      </c>
      <c r="L7624" s="54" t="s">
        <v>25499</v>
      </c>
      <c r="M7624" s="54" t="s">
        <v>25496</v>
      </c>
      <c r="N7624" s="54" t="s">
        <v>256</v>
      </c>
      <c r="O7624" s="54" t="s">
        <v>256</v>
      </c>
      <c r="P7624" s="54" t="s">
        <v>454</v>
      </c>
      <c r="Q7624" s="54" t="s">
        <v>256</v>
      </c>
      <c r="R7624" s="54" t="s">
        <v>431</v>
      </c>
      <c r="S7624" s="71"/>
      <c r="T7624" s="54" t="s">
        <v>256</v>
      </c>
      <c r="U7624" s="71">
        <v>44656</v>
      </c>
      <c r="V7624" s="54" t="s">
        <v>256</v>
      </c>
      <c r="W7624" t="str">
        <f t="shared" si="119"/>
        <v>Apr-22</v>
      </c>
    </row>
    <row r="7625" spans="1:23" x14ac:dyDescent="0.25">
      <c r="A7625" s="54" t="s">
        <v>317</v>
      </c>
      <c r="B7625" s="54" t="s">
        <v>428</v>
      </c>
      <c r="C7625" s="54" t="s">
        <v>263</v>
      </c>
      <c r="D7625" s="54" t="s">
        <v>429</v>
      </c>
      <c r="E7625" s="54" t="s">
        <v>25500</v>
      </c>
      <c r="F7625" s="71">
        <v>44656</v>
      </c>
      <c r="G7625" s="72">
        <v>2.1800000000000002</v>
      </c>
      <c r="H7625" s="72">
        <v>185.85</v>
      </c>
      <c r="I7625" s="54" t="s">
        <v>265</v>
      </c>
      <c r="J7625" s="54" t="s">
        <v>25497</v>
      </c>
      <c r="K7625" s="54" t="s">
        <v>25501</v>
      </c>
      <c r="L7625" s="54" t="s">
        <v>25502</v>
      </c>
      <c r="M7625" s="54" t="s">
        <v>25500</v>
      </c>
      <c r="N7625" s="54" t="s">
        <v>256</v>
      </c>
      <c r="O7625" s="54" t="s">
        <v>256</v>
      </c>
      <c r="P7625" s="54" t="s">
        <v>454</v>
      </c>
      <c r="Q7625" s="54" t="s">
        <v>256</v>
      </c>
      <c r="R7625" s="54" t="s">
        <v>431</v>
      </c>
      <c r="S7625" s="71"/>
      <c r="T7625" s="54" t="s">
        <v>256</v>
      </c>
      <c r="U7625" s="71">
        <v>44656</v>
      </c>
      <c r="V7625" s="54" t="s">
        <v>256</v>
      </c>
      <c r="W7625" t="str">
        <f t="shared" si="119"/>
        <v>Apr-22</v>
      </c>
    </row>
    <row r="7626" spans="1:23" x14ac:dyDescent="0.25">
      <c r="A7626" s="54" t="s">
        <v>317</v>
      </c>
      <c r="B7626" s="54" t="s">
        <v>428</v>
      </c>
      <c r="C7626" s="54" t="s">
        <v>263</v>
      </c>
      <c r="D7626" s="54" t="s">
        <v>429</v>
      </c>
      <c r="E7626" s="54" t="s">
        <v>25503</v>
      </c>
      <c r="F7626" s="71">
        <v>44656</v>
      </c>
      <c r="G7626" s="72">
        <v>21.09</v>
      </c>
      <c r="H7626" s="72">
        <v>1797.92</v>
      </c>
      <c r="I7626" s="54" t="s">
        <v>265</v>
      </c>
      <c r="J7626" s="54" t="s">
        <v>25497</v>
      </c>
      <c r="K7626" s="54" t="s">
        <v>25504</v>
      </c>
      <c r="L7626" s="54" t="s">
        <v>25505</v>
      </c>
      <c r="M7626" s="54" t="s">
        <v>25503</v>
      </c>
      <c r="N7626" s="54" t="s">
        <v>256</v>
      </c>
      <c r="O7626" s="54" t="s">
        <v>256</v>
      </c>
      <c r="P7626" s="54" t="s">
        <v>454</v>
      </c>
      <c r="Q7626" s="54" t="s">
        <v>256</v>
      </c>
      <c r="R7626" s="54" t="s">
        <v>431</v>
      </c>
      <c r="S7626" s="71"/>
      <c r="T7626" s="54" t="s">
        <v>256</v>
      </c>
      <c r="U7626" s="71">
        <v>44656</v>
      </c>
      <c r="V7626" s="54" t="s">
        <v>256</v>
      </c>
      <c r="W7626" t="str">
        <f t="shared" si="119"/>
        <v>Apr-22</v>
      </c>
    </row>
    <row r="7627" spans="1:23" x14ac:dyDescent="0.25">
      <c r="A7627" s="54" t="s">
        <v>317</v>
      </c>
      <c r="B7627" s="54" t="s">
        <v>428</v>
      </c>
      <c r="C7627" s="54" t="s">
        <v>263</v>
      </c>
      <c r="D7627" s="54" t="s">
        <v>429</v>
      </c>
      <c r="E7627" s="54" t="s">
        <v>25506</v>
      </c>
      <c r="F7627" s="71">
        <v>44663</v>
      </c>
      <c r="G7627" s="72">
        <v>46.15</v>
      </c>
      <c r="H7627" s="72">
        <v>3934.29</v>
      </c>
      <c r="I7627" s="54" t="s">
        <v>265</v>
      </c>
      <c r="J7627" s="54" t="s">
        <v>25497</v>
      </c>
      <c r="K7627" s="54" t="s">
        <v>25507</v>
      </c>
      <c r="L7627" s="54" t="s">
        <v>25508</v>
      </c>
      <c r="M7627" s="54" t="s">
        <v>25506</v>
      </c>
      <c r="N7627" s="54" t="s">
        <v>256</v>
      </c>
      <c r="O7627" s="54" t="s">
        <v>256</v>
      </c>
      <c r="P7627" s="54" t="s">
        <v>454</v>
      </c>
      <c r="Q7627" s="54" t="s">
        <v>256</v>
      </c>
      <c r="R7627" s="54" t="s">
        <v>431</v>
      </c>
      <c r="S7627" s="71"/>
      <c r="T7627" s="54" t="s">
        <v>256</v>
      </c>
      <c r="U7627" s="71">
        <v>44663</v>
      </c>
      <c r="V7627" s="54" t="s">
        <v>256</v>
      </c>
      <c r="W7627" t="str">
        <f t="shared" si="119"/>
        <v>Apr-22</v>
      </c>
    </row>
    <row r="7628" spans="1:23" x14ac:dyDescent="0.25">
      <c r="A7628" s="54" t="s">
        <v>317</v>
      </c>
      <c r="B7628" s="54" t="s">
        <v>428</v>
      </c>
      <c r="C7628" s="54" t="s">
        <v>263</v>
      </c>
      <c r="D7628" s="54" t="s">
        <v>429</v>
      </c>
      <c r="E7628" s="54" t="s">
        <v>25509</v>
      </c>
      <c r="F7628" s="71">
        <v>44668</v>
      </c>
      <c r="G7628" s="72">
        <v>51.97</v>
      </c>
      <c r="H7628" s="72">
        <v>4430.4399999999996</v>
      </c>
      <c r="I7628" s="54" t="s">
        <v>265</v>
      </c>
      <c r="J7628" s="54" t="s">
        <v>25497</v>
      </c>
      <c r="K7628" s="54" t="s">
        <v>25510</v>
      </c>
      <c r="L7628" s="54" t="s">
        <v>25511</v>
      </c>
      <c r="M7628" s="54" t="s">
        <v>25509</v>
      </c>
      <c r="N7628" s="54" t="s">
        <v>256</v>
      </c>
      <c r="O7628" s="54" t="s">
        <v>256</v>
      </c>
      <c r="P7628" s="54" t="s">
        <v>271</v>
      </c>
      <c r="Q7628" s="54" t="s">
        <v>256</v>
      </c>
      <c r="R7628" s="54" t="s">
        <v>431</v>
      </c>
      <c r="S7628" s="71"/>
      <c r="T7628" s="54" t="s">
        <v>256</v>
      </c>
      <c r="U7628" s="71">
        <v>44668</v>
      </c>
      <c r="V7628" s="54" t="s">
        <v>443</v>
      </c>
      <c r="W7628" t="str">
        <f t="shared" si="119"/>
        <v>Apr-22</v>
      </c>
    </row>
    <row r="7629" spans="1:23" x14ac:dyDescent="0.25">
      <c r="A7629" s="54" t="s">
        <v>317</v>
      </c>
      <c r="B7629" s="54" t="s">
        <v>428</v>
      </c>
      <c r="C7629" s="54" t="s">
        <v>263</v>
      </c>
      <c r="D7629" s="54" t="s">
        <v>429</v>
      </c>
      <c r="E7629" s="54" t="s">
        <v>25512</v>
      </c>
      <c r="F7629" s="71">
        <v>44678</v>
      </c>
      <c r="G7629" s="72">
        <v>42.8</v>
      </c>
      <c r="H7629" s="72">
        <v>3648.7</v>
      </c>
      <c r="I7629" s="54" t="s">
        <v>265</v>
      </c>
      <c r="J7629" s="54" t="s">
        <v>25497</v>
      </c>
      <c r="K7629" s="54" t="s">
        <v>25513</v>
      </c>
      <c r="L7629" s="54" t="s">
        <v>25514</v>
      </c>
      <c r="M7629" s="54" t="s">
        <v>25512</v>
      </c>
      <c r="N7629" s="54" t="s">
        <v>256</v>
      </c>
      <c r="O7629" s="54" t="s">
        <v>256</v>
      </c>
      <c r="P7629" s="54" t="s">
        <v>267</v>
      </c>
      <c r="Q7629" s="54" t="s">
        <v>256</v>
      </c>
      <c r="R7629" s="54" t="s">
        <v>431</v>
      </c>
      <c r="S7629" s="71"/>
      <c r="T7629" s="54" t="s">
        <v>256</v>
      </c>
      <c r="U7629" s="71">
        <v>44678</v>
      </c>
      <c r="V7629" s="54" t="s">
        <v>256</v>
      </c>
      <c r="W7629" t="str">
        <f t="shared" si="119"/>
        <v>Apr-22</v>
      </c>
    </row>
    <row r="7630" spans="1:23" x14ac:dyDescent="0.25">
      <c r="A7630" s="54" t="s">
        <v>317</v>
      </c>
      <c r="B7630" s="54" t="s">
        <v>428</v>
      </c>
      <c r="C7630" s="54" t="s">
        <v>263</v>
      </c>
      <c r="D7630" s="54" t="s">
        <v>429</v>
      </c>
      <c r="E7630" s="54" t="s">
        <v>25515</v>
      </c>
      <c r="F7630" s="71">
        <v>44678</v>
      </c>
      <c r="G7630" s="72">
        <v>3065.03</v>
      </c>
      <c r="H7630" s="72">
        <v>261293.81</v>
      </c>
      <c r="I7630" s="54" t="s">
        <v>265</v>
      </c>
      <c r="J7630" s="54" t="s">
        <v>25516</v>
      </c>
      <c r="K7630" s="54" t="s">
        <v>531</v>
      </c>
      <c r="L7630" s="54" t="s">
        <v>25517</v>
      </c>
      <c r="M7630" s="54" t="s">
        <v>25515</v>
      </c>
      <c r="N7630" s="54" t="s">
        <v>256</v>
      </c>
      <c r="O7630" s="54" t="s">
        <v>256</v>
      </c>
      <c r="P7630" s="54" t="s">
        <v>495</v>
      </c>
      <c r="Q7630" s="54" t="s">
        <v>256</v>
      </c>
      <c r="R7630" s="54" t="s">
        <v>431</v>
      </c>
      <c r="S7630" s="71"/>
      <c r="T7630" s="54" t="s">
        <v>256</v>
      </c>
      <c r="U7630" s="71">
        <v>44678</v>
      </c>
      <c r="V7630" s="54" t="s">
        <v>256</v>
      </c>
      <c r="W7630" t="str">
        <f t="shared" si="119"/>
        <v>Apr-22</v>
      </c>
    </row>
    <row r="7631" spans="1:23" x14ac:dyDescent="0.25">
      <c r="A7631" s="54" t="s">
        <v>317</v>
      </c>
      <c r="B7631" s="54" t="s">
        <v>428</v>
      </c>
      <c r="C7631" s="54" t="s">
        <v>263</v>
      </c>
      <c r="D7631" s="54" t="s">
        <v>429</v>
      </c>
      <c r="E7631" s="54" t="s">
        <v>25518</v>
      </c>
      <c r="F7631" s="71">
        <v>44679</v>
      </c>
      <c r="G7631" s="72">
        <v>13924.85</v>
      </c>
      <c r="H7631" s="72">
        <v>1187093.46</v>
      </c>
      <c r="I7631" s="54" t="s">
        <v>265</v>
      </c>
      <c r="J7631" s="54" t="s">
        <v>25516</v>
      </c>
      <c r="K7631" s="54" t="s">
        <v>25519</v>
      </c>
      <c r="L7631" s="54" t="s">
        <v>25520</v>
      </c>
      <c r="M7631" s="54" t="s">
        <v>25518</v>
      </c>
      <c r="N7631" s="54" t="s">
        <v>256</v>
      </c>
      <c r="O7631" s="54" t="s">
        <v>256</v>
      </c>
      <c r="P7631" s="54" t="s">
        <v>275</v>
      </c>
      <c r="Q7631" s="54" t="s">
        <v>256</v>
      </c>
      <c r="R7631" s="54" t="s">
        <v>431</v>
      </c>
      <c r="S7631" s="71"/>
      <c r="T7631" s="54" t="s">
        <v>256</v>
      </c>
      <c r="U7631" s="71">
        <v>44679</v>
      </c>
      <c r="V7631" s="54" t="s">
        <v>256</v>
      </c>
      <c r="W7631" t="str">
        <f t="shared" si="119"/>
        <v>Apr-22</v>
      </c>
    </row>
    <row r="7632" spans="1:23" x14ac:dyDescent="0.25">
      <c r="A7632" s="54" t="s">
        <v>317</v>
      </c>
      <c r="B7632" s="54" t="s">
        <v>428</v>
      </c>
      <c r="C7632" s="54" t="s">
        <v>263</v>
      </c>
      <c r="D7632" s="54" t="s">
        <v>429</v>
      </c>
      <c r="E7632" s="54" t="s">
        <v>25521</v>
      </c>
      <c r="F7632" s="71">
        <v>44674</v>
      </c>
      <c r="G7632" s="72">
        <v>2210.4</v>
      </c>
      <c r="H7632" s="72">
        <v>188436.6</v>
      </c>
      <c r="I7632" s="54" t="s">
        <v>265</v>
      </c>
      <c r="J7632" s="54" t="s">
        <v>25522</v>
      </c>
      <c r="K7632" s="54" t="s">
        <v>25523</v>
      </c>
      <c r="L7632" s="54" t="s">
        <v>25524</v>
      </c>
      <c r="M7632" s="54" t="s">
        <v>25521</v>
      </c>
      <c r="N7632" s="54" t="s">
        <v>256</v>
      </c>
      <c r="O7632" s="54" t="s">
        <v>256</v>
      </c>
      <c r="P7632" s="54" t="s">
        <v>447</v>
      </c>
      <c r="Q7632" s="54" t="s">
        <v>256</v>
      </c>
      <c r="R7632" s="54" t="s">
        <v>431</v>
      </c>
      <c r="S7632" s="71"/>
      <c r="T7632" s="54" t="s">
        <v>256</v>
      </c>
      <c r="U7632" s="71">
        <v>44674</v>
      </c>
      <c r="V7632" s="54" t="s">
        <v>256</v>
      </c>
      <c r="W7632" t="str">
        <f t="shared" si="119"/>
        <v>Apr-22</v>
      </c>
    </row>
    <row r="7633" spans="1:23" x14ac:dyDescent="0.25">
      <c r="A7633" s="54" t="s">
        <v>317</v>
      </c>
      <c r="B7633" s="54" t="s">
        <v>428</v>
      </c>
      <c r="C7633" s="54" t="s">
        <v>263</v>
      </c>
      <c r="D7633" s="54" t="s">
        <v>429</v>
      </c>
      <c r="E7633" s="54" t="s">
        <v>25525</v>
      </c>
      <c r="F7633" s="71">
        <v>44681</v>
      </c>
      <c r="G7633" s="72">
        <v>1710.4</v>
      </c>
      <c r="H7633" s="72">
        <v>145811.6</v>
      </c>
      <c r="I7633" s="54" t="s">
        <v>265</v>
      </c>
      <c r="J7633" s="54" t="s">
        <v>25526</v>
      </c>
      <c r="K7633" s="54" t="s">
        <v>25527</v>
      </c>
      <c r="L7633" s="54" t="s">
        <v>25528</v>
      </c>
      <c r="M7633" s="54" t="s">
        <v>25525</v>
      </c>
      <c r="N7633" s="54" t="s">
        <v>256</v>
      </c>
      <c r="O7633" s="54" t="s">
        <v>256</v>
      </c>
      <c r="P7633" s="54" t="s">
        <v>522</v>
      </c>
      <c r="Q7633" s="54" t="s">
        <v>256</v>
      </c>
      <c r="R7633" s="54" t="s">
        <v>431</v>
      </c>
      <c r="S7633" s="71"/>
      <c r="T7633" s="54" t="s">
        <v>256</v>
      </c>
      <c r="U7633" s="71">
        <v>44681</v>
      </c>
      <c r="V7633" s="54" t="s">
        <v>256</v>
      </c>
      <c r="W7633" t="str">
        <f t="shared" si="119"/>
        <v>Apr-22</v>
      </c>
    </row>
    <row r="7634" spans="1:23" x14ac:dyDescent="0.25">
      <c r="A7634" s="54" t="s">
        <v>317</v>
      </c>
      <c r="B7634" s="54" t="s">
        <v>428</v>
      </c>
      <c r="C7634" s="54" t="s">
        <v>263</v>
      </c>
      <c r="D7634" s="54" t="s">
        <v>429</v>
      </c>
      <c r="E7634" s="54" t="s">
        <v>25529</v>
      </c>
      <c r="F7634" s="71">
        <v>44678</v>
      </c>
      <c r="G7634" s="72">
        <v>3163.76</v>
      </c>
      <c r="H7634" s="72">
        <v>269710.53999999998</v>
      </c>
      <c r="I7634" s="54" t="s">
        <v>265</v>
      </c>
      <c r="J7634" s="54" t="s">
        <v>25526</v>
      </c>
      <c r="K7634" s="54" t="s">
        <v>25530</v>
      </c>
      <c r="L7634" s="54" t="s">
        <v>25531</v>
      </c>
      <c r="M7634" s="54" t="s">
        <v>25529</v>
      </c>
      <c r="N7634" s="54" t="s">
        <v>256</v>
      </c>
      <c r="O7634" s="54" t="s">
        <v>256</v>
      </c>
      <c r="P7634" s="54" t="s">
        <v>455</v>
      </c>
      <c r="Q7634" s="54" t="s">
        <v>256</v>
      </c>
      <c r="R7634" s="54" t="s">
        <v>431</v>
      </c>
      <c r="S7634" s="71"/>
      <c r="T7634" s="54" t="s">
        <v>256</v>
      </c>
      <c r="U7634" s="71">
        <v>44678</v>
      </c>
      <c r="V7634" s="54" t="s">
        <v>256</v>
      </c>
      <c r="W7634" t="str">
        <f t="shared" si="119"/>
        <v>Apr-22</v>
      </c>
    </row>
    <row r="7635" spans="1:23" x14ac:dyDescent="0.25">
      <c r="A7635" s="54" t="s">
        <v>318</v>
      </c>
      <c r="B7635" s="54" t="s">
        <v>432</v>
      </c>
      <c r="C7635" s="54" t="s">
        <v>279</v>
      </c>
      <c r="D7635" s="54" t="s">
        <v>429</v>
      </c>
      <c r="E7635" s="54" t="s">
        <v>25532</v>
      </c>
      <c r="F7635" s="71">
        <v>44712</v>
      </c>
      <c r="G7635" s="72">
        <v>1174.04</v>
      </c>
      <c r="H7635" s="72">
        <v>103491.63</v>
      </c>
      <c r="I7635" s="54" t="s">
        <v>265</v>
      </c>
      <c r="J7635" s="54" t="s">
        <v>25533</v>
      </c>
      <c r="K7635" s="54" t="s">
        <v>25534</v>
      </c>
      <c r="L7635" s="54" t="s">
        <v>25534</v>
      </c>
      <c r="M7635" s="54" t="s">
        <v>25532</v>
      </c>
      <c r="N7635" s="54" t="s">
        <v>256</v>
      </c>
      <c r="O7635" s="54" t="s">
        <v>256</v>
      </c>
      <c r="P7635" s="54" t="s">
        <v>434</v>
      </c>
      <c r="Q7635" s="54" t="s">
        <v>256</v>
      </c>
      <c r="R7635" s="54" t="s">
        <v>431</v>
      </c>
      <c r="S7635" s="71"/>
      <c r="T7635" s="54" t="s">
        <v>256</v>
      </c>
      <c r="U7635" s="71">
        <v>44712</v>
      </c>
      <c r="V7635" s="54" t="s">
        <v>256</v>
      </c>
      <c r="W7635" t="str">
        <f t="shared" si="119"/>
        <v>May-22</v>
      </c>
    </row>
    <row r="7636" spans="1:23" x14ac:dyDescent="0.25">
      <c r="A7636" s="54" t="s">
        <v>318</v>
      </c>
      <c r="B7636" s="54" t="s">
        <v>432</v>
      </c>
      <c r="C7636" s="54" t="s">
        <v>279</v>
      </c>
      <c r="D7636" s="54" t="s">
        <v>429</v>
      </c>
      <c r="E7636" s="54" t="s">
        <v>25535</v>
      </c>
      <c r="F7636" s="71">
        <v>44712</v>
      </c>
      <c r="G7636" s="72">
        <v>3621.99</v>
      </c>
      <c r="H7636" s="72">
        <v>319278.42</v>
      </c>
      <c r="I7636" s="54" t="s">
        <v>265</v>
      </c>
      <c r="J7636" s="54" t="s">
        <v>25533</v>
      </c>
      <c r="K7636" s="54" t="s">
        <v>25536</v>
      </c>
      <c r="L7636" s="54" t="s">
        <v>25536</v>
      </c>
      <c r="M7636" s="54" t="s">
        <v>25535</v>
      </c>
      <c r="N7636" s="54" t="s">
        <v>256</v>
      </c>
      <c r="O7636" s="54" t="s">
        <v>256</v>
      </c>
      <c r="P7636" s="54" t="s">
        <v>438</v>
      </c>
      <c r="Q7636" s="54" t="s">
        <v>256</v>
      </c>
      <c r="R7636" s="54" t="s">
        <v>431</v>
      </c>
      <c r="S7636" s="71"/>
      <c r="T7636" s="54" t="s">
        <v>256</v>
      </c>
      <c r="U7636" s="71">
        <v>44712</v>
      </c>
      <c r="V7636" s="54" t="s">
        <v>256</v>
      </c>
      <c r="W7636" t="str">
        <f t="shared" si="119"/>
        <v>May-22</v>
      </c>
    </row>
    <row r="7637" spans="1:23" x14ac:dyDescent="0.25">
      <c r="A7637" s="54" t="s">
        <v>318</v>
      </c>
      <c r="B7637" s="54" t="s">
        <v>432</v>
      </c>
      <c r="C7637" s="54" t="s">
        <v>279</v>
      </c>
      <c r="D7637" s="54" t="s">
        <v>429</v>
      </c>
      <c r="E7637" s="54" t="s">
        <v>25537</v>
      </c>
      <c r="F7637" s="71">
        <v>44712</v>
      </c>
      <c r="G7637" s="72">
        <v>218.01</v>
      </c>
      <c r="H7637" s="72">
        <v>19217.580000000002</v>
      </c>
      <c r="I7637" s="54" t="s">
        <v>265</v>
      </c>
      <c r="J7637" s="54" t="s">
        <v>25533</v>
      </c>
      <c r="K7637" s="54" t="s">
        <v>25538</v>
      </c>
      <c r="L7637" s="54" t="s">
        <v>25538</v>
      </c>
      <c r="M7637" s="54" t="s">
        <v>25537</v>
      </c>
      <c r="N7637" s="54" t="s">
        <v>256</v>
      </c>
      <c r="O7637" s="54" t="s">
        <v>256</v>
      </c>
      <c r="P7637" s="54" t="s">
        <v>452</v>
      </c>
      <c r="Q7637" s="54" t="s">
        <v>256</v>
      </c>
      <c r="R7637" s="54" t="s">
        <v>431</v>
      </c>
      <c r="S7637" s="71"/>
      <c r="T7637" s="54" t="s">
        <v>256</v>
      </c>
      <c r="U7637" s="71">
        <v>44712</v>
      </c>
      <c r="V7637" s="54" t="s">
        <v>256</v>
      </c>
      <c r="W7637" t="str">
        <f t="shared" si="119"/>
        <v>May-22</v>
      </c>
    </row>
    <row r="7638" spans="1:23" x14ac:dyDescent="0.25">
      <c r="A7638" s="54" t="s">
        <v>318</v>
      </c>
      <c r="B7638" s="54" t="s">
        <v>432</v>
      </c>
      <c r="C7638" s="54" t="s">
        <v>279</v>
      </c>
      <c r="D7638" s="54" t="s">
        <v>429</v>
      </c>
      <c r="E7638" s="54" t="s">
        <v>25539</v>
      </c>
      <c r="F7638" s="71">
        <v>44712</v>
      </c>
      <c r="G7638" s="72">
        <v>307.82</v>
      </c>
      <c r="H7638" s="72">
        <v>27134.33</v>
      </c>
      <c r="I7638" s="54" t="s">
        <v>265</v>
      </c>
      <c r="J7638" s="54" t="s">
        <v>25533</v>
      </c>
      <c r="K7638" s="54" t="s">
        <v>25540</v>
      </c>
      <c r="L7638" s="54" t="s">
        <v>25540</v>
      </c>
      <c r="M7638" s="54" t="s">
        <v>25539</v>
      </c>
      <c r="N7638" s="54" t="s">
        <v>256</v>
      </c>
      <c r="O7638" s="54" t="s">
        <v>256</v>
      </c>
      <c r="P7638" s="54" t="s">
        <v>440</v>
      </c>
      <c r="Q7638" s="54" t="s">
        <v>256</v>
      </c>
      <c r="R7638" s="54" t="s">
        <v>431</v>
      </c>
      <c r="S7638" s="71"/>
      <c r="T7638" s="54" t="s">
        <v>256</v>
      </c>
      <c r="U7638" s="71">
        <v>44712</v>
      </c>
      <c r="V7638" s="54" t="s">
        <v>256</v>
      </c>
      <c r="W7638" t="str">
        <f t="shared" si="119"/>
        <v>May-22</v>
      </c>
    </row>
    <row r="7639" spans="1:23" x14ac:dyDescent="0.25">
      <c r="A7639" s="54" t="s">
        <v>317</v>
      </c>
      <c r="B7639" s="54" t="s">
        <v>428</v>
      </c>
      <c r="C7639" s="54" t="s">
        <v>263</v>
      </c>
      <c r="D7639" s="54" t="s">
        <v>429</v>
      </c>
      <c r="E7639" s="54" t="s">
        <v>25541</v>
      </c>
      <c r="F7639" s="71">
        <v>44692</v>
      </c>
      <c r="G7639" s="72">
        <v>3532.3</v>
      </c>
      <c r="H7639" s="72">
        <v>302011.65000000002</v>
      </c>
      <c r="I7639" s="54" t="s">
        <v>265</v>
      </c>
      <c r="J7639" s="54" t="s">
        <v>21564</v>
      </c>
      <c r="K7639" s="54" t="s">
        <v>25542</v>
      </c>
      <c r="L7639" s="54" t="s">
        <v>25543</v>
      </c>
      <c r="M7639" s="54" t="s">
        <v>25541</v>
      </c>
      <c r="N7639" s="54" t="s">
        <v>256</v>
      </c>
      <c r="O7639" s="54" t="s">
        <v>256</v>
      </c>
      <c r="P7639" s="54" t="s">
        <v>294</v>
      </c>
      <c r="Q7639" s="54" t="s">
        <v>256</v>
      </c>
      <c r="R7639" s="54" t="s">
        <v>431</v>
      </c>
      <c r="S7639" s="71"/>
      <c r="T7639" s="54" t="s">
        <v>256</v>
      </c>
      <c r="U7639" s="71">
        <v>44692</v>
      </c>
      <c r="V7639" s="54" t="s">
        <v>256</v>
      </c>
      <c r="W7639" t="str">
        <f t="shared" si="119"/>
        <v>May-22</v>
      </c>
    </row>
    <row r="7640" spans="1:23" x14ac:dyDescent="0.25">
      <c r="A7640" s="54" t="s">
        <v>317</v>
      </c>
      <c r="B7640" s="54" t="s">
        <v>428</v>
      </c>
      <c r="C7640" s="54" t="s">
        <v>263</v>
      </c>
      <c r="D7640" s="54" t="s">
        <v>429</v>
      </c>
      <c r="E7640" s="54" t="s">
        <v>25544</v>
      </c>
      <c r="F7640" s="71">
        <v>44709</v>
      </c>
      <c r="G7640" s="72">
        <v>691.08</v>
      </c>
      <c r="H7640" s="72">
        <v>59087.34</v>
      </c>
      <c r="I7640" s="54" t="s">
        <v>265</v>
      </c>
      <c r="J7640" s="54" t="s">
        <v>21564</v>
      </c>
      <c r="K7640" s="54" t="s">
        <v>25545</v>
      </c>
      <c r="L7640" s="54" t="s">
        <v>25546</v>
      </c>
      <c r="M7640" s="54" t="s">
        <v>25544</v>
      </c>
      <c r="N7640" s="54" t="s">
        <v>256</v>
      </c>
      <c r="O7640" s="54" t="s">
        <v>256</v>
      </c>
      <c r="P7640" s="54" t="s">
        <v>264</v>
      </c>
      <c r="Q7640" s="54" t="s">
        <v>256</v>
      </c>
      <c r="R7640" s="54" t="s">
        <v>431</v>
      </c>
      <c r="S7640" s="71"/>
      <c r="T7640" s="54" t="s">
        <v>256</v>
      </c>
      <c r="U7640" s="71">
        <v>44709</v>
      </c>
      <c r="V7640" s="54" t="s">
        <v>256</v>
      </c>
      <c r="W7640" t="str">
        <f t="shared" si="119"/>
        <v>May-22</v>
      </c>
    </row>
    <row r="7641" spans="1:23" x14ac:dyDescent="0.25">
      <c r="A7641" s="54" t="s">
        <v>317</v>
      </c>
      <c r="B7641" s="54" t="s">
        <v>428</v>
      </c>
      <c r="C7641" s="54" t="s">
        <v>263</v>
      </c>
      <c r="D7641" s="54" t="s">
        <v>429</v>
      </c>
      <c r="E7641" s="54" t="s">
        <v>25547</v>
      </c>
      <c r="F7641" s="71">
        <v>44709</v>
      </c>
      <c r="G7641" s="72">
        <v>344.96</v>
      </c>
      <c r="H7641" s="72">
        <v>29494.080000000002</v>
      </c>
      <c r="I7641" s="54" t="s">
        <v>265</v>
      </c>
      <c r="J7641" s="54" t="s">
        <v>21564</v>
      </c>
      <c r="K7641" s="54" t="s">
        <v>25545</v>
      </c>
      <c r="L7641" s="54" t="s">
        <v>25548</v>
      </c>
      <c r="M7641" s="54" t="s">
        <v>25547</v>
      </c>
      <c r="N7641" s="54" t="s">
        <v>256</v>
      </c>
      <c r="O7641" s="54" t="s">
        <v>256</v>
      </c>
      <c r="P7641" s="54" t="s">
        <v>264</v>
      </c>
      <c r="Q7641" s="54" t="s">
        <v>256</v>
      </c>
      <c r="R7641" s="54" t="s">
        <v>431</v>
      </c>
      <c r="S7641" s="71"/>
      <c r="T7641" s="54" t="s">
        <v>256</v>
      </c>
      <c r="U7641" s="71">
        <v>44709</v>
      </c>
      <c r="V7641" s="54" t="s">
        <v>256</v>
      </c>
      <c r="W7641" t="str">
        <f t="shared" si="119"/>
        <v>May-22</v>
      </c>
    </row>
    <row r="7642" spans="1:23" x14ac:dyDescent="0.25">
      <c r="A7642" s="54" t="s">
        <v>317</v>
      </c>
      <c r="B7642" s="54" t="s">
        <v>428</v>
      </c>
      <c r="C7642" s="54" t="s">
        <v>263</v>
      </c>
      <c r="D7642" s="54" t="s">
        <v>429</v>
      </c>
      <c r="E7642" s="54" t="s">
        <v>25549</v>
      </c>
      <c r="F7642" s="71">
        <v>44700</v>
      </c>
      <c r="G7642" s="72">
        <v>450.53</v>
      </c>
      <c r="H7642" s="72">
        <v>38520.32</v>
      </c>
      <c r="I7642" s="54" t="s">
        <v>265</v>
      </c>
      <c r="J7642" s="54" t="s">
        <v>21564</v>
      </c>
      <c r="K7642" s="54" t="s">
        <v>25550</v>
      </c>
      <c r="L7642" s="54" t="s">
        <v>25551</v>
      </c>
      <c r="M7642" s="54" t="s">
        <v>25549</v>
      </c>
      <c r="N7642" s="54" t="s">
        <v>256</v>
      </c>
      <c r="O7642" s="54" t="s">
        <v>256</v>
      </c>
      <c r="P7642" s="54" t="s">
        <v>289</v>
      </c>
      <c r="Q7642" s="54" t="s">
        <v>256</v>
      </c>
      <c r="R7642" s="54" t="s">
        <v>431</v>
      </c>
      <c r="S7642" s="71"/>
      <c r="T7642" s="54" t="s">
        <v>256</v>
      </c>
      <c r="U7642" s="71">
        <v>44700</v>
      </c>
      <c r="V7642" s="54" t="s">
        <v>256</v>
      </c>
      <c r="W7642" t="str">
        <f t="shared" si="119"/>
        <v>May-22</v>
      </c>
    </row>
    <row r="7643" spans="1:23" x14ac:dyDescent="0.25">
      <c r="A7643" s="54" t="s">
        <v>317</v>
      </c>
      <c r="B7643" s="54" t="s">
        <v>428</v>
      </c>
      <c r="C7643" s="54" t="s">
        <v>263</v>
      </c>
      <c r="D7643" s="54" t="s">
        <v>429</v>
      </c>
      <c r="E7643" s="54" t="s">
        <v>25552</v>
      </c>
      <c r="F7643" s="71">
        <v>44705</v>
      </c>
      <c r="G7643" s="72">
        <v>540</v>
      </c>
      <c r="H7643" s="72">
        <v>46170</v>
      </c>
      <c r="I7643" s="54" t="s">
        <v>265</v>
      </c>
      <c r="J7643" s="54" t="s">
        <v>21584</v>
      </c>
      <c r="K7643" s="54" t="s">
        <v>25553</v>
      </c>
      <c r="L7643" s="54" t="s">
        <v>25554</v>
      </c>
      <c r="M7643" s="54" t="s">
        <v>25552</v>
      </c>
      <c r="N7643" s="54" t="s">
        <v>256</v>
      </c>
      <c r="O7643" s="54" t="s">
        <v>256</v>
      </c>
      <c r="P7643" s="54" t="s">
        <v>7654</v>
      </c>
      <c r="Q7643" s="54" t="s">
        <v>256</v>
      </c>
      <c r="R7643" s="54" t="s">
        <v>431</v>
      </c>
      <c r="S7643" s="71"/>
      <c r="T7643" s="54" t="s">
        <v>256</v>
      </c>
      <c r="U7643" s="71">
        <v>44705</v>
      </c>
      <c r="V7643" s="54" t="s">
        <v>256</v>
      </c>
      <c r="W7643" t="str">
        <f t="shared" si="119"/>
        <v>May-22</v>
      </c>
    </row>
    <row r="7644" spans="1:23" x14ac:dyDescent="0.25">
      <c r="A7644" s="54" t="s">
        <v>318</v>
      </c>
      <c r="B7644" s="54" t="s">
        <v>432</v>
      </c>
      <c r="C7644" s="54" t="s">
        <v>448</v>
      </c>
      <c r="D7644" s="54" t="s">
        <v>436</v>
      </c>
      <c r="E7644" s="54" t="s">
        <v>25555</v>
      </c>
      <c r="F7644" s="71">
        <v>44705</v>
      </c>
      <c r="G7644" s="72">
        <v>-3343.8</v>
      </c>
      <c r="H7644" s="72">
        <v>-285894.90000000002</v>
      </c>
      <c r="I7644" s="54" t="s">
        <v>265</v>
      </c>
      <c r="J7644" s="54" t="s">
        <v>25556</v>
      </c>
      <c r="K7644" s="54" t="s">
        <v>25557</v>
      </c>
      <c r="L7644" s="54" t="s">
        <v>25557</v>
      </c>
      <c r="M7644" s="54" t="s">
        <v>25555</v>
      </c>
      <c r="N7644" s="54" t="s">
        <v>256</v>
      </c>
      <c r="O7644" s="54" t="s">
        <v>256</v>
      </c>
      <c r="P7644" s="54" t="s">
        <v>447</v>
      </c>
      <c r="Q7644" s="54" t="s">
        <v>256</v>
      </c>
      <c r="R7644" s="54" t="s">
        <v>431</v>
      </c>
      <c r="S7644" s="71"/>
      <c r="T7644" s="54" t="s">
        <v>256</v>
      </c>
      <c r="U7644" s="71">
        <v>44705</v>
      </c>
      <c r="V7644" s="54" t="s">
        <v>256</v>
      </c>
      <c r="W7644" t="str">
        <f t="shared" si="119"/>
        <v>May-22</v>
      </c>
    </row>
    <row r="7645" spans="1:23" x14ac:dyDescent="0.25">
      <c r="A7645" s="54" t="s">
        <v>318</v>
      </c>
      <c r="B7645" s="54" t="s">
        <v>432</v>
      </c>
      <c r="C7645" s="54" t="s">
        <v>279</v>
      </c>
      <c r="D7645" s="54" t="s">
        <v>436</v>
      </c>
      <c r="E7645" s="54" t="s">
        <v>25558</v>
      </c>
      <c r="F7645" s="71">
        <v>44712</v>
      </c>
      <c r="G7645" s="72">
        <v>-16.75</v>
      </c>
      <c r="H7645" s="72">
        <v>-1424.59</v>
      </c>
      <c r="I7645" s="54" t="s">
        <v>265</v>
      </c>
      <c r="J7645" s="54" t="s">
        <v>10591</v>
      </c>
      <c r="K7645" s="54" t="s">
        <v>25559</v>
      </c>
      <c r="L7645" s="54" t="s">
        <v>25559</v>
      </c>
      <c r="M7645" s="54" t="s">
        <v>25558</v>
      </c>
      <c r="N7645" s="54" t="s">
        <v>256</v>
      </c>
      <c r="O7645" s="54" t="s">
        <v>256</v>
      </c>
      <c r="P7645" s="54" t="s">
        <v>440</v>
      </c>
      <c r="Q7645" s="54" t="s">
        <v>256</v>
      </c>
      <c r="R7645" s="54" t="s">
        <v>431</v>
      </c>
      <c r="S7645" s="71"/>
      <c r="T7645" s="54" t="s">
        <v>256</v>
      </c>
      <c r="U7645" s="71">
        <v>44712</v>
      </c>
      <c r="V7645" s="54" t="s">
        <v>256</v>
      </c>
      <c r="W7645" t="str">
        <f t="shared" si="119"/>
        <v>May-22</v>
      </c>
    </row>
    <row r="7646" spans="1:23" x14ac:dyDescent="0.25">
      <c r="A7646" s="54" t="s">
        <v>318</v>
      </c>
      <c r="B7646" s="54" t="s">
        <v>432</v>
      </c>
      <c r="C7646" s="54" t="s">
        <v>279</v>
      </c>
      <c r="D7646" s="54" t="s">
        <v>429</v>
      </c>
      <c r="E7646" s="54" t="s">
        <v>25560</v>
      </c>
      <c r="F7646" s="71">
        <v>44712</v>
      </c>
      <c r="G7646" s="72">
        <v>361.77</v>
      </c>
      <c r="H7646" s="72">
        <v>31890.03</v>
      </c>
      <c r="I7646" s="54" t="s">
        <v>265</v>
      </c>
      <c r="J7646" s="54" t="s">
        <v>10591</v>
      </c>
      <c r="K7646" s="54" t="s">
        <v>25561</v>
      </c>
      <c r="L7646" s="54" t="s">
        <v>25561</v>
      </c>
      <c r="M7646" s="54" t="s">
        <v>25560</v>
      </c>
      <c r="N7646" s="54" t="s">
        <v>256</v>
      </c>
      <c r="O7646" s="54" t="s">
        <v>256</v>
      </c>
      <c r="P7646" s="54" t="s">
        <v>12581</v>
      </c>
      <c r="Q7646" s="54" t="s">
        <v>256</v>
      </c>
      <c r="R7646" s="54" t="s">
        <v>431</v>
      </c>
      <c r="S7646" s="71"/>
      <c r="T7646" s="54" t="s">
        <v>256</v>
      </c>
      <c r="U7646" s="71">
        <v>44712</v>
      </c>
      <c r="V7646" s="54" t="s">
        <v>256</v>
      </c>
      <c r="W7646" t="str">
        <f t="shared" si="119"/>
        <v>May-22</v>
      </c>
    </row>
    <row r="7647" spans="1:23" x14ac:dyDescent="0.25">
      <c r="A7647" s="54" t="s">
        <v>318</v>
      </c>
      <c r="B7647" s="54" t="s">
        <v>432</v>
      </c>
      <c r="C7647" s="54" t="s">
        <v>279</v>
      </c>
      <c r="D7647" s="54" t="s">
        <v>429</v>
      </c>
      <c r="E7647" s="54" t="s">
        <v>25562</v>
      </c>
      <c r="F7647" s="71">
        <v>44712</v>
      </c>
      <c r="G7647" s="72">
        <v>146.30000000000001</v>
      </c>
      <c r="H7647" s="72">
        <v>12896.35</v>
      </c>
      <c r="I7647" s="54" t="s">
        <v>265</v>
      </c>
      <c r="J7647" s="54" t="s">
        <v>10591</v>
      </c>
      <c r="K7647" s="54" t="s">
        <v>25563</v>
      </c>
      <c r="L7647" s="54" t="s">
        <v>25563</v>
      </c>
      <c r="M7647" s="54" t="s">
        <v>25562</v>
      </c>
      <c r="N7647" s="54" t="s">
        <v>256</v>
      </c>
      <c r="O7647" s="54" t="s">
        <v>256</v>
      </c>
      <c r="P7647" s="54" t="s">
        <v>12581</v>
      </c>
      <c r="Q7647" s="54" t="s">
        <v>256</v>
      </c>
      <c r="R7647" s="54" t="s">
        <v>431</v>
      </c>
      <c r="S7647" s="71"/>
      <c r="T7647" s="54" t="s">
        <v>256</v>
      </c>
      <c r="U7647" s="71">
        <v>44712</v>
      </c>
      <c r="V7647" s="54" t="s">
        <v>256</v>
      </c>
      <c r="W7647" t="str">
        <f t="shared" si="119"/>
        <v>May-22</v>
      </c>
    </row>
    <row r="7648" spans="1:23" x14ac:dyDescent="0.25">
      <c r="A7648" s="54" t="s">
        <v>317</v>
      </c>
      <c r="B7648" s="54" t="s">
        <v>432</v>
      </c>
      <c r="C7648" s="54" t="s">
        <v>441</v>
      </c>
      <c r="D7648" s="54" t="s">
        <v>429</v>
      </c>
      <c r="E7648" s="54" t="s">
        <v>25564</v>
      </c>
      <c r="F7648" s="71">
        <v>44710</v>
      </c>
      <c r="G7648" s="72">
        <v>35</v>
      </c>
      <c r="H7648" s="72">
        <v>2992.5</v>
      </c>
      <c r="I7648" s="54" t="s">
        <v>265</v>
      </c>
      <c r="J7648" s="54" t="s">
        <v>25565</v>
      </c>
      <c r="K7648" s="54" t="s">
        <v>25566</v>
      </c>
      <c r="L7648" s="54" t="s">
        <v>25567</v>
      </c>
      <c r="M7648" s="54" t="s">
        <v>25564</v>
      </c>
      <c r="N7648" s="54" t="s">
        <v>256</v>
      </c>
      <c r="O7648" s="54" t="s">
        <v>256</v>
      </c>
      <c r="P7648" s="54" t="s">
        <v>454</v>
      </c>
      <c r="Q7648" s="54" t="s">
        <v>256</v>
      </c>
      <c r="R7648" s="54" t="s">
        <v>431</v>
      </c>
      <c r="S7648" s="71"/>
      <c r="T7648" s="54" t="s">
        <v>256</v>
      </c>
      <c r="U7648" s="71">
        <v>44679</v>
      </c>
      <c r="V7648" s="54" t="s">
        <v>256</v>
      </c>
      <c r="W7648" t="str">
        <f t="shared" si="119"/>
        <v>May-22</v>
      </c>
    </row>
    <row r="7649" spans="1:23" x14ac:dyDescent="0.25">
      <c r="A7649" s="54" t="s">
        <v>317</v>
      </c>
      <c r="B7649" s="54" t="s">
        <v>428</v>
      </c>
      <c r="C7649" s="54" t="s">
        <v>263</v>
      </c>
      <c r="D7649" s="54" t="s">
        <v>429</v>
      </c>
      <c r="E7649" s="54" t="s">
        <v>25568</v>
      </c>
      <c r="F7649" s="71">
        <v>44691</v>
      </c>
      <c r="G7649" s="72">
        <v>363.41</v>
      </c>
      <c r="H7649" s="72">
        <v>31071.56</v>
      </c>
      <c r="I7649" s="54" t="s">
        <v>265</v>
      </c>
      <c r="J7649" s="54" t="s">
        <v>22100</v>
      </c>
      <c r="K7649" s="54" t="s">
        <v>25569</v>
      </c>
      <c r="L7649" s="54" t="s">
        <v>25570</v>
      </c>
      <c r="M7649" s="54" t="s">
        <v>25568</v>
      </c>
      <c r="N7649" s="54" t="s">
        <v>256</v>
      </c>
      <c r="O7649" s="54" t="s">
        <v>256</v>
      </c>
      <c r="P7649" s="54" t="s">
        <v>268</v>
      </c>
      <c r="Q7649" s="54" t="s">
        <v>256</v>
      </c>
      <c r="R7649" s="54" t="s">
        <v>431</v>
      </c>
      <c r="S7649" s="71"/>
      <c r="T7649" s="54" t="s">
        <v>256</v>
      </c>
      <c r="U7649" s="71">
        <v>44691</v>
      </c>
      <c r="V7649" s="54" t="s">
        <v>256</v>
      </c>
      <c r="W7649" t="str">
        <f t="shared" si="119"/>
        <v>May-22</v>
      </c>
    </row>
    <row r="7650" spans="1:23" x14ac:dyDescent="0.25">
      <c r="A7650" s="54" t="s">
        <v>318</v>
      </c>
      <c r="B7650" s="54" t="s">
        <v>428</v>
      </c>
      <c r="C7650" s="54" t="s">
        <v>263</v>
      </c>
      <c r="D7650" s="54" t="s">
        <v>429</v>
      </c>
      <c r="E7650" s="54" t="s">
        <v>25571</v>
      </c>
      <c r="F7650" s="71">
        <v>44707</v>
      </c>
      <c r="G7650" s="72">
        <v>6186.88</v>
      </c>
      <c r="H7650" s="72">
        <v>528978.24</v>
      </c>
      <c r="I7650" s="54" t="s">
        <v>265</v>
      </c>
      <c r="J7650" s="54" t="s">
        <v>22122</v>
      </c>
      <c r="K7650" s="54" t="s">
        <v>25572</v>
      </c>
      <c r="L7650" s="54" t="s">
        <v>25573</v>
      </c>
      <c r="M7650" s="54" t="s">
        <v>25571</v>
      </c>
      <c r="N7650" s="54" t="s">
        <v>256</v>
      </c>
      <c r="O7650" s="54" t="s">
        <v>256</v>
      </c>
      <c r="P7650" s="54" t="s">
        <v>19566</v>
      </c>
      <c r="Q7650" s="54" t="s">
        <v>256</v>
      </c>
      <c r="R7650" s="54" t="s">
        <v>431</v>
      </c>
      <c r="S7650" s="71"/>
      <c r="T7650" s="54" t="s">
        <v>256</v>
      </c>
      <c r="U7650" s="71">
        <v>44707</v>
      </c>
      <c r="V7650" s="54" t="s">
        <v>256</v>
      </c>
      <c r="W7650" t="str">
        <f t="shared" si="119"/>
        <v>May-22</v>
      </c>
    </row>
    <row r="7651" spans="1:23" x14ac:dyDescent="0.25">
      <c r="A7651" s="54" t="s">
        <v>318</v>
      </c>
      <c r="B7651" s="54" t="s">
        <v>428</v>
      </c>
      <c r="C7651" s="54" t="s">
        <v>263</v>
      </c>
      <c r="D7651" s="54" t="s">
        <v>429</v>
      </c>
      <c r="E7651" s="54" t="s">
        <v>25574</v>
      </c>
      <c r="F7651" s="71">
        <v>44705</v>
      </c>
      <c r="G7651" s="72">
        <v>28812.45</v>
      </c>
      <c r="H7651" s="72">
        <v>2463464.48</v>
      </c>
      <c r="I7651" s="54" t="s">
        <v>265</v>
      </c>
      <c r="J7651" s="54" t="s">
        <v>22122</v>
      </c>
      <c r="K7651" s="54" t="s">
        <v>25575</v>
      </c>
      <c r="L7651" s="54" t="s">
        <v>25576</v>
      </c>
      <c r="M7651" s="54" t="s">
        <v>25574</v>
      </c>
      <c r="N7651" s="54" t="s">
        <v>256</v>
      </c>
      <c r="O7651" s="54" t="s">
        <v>256</v>
      </c>
      <c r="P7651" s="54" t="s">
        <v>19566</v>
      </c>
      <c r="Q7651" s="54" t="s">
        <v>256</v>
      </c>
      <c r="R7651" s="54" t="s">
        <v>431</v>
      </c>
      <c r="S7651" s="71"/>
      <c r="T7651" s="54" t="s">
        <v>256</v>
      </c>
      <c r="U7651" s="71">
        <v>44705</v>
      </c>
      <c r="V7651" s="54" t="s">
        <v>256</v>
      </c>
      <c r="W7651" t="str">
        <f t="shared" si="119"/>
        <v>May-22</v>
      </c>
    </row>
    <row r="7652" spans="1:23" x14ac:dyDescent="0.25">
      <c r="A7652" s="54" t="s">
        <v>318</v>
      </c>
      <c r="B7652" s="54" t="s">
        <v>428</v>
      </c>
      <c r="C7652" s="54" t="s">
        <v>263</v>
      </c>
      <c r="D7652" s="54" t="s">
        <v>429</v>
      </c>
      <c r="E7652" s="54" t="s">
        <v>25577</v>
      </c>
      <c r="F7652" s="71">
        <v>44707</v>
      </c>
      <c r="G7652" s="72">
        <v>85.28</v>
      </c>
      <c r="H7652" s="72">
        <v>7291.44</v>
      </c>
      <c r="I7652" s="54" t="s">
        <v>265</v>
      </c>
      <c r="J7652" s="54" t="s">
        <v>22122</v>
      </c>
      <c r="K7652" s="54" t="s">
        <v>25578</v>
      </c>
      <c r="L7652" s="54" t="s">
        <v>25579</v>
      </c>
      <c r="M7652" s="54" t="s">
        <v>25577</v>
      </c>
      <c r="N7652" s="54" t="s">
        <v>256</v>
      </c>
      <c r="O7652" s="54" t="s">
        <v>256</v>
      </c>
      <c r="P7652" s="54" t="s">
        <v>271</v>
      </c>
      <c r="Q7652" s="54" t="s">
        <v>256</v>
      </c>
      <c r="R7652" s="54" t="s">
        <v>431</v>
      </c>
      <c r="S7652" s="71"/>
      <c r="T7652" s="54" t="s">
        <v>256</v>
      </c>
      <c r="U7652" s="71">
        <v>44707</v>
      </c>
      <c r="V7652" s="54" t="s">
        <v>443</v>
      </c>
      <c r="W7652" t="str">
        <f t="shared" si="119"/>
        <v>May-22</v>
      </c>
    </row>
    <row r="7653" spans="1:23" x14ac:dyDescent="0.25">
      <c r="A7653" s="54" t="s">
        <v>318</v>
      </c>
      <c r="B7653" s="54" t="s">
        <v>428</v>
      </c>
      <c r="C7653" s="54" t="s">
        <v>263</v>
      </c>
      <c r="D7653" s="54" t="s">
        <v>429</v>
      </c>
      <c r="E7653" s="54" t="s">
        <v>25580</v>
      </c>
      <c r="F7653" s="71">
        <v>44705</v>
      </c>
      <c r="G7653" s="72">
        <v>801.99</v>
      </c>
      <c r="H7653" s="72">
        <v>68570.149999999994</v>
      </c>
      <c r="I7653" s="54" t="s">
        <v>265</v>
      </c>
      <c r="J7653" s="54" t="s">
        <v>22122</v>
      </c>
      <c r="K7653" s="54" t="s">
        <v>25575</v>
      </c>
      <c r="L7653" s="54" t="s">
        <v>25581</v>
      </c>
      <c r="M7653" s="54" t="s">
        <v>25580</v>
      </c>
      <c r="N7653" s="54" t="s">
        <v>256</v>
      </c>
      <c r="O7653" s="54" t="s">
        <v>256</v>
      </c>
      <c r="P7653" s="54" t="s">
        <v>19566</v>
      </c>
      <c r="Q7653" s="54" t="s">
        <v>256</v>
      </c>
      <c r="R7653" s="54" t="s">
        <v>431</v>
      </c>
      <c r="S7653" s="71"/>
      <c r="T7653" s="54" t="s">
        <v>256</v>
      </c>
      <c r="U7653" s="71">
        <v>44705</v>
      </c>
      <c r="V7653" s="54" t="s">
        <v>256</v>
      </c>
      <c r="W7653" t="str">
        <f t="shared" si="119"/>
        <v>May-22</v>
      </c>
    </row>
    <row r="7654" spans="1:23" x14ac:dyDescent="0.25">
      <c r="A7654" s="54" t="s">
        <v>317</v>
      </c>
      <c r="B7654" s="54" t="s">
        <v>428</v>
      </c>
      <c r="C7654" s="54" t="s">
        <v>263</v>
      </c>
      <c r="D7654" s="54" t="s">
        <v>429</v>
      </c>
      <c r="E7654" s="54" t="s">
        <v>25582</v>
      </c>
      <c r="F7654" s="71">
        <v>44699</v>
      </c>
      <c r="G7654" s="72">
        <v>219</v>
      </c>
      <c r="H7654" s="72">
        <v>18724.5</v>
      </c>
      <c r="I7654" s="54" t="s">
        <v>265</v>
      </c>
      <c r="J7654" s="54" t="s">
        <v>22122</v>
      </c>
      <c r="K7654" s="54" t="s">
        <v>25583</v>
      </c>
      <c r="L7654" s="54" t="s">
        <v>25584</v>
      </c>
      <c r="M7654" s="54" t="s">
        <v>25582</v>
      </c>
      <c r="N7654" s="54" t="s">
        <v>256</v>
      </c>
      <c r="O7654" s="54" t="s">
        <v>256</v>
      </c>
      <c r="P7654" s="54" t="s">
        <v>267</v>
      </c>
      <c r="Q7654" s="54" t="s">
        <v>256</v>
      </c>
      <c r="R7654" s="54" t="s">
        <v>431</v>
      </c>
      <c r="S7654" s="71"/>
      <c r="T7654" s="54" t="s">
        <v>256</v>
      </c>
      <c r="U7654" s="71">
        <v>44699</v>
      </c>
      <c r="V7654" s="54" t="s">
        <v>256</v>
      </c>
      <c r="W7654" t="str">
        <f t="shared" si="119"/>
        <v>May-22</v>
      </c>
    </row>
    <row r="7655" spans="1:23" x14ac:dyDescent="0.25">
      <c r="A7655" s="54" t="s">
        <v>317</v>
      </c>
      <c r="B7655" s="54" t="s">
        <v>428</v>
      </c>
      <c r="C7655" s="54" t="s">
        <v>263</v>
      </c>
      <c r="D7655" s="54" t="s">
        <v>429</v>
      </c>
      <c r="E7655" s="54" t="s">
        <v>25585</v>
      </c>
      <c r="F7655" s="71">
        <v>44697</v>
      </c>
      <c r="G7655" s="72">
        <v>497.26</v>
      </c>
      <c r="H7655" s="72">
        <v>42515.73</v>
      </c>
      <c r="I7655" s="54" t="s">
        <v>265</v>
      </c>
      <c r="J7655" s="54" t="s">
        <v>22122</v>
      </c>
      <c r="K7655" s="54" t="s">
        <v>25586</v>
      </c>
      <c r="L7655" s="54" t="s">
        <v>25587</v>
      </c>
      <c r="M7655" s="54" t="s">
        <v>25585</v>
      </c>
      <c r="N7655" s="54" t="s">
        <v>256</v>
      </c>
      <c r="O7655" s="54" t="s">
        <v>256</v>
      </c>
      <c r="P7655" s="54" t="s">
        <v>289</v>
      </c>
      <c r="Q7655" s="54" t="s">
        <v>256</v>
      </c>
      <c r="R7655" s="54" t="s">
        <v>431</v>
      </c>
      <c r="S7655" s="71"/>
      <c r="T7655" s="54" t="s">
        <v>256</v>
      </c>
      <c r="U7655" s="71">
        <v>44697</v>
      </c>
      <c r="V7655" s="54" t="s">
        <v>256</v>
      </c>
      <c r="W7655" t="str">
        <f t="shared" si="119"/>
        <v>May-22</v>
      </c>
    </row>
    <row r="7656" spans="1:23" x14ac:dyDescent="0.25">
      <c r="A7656" s="54" t="s">
        <v>317</v>
      </c>
      <c r="B7656" s="54" t="s">
        <v>428</v>
      </c>
      <c r="C7656" s="54" t="s">
        <v>263</v>
      </c>
      <c r="D7656" s="54" t="s">
        <v>429</v>
      </c>
      <c r="E7656" s="54" t="s">
        <v>25588</v>
      </c>
      <c r="F7656" s="71">
        <v>44712</v>
      </c>
      <c r="G7656" s="72">
        <v>604.24</v>
      </c>
      <c r="H7656" s="72">
        <v>53263.76</v>
      </c>
      <c r="I7656" s="54" t="s">
        <v>265</v>
      </c>
      <c r="J7656" s="54" t="s">
        <v>22122</v>
      </c>
      <c r="K7656" s="54" t="s">
        <v>25589</v>
      </c>
      <c r="L7656" s="54" t="s">
        <v>25590</v>
      </c>
      <c r="M7656" s="54" t="s">
        <v>25588</v>
      </c>
      <c r="N7656" s="54" t="s">
        <v>256</v>
      </c>
      <c r="O7656" s="54" t="s">
        <v>256</v>
      </c>
      <c r="P7656" s="54" t="s">
        <v>271</v>
      </c>
      <c r="Q7656" s="54" t="s">
        <v>256</v>
      </c>
      <c r="R7656" s="54" t="s">
        <v>431</v>
      </c>
      <c r="S7656" s="71"/>
      <c r="T7656" s="54" t="s">
        <v>256</v>
      </c>
      <c r="U7656" s="71">
        <v>44712</v>
      </c>
      <c r="V7656" s="54" t="s">
        <v>443</v>
      </c>
      <c r="W7656" t="str">
        <f t="shared" si="119"/>
        <v>May-22</v>
      </c>
    </row>
    <row r="7657" spans="1:23" x14ac:dyDescent="0.25">
      <c r="A7657" s="54" t="s">
        <v>317</v>
      </c>
      <c r="B7657" s="54" t="s">
        <v>428</v>
      </c>
      <c r="C7657" s="54" t="s">
        <v>263</v>
      </c>
      <c r="D7657" s="54" t="s">
        <v>429</v>
      </c>
      <c r="E7657" s="54" t="s">
        <v>25591</v>
      </c>
      <c r="F7657" s="71">
        <v>44711</v>
      </c>
      <c r="G7657" s="72">
        <v>172.2</v>
      </c>
      <c r="H7657" s="72">
        <v>14723.1</v>
      </c>
      <c r="I7657" s="54" t="s">
        <v>265</v>
      </c>
      <c r="J7657" s="54" t="s">
        <v>22122</v>
      </c>
      <c r="K7657" s="54" t="s">
        <v>25592</v>
      </c>
      <c r="L7657" s="54" t="s">
        <v>25593</v>
      </c>
      <c r="M7657" s="54" t="s">
        <v>25591</v>
      </c>
      <c r="N7657" s="54" t="s">
        <v>256</v>
      </c>
      <c r="O7657" s="54" t="s">
        <v>256</v>
      </c>
      <c r="P7657" s="54" t="s">
        <v>267</v>
      </c>
      <c r="Q7657" s="54" t="s">
        <v>256</v>
      </c>
      <c r="R7657" s="54" t="s">
        <v>431</v>
      </c>
      <c r="S7657" s="71"/>
      <c r="T7657" s="54" t="s">
        <v>256</v>
      </c>
      <c r="U7657" s="71">
        <v>44711</v>
      </c>
      <c r="V7657" s="54" t="s">
        <v>256</v>
      </c>
      <c r="W7657" t="str">
        <f t="shared" si="119"/>
        <v>May-22</v>
      </c>
    </row>
    <row r="7658" spans="1:23" x14ac:dyDescent="0.25">
      <c r="A7658" s="54" t="s">
        <v>317</v>
      </c>
      <c r="B7658" s="54" t="s">
        <v>428</v>
      </c>
      <c r="C7658" s="54" t="s">
        <v>263</v>
      </c>
      <c r="D7658" s="54" t="s">
        <v>429</v>
      </c>
      <c r="E7658" s="54" t="s">
        <v>25594</v>
      </c>
      <c r="F7658" s="71">
        <v>44711</v>
      </c>
      <c r="G7658" s="72">
        <v>668.88</v>
      </c>
      <c r="H7658" s="72">
        <v>57189.24</v>
      </c>
      <c r="I7658" s="54" t="s">
        <v>265</v>
      </c>
      <c r="J7658" s="54" t="s">
        <v>22122</v>
      </c>
      <c r="K7658" s="54" t="s">
        <v>25595</v>
      </c>
      <c r="L7658" s="54" t="s">
        <v>25596</v>
      </c>
      <c r="M7658" s="54" t="s">
        <v>25594</v>
      </c>
      <c r="N7658" s="54" t="s">
        <v>256</v>
      </c>
      <c r="O7658" s="54" t="s">
        <v>256</v>
      </c>
      <c r="P7658" s="54" t="s">
        <v>267</v>
      </c>
      <c r="Q7658" s="54" t="s">
        <v>256</v>
      </c>
      <c r="R7658" s="54" t="s">
        <v>431</v>
      </c>
      <c r="S7658" s="71"/>
      <c r="T7658" s="54" t="s">
        <v>256</v>
      </c>
      <c r="U7658" s="71">
        <v>44711</v>
      </c>
      <c r="V7658" s="54" t="s">
        <v>256</v>
      </c>
      <c r="W7658" t="str">
        <f t="shared" si="119"/>
        <v>May-22</v>
      </c>
    </row>
    <row r="7659" spans="1:23" x14ac:dyDescent="0.25">
      <c r="A7659" s="54" t="s">
        <v>318</v>
      </c>
      <c r="B7659" s="54" t="s">
        <v>428</v>
      </c>
      <c r="C7659" s="54" t="s">
        <v>263</v>
      </c>
      <c r="D7659" s="54" t="s">
        <v>429</v>
      </c>
      <c r="E7659" s="54" t="s">
        <v>25597</v>
      </c>
      <c r="F7659" s="71">
        <v>44710</v>
      </c>
      <c r="G7659" s="72">
        <v>1472</v>
      </c>
      <c r="H7659" s="72">
        <v>125856</v>
      </c>
      <c r="I7659" s="54" t="s">
        <v>265</v>
      </c>
      <c r="J7659" s="54" t="s">
        <v>22130</v>
      </c>
      <c r="K7659" s="54" t="s">
        <v>25598</v>
      </c>
      <c r="L7659" s="54" t="s">
        <v>25599</v>
      </c>
      <c r="M7659" s="54" t="s">
        <v>25597</v>
      </c>
      <c r="N7659" s="54" t="s">
        <v>256</v>
      </c>
      <c r="O7659" s="54" t="s">
        <v>256</v>
      </c>
      <c r="P7659" s="54" t="s">
        <v>320</v>
      </c>
      <c r="Q7659" s="54" t="s">
        <v>256</v>
      </c>
      <c r="R7659" s="54" t="s">
        <v>431</v>
      </c>
      <c r="S7659" s="71"/>
      <c r="T7659" s="54" t="s">
        <v>256</v>
      </c>
      <c r="U7659" s="71">
        <v>44710</v>
      </c>
      <c r="V7659" s="54" t="s">
        <v>256</v>
      </c>
      <c r="W7659" t="str">
        <f t="shared" si="119"/>
        <v>May-22</v>
      </c>
    </row>
    <row r="7660" spans="1:23" x14ac:dyDescent="0.25">
      <c r="A7660" s="54" t="s">
        <v>317</v>
      </c>
      <c r="B7660" s="54" t="s">
        <v>428</v>
      </c>
      <c r="C7660" s="54" t="s">
        <v>263</v>
      </c>
      <c r="D7660" s="54" t="s">
        <v>429</v>
      </c>
      <c r="E7660" s="54" t="s">
        <v>25600</v>
      </c>
      <c r="F7660" s="71">
        <v>44696</v>
      </c>
      <c r="G7660" s="72">
        <v>100.48</v>
      </c>
      <c r="H7660" s="72">
        <v>8591.0400000000009</v>
      </c>
      <c r="I7660" s="54" t="s">
        <v>265</v>
      </c>
      <c r="J7660" s="54" t="s">
        <v>22130</v>
      </c>
      <c r="K7660" s="54" t="s">
        <v>25601</v>
      </c>
      <c r="L7660" s="54" t="s">
        <v>25602</v>
      </c>
      <c r="M7660" s="54" t="s">
        <v>25600</v>
      </c>
      <c r="N7660" s="54" t="s">
        <v>256</v>
      </c>
      <c r="O7660" s="54" t="s">
        <v>256</v>
      </c>
      <c r="P7660" s="54" t="s">
        <v>267</v>
      </c>
      <c r="Q7660" s="54" t="s">
        <v>256</v>
      </c>
      <c r="R7660" s="54" t="s">
        <v>431</v>
      </c>
      <c r="S7660" s="71"/>
      <c r="T7660" s="54" t="s">
        <v>256</v>
      </c>
      <c r="U7660" s="71">
        <v>44696</v>
      </c>
      <c r="V7660" s="54" t="s">
        <v>256</v>
      </c>
      <c r="W7660" t="str">
        <f t="shared" si="119"/>
        <v>May-22</v>
      </c>
    </row>
    <row r="7661" spans="1:23" x14ac:dyDescent="0.25">
      <c r="A7661" s="54" t="s">
        <v>318</v>
      </c>
      <c r="B7661" s="54" t="s">
        <v>428</v>
      </c>
      <c r="C7661" s="54" t="s">
        <v>263</v>
      </c>
      <c r="D7661" s="54" t="s">
        <v>429</v>
      </c>
      <c r="E7661" s="54" t="s">
        <v>25603</v>
      </c>
      <c r="F7661" s="71">
        <v>44707</v>
      </c>
      <c r="G7661" s="72">
        <v>256.3</v>
      </c>
      <c r="H7661" s="72">
        <v>21913.65</v>
      </c>
      <c r="I7661" s="54" t="s">
        <v>265</v>
      </c>
      <c r="J7661" s="54" t="s">
        <v>22161</v>
      </c>
      <c r="K7661" s="54" t="s">
        <v>18739</v>
      </c>
      <c r="L7661" s="54" t="s">
        <v>25604</v>
      </c>
      <c r="M7661" s="54" t="s">
        <v>25603</v>
      </c>
      <c r="N7661" s="54" t="s">
        <v>256</v>
      </c>
      <c r="O7661" s="54" t="s">
        <v>256</v>
      </c>
      <c r="P7661" s="54" t="s">
        <v>434</v>
      </c>
      <c r="Q7661" s="54" t="s">
        <v>256</v>
      </c>
      <c r="R7661" s="54" t="s">
        <v>431</v>
      </c>
      <c r="S7661" s="71"/>
      <c r="T7661" s="54" t="s">
        <v>256</v>
      </c>
      <c r="U7661" s="71">
        <v>44707</v>
      </c>
      <c r="V7661" s="54" t="s">
        <v>256</v>
      </c>
      <c r="W7661" t="str">
        <f t="shared" si="119"/>
        <v>May-22</v>
      </c>
    </row>
    <row r="7662" spans="1:23" x14ac:dyDescent="0.25">
      <c r="A7662" s="54" t="s">
        <v>317</v>
      </c>
      <c r="B7662" s="54" t="s">
        <v>428</v>
      </c>
      <c r="C7662" s="54" t="s">
        <v>263</v>
      </c>
      <c r="D7662" s="54" t="s">
        <v>429</v>
      </c>
      <c r="E7662" s="54" t="s">
        <v>25605</v>
      </c>
      <c r="F7662" s="71">
        <v>44692</v>
      </c>
      <c r="G7662" s="72">
        <v>599.80999999999995</v>
      </c>
      <c r="H7662" s="72">
        <v>51283.76</v>
      </c>
      <c r="I7662" s="54" t="s">
        <v>265</v>
      </c>
      <c r="J7662" s="54" t="s">
        <v>22333</v>
      </c>
      <c r="K7662" s="54" t="s">
        <v>25606</v>
      </c>
      <c r="L7662" s="54" t="s">
        <v>25607</v>
      </c>
      <c r="M7662" s="54" t="s">
        <v>25605</v>
      </c>
      <c r="N7662" s="54" t="s">
        <v>256</v>
      </c>
      <c r="O7662" s="54" t="s">
        <v>256</v>
      </c>
      <c r="P7662" s="54" t="s">
        <v>268</v>
      </c>
      <c r="Q7662" s="54" t="s">
        <v>256</v>
      </c>
      <c r="R7662" s="54" t="s">
        <v>431</v>
      </c>
      <c r="S7662" s="71"/>
      <c r="T7662" s="54" t="s">
        <v>256</v>
      </c>
      <c r="U7662" s="71">
        <v>44692</v>
      </c>
      <c r="V7662" s="54" t="s">
        <v>256</v>
      </c>
      <c r="W7662" t="str">
        <f t="shared" si="119"/>
        <v>May-22</v>
      </c>
    </row>
    <row r="7663" spans="1:23" x14ac:dyDescent="0.25">
      <c r="A7663" s="54" t="s">
        <v>317</v>
      </c>
      <c r="B7663" s="54" t="s">
        <v>428</v>
      </c>
      <c r="C7663" s="54" t="s">
        <v>263</v>
      </c>
      <c r="D7663" s="54" t="s">
        <v>429</v>
      </c>
      <c r="E7663" s="54" t="s">
        <v>25608</v>
      </c>
      <c r="F7663" s="71">
        <v>44696</v>
      </c>
      <c r="G7663" s="72">
        <v>166.71</v>
      </c>
      <c r="H7663" s="72">
        <v>14253.71</v>
      </c>
      <c r="I7663" s="54" t="s">
        <v>265</v>
      </c>
      <c r="J7663" s="54" t="s">
        <v>22333</v>
      </c>
      <c r="K7663" s="54" t="s">
        <v>25609</v>
      </c>
      <c r="L7663" s="54" t="s">
        <v>25610</v>
      </c>
      <c r="M7663" s="54" t="s">
        <v>25608</v>
      </c>
      <c r="N7663" s="54" t="s">
        <v>256</v>
      </c>
      <c r="O7663" s="54" t="s">
        <v>256</v>
      </c>
      <c r="P7663" s="54" t="s">
        <v>267</v>
      </c>
      <c r="Q7663" s="54" t="s">
        <v>256</v>
      </c>
      <c r="R7663" s="54" t="s">
        <v>431</v>
      </c>
      <c r="S7663" s="71"/>
      <c r="T7663" s="54" t="s">
        <v>256</v>
      </c>
      <c r="U7663" s="71">
        <v>44696</v>
      </c>
      <c r="V7663" s="54" t="s">
        <v>256</v>
      </c>
      <c r="W7663" t="str">
        <f t="shared" si="119"/>
        <v>May-22</v>
      </c>
    </row>
    <row r="7664" spans="1:23" x14ac:dyDescent="0.25">
      <c r="A7664" s="54" t="s">
        <v>317</v>
      </c>
      <c r="B7664" s="54" t="s">
        <v>428</v>
      </c>
      <c r="C7664" s="54" t="s">
        <v>263</v>
      </c>
      <c r="D7664" s="54" t="s">
        <v>429</v>
      </c>
      <c r="E7664" s="54" t="s">
        <v>25611</v>
      </c>
      <c r="F7664" s="71">
        <v>44696</v>
      </c>
      <c r="G7664" s="72">
        <v>903.45</v>
      </c>
      <c r="H7664" s="72">
        <v>77244.98</v>
      </c>
      <c r="I7664" s="54" t="s">
        <v>265</v>
      </c>
      <c r="J7664" s="54" t="s">
        <v>22333</v>
      </c>
      <c r="K7664" s="54" t="s">
        <v>25612</v>
      </c>
      <c r="L7664" s="54" t="s">
        <v>25613</v>
      </c>
      <c r="M7664" s="54" t="s">
        <v>25611</v>
      </c>
      <c r="N7664" s="54" t="s">
        <v>256</v>
      </c>
      <c r="O7664" s="54" t="s">
        <v>256</v>
      </c>
      <c r="P7664" s="54" t="s">
        <v>267</v>
      </c>
      <c r="Q7664" s="54" t="s">
        <v>256</v>
      </c>
      <c r="R7664" s="54" t="s">
        <v>431</v>
      </c>
      <c r="S7664" s="71"/>
      <c r="T7664" s="54" t="s">
        <v>256</v>
      </c>
      <c r="U7664" s="71">
        <v>44696</v>
      </c>
      <c r="V7664" s="54" t="s">
        <v>256</v>
      </c>
      <c r="W7664" t="str">
        <f t="shared" si="119"/>
        <v>May-22</v>
      </c>
    </row>
    <row r="7665" spans="1:23" x14ac:dyDescent="0.25">
      <c r="A7665" s="54" t="s">
        <v>317</v>
      </c>
      <c r="B7665" s="54" t="s">
        <v>428</v>
      </c>
      <c r="C7665" s="54" t="s">
        <v>263</v>
      </c>
      <c r="D7665" s="54" t="s">
        <v>429</v>
      </c>
      <c r="E7665" s="54" t="s">
        <v>25614</v>
      </c>
      <c r="F7665" s="71">
        <v>44697</v>
      </c>
      <c r="G7665" s="72">
        <v>1091.73</v>
      </c>
      <c r="H7665" s="72">
        <v>93342.92</v>
      </c>
      <c r="I7665" s="54" t="s">
        <v>265</v>
      </c>
      <c r="J7665" s="54" t="s">
        <v>22333</v>
      </c>
      <c r="K7665" s="54" t="s">
        <v>23857</v>
      </c>
      <c r="L7665" s="54" t="s">
        <v>25615</v>
      </c>
      <c r="M7665" s="54" t="s">
        <v>25614</v>
      </c>
      <c r="N7665" s="54" t="s">
        <v>256</v>
      </c>
      <c r="O7665" s="54" t="s">
        <v>256</v>
      </c>
      <c r="P7665" s="54" t="s">
        <v>264</v>
      </c>
      <c r="Q7665" s="54" t="s">
        <v>256</v>
      </c>
      <c r="R7665" s="54" t="s">
        <v>431</v>
      </c>
      <c r="S7665" s="71"/>
      <c r="T7665" s="54" t="s">
        <v>256</v>
      </c>
      <c r="U7665" s="71">
        <v>44697</v>
      </c>
      <c r="V7665" s="54" t="s">
        <v>256</v>
      </c>
      <c r="W7665" t="str">
        <f t="shared" si="119"/>
        <v>May-22</v>
      </c>
    </row>
    <row r="7666" spans="1:23" x14ac:dyDescent="0.25">
      <c r="A7666" s="54" t="s">
        <v>317</v>
      </c>
      <c r="B7666" s="54" t="s">
        <v>428</v>
      </c>
      <c r="C7666" s="54" t="s">
        <v>263</v>
      </c>
      <c r="D7666" s="54" t="s">
        <v>429</v>
      </c>
      <c r="E7666" s="54" t="s">
        <v>25616</v>
      </c>
      <c r="F7666" s="71">
        <v>44696</v>
      </c>
      <c r="G7666" s="72">
        <v>711.25</v>
      </c>
      <c r="H7666" s="72">
        <v>60811.88</v>
      </c>
      <c r="I7666" s="54" t="s">
        <v>265</v>
      </c>
      <c r="J7666" s="54" t="s">
        <v>22333</v>
      </c>
      <c r="K7666" s="54" t="s">
        <v>25617</v>
      </c>
      <c r="L7666" s="54" t="s">
        <v>25618</v>
      </c>
      <c r="M7666" s="54" t="s">
        <v>25616</v>
      </c>
      <c r="N7666" s="54" t="s">
        <v>256</v>
      </c>
      <c r="O7666" s="54" t="s">
        <v>256</v>
      </c>
      <c r="P7666" s="54" t="s">
        <v>271</v>
      </c>
      <c r="Q7666" s="54" t="s">
        <v>256</v>
      </c>
      <c r="R7666" s="54" t="s">
        <v>431</v>
      </c>
      <c r="S7666" s="71"/>
      <c r="T7666" s="54" t="s">
        <v>256</v>
      </c>
      <c r="U7666" s="71">
        <v>44696</v>
      </c>
      <c r="V7666" s="54" t="s">
        <v>443</v>
      </c>
      <c r="W7666" t="str">
        <f t="shared" si="119"/>
        <v>May-22</v>
      </c>
    </row>
    <row r="7667" spans="1:23" x14ac:dyDescent="0.25">
      <c r="A7667" s="54" t="s">
        <v>317</v>
      </c>
      <c r="B7667" s="54" t="s">
        <v>428</v>
      </c>
      <c r="C7667" s="54" t="s">
        <v>263</v>
      </c>
      <c r="D7667" s="54" t="s">
        <v>429</v>
      </c>
      <c r="E7667" s="54" t="s">
        <v>25619</v>
      </c>
      <c r="F7667" s="71">
        <v>44712</v>
      </c>
      <c r="G7667" s="72">
        <v>53518.46</v>
      </c>
      <c r="H7667" s="72">
        <v>4717652.25</v>
      </c>
      <c r="I7667" s="54" t="s">
        <v>265</v>
      </c>
      <c r="J7667" s="54" t="s">
        <v>22333</v>
      </c>
      <c r="K7667" s="54" t="s">
        <v>25620</v>
      </c>
      <c r="L7667" s="54" t="s">
        <v>25621</v>
      </c>
      <c r="M7667" s="54" t="s">
        <v>25619</v>
      </c>
      <c r="N7667" s="54" t="s">
        <v>256</v>
      </c>
      <c r="O7667" s="54" t="s">
        <v>256</v>
      </c>
      <c r="P7667" s="54" t="s">
        <v>271</v>
      </c>
      <c r="Q7667" s="54" t="s">
        <v>256</v>
      </c>
      <c r="R7667" s="54" t="s">
        <v>431</v>
      </c>
      <c r="S7667" s="71"/>
      <c r="T7667" s="54" t="s">
        <v>256</v>
      </c>
      <c r="U7667" s="71">
        <v>44712</v>
      </c>
      <c r="V7667" s="54" t="s">
        <v>443</v>
      </c>
      <c r="W7667" t="str">
        <f t="shared" si="119"/>
        <v>May-22</v>
      </c>
    </row>
    <row r="7668" spans="1:23" x14ac:dyDescent="0.25">
      <c r="A7668" s="54" t="s">
        <v>318</v>
      </c>
      <c r="B7668" s="54" t="s">
        <v>428</v>
      </c>
      <c r="C7668" s="54" t="s">
        <v>263</v>
      </c>
      <c r="D7668" s="54" t="s">
        <v>429</v>
      </c>
      <c r="E7668" s="54" t="s">
        <v>25622</v>
      </c>
      <c r="F7668" s="71">
        <v>44707</v>
      </c>
      <c r="G7668" s="72">
        <v>654.41</v>
      </c>
      <c r="H7668" s="72">
        <v>55952.06</v>
      </c>
      <c r="I7668" s="54" t="s">
        <v>265</v>
      </c>
      <c r="J7668" s="54" t="s">
        <v>22411</v>
      </c>
      <c r="K7668" s="54" t="s">
        <v>20401</v>
      </c>
      <c r="L7668" s="54" t="s">
        <v>25623</v>
      </c>
      <c r="M7668" s="54" t="s">
        <v>25622</v>
      </c>
      <c r="N7668" s="54" t="s">
        <v>256</v>
      </c>
      <c r="O7668" s="54" t="s">
        <v>256</v>
      </c>
      <c r="P7668" s="54" t="s">
        <v>281</v>
      </c>
      <c r="Q7668" s="54" t="s">
        <v>256</v>
      </c>
      <c r="R7668" s="54" t="s">
        <v>431</v>
      </c>
      <c r="S7668" s="71"/>
      <c r="T7668" s="54" t="s">
        <v>256</v>
      </c>
      <c r="U7668" s="71">
        <v>44707</v>
      </c>
      <c r="V7668" s="54" t="s">
        <v>256</v>
      </c>
      <c r="W7668" t="str">
        <f t="shared" si="119"/>
        <v>May-22</v>
      </c>
    </row>
    <row r="7669" spans="1:23" x14ac:dyDescent="0.25">
      <c r="A7669" s="54" t="s">
        <v>317</v>
      </c>
      <c r="B7669" s="54" t="s">
        <v>428</v>
      </c>
      <c r="C7669" s="54" t="s">
        <v>263</v>
      </c>
      <c r="D7669" s="54" t="s">
        <v>429</v>
      </c>
      <c r="E7669" s="54" t="s">
        <v>25624</v>
      </c>
      <c r="F7669" s="71">
        <v>44691</v>
      </c>
      <c r="G7669" s="72">
        <v>2059.92</v>
      </c>
      <c r="H7669" s="72">
        <v>176123.16</v>
      </c>
      <c r="I7669" s="54" t="s">
        <v>265</v>
      </c>
      <c r="J7669" s="54" t="s">
        <v>22432</v>
      </c>
      <c r="K7669" s="54" t="s">
        <v>25625</v>
      </c>
      <c r="L7669" s="54" t="s">
        <v>25626</v>
      </c>
      <c r="M7669" s="54" t="s">
        <v>25624</v>
      </c>
      <c r="N7669" s="54" t="s">
        <v>256</v>
      </c>
      <c r="O7669" s="54" t="s">
        <v>256</v>
      </c>
      <c r="P7669" s="54" t="s">
        <v>289</v>
      </c>
      <c r="Q7669" s="54" t="s">
        <v>256</v>
      </c>
      <c r="R7669" s="54" t="s">
        <v>431</v>
      </c>
      <c r="S7669" s="71"/>
      <c r="T7669" s="54" t="s">
        <v>256</v>
      </c>
      <c r="U7669" s="71">
        <v>44691</v>
      </c>
      <c r="V7669" s="54" t="s">
        <v>256</v>
      </c>
      <c r="W7669" t="str">
        <f t="shared" si="119"/>
        <v>May-22</v>
      </c>
    </row>
    <row r="7670" spans="1:23" x14ac:dyDescent="0.25">
      <c r="A7670" s="54" t="s">
        <v>318</v>
      </c>
      <c r="B7670" s="54" t="s">
        <v>428</v>
      </c>
      <c r="C7670" s="54" t="s">
        <v>263</v>
      </c>
      <c r="D7670" s="54" t="s">
        <v>429</v>
      </c>
      <c r="E7670" s="54" t="s">
        <v>25627</v>
      </c>
      <c r="F7670" s="71">
        <v>44695</v>
      </c>
      <c r="G7670" s="72">
        <v>6732</v>
      </c>
      <c r="H7670" s="72">
        <v>575586</v>
      </c>
      <c r="I7670" s="54" t="s">
        <v>265</v>
      </c>
      <c r="J7670" s="54" t="s">
        <v>22628</v>
      </c>
      <c r="K7670" s="54" t="s">
        <v>25620</v>
      </c>
      <c r="L7670" s="54" t="s">
        <v>25628</v>
      </c>
      <c r="M7670" s="54" t="s">
        <v>25627</v>
      </c>
      <c r="N7670" s="54" t="s">
        <v>256</v>
      </c>
      <c r="O7670" s="54" t="s">
        <v>256</v>
      </c>
      <c r="P7670" s="54" t="s">
        <v>271</v>
      </c>
      <c r="Q7670" s="54" t="s">
        <v>256</v>
      </c>
      <c r="R7670" s="54" t="s">
        <v>431</v>
      </c>
      <c r="S7670" s="71"/>
      <c r="T7670" s="54" t="s">
        <v>256</v>
      </c>
      <c r="U7670" s="71">
        <v>44695</v>
      </c>
      <c r="V7670" s="54" t="s">
        <v>443</v>
      </c>
      <c r="W7670" t="str">
        <f t="shared" si="119"/>
        <v>May-22</v>
      </c>
    </row>
    <row r="7671" spans="1:23" x14ac:dyDescent="0.25">
      <c r="A7671" s="54" t="s">
        <v>317</v>
      </c>
      <c r="B7671" s="54" t="s">
        <v>428</v>
      </c>
      <c r="C7671" s="54" t="s">
        <v>263</v>
      </c>
      <c r="D7671" s="54" t="s">
        <v>429</v>
      </c>
      <c r="E7671" s="54" t="s">
        <v>25629</v>
      </c>
      <c r="F7671" s="71">
        <v>44697</v>
      </c>
      <c r="G7671" s="72">
        <v>1181.2</v>
      </c>
      <c r="H7671" s="72">
        <v>100992.6</v>
      </c>
      <c r="I7671" s="54" t="s">
        <v>265</v>
      </c>
      <c r="J7671" s="54" t="s">
        <v>22628</v>
      </c>
      <c r="K7671" s="54" t="s">
        <v>24035</v>
      </c>
      <c r="L7671" s="54" t="s">
        <v>25630</v>
      </c>
      <c r="M7671" s="54" t="s">
        <v>25629</v>
      </c>
      <c r="N7671" s="54" t="s">
        <v>256</v>
      </c>
      <c r="O7671" s="54" t="s">
        <v>256</v>
      </c>
      <c r="P7671" s="54" t="s">
        <v>264</v>
      </c>
      <c r="Q7671" s="54" t="s">
        <v>256</v>
      </c>
      <c r="R7671" s="54" t="s">
        <v>431</v>
      </c>
      <c r="S7671" s="71"/>
      <c r="T7671" s="54" t="s">
        <v>256</v>
      </c>
      <c r="U7671" s="71">
        <v>44697</v>
      </c>
      <c r="V7671" s="54" t="s">
        <v>256</v>
      </c>
      <c r="W7671" t="str">
        <f t="shared" si="119"/>
        <v>May-22</v>
      </c>
    </row>
    <row r="7672" spans="1:23" x14ac:dyDescent="0.25">
      <c r="A7672" s="54" t="s">
        <v>317</v>
      </c>
      <c r="B7672" s="54" t="s">
        <v>428</v>
      </c>
      <c r="C7672" s="54" t="s">
        <v>263</v>
      </c>
      <c r="D7672" s="54" t="s">
        <v>429</v>
      </c>
      <c r="E7672" s="54" t="s">
        <v>25631</v>
      </c>
      <c r="F7672" s="71">
        <v>44698</v>
      </c>
      <c r="G7672" s="72">
        <v>4400.3999999999996</v>
      </c>
      <c r="H7672" s="72">
        <v>376234.2</v>
      </c>
      <c r="I7672" s="54" t="s">
        <v>265</v>
      </c>
      <c r="J7672" s="54" t="s">
        <v>22628</v>
      </c>
      <c r="K7672" s="54" t="s">
        <v>25620</v>
      </c>
      <c r="L7672" s="54" t="s">
        <v>25632</v>
      </c>
      <c r="M7672" s="54" t="s">
        <v>25631</v>
      </c>
      <c r="N7672" s="54" t="s">
        <v>256</v>
      </c>
      <c r="O7672" s="54" t="s">
        <v>256</v>
      </c>
      <c r="P7672" s="54" t="s">
        <v>271</v>
      </c>
      <c r="Q7672" s="54" t="s">
        <v>256</v>
      </c>
      <c r="R7672" s="54" t="s">
        <v>431</v>
      </c>
      <c r="S7672" s="71"/>
      <c r="T7672" s="54" t="s">
        <v>256</v>
      </c>
      <c r="U7672" s="71">
        <v>44698</v>
      </c>
      <c r="V7672" s="54" t="s">
        <v>443</v>
      </c>
      <c r="W7672" t="str">
        <f t="shared" si="119"/>
        <v>May-22</v>
      </c>
    </row>
    <row r="7673" spans="1:23" x14ac:dyDescent="0.25">
      <c r="A7673" s="54" t="s">
        <v>317</v>
      </c>
      <c r="B7673" s="54" t="s">
        <v>428</v>
      </c>
      <c r="C7673" s="54" t="s">
        <v>263</v>
      </c>
      <c r="D7673" s="54" t="s">
        <v>429</v>
      </c>
      <c r="E7673" s="54" t="s">
        <v>25633</v>
      </c>
      <c r="F7673" s="71">
        <v>44696</v>
      </c>
      <c r="G7673" s="72">
        <v>204.75</v>
      </c>
      <c r="H7673" s="72">
        <v>17506.13</v>
      </c>
      <c r="I7673" s="54" t="s">
        <v>265</v>
      </c>
      <c r="J7673" s="54" t="s">
        <v>22628</v>
      </c>
      <c r="K7673" s="54" t="s">
        <v>25617</v>
      </c>
      <c r="L7673" s="54" t="s">
        <v>25634</v>
      </c>
      <c r="M7673" s="54" t="s">
        <v>25633</v>
      </c>
      <c r="N7673" s="54" t="s">
        <v>256</v>
      </c>
      <c r="O7673" s="54" t="s">
        <v>256</v>
      </c>
      <c r="P7673" s="54" t="s">
        <v>271</v>
      </c>
      <c r="Q7673" s="54" t="s">
        <v>256</v>
      </c>
      <c r="R7673" s="54" t="s">
        <v>431</v>
      </c>
      <c r="S7673" s="71"/>
      <c r="T7673" s="54" t="s">
        <v>256</v>
      </c>
      <c r="U7673" s="71">
        <v>44696</v>
      </c>
      <c r="V7673" s="54" t="s">
        <v>443</v>
      </c>
      <c r="W7673" t="str">
        <f t="shared" si="119"/>
        <v>May-22</v>
      </c>
    </row>
    <row r="7674" spans="1:23" x14ac:dyDescent="0.25">
      <c r="A7674" s="54" t="s">
        <v>317</v>
      </c>
      <c r="B7674" s="54" t="s">
        <v>428</v>
      </c>
      <c r="C7674" s="54" t="s">
        <v>263</v>
      </c>
      <c r="D7674" s="54" t="s">
        <v>429</v>
      </c>
      <c r="E7674" s="54" t="s">
        <v>25635</v>
      </c>
      <c r="F7674" s="71">
        <v>44710</v>
      </c>
      <c r="G7674" s="72">
        <v>971.81</v>
      </c>
      <c r="H7674" s="72">
        <v>83089.759999999995</v>
      </c>
      <c r="I7674" s="54" t="s">
        <v>265</v>
      </c>
      <c r="J7674" s="54" t="s">
        <v>22628</v>
      </c>
      <c r="K7674" s="54" t="s">
        <v>25636</v>
      </c>
      <c r="L7674" s="54" t="s">
        <v>25637</v>
      </c>
      <c r="M7674" s="54" t="s">
        <v>25635</v>
      </c>
      <c r="N7674" s="54" t="s">
        <v>256</v>
      </c>
      <c r="O7674" s="54" t="s">
        <v>256</v>
      </c>
      <c r="P7674" s="54" t="s">
        <v>289</v>
      </c>
      <c r="Q7674" s="54" t="s">
        <v>256</v>
      </c>
      <c r="R7674" s="54" t="s">
        <v>431</v>
      </c>
      <c r="S7674" s="71"/>
      <c r="T7674" s="54" t="s">
        <v>256</v>
      </c>
      <c r="U7674" s="71">
        <v>44710</v>
      </c>
      <c r="V7674" s="54" t="s">
        <v>256</v>
      </c>
      <c r="W7674" t="str">
        <f t="shared" si="119"/>
        <v>May-22</v>
      </c>
    </row>
    <row r="7675" spans="1:23" x14ac:dyDescent="0.25">
      <c r="A7675" s="54" t="s">
        <v>317</v>
      </c>
      <c r="B7675" s="54" t="s">
        <v>428</v>
      </c>
      <c r="C7675" s="54" t="s">
        <v>263</v>
      </c>
      <c r="D7675" s="54" t="s">
        <v>429</v>
      </c>
      <c r="E7675" s="54" t="s">
        <v>25638</v>
      </c>
      <c r="F7675" s="71">
        <v>44704</v>
      </c>
      <c r="G7675" s="72">
        <v>2347.87</v>
      </c>
      <c r="H7675" s="72">
        <v>200742.89</v>
      </c>
      <c r="I7675" s="54" t="s">
        <v>265</v>
      </c>
      <c r="J7675" s="54" t="s">
        <v>25639</v>
      </c>
      <c r="K7675" s="54" t="s">
        <v>25640</v>
      </c>
      <c r="L7675" s="54" t="s">
        <v>25641</v>
      </c>
      <c r="M7675" s="54" t="s">
        <v>25638</v>
      </c>
      <c r="N7675" s="54" t="s">
        <v>256</v>
      </c>
      <c r="O7675" s="54" t="s">
        <v>256</v>
      </c>
      <c r="P7675" s="54" t="s">
        <v>264</v>
      </c>
      <c r="Q7675" s="54" t="s">
        <v>256</v>
      </c>
      <c r="R7675" s="54" t="s">
        <v>431</v>
      </c>
      <c r="S7675" s="71"/>
      <c r="T7675" s="54" t="s">
        <v>256</v>
      </c>
      <c r="U7675" s="71">
        <v>44704</v>
      </c>
      <c r="V7675" s="54" t="s">
        <v>256</v>
      </c>
      <c r="W7675" t="str">
        <f t="shared" si="119"/>
        <v>May-22</v>
      </c>
    </row>
    <row r="7676" spans="1:23" x14ac:dyDescent="0.25">
      <c r="A7676" s="54" t="s">
        <v>317</v>
      </c>
      <c r="B7676" s="54" t="s">
        <v>428</v>
      </c>
      <c r="C7676" s="54" t="s">
        <v>263</v>
      </c>
      <c r="D7676" s="54" t="s">
        <v>429</v>
      </c>
      <c r="E7676" s="54" t="s">
        <v>25642</v>
      </c>
      <c r="F7676" s="71">
        <v>44709</v>
      </c>
      <c r="G7676" s="72">
        <v>183.5</v>
      </c>
      <c r="H7676" s="72">
        <v>15689.25</v>
      </c>
      <c r="I7676" s="54" t="s">
        <v>265</v>
      </c>
      <c r="J7676" s="54" t="s">
        <v>25639</v>
      </c>
      <c r="K7676" s="54" t="s">
        <v>25640</v>
      </c>
      <c r="L7676" s="54" t="s">
        <v>25643</v>
      </c>
      <c r="M7676" s="54" t="s">
        <v>25642</v>
      </c>
      <c r="N7676" s="54" t="s">
        <v>256</v>
      </c>
      <c r="O7676" s="54" t="s">
        <v>256</v>
      </c>
      <c r="P7676" s="54" t="s">
        <v>264</v>
      </c>
      <c r="Q7676" s="54" t="s">
        <v>256</v>
      </c>
      <c r="R7676" s="54" t="s">
        <v>431</v>
      </c>
      <c r="S7676" s="71"/>
      <c r="T7676" s="54" t="s">
        <v>256</v>
      </c>
      <c r="U7676" s="71">
        <v>44709</v>
      </c>
      <c r="V7676" s="54" t="s">
        <v>256</v>
      </c>
      <c r="W7676" t="str">
        <f t="shared" si="119"/>
        <v>May-22</v>
      </c>
    </row>
    <row r="7677" spans="1:23" x14ac:dyDescent="0.25">
      <c r="A7677" s="54" t="s">
        <v>317</v>
      </c>
      <c r="B7677" s="54" t="s">
        <v>428</v>
      </c>
      <c r="C7677" s="54" t="s">
        <v>263</v>
      </c>
      <c r="D7677" s="54" t="s">
        <v>429</v>
      </c>
      <c r="E7677" s="54" t="s">
        <v>25644</v>
      </c>
      <c r="F7677" s="71">
        <v>44703</v>
      </c>
      <c r="G7677" s="72">
        <v>1110.73</v>
      </c>
      <c r="H7677" s="72">
        <v>94967.42</v>
      </c>
      <c r="I7677" s="54" t="s">
        <v>265</v>
      </c>
      <c r="J7677" s="54" t="s">
        <v>25639</v>
      </c>
      <c r="K7677" s="54" t="s">
        <v>25645</v>
      </c>
      <c r="L7677" s="54" t="s">
        <v>25646</v>
      </c>
      <c r="M7677" s="54" t="s">
        <v>25644</v>
      </c>
      <c r="N7677" s="54" t="s">
        <v>256</v>
      </c>
      <c r="O7677" s="54" t="s">
        <v>256</v>
      </c>
      <c r="P7677" s="54" t="s">
        <v>268</v>
      </c>
      <c r="Q7677" s="54" t="s">
        <v>256</v>
      </c>
      <c r="R7677" s="54" t="s">
        <v>431</v>
      </c>
      <c r="S7677" s="71"/>
      <c r="T7677" s="54" t="s">
        <v>256</v>
      </c>
      <c r="U7677" s="71">
        <v>44703</v>
      </c>
      <c r="V7677" s="54" t="s">
        <v>256</v>
      </c>
      <c r="W7677" t="str">
        <f t="shared" si="119"/>
        <v>May-22</v>
      </c>
    </row>
    <row r="7678" spans="1:23" x14ac:dyDescent="0.25">
      <c r="A7678" s="54" t="s">
        <v>317</v>
      </c>
      <c r="B7678" s="54" t="s">
        <v>428</v>
      </c>
      <c r="C7678" s="54" t="s">
        <v>263</v>
      </c>
      <c r="D7678" s="54" t="s">
        <v>429</v>
      </c>
      <c r="E7678" s="54" t="s">
        <v>25647</v>
      </c>
      <c r="F7678" s="71">
        <v>44710</v>
      </c>
      <c r="G7678" s="72">
        <v>723.94</v>
      </c>
      <c r="H7678" s="72">
        <v>61896.87</v>
      </c>
      <c r="I7678" s="54" t="s">
        <v>265</v>
      </c>
      <c r="J7678" s="54" t="s">
        <v>25639</v>
      </c>
      <c r="K7678" s="54" t="s">
        <v>25648</v>
      </c>
      <c r="L7678" s="54" t="s">
        <v>25649</v>
      </c>
      <c r="M7678" s="54" t="s">
        <v>25647</v>
      </c>
      <c r="N7678" s="54" t="s">
        <v>256</v>
      </c>
      <c r="O7678" s="54" t="s">
        <v>256</v>
      </c>
      <c r="P7678" s="54" t="s">
        <v>268</v>
      </c>
      <c r="Q7678" s="54" t="s">
        <v>256</v>
      </c>
      <c r="R7678" s="54" t="s">
        <v>431</v>
      </c>
      <c r="S7678" s="71"/>
      <c r="T7678" s="54" t="s">
        <v>256</v>
      </c>
      <c r="U7678" s="71">
        <v>44710</v>
      </c>
      <c r="V7678" s="54" t="s">
        <v>256</v>
      </c>
      <c r="W7678" t="str">
        <f t="shared" si="119"/>
        <v>May-22</v>
      </c>
    </row>
    <row r="7679" spans="1:23" x14ac:dyDescent="0.25">
      <c r="A7679" s="54" t="s">
        <v>317</v>
      </c>
      <c r="B7679" s="54" t="s">
        <v>428</v>
      </c>
      <c r="C7679" s="54" t="s">
        <v>263</v>
      </c>
      <c r="D7679" s="54" t="s">
        <v>429</v>
      </c>
      <c r="E7679" s="54" t="s">
        <v>25650</v>
      </c>
      <c r="F7679" s="71">
        <v>44710</v>
      </c>
      <c r="G7679" s="72">
        <v>903.93</v>
      </c>
      <c r="H7679" s="72">
        <v>77286.02</v>
      </c>
      <c r="I7679" s="54" t="s">
        <v>265</v>
      </c>
      <c r="J7679" s="54" t="s">
        <v>25651</v>
      </c>
      <c r="K7679" s="54" t="s">
        <v>25652</v>
      </c>
      <c r="L7679" s="54" t="s">
        <v>25653</v>
      </c>
      <c r="M7679" s="54" t="s">
        <v>25650</v>
      </c>
      <c r="N7679" s="54" t="s">
        <v>256</v>
      </c>
      <c r="O7679" s="54" t="s">
        <v>256</v>
      </c>
      <c r="P7679" s="54" t="s">
        <v>268</v>
      </c>
      <c r="Q7679" s="54" t="s">
        <v>256</v>
      </c>
      <c r="R7679" s="54" t="s">
        <v>431</v>
      </c>
      <c r="S7679" s="71"/>
      <c r="T7679" s="54" t="s">
        <v>256</v>
      </c>
      <c r="U7679" s="71">
        <v>44710</v>
      </c>
      <c r="V7679" s="54" t="s">
        <v>256</v>
      </c>
      <c r="W7679" t="str">
        <f t="shared" si="119"/>
        <v>May-22</v>
      </c>
    </row>
    <row r="7680" spans="1:23" x14ac:dyDescent="0.25">
      <c r="A7680" s="54" t="s">
        <v>317</v>
      </c>
      <c r="B7680" s="54" t="s">
        <v>428</v>
      </c>
      <c r="C7680" s="54" t="s">
        <v>263</v>
      </c>
      <c r="D7680" s="54" t="s">
        <v>429</v>
      </c>
      <c r="E7680" s="54" t="s">
        <v>25654</v>
      </c>
      <c r="F7680" s="71">
        <v>44703</v>
      </c>
      <c r="G7680" s="72">
        <v>8905.59</v>
      </c>
      <c r="H7680" s="72">
        <v>761427.95</v>
      </c>
      <c r="I7680" s="54" t="s">
        <v>265</v>
      </c>
      <c r="J7680" s="54" t="s">
        <v>25651</v>
      </c>
      <c r="K7680" s="54" t="s">
        <v>25655</v>
      </c>
      <c r="L7680" s="54" t="s">
        <v>25656</v>
      </c>
      <c r="M7680" s="54" t="s">
        <v>25654</v>
      </c>
      <c r="N7680" s="54" t="s">
        <v>256</v>
      </c>
      <c r="O7680" s="54" t="s">
        <v>256</v>
      </c>
      <c r="P7680" s="54" t="s">
        <v>268</v>
      </c>
      <c r="Q7680" s="54" t="s">
        <v>256</v>
      </c>
      <c r="R7680" s="54" t="s">
        <v>431</v>
      </c>
      <c r="S7680" s="71"/>
      <c r="T7680" s="54" t="s">
        <v>256</v>
      </c>
      <c r="U7680" s="71">
        <v>44703</v>
      </c>
      <c r="V7680" s="54" t="s">
        <v>256</v>
      </c>
      <c r="W7680" t="str">
        <f t="shared" si="119"/>
        <v>May-22</v>
      </c>
    </row>
    <row r="7681" spans="1:23" x14ac:dyDescent="0.25">
      <c r="A7681" s="54" t="s">
        <v>317</v>
      </c>
      <c r="B7681" s="54" t="s">
        <v>428</v>
      </c>
      <c r="C7681" s="54" t="s">
        <v>263</v>
      </c>
      <c r="D7681" s="54" t="s">
        <v>429</v>
      </c>
      <c r="E7681" s="54" t="s">
        <v>25657</v>
      </c>
      <c r="F7681" s="71">
        <v>44712</v>
      </c>
      <c r="G7681" s="72">
        <v>5711.97</v>
      </c>
      <c r="H7681" s="72">
        <v>503510.16</v>
      </c>
      <c r="I7681" s="54" t="s">
        <v>265</v>
      </c>
      <c r="J7681" s="54" t="s">
        <v>25651</v>
      </c>
      <c r="K7681" s="54" t="s">
        <v>25658</v>
      </c>
      <c r="L7681" s="54" t="s">
        <v>25659</v>
      </c>
      <c r="M7681" s="54" t="s">
        <v>25657</v>
      </c>
      <c r="N7681" s="54" t="s">
        <v>256</v>
      </c>
      <c r="O7681" s="54" t="s">
        <v>256</v>
      </c>
      <c r="P7681" s="54" t="s">
        <v>444</v>
      </c>
      <c r="Q7681" s="54" t="s">
        <v>256</v>
      </c>
      <c r="R7681" s="54" t="s">
        <v>431</v>
      </c>
      <c r="S7681" s="71"/>
      <c r="T7681" s="54" t="s">
        <v>256</v>
      </c>
      <c r="U7681" s="71">
        <v>44712</v>
      </c>
      <c r="V7681" s="54" t="s">
        <v>256</v>
      </c>
      <c r="W7681" t="str">
        <f t="shared" si="119"/>
        <v>May-22</v>
      </c>
    </row>
    <row r="7682" spans="1:23" x14ac:dyDescent="0.25">
      <c r="A7682" s="54" t="s">
        <v>318</v>
      </c>
      <c r="B7682" s="54" t="s">
        <v>428</v>
      </c>
      <c r="C7682" s="54" t="s">
        <v>263</v>
      </c>
      <c r="D7682" s="54" t="s">
        <v>429</v>
      </c>
      <c r="E7682" s="54" t="s">
        <v>25660</v>
      </c>
      <c r="F7682" s="71">
        <v>44696</v>
      </c>
      <c r="G7682" s="72">
        <v>153702.59</v>
      </c>
      <c r="H7682" s="72">
        <v>13141571.449999999</v>
      </c>
      <c r="I7682" s="54" t="s">
        <v>265</v>
      </c>
      <c r="J7682" s="54" t="s">
        <v>22798</v>
      </c>
      <c r="K7682" s="54" t="s">
        <v>25661</v>
      </c>
      <c r="L7682" s="54" t="s">
        <v>25662</v>
      </c>
      <c r="M7682" s="54" t="s">
        <v>25660</v>
      </c>
      <c r="N7682" s="54" t="s">
        <v>256</v>
      </c>
      <c r="O7682" s="54" t="s">
        <v>256</v>
      </c>
      <c r="P7682" s="54" t="s">
        <v>434</v>
      </c>
      <c r="Q7682" s="54" t="s">
        <v>256</v>
      </c>
      <c r="R7682" s="54" t="s">
        <v>431</v>
      </c>
      <c r="S7682" s="71"/>
      <c r="T7682" s="54" t="s">
        <v>256</v>
      </c>
      <c r="U7682" s="71">
        <v>44696</v>
      </c>
      <c r="V7682" s="54" t="s">
        <v>256</v>
      </c>
      <c r="W7682" t="str">
        <f t="shared" si="119"/>
        <v>May-22</v>
      </c>
    </row>
    <row r="7683" spans="1:23" x14ac:dyDescent="0.25">
      <c r="A7683" s="54" t="s">
        <v>317</v>
      </c>
      <c r="B7683" s="54" t="s">
        <v>428</v>
      </c>
      <c r="C7683" s="54" t="s">
        <v>263</v>
      </c>
      <c r="D7683" s="54" t="s">
        <v>429</v>
      </c>
      <c r="E7683" s="54" t="s">
        <v>25663</v>
      </c>
      <c r="F7683" s="71">
        <v>44693</v>
      </c>
      <c r="G7683" s="72">
        <v>3499.68</v>
      </c>
      <c r="H7683" s="72">
        <v>299222.64</v>
      </c>
      <c r="I7683" s="54" t="s">
        <v>265</v>
      </c>
      <c r="J7683" s="54" t="s">
        <v>22798</v>
      </c>
      <c r="K7683" s="54" t="s">
        <v>25664</v>
      </c>
      <c r="L7683" s="54" t="s">
        <v>25665</v>
      </c>
      <c r="M7683" s="54" t="s">
        <v>25663</v>
      </c>
      <c r="N7683" s="54" t="s">
        <v>256</v>
      </c>
      <c r="O7683" s="54" t="s">
        <v>256</v>
      </c>
      <c r="P7683" s="54" t="s">
        <v>271</v>
      </c>
      <c r="Q7683" s="54" t="s">
        <v>256</v>
      </c>
      <c r="R7683" s="54" t="s">
        <v>431</v>
      </c>
      <c r="S7683" s="71"/>
      <c r="T7683" s="54" t="s">
        <v>256</v>
      </c>
      <c r="U7683" s="71">
        <v>44693</v>
      </c>
      <c r="V7683" s="54" t="s">
        <v>443</v>
      </c>
      <c r="W7683" t="str">
        <f t="shared" si="119"/>
        <v>May-22</v>
      </c>
    </row>
    <row r="7684" spans="1:23" x14ac:dyDescent="0.25">
      <c r="A7684" s="54" t="s">
        <v>317</v>
      </c>
      <c r="B7684" s="54" t="s">
        <v>428</v>
      </c>
      <c r="C7684" s="54" t="s">
        <v>263</v>
      </c>
      <c r="D7684" s="54" t="s">
        <v>429</v>
      </c>
      <c r="E7684" s="54" t="s">
        <v>25666</v>
      </c>
      <c r="F7684" s="71">
        <v>44696</v>
      </c>
      <c r="G7684" s="72">
        <v>2.17</v>
      </c>
      <c r="H7684" s="72">
        <v>185.54</v>
      </c>
      <c r="I7684" s="54" t="s">
        <v>265</v>
      </c>
      <c r="J7684" s="54" t="s">
        <v>22798</v>
      </c>
      <c r="K7684" s="54" t="s">
        <v>25667</v>
      </c>
      <c r="L7684" s="54" t="s">
        <v>25668</v>
      </c>
      <c r="M7684" s="54" t="s">
        <v>25666</v>
      </c>
      <c r="N7684" s="54" t="s">
        <v>256</v>
      </c>
      <c r="O7684" s="54" t="s">
        <v>256</v>
      </c>
      <c r="P7684" s="54" t="s">
        <v>267</v>
      </c>
      <c r="Q7684" s="54" t="s">
        <v>256</v>
      </c>
      <c r="R7684" s="54" t="s">
        <v>431</v>
      </c>
      <c r="S7684" s="71"/>
      <c r="T7684" s="54" t="s">
        <v>256</v>
      </c>
      <c r="U7684" s="71">
        <v>44696</v>
      </c>
      <c r="V7684" s="54" t="s">
        <v>256</v>
      </c>
      <c r="W7684" t="str">
        <f t="shared" si="119"/>
        <v>May-22</v>
      </c>
    </row>
    <row r="7685" spans="1:23" x14ac:dyDescent="0.25">
      <c r="A7685" s="54" t="s">
        <v>317</v>
      </c>
      <c r="B7685" s="54" t="s">
        <v>428</v>
      </c>
      <c r="C7685" s="54" t="s">
        <v>263</v>
      </c>
      <c r="D7685" s="54" t="s">
        <v>429</v>
      </c>
      <c r="E7685" s="54" t="s">
        <v>25669</v>
      </c>
      <c r="F7685" s="71">
        <v>44696</v>
      </c>
      <c r="G7685" s="72">
        <v>657</v>
      </c>
      <c r="H7685" s="72">
        <v>56173.5</v>
      </c>
      <c r="I7685" s="54" t="s">
        <v>265</v>
      </c>
      <c r="J7685" s="54" t="s">
        <v>22798</v>
      </c>
      <c r="K7685" s="54" t="s">
        <v>25670</v>
      </c>
      <c r="L7685" s="54" t="s">
        <v>25671</v>
      </c>
      <c r="M7685" s="54" t="s">
        <v>25669</v>
      </c>
      <c r="N7685" s="54" t="s">
        <v>256</v>
      </c>
      <c r="O7685" s="54" t="s">
        <v>256</v>
      </c>
      <c r="P7685" s="54" t="s">
        <v>267</v>
      </c>
      <c r="Q7685" s="54" t="s">
        <v>256</v>
      </c>
      <c r="R7685" s="54" t="s">
        <v>431</v>
      </c>
      <c r="S7685" s="71"/>
      <c r="T7685" s="54" t="s">
        <v>256</v>
      </c>
      <c r="U7685" s="71">
        <v>44696</v>
      </c>
      <c r="V7685" s="54" t="s">
        <v>256</v>
      </c>
      <c r="W7685" t="str">
        <f t="shared" ref="W7685:W7748" si="120">TEXT(F7685,"MMM-YY")</f>
        <v>May-22</v>
      </c>
    </row>
    <row r="7686" spans="1:23" x14ac:dyDescent="0.25">
      <c r="A7686" s="54" t="s">
        <v>317</v>
      </c>
      <c r="B7686" s="54" t="s">
        <v>428</v>
      </c>
      <c r="C7686" s="54" t="s">
        <v>263</v>
      </c>
      <c r="D7686" s="54" t="s">
        <v>429</v>
      </c>
      <c r="E7686" s="54" t="s">
        <v>25672</v>
      </c>
      <c r="F7686" s="71">
        <v>44696</v>
      </c>
      <c r="G7686" s="72">
        <v>219</v>
      </c>
      <c r="H7686" s="72">
        <v>18724.5</v>
      </c>
      <c r="I7686" s="54" t="s">
        <v>265</v>
      </c>
      <c r="J7686" s="54" t="s">
        <v>22798</v>
      </c>
      <c r="K7686" s="54" t="s">
        <v>25673</v>
      </c>
      <c r="L7686" s="54" t="s">
        <v>25674</v>
      </c>
      <c r="M7686" s="54" t="s">
        <v>25672</v>
      </c>
      <c r="N7686" s="54" t="s">
        <v>256</v>
      </c>
      <c r="O7686" s="54" t="s">
        <v>256</v>
      </c>
      <c r="P7686" s="54" t="s">
        <v>267</v>
      </c>
      <c r="Q7686" s="54" t="s">
        <v>256</v>
      </c>
      <c r="R7686" s="54" t="s">
        <v>431</v>
      </c>
      <c r="S7686" s="71"/>
      <c r="T7686" s="54" t="s">
        <v>256</v>
      </c>
      <c r="U7686" s="71">
        <v>44696</v>
      </c>
      <c r="V7686" s="54" t="s">
        <v>256</v>
      </c>
      <c r="W7686" t="str">
        <f t="shared" si="120"/>
        <v>May-22</v>
      </c>
    </row>
    <row r="7687" spans="1:23" x14ac:dyDescent="0.25">
      <c r="A7687" s="54" t="s">
        <v>317</v>
      </c>
      <c r="B7687" s="54" t="s">
        <v>428</v>
      </c>
      <c r="C7687" s="54" t="s">
        <v>263</v>
      </c>
      <c r="D7687" s="54" t="s">
        <v>429</v>
      </c>
      <c r="E7687" s="54" t="s">
        <v>25675</v>
      </c>
      <c r="F7687" s="71">
        <v>44699</v>
      </c>
      <c r="G7687" s="72">
        <v>256.5</v>
      </c>
      <c r="H7687" s="72">
        <v>21930.75</v>
      </c>
      <c r="I7687" s="54" t="s">
        <v>265</v>
      </c>
      <c r="J7687" s="54" t="s">
        <v>22798</v>
      </c>
      <c r="K7687" s="54" t="s">
        <v>25676</v>
      </c>
      <c r="L7687" s="54" t="s">
        <v>25677</v>
      </c>
      <c r="M7687" s="54" t="s">
        <v>25675</v>
      </c>
      <c r="N7687" s="54" t="s">
        <v>256</v>
      </c>
      <c r="O7687" s="54" t="s">
        <v>256</v>
      </c>
      <c r="P7687" s="54" t="s">
        <v>267</v>
      </c>
      <c r="Q7687" s="54" t="s">
        <v>256</v>
      </c>
      <c r="R7687" s="54" t="s">
        <v>431</v>
      </c>
      <c r="S7687" s="71"/>
      <c r="T7687" s="54" t="s">
        <v>256</v>
      </c>
      <c r="U7687" s="71">
        <v>44699</v>
      </c>
      <c r="V7687" s="54" t="s">
        <v>256</v>
      </c>
      <c r="W7687" t="str">
        <f t="shared" si="120"/>
        <v>May-22</v>
      </c>
    </row>
    <row r="7688" spans="1:23" x14ac:dyDescent="0.25">
      <c r="A7688" s="54" t="s">
        <v>317</v>
      </c>
      <c r="B7688" s="54" t="s">
        <v>428</v>
      </c>
      <c r="C7688" s="54" t="s">
        <v>263</v>
      </c>
      <c r="D7688" s="54" t="s">
        <v>429</v>
      </c>
      <c r="E7688" s="54" t="s">
        <v>25678</v>
      </c>
      <c r="F7688" s="71">
        <v>44698</v>
      </c>
      <c r="G7688" s="72">
        <v>8100.78</v>
      </c>
      <c r="H7688" s="72">
        <v>692616.69</v>
      </c>
      <c r="I7688" s="54" t="s">
        <v>265</v>
      </c>
      <c r="J7688" s="54" t="s">
        <v>22798</v>
      </c>
      <c r="K7688" s="54" t="s">
        <v>25679</v>
      </c>
      <c r="L7688" s="54" t="s">
        <v>25680</v>
      </c>
      <c r="M7688" s="54" t="s">
        <v>25678</v>
      </c>
      <c r="N7688" s="54" t="s">
        <v>256</v>
      </c>
      <c r="O7688" s="54" t="s">
        <v>256</v>
      </c>
      <c r="P7688" s="54" t="s">
        <v>444</v>
      </c>
      <c r="Q7688" s="54" t="s">
        <v>256</v>
      </c>
      <c r="R7688" s="54" t="s">
        <v>431</v>
      </c>
      <c r="S7688" s="71"/>
      <c r="T7688" s="54" t="s">
        <v>256</v>
      </c>
      <c r="U7688" s="71">
        <v>44698</v>
      </c>
      <c r="V7688" s="54" t="s">
        <v>256</v>
      </c>
      <c r="W7688" t="str">
        <f t="shared" si="120"/>
        <v>May-22</v>
      </c>
    </row>
    <row r="7689" spans="1:23" x14ac:dyDescent="0.25">
      <c r="A7689" s="54" t="s">
        <v>317</v>
      </c>
      <c r="B7689" s="54" t="s">
        <v>428</v>
      </c>
      <c r="C7689" s="54" t="s">
        <v>263</v>
      </c>
      <c r="D7689" s="54" t="s">
        <v>429</v>
      </c>
      <c r="E7689" s="54" t="s">
        <v>25681</v>
      </c>
      <c r="F7689" s="71">
        <v>44706</v>
      </c>
      <c r="G7689" s="72">
        <v>31446.16</v>
      </c>
      <c r="H7689" s="72">
        <v>2688646.68</v>
      </c>
      <c r="I7689" s="54" t="s">
        <v>265</v>
      </c>
      <c r="J7689" s="54" t="s">
        <v>22798</v>
      </c>
      <c r="K7689" s="54" t="s">
        <v>25682</v>
      </c>
      <c r="L7689" s="54" t="s">
        <v>25683</v>
      </c>
      <c r="M7689" s="54" t="s">
        <v>25681</v>
      </c>
      <c r="N7689" s="54" t="s">
        <v>256</v>
      </c>
      <c r="O7689" s="54" t="s">
        <v>256</v>
      </c>
      <c r="P7689" s="54" t="s">
        <v>453</v>
      </c>
      <c r="Q7689" s="54" t="s">
        <v>256</v>
      </c>
      <c r="R7689" s="54" t="s">
        <v>431</v>
      </c>
      <c r="S7689" s="71"/>
      <c r="T7689" s="54" t="s">
        <v>256</v>
      </c>
      <c r="U7689" s="71">
        <v>44706</v>
      </c>
      <c r="V7689" s="54" t="s">
        <v>256</v>
      </c>
      <c r="W7689" t="str">
        <f t="shared" si="120"/>
        <v>May-22</v>
      </c>
    </row>
    <row r="7690" spans="1:23" x14ac:dyDescent="0.25">
      <c r="A7690" s="54" t="s">
        <v>317</v>
      </c>
      <c r="B7690" s="54" t="s">
        <v>428</v>
      </c>
      <c r="C7690" s="54" t="s">
        <v>263</v>
      </c>
      <c r="D7690" s="54" t="s">
        <v>429</v>
      </c>
      <c r="E7690" s="54" t="s">
        <v>25684</v>
      </c>
      <c r="F7690" s="71">
        <v>44712</v>
      </c>
      <c r="G7690" s="72">
        <v>1097.3</v>
      </c>
      <c r="H7690" s="72">
        <v>96727</v>
      </c>
      <c r="I7690" s="54" t="s">
        <v>265</v>
      </c>
      <c r="J7690" s="54" t="s">
        <v>22798</v>
      </c>
      <c r="K7690" s="54" t="s">
        <v>25685</v>
      </c>
      <c r="L7690" s="54" t="s">
        <v>25686</v>
      </c>
      <c r="M7690" s="54" t="s">
        <v>25684</v>
      </c>
      <c r="N7690" s="54" t="s">
        <v>256</v>
      </c>
      <c r="O7690" s="54" t="s">
        <v>256</v>
      </c>
      <c r="P7690" s="54" t="s">
        <v>294</v>
      </c>
      <c r="Q7690" s="54" t="s">
        <v>256</v>
      </c>
      <c r="R7690" s="54" t="s">
        <v>431</v>
      </c>
      <c r="S7690" s="71"/>
      <c r="T7690" s="54" t="s">
        <v>256</v>
      </c>
      <c r="U7690" s="71">
        <v>44712</v>
      </c>
      <c r="V7690" s="54" t="s">
        <v>256</v>
      </c>
      <c r="W7690" t="str">
        <f t="shared" si="120"/>
        <v>May-22</v>
      </c>
    </row>
    <row r="7691" spans="1:23" x14ac:dyDescent="0.25">
      <c r="A7691" s="54" t="s">
        <v>317</v>
      </c>
      <c r="B7691" s="54" t="s">
        <v>428</v>
      </c>
      <c r="C7691" s="54" t="s">
        <v>263</v>
      </c>
      <c r="D7691" s="54" t="s">
        <v>429</v>
      </c>
      <c r="E7691" s="54" t="s">
        <v>25687</v>
      </c>
      <c r="F7691" s="71">
        <v>44703</v>
      </c>
      <c r="G7691" s="72">
        <v>2441.8200000000002</v>
      </c>
      <c r="H7691" s="72">
        <v>208775.61</v>
      </c>
      <c r="I7691" s="54" t="s">
        <v>265</v>
      </c>
      <c r="J7691" s="54" t="s">
        <v>22798</v>
      </c>
      <c r="K7691" s="54" t="s">
        <v>25688</v>
      </c>
      <c r="L7691" s="54" t="s">
        <v>25689</v>
      </c>
      <c r="M7691" s="54" t="s">
        <v>25687</v>
      </c>
      <c r="N7691" s="54" t="s">
        <v>256</v>
      </c>
      <c r="O7691" s="54" t="s">
        <v>256</v>
      </c>
      <c r="P7691" s="54" t="s">
        <v>271</v>
      </c>
      <c r="Q7691" s="54" t="s">
        <v>256</v>
      </c>
      <c r="R7691" s="54" t="s">
        <v>431</v>
      </c>
      <c r="S7691" s="71"/>
      <c r="T7691" s="54" t="s">
        <v>256</v>
      </c>
      <c r="U7691" s="71">
        <v>44703</v>
      </c>
      <c r="V7691" s="54" t="s">
        <v>443</v>
      </c>
      <c r="W7691" t="str">
        <f t="shared" si="120"/>
        <v>May-22</v>
      </c>
    </row>
    <row r="7692" spans="1:23" x14ac:dyDescent="0.25">
      <c r="A7692" s="54" t="s">
        <v>317</v>
      </c>
      <c r="B7692" s="54" t="s">
        <v>428</v>
      </c>
      <c r="C7692" s="54" t="s">
        <v>263</v>
      </c>
      <c r="D7692" s="54" t="s">
        <v>429</v>
      </c>
      <c r="E7692" s="54" t="s">
        <v>25690</v>
      </c>
      <c r="F7692" s="71">
        <v>44711</v>
      </c>
      <c r="G7692" s="72">
        <v>1.69</v>
      </c>
      <c r="H7692" s="72">
        <v>144.5</v>
      </c>
      <c r="I7692" s="54" t="s">
        <v>265</v>
      </c>
      <c r="J7692" s="54" t="s">
        <v>22798</v>
      </c>
      <c r="K7692" s="54" t="s">
        <v>25691</v>
      </c>
      <c r="L7692" s="54" t="s">
        <v>25692</v>
      </c>
      <c r="M7692" s="54" t="s">
        <v>25690</v>
      </c>
      <c r="N7692" s="54" t="s">
        <v>256</v>
      </c>
      <c r="O7692" s="54" t="s">
        <v>256</v>
      </c>
      <c r="P7692" s="54" t="s">
        <v>267</v>
      </c>
      <c r="Q7692" s="54" t="s">
        <v>256</v>
      </c>
      <c r="R7692" s="54" t="s">
        <v>431</v>
      </c>
      <c r="S7692" s="71"/>
      <c r="T7692" s="54" t="s">
        <v>256</v>
      </c>
      <c r="U7692" s="71">
        <v>44711</v>
      </c>
      <c r="V7692" s="54" t="s">
        <v>256</v>
      </c>
      <c r="W7692" t="str">
        <f t="shared" si="120"/>
        <v>May-22</v>
      </c>
    </row>
    <row r="7693" spans="1:23" x14ac:dyDescent="0.25">
      <c r="A7693" s="54" t="s">
        <v>318</v>
      </c>
      <c r="B7693" s="54" t="s">
        <v>428</v>
      </c>
      <c r="C7693" s="54" t="s">
        <v>263</v>
      </c>
      <c r="D7693" s="54" t="s">
        <v>429</v>
      </c>
      <c r="E7693" s="54" t="s">
        <v>25693</v>
      </c>
      <c r="F7693" s="71">
        <v>44709</v>
      </c>
      <c r="G7693" s="72">
        <v>3586</v>
      </c>
      <c r="H7693" s="72">
        <v>306603</v>
      </c>
      <c r="I7693" s="54" t="s">
        <v>265</v>
      </c>
      <c r="J7693" s="54" t="s">
        <v>22825</v>
      </c>
      <c r="K7693" s="54" t="s">
        <v>25694</v>
      </c>
      <c r="L7693" s="54" t="s">
        <v>25695</v>
      </c>
      <c r="M7693" s="54" t="s">
        <v>25693</v>
      </c>
      <c r="N7693" s="54" t="s">
        <v>256</v>
      </c>
      <c r="O7693" s="54" t="s">
        <v>256</v>
      </c>
      <c r="P7693" s="54" t="s">
        <v>271</v>
      </c>
      <c r="Q7693" s="54" t="s">
        <v>256</v>
      </c>
      <c r="R7693" s="54" t="s">
        <v>431</v>
      </c>
      <c r="S7693" s="71"/>
      <c r="T7693" s="54" t="s">
        <v>256</v>
      </c>
      <c r="U7693" s="71">
        <v>44709</v>
      </c>
      <c r="V7693" s="54" t="s">
        <v>443</v>
      </c>
      <c r="W7693" t="str">
        <f t="shared" si="120"/>
        <v>May-22</v>
      </c>
    </row>
    <row r="7694" spans="1:23" x14ac:dyDescent="0.25">
      <c r="A7694" s="54" t="s">
        <v>317</v>
      </c>
      <c r="B7694" s="54" t="s">
        <v>428</v>
      </c>
      <c r="C7694" s="54" t="s">
        <v>263</v>
      </c>
      <c r="D7694" s="54" t="s">
        <v>429</v>
      </c>
      <c r="E7694" s="54" t="s">
        <v>25696</v>
      </c>
      <c r="F7694" s="71">
        <v>44691</v>
      </c>
      <c r="G7694" s="72">
        <v>2383.63</v>
      </c>
      <c r="H7694" s="72">
        <v>203800.37</v>
      </c>
      <c r="I7694" s="54" t="s">
        <v>265</v>
      </c>
      <c r="J7694" s="54" t="s">
        <v>22825</v>
      </c>
      <c r="K7694" s="54" t="s">
        <v>25697</v>
      </c>
      <c r="L7694" s="54" t="s">
        <v>25698</v>
      </c>
      <c r="M7694" s="54" t="s">
        <v>25696</v>
      </c>
      <c r="N7694" s="54" t="s">
        <v>256</v>
      </c>
      <c r="O7694" s="54" t="s">
        <v>256</v>
      </c>
      <c r="P7694" s="54" t="s">
        <v>289</v>
      </c>
      <c r="Q7694" s="54" t="s">
        <v>256</v>
      </c>
      <c r="R7694" s="54" t="s">
        <v>431</v>
      </c>
      <c r="S7694" s="71"/>
      <c r="T7694" s="54" t="s">
        <v>256</v>
      </c>
      <c r="U7694" s="71">
        <v>44691</v>
      </c>
      <c r="V7694" s="54" t="s">
        <v>256</v>
      </c>
      <c r="W7694" t="str">
        <f t="shared" si="120"/>
        <v>May-22</v>
      </c>
    </row>
    <row r="7695" spans="1:23" x14ac:dyDescent="0.25">
      <c r="A7695" s="54" t="s">
        <v>317</v>
      </c>
      <c r="B7695" s="54" t="s">
        <v>428</v>
      </c>
      <c r="C7695" s="54" t="s">
        <v>263</v>
      </c>
      <c r="D7695" s="54" t="s">
        <v>429</v>
      </c>
      <c r="E7695" s="54" t="s">
        <v>25699</v>
      </c>
      <c r="F7695" s="71">
        <v>44691</v>
      </c>
      <c r="G7695" s="72">
        <v>2372</v>
      </c>
      <c r="H7695" s="72">
        <v>202806</v>
      </c>
      <c r="I7695" s="54" t="s">
        <v>265</v>
      </c>
      <c r="J7695" s="54" t="s">
        <v>22825</v>
      </c>
      <c r="K7695" s="54" t="s">
        <v>25697</v>
      </c>
      <c r="L7695" s="54" t="s">
        <v>25700</v>
      </c>
      <c r="M7695" s="54" t="s">
        <v>25699</v>
      </c>
      <c r="N7695" s="54" t="s">
        <v>256</v>
      </c>
      <c r="O7695" s="54" t="s">
        <v>256</v>
      </c>
      <c r="P7695" s="54" t="s">
        <v>289</v>
      </c>
      <c r="Q7695" s="54" t="s">
        <v>256</v>
      </c>
      <c r="R7695" s="54" t="s">
        <v>431</v>
      </c>
      <c r="S7695" s="71"/>
      <c r="T7695" s="54" t="s">
        <v>256</v>
      </c>
      <c r="U7695" s="71">
        <v>44691</v>
      </c>
      <c r="V7695" s="54" t="s">
        <v>256</v>
      </c>
      <c r="W7695" t="str">
        <f t="shared" si="120"/>
        <v>May-22</v>
      </c>
    </row>
    <row r="7696" spans="1:23" x14ac:dyDescent="0.25">
      <c r="A7696" s="54" t="s">
        <v>317</v>
      </c>
      <c r="B7696" s="54" t="s">
        <v>428</v>
      </c>
      <c r="C7696" s="54" t="s">
        <v>263</v>
      </c>
      <c r="D7696" s="54" t="s">
        <v>429</v>
      </c>
      <c r="E7696" s="54" t="s">
        <v>25701</v>
      </c>
      <c r="F7696" s="71">
        <v>44693</v>
      </c>
      <c r="G7696" s="72">
        <v>13066.61</v>
      </c>
      <c r="H7696" s="72">
        <v>1117195.1599999999</v>
      </c>
      <c r="I7696" s="54" t="s">
        <v>265</v>
      </c>
      <c r="J7696" s="54" t="s">
        <v>22825</v>
      </c>
      <c r="K7696" s="54" t="s">
        <v>25702</v>
      </c>
      <c r="L7696" s="54" t="s">
        <v>25703</v>
      </c>
      <c r="M7696" s="54" t="s">
        <v>25701</v>
      </c>
      <c r="N7696" s="54" t="s">
        <v>256</v>
      </c>
      <c r="O7696" s="54" t="s">
        <v>256</v>
      </c>
      <c r="P7696" s="54" t="s">
        <v>271</v>
      </c>
      <c r="Q7696" s="54" t="s">
        <v>256</v>
      </c>
      <c r="R7696" s="54" t="s">
        <v>431</v>
      </c>
      <c r="S7696" s="71"/>
      <c r="T7696" s="54" t="s">
        <v>256</v>
      </c>
      <c r="U7696" s="71">
        <v>44693</v>
      </c>
      <c r="V7696" s="54" t="s">
        <v>443</v>
      </c>
      <c r="W7696" t="str">
        <f t="shared" si="120"/>
        <v>May-22</v>
      </c>
    </row>
    <row r="7697" spans="1:23" x14ac:dyDescent="0.25">
      <c r="A7697" s="54" t="s">
        <v>317</v>
      </c>
      <c r="B7697" s="54" t="s">
        <v>428</v>
      </c>
      <c r="C7697" s="54" t="s">
        <v>263</v>
      </c>
      <c r="D7697" s="54" t="s">
        <v>429</v>
      </c>
      <c r="E7697" s="54" t="s">
        <v>25704</v>
      </c>
      <c r="F7697" s="71">
        <v>44698</v>
      </c>
      <c r="G7697" s="72">
        <v>132.31</v>
      </c>
      <c r="H7697" s="72">
        <v>11312.51</v>
      </c>
      <c r="I7697" s="54" t="s">
        <v>265</v>
      </c>
      <c r="J7697" s="54" t="s">
        <v>22825</v>
      </c>
      <c r="K7697" s="54" t="s">
        <v>25705</v>
      </c>
      <c r="L7697" s="54" t="s">
        <v>25706</v>
      </c>
      <c r="M7697" s="54" t="s">
        <v>25704</v>
      </c>
      <c r="N7697" s="54" t="s">
        <v>256</v>
      </c>
      <c r="O7697" s="54" t="s">
        <v>256</v>
      </c>
      <c r="P7697" s="54" t="s">
        <v>268</v>
      </c>
      <c r="Q7697" s="54" t="s">
        <v>256</v>
      </c>
      <c r="R7697" s="54" t="s">
        <v>431</v>
      </c>
      <c r="S7697" s="71"/>
      <c r="T7697" s="54" t="s">
        <v>256</v>
      </c>
      <c r="U7697" s="71">
        <v>44698</v>
      </c>
      <c r="V7697" s="54" t="s">
        <v>256</v>
      </c>
      <c r="W7697" t="str">
        <f t="shared" si="120"/>
        <v>May-22</v>
      </c>
    </row>
    <row r="7698" spans="1:23" x14ac:dyDescent="0.25">
      <c r="A7698" s="54" t="s">
        <v>317</v>
      </c>
      <c r="B7698" s="54" t="s">
        <v>428</v>
      </c>
      <c r="C7698" s="54" t="s">
        <v>263</v>
      </c>
      <c r="D7698" s="54" t="s">
        <v>429</v>
      </c>
      <c r="E7698" s="54" t="s">
        <v>25707</v>
      </c>
      <c r="F7698" s="71">
        <v>44698</v>
      </c>
      <c r="G7698" s="72">
        <v>5449.75</v>
      </c>
      <c r="H7698" s="72">
        <v>465953.63</v>
      </c>
      <c r="I7698" s="54" t="s">
        <v>265</v>
      </c>
      <c r="J7698" s="54" t="s">
        <v>22825</v>
      </c>
      <c r="K7698" s="54" t="s">
        <v>25679</v>
      </c>
      <c r="L7698" s="54" t="s">
        <v>25708</v>
      </c>
      <c r="M7698" s="54" t="s">
        <v>25707</v>
      </c>
      <c r="N7698" s="54" t="s">
        <v>256</v>
      </c>
      <c r="O7698" s="54" t="s">
        <v>256</v>
      </c>
      <c r="P7698" s="54" t="s">
        <v>444</v>
      </c>
      <c r="Q7698" s="54" t="s">
        <v>256</v>
      </c>
      <c r="R7698" s="54" t="s">
        <v>431</v>
      </c>
      <c r="S7698" s="71"/>
      <c r="T7698" s="54" t="s">
        <v>256</v>
      </c>
      <c r="U7698" s="71">
        <v>44698</v>
      </c>
      <c r="V7698" s="54" t="s">
        <v>256</v>
      </c>
      <c r="W7698" t="str">
        <f t="shared" si="120"/>
        <v>May-22</v>
      </c>
    </row>
    <row r="7699" spans="1:23" x14ac:dyDescent="0.25">
      <c r="A7699" s="54" t="s">
        <v>317</v>
      </c>
      <c r="B7699" s="54" t="s">
        <v>428</v>
      </c>
      <c r="C7699" s="54" t="s">
        <v>263</v>
      </c>
      <c r="D7699" s="54" t="s">
        <v>429</v>
      </c>
      <c r="E7699" s="54" t="s">
        <v>25709</v>
      </c>
      <c r="F7699" s="71">
        <v>44709</v>
      </c>
      <c r="G7699" s="72">
        <v>10351.19</v>
      </c>
      <c r="H7699" s="72">
        <v>885026.75</v>
      </c>
      <c r="I7699" s="54" t="s">
        <v>265</v>
      </c>
      <c r="J7699" s="54" t="s">
        <v>22825</v>
      </c>
      <c r="K7699" s="54" t="s">
        <v>25694</v>
      </c>
      <c r="L7699" s="54" t="s">
        <v>25710</v>
      </c>
      <c r="M7699" s="54" t="s">
        <v>25709</v>
      </c>
      <c r="N7699" s="54" t="s">
        <v>256</v>
      </c>
      <c r="O7699" s="54" t="s">
        <v>256</v>
      </c>
      <c r="P7699" s="54" t="s">
        <v>271</v>
      </c>
      <c r="Q7699" s="54" t="s">
        <v>256</v>
      </c>
      <c r="R7699" s="54" t="s">
        <v>431</v>
      </c>
      <c r="S7699" s="71"/>
      <c r="T7699" s="54" t="s">
        <v>256</v>
      </c>
      <c r="U7699" s="71">
        <v>44709</v>
      </c>
      <c r="V7699" s="54" t="s">
        <v>443</v>
      </c>
      <c r="W7699" t="str">
        <f t="shared" si="120"/>
        <v>May-22</v>
      </c>
    </row>
    <row r="7700" spans="1:23" x14ac:dyDescent="0.25">
      <c r="A7700" s="54" t="s">
        <v>317</v>
      </c>
      <c r="B7700" s="54" t="s">
        <v>428</v>
      </c>
      <c r="C7700" s="54" t="s">
        <v>263</v>
      </c>
      <c r="D7700" s="54" t="s">
        <v>429</v>
      </c>
      <c r="E7700" s="54" t="s">
        <v>25711</v>
      </c>
      <c r="F7700" s="71">
        <v>44700</v>
      </c>
      <c r="G7700" s="72">
        <v>1212.79</v>
      </c>
      <c r="H7700" s="72">
        <v>103693.55</v>
      </c>
      <c r="I7700" s="54" t="s">
        <v>265</v>
      </c>
      <c r="J7700" s="54" t="s">
        <v>22825</v>
      </c>
      <c r="K7700" s="54" t="s">
        <v>25712</v>
      </c>
      <c r="L7700" s="54" t="s">
        <v>25713</v>
      </c>
      <c r="M7700" s="54" t="s">
        <v>25711</v>
      </c>
      <c r="N7700" s="54" t="s">
        <v>256</v>
      </c>
      <c r="O7700" s="54" t="s">
        <v>256</v>
      </c>
      <c r="P7700" s="54" t="s">
        <v>289</v>
      </c>
      <c r="Q7700" s="54" t="s">
        <v>256</v>
      </c>
      <c r="R7700" s="54" t="s">
        <v>431</v>
      </c>
      <c r="S7700" s="71"/>
      <c r="T7700" s="54" t="s">
        <v>256</v>
      </c>
      <c r="U7700" s="71">
        <v>44700</v>
      </c>
      <c r="V7700" s="54" t="s">
        <v>256</v>
      </c>
      <c r="W7700" t="str">
        <f t="shared" si="120"/>
        <v>May-22</v>
      </c>
    </row>
    <row r="7701" spans="1:23" x14ac:dyDescent="0.25">
      <c r="A7701" s="54" t="s">
        <v>317</v>
      </c>
      <c r="B7701" s="54" t="s">
        <v>428</v>
      </c>
      <c r="C7701" s="54" t="s">
        <v>263</v>
      </c>
      <c r="D7701" s="54" t="s">
        <v>429</v>
      </c>
      <c r="E7701" s="54" t="s">
        <v>25714</v>
      </c>
      <c r="F7701" s="71">
        <v>44702</v>
      </c>
      <c r="G7701" s="72">
        <v>16615.86</v>
      </c>
      <c r="H7701" s="72">
        <v>1420656.03</v>
      </c>
      <c r="I7701" s="54" t="s">
        <v>265</v>
      </c>
      <c r="J7701" s="54" t="s">
        <v>22825</v>
      </c>
      <c r="K7701" s="54" t="s">
        <v>25715</v>
      </c>
      <c r="L7701" s="54" t="s">
        <v>25716</v>
      </c>
      <c r="M7701" s="54" t="s">
        <v>25714</v>
      </c>
      <c r="N7701" s="54" t="s">
        <v>256</v>
      </c>
      <c r="O7701" s="54" t="s">
        <v>256</v>
      </c>
      <c r="P7701" s="54" t="s">
        <v>289</v>
      </c>
      <c r="Q7701" s="54" t="s">
        <v>256</v>
      </c>
      <c r="R7701" s="54" t="s">
        <v>431</v>
      </c>
      <c r="S7701" s="71"/>
      <c r="T7701" s="54" t="s">
        <v>256</v>
      </c>
      <c r="U7701" s="71">
        <v>44702</v>
      </c>
      <c r="V7701" s="54" t="s">
        <v>256</v>
      </c>
      <c r="W7701" t="str">
        <f t="shared" si="120"/>
        <v>May-22</v>
      </c>
    </row>
    <row r="7702" spans="1:23" x14ac:dyDescent="0.25">
      <c r="A7702" s="54" t="s">
        <v>318</v>
      </c>
      <c r="B7702" s="54" t="s">
        <v>428</v>
      </c>
      <c r="C7702" s="54" t="s">
        <v>263</v>
      </c>
      <c r="D7702" s="54" t="s">
        <v>429</v>
      </c>
      <c r="E7702" s="54" t="s">
        <v>25717</v>
      </c>
      <c r="F7702" s="71">
        <v>44692</v>
      </c>
      <c r="G7702" s="72">
        <v>80516.42</v>
      </c>
      <c r="H7702" s="72">
        <v>6884153.9100000001</v>
      </c>
      <c r="I7702" s="54" t="s">
        <v>265</v>
      </c>
      <c r="J7702" s="54" t="s">
        <v>24182</v>
      </c>
      <c r="K7702" s="54" t="s">
        <v>25718</v>
      </c>
      <c r="L7702" s="54" t="s">
        <v>25719</v>
      </c>
      <c r="M7702" s="54" t="s">
        <v>25717</v>
      </c>
      <c r="N7702" s="54" t="s">
        <v>256</v>
      </c>
      <c r="O7702" s="54" t="s">
        <v>256</v>
      </c>
      <c r="P7702" s="54" t="s">
        <v>439</v>
      </c>
      <c r="Q7702" s="54" t="s">
        <v>256</v>
      </c>
      <c r="R7702" s="54" t="s">
        <v>431</v>
      </c>
      <c r="S7702" s="71"/>
      <c r="T7702" s="54" t="s">
        <v>256</v>
      </c>
      <c r="U7702" s="71">
        <v>44692</v>
      </c>
      <c r="V7702" s="54" t="s">
        <v>256</v>
      </c>
      <c r="W7702" t="str">
        <f t="shared" si="120"/>
        <v>May-22</v>
      </c>
    </row>
    <row r="7703" spans="1:23" x14ac:dyDescent="0.25">
      <c r="A7703" s="54" t="s">
        <v>318</v>
      </c>
      <c r="B7703" s="54" t="s">
        <v>428</v>
      </c>
      <c r="C7703" s="54" t="s">
        <v>263</v>
      </c>
      <c r="D7703" s="54" t="s">
        <v>429</v>
      </c>
      <c r="E7703" s="54" t="s">
        <v>25720</v>
      </c>
      <c r="F7703" s="71">
        <v>44692</v>
      </c>
      <c r="G7703" s="72">
        <v>167085.35</v>
      </c>
      <c r="H7703" s="72">
        <v>14285797.43</v>
      </c>
      <c r="I7703" s="54" t="s">
        <v>265</v>
      </c>
      <c r="J7703" s="54" t="s">
        <v>24182</v>
      </c>
      <c r="K7703" s="54" t="s">
        <v>25718</v>
      </c>
      <c r="L7703" s="54" t="s">
        <v>25721</v>
      </c>
      <c r="M7703" s="54" t="s">
        <v>25720</v>
      </c>
      <c r="N7703" s="54" t="s">
        <v>256</v>
      </c>
      <c r="O7703" s="54" t="s">
        <v>256</v>
      </c>
      <c r="P7703" s="54" t="s">
        <v>439</v>
      </c>
      <c r="Q7703" s="54" t="s">
        <v>256</v>
      </c>
      <c r="R7703" s="54" t="s">
        <v>431</v>
      </c>
      <c r="S7703" s="71"/>
      <c r="T7703" s="54" t="s">
        <v>256</v>
      </c>
      <c r="U7703" s="71">
        <v>44692</v>
      </c>
      <c r="V7703" s="54" t="s">
        <v>256</v>
      </c>
      <c r="W7703" t="str">
        <f t="shared" si="120"/>
        <v>May-22</v>
      </c>
    </row>
    <row r="7704" spans="1:23" x14ac:dyDescent="0.25">
      <c r="A7704" s="54" t="s">
        <v>318</v>
      </c>
      <c r="B7704" s="54" t="s">
        <v>428</v>
      </c>
      <c r="C7704" s="54" t="s">
        <v>263</v>
      </c>
      <c r="D7704" s="54" t="s">
        <v>429</v>
      </c>
      <c r="E7704" s="54" t="s">
        <v>25722</v>
      </c>
      <c r="F7704" s="71">
        <v>44692</v>
      </c>
      <c r="G7704" s="72">
        <v>61427.56</v>
      </c>
      <c r="H7704" s="72">
        <v>5252056.38</v>
      </c>
      <c r="I7704" s="54" t="s">
        <v>265</v>
      </c>
      <c r="J7704" s="54" t="s">
        <v>24182</v>
      </c>
      <c r="K7704" s="54" t="s">
        <v>25718</v>
      </c>
      <c r="L7704" s="54" t="s">
        <v>25723</v>
      </c>
      <c r="M7704" s="54" t="s">
        <v>25722</v>
      </c>
      <c r="N7704" s="54" t="s">
        <v>256</v>
      </c>
      <c r="O7704" s="54" t="s">
        <v>256</v>
      </c>
      <c r="P7704" s="54" t="s">
        <v>439</v>
      </c>
      <c r="Q7704" s="54" t="s">
        <v>256</v>
      </c>
      <c r="R7704" s="54" t="s">
        <v>431</v>
      </c>
      <c r="S7704" s="71"/>
      <c r="T7704" s="54" t="s">
        <v>256</v>
      </c>
      <c r="U7704" s="71">
        <v>44692</v>
      </c>
      <c r="V7704" s="54" t="s">
        <v>256</v>
      </c>
      <c r="W7704" t="str">
        <f t="shared" si="120"/>
        <v>May-22</v>
      </c>
    </row>
    <row r="7705" spans="1:23" x14ac:dyDescent="0.25">
      <c r="A7705" s="54" t="s">
        <v>318</v>
      </c>
      <c r="B7705" s="54" t="s">
        <v>428</v>
      </c>
      <c r="C7705" s="54" t="s">
        <v>263</v>
      </c>
      <c r="D7705" s="54" t="s">
        <v>429</v>
      </c>
      <c r="E7705" s="54" t="s">
        <v>25724</v>
      </c>
      <c r="F7705" s="71">
        <v>44710</v>
      </c>
      <c r="G7705" s="72">
        <v>120026.06</v>
      </c>
      <c r="H7705" s="72">
        <v>10262228.130000001</v>
      </c>
      <c r="I7705" s="54" t="s">
        <v>265</v>
      </c>
      <c r="J7705" s="54" t="s">
        <v>24182</v>
      </c>
      <c r="K7705" s="54" t="s">
        <v>25725</v>
      </c>
      <c r="L7705" s="54" t="s">
        <v>25726</v>
      </c>
      <c r="M7705" s="54" t="s">
        <v>25724</v>
      </c>
      <c r="N7705" s="54" t="s">
        <v>256</v>
      </c>
      <c r="O7705" s="54" t="s">
        <v>256</v>
      </c>
      <c r="P7705" s="54" t="s">
        <v>439</v>
      </c>
      <c r="Q7705" s="54" t="s">
        <v>256</v>
      </c>
      <c r="R7705" s="54" t="s">
        <v>431</v>
      </c>
      <c r="S7705" s="71"/>
      <c r="T7705" s="54" t="s">
        <v>256</v>
      </c>
      <c r="U7705" s="71">
        <v>44710</v>
      </c>
      <c r="V7705" s="54" t="s">
        <v>256</v>
      </c>
      <c r="W7705" t="str">
        <f t="shared" si="120"/>
        <v>May-22</v>
      </c>
    </row>
    <row r="7706" spans="1:23" x14ac:dyDescent="0.25">
      <c r="A7706" s="54" t="s">
        <v>318</v>
      </c>
      <c r="B7706" s="54" t="s">
        <v>428</v>
      </c>
      <c r="C7706" s="54" t="s">
        <v>263</v>
      </c>
      <c r="D7706" s="54" t="s">
        <v>429</v>
      </c>
      <c r="E7706" s="54" t="s">
        <v>25727</v>
      </c>
      <c r="F7706" s="71">
        <v>44710</v>
      </c>
      <c r="G7706" s="72">
        <v>200761.37</v>
      </c>
      <c r="H7706" s="72">
        <v>17165097.140000001</v>
      </c>
      <c r="I7706" s="54" t="s">
        <v>265</v>
      </c>
      <c r="J7706" s="54" t="s">
        <v>24182</v>
      </c>
      <c r="K7706" s="54" t="s">
        <v>25725</v>
      </c>
      <c r="L7706" s="54" t="s">
        <v>25728</v>
      </c>
      <c r="M7706" s="54" t="s">
        <v>25727</v>
      </c>
      <c r="N7706" s="54" t="s">
        <v>256</v>
      </c>
      <c r="O7706" s="54" t="s">
        <v>256</v>
      </c>
      <c r="P7706" s="54" t="s">
        <v>439</v>
      </c>
      <c r="Q7706" s="54" t="s">
        <v>256</v>
      </c>
      <c r="R7706" s="54" t="s">
        <v>431</v>
      </c>
      <c r="S7706" s="71"/>
      <c r="T7706" s="54" t="s">
        <v>256</v>
      </c>
      <c r="U7706" s="71">
        <v>44710</v>
      </c>
      <c r="V7706" s="54" t="s">
        <v>256</v>
      </c>
      <c r="W7706" t="str">
        <f t="shared" si="120"/>
        <v>May-22</v>
      </c>
    </row>
    <row r="7707" spans="1:23" x14ac:dyDescent="0.25">
      <c r="A7707" s="54" t="s">
        <v>317</v>
      </c>
      <c r="B7707" s="54" t="s">
        <v>428</v>
      </c>
      <c r="C7707" s="54" t="s">
        <v>263</v>
      </c>
      <c r="D7707" s="54" t="s">
        <v>429</v>
      </c>
      <c r="E7707" s="54" t="s">
        <v>25729</v>
      </c>
      <c r="F7707" s="71">
        <v>44697</v>
      </c>
      <c r="G7707" s="72">
        <v>1336.92</v>
      </c>
      <c r="H7707" s="72">
        <v>114306.66</v>
      </c>
      <c r="I7707" s="54" t="s">
        <v>265</v>
      </c>
      <c r="J7707" s="54" t="s">
        <v>24182</v>
      </c>
      <c r="K7707" s="54" t="s">
        <v>25730</v>
      </c>
      <c r="L7707" s="54" t="s">
        <v>25731</v>
      </c>
      <c r="M7707" s="54" t="s">
        <v>25729</v>
      </c>
      <c r="N7707" s="54" t="s">
        <v>256</v>
      </c>
      <c r="O7707" s="54" t="s">
        <v>256</v>
      </c>
      <c r="P7707" s="54" t="s">
        <v>271</v>
      </c>
      <c r="Q7707" s="54" t="s">
        <v>256</v>
      </c>
      <c r="R7707" s="54" t="s">
        <v>431</v>
      </c>
      <c r="S7707" s="71"/>
      <c r="T7707" s="54" t="s">
        <v>256</v>
      </c>
      <c r="U7707" s="71">
        <v>44697</v>
      </c>
      <c r="V7707" s="54" t="s">
        <v>443</v>
      </c>
      <c r="W7707" t="str">
        <f t="shared" si="120"/>
        <v>May-22</v>
      </c>
    </row>
    <row r="7708" spans="1:23" x14ac:dyDescent="0.25">
      <c r="A7708" s="54" t="s">
        <v>317</v>
      </c>
      <c r="B7708" s="54" t="s">
        <v>428</v>
      </c>
      <c r="C7708" s="54" t="s">
        <v>263</v>
      </c>
      <c r="D7708" s="54" t="s">
        <v>429</v>
      </c>
      <c r="E7708" s="54" t="s">
        <v>25732</v>
      </c>
      <c r="F7708" s="71">
        <v>44703</v>
      </c>
      <c r="G7708" s="72">
        <v>97.41</v>
      </c>
      <c r="H7708" s="72">
        <v>8328.56</v>
      </c>
      <c r="I7708" s="54" t="s">
        <v>265</v>
      </c>
      <c r="J7708" s="54" t="s">
        <v>24182</v>
      </c>
      <c r="K7708" s="54" t="s">
        <v>25730</v>
      </c>
      <c r="L7708" s="54" t="s">
        <v>25733</v>
      </c>
      <c r="M7708" s="54" t="s">
        <v>25732</v>
      </c>
      <c r="N7708" s="54" t="s">
        <v>256</v>
      </c>
      <c r="O7708" s="54" t="s">
        <v>256</v>
      </c>
      <c r="P7708" s="54" t="s">
        <v>271</v>
      </c>
      <c r="Q7708" s="54" t="s">
        <v>256</v>
      </c>
      <c r="R7708" s="54" t="s">
        <v>431</v>
      </c>
      <c r="S7708" s="71"/>
      <c r="T7708" s="54" t="s">
        <v>256</v>
      </c>
      <c r="U7708" s="71">
        <v>44703</v>
      </c>
      <c r="V7708" s="54" t="s">
        <v>443</v>
      </c>
      <c r="W7708" t="str">
        <f t="shared" si="120"/>
        <v>May-22</v>
      </c>
    </row>
    <row r="7709" spans="1:23" x14ac:dyDescent="0.25">
      <c r="A7709" s="54" t="s">
        <v>317</v>
      </c>
      <c r="B7709" s="54" t="s">
        <v>428</v>
      </c>
      <c r="C7709" s="54" t="s">
        <v>263</v>
      </c>
      <c r="D7709" s="54" t="s">
        <v>429</v>
      </c>
      <c r="E7709" s="54" t="s">
        <v>25734</v>
      </c>
      <c r="F7709" s="71">
        <v>44712</v>
      </c>
      <c r="G7709" s="72">
        <v>156.47999999999999</v>
      </c>
      <c r="H7709" s="72">
        <v>13793.71</v>
      </c>
      <c r="I7709" s="54" t="s">
        <v>265</v>
      </c>
      <c r="J7709" s="54" t="s">
        <v>24182</v>
      </c>
      <c r="K7709" s="54" t="s">
        <v>25735</v>
      </c>
      <c r="L7709" s="54" t="s">
        <v>25736</v>
      </c>
      <c r="M7709" s="54" t="s">
        <v>25734</v>
      </c>
      <c r="N7709" s="54" t="s">
        <v>256</v>
      </c>
      <c r="O7709" s="54" t="s">
        <v>256</v>
      </c>
      <c r="P7709" s="54" t="s">
        <v>7654</v>
      </c>
      <c r="Q7709" s="54" t="s">
        <v>256</v>
      </c>
      <c r="R7709" s="54" t="s">
        <v>431</v>
      </c>
      <c r="S7709" s="71"/>
      <c r="T7709" s="54" t="s">
        <v>256</v>
      </c>
      <c r="U7709" s="71">
        <v>44712</v>
      </c>
      <c r="V7709" s="54" t="s">
        <v>256</v>
      </c>
      <c r="W7709" t="str">
        <f t="shared" si="120"/>
        <v>May-22</v>
      </c>
    </row>
    <row r="7710" spans="1:23" x14ac:dyDescent="0.25">
      <c r="A7710" s="54" t="s">
        <v>317</v>
      </c>
      <c r="B7710" s="54" t="s">
        <v>428</v>
      </c>
      <c r="C7710" s="54" t="s">
        <v>263</v>
      </c>
      <c r="D7710" s="54" t="s">
        <v>429</v>
      </c>
      <c r="E7710" s="54" t="s">
        <v>25737</v>
      </c>
      <c r="F7710" s="71">
        <v>44712</v>
      </c>
      <c r="G7710" s="72">
        <v>37288.089999999997</v>
      </c>
      <c r="H7710" s="72">
        <v>3286945.13</v>
      </c>
      <c r="I7710" s="54" t="s">
        <v>265</v>
      </c>
      <c r="J7710" s="54" t="s">
        <v>24182</v>
      </c>
      <c r="K7710" s="54" t="s">
        <v>25738</v>
      </c>
      <c r="L7710" s="54" t="s">
        <v>25739</v>
      </c>
      <c r="M7710" s="54" t="s">
        <v>25737</v>
      </c>
      <c r="N7710" s="54" t="s">
        <v>256</v>
      </c>
      <c r="O7710" s="54" t="s">
        <v>256</v>
      </c>
      <c r="P7710" s="54" t="s">
        <v>271</v>
      </c>
      <c r="Q7710" s="54" t="s">
        <v>256</v>
      </c>
      <c r="R7710" s="54" t="s">
        <v>431</v>
      </c>
      <c r="S7710" s="71"/>
      <c r="T7710" s="54" t="s">
        <v>256</v>
      </c>
      <c r="U7710" s="71">
        <v>44712</v>
      </c>
      <c r="V7710" s="54" t="s">
        <v>443</v>
      </c>
      <c r="W7710" t="str">
        <f t="shared" si="120"/>
        <v>May-22</v>
      </c>
    </row>
    <row r="7711" spans="1:23" x14ac:dyDescent="0.25">
      <c r="A7711" s="54" t="s">
        <v>317</v>
      </c>
      <c r="B7711" s="54" t="s">
        <v>428</v>
      </c>
      <c r="C7711" s="54" t="s">
        <v>263</v>
      </c>
      <c r="D7711" s="54" t="s">
        <v>429</v>
      </c>
      <c r="E7711" s="54" t="s">
        <v>25740</v>
      </c>
      <c r="F7711" s="71">
        <v>44703</v>
      </c>
      <c r="G7711" s="72">
        <v>6470.4</v>
      </c>
      <c r="H7711" s="72">
        <v>553219.19999999995</v>
      </c>
      <c r="I7711" s="54" t="s">
        <v>265</v>
      </c>
      <c r="J7711" s="54" t="s">
        <v>24182</v>
      </c>
      <c r="K7711" s="54" t="s">
        <v>25741</v>
      </c>
      <c r="L7711" s="54" t="s">
        <v>25742</v>
      </c>
      <c r="M7711" s="54" t="s">
        <v>25740</v>
      </c>
      <c r="N7711" s="54" t="s">
        <v>256</v>
      </c>
      <c r="O7711" s="54" t="s">
        <v>256</v>
      </c>
      <c r="P7711" s="54" t="s">
        <v>271</v>
      </c>
      <c r="Q7711" s="54" t="s">
        <v>256</v>
      </c>
      <c r="R7711" s="54" t="s">
        <v>431</v>
      </c>
      <c r="S7711" s="71"/>
      <c r="T7711" s="54" t="s">
        <v>256</v>
      </c>
      <c r="U7711" s="71">
        <v>44703</v>
      </c>
      <c r="V7711" s="54" t="s">
        <v>443</v>
      </c>
      <c r="W7711" t="str">
        <f t="shared" si="120"/>
        <v>May-22</v>
      </c>
    </row>
    <row r="7712" spans="1:23" x14ac:dyDescent="0.25">
      <c r="A7712" s="54" t="s">
        <v>317</v>
      </c>
      <c r="B7712" s="54" t="s">
        <v>428</v>
      </c>
      <c r="C7712" s="54" t="s">
        <v>263</v>
      </c>
      <c r="D7712" s="54" t="s">
        <v>429</v>
      </c>
      <c r="E7712" s="54" t="s">
        <v>25743</v>
      </c>
      <c r="F7712" s="71">
        <v>44711</v>
      </c>
      <c r="G7712" s="72">
        <v>658.52</v>
      </c>
      <c r="H7712" s="72">
        <v>56303.46</v>
      </c>
      <c r="I7712" s="54" t="s">
        <v>265</v>
      </c>
      <c r="J7712" s="54" t="s">
        <v>24182</v>
      </c>
      <c r="K7712" s="54" t="s">
        <v>25744</v>
      </c>
      <c r="L7712" s="54" t="s">
        <v>25745</v>
      </c>
      <c r="M7712" s="54" t="s">
        <v>25743</v>
      </c>
      <c r="N7712" s="54" t="s">
        <v>256</v>
      </c>
      <c r="O7712" s="54" t="s">
        <v>256</v>
      </c>
      <c r="P7712" s="54" t="s">
        <v>7654</v>
      </c>
      <c r="Q7712" s="54" t="s">
        <v>256</v>
      </c>
      <c r="R7712" s="54" t="s">
        <v>431</v>
      </c>
      <c r="S7712" s="71"/>
      <c r="T7712" s="54" t="s">
        <v>256</v>
      </c>
      <c r="U7712" s="71">
        <v>44711</v>
      </c>
      <c r="V7712" s="54" t="s">
        <v>256</v>
      </c>
      <c r="W7712" t="str">
        <f t="shared" si="120"/>
        <v>May-22</v>
      </c>
    </row>
    <row r="7713" spans="1:23" x14ac:dyDescent="0.25">
      <c r="A7713" s="54" t="s">
        <v>318</v>
      </c>
      <c r="B7713" s="54" t="s">
        <v>428</v>
      </c>
      <c r="C7713" s="54" t="s">
        <v>263</v>
      </c>
      <c r="D7713" s="54" t="s">
        <v>429</v>
      </c>
      <c r="E7713" s="54" t="s">
        <v>25746</v>
      </c>
      <c r="F7713" s="71">
        <v>44704</v>
      </c>
      <c r="G7713" s="72">
        <v>24876</v>
      </c>
      <c r="H7713" s="72">
        <v>2126898</v>
      </c>
      <c r="I7713" s="54" t="s">
        <v>265</v>
      </c>
      <c r="J7713" s="54" t="s">
        <v>22840</v>
      </c>
      <c r="K7713" s="54" t="s">
        <v>25747</v>
      </c>
      <c r="L7713" s="54" t="s">
        <v>25748</v>
      </c>
      <c r="M7713" s="54" t="s">
        <v>25746</v>
      </c>
      <c r="N7713" s="54" t="s">
        <v>256</v>
      </c>
      <c r="O7713" s="54" t="s">
        <v>256</v>
      </c>
      <c r="P7713" s="54" t="s">
        <v>271</v>
      </c>
      <c r="Q7713" s="54" t="s">
        <v>256</v>
      </c>
      <c r="R7713" s="54" t="s">
        <v>431</v>
      </c>
      <c r="S7713" s="71"/>
      <c r="T7713" s="54" t="s">
        <v>256</v>
      </c>
      <c r="U7713" s="71">
        <v>44704</v>
      </c>
      <c r="V7713" s="54" t="s">
        <v>443</v>
      </c>
      <c r="W7713" t="str">
        <f t="shared" si="120"/>
        <v>May-22</v>
      </c>
    </row>
    <row r="7714" spans="1:23" x14ac:dyDescent="0.25">
      <c r="A7714" s="54" t="s">
        <v>318</v>
      </c>
      <c r="B7714" s="54" t="s">
        <v>428</v>
      </c>
      <c r="C7714" s="54" t="s">
        <v>263</v>
      </c>
      <c r="D7714" s="54" t="s">
        <v>429</v>
      </c>
      <c r="E7714" s="54" t="s">
        <v>25749</v>
      </c>
      <c r="F7714" s="71">
        <v>44709</v>
      </c>
      <c r="G7714" s="72">
        <v>145843.88</v>
      </c>
      <c r="H7714" s="72">
        <v>12469651.74</v>
      </c>
      <c r="I7714" s="54" t="s">
        <v>265</v>
      </c>
      <c r="J7714" s="54" t="s">
        <v>22840</v>
      </c>
      <c r="K7714" s="54" t="s">
        <v>25750</v>
      </c>
      <c r="L7714" s="54" t="s">
        <v>25751</v>
      </c>
      <c r="M7714" s="54" t="s">
        <v>25749</v>
      </c>
      <c r="N7714" s="54" t="s">
        <v>256</v>
      </c>
      <c r="O7714" s="54" t="s">
        <v>256</v>
      </c>
      <c r="P7714" s="54" t="s">
        <v>433</v>
      </c>
      <c r="Q7714" s="54" t="s">
        <v>256</v>
      </c>
      <c r="R7714" s="54" t="s">
        <v>431</v>
      </c>
      <c r="S7714" s="71"/>
      <c r="T7714" s="54" t="s">
        <v>256</v>
      </c>
      <c r="U7714" s="71">
        <v>44709</v>
      </c>
      <c r="V7714" s="54" t="s">
        <v>256</v>
      </c>
      <c r="W7714" t="str">
        <f t="shared" si="120"/>
        <v>May-22</v>
      </c>
    </row>
    <row r="7715" spans="1:23" x14ac:dyDescent="0.25">
      <c r="A7715" s="54" t="s">
        <v>317</v>
      </c>
      <c r="B7715" s="54" t="s">
        <v>428</v>
      </c>
      <c r="C7715" s="54" t="s">
        <v>263</v>
      </c>
      <c r="D7715" s="54" t="s">
        <v>429</v>
      </c>
      <c r="E7715" s="54" t="s">
        <v>25752</v>
      </c>
      <c r="F7715" s="71">
        <v>44693</v>
      </c>
      <c r="G7715" s="72">
        <v>221.87</v>
      </c>
      <c r="H7715" s="72">
        <v>18969.89</v>
      </c>
      <c r="I7715" s="54" t="s">
        <v>265</v>
      </c>
      <c r="J7715" s="54" t="s">
        <v>22840</v>
      </c>
      <c r="K7715" s="54" t="s">
        <v>25753</v>
      </c>
      <c r="L7715" s="54" t="s">
        <v>25754</v>
      </c>
      <c r="M7715" s="54" t="s">
        <v>25752</v>
      </c>
      <c r="N7715" s="54" t="s">
        <v>256</v>
      </c>
      <c r="O7715" s="54" t="s">
        <v>256</v>
      </c>
      <c r="P7715" s="54" t="s">
        <v>268</v>
      </c>
      <c r="Q7715" s="54" t="s">
        <v>256</v>
      </c>
      <c r="R7715" s="54" t="s">
        <v>431</v>
      </c>
      <c r="S7715" s="71"/>
      <c r="T7715" s="54" t="s">
        <v>256</v>
      </c>
      <c r="U7715" s="71">
        <v>44693</v>
      </c>
      <c r="V7715" s="54" t="s">
        <v>256</v>
      </c>
      <c r="W7715" t="str">
        <f t="shared" si="120"/>
        <v>May-22</v>
      </c>
    </row>
    <row r="7716" spans="1:23" x14ac:dyDescent="0.25">
      <c r="A7716" s="54" t="s">
        <v>317</v>
      </c>
      <c r="B7716" s="54" t="s">
        <v>428</v>
      </c>
      <c r="C7716" s="54" t="s">
        <v>263</v>
      </c>
      <c r="D7716" s="54" t="s">
        <v>429</v>
      </c>
      <c r="E7716" s="54" t="s">
        <v>25755</v>
      </c>
      <c r="F7716" s="71">
        <v>44696</v>
      </c>
      <c r="G7716" s="72">
        <v>2.19</v>
      </c>
      <c r="H7716" s="72">
        <v>187.25</v>
      </c>
      <c r="I7716" s="54" t="s">
        <v>265</v>
      </c>
      <c r="J7716" s="54" t="s">
        <v>22840</v>
      </c>
      <c r="K7716" s="54" t="s">
        <v>25756</v>
      </c>
      <c r="L7716" s="54" t="s">
        <v>25757</v>
      </c>
      <c r="M7716" s="54" t="s">
        <v>25755</v>
      </c>
      <c r="N7716" s="54" t="s">
        <v>256</v>
      </c>
      <c r="O7716" s="54" t="s">
        <v>256</v>
      </c>
      <c r="P7716" s="54" t="s">
        <v>267</v>
      </c>
      <c r="Q7716" s="54" t="s">
        <v>256</v>
      </c>
      <c r="R7716" s="54" t="s">
        <v>431</v>
      </c>
      <c r="S7716" s="71"/>
      <c r="T7716" s="54" t="s">
        <v>256</v>
      </c>
      <c r="U7716" s="71">
        <v>44696</v>
      </c>
      <c r="V7716" s="54" t="s">
        <v>256</v>
      </c>
      <c r="W7716" t="str">
        <f t="shared" si="120"/>
        <v>May-22</v>
      </c>
    </row>
    <row r="7717" spans="1:23" x14ac:dyDescent="0.25">
      <c r="A7717" s="54" t="s">
        <v>317</v>
      </c>
      <c r="B7717" s="54" t="s">
        <v>428</v>
      </c>
      <c r="C7717" s="54" t="s">
        <v>263</v>
      </c>
      <c r="D7717" s="54" t="s">
        <v>429</v>
      </c>
      <c r="E7717" s="54" t="s">
        <v>25758</v>
      </c>
      <c r="F7717" s="71">
        <v>44696</v>
      </c>
      <c r="G7717" s="72">
        <v>242.69</v>
      </c>
      <c r="H7717" s="72">
        <v>20750</v>
      </c>
      <c r="I7717" s="54" t="s">
        <v>265</v>
      </c>
      <c r="J7717" s="54" t="s">
        <v>22840</v>
      </c>
      <c r="K7717" s="54" t="s">
        <v>25759</v>
      </c>
      <c r="L7717" s="54" t="s">
        <v>25760</v>
      </c>
      <c r="M7717" s="54" t="s">
        <v>25758</v>
      </c>
      <c r="N7717" s="54" t="s">
        <v>256</v>
      </c>
      <c r="O7717" s="54" t="s">
        <v>256</v>
      </c>
      <c r="P7717" s="54" t="s">
        <v>268</v>
      </c>
      <c r="Q7717" s="54" t="s">
        <v>256</v>
      </c>
      <c r="R7717" s="54" t="s">
        <v>431</v>
      </c>
      <c r="S7717" s="71"/>
      <c r="T7717" s="54" t="s">
        <v>256</v>
      </c>
      <c r="U7717" s="71">
        <v>44696</v>
      </c>
      <c r="V7717" s="54" t="s">
        <v>256</v>
      </c>
      <c r="W7717" t="str">
        <f t="shared" si="120"/>
        <v>May-22</v>
      </c>
    </row>
    <row r="7718" spans="1:23" x14ac:dyDescent="0.25">
      <c r="A7718" s="54" t="s">
        <v>317</v>
      </c>
      <c r="B7718" s="54" t="s">
        <v>428</v>
      </c>
      <c r="C7718" s="54" t="s">
        <v>263</v>
      </c>
      <c r="D7718" s="54" t="s">
        <v>429</v>
      </c>
      <c r="E7718" s="54" t="s">
        <v>25761</v>
      </c>
      <c r="F7718" s="71">
        <v>44697</v>
      </c>
      <c r="G7718" s="72">
        <v>187.98</v>
      </c>
      <c r="H7718" s="72">
        <v>16072.29</v>
      </c>
      <c r="I7718" s="54" t="s">
        <v>265</v>
      </c>
      <c r="J7718" s="54" t="s">
        <v>22840</v>
      </c>
      <c r="K7718" s="54" t="s">
        <v>25762</v>
      </c>
      <c r="L7718" s="54" t="s">
        <v>25763</v>
      </c>
      <c r="M7718" s="54" t="s">
        <v>25761</v>
      </c>
      <c r="N7718" s="54" t="s">
        <v>256</v>
      </c>
      <c r="O7718" s="54" t="s">
        <v>256</v>
      </c>
      <c r="P7718" s="54" t="s">
        <v>268</v>
      </c>
      <c r="Q7718" s="54" t="s">
        <v>256</v>
      </c>
      <c r="R7718" s="54" t="s">
        <v>431</v>
      </c>
      <c r="S7718" s="71"/>
      <c r="T7718" s="54" t="s">
        <v>256</v>
      </c>
      <c r="U7718" s="71">
        <v>44697</v>
      </c>
      <c r="V7718" s="54" t="s">
        <v>256</v>
      </c>
      <c r="W7718" t="str">
        <f t="shared" si="120"/>
        <v>May-22</v>
      </c>
    </row>
    <row r="7719" spans="1:23" x14ac:dyDescent="0.25">
      <c r="A7719" s="54" t="s">
        <v>317</v>
      </c>
      <c r="B7719" s="54" t="s">
        <v>428</v>
      </c>
      <c r="C7719" s="54" t="s">
        <v>263</v>
      </c>
      <c r="D7719" s="54" t="s">
        <v>429</v>
      </c>
      <c r="E7719" s="54" t="s">
        <v>25764</v>
      </c>
      <c r="F7719" s="71">
        <v>44698</v>
      </c>
      <c r="G7719" s="72">
        <v>18888.04</v>
      </c>
      <c r="H7719" s="72">
        <v>1614927.42</v>
      </c>
      <c r="I7719" s="54" t="s">
        <v>265</v>
      </c>
      <c r="J7719" s="54" t="s">
        <v>22840</v>
      </c>
      <c r="K7719" s="54" t="s">
        <v>25765</v>
      </c>
      <c r="L7719" s="54" t="s">
        <v>25766</v>
      </c>
      <c r="M7719" s="54" t="s">
        <v>25764</v>
      </c>
      <c r="N7719" s="54" t="s">
        <v>256</v>
      </c>
      <c r="O7719" s="54" t="s">
        <v>256</v>
      </c>
      <c r="P7719" s="54" t="s">
        <v>289</v>
      </c>
      <c r="Q7719" s="54" t="s">
        <v>256</v>
      </c>
      <c r="R7719" s="54" t="s">
        <v>431</v>
      </c>
      <c r="S7719" s="71"/>
      <c r="T7719" s="54" t="s">
        <v>256</v>
      </c>
      <c r="U7719" s="71">
        <v>44698</v>
      </c>
      <c r="V7719" s="54" t="s">
        <v>256</v>
      </c>
      <c r="W7719" t="str">
        <f t="shared" si="120"/>
        <v>May-22</v>
      </c>
    </row>
    <row r="7720" spans="1:23" x14ac:dyDescent="0.25">
      <c r="A7720" s="54" t="s">
        <v>317</v>
      </c>
      <c r="B7720" s="54" t="s">
        <v>428</v>
      </c>
      <c r="C7720" s="54" t="s">
        <v>263</v>
      </c>
      <c r="D7720" s="54" t="s">
        <v>429</v>
      </c>
      <c r="E7720" s="54" t="s">
        <v>25767</v>
      </c>
      <c r="F7720" s="71">
        <v>44699</v>
      </c>
      <c r="G7720" s="72">
        <v>397.16</v>
      </c>
      <c r="H7720" s="72">
        <v>33957.18</v>
      </c>
      <c r="I7720" s="54" t="s">
        <v>265</v>
      </c>
      <c r="J7720" s="54" t="s">
        <v>22840</v>
      </c>
      <c r="K7720" s="54" t="s">
        <v>25768</v>
      </c>
      <c r="L7720" s="54" t="s">
        <v>25769</v>
      </c>
      <c r="M7720" s="54" t="s">
        <v>25767</v>
      </c>
      <c r="N7720" s="54" t="s">
        <v>256</v>
      </c>
      <c r="O7720" s="54" t="s">
        <v>256</v>
      </c>
      <c r="P7720" s="54" t="s">
        <v>267</v>
      </c>
      <c r="Q7720" s="54" t="s">
        <v>256</v>
      </c>
      <c r="R7720" s="54" t="s">
        <v>431</v>
      </c>
      <c r="S7720" s="71"/>
      <c r="T7720" s="54" t="s">
        <v>256</v>
      </c>
      <c r="U7720" s="71">
        <v>44699</v>
      </c>
      <c r="V7720" s="54" t="s">
        <v>256</v>
      </c>
      <c r="W7720" t="str">
        <f t="shared" si="120"/>
        <v>May-22</v>
      </c>
    </row>
    <row r="7721" spans="1:23" x14ac:dyDescent="0.25">
      <c r="A7721" s="54" t="s">
        <v>317</v>
      </c>
      <c r="B7721" s="54" t="s">
        <v>428</v>
      </c>
      <c r="C7721" s="54" t="s">
        <v>263</v>
      </c>
      <c r="D7721" s="54" t="s">
        <v>429</v>
      </c>
      <c r="E7721" s="54" t="s">
        <v>25770</v>
      </c>
      <c r="F7721" s="71">
        <v>44698</v>
      </c>
      <c r="G7721" s="72">
        <v>2217.79</v>
      </c>
      <c r="H7721" s="72">
        <v>189621.05</v>
      </c>
      <c r="I7721" s="54" t="s">
        <v>265</v>
      </c>
      <c r="J7721" s="54" t="s">
        <v>22840</v>
      </c>
      <c r="K7721" s="54" t="s">
        <v>25679</v>
      </c>
      <c r="L7721" s="54" t="s">
        <v>25771</v>
      </c>
      <c r="M7721" s="54" t="s">
        <v>25770</v>
      </c>
      <c r="N7721" s="54" t="s">
        <v>256</v>
      </c>
      <c r="O7721" s="54" t="s">
        <v>256</v>
      </c>
      <c r="P7721" s="54" t="s">
        <v>444</v>
      </c>
      <c r="Q7721" s="54" t="s">
        <v>256</v>
      </c>
      <c r="R7721" s="54" t="s">
        <v>431</v>
      </c>
      <c r="S7721" s="71"/>
      <c r="T7721" s="54" t="s">
        <v>256</v>
      </c>
      <c r="U7721" s="71">
        <v>44698</v>
      </c>
      <c r="V7721" s="54" t="s">
        <v>256</v>
      </c>
      <c r="W7721" t="str">
        <f t="shared" si="120"/>
        <v>May-22</v>
      </c>
    </row>
    <row r="7722" spans="1:23" x14ac:dyDescent="0.25">
      <c r="A7722" s="54" t="s">
        <v>317</v>
      </c>
      <c r="B7722" s="54" t="s">
        <v>428</v>
      </c>
      <c r="C7722" s="54" t="s">
        <v>263</v>
      </c>
      <c r="D7722" s="54" t="s">
        <v>429</v>
      </c>
      <c r="E7722" s="54" t="s">
        <v>25772</v>
      </c>
      <c r="F7722" s="71">
        <v>44702</v>
      </c>
      <c r="G7722" s="72">
        <v>2160.16</v>
      </c>
      <c r="H7722" s="72">
        <v>184693.68</v>
      </c>
      <c r="I7722" s="54" t="s">
        <v>265</v>
      </c>
      <c r="J7722" s="54" t="s">
        <v>22840</v>
      </c>
      <c r="K7722" s="54" t="s">
        <v>25773</v>
      </c>
      <c r="L7722" s="54" t="s">
        <v>25774</v>
      </c>
      <c r="M7722" s="54" t="s">
        <v>25772</v>
      </c>
      <c r="N7722" s="54" t="s">
        <v>256</v>
      </c>
      <c r="O7722" s="54" t="s">
        <v>256</v>
      </c>
      <c r="P7722" s="54" t="s">
        <v>268</v>
      </c>
      <c r="Q7722" s="54" t="s">
        <v>256</v>
      </c>
      <c r="R7722" s="54" t="s">
        <v>431</v>
      </c>
      <c r="S7722" s="71"/>
      <c r="T7722" s="54" t="s">
        <v>256</v>
      </c>
      <c r="U7722" s="71">
        <v>44702</v>
      </c>
      <c r="V7722" s="54" t="s">
        <v>256</v>
      </c>
      <c r="W7722" t="str">
        <f t="shared" si="120"/>
        <v>May-22</v>
      </c>
    </row>
    <row r="7723" spans="1:23" x14ac:dyDescent="0.25">
      <c r="A7723" s="54" t="s">
        <v>317</v>
      </c>
      <c r="B7723" s="54" t="s">
        <v>428</v>
      </c>
      <c r="C7723" s="54" t="s">
        <v>263</v>
      </c>
      <c r="D7723" s="54" t="s">
        <v>429</v>
      </c>
      <c r="E7723" s="54" t="s">
        <v>25775</v>
      </c>
      <c r="F7723" s="71">
        <v>44704</v>
      </c>
      <c r="G7723" s="72">
        <v>68.63</v>
      </c>
      <c r="H7723" s="72">
        <v>5867.87</v>
      </c>
      <c r="I7723" s="54" t="s">
        <v>265</v>
      </c>
      <c r="J7723" s="54" t="s">
        <v>22840</v>
      </c>
      <c r="K7723" s="54" t="s">
        <v>25776</v>
      </c>
      <c r="L7723" s="54" t="s">
        <v>25777</v>
      </c>
      <c r="M7723" s="54" t="s">
        <v>25775</v>
      </c>
      <c r="N7723" s="54" t="s">
        <v>256</v>
      </c>
      <c r="O7723" s="54" t="s">
        <v>256</v>
      </c>
      <c r="P7723" s="54" t="s">
        <v>268</v>
      </c>
      <c r="Q7723" s="54" t="s">
        <v>256</v>
      </c>
      <c r="R7723" s="54" t="s">
        <v>431</v>
      </c>
      <c r="S7723" s="71"/>
      <c r="T7723" s="54" t="s">
        <v>256</v>
      </c>
      <c r="U7723" s="71">
        <v>44704</v>
      </c>
      <c r="V7723" s="54" t="s">
        <v>256</v>
      </c>
      <c r="W7723" t="str">
        <f t="shared" si="120"/>
        <v>May-22</v>
      </c>
    </row>
    <row r="7724" spans="1:23" x14ac:dyDescent="0.25">
      <c r="A7724" s="54" t="s">
        <v>317</v>
      </c>
      <c r="B7724" s="54" t="s">
        <v>428</v>
      </c>
      <c r="C7724" s="54" t="s">
        <v>263</v>
      </c>
      <c r="D7724" s="54" t="s">
        <v>429</v>
      </c>
      <c r="E7724" s="54" t="s">
        <v>25778</v>
      </c>
      <c r="F7724" s="71">
        <v>44706</v>
      </c>
      <c r="G7724" s="72">
        <v>67.16</v>
      </c>
      <c r="H7724" s="72">
        <v>5742.18</v>
      </c>
      <c r="I7724" s="54" t="s">
        <v>265</v>
      </c>
      <c r="J7724" s="54" t="s">
        <v>22840</v>
      </c>
      <c r="K7724" s="54" t="s">
        <v>25779</v>
      </c>
      <c r="L7724" s="54" t="s">
        <v>25780</v>
      </c>
      <c r="M7724" s="54" t="s">
        <v>25778</v>
      </c>
      <c r="N7724" s="54" t="s">
        <v>256</v>
      </c>
      <c r="O7724" s="54" t="s">
        <v>256</v>
      </c>
      <c r="P7724" s="54" t="s">
        <v>268</v>
      </c>
      <c r="Q7724" s="54" t="s">
        <v>256</v>
      </c>
      <c r="R7724" s="54" t="s">
        <v>431</v>
      </c>
      <c r="S7724" s="71"/>
      <c r="T7724" s="54" t="s">
        <v>256</v>
      </c>
      <c r="U7724" s="71">
        <v>44706</v>
      </c>
      <c r="V7724" s="54" t="s">
        <v>256</v>
      </c>
      <c r="W7724" t="str">
        <f t="shared" si="120"/>
        <v>May-22</v>
      </c>
    </row>
    <row r="7725" spans="1:23" x14ac:dyDescent="0.25">
      <c r="A7725" s="54" t="s">
        <v>317</v>
      </c>
      <c r="B7725" s="54" t="s">
        <v>428</v>
      </c>
      <c r="C7725" s="54" t="s">
        <v>263</v>
      </c>
      <c r="D7725" s="54" t="s">
        <v>429</v>
      </c>
      <c r="E7725" s="54" t="s">
        <v>25781</v>
      </c>
      <c r="F7725" s="71">
        <v>44709</v>
      </c>
      <c r="G7725" s="72">
        <v>934.72</v>
      </c>
      <c r="H7725" s="72">
        <v>79918.559999999998</v>
      </c>
      <c r="I7725" s="54" t="s">
        <v>265</v>
      </c>
      <c r="J7725" s="54" t="s">
        <v>22840</v>
      </c>
      <c r="K7725" s="54" t="s">
        <v>25694</v>
      </c>
      <c r="L7725" s="54" t="s">
        <v>25782</v>
      </c>
      <c r="M7725" s="54" t="s">
        <v>25781</v>
      </c>
      <c r="N7725" s="54" t="s">
        <v>256</v>
      </c>
      <c r="O7725" s="54" t="s">
        <v>256</v>
      </c>
      <c r="P7725" s="54" t="s">
        <v>271</v>
      </c>
      <c r="Q7725" s="54" t="s">
        <v>256</v>
      </c>
      <c r="R7725" s="54" t="s">
        <v>431</v>
      </c>
      <c r="S7725" s="71"/>
      <c r="T7725" s="54" t="s">
        <v>256</v>
      </c>
      <c r="U7725" s="71">
        <v>44709</v>
      </c>
      <c r="V7725" s="54" t="s">
        <v>443</v>
      </c>
      <c r="W7725" t="str">
        <f t="shared" si="120"/>
        <v>May-22</v>
      </c>
    </row>
    <row r="7726" spans="1:23" x14ac:dyDescent="0.25">
      <c r="A7726" s="54" t="s">
        <v>317</v>
      </c>
      <c r="B7726" s="54" t="s">
        <v>428</v>
      </c>
      <c r="C7726" s="54" t="s">
        <v>263</v>
      </c>
      <c r="D7726" s="54" t="s">
        <v>429</v>
      </c>
      <c r="E7726" s="54" t="s">
        <v>25783</v>
      </c>
      <c r="F7726" s="71">
        <v>44702</v>
      </c>
      <c r="G7726" s="72">
        <v>1731.29</v>
      </c>
      <c r="H7726" s="72">
        <v>148025.29999999999</v>
      </c>
      <c r="I7726" s="54" t="s">
        <v>265</v>
      </c>
      <c r="J7726" s="54" t="s">
        <v>22840</v>
      </c>
      <c r="K7726" s="54" t="s">
        <v>25784</v>
      </c>
      <c r="L7726" s="54" t="s">
        <v>25785</v>
      </c>
      <c r="M7726" s="54" t="s">
        <v>25783</v>
      </c>
      <c r="N7726" s="54" t="s">
        <v>256</v>
      </c>
      <c r="O7726" s="54" t="s">
        <v>256</v>
      </c>
      <c r="P7726" s="54" t="s">
        <v>289</v>
      </c>
      <c r="Q7726" s="54" t="s">
        <v>256</v>
      </c>
      <c r="R7726" s="54" t="s">
        <v>431</v>
      </c>
      <c r="S7726" s="71"/>
      <c r="T7726" s="54" t="s">
        <v>256</v>
      </c>
      <c r="U7726" s="71">
        <v>44702</v>
      </c>
      <c r="V7726" s="54" t="s">
        <v>256</v>
      </c>
      <c r="W7726" t="str">
        <f t="shared" si="120"/>
        <v>May-22</v>
      </c>
    </row>
    <row r="7727" spans="1:23" x14ac:dyDescent="0.25">
      <c r="A7727" s="54" t="s">
        <v>317</v>
      </c>
      <c r="B7727" s="54" t="s">
        <v>428</v>
      </c>
      <c r="C7727" s="54" t="s">
        <v>263</v>
      </c>
      <c r="D7727" s="54" t="s">
        <v>429</v>
      </c>
      <c r="E7727" s="54" t="s">
        <v>25786</v>
      </c>
      <c r="F7727" s="71">
        <v>44702</v>
      </c>
      <c r="G7727" s="72">
        <v>1862.58</v>
      </c>
      <c r="H7727" s="72">
        <v>159250.59</v>
      </c>
      <c r="I7727" s="54" t="s">
        <v>265</v>
      </c>
      <c r="J7727" s="54" t="s">
        <v>22840</v>
      </c>
      <c r="K7727" s="54" t="s">
        <v>25784</v>
      </c>
      <c r="L7727" s="54" t="s">
        <v>25787</v>
      </c>
      <c r="M7727" s="54" t="s">
        <v>25786</v>
      </c>
      <c r="N7727" s="54" t="s">
        <v>256</v>
      </c>
      <c r="O7727" s="54" t="s">
        <v>256</v>
      </c>
      <c r="P7727" s="54" t="s">
        <v>289</v>
      </c>
      <c r="Q7727" s="54" t="s">
        <v>256</v>
      </c>
      <c r="R7727" s="54" t="s">
        <v>431</v>
      </c>
      <c r="S7727" s="71"/>
      <c r="T7727" s="54" t="s">
        <v>256</v>
      </c>
      <c r="U7727" s="71">
        <v>44702</v>
      </c>
      <c r="V7727" s="54" t="s">
        <v>256</v>
      </c>
      <c r="W7727" t="str">
        <f t="shared" si="120"/>
        <v>May-22</v>
      </c>
    </row>
    <row r="7728" spans="1:23" x14ac:dyDescent="0.25">
      <c r="A7728" s="54" t="s">
        <v>317</v>
      </c>
      <c r="B7728" s="54" t="s">
        <v>428</v>
      </c>
      <c r="C7728" s="54" t="s">
        <v>263</v>
      </c>
      <c r="D7728" s="54" t="s">
        <v>429</v>
      </c>
      <c r="E7728" s="54" t="s">
        <v>25788</v>
      </c>
      <c r="F7728" s="71">
        <v>44711</v>
      </c>
      <c r="G7728" s="72">
        <v>708.09</v>
      </c>
      <c r="H7728" s="72">
        <v>60541.7</v>
      </c>
      <c r="I7728" s="54" t="s">
        <v>265</v>
      </c>
      <c r="J7728" s="54" t="s">
        <v>22840</v>
      </c>
      <c r="K7728" s="54" t="s">
        <v>25789</v>
      </c>
      <c r="L7728" s="54" t="s">
        <v>25790</v>
      </c>
      <c r="M7728" s="54" t="s">
        <v>25788</v>
      </c>
      <c r="N7728" s="54" t="s">
        <v>256</v>
      </c>
      <c r="O7728" s="54" t="s">
        <v>256</v>
      </c>
      <c r="P7728" s="54" t="s">
        <v>267</v>
      </c>
      <c r="Q7728" s="54" t="s">
        <v>256</v>
      </c>
      <c r="R7728" s="54" t="s">
        <v>431</v>
      </c>
      <c r="S7728" s="71"/>
      <c r="T7728" s="54" t="s">
        <v>256</v>
      </c>
      <c r="U7728" s="71">
        <v>44711</v>
      </c>
      <c r="V7728" s="54" t="s">
        <v>256</v>
      </c>
      <c r="W7728" t="str">
        <f t="shared" si="120"/>
        <v>May-22</v>
      </c>
    </row>
    <row r="7729" spans="1:23" x14ac:dyDescent="0.25">
      <c r="A7729" s="54" t="s">
        <v>318</v>
      </c>
      <c r="B7729" s="54" t="s">
        <v>428</v>
      </c>
      <c r="C7729" s="54" t="s">
        <v>263</v>
      </c>
      <c r="D7729" s="54" t="s">
        <v>429</v>
      </c>
      <c r="E7729" s="54" t="s">
        <v>25791</v>
      </c>
      <c r="F7729" s="71">
        <v>44709</v>
      </c>
      <c r="G7729" s="72">
        <v>4176</v>
      </c>
      <c r="H7729" s="72">
        <v>357048</v>
      </c>
      <c r="I7729" s="54" t="s">
        <v>265</v>
      </c>
      <c r="J7729" s="54" t="s">
        <v>22873</v>
      </c>
      <c r="K7729" s="54" t="s">
        <v>25589</v>
      </c>
      <c r="L7729" s="54" t="s">
        <v>25792</v>
      </c>
      <c r="M7729" s="54" t="s">
        <v>25791</v>
      </c>
      <c r="N7729" s="54" t="s">
        <v>256</v>
      </c>
      <c r="O7729" s="54" t="s">
        <v>256</v>
      </c>
      <c r="P7729" s="54" t="s">
        <v>271</v>
      </c>
      <c r="Q7729" s="54" t="s">
        <v>256</v>
      </c>
      <c r="R7729" s="54" t="s">
        <v>431</v>
      </c>
      <c r="S7729" s="71"/>
      <c r="T7729" s="54" t="s">
        <v>256</v>
      </c>
      <c r="U7729" s="71">
        <v>44709</v>
      </c>
      <c r="V7729" s="54" t="s">
        <v>443</v>
      </c>
      <c r="W7729" t="str">
        <f t="shared" si="120"/>
        <v>May-22</v>
      </c>
    </row>
    <row r="7730" spans="1:23" x14ac:dyDescent="0.25">
      <c r="A7730" s="54" t="s">
        <v>318</v>
      </c>
      <c r="B7730" s="54" t="s">
        <v>428</v>
      </c>
      <c r="C7730" s="54" t="s">
        <v>263</v>
      </c>
      <c r="D7730" s="54" t="s">
        <v>429</v>
      </c>
      <c r="E7730" s="54" t="s">
        <v>25793</v>
      </c>
      <c r="F7730" s="71">
        <v>44700</v>
      </c>
      <c r="G7730" s="72">
        <v>169756.56</v>
      </c>
      <c r="H7730" s="72">
        <v>14514185.880000001</v>
      </c>
      <c r="I7730" s="54" t="s">
        <v>265</v>
      </c>
      <c r="J7730" s="54" t="s">
        <v>22873</v>
      </c>
      <c r="K7730" s="54" t="s">
        <v>25794</v>
      </c>
      <c r="L7730" s="54" t="s">
        <v>25795</v>
      </c>
      <c r="M7730" s="54" t="s">
        <v>25793</v>
      </c>
      <c r="N7730" s="54" t="s">
        <v>256</v>
      </c>
      <c r="O7730" s="54" t="s">
        <v>256</v>
      </c>
      <c r="P7730" s="54" t="s">
        <v>320</v>
      </c>
      <c r="Q7730" s="54" t="s">
        <v>256</v>
      </c>
      <c r="R7730" s="54" t="s">
        <v>431</v>
      </c>
      <c r="S7730" s="71"/>
      <c r="T7730" s="54" t="s">
        <v>256</v>
      </c>
      <c r="U7730" s="71">
        <v>44700</v>
      </c>
      <c r="V7730" s="54" t="s">
        <v>256</v>
      </c>
      <c r="W7730" t="str">
        <f t="shared" si="120"/>
        <v>May-22</v>
      </c>
    </row>
    <row r="7731" spans="1:23" x14ac:dyDescent="0.25">
      <c r="A7731" s="54" t="s">
        <v>318</v>
      </c>
      <c r="B7731" s="54" t="s">
        <v>428</v>
      </c>
      <c r="C7731" s="54" t="s">
        <v>263</v>
      </c>
      <c r="D7731" s="54" t="s">
        <v>429</v>
      </c>
      <c r="E7731" s="54" t="s">
        <v>25796</v>
      </c>
      <c r="F7731" s="71">
        <v>44706</v>
      </c>
      <c r="G7731" s="72">
        <v>28048.5</v>
      </c>
      <c r="H7731" s="72">
        <v>2398146.75</v>
      </c>
      <c r="I7731" s="54" t="s">
        <v>265</v>
      </c>
      <c r="J7731" s="54" t="s">
        <v>22873</v>
      </c>
      <c r="K7731" s="54" t="s">
        <v>25797</v>
      </c>
      <c r="L7731" s="54" t="s">
        <v>25798</v>
      </c>
      <c r="M7731" s="54" t="s">
        <v>25796</v>
      </c>
      <c r="N7731" s="54" t="s">
        <v>256</v>
      </c>
      <c r="O7731" s="54" t="s">
        <v>256</v>
      </c>
      <c r="P7731" s="54" t="s">
        <v>320</v>
      </c>
      <c r="Q7731" s="54" t="s">
        <v>256</v>
      </c>
      <c r="R7731" s="54" t="s">
        <v>431</v>
      </c>
      <c r="S7731" s="71"/>
      <c r="T7731" s="54" t="s">
        <v>256</v>
      </c>
      <c r="U7731" s="71">
        <v>44706</v>
      </c>
      <c r="V7731" s="54" t="s">
        <v>256</v>
      </c>
      <c r="W7731" t="str">
        <f t="shared" si="120"/>
        <v>May-22</v>
      </c>
    </row>
    <row r="7732" spans="1:23" x14ac:dyDescent="0.25">
      <c r="A7732" s="54" t="s">
        <v>317</v>
      </c>
      <c r="B7732" s="54" t="s">
        <v>428</v>
      </c>
      <c r="C7732" s="54" t="s">
        <v>263</v>
      </c>
      <c r="D7732" s="54" t="s">
        <v>429</v>
      </c>
      <c r="E7732" s="54" t="s">
        <v>25799</v>
      </c>
      <c r="F7732" s="71">
        <v>44696</v>
      </c>
      <c r="G7732" s="72">
        <v>128.74</v>
      </c>
      <c r="H7732" s="72">
        <v>11007.27</v>
      </c>
      <c r="I7732" s="54" t="s">
        <v>265</v>
      </c>
      <c r="J7732" s="54" t="s">
        <v>22873</v>
      </c>
      <c r="K7732" s="54" t="s">
        <v>25800</v>
      </c>
      <c r="L7732" s="54" t="s">
        <v>25801</v>
      </c>
      <c r="M7732" s="54" t="s">
        <v>25799</v>
      </c>
      <c r="N7732" s="54" t="s">
        <v>256</v>
      </c>
      <c r="O7732" s="54" t="s">
        <v>256</v>
      </c>
      <c r="P7732" s="54" t="s">
        <v>267</v>
      </c>
      <c r="Q7732" s="54" t="s">
        <v>256</v>
      </c>
      <c r="R7732" s="54" t="s">
        <v>431</v>
      </c>
      <c r="S7732" s="71"/>
      <c r="T7732" s="54" t="s">
        <v>256</v>
      </c>
      <c r="U7732" s="71">
        <v>44696</v>
      </c>
      <c r="V7732" s="54" t="s">
        <v>256</v>
      </c>
      <c r="W7732" t="str">
        <f t="shared" si="120"/>
        <v>May-22</v>
      </c>
    </row>
    <row r="7733" spans="1:23" x14ac:dyDescent="0.25">
      <c r="A7733" s="54" t="s">
        <v>317</v>
      </c>
      <c r="B7733" s="54" t="s">
        <v>428</v>
      </c>
      <c r="C7733" s="54" t="s">
        <v>263</v>
      </c>
      <c r="D7733" s="54" t="s">
        <v>429</v>
      </c>
      <c r="E7733" s="54" t="s">
        <v>25802</v>
      </c>
      <c r="F7733" s="71">
        <v>44696</v>
      </c>
      <c r="G7733" s="72">
        <v>18.84</v>
      </c>
      <c r="H7733" s="72">
        <v>1610.82</v>
      </c>
      <c r="I7733" s="54" t="s">
        <v>265</v>
      </c>
      <c r="J7733" s="54" t="s">
        <v>22873</v>
      </c>
      <c r="K7733" s="54" t="s">
        <v>25803</v>
      </c>
      <c r="L7733" s="54" t="s">
        <v>25804</v>
      </c>
      <c r="M7733" s="54" t="s">
        <v>25802</v>
      </c>
      <c r="N7733" s="54" t="s">
        <v>256</v>
      </c>
      <c r="O7733" s="54" t="s">
        <v>256</v>
      </c>
      <c r="P7733" s="54" t="s">
        <v>267</v>
      </c>
      <c r="Q7733" s="54" t="s">
        <v>256</v>
      </c>
      <c r="R7733" s="54" t="s">
        <v>431</v>
      </c>
      <c r="S7733" s="71"/>
      <c r="T7733" s="54" t="s">
        <v>256</v>
      </c>
      <c r="U7733" s="71">
        <v>44696</v>
      </c>
      <c r="V7733" s="54" t="s">
        <v>256</v>
      </c>
      <c r="W7733" t="str">
        <f t="shared" si="120"/>
        <v>May-22</v>
      </c>
    </row>
    <row r="7734" spans="1:23" x14ac:dyDescent="0.25">
      <c r="A7734" s="54" t="s">
        <v>318</v>
      </c>
      <c r="B7734" s="54" t="s">
        <v>428</v>
      </c>
      <c r="C7734" s="54" t="s">
        <v>263</v>
      </c>
      <c r="D7734" s="54" t="s">
        <v>429</v>
      </c>
      <c r="E7734" s="54" t="s">
        <v>25805</v>
      </c>
      <c r="F7734" s="71">
        <v>44700</v>
      </c>
      <c r="G7734" s="72">
        <v>28829.94</v>
      </c>
      <c r="H7734" s="72">
        <v>2464959.87</v>
      </c>
      <c r="I7734" s="54" t="s">
        <v>265</v>
      </c>
      <c r="J7734" s="54" t="s">
        <v>22893</v>
      </c>
      <c r="K7734" s="54" t="s">
        <v>25794</v>
      </c>
      <c r="L7734" s="54" t="s">
        <v>25806</v>
      </c>
      <c r="M7734" s="54" t="s">
        <v>25805</v>
      </c>
      <c r="N7734" s="54" t="s">
        <v>256</v>
      </c>
      <c r="O7734" s="54" t="s">
        <v>256</v>
      </c>
      <c r="P7734" s="54" t="s">
        <v>320</v>
      </c>
      <c r="Q7734" s="54" t="s">
        <v>256</v>
      </c>
      <c r="R7734" s="54" t="s">
        <v>431</v>
      </c>
      <c r="S7734" s="71"/>
      <c r="T7734" s="54" t="s">
        <v>256</v>
      </c>
      <c r="U7734" s="71">
        <v>44700</v>
      </c>
      <c r="V7734" s="54" t="s">
        <v>256</v>
      </c>
      <c r="W7734" t="str">
        <f t="shared" si="120"/>
        <v>May-22</v>
      </c>
    </row>
    <row r="7735" spans="1:23" x14ac:dyDescent="0.25">
      <c r="A7735" s="54" t="s">
        <v>318</v>
      </c>
      <c r="B7735" s="54" t="s">
        <v>428</v>
      </c>
      <c r="C7735" s="54" t="s">
        <v>263</v>
      </c>
      <c r="D7735" s="54" t="s">
        <v>429</v>
      </c>
      <c r="E7735" s="54" t="s">
        <v>25807</v>
      </c>
      <c r="F7735" s="71">
        <v>44696</v>
      </c>
      <c r="G7735" s="72">
        <v>1282.32</v>
      </c>
      <c r="H7735" s="72">
        <v>109638.36</v>
      </c>
      <c r="I7735" s="54" t="s">
        <v>265</v>
      </c>
      <c r="J7735" s="54" t="s">
        <v>22893</v>
      </c>
      <c r="K7735" s="54" t="s">
        <v>25808</v>
      </c>
      <c r="L7735" s="54" t="s">
        <v>25809</v>
      </c>
      <c r="M7735" s="54" t="s">
        <v>25807</v>
      </c>
      <c r="N7735" s="54" t="s">
        <v>256</v>
      </c>
      <c r="O7735" s="54" t="s">
        <v>256</v>
      </c>
      <c r="P7735" s="54" t="s">
        <v>320</v>
      </c>
      <c r="Q7735" s="54" t="s">
        <v>256</v>
      </c>
      <c r="R7735" s="54" t="s">
        <v>431</v>
      </c>
      <c r="S7735" s="71"/>
      <c r="T7735" s="54" t="s">
        <v>256</v>
      </c>
      <c r="U7735" s="71">
        <v>44696</v>
      </c>
      <c r="V7735" s="54" t="s">
        <v>256</v>
      </c>
      <c r="W7735" t="str">
        <f t="shared" si="120"/>
        <v>May-22</v>
      </c>
    </row>
    <row r="7736" spans="1:23" x14ac:dyDescent="0.25">
      <c r="A7736" s="54" t="s">
        <v>318</v>
      </c>
      <c r="B7736" s="54" t="s">
        <v>428</v>
      </c>
      <c r="C7736" s="54" t="s">
        <v>263</v>
      </c>
      <c r="D7736" s="54" t="s">
        <v>429</v>
      </c>
      <c r="E7736" s="54" t="s">
        <v>25810</v>
      </c>
      <c r="F7736" s="71">
        <v>44706</v>
      </c>
      <c r="G7736" s="72">
        <v>299.52</v>
      </c>
      <c r="H7736" s="72">
        <v>25608.959999999999</v>
      </c>
      <c r="I7736" s="54" t="s">
        <v>265</v>
      </c>
      <c r="J7736" s="54" t="s">
        <v>22893</v>
      </c>
      <c r="K7736" s="54" t="s">
        <v>25797</v>
      </c>
      <c r="L7736" s="54" t="s">
        <v>25811</v>
      </c>
      <c r="M7736" s="54" t="s">
        <v>25810</v>
      </c>
      <c r="N7736" s="54" t="s">
        <v>256</v>
      </c>
      <c r="O7736" s="54" t="s">
        <v>256</v>
      </c>
      <c r="P7736" s="54" t="s">
        <v>320</v>
      </c>
      <c r="Q7736" s="54" t="s">
        <v>256</v>
      </c>
      <c r="R7736" s="54" t="s">
        <v>431</v>
      </c>
      <c r="S7736" s="71"/>
      <c r="T7736" s="54" t="s">
        <v>256</v>
      </c>
      <c r="U7736" s="71">
        <v>44706</v>
      </c>
      <c r="V7736" s="54" t="s">
        <v>256</v>
      </c>
      <c r="W7736" t="str">
        <f t="shared" si="120"/>
        <v>May-22</v>
      </c>
    </row>
    <row r="7737" spans="1:23" x14ac:dyDescent="0.25">
      <c r="A7737" s="54" t="s">
        <v>317</v>
      </c>
      <c r="B7737" s="54" t="s">
        <v>428</v>
      </c>
      <c r="C7737" s="54" t="s">
        <v>263</v>
      </c>
      <c r="D7737" s="54" t="s">
        <v>429</v>
      </c>
      <c r="E7737" s="54" t="s">
        <v>25812</v>
      </c>
      <c r="F7737" s="71">
        <v>44693</v>
      </c>
      <c r="G7737" s="72">
        <v>5416.9</v>
      </c>
      <c r="H7737" s="72">
        <v>463144.95</v>
      </c>
      <c r="I7737" s="54" t="s">
        <v>265</v>
      </c>
      <c r="J7737" s="54" t="s">
        <v>22893</v>
      </c>
      <c r="K7737" s="54" t="s">
        <v>25813</v>
      </c>
      <c r="L7737" s="54" t="s">
        <v>25814</v>
      </c>
      <c r="M7737" s="54" t="s">
        <v>25812</v>
      </c>
      <c r="N7737" s="54" t="s">
        <v>256</v>
      </c>
      <c r="O7737" s="54" t="s">
        <v>256</v>
      </c>
      <c r="P7737" s="54" t="s">
        <v>271</v>
      </c>
      <c r="Q7737" s="54" t="s">
        <v>256</v>
      </c>
      <c r="R7737" s="54" t="s">
        <v>431</v>
      </c>
      <c r="S7737" s="71"/>
      <c r="T7737" s="54" t="s">
        <v>256</v>
      </c>
      <c r="U7737" s="71">
        <v>44693</v>
      </c>
      <c r="V7737" s="54" t="s">
        <v>443</v>
      </c>
      <c r="W7737" t="str">
        <f t="shared" si="120"/>
        <v>May-22</v>
      </c>
    </row>
    <row r="7738" spans="1:23" x14ac:dyDescent="0.25">
      <c r="A7738" s="54" t="s">
        <v>317</v>
      </c>
      <c r="B7738" s="54" t="s">
        <v>428</v>
      </c>
      <c r="C7738" s="54" t="s">
        <v>263</v>
      </c>
      <c r="D7738" s="54" t="s">
        <v>429</v>
      </c>
      <c r="E7738" s="54" t="s">
        <v>25815</v>
      </c>
      <c r="F7738" s="71">
        <v>44696</v>
      </c>
      <c r="G7738" s="72">
        <v>273.75</v>
      </c>
      <c r="H7738" s="72">
        <v>23405.63</v>
      </c>
      <c r="I7738" s="54" t="s">
        <v>265</v>
      </c>
      <c r="J7738" s="54" t="s">
        <v>22893</v>
      </c>
      <c r="K7738" s="54" t="s">
        <v>25816</v>
      </c>
      <c r="L7738" s="54" t="s">
        <v>25817</v>
      </c>
      <c r="M7738" s="54" t="s">
        <v>25815</v>
      </c>
      <c r="N7738" s="54" t="s">
        <v>256</v>
      </c>
      <c r="O7738" s="54" t="s">
        <v>256</v>
      </c>
      <c r="P7738" s="54" t="s">
        <v>267</v>
      </c>
      <c r="Q7738" s="54" t="s">
        <v>256</v>
      </c>
      <c r="R7738" s="54" t="s">
        <v>431</v>
      </c>
      <c r="S7738" s="71"/>
      <c r="T7738" s="54" t="s">
        <v>256</v>
      </c>
      <c r="U7738" s="71">
        <v>44696</v>
      </c>
      <c r="V7738" s="54" t="s">
        <v>256</v>
      </c>
      <c r="W7738" t="str">
        <f t="shared" si="120"/>
        <v>May-22</v>
      </c>
    </row>
    <row r="7739" spans="1:23" x14ac:dyDescent="0.25">
      <c r="A7739" s="54" t="s">
        <v>317</v>
      </c>
      <c r="B7739" s="54" t="s">
        <v>428</v>
      </c>
      <c r="C7739" s="54" t="s">
        <v>263</v>
      </c>
      <c r="D7739" s="54" t="s">
        <v>429</v>
      </c>
      <c r="E7739" s="54" t="s">
        <v>25818</v>
      </c>
      <c r="F7739" s="71">
        <v>44696</v>
      </c>
      <c r="G7739" s="72">
        <v>34.54</v>
      </c>
      <c r="H7739" s="72">
        <v>2953.17</v>
      </c>
      <c r="I7739" s="54" t="s">
        <v>265</v>
      </c>
      <c r="J7739" s="54" t="s">
        <v>22893</v>
      </c>
      <c r="K7739" s="54" t="s">
        <v>25819</v>
      </c>
      <c r="L7739" s="54" t="s">
        <v>25820</v>
      </c>
      <c r="M7739" s="54" t="s">
        <v>25818</v>
      </c>
      <c r="N7739" s="54" t="s">
        <v>256</v>
      </c>
      <c r="O7739" s="54" t="s">
        <v>256</v>
      </c>
      <c r="P7739" s="54" t="s">
        <v>267</v>
      </c>
      <c r="Q7739" s="54" t="s">
        <v>256</v>
      </c>
      <c r="R7739" s="54" t="s">
        <v>431</v>
      </c>
      <c r="S7739" s="71"/>
      <c r="T7739" s="54" t="s">
        <v>256</v>
      </c>
      <c r="U7739" s="71">
        <v>44696</v>
      </c>
      <c r="V7739" s="54" t="s">
        <v>256</v>
      </c>
      <c r="W7739" t="str">
        <f t="shared" si="120"/>
        <v>May-22</v>
      </c>
    </row>
    <row r="7740" spans="1:23" x14ac:dyDescent="0.25">
      <c r="A7740" s="54" t="s">
        <v>317</v>
      </c>
      <c r="B7740" s="54" t="s">
        <v>428</v>
      </c>
      <c r="C7740" s="54" t="s">
        <v>263</v>
      </c>
      <c r="D7740" s="54" t="s">
        <v>429</v>
      </c>
      <c r="E7740" s="54" t="s">
        <v>25821</v>
      </c>
      <c r="F7740" s="71">
        <v>44704</v>
      </c>
      <c r="G7740" s="72">
        <v>1659.39</v>
      </c>
      <c r="H7740" s="72">
        <v>141877.85</v>
      </c>
      <c r="I7740" s="54" t="s">
        <v>265</v>
      </c>
      <c r="J7740" s="54" t="s">
        <v>22893</v>
      </c>
      <c r="K7740" s="54" t="s">
        <v>25702</v>
      </c>
      <c r="L7740" s="54" t="s">
        <v>25822</v>
      </c>
      <c r="M7740" s="54" t="s">
        <v>25821</v>
      </c>
      <c r="N7740" s="54" t="s">
        <v>256</v>
      </c>
      <c r="O7740" s="54" t="s">
        <v>256</v>
      </c>
      <c r="P7740" s="54" t="s">
        <v>271</v>
      </c>
      <c r="Q7740" s="54" t="s">
        <v>256</v>
      </c>
      <c r="R7740" s="54" t="s">
        <v>431</v>
      </c>
      <c r="S7740" s="71"/>
      <c r="T7740" s="54" t="s">
        <v>256</v>
      </c>
      <c r="U7740" s="71">
        <v>44704</v>
      </c>
      <c r="V7740" s="54" t="s">
        <v>443</v>
      </c>
      <c r="W7740" t="str">
        <f t="shared" si="120"/>
        <v>May-22</v>
      </c>
    </row>
    <row r="7741" spans="1:23" x14ac:dyDescent="0.25">
      <c r="A7741" s="54" t="s">
        <v>318</v>
      </c>
      <c r="B7741" s="54" t="s">
        <v>428</v>
      </c>
      <c r="C7741" s="54" t="s">
        <v>263</v>
      </c>
      <c r="D7741" s="54" t="s">
        <v>429</v>
      </c>
      <c r="E7741" s="54" t="s">
        <v>25823</v>
      </c>
      <c r="F7741" s="71">
        <v>44706</v>
      </c>
      <c r="G7741" s="72">
        <v>68558.039999999994</v>
      </c>
      <c r="H7741" s="72">
        <v>5861712.4199999999</v>
      </c>
      <c r="I7741" s="54" t="s">
        <v>265</v>
      </c>
      <c r="J7741" s="54" t="s">
        <v>24389</v>
      </c>
      <c r="K7741" s="54" t="s">
        <v>25824</v>
      </c>
      <c r="L7741" s="54" t="s">
        <v>25825</v>
      </c>
      <c r="M7741" s="54" t="s">
        <v>25823</v>
      </c>
      <c r="N7741" s="54" t="s">
        <v>256</v>
      </c>
      <c r="O7741" s="54" t="s">
        <v>256</v>
      </c>
      <c r="P7741" s="54" t="s">
        <v>434</v>
      </c>
      <c r="Q7741" s="54" t="s">
        <v>256</v>
      </c>
      <c r="R7741" s="54" t="s">
        <v>431</v>
      </c>
      <c r="S7741" s="71"/>
      <c r="T7741" s="54" t="s">
        <v>256</v>
      </c>
      <c r="U7741" s="71">
        <v>44706</v>
      </c>
      <c r="V7741" s="54" t="s">
        <v>256</v>
      </c>
      <c r="W7741" t="str">
        <f t="shared" si="120"/>
        <v>May-22</v>
      </c>
    </row>
    <row r="7742" spans="1:23" x14ac:dyDescent="0.25">
      <c r="A7742" s="54" t="s">
        <v>317</v>
      </c>
      <c r="B7742" s="54" t="s">
        <v>428</v>
      </c>
      <c r="C7742" s="54" t="s">
        <v>263</v>
      </c>
      <c r="D7742" s="54" t="s">
        <v>429</v>
      </c>
      <c r="E7742" s="54" t="s">
        <v>25826</v>
      </c>
      <c r="F7742" s="71">
        <v>44693</v>
      </c>
      <c r="G7742" s="72">
        <v>1409.31</v>
      </c>
      <c r="H7742" s="72">
        <v>120496.01</v>
      </c>
      <c r="I7742" s="54" t="s">
        <v>265</v>
      </c>
      <c r="J7742" s="54" t="s">
        <v>24389</v>
      </c>
      <c r="K7742" s="54" t="s">
        <v>25827</v>
      </c>
      <c r="L7742" s="54" t="s">
        <v>25828</v>
      </c>
      <c r="M7742" s="54" t="s">
        <v>25826</v>
      </c>
      <c r="N7742" s="54" t="s">
        <v>256</v>
      </c>
      <c r="O7742" s="54" t="s">
        <v>256</v>
      </c>
      <c r="P7742" s="54" t="s">
        <v>271</v>
      </c>
      <c r="Q7742" s="54" t="s">
        <v>256</v>
      </c>
      <c r="R7742" s="54" t="s">
        <v>431</v>
      </c>
      <c r="S7742" s="71"/>
      <c r="T7742" s="54" t="s">
        <v>256</v>
      </c>
      <c r="U7742" s="71">
        <v>44693</v>
      </c>
      <c r="V7742" s="54" t="s">
        <v>443</v>
      </c>
      <c r="W7742" t="str">
        <f t="shared" si="120"/>
        <v>May-22</v>
      </c>
    </row>
    <row r="7743" spans="1:23" x14ac:dyDescent="0.25">
      <c r="A7743" s="54" t="s">
        <v>317</v>
      </c>
      <c r="B7743" s="54" t="s">
        <v>428</v>
      </c>
      <c r="C7743" s="54" t="s">
        <v>263</v>
      </c>
      <c r="D7743" s="54" t="s">
        <v>429</v>
      </c>
      <c r="E7743" s="54" t="s">
        <v>25829</v>
      </c>
      <c r="F7743" s="71">
        <v>44697</v>
      </c>
      <c r="G7743" s="72">
        <v>82.88</v>
      </c>
      <c r="H7743" s="72">
        <v>7086.24</v>
      </c>
      <c r="I7743" s="54" t="s">
        <v>265</v>
      </c>
      <c r="J7743" s="54" t="s">
        <v>24389</v>
      </c>
      <c r="K7743" s="54" t="s">
        <v>25730</v>
      </c>
      <c r="L7743" s="54" t="s">
        <v>25830</v>
      </c>
      <c r="M7743" s="54" t="s">
        <v>25829</v>
      </c>
      <c r="N7743" s="54" t="s">
        <v>256</v>
      </c>
      <c r="O7743" s="54" t="s">
        <v>256</v>
      </c>
      <c r="P7743" s="54" t="s">
        <v>271</v>
      </c>
      <c r="Q7743" s="54" t="s">
        <v>256</v>
      </c>
      <c r="R7743" s="54" t="s">
        <v>431</v>
      </c>
      <c r="S7743" s="71"/>
      <c r="T7743" s="54" t="s">
        <v>256</v>
      </c>
      <c r="U7743" s="71">
        <v>44697</v>
      </c>
      <c r="V7743" s="54" t="s">
        <v>443</v>
      </c>
      <c r="W7743" t="str">
        <f t="shared" si="120"/>
        <v>May-22</v>
      </c>
    </row>
    <row r="7744" spans="1:23" x14ac:dyDescent="0.25">
      <c r="A7744" s="54" t="s">
        <v>317</v>
      </c>
      <c r="B7744" s="54" t="s">
        <v>428</v>
      </c>
      <c r="C7744" s="54" t="s">
        <v>263</v>
      </c>
      <c r="D7744" s="54" t="s">
        <v>429</v>
      </c>
      <c r="E7744" s="54" t="s">
        <v>25831</v>
      </c>
      <c r="F7744" s="71">
        <v>44707</v>
      </c>
      <c r="G7744" s="72">
        <v>2582.4699999999998</v>
      </c>
      <c r="H7744" s="72">
        <v>220801.19</v>
      </c>
      <c r="I7744" s="54" t="s">
        <v>265</v>
      </c>
      <c r="J7744" s="54" t="s">
        <v>24389</v>
      </c>
      <c r="K7744" s="54" t="s">
        <v>25832</v>
      </c>
      <c r="L7744" s="54" t="s">
        <v>25833</v>
      </c>
      <c r="M7744" s="54" t="s">
        <v>25831</v>
      </c>
      <c r="N7744" s="54" t="s">
        <v>256</v>
      </c>
      <c r="O7744" s="54" t="s">
        <v>256</v>
      </c>
      <c r="P7744" s="54" t="s">
        <v>271</v>
      </c>
      <c r="Q7744" s="54" t="s">
        <v>256</v>
      </c>
      <c r="R7744" s="54" t="s">
        <v>431</v>
      </c>
      <c r="S7744" s="71"/>
      <c r="T7744" s="54" t="s">
        <v>256</v>
      </c>
      <c r="U7744" s="71">
        <v>44707</v>
      </c>
      <c r="V7744" s="54" t="s">
        <v>443</v>
      </c>
      <c r="W7744" t="str">
        <f t="shared" si="120"/>
        <v>May-22</v>
      </c>
    </row>
    <row r="7745" spans="1:23" x14ac:dyDescent="0.25">
      <c r="A7745" s="54" t="s">
        <v>317</v>
      </c>
      <c r="B7745" s="54" t="s">
        <v>428</v>
      </c>
      <c r="C7745" s="54" t="s">
        <v>263</v>
      </c>
      <c r="D7745" s="54" t="s">
        <v>429</v>
      </c>
      <c r="E7745" s="54" t="s">
        <v>25834</v>
      </c>
      <c r="F7745" s="71">
        <v>44703</v>
      </c>
      <c r="G7745" s="72">
        <v>2285.83</v>
      </c>
      <c r="H7745" s="72">
        <v>195438.47</v>
      </c>
      <c r="I7745" s="54" t="s">
        <v>265</v>
      </c>
      <c r="J7745" s="54" t="s">
        <v>24389</v>
      </c>
      <c r="K7745" s="54" t="s">
        <v>25741</v>
      </c>
      <c r="L7745" s="54" t="s">
        <v>25835</v>
      </c>
      <c r="M7745" s="54" t="s">
        <v>25834</v>
      </c>
      <c r="N7745" s="54" t="s">
        <v>256</v>
      </c>
      <c r="O7745" s="54" t="s">
        <v>256</v>
      </c>
      <c r="P7745" s="54" t="s">
        <v>271</v>
      </c>
      <c r="Q7745" s="54" t="s">
        <v>256</v>
      </c>
      <c r="R7745" s="54" t="s">
        <v>431</v>
      </c>
      <c r="S7745" s="71"/>
      <c r="T7745" s="54" t="s">
        <v>256</v>
      </c>
      <c r="U7745" s="71">
        <v>44703</v>
      </c>
      <c r="V7745" s="54" t="s">
        <v>443</v>
      </c>
      <c r="W7745" t="str">
        <f t="shared" si="120"/>
        <v>May-22</v>
      </c>
    </row>
    <row r="7746" spans="1:23" x14ac:dyDescent="0.25">
      <c r="A7746" s="54" t="s">
        <v>317</v>
      </c>
      <c r="B7746" s="54" t="s">
        <v>428</v>
      </c>
      <c r="C7746" s="54" t="s">
        <v>263</v>
      </c>
      <c r="D7746" s="54" t="s">
        <v>429</v>
      </c>
      <c r="E7746" s="54" t="s">
        <v>25836</v>
      </c>
      <c r="F7746" s="71">
        <v>44711</v>
      </c>
      <c r="G7746" s="72">
        <v>859.42</v>
      </c>
      <c r="H7746" s="72">
        <v>73480.41</v>
      </c>
      <c r="I7746" s="54" t="s">
        <v>265</v>
      </c>
      <c r="J7746" s="54" t="s">
        <v>24389</v>
      </c>
      <c r="K7746" s="54" t="s">
        <v>25837</v>
      </c>
      <c r="L7746" s="54" t="s">
        <v>25838</v>
      </c>
      <c r="M7746" s="54" t="s">
        <v>25836</v>
      </c>
      <c r="N7746" s="54" t="s">
        <v>256</v>
      </c>
      <c r="O7746" s="54" t="s">
        <v>256</v>
      </c>
      <c r="P7746" s="54" t="s">
        <v>267</v>
      </c>
      <c r="Q7746" s="54" t="s">
        <v>256</v>
      </c>
      <c r="R7746" s="54" t="s">
        <v>431</v>
      </c>
      <c r="S7746" s="71"/>
      <c r="T7746" s="54" t="s">
        <v>256</v>
      </c>
      <c r="U7746" s="71">
        <v>44711</v>
      </c>
      <c r="V7746" s="54" t="s">
        <v>256</v>
      </c>
      <c r="W7746" t="str">
        <f t="shared" si="120"/>
        <v>May-22</v>
      </c>
    </row>
    <row r="7747" spans="1:23" x14ac:dyDescent="0.25">
      <c r="A7747" s="54" t="s">
        <v>317</v>
      </c>
      <c r="B7747" s="54" t="s">
        <v>428</v>
      </c>
      <c r="C7747" s="54" t="s">
        <v>263</v>
      </c>
      <c r="D7747" s="54" t="s">
        <v>429</v>
      </c>
      <c r="E7747" s="54" t="s">
        <v>25839</v>
      </c>
      <c r="F7747" s="71">
        <v>44704</v>
      </c>
      <c r="G7747" s="72">
        <v>6967.47</v>
      </c>
      <c r="H7747" s="72">
        <v>595718.68999999994</v>
      </c>
      <c r="I7747" s="54" t="s">
        <v>265</v>
      </c>
      <c r="J7747" s="54" t="s">
        <v>25840</v>
      </c>
      <c r="K7747" s="54" t="s">
        <v>25640</v>
      </c>
      <c r="L7747" s="54" t="s">
        <v>25841</v>
      </c>
      <c r="M7747" s="54" t="s">
        <v>25839</v>
      </c>
      <c r="N7747" s="54" t="s">
        <v>256</v>
      </c>
      <c r="O7747" s="54" t="s">
        <v>256</v>
      </c>
      <c r="P7747" s="54" t="s">
        <v>264</v>
      </c>
      <c r="Q7747" s="54" t="s">
        <v>256</v>
      </c>
      <c r="R7747" s="54" t="s">
        <v>431</v>
      </c>
      <c r="S7747" s="71"/>
      <c r="T7747" s="54" t="s">
        <v>256</v>
      </c>
      <c r="U7747" s="71">
        <v>44704</v>
      </c>
      <c r="V7747" s="54" t="s">
        <v>256</v>
      </c>
      <c r="W7747" t="str">
        <f t="shared" si="120"/>
        <v>May-22</v>
      </c>
    </row>
    <row r="7748" spans="1:23" x14ac:dyDescent="0.25">
      <c r="A7748" s="54" t="s">
        <v>317</v>
      </c>
      <c r="B7748" s="54" t="s">
        <v>428</v>
      </c>
      <c r="C7748" s="54" t="s">
        <v>263</v>
      </c>
      <c r="D7748" s="54" t="s">
        <v>429</v>
      </c>
      <c r="E7748" s="54" t="s">
        <v>25842</v>
      </c>
      <c r="F7748" s="71">
        <v>44702</v>
      </c>
      <c r="G7748" s="72">
        <v>8414.6299999999992</v>
      </c>
      <c r="H7748" s="72">
        <v>719450.87</v>
      </c>
      <c r="I7748" s="54" t="s">
        <v>265</v>
      </c>
      <c r="J7748" s="54" t="s">
        <v>25840</v>
      </c>
      <c r="K7748" s="54" t="s">
        <v>25843</v>
      </c>
      <c r="L7748" s="54" t="s">
        <v>25844</v>
      </c>
      <c r="M7748" s="54" t="s">
        <v>25842</v>
      </c>
      <c r="N7748" s="54" t="s">
        <v>256</v>
      </c>
      <c r="O7748" s="54" t="s">
        <v>256</v>
      </c>
      <c r="P7748" s="54" t="s">
        <v>268</v>
      </c>
      <c r="Q7748" s="54" t="s">
        <v>256</v>
      </c>
      <c r="R7748" s="54" t="s">
        <v>431</v>
      </c>
      <c r="S7748" s="71"/>
      <c r="T7748" s="54" t="s">
        <v>256</v>
      </c>
      <c r="U7748" s="71">
        <v>44702</v>
      </c>
      <c r="V7748" s="54" t="s">
        <v>256</v>
      </c>
      <c r="W7748" t="str">
        <f t="shared" si="120"/>
        <v>May-22</v>
      </c>
    </row>
    <row r="7749" spans="1:23" x14ac:dyDescent="0.25">
      <c r="A7749" s="54" t="s">
        <v>317</v>
      </c>
      <c r="B7749" s="54" t="s">
        <v>428</v>
      </c>
      <c r="C7749" s="54" t="s">
        <v>263</v>
      </c>
      <c r="D7749" s="54" t="s">
        <v>429</v>
      </c>
      <c r="E7749" s="54" t="s">
        <v>25845</v>
      </c>
      <c r="F7749" s="71">
        <v>44711</v>
      </c>
      <c r="G7749" s="72">
        <v>142.44</v>
      </c>
      <c r="H7749" s="72">
        <v>12178.62</v>
      </c>
      <c r="I7749" s="54" t="s">
        <v>265</v>
      </c>
      <c r="J7749" s="54" t="s">
        <v>25840</v>
      </c>
      <c r="K7749" s="54" t="s">
        <v>25846</v>
      </c>
      <c r="L7749" s="54" t="s">
        <v>25847</v>
      </c>
      <c r="M7749" s="54" t="s">
        <v>25845</v>
      </c>
      <c r="N7749" s="54" t="s">
        <v>256</v>
      </c>
      <c r="O7749" s="54" t="s">
        <v>256</v>
      </c>
      <c r="P7749" s="54" t="s">
        <v>267</v>
      </c>
      <c r="Q7749" s="54" t="s">
        <v>256</v>
      </c>
      <c r="R7749" s="54" t="s">
        <v>431</v>
      </c>
      <c r="S7749" s="71"/>
      <c r="T7749" s="54" t="s">
        <v>256</v>
      </c>
      <c r="U7749" s="71">
        <v>44711</v>
      </c>
      <c r="V7749" s="54" t="s">
        <v>256</v>
      </c>
      <c r="W7749" t="str">
        <f t="shared" ref="W7749:W7812" si="121">TEXT(F7749,"MMM-YY")</f>
        <v>May-22</v>
      </c>
    </row>
    <row r="7750" spans="1:23" x14ac:dyDescent="0.25">
      <c r="A7750" s="54" t="s">
        <v>317</v>
      </c>
      <c r="B7750" s="54" t="s">
        <v>428</v>
      </c>
      <c r="C7750" s="54" t="s">
        <v>263</v>
      </c>
      <c r="D7750" s="54" t="s">
        <v>429</v>
      </c>
      <c r="E7750" s="54" t="s">
        <v>25848</v>
      </c>
      <c r="F7750" s="71">
        <v>44711</v>
      </c>
      <c r="G7750" s="72">
        <v>78.62</v>
      </c>
      <c r="H7750" s="72">
        <v>6722.01</v>
      </c>
      <c r="I7750" s="54" t="s">
        <v>265</v>
      </c>
      <c r="J7750" s="54" t="s">
        <v>25840</v>
      </c>
      <c r="K7750" s="54" t="s">
        <v>25849</v>
      </c>
      <c r="L7750" s="54" t="s">
        <v>25850</v>
      </c>
      <c r="M7750" s="54" t="s">
        <v>25848</v>
      </c>
      <c r="N7750" s="54" t="s">
        <v>256</v>
      </c>
      <c r="O7750" s="54" t="s">
        <v>256</v>
      </c>
      <c r="P7750" s="54" t="s">
        <v>267</v>
      </c>
      <c r="Q7750" s="54" t="s">
        <v>256</v>
      </c>
      <c r="R7750" s="54" t="s">
        <v>431</v>
      </c>
      <c r="S7750" s="71"/>
      <c r="T7750" s="54" t="s">
        <v>256</v>
      </c>
      <c r="U7750" s="71">
        <v>44711</v>
      </c>
      <c r="V7750" s="54" t="s">
        <v>256</v>
      </c>
      <c r="W7750" t="str">
        <f t="shared" si="121"/>
        <v>May-22</v>
      </c>
    </row>
    <row r="7751" spans="1:23" x14ac:dyDescent="0.25">
      <c r="A7751" s="54" t="s">
        <v>317</v>
      </c>
      <c r="B7751" s="54" t="s">
        <v>428</v>
      </c>
      <c r="C7751" s="54" t="s">
        <v>263</v>
      </c>
      <c r="D7751" s="54" t="s">
        <v>429</v>
      </c>
      <c r="E7751" s="54" t="s">
        <v>25851</v>
      </c>
      <c r="F7751" s="71">
        <v>44712</v>
      </c>
      <c r="G7751" s="72">
        <v>10851.48</v>
      </c>
      <c r="H7751" s="72">
        <v>956557.96</v>
      </c>
      <c r="I7751" s="54" t="s">
        <v>265</v>
      </c>
      <c r="J7751" s="54" t="s">
        <v>25840</v>
      </c>
      <c r="K7751" s="54" t="s">
        <v>25658</v>
      </c>
      <c r="L7751" s="54" t="s">
        <v>25852</v>
      </c>
      <c r="M7751" s="54" t="s">
        <v>25851</v>
      </c>
      <c r="N7751" s="54" t="s">
        <v>256</v>
      </c>
      <c r="O7751" s="54" t="s">
        <v>256</v>
      </c>
      <c r="P7751" s="54" t="s">
        <v>444</v>
      </c>
      <c r="Q7751" s="54" t="s">
        <v>256</v>
      </c>
      <c r="R7751" s="54" t="s">
        <v>431</v>
      </c>
      <c r="S7751" s="71"/>
      <c r="T7751" s="54" t="s">
        <v>256</v>
      </c>
      <c r="U7751" s="71">
        <v>44712</v>
      </c>
      <c r="V7751" s="54" t="s">
        <v>256</v>
      </c>
      <c r="W7751" t="str">
        <f t="shared" si="121"/>
        <v>May-22</v>
      </c>
    </row>
    <row r="7752" spans="1:23" x14ac:dyDescent="0.25">
      <c r="A7752" s="54" t="s">
        <v>318</v>
      </c>
      <c r="B7752" s="54" t="s">
        <v>428</v>
      </c>
      <c r="C7752" s="54" t="s">
        <v>263</v>
      </c>
      <c r="D7752" s="54" t="s">
        <v>429</v>
      </c>
      <c r="E7752" s="54" t="s">
        <v>25853</v>
      </c>
      <c r="F7752" s="71">
        <v>44698</v>
      </c>
      <c r="G7752" s="72">
        <v>22217.599999999999</v>
      </c>
      <c r="H7752" s="72">
        <v>1899604.8</v>
      </c>
      <c r="I7752" s="54" t="s">
        <v>265</v>
      </c>
      <c r="J7752" s="54" t="s">
        <v>24419</v>
      </c>
      <c r="K7752" s="54" t="s">
        <v>25854</v>
      </c>
      <c r="L7752" s="54" t="s">
        <v>25855</v>
      </c>
      <c r="M7752" s="54" t="s">
        <v>25853</v>
      </c>
      <c r="N7752" s="54" t="s">
        <v>256</v>
      </c>
      <c r="O7752" s="54" t="s">
        <v>256</v>
      </c>
      <c r="P7752" s="54" t="s">
        <v>457</v>
      </c>
      <c r="Q7752" s="54" t="s">
        <v>256</v>
      </c>
      <c r="R7752" s="54" t="s">
        <v>431</v>
      </c>
      <c r="S7752" s="71"/>
      <c r="T7752" s="54" t="s">
        <v>256</v>
      </c>
      <c r="U7752" s="71">
        <v>44698</v>
      </c>
      <c r="V7752" s="54" t="s">
        <v>256</v>
      </c>
      <c r="W7752" t="str">
        <f t="shared" si="121"/>
        <v>May-22</v>
      </c>
    </row>
    <row r="7753" spans="1:23" x14ac:dyDescent="0.25">
      <c r="A7753" s="54" t="s">
        <v>317</v>
      </c>
      <c r="B7753" s="54" t="s">
        <v>428</v>
      </c>
      <c r="C7753" s="54" t="s">
        <v>263</v>
      </c>
      <c r="D7753" s="54" t="s">
        <v>429</v>
      </c>
      <c r="E7753" s="54" t="s">
        <v>25856</v>
      </c>
      <c r="F7753" s="71">
        <v>44696</v>
      </c>
      <c r="G7753" s="72">
        <v>4.38</v>
      </c>
      <c r="H7753" s="72">
        <v>374.49</v>
      </c>
      <c r="I7753" s="54" t="s">
        <v>265</v>
      </c>
      <c r="J7753" s="54" t="s">
        <v>24419</v>
      </c>
      <c r="K7753" s="54" t="s">
        <v>25857</v>
      </c>
      <c r="L7753" s="54" t="s">
        <v>25858</v>
      </c>
      <c r="M7753" s="54" t="s">
        <v>25856</v>
      </c>
      <c r="N7753" s="54" t="s">
        <v>256</v>
      </c>
      <c r="O7753" s="54" t="s">
        <v>256</v>
      </c>
      <c r="P7753" s="54" t="s">
        <v>267</v>
      </c>
      <c r="Q7753" s="54" t="s">
        <v>256</v>
      </c>
      <c r="R7753" s="54" t="s">
        <v>431</v>
      </c>
      <c r="S7753" s="71"/>
      <c r="T7753" s="54" t="s">
        <v>256</v>
      </c>
      <c r="U7753" s="71">
        <v>44696</v>
      </c>
      <c r="V7753" s="54" t="s">
        <v>256</v>
      </c>
      <c r="W7753" t="str">
        <f t="shared" si="121"/>
        <v>May-22</v>
      </c>
    </row>
    <row r="7754" spans="1:23" x14ac:dyDescent="0.25">
      <c r="A7754" s="54" t="s">
        <v>317</v>
      </c>
      <c r="B7754" s="54" t="s">
        <v>428</v>
      </c>
      <c r="C7754" s="54" t="s">
        <v>263</v>
      </c>
      <c r="D7754" s="54" t="s">
        <v>429</v>
      </c>
      <c r="E7754" s="54" t="s">
        <v>25859</v>
      </c>
      <c r="F7754" s="71">
        <v>44702</v>
      </c>
      <c r="G7754" s="72">
        <v>69.41</v>
      </c>
      <c r="H7754" s="72">
        <v>5934.56</v>
      </c>
      <c r="I7754" s="54" t="s">
        <v>265</v>
      </c>
      <c r="J7754" s="54" t="s">
        <v>24419</v>
      </c>
      <c r="K7754" s="54" t="s">
        <v>25860</v>
      </c>
      <c r="L7754" s="54" t="s">
        <v>25861</v>
      </c>
      <c r="M7754" s="54" t="s">
        <v>25859</v>
      </c>
      <c r="N7754" s="54" t="s">
        <v>256</v>
      </c>
      <c r="O7754" s="54" t="s">
        <v>256</v>
      </c>
      <c r="P7754" s="54" t="s">
        <v>268</v>
      </c>
      <c r="Q7754" s="54" t="s">
        <v>256</v>
      </c>
      <c r="R7754" s="54" t="s">
        <v>431</v>
      </c>
      <c r="S7754" s="71"/>
      <c r="T7754" s="54" t="s">
        <v>256</v>
      </c>
      <c r="U7754" s="71">
        <v>44702</v>
      </c>
      <c r="V7754" s="54" t="s">
        <v>256</v>
      </c>
      <c r="W7754" t="str">
        <f t="shared" si="121"/>
        <v>May-22</v>
      </c>
    </row>
    <row r="7755" spans="1:23" x14ac:dyDescent="0.25">
      <c r="A7755" s="54" t="s">
        <v>317</v>
      </c>
      <c r="B7755" s="54" t="s">
        <v>428</v>
      </c>
      <c r="C7755" s="54" t="s">
        <v>263</v>
      </c>
      <c r="D7755" s="54" t="s">
        <v>429</v>
      </c>
      <c r="E7755" s="54" t="s">
        <v>25862</v>
      </c>
      <c r="F7755" s="71">
        <v>44707</v>
      </c>
      <c r="G7755" s="72">
        <v>1775.75</v>
      </c>
      <c r="H7755" s="72">
        <v>151826.63</v>
      </c>
      <c r="I7755" s="54" t="s">
        <v>265</v>
      </c>
      <c r="J7755" s="54" t="s">
        <v>24419</v>
      </c>
      <c r="K7755" s="54" t="s">
        <v>25832</v>
      </c>
      <c r="L7755" s="54" t="s">
        <v>25863</v>
      </c>
      <c r="M7755" s="54" t="s">
        <v>25862</v>
      </c>
      <c r="N7755" s="54" t="s">
        <v>256</v>
      </c>
      <c r="O7755" s="54" t="s">
        <v>256</v>
      </c>
      <c r="P7755" s="54" t="s">
        <v>271</v>
      </c>
      <c r="Q7755" s="54" t="s">
        <v>256</v>
      </c>
      <c r="R7755" s="54" t="s">
        <v>431</v>
      </c>
      <c r="S7755" s="71"/>
      <c r="T7755" s="54" t="s">
        <v>256</v>
      </c>
      <c r="U7755" s="71">
        <v>44707</v>
      </c>
      <c r="V7755" s="54" t="s">
        <v>443</v>
      </c>
      <c r="W7755" t="str">
        <f t="shared" si="121"/>
        <v>May-22</v>
      </c>
    </row>
    <row r="7756" spans="1:23" x14ac:dyDescent="0.25">
      <c r="A7756" s="54" t="s">
        <v>318</v>
      </c>
      <c r="B7756" s="54" t="s">
        <v>428</v>
      </c>
      <c r="C7756" s="54" t="s">
        <v>263</v>
      </c>
      <c r="D7756" s="54" t="s">
        <v>429</v>
      </c>
      <c r="E7756" s="54" t="s">
        <v>25864</v>
      </c>
      <c r="F7756" s="71">
        <v>44696</v>
      </c>
      <c r="G7756" s="72">
        <v>1811.25</v>
      </c>
      <c r="H7756" s="72">
        <v>154861.88</v>
      </c>
      <c r="I7756" s="54" t="s">
        <v>265</v>
      </c>
      <c r="J7756" s="54" t="s">
        <v>22957</v>
      </c>
      <c r="K7756" s="54" t="s">
        <v>25865</v>
      </c>
      <c r="L7756" s="54" t="s">
        <v>25866</v>
      </c>
      <c r="M7756" s="54" t="s">
        <v>25864</v>
      </c>
      <c r="N7756" s="54" t="s">
        <v>256</v>
      </c>
      <c r="O7756" s="54" t="s">
        <v>256</v>
      </c>
      <c r="P7756" s="54" t="s">
        <v>271</v>
      </c>
      <c r="Q7756" s="54" t="s">
        <v>256</v>
      </c>
      <c r="R7756" s="54" t="s">
        <v>431</v>
      </c>
      <c r="S7756" s="71"/>
      <c r="T7756" s="54" t="s">
        <v>256</v>
      </c>
      <c r="U7756" s="71">
        <v>44696</v>
      </c>
      <c r="V7756" s="54" t="s">
        <v>443</v>
      </c>
      <c r="W7756" t="str">
        <f t="shared" si="121"/>
        <v>May-22</v>
      </c>
    </row>
    <row r="7757" spans="1:23" x14ac:dyDescent="0.25">
      <c r="A7757" s="54" t="s">
        <v>318</v>
      </c>
      <c r="B7757" s="54" t="s">
        <v>428</v>
      </c>
      <c r="C7757" s="54" t="s">
        <v>263</v>
      </c>
      <c r="D7757" s="54" t="s">
        <v>429</v>
      </c>
      <c r="E7757" s="54" t="s">
        <v>25867</v>
      </c>
      <c r="F7757" s="71">
        <v>44706</v>
      </c>
      <c r="G7757" s="72">
        <v>21839.4</v>
      </c>
      <c r="H7757" s="72">
        <v>1867268.7</v>
      </c>
      <c r="I7757" s="54" t="s">
        <v>265</v>
      </c>
      <c r="J7757" s="54" t="s">
        <v>22957</v>
      </c>
      <c r="K7757" s="54" t="s">
        <v>25868</v>
      </c>
      <c r="L7757" s="54" t="s">
        <v>25869</v>
      </c>
      <c r="M7757" s="54" t="s">
        <v>25867</v>
      </c>
      <c r="N7757" s="54" t="s">
        <v>256</v>
      </c>
      <c r="O7757" s="54" t="s">
        <v>256</v>
      </c>
      <c r="P7757" s="54" t="s">
        <v>434</v>
      </c>
      <c r="Q7757" s="54" t="s">
        <v>256</v>
      </c>
      <c r="R7757" s="54" t="s">
        <v>431</v>
      </c>
      <c r="S7757" s="71"/>
      <c r="T7757" s="54" t="s">
        <v>256</v>
      </c>
      <c r="U7757" s="71">
        <v>44706</v>
      </c>
      <c r="V7757" s="54" t="s">
        <v>256</v>
      </c>
      <c r="W7757" t="str">
        <f t="shared" si="121"/>
        <v>May-22</v>
      </c>
    </row>
    <row r="7758" spans="1:23" x14ac:dyDescent="0.25">
      <c r="A7758" s="54" t="s">
        <v>317</v>
      </c>
      <c r="B7758" s="54" t="s">
        <v>428</v>
      </c>
      <c r="C7758" s="54" t="s">
        <v>263</v>
      </c>
      <c r="D7758" s="54" t="s">
        <v>429</v>
      </c>
      <c r="E7758" s="54" t="s">
        <v>25870</v>
      </c>
      <c r="F7758" s="71">
        <v>44693</v>
      </c>
      <c r="G7758" s="72">
        <v>1184.8699999999999</v>
      </c>
      <c r="H7758" s="72">
        <v>101306.39</v>
      </c>
      <c r="I7758" s="54" t="s">
        <v>265</v>
      </c>
      <c r="J7758" s="54" t="s">
        <v>22957</v>
      </c>
      <c r="K7758" s="54" t="s">
        <v>25702</v>
      </c>
      <c r="L7758" s="54" t="s">
        <v>25871</v>
      </c>
      <c r="M7758" s="54" t="s">
        <v>25870</v>
      </c>
      <c r="N7758" s="54" t="s">
        <v>256</v>
      </c>
      <c r="O7758" s="54" t="s">
        <v>256</v>
      </c>
      <c r="P7758" s="54" t="s">
        <v>271</v>
      </c>
      <c r="Q7758" s="54" t="s">
        <v>256</v>
      </c>
      <c r="R7758" s="54" t="s">
        <v>431</v>
      </c>
      <c r="S7758" s="71"/>
      <c r="T7758" s="54" t="s">
        <v>256</v>
      </c>
      <c r="U7758" s="71">
        <v>44693</v>
      </c>
      <c r="V7758" s="54" t="s">
        <v>443</v>
      </c>
      <c r="W7758" t="str">
        <f t="shared" si="121"/>
        <v>May-22</v>
      </c>
    </row>
    <row r="7759" spans="1:23" x14ac:dyDescent="0.25">
      <c r="A7759" s="54" t="s">
        <v>318</v>
      </c>
      <c r="B7759" s="54" t="s">
        <v>428</v>
      </c>
      <c r="C7759" s="54" t="s">
        <v>263</v>
      </c>
      <c r="D7759" s="54" t="s">
        <v>429</v>
      </c>
      <c r="E7759" s="54" t="s">
        <v>25872</v>
      </c>
      <c r="F7759" s="71">
        <v>44693</v>
      </c>
      <c r="G7759" s="72">
        <v>94311.75</v>
      </c>
      <c r="H7759" s="72">
        <v>8063654.6299999999</v>
      </c>
      <c r="I7759" s="54" t="s">
        <v>265</v>
      </c>
      <c r="J7759" s="54" t="s">
        <v>24456</v>
      </c>
      <c r="K7759" s="54" t="s">
        <v>25873</v>
      </c>
      <c r="L7759" s="54" t="s">
        <v>25874</v>
      </c>
      <c r="M7759" s="54" t="s">
        <v>25872</v>
      </c>
      <c r="N7759" s="54" t="s">
        <v>256</v>
      </c>
      <c r="O7759" s="54" t="s">
        <v>256</v>
      </c>
      <c r="P7759" s="54" t="s">
        <v>433</v>
      </c>
      <c r="Q7759" s="54" t="s">
        <v>256</v>
      </c>
      <c r="R7759" s="54" t="s">
        <v>431</v>
      </c>
      <c r="S7759" s="71"/>
      <c r="T7759" s="54" t="s">
        <v>256</v>
      </c>
      <c r="U7759" s="71">
        <v>44693</v>
      </c>
      <c r="V7759" s="54" t="s">
        <v>256</v>
      </c>
      <c r="W7759" t="str">
        <f t="shared" si="121"/>
        <v>May-22</v>
      </c>
    </row>
    <row r="7760" spans="1:23" x14ac:dyDescent="0.25">
      <c r="A7760" s="54" t="s">
        <v>317</v>
      </c>
      <c r="B7760" s="54" t="s">
        <v>428</v>
      </c>
      <c r="C7760" s="54" t="s">
        <v>263</v>
      </c>
      <c r="D7760" s="54" t="s">
        <v>429</v>
      </c>
      <c r="E7760" s="54" t="s">
        <v>25875</v>
      </c>
      <c r="F7760" s="71">
        <v>44691</v>
      </c>
      <c r="G7760" s="72">
        <v>8482.85</v>
      </c>
      <c r="H7760" s="72">
        <v>725283.68</v>
      </c>
      <c r="I7760" s="54" t="s">
        <v>265</v>
      </c>
      <c r="J7760" s="54" t="s">
        <v>24456</v>
      </c>
      <c r="K7760" s="54" t="s">
        <v>25876</v>
      </c>
      <c r="L7760" s="54" t="s">
        <v>25877</v>
      </c>
      <c r="M7760" s="54" t="s">
        <v>25875</v>
      </c>
      <c r="N7760" s="54" t="s">
        <v>256</v>
      </c>
      <c r="O7760" s="54" t="s">
        <v>256</v>
      </c>
      <c r="P7760" s="54" t="s">
        <v>289</v>
      </c>
      <c r="Q7760" s="54" t="s">
        <v>256</v>
      </c>
      <c r="R7760" s="54" t="s">
        <v>431</v>
      </c>
      <c r="S7760" s="71"/>
      <c r="T7760" s="54" t="s">
        <v>256</v>
      </c>
      <c r="U7760" s="71">
        <v>44691</v>
      </c>
      <c r="V7760" s="54" t="s">
        <v>256</v>
      </c>
      <c r="W7760" t="str">
        <f t="shared" si="121"/>
        <v>May-22</v>
      </c>
    </row>
    <row r="7761" spans="1:23" x14ac:dyDescent="0.25">
      <c r="A7761" s="54" t="s">
        <v>317</v>
      </c>
      <c r="B7761" s="54" t="s">
        <v>428</v>
      </c>
      <c r="C7761" s="54" t="s">
        <v>263</v>
      </c>
      <c r="D7761" s="54" t="s">
        <v>429</v>
      </c>
      <c r="E7761" s="54" t="s">
        <v>25878</v>
      </c>
      <c r="F7761" s="71">
        <v>44691</v>
      </c>
      <c r="G7761" s="72">
        <v>497</v>
      </c>
      <c r="H7761" s="72">
        <v>42493.5</v>
      </c>
      <c r="I7761" s="54" t="s">
        <v>265</v>
      </c>
      <c r="J7761" s="54" t="s">
        <v>24456</v>
      </c>
      <c r="K7761" s="54" t="s">
        <v>25697</v>
      </c>
      <c r="L7761" s="54" t="s">
        <v>25879</v>
      </c>
      <c r="M7761" s="54" t="s">
        <v>25878</v>
      </c>
      <c r="N7761" s="54" t="s">
        <v>256</v>
      </c>
      <c r="O7761" s="54" t="s">
        <v>256</v>
      </c>
      <c r="P7761" s="54" t="s">
        <v>289</v>
      </c>
      <c r="Q7761" s="54" t="s">
        <v>256</v>
      </c>
      <c r="R7761" s="54" t="s">
        <v>431</v>
      </c>
      <c r="S7761" s="71"/>
      <c r="T7761" s="54" t="s">
        <v>256</v>
      </c>
      <c r="U7761" s="71">
        <v>44691</v>
      </c>
      <c r="V7761" s="54" t="s">
        <v>256</v>
      </c>
      <c r="W7761" t="str">
        <f t="shared" si="121"/>
        <v>May-22</v>
      </c>
    </row>
    <row r="7762" spans="1:23" x14ac:dyDescent="0.25">
      <c r="A7762" s="54" t="s">
        <v>317</v>
      </c>
      <c r="B7762" s="54" t="s">
        <v>428</v>
      </c>
      <c r="C7762" s="54" t="s">
        <v>263</v>
      </c>
      <c r="D7762" s="54" t="s">
        <v>429</v>
      </c>
      <c r="E7762" s="54" t="s">
        <v>25880</v>
      </c>
      <c r="F7762" s="71">
        <v>44698</v>
      </c>
      <c r="G7762" s="72">
        <v>2098.61</v>
      </c>
      <c r="H7762" s="72">
        <v>179431.16</v>
      </c>
      <c r="I7762" s="54" t="s">
        <v>265</v>
      </c>
      <c r="J7762" s="54" t="s">
        <v>24456</v>
      </c>
      <c r="K7762" s="54" t="s">
        <v>25679</v>
      </c>
      <c r="L7762" s="54" t="s">
        <v>25881</v>
      </c>
      <c r="M7762" s="54" t="s">
        <v>25880</v>
      </c>
      <c r="N7762" s="54" t="s">
        <v>256</v>
      </c>
      <c r="O7762" s="54" t="s">
        <v>256</v>
      </c>
      <c r="P7762" s="54" t="s">
        <v>444</v>
      </c>
      <c r="Q7762" s="54" t="s">
        <v>256</v>
      </c>
      <c r="R7762" s="54" t="s">
        <v>431</v>
      </c>
      <c r="S7762" s="71"/>
      <c r="T7762" s="54" t="s">
        <v>256</v>
      </c>
      <c r="U7762" s="71">
        <v>44698</v>
      </c>
      <c r="V7762" s="54" t="s">
        <v>256</v>
      </c>
      <c r="W7762" t="str">
        <f t="shared" si="121"/>
        <v>May-22</v>
      </c>
    </row>
    <row r="7763" spans="1:23" x14ac:dyDescent="0.25">
      <c r="A7763" s="54" t="s">
        <v>317</v>
      </c>
      <c r="B7763" s="54" t="s">
        <v>428</v>
      </c>
      <c r="C7763" s="54" t="s">
        <v>263</v>
      </c>
      <c r="D7763" s="54" t="s">
        <v>429</v>
      </c>
      <c r="E7763" s="54" t="s">
        <v>25882</v>
      </c>
      <c r="F7763" s="71">
        <v>44709</v>
      </c>
      <c r="G7763" s="72">
        <v>441.48</v>
      </c>
      <c r="H7763" s="72">
        <v>37746.54</v>
      </c>
      <c r="I7763" s="54" t="s">
        <v>265</v>
      </c>
      <c r="J7763" s="54" t="s">
        <v>24456</v>
      </c>
      <c r="K7763" s="54" t="s">
        <v>25694</v>
      </c>
      <c r="L7763" s="54" t="s">
        <v>25883</v>
      </c>
      <c r="M7763" s="54" t="s">
        <v>25882</v>
      </c>
      <c r="N7763" s="54" t="s">
        <v>256</v>
      </c>
      <c r="O7763" s="54" t="s">
        <v>256</v>
      </c>
      <c r="P7763" s="54" t="s">
        <v>271</v>
      </c>
      <c r="Q7763" s="54" t="s">
        <v>256</v>
      </c>
      <c r="R7763" s="54" t="s">
        <v>431</v>
      </c>
      <c r="S7763" s="71"/>
      <c r="T7763" s="54" t="s">
        <v>256</v>
      </c>
      <c r="U7763" s="71">
        <v>44709</v>
      </c>
      <c r="V7763" s="54" t="s">
        <v>443</v>
      </c>
      <c r="W7763" t="str">
        <f t="shared" si="121"/>
        <v>May-22</v>
      </c>
    </row>
    <row r="7764" spans="1:23" x14ac:dyDescent="0.25">
      <c r="A7764" s="54" t="s">
        <v>317</v>
      </c>
      <c r="B7764" s="54" t="s">
        <v>428</v>
      </c>
      <c r="C7764" s="54" t="s">
        <v>263</v>
      </c>
      <c r="D7764" s="54" t="s">
        <v>429</v>
      </c>
      <c r="E7764" s="54" t="s">
        <v>25884</v>
      </c>
      <c r="F7764" s="71">
        <v>44706</v>
      </c>
      <c r="G7764" s="72">
        <v>5570.88</v>
      </c>
      <c r="H7764" s="72">
        <v>476310.24</v>
      </c>
      <c r="I7764" s="54" t="s">
        <v>265</v>
      </c>
      <c r="J7764" s="54" t="s">
        <v>24456</v>
      </c>
      <c r="K7764" s="54" t="s">
        <v>25682</v>
      </c>
      <c r="L7764" s="54" t="s">
        <v>25885</v>
      </c>
      <c r="M7764" s="54" t="s">
        <v>25884</v>
      </c>
      <c r="N7764" s="54" t="s">
        <v>256</v>
      </c>
      <c r="O7764" s="54" t="s">
        <v>256</v>
      </c>
      <c r="P7764" s="54" t="s">
        <v>453</v>
      </c>
      <c r="Q7764" s="54" t="s">
        <v>256</v>
      </c>
      <c r="R7764" s="54" t="s">
        <v>431</v>
      </c>
      <c r="S7764" s="71"/>
      <c r="T7764" s="54" t="s">
        <v>256</v>
      </c>
      <c r="U7764" s="71">
        <v>44706</v>
      </c>
      <c r="V7764" s="54" t="s">
        <v>256</v>
      </c>
      <c r="W7764" t="str">
        <f t="shared" si="121"/>
        <v>May-22</v>
      </c>
    </row>
    <row r="7765" spans="1:23" x14ac:dyDescent="0.25">
      <c r="A7765" s="54" t="s">
        <v>318</v>
      </c>
      <c r="B7765" s="54" t="s">
        <v>428</v>
      </c>
      <c r="C7765" s="54" t="s">
        <v>263</v>
      </c>
      <c r="D7765" s="54" t="s">
        <v>429</v>
      </c>
      <c r="E7765" s="54" t="s">
        <v>25886</v>
      </c>
      <c r="F7765" s="71">
        <v>44707</v>
      </c>
      <c r="G7765" s="72">
        <v>211206.56</v>
      </c>
      <c r="H7765" s="72">
        <v>18058160.879999999</v>
      </c>
      <c r="I7765" s="54" t="s">
        <v>265</v>
      </c>
      <c r="J7765" s="54" t="s">
        <v>24475</v>
      </c>
      <c r="K7765" s="54" t="s">
        <v>25887</v>
      </c>
      <c r="L7765" s="54" t="s">
        <v>25888</v>
      </c>
      <c r="M7765" s="54" t="s">
        <v>25886</v>
      </c>
      <c r="N7765" s="54" t="s">
        <v>256</v>
      </c>
      <c r="O7765" s="54" t="s">
        <v>256</v>
      </c>
      <c r="P7765" s="54" t="s">
        <v>320</v>
      </c>
      <c r="Q7765" s="54" t="s">
        <v>256</v>
      </c>
      <c r="R7765" s="54" t="s">
        <v>431</v>
      </c>
      <c r="S7765" s="71"/>
      <c r="T7765" s="54" t="s">
        <v>256</v>
      </c>
      <c r="U7765" s="71">
        <v>44707</v>
      </c>
      <c r="V7765" s="54" t="s">
        <v>256</v>
      </c>
      <c r="W7765" t="str">
        <f t="shared" si="121"/>
        <v>May-22</v>
      </c>
    </row>
    <row r="7766" spans="1:23" x14ac:dyDescent="0.25">
      <c r="A7766" s="54" t="s">
        <v>318</v>
      </c>
      <c r="B7766" s="54" t="s">
        <v>428</v>
      </c>
      <c r="C7766" s="54" t="s">
        <v>263</v>
      </c>
      <c r="D7766" s="54" t="s">
        <v>429</v>
      </c>
      <c r="E7766" s="54" t="s">
        <v>25889</v>
      </c>
      <c r="F7766" s="71">
        <v>44702</v>
      </c>
      <c r="G7766" s="72">
        <v>919.02</v>
      </c>
      <c r="H7766" s="72">
        <v>78576.210000000006</v>
      </c>
      <c r="I7766" s="54" t="s">
        <v>265</v>
      </c>
      <c r="J7766" s="54" t="s">
        <v>24475</v>
      </c>
      <c r="K7766" s="54" t="s">
        <v>25890</v>
      </c>
      <c r="L7766" s="54" t="s">
        <v>25891</v>
      </c>
      <c r="M7766" s="54" t="s">
        <v>25889</v>
      </c>
      <c r="N7766" s="54" t="s">
        <v>256</v>
      </c>
      <c r="O7766" s="54" t="s">
        <v>256</v>
      </c>
      <c r="P7766" s="54" t="s">
        <v>271</v>
      </c>
      <c r="Q7766" s="54" t="s">
        <v>256</v>
      </c>
      <c r="R7766" s="54" t="s">
        <v>431</v>
      </c>
      <c r="S7766" s="71"/>
      <c r="T7766" s="54" t="s">
        <v>256</v>
      </c>
      <c r="U7766" s="71">
        <v>44702</v>
      </c>
      <c r="V7766" s="54" t="s">
        <v>443</v>
      </c>
      <c r="W7766" t="str">
        <f t="shared" si="121"/>
        <v>May-22</v>
      </c>
    </row>
    <row r="7767" spans="1:23" x14ac:dyDescent="0.25">
      <c r="A7767" s="54" t="s">
        <v>318</v>
      </c>
      <c r="B7767" s="54" t="s">
        <v>428</v>
      </c>
      <c r="C7767" s="54" t="s">
        <v>263</v>
      </c>
      <c r="D7767" s="54" t="s">
        <v>429</v>
      </c>
      <c r="E7767" s="54" t="s">
        <v>25892</v>
      </c>
      <c r="F7767" s="71">
        <v>44700</v>
      </c>
      <c r="G7767" s="72">
        <v>29249.25</v>
      </c>
      <c r="H7767" s="72">
        <v>2500810.88</v>
      </c>
      <c r="I7767" s="54" t="s">
        <v>265</v>
      </c>
      <c r="J7767" s="54" t="s">
        <v>24475</v>
      </c>
      <c r="K7767" s="54" t="s">
        <v>25893</v>
      </c>
      <c r="L7767" s="54" t="s">
        <v>25894</v>
      </c>
      <c r="M7767" s="54" t="s">
        <v>25892</v>
      </c>
      <c r="N7767" s="54" t="s">
        <v>256</v>
      </c>
      <c r="O7767" s="54" t="s">
        <v>256</v>
      </c>
      <c r="P7767" s="54" t="s">
        <v>320</v>
      </c>
      <c r="Q7767" s="54" t="s">
        <v>256</v>
      </c>
      <c r="R7767" s="54" t="s">
        <v>431</v>
      </c>
      <c r="S7767" s="71"/>
      <c r="T7767" s="54" t="s">
        <v>256</v>
      </c>
      <c r="U7767" s="71">
        <v>44700</v>
      </c>
      <c r="V7767" s="54" t="s">
        <v>256</v>
      </c>
      <c r="W7767" t="str">
        <f t="shared" si="121"/>
        <v>May-22</v>
      </c>
    </row>
    <row r="7768" spans="1:23" x14ac:dyDescent="0.25">
      <c r="A7768" s="54" t="s">
        <v>318</v>
      </c>
      <c r="B7768" s="54" t="s">
        <v>428</v>
      </c>
      <c r="C7768" s="54" t="s">
        <v>263</v>
      </c>
      <c r="D7768" s="54" t="s">
        <v>429</v>
      </c>
      <c r="E7768" s="54" t="s">
        <v>25895</v>
      </c>
      <c r="F7768" s="71">
        <v>44700</v>
      </c>
      <c r="G7768" s="72">
        <v>133210.04999999999</v>
      </c>
      <c r="H7768" s="72">
        <v>11389459.279999999</v>
      </c>
      <c r="I7768" s="54" t="s">
        <v>265</v>
      </c>
      <c r="J7768" s="54" t="s">
        <v>24475</v>
      </c>
      <c r="K7768" s="54" t="s">
        <v>25893</v>
      </c>
      <c r="L7768" s="54" t="s">
        <v>25896</v>
      </c>
      <c r="M7768" s="54" t="s">
        <v>25895</v>
      </c>
      <c r="N7768" s="54" t="s">
        <v>256</v>
      </c>
      <c r="O7768" s="54" t="s">
        <v>256</v>
      </c>
      <c r="P7768" s="54" t="s">
        <v>320</v>
      </c>
      <c r="Q7768" s="54" t="s">
        <v>256</v>
      </c>
      <c r="R7768" s="54" t="s">
        <v>431</v>
      </c>
      <c r="S7768" s="71"/>
      <c r="T7768" s="54" t="s">
        <v>256</v>
      </c>
      <c r="U7768" s="71">
        <v>44700</v>
      </c>
      <c r="V7768" s="54" t="s">
        <v>256</v>
      </c>
      <c r="W7768" t="str">
        <f t="shared" si="121"/>
        <v>May-22</v>
      </c>
    </row>
    <row r="7769" spans="1:23" x14ac:dyDescent="0.25">
      <c r="A7769" s="54" t="s">
        <v>318</v>
      </c>
      <c r="B7769" s="54" t="s">
        <v>428</v>
      </c>
      <c r="C7769" s="54" t="s">
        <v>263</v>
      </c>
      <c r="D7769" s="54" t="s">
        <v>429</v>
      </c>
      <c r="E7769" s="54" t="s">
        <v>25897</v>
      </c>
      <c r="F7769" s="71">
        <v>44696</v>
      </c>
      <c r="G7769" s="72">
        <v>2675.65</v>
      </c>
      <c r="H7769" s="72">
        <v>228768.08</v>
      </c>
      <c r="I7769" s="54" t="s">
        <v>265</v>
      </c>
      <c r="J7769" s="54" t="s">
        <v>24475</v>
      </c>
      <c r="K7769" s="54" t="s">
        <v>25898</v>
      </c>
      <c r="L7769" s="54" t="s">
        <v>25899</v>
      </c>
      <c r="M7769" s="54" t="s">
        <v>25897</v>
      </c>
      <c r="N7769" s="54" t="s">
        <v>256</v>
      </c>
      <c r="O7769" s="54" t="s">
        <v>256</v>
      </c>
      <c r="P7769" s="54" t="s">
        <v>320</v>
      </c>
      <c r="Q7769" s="54" t="s">
        <v>256</v>
      </c>
      <c r="R7769" s="54" t="s">
        <v>431</v>
      </c>
      <c r="S7769" s="71"/>
      <c r="T7769" s="54" t="s">
        <v>256</v>
      </c>
      <c r="U7769" s="71">
        <v>44696</v>
      </c>
      <c r="V7769" s="54" t="s">
        <v>256</v>
      </c>
      <c r="W7769" t="str">
        <f t="shared" si="121"/>
        <v>May-22</v>
      </c>
    </row>
    <row r="7770" spans="1:23" x14ac:dyDescent="0.25">
      <c r="A7770" s="54" t="s">
        <v>317</v>
      </c>
      <c r="B7770" s="54" t="s">
        <v>428</v>
      </c>
      <c r="C7770" s="54" t="s">
        <v>263</v>
      </c>
      <c r="D7770" s="54" t="s">
        <v>429</v>
      </c>
      <c r="E7770" s="54" t="s">
        <v>25900</v>
      </c>
      <c r="F7770" s="71">
        <v>44693</v>
      </c>
      <c r="G7770" s="72">
        <v>642.87</v>
      </c>
      <c r="H7770" s="72">
        <v>54965.39</v>
      </c>
      <c r="I7770" s="54" t="s">
        <v>265</v>
      </c>
      <c r="J7770" s="54" t="s">
        <v>24475</v>
      </c>
      <c r="K7770" s="54" t="s">
        <v>25901</v>
      </c>
      <c r="L7770" s="54" t="s">
        <v>25902</v>
      </c>
      <c r="M7770" s="54" t="s">
        <v>25900</v>
      </c>
      <c r="N7770" s="54" t="s">
        <v>256</v>
      </c>
      <c r="O7770" s="54" t="s">
        <v>256</v>
      </c>
      <c r="P7770" s="54" t="s">
        <v>289</v>
      </c>
      <c r="Q7770" s="54" t="s">
        <v>256</v>
      </c>
      <c r="R7770" s="54" t="s">
        <v>431</v>
      </c>
      <c r="S7770" s="71"/>
      <c r="T7770" s="54" t="s">
        <v>256</v>
      </c>
      <c r="U7770" s="71">
        <v>44693</v>
      </c>
      <c r="V7770" s="54" t="s">
        <v>256</v>
      </c>
      <c r="W7770" t="str">
        <f t="shared" si="121"/>
        <v>May-22</v>
      </c>
    </row>
    <row r="7771" spans="1:23" x14ac:dyDescent="0.25">
      <c r="A7771" s="54" t="s">
        <v>317</v>
      </c>
      <c r="B7771" s="54" t="s">
        <v>428</v>
      </c>
      <c r="C7771" s="54" t="s">
        <v>263</v>
      </c>
      <c r="D7771" s="54" t="s">
        <v>429</v>
      </c>
      <c r="E7771" s="54" t="s">
        <v>25903</v>
      </c>
      <c r="F7771" s="71">
        <v>44693</v>
      </c>
      <c r="G7771" s="72">
        <v>12095.75</v>
      </c>
      <c r="H7771" s="72">
        <v>1034186.63</v>
      </c>
      <c r="I7771" s="54" t="s">
        <v>265</v>
      </c>
      <c r="J7771" s="54" t="s">
        <v>24475</v>
      </c>
      <c r="K7771" s="54" t="s">
        <v>25904</v>
      </c>
      <c r="L7771" s="54" t="s">
        <v>25905</v>
      </c>
      <c r="M7771" s="54" t="s">
        <v>25903</v>
      </c>
      <c r="N7771" s="54" t="s">
        <v>256</v>
      </c>
      <c r="O7771" s="54" t="s">
        <v>256</v>
      </c>
      <c r="P7771" s="54" t="s">
        <v>289</v>
      </c>
      <c r="Q7771" s="54" t="s">
        <v>256</v>
      </c>
      <c r="R7771" s="54" t="s">
        <v>431</v>
      </c>
      <c r="S7771" s="71"/>
      <c r="T7771" s="54" t="s">
        <v>256</v>
      </c>
      <c r="U7771" s="71">
        <v>44693</v>
      </c>
      <c r="V7771" s="54" t="s">
        <v>256</v>
      </c>
      <c r="W7771" t="str">
        <f t="shared" si="121"/>
        <v>May-22</v>
      </c>
    </row>
    <row r="7772" spans="1:23" x14ac:dyDescent="0.25">
      <c r="A7772" s="54" t="s">
        <v>317</v>
      </c>
      <c r="B7772" s="54" t="s">
        <v>428</v>
      </c>
      <c r="C7772" s="54" t="s">
        <v>263</v>
      </c>
      <c r="D7772" s="54" t="s">
        <v>429</v>
      </c>
      <c r="E7772" s="54" t="s">
        <v>25906</v>
      </c>
      <c r="F7772" s="71">
        <v>44707</v>
      </c>
      <c r="G7772" s="72">
        <v>185.03</v>
      </c>
      <c r="H7772" s="72">
        <v>15820.07</v>
      </c>
      <c r="I7772" s="54" t="s">
        <v>265</v>
      </c>
      <c r="J7772" s="54" t="s">
        <v>24475</v>
      </c>
      <c r="K7772" s="54" t="s">
        <v>25907</v>
      </c>
      <c r="L7772" s="54" t="s">
        <v>25908</v>
      </c>
      <c r="M7772" s="54" t="s">
        <v>25906</v>
      </c>
      <c r="N7772" s="54" t="s">
        <v>256</v>
      </c>
      <c r="O7772" s="54" t="s">
        <v>256</v>
      </c>
      <c r="P7772" s="54" t="s">
        <v>268</v>
      </c>
      <c r="Q7772" s="54" t="s">
        <v>256</v>
      </c>
      <c r="R7772" s="54" t="s">
        <v>431</v>
      </c>
      <c r="S7772" s="71"/>
      <c r="T7772" s="54" t="s">
        <v>256</v>
      </c>
      <c r="U7772" s="71">
        <v>44707</v>
      </c>
      <c r="V7772" s="54" t="s">
        <v>256</v>
      </c>
      <c r="W7772" t="str">
        <f t="shared" si="121"/>
        <v>May-22</v>
      </c>
    </row>
    <row r="7773" spans="1:23" x14ac:dyDescent="0.25">
      <c r="A7773" s="54" t="s">
        <v>317</v>
      </c>
      <c r="B7773" s="54" t="s">
        <v>428</v>
      </c>
      <c r="C7773" s="54" t="s">
        <v>263</v>
      </c>
      <c r="D7773" s="54" t="s">
        <v>429</v>
      </c>
      <c r="E7773" s="54" t="s">
        <v>25909</v>
      </c>
      <c r="F7773" s="71">
        <v>44707</v>
      </c>
      <c r="G7773" s="72">
        <v>199.98</v>
      </c>
      <c r="H7773" s="72">
        <v>17098.29</v>
      </c>
      <c r="I7773" s="54" t="s">
        <v>265</v>
      </c>
      <c r="J7773" s="54" t="s">
        <v>24475</v>
      </c>
      <c r="K7773" s="54" t="s">
        <v>25910</v>
      </c>
      <c r="L7773" s="54" t="s">
        <v>25911</v>
      </c>
      <c r="M7773" s="54" t="s">
        <v>25909</v>
      </c>
      <c r="N7773" s="54" t="s">
        <v>256</v>
      </c>
      <c r="O7773" s="54" t="s">
        <v>256</v>
      </c>
      <c r="P7773" s="54" t="s">
        <v>268</v>
      </c>
      <c r="Q7773" s="54" t="s">
        <v>256</v>
      </c>
      <c r="R7773" s="54" t="s">
        <v>431</v>
      </c>
      <c r="S7773" s="71"/>
      <c r="T7773" s="54" t="s">
        <v>256</v>
      </c>
      <c r="U7773" s="71">
        <v>44707</v>
      </c>
      <c r="V7773" s="54" t="s">
        <v>256</v>
      </c>
      <c r="W7773" t="str">
        <f t="shared" si="121"/>
        <v>May-22</v>
      </c>
    </row>
    <row r="7774" spans="1:23" x14ac:dyDescent="0.25">
      <c r="A7774" s="54" t="s">
        <v>317</v>
      </c>
      <c r="B7774" s="54" t="s">
        <v>428</v>
      </c>
      <c r="C7774" s="54" t="s">
        <v>263</v>
      </c>
      <c r="D7774" s="54" t="s">
        <v>429</v>
      </c>
      <c r="E7774" s="54" t="s">
        <v>25912</v>
      </c>
      <c r="F7774" s="71">
        <v>44702</v>
      </c>
      <c r="G7774" s="72">
        <v>325.36</v>
      </c>
      <c r="H7774" s="72">
        <v>27818.28</v>
      </c>
      <c r="I7774" s="54" t="s">
        <v>265</v>
      </c>
      <c r="J7774" s="54" t="s">
        <v>24475</v>
      </c>
      <c r="K7774" s="54" t="s">
        <v>25913</v>
      </c>
      <c r="L7774" s="54" t="s">
        <v>25914</v>
      </c>
      <c r="M7774" s="54" t="s">
        <v>25912</v>
      </c>
      <c r="N7774" s="54" t="s">
        <v>256</v>
      </c>
      <c r="O7774" s="54" t="s">
        <v>256</v>
      </c>
      <c r="P7774" s="54" t="s">
        <v>268</v>
      </c>
      <c r="Q7774" s="54" t="s">
        <v>256</v>
      </c>
      <c r="R7774" s="54" t="s">
        <v>431</v>
      </c>
      <c r="S7774" s="71"/>
      <c r="T7774" s="54" t="s">
        <v>256</v>
      </c>
      <c r="U7774" s="71">
        <v>44702</v>
      </c>
      <c r="V7774" s="54" t="s">
        <v>256</v>
      </c>
      <c r="W7774" t="str">
        <f t="shared" si="121"/>
        <v>May-22</v>
      </c>
    </row>
    <row r="7775" spans="1:23" x14ac:dyDescent="0.25">
      <c r="A7775" s="54" t="s">
        <v>317</v>
      </c>
      <c r="B7775" s="54" t="s">
        <v>428</v>
      </c>
      <c r="C7775" s="54" t="s">
        <v>263</v>
      </c>
      <c r="D7775" s="54" t="s">
        <v>429</v>
      </c>
      <c r="E7775" s="54" t="s">
        <v>25915</v>
      </c>
      <c r="F7775" s="71">
        <v>44706</v>
      </c>
      <c r="G7775" s="72">
        <v>908.07</v>
      </c>
      <c r="H7775" s="72">
        <v>77639.990000000005</v>
      </c>
      <c r="I7775" s="54" t="s">
        <v>265</v>
      </c>
      <c r="J7775" s="54" t="s">
        <v>24475</v>
      </c>
      <c r="K7775" s="54" t="s">
        <v>25916</v>
      </c>
      <c r="L7775" s="54" t="s">
        <v>25917</v>
      </c>
      <c r="M7775" s="54" t="s">
        <v>25915</v>
      </c>
      <c r="N7775" s="54" t="s">
        <v>256</v>
      </c>
      <c r="O7775" s="54" t="s">
        <v>256</v>
      </c>
      <c r="P7775" s="54" t="s">
        <v>268</v>
      </c>
      <c r="Q7775" s="54" t="s">
        <v>256</v>
      </c>
      <c r="R7775" s="54" t="s">
        <v>431</v>
      </c>
      <c r="S7775" s="71"/>
      <c r="T7775" s="54" t="s">
        <v>256</v>
      </c>
      <c r="U7775" s="71">
        <v>44706</v>
      </c>
      <c r="V7775" s="54" t="s">
        <v>256</v>
      </c>
      <c r="W7775" t="str">
        <f t="shared" si="121"/>
        <v>May-22</v>
      </c>
    </row>
    <row r="7776" spans="1:23" x14ac:dyDescent="0.25">
      <c r="A7776" s="54" t="s">
        <v>317</v>
      </c>
      <c r="B7776" s="54" t="s">
        <v>428</v>
      </c>
      <c r="C7776" s="54" t="s">
        <v>263</v>
      </c>
      <c r="D7776" s="54" t="s">
        <v>429</v>
      </c>
      <c r="E7776" s="54" t="s">
        <v>25918</v>
      </c>
      <c r="F7776" s="71">
        <v>44706</v>
      </c>
      <c r="G7776" s="72">
        <v>601.91</v>
      </c>
      <c r="H7776" s="72">
        <v>51463.31</v>
      </c>
      <c r="I7776" s="54" t="s">
        <v>265</v>
      </c>
      <c r="J7776" s="54" t="s">
        <v>24475</v>
      </c>
      <c r="K7776" s="54" t="s">
        <v>25919</v>
      </c>
      <c r="L7776" s="54" t="s">
        <v>25920</v>
      </c>
      <c r="M7776" s="54" t="s">
        <v>25918</v>
      </c>
      <c r="N7776" s="54" t="s">
        <v>256</v>
      </c>
      <c r="O7776" s="54" t="s">
        <v>256</v>
      </c>
      <c r="P7776" s="54" t="s">
        <v>268</v>
      </c>
      <c r="Q7776" s="54" t="s">
        <v>256</v>
      </c>
      <c r="R7776" s="54" t="s">
        <v>431</v>
      </c>
      <c r="S7776" s="71"/>
      <c r="T7776" s="54" t="s">
        <v>256</v>
      </c>
      <c r="U7776" s="71">
        <v>44706</v>
      </c>
      <c r="V7776" s="54" t="s">
        <v>256</v>
      </c>
      <c r="W7776" t="str">
        <f t="shared" si="121"/>
        <v>May-22</v>
      </c>
    </row>
    <row r="7777" spans="1:23" x14ac:dyDescent="0.25">
      <c r="A7777" s="54" t="s">
        <v>317</v>
      </c>
      <c r="B7777" s="54" t="s">
        <v>428</v>
      </c>
      <c r="C7777" s="54" t="s">
        <v>263</v>
      </c>
      <c r="D7777" s="54" t="s">
        <v>429</v>
      </c>
      <c r="E7777" s="54" t="s">
        <v>25921</v>
      </c>
      <c r="F7777" s="71">
        <v>44710</v>
      </c>
      <c r="G7777" s="72">
        <v>40.659999999999997</v>
      </c>
      <c r="H7777" s="72">
        <v>3476.43</v>
      </c>
      <c r="I7777" s="54" t="s">
        <v>265</v>
      </c>
      <c r="J7777" s="54" t="s">
        <v>24475</v>
      </c>
      <c r="K7777" s="54" t="s">
        <v>25922</v>
      </c>
      <c r="L7777" s="54" t="s">
        <v>25923</v>
      </c>
      <c r="M7777" s="54" t="s">
        <v>25921</v>
      </c>
      <c r="N7777" s="54" t="s">
        <v>256</v>
      </c>
      <c r="O7777" s="54" t="s">
        <v>256</v>
      </c>
      <c r="P7777" s="54" t="s">
        <v>268</v>
      </c>
      <c r="Q7777" s="54" t="s">
        <v>256</v>
      </c>
      <c r="R7777" s="54" t="s">
        <v>431</v>
      </c>
      <c r="S7777" s="71"/>
      <c r="T7777" s="54" t="s">
        <v>256</v>
      </c>
      <c r="U7777" s="71">
        <v>44710</v>
      </c>
      <c r="V7777" s="54" t="s">
        <v>256</v>
      </c>
      <c r="W7777" t="str">
        <f t="shared" si="121"/>
        <v>May-22</v>
      </c>
    </row>
    <row r="7778" spans="1:23" x14ac:dyDescent="0.25">
      <c r="A7778" s="54" t="s">
        <v>317</v>
      </c>
      <c r="B7778" s="54" t="s">
        <v>428</v>
      </c>
      <c r="C7778" s="54" t="s">
        <v>263</v>
      </c>
      <c r="D7778" s="54" t="s">
        <v>429</v>
      </c>
      <c r="E7778" s="54" t="s">
        <v>25924</v>
      </c>
      <c r="F7778" s="71">
        <v>44700</v>
      </c>
      <c r="G7778" s="72">
        <v>1431.5</v>
      </c>
      <c r="H7778" s="72">
        <v>122393.25</v>
      </c>
      <c r="I7778" s="54" t="s">
        <v>265</v>
      </c>
      <c r="J7778" s="54" t="s">
        <v>24475</v>
      </c>
      <c r="K7778" s="54" t="s">
        <v>25925</v>
      </c>
      <c r="L7778" s="54" t="s">
        <v>25926</v>
      </c>
      <c r="M7778" s="54" t="s">
        <v>25924</v>
      </c>
      <c r="N7778" s="54" t="s">
        <v>256</v>
      </c>
      <c r="O7778" s="54" t="s">
        <v>256</v>
      </c>
      <c r="P7778" s="54" t="s">
        <v>289</v>
      </c>
      <c r="Q7778" s="54" t="s">
        <v>256</v>
      </c>
      <c r="R7778" s="54" t="s">
        <v>431</v>
      </c>
      <c r="S7778" s="71"/>
      <c r="T7778" s="54" t="s">
        <v>256</v>
      </c>
      <c r="U7778" s="71">
        <v>44700</v>
      </c>
      <c r="V7778" s="54" t="s">
        <v>256</v>
      </c>
      <c r="W7778" t="str">
        <f t="shared" si="121"/>
        <v>May-22</v>
      </c>
    </row>
    <row r="7779" spans="1:23" x14ac:dyDescent="0.25">
      <c r="A7779" s="54" t="s">
        <v>317</v>
      </c>
      <c r="B7779" s="54" t="s">
        <v>428</v>
      </c>
      <c r="C7779" s="54" t="s">
        <v>263</v>
      </c>
      <c r="D7779" s="54" t="s">
        <v>429</v>
      </c>
      <c r="E7779" s="54" t="s">
        <v>25927</v>
      </c>
      <c r="F7779" s="71">
        <v>44712</v>
      </c>
      <c r="G7779" s="72">
        <v>2287.5</v>
      </c>
      <c r="H7779" s="72">
        <v>201643.13</v>
      </c>
      <c r="I7779" s="54" t="s">
        <v>265</v>
      </c>
      <c r="J7779" s="54" t="s">
        <v>24475</v>
      </c>
      <c r="K7779" s="54" t="s">
        <v>25744</v>
      </c>
      <c r="L7779" s="54" t="s">
        <v>25928</v>
      </c>
      <c r="M7779" s="54" t="s">
        <v>25927</v>
      </c>
      <c r="N7779" s="54" t="s">
        <v>256</v>
      </c>
      <c r="O7779" s="54" t="s">
        <v>256</v>
      </c>
      <c r="P7779" s="54" t="s">
        <v>7654</v>
      </c>
      <c r="Q7779" s="54" t="s">
        <v>256</v>
      </c>
      <c r="R7779" s="54" t="s">
        <v>431</v>
      </c>
      <c r="S7779" s="71"/>
      <c r="T7779" s="54" t="s">
        <v>256</v>
      </c>
      <c r="U7779" s="71">
        <v>44712</v>
      </c>
      <c r="V7779" s="54" t="s">
        <v>256</v>
      </c>
      <c r="W7779" t="str">
        <f t="shared" si="121"/>
        <v>May-22</v>
      </c>
    </row>
    <row r="7780" spans="1:23" x14ac:dyDescent="0.25">
      <c r="A7780" s="54" t="s">
        <v>317</v>
      </c>
      <c r="B7780" s="54" t="s">
        <v>428</v>
      </c>
      <c r="C7780" s="54" t="s">
        <v>263</v>
      </c>
      <c r="D7780" s="54" t="s">
        <v>429</v>
      </c>
      <c r="E7780" s="54" t="s">
        <v>25929</v>
      </c>
      <c r="F7780" s="71">
        <v>44712</v>
      </c>
      <c r="G7780" s="72">
        <v>6065.96</v>
      </c>
      <c r="H7780" s="72">
        <v>534714.37</v>
      </c>
      <c r="I7780" s="54" t="s">
        <v>265</v>
      </c>
      <c r="J7780" s="54" t="s">
        <v>24475</v>
      </c>
      <c r="K7780" s="54" t="s">
        <v>25658</v>
      </c>
      <c r="L7780" s="54" t="s">
        <v>25930</v>
      </c>
      <c r="M7780" s="54" t="s">
        <v>25929</v>
      </c>
      <c r="N7780" s="54" t="s">
        <v>256</v>
      </c>
      <c r="O7780" s="54" t="s">
        <v>256</v>
      </c>
      <c r="P7780" s="54" t="s">
        <v>444</v>
      </c>
      <c r="Q7780" s="54" t="s">
        <v>256</v>
      </c>
      <c r="R7780" s="54" t="s">
        <v>431</v>
      </c>
      <c r="S7780" s="71"/>
      <c r="T7780" s="54" t="s">
        <v>256</v>
      </c>
      <c r="U7780" s="71">
        <v>44712</v>
      </c>
      <c r="V7780" s="54" t="s">
        <v>256</v>
      </c>
      <c r="W7780" t="str">
        <f t="shared" si="121"/>
        <v>May-22</v>
      </c>
    </row>
    <row r="7781" spans="1:23" x14ac:dyDescent="0.25">
      <c r="A7781" s="54" t="s">
        <v>318</v>
      </c>
      <c r="B7781" s="54" t="s">
        <v>428</v>
      </c>
      <c r="C7781" s="54" t="s">
        <v>263</v>
      </c>
      <c r="D7781" s="54" t="s">
        <v>429</v>
      </c>
      <c r="E7781" s="54" t="s">
        <v>25931</v>
      </c>
      <c r="F7781" s="71">
        <v>44707</v>
      </c>
      <c r="G7781" s="72">
        <v>1287</v>
      </c>
      <c r="H7781" s="72">
        <v>110038.5</v>
      </c>
      <c r="I7781" s="54" t="s">
        <v>265</v>
      </c>
      <c r="J7781" s="54" t="s">
        <v>24490</v>
      </c>
      <c r="K7781" s="54" t="s">
        <v>25932</v>
      </c>
      <c r="L7781" s="54" t="s">
        <v>25933</v>
      </c>
      <c r="M7781" s="54" t="s">
        <v>25931</v>
      </c>
      <c r="N7781" s="54" t="s">
        <v>256</v>
      </c>
      <c r="O7781" s="54" t="s">
        <v>256</v>
      </c>
      <c r="P7781" s="54" t="s">
        <v>271</v>
      </c>
      <c r="Q7781" s="54" t="s">
        <v>256</v>
      </c>
      <c r="R7781" s="54" t="s">
        <v>431</v>
      </c>
      <c r="S7781" s="71"/>
      <c r="T7781" s="54" t="s">
        <v>256</v>
      </c>
      <c r="U7781" s="71">
        <v>44707</v>
      </c>
      <c r="V7781" s="54" t="s">
        <v>443</v>
      </c>
      <c r="W7781" t="str">
        <f t="shared" si="121"/>
        <v>May-22</v>
      </c>
    </row>
    <row r="7782" spans="1:23" x14ac:dyDescent="0.25">
      <c r="A7782" s="54" t="s">
        <v>318</v>
      </c>
      <c r="B7782" s="54" t="s">
        <v>428</v>
      </c>
      <c r="C7782" s="54" t="s">
        <v>263</v>
      </c>
      <c r="D7782" s="54" t="s">
        <v>429</v>
      </c>
      <c r="E7782" s="54" t="s">
        <v>25934</v>
      </c>
      <c r="F7782" s="71">
        <v>44702</v>
      </c>
      <c r="G7782" s="72">
        <v>5292.9</v>
      </c>
      <c r="H7782" s="72">
        <v>452542.95</v>
      </c>
      <c r="I7782" s="54" t="s">
        <v>265</v>
      </c>
      <c r="J7782" s="54" t="s">
        <v>24490</v>
      </c>
      <c r="K7782" s="54" t="s">
        <v>25890</v>
      </c>
      <c r="L7782" s="54" t="s">
        <v>25935</v>
      </c>
      <c r="M7782" s="54" t="s">
        <v>25934</v>
      </c>
      <c r="N7782" s="54" t="s">
        <v>256</v>
      </c>
      <c r="O7782" s="54" t="s">
        <v>256</v>
      </c>
      <c r="P7782" s="54" t="s">
        <v>271</v>
      </c>
      <c r="Q7782" s="54" t="s">
        <v>256</v>
      </c>
      <c r="R7782" s="54" t="s">
        <v>431</v>
      </c>
      <c r="S7782" s="71"/>
      <c r="T7782" s="54" t="s">
        <v>256</v>
      </c>
      <c r="U7782" s="71">
        <v>44702</v>
      </c>
      <c r="V7782" s="54" t="s">
        <v>443</v>
      </c>
      <c r="W7782" t="str">
        <f t="shared" si="121"/>
        <v>May-22</v>
      </c>
    </row>
    <row r="7783" spans="1:23" x14ac:dyDescent="0.25">
      <c r="A7783" s="54" t="s">
        <v>317</v>
      </c>
      <c r="B7783" s="54" t="s">
        <v>428</v>
      </c>
      <c r="C7783" s="54" t="s">
        <v>263</v>
      </c>
      <c r="D7783" s="54" t="s">
        <v>429</v>
      </c>
      <c r="E7783" s="54" t="s">
        <v>25936</v>
      </c>
      <c r="F7783" s="71">
        <v>44696</v>
      </c>
      <c r="G7783" s="72">
        <v>1087.22</v>
      </c>
      <c r="H7783" s="72">
        <v>92957.31</v>
      </c>
      <c r="I7783" s="54" t="s">
        <v>265</v>
      </c>
      <c r="J7783" s="54" t="s">
        <v>24490</v>
      </c>
      <c r="K7783" s="54" t="s">
        <v>25937</v>
      </c>
      <c r="L7783" s="54" t="s">
        <v>25938</v>
      </c>
      <c r="M7783" s="54" t="s">
        <v>25936</v>
      </c>
      <c r="N7783" s="54" t="s">
        <v>256</v>
      </c>
      <c r="O7783" s="54" t="s">
        <v>256</v>
      </c>
      <c r="P7783" s="54" t="s">
        <v>267</v>
      </c>
      <c r="Q7783" s="54" t="s">
        <v>256</v>
      </c>
      <c r="R7783" s="54" t="s">
        <v>431</v>
      </c>
      <c r="S7783" s="71"/>
      <c r="T7783" s="54" t="s">
        <v>256</v>
      </c>
      <c r="U7783" s="71">
        <v>44696</v>
      </c>
      <c r="V7783" s="54" t="s">
        <v>256</v>
      </c>
      <c r="W7783" t="str">
        <f t="shared" si="121"/>
        <v>May-22</v>
      </c>
    </row>
    <row r="7784" spans="1:23" x14ac:dyDescent="0.25">
      <c r="A7784" s="54" t="s">
        <v>317</v>
      </c>
      <c r="B7784" s="54" t="s">
        <v>428</v>
      </c>
      <c r="C7784" s="54" t="s">
        <v>263</v>
      </c>
      <c r="D7784" s="54" t="s">
        <v>429</v>
      </c>
      <c r="E7784" s="54" t="s">
        <v>25939</v>
      </c>
      <c r="F7784" s="71">
        <v>44696</v>
      </c>
      <c r="G7784" s="72">
        <v>966.85</v>
      </c>
      <c r="H7784" s="72">
        <v>82665.679999999993</v>
      </c>
      <c r="I7784" s="54" t="s">
        <v>265</v>
      </c>
      <c r="J7784" s="54" t="s">
        <v>24490</v>
      </c>
      <c r="K7784" s="54" t="s">
        <v>25940</v>
      </c>
      <c r="L7784" s="54" t="s">
        <v>25941</v>
      </c>
      <c r="M7784" s="54" t="s">
        <v>25939</v>
      </c>
      <c r="N7784" s="54" t="s">
        <v>256</v>
      </c>
      <c r="O7784" s="54" t="s">
        <v>256</v>
      </c>
      <c r="P7784" s="54" t="s">
        <v>267</v>
      </c>
      <c r="Q7784" s="54" t="s">
        <v>256</v>
      </c>
      <c r="R7784" s="54" t="s">
        <v>431</v>
      </c>
      <c r="S7784" s="71"/>
      <c r="T7784" s="54" t="s">
        <v>256</v>
      </c>
      <c r="U7784" s="71">
        <v>44696</v>
      </c>
      <c r="V7784" s="54" t="s">
        <v>256</v>
      </c>
      <c r="W7784" t="str">
        <f t="shared" si="121"/>
        <v>May-22</v>
      </c>
    </row>
    <row r="7785" spans="1:23" x14ac:dyDescent="0.25">
      <c r="A7785" s="54" t="s">
        <v>317</v>
      </c>
      <c r="B7785" s="54" t="s">
        <v>428</v>
      </c>
      <c r="C7785" s="54" t="s">
        <v>263</v>
      </c>
      <c r="D7785" s="54" t="s">
        <v>429</v>
      </c>
      <c r="E7785" s="54" t="s">
        <v>25942</v>
      </c>
      <c r="F7785" s="71">
        <v>44710</v>
      </c>
      <c r="G7785" s="72">
        <v>92.5</v>
      </c>
      <c r="H7785" s="72">
        <v>7908.75</v>
      </c>
      <c r="I7785" s="54" t="s">
        <v>265</v>
      </c>
      <c r="J7785" s="54" t="s">
        <v>24490</v>
      </c>
      <c r="K7785" s="54" t="s">
        <v>25943</v>
      </c>
      <c r="L7785" s="54" t="s">
        <v>25944</v>
      </c>
      <c r="M7785" s="54" t="s">
        <v>25942</v>
      </c>
      <c r="N7785" s="54" t="s">
        <v>256</v>
      </c>
      <c r="O7785" s="54" t="s">
        <v>256</v>
      </c>
      <c r="P7785" s="54" t="s">
        <v>268</v>
      </c>
      <c r="Q7785" s="54" t="s">
        <v>256</v>
      </c>
      <c r="R7785" s="54" t="s">
        <v>431</v>
      </c>
      <c r="S7785" s="71"/>
      <c r="T7785" s="54" t="s">
        <v>256</v>
      </c>
      <c r="U7785" s="71">
        <v>44710</v>
      </c>
      <c r="V7785" s="54" t="s">
        <v>256</v>
      </c>
      <c r="W7785" t="str">
        <f t="shared" si="121"/>
        <v>May-22</v>
      </c>
    </row>
    <row r="7786" spans="1:23" x14ac:dyDescent="0.25">
      <c r="A7786" s="54" t="s">
        <v>317</v>
      </c>
      <c r="B7786" s="54" t="s">
        <v>428</v>
      </c>
      <c r="C7786" s="54" t="s">
        <v>263</v>
      </c>
      <c r="D7786" s="54" t="s">
        <v>429</v>
      </c>
      <c r="E7786" s="54" t="s">
        <v>25945</v>
      </c>
      <c r="F7786" s="71">
        <v>44703</v>
      </c>
      <c r="G7786" s="72">
        <v>428.76</v>
      </c>
      <c r="H7786" s="72">
        <v>36658.980000000003</v>
      </c>
      <c r="I7786" s="54" t="s">
        <v>265</v>
      </c>
      <c r="J7786" s="54" t="s">
        <v>24490</v>
      </c>
      <c r="K7786" s="54" t="s">
        <v>25946</v>
      </c>
      <c r="L7786" s="54" t="s">
        <v>25947</v>
      </c>
      <c r="M7786" s="54" t="s">
        <v>25945</v>
      </c>
      <c r="N7786" s="54" t="s">
        <v>256</v>
      </c>
      <c r="O7786" s="54" t="s">
        <v>256</v>
      </c>
      <c r="P7786" s="54" t="s">
        <v>268</v>
      </c>
      <c r="Q7786" s="54" t="s">
        <v>256</v>
      </c>
      <c r="R7786" s="54" t="s">
        <v>431</v>
      </c>
      <c r="S7786" s="71"/>
      <c r="T7786" s="54" t="s">
        <v>256</v>
      </c>
      <c r="U7786" s="71">
        <v>44703</v>
      </c>
      <c r="V7786" s="54" t="s">
        <v>256</v>
      </c>
      <c r="W7786" t="str">
        <f t="shared" si="121"/>
        <v>May-22</v>
      </c>
    </row>
    <row r="7787" spans="1:23" x14ac:dyDescent="0.25">
      <c r="A7787" s="54" t="s">
        <v>317</v>
      </c>
      <c r="B7787" s="54" t="s">
        <v>428</v>
      </c>
      <c r="C7787" s="54" t="s">
        <v>263</v>
      </c>
      <c r="D7787" s="54" t="s">
        <v>429</v>
      </c>
      <c r="E7787" s="54" t="s">
        <v>25948</v>
      </c>
      <c r="F7787" s="71">
        <v>44707</v>
      </c>
      <c r="G7787" s="72">
        <v>4545.29</v>
      </c>
      <c r="H7787" s="72">
        <v>388622.3</v>
      </c>
      <c r="I7787" s="54" t="s">
        <v>265</v>
      </c>
      <c r="J7787" s="54" t="s">
        <v>24490</v>
      </c>
      <c r="K7787" s="54" t="s">
        <v>25932</v>
      </c>
      <c r="L7787" s="54" t="s">
        <v>25949</v>
      </c>
      <c r="M7787" s="54" t="s">
        <v>25948</v>
      </c>
      <c r="N7787" s="54" t="s">
        <v>256</v>
      </c>
      <c r="O7787" s="54" t="s">
        <v>256</v>
      </c>
      <c r="P7787" s="54" t="s">
        <v>271</v>
      </c>
      <c r="Q7787" s="54" t="s">
        <v>256</v>
      </c>
      <c r="R7787" s="54" t="s">
        <v>431</v>
      </c>
      <c r="S7787" s="71"/>
      <c r="T7787" s="54" t="s">
        <v>256</v>
      </c>
      <c r="U7787" s="71">
        <v>44707</v>
      </c>
      <c r="V7787" s="54" t="s">
        <v>443</v>
      </c>
      <c r="W7787" t="str">
        <f t="shared" si="121"/>
        <v>May-22</v>
      </c>
    </row>
    <row r="7788" spans="1:23" x14ac:dyDescent="0.25">
      <c r="A7788" s="54" t="s">
        <v>317</v>
      </c>
      <c r="B7788" s="54" t="s">
        <v>428</v>
      </c>
      <c r="C7788" s="54" t="s">
        <v>263</v>
      </c>
      <c r="D7788" s="54" t="s">
        <v>429</v>
      </c>
      <c r="E7788" s="54" t="s">
        <v>25950</v>
      </c>
      <c r="F7788" s="71">
        <v>44710</v>
      </c>
      <c r="G7788" s="72">
        <v>61.25</v>
      </c>
      <c r="H7788" s="72">
        <v>5236.88</v>
      </c>
      <c r="I7788" s="54" t="s">
        <v>265</v>
      </c>
      <c r="J7788" s="54" t="s">
        <v>24490</v>
      </c>
      <c r="K7788" s="54" t="s">
        <v>25951</v>
      </c>
      <c r="L7788" s="54" t="s">
        <v>25952</v>
      </c>
      <c r="M7788" s="54" t="s">
        <v>25950</v>
      </c>
      <c r="N7788" s="54" t="s">
        <v>256</v>
      </c>
      <c r="O7788" s="54" t="s">
        <v>256</v>
      </c>
      <c r="P7788" s="54" t="s">
        <v>444</v>
      </c>
      <c r="Q7788" s="54" t="s">
        <v>256</v>
      </c>
      <c r="R7788" s="54" t="s">
        <v>431</v>
      </c>
      <c r="S7788" s="71"/>
      <c r="T7788" s="54" t="s">
        <v>256</v>
      </c>
      <c r="U7788" s="71">
        <v>44710</v>
      </c>
      <c r="V7788" s="54" t="s">
        <v>256</v>
      </c>
      <c r="W7788" t="str">
        <f t="shared" si="121"/>
        <v>May-22</v>
      </c>
    </row>
    <row r="7789" spans="1:23" x14ac:dyDescent="0.25">
      <c r="A7789" s="54" t="s">
        <v>317</v>
      </c>
      <c r="B7789" s="54" t="s">
        <v>428</v>
      </c>
      <c r="C7789" s="54" t="s">
        <v>263</v>
      </c>
      <c r="D7789" s="54" t="s">
        <v>429</v>
      </c>
      <c r="E7789" s="54" t="s">
        <v>25953</v>
      </c>
      <c r="F7789" s="71">
        <v>44710</v>
      </c>
      <c r="G7789" s="72">
        <v>382.2</v>
      </c>
      <c r="H7789" s="72">
        <v>32678.1</v>
      </c>
      <c r="I7789" s="54" t="s">
        <v>265</v>
      </c>
      <c r="J7789" s="54" t="s">
        <v>24490</v>
      </c>
      <c r="K7789" s="54" t="s">
        <v>25951</v>
      </c>
      <c r="L7789" s="54" t="s">
        <v>25954</v>
      </c>
      <c r="M7789" s="54" t="s">
        <v>25953</v>
      </c>
      <c r="N7789" s="54" t="s">
        <v>256</v>
      </c>
      <c r="O7789" s="54" t="s">
        <v>256</v>
      </c>
      <c r="P7789" s="54" t="s">
        <v>444</v>
      </c>
      <c r="Q7789" s="54" t="s">
        <v>256</v>
      </c>
      <c r="R7789" s="54" t="s">
        <v>431</v>
      </c>
      <c r="S7789" s="71"/>
      <c r="T7789" s="54" t="s">
        <v>256</v>
      </c>
      <c r="U7789" s="71">
        <v>44710</v>
      </c>
      <c r="V7789" s="54" t="s">
        <v>256</v>
      </c>
      <c r="W7789" t="str">
        <f t="shared" si="121"/>
        <v>May-22</v>
      </c>
    </row>
    <row r="7790" spans="1:23" x14ac:dyDescent="0.25">
      <c r="A7790" s="54" t="s">
        <v>318</v>
      </c>
      <c r="B7790" s="54" t="s">
        <v>428</v>
      </c>
      <c r="C7790" s="54" t="s">
        <v>263</v>
      </c>
      <c r="D7790" s="54" t="s">
        <v>429</v>
      </c>
      <c r="E7790" s="54" t="s">
        <v>25955</v>
      </c>
      <c r="F7790" s="71">
        <v>44691</v>
      </c>
      <c r="G7790" s="72">
        <v>968</v>
      </c>
      <c r="H7790" s="72">
        <v>82764</v>
      </c>
      <c r="I7790" s="54" t="s">
        <v>265</v>
      </c>
      <c r="J7790" s="54" t="s">
        <v>22966</v>
      </c>
      <c r="K7790" s="54" t="s">
        <v>25702</v>
      </c>
      <c r="L7790" s="54" t="s">
        <v>25956</v>
      </c>
      <c r="M7790" s="54" t="s">
        <v>25955</v>
      </c>
      <c r="N7790" s="54" t="s">
        <v>256</v>
      </c>
      <c r="O7790" s="54" t="s">
        <v>256</v>
      </c>
      <c r="P7790" s="54" t="s">
        <v>271</v>
      </c>
      <c r="Q7790" s="54" t="s">
        <v>256</v>
      </c>
      <c r="R7790" s="54" t="s">
        <v>431</v>
      </c>
      <c r="S7790" s="71"/>
      <c r="T7790" s="54" t="s">
        <v>256</v>
      </c>
      <c r="U7790" s="71">
        <v>44691</v>
      </c>
      <c r="V7790" s="54" t="s">
        <v>443</v>
      </c>
      <c r="W7790" t="str">
        <f t="shared" si="121"/>
        <v>May-22</v>
      </c>
    </row>
    <row r="7791" spans="1:23" x14ac:dyDescent="0.25">
      <c r="A7791" s="54" t="s">
        <v>317</v>
      </c>
      <c r="B7791" s="54" t="s">
        <v>428</v>
      </c>
      <c r="C7791" s="54" t="s">
        <v>263</v>
      </c>
      <c r="D7791" s="54" t="s">
        <v>429</v>
      </c>
      <c r="E7791" s="54" t="s">
        <v>25957</v>
      </c>
      <c r="F7791" s="71">
        <v>44691</v>
      </c>
      <c r="G7791" s="72">
        <v>1850.56</v>
      </c>
      <c r="H7791" s="72">
        <v>158222.88</v>
      </c>
      <c r="I7791" s="54" t="s">
        <v>265</v>
      </c>
      <c r="J7791" s="54" t="s">
        <v>22966</v>
      </c>
      <c r="K7791" s="54" t="s">
        <v>25702</v>
      </c>
      <c r="L7791" s="54" t="s">
        <v>25958</v>
      </c>
      <c r="M7791" s="54" t="s">
        <v>25957</v>
      </c>
      <c r="N7791" s="54" t="s">
        <v>256</v>
      </c>
      <c r="O7791" s="54" t="s">
        <v>256</v>
      </c>
      <c r="P7791" s="54" t="s">
        <v>271</v>
      </c>
      <c r="Q7791" s="54" t="s">
        <v>256</v>
      </c>
      <c r="R7791" s="54" t="s">
        <v>431</v>
      </c>
      <c r="S7791" s="71"/>
      <c r="T7791" s="54" t="s">
        <v>256</v>
      </c>
      <c r="U7791" s="71">
        <v>44691</v>
      </c>
      <c r="V7791" s="54" t="s">
        <v>443</v>
      </c>
      <c r="W7791" t="str">
        <f t="shared" si="121"/>
        <v>May-22</v>
      </c>
    </row>
    <row r="7792" spans="1:23" x14ac:dyDescent="0.25">
      <c r="A7792" s="54" t="s">
        <v>317</v>
      </c>
      <c r="B7792" s="54" t="s">
        <v>428</v>
      </c>
      <c r="C7792" s="54" t="s">
        <v>263</v>
      </c>
      <c r="D7792" s="54" t="s">
        <v>429</v>
      </c>
      <c r="E7792" s="54" t="s">
        <v>25959</v>
      </c>
      <c r="F7792" s="71">
        <v>44703</v>
      </c>
      <c r="G7792" s="72">
        <v>2020.7</v>
      </c>
      <c r="H7792" s="72">
        <v>172769.85</v>
      </c>
      <c r="I7792" s="54" t="s">
        <v>265</v>
      </c>
      <c r="J7792" s="54" t="s">
        <v>22966</v>
      </c>
      <c r="K7792" s="54" t="s">
        <v>25960</v>
      </c>
      <c r="L7792" s="54" t="s">
        <v>25961</v>
      </c>
      <c r="M7792" s="54" t="s">
        <v>25959</v>
      </c>
      <c r="N7792" s="54" t="s">
        <v>256</v>
      </c>
      <c r="O7792" s="54" t="s">
        <v>256</v>
      </c>
      <c r="P7792" s="54" t="s">
        <v>294</v>
      </c>
      <c r="Q7792" s="54" t="s">
        <v>256</v>
      </c>
      <c r="R7792" s="54" t="s">
        <v>431</v>
      </c>
      <c r="S7792" s="71"/>
      <c r="T7792" s="54" t="s">
        <v>256</v>
      </c>
      <c r="U7792" s="71">
        <v>44703</v>
      </c>
      <c r="V7792" s="54" t="s">
        <v>256</v>
      </c>
      <c r="W7792" t="str">
        <f t="shared" si="121"/>
        <v>May-22</v>
      </c>
    </row>
    <row r="7793" spans="1:23" x14ac:dyDescent="0.25">
      <c r="A7793" s="54" t="s">
        <v>317</v>
      </c>
      <c r="B7793" s="54" t="s">
        <v>428</v>
      </c>
      <c r="C7793" s="54" t="s">
        <v>263</v>
      </c>
      <c r="D7793" s="54" t="s">
        <v>429</v>
      </c>
      <c r="E7793" s="54" t="s">
        <v>25962</v>
      </c>
      <c r="F7793" s="71">
        <v>44709</v>
      </c>
      <c r="G7793" s="72">
        <v>153.12</v>
      </c>
      <c r="H7793" s="72">
        <v>13091.76</v>
      </c>
      <c r="I7793" s="54" t="s">
        <v>265</v>
      </c>
      <c r="J7793" s="54" t="s">
        <v>22966</v>
      </c>
      <c r="K7793" s="54" t="s">
        <v>25694</v>
      </c>
      <c r="L7793" s="54" t="s">
        <v>25963</v>
      </c>
      <c r="M7793" s="54" t="s">
        <v>25962</v>
      </c>
      <c r="N7793" s="54" t="s">
        <v>256</v>
      </c>
      <c r="O7793" s="54" t="s">
        <v>256</v>
      </c>
      <c r="P7793" s="54" t="s">
        <v>271</v>
      </c>
      <c r="Q7793" s="54" t="s">
        <v>256</v>
      </c>
      <c r="R7793" s="54" t="s">
        <v>431</v>
      </c>
      <c r="S7793" s="71"/>
      <c r="T7793" s="54" t="s">
        <v>256</v>
      </c>
      <c r="U7793" s="71">
        <v>44709</v>
      </c>
      <c r="V7793" s="54" t="s">
        <v>443</v>
      </c>
      <c r="W7793" t="str">
        <f t="shared" si="121"/>
        <v>May-22</v>
      </c>
    </row>
    <row r="7794" spans="1:23" x14ac:dyDescent="0.25">
      <c r="A7794" s="54" t="s">
        <v>318</v>
      </c>
      <c r="B7794" s="54" t="s">
        <v>428</v>
      </c>
      <c r="C7794" s="54" t="s">
        <v>263</v>
      </c>
      <c r="D7794" s="54" t="s">
        <v>429</v>
      </c>
      <c r="E7794" s="54" t="s">
        <v>25964</v>
      </c>
      <c r="F7794" s="71">
        <v>44710</v>
      </c>
      <c r="G7794" s="72">
        <v>2552.5500000000002</v>
      </c>
      <c r="H7794" s="72">
        <v>218243.03</v>
      </c>
      <c r="I7794" s="54" t="s">
        <v>265</v>
      </c>
      <c r="J7794" s="54" t="s">
        <v>25965</v>
      </c>
      <c r="K7794" s="54" t="s">
        <v>25966</v>
      </c>
      <c r="L7794" s="54" t="s">
        <v>25967</v>
      </c>
      <c r="M7794" s="54" t="s">
        <v>25964</v>
      </c>
      <c r="N7794" s="54" t="s">
        <v>256</v>
      </c>
      <c r="O7794" s="54" t="s">
        <v>256</v>
      </c>
      <c r="P7794" s="54" t="s">
        <v>434</v>
      </c>
      <c r="Q7794" s="54" t="s">
        <v>256</v>
      </c>
      <c r="R7794" s="54" t="s">
        <v>431</v>
      </c>
      <c r="S7794" s="71"/>
      <c r="T7794" s="54" t="s">
        <v>256</v>
      </c>
      <c r="U7794" s="71">
        <v>44710</v>
      </c>
      <c r="V7794" s="54" t="s">
        <v>256</v>
      </c>
      <c r="W7794" t="str">
        <f t="shared" si="121"/>
        <v>May-22</v>
      </c>
    </row>
    <row r="7795" spans="1:23" x14ac:dyDescent="0.25">
      <c r="A7795" s="54" t="s">
        <v>317</v>
      </c>
      <c r="B7795" s="54" t="s">
        <v>428</v>
      </c>
      <c r="C7795" s="54" t="s">
        <v>263</v>
      </c>
      <c r="D7795" s="54" t="s">
        <v>429</v>
      </c>
      <c r="E7795" s="54" t="s">
        <v>25968</v>
      </c>
      <c r="F7795" s="71">
        <v>44699</v>
      </c>
      <c r="G7795" s="72">
        <v>11342.73</v>
      </c>
      <c r="H7795" s="72">
        <v>969803.42</v>
      </c>
      <c r="I7795" s="54" t="s">
        <v>265</v>
      </c>
      <c r="J7795" s="54" t="s">
        <v>25965</v>
      </c>
      <c r="K7795" s="54" t="s">
        <v>25969</v>
      </c>
      <c r="L7795" s="54" t="s">
        <v>25970</v>
      </c>
      <c r="M7795" s="54" t="s">
        <v>25968</v>
      </c>
      <c r="N7795" s="54" t="s">
        <v>256</v>
      </c>
      <c r="O7795" s="54" t="s">
        <v>256</v>
      </c>
      <c r="P7795" s="54" t="s">
        <v>267</v>
      </c>
      <c r="Q7795" s="54" t="s">
        <v>256</v>
      </c>
      <c r="R7795" s="54" t="s">
        <v>431</v>
      </c>
      <c r="S7795" s="71"/>
      <c r="T7795" s="54" t="s">
        <v>256</v>
      </c>
      <c r="U7795" s="71">
        <v>44699</v>
      </c>
      <c r="V7795" s="54" t="s">
        <v>256</v>
      </c>
      <c r="W7795" t="str">
        <f t="shared" si="121"/>
        <v>May-22</v>
      </c>
    </row>
    <row r="7796" spans="1:23" x14ac:dyDescent="0.25">
      <c r="A7796" s="54" t="s">
        <v>317</v>
      </c>
      <c r="B7796" s="54" t="s">
        <v>428</v>
      </c>
      <c r="C7796" s="54" t="s">
        <v>263</v>
      </c>
      <c r="D7796" s="54" t="s">
        <v>429</v>
      </c>
      <c r="E7796" s="54" t="s">
        <v>25971</v>
      </c>
      <c r="F7796" s="71">
        <v>44704</v>
      </c>
      <c r="G7796" s="72">
        <v>6882.53</v>
      </c>
      <c r="H7796" s="72">
        <v>588456.31999999995</v>
      </c>
      <c r="I7796" s="54" t="s">
        <v>265</v>
      </c>
      <c r="J7796" s="54" t="s">
        <v>25965</v>
      </c>
      <c r="K7796" s="54" t="s">
        <v>25640</v>
      </c>
      <c r="L7796" s="54" t="s">
        <v>25972</v>
      </c>
      <c r="M7796" s="54" t="s">
        <v>25971</v>
      </c>
      <c r="N7796" s="54" t="s">
        <v>256</v>
      </c>
      <c r="O7796" s="54" t="s">
        <v>256</v>
      </c>
      <c r="P7796" s="54" t="s">
        <v>264</v>
      </c>
      <c r="Q7796" s="54" t="s">
        <v>256</v>
      </c>
      <c r="R7796" s="54" t="s">
        <v>431</v>
      </c>
      <c r="S7796" s="71"/>
      <c r="T7796" s="54" t="s">
        <v>256</v>
      </c>
      <c r="U7796" s="71">
        <v>44704</v>
      </c>
      <c r="V7796" s="54" t="s">
        <v>256</v>
      </c>
      <c r="W7796" t="str">
        <f t="shared" si="121"/>
        <v>May-22</v>
      </c>
    </row>
    <row r="7797" spans="1:23" x14ac:dyDescent="0.25">
      <c r="A7797" s="54" t="s">
        <v>317</v>
      </c>
      <c r="B7797" s="54" t="s">
        <v>428</v>
      </c>
      <c r="C7797" s="54" t="s">
        <v>263</v>
      </c>
      <c r="D7797" s="54" t="s">
        <v>429</v>
      </c>
      <c r="E7797" s="54" t="s">
        <v>25973</v>
      </c>
      <c r="F7797" s="71">
        <v>44709</v>
      </c>
      <c r="G7797" s="72">
        <v>3511.34</v>
      </c>
      <c r="H7797" s="72">
        <v>300219.57</v>
      </c>
      <c r="I7797" s="54" t="s">
        <v>265</v>
      </c>
      <c r="J7797" s="54" t="s">
        <v>25965</v>
      </c>
      <c r="K7797" s="54" t="s">
        <v>25640</v>
      </c>
      <c r="L7797" s="54" t="s">
        <v>25974</v>
      </c>
      <c r="M7797" s="54" t="s">
        <v>25973</v>
      </c>
      <c r="N7797" s="54" t="s">
        <v>256</v>
      </c>
      <c r="O7797" s="54" t="s">
        <v>256</v>
      </c>
      <c r="P7797" s="54" t="s">
        <v>264</v>
      </c>
      <c r="Q7797" s="54" t="s">
        <v>256</v>
      </c>
      <c r="R7797" s="54" t="s">
        <v>431</v>
      </c>
      <c r="S7797" s="71"/>
      <c r="T7797" s="54" t="s">
        <v>256</v>
      </c>
      <c r="U7797" s="71">
        <v>44709</v>
      </c>
      <c r="V7797" s="54" t="s">
        <v>256</v>
      </c>
      <c r="W7797" t="str">
        <f t="shared" si="121"/>
        <v>May-22</v>
      </c>
    </row>
    <row r="7798" spans="1:23" x14ac:dyDescent="0.25">
      <c r="A7798" s="54" t="s">
        <v>317</v>
      </c>
      <c r="B7798" s="54" t="s">
        <v>428</v>
      </c>
      <c r="C7798" s="54" t="s">
        <v>263</v>
      </c>
      <c r="D7798" s="54" t="s">
        <v>429</v>
      </c>
      <c r="E7798" s="54" t="s">
        <v>25975</v>
      </c>
      <c r="F7798" s="71">
        <v>44703</v>
      </c>
      <c r="G7798" s="72">
        <v>3238.72</v>
      </c>
      <c r="H7798" s="72">
        <v>276910.56</v>
      </c>
      <c r="I7798" s="54" t="s">
        <v>265</v>
      </c>
      <c r="J7798" s="54" t="s">
        <v>25965</v>
      </c>
      <c r="K7798" s="54" t="s">
        <v>25976</v>
      </c>
      <c r="L7798" s="54" t="s">
        <v>25977</v>
      </c>
      <c r="M7798" s="54" t="s">
        <v>25975</v>
      </c>
      <c r="N7798" s="54" t="s">
        <v>256</v>
      </c>
      <c r="O7798" s="54" t="s">
        <v>256</v>
      </c>
      <c r="P7798" s="54" t="s">
        <v>268</v>
      </c>
      <c r="Q7798" s="54" t="s">
        <v>256</v>
      </c>
      <c r="R7798" s="54" t="s">
        <v>431</v>
      </c>
      <c r="S7798" s="71"/>
      <c r="T7798" s="54" t="s">
        <v>256</v>
      </c>
      <c r="U7798" s="71">
        <v>44703</v>
      </c>
      <c r="V7798" s="54" t="s">
        <v>256</v>
      </c>
      <c r="W7798" t="str">
        <f t="shared" si="121"/>
        <v>May-22</v>
      </c>
    </row>
    <row r="7799" spans="1:23" x14ac:dyDescent="0.25">
      <c r="A7799" s="54" t="s">
        <v>317</v>
      </c>
      <c r="B7799" s="54" t="s">
        <v>428</v>
      </c>
      <c r="C7799" s="54" t="s">
        <v>263</v>
      </c>
      <c r="D7799" s="54" t="s">
        <v>429</v>
      </c>
      <c r="E7799" s="54" t="s">
        <v>25978</v>
      </c>
      <c r="F7799" s="71">
        <v>44710</v>
      </c>
      <c r="G7799" s="72">
        <v>18734.52</v>
      </c>
      <c r="H7799" s="72">
        <v>1601801.46</v>
      </c>
      <c r="I7799" s="54" t="s">
        <v>265</v>
      </c>
      <c r="J7799" s="54" t="s">
        <v>25965</v>
      </c>
      <c r="K7799" s="54" t="s">
        <v>25658</v>
      </c>
      <c r="L7799" s="54" t="s">
        <v>25979</v>
      </c>
      <c r="M7799" s="54" t="s">
        <v>25978</v>
      </c>
      <c r="N7799" s="54" t="s">
        <v>256</v>
      </c>
      <c r="O7799" s="54" t="s">
        <v>256</v>
      </c>
      <c r="P7799" s="54" t="s">
        <v>444</v>
      </c>
      <c r="Q7799" s="54" t="s">
        <v>256</v>
      </c>
      <c r="R7799" s="54" t="s">
        <v>431</v>
      </c>
      <c r="S7799" s="71"/>
      <c r="T7799" s="54" t="s">
        <v>256</v>
      </c>
      <c r="U7799" s="71">
        <v>44710</v>
      </c>
      <c r="V7799" s="54" t="s">
        <v>256</v>
      </c>
      <c r="W7799" t="str">
        <f t="shared" si="121"/>
        <v>May-22</v>
      </c>
    </row>
    <row r="7800" spans="1:23" x14ac:dyDescent="0.25">
      <c r="A7800" s="54" t="s">
        <v>317</v>
      </c>
      <c r="B7800" s="54" t="s">
        <v>428</v>
      </c>
      <c r="C7800" s="54" t="s">
        <v>263</v>
      </c>
      <c r="D7800" s="54" t="s">
        <v>429</v>
      </c>
      <c r="E7800" s="54" t="s">
        <v>25980</v>
      </c>
      <c r="F7800" s="71">
        <v>44711</v>
      </c>
      <c r="G7800" s="72">
        <v>6.57</v>
      </c>
      <c r="H7800" s="72">
        <v>561.74</v>
      </c>
      <c r="I7800" s="54" t="s">
        <v>265</v>
      </c>
      <c r="J7800" s="54" t="s">
        <v>25965</v>
      </c>
      <c r="K7800" s="54" t="s">
        <v>25981</v>
      </c>
      <c r="L7800" s="54" t="s">
        <v>25982</v>
      </c>
      <c r="M7800" s="54" t="s">
        <v>25980</v>
      </c>
      <c r="N7800" s="54" t="s">
        <v>256</v>
      </c>
      <c r="O7800" s="54" t="s">
        <v>256</v>
      </c>
      <c r="P7800" s="54" t="s">
        <v>267</v>
      </c>
      <c r="Q7800" s="54" t="s">
        <v>256</v>
      </c>
      <c r="R7800" s="54" t="s">
        <v>431</v>
      </c>
      <c r="S7800" s="71"/>
      <c r="T7800" s="54" t="s">
        <v>256</v>
      </c>
      <c r="U7800" s="71">
        <v>44711</v>
      </c>
      <c r="V7800" s="54" t="s">
        <v>256</v>
      </c>
      <c r="W7800" t="str">
        <f t="shared" si="121"/>
        <v>May-22</v>
      </c>
    </row>
    <row r="7801" spans="1:23" x14ac:dyDescent="0.25">
      <c r="A7801" s="54" t="s">
        <v>318</v>
      </c>
      <c r="B7801" s="54" t="s">
        <v>428</v>
      </c>
      <c r="C7801" s="54" t="s">
        <v>263</v>
      </c>
      <c r="D7801" s="54" t="s">
        <v>429</v>
      </c>
      <c r="E7801" s="54" t="s">
        <v>25983</v>
      </c>
      <c r="F7801" s="71">
        <v>44710</v>
      </c>
      <c r="G7801" s="72">
        <v>1888.48</v>
      </c>
      <c r="H7801" s="72">
        <v>161465.04</v>
      </c>
      <c r="I7801" s="54" t="s">
        <v>265</v>
      </c>
      <c r="J7801" s="54" t="s">
        <v>24524</v>
      </c>
      <c r="K7801" s="54" t="s">
        <v>25984</v>
      </c>
      <c r="L7801" s="54" t="s">
        <v>25985</v>
      </c>
      <c r="M7801" s="54" t="s">
        <v>25983</v>
      </c>
      <c r="N7801" s="54" t="s">
        <v>256</v>
      </c>
      <c r="O7801" s="54" t="s">
        <v>256</v>
      </c>
      <c r="P7801" s="54" t="s">
        <v>457</v>
      </c>
      <c r="Q7801" s="54" t="s">
        <v>256</v>
      </c>
      <c r="R7801" s="54" t="s">
        <v>431</v>
      </c>
      <c r="S7801" s="71"/>
      <c r="T7801" s="54" t="s">
        <v>256</v>
      </c>
      <c r="U7801" s="71">
        <v>44710</v>
      </c>
      <c r="V7801" s="54" t="s">
        <v>256</v>
      </c>
      <c r="W7801" t="str">
        <f t="shared" si="121"/>
        <v>May-22</v>
      </c>
    </row>
    <row r="7802" spans="1:23" x14ac:dyDescent="0.25">
      <c r="A7802" s="54" t="s">
        <v>317</v>
      </c>
      <c r="B7802" s="54" t="s">
        <v>428</v>
      </c>
      <c r="C7802" s="54" t="s">
        <v>263</v>
      </c>
      <c r="D7802" s="54" t="s">
        <v>429</v>
      </c>
      <c r="E7802" s="54" t="s">
        <v>25986</v>
      </c>
      <c r="F7802" s="71">
        <v>44693</v>
      </c>
      <c r="G7802" s="72">
        <v>1195.27</v>
      </c>
      <c r="H7802" s="72">
        <v>102195.59</v>
      </c>
      <c r="I7802" s="54" t="s">
        <v>265</v>
      </c>
      <c r="J7802" s="54" t="s">
        <v>24524</v>
      </c>
      <c r="K7802" s="54" t="s">
        <v>24530</v>
      </c>
      <c r="L7802" s="54" t="s">
        <v>25987</v>
      </c>
      <c r="M7802" s="54" t="s">
        <v>25986</v>
      </c>
      <c r="N7802" s="54" t="s">
        <v>256</v>
      </c>
      <c r="O7802" s="54" t="s">
        <v>256</v>
      </c>
      <c r="P7802" s="54" t="s">
        <v>271</v>
      </c>
      <c r="Q7802" s="54" t="s">
        <v>256</v>
      </c>
      <c r="R7802" s="54" t="s">
        <v>431</v>
      </c>
      <c r="S7802" s="71"/>
      <c r="T7802" s="54" t="s">
        <v>256</v>
      </c>
      <c r="U7802" s="71">
        <v>44693</v>
      </c>
      <c r="V7802" s="54" t="s">
        <v>443</v>
      </c>
      <c r="W7802" t="str">
        <f t="shared" si="121"/>
        <v>May-22</v>
      </c>
    </row>
    <row r="7803" spans="1:23" x14ac:dyDescent="0.25">
      <c r="A7803" s="54" t="s">
        <v>317</v>
      </c>
      <c r="B7803" s="54" t="s">
        <v>428</v>
      </c>
      <c r="C7803" s="54" t="s">
        <v>263</v>
      </c>
      <c r="D7803" s="54" t="s">
        <v>429</v>
      </c>
      <c r="E7803" s="54" t="s">
        <v>25988</v>
      </c>
      <c r="F7803" s="71">
        <v>44696</v>
      </c>
      <c r="G7803" s="72">
        <v>1229.43</v>
      </c>
      <c r="H7803" s="72">
        <v>105116.27</v>
      </c>
      <c r="I7803" s="54" t="s">
        <v>265</v>
      </c>
      <c r="J7803" s="54" t="s">
        <v>24524</v>
      </c>
      <c r="K7803" s="54" t="s">
        <v>25989</v>
      </c>
      <c r="L7803" s="54" t="s">
        <v>25990</v>
      </c>
      <c r="M7803" s="54" t="s">
        <v>25988</v>
      </c>
      <c r="N7803" s="54" t="s">
        <v>256</v>
      </c>
      <c r="O7803" s="54" t="s">
        <v>256</v>
      </c>
      <c r="P7803" s="54" t="s">
        <v>267</v>
      </c>
      <c r="Q7803" s="54" t="s">
        <v>256</v>
      </c>
      <c r="R7803" s="54" t="s">
        <v>431</v>
      </c>
      <c r="S7803" s="71"/>
      <c r="T7803" s="54" t="s">
        <v>256</v>
      </c>
      <c r="U7803" s="71">
        <v>44696</v>
      </c>
      <c r="V7803" s="54" t="s">
        <v>256</v>
      </c>
      <c r="W7803" t="str">
        <f t="shared" si="121"/>
        <v>May-22</v>
      </c>
    </row>
    <row r="7804" spans="1:23" x14ac:dyDescent="0.25">
      <c r="A7804" s="54" t="s">
        <v>317</v>
      </c>
      <c r="B7804" s="54" t="s">
        <v>428</v>
      </c>
      <c r="C7804" s="54" t="s">
        <v>263</v>
      </c>
      <c r="D7804" s="54" t="s">
        <v>429</v>
      </c>
      <c r="E7804" s="54" t="s">
        <v>25991</v>
      </c>
      <c r="F7804" s="71">
        <v>44697</v>
      </c>
      <c r="G7804" s="72">
        <v>152.9</v>
      </c>
      <c r="H7804" s="72">
        <v>13072.95</v>
      </c>
      <c r="I7804" s="54" t="s">
        <v>265</v>
      </c>
      <c r="J7804" s="54" t="s">
        <v>24524</v>
      </c>
      <c r="K7804" s="54" t="s">
        <v>24491</v>
      </c>
      <c r="L7804" s="54" t="s">
        <v>25992</v>
      </c>
      <c r="M7804" s="54" t="s">
        <v>25991</v>
      </c>
      <c r="N7804" s="54" t="s">
        <v>256</v>
      </c>
      <c r="O7804" s="54" t="s">
        <v>256</v>
      </c>
      <c r="P7804" s="54" t="s">
        <v>264</v>
      </c>
      <c r="Q7804" s="54" t="s">
        <v>256</v>
      </c>
      <c r="R7804" s="54" t="s">
        <v>431</v>
      </c>
      <c r="S7804" s="71"/>
      <c r="T7804" s="54" t="s">
        <v>256</v>
      </c>
      <c r="U7804" s="71">
        <v>44697</v>
      </c>
      <c r="V7804" s="54" t="s">
        <v>256</v>
      </c>
      <c r="W7804" t="str">
        <f t="shared" si="121"/>
        <v>May-22</v>
      </c>
    </row>
    <row r="7805" spans="1:23" x14ac:dyDescent="0.25">
      <c r="A7805" s="54" t="s">
        <v>317</v>
      </c>
      <c r="B7805" s="54" t="s">
        <v>428</v>
      </c>
      <c r="C7805" s="54" t="s">
        <v>263</v>
      </c>
      <c r="D7805" s="54" t="s">
        <v>429</v>
      </c>
      <c r="E7805" s="54" t="s">
        <v>25993</v>
      </c>
      <c r="F7805" s="71">
        <v>44703</v>
      </c>
      <c r="G7805" s="72">
        <v>209.67</v>
      </c>
      <c r="H7805" s="72">
        <v>17926.79</v>
      </c>
      <c r="I7805" s="54" t="s">
        <v>265</v>
      </c>
      <c r="J7805" s="54" t="s">
        <v>24524</v>
      </c>
      <c r="K7805" s="54" t="s">
        <v>25994</v>
      </c>
      <c r="L7805" s="54" t="s">
        <v>25995</v>
      </c>
      <c r="M7805" s="54" t="s">
        <v>25993</v>
      </c>
      <c r="N7805" s="54" t="s">
        <v>256</v>
      </c>
      <c r="O7805" s="54" t="s">
        <v>256</v>
      </c>
      <c r="P7805" s="54" t="s">
        <v>268</v>
      </c>
      <c r="Q7805" s="54" t="s">
        <v>256</v>
      </c>
      <c r="R7805" s="54" t="s">
        <v>431</v>
      </c>
      <c r="S7805" s="71"/>
      <c r="T7805" s="54" t="s">
        <v>256</v>
      </c>
      <c r="U7805" s="71">
        <v>44703</v>
      </c>
      <c r="V7805" s="54" t="s">
        <v>256</v>
      </c>
      <c r="W7805" t="str">
        <f t="shared" si="121"/>
        <v>May-22</v>
      </c>
    </row>
    <row r="7806" spans="1:23" x14ac:dyDescent="0.25">
      <c r="A7806" s="54" t="s">
        <v>317</v>
      </c>
      <c r="B7806" s="54" t="s">
        <v>428</v>
      </c>
      <c r="C7806" s="54" t="s">
        <v>263</v>
      </c>
      <c r="D7806" s="54" t="s">
        <v>429</v>
      </c>
      <c r="E7806" s="54" t="s">
        <v>25996</v>
      </c>
      <c r="F7806" s="71">
        <v>44710</v>
      </c>
      <c r="G7806" s="72">
        <v>333.69</v>
      </c>
      <c r="H7806" s="72">
        <v>28530.5</v>
      </c>
      <c r="I7806" s="54" t="s">
        <v>265</v>
      </c>
      <c r="J7806" s="54" t="s">
        <v>24524</v>
      </c>
      <c r="K7806" s="54" t="s">
        <v>25951</v>
      </c>
      <c r="L7806" s="54" t="s">
        <v>25997</v>
      </c>
      <c r="M7806" s="54" t="s">
        <v>25996</v>
      </c>
      <c r="N7806" s="54" t="s">
        <v>256</v>
      </c>
      <c r="O7806" s="54" t="s">
        <v>256</v>
      </c>
      <c r="P7806" s="54" t="s">
        <v>444</v>
      </c>
      <c r="Q7806" s="54" t="s">
        <v>256</v>
      </c>
      <c r="R7806" s="54" t="s">
        <v>431</v>
      </c>
      <c r="S7806" s="71"/>
      <c r="T7806" s="54" t="s">
        <v>256</v>
      </c>
      <c r="U7806" s="71">
        <v>44710</v>
      </c>
      <c r="V7806" s="54" t="s">
        <v>256</v>
      </c>
      <c r="W7806" t="str">
        <f t="shared" si="121"/>
        <v>May-22</v>
      </c>
    </row>
    <row r="7807" spans="1:23" x14ac:dyDescent="0.25">
      <c r="A7807" s="54" t="s">
        <v>318</v>
      </c>
      <c r="B7807" s="54" t="s">
        <v>428</v>
      </c>
      <c r="C7807" s="54" t="s">
        <v>263</v>
      </c>
      <c r="D7807" s="54" t="s">
        <v>429</v>
      </c>
      <c r="E7807" s="54" t="s">
        <v>25998</v>
      </c>
      <c r="F7807" s="71">
        <v>44702</v>
      </c>
      <c r="G7807" s="72">
        <v>5477.06</v>
      </c>
      <c r="H7807" s="72">
        <v>468288.63</v>
      </c>
      <c r="I7807" s="54" t="s">
        <v>265</v>
      </c>
      <c r="J7807" s="54" t="s">
        <v>25999</v>
      </c>
      <c r="K7807" s="54" t="s">
        <v>26000</v>
      </c>
      <c r="L7807" s="54" t="s">
        <v>26001</v>
      </c>
      <c r="M7807" s="54" t="s">
        <v>25998</v>
      </c>
      <c r="N7807" s="54" t="s">
        <v>256</v>
      </c>
      <c r="O7807" s="54" t="s">
        <v>256</v>
      </c>
      <c r="P7807" s="54" t="s">
        <v>271</v>
      </c>
      <c r="Q7807" s="54" t="s">
        <v>256</v>
      </c>
      <c r="R7807" s="54" t="s">
        <v>431</v>
      </c>
      <c r="S7807" s="71"/>
      <c r="T7807" s="54" t="s">
        <v>256</v>
      </c>
      <c r="U7807" s="71">
        <v>44702</v>
      </c>
      <c r="V7807" s="54" t="s">
        <v>443</v>
      </c>
      <c r="W7807" t="str">
        <f t="shared" si="121"/>
        <v>May-22</v>
      </c>
    </row>
    <row r="7808" spans="1:23" x14ac:dyDescent="0.25">
      <c r="A7808" s="54" t="s">
        <v>317</v>
      </c>
      <c r="B7808" s="54" t="s">
        <v>428</v>
      </c>
      <c r="C7808" s="54" t="s">
        <v>263</v>
      </c>
      <c r="D7808" s="54" t="s">
        <v>429</v>
      </c>
      <c r="E7808" s="54" t="s">
        <v>26002</v>
      </c>
      <c r="F7808" s="71">
        <v>44704</v>
      </c>
      <c r="G7808" s="72">
        <v>566.29</v>
      </c>
      <c r="H7808" s="72">
        <v>48417.8</v>
      </c>
      <c r="I7808" s="54" t="s">
        <v>265</v>
      </c>
      <c r="J7808" s="54" t="s">
        <v>25999</v>
      </c>
      <c r="K7808" s="54" t="s">
        <v>25640</v>
      </c>
      <c r="L7808" s="54" t="s">
        <v>26003</v>
      </c>
      <c r="M7808" s="54" t="s">
        <v>26002</v>
      </c>
      <c r="N7808" s="54" t="s">
        <v>256</v>
      </c>
      <c r="O7808" s="54" t="s">
        <v>256</v>
      </c>
      <c r="P7808" s="54" t="s">
        <v>264</v>
      </c>
      <c r="Q7808" s="54" t="s">
        <v>256</v>
      </c>
      <c r="R7808" s="54" t="s">
        <v>431</v>
      </c>
      <c r="S7808" s="71"/>
      <c r="T7808" s="54" t="s">
        <v>256</v>
      </c>
      <c r="U7808" s="71">
        <v>44704</v>
      </c>
      <c r="V7808" s="54" t="s">
        <v>256</v>
      </c>
      <c r="W7808" t="str">
        <f t="shared" si="121"/>
        <v>May-22</v>
      </c>
    </row>
    <row r="7809" spans="1:23" x14ac:dyDescent="0.25">
      <c r="A7809" s="54" t="s">
        <v>317</v>
      </c>
      <c r="B7809" s="54" t="s">
        <v>428</v>
      </c>
      <c r="C7809" s="54" t="s">
        <v>263</v>
      </c>
      <c r="D7809" s="54" t="s">
        <v>429</v>
      </c>
      <c r="E7809" s="54" t="s">
        <v>26004</v>
      </c>
      <c r="F7809" s="71">
        <v>44709</v>
      </c>
      <c r="G7809" s="72">
        <v>439.86</v>
      </c>
      <c r="H7809" s="72">
        <v>37608.03</v>
      </c>
      <c r="I7809" s="54" t="s">
        <v>265</v>
      </c>
      <c r="J7809" s="54" t="s">
        <v>25999</v>
      </c>
      <c r="K7809" s="54" t="s">
        <v>25640</v>
      </c>
      <c r="L7809" s="54" t="s">
        <v>26005</v>
      </c>
      <c r="M7809" s="54" t="s">
        <v>26004</v>
      </c>
      <c r="N7809" s="54" t="s">
        <v>256</v>
      </c>
      <c r="O7809" s="54" t="s">
        <v>256</v>
      </c>
      <c r="P7809" s="54" t="s">
        <v>264</v>
      </c>
      <c r="Q7809" s="54" t="s">
        <v>256</v>
      </c>
      <c r="R7809" s="54" t="s">
        <v>431</v>
      </c>
      <c r="S7809" s="71"/>
      <c r="T7809" s="54" t="s">
        <v>256</v>
      </c>
      <c r="U7809" s="71">
        <v>44709</v>
      </c>
      <c r="V7809" s="54" t="s">
        <v>256</v>
      </c>
      <c r="W7809" t="str">
        <f t="shared" si="121"/>
        <v>May-22</v>
      </c>
    </row>
    <row r="7810" spans="1:23" x14ac:dyDescent="0.25">
      <c r="A7810" s="54" t="s">
        <v>317</v>
      </c>
      <c r="B7810" s="54" t="s">
        <v>428</v>
      </c>
      <c r="C7810" s="54" t="s">
        <v>263</v>
      </c>
      <c r="D7810" s="54" t="s">
        <v>429</v>
      </c>
      <c r="E7810" s="54" t="s">
        <v>26006</v>
      </c>
      <c r="F7810" s="71">
        <v>44703</v>
      </c>
      <c r="G7810" s="72">
        <v>468.84</v>
      </c>
      <c r="H7810" s="72">
        <v>40085.82</v>
      </c>
      <c r="I7810" s="54" t="s">
        <v>265</v>
      </c>
      <c r="J7810" s="54" t="s">
        <v>25999</v>
      </c>
      <c r="K7810" s="54" t="s">
        <v>26007</v>
      </c>
      <c r="L7810" s="54" t="s">
        <v>26008</v>
      </c>
      <c r="M7810" s="54" t="s">
        <v>26006</v>
      </c>
      <c r="N7810" s="54" t="s">
        <v>256</v>
      </c>
      <c r="O7810" s="54" t="s">
        <v>256</v>
      </c>
      <c r="P7810" s="54" t="s">
        <v>268</v>
      </c>
      <c r="Q7810" s="54" t="s">
        <v>256</v>
      </c>
      <c r="R7810" s="54" t="s">
        <v>431</v>
      </c>
      <c r="S7810" s="71"/>
      <c r="T7810" s="54" t="s">
        <v>256</v>
      </c>
      <c r="U7810" s="71">
        <v>44703</v>
      </c>
      <c r="V7810" s="54" t="s">
        <v>256</v>
      </c>
      <c r="W7810" t="str">
        <f t="shared" si="121"/>
        <v>May-22</v>
      </c>
    </row>
    <row r="7811" spans="1:23" x14ac:dyDescent="0.25">
      <c r="A7811" s="54" t="s">
        <v>317</v>
      </c>
      <c r="B7811" s="54" t="s">
        <v>428</v>
      </c>
      <c r="C7811" s="54" t="s">
        <v>263</v>
      </c>
      <c r="D7811" s="54" t="s">
        <v>429</v>
      </c>
      <c r="E7811" s="54" t="s">
        <v>26009</v>
      </c>
      <c r="F7811" s="71">
        <v>44712</v>
      </c>
      <c r="G7811" s="72">
        <v>646.15</v>
      </c>
      <c r="H7811" s="72">
        <v>56958.12</v>
      </c>
      <c r="I7811" s="54" t="s">
        <v>265</v>
      </c>
      <c r="J7811" s="54" t="s">
        <v>25999</v>
      </c>
      <c r="K7811" s="54" t="s">
        <v>25658</v>
      </c>
      <c r="L7811" s="54" t="s">
        <v>26010</v>
      </c>
      <c r="M7811" s="54" t="s">
        <v>26009</v>
      </c>
      <c r="N7811" s="54" t="s">
        <v>256</v>
      </c>
      <c r="O7811" s="54" t="s">
        <v>256</v>
      </c>
      <c r="P7811" s="54" t="s">
        <v>444</v>
      </c>
      <c r="Q7811" s="54" t="s">
        <v>256</v>
      </c>
      <c r="R7811" s="54" t="s">
        <v>431</v>
      </c>
      <c r="S7811" s="71"/>
      <c r="T7811" s="54" t="s">
        <v>256</v>
      </c>
      <c r="U7811" s="71">
        <v>44712</v>
      </c>
      <c r="V7811" s="54" t="s">
        <v>256</v>
      </c>
      <c r="W7811" t="str">
        <f t="shared" si="121"/>
        <v>May-22</v>
      </c>
    </row>
    <row r="7812" spans="1:23" x14ac:dyDescent="0.25">
      <c r="A7812" s="54" t="s">
        <v>317</v>
      </c>
      <c r="B7812" s="54" t="s">
        <v>428</v>
      </c>
      <c r="C7812" s="54" t="s">
        <v>263</v>
      </c>
      <c r="D7812" s="54" t="s">
        <v>429</v>
      </c>
      <c r="E7812" s="54" t="s">
        <v>26011</v>
      </c>
      <c r="F7812" s="71">
        <v>44711</v>
      </c>
      <c r="G7812" s="72">
        <v>1233.8599999999999</v>
      </c>
      <c r="H7812" s="72">
        <v>105495.03</v>
      </c>
      <c r="I7812" s="54" t="s">
        <v>265</v>
      </c>
      <c r="J7812" s="54" t="s">
        <v>25999</v>
      </c>
      <c r="K7812" s="54" t="s">
        <v>26012</v>
      </c>
      <c r="L7812" s="54" t="s">
        <v>26013</v>
      </c>
      <c r="M7812" s="54" t="s">
        <v>26011</v>
      </c>
      <c r="N7812" s="54" t="s">
        <v>256</v>
      </c>
      <c r="O7812" s="54" t="s">
        <v>256</v>
      </c>
      <c r="P7812" s="54" t="s">
        <v>267</v>
      </c>
      <c r="Q7812" s="54" t="s">
        <v>256</v>
      </c>
      <c r="R7812" s="54" t="s">
        <v>431</v>
      </c>
      <c r="S7812" s="71"/>
      <c r="T7812" s="54" t="s">
        <v>256</v>
      </c>
      <c r="U7812" s="71">
        <v>44711</v>
      </c>
      <c r="V7812" s="54" t="s">
        <v>256</v>
      </c>
      <c r="W7812" t="str">
        <f t="shared" si="121"/>
        <v>May-22</v>
      </c>
    </row>
    <row r="7813" spans="1:23" x14ac:dyDescent="0.25">
      <c r="A7813" s="54" t="s">
        <v>317</v>
      </c>
      <c r="B7813" s="54" t="s">
        <v>428</v>
      </c>
      <c r="C7813" s="54" t="s">
        <v>263</v>
      </c>
      <c r="D7813" s="54" t="s">
        <v>429</v>
      </c>
      <c r="E7813" s="54" t="s">
        <v>26014</v>
      </c>
      <c r="F7813" s="71">
        <v>44711</v>
      </c>
      <c r="G7813" s="72">
        <v>524.34</v>
      </c>
      <c r="H7813" s="72">
        <v>44831.07</v>
      </c>
      <c r="I7813" s="54" t="s">
        <v>265</v>
      </c>
      <c r="J7813" s="54" t="s">
        <v>25999</v>
      </c>
      <c r="K7813" s="54" t="s">
        <v>26015</v>
      </c>
      <c r="L7813" s="54" t="s">
        <v>26016</v>
      </c>
      <c r="M7813" s="54" t="s">
        <v>26014</v>
      </c>
      <c r="N7813" s="54" t="s">
        <v>256</v>
      </c>
      <c r="O7813" s="54" t="s">
        <v>256</v>
      </c>
      <c r="P7813" s="54" t="s">
        <v>267</v>
      </c>
      <c r="Q7813" s="54" t="s">
        <v>256</v>
      </c>
      <c r="R7813" s="54" t="s">
        <v>431</v>
      </c>
      <c r="S7813" s="71"/>
      <c r="T7813" s="54" t="s">
        <v>256</v>
      </c>
      <c r="U7813" s="71">
        <v>44711</v>
      </c>
      <c r="V7813" s="54" t="s">
        <v>256</v>
      </c>
      <c r="W7813" t="str">
        <f t="shared" ref="W7813:W7876" si="122">TEXT(F7813,"MMM-YY")</f>
        <v>May-22</v>
      </c>
    </row>
    <row r="7814" spans="1:23" x14ac:dyDescent="0.25">
      <c r="A7814" s="54" t="s">
        <v>317</v>
      </c>
      <c r="B7814" s="54" t="s">
        <v>428</v>
      </c>
      <c r="C7814" s="54" t="s">
        <v>263</v>
      </c>
      <c r="D7814" s="54" t="s">
        <v>429</v>
      </c>
      <c r="E7814" s="54" t="s">
        <v>26017</v>
      </c>
      <c r="F7814" s="71">
        <v>44696</v>
      </c>
      <c r="G7814" s="72">
        <v>1739.38</v>
      </c>
      <c r="H7814" s="72">
        <v>148716.99</v>
      </c>
      <c r="I7814" s="54" t="s">
        <v>265</v>
      </c>
      <c r="J7814" s="54" t="s">
        <v>26018</v>
      </c>
      <c r="K7814" s="54" t="s">
        <v>26019</v>
      </c>
      <c r="L7814" s="54" t="s">
        <v>26020</v>
      </c>
      <c r="M7814" s="54" t="s">
        <v>26017</v>
      </c>
      <c r="N7814" s="54" t="s">
        <v>256</v>
      </c>
      <c r="O7814" s="54" t="s">
        <v>256</v>
      </c>
      <c r="P7814" s="54" t="s">
        <v>267</v>
      </c>
      <c r="Q7814" s="54" t="s">
        <v>256</v>
      </c>
      <c r="R7814" s="54" t="s">
        <v>431</v>
      </c>
      <c r="S7814" s="71"/>
      <c r="T7814" s="54" t="s">
        <v>256</v>
      </c>
      <c r="U7814" s="71">
        <v>44696</v>
      </c>
      <c r="V7814" s="54" t="s">
        <v>256</v>
      </c>
      <c r="W7814" t="str">
        <f t="shared" si="122"/>
        <v>May-22</v>
      </c>
    </row>
    <row r="7815" spans="1:23" x14ac:dyDescent="0.25">
      <c r="A7815" s="54" t="s">
        <v>317</v>
      </c>
      <c r="B7815" s="54" t="s">
        <v>428</v>
      </c>
      <c r="C7815" s="54" t="s">
        <v>263</v>
      </c>
      <c r="D7815" s="54" t="s">
        <v>429</v>
      </c>
      <c r="E7815" s="54" t="s">
        <v>26021</v>
      </c>
      <c r="F7815" s="71">
        <v>44699</v>
      </c>
      <c r="G7815" s="72">
        <v>10268.23</v>
      </c>
      <c r="H7815" s="72">
        <v>877933.67</v>
      </c>
      <c r="I7815" s="54" t="s">
        <v>265</v>
      </c>
      <c r="J7815" s="54" t="s">
        <v>26018</v>
      </c>
      <c r="K7815" s="54" t="s">
        <v>26022</v>
      </c>
      <c r="L7815" s="54" t="s">
        <v>26023</v>
      </c>
      <c r="M7815" s="54" t="s">
        <v>26021</v>
      </c>
      <c r="N7815" s="54" t="s">
        <v>256</v>
      </c>
      <c r="O7815" s="54" t="s">
        <v>256</v>
      </c>
      <c r="P7815" s="54" t="s">
        <v>267</v>
      </c>
      <c r="Q7815" s="54" t="s">
        <v>256</v>
      </c>
      <c r="R7815" s="54" t="s">
        <v>431</v>
      </c>
      <c r="S7815" s="71"/>
      <c r="T7815" s="54" t="s">
        <v>256</v>
      </c>
      <c r="U7815" s="71">
        <v>44699</v>
      </c>
      <c r="V7815" s="54" t="s">
        <v>256</v>
      </c>
      <c r="W7815" t="str">
        <f t="shared" si="122"/>
        <v>May-22</v>
      </c>
    </row>
    <row r="7816" spans="1:23" x14ac:dyDescent="0.25">
      <c r="A7816" s="54" t="s">
        <v>317</v>
      </c>
      <c r="B7816" s="54" t="s">
        <v>428</v>
      </c>
      <c r="C7816" s="54" t="s">
        <v>263</v>
      </c>
      <c r="D7816" s="54" t="s">
        <v>429</v>
      </c>
      <c r="E7816" s="54" t="s">
        <v>26024</v>
      </c>
      <c r="F7816" s="71">
        <v>44696</v>
      </c>
      <c r="G7816" s="72">
        <v>14585.71</v>
      </c>
      <c r="H7816" s="72">
        <v>1247078.21</v>
      </c>
      <c r="I7816" s="54" t="s">
        <v>265</v>
      </c>
      <c r="J7816" s="54" t="s">
        <v>26018</v>
      </c>
      <c r="K7816" s="54" t="s">
        <v>26025</v>
      </c>
      <c r="L7816" s="54" t="s">
        <v>26026</v>
      </c>
      <c r="M7816" s="54" t="s">
        <v>26024</v>
      </c>
      <c r="N7816" s="54" t="s">
        <v>256</v>
      </c>
      <c r="O7816" s="54" t="s">
        <v>256</v>
      </c>
      <c r="P7816" s="54" t="s">
        <v>267</v>
      </c>
      <c r="Q7816" s="54" t="s">
        <v>256</v>
      </c>
      <c r="R7816" s="54" t="s">
        <v>431</v>
      </c>
      <c r="S7816" s="71"/>
      <c r="T7816" s="54" t="s">
        <v>256</v>
      </c>
      <c r="U7816" s="71">
        <v>44696</v>
      </c>
      <c r="V7816" s="54" t="s">
        <v>256</v>
      </c>
      <c r="W7816" t="str">
        <f t="shared" si="122"/>
        <v>May-22</v>
      </c>
    </row>
    <row r="7817" spans="1:23" x14ac:dyDescent="0.25">
      <c r="A7817" s="54" t="s">
        <v>317</v>
      </c>
      <c r="B7817" s="54" t="s">
        <v>428</v>
      </c>
      <c r="C7817" s="54" t="s">
        <v>263</v>
      </c>
      <c r="D7817" s="54" t="s">
        <v>429</v>
      </c>
      <c r="E7817" s="54" t="s">
        <v>26027</v>
      </c>
      <c r="F7817" s="71">
        <v>44703</v>
      </c>
      <c r="G7817" s="72">
        <v>7138.2</v>
      </c>
      <c r="H7817" s="72">
        <v>610316.1</v>
      </c>
      <c r="I7817" s="54" t="s">
        <v>265</v>
      </c>
      <c r="J7817" s="54" t="s">
        <v>26018</v>
      </c>
      <c r="K7817" s="54" t="s">
        <v>26028</v>
      </c>
      <c r="L7817" s="54" t="s">
        <v>26029</v>
      </c>
      <c r="M7817" s="54" t="s">
        <v>26027</v>
      </c>
      <c r="N7817" s="54" t="s">
        <v>256</v>
      </c>
      <c r="O7817" s="54" t="s">
        <v>256</v>
      </c>
      <c r="P7817" s="54" t="s">
        <v>268</v>
      </c>
      <c r="Q7817" s="54" t="s">
        <v>256</v>
      </c>
      <c r="R7817" s="54" t="s">
        <v>431</v>
      </c>
      <c r="S7817" s="71"/>
      <c r="T7817" s="54" t="s">
        <v>256</v>
      </c>
      <c r="U7817" s="71">
        <v>44703</v>
      </c>
      <c r="V7817" s="54" t="s">
        <v>256</v>
      </c>
      <c r="W7817" t="str">
        <f t="shared" si="122"/>
        <v>May-22</v>
      </c>
    </row>
    <row r="7818" spans="1:23" x14ac:dyDescent="0.25">
      <c r="A7818" s="54" t="s">
        <v>317</v>
      </c>
      <c r="B7818" s="54" t="s">
        <v>428</v>
      </c>
      <c r="C7818" s="54" t="s">
        <v>263</v>
      </c>
      <c r="D7818" s="54" t="s">
        <v>429</v>
      </c>
      <c r="E7818" s="54" t="s">
        <v>26030</v>
      </c>
      <c r="F7818" s="71">
        <v>44712</v>
      </c>
      <c r="G7818" s="72">
        <v>10149.76</v>
      </c>
      <c r="H7818" s="72">
        <v>894701.34</v>
      </c>
      <c r="I7818" s="54" t="s">
        <v>265</v>
      </c>
      <c r="J7818" s="54" t="s">
        <v>26018</v>
      </c>
      <c r="K7818" s="54" t="s">
        <v>25658</v>
      </c>
      <c r="L7818" s="54" t="s">
        <v>26031</v>
      </c>
      <c r="M7818" s="54" t="s">
        <v>26030</v>
      </c>
      <c r="N7818" s="54" t="s">
        <v>256</v>
      </c>
      <c r="O7818" s="54" t="s">
        <v>256</v>
      </c>
      <c r="P7818" s="54" t="s">
        <v>444</v>
      </c>
      <c r="Q7818" s="54" t="s">
        <v>256</v>
      </c>
      <c r="R7818" s="54" t="s">
        <v>431</v>
      </c>
      <c r="S7818" s="71"/>
      <c r="T7818" s="54" t="s">
        <v>256</v>
      </c>
      <c r="U7818" s="71">
        <v>44712</v>
      </c>
      <c r="V7818" s="54" t="s">
        <v>256</v>
      </c>
      <c r="W7818" t="str">
        <f t="shared" si="122"/>
        <v>May-22</v>
      </c>
    </row>
    <row r="7819" spans="1:23" x14ac:dyDescent="0.25">
      <c r="A7819" s="54" t="s">
        <v>317</v>
      </c>
      <c r="B7819" s="54" t="s">
        <v>428</v>
      </c>
      <c r="C7819" s="54" t="s">
        <v>263</v>
      </c>
      <c r="D7819" s="54" t="s">
        <v>429</v>
      </c>
      <c r="E7819" s="54" t="s">
        <v>26032</v>
      </c>
      <c r="F7819" s="71">
        <v>44711</v>
      </c>
      <c r="G7819" s="72">
        <v>71.77</v>
      </c>
      <c r="H7819" s="72">
        <v>6136.34</v>
      </c>
      <c r="I7819" s="54" t="s">
        <v>265</v>
      </c>
      <c r="J7819" s="54" t="s">
        <v>26018</v>
      </c>
      <c r="K7819" s="54" t="s">
        <v>26033</v>
      </c>
      <c r="L7819" s="54" t="s">
        <v>26034</v>
      </c>
      <c r="M7819" s="54" t="s">
        <v>26032</v>
      </c>
      <c r="N7819" s="54" t="s">
        <v>256</v>
      </c>
      <c r="O7819" s="54" t="s">
        <v>256</v>
      </c>
      <c r="P7819" s="54" t="s">
        <v>267</v>
      </c>
      <c r="Q7819" s="54" t="s">
        <v>256</v>
      </c>
      <c r="R7819" s="54" t="s">
        <v>431</v>
      </c>
      <c r="S7819" s="71"/>
      <c r="T7819" s="54" t="s">
        <v>256</v>
      </c>
      <c r="U7819" s="71">
        <v>44711</v>
      </c>
      <c r="V7819" s="54" t="s">
        <v>256</v>
      </c>
      <c r="W7819" t="str">
        <f t="shared" si="122"/>
        <v>May-22</v>
      </c>
    </row>
    <row r="7820" spans="1:23" x14ac:dyDescent="0.25">
      <c r="A7820" s="54" t="s">
        <v>317</v>
      </c>
      <c r="B7820" s="54" t="s">
        <v>428</v>
      </c>
      <c r="C7820" s="54" t="s">
        <v>263</v>
      </c>
      <c r="D7820" s="54" t="s">
        <v>429</v>
      </c>
      <c r="E7820" s="54" t="s">
        <v>26035</v>
      </c>
      <c r="F7820" s="71">
        <v>44711</v>
      </c>
      <c r="G7820" s="72">
        <v>721.85</v>
      </c>
      <c r="H7820" s="72">
        <v>61718.18</v>
      </c>
      <c r="I7820" s="54" t="s">
        <v>265</v>
      </c>
      <c r="J7820" s="54" t="s">
        <v>26018</v>
      </c>
      <c r="K7820" s="54" t="s">
        <v>26036</v>
      </c>
      <c r="L7820" s="54" t="s">
        <v>26037</v>
      </c>
      <c r="M7820" s="54" t="s">
        <v>26035</v>
      </c>
      <c r="N7820" s="54" t="s">
        <v>256</v>
      </c>
      <c r="O7820" s="54" t="s">
        <v>256</v>
      </c>
      <c r="P7820" s="54" t="s">
        <v>267</v>
      </c>
      <c r="Q7820" s="54" t="s">
        <v>256</v>
      </c>
      <c r="R7820" s="54" t="s">
        <v>431</v>
      </c>
      <c r="S7820" s="71"/>
      <c r="T7820" s="54" t="s">
        <v>256</v>
      </c>
      <c r="U7820" s="71">
        <v>44711</v>
      </c>
      <c r="V7820" s="54" t="s">
        <v>256</v>
      </c>
      <c r="W7820" t="str">
        <f t="shared" si="122"/>
        <v>May-22</v>
      </c>
    </row>
    <row r="7821" spans="1:23" x14ac:dyDescent="0.25">
      <c r="A7821" s="54" t="s">
        <v>317</v>
      </c>
      <c r="B7821" s="54" t="s">
        <v>428</v>
      </c>
      <c r="C7821" s="54" t="s">
        <v>263</v>
      </c>
      <c r="D7821" s="54" t="s">
        <v>429</v>
      </c>
      <c r="E7821" s="54" t="s">
        <v>26038</v>
      </c>
      <c r="F7821" s="71">
        <v>44703</v>
      </c>
      <c r="G7821" s="72">
        <v>328.26</v>
      </c>
      <c r="H7821" s="72">
        <v>28066.23</v>
      </c>
      <c r="I7821" s="54" t="s">
        <v>265</v>
      </c>
      <c r="J7821" s="54" t="s">
        <v>26039</v>
      </c>
      <c r="K7821" s="54" t="s">
        <v>26040</v>
      </c>
      <c r="L7821" s="54" t="s">
        <v>26041</v>
      </c>
      <c r="M7821" s="54" t="s">
        <v>26038</v>
      </c>
      <c r="N7821" s="54" t="s">
        <v>256</v>
      </c>
      <c r="O7821" s="54" t="s">
        <v>256</v>
      </c>
      <c r="P7821" s="54" t="s">
        <v>268</v>
      </c>
      <c r="Q7821" s="54" t="s">
        <v>256</v>
      </c>
      <c r="R7821" s="54" t="s">
        <v>431</v>
      </c>
      <c r="S7821" s="71"/>
      <c r="T7821" s="54" t="s">
        <v>256</v>
      </c>
      <c r="U7821" s="71">
        <v>44703</v>
      </c>
      <c r="V7821" s="54" t="s">
        <v>256</v>
      </c>
      <c r="W7821" t="str">
        <f t="shared" si="122"/>
        <v>May-22</v>
      </c>
    </row>
    <row r="7822" spans="1:23" x14ac:dyDescent="0.25">
      <c r="A7822" s="54" t="s">
        <v>317</v>
      </c>
      <c r="B7822" s="54" t="s">
        <v>428</v>
      </c>
      <c r="C7822" s="54" t="s">
        <v>263</v>
      </c>
      <c r="D7822" s="54" t="s">
        <v>429</v>
      </c>
      <c r="E7822" s="54" t="s">
        <v>26042</v>
      </c>
      <c r="F7822" s="71">
        <v>44712</v>
      </c>
      <c r="G7822" s="72">
        <v>274.92</v>
      </c>
      <c r="H7822" s="72">
        <v>24234.2</v>
      </c>
      <c r="I7822" s="54" t="s">
        <v>265</v>
      </c>
      <c r="J7822" s="54" t="s">
        <v>26039</v>
      </c>
      <c r="K7822" s="54" t="s">
        <v>25658</v>
      </c>
      <c r="L7822" s="54" t="s">
        <v>26043</v>
      </c>
      <c r="M7822" s="54" t="s">
        <v>26042</v>
      </c>
      <c r="N7822" s="54" t="s">
        <v>256</v>
      </c>
      <c r="O7822" s="54" t="s">
        <v>256</v>
      </c>
      <c r="P7822" s="54" t="s">
        <v>444</v>
      </c>
      <c r="Q7822" s="54" t="s">
        <v>256</v>
      </c>
      <c r="R7822" s="54" t="s">
        <v>431</v>
      </c>
      <c r="S7822" s="71"/>
      <c r="T7822" s="54" t="s">
        <v>256</v>
      </c>
      <c r="U7822" s="71">
        <v>44712</v>
      </c>
      <c r="V7822" s="54" t="s">
        <v>256</v>
      </c>
      <c r="W7822" t="str">
        <f t="shared" si="122"/>
        <v>May-22</v>
      </c>
    </row>
    <row r="7823" spans="1:23" x14ac:dyDescent="0.25">
      <c r="A7823" s="54" t="s">
        <v>317</v>
      </c>
      <c r="B7823" s="54" t="s">
        <v>428</v>
      </c>
      <c r="C7823" s="54" t="s">
        <v>263</v>
      </c>
      <c r="D7823" s="54" t="s">
        <v>429</v>
      </c>
      <c r="E7823" s="54" t="s">
        <v>26044</v>
      </c>
      <c r="F7823" s="71">
        <v>44703</v>
      </c>
      <c r="G7823" s="72">
        <v>1726.17</v>
      </c>
      <c r="H7823" s="72">
        <v>147587.54</v>
      </c>
      <c r="I7823" s="54" t="s">
        <v>265</v>
      </c>
      <c r="J7823" s="54" t="s">
        <v>26045</v>
      </c>
      <c r="K7823" s="54" t="s">
        <v>26046</v>
      </c>
      <c r="L7823" s="54" t="s">
        <v>26047</v>
      </c>
      <c r="M7823" s="54" t="s">
        <v>26044</v>
      </c>
      <c r="N7823" s="54" t="s">
        <v>256</v>
      </c>
      <c r="O7823" s="54" t="s">
        <v>256</v>
      </c>
      <c r="P7823" s="54" t="s">
        <v>268</v>
      </c>
      <c r="Q7823" s="54" t="s">
        <v>256</v>
      </c>
      <c r="R7823" s="54" t="s">
        <v>431</v>
      </c>
      <c r="S7823" s="71"/>
      <c r="T7823" s="54" t="s">
        <v>256</v>
      </c>
      <c r="U7823" s="71">
        <v>44703</v>
      </c>
      <c r="V7823" s="54" t="s">
        <v>256</v>
      </c>
      <c r="W7823" t="str">
        <f t="shared" si="122"/>
        <v>May-22</v>
      </c>
    </row>
    <row r="7824" spans="1:23" x14ac:dyDescent="0.25">
      <c r="A7824" s="54" t="s">
        <v>317</v>
      </c>
      <c r="B7824" s="54" t="s">
        <v>428</v>
      </c>
      <c r="C7824" s="54" t="s">
        <v>263</v>
      </c>
      <c r="D7824" s="54" t="s">
        <v>429</v>
      </c>
      <c r="E7824" s="54" t="s">
        <v>26048</v>
      </c>
      <c r="F7824" s="71">
        <v>44712</v>
      </c>
      <c r="G7824" s="72">
        <v>3885.42</v>
      </c>
      <c r="H7824" s="72">
        <v>342499.77</v>
      </c>
      <c r="I7824" s="54" t="s">
        <v>265</v>
      </c>
      <c r="J7824" s="54" t="s">
        <v>26045</v>
      </c>
      <c r="K7824" s="54" t="s">
        <v>25658</v>
      </c>
      <c r="L7824" s="54" t="s">
        <v>26049</v>
      </c>
      <c r="M7824" s="54" t="s">
        <v>26048</v>
      </c>
      <c r="N7824" s="54" t="s">
        <v>256</v>
      </c>
      <c r="O7824" s="54" t="s">
        <v>256</v>
      </c>
      <c r="P7824" s="54" t="s">
        <v>444</v>
      </c>
      <c r="Q7824" s="54" t="s">
        <v>256</v>
      </c>
      <c r="R7824" s="54" t="s">
        <v>431</v>
      </c>
      <c r="S7824" s="71"/>
      <c r="T7824" s="54" t="s">
        <v>256</v>
      </c>
      <c r="U7824" s="71">
        <v>44712</v>
      </c>
      <c r="V7824" s="54" t="s">
        <v>256</v>
      </c>
      <c r="W7824" t="str">
        <f t="shared" si="122"/>
        <v>May-22</v>
      </c>
    </row>
    <row r="7825" spans="1:23" x14ac:dyDescent="0.25">
      <c r="A7825" s="54" t="s">
        <v>317</v>
      </c>
      <c r="B7825" s="54" t="s">
        <v>428</v>
      </c>
      <c r="C7825" s="54" t="s">
        <v>263</v>
      </c>
      <c r="D7825" s="54" t="s">
        <v>429</v>
      </c>
      <c r="E7825" s="54" t="s">
        <v>26050</v>
      </c>
      <c r="F7825" s="71">
        <v>44703</v>
      </c>
      <c r="G7825" s="72">
        <v>2203.33</v>
      </c>
      <c r="H7825" s="72">
        <v>188384.72</v>
      </c>
      <c r="I7825" s="54" t="s">
        <v>265</v>
      </c>
      <c r="J7825" s="54" t="s">
        <v>26051</v>
      </c>
      <c r="K7825" s="54" t="s">
        <v>26052</v>
      </c>
      <c r="L7825" s="54" t="s">
        <v>26053</v>
      </c>
      <c r="M7825" s="54" t="s">
        <v>26050</v>
      </c>
      <c r="N7825" s="54" t="s">
        <v>256</v>
      </c>
      <c r="O7825" s="54" t="s">
        <v>256</v>
      </c>
      <c r="P7825" s="54" t="s">
        <v>268</v>
      </c>
      <c r="Q7825" s="54" t="s">
        <v>256</v>
      </c>
      <c r="R7825" s="54" t="s">
        <v>431</v>
      </c>
      <c r="S7825" s="71"/>
      <c r="T7825" s="54" t="s">
        <v>256</v>
      </c>
      <c r="U7825" s="71">
        <v>44703</v>
      </c>
      <c r="V7825" s="54" t="s">
        <v>256</v>
      </c>
      <c r="W7825" t="str">
        <f t="shared" si="122"/>
        <v>May-22</v>
      </c>
    </row>
    <row r="7826" spans="1:23" x14ac:dyDescent="0.25">
      <c r="A7826" s="54" t="s">
        <v>317</v>
      </c>
      <c r="B7826" s="54" t="s">
        <v>428</v>
      </c>
      <c r="C7826" s="54" t="s">
        <v>263</v>
      </c>
      <c r="D7826" s="54" t="s">
        <v>429</v>
      </c>
      <c r="E7826" s="54" t="s">
        <v>26054</v>
      </c>
      <c r="F7826" s="71">
        <v>44712</v>
      </c>
      <c r="G7826" s="72">
        <v>12422.24</v>
      </c>
      <c r="H7826" s="72">
        <v>1095020.46</v>
      </c>
      <c r="I7826" s="54" t="s">
        <v>265</v>
      </c>
      <c r="J7826" s="54" t="s">
        <v>26051</v>
      </c>
      <c r="K7826" s="54" t="s">
        <v>25658</v>
      </c>
      <c r="L7826" s="54" t="s">
        <v>26055</v>
      </c>
      <c r="M7826" s="54" t="s">
        <v>26054</v>
      </c>
      <c r="N7826" s="54" t="s">
        <v>256</v>
      </c>
      <c r="O7826" s="54" t="s">
        <v>256</v>
      </c>
      <c r="P7826" s="54" t="s">
        <v>444</v>
      </c>
      <c r="Q7826" s="54" t="s">
        <v>256</v>
      </c>
      <c r="R7826" s="54" t="s">
        <v>431</v>
      </c>
      <c r="S7826" s="71"/>
      <c r="T7826" s="54" t="s">
        <v>256</v>
      </c>
      <c r="U7826" s="71">
        <v>44712</v>
      </c>
      <c r="V7826" s="54" t="s">
        <v>256</v>
      </c>
      <c r="W7826" t="str">
        <f t="shared" si="122"/>
        <v>May-22</v>
      </c>
    </row>
    <row r="7827" spans="1:23" x14ac:dyDescent="0.25">
      <c r="A7827" s="54" t="s">
        <v>317</v>
      </c>
      <c r="B7827" s="54" t="s">
        <v>428</v>
      </c>
      <c r="C7827" s="54" t="s">
        <v>263</v>
      </c>
      <c r="D7827" s="54" t="s">
        <v>429</v>
      </c>
      <c r="E7827" s="54" t="s">
        <v>26056</v>
      </c>
      <c r="F7827" s="71">
        <v>44702</v>
      </c>
      <c r="G7827" s="72">
        <v>1445.03</v>
      </c>
      <c r="H7827" s="72">
        <v>123550.07</v>
      </c>
      <c r="I7827" s="54" t="s">
        <v>265</v>
      </c>
      <c r="J7827" s="54" t="s">
        <v>26057</v>
      </c>
      <c r="K7827" s="54" t="s">
        <v>26058</v>
      </c>
      <c r="L7827" s="54" t="s">
        <v>26059</v>
      </c>
      <c r="M7827" s="54" t="s">
        <v>26056</v>
      </c>
      <c r="N7827" s="54" t="s">
        <v>256</v>
      </c>
      <c r="O7827" s="54" t="s">
        <v>256</v>
      </c>
      <c r="P7827" s="54" t="s">
        <v>268</v>
      </c>
      <c r="Q7827" s="54" t="s">
        <v>256</v>
      </c>
      <c r="R7827" s="54" t="s">
        <v>431</v>
      </c>
      <c r="S7827" s="71"/>
      <c r="T7827" s="54" t="s">
        <v>256</v>
      </c>
      <c r="U7827" s="71">
        <v>44702</v>
      </c>
      <c r="V7827" s="54" t="s">
        <v>256</v>
      </c>
      <c r="W7827" t="str">
        <f t="shared" si="122"/>
        <v>May-22</v>
      </c>
    </row>
    <row r="7828" spans="1:23" x14ac:dyDescent="0.25">
      <c r="A7828" s="54" t="s">
        <v>317</v>
      </c>
      <c r="B7828" s="54" t="s">
        <v>428</v>
      </c>
      <c r="C7828" s="54" t="s">
        <v>263</v>
      </c>
      <c r="D7828" s="54" t="s">
        <v>429</v>
      </c>
      <c r="E7828" s="54" t="s">
        <v>26060</v>
      </c>
      <c r="F7828" s="71">
        <v>44712</v>
      </c>
      <c r="G7828" s="72">
        <v>872.46</v>
      </c>
      <c r="H7828" s="72">
        <v>76907.350000000006</v>
      </c>
      <c r="I7828" s="54" t="s">
        <v>265</v>
      </c>
      <c r="J7828" s="54" t="s">
        <v>26057</v>
      </c>
      <c r="K7828" s="54" t="s">
        <v>25658</v>
      </c>
      <c r="L7828" s="54" t="s">
        <v>26061</v>
      </c>
      <c r="M7828" s="54" t="s">
        <v>26060</v>
      </c>
      <c r="N7828" s="54" t="s">
        <v>256</v>
      </c>
      <c r="O7828" s="54" t="s">
        <v>256</v>
      </c>
      <c r="P7828" s="54" t="s">
        <v>444</v>
      </c>
      <c r="Q7828" s="54" t="s">
        <v>256</v>
      </c>
      <c r="R7828" s="54" t="s">
        <v>431</v>
      </c>
      <c r="S7828" s="71"/>
      <c r="T7828" s="54" t="s">
        <v>256</v>
      </c>
      <c r="U7828" s="71">
        <v>44712</v>
      </c>
      <c r="V7828" s="54" t="s">
        <v>256</v>
      </c>
      <c r="W7828" t="str">
        <f t="shared" si="122"/>
        <v>May-22</v>
      </c>
    </row>
    <row r="7829" spans="1:23" x14ac:dyDescent="0.25">
      <c r="A7829" s="54" t="s">
        <v>317</v>
      </c>
      <c r="B7829" s="54" t="s">
        <v>428</v>
      </c>
      <c r="C7829" s="54" t="s">
        <v>263</v>
      </c>
      <c r="D7829" s="54" t="s">
        <v>429</v>
      </c>
      <c r="E7829" s="54" t="s">
        <v>26062</v>
      </c>
      <c r="F7829" s="71">
        <v>44711</v>
      </c>
      <c r="G7829" s="72">
        <v>5349.5</v>
      </c>
      <c r="H7829" s="72">
        <v>457382.25</v>
      </c>
      <c r="I7829" s="54" t="s">
        <v>265</v>
      </c>
      <c r="J7829" s="54" t="s">
        <v>26057</v>
      </c>
      <c r="K7829" s="54" t="s">
        <v>26063</v>
      </c>
      <c r="L7829" s="54" t="s">
        <v>26064</v>
      </c>
      <c r="M7829" s="54" t="s">
        <v>26062</v>
      </c>
      <c r="N7829" s="54" t="s">
        <v>256</v>
      </c>
      <c r="O7829" s="54" t="s">
        <v>256</v>
      </c>
      <c r="P7829" s="54" t="s">
        <v>267</v>
      </c>
      <c r="Q7829" s="54" t="s">
        <v>256</v>
      </c>
      <c r="R7829" s="54" t="s">
        <v>431</v>
      </c>
      <c r="S7829" s="71"/>
      <c r="T7829" s="54" t="s">
        <v>256</v>
      </c>
      <c r="U7829" s="71">
        <v>44711</v>
      </c>
      <c r="V7829" s="54" t="s">
        <v>256</v>
      </c>
      <c r="W7829" t="str">
        <f t="shared" si="122"/>
        <v>May-22</v>
      </c>
    </row>
    <row r="7830" spans="1:23" x14ac:dyDescent="0.25">
      <c r="A7830" s="54" t="s">
        <v>317</v>
      </c>
      <c r="B7830" s="54" t="s">
        <v>428</v>
      </c>
      <c r="C7830" s="54" t="s">
        <v>263</v>
      </c>
      <c r="D7830" s="54" t="s">
        <v>429</v>
      </c>
      <c r="E7830" s="54" t="s">
        <v>26065</v>
      </c>
      <c r="F7830" s="71">
        <v>44703</v>
      </c>
      <c r="G7830" s="72">
        <v>1992.46</v>
      </c>
      <c r="H7830" s="72">
        <v>170355.33</v>
      </c>
      <c r="I7830" s="54" t="s">
        <v>265</v>
      </c>
      <c r="J7830" s="54" t="s">
        <v>26066</v>
      </c>
      <c r="K7830" s="54" t="s">
        <v>26067</v>
      </c>
      <c r="L7830" s="54" t="s">
        <v>26068</v>
      </c>
      <c r="M7830" s="54" t="s">
        <v>26065</v>
      </c>
      <c r="N7830" s="54" t="s">
        <v>256</v>
      </c>
      <c r="O7830" s="54" t="s">
        <v>256</v>
      </c>
      <c r="P7830" s="54" t="s">
        <v>268</v>
      </c>
      <c r="Q7830" s="54" t="s">
        <v>256</v>
      </c>
      <c r="R7830" s="54" t="s">
        <v>431</v>
      </c>
      <c r="S7830" s="71"/>
      <c r="T7830" s="54" t="s">
        <v>256</v>
      </c>
      <c r="U7830" s="71">
        <v>44703</v>
      </c>
      <c r="V7830" s="54" t="s">
        <v>256</v>
      </c>
      <c r="W7830" t="str">
        <f t="shared" si="122"/>
        <v>May-22</v>
      </c>
    </row>
    <row r="7831" spans="1:23" x14ac:dyDescent="0.25">
      <c r="A7831" s="54" t="s">
        <v>317</v>
      </c>
      <c r="B7831" s="54" t="s">
        <v>428</v>
      </c>
      <c r="C7831" s="54" t="s">
        <v>263</v>
      </c>
      <c r="D7831" s="54" t="s">
        <v>429</v>
      </c>
      <c r="E7831" s="54" t="s">
        <v>26069</v>
      </c>
      <c r="F7831" s="71">
        <v>44712</v>
      </c>
      <c r="G7831" s="72">
        <v>8864.0400000000009</v>
      </c>
      <c r="H7831" s="72">
        <v>781365.13</v>
      </c>
      <c r="I7831" s="54" t="s">
        <v>265</v>
      </c>
      <c r="J7831" s="54" t="s">
        <v>26066</v>
      </c>
      <c r="K7831" s="54" t="s">
        <v>25658</v>
      </c>
      <c r="L7831" s="54" t="s">
        <v>26070</v>
      </c>
      <c r="M7831" s="54" t="s">
        <v>26069</v>
      </c>
      <c r="N7831" s="54" t="s">
        <v>256</v>
      </c>
      <c r="O7831" s="54" t="s">
        <v>256</v>
      </c>
      <c r="P7831" s="54" t="s">
        <v>444</v>
      </c>
      <c r="Q7831" s="54" t="s">
        <v>256</v>
      </c>
      <c r="R7831" s="54" t="s">
        <v>431</v>
      </c>
      <c r="S7831" s="71"/>
      <c r="T7831" s="54" t="s">
        <v>256</v>
      </c>
      <c r="U7831" s="71">
        <v>44712</v>
      </c>
      <c r="V7831" s="54" t="s">
        <v>256</v>
      </c>
      <c r="W7831" t="str">
        <f t="shared" si="122"/>
        <v>May-22</v>
      </c>
    </row>
    <row r="7832" spans="1:23" x14ac:dyDescent="0.25">
      <c r="A7832" s="54" t="s">
        <v>317</v>
      </c>
      <c r="B7832" s="54" t="s">
        <v>428</v>
      </c>
      <c r="C7832" s="54" t="s">
        <v>263</v>
      </c>
      <c r="D7832" s="54" t="s">
        <v>429</v>
      </c>
      <c r="E7832" s="54" t="s">
        <v>26071</v>
      </c>
      <c r="F7832" s="71">
        <v>44703</v>
      </c>
      <c r="G7832" s="72">
        <v>1994.16</v>
      </c>
      <c r="H7832" s="72">
        <v>170500.68</v>
      </c>
      <c r="I7832" s="54" t="s">
        <v>265</v>
      </c>
      <c r="J7832" s="54" t="s">
        <v>26072</v>
      </c>
      <c r="K7832" s="54" t="s">
        <v>26073</v>
      </c>
      <c r="L7832" s="54" t="s">
        <v>26074</v>
      </c>
      <c r="M7832" s="54" t="s">
        <v>26071</v>
      </c>
      <c r="N7832" s="54" t="s">
        <v>256</v>
      </c>
      <c r="O7832" s="54" t="s">
        <v>256</v>
      </c>
      <c r="P7832" s="54" t="s">
        <v>268</v>
      </c>
      <c r="Q7832" s="54" t="s">
        <v>256</v>
      </c>
      <c r="R7832" s="54" t="s">
        <v>431</v>
      </c>
      <c r="S7832" s="71"/>
      <c r="T7832" s="54" t="s">
        <v>256</v>
      </c>
      <c r="U7832" s="71">
        <v>44703</v>
      </c>
      <c r="V7832" s="54" t="s">
        <v>256</v>
      </c>
      <c r="W7832" t="str">
        <f t="shared" si="122"/>
        <v>May-22</v>
      </c>
    </row>
    <row r="7833" spans="1:23" x14ac:dyDescent="0.25">
      <c r="A7833" s="54" t="s">
        <v>317</v>
      </c>
      <c r="B7833" s="54" t="s">
        <v>428</v>
      </c>
      <c r="C7833" s="54" t="s">
        <v>263</v>
      </c>
      <c r="D7833" s="54" t="s">
        <v>429</v>
      </c>
      <c r="E7833" s="54" t="s">
        <v>26075</v>
      </c>
      <c r="F7833" s="71">
        <v>44712</v>
      </c>
      <c r="G7833" s="72">
        <v>5371.66</v>
      </c>
      <c r="H7833" s="72">
        <v>473511.83</v>
      </c>
      <c r="I7833" s="54" t="s">
        <v>265</v>
      </c>
      <c r="J7833" s="54" t="s">
        <v>26072</v>
      </c>
      <c r="K7833" s="54" t="s">
        <v>25658</v>
      </c>
      <c r="L7833" s="54" t="s">
        <v>26076</v>
      </c>
      <c r="M7833" s="54" t="s">
        <v>26075</v>
      </c>
      <c r="N7833" s="54" t="s">
        <v>256</v>
      </c>
      <c r="O7833" s="54" t="s">
        <v>256</v>
      </c>
      <c r="P7833" s="54" t="s">
        <v>444</v>
      </c>
      <c r="Q7833" s="54" t="s">
        <v>256</v>
      </c>
      <c r="R7833" s="54" t="s">
        <v>431</v>
      </c>
      <c r="S7833" s="71"/>
      <c r="T7833" s="54" t="s">
        <v>256</v>
      </c>
      <c r="U7833" s="71">
        <v>44712</v>
      </c>
      <c r="V7833" s="54" t="s">
        <v>256</v>
      </c>
      <c r="W7833" t="str">
        <f t="shared" si="122"/>
        <v>May-22</v>
      </c>
    </row>
    <row r="7834" spans="1:23" x14ac:dyDescent="0.25">
      <c r="A7834" s="54" t="s">
        <v>318</v>
      </c>
      <c r="B7834" s="54" t="s">
        <v>428</v>
      </c>
      <c r="C7834" s="54" t="s">
        <v>263</v>
      </c>
      <c r="D7834" s="54" t="s">
        <v>429</v>
      </c>
      <c r="E7834" s="54" t="s">
        <v>26077</v>
      </c>
      <c r="F7834" s="71">
        <v>44697</v>
      </c>
      <c r="G7834" s="72">
        <v>3818.66</v>
      </c>
      <c r="H7834" s="72">
        <v>326495.43</v>
      </c>
      <c r="I7834" s="54" t="s">
        <v>265</v>
      </c>
      <c r="J7834" s="54" t="s">
        <v>24529</v>
      </c>
      <c r="K7834" s="54" t="s">
        <v>26078</v>
      </c>
      <c r="L7834" s="54" t="s">
        <v>26079</v>
      </c>
      <c r="M7834" s="54" t="s">
        <v>26077</v>
      </c>
      <c r="N7834" s="54" t="s">
        <v>256</v>
      </c>
      <c r="O7834" s="54" t="s">
        <v>256</v>
      </c>
      <c r="P7834" s="54" t="s">
        <v>271</v>
      </c>
      <c r="Q7834" s="54" t="s">
        <v>256</v>
      </c>
      <c r="R7834" s="54" t="s">
        <v>431</v>
      </c>
      <c r="S7834" s="71"/>
      <c r="T7834" s="54" t="s">
        <v>256</v>
      </c>
      <c r="U7834" s="71">
        <v>44697</v>
      </c>
      <c r="V7834" s="54" t="s">
        <v>443</v>
      </c>
      <c r="W7834" t="str">
        <f t="shared" si="122"/>
        <v>May-22</v>
      </c>
    </row>
    <row r="7835" spans="1:23" x14ac:dyDescent="0.25">
      <c r="A7835" s="54" t="s">
        <v>318</v>
      </c>
      <c r="B7835" s="54" t="s">
        <v>428</v>
      </c>
      <c r="C7835" s="54" t="s">
        <v>263</v>
      </c>
      <c r="D7835" s="54" t="s">
        <v>429</v>
      </c>
      <c r="E7835" s="54" t="s">
        <v>26080</v>
      </c>
      <c r="F7835" s="71">
        <v>44695</v>
      </c>
      <c r="G7835" s="72">
        <v>127639.56</v>
      </c>
      <c r="H7835" s="72">
        <v>10913182.380000001</v>
      </c>
      <c r="I7835" s="54" t="s">
        <v>265</v>
      </c>
      <c r="J7835" s="54" t="s">
        <v>24529</v>
      </c>
      <c r="K7835" s="54" t="s">
        <v>26081</v>
      </c>
      <c r="L7835" s="54" t="s">
        <v>26082</v>
      </c>
      <c r="M7835" s="54" t="s">
        <v>26080</v>
      </c>
      <c r="N7835" s="54" t="s">
        <v>256</v>
      </c>
      <c r="O7835" s="54" t="s">
        <v>256</v>
      </c>
      <c r="P7835" s="54" t="s">
        <v>26083</v>
      </c>
      <c r="Q7835" s="54" t="s">
        <v>256</v>
      </c>
      <c r="R7835" s="54" t="s">
        <v>431</v>
      </c>
      <c r="S7835" s="71"/>
      <c r="T7835" s="54" t="s">
        <v>256</v>
      </c>
      <c r="U7835" s="71">
        <v>44695</v>
      </c>
      <c r="V7835" s="54" t="s">
        <v>256</v>
      </c>
      <c r="W7835" t="str">
        <f t="shared" si="122"/>
        <v>May-22</v>
      </c>
    </row>
    <row r="7836" spans="1:23" x14ac:dyDescent="0.25">
      <c r="A7836" s="54" t="s">
        <v>318</v>
      </c>
      <c r="B7836" s="54" t="s">
        <v>428</v>
      </c>
      <c r="C7836" s="54" t="s">
        <v>263</v>
      </c>
      <c r="D7836" s="54" t="s">
        <v>429</v>
      </c>
      <c r="E7836" s="54" t="s">
        <v>26084</v>
      </c>
      <c r="F7836" s="71">
        <v>44702</v>
      </c>
      <c r="G7836" s="72">
        <v>40110.550000000003</v>
      </c>
      <c r="H7836" s="72">
        <v>3429452.03</v>
      </c>
      <c r="I7836" s="54" t="s">
        <v>265</v>
      </c>
      <c r="J7836" s="54" t="s">
        <v>24529</v>
      </c>
      <c r="K7836" s="54" t="s">
        <v>26085</v>
      </c>
      <c r="L7836" s="54" t="s">
        <v>26086</v>
      </c>
      <c r="M7836" s="54" t="s">
        <v>26084</v>
      </c>
      <c r="N7836" s="54" t="s">
        <v>256</v>
      </c>
      <c r="O7836" s="54" t="s">
        <v>256</v>
      </c>
      <c r="P7836" s="54" t="s">
        <v>7948</v>
      </c>
      <c r="Q7836" s="54" t="s">
        <v>256</v>
      </c>
      <c r="R7836" s="54" t="s">
        <v>431</v>
      </c>
      <c r="S7836" s="71"/>
      <c r="T7836" s="54" t="s">
        <v>256</v>
      </c>
      <c r="U7836" s="71">
        <v>44702</v>
      </c>
      <c r="V7836" s="54" t="s">
        <v>256</v>
      </c>
      <c r="W7836" t="str">
        <f t="shared" si="122"/>
        <v>May-22</v>
      </c>
    </row>
    <row r="7837" spans="1:23" x14ac:dyDescent="0.25">
      <c r="A7837" s="54" t="s">
        <v>317</v>
      </c>
      <c r="B7837" s="54" t="s">
        <v>428</v>
      </c>
      <c r="C7837" s="54" t="s">
        <v>263</v>
      </c>
      <c r="D7837" s="54" t="s">
        <v>429</v>
      </c>
      <c r="E7837" s="54" t="s">
        <v>26087</v>
      </c>
      <c r="F7837" s="71">
        <v>44696</v>
      </c>
      <c r="G7837" s="72">
        <v>7932.22</v>
      </c>
      <c r="H7837" s="72">
        <v>678204.81</v>
      </c>
      <c r="I7837" s="54" t="s">
        <v>265</v>
      </c>
      <c r="J7837" s="54" t="s">
        <v>24529</v>
      </c>
      <c r="K7837" s="54" t="s">
        <v>26088</v>
      </c>
      <c r="L7837" s="54" t="s">
        <v>26089</v>
      </c>
      <c r="M7837" s="54" t="s">
        <v>26087</v>
      </c>
      <c r="N7837" s="54" t="s">
        <v>256</v>
      </c>
      <c r="O7837" s="54" t="s">
        <v>256</v>
      </c>
      <c r="P7837" s="54" t="s">
        <v>444</v>
      </c>
      <c r="Q7837" s="54" t="s">
        <v>256</v>
      </c>
      <c r="R7837" s="54" t="s">
        <v>431</v>
      </c>
      <c r="S7837" s="71"/>
      <c r="T7837" s="54" t="s">
        <v>256</v>
      </c>
      <c r="U7837" s="71">
        <v>44696</v>
      </c>
      <c r="V7837" s="54" t="s">
        <v>256</v>
      </c>
      <c r="W7837" t="str">
        <f t="shared" si="122"/>
        <v>May-22</v>
      </c>
    </row>
    <row r="7838" spans="1:23" x14ac:dyDescent="0.25">
      <c r="A7838" s="54" t="s">
        <v>317</v>
      </c>
      <c r="B7838" s="54" t="s">
        <v>428</v>
      </c>
      <c r="C7838" s="54" t="s">
        <v>263</v>
      </c>
      <c r="D7838" s="54" t="s">
        <v>429</v>
      </c>
      <c r="E7838" s="54" t="s">
        <v>26090</v>
      </c>
      <c r="F7838" s="71">
        <v>44696</v>
      </c>
      <c r="G7838" s="72">
        <v>3010.01</v>
      </c>
      <c r="H7838" s="72">
        <v>257355.86</v>
      </c>
      <c r="I7838" s="54" t="s">
        <v>265</v>
      </c>
      <c r="J7838" s="54" t="s">
        <v>24529</v>
      </c>
      <c r="K7838" s="54" t="s">
        <v>26088</v>
      </c>
      <c r="L7838" s="54" t="s">
        <v>26091</v>
      </c>
      <c r="M7838" s="54" t="s">
        <v>26090</v>
      </c>
      <c r="N7838" s="54" t="s">
        <v>256</v>
      </c>
      <c r="O7838" s="54" t="s">
        <v>256</v>
      </c>
      <c r="P7838" s="54" t="s">
        <v>444</v>
      </c>
      <c r="Q7838" s="54" t="s">
        <v>256</v>
      </c>
      <c r="R7838" s="54" t="s">
        <v>431</v>
      </c>
      <c r="S7838" s="71"/>
      <c r="T7838" s="54" t="s">
        <v>256</v>
      </c>
      <c r="U7838" s="71">
        <v>44696</v>
      </c>
      <c r="V7838" s="54" t="s">
        <v>256</v>
      </c>
      <c r="W7838" t="str">
        <f t="shared" si="122"/>
        <v>May-22</v>
      </c>
    </row>
    <row r="7839" spans="1:23" x14ac:dyDescent="0.25">
      <c r="A7839" s="54" t="s">
        <v>317</v>
      </c>
      <c r="B7839" s="54" t="s">
        <v>428</v>
      </c>
      <c r="C7839" s="54" t="s">
        <v>263</v>
      </c>
      <c r="D7839" s="54" t="s">
        <v>429</v>
      </c>
      <c r="E7839" s="54" t="s">
        <v>26092</v>
      </c>
      <c r="F7839" s="71">
        <v>44696</v>
      </c>
      <c r="G7839" s="72">
        <v>10281.049999999999</v>
      </c>
      <c r="H7839" s="72">
        <v>879029.78</v>
      </c>
      <c r="I7839" s="54" t="s">
        <v>265</v>
      </c>
      <c r="J7839" s="54" t="s">
        <v>24529</v>
      </c>
      <c r="K7839" s="54" t="s">
        <v>26093</v>
      </c>
      <c r="L7839" s="54" t="s">
        <v>26094</v>
      </c>
      <c r="M7839" s="54" t="s">
        <v>26092</v>
      </c>
      <c r="N7839" s="54" t="s">
        <v>256</v>
      </c>
      <c r="O7839" s="54" t="s">
        <v>256</v>
      </c>
      <c r="P7839" s="54" t="s">
        <v>565</v>
      </c>
      <c r="Q7839" s="54" t="s">
        <v>256</v>
      </c>
      <c r="R7839" s="54" t="s">
        <v>431</v>
      </c>
      <c r="S7839" s="71"/>
      <c r="T7839" s="54" t="s">
        <v>256</v>
      </c>
      <c r="U7839" s="71">
        <v>44696</v>
      </c>
      <c r="V7839" s="54" t="s">
        <v>256</v>
      </c>
      <c r="W7839" t="str">
        <f t="shared" si="122"/>
        <v>May-22</v>
      </c>
    </row>
    <row r="7840" spans="1:23" x14ac:dyDescent="0.25">
      <c r="A7840" s="54" t="s">
        <v>317</v>
      </c>
      <c r="B7840" s="54" t="s">
        <v>428</v>
      </c>
      <c r="C7840" s="54" t="s">
        <v>263</v>
      </c>
      <c r="D7840" s="54" t="s">
        <v>429</v>
      </c>
      <c r="E7840" s="54" t="s">
        <v>26095</v>
      </c>
      <c r="F7840" s="71">
        <v>44696</v>
      </c>
      <c r="G7840" s="72">
        <v>1946.28</v>
      </c>
      <c r="H7840" s="72">
        <v>166406.94</v>
      </c>
      <c r="I7840" s="54" t="s">
        <v>265</v>
      </c>
      <c r="J7840" s="54" t="s">
        <v>24529</v>
      </c>
      <c r="K7840" s="54" t="s">
        <v>26093</v>
      </c>
      <c r="L7840" s="54" t="s">
        <v>26096</v>
      </c>
      <c r="M7840" s="54" t="s">
        <v>26095</v>
      </c>
      <c r="N7840" s="54" t="s">
        <v>256</v>
      </c>
      <c r="O7840" s="54" t="s">
        <v>256</v>
      </c>
      <c r="P7840" s="54" t="s">
        <v>565</v>
      </c>
      <c r="Q7840" s="54" t="s">
        <v>256</v>
      </c>
      <c r="R7840" s="54" t="s">
        <v>431</v>
      </c>
      <c r="S7840" s="71"/>
      <c r="T7840" s="54" t="s">
        <v>256</v>
      </c>
      <c r="U7840" s="71">
        <v>44696</v>
      </c>
      <c r="V7840" s="54" t="s">
        <v>256</v>
      </c>
      <c r="W7840" t="str">
        <f t="shared" si="122"/>
        <v>May-22</v>
      </c>
    </row>
    <row r="7841" spans="1:23" x14ac:dyDescent="0.25">
      <c r="A7841" s="54" t="s">
        <v>317</v>
      </c>
      <c r="B7841" s="54" t="s">
        <v>428</v>
      </c>
      <c r="C7841" s="54" t="s">
        <v>263</v>
      </c>
      <c r="D7841" s="54" t="s">
        <v>429</v>
      </c>
      <c r="E7841" s="54" t="s">
        <v>26097</v>
      </c>
      <c r="F7841" s="71">
        <v>44696</v>
      </c>
      <c r="G7841" s="72">
        <v>1083.31</v>
      </c>
      <c r="H7841" s="72">
        <v>92623.01</v>
      </c>
      <c r="I7841" s="54" t="s">
        <v>265</v>
      </c>
      <c r="J7841" s="54" t="s">
        <v>24529</v>
      </c>
      <c r="K7841" s="54" t="s">
        <v>26093</v>
      </c>
      <c r="L7841" s="54" t="s">
        <v>26098</v>
      </c>
      <c r="M7841" s="54" t="s">
        <v>26097</v>
      </c>
      <c r="N7841" s="54" t="s">
        <v>256</v>
      </c>
      <c r="O7841" s="54" t="s">
        <v>256</v>
      </c>
      <c r="P7841" s="54" t="s">
        <v>565</v>
      </c>
      <c r="Q7841" s="54" t="s">
        <v>256</v>
      </c>
      <c r="R7841" s="54" t="s">
        <v>431</v>
      </c>
      <c r="S7841" s="71"/>
      <c r="T7841" s="54" t="s">
        <v>256</v>
      </c>
      <c r="U7841" s="71">
        <v>44696</v>
      </c>
      <c r="V7841" s="54" t="s">
        <v>256</v>
      </c>
      <c r="W7841" t="str">
        <f t="shared" si="122"/>
        <v>May-22</v>
      </c>
    </row>
    <row r="7842" spans="1:23" x14ac:dyDescent="0.25">
      <c r="A7842" s="54" t="s">
        <v>317</v>
      </c>
      <c r="B7842" s="54" t="s">
        <v>428</v>
      </c>
      <c r="C7842" s="54" t="s">
        <v>263</v>
      </c>
      <c r="D7842" s="54" t="s">
        <v>429</v>
      </c>
      <c r="E7842" s="54" t="s">
        <v>26099</v>
      </c>
      <c r="F7842" s="71">
        <v>44696</v>
      </c>
      <c r="G7842" s="72">
        <v>1281.3399999999999</v>
      </c>
      <c r="H7842" s="72">
        <v>109554.57</v>
      </c>
      <c r="I7842" s="54" t="s">
        <v>265</v>
      </c>
      <c r="J7842" s="54" t="s">
        <v>24529</v>
      </c>
      <c r="K7842" s="54" t="s">
        <v>26093</v>
      </c>
      <c r="L7842" s="54" t="s">
        <v>26100</v>
      </c>
      <c r="M7842" s="54" t="s">
        <v>26099</v>
      </c>
      <c r="N7842" s="54" t="s">
        <v>256</v>
      </c>
      <c r="O7842" s="54" t="s">
        <v>256</v>
      </c>
      <c r="P7842" s="54" t="s">
        <v>565</v>
      </c>
      <c r="Q7842" s="54" t="s">
        <v>256</v>
      </c>
      <c r="R7842" s="54" t="s">
        <v>431</v>
      </c>
      <c r="S7842" s="71"/>
      <c r="T7842" s="54" t="s">
        <v>256</v>
      </c>
      <c r="U7842" s="71">
        <v>44696</v>
      </c>
      <c r="V7842" s="54" t="s">
        <v>256</v>
      </c>
      <c r="W7842" t="str">
        <f t="shared" si="122"/>
        <v>May-22</v>
      </c>
    </row>
    <row r="7843" spans="1:23" x14ac:dyDescent="0.25">
      <c r="A7843" s="54" t="s">
        <v>317</v>
      </c>
      <c r="B7843" s="54" t="s">
        <v>428</v>
      </c>
      <c r="C7843" s="54" t="s">
        <v>263</v>
      </c>
      <c r="D7843" s="54" t="s">
        <v>429</v>
      </c>
      <c r="E7843" s="54" t="s">
        <v>26101</v>
      </c>
      <c r="F7843" s="71">
        <v>44697</v>
      </c>
      <c r="G7843" s="72">
        <v>1590.44</v>
      </c>
      <c r="H7843" s="72">
        <v>135982.62</v>
      </c>
      <c r="I7843" s="54" t="s">
        <v>265</v>
      </c>
      <c r="J7843" s="54" t="s">
        <v>24529</v>
      </c>
      <c r="K7843" s="54" t="s">
        <v>26093</v>
      </c>
      <c r="L7843" s="54" t="s">
        <v>26102</v>
      </c>
      <c r="M7843" s="54" t="s">
        <v>26101</v>
      </c>
      <c r="N7843" s="54" t="s">
        <v>256</v>
      </c>
      <c r="O7843" s="54" t="s">
        <v>256</v>
      </c>
      <c r="P7843" s="54" t="s">
        <v>565</v>
      </c>
      <c r="Q7843" s="54" t="s">
        <v>256</v>
      </c>
      <c r="R7843" s="54" t="s">
        <v>431</v>
      </c>
      <c r="S7843" s="71"/>
      <c r="T7843" s="54" t="s">
        <v>256</v>
      </c>
      <c r="U7843" s="71">
        <v>44697</v>
      </c>
      <c r="V7843" s="54" t="s">
        <v>256</v>
      </c>
      <c r="W7843" t="str">
        <f t="shared" si="122"/>
        <v>May-22</v>
      </c>
    </row>
    <row r="7844" spans="1:23" x14ac:dyDescent="0.25">
      <c r="A7844" s="54" t="s">
        <v>317</v>
      </c>
      <c r="B7844" s="54" t="s">
        <v>428</v>
      </c>
      <c r="C7844" s="54" t="s">
        <v>263</v>
      </c>
      <c r="D7844" s="54" t="s">
        <v>429</v>
      </c>
      <c r="E7844" s="54" t="s">
        <v>26103</v>
      </c>
      <c r="F7844" s="71">
        <v>44696</v>
      </c>
      <c r="G7844" s="72">
        <v>801</v>
      </c>
      <c r="H7844" s="72">
        <v>68485.5</v>
      </c>
      <c r="I7844" s="54" t="s">
        <v>265</v>
      </c>
      <c r="J7844" s="54" t="s">
        <v>24529</v>
      </c>
      <c r="K7844" s="54" t="s">
        <v>26104</v>
      </c>
      <c r="L7844" s="54" t="s">
        <v>26105</v>
      </c>
      <c r="M7844" s="54" t="s">
        <v>26103</v>
      </c>
      <c r="N7844" s="54" t="s">
        <v>256</v>
      </c>
      <c r="O7844" s="54" t="s">
        <v>256</v>
      </c>
      <c r="P7844" s="54" t="s">
        <v>267</v>
      </c>
      <c r="Q7844" s="54" t="s">
        <v>256</v>
      </c>
      <c r="R7844" s="54" t="s">
        <v>431</v>
      </c>
      <c r="S7844" s="71"/>
      <c r="T7844" s="54" t="s">
        <v>256</v>
      </c>
      <c r="U7844" s="71">
        <v>44696</v>
      </c>
      <c r="V7844" s="54" t="s">
        <v>256</v>
      </c>
      <c r="W7844" t="str">
        <f t="shared" si="122"/>
        <v>May-22</v>
      </c>
    </row>
    <row r="7845" spans="1:23" x14ac:dyDescent="0.25">
      <c r="A7845" s="54" t="s">
        <v>317</v>
      </c>
      <c r="B7845" s="54" t="s">
        <v>428</v>
      </c>
      <c r="C7845" s="54" t="s">
        <v>263</v>
      </c>
      <c r="D7845" s="54" t="s">
        <v>429</v>
      </c>
      <c r="E7845" s="54" t="s">
        <v>26106</v>
      </c>
      <c r="F7845" s="71">
        <v>44696</v>
      </c>
      <c r="G7845" s="72">
        <v>6667.47</v>
      </c>
      <c r="H7845" s="72">
        <v>570068.68999999994</v>
      </c>
      <c r="I7845" s="54" t="s">
        <v>265</v>
      </c>
      <c r="J7845" s="54" t="s">
        <v>24529</v>
      </c>
      <c r="K7845" s="54" t="s">
        <v>26107</v>
      </c>
      <c r="L7845" s="54" t="s">
        <v>26108</v>
      </c>
      <c r="M7845" s="54" t="s">
        <v>26106</v>
      </c>
      <c r="N7845" s="54" t="s">
        <v>256</v>
      </c>
      <c r="O7845" s="54" t="s">
        <v>256</v>
      </c>
      <c r="P7845" s="54" t="s">
        <v>267</v>
      </c>
      <c r="Q7845" s="54" t="s">
        <v>256</v>
      </c>
      <c r="R7845" s="54" t="s">
        <v>431</v>
      </c>
      <c r="S7845" s="71"/>
      <c r="T7845" s="54" t="s">
        <v>256</v>
      </c>
      <c r="U7845" s="71">
        <v>44696</v>
      </c>
      <c r="V7845" s="54" t="s">
        <v>256</v>
      </c>
      <c r="W7845" t="str">
        <f t="shared" si="122"/>
        <v>May-22</v>
      </c>
    </row>
    <row r="7846" spans="1:23" x14ac:dyDescent="0.25">
      <c r="A7846" s="54" t="s">
        <v>317</v>
      </c>
      <c r="B7846" s="54" t="s">
        <v>428</v>
      </c>
      <c r="C7846" s="54" t="s">
        <v>263</v>
      </c>
      <c r="D7846" s="54" t="s">
        <v>429</v>
      </c>
      <c r="E7846" s="54" t="s">
        <v>26109</v>
      </c>
      <c r="F7846" s="71">
        <v>44696</v>
      </c>
      <c r="G7846" s="72">
        <v>47.85</v>
      </c>
      <c r="H7846" s="72">
        <v>4091.18</v>
      </c>
      <c r="I7846" s="54" t="s">
        <v>265</v>
      </c>
      <c r="J7846" s="54" t="s">
        <v>24529</v>
      </c>
      <c r="K7846" s="54" t="s">
        <v>26110</v>
      </c>
      <c r="L7846" s="54" t="s">
        <v>26111</v>
      </c>
      <c r="M7846" s="54" t="s">
        <v>26109</v>
      </c>
      <c r="N7846" s="54" t="s">
        <v>256</v>
      </c>
      <c r="O7846" s="54" t="s">
        <v>256</v>
      </c>
      <c r="P7846" s="54" t="s">
        <v>267</v>
      </c>
      <c r="Q7846" s="54" t="s">
        <v>256</v>
      </c>
      <c r="R7846" s="54" t="s">
        <v>431</v>
      </c>
      <c r="S7846" s="71"/>
      <c r="T7846" s="54" t="s">
        <v>256</v>
      </c>
      <c r="U7846" s="71">
        <v>44696</v>
      </c>
      <c r="V7846" s="54" t="s">
        <v>256</v>
      </c>
      <c r="W7846" t="str">
        <f t="shared" si="122"/>
        <v>May-22</v>
      </c>
    </row>
    <row r="7847" spans="1:23" x14ac:dyDescent="0.25">
      <c r="A7847" s="54" t="s">
        <v>317</v>
      </c>
      <c r="B7847" s="54" t="s">
        <v>428</v>
      </c>
      <c r="C7847" s="54" t="s">
        <v>263</v>
      </c>
      <c r="D7847" s="54" t="s">
        <v>429</v>
      </c>
      <c r="E7847" s="54" t="s">
        <v>26112</v>
      </c>
      <c r="F7847" s="71">
        <v>44696</v>
      </c>
      <c r="G7847" s="72">
        <v>290.19</v>
      </c>
      <c r="H7847" s="72">
        <v>24811.25</v>
      </c>
      <c r="I7847" s="54" t="s">
        <v>265</v>
      </c>
      <c r="J7847" s="54" t="s">
        <v>24529</v>
      </c>
      <c r="K7847" s="54" t="s">
        <v>26113</v>
      </c>
      <c r="L7847" s="54" t="s">
        <v>26114</v>
      </c>
      <c r="M7847" s="54" t="s">
        <v>26112</v>
      </c>
      <c r="N7847" s="54" t="s">
        <v>256</v>
      </c>
      <c r="O7847" s="54" t="s">
        <v>256</v>
      </c>
      <c r="P7847" s="54" t="s">
        <v>267</v>
      </c>
      <c r="Q7847" s="54" t="s">
        <v>256</v>
      </c>
      <c r="R7847" s="54" t="s">
        <v>431</v>
      </c>
      <c r="S7847" s="71"/>
      <c r="T7847" s="54" t="s">
        <v>256</v>
      </c>
      <c r="U7847" s="71">
        <v>44696</v>
      </c>
      <c r="V7847" s="54" t="s">
        <v>256</v>
      </c>
      <c r="W7847" t="str">
        <f t="shared" si="122"/>
        <v>May-22</v>
      </c>
    </row>
    <row r="7848" spans="1:23" x14ac:dyDescent="0.25">
      <c r="A7848" s="54" t="s">
        <v>317</v>
      </c>
      <c r="B7848" s="54" t="s">
        <v>428</v>
      </c>
      <c r="C7848" s="54" t="s">
        <v>263</v>
      </c>
      <c r="D7848" s="54" t="s">
        <v>429</v>
      </c>
      <c r="E7848" s="54" t="s">
        <v>26115</v>
      </c>
      <c r="F7848" s="71">
        <v>44709</v>
      </c>
      <c r="G7848" s="72">
        <v>3156.78</v>
      </c>
      <c r="H7848" s="72">
        <v>269904.69</v>
      </c>
      <c r="I7848" s="54" t="s">
        <v>265</v>
      </c>
      <c r="J7848" s="54" t="s">
        <v>24529</v>
      </c>
      <c r="K7848" s="54" t="s">
        <v>26116</v>
      </c>
      <c r="L7848" s="54" t="s">
        <v>26117</v>
      </c>
      <c r="M7848" s="54" t="s">
        <v>26115</v>
      </c>
      <c r="N7848" s="54" t="s">
        <v>256</v>
      </c>
      <c r="O7848" s="54" t="s">
        <v>256</v>
      </c>
      <c r="P7848" s="54" t="s">
        <v>283</v>
      </c>
      <c r="Q7848" s="54" t="s">
        <v>256</v>
      </c>
      <c r="R7848" s="54" t="s">
        <v>431</v>
      </c>
      <c r="S7848" s="71"/>
      <c r="T7848" s="54" t="s">
        <v>256</v>
      </c>
      <c r="U7848" s="71">
        <v>44709</v>
      </c>
      <c r="V7848" s="54" t="s">
        <v>256</v>
      </c>
      <c r="W7848" t="str">
        <f t="shared" si="122"/>
        <v>May-22</v>
      </c>
    </row>
    <row r="7849" spans="1:23" x14ac:dyDescent="0.25">
      <c r="A7849" s="54" t="s">
        <v>317</v>
      </c>
      <c r="B7849" s="54" t="s">
        <v>428</v>
      </c>
      <c r="C7849" s="54" t="s">
        <v>263</v>
      </c>
      <c r="D7849" s="54" t="s">
        <v>429</v>
      </c>
      <c r="E7849" s="54" t="s">
        <v>26118</v>
      </c>
      <c r="F7849" s="71">
        <v>44695</v>
      </c>
      <c r="G7849" s="72">
        <v>1560</v>
      </c>
      <c r="H7849" s="72">
        <v>133380</v>
      </c>
      <c r="I7849" s="54" t="s">
        <v>265</v>
      </c>
      <c r="J7849" s="54" t="s">
        <v>24529</v>
      </c>
      <c r="K7849" s="54" t="s">
        <v>26119</v>
      </c>
      <c r="L7849" s="54" t="s">
        <v>26120</v>
      </c>
      <c r="M7849" s="54" t="s">
        <v>26118</v>
      </c>
      <c r="N7849" s="54" t="s">
        <v>256</v>
      </c>
      <c r="O7849" s="54" t="s">
        <v>256</v>
      </c>
      <c r="P7849" s="54" t="s">
        <v>24535</v>
      </c>
      <c r="Q7849" s="54" t="s">
        <v>256</v>
      </c>
      <c r="R7849" s="54" t="s">
        <v>431</v>
      </c>
      <c r="S7849" s="71"/>
      <c r="T7849" s="54" t="s">
        <v>256</v>
      </c>
      <c r="U7849" s="71">
        <v>44695</v>
      </c>
      <c r="V7849" s="54" t="s">
        <v>256</v>
      </c>
      <c r="W7849" t="str">
        <f t="shared" si="122"/>
        <v>May-22</v>
      </c>
    </row>
    <row r="7850" spans="1:23" x14ac:dyDescent="0.25">
      <c r="A7850" s="54" t="s">
        <v>317</v>
      </c>
      <c r="B7850" s="54" t="s">
        <v>428</v>
      </c>
      <c r="C7850" s="54" t="s">
        <v>263</v>
      </c>
      <c r="D7850" s="54" t="s">
        <v>429</v>
      </c>
      <c r="E7850" s="54" t="s">
        <v>26121</v>
      </c>
      <c r="F7850" s="71">
        <v>44695</v>
      </c>
      <c r="G7850" s="72">
        <v>1040</v>
      </c>
      <c r="H7850" s="72">
        <v>88920</v>
      </c>
      <c r="I7850" s="54" t="s">
        <v>265</v>
      </c>
      <c r="J7850" s="54" t="s">
        <v>24529</v>
      </c>
      <c r="K7850" s="54" t="s">
        <v>26122</v>
      </c>
      <c r="L7850" s="54" t="s">
        <v>26123</v>
      </c>
      <c r="M7850" s="54" t="s">
        <v>26121</v>
      </c>
      <c r="N7850" s="54" t="s">
        <v>256</v>
      </c>
      <c r="O7850" s="54" t="s">
        <v>256</v>
      </c>
      <c r="P7850" s="54" t="s">
        <v>24535</v>
      </c>
      <c r="Q7850" s="54" t="s">
        <v>256</v>
      </c>
      <c r="R7850" s="54" t="s">
        <v>431</v>
      </c>
      <c r="S7850" s="71"/>
      <c r="T7850" s="54" t="s">
        <v>256</v>
      </c>
      <c r="U7850" s="71">
        <v>44695</v>
      </c>
      <c r="V7850" s="54" t="s">
        <v>256</v>
      </c>
      <c r="W7850" t="str">
        <f t="shared" si="122"/>
        <v>May-22</v>
      </c>
    </row>
    <row r="7851" spans="1:23" x14ac:dyDescent="0.25">
      <c r="A7851" s="54" t="s">
        <v>317</v>
      </c>
      <c r="B7851" s="54" t="s">
        <v>428</v>
      </c>
      <c r="C7851" s="54" t="s">
        <v>263</v>
      </c>
      <c r="D7851" s="54" t="s">
        <v>429</v>
      </c>
      <c r="E7851" s="54" t="s">
        <v>26124</v>
      </c>
      <c r="F7851" s="71">
        <v>44695</v>
      </c>
      <c r="G7851" s="72">
        <v>1851.2</v>
      </c>
      <c r="H7851" s="72">
        <v>158277.6</v>
      </c>
      <c r="I7851" s="54" t="s">
        <v>265</v>
      </c>
      <c r="J7851" s="54" t="s">
        <v>24529</v>
      </c>
      <c r="K7851" s="54" t="s">
        <v>26125</v>
      </c>
      <c r="L7851" s="54" t="s">
        <v>26126</v>
      </c>
      <c r="M7851" s="54" t="s">
        <v>26124</v>
      </c>
      <c r="N7851" s="54" t="s">
        <v>256</v>
      </c>
      <c r="O7851" s="54" t="s">
        <v>256</v>
      </c>
      <c r="P7851" s="54" t="s">
        <v>24535</v>
      </c>
      <c r="Q7851" s="54" t="s">
        <v>256</v>
      </c>
      <c r="R7851" s="54" t="s">
        <v>431</v>
      </c>
      <c r="S7851" s="71"/>
      <c r="T7851" s="54" t="s">
        <v>256</v>
      </c>
      <c r="U7851" s="71">
        <v>44695</v>
      </c>
      <c r="V7851" s="54" t="s">
        <v>256</v>
      </c>
      <c r="W7851" t="str">
        <f t="shared" si="122"/>
        <v>May-22</v>
      </c>
    </row>
    <row r="7852" spans="1:23" x14ac:dyDescent="0.25">
      <c r="A7852" s="54" t="s">
        <v>317</v>
      </c>
      <c r="B7852" s="54" t="s">
        <v>428</v>
      </c>
      <c r="C7852" s="54" t="s">
        <v>263</v>
      </c>
      <c r="D7852" s="54" t="s">
        <v>429</v>
      </c>
      <c r="E7852" s="54" t="s">
        <v>26127</v>
      </c>
      <c r="F7852" s="71">
        <v>44703</v>
      </c>
      <c r="G7852" s="72">
        <v>1040</v>
      </c>
      <c r="H7852" s="72">
        <v>88920</v>
      </c>
      <c r="I7852" s="54" t="s">
        <v>265</v>
      </c>
      <c r="J7852" s="54" t="s">
        <v>24529</v>
      </c>
      <c r="K7852" s="54" t="s">
        <v>26128</v>
      </c>
      <c r="L7852" s="54" t="s">
        <v>26129</v>
      </c>
      <c r="M7852" s="54" t="s">
        <v>26127</v>
      </c>
      <c r="N7852" s="54" t="s">
        <v>256</v>
      </c>
      <c r="O7852" s="54" t="s">
        <v>256</v>
      </c>
      <c r="P7852" s="54" t="s">
        <v>24535</v>
      </c>
      <c r="Q7852" s="54" t="s">
        <v>256</v>
      </c>
      <c r="R7852" s="54" t="s">
        <v>431</v>
      </c>
      <c r="S7852" s="71"/>
      <c r="T7852" s="54" t="s">
        <v>256</v>
      </c>
      <c r="U7852" s="71">
        <v>44703</v>
      </c>
      <c r="V7852" s="54" t="s">
        <v>256</v>
      </c>
      <c r="W7852" t="str">
        <f t="shared" si="122"/>
        <v>May-22</v>
      </c>
    </row>
    <row r="7853" spans="1:23" x14ac:dyDescent="0.25">
      <c r="A7853" s="54" t="s">
        <v>317</v>
      </c>
      <c r="B7853" s="54" t="s">
        <v>428</v>
      </c>
      <c r="C7853" s="54" t="s">
        <v>263</v>
      </c>
      <c r="D7853" s="54" t="s">
        <v>429</v>
      </c>
      <c r="E7853" s="54" t="s">
        <v>26130</v>
      </c>
      <c r="F7853" s="71">
        <v>44707</v>
      </c>
      <c r="G7853" s="72">
        <v>4368</v>
      </c>
      <c r="H7853" s="72">
        <v>373464</v>
      </c>
      <c r="I7853" s="54" t="s">
        <v>265</v>
      </c>
      <c r="J7853" s="54" t="s">
        <v>24529</v>
      </c>
      <c r="K7853" s="54" t="s">
        <v>26131</v>
      </c>
      <c r="L7853" s="54" t="s">
        <v>26132</v>
      </c>
      <c r="M7853" s="54" t="s">
        <v>26130</v>
      </c>
      <c r="N7853" s="54" t="s">
        <v>256</v>
      </c>
      <c r="O7853" s="54" t="s">
        <v>256</v>
      </c>
      <c r="P7853" s="54" t="s">
        <v>24535</v>
      </c>
      <c r="Q7853" s="54" t="s">
        <v>256</v>
      </c>
      <c r="R7853" s="54" t="s">
        <v>431</v>
      </c>
      <c r="S7853" s="71"/>
      <c r="T7853" s="54" t="s">
        <v>256</v>
      </c>
      <c r="U7853" s="71">
        <v>44707</v>
      </c>
      <c r="V7853" s="54" t="s">
        <v>256</v>
      </c>
      <c r="W7853" t="str">
        <f t="shared" si="122"/>
        <v>May-22</v>
      </c>
    </row>
    <row r="7854" spans="1:23" x14ac:dyDescent="0.25">
      <c r="A7854" s="54" t="s">
        <v>317</v>
      </c>
      <c r="B7854" s="54" t="s">
        <v>428</v>
      </c>
      <c r="C7854" s="54" t="s">
        <v>263</v>
      </c>
      <c r="D7854" s="54" t="s">
        <v>429</v>
      </c>
      <c r="E7854" s="54" t="s">
        <v>26133</v>
      </c>
      <c r="F7854" s="71">
        <v>44711</v>
      </c>
      <c r="G7854" s="72">
        <v>10001.129999999999</v>
      </c>
      <c r="H7854" s="72">
        <v>855096.62</v>
      </c>
      <c r="I7854" s="54" t="s">
        <v>265</v>
      </c>
      <c r="J7854" s="54" t="s">
        <v>24529</v>
      </c>
      <c r="K7854" s="54" t="s">
        <v>25932</v>
      </c>
      <c r="L7854" s="54" t="s">
        <v>26134</v>
      </c>
      <c r="M7854" s="54" t="s">
        <v>26133</v>
      </c>
      <c r="N7854" s="54" t="s">
        <v>256</v>
      </c>
      <c r="O7854" s="54" t="s">
        <v>256</v>
      </c>
      <c r="P7854" s="54" t="s">
        <v>271</v>
      </c>
      <c r="Q7854" s="54" t="s">
        <v>256</v>
      </c>
      <c r="R7854" s="54" t="s">
        <v>431</v>
      </c>
      <c r="S7854" s="71"/>
      <c r="T7854" s="54" t="s">
        <v>256</v>
      </c>
      <c r="U7854" s="71">
        <v>44711</v>
      </c>
      <c r="V7854" s="54" t="s">
        <v>443</v>
      </c>
      <c r="W7854" t="str">
        <f t="shared" si="122"/>
        <v>May-22</v>
      </c>
    </row>
    <row r="7855" spans="1:23" x14ac:dyDescent="0.25">
      <c r="A7855" s="54" t="s">
        <v>317</v>
      </c>
      <c r="B7855" s="54" t="s">
        <v>428</v>
      </c>
      <c r="C7855" s="54" t="s">
        <v>263</v>
      </c>
      <c r="D7855" s="54" t="s">
        <v>429</v>
      </c>
      <c r="E7855" s="54" t="s">
        <v>26135</v>
      </c>
      <c r="F7855" s="71">
        <v>44702</v>
      </c>
      <c r="G7855" s="72">
        <v>32556</v>
      </c>
      <c r="H7855" s="72">
        <v>2783538</v>
      </c>
      <c r="I7855" s="54" t="s">
        <v>265</v>
      </c>
      <c r="J7855" s="54" t="s">
        <v>24529</v>
      </c>
      <c r="K7855" s="54" t="s">
        <v>26136</v>
      </c>
      <c r="L7855" s="54" t="s">
        <v>26137</v>
      </c>
      <c r="M7855" s="54" t="s">
        <v>26135</v>
      </c>
      <c r="N7855" s="54" t="s">
        <v>256</v>
      </c>
      <c r="O7855" s="54" t="s">
        <v>256</v>
      </c>
      <c r="P7855" s="54" t="s">
        <v>453</v>
      </c>
      <c r="Q7855" s="54" t="s">
        <v>256</v>
      </c>
      <c r="R7855" s="54" t="s">
        <v>431</v>
      </c>
      <c r="S7855" s="71"/>
      <c r="T7855" s="54" t="s">
        <v>256</v>
      </c>
      <c r="U7855" s="71">
        <v>44702</v>
      </c>
      <c r="V7855" s="54" t="s">
        <v>256</v>
      </c>
      <c r="W7855" t="str">
        <f t="shared" si="122"/>
        <v>May-22</v>
      </c>
    </row>
    <row r="7856" spans="1:23" x14ac:dyDescent="0.25">
      <c r="A7856" s="54" t="s">
        <v>317</v>
      </c>
      <c r="B7856" s="54" t="s">
        <v>428</v>
      </c>
      <c r="C7856" s="54" t="s">
        <v>263</v>
      </c>
      <c r="D7856" s="54" t="s">
        <v>429</v>
      </c>
      <c r="E7856" s="54" t="s">
        <v>26138</v>
      </c>
      <c r="F7856" s="71">
        <v>44711</v>
      </c>
      <c r="G7856" s="72">
        <v>2733.23</v>
      </c>
      <c r="H7856" s="72">
        <v>233691.17</v>
      </c>
      <c r="I7856" s="54" t="s">
        <v>265</v>
      </c>
      <c r="J7856" s="54" t="s">
        <v>24529</v>
      </c>
      <c r="K7856" s="54" t="s">
        <v>26139</v>
      </c>
      <c r="L7856" s="54" t="s">
        <v>26140</v>
      </c>
      <c r="M7856" s="54" t="s">
        <v>26138</v>
      </c>
      <c r="N7856" s="54" t="s">
        <v>256</v>
      </c>
      <c r="O7856" s="54" t="s">
        <v>256</v>
      </c>
      <c r="P7856" s="54" t="s">
        <v>267</v>
      </c>
      <c r="Q7856" s="54" t="s">
        <v>256</v>
      </c>
      <c r="R7856" s="54" t="s">
        <v>431</v>
      </c>
      <c r="S7856" s="71"/>
      <c r="T7856" s="54" t="s">
        <v>256</v>
      </c>
      <c r="U7856" s="71">
        <v>44711</v>
      </c>
      <c r="V7856" s="54" t="s">
        <v>256</v>
      </c>
      <c r="W7856" t="str">
        <f t="shared" si="122"/>
        <v>May-22</v>
      </c>
    </row>
    <row r="7857" spans="1:23" x14ac:dyDescent="0.25">
      <c r="A7857" s="54" t="s">
        <v>317</v>
      </c>
      <c r="B7857" s="54" t="s">
        <v>428</v>
      </c>
      <c r="C7857" s="54" t="s">
        <v>263</v>
      </c>
      <c r="D7857" s="54" t="s">
        <v>429</v>
      </c>
      <c r="E7857" s="54" t="s">
        <v>26141</v>
      </c>
      <c r="F7857" s="71">
        <v>44711</v>
      </c>
      <c r="G7857" s="72">
        <v>5914.97</v>
      </c>
      <c r="H7857" s="72">
        <v>505729.94</v>
      </c>
      <c r="I7857" s="54" t="s">
        <v>265</v>
      </c>
      <c r="J7857" s="54" t="s">
        <v>24529</v>
      </c>
      <c r="K7857" s="54" t="s">
        <v>26142</v>
      </c>
      <c r="L7857" s="54" t="s">
        <v>26143</v>
      </c>
      <c r="M7857" s="54" t="s">
        <v>26141</v>
      </c>
      <c r="N7857" s="54" t="s">
        <v>256</v>
      </c>
      <c r="O7857" s="54" t="s">
        <v>256</v>
      </c>
      <c r="P7857" s="54" t="s">
        <v>444</v>
      </c>
      <c r="Q7857" s="54" t="s">
        <v>256</v>
      </c>
      <c r="R7857" s="54" t="s">
        <v>431</v>
      </c>
      <c r="S7857" s="71"/>
      <c r="T7857" s="54" t="s">
        <v>256</v>
      </c>
      <c r="U7857" s="71">
        <v>44711</v>
      </c>
      <c r="V7857" s="54" t="s">
        <v>256</v>
      </c>
      <c r="W7857" t="str">
        <f t="shared" si="122"/>
        <v>May-22</v>
      </c>
    </row>
    <row r="7858" spans="1:23" x14ac:dyDescent="0.25">
      <c r="A7858" s="54" t="s">
        <v>318</v>
      </c>
      <c r="B7858" s="54" t="s">
        <v>256</v>
      </c>
      <c r="C7858" s="54" t="s">
        <v>448</v>
      </c>
      <c r="D7858" s="54" t="s">
        <v>429</v>
      </c>
      <c r="E7858" s="54" t="s">
        <v>26144</v>
      </c>
      <c r="F7858" s="71">
        <v>44707</v>
      </c>
      <c r="G7858" s="72">
        <v>1342.65</v>
      </c>
      <c r="H7858" s="72">
        <v>114796.58</v>
      </c>
      <c r="I7858" s="54" t="s">
        <v>265</v>
      </c>
      <c r="J7858" s="54" t="s">
        <v>26145</v>
      </c>
      <c r="K7858" s="54" t="s">
        <v>26146</v>
      </c>
      <c r="L7858" s="54" t="s">
        <v>26147</v>
      </c>
      <c r="M7858" s="54" t="s">
        <v>26144</v>
      </c>
      <c r="N7858" s="54" t="s">
        <v>256</v>
      </c>
      <c r="O7858" s="54" t="s">
        <v>256</v>
      </c>
      <c r="P7858" s="54" t="s">
        <v>256</v>
      </c>
      <c r="Q7858" s="54" t="s">
        <v>256</v>
      </c>
      <c r="R7858" s="54" t="s">
        <v>256</v>
      </c>
      <c r="S7858" s="71"/>
      <c r="T7858" s="54" t="s">
        <v>256</v>
      </c>
      <c r="U7858" s="71">
        <v>44707</v>
      </c>
      <c r="V7858" s="54" t="s">
        <v>256</v>
      </c>
      <c r="W7858" t="str">
        <f t="shared" si="122"/>
        <v>May-22</v>
      </c>
    </row>
    <row r="7859" spans="1:23" x14ac:dyDescent="0.25">
      <c r="A7859" s="54" t="s">
        <v>317</v>
      </c>
      <c r="B7859" s="54" t="s">
        <v>428</v>
      </c>
      <c r="C7859" s="54" t="s">
        <v>263</v>
      </c>
      <c r="D7859" s="54" t="s">
        <v>429</v>
      </c>
      <c r="E7859" s="54" t="s">
        <v>26148</v>
      </c>
      <c r="F7859" s="71">
        <v>44704</v>
      </c>
      <c r="G7859" s="72">
        <v>634.23</v>
      </c>
      <c r="H7859" s="72">
        <v>54226.67</v>
      </c>
      <c r="I7859" s="54" t="s">
        <v>265</v>
      </c>
      <c r="J7859" s="54" t="s">
        <v>23066</v>
      </c>
      <c r="K7859" s="54" t="s">
        <v>26149</v>
      </c>
      <c r="L7859" s="54" t="s">
        <v>26150</v>
      </c>
      <c r="M7859" s="54" t="s">
        <v>26148</v>
      </c>
      <c r="N7859" s="54" t="s">
        <v>256</v>
      </c>
      <c r="O7859" s="54" t="s">
        <v>256</v>
      </c>
      <c r="P7859" s="54" t="s">
        <v>508</v>
      </c>
      <c r="Q7859" s="54" t="s">
        <v>256</v>
      </c>
      <c r="R7859" s="54" t="s">
        <v>431</v>
      </c>
      <c r="S7859" s="71"/>
      <c r="T7859" s="54" t="s">
        <v>256</v>
      </c>
      <c r="U7859" s="71">
        <v>44704</v>
      </c>
      <c r="V7859" s="54" t="s">
        <v>256</v>
      </c>
      <c r="W7859" t="str">
        <f t="shared" si="122"/>
        <v>May-22</v>
      </c>
    </row>
    <row r="7860" spans="1:23" x14ac:dyDescent="0.25">
      <c r="A7860" s="54" t="s">
        <v>318</v>
      </c>
      <c r="B7860" s="54" t="s">
        <v>428</v>
      </c>
      <c r="C7860" s="54" t="s">
        <v>263</v>
      </c>
      <c r="D7860" s="54" t="s">
        <v>429</v>
      </c>
      <c r="E7860" s="54" t="s">
        <v>26151</v>
      </c>
      <c r="F7860" s="71">
        <v>44692</v>
      </c>
      <c r="G7860" s="72">
        <v>24595.67</v>
      </c>
      <c r="H7860" s="72">
        <v>2102929.79</v>
      </c>
      <c r="I7860" s="54" t="s">
        <v>265</v>
      </c>
      <c r="J7860" s="54" t="s">
        <v>23088</v>
      </c>
      <c r="K7860" s="54" t="s">
        <v>26152</v>
      </c>
      <c r="L7860" s="54" t="s">
        <v>26153</v>
      </c>
      <c r="M7860" s="54" t="s">
        <v>26151</v>
      </c>
      <c r="N7860" s="54" t="s">
        <v>256</v>
      </c>
      <c r="O7860" s="54" t="s">
        <v>256</v>
      </c>
      <c r="P7860" s="54" t="s">
        <v>281</v>
      </c>
      <c r="Q7860" s="54" t="s">
        <v>256</v>
      </c>
      <c r="R7860" s="54" t="s">
        <v>431</v>
      </c>
      <c r="S7860" s="71"/>
      <c r="T7860" s="54" t="s">
        <v>256</v>
      </c>
      <c r="U7860" s="71">
        <v>44692</v>
      </c>
      <c r="V7860" s="54" t="s">
        <v>256</v>
      </c>
      <c r="W7860" t="str">
        <f t="shared" si="122"/>
        <v>May-22</v>
      </c>
    </row>
    <row r="7861" spans="1:23" x14ac:dyDescent="0.25">
      <c r="A7861" s="54" t="s">
        <v>317</v>
      </c>
      <c r="B7861" s="54" t="s">
        <v>428</v>
      </c>
      <c r="C7861" s="54" t="s">
        <v>263</v>
      </c>
      <c r="D7861" s="54" t="s">
        <v>429</v>
      </c>
      <c r="E7861" s="54" t="s">
        <v>26154</v>
      </c>
      <c r="F7861" s="71">
        <v>44696</v>
      </c>
      <c r="G7861" s="72">
        <v>271.86</v>
      </c>
      <c r="H7861" s="72">
        <v>23244.03</v>
      </c>
      <c r="I7861" s="54" t="s">
        <v>265</v>
      </c>
      <c r="J7861" s="54" t="s">
        <v>23088</v>
      </c>
      <c r="K7861" s="54" t="s">
        <v>26155</v>
      </c>
      <c r="L7861" s="54" t="s">
        <v>26156</v>
      </c>
      <c r="M7861" s="54" t="s">
        <v>26154</v>
      </c>
      <c r="N7861" s="54" t="s">
        <v>256</v>
      </c>
      <c r="O7861" s="54" t="s">
        <v>256</v>
      </c>
      <c r="P7861" s="54" t="s">
        <v>454</v>
      </c>
      <c r="Q7861" s="54" t="s">
        <v>256</v>
      </c>
      <c r="R7861" s="54" t="s">
        <v>431</v>
      </c>
      <c r="S7861" s="71"/>
      <c r="T7861" s="54" t="s">
        <v>256</v>
      </c>
      <c r="U7861" s="71">
        <v>44696</v>
      </c>
      <c r="V7861" s="54" t="s">
        <v>256</v>
      </c>
      <c r="W7861" t="str">
        <f t="shared" si="122"/>
        <v>May-22</v>
      </c>
    </row>
    <row r="7862" spans="1:23" x14ac:dyDescent="0.25">
      <c r="A7862" s="54" t="s">
        <v>317</v>
      </c>
      <c r="B7862" s="54" t="s">
        <v>428</v>
      </c>
      <c r="C7862" s="54" t="s">
        <v>263</v>
      </c>
      <c r="D7862" s="54" t="s">
        <v>429</v>
      </c>
      <c r="E7862" s="54" t="s">
        <v>26157</v>
      </c>
      <c r="F7862" s="71">
        <v>44707</v>
      </c>
      <c r="G7862" s="72">
        <v>45.22</v>
      </c>
      <c r="H7862" s="72">
        <v>3866.31</v>
      </c>
      <c r="I7862" s="54" t="s">
        <v>265</v>
      </c>
      <c r="J7862" s="54" t="s">
        <v>23088</v>
      </c>
      <c r="K7862" s="54" t="s">
        <v>26158</v>
      </c>
      <c r="L7862" s="54" t="s">
        <v>26159</v>
      </c>
      <c r="M7862" s="54" t="s">
        <v>26157</v>
      </c>
      <c r="N7862" s="54" t="s">
        <v>256</v>
      </c>
      <c r="O7862" s="54" t="s">
        <v>256</v>
      </c>
      <c r="P7862" s="54" t="s">
        <v>454</v>
      </c>
      <c r="Q7862" s="54" t="s">
        <v>256</v>
      </c>
      <c r="R7862" s="54" t="s">
        <v>431</v>
      </c>
      <c r="S7862" s="71"/>
      <c r="T7862" s="54" t="s">
        <v>256</v>
      </c>
      <c r="U7862" s="71">
        <v>44707</v>
      </c>
      <c r="V7862" s="54" t="s">
        <v>256</v>
      </c>
      <c r="W7862" t="str">
        <f t="shared" si="122"/>
        <v>May-22</v>
      </c>
    </row>
    <row r="7863" spans="1:23" x14ac:dyDescent="0.25">
      <c r="A7863" s="54" t="s">
        <v>317</v>
      </c>
      <c r="B7863" s="54" t="s">
        <v>428</v>
      </c>
      <c r="C7863" s="54" t="s">
        <v>263</v>
      </c>
      <c r="D7863" s="54" t="s">
        <v>429</v>
      </c>
      <c r="E7863" s="54" t="s">
        <v>26160</v>
      </c>
      <c r="F7863" s="71">
        <v>44707</v>
      </c>
      <c r="G7863" s="72">
        <v>181.27</v>
      </c>
      <c r="H7863" s="72">
        <v>15498.59</v>
      </c>
      <c r="I7863" s="54" t="s">
        <v>265</v>
      </c>
      <c r="J7863" s="54" t="s">
        <v>23088</v>
      </c>
      <c r="K7863" s="54" t="s">
        <v>26161</v>
      </c>
      <c r="L7863" s="54" t="s">
        <v>26162</v>
      </c>
      <c r="M7863" s="54" t="s">
        <v>26160</v>
      </c>
      <c r="N7863" s="54" t="s">
        <v>256</v>
      </c>
      <c r="O7863" s="54" t="s">
        <v>256</v>
      </c>
      <c r="P7863" s="54" t="s">
        <v>454</v>
      </c>
      <c r="Q7863" s="54" t="s">
        <v>256</v>
      </c>
      <c r="R7863" s="54" t="s">
        <v>431</v>
      </c>
      <c r="S7863" s="71"/>
      <c r="T7863" s="54" t="s">
        <v>256</v>
      </c>
      <c r="U7863" s="71">
        <v>44707</v>
      </c>
      <c r="V7863" s="54" t="s">
        <v>256</v>
      </c>
      <c r="W7863" t="str">
        <f t="shared" si="122"/>
        <v>May-22</v>
      </c>
    </row>
    <row r="7864" spans="1:23" x14ac:dyDescent="0.25">
      <c r="A7864" s="54" t="s">
        <v>317</v>
      </c>
      <c r="B7864" s="54" t="s">
        <v>428</v>
      </c>
      <c r="C7864" s="54" t="s">
        <v>263</v>
      </c>
      <c r="D7864" s="54" t="s">
        <v>429</v>
      </c>
      <c r="E7864" s="54" t="s">
        <v>26163</v>
      </c>
      <c r="F7864" s="71">
        <v>44707</v>
      </c>
      <c r="G7864" s="72">
        <v>318.5</v>
      </c>
      <c r="H7864" s="72">
        <v>27231.75</v>
      </c>
      <c r="I7864" s="54" t="s">
        <v>265</v>
      </c>
      <c r="J7864" s="54" t="s">
        <v>23088</v>
      </c>
      <c r="K7864" s="54" t="s">
        <v>26164</v>
      </c>
      <c r="L7864" s="54" t="s">
        <v>26165</v>
      </c>
      <c r="M7864" s="54" t="s">
        <v>26163</v>
      </c>
      <c r="N7864" s="54" t="s">
        <v>256</v>
      </c>
      <c r="O7864" s="54" t="s">
        <v>256</v>
      </c>
      <c r="P7864" s="54" t="s">
        <v>273</v>
      </c>
      <c r="Q7864" s="54" t="s">
        <v>256</v>
      </c>
      <c r="R7864" s="54" t="s">
        <v>431</v>
      </c>
      <c r="S7864" s="71"/>
      <c r="T7864" s="54" t="s">
        <v>256</v>
      </c>
      <c r="U7864" s="71">
        <v>44707</v>
      </c>
      <c r="V7864" s="54" t="s">
        <v>256</v>
      </c>
      <c r="W7864" t="str">
        <f t="shared" si="122"/>
        <v>May-22</v>
      </c>
    </row>
    <row r="7865" spans="1:23" x14ac:dyDescent="0.25">
      <c r="A7865" s="54" t="s">
        <v>317</v>
      </c>
      <c r="B7865" s="54" t="s">
        <v>428</v>
      </c>
      <c r="C7865" s="54" t="s">
        <v>263</v>
      </c>
      <c r="D7865" s="54" t="s">
        <v>429</v>
      </c>
      <c r="E7865" s="54" t="s">
        <v>26166</v>
      </c>
      <c r="F7865" s="71">
        <v>44703</v>
      </c>
      <c r="G7865" s="72">
        <v>1495</v>
      </c>
      <c r="H7865" s="72">
        <v>127822.5</v>
      </c>
      <c r="I7865" s="54" t="s">
        <v>265</v>
      </c>
      <c r="J7865" s="54" t="s">
        <v>23088</v>
      </c>
      <c r="K7865" s="54" t="s">
        <v>26167</v>
      </c>
      <c r="L7865" s="54" t="s">
        <v>26168</v>
      </c>
      <c r="M7865" s="54" t="s">
        <v>26166</v>
      </c>
      <c r="N7865" s="54" t="s">
        <v>256</v>
      </c>
      <c r="O7865" s="54" t="s">
        <v>256</v>
      </c>
      <c r="P7865" s="54" t="s">
        <v>273</v>
      </c>
      <c r="Q7865" s="54" t="s">
        <v>256</v>
      </c>
      <c r="R7865" s="54" t="s">
        <v>431</v>
      </c>
      <c r="S7865" s="71"/>
      <c r="T7865" s="54" t="s">
        <v>256</v>
      </c>
      <c r="U7865" s="71">
        <v>44703</v>
      </c>
      <c r="V7865" s="54" t="s">
        <v>256</v>
      </c>
      <c r="W7865" t="str">
        <f t="shared" si="122"/>
        <v>May-22</v>
      </c>
    </row>
    <row r="7866" spans="1:23" x14ac:dyDescent="0.25">
      <c r="A7866" s="54" t="s">
        <v>317</v>
      </c>
      <c r="B7866" s="54" t="s">
        <v>428</v>
      </c>
      <c r="C7866" s="54" t="s">
        <v>263</v>
      </c>
      <c r="D7866" s="54" t="s">
        <v>429</v>
      </c>
      <c r="E7866" s="54" t="s">
        <v>26169</v>
      </c>
      <c r="F7866" s="71">
        <v>44693</v>
      </c>
      <c r="G7866" s="72">
        <v>799.2</v>
      </c>
      <c r="H7866" s="72">
        <v>68331.600000000006</v>
      </c>
      <c r="I7866" s="54" t="s">
        <v>265</v>
      </c>
      <c r="J7866" s="54" t="s">
        <v>23122</v>
      </c>
      <c r="K7866" s="54" t="s">
        <v>26170</v>
      </c>
      <c r="L7866" s="54" t="s">
        <v>26171</v>
      </c>
      <c r="M7866" s="54" t="s">
        <v>26169</v>
      </c>
      <c r="N7866" s="54" t="s">
        <v>256</v>
      </c>
      <c r="O7866" s="54" t="s">
        <v>256</v>
      </c>
      <c r="P7866" s="54" t="s">
        <v>522</v>
      </c>
      <c r="Q7866" s="54" t="s">
        <v>256</v>
      </c>
      <c r="R7866" s="54" t="s">
        <v>431</v>
      </c>
      <c r="S7866" s="71"/>
      <c r="T7866" s="54" t="s">
        <v>256</v>
      </c>
      <c r="U7866" s="71">
        <v>44693</v>
      </c>
      <c r="V7866" s="54" t="s">
        <v>256</v>
      </c>
      <c r="W7866" t="str">
        <f t="shared" si="122"/>
        <v>May-22</v>
      </c>
    </row>
    <row r="7867" spans="1:23" x14ac:dyDescent="0.25">
      <c r="A7867" s="54" t="s">
        <v>317</v>
      </c>
      <c r="B7867" s="54" t="s">
        <v>428</v>
      </c>
      <c r="C7867" s="54" t="s">
        <v>263</v>
      </c>
      <c r="D7867" s="54" t="s">
        <v>429</v>
      </c>
      <c r="E7867" s="54" t="s">
        <v>26172</v>
      </c>
      <c r="F7867" s="71">
        <v>44695</v>
      </c>
      <c r="G7867" s="72">
        <v>5.67</v>
      </c>
      <c r="H7867" s="72">
        <v>484.79</v>
      </c>
      <c r="I7867" s="54" t="s">
        <v>265</v>
      </c>
      <c r="J7867" s="54" t="s">
        <v>26173</v>
      </c>
      <c r="K7867" s="54" t="s">
        <v>26174</v>
      </c>
      <c r="L7867" s="54" t="s">
        <v>26175</v>
      </c>
      <c r="M7867" s="54" t="s">
        <v>26172</v>
      </c>
      <c r="N7867" s="54" t="s">
        <v>256</v>
      </c>
      <c r="O7867" s="54" t="s">
        <v>256</v>
      </c>
      <c r="P7867" s="54" t="s">
        <v>273</v>
      </c>
      <c r="Q7867" s="54" t="s">
        <v>256</v>
      </c>
      <c r="R7867" s="54" t="s">
        <v>431</v>
      </c>
      <c r="S7867" s="71"/>
      <c r="T7867" s="54" t="s">
        <v>256</v>
      </c>
      <c r="U7867" s="71">
        <v>44695</v>
      </c>
      <c r="V7867" s="54" t="s">
        <v>256</v>
      </c>
      <c r="W7867" t="str">
        <f t="shared" si="122"/>
        <v>May-22</v>
      </c>
    </row>
    <row r="7868" spans="1:23" x14ac:dyDescent="0.25">
      <c r="A7868" s="54" t="s">
        <v>317</v>
      </c>
      <c r="B7868" s="54" t="s">
        <v>428</v>
      </c>
      <c r="C7868" s="54" t="s">
        <v>263</v>
      </c>
      <c r="D7868" s="54" t="s">
        <v>429</v>
      </c>
      <c r="E7868" s="54" t="s">
        <v>26176</v>
      </c>
      <c r="F7868" s="71">
        <v>44695</v>
      </c>
      <c r="G7868" s="72">
        <v>5.04</v>
      </c>
      <c r="H7868" s="72">
        <v>430.92</v>
      </c>
      <c r="I7868" s="54" t="s">
        <v>265</v>
      </c>
      <c r="J7868" s="54" t="s">
        <v>26173</v>
      </c>
      <c r="K7868" s="54" t="s">
        <v>26177</v>
      </c>
      <c r="L7868" s="54" t="s">
        <v>26178</v>
      </c>
      <c r="M7868" s="54" t="s">
        <v>26176</v>
      </c>
      <c r="N7868" s="54" t="s">
        <v>256</v>
      </c>
      <c r="O7868" s="54" t="s">
        <v>256</v>
      </c>
      <c r="P7868" s="54" t="s">
        <v>273</v>
      </c>
      <c r="Q7868" s="54" t="s">
        <v>256</v>
      </c>
      <c r="R7868" s="54" t="s">
        <v>431</v>
      </c>
      <c r="S7868" s="71"/>
      <c r="T7868" s="54" t="s">
        <v>256</v>
      </c>
      <c r="U7868" s="71">
        <v>44695</v>
      </c>
      <c r="V7868" s="54" t="s">
        <v>256</v>
      </c>
      <c r="W7868" t="str">
        <f t="shared" si="122"/>
        <v>May-22</v>
      </c>
    </row>
    <row r="7869" spans="1:23" x14ac:dyDescent="0.25">
      <c r="A7869" s="54" t="s">
        <v>318</v>
      </c>
      <c r="B7869" s="54" t="s">
        <v>428</v>
      </c>
      <c r="C7869" s="54" t="s">
        <v>263</v>
      </c>
      <c r="D7869" s="54" t="s">
        <v>429</v>
      </c>
      <c r="E7869" s="54" t="s">
        <v>26179</v>
      </c>
      <c r="F7869" s="71">
        <v>44698</v>
      </c>
      <c r="G7869" s="72">
        <v>7695</v>
      </c>
      <c r="H7869" s="72">
        <v>657922.5</v>
      </c>
      <c r="I7869" s="54" t="s">
        <v>265</v>
      </c>
      <c r="J7869" s="54" t="s">
        <v>23169</v>
      </c>
      <c r="K7869" s="54" t="s">
        <v>26180</v>
      </c>
      <c r="L7869" s="54" t="s">
        <v>26181</v>
      </c>
      <c r="M7869" s="54" t="s">
        <v>26179</v>
      </c>
      <c r="N7869" s="54" t="s">
        <v>256</v>
      </c>
      <c r="O7869" s="54" t="s">
        <v>256</v>
      </c>
      <c r="P7869" s="54" t="s">
        <v>440</v>
      </c>
      <c r="Q7869" s="54" t="s">
        <v>256</v>
      </c>
      <c r="R7869" s="54" t="s">
        <v>431</v>
      </c>
      <c r="S7869" s="71"/>
      <c r="T7869" s="54" t="s">
        <v>256</v>
      </c>
      <c r="U7869" s="71">
        <v>44698</v>
      </c>
      <c r="V7869" s="54" t="s">
        <v>256</v>
      </c>
      <c r="W7869" t="str">
        <f t="shared" si="122"/>
        <v>May-22</v>
      </c>
    </row>
    <row r="7870" spans="1:23" x14ac:dyDescent="0.25">
      <c r="A7870" s="54" t="s">
        <v>317</v>
      </c>
      <c r="B7870" s="54" t="s">
        <v>428</v>
      </c>
      <c r="C7870" s="54" t="s">
        <v>263</v>
      </c>
      <c r="D7870" s="54" t="s">
        <v>429</v>
      </c>
      <c r="E7870" s="54" t="s">
        <v>26182</v>
      </c>
      <c r="F7870" s="71">
        <v>44695</v>
      </c>
      <c r="G7870" s="72">
        <v>2268.75</v>
      </c>
      <c r="H7870" s="72">
        <v>193978.13</v>
      </c>
      <c r="I7870" s="54" t="s">
        <v>265</v>
      </c>
      <c r="J7870" s="54" t="s">
        <v>23169</v>
      </c>
      <c r="K7870" s="54" t="s">
        <v>25620</v>
      </c>
      <c r="L7870" s="54" t="s">
        <v>26183</v>
      </c>
      <c r="M7870" s="54" t="s">
        <v>26182</v>
      </c>
      <c r="N7870" s="54" t="s">
        <v>256</v>
      </c>
      <c r="O7870" s="54" t="s">
        <v>256</v>
      </c>
      <c r="P7870" s="54" t="s">
        <v>271</v>
      </c>
      <c r="Q7870" s="54" t="s">
        <v>256</v>
      </c>
      <c r="R7870" s="54" t="s">
        <v>431</v>
      </c>
      <c r="S7870" s="71"/>
      <c r="T7870" s="54" t="s">
        <v>256</v>
      </c>
      <c r="U7870" s="71">
        <v>44695</v>
      </c>
      <c r="V7870" s="54" t="s">
        <v>443</v>
      </c>
      <c r="W7870" t="str">
        <f t="shared" si="122"/>
        <v>May-22</v>
      </c>
    </row>
    <row r="7871" spans="1:23" x14ac:dyDescent="0.25">
      <c r="A7871" s="54" t="s">
        <v>317</v>
      </c>
      <c r="B7871" s="54" t="s">
        <v>428</v>
      </c>
      <c r="C7871" s="54" t="s">
        <v>263</v>
      </c>
      <c r="D7871" s="54" t="s">
        <v>429</v>
      </c>
      <c r="E7871" s="54" t="s">
        <v>26184</v>
      </c>
      <c r="F7871" s="71">
        <v>44703</v>
      </c>
      <c r="G7871" s="72">
        <v>52.14</v>
      </c>
      <c r="H7871" s="72">
        <v>4457.97</v>
      </c>
      <c r="I7871" s="54" t="s">
        <v>265</v>
      </c>
      <c r="J7871" s="54" t="s">
        <v>23169</v>
      </c>
      <c r="K7871" s="54" t="s">
        <v>26185</v>
      </c>
      <c r="L7871" s="54" t="s">
        <v>26186</v>
      </c>
      <c r="M7871" s="54" t="s">
        <v>26184</v>
      </c>
      <c r="N7871" s="54" t="s">
        <v>256</v>
      </c>
      <c r="O7871" s="54" t="s">
        <v>256</v>
      </c>
      <c r="P7871" s="54" t="s">
        <v>454</v>
      </c>
      <c r="Q7871" s="54" t="s">
        <v>256</v>
      </c>
      <c r="R7871" s="54" t="s">
        <v>431</v>
      </c>
      <c r="S7871" s="71"/>
      <c r="T7871" s="54" t="s">
        <v>256</v>
      </c>
      <c r="U7871" s="71">
        <v>44703</v>
      </c>
      <c r="V7871" s="54" t="s">
        <v>256</v>
      </c>
      <c r="W7871" t="str">
        <f t="shared" si="122"/>
        <v>May-22</v>
      </c>
    </row>
    <row r="7872" spans="1:23" x14ac:dyDescent="0.25">
      <c r="A7872" s="54" t="s">
        <v>317</v>
      </c>
      <c r="B7872" s="54" t="s">
        <v>428</v>
      </c>
      <c r="C7872" s="54" t="s">
        <v>263</v>
      </c>
      <c r="D7872" s="54" t="s">
        <v>429</v>
      </c>
      <c r="E7872" s="54" t="s">
        <v>26187</v>
      </c>
      <c r="F7872" s="71">
        <v>44709</v>
      </c>
      <c r="G7872" s="72">
        <v>651.34</v>
      </c>
      <c r="H7872" s="72">
        <v>55689.57</v>
      </c>
      <c r="I7872" s="54" t="s">
        <v>265</v>
      </c>
      <c r="J7872" s="54" t="s">
        <v>23169</v>
      </c>
      <c r="K7872" s="54" t="s">
        <v>26188</v>
      </c>
      <c r="L7872" s="54" t="s">
        <v>26189</v>
      </c>
      <c r="M7872" s="54" t="s">
        <v>26187</v>
      </c>
      <c r="N7872" s="54" t="s">
        <v>256</v>
      </c>
      <c r="O7872" s="54" t="s">
        <v>256</v>
      </c>
      <c r="P7872" s="54" t="s">
        <v>454</v>
      </c>
      <c r="Q7872" s="54" t="s">
        <v>256</v>
      </c>
      <c r="R7872" s="54" t="s">
        <v>431</v>
      </c>
      <c r="S7872" s="71"/>
      <c r="T7872" s="54" t="s">
        <v>256</v>
      </c>
      <c r="U7872" s="71">
        <v>44709</v>
      </c>
      <c r="V7872" s="54" t="s">
        <v>256</v>
      </c>
      <c r="W7872" t="str">
        <f t="shared" si="122"/>
        <v>May-22</v>
      </c>
    </row>
    <row r="7873" spans="1:23" x14ac:dyDescent="0.25">
      <c r="A7873" s="54" t="s">
        <v>317</v>
      </c>
      <c r="B7873" s="54" t="s">
        <v>428</v>
      </c>
      <c r="C7873" s="54" t="s">
        <v>263</v>
      </c>
      <c r="D7873" s="54" t="s">
        <v>429</v>
      </c>
      <c r="E7873" s="54" t="s">
        <v>26190</v>
      </c>
      <c r="F7873" s="71">
        <v>44692</v>
      </c>
      <c r="G7873" s="72">
        <v>7359.84</v>
      </c>
      <c r="H7873" s="72">
        <v>629266.31999999995</v>
      </c>
      <c r="I7873" s="54" t="s">
        <v>265</v>
      </c>
      <c r="J7873" s="54" t="s">
        <v>23169</v>
      </c>
      <c r="K7873" s="54" t="s">
        <v>26191</v>
      </c>
      <c r="L7873" s="54" t="s">
        <v>26192</v>
      </c>
      <c r="M7873" s="54" t="s">
        <v>26190</v>
      </c>
      <c r="N7873" s="54" t="s">
        <v>256</v>
      </c>
      <c r="O7873" s="54" t="s">
        <v>256</v>
      </c>
      <c r="P7873" s="54" t="s">
        <v>447</v>
      </c>
      <c r="Q7873" s="54" t="s">
        <v>256</v>
      </c>
      <c r="R7873" s="54" t="s">
        <v>431</v>
      </c>
      <c r="S7873" s="71"/>
      <c r="T7873" s="54" t="s">
        <v>256</v>
      </c>
      <c r="U7873" s="71">
        <v>44692</v>
      </c>
      <c r="V7873" s="54" t="s">
        <v>256</v>
      </c>
      <c r="W7873" t="str">
        <f t="shared" si="122"/>
        <v>May-22</v>
      </c>
    </row>
    <row r="7874" spans="1:23" x14ac:dyDescent="0.25">
      <c r="A7874" s="54" t="s">
        <v>317</v>
      </c>
      <c r="B7874" s="54" t="s">
        <v>428</v>
      </c>
      <c r="C7874" s="54" t="s">
        <v>263</v>
      </c>
      <c r="D7874" s="54" t="s">
        <v>429</v>
      </c>
      <c r="E7874" s="54" t="s">
        <v>26193</v>
      </c>
      <c r="F7874" s="71">
        <v>44692</v>
      </c>
      <c r="G7874" s="72">
        <v>2304</v>
      </c>
      <c r="H7874" s="72">
        <v>196992</v>
      </c>
      <c r="I7874" s="54" t="s">
        <v>265</v>
      </c>
      <c r="J7874" s="54" t="s">
        <v>23169</v>
      </c>
      <c r="K7874" s="54" t="s">
        <v>26194</v>
      </c>
      <c r="L7874" s="54" t="s">
        <v>26195</v>
      </c>
      <c r="M7874" s="54" t="s">
        <v>26193</v>
      </c>
      <c r="N7874" s="54" t="s">
        <v>256</v>
      </c>
      <c r="O7874" s="54" t="s">
        <v>256</v>
      </c>
      <c r="P7874" s="54" t="s">
        <v>447</v>
      </c>
      <c r="Q7874" s="54" t="s">
        <v>256</v>
      </c>
      <c r="R7874" s="54" t="s">
        <v>431</v>
      </c>
      <c r="S7874" s="71"/>
      <c r="T7874" s="54" t="s">
        <v>256</v>
      </c>
      <c r="U7874" s="71">
        <v>44692</v>
      </c>
      <c r="V7874" s="54" t="s">
        <v>256</v>
      </c>
      <c r="W7874" t="str">
        <f t="shared" si="122"/>
        <v>May-22</v>
      </c>
    </row>
    <row r="7875" spans="1:23" x14ac:dyDescent="0.25">
      <c r="A7875" s="54" t="s">
        <v>317</v>
      </c>
      <c r="B7875" s="54" t="s">
        <v>428</v>
      </c>
      <c r="C7875" s="54" t="s">
        <v>263</v>
      </c>
      <c r="D7875" s="54" t="s">
        <v>429</v>
      </c>
      <c r="E7875" s="54" t="s">
        <v>26196</v>
      </c>
      <c r="F7875" s="71">
        <v>44695</v>
      </c>
      <c r="G7875" s="72">
        <v>9355.68</v>
      </c>
      <c r="H7875" s="72">
        <v>799910.64</v>
      </c>
      <c r="I7875" s="54" t="s">
        <v>265</v>
      </c>
      <c r="J7875" s="54" t="s">
        <v>23169</v>
      </c>
      <c r="K7875" s="54" t="s">
        <v>26197</v>
      </c>
      <c r="L7875" s="54" t="s">
        <v>26198</v>
      </c>
      <c r="M7875" s="54" t="s">
        <v>26196</v>
      </c>
      <c r="N7875" s="54" t="s">
        <v>256</v>
      </c>
      <c r="O7875" s="54" t="s">
        <v>256</v>
      </c>
      <c r="P7875" s="54" t="s">
        <v>447</v>
      </c>
      <c r="Q7875" s="54" t="s">
        <v>256</v>
      </c>
      <c r="R7875" s="54" t="s">
        <v>431</v>
      </c>
      <c r="S7875" s="71"/>
      <c r="T7875" s="54" t="s">
        <v>256</v>
      </c>
      <c r="U7875" s="71">
        <v>44695</v>
      </c>
      <c r="V7875" s="54" t="s">
        <v>256</v>
      </c>
      <c r="W7875" t="str">
        <f t="shared" si="122"/>
        <v>May-22</v>
      </c>
    </row>
    <row r="7876" spans="1:23" x14ac:dyDescent="0.25">
      <c r="A7876" s="54" t="s">
        <v>317</v>
      </c>
      <c r="B7876" s="54" t="s">
        <v>428</v>
      </c>
      <c r="C7876" s="54" t="s">
        <v>263</v>
      </c>
      <c r="D7876" s="54" t="s">
        <v>429</v>
      </c>
      <c r="E7876" s="54" t="s">
        <v>26199</v>
      </c>
      <c r="F7876" s="71">
        <v>44706</v>
      </c>
      <c r="G7876" s="72">
        <v>3684.96</v>
      </c>
      <c r="H7876" s="72">
        <v>315064.08</v>
      </c>
      <c r="I7876" s="54" t="s">
        <v>265</v>
      </c>
      <c r="J7876" s="54" t="s">
        <v>23169</v>
      </c>
      <c r="K7876" s="54" t="s">
        <v>26200</v>
      </c>
      <c r="L7876" s="54" t="s">
        <v>26201</v>
      </c>
      <c r="M7876" s="54" t="s">
        <v>26199</v>
      </c>
      <c r="N7876" s="54" t="s">
        <v>256</v>
      </c>
      <c r="O7876" s="54" t="s">
        <v>256</v>
      </c>
      <c r="P7876" s="54" t="s">
        <v>447</v>
      </c>
      <c r="Q7876" s="54" t="s">
        <v>256</v>
      </c>
      <c r="R7876" s="54" t="s">
        <v>431</v>
      </c>
      <c r="S7876" s="71"/>
      <c r="T7876" s="54" t="s">
        <v>256</v>
      </c>
      <c r="U7876" s="71">
        <v>44706</v>
      </c>
      <c r="V7876" s="54" t="s">
        <v>256</v>
      </c>
      <c r="W7876" t="str">
        <f t="shared" si="122"/>
        <v>May-22</v>
      </c>
    </row>
    <row r="7877" spans="1:23" x14ac:dyDescent="0.25">
      <c r="A7877" s="54" t="s">
        <v>317</v>
      </c>
      <c r="B7877" s="54" t="s">
        <v>428</v>
      </c>
      <c r="C7877" s="54" t="s">
        <v>263</v>
      </c>
      <c r="D7877" s="54" t="s">
        <v>429</v>
      </c>
      <c r="E7877" s="54" t="s">
        <v>26202</v>
      </c>
      <c r="F7877" s="71">
        <v>44706</v>
      </c>
      <c r="G7877" s="72">
        <v>1428.48</v>
      </c>
      <c r="H7877" s="72">
        <v>122135.03999999999</v>
      </c>
      <c r="I7877" s="54" t="s">
        <v>265</v>
      </c>
      <c r="J7877" s="54" t="s">
        <v>23169</v>
      </c>
      <c r="K7877" s="54" t="s">
        <v>26203</v>
      </c>
      <c r="L7877" s="54" t="s">
        <v>26204</v>
      </c>
      <c r="M7877" s="54" t="s">
        <v>26202</v>
      </c>
      <c r="N7877" s="54" t="s">
        <v>256</v>
      </c>
      <c r="O7877" s="54" t="s">
        <v>256</v>
      </c>
      <c r="P7877" s="54" t="s">
        <v>447</v>
      </c>
      <c r="Q7877" s="54" t="s">
        <v>256</v>
      </c>
      <c r="R7877" s="54" t="s">
        <v>431</v>
      </c>
      <c r="S7877" s="71"/>
      <c r="T7877" s="54" t="s">
        <v>256</v>
      </c>
      <c r="U7877" s="71">
        <v>44706</v>
      </c>
      <c r="V7877" s="54" t="s">
        <v>256</v>
      </c>
      <c r="W7877" t="str">
        <f t="shared" ref="W7877:W7940" si="123">TEXT(F7877,"MMM-YY")</f>
        <v>May-22</v>
      </c>
    </row>
    <row r="7878" spans="1:23" x14ac:dyDescent="0.25">
      <c r="A7878" s="54" t="s">
        <v>318</v>
      </c>
      <c r="B7878" s="54" t="s">
        <v>428</v>
      </c>
      <c r="C7878" s="54" t="s">
        <v>263</v>
      </c>
      <c r="D7878" s="54" t="s">
        <v>429</v>
      </c>
      <c r="E7878" s="54" t="s">
        <v>26205</v>
      </c>
      <c r="F7878" s="71">
        <v>44698</v>
      </c>
      <c r="G7878" s="72">
        <v>190332.29</v>
      </c>
      <c r="H7878" s="72">
        <v>16273410.800000001</v>
      </c>
      <c r="I7878" s="54" t="s">
        <v>265</v>
      </c>
      <c r="J7878" s="54" t="s">
        <v>23331</v>
      </c>
      <c r="K7878" s="54" t="s">
        <v>26206</v>
      </c>
      <c r="L7878" s="54" t="s">
        <v>26207</v>
      </c>
      <c r="M7878" s="54" t="s">
        <v>26205</v>
      </c>
      <c r="N7878" s="54" t="s">
        <v>256</v>
      </c>
      <c r="O7878" s="54" t="s">
        <v>256</v>
      </c>
      <c r="P7878" s="54" t="s">
        <v>440</v>
      </c>
      <c r="Q7878" s="54" t="s">
        <v>256</v>
      </c>
      <c r="R7878" s="54" t="s">
        <v>431</v>
      </c>
      <c r="S7878" s="71"/>
      <c r="T7878" s="54" t="s">
        <v>256</v>
      </c>
      <c r="U7878" s="71">
        <v>44698</v>
      </c>
      <c r="V7878" s="54" t="s">
        <v>256</v>
      </c>
      <c r="W7878" t="str">
        <f t="shared" si="123"/>
        <v>May-22</v>
      </c>
    </row>
    <row r="7879" spans="1:23" x14ac:dyDescent="0.25">
      <c r="A7879" s="54" t="s">
        <v>318</v>
      </c>
      <c r="B7879" s="54" t="s">
        <v>428</v>
      </c>
      <c r="C7879" s="54" t="s">
        <v>263</v>
      </c>
      <c r="D7879" s="54" t="s">
        <v>429</v>
      </c>
      <c r="E7879" s="54" t="s">
        <v>26208</v>
      </c>
      <c r="F7879" s="71">
        <v>44692</v>
      </c>
      <c r="G7879" s="72">
        <v>21685.71</v>
      </c>
      <c r="H7879" s="72">
        <v>1854128.21</v>
      </c>
      <c r="I7879" s="54" t="s">
        <v>265</v>
      </c>
      <c r="J7879" s="54" t="s">
        <v>23331</v>
      </c>
      <c r="K7879" s="54" t="s">
        <v>26209</v>
      </c>
      <c r="L7879" s="54" t="s">
        <v>26210</v>
      </c>
      <c r="M7879" s="54" t="s">
        <v>26208</v>
      </c>
      <c r="N7879" s="54" t="s">
        <v>256</v>
      </c>
      <c r="O7879" s="54" t="s">
        <v>256</v>
      </c>
      <c r="P7879" s="54" t="s">
        <v>440</v>
      </c>
      <c r="Q7879" s="54" t="s">
        <v>256</v>
      </c>
      <c r="R7879" s="54" t="s">
        <v>431</v>
      </c>
      <c r="S7879" s="71"/>
      <c r="T7879" s="54" t="s">
        <v>256</v>
      </c>
      <c r="U7879" s="71">
        <v>44692</v>
      </c>
      <c r="V7879" s="54" t="s">
        <v>256</v>
      </c>
      <c r="W7879" t="str">
        <f t="shared" si="123"/>
        <v>May-22</v>
      </c>
    </row>
    <row r="7880" spans="1:23" x14ac:dyDescent="0.25">
      <c r="A7880" s="54" t="s">
        <v>318</v>
      </c>
      <c r="B7880" s="54" t="s">
        <v>428</v>
      </c>
      <c r="C7880" s="54" t="s">
        <v>263</v>
      </c>
      <c r="D7880" s="54" t="s">
        <v>429</v>
      </c>
      <c r="E7880" s="54" t="s">
        <v>26211</v>
      </c>
      <c r="F7880" s="71">
        <v>44692</v>
      </c>
      <c r="G7880" s="72">
        <v>27626.02</v>
      </c>
      <c r="H7880" s="72">
        <v>2362024.71</v>
      </c>
      <c r="I7880" s="54" t="s">
        <v>265</v>
      </c>
      <c r="J7880" s="54" t="s">
        <v>23331</v>
      </c>
      <c r="K7880" s="54" t="s">
        <v>26209</v>
      </c>
      <c r="L7880" s="54" t="s">
        <v>26212</v>
      </c>
      <c r="M7880" s="54" t="s">
        <v>26211</v>
      </c>
      <c r="N7880" s="54" t="s">
        <v>256</v>
      </c>
      <c r="O7880" s="54" t="s">
        <v>256</v>
      </c>
      <c r="P7880" s="54" t="s">
        <v>440</v>
      </c>
      <c r="Q7880" s="54" t="s">
        <v>256</v>
      </c>
      <c r="R7880" s="54" t="s">
        <v>431</v>
      </c>
      <c r="S7880" s="71"/>
      <c r="T7880" s="54" t="s">
        <v>256</v>
      </c>
      <c r="U7880" s="71">
        <v>44692</v>
      </c>
      <c r="V7880" s="54" t="s">
        <v>256</v>
      </c>
      <c r="W7880" t="str">
        <f t="shared" si="123"/>
        <v>May-22</v>
      </c>
    </row>
    <row r="7881" spans="1:23" x14ac:dyDescent="0.25">
      <c r="A7881" s="54" t="s">
        <v>318</v>
      </c>
      <c r="B7881" s="54" t="s">
        <v>428</v>
      </c>
      <c r="C7881" s="54" t="s">
        <v>263</v>
      </c>
      <c r="D7881" s="54" t="s">
        <v>429</v>
      </c>
      <c r="E7881" s="54" t="s">
        <v>26213</v>
      </c>
      <c r="F7881" s="71">
        <v>44696</v>
      </c>
      <c r="G7881" s="72">
        <v>969.98</v>
      </c>
      <c r="H7881" s="72">
        <v>82933.289999999994</v>
      </c>
      <c r="I7881" s="54" t="s">
        <v>265</v>
      </c>
      <c r="J7881" s="54" t="s">
        <v>23331</v>
      </c>
      <c r="K7881" s="54" t="s">
        <v>19751</v>
      </c>
      <c r="L7881" s="54" t="s">
        <v>26214</v>
      </c>
      <c r="M7881" s="54" t="s">
        <v>26213</v>
      </c>
      <c r="N7881" s="54" t="s">
        <v>256</v>
      </c>
      <c r="O7881" s="54" t="s">
        <v>256</v>
      </c>
      <c r="P7881" s="54" t="s">
        <v>440</v>
      </c>
      <c r="Q7881" s="54" t="s">
        <v>256</v>
      </c>
      <c r="R7881" s="54" t="s">
        <v>431</v>
      </c>
      <c r="S7881" s="71"/>
      <c r="T7881" s="54" t="s">
        <v>256</v>
      </c>
      <c r="U7881" s="71">
        <v>44696</v>
      </c>
      <c r="V7881" s="54" t="s">
        <v>256</v>
      </c>
      <c r="W7881" t="str">
        <f t="shared" si="123"/>
        <v>May-22</v>
      </c>
    </row>
    <row r="7882" spans="1:23" x14ac:dyDescent="0.25">
      <c r="A7882" s="54" t="s">
        <v>317</v>
      </c>
      <c r="B7882" s="54" t="s">
        <v>428</v>
      </c>
      <c r="C7882" s="54" t="s">
        <v>263</v>
      </c>
      <c r="D7882" s="54" t="s">
        <v>429</v>
      </c>
      <c r="E7882" s="54" t="s">
        <v>26215</v>
      </c>
      <c r="F7882" s="71">
        <v>44692</v>
      </c>
      <c r="G7882" s="72">
        <v>1577.8</v>
      </c>
      <c r="H7882" s="72">
        <v>134901.9</v>
      </c>
      <c r="I7882" s="54" t="s">
        <v>265</v>
      </c>
      <c r="J7882" s="54" t="s">
        <v>23331</v>
      </c>
      <c r="K7882" s="54" t="s">
        <v>604</v>
      </c>
      <c r="L7882" s="54" t="s">
        <v>26216</v>
      </c>
      <c r="M7882" s="54" t="s">
        <v>26215</v>
      </c>
      <c r="N7882" s="54" t="s">
        <v>256</v>
      </c>
      <c r="O7882" s="54" t="s">
        <v>256</v>
      </c>
      <c r="P7882" s="54" t="s">
        <v>522</v>
      </c>
      <c r="Q7882" s="54" t="s">
        <v>256</v>
      </c>
      <c r="R7882" s="54" t="s">
        <v>431</v>
      </c>
      <c r="S7882" s="71"/>
      <c r="T7882" s="54" t="s">
        <v>256</v>
      </c>
      <c r="U7882" s="71">
        <v>44692</v>
      </c>
      <c r="V7882" s="54" t="s">
        <v>256</v>
      </c>
      <c r="W7882" t="str">
        <f t="shared" si="123"/>
        <v>May-22</v>
      </c>
    </row>
    <row r="7883" spans="1:23" x14ac:dyDescent="0.25">
      <c r="A7883" s="54" t="s">
        <v>317</v>
      </c>
      <c r="B7883" s="54" t="s">
        <v>428</v>
      </c>
      <c r="C7883" s="54" t="s">
        <v>263</v>
      </c>
      <c r="D7883" s="54" t="s">
        <v>429</v>
      </c>
      <c r="E7883" s="54" t="s">
        <v>26217</v>
      </c>
      <c r="F7883" s="71">
        <v>44697</v>
      </c>
      <c r="G7883" s="72">
        <v>3225.6</v>
      </c>
      <c r="H7883" s="72">
        <v>275788.79999999999</v>
      </c>
      <c r="I7883" s="54" t="s">
        <v>265</v>
      </c>
      <c r="J7883" s="54" t="s">
        <v>23331</v>
      </c>
      <c r="K7883" s="54" t="s">
        <v>26218</v>
      </c>
      <c r="L7883" s="54" t="s">
        <v>26219</v>
      </c>
      <c r="M7883" s="54" t="s">
        <v>26217</v>
      </c>
      <c r="N7883" s="54" t="s">
        <v>256</v>
      </c>
      <c r="O7883" s="54" t="s">
        <v>256</v>
      </c>
      <c r="P7883" s="54" t="s">
        <v>515</v>
      </c>
      <c r="Q7883" s="54" t="s">
        <v>256</v>
      </c>
      <c r="R7883" s="54" t="s">
        <v>431</v>
      </c>
      <c r="S7883" s="71"/>
      <c r="T7883" s="54" t="s">
        <v>256</v>
      </c>
      <c r="U7883" s="71">
        <v>44697</v>
      </c>
      <c r="V7883" s="54" t="s">
        <v>256</v>
      </c>
      <c r="W7883" t="str">
        <f t="shared" si="123"/>
        <v>May-22</v>
      </c>
    </row>
    <row r="7884" spans="1:23" x14ac:dyDescent="0.25">
      <c r="A7884" s="54" t="s">
        <v>317</v>
      </c>
      <c r="B7884" s="54" t="s">
        <v>428</v>
      </c>
      <c r="C7884" s="54" t="s">
        <v>263</v>
      </c>
      <c r="D7884" s="54" t="s">
        <v>429</v>
      </c>
      <c r="E7884" s="54" t="s">
        <v>26220</v>
      </c>
      <c r="F7884" s="71">
        <v>44696</v>
      </c>
      <c r="G7884" s="72">
        <v>1045.7</v>
      </c>
      <c r="H7884" s="72">
        <v>89407.35</v>
      </c>
      <c r="I7884" s="54" t="s">
        <v>265</v>
      </c>
      <c r="J7884" s="54" t="s">
        <v>23331</v>
      </c>
      <c r="K7884" s="54" t="s">
        <v>26221</v>
      </c>
      <c r="L7884" s="54" t="s">
        <v>26222</v>
      </c>
      <c r="M7884" s="54" t="s">
        <v>26220</v>
      </c>
      <c r="N7884" s="54" t="s">
        <v>256</v>
      </c>
      <c r="O7884" s="54" t="s">
        <v>256</v>
      </c>
      <c r="P7884" s="54" t="s">
        <v>522</v>
      </c>
      <c r="Q7884" s="54" t="s">
        <v>256</v>
      </c>
      <c r="R7884" s="54" t="s">
        <v>431</v>
      </c>
      <c r="S7884" s="71"/>
      <c r="T7884" s="54" t="s">
        <v>256</v>
      </c>
      <c r="U7884" s="71">
        <v>44696</v>
      </c>
      <c r="V7884" s="54" t="s">
        <v>256</v>
      </c>
      <c r="W7884" t="str">
        <f t="shared" si="123"/>
        <v>May-22</v>
      </c>
    </row>
    <row r="7885" spans="1:23" x14ac:dyDescent="0.25">
      <c r="A7885" s="54" t="s">
        <v>317</v>
      </c>
      <c r="B7885" s="54" t="s">
        <v>428</v>
      </c>
      <c r="C7885" s="54" t="s">
        <v>263</v>
      </c>
      <c r="D7885" s="54" t="s">
        <v>429</v>
      </c>
      <c r="E7885" s="54" t="s">
        <v>26223</v>
      </c>
      <c r="F7885" s="71">
        <v>44697</v>
      </c>
      <c r="G7885" s="72">
        <v>1664.09</v>
      </c>
      <c r="H7885" s="72">
        <v>142279.70000000001</v>
      </c>
      <c r="I7885" s="54" t="s">
        <v>265</v>
      </c>
      <c r="J7885" s="54" t="s">
        <v>23331</v>
      </c>
      <c r="K7885" s="54" t="s">
        <v>26224</v>
      </c>
      <c r="L7885" s="54" t="s">
        <v>26225</v>
      </c>
      <c r="M7885" s="54" t="s">
        <v>26223</v>
      </c>
      <c r="N7885" s="54" t="s">
        <v>256</v>
      </c>
      <c r="O7885" s="54" t="s">
        <v>256</v>
      </c>
      <c r="P7885" s="54" t="s">
        <v>468</v>
      </c>
      <c r="Q7885" s="54" t="s">
        <v>256</v>
      </c>
      <c r="R7885" s="54" t="s">
        <v>431</v>
      </c>
      <c r="S7885" s="71"/>
      <c r="T7885" s="54" t="s">
        <v>256</v>
      </c>
      <c r="U7885" s="71">
        <v>44697</v>
      </c>
      <c r="V7885" s="54" t="s">
        <v>256</v>
      </c>
      <c r="W7885" t="str">
        <f t="shared" si="123"/>
        <v>May-22</v>
      </c>
    </row>
    <row r="7886" spans="1:23" x14ac:dyDescent="0.25">
      <c r="A7886" s="54" t="s">
        <v>317</v>
      </c>
      <c r="B7886" s="54" t="s">
        <v>428</v>
      </c>
      <c r="C7886" s="54" t="s">
        <v>263</v>
      </c>
      <c r="D7886" s="54" t="s">
        <v>429</v>
      </c>
      <c r="E7886" s="54" t="s">
        <v>26226</v>
      </c>
      <c r="F7886" s="71">
        <v>44705</v>
      </c>
      <c r="G7886" s="72">
        <v>2947.56</v>
      </c>
      <c r="H7886" s="72">
        <v>252016.38</v>
      </c>
      <c r="I7886" s="54" t="s">
        <v>265</v>
      </c>
      <c r="J7886" s="54" t="s">
        <v>23331</v>
      </c>
      <c r="K7886" s="54" t="s">
        <v>562</v>
      </c>
      <c r="L7886" s="54" t="s">
        <v>26227</v>
      </c>
      <c r="M7886" s="54" t="s">
        <v>26226</v>
      </c>
      <c r="N7886" s="54" t="s">
        <v>256</v>
      </c>
      <c r="O7886" s="54" t="s">
        <v>256</v>
      </c>
      <c r="P7886" s="54" t="s">
        <v>515</v>
      </c>
      <c r="Q7886" s="54" t="s">
        <v>256</v>
      </c>
      <c r="R7886" s="54" t="s">
        <v>431</v>
      </c>
      <c r="S7886" s="71"/>
      <c r="T7886" s="54" t="s">
        <v>256</v>
      </c>
      <c r="U7886" s="71">
        <v>44705</v>
      </c>
      <c r="V7886" s="54" t="s">
        <v>256</v>
      </c>
      <c r="W7886" t="str">
        <f t="shared" si="123"/>
        <v>May-22</v>
      </c>
    </row>
    <row r="7887" spans="1:23" x14ac:dyDescent="0.25">
      <c r="A7887" s="54" t="s">
        <v>317</v>
      </c>
      <c r="B7887" s="54" t="s">
        <v>428</v>
      </c>
      <c r="C7887" s="54" t="s">
        <v>263</v>
      </c>
      <c r="D7887" s="54" t="s">
        <v>429</v>
      </c>
      <c r="E7887" s="54" t="s">
        <v>26228</v>
      </c>
      <c r="F7887" s="71">
        <v>44703</v>
      </c>
      <c r="G7887" s="72">
        <v>168.45</v>
      </c>
      <c r="H7887" s="72">
        <v>14402.48</v>
      </c>
      <c r="I7887" s="54" t="s">
        <v>265</v>
      </c>
      <c r="J7887" s="54" t="s">
        <v>23331</v>
      </c>
      <c r="K7887" s="54" t="s">
        <v>26229</v>
      </c>
      <c r="L7887" s="54" t="s">
        <v>26230</v>
      </c>
      <c r="M7887" s="54" t="s">
        <v>26228</v>
      </c>
      <c r="N7887" s="54" t="s">
        <v>256</v>
      </c>
      <c r="O7887" s="54" t="s">
        <v>256</v>
      </c>
      <c r="P7887" s="54" t="s">
        <v>522</v>
      </c>
      <c r="Q7887" s="54" t="s">
        <v>256</v>
      </c>
      <c r="R7887" s="54" t="s">
        <v>431</v>
      </c>
      <c r="S7887" s="71"/>
      <c r="T7887" s="54" t="s">
        <v>256</v>
      </c>
      <c r="U7887" s="71">
        <v>44703</v>
      </c>
      <c r="V7887" s="54" t="s">
        <v>256</v>
      </c>
      <c r="W7887" t="str">
        <f t="shared" si="123"/>
        <v>May-22</v>
      </c>
    </row>
    <row r="7888" spans="1:23" x14ac:dyDescent="0.25">
      <c r="A7888" s="54" t="s">
        <v>317</v>
      </c>
      <c r="B7888" s="54" t="s">
        <v>428</v>
      </c>
      <c r="C7888" s="54" t="s">
        <v>263</v>
      </c>
      <c r="D7888" s="54" t="s">
        <v>429</v>
      </c>
      <c r="E7888" s="54" t="s">
        <v>26231</v>
      </c>
      <c r="F7888" s="71">
        <v>44706</v>
      </c>
      <c r="G7888" s="72">
        <v>446.4</v>
      </c>
      <c r="H7888" s="72">
        <v>38167.199999999997</v>
      </c>
      <c r="I7888" s="54" t="s">
        <v>265</v>
      </c>
      <c r="J7888" s="54" t="s">
        <v>23331</v>
      </c>
      <c r="K7888" s="54" t="s">
        <v>26232</v>
      </c>
      <c r="L7888" s="54" t="s">
        <v>26233</v>
      </c>
      <c r="M7888" s="54" t="s">
        <v>26231</v>
      </c>
      <c r="N7888" s="54" t="s">
        <v>256</v>
      </c>
      <c r="O7888" s="54" t="s">
        <v>256</v>
      </c>
      <c r="P7888" s="54" t="s">
        <v>522</v>
      </c>
      <c r="Q7888" s="54" t="s">
        <v>256</v>
      </c>
      <c r="R7888" s="54" t="s">
        <v>431</v>
      </c>
      <c r="S7888" s="71"/>
      <c r="T7888" s="54" t="s">
        <v>256</v>
      </c>
      <c r="U7888" s="71">
        <v>44706</v>
      </c>
      <c r="V7888" s="54" t="s">
        <v>256</v>
      </c>
      <c r="W7888" t="str">
        <f t="shared" si="123"/>
        <v>May-22</v>
      </c>
    </row>
    <row r="7889" spans="1:23" x14ac:dyDescent="0.25">
      <c r="A7889" s="54" t="s">
        <v>317</v>
      </c>
      <c r="B7889" s="54" t="s">
        <v>428</v>
      </c>
      <c r="C7889" s="54" t="s">
        <v>263</v>
      </c>
      <c r="D7889" s="54" t="s">
        <v>429</v>
      </c>
      <c r="E7889" s="54" t="s">
        <v>26234</v>
      </c>
      <c r="F7889" s="71">
        <v>44710</v>
      </c>
      <c r="G7889" s="72">
        <v>1582.4</v>
      </c>
      <c r="H7889" s="72">
        <v>135295.20000000001</v>
      </c>
      <c r="I7889" s="54" t="s">
        <v>265</v>
      </c>
      <c r="J7889" s="54" t="s">
        <v>23331</v>
      </c>
      <c r="K7889" s="54" t="s">
        <v>26235</v>
      </c>
      <c r="L7889" s="54" t="s">
        <v>26236</v>
      </c>
      <c r="M7889" s="54" t="s">
        <v>26234</v>
      </c>
      <c r="N7889" s="54" t="s">
        <v>256</v>
      </c>
      <c r="O7889" s="54" t="s">
        <v>256</v>
      </c>
      <c r="P7889" s="54" t="s">
        <v>522</v>
      </c>
      <c r="Q7889" s="54" t="s">
        <v>256</v>
      </c>
      <c r="R7889" s="54" t="s">
        <v>431</v>
      </c>
      <c r="S7889" s="71"/>
      <c r="T7889" s="54" t="s">
        <v>256</v>
      </c>
      <c r="U7889" s="71">
        <v>44710</v>
      </c>
      <c r="V7889" s="54" t="s">
        <v>256</v>
      </c>
      <c r="W7889" t="str">
        <f t="shared" si="123"/>
        <v>May-22</v>
      </c>
    </row>
    <row r="7890" spans="1:23" x14ac:dyDescent="0.25">
      <c r="A7890" s="54" t="s">
        <v>317</v>
      </c>
      <c r="B7890" s="54" t="s">
        <v>428</v>
      </c>
      <c r="C7890" s="54" t="s">
        <v>263</v>
      </c>
      <c r="D7890" s="54" t="s">
        <v>429</v>
      </c>
      <c r="E7890" s="54" t="s">
        <v>26237</v>
      </c>
      <c r="F7890" s="71">
        <v>44702</v>
      </c>
      <c r="G7890" s="72">
        <v>3506.46</v>
      </c>
      <c r="H7890" s="72">
        <v>299802.33</v>
      </c>
      <c r="I7890" s="54" t="s">
        <v>265</v>
      </c>
      <c r="J7890" s="54" t="s">
        <v>23331</v>
      </c>
      <c r="K7890" s="54" t="s">
        <v>26238</v>
      </c>
      <c r="L7890" s="54" t="s">
        <v>26239</v>
      </c>
      <c r="M7890" s="54" t="s">
        <v>26237</v>
      </c>
      <c r="N7890" s="54" t="s">
        <v>256</v>
      </c>
      <c r="O7890" s="54" t="s">
        <v>256</v>
      </c>
      <c r="P7890" s="54" t="s">
        <v>271</v>
      </c>
      <c r="Q7890" s="54" t="s">
        <v>256</v>
      </c>
      <c r="R7890" s="54" t="s">
        <v>431</v>
      </c>
      <c r="S7890" s="71"/>
      <c r="T7890" s="54" t="s">
        <v>256</v>
      </c>
      <c r="U7890" s="71">
        <v>44702</v>
      </c>
      <c r="V7890" s="54" t="s">
        <v>443</v>
      </c>
      <c r="W7890" t="str">
        <f t="shared" si="123"/>
        <v>May-22</v>
      </c>
    </row>
    <row r="7891" spans="1:23" x14ac:dyDescent="0.25">
      <c r="A7891" s="54" t="s">
        <v>317</v>
      </c>
      <c r="B7891" s="54" t="s">
        <v>428</v>
      </c>
      <c r="C7891" s="54" t="s">
        <v>263</v>
      </c>
      <c r="D7891" s="54" t="s">
        <v>429</v>
      </c>
      <c r="E7891" s="54" t="s">
        <v>26240</v>
      </c>
      <c r="F7891" s="71">
        <v>44711</v>
      </c>
      <c r="G7891" s="72">
        <v>5119.12</v>
      </c>
      <c r="H7891" s="72">
        <v>437684.76</v>
      </c>
      <c r="I7891" s="54" t="s">
        <v>265</v>
      </c>
      <c r="J7891" s="54" t="s">
        <v>23331</v>
      </c>
      <c r="K7891" s="54" t="s">
        <v>26241</v>
      </c>
      <c r="L7891" s="54" t="s">
        <v>26242</v>
      </c>
      <c r="M7891" s="54" t="s">
        <v>26240</v>
      </c>
      <c r="N7891" s="54" t="s">
        <v>256</v>
      </c>
      <c r="O7891" s="54" t="s">
        <v>256</v>
      </c>
      <c r="P7891" s="54" t="s">
        <v>271</v>
      </c>
      <c r="Q7891" s="54" t="s">
        <v>256</v>
      </c>
      <c r="R7891" s="54" t="s">
        <v>431</v>
      </c>
      <c r="S7891" s="71"/>
      <c r="T7891" s="54" t="s">
        <v>256</v>
      </c>
      <c r="U7891" s="71">
        <v>44711</v>
      </c>
      <c r="V7891" s="54" t="s">
        <v>443</v>
      </c>
      <c r="W7891" t="str">
        <f t="shared" si="123"/>
        <v>May-22</v>
      </c>
    </row>
    <row r="7892" spans="1:23" x14ac:dyDescent="0.25">
      <c r="A7892" s="54" t="s">
        <v>317</v>
      </c>
      <c r="B7892" s="54" t="s">
        <v>428</v>
      </c>
      <c r="C7892" s="54" t="s">
        <v>263</v>
      </c>
      <c r="D7892" s="54" t="s">
        <v>429</v>
      </c>
      <c r="E7892" s="54" t="s">
        <v>26243</v>
      </c>
      <c r="F7892" s="71">
        <v>44711</v>
      </c>
      <c r="G7892" s="72">
        <v>4345.24</v>
      </c>
      <c r="H7892" s="72">
        <v>371518.02</v>
      </c>
      <c r="I7892" s="54" t="s">
        <v>265</v>
      </c>
      <c r="J7892" s="54" t="s">
        <v>23331</v>
      </c>
      <c r="K7892" s="54" t="s">
        <v>26244</v>
      </c>
      <c r="L7892" s="54" t="s">
        <v>26245</v>
      </c>
      <c r="M7892" s="54" t="s">
        <v>26243</v>
      </c>
      <c r="N7892" s="54" t="s">
        <v>256</v>
      </c>
      <c r="O7892" s="54" t="s">
        <v>256</v>
      </c>
      <c r="P7892" s="54" t="s">
        <v>271</v>
      </c>
      <c r="Q7892" s="54" t="s">
        <v>256</v>
      </c>
      <c r="R7892" s="54" t="s">
        <v>431</v>
      </c>
      <c r="S7892" s="71"/>
      <c r="T7892" s="54" t="s">
        <v>256</v>
      </c>
      <c r="U7892" s="71">
        <v>44711</v>
      </c>
      <c r="V7892" s="54" t="s">
        <v>443</v>
      </c>
      <c r="W7892" t="str">
        <f t="shared" si="123"/>
        <v>May-22</v>
      </c>
    </row>
    <row r="7893" spans="1:23" x14ac:dyDescent="0.25">
      <c r="A7893" s="54" t="s">
        <v>317</v>
      </c>
      <c r="B7893" s="54" t="s">
        <v>428</v>
      </c>
      <c r="C7893" s="54" t="s">
        <v>263</v>
      </c>
      <c r="D7893" s="54" t="s">
        <v>429</v>
      </c>
      <c r="E7893" s="54" t="s">
        <v>26246</v>
      </c>
      <c r="F7893" s="71">
        <v>44707</v>
      </c>
      <c r="G7893" s="72">
        <v>933.57</v>
      </c>
      <c r="H7893" s="72">
        <v>79820.240000000005</v>
      </c>
      <c r="I7893" s="54" t="s">
        <v>265</v>
      </c>
      <c r="J7893" s="54" t="s">
        <v>23331</v>
      </c>
      <c r="K7893" s="54" t="s">
        <v>26247</v>
      </c>
      <c r="L7893" s="54" t="s">
        <v>26248</v>
      </c>
      <c r="M7893" s="54" t="s">
        <v>26246</v>
      </c>
      <c r="N7893" s="54" t="s">
        <v>256</v>
      </c>
      <c r="O7893" s="54" t="s">
        <v>256</v>
      </c>
      <c r="P7893" s="54" t="s">
        <v>273</v>
      </c>
      <c r="Q7893" s="54" t="s">
        <v>256</v>
      </c>
      <c r="R7893" s="54" t="s">
        <v>431</v>
      </c>
      <c r="S7893" s="71"/>
      <c r="T7893" s="54" t="s">
        <v>256</v>
      </c>
      <c r="U7893" s="71">
        <v>44707</v>
      </c>
      <c r="V7893" s="54" t="s">
        <v>256</v>
      </c>
      <c r="W7893" t="str">
        <f t="shared" si="123"/>
        <v>May-22</v>
      </c>
    </row>
    <row r="7894" spans="1:23" x14ac:dyDescent="0.25">
      <c r="A7894" s="54" t="s">
        <v>317</v>
      </c>
      <c r="B7894" s="54" t="s">
        <v>428</v>
      </c>
      <c r="C7894" s="54" t="s">
        <v>263</v>
      </c>
      <c r="D7894" s="54" t="s">
        <v>429</v>
      </c>
      <c r="E7894" s="54" t="s">
        <v>26249</v>
      </c>
      <c r="F7894" s="71">
        <v>44707</v>
      </c>
      <c r="G7894" s="72">
        <v>101.43</v>
      </c>
      <c r="H7894" s="72">
        <v>8672.27</v>
      </c>
      <c r="I7894" s="54" t="s">
        <v>265</v>
      </c>
      <c r="J7894" s="54" t="s">
        <v>23331</v>
      </c>
      <c r="K7894" s="54" t="s">
        <v>26247</v>
      </c>
      <c r="L7894" s="54" t="s">
        <v>26250</v>
      </c>
      <c r="M7894" s="54" t="s">
        <v>26249</v>
      </c>
      <c r="N7894" s="54" t="s">
        <v>256</v>
      </c>
      <c r="O7894" s="54" t="s">
        <v>256</v>
      </c>
      <c r="P7894" s="54" t="s">
        <v>273</v>
      </c>
      <c r="Q7894" s="54" t="s">
        <v>256</v>
      </c>
      <c r="R7894" s="54" t="s">
        <v>431</v>
      </c>
      <c r="S7894" s="71"/>
      <c r="T7894" s="54" t="s">
        <v>256</v>
      </c>
      <c r="U7894" s="71">
        <v>44707</v>
      </c>
      <c r="V7894" s="54" t="s">
        <v>256</v>
      </c>
      <c r="W7894" t="str">
        <f t="shared" si="123"/>
        <v>May-22</v>
      </c>
    </row>
    <row r="7895" spans="1:23" x14ac:dyDescent="0.25">
      <c r="A7895" s="54" t="s">
        <v>317</v>
      </c>
      <c r="B7895" s="54" t="s">
        <v>428</v>
      </c>
      <c r="C7895" s="54" t="s">
        <v>263</v>
      </c>
      <c r="D7895" s="54" t="s">
        <v>429</v>
      </c>
      <c r="E7895" s="54" t="s">
        <v>26251</v>
      </c>
      <c r="F7895" s="71">
        <v>44707</v>
      </c>
      <c r="G7895" s="72">
        <v>690</v>
      </c>
      <c r="H7895" s="72">
        <v>58995</v>
      </c>
      <c r="I7895" s="54" t="s">
        <v>265</v>
      </c>
      <c r="J7895" s="54" t="s">
        <v>23331</v>
      </c>
      <c r="K7895" s="54" t="s">
        <v>26252</v>
      </c>
      <c r="L7895" s="54" t="s">
        <v>26253</v>
      </c>
      <c r="M7895" s="54" t="s">
        <v>26251</v>
      </c>
      <c r="N7895" s="54" t="s">
        <v>256</v>
      </c>
      <c r="O7895" s="54" t="s">
        <v>256</v>
      </c>
      <c r="P7895" s="54" t="s">
        <v>273</v>
      </c>
      <c r="Q7895" s="54" t="s">
        <v>256</v>
      </c>
      <c r="R7895" s="54" t="s">
        <v>431</v>
      </c>
      <c r="S7895" s="71"/>
      <c r="T7895" s="54" t="s">
        <v>256</v>
      </c>
      <c r="U7895" s="71">
        <v>44707</v>
      </c>
      <c r="V7895" s="54" t="s">
        <v>256</v>
      </c>
      <c r="W7895" t="str">
        <f t="shared" si="123"/>
        <v>May-22</v>
      </c>
    </row>
    <row r="7896" spans="1:23" x14ac:dyDescent="0.25">
      <c r="A7896" s="54" t="s">
        <v>317</v>
      </c>
      <c r="B7896" s="54" t="s">
        <v>428</v>
      </c>
      <c r="C7896" s="54" t="s">
        <v>263</v>
      </c>
      <c r="D7896" s="54" t="s">
        <v>429</v>
      </c>
      <c r="E7896" s="54" t="s">
        <v>26254</v>
      </c>
      <c r="F7896" s="71">
        <v>44707</v>
      </c>
      <c r="G7896" s="72">
        <v>2228.6999999999998</v>
      </c>
      <c r="H7896" s="72">
        <v>190553.85</v>
      </c>
      <c r="I7896" s="54" t="s">
        <v>265</v>
      </c>
      <c r="J7896" s="54" t="s">
        <v>23331</v>
      </c>
      <c r="K7896" s="54" t="s">
        <v>26255</v>
      </c>
      <c r="L7896" s="54" t="s">
        <v>26256</v>
      </c>
      <c r="M7896" s="54" t="s">
        <v>26254</v>
      </c>
      <c r="N7896" s="54" t="s">
        <v>256</v>
      </c>
      <c r="O7896" s="54" t="s">
        <v>256</v>
      </c>
      <c r="P7896" s="54" t="s">
        <v>273</v>
      </c>
      <c r="Q7896" s="54" t="s">
        <v>256</v>
      </c>
      <c r="R7896" s="54" t="s">
        <v>431</v>
      </c>
      <c r="S7896" s="71"/>
      <c r="T7896" s="54" t="s">
        <v>256</v>
      </c>
      <c r="U7896" s="71">
        <v>44707</v>
      </c>
      <c r="V7896" s="54" t="s">
        <v>256</v>
      </c>
      <c r="W7896" t="str">
        <f t="shared" si="123"/>
        <v>May-22</v>
      </c>
    </row>
    <row r="7897" spans="1:23" x14ac:dyDescent="0.25">
      <c r="A7897" s="54" t="s">
        <v>317</v>
      </c>
      <c r="B7897" s="54" t="s">
        <v>428</v>
      </c>
      <c r="C7897" s="54" t="s">
        <v>263</v>
      </c>
      <c r="D7897" s="54" t="s">
        <v>429</v>
      </c>
      <c r="E7897" s="54" t="s">
        <v>26257</v>
      </c>
      <c r="F7897" s="71">
        <v>44712</v>
      </c>
      <c r="G7897" s="72">
        <v>173.19</v>
      </c>
      <c r="H7897" s="72">
        <v>15266.7</v>
      </c>
      <c r="I7897" s="54" t="s">
        <v>265</v>
      </c>
      <c r="J7897" s="54" t="s">
        <v>23331</v>
      </c>
      <c r="K7897" s="54" t="s">
        <v>26258</v>
      </c>
      <c r="L7897" s="54" t="s">
        <v>26259</v>
      </c>
      <c r="M7897" s="54" t="s">
        <v>26257</v>
      </c>
      <c r="N7897" s="54" t="s">
        <v>256</v>
      </c>
      <c r="O7897" s="54" t="s">
        <v>256</v>
      </c>
      <c r="P7897" s="54" t="s">
        <v>273</v>
      </c>
      <c r="Q7897" s="54" t="s">
        <v>256</v>
      </c>
      <c r="R7897" s="54" t="s">
        <v>431</v>
      </c>
      <c r="S7897" s="71"/>
      <c r="T7897" s="54" t="s">
        <v>256</v>
      </c>
      <c r="U7897" s="71">
        <v>44712</v>
      </c>
      <c r="V7897" s="54" t="s">
        <v>256</v>
      </c>
      <c r="W7897" t="str">
        <f t="shared" si="123"/>
        <v>May-22</v>
      </c>
    </row>
    <row r="7898" spans="1:23" x14ac:dyDescent="0.25">
      <c r="A7898" s="54" t="s">
        <v>317</v>
      </c>
      <c r="B7898" s="54" t="s">
        <v>428</v>
      </c>
      <c r="C7898" s="54" t="s">
        <v>263</v>
      </c>
      <c r="D7898" s="54" t="s">
        <v>429</v>
      </c>
      <c r="E7898" s="54" t="s">
        <v>26260</v>
      </c>
      <c r="F7898" s="71">
        <v>44706</v>
      </c>
      <c r="G7898" s="72">
        <v>3138.93</v>
      </c>
      <c r="H7898" s="72">
        <v>268378.52</v>
      </c>
      <c r="I7898" s="54" t="s">
        <v>265</v>
      </c>
      <c r="J7898" s="54" t="s">
        <v>23331</v>
      </c>
      <c r="K7898" s="54" t="s">
        <v>26261</v>
      </c>
      <c r="L7898" s="54" t="s">
        <v>26262</v>
      </c>
      <c r="M7898" s="54" t="s">
        <v>26260</v>
      </c>
      <c r="N7898" s="54" t="s">
        <v>256</v>
      </c>
      <c r="O7898" s="54" t="s">
        <v>256</v>
      </c>
      <c r="P7898" s="54" t="s">
        <v>21833</v>
      </c>
      <c r="Q7898" s="54" t="s">
        <v>256</v>
      </c>
      <c r="R7898" s="54" t="s">
        <v>431</v>
      </c>
      <c r="S7898" s="71"/>
      <c r="T7898" s="54" t="s">
        <v>256</v>
      </c>
      <c r="U7898" s="71">
        <v>44706</v>
      </c>
      <c r="V7898" s="54" t="s">
        <v>256</v>
      </c>
      <c r="W7898" t="str">
        <f t="shared" si="123"/>
        <v>May-22</v>
      </c>
    </row>
    <row r="7899" spans="1:23" x14ac:dyDescent="0.25">
      <c r="A7899" s="54" t="s">
        <v>317</v>
      </c>
      <c r="B7899" s="54" t="s">
        <v>428</v>
      </c>
      <c r="C7899" s="54" t="s">
        <v>263</v>
      </c>
      <c r="D7899" s="54" t="s">
        <v>429</v>
      </c>
      <c r="E7899" s="54" t="s">
        <v>26263</v>
      </c>
      <c r="F7899" s="71">
        <v>44706</v>
      </c>
      <c r="G7899" s="72">
        <v>17717.87</v>
      </c>
      <c r="H7899" s="72">
        <v>1514877.89</v>
      </c>
      <c r="I7899" s="54" t="s">
        <v>265</v>
      </c>
      <c r="J7899" s="54" t="s">
        <v>23331</v>
      </c>
      <c r="K7899" s="54" t="s">
        <v>26264</v>
      </c>
      <c r="L7899" s="54" t="s">
        <v>26265</v>
      </c>
      <c r="M7899" s="54" t="s">
        <v>26263</v>
      </c>
      <c r="N7899" s="54" t="s">
        <v>256</v>
      </c>
      <c r="O7899" s="54" t="s">
        <v>256</v>
      </c>
      <c r="P7899" s="54" t="s">
        <v>21833</v>
      </c>
      <c r="Q7899" s="54" t="s">
        <v>256</v>
      </c>
      <c r="R7899" s="54" t="s">
        <v>431</v>
      </c>
      <c r="S7899" s="71"/>
      <c r="T7899" s="54" t="s">
        <v>256</v>
      </c>
      <c r="U7899" s="71">
        <v>44706</v>
      </c>
      <c r="V7899" s="54" t="s">
        <v>256</v>
      </c>
      <c r="W7899" t="str">
        <f t="shared" si="123"/>
        <v>May-22</v>
      </c>
    </row>
    <row r="7900" spans="1:23" x14ac:dyDescent="0.25">
      <c r="A7900" s="54" t="s">
        <v>317</v>
      </c>
      <c r="B7900" s="54" t="s">
        <v>428</v>
      </c>
      <c r="C7900" s="54" t="s">
        <v>263</v>
      </c>
      <c r="D7900" s="54" t="s">
        <v>429</v>
      </c>
      <c r="E7900" s="54" t="s">
        <v>26266</v>
      </c>
      <c r="F7900" s="71">
        <v>44712</v>
      </c>
      <c r="G7900" s="72">
        <v>320.10000000000002</v>
      </c>
      <c r="H7900" s="72">
        <v>28216.82</v>
      </c>
      <c r="I7900" s="54" t="s">
        <v>265</v>
      </c>
      <c r="J7900" s="54" t="s">
        <v>23331</v>
      </c>
      <c r="K7900" s="54" t="s">
        <v>26267</v>
      </c>
      <c r="L7900" s="54" t="s">
        <v>26268</v>
      </c>
      <c r="M7900" s="54" t="s">
        <v>26266</v>
      </c>
      <c r="N7900" s="54" t="s">
        <v>256</v>
      </c>
      <c r="O7900" s="54" t="s">
        <v>256</v>
      </c>
      <c r="P7900" s="54" t="s">
        <v>21833</v>
      </c>
      <c r="Q7900" s="54" t="s">
        <v>256</v>
      </c>
      <c r="R7900" s="54" t="s">
        <v>431</v>
      </c>
      <c r="S7900" s="71"/>
      <c r="T7900" s="54" t="s">
        <v>256</v>
      </c>
      <c r="U7900" s="71">
        <v>44712</v>
      </c>
      <c r="V7900" s="54" t="s">
        <v>256</v>
      </c>
      <c r="W7900" t="str">
        <f t="shared" si="123"/>
        <v>May-22</v>
      </c>
    </row>
    <row r="7901" spans="1:23" x14ac:dyDescent="0.25">
      <c r="A7901" s="54" t="s">
        <v>317</v>
      </c>
      <c r="B7901" s="54" t="s">
        <v>428</v>
      </c>
      <c r="C7901" s="54" t="s">
        <v>263</v>
      </c>
      <c r="D7901" s="54" t="s">
        <v>429</v>
      </c>
      <c r="E7901" s="54" t="s">
        <v>26269</v>
      </c>
      <c r="F7901" s="71">
        <v>44712</v>
      </c>
      <c r="G7901" s="72">
        <v>1671.72</v>
      </c>
      <c r="H7901" s="72">
        <v>147362.12</v>
      </c>
      <c r="I7901" s="54" t="s">
        <v>265</v>
      </c>
      <c r="J7901" s="54" t="s">
        <v>23331</v>
      </c>
      <c r="K7901" s="54" t="s">
        <v>26270</v>
      </c>
      <c r="L7901" s="54" t="s">
        <v>26271</v>
      </c>
      <c r="M7901" s="54" t="s">
        <v>26269</v>
      </c>
      <c r="N7901" s="54" t="s">
        <v>256</v>
      </c>
      <c r="O7901" s="54" t="s">
        <v>256</v>
      </c>
      <c r="P7901" s="54" t="s">
        <v>455</v>
      </c>
      <c r="Q7901" s="54" t="s">
        <v>256</v>
      </c>
      <c r="R7901" s="54" t="s">
        <v>431</v>
      </c>
      <c r="S7901" s="71"/>
      <c r="T7901" s="54" t="s">
        <v>256</v>
      </c>
      <c r="U7901" s="71">
        <v>44712</v>
      </c>
      <c r="V7901" s="54" t="s">
        <v>256</v>
      </c>
      <c r="W7901" t="str">
        <f t="shared" si="123"/>
        <v>May-22</v>
      </c>
    </row>
    <row r="7902" spans="1:23" x14ac:dyDescent="0.25">
      <c r="A7902" s="54" t="s">
        <v>318</v>
      </c>
      <c r="B7902" s="54" t="s">
        <v>428</v>
      </c>
      <c r="C7902" s="54" t="s">
        <v>263</v>
      </c>
      <c r="D7902" s="54" t="s">
        <v>429</v>
      </c>
      <c r="E7902" s="54" t="s">
        <v>26272</v>
      </c>
      <c r="F7902" s="71">
        <v>44707</v>
      </c>
      <c r="G7902" s="72">
        <v>644.79999999999995</v>
      </c>
      <c r="H7902" s="72">
        <v>55130.400000000001</v>
      </c>
      <c r="I7902" s="54" t="s">
        <v>265</v>
      </c>
      <c r="J7902" s="54" t="s">
        <v>23386</v>
      </c>
      <c r="K7902" s="54" t="s">
        <v>23429</v>
      </c>
      <c r="L7902" s="54" t="s">
        <v>26273</v>
      </c>
      <c r="M7902" s="54" t="s">
        <v>26272</v>
      </c>
      <c r="N7902" s="54" t="s">
        <v>256</v>
      </c>
      <c r="O7902" s="54" t="s">
        <v>256</v>
      </c>
      <c r="P7902" s="54" t="s">
        <v>281</v>
      </c>
      <c r="Q7902" s="54" t="s">
        <v>256</v>
      </c>
      <c r="R7902" s="54" t="s">
        <v>431</v>
      </c>
      <c r="S7902" s="71"/>
      <c r="T7902" s="54" t="s">
        <v>256</v>
      </c>
      <c r="U7902" s="71">
        <v>44707</v>
      </c>
      <c r="V7902" s="54" t="s">
        <v>256</v>
      </c>
      <c r="W7902" t="str">
        <f t="shared" si="123"/>
        <v>May-22</v>
      </c>
    </row>
    <row r="7903" spans="1:23" x14ac:dyDescent="0.25">
      <c r="A7903" s="54" t="s">
        <v>317</v>
      </c>
      <c r="B7903" s="54" t="s">
        <v>428</v>
      </c>
      <c r="C7903" s="54" t="s">
        <v>263</v>
      </c>
      <c r="D7903" s="54" t="s">
        <v>429</v>
      </c>
      <c r="E7903" s="54" t="s">
        <v>26274</v>
      </c>
      <c r="F7903" s="71">
        <v>44696</v>
      </c>
      <c r="G7903" s="72">
        <v>1103.8</v>
      </c>
      <c r="H7903" s="72">
        <v>94374.9</v>
      </c>
      <c r="I7903" s="54" t="s">
        <v>265</v>
      </c>
      <c r="J7903" s="54" t="s">
        <v>23386</v>
      </c>
      <c r="K7903" s="54" t="s">
        <v>24928</v>
      </c>
      <c r="L7903" s="54" t="s">
        <v>26275</v>
      </c>
      <c r="M7903" s="54" t="s">
        <v>26274</v>
      </c>
      <c r="N7903" s="54" t="s">
        <v>256</v>
      </c>
      <c r="O7903" s="54" t="s">
        <v>256</v>
      </c>
      <c r="P7903" s="54" t="s">
        <v>445</v>
      </c>
      <c r="Q7903" s="54" t="s">
        <v>256</v>
      </c>
      <c r="R7903" s="54" t="s">
        <v>431</v>
      </c>
      <c r="S7903" s="71"/>
      <c r="T7903" s="54" t="s">
        <v>256</v>
      </c>
      <c r="U7903" s="71">
        <v>44696</v>
      </c>
      <c r="V7903" s="54" t="s">
        <v>256</v>
      </c>
      <c r="W7903" t="str">
        <f t="shared" si="123"/>
        <v>May-22</v>
      </c>
    </row>
    <row r="7904" spans="1:23" x14ac:dyDescent="0.25">
      <c r="A7904" s="54" t="s">
        <v>317</v>
      </c>
      <c r="B7904" s="54" t="s">
        <v>428</v>
      </c>
      <c r="C7904" s="54" t="s">
        <v>263</v>
      </c>
      <c r="D7904" s="54" t="s">
        <v>429</v>
      </c>
      <c r="E7904" s="54" t="s">
        <v>26276</v>
      </c>
      <c r="F7904" s="71">
        <v>44706</v>
      </c>
      <c r="G7904" s="72">
        <v>245</v>
      </c>
      <c r="H7904" s="72">
        <v>20947.5</v>
      </c>
      <c r="I7904" s="54" t="s">
        <v>265</v>
      </c>
      <c r="J7904" s="54" t="s">
        <v>23386</v>
      </c>
      <c r="K7904" s="54" t="s">
        <v>489</v>
      </c>
      <c r="L7904" s="54" t="s">
        <v>26277</v>
      </c>
      <c r="M7904" s="54" t="s">
        <v>26276</v>
      </c>
      <c r="N7904" s="54" t="s">
        <v>256</v>
      </c>
      <c r="O7904" s="54" t="s">
        <v>256</v>
      </c>
      <c r="P7904" s="54" t="s">
        <v>578</v>
      </c>
      <c r="Q7904" s="54" t="s">
        <v>256</v>
      </c>
      <c r="R7904" s="54" t="s">
        <v>431</v>
      </c>
      <c r="S7904" s="71"/>
      <c r="T7904" s="54" t="s">
        <v>256</v>
      </c>
      <c r="U7904" s="71">
        <v>44706</v>
      </c>
      <c r="V7904" s="54" t="s">
        <v>256</v>
      </c>
      <c r="W7904" t="str">
        <f t="shared" si="123"/>
        <v>May-22</v>
      </c>
    </row>
    <row r="7905" spans="1:23" x14ac:dyDescent="0.25">
      <c r="A7905" s="54" t="s">
        <v>317</v>
      </c>
      <c r="B7905" s="54" t="s">
        <v>428</v>
      </c>
      <c r="C7905" s="54" t="s">
        <v>263</v>
      </c>
      <c r="D7905" s="54" t="s">
        <v>429</v>
      </c>
      <c r="E7905" s="54" t="s">
        <v>26278</v>
      </c>
      <c r="F7905" s="71">
        <v>44692</v>
      </c>
      <c r="G7905" s="72">
        <v>1969.92</v>
      </c>
      <c r="H7905" s="72">
        <v>168428.16</v>
      </c>
      <c r="I7905" s="54" t="s">
        <v>265</v>
      </c>
      <c r="J7905" s="54" t="s">
        <v>23386</v>
      </c>
      <c r="K7905" s="54" t="s">
        <v>26279</v>
      </c>
      <c r="L7905" s="54" t="s">
        <v>26280</v>
      </c>
      <c r="M7905" s="54" t="s">
        <v>26278</v>
      </c>
      <c r="N7905" s="54" t="s">
        <v>256</v>
      </c>
      <c r="O7905" s="54" t="s">
        <v>256</v>
      </c>
      <c r="P7905" s="54" t="s">
        <v>447</v>
      </c>
      <c r="Q7905" s="54" t="s">
        <v>256</v>
      </c>
      <c r="R7905" s="54" t="s">
        <v>431</v>
      </c>
      <c r="S7905" s="71"/>
      <c r="T7905" s="54" t="s">
        <v>256</v>
      </c>
      <c r="U7905" s="71">
        <v>44692</v>
      </c>
      <c r="V7905" s="54" t="s">
        <v>256</v>
      </c>
      <c r="W7905" t="str">
        <f t="shared" si="123"/>
        <v>May-22</v>
      </c>
    </row>
    <row r="7906" spans="1:23" x14ac:dyDescent="0.25">
      <c r="A7906" s="54" t="s">
        <v>317</v>
      </c>
      <c r="B7906" s="54" t="s">
        <v>428</v>
      </c>
      <c r="C7906" s="54" t="s">
        <v>263</v>
      </c>
      <c r="D7906" s="54" t="s">
        <v>429</v>
      </c>
      <c r="E7906" s="54" t="s">
        <v>26281</v>
      </c>
      <c r="F7906" s="71">
        <v>44692</v>
      </c>
      <c r="G7906" s="72">
        <v>57.02</v>
      </c>
      <c r="H7906" s="72">
        <v>4875.21</v>
      </c>
      <c r="I7906" s="54" t="s">
        <v>265</v>
      </c>
      <c r="J7906" s="54" t="s">
        <v>23492</v>
      </c>
      <c r="K7906" s="54" t="s">
        <v>26282</v>
      </c>
      <c r="L7906" s="54" t="s">
        <v>26283</v>
      </c>
      <c r="M7906" s="54" t="s">
        <v>26281</v>
      </c>
      <c r="N7906" s="54" t="s">
        <v>256</v>
      </c>
      <c r="O7906" s="54" t="s">
        <v>256</v>
      </c>
      <c r="P7906" s="54" t="s">
        <v>264</v>
      </c>
      <c r="Q7906" s="54" t="s">
        <v>256</v>
      </c>
      <c r="R7906" s="54" t="s">
        <v>431</v>
      </c>
      <c r="S7906" s="71"/>
      <c r="T7906" s="54" t="s">
        <v>256</v>
      </c>
      <c r="U7906" s="71">
        <v>44692</v>
      </c>
      <c r="V7906" s="54" t="s">
        <v>256</v>
      </c>
      <c r="W7906" t="str">
        <f t="shared" si="123"/>
        <v>May-22</v>
      </c>
    </row>
    <row r="7907" spans="1:23" x14ac:dyDescent="0.25">
      <c r="A7907" s="54" t="s">
        <v>317</v>
      </c>
      <c r="B7907" s="54" t="s">
        <v>428</v>
      </c>
      <c r="C7907" s="54" t="s">
        <v>263</v>
      </c>
      <c r="D7907" s="54" t="s">
        <v>429</v>
      </c>
      <c r="E7907" s="54" t="s">
        <v>26284</v>
      </c>
      <c r="F7907" s="71">
        <v>44698</v>
      </c>
      <c r="G7907" s="72">
        <v>264.39999999999998</v>
      </c>
      <c r="H7907" s="72">
        <v>22606.2</v>
      </c>
      <c r="I7907" s="54" t="s">
        <v>265</v>
      </c>
      <c r="J7907" s="54" t="s">
        <v>23492</v>
      </c>
      <c r="K7907" s="54" t="s">
        <v>26285</v>
      </c>
      <c r="L7907" s="54" t="s">
        <v>26286</v>
      </c>
      <c r="M7907" s="54" t="s">
        <v>26284</v>
      </c>
      <c r="N7907" s="54" t="s">
        <v>256</v>
      </c>
      <c r="O7907" s="54" t="s">
        <v>256</v>
      </c>
      <c r="P7907" s="54" t="s">
        <v>468</v>
      </c>
      <c r="Q7907" s="54" t="s">
        <v>256</v>
      </c>
      <c r="R7907" s="54" t="s">
        <v>431</v>
      </c>
      <c r="S7907" s="71"/>
      <c r="T7907" s="54" t="s">
        <v>256</v>
      </c>
      <c r="U7907" s="71">
        <v>44698</v>
      </c>
      <c r="V7907" s="54" t="s">
        <v>256</v>
      </c>
      <c r="W7907" t="str">
        <f t="shared" si="123"/>
        <v>May-22</v>
      </c>
    </row>
    <row r="7908" spans="1:23" x14ac:dyDescent="0.25">
      <c r="A7908" s="54" t="s">
        <v>317</v>
      </c>
      <c r="B7908" s="54" t="s">
        <v>428</v>
      </c>
      <c r="C7908" s="54" t="s">
        <v>263</v>
      </c>
      <c r="D7908" s="54" t="s">
        <v>429</v>
      </c>
      <c r="E7908" s="54" t="s">
        <v>26287</v>
      </c>
      <c r="F7908" s="71">
        <v>44710</v>
      </c>
      <c r="G7908" s="72">
        <v>463.98</v>
      </c>
      <c r="H7908" s="72">
        <v>39670.29</v>
      </c>
      <c r="I7908" s="54" t="s">
        <v>265</v>
      </c>
      <c r="J7908" s="54" t="s">
        <v>23492</v>
      </c>
      <c r="K7908" s="54" t="s">
        <v>26288</v>
      </c>
      <c r="L7908" s="54" t="s">
        <v>26289</v>
      </c>
      <c r="M7908" s="54" t="s">
        <v>26287</v>
      </c>
      <c r="N7908" s="54" t="s">
        <v>256</v>
      </c>
      <c r="O7908" s="54" t="s">
        <v>256</v>
      </c>
      <c r="P7908" s="54" t="s">
        <v>271</v>
      </c>
      <c r="Q7908" s="54" t="s">
        <v>256</v>
      </c>
      <c r="R7908" s="54" t="s">
        <v>431</v>
      </c>
      <c r="S7908" s="71"/>
      <c r="T7908" s="54" t="s">
        <v>256</v>
      </c>
      <c r="U7908" s="71">
        <v>44710</v>
      </c>
      <c r="V7908" s="54" t="s">
        <v>443</v>
      </c>
      <c r="W7908" t="str">
        <f t="shared" si="123"/>
        <v>May-22</v>
      </c>
    </row>
    <row r="7909" spans="1:23" x14ac:dyDescent="0.25">
      <c r="A7909" s="54" t="s">
        <v>318</v>
      </c>
      <c r="B7909" s="54" t="s">
        <v>428</v>
      </c>
      <c r="C7909" s="54" t="s">
        <v>263</v>
      </c>
      <c r="D7909" s="54" t="s">
        <v>429</v>
      </c>
      <c r="E7909" s="54" t="s">
        <v>26290</v>
      </c>
      <c r="F7909" s="71">
        <v>44691</v>
      </c>
      <c r="G7909" s="72">
        <v>213989.6</v>
      </c>
      <c r="H7909" s="72">
        <v>18296110.800000001</v>
      </c>
      <c r="I7909" s="54" t="s">
        <v>265</v>
      </c>
      <c r="J7909" s="54" t="s">
        <v>23505</v>
      </c>
      <c r="K7909" s="54" t="s">
        <v>26291</v>
      </c>
      <c r="L7909" s="54" t="s">
        <v>26292</v>
      </c>
      <c r="M7909" s="54" t="s">
        <v>26290</v>
      </c>
      <c r="N7909" s="54" t="s">
        <v>256</v>
      </c>
      <c r="O7909" s="54" t="s">
        <v>256</v>
      </c>
      <c r="P7909" s="54" t="s">
        <v>438</v>
      </c>
      <c r="Q7909" s="54" t="s">
        <v>256</v>
      </c>
      <c r="R7909" s="54" t="s">
        <v>431</v>
      </c>
      <c r="S7909" s="71"/>
      <c r="T7909" s="54" t="s">
        <v>256</v>
      </c>
      <c r="U7909" s="71">
        <v>44691</v>
      </c>
      <c r="V7909" s="54" t="s">
        <v>256</v>
      </c>
      <c r="W7909" t="str">
        <f t="shared" si="123"/>
        <v>May-22</v>
      </c>
    </row>
    <row r="7910" spans="1:23" x14ac:dyDescent="0.25">
      <c r="A7910" s="54" t="s">
        <v>318</v>
      </c>
      <c r="B7910" s="54" t="s">
        <v>428</v>
      </c>
      <c r="C7910" s="54" t="s">
        <v>263</v>
      </c>
      <c r="D7910" s="54" t="s">
        <v>429</v>
      </c>
      <c r="E7910" s="54" t="s">
        <v>26293</v>
      </c>
      <c r="F7910" s="71">
        <v>44695</v>
      </c>
      <c r="G7910" s="72">
        <v>299687.65999999997</v>
      </c>
      <c r="H7910" s="72">
        <v>25623294.93</v>
      </c>
      <c r="I7910" s="54" t="s">
        <v>265</v>
      </c>
      <c r="J7910" s="54" t="s">
        <v>23505</v>
      </c>
      <c r="K7910" s="54" t="s">
        <v>26294</v>
      </c>
      <c r="L7910" s="54" t="s">
        <v>26295</v>
      </c>
      <c r="M7910" s="54" t="s">
        <v>26293</v>
      </c>
      <c r="N7910" s="54" t="s">
        <v>256</v>
      </c>
      <c r="O7910" s="54" t="s">
        <v>256</v>
      </c>
      <c r="P7910" s="54" t="s">
        <v>438</v>
      </c>
      <c r="Q7910" s="54" t="s">
        <v>256</v>
      </c>
      <c r="R7910" s="54" t="s">
        <v>431</v>
      </c>
      <c r="S7910" s="71"/>
      <c r="T7910" s="54" t="s">
        <v>256</v>
      </c>
      <c r="U7910" s="71">
        <v>44695</v>
      </c>
      <c r="V7910" s="54" t="s">
        <v>256</v>
      </c>
      <c r="W7910" t="str">
        <f t="shared" si="123"/>
        <v>May-22</v>
      </c>
    </row>
    <row r="7911" spans="1:23" x14ac:dyDescent="0.25">
      <c r="A7911" s="54" t="s">
        <v>317</v>
      </c>
      <c r="B7911" s="54" t="s">
        <v>428</v>
      </c>
      <c r="C7911" s="54" t="s">
        <v>263</v>
      </c>
      <c r="D7911" s="54" t="s">
        <v>429</v>
      </c>
      <c r="E7911" s="54" t="s">
        <v>26296</v>
      </c>
      <c r="F7911" s="71">
        <v>44691</v>
      </c>
      <c r="G7911" s="72">
        <v>62899.199999999997</v>
      </c>
      <c r="H7911" s="72">
        <v>5377881.5999999996</v>
      </c>
      <c r="I7911" s="54" t="s">
        <v>265</v>
      </c>
      <c r="J7911" s="54" t="s">
        <v>23505</v>
      </c>
      <c r="K7911" s="54" t="s">
        <v>26297</v>
      </c>
      <c r="L7911" s="54" t="s">
        <v>26298</v>
      </c>
      <c r="M7911" s="54" t="s">
        <v>26296</v>
      </c>
      <c r="N7911" s="54" t="s">
        <v>256</v>
      </c>
      <c r="O7911" s="54" t="s">
        <v>256</v>
      </c>
      <c r="P7911" s="54" t="s">
        <v>460</v>
      </c>
      <c r="Q7911" s="54" t="s">
        <v>256</v>
      </c>
      <c r="R7911" s="54" t="s">
        <v>431</v>
      </c>
      <c r="S7911" s="71"/>
      <c r="T7911" s="54" t="s">
        <v>256</v>
      </c>
      <c r="U7911" s="71">
        <v>44691</v>
      </c>
      <c r="V7911" s="54" t="s">
        <v>256</v>
      </c>
      <c r="W7911" t="str">
        <f t="shared" si="123"/>
        <v>May-22</v>
      </c>
    </row>
    <row r="7912" spans="1:23" x14ac:dyDescent="0.25">
      <c r="A7912" s="54" t="s">
        <v>317</v>
      </c>
      <c r="B7912" s="54" t="s">
        <v>428</v>
      </c>
      <c r="C7912" s="54" t="s">
        <v>263</v>
      </c>
      <c r="D7912" s="54" t="s">
        <v>429</v>
      </c>
      <c r="E7912" s="54" t="s">
        <v>26299</v>
      </c>
      <c r="F7912" s="71">
        <v>44695</v>
      </c>
      <c r="G7912" s="72">
        <v>493.37</v>
      </c>
      <c r="H7912" s="72">
        <v>42183.14</v>
      </c>
      <c r="I7912" s="54" t="s">
        <v>265</v>
      </c>
      <c r="J7912" s="54" t="s">
        <v>23505</v>
      </c>
      <c r="K7912" s="54" t="s">
        <v>26300</v>
      </c>
      <c r="L7912" s="54" t="s">
        <v>26301</v>
      </c>
      <c r="M7912" s="54" t="s">
        <v>26299</v>
      </c>
      <c r="N7912" s="54" t="s">
        <v>256</v>
      </c>
      <c r="O7912" s="54" t="s">
        <v>256</v>
      </c>
      <c r="P7912" s="54" t="s">
        <v>454</v>
      </c>
      <c r="Q7912" s="54" t="s">
        <v>256</v>
      </c>
      <c r="R7912" s="54" t="s">
        <v>431</v>
      </c>
      <c r="S7912" s="71"/>
      <c r="T7912" s="54" t="s">
        <v>256</v>
      </c>
      <c r="U7912" s="71">
        <v>44695</v>
      </c>
      <c r="V7912" s="54" t="s">
        <v>256</v>
      </c>
      <c r="W7912" t="str">
        <f t="shared" si="123"/>
        <v>May-22</v>
      </c>
    </row>
    <row r="7913" spans="1:23" x14ac:dyDescent="0.25">
      <c r="A7913" s="54" t="s">
        <v>317</v>
      </c>
      <c r="B7913" s="54" t="s">
        <v>428</v>
      </c>
      <c r="C7913" s="54" t="s">
        <v>263</v>
      </c>
      <c r="D7913" s="54" t="s">
        <v>429</v>
      </c>
      <c r="E7913" s="54" t="s">
        <v>26302</v>
      </c>
      <c r="F7913" s="71">
        <v>44695</v>
      </c>
      <c r="G7913" s="72">
        <v>1400.78</v>
      </c>
      <c r="H7913" s="72">
        <v>119766.69</v>
      </c>
      <c r="I7913" s="54" t="s">
        <v>265</v>
      </c>
      <c r="J7913" s="54" t="s">
        <v>23505</v>
      </c>
      <c r="K7913" s="54" t="s">
        <v>26303</v>
      </c>
      <c r="L7913" s="54" t="s">
        <v>26304</v>
      </c>
      <c r="M7913" s="54" t="s">
        <v>26302</v>
      </c>
      <c r="N7913" s="54" t="s">
        <v>256</v>
      </c>
      <c r="O7913" s="54" t="s">
        <v>256</v>
      </c>
      <c r="P7913" s="54" t="s">
        <v>454</v>
      </c>
      <c r="Q7913" s="54" t="s">
        <v>256</v>
      </c>
      <c r="R7913" s="54" t="s">
        <v>431</v>
      </c>
      <c r="S7913" s="71"/>
      <c r="T7913" s="54" t="s">
        <v>256</v>
      </c>
      <c r="U7913" s="71">
        <v>44695</v>
      </c>
      <c r="V7913" s="54" t="s">
        <v>256</v>
      </c>
      <c r="W7913" t="str">
        <f t="shared" si="123"/>
        <v>May-22</v>
      </c>
    </row>
    <row r="7914" spans="1:23" x14ac:dyDescent="0.25">
      <c r="A7914" s="54" t="s">
        <v>317</v>
      </c>
      <c r="B7914" s="54" t="s">
        <v>428</v>
      </c>
      <c r="C7914" s="54" t="s">
        <v>263</v>
      </c>
      <c r="D7914" s="54" t="s">
        <v>429</v>
      </c>
      <c r="E7914" s="54" t="s">
        <v>26305</v>
      </c>
      <c r="F7914" s="71">
        <v>44695</v>
      </c>
      <c r="G7914" s="72">
        <v>1247.81</v>
      </c>
      <c r="H7914" s="72">
        <v>106687.76</v>
      </c>
      <c r="I7914" s="54" t="s">
        <v>265</v>
      </c>
      <c r="J7914" s="54" t="s">
        <v>23505</v>
      </c>
      <c r="K7914" s="54" t="s">
        <v>26306</v>
      </c>
      <c r="L7914" s="54" t="s">
        <v>26307</v>
      </c>
      <c r="M7914" s="54" t="s">
        <v>26305</v>
      </c>
      <c r="N7914" s="54" t="s">
        <v>256</v>
      </c>
      <c r="O7914" s="54" t="s">
        <v>256</v>
      </c>
      <c r="P7914" s="54" t="s">
        <v>454</v>
      </c>
      <c r="Q7914" s="54" t="s">
        <v>256</v>
      </c>
      <c r="R7914" s="54" t="s">
        <v>431</v>
      </c>
      <c r="S7914" s="71"/>
      <c r="T7914" s="54" t="s">
        <v>256</v>
      </c>
      <c r="U7914" s="71">
        <v>44695</v>
      </c>
      <c r="V7914" s="54" t="s">
        <v>256</v>
      </c>
      <c r="W7914" t="str">
        <f t="shared" si="123"/>
        <v>May-22</v>
      </c>
    </row>
    <row r="7915" spans="1:23" x14ac:dyDescent="0.25">
      <c r="A7915" s="54" t="s">
        <v>317</v>
      </c>
      <c r="B7915" s="54" t="s">
        <v>428</v>
      </c>
      <c r="C7915" s="54" t="s">
        <v>263</v>
      </c>
      <c r="D7915" s="54" t="s">
        <v>429</v>
      </c>
      <c r="E7915" s="54" t="s">
        <v>26308</v>
      </c>
      <c r="F7915" s="71">
        <v>44693</v>
      </c>
      <c r="G7915" s="72">
        <v>5107.95</v>
      </c>
      <c r="H7915" s="72">
        <v>436729.73</v>
      </c>
      <c r="I7915" s="54" t="s">
        <v>265</v>
      </c>
      <c r="J7915" s="54" t="s">
        <v>23505</v>
      </c>
      <c r="K7915" s="54" t="s">
        <v>26309</v>
      </c>
      <c r="L7915" s="54" t="s">
        <v>26310</v>
      </c>
      <c r="M7915" s="54" t="s">
        <v>26308</v>
      </c>
      <c r="N7915" s="54" t="s">
        <v>256</v>
      </c>
      <c r="O7915" s="54" t="s">
        <v>256</v>
      </c>
      <c r="P7915" s="54" t="s">
        <v>454</v>
      </c>
      <c r="Q7915" s="54" t="s">
        <v>256</v>
      </c>
      <c r="R7915" s="54" t="s">
        <v>431</v>
      </c>
      <c r="S7915" s="71"/>
      <c r="T7915" s="54" t="s">
        <v>256</v>
      </c>
      <c r="U7915" s="71">
        <v>44693</v>
      </c>
      <c r="V7915" s="54" t="s">
        <v>256</v>
      </c>
      <c r="W7915" t="str">
        <f t="shared" si="123"/>
        <v>May-22</v>
      </c>
    </row>
    <row r="7916" spans="1:23" x14ac:dyDescent="0.25">
      <c r="A7916" s="54" t="s">
        <v>317</v>
      </c>
      <c r="B7916" s="54" t="s">
        <v>428</v>
      </c>
      <c r="C7916" s="54" t="s">
        <v>263</v>
      </c>
      <c r="D7916" s="54" t="s">
        <v>429</v>
      </c>
      <c r="E7916" s="54" t="s">
        <v>26311</v>
      </c>
      <c r="F7916" s="71">
        <v>44696</v>
      </c>
      <c r="G7916" s="72">
        <v>15.53</v>
      </c>
      <c r="H7916" s="72">
        <v>1327.82</v>
      </c>
      <c r="I7916" s="54" t="s">
        <v>265</v>
      </c>
      <c r="J7916" s="54" t="s">
        <v>23505</v>
      </c>
      <c r="K7916" s="54" t="s">
        <v>26312</v>
      </c>
      <c r="L7916" s="54" t="s">
        <v>26313</v>
      </c>
      <c r="M7916" s="54" t="s">
        <v>26311</v>
      </c>
      <c r="N7916" s="54" t="s">
        <v>256</v>
      </c>
      <c r="O7916" s="54" t="s">
        <v>256</v>
      </c>
      <c r="P7916" s="54" t="s">
        <v>454</v>
      </c>
      <c r="Q7916" s="54" t="s">
        <v>256</v>
      </c>
      <c r="R7916" s="54" t="s">
        <v>431</v>
      </c>
      <c r="S7916" s="71"/>
      <c r="T7916" s="54" t="s">
        <v>256</v>
      </c>
      <c r="U7916" s="71">
        <v>44696</v>
      </c>
      <c r="V7916" s="54" t="s">
        <v>256</v>
      </c>
      <c r="W7916" t="str">
        <f t="shared" si="123"/>
        <v>May-22</v>
      </c>
    </row>
    <row r="7917" spans="1:23" x14ac:dyDescent="0.25">
      <c r="A7917" s="54" t="s">
        <v>317</v>
      </c>
      <c r="B7917" s="54" t="s">
        <v>428</v>
      </c>
      <c r="C7917" s="54" t="s">
        <v>263</v>
      </c>
      <c r="D7917" s="54" t="s">
        <v>429</v>
      </c>
      <c r="E7917" s="54" t="s">
        <v>26314</v>
      </c>
      <c r="F7917" s="71">
        <v>44696</v>
      </c>
      <c r="G7917" s="72">
        <v>28.65</v>
      </c>
      <c r="H7917" s="72">
        <v>2449.58</v>
      </c>
      <c r="I7917" s="54" t="s">
        <v>265</v>
      </c>
      <c r="J7917" s="54" t="s">
        <v>23505</v>
      </c>
      <c r="K7917" s="54" t="s">
        <v>26315</v>
      </c>
      <c r="L7917" s="54" t="s">
        <v>26316</v>
      </c>
      <c r="M7917" s="54" t="s">
        <v>26314</v>
      </c>
      <c r="N7917" s="54" t="s">
        <v>256</v>
      </c>
      <c r="O7917" s="54" t="s">
        <v>256</v>
      </c>
      <c r="P7917" s="54" t="s">
        <v>454</v>
      </c>
      <c r="Q7917" s="54" t="s">
        <v>256</v>
      </c>
      <c r="R7917" s="54" t="s">
        <v>431</v>
      </c>
      <c r="S7917" s="71"/>
      <c r="T7917" s="54" t="s">
        <v>256</v>
      </c>
      <c r="U7917" s="71">
        <v>44696</v>
      </c>
      <c r="V7917" s="54" t="s">
        <v>256</v>
      </c>
      <c r="W7917" t="str">
        <f t="shared" si="123"/>
        <v>May-22</v>
      </c>
    </row>
    <row r="7918" spans="1:23" x14ac:dyDescent="0.25">
      <c r="A7918" s="54" t="s">
        <v>317</v>
      </c>
      <c r="B7918" s="54" t="s">
        <v>428</v>
      </c>
      <c r="C7918" s="54" t="s">
        <v>263</v>
      </c>
      <c r="D7918" s="54" t="s">
        <v>429</v>
      </c>
      <c r="E7918" s="54" t="s">
        <v>26317</v>
      </c>
      <c r="F7918" s="71">
        <v>44693</v>
      </c>
      <c r="G7918" s="72">
        <v>58518.35</v>
      </c>
      <c r="H7918" s="72">
        <v>5003318.93</v>
      </c>
      <c r="I7918" s="54" t="s">
        <v>265</v>
      </c>
      <c r="J7918" s="54" t="s">
        <v>23505</v>
      </c>
      <c r="K7918" s="54" t="s">
        <v>25702</v>
      </c>
      <c r="L7918" s="54" t="s">
        <v>26318</v>
      </c>
      <c r="M7918" s="54" t="s">
        <v>26317</v>
      </c>
      <c r="N7918" s="54" t="s">
        <v>256</v>
      </c>
      <c r="O7918" s="54" t="s">
        <v>256</v>
      </c>
      <c r="P7918" s="54" t="s">
        <v>271</v>
      </c>
      <c r="Q7918" s="54" t="s">
        <v>256</v>
      </c>
      <c r="R7918" s="54" t="s">
        <v>431</v>
      </c>
      <c r="S7918" s="71"/>
      <c r="T7918" s="54" t="s">
        <v>256</v>
      </c>
      <c r="U7918" s="71">
        <v>44693</v>
      </c>
      <c r="V7918" s="54" t="s">
        <v>443</v>
      </c>
      <c r="W7918" t="str">
        <f t="shared" si="123"/>
        <v>May-22</v>
      </c>
    </row>
    <row r="7919" spans="1:23" x14ac:dyDescent="0.25">
      <c r="A7919" s="54" t="s">
        <v>317</v>
      </c>
      <c r="B7919" s="54" t="s">
        <v>428</v>
      </c>
      <c r="C7919" s="54" t="s">
        <v>263</v>
      </c>
      <c r="D7919" s="54" t="s">
        <v>429</v>
      </c>
      <c r="E7919" s="54" t="s">
        <v>26319</v>
      </c>
      <c r="F7919" s="71">
        <v>44697</v>
      </c>
      <c r="G7919" s="72">
        <v>22816.2</v>
      </c>
      <c r="H7919" s="72">
        <v>1950785.1</v>
      </c>
      <c r="I7919" s="54" t="s">
        <v>265</v>
      </c>
      <c r="J7919" s="54" t="s">
        <v>23505</v>
      </c>
      <c r="K7919" s="54" t="s">
        <v>26320</v>
      </c>
      <c r="L7919" s="54" t="s">
        <v>26321</v>
      </c>
      <c r="M7919" s="54" t="s">
        <v>26319</v>
      </c>
      <c r="N7919" s="54" t="s">
        <v>256</v>
      </c>
      <c r="O7919" s="54" t="s">
        <v>256</v>
      </c>
      <c r="P7919" s="54" t="s">
        <v>522</v>
      </c>
      <c r="Q7919" s="54" t="s">
        <v>256</v>
      </c>
      <c r="R7919" s="54" t="s">
        <v>431</v>
      </c>
      <c r="S7919" s="71"/>
      <c r="T7919" s="54" t="s">
        <v>256</v>
      </c>
      <c r="U7919" s="71">
        <v>44697</v>
      </c>
      <c r="V7919" s="54" t="s">
        <v>256</v>
      </c>
      <c r="W7919" t="str">
        <f t="shared" si="123"/>
        <v>May-22</v>
      </c>
    </row>
    <row r="7920" spans="1:23" x14ac:dyDescent="0.25">
      <c r="A7920" s="54" t="s">
        <v>317</v>
      </c>
      <c r="B7920" s="54" t="s">
        <v>428</v>
      </c>
      <c r="C7920" s="54" t="s">
        <v>263</v>
      </c>
      <c r="D7920" s="54" t="s">
        <v>429</v>
      </c>
      <c r="E7920" s="54" t="s">
        <v>26322</v>
      </c>
      <c r="F7920" s="71">
        <v>44698</v>
      </c>
      <c r="G7920" s="72">
        <v>3702.55</v>
      </c>
      <c r="H7920" s="72">
        <v>316568.03000000003</v>
      </c>
      <c r="I7920" s="54" t="s">
        <v>265</v>
      </c>
      <c r="J7920" s="54" t="s">
        <v>23505</v>
      </c>
      <c r="K7920" s="54" t="s">
        <v>26323</v>
      </c>
      <c r="L7920" s="54" t="s">
        <v>26324</v>
      </c>
      <c r="M7920" s="54" t="s">
        <v>26322</v>
      </c>
      <c r="N7920" s="54" t="s">
        <v>256</v>
      </c>
      <c r="O7920" s="54" t="s">
        <v>256</v>
      </c>
      <c r="P7920" s="54" t="s">
        <v>522</v>
      </c>
      <c r="Q7920" s="54" t="s">
        <v>256</v>
      </c>
      <c r="R7920" s="54" t="s">
        <v>431</v>
      </c>
      <c r="S7920" s="71"/>
      <c r="T7920" s="54" t="s">
        <v>256</v>
      </c>
      <c r="U7920" s="71">
        <v>44698</v>
      </c>
      <c r="V7920" s="54" t="s">
        <v>256</v>
      </c>
      <c r="W7920" t="str">
        <f t="shared" si="123"/>
        <v>May-22</v>
      </c>
    </row>
    <row r="7921" spans="1:23" x14ac:dyDescent="0.25">
      <c r="A7921" s="54" t="s">
        <v>317</v>
      </c>
      <c r="B7921" s="54" t="s">
        <v>428</v>
      </c>
      <c r="C7921" s="54" t="s">
        <v>263</v>
      </c>
      <c r="D7921" s="54" t="s">
        <v>429</v>
      </c>
      <c r="E7921" s="54" t="s">
        <v>26325</v>
      </c>
      <c r="F7921" s="71">
        <v>44697</v>
      </c>
      <c r="G7921" s="72">
        <v>5222.6000000000004</v>
      </c>
      <c r="H7921" s="72">
        <v>446532.3</v>
      </c>
      <c r="I7921" s="54" t="s">
        <v>265</v>
      </c>
      <c r="J7921" s="54" t="s">
        <v>23505</v>
      </c>
      <c r="K7921" s="54" t="s">
        <v>26326</v>
      </c>
      <c r="L7921" s="54" t="s">
        <v>26327</v>
      </c>
      <c r="M7921" s="54" t="s">
        <v>26325</v>
      </c>
      <c r="N7921" s="54" t="s">
        <v>256</v>
      </c>
      <c r="O7921" s="54" t="s">
        <v>256</v>
      </c>
      <c r="P7921" s="54" t="s">
        <v>468</v>
      </c>
      <c r="Q7921" s="54" t="s">
        <v>256</v>
      </c>
      <c r="R7921" s="54" t="s">
        <v>431</v>
      </c>
      <c r="S7921" s="71"/>
      <c r="T7921" s="54" t="s">
        <v>256</v>
      </c>
      <c r="U7921" s="71">
        <v>44697</v>
      </c>
      <c r="V7921" s="54" t="s">
        <v>256</v>
      </c>
      <c r="W7921" t="str">
        <f t="shared" si="123"/>
        <v>May-22</v>
      </c>
    </row>
    <row r="7922" spans="1:23" x14ac:dyDescent="0.25">
      <c r="A7922" s="54" t="s">
        <v>317</v>
      </c>
      <c r="B7922" s="54" t="s">
        <v>428</v>
      </c>
      <c r="C7922" s="54" t="s">
        <v>263</v>
      </c>
      <c r="D7922" s="54" t="s">
        <v>429</v>
      </c>
      <c r="E7922" s="54" t="s">
        <v>26328</v>
      </c>
      <c r="F7922" s="71">
        <v>44697</v>
      </c>
      <c r="G7922" s="72">
        <v>15142.59</v>
      </c>
      <c r="H7922" s="72">
        <v>1294691.45</v>
      </c>
      <c r="I7922" s="54" t="s">
        <v>265</v>
      </c>
      <c r="J7922" s="54" t="s">
        <v>23505</v>
      </c>
      <c r="K7922" s="54" t="s">
        <v>26329</v>
      </c>
      <c r="L7922" s="54" t="s">
        <v>26330</v>
      </c>
      <c r="M7922" s="54" t="s">
        <v>26328</v>
      </c>
      <c r="N7922" s="54" t="s">
        <v>256</v>
      </c>
      <c r="O7922" s="54" t="s">
        <v>256</v>
      </c>
      <c r="P7922" s="54" t="s">
        <v>271</v>
      </c>
      <c r="Q7922" s="54" t="s">
        <v>256</v>
      </c>
      <c r="R7922" s="54" t="s">
        <v>431</v>
      </c>
      <c r="S7922" s="71"/>
      <c r="T7922" s="54" t="s">
        <v>256</v>
      </c>
      <c r="U7922" s="71">
        <v>44697</v>
      </c>
      <c r="V7922" s="54" t="s">
        <v>443</v>
      </c>
      <c r="W7922" t="str">
        <f t="shared" si="123"/>
        <v>May-22</v>
      </c>
    </row>
    <row r="7923" spans="1:23" x14ac:dyDescent="0.25">
      <c r="A7923" s="54" t="s">
        <v>317</v>
      </c>
      <c r="B7923" s="54" t="s">
        <v>428</v>
      </c>
      <c r="C7923" s="54" t="s">
        <v>263</v>
      </c>
      <c r="D7923" s="54" t="s">
        <v>429</v>
      </c>
      <c r="E7923" s="54" t="s">
        <v>26331</v>
      </c>
      <c r="F7923" s="71">
        <v>44703</v>
      </c>
      <c r="G7923" s="72">
        <v>2335.65</v>
      </c>
      <c r="H7923" s="72">
        <v>199698.08</v>
      </c>
      <c r="I7923" s="54" t="s">
        <v>265</v>
      </c>
      <c r="J7923" s="54" t="s">
        <v>23505</v>
      </c>
      <c r="K7923" s="54" t="s">
        <v>26332</v>
      </c>
      <c r="L7923" s="54" t="s">
        <v>26333</v>
      </c>
      <c r="M7923" s="54" t="s">
        <v>26331</v>
      </c>
      <c r="N7923" s="54" t="s">
        <v>256</v>
      </c>
      <c r="O7923" s="54" t="s">
        <v>256</v>
      </c>
      <c r="P7923" s="54" t="s">
        <v>522</v>
      </c>
      <c r="Q7923" s="54" t="s">
        <v>256</v>
      </c>
      <c r="R7923" s="54" t="s">
        <v>431</v>
      </c>
      <c r="S7923" s="71"/>
      <c r="T7923" s="54" t="s">
        <v>256</v>
      </c>
      <c r="U7923" s="71">
        <v>44703</v>
      </c>
      <c r="V7923" s="54" t="s">
        <v>256</v>
      </c>
      <c r="W7923" t="str">
        <f t="shared" si="123"/>
        <v>May-22</v>
      </c>
    </row>
    <row r="7924" spans="1:23" x14ac:dyDescent="0.25">
      <c r="A7924" s="54" t="s">
        <v>317</v>
      </c>
      <c r="B7924" s="54" t="s">
        <v>428</v>
      </c>
      <c r="C7924" s="54" t="s">
        <v>263</v>
      </c>
      <c r="D7924" s="54" t="s">
        <v>429</v>
      </c>
      <c r="E7924" s="54" t="s">
        <v>26334</v>
      </c>
      <c r="F7924" s="71">
        <v>44706</v>
      </c>
      <c r="G7924" s="72">
        <v>13028</v>
      </c>
      <c r="H7924" s="72">
        <v>1113894</v>
      </c>
      <c r="I7924" s="54" t="s">
        <v>265</v>
      </c>
      <c r="J7924" s="54" t="s">
        <v>23505</v>
      </c>
      <c r="K7924" s="54" t="s">
        <v>26335</v>
      </c>
      <c r="L7924" s="54" t="s">
        <v>26336</v>
      </c>
      <c r="M7924" s="54" t="s">
        <v>26334</v>
      </c>
      <c r="N7924" s="54" t="s">
        <v>256</v>
      </c>
      <c r="O7924" s="54" t="s">
        <v>256</v>
      </c>
      <c r="P7924" s="54" t="s">
        <v>522</v>
      </c>
      <c r="Q7924" s="54" t="s">
        <v>256</v>
      </c>
      <c r="R7924" s="54" t="s">
        <v>431</v>
      </c>
      <c r="S7924" s="71"/>
      <c r="T7924" s="54" t="s">
        <v>256</v>
      </c>
      <c r="U7924" s="71">
        <v>44706</v>
      </c>
      <c r="V7924" s="54" t="s">
        <v>256</v>
      </c>
      <c r="W7924" t="str">
        <f t="shared" si="123"/>
        <v>May-22</v>
      </c>
    </row>
    <row r="7925" spans="1:23" x14ac:dyDescent="0.25">
      <c r="A7925" s="54" t="s">
        <v>317</v>
      </c>
      <c r="B7925" s="54" t="s">
        <v>428</v>
      </c>
      <c r="C7925" s="54" t="s">
        <v>263</v>
      </c>
      <c r="D7925" s="54" t="s">
        <v>429</v>
      </c>
      <c r="E7925" s="54" t="s">
        <v>26337</v>
      </c>
      <c r="F7925" s="71">
        <v>44710</v>
      </c>
      <c r="G7925" s="72">
        <v>2642.4</v>
      </c>
      <c r="H7925" s="72">
        <v>225925.2</v>
      </c>
      <c r="I7925" s="54" t="s">
        <v>265</v>
      </c>
      <c r="J7925" s="54" t="s">
        <v>23505</v>
      </c>
      <c r="K7925" s="54" t="s">
        <v>26338</v>
      </c>
      <c r="L7925" s="54" t="s">
        <v>26339</v>
      </c>
      <c r="M7925" s="54" t="s">
        <v>26337</v>
      </c>
      <c r="N7925" s="54" t="s">
        <v>256</v>
      </c>
      <c r="O7925" s="54" t="s">
        <v>256</v>
      </c>
      <c r="P7925" s="54" t="s">
        <v>522</v>
      </c>
      <c r="Q7925" s="54" t="s">
        <v>256</v>
      </c>
      <c r="R7925" s="54" t="s">
        <v>431</v>
      </c>
      <c r="S7925" s="71"/>
      <c r="T7925" s="54" t="s">
        <v>256</v>
      </c>
      <c r="U7925" s="71">
        <v>44710</v>
      </c>
      <c r="V7925" s="54" t="s">
        <v>256</v>
      </c>
      <c r="W7925" t="str">
        <f t="shared" si="123"/>
        <v>May-22</v>
      </c>
    </row>
    <row r="7926" spans="1:23" x14ac:dyDescent="0.25">
      <c r="A7926" s="54" t="s">
        <v>317</v>
      </c>
      <c r="B7926" s="54" t="s">
        <v>428</v>
      </c>
      <c r="C7926" s="54" t="s">
        <v>263</v>
      </c>
      <c r="D7926" s="54" t="s">
        <v>429</v>
      </c>
      <c r="E7926" s="54" t="s">
        <v>26340</v>
      </c>
      <c r="F7926" s="71">
        <v>44710</v>
      </c>
      <c r="G7926" s="72">
        <v>5940.53</v>
      </c>
      <c r="H7926" s="72">
        <v>507915.32</v>
      </c>
      <c r="I7926" s="54" t="s">
        <v>265</v>
      </c>
      <c r="J7926" s="54" t="s">
        <v>23505</v>
      </c>
      <c r="K7926" s="54" t="s">
        <v>26341</v>
      </c>
      <c r="L7926" s="54" t="s">
        <v>26342</v>
      </c>
      <c r="M7926" s="54" t="s">
        <v>26340</v>
      </c>
      <c r="N7926" s="54" t="s">
        <v>256</v>
      </c>
      <c r="O7926" s="54" t="s">
        <v>256</v>
      </c>
      <c r="P7926" s="54" t="s">
        <v>468</v>
      </c>
      <c r="Q7926" s="54" t="s">
        <v>256</v>
      </c>
      <c r="R7926" s="54" t="s">
        <v>431</v>
      </c>
      <c r="S7926" s="71"/>
      <c r="T7926" s="54" t="s">
        <v>256</v>
      </c>
      <c r="U7926" s="71">
        <v>44710</v>
      </c>
      <c r="V7926" s="54" t="s">
        <v>256</v>
      </c>
      <c r="W7926" t="str">
        <f t="shared" si="123"/>
        <v>May-22</v>
      </c>
    </row>
    <row r="7927" spans="1:23" x14ac:dyDescent="0.25">
      <c r="A7927" s="54" t="s">
        <v>317</v>
      </c>
      <c r="B7927" s="54" t="s">
        <v>428</v>
      </c>
      <c r="C7927" s="54" t="s">
        <v>263</v>
      </c>
      <c r="D7927" s="54" t="s">
        <v>429</v>
      </c>
      <c r="E7927" s="54" t="s">
        <v>26343</v>
      </c>
      <c r="F7927" s="71">
        <v>44704</v>
      </c>
      <c r="G7927" s="72">
        <v>32947.480000000003</v>
      </c>
      <c r="H7927" s="72">
        <v>2817009.54</v>
      </c>
      <c r="I7927" s="54" t="s">
        <v>265</v>
      </c>
      <c r="J7927" s="54" t="s">
        <v>23505</v>
      </c>
      <c r="K7927" s="54" t="s">
        <v>25747</v>
      </c>
      <c r="L7927" s="54" t="s">
        <v>26344</v>
      </c>
      <c r="M7927" s="54" t="s">
        <v>26343</v>
      </c>
      <c r="N7927" s="54" t="s">
        <v>256</v>
      </c>
      <c r="O7927" s="54" t="s">
        <v>256</v>
      </c>
      <c r="P7927" s="54" t="s">
        <v>271</v>
      </c>
      <c r="Q7927" s="54" t="s">
        <v>256</v>
      </c>
      <c r="R7927" s="54" t="s">
        <v>431</v>
      </c>
      <c r="S7927" s="71"/>
      <c r="T7927" s="54" t="s">
        <v>256</v>
      </c>
      <c r="U7927" s="71">
        <v>44704</v>
      </c>
      <c r="V7927" s="54" t="s">
        <v>443</v>
      </c>
      <c r="W7927" t="str">
        <f t="shared" si="123"/>
        <v>May-22</v>
      </c>
    </row>
    <row r="7928" spans="1:23" x14ac:dyDescent="0.25">
      <c r="A7928" s="54" t="s">
        <v>317</v>
      </c>
      <c r="B7928" s="54" t="s">
        <v>428</v>
      </c>
      <c r="C7928" s="54" t="s">
        <v>263</v>
      </c>
      <c r="D7928" s="54" t="s">
        <v>429</v>
      </c>
      <c r="E7928" s="54" t="s">
        <v>26345</v>
      </c>
      <c r="F7928" s="71">
        <v>44702</v>
      </c>
      <c r="G7928" s="72">
        <v>4106.13</v>
      </c>
      <c r="H7928" s="72">
        <v>351074.12</v>
      </c>
      <c r="I7928" s="54" t="s">
        <v>265</v>
      </c>
      <c r="J7928" s="54" t="s">
        <v>23505</v>
      </c>
      <c r="K7928" s="54" t="s">
        <v>26346</v>
      </c>
      <c r="L7928" s="54" t="s">
        <v>26347</v>
      </c>
      <c r="M7928" s="54" t="s">
        <v>26345</v>
      </c>
      <c r="N7928" s="54" t="s">
        <v>256</v>
      </c>
      <c r="O7928" s="54" t="s">
        <v>256</v>
      </c>
      <c r="P7928" s="54" t="s">
        <v>271</v>
      </c>
      <c r="Q7928" s="54" t="s">
        <v>256</v>
      </c>
      <c r="R7928" s="54" t="s">
        <v>431</v>
      </c>
      <c r="S7928" s="71"/>
      <c r="T7928" s="54" t="s">
        <v>256</v>
      </c>
      <c r="U7928" s="71">
        <v>44702</v>
      </c>
      <c r="V7928" s="54" t="s">
        <v>443</v>
      </c>
      <c r="W7928" t="str">
        <f t="shared" si="123"/>
        <v>May-22</v>
      </c>
    </row>
    <row r="7929" spans="1:23" x14ac:dyDescent="0.25">
      <c r="A7929" s="54" t="s">
        <v>317</v>
      </c>
      <c r="B7929" s="54" t="s">
        <v>428</v>
      </c>
      <c r="C7929" s="54" t="s">
        <v>263</v>
      </c>
      <c r="D7929" s="54" t="s">
        <v>429</v>
      </c>
      <c r="E7929" s="54" t="s">
        <v>26348</v>
      </c>
      <c r="F7929" s="71">
        <v>44702</v>
      </c>
      <c r="G7929" s="72">
        <v>21730</v>
      </c>
      <c r="H7929" s="72">
        <v>1857915</v>
      </c>
      <c r="I7929" s="54" t="s">
        <v>265</v>
      </c>
      <c r="J7929" s="54" t="s">
        <v>23505</v>
      </c>
      <c r="K7929" s="54" t="s">
        <v>26349</v>
      </c>
      <c r="L7929" s="54" t="s">
        <v>26350</v>
      </c>
      <c r="M7929" s="54" t="s">
        <v>26348</v>
      </c>
      <c r="N7929" s="54" t="s">
        <v>256</v>
      </c>
      <c r="O7929" s="54" t="s">
        <v>256</v>
      </c>
      <c r="P7929" s="54" t="s">
        <v>25051</v>
      </c>
      <c r="Q7929" s="54" t="s">
        <v>256</v>
      </c>
      <c r="R7929" s="54" t="s">
        <v>431</v>
      </c>
      <c r="S7929" s="71"/>
      <c r="T7929" s="54" t="s">
        <v>256</v>
      </c>
      <c r="U7929" s="71">
        <v>44702</v>
      </c>
      <c r="V7929" s="54" t="s">
        <v>256</v>
      </c>
      <c r="W7929" t="str">
        <f t="shared" si="123"/>
        <v>May-22</v>
      </c>
    </row>
    <row r="7930" spans="1:23" x14ac:dyDescent="0.25">
      <c r="A7930" s="54" t="s">
        <v>317</v>
      </c>
      <c r="B7930" s="54" t="s">
        <v>428</v>
      </c>
      <c r="C7930" s="54" t="s">
        <v>263</v>
      </c>
      <c r="D7930" s="54" t="s">
        <v>429</v>
      </c>
      <c r="E7930" s="54" t="s">
        <v>26351</v>
      </c>
      <c r="F7930" s="71">
        <v>44707</v>
      </c>
      <c r="G7930" s="72">
        <v>357.75</v>
      </c>
      <c r="H7930" s="72">
        <v>30587.63</v>
      </c>
      <c r="I7930" s="54" t="s">
        <v>265</v>
      </c>
      <c r="J7930" s="54" t="s">
        <v>23505</v>
      </c>
      <c r="K7930" s="54" t="s">
        <v>26352</v>
      </c>
      <c r="L7930" s="54" t="s">
        <v>26353</v>
      </c>
      <c r="M7930" s="54" t="s">
        <v>26351</v>
      </c>
      <c r="N7930" s="54" t="s">
        <v>256</v>
      </c>
      <c r="O7930" s="54" t="s">
        <v>256</v>
      </c>
      <c r="P7930" s="54" t="s">
        <v>460</v>
      </c>
      <c r="Q7930" s="54" t="s">
        <v>256</v>
      </c>
      <c r="R7930" s="54" t="s">
        <v>431</v>
      </c>
      <c r="S7930" s="71"/>
      <c r="T7930" s="54" t="s">
        <v>256</v>
      </c>
      <c r="U7930" s="71">
        <v>44707</v>
      </c>
      <c r="V7930" s="54" t="s">
        <v>256</v>
      </c>
      <c r="W7930" t="str">
        <f t="shared" si="123"/>
        <v>May-22</v>
      </c>
    </row>
    <row r="7931" spans="1:23" x14ac:dyDescent="0.25">
      <c r="A7931" s="54" t="s">
        <v>317</v>
      </c>
      <c r="B7931" s="54" t="s">
        <v>428</v>
      </c>
      <c r="C7931" s="54" t="s">
        <v>263</v>
      </c>
      <c r="D7931" s="54" t="s">
        <v>429</v>
      </c>
      <c r="E7931" s="54" t="s">
        <v>26354</v>
      </c>
      <c r="F7931" s="71">
        <v>44703</v>
      </c>
      <c r="G7931" s="72">
        <v>12.35</v>
      </c>
      <c r="H7931" s="72">
        <v>1055.93</v>
      </c>
      <c r="I7931" s="54" t="s">
        <v>265</v>
      </c>
      <c r="J7931" s="54" t="s">
        <v>23505</v>
      </c>
      <c r="K7931" s="54" t="s">
        <v>26355</v>
      </c>
      <c r="L7931" s="54" t="s">
        <v>26356</v>
      </c>
      <c r="M7931" s="54" t="s">
        <v>26354</v>
      </c>
      <c r="N7931" s="54" t="s">
        <v>256</v>
      </c>
      <c r="O7931" s="54" t="s">
        <v>256</v>
      </c>
      <c r="P7931" s="54" t="s">
        <v>454</v>
      </c>
      <c r="Q7931" s="54" t="s">
        <v>256</v>
      </c>
      <c r="R7931" s="54" t="s">
        <v>431</v>
      </c>
      <c r="S7931" s="71"/>
      <c r="T7931" s="54" t="s">
        <v>256</v>
      </c>
      <c r="U7931" s="71">
        <v>44703</v>
      </c>
      <c r="V7931" s="54" t="s">
        <v>256</v>
      </c>
      <c r="W7931" t="str">
        <f t="shared" si="123"/>
        <v>May-22</v>
      </c>
    </row>
    <row r="7932" spans="1:23" x14ac:dyDescent="0.25">
      <c r="A7932" s="54" t="s">
        <v>317</v>
      </c>
      <c r="B7932" s="54" t="s">
        <v>428</v>
      </c>
      <c r="C7932" s="54" t="s">
        <v>263</v>
      </c>
      <c r="D7932" s="54" t="s">
        <v>429</v>
      </c>
      <c r="E7932" s="54" t="s">
        <v>26357</v>
      </c>
      <c r="F7932" s="71">
        <v>44712</v>
      </c>
      <c r="G7932" s="72">
        <v>182.12</v>
      </c>
      <c r="H7932" s="72">
        <v>16053.88</v>
      </c>
      <c r="I7932" s="54" t="s">
        <v>265</v>
      </c>
      <c r="J7932" s="54" t="s">
        <v>23505</v>
      </c>
      <c r="K7932" s="54" t="s">
        <v>26358</v>
      </c>
      <c r="L7932" s="54" t="s">
        <v>26359</v>
      </c>
      <c r="M7932" s="54" t="s">
        <v>26357</v>
      </c>
      <c r="N7932" s="54" t="s">
        <v>256</v>
      </c>
      <c r="O7932" s="54" t="s">
        <v>256</v>
      </c>
      <c r="P7932" s="54" t="s">
        <v>454</v>
      </c>
      <c r="Q7932" s="54" t="s">
        <v>256</v>
      </c>
      <c r="R7932" s="54" t="s">
        <v>431</v>
      </c>
      <c r="S7932" s="71"/>
      <c r="T7932" s="54" t="s">
        <v>256</v>
      </c>
      <c r="U7932" s="71">
        <v>44712</v>
      </c>
      <c r="V7932" s="54" t="s">
        <v>256</v>
      </c>
      <c r="W7932" t="str">
        <f t="shared" si="123"/>
        <v>May-22</v>
      </c>
    </row>
    <row r="7933" spans="1:23" x14ac:dyDescent="0.25">
      <c r="A7933" s="54" t="s">
        <v>317</v>
      </c>
      <c r="B7933" s="54" t="s">
        <v>428</v>
      </c>
      <c r="C7933" s="54" t="s">
        <v>263</v>
      </c>
      <c r="D7933" s="54" t="s">
        <v>429</v>
      </c>
      <c r="E7933" s="54" t="s">
        <v>26360</v>
      </c>
      <c r="F7933" s="71">
        <v>44703</v>
      </c>
      <c r="G7933" s="72">
        <v>6.32</v>
      </c>
      <c r="H7933" s="72">
        <v>540.36</v>
      </c>
      <c r="I7933" s="54" t="s">
        <v>265</v>
      </c>
      <c r="J7933" s="54" t="s">
        <v>23505</v>
      </c>
      <c r="K7933" s="54" t="s">
        <v>26361</v>
      </c>
      <c r="L7933" s="54" t="s">
        <v>26362</v>
      </c>
      <c r="M7933" s="54" t="s">
        <v>26360</v>
      </c>
      <c r="N7933" s="54" t="s">
        <v>256</v>
      </c>
      <c r="O7933" s="54" t="s">
        <v>256</v>
      </c>
      <c r="P7933" s="54" t="s">
        <v>454</v>
      </c>
      <c r="Q7933" s="54" t="s">
        <v>256</v>
      </c>
      <c r="R7933" s="54" t="s">
        <v>431</v>
      </c>
      <c r="S7933" s="71"/>
      <c r="T7933" s="54" t="s">
        <v>256</v>
      </c>
      <c r="U7933" s="71">
        <v>44703</v>
      </c>
      <c r="V7933" s="54" t="s">
        <v>256</v>
      </c>
      <c r="W7933" t="str">
        <f t="shared" si="123"/>
        <v>May-22</v>
      </c>
    </row>
    <row r="7934" spans="1:23" x14ac:dyDescent="0.25">
      <c r="A7934" s="54" t="s">
        <v>317</v>
      </c>
      <c r="B7934" s="54" t="s">
        <v>428</v>
      </c>
      <c r="C7934" s="54" t="s">
        <v>263</v>
      </c>
      <c r="D7934" s="54" t="s">
        <v>429</v>
      </c>
      <c r="E7934" s="54" t="s">
        <v>26363</v>
      </c>
      <c r="F7934" s="71">
        <v>44711</v>
      </c>
      <c r="G7934" s="72">
        <v>3779.3</v>
      </c>
      <c r="H7934" s="72">
        <v>323130.15000000002</v>
      </c>
      <c r="I7934" s="54" t="s">
        <v>265</v>
      </c>
      <c r="J7934" s="54" t="s">
        <v>23505</v>
      </c>
      <c r="K7934" s="54" t="s">
        <v>26364</v>
      </c>
      <c r="L7934" s="54" t="s">
        <v>26365</v>
      </c>
      <c r="M7934" s="54" t="s">
        <v>26363</v>
      </c>
      <c r="N7934" s="54" t="s">
        <v>256</v>
      </c>
      <c r="O7934" s="54" t="s">
        <v>256</v>
      </c>
      <c r="P7934" s="54" t="s">
        <v>468</v>
      </c>
      <c r="Q7934" s="54" t="s">
        <v>256</v>
      </c>
      <c r="R7934" s="54" t="s">
        <v>431</v>
      </c>
      <c r="S7934" s="71"/>
      <c r="T7934" s="54" t="s">
        <v>256</v>
      </c>
      <c r="U7934" s="71">
        <v>44711</v>
      </c>
      <c r="V7934" s="54" t="s">
        <v>256</v>
      </c>
      <c r="W7934" t="str">
        <f t="shared" si="123"/>
        <v>May-22</v>
      </c>
    </row>
    <row r="7935" spans="1:23" x14ac:dyDescent="0.25">
      <c r="A7935" s="54" t="s">
        <v>317</v>
      </c>
      <c r="B7935" s="54" t="s">
        <v>428</v>
      </c>
      <c r="C7935" s="54" t="s">
        <v>263</v>
      </c>
      <c r="D7935" s="54" t="s">
        <v>429</v>
      </c>
      <c r="E7935" s="54" t="s">
        <v>26366</v>
      </c>
      <c r="F7935" s="71">
        <v>44711</v>
      </c>
      <c r="G7935" s="72">
        <v>3182.4</v>
      </c>
      <c r="H7935" s="72">
        <v>272095.2</v>
      </c>
      <c r="I7935" s="54" t="s">
        <v>265</v>
      </c>
      <c r="J7935" s="54" t="s">
        <v>23505</v>
      </c>
      <c r="K7935" s="54" t="s">
        <v>26367</v>
      </c>
      <c r="L7935" s="54" t="s">
        <v>26368</v>
      </c>
      <c r="M7935" s="54" t="s">
        <v>26366</v>
      </c>
      <c r="N7935" s="54" t="s">
        <v>256</v>
      </c>
      <c r="O7935" s="54" t="s">
        <v>256</v>
      </c>
      <c r="P7935" s="54" t="s">
        <v>468</v>
      </c>
      <c r="Q7935" s="54" t="s">
        <v>256</v>
      </c>
      <c r="R7935" s="54" t="s">
        <v>431</v>
      </c>
      <c r="S7935" s="71"/>
      <c r="T7935" s="54" t="s">
        <v>256</v>
      </c>
      <c r="U7935" s="71">
        <v>44711</v>
      </c>
      <c r="V7935" s="54" t="s">
        <v>256</v>
      </c>
      <c r="W7935" t="str">
        <f t="shared" si="123"/>
        <v>May-22</v>
      </c>
    </row>
    <row r="7936" spans="1:23" x14ac:dyDescent="0.25">
      <c r="A7936" s="54" t="s">
        <v>317</v>
      </c>
      <c r="B7936" s="54" t="s">
        <v>428</v>
      </c>
      <c r="C7936" s="54" t="s">
        <v>263</v>
      </c>
      <c r="D7936" s="54" t="s">
        <v>429</v>
      </c>
      <c r="E7936" s="54" t="s">
        <v>26369</v>
      </c>
      <c r="F7936" s="71">
        <v>44711</v>
      </c>
      <c r="G7936" s="72">
        <v>24337.02</v>
      </c>
      <c r="H7936" s="72">
        <v>2080815.21</v>
      </c>
      <c r="I7936" s="54" t="s">
        <v>265</v>
      </c>
      <c r="J7936" s="54" t="s">
        <v>23505</v>
      </c>
      <c r="K7936" s="54" t="s">
        <v>26370</v>
      </c>
      <c r="L7936" s="54" t="s">
        <v>26371</v>
      </c>
      <c r="M7936" s="54" t="s">
        <v>26369</v>
      </c>
      <c r="N7936" s="54" t="s">
        <v>256</v>
      </c>
      <c r="O7936" s="54" t="s">
        <v>256</v>
      </c>
      <c r="P7936" s="54" t="s">
        <v>25051</v>
      </c>
      <c r="Q7936" s="54" t="s">
        <v>256</v>
      </c>
      <c r="R7936" s="54" t="s">
        <v>431</v>
      </c>
      <c r="S7936" s="71"/>
      <c r="T7936" s="54" t="s">
        <v>256</v>
      </c>
      <c r="U7936" s="71">
        <v>44711</v>
      </c>
      <c r="V7936" s="54" t="s">
        <v>256</v>
      </c>
      <c r="W7936" t="str">
        <f t="shared" si="123"/>
        <v>May-22</v>
      </c>
    </row>
    <row r="7937" spans="1:23" x14ac:dyDescent="0.25">
      <c r="A7937" s="54" t="s">
        <v>318</v>
      </c>
      <c r="B7937" s="54" t="s">
        <v>428</v>
      </c>
      <c r="C7937" s="54" t="s">
        <v>263</v>
      </c>
      <c r="D7937" s="54" t="s">
        <v>429</v>
      </c>
      <c r="E7937" s="54" t="s">
        <v>26372</v>
      </c>
      <c r="F7937" s="71">
        <v>44700</v>
      </c>
      <c r="G7937" s="72">
        <v>98515.17</v>
      </c>
      <c r="H7937" s="72">
        <v>8423047.0399999991</v>
      </c>
      <c r="I7937" s="54" t="s">
        <v>265</v>
      </c>
      <c r="J7937" s="54" t="s">
        <v>23511</v>
      </c>
      <c r="K7937" s="54" t="s">
        <v>26373</v>
      </c>
      <c r="L7937" s="54" t="s">
        <v>26374</v>
      </c>
      <c r="M7937" s="54" t="s">
        <v>26372</v>
      </c>
      <c r="N7937" s="54" t="s">
        <v>256</v>
      </c>
      <c r="O7937" s="54" t="s">
        <v>256</v>
      </c>
      <c r="P7937" s="54" t="s">
        <v>437</v>
      </c>
      <c r="Q7937" s="54" t="s">
        <v>256</v>
      </c>
      <c r="R7937" s="54" t="s">
        <v>431</v>
      </c>
      <c r="S7937" s="71"/>
      <c r="T7937" s="54" t="s">
        <v>256</v>
      </c>
      <c r="U7937" s="71">
        <v>44700</v>
      </c>
      <c r="V7937" s="54" t="s">
        <v>256</v>
      </c>
      <c r="W7937" t="str">
        <f t="shared" si="123"/>
        <v>May-22</v>
      </c>
    </row>
    <row r="7938" spans="1:23" x14ac:dyDescent="0.25">
      <c r="A7938" s="54" t="s">
        <v>318</v>
      </c>
      <c r="B7938" s="54" t="s">
        <v>428</v>
      </c>
      <c r="C7938" s="54" t="s">
        <v>263</v>
      </c>
      <c r="D7938" s="54" t="s">
        <v>429</v>
      </c>
      <c r="E7938" s="54" t="s">
        <v>26375</v>
      </c>
      <c r="F7938" s="71">
        <v>44700</v>
      </c>
      <c r="G7938" s="72">
        <v>21188.46</v>
      </c>
      <c r="H7938" s="72">
        <v>1811613.33</v>
      </c>
      <c r="I7938" s="54" t="s">
        <v>265</v>
      </c>
      <c r="J7938" s="54" t="s">
        <v>23511</v>
      </c>
      <c r="K7938" s="54" t="s">
        <v>26373</v>
      </c>
      <c r="L7938" s="54" t="s">
        <v>26376</v>
      </c>
      <c r="M7938" s="54" t="s">
        <v>26375</v>
      </c>
      <c r="N7938" s="54" t="s">
        <v>256</v>
      </c>
      <c r="O7938" s="54" t="s">
        <v>256</v>
      </c>
      <c r="P7938" s="54" t="s">
        <v>437</v>
      </c>
      <c r="Q7938" s="54" t="s">
        <v>256</v>
      </c>
      <c r="R7938" s="54" t="s">
        <v>431</v>
      </c>
      <c r="S7938" s="71"/>
      <c r="T7938" s="54" t="s">
        <v>256</v>
      </c>
      <c r="U7938" s="71">
        <v>44700</v>
      </c>
      <c r="V7938" s="54" t="s">
        <v>256</v>
      </c>
      <c r="W7938" t="str">
        <f t="shared" si="123"/>
        <v>May-22</v>
      </c>
    </row>
    <row r="7939" spans="1:23" x14ac:dyDescent="0.25">
      <c r="A7939" s="54" t="s">
        <v>318</v>
      </c>
      <c r="B7939" s="54" t="s">
        <v>428</v>
      </c>
      <c r="C7939" s="54" t="s">
        <v>263</v>
      </c>
      <c r="D7939" s="54" t="s">
        <v>429</v>
      </c>
      <c r="E7939" s="54" t="s">
        <v>26377</v>
      </c>
      <c r="F7939" s="71">
        <v>44699</v>
      </c>
      <c r="G7939" s="72">
        <v>29890.59</v>
      </c>
      <c r="H7939" s="72">
        <v>2555645.4500000002</v>
      </c>
      <c r="I7939" s="54" t="s">
        <v>265</v>
      </c>
      <c r="J7939" s="54" t="s">
        <v>23511</v>
      </c>
      <c r="K7939" s="54" t="s">
        <v>26378</v>
      </c>
      <c r="L7939" s="54" t="s">
        <v>26379</v>
      </c>
      <c r="M7939" s="54" t="s">
        <v>26377</v>
      </c>
      <c r="N7939" s="54" t="s">
        <v>256</v>
      </c>
      <c r="O7939" s="54" t="s">
        <v>256</v>
      </c>
      <c r="P7939" s="54" t="s">
        <v>437</v>
      </c>
      <c r="Q7939" s="54" t="s">
        <v>256</v>
      </c>
      <c r="R7939" s="54" t="s">
        <v>431</v>
      </c>
      <c r="S7939" s="71"/>
      <c r="T7939" s="54" t="s">
        <v>256</v>
      </c>
      <c r="U7939" s="71">
        <v>44699</v>
      </c>
      <c r="V7939" s="54" t="s">
        <v>256</v>
      </c>
      <c r="W7939" t="str">
        <f t="shared" si="123"/>
        <v>May-22</v>
      </c>
    </row>
    <row r="7940" spans="1:23" x14ac:dyDescent="0.25">
      <c r="A7940" s="54" t="s">
        <v>318</v>
      </c>
      <c r="B7940" s="54" t="s">
        <v>428</v>
      </c>
      <c r="C7940" s="54" t="s">
        <v>263</v>
      </c>
      <c r="D7940" s="54" t="s">
        <v>429</v>
      </c>
      <c r="E7940" s="54" t="s">
        <v>26380</v>
      </c>
      <c r="F7940" s="71">
        <v>44705</v>
      </c>
      <c r="G7940" s="72">
        <v>246325.92</v>
      </c>
      <c r="H7940" s="72">
        <v>21060866.16</v>
      </c>
      <c r="I7940" s="54" t="s">
        <v>265</v>
      </c>
      <c r="J7940" s="54" t="s">
        <v>23511</v>
      </c>
      <c r="K7940" s="54" t="s">
        <v>26381</v>
      </c>
      <c r="L7940" s="54" t="s">
        <v>26382</v>
      </c>
      <c r="M7940" s="54" t="s">
        <v>26380</v>
      </c>
      <c r="N7940" s="54" t="s">
        <v>256</v>
      </c>
      <c r="O7940" s="54" t="s">
        <v>256</v>
      </c>
      <c r="P7940" s="54" t="s">
        <v>437</v>
      </c>
      <c r="Q7940" s="54" t="s">
        <v>256</v>
      </c>
      <c r="R7940" s="54" t="s">
        <v>431</v>
      </c>
      <c r="S7940" s="71"/>
      <c r="T7940" s="54" t="s">
        <v>256</v>
      </c>
      <c r="U7940" s="71">
        <v>44705</v>
      </c>
      <c r="V7940" s="54" t="s">
        <v>256</v>
      </c>
      <c r="W7940" t="str">
        <f t="shared" si="123"/>
        <v>May-22</v>
      </c>
    </row>
    <row r="7941" spans="1:23" x14ac:dyDescent="0.25">
      <c r="A7941" s="54" t="s">
        <v>318</v>
      </c>
      <c r="B7941" s="54" t="s">
        <v>428</v>
      </c>
      <c r="C7941" s="54" t="s">
        <v>263</v>
      </c>
      <c r="D7941" s="54" t="s">
        <v>429</v>
      </c>
      <c r="E7941" s="54" t="s">
        <v>26383</v>
      </c>
      <c r="F7941" s="71">
        <v>44704</v>
      </c>
      <c r="G7941" s="72">
        <v>12906.5</v>
      </c>
      <c r="H7941" s="72">
        <v>1103505.75</v>
      </c>
      <c r="I7941" s="54" t="s">
        <v>265</v>
      </c>
      <c r="J7941" s="54" t="s">
        <v>23511</v>
      </c>
      <c r="K7941" s="54" t="s">
        <v>26384</v>
      </c>
      <c r="L7941" s="54" t="s">
        <v>26385</v>
      </c>
      <c r="M7941" s="54" t="s">
        <v>26383</v>
      </c>
      <c r="N7941" s="54" t="s">
        <v>256</v>
      </c>
      <c r="O7941" s="54" t="s">
        <v>256</v>
      </c>
      <c r="P7941" s="54" t="s">
        <v>437</v>
      </c>
      <c r="Q7941" s="54" t="s">
        <v>256</v>
      </c>
      <c r="R7941" s="54" t="s">
        <v>431</v>
      </c>
      <c r="S7941" s="71"/>
      <c r="T7941" s="54" t="s">
        <v>256</v>
      </c>
      <c r="U7941" s="71">
        <v>44704</v>
      </c>
      <c r="V7941" s="54" t="s">
        <v>256</v>
      </c>
      <c r="W7941" t="str">
        <f t="shared" ref="W7941:W8004" si="124">TEXT(F7941,"MMM-YY")</f>
        <v>May-22</v>
      </c>
    </row>
    <row r="7942" spans="1:23" x14ac:dyDescent="0.25">
      <c r="A7942" s="54" t="s">
        <v>318</v>
      </c>
      <c r="B7942" s="54" t="s">
        <v>428</v>
      </c>
      <c r="C7942" s="54" t="s">
        <v>263</v>
      </c>
      <c r="D7942" s="54" t="s">
        <v>429</v>
      </c>
      <c r="E7942" s="54" t="s">
        <v>26386</v>
      </c>
      <c r="F7942" s="71">
        <v>44700</v>
      </c>
      <c r="G7942" s="72">
        <v>97269.75</v>
      </c>
      <c r="H7942" s="72">
        <v>8316563.6299999999</v>
      </c>
      <c r="I7942" s="54" t="s">
        <v>265</v>
      </c>
      <c r="J7942" s="54" t="s">
        <v>23511</v>
      </c>
      <c r="K7942" s="54" t="s">
        <v>26373</v>
      </c>
      <c r="L7942" s="54" t="s">
        <v>26387</v>
      </c>
      <c r="M7942" s="54" t="s">
        <v>26386</v>
      </c>
      <c r="N7942" s="54" t="s">
        <v>256</v>
      </c>
      <c r="O7942" s="54" t="s">
        <v>256</v>
      </c>
      <c r="P7942" s="54" t="s">
        <v>437</v>
      </c>
      <c r="Q7942" s="54" t="s">
        <v>256</v>
      </c>
      <c r="R7942" s="54" t="s">
        <v>431</v>
      </c>
      <c r="S7942" s="71"/>
      <c r="T7942" s="54" t="s">
        <v>256</v>
      </c>
      <c r="U7942" s="71">
        <v>44700</v>
      </c>
      <c r="V7942" s="54" t="s">
        <v>256</v>
      </c>
      <c r="W7942" t="str">
        <f t="shared" si="124"/>
        <v>May-22</v>
      </c>
    </row>
    <row r="7943" spans="1:23" x14ac:dyDescent="0.25">
      <c r="A7943" s="54" t="s">
        <v>318</v>
      </c>
      <c r="B7943" s="54" t="s">
        <v>428</v>
      </c>
      <c r="C7943" s="54" t="s">
        <v>263</v>
      </c>
      <c r="D7943" s="54" t="s">
        <v>429</v>
      </c>
      <c r="E7943" s="54" t="s">
        <v>26388</v>
      </c>
      <c r="F7943" s="71">
        <v>44699</v>
      </c>
      <c r="G7943" s="72">
        <v>2394.96</v>
      </c>
      <c r="H7943" s="72">
        <v>204769.08</v>
      </c>
      <c r="I7943" s="54" t="s">
        <v>265</v>
      </c>
      <c r="J7943" s="54" t="s">
        <v>23511</v>
      </c>
      <c r="K7943" s="54" t="s">
        <v>26378</v>
      </c>
      <c r="L7943" s="54" t="s">
        <v>26389</v>
      </c>
      <c r="M7943" s="54" t="s">
        <v>26388</v>
      </c>
      <c r="N7943" s="54" t="s">
        <v>256</v>
      </c>
      <c r="O7943" s="54" t="s">
        <v>256</v>
      </c>
      <c r="P7943" s="54" t="s">
        <v>437</v>
      </c>
      <c r="Q7943" s="54" t="s">
        <v>256</v>
      </c>
      <c r="R7943" s="54" t="s">
        <v>431</v>
      </c>
      <c r="S7943" s="71"/>
      <c r="T7943" s="54" t="s">
        <v>256</v>
      </c>
      <c r="U7943" s="71">
        <v>44699</v>
      </c>
      <c r="V7943" s="54" t="s">
        <v>256</v>
      </c>
      <c r="W7943" t="str">
        <f t="shared" si="124"/>
        <v>May-22</v>
      </c>
    </row>
    <row r="7944" spans="1:23" x14ac:dyDescent="0.25">
      <c r="A7944" s="54" t="s">
        <v>318</v>
      </c>
      <c r="B7944" s="54" t="s">
        <v>428</v>
      </c>
      <c r="C7944" s="54" t="s">
        <v>263</v>
      </c>
      <c r="D7944" s="54" t="s">
        <v>429</v>
      </c>
      <c r="E7944" s="54" t="s">
        <v>26390</v>
      </c>
      <c r="F7944" s="71">
        <v>44702</v>
      </c>
      <c r="G7944" s="72">
        <v>76354.14</v>
      </c>
      <c r="H7944" s="72">
        <v>6528278.9699999997</v>
      </c>
      <c r="I7944" s="54" t="s">
        <v>265</v>
      </c>
      <c r="J7944" s="54" t="s">
        <v>23511</v>
      </c>
      <c r="K7944" s="54" t="s">
        <v>26378</v>
      </c>
      <c r="L7944" s="54" t="s">
        <v>26391</v>
      </c>
      <c r="M7944" s="54" t="s">
        <v>26390</v>
      </c>
      <c r="N7944" s="54" t="s">
        <v>256</v>
      </c>
      <c r="O7944" s="54" t="s">
        <v>256</v>
      </c>
      <c r="P7944" s="54" t="s">
        <v>437</v>
      </c>
      <c r="Q7944" s="54" t="s">
        <v>256</v>
      </c>
      <c r="R7944" s="54" t="s">
        <v>431</v>
      </c>
      <c r="S7944" s="71"/>
      <c r="T7944" s="54" t="s">
        <v>256</v>
      </c>
      <c r="U7944" s="71">
        <v>44702</v>
      </c>
      <c r="V7944" s="54" t="s">
        <v>256</v>
      </c>
      <c r="W7944" t="str">
        <f t="shared" si="124"/>
        <v>May-22</v>
      </c>
    </row>
    <row r="7945" spans="1:23" x14ac:dyDescent="0.25">
      <c r="A7945" s="54" t="s">
        <v>318</v>
      </c>
      <c r="B7945" s="54" t="s">
        <v>428</v>
      </c>
      <c r="C7945" s="54" t="s">
        <v>263</v>
      </c>
      <c r="D7945" s="54" t="s">
        <v>429</v>
      </c>
      <c r="E7945" s="54" t="s">
        <v>26392</v>
      </c>
      <c r="F7945" s="71">
        <v>44702</v>
      </c>
      <c r="G7945" s="72">
        <v>21041.07</v>
      </c>
      <c r="H7945" s="72">
        <v>1799011.49</v>
      </c>
      <c r="I7945" s="54" t="s">
        <v>265</v>
      </c>
      <c r="J7945" s="54" t="s">
        <v>23511</v>
      </c>
      <c r="K7945" s="54" t="s">
        <v>26378</v>
      </c>
      <c r="L7945" s="54" t="s">
        <v>26393</v>
      </c>
      <c r="M7945" s="54" t="s">
        <v>26392</v>
      </c>
      <c r="N7945" s="54" t="s">
        <v>256</v>
      </c>
      <c r="O7945" s="54" t="s">
        <v>256</v>
      </c>
      <c r="P7945" s="54" t="s">
        <v>437</v>
      </c>
      <c r="Q7945" s="54" t="s">
        <v>256</v>
      </c>
      <c r="R7945" s="54" t="s">
        <v>431</v>
      </c>
      <c r="S7945" s="71"/>
      <c r="T7945" s="54" t="s">
        <v>256</v>
      </c>
      <c r="U7945" s="71">
        <v>44702</v>
      </c>
      <c r="V7945" s="54" t="s">
        <v>256</v>
      </c>
      <c r="W7945" t="str">
        <f t="shared" si="124"/>
        <v>May-22</v>
      </c>
    </row>
    <row r="7946" spans="1:23" x14ac:dyDescent="0.25">
      <c r="A7946" s="54" t="s">
        <v>318</v>
      </c>
      <c r="B7946" s="54" t="s">
        <v>428</v>
      </c>
      <c r="C7946" s="54" t="s">
        <v>263</v>
      </c>
      <c r="D7946" s="54" t="s">
        <v>429</v>
      </c>
      <c r="E7946" s="54" t="s">
        <v>26394</v>
      </c>
      <c r="F7946" s="71">
        <v>44712</v>
      </c>
      <c r="G7946" s="72">
        <v>8036.07</v>
      </c>
      <c r="H7946" s="72">
        <v>708379.57</v>
      </c>
      <c r="I7946" s="54" t="s">
        <v>265</v>
      </c>
      <c r="J7946" s="54" t="s">
        <v>23511</v>
      </c>
      <c r="K7946" s="54" t="s">
        <v>26395</v>
      </c>
      <c r="L7946" s="54" t="s">
        <v>26396</v>
      </c>
      <c r="M7946" s="54" t="s">
        <v>26394</v>
      </c>
      <c r="N7946" s="54" t="s">
        <v>256</v>
      </c>
      <c r="O7946" s="54" t="s">
        <v>256</v>
      </c>
      <c r="P7946" s="54" t="s">
        <v>437</v>
      </c>
      <c r="Q7946" s="54" t="s">
        <v>256</v>
      </c>
      <c r="R7946" s="54" t="s">
        <v>431</v>
      </c>
      <c r="S7946" s="71"/>
      <c r="T7946" s="54" t="s">
        <v>256</v>
      </c>
      <c r="U7946" s="71">
        <v>44712</v>
      </c>
      <c r="V7946" s="54" t="s">
        <v>256</v>
      </c>
      <c r="W7946" t="str">
        <f t="shared" si="124"/>
        <v>May-22</v>
      </c>
    </row>
    <row r="7947" spans="1:23" x14ac:dyDescent="0.25">
      <c r="A7947" s="54" t="s">
        <v>318</v>
      </c>
      <c r="B7947" s="54" t="s">
        <v>428</v>
      </c>
      <c r="C7947" s="54" t="s">
        <v>263</v>
      </c>
      <c r="D7947" s="54" t="s">
        <v>429</v>
      </c>
      <c r="E7947" s="54" t="s">
        <v>26397</v>
      </c>
      <c r="F7947" s="71">
        <v>44712</v>
      </c>
      <c r="G7947" s="72">
        <v>55907.73</v>
      </c>
      <c r="H7947" s="72">
        <v>4928266.4000000004</v>
      </c>
      <c r="I7947" s="54" t="s">
        <v>265</v>
      </c>
      <c r="J7947" s="54" t="s">
        <v>23511</v>
      </c>
      <c r="K7947" s="54" t="s">
        <v>26395</v>
      </c>
      <c r="L7947" s="54" t="s">
        <v>26398</v>
      </c>
      <c r="M7947" s="54" t="s">
        <v>26397</v>
      </c>
      <c r="N7947" s="54" t="s">
        <v>256</v>
      </c>
      <c r="O7947" s="54" t="s">
        <v>256</v>
      </c>
      <c r="P7947" s="54" t="s">
        <v>437</v>
      </c>
      <c r="Q7947" s="54" t="s">
        <v>256</v>
      </c>
      <c r="R7947" s="54" t="s">
        <v>431</v>
      </c>
      <c r="S7947" s="71"/>
      <c r="T7947" s="54" t="s">
        <v>256</v>
      </c>
      <c r="U7947" s="71">
        <v>44712</v>
      </c>
      <c r="V7947" s="54" t="s">
        <v>256</v>
      </c>
      <c r="W7947" t="str">
        <f t="shared" si="124"/>
        <v>May-22</v>
      </c>
    </row>
    <row r="7948" spans="1:23" x14ac:dyDescent="0.25">
      <c r="A7948" s="54" t="s">
        <v>318</v>
      </c>
      <c r="B7948" s="54" t="s">
        <v>428</v>
      </c>
      <c r="C7948" s="54" t="s">
        <v>263</v>
      </c>
      <c r="D7948" s="54" t="s">
        <v>429</v>
      </c>
      <c r="E7948" s="54" t="s">
        <v>26399</v>
      </c>
      <c r="F7948" s="71">
        <v>44712</v>
      </c>
      <c r="G7948" s="72">
        <v>14861.4</v>
      </c>
      <c r="H7948" s="72">
        <v>1310032.4099999999</v>
      </c>
      <c r="I7948" s="54" t="s">
        <v>265</v>
      </c>
      <c r="J7948" s="54" t="s">
        <v>23511</v>
      </c>
      <c r="K7948" s="54" t="s">
        <v>26395</v>
      </c>
      <c r="L7948" s="54" t="s">
        <v>26400</v>
      </c>
      <c r="M7948" s="54" t="s">
        <v>26399</v>
      </c>
      <c r="N7948" s="54" t="s">
        <v>256</v>
      </c>
      <c r="O7948" s="54" t="s">
        <v>256</v>
      </c>
      <c r="P7948" s="54" t="s">
        <v>437</v>
      </c>
      <c r="Q7948" s="54" t="s">
        <v>256</v>
      </c>
      <c r="R7948" s="54" t="s">
        <v>431</v>
      </c>
      <c r="S7948" s="71"/>
      <c r="T7948" s="54" t="s">
        <v>256</v>
      </c>
      <c r="U7948" s="71">
        <v>44712</v>
      </c>
      <c r="V7948" s="54" t="s">
        <v>256</v>
      </c>
      <c r="W7948" t="str">
        <f t="shared" si="124"/>
        <v>May-22</v>
      </c>
    </row>
    <row r="7949" spans="1:23" x14ac:dyDescent="0.25">
      <c r="A7949" s="54" t="s">
        <v>318</v>
      </c>
      <c r="B7949" s="54" t="s">
        <v>428</v>
      </c>
      <c r="C7949" s="54" t="s">
        <v>263</v>
      </c>
      <c r="D7949" s="54" t="s">
        <v>429</v>
      </c>
      <c r="E7949" s="54" t="s">
        <v>26401</v>
      </c>
      <c r="F7949" s="71">
        <v>44712</v>
      </c>
      <c r="G7949" s="72">
        <v>4707.3</v>
      </c>
      <c r="H7949" s="72">
        <v>414948.5</v>
      </c>
      <c r="I7949" s="54" t="s">
        <v>265</v>
      </c>
      <c r="J7949" s="54" t="s">
        <v>23511</v>
      </c>
      <c r="K7949" s="54" t="s">
        <v>26395</v>
      </c>
      <c r="L7949" s="54" t="s">
        <v>26402</v>
      </c>
      <c r="M7949" s="54" t="s">
        <v>26401</v>
      </c>
      <c r="N7949" s="54" t="s">
        <v>256</v>
      </c>
      <c r="O7949" s="54" t="s">
        <v>256</v>
      </c>
      <c r="P7949" s="54" t="s">
        <v>437</v>
      </c>
      <c r="Q7949" s="54" t="s">
        <v>256</v>
      </c>
      <c r="R7949" s="54" t="s">
        <v>431</v>
      </c>
      <c r="S7949" s="71"/>
      <c r="T7949" s="54" t="s">
        <v>256</v>
      </c>
      <c r="U7949" s="71">
        <v>44712</v>
      </c>
      <c r="V7949" s="54" t="s">
        <v>256</v>
      </c>
      <c r="W7949" t="str">
        <f t="shared" si="124"/>
        <v>May-22</v>
      </c>
    </row>
    <row r="7950" spans="1:23" x14ac:dyDescent="0.25">
      <c r="A7950" s="54" t="s">
        <v>318</v>
      </c>
      <c r="B7950" s="54" t="s">
        <v>428</v>
      </c>
      <c r="C7950" s="54" t="s">
        <v>263</v>
      </c>
      <c r="D7950" s="54" t="s">
        <v>429</v>
      </c>
      <c r="E7950" s="54" t="s">
        <v>26403</v>
      </c>
      <c r="F7950" s="71">
        <v>44707</v>
      </c>
      <c r="G7950" s="72">
        <v>252.45</v>
      </c>
      <c r="H7950" s="72">
        <v>21584.48</v>
      </c>
      <c r="I7950" s="54" t="s">
        <v>265</v>
      </c>
      <c r="J7950" s="54" t="s">
        <v>23511</v>
      </c>
      <c r="K7950" s="54" t="s">
        <v>22013</v>
      </c>
      <c r="L7950" s="54" t="s">
        <v>26404</v>
      </c>
      <c r="M7950" s="54" t="s">
        <v>26403</v>
      </c>
      <c r="N7950" s="54" t="s">
        <v>256</v>
      </c>
      <c r="O7950" s="54" t="s">
        <v>256</v>
      </c>
      <c r="P7950" s="54" t="s">
        <v>437</v>
      </c>
      <c r="Q7950" s="54" t="s">
        <v>256</v>
      </c>
      <c r="R7950" s="54" t="s">
        <v>431</v>
      </c>
      <c r="S7950" s="71"/>
      <c r="T7950" s="54" t="s">
        <v>256</v>
      </c>
      <c r="U7950" s="71">
        <v>44707</v>
      </c>
      <c r="V7950" s="54" t="s">
        <v>256</v>
      </c>
      <c r="W7950" t="str">
        <f t="shared" si="124"/>
        <v>May-22</v>
      </c>
    </row>
    <row r="7951" spans="1:23" x14ac:dyDescent="0.25">
      <c r="A7951" s="54" t="s">
        <v>317</v>
      </c>
      <c r="B7951" s="54" t="s">
        <v>428</v>
      </c>
      <c r="C7951" s="54" t="s">
        <v>263</v>
      </c>
      <c r="D7951" s="54" t="s">
        <v>429</v>
      </c>
      <c r="E7951" s="54" t="s">
        <v>26405</v>
      </c>
      <c r="F7951" s="71">
        <v>44692</v>
      </c>
      <c r="G7951" s="72">
        <v>352.8</v>
      </c>
      <c r="H7951" s="72">
        <v>30164.400000000001</v>
      </c>
      <c r="I7951" s="54" t="s">
        <v>265</v>
      </c>
      <c r="J7951" s="54" t="s">
        <v>23511</v>
      </c>
      <c r="K7951" s="54" t="s">
        <v>634</v>
      </c>
      <c r="L7951" s="54" t="s">
        <v>26406</v>
      </c>
      <c r="M7951" s="54" t="s">
        <v>26405</v>
      </c>
      <c r="N7951" s="54" t="s">
        <v>256</v>
      </c>
      <c r="O7951" s="54" t="s">
        <v>256</v>
      </c>
      <c r="P7951" s="54" t="s">
        <v>522</v>
      </c>
      <c r="Q7951" s="54" t="s">
        <v>256</v>
      </c>
      <c r="R7951" s="54" t="s">
        <v>431</v>
      </c>
      <c r="S7951" s="71"/>
      <c r="T7951" s="54" t="s">
        <v>256</v>
      </c>
      <c r="U7951" s="71">
        <v>44692</v>
      </c>
      <c r="V7951" s="54" t="s">
        <v>256</v>
      </c>
      <c r="W7951" t="str">
        <f t="shared" si="124"/>
        <v>May-22</v>
      </c>
    </row>
    <row r="7952" spans="1:23" x14ac:dyDescent="0.25">
      <c r="A7952" s="54" t="s">
        <v>317</v>
      </c>
      <c r="B7952" s="54" t="s">
        <v>428</v>
      </c>
      <c r="C7952" s="54" t="s">
        <v>263</v>
      </c>
      <c r="D7952" s="54" t="s">
        <v>429</v>
      </c>
      <c r="E7952" s="54" t="s">
        <v>26407</v>
      </c>
      <c r="F7952" s="71">
        <v>44698</v>
      </c>
      <c r="G7952" s="72">
        <v>352.8</v>
      </c>
      <c r="H7952" s="72">
        <v>30164.400000000001</v>
      </c>
      <c r="I7952" s="54" t="s">
        <v>265</v>
      </c>
      <c r="J7952" s="54" t="s">
        <v>23511</v>
      </c>
      <c r="K7952" s="54" t="s">
        <v>26408</v>
      </c>
      <c r="L7952" s="54" t="s">
        <v>26409</v>
      </c>
      <c r="M7952" s="54" t="s">
        <v>26407</v>
      </c>
      <c r="N7952" s="54" t="s">
        <v>256</v>
      </c>
      <c r="O7952" s="54" t="s">
        <v>256</v>
      </c>
      <c r="P7952" s="54" t="s">
        <v>522</v>
      </c>
      <c r="Q7952" s="54" t="s">
        <v>256</v>
      </c>
      <c r="R7952" s="54" t="s">
        <v>431</v>
      </c>
      <c r="S7952" s="71"/>
      <c r="T7952" s="54" t="s">
        <v>256</v>
      </c>
      <c r="U7952" s="71">
        <v>44698</v>
      </c>
      <c r="V7952" s="54" t="s">
        <v>256</v>
      </c>
      <c r="W7952" t="str">
        <f t="shared" si="124"/>
        <v>May-22</v>
      </c>
    </row>
    <row r="7953" spans="1:23" x14ac:dyDescent="0.25">
      <c r="A7953" s="54" t="s">
        <v>317</v>
      </c>
      <c r="B7953" s="54" t="s">
        <v>428</v>
      </c>
      <c r="C7953" s="54" t="s">
        <v>263</v>
      </c>
      <c r="D7953" s="54" t="s">
        <v>429</v>
      </c>
      <c r="E7953" s="54" t="s">
        <v>26410</v>
      </c>
      <c r="F7953" s="71">
        <v>44696</v>
      </c>
      <c r="G7953" s="72">
        <v>1231.2</v>
      </c>
      <c r="H7953" s="72">
        <v>105267.6</v>
      </c>
      <c r="I7953" s="54" t="s">
        <v>265</v>
      </c>
      <c r="J7953" s="54" t="s">
        <v>23511</v>
      </c>
      <c r="K7953" s="54" t="s">
        <v>26411</v>
      </c>
      <c r="L7953" s="54" t="s">
        <v>26412</v>
      </c>
      <c r="M7953" s="54" t="s">
        <v>26410</v>
      </c>
      <c r="N7953" s="54" t="s">
        <v>256</v>
      </c>
      <c r="O7953" s="54" t="s">
        <v>256</v>
      </c>
      <c r="P7953" s="54" t="s">
        <v>522</v>
      </c>
      <c r="Q7953" s="54" t="s">
        <v>256</v>
      </c>
      <c r="R7953" s="54" t="s">
        <v>431</v>
      </c>
      <c r="S7953" s="71"/>
      <c r="T7953" s="54" t="s">
        <v>256</v>
      </c>
      <c r="U7953" s="71">
        <v>44696</v>
      </c>
      <c r="V7953" s="54" t="s">
        <v>256</v>
      </c>
      <c r="W7953" t="str">
        <f t="shared" si="124"/>
        <v>May-22</v>
      </c>
    </row>
    <row r="7954" spans="1:23" x14ac:dyDescent="0.25">
      <c r="A7954" s="54" t="s">
        <v>317</v>
      </c>
      <c r="B7954" s="54" t="s">
        <v>428</v>
      </c>
      <c r="C7954" s="54" t="s">
        <v>263</v>
      </c>
      <c r="D7954" s="54" t="s">
        <v>429</v>
      </c>
      <c r="E7954" s="54" t="s">
        <v>26413</v>
      </c>
      <c r="F7954" s="71">
        <v>44697</v>
      </c>
      <c r="G7954" s="72">
        <v>4556.1000000000004</v>
      </c>
      <c r="H7954" s="72">
        <v>389546.55</v>
      </c>
      <c r="I7954" s="54" t="s">
        <v>265</v>
      </c>
      <c r="J7954" s="54" t="s">
        <v>23511</v>
      </c>
      <c r="K7954" s="54" t="s">
        <v>25251</v>
      </c>
      <c r="L7954" s="54" t="s">
        <v>26414</v>
      </c>
      <c r="M7954" s="54" t="s">
        <v>26413</v>
      </c>
      <c r="N7954" s="54" t="s">
        <v>256</v>
      </c>
      <c r="O7954" s="54" t="s">
        <v>256</v>
      </c>
      <c r="P7954" s="54" t="s">
        <v>445</v>
      </c>
      <c r="Q7954" s="54" t="s">
        <v>256</v>
      </c>
      <c r="R7954" s="54" t="s">
        <v>431</v>
      </c>
      <c r="S7954" s="71"/>
      <c r="T7954" s="54" t="s">
        <v>256</v>
      </c>
      <c r="U7954" s="71">
        <v>44697</v>
      </c>
      <c r="V7954" s="54" t="s">
        <v>256</v>
      </c>
      <c r="W7954" t="str">
        <f t="shared" si="124"/>
        <v>May-22</v>
      </c>
    </row>
    <row r="7955" spans="1:23" x14ac:dyDescent="0.25">
      <c r="A7955" s="54" t="s">
        <v>317</v>
      </c>
      <c r="B7955" s="54" t="s">
        <v>428</v>
      </c>
      <c r="C7955" s="54" t="s">
        <v>263</v>
      </c>
      <c r="D7955" s="54" t="s">
        <v>429</v>
      </c>
      <c r="E7955" s="54" t="s">
        <v>26415</v>
      </c>
      <c r="F7955" s="71">
        <v>44698</v>
      </c>
      <c r="G7955" s="72">
        <v>8.5500000000000007</v>
      </c>
      <c r="H7955" s="72">
        <v>731.03</v>
      </c>
      <c r="I7955" s="54" t="s">
        <v>265</v>
      </c>
      <c r="J7955" s="54" t="s">
        <v>23511</v>
      </c>
      <c r="K7955" s="54" t="s">
        <v>26416</v>
      </c>
      <c r="L7955" s="54" t="s">
        <v>26417</v>
      </c>
      <c r="M7955" s="54" t="s">
        <v>26415</v>
      </c>
      <c r="N7955" s="54" t="s">
        <v>256</v>
      </c>
      <c r="O7955" s="54" t="s">
        <v>256</v>
      </c>
      <c r="P7955" s="54" t="s">
        <v>267</v>
      </c>
      <c r="Q7955" s="54" t="s">
        <v>256</v>
      </c>
      <c r="R7955" s="54" t="s">
        <v>431</v>
      </c>
      <c r="S7955" s="71"/>
      <c r="T7955" s="54" t="s">
        <v>256</v>
      </c>
      <c r="U7955" s="71">
        <v>44698</v>
      </c>
      <c r="V7955" s="54" t="s">
        <v>256</v>
      </c>
      <c r="W7955" t="str">
        <f t="shared" si="124"/>
        <v>May-22</v>
      </c>
    </row>
    <row r="7956" spans="1:23" x14ac:dyDescent="0.25">
      <c r="A7956" s="54" t="s">
        <v>317</v>
      </c>
      <c r="B7956" s="54" t="s">
        <v>428</v>
      </c>
      <c r="C7956" s="54" t="s">
        <v>263</v>
      </c>
      <c r="D7956" s="54" t="s">
        <v>429</v>
      </c>
      <c r="E7956" s="54" t="s">
        <v>26418</v>
      </c>
      <c r="F7956" s="71">
        <v>44703</v>
      </c>
      <c r="G7956" s="72">
        <v>744.1</v>
      </c>
      <c r="H7956" s="72">
        <v>63620.55</v>
      </c>
      <c r="I7956" s="54" t="s">
        <v>265</v>
      </c>
      <c r="J7956" s="54" t="s">
        <v>23511</v>
      </c>
      <c r="K7956" s="54" t="s">
        <v>26419</v>
      </c>
      <c r="L7956" s="54" t="s">
        <v>26420</v>
      </c>
      <c r="M7956" s="54" t="s">
        <v>26418</v>
      </c>
      <c r="N7956" s="54" t="s">
        <v>256</v>
      </c>
      <c r="O7956" s="54" t="s">
        <v>256</v>
      </c>
      <c r="P7956" s="54" t="s">
        <v>522</v>
      </c>
      <c r="Q7956" s="54" t="s">
        <v>256</v>
      </c>
      <c r="R7956" s="54" t="s">
        <v>431</v>
      </c>
      <c r="S7956" s="71"/>
      <c r="T7956" s="54" t="s">
        <v>256</v>
      </c>
      <c r="U7956" s="71">
        <v>44703</v>
      </c>
      <c r="V7956" s="54" t="s">
        <v>256</v>
      </c>
      <c r="W7956" t="str">
        <f t="shared" si="124"/>
        <v>May-22</v>
      </c>
    </row>
    <row r="7957" spans="1:23" x14ac:dyDescent="0.25">
      <c r="A7957" s="54" t="s">
        <v>317</v>
      </c>
      <c r="B7957" s="54" t="s">
        <v>428</v>
      </c>
      <c r="C7957" s="54" t="s">
        <v>263</v>
      </c>
      <c r="D7957" s="54" t="s">
        <v>429</v>
      </c>
      <c r="E7957" s="54" t="s">
        <v>26421</v>
      </c>
      <c r="F7957" s="71">
        <v>44706</v>
      </c>
      <c r="G7957" s="72">
        <v>52.8</v>
      </c>
      <c r="H7957" s="72">
        <v>4514.3999999999996</v>
      </c>
      <c r="I7957" s="54" t="s">
        <v>265</v>
      </c>
      <c r="J7957" s="54" t="s">
        <v>23511</v>
      </c>
      <c r="K7957" s="54" t="s">
        <v>26422</v>
      </c>
      <c r="L7957" s="54" t="s">
        <v>26423</v>
      </c>
      <c r="M7957" s="54" t="s">
        <v>26421</v>
      </c>
      <c r="N7957" s="54" t="s">
        <v>256</v>
      </c>
      <c r="O7957" s="54" t="s">
        <v>256</v>
      </c>
      <c r="P7957" s="54" t="s">
        <v>522</v>
      </c>
      <c r="Q7957" s="54" t="s">
        <v>256</v>
      </c>
      <c r="R7957" s="54" t="s">
        <v>431</v>
      </c>
      <c r="S7957" s="71"/>
      <c r="T7957" s="54" t="s">
        <v>256</v>
      </c>
      <c r="U7957" s="71">
        <v>44706</v>
      </c>
      <c r="V7957" s="54" t="s">
        <v>256</v>
      </c>
      <c r="W7957" t="str">
        <f t="shared" si="124"/>
        <v>May-22</v>
      </c>
    </row>
    <row r="7958" spans="1:23" x14ac:dyDescent="0.25">
      <c r="A7958" s="54" t="s">
        <v>317</v>
      </c>
      <c r="B7958" s="54" t="s">
        <v>428</v>
      </c>
      <c r="C7958" s="54" t="s">
        <v>263</v>
      </c>
      <c r="D7958" s="54" t="s">
        <v>429</v>
      </c>
      <c r="E7958" s="54" t="s">
        <v>26424</v>
      </c>
      <c r="F7958" s="71">
        <v>44709</v>
      </c>
      <c r="G7958" s="72">
        <v>10778.59</v>
      </c>
      <c r="H7958" s="72">
        <v>921569.45</v>
      </c>
      <c r="I7958" s="54" t="s">
        <v>265</v>
      </c>
      <c r="J7958" s="54" t="s">
        <v>23511</v>
      </c>
      <c r="K7958" s="54" t="s">
        <v>25589</v>
      </c>
      <c r="L7958" s="54" t="s">
        <v>26425</v>
      </c>
      <c r="M7958" s="54" t="s">
        <v>26424</v>
      </c>
      <c r="N7958" s="54" t="s">
        <v>256</v>
      </c>
      <c r="O7958" s="54" t="s">
        <v>256</v>
      </c>
      <c r="P7958" s="54" t="s">
        <v>271</v>
      </c>
      <c r="Q7958" s="54" t="s">
        <v>256</v>
      </c>
      <c r="R7958" s="54" t="s">
        <v>431</v>
      </c>
      <c r="S7958" s="71"/>
      <c r="T7958" s="54" t="s">
        <v>256</v>
      </c>
      <c r="U7958" s="71">
        <v>44709</v>
      </c>
      <c r="V7958" s="54" t="s">
        <v>443</v>
      </c>
      <c r="W7958" t="str">
        <f t="shared" si="124"/>
        <v>May-22</v>
      </c>
    </row>
    <row r="7959" spans="1:23" x14ac:dyDescent="0.25">
      <c r="A7959" s="54" t="s">
        <v>317</v>
      </c>
      <c r="B7959" s="54" t="s">
        <v>428</v>
      </c>
      <c r="C7959" s="54" t="s">
        <v>263</v>
      </c>
      <c r="D7959" s="54" t="s">
        <v>429</v>
      </c>
      <c r="E7959" s="54" t="s">
        <v>26426</v>
      </c>
      <c r="F7959" s="71">
        <v>44702</v>
      </c>
      <c r="G7959" s="72">
        <v>3900.91</v>
      </c>
      <c r="H7959" s="72">
        <v>333527.81</v>
      </c>
      <c r="I7959" s="54" t="s">
        <v>265</v>
      </c>
      <c r="J7959" s="54" t="s">
        <v>23511</v>
      </c>
      <c r="K7959" s="54" t="s">
        <v>26346</v>
      </c>
      <c r="L7959" s="54" t="s">
        <v>26427</v>
      </c>
      <c r="M7959" s="54" t="s">
        <v>26426</v>
      </c>
      <c r="N7959" s="54" t="s">
        <v>256</v>
      </c>
      <c r="O7959" s="54" t="s">
        <v>256</v>
      </c>
      <c r="P7959" s="54" t="s">
        <v>271</v>
      </c>
      <c r="Q7959" s="54" t="s">
        <v>256</v>
      </c>
      <c r="R7959" s="54" t="s">
        <v>431</v>
      </c>
      <c r="S7959" s="71"/>
      <c r="T7959" s="54" t="s">
        <v>256</v>
      </c>
      <c r="U7959" s="71">
        <v>44702</v>
      </c>
      <c r="V7959" s="54" t="s">
        <v>443</v>
      </c>
      <c r="W7959" t="str">
        <f t="shared" si="124"/>
        <v>May-22</v>
      </c>
    </row>
    <row r="7960" spans="1:23" x14ac:dyDescent="0.25">
      <c r="A7960" s="54" t="s">
        <v>317</v>
      </c>
      <c r="B7960" s="54" t="s">
        <v>428</v>
      </c>
      <c r="C7960" s="54" t="s">
        <v>263</v>
      </c>
      <c r="D7960" s="54" t="s">
        <v>429</v>
      </c>
      <c r="E7960" s="54" t="s">
        <v>26428</v>
      </c>
      <c r="F7960" s="71">
        <v>44692</v>
      </c>
      <c r="G7960" s="72">
        <v>25123.68</v>
      </c>
      <c r="H7960" s="72">
        <v>2148074.64</v>
      </c>
      <c r="I7960" s="54" t="s">
        <v>265</v>
      </c>
      <c r="J7960" s="54" t="s">
        <v>23511</v>
      </c>
      <c r="K7960" s="54" t="s">
        <v>26429</v>
      </c>
      <c r="L7960" s="54" t="s">
        <v>26430</v>
      </c>
      <c r="M7960" s="54" t="s">
        <v>26428</v>
      </c>
      <c r="N7960" s="54" t="s">
        <v>256</v>
      </c>
      <c r="O7960" s="54" t="s">
        <v>256</v>
      </c>
      <c r="P7960" s="54" t="s">
        <v>447</v>
      </c>
      <c r="Q7960" s="54" t="s">
        <v>256</v>
      </c>
      <c r="R7960" s="54" t="s">
        <v>431</v>
      </c>
      <c r="S7960" s="71"/>
      <c r="T7960" s="54" t="s">
        <v>256</v>
      </c>
      <c r="U7960" s="71">
        <v>44692</v>
      </c>
      <c r="V7960" s="54" t="s">
        <v>256</v>
      </c>
      <c r="W7960" t="str">
        <f t="shared" si="124"/>
        <v>May-22</v>
      </c>
    </row>
    <row r="7961" spans="1:23" x14ac:dyDescent="0.25">
      <c r="A7961" s="54" t="s">
        <v>317</v>
      </c>
      <c r="B7961" s="54" t="s">
        <v>428</v>
      </c>
      <c r="C7961" s="54" t="s">
        <v>263</v>
      </c>
      <c r="D7961" s="54" t="s">
        <v>429</v>
      </c>
      <c r="E7961" s="54" t="s">
        <v>26431</v>
      </c>
      <c r="F7961" s="71">
        <v>44692</v>
      </c>
      <c r="G7961" s="72">
        <v>8438.4</v>
      </c>
      <c r="H7961" s="72">
        <v>721483.2</v>
      </c>
      <c r="I7961" s="54" t="s">
        <v>265</v>
      </c>
      <c r="J7961" s="54" t="s">
        <v>23511</v>
      </c>
      <c r="K7961" s="54" t="s">
        <v>26432</v>
      </c>
      <c r="L7961" s="54" t="s">
        <v>26433</v>
      </c>
      <c r="M7961" s="54" t="s">
        <v>26431</v>
      </c>
      <c r="N7961" s="54" t="s">
        <v>256</v>
      </c>
      <c r="O7961" s="54" t="s">
        <v>256</v>
      </c>
      <c r="P7961" s="54" t="s">
        <v>447</v>
      </c>
      <c r="Q7961" s="54" t="s">
        <v>256</v>
      </c>
      <c r="R7961" s="54" t="s">
        <v>431</v>
      </c>
      <c r="S7961" s="71"/>
      <c r="T7961" s="54" t="s">
        <v>256</v>
      </c>
      <c r="U7961" s="71">
        <v>44692</v>
      </c>
      <c r="V7961" s="54" t="s">
        <v>256</v>
      </c>
      <c r="W7961" t="str">
        <f t="shared" si="124"/>
        <v>May-22</v>
      </c>
    </row>
    <row r="7962" spans="1:23" x14ac:dyDescent="0.25">
      <c r="A7962" s="54" t="s">
        <v>317</v>
      </c>
      <c r="B7962" s="54" t="s">
        <v>428</v>
      </c>
      <c r="C7962" s="54" t="s">
        <v>263</v>
      </c>
      <c r="D7962" s="54" t="s">
        <v>429</v>
      </c>
      <c r="E7962" s="54" t="s">
        <v>26434</v>
      </c>
      <c r="F7962" s="71">
        <v>44695</v>
      </c>
      <c r="G7962" s="72">
        <v>14715.36</v>
      </c>
      <c r="H7962" s="72">
        <v>1258163.28</v>
      </c>
      <c r="I7962" s="54" t="s">
        <v>265</v>
      </c>
      <c r="J7962" s="54" t="s">
        <v>23511</v>
      </c>
      <c r="K7962" s="54" t="s">
        <v>26435</v>
      </c>
      <c r="L7962" s="54" t="s">
        <v>26436</v>
      </c>
      <c r="M7962" s="54" t="s">
        <v>26434</v>
      </c>
      <c r="N7962" s="54" t="s">
        <v>256</v>
      </c>
      <c r="O7962" s="54" t="s">
        <v>256</v>
      </c>
      <c r="P7962" s="54" t="s">
        <v>447</v>
      </c>
      <c r="Q7962" s="54" t="s">
        <v>256</v>
      </c>
      <c r="R7962" s="54" t="s">
        <v>431</v>
      </c>
      <c r="S7962" s="71"/>
      <c r="T7962" s="54" t="s">
        <v>256</v>
      </c>
      <c r="U7962" s="71">
        <v>44695</v>
      </c>
      <c r="V7962" s="54" t="s">
        <v>256</v>
      </c>
      <c r="W7962" t="str">
        <f t="shared" si="124"/>
        <v>May-22</v>
      </c>
    </row>
    <row r="7963" spans="1:23" x14ac:dyDescent="0.25">
      <c r="A7963" s="54" t="s">
        <v>317</v>
      </c>
      <c r="B7963" s="54" t="s">
        <v>428</v>
      </c>
      <c r="C7963" s="54" t="s">
        <v>263</v>
      </c>
      <c r="D7963" s="54" t="s">
        <v>429</v>
      </c>
      <c r="E7963" s="54" t="s">
        <v>26437</v>
      </c>
      <c r="F7963" s="71">
        <v>44695</v>
      </c>
      <c r="G7963" s="72">
        <v>16305.12</v>
      </c>
      <c r="H7963" s="72">
        <v>1394087.76</v>
      </c>
      <c r="I7963" s="54" t="s">
        <v>265</v>
      </c>
      <c r="J7963" s="54" t="s">
        <v>23511</v>
      </c>
      <c r="K7963" s="54" t="s">
        <v>26438</v>
      </c>
      <c r="L7963" s="54" t="s">
        <v>26439</v>
      </c>
      <c r="M7963" s="54" t="s">
        <v>26437</v>
      </c>
      <c r="N7963" s="54" t="s">
        <v>256</v>
      </c>
      <c r="O7963" s="54" t="s">
        <v>256</v>
      </c>
      <c r="P7963" s="54" t="s">
        <v>447</v>
      </c>
      <c r="Q7963" s="54" t="s">
        <v>256</v>
      </c>
      <c r="R7963" s="54" t="s">
        <v>431</v>
      </c>
      <c r="S7963" s="71"/>
      <c r="T7963" s="54" t="s">
        <v>256</v>
      </c>
      <c r="U7963" s="71">
        <v>44695</v>
      </c>
      <c r="V7963" s="54" t="s">
        <v>256</v>
      </c>
      <c r="W7963" t="str">
        <f t="shared" si="124"/>
        <v>May-22</v>
      </c>
    </row>
    <row r="7964" spans="1:23" x14ac:dyDescent="0.25">
      <c r="A7964" s="54" t="s">
        <v>317</v>
      </c>
      <c r="B7964" s="54" t="s">
        <v>428</v>
      </c>
      <c r="C7964" s="54" t="s">
        <v>263</v>
      </c>
      <c r="D7964" s="54" t="s">
        <v>429</v>
      </c>
      <c r="E7964" s="54" t="s">
        <v>26440</v>
      </c>
      <c r="F7964" s="71">
        <v>44706</v>
      </c>
      <c r="G7964" s="72">
        <v>3558.24</v>
      </c>
      <c r="H7964" s="72">
        <v>304229.52</v>
      </c>
      <c r="I7964" s="54" t="s">
        <v>265</v>
      </c>
      <c r="J7964" s="54" t="s">
        <v>23511</v>
      </c>
      <c r="K7964" s="54" t="s">
        <v>26441</v>
      </c>
      <c r="L7964" s="54" t="s">
        <v>26442</v>
      </c>
      <c r="M7964" s="54" t="s">
        <v>26440</v>
      </c>
      <c r="N7964" s="54" t="s">
        <v>256</v>
      </c>
      <c r="O7964" s="54" t="s">
        <v>256</v>
      </c>
      <c r="P7964" s="54" t="s">
        <v>447</v>
      </c>
      <c r="Q7964" s="54" t="s">
        <v>256</v>
      </c>
      <c r="R7964" s="54" t="s">
        <v>431</v>
      </c>
      <c r="S7964" s="71"/>
      <c r="T7964" s="54" t="s">
        <v>256</v>
      </c>
      <c r="U7964" s="71">
        <v>44706</v>
      </c>
      <c r="V7964" s="54" t="s">
        <v>256</v>
      </c>
      <c r="W7964" t="str">
        <f t="shared" si="124"/>
        <v>May-22</v>
      </c>
    </row>
    <row r="7965" spans="1:23" x14ac:dyDescent="0.25">
      <c r="A7965" s="54" t="s">
        <v>317</v>
      </c>
      <c r="B7965" s="54" t="s">
        <v>428</v>
      </c>
      <c r="C7965" s="54" t="s">
        <v>263</v>
      </c>
      <c r="D7965" s="54" t="s">
        <v>429</v>
      </c>
      <c r="E7965" s="54" t="s">
        <v>26443</v>
      </c>
      <c r="F7965" s="71">
        <v>44706</v>
      </c>
      <c r="G7965" s="72">
        <v>1226.8800000000001</v>
      </c>
      <c r="H7965" s="72">
        <v>104898.24000000001</v>
      </c>
      <c r="I7965" s="54" t="s">
        <v>265</v>
      </c>
      <c r="J7965" s="54" t="s">
        <v>23511</v>
      </c>
      <c r="K7965" s="54" t="s">
        <v>26444</v>
      </c>
      <c r="L7965" s="54" t="s">
        <v>26445</v>
      </c>
      <c r="M7965" s="54" t="s">
        <v>26443</v>
      </c>
      <c r="N7965" s="54" t="s">
        <v>256</v>
      </c>
      <c r="O7965" s="54" t="s">
        <v>256</v>
      </c>
      <c r="P7965" s="54" t="s">
        <v>447</v>
      </c>
      <c r="Q7965" s="54" t="s">
        <v>256</v>
      </c>
      <c r="R7965" s="54" t="s">
        <v>431</v>
      </c>
      <c r="S7965" s="71"/>
      <c r="T7965" s="54" t="s">
        <v>256</v>
      </c>
      <c r="U7965" s="71">
        <v>44706</v>
      </c>
      <c r="V7965" s="54" t="s">
        <v>256</v>
      </c>
      <c r="W7965" t="str">
        <f t="shared" si="124"/>
        <v>May-22</v>
      </c>
    </row>
    <row r="7966" spans="1:23" x14ac:dyDescent="0.25">
      <c r="A7966" s="54" t="s">
        <v>317</v>
      </c>
      <c r="B7966" s="54" t="s">
        <v>428</v>
      </c>
      <c r="C7966" s="54" t="s">
        <v>263</v>
      </c>
      <c r="D7966" s="54" t="s">
        <v>429</v>
      </c>
      <c r="E7966" s="54" t="s">
        <v>26446</v>
      </c>
      <c r="F7966" s="71">
        <v>44706</v>
      </c>
      <c r="G7966" s="72">
        <v>339.84</v>
      </c>
      <c r="H7966" s="72">
        <v>29056.32</v>
      </c>
      <c r="I7966" s="54" t="s">
        <v>265</v>
      </c>
      <c r="J7966" s="54" t="s">
        <v>23511</v>
      </c>
      <c r="K7966" s="54" t="s">
        <v>26447</v>
      </c>
      <c r="L7966" s="54" t="s">
        <v>26448</v>
      </c>
      <c r="M7966" s="54" t="s">
        <v>26446</v>
      </c>
      <c r="N7966" s="54" t="s">
        <v>256</v>
      </c>
      <c r="O7966" s="54" t="s">
        <v>256</v>
      </c>
      <c r="P7966" s="54" t="s">
        <v>447</v>
      </c>
      <c r="Q7966" s="54" t="s">
        <v>256</v>
      </c>
      <c r="R7966" s="54" t="s">
        <v>431</v>
      </c>
      <c r="S7966" s="71"/>
      <c r="T7966" s="54" t="s">
        <v>256</v>
      </c>
      <c r="U7966" s="71">
        <v>44706</v>
      </c>
      <c r="V7966" s="54" t="s">
        <v>256</v>
      </c>
      <c r="W7966" t="str">
        <f t="shared" si="124"/>
        <v>May-22</v>
      </c>
    </row>
    <row r="7967" spans="1:23" x14ac:dyDescent="0.25">
      <c r="A7967" s="54" t="s">
        <v>317</v>
      </c>
      <c r="B7967" s="54" t="s">
        <v>428</v>
      </c>
      <c r="C7967" s="54" t="s">
        <v>263</v>
      </c>
      <c r="D7967" s="54" t="s">
        <v>429</v>
      </c>
      <c r="E7967" s="54" t="s">
        <v>26449</v>
      </c>
      <c r="F7967" s="71">
        <v>44706</v>
      </c>
      <c r="G7967" s="72">
        <v>5410.08</v>
      </c>
      <c r="H7967" s="72">
        <v>462561.84</v>
      </c>
      <c r="I7967" s="54" t="s">
        <v>265</v>
      </c>
      <c r="J7967" s="54" t="s">
        <v>23511</v>
      </c>
      <c r="K7967" s="54" t="s">
        <v>26450</v>
      </c>
      <c r="L7967" s="54" t="s">
        <v>26451</v>
      </c>
      <c r="M7967" s="54" t="s">
        <v>26449</v>
      </c>
      <c r="N7967" s="54" t="s">
        <v>256</v>
      </c>
      <c r="O7967" s="54" t="s">
        <v>256</v>
      </c>
      <c r="P7967" s="54" t="s">
        <v>447</v>
      </c>
      <c r="Q7967" s="54" t="s">
        <v>256</v>
      </c>
      <c r="R7967" s="54" t="s">
        <v>431</v>
      </c>
      <c r="S7967" s="71"/>
      <c r="T7967" s="54" t="s">
        <v>256</v>
      </c>
      <c r="U7967" s="71">
        <v>44706</v>
      </c>
      <c r="V7967" s="54" t="s">
        <v>256</v>
      </c>
      <c r="W7967" t="str">
        <f t="shared" si="124"/>
        <v>May-22</v>
      </c>
    </row>
    <row r="7968" spans="1:23" x14ac:dyDescent="0.25">
      <c r="A7968" s="54" t="s">
        <v>317</v>
      </c>
      <c r="B7968" s="54" t="s">
        <v>428</v>
      </c>
      <c r="C7968" s="54" t="s">
        <v>263</v>
      </c>
      <c r="D7968" s="54" t="s">
        <v>429</v>
      </c>
      <c r="E7968" s="54" t="s">
        <v>26452</v>
      </c>
      <c r="F7968" s="71">
        <v>44706</v>
      </c>
      <c r="G7968" s="72">
        <v>2316.96</v>
      </c>
      <c r="H7968" s="72">
        <v>198100.08</v>
      </c>
      <c r="I7968" s="54" t="s">
        <v>265</v>
      </c>
      <c r="J7968" s="54" t="s">
        <v>23511</v>
      </c>
      <c r="K7968" s="54" t="s">
        <v>26453</v>
      </c>
      <c r="L7968" s="54" t="s">
        <v>26454</v>
      </c>
      <c r="M7968" s="54" t="s">
        <v>26452</v>
      </c>
      <c r="N7968" s="54" t="s">
        <v>256</v>
      </c>
      <c r="O7968" s="54" t="s">
        <v>256</v>
      </c>
      <c r="P7968" s="54" t="s">
        <v>447</v>
      </c>
      <c r="Q7968" s="54" t="s">
        <v>256</v>
      </c>
      <c r="R7968" s="54" t="s">
        <v>431</v>
      </c>
      <c r="S7968" s="71"/>
      <c r="T7968" s="54" t="s">
        <v>256</v>
      </c>
      <c r="U7968" s="71">
        <v>44706</v>
      </c>
      <c r="V7968" s="54" t="s">
        <v>256</v>
      </c>
      <c r="W7968" t="str">
        <f t="shared" si="124"/>
        <v>May-22</v>
      </c>
    </row>
    <row r="7969" spans="1:23" x14ac:dyDescent="0.25">
      <c r="A7969" s="54" t="s">
        <v>317</v>
      </c>
      <c r="B7969" s="54" t="s">
        <v>428</v>
      </c>
      <c r="C7969" s="54" t="s">
        <v>263</v>
      </c>
      <c r="D7969" s="54" t="s">
        <v>429</v>
      </c>
      <c r="E7969" s="54" t="s">
        <v>26455</v>
      </c>
      <c r="F7969" s="71">
        <v>44711</v>
      </c>
      <c r="G7969" s="72">
        <v>1411.52</v>
      </c>
      <c r="H7969" s="72">
        <v>120684.96</v>
      </c>
      <c r="I7969" s="54" t="s">
        <v>265</v>
      </c>
      <c r="J7969" s="54" t="s">
        <v>23511</v>
      </c>
      <c r="K7969" s="54" t="s">
        <v>26456</v>
      </c>
      <c r="L7969" s="54" t="s">
        <v>26457</v>
      </c>
      <c r="M7969" s="54" t="s">
        <v>26455</v>
      </c>
      <c r="N7969" s="54" t="s">
        <v>256</v>
      </c>
      <c r="O7969" s="54" t="s">
        <v>256</v>
      </c>
      <c r="P7969" s="54" t="s">
        <v>271</v>
      </c>
      <c r="Q7969" s="54" t="s">
        <v>256</v>
      </c>
      <c r="R7969" s="54" t="s">
        <v>431</v>
      </c>
      <c r="S7969" s="71"/>
      <c r="T7969" s="54" t="s">
        <v>256</v>
      </c>
      <c r="U7969" s="71">
        <v>44711</v>
      </c>
      <c r="V7969" s="54" t="s">
        <v>443</v>
      </c>
      <c r="W7969" t="str">
        <f t="shared" si="124"/>
        <v>May-22</v>
      </c>
    </row>
    <row r="7970" spans="1:23" x14ac:dyDescent="0.25">
      <c r="A7970" s="54" t="s">
        <v>318</v>
      </c>
      <c r="B7970" s="54" t="s">
        <v>428</v>
      </c>
      <c r="C7970" s="54" t="s">
        <v>263</v>
      </c>
      <c r="D7970" s="54" t="s">
        <v>429</v>
      </c>
      <c r="E7970" s="54" t="s">
        <v>26458</v>
      </c>
      <c r="F7970" s="71">
        <v>44703</v>
      </c>
      <c r="G7970" s="72">
        <v>22927.71</v>
      </c>
      <c r="H7970" s="72">
        <v>1960319.21</v>
      </c>
      <c r="I7970" s="54" t="s">
        <v>265</v>
      </c>
      <c r="J7970" s="54" t="s">
        <v>25289</v>
      </c>
      <c r="K7970" s="54" t="s">
        <v>26459</v>
      </c>
      <c r="L7970" s="54" t="s">
        <v>26460</v>
      </c>
      <c r="M7970" s="54" t="s">
        <v>26458</v>
      </c>
      <c r="N7970" s="54" t="s">
        <v>256</v>
      </c>
      <c r="O7970" s="54" t="s">
        <v>256</v>
      </c>
      <c r="P7970" s="54" t="s">
        <v>440</v>
      </c>
      <c r="Q7970" s="54" t="s">
        <v>256</v>
      </c>
      <c r="R7970" s="54" t="s">
        <v>431</v>
      </c>
      <c r="S7970" s="71"/>
      <c r="T7970" s="54" t="s">
        <v>256</v>
      </c>
      <c r="U7970" s="71">
        <v>44703</v>
      </c>
      <c r="V7970" s="54" t="s">
        <v>256</v>
      </c>
      <c r="W7970" t="str">
        <f t="shared" si="124"/>
        <v>May-22</v>
      </c>
    </row>
    <row r="7971" spans="1:23" x14ac:dyDescent="0.25">
      <c r="A7971" s="54" t="s">
        <v>318</v>
      </c>
      <c r="B7971" s="54" t="s">
        <v>428</v>
      </c>
      <c r="C7971" s="54" t="s">
        <v>263</v>
      </c>
      <c r="D7971" s="54" t="s">
        <v>429</v>
      </c>
      <c r="E7971" s="54" t="s">
        <v>26461</v>
      </c>
      <c r="F7971" s="71">
        <v>44703</v>
      </c>
      <c r="G7971" s="72">
        <v>192793.77</v>
      </c>
      <c r="H7971" s="72">
        <v>16483867.34</v>
      </c>
      <c r="I7971" s="54" t="s">
        <v>265</v>
      </c>
      <c r="J7971" s="54" t="s">
        <v>25289</v>
      </c>
      <c r="K7971" s="54" t="s">
        <v>26459</v>
      </c>
      <c r="L7971" s="54" t="s">
        <v>26462</v>
      </c>
      <c r="M7971" s="54" t="s">
        <v>26461</v>
      </c>
      <c r="N7971" s="54" t="s">
        <v>256</v>
      </c>
      <c r="O7971" s="54" t="s">
        <v>256</v>
      </c>
      <c r="P7971" s="54" t="s">
        <v>440</v>
      </c>
      <c r="Q7971" s="54" t="s">
        <v>256</v>
      </c>
      <c r="R7971" s="54" t="s">
        <v>431</v>
      </c>
      <c r="S7971" s="71"/>
      <c r="T7971" s="54" t="s">
        <v>256</v>
      </c>
      <c r="U7971" s="71">
        <v>44703</v>
      </c>
      <c r="V7971" s="54" t="s">
        <v>256</v>
      </c>
      <c r="W7971" t="str">
        <f t="shared" si="124"/>
        <v>May-22</v>
      </c>
    </row>
    <row r="7972" spans="1:23" x14ac:dyDescent="0.25">
      <c r="A7972" s="54" t="s">
        <v>317</v>
      </c>
      <c r="B7972" s="54" t="s">
        <v>428</v>
      </c>
      <c r="C7972" s="54" t="s">
        <v>263</v>
      </c>
      <c r="D7972" s="54" t="s">
        <v>429</v>
      </c>
      <c r="E7972" s="54" t="s">
        <v>26463</v>
      </c>
      <c r="F7972" s="71">
        <v>44692</v>
      </c>
      <c r="G7972" s="72">
        <v>20898.939999999999</v>
      </c>
      <c r="H7972" s="72">
        <v>1786859.37</v>
      </c>
      <c r="I7972" s="54" t="s">
        <v>265</v>
      </c>
      <c r="J7972" s="54" t="s">
        <v>25289</v>
      </c>
      <c r="K7972" s="54" t="s">
        <v>26464</v>
      </c>
      <c r="L7972" s="54" t="s">
        <v>26465</v>
      </c>
      <c r="M7972" s="54" t="s">
        <v>26463</v>
      </c>
      <c r="N7972" s="54" t="s">
        <v>256</v>
      </c>
      <c r="O7972" s="54" t="s">
        <v>256</v>
      </c>
      <c r="P7972" s="54" t="s">
        <v>271</v>
      </c>
      <c r="Q7972" s="54" t="s">
        <v>256</v>
      </c>
      <c r="R7972" s="54" t="s">
        <v>431</v>
      </c>
      <c r="S7972" s="71"/>
      <c r="T7972" s="54" t="s">
        <v>256</v>
      </c>
      <c r="U7972" s="71">
        <v>44692</v>
      </c>
      <c r="V7972" s="54" t="s">
        <v>443</v>
      </c>
      <c r="W7972" t="str">
        <f t="shared" si="124"/>
        <v>May-22</v>
      </c>
    </row>
    <row r="7973" spans="1:23" x14ac:dyDescent="0.25">
      <c r="A7973" s="54" t="s">
        <v>317</v>
      </c>
      <c r="B7973" s="54" t="s">
        <v>428</v>
      </c>
      <c r="C7973" s="54" t="s">
        <v>263</v>
      </c>
      <c r="D7973" s="54" t="s">
        <v>429</v>
      </c>
      <c r="E7973" s="54" t="s">
        <v>26466</v>
      </c>
      <c r="F7973" s="71">
        <v>44697</v>
      </c>
      <c r="G7973" s="72">
        <v>12247.2</v>
      </c>
      <c r="H7973" s="72">
        <v>1047135.6</v>
      </c>
      <c r="I7973" s="54" t="s">
        <v>265</v>
      </c>
      <c r="J7973" s="54" t="s">
        <v>25289</v>
      </c>
      <c r="K7973" s="54" t="s">
        <v>26467</v>
      </c>
      <c r="L7973" s="54" t="s">
        <v>26468</v>
      </c>
      <c r="M7973" s="54" t="s">
        <v>26466</v>
      </c>
      <c r="N7973" s="54" t="s">
        <v>256</v>
      </c>
      <c r="O7973" s="54" t="s">
        <v>256</v>
      </c>
      <c r="P7973" s="54" t="s">
        <v>271</v>
      </c>
      <c r="Q7973" s="54" t="s">
        <v>256</v>
      </c>
      <c r="R7973" s="54" t="s">
        <v>431</v>
      </c>
      <c r="S7973" s="71"/>
      <c r="T7973" s="54" t="s">
        <v>256</v>
      </c>
      <c r="U7973" s="71">
        <v>44697</v>
      </c>
      <c r="V7973" s="54" t="s">
        <v>443</v>
      </c>
      <c r="W7973" t="str">
        <f t="shared" si="124"/>
        <v>May-22</v>
      </c>
    </row>
    <row r="7974" spans="1:23" x14ac:dyDescent="0.25">
      <c r="A7974" s="54" t="s">
        <v>317</v>
      </c>
      <c r="B7974" s="54" t="s">
        <v>428</v>
      </c>
      <c r="C7974" s="54" t="s">
        <v>263</v>
      </c>
      <c r="D7974" s="54" t="s">
        <v>429</v>
      </c>
      <c r="E7974" s="54" t="s">
        <v>26469</v>
      </c>
      <c r="F7974" s="71">
        <v>44697</v>
      </c>
      <c r="G7974" s="72">
        <v>11267.26</v>
      </c>
      <c r="H7974" s="72">
        <v>963350.73</v>
      </c>
      <c r="I7974" s="54" t="s">
        <v>265</v>
      </c>
      <c r="J7974" s="54" t="s">
        <v>25289</v>
      </c>
      <c r="K7974" s="54" t="s">
        <v>26470</v>
      </c>
      <c r="L7974" s="54" t="s">
        <v>26471</v>
      </c>
      <c r="M7974" s="54" t="s">
        <v>26469</v>
      </c>
      <c r="N7974" s="54" t="s">
        <v>256</v>
      </c>
      <c r="O7974" s="54" t="s">
        <v>256</v>
      </c>
      <c r="P7974" s="54" t="s">
        <v>271</v>
      </c>
      <c r="Q7974" s="54" t="s">
        <v>256</v>
      </c>
      <c r="R7974" s="54" t="s">
        <v>431</v>
      </c>
      <c r="S7974" s="71"/>
      <c r="T7974" s="54" t="s">
        <v>256</v>
      </c>
      <c r="U7974" s="71">
        <v>44697</v>
      </c>
      <c r="V7974" s="54" t="s">
        <v>443</v>
      </c>
      <c r="W7974" t="str">
        <f t="shared" si="124"/>
        <v>May-22</v>
      </c>
    </row>
    <row r="7975" spans="1:23" x14ac:dyDescent="0.25">
      <c r="A7975" s="54" t="s">
        <v>317</v>
      </c>
      <c r="B7975" s="54" t="s">
        <v>428</v>
      </c>
      <c r="C7975" s="54" t="s">
        <v>263</v>
      </c>
      <c r="D7975" s="54" t="s">
        <v>429</v>
      </c>
      <c r="E7975" s="54" t="s">
        <v>26472</v>
      </c>
      <c r="F7975" s="71">
        <v>44705</v>
      </c>
      <c r="G7975" s="72">
        <v>422.51</v>
      </c>
      <c r="H7975" s="72">
        <v>36124.61</v>
      </c>
      <c r="I7975" s="54" t="s">
        <v>265</v>
      </c>
      <c r="J7975" s="54" t="s">
        <v>25289</v>
      </c>
      <c r="K7975" s="54" t="s">
        <v>26473</v>
      </c>
      <c r="L7975" s="54" t="s">
        <v>26474</v>
      </c>
      <c r="M7975" s="54" t="s">
        <v>26472</v>
      </c>
      <c r="N7975" s="54" t="s">
        <v>256</v>
      </c>
      <c r="O7975" s="54" t="s">
        <v>256</v>
      </c>
      <c r="P7975" s="54" t="s">
        <v>454</v>
      </c>
      <c r="Q7975" s="54" t="s">
        <v>256</v>
      </c>
      <c r="R7975" s="54" t="s">
        <v>431</v>
      </c>
      <c r="S7975" s="71"/>
      <c r="T7975" s="54" t="s">
        <v>256</v>
      </c>
      <c r="U7975" s="71">
        <v>44705</v>
      </c>
      <c r="V7975" s="54" t="s">
        <v>256</v>
      </c>
      <c r="W7975" t="str">
        <f t="shared" si="124"/>
        <v>May-22</v>
      </c>
    </row>
    <row r="7976" spans="1:23" x14ac:dyDescent="0.25">
      <c r="A7976" s="54" t="s">
        <v>317</v>
      </c>
      <c r="B7976" s="54" t="s">
        <v>428</v>
      </c>
      <c r="C7976" s="54" t="s">
        <v>263</v>
      </c>
      <c r="D7976" s="54" t="s">
        <v>429</v>
      </c>
      <c r="E7976" s="54" t="s">
        <v>26475</v>
      </c>
      <c r="F7976" s="71">
        <v>44704</v>
      </c>
      <c r="G7976" s="72">
        <v>13.66</v>
      </c>
      <c r="H7976" s="72">
        <v>1167.93</v>
      </c>
      <c r="I7976" s="54" t="s">
        <v>265</v>
      </c>
      <c r="J7976" s="54" t="s">
        <v>25289</v>
      </c>
      <c r="K7976" s="54" t="s">
        <v>26476</v>
      </c>
      <c r="L7976" s="54" t="s">
        <v>26477</v>
      </c>
      <c r="M7976" s="54" t="s">
        <v>26475</v>
      </c>
      <c r="N7976" s="54" t="s">
        <v>256</v>
      </c>
      <c r="O7976" s="54" t="s">
        <v>256</v>
      </c>
      <c r="P7976" s="54" t="s">
        <v>264</v>
      </c>
      <c r="Q7976" s="54" t="s">
        <v>256</v>
      </c>
      <c r="R7976" s="54" t="s">
        <v>431</v>
      </c>
      <c r="S7976" s="71"/>
      <c r="T7976" s="54" t="s">
        <v>256</v>
      </c>
      <c r="U7976" s="71">
        <v>44704</v>
      </c>
      <c r="V7976" s="54" t="s">
        <v>256</v>
      </c>
      <c r="W7976" t="str">
        <f t="shared" si="124"/>
        <v>May-22</v>
      </c>
    </row>
    <row r="7977" spans="1:23" x14ac:dyDescent="0.25">
      <c r="A7977" s="54" t="s">
        <v>317</v>
      </c>
      <c r="B7977" s="54" t="s">
        <v>428</v>
      </c>
      <c r="C7977" s="54" t="s">
        <v>263</v>
      </c>
      <c r="D7977" s="54" t="s">
        <v>429</v>
      </c>
      <c r="E7977" s="54" t="s">
        <v>26478</v>
      </c>
      <c r="F7977" s="71">
        <v>44705</v>
      </c>
      <c r="G7977" s="72">
        <v>57.98</v>
      </c>
      <c r="H7977" s="72">
        <v>4957.29</v>
      </c>
      <c r="I7977" s="54" t="s">
        <v>265</v>
      </c>
      <c r="J7977" s="54" t="s">
        <v>25289</v>
      </c>
      <c r="K7977" s="54" t="s">
        <v>26479</v>
      </c>
      <c r="L7977" s="54" t="s">
        <v>26480</v>
      </c>
      <c r="M7977" s="54" t="s">
        <v>26478</v>
      </c>
      <c r="N7977" s="54" t="s">
        <v>256</v>
      </c>
      <c r="O7977" s="54" t="s">
        <v>256</v>
      </c>
      <c r="P7977" s="54" t="s">
        <v>454</v>
      </c>
      <c r="Q7977" s="54" t="s">
        <v>256</v>
      </c>
      <c r="R7977" s="54" t="s">
        <v>431</v>
      </c>
      <c r="S7977" s="71"/>
      <c r="T7977" s="54" t="s">
        <v>256</v>
      </c>
      <c r="U7977" s="71">
        <v>44705</v>
      </c>
      <c r="V7977" s="54" t="s">
        <v>256</v>
      </c>
      <c r="W7977" t="str">
        <f t="shared" si="124"/>
        <v>May-22</v>
      </c>
    </row>
    <row r="7978" spans="1:23" x14ac:dyDescent="0.25">
      <c r="A7978" s="54" t="s">
        <v>317</v>
      </c>
      <c r="B7978" s="54" t="s">
        <v>428</v>
      </c>
      <c r="C7978" s="54" t="s">
        <v>263</v>
      </c>
      <c r="D7978" s="54" t="s">
        <v>429</v>
      </c>
      <c r="E7978" s="54" t="s">
        <v>26481</v>
      </c>
      <c r="F7978" s="71">
        <v>44700</v>
      </c>
      <c r="G7978" s="72">
        <v>1601.44</v>
      </c>
      <c r="H7978" s="72">
        <v>136923.12</v>
      </c>
      <c r="I7978" s="54" t="s">
        <v>265</v>
      </c>
      <c r="J7978" s="54" t="s">
        <v>25289</v>
      </c>
      <c r="K7978" s="54" t="s">
        <v>26482</v>
      </c>
      <c r="L7978" s="54" t="s">
        <v>26483</v>
      </c>
      <c r="M7978" s="54" t="s">
        <v>26481</v>
      </c>
      <c r="N7978" s="54" t="s">
        <v>256</v>
      </c>
      <c r="O7978" s="54" t="s">
        <v>256</v>
      </c>
      <c r="P7978" s="54" t="s">
        <v>12581</v>
      </c>
      <c r="Q7978" s="54" t="s">
        <v>256</v>
      </c>
      <c r="R7978" s="54" t="s">
        <v>431</v>
      </c>
      <c r="S7978" s="71"/>
      <c r="T7978" s="54" t="s">
        <v>256</v>
      </c>
      <c r="U7978" s="71">
        <v>44700</v>
      </c>
      <c r="V7978" s="54" t="s">
        <v>256</v>
      </c>
      <c r="W7978" t="str">
        <f t="shared" si="124"/>
        <v>May-22</v>
      </c>
    </row>
    <row r="7979" spans="1:23" x14ac:dyDescent="0.25">
      <c r="A7979" s="54" t="s">
        <v>317</v>
      </c>
      <c r="B7979" s="54" t="s">
        <v>428</v>
      </c>
      <c r="C7979" s="54" t="s">
        <v>263</v>
      </c>
      <c r="D7979" s="54" t="s">
        <v>429</v>
      </c>
      <c r="E7979" s="54" t="s">
        <v>26484</v>
      </c>
      <c r="F7979" s="71">
        <v>44702</v>
      </c>
      <c r="G7979" s="72">
        <v>3599.89</v>
      </c>
      <c r="H7979" s="72">
        <v>307790.59999999998</v>
      </c>
      <c r="I7979" s="54" t="s">
        <v>265</v>
      </c>
      <c r="J7979" s="54" t="s">
        <v>25289</v>
      </c>
      <c r="K7979" s="54" t="s">
        <v>26485</v>
      </c>
      <c r="L7979" s="54" t="s">
        <v>26486</v>
      </c>
      <c r="M7979" s="54" t="s">
        <v>26484</v>
      </c>
      <c r="N7979" s="54" t="s">
        <v>256</v>
      </c>
      <c r="O7979" s="54" t="s">
        <v>256</v>
      </c>
      <c r="P7979" s="54" t="s">
        <v>271</v>
      </c>
      <c r="Q7979" s="54" t="s">
        <v>256</v>
      </c>
      <c r="R7979" s="54" t="s">
        <v>431</v>
      </c>
      <c r="S7979" s="71"/>
      <c r="T7979" s="54" t="s">
        <v>256</v>
      </c>
      <c r="U7979" s="71">
        <v>44702</v>
      </c>
      <c r="V7979" s="54" t="s">
        <v>443</v>
      </c>
      <c r="W7979" t="str">
        <f t="shared" si="124"/>
        <v>May-22</v>
      </c>
    </row>
    <row r="7980" spans="1:23" x14ac:dyDescent="0.25">
      <c r="A7980" s="54" t="s">
        <v>317</v>
      </c>
      <c r="B7980" s="54" t="s">
        <v>428</v>
      </c>
      <c r="C7980" s="54" t="s">
        <v>263</v>
      </c>
      <c r="D7980" s="54" t="s">
        <v>429</v>
      </c>
      <c r="E7980" s="54" t="s">
        <v>26487</v>
      </c>
      <c r="F7980" s="71">
        <v>44707</v>
      </c>
      <c r="G7980" s="72">
        <v>90</v>
      </c>
      <c r="H7980" s="72">
        <v>7695</v>
      </c>
      <c r="I7980" s="54" t="s">
        <v>265</v>
      </c>
      <c r="J7980" s="54" t="s">
        <v>25289</v>
      </c>
      <c r="K7980" s="54" t="s">
        <v>26488</v>
      </c>
      <c r="L7980" s="54" t="s">
        <v>26489</v>
      </c>
      <c r="M7980" s="54" t="s">
        <v>26487</v>
      </c>
      <c r="N7980" s="54" t="s">
        <v>256</v>
      </c>
      <c r="O7980" s="54" t="s">
        <v>256</v>
      </c>
      <c r="P7980" s="54" t="s">
        <v>271</v>
      </c>
      <c r="Q7980" s="54" t="s">
        <v>256</v>
      </c>
      <c r="R7980" s="54" t="s">
        <v>431</v>
      </c>
      <c r="S7980" s="71"/>
      <c r="T7980" s="54" t="s">
        <v>256</v>
      </c>
      <c r="U7980" s="71">
        <v>44707</v>
      </c>
      <c r="V7980" s="54" t="s">
        <v>443</v>
      </c>
      <c r="W7980" t="str">
        <f t="shared" si="124"/>
        <v>May-22</v>
      </c>
    </row>
    <row r="7981" spans="1:23" x14ac:dyDescent="0.25">
      <c r="A7981" s="54" t="s">
        <v>317</v>
      </c>
      <c r="B7981" s="54" t="s">
        <v>428</v>
      </c>
      <c r="C7981" s="54" t="s">
        <v>263</v>
      </c>
      <c r="D7981" s="54" t="s">
        <v>429</v>
      </c>
      <c r="E7981" s="54" t="s">
        <v>26490</v>
      </c>
      <c r="F7981" s="71">
        <v>44712</v>
      </c>
      <c r="G7981" s="72">
        <v>2.5099999999999998</v>
      </c>
      <c r="H7981" s="72">
        <v>221.26</v>
      </c>
      <c r="I7981" s="54" t="s">
        <v>265</v>
      </c>
      <c r="J7981" s="54" t="s">
        <v>25289</v>
      </c>
      <c r="K7981" s="54" t="s">
        <v>26491</v>
      </c>
      <c r="L7981" s="54" t="s">
        <v>26492</v>
      </c>
      <c r="M7981" s="54" t="s">
        <v>26490</v>
      </c>
      <c r="N7981" s="54" t="s">
        <v>256</v>
      </c>
      <c r="O7981" s="54" t="s">
        <v>256</v>
      </c>
      <c r="P7981" s="54" t="s">
        <v>454</v>
      </c>
      <c r="Q7981" s="54" t="s">
        <v>256</v>
      </c>
      <c r="R7981" s="54" t="s">
        <v>431</v>
      </c>
      <c r="S7981" s="71"/>
      <c r="T7981" s="54" t="s">
        <v>256</v>
      </c>
      <c r="U7981" s="71">
        <v>44712</v>
      </c>
      <c r="V7981" s="54" t="s">
        <v>256</v>
      </c>
      <c r="W7981" t="str">
        <f t="shared" si="124"/>
        <v>May-22</v>
      </c>
    </row>
    <row r="7982" spans="1:23" x14ac:dyDescent="0.25">
      <c r="A7982" s="54" t="s">
        <v>317</v>
      </c>
      <c r="B7982" s="54" t="s">
        <v>428</v>
      </c>
      <c r="C7982" s="54" t="s">
        <v>263</v>
      </c>
      <c r="D7982" s="54" t="s">
        <v>429</v>
      </c>
      <c r="E7982" s="54" t="s">
        <v>26493</v>
      </c>
      <c r="F7982" s="71">
        <v>44695</v>
      </c>
      <c r="G7982" s="72">
        <v>2288.16</v>
      </c>
      <c r="H7982" s="72">
        <v>195637.68</v>
      </c>
      <c r="I7982" s="54" t="s">
        <v>265</v>
      </c>
      <c r="J7982" s="54" t="s">
        <v>25289</v>
      </c>
      <c r="K7982" s="54" t="s">
        <v>26494</v>
      </c>
      <c r="L7982" s="54" t="s">
        <v>26495</v>
      </c>
      <c r="M7982" s="54" t="s">
        <v>26493</v>
      </c>
      <c r="N7982" s="54" t="s">
        <v>256</v>
      </c>
      <c r="O7982" s="54" t="s">
        <v>256</v>
      </c>
      <c r="P7982" s="54" t="s">
        <v>447</v>
      </c>
      <c r="Q7982" s="54" t="s">
        <v>256</v>
      </c>
      <c r="R7982" s="54" t="s">
        <v>431</v>
      </c>
      <c r="S7982" s="71"/>
      <c r="T7982" s="54" t="s">
        <v>256</v>
      </c>
      <c r="U7982" s="71">
        <v>44695</v>
      </c>
      <c r="V7982" s="54" t="s">
        <v>256</v>
      </c>
      <c r="W7982" t="str">
        <f t="shared" si="124"/>
        <v>May-22</v>
      </c>
    </row>
    <row r="7983" spans="1:23" x14ac:dyDescent="0.25">
      <c r="A7983" s="54" t="s">
        <v>317</v>
      </c>
      <c r="B7983" s="54" t="s">
        <v>428</v>
      </c>
      <c r="C7983" s="54" t="s">
        <v>263</v>
      </c>
      <c r="D7983" s="54" t="s">
        <v>429</v>
      </c>
      <c r="E7983" s="54" t="s">
        <v>26496</v>
      </c>
      <c r="F7983" s="71">
        <v>44706</v>
      </c>
      <c r="G7983" s="72">
        <v>7591.68</v>
      </c>
      <c r="H7983" s="72">
        <v>649088.64</v>
      </c>
      <c r="I7983" s="54" t="s">
        <v>265</v>
      </c>
      <c r="J7983" s="54" t="s">
        <v>25289</v>
      </c>
      <c r="K7983" s="54" t="s">
        <v>26497</v>
      </c>
      <c r="L7983" s="54" t="s">
        <v>26498</v>
      </c>
      <c r="M7983" s="54" t="s">
        <v>26496</v>
      </c>
      <c r="N7983" s="54" t="s">
        <v>256</v>
      </c>
      <c r="O7983" s="54" t="s">
        <v>256</v>
      </c>
      <c r="P7983" s="54" t="s">
        <v>447</v>
      </c>
      <c r="Q7983" s="54" t="s">
        <v>256</v>
      </c>
      <c r="R7983" s="54" t="s">
        <v>431</v>
      </c>
      <c r="S7983" s="71"/>
      <c r="T7983" s="54" t="s">
        <v>256</v>
      </c>
      <c r="U7983" s="71">
        <v>44706</v>
      </c>
      <c r="V7983" s="54" t="s">
        <v>256</v>
      </c>
      <c r="W7983" t="str">
        <f t="shared" si="124"/>
        <v>May-22</v>
      </c>
    </row>
    <row r="7984" spans="1:23" x14ac:dyDescent="0.25">
      <c r="A7984" s="54" t="s">
        <v>317</v>
      </c>
      <c r="B7984" s="54" t="s">
        <v>428</v>
      </c>
      <c r="C7984" s="54" t="s">
        <v>263</v>
      </c>
      <c r="D7984" s="54" t="s">
        <v>429</v>
      </c>
      <c r="E7984" s="54" t="s">
        <v>26499</v>
      </c>
      <c r="F7984" s="71">
        <v>44706</v>
      </c>
      <c r="G7984" s="72">
        <v>3031.2</v>
      </c>
      <c r="H7984" s="72">
        <v>259167.6</v>
      </c>
      <c r="I7984" s="54" t="s">
        <v>265</v>
      </c>
      <c r="J7984" s="54" t="s">
        <v>25289</v>
      </c>
      <c r="K7984" s="54" t="s">
        <v>26500</v>
      </c>
      <c r="L7984" s="54" t="s">
        <v>26501</v>
      </c>
      <c r="M7984" s="54" t="s">
        <v>26499</v>
      </c>
      <c r="N7984" s="54" t="s">
        <v>256</v>
      </c>
      <c r="O7984" s="54" t="s">
        <v>256</v>
      </c>
      <c r="P7984" s="54" t="s">
        <v>447</v>
      </c>
      <c r="Q7984" s="54" t="s">
        <v>256</v>
      </c>
      <c r="R7984" s="54" t="s">
        <v>431</v>
      </c>
      <c r="S7984" s="71"/>
      <c r="T7984" s="54" t="s">
        <v>256</v>
      </c>
      <c r="U7984" s="71">
        <v>44706</v>
      </c>
      <c r="V7984" s="54" t="s">
        <v>256</v>
      </c>
      <c r="W7984" t="str">
        <f t="shared" si="124"/>
        <v>May-22</v>
      </c>
    </row>
    <row r="7985" spans="1:23" x14ac:dyDescent="0.25">
      <c r="A7985" s="54" t="s">
        <v>317</v>
      </c>
      <c r="B7985" s="54" t="s">
        <v>428</v>
      </c>
      <c r="C7985" s="54" t="s">
        <v>263</v>
      </c>
      <c r="D7985" s="54" t="s">
        <v>429</v>
      </c>
      <c r="E7985" s="54" t="s">
        <v>26502</v>
      </c>
      <c r="F7985" s="71">
        <v>44706</v>
      </c>
      <c r="G7985" s="72">
        <v>6230.88</v>
      </c>
      <c r="H7985" s="72">
        <v>532740.24</v>
      </c>
      <c r="I7985" s="54" t="s">
        <v>265</v>
      </c>
      <c r="J7985" s="54" t="s">
        <v>25289</v>
      </c>
      <c r="K7985" s="54" t="s">
        <v>26503</v>
      </c>
      <c r="L7985" s="54" t="s">
        <v>26504</v>
      </c>
      <c r="M7985" s="54" t="s">
        <v>26502</v>
      </c>
      <c r="N7985" s="54" t="s">
        <v>256</v>
      </c>
      <c r="O7985" s="54" t="s">
        <v>256</v>
      </c>
      <c r="P7985" s="54" t="s">
        <v>447</v>
      </c>
      <c r="Q7985" s="54" t="s">
        <v>256</v>
      </c>
      <c r="R7985" s="54" t="s">
        <v>431</v>
      </c>
      <c r="S7985" s="71"/>
      <c r="T7985" s="54" t="s">
        <v>256</v>
      </c>
      <c r="U7985" s="71">
        <v>44706</v>
      </c>
      <c r="V7985" s="54" t="s">
        <v>256</v>
      </c>
      <c r="W7985" t="str">
        <f t="shared" si="124"/>
        <v>May-22</v>
      </c>
    </row>
    <row r="7986" spans="1:23" x14ac:dyDescent="0.25">
      <c r="A7986" s="54" t="s">
        <v>317</v>
      </c>
      <c r="B7986" s="54" t="s">
        <v>428</v>
      </c>
      <c r="C7986" s="54" t="s">
        <v>263</v>
      </c>
      <c r="D7986" s="54" t="s">
        <v>429</v>
      </c>
      <c r="E7986" s="54" t="s">
        <v>26505</v>
      </c>
      <c r="F7986" s="71">
        <v>44712</v>
      </c>
      <c r="G7986" s="72">
        <v>543.72</v>
      </c>
      <c r="H7986" s="72">
        <v>47928.92</v>
      </c>
      <c r="I7986" s="54" t="s">
        <v>265</v>
      </c>
      <c r="J7986" s="54" t="s">
        <v>25289</v>
      </c>
      <c r="K7986" s="54" t="s">
        <v>26258</v>
      </c>
      <c r="L7986" s="54" t="s">
        <v>26506</v>
      </c>
      <c r="M7986" s="54" t="s">
        <v>26505</v>
      </c>
      <c r="N7986" s="54" t="s">
        <v>256</v>
      </c>
      <c r="O7986" s="54" t="s">
        <v>256</v>
      </c>
      <c r="P7986" s="54" t="s">
        <v>273</v>
      </c>
      <c r="Q7986" s="54" t="s">
        <v>256</v>
      </c>
      <c r="R7986" s="54" t="s">
        <v>431</v>
      </c>
      <c r="S7986" s="71"/>
      <c r="T7986" s="54" t="s">
        <v>256</v>
      </c>
      <c r="U7986" s="71">
        <v>44712</v>
      </c>
      <c r="V7986" s="54" t="s">
        <v>256</v>
      </c>
      <c r="W7986" t="str">
        <f t="shared" si="124"/>
        <v>May-22</v>
      </c>
    </row>
    <row r="7987" spans="1:23" x14ac:dyDescent="0.25">
      <c r="A7987" s="54" t="s">
        <v>317</v>
      </c>
      <c r="B7987" s="54" t="s">
        <v>428</v>
      </c>
      <c r="C7987" s="54" t="s">
        <v>263</v>
      </c>
      <c r="D7987" s="54" t="s">
        <v>429</v>
      </c>
      <c r="E7987" s="54" t="s">
        <v>26507</v>
      </c>
      <c r="F7987" s="71">
        <v>44703</v>
      </c>
      <c r="G7987" s="72">
        <v>315.92</v>
      </c>
      <c r="H7987" s="72">
        <v>27011.16</v>
      </c>
      <c r="I7987" s="54" t="s">
        <v>265</v>
      </c>
      <c r="J7987" s="54" t="s">
        <v>25289</v>
      </c>
      <c r="K7987" s="54" t="s">
        <v>26508</v>
      </c>
      <c r="L7987" s="54" t="s">
        <v>26509</v>
      </c>
      <c r="M7987" s="54" t="s">
        <v>26507</v>
      </c>
      <c r="N7987" s="54" t="s">
        <v>256</v>
      </c>
      <c r="O7987" s="54" t="s">
        <v>256</v>
      </c>
      <c r="P7987" s="54" t="s">
        <v>273</v>
      </c>
      <c r="Q7987" s="54" t="s">
        <v>256</v>
      </c>
      <c r="R7987" s="54" t="s">
        <v>431</v>
      </c>
      <c r="S7987" s="71"/>
      <c r="T7987" s="54" t="s">
        <v>256</v>
      </c>
      <c r="U7987" s="71">
        <v>44703</v>
      </c>
      <c r="V7987" s="54" t="s">
        <v>256</v>
      </c>
      <c r="W7987" t="str">
        <f t="shared" si="124"/>
        <v>May-22</v>
      </c>
    </row>
    <row r="7988" spans="1:23" x14ac:dyDescent="0.25">
      <c r="A7988" s="54" t="s">
        <v>317</v>
      </c>
      <c r="B7988" s="54" t="s">
        <v>428</v>
      </c>
      <c r="C7988" s="54" t="s">
        <v>263</v>
      </c>
      <c r="D7988" s="54" t="s">
        <v>429</v>
      </c>
      <c r="E7988" s="54" t="s">
        <v>26510</v>
      </c>
      <c r="F7988" s="71">
        <v>44691</v>
      </c>
      <c r="G7988" s="72">
        <v>3261</v>
      </c>
      <c r="H7988" s="72">
        <v>278815.5</v>
      </c>
      <c r="I7988" s="54" t="s">
        <v>265</v>
      </c>
      <c r="J7988" s="54" t="s">
        <v>25289</v>
      </c>
      <c r="K7988" s="54" t="s">
        <v>26511</v>
      </c>
      <c r="L7988" s="54" t="s">
        <v>26512</v>
      </c>
      <c r="M7988" s="54" t="s">
        <v>26510</v>
      </c>
      <c r="N7988" s="54" t="s">
        <v>256</v>
      </c>
      <c r="O7988" s="54" t="s">
        <v>256</v>
      </c>
      <c r="P7988" s="54" t="s">
        <v>20963</v>
      </c>
      <c r="Q7988" s="54" t="s">
        <v>256</v>
      </c>
      <c r="R7988" s="54" t="s">
        <v>431</v>
      </c>
      <c r="S7988" s="71"/>
      <c r="T7988" s="54" t="s">
        <v>256</v>
      </c>
      <c r="U7988" s="71">
        <v>44691</v>
      </c>
      <c r="V7988" s="54" t="s">
        <v>256</v>
      </c>
      <c r="W7988" t="str">
        <f t="shared" si="124"/>
        <v>May-22</v>
      </c>
    </row>
    <row r="7989" spans="1:23" x14ac:dyDescent="0.25">
      <c r="A7989" s="54" t="s">
        <v>317</v>
      </c>
      <c r="B7989" s="54" t="s">
        <v>428</v>
      </c>
      <c r="C7989" s="54" t="s">
        <v>263</v>
      </c>
      <c r="D7989" s="54" t="s">
        <v>429</v>
      </c>
      <c r="E7989" s="54" t="s">
        <v>26513</v>
      </c>
      <c r="F7989" s="71">
        <v>44691</v>
      </c>
      <c r="G7989" s="72">
        <v>9555</v>
      </c>
      <c r="H7989" s="72">
        <v>816952.5</v>
      </c>
      <c r="I7989" s="54" t="s">
        <v>265</v>
      </c>
      <c r="J7989" s="54" t="s">
        <v>25289</v>
      </c>
      <c r="K7989" s="54" t="s">
        <v>26514</v>
      </c>
      <c r="L7989" s="54" t="s">
        <v>26515</v>
      </c>
      <c r="M7989" s="54" t="s">
        <v>26513</v>
      </c>
      <c r="N7989" s="54" t="s">
        <v>256</v>
      </c>
      <c r="O7989" s="54" t="s">
        <v>256</v>
      </c>
      <c r="P7989" s="54" t="s">
        <v>20963</v>
      </c>
      <c r="Q7989" s="54" t="s">
        <v>256</v>
      </c>
      <c r="R7989" s="54" t="s">
        <v>431</v>
      </c>
      <c r="S7989" s="71"/>
      <c r="T7989" s="54" t="s">
        <v>256</v>
      </c>
      <c r="U7989" s="71">
        <v>44691</v>
      </c>
      <c r="V7989" s="54" t="s">
        <v>256</v>
      </c>
      <c r="W7989" t="str">
        <f t="shared" si="124"/>
        <v>May-22</v>
      </c>
    </row>
    <row r="7990" spans="1:23" x14ac:dyDescent="0.25">
      <c r="A7990" s="54" t="s">
        <v>317</v>
      </c>
      <c r="B7990" s="54" t="s">
        <v>428</v>
      </c>
      <c r="C7990" s="54" t="s">
        <v>263</v>
      </c>
      <c r="D7990" s="54" t="s">
        <v>429</v>
      </c>
      <c r="E7990" s="54" t="s">
        <v>26516</v>
      </c>
      <c r="F7990" s="71">
        <v>44692</v>
      </c>
      <c r="G7990" s="72">
        <v>1534.6</v>
      </c>
      <c r="H7990" s="72">
        <v>131208.29999999999</v>
      </c>
      <c r="I7990" s="54" t="s">
        <v>265</v>
      </c>
      <c r="J7990" s="54" t="s">
        <v>26517</v>
      </c>
      <c r="K7990" s="54" t="s">
        <v>26518</v>
      </c>
      <c r="L7990" s="54" t="s">
        <v>26519</v>
      </c>
      <c r="M7990" s="54" t="s">
        <v>26516</v>
      </c>
      <c r="N7990" s="54" t="s">
        <v>256</v>
      </c>
      <c r="O7990" s="54" t="s">
        <v>256</v>
      </c>
      <c r="P7990" s="54" t="s">
        <v>522</v>
      </c>
      <c r="Q7990" s="54" t="s">
        <v>256</v>
      </c>
      <c r="R7990" s="54" t="s">
        <v>431</v>
      </c>
      <c r="S7990" s="71"/>
      <c r="T7990" s="54" t="s">
        <v>256</v>
      </c>
      <c r="U7990" s="71">
        <v>44692</v>
      </c>
      <c r="V7990" s="54" t="s">
        <v>256</v>
      </c>
      <c r="W7990" t="str">
        <f t="shared" si="124"/>
        <v>May-22</v>
      </c>
    </row>
    <row r="7991" spans="1:23" x14ac:dyDescent="0.25">
      <c r="A7991" s="54" t="s">
        <v>317</v>
      </c>
      <c r="B7991" s="54" t="s">
        <v>428</v>
      </c>
      <c r="C7991" s="54" t="s">
        <v>263</v>
      </c>
      <c r="D7991" s="54" t="s">
        <v>429</v>
      </c>
      <c r="E7991" s="54" t="s">
        <v>26520</v>
      </c>
      <c r="F7991" s="71">
        <v>44699</v>
      </c>
      <c r="G7991" s="72">
        <v>15385.97</v>
      </c>
      <c r="H7991" s="72">
        <v>1315500.44</v>
      </c>
      <c r="I7991" s="54" t="s">
        <v>265</v>
      </c>
      <c r="J7991" s="54" t="s">
        <v>26517</v>
      </c>
      <c r="K7991" s="54" t="s">
        <v>26521</v>
      </c>
      <c r="L7991" s="54" t="s">
        <v>26522</v>
      </c>
      <c r="M7991" s="54" t="s">
        <v>26520</v>
      </c>
      <c r="N7991" s="54" t="s">
        <v>256</v>
      </c>
      <c r="O7991" s="54" t="s">
        <v>256</v>
      </c>
      <c r="P7991" s="54" t="s">
        <v>454</v>
      </c>
      <c r="Q7991" s="54" t="s">
        <v>256</v>
      </c>
      <c r="R7991" s="54" t="s">
        <v>431</v>
      </c>
      <c r="S7991" s="71"/>
      <c r="T7991" s="54" t="s">
        <v>256</v>
      </c>
      <c r="U7991" s="71">
        <v>44699</v>
      </c>
      <c r="V7991" s="54" t="s">
        <v>256</v>
      </c>
      <c r="W7991" t="str">
        <f t="shared" si="124"/>
        <v>May-22</v>
      </c>
    </row>
    <row r="7992" spans="1:23" x14ac:dyDescent="0.25">
      <c r="A7992" s="54" t="s">
        <v>317</v>
      </c>
      <c r="B7992" s="54" t="s">
        <v>428</v>
      </c>
      <c r="C7992" s="54" t="s">
        <v>263</v>
      </c>
      <c r="D7992" s="54" t="s">
        <v>429</v>
      </c>
      <c r="E7992" s="54" t="s">
        <v>26523</v>
      </c>
      <c r="F7992" s="71">
        <v>44699</v>
      </c>
      <c r="G7992" s="72">
        <v>464.64</v>
      </c>
      <c r="H7992" s="72">
        <v>39726.720000000001</v>
      </c>
      <c r="I7992" s="54" t="s">
        <v>265</v>
      </c>
      <c r="J7992" s="54" t="s">
        <v>26517</v>
      </c>
      <c r="K7992" s="54" t="s">
        <v>26524</v>
      </c>
      <c r="L7992" s="54" t="s">
        <v>26525</v>
      </c>
      <c r="M7992" s="54" t="s">
        <v>26523</v>
      </c>
      <c r="N7992" s="54" t="s">
        <v>256</v>
      </c>
      <c r="O7992" s="54" t="s">
        <v>256</v>
      </c>
      <c r="P7992" s="54" t="s">
        <v>454</v>
      </c>
      <c r="Q7992" s="54" t="s">
        <v>256</v>
      </c>
      <c r="R7992" s="54" t="s">
        <v>431</v>
      </c>
      <c r="S7992" s="71"/>
      <c r="T7992" s="54" t="s">
        <v>256</v>
      </c>
      <c r="U7992" s="71">
        <v>44699</v>
      </c>
      <c r="V7992" s="54" t="s">
        <v>256</v>
      </c>
      <c r="W7992" t="str">
        <f t="shared" si="124"/>
        <v>May-22</v>
      </c>
    </row>
    <row r="7993" spans="1:23" x14ac:dyDescent="0.25">
      <c r="A7993" s="54" t="s">
        <v>317</v>
      </c>
      <c r="B7993" s="54" t="s">
        <v>428</v>
      </c>
      <c r="C7993" s="54" t="s">
        <v>263</v>
      </c>
      <c r="D7993" s="54" t="s">
        <v>429</v>
      </c>
      <c r="E7993" s="54" t="s">
        <v>26526</v>
      </c>
      <c r="F7993" s="71">
        <v>44709</v>
      </c>
      <c r="G7993" s="72">
        <v>2.08</v>
      </c>
      <c r="H7993" s="72">
        <v>177.84</v>
      </c>
      <c r="I7993" s="54" t="s">
        <v>265</v>
      </c>
      <c r="J7993" s="54" t="s">
        <v>26517</v>
      </c>
      <c r="K7993" s="54" t="s">
        <v>26527</v>
      </c>
      <c r="L7993" s="54" t="s">
        <v>26528</v>
      </c>
      <c r="M7993" s="54" t="s">
        <v>26526</v>
      </c>
      <c r="N7993" s="54" t="s">
        <v>256</v>
      </c>
      <c r="O7993" s="54" t="s">
        <v>256</v>
      </c>
      <c r="P7993" s="54" t="s">
        <v>454</v>
      </c>
      <c r="Q7993" s="54" t="s">
        <v>256</v>
      </c>
      <c r="R7993" s="54" t="s">
        <v>431</v>
      </c>
      <c r="S7993" s="71"/>
      <c r="T7993" s="54" t="s">
        <v>256</v>
      </c>
      <c r="U7993" s="71">
        <v>44709</v>
      </c>
      <c r="V7993" s="54" t="s">
        <v>256</v>
      </c>
      <c r="W7993" t="str">
        <f t="shared" si="124"/>
        <v>May-22</v>
      </c>
    </row>
    <row r="7994" spans="1:23" x14ac:dyDescent="0.25">
      <c r="A7994" s="54" t="s">
        <v>317</v>
      </c>
      <c r="B7994" s="54" t="s">
        <v>428</v>
      </c>
      <c r="C7994" s="54" t="s">
        <v>263</v>
      </c>
      <c r="D7994" s="54" t="s">
        <v>429</v>
      </c>
      <c r="E7994" s="54" t="s">
        <v>26529</v>
      </c>
      <c r="F7994" s="71">
        <v>44699</v>
      </c>
      <c r="G7994" s="72">
        <v>929.2</v>
      </c>
      <c r="H7994" s="72">
        <v>79446.600000000006</v>
      </c>
      <c r="I7994" s="54" t="s">
        <v>265</v>
      </c>
      <c r="J7994" s="54" t="s">
        <v>26517</v>
      </c>
      <c r="K7994" s="54" t="s">
        <v>26530</v>
      </c>
      <c r="L7994" s="54" t="s">
        <v>26531</v>
      </c>
      <c r="M7994" s="54" t="s">
        <v>26529</v>
      </c>
      <c r="N7994" s="54" t="s">
        <v>256</v>
      </c>
      <c r="O7994" s="54" t="s">
        <v>256</v>
      </c>
      <c r="P7994" s="54" t="s">
        <v>454</v>
      </c>
      <c r="Q7994" s="54" t="s">
        <v>256</v>
      </c>
      <c r="R7994" s="54" t="s">
        <v>431</v>
      </c>
      <c r="S7994" s="71"/>
      <c r="T7994" s="54" t="s">
        <v>256</v>
      </c>
      <c r="U7994" s="71">
        <v>44699</v>
      </c>
      <c r="V7994" s="54" t="s">
        <v>256</v>
      </c>
      <c r="W7994" t="str">
        <f t="shared" si="124"/>
        <v>May-22</v>
      </c>
    </row>
    <row r="7995" spans="1:23" x14ac:dyDescent="0.25">
      <c r="A7995" s="54" t="s">
        <v>317</v>
      </c>
      <c r="B7995" s="54" t="s">
        <v>428</v>
      </c>
      <c r="C7995" s="54" t="s">
        <v>263</v>
      </c>
      <c r="D7995" s="54" t="s">
        <v>429</v>
      </c>
      <c r="E7995" s="54" t="s">
        <v>26532</v>
      </c>
      <c r="F7995" s="71">
        <v>44709</v>
      </c>
      <c r="G7995" s="72">
        <v>351.54</v>
      </c>
      <c r="H7995" s="72">
        <v>30056.67</v>
      </c>
      <c r="I7995" s="54" t="s">
        <v>265</v>
      </c>
      <c r="J7995" s="54" t="s">
        <v>26517</v>
      </c>
      <c r="K7995" s="54" t="s">
        <v>26533</v>
      </c>
      <c r="L7995" s="54" t="s">
        <v>26534</v>
      </c>
      <c r="M7995" s="54" t="s">
        <v>26532</v>
      </c>
      <c r="N7995" s="54" t="s">
        <v>256</v>
      </c>
      <c r="O7995" s="54" t="s">
        <v>256</v>
      </c>
      <c r="P7995" s="54" t="s">
        <v>454</v>
      </c>
      <c r="Q7995" s="54" t="s">
        <v>256</v>
      </c>
      <c r="R7995" s="54" t="s">
        <v>431</v>
      </c>
      <c r="S7995" s="71"/>
      <c r="T7995" s="54" t="s">
        <v>256</v>
      </c>
      <c r="U7995" s="71">
        <v>44709</v>
      </c>
      <c r="V7995" s="54" t="s">
        <v>256</v>
      </c>
      <c r="W7995" t="str">
        <f t="shared" si="124"/>
        <v>May-22</v>
      </c>
    </row>
    <row r="7996" spans="1:23" x14ac:dyDescent="0.25">
      <c r="A7996" s="54" t="s">
        <v>317</v>
      </c>
      <c r="B7996" s="54" t="s">
        <v>428</v>
      </c>
      <c r="C7996" s="54" t="s">
        <v>263</v>
      </c>
      <c r="D7996" s="54" t="s">
        <v>429</v>
      </c>
      <c r="E7996" s="54" t="s">
        <v>26535</v>
      </c>
      <c r="F7996" s="71">
        <v>44705</v>
      </c>
      <c r="G7996" s="72">
        <v>5960</v>
      </c>
      <c r="H7996" s="72">
        <v>509580</v>
      </c>
      <c r="I7996" s="54" t="s">
        <v>265</v>
      </c>
      <c r="J7996" s="54" t="s">
        <v>26517</v>
      </c>
      <c r="K7996" s="54" t="s">
        <v>542</v>
      </c>
      <c r="L7996" s="54" t="s">
        <v>26536</v>
      </c>
      <c r="M7996" s="54" t="s">
        <v>26535</v>
      </c>
      <c r="N7996" s="54" t="s">
        <v>256</v>
      </c>
      <c r="O7996" s="54" t="s">
        <v>256</v>
      </c>
      <c r="P7996" s="54" t="s">
        <v>495</v>
      </c>
      <c r="Q7996" s="54" t="s">
        <v>256</v>
      </c>
      <c r="R7996" s="54" t="s">
        <v>431</v>
      </c>
      <c r="S7996" s="71"/>
      <c r="T7996" s="54" t="s">
        <v>256</v>
      </c>
      <c r="U7996" s="71">
        <v>44705</v>
      </c>
      <c r="V7996" s="54" t="s">
        <v>256</v>
      </c>
      <c r="W7996" t="str">
        <f t="shared" si="124"/>
        <v>May-22</v>
      </c>
    </row>
    <row r="7997" spans="1:23" x14ac:dyDescent="0.25">
      <c r="A7997" s="54" t="s">
        <v>317</v>
      </c>
      <c r="B7997" s="54" t="s">
        <v>428</v>
      </c>
      <c r="C7997" s="54" t="s">
        <v>263</v>
      </c>
      <c r="D7997" s="54" t="s">
        <v>429</v>
      </c>
      <c r="E7997" s="54" t="s">
        <v>26537</v>
      </c>
      <c r="F7997" s="71">
        <v>44706</v>
      </c>
      <c r="G7997" s="72">
        <v>6666.3</v>
      </c>
      <c r="H7997" s="72">
        <v>569968.65</v>
      </c>
      <c r="I7997" s="54" t="s">
        <v>265</v>
      </c>
      <c r="J7997" s="54" t="s">
        <v>26517</v>
      </c>
      <c r="K7997" s="54" t="s">
        <v>26538</v>
      </c>
      <c r="L7997" s="54" t="s">
        <v>26539</v>
      </c>
      <c r="M7997" s="54" t="s">
        <v>26537</v>
      </c>
      <c r="N7997" s="54" t="s">
        <v>256</v>
      </c>
      <c r="O7997" s="54" t="s">
        <v>256</v>
      </c>
      <c r="P7997" s="54" t="s">
        <v>522</v>
      </c>
      <c r="Q7997" s="54" t="s">
        <v>256</v>
      </c>
      <c r="R7997" s="54" t="s">
        <v>431</v>
      </c>
      <c r="S7997" s="71"/>
      <c r="T7997" s="54" t="s">
        <v>256</v>
      </c>
      <c r="U7997" s="71">
        <v>44706</v>
      </c>
      <c r="V7997" s="54" t="s">
        <v>256</v>
      </c>
      <c r="W7997" t="str">
        <f t="shared" si="124"/>
        <v>May-22</v>
      </c>
    </row>
    <row r="7998" spans="1:23" x14ac:dyDescent="0.25">
      <c r="A7998" s="54" t="s">
        <v>317</v>
      </c>
      <c r="B7998" s="54" t="s">
        <v>428</v>
      </c>
      <c r="C7998" s="54" t="s">
        <v>263</v>
      </c>
      <c r="D7998" s="54" t="s">
        <v>429</v>
      </c>
      <c r="E7998" s="54" t="s">
        <v>26540</v>
      </c>
      <c r="F7998" s="71">
        <v>44710</v>
      </c>
      <c r="G7998" s="72">
        <v>2228.3000000000002</v>
      </c>
      <c r="H7998" s="72">
        <v>190519.65</v>
      </c>
      <c r="I7998" s="54" t="s">
        <v>265</v>
      </c>
      <c r="J7998" s="54" t="s">
        <v>26517</v>
      </c>
      <c r="K7998" s="54" t="s">
        <v>560</v>
      </c>
      <c r="L7998" s="54" t="s">
        <v>26541</v>
      </c>
      <c r="M7998" s="54" t="s">
        <v>26540</v>
      </c>
      <c r="N7998" s="54" t="s">
        <v>256</v>
      </c>
      <c r="O7998" s="54" t="s">
        <v>256</v>
      </c>
      <c r="P7998" s="54" t="s">
        <v>468</v>
      </c>
      <c r="Q7998" s="54" t="s">
        <v>256</v>
      </c>
      <c r="R7998" s="54" t="s">
        <v>431</v>
      </c>
      <c r="S7998" s="71"/>
      <c r="T7998" s="54" t="s">
        <v>256</v>
      </c>
      <c r="U7998" s="71">
        <v>44710</v>
      </c>
      <c r="V7998" s="54" t="s">
        <v>256</v>
      </c>
      <c r="W7998" t="str">
        <f t="shared" si="124"/>
        <v>May-22</v>
      </c>
    </row>
    <row r="7999" spans="1:23" x14ac:dyDescent="0.25">
      <c r="A7999" s="54" t="s">
        <v>317</v>
      </c>
      <c r="B7999" s="54" t="s">
        <v>428</v>
      </c>
      <c r="C7999" s="54" t="s">
        <v>263</v>
      </c>
      <c r="D7999" s="54" t="s">
        <v>429</v>
      </c>
      <c r="E7999" s="54" t="s">
        <v>26542</v>
      </c>
      <c r="F7999" s="71">
        <v>44707</v>
      </c>
      <c r="G7999" s="72">
        <v>10599.71</v>
      </c>
      <c r="H7999" s="72">
        <v>906275.21</v>
      </c>
      <c r="I7999" s="54" t="s">
        <v>265</v>
      </c>
      <c r="J7999" s="54" t="s">
        <v>26517</v>
      </c>
      <c r="K7999" s="54" t="s">
        <v>26543</v>
      </c>
      <c r="L7999" s="54" t="s">
        <v>26544</v>
      </c>
      <c r="M7999" s="54" t="s">
        <v>26542</v>
      </c>
      <c r="N7999" s="54" t="s">
        <v>256</v>
      </c>
      <c r="O7999" s="54" t="s">
        <v>256</v>
      </c>
      <c r="P7999" s="54" t="s">
        <v>271</v>
      </c>
      <c r="Q7999" s="54" t="s">
        <v>256</v>
      </c>
      <c r="R7999" s="54" t="s">
        <v>431</v>
      </c>
      <c r="S7999" s="71"/>
      <c r="T7999" s="54" t="s">
        <v>256</v>
      </c>
      <c r="U7999" s="71">
        <v>44707</v>
      </c>
      <c r="V7999" s="54" t="s">
        <v>443</v>
      </c>
      <c r="W7999" t="str">
        <f t="shared" si="124"/>
        <v>May-22</v>
      </c>
    </row>
    <row r="8000" spans="1:23" x14ac:dyDescent="0.25">
      <c r="A8000" s="54" t="s">
        <v>317</v>
      </c>
      <c r="B8000" s="54" t="s">
        <v>428</v>
      </c>
      <c r="C8000" s="54" t="s">
        <v>263</v>
      </c>
      <c r="D8000" s="54" t="s">
        <v>429</v>
      </c>
      <c r="E8000" s="54" t="s">
        <v>26545</v>
      </c>
      <c r="F8000" s="71">
        <v>44702</v>
      </c>
      <c r="G8000" s="72">
        <v>3197.33</v>
      </c>
      <c r="H8000" s="72">
        <v>273371.71999999997</v>
      </c>
      <c r="I8000" s="54" t="s">
        <v>265</v>
      </c>
      <c r="J8000" s="54" t="s">
        <v>26517</v>
      </c>
      <c r="K8000" s="54" t="s">
        <v>26546</v>
      </c>
      <c r="L8000" s="54" t="s">
        <v>26547</v>
      </c>
      <c r="M8000" s="54" t="s">
        <v>26545</v>
      </c>
      <c r="N8000" s="54" t="s">
        <v>256</v>
      </c>
      <c r="O8000" s="54" t="s">
        <v>256</v>
      </c>
      <c r="P8000" s="54" t="s">
        <v>25051</v>
      </c>
      <c r="Q8000" s="54" t="s">
        <v>256</v>
      </c>
      <c r="R8000" s="54" t="s">
        <v>431</v>
      </c>
      <c r="S8000" s="71"/>
      <c r="T8000" s="54" t="s">
        <v>256</v>
      </c>
      <c r="U8000" s="71">
        <v>44702</v>
      </c>
      <c r="V8000" s="54" t="s">
        <v>256</v>
      </c>
      <c r="W8000" t="str">
        <f t="shared" si="124"/>
        <v>May-22</v>
      </c>
    </row>
    <row r="8001" spans="1:23" x14ac:dyDescent="0.25">
      <c r="A8001" s="54" t="s">
        <v>317</v>
      </c>
      <c r="B8001" s="54" t="s">
        <v>428</v>
      </c>
      <c r="C8001" s="54" t="s">
        <v>263</v>
      </c>
      <c r="D8001" s="54" t="s">
        <v>429</v>
      </c>
      <c r="E8001" s="54" t="s">
        <v>26548</v>
      </c>
      <c r="F8001" s="71">
        <v>44711</v>
      </c>
      <c r="G8001" s="72">
        <v>15921.02</v>
      </c>
      <c r="H8001" s="72">
        <v>1361247.21</v>
      </c>
      <c r="I8001" s="54" t="s">
        <v>265</v>
      </c>
      <c r="J8001" s="54" t="s">
        <v>26517</v>
      </c>
      <c r="K8001" s="54" t="s">
        <v>26549</v>
      </c>
      <c r="L8001" s="54" t="s">
        <v>26550</v>
      </c>
      <c r="M8001" s="54" t="s">
        <v>26548</v>
      </c>
      <c r="N8001" s="54" t="s">
        <v>256</v>
      </c>
      <c r="O8001" s="54" t="s">
        <v>256</v>
      </c>
      <c r="P8001" s="54" t="s">
        <v>12581</v>
      </c>
      <c r="Q8001" s="54" t="s">
        <v>256</v>
      </c>
      <c r="R8001" s="54" t="s">
        <v>431</v>
      </c>
      <c r="S8001" s="71"/>
      <c r="T8001" s="54" t="s">
        <v>256</v>
      </c>
      <c r="U8001" s="71">
        <v>44711</v>
      </c>
      <c r="V8001" s="54" t="s">
        <v>256</v>
      </c>
      <c r="W8001" t="str">
        <f t="shared" si="124"/>
        <v>May-22</v>
      </c>
    </row>
    <row r="8002" spans="1:23" x14ac:dyDescent="0.25">
      <c r="A8002" s="54" t="s">
        <v>317</v>
      </c>
      <c r="B8002" s="54" t="s">
        <v>428</v>
      </c>
      <c r="C8002" s="54" t="s">
        <v>263</v>
      </c>
      <c r="D8002" s="54" t="s">
        <v>429</v>
      </c>
      <c r="E8002" s="54" t="s">
        <v>26551</v>
      </c>
      <c r="F8002" s="71">
        <v>44695</v>
      </c>
      <c r="G8002" s="72">
        <v>6728.54</v>
      </c>
      <c r="H8002" s="72">
        <v>575290.17000000004</v>
      </c>
      <c r="I8002" s="54" t="s">
        <v>265</v>
      </c>
      <c r="J8002" s="54" t="s">
        <v>26517</v>
      </c>
      <c r="K8002" s="54" t="s">
        <v>26552</v>
      </c>
      <c r="L8002" s="54" t="s">
        <v>26553</v>
      </c>
      <c r="M8002" s="54" t="s">
        <v>26551</v>
      </c>
      <c r="N8002" s="54" t="s">
        <v>256</v>
      </c>
      <c r="O8002" s="54" t="s">
        <v>256</v>
      </c>
      <c r="P8002" s="54" t="s">
        <v>455</v>
      </c>
      <c r="Q8002" s="54" t="s">
        <v>256</v>
      </c>
      <c r="R8002" s="54" t="s">
        <v>431</v>
      </c>
      <c r="S8002" s="71"/>
      <c r="T8002" s="54" t="s">
        <v>256</v>
      </c>
      <c r="U8002" s="71">
        <v>44695</v>
      </c>
      <c r="V8002" s="54" t="s">
        <v>256</v>
      </c>
      <c r="W8002" t="str">
        <f t="shared" si="124"/>
        <v>May-22</v>
      </c>
    </row>
    <row r="8003" spans="1:23" x14ac:dyDescent="0.25">
      <c r="A8003" s="54" t="s">
        <v>318</v>
      </c>
      <c r="B8003" s="54" t="s">
        <v>428</v>
      </c>
      <c r="C8003" s="54" t="s">
        <v>263</v>
      </c>
      <c r="D8003" s="54" t="s">
        <v>429</v>
      </c>
      <c r="E8003" s="54" t="s">
        <v>26554</v>
      </c>
      <c r="F8003" s="71">
        <v>44698</v>
      </c>
      <c r="G8003" s="72">
        <v>57318.9</v>
      </c>
      <c r="H8003" s="72">
        <v>4900765.95</v>
      </c>
      <c r="I8003" s="54" t="s">
        <v>265</v>
      </c>
      <c r="J8003" s="54" t="s">
        <v>25362</v>
      </c>
      <c r="K8003" s="54" t="s">
        <v>26555</v>
      </c>
      <c r="L8003" s="54" t="s">
        <v>26556</v>
      </c>
      <c r="M8003" s="54" t="s">
        <v>26554</v>
      </c>
      <c r="N8003" s="54" t="s">
        <v>256</v>
      </c>
      <c r="O8003" s="54" t="s">
        <v>256</v>
      </c>
      <c r="P8003" s="54" t="s">
        <v>440</v>
      </c>
      <c r="Q8003" s="54" t="s">
        <v>256</v>
      </c>
      <c r="R8003" s="54" t="s">
        <v>431</v>
      </c>
      <c r="S8003" s="71"/>
      <c r="T8003" s="54" t="s">
        <v>256</v>
      </c>
      <c r="U8003" s="71">
        <v>44698</v>
      </c>
      <c r="V8003" s="54" t="s">
        <v>256</v>
      </c>
      <c r="W8003" t="str">
        <f t="shared" si="124"/>
        <v>May-22</v>
      </c>
    </row>
    <row r="8004" spans="1:23" x14ac:dyDescent="0.25">
      <c r="A8004" s="54" t="s">
        <v>318</v>
      </c>
      <c r="B8004" s="54" t="s">
        <v>428</v>
      </c>
      <c r="C8004" s="54" t="s">
        <v>263</v>
      </c>
      <c r="D8004" s="54" t="s">
        <v>429</v>
      </c>
      <c r="E8004" s="54" t="s">
        <v>26557</v>
      </c>
      <c r="F8004" s="71">
        <v>44709</v>
      </c>
      <c r="G8004" s="72">
        <v>39038.080000000002</v>
      </c>
      <c r="H8004" s="72">
        <v>3337755.84</v>
      </c>
      <c r="I8004" s="54" t="s">
        <v>265</v>
      </c>
      <c r="J8004" s="54" t="s">
        <v>25362</v>
      </c>
      <c r="K8004" s="54" t="s">
        <v>26558</v>
      </c>
      <c r="L8004" s="54" t="s">
        <v>26559</v>
      </c>
      <c r="M8004" s="54" t="s">
        <v>26557</v>
      </c>
      <c r="N8004" s="54" t="s">
        <v>256</v>
      </c>
      <c r="O8004" s="54" t="s">
        <v>256</v>
      </c>
      <c r="P8004" s="54" t="s">
        <v>440</v>
      </c>
      <c r="Q8004" s="54" t="s">
        <v>256</v>
      </c>
      <c r="R8004" s="54" t="s">
        <v>431</v>
      </c>
      <c r="S8004" s="71"/>
      <c r="T8004" s="54" t="s">
        <v>256</v>
      </c>
      <c r="U8004" s="71">
        <v>44709</v>
      </c>
      <c r="V8004" s="54" t="s">
        <v>256</v>
      </c>
      <c r="W8004" t="str">
        <f t="shared" si="124"/>
        <v>May-22</v>
      </c>
    </row>
    <row r="8005" spans="1:23" x14ac:dyDescent="0.25">
      <c r="A8005" s="54" t="s">
        <v>318</v>
      </c>
      <c r="B8005" s="54" t="s">
        <v>428</v>
      </c>
      <c r="C8005" s="54" t="s">
        <v>263</v>
      </c>
      <c r="D8005" s="54" t="s">
        <v>429</v>
      </c>
      <c r="E8005" s="54" t="s">
        <v>26560</v>
      </c>
      <c r="F8005" s="71">
        <v>44709</v>
      </c>
      <c r="G8005" s="72">
        <v>2721.64</v>
      </c>
      <c r="H8005" s="72">
        <v>232700.22</v>
      </c>
      <c r="I8005" s="54" t="s">
        <v>265</v>
      </c>
      <c r="J8005" s="54" t="s">
        <v>25362</v>
      </c>
      <c r="K8005" s="54" t="s">
        <v>26558</v>
      </c>
      <c r="L8005" s="54" t="s">
        <v>26561</v>
      </c>
      <c r="M8005" s="54" t="s">
        <v>26560</v>
      </c>
      <c r="N8005" s="54" t="s">
        <v>256</v>
      </c>
      <c r="O8005" s="54" t="s">
        <v>256</v>
      </c>
      <c r="P8005" s="54" t="s">
        <v>440</v>
      </c>
      <c r="Q8005" s="54" t="s">
        <v>256</v>
      </c>
      <c r="R8005" s="54" t="s">
        <v>431</v>
      </c>
      <c r="S8005" s="71"/>
      <c r="T8005" s="54" t="s">
        <v>256</v>
      </c>
      <c r="U8005" s="71">
        <v>44709</v>
      </c>
      <c r="V8005" s="54" t="s">
        <v>256</v>
      </c>
      <c r="W8005" t="str">
        <f t="shared" ref="W8005:W8068" si="125">TEXT(F8005,"MMM-YY")</f>
        <v>May-22</v>
      </c>
    </row>
    <row r="8006" spans="1:23" x14ac:dyDescent="0.25">
      <c r="A8006" s="54" t="s">
        <v>318</v>
      </c>
      <c r="B8006" s="54" t="s">
        <v>428</v>
      </c>
      <c r="C8006" s="54" t="s">
        <v>263</v>
      </c>
      <c r="D8006" s="54" t="s">
        <v>429</v>
      </c>
      <c r="E8006" s="54" t="s">
        <v>26562</v>
      </c>
      <c r="F8006" s="71">
        <v>44709</v>
      </c>
      <c r="G8006" s="72">
        <v>51563.82</v>
      </c>
      <c r="H8006" s="72">
        <v>4408706.6100000003</v>
      </c>
      <c r="I8006" s="54" t="s">
        <v>265</v>
      </c>
      <c r="J8006" s="54" t="s">
        <v>25362</v>
      </c>
      <c r="K8006" s="54" t="s">
        <v>26558</v>
      </c>
      <c r="L8006" s="54" t="s">
        <v>26563</v>
      </c>
      <c r="M8006" s="54" t="s">
        <v>26562</v>
      </c>
      <c r="N8006" s="54" t="s">
        <v>256</v>
      </c>
      <c r="O8006" s="54" t="s">
        <v>256</v>
      </c>
      <c r="P8006" s="54" t="s">
        <v>440</v>
      </c>
      <c r="Q8006" s="54" t="s">
        <v>256</v>
      </c>
      <c r="R8006" s="54" t="s">
        <v>431</v>
      </c>
      <c r="S8006" s="71"/>
      <c r="T8006" s="54" t="s">
        <v>256</v>
      </c>
      <c r="U8006" s="71">
        <v>44709</v>
      </c>
      <c r="V8006" s="54" t="s">
        <v>256</v>
      </c>
      <c r="W8006" t="str">
        <f t="shared" si="125"/>
        <v>May-22</v>
      </c>
    </row>
    <row r="8007" spans="1:23" x14ac:dyDescent="0.25">
      <c r="A8007" s="54" t="s">
        <v>317</v>
      </c>
      <c r="B8007" s="54" t="s">
        <v>428</v>
      </c>
      <c r="C8007" s="54" t="s">
        <v>263</v>
      </c>
      <c r="D8007" s="54" t="s">
        <v>429</v>
      </c>
      <c r="E8007" s="54" t="s">
        <v>26564</v>
      </c>
      <c r="F8007" s="71">
        <v>44692</v>
      </c>
      <c r="G8007" s="72">
        <v>13739.6</v>
      </c>
      <c r="H8007" s="72">
        <v>1174735.8</v>
      </c>
      <c r="I8007" s="54" t="s">
        <v>265</v>
      </c>
      <c r="J8007" s="54" t="s">
        <v>25362</v>
      </c>
      <c r="K8007" s="54" t="s">
        <v>26464</v>
      </c>
      <c r="L8007" s="54" t="s">
        <v>26565</v>
      </c>
      <c r="M8007" s="54" t="s">
        <v>26564</v>
      </c>
      <c r="N8007" s="54" t="s">
        <v>256</v>
      </c>
      <c r="O8007" s="54" t="s">
        <v>256</v>
      </c>
      <c r="P8007" s="54" t="s">
        <v>271</v>
      </c>
      <c r="Q8007" s="54" t="s">
        <v>256</v>
      </c>
      <c r="R8007" s="54" t="s">
        <v>431</v>
      </c>
      <c r="S8007" s="71"/>
      <c r="T8007" s="54" t="s">
        <v>256</v>
      </c>
      <c r="U8007" s="71">
        <v>44692</v>
      </c>
      <c r="V8007" s="54" t="s">
        <v>443</v>
      </c>
      <c r="W8007" t="str">
        <f t="shared" si="125"/>
        <v>May-22</v>
      </c>
    </row>
    <row r="8008" spans="1:23" x14ac:dyDescent="0.25">
      <c r="A8008" s="54" t="s">
        <v>317</v>
      </c>
      <c r="B8008" s="54" t="s">
        <v>428</v>
      </c>
      <c r="C8008" s="54" t="s">
        <v>263</v>
      </c>
      <c r="D8008" s="54" t="s">
        <v>429</v>
      </c>
      <c r="E8008" s="54" t="s">
        <v>26566</v>
      </c>
      <c r="F8008" s="71">
        <v>44692</v>
      </c>
      <c r="G8008" s="72">
        <v>739.8</v>
      </c>
      <c r="H8008" s="72">
        <v>63252.9</v>
      </c>
      <c r="I8008" s="54" t="s">
        <v>265</v>
      </c>
      <c r="J8008" s="54" t="s">
        <v>25362</v>
      </c>
      <c r="K8008" s="54" t="s">
        <v>26567</v>
      </c>
      <c r="L8008" s="54" t="s">
        <v>26568</v>
      </c>
      <c r="M8008" s="54" t="s">
        <v>26566</v>
      </c>
      <c r="N8008" s="54" t="s">
        <v>256</v>
      </c>
      <c r="O8008" s="54" t="s">
        <v>256</v>
      </c>
      <c r="P8008" s="54" t="s">
        <v>522</v>
      </c>
      <c r="Q8008" s="54" t="s">
        <v>256</v>
      </c>
      <c r="R8008" s="54" t="s">
        <v>431</v>
      </c>
      <c r="S8008" s="71"/>
      <c r="T8008" s="54" t="s">
        <v>256</v>
      </c>
      <c r="U8008" s="71">
        <v>44692</v>
      </c>
      <c r="V8008" s="54" t="s">
        <v>256</v>
      </c>
      <c r="W8008" t="str">
        <f t="shared" si="125"/>
        <v>May-22</v>
      </c>
    </row>
    <row r="8009" spans="1:23" x14ac:dyDescent="0.25">
      <c r="A8009" s="54" t="s">
        <v>317</v>
      </c>
      <c r="B8009" s="54" t="s">
        <v>428</v>
      </c>
      <c r="C8009" s="54" t="s">
        <v>263</v>
      </c>
      <c r="D8009" s="54" t="s">
        <v>429</v>
      </c>
      <c r="E8009" s="54" t="s">
        <v>26569</v>
      </c>
      <c r="F8009" s="71">
        <v>44696</v>
      </c>
      <c r="G8009" s="72">
        <v>274.8</v>
      </c>
      <c r="H8009" s="72">
        <v>23495.4</v>
      </c>
      <c r="I8009" s="54" t="s">
        <v>265</v>
      </c>
      <c r="J8009" s="54" t="s">
        <v>25362</v>
      </c>
      <c r="K8009" s="54" t="s">
        <v>26570</v>
      </c>
      <c r="L8009" s="54" t="s">
        <v>26571</v>
      </c>
      <c r="M8009" s="54" t="s">
        <v>26569</v>
      </c>
      <c r="N8009" s="54" t="s">
        <v>256</v>
      </c>
      <c r="O8009" s="54" t="s">
        <v>256</v>
      </c>
      <c r="P8009" s="54" t="s">
        <v>522</v>
      </c>
      <c r="Q8009" s="54" t="s">
        <v>256</v>
      </c>
      <c r="R8009" s="54" t="s">
        <v>431</v>
      </c>
      <c r="S8009" s="71"/>
      <c r="T8009" s="54" t="s">
        <v>256</v>
      </c>
      <c r="U8009" s="71">
        <v>44696</v>
      </c>
      <c r="V8009" s="54" t="s">
        <v>256</v>
      </c>
      <c r="W8009" t="str">
        <f t="shared" si="125"/>
        <v>May-22</v>
      </c>
    </row>
    <row r="8010" spans="1:23" x14ac:dyDescent="0.25">
      <c r="A8010" s="54" t="s">
        <v>317</v>
      </c>
      <c r="B8010" s="54" t="s">
        <v>428</v>
      </c>
      <c r="C8010" s="54" t="s">
        <v>263</v>
      </c>
      <c r="D8010" s="54" t="s">
        <v>429</v>
      </c>
      <c r="E8010" s="54" t="s">
        <v>26572</v>
      </c>
      <c r="F8010" s="71">
        <v>44697</v>
      </c>
      <c r="G8010" s="72">
        <v>968.4</v>
      </c>
      <c r="H8010" s="72">
        <v>82798.2</v>
      </c>
      <c r="I8010" s="54" t="s">
        <v>265</v>
      </c>
      <c r="J8010" s="54" t="s">
        <v>25362</v>
      </c>
      <c r="K8010" s="54" t="s">
        <v>26573</v>
      </c>
      <c r="L8010" s="54" t="s">
        <v>26574</v>
      </c>
      <c r="M8010" s="54" t="s">
        <v>26572</v>
      </c>
      <c r="N8010" s="54" t="s">
        <v>256</v>
      </c>
      <c r="O8010" s="54" t="s">
        <v>256</v>
      </c>
      <c r="P8010" s="54" t="s">
        <v>468</v>
      </c>
      <c r="Q8010" s="54" t="s">
        <v>256</v>
      </c>
      <c r="R8010" s="54" t="s">
        <v>431</v>
      </c>
      <c r="S8010" s="71"/>
      <c r="T8010" s="54" t="s">
        <v>256</v>
      </c>
      <c r="U8010" s="71">
        <v>44697</v>
      </c>
      <c r="V8010" s="54" t="s">
        <v>256</v>
      </c>
      <c r="W8010" t="str">
        <f t="shared" si="125"/>
        <v>May-22</v>
      </c>
    </row>
    <row r="8011" spans="1:23" x14ac:dyDescent="0.25">
      <c r="A8011" s="54" t="s">
        <v>317</v>
      </c>
      <c r="B8011" s="54" t="s">
        <v>428</v>
      </c>
      <c r="C8011" s="54" t="s">
        <v>263</v>
      </c>
      <c r="D8011" s="54" t="s">
        <v>429</v>
      </c>
      <c r="E8011" s="54" t="s">
        <v>26575</v>
      </c>
      <c r="F8011" s="71">
        <v>44698</v>
      </c>
      <c r="G8011" s="72">
        <v>6967.62</v>
      </c>
      <c r="H8011" s="72">
        <v>595731.51</v>
      </c>
      <c r="I8011" s="54" t="s">
        <v>265</v>
      </c>
      <c r="J8011" s="54" t="s">
        <v>25362</v>
      </c>
      <c r="K8011" s="54" t="s">
        <v>26576</v>
      </c>
      <c r="L8011" s="54" t="s">
        <v>26577</v>
      </c>
      <c r="M8011" s="54" t="s">
        <v>26575</v>
      </c>
      <c r="N8011" s="54" t="s">
        <v>256</v>
      </c>
      <c r="O8011" s="54" t="s">
        <v>256</v>
      </c>
      <c r="P8011" s="54" t="s">
        <v>23343</v>
      </c>
      <c r="Q8011" s="54" t="s">
        <v>256</v>
      </c>
      <c r="R8011" s="54" t="s">
        <v>431</v>
      </c>
      <c r="S8011" s="71"/>
      <c r="T8011" s="54" t="s">
        <v>256</v>
      </c>
      <c r="U8011" s="71">
        <v>44698</v>
      </c>
      <c r="V8011" s="54" t="s">
        <v>256</v>
      </c>
      <c r="W8011" t="str">
        <f t="shared" si="125"/>
        <v>May-22</v>
      </c>
    </row>
    <row r="8012" spans="1:23" x14ac:dyDescent="0.25">
      <c r="A8012" s="54" t="s">
        <v>317</v>
      </c>
      <c r="B8012" s="54" t="s">
        <v>428</v>
      </c>
      <c r="C8012" s="54" t="s">
        <v>263</v>
      </c>
      <c r="D8012" s="54" t="s">
        <v>429</v>
      </c>
      <c r="E8012" s="54" t="s">
        <v>26578</v>
      </c>
      <c r="F8012" s="71">
        <v>44705</v>
      </c>
      <c r="G8012" s="72">
        <v>721.4</v>
      </c>
      <c r="H8012" s="72">
        <v>61679.7</v>
      </c>
      <c r="I8012" s="54" t="s">
        <v>265</v>
      </c>
      <c r="J8012" s="54" t="s">
        <v>25362</v>
      </c>
      <c r="K8012" s="54" t="s">
        <v>17305</v>
      </c>
      <c r="L8012" s="54" t="s">
        <v>26579</v>
      </c>
      <c r="M8012" s="54" t="s">
        <v>26578</v>
      </c>
      <c r="N8012" s="54" t="s">
        <v>256</v>
      </c>
      <c r="O8012" s="54" t="s">
        <v>256</v>
      </c>
      <c r="P8012" s="54" t="s">
        <v>508</v>
      </c>
      <c r="Q8012" s="54" t="s">
        <v>256</v>
      </c>
      <c r="R8012" s="54" t="s">
        <v>431</v>
      </c>
      <c r="S8012" s="71"/>
      <c r="T8012" s="54" t="s">
        <v>256</v>
      </c>
      <c r="U8012" s="71">
        <v>44705</v>
      </c>
      <c r="V8012" s="54" t="s">
        <v>256</v>
      </c>
      <c r="W8012" t="str">
        <f t="shared" si="125"/>
        <v>May-22</v>
      </c>
    </row>
    <row r="8013" spans="1:23" x14ac:dyDescent="0.25">
      <c r="A8013" s="54" t="s">
        <v>317</v>
      </c>
      <c r="B8013" s="54" t="s">
        <v>428</v>
      </c>
      <c r="C8013" s="54" t="s">
        <v>263</v>
      </c>
      <c r="D8013" s="54" t="s">
        <v>429</v>
      </c>
      <c r="E8013" s="54" t="s">
        <v>26580</v>
      </c>
      <c r="F8013" s="71">
        <v>44703</v>
      </c>
      <c r="G8013" s="72">
        <v>592.65</v>
      </c>
      <c r="H8013" s="72">
        <v>50671.58</v>
      </c>
      <c r="I8013" s="54" t="s">
        <v>265</v>
      </c>
      <c r="J8013" s="54" t="s">
        <v>25362</v>
      </c>
      <c r="K8013" s="54" t="s">
        <v>26581</v>
      </c>
      <c r="L8013" s="54" t="s">
        <v>26582</v>
      </c>
      <c r="M8013" s="54" t="s">
        <v>26580</v>
      </c>
      <c r="N8013" s="54" t="s">
        <v>256</v>
      </c>
      <c r="O8013" s="54" t="s">
        <v>256</v>
      </c>
      <c r="P8013" s="54" t="s">
        <v>522</v>
      </c>
      <c r="Q8013" s="54" t="s">
        <v>256</v>
      </c>
      <c r="R8013" s="54" t="s">
        <v>431</v>
      </c>
      <c r="S8013" s="71"/>
      <c r="T8013" s="54" t="s">
        <v>256</v>
      </c>
      <c r="U8013" s="71">
        <v>44703</v>
      </c>
      <c r="V8013" s="54" t="s">
        <v>256</v>
      </c>
      <c r="W8013" t="str">
        <f t="shared" si="125"/>
        <v>May-22</v>
      </c>
    </row>
    <row r="8014" spans="1:23" x14ac:dyDescent="0.25">
      <c r="A8014" s="54" t="s">
        <v>317</v>
      </c>
      <c r="B8014" s="54" t="s">
        <v>428</v>
      </c>
      <c r="C8014" s="54" t="s">
        <v>263</v>
      </c>
      <c r="D8014" s="54" t="s">
        <v>429</v>
      </c>
      <c r="E8014" s="54" t="s">
        <v>26583</v>
      </c>
      <c r="F8014" s="71">
        <v>44706</v>
      </c>
      <c r="G8014" s="72">
        <v>1126.0999999999999</v>
      </c>
      <c r="H8014" s="72">
        <v>96281.55</v>
      </c>
      <c r="I8014" s="54" t="s">
        <v>265</v>
      </c>
      <c r="J8014" s="54" t="s">
        <v>25362</v>
      </c>
      <c r="K8014" s="54" t="s">
        <v>26584</v>
      </c>
      <c r="L8014" s="54" t="s">
        <v>26585</v>
      </c>
      <c r="M8014" s="54" t="s">
        <v>26583</v>
      </c>
      <c r="N8014" s="54" t="s">
        <v>256</v>
      </c>
      <c r="O8014" s="54" t="s">
        <v>256</v>
      </c>
      <c r="P8014" s="54" t="s">
        <v>522</v>
      </c>
      <c r="Q8014" s="54" t="s">
        <v>256</v>
      </c>
      <c r="R8014" s="54" t="s">
        <v>431</v>
      </c>
      <c r="S8014" s="71"/>
      <c r="T8014" s="54" t="s">
        <v>256</v>
      </c>
      <c r="U8014" s="71">
        <v>44706</v>
      </c>
      <c r="V8014" s="54" t="s">
        <v>256</v>
      </c>
      <c r="W8014" t="str">
        <f t="shared" si="125"/>
        <v>May-22</v>
      </c>
    </row>
    <row r="8015" spans="1:23" x14ac:dyDescent="0.25">
      <c r="A8015" s="54" t="s">
        <v>317</v>
      </c>
      <c r="B8015" s="54" t="s">
        <v>428</v>
      </c>
      <c r="C8015" s="54" t="s">
        <v>263</v>
      </c>
      <c r="D8015" s="54" t="s">
        <v>429</v>
      </c>
      <c r="E8015" s="54" t="s">
        <v>26586</v>
      </c>
      <c r="F8015" s="71">
        <v>44710</v>
      </c>
      <c r="G8015" s="72">
        <v>754.3</v>
      </c>
      <c r="H8015" s="72">
        <v>64492.65</v>
      </c>
      <c r="I8015" s="54" t="s">
        <v>265</v>
      </c>
      <c r="J8015" s="54" t="s">
        <v>25362</v>
      </c>
      <c r="K8015" s="54" t="s">
        <v>26587</v>
      </c>
      <c r="L8015" s="54" t="s">
        <v>26588</v>
      </c>
      <c r="M8015" s="54" t="s">
        <v>26586</v>
      </c>
      <c r="N8015" s="54" t="s">
        <v>256</v>
      </c>
      <c r="O8015" s="54" t="s">
        <v>256</v>
      </c>
      <c r="P8015" s="54" t="s">
        <v>522</v>
      </c>
      <c r="Q8015" s="54" t="s">
        <v>256</v>
      </c>
      <c r="R8015" s="54" t="s">
        <v>431</v>
      </c>
      <c r="S8015" s="71"/>
      <c r="T8015" s="54" t="s">
        <v>256</v>
      </c>
      <c r="U8015" s="71">
        <v>44710</v>
      </c>
      <c r="V8015" s="54" t="s">
        <v>256</v>
      </c>
      <c r="W8015" t="str">
        <f t="shared" si="125"/>
        <v>May-22</v>
      </c>
    </row>
    <row r="8016" spans="1:23" x14ac:dyDescent="0.25">
      <c r="A8016" s="54" t="s">
        <v>317</v>
      </c>
      <c r="B8016" s="54" t="s">
        <v>428</v>
      </c>
      <c r="C8016" s="54" t="s">
        <v>263</v>
      </c>
      <c r="D8016" s="54" t="s">
        <v>429</v>
      </c>
      <c r="E8016" s="54" t="s">
        <v>26589</v>
      </c>
      <c r="F8016" s="71">
        <v>44695</v>
      </c>
      <c r="G8016" s="72">
        <v>2329.92</v>
      </c>
      <c r="H8016" s="72">
        <v>199208.16</v>
      </c>
      <c r="I8016" s="54" t="s">
        <v>265</v>
      </c>
      <c r="J8016" s="54" t="s">
        <v>25362</v>
      </c>
      <c r="K8016" s="54" t="s">
        <v>25375</v>
      </c>
      <c r="L8016" s="54" t="s">
        <v>26590</v>
      </c>
      <c r="M8016" s="54" t="s">
        <v>26589</v>
      </c>
      <c r="N8016" s="54" t="s">
        <v>256</v>
      </c>
      <c r="O8016" s="54" t="s">
        <v>256</v>
      </c>
      <c r="P8016" s="54" t="s">
        <v>455</v>
      </c>
      <c r="Q8016" s="54" t="s">
        <v>256</v>
      </c>
      <c r="R8016" s="54" t="s">
        <v>431</v>
      </c>
      <c r="S8016" s="71"/>
      <c r="T8016" s="54" t="s">
        <v>256</v>
      </c>
      <c r="U8016" s="71">
        <v>44695</v>
      </c>
      <c r="V8016" s="54" t="s">
        <v>256</v>
      </c>
      <c r="W8016" t="str">
        <f t="shared" si="125"/>
        <v>May-22</v>
      </c>
    </row>
    <row r="8017" spans="1:23" x14ac:dyDescent="0.25">
      <c r="A8017" s="54" t="s">
        <v>317</v>
      </c>
      <c r="B8017" s="54" t="s">
        <v>428</v>
      </c>
      <c r="C8017" s="54" t="s">
        <v>263</v>
      </c>
      <c r="D8017" s="54" t="s">
        <v>429</v>
      </c>
      <c r="E8017" s="54" t="s">
        <v>26591</v>
      </c>
      <c r="F8017" s="71">
        <v>44706</v>
      </c>
      <c r="G8017" s="72">
        <v>23138.02</v>
      </c>
      <c r="H8017" s="72">
        <v>1978300.71</v>
      </c>
      <c r="I8017" s="54" t="s">
        <v>265</v>
      </c>
      <c r="J8017" s="54" t="s">
        <v>25362</v>
      </c>
      <c r="K8017" s="54" t="s">
        <v>26592</v>
      </c>
      <c r="L8017" s="54" t="s">
        <v>26593</v>
      </c>
      <c r="M8017" s="54" t="s">
        <v>26591</v>
      </c>
      <c r="N8017" s="54" t="s">
        <v>256</v>
      </c>
      <c r="O8017" s="54" t="s">
        <v>256</v>
      </c>
      <c r="P8017" s="54" t="s">
        <v>21833</v>
      </c>
      <c r="Q8017" s="54" t="s">
        <v>256</v>
      </c>
      <c r="R8017" s="54" t="s">
        <v>431</v>
      </c>
      <c r="S8017" s="71"/>
      <c r="T8017" s="54" t="s">
        <v>256</v>
      </c>
      <c r="U8017" s="71">
        <v>44706</v>
      </c>
      <c r="V8017" s="54" t="s">
        <v>256</v>
      </c>
      <c r="W8017" t="str">
        <f t="shared" si="125"/>
        <v>May-22</v>
      </c>
    </row>
    <row r="8018" spans="1:23" x14ac:dyDescent="0.25">
      <c r="A8018" s="54" t="s">
        <v>318</v>
      </c>
      <c r="B8018" s="54" t="s">
        <v>428</v>
      </c>
      <c r="C8018" s="54" t="s">
        <v>263</v>
      </c>
      <c r="D8018" s="54" t="s">
        <v>429</v>
      </c>
      <c r="E8018" s="54" t="s">
        <v>26594</v>
      </c>
      <c r="F8018" s="71">
        <v>44707</v>
      </c>
      <c r="G8018" s="72">
        <v>11179.2</v>
      </c>
      <c r="H8018" s="72">
        <v>955821.6</v>
      </c>
      <c r="I8018" s="54" t="s">
        <v>265</v>
      </c>
      <c r="J8018" s="54" t="s">
        <v>25378</v>
      </c>
      <c r="K8018" s="54" t="s">
        <v>26595</v>
      </c>
      <c r="L8018" s="54" t="s">
        <v>26596</v>
      </c>
      <c r="M8018" s="54" t="s">
        <v>26594</v>
      </c>
      <c r="N8018" s="54" t="s">
        <v>256</v>
      </c>
      <c r="O8018" s="54" t="s">
        <v>256</v>
      </c>
      <c r="P8018" s="54" t="s">
        <v>437</v>
      </c>
      <c r="Q8018" s="54" t="s">
        <v>256</v>
      </c>
      <c r="R8018" s="54" t="s">
        <v>431</v>
      </c>
      <c r="S8018" s="71"/>
      <c r="T8018" s="54" t="s">
        <v>256</v>
      </c>
      <c r="U8018" s="71">
        <v>44707</v>
      </c>
      <c r="V8018" s="54" t="s">
        <v>256</v>
      </c>
      <c r="W8018" t="str">
        <f t="shared" si="125"/>
        <v>May-22</v>
      </c>
    </row>
    <row r="8019" spans="1:23" x14ac:dyDescent="0.25">
      <c r="A8019" s="54" t="s">
        <v>318</v>
      </c>
      <c r="B8019" s="54" t="s">
        <v>428</v>
      </c>
      <c r="C8019" s="54" t="s">
        <v>263</v>
      </c>
      <c r="D8019" s="54" t="s">
        <v>429</v>
      </c>
      <c r="E8019" s="54" t="s">
        <v>26597</v>
      </c>
      <c r="F8019" s="71">
        <v>44707</v>
      </c>
      <c r="G8019" s="72">
        <v>1653.42</v>
      </c>
      <c r="H8019" s="72">
        <v>141367.41</v>
      </c>
      <c r="I8019" s="54" t="s">
        <v>265</v>
      </c>
      <c r="J8019" s="54" t="s">
        <v>25378</v>
      </c>
      <c r="K8019" s="54" t="s">
        <v>26595</v>
      </c>
      <c r="L8019" s="54" t="s">
        <v>26598</v>
      </c>
      <c r="M8019" s="54" t="s">
        <v>26597</v>
      </c>
      <c r="N8019" s="54" t="s">
        <v>256</v>
      </c>
      <c r="O8019" s="54" t="s">
        <v>256</v>
      </c>
      <c r="P8019" s="54" t="s">
        <v>437</v>
      </c>
      <c r="Q8019" s="54" t="s">
        <v>256</v>
      </c>
      <c r="R8019" s="54" t="s">
        <v>431</v>
      </c>
      <c r="S8019" s="71"/>
      <c r="T8019" s="54" t="s">
        <v>256</v>
      </c>
      <c r="U8019" s="71">
        <v>44707</v>
      </c>
      <c r="V8019" s="54" t="s">
        <v>256</v>
      </c>
      <c r="W8019" t="str">
        <f t="shared" si="125"/>
        <v>May-22</v>
      </c>
    </row>
    <row r="8020" spans="1:23" x14ac:dyDescent="0.25">
      <c r="A8020" s="54" t="s">
        <v>318</v>
      </c>
      <c r="B8020" s="54" t="s">
        <v>428</v>
      </c>
      <c r="C8020" s="54" t="s">
        <v>263</v>
      </c>
      <c r="D8020" s="54" t="s">
        <v>429</v>
      </c>
      <c r="E8020" s="54" t="s">
        <v>26599</v>
      </c>
      <c r="F8020" s="71">
        <v>44712</v>
      </c>
      <c r="G8020" s="72">
        <v>196053.18</v>
      </c>
      <c r="H8020" s="72">
        <v>17282087.82</v>
      </c>
      <c r="I8020" s="54" t="s">
        <v>265</v>
      </c>
      <c r="J8020" s="54" t="s">
        <v>25378</v>
      </c>
      <c r="K8020" s="54" t="s">
        <v>26600</v>
      </c>
      <c r="L8020" s="54" t="s">
        <v>26601</v>
      </c>
      <c r="M8020" s="54" t="s">
        <v>26599</v>
      </c>
      <c r="N8020" s="54" t="s">
        <v>256</v>
      </c>
      <c r="O8020" s="54" t="s">
        <v>256</v>
      </c>
      <c r="P8020" s="54" t="s">
        <v>437</v>
      </c>
      <c r="Q8020" s="54" t="s">
        <v>256</v>
      </c>
      <c r="R8020" s="54" t="s">
        <v>431</v>
      </c>
      <c r="S8020" s="71"/>
      <c r="T8020" s="54" t="s">
        <v>256</v>
      </c>
      <c r="U8020" s="71">
        <v>44712</v>
      </c>
      <c r="V8020" s="54" t="s">
        <v>256</v>
      </c>
      <c r="W8020" t="str">
        <f t="shared" si="125"/>
        <v>May-22</v>
      </c>
    </row>
    <row r="8021" spans="1:23" x14ac:dyDescent="0.25">
      <c r="A8021" s="54" t="s">
        <v>317</v>
      </c>
      <c r="B8021" s="54" t="s">
        <v>428</v>
      </c>
      <c r="C8021" s="54" t="s">
        <v>263</v>
      </c>
      <c r="D8021" s="54" t="s">
        <v>429</v>
      </c>
      <c r="E8021" s="54" t="s">
        <v>26602</v>
      </c>
      <c r="F8021" s="71">
        <v>44692</v>
      </c>
      <c r="G8021" s="72">
        <v>882</v>
      </c>
      <c r="H8021" s="72">
        <v>75411</v>
      </c>
      <c r="I8021" s="54" t="s">
        <v>265</v>
      </c>
      <c r="J8021" s="54" t="s">
        <v>25378</v>
      </c>
      <c r="K8021" s="54" t="s">
        <v>26603</v>
      </c>
      <c r="L8021" s="54" t="s">
        <v>26604</v>
      </c>
      <c r="M8021" s="54" t="s">
        <v>26602</v>
      </c>
      <c r="N8021" s="54" t="s">
        <v>256</v>
      </c>
      <c r="O8021" s="54" t="s">
        <v>256</v>
      </c>
      <c r="P8021" s="54" t="s">
        <v>522</v>
      </c>
      <c r="Q8021" s="54" t="s">
        <v>256</v>
      </c>
      <c r="R8021" s="54" t="s">
        <v>431</v>
      </c>
      <c r="S8021" s="71"/>
      <c r="T8021" s="54" t="s">
        <v>256</v>
      </c>
      <c r="U8021" s="71">
        <v>44692</v>
      </c>
      <c r="V8021" s="54" t="s">
        <v>256</v>
      </c>
      <c r="W8021" t="str">
        <f t="shared" si="125"/>
        <v>May-22</v>
      </c>
    </row>
    <row r="8022" spans="1:23" x14ac:dyDescent="0.25">
      <c r="A8022" s="54" t="s">
        <v>317</v>
      </c>
      <c r="B8022" s="54" t="s">
        <v>428</v>
      </c>
      <c r="C8022" s="54" t="s">
        <v>263</v>
      </c>
      <c r="D8022" s="54" t="s">
        <v>429</v>
      </c>
      <c r="E8022" s="54" t="s">
        <v>26605</v>
      </c>
      <c r="F8022" s="71">
        <v>44699</v>
      </c>
      <c r="G8022" s="72">
        <v>68.67</v>
      </c>
      <c r="H8022" s="72">
        <v>5871.29</v>
      </c>
      <c r="I8022" s="54" t="s">
        <v>265</v>
      </c>
      <c r="J8022" s="54" t="s">
        <v>25378</v>
      </c>
      <c r="K8022" s="54" t="s">
        <v>26606</v>
      </c>
      <c r="L8022" s="54" t="s">
        <v>26607</v>
      </c>
      <c r="M8022" s="54" t="s">
        <v>26605</v>
      </c>
      <c r="N8022" s="54" t="s">
        <v>256</v>
      </c>
      <c r="O8022" s="54" t="s">
        <v>256</v>
      </c>
      <c r="P8022" s="54" t="s">
        <v>454</v>
      </c>
      <c r="Q8022" s="54" t="s">
        <v>256</v>
      </c>
      <c r="R8022" s="54" t="s">
        <v>431</v>
      </c>
      <c r="S8022" s="71"/>
      <c r="T8022" s="54" t="s">
        <v>256</v>
      </c>
      <c r="U8022" s="71">
        <v>44699</v>
      </c>
      <c r="V8022" s="54" t="s">
        <v>256</v>
      </c>
      <c r="W8022" t="str">
        <f t="shared" si="125"/>
        <v>May-22</v>
      </c>
    </row>
    <row r="8023" spans="1:23" x14ac:dyDescent="0.25">
      <c r="A8023" s="54" t="s">
        <v>317</v>
      </c>
      <c r="B8023" s="54" t="s">
        <v>428</v>
      </c>
      <c r="C8023" s="54" t="s">
        <v>263</v>
      </c>
      <c r="D8023" s="54" t="s">
        <v>429</v>
      </c>
      <c r="E8023" s="54" t="s">
        <v>26608</v>
      </c>
      <c r="F8023" s="71">
        <v>44699</v>
      </c>
      <c r="G8023" s="72">
        <v>468.44</v>
      </c>
      <c r="H8023" s="72">
        <v>40051.620000000003</v>
      </c>
      <c r="I8023" s="54" t="s">
        <v>265</v>
      </c>
      <c r="J8023" s="54" t="s">
        <v>25378</v>
      </c>
      <c r="K8023" s="54" t="s">
        <v>26609</v>
      </c>
      <c r="L8023" s="54" t="s">
        <v>26610</v>
      </c>
      <c r="M8023" s="54" t="s">
        <v>26608</v>
      </c>
      <c r="N8023" s="54" t="s">
        <v>256</v>
      </c>
      <c r="O8023" s="54" t="s">
        <v>256</v>
      </c>
      <c r="P8023" s="54" t="s">
        <v>454</v>
      </c>
      <c r="Q8023" s="54" t="s">
        <v>256</v>
      </c>
      <c r="R8023" s="54" t="s">
        <v>431</v>
      </c>
      <c r="S8023" s="71"/>
      <c r="T8023" s="54" t="s">
        <v>256</v>
      </c>
      <c r="U8023" s="71">
        <v>44699</v>
      </c>
      <c r="V8023" s="54" t="s">
        <v>256</v>
      </c>
      <c r="W8023" t="str">
        <f t="shared" si="125"/>
        <v>May-22</v>
      </c>
    </row>
    <row r="8024" spans="1:23" x14ac:dyDescent="0.25">
      <c r="A8024" s="54" t="s">
        <v>317</v>
      </c>
      <c r="B8024" s="54" t="s">
        <v>428</v>
      </c>
      <c r="C8024" s="54" t="s">
        <v>263</v>
      </c>
      <c r="D8024" s="54" t="s">
        <v>429</v>
      </c>
      <c r="E8024" s="54" t="s">
        <v>26611</v>
      </c>
      <c r="F8024" s="71">
        <v>44696</v>
      </c>
      <c r="G8024" s="72">
        <v>254.9</v>
      </c>
      <c r="H8024" s="72">
        <v>21793.95</v>
      </c>
      <c r="I8024" s="54" t="s">
        <v>265</v>
      </c>
      <c r="J8024" s="54" t="s">
        <v>25378</v>
      </c>
      <c r="K8024" s="54" t="s">
        <v>26612</v>
      </c>
      <c r="L8024" s="54" t="s">
        <v>26613</v>
      </c>
      <c r="M8024" s="54" t="s">
        <v>26611</v>
      </c>
      <c r="N8024" s="54" t="s">
        <v>256</v>
      </c>
      <c r="O8024" s="54" t="s">
        <v>256</v>
      </c>
      <c r="P8024" s="54" t="s">
        <v>522</v>
      </c>
      <c r="Q8024" s="54" t="s">
        <v>256</v>
      </c>
      <c r="R8024" s="54" t="s">
        <v>431</v>
      </c>
      <c r="S8024" s="71"/>
      <c r="T8024" s="54" t="s">
        <v>256</v>
      </c>
      <c r="U8024" s="71">
        <v>44696</v>
      </c>
      <c r="V8024" s="54" t="s">
        <v>256</v>
      </c>
      <c r="W8024" t="str">
        <f t="shared" si="125"/>
        <v>May-22</v>
      </c>
    </row>
    <row r="8025" spans="1:23" x14ac:dyDescent="0.25">
      <c r="A8025" s="54" t="s">
        <v>317</v>
      </c>
      <c r="B8025" s="54" t="s">
        <v>428</v>
      </c>
      <c r="C8025" s="54" t="s">
        <v>263</v>
      </c>
      <c r="D8025" s="54" t="s">
        <v>429</v>
      </c>
      <c r="E8025" s="54" t="s">
        <v>26614</v>
      </c>
      <c r="F8025" s="71">
        <v>44697</v>
      </c>
      <c r="G8025" s="72">
        <v>198.2</v>
      </c>
      <c r="H8025" s="72">
        <v>16946.099999999999</v>
      </c>
      <c r="I8025" s="54" t="s">
        <v>265</v>
      </c>
      <c r="J8025" s="54" t="s">
        <v>25378</v>
      </c>
      <c r="K8025" s="54" t="s">
        <v>26615</v>
      </c>
      <c r="L8025" s="54" t="s">
        <v>26616</v>
      </c>
      <c r="M8025" s="54" t="s">
        <v>26614</v>
      </c>
      <c r="N8025" s="54" t="s">
        <v>256</v>
      </c>
      <c r="O8025" s="54" t="s">
        <v>256</v>
      </c>
      <c r="P8025" s="54" t="s">
        <v>522</v>
      </c>
      <c r="Q8025" s="54" t="s">
        <v>256</v>
      </c>
      <c r="R8025" s="54" t="s">
        <v>431</v>
      </c>
      <c r="S8025" s="71"/>
      <c r="T8025" s="54" t="s">
        <v>256</v>
      </c>
      <c r="U8025" s="71">
        <v>44697</v>
      </c>
      <c r="V8025" s="54" t="s">
        <v>256</v>
      </c>
      <c r="W8025" t="str">
        <f t="shared" si="125"/>
        <v>May-22</v>
      </c>
    </row>
    <row r="8026" spans="1:23" x14ac:dyDescent="0.25">
      <c r="A8026" s="54" t="s">
        <v>317</v>
      </c>
      <c r="B8026" s="54" t="s">
        <v>428</v>
      </c>
      <c r="C8026" s="54" t="s">
        <v>263</v>
      </c>
      <c r="D8026" s="54" t="s">
        <v>429</v>
      </c>
      <c r="E8026" s="54" t="s">
        <v>26617</v>
      </c>
      <c r="F8026" s="71">
        <v>44698</v>
      </c>
      <c r="G8026" s="72">
        <v>65.8</v>
      </c>
      <c r="H8026" s="72">
        <v>5625.9</v>
      </c>
      <c r="I8026" s="54" t="s">
        <v>265</v>
      </c>
      <c r="J8026" s="54" t="s">
        <v>25378</v>
      </c>
      <c r="K8026" s="54" t="s">
        <v>26618</v>
      </c>
      <c r="L8026" s="54" t="s">
        <v>26619</v>
      </c>
      <c r="M8026" s="54" t="s">
        <v>26617</v>
      </c>
      <c r="N8026" s="54" t="s">
        <v>256</v>
      </c>
      <c r="O8026" s="54" t="s">
        <v>256</v>
      </c>
      <c r="P8026" s="54" t="s">
        <v>522</v>
      </c>
      <c r="Q8026" s="54" t="s">
        <v>256</v>
      </c>
      <c r="R8026" s="54" t="s">
        <v>431</v>
      </c>
      <c r="S8026" s="71"/>
      <c r="T8026" s="54" t="s">
        <v>256</v>
      </c>
      <c r="U8026" s="71">
        <v>44698</v>
      </c>
      <c r="V8026" s="54" t="s">
        <v>256</v>
      </c>
      <c r="W8026" t="str">
        <f t="shared" si="125"/>
        <v>May-22</v>
      </c>
    </row>
    <row r="8027" spans="1:23" x14ac:dyDescent="0.25">
      <c r="A8027" s="54" t="s">
        <v>317</v>
      </c>
      <c r="B8027" s="54" t="s">
        <v>428</v>
      </c>
      <c r="C8027" s="54" t="s">
        <v>263</v>
      </c>
      <c r="D8027" s="54" t="s">
        <v>429</v>
      </c>
      <c r="E8027" s="54" t="s">
        <v>26620</v>
      </c>
      <c r="F8027" s="71">
        <v>44697</v>
      </c>
      <c r="G8027" s="72">
        <v>10739.62</v>
      </c>
      <c r="H8027" s="72">
        <v>918237.51</v>
      </c>
      <c r="I8027" s="54" t="s">
        <v>265</v>
      </c>
      <c r="J8027" s="54" t="s">
        <v>25378</v>
      </c>
      <c r="K8027" s="54" t="s">
        <v>25730</v>
      </c>
      <c r="L8027" s="54" t="s">
        <v>26621</v>
      </c>
      <c r="M8027" s="54" t="s">
        <v>26620</v>
      </c>
      <c r="N8027" s="54" t="s">
        <v>256</v>
      </c>
      <c r="O8027" s="54" t="s">
        <v>256</v>
      </c>
      <c r="P8027" s="54" t="s">
        <v>271</v>
      </c>
      <c r="Q8027" s="54" t="s">
        <v>256</v>
      </c>
      <c r="R8027" s="54" t="s">
        <v>431</v>
      </c>
      <c r="S8027" s="71"/>
      <c r="T8027" s="54" t="s">
        <v>256</v>
      </c>
      <c r="U8027" s="71">
        <v>44697</v>
      </c>
      <c r="V8027" s="54" t="s">
        <v>443</v>
      </c>
      <c r="W8027" t="str">
        <f t="shared" si="125"/>
        <v>May-22</v>
      </c>
    </row>
    <row r="8028" spans="1:23" x14ac:dyDescent="0.25">
      <c r="A8028" s="54" t="s">
        <v>317</v>
      </c>
      <c r="B8028" s="54" t="s">
        <v>428</v>
      </c>
      <c r="C8028" s="54" t="s">
        <v>263</v>
      </c>
      <c r="D8028" s="54" t="s">
        <v>429</v>
      </c>
      <c r="E8028" s="54" t="s">
        <v>26622</v>
      </c>
      <c r="F8028" s="71">
        <v>44697</v>
      </c>
      <c r="G8028" s="72">
        <v>163.80000000000001</v>
      </c>
      <c r="H8028" s="72">
        <v>14004.9</v>
      </c>
      <c r="I8028" s="54" t="s">
        <v>265</v>
      </c>
      <c r="J8028" s="54" t="s">
        <v>25378</v>
      </c>
      <c r="K8028" s="54" t="s">
        <v>25399</v>
      </c>
      <c r="L8028" s="54" t="s">
        <v>26623</v>
      </c>
      <c r="M8028" s="54" t="s">
        <v>26622</v>
      </c>
      <c r="N8028" s="54" t="s">
        <v>256</v>
      </c>
      <c r="O8028" s="54" t="s">
        <v>256</v>
      </c>
      <c r="P8028" s="54" t="s">
        <v>445</v>
      </c>
      <c r="Q8028" s="54" t="s">
        <v>256</v>
      </c>
      <c r="R8028" s="54" t="s">
        <v>431</v>
      </c>
      <c r="S8028" s="71"/>
      <c r="T8028" s="54" t="s">
        <v>256</v>
      </c>
      <c r="U8028" s="71">
        <v>44697</v>
      </c>
      <c r="V8028" s="54" t="s">
        <v>256</v>
      </c>
      <c r="W8028" t="str">
        <f t="shared" si="125"/>
        <v>May-22</v>
      </c>
    </row>
    <row r="8029" spans="1:23" x14ac:dyDescent="0.25">
      <c r="A8029" s="54" t="s">
        <v>317</v>
      </c>
      <c r="B8029" s="54" t="s">
        <v>428</v>
      </c>
      <c r="C8029" s="54" t="s">
        <v>263</v>
      </c>
      <c r="D8029" s="54" t="s">
        <v>429</v>
      </c>
      <c r="E8029" s="54" t="s">
        <v>26624</v>
      </c>
      <c r="F8029" s="71">
        <v>44697</v>
      </c>
      <c r="G8029" s="72">
        <v>6966.82</v>
      </c>
      <c r="H8029" s="72">
        <v>595663.11</v>
      </c>
      <c r="I8029" s="54" t="s">
        <v>265</v>
      </c>
      <c r="J8029" s="54" t="s">
        <v>25378</v>
      </c>
      <c r="K8029" s="54" t="s">
        <v>25399</v>
      </c>
      <c r="L8029" s="54" t="s">
        <v>26625</v>
      </c>
      <c r="M8029" s="54" t="s">
        <v>26624</v>
      </c>
      <c r="N8029" s="54" t="s">
        <v>256</v>
      </c>
      <c r="O8029" s="54" t="s">
        <v>256</v>
      </c>
      <c r="P8029" s="54" t="s">
        <v>445</v>
      </c>
      <c r="Q8029" s="54" t="s">
        <v>256</v>
      </c>
      <c r="R8029" s="54" t="s">
        <v>431</v>
      </c>
      <c r="S8029" s="71"/>
      <c r="T8029" s="54" t="s">
        <v>256</v>
      </c>
      <c r="U8029" s="71">
        <v>44697</v>
      </c>
      <c r="V8029" s="54" t="s">
        <v>256</v>
      </c>
      <c r="W8029" t="str">
        <f t="shared" si="125"/>
        <v>May-22</v>
      </c>
    </row>
    <row r="8030" spans="1:23" x14ac:dyDescent="0.25">
      <c r="A8030" s="54" t="s">
        <v>317</v>
      </c>
      <c r="B8030" s="54" t="s">
        <v>428</v>
      </c>
      <c r="C8030" s="54" t="s">
        <v>263</v>
      </c>
      <c r="D8030" s="54" t="s">
        <v>429</v>
      </c>
      <c r="E8030" s="54" t="s">
        <v>26626</v>
      </c>
      <c r="F8030" s="71">
        <v>44702</v>
      </c>
      <c r="G8030" s="72">
        <v>537.91999999999996</v>
      </c>
      <c r="H8030" s="72">
        <v>45992.160000000003</v>
      </c>
      <c r="I8030" s="54" t="s">
        <v>265</v>
      </c>
      <c r="J8030" s="54" t="s">
        <v>25378</v>
      </c>
      <c r="K8030" s="54" t="s">
        <v>26627</v>
      </c>
      <c r="L8030" s="54" t="s">
        <v>26628</v>
      </c>
      <c r="M8030" s="54" t="s">
        <v>26626</v>
      </c>
      <c r="N8030" s="54" t="s">
        <v>256</v>
      </c>
      <c r="O8030" s="54" t="s">
        <v>256</v>
      </c>
      <c r="P8030" s="54" t="s">
        <v>495</v>
      </c>
      <c r="Q8030" s="54" t="s">
        <v>256</v>
      </c>
      <c r="R8030" s="54" t="s">
        <v>431</v>
      </c>
      <c r="S8030" s="71"/>
      <c r="T8030" s="54" t="s">
        <v>256</v>
      </c>
      <c r="U8030" s="71">
        <v>44702</v>
      </c>
      <c r="V8030" s="54" t="s">
        <v>256</v>
      </c>
      <c r="W8030" t="str">
        <f t="shared" si="125"/>
        <v>May-22</v>
      </c>
    </row>
    <row r="8031" spans="1:23" x14ac:dyDescent="0.25">
      <c r="A8031" s="54" t="s">
        <v>317</v>
      </c>
      <c r="B8031" s="54" t="s">
        <v>428</v>
      </c>
      <c r="C8031" s="54" t="s">
        <v>263</v>
      </c>
      <c r="D8031" s="54" t="s">
        <v>429</v>
      </c>
      <c r="E8031" s="54" t="s">
        <v>26629</v>
      </c>
      <c r="F8031" s="71">
        <v>44702</v>
      </c>
      <c r="G8031" s="72">
        <v>3625.3</v>
      </c>
      <c r="H8031" s="72">
        <v>309963.15000000002</v>
      </c>
      <c r="I8031" s="54" t="s">
        <v>265</v>
      </c>
      <c r="J8031" s="54" t="s">
        <v>25378</v>
      </c>
      <c r="K8031" s="54" t="s">
        <v>8782</v>
      </c>
      <c r="L8031" s="54" t="s">
        <v>26630</v>
      </c>
      <c r="M8031" s="54" t="s">
        <v>26629</v>
      </c>
      <c r="N8031" s="54" t="s">
        <v>256</v>
      </c>
      <c r="O8031" s="54" t="s">
        <v>256</v>
      </c>
      <c r="P8031" s="54" t="s">
        <v>495</v>
      </c>
      <c r="Q8031" s="54" t="s">
        <v>256</v>
      </c>
      <c r="R8031" s="54" t="s">
        <v>431</v>
      </c>
      <c r="S8031" s="71"/>
      <c r="T8031" s="54" t="s">
        <v>256</v>
      </c>
      <c r="U8031" s="71">
        <v>44702</v>
      </c>
      <c r="V8031" s="54" t="s">
        <v>256</v>
      </c>
      <c r="W8031" t="str">
        <f t="shared" si="125"/>
        <v>May-22</v>
      </c>
    </row>
    <row r="8032" spans="1:23" x14ac:dyDescent="0.25">
      <c r="A8032" s="54" t="s">
        <v>317</v>
      </c>
      <c r="B8032" s="54" t="s">
        <v>428</v>
      </c>
      <c r="C8032" s="54" t="s">
        <v>263</v>
      </c>
      <c r="D8032" s="54" t="s">
        <v>429</v>
      </c>
      <c r="E8032" s="54" t="s">
        <v>26631</v>
      </c>
      <c r="F8032" s="71">
        <v>44699</v>
      </c>
      <c r="G8032" s="72">
        <v>10.36</v>
      </c>
      <c r="H8032" s="72">
        <v>885.78</v>
      </c>
      <c r="I8032" s="54" t="s">
        <v>265</v>
      </c>
      <c r="J8032" s="54" t="s">
        <v>25378</v>
      </c>
      <c r="K8032" s="54" t="s">
        <v>26632</v>
      </c>
      <c r="L8032" s="54" t="s">
        <v>26633</v>
      </c>
      <c r="M8032" s="54" t="s">
        <v>26631</v>
      </c>
      <c r="N8032" s="54" t="s">
        <v>256</v>
      </c>
      <c r="O8032" s="54" t="s">
        <v>256</v>
      </c>
      <c r="P8032" s="54" t="s">
        <v>454</v>
      </c>
      <c r="Q8032" s="54" t="s">
        <v>256</v>
      </c>
      <c r="R8032" s="54" t="s">
        <v>431</v>
      </c>
      <c r="S8032" s="71"/>
      <c r="T8032" s="54" t="s">
        <v>256</v>
      </c>
      <c r="U8032" s="71">
        <v>44699</v>
      </c>
      <c r="V8032" s="54" t="s">
        <v>256</v>
      </c>
      <c r="W8032" t="str">
        <f t="shared" si="125"/>
        <v>May-22</v>
      </c>
    </row>
    <row r="8033" spans="1:23" x14ac:dyDescent="0.25">
      <c r="A8033" s="54" t="s">
        <v>317</v>
      </c>
      <c r="B8033" s="54" t="s">
        <v>428</v>
      </c>
      <c r="C8033" s="54" t="s">
        <v>263</v>
      </c>
      <c r="D8033" s="54" t="s">
        <v>429</v>
      </c>
      <c r="E8033" s="54" t="s">
        <v>26634</v>
      </c>
      <c r="F8033" s="71">
        <v>44703</v>
      </c>
      <c r="G8033" s="72">
        <v>953.6</v>
      </c>
      <c r="H8033" s="72">
        <v>81532.800000000003</v>
      </c>
      <c r="I8033" s="54" t="s">
        <v>265</v>
      </c>
      <c r="J8033" s="54" t="s">
        <v>25378</v>
      </c>
      <c r="K8033" s="54" t="s">
        <v>26635</v>
      </c>
      <c r="L8033" s="54" t="s">
        <v>26636</v>
      </c>
      <c r="M8033" s="54" t="s">
        <v>26634</v>
      </c>
      <c r="N8033" s="54" t="s">
        <v>256</v>
      </c>
      <c r="O8033" s="54" t="s">
        <v>256</v>
      </c>
      <c r="P8033" s="54" t="s">
        <v>522</v>
      </c>
      <c r="Q8033" s="54" t="s">
        <v>256</v>
      </c>
      <c r="R8033" s="54" t="s">
        <v>431</v>
      </c>
      <c r="S8033" s="71"/>
      <c r="T8033" s="54" t="s">
        <v>256</v>
      </c>
      <c r="U8033" s="71">
        <v>44703</v>
      </c>
      <c r="V8033" s="54" t="s">
        <v>256</v>
      </c>
      <c r="W8033" t="str">
        <f t="shared" si="125"/>
        <v>May-22</v>
      </c>
    </row>
    <row r="8034" spans="1:23" x14ac:dyDescent="0.25">
      <c r="A8034" s="54" t="s">
        <v>317</v>
      </c>
      <c r="B8034" s="54" t="s">
        <v>428</v>
      </c>
      <c r="C8034" s="54" t="s">
        <v>263</v>
      </c>
      <c r="D8034" s="54" t="s">
        <v>429</v>
      </c>
      <c r="E8034" s="54" t="s">
        <v>26637</v>
      </c>
      <c r="F8034" s="71">
        <v>44706</v>
      </c>
      <c r="G8034" s="72">
        <v>1478.7</v>
      </c>
      <c r="H8034" s="72">
        <v>126428.85</v>
      </c>
      <c r="I8034" s="54" t="s">
        <v>265</v>
      </c>
      <c r="J8034" s="54" t="s">
        <v>25378</v>
      </c>
      <c r="K8034" s="54" t="s">
        <v>26638</v>
      </c>
      <c r="L8034" s="54" t="s">
        <v>26639</v>
      </c>
      <c r="M8034" s="54" t="s">
        <v>26637</v>
      </c>
      <c r="N8034" s="54" t="s">
        <v>256</v>
      </c>
      <c r="O8034" s="54" t="s">
        <v>256</v>
      </c>
      <c r="P8034" s="54" t="s">
        <v>522</v>
      </c>
      <c r="Q8034" s="54" t="s">
        <v>256</v>
      </c>
      <c r="R8034" s="54" t="s">
        <v>431</v>
      </c>
      <c r="S8034" s="71"/>
      <c r="T8034" s="54" t="s">
        <v>256</v>
      </c>
      <c r="U8034" s="71">
        <v>44706</v>
      </c>
      <c r="V8034" s="54" t="s">
        <v>256</v>
      </c>
      <c r="W8034" t="str">
        <f t="shared" si="125"/>
        <v>May-22</v>
      </c>
    </row>
    <row r="8035" spans="1:23" x14ac:dyDescent="0.25">
      <c r="A8035" s="54" t="s">
        <v>317</v>
      </c>
      <c r="B8035" s="54" t="s">
        <v>428</v>
      </c>
      <c r="C8035" s="54" t="s">
        <v>263</v>
      </c>
      <c r="D8035" s="54" t="s">
        <v>429</v>
      </c>
      <c r="E8035" s="54" t="s">
        <v>26640</v>
      </c>
      <c r="F8035" s="71">
        <v>44710</v>
      </c>
      <c r="G8035" s="72">
        <v>791.9</v>
      </c>
      <c r="H8035" s="72">
        <v>67707.45</v>
      </c>
      <c r="I8035" s="54" t="s">
        <v>265</v>
      </c>
      <c r="J8035" s="54" t="s">
        <v>25378</v>
      </c>
      <c r="K8035" s="54" t="s">
        <v>26641</v>
      </c>
      <c r="L8035" s="54" t="s">
        <v>26642</v>
      </c>
      <c r="M8035" s="54" t="s">
        <v>26640</v>
      </c>
      <c r="N8035" s="54" t="s">
        <v>256</v>
      </c>
      <c r="O8035" s="54" t="s">
        <v>256</v>
      </c>
      <c r="P8035" s="54" t="s">
        <v>522</v>
      </c>
      <c r="Q8035" s="54" t="s">
        <v>256</v>
      </c>
      <c r="R8035" s="54" t="s">
        <v>431</v>
      </c>
      <c r="S8035" s="71"/>
      <c r="T8035" s="54" t="s">
        <v>256</v>
      </c>
      <c r="U8035" s="71">
        <v>44710</v>
      </c>
      <c r="V8035" s="54" t="s">
        <v>256</v>
      </c>
      <c r="W8035" t="str">
        <f t="shared" si="125"/>
        <v>May-22</v>
      </c>
    </row>
    <row r="8036" spans="1:23" x14ac:dyDescent="0.25">
      <c r="A8036" s="54" t="s">
        <v>317</v>
      </c>
      <c r="B8036" s="54" t="s">
        <v>428</v>
      </c>
      <c r="C8036" s="54" t="s">
        <v>263</v>
      </c>
      <c r="D8036" s="54" t="s">
        <v>429</v>
      </c>
      <c r="E8036" s="54" t="s">
        <v>26643</v>
      </c>
      <c r="F8036" s="71">
        <v>44710</v>
      </c>
      <c r="G8036" s="72">
        <v>182.2</v>
      </c>
      <c r="H8036" s="72">
        <v>15578.1</v>
      </c>
      <c r="I8036" s="54" t="s">
        <v>265</v>
      </c>
      <c r="J8036" s="54" t="s">
        <v>25378</v>
      </c>
      <c r="K8036" s="54" t="s">
        <v>26644</v>
      </c>
      <c r="L8036" s="54" t="s">
        <v>26645</v>
      </c>
      <c r="M8036" s="54" t="s">
        <v>26643</v>
      </c>
      <c r="N8036" s="54" t="s">
        <v>256</v>
      </c>
      <c r="O8036" s="54" t="s">
        <v>256</v>
      </c>
      <c r="P8036" s="54" t="s">
        <v>522</v>
      </c>
      <c r="Q8036" s="54" t="s">
        <v>256</v>
      </c>
      <c r="R8036" s="54" t="s">
        <v>431</v>
      </c>
      <c r="S8036" s="71"/>
      <c r="T8036" s="54" t="s">
        <v>256</v>
      </c>
      <c r="U8036" s="71">
        <v>44710</v>
      </c>
      <c r="V8036" s="54" t="s">
        <v>256</v>
      </c>
      <c r="W8036" t="str">
        <f t="shared" si="125"/>
        <v>May-22</v>
      </c>
    </row>
    <row r="8037" spans="1:23" x14ac:dyDescent="0.25">
      <c r="A8037" s="54" t="s">
        <v>317</v>
      </c>
      <c r="B8037" s="54" t="s">
        <v>428</v>
      </c>
      <c r="C8037" s="54" t="s">
        <v>263</v>
      </c>
      <c r="D8037" s="54" t="s">
        <v>429</v>
      </c>
      <c r="E8037" s="54" t="s">
        <v>26646</v>
      </c>
      <c r="F8037" s="71">
        <v>44706</v>
      </c>
      <c r="G8037" s="72">
        <v>1100.17</v>
      </c>
      <c r="H8037" s="72">
        <v>94064.54</v>
      </c>
      <c r="I8037" s="54" t="s">
        <v>265</v>
      </c>
      <c r="J8037" s="54" t="s">
        <v>25378</v>
      </c>
      <c r="K8037" s="54" t="s">
        <v>490</v>
      </c>
      <c r="L8037" s="54" t="s">
        <v>26647</v>
      </c>
      <c r="M8037" s="54" t="s">
        <v>26646</v>
      </c>
      <c r="N8037" s="54" t="s">
        <v>256</v>
      </c>
      <c r="O8037" s="54" t="s">
        <v>256</v>
      </c>
      <c r="P8037" s="54" t="s">
        <v>578</v>
      </c>
      <c r="Q8037" s="54" t="s">
        <v>256</v>
      </c>
      <c r="R8037" s="54" t="s">
        <v>431</v>
      </c>
      <c r="S8037" s="71"/>
      <c r="T8037" s="54" t="s">
        <v>256</v>
      </c>
      <c r="U8037" s="71">
        <v>44706</v>
      </c>
      <c r="V8037" s="54" t="s">
        <v>256</v>
      </c>
      <c r="W8037" t="str">
        <f t="shared" si="125"/>
        <v>May-22</v>
      </c>
    </row>
    <row r="8038" spans="1:23" x14ac:dyDescent="0.25">
      <c r="A8038" s="54" t="s">
        <v>317</v>
      </c>
      <c r="B8038" s="54" t="s">
        <v>428</v>
      </c>
      <c r="C8038" s="54" t="s">
        <v>263</v>
      </c>
      <c r="D8038" s="54" t="s">
        <v>429</v>
      </c>
      <c r="E8038" s="54" t="s">
        <v>26648</v>
      </c>
      <c r="F8038" s="71">
        <v>44702</v>
      </c>
      <c r="G8038" s="72">
        <v>3106.57</v>
      </c>
      <c r="H8038" s="72">
        <v>265611.74</v>
      </c>
      <c r="I8038" s="54" t="s">
        <v>265</v>
      </c>
      <c r="J8038" s="54" t="s">
        <v>25378</v>
      </c>
      <c r="K8038" s="54" t="s">
        <v>25399</v>
      </c>
      <c r="L8038" s="54" t="s">
        <v>26649</v>
      </c>
      <c r="M8038" s="54" t="s">
        <v>26648</v>
      </c>
      <c r="N8038" s="54" t="s">
        <v>256</v>
      </c>
      <c r="O8038" s="54" t="s">
        <v>256</v>
      </c>
      <c r="P8038" s="54" t="s">
        <v>445</v>
      </c>
      <c r="Q8038" s="54" t="s">
        <v>256</v>
      </c>
      <c r="R8038" s="54" t="s">
        <v>431</v>
      </c>
      <c r="S8038" s="71"/>
      <c r="T8038" s="54" t="s">
        <v>256</v>
      </c>
      <c r="U8038" s="71">
        <v>44702</v>
      </c>
      <c r="V8038" s="54" t="s">
        <v>256</v>
      </c>
      <c r="W8038" t="str">
        <f t="shared" si="125"/>
        <v>May-22</v>
      </c>
    </row>
    <row r="8039" spans="1:23" x14ac:dyDescent="0.25">
      <c r="A8039" s="54" t="s">
        <v>317</v>
      </c>
      <c r="B8039" s="54" t="s">
        <v>428</v>
      </c>
      <c r="C8039" s="54" t="s">
        <v>263</v>
      </c>
      <c r="D8039" s="54" t="s">
        <v>429</v>
      </c>
      <c r="E8039" s="54" t="s">
        <v>26650</v>
      </c>
      <c r="F8039" s="71">
        <v>44692</v>
      </c>
      <c r="G8039" s="72">
        <v>1376.64</v>
      </c>
      <c r="H8039" s="72">
        <v>117702.72</v>
      </c>
      <c r="I8039" s="54" t="s">
        <v>265</v>
      </c>
      <c r="J8039" s="54" t="s">
        <v>25378</v>
      </c>
      <c r="K8039" s="54" t="s">
        <v>26651</v>
      </c>
      <c r="L8039" s="54" t="s">
        <v>26652</v>
      </c>
      <c r="M8039" s="54" t="s">
        <v>26650</v>
      </c>
      <c r="N8039" s="54" t="s">
        <v>256</v>
      </c>
      <c r="O8039" s="54" t="s">
        <v>256</v>
      </c>
      <c r="P8039" s="54" t="s">
        <v>447</v>
      </c>
      <c r="Q8039" s="54" t="s">
        <v>256</v>
      </c>
      <c r="R8039" s="54" t="s">
        <v>431</v>
      </c>
      <c r="S8039" s="71"/>
      <c r="T8039" s="54" t="s">
        <v>256</v>
      </c>
      <c r="U8039" s="71">
        <v>44692</v>
      </c>
      <c r="V8039" s="54" t="s">
        <v>256</v>
      </c>
      <c r="W8039" t="str">
        <f t="shared" si="125"/>
        <v>May-22</v>
      </c>
    </row>
    <row r="8040" spans="1:23" x14ac:dyDescent="0.25">
      <c r="A8040" s="54" t="s">
        <v>317</v>
      </c>
      <c r="B8040" s="54" t="s">
        <v>428</v>
      </c>
      <c r="C8040" s="54" t="s">
        <v>263</v>
      </c>
      <c r="D8040" s="54" t="s">
        <v>429</v>
      </c>
      <c r="E8040" s="54" t="s">
        <v>26653</v>
      </c>
      <c r="F8040" s="71">
        <v>44695</v>
      </c>
      <c r="G8040" s="72">
        <v>292.32</v>
      </c>
      <c r="H8040" s="72">
        <v>24993.360000000001</v>
      </c>
      <c r="I8040" s="54" t="s">
        <v>265</v>
      </c>
      <c r="J8040" s="54" t="s">
        <v>25378</v>
      </c>
      <c r="K8040" s="54" t="s">
        <v>26654</v>
      </c>
      <c r="L8040" s="54" t="s">
        <v>26655</v>
      </c>
      <c r="M8040" s="54" t="s">
        <v>26653</v>
      </c>
      <c r="N8040" s="54" t="s">
        <v>256</v>
      </c>
      <c r="O8040" s="54" t="s">
        <v>256</v>
      </c>
      <c r="P8040" s="54" t="s">
        <v>447</v>
      </c>
      <c r="Q8040" s="54" t="s">
        <v>256</v>
      </c>
      <c r="R8040" s="54" t="s">
        <v>431</v>
      </c>
      <c r="S8040" s="71"/>
      <c r="T8040" s="54" t="s">
        <v>256</v>
      </c>
      <c r="U8040" s="71">
        <v>44695</v>
      </c>
      <c r="V8040" s="54" t="s">
        <v>256</v>
      </c>
      <c r="W8040" t="str">
        <f t="shared" si="125"/>
        <v>May-22</v>
      </c>
    </row>
    <row r="8041" spans="1:23" x14ac:dyDescent="0.25">
      <c r="A8041" s="54" t="s">
        <v>317</v>
      </c>
      <c r="B8041" s="54" t="s">
        <v>428</v>
      </c>
      <c r="C8041" s="54" t="s">
        <v>263</v>
      </c>
      <c r="D8041" s="54" t="s">
        <v>429</v>
      </c>
      <c r="E8041" s="54" t="s">
        <v>26656</v>
      </c>
      <c r="F8041" s="71">
        <v>44695</v>
      </c>
      <c r="G8041" s="72">
        <v>3841.92</v>
      </c>
      <c r="H8041" s="72">
        <v>328484.15999999997</v>
      </c>
      <c r="I8041" s="54" t="s">
        <v>265</v>
      </c>
      <c r="J8041" s="54" t="s">
        <v>25378</v>
      </c>
      <c r="K8041" s="54" t="s">
        <v>26657</v>
      </c>
      <c r="L8041" s="54" t="s">
        <v>26658</v>
      </c>
      <c r="M8041" s="54" t="s">
        <v>26656</v>
      </c>
      <c r="N8041" s="54" t="s">
        <v>256</v>
      </c>
      <c r="O8041" s="54" t="s">
        <v>256</v>
      </c>
      <c r="P8041" s="54" t="s">
        <v>447</v>
      </c>
      <c r="Q8041" s="54" t="s">
        <v>256</v>
      </c>
      <c r="R8041" s="54" t="s">
        <v>431</v>
      </c>
      <c r="S8041" s="71"/>
      <c r="T8041" s="54" t="s">
        <v>256</v>
      </c>
      <c r="U8041" s="71">
        <v>44695</v>
      </c>
      <c r="V8041" s="54" t="s">
        <v>256</v>
      </c>
      <c r="W8041" t="str">
        <f t="shared" si="125"/>
        <v>May-22</v>
      </c>
    </row>
    <row r="8042" spans="1:23" x14ac:dyDescent="0.25">
      <c r="A8042" s="54" t="s">
        <v>317</v>
      </c>
      <c r="B8042" s="54" t="s">
        <v>428</v>
      </c>
      <c r="C8042" s="54" t="s">
        <v>263</v>
      </c>
      <c r="D8042" s="54" t="s">
        <v>429</v>
      </c>
      <c r="E8042" s="54" t="s">
        <v>26659</v>
      </c>
      <c r="F8042" s="71">
        <v>44706</v>
      </c>
      <c r="G8042" s="72">
        <v>18453.599999999999</v>
      </c>
      <c r="H8042" s="72">
        <v>1577782.8</v>
      </c>
      <c r="I8042" s="54" t="s">
        <v>265</v>
      </c>
      <c r="J8042" s="54" t="s">
        <v>25378</v>
      </c>
      <c r="K8042" s="54" t="s">
        <v>26660</v>
      </c>
      <c r="L8042" s="54" t="s">
        <v>26661</v>
      </c>
      <c r="M8042" s="54" t="s">
        <v>26659</v>
      </c>
      <c r="N8042" s="54" t="s">
        <v>256</v>
      </c>
      <c r="O8042" s="54" t="s">
        <v>256</v>
      </c>
      <c r="P8042" s="54" t="s">
        <v>447</v>
      </c>
      <c r="Q8042" s="54" t="s">
        <v>256</v>
      </c>
      <c r="R8042" s="54" t="s">
        <v>431</v>
      </c>
      <c r="S8042" s="71"/>
      <c r="T8042" s="54" t="s">
        <v>256</v>
      </c>
      <c r="U8042" s="71">
        <v>44706</v>
      </c>
      <c r="V8042" s="54" t="s">
        <v>256</v>
      </c>
      <c r="W8042" t="str">
        <f t="shared" si="125"/>
        <v>May-22</v>
      </c>
    </row>
    <row r="8043" spans="1:23" x14ac:dyDescent="0.25">
      <c r="A8043" s="54" t="s">
        <v>317</v>
      </c>
      <c r="B8043" s="54" t="s">
        <v>428</v>
      </c>
      <c r="C8043" s="54" t="s">
        <v>263</v>
      </c>
      <c r="D8043" s="54" t="s">
        <v>429</v>
      </c>
      <c r="E8043" s="54" t="s">
        <v>26662</v>
      </c>
      <c r="F8043" s="71">
        <v>44706</v>
      </c>
      <c r="G8043" s="72">
        <v>681.12</v>
      </c>
      <c r="H8043" s="72">
        <v>58235.76</v>
      </c>
      <c r="I8043" s="54" t="s">
        <v>265</v>
      </c>
      <c r="J8043" s="54" t="s">
        <v>25378</v>
      </c>
      <c r="K8043" s="54" t="s">
        <v>26663</v>
      </c>
      <c r="L8043" s="54" t="s">
        <v>26664</v>
      </c>
      <c r="M8043" s="54" t="s">
        <v>26662</v>
      </c>
      <c r="N8043" s="54" t="s">
        <v>256</v>
      </c>
      <c r="O8043" s="54" t="s">
        <v>256</v>
      </c>
      <c r="P8043" s="54" t="s">
        <v>447</v>
      </c>
      <c r="Q8043" s="54" t="s">
        <v>256</v>
      </c>
      <c r="R8043" s="54" t="s">
        <v>431</v>
      </c>
      <c r="S8043" s="71"/>
      <c r="T8043" s="54" t="s">
        <v>256</v>
      </c>
      <c r="U8043" s="71">
        <v>44706</v>
      </c>
      <c r="V8043" s="54" t="s">
        <v>256</v>
      </c>
      <c r="W8043" t="str">
        <f t="shared" si="125"/>
        <v>May-22</v>
      </c>
    </row>
    <row r="8044" spans="1:23" x14ac:dyDescent="0.25">
      <c r="A8044" s="54" t="s">
        <v>317</v>
      </c>
      <c r="B8044" s="54" t="s">
        <v>428</v>
      </c>
      <c r="C8044" s="54" t="s">
        <v>263</v>
      </c>
      <c r="D8044" s="54" t="s">
        <v>429</v>
      </c>
      <c r="E8044" s="54" t="s">
        <v>26665</v>
      </c>
      <c r="F8044" s="71">
        <v>44706</v>
      </c>
      <c r="G8044" s="72">
        <v>542.88</v>
      </c>
      <c r="H8044" s="72">
        <v>46416.24</v>
      </c>
      <c r="I8044" s="54" t="s">
        <v>265</v>
      </c>
      <c r="J8044" s="54" t="s">
        <v>25378</v>
      </c>
      <c r="K8044" s="54" t="s">
        <v>26666</v>
      </c>
      <c r="L8044" s="54" t="s">
        <v>26667</v>
      </c>
      <c r="M8044" s="54" t="s">
        <v>26665</v>
      </c>
      <c r="N8044" s="54" t="s">
        <v>256</v>
      </c>
      <c r="O8044" s="54" t="s">
        <v>256</v>
      </c>
      <c r="P8044" s="54" t="s">
        <v>447</v>
      </c>
      <c r="Q8044" s="54" t="s">
        <v>256</v>
      </c>
      <c r="R8044" s="54" t="s">
        <v>431</v>
      </c>
      <c r="S8044" s="71"/>
      <c r="T8044" s="54" t="s">
        <v>256</v>
      </c>
      <c r="U8044" s="71">
        <v>44706</v>
      </c>
      <c r="V8044" s="54" t="s">
        <v>256</v>
      </c>
      <c r="W8044" t="str">
        <f t="shared" si="125"/>
        <v>May-22</v>
      </c>
    </row>
    <row r="8045" spans="1:23" x14ac:dyDescent="0.25">
      <c r="A8045" s="54" t="s">
        <v>317</v>
      </c>
      <c r="B8045" s="54" t="s">
        <v>428</v>
      </c>
      <c r="C8045" s="54" t="s">
        <v>263</v>
      </c>
      <c r="D8045" s="54" t="s">
        <v>429</v>
      </c>
      <c r="E8045" s="54" t="s">
        <v>26668</v>
      </c>
      <c r="F8045" s="71">
        <v>44711</v>
      </c>
      <c r="G8045" s="72">
        <v>2164.41</v>
      </c>
      <c r="H8045" s="72">
        <v>185057.06</v>
      </c>
      <c r="I8045" s="54" t="s">
        <v>265</v>
      </c>
      <c r="J8045" s="54" t="s">
        <v>25378</v>
      </c>
      <c r="K8045" s="54" t="s">
        <v>26669</v>
      </c>
      <c r="L8045" s="54" t="s">
        <v>26670</v>
      </c>
      <c r="M8045" s="54" t="s">
        <v>26668</v>
      </c>
      <c r="N8045" s="54" t="s">
        <v>256</v>
      </c>
      <c r="O8045" s="54" t="s">
        <v>256</v>
      </c>
      <c r="P8045" s="54" t="s">
        <v>271</v>
      </c>
      <c r="Q8045" s="54" t="s">
        <v>256</v>
      </c>
      <c r="R8045" s="54" t="s">
        <v>431</v>
      </c>
      <c r="S8045" s="71"/>
      <c r="T8045" s="54" t="s">
        <v>256</v>
      </c>
      <c r="U8045" s="71">
        <v>44711</v>
      </c>
      <c r="V8045" s="54" t="s">
        <v>443</v>
      </c>
      <c r="W8045" t="str">
        <f t="shared" si="125"/>
        <v>May-22</v>
      </c>
    </row>
    <row r="8046" spans="1:23" x14ac:dyDescent="0.25">
      <c r="A8046" s="54" t="s">
        <v>317</v>
      </c>
      <c r="B8046" s="54" t="s">
        <v>428</v>
      </c>
      <c r="C8046" s="54" t="s">
        <v>263</v>
      </c>
      <c r="D8046" s="54" t="s">
        <v>429</v>
      </c>
      <c r="E8046" s="54" t="s">
        <v>26671</v>
      </c>
      <c r="F8046" s="71">
        <v>44695</v>
      </c>
      <c r="G8046" s="72">
        <v>468.84</v>
      </c>
      <c r="H8046" s="72">
        <v>40085.82</v>
      </c>
      <c r="I8046" s="54" t="s">
        <v>265</v>
      </c>
      <c r="J8046" s="54" t="s">
        <v>25378</v>
      </c>
      <c r="K8046" s="54" t="s">
        <v>26552</v>
      </c>
      <c r="L8046" s="54" t="s">
        <v>26672</v>
      </c>
      <c r="M8046" s="54" t="s">
        <v>26671</v>
      </c>
      <c r="N8046" s="54" t="s">
        <v>256</v>
      </c>
      <c r="O8046" s="54" t="s">
        <v>256</v>
      </c>
      <c r="P8046" s="54" t="s">
        <v>455</v>
      </c>
      <c r="Q8046" s="54" t="s">
        <v>256</v>
      </c>
      <c r="R8046" s="54" t="s">
        <v>431</v>
      </c>
      <c r="S8046" s="71"/>
      <c r="T8046" s="54" t="s">
        <v>256</v>
      </c>
      <c r="U8046" s="71">
        <v>44695</v>
      </c>
      <c r="V8046" s="54" t="s">
        <v>256</v>
      </c>
      <c r="W8046" t="str">
        <f t="shared" si="125"/>
        <v>May-22</v>
      </c>
    </row>
    <row r="8047" spans="1:23" x14ac:dyDescent="0.25">
      <c r="A8047" s="54" t="s">
        <v>317</v>
      </c>
      <c r="B8047" s="54" t="s">
        <v>428</v>
      </c>
      <c r="C8047" s="54" t="s">
        <v>263</v>
      </c>
      <c r="D8047" s="54" t="s">
        <v>429</v>
      </c>
      <c r="E8047" s="54" t="s">
        <v>26673</v>
      </c>
      <c r="F8047" s="71">
        <v>44711</v>
      </c>
      <c r="G8047" s="72">
        <v>5430.65</v>
      </c>
      <c r="H8047" s="72">
        <v>464320.58</v>
      </c>
      <c r="I8047" s="54" t="s">
        <v>265</v>
      </c>
      <c r="J8047" s="54" t="s">
        <v>25378</v>
      </c>
      <c r="K8047" s="54" t="s">
        <v>25399</v>
      </c>
      <c r="L8047" s="54" t="s">
        <v>26674</v>
      </c>
      <c r="M8047" s="54" t="s">
        <v>26673</v>
      </c>
      <c r="N8047" s="54" t="s">
        <v>256</v>
      </c>
      <c r="O8047" s="54" t="s">
        <v>256</v>
      </c>
      <c r="P8047" s="54" t="s">
        <v>445</v>
      </c>
      <c r="Q8047" s="54" t="s">
        <v>256</v>
      </c>
      <c r="R8047" s="54" t="s">
        <v>431</v>
      </c>
      <c r="S8047" s="71"/>
      <c r="T8047" s="54" t="s">
        <v>256</v>
      </c>
      <c r="U8047" s="71">
        <v>44711</v>
      </c>
      <c r="V8047" s="54" t="s">
        <v>256</v>
      </c>
      <c r="W8047" t="str">
        <f t="shared" si="125"/>
        <v>May-22</v>
      </c>
    </row>
    <row r="8048" spans="1:23" x14ac:dyDescent="0.25">
      <c r="A8048" s="54" t="s">
        <v>317</v>
      </c>
      <c r="B8048" s="54" t="s">
        <v>428</v>
      </c>
      <c r="C8048" s="54" t="s">
        <v>263</v>
      </c>
      <c r="D8048" s="54" t="s">
        <v>429</v>
      </c>
      <c r="E8048" s="54" t="s">
        <v>26675</v>
      </c>
      <c r="F8048" s="71">
        <v>44692</v>
      </c>
      <c r="G8048" s="72">
        <v>1234.8</v>
      </c>
      <c r="H8048" s="72">
        <v>105575.4</v>
      </c>
      <c r="I8048" s="54" t="s">
        <v>265</v>
      </c>
      <c r="J8048" s="54" t="s">
        <v>23567</v>
      </c>
      <c r="K8048" s="54" t="s">
        <v>26676</v>
      </c>
      <c r="L8048" s="54" t="s">
        <v>26677</v>
      </c>
      <c r="M8048" s="54" t="s">
        <v>26675</v>
      </c>
      <c r="N8048" s="54" t="s">
        <v>256</v>
      </c>
      <c r="O8048" s="54" t="s">
        <v>256</v>
      </c>
      <c r="P8048" s="54" t="s">
        <v>522</v>
      </c>
      <c r="Q8048" s="54" t="s">
        <v>256</v>
      </c>
      <c r="R8048" s="54" t="s">
        <v>431</v>
      </c>
      <c r="S8048" s="71"/>
      <c r="T8048" s="54" t="s">
        <v>256</v>
      </c>
      <c r="U8048" s="71">
        <v>44692</v>
      </c>
      <c r="V8048" s="54" t="s">
        <v>256</v>
      </c>
      <c r="W8048" t="str">
        <f t="shared" si="125"/>
        <v>May-22</v>
      </c>
    </row>
    <row r="8049" spans="1:23" x14ac:dyDescent="0.25">
      <c r="A8049" s="54" t="s">
        <v>317</v>
      </c>
      <c r="B8049" s="54" t="s">
        <v>428</v>
      </c>
      <c r="C8049" s="54" t="s">
        <v>263</v>
      </c>
      <c r="D8049" s="54" t="s">
        <v>429</v>
      </c>
      <c r="E8049" s="54" t="s">
        <v>26678</v>
      </c>
      <c r="F8049" s="71">
        <v>44705</v>
      </c>
      <c r="G8049" s="72">
        <v>2194.66</v>
      </c>
      <c r="H8049" s="72">
        <v>187643.43</v>
      </c>
      <c r="I8049" s="54" t="s">
        <v>265</v>
      </c>
      <c r="J8049" s="54" t="s">
        <v>23567</v>
      </c>
      <c r="K8049" s="54" t="s">
        <v>26679</v>
      </c>
      <c r="L8049" s="54" t="s">
        <v>26680</v>
      </c>
      <c r="M8049" s="54" t="s">
        <v>26678</v>
      </c>
      <c r="N8049" s="54" t="s">
        <v>256</v>
      </c>
      <c r="O8049" s="54" t="s">
        <v>256</v>
      </c>
      <c r="P8049" s="54" t="s">
        <v>468</v>
      </c>
      <c r="Q8049" s="54" t="s">
        <v>256</v>
      </c>
      <c r="R8049" s="54" t="s">
        <v>431</v>
      </c>
      <c r="S8049" s="71"/>
      <c r="T8049" s="54" t="s">
        <v>256</v>
      </c>
      <c r="U8049" s="71">
        <v>44705</v>
      </c>
      <c r="V8049" s="54" t="s">
        <v>256</v>
      </c>
      <c r="W8049" t="str">
        <f t="shared" si="125"/>
        <v>May-22</v>
      </c>
    </row>
    <row r="8050" spans="1:23" x14ac:dyDescent="0.25">
      <c r="A8050" s="54" t="s">
        <v>318</v>
      </c>
      <c r="B8050" s="54" t="s">
        <v>428</v>
      </c>
      <c r="C8050" s="54" t="s">
        <v>263</v>
      </c>
      <c r="D8050" s="54" t="s">
        <v>429</v>
      </c>
      <c r="E8050" s="54" t="s">
        <v>26681</v>
      </c>
      <c r="F8050" s="71">
        <v>44711</v>
      </c>
      <c r="G8050" s="72">
        <v>161702.19</v>
      </c>
      <c r="H8050" s="72">
        <v>13825537.25</v>
      </c>
      <c r="I8050" s="54" t="s">
        <v>265</v>
      </c>
      <c r="J8050" s="54" t="s">
        <v>25516</v>
      </c>
      <c r="K8050" s="54" t="s">
        <v>26682</v>
      </c>
      <c r="L8050" s="54" t="s">
        <v>26683</v>
      </c>
      <c r="M8050" s="54" t="s">
        <v>26681</v>
      </c>
      <c r="N8050" s="54" t="s">
        <v>256</v>
      </c>
      <c r="O8050" s="54" t="s">
        <v>256</v>
      </c>
      <c r="P8050" s="54" t="s">
        <v>440</v>
      </c>
      <c r="Q8050" s="54" t="s">
        <v>256</v>
      </c>
      <c r="R8050" s="54" t="s">
        <v>431</v>
      </c>
      <c r="S8050" s="71"/>
      <c r="T8050" s="54" t="s">
        <v>256</v>
      </c>
      <c r="U8050" s="71">
        <v>44711</v>
      </c>
      <c r="V8050" s="54" t="s">
        <v>256</v>
      </c>
      <c r="W8050" t="str">
        <f t="shared" si="125"/>
        <v>May-22</v>
      </c>
    </row>
    <row r="8051" spans="1:23" x14ac:dyDescent="0.25">
      <c r="A8051" s="54" t="s">
        <v>317</v>
      </c>
      <c r="B8051" s="54" t="s">
        <v>428</v>
      </c>
      <c r="C8051" s="54" t="s">
        <v>263</v>
      </c>
      <c r="D8051" s="54" t="s">
        <v>429</v>
      </c>
      <c r="E8051" s="54" t="s">
        <v>26684</v>
      </c>
      <c r="F8051" s="71">
        <v>44692</v>
      </c>
      <c r="G8051" s="72">
        <v>785.73</v>
      </c>
      <c r="H8051" s="72">
        <v>67179.92</v>
      </c>
      <c r="I8051" s="54" t="s">
        <v>265</v>
      </c>
      <c r="J8051" s="54" t="s">
        <v>25516</v>
      </c>
      <c r="K8051" s="54" t="s">
        <v>26685</v>
      </c>
      <c r="L8051" s="54" t="s">
        <v>26686</v>
      </c>
      <c r="M8051" s="54" t="s">
        <v>26684</v>
      </c>
      <c r="N8051" s="54" t="s">
        <v>256</v>
      </c>
      <c r="O8051" s="54" t="s">
        <v>256</v>
      </c>
      <c r="P8051" s="54" t="s">
        <v>495</v>
      </c>
      <c r="Q8051" s="54" t="s">
        <v>256</v>
      </c>
      <c r="R8051" s="54" t="s">
        <v>431</v>
      </c>
      <c r="S8051" s="71"/>
      <c r="T8051" s="54" t="s">
        <v>256</v>
      </c>
      <c r="U8051" s="71">
        <v>44692</v>
      </c>
      <c r="V8051" s="54" t="s">
        <v>256</v>
      </c>
      <c r="W8051" t="str">
        <f t="shared" si="125"/>
        <v>May-22</v>
      </c>
    </row>
    <row r="8052" spans="1:23" x14ac:dyDescent="0.25">
      <c r="A8052" s="54" t="s">
        <v>317</v>
      </c>
      <c r="B8052" s="54" t="s">
        <v>428</v>
      </c>
      <c r="C8052" s="54" t="s">
        <v>263</v>
      </c>
      <c r="D8052" s="54" t="s">
        <v>429</v>
      </c>
      <c r="E8052" s="54" t="s">
        <v>26687</v>
      </c>
      <c r="F8052" s="71">
        <v>44693</v>
      </c>
      <c r="G8052" s="72">
        <v>4089.7</v>
      </c>
      <c r="H8052" s="72">
        <v>349669.35</v>
      </c>
      <c r="I8052" s="54" t="s">
        <v>265</v>
      </c>
      <c r="J8052" s="54" t="s">
        <v>25516</v>
      </c>
      <c r="K8052" s="54" t="s">
        <v>26688</v>
      </c>
      <c r="L8052" s="54" t="s">
        <v>26689</v>
      </c>
      <c r="M8052" s="54" t="s">
        <v>26687</v>
      </c>
      <c r="N8052" s="54" t="s">
        <v>256</v>
      </c>
      <c r="O8052" s="54" t="s">
        <v>256</v>
      </c>
      <c r="P8052" s="54" t="s">
        <v>522</v>
      </c>
      <c r="Q8052" s="54" t="s">
        <v>256</v>
      </c>
      <c r="R8052" s="54" t="s">
        <v>431</v>
      </c>
      <c r="S8052" s="71"/>
      <c r="T8052" s="54" t="s">
        <v>256</v>
      </c>
      <c r="U8052" s="71">
        <v>44693</v>
      </c>
      <c r="V8052" s="54" t="s">
        <v>256</v>
      </c>
      <c r="W8052" t="str">
        <f t="shared" si="125"/>
        <v>May-22</v>
      </c>
    </row>
    <row r="8053" spans="1:23" x14ac:dyDescent="0.25">
      <c r="A8053" s="54" t="s">
        <v>317</v>
      </c>
      <c r="B8053" s="54" t="s">
        <v>428</v>
      </c>
      <c r="C8053" s="54" t="s">
        <v>263</v>
      </c>
      <c r="D8053" s="54" t="s">
        <v>429</v>
      </c>
      <c r="E8053" s="54" t="s">
        <v>26690</v>
      </c>
      <c r="F8053" s="71">
        <v>44698</v>
      </c>
      <c r="G8053" s="72">
        <v>1009.8</v>
      </c>
      <c r="H8053" s="72">
        <v>86337.9</v>
      </c>
      <c r="I8053" s="54" t="s">
        <v>265</v>
      </c>
      <c r="J8053" s="54" t="s">
        <v>25516</v>
      </c>
      <c r="K8053" s="54" t="s">
        <v>26691</v>
      </c>
      <c r="L8053" s="54" t="s">
        <v>26692</v>
      </c>
      <c r="M8053" s="54" t="s">
        <v>26690</v>
      </c>
      <c r="N8053" s="54" t="s">
        <v>256</v>
      </c>
      <c r="O8053" s="54" t="s">
        <v>256</v>
      </c>
      <c r="P8053" s="54" t="s">
        <v>522</v>
      </c>
      <c r="Q8053" s="54" t="s">
        <v>256</v>
      </c>
      <c r="R8053" s="54" t="s">
        <v>431</v>
      </c>
      <c r="S8053" s="71"/>
      <c r="T8053" s="54" t="s">
        <v>256</v>
      </c>
      <c r="U8053" s="71">
        <v>44698</v>
      </c>
      <c r="V8053" s="54" t="s">
        <v>256</v>
      </c>
      <c r="W8053" t="str">
        <f t="shared" si="125"/>
        <v>May-22</v>
      </c>
    </row>
    <row r="8054" spans="1:23" x14ac:dyDescent="0.25">
      <c r="A8054" s="54" t="s">
        <v>317</v>
      </c>
      <c r="B8054" s="54" t="s">
        <v>428</v>
      </c>
      <c r="C8054" s="54" t="s">
        <v>263</v>
      </c>
      <c r="D8054" s="54" t="s">
        <v>429</v>
      </c>
      <c r="E8054" s="54" t="s">
        <v>26693</v>
      </c>
      <c r="F8054" s="71">
        <v>44696</v>
      </c>
      <c r="G8054" s="72">
        <v>945</v>
      </c>
      <c r="H8054" s="72">
        <v>80797.5</v>
      </c>
      <c r="I8054" s="54" t="s">
        <v>265</v>
      </c>
      <c r="J8054" s="54" t="s">
        <v>25516</v>
      </c>
      <c r="K8054" s="54" t="s">
        <v>26694</v>
      </c>
      <c r="L8054" s="54" t="s">
        <v>26695</v>
      </c>
      <c r="M8054" s="54" t="s">
        <v>26693</v>
      </c>
      <c r="N8054" s="54" t="s">
        <v>256</v>
      </c>
      <c r="O8054" s="54" t="s">
        <v>256</v>
      </c>
      <c r="P8054" s="54" t="s">
        <v>522</v>
      </c>
      <c r="Q8054" s="54" t="s">
        <v>256</v>
      </c>
      <c r="R8054" s="54" t="s">
        <v>431</v>
      </c>
      <c r="S8054" s="71"/>
      <c r="T8054" s="54" t="s">
        <v>256</v>
      </c>
      <c r="U8054" s="71">
        <v>44696</v>
      </c>
      <c r="V8054" s="54" t="s">
        <v>256</v>
      </c>
      <c r="W8054" t="str">
        <f t="shared" si="125"/>
        <v>May-22</v>
      </c>
    </row>
    <row r="8055" spans="1:23" x14ac:dyDescent="0.25">
      <c r="A8055" s="54" t="s">
        <v>317</v>
      </c>
      <c r="B8055" s="54" t="s">
        <v>428</v>
      </c>
      <c r="C8055" s="54" t="s">
        <v>263</v>
      </c>
      <c r="D8055" s="54" t="s">
        <v>429</v>
      </c>
      <c r="E8055" s="54" t="s">
        <v>26696</v>
      </c>
      <c r="F8055" s="71">
        <v>44703</v>
      </c>
      <c r="G8055" s="72">
        <v>744.6</v>
      </c>
      <c r="H8055" s="72">
        <v>63663.3</v>
      </c>
      <c r="I8055" s="54" t="s">
        <v>265</v>
      </c>
      <c r="J8055" s="54" t="s">
        <v>25516</v>
      </c>
      <c r="K8055" s="54" t="s">
        <v>26697</v>
      </c>
      <c r="L8055" s="54" t="s">
        <v>26698</v>
      </c>
      <c r="M8055" s="54" t="s">
        <v>26696</v>
      </c>
      <c r="N8055" s="54" t="s">
        <v>256</v>
      </c>
      <c r="O8055" s="54" t="s">
        <v>256</v>
      </c>
      <c r="P8055" s="54" t="s">
        <v>522</v>
      </c>
      <c r="Q8055" s="54" t="s">
        <v>256</v>
      </c>
      <c r="R8055" s="54" t="s">
        <v>431</v>
      </c>
      <c r="S8055" s="71"/>
      <c r="T8055" s="54" t="s">
        <v>256</v>
      </c>
      <c r="U8055" s="71">
        <v>44703</v>
      </c>
      <c r="V8055" s="54" t="s">
        <v>256</v>
      </c>
      <c r="W8055" t="str">
        <f t="shared" si="125"/>
        <v>May-22</v>
      </c>
    </row>
    <row r="8056" spans="1:23" x14ac:dyDescent="0.25">
      <c r="A8056" s="54" t="s">
        <v>317</v>
      </c>
      <c r="B8056" s="54" t="s">
        <v>428</v>
      </c>
      <c r="C8056" s="54" t="s">
        <v>263</v>
      </c>
      <c r="D8056" s="54" t="s">
        <v>429</v>
      </c>
      <c r="E8056" s="54" t="s">
        <v>26699</v>
      </c>
      <c r="F8056" s="71">
        <v>44706</v>
      </c>
      <c r="G8056" s="72">
        <v>336</v>
      </c>
      <c r="H8056" s="72">
        <v>28728</v>
      </c>
      <c r="I8056" s="54" t="s">
        <v>265</v>
      </c>
      <c r="J8056" s="54" t="s">
        <v>25516</v>
      </c>
      <c r="K8056" s="54" t="s">
        <v>26700</v>
      </c>
      <c r="L8056" s="54" t="s">
        <v>26701</v>
      </c>
      <c r="M8056" s="54" t="s">
        <v>26699</v>
      </c>
      <c r="N8056" s="54" t="s">
        <v>256</v>
      </c>
      <c r="O8056" s="54" t="s">
        <v>256</v>
      </c>
      <c r="P8056" s="54" t="s">
        <v>522</v>
      </c>
      <c r="Q8056" s="54" t="s">
        <v>256</v>
      </c>
      <c r="R8056" s="54" t="s">
        <v>431</v>
      </c>
      <c r="S8056" s="71"/>
      <c r="T8056" s="54" t="s">
        <v>256</v>
      </c>
      <c r="U8056" s="71">
        <v>44706</v>
      </c>
      <c r="V8056" s="54" t="s">
        <v>256</v>
      </c>
      <c r="W8056" t="str">
        <f t="shared" si="125"/>
        <v>May-22</v>
      </c>
    </row>
    <row r="8057" spans="1:23" x14ac:dyDescent="0.25">
      <c r="A8057" s="54" t="s">
        <v>317</v>
      </c>
      <c r="B8057" s="54" t="s">
        <v>428</v>
      </c>
      <c r="C8057" s="54" t="s">
        <v>263</v>
      </c>
      <c r="D8057" s="54" t="s">
        <v>429</v>
      </c>
      <c r="E8057" s="54" t="s">
        <v>26702</v>
      </c>
      <c r="F8057" s="71">
        <v>44710</v>
      </c>
      <c r="G8057" s="72">
        <v>156.6</v>
      </c>
      <c r="H8057" s="72">
        <v>13389.3</v>
      </c>
      <c r="I8057" s="54" t="s">
        <v>265</v>
      </c>
      <c r="J8057" s="54" t="s">
        <v>25516</v>
      </c>
      <c r="K8057" s="54" t="s">
        <v>26703</v>
      </c>
      <c r="L8057" s="54" t="s">
        <v>26704</v>
      </c>
      <c r="M8057" s="54" t="s">
        <v>26702</v>
      </c>
      <c r="N8057" s="54" t="s">
        <v>256</v>
      </c>
      <c r="O8057" s="54" t="s">
        <v>256</v>
      </c>
      <c r="P8057" s="54" t="s">
        <v>522</v>
      </c>
      <c r="Q8057" s="54" t="s">
        <v>256</v>
      </c>
      <c r="R8057" s="54" t="s">
        <v>431</v>
      </c>
      <c r="S8057" s="71"/>
      <c r="T8057" s="54" t="s">
        <v>256</v>
      </c>
      <c r="U8057" s="71">
        <v>44710</v>
      </c>
      <c r="V8057" s="54" t="s">
        <v>256</v>
      </c>
      <c r="W8057" t="str">
        <f t="shared" si="125"/>
        <v>May-22</v>
      </c>
    </row>
    <row r="8058" spans="1:23" x14ac:dyDescent="0.25">
      <c r="A8058" s="54" t="s">
        <v>317</v>
      </c>
      <c r="B8058" s="54" t="s">
        <v>428</v>
      </c>
      <c r="C8058" s="54" t="s">
        <v>263</v>
      </c>
      <c r="D8058" s="54" t="s">
        <v>429</v>
      </c>
      <c r="E8058" s="54" t="s">
        <v>26705</v>
      </c>
      <c r="F8058" s="71">
        <v>44702</v>
      </c>
      <c r="G8058" s="72">
        <v>10387.44</v>
      </c>
      <c r="H8058" s="72">
        <v>888126.12</v>
      </c>
      <c r="I8058" s="54" t="s">
        <v>265</v>
      </c>
      <c r="J8058" s="54" t="s">
        <v>25516</v>
      </c>
      <c r="K8058" s="54" t="s">
        <v>26706</v>
      </c>
      <c r="L8058" s="54" t="s">
        <v>26707</v>
      </c>
      <c r="M8058" s="54" t="s">
        <v>26705</v>
      </c>
      <c r="N8058" s="54" t="s">
        <v>256</v>
      </c>
      <c r="O8058" s="54" t="s">
        <v>256</v>
      </c>
      <c r="P8058" s="54" t="s">
        <v>12581</v>
      </c>
      <c r="Q8058" s="54" t="s">
        <v>256</v>
      </c>
      <c r="R8058" s="54" t="s">
        <v>431</v>
      </c>
      <c r="S8058" s="71"/>
      <c r="T8058" s="54" t="s">
        <v>256</v>
      </c>
      <c r="U8058" s="71">
        <v>44702</v>
      </c>
      <c r="V8058" s="54" t="s">
        <v>256</v>
      </c>
      <c r="W8058" t="str">
        <f t="shared" si="125"/>
        <v>May-22</v>
      </c>
    </row>
    <row r="8059" spans="1:23" x14ac:dyDescent="0.25">
      <c r="A8059" s="54" t="s">
        <v>317</v>
      </c>
      <c r="B8059" s="54" t="s">
        <v>428</v>
      </c>
      <c r="C8059" s="54" t="s">
        <v>263</v>
      </c>
      <c r="D8059" s="54" t="s">
        <v>429</v>
      </c>
      <c r="E8059" s="54" t="s">
        <v>26708</v>
      </c>
      <c r="F8059" s="71">
        <v>44705</v>
      </c>
      <c r="G8059" s="72">
        <v>2060.3200000000002</v>
      </c>
      <c r="H8059" s="72">
        <v>176157.36</v>
      </c>
      <c r="I8059" s="54" t="s">
        <v>265</v>
      </c>
      <c r="J8059" s="54" t="s">
        <v>25516</v>
      </c>
      <c r="K8059" s="54" t="s">
        <v>26709</v>
      </c>
      <c r="L8059" s="54" t="s">
        <v>26710</v>
      </c>
      <c r="M8059" s="54" t="s">
        <v>26708</v>
      </c>
      <c r="N8059" s="54" t="s">
        <v>256</v>
      </c>
      <c r="O8059" s="54" t="s">
        <v>256</v>
      </c>
      <c r="P8059" s="54" t="s">
        <v>468</v>
      </c>
      <c r="Q8059" s="54" t="s">
        <v>256</v>
      </c>
      <c r="R8059" s="54" t="s">
        <v>431</v>
      </c>
      <c r="S8059" s="71"/>
      <c r="T8059" s="54" t="s">
        <v>256</v>
      </c>
      <c r="U8059" s="71">
        <v>44705</v>
      </c>
      <c r="V8059" s="54" t="s">
        <v>256</v>
      </c>
      <c r="W8059" t="str">
        <f t="shared" si="125"/>
        <v>May-22</v>
      </c>
    </row>
    <row r="8060" spans="1:23" x14ac:dyDescent="0.25">
      <c r="A8060" s="54" t="s">
        <v>317</v>
      </c>
      <c r="B8060" s="54" t="s">
        <v>428</v>
      </c>
      <c r="C8060" s="54" t="s">
        <v>263</v>
      </c>
      <c r="D8060" s="54" t="s">
        <v>429</v>
      </c>
      <c r="E8060" s="54" t="s">
        <v>26711</v>
      </c>
      <c r="F8060" s="71">
        <v>44709</v>
      </c>
      <c r="G8060" s="72">
        <v>7145.25</v>
      </c>
      <c r="H8060" s="72">
        <v>610918.88</v>
      </c>
      <c r="I8060" s="54" t="s">
        <v>265</v>
      </c>
      <c r="J8060" s="54" t="s">
        <v>25516</v>
      </c>
      <c r="K8060" s="54" t="s">
        <v>25932</v>
      </c>
      <c r="L8060" s="54" t="s">
        <v>26712</v>
      </c>
      <c r="M8060" s="54" t="s">
        <v>26711</v>
      </c>
      <c r="N8060" s="54" t="s">
        <v>256</v>
      </c>
      <c r="O8060" s="54" t="s">
        <v>256</v>
      </c>
      <c r="P8060" s="54" t="s">
        <v>271</v>
      </c>
      <c r="Q8060" s="54" t="s">
        <v>256</v>
      </c>
      <c r="R8060" s="54" t="s">
        <v>431</v>
      </c>
      <c r="S8060" s="71"/>
      <c r="T8060" s="54" t="s">
        <v>256</v>
      </c>
      <c r="U8060" s="71">
        <v>44709</v>
      </c>
      <c r="V8060" s="54" t="s">
        <v>443</v>
      </c>
      <c r="W8060" t="str">
        <f t="shared" si="125"/>
        <v>May-22</v>
      </c>
    </row>
    <row r="8061" spans="1:23" x14ac:dyDescent="0.25">
      <c r="A8061" s="54" t="s">
        <v>317</v>
      </c>
      <c r="B8061" s="54" t="s">
        <v>428</v>
      </c>
      <c r="C8061" s="54" t="s">
        <v>263</v>
      </c>
      <c r="D8061" s="54" t="s">
        <v>429</v>
      </c>
      <c r="E8061" s="54" t="s">
        <v>26713</v>
      </c>
      <c r="F8061" s="71">
        <v>44702</v>
      </c>
      <c r="G8061" s="72">
        <v>43526.23</v>
      </c>
      <c r="H8061" s="72">
        <v>3721492.67</v>
      </c>
      <c r="I8061" s="54" t="s">
        <v>265</v>
      </c>
      <c r="J8061" s="54" t="s">
        <v>25516</v>
      </c>
      <c r="K8061" s="54" t="s">
        <v>26714</v>
      </c>
      <c r="L8061" s="54" t="s">
        <v>26715</v>
      </c>
      <c r="M8061" s="54" t="s">
        <v>26713</v>
      </c>
      <c r="N8061" s="54" t="s">
        <v>256</v>
      </c>
      <c r="O8061" s="54" t="s">
        <v>256</v>
      </c>
      <c r="P8061" s="54" t="s">
        <v>445</v>
      </c>
      <c r="Q8061" s="54" t="s">
        <v>256</v>
      </c>
      <c r="R8061" s="54" t="s">
        <v>431</v>
      </c>
      <c r="S8061" s="71"/>
      <c r="T8061" s="54" t="s">
        <v>256</v>
      </c>
      <c r="U8061" s="71">
        <v>44702</v>
      </c>
      <c r="V8061" s="54" t="s">
        <v>256</v>
      </c>
      <c r="W8061" t="str">
        <f t="shared" si="125"/>
        <v>May-22</v>
      </c>
    </row>
    <row r="8062" spans="1:23" x14ac:dyDescent="0.25">
      <c r="A8062" s="54" t="s">
        <v>317</v>
      </c>
      <c r="B8062" s="54" t="s">
        <v>428</v>
      </c>
      <c r="C8062" s="54" t="s">
        <v>263</v>
      </c>
      <c r="D8062" s="54" t="s">
        <v>429</v>
      </c>
      <c r="E8062" s="54" t="s">
        <v>26716</v>
      </c>
      <c r="F8062" s="71">
        <v>44712</v>
      </c>
      <c r="G8062" s="72">
        <v>2896</v>
      </c>
      <c r="H8062" s="72">
        <v>255282.4</v>
      </c>
      <c r="I8062" s="54" t="s">
        <v>265</v>
      </c>
      <c r="J8062" s="54" t="s">
        <v>25516</v>
      </c>
      <c r="K8062" s="54" t="s">
        <v>26717</v>
      </c>
      <c r="L8062" s="54" t="s">
        <v>26718</v>
      </c>
      <c r="M8062" s="54" t="s">
        <v>26716</v>
      </c>
      <c r="N8062" s="54" t="s">
        <v>256</v>
      </c>
      <c r="O8062" s="54" t="s">
        <v>256</v>
      </c>
      <c r="P8062" s="54" t="s">
        <v>468</v>
      </c>
      <c r="Q8062" s="54" t="s">
        <v>256</v>
      </c>
      <c r="R8062" s="54" t="s">
        <v>431</v>
      </c>
      <c r="S8062" s="71"/>
      <c r="T8062" s="54" t="s">
        <v>256</v>
      </c>
      <c r="U8062" s="71">
        <v>44712</v>
      </c>
      <c r="V8062" s="54" t="s">
        <v>256</v>
      </c>
      <c r="W8062" t="str">
        <f t="shared" si="125"/>
        <v>May-22</v>
      </c>
    </row>
    <row r="8063" spans="1:23" x14ac:dyDescent="0.25">
      <c r="A8063" s="54" t="s">
        <v>317</v>
      </c>
      <c r="B8063" s="54" t="s">
        <v>428</v>
      </c>
      <c r="C8063" s="54" t="s">
        <v>263</v>
      </c>
      <c r="D8063" s="54" t="s">
        <v>429</v>
      </c>
      <c r="E8063" s="54" t="s">
        <v>26719</v>
      </c>
      <c r="F8063" s="71">
        <v>44712</v>
      </c>
      <c r="G8063" s="72">
        <v>7968.54</v>
      </c>
      <c r="H8063" s="72">
        <v>702426.8</v>
      </c>
      <c r="I8063" s="54" t="s">
        <v>265</v>
      </c>
      <c r="J8063" s="54" t="s">
        <v>25516</v>
      </c>
      <c r="K8063" s="54" t="s">
        <v>26720</v>
      </c>
      <c r="L8063" s="54" t="s">
        <v>26721</v>
      </c>
      <c r="M8063" s="54" t="s">
        <v>26719</v>
      </c>
      <c r="N8063" s="54" t="s">
        <v>256</v>
      </c>
      <c r="O8063" s="54" t="s">
        <v>256</v>
      </c>
      <c r="P8063" s="54" t="s">
        <v>455</v>
      </c>
      <c r="Q8063" s="54" t="s">
        <v>256</v>
      </c>
      <c r="R8063" s="54" t="s">
        <v>431</v>
      </c>
      <c r="S8063" s="71"/>
      <c r="T8063" s="54" t="s">
        <v>256</v>
      </c>
      <c r="U8063" s="71">
        <v>44712</v>
      </c>
      <c r="V8063" s="54" t="s">
        <v>256</v>
      </c>
      <c r="W8063" t="str">
        <f t="shared" si="125"/>
        <v>May-22</v>
      </c>
    </row>
    <row r="8064" spans="1:23" x14ac:dyDescent="0.25">
      <c r="A8064" s="54" t="s">
        <v>317</v>
      </c>
      <c r="B8064" s="54" t="s">
        <v>428</v>
      </c>
      <c r="C8064" s="54" t="s">
        <v>263</v>
      </c>
      <c r="D8064" s="54" t="s">
        <v>429</v>
      </c>
      <c r="E8064" s="54" t="s">
        <v>26722</v>
      </c>
      <c r="F8064" s="71">
        <v>44692</v>
      </c>
      <c r="G8064" s="72">
        <v>586.94000000000005</v>
      </c>
      <c r="H8064" s="72">
        <v>50183.37</v>
      </c>
      <c r="I8064" s="54" t="s">
        <v>265</v>
      </c>
      <c r="J8064" s="54" t="s">
        <v>25522</v>
      </c>
      <c r="K8064" s="54" t="s">
        <v>26723</v>
      </c>
      <c r="L8064" s="54" t="s">
        <v>26724</v>
      </c>
      <c r="M8064" s="54" t="s">
        <v>26722</v>
      </c>
      <c r="N8064" s="54" t="s">
        <v>256</v>
      </c>
      <c r="O8064" s="54" t="s">
        <v>256</v>
      </c>
      <c r="P8064" s="54" t="s">
        <v>271</v>
      </c>
      <c r="Q8064" s="54" t="s">
        <v>256</v>
      </c>
      <c r="R8064" s="54" t="s">
        <v>431</v>
      </c>
      <c r="S8064" s="71"/>
      <c r="T8064" s="54" t="s">
        <v>256</v>
      </c>
      <c r="U8064" s="71">
        <v>44692</v>
      </c>
      <c r="V8064" s="54" t="s">
        <v>443</v>
      </c>
      <c r="W8064" t="str">
        <f t="shared" si="125"/>
        <v>May-22</v>
      </c>
    </row>
    <row r="8065" spans="1:23" x14ac:dyDescent="0.25">
      <c r="A8065" s="54" t="s">
        <v>317</v>
      </c>
      <c r="B8065" s="54" t="s">
        <v>428</v>
      </c>
      <c r="C8065" s="54" t="s">
        <v>263</v>
      </c>
      <c r="D8065" s="54" t="s">
        <v>429</v>
      </c>
      <c r="E8065" s="54" t="s">
        <v>26725</v>
      </c>
      <c r="F8065" s="71">
        <v>44692</v>
      </c>
      <c r="G8065" s="72">
        <v>189.7</v>
      </c>
      <c r="H8065" s="72">
        <v>16219.35</v>
      </c>
      <c r="I8065" s="54" t="s">
        <v>265</v>
      </c>
      <c r="J8065" s="54" t="s">
        <v>25526</v>
      </c>
      <c r="K8065" s="54" t="s">
        <v>26726</v>
      </c>
      <c r="L8065" s="54" t="s">
        <v>26727</v>
      </c>
      <c r="M8065" s="54" t="s">
        <v>26725</v>
      </c>
      <c r="N8065" s="54" t="s">
        <v>256</v>
      </c>
      <c r="O8065" s="54" t="s">
        <v>256</v>
      </c>
      <c r="P8065" s="54" t="s">
        <v>522</v>
      </c>
      <c r="Q8065" s="54" t="s">
        <v>256</v>
      </c>
      <c r="R8065" s="54" t="s">
        <v>431</v>
      </c>
      <c r="S8065" s="71"/>
      <c r="T8065" s="54" t="s">
        <v>256</v>
      </c>
      <c r="U8065" s="71">
        <v>44692</v>
      </c>
      <c r="V8065" s="54" t="s">
        <v>256</v>
      </c>
      <c r="W8065" t="str">
        <f t="shared" si="125"/>
        <v>May-22</v>
      </c>
    </row>
    <row r="8066" spans="1:23" x14ac:dyDescent="0.25">
      <c r="A8066" s="54" t="s">
        <v>317</v>
      </c>
      <c r="B8066" s="54" t="s">
        <v>428</v>
      </c>
      <c r="C8066" s="54" t="s">
        <v>263</v>
      </c>
      <c r="D8066" s="54" t="s">
        <v>429</v>
      </c>
      <c r="E8066" s="54" t="s">
        <v>26728</v>
      </c>
      <c r="F8066" s="71">
        <v>44692</v>
      </c>
      <c r="G8066" s="72">
        <v>84</v>
      </c>
      <c r="H8066" s="72">
        <v>7182</v>
      </c>
      <c r="I8066" s="54" t="s">
        <v>265</v>
      </c>
      <c r="J8066" s="54" t="s">
        <v>25526</v>
      </c>
      <c r="K8066" s="54" t="s">
        <v>26729</v>
      </c>
      <c r="L8066" s="54" t="s">
        <v>26730</v>
      </c>
      <c r="M8066" s="54" t="s">
        <v>26728</v>
      </c>
      <c r="N8066" s="54" t="s">
        <v>256</v>
      </c>
      <c r="O8066" s="54" t="s">
        <v>256</v>
      </c>
      <c r="P8066" s="54" t="s">
        <v>522</v>
      </c>
      <c r="Q8066" s="54" t="s">
        <v>256</v>
      </c>
      <c r="R8066" s="54" t="s">
        <v>431</v>
      </c>
      <c r="S8066" s="71"/>
      <c r="T8066" s="54" t="s">
        <v>256</v>
      </c>
      <c r="U8066" s="71">
        <v>44692</v>
      </c>
      <c r="V8066" s="54" t="s">
        <v>256</v>
      </c>
      <c r="W8066" t="str">
        <f t="shared" si="125"/>
        <v>May-22</v>
      </c>
    </row>
    <row r="8067" spans="1:23" x14ac:dyDescent="0.25">
      <c r="A8067" s="54" t="s">
        <v>317</v>
      </c>
      <c r="B8067" s="54" t="s">
        <v>428</v>
      </c>
      <c r="C8067" s="54" t="s">
        <v>263</v>
      </c>
      <c r="D8067" s="54" t="s">
        <v>429</v>
      </c>
      <c r="E8067" s="54" t="s">
        <v>26731</v>
      </c>
      <c r="F8067" s="71">
        <v>44696</v>
      </c>
      <c r="G8067" s="72">
        <v>826.2</v>
      </c>
      <c r="H8067" s="72">
        <v>70640.100000000006</v>
      </c>
      <c r="I8067" s="54" t="s">
        <v>265</v>
      </c>
      <c r="J8067" s="54" t="s">
        <v>25526</v>
      </c>
      <c r="K8067" s="54" t="s">
        <v>26732</v>
      </c>
      <c r="L8067" s="54" t="s">
        <v>26733</v>
      </c>
      <c r="M8067" s="54" t="s">
        <v>26731</v>
      </c>
      <c r="N8067" s="54" t="s">
        <v>256</v>
      </c>
      <c r="O8067" s="54" t="s">
        <v>256</v>
      </c>
      <c r="P8067" s="54" t="s">
        <v>522</v>
      </c>
      <c r="Q8067" s="54" t="s">
        <v>256</v>
      </c>
      <c r="R8067" s="54" t="s">
        <v>431</v>
      </c>
      <c r="S8067" s="71"/>
      <c r="T8067" s="54" t="s">
        <v>256</v>
      </c>
      <c r="U8067" s="71">
        <v>44696</v>
      </c>
      <c r="V8067" s="54" t="s">
        <v>256</v>
      </c>
      <c r="W8067" t="str">
        <f t="shared" si="125"/>
        <v>May-22</v>
      </c>
    </row>
    <row r="8068" spans="1:23" x14ac:dyDescent="0.25">
      <c r="A8068" s="54" t="s">
        <v>317</v>
      </c>
      <c r="B8068" s="54" t="s">
        <v>428</v>
      </c>
      <c r="C8068" s="54" t="s">
        <v>263</v>
      </c>
      <c r="D8068" s="54" t="s">
        <v>429</v>
      </c>
      <c r="E8068" s="54" t="s">
        <v>26734</v>
      </c>
      <c r="F8068" s="71">
        <v>44696</v>
      </c>
      <c r="G8068" s="72">
        <v>913.2</v>
      </c>
      <c r="H8068" s="72">
        <v>78078.600000000006</v>
      </c>
      <c r="I8068" s="54" t="s">
        <v>265</v>
      </c>
      <c r="J8068" s="54" t="s">
        <v>25526</v>
      </c>
      <c r="K8068" s="54" t="s">
        <v>26735</v>
      </c>
      <c r="L8068" s="54" t="s">
        <v>26736</v>
      </c>
      <c r="M8068" s="54" t="s">
        <v>26734</v>
      </c>
      <c r="N8068" s="54" t="s">
        <v>256</v>
      </c>
      <c r="O8068" s="54" t="s">
        <v>256</v>
      </c>
      <c r="P8068" s="54" t="s">
        <v>522</v>
      </c>
      <c r="Q8068" s="54" t="s">
        <v>256</v>
      </c>
      <c r="R8068" s="54" t="s">
        <v>431</v>
      </c>
      <c r="S8068" s="71"/>
      <c r="T8068" s="54" t="s">
        <v>256</v>
      </c>
      <c r="U8068" s="71">
        <v>44696</v>
      </c>
      <c r="V8068" s="54" t="s">
        <v>256</v>
      </c>
      <c r="W8068" t="str">
        <f t="shared" si="125"/>
        <v>May-22</v>
      </c>
    </row>
    <row r="8069" spans="1:23" x14ac:dyDescent="0.25">
      <c r="A8069" s="54" t="s">
        <v>317</v>
      </c>
      <c r="B8069" s="54" t="s">
        <v>428</v>
      </c>
      <c r="C8069" s="54" t="s">
        <v>263</v>
      </c>
      <c r="D8069" s="54" t="s">
        <v>429</v>
      </c>
      <c r="E8069" s="54" t="s">
        <v>26737</v>
      </c>
      <c r="F8069" s="71">
        <v>44697</v>
      </c>
      <c r="G8069" s="72">
        <v>2817.75</v>
      </c>
      <c r="H8069" s="72">
        <v>240917.63</v>
      </c>
      <c r="I8069" s="54" t="s">
        <v>265</v>
      </c>
      <c r="J8069" s="54" t="s">
        <v>25526</v>
      </c>
      <c r="K8069" s="54" t="s">
        <v>26738</v>
      </c>
      <c r="L8069" s="54" t="s">
        <v>26739</v>
      </c>
      <c r="M8069" s="54" t="s">
        <v>26737</v>
      </c>
      <c r="N8069" s="54" t="s">
        <v>256</v>
      </c>
      <c r="O8069" s="54" t="s">
        <v>256</v>
      </c>
      <c r="P8069" s="54" t="s">
        <v>445</v>
      </c>
      <c r="Q8069" s="54" t="s">
        <v>256</v>
      </c>
      <c r="R8069" s="54" t="s">
        <v>431</v>
      </c>
      <c r="S8069" s="71"/>
      <c r="T8069" s="54" t="s">
        <v>256</v>
      </c>
      <c r="U8069" s="71">
        <v>44697</v>
      </c>
      <c r="V8069" s="54" t="s">
        <v>256</v>
      </c>
      <c r="W8069" t="str">
        <f t="shared" ref="W8069:W8132" si="126">TEXT(F8069,"MMM-YY")</f>
        <v>May-22</v>
      </c>
    </row>
    <row r="8070" spans="1:23" x14ac:dyDescent="0.25">
      <c r="A8070" s="54" t="s">
        <v>317</v>
      </c>
      <c r="B8070" s="54" t="s">
        <v>428</v>
      </c>
      <c r="C8070" s="54" t="s">
        <v>263</v>
      </c>
      <c r="D8070" s="54" t="s">
        <v>429</v>
      </c>
      <c r="E8070" s="54" t="s">
        <v>26740</v>
      </c>
      <c r="F8070" s="71">
        <v>44707</v>
      </c>
      <c r="G8070" s="72">
        <v>4754.62</v>
      </c>
      <c r="H8070" s="72">
        <v>406520.01</v>
      </c>
      <c r="I8070" s="54" t="s">
        <v>265</v>
      </c>
      <c r="J8070" s="54" t="s">
        <v>25526</v>
      </c>
      <c r="K8070" s="54" t="s">
        <v>26741</v>
      </c>
      <c r="L8070" s="54" t="s">
        <v>26742</v>
      </c>
      <c r="M8070" s="54" t="s">
        <v>26740</v>
      </c>
      <c r="N8070" s="54" t="s">
        <v>256</v>
      </c>
      <c r="O8070" s="54" t="s">
        <v>256</v>
      </c>
      <c r="P8070" s="54" t="s">
        <v>454</v>
      </c>
      <c r="Q8070" s="54" t="s">
        <v>256</v>
      </c>
      <c r="R8070" s="54" t="s">
        <v>431</v>
      </c>
      <c r="S8070" s="71"/>
      <c r="T8070" s="54" t="s">
        <v>256</v>
      </c>
      <c r="U8070" s="71">
        <v>44707</v>
      </c>
      <c r="V8070" s="54" t="s">
        <v>256</v>
      </c>
      <c r="W8070" t="str">
        <f t="shared" si="126"/>
        <v>May-22</v>
      </c>
    </row>
    <row r="8071" spans="1:23" x14ac:dyDescent="0.25">
      <c r="A8071" s="54" t="s">
        <v>317</v>
      </c>
      <c r="B8071" s="54" t="s">
        <v>428</v>
      </c>
      <c r="C8071" s="54" t="s">
        <v>263</v>
      </c>
      <c r="D8071" s="54" t="s">
        <v>429</v>
      </c>
      <c r="E8071" s="54" t="s">
        <v>26743</v>
      </c>
      <c r="F8071" s="71">
        <v>44707</v>
      </c>
      <c r="G8071" s="72">
        <v>104.09</v>
      </c>
      <c r="H8071" s="72">
        <v>8899.7000000000007</v>
      </c>
      <c r="I8071" s="54" t="s">
        <v>265</v>
      </c>
      <c r="J8071" s="54" t="s">
        <v>25526</v>
      </c>
      <c r="K8071" s="54" t="s">
        <v>26744</v>
      </c>
      <c r="L8071" s="54" t="s">
        <v>26745</v>
      </c>
      <c r="M8071" s="54" t="s">
        <v>26743</v>
      </c>
      <c r="N8071" s="54" t="s">
        <v>256</v>
      </c>
      <c r="O8071" s="54" t="s">
        <v>256</v>
      </c>
      <c r="P8071" s="54" t="s">
        <v>454</v>
      </c>
      <c r="Q8071" s="54" t="s">
        <v>256</v>
      </c>
      <c r="R8071" s="54" t="s">
        <v>431</v>
      </c>
      <c r="S8071" s="71"/>
      <c r="T8071" s="54" t="s">
        <v>256</v>
      </c>
      <c r="U8071" s="71">
        <v>44707</v>
      </c>
      <c r="V8071" s="54" t="s">
        <v>256</v>
      </c>
      <c r="W8071" t="str">
        <f t="shared" si="126"/>
        <v>May-22</v>
      </c>
    </row>
    <row r="8072" spans="1:23" x14ac:dyDescent="0.25">
      <c r="A8072" s="54" t="s">
        <v>317</v>
      </c>
      <c r="B8072" s="54" t="s">
        <v>428</v>
      </c>
      <c r="C8072" s="54" t="s">
        <v>263</v>
      </c>
      <c r="D8072" s="54" t="s">
        <v>429</v>
      </c>
      <c r="E8072" s="54" t="s">
        <v>26746</v>
      </c>
      <c r="F8072" s="71">
        <v>44707</v>
      </c>
      <c r="G8072" s="72">
        <v>1192.1500000000001</v>
      </c>
      <c r="H8072" s="72">
        <v>101928.83</v>
      </c>
      <c r="I8072" s="54" t="s">
        <v>265</v>
      </c>
      <c r="J8072" s="54" t="s">
        <v>25526</v>
      </c>
      <c r="K8072" s="54" t="s">
        <v>26747</v>
      </c>
      <c r="L8072" s="54" t="s">
        <v>26748</v>
      </c>
      <c r="M8072" s="54" t="s">
        <v>26746</v>
      </c>
      <c r="N8072" s="54" t="s">
        <v>256</v>
      </c>
      <c r="O8072" s="54" t="s">
        <v>256</v>
      </c>
      <c r="P8072" s="54" t="s">
        <v>454</v>
      </c>
      <c r="Q8072" s="54" t="s">
        <v>256</v>
      </c>
      <c r="R8072" s="54" t="s">
        <v>431</v>
      </c>
      <c r="S8072" s="71"/>
      <c r="T8072" s="54" t="s">
        <v>256</v>
      </c>
      <c r="U8072" s="71">
        <v>44707</v>
      </c>
      <c r="V8072" s="54" t="s">
        <v>256</v>
      </c>
      <c r="W8072" t="str">
        <f t="shared" si="126"/>
        <v>May-22</v>
      </c>
    </row>
    <row r="8073" spans="1:23" x14ac:dyDescent="0.25">
      <c r="A8073" s="54" t="s">
        <v>317</v>
      </c>
      <c r="B8073" s="54" t="s">
        <v>428</v>
      </c>
      <c r="C8073" s="54" t="s">
        <v>263</v>
      </c>
      <c r="D8073" s="54" t="s">
        <v>429</v>
      </c>
      <c r="E8073" s="54" t="s">
        <v>26749</v>
      </c>
      <c r="F8073" s="71">
        <v>44707</v>
      </c>
      <c r="G8073" s="72">
        <v>21.11</v>
      </c>
      <c r="H8073" s="72">
        <v>1804.91</v>
      </c>
      <c r="I8073" s="54" t="s">
        <v>265</v>
      </c>
      <c r="J8073" s="54" t="s">
        <v>25526</v>
      </c>
      <c r="K8073" s="54" t="s">
        <v>26750</v>
      </c>
      <c r="L8073" s="54" t="s">
        <v>26751</v>
      </c>
      <c r="M8073" s="54" t="s">
        <v>26749</v>
      </c>
      <c r="N8073" s="54" t="s">
        <v>256</v>
      </c>
      <c r="O8073" s="54" t="s">
        <v>256</v>
      </c>
      <c r="P8073" s="54" t="s">
        <v>454</v>
      </c>
      <c r="Q8073" s="54" t="s">
        <v>256</v>
      </c>
      <c r="R8073" s="54" t="s">
        <v>431</v>
      </c>
      <c r="S8073" s="71"/>
      <c r="T8073" s="54" t="s">
        <v>256</v>
      </c>
      <c r="U8073" s="71">
        <v>44707</v>
      </c>
      <c r="V8073" s="54" t="s">
        <v>256</v>
      </c>
      <c r="W8073" t="str">
        <f t="shared" si="126"/>
        <v>May-22</v>
      </c>
    </row>
    <row r="8074" spans="1:23" x14ac:dyDescent="0.25">
      <c r="A8074" s="54" t="s">
        <v>317</v>
      </c>
      <c r="B8074" s="54" t="s">
        <v>428</v>
      </c>
      <c r="C8074" s="54" t="s">
        <v>263</v>
      </c>
      <c r="D8074" s="54" t="s">
        <v>429</v>
      </c>
      <c r="E8074" s="54" t="s">
        <v>26752</v>
      </c>
      <c r="F8074" s="71">
        <v>44706</v>
      </c>
      <c r="G8074" s="72">
        <v>605.29999999999995</v>
      </c>
      <c r="H8074" s="72">
        <v>51753.15</v>
      </c>
      <c r="I8074" s="54" t="s">
        <v>265</v>
      </c>
      <c r="J8074" s="54" t="s">
        <v>25526</v>
      </c>
      <c r="K8074" s="54" t="s">
        <v>26753</v>
      </c>
      <c r="L8074" s="54" t="s">
        <v>26754</v>
      </c>
      <c r="M8074" s="54" t="s">
        <v>26752</v>
      </c>
      <c r="N8074" s="54" t="s">
        <v>256</v>
      </c>
      <c r="O8074" s="54" t="s">
        <v>256</v>
      </c>
      <c r="P8074" s="54" t="s">
        <v>522</v>
      </c>
      <c r="Q8074" s="54" t="s">
        <v>256</v>
      </c>
      <c r="R8074" s="54" t="s">
        <v>431</v>
      </c>
      <c r="S8074" s="71"/>
      <c r="T8074" s="54" t="s">
        <v>256</v>
      </c>
      <c r="U8074" s="71">
        <v>44706</v>
      </c>
      <c r="V8074" s="54" t="s">
        <v>256</v>
      </c>
      <c r="W8074" t="str">
        <f t="shared" si="126"/>
        <v>May-22</v>
      </c>
    </row>
    <row r="8075" spans="1:23" x14ac:dyDescent="0.25">
      <c r="A8075" s="54" t="s">
        <v>317</v>
      </c>
      <c r="B8075" s="54" t="s">
        <v>428</v>
      </c>
      <c r="C8075" s="54" t="s">
        <v>263</v>
      </c>
      <c r="D8075" s="54" t="s">
        <v>429</v>
      </c>
      <c r="E8075" s="54" t="s">
        <v>26755</v>
      </c>
      <c r="F8075" s="71">
        <v>44706</v>
      </c>
      <c r="G8075" s="72">
        <v>183.6</v>
      </c>
      <c r="H8075" s="72">
        <v>15697.8</v>
      </c>
      <c r="I8075" s="54" t="s">
        <v>265</v>
      </c>
      <c r="J8075" s="54" t="s">
        <v>25526</v>
      </c>
      <c r="K8075" s="54" t="s">
        <v>26756</v>
      </c>
      <c r="L8075" s="54" t="s">
        <v>26757</v>
      </c>
      <c r="M8075" s="54" t="s">
        <v>26755</v>
      </c>
      <c r="N8075" s="54" t="s">
        <v>256</v>
      </c>
      <c r="O8075" s="54" t="s">
        <v>256</v>
      </c>
      <c r="P8075" s="54" t="s">
        <v>522</v>
      </c>
      <c r="Q8075" s="54" t="s">
        <v>256</v>
      </c>
      <c r="R8075" s="54" t="s">
        <v>431</v>
      </c>
      <c r="S8075" s="71"/>
      <c r="T8075" s="54" t="s">
        <v>256</v>
      </c>
      <c r="U8075" s="71">
        <v>44706</v>
      </c>
      <c r="V8075" s="54" t="s">
        <v>256</v>
      </c>
      <c r="W8075" t="str">
        <f t="shared" si="126"/>
        <v>May-22</v>
      </c>
    </row>
    <row r="8076" spans="1:23" x14ac:dyDescent="0.25">
      <c r="A8076" s="54" t="s">
        <v>317</v>
      </c>
      <c r="B8076" s="54" t="s">
        <v>428</v>
      </c>
      <c r="C8076" s="54" t="s">
        <v>263</v>
      </c>
      <c r="D8076" s="54" t="s">
        <v>429</v>
      </c>
      <c r="E8076" s="54" t="s">
        <v>26758</v>
      </c>
      <c r="F8076" s="71">
        <v>44707</v>
      </c>
      <c r="G8076" s="72">
        <v>1490</v>
      </c>
      <c r="H8076" s="72">
        <v>127395</v>
      </c>
      <c r="I8076" s="54" t="s">
        <v>265</v>
      </c>
      <c r="J8076" s="54" t="s">
        <v>25526</v>
      </c>
      <c r="K8076" s="54" t="s">
        <v>26759</v>
      </c>
      <c r="L8076" s="54" t="s">
        <v>26760</v>
      </c>
      <c r="M8076" s="54" t="s">
        <v>26758</v>
      </c>
      <c r="N8076" s="54" t="s">
        <v>256</v>
      </c>
      <c r="O8076" s="54" t="s">
        <v>256</v>
      </c>
      <c r="P8076" s="54" t="s">
        <v>271</v>
      </c>
      <c r="Q8076" s="54" t="s">
        <v>256</v>
      </c>
      <c r="R8076" s="54" t="s">
        <v>431</v>
      </c>
      <c r="S8076" s="71"/>
      <c r="T8076" s="54" t="s">
        <v>256</v>
      </c>
      <c r="U8076" s="71">
        <v>44707</v>
      </c>
      <c r="V8076" s="54" t="s">
        <v>443</v>
      </c>
      <c r="W8076" t="str">
        <f t="shared" si="126"/>
        <v>May-22</v>
      </c>
    </row>
    <row r="8077" spans="1:23" x14ac:dyDescent="0.25">
      <c r="A8077" s="54" t="s">
        <v>317</v>
      </c>
      <c r="B8077" s="54" t="s">
        <v>428</v>
      </c>
      <c r="C8077" s="54" t="s">
        <v>263</v>
      </c>
      <c r="D8077" s="54" t="s">
        <v>429</v>
      </c>
      <c r="E8077" s="54" t="s">
        <v>26761</v>
      </c>
      <c r="F8077" s="71">
        <v>44707</v>
      </c>
      <c r="G8077" s="72">
        <v>1490</v>
      </c>
      <c r="H8077" s="72">
        <v>127395</v>
      </c>
      <c r="I8077" s="54" t="s">
        <v>265</v>
      </c>
      <c r="J8077" s="54" t="s">
        <v>25526</v>
      </c>
      <c r="K8077" s="54" t="s">
        <v>26762</v>
      </c>
      <c r="L8077" s="54" t="s">
        <v>26763</v>
      </c>
      <c r="M8077" s="54" t="s">
        <v>26761</v>
      </c>
      <c r="N8077" s="54" t="s">
        <v>256</v>
      </c>
      <c r="O8077" s="54" t="s">
        <v>256</v>
      </c>
      <c r="P8077" s="54" t="s">
        <v>271</v>
      </c>
      <c r="Q8077" s="54" t="s">
        <v>256</v>
      </c>
      <c r="R8077" s="54" t="s">
        <v>431</v>
      </c>
      <c r="S8077" s="71"/>
      <c r="T8077" s="54" t="s">
        <v>256</v>
      </c>
      <c r="U8077" s="71">
        <v>44707</v>
      </c>
      <c r="V8077" s="54" t="s">
        <v>443</v>
      </c>
      <c r="W8077" t="str">
        <f t="shared" si="126"/>
        <v>May-22</v>
      </c>
    </row>
    <row r="8078" spans="1:23" x14ac:dyDescent="0.25">
      <c r="A8078" s="54" t="s">
        <v>317</v>
      </c>
      <c r="B8078" s="54" t="s">
        <v>428</v>
      </c>
      <c r="C8078" s="54" t="s">
        <v>263</v>
      </c>
      <c r="D8078" s="54" t="s">
        <v>429</v>
      </c>
      <c r="E8078" s="54" t="s">
        <v>26764</v>
      </c>
      <c r="F8078" s="71">
        <v>44702</v>
      </c>
      <c r="G8078" s="72">
        <v>2684.83</v>
      </c>
      <c r="H8078" s="72">
        <v>229552.97</v>
      </c>
      <c r="I8078" s="54" t="s">
        <v>265</v>
      </c>
      <c r="J8078" s="54" t="s">
        <v>25526</v>
      </c>
      <c r="K8078" s="54" t="s">
        <v>26738</v>
      </c>
      <c r="L8078" s="54" t="s">
        <v>26765</v>
      </c>
      <c r="M8078" s="54" t="s">
        <v>26764</v>
      </c>
      <c r="N8078" s="54" t="s">
        <v>256</v>
      </c>
      <c r="O8078" s="54" t="s">
        <v>256</v>
      </c>
      <c r="P8078" s="54" t="s">
        <v>445</v>
      </c>
      <c r="Q8078" s="54" t="s">
        <v>256</v>
      </c>
      <c r="R8078" s="54" t="s">
        <v>431</v>
      </c>
      <c r="S8078" s="71"/>
      <c r="T8078" s="54" t="s">
        <v>256</v>
      </c>
      <c r="U8078" s="71">
        <v>44702</v>
      </c>
      <c r="V8078" s="54" t="s">
        <v>256</v>
      </c>
      <c r="W8078" t="str">
        <f t="shared" si="126"/>
        <v>May-22</v>
      </c>
    </row>
    <row r="8079" spans="1:23" x14ac:dyDescent="0.25">
      <c r="A8079" s="54" t="s">
        <v>317</v>
      </c>
      <c r="B8079" s="54" t="s">
        <v>428</v>
      </c>
      <c r="C8079" s="54" t="s">
        <v>263</v>
      </c>
      <c r="D8079" s="54" t="s">
        <v>429</v>
      </c>
      <c r="E8079" s="54" t="s">
        <v>26766</v>
      </c>
      <c r="F8079" s="71">
        <v>44695</v>
      </c>
      <c r="G8079" s="72">
        <v>315.36</v>
      </c>
      <c r="H8079" s="72">
        <v>26963.279999999999</v>
      </c>
      <c r="I8079" s="54" t="s">
        <v>265</v>
      </c>
      <c r="J8079" s="54" t="s">
        <v>25526</v>
      </c>
      <c r="K8079" s="54" t="s">
        <v>25530</v>
      </c>
      <c r="L8079" s="54" t="s">
        <v>26767</v>
      </c>
      <c r="M8079" s="54" t="s">
        <v>26766</v>
      </c>
      <c r="N8079" s="54" t="s">
        <v>256</v>
      </c>
      <c r="O8079" s="54" t="s">
        <v>256</v>
      </c>
      <c r="P8079" s="54" t="s">
        <v>455</v>
      </c>
      <c r="Q8079" s="54" t="s">
        <v>256</v>
      </c>
      <c r="R8079" s="54" t="s">
        <v>431</v>
      </c>
      <c r="S8079" s="71"/>
      <c r="T8079" s="54" t="s">
        <v>256</v>
      </c>
      <c r="U8079" s="71">
        <v>44695</v>
      </c>
      <c r="V8079" s="54" t="s">
        <v>256</v>
      </c>
      <c r="W8079" t="str">
        <f t="shared" si="126"/>
        <v>May-22</v>
      </c>
    </row>
    <row r="8080" spans="1:23" x14ac:dyDescent="0.25">
      <c r="A8080" s="54" t="s">
        <v>317</v>
      </c>
      <c r="B8080" s="54" t="s">
        <v>428</v>
      </c>
      <c r="C8080" s="54" t="s">
        <v>263</v>
      </c>
      <c r="D8080" s="54" t="s">
        <v>429</v>
      </c>
      <c r="E8080" s="54" t="s">
        <v>26768</v>
      </c>
      <c r="F8080" s="71">
        <v>44712</v>
      </c>
      <c r="G8080" s="72">
        <v>3445.28</v>
      </c>
      <c r="H8080" s="72">
        <v>303701.43</v>
      </c>
      <c r="I8080" s="54" t="s">
        <v>265</v>
      </c>
      <c r="J8080" s="54" t="s">
        <v>25526</v>
      </c>
      <c r="K8080" s="54" t="s">
        <v>26769</v>
      </c>
      <c r="L8080" s="54" t="s">
        <v>26770</v>
      </c>
      <c r="M8080" s="54" t="s">
        <v>26768</v>
      </c>
      <c r="N8080" s="54" t="s">
        <v>256</v>
      </c>
      <c r="O8080" s="54" t="s">
        <v>256</v>
      </c>
      <c r="P8080" s="54" t="s">
        <v>455</v>
      </c>
      <c r="Q8080" s="54" t="s">
        <v>256</v>
      </c>
      <c r="R8080" s="54" t="s">
        <v>431</v>
      </c>
      <c r="S8080" s="71"/>
      <c r="T8080" s="54" t="s">
        <v>256</v>
      </c>
      <c r="U8080" s="71">
        <v>44712</v>
      </c>
      <c r="V8080" s="54" t="s">
        <v>256</v>
      </c>
      <c r="W8080" t="str">
        <f t="shared" si="126"/>
        <v>May-22</v>
      </c>
    </row>
    <row r="8081" spans="1:23" x14ac:dyDescent="0.25">
      <c r="A8081" s="54" t="s">
        <v>317</v>
      </c>
      <c r="B8081" s="54" t="s">
        <v>428</v>
      </c>
      <c r="C8081" s="54" t="s">
        <v>263</v>
      </c>
      <c r="D8081" s="54" t="s">
        <v>429</v>
      </c>
      <c r="E8081" s="54" t="s">
        <v>26771</v>
      </c>
      <c r="F8081" s="71">
        <v>44706</v>
      </c>
      <c r="G8081" s="72">
        <v>22847.040000000001</v>
      </c>
      <c r="H8081" s="72">
        <v>1953421.92</v>
      </c>
      <c r="I8081" s="54" t="s">
        <v>265</v>
      </c>
      <c r="J8081" s="54" t="s">
        <v>26772</v>
      </c>
      <c r="K8081" s="54" t="s">
        <v>26773</v>
      </c>
      <c r="L8081" s="54" t="s">
        <v>26774</v>
      </c>
      <c r="M8081" s="54" t="s">
        <v>26771</v>
      </c>
      <c r="N8081" s="54" t="s">
        <v>256</v>
      </c>
      <c r="O8081" s="54" t="s">
        <v>256</v>
      </c>
      <c r="P8081" s="54" t="s">
        <v>447</v>
      </c>
      <c r="Q8081" s="54" t="s">
        <v>256</v>
      </c>
      <c r="R8081" s="54" t="s">
        <v>431</v>
      </c>
      <c r="S8081" s="71"/>
      <c r="T8081" s="54" t="s">
        <v>256</v>
      </c>
      <c r="U8081" s="71">
        <v>44706</v>
      </c>
      <c r="V8081" s="54" t="s">
        <v>256</v>
      </c>
      <c r="W8081" t="str">
        <f t="shared" si="126"/>
        <v>May-22</v>
      </c>
    </row>
    <row r="8082" spans="1:23" x14ac:dyDescent="0.25">
      <c r="A8082" s="54" t="s">
        <v>317</v>
      </c>
      <c r="B8082" s="54" t="s">
        <v>428</v>
      </c>
      <c r="C8082" s="54" t="s">
        <v>19760</v>
      </c>
      <c r="D8082" s="54" t="s">
        <v>429</v>
      </c>
      <c r="E8082" s="54" t="s">
        <v>26775</v>
      </c>
      <c r="F8082" s="71">
        <v>44713</v>
      </c>
      <c r="G8082" s="72">
        <v>187.33</v>
      </c>
      <c r="H8082" s="72">
        <v>16513.14</v>
      </c>
      <c r="I8082" s="54" t="s">
        <v>265</v>
      </c>
      <c r="J8082" s="54" t="s">
        <v>333</v>
      </c>
      <c r="K8082" s="54" t="s">
        <v>25932</v>
      </c>
      <c r="L8082" s="54" t="s">
        <v>26776</v>
      </c>
      <c r="M8082" s="54" t="s">
        <v>26775</v>
      </c>
      <c r="N8082" s="54" t="s">
        <v>256</v>
      </c>
      <c r="O8082" s="54" t="s">
        <v>256</v>
      </c>
      <c r="P8082" s="54" t="s">
        <v>271</v>
      </c>
      <c r="Q8082" s="54" t="s">
        <v>256</v>
      </c>
      <c r="R8082" s="54" t="s">
        <v>431</v>
      </c>
      <c r="S8082" s="71"/>
      <c r="T8082" s="54" t="s">
        <v>256</v>
      </c>
      <c r="U8082" s="71">
        <v>44711</v>
      </c>
      <c r="V8082" s="54" t="s">
        <v>443</v>
      </c>
      <c r="W8082" t="str">
        <f t="shared" si="126"/>
        <v>Jun-22</v>
      </c>
    </row>
    <row r="8083" spans="1:23" x14ac:dyDescent="0.25">
      <c r="A8083" s="54" t="s">
        <v>318</v>
      </c>
      <c r="B8083" s="54" t="s">
        <v>432</v>
      </c>
      <c r="C8083" s="54" t="s">
        <v>263</v>
      </c>
      <c r="D8083" s="54" t="s">
        <v>429</v>
      </c>
      <c r="E8083" s="54" t="s">
        <v>26777</v>
      </c>
      <c r="F8083" s="71">
        <v>44713</v>
      </c>
      <c r="G8083" s="72">
        <v>8817</v>
      </c>
      <c r="H8083" s="72">
        <v>777218.55</v>
      </c>
      <c r="I8083" s="54" t="s">
        <v>265</v>
      </c>
      <c r="J8083" s="54" t="s">
        <v>26778</v>
      </c>
      <c r="K8083" s="54" t="s">
        <v>26779</v>
      </c>
      <c r="L8083" s="54" t="s">
        <v>26780</v>
      </c>
      <c r="M8083" s="54" t="s">
        <v>26777</v>
      </c>
      <c r="N8083" s="54" t="s">
        <v>256</v>
      </c>
      <c r="O8083" s="54" t="s">
        <v>256</v>
      </c>
      <c r="P8083" s="54" t="s">
        <v>26781</v>
      </c>
      <c r="Q8083" s="54" t="s">
        <v>256</v>
      </c>
      <c r="R8083" s="54" t="s">
        <v>431</v>
      </c>
      <c r="S8083" s="71"/>
      <c r="T8083" s="54" t="s">
        <v>256</v>
      </c>
      <c r="U8083" s="71">
        <v>44706</v>
      </c>
      <c r="V8083" s="54" t="s">
        <v>256</v>
      </c>
      <c r="W8083" t="str">
        <f t="shared" si="126"/>
        <v>Jun-22</v>
      </c>
    </row>
    <row r="8084" spans="1:23" x14ac:dyDescent="0.25">
      <c r="A8084" s="54" t="s">
        <v>318</v>
      </c>
      <c r="B8084" s="54" t="s">
        <v>432</v>
      </c>
      <c r="C8084" s="54" t="s">
        <v>263</v>
      </c>
      <c r="D8084" s="54" t="s">
        <v>429</v>
      </c>
      <c r="E8084" s="54" t="s">
        <v>26782</v>
      </c>
      <c r="F8084" s="71">
        <v>44713</v>
      </c>
      <c r="G8084" s="72">
        <v>1717.5</v>
      </c>
      <c r="H8084" s="72">
        <v>151397.63</v>
      </c>
      <c r="I8084" s="54" t="s">
        <v>265</v>
      </c>
      <c r="J8084" s="54" t="s">
        <v>26778</v>
      </c>
      <c r="K8084" s="54" t="s">
        <v>26783</v>
      </c>
      <c r="L8084" s="54" t="s">
        <v>26784</v>
      </c>
      <c r="M8084" s="54" t="s">
        <v>26782</v>
      </c>
      <c r="N8084" s="54" t="s">
        <v>256</v>
      </c>
      <c r="O8084" s="54" t="s">
        <v>256</v>
      </c>
      <c r="P8084" s="54" t="s">
        <v>26781</v>
      </c>
      <c r="Q8084" s="54" t="s">
        <v>256</v>
      </c>
      <c r="R8084" s="54" t="s">
        <v>431</v>
      </c>
      <c r="S8084" s="71"/>
      <c r="T8084" s="54" t="s">
        <v>256</v>
      </c>
      <c r="U8084" s="71">
        <v>44710</v>
      </c>
      <c r="V8084" s="54" t="s">
        <v>256</v>
      </c>
      <c r="W8084" t="str">
        <f t="shared" si="126"/>
        <v>Jun-22</v>
      </c>
    </row>
    <row r="8085" spans="1:23" x14ac:dyDescent="0.25">
      <c r="A8085" s="54" t="s">
        <v>318</v>
      </c>
      <c r="B8085" s="54" t="s">
        <v>432</v>
      </c>
      <c r="C8085" s="54" t="s">
        <v>263</v>
      </c>
      <c r="D8085" s="54" t="s">
        <v>429</v>
      </c>
      <c r="E8085" s="54" t="s">
        <v>26785</v>
      </c>
      <c r="F8085" s="71">
        <v>44713</v>
      </c>
      <c r="G8085" s="72">
        <v>4615.8</v>
      </c>
      <c r="H8085" s="72">
        <v>406882.77</v>
      </c>
      <c r="I8085" s="54" t="s">
        <v>265</v>
      </c>
      <c r="J8085" s="54" t="s">
        <v>26778</v>
      </c>
      <c r="K8085" s="54" t="s">
        <v>26786</v>
      </c>
      <c r="L8085" s="54" t="s">
        <v>26787</v>
      </c>
      <c r="M8085" s="54" t="s">
        <v>26785</v>
      </c>
      <c r="N8085" s="54" t="s">
        <v>256</v>
      </c>
      <c r="O8085" s="54" t="s">
        <v>256</v>
      </c>
      <c r="P8085" s="54" t="s">
        <v>26781</v>
      </c>
      <c r="Q8085" s="54" t="s">
        <v>256</v>
      </c>
      <c r="R8085" s="54" t="s">
        <v>431</v>
      </c>
      <c r="S8085" s="71"/>
      <c r="T8085" s="54" t="s">
        <v>256</v>
      </c>
      <c r="U8085" s="71">
        <v>44706</v>
      </c>
      <c r="V8085" s="54" t="s">
        <v>256</v>
      </c>
      <c r="W8085" t="str">
        <f t="shared" si="126"/>
        <v>Jun-22</v>
      </c>
    </row>
    <row r="8086" spans="1:23" x14ac:dyDescent="0.25">
      <c r="A8086" s="54" t="s">
        <v>317</v>
      </c>
      <c r="B8086" s="54" t="s">
        <v>428</v>
      </c>
      <c r="C8086" s="54" t="s">
        <v>263</v>
      </c>
      <c r="D8086" s="54" t="s">
        <v>429</v>
      </c>
      <c r="E8086" s="54" t="s">
        <v>26788</v>
      </c>
      <c r="F8086" s="71">
        <v>44713</v>
      </c>
      <c r="G8086" s="72">
        <v>209.31</v>
      </c>
      <c r="H8086" s="72">
        <v>18450.68</v>
      </c>
      <c r="I8086" s="54" t="s">
        <v>265</v>
      </c>
      <c r="J8086" s="54" t="s">
        <v>22628</v>
      </c>
      <c r="K8086" s="54" t="s">
        <v>26789</v>
      </c>
      <c r="L8086" s="54" t="s">
        <v>26790</v>
      </c>
      <c r="M8086" s="54" t="s">
        <v>26788</v>
      </c>
      <c r="N8086" s="54" t="s">
        <v>256</v>
      </c>
      <c r="O8086" s="54" t="s">
        <v>256</v>
      </c>
      <c r="P8086" s="54" t="s">
        <v>444</v>
      </c>
      <c r="Q8086" s="54" t="s">
        <v>256</v>
      </c>
      <c r="R8086" s="54" t="s">
        <v>431</v>
      </c>
      <c r="S8086" s="71"/>
      <c r="T8086" s="54" t="s">
        <v>256</v>
      </c>
      <c r="U8086" s="71">
        <v>44713</v>
      </c>
      <c r="V8086" s="54" t="s">
        <v>256</v>
      </c>
      <c r="W8086" t="str">
        <f t="shared" si="126"/>
        <v>Jun-22</v>
      </c>
    </row>
    <row r="8087" spans="1:23" x14ac:dyDescent="0.25">
      <c r="A8087" s="54" t="s">
        <v>317</v>
      </c>
      <c r="B8087" s="54" t="s">
        <v>428</v>
      </c>
      <c r="C8087" s="54" t="s">
        <v>263</v>
      </c>
      <c r="D8087" s="54" t="s">
        <v>429</v>
      </c>
      <c r="E8087" s="54" t="s">
        <v>26791</v>
      </c>
      <c r="F8087" s="71">
        <v>44713</v>
      </c>
      <c r="G8087" s="72">
        <v>185.05</v>
      </c>
      <c r="H8087" s="72">
        <v>16312.16</v>
      </c>
      <c r="I8087" s="54" t="s">
        <v>265</v>
      </c>
      <c r="J8087" s="54" t="s">
        <v>24182</v>
      </c>
      <c r="K8087" s="54" t="s">
        <v>26792</v>
      </c>
      <c r="L8087" s="54" t="s">
        <v>26793</v>
      </c>
      <c r="M8087" s="54" t="s">
        <v>26791</v>
      </c>
      <c r="N8087" s="54" t="s">
        <v>256</v>
      </c>
      <c r="O8087" s="54" t="s">
        <v>256</v>
      </c>
      <c r="P8087" s="54" t="s">
        <v>444</v>
      </c>
      <c r="Q8087" s="54" t="s">
        <v>256</v>
      </c>
      <c r="R8087" s="54" t="s">
        <v>431</v>
      </c>
      <c r="S8087" s="71"/>
      <c r="T8087" s="54" t="s">
        <v>256</v>
      </c>
      <c r="U8087" s="71">
        <v>44713</v>
      </c>
      <c r="V8087" s="54" t="s">
        <v>256</v>
      </c>
      <c r="W8087" t="str">
        <f t="shared" si="126"/>
        <v>Jun-22</v>
      </c>
    </row>
    <row r="8088" spans="1:23" x14ac:dyDescent="0.25">
      <c r="A8088" s="54" t="s">
        <v>317</v>
      </c>
      <c r="B8088" s="54" t="s">
        <v>428</v>
      </c>
      <c r="C8088" s="54" t="s">
        <v>263</v>
      </c>
      <c r="D8088" s="54" t="s">
        <v>429</v>
      </c>
      <c r="E8088" s="54" t="s">
        <v>26794</v>
      </c>
      <c r="F8088" s="71">
        <v>44713</v>
      </c>
      <c r="G8088" s="72">
        <v>3655.09</v>
      </c>
      <c r="H8088" s="72">
        <v>322196.18</v>
      </c>
      <c r="I8088" s="54" t="s">
        <v>265</v>
      </c>
      <c r="J8088" s="54" t="s">
        <v>22840</v>
      </c>
      <c r="K8088" s="54" t="s">
        <v>26795</v>
      </c>
      <c r="L8088" s="54" t="s">
        <v>26796</v>
      </c>
      <c r="M8088" s="54" t="s">
        <v>26794</v>
      </c>
      <c r="N8088" s="54" t="s">
        <v>256</v>
      </c>
      <c r="O8088" s="54" t="s">
        <v>256</v>
      </c>
      <c r="P8088" s="54" t="s">
        <v>444</v>
      </c>
      <c r="Q8088" s="54" t="s">
        <v>256</v>
      </c>
      <c r="R8088" s="54" t="s">
        <v>431</v>
      </c>
      <c r="S8088" s="71"/>
      <c r="T8088" s="54" t="s">
        <v>256</v>
      </c>
      <c r="U8088" s="71">
        <v>44713</v>
      </c>
      <c r="V8088" s="54" t="s">
        <v>256</v>
      </c>
      <c r="W8088" t="str">
        <f t="shared" si="126"/>
        <v>Jun-22</v>
      </c>
    </row>
    <row r="8089" spans="1:23" x14ac:dyDescent="0.25">
      <c r="A8089" s="54" t="s">
        <v>317</v>
      </c>
      <c r="B8089" s="54" t="s">
        <v>428</v>
      </c>
      <c r="C8089" s="54" t="s">
        <v>263</v>
      </c>
      <c r="D8089" s="54" t="s">
        <v>429</v>
      </c>
      <c r="E8089" s="54" t="s">
        <v>26797</v>
      </c>
      <c r="F8089" s="71">
        <v>44713</v>
      </c>
      <c r="G8089" s="72">
        <v>1874.03</v>
      </c>
      <c r="H8089" s="72">
        <v>165195.74</v>
      </c>
      <c r="I8089" s="54" t="s">
        <v>265</v>
      </c>
      <c r="J8089" s="54" t="s">
        <v>22873</v>
      </c>
      <c r="K8089" s="54" t="s">
        <v>26795</v>
      </c>
      <c r="L8089" s="54" t="s">
        <v>26798</v>
      </c>
      <c r="M8089" s="54" t="s">
        <v>26797</v>
      </c>
      <c r="N8089" s="54" t="s">
        <v>256</v>
      </c>
      <c r="O8089" s="54" t="s">
        <v>256</v>
      </c>
      <c r="P8089" s="54" t="s">
        <v>444</v>
      </c>
      <c r="Q8089" s="54" t="s">
        <v>256</v>
      </c>
      <c r="R8089" s="54" t="s">
        <v>431</v>
      </c>
      <c r="S8089" s="71"/>
      <c r="T8089" s="54" t="s">
        <v>256</v>
      </c>
      <c r="U8089" s="71">
        <v>44713</v>
      </c>
      <c r="V8089" s="54" t="s">
        <v>256</v>
      </c>
      <c r="W8089" t="str">
        <f t="shared" si="126"/>
        <v>Jun-22</v>
      </c>
    </row>
    <row r="8090" spans="1:23" x14ac:dyDescent="0.25">
      <c r="A8090" s="54" t="s">
        <v>317</v>
      </c>
      <c r="B8090" s="54" t="s">
        <v>428</v>
      </c>
      <c r="C8090" s="54" t="s">
        <v>263</v>
      </c>
      <c r="D8090" s="54" t="s">
        <v>429</v>
      </c>
      <c r="E8090" s="54" t="s">
        <v>26799</v>
      </c>
      <c r="F8090" s="71">
        <v>44713</v>
      </c>
      <c r="G8090" s="72">
        <v>477.28</v>
      </c>
      <c r="H8090" s="72">
        <v>42072.23</v>
      </c>
      <c r="I8090" s="54" t="s">
        <v>265</v>
      </c>
      <c r="J8090" s="54" t="s">
        <v>24475</v>
      </c>
      <c r="K8090" s="54" t="s">
        <v>26800</v>
      </c>
      <c r="L8090" s="54" t="s">
        <v>26801</v>
      </c>
      <c r="M8090" s="54" t="s">
        <v>26799</v>
      </c>
      <c r="N8090" s="54" t="s">
        <v>256</v>
      </c>
      <c r="O8090" s="54" t="s">
        <v>256</v>
      </c>
      <c r="P8090" s="54" t="s">
        <v>268</v>
      </c>
      <c r="Q8090" s="54" t="s">
        <v>256</v>
      </c>
      <c r="R8090" s="54" t="s">
        <v>431</v>
      </c>
      <c r="S8090" s="71"/>
      <c r="T8090" s="54" t="s">
        <v>256</v>
      </c>
      <c r="U8090" s="71">
        <v>44713</v>
      </c>
      <c r="V8090" s="54" t="s">
        <v>256</v>
      </c>
      <c r="W8090" t="str">
        <f t="shared" si="126"/>
        <v>Jun-22</v>
      </c>
    </row>
    <row r="8091" spans="1:23" x14ac:dyDescent="0.25">
      <c r="A8091" s="54" t="s">
        <v>317</v>
      </c>
      <c r="B8091" s="54" t="s">
        <v>428</v>
      </c>
      <c r="C8091" s="54" t="s">
        <v>263</v>
      </c>
      <c r="D8091" s="54" t="s">
        <v>429</v>
      </c>
      <c r="E8091" s="54" t="s">
        <v>26802</v>
      </c>
      <c r="F8091" s="71">
        <v>44713</v>
      </c>
      <c r="G8091" s="72">
        <v>5836.92</v>
      </c>
      <c r="H8091" s="72">
        <v>514524.5</v>
      </c>
      <c r="I8091" s="54" t="s">
        <v>265</v>
      </c>
      <c r="J8091" s="54" t="s">
        <v>24475</v>
      </c>
      <c r="K8091" s="54" t="s">
        <v>26792</v>
      </c>
      <c r="L8091" s="54" t="s">
        <v>26803</v>
      </c>
      <c r="M8091" s="54" t="s">
        <v>26802</v>
      </c>
      <c r="N8091" s="54" t="s">
        <v>256</v>
      </c>
      <c r="O8091" s="54" t="s">
        <v>256</v>
      </c>
      <c r="P8091" s="54" t="s">
        <v>444</v>
      </c>
      <c r="Q8091" s="54" t="s">
        <v>256</v>
      </c>
      <c r="R8091" s="54" t="s">
        <v>431</v>
      </c>
      <c r="S8091" s="71"/>
      <c r="T8091" s="54" t="s">
        <v>256</v>
      </c>
      <c r="U8091" s="71">
        <v>44713</v>
      </c>
      <c r="V8091" s="54" t="s">
        <v>256</v>
      </c>
      <c r="W8091" t="str">
        <f t="shared" si="126"/>
        <v>Jun-22</v>
      </c>
    </row>
    <row r="8092" spans="1:23" x14ac:dyDescent="0.25">
      <c r="A8092" s="54" t="s">
        <v>317</v>
      </c>
      <c r="B8092" s="54" t="s">
        <v>428</v>
      </c>
      <c r="C8092" s="54" t="s">
        <v>263</v>
      </c>
      <c r="D8092" s="54" t="s">
        <v>429</v>
      </c>
      <c r="E8092" s="54" t="s">
        <v>26804</v>
      </c>
      <c r="F8092" s="71">
        <v>44713</v>
      </c>
      <c r="G8092" s="72">
        <v>109.62</v>
      </c>
      <c r="H8092" s="72">
        <v>9663</v>
      </c>
      <c r="I8092" s="54" t="s">
        <v>265</v>
      </c>
      <c r="J8092" s="54" t="s">
        <v>24524</v>
      </c>
      <c r="K8092" s="54" t="s">
        <v>24491</v>
      </c>
      <c r="L8092" s="54" t="s">
        <v>26805</v>
      </c>
      <c r="M8092" s="54" t="s">
        <v>26804</v>
      </c>
      <c r="N8092" s="54" t="s">
        <v>256</v>
      </c>
      <c r="O8092" s="54" t="s">
        <v>256</v>
      </c>
      <c r="P8092" s="54" t="s">
        <v>264</v>
      </c>
      <c r="Q8092" s="54" t="s">
        <v>256</v>
      </c>
      <c r="R8092" s="54" t="s">
        <v>431</v>
      </c>
      <c r="S8092" s="71"/>
      <c r="T8092" s="54" t="s">
        <v>256</v>
      </c>
      <c r="U8092" s="71">
        <v>44713</v>
      </c>
      <c r="V8092" s="54" t="s">
        <v>256</v>
      </c>
      <c r="W8092" t="str">
        <f t="shared" si="126"/>
        <v>Jun-22</v>
      </c>
    </row>
    <row r="8093" spans="1:23" x14ac:dyDescent="0.25">
      <c r="A8093" s="54" t="s">
        <v>317</v>
      </c>
      <c r="B8093" s="54" t="s">
        <v>428</v>
      </c>
      <c r="C8093" s="54" t="s">
        <v>263</v>
      </c>
      <c r="D8093" s="54" t="s">
        <v>429</v>
      </c>
      <c r="E8093" s="54" t="s">
        <v>26806</v>
      </c>
      <c r="F8093" s="71">
        <v>44713</v>
      </c>
      <c r="G8093" s="72">
        <v>1639.98</v>
      </c>
      <c r="H8093" s="72">
        <v>144564.24</v>
      </c>
      <c r="I8093" s="54" t="s">
        <v>265</v>
      </c>
      <c r="J8093" s="54" t="s">
        <v>26018</v>
      </c>
      <c r="K8093" s="54" t="s">
        <v>26792</v>
      </c>
      <c r="L8093" s="54" t="s">
        <v>26807</v>
      </c>
      <c r="M8093" s="54" t="s">
        <v>26806</v>
      </c>
      <c r="N8093" s="54" t="s">
        <v>256</v>
      </c>
      <c r="O8093" s="54" t="s">
        <v>256</v>
      </c>
      <c r="P8093" s="54" t="s">
        <v>444</v>
      </c>
      <c r="Q8093" s="54" t="s">
        <v>256</v>
      </c>
      <c r="R8093" s="54" t="s">
        <v>431</v>
      </c>
      <c r="S8093" s="71"/>
      <c r="T8093" s="54" t="s">
        <v>256</v>
      </c>
      <c r="U8093" s="71">
        <v>44713</v>
      </c>
      <c r="V8093" s="54" t="s">
        <v>256</v>
      </c>
      <c r="W8093" t="str">
        <f t="shared" si="126"/>
        <v>Jun-22</v>
      </c>
    </row>
    <row r="8094" spans="1:23" x14ac:dyDescent="0.25">
      <c r="A8094" s="54" t="s">
        <v>318</v>
      </c>
      <c r="B8094" s="54" t="s">
        <v>428</v>
      </c>
      <c r="C8094" s="54" t="s">
        <v>263</v>
      </c>
      <c r="D8094" s="54" t="s">
        <v>429</v>
      </c>
      <c r="E8094" s="54" t="s">
        <v>26808</v>
      </c>
      <c r="F8094" s="71">
        <v>44713</v>
      </c>
      <c r="G8094" s="72">
        <v>137777.22</v>
      </c>
      <c r="H8094" s="72">
        <v>12145061.939999999</v>
      </c>
      <c r="I8094" s="54" t="s">
        <v>265</v>
      </c>
      <c r="J8094" s="54" t="s">
        <v>24529</v>
      </c>
      <c r="K8094" s="54" t="s">
        <v>26809</v>
      </c>
      <c r="L8094" s="54" t="s">
        <v>26810</v>
      </c>
      <c r="M8094" s="54" t="s">
        <v>26808</v>
      </c>
      <c r="N8094" s="54" t="s">
        <v>256</v>
      </c>
      <c r="O8094" s="54" t="s">
        <v>256</v>
      </c>
      <c r="P8094" s="54" t="s">
        <v>26083</v>
      </c>
      <c r="Q8094" s="54" t="s">
        <v>256</v>
      </c>
      <c r="R8094" s="54" t="s">
        <v>431</v>
      </c>
      <c r="S8094" s="71"/>
      <c r="T8094" s="54" t="s">
        <v>256</v>
      </c>
      <c r="U8094" s="71">
        <v>44713</v>
      </c>
      <c r="V8094" s="54" t="s">
        <v>256</v>
      </c>
      <c r="W8094" t="str">
        <f t="shared" si="126"/>
        <v>Jun-22</v>
      </c>
    </row>
    <row r="8095" spans="1:23" x14ac:dyDescent="0.25">
      <c r="A8095" s="54" t="s">
        <v>317</v>
      </c>
      <c r="B8095" s="54" t="s">
        <v>428</v>
      </c>
      <c r="C8095" s="54" t="s">
        <v>263</v>
      </c>
      <c r="D8095" s="54" t="s">
        <v>429</v>
      </c>
      <c r="E8095" s="54" t="s">
        <v>26811</v>
      </c>
      <c r="F8095" s="71">
        <v>44713</v>
      </c>
      <c r="G8095" s="72">
        <v>498.61</v>
      </c>
      <c r="H8095" s="72">
        <v>43952.47</v>
      </c>
      <c r="I8095" s="54" t="s">
        <v>265</v>
      </c>
      <c r="J8095" s="54" t="s">
        <v>24529</v>
      </c>
      <c r="K8095" s="54" t="s">
        <v>26812</v>
      </c>
      <c r="L8095" s="54" t="s">
        <v>26813</v>
      </c>
      <c r="M8095" s="54" t="s">
        <v>26811</v>
      </c>
      <c r="N8095" s="54" t="s">
        <v>256</v>
      </c>
      <c r="O8095" s="54" t="s">
        <v>256</v>
      </c>
      <c r="P8095" s="54" t="s">
        <v>294</v>
      </c>
      <c r="Q8095" s="54" t="s">
        <v>256</v>
      </c>
      <c r="R8095" s="54" t="s">
        <v>431</v>
      </c>
      <c r="S8095" s="71"/>
      <c r="T8095" s="54" t="s">
        <v>256</v>
      </c>
      <c r="U8095" s="71">
        <v>44713</v>
      </c>
      <c r="V8095" s="54" t="s">
        <v>256</v>
      </c>
      <c r="W8095" t="str">
        <f t="shared" si="126"/>
        <v>Jun-22</v>
      </c>
    </row>
    <row r="8096" spans="1:23" x14ac:dyDescent="0.25">
      <c r="A8096" s="54" t="s">
        <v>317</v>
      </c>
      <c r="B8096" s="54" t="s">
        <v>428</v>
      </c>
      <c r="C8096" s="54" t="s">
        <v>263</v>
      </c>
      <c r="D8096" s="54" t="s">
        <v>429</v>
      </c>
      <c r="E8096" s="54" t="s">
        <v>26814</v>
      </c>
      <c r="F8096" s="71">
        <v>44713</v>
      </c>
      <c r="G8096" s="72">
        <v>20531.03</v>
      </c>
      <c r="H8096" s="72">
        <v>1809810.29</v>
      </c>
      <c r="I8096" s="54" t="s">
        <v>265</v>
      </c>
      <c r="J8096" s="54" t="s">
        <v>24529</v>
      </c>
      <c r="K8096" s="54" t="s">
        <v>26815</v>
      </c>
      <c r="L8096" s="54" t="s">
        <v>26816</v>
      </c>
      <c r="M8096" s="54" t="s">
        <v>26814</v>
      </c>
      <c r="N8096" s="54" t="s">
        <v>256</v>
      </c>
      <c r="O8096" s="54" t="s">
        <v>256</v>
      </c>
      <c r="P8096" s="54" t="s">
        <v>271</v>
      </c>
      <c r="Q8096" s="54" t="s">
        <v>256</v>
      </c>
      <c r="R8096" s="54" t="s">
        <v>431</v>
      </c>
      <c r="S8096" s="71"/>
      <c r="T8096" s="54" t="s">
        <v>256</v>
      </c>
      <c r="U8096" s="71">
        <v>44713</v>
      </c>
      <c r="V8096" s="54" t="s">
        <v>443</v>
      </c>
      <c r="W8096" t="str">
        <f t="shared" si="126"/>
        <v>Jun-22</v>
      </c>
    </row>
    <row r="8097" spans="1:23" x14ac:dyDescent="0.25">
      <c r="A8097" s="54" t="s">
        <v>317</v>
      </c>
      <c r="B8097" s="54" t="s">
        <v>428</v>
      </c>
      <c r="C8097" s="54" t="s">
        <v>263</v>
      </c>
      <c r="D8097" s="54" t="s">
        <v>429</v>
      </c>
      <c r="E8097" s="54" t="s">
        <v>26817</v>
      </c>
      <c r="F8097" s="71">
        <v>44713</v>
      </c>
      <c r="G8097" s="72">
        <v>368.12</v>
      </c>
      <c r="H8097" s="72">
        <v>32449.78</v>
      </c>
      <c r="I8097" s="54" t="s">
        <v>265</v>
      </c>
      <c r="J8097" s="54" t="s">
        <v>23088</v>
      </c>
      <c r="K8097" s="54" t="s">
        <v>26818</v>
      </c>
      <c r="L8097" s="54" t="s">
        <v>26819</v>
      </c>
      <c r="M8097" s="54" t="s">
        <v>26817</v>
      </c>
      <c r="N8097" s="54" t="s">
        <v>256</v>
      </c>
      <c r="O8097" s="54" t="s">
        <v>256</v>
      </c>
      <c r="P8097" s="54" t="s">
        <v>267</v>
      </c>
      <c r="Q8097" s="54" t="s">
        <v>256</v>
      </c>
      <c r="R8097" s="54" t="s">
        <v>431</v>
      </c>
      <c r="S8097" s="71"/>
      <c r="T8097" s="54" t="s">
        <v>256</v>
      </c>
      <c r="U8097" s="71">
        <v>44713</v>
      </c>
      <c r="V8097" s="54" t="s">
        <v>256</v>
      </c>
      <c r="W8097" t="str">
        <f t="shared" si="126"/>
        <v>Jun-22</v>
      </c>
    </row>
    <row r="8098" spans="1:23" x14ac:dyDescent="0.25">
      <c r="A8098" s="54" t="s">
        <v>318</v>
      </c>
      <c r="B8098" s="54" t="s">
        <v>428</v>
      </c>
      <c r="C8098" s="54" t="s">
        <v>263</v>
      </c>
      <c r="D8098" s="54" t="s">
        <v>429</v>
      </c>
      <c r="E8098" s="54" t="s">
        <v>26820</v>
      </c>
      <c r="F8098" s="71">
        <v>44713</v>
      </c>
      <c r="G8098" s="72">
        <v>61061.57</v>
      </c>
      <c r="H8098" s="72">
        <v>5382577.4000000004</v>
      </c>
      <c r="I8098" s="54" t="s">
        <v>265</v>
      </c>
      <c r="J8098" s="54" t="s">
        <v>23331</v>
      </c>
      <c r="K8098" s="54" t="s">
        <v>26821</v>
      </c>
      <c r="L8098" s="54" t="s">
        <v>26822</v>
      </c>
      <c r="M8098" s="54" t="s">
        <v>26820</v>
      </c>
      <c r="N8098" s="54" t="s">
        <v>256</v>
      </c>
      <c r="O8098" s="54" t="s">
        <v>256</v>
      </c>
      <c r="P8098" s="54" t="s">
        <v>440</v>
      </c>
      <c r="Q8098" s="54" t="s">
        <v>256</v>
      </c>
      <c r="R8098" s="54" t="s">
        <v>431</v>
      </c>
      <c r="S8098" s="71"/>
      <c r="T8098" s="54" t="s">
        <v>256</v>
      </c>
      <c r="U8098" s="71">
        <v>44713</v>
      </c>
      <c r="V8098" s="54" t="s">
        <v>256</v>
      </c>
      <c r="W8098" t="str">
        <f t="shared" si="126"/>
        <v>Jun-22</v>
      </c>
    </row>
    <row r="8099" spans="1:23" x14ac:dyDescent="0.25">
      <c r="A8099" s="54" t="s">
        <v>317</v>
      </c>
      <c r="B8099" s="54" t="s">
        <v>428</v>
      </c>
      <c r="C8099" s="54" t="s">
        <v>263</v>
      </c>
      <c r="D8099" s="54" t="s">
        <v>429</v>
      </c>
      <c r="E8099" s="54" t="s">
        <v>26823</v>
      </c>
      <c r="F8099" s="71">
        <v>44713</v>
      </c>
      <c r="G8099" s="72">
        <v>1164.8499999999999</v>
      </c>
      <c r="H8099" s="72">
        <v>102681.53</v>
      </c>
      <c r="I8099" s="54" t="s">
        <v>265</v>
      </c>
      <c r="J8099" s="54" t="s">
        <v>23331</v>
      </c>
      <c r="K8099" s="54" t="s">
        <v>26824</v>
      </c>
      <c r="L8099" s="54" t="s">
        <v>26825</v>
      </c>
      <c r="M8099" s="54" t="s">
        <v>26823</v>
      </c>
      <c r="N8099" s="54" t="s">
        <v>256</v>
      </c>
      <c r="O8099" s="54" t="s">
        <v>256</v>
      </c>
      <c r="P8099" s="54" t="s">
        <v>522</v>
      </c>
      <c r="Q8099" s="54" t="s">
        <v>256</v>
      </c>
      <c r="R8099" s="54" t="s">
        <v>431</v>
      </c>
      <c r="S8099" s="71"/>
      <c r="T8099" s="54" t="s">
        <v>256</v>
      </c>
      <c r="U8099" s="71">
        <v>44713</v>
      </c>
      <c r="V8099" s="54" t="s">
        <v>256</v>
      </c>
      <c r="W8099" t="str">
        <f t="shared" si="126"/>
        <v>Jun-22</v>
      </c>
    </row>
    <row r="8100" spans="1:23" x14ac:dyDescent="0.25">
      <c r="A8100" s="54" t="s">
        <v>317</v>
      </c>
      <c r="B8100" s="54" t="s">
        <v>428</v>
      </c>
      <c r="C8100" s="54" t="s">
        <v>263</v>
      </c>
      <c r="D8100" s="54" t="s">
        <v>429</v>
      </c>
      <c r="E8100" s="54" t="s">
        <v>26826</v>
      </c>
      <c r="F8100" s="71">
        <v>44713</v>
      </c>
      <c r="G8100" s="72">
        <v>338.4</v>
      </c>
      <c r="H8100" s="72">
        <v>29829.96</v>
      </c>
      <c r="I8100" s="54" t="s">
        <v>265</v>
      </c>
      <c r="J8100" s="54" t="s">
        <v>23331</v>
      </c>
      <c r="K8100" s="54" t="s">
        <v>26827</v>
      </c>
      <c r="L8100" s="54" t="s">
        <v>26828</v>
      </c>
      <c r="M8100" s="54" t="s">
        <v>26826</v>
      </c>
      <c r="N8100" s="54" t="s">
        <v>256</v>
      </c>
      <c r="O8100" s="54" t="s">
        <v>256</v>
      </c>
      <c r="P8100" s="54" t="s">
        <v>522</v>
      </c>
      <c r="Q8100" s="54" t="s">
        <v>256</v>
      </c>
      <c r="R8100" s="54" t="s">
        <v>431</v>
      </c>
      <c r="S8100" s="71"/>
      <c r="T8100" s="54" t="s">
        <v>256</v>
      </c>
      <c r="U8100" s="71">
        <v>44713</v>
      </c>
      <c r="V8100" s="54" t="s">
        <v>256</v>
      </c>
      <c r="W8100" t="str">
        <f t="shared" si="126"/>
        <v>Jun-22</v>
      </c>
    </row>
    <row r="8101" spans="1:23" x14ac:dyDescent="0.25">
      <c r="A8101" s="54" t="s">
        <v>317</v>
      </c>
      <c r="B8101" s="54" t="s">
        <v>428</v>
      </c>
      <c r="C8101" s="54" t="s">
        <v>263</v>
      </c>
      <c r="D8101" s="54" t="s">
        <v>429</v>
      </c>
      <c r="E8101" s="54" t="s">
        <v>26829</v>
      </c>
      <c r="F8101" s="71">
        <v>44713</v>
      </c>
      <c r="G8101" s="72">
        <v>4293.6400000000003</v>
      </c>
      <c r="H8101" s="72">
        <v>378484.37</v>
      </c>
      <c r="I8101" s="54" t="s">
        <v>265</v>
      </c>
      <c r="J8101" s="54" t="s">
        <v>23331</v>
      </c>
      <c r="K8101" s="54" t="s">
        <v>26830</v>
      </c>
      <c r="L8101" s="54" t="s">
        <v>26831</v>
      </c>
      <c r="M8101" s="54" t="s">
        <v>26829</v>
      </c>
      <c r="N8101" s="54" t="s">
        <v>256</v>
      </c>
      <c r="O8101" s="54" t="s">
        <v>256</v>
      </c>
      <c r="P8101" s="54" t="s">
        <v>271</v>
      </c>
      <c r="Q8101" s="54" t="s">
        <v>256</v>
      </c>
      <c r="R8101" s="54" t="s">
        <v>431</v>
      </c>
      <c r="S8101" s="71"/>
      <c r="T8101" s="54" t="s">
        <v>256</v>
      </c>
      <c r="U8101" s="71">
        <v>44713</v>
      </c>
      <c r="V8101" s="54" t="s">
        <v>443</v>
      </c>
      <c r="W8101" t="str">
        <f t="shared" si="126"/>
        <v>Jun-22</v>
      </c>
    </row>
    <row r="8102" spans="1:23" x14ac:dyDescent="0.25">
      <c r="A8102" s="54" t="s">
        <v>317</v>
      </c>
      <c r="B8102" s="54" t="s">
        <v>428</v>
      </c>
      <c r="C8102" s="54" t="s">
        <v>263</v>
      </c>
      <c r="D8102" s="54" t="s">
        <v>429</v>
      </c>
      <c r="E8102" s="54" t="s">
        <v>26832</v>
      </c>
      <c r="F8102" s="71">
        <v>44713</v>
      </c>
      <c r="G8102" s="72">
        <v>7062.43</v>
      </c>
      <c r="H8102" s="72">
        <v>622553.19999999995</v>
      </c>
      <c r="I8102" s="54" t="s">
        <v>265</v>
      </c>
      <c r="J8102" s="54" t="s">
        <v>23331</v>
      </c>
      <c r="K8102" s="54" t="s">
        <v>26833</v>
      </c>
      <c r="L8102" s="54" t="s">
        <v>26834</v>
      </c>
      <c r="M8102" s="54" t="s">
        <v>26832</v>
      </c>
      <c r="N8102" s="54" t="s">
        <v>256</v>
      </c>
      <c r="O8102" s="54" t="s">
        <v>256</v>
      </c>
      <c r="P8102" s="54" t="s">
        <v>21833</v>
      </c>
      <c r="Q8102" s="54" t="s">
        <v>256</v>
      </c>
      <c r="R8102" s="54" t="s">
        <v>431</v>
      </c>
      <c r="S8102" s="71"/>
      <c r="T8102" s="54" t="s">
        <v>256</v>
      </c>
      <c r="U8102" s="71">
        <v>44713</v>
      </c>
      <c r="V8102" s="54" t="s">
        <v>256</v>
      </c>
      <c r="W8102" t="str">
        <f t="shared" si="126"/>
        <v>Jun-22</v>
      </c>
    </row>
    <row r="8103" spans="1:23" x14ac:dyDescent="0.25">
      <c r="A8103" s="54" t="s">
        <v>317</v>
      </c>
      <c r="B8103" s="54" t="s">
        <v>428</v>
      </c>
      <c r="C8103" s="54" t="s">
        <v>263</v>
      </c>
      <c r="D8103" s="54" t="s">
        <v>429</v>
      </c>
      <c r="E8103" s="54" t="s">
        <v>26835</v>
      </c>
      <c r="F8103" s="71">
        <v>44713</v>
      </c>
      <c r="G8103" s="72">
        <v>250.5</v>
      </c>
      <c r="H8103" s="72">
        <v>22081.58</v>
      </c>
      <c r="I8103" s="54" t="s">
        <v>265</v>
      </c>
      <c r="J8103" s="54" t="s">
        <v>23492</v>
      </c>
      <c r="K8103" s="54" t="s">
        <v>26836</v>
      </c>
      <c r="L8103" s="54" t="s">
        <v>26837</v>
      </c>
      <c r="M8103" s="54" t="s">
        <v>26835</v>
      </c>
      <c r="N8103" s="54" t="s">
        <v>256</v>
      </c>
      <c r="O8103" s="54" t="s">
        <v>256</v>
      </c>
      <c r="P8103" s="54" t="s">
        <v>522</v>
      </c>
      <c r="Q8103" s="54" t="s">
        <v>256</v>
      </c>
      <c r="R8103" s="54" t="s">
        <v>431</v>
      </c>
      <c r="S8103" s="71"/>
      <c r="T8103" s="54" t="s">
        <v>256</v>
      </c>
      <c r="U8103" s="71">
        <v>44713</v>
      </c>
      <c r="V8103" s="54" t="s">
        <v>256</v>
      </c>
      <c r="W8103" t="str">
        <f t="shared" si="126"/>
        <v>Jun-22</v>
      </c>
    </row>
    <row r="8104" spans="1:23" x14ac:dyDescent="0.25">
      <c r="A8104" s="54" t="s">
        <v>317</v>
      </c>
      <c r="B8104" s="54" t="s">
        <v>428</v>
      </c>
      <c r="C8104" s="54" t="s">
        <v>263</v>
      </c>
      <c r="D8104" s="54" t="s">
        <v>429</v>
      </c>
      <c r="E8104" s="54" t="s">
        <v>26838</v>
      </c>
      <c r="F8104" s="71">
        <v>44713</v>
      </c>
      <c r="G8104" s="72">
        <v>139.11000000000001</v>
      </c>
      <c r="H8104" s="72">
        <v>12262.55</v>
      </c>
      <c r="I8104" s="54" t="s">
        <v>265</v>
      </c>
      <c r="J8104" s="54" t="s">
        <v>23505</v>
      </c>
      <c r="K8104" s="54" t="s">
        <v>26839</v>
      </c>
      <c r="L8104" s="54" t="s">
        <v>26840</v>
      </c>
      <c r="M8104" s="54" t="s">
        <v>26838</v>
      </c>
      <c r="N8104" s="54" t="s">
        <v>256</v>
      </c>
      <c r="O8104" s="54" t="s">
        <v>256</v>
      </c>
      <c r="P8104" s="54" t="s">
        <v>454</v>
      </c>
      <c r="Q8104" s="54" t="s">
        <v>256</v>
      </c>
      <c r="R8104" s="54" t="s">
        <v>431</v>
      </c>
      <c r="S8104" s="71"/>
      <c r="T8104" s="54" t="s">
        <v>256</v>
      </c>
      <c r="U8104" s="71">
        <v>44713</v>
      </c>
      <c r="V8104" s="54" t="s">
        <v>256</v>
      </c>
      <c r="W8104" t="str">
        <f t="shared" si="126"/>
        <v>Jun-22</v>
      </c>
    </row>
    <row r="8105" spans="1:23" x14ac:dyDescent="0.25">
      <c r="A8105" s="54" t="s">
        <v>317</v>
      </c>
      <c r="B8105" s="54" t="s">
        <v>428</v>
      </c>
      <c r="C8105" s="54" t="s">
        <v>263</v>
      </c>
      <c r="D8105" s="54" t="s">
        <v>429</v>
      </c>
      <c r="E8105" s="54" t="s">
        <v>26841</v>
      </c>
      <c r="F8105" s="71">
        <v>44713</v>
      </c>
      <c r="G8105" s="72">
        <v>1209.5999999999999</v>
      </c>
      <c r="H8105" s="72">
        <v>106626.24000000001</v>
      </c>
      <c r="I8105" s="54" t="s">
        <v>265</v>
      </c>
      <c r="J8105" s="54" t="s">
        <v>23505</v>
      </c>
      <c r="K8105" s="54" t="s">
        <v>26842</v>
      </c>
      <c r="L8105" s="54" t="s">
        <v>26843</v>
      </c>
      <c r="M8105" s="54" t="s">
        <v>26841</v>
      </c>
      <c r="N8105" s="54" t="s">
        <v>256</v>
      </c>
      <c r="O8105" s="54" t="s">
        <v>256</v>
      </c>
      <c r="P8105" s="54" t="s">
        <v>522</v>
      </c>
      <c r="Q8105" s="54" t="s">
        <v>256</v>
      </c>
      <c r="R8105" s="54" t="s">
        <v>431</v>
      </c>
      <c r="S8105" s="71"/>
      <c r="T8105" s="54" t="s">
        <v>256</v>
      </c>
      <c r="U8105" s="71">
        <v>44713</v>
      </c>
      <c r="V8105" s="54" t="s">
        <v>256</v>
      </c>
      <c r="W8105" t="str">
        <f t="shared" si="126"/>
        <v>Jun-22</v>
      </c>
    </row>
    <row r="8106" spans="1:23" x14ac:dyDescent="0.25">
      <c r="A8106" s="54" t="s">
        <v>317</v>
      </c>
      <c r="B8106" s="54" t="s">
        <v>428</v>
      </c>
      <c r="C8106" s="54" t="s">
        <v>263</v>
      </c>
      <c r="D8106" s="54" t="s">
        <v>429</v>
      </c>
      <c r="E8106" s="54" t="s">
        <v>26844</v>
      </c>
      <c r="F8106" s="71">
        <v>44713</v>
      </c>
      <c r="G8106" s="72">
        <v>91.9</v>
      </c>
      <c r="H8106" s="72">
        <v>8100.99</v>
      </c>
      <c r="I8106" s="54" t="s">
        <v>265</v>
      </c>
      <c r="J8106" s="54" t="s">
        <v>25289</v>
      </c>
      <c r="K8106" s="54" t="s">
        <v>26845</v>
      </c>
      <c r="L8106" s="54" t="s">
        <v>26846</v>
      </c>
      <c r="M8106" s="54" t="s">
        <v>26844</v>
      </c>
      <c r="N8106" s="54" t="s">
        <v>256</v>
      </c>
      <c r="O8106" s="54" t="s">
        <v>256</v>
      </c>
      <c r="P8106" s="54" t="s">
        <v>522</v>
      </c>
      <c r="Q8106" s="54" t="s">
        <v>256</v>
      </c>
      <c r="R8106" s="54" t="s">
        <v>431</v>
      </c>
      <c r="S8106" s="71"/>
      <c r="T8106" s="54" t="s">
        <v>256</v>
      </c>
      <c r="U8106" s="71">
        <v>44713</v>
      </c>
      <c r="V8106" s="54" t="s">
        <v>256</v>
      </c>
      <c r="W8106" t="str">
        <f t="shared" si="126"/>
        <v>Jun-22</v>
      </c>
    </row>
    <row r="8107" spans="1:23" x14ac:dyDescent="0.25">
      <c r="A8107" s="54" t="s">
        <v>317</v>
      </c>
      <c r="B8107" s="54" t="s">
        <v>428</v>
      </c>
      <c r="C8107" s="54" t="s">
        <v>263</v>
      </c>
      <c r="D8107" s="54" t="s">
        <v>429</v>
      </c>
      <c r="E8107" s="54" t="s">
        <v>26847</v>
      </c>
      <c r="F8107" s="71">
        <v>44713</v>
      </c>
      <c r="G8107" s="72">
        <v>15108.48</v>
      </c>
      <c r="H8107" s="72">
        <v>1331812.51</v>
      </c>
      <c r="I8107" s="54" t="s">
        <v>265</v>
      </c>
      <c r="J8107" s="54" t="s">
        <v>26517</v>
      </c>
      <c r="K8107" s="54" t="s">
        <v>26848</v>
      </c>
      <c r="L8107" s="54" t="s">
        <v>26849</v>
      </c>
      <c r="M8107" s="54" t="s">
        <v>26847</v>
      </c>
      <c r="N8107" s="54" t="s">
        <v>256</v>
      </c>
      <c r="O8107" s="54" t="s">
        <v>256</v>
      </c>
      <c r="P8107" s="54" t="s">
        <v>599</v>
      </c>
      <c r="Q8107" s="54" t="s">
        <v>256</v>
      </c>
      <c r="R8107" s="54" t="s">
        <v>431</v>
      </c>
      <c r="S8107" s="71"/>
      <c r="T8107" s="54" t="s">
        <v>256</v>
      </c>
      <c r="U8107" s="71">
        <v>44713</v>
      </c>
      <c r="V8107" s="54" t="s">
        <v>256</v>
      </c>
      <c r="W8107" t="str">
        <f t="shared" si="126"/>
        <v>Jun-22</v>
      </c>
    </row>
    <row r="8108" spans="1:23" x14ac:dyDescent="0.25">
      <c r="A8108" s="54" t="s">
        <v>317</v>
      </c>
      <c r="B8108" s="54" t="s">
        <v>428</v>
      </c>
      <c r="C8108" s="54" t="s">
        <v>263</v>
      </c>
      <c r="D8108" s="54" t="s">
        <v>429</v>
      </c>
      <c r="E8108" s="54" t="s">
        <v>26850</v>
      </c>
      <c r="F8108" s="71">
        <v>44713</v>
      </c>
      <c r="G8108" s="72">
        <v>2777.5</v>
      </c>
      <c r="H8108" s="72">
        <v>244836.63</v>
      </c>
      <c r="I8108" s="54" t="s">
        <v>265</v>
      </c>
      <c r="J8108" s="54" t="s">
        <v>26517</v>
      </c>
      <c r="K8108" s="54" t="s">
        <v>26851</v>
      </c>
      <c r="L8108" s="54" t="s">
        <v>26852</v>
      </c>
      <c r="M8108" s="54" t="s">
        <v>26850</v>
      </c>
      <c r="N8108" s="54" t="s">
        <v>256</v>
      </c>
      <c r="O8108" s="54" t="s">
        <v>256</v>
      </c>
      <c r="P8108" s="54" t="s">
        <v>522</v>
      </c>
      <c r="Q8108" s="54" t="s">
        <v>256</v>
      </c>
      <c r="R8108" s="54" t="s">
        <v>431</v>
      </c>
      <c r="S8108" s="71"/>
      <c r="T8108" s="54" t="s">
        <v>256</v>
      </c>
      <c r="U8108" s="71">
        <v>44713</v>
      </c>
      <c r="V8108" s="54" t="s">
        <v>256</v>
      </c>
      <c r="W8108" t="str">
        <f t="shared" si="126"/>
        <v>Jun-22</v>
      </c>
    </row>
    <row r="8109" spans="1:23" x14ac:dyDescent="0.25">
      <c r="A8109" s="54" t="s">
        <v>318</v>
      </c>
      <c r="B8109" s="54" t="s">
        <v>428</v>
      </c>
      <c r="C8109" s="54" t="s">
        <v>263</v>
      </c>
      <c r="D8109" s="54" t="s">
        <v>429</v>
      </c>
      <c r="E8109" s="54" t="s">
        <v>26853</v>
      </c>
      <c r="F8109" s="71">
        <v>44713</v>
      </c>
      <c r="G8109" s="72">
        <v>30629.77</v>
      </c>
      <c r="H8109" s="72">
        <v>2700014.23</v>
      </c>
      <c r="I8109" s="54" t="s">
        <v>265</v>
      </c>
      <c r="J8109" s="54" t="s">
        <v>25362</v>
      </c>
      <c r="K8109" s="54" t="s">
        <v>26854</v>
      </c>
      <c r="L8109" s="54" t="s">
        <v>26855</v>
      </c>
      <c r="M8109" s="54" t="s">
        <v>26853</v>
      </c>
      <c r="N8109" s="54" t="s">
        <v>256</v>
      </c>
      <c r="O8109" s="54" t="s">
        <v>256</v>
      </c>
      <c r="P8109" s="54" t="s">
        <v>440</v>
      </c>
      <c r="Q8109" s="54" t="s">
        <v>256</v>
      </c>
      <c r="R8109" s="54" t="s">
        <v>431</v>
      </c>
      <c r="S8109" s="71"/>
      <c r="T8109" s="54" t="s">
        <v>256</v>
      </c>
      <c r="U8109" s="71">
        <v>44713</v>
      </c>
      <c r="V8109" s="54" t="s">
        <v>256</v>
      </c>
      <c r="W8109" t="str">
        <f t="shared" si="126"/>
        <v>Jun-22</v>
      </c>
    </row>
    <row r="8110" spans="1:23" x14ac:dyDescent="0.25">
      <c r="A8110" s="54" t="s">
        <v>318</v>
      </c>
      <c r="B8110" s="54" t="s">
        <v>428</v>
      </c>
      <c r="C8110" s="54" t="s">
        <v>263</v>
      </c>
      <c r="D8110" s="54" t="s">
        <v>429</v>
      </c>
      <c r="E8110" s="54" t="s">
        <v>26856</v>
      </c>
      <c r="F8110" s="71">
        <v>44713</v>
      </c>
      <c r="G8110" s="72">
        <v>16709.57</v>
      </c>
      <c r="H8110" s="72">
        <v>1472948.6</v>
      </c>
      <c r="I8110" s="54" t="s">
        <v>265</v>
      </c>
      <c r="J8110" s="54" t="s">
        <v>25362</v>
      </c>
      <c r="K8110" s="54" t="s">
        <v>26854</v>
      </c>
      <c r="L8110" s="54" t="s">
        <v>26857</v>
      </c>
      <c r="M8110" s="54" t="s">
        <v>26856</v>
      </c>
      <c r="N8110" s="54" t="s">
        <v>256</v>
      </c>
      <c r="O8110" s="54" t="s">
        <v>256</v>
      </c>
      <c r="P8110" s="54" t="s">
        <v>440</v>
      </c>
      <c r="Q8110" s="54" t="s">
        <v>256</v>
      </c>
      <c r="R8110" s="54" t="s">
        <v>431</v>
      </c>
      <c r="S8110" s="71"/>
      <c r="T8110" s="54" t="s">
        <v>256</v>
      </c>
      <c r="U8110" s="71">
        <v>44713</v>
      </c>
      <c r="V8110" s="54" t="s">
        <v>256</v>
      </c>
      <c r="W8110" t="str">
        <f t="shared" si="126"/>
        <v>Jun-22</v>
      </c>
    </row>
    <row r="8111" spans="1:23" x14ac:dyDescent="0.25">
      <c r="A8111" s="54" t="s">
        <v>317</v>
      </c>
      <c r="B8111" s="54" t="s">
        <v>428</v>
      </c>
      <c r="C8111" s="54" t="s">
        <v>263</v>
      </c>
      <c r="D8111" s="54" t="s">
        <v>429</v>
      </c>
      <c r="E8111" s="54" t="s">
        <v>26858</v>
      </c>
      <c r="F8111" s="71">
        <v>44713</v>
      </c>
      <c r="G8111" s="72">
        <v>763.2</v>
      </c>
      <c r="H8111" s="72">
        <v>67276.08</v>
      </c>
      <c r="I8111" s="54" t="s">
        <v>265</v>
      </c>
      <c r="J8111" s="54" t="s">
        <v>25362</v>
      </c>
      <c r="K8111" s="54" t="s">
        <v>26859</v>
      </c>
      <c r="L8111" s="54" t="s">
        <v>26860</v>
      </c>
      <c r="M8111" s="54" t="s">
        <v>26858</v>
      </c>
      <c r="N8111" s="54" t="s">
        <v>256</v>
      </c>
      <c r="O8111" s="54" t="s">
        <v>256</v>
      </c>
      <c r="P8111" s="54" t="s">
        <v>522</v>
      </c>
      <c r="Q8111" s="54" t="s">
        <v>256</v>
      </c>
      <c r="R8111" s="54" t="s">
        <v>431</v>
      </c>
      <c r="S8111" s="71"/>
      <c r="T8111" s="54" t="s">
        <v>256</v>
      </c>
      <c r="U8111" s="71">
        <v>44713</v>
      </c>
      <c r="V8111" s="54" t="s">
        <v>256</v>
      </c>
      <c r="W8111" t="str">
        <f t="shared" si="126"/>
        <v>Jun-22</v>
      </c>
    </row>
    <row r="8112" spans="1:23" x14ac:dyDescent="0.25">
      <c r="A8112" s="54" t="s">
        <v>317</v>
      </c>
      <c r="B8112" s="54" t="s">
        <v>428</v>
      </c>
      <c r="C8112" s="54" t="s">
        <v>263</v>
      </c>
      <c r="D8112" s="54" t="s">
        <v>429</v>
      </c>
      <c r="E8112" s="54" t="s">
        <v>26861</v>
      </c>
      <c r="F8112" s="71">
        <v>44713</v>
      </c>
      <c r="G8112" s="72">
        <v>125.5</v>
      </c>
      <c r="H8112" s="72">
        <v>11062.83</v>
      </c>
      <c r="I8112" s="54" t="s">
        <v>265</v>
      </c>
      <c r="J8112" s="54" t="s">
        <v>25362</v>
      </c>
      <c r="K8112" s="54" t="s">
        <v>26862</v>
      </c>
      <c r="L8112" s="54" t="s">
        <v>26863</v>
      </c>
      <c r="M8112" s="54" t="s">
        <v>26861</v>
      </c>
      <c r="N8112" s="54" t="s">
        <v>256</v>
      </c>
      <c r="O8112" s="54" t="s">
        <v>256</v>
      </c>
      <c r="P8112" s="54" t="s">
        <v>522</v>
      </c>
      <c r="Q8112" s="54" t="s">
        <v>256</v>
      </c>
      <c r="R8112" s="54" t="s">
        <v>431</v>
      </c>
      <c r="S8112" s="71"/>
      <c r="T8112" s="54" t="s">
        <v>256</v>
      </c>
      <c r="U8112" s="71">
        <v>44713</v>
      </c>
      <c r="V8112" s="54" t="s">
        <v>256</v>
      </c>
      <c r="W8112" t="str">
        <f t="shared" si="126"/>
        <v>Jun-22</v>
      </c>
    </row>
    <row r="8113" spans="1:23" x14ac:dyDescent="0.25">
      <c r="A8113" s="54" t="s">
        <v>317</v>
      </c>
      <c r="B8113" s="54" t="s">
        <v>428</v>
      </c>
      <c r="C8113" s="54" t="s">
        <v>263</v>
      </c>
      <c r="D8113" s="54" t="s">
        <v>429</v>
      </c>
      <c r="E8113" s="54" t="s">
        <v>26864</v>
      </c>
      <c r="F8113" s="71">
        <v>44713</v>
      </c>
      <c r="G8113" s="72">
        <v>28</v>
      </c>
      <c r="H8113" s="72">
        <v>2468.1999999999998</v>
      </c>
      <c r="I8113" s="54" t="s">
        <v>265</v>
      </c>
      <c r="J8113" s="54" t="s">
        <v>25378</v>
      </c>
      <c r="K8113" s="54" t="s">
        <v>26865</v>
      </c>
      <c r="L8113" s="54" t="s">
        <v>26866</v>
      </c>
      <c r="M8113" s="54" t="s">
        <v>26864</v>
      </c>
      <c r="N8113" s="54" t="s">
        <v>256</v>
      </c>
      <c r="O8113" s="54" t="s">
        <v>256</v>
      </c>
      <c r="P8113" s="54" t="s">
        <v>522</v>
      </c>
      <c r="Q8113" s="54" t="s">
        <v>256</v>
      </c>
      <c r="R8113" s="54" t="s">
        <v>431</v>
      </c>
      <c r="S8113" s="71"/>
      <c r="T8113" s="54" t="s">
        <v>256</v>
      </c>
      <c r="U8113" s="71">
        <v>44713</v>
      </c>
      <c r="V8113" s="54" t="s">
        <v>256</v>
      </c>
      <c r="W8113" t="str">
        <f t="shared" si="126"/>
        <v>Jun-22</v>
      </c>
    </row>
    <row r="8114" spans="1:23" x14ac:dyDescent="0.25">
      <c r="A8114" s="54" t="s">
        <v>317</v>
      </c>
      <c r="B8114" s="54" t="s">
        <v>428</v>
      </c>
      <c r="C8114" s="54" t="s">
        <v>263</v>
      </c>
      <c r="D8114" s="54" t="s">
        <v>429</v>
      </c>
      <c r="E8114" s="54" t="s">
        <v>26867</v>
      </c>
      <c r="F8114" s="71">
        <v>44713</v>
      </c>
      <c r="G8114" s="72">
        <v>9436.02</v>
      </c>
      <c r="H8114" s="72">
        <v>831785.16</v>
      </c>
      <c r="I8114" s="54" t="s">
        <v>265</v>
      </c>
      <c r="J8114" s="54" t="s">
        <v>25516</v>
      </c>
      <c r="K8114" s="54" t="s">
        <v>26868</v>
      </c>
      <c r="L8114" s="54" t="s">
        <v>26869</v>
      </c>
      <c r="M8114" s="54" t="s">
        <v>26867</v>
      </c>
      <c r="N8114" s="54" t="s">
        <v>256</v>
      </c>
      <c r="O8114" s="54" t="s">
        <v>256</v>
      </c>
      <c r="P8114" s="54" t="s">
        <v>599</v>
      </c>
      <c r="Q8114" s="54" t="s">
        <v>256</v>
      </c>
      <c r="R8114" s="54" t="s">
        <v>431</v>
      </c>
      <c r="S8114" s="71"/>
      <c r="T8114" s="54" t="s">
        <v>256</v>
      </c>
      <c r="U8114" s="71">
        <v>44713</v>
      </c>
      <c r="V8114" s="54" t="s">
        <v>256</v>
      </c>
      <c r="W8114" t="str">
        <f t="shared" si="126"/>
        <v>Jun-22</v>
      </c>
    </row>
    <row r="8115" spans="1:23" x14ac:dyDescent="0.25">
      <c r="A8115" s="54" t="s">
        <v>317</v>
      </c>
      <c r="B8115" s="54" t="s">
        <v>428</v>
      </c>
      <c r="C8115" s="54" t="s">
        <v>263</v>
      </c>
      <c r="D8115" s="54" t="s">
        <v>429</v>
      </c>
      <c r="E8115" s="54" t="s">
        <v>26870</v>
      </c>
      <c r="F8115" s="71">
        <v>44713</v>
      </c>
      <c r="G8115" s="72">
        <v>519.1</v>
      </c>
      <c r="H8115" s="72">
        <v>45758.67</v>
      </c>
      <c r="I8115" s="54" t="s">
        <v>265</v>
      </c>
      <c r="J8115" s="54" t="s">
        <v>25526</v>
      </c>
      <c r="K8115" s="54" t="s">
        <v>26871</v>
      </c>
      <c r="L8115" s="54" t="s">
        <v>26872</v>
      </c>
      <c r="M8115" s="54" t="s">
        <v>26870</v>
      </c>
      <c r="N8115" s="54" t="s">
        <v>256</v>
      </c>
      <c r="O8115" s="54" t="s">
        <v>256</v>
      </c>
      <c r="P8115" s="54" t="s">
        <v>522</v>
      </c>
      <c r="Q8115" s="54" t="s">
        <v>256</v>
      </c>
      <c r="R8115" s="54" t="s">
        <v>431</v>
      </c>
      <c r="S8115" s="71"/>
      <c r="T8115" s="54" t="s">
        <v>256</v>
      </c>
      <c r="U8115" s="71">
        <v>44713</v>
      </c>
      <c r="V8115" s="54" t="s">
        <v>256</v>
      </c>
      <c r="W8115" t="str">
        <f t="shared" si="126"/>
        <v>Jun-22</v>
      </c>
    </row>
    <row r="8116" spans="1:23" x14ac:dyDescent="0.25">
      <c r="A8116" s="54" t="s">
        <v>317</v>
      </c>
      <c r="B8116" s="54" t="s">
        <v>428</v>
      </c>
      <c r="C8116" s="54" t="s">
        <v>263</v>
      </c>
      <c r="D8116" s="54" t="s">
        <v>429</v>
      </c>
      <c r="E8116" s="54" t="s">
        <v>26873</v>
      </c>
      <c r="F8116" s="71">
        <v>44714</v>
      </c>
      <c r="G8116" s="72">
        <v>15477</v>
      </c>
      <c r="H8116" s="72">
        <v>1364297.55</v>
      </c>
      <c r="I8116" s="54" t="s">
        <v>265</v>
      </c>
      <c r="J8116" s="54" t="s">
        <v>25651</v>
      </c>
      <c r="K8116" s="54" t="s">
        <v>26874</v>
      </c>
      <c r="L8116" s="54" t="s">
        <v>26875</v>
      </c>
      <c r="M8116" s="54" t="s">
        <v>26873</v>
      </c>
      <c r="N8116" s="54" t="s">
        <v>256</v>
      </c>
      <c r="O8116" s="54" t="s">
        <v>256</v>
      </c>
      <c r="P8116" s="54" t="s">
        <v>289</v>
      </c>
      <c r="Q8116" s="54" t="s">
        <v>256</v>
      </c>
      <c r="R8116" s="54" t="s">
        <v>431</v>
      </c>
      <c r="S8116" s="71"/>
      <c r="T8116" s="54" t="s">
        <v>256</v>
      </c>
      <c r="U8116" s="71">
        <v>44714</v>
      </c>
      <c r="V8116" s="54" t="s">
        <v>256</v>
      </c>
      <c r="W8116" t="str">
        <f t="shared" si="126"/>
        <v>Jun-22</v>
      </c>
    </row>
    <row r="8117" spans="1:23" x14ac:dyDescent="0.25">
      <c r="A8117" s="54" t="s">
        <v>317</v>
      </c>
      <c r="B8117" s="54" t="s">
        <v>428</v>
      </c>
      <c r="C8117" s="54" t="s">
        <v>263</v>
      </c>
      <c r="D8117" s="54" t="s">
        <v>429</v>
      </c>
      <c r="E8117" s="54" t="s">
        <v>26876</v>
      </c>
      <c r="F8117" s="71">
        <v>44714</v>
      </c>
      <c r="G8117" s="72">
        <v>12077.24</v>
      </c>
      <c r="H8117" s="72">
        <v>1064608.71</v>
      </c>
      <c r="I8117" s="54" t="s">
        <v>265</v>
      </c>
      <c r="J8117" s="54" t="s">
        <v>24182</v>
      </c>
      <c r="K8117" s="54" t="s">
        <v>26877</v>
      </c>
      <c r="L8117" s="54" t="s">
        <v>26878</v>
      </c>
      <c r="M8117" s="54" t="s">
        <v>26876</v>
      </c>
      <c r="N8117" s="54" t="s">
        <v>256</v>
      </c>
      <c r="O8117" s="54" t="s">
        <v>256</v>
      </c>
      <c r="P8117" s="54" t="s">
        <v>453</v>
      </c>
      <c r="Q8117" s="54" t="s">
        <v>256</v>
      </c>
      <c r="R8117" s="54" t="s">
        <v>431</v>
      </c>
      <c r="S8117" s="71"/>
      <c r="T8117" s="54" t="s">
        <v>256</v>
      </c>
      <c r="U8117" s="71">
        <v>44714</v>
      </c>
      <c r="V8117" s="54" t="s">
        <v>256</v>
      </c>
      <c r="W8117" t="str">
        <f t="shared" si="126"/>
        <v>Jun-22</v>
      </c>
    </row>
    <row r="8118" spans="1:23" x14ac:dyDescent="0.25">
      <c r="A8118" s="54" t="s">
        <v>318</v>
      </c>
      <c r="B8118" s="54" t="s">
        <v>428</v>
      </c>
      <c r="C8118" s="54" t="s">
        <v>263</v>
      </c>
      <c r="D8118" s="54" t="s">
        <v>429</v>
      </c>
      <c r="E8118" s="54" t="s">
        <v>26879</v>
      </c>
      <c r="F8118" s="71">
        <v>44714</v>
      </c>
      <c r="G8118" s="72">
        <v>4913.97</v>
      </c>
      <c r="H8118" s="72">
        <v>433166.46</v>
      </c>
      <c r="I8118" s="54" t="s">
        <v>265</v>
      </c>
      <c r="J8118" s="54" t="s">
        <v>24456</v>
      </c>
      <c r="K8118" s="54" t="s">
        <v>26880</v>
      </c>
      <c r="L8118" s="54" t="s">
        <v>26881</v>
      </c>
      <c r="M8118" s="54" t="s">
        <v>26879</v>
      </c>
      <c r="N8118" s="54" t="s">
        <v>256</v>
      </c>
      <c r="O8118" s="54" t="s">
        <v>256</v>
      </c>
      <c r="P8118" s="54" t="s">
        <v>271</v>
      </c>
      <c r="Q8118" s="54" t="s">
        <v>256</v>
      </c>
      <c r="R8118" s="54" t="s">
        <v>431</v>
      </c>
      <c r="S8118" s="71"/>
      <c r="T8118" s="54" t="s">
        <v>256</v>
      </c>
      <c r="U8118" s="71">
        <v>44714</v>
      </c>
      <c r="V8118" s="54" t="s">
        <v>443</v>
      </c>
      <c r="W8118" t="str">
        <f t="shared" si="126"/>
        <v>Jun-22</v>
      </c>
    </row>
    <row r="8119" spans="1:23" x14ac:dyDescent="0.25">
      <c r="A8119" s="54" t="s">
        <v>317</v>
      </c>
      <c r="B8119" s="54" t="s">
        <v>428</v>
      </c>
      <c r="C8119" s="54" t="s">
        <v>263</v>
      </c>
      <c r="D8119" s="54" t="s">
        <v>429</v>
      </c>
      <c r="E8119" s="54" t="s">
        <v>26882</v>
      </c>
      <c r="F8119" s="71">
        <v>44714</v>
      </c>
      <c r="G8119" s="72">
        <v>20.350000000000001</v>
      </c>
      <c r="H8119" s="72">
        <v>1793.85</v>
      </c>
      <c r="I8119" s="54" t="s">
        <v>265</v>
      </c>
      <c r="J8119" s="54" t="s">
        <v>24475</v>
      </c>
      <c r="K8119" s="54" t="s">
        <v>26883</v>
      </c>
      <c r="L8119" s="54" t="s">
        <v>26884</v>
      </c>
      <c r="M8119" s="54" t="s">
        <v>26882</v>
      </c>
      <c r="N8119" s="54" t="s">
        <v>256</v>
      </c>
      <c r="O8119" s="54" t="s">
        <v>256</v>
      </c>
      <c r="P8119" s="54" t="s">
        <v>268</v>
      </c>
      <c r="Q8119" s="54" t="s">
        <v>256</v>
      </c>
      <c r="R8119" s="54" t="s">
        <v>431</v>
      </c>
      <c r="S8119" s="71"/>
      <c r="T8119" s="54" t="s">
        <v>256</v>
      </c>
      <c r="U8119" s="71">
        <v>44714</v>
      </c>
      <c r="V8119" s="54" t="s">
        <v>256</v>
      </c>
      <c r="W8119" t="str">
        <f t="shared" si="126"/>
        <v>Jun-22</v>
      </c>
    </row>
    <row r="8120" spans="1:23" x14ac:dyDescent="0.25">
      <c r="A8120" s="54" t="s">
        <v>317</v>
      </c>
      <c r="B8120" s="54" t="s">
        <v>428</v>
      </c>
      <c r="C8120" s="54" t="s">
        <v>263</v>
      </c>
      <c r="D8120" s="54" t="s">
        <v>429</v>
      </c>
      <c r="E8120" s="54" t="s">
        <v>26885</v>
      </c>
      <c r="F8120" s="71">
        <v>44714</v>
      </c>
      <c r="G8120" s="72">
        <v>778.59</v>
      </c>
      <c r="H8120" s="72">
        <v>68632.710000000006</v>
      </c>
      <c r="I8120" s="54" t="s">
        <v>265</v>
      </c>
      <c r="J8120" s="54" t="s">
        <v>24475</v>
      </c>
      <c r="K8120" s="54" t="s">
        <v>26886</v>
      </c>
      <c r="L8120" s="54" t="s">
        <v>26887</v>
      </c>
      <c r="M8120" s="54" t="s">
        <v>26885</v>
      </c>
      <c r="N8120" s="54" t="s">
        <v>256</v>
      </c>
      <c r="O8120" s="54" t="s">
        <v>256</v>
      </c>
      <c r="P8120" s="54" t="s">
        <v>268</v>
      </c>
      <c r="Q8120" s="54" t="s">
        <v>256</v>
      </c>
      <c r="R8120" s="54" t="s">
        <v>431</v>
      </c>
      <c r="S8120" s="71"/>
      <c r="T8120" s="54" t="s">
        <v>256</v>
      </c>
      <c r="U8120" s="71">
        <v>44714</v>
      </c>
      <c r="V8120" s="54" t="s">
        <v>256</v>
      </c>
      <c r="W8120" t="str">
        <f t="shared" si="126"/>
        <v>Jun-22</v>
      </c>
    </row>
    <row r="8121" spans="1:23" x14ac:dyDescent="0.25">
      <c r="A8121" s="54" t="s">
        <v>317</v>
      </c>
      <c r="B8121" s="54" t="s">
        <v>428</v>
      </c>
      <c r="C8121" s="54" t="s">
        <v>263</v>
      </c>
      <c r="D8121" s="54" t="s">
        <v>429</v>
      </c>
      <c r="E8121" s="54" t="s">
        <v>26888</v>
      </c>
      <c r="F8121" s="71">
        <v>44714</v>
      </c>
      <c r="G8121" s="72">
        <v>2922</v>
      </c>
      <c r="H8121" s="72">
        <v>257574.3</v>
      </c>
      <c r="I8121" s="54" t="s">
        <v>265</v>
      </c>
      <c r="J8121" s="54" t="s">
        <v>24529</v>
      </c>
      <c r="K8121" s="54" t="s">
        <v>26889</v>
      </c>
      <c r="L8121" s="54" t="s">
        <v>26890</v>
      </c>
      <c r="M8121" s="54" t="s">
        <v>26888</v>
      </c>
      <c r="N8121" s="54" t="s">
        <v>256</v>
      </c>
      <c r="O8121" s="54" t="s">
        <v>256</v>
      </c>
      <c r="P8121" s="54" t="s">
        <v>26781</v>
      </c>
      <c r="Q8121" s="54" t="s">
        <v>256</v>
      </c>
      <c r="R8121" s="54" t="s">
        <v>431</v>
      </c>
      <c r="S8121" s="71"/>
      <c r="T8121" s="54" t="s">
        <v>256</v>
      </c>
      <c r="U8121" s="71">
        <v>44714</v>
      </c>
      <c r="V8121" s="54" t="s">
        <v>256</v>
      </c>
      <c r="W8121" t="str">
        <f t="shared" si="126"/>
        <v>Jun-22</v>
      </c>
    </row>
    <row r="8122" spans="1:23" x14ac:dyDescent="0.25">
      <c r="A8122" s="54" t="s">
        <v>317</v>
      </c>
      <c r="B8122" s="54" t="s">
        <v>428</v>
      </c>
      <c r="C8122" s="54" t="s">
        <v>263</v>
      </c>
      <c r="D8122" s="54" t="s">
        <v>429</v>
      </c>
      <c r="E8122" s="54" t="s">
        <v>26891</v>
      </c>
      <c r="F8122" s="71">
        <v>44714</v>
      </c>
      <c r="G8122" s="72">
        <v>566.46</v>
      </c>
      <c r="H8122" s="72">
        <v>49933.45</v>
      </c>
      <c r="I8122" s="54" t="s">
        <v>265</v>
      </c>
      <c r="J8122" s="54" t="s">
        <v>23088</v>
      </c>
      <c r="K8122" s="54" t="s">
        <v>26892</v>
      </c>
      <c r="L8122" s="54" t="s">
        <v>26893</v>
      </c>
      <c r="M8122" s="54" t="s">
        <v>26891</v>
      </c>
      <c r="N8122" s="54" t="s">
        <v>256</v>
      </c>
      <c r="O8122" s="54" t="s">
        <v>256</v>
      </c>
      <c r="P8122" s="54" t="s">
        <v>289</v>
      </c>
      <c r="Q8122" s="54" t="s">
        <v>256</v>
      </c>
      <c r="R8122" s="54" t="s">
        <v>431</v>
      </c>
      <c r="S8122" s="71"/>
      <c r="T8122" s="54" t="s">
        <v>256</v>
      </c>
      <c r="U8122" s="71">
        <v>44714</v>
      </c>
      <c r="V8122" s="54" t="s">
        <v>256</v>
      </c>
      <c r="W8122" t="str">
        <f t="shared" si="126"/>
        <v>Jun-22</v>
      </c>
    </row>
    <row r="8123" spans="1:23" x14ac:dyDescent="0.25">
      <c r="A8123" s="54" t="s">
        <v>317</v>
      </c>
      <c r="B8123" s="54" t="s">
        <v>428</v>
      </c>
      <c r="C8123" s="54" t="s">
        <v>263</v>
      </c>
      <c r="D8123" s="54" t="s">
        <v>429</v>
      </c>
      <c r="E8123" s="54" t="s">
        <v>26894</v>
      </c>
      <c r="F8123" s="71">
        <v>44714</v>
      </c>
      <c r="G8123" s="72">
        <v>1363.68</v>
      </c>
      <c r="H8123" s="72">
        <v>120208.39</v>
      </c>
      <c r="I8123" s="54" t="s">
        <v>265</v>
      </c>
      <c r="J8123" s="54" t="s">
        <v>23088</v>
      </c>
      <c r="K8123" s="54" t="s">
        <v>26895</v>
      </c>
      <c r="L8123" s="54" t="s">
        <v>26896</v>
      </c>
      <c r="M8123" s="54" t="s">
        <v>26894</v>
      </c>
      <c r="N8123" s="54" t="s">
        <v>256</v>
      </c>
      <c r="O8123" s="54" t="s">
        <v>256</v>
      </c>
      <c r="P8123" s="54" t="s">
        <v>447</v>
      </c>
      <c r="Q8123" s="54" t="s">
        <v>256</v>
      </c>
      <c r="R8123" s="54" t="s">
        <v>431</v>
      </c>
      <c r="S8123" s="71"/>
      <c r="T8123" s="54" t="s">
        <v>256</v>
      </c>
      <c r="U8123" s="71">
        <v>44714</v>
      </c>
      <c r="V8123" s="54" t="s">
        <v>256</v>
      </c>
      <c r="W8123" t="str">
        <f t="shared" si="126"/>
        <v>Jun-22</v>
      </c>
    </row>
    <row r="8124" spans="1:23" x14ac:dyDescent="0.25">
      <c r="A8124" s="54" t="s">
        <v>318</v>
      </c>
      <c r="B8124" s="54" t="s">
        <v>428</v>
      </c>
      <c r="C8124" s="54" t="s">
        <v>263</v>
      </c>
      <c r="D8124" s="54" t="s">
        <v>429</v>
      </c>
      <c r="E8124" s="54" t="s">
        <v>26897</v>
      </c>
      <c r="F8124" s="71">
        <v>44714</v>
      </c>
      <c r="G8124" s="72">
        <v>19485.39</v>
      </c>
      <c r="H8124" s="72">
        <v>1717637.13</v>
      </c>
      <c r="I8124" s="54" t="s">
        <v>265</v>
      </c>
      <c r="J8124" s="54" t="s">
        <v>23331</v>
      </c>
      <c r="K8124" s="54" t="s">
        <v>26898</v>
      </c>
      <c r="L8124" s="54" t="s">
        <v>26899</v>
      </c>
      <c r="M8124" s="54" t="s">
        <v>26897</v>
      </c>
      <c r="N8124" s="54" t="s">
        <v>256</v>
      </c>
      <c r="O8124" s="54" t="s">
        <v>256</v>
      </c>
      <c r="P8124" s="54" t="s">
        <v>440</v>
      </c>
      <c r="Q8124" s="54" t="s">
        <v>256</v>
      </c>
      <c r="R8124" s="54" t="s">
        <v>431</v>
      </c>
      <c r="S8124" s="71"/>
      <c r="T8124" s="54" t="s">
        <v>256</v>
      </c>
      <c r="U8124" s="71">
        <v>44714</v>
      </c>
      <c r="V8124" s="54" t="s">
        <v>256</v>
      </c>
      <c r="W8124" t="str">
        <f t="shared" si="126"/>
        <v>Jun-22</v>
      </c>
    </row>
    <row r="8125" spans="1:23" x14ac:dyDescent="0.25">
      <c r="A8125" s="54" t="s">
        <v>318</v>
      </c>
      <c r="B8125" s="54" t="s">
        <v>428</v>
      </c>
      <c r="C8125" s="54" t="s">
        <v>263</v>
      </c>
      <c r="D8125" s="54" t="s">
        <v>429</v>
      </c>
      <c r="E8125" s="54" t="s">
        <v>26900</v>
      </c>
      <c r="F8125" s="71">
        <v>44714</v>
      </c>
      <c r="G8125" s="72">
        <v>157421.82</v>
      </c>
      <c r="H8125" s="72">
        <v>13876733.43</v>
      </c>
      <c r="I8125" s="54" t="s">
        <v>265</v>
      </c>
      <c r="J8125" s="54" t="s">
        <v>23331</v>
      </c>
      <c r="K8125" s="54" t="s">
        <v>26901</v>
      </c>
      <c r="L8125" s="54" t="s">
        <v>26902</v>
      </c>
      <c r="M8125" s="54" t="s">
        <v>26900</v>
      </c>
      <c r="N8125" s="54" t="s">
        <v>256</v>
      </c>
      <c r="O8125" s="54" t="s">
        <v>256</v>
      </c>
      <c r="P8125" s="54" t="s">
        <v>440</v>
      </c>
      <c r="Q8125" s="54" t="s">
        <v>256</v>
      </c>
      <c r="R8125" s="54" t="s">
        <v>431</v>
      </c>
      <c r="S8125" s="71"/>
      <c r="T8125" s="54" t="s">
        <v>256</v>
      </c>
      <c r="U8125" s="71">
        <v>44714</v>
      </c>
      <c r="V8125" s="54" t="s">
        <v>256</v>
      </c>
      <c r="W8125" t="str">
        <f t="shared" si="126"/>
        <v>Jun-22</v>
      </c>
    </row>
    <row r="8126" spans="1:23" x14ac:dyDescent="0.25">
      <c r="A8126" s="54" t="s">
        <v>318</v>
      </c>
      <c r="B8126" s="54" t="s">
        <v>428</v>
      </c>
      <c r="C8126" s="54" t="s">
        <v>263</v>
      </c>
      <c r="D8126" s="54" t="s">
        <v>429</v>
      </c>
      <c r="E8126" s="54" t="s">
        <v>26903</v>
      </c>
      <c r="F8126" s="71">
        <v>44714</v>
      </c>
      <c r="G8126" s="72">
        <v>21724.14</v>
      </c>
      <c r="H8126" s="72">
        <v>1914982.94</v>
      </c>
      <c r="I8126" s="54" t="s">
        <v>265</v>
      </c>
      <c r="J8126" s="54" t="s">
        <v>23331</v>
      </c>
      <c r="K8126" s="54" t="s">
        <v>26901</v>
      </c>
      <c r="L8126" s="54" t="s">
        <v>26904</v>
      </c>
      <c r="M8126" s="54" t="s">
        <v>26903</v>
      </c>
      <c r="N8126" s="54" t="s">
        <v>256</v>
      </c>
      <c r="O8126" s="54" t="s">
        <v>256</v>
      </c>
      <c r="P8126" s="54" t="s">
        <v>440</v>
      </c>
      <c r="Q8126" s="54" t="s">
        <v>256</v>
      </c>
      <c r="R8126" s="54" t="s">
        <v>431</v>
      </c>
      <c r="S8126" s="71"/>
      <c r="T8126" s="54" t="s">
        <v>256</v>
      </c>
      <c r="U8126" s="71">
        <v>44714</v>
      </c>
      <c r="V8126" s="54" t="s">
        <v>256</v>
      </c>
      <c r="W8126" t="str">
        <f t="shared" si="126"/>
        <v>Jun-22</v>
      </c>
    </row>
    <row r="8127" spans="1:23" x14ac:dyDescent="0.25">
      <c r="A8127" s="54" t="s">
        <v>317</v>
      </c>
      <c r="B8127" s="54" t="s">
        <v>428</v>
      </c>
      <c r="C8127" s="54" t="s">
        <v>263</v>
      </c>
      <c r="D8127" s="54" t="s">
        <v>429</v>
      </c>
      <c r="E8127" s="54" t="s">
        <v>26905</v>
      </c>
      <c r="F8127" s="71">
        <v>44714</v>
      </c>
      <c r="G8127" s="72">
        <v>1.88</v>
      </c>
      <c r="H8127" s="72">
        <v>165.72</v>
      </c>
      <c r="I8127" s="54" t="s">
        <v>265</v>
      </c>
      <c r="J8127" s="54" t="s">
        <v>23505</v>
      </c>
      <c r="K8127" s="54" t="s">
        <v>26906</v>
      </c>
      <c r="L8127" s="54" t="s">
        <v>26907</v>
      </c>
      <c r="M8127" s="54" t="s">
        <v>26905</v>
      </c>
      <c r="N8127" s="54" t="s">
        <v>256</v>
      </c>
      <c r="O8127" s="54" t="s">
        <v>256</v>
      </c>
      <c r="P8127" s="54" t="s">
        <v>454</v>
      </c>
      <c r="Q8127" s="54" t="s">
        <v>256</v>
      </c>
      <c r="R8127" s="54" t="s">
        <v>431</v>
      </c>
      <c r="S8127" s="71"/>
      <c r="T8127" s="54" t="s">
        <v>256</v>
      </c>
      <c r="U8127" s="71">
        <v>44714</v>
      </c>
      <c r="V8127" s="54" t="s">
        <v>256</v>
      </c>
      <c r="W8127" t="str">
        <f t="shared" si="126"/>
        <v>Jun-22</v>
      </c>
    </row>
    <row r="8128" spans="1:23" x14ac:dyDescent="0.25">
      <c r="A8128" s="54" t="s">
        <v>317</v>
      </c>
      <c r="B8128" s="54" t="s">
        <v>428</v>
      </c>
      <c r="C8128" s="54" t="s">
        <v>263</v>
      </c>
      <c r="D8128" s="54" t="s">
        <v>429</v>
      </c>
      <c r="E8128" s="54" t="s">
        <v>26908</v>
      </c>
      <c r="F8128" s="71">
        <v>44714</v>
      </c>
      <c r="G8128" s="72">
        <v>6.35</v>
      </c>
      <c r="H8128" s="72">
        <v>559.75</v>
      </c>
      <c r="I8128" s="54" t="s">
        <v>265</v>
      </c>
      <c r="J8128" s="54" t="s">
        <v>23505</v>
      </c>
      <c r="K8128" s="54" t="s">
        <v>26909</v>
      </c>
      <c r="L8128" s="54" t="s">
        <v>26910</v>
      </c>
      <c r="M8128" s="54" t="s">
        <v>26908</v>
      </c>
      <c r="N8128" s="54" t="s">
        <v>256</v>
      </c>
      <c r="O8128" s="54" t="s">
        <v>256</v>
      </c>
      <c r="P8128" s="54" t="s">
        <v>454</v>
      </c>
      <c r="Q8128" s="54" t="s">
        <v>256</v>
      </c>
      <c r="R8128" s="54" t="s">
        <v>431</v>
      </c>
      <c r="S8128" s="71"/>
      <c r="T8128" s="54" t="s">
        <v>256</v>
      </c>
      <c r="U8128" s="71">
        <v>44714</v>
      </c>
      <c r="V8128" s="54" t="s">
        <v>256</v>
      </c>
      <c r="W8128" t="str">
        <f t="shared" si="126"/>
        <v>Jun-22</v>
      </c>
    </row>
    <row r="8129" spans="1:23" x14ac:dyDescent="0.25">
      <c r="A8129" s="54" t="s">
        <v>317</v>
      </c>
      <c r="B8129" s="54" t="s">
        <v>428</v>
      </c>
      <c r="C8129" s="54" t="s">
        <v>263</v>
      </c>
      <c r="D8129" s="54" t="s">
        <v>429</v>
      </c>
      <c r="E8129" s="54" t="s">
        <v>26911</v>
      </c>
      <c r="F8129" s="71">
        <v>44714</v>
      </c>
      <c r="G8129" s="72">
        <v>2724.48</v>
      </c>
      <c r="H8129" s="72">
        <v>240162.91</v>
      </c>
      <c r="I8129" s="54" t="s">
        <v>265</v>
      </c>
      <c r="J8129" s="54" t="s">
        <v>25289</v>
      </c>
      <c r="K8129" s="54" t="s">
        <v>26912</v>
      </c>
      <c r="L8129" s="54" t="s">
        <v>26913</v>
      </c>
      <c r="M8129" s="54" t="s">
        <v>26911</v>
      </c>
      <c r="N8129" s="54" t="s">
        <v>256</v>
      </c>
      <c r="O8129" s="54" t="s">
        <v>256</v>
      </c>
      <c r="P8129" s="54" t="s">
        <v>447</v>
      </c>
      <c r="Q8129" s="54" t="s">
        <v>256</v>
      </c>
      <c r="R8129" s="54" t="s">
        <v>431</v>
      </c>
      <c r="S8129" s="71"/>
      <c r="T8129" s="54" t="s">
        <v>256</v>
      </c>
      <c r="U8129" s="71">
        <v>44714</v>
      </c>
      <c r="V8129" s="54" t="s">
        <v>256</v>
      </c>
      <c r="W8129" t="str">
        <f t="shared" si="126"/>
        <v>Jun-22</v>
      </c>
    </row>
    <row r="8130" spans="1:23" x14ac:dyDescent="0.25">
      <c r="A8130" s="54" t="s">
        <v>318</v>
      </c>
      <c r="B8130" s="54" t="s">
        <v>428</v>
      </c>
      <c r="C8130" s="54" t="s">
        <v>263</v>
      </c>
      <c r="D8130" s="54" t="s">
        <v>429</v>
      </c>
      <c r="E8130" s="54" t="s">
        <v>26914</v>
      </c>
      <c r="F8130" s="71">
        <v>44714</v>
      </c>
      <c r="G8130" s="72">
        <v>13082.03</v>
      </c>
      <c r="H8130" s="72">
        <v>1153180.94</v>
      </c>
      <c r="I8130" s="54" t="s">
        <v>265</v>
      </c>
      <c r="J8130" s="54" t="s">
        <v>25362</v>
      </c>
      <c r="K8130" s="54" t="s">
        <v>26915</v>
      </c>
      <c r="L8130" s="54" t="s">
        <v>26916</v>
      </c>
      <c r="M8130" s="54" t="s">
        <v>26914</v>
      </c>
      <c r="N8130" s="54" t="s">
        <v>256</v>
      </c>
      <c r="O8130" s="54" t="s">
        <v>256</v>
      </c>
      <c r="P8130" s="54" t="s">
        <v>440</v>
      </c>
      <c r="Q8130" s="54" t="s">
        <v>256</v>
      </c>
      <c r="R8130" s="54" t="s">
        <v>431</v>
      </c>
      <c r="S8130" s="71"/>
      <c r="T8130" s="54" t="s">
        <v>256</v>
      </c>
      <c r="U8130" s="71">
        <v>44714</v>
      </c>
      <c r="V8130" s="54" t="s">
        <v>256</v>
      </c>
      <c r="W8130" t="str">
        <f t="shared" si="126"/>
        <v>Jun-22</v>
      </c>
    </row>
    <row r="8131" spans="1:23" x14ac:dyDescent="0.25">
      <c r="A8131" s="54" t="s">
        <v>317</v>
      </c>
      <c r="B8131" s="54" t="s">
        <v>428</v>
      </c>
      <c r="C8131" s="54" t="s">
        <v>263</v>
      </c>
      <c r="D8131" s="54" t="s">
        <v>429</v>
      </c>
      <c r="E8131" s="54" t="s">
        <v>26917</v>
      </c>
      <c r="F8131" s="71">
        <v>44714</v>
      </c>
      <c r="G8131" s="72">
        <v>3104.64</v>
      </c>
      <c r="H8131" s="72">
        <v>273674.02</v>
      </c>
      <c r="I8131" s="54" t="s">
        <v>265</v>
      </c>
      <c r="J8131" s="54" t="s">
        <v>25516</v>
      </c>
      <c r="K8131" s="54" t="s">
        <v>26918</v>
      </c>
      <c r="L8131" s="54" t="s">
        <v>26919</v>
      </c>
      <c r="M8131" s="54" t="s">
        <v>26917</v>
      </c>
      <c r="N8131" s="54" t="s">
        <v>256</v>
      </c>
      <c r="O8131" s="54" t="s">
        <v>256</v>
      </c>
      <c r="P8131" s="54" t="s">
        <v>447</v>
      </c>
      <c r="Q8131" s="54" t="s">
        <v>256</v>
      </c>
      <c r="R8131" s="54" t="s">
        <v>431</v>
      </c>
      <c r="S8131" s="71"/>
      <c r="T8131" s="54" t="s">
        <v>256</v>
      </c>
      <c r="U8131" s="71">
        <v>44714</v>
      </c>
      <c r="V8131" s="54" t="s">
        <v>256</v>
      </c>
      <c r="W8131" t="str">
        <f t="shared" si="126"/>
        <v>Jun-22</v>
      </c>
    </row>
    <row r="8132" spans="1:23" x14ac:dyDescent="0.25">
      <c r="A8132" s="54" t="s">
        <v>317</v>
      </c>
      <c r="B8132" s="54" t="s">
        <v>428</v>
      </c>
      <c r="C8132" s="54" t="s">
        <v>263</v>
      </c>
      <c r="D8132" s="54" t="s">
        <v>429</v>
      </c>
      <c r="E8132" s="54" t="s">
        <v>26920</v>
      </c>
      <c r="F8132" s="71">
        <v>44714</v>
      </c>
      <c r="G8132" s="72">
        <v>8814.24</v>
      </c>
      <c r="H8132" s="72">
        <v>776975.26</v>
      </c>
      <c r="I8132" s="54" t="s">
        <v>265</v>
      </c>
      <c r="J8132" s="54" t="s">
        <v>25516</v>
      </c>
      <c r="K8132" s="54" t="s">
        <v>26921</v>
      </c>
      <c r="L8132" s="54" t="s">
        <v>26922</v>
      </c>
      <c r="M8132" s="54" t="s">
        <v>26920</v>
      </c>
      <c r="N8132" s="54" t="s">
        <v>256</v>
      </c>
      <c r="O8132" s="54" t="s">
        <v>256</v>
      </c>
      <c r="P8132" s="54" t="s">
        <v>447</v>
      </c>
      <c r="Q8132" s="54" t="s">
        <v>256</v>
      </c>
      <c r="R8132" s="54" t="s">
        <v>431</v>
      </c>
      <c r="S8132" s="71"/>
      <c r="T8132" s="54" t="s">
        <v>256</v>
      </c>
      <c r="U8132" s="71">
        <v>44714</v>
      </c>
      <c r="V8132" s="54" t="s">
        <v>256</v>
      </c>
      <c r="W8132" t="str">
        <f t="shared" si="126"/>
        <v>Jun-22</v>
      </c>
    </row>
    <row r="8133" spans="1:23" x14ac:dyDescent="0.25">
      <c r="A8133" s="54" t="s">
        <v>317</v>
      </c>
      <c r="B8133" s="54" t="s">
        <v>428</v>
      </c>
      <c r="C8133" s="54" t="s">
        <v>263</v>
      </c>
      <c r="D8133" s="54" t="s">
        <v>429</v>
      </c>
      <c r="E8133" s="54" t="s">
        <v>26923</v>
      </c>
      <c r="F8133" s="71">
        <v>44714</v>
      </c>
      <c r="G8133" s="72">
        <v>7961.76</v>
      </c>
      <c r="H8133" s="72">
        <v>701829.14</v>
      </c>
      <c r="I8133" s="54" t="s">
        <v>265</v>
      </c>
      <c r="J8133" s="54" t="s">
        <v>25516</v>
      </c>
      <c r="K8133" s="54" t="s">
        <v>26924</v>
      </c>
      <c r="L8133" s="54" t="s">
        <v>26925</v>
      </c>
      <c r="M8133" s="54" t="s">
        <v>26923</v>
      </c>
      <c r="N8133" s="54" t="s">
        <v>256</v>
      </c>
      <c r="O8133" s="54" t="s">
        <v>256</v>
      </c>
      <c r="P8133" s="54" t="s">
        <v>447</v>
      </c>
      <c r="Q8133" s="54" t="s">
        <v>256</v>
      </c>
      <c r="R8133" s="54" t="s">
        <v>431</v>
      </c>
      <c r="S8133" s="71"/>
      <c r="T8133" s="54" t="s">
        <v>256</v>
      </c>
      <c r="U8133" s="71">
        <v>44714</v>
      </c>
      <c r="V8133" s="54" t="s">
        <v>256</v>
      </c>
      <c r="W8133" t="str">
        <f t="shared" ref="W8133:W8196" si="127">TEXT(F8133,"MMM-YY")</f>
        <v>Jun-22</v>
      </c>
    </row>
    <row r="8134" spans="1:23" x14ac:dyDescent="0.25">
      <c r="A8134" s="54" t="s">
        <v>317</v>
      </c>
      <c r="B8134" s="54" t="s">
        <v>428</v>
      </c>
      <c r="C8134" s="54" t="s">
        <v>263</v>
      </c>
      <c r="D8134" s="54" t="s">
        <v>429</v>
      </c>
      <c r="E8134" s="54" t="s">
        <v>26926</v>
      </c>
      <c r="F8134" s="71">
        <v>44714</v>
      </c>
      <c r="G8134" s="72">
        <v>6373.44</v>
      </c>
      <c r="H8134" s="72">
        <v>561818.74</v>
      </c>
      <c r="I8134" s="54" t="s">
        <v>265</v>
      </c>
      <c r="J8134" s="54" t="s">
        <v>26772</v>
      </c>
      <c r="K8134" s="54" t="s">
        <v>26927</v>
      </c>
      <c r="L8134" s="54" t="s">
        <v>26928</v>
      </c>
      <c r="M8134" s="54" t="s">
        <v>26926</v>
      </c>
      <c r="N8134" s="54" t="s">
        <v>256</v>
      </c>
      <c r="O8134" s="54" t="s">
        <v>256</v>
      </c>
      <c r="P8134" s="54" t="s">
        <v>447</v>
      </c>
      <c r="Q8134" s="54" t="s">
        <v>256</v>
      </c>
      <c r="R8134" s="54" t="s">
        <v>431</v>
      </c>
      <c r="S8134" s="71"/>
      <c r="T8134" s="54" t="s">
        <v>256</v>
      </c>
      <c r="U8134" s="71">
        <v>44714</v>
      </c>
      <c r="V8134" s="54" t="s">
        <v>256</v>
      </c>
      <c r="W8134" t="str">
        <f t="shared" si="127"/>
        <v>Jun-22</v>
      </c>
    </row>
    <row r="8135" spans="1:23" x14ac:dyDescent="0.25">
      <c r="A8135" s="54" t="s">
        <v>317</v>
      </c>
      <c r="B8135" s="54" t="s">
        <v>428</v>
      </c>
      <c r="C8135" s="54" t="s">
        <v>263</v>
      </c>
      <c r="D8135" s="54" t="s">
        <v>429</v>
      </c>
      <c r="E8135" s="54" t="s">
        <v>26929</v>
      </c>
      <c r="F8135" s="71">
        <v>44714</v>
      </c>
      <c r="G8135" s="72">
        <v>10522.08</v>
      </c>
      <c r="H8135" s="72">
        <v>927521.35</v>
      </c>
      <c r="I8135" s="54" t="s">
        <v>265</v>
      </c>
      <c r="J8135" s="54" t="s">
        <v>26772</v>
      </c>
      <c r="K8135" s="54" t="s">
        <v>26930</v>
      </c>
      <c r="L8135" s="54" t="s">
        <v>26931</v>
      </c>
      <c r="M8135" s="54" t="s">
        <v>26929</v>
      </c>
      <c r="N8135" s="54" t="s">
        <v>256</v>
      </c>
      <c r="O8135" s="54" t="s">
        <v>256</v>
      </c>
      <c r="P8135" s="54" t="s">
        <v>447</v>
      </c>
      <c r="Q8135" s="54" t="s">
        <v>256</v>
      </c>
      <c r="R8135" s="54" t="s">
        <v>431</v>
      </c>
      <c r="S8135" s="71"/>
      <c r="T8135" s="54" t="s">
        <v>256</v>
      </c>
      <c r="U8135" s="71">
        <v>44714</v>
      </c>
      <c r="V8135" s="54" t="s">
        <v>256</v>
      </c>
      <c r="W8135" t="str">
        <f t="shared" si="127"/>
        <v>Jun-22</v>
      </c>
    </row>
    <row r="8136" spans="1:23" x14ac:dyDescent="0.25">
      <c r="A8136" s="54" t="s">
        <v>318</v>
      </c>
      <c r="B8136" s="54" t="s">
        <v>428</v>
      </c>
      <c r="C8136" s="54" t="s">
        <v>263</v>
      </c>
      <c r="D8136" s="54" t="s">
        <v>429</v>
      </c>
      <c r="E8136" s="54" t="s">
        <v>26932</v>
      </c>
      <c r="F8136" s="71">
        <v>44716</v>
      </c>
      <c r="G8136" s="72">
        <v>146695.21</v>
      </c>
      <c r="H8136" s="72">
        <v>12931182.76</v>
      </c>
      <c r="I8136" s="54" t="s">
        <v>265</v>
      </c>
      <c r="J8136" s="54" t="s">
        <v>22798</v>
      </c>
      <c r="K8136" s="54" t="s">
        <v>26933</v>
      </c>
      <c r="L8136" s="54" t="s">
        <v>26934</v>
      </c>
      <c r="M8136" s="54" t="s">
        <v>26932</v>
      </c>
      <c r="N8136" s="54" t="s">
        <v>256</v>
      </c>
      <c r="O8136" s="54" t="s">
        <v>256</v>
      </c>
      <c r="P8136" s="54" t="s">
        <v>434</v>
      </c>
      <c r="Q8136" s="54" t="s">
        <v>256</v>
      </c>
      <c r="R8136" s="54" t="s">
        <v>431</v>
      </c>
      <c r="S8136" s="71"/>
      <c r="T8136" s="54" t="s">
        <v>256</v>
      </c>
      <c r="U8136" s="71">
        <v>44716</v>
      </c>
      <c r="V8136" s="54" t="s">
        <v>256</v>
      </c>
      <c r="W8136" t="str">
        <f t="shared" si="127"/>
        <v>Jun-22</v>
      </c>
    </row>
    <row r="8137" spans="1:23" x14ac:dyDescent="0.25">
      <c r="A8137" s="54" t="s">
        <v>317</v>
      </c>
      <c r="B8137" s="54" t="s">
        <v>428</v>
      </c>
      <c r="C8137" s="54" t="s">
        <v>263</v>
      </c>
      <c r="D8137" s="54" t="s">
        <v>429</v>
      </c>
      <c r="E8137" s="54" t="s">
        <v>26935</v>
      </c>
      <c r="F8137" s="71">
        <v>44716</v>
      </c>
      <c r="G8137" s="72">
        <v>502</v>
      </c>
      <c r="H8137" s="72">
        <v>44251.3</v>
      </c>
      <c r="I8137" s="54" t="s">
        <v>265</v>
      </c>
      <c r="J8137" s="54" t="s">
        <v>22825</v>
      </c>
      <c r="K8137" s="54" t="s">
        <v>26936</v>
      </c>
      <c r="L8137" s="54" t="s">
        <v>26937</v>
      </c>
      <c r="M8137" s="54" t="s">
        <v>26935</v>
      </c>
      <c r="N8137" s="54" t="s">
        <v>256</v>
      </c>
      <c r="O8137" s="54" t="s">
        <v>256</v>
      </c>
      <c r="P8137" s="54" t="s">
        <v>271</v>
      </c>
      <c r="Q8137" s="54" t="s">
        <v>256</v>
      </c>
      <c r="R8137" s="54" t="s">
        <v>431</v>
      </c>
      <c r="S8137" s="71"/>
      <c r="T8137" s="54" t="s">
        <v>256</v>
      </c>
      <c r="U8137" s="71">
        <v>44716</v>
      </c>
      <c r="V8137" s="54" t="s">
        <v>443</v>
      </c>
      <c r="W8137" t="str">
        <f t="shared" si="127"/>
        <v>Jun-22</v>
      </c>
    </row>
    <row r="8138" spans="1:23" x14ac:dyDescent="0.25">
      <c r="A8138" s="54" t="s">
        <v>317</v>
      </c>
      <c r="B8138" s="54" t="s">
        <v>428</v>
      </c>
      <c r="C8138" s="54" t="s">
        <v>263</v>
      </c>
      <c r="D8138" s="54" t="s">
        <v>429</v>
      </c>
      <c r="E8138" s="54" t="s">
        <v>26938</v>
      </c>
      <c r="F8138" s="71">
        <v>44716</v>
      </c>
      <c r="G8138" s="72">
        <v>455.2</v>
      </c>
      <c r="H8138" s="72">
        <v>40125.879999999997</v>
      </c>
      <c r="I8138" s="54" t="s">
        <v>265</v>
      </c>
      <c r="J8138" s="54" t="s">
        <v>22873</v>
      </c>
      <c r="K8138" s="54" t="s">
        <v>26936</v>
      </c>
      <c r="L8138" s="54" t="s">
        <v>26939</v>
      </c>
      <c r="M8138" s="54" t="s">
        <v>26938</v>
      </c>
      <c r="N8138" s="54" t="s">
        <v>256</v>
      </c>
      <c r="O8138" s="54" t="s">
        <v>256</v>
      </c>
      <c r="P8138" s="54" t="s">
        <v>271</v>
      </c>
      <c r="Q8138" s="54" t="s">
        <v>256</v>
      </c>
      <c r="R8138" s="54" t="s">
        <v>431</v>
      </c>
      <c r="S8138" s="71"/>
      <c r="T8138" s="54" t="s">
        <v>256</v>
      </c>
      <c r="U8138" s="71">
        <v>44716</v>
      </c>
      <c r="V8138" s="54" t="s">
        <v>443</v>
      </c>
      <c r="W8138" t="str">
        <f t="shared" si="127"/>
        <v>Jun-22</v>
      </c>
    </row>
    <row r="8139" spans="1:23" x14ac:dyDescent="0.25">
      <c r="A8139" s="54" t="s">
        <v>318</v>
      </c>
      <c r="B8139" s="54" t="s">
        <v>428</v>
      </c>
      <c r="C8139" s="54" t="s">
        <v>263</v>
      </c>
      <c r="D8139" s="54" t="s">
        <v>429</v>
      </c>
      <c r="E8139" s="54" t="s">
        <v>26940</v>
      </c>
      <c r="F8139" s="71">
        <v>44716</v>
      </c>
      <c r="G8139" s="72">
        <v>1298</v>
      </c>
      <c r="H8139" s="72">
        <v>114418.7</v>
      </c>
      <c r="I8139" s="54" t="s">
        <v>265</v>
      </c>
      <c r="J8139" s="54" t="s">
        <v>24475</v>
      </c>
      <c r="K8139" s="54" t="s">
        <v>26941</v>
      </c>
      <c r="L8139" s="54" t="s">
        <v>26942</v>
      </c>
      <c r="M8139" s="54" t="s">
        <v>26940</v>
      </c>
      <c r="N8139" s="54" t="s">
        <v>256</v>
      </c>
      <c r="O8139" s="54" t="s">
        <v>256</v>
      </c>
      <c r="P8139" s="54" t="s">
        <v>271</v>
      </c>
      <c r="Q8139" s="54" t="s">
        <v>256</v>
      </c>
      <c r="R8139" s="54" t="s">
        <v>431</v>
      </c>
      <c r="S8139" s="71"/>
      <c r="T8139" s="54" t="s">
        <v>256</v>
      </c>
      <c r="U8139" s="71">
        <v>44716</v>
      </c>
      <c r="V8139" s="54" t="s">
        <v>443</v>
      </c>
      <c r="W8139" t="str">
        <f t="shared" si="127"/>
        <v>Jun-22</v>
      </c>
    </row>
    <row r="8140" spans="1:23" x14ac:dyDescent="0.25">
      <c r="A8140" s="54" t="s">
        <v>317</v>
      </c>
      <c r="B8140" s="54" t="s">
        <v>428</v>
      </c>
      <c r="C8140" s="54" t="s">
        <v>263</v>
      </c>
      <c r="D8140" s="54" t="s">
        <v>429</v>
      </c>
      <c r="E8140" s="54" t="s">
        <v>26943</v>
      </c>
      <c r="F8140" s="71">
        <v>44716</v>
      </c>
      <c r="G8140" s="72">
        <v>116.28</v>
      </c>
      <c r="H8140" s="72">
        <v>10250.08</v>
      </c>
      <c r="I8140" s="54" t="s">
        <v>265</v>
      </c>
      <c r="J8140" s="54" t="s">
        <v>24475</v>
      </c>
      <c r="K8140" s="54" t="s">
        <v>26944</v>
      </c>
      <c r="L8140" s="54" t="s">
        <v>26945</v>
      </c>
      <c r="M8140" s="54" t="s">
        <v>26943</v>
      </c>
      <c r="N8140" s="54" t="s">
        <v>256</v>
      </c>
      <c r="O8140" s="54" t="s">
        <v>256</v>
      </c>
      <c r="P8140" s="54" t="s">
        <v>268</v>
      </c>
      <c r="Q8140" s="54" t="s">
        <v>256</v>
      </c>
      <c r="R8140" s="54" t="s">
        <v>431</v>
      </c>
      <c r="S8140" s="71"/>
      <c r="T8140" s="54" t="s">
        <v>256</v>
      </c>
      <c r="U8140" s="71">
        <v>44716</v>
      </c>
      <c r="V8140" s="54" t="s">
        <v>256</v>
      </c>
      <c r="W8140" t="str">
        <f t="shared" si="127"/>
        <v>Jun-22</v>
      </c>
    </row>
    <row r="8141" spans="1:23" x14ac:dyDescent="0.25">
      <c r="A8141" s="54" t="s">
        <v>317</v>
      </c>
      <c r="B8141" s="54" t="s">
        <v>428</v>
      </c>
      <c r="C8141" s="54" t="s">
        <v>263</v>
      </c>
      <c r="D8141" s="54" t="s">
        <v>429</v>
      </c>
      <c r="E8141" s="54" t="s">
        <v>26946</v>
      </c>
      <c r="F8141" s="71">
        <v>44716</v>
      </c>
      <c r="G8141" s="72">
        <v>1320</v>
      </c>
      <c r="H8141" s="72">
        <v>116358</v>
      </c>
      <c r="I8141" s="54" t="s">
        <v>265</v>
      </c>
      <c r="J8141" s="54" t="s">
        <v>22966</v>
      </c>
      <c r="K8141" s="54" t="s">
        <v>26947</v>
      </c>
      <c r="L8141" s="54" t="s">
        <v>26948</v>
      </c>
      <c r="M8141" s="54" t="s">
        <v>26946</v>
      </c>
      <c r="N8141" s="54" t="s">
        <v>256</v>
      </c>
      <c r="O8141" s="54" t="s">
        <v>256</v>
      </c>
      <c r="P8141" s="54" t="s">
        <v>270</v>
      </c>
      <c r="Q8141" s="54" t="s">
        <v>256</v>
      </c>
      <c r="R8141" s="54" t="s">
        <v>431</v>
      </c>
      <c r="S8141" s="71"/>
      <c r="T8141" s="54" t="s">
        <v>256</v>
      </c>
      <c r="U8141" s="71">
        <v>44716</v>
      </c>
      <c r="V8141" s="54" t="s">
        <v>256</v>
      </c>
      <c r="W8141" t="str">
        <f t="shared" si="127"/>
        <v>Jun-22</v>
      </c>
    </row>
    <row r="8142" spans="1:23" x14ac:dyDescent="0.25">
      <c r="A8142" s="54" t="s">
        <v>318</v>
      </c>
      <c r="B8142" s="54" t="s">
        <v>428</v>
      </c>
      <c r="C8142" s="54" t="s">
        <v>263</v>
      </c>
      <c r="D8142" s="54" t="s">
        <v>429</v>
      </c>
      <c r="E8142" s="54" t="s">
        <v>26949</v>
      </c>
      <c r="F8142" s="71">
        <v>44716</v>
      </c>
      <c r="G8142" s="72">
        <v>2184</v>
      </c>
      <c r="H8142" s="72">
        <v>192519.6</v>
      </c>
      <c r="I8142" s="54" t="s">
        <v>265</v>
      </c>
      <c r="J8142" s="54" t="s">
        <v>25999</v>
      </c>
      <c r="K8142" s="54" t="s">
        <v>26941</v>
      </c>
      <c r="L8142" s="54" t="s">
        <v>26950</v>
      </c>
      <c r="M8142" s="54" t="s">
        <v>26949</v>
      </c>
      <c r="N8142" s="54" t="s">
        <v>256</v>
      </c>
      <c r="O8142" s="54" t="s">
        <v>256</v>
      </c>
      <c r="P8142" s="54" t="s">
        <v>271</v>
      </c>
      <c r="Q8142" s="54" t="s">
        <v>256</v>
      </c>
      <c r="R8142" s="54" t="s">
        <v>431</v>
      </c>
      <c r="S8142" s="71"/>
      <c r="T8142" s="54" t="s">
        <v>256</v>
      </c>
      <c r="U8142" s="71">
        <v>44716</v>
      </c>
      <c r="V8142" s="54" t="s">
        <v>443</v>
      </c>
      <c r="W8142" t="str">
        <f t="shared" si="127"/>
        <v>Jun-22</v>
      </c>
    </row>
    <row r="8143" spans="1:23" x14ac:dyDescent="0.25">
      <c r="A8143" s="54" t="s">
        <v>318</v>
      </c>
      <c r="B8143" s="54" t="s">
        <v>428</v>
      </c>
      <c r="C8143" s="54" t="s">
        <v>263</v>
      </c>
      <c r="D8143" s="54" t="s">
        <v>429</v>
      </c>
      <c r="E8143" s="54" t="s">
        <v>26951</v>
      </c>
      <c r="F8143" s="71">
        <v>44716</v>
      </c>
      <c r="G8143" s="72">
        <v>28093</v>
      </c>
      <c r="H8143" s="72">
        <v>2476397.9500000002</v>
      </c>
      <c r="I8143" s="54" t="s">
        <v>265</v>
      </c>
      <c r="J8143" s="54" t="s">
        <v>26018</v>
      </c>
      <c r="K8143" s="54" t="s">
        <v>26941</v>
      </c>
      <c r="L8143" s="54" t="s">
        <v>26952</v>
      </c>
      <c r="M8143" s="54" t="s">
        <v>26951</v>
      </c>
      <c r="N8143" s="54" t="s">
        <v>256</v>
      </c>
      <c r="O8143" s="54" t="s">
        <v>256</v>
      </c>
      <c r="P8143" s="54" t="s">
        <v>271</v>
      </c>
      <c r="Q8143" s="54" t="s">
        <v>256</v>
      </c>
      <c r="R8143" s="54" t="s">
        <v>431</v>
      </c>
      <c r="S8143" s="71"/>
      <c r="T8143" s="54" t="s">
        <v>256</v>
      </c>
      <c r="U8143" s="71">
        <v>44716</v>
      </c>
      <c r="V8143" s="54" t="s">
        <v>443</v>
      </c>
      <c r="W8143" t="str">
        <f t="shared" si="127"/>
        <v>Jun-22</v>
      </c>
    </row>
    <row r="8144" spans="1:23" x14ac:dyDescent="0.25">
      <c r="A8144" s="54" t="s">
        <v>317</v>
      </c>
      <c r="B8144" s="54" t="s">
        <v>428</v>
      </c>
      <c r="C8144" s="54" t="s">
        <v>263</v>
      </c>
      <c r="D8144" s="54" t="s">
        <v>429</v>
      </c>
      <c r="E8144" s="54" t="s">
        <v>26953</v>
      </c>
      <c r="F8144" s="71">
        <v>44716</v>
      </c>
      <c r="G8144" s="72">
        <v>2667.4</v>
      </c>
      <c r="H8144" s="72">
        <v>235131.31</v>
      </c>
      <c r="I8144" s="54" t="s">
        <v>265</v>
      </c>
      <c r="J8144" s="54" t="s">
        <v>26039</v>
      </c>
      <c r="K8144" s="54" t="s">
        <v>26954</v>
      </c>
      <c r="L8144" s="54" t="s">
        <v>26955</v>
      </c>
      <c r="M8144" s="54" t="s">
        <v>26953</v>
      </c>
      <c r="N8144" s="54" t="s">
        <v>256</v>
      </c>
      <c r="O8144" s="54" t="s">
        <v>256</v>
      </c>
      <c r="P8144" s="54" t="s">
        <v>289</v>
      </c>
      <c r="Q8144" s="54" t="s">
        <v>256</v>
      </c>
      <c r="R8144" s="54" t="s">
        <v>431</v>
      </c>
      <c r="S8144" s="71"/>
      <c r="T8144" s="54" t="s">
        <v>256</v>
      </c>
      <c r="U8144" s="71">
        <v>44716</v>
      </c>
      <c r="V8144" s="54" t="s">
        <v>256</v>
      </c>
      <c r="W8144" t="str">
        <f t="shared" si="127"/>
        <v>Jun-22</v>
      </c>
    </row>
    <row r="8145" spans="1:23" x14ac:dyDescent="0.25">
      <c r="A8145" s="54" t="s">
        <v>317</v>
      </c>
      <c r="B8145" s="54" t="s">
        <v>428</v>
      </c>
      <c r="C8145" s="54" t="s">
        <v>263</v>
      </c>
      <c r="D8145" s="54" t="s">
        <v>429</v>
      </c>
      <c r="E8145" s="54" t="s">
        <v>26956</v>
      </c>
      <c r="F8145" s="71">
        <v>44716</v>
      </c>
      <c r="G8145" s="72">
        <v>5280.88</v>
      </c>
      <c r="H8145" s="72">
        <v>465509.57</v>
      </c>
      <c r="I8145" s="54" t="s">
        <v>265</v>
      </c>
      <c r="J8145" s="54" t="s">
        <v>24529</v>
      </c>
      <c r="K8145" s="54" t="s">
        <v>26957</v>
      </c>
      <c r="L8145" s="54" t="s">
        <v>26958</v>
      </c>
      <c r="M8145" s="54" t="s">
        <v>26956</v>
      </c>
      <c r="N8145" s="54" t="s">
        <v>256</v>
      </c>
      <c r="O8145" s="54" t="s">
        <v>256</v>
      </c>
      <c r="P8145" s="54" t="s">
        <v>294</v>
      </c>
      <c r="Q8145" s="54" t="s">
        <v>256</v>
      </c>
      <c r="R8145" s="54" t="s">
        <v>431</v>
      </c>
      <c r="S8145" s="71"/>
      <c r="T8145" s="54" t="s">
        <v>256</v>
      </c>
      <c r="U8145" s="71">
        <v>44716</v>
      </c>
      <c r="V8145" s="54" t="s">
        <v>256</v>
      </c>
      <c r="W8145" t="str">
        <f t="shared" si="127"/>
        <v>Jun-22</v>
      </c>
    </row>
    <row r="8146" spans="1:23" x14ac:dyDescent="0.25">
      <c r="A8146" s="54" t="s">
        <v>317</v>
      </c>
      <c r="B8146" s="54" t="s">
        <v>428</v>
      </c>
      <c r="C8146" s="54" t="s">
        <v>263</v>
      </c>
      <c r="D8146" s="54" t="s">
        <v>429</v>
      </c>
      <c r="E8146" s="54" t="s">
        <v>26959</v>
      </c>
      <c r="F8146" s="71">
        <v>44716</v>
      </c>
      <c r="G8146" s="72">
        <v>690.82</v>
      </c>
      <c r="H8146" s="72">
        <v>60895.78</v>
      </c>
      <c r="I8146" s="54" t="s">
        <v>265</v>
      </c>
      <c r="J8146" s="54" t="s">
        <v>23088</v>
      </c>
      <c r="K8146" s="54" t="s">
        <v>26960</v>
      </c>
      <c r="L8146" s="54" t="s">
        <v>26961</v>
      </c>
      <c r="M8146" s="54" t="s">
        <v>26959</v>
      </c>
      <c r="N8146" s="54" t="s">
        <v>256</v>
      </c>
      <c r="O8146" s="54" t="s">
        <v>256</v>
      </c>
      <c r="P8146" s="54" t="s">
        <v>445</v>
      </c>
      <c r="Q8146" s="54" t="s">
        <v>256</v>
      </c>
      <c r="R8146" s="54" t="s">
        <v>431</v>
      </c>
      <c r="S8146" s="71"/>
      <c r="T8146" s="54" t="s">
        <v>256</v>
      </c>
      <c r="U8146" s="71">
        <v>44716</v>
      </c>
      <c r="V8146" s="54" t="s">
        <v>256</v>
      </c>
      <c r="W8146" t="str">
        <f t="shared" si="127"/>
        <v>Jun-22</v>
      </c>
    </row>
    <row r="8147" spans="1:23" x14ac:dyDescent="0.25">
      <c r="A8147" s="54" t="s">
        <v>317</v>
      </c>
      <c r="B8147" s="54" t="s">
        <v>428</v>
      </c>
      <c r="C8147" s="54" t="s">
        <v>263</v>
      </c>
      <c r="D8147" s="54" t="s">
        <v>429</v>
      </c>
      <c r="E8147" s="54" t="s">
        <v>26962</v>
      </c>
      <c r="F8147" s="71">
        <v>44716</v>
      </c>
      <c r="G8147" s="72">
        <v>356.68</v>
      </c>
      <c r="H8147" s="72">
        <v>31441.34</v>
      </c>
      <c r="I8147" s="54" t="s">
        <v>265</v>
      </c>
      <c r="J8147" s="54" t="s">
        <v>23331</v>
      </c>
      <c r="K8147" s="54" t="s">
        <v>26963</v>
      </c>
      <c r="L8147" s="54" t="s">
        <v>26964</v>
      </c>
      <c r="M8147" s="54" t="s">
        <v>26962</v>
      </c>
      <c r="N8147" s="54" t="s">
        <v>256</v>
      </c>
      <c r="O8147" s="54" t="s">
        <v>256</v>
      </c>
      <c r="P8147" s="54" t="s">
        <v>454</v>
      </c>
      <c r="Q8147" s="54" t="s">
        <v>256</v>
      </c>
      <c r="R8147" s="54" t="s">
        <v>431</v>
      </c>
      <c r="S8147" s="71"/>
      <c r="T8147" s="54" t="s">
        <v>256</v>
      </c>
      <c r="U8147" s="71">
        <v>44716</v>
      </c>
      <c r="V8147" s="54" t="s">
        <v>256</v>
      </c>
      <c r="W8147" t="str">
        <f t="shared" si="127"/>
        <v>Jun-22</v>
      </c>
    </row>
    <row r="8148" spans="1:23" x14ac:dyDescent="0.25">
      <c r="A8148" s="54" t="s">
        <v>317</v>
      </c>
      <c r="B8148" s="54" t="s">
        <v>428</v>
      </c>
      <c r="C8148" s="54" t="s">
        <v>263</v>
      </c>
      <c r="D8148" s="54" t="s">
        <v>429</v>
      </c>
      <c r="E8148" s="54" t="s">
        <v>26965</v>
      </c>
      <c r="F8148" s="71">
        <v>44716</v>
      </c>
      <c r="G8148" s="72">
        <v>1241.5</v>
      </c>
      <c r="H8148" s="72">
        <v>109438.23</v>
      </c>
      <c r="I8148" s="54" t="s">
        <v>265</v>
      </c>
      <c r="J8148" s="54" t="s">
        <v>23331</v>
      </c>
      <c r="K8148" s="54" t="s">
        <v>26960</v>
      </c>
      <c r="L8148" s="54" t="s">
        <v>26966</v>
      </c>
      <c r="M8148" s="54" t="s">
        <v>26965</v>
      </c>
      <c r="N8148" s="54" t="s">
        <v>256</v>
      </c>
      <c r="O8148" s="54" t="s">
        <v>256</v>
      </c>
      <c r="P8148" s="54" t="s">
        <v>445</v>
      </c>
      <c r="Q8148" s="54" t="s">
        <v>256</v>
      </c>
      <c r="R8148" s="54" t="s">
        <v>431</v>
      </c>
      <c r="S8148" s="71"/>
      <c r="T8148" s="54" t="s">
        <v>256</v>
      </c>
      <c r="U8148" s="71">
        <v>44716</v>
      </c>
      <c r="V8148" s="54" t="s">
        <v>256</v>
      </c>
      <c r="W8148" t="str">
        <f t="shared" si="127"/>
        <v>Jun-22</v>
      </c>
    </row>
    <row r="8149" spans="1:23" x14ac:dyDescent="0.25">
      <c r="A8149" s="54" t="s">
        <v>317</v>
      </c>
      <c r="B8149" s="54" t="s">
        <v>428</v>
      </c>
      <c r="C8149" s="54" t="s">
        <v>263</v>
      </c>
      <c r="D8149" s="54" t="s">
        <v>429</v>
      </c>
      <c r="E8149" s="54" t="s">
        <v>26967</v>
      </c>
      <c r="F8149" s="71">
        <v>44716</v>
      </c>
      <c r="G8149" s="72">
        <v>62.6</v>
      </c>
      <c r="H8149" s="72">
        <v>5518.19</v>
      </c>
      <c r="I8149" s="54" t="s">
        <v>265</v>
      </c>
      <c r="J8149" s="54" t="s">
        <v>23331</v>
      </c>
      <c r="K8149" s="54" t="s">
        <v>26960</v>
      </c>
      <c r="L8149" s="54" t="s">
        <v>26968</v>
      </c>
      <c r="M8149" s="54" t="s">
        <v>26967</v>
      </c>
      <c r="N8149" s="54" t="s">
        <v>256</v>
      </c>
      <c r="O8149" s="54" t="s">
        <v>256</v>
      </c>
      <c r="P8149" s="54" t="s">
        <v>445</v>
      </c>
      <c r="Q8149" s="54" t="s">
        <v>256</v>
      </c>
      <c r="R8149" s="54" t="s">
        <v>431</v>
      </c>
      <c r="S8149" s="71"/>
      <c r="T8149" s="54" t="s">
        <v>256</v>
      </c>
      <c r="U8149" s="71">
        <v>44716</v>
      </c>
      <c r="V8149" s="54" t="s">
        <v>256</v>
      </c>
      <c r="W8149" t="str">
        <f t="shared" si="127"/>
        <v>Jun-22</v>
      </c>
    </row>
    <row r="8150" spans="1:23" x14ac:dyDescent="0.25">
      <c r="A8150" s="54" t="s">
        <v>317</v>
      </c>
      <c r="B8150" s="54" t="s">
        <v>428</v>
      </c>
      <c r="C8150" s="54" t="s">
        <v>263</v>
      </c>
      <c r="D8150" s="54" t="s">
        <v>429</v>
      </c>
      <c r="E8150" s="54" t="s">
        <v>26969</v>
      </c>
      <c r="F8150" s="71">
        <v>44716</v>
      </c>
      <c r="G8150" s="72">
        <v>97.5</v>
      </c>
      <c r="H8150" s="72">
        <v>8594.6299999999992</v>
      </c>
      <c r="I8150" s="54" t="s">
        <v>265</v>
      </c>
      <c r="J8150" s="54" t="s">
        <v>23331</v>
      </c>
      <c r="K8150" s="54" t="s">
        <v>26970</v>
      </c>
      <c r="L8150" s="54" t="s">
        <v>26971</v>
      </c>
      <c r="M8150" s="54" t="s">
        <v>26969</v>
      </c>
      <c r="N8150" s="54" t="s">
        <v>256</v>
      </c>
      <c r="O8150" s="54" t="s">
        <v>256</v>
      </c>
      <c r="P8150" s="54" t="s">
        <v>445</v>
      </c>
      <c r="Q8150" s="54" t="s">
        <v>256</v>
      </c>
      <c r="R8150" s="54" t="s">
        <v>431</v>
      </c>
      <c r="S8150" s="71"/>
      <c r="T8150" s="54" t="s">
        <v>256</v>
      </c>
      <c r="U8150" s="71">
        <v>44716</v>
      </c>
      <c r="V8150" s="54" t="s">
        <v>256</v>
      </c>
      <c r="W8150" t="str">
        <f t="shared" si="127"/>
        <v>Jun-22</v>
      </c>
    </row>
    <row r="8151" spans="1:23" x14ac:dyDescent="0.25">
      <c r="A8151" s="54" t="s">
        <v>317</v>
      </c>
      <c r="B8151" s="54" t="s">
        <v>428</v>
      </c>
      <c r="C8151" s="54" t="s">
        <v>263</v>
      </c>
      <c r="D8151" s="54" t="s">
        <v>429</v>
      </c>
      <c r="E8151" s="54" t="s">
        <v>26972</v>
      </c>
      <c r="F8151" s="71">
        <v>44716</v>
      </c>
      <c r="G8151" s="72">
        <v>132.41999999999999</v>
      </c>
      <c r="H8151" s="72">
        <v>11672.82</v>
      </c>
      <c r="I8151" s="54" t="s">
        <v>265</v>
      </c>
      <c r="J8151" s="54" t="s">
        <v>23492</v>
      </c>
      <c r="K8151" s="54" t="s">
        <v>26973</v>
      </c>
      <c r="L8151" s="54" t="s">
        <v>26974</v>
      </c>
      <c r="M8151" s="54" t="s">
        <v>26972</v>
      </c>
      <c r="N8151" s="54" t="s">
        <v>256</v>
      </c>
      <c r="O8151" s="54" t="s">
        <v>256</v>
      </c>
      <c r="P8151" s="54" t="s">
        <v>264</v>
      </c>
      <c r="Q8151" s="54" t="s">
        <v>256</v>
      </c>
      <c r="R8151" s="54" t="s">
        <v>431</v>
      </c>
      <c r="S8151" s="71"/>
      <c r="T8151" s="54" t="s">
        <v>256</v>
      </c>
      <c r="U8151" s="71">
        <v>44716</v>
      </c>
      <c r="V8151" s="54" t="s">
        <v>256</v>
      </c>
      <c r="W8151" t="str">
        <f t="shared" si="127"/>
        <v>Jun-22</v>
      </c>
    </row>
    <row r="8152" spans="1:23" x14ac:dyDescent="0.25">
      <c r="A8152" s="54" t="s">
        <v>317</v>
      </c>
      <c r="B8152" s="54" t="s">
        <v>428</v>
      </c>
      <c r="C8152" s="54" t="s">
        <v>263</v>
      </c>
      <c r="D8152" s="54" t="s">
        <v>429</v>
      </c>
      <c r="E8152" s="54" t="s">
        <v>26975</v>
      </c>
      <c r="F8152" s="71">
        <v>44716</v>
      </c>
      <c r="G8152" s="72">
        <v>781.72</v>
      </c>
      <c r="H8152" s="72">
        <v>68908.62</v>
      </c>
      <c r="I8152" s="54" t="s">
        <v>265</v>
      </c>
      <c r="J8152" s="54" t="s">
        <v>23492</v>
      </c>
      <c r="K8152" s="54" t="s">
        <v>26976</v>
      </c>
      <c r="L8152" s="54" t="s">
        <v>26977</v>
      </c>
      <c r="M8152" s="54" t="s">
        <v>26975</v>
      </c>
      <c r="N8152" s="54" t="s">
        <v>256</v>
      </c>
      <c r="O8152" s="54" t="s">
        <v>256</v>
      </c>
      <c r="P8152" s="54" t="s">
        <v>445</v>
      </c>
      <c r="Q8152" s="54" t="s">
        <v>256</v>
      </c>
      <c r="R8152" s="54" t="s">
        <v>431</v>
      </c>
      <c r="S8152" s="71"/>
      <c r="T8152" s="54" t="s">
        <v>256</v>
      </c>
      <c r="U8152" s="71">
        <v>44716</v>
      </c>
      <c r="V8152" s="54" t="s">
        <v>256</v>
      </c>
      <c r="W8152" t="str">
        <f t="shared" si="127"/>
        <v>Jun-22</v>
      </c>
    </row>
    <row r="8153" spans="1:23" x14ac:dyDescent="0.25">
      <c r="A8153" s="54" t="s">
        <v>317</v>
      </c>
      <c r="B8153" s="54" t="s">
        <v>428</v>
      </c>
      <c r="C8153" s="54" t="s">
        <v>263</v>
      </c>
      <c r="D8153" s="54" t="s">
        <v>429</v>
      </c>
      <c r="E8153" s="54" t="s">
        <v>26978</v>
      </c>
      <c r="F8153" s="71">
        <v>44716</v>
      </c>
      <c r="G8153" s="72">
        <v>347.87</v>
      </c>
      <c r="H8153" s="72">
        <v>30664.74</v>
      </c>
      <c r="I8153" s="54" t="s">
        <v>265</v>
      </c>
      <c r="J8153" s="54" t="s">
        <v>23511</v>
      </c>
      <c r="K8153" s="54" t="s">
        <v>26979</v>
      </c>
      <c r="L8153" s="54" t="s">
        <v>26980</v>
      </c>
      <c r="M8153" s="54" t="s">
        <v>26978</v>
      </c>
      <c r="N8153" s="54" t="s">
        <v>256</v>
      </c>
      <c r="O8153" s="54" t="s">
        <v>256</v>
      </c>
      <c r="P8153" s="54" t="s">
        <v>454</v>
      </c>
      <c r="Q8153" s="54" t="s">
        <v>256</v>
      </c>
      <c r="R8153" s="54" t="s">
        <v>431</v>
      </c>
      <c r="S8153" s="71"/>
      <c r="T8153" s="54" t="s">
        <v>256</v>
      </c>
      <c r="U8153" s="71">
        <v>44716</v>
      </c>
      <c r="V8153" s="54" t="s">
        <v>256</v>
      </c>
      <c r="W8153" t="str">
        <f t="shared" si="127"/>
        <v>Jun-22</v>
      </c>
    </row>
    <row r="8154" spans="1:23" x14ac:dyDescent="0.25">
      <c r="A8154" s="54" t="s">
        <v>317</v>
      </c>
      <c r="B8154" s="54" t="s">
        <v>428</v>
      </c>
      <c r="C8154" s="54" t="s">
        <v>263</v>
      </c>
      <c r="D8154" s="54" t="s">
        <v>429</v>
      </c>
      <c r="E8154" s="54" t="s">
        <v>26981</v>
      </c>
      <c r="F8154" s="71">
        <v>44716</v>
      </c>
      <c r="G8154" s="72">
        <v>106.53</v>
      </c>
      <c r="H8154" s="72">
        <v>9390.6200000000008</v>
      </c>
      <c r="I8154" s="54" t="s">
        <v>265</v>
      </c>
      <c r="J8154" s="54" t="s">
        <v>23511</v>
      </c>
      <c r="K8154" s="54" t="s">
        <v>26982</v>
      </c>
      <c r="L8154" s="54" t="s">
        <v>26983</v>
      </c>
      <c r="M8154" s="54" t="s">
        <v>26981</v>
      </c>
      <c r="N8154" s="54" t="s">
        <v>256</v>
      </c>
      <c r="O8154" s="54" t="s">
        <v>256</v>
      </c>
      <c r="P8154" s="54" t="s">
        <v>454</v>
      </c>
      <c r="Q8154" s="54" t="s">
        <v>256</v>
      </c>
      <c r="R8154" s="54" t="s">
        <v>431</v>
      </c>
      <c r="S8154" s="71"/>
      <c r="T8154" s="54" t="s">
        <v>256</v>
      </c>
      <c r="U8154" s="71">
        <v>44716</v>
      </c>
      <c r="V8154" s="54" t="s">
        <v>256</v>
      </c>
      <c r="W8154" t="str">
        <f t="shared" si="127"/>
        <v>Jun-22</v>
      </c>
    </row>
    <row r="8155" spans="1:23" x14ac:dyDescent="0.25">
      <c r="A8155" s="54" t="s">
        <v>317</v>
      </c>
      <c r="B8155" s="54" t="s">
        <v>428</v>
      </c>
      <c r="C8155" s="54" t="s">
        <v>263</v>
      </c>
      <c r="D8155" s="54" t="s">
        <v>429</v>
      </c>
      <c r="E8155" s="54" t="s">
        <v>26984</v>
      </c>
      <c r="F8155" s="71">
        <v>44716</v>
      </c>
      <c r="G8155" s="72">
        <v>756.63</v>
      </c>
      <c r="H8155" s="72">
        <v>66696.929999999993</v>
      </c>
      <c r="I8155" s="54" t="s">
        <v>265</v>
      </c>
      <c r="J8155" s="54" t="s">
        <v>25289</v>
      </c>
      <c r="K8155" s="54" t="s">
        <v>26976</v>
      </c>
      <c r="L8155" s="54" t="s">
        <v>26985</v>
      </c>
      <c r="M8155" s="54" t="s">
        <v>26984</v>
      </c>
      <c r="N8155" s="54" t="s">
        <v>256</v>
      </c>
      <c r="O8155" s="54" t="s">
        <v>256</v>
      </c>
      <c r="P8155" s="54" t="s">
        <v>445</v>
      </c>
      <c r="Q8155" s="54" t="s">
        <v>256</v>
      </c>
      <c r="R8155" s="54" t="s">
        <v>431</v>
      </c>
      <c r="S8155" s="71"/>
      <c r="T8155" s="54" t="s">
        <v>256</v>
      </c>
      <c r="U8155" s="71">
        <v>44716</v>
      </c>
      <c r="V8155" s="54" t="s">
        <v>256</v>
      </c>
      <c r="W8155" t="str">
        <f t="shared" si="127"/>
        <v>Jun-22</v>
      </c>
    </row>
    <row r="8156" spans="1:23" x14ac:dyDescent="0.25">
      <c r="A8156" s="54" t="s">
        <v>318</v>
      </c>
      <c r="B8156" s="54" t="s">
        <v>428</v>
      </c>
      <c r="C8156" s="54" t="s">
        <v>263</v>
      </c>
      <c r="D8156" s="54" t="s">
        <v>429</v>
      </c>
      <c r="E8156" s="54" t="s">
        <v>26986</v>
      </c>
      <c r="F8156" s="71">
        <v>44717</v>
      </c>
      <c r="G8156" s="72">
        <v>115864.62</v>
      </c>
      <c r="H8156" s="72">
        <v>10213466.25</v>
      </c>
      <c r="I8156" s="54" t="s">
        <v>265</v>
      </c>
      <c r="J8156" s="54" t="s">
        <v>25965</v>
      </c>
      <c r="K8156" s="54" t="s">
        <v>26987</v>
      </c>
      <c r="L8156" s="54" t="s">
        <v>26988</v>
      </c>
      <c r="M8156" s="54" t="s">
        <v>26986</v>
      </c>
      <c r="N8156" s="54" t="s">
        <v>256</v>
      </c>
      <c r="O8156" s="54" t="s">
        <v>256</v>
      </c>
      <c r="P8156" s="54" t="s">
        <v>434</v>
      </c>
      <c r="Q8156" s="54" t="s">
        <v>256</v>
      </c>
      <c r="R8156" s="54" t="s">
        <v>431</v>
      </c>
      <c r="S8156" s="71"/>
      <c r="T8156" s="54" t="s">
        <v>256</v>
      </c>
      <c r="U8156" s="71">
        <v>44717</v>
      </c>
      <c r="V8156" s="54" t="s">
        <v>256</v>
      </c>
      <c r="W8156" t="str">
        <f t="shared" si="127"/>
        <v>Jun-22</v>
      </c>
    </row>
    <row r="8157" spans="1:23" x14ac:dyDescent="0.25">
      <c r="A8157" s="54" t="s">
        <v>317</v>
      </c>
      <c r="B8157" s="54" t="s">
        <v>428</v>
      </c>
      <c r="C8157" s="54" t="s">
        <v>263</v>
      </c>
      <c r="D8157" s="54" t="s">
        <v>429</v>
      </c>
      <c r="E8157" s="54" t="s">
        <v>26989</v>
      </c>
      <c r="F8157" s="71">
        <v>44717</v>
      </c>
      <c r="G8157" s="72">
        <v>10993.77</v>
      </c>
      <c r="H8157" s="72">
        <v>969100.83</v>
      </c>
      <c r="I8157" s="54" t="s">
        <v>265</v>
      </c>
      <c r="J8157" s="54" t="s">
        <v>23331</v>
      </c>
      <c r="K8157" s="54" t="s">
        <v>26990</v>
      </c>
      <c r="L8157" s="54" t="s">
        <v>26991</v>
      </c>
      <c r="M8157" s="54" t="s">
        <v>26989</v>
      </c>
      <c r="N8157" s="54" t="s">
        <v>256</v>
      </c>
      <c r="O8157" s="54" t="s">
        <v>256</v>
      </c>
      <c r="P8157" s="54" t="s">
        <v>23343</v>
      </c>
      <c r="Q8157" s="54" t="s">
        <v>256</v>
      </c>
      <c r="R8157" s="54" t="s">
        <v>431</v>
      </c>
      <c r="S8157" s="71"/>
      <c r="T8157" s="54" t="s">
        <v>256</v>
      </c>
      <c r="U8157" s="71">
        <v>44717</v>
      </c>
      <c r="V8157" s="54" t="s">
        <v>256</v>
      </c>
      <c r="W8157" t="str">
        <f t="shared" si="127"/>
        <v>Jun-22</v>
      </c>
    </row>
    <row r="8158" spans="1:23" x14ac:dyDescent="0.25">
      <c r="A8158" s="54" t="s">
        <v>318</v>
      </c>
      <c r="B8158" s="54" t="s">
        <v>428</v>
      </c>
      <c r="C8158" s="54" t="s">
        <v>263</v>
      </c>
      <c r="D8158" s="54" t="s">
        <v>429</v>
      </c>
      <c r="E8158" s="54" t="s">
        <v>26992</v>
      </c>
      <c r="F8158" s="71">
        <v>44717</v>
      </c>
      <c r="G8158" s="72">
        <v>65253.47</v>
      </c>
      <c r="H8158" s="72">
        <v>5752093.3799999999</v>
      </c>
      <c r="I8158" s="54" t="s">
        <v>265</v>
      </c>
      <c r="J8158" s="54" t="s">
        <v>23505</v>
      </c>
      <c r="K8158" s="54" t="s">
        <v>26993</v>
      </c>
      <c r="L8158" s="54" t="s">
        <v>26994</v>
      </c>
      <c r="M8158" s="54" t="s">
        <v>26992</v>
      </c>
      <c r="N8158" s="54" t="s">
        <v>256</v>
      </c>
      <c r="O8158" s="54" t="s">
        <v>256</v>
      </c>
      <c r="P8158" s="54" t="s">
        <v>438</v>
      </c>
      <c r="Q8158" s="54" t="s">
        <v>256</v>
      </c>
      <c r="R8158" s="54" t="s">
        <v>431</v>
      </c>
      <c r="S8158" s="71"/>
      <c r="T8158" s="54" t="s">
        <v>256</v>
      </c>
      <c r="U8158" s="71">
        <v>44717</v>
      </c>
      <c r="V8158" s="54" t="s">
        <v>256</v>
      </c>
      <c r="W8158" t="str">
        <f t="shared" si="127"/>
        <v>Jun-22</v>
      </c>
    </row>
    <row r="8159" spans="1:23" x14ac:dyDescent="0.25">
      <c r="A8159" s="54" t="s">
        <v>317</v>
      </c>
      <c r="B8159" s="54" t="s">
        <v>428</v>
      </c>
      <c r="C8159" s="54" t="s">
        <v>263</v>
      </c>
      <c r="D8159" s="54" t="s">
        <v>429</v>
      </c>
      <c r="E8159" s="54" t="s">
        <v>26995</v>
      </c>
      <c r="F8159" s="71">
        <v>44717</v>
      </c>
      <c r="G8159" s="72">
        <v>394.82</v>
      </c>
      <c r="H8159" s="72">
        <v>34803.379999999997</v>
      </c>
      <c r="I8159" s="54" t="s">
        <v>265</v>
      </c>
      <c r="J8159" s="54" t="s">
        <v>23511</v>
      </c>
      <c r="K8159" s="54" t="s">
        <v>629</v>
      </c>
      <c r="L8159" s="54" t="s">
        <v>26996</v>
      </c>
      <c r="M8159" s="54" t="s">
        <v>26995</v>
      </c>
      <c r="N8159" s="54" t="s">
        <v>256</v>
      </c>
      <c r="O8159" s="54" t="s">
        <v>256</v>
      </c>
      <c r="P8159" s="54" t="s">
        <v>495</v>
      </c>
      <c r="Q8159" s="54" t="s">
        <v>256</v>
      </c>
      <c r="R8159" s="54" t="s">
        <v>431</v>
      </c>
      <c r="S8159" s="71"/>
      <c r="T8159" s="54" t="s">
        <v>256</v>
      </c>
      <c r="U8159" s="71">
        <v>44717</v>
      </c>
      <c r="V8159" s="54" t="s">
        <v>256</v>
      </c>
      <c r="W8159" t="str">
        <f t="shared" si="127"/>
        <v>Jun-22</v>
      </c>
    </row>
    <row r="8160" spans="1:23" x14ac:dyDescent="0.25">
      <c r="A8160" s="54" t="s">
        <v>317</v>
      </c>
      <c r="B8160" s="54" t="s">
        <v>428</v>
      </c>
      <c r="C8160" s="54" t="s">
        <v>263</v>
      </c>
      <c r="D8160" s="54" t="s">
        <v>429</v>
      </c>
      <c r="E8160" s="54" t="s">
        <v>26997</v>
      </c>
      <c r="F8160" s="71">
        <v>44717</v>
      </c>
      <c r="G8160" s="72">
        <v>1749.84</v>
      </c>
      <c r="H8160" s="72">
        <v>154248.4</v>
      </c>
      <c r="I8160" s="54" t="s">
        <v>265</v>
      </c>
      <c r="J8160" s="54" t="s">
        <v>23511</v>
      </c>
      <c r="K8160" s="54" t="s">
        <v>632</v>
      </c>
      <c r="L8160" s="54" t="s">
        <v>26998</v>
      </c>
      <c r="M8160" s="54" t="s">
        <v>26997</v>
      </c>
      <c r="N8160" s="54" t="s">
        <v>256</v>
      </c>
      <c r="O8160" s="54" t="s">
        <v>256</v>
      </c>
      <c r="P8160" s="54" t="s">
        <v>495</v>
      </c>
      <c r="Q8160" s="54" t="s">
        <v>256</v>
      </c>
      <c r="R8160" s="54" t="s">
        <v>431</v>
      </c>
      <c r="S8160" s="71"/>
      <c r="T8160" s="54" t="s">
        <v>256</v>
      </c>
      <c r="U8160" s="71">
        <v>44717</v>
      </c>
      <c r="V8160" s="54" t="s">
        <v>256</v>
      </c>
      <c r="W8160" t="str">
        <f t="shared" si="127"/>
        <v>Jun-22</v>
      </c>
    </row>
    <row r="8161" spans="1:23" x14ac:dyDescent="0.25">
      <c r="A8161" s="54" t="s">
        <v>317</v>
      </c>
      <c r="B8161" s="54" t="s">
        <v>428</v>
      </c>
      <c r="C8161" s="54" t="s">
        <v>263</v>
      </c>
      <c r="D8161" s="54" t="s">
        <v>429</v>
      </c>
      <c r="E8161" s="54" t="s">
        <v>26999</v>
      </c>
      <c r="F8161" s="71">
        <v>44717</v>
      </c>
      <c r="G8161" s="72">
        <v>4982.88</v>
      </c>
      <c r="H8161" s="72">
        <v>439240.87</v>
      </c>
      <c r="I8161" s="54" t="s">
        <v>265</v>
      </c>
      <c r="J8161" s="54" t="s">
        <v>25362</v>
      </c>
      <c r="K8161" s="54" t="s">
        <v>530</v>
      </c>
      <c r="L8161" s="54" t="s">
        <v>27000</v>
      </c>
      <c r="M8161" s="54" t="s">
        <v>26999</v>
      </c>
      <c r="N8161" s="54" t="s">
        <v>256</v>
      </c>
      <c r="O8161" s="54" t="s">
        <v>256</v>
      </c>
      <c r="P8161" s="54" t="s">
        <v>508</v>
      </c>
      <c r="Q8161" s="54" t="s">
        <v>256</v>
      </c>
      <c r="R8161" s="54" t="s">
        <v>431</v>
      </c>
      <c r="S8161" s="71"/>
      <c r="T8161" s="54" t="s">
        <v>256</v>
      </c>
      <c r="U8161" s="71">
        <v>44717</v>
      </c>
      <c r="V8161" s="54" t="s">
        <v>256</v>
      </c>
      <c r="W8161" t="str">
        <f t="shared" si="127"/>
        <v>Jun-22</v>
      </c>
    </row>
    <row r="8162" spans="1:23" x14ac:dyDescent="0.25">
      <c r="A8162" s="54" t="s">
        <v>317</v>
      </c>
      <c r="B8162" s="54" t="s">
        <v>428</v>
      </c>
      <c r="C8162" s="54" t="s">
        <v>263</v>
      </c>
      <c r="D8162" s="54" t="s">
        <v>429</v>
      </c>
      <c r="E8162" s="54" t="s">
        <v>27001</v>
      </c>
      <c r="F8162" s="71">
        <v>44717</v>
      </c>
      <c r="G8162" s="72">
        <v>2401.2399999999998</v>
      </c>
      <c r="H8162" s="72">
        <v>211669.31</v>
      </c>
      <c r="I8162" s="54" t="s">
        <v>265</v>
      </c>
      <c r="J8162" s="54" t="s">
        <v>25522</v>
      </c>
      <c r="K8162" s="54" t="s">
        <v>27002</v>
      </c>
      <c r="L8162" s="54" t="s">
        <v>27003</v>
      </c>
      <c r="M8162" s="54" t="s">
        <v>27001</v>
      </c>
      <c r="N8162" s="54" t="s">
        <v>256</v>
      </c>
      <c r="O8162" s="54" t="s">
        <v>256</v>
      </c>
      <c r="P8162" s="54" t="s">
        <v>445</v>
      </c>
      <c r="Q8162" s="54" t="s">
        <v>256</v>
      </c>
      <c r="R8162" s="54" t="s">
        <v>431</v>
      </c>
      <c r="S8162" s="71"/>
      <c r="T8162" s="54" t="s">
        <v>256</v>
      </c>
      <c r="U8162" s="71">
        <v>44717</v>
      </c>
      <c r="V8162" s="54" t="s">
        <v>256</v>
      </c>
      <c r="W8162" t="str">
        <f t="shared" si="127"/>
        <v>Jun-22</v>
      </c>
    </row>
    <row r="8163" spans="1:23" x14ac:dyDescent="0.25">
      <c r="A8163" s="54" t="s">
        <v>317</v>
      </c>
      <c r="B8163" s="54" t="s">
        <v>428</v>
      </c>
      <c r="C8163" s="54" t="s">
        <v>263</v>
      </c>
      <c r="D8163" s="54" t="s">
        <v>429</v>
      </c>
      <c r="E8163" s="54" t="s">
        <v>27004</v>
      </c>
      <c r="F8163" s="71">
        <v>44717</v>
      </c>
      <c r="G8163" s="72">
        <v>368.64</v>
      </c>
      <c r="H8163" s="72">
        <v>32495.62</v>
      </c>
      <c r="I8163" s="54" t="s">
        <v>265</v>
      </c>
      <c r="J8163" s="54" t="s">
        <v>26772</v>
      </c>
      <c r="K8163" s="54" t="s">
        <v>27005</v>
      </c>
      <c r="L8163" s="54" t="s">
        <v>27006</v>
      </c>
      <c r="M8163" s="54" t="s">
        <v>27004</v>
      </c>
      <c r="N8163" s="54" t="s">
        <v>256</v>
      </c>
      <c r="O8163" s="54" t="s">
        <v>256</v>
      </c>
      <c r="P8163" s="54" t="s">
        <v>447</v>
      </c>
      <c r="Q8163" s="54" t="s">
        <v>256</v>
      </c>
      <c r="R8163" s="54" t="s">
        <v>431</v>
      </c>
      <c r="S8163" s="71"/>
      <c r="T8163" s="54" t="s">
        <v>256</v>
      </c>
      <c r="U8163" s="71">
        <v>44717</v>
      </c>
      <c r="V8163" s="54" t="s">
        <v>256</v>
      </c>
      <c r="W8163" t="str">
        <f t="shared" si="127"/>
        <v>Jun-22</v>
      </c>
    </row>
    <row r="8164" spans="1:23" x14ac:dyDescent="0.25">
      <c r="A8164" s="54" t="s">
        <v>317</v>
      </c>
      <c r="B8164" s="54" t="s">
        <v>428</v>
      </c>
      <c r="C8164" s="54" t="s">
        <v>263</v>
      </c>
      <c r="D8164" s="54" t="s">
        <v>429</v>
      </c>
      <c r="E8164" s="54" t="s">
        <v>27007</v>
      </c>
      <c r="F8164" s="71">
        <v>44718</v>
      </c>
      <c r="G8164" s="72">
        <v>608.88</v>
      </c>
      <c r="H8164" s="72">
        <v>53672.77</v>
      </c>
      <c r="I8164" s="54" t="s">
        <v>265</v>
      </c>
      <c r="J8164" s="54" t="s">
        <v>22130</v>
      </c>
      <c r="K8164" s="54" t="s">
        <v>27008</v>
      </c>
      <c r="L8164" s="54" t="s">
        <v>27009</v>
      </c>
      <c r="M8164" s="54" t="s">
        <v>27007</v>
      </c>
      <c r="N8164" s="54" t="s">
        <v>256</v>
      </c>
      <c r="O8164" s="54" t="s">
        <v>256</v>
      </c>
      <c r="P8164" s="54" t="s">
        <v>267</v>
      </c>
      <c r="Q8164" s="54" t="s">
        <v>256</v>
      </c>
      <c r="R8164" s="54" t="s">
        <v>431</v>
      </c>
      <c r="S8164" s="71"/>
      <c r="T8164" s="54" t="s">
        <v>256</v>
      </c>
      <c r="U8164" s="71">
        <v>44718</v>
      </c>
      <c r="V8164" s="54" t="s">
        <v>256</v>
      </c>
      <c r="W8164" t="str">
        <f t="shared" si="127"/>
        <v>Jun-22</v>
      </c>
    </row>
    <row r="8165" spans="1:23" x14ac:dyDescent="0.25">
      <c r="A8165" s="54" t="s">
        <v>317</v>
      </c>
      <c r="B8165" s="54" t="s">
        <v>428</v>
      </c>
      <c r="C8165" s="54" t="s">
        <v>263</v>
      </c>
      <c r="D8165" s="54" t="s">
        <v>429</v>
      </c>
      <c r="E8165" s="54" t="s">
        <v>27010</v>
      </c>
      <c r="F8165" s="71">
        <v>44718</v>
      </c>
      <c r="G8165" s="72">
        <v>8020.66</v>
      </c>
      <c r="H8165" s="72">
        <v>707021.18</v>
      </c>
      <c r="I8165" s="54" t="s">
        <v>265</v>
      </c>
      <c r="J8165" s="54" t="s">
        <v>25651</v>
      </c>
      <c r="K8165" s="54" t="s">
        <v>27011</v>
      </c>
      <c r="L8165" s="54" t="s">
        <v>27012</v>
      </c>
      <c r="M8165" s="54" t="s">
        <v>27010</v>
      </c>
      <c r="N8165" s="54" t="s">
        <v>256</v>
      </c>
      <c r="O8165" s="54" t="s">
        <v>256</v>
      </c>
      <c r="P8165" s="54" t="s">
        <v>264</v>
      </c>
      <c r="Q8165" s="54" t="s">
        <v>256</v>
      </c>
      <c r="R8165" s="54" t="s">
        <v>431</v>
      </c>
      <c r="S8165" s="71"/>
      <c r="T8165" s="54" t="s">
        <v>256</v>
      </c>
      <c r="U8165" s="71">
        <v>44718</v>
      </c>
      <c r="V8165" s="54" t="s">
        <v>256</v>
      </c>
      <c r="W8165" t="str">
        <f t="shared" si="127"/>
        <v>Jun-22</v>
      </c>
    </row>
    <row r="8166" spans="1:23" x14ac:dyDescent="0.25">
      <c r="A8166" s="54" t="s">
        <v>317</v>
      </c>
      <c r="B8166" s="54" t="s">
        <v>428</v>
      </c>
      <c r="C8166" s="54" t="s">
        <v>263</v>
      </c>
      <c r="D8166" s="54" t="s">
        <v>429</v>
      </c>
      <c r="E8166" s="54" t="s">
        <v>27013</v>
      </c>
      <c r="F8166" s="71">
        <v>44718</v>
      </c>
      <c r="G8166" s="72">
        <v>114.55</v>
      </c>
      <c r="H8166" s="72">
        <v>10097.58</v>
      </c>
      <c r="I8166" s="54" t="s">
        <v>265</v>
      </c>
      <c r="J8166" s="54" t="s">
        <v>24475</v>
      </c>
      <c r="K8166" s="54" t="s">
        <v>27014</v>
      </c>
      <c r="L8166" s="54" t="s">
        <v>27015</v>
      </c>
      <c r="M8166" s="54" t="s">
        <v>27013</v>
      </c>
      <c r="N8166" s="54" t="s">
        <v>256</v>
      </c>
      <c r="O8166" s="54" t="s">
        <v>256</v>
      </c>
      <c r="P8166" s="54" t="s">
        <v>267</v>
      </c>
      <c r="Q8166" s="54" t="s">
        <v>256</v>
      </c>
      <c r="R8166" s="54" t="s">
        <v>431</v>
      </c>
      <c r="S8166" s="71"/>
      <c r="T8166" s="54" t="s">
        <v>256</v>
      </c>
      <c r="U8166" s="71">
        <v>44718</v>
      </c>
      <c r="V8166" s="54" t="s">
        <v>256</v>
      </c>
      <c r="W8166" t="str">
        <f t="shared" si="127"/>
        <v>Jun-22</v>
      </c>
    </row>
    <row r="8167" spans="1:23" x14ac:dyDescent="0.25">
      <c r="A8167" s="54" t="s">
        <v>317</v>
      </c>
      <c r="B8167" s="54" t="s">
        <v>428</v>
      </c>
      <c r="C8167" s="54" t="s">
        <v>263</v>
      </c>
      <c r="D8167" s="54" t="s">
        <v>429</v>
      </c>
      <c r="E8167" s="54" t="s">
        <v>27016</v>
      </c>
      <c r="F8167" s="71">
        <v>44718</v>
      </c>
      <c r="G8167" s="72">
        <v>223.35</v>
      </c>
      <c r="H8167" s="72">
        <v>19688.3</v>
      </c>
      <c r="I8167" s="54" t="s">
        <v>265</v>
      </c>
      <c r="J8167" s="54" t="s">
        <v>24475</v>
      </c>
      <c r="K8167" s="54" t="s">
        <v>27017</v>
      </c>
      <c r="L8167" s="54" t="s">
        <v>27018</v>
      </c>
      <c r="M8167" s="54" t="s">
        <v>27016</v>
      </c>
      <c r="N8167" s="54" t="s">
        <v>256</v>
      </c>
      <c r="O8167" s="54" t="s">
        <v>256</v>
      </c>
      <c r="P8167" s="54" t="s">
        <v>268</v>
      </c>
      <c r="Q8167" s="54" t="s">
        <v>256</v>
      </c>
      <c r="R8167" s="54" t="s">
        <v>431</v>
      </c>
      <c r="S8167" s="71"/>
      <c r="T8167" s="54" t="s">
        <v>256</v>
      </c>
      <c r="U8167" s="71">
        <v>44718</v>
      </c>
      <c r="V8167" s="54" t="s">
        <v>256</v>
      </c>
      <c r="W8167" t="str">
        <f t="shared" si="127"/>
        <v>Jun-22</v>
      </c>
    </row>
    <row r="8168" spans="1:23" x14ac:dyDescent="0.25">
      <c r="A8168" s="54" t="s">
        <v>317</v>
      </c>
      <c r="B8168" s="54" t="s">
        <v>428</v>
      </c>
      <c r="C8168" s="54" t="s">
        <v>263</v>
      </c>
      <c r="D8168" s="54" t="s">
        <v>429</v>
      </c>
      <c r="E8168" s="54" t="s">
        <v>27019</v>
      </c>
      <c r="F8168" s="71">
        <v>44718</v>
      </c>
      <c r="G8168" s="72">
        <v>383.11</v>
      </c>
      <c r="H8168" s="72">
        <v>33771.15</v>
      </c>
      <c r="I8168" s="54" t="s">
        <v>265</v>
      </c>
      <c r="J8168" s="54" t="s">
        <v>24475</v>
      </c>
      <c r="K8168" s="54" t="s">
        <v>27020</v>
      </c>
      <c r="L8168" s="54" t="s">
        <v>27021</v>
      </c>
      <c r="M8168" s="54" t="s">
        <v>27019</v>
      </c>
      <c r="N8168" s="54" t="s">
        <v>256</v>
      </c>
      <c r="O8168" s="54" t="s">
        <v>256</v>
      </c>
      <c r="P8168" s="54" t="s">
        <v>268</v>
      </c>
      <c r="Q8168" s="54" t="s">
        <v>256</v>
      </c>
      <c r="R8168" s="54" t="s">
        <v>431</v>
      </c>
      <c r="S8168" s="71"/>
      <c r="T8168" s="54" t="s">
        <v>256</v>
      </c>
      <c r="U8168" s="71">
        <v>44718</v>
      </c>
      <c r="V8168" s="54" t="s">
        <v>256</v>
      </c>
      <c r="W8168" t="str">
        <f t="shared" si="127"/>
        <v>Jun-22</v>
      </c>
    </row>
    <row r="8169" spans="1:23" x14ac:dyDescent="0.25">
      <c r="A8169" s="54" t="s">
        <v>317</v>
      </c>
      <c r="B8169" s="54" t="s">
        <v>428</v>
      </c>
      <c r="C8169" s="54" t="s">
        <v>263</v>
      </c>
      <c r="D8169" s="54" t="s">
        <v>429</v>
      </c>
      <c r="E8169" s="54" t="s">
        <v>27022</v>
      </c>
      <c r="F8169" s="71">
        <v>44718</v>
      </c>
      <c r="G8169" s="72">
        <v>16348.49</v>
      </c>
      <c r="H8169" s="72">
        <v>1441119.39</v>
      </c>
      <c r="I8169" s="54" t="s">
        <v>265</v>
      </c>
      <c r="J8169" s="54" t="s">
        <v>26018</v>
      </c>
      <c r="K8169" s="54" t="s">
        <v>27023</v>
      </c>
      <c r="L8169" s="54" t="s">
        <v>27024</v>
      </c>
      <c r="M8169" s="54" t="s">
        <v>27022</v>
      </c>
      <c r="N8169" s="54" t="s">
        <v>256</v>
      </c>
      <c r="O8169" s="54" t="s">
        <v>256</v>
      </c>
      <c r="P8169" s="54" t="s">
        <v>264</v>
      </c>
      <c r="Q8169" s="54" t="s">
        <v>256</v>
      </c>
      <c r="R8169" s="54" t="s">
        <v>431</v>
      </c>
      <c r="S8169" s="71"/>
      <c r="T8169" s="54" t="s">
        <v>256</v>
      </c>
      <c r="U8169" s="71">
        <v>44718</v>
      </c>
      <c r="V8169" s="54" t="s">
        <v>256</v>
      </c>
      <c r="W8169" t="str">
        <f t="shared" si="127"/>
        <v>Jun-22</v>
      </c>
    </row>
    <row r="8170" spans="1:23" x14ac:dyDescent="0.25">
      <c r="A8170" s="54" t="s">
        <v>317</v>
      </c>
      <c r="B8170" s="54" t="s">
        <v>428</v>
      </c>
      <c r="C8170" s="54" t="s">
        <v>263</v>
      </c>
      <c r="D8170" s="54" t="s">
        <v>429</v>
      </c>
      <c r="E8170" s="54" t="s">
        <v>27025</v>
      </c>
      <c r="F8170" s="71">
        <v>44718</v>
      </c>
      <c r="G8170" s="72">
        <v>1054.3900000000001</v>
      </c>
      <c r="H8170" s="72">
        <v>92944.48</v>
      </c>
      <c r="I8170" s="54" t="s">
        <v>265</v>
      </c>
      <c r="J8170" s="54" t="s">
        <v>26039</v>
      </c>
      <c r="K8170" s="54" t="s">
        <v>27011</v>
      </c>
      <c r="L8170" s="54" t="s">
        <v>27026</v>
      </c>
      <c r="M8170" s="54" t="s">
        <v>27025</v>
      </c>
      <c r="N8170" s="54" t="s">
        <v>256</v>
      </c>
      <c r="O8170" s="54" t="s">
        <v>256</v>
      </c>
      <c r="P8170" s="54" t="s">
        <v>264</v>
      </c>
      <c r="Q8170" s="54" t="s">
        <v>256</v>
      </c>
      <c r="R8170" s="54" t="s">
        <v>431</v>
      </c>
      <c r="S8170" s="71"/>
      <c r="T8170" s="54" t="s">
        <v>256</v>
      </c>
      <c r="U8170" s="71">
        <v>44718</v>
      </c>
      <c r="V8170" s="54" t="s">
        <v>256</v>
      </c>
      <c r="W8170" t="str">
        <f t="shared" si="127"/>
        <v>Jun-22</v>
      </c>
    </row>
    <row r="8171" spans="1:23" x14ac:dyDescent="0.25">
      <c r="A8171" s="54" t="s">
        <v>317</v>
      </c>
      <c r="B8171" s="54" t="s">
        <v>428</v>
      </c>
      <c r="C8171" s="54" t="s">
        <v>263</v>
      </c>
      <c r="D8171" s="54" t="s">
        <v>429</v>
      </c>
      <c r="E8171" s="54" t="s">
        <v>27027</v>
      </c>
      <c r="F8171" s="71">
        <v>44718</v>
      </c>
      <c r="G8171" s="72">
        <v>2519.86</v>
      </c>
      <c r="H8171" s="72">
        <v>222125.66</v>
      </c>
      <c r="I8171" s="54" t="s">
        <v>265</v>
      </c>
      <c r="J8171" s="54" t="s">
        <v>26045</v>
      </c>
      <c r="K8171" s="54" t="s">
        <v>27023</v>
      </c>
      <c r="L8171" s="54" t="s">
        <v>27028</v>
      </c>
      <c r="M8171" s="54" t="s">
        <v>27027</v>
      </c>
      <c r="N8171" s="54" t="s">
        <v>256</v>
      </c>
      <c r="O8171" s="54" t="s">
        <v>256</v>
      </c>
      <c r="P8171" s="54" t="s">
        <v>264</v>
      </c>
      <c r="Q8171" s="54" t="s">
        <v>256</v>
      </c>
      <c r="R8171" s="54" t="s">
        <v>431</v>
      </c>
      <c r="S8171" s="71"/>
      <c r="T8171" s="54" t="s">
        <v>256</v>
      </c>
      <c r="U8171" s="71">
        <v>44718</v>
      </c>
      <c r="V8171" s="54" t="s">
        <v>256</v>
      </c>
      <c r="W8171" t="str">
        <f t="shared" si="127"/>
        <v>Jun-22</v>
      </c>
    </row>
    <row r="8172" spans="1:23" x14ac:dyDescent="0.25">
      <c r="A8172" s="54" t="s">
        <v>317</v>
      </c>
      <c r="B8172" s="54" t="s">
        <v>428</v>
      </c>
      <c r="C8172" s="54" t="s">
        <v>263</v>
      </c>
      <c r="D8172" s="54" t="s">
        <v>429</v>
      </c>
      <c r="E8172" s="54" t="s">
        <v>27029</v>
      </c>
      <c r="F8172" s="71">
        <v>44718</v>
      </c>
      <c r="G8172" s="72">
        <v>8233.98</v>
      </c>
      <c r="H8172" s="72">
        <v>725825.34</v>
      </c>
      <c r="I8172" s="54" t="s">
        <v>265</v>
      </c>
      <c r="J8172" s="54" t="s">
        <v>26051</v>
      </c>
      <c r="K8172" s="54" t="s">
        <v>27011</v>
      </c>
      <c r="L8172" s="54" t="s">
        <v>27030</v>
      </c>
      <c r="M8172" s="54" t="s">
        <v>27029</v>
      </c>
      <c r="N8172" s="54" t="s">
        <v>256</v>
      </c>
      <c r="O8172" s="54" t="s">
        <v>256</v>
      </c>
      <c r="P8172" s="54" t="s">
        <v>264</v>
      </c>
      <c r="Q8172" s="54" t="s">
        <v>256</v>
      </c>
      <c r="R8172" s="54" t="s">
        <v>431</v>
      </c>
      <c r="S8172" s="71"/>
      <c r="T8172" s="54" t="s">
        <v>256</v>
      </c>
      <c r="U8172" s="71">
        <v>44718</v>
      </c>
      <c r="V8172" s="54" t="s">
        <v>256</v>
      </c>
      <c r="W8172" t="str">
        <f t="shared" si="127"/>
        <v>Jun-22</v>
      </c>
    </row>
    <row r="8173" spans="1:23" x14ac:dyDescent="0.25">
      <c r="A8173" s="54" t="s">
        <v>317</v>
      </c>
      <c r="B8173" s="54" t="s">
        <v>428</v>
      </c>
      <c r="C8173" s="54" t="s">
        <v>263</v>
      </c>
      <c r="D8173" s="54" t="s">
        <v>429</v>
      </c>
      <c r="E8173" s="54" t="s">
        <v>27031</v>
      </c>
      <c r="F8173" s="71">
        <v>44718</v>
      </c>
      <c r="G8173" s="72">
        <v>3213.57</v>
      </c>
      <c r="H8173" s="72">
        <v>283276.2</v>
      </c>
      <c r="I8173" s="54" t="s">
        <v>265</v>
      </c>
      <c r="J8173" s="54" t="s">
        <v>26057</v>
      </c>
      <c r="K8173" s="54" t="s">
        <v>27011</v>
      </c>
      <c r="L8173" s="54" t="s">
        <v>27032</v>
      </c>
      <c r="M8173" s="54" t="s">
        <v>27031</v>
      </c>
      <c r="N8173" s="54" t="s">
        <v>256</v>
      </c>
      <c r="O8173" s="54" t="s">
        <v>256</v>
      </c>
      <c r="P8173" s="54" t="s">
        <v>264</v>
      </c>
      <c r="Q8173" s="54" t="s">
        <v>256</v>
      </c>
      <c r="R8173" s="54" t="s">
        <v>431</v>
      </c>
      <c r="S8173" s="71"/>
      <c r="T8173" s="54" t="s">
        <v>256</v>
      </c>
      <c r="U8173" s="71">
        <v>44718</v>
      </c>
      <c r="V8173" s="54" t="s">
        <v>256</v>
      </c>
      <c r="W8173" t="str">
        <f t="shared" si="127"/>
        <v>Jun-22</v>
      </c>
    </row>
    <row r="8174" spans="1:23" x14ac:dyDescent="0.25">
      <c r="A8174" s="54" t="s">
        <v>317</v>
      </c>
      <c r="B8174" s="54" t="s">
        <v>428</v>
      </c>
      <c r="C8174" s="54" t="s">
        <v>263</v>
      </c>
      <c r="D8174" s="54" t="s">
        <v>429</v>
      </c>
      <c r="E8174" s="54" t="s">
        <v>27033</v>
      </c>
      <c r="F8174" s="71">
        <v>44718</v>
      </c>
      <c r="G8174" s="72">
        <v>14690.34</v>
      </c>
      <c r="H8174" s="72">
        <v>1294953.47</v>
      </c>
      <c r="I8174" s="54" t="s">
        <v>265</v>
      </c>
      <c r="J8174" s="54" t="s">
        <v>26066</v>
      </c>
      <c r="K8174" s="54" t="s">
        <v>27034</v>
      </c>
      <c r="L8174" s="54" t="s">
        <v>27035</v>
      </c>
      <c r="M8174" s="54" t="s">
        <v>27033</v>
      </c>
      <c r="N8174" s="54" t="s">
        <v>256</v>
      </c>
      <c r="O8174" s="54" t="s">
        <v>256</v>
      </c>
      <c r="P8174" s="54" t="s">
        <v>264</v>
      </c>
      <c r="Q8174" s="54" t="s">
        <v>256</v>
      </c>
      <c r="R8174" s="54" t="s">
        <v>431</v>
      </c>
      <c r="S8174" s="71"/>
      <c r="T8174" s="54" t="s">
        <v>256</v>
      </c>
      <c r="U8174" s="71">
        <v>44718</v>
      </c>
      <c r="V8174" s="54" t="s">
        <v>256</v>
      </c>
      <c r="W8174" t="str">
        <f t="shared" si="127"/>
        <v>Jun-22</v>
      </c>
    </row>
    <row r="8175" spans="1:23" x14ac:dyDescent="0.25">
      <c r="A8175" s="54" t="s">
        <v>317</v>
      </c>
      <c r="B8175" s="54" t="s">
        <v>428</v>
      </c>
      <c r="C8175" s="54" t="s">
        <v>263</v>
      </c>
      <c r="D8175" s="54" t="s">
        <v>429</v>
      </c>
      <c r="E8175" s="54" t="s">
        <v>27036</v>
      </c>
      <c r="F8175" s="71">
        <v>44718</v>
      </c>
      <c r="G8175" s="72">
        <v>8878.91</v>
      </c>
      <c r="H8175" s="72">
        <v>782675.92</v>
      </c>
      <c r="I8175" s="54" t="s">
        <v>265</v>
      </c>
      <c r="J8175" s="54" t="s">
        <v>26072</v>
      </c>
      <c r="K8175" s="54" t="s">
        <v>27034</v>
      </c>
      <c r="L8175" s="54" t="s">
        <v>27037</v>
      </c>
      <c r="M8175" s="54" t="s">
        <v>27036</v>
      </c>
      <c r="N8175" s="54" t="s">
        <v>256</v>
      </c>
      <c r="O8175" s="54" t="s">
        <v>256</v>
      </c>
      <c r="P8175" s="54" t="s">
        <v>264</v>
      </c>
      <c r="Q8175" s="54" t="s">
        <v>256</v>
      </c>
      <c r="R8175" s="54" t="s">
        <v>431</v>
      </c>
      <c r="S8175" s="71"/>
      <c r="T8175" s="54" t="s">
        <v>256</v>
      </c>
      <c r="U8175" s="71">
        <v>44718</v>
      </c>
      <c r="V8175" s="54" t="s">
        <v>256</v>
      </c>
      <c r="W8175" t="str">
        <f t="shared" si="127"/>
        <v>Jun-22</v>
      </c>
    </row>
    <row r="8176" spans="1:23" x14ac:dyDescent="0.25">
      <c r="A8176" s="54" t="s">
        <v>317</v>
      </c>
      <c r="B8176" s="54" t="s">
        <v>428</v>
      </c>
      <c r="C8176" s="54" t="s">
        <v>263</v>
      </c>
      <c r="D8176" s="54" t="s">
        <v>429</v>
      </c>
      <c r="E8176" s="54" t="s">
        <v>27038</v>
      </c>
      <c r="F8176" s="71">
        <v>44718</v>
      </c>
      <c r="G8176" s="72">
        <v>2239.6</v>
      </c>
      <c r="H8176" s="72">
        <v>197420.74</v>
      </c>
      <c r="I8176" s="54" t="s">
        <v>265</v>
      </c>
      <c r="J8176" s="54" t="s">
        <v>24529</v>
      </c>
      <c r="K8176" s="54" t="s">
        <v>27039</v>
      </c>
      <c r="L8176" s="54" t="s">
        <v>27040</v>
      </c>
      <c r="M8176" s="54" t="s">
        <v>27038</v>
      </c>
      <c r="N8176" s="54" t="s">
        <v>256</v>
      </c>
      <c r="O8176" s="54" t="s">
        <v>256</v>
      </c>
      <c r="P8176" s="54" t="s">
        <v>283</v>
      </c>
      <c r="Q8176" s="54" t="s">
        <v>256</v>
      </c>
      <c r="R8176" s="54" t="s">
        <v>431</v>
      </c>
      <c r="S8176" s="71"/>
      <c r="T8176" s="54" t="s">
        <v>256</v>
      </c>
      <c r="U8176" s="71">
        <v>44718</v>
      </c>
      <c r="V8176" s="54" t="s">
        <v>256</v>
      </c>
      <c r="W8176" t="str">
        <f t="shared" si="127"/>
        <v>Jun-22</v>
      </c>
    </row>
    <row r="8177" spans="1:23" x14ac:dyDescent="0.25">
      <c r="A8177" s="54" t="s">
        <v>317</v>
      </c>
      <c r="B8177" s="54" t="s">
        <v>428</v>
      </c>
      <c r="C8177" s="54" t="s">
        <v>263</v>
      </c>
      <c r="D8177" s="54" t="s">
        <v>429</v>
      </c>
      <c r="E8177" s="54" t="s">
        <v>27041</v>
      </c>
      <c r="F8177" s="71">
        <v>44718</v>
      </c>
      <c r="G8177" s="72">
        <v>16278.22</v>
      </c>
      <c r="H8177" s="72">
        <v>1434925.09</v>
      </c>
      <c r="I8177" s="54" t="s">
        <v>265</v>
      </c>
      <c r="J8177" s="54" t="s">
        <v>24529</v>
      </c>
      <c r="K8177" s="54" t="s">
        <v>26941</v>
      </c>
      <c r="L8177" s="54" t="s">
        <v>27042</v>
      </c>
      <c r="M8177" s="54" t="s">
        <v>27041</v>
      </c>
      <c r="N8177" s="54" t="s">
        <v>256</v>
      </c>
      <c r="O8177" s="54" t="s">
        <v>256</v>
      </c>
      <c r="P8177" s="54" t="s">
        <v>271</v>
      </c>
      <c r="Q8177" s="54" t="s">
        <v>256</v>
      </c>
      <c r="R8177" s="54" t="s">
        <v>431</v>
      </c>
      <c r="S8177" s="71"/>
      <c r="T8177" s="54" t="s">
        <v>256</v>
      </c>
      <c r="U8177" s="71">
        <v>44718</v>
      </c>
      <c r="V8177" s="54" t="s">
        <v>443</v>
      </c>
      <c r="W8177" t="str">
        <f t="shared" si="127"/>
        <v>Jun-22</v>
      </c>
    </row>
    <row r="8178" spans="1:23" x14ac:dyDescent="0.25">
      <c r="A8178" s="54" t="s">
        <v>317</v>
      </c>
      <c r="B8178" s="54" t="s">
        <v>428</v>
      </c>
      <c r="C8178" s="54" t="s">
        <v>263</v>
      </c>
      <c r="D8178" s="54" t="s">
        <v>429</v>
      </c>
      <c r="E8178" s="54" t="s">
        <v>27043</v>
      </c>
      <c r="F8178" s="71">
        <v>44718</v>
      </c>
      <c r="G8178" s="72">
        <v>118.24</v>
      </c>
      <c r="H8178" s="72">
        <v>10422.86</v>
      </c>
      <c r="I8178" s="54" t="s">
        <v>265</v>
      </c>
      <c r="J8178" s="54" t="s">
        <v>27044</v>
      </c>
      <c r="K8178" s="54" t="s">
        <v>27045</v>
      </c>
      <c r="L8178" s="54" t="s">
        <v>27046</v>
      </c>
      <c r="M8178" s="54" t="s">
        <v>27043</v>
      </c>
      <c r="N8178" s="54" t="s">
        <v>256</v>
      </c>
      <c r="O8178" s="54" t="s">
        <v>256</v>
      </c>
      <c r="P8178" s="54" t="s">
        <v>271</v>
      </c>
      <c r="Q8178" s="54" t="s">
        <v>256</v>
      </c>
      <c r="R8178" s="54" t="s">
        <v>431</v>
      </c>
      <c r="S8178" s="71"/>
      <c r="T8178" s="54" t="s">
        <v>256</v>
      </c>
      <c r="U8178" s="71">
        <v>44718</v>
      </c>
      <c r="V8178" s="54" t="s">
        <v>443</v>
      </c>
      <c r="W8178" t="str">
        <f t="shared" si="127"/>
        <v>Jun-22</v>
      </c>
    </row>
    <row r="8179" spans="1:23" x14ac:dyDescent="0.25">
      <c r="A8179" s="54" t="s">
        <v>317</v>
      </c>
      <c r="B8179" s="54" t="s">
        <v>428</v>
      </c>
      <c r="C8179" s="54" t="s">
        <v>263</v>
      </c>
      <c r="D8179" s="54" t="s">
        <v>429</v>
      </c>
      <c r="E8179" s="54" t="s">
        <v>27047</v>
      </c>
      <c r="F8179" s="71">
        <v>44718</v>
      </c>
      <c r="G8179" s="72">
        <v>1151.2</v>
      </c>
      <c r="H8179" s="72">
        <v>101478.28</v>
      </c>
      <c r="I8179" s="54" t="s">
        <v>265</v>
      </c>
      <c r="J8179" s="54" t="s">
        <v>23331</v>
      </c>
      <c r="K8179" s="54" t="s">
        <v>27048</v>
      </c>
      <c r="L8179" s="54" t="s">
        <v>27049</v>
      </c>
      <c r="M8179" s="54" t="s">
        <v>27047</v>
      </c>
      <c r="N8179" s="54" t="s">
        <v>256</v>
      </c>
      <c r="O8179" s="54" t="s">
        <v>256</v>
      </c>
      <c r="P8179" s="54" t="s">
        <v>522</v>
      </c>
      <c r="Q8179" s="54" t="s">
        <v>256</v>
      </c>
      <c r="R8179" s="54" t="s">
        <v>431</v>
      </c>
      <c r="S8179" s="71"/>
      <c r="T8179" s="54" t="s">
        <v>256</v>
      </c>
      <c r="U8179" s="71">
        <v>44718</v>
      </c>
      <c r="V8179" s="54" t="s">
        <v>256</v>
      </c>
      <c r="W8179" t="str">
        <f t="shared" si="127"/>
        <v>Jun-22</v>
      </c>
    </row>
    <row r="8180" spans="1:23" x14ac:dyDescent="0.25">
      <c r="A8180" s="54" t="s">
        <v>318</v>
      </c>
      <c r="B8180" s="54" t="s">
        <v>428</v>
      </c>
      <c r="C8180" s="54" t="s">
        <v>263</v>
      </c>
      <c r="D8180" s="54" t="s">
        <v>429</v>
      </c>
      <c r="E8180" s="54" t="s">
        <v>27050</v>
      </c>
      <c r="F8180" s="71">
        <v>44718</v>
      </c>
      <c r="G8180" s="72">
        <v>333958.26</v>
      </c>
      <c r="H8180" s="72">
        <v>29438420.620000001</v>
      </c>
      <c r="I8180" s="54" t="s">
        <v>265</v>
      </c>
      <c r="J8180" s="54" t="s">
        <v>23505</v>
      </c>
      <c r="K8180" s="54" t="s">
        <v>27051</v>
      </c>
      <c r="L8180" s="54" t="s">
        <v>27052</v>
      </c>
      <c r="M8180" s="54" t="s">
        <v>27050</v>
      </c>
      <c r="N8180" s="54" t="s">
        <v>256</v>
      </c>
      <c r="O8180" s="54" t="s">
        <v>256</v>
      </c>
      <c r="P8180" s="54" t="s">
        <v>438</v>
      </c>
      <c r="Q8180" s="54" t="s">
        <v>256</v>
      </c>
      <c r="R8180" s="54" t="s">
        <v>431</v>
      </c>
      <c r="S8180" s="71"/>
      <c r="T8180" s="54" t="s">
        <v>256</v>
      </c>
      <c r="U8180" s="71">
        <v>44718</v>
      </c>
      <c r="V8180" s="54" t="s">
        <v>256</v>
      </c>
      <c r="W8180" t="str">
        <f t="shared" si="127"/>
        <v>Jun-22</v>
      </c>
    </row>
    <row r="8181" spans="1:23" x14ac:dyDescent="0.25">
      <c r="A8181" s="54" t="s">
        <v>317</v>
      </c>
      <c r="B8181" s="54" t="s">
        <v>428</v>
      </c>
      <c r="C8181" s="54" t="s">
        <v>263</v>
      </c>
      <c r="D8181" s="54" t="s">
        <v>429</v>
      </c>
      <c r="E8181" s="54" t="s">
        <v>27053</v>
      </c>
      <c r="F8181" s="71">
        <v>44718</v>
      </c>
      <c r="G8181" s="72">
        <v>1125</v>
      </c>
      <c r="H8181" s="72">
        <v>99168.75</v>
      </c>
      <c r="I8181" s="54" t="s">
        <v>265</v>
      </c>
      <c r="J8181" s="54" t="s">
        <v>23505</v>
      </c>
      <c r="K8181" s="54" t="s">
        <v>27054</v>
      </c>
      <c r="L8181" s="54" t="s">
        <v>27055</v>
      </c>
      <c r="M8181" s="54" t="s">
        <v>27053</v>
      </c>
      <c r="N8181" s="54" t="s">
        <v>256</v>
      </c>
      <c r="O8181" s="54" t="s">
        <v>256</v>
      </c>
      <c r="P8181" s="54" t="s">
        <v>522</v>
      </c>
      <c r="Q8181" s="54" t="s">
        <v>256</v>
      </c>
      <c r="R8181" s="54" t="s">
        <v>431</v>
      </c>
      <c r="S8181" s="71"/>
      <c r="T8181" s="54" t="s">
        <v>256</v>
      </c>
      <c r="U8181" s="71">
        <v>44718</v>
      </c>
      <c r="V8181" s="54" t="s">
        <v>256</v>
      </c>
      <c r="W8181" t="str">
        <f t="shared" si="127"/>
        <v>Jun-22</v>
      </c>
    </row>
    <row r="8182" spans="1:23" x14ac:dyDescent="0.25">
      <c r="A8182" s="54" t="s">
        <v>317</v>
      </c>
      <c r="B8182" s="54" t="s">
        <v>428</v>
      </c>
      <c r="C8182" s="54" t="s">
        <v>263</v>
      </c>
      <c r="D8182" s="54" t="s">
        <v>429</v>
      </c>
      <c r="E8182" s="54" t="s">
        <v>27056</v>
      </c>
      <c r="F8182" s="71">
        <v>44718</v>
      </c>
      <c r="G8182" s="72">
        <v>5516.75</v>
      </c>
      <c r="H8182" s="72">
        <v>486301.51</v>
      </c>
      <c r="I8182" s="54" t="s">
        <v>265</v>
      </c>
      <c r="J8182" s="54" t="s">
        <v>26517</v>
      </c>
      <c r="K8182" s="54" t="s">
        <v>27057</v>
      </c>
      <c r="L8182" s="54" t="s">
        <v>27058</v>
      </c>
      <c r="M8182" s="54" t="s">
        <v>27056</v>
      </c>
      <c r="N8182" s="54" t="s">
        <v>256</v>
      </c>
      <c r="O8182" s="54" t="s">
        <v>256</v>
      </c>
      <c r="P8182" s="54" t="s">
        <v>522</v>
      </c>
      <c r="Q8182" s="54" t="s">
        <v>256</v>
      </c>
      <c r="R8182" s="54" t="s">
        <v>431</v>
      </c>
      <c r="S8182" s="71"/>
      <c r="T8182" s="54" t="s">
        <v>256</v>
      </c>
      <c r="U8182" s="71">
        <v>44718</v>
      </c>
      <c r="V8182" s="54" t="s">
        <v>256</v>
      </c>
      <c r="W8182" t="str">
        <f t="shared" si="127"/>
        <v>Jun-22</v>
      </c>
    </row>
    <row r="8183" spans="1:23" x14ac:dyDescent="0.25">
      <c r="A8183" s="54" t="s">
        <v>317</v>
      </c>
      <c r="B8183" s="54" t="s">
        <v>428</v>
      </c>
      <c r="C8183" s="54" t="s">
        <v>263</v>
      </c>
      <c r="D8183" s="54" t="s">
        <v>429</v>
      </c>
      <c r="E8183" s="54" t="s">
        <v>27059</v>
      </c>
      <c r="F8183" s="71">
        <v>44718</v>
      </c>
      <c r="G8183" s="72">
        <v>53000.82</v>
      </c>
      <c r="H8183" s="72">
        <v>4672022.28</v>
      </c>
      <c r="I8183" s="54" t="s">
        <v>265</v>
      </c>
      <c r="J8183" s="54" t="s">
        <v>26517</v>
      </c>
      <c r="K8183" s="54" t="s">
        <v>26815</v>
      </c>
      <c r="L8183" s="54" t="s">
        <v>27060</v>
      </c>
      <c r="M8183" s="54" t="s">
        <v>27059</v>
      </c>
      <c r="N8183" s="54" t="s">
        <v>256</v>
      </c>
      <c r="O8183" s="54" t="s">
        <v>256</v>
      </c>
      <c r="P8183" s="54" t="s">
        <v>271</v>
      </c>
      <c r="Q8183" s="54" t="s">
        <v>256</v>
      </c>
      <c r="R8183" s="54" t="s">
        <v>431</v>
      </c>
      <c r="S8183" s="71"/>
      <c r="T8183" s="54" t="s">
        <v>256</v>
      </c>
      <c r="U8183" s="71">
        <v>44718</v>
      </c>
      <c r="V8183" s="54" t="s">
        <v>443</v>
      </c>
      <c r="W8183" t="str">
        <f t="shared" si="127"/>
        <v>Jun-22</v>
      </c>
    </row>
    <row r="8184" spans="1:23" x14ac:dyDescent="0.25">
      <c r="A8184" s="54" t="s">
        <v>317</v>
      </c>
      <c r="B8184" s="54" t="s">
        <v>428</v>
      </c>
      <c r="C8184" s="54" t="s">
        <v>263</v>
      </c>
      <c r="D8184" s="54" t="s">
        <v>429</v>
      </c>
      <c r="E8184" s="54" t="s">
        <v>27061</v>
      </c>
      <c r="F8184" s="71">
        <v>44718</v>
      </c>
      <c r="G8184" s="72">
        <v>832</v>
      </c>
      <c r="H8184" s="72">
        <v>73340.800000000003</v>
      </c>
      <c r="I8184" s="54" t="s">
        <v>265</v>
      </c>
      <c r="J8184" s="54" t="s">
        <v>25362</v>
      </c>
      <c r="K8184" s="54" t="s">
        <v>27062</v>
      </c>
      <c r="L8184" s="54" t="s">
        <v>27063</v>
      </c>
      <c r="M8184" s="54" t="s">
        <v>27061</v>
      </c>
      <c r="N8184" s="54" t="s">
        <v>256</v>
      </c>
      <c r="O8184" s="54" t="s">
        <v>256</v>
      </c>
      <c r="P8184" s="54" t="s">
        <v>522</v>
      </c>
      <c r="Q8184" s="54" t="s">
        <v>256</v>
      </c>
      <c r="R8184" s="54" t="s">
        <v>431</v>
      </c>
      <c r="S8184" s="71"/>
      <c r="T8184" s="54" t="s">
        <v>256</v>
      </c>
      <c r="U8184" s="71">
        <v>44718</v>
      </c>
      <c r="V8184" s="54" t="s">
        <v>256</v>
      </c>
      <c r="W8184" t="str">
        <f t="shared" si="127"/>
        <v>Jun-22</v>
      </c>
    </row>
    <row r="8185" spans="1:23" x14ac:dyDescent="0.25">
      <c r="A8185" s="54" t="s">
        <v>317</v>
      </c>
      <c r="B8185" s="54" t="s">
        <v>428</v>
      </c>
      <c r="C8185" s="54" t="s">
        <v>263</v>
      </c>
      <c r="D8185" s="54" t="s">
        <v>429</v>
      </c>
      <c r="E8185" s="54" t="s">
        <v>27064</v>
      </c>
      <c r="F8185" s="71">
        <v>44718</v>
      </c>
      <c r="G8185" s="72">
        <v>94.1</v>
      </c>
      <c r="H8185" s="72">
        <v>8294.92</v>
      </c>
      <c r="I8185" s="54" t="s">
        <v>265</v>
      </c>
      <c r="J8185" s="54" t="s">
        <v>25378</v>
      </c>
      <c r="K8185" s="54" t="s">
        <v>27065</v>
      </c>
      <c r="L8185" s="54" t="s">
        <v>27066</v>
      </c>
      <c r="M8185" s="54" t="s">
        <v>27064</v>
      </c>
      <c r="N8185" s="54" t="s">
        <v>256</v>
      </c>
      <c r="O8185" s="54" t="s">
        <v>256</v>
      </c>
      <c r="P8185" s="54" t="s">
        <v>522</v>
      </c>
      <c r="Q8185" s="54" t="s">
        <v>256</v>
      </c>
      <c r="R8185" s="54" t="s">
        <v>431</v>
      </c>
      <c r="S8185" s="71"/>
      <c r="T8185" s="54" t="s">
        <v>256</v>
      </c>
      <c r="U8185" s="71">
        <v>44718</v>
      </c>
      <c r="V8185" s="54" t="s">
        <v>256</v>
      </c>
      <c r="W8185" t="str">
        <f t="shared" si="127"/>
        <v>Jun-22</v>
      </c>
    </row>
    <row r="8186" spans="1:23" x14ac:dyDescent="0.25">
      <c r="A8186" s="54" t="s">
        <v>317</v>
      </c>
      <c r="B8186" s="54" t="s">
        <v>428</v>
      </c>
      <c r="C8186" s="54" t="s">
        <v>263</v>
      </c>
      <c r="D8186" s="54" t="s">
        <v>429</v>
      </c>
      <c r="E8186" s="54" t="s">
        <v>27067</v>
      </c>
      <c r="F8186" s="71">
        <v>44718</v>
      </c>
      <c r="G8186" s="72">
        <v>378</v>
      </c>
      <c r="H8186" s="72">
        <v>33320.699999999997</v>
      </c>
      <c r="I8186" s="54" t="s">
        <v>265</v>
      </c>
      <c r="J8186" s="54" t="s">
        <v>23567</v>
      </c>
      <c r="K8186" s="54" t="s">
        <v>27068</v>
      </c>
      <c r="L8186" s="54" t="s">
        <v>27069</v>
      </c>
      <c r="M8186" s="54" t="s">
        <v>27067</v>
      </c>
      <c r="N8186" s="54" t="s">
        <v>256</v>
      </c>
      <c r="O8186" s="54" t="s">
        <v>256</v>
      </c>
      <c r="P8186" s="54" t="s">
        <v>522</v>
      </c>
      <c r="Q8186" s="54" t="s">
        <v>256</v>
      </c>
      <c r="R8186" s="54" t="s">
        <v>431</v>
      </c>
      <c r="S8186" s="71"/>
      <c r="T8186" s="54" t="s">
        <v>256</v>
      </c>
      <c r="U8186" s="71">
        <v>44718</v>
      </c>
      <c r="V8186" s="54" t="s">
        <v>256</v>
      </c>
      <c r="W8186" t="str">
        <f t="shared" si="127"/>
        <v>Jun-22</v>
      </c>
    </row>
    <row r="8187" spans="1:23" x14ac:dyDescent="0.25">
      <c r="A8187" s="54" t="s">
        <v>317</v>
      </c>
      <c r="B8187" s="54" t="s">
        <v>428</v>
      </c>
      <c r="C8187" s="54" t="s">
        <v>263</v>
      </c>
      <c r="D8187" s="54" t="s">
        <v>429</v>
      </c>
      <c r="E8187" s="54" t="s">
        <v>27070</v>
      </c>
      <c r="F8187" s="71">
        <v>44718</v>
      </c>
      <c r="G8187" s="72">
        <v>4495.6499999999996</v>
      </c>
      <c r="H8187" s="72">
        <v>396291.55</v>
      </c>
      <c r="I8187" s="54" t="s">
        <v>265</v>
      </c>
      <c r="J8187" s="54" t="s">
        <v>25516</v>
      </c>
      <c r="K8187" s="54" t="s">
        <v>27071</v>
      </c>
      <c r="L8187" s="54" t="s">
        <v>27072</v>
      </c>
      <c r="M8187" s="54" t="s">
        <v>27070</v>
      </c>
      <c r="N8187" s="54" t="s">
        <v>256</v>
      </c>
      <c r="O8187" s="54" t="s">
        <v>256</v>
      </c>
      <c r="P8187" s="54" t="s">
        <v>468</v>
      </c>
      <c r="Q8187" s="54" t="s">
        <v>256</v>
      </c>
      <c r="R8187" s="54" t="s">
        <v>431</v>
      </c>
      <c r="S8187" s="71"/>
      <c r="T8187" s="54" t="s">
        <v>256</v>
      </c>
      <c r="U8187" s="71">
        <v>44718</v>
      </c>
      <c r="V8187" s="54" t="s">
        <v>256</v>
      </c>
      <c r="W8187" t="str">
        <f t="shared" si="127"/>
        <v>Jun-22</v>
      </c>
    </row>
    <row r="8188" spans="1:23" x14ac:dyDescent="0.25">
      <c r="A8188" s="54" t="s">
        <v>317</v>
      </c>
      <c r="B8188" s="54" t="s">
        <v>428</v>
      </c>
      <c r="C8188" s="54" t="s">
        <v>263</v>
      </c>
      <c r="D8188" s="54" t="s">
        <v>429</v>
      </c>
      <c r="E8188" s="54" t="s">
        <v>27073</v>
      </c>
      <c r="F8188" s="71">
        <v>44718</v>
      </c>
      <c r="G8188" s="72">
        <v>22384.74</v>
      </c>
      <c r="H8188" s="72">
        <v>1973214.83</v>
      </c>
      <c r="I8188" s="54" t="s">
        <v>265</v>
      </c>
      <c r="J8188" s="54" t="s">
        <v>25516</v>
      </c>
      <c r="K8188" s="54" t="s">
        <v>26815</v>
      </c>
      <c r="L8188" s="54" t="s">
        <v>27074</v>
      </c>
      <c r="M8188" s="54" t="s">
        <v>27073</v>
      </c>
      <c r="N8188" s="54" t="s">
        <v>256</v>
      </c>
      <c r="O8188" s="54" t="s">
        <v>256</v>
      </c>
      <c r="P8188" s="54" t="s">
        <v>271</v>
      </c>
      <c r="Q8188" s="54" t="s">
        <v>256</v>
      </c>
      <c r="R8188" s="54" t="s">
        <v>431</v>
      </c>
      <c r="S8188" s="71"/>
      <c r="T8188" s="54" t="s">
        <v>256</v>
      </c>
      <c r="U8188" s="71">
        <v>44718</v>
      </c>
      <c r="V8188" s="54" t="s">
        <v>443</v>
      </c>
      <c r="W8188" t="str">
        <f t="shared" si="127"/>
        <v>Jun-22</v>
      </c>
    </row>
    <row r="8189" spans="1:23" x14ac:dyDescent="0.25">
      <c r="A8189" s="54" t="s">
        <v>317</v>
      </c>
      <c r="B8189" s="54" t="s">
        <v>428</v>
      </c>
      <c r="C8189" s="54" t="s">
        <v>263</v>
      </c>
      <c r="D8189" s="54" t="s">
        <v>429</v>
      </c>
      <c r="E8189" s="54" t="s">
        <v>27075</v>
      </c>
      <c r="F8189" s="71">
        <v>44719</v>
      </c>
      <c r="G8189" s="72">
        <v>9527.19</v>
      </c>
      <c r="H8189" s="72">
        <v>839821.8</v>
      </c>
      <c r="I8189" s="54" t="s">
        <v>265</v>
      </c>
      <c r="J8189" s="54" t="s">
        <v>25651</v>
      </c>
      <c r="K8189" s="54" t="s">
        <v>27076</v>
      </c>
      <c r="L8189" s="54" t="s">
        <v>27077</v>
      </c>
      <c r="M8189" s="54" t="s">
        <v>27075</v>
      </c>
      <c r="N8189" s="54" t="s">
        <v>256</v>
      </c>
      <c r="O8189" s="54" t="s">
        <v>256</v>
      </c>
      <c r="P8189" s="54" t="s">
        <v>267</v>
      </c>
      <c r="Q8189" s="54" t="s">
        <v>256</v>
      </c>
      <c r="R8189" s="54" t="s">
        <v>431</v>
      </c>
      <c r="S8189" s="71"/>
      <c r="T8189" s="54" t="s">
        <v>256</v>
      </c>
      <c r="U8189" s="71">
        <v>44719</v>
      </c>
      <c r="V8189" s="54" t="s">
        <v>256</v>
      </c>
      <c r="W8189" t="str">
        <f t="shared" si="127"/>
        <v>Jun-22</v>
      </c>
    </row>
    <row r="8190" spans="1:23" x14ac:dyDescent="0.25">
      <c r="A8190" s="54" t="s">
        <v>317</v>
      </c>
      <c r="B8190" s="54" t="s">
        <v>428</v>
      </c>
      <c r="C8190" s="54" t="s">
        <v>263</v>
      </c>
      <c r="D8190" s="54" t="s">
        <v>429</v>
      </c>
      <c r="E8190" s="54" t="s">
        <v>27078</v>
      </c>
      <c r="F8190" s="71">
        <v>44719</v>
      </c>
      <c r="G8190" s="72">
        <v>6393.98</v>
      </c>
      <c r="H8190" s="72">
        <v>563629.34</v>
      </c>
      <c r="I8190" s="54" t="s">
        <v>265</v>
      </c>
      <c r="J8190" s="54" t="s">
        <v>25651</v>
      </c>
      <c r="K8190" s="54" t="s">
        <v>27079</v>
      </c>
      <c r="L8190" s="54" t="s">
        <v>27080</v>
      </c>
      <c r="M8190" s="54" t="s">
        <v>27078</v>
      </c>
      <c r="N8190" s="54" t="s">
        <v>256</v>
      </c>
      <c r="O8190" s="54" t="s">
        <v>256</v>
      </c>
      <c r="P8190" s="54" t="s">
        <v>267</v>
      </c>
      <c r="Q8190" s="54" t="s">
        <v>256</v>
      </c>
      <c r="R8190" s="54" t="s">
        <v>431</v>
      </c>
      <c r="S8190" s="71"/>
      <c r="T8190" s="54" t="s">
        <v>256</v>
      </c>
      <c r="U8190" s="71">
        <v>44719</v>
      </c>
      <c r="V8190" s="54" t="s">
        <v>256</v>
      </c>
      <c r="W8190" t="str">
        <f t="shared" si="127"/>
        <v>Jun-22</v>
      </c>
    </row>
    <row r="8191" spans="1:23" x14ac:dyDescent="0.25">
      <c r="A8191" s="54" t="s">
        <v>317</v>
      </c>
      <c r="B8191" s="54" t="s">
        <v>428</v>
      </c>
      <c r="C8191" s="54" t="s">
        <v>263</v>
      </c>
      <c r="D8191" s="54" t="s">
        <v>429</v>
      </c>
      <c r="E8191" s="54" t="s">
        <v>27081</v>
      </c>
      <c r="F8191" s="71">
        <v>44719</v>
      </c>
      <c r="G8191" s="72">
        <v>210</v>
      </c>
      <c r="H8191" s="72">
        <v>18511.5</v>
      </c>
      <c r="I8191" s="54" t="s">
        <v>265</v>
      </c>
      <c r="J8191" s="54" t="s">
        <v>22798</v>
      </c>
      <c r="K8191" s="54" t="s">
        <v>27082</v>
      </c>
      <c r="L8191" s="54" t="s">
        <v>27083</v>
      </c>
      <c r="M8191" s="54" t="s">
        <v>27081</v>
      </c>
      <c r="N8191" s="54" t="s">
        <v>256</v>
      </c>
      <c r="O8191" s="54" t="s">
        <v>256</v>
      </c>
      <c r="P8191" s="54" t="s">
        <v>267</v>
      </c>
      <c r="Q8191" s="54" t="s">
        <v>256</v>
      </c>
      <c r="R8191" s="54" t="s">
        <v>431</v>
      </c>
      <c r="S8191" s="71"/>
      <c r="T8191" s="54" t="s">
        <v>256</v>
      </c>
      <c r="U8191" s="71">
        <v>44719</v>
      </c>
      <c r="V8191" s="54" t="s">
        <v>256</v>
      </c>
      <c r="W8191" t="str">
        <f t="shared" si="127"/>
        <v>Jun-22</v>
      </c>
    </row>
    <row r="8192" spans="1:23" x14ac:dyDescent="0.25">
      <c r="A8192" s="54" t="s">
        <v>317</v>
      </c>
      <c r="B8192" s="54" t="s">
        <v>428</v>
      </c>
      <c r="C8192" s="54" t="s">
        <v>263</v>
      </c>
      <c r="D8192" s="54" t="s">
        <v>429</v>
      </c>
      <c r="E8192" s="54" t="s">
        <v>27084</v>
      </c>
      <c r="F8192" s="71">
        <v>44719</v>
      </c>
      <c r="G8192" s="72">
        <v>420</v>
      </c>
      <c r="H8192" s="72">
        <v>37023</v>
      </c>
      <c r="I8192" s="54" t="s">
        <v>265</v>
      </c>
      <c r="J8192" s="54" t="s">
        <v>22798</v>
      </c>
      <c r="K8192" s="54" t="s">
        <v>27085</v>
      </c>
      <c r="L8192" s="54" t="s">
        <v>27086</v>
      </c>
      <c r="M8192" s="54" t="s">
        <v>27084</v>
      </c>
      <c r="N8192" s="54" t="s">
        <v>256</v>
      </c>
      <c r="O8192" s="54" t="s">
        <v>256</v>
      </c>
      <c r="P8192" s="54" t="s">
        <v>267</v>
      </c>
      <c r="Q8192" s="54" t="s">
        <v>256</v>
      </c>
      <c r="R8192" s="54" t="s">
        <v>431</v>
      </c>
      <c r="S8192" s="71"/>
      <c r="T8192" s="54" t="s">
        <v>256</v>
      </c>
      <c r="U8192" s="71">
        <v>44719</v>
      </c>
      <c r="V8192" s="54" t="s">
        <v>256</v>
      </c>
      <c r="W8192" t="str">
        <f t="shared" si="127"/>
        <v>Jun-22</v>
      </c>
    </row>
    <row r="8193" spans="1:23" x14ac:dyDescent="0.25">
      <c r="A8193" s="54" t="s">
        <v>317</v>
      </c>
      <c r="B8193" s="54" t="s">
        <v>428</v>
      </c>
      <c r="C8193" s="54" t="s">
        <v>263</v>
      </c>
      <c r="D8193" s="54" t="s">
        <v>429</v>
      </c>
      <c r="E8193" s="54" t="s">
        <v>27087</v>
      </c>
      <c r="F8193" s="71">
        <v>44719</v>
      </c>
      <c r="G8193" s="72">
        <v>1470</v>
      </c>
      <c r="H8193" s="72">
        <v>129580.5</v>
      </c>
      <c r="I8193" s="54" t="s">
        <v>265</v>
      </c>
      <c r="J8193" s="54" t="s">
        <v>22798</v>
      </c>
      <c r="K8193" s="54" t="s">
        <v>27088</v>
      </c>
      <c r="L8193" s="54" t="s">
        <v>27089</v>
      </c>
      <c r="M8193" s="54" t="s">
        <v>27087</v>
      </c>
      <c r="N8193" s="54" t="s">
        <v>256</v>
      </c>
      <c r="O8193" s="54" t="s">
        <v>256</v>
      </c>
      <c r="P8193" s="54" t="s">
        <v>267</v>
      </c>
      <c r="Q8193" s="54" t="s">
        <v>256</v>
      </c>
      <c r="R8193" s="54" t="s">
        <v>431</v>
      </c>
      <c r="S8193" s="71"/>
      <c r="T8193" s="54" t="s">
        <v>256</v>
      </c>
      <c r="U8193" s="71">
        <v>44719</v>
      </c>
      <c r="V8193" s="54" t="s">
        <v>256</v>
      </c>
      <c r="W8193" t="str">
        <f t="shared" si="127"/>
        <v>Jun-22</v>
      </c>
    </row>
    <row r="8194" spans="1:23" x14ac:dyDescent="0.25">
      <c r="A8194" s="54" t="s">
        <v>318</v>
      </c>
      <c r="B8194" s="54" t="s">
        <v>428</v>
      </c>
      <c r="C8194" s="54" t="s">
        <v>263</v>
      </c>
      <c r="D8194" s="54" t="s">
        <v>429</v>
      </c>
      <c r="E8194" s="54" t="s">
        <v>27090</v>
      </c>
      <c r="F8194" s="71">
        <v>44719</v>
      </c>
      <c r="G8194" s="72">
        <v>6837.69</v>
      </c>
      <c r="H8194" s="72">
        <v>602742.37</v>
      </c>
      <c r="I8194" s="54" t="s">
        <v>265</v>
      </c>
      <c r="J8194" s="54" t="s">
        <v>22825</v>
      </c>
      <c r="K8194" s="54" t="s">
        <v>27091</v>
      </c>
      <c r="L8194" s="54" t="s">
        <v>27092</v>
      </c>
      <c r="M8194" s="54" t="s">
        <v>27090</v>
      </c>
      <c r="N8194" s="54" t="s">
        <v>256</v>
      </c>
      <c r="O8194" s="54" t="s">
        <v>256</v>
      </c>
      <c r="P8194" s="54" t="s">
        <v>281</v>
      </c>
      <c r="Q8194" s="54" t="s">
        <v>256</v>
      </c>
      <c r="R8194" s="54" t="s">
        <v>431</v>
      </c>
      <c r="S8194" s="71"/>
      <c r="T8194" s="54" t="s">
        <v>256</v>
      </c>
      <c r="U8194" s="71">
        <v>44719</v>
      </c>
      <c r="V8194" s="54" t="s">
        <v>256</v>
      </c>
      <c r="W8194" t="str">
        <f t="shared" si="127"/>
        <v>Jun-22</v>
      </c>
    </row>
    <row r="8195" spans="1:23" x14ac:dyDescent="0.25">
      <c r="A8195" s="54" t="s">
        <v>317</v>
      </c>
      <c r="B8195" s="54" t="s">
        <v>428</v>
      </c>
      <c r="C8195" s="54" t="s">
        <v>263</v>
      </c>
      <c r="D8195" s="54" t="s">
        <v>429</v>
      </c>
      <c r="E8195" s="54" t="s">
        <v>27093</v>
      </c>
      <c r="F8195" s="71">
        <v>44719</v>
      </c>
      <c r="G8195" s="72">
        <v>14205.03</v>
      </c>
      <c r="H8195" s="72">
        <v>1252173.3899999999</v>
      </c>
      <c r="I8195" s="54" t="s">
        <v>265</v>
      </c>
      <c r="J8195" s="54" t="s">
        <v>25840</v>
      </c>
      <c r="K8195" s="54" t="s">
        <v>27094</v>
      </c>
      <c r="L8195" s="54" t="s">
        <v>27095</v>
      </c>
      <c r="M8195" s="54" t="s">
        <v>27093</v>
      </c>
      <c r="N8195" s="54" t="s">
        <v>256</v>
      </c>
      <c r="O8195" s="54" t="s">
        <v>256</v>
      </c>
      <c r="P8195" s="54" t="s">
        <v>267</v>
      </c>
      <c r="Q8195" s="54" t="s">
        <v>256</v>
      </c>
      <c r="R8195" s="54" t="s">
        <v>431</v>
      </c>
      <c r="S8195" s="71"/>
      <c r="T8195" s="54" t="s">
        <v>256</v>
      </c>
      <c r="U8195" s="71">
        <v>44719</v>
      </c>
      <c r="V8195" s="54" t="s">
        <v>256</v>
      </c>
      <c r="W8195" t="str">
        <f t="shared" si="127"/>
        <v>Jun-22</v>
      </c>
    </row>
    <row r="8196" spans="1:23" x14ac:dyDescent="0.25">
      <c r="A8196" s="54" t="s">
        <v>318</v>
      </c>
      <c r="B8196" s="54" t="s">
        <v>428</v>
      </c>
      <c r="C8196" s="54" t="s">
        <v>263</v>
      </c>
      <c r="D8196" s="54" t="s">
        <v>429</v>
      </c>
      <c r="E8196" s="54" t="s">
        <v>27096</v>
      </c>
      <c r="F8196" s="71">
        <v>44719</v>
      </c>
      <c r="G8196" s="72">
        <v>39525.629999999997</v>
      </c>
      <c r="H8196" s="72">
        <v>3484184.28</v>
      </c>
      <c r="I8196" s="54" t="s">
        <v>265</v>
      </c>
      <c r="J8196" s="54" t="s">
        <v>27097</v>
      </c>
      <c r="K8196" s="54" t="s">
        <v>27098</v>
      </c>
      <c r="L8196" s="54" t="s">
        <v>27099</v>
      </c>
      <c r="M8196" s="54" t="s">
        <v>27096</v>
      </c>
      <c r="N8196" s="54" t="s">
        <v>256</v>
      </c>
      <c r="O8196" s="54" t="s">
        <v>256</v>
      </c>
      <c r="P8196" s="54" t="s">
        <v>281</v>
      </c>
      <c r="Q8196" s="54" t="s">
        <v>256</v>
      </c>
      <c r="R8196" s="54" t="s">
        <v>431</v>
      </c>
      <c r="S8196" s="71"/>
      <c r="T8196" s="54" t="s">
        <v>256</v>
      </c>
      <c r="U8196" s="71">
        <v>44719</v>
      </c>
      <c r="V8196" s="54" t="s">
        <v>256</v>
      </c>
      <c r="W8196" t="str">
        <f t="shared" si="127"/>
        <v>Jun-22</v>
      </c>
    </row>
    <row r="8197" spans="1:23" x14ac:dyDescent="0.25">
      <c r="A8197" s="54" t="s">
        <v>318</v>
      </c>
      <c r="B8197" s="54" t="s">
        <v>428</v>
      </c>
      <c r="C8197" s="54" t="s">
        <v>263</v>
      </c>
      <c r="D8197" s="54" t="s">
        <v>429</v>
      </c>
      <c r="E8197" s="54" t="s">
        <v>27100</v>
      </c>
      <c r="F8197" s="71">
        <v>44719</v>
      </c>
      <c r="G8197" s="72">
        <v>11605.22</v>
      </c>
      <c r="H8197" s="72">
        <v>1023000.14</v>
      </c>
      <c r="I8197" s="54" t="s">
        <v>265</v>
      </c>
      <c r="J8197" s="54" t="s">
        <v>23088</v>
      </c>
      <c r="K8197" s="54" t="s">
        <v>27101</v>
      </c>
      <c r="L8197" s="54" t="s">
        <v>27102</v>
      </c>
      <c r="M8197" s="54" t="s">
        <v>27100</v>
      </c>
      <c r="N8197" s="54" t="s">
        <v>256</v>
      </c>
      <c r="O8197" s="54" t="s">
        <v>256</v>
      </c>
      <c r="P8197" s="54" t="s">
        <v>281</v>
      </c>
      <c r="Q8197" s="54" t="s">
        <v>256</v>
      </c>
      <c r="R8197" s="54" t="s">
        <v>431</v>
      </c>
      <c r="S8197" s="71"/>
      <c r="T8197" s="54" t="s">
        <v>256</v>
      </c>
      <c r="U8197" s="71">
        <v>44719</v>
      </c>
      <c r="V8197" s="54" t="s">
        <v>256</v>
      </c>
      <c r="W8197" t="str">
        <f t="shared" ref="W8197:W8260" si="128">TEXT(F8197,"MMM-YY")</f>
        <v>Jun-22</v>
      </c>
    </row>
    <row r="8198" spans="1:23" x14ac:dyDescent="0.25">
      <c r="A8198" s="54" t="s">
        <v>317</v>
      </c>
      <c r="B8198" s="54" t="s">
        <v>428</v>
      </c>
      <c r="C8198" s="54" t="s">
        <v>263</v>
      </c>
      <c r="D8198" s="54" t="s">
        <v>429</v>
      </c>
      <c r="E8198" s="54" t="s">
        <v>27103</v>
      </c>
      <c r="F8198" s="71">
        <v>44719</v>
      </c>
      <c r="G8198" s="72">
        <v>13218.24</v>
      </c>
      <c r="H8198" s="72">
        <v>1165187.8600000001</v>
      </c>
      <c r="I8198" s="54" t="s">
        <v>265</v>
      </c>
      <c r="J8198" s="54" t="s">
        <v>23331</v>
      </c>
      <c r="K8198" s="54" t="s">
        <v>27104</v>
      </c>
      <c r="L8198" s="54" t="s">
        <v>27105</v>
      </c>
      <c r="M8198" s="54" t="s">
        <v>27103</v>
      </c>
      <c r="N8198" s="54" t="s">
        <v>256</v>
      </c>
      <c r="O8198" s="54" t="s">
        <v>256</v>
      </c>
      <c r="P8198" s="54" t="s">
        <v>271</v>
      </c>
      <c r="Q8198" s="54" t="s">
        <v>256</v>
      </c>
      <c r="R8198" s="54" t="s">
        <v>431</v>
      </c>
      <c r="S8198" s="71"/>
      <c r="T8198" s="54" t="s">
        <v>256</v>
      </c>
      <c r="U8198" s="71">
        <v>44719</v>
      </c>
      <c r="V8198" s="54" t="s">
        <v>443</v>
      </c>
      <c r="W8198" t="str">
        <f t="shared" si="128"/>
        <v>Jun-22</v>
      </c>
    </row>
    <row r="8199" spans="1:23" x14ac:dyDescent="0.25">
      <c r="A8199" s="54" t="s">
        <v>317</v>
      </c>
      <c r="B8199" s="54" t="s">
        <v>428</v>
      </c>
      <c r="C8199" s="54" t="s">
        <v>263</v>
      </c>
      <c r="D8199" s="54" t="s">
        <v>429</v>
      </c>
      <c r="E8199" s="54" t="s">
        <v>27106</v>
      </c>
      <c r="F8199" s="71">
        <v>44719</v>
      </c>
      <c r="G8199" s="72">
        <v>1052.75</v>
      </c>
      <c r="H8199" s="72">
        <v>92799.91</v>
      </c>
      <c r="I8199" s="54" t="s">
        <v>265</v>
      </c>
      <c r="J8199" s="54" t="s">
        <v>23331</v>
      </c>
      <c r="K8199" s="54" t="s">
        <v>27107</v>
      </c>
      <c r="L8199" s="54" t="s">
        <v>27108</v>
      </c>
      <c r="M8199" s="54" t="s">
        <v>27106</v>
      </c>
      <c r="N8199" s="54" t="s">
        <v>256</v>
      </c>
      <c r="O8199" s="54" t="s">
        <v>256</v>
      </c>
      <c r="P8199" s="54" t="s">
        <v>271</v>
      </c>
      <c r="Q8199" s="54" t="s">
        <v>256</v>
      </c>
      <c r="R8199" s="54" t="s">
        <v>431</v>
      </c>
      <c r="S8199" s="71"/>
      <c r="T8199" s="54" t="s">
        <v>256</v>
      </c>
      <c r="U8199" s="71">
        <v>44719</v>
      </c>
      <c r="V8199" s="54" t="s">
        <v>443</v>
      </c>
      <c r="W8199" t="str">
        <f t="shared" si="128"/>
        <v>Jun-22</v>
      </c>
    </row>
    <row r="8200" spans="1:23" x14ac:dyDescent="0.25">
      <c r="A8200" s="54" t="s">
        <v>317</v>
      </c>
      <c r="B8200" s="54" t="s">
        <v>428</v>
      </c>
      <c r="C8200" s="54" t="s">
        <v>263</v>
      </c>
      <c r="D8200" s="54" t="s">
        <v>429</v>
      </c>
      <c r="E8200" s="54" t="s">
        <v>27109</v>
      </c>
      <c r="F8200" s="71">
        <v>44719</v>
      </c>
      <c r="G8200" s="72">
        <v>123.92</v>
      </c>
      <c r="H8200" s="72">
        <v>10923.55</v>
      </c>
      <c r="I8200" s="54" t="s">
        <v>265</v>
      </c>
      <c r="J8200" s="54" t="s">
        <v>23492</v>
      </c>
      <c r="K8200" s="54" t="s">
        <v>27110</v>
      </c>
      <c r="L8200" s="54" t="s">
        <v>27111</v>
      </c>
      <c r="M8200" s="54" t="s">
        <v>27109</v>
      </c>
      <c r="N8200" s="54" t="s">
        <v>256</v>
      </c>
      <c r="O8200" s="54" t="s">
        <v>256</v>
      </c>
      <c r="P8200" s="54" t="s">
        <v>271</v>
      </c>
      <c r="Q8200" s="54" t="s">
        <v>256</v>
      </c>
      <c r="R8200" s="54" t="s">
        <v>431</v>
      </c>
      <c r="S8200" s="71"/>
      <c r="T8200" s="54" t="s">
        <v>256</v>
      </c>
      <c r="U8200" s="71">
        <v>44719</v>
      </c>
      <c r="V8200" s="54" t="s">
        <v>443</v>
      </c>
      <c r="W8200" t="str">
        <f t="shared" si="128"/>
        <v>Jun-22</v>
      </c>
    </row>
    <row r="8201" spans="1:23" x14ac:dyDescent="0.25">
      <c r="A8201" s="54" t="s">
        <v>317</v>
      </c>
      <c r="B8201" s="54" t="s">
        <v>428</v>
      </c>
      <c r="C8201" s="54" t="s">
        <v>263</v>
      </c>
      <c r="D8201" s="54" t="s">
        <v>429</v>
      </c>
      <c r="E8201" s="54" t="s">
        <v>27112</v>
      </c>
      <c r="F8201" s="71">
        <v>44719</v>
      </c>
      <c r="G8201" s="72">
        <v>795</v>
      </c>
      <c r="H8201" s="72">
        <v>70079.25</v>
      </c>
      <c r="I8201" s="54" t="s">
        <v>265</v>
      </c>
      <c r="J8201" s="54" t="s">
        <v>23492</v>
      </c>
      <c r="K8201" s="54" t="s">
        <v>27113</v>
      </c>
      <c r="L8201" s="54" t="s">
        <v>27114</v>
      </c>
      <c r="M8201" s="54" t="s">
        <v>27112</v>
      </c>
      <c r="N8201" s="54" t="s">
        <v>256</v>
      </c>
      <c r="O8201" s="54" t="s">
        <v>256</v>
      </c>
      <c r="P8201" s="54" t="s">
        <v>20963</v>
      </c>
      <c r="Q8201" s="54" t="s">
        <v>256</v>
      </c>
      <c r="R8201" s="54" t="s">
        <v>431</v>
      </c>
      <c r="S8201" s="71"/>
      <c r="T8201" s="54" t="s">
        <v>256</v>
      </c>
      <c r="U8201" s="71">
        <v>44719</v>
      </c>
      <c r="V8201" s="54" t="s">
        <v>256</v>
      </c>
      <c r="W8201" t="str">
        <f t="shared" si="128"/>
        <v>Jun-22</v>
      </c>
    </row>
    <row r="8202" spans="1:23" x14ac:dyDescent="0.25">
      <c r="A8202" s="54" t="s">
        <v>317</v>
      </c>
      <c r="B8202" s="54" t="s">
        <v>428</v>
      </c>
      <c r="C8202" s="54" t="s">
        <v>263</v>
      </c>
      <c r="D8202" s="54" t="s">
        <v>429</v>
      </c>
      <c r="E8202" s="54" t="s">
        <v>27115</v>
      </c>
      <c r="F8202" s="71">
        <v>44719</v>
      </c>
      <c r="G8202" s="72">
        <v>122.28</v>
      </c>
      <c r="H8202" s="72">
        <v>10778.98</v>
      </c>
      <c r="I8202" s="54" t="s">
        <v>265</v>
      </c>
      <c r="J8202" s="54" t="s">
        <v>23511</v>
      </c>
      <c r="K8202" s="54" t="s">
        <v>27116</v>
      </c>
      <c r="L8202" s="54" t="s">
        <v>27117</v>
      </c>
      <c r="M8202" s="54" t="s">
        <v>27115</v>
      </c>
      <c r="N8202" s="54" t="s">
        <v>256</v>
      </c>
      <c r="O8202" s="54" t="s">
        <v>256</v>
      </c>
      <c r="P8202" s="54" t="s">
        <v>454</v>
      </c>
      <c r="Q8202" s="54" t="s">
        <v>256</v>
      </c>
      <c r="R8202" s="54" t="s">
        <v>431</v>
      </c>
      <c r="S8202" s="71"/>
      <c r="T8202" s="54" t="s">
        <v>256</v>
      </c>
      <c r="U8202" s="71">
        <v>44719</v>
      </c>
      <c r="V8202" s="54" t="s">
        <v>256</v>
      </c>
      <c r="W8202" t="str">
        <f t="shared" si="128"/>
        <v>Jun-22</v>
      </c>
    </row>
    <row r="8203" spans="1:23" x14ac:dyDescent="0.25">
      <c r="A8203" s="54" t="s">
        <v>317</v>
      </c>
      <c r="B8203" s="54" t="s">
        <v>428</v>
      </c>
      <c r="C8203" s="54" t="s">
        <v>263</v>
      </c>
      <c r="D8203" s="54" t="s">
        <v>429</v>
      </c>
      <c r="E8203" s="54" t="s">
        <v>27118</v>
      </c>
      <c r="F8203" s="71">
        <v>44719</v>
      </c>
      <c r="G8203" s="72">
        <v>432.81</v>
      </c>
      <c r="H8203" s="72">
        <v>38152.199999999997</v>
      </c>
      <c r="I8203" s="54" t="s">
        <v>265</v>
      </c>
      <c r="J8203" s="54" t="s">
        <v>23511</v>
      </c>
      <c r="K8203" s="54" t="s">
        <v>27119</v>
      </c>
      <c r="L8203" s="54" t="s">
        <v>27120</v>
      </c>
      <c r="M8203" s="54" t="s">
        <v>27118</v>
      </c>
      <c r="N8203" s="54" t="s">
        <v>256</v>
      </c>
      <c r="O8203" s="54" t="s">
        <v>256</v>
      </c>
      <c r="P8203" s="54" t="s">
        <v>454</v>
      </c>
      <c r="Q8203" s="54" t="s">
        <v>256</v>
      </c>
      <c r="R8203" s="54" t="s">
        <v>431</v>
      </c>
      <c r="S8203" s="71"/>
      <c r="T8203" s="54" t="s">
        <v>256</v>
      </c>
      <c r="U8203" s="71">
        <v>44719</v>
      </c>
      <c r="V8203" s="54" t="s">
        <v>256</v>
      </c>
      <c r="W8203" t="str">
        <f t="shared" si="128"/>
        <v>Jun-22</v>
      </c>
    </row>
    <row r="8204" spans="1:23" x14ac:dyDescent="0.25">
      <c r="A8204" s="54" t="s">
        <v>317</v>
      </c>
      <c r="B8204" s="54" t="s">
        <v>428</v>
      </c>
      <c r="C8204" s="54" t="s">
        <v>263</v>
      </c>
      <c r="D8204" s="54" t="s">
        <v>429</v>
      </c>
      <c r="E8204" s="54" t="s">
        <v>27121</v>
      </c>
      <c r="F8204" s="71">
        <v>44719</v>
      </c>
      <c r="G8204" s="72">
        <v>191.29</v>
      </c>
      <c r="H8204" s="72">
        <v>16862.21</v>
      </c>
      <c r="I8204" s="54" t="s">
        <v>265</v>
      </c>
      <c r="J8204" s="54" t="s">
        <v>25289</v>
      </c>
      <c r="K8204" s="54" t="s">
        <v>524</v>
      </c>
      <c r="L8204" s="54" t="s">
        <v>27122</v>
      </c>
      <c r="M8204" s="54" t="s">
        <v>27121</v>
      </c>
      <c r="N8204" s="54" t="s">
        <v>256</v>
      </c>
      <c r="O8204" s="54" t="s">
        <v>256</v>
      </c>
      <c r="P8204" s="54" t="s">
        <v>495</v>
      </c>
      <c r="Q8204" s="54" t="s">
        <v>256</v>
      </c>
      <c r="R8204" s="54" t="s">
        <v>431</v>
      </c>
      <c r="S8204" s="71"/>
      <c r="T8204" s="54" t="s">
        <v>256</v>
      </c>
      <c r="U8204" s="71">
        <v>44719</v>
      </c>
      <c r="V8204" s="54" t="s">
        <v>256</v>
      </c>
      <c r="W8204" t="str">
        <f t="shared" si="128"/>
        <v>Jun-22</v>
      </c>
    </row>
    <row r="8205" spans="1:23" x14ac:dyDescent="0.25">
      <c r="A8205" s="54" t="s">
        <v>317</v>
      </c>
      <c r="B8205" s="54" t="s">
        <v>428</v>
      </c>
      <c r="C8205" s="54" t="s">
        <v>263</v>
      </c>
      <c r="D8205" s="54" t="s">
        <v>429</v>
      </c>
      <c r="E8205" s="54" t="s">
        <v>27123</v>
      </c>
      <c r="F8205" s="71">
        <v>44719</v>
      </c>
      <c r="G8205" s="72">
        <v>65.33</v>
      </c>
      <c r="H8205" s="72">
        <v>5758.84</v>
      </c>
      <c r="I8205" s="54" t="s">
        <v>265</v>
      </c>
      <c r="J8205" s="54" t="s">
        <v>25289</v>
      </c>
      <c r="K8205" s="54" t="s">
        <v>639</v>
      </c>
      <c r="L8205" s="54" t="s">
        <v>27124</v>
      </c>
      <c r="M8205" s="54" t="s">
        <v>27123</v>
      </c>
      <c r="N8205" s="54" t="s">
        <v>256</v>
      </c>
      <c r="O8205" s="54" t="s">
        <v>256</v>
      </c>
      <c r="P8205" s="54" t="s">
        <v>495</v>
      </c>
      <c r="Q8205" s="54" t="s">
        <v>256</v>
      </c>
      <c r="R8205" s="54" t="s">
        <v>431</v>
      </c>
      <c r="S8205" s="71"/>
      <c r="T8205" s="54" t="s">
        <v>256</v>
      </c>
      <c r="U8205" s="71">
        <v>44719</v>
      </c>
      <c r="V8205" s="54" t="s">
        <v>256</v>
      </c>
      <c r="W8205" t="str">
        <f t="shared" si="128"/>
        <v>Jun-22</v>
      </c>
    </row>
    <row r="8206" spans="1:23" x14ac:dyDescent="0.25">
      <c r="A8206" s="54" t="s">
        <v>317</v>
      </c>
      <c r="B8206" s="54" t="s">
        <v>428</v>
      </c>
      <c r="C8206" s="54" t="s">
        <v>263</v>
      </c>
      <c r="D8206" s="54" t="s">
        <v>429</v>
      </c>
      <c r="E8206" s="54" t="s">
        <v>27125</v>
      </c>
      <c r="F8206" s="71">
        <v>44719</v>
      </c>
      <c r="G8206" s="72">
        <v>417.21</v>
      </c>
      <c r="H8206" s="72">
        <v>36777.06</v>
      </c>
      <c r="I8206" s="54" t="s">
        <v>265</v>
      </c>
      <c r="J8206" s="54" t="s">
        <v>25289</v>
      </c>
      <c r="K8206" s="54" t="s">
        <v>625</v>
      </c>
      <c r="L8206" s="54" t="s">
        <v>27126</v>
      </c>
      <c r="M8206" s="54" t="s">
        <v>27125</v>
      </c>
      <c r="N8206" s="54" t="s">
        <v>256</v>
      </c>
      <c r="O8206" s="54" t="s">
        <v>256</v>
      </c>
      <c r="P8206" s="54" t="s">
        <v>495</v>
      </c>
      <c r="Q8206" s="54" t="s">
        <v>256</v>
      </c>
      <c r="R8206" s="54" t="s">
        <v>431</v>
      </c>
      <c r="S8206" s="71"/>
      <c r="T8206" s="54" t="s">
        <v>256</v>
      </c>
      <c r="U8206" s="71">
        <v>44719</v>
      </c>
      <c r="V8206" s="54" t="s">
        <v>256</v>
      </c>
      <c r="W8206" t="str">
        <f t="shared" si="128"/>
        <v>Jun-22</v>
      </c>
    </row>
    <row r="8207" spans="1:23" x14ac:dyDescent="0.25">
      <c r="A8207" s="54" t="s">
        <v>317</v>
      </c>
      <c r="B8207" s="54" t="s">
        <v>428</v>
      </c>
      <c r="C8207" s="54" t="s">
        <v>263</v>
      </c>
      <c r="D8207" s="54" t="s">
        <v>429</v>
      </c>
      <c r="E8207" s="54" t="s">
        <v>27127</v>
      </c>
      <c r="F8207" s="71">
        <v>44719</v>
      </c>
      <c r="G8207" s="72">
        <v>16.3</v>
      </c>
      <c r="H8207" s="72">
        <v>1436.85</v>
      </c>
      <c r="I8207" s="54" t="s">
        <v>265</v>
      </c>
      <c r="J8207" s="54" t="s">
        <v>25289</v>
      </c>
      <c r="K8207" s="54" t="s">
        <v>27110</v>
      </c>
      <c r="L8207" s="54" t="s">
        <v>27128</v>
      </c>
      <c r="M8207" s="54" t="s">
        <v>27127</v>
      </c>
      <c r="N8207" s="54" t="s">
        <v>256</v>
      </c>
      <c r="O8207" s="54" t="s">
        <v>256</v>
      </c>
      <c r="P8207" s="54" t="s">
        <v>271</v>
      </c>
      <c r="Q8207" s="54" t="s">
        <v>256</v>
      </c>
      <c r="R8207" s="54" t="s">
        <v>431</v>
      </c>
      <c r="S8207" s="71"/>
      <c r="T8207" s="54" t="s">
        <v>256</v>
      </c>
      <c r="U8207" s="71">
        <v>44719</v>
      </c>
      <c r="V8207" s="54" t="s">
        <v>443</v>
      </c>
      <c r="W8207" t="str">
        <f t="shared" si="128"/>
        <v>Jun-22</v>
      </c>
    </row>
    <row r="8208" spans="1:23" x14ac:dyDescent="0.25">
      <c r="A8208" s="54" t="s">
        <v>317</v>
      </c>
      <c r="B8208" s="54" t="s">
        <v>428</v>
      </c>
      <c r="C8208" s="54" t="s">
        <v>263</v>
      </c>
      <c r="D8208" s="54" t="s">
        <v>429</v>
      </c>
      <c r="E8208" s="54" t="s">
        <v>27129</v>
      </c>
      <c r="F8208" s="71">
        <v>44719</v>
      </c>
      <c r="G8208" s="72">
        <v>3017.73</v>
      </c>
      <c r="H8208" s="72">
        <v>266012.90000000002</v>
      </c>
      <c r="I8208" s="54" t="s">
        <v>265</v>
      </c>
      <c r="J8208" s="54" t="s">
        <v>26517</v>
      </c>
      <c r="K8208" s="54" t="s">
        <v>27130</v>
      </c>
      <c r="L8208" s="54" t="s">
        <v>27131</v>
      </c>
      <c r="M8208" s="54" t="s">
        <v>27129</v>
      </c>
      <c r="N8208" s="54" t="s">
        <v>256</v>
      </c>
      <c r="O8208" s="54" t="s">
        <v>256</v>
      </c>
      <c r="P8208" s="54" t="s">
        <v>271</v>
      </c>
      <c r="Q8208" s="54" t="s">
        <v>256</v>
      </c>
      <c r="R8208" s="54" t="s">
        <v>431</v>
      </c>
      <c r="S8208" s="71"/>
      <c r="T8208" s="54" t="s">
        <v>256</v>
      </c>
      <c r="U8208" s="71">
        <v>44719</v>
      </c>
      <c r="V8208" s="54" t="s">
        <v>443</v>
      </c>
      <c r="W8208" t="str">
        <f t="shared" si="128"/>
        <v>Jun-22</v>
      </c>
    </row>
    <row r="8209" spans="1:23" x14ac:dyDescent="0.25">
      <c r="A8209" s="54" t="s">
        <v>317</v>
      </c>
      <c r="B8209" s="54" t="s">
        <v>428</v>
      </c>
      <c r="C8209" s="54" t="s">
        <v>263</v>
      </c>
      <c r="D8209" s="54" t="s">
        <v>429</v>
      </c>
      <c r="E8209" s="54" t="s">
        <v>27132</v>
      </c>
      <c r="F8209" s="71">
        <v>44719</v>
      </c>
      <c r="G8209" s="72">
        <v>548.16</v>
      </c>
      <c r="H8209" s="72">
        <v>48320.3</v>
      </c>
      <c r="I8209" s="54" t="s">
        <v>265</v>
      </c>
      <c r="J8209" s="54" t="s">
        <v>25362</v>
      </c>
      <c r="K8209" s="54" t="s">
        <v>27110</v>
      </c>
      <c r="L8209" s="54" t="s">
        <v>27133</v>
      </c>
      <c r="M8209" s="54" t="s">
        <v>27132</v>
      </c>
      <c r="N8209" s="54" t="s">
        <v>256</v>
      </c>
      <c r="O8209" s="54" t="s">
        <v>256</v>
      </c>
      <c r="P8209" s="54" t="s">
        <v>271</v>
      </c>
      <c r="Q8209" s="54" t="s">
        <v>256</v>
      </c>
      <c r="R8209" s="54" t="s">
        <v>431</v>
      </c>
      <c r="S8209" s="71"/>
      <c r="T8209" s="54" t="s">
        <v>256</v>
      </c>
      <c r="U8209" s="71">
        <v>44719</v>
      </c>
      <c r="V8209" s="54" t="s">
        <v>443</v>
      </c>
      <c r="W8209" t="str">
        <f t="shared" si="128"/>
        <v>Jun-22</v>
      </c>
    </row>
    <row r="8210" spans="1:23" x14ac:dyDescent="0.25">
      <c r="A8210" s="54" t="s">
        <v>317</v>
      </c>
      <c r="B8210" s="54" t="s">
        <v>428</v>
      </c>
      <c r="C8210" s="54" t="s">
        <v>263</v>
      </c>
      <c r="D8210" s="54" t="s">
        <v>429</v>
      </c>
      <c r="E8210" s="54" t="s">
        <v>27134</v>
      </c>
      <c r="F8210" s="71">
        <v>44719</v>
      </c>
      <c r="G8210" s="72">
        <v>131.81</v>
      </c>
      <c r="H8210" s="72">
        <v>11619.05</v>
      </c>
      <c r="I8210" s="54" t="s">
        <v>265</v>
      </c>
      <c r="J8210" s="54" t="s">
        <v>25378</v>
      </c>
      <c r="K8210" s="54" t="s">
        <v>27135</v>
      </c>
      <c r="L8210" s="54" t="s">
        <v>27136</v>
      </c>
      <c r="M8210" s="54" t="s">
        <v>27134</v>
      </c>
      <c r="N8210" s="54" t="s">
        <v>256</v>
      </c>
      <c r="O8210" s="54" t="s">
        <v>256</v>
      </c>
      <c r="P8210" s="54" t="s">
        <v>468</v>
      </c>
      <c r="Q8210" s="54" t="s">
        <v>256</v>
      </c>
      <c r="R8210" s="54" t="s">
        <v>431</v>
      </c>
      <c r="S8210" s="71"/>
      <c r="T8210" s="54" t="s">
        <v>256</v>
      </c>
      <c r="U8210" s="71">
        <v>44719</v>
      </c>
      <c r="V8210" s="54" t="s">
        <v>256</v>
      </c>
      <c r="W8210" t="str">
        <f t="shared" si="128"/>
        <v>Jun-22</v>
      </c>
    </row>
    <row r="8211" spans="1:23" x14ac:dyDescent="0.25">
      <c r="A8211" s="54" t="s">
        <v>317</v>
      </c>
      <c r="B8211" s="54" t="s">
        <v>428</v>
      </c>
      <c r="C8211" s="54" t="s">
        <v>263</v>
      </c>
      <c r="D8211" s="54" t="s">
        <v>429</v>
      </c>
      <c r="E8211" s="54" t="s">
        <v>27137</v>
      </c>
      <c r="F8211" s="71">
        <v>44719</v>
      </c>
      <c r="G8211" s="72">
        <v>818.29</v>
      </c>
      <c r="H8211" s="72">
        <v>72132.259999999995</v>
      </c>
      <c r="I8211" s="54" t="s">
        <v>265</v>
      </c>
      <c r="J8211" s="54" t="s">
        <v>25378</v>
      </c>
      <c r="K8211" s="54" t="s">
        <v>27130</v>
      </c>
      <c r="L8211" s="54" t="s">
        <v>27138</v>
      </c>
      <c r="M8211" s="54" t="s">
        <v>27137</v>
      </c>
      <c r="N8211" s="54" t="s">
        <v>256</v>
      </c>
      <c r="O8211" s="54" t="s">
        <v>256</v>
      </c>
      <c r="P8211" s="54" t="s">
        <v>271</v>
      </c>
      <c r="Q8211" s="54" t="s">
        <v>256</v>
      </c>
      <c r="R8211" s="54" t="s">
        <v>431</v>
      </c>
      <c r="S8211" s="71"/>
      <c r="T8211" s="54" t="s">
        <v>256</v>
      </c>
      <c r="U8211" s="71">
        <v>44719</v>
      </c>
      <c r="V8211" s="54" t="s">
        <v>443</v>
      </c>
      <c r="W8211" t="str">
        <f t="shared" si="128"/>
        <v>Jun-22</v>
      </c>
    </row>
    <row r="8212" spans="1:23" x14ac:dyDescent="0.25">
      <c r="A8212" s="54" t="s">
        <v>317</v>
      </c>
      <c r="B8212" s="54" t="s">
        <v>428</v>
      </c>
      <c r="C8212" s="54" t="s">
        <v>263</v>
      </c>
      <c r="D8212" s="54" t="s">
        <v>429</v>
      </c>
      <c r="E8212" s="54" t="s">
        <v>27139</v>
      </c>
      <c r="F8212" s="71">
        <v>44719</v>
      </c>
      <c r="G8212" s="72">
        <v>1940.14</v>
      </c>
      <c r="H8212" s="72">
        <v>171023.34</v>
      </c>
      <c r="I8212" s="54" t="s">
        <v>265</v>
      </c>
      <c r="J8212" s="54" t="s">
        <v>25516</v>
      </c>
      <c r="K8212" s="54" t="s">
        <v>27130</v>
      </c>
      <c r="L8212" s="54" t="s">
        <v>27140</v>
      </c>
      <c r="M8212" s="54" t="s">
        <v>27139</v>
      </c>
      <c r="N8212" s="54" t="s">
        <v>256</v>
      </c>
      <c r="O8212" s="54" t="s">
        <v>256</v>
      </c>
      <c r="P8212" s="54" t="s">
        <v>271</v>
      </c>
      <c r="Q8212" s="54" t="s">
        <v>256</v>
      </c>
      <c r="R8212" s="54" t="s">
        <v>431</v>
      </c>
      <c r="S8212" s="71"/>
      <c r="T8212" s="54" t="s">
        <v>256</v>
      </c>
      <c r="U8212" s="71">
        <v>44719</v>
      </c>
      <c r="V8212" s="54" t="s">
        <v>443</v>
      </c>
      <c r="W8212" t="str">
        <f t="shared" si="128"/>
        <v>Jun-22</v>
      </c>
    </row>
    <row r="8213" spans="1:23" x14ac:dyDescent="0.25">
      <c r="A8213" s="54" t="s">
        <v>317</v>
      </c>
      <c r="B8213" s="54" t="s">
        <v>428</v>
      </c>
      <c r="C8213" s="54" t="s">
        <v>263</v>
      </c>
      <c r="D8213" s="54" t="s">
        <v>429</v>
      </c>
      <c r="E8213" s="54" t="s">
        <v>27141</v>
      </c>
      <c r="F8213" s="71">
        <v>44719</v>
      </c>
      <c r="G8213" s="72">
        <v>13308</v>
      </c>
      <c r="H8213" s="72">
        <v>1173100.2</v>
      </c>
      <c r="I8213" s="54" t="s">
        <v>265</v>
      </c>
      <c r="J8213" s="54" t="s">
        <v>25516</v>
      </c>
      <c r="K8213" s="54" t="s">
        <v>27142</v>
      </c>
      <c r="L8213" s="54" t="s">
        <v>27143</v>
      </c>
      <c r="M8213" s="54" t="s">
        <v>27141</v>
      </c>
      <c r="N8213" s="54" t="s">
        <v>256</v>
      </c>
      <c r="O8213" s="54" t="s">
        <v>256</v>
      </c>
      <c r="P8213" s="54" t="s">
        <v>20963</v>
      </c>
      <c r="Q8213" s="54" t="s">
        <v>256</v>
      </c>
      <c r="R8213" s="54" t="s">
        <v>431</v>
      </c>
      <c r="S8213" s="71"/>
      <c r="T8213" s="54" t="s">
        <v>256</v>
      </c>
      <c r="U8213" s="71">
        <v>44719</v>
      </c>
      <c r="V8213" s="54" t="s">
        <v>256</v>
      </c>
      <c r="W8213" t="str">
        <f t="shared" si="128"/>
        <v>Jun-22</v>
      </c>
    </row>
    <row r="8214" spans="1:23" x14ac:dyDescent="0.25">
      <c r="A8214" s="54" t="s">
        <v>317</v>
      </c>
      <c r="B8214" s="54" t="s">
        <v>428</v>
      </c>
      <c r="C8214" s="54" t="s">
        <v>263</v>
      </c>
      <c r="D8214" s="54" t="s">
        <v>429</v>
      </c>
      <c r="E8214" s="54" t="s">
        <v>27144</v>
      </c>
      <c r="F8214" s="71">
        <v>44719</v>
      </c>
      <c r="G8214" s="72">
        <v>3721.2</v>
      </c>
      <c r="H8214" s="72">
        <v>328023.78000000003</v>
      </c>
      <c r="I8214" s="54" t="s">
        <v>265</v>
      </c>
      <c r="J8214" s="54" t="s">
        <v>25526</v>
      </c>
      <c r="K8214" s="54" t="s">
        <v>27145</v>
      </c>
      <c r="L8214" s="54" t="s">
        <v>27146</v>
      </c>
      <c r="M8214" s="54" t="s">
        <v>27144</v>
      </c>
      <c r="N8214" s="54" t="s">
        <v>256</v>
      </c>
      <c r="O8214" s="54" t="s">
        <v>256</v>
      </c>
      <c r="P8214" s="54" t="s">
        <v>271</v>
      </c>
      <c r="Q8214" s="54" t="s">
        <v>256</v>
      </c>
      <c r="R8214" s="54" t="s">
        <v>431</v>
      </c>
      <c r="S8214" s="71"/>
      <c r="T8214" s="54" t="s">
        <v>256</v>
      </c>
      <c r="U8214" s="71">
        <v>44719</v>
      </c>
      <c r="V8214" s="54" t="s">
        <v>443</v>
      </c>
      <c r="W8214" t="str">
        <f t="shared" si="128"/>
        <v>Jun-22</v>
      </c>
    </row>
    <row r="8215" spans="1:23" x14ac:dyDescent="0.25">
      <c r="A8215" s="54" t="s">
        <v>317</v>
      </c>
      <c r="B8215" s="54" t="s">
        <v>428</v>
      </c>
      <c r="C8215" s="54" t="s">
        <v>263</v>
      </c>
      <c r="D8215" s="54" t="s">
        <v>429</v>
      </c>
      <c r="E8215" s="54" t="s">
        <v>27147</v>
      </c>
      <c r="F8215" s="71">
        <v>44719</v>
      </c>
      <c r="G8215" s="72">
        <v>5222.78</v>
      </c>
      <c r="H8215" s="72">
        <v>460388.06</v>
      </c>
      <c r="I8215" s="54" t="s">
        <v>265</v>
      </c>
      <c r="J8215" s="54" t="s">
        <v>26772</v>
      </c>
      <c r="K8215" s="54" t="s">
        <v>27145</v>
      </c>
      <c r="L8215" s="54" t="s">
        <v>27148</v>
      </c>
      <c r="M8215" s="54" t="s">
        <v>27147</v>
      </c>
      <c r="N8215" s="54" t="s">
        <v>256</v>
      </c>
      <c r="O8215" s="54" t="s">
        <v>256</v>
      </c>
      <c r="P8215" s="54" t="s">
        <v>271</v>
      </c>
      <c r="Q8215" s="54" t="s">
        <v>256</v>
      </c>
      <c r="R8215" s="54" t="s">
        <v>431</v>
      </c>
      <c r="S8215" s="71"/>
      <c r="T8215" s="54" t="s">
        <v>256</v>
      </c>
      <c r="U8215" s="71">
        <v>44719</v>
      </c>
      <c r="V8215" s="54" t="s">
        <v>443</v>
      </c>
      <c r="W8215" t="str">
        <f t="shared" si="128"/>
        <v>Jun-22</v>
      </c>
    </row>
    <row r="8216" spans="1:23" x14ac:dyDescent="0.25">
      <c r="A8216" s="54" t="s">
        <v>317</v>
      </c>
      <c r="B8216" s="54" t="s">
        <v>428</v>
      </c>
      <c r="C8216" s="54" t="s">
        <v>263</v>
      </c>
      <c r="D8216" s="54" t="s">
        <v>429</v>
      </c>
      <c r="E8216" s="54" t="s">
        <v>27149</v>
      </c>
      <c r="F8216" s="71">
        <v>44720</v>
      </c>
      <c r="G8216" s="72">
        <v>1834.51</v>
      </c>
      <c r="H8216" s="72">
        <v>161712.06</v>
      </c>
      <c r="I8216" s="54" t="s">
        <v>265</v>
      </c>
      <c r="J8216" s="54" t="s">
        <v>22798</v>
      </c>
      <c r="K8216" s="54" t="s">
        <v>27150</v>
      </c>
      <c r="L8216" s="54" t="s">
        <v>27151</v>
      </c>
      <c r="M8216" s="54" t="s">
        <v>27149</v>
      </c>
      <c r="N8216" s="54" t="s">
        <v>256</v>
      </c>
      <c r="O8216" s="54" t="s">
        <v>256</v>
      </c>
      <c r="P8216" s="54" t="s">
        <v>271</v>
      </c>
      <c r="Q8216" s="54" t="s">
        <v>256</v>
      </c>
      <c r="R8216" s="54" t="s">
        <v>431</v>
      </c>
      <c r="S8216" s="71"/>
      <c r="T8216" s="54" t="s">
        <v>256</v>
      </c>
      <c r="U8216" s="71">
        <v>44720</v>
      </c>
      <c r="V8216" s="54" t="s">
        <v>443</v>
      </c>
      <c r="W8216" t="str">
        <f t="shared" si="128"/>
        <v>Jun-22</v>
      </c>
    </row>
    <row r="8217" spans="1:23" x14ac:dyDescent="0.25">
      <c r="A8217" s="54" t="s">
        <v>318</v>
      </c>
      <c r="B8217" s="54" t="s">
        <v>428</v>
      </c>
      <c r="C8217" s="54" t="s">
        <v>263</v>
      </c>
      <c r="D8217" s="54" t="s">
        <v>429</v>
      </c>
      <c r="E8217" s="54" t="s">
        <v>27152</v>
      </c>
      <c r="F8217" s="71">
        <v>44720</v>
      </c>
      <c r="G8217" s="72">
        <v>65759.66</v>
      </c>
      <c r="H8217" s="72">
        <v>5796714.0300000003</v>
      </c>
      <c r="I8217" s="54" t="s">
        <v>265</v>
      </c>
      <c r="J8217" s="54" t="s">
        <v>24456</v>
      </c>
      <c r="K8217" s="54" t="s">
        <v>27153</v>
      </c>
      <c r="L8217" s="54" t="s">
        <v>27154</v>
      </c>
      <c r="M8217" s="54" t="s">
        <v>27152</v>
      </c>
      <c r="N8217" s="54" t="s">
        <v>256</v>
      </c>
      <c r="O8217" s="54" t="s">
        <v>256</v>
      </c>
      <c r="P8217" s="54" t="s">
        <v>433</v>
      </c>
      <c r="Q8217" s="54" t="s">
        <v>256</v>
      </c>
      <c r="R8217" s="54" t="s">
        <v>431</v>
      </c>
      <c r="S8217" s="71"/>
      <c r="T8217" s="54" t="s">
        <v>256</v>
      </c>
      <c r="U8217" s="71">
        <v>44720</v>
      </c>
      <c r="V8217" s="54" t="s">
        <v>256</v>
      </c>
      <c r="W8217" t="str">
        <f t="shared" si="128"/>
        <v>Jun-22</v>
      </c>
    </row>
    <row r="8218" spans="1:23" x14ac:dyDescent="0.25">
      <c r="A8218" s="54" t="s">
        <v>317</v>
      </c>
      <c r="B8218" s="54" t="s">
        <v>428</v>
      </c>
      <c r="C8218" s="54" t="s">
        <v>263</v>
      </c>
      <c r="D8218" s="54" t="s">
        <v>429</v>
      </c>
      <c r="E8218" s="54" t="s">
        <v>27155</v>
      </c>
      <c r="F8218" s="71">
        <v>44720</v>
      </c>
      <c r="G8218" s="72">
        <v>3285.89</v>
      </c>
      <c r="H8218" s="72">
        <v>289651.20000000001</v>
      </c>
      <c r="I8218" s="54" t="s">
        <v>265</v>
      </c>
      <c r="J8218" s="54" t="s">
        <v>24456</v>
      </c>
      <c r="K8218" s="54" t="s">
        <v>25747</v>
      </c>
      <c r="L8218" s="54" t="s">
        <v>27156</v>
      </c>
      <c r="M8218" s="54" t="s">
        <v>27155</v>
      </c>
      <c r="N8218" s="54" t="s">
        <v>256</v>
      </c>
      <c r="O8218" s="54" t="s">
        <v>256</v>
      </c>
      <c r="P8218" s="54" t="s">
        <v>271</v>
      </c>
      <c r="Q8218" s="54" t="s">
        <v>256</v>
      </c>
      <c r="R8218" s="54" t="s">
        <v>431</v>
      </c>
      <c r="S8218" s="71"/>
      <c r="T8218" s="54" t="s">
        <v>256</v>
      </c>
      <c r="U8218" s="71">
        <v>44720</v>
      </c>
      <c r="V8218" s="54" t="s">
        <v>443</v>
      </c>
      <c r="W8218" t="str">
        <f t="shared" si="128"/>
        <v>Jun-22</v>
      </c>
    </row>
    <row r="8219" spans="1:23" x14ac:dyDescent="0.25">
      <c r="A8219" s="54" t="s">
        <v>317</v>
      </c>
      <c r="B8219" s="54" t="s">
        <v>428</v>
      </c>
      <c r="C8219" s="54" t="s">
        <v>263</v>
      </c>
      <c r="D8219" s="54" t="s">
        <v>429</v>
      </c>
      <c r="E8219" s="54" t="s">
        <v>27157</v>
      </c>
      <c r="F8219" s="71">
        <v>44720</v>
      </c>
      <c r="G8219" s="72">
        <v>29.1</v>
      </c>
      <c r="H8219" s="72">
        <v>2565.17</v>
      </c>
      <c r="I8219" s="54" t="s">
        <v>265</v>
      </c>
      <c r="J8219" s="54" t="s">
        <v>24475</v>
      </c>
      <c r="K8219" s="54" t="s">
        <v>26941</v>
      </c>
      <c r="L8219" s="54" t="s">
        <v>27158</v>
      </c>
      <c r="M8219" s="54" t="s">
        <v>27157</v>
      </c>
      <c r="N8219" s="54" t="s">
        <v>256</v>
      </c>
      <c r="O8219" s="54" t="s">
        <v>256</v>
      </c>
      <c r="P8219" s="54" t="s">
        <v>271</v>
      </c>
      <c r="Q8219" s="54" t="s">
        <v>256</v>
      </c>
      <c r="R8219" s="54" t="s">
        <v>431</v>
      </c>
      <c r="S8219" s="71"/>
      <c r="T8219" s="54" t="s">
        <v>256</v>
      </c>
      <c r="U8219" s="71">
        <v>44720</v>
      </c>
      <c r="V8219" s="54" t="s">
        <v>443</v>
      </c>
      <c r="W8219" t="str">
        <f t="shared" si="128"/>
        <v>Jun-22</v>
      </c>
    </row>
    <row r="8220" spans="1:23" x14ac:dyDescent="0.25">
      <c r="A8220" s="54" t="s">
        <v>317</v>
      </c>
      <c r="B8220" s="54" t="s">
        <v>428</v>
      </c>
      <c r="C8220" s="54" t="s">
        <v>263</v>
      </c>
      <c r="D8220" s="54" t="s">
        <v>429</v>
      </c>
      <c r="E8220" s="54" t="s">
        <v>27159</v>
      </c>
      <c r="F8220" s="71">
        <v>44720</v>
      </c>
      <c r="G8220" s="72">
        <v>5049.13</v>
      </c>
      <c r="H8220" s="72">
        <v>445080.81</v>
      </c>
      <c r="I8220" s="54" t="s">
        <v>265</v>
      </c>
      <c r="J8220" s="54" t="s">
        <v>25999</v>
      </c>
      <c r="K8220" s="54" t="s">
        <v>26941</v>
      </c>
      <c r="L8220" s="54" t="s">
        <v>27160</v>
      </c>
      <c r="M8220" s="54" t="s">
        <v>27159</v>
      </c>
      <c r="N8220" s="54" t="s">
        <v>256</v>
      </c>
      <c r="O8220" s="54" t="s">
        <v>256</v>
      </c>
      <c r="P8220" s="54" t="s">
        <v>271</v>
      </c>
      <c r="Q8220" s="54" t="s">
        <v>256</v>
      </c>
      <c r="R8220" s="54" t="s">
        <v>431</v>
      </c>
      <c r="S8220" s="71"/>
      <c r="T8220" s="54" t="s">
        <v>256</v>
      </c>
      <c r="U8220" s="71">
        <v>44720</v>
      </c>
      <c r="V8220" s="54" t="s">
        <v>443</v>
      </c>
      <c r="W8220" t="str">
        <f t="shared" si="128"/>
        <v>Jun-22</v>
      </c>
    </row>
    <row r="8221" spans="1:23" x14ac:dyDescent="0.25">
      <c r="A8221" s="54" t="s">
        <v>317</v>
      </c>
      <c r="B8221" s="54" t="s">
        <v>428</v>
      </c>
      <c r="C8221" s="54" t="s">
        <v>263</v>
      </c>
      <c r="D8221" s="54" t="s">
        <v>429</v>
      </c>
      <c r="E8221" s="54" t="s">
        <v>27161</v>
      </c>
      <c r="F8221" s="71">
        <v>44720</v>
      </c>
      <c r="G8221" s="72">
        <v>53611.17</v>
      </c>
      <c r="H8221" s="72">
        <v>4725824.6399999997</v>
      </c>
      <c r="I8221" s="54" t="s">
        <v>265</v>
      </c>
      <c r="J8221" s="54" t="s">
        <v>26018</v>
      </c>
      <c r="K8221" s="54" t="s">
        <v>26941</v>
      </c>
      <c r="L8221" s="54" t="s">
        <v>27162</v>
      </c>
      <c r="M8221" s="54" t="s">
        <v>27161</v>
      </c>
      <c r="N8221" s="54" t="s">
        <v>256</v>
      </c>
      <c r="O8221" s="54" t="s">
        <v>256</v>
      </c>
      <c r="P8221" s="54" t="s">
        <v>271</v>
      </c>
      <c r="Q8221" s="54" t="s">
        <v>256</v>
      </c>
      <c r="R8221" s="54" t="s">
        <v>431</v>
      </c>
      <c r="S8221" s="71"/>
      <c r="T8221" s="54" t="s">
        <v>256</v>
      </c>
      <c r="U8221" s="71">
        <v>44720</v>
      </c>
      <c r="V8221" s="54" t="s">
        <v>443</v>
      </c>
      <c r="W8221" t="str">
        <f t="shared" si="128"/>
        <v>Jun-22</v>
      </c>
    </row>
    <row r="8222" spans="1:23" x14ac:dyDescent="0.25">
      <c r="A8222" s="54" t="s">
        <v>317</v>
      </c>
      <c r="B8222" s="54" t="s">
        <v>428</v>
      </c>
      <c r="C8222" s="54" t="s">
        <v>263</v>
      </c>
      <c r="D8222" s="54" t="s">
        <v>429</v>
      </c>
      <c r="E8222" s="54" t="s">
        <v>27163</v>
      </c>
      <c r="F8222" s="71">
        <v>44720</v>
      </c>
      <c r="G8222" s="72">
        <v>1259.1500000000001</v>
      </c>
      <c r="H8222" s="72">
        <v>110994.07</v>
      </c>
      <c r="I8222" s="54" t="s">
        <v>265</v>
      </c>
      <c r="J8222" s="54" t="s">
        <v>24529</v>
      </c>
      <c r="K8222" s="54" t="s">
        <v>27164</v>
      </c>
      <c r="L8222" s="54" t="s">
        <v>27165</v>
      </c>
      <c r="M8222" s="54" t="s">
        <v>27163</v>
      </c>
      <c r="N8222" s="54" t="s">
        <v>256</v>
      </c>
      <c r="O8222" s="54" t="s">
        <v>256</v>
      </c>
      <c r="P8222" s="54" t="s">
        <v>283</v>
      </c>
      <c r="Q8222" s="54" t="s">
        <v>256</v>
      </c>
      <c r="R8222" s="54" t="s">
        <v>431</v>
      </c>
      <c r="S8222" s="71"/>
      <c r="T8222" s="54" t="s">
        <v>256</v>
      </c>
      <c r="U8222" s="71">
        <v>44720</v>
      </c>
      <c r="V8222" s="54" t="s">
        <v>256</v>
      </c>
      <c r="W8222" t="str">
        <f t="shared" si="128"/>
        <v>Jun-22</v>
      </c>
    </row>
    <row r="8223" spans="1:23" x14ac:dyDescent="0.25">
      <c r="A8223" s="54" t="s">
        <v>318</v>
      </c>
      <c r="B8223" s="54" t="s">
        <v>428</v>
      </c>
      <c r="C8223" s="54" t="s">
        <v>263</v>
      </c>
      <c r="D8223" s="54" t="s">
        <v>429</v>
      </c>
      <c r="E8223" s="54" t="s">
        <v>27166</v>
      </c>
      <c r="F8223" s="71">
        <v>44720</v>
      </c>
      <c r="G8223" s="72">
        <v>47446.400000000001</v>
      </c>
      <c r="H8223" s="72">
        <v>4182400.16</v>
      </c>
      <c r="I8223" s="54" t="s">
        <v>265</v>
      </c>
      <c r="J8223" s="54" t="s">
        <v>23331</v>
      </c>
      <c r="K8223" s="54" t="s">
        <v>27167</v>
      </c>
      <c r="L8223" s="54" t="s">
        <v>27168</v>
      </c>
      <c r="M8223" s="54" t="s">
        <v>27166</v>
      </c>
      <c r="N8223" s="54" t="s">
        <v>256</v>
      </c>
      <c r="O8223" s="54" t="s">
        <v>256</v>
      </c>
      <c r="P8223" s="54" t="s">
        <v>440</v>
      </c>
      <c r="Q8223" s="54" t="s">
        <v>256</v>
      </c>
      <c r="R8223" s="54" t="s">
        <v>431</v>
      </c>
      <c r="S8223" s="71"/>
      <c r="T8223" s="54" t="s">
        <v>256</v>
      </c>
      <c r="U8223" s="71">
        <v>44720</v>
      </c>
      <c r="V8223" s="54" t="s">
        <v>256</v>
      </c>
      <c r="W8223" t="str">
        <f t="shared" si="128"/>
        <v>Jun-22</v>
      </c>
    </row>
    <row r="8224" spans="1:23" x14ac:dyDescent="0.25">
      <c r="A8224" s="54" t="s">
        <v>318</v>
      </c>
      <c r="B8224" s="54" t="s">
        <v>428</v>
      </c>
      <c r="C8224" s="54" t="s">
        <v>263</v>
      </c>
      <c r="D8224" s="54" t="s">
        <v>429</v>
      </c>
      <c r="E8224" s="54" t="s">
        <v>27169</v>
      </c>
      <c r="F8224" s="71">
        <v>44720</v>
      </c>
      <c r="G8224" s="72">
        <v>50144.88</v>
      </c>
      <c r="H8224" s="72">
        <v>4420271.17</v>
      </c>
      <c r="I8224" s="54" t="s">
        <v>265</v>
      </c>
      <c r="J8224" s="54" t="s">
        <v>23331</v>
      </c>
      <c r="K8224" s="54" t="s">
        <v>27167</v>
      </c>
      <c r="L8224" s="54" t="s">
        <v>27170</v>
      </c>
      <c r="M8224" s="54" t="s">
        <v>27169</v>
      </c>
      <c r="N8224" s="54" t="s">
        <v>256</v>
      </c>
      <c r="O8224" s="54" t="s">
        <v>256</v>
      </c>
      <c r="P8224" s="54" t="s">
        <v>440</v>
      </c>
      <c r="Q8224" s="54" t="s">
        <v>256</v>
      </c>
      <c r="R8224" s="54" t="s">
        <v>431</v>
      </c>
      <c r="S8224" s="71"/>
      <c r="T8224" s="54" t="s">
        <v>256</v>
      </c>
      <c r="U8224" s="71">
        <v>44720</v>
      </c>
      <c r="V8224" s="54" t="s">
        <v>256</v>
      </c>
      <c r="W8224" t="str">
        <f t="shared" si="128"/>
        <v>Jun-22</v>
      </c>
    </row>
    <row r="8225" spans="1:23" x14ac:dyDescent="0.25">
      <c r="A8225" s="54" t="s">
        <v>317</v>
      </c>
      <c r="B8225" s="54" t="s">
        <v>428</v>
      </c>
      <c r="C8225" s="54" t="s">
        <v>263</v>
      </c>
      <c r="D8225" s="54" t="s">
        <v>429</v>
      </c>
      <c r="E8225" s="54" t="s">
        <v>27171</v>
      </c>
      <c r="F8225" s="71">
        <v>44720</v>
      </c>
      <c r="G8225" s="72">
        <v>90.35</v>
      </c>
      <c r="H8225" s="72">
        <v>7964.35</v>
      </c>
      <c r="I8225" s="54" t="s">
        <v>265</v>
      </c>
      <c r="J8225" s="54" t="s">
        <v>23331</v>
      </c>
      <c r="K8225" s="54" t="s">
        <v>27172</v>
      </c>
      <c r="L8225" s="54" t="s">
        <v>27173</v>
      </c>
      <c r="M8225" s="54" t="s">
        <v>27171</v>
      </c>
      <c r="N8225" s="54" t="s">
        <v>256</v>
      </c>
      <c r="O8225" s="54" t="s">
        <v>256</v>
      </c>
      <c r="P8225" s="54" t="s">
        <v>23343</v>
      </c>
      <c r="Q8225" s="54" t="s">
        <v>256</v>
      </c>
      <c r="R8225" s="54" t="s">
        <v>431</v>
      </c>
      <c r="S8225" s="71"/>
      <c r="T8225" s="54" t="s">
        <v>256</v>
      </c>
      <c r="U8225" s="71">
        <v>44720</v>
      </c>
      <c r="V8225" s="54" t="s">
        <v>256</v>
      </c>
      <c r="W8225" t="str">
        <f t="shared" si="128"/>
        <v>Jun-22</v>
      </c>
    </row>
    <row r="8226" spans="1:23" x14ac:dyDescent="0.25">
      <c r="A8226" s="54" t="s">
        <v>317</v>
      </c>
      <c r="B8226" s="54" t="s">
        <v>428</v>
      </c>
      <c r="C8226" s="54" t="s">
        <v>263</v>
      </c>
      <c r="D8226" s="54" t="s">
        <v>429</v>
      </c>
      <c r="E8226" s="54" t="s">
        <v>27174</v>
      </c>
      <c r="F8226" s="71">
        <v>44720</v>
      </c>
      <c r="G8226" s="72">
        <v>270.25</v>
      </c>
      <c r="H8226" s="72">
        <v>23822.54</v>
      </c>
      <c r="I8226" s="54" t="s">
        <v>265</v>
      </c>
      <c r="J8226" s="54" t="s">
        <v>23511</v>
      </c>
      <c r="K8226" s="54" t="s">
        <v>27175</v>
      </c>
      <c r="L8226" s="54" t="s">
        <v>27176</v>
      </c>
      <c r="M8226" s="54" t="s">
        <v>27174</v>
      </c>
      <c r="N8226" s="54" t="s">
        <v>256</v>
      </c>
      <c r="O8226" s="54" t="s">
        <v>256</v>
      </c>
      <c r="P8226" s="54" t="s">
        <v>454</v>
      </c>
      <c r="Q8226" s="54" t="s">
        <v>256</v>
      </c>
      <c r="R8226" s="54" t="s">
        <v>431</v>
      </c>
      <c r="S8226" s="71"/>
      <c r="T8226" s="54" t="s">
        <v>256</v>
      </c>
      <c r="U8226" s="71">
        <v>44720</v>
      </c>
      <c r="V8226" s="54" t="s">
        <v>256</v>
      </c>
      <c r="W8226" t="str">
        <f t="shared" si="128"/>
        <v>Jun-22</v>
      </c>
    </row>
    <row r="8227" spans="1:23" x14ac:dyDescent="0.25">
      <c r="A8227" s="54" t="s">
        <v>317</v>
      </c>
      <c r="B8227" s="54" t="s">
        <v>428</v>
      </c>
      <c r="C8227" s="54" t="s">
        <v>263</v>
      </c>
      <c r="D8227" s="54" t="s">
        <v>429</v>
      </c>
      <c r="E8227" s="54" t="s">
        <v>27177</v>
      </c>
      <c r="F8227" s="71">
        <v>44720</v>
      </c>
      <c r="G8227" s="72">
        <v>956.57</v>
      </c>
      <c r="H8227" s="72">
        <v>84321.65</v>
      </c>
      <c r="I8227" s="54" t="s">
        <v>265</v>
      </c>
      <c r="J8227" s="54" t="s">
        <v>23511</v>
      </c>
      <c r="K8227" s="54" t="s">
        <v>27178</v>
      </c>
      <c r="L8227" s="54" t="s">
        <v>27179</v>
      </c>
      <c r="M8227" s="54" t="s">
        <v>27177</v>
      </c>
      <c r="N8227" s="54" t="s">
        <v>256</v>
      </c>
      <c r="O8227" s="54" t="s">
        <v>256</v>
      </c>
      <c r="P8227" s="54" t="s">
        <v>454</v>
      </c>
      <c r="Q8227" s="54" t="s">
        <v>256</v>
      </c>
      <c r="R8227" s="54" t="s">
        <v>431</v>
      </c>
      <c r="S8227" s="71"/>
      <c r="T8227" s="54" t="s">
        <v>256</v>
      </c>
      <c r="U8227" s="71">
        <v>44720</v>
      </c>
      <c r="V8227" s="54" t="s">
        <v>256</v>
      </c>
      <c r="W8227" t="str">
        <f t="shared" si="128"/>
        <v>Jun-22</v>
      </c>
    </row>
    <row r="8228" spans="1:23" x14ac:dyDescent="0.25">
      <c r="A8228" s="54" t="s">
        <v>317</v>
      </c>
      <c r="B8228" s="54" t="s">
        <v>428</v>
      </c>
      <c r="C8228" s="54" t="s">
        <v>263</v>
      </c>
      <c r="D8228" s="54" t="s">
        <v>429</v>
      </c>
      <c r="E8228" s="54" t="s">
        <v>27180</v>
      </c>
      <c r="F8228" s="71">
        <v>44720</v>
      </c>
      <c r="G8228" s="72">
        <v>25</v>
      </c>
      <c r="H8228" s="72">
        <v>2203.75</v>
      </c>
      <c r="I8228" s="54" t="s">
        <v>265</v>
      </c>
      <c r="J8228" s="54" t="s">
        <v>25378</v>
      </c>
      <c r="K8228" s="54" t="s">
        <v>27181</v>
      </c>
      <c r="L8228" s="54" t="s">
        <v>27182</v>
      </c>
      <c r="M8228" s="54" t="s">
        <v>27180</v>
      </c>
      <c r="N8228" s="54" t="s">
        <v>256</v>
      </c>
      <c r="O8228" s="54" t="s">
        <v>256</v>
      </c>
      <c r="P8228" s="54" t="s">
        <v>454</v>
      </c>
      <c r="Q8228" s="54" t="s">
        <v>256</v>
      </c>
      <c r="R8228" s="54" t="s">
        <v>431</v>
      </c>
      <c r="S8228" s="71"/>
      <c r="T8228" s="54" t="s">
        <v>256</v>
      </c>
      <c r="U8228" s="71">
        <v>44720</v>
      </c>
      <c r="V8228" s="54" t="s">
        <v>256</v>
      </c>
      <c r="W8228" t="str">
        <f t="shared" si="128"/>
        <v>Jun-22</v>
      </c>
    </row>
    <row r="8229" spans="1:23" x14ac:dyDescent="0.25">
      <c r="A8229" s="54" t="s">
        <v>317</v>
      </c>
      <c r="B8229" s="54" t="s">
        <v>428</v>
      </c>
      <c r="C8229" s="54" t="s">
        <v>263</v>
      </c>
      <c r="D8229" s="54" t="s">
        <v>429</v>
      </c>
      <c r="E8229" s="54" t="s">
        <v>27183</v>
      </c>
      <c r="F8229" s="71">
        <v>44720</v>
      </c>
      <c r="G8229" s="72">
        <v>93.76</v>
      </c>
      <c r="H8229" s="72">
        <v>8264.94</v>
      </c>
      <c r="I8229" s="54" t="s">
        <v>265</v>
      </c>
      <c r="J8229" s="54" t="s">
        <v>25516</v>
      </c>
      <c r="K8229" s="54" t="s">
        <v>27184</v>
      </c>
      <c r="L8229" s="54" t="s">
        <v>27185</v>
      </c>
      <c r="M8229" s="54" t="s">
        <v>27183</v>
      </c>
      <c r="N8229" s="54" t="s">
        <v>256</v>
      </c>
      <c r="O8229" s="54" t="s">
        <v>256</v>
      </c>
      <c r="P8229" s="54" t="s">
        <v>454</v>
      </c>
      <c r="Q8229" s="54" t="s">
        <v>256</v>
      </c>
      <c r="R8229" s="54" t="s">
        <v>431</v>
      </c>
      <c r="S8229" s="71"/>
      <c r="T8229" s="54" t="s">
        <v>256</v>
      </c>
      <c r="U8229" s="71">
        <v>44720</v>
      </c>
      <c r="V8229" s="54" t="s">
        <v>256</v>
      </c>
      <c r="W8229" t="str">
        <f t="shared" si="128"/>
        <v>Jun-22</v>
      </c>
    </row>
    <row r="8230" spans="1:23" x14ac:dyDescent="0.25">
      <c r="A8230" s="54" t="s">
        <v>317</v>
      </c>
      <c r="B8230" s="54" t="s">
        <v>428</v>
      </c>
      <c r="C8230" s="54" t="s">
        <v>263</v>
      </c>
      <c r="D8230" s="54" t="s">
        <v>429</v>
      </c>
      <c r="E8230" s="54" t="s">
        <v>27186</v>
      </c>
      <c r="F8230" s="71">
        <v>44720</v>
      </c>
      <c r="G8230" s="72">
        <v>1055.69</v>
      </c>
      <c r="H8230" s="72">
        <v>93059.07</v>
      </c>
      <c r="I8230" s="54" t="s">
        <v>265</v>
      </c>
      <c r="J8230" s="54" t="s">
        <v>25526</v>
      </c>
      <c r="K8230" s="54" t="s">
        <v>27187</v>
      </c>
      <c r="L8230" s="54" t="s">
        <v>27188</v>
      </c>
      <c r="M8230" s="54" t="s">
        <v>27186</v>
      </c>
      <c r="N8230" s="54" t="s">
        <v>256</v>
      </c>
      <c r="O8230" s="54" t="s">
        <v>256</v>
      </c>
      <c r="P8230" s="54" t="s">
        <v>454</v>
      </c>
      <c r="Q8230" s="54" t="s">
        <v>256</v>
      </c>
      <c r="R8230" s="54" t="s">
        <v>431</v>
      </c>
      <c r="S8230" s="71"/>
      <c r="T8230" s="54" t="s">
        <v>256</v>
      </c>
      <c r="U8230" s="71">
        <v>44720</v>
      </c>
      <c r="V8230" s="54" t="s">
        <v>256</v>
      </c>
      <c r="W8230" t="str">
        <f t="shared" si="128"/>
        <v>Jun-22</v>
      </c>
    </row>
    <row r="8231" spans="1:23" x14ac:dyDescent="0.25">
      <c r="A8231" s="54" t="s">
        <v>317</v>
      </c>
      <c r="B8231" s="54" t="s">
        <v>428</v>
      </c>
      <c r="C8231" s="54" t="s">
        <v>263</v>
      </c>
      <c r="D8231" s="54" t="s">
        <v>429</v>
      </c>
      <c r="E8231" s="54" t="s">
        <v>27189</v>
      </c>
      <c r="F8231" s="71">
        <v>44721</v>
      </c>
      <c r="G8231" s="72">
        <v>678.55</v>
      </c>
      <c r="H8231" s="72">
        <v>59814.18</v>
      </c>
      <c r="I8231" s="54" t="s">
        <v>265</v>
      </c>
      <c r="J8231" s="54" t="s">
        <v>22333</v>
      </c>
      <c r="K8231" s="54" t="s">
        <v>27190</v>
      </c>
      <c r="L8231" s="54" t="s">
        <v>27191</v>
      </c>
      <c r="M8231" s="54" t="s">
        <v>27189</v>
      </c>
      <c r="N8231" s="54" t="s">
        <v>256</v>
      </c>
      <c r="O8231" s="54" t="s">
        <v>256</v>
      </c>
      <c r="P8231" s="54" t="s">
        <v>565</v>
      </c>
      <c r="Q8231" s="54" t="s">
        <v>256</v>
      </c>
      <c r="R8231" s="54" t="s">
        <v>431</v>
      </c>
      <c r="S8231" s="71"/>
      <c r="T8231" s="54" t="s">
        <v>256</v>
      </c>
      <c r="U8231" s="71">
        <v>44721</v>
      </c>
      <c r="V8231" s="54" t="s">
        <v>256</v>
      </c>
      <c r="W8231" t="str">
        <f t="shared" si="128"/>
        <v>Jun-22</v>
      </c>
    </row>
    <row r="8232" spans="1:23" x14ac:dyDescent="0.25">
      <c r="A8232" s="54" t="s">
        <v>317</v>
      </c>
      <c r="B8232" s="54" t="s">
        <v>428</v>
      </c>
      <c r="C8232" s="54" t="s">
        <v>263</v>
      </c>
      <c r="D8232" s="54" t="s">
        <v>429</v>
      </c>
      <c r="E8232" s="54" t="s">
        <v>27192</v>
      </c>
      <c r="F8232" s="71">
        <v>44721</v>
      </c>
      <c r="G8232" s="72">
        <v>1230.49</v>
      </c>
      <c r="H8232" s="72">
        <v>108467.69</v>
      </c>
      <c r="I8232" s="54" t="s">
        <v>265</v>
      </c>
      <c r="J8232" s="54" t="s">
        <v>22333</v>
      </c>
      <c r="K8232" s="54" t="s">
        <v>27190</v>
      </c>
      <c r="L8232" s="54" t="s">
        <v>27193</v>
      </c>
      <c r="M8232" s="54" t="s">
        <v>27192</v>
      </c>
      <c r="N8232" s="54" t="s">
        <v>256</v>
      </c>
      <c r="O8232" s="54" t="s">
        <v>256</v>
      </c>
      <c r="P8232" s="54" t="s">
        <v>565</v>
      </c>
      <c r="Q8232" s="54" t="s">
        <v>256</v>
      </c>
      <c r="R8232" s="54" t="s">
        <v>431</v>
      </c>
      <c r="S8232" s="71"/>
      <c r="T8232" s="54" t="s">
        <v>256</v>
      </c>
      <c r="U8232" s="71">
        <v>44721</v>
      </c>
      <c r="V8232" s="54" t="s">
        <v>256</v>
      </c>
      <c r="W8232" t="str">
        <f t="shared" si="128"/>
        <v>Jun-22</v>
      </c>
    </row>
    <row r="8233" spans="1:23" x14ac:dyDescent="0.25">
      <c r="A8233" s="54" t="s">
        <v>317</v>
      </c>
      <c r="B8233" s="54" t="s">
        <v>428</v>
      </c>
      <c r="C8233" s="54" t="s">
        <v>263</v>
      </c>
      <c r="D8233" s="54" t="s">
        <v>429</v>
      </c>
      <c r="E8233" s="54" t="s">
        <v>27194</v>
      </c>
      <c r="F8233" s="71">
        <v>44721</v>
      </c>
      <c r="G8233" s="72">
        <v>3330</v>
      </c>
      <c r="H8233" s="72">
        <v>293539.5</v>
      </c>
      <c r="I8233" s="54" t="s">
        <v>265</v>
      </c>
      <c r="J8233" s="54" t="s">
        <v>25651</v>
      </c>
      <c r="K8233" s="54" t="s">
        <v>27195</v>
      </c>
      <c r="L8233" s="54" t="s">
        <v>27196</v>
      </c>
      <c r="M8233" s="54" t="s">
        <v>27194</v>
      </c>
      <c r="N8233" s="54" t="s">
        <v>256</v>
      </c>
      <c r="O8233" s="54" t="s">
        <v>256</v>
      </c>
      <c r="P8233" s="54" t="s">
        <v>289</v>
      </c>
      <c r="Q8233" s="54" t="s">
        <v>256</v>
      </c>
      <c r="R8233" s="54" t="s">
        <v>431</v>
      </c>
      <c r="S8233" s="71"/>
      <c r="T8233" s="54" t="s">
        <v>256</v>
      </c>
      <c r="U8233" s="71">
        <v>44721</v>
      </c>
      <c r="V8233" s="54" t="s">
        <v>256</v>
      </c>
      <c r="W8233" t="str">
        <f t="shared" si="128"/>
        <v>Jun-22</v>
      </c>
    </row>
    <row r="8234" spans="1:23" x14ac:dyDescent="0.25">
      <c r="A8234" s="54" t="s">
        <v>317</v>
      </c>
      <c r="B8234" s="54" t="s">
        <v>428</v>
      </c>
      <c r="C8234" s="54" t="s">
        <v>263</v>
      </c>
      <c r="D8234" s="54" t="s">
        <v>429</v>
      </c>
      <c r="E8234" s="54" t="s">
        <v>27197</v>
      </c>
      <c r="F8234" s="71">
        <v>44721</v>
      </c>
      <c r="G8234" s="72">
        <v>8978.7199999999993</v>
      </c>
      <c r="H8234" s="72">
        <v>791474.17</v>
      </c>
      <c r="I8234" s="54" t="s">
        <v>265</v>
      </c>
      <c r="J8234" s="54" t="s">
        <v>22798</v>
      </c>
      <c r="K8234" s="54" t="s">
        <v>27198</v>
      </c>
      <c r="L8234" s="54" t="s">
        <v>27199</v>
      </c>
      <c r="M8234" s="54" t="s">
        <v>27197</v>
      </c>
      <c r="N8234" s="54" t="s">
        <v>256</v>
      </c>
      <c r="O8234" s="54" t="s">
        <v>256</v>
      </c>
      <c r="P8234" s="54" t="s">
        <v>271</v>
      </c>
      <c r="Q8234" s="54" t="s">
        <v>256</v>
      </c>
      <c r="R8234" s="54" t="s">
        <v>431</v>
      </c>
      <c r="S8234" s="71"/>
      <c r="T8234" s="54" t="s">
        <v>256</v>
      </c>
      <c r="U8234" s="71">
        <v>44721</v>
      </c>
      <c r="V8234" s="54" t="s">
        <v>443</v>
      </c>
      <c r="W8234" t="str">
        <f t="shared" si="128"/>
        <v>Jun-22</v>
      </c>
    </row>
    <row r="8235" spans="1:23" x14ac:dyDescent="0.25">
      <c r="A8235" s="54" t="s">
        <v>317</v>
      </c>
      <c r="B8235" s="54" t="s">
        <v>428</v>
      </c>
      <c r="C8235" s="54" t="s">
        <v>263</v>
      </c>
      <c r="D8235" s="54" t="s">
        <v>429</v>
      </c>
      <c r="E8235" s="54" t="s">
        <v>27200</v>
      </c>
      <c r="F8235" s="71">
        <v>44721</v>
      </c>
      <c r="G8235" s="72">
        <v>163.29</v>
      </c>
      <c r="H8235" s="72">
        <v>14394.01</v>
      </c>
      <c r="I8235" s="54" t="s">
        <v>265</v>
      </c>
      <c r="J8235" s="54" t="s">
        <v>22798</v>
      </c>
      <c r="K8235" s="54" t="s">
        <v>27198</v>
      </c>
      <c r="L8235" s="54" t="s">
        <v>27201</v>
      </c>
      <c r="M8235" s="54" t="s">
        <v>27200</v>
      </c>
      <c r="N8235" s="54" t="s">
        <v>256</v>
      </c>
      <c r="O8235" s="54" t="s">
        <v>256</v>
      </c>
      <c r="P8235" s="54" t="s">
        <v>271</v>
      </c>
      <c r="Q8235" s="54" t="s">
        <v>256</v>
      </c>
      <c r="R8235" s="54" t="s">
        <v>431</v>
      </c>
      <c r="S8235" s="71"/>
      <c r="T8235" s="54" t="s">
        <v>256</v>
      </c>
      <c r="U8235" s="71">
        <v>44721</v>
      </c>
      <c r="V8235" s="54" t="s">
        <v>443</v>
      </c>
      <c r="W8235" t="str">
        <f t="shared" si="128"/>
        <v>Jun-22</v>
      </c>
    </row>
    <row r="8236" spans="1:23" x14ac:dyDescent="0.25">
      <c r="A8236" s="54" t="s">
        <v>317</v>
      </c>
      <c r="B8236" s="54" t="s">
        <v>428</v>
      </c>
      <c r="C8236" s="54" t="s">
        <v>263</v>
      </c>
      <c r="D8236" s="54" t="s">
        <v>429</v>
      </c>
      <c r="E8236" s="54" t="s">
        <v>27202</v>
      </c>
      <c r="F8236" s="71">
        <v>44721</v>
      </c>
      <c r="G8236" s="72">
        <v>249.63</v>
      </c>
      <c r="H8236" s="72">
        <v>22004.880000000001</v>
      </c>
      <c r="I8236" s="54" t="s">
        <v>265</v>
      </c>
      <c r="J8236" s="54" t="s">
        <v>22798</v>
      </c>
      <c r="K8236" s="54" t="s">
        <v>27203</v>
      </c>
      <c r="L8236" s="54" t="s">
        <v>27204</v>
      </c>
      <c r="M8236" s="54" t="s">
        <v>27202</v>
      </c>
      <c r="N8236" s="54" t="s">
        <v>256</v>
      </c>
      <c r="O8236" s="54" t="s">
        <v>256</v>
      </c>
      <c r="P8236" s="54" t="s">
        <v>271</v>
      </c>
      <c r="Q8236" s="54" t="s">
        <v>256</v>
      </c>
      <c r="R8236" s="54" t="s">
        <v>431</v>
      </c>
      <c r="S8236" s="71"/>
      <c r="T8236" s="54" t="s">
        <v>256</v>
      </c>
      <c r="U8236" s="71">
        <v>44721</v>
      </c>
      <c r="V8236" s="54" t="s">
        <v>443</v>
      </c>
      <c r="W8236" t="str">
        <f t="shared" si="128"/>
        <v>Jun-22</v>
      </c>
    </row>
    <row r="8237" spans="1:23" x14ac:dyDescent="0.25">
      <c r="A8237" s="54" t="s">
        <v>317</v>
      </c>
      <c r="B8237" s="54" t="s">
        <v>428</v>
      </c>
      <c r="C8237" s="54" t="s">
        <v>263</v>
      </c>
      <c r="D8237" s="54" t="s">
        <v>429</v>
      </c>
      <c r="E8237" s="54" t="s">
        <v>27205</v>
      </c>
      <c r="F8237" s="71">
        <v>44721</v>
      </c>
      <c r="G8237" s="72">
        <v>1256.74</v>
      </c>
      <c r="H8237" s="72">
        <v>110781.63</v>
      </c>
      <c r="I8237" s="54" t="s">
        <v>265</v>
      </c>
      <c r="J8237" s="54" t="s">
        <v>22798</v>
      </c>
      <c r="K8237" s="54" t="s">
        <v>27203</v>
      </c>
      <c r="L8237" s="54" t="s">
        <v>27206</v>
      </c>
      <c r="M8237" s="54" t="s">
        <v>27205</v>
      </c>
      <c r="N8237" s="54" t="s">
        <v>256</v>
      </c>
      <c r="O8237" s="54" t="s">
        <v>256</v>
      </c>
      <c r="P8237" s="54" t="s">
        <v>271</v>
      </c>
      <c r="Q8237" s="54" t="s">
        <v>256</v>
      </c>
      <c r="R8237" s="54" t="s">
        <v>431</v>
      </c>
      <c r="S8237" s="71"/>
      <c r="T8237" s="54" t="s">
        <v>256</v>
      </c>
      <c r="U8237" s="71">
        <v>44721</v>
      </c>
      <c r="V8237" s="54" t="s">
        <v>443</v>
      </c>
      <c r="W8237" t="str">
        <f t="shared" si="128"/>
        <v>Jun-22</v>
      </c>
    </row>
    <row r="8238" spans="1:23" x14ac:dyDescent="0.25">
      <c r="A8238" s="54" t="s">
        <v>318</v>
      </c>
      <c r="B8238" s="54" t="s">
        <v>428</v>
      </c>
      <c r="C8238" s="54" t="s">
        <v>263</v>
      </c>
      <c r="D8238" s="54" t="s">
        <v>429</v>
      </c>
      <c r="E8238" s="54" t="s">
        <v>27207</v>
      </c>
      <c r="F8238" s="71">
        <v>44721</v>
      </c>
      <c r="G8238" s="72">
        <v>3380.65</v>
      </c>
      <c r="H8238" s="72">
        <v>298004.3</v>
      </c>
      <c r="I8238" s="54" t="s">
        <v>265</v>
      </c>
      <c r="J8238" s="54" t="s">
        <v>24456</v>
      </c>
      <c r="K8238" s="54" t="s">
        <v>27208</v>
      </c>
      <c r="L8238" s="54" t="s">
        <v>27209</v>
      </c>
      <c r="M8238" s="54" t="s">
        <v>27207</v>
      </c>
      <c r="N8238" s="54" t="s">
        <v>256</v>
      </c>
      <c r="O8238" s="54" t="s">
        <v>256</v>
      </c>
      <c r="P8238" s="54" t="s">
        <v>271</v>
      </c>
      <c r="Q8238" s="54" t="s">
        <v>256</v>
      </c>
      <c r="R8238" s="54" t="s">
        <v>431</v>
      </c>
      <c r="S8238" s="71"/>
      <c r="T8238" s="54" t="s">
        <v>256</v>
      </c>
      <c r="U8238" s="71">
        <v>44721</v>
      </c>
      <c r="V8238" s="54" t="s">
        <v>443</v>
      </c>
      <c r="W8238" t="str">
        <f t="shared" si="128"/>
        <v>Jun-22</v>
      </c>
    </row>
    <row r="8239" spans="1:23" x14ac:dyDescent="0.25">
      <c r="A8239" s="54" t="s">
        <v>317</v>
      </c>
      <c r="B8239" s="54" t="s">
        <v>428</v>
      </c>
      <c r="C8239" s="54" t="s">
        <v>263</v>
      </c>
      <c r="D8239" s="54" t="s">
        <v>429</v>
      </c>
      <c r="E8239" s="54" t="s">
        <v>27210</v>
      </c>
      <c r="F8239" s="71">
        <v>44721</v>
      </c>
      <c r="G8239" s="72">
        <v>688.56</v>
      </c>
      <c r="H8239" s="72">
        <v>60696.56</v>
      </c>
      <c r="I8239" s="54" t="s">
        <v>265</v>
      </c>
      <c r="J8239" s="54" t="s">
        <v>24456</v>
      </c>
      <c r="K8239" s="54" t="s">
        <v>26936</v>
      </c>
      <c r="L8239" s="54" t="s">
        <v>27211</v>
      </c>
      <c r="M8239" s="54" t="s">
        <v>27210</v>
      </c>
      <c r="N8239" s="54" t="s">
        <v>256</v>
      </c>
      <c r="O8239" s="54" t="s">
        <v>256</v>
      </c>
      <c r="P8239" s="54" t="s">
        <v>271</v>
      </c>
      <c r="Q8239" s="54" t="s">
        <v>256</v>
      </c>
      <c r="R8239" s="54" t="s">
        <v>431</v>
      </c>
      <c r="S8239" s="71"/>
      <c r="T8239" s="54" t="s">
        <v>256</v>
      </c>
      <c r="U8239" s="71">
        <v>44721</v>
      </c>
      <c r="V8239" s="54" t="s">
        <v>443</v>
      </c>
      <c r="W8239" t="str">
        <f t="shared" si="128"/>
        <v>Jun-22</v>
      </c>
    </row>
    <row r="8240" spans="1:23" x14ac:dyDescent="0.25">
      <c r="A8240" s="54" t="s">
        <v>317</v>
      </c>
      <c r="B8240" s="54" t="s">
        <v>428</v>
      </c>
      <c r="C8240" s="54" t="s">
        <v>263</v>
      </c>
      <c r="D8240" s="54" t="s">
        <v>429</v>
      </c>
      <c r="E8240" s="54" t="s">
        <v>27212</v>
      </c>
      <c r="F8240" s="71">
        <v>44721</v>
      </c>
      <c r="G8240" s="72">
        <v>604.79999999999995</v>
      </c>
      <c r="H8240" s="72">
        <v>53313.120000000003</v>
      </c>
      <c r="I8240" s="54" t="s">
        <v>265</v>
      </c>
      <c r="J8240" s="54" t="s">
        <v>23331</v>
      </c>
      <c r="K8240" s="54" t="s">
        <v>27213</v>
      </c>
      <c r="L8240" s="54" t="s">
        <v>27214</v>
      </c>
      <c r="M8240" s="54" t="s">
        <v>27212</v>
      </c>
      <c r="N8240" s="54" t="s">
        <v>256</v>
      </c>
      <c r="O8240" s="54" t="s">
        <v>256</v>
      </c>
      <c r="P8240" s="54" t="s">
        <v>522</v>
      </c>
      <c r="Q8240" s="54" t="s">
        <v>256</v>
      </c>
      <c r="R8240" s="54" t="s">
        <v>431</v>
      </c>
      <c r="S8240" s="71"/>
      <c r="T8240" s="54" t="s">
        <v>256</v>
      </c>
      <c r="U8240" s="71">
        <v>44721</v>
      </c>
      <c r="V8240" s="54" t="s">
        <v>256</v>
      </c>
      <c r="W8240" t="str">
        <f t="shared" si="128"/>
        <v>Jun-22</v>
      </c>
    </row>
    <row r="8241" spans="1:23" x14ac:dyDescent="0.25">
      <c r="A8241" s="54" t="s">
        <v>317</v>
      </c>
      <c r="B8241" s="54" t="s">
        <v>428</v>
      </c>
      <c r="C8241" s="54" t="s">
        <v>263</v>
      </c>
      <c r="D8241" s="54" t="s">
        <v>429</v>
      </c>
      <c r="E8241" s="54" t="s">
        <v>27215</v>
      </c>
      <c r="F8241" s="71">
        <v>44721</v>
      </c>
      <c r="G8241" s="72">
        <v>42384.93</v>
      </c>
      <c r="H8241" s="72">
        <v>3736231.58</v>
      </c>
      <c r="I8241" s="54" t="s">
        <v>265</v>
      </c>
      <c r="J8241" s="54" t="s">
        <v>23331</v>
      </c>
      <c r="K8241" s="54" t="s">
        <v>27216</v>
      </c>
      <c r="L8241" s="54" t="s">
        <v>27217</v>
      </c>
      <c r="M8241" s="54" t="s">
        <v>27215</v>
      </c>
      <c r="N8241" s="54" t="s">
        <v>256</v>
      </c>
      <c r="O8241" s="54" t="s">
        <v>256</v>
      </c>
      <c r="P8241" s="54" t="s">
        <v>21833</v>
      </c>
      <c r="Q8241" s="54" t="s">
        <v>256</v>
      </c>
      <c r="R8241" s="54" t="s">
        <v>431</v>
      </c>
      <c r="S8241" s="71"/>
      <c r="T8241" s="54" t="s">
        <v>256</v>
      </c>
      <c r="U8241" s="71">
        <v>44721</v>
      </c>
      <c r="V8241" s="54" t="s">
        <v>256</v>
      </c>
      <c r="W8241" t="str">
        <f t="shared" si="128"/>
        <v>Jun-22</v>
      </c>
    </row>
    <row r="8242" spans="1:23" x14ac:dyDescent="0.25">
      <c r="A8242" s="54" t="s">
        <v>317</v>
      </c>
      <c r="B8242" s="54" t="s">
        <v>428</v>
      </c>
      <c r="C8242" s="54" t="s">
        <v>263</v>
      </c>
      <c r="D8242" s="54" t="s">
        <v>429</v>
      </c>
      <c r="E8242" s="54" t="s">
        <v>27218</v>
      </c>
      <c r="F8242" s="71">
        <v>44721</v>
      </c>
      <c r="G8242" s="72">
        <v>224</v>
      </c>
      <c r="H8242" s="72">
        <v>19745.599999999999</v>
      </c>
      <c r="I8242" s="54" t="s">
        <v>265</v>
      </c>
      <c r="J8242" s="54" t="s">
        <v>23492</v>
      </c>
      <c r="K8242" s="54" t="s">
        <v>27219</v>
      </c>
      <c r="L8242" s="54" t="s">
        <v>27220</v>
      </c>
      <c r="M8242" s="54" t="s">
        <v>27218</v>
      </c>
      <c r="N8242" s="54" t="s">
        <v>256</v>
      </c>
      <c r="O8242" s="54" t="s">
        <v>256</v>
      </c>
      <c r="P8242" s="54" t="s">
        <v>522</v>
      </c>
      <c r="Q8242" s="54" t="s">
        <v>256</v>
      </c>
      <c r="R8242" s="54" t="s">
        <v>431</v>
      </c>
      <c r="S8242" s="71"/>
      <c r="T8242" s="54" t="s">
        <v>256</v>
      </c>
      <c r="U8242" s="71">
        <v>44721</v>
      </c>
      <c r="V8242" s="54" t="s">
        <v>256</v>
      </c>
      <c r="W8242" t="str">
        <f t="shared" si="128"/>
        <v>Jun-22</v>
      </c>
    </row>
    <row r="8243" spans="1:23" x14ac:dyDescent="0.25">
      <c r="A8243" s="54" t="s">
        <v>317</v>
      </c>
      <c r="B8243" s="54" t="s">
        <v>428</v>
      </c>
      <c r="C8243" s="54" t="s">
        <v>263</v>
      </c>
      <c r="D8243" s="54" t="s">
        <v>429</v>
      </c>
      <c r="E8243" s="54" t="s">
        <v>27221</v>
      </c>
      <c r="F8243" s="71">
        <v>44721</v>
      </c>
      <c r="G8243" s="72">
        <v>1595.67</v>
      </c>
      <c r="H8243" s="72">
        <v>140658.31</v>
      </c>
      <c r="I8243" s="54" t="s">
        <v>265</v>
      </c>
      <c r="J8243" s="54" t="s">
        <v>23505</v>
      </c>
      <c r="K8243" s="54" t="s">
        <v>27222</v>
      </c>
      <c r="L8243" s="54" t="s">
        <v>27223</v>
      </c>
      <c r="M8243" s="54" t="s">
        <v>27221</v>
      </c>
      <c r="N8243" s="54" t="s">
        <v>256</v>
      </c>
      <c r="O8243" s="54" t="s">
        <v>256</v>
      </c>
      <c r="P8243" s="54" t="s">
        <v>468</v>
      </c>
      <c r="Q8243" s="54" t="s">
        <v>256</v>
      </c>
      <c r="R8243" s="54" t="s">
        <v>431</v>
      </c>
      <c r="S8243" s="71"/>
      <c r="T8243" s="54" t="s">
        <v>256</v>
      </c>
      <c r="U8243" s="71">
        <v>44721</v>
      </c>
      <c r="V8243" s="54" t="s">
        <v>256</v>
      </c>
      <c r="W8243" t="str">
        <f t="shared" si="128"/>
        <v>Jun-22</v>
      </c>
    </row>
    <row r="8244" spans="1:23" x14ac:dyDescent="0.25">
      <c r="A8244" s="54" t="s">
        <v>317</v>
      </c>
      <c r="B8244" s="54" t="s">
        <v>428</v>
      </c>
      <c r="C8244" s="54" t="s">
        <v>263</v>
      </c>
      <c r="D8244" s="54" t="s">
        <v>429</v>
      </c>
      <c r="E8244" s="54" t="s">
        <v>27224</v>
      </c>
      <c r="F8244" s="71">
        <v>44721</v>
      </c>
      <c r="G8244" s="72">
        <v>3191.4</v>
      </c>
      <c r="H8244" s="72">
        <v>281321.90999999997</v>
      </c>
      <c r="I8244" s="54" t="s">
        <v>265</v>
      </c>
      <c r="J8244" s="54" t="s">
        <v>26517</v>
      </c>
      <c r="K8244" s="54" t="s">
        <v>27225</v>
      </c>
      <c r="L8244" s="54" t="s">
        <v>27226</v>
      </c>
      <c r="M8244" s="54" t="s">
        <v>27224</v>
      </c>
      <c r="N8244" s="54" t="s">
        <v>256</v>
      </c>
      <c r="O8244" s="54" t="s">
        <v>256</v>
      </c>
      <c r="P8244" s="54" t="s">
        <v>522</v>
      </c>
      <c r="Q8244" s="54" t="s">
        <v>256</v>
      </c>
      <c r="R8244" s="54" t="s">
        <v>431</v>
      </c>
      <c r="S8244" s="71"/>
      <c r="T8244" s="54" t="s">
        <v>256</v>
      </c>
      <c r="U8244" s="71">
        <v>44721</v>
      </c>
      <c r="V8244" s="54" t="s">
        <v>256</v>
      </c>
      <c r="W8244" t="str">
        <f t="shared" si="128"/>
        <v>Jun-22</v>
      </c>
    </row>
    <row r="8245" spans="1:23" x14ac:dyDescent="0.25">
      <c r="A8245" s="54" t="s">
        <v>317</v>
      </c>
      <c r="B8245" s="54" t="s">
        <v>428</v>
      </c>
      <c r="C8245" s="54" t="s">
        <v>263</v>
      </c>
      <c r="D8245" s="54" t="s">
        <v>429</v>
      </c>
      <c r="E8245" s="54" t="s">
        <v>27227</v>
      </c>
      <c r="F8245" s="71">
        <v>44721</v>
      </c>
      <c r="G8245" s="72">
        <v>112</v>
      </c>
      <c r="H8245" s="72">
        <v>9872.7999999999993</v>
      </c>
      <c r="I8245" s="54" t="s">
        <v>265</v>
      </c>
      <c r="J8245" s="54" t="s">
        <v>25362</v>
      </c>
      <c r="K8245" s="54" t="s">
        <v>27228</v>
      </c>
      <c r="L8245" s="54" t="s">
        <v>27229</v>
      </c>
      <c r="M8245" s="54" t="s">
        <v>27227</v>
      </c>
      <c r="N8245" s="54" t="s">
        <v>256</v>
      </c>
      <c r="O8245" s="54" t="s">
        <v>256</v>
      </c>
      <c r="P8245" s="54" t="s">
        <v>522</v>
      </c>
      <c r="Q8245" s="54" t="s">
        <v>256</v>
      </c>
      <c r="R8245" s="54" t="s">
        <v>431</v>
      </c>
      <c r="S8245" s="71"/>
      <c r="T8245" s="54" t="s">
        <v>256</v>
      </c>
      <c r="U8245" s="71">
        <v>44721</v>
      </c>
      <c r="V8245" s="54" t="s">
        <v>256</v>
      </c>
      <c r="W8245" t="str">
        <f t="shared" si="128"/>
        <v>Jun-22</v>
      </c>
    </row>
    <row r="8246" spans="1:23" x14ac:dyDescent="0.25">
      <c r="A8246" s="54" t="s">
        <v>317</v>
      </c>
      <c r="B8246" s="54" t="s">
        <v>428</v>
      </c>
      <c r="C8246" s="54" t="s">
        <v>263</v>
      </c>
      <c r="D8246" s="54" t="s">
        <v>429</v>
      </c>
      <c r="E8246" s="54" t="s">
        <v>27230</v>
      </c>
      <c r="F8246" s="71">
        <v>44721</v>
      </c>
      <c r="G8246" s="72">
        <v>61.35</v>
      </c>
      <c r="H8246" s="72">
        <v>5408</v>
      </c>
      <c r="I8246" s="54" t="s">
        <v>265</v>
      </c>
      <c r="J8246" s="54" t="s">
        <v>25362</v>
      </c>
      <c r="K8246" s="54" t="s">
        <v>27231</v>
      </c>
      <c r="L8246" s="54" t="s">
        <v>27232</v>
      </c>
      <c r="M8246" s="54" t="s">
        <v>27230</v>
      </c>
      <c r="N8246" s="54" t="s">
        <v>256</v>
      </c>
      <c r="O8246" s="54" t="s">
        <v>256</v>
      </c>
      <c r="P8246" s="54" t="s">
        <v>522</v>
      </c>
      <c r="Q8246" s="54" t="s">
        <v>256</v>
      </c>
      <c r="R8246" s="54" t="s">
        <v>431</v>
      </c>
      <c r="S8246" s="71"/>
      <c r="T8246" s="54" t="s">
        <v>256</v>
      </c>
      <c r="U8246" s="71">
        <v>44721</v>
      </c>
      <c r="V8246" s="54" t="s">
        <v>256</v>
      </c>
      <c r="W8246" t="str">
        <f t="shared" si="128"/>
        <v>Jun-22</v>
      </c>
    </row>
    <row r="8247" spans="1:23" x14ac:dyDescent="0.25">
      <c r="A8247" s="54" t="s">
        <v>317</v>
      </c>
      <c r="B8247" s="54" t="s">
        <v>428</v>
      </c>
      <c r="C8247" s="54" t="s">
        <v>263</v>
      </c>
      <c r="D8247" s="54" t="s">
        <v>429</v>
      </c>
      <c r="E8247" s="54" t="s">
        <v>27233</v>
      </c>
      <c r="F8247" s="71">
        <v>44723</v>
      </c>
      <c r="G8247" s="72">
        <v>616.21</v>
      </c>
      <c r="H8247" s="72">
        <v>54318.91</v>
      </c>
      <c r="I8247" s="54" t="s">
        <v>265</v>
      </c>
      <c r="J8247" s="54" t="s">
        <v>22628</v>
      </c>
      <c r="K8247" s="54" t="s">
        <v>27234</v>
      </c>
      <c r="L8247" s="54" t="s">
        <v>27235</v>
      </c>
      <c r="M8247" s="54" t="s">
        <v>27233</v>
      </c>
      <c r="N8247" s="54" t="s">
        <v>256</v>
      </c>
      <c r="O8247" s="54" t="s">
        <v>256</v>
      </c>
      <c r="P8247" s="54" t="s">
        <v>289</v>
      </c>
      <c r="Q8247" s="54" t="s">
        <v>256</v>
      </c>
      <c r="R8247" s="54" t="s">
        <v>431</v>
      </c>
      <c r="S8247" s="71"/>
      <c r="T8247" s="54" t="s">
        <v>256</v>
      </c>
      <c r="U8247" s="71">
        <v>44723</v>
      </c>
      <c r="V8247" s="54" t="s">
        <v>256</v>
      </c>
      <c r="W8247" t="str">
        <f t="shared" si="128"/>
        <v>Jun-22</v>
      </c>
    </row>
    <row r="8248" spans="1:23" x14ac:dyDescent="0.25">
      <c r="A8248" s="54" t="s">
        <v>317</v>
      </c>
      <c r="B8248" s="54" t="s">
        <v>428</v>
      </c>
      <c r="C8248" s="54" t="s">
        <v>263</v>
      </c>
      <c r="D8248" s="54" t="s">
        <v>429</v>
      </c>
      <c r="E8248" s="54" t="s">
        <v>27236</v>
      </c>
      <c r="F8248" s="71">
        <v>44723</v>
      </c>
      <c r="G8248" s="72">
        <v>12272.11</v>
      </c>
      <c r="H8248" s="72">
        <v>1081786.5</v>
      </c>
      <c r="I8248" s="54" t="s">
        <v>265</v>
      </c>
      <c r="J8248" s="54" t="s">
        <v>22873</v>
      </c>
      <c r="K8248" s="54" t="s">
        <v>25589</v>
      </c>
      <c r="L8248" s="54" t="s">
        <v>27237</v>
      </c>
      <c r="M8248" s="54" t="s">
        <v>27236</v>
      </c>
      <c r="N8248" s="54" t="s">
        <v>256</v>
      </c>
      <c r="O8248" s="54" t="s">
        <v>256</v>
      </c>
      <c r="P8248" s="54" t="s">
        <v>271</v>
      </c>
      <c r="Q8248" s="54" t="s">
        <v>256</v>
      </c>
      <c r="R8248" s="54" t="s">
        <v>431</v>
      </c>
      <c r="S8248" s="71"/>
      <c r="T8248" s="54" t="s">
        <v>256</v>
      </c>
      <c r="U8248" s="71">
        <v>44723</v>
      </c>
      <c r="V8248" s="54" t="s">
        <v>443</v>
      </c>
      <c r="W8248" t="str">
        <f t="shared" si="128"/>
        <v>Jun-22</v>
      </c>
    </row>
    <row r="8249" spans="1:23" x14ac:dyDescent="0.25">
      <c r="A8249" s="54" t="s">
        <v>317</v>
      </c>
      <c r="B8249" s="54" t="s">
        <v>428</v>
      </c>
      <c r="C8249" s="54" t="s">
        <v>263</v>
      </c>
      <c r="D8249" s="54" t="s">
        <v>429</v>
      </c>
      <c r="E8249" s="54" t="s">
        <v>27238</v>
      </c>
      <c r="F8249" s="71">
        <v>44723</v>
      </c>
      <c r="G8249" s="72">
        <v>635.4</v>
      </c>
      <c r="H8249" s="72">
        <v>56010.51</v>
      </c>
      <c r="I8249" s="54" t="s">
        <v>265</v>
      </c>
      <c r="J8249" s="54" t="s">
        <v>23511</v>
      </c>
      <c r="K8249" s="54" t="s">
        <v>27239</v>
      </c>
      <c r="L8249" s="54" t="s">
        <v>27240</v>
      </c>
      <c r="M8249" s="54" t="s">
        <v>27238</v>
      </c>
      <c r="N8249" s="54" t="s">
        <v>256</v>
      </c>
      <c r="O8249" s="54" t="s">
        <v>256</v>
      </c>
      <c r="P8249" s="54" t="s">
        <v>445</v>
      </c>
      <c r="Q8249" s="54" t="s">
        <v>256</v>
      </c>
      <c r="R8249" s="54" t="s">
        <v>431</v>
      </c>
      <c r="S8249" s="71"/>
      <c r="T8249" s="54" t="s">
        <v>256</v>
      </c>
      <c r="U8249" s="71">
        <v>44723</v>
      </c>
      <c r="V8249" s="54" t="s">
        <v>256</v>
      </c>
      <c r="W8249" t="str">
        <f t="shared" si="128"/>
        <v>Jun-22</v>
      </c>
    </row>
    <row r="8250" spans="1:23" x14ac:dyDescent="0.25">
      <c r="A8250" s="54" t="s">
        <v>317</v>
      </c>
      <c r="B8250" s="54" t="s">
        <v>428</v>
      </c>
      <c r="C8250" s="54" t="s">
        <v>263</v>
      </c>
      <c r="D8250" s="54" t="s">
        <v>429</v>
      </c>
      <c r="E8250" s="54" t="s">
        <v>27241</v>
      </c>
      <c r="F8250" s="71">
        <v>44723</v>
      </c>
      <c r="G8250" s="72">
        <v>1095.03</v>
      </c>
      <c r="H8250" s="72">
        <v>96526.89</v>
      </c>
      <c r="I8250" s="54" t="s">
        <v>265</v>
      </c>
      <c r="J8250" s="54" t="s">
        <v>26517</v>
      </c>
      <c r="K8250" s="54" t="s">
        <v>27242</v>
      </c>
      <c r="L8250" s="54" t="s">
        <v>27243</v>
      </c>
      <c r="M8250" s="54" t="s">
        <v>27241</v>
      </c>
      <c r="N8250" s="54" t="s">
        <v>256</v>
      </c>
      <c r="O8250" s="54" t="s">
        <v>256</v>
      </c>
      <c r="P8250" s="54" t="s">
        <v>445</v>
      </c>
      <c r="Q8250" s="54" t="s">
        <v>256</v>
      </c>
      <c r="R8250" s="54" t="s">
        <v>431</v>
      </c>
      <c r="S8250" s="71"/>
      <c r="T8250" s="54" t="s">
        <v>256</v>
      </c>
      <c r="U8250" s="71">
        <v>44723</v>
      </c>
      <c r="V8250" s="54" t="s">
        <v>256</v>
      </c>
      <c r="W8250" t="str">
        <f t="shared" si="128"/>
        <v>Jun-22</v>
      </c>
    </row>
    <row r="8251" spans="1:23" x14ac:dyDescent="0.25">
      <c r="A8251" s="54" t="s">
        <v>317</v>
      </c>
      <c r="B8251" s="54" t="s">
        <v>428</v>
      </c>
      <c r="C8251" s="54" t="s">
        <v>263</v>
      </c>
      <c r="D8251" s="54" t="s">
        <v>429</v>
      </c>
      <c r="E8251" s="54" t="s">
        <v>27244</v>
      </c>
      <c r="F8251" s="71">
        <v>44723</v>
      </c>
      <c r="G8251" s="72">
        <v>2073.4299999999998</v>
      </c>
      <c r="H8251" s="72">
        <v>182772.85</v>
      </c>
      <c r="I8251" s="54" t="s">
        <v>265</v>
      </c>
      <c r="J8251" s="54" t="s">
        <v>25378</v>
      </c>
      <c r="K8251" s="54" t="s">
        <v>27245</v>
      </c>
      <c r="L8251" s="54" t="s">
        <v>27246</v>
      </c>
      <c r="M8251" s="54" t="s">
        <v>27244</v>
      </c>
      <c r="N8251" s="54" t="s">
        <v>256</v>
      </c>
      <c r="O8251" s="54" t="s">
        <v>256</v>
      </c>
      <c r="P8251" s="54" t="s">
        <v>445</v>
      </c>
      <c r="Q8251" s="54" t="s">
        <v>256</v>
      </c>
      <c r="R8251" s="54" t="s">
        <v>431</v>
      </c>
      <c r="S8251" s="71"/>
      <c r="T8251" s="54" t="s">
        <v>256</v>
      </c>
      <c r="U8251" s="71">
        <v>44723</v>
      </c>
      <c r="V8251" s="54" t="s">
        <v>256</v>
      </c>
      <c r="W8251" t="str">
        <f t="shared" si="128"/>
        <v>Jun-22</v>
      </c>
    </row>
    <row r="8252" spans="1:23" x14ac:dyDescent="0.25">
      <c r="A8252" s="54" t="s">
        <v>318</v>
      </c>
      <c r="B8252" s="54" t="s">
        <v>428</v>
      </c>
      <c r="C8252" s="54" t="s">
        <v>263</v>
      </c>
      <c r="D8252" s="54" t="s">
        <v>429</v>
      </c>
      <c r="E8252" s="54" t="s">
        <v>27247</v>
      </c>
      <c r="F8252" s="71">
        <v>44723</v>
      </c>
      <c r="G8252" s="72">
        <v>260386.89</v>
      </c>
      <c r="H8252" s="72">
        <v>22953104.350000001</v>
      </c>
      <c r="I8252" s="54" t="s">
        <v>265</v>
      </c>
      <c r="J8252" s="54" t="s">
        <v>25526</v>
      </c>
      <c r="K8252" s="54" t="s">
        <v>27248</v>
      </c>
      <c r="L8252" s="54" t="s">
        <v>27249</v>
      </c>
      <c r="M8252" s="54" t="s">
        <v>27247</v>
      </c>
      <c r="N8252" s="54" t="s">
        <v>256</v>
      </c>
      <c r="O8252" s="54" t="s">
        <v>256</v>
      </c>
      <c r="P8252" s="54" t="s">
        <v>440</v>
      </c>
      <c r="Q8252" s="54" t="s">
        <v>256</v>
      </c>
      <c r="R8252" s="54" t="s">
        <v>431</v>
      </c>
      <c r="S8252" s="71"/>
      <c r="T8252" s="54" t="s">
        <v>256</v>
      </c>
      <c r="U8252" s="71">
        <v>44723</v>
      </c>
      <c r="V8252" s="54" t="s">
        <v>256</v>
      </c>
      <c r="W8252" t="str">
        <f t="shared" si="128"/>
        <v>Jun-22</v>
      </c>
    </row>
    <row r="8253" spans="1:23" x14ac:dyDescent="0.25">
      <c r="A8253" s="54" t="s">
        <v>317</v>
      </c>
      <c r="B8253" s="54" t="s">
        <v>428</v>
      </c>
      <c r="C8253" s="54" t="s">
        <v>279</v>
      </c>
      <c r="D8253" s="54" t="s">
        <v>429</v>
      </c>
      <c r="E8253" s="54" t="s">
        <v>27250</v>
      </c>
      <c r="F8253" s="71">
        <v>44724</v>
      </c>
      <c r="G8253" s="72">
        <v>1770</v>
      </c>
      <c r="H8253" s="72">
        <v>150538.5</v>
      </c>
      <c r="I8253" s="54" t="s">
        <v>265</v>
      </c>
      <c r="J8253" s="54" t="s">
        <v>449</v>
      </c>
      <c r="K8253" s="54" t="s">
        <v>27251</v>
      </c>
      <c r="L8253" s="54" t="s">
        <v>27252</v>
      </c>
      <c r="M8253" s="54" t="s">
        <v>27250</v>
      </c>
      <c r="N8253" s="54" t="s">
        <v>256</v>
      </c>
      <c r="O8253" s="54" t="s">
        <v>256</v>
      </c>
      <c r="P8253" s="54" t="s">
        <v>271</v>
      </c>
      <c r="Q8253" s="54" t="s">
        <v>256</v>
      </c>
      <c r="R8253" s="54" t="s">
        <v>431</v>
      </c>
      <c r="S8253" s="71"/>
      <c r="T8253" s="54" t="s">
        <v>256</v>
      </c>
      <c r="U8253" s="71">
        <v>44724</v>
      </c>
      <c r="V8253" s="54" t="s">
        <v>443</v>
      </c>
      <c r="W8253" t="str">
        <f t="shared" si="128"/>
        <v>Jun-22</v>
      </c>
    </row>
    <row r="8254" spans="1:23" x14ac:dyDescent="0.25">
      <c r="A8254" s="54" t="s">
        <v>318</v>
      </c>
      <c r="B8254" s="54" t="s">
        <v>428</v>
      </c>
      <c r="C8254" s="54" t="s">
        <v>279</v>
      </c>
      <c r="D8254" s="54" t="s">
        <v>429</v>
      </c>
      <c r="E8254" s="54" t="s">
        <v>27253</v>
      </c>
      <c r="F8254" s="71">
        <v>44724</v>
      </c>
      <c r="G8254" s="72">
        <v>6735.92</v>
      </c>
      <c r="H8254" s="72">
        <v>570869.22</v>
      </c>
      <c r="I8254" s="54" t="s">
        <v>265</v>
      </c>
      <c r="J8254" s="54" t="s">
        <v>27254</v>
      </c>
      <c r="K8254" s="54" t="s">
        <v>27255</v>
      </c>
      <c r="L8254" s="54" t="s">
        <v>27256</v>
      </c>
      <c r="M8254" s="54" t="s">
        <v>27253</v>
      </c>
      <c r="N8254" s="54" t="s">
        <v>256</v>
      </c>
      <c r="O8254" s="54" t="s">
        <v>256</v>
      </c>
      <c r="P8254" s="54" t="s">
        <v>276</v>
      </c>
      <c r="Q8254" s="54" t="s">
        <v>256</v>
      </c>
      <c r="R8254" s="54" t="s">
        <v>431</v>
      </c>
      <c r="S8254" s="71"/>
      <c r="T8254" s="54" t="s">
        <v>256</v>
      </c>
      <c r="U8254" s="71">
        <v>44724</v>
      </c>
      <c r="V8254" s="54" t="s">
        <v>256</v>
      </c>
      <c r="W8254" t="str">
        <f t="shared" si="128"/>
        <v>Jun-22</v>
      </c>
    </row>
    <row r="8255" spans="1:23" x14ac:dyDescent="0.25">
      <c r="A8255" s="54" t="s">
        <v>317</v>
      </c>
      <c r="B8255" s="54" t="s">
        <v>428</v>
      </c>
      <c r="C8255" s="54" t="s">
        <v>263</v>
      </c>
      <c r="D8255" s="54" t="s">
        <v>429</v>
      </c>
      <c r="E8255" s="54" t="s">
        <v>27257</v>
      </c>
      <c r="F8255" s="71">
        <v>44724</v>
      </c>
      <c r="G8255" s="72">
        <v>10114.32</v>
      </c>
      <c r="H8255" s="72">
        <v>891577.31</v>
      </c>
      <c r="I8255" s="54" t="s">
        <v>265</v>
      </c>
      <c r="J8255" s="54" t="s">
        <v>25639</v>
      </c>
      <c r="K8255" s="54" t="s">
        <v>27258</v>
      </c>
      <c r="L8255" s="54" t="s">
        <v>27259</v>
      </c>
      <c r="M8255" s="54" t="s">
        <v>27257</v>
      </c>
      <c r="N8255" s="54" t="s">
        <v>256</v>
      </c>
      <c r="O8255" s="54" t="s">
        <v>256</v>
      </c>
      <c r="P8255" s="54" t="s">
        <v>453</v>
      </c>
      <c r="Q8255" s="54" t="s">
        <v>256</v>
      </c>
      <c r="R8255" s="54" t="s">
        <v>431</v>
      </c>
      <c r="S8255" s="71"/>
      <c r="T8255" s="54" t="s">
        <v>256</v>
      </c>
      <c r="U8255" s="71">
        <v>44724</v>
      </c>
      <c r="V8255" s="54" t="s">
        <v>256</v>
      </c>
      <c r="W8255" t="str">
        <f t="shared" si="128"/>
        <v>Jun-22</v>
      </c>
    </row>
    <row r="8256" spans="1:23" x14ac:dyDescent="0.25">
      <c r="A8256" s="54" t="s">
        <v>317</v>
      </c>
      <c r="B8256" s="54" t="s">
        <v>428</v>
      </c>
      <c r="C8256" s="54" t="s">
        <v>263</v>
      </c>
      <c r="D8256" s="54" t="s">
        <v>429</v>
      </c>
      <c r="E8256" s="54" t="s">
        <v>27260</v>
      </c>
      <c r="F8256" s="71">
        <v>44724</v>
      </c>
      <c r="G8256" s="72">
        <v>1576.15</v>
      </c>
      <c r="H8256" s="72">
        <v>138937.62</v>
      </c>
      <c r="I8256" s="54" t="s">
        <v>265</v>
      </c>
      <c r="J8256" s="54" t="s">
        <v>25651</v>
      </c>
      <c r="K8256" s="54" t="s">
        <v>27261</v>
      </c>
      <c r="L8256" s="54" t="s">
        <v>27262</v>
      </c>
      <c r="M8256" s="54" t="s">
        <v>27260</v>
      </c>
      <c r="N8256" s="54" t="s">
        <v>256</v>
      </c>
      <c r="O8256" s="54" t="s">
        <v>256</v>
      </c>
      <c r="P8256" s="54" t="s">
        <v>268</v>
      </c>
      <c r="Q8256" s="54" t="s">
        <v>256</v>
      </c>
      <c r="R8256" s="54" t="s">
        <v>431</v>
      </c>
      <c r="S8256" s="71"/>
      <c r="T8256" s="54" t="s">
        <v>256</v>
      </c>
      <c r="U8256" s="71">
        <v>44724</v>
      </c>
      <c r="V8256" s="54" t="s">
        <v>256</v>
      </c>
      <c r="W8256" t="str">
        <f t="shared" si="128"/>
        <v>Jun-22</v>
      </c>
    </row>
    <row r="8257" spans="1:23" x14ac:dyDescent="0.25">
      <c r="A8257" s="54" t="s">
        <v>318</v>
      </c>
      <c r="B8257" s="54" t="s">
        <v>428</v>
      </c>
      <c r="C8257" s="54" t="s">
        <v>263</v>
      </c>
      <c r="D8257" s="54" t="s">
        <v>429</v>
      </c>
      <c r="E8257" s="54" t="s">
        <v>27263</v>
      </c>
      <c r="F8257" s="71">
        <v>44724</v>
      </c>
      <c r="G8257" s="72">
        <v>103171.55</v>
      </c>
      <c r="H8257" s="72">
        <v>9094572.1300000008</v>
      </c>
      <c r="I8257" s="54" t="s">
        <v>265</v>
      </c>
      <c r="J8257" s="54" t="s">
        <v>22825</v>
      </c>
      <c r="K8257" s="54" t="s">
        <v>27264</v>
      </c>
      <c r="L8257" s="54" t="s">
        <v>27265</v>
      </c>
      <c r="M8257" s="54" t="s">
        <v>27263</v>
      </c>
      <c r="N8257" s="54" t="s">
        <v>256</v>
      </c>
      <c r="O8257" s="54" t="s">
        <v>256</v>
      </c>
      <c r="P8257" s="54" t="s">
        <v>281</v>
      </c>
      <c r="Q8257" s="54" t="s">
        <v>256</v>
      </c>
      <c r="R8257" s="54" t="s">
        <v>431</v>
      </c>
      <c r="S8257" s="71"/>
      <c r="T8257" s="54" t="s">
        <v>256</v>
      </c>
      <c r="U8257" s="71">
        <v>44724</v>
      </c>
      <c r="V8257" s="54" t="s">
        <v>256</v>
      </c>
      <c r="W8257" t="str">
        <f t="shared" si="128"/>
        <v>Jun-22</v>
      </c>
    </row>
    <row r="8258" spans="1:23" x14ac:dyDescent="0.25">
      <c r="A8258" s="54" t="s">
        <v>318</v>
      </c>
      <c r="B8258" s="54" t="s">
        <v>428</v>
      </c>
      <c r="C8258" s="54" t="s">
        <v>263</v>
      </c>
      <c r="D8258" s="54" t="s">
        <v>429</v>
      </c>
      <c r="E8258" s="54" t="s">
        <v>27266</v>
      </c>
      <c r="F8258" s="71">
        <v>44724</v>
      </c>
      <c r="G8258" s="72">
        <v>70547</v>
      </c>
      <c r="H8258" s="72">
        <v>6218718.0499999998</v>
      </c>
      <c r="I8258" s="54" t="s">
        <v>265</v>
      </c>
      <c r="J8258" s="54" t="s">
        <v>22825</v>
      </c>
      <c r="K8258" s="54" t="s">
        <v>27267</v>
      </c>
      <c r="L8258" s="54" t="s">
        <v>27268</v>
      </c>
      <c r="M8258" s="54" t="s">
        <v>27266</v>
      </c>
      <c r="N8258" s="54" t="s">
        <v>256</v>
      </c>
      <c r="O8258" s="54" t="s">
        <v>256</v>
      </c>
      <c r="P8258" s="54" t="s">
        <v>281</v>
      </c>
      <c r="Q8258" s="54" t="s">
        <v>256</v>
      </c>
      <c r="R8258" s="54" t="s">
        <v>431</v>
      </c>
      <c r="S8258" s="71"/>
      <c r="T8258" s="54" t="s">
        <v>256</v>
      </c>
      <c r="U8258" s="71">
        <v>44724</v>
      </c>
      <c r="V8258" s="54" t="s">
        <v>256</v>
      </c>
      <c r="W8258" t="str">
        <f t="shared" si="128"/>
        <v>Jun-22</v>
      </c>
    </row>
    <row r="8259" spans="1:23" x14ac:dyDescent="0.25">
      <c r="A8259" s="54" t="s">
        <v>317</v>
      </c>
      <c r="B8259" s="54" t="s">
        <v>428</v>
      </c>
      <c r="C8259" s="54" t="s">
        <v>263</v>
      </c>
      <c r="D8259" s="54" t="s">
        <v>429</v>
      </c>
      <c r="E8259" s="54" t="s">
        <v>27269</v>
      </c>
      <c r="F8259" s="71">
        <v>44724</v>
      </c>
      <c r="G8259" s="72">
        <v>2280.1999999999998</v>
      </c>
      <c r="H8259" s="72">
        <v>200999.63</v>
      </c>
      <c r="I8259" s="54" t="s">
        <v>265</v>
      </c>
      <c r="J8259" s="54" t="s">
        <v>25840</v>
      </c>
      <c r="K8259" s="54" t="s">
        <v>27270</v>
      </c>
      <c r="L8259" s="54" t="s">
        <v>27271</v>
      </c>
      <c r="M8259" s="54" t="s">
        <v>27269</v>
      </c>
      <c r="N8259" s="54" t="s">
        <v>256</v>
      </c>
      <c r="O8259" s="54" t="s">
        <v>256</v>
      </c>
      <c r="P8259" s="54" t="s">
        <v>268</v>
      </c>
      <c r="Q8259" s="54" t="s">
        <v>256</v>
      </c>
      <c r="R8259" s="54" t="s">
        <v>431</v>
      </c>
      <c r="S8259" s="71"/>
      <c r="T8259" s="54" t="s">
        <v>256</v>
      </c>
      <c r="U8259" s="71">
        <v>44724</v>
      </c>
      <c r="V8259" s="54" t="s">
        <v>256</v>
      </c>
      <c r="W8259" t="str">
        <f t="shared" si="128"/>
        <v>Jun-22</v>
      </c>
    </row>
    <row r="8260" spans="1:23" x14ac:dyDescent="0.25">
      <c r="A8260" s="54" t="s">
        <v>317</v>
      </c>
      <c r="B8260" s="54" t="s">
        <v>428</v>
      </c>
      <c r="C8260" s="54" t="s">
        <v>263</v>
      </c>
      <c r="D8260" s="54" t="s">
        <v>429</v>
      </c>
      <c r="E8260" s="54" t="s">
        <v>27272</v>
      </c>
      <c r="F8260" s="71">
        <v>44724</v>
      </c>
      <c r="G8260" s="72">
        <v>1413.63</v>
      </c>
      <c r="H8260" s="72">
        <v>124611.48</v>
      </c>
      <c r="I8260" s="54" t="s">
        <v>265</v>
      </c>
      <c r="J8260" s="54" t="s">
        <v>25965</v>
      </c>
      <c r="K8260" s="54" t="s">
        <v>27273</v>
      </c>
      <c r="L8260" s="54" t="s">
        <v>27274</v>
      </c>
      <c r="M8260" s="54" t="s">
        <v>27272</v>
      </c>
      <c r="N8260" s="54" t="s">
        <v>256</v>
      </c>
      <c r="O8260" s="54" t="s">
        <v>256</v>
      </c>
      <c r="P8260" s="54" t="s">
        <v>268</v>
      </c>
      <c r="Q8260" s="54" t="s">
        <v>256</v>
      </c>
      <c r="R8260" s="54" t="s">
        <v>431</v>
      </c>
      <c r="S8260" s="71"/>
      <c r="T8260" s="54" t="s">
        <v>256</v>
      </c>
      <c r="U8260" s="71">
        <v>44724</v>
      </c>
      <c r="V8260" s="54" t="s">
        <v>256</v>
      </c>
      <c r="W8260" t="str">
        <f t="shared" si="128"/>
        <v>Jun-22</v>
      </c>
    </row>
    <row r="8261" spans="1:23" x14ac:dyDescent="0.25">
      <c r="A8261" s="54" t="s">
        <v>318</v>
      </c>
      <c r="B8261" s="54" t="s">
        <v>428</v>
      </c>
      <c r="C8261" s="54" t="s">
        <v>263</v>
      </c>
      <c r="D8261" s="54" t="s">
        <v>429</v>
      </c>
      <c r="E8261" s="54" t="s">
        <v>27275</v>
      </c>
      <c r="F8261" s="71">
        <v>44724</v>
      </c>
      <c r="G8261" s="72">
        <v>34993.86</v>
      </c>
      <c r="H8261" s="72">
        <v>3084708.76</v>
      </c>
      <c r="I8261" s="54" t="s">
        <v>265</v>
      </c>
      <c r="J8261" s="54" t="s">
        <v>24524</v>
      </c>
      <c r="K8261" s="54" t="s">
        <v>27276</v>
      </c>
      <c r="L8261" s="54" t="s">
        <v>27277</v>
      </c>
      <c r="M8261" s="54" t="s">
        <v>27275</v>
      </c>
      <c r="N8261" s="54" t="s">
        <v>256</v>
      </c>
      <c r="O8261" s="54" t="s">
        <v>256</v>
      </c>
      <c r="P8261" s="54" t="s">
        <v>457</v>
      </c>
      <c r="Q8261" s="54" t="s">
        <v>256</v>
      </c>
      <c r="R8261" s="54" t="s">
        <v>431</v>
      </c>
      <c r="S8261" s="71"/>
      <c r="T8261" s="54" t="s">
        <v>256</v>
      </c>
      <c r="U8261" s="71">
        <v>44724</v>
      </c>
      <c r="V8261" s="54" t="s">
        <v>256</v>
      </c>
      <c r="W8261" t="str">
        <f t="shared" ref="W8261:W8324" si="129">TEXT(F8261,"MMM-YY")</f>
        <v>Jun-22</v>
      </c>
    </row>
    <row r="8262" spans="1:23" x14ac:dyDescent="0.25">
      <c r="A8262" s="54" t="s">
        <v>318</v>
      </c>
      <c r="B8262" s="54" t="s">
        <v>428</v>
      </c>
      <c r="C8262" s="54" t="s">
        <v>263</v>
      </c>
      <c r="D8262" s="54" t="s">
        <v>429</v>
      </c>
      <c r="E8262" s="54" t="s">
        <v>27278</v>
      </c>
      <c r="F8262" s="71">
        <v>44724</v>
      </c>
      <c r="G8262" s="72">
        <v>41761.69</v>
      </c>
      <c r="H8262" s="72">
        <v>3681292.97</v>
      </c>
      <c r="I8262" s="54" t="s">
        <v>265</v>
      </c>
      <c r="J8262" s="54" t="s">
        <v>25999</v>
      </c>
      <c r="K8262" s="54" t="s">
        <v>27279</v>
      </c>
      <c r="L8262" s="54" t="s">
        <v>27280</v>
      </c>
      <c r="M8262" s="54" t="s">
        <v>27278</v>
      </c>
      <c r="N8262" s="54" t="s">
        <v>256</v>
      </c>
      <c r="O8262" s="54" t="s">
        <v>256</v>
      </c>
      <c r="P8262" s="54" t="s">
        <v>281</v>
      </c>
      <c r="Q8262" s="54" t="s">
        <v>256</v>
      </c>
      <c r="R8262" s="54" t="s">
        <v>431</v>
      </c>
      <c r="S8262" s="71"/>
      <c r="T8262" s="54" t="s">
        <v>256</v>
      </c>
      <c r="U8262" s="71">
        <v>44724</v>
      </c>
      <c r="V8262" s="54" t="s">
        <v>256</v>
      </c>
      <c r="W8262" t="str">
        <f t="shared" si="129"/>
        <v>Jun-22</v>
      </c>
    </row>
    <row r="8263" spans="1:23" x14ac:dyDescent="0.25">
      <c r="A8263" s="54" t="s">
        <v>317</v>
      </c>
      <c r="B8263" s="54" t="s">
        <v>428</v>
      </c>
      <c r="C8263" s="54" t="s">
        <v>263</v>
      </c>
      <c r="D8263" s="54" t="s">
        <v>429</v>
      </c>
      <c r="E8263" s="54" t="s">
        <v>27281</v>
      </c>
      <c r="F8263" s="71">
        <v>44724</v>
      </c>
      <c r="G8263" s="72">
        <v>1281.78</v>
      </c>
      <c r="H8263" s="72">
        <v>112988.91</v>
      </c>
      <c r="I8263" s="54" t="s">
        <v>265</v>
      </c>
      <c r="J8263" s="54" t="s">
        <v>26045</v>
      </c>
      <c r="K8263" s="54" t="s">
        <v>27282</v>
      </c>
      <c r="L8263" s="54" t="s">
        <v>27283</v>
      </c>
      <c r="M8263" s="54" t="s">
        <v>27281</v>
      </c>
      <c r="N8263" s="54" t="s">
        <v>256</v>
      </c>
      <c r="O8263" s="54" t="s">
        <v>256</v>
      </c>
      <c r="P8263" s="54" t="s">
        <v>268</v>
      </c>
      <c r="Q8263" s="54" t="s">
        <v>256</v>
      </c>
      <c r="R8263" s="54" t="s">
        <v>431</v>
      </c>
      <c r="S8263" s="71"/>
      <c r="T8263" s="54" t="s">
        <v>256</v>
      </c>
      <c r="U8263" s="71">
        <v>44724</v>
      </c>
      <c r="V8263" s="54" t="s">
        <v>256</v>
      </c>
      <c r="W8263" t="str">
        <f t="shared" si="129"/>
        <v>Jun-22</v>
      </c>
    </row>
    <row r="8264" spans="1:23" x14ac:dyDescent="0.25">
      <c r="A8264" s="54" t="s">
        <v>317</v>
      </c>
      <c r="B8264" s="54" t="s">
        <v>428</v>
      </c>
      <c r="C8264" s="54" t="s">
        <v>263</v>
      </c>
      <c r="D8264" s="54" t="s">
        <v>429</v>
      </c>
      <c r="E8264" s="54" t="s">
        <v>27284</v>
      </c>
      <c r="F8264" s="71">
        <v>44724</v>
      </c>
      <c r="G8264" s="72">
        <v>1480.16</v>
      </c>
      <c r="H8264" s="72">
        <v>130476.1</v>
      </c>
      <c r="I8264" s="54" t="s">
        <v>265</v>
      </c>
      <c r="J8264" s="54" t="s">
        <v>26051</v>
      </c>
      <c r="K8264" s="54" t="s">
        <v>27285</v>
      </c>
      <c r="L8264" s="54" t="s">
        <v>27286</v>
      </c>
      <c r="M8264" s="54" t="s">
        <v>27284</v>
      </c>
      <c r="N8264" s="54" t="s">
        <v>256</v>
      </c>
      <c r="O8264" s="54" t="s">
        <v>256</v>
      </c>
      <c r="P8264" s="54" t="s">
        <v>268</v>
      </c>
      <c r="Q8264" s="54" t="s">
        <v>256</v>
      </c>
      <c r="R8264" s="54" t="s">
        <v>431</v>
      </c>
      <c r="S8264" s="71"/>
      <c r="T8264" s="54" t="s">
        <v>256</v>
      </c>
      <c r="U8264" s="71">
        <v>44724</v>
      </c>
      <c r="V8264" s="54" t="s">
        <v>256</v>
      </c>
      <c r="W8264" t="str">
        <f t="shared" si="129"/>
        <v>Jun-22</v>
      </c>
    </row>
    <row r="8265" spans="1:23" x14ac:dyDescent="0.25">
      <c r="A8265" s="54" t="s">
        <v>317</v>
      </c>
      <c r="B8265" s="54" t="s">
        <v>428</v>
      </c>
      <c r="C8265" s="54" t="s">
        <v>263</v>
      </c>
      <c r="D8265" s="54" t="s">
        <v>429</v>
      </c>
      <c r="E8265" s="54" t="s">
        <v>27287</v>
      </c>
      <c r="F8265" s="71">
        <v>44724</v>
      </c>
      <c r="G8265" s="72">
        <v>1299.93</v>
      </c>
      <c r="H8265" s="72">
        <v>114588.83</v>
      </c>
      <c r="I8265" s="54" t="s">
        <v>265</v>
      </c>
      <c r="J8265" s="54" t="s">
        <v>26072</v>
      </c>
      <c r="K8265" s="54" t="s">
        <v>27288</v>
      </c>
      <c r="L8265" s="54" t="s">
        <v>27289</v>
      </c>
      <c r="M8265" s="54" t="s">
        <v>27287</v>
      </c>
      <c r="N8265" s="54" t="s">
        <v>256</v>
      </c>
      <c r="O8265" s="54" t="s">
        <v>256</v>
      </c>
      <c r="P8265" s="54" t="s">
        <v>268</v>
      </c>
      <c r="Q8265" s="54" t="s">
        <v>256</v>
      </c>
      <c r="R8265" s="54" t="s">
        <v>431</v>
      </c>
      <c r="S8265" s="71"/>
      <c r="T8265" s="54" t="s">
        <v>256</v>
      </c>
      <c r="U8265" s="71">
        <v>44724</v>
      </c>
      <c r="V8265" s="54" t="s">
        <v>256</v>
      </c>
      <c r="W8265" t="str">
        <f t="shared" si="129"/>
        <v>Jun-22</v>
      </c>
    </row>
    <row r="8266" spans="1:23" x14ac:dyDescent="0.25">
      <c r="A8266" s="54" t="s">
        <v>317</v>
      </c>
      <c r="B8266" s="54" t="s">
        <v>428</v>
      </c>
      <c r="C8266" s="54" t="s">
        <v>263</v>
      </c>
      <c r="D8266" s="54" t="s">
        <v>429</v>
      </c>
      <c r="E8266" s="54" t="s">
        <v>27290</v>
      </c>
      <c r="F8266" s="71">
        <v>44724</v>
      </c>
      <c r="G8266" s="72">
        <v>819</v>
      </c>
      <c r="H8266" s="72">
        <v>72194.850000000006</v>
      </c>
      <c r="I8266" s="54" t="s">
        <v>265</v>
      </c>
      <c r="J8266" s="54" t="s">
        <v>26517</v>
      </c>
      <c r="K8266" s="54" t="s">
        <v>27291</v>
      </c>
      <c r="L8266" s="54" t="s">
        <v>27292</v>
      </c>
      <c r="M8266" s="54" t="s">
        <v>27290</v>
      </c>
      <c r="N8266" s="54" t="s">
        <v>256</v>
      </c>
      <c r="O8266" s="54" t="s">
        <v>256</v>
      </c>
      <c r="P8266" s="54" t="s">
        <v>522</v>
      </c>
      <c r="Q8266" s="54" t="s">
        <v>256</v>
      </c>
      <c r="R8266" s="54" t="s">
        <v>431</v>
      </c>
      <c r="S8266" s="71"/>
      <c r="T8266" s="54" t="s">
        <v>256</v>
      </c>
      <c r="U8266" s="71">
        <v>44724</v>
      </c>
      <c r="V8266" s="54" t="s">
        <v>256</v>
      </c>
      <c r="W8266" t="str">
        <f t="shared" si="129"/>
        <v>Jun-22</v>
      </c>
    </row>
    <row r="8267" spans="1:23" x14ac:dyDescent="0.25">
      <c r="A8267" s="54" t="s">
        <v>317</v>
      </c>
      <c r="B8267" s="54" t="s">
        <v>428</v>
      </c>
      <c r="C8267" s="54" t="s">
        <v>263</v>
      </c>
      <c r="D8267" s="54" t="s">
        <v>429</v>
      </c>
      <c r="E8267" s="54" t="s">
        <v>27293</v>
      </c>
      <c r="F8267" s="71">
        <v>44724</v>
      </c>
      <c r="G8267" s="72">
        <v>7414.47</v>
      </c>
      <c r="H8267" s="72">
        <v>653585.53</v>
      </c>
      <c r="I8267" s="54" t="s">
        <v>265</v>
      </c>
      <c r="J8267" s="54" t="s">
        <v>26772</v>
      </c>
      <c r="K8267" s="54" t="s">
        <v>27294</v>
      </c>
      <c r="L8267" s="54" t="s">
        <v>27295</v>
      </c>
      <c r="M8267" s="54" t="s">
        <v>27293</v>
      </c>
      <c r="N8267" s="54" t="s">
        <v>256</v>
      </c>
      <c r="O8267" s="54" t="s">
        <v>256</v>
      </c>
      <c r="P8267" s="54" t="s">
        <v>271</v>
      </c>
      <c r="Q8267" s="54" t="s">
        <v>256</v>
      </c>
      <c r="R8267" s="54" t="s">
        <v>431</v>
      </c>
      <c r="S8267" s="71"/>
      <c r="T8267" s="54" t="s">
        <v>256</v>
      </c>
      <c r="U8267" s="71">
        <v>44724</v>
      </c>
      <c r="V8267" s="54" t="s">
        <v>443</v>
      </c>
      <c r="W8267" t="str">
        <f t="shared" si="129"/>
        <v>Jun-22</v>
      </c>
    </row>
    <row r="8268" spans="1:23" x14ac:dyDescent="0.25">
      <c r="A8268" s="54" t="s">
        <v>317</v>
      </c>
      <c r="B8268" s="54" t="s">
        <v>428</v>
      </c>
      <c r="C8268" s="54" t="s">
        <v>263</v>
      </c>
      <c r="D8268" s="54" t="s">
        <v>429</v>
      </c>
      <c r="E8268" s="54" t="s">
        <v>27296</v>
      </c>
      <c r="F8268" s="71">
        <v>44725</v>
      </c>
      <c r="G8268" s="72">
        <v>441</v>
      </c>
      <c r="H8268" s="72">
        <v>38874.15</v>
      </c>
      <c r="I8268" s="54" t="s">
        <v>265</v>
      </c>
      <c r="J8268" s="54" t="s">
        <v>22130</v>
      </c>
      <c r="K8268" s="54" t="s">
        <v>27297</v>
      </c>
      <c r="L8268" s="54" t="s">
        <v>27298</v>
      </c>
      <c r="M8268" s="54" t="s">
        <v>27296</v>
      </c>
      <c r="N8268" s="54" t="s">
        <v>256</v>
      </c>
      <c r="O8268" s="54" t="s">
        <v>256</v>
      </c>
      <c r="P8268" s="54" t="s">
        <v>267</v>
      </c>
      <c r="Q8268" s="54" t="s">
        <v>256</v>
      </c>
      <c r="R8268" s="54" t="s">
        <v>431</v>
      </c>
      <c r="S8268" s="71"/>
      <c r="T8268" s="54" t="s">
        <v>256</v>
      </c>
      <c r="U8268" s="71">
        <v>44725</v>
      </c>
      <c r="V8268" s="54" t="s">
        <v>256</v>
      </c>
      <c r="W8268" t="str">
        <f t="shared" si="129"/>
        <v>Jun-22</v>
      </c>
    </row>
    <row r="8269" spans="1:23" x14ac:dyDescent="0.25">
      <c r="A8269" s="54" t="s">
        <v>317</v>
      </c>
      <c r="B8269" s="54" t="s">
        <v>428</v>
      </c>
      <c r="C8269" s="54" t="s">
        <v>263</v>
      </c>
      <c r="D8269" s="54" t="s">
        <v>429</v>
      </c>
      <c r="E8269" s="54" t="s">
        <v>27299</v>
      </c>
      <c r="F8269" s="71">
        <v>44725</v>
      </c>
      <c r="G8269" s="72">
        <v>4052.76</v>
      </c>
      <c r="H8269" s="72">
        <v>357250.79</v>
      </c>
      <c r="I8269" s="54" t="s">
        <v>265</v>
      </c>
      <c r="J8269" s="54" t="s">
        <v>22628</v>
      </c>
      <c r="K8269" s="54" t="s">
        <v>27300</v>
      </c>
      <c r="L8269" s="54" t="s">
        <v>27301</v>
      </c>
      <c r="M8269" s="54" t="s">
        <v>27299</v>
      </c>
      <c r="N8269" s="54" t="s">
        <v>256</v>
      </c>
      <c r="O8269" s="54" t="s">
        <v>256</v>
      </c>
      <c r="P8269" s="54" t="s">
        <v>267</v>
      </c>
      <c r="Q8269" s="54" t="s">
        <v>256</v>
      </c>
      <c r="R8269" s="54" t="s">
        <v>431</v>
      </c>
      <c r="S8269" s="71"/>
      <c r="T8269" s="54" t="s">
        <v>256</v>
      </c>
      <c r="U8269" s="71">
        <v>44725</v>
      </c>
      <c r="V8269" s="54" t="s">
        <v>256</v>
      </c>
      <c r="W8269" t="str">
        <f t="shared" si="129"/>
        <v>Jun-22</v>
      </c>
    </row>
    <row r="8270" spans="1:23" x14ac:dyDescent="0.25">
      <c r="A8270" s="54" t="s">
        <v>317</v>
      </c>
      <c r="B8270" s="54" t="s">
        <v>428</v>
      </c>
      <c r="C8270" s="54" t="s">
        <v>263</v>
      </c>
      <c r="D8270" s="54" t="s">
        <v>429</v>
      </c>
      <c r="E8270" s="54" t="s">
        <v>27302</v>
      </c>
      <c r="F8270" s="71">
        <v>44725</v>
      </c>
      <c r="G8270" s="72">
        <v>1975</v>
      </c>
      <c r="H8270" s="72">
        <v>174096.25</v>
      </c>
      <c r="I8270" s="54" t="s">
        <v>265</v>
      </c>
      <c r="J8270" s="54" t="s">
        <v>25651</v>
      </c>
      <c r="K8270" s="54" t="s">
        <v>27303</v>
      </c>
      <c r="L8270" s="54" t="s">
        <v>27304</v>
      </c>
      <c r="M8270" s="54" t="s">
        <v>27302</v>
      </c>
      <c r="N8270" s="54" t="s">
        <v>256</v>
      </c>
      <c r="O8270" s="54" t="s">
        <v>256</v>
      </c>
      <c r="P8270" s="54" t="s">
        <v>267</v>
      </c>
      <c r="Q8270" s="54" t="s">
        <v>256</v>
      </c>
      <c r="R8270" s="54" t="s">
        <v>431</v>
      </c>
      <c r="S8270" s="71"/>
      <c r="T8270" s="54" t="s">
        <v>256</v>
      </c>
      <c r="U8270" s="71">
        <v>44725</v>
      </c>
      <c r="V8270" s="54" t="s">
        <v>256</v>
      </c>
      <c r="W8270" t="str">
        <f t="shared" si="129"/>
        <v>Jun-22</v>
      </c>
    </row>
    <row r="8271" spans="1:23" x14ac:dyDescent="0.25">
      <c r="A8271" s="54" t="s">
        <v>317</v>
      </c>
      <c r="B8271" s="54" t="s">
        <v>428</v>
      </c>
      <c r="C8271" s="54" t="s">
        <v>263</v>
      </c>
      <c r="D8271" s="54" t="s">
        <v>429</v>
      </c>
      <c r="E8271" s="54" t="s">
        <v>27305</v>
      </c>
      <c r="F8271" s="71">
        <v>44725</v>
      </c>
      <c r="G8271" s="72">
        <v>909.99</v>
      </c>
      <c r="H8271" s="72">
        <v>80215.62</v>
      </c>
      <c r="I8271" s="54" t="s">
        <v>265</v>
      </c>
      <c r="J8271" s="54" t="s">
        <v>22840</v>
      </c>
      <c r="K8271" s="54" t="s">
        <v>27306</v>
      </c>
      <c r="L8271" s="54" t="s">
        <v>27307</v>
      </c>
      <c r="M8271" s="54" t="s">
        <v>27305</v>
      </c>
      <c r="N8271" s="54" t="s">
        <v>256</v>
      </c>
      <c r="O8271" s="54" t="s">
        <v>256</v>
      </c>
      <c r="P8271" s="54" t="s">
        <v>267</v>
      </c>
      <c r="Q8271" s="54" t="s">
        <v>256</v>
      </c>
      <c r="R8271" s="54" t="s">
        <v>431</v>
      </c>
      <c r="S8271" s="71"/>
      <c r="T8271" s="54" t="s">
        <v>256</v>
      </c>
      <c r="U8271" s="71">
        <v>44725</v>
      </c>
      <c r="V8271" s="54" t="s">
        <v>256</v>
      </c>
      <c r="W8271" t="str">
        <f t="shared" si="129"/>
        <v>Jun-22</v>
      </c>
    </row>
    <row r="8272" spans="1:23" x14ac:dyDescent="0.25">
      <c r="A8272" s="54" t="s">
        <v>317</v>
      </c>
      <c r="B8272" s="54" t="s">
        <v>428</v>
      </c>
      <c r="C8272" s="54" t="s">
        <v>263</v>
      </c>
      <c r="D8272" s="54" t="s">
        <v>429</v>
      </c>
      <c r="E8272" s="54" t="s">
        <v>27308</v>
      </c>
      <c r="F8272" s="71">
        <v>44725</v>
      </c>
      <c r="G8272" s="72">
        <v>91.98</v>
      </c>
      <c r="H8272" s="72">
        <v>8108.04</v>
      </c>
      <c r="I8272" s="54" t="s">
        <v>265</v>
      </c>
      <c r="J8272" s="54" t="s">
        <v>22840</v>
      </c>
      <c r="K8272" s="54" t="s">
        <v>27309</v>
      </c>
      <c r="L8272" s="54" t="s">
        <v>27310</v>
      </c>
      <c r="M8272" s="54" t="s">
        <v>27308</v>
      </c>
      <c r="N8272" s="54" t="s">
        <v>256</v>
      </c>
      <c r="O8272" s="54" t="s">
        <v>256</v>
      </c>
      <c r="P8272" s="54" t="s">
        <v>267</v>
      </c>
      <c r="Q8272" s="54" t="s">
        <v>256</v>
      </c>
      <c r="R8272" s="54" t="s">
        <v>431</v>
      </c>
      <c r="S8272" s="71"/>
      <c r="T8272" s="54" t="s">
        <v>256</v>
      </c>
      <c r="U8272" s="71">
        <v>44725</v>
      </c>
      <c r="V8272" s="54" t="s">
        <v>256</v>
      </c>
      <c r="W8272" t="str">
        <f t="shared" si="129"/>
        <v>Jun-22</v>
      </c>
    </row>
    <row r="8273" spans="1:23" x14ac:dyDescent="0.25">
      <c r="A8273" s="54" t="s">
        <v>317</v>
      </c>
      <c r="B8273" s="54" t="s">
        <v>428</v>
      </c>
      <c r="C8273" s="54" t="s">
        <v>263</v>
      </c>
      <c r="D8273" s="54" t="s">
        <v>429</v>
      </c>
      <c r="E8273" s="54" t="s">
        <v>27311</v>
      </c>
      <c r="F8273" s="71">
        <v>44725</v>
      </c>
      <c r="G8273" s="72">
        <v>328.5</v>
      </c>
      <c r="H8273" s="72">
        <v>28957.279999999999</v>
      </c>
      <c r="I8273" s="54" t="s">
        <v>265</v>
      </c>
      <c r="J8273" s="54" t="s">
        <v>22840</v>
      </c>
      <c r="K8273" s="54" t="s">
        <v>27312</v>
      </c>
      <c r="L8273" s="54" t="s">
        <v>27313</v>
      </c>
      <c r="M8273" s="54" t="s">
        <v>27311</v>
      </c>
      <c r="N8273" s="54" t="s">
        <v>256</v>
      </c>
      <c r="O8273" s="54" t="s">
        <v>256</v>
      </c>
      <c r="P8273" s="54" t="s">
        <v>267</v>
      </c>
      <c r="Q8273" s="54" t="s">
        <v>256</v>
      </c>
      <c r="R8273" s="54" t="s">
        <v>431</v>
      </c>
      <c r="S8273" s="71"/>
      <c r="T8273" s="54" t="s">
        <v>256</v>
      </c>
      <c r="U8273" s="71">
        <v>44725</v>
      </c>
      <c r="V8273" s="54" t="s">
        <v>256</v>
      </c>
      <c r="W8273" t="str">
        <f t="shared" si="129"/>
        <v>Jun-22</v>
      </c>
    </row>
    <row r="8274" spans="1:23" x14ac:dyDescent="0.25">
      <c r="A8274" s="54" t="s">
        <v>317</v>
      </c>
      <c r="B8274" s="54" t="s">
        <v>428</v>
      </c>
      <c r="C8274" s="54" t="s">
        <v>263</v>
      </c>
      <c r="D8274" s="54" t="s">
        <v>429</v>
      </c>
      <c r="E8274" s="54" t="s">
        <v>27314</v>
      </c>
      <c r="F8274" s="71">
        <v>44725</v>
      </c>
      <c r="G8274" s="72">
        <v>10.95</v>
      </c>
      <c r="H8274" s="72">
        <v>965.24</v>
      </c>
      <c r="I8274" s="54" t="s">
        <v>265</v>
      </c>
      <c r="J8274" s="54" t="s">
        <v>22840</v>
      </c>
      <c r="K8274" s="54" t="s">
        <v>27315</v>
      </c>
      <c r="L8274" s="54" t="s">
        <v>27316</v>
      </c>
      <c r="M8274" s="54" t="s">
        <v>27314</v>
      </c>
      <c r="N8274" s="54" t="s">
        <v>256</v>
      </c>
      <c r="O8274" s="54" t="s">
        <v>256</v>
      </c>
      <c r="P8274" s="54" t="s">
        <v>267</v>
      </c>
      <c r="Q8274" s="54" t="s">
        <v>256</v>
      </c>
      <c r="R8274" s="54" t="s">
        <v>431</v>
      </c>
      <c r="S8274" s="71"/>
      <c r="T8274" s="54" t="s">
        <v>256</v>
      </c>
      <c r="U8274" s="71">
        <v>44725</v>
      </c>
      <c r="V8274" s="54" t="s">
        <v>256</v>
      </c>
      <c r="W8274" t="str">
        <f t="shared" si="129"/>
        <v>Jun-22</v>
      </c>
    </row>
    <row r="8275" spans="1:23" x14ac:dyDescent="0.25">
      <c r="A8275" s="54" t="s">
        <v>317</v>
      </c>
      <c r="B8275" s="54" t="s">
        <v>428</v>
      </c>
      <c r="C8275" s="54" t="s">
        <v>263</v>
      </c>
      <c r="D8275" s="54" t="s">
        <v>429</v>
      </c>
      <c r="E8275" s="54" t="s">
        <v>27317</v>
      </c>
      <c r="F8275" s="71">
        <v>44725</v>
      </c>
      <c r="G8275" s="72">
        <v>395</v>
      </c>
      <c r="H8275" s="72">
        <v>34819.25</v>
      </c>
      <c r="I8275" s="54" t="s">
        <v>265</v>
      </c>
      <c r="J8275" s="54" t="s">
        <v>22911</v>
      </c>
      <c r="K8275" s="54" t="s">
        <v>27318</v>
      </c>
      <c r="L8275" s="54" t="s">
        <v>27319</v>
      </c>
      <c r="M8275" s="54" t="s">
        <v>27317</v>
      </c>
      <c r="N8275" s="54" t="s">
        <v>256</v>
      </c>
      <c r="O8275" s="54" t="s">
        <v>256</v>
      </c>
      <c r="P8275" s="54" t="s">
        <v>267</v>
      </c>
      <c r="Q8275" s="54" t="s">
        <v>256</v>
      </c>
      <c r="R8275" s="54" t="s">
        <v>431</v>
      </c>
      <c r="S8275" s="71"/>
      <c r="T8275" s="54" t="s">
        <v>256</v>
      </c>
      <c r="U8275" s="71">
        <v>44725</v>
      </c>
      <c r="V8275" s="54" t="s">
        <v>256</v>
      </c>
      <c r="W8275" t="str">
        <f t="shared" si="129"/>
        <v>Jun-22</v>
      </c>
    </row>
    <row r="8276" spans="1:23" x14ac:dyDescent="0.25">
      <c r="A8276" s="54" t="s">
        <v>317</v>
      </c>
      <c r="B8276" s="54" t="s">
        <v>428</v>
      </c>
      <c r="C8276" s="54" t="s">
        <v>263</v>
      </c>
      <c r="D8276" s="54" t="s">
        <v>429</v>
      </c>
      <c r="E8276" s="54" t="s">
        <v>27320</v>
      </c>
      <c r="F8276" s="71">
        <v>44725</v>
      </c>
      <c r="G8276" s="72">
        <v>948</v>
      </c>
      <c r="H8276" s="72">
        <v>83566.2</v>
      </c>
      <c r="I8276" s="54" t="s">
        <v>265</v>
      </c>
      <c r="J8276" s="54" t="s">
        <v>24475</v>
      </c>
      <c r="K8276" s="54" t="s">
        <v>27321</v>
      </c>
      <c r="L8276" s="54" t="s">
        <v>27322</v>
      </c>
      <c r="M8276" s="54" t="s">
        <v>27320</v>
      </c>
      <c r="N8276" s="54" t="s">
        <v>256</v>
      </c>
      <c r="O8276" s="54" t="s">
        <v>256</v>
      </c>
      <c r="P8276" s="54" t="s">
        <v>267</v>
      </c>
      <c r="Q8276" s="54" t="s">
        <v>256</v>
      </c>
      <c r="R8276" s="54" t="s">
        <v>431</v>
      </c>
      <c r="S8276" s="71"/>
      <c r="T8276" s="54" t="s">
        <v>256</v>
      </c>
      <c r="U8276" s="71">
        <v>44725</v>
      </c>
      <c r="V8276" s="54" t="s">
        <v>256</v>
      </c>
      <c r="W8276" t="str">
        <f t="shared" si="129"/>
        <v>Jun-22</v>
      </c>
    </row>
    <row r="8277" spans="1:23" x14ac:dyDescent="0.25">
      <c r="A8277" s="54" t="s">
        <v>317</v>
      </c>
      <c r="B8277" s="54" t="s">
        <v>428</v>
      </c>
      <c r="C8277" s="54" t="s">
        <v>263</v>
      </c>
      <c r="D8277" s="54" t="s">
        <v>429</v>
      </c>
      <c r="E8277" s="54" t="s">
        <v>27323</v>
      </c>
      <c r="F8277" s="71">
        <v>44725</v>
      </c>
      <c r="G8277" s="72">
        <v>1220.68</v>
      </c>
      <c r="H8277" s="72">
        <v>107602.94</v>
      </c>
      <c r="I8277" s="54" t="s">
        <v>265</v>
      </c>
      <c r="J8277" s="54" t="s">
        <v>26039</v>
      </c>
      <c r="K8277" s="54" t="s">
        <v>27324</v>
      </c>
      <c r="L8277" s="54" t="s">
        <v>27325</v>
      </c>
      <c r="M8277" s="54" t="s">
        <v>27323</v>
      </c>
      <c r="N8277" s="54" t="s">
        <v>256</v>
      </c>
      <c r="O8277" s="54" t="s">
        <v>256</v>
      </c>
      <c r="P8277" s="54" t="s">
        <v>267</v>
      </c>
      <c r="Q8277" s="54" t="s">
        <v>256</v>
      </c>
      <c r="R8277" s="54" t="s">
        <v>431</v>
      </c>
      <c r="S8277" s="71"/>
      <c r="T8277" s="54" t="s">
        <v>256</v>
      </c>
      <c r="U8277" s="71">
        <v>44725</v>
      </c>
      <c r="V8277" s="54" t="s">
        <v>256</v>
      </c>
      <c r="W8277" t="str">
        <f t="shared" si="129"/>
        <v>Jun-22</v>
      </c>
    </row>
    <row r="8278" spans="1:23" x14ac:dyDescent="0.25">
      <c r="A8278" s="54" t="s">
        <v>317</v>
      </c>
      <c r="B8278" s="54" t="s">
        <v>428</v>
      </c>
      <c r="C8278" s="54" t="s">
        <v>263</v>
      </c>
      <c r="D8278" s="54" t="s">
        <v>429</v>
      </c>
      <c r="E8278" s="54" t="s">
        <v>27326</v>
      </c>
      <c r="F8278" s="71">
        <v>44725</v>
      </c>
      <c r="G8278" s="72">
        <v>1185</v>
      </c>
      <c r="H8278" s="72">
        <v>104457.75</v>
      </c>
      <c r="I8278" s="54" t="s">
        <v>265</v>
      </c>
      <c r="J8278" s="54" t="s">
        <v>26066</v>
      </c>
      <c r="K8278" s="54" t="s">
        <v>27327</v>
      </c>
      <c r="L8278" s="54" t="s">
        <v>27328</v>
      </c>
      <c r="M8278" s="54" t="s">
        <v>27326</v>
      </c>
      <c r="N8278" s="54" t="s">
        <v>256</v>
      </c>
      <c r="O8278" s="54" t="s">
        <v>256</v>
      </c>
      <c r="P8278" s="54" t="s">
        <v>267</v>
      </c>
      <c r="Q8278" s="54" t="s">
        <v>256</v>
      </c>
      <c r="R8278" s="54" t="s">
        <v>431</v>
      </c>
      <c r="S8278" s="71"/>
      <c r="T8278" s="54" t="s">
        <v>256</v>
      </c>
      <c r="U8278" s="71">
        <v>44725</v>
      </c>
      <c r="V8278" s="54" t="s">
        <v>256</v>
      </c>
      <c r="W8278" t="str">
        <f t="shared" si="129"/>
        <v>Jun-22</v>
      </c>
    </row>
    <row r="8279" spans="1:23" x14ac:dyDescent="0.25">
      <c r="A8279" s="54" t="s">
        <v>317</v>
      </c>
      <c r="B8279" s="54" t="s">
        <v>428</v>
      </c>
      <c r="C8279" s="54" t="s">
        <v>263</v>
      </c>
      <c r="D8279" s="54" t="s">
        <v>429</v>
      </c>
      <c r="E8279" s="54" t="s">
        <v>27329</v>
      </c>
      <c r="F8279" s="71">
        <v>44725</v>
      </c>
      <c r="G8279" s="72">
        <v>4950.1499999999996</v>
      </c>
      <c r="H8279" s="72">
        <v>436355.72</v>
      </c>
      <c r="I8279" s="54" t="s">
        <v>265</v>
      </c>
      <c r="J8279" s="54" t="s">
        <v>26066</v>
      </c>
      <c r="K8279" s="54" t="s">
        <v>27330</v>
      </c>
      <c r="L8279" s="54" t="s">
        <v>27331</v>
      </c>
      <c r="M8279" s="54" t="s">
        <v>27329</v>
      </c>
      <c r="N8279" s="54" t="s">
        <v>256</v>
      </c>
      <c r="O8279" s="54" t="s">
        <v>256</v>
      </c>
      <c r="P8279" s="54" t="s">
        <v>267</v>
      </c>
      <c r="Q8279" s="54" t="s">
        <v>256</v>
      </c>
      <c r="R8279" s="54" t="s">
        <v>431</v>
      </c>
      <c r="S8279" s="71"/>
      <c r="T8279" s="54" t="s">
        <v>256</v>
      </c>
      <c r="U8279" s="71">
        <v>44725</v>
      </c>
      <c r="V8279" s="54" t="s">
        <v>256</v>
      </c>
      <c r="W8279" t="str">
        <f t="shared" si="129"/>
        <v>Jun-22</v>
      </c>
    </row>
    <row r="8280" spans="1:23" x14ac:dyDescent="0.25">
      <c r="A8280" s="54" t="s">
        <v>317</v>
      </c>
      <c r="B8280" s="54" t="s">
        <v>428</v>
      </c>
      <c r="C8280" s="54" t="s">
        <v>263</v>
      </c>
      <c r="D8280" s="54" t="s">
        <v>429</v>
      </c>
      <c r="E8280" s="54" t="s">
        <v>27332</v>
      </c>
      <c r="F8280" s="71">
        <v>44725</v>
      </c>
      <c r="G8280" s="72">
        <v>367.95</v>
      </c>
      <c r="H8280" s="72">
        <v>32434.79</v>
      </c>
      <c r="I8280" s="54" t="s">
        <v>265</v>
      </c>
      <c r="J8280" s="54" t="s">
        <v>26072</v>
      </c>
      <c r="K8280" s="54" t="s">
        <v>27333</v>
      </c>
      <c r="L8280" s="54" t="s">
        <v>27334</v>
      </c>
      <c r="M8280" s="54" t="s">
        <v>27332</v>
      </c>
      <c r="N8280" s="54" t="s">
        <v>256</v>
      </c>
      <c r="O8280" s="54" t="s">
        <v>256</v>
      </c>
      <c r="P8280" s="54" t="s">
        <v>267</v>
      </c>
      <c r="Q8280" s="54" t="s">
        <v>256</v>
      </c>
      <c r="R8280" s="54" t="s">
        <v>431</v>
      </c>
      <c r="S8280" s="71"/>
      <c r="T8280" s="54" t="s">
        <v>256</v>
      </c>
      <c r="U8280" s="71">
        <v>44725</v>
      </c>
      <c r="V8280" s="54" t="s">
        <v>256</v>
      </c>
      <c r="W8280" t="str">
        <f t="shared" si="129"/>
        <v>Jun-22</v>
      </c>
    </row>
    <row r="8281" spans="1:23" x14ac:dyDescent="0.25">
      <c r="A8281" s="54" t="s">
        <v>317</v>
      </c>
      <c r="B8281" s="54" t="s">
        <v>428</v>
      </c>
      <c r="C8281" s="54" t="s">
        <v>263</v>
      </c>
      <c r="D8281" s="54" t="s">
        <v>429</v>
      </c>
      <c r="E8281" s="54" t="s">
        <v>27335</v>
      </c>
      <c r="F8281" s="71">
        <v>44725</v>
      </c>
      <c r="G8281" s="72">
        <v>153.30000000000001</v>
      </c>
      <c r="H8281" s="72">
        <v>13513.4</v>
      </c>
      <c r="I8281" s="54" t="s">
        <v>265</v>
      </c>
      <c r="J8281" s="54" t="s">
        <v>26072</v>
      </c>
      <c r="K8281" s="54" t="s">
        <v>27303</v>
      </c>
      <c r="L8281" s="54" t="s">
        <v>27336</v>
      </c>
      <c r="M8281" s="54" t="s">
        <v>27335</v>
      </c>
      <c r="N8281" s="54" t="s">
        <v>256</v>
      </c>
      <c r="O8281" s="54" t="s">
        <v>256</v>
      </c>
      <c r="P8281" s="54" t="s">
        <v>267</v>
      </c>
      <c r="Q8281" s="54" t="s">
        <v>256</v>
      </c>
      <c r="R8281" s="54" t="s">
        <v>431</v>
      </c>
      <c r="S8281" s="71"/>
      <c r="T8281" s="54" t="s">
        <v>256</v>
      </c>
      <c r="U8281" s="71">
        <v>44725</v>
      </c>
      <c r="V8281" s="54" t="s">
        <v>256</v>
      </c>
      <c r="W8281" t="str">
        <f t="shared" si="129"/>
        <v>Jun-22</v>
      </c>
    </row>
    <row r="8282" spans="1:23" x14ac:dyDescent="0.25">
      <c r="A8282" s="54" t="s">
        <v>317</v>
      </c>
      <c r="B8282" s="54" t="s">
        <v>428</v>
      </c>
      <c r="C8282" s="54" t="s">
        <v>263</v>
      </c>
      <c r="D8282" s="54" t="s">
        <v>429</v>
      </c>
      <c r="E8282" s="54" t="s">
        <v>27337</v>
      </c>
      <c r="F8282" s="71">
        <v>44725</v>
      </c>
      <c r="G8282" s="72">
        <v>900.77</v>
      </c>
      <c r="H8282" s="72">
        <v>79402.880000000005</v>
      </c>
      <c r="I8282" s="54" t="s">
        <v>265</v>
      </c>
      <c r="J8282" s="54" t="s">
        <v>24529</v>
      </c>
      <c r="K8282" s="54" t="s">
        <v>27338</v>
      </c>
      <c r="L8282" s="54" t="s">
        <v>27339</v>
      </c>
      <c r="M8282" s="54" t="s">
        <v>27337</v>
      </c>
      <c r="N8282" s="54" t="s">
        <v>256</v>
      </c>
      <c r="O8282" s="54" t="s">
        <v>256</v>
      </c>
      <c r="P8282" s="54" t="s">
        <v>267</v>
      </c>
      <c r="Q8282" s="54" t="s">
        <v>256</v>
      </c>
      <c r="R8282" s="54" t="s">
        <v>431</v>
      </c>
      <c r="S8282" s="71"/>
      <c r="T8282" s="54" t="s">
        <v>256</v>
      </c>
      <c r="U8282" s="71">
        <v>44725</v>
      </c>
      <c r="V8282" s="54" t="s">
        <v>256</v>
      </c>
      <c r="W8282" t="str">
        <f t="shared" si="129"/>
        <v>Jun-22</v>
      </c>
    </row>
    <row r="8283" spans="1:23" x14ac:dyDescent="0.25">
      <c r="A8283" s="54" t="s">
        <v>317</v>
      </c>
      <c r="B8283" s="54" t="s">
        <v>428</v>
      </c>
      <c r="C8283" s="54" t="s">
        <v>263</v>
      </c>
      <c r="D8283" s="54" t="s">
        <v>429</v>
      </c>
      <c r="E8283" s="54" t="s">
        <v>27340</v>
      </c>
      <c r="F8283" s="71">
        <v>44725</v>
      </c>
      <c r="G8283" s="72">
        <v>210</v>
      </c>
      <c r="H8283" s="72">
        <v>18511.5</v>
      </c>
      <c r="I8283" s="54" t="s">
        <v>265</v>
      </c>
      <c r="J8283" s="54" t="s">
        <v>24529</v>
      </c>
      <c r="K8283" s="54" t="s">
        <v>27341</v>
      </c>
      <c r="L8283" s="54" t="s">
        <v>27342</v>
      </c>
      <c r="M8283" s="54" t="s">
        <v>27340</v>
      </c>
      <c r="N8283" s="54" t="s">
        <v>256</v>
      </c>
      <c r="O8283" s="54" t="s">
        <v>256</v>
      </c>
      <c r="P8283" s="54" t="s">
        <v>267</v>
      </c>
      <c r="Q8283" s="54" t="s">
        <v>256</v>
      </c>
      <c r="R8283" s="54" t="s">
        <v>431</v>
      </c>
      <c r="S8283" s="71"/>
      <c r="T8283" s="54" t="s">
        <v>256</v>
      </c>
      <c r="U8283" s="71">
        <v>44725</v>
      </c>
      <c r="V8283" s="54" t="s">
        <v>256</v>
      </c>
      <c r="W8283" t="str">
        <f t="shared" si="129"/>
        <v>Jun-22</v>
      </c>
    </row>
    <row r="8284" spans="1:23" x14ac:dyDescent="0.25">
      <c r="A8284" s="54" t="s">
        <v>317</v>
      </c>
      <c r="B8284" s="54" t="s">
        <v>428</v>
      </c>
      <c r="C8284" s="54" t="s">
        <v>263</v>
      </c>
      <c r="D8284" s="54" t="s">
        <v>429</v>
      </c>
      <c r="E8284" s="54" t="s">
        <v>27343</v>
      </c>
      <c r="F8284" s="71">
        <v>44725</v>
      </c>
      <c r="G8284" s="72">
        <v>630</v>
      </c>
      <c r="H8284" s="72">
        <v>55534.5</v>
      </c>
      <c r="I8284" s="54" t="s">
        <v>265</v>
      </c>
      <c r="J8284" s="54" t="s">
        <v>24529</v>
      </c>
      <c r="K8284" s="54" t="s">
        <v>27344</v>
      </c>
      <c r="L8284" s="54" t="s">
        <v>27345</v>
      </c>
      <c r="M8284" s="54" t="s">
        <v>27343</v>
      </c>
      <c r="N8284" s="54" t="s">
        <v>256</v>
      </c>
      <c r="O8284" s="54" t="s">
        <v>256</v>
      </c>
      <c r="P8284" s="54" t="s">
        <v>267</v>
      </c>
      <c r="Q8284" s="54" t="s">
        <v>256</v>
      </c>
      <c r="R8284" s="54" t="s">
        <v>431</v>
      </c>
      <c r="S8284" s="71"/>
      <c r="T8284" s="54" t="s">
        <v>256</v>
      </c>
      <c r="U8284" s="71">
        <v>44725</v>
      </c>
      <c r="V8284" s="54" t="s">
        <v>256</v>
      </c>
      <c r="W8284" t="str">
        <f t="shared" si="129"/>
        <v>Jun-22</v>
      </c>
    </row>
    <row r="8285" spans="1:23" x14ac:dyDescent="0.25">
      <c r="A8285" s="54" t="s">
        <v>317</v>
      </c>
      <c r="B8285" s="54" t="s">
        <v>428</v>
      </c>
      <c r="C8285" s="54" t="s">
        <v>263</v>
      </c>
      <c r="D8285" s="54" t="s">
        <v>429</v>
      </c>
      <c r="E8285" s="54" t="s">
        <v>27346</v>
      </c>
      <c r="F8285" s="71">
        <v>44725</v>
      </c>
      <c r="G8285" s="72">
        <v>44.5</v>
      </c>
      <c r="H8285" s="72">
        <v>3922.68</v>
      </c>
      <c r="I8285" s="54" t="s">
        <v>265</v>
      </c>
      <c r="J8285" s="54" t="s">
        <v>27044</v>
      </c>
      <c r="K8285" s="54" t="s">
        <v>27347</v>
      </c>
      <c r="L8285" s="54" t="s">
        <v>27348</v>
      </c>
      <c r="M8285" s="54" t="s">
        <v>27346</v>
      </c>
      <c r="N8285" s="54" t="s">
        <v>256</v>
      </c>
      <c r="O8285" s="54" t="s">
        <v>256</v>
      </c>
      <c r="P8285" s="54" t="s">
        <v>267</v>
      </c>
      <c r="Q8285" s="54" t="s">
        <v>256</v>
      </c>
      <c r="R8285" s="54" t="s">
        <v>431</v>
      </c>
      <c r="S8285" s="71"/>
      <c r="T8285" s="54" t="s">
        <v>256</v>
      </c>
      <c r="U8285" s="71">
        <v>44725</v>
      </c>
      <c r="V8285" s="54" t="s">
        <v>256</v>
      </c>
      <c r="W8285" t="str">
        <f t="shared" si="129"/>
        <v>Jun-22</v>
      </c>
    </row>
    <row r="8286" spans="1:23" x14ac:dyDescent="0.25">
      <c r="A8286" s="54" t="s">
        <v>317</v>
      </c>
      <c r="B8286" s="54" t="s">
        <v>428</v>
      </c>
      <c r="C8286" s="54" t="s">
        <v>263</v>
      </c>
      <c r="D8286" s="54" t="s">
        <v>429</v>
      </c>
      <c r="E8286" s="54" t="s">
        <v>27349</v>
      </c>
      <c r="F8286" s="71">
        <v>44725</v>
      </c>
      <c r="G8286" s="72">
        <v>60.08</v>
      </c>
      <c r="H8286" s="72">
        <v>5296.05</v>
      </c>
      <c r="I8286" s="54" t="s">
        <v>265</v>
      </c>
      <c r="J8286" s="54" t="s">
        <v>23492</v>
      </c>
      <c r="K8286" s="54" t="s">
        <v>27350</v>
      </c>
      <c r="L8286" s="54" t="s">
        <v>27351</v>
      </c>
      <c r="M8286" s="54" t="s">
        <v>27349</v>
      </c>
      <c r="N8286" s="54" t="s">
        <v>256</v>
      </c>
      <c r="O8286" s="54" t="s">
        <v>256</v>
      </c>
      <c r="P8286" s="54" t="s">
        <v>454</v>
      </c>
      <c r="Q8286" s="54" t="s">
        <v>256</v>
      </c>
      <c r="R8286" s="54" t="s">
        <v>431</v>
      </c>
      <c r="S8286" s="71"/>
      <c r="T8286" s="54" t="s">
        <v>256</v>
      </c>
      <c r="U8286" s="71">
        <v>44725</v>
      </c>
      <c r="V8286" s="54" t="s">
        <v>256</v>
      </c>
      <c r="W8286" t="str">
        <f t="shared" si="129"/>
        <v>Jun-22</v>
      </c>
    </row>
    <row r="8287" spans="1:23" x14ac:dyDescent="0.25">
      <c r="A8287" s="54" t="s">
        <v>317</v>
      </c>
      <c r="B8287" s="54" t="s">
        <v>428</v>
      </c>
      <c r="C8287" s="54" t="s">
        <v>263</v>
      </c>
      <c r="D8287" s="54" t="s">
        <v>429</v>
      </c>
      <c r="E8287" s="54" t="s">
        <v>27352</v>
      </c>
      <c r="F8287" s="71">
        <v>44725</v>
      </c>
      <c r="G8287" s="72">
        <v>3518.67</v>
      </c>
      <c r="H8287" s="72">
        <v>310170.76</v>
      </c>
      <c r="I8287" s="54" t="s">
        <v>265</v>
      </c>
      <c r="J8287" s="54" t="s">
        <v>23505</v>
      </c>
      <c r="K8287" s="54" t="s">
        <v>27353</v>
      </c>
      <c r="L8287" s="54" t="s">
        <v>27354</v>
      </c>
      <c r="M8287" s="54" t="s">
        <v>27352</v>
      </c>
      <c r="N8287" s="54" t="s">
        <v>256</v>
      </c>
      <c r="O8287" s="54" t="s">
        <v>256</v>
      </c>
      <c r="P8287" s="54" t="s">
        <v>468</v>
      </c>
      <c r="Q8287" s="54" t="s">
        <v>256</v>
      </c>
      <c r="R8287" s="54" t="s">
        <v>431</v>
      </c>
      <c r="S8287" s="71"/>
      <c r="T8287" s="54" t="s">
        <v>256</v>
      </c>
      <c r="U8287" s="71">
        <v>44725</v>
      </c>
      <c r="V8287" s="54" t="s">
        <v>256</v>
      </c>
      <c r="W8287" t="str">
        <f t="shared" si="129"/>
        <v>Jun-22</v>
      </c>
    </row>
    <row r="8288" spans="1:23" x14ac:dyDescent="0.25">
      <c r="A8288" s="54" t="s">
        <v>317</v>
      </c>
      <c r="B8288" s="54" t="s">
        <v>428</v>
      </c>
      <c r="C8288" s="54" t="s">
        <v>263</v>
      </c>
      <c r="D8288" s="54" t="s">
        <v>429</v>
      </c>
      <c r="E8288" s="54" t="s">
        <v>27355</v>
      </c>
      <c r="F8288" s="71">
        <v>44725</v>
      </c>
      <c r="G8288" s="72">
        <v>254.3</v>
      </c>
      <c r="H8288" s="72">
        <v>22416.55</v>
      </c>
      <c r="I8288" s="54" t="s">
        <v>265</v>
      </c>
      <c r="J8288" s="54" t="s">
        <v>25289</v>
      </c>
      <c r="K8288" s="54" t="s">
        <v>27356</v>
      </c>
      <c r="L8288" s="54" t="s">
        <v>27357</v>
      </c>
      <c r="M8288" s="54" t="s">
        <v>27355</v>
      </c>
      <c r="N8288" s="54" t="s">
        <v>256</v>
      </c>
      <c r="O8288" s="54" t="s">
        <v>256</v>
      </c>
      <c r="P8288" s="54" t="s">
        <v>275</v>
      </c>
      <c r="Q8288" s="54" t="s">
        <v>256</v>
      </c>
      <c r="R8288" s="54" t="s">
        <v>431</v>
      </c>
      <c r="S8288" s="71"/>
      <c r="T8288" s="54" t="s">
        <v>256</v>
      </c>
      <c r="U8288" s="71">
        <v>44725</v>
      </c>
      <c r="V8288" s="54" t="s">
        <v>256</v>
      </c>
      <c r="W8288" t="str">
        <f t="shared" si="129"/>
        <v>Jun-22</v>
      </c>
    </row>
    <row r="8289" spans="1:23" x14ac:dyDescent="0.25">
      <c r="A8289" s="54" t="s">
        <v>317</v>
      </c>
      <c r="B8289" s="54" t="s">
        <v>428</v>
      </c>
      <c r="C8289" s="54" t="s">
        <v>263</v>
      </c>
      <c r="D8289" s="54" t="s">
        <v>429</v>
      </c>
      <c r="E8289" s="54" t="s">
        <v>27358</v>
      </c>
      <c r="F8289" s="71">
        <v>44725</v>
      </c>
      <c r="G8289" s="72">
        <v>1498.82</v>
      </c>
      <c r="H8289" s="72">
        <v>132120.98000000001</v>
      </c>
      <c r="I8289" s="54" t="s">
        <v>265</v>
      </c>
      <c r="J8289" s="54" t="s">
        <v>25289</v>
      </c>
      <c r="K8289" s="54" t="s">
        <v>27359</v>
      </c>
      <c r="L8289" s="54" t="s">
        <v>27360</v>
      </c>
      <c r="M8289" s="54" t="s">
        <v>27358</v>
      </c>
      <c r="N8289" s="54" t="s">
        <v>256</v>
      </c>
      <c r="O8289" s="54" t="s">
        <v>256</v>
      </c>
      <c r="P8289" s="54" t="s">
        <v>275</v>
      </c>
      <c r="Q8289" s="54" t="s">
        <v>256</v>
      </c>
      <c r="R8289" s="54" t="s">
        <v>431</v>
      </c>
      <c r="S8289" s="71"/>
      <c r="T8289" s="54" t="s">
        <v>256</v>
      </c>
      <c r="U8289" s="71">
        <v>44725</v>
      </c>
      <c r="V8289" s="54" t="s">
        <v>256</v>
      </c>
      <c r="W8289" t="str">
        <f t="shared" si="129"/>
        <v>Jun-22</v>
      </c>
    </row>
    <row r="8290" spans="1:23" x14ac:dyDescent="0.25">
      <c r="A8290" s="54" t="s">
        <v>317</v>
      </c>
      <c r="B8290" s="54" t="s">
        <v>428</v>
      </c>
      <c r="C8290" s="54" t="s">
        <v>263</v>
      </c>
      <c r="D8290" s="54" t="s">
        <v>429</v>
      </c>
      <c r="E8290" s="54" t="s">
        <v>27361</v>
      </c>
      <c r="F8290" s="71">
        <v>44725</v>
      </c>
      <c r="G8290" s="72">
        <v>705.84</v>
      </c>
      <c r="H8290" s="72">
        <v>62219.8</v>
      </c>
      <c r="I8290" s="54" t="s">
        <v>265</v>
      </c>
      <c r="J8290" s="54" t="s">
        <v>25289</v>
      </c>
      <c r="K8290" s="54" t="s">
        <v>27362</v>
      </c>
      <c r="L8290" s="54" t="s">
        <v>27363</v>
      </c>
      <c r="M8290" s="54" t="s">
        <v>27361</v>
      </c>
      <c r="N8290" s="54" t="s">
        <v>256</v>
      </c>
      <c r="O8290" s="54" t="s">
        <v>256</v>
      </c>
      <c r="P8290" s="54" t="s">
        <v>275</v>
      </c>
      <c r="Q8290" s="54" t="s">
        <v>256</v>
      </c>
      <c r="R8290" s="54" t="s">
        <v>431</v>
      </c>
      <c r="S8290" s="71"/>
      <c r="T8290" s="54" t="s">
        <v>256</v>
      </c>
      <c r="U8290" s="71">
        <v>44725</v>
      </c>
      <c r="V8290" s="54" t="s">
        <v>256</v>
      </c>
      <c r="W8290" t="str">
        <f t="shared" si="129"/>
        <v>Jun-22</v>
      </c>
    </row>
    <row r="8291" spans="1:23" x14ac:dyDescent="0.25">
      <c r="A8291" s="54" t="s">
        <v>317</v>
      </c>
      <c r="B8291" s="54" t="s">
        <v>428</v>
      </c>
      <c r="C8291" s="54" t="s">
        <v>263</v>
      </c>
      <c r="D8291" s="54" t="s">
        <v>429</v>
      </c>
      <c r="E8291" s="54" t="s">
        <v>27364</v>
      </c>
      <c r="F8291" s="71">
        <v>44725</v>
      </c>
      <c r="G8291" s="72">
        <v>5.55</v>
      </c>
      <c r="H8291" s="72">
        <v>489.23</v>
      </c>
      <c r="I8291" s="54" t="s">
        <v>265</v>
      </c>
      <c r="J8291" s="54" t="s">
        <v>25289</v>
      </c>
      <c r="K8291" s="54" t="s">
        <v>27365</v>
      </c>
      <c r="L8291" s="54" t="s">
        <v>27366</v>
      </c>
      <c r="M8291" s="54" t="s">
        <v>27364</v>
      </c>
      <c r="N8291" s="54" t="s">
        <v>256</v>
      </c>
      <c r="O8291" s="54" t="s">
        <v>256</v>
      </c>
      <c r="P8291" s="54" t="s">
        <v>454</v>
      </c>
      <c r="Q8291" s="54" t="s">
        <v>256</v>
      </c>
      <c r="R8291" s="54" t="s">
        <v>431</v>
      </c>
      <c r="S8291" s="71"/>
      <c r="T8291" s="54" t="s">
        <v>256</v>
      </c>
      <c r="U8291" s="71">
        <v>44725</v>
      </c>
      <c r="V8291" s="54" t="s">
        <v>256</v>
      </c>
      <c r="W8291" t="str">
        <f t="shared" si="129"/>
        <v>Jun-22</v>
      </c>
    </row>
    <row r="8292" spans="1:23" x14ac:dyDescent="0.25">
      <c r="A8292" s="54" t="s">
        <v>317</v>
      </c>
      <c r="B8292" s="54" t="s">
        <v>428</v>
      </c>
      <c r="C8292" s="54" t="s">
        <v>263</v>
      </c>
      <c r="D8292" s="54" t="s">
        <v>429</v>
      </c>
      <c r="E8292" s="54" t="s">
        <v>27367</v>
      </c>
      <c r="F8292" s="71">
        <v>44725</v>
      </c>
      <c r="G8292" s="72">
        <v>143.91</v>
      </c>
      <c r="H8292" s="72">
        <v>12685.67</v>
      </c>
      <c r="I8292" s="54" t="s">
        <v>265</v>
      </c>
      <c r="J8292" s="54" t="s">
        <v>25289</v>
      </c>
      <c r="K8292" s="54" t="s">
        <v>27368</v>
      </c>
      <c r="L8292" s="54" t="s">
        <v>27369</v>
      </c>
      <c r="M8292" s="54" t="s">
        <v>27367</v>
      </c>
      <c r="N8292" s="54" t="s">
        <v>256</v>
      </c>
      <c r="O8292" s="54" t="s">
        <v>256</v>
      </c>
      <c r="P8292" s="54" t="s">
        <v>454</v>
      </c>
      <c r="Q8292" s="54" t="s">
        <v>256</v>
      </c>
      <c r="R8292" s="54" t="s">
        <v>431</v>
      </c>
      <c r="S8292" s="71"/>
      <c r="T8292" s="54" t="s">
        <v>256</v>
      </c>
      <c r="U8292" s="71">
        <v>44725</v>
      </c>
      <c r="V8292" s="54" t="s">
        <v>256</v>
      </c>
      <c r="W8292" t="str">
        <f t="shared" si="129"/>
        <v>Jun-22</v>
      </c>
    </row>
    <row r="8293" spans="1:23" x14ac:dyDescent="0.25">
      <c r="A8293" s="54" t="s">
        <v>317</v>
      </c>
      <c r="B8293" s="54" t="s">
        <v>428</v>
      </c>
      <c r="C8293" s="54" t="s">
        <v>263</v>
      </c>
      <c r="D8293" s="54" t="s">
        <v>429</v>
      </c>
      <c r="E8293" s="54" t="s">
        <v>27370</v>
      </c>
      <c r="F8293" s="71">
        <v>44725</v>
      </c>
      <c r="G8293" s="72">
        <v>277.11</v>
      </c>
      <c r="H8293" s="72">
        <v>24427.25</v>
      </c>
      <c r="I8293" s="54" t="s">
        <v>265</v>
      </c>
      <c r="J8293" s="54" t="s">
        <v>25289</v>
      </c>
      <c r="K8293" s="54" t="s">
        <v>27371</v>
      </c>
      <c r="L8293" s="54" t="s">
        <v>27372</v>
      </c>
      <c r="M8293" s="54" t="s">
        <v>27370</v>
      </c>
      <c r="N8293" s="54" t="s">
        <v>256</v>
      </c>
      <c r="O8293" s="54" t="s">
        <v>256</v>
      </c>
      <c r="P8293" s="54" t="s">
        <v>454</v>
      </c>
      <c r="Q8293" s="54" t="s">
        <v>256</v>
      </c>
      <c r="R8293" s="54" t="s">
        <v>431</v>
      </c>
      <c r="S8293" s="71"/>
      <c r="T8293" s="54" t="s">
        <v>256</v>
      </c>
      <c r="U8293" s="71">
        <v>44725</v>
      </c>
      <c r="V8293" s="54" t="s">
        <v>256</v>
      </c>
      <c r="W8293" t="str">
        <f t="shared" si="129"/>
        <v>Jun-22</v>
      </c>
    </row>
    <row r="8294" spans="1:23" x14ac:dyDescent="0.25">
      <c r="A8294" s="54" t="s">
        <v>317</v>
      </c>
      <c r="B8294" s="54" t="s">
        <v>428</v>
      </c>
      <c r="C8294" s="54" t="s">
        <v>263</v>
      </c>
      <c r="D8294" s="54" t="s">
        <v>429</v>
      </c>
      <c r="E8294" s="54" t="s">
        <v>27373</v>
      </c>
      <c r="F8294" s="71">
        <v>44725</v>
      </c>
      <c r="G8294" s="72">
        <v>7.56</v>
      </c>
      <c r="H8294" s="72">
        <v>666.41</v>
      </c>
      <c r="I8294" s="54" t="s">
        <v>265</v>
      </c>
      <c r="J8294" s="54" t="s">
        <v>25289</v>
      </c>
      <c r="K8294" s="54" t="s">
        <v>27374</v>
      </c>
      <c r="L8294" s="54" t="s">
        <v>27375</v>
      </c>
      <c r="M8294" s="54" t="s">
        <v>27373</v>
      </c>
      <c r="N8294" s="54" t="s">
        <v>256</v>
      </c>
      <c r="O8294" s="54" t="s">
        <v>256</v>
      </c>
      <c r="P8294" s="54" t="s">
        <v>454</v>
      </c>
      <c r="Q8294" s="54" t="s">
        <v>256</v>
      </c>
      <c r="R8294" s="54" t="s">
        <v>431</v>
      </c>
      <c r="S8294" s="71"/>
      <c r="T8294" s="54" t="s">
        <v>256</v>
      </c>
      <c r="U8294" s="71">
        <v>44725</v>
      </c>
      <c r="V8294" s="54" t="s">
        <v>256</v>
      </c>
      <c r="W8294" t="str">
        <f t="shared" si="129"/>
        <v>Jun-22</v>
      </c>
    </row>
    <row r="8295" spans="1:23" x14ac:dyDescent="0.25">
      <c r="A8295" s="54" t="s">
        <v>317</v>
      </c>
      <c r="B8295" s="54" t="s">
        <v>428</v>
      </c>
      <c r="C8295" s="54" t="s">
        <v>263</v>
      </c>
      <c r="D8295" s="54" t="s">
        <v>429</v>
      </c>
      <c r="E8295" s="54" t="s">
        <v>27376</v>
      </c>
      <c r="F8295" s="71">
        <v>44725</v>
      </c>
      <c r="G8295" s="72">
        <v>145.66999999999999</v>
      </c>
      <c r="H8295" s="72">
        <v>12840.81</v>
      </c>
      <c r="I8295" s="54" t="s">
        <v>265</v>
      </c>
      <c r="J8295" s="54" t="s">
        <v>25289</v>
      </c>
      <c r="K8295" s="54" t="s">
        <v>27377</v>
      </c>
      <c r="L8295" s="54" t="s">
        <v>27378</v>
      </c>
      <c r="M8295" s="54" t="s">
        <v>27376</v>
      </c>
      <c r="N8295" s="54" t="s">
        <v>256</v>
      </c>
      <c r="O8295" s="54" t="s">
        <v>256</v>
      </c>
      <c r="P8295" s="54" t="s">
        <v>454</v>
      </c>
      <c r="Q8295" s="54" t="s">
        <v>256</v>
      </c>
      <c r="R8295" s="54" t="s">
        <v>431</v>
      </c>
      <c r="S8295" s="71"/>
      <c r="T8295" s="54" t="s">
        <v>256</v>
      </c>
      <c r="U8295" s="71">
        <v>44725</v>
      </c>
      <c r="V8295" s="54" t="s">
        <v>256</v>
      </c>
      <c r="W8295" t="str">
        <f t="shared" si="129"/>
        <v>Jun-22</v>
      </c>
    </row>
    <row r="8296" spans="1:23" x14ac:dyDescent="0.25">
      <c r="A8296" s="54" t="s">
        <v>318</v>
      </c>
      <c r="B8296" s="54" t="s">
        <v>428</v>
      </c>
      <c r="C8296" s="54" t="s">
        <v>263</v>
      </c>
      <c r="D8296" s="54" t="s">
        <v>429</v>
      </c>
      <c r="E8296" s="54" t="s">
        <v>27379</v>
      </c>
      <c r="F8296" s="71">
        <v>44725</v>
      </c>
      <c r="G8296" s="72">
        <v>17303.96</v>
      </c>
      <c r="H8296" s="72">
        <v>1525344.07</v>
      </c>
      <c r="I8296" s="54" t="s">
        <v>265</v>
      </c>
      <c r="J8296" s="54" t="s">
        <v>26517</v>
      </c>
      <c r="K8296" s="54" t="s">
        <v>27380</v>
      </c>
      <c r="L8296" s="54" t="s">
        <v>27381</v>
      </c>
      <c r="M8296" s="54" t="s">
        <v>27379</v>
      </c>
      <c r="N8296" s="54" t="s">
        <v>256</v>
      </c>
      <c r="O8296" s="54" t="s">
        <v>256</v>
      </c>
      <c r="P8296" s="54" t="s">
        <v>271</v>
      </c>
      <c r="Q8296" s="54" t="s">
        <v>256</v>
      </c>
      <c r="R8296" s="54" t="s">
        <v>431</v>
      </c>
      <c r="S8296" s="71"/>
      <c r="T8296" s="54" t="s">
        <v>256</v>
      </c>
      <c r="U8296" s="71">
        <v>44725</v>
      </c>
      <c r="V8296" s="54" t="s">
        <v>443</v>
      </c>
      <c r="W8296" t="str">
        <f t="shared" si="129"/>
        <v>Jun-22</v>
      </c>
    </row>
    <row r="8297" spans="1:23" x14ac:dyDescent="0.25">
      <c r="A8297" s="54" t="s">
        <v>317</v>
      </c>
      <c r="B8297" s="54" t="s">
        <v>428</v>
      </c>
      <c r="C8297" s="54" t="s">
        <v>263</v>
      </c>
      <c r="D8297" s="54" t="s">
        <v>429</v>
      </c>
      <c r="E8297" s="54" t="s">
        <v>27382</v>
      </c>
      <c r="F8297" s="71">
        <v>44725</v>
      </c>
      <c r="G8297" s="72">
        <v>2588.56</v>
      </c>
      <c r="H8297" s="72">
        <v>228181.56</v>
      </c>
      <c r="I8297" s="54" t="s">
        <v>265</v>
      </c>
      <c r="J8297" s="54" t="s">
        <v>25378</v>
      </c>
      <c r="K8297" s="54" t="s">
        <v>27383</v>
      </c>
      <c r="L8297" s="54" t="s">
        <v>27384</v>
      </c>
      <c r="M8297" s="54" t="s">
        <v>27382</v>
      </c>
      <c r="N8297" s="54" t="s">
        <v>256</v>
      </c>
      <c r="O8297" s="54" t="s">
        <v>256</v>
      </c>
      <c r="P8297" s="54" t="s">
        <v>468</v>
      </c>
      <c r="Q8297" s="54" t="s">
        <v>256</v>
      </c>
      <c r="R8297" s="54" t="s">
        <v>431</v>
      </c>
      <c r="S8297" s="71"/>
      <c r="T8297" s="54" t="s">
        <v>256</v>
      </c>
      <c r="U8297" s="71">
        <v>44725</v>
      </c>
      <c r="V8297" s="54" t="s">
        <v>256</v>
      </c>
      <c r="W8297" t="str">
        <f t="shared" si="129"/>
        <v>Jun-22</v>
      </c>
    </row>
    <row r="8298" spans="1:23" x14ac:dyDescent="0.25">
      <c r="A8298" s="54" t="s">
        <v>317</v>
      </c>
      <c r="B8298" s="54" t="s">
        <v>428</v>
      </c>
      <c r="C8298" s="54" t="s">
        <v>263</v>
      </c>
      <c r="D8298" s="54" t="s">
        <v>429</v>
      </c>
      <c r="E8298" s="54" t="s">
        <v>27385</v>
      </c>
      <c r="F8298" s="71">
        <v>44725</v>
      </c>
      <c r="G8298" s="72">
        <v>35.51</v>
      </c>
      <c r="H8298" s="72">
        <v>3130.21</v>
      </c>
      <c r="I8298" s="54" t="s">
        <v>265</v>
      </c>
      <c r="J8298" s="54" t="s">
        <v>25516</v>
      </c>
      <c r="K8298" s="54" t="s">
        <v>27386</v>
      </c>
      <c r="L8298" s="54" t="s">
        <v>27387</v>
      </c>
      <c r="M8298" s="54" t="s">
        <v>27385</v>
      </c>
      <c r="N8298" s="54" t="s">
        <v>256</v>
      </c>
      <c r="O8298" s="54" t="s">
        <v>256</v>
      </c>
      <c r="P8298" s="54" t="s">
        <v>454</v>
      </c>
      <c r="Q8298" s="54" t="s">
        <v>256</v>
      </c>
      <c r="R8298" s="54" t="s">
        <v>431</v>
      </c>
      <c r="S8298" s="71"/>
      <c r="T8298" s="54" t="s">
        <v>256</v>
      </c>
      <c r="U8298" s="71">
        <v>44725</v>
      </c>
      <c r="V8298" s="54" t="s">
        <v>256</v>
      </c>
      <c r="W8298" t="str">
        <f t="shared" si="129"/>
        <v>Jun-22</v>
      </c>
    </row>
    <row r="8299" spans="1:23" x14ac:dyDescent="0.25">
      <c r="A8299" s="54" t="s">
        <v>317</v>
      </c>
      <c r="B8299" s="54" t="s">
        <v>428</v>
      </c>
      <c r="C8299" s="54" t="s">
        <v>263</v>
      </c>
      <c r="D8299" s="54" t="s">
        <v>429</v>
      </c>
      <c r="E8299" s="54" t="s">
        <v>27388</v>
      </c>
      <c r="F8299" s="71">
        <v>44726</v>
      </c>
      <c r="G8299" s="72">
        <v>3060.09</v>
      </c>
      <c r="H8299" s="72">
        <v>269746.93</v>
      </c>
      <c r="I8299" s="54" t="s">
        <v>265</v>
      </c>
      <c r="J8299" s="54" t="s">
        <v>22825</v>
      </c>
      <c r="K8299" s="54" t="s">
        <v>25589</v>
      </c>
      <c r="L8299" s="54" t="s">
        <v>27389</v>
      </c>
      <c r="M8299" s="54" t="s">
        <v>27388</v>
      </c>
      <c r="N8299" s="54" t="s">
        <v>256</v>
      </c>
      <c r="O8299" s="54" t="s">
        <v>256</v>
      </c>
      <c r="P8299" s="54" t="s">
        <v>271</v>
      </c>
      <c r="Q8299" s="54" t="s">
        <v>256</v>
      </c>
      <c r="R8299" s="54" t="s">
        <v>431</v>
      </c>
      <c r="S8299" s="71"/>
      <c r="T8299" s="54" t="s">
        <v>256</v>
      </c>
      <c r="U8299" s="71">
        <v>44726</v>
      </c>
      <c r="V8299" s="54" t="s">
        <v>443</v>
      </c>
      <c r="W8299" t="str">
        <f t="shared" si="129"/>
        <v>Jun-22</v>
      </c>
    </row>
    <row r="8300" spans="1:23" x14ac:dyDescent="0.25">
      <c r="A8300" s="54" t="s">
        <v>317</v>
      </c>
      <c r="B8300" s="54" t="s">
        <v>428</v>
      </c>
      <c r="C8300" s="54" t="s">
        <v>263</v>
      </c>
      <c r="D8300" s="54" t="s">
        <v>429</v>
      </c>
      <c r="E8300" s="54" t="s">
        <v>27390</v>
      </c>
      <c r="F8300" s="71">
        <v>44726</v>
      </c>
      <c r="G8300" s="72">
        <v>2834.54</v>
      </c>
      <c r="H8300" s="72">
        <v>249864.7</v>
      </c>
      <c r="I8300" s="54" t="s">
        <v>265</v>
      </c>
      <c r="J8300" s="54" t="s">
        <v>22825</v>
      </c>
      <c r="K8300" s="54" t="s">
        <v>27391</v>
      </c>
      <c r="L8300" s="54" t="s">
        <v>27392</v>
      </c>
      <c r="M8300" s="54" t="s">
        <v>27390</v>
      </c>
      <c r="N8300" s="54" t="s">
        <v>256</v>
      </c>
      <c r="O8300" s="54" t="s">
        <v>256</v>
      </c>
      <c r="P8300" s="54" t="s">
        <v>289</v>
      </c>
      <c r="Q8300" s="54" t="s">
        <v>256</v>
      </c>
      <c r="R8300" s="54" t="s">
        <v>431</v>
      </c>
      <c r="S8300" s="71"/>
      <c r="T8300" s="54" t="s">
        <v>256</v>
      </c>
      <c r="U8300" s="71">
        <v>44726</v>
      </c>
      <c r="V8300" s="54" t="s">
        <v>256</v>
      </c>
      <c r="W8300" t="str">
        <f t="shared" si="129"/>
        <v>Jun-22</v>
      </c>
    </row>
    <row r="8301" spans="1:23" x14ac:dyDescent="0.25">
      <c r="A8301" s="54" t="s">
        <v>317</v>
      </c>
      <c r="B8301" s="54" t="s">
        <v>428</v>
      </c>
      <c r="C8301" s="54" t="s">
        <v>263</v>
      </c>
      <c r="D8301" s="54" t="s">
        <v>429</v>
      </c>
      <c r="E8301" s="54" t="s">
        <v>27393</v>
      </c>
      <c r="F8301" s="71">
        <v>44726</v>
      </c>
      <c r="G8301" s="72">
        <v>67230.720000000001</v>
      </c>
      <c r="H8301" s="72">
        <v>5926387.9699999997</v>
      </c>
      <c r="I8301" s="54" t="s">
        <v>265</v>
      </c>
      <c r="J8301" s="54" t="s">
        <v>22840</v>
      </c>
      <c r="K8301" s="54" t="s">
        <v>25747</v>
      </c>
      <c r="L8301" s="54" t="s">
        <v>27394</v>
      </c>
      <c r="M8301" s="54" t="s">
        <v>27393</v>
      </c>
      <c r="N8301" s="54" t="s">
        <v>256</v>
      </c>
      <c r="O8301" s="54" t="s">
        <v>256</v>
      </c>
      <c r="P8301" s="54" t="s">
        <v>271</v>
      </c>
      <c r="Q8301" s="54" t="s">
        <v>256</v>
      </c>
      <c r="R8301" s="54" t="s">
        <v>431</v>
      </c>
      <c r="S8301" s="71"/>
      <c r="T8301" s="54" t="s">
        <v>256</v>
      </c>
      <c r="U8301" s="71">
        <v>44726</v>
      </c>
      <c r="V8301" s="54" t="s">
        <v>443</v>
      </c>
      <c r="W8301" t="str">
        <f t="shared" si="129"/>
        <v>Jun-22</v>
      </c>
    </row>
    <row r="8302" spans="1:23" x14ac:dyDescent="0.25">
      <c r="A8302" s="54" t="s">
        <v>317</v>
      </c>
      <c r="B8302" s="54" t="s">
        <v>428</v>
      </c>
      <c r="C8302" s="54" t="s">
        <v>263</v>
      </c>
      <c r="D8302" s="54" t="s">
        <v>429</v>
      </c>
      <c r="E8302" s="54" t="s">
        <v>27395</v>
      </c>
      <c r="F8302" s="71">
        <v>44726</v>
      </c>
      <c r="G8302" s="72">
        <v>70.52</v>
      </c>
      <c r="H8302" s="72">
        <v>6216.34</v>
      </c>
      <c r="I8302" s="54" t="s">
        <v>265</v>
      </c>
      <c r="J8302" s="54" t="s">
        <v>24419</v>
      </c>
      <c r="K8302" s="54" t="s">
        <v>27396</v>
      </c>
      <c r="L8302" s="54" t="s">
        <v>27397</v>
      </c>
      <c r="M8302" s="54" t="s">
        <v>27395</v>
      </c>
      <c r="N8302" s="54" t="s">
        <v>256</v>
      </c>
      <c r="O8302" s="54" t="s">
        <v>256</v>
      </c>
      <c r="P8302" s="54" t="s">
        <v>268</v>
      </c>
      <c r="Q8302" s="54" t="s">
        <v>256</v>
      </c>
      <c r="R8302" s="54" t="s">
        <v>431</v>
      </c>
      <c r="S8302" s="71"/>
      <c r="T8302" s="54" t="s">
        <v>256</v>
      </c>
      <c r="U8302" s="71">
        <v>44726</v>
      </c>
      <c r="V8302" s="54" t="s">
        <v>256</v>
      </c>
      <c r="W8302" t="str">
        <f t="shared" si="129"/>
        <v>Jun-22</v>
      </c>
    </row>
    <row r="8303" spans="1:23" x14ac:dyDescent="0.25">
      <c r="A8303" s="54" t="s">
        <v>318</v>
      </c>
      <c r="B8303" s="54" t="s">
        <v>428</v>
      </c>
      <c r="C8303" s="54" t="s">
        <v>263</v>
      </c>
      <c r="D8303" s="54" t="s">
        <v>429</v>
      </c>
      <c r="E8303" s="54" t="s">
        <v>27398</v>
      </c>
      <c r="F8303" s="71">
        <v>44726</v>
      </c>
      <c r="G8303" s="72">
        <v>125728.01</v>
      </c>
      <c r="H8303" s="72">
        <v>11082924.08</v>
      </c>
      <c r="I8303" s="54" t="s">
        <v>265</v>
      </c>
      <c r="J8303" s="54" t="s">
        <v>24456</v>
      </c>
      <c r="K8303" s="54" t="s">
        <v>27399</v>
      </c>
      <c r="L8303" s="54" t="s">
        <v>27400</v>
      </c>
      <c r="M8303" s="54" t="s">
        <v>27398</v>
      </c>
      <c r="N8303" s="54" t="s">
        <v>256</v>
      </c>
      <c r="O8303" s="54" t="s">
        <v>256</v>
      </c>
      <c r="P8303" s="54" t="s">
        <v>433</v>
      </c>
      <c r="Q8303" s="54" t="s">
        <v>256</v>
      </c>
      <c r="R8303" s="54" t="s">
        <v>431</v>
      </c>
      <c r="S8303" s="71"/>
      <c r="T8303" s="54" t="s">
        <v>256</v>
      </c>
      <c r="U8303" s="71">
        <v>44726</v>
      </c>
      <c r="V8303" s="54" t="s">
        <v>256</v>
      </c>
      <c r="W8303" t="str">
        <f t="shared" si="129"/>
        <v>Jun-22</v>
      </c>
    </row>
    <row r="8304" spans="1:23" x14ac:dyDescent="0.25">
      <c r="A8304" s="54" t="s">
        <v>318</v>
      </c>
      <c r="B8304" s="54" t="s">
        <v>428</v>
      </c>
      <c r="C8304" s="54" t="s">
        <v>263</v>
      </c>
      <c r="D8304" s="54" t="s">
        <v>429</v>
      </c>
      <c r="E8304" s="54" t="s">
        <v>27401</v>
      </c>
      <c r="F8304" s="71">
        <v>44726</v>
      </c>
      <c r="G8304" s="72">
        <v>29201.55</v>
      </c>
      <c r="H8304" s="72">
        <v>2574116.63</v>
      </c>
      <c r="I8304" s="54" t="s">
        <v>265</v>
      </c>
      <c r="J8304" s="54" t="s">
        <v>24490</v>
      </c>
      <c r="K8304" s="54" t="s">
        <v>27402</v>
      </c>
      <c r="L8304" s="54" t="s">
        <v>27403</v>
      </c>
      <c r="M8304" s="54" t="s">
        <v>27401</v>
      </c>
      <c r="N8304" s="54" t="s">
        <v>256</v>
      </c>
      <c r="O8304" s="54" t="s">
        <v>256</v>
      </c>
      <c r="P8304" s="54" t="s">
        <v>457</v>
      </c>
      <c r="Q8304" s="54" t="s">
        <v>256</v>
      </c>
      <c r="R8304" s="54" t="s">
        <v>431</v>
      </c>
      <c r="S8304" s="71"/>
      <c r="T8304" s="54" t="s">
        <v>256</v>
      </c>
      <c r="U8304" s="71">
        <v>44726</v>
      </c>
      <c r="V8304" s="54" t="s">
        <v>256</v>
      </c>
      <c r="W8304" t="str">
        <f t="shared" si="129"/>
        <v>Jun-22</v>
      </c>
    </row>
    <row r="8305" spans="1:23" x14ac:dyDescent="0.25">
      <c r="A8305" s="54" t="s">
        <v>318</v>
      </c>
      <c r="B8305" s="54" t="s">
        <v>428</v>
      </c>
      <c r="C8305" s="54" t="s">
        <v>263</v>
      </c>
      <c r="D8305" s="54" t="s">
        <v>429</v>
      </c>
      <c r="E8305" s="54" t="s">
        <v>27404</v>
      </c>
      <c r="F8305" s="71">
        <v>44726</v>
      </c>
      <c r="G8305" s="72">
        <v>24660</v>
      </c>
      <c r="H8305" s="72">
        <v>2173779</v>
      </c>
      <c r="I8305" s="54" t="s">
        <v>265</v>
      </c>
      <c r="J8305" s="54" t="s">
        <v>24490</v>
      </c>
      <c r="K8305" s="54" t="s">
        <v>27402</v>
      </c>
      <c r="L8305" s="54" t="s">
        <v>27405</v>
      </c>
      <c r="M8305" s="54" t="s">
        <v>27404</v>
      </c>
      <c r="N8305" s="54" t="s">
        <v>256</v>
      </c>
      <c r="O8305" s="54" t="s">
        <v>256</v>
      </c>
      <c r="P8305" s="54" t="s">
        <v>457</v>
      </c>
      <c r="Q8305" s="54" t="s">
        <v>256</v>
      </c>
      <c r="R8305" s="54" t="s">
        <v>431</v>
      </c>
      <c r="S8305" s="71"/>
      <c r="T8305" s="54" t="s">
        <v>256</v>
      </c>
      <c r="U8305" s="71">
        <v>44726</v>
      </c>
      <c r="V8305" s="54" t="s">
        <v>256</v>
      </c>
      <c r="W8305" t="str">
        <f t="shared" si="129"/>
        <v>Jun-22</v>
      </c>
    </row>
    <row r="8306" spans="1:23" x14ac:dyDescent="0.25">
      <c r="A8306" s="54" t="s">
        <v>317</v>
      </c>
      <c r="B8306" s="54" t="s">
        <v>428</v>
      </c>
      <c r="C8306" s="54" t="s">
        <v>263</v>
      </c>
      <c r="D8306" s="54" t="s">
        <v>429</v>
      </c>
      <c r="E8306" s="54" t="s">
        <v>27406</v>
      </c>
      <c r="F8306" s="71">
        <v>44726</v>
      </c>
      <c r="G8306" s="72">
        <v>78.16</v>
      </c>
      <c r="H8306" s="72">
        <v>6889.8</v>
      </c>
      <c r="I8306" s="54" t="s">
        <v>265</v>
      </c>
      <c r="J8306" s="54" t="s">
        <v>24490</v>
      </c>
      <c r="K8306" s="54" t="s">
        <v>27407</v>
      </c>
      <c r="L8306" s="54" t="s">
        <v>27408</v>
      </c>
      <c r="M8306" s="54" t="s">
        <v>27406</v>
      </c>
      <c r="N8306" s="54" t="s">
        <v>256</v>
      </c>
      <c r="O8306" s="54" t="s">
        <v>256</v>
      </c>
      <c r="P8306" s="54" t="s">
        <v>268</v>
      </c>
      <c r="Q8306" s="54" t="s">
        <v>256</v>
      </c>
      <c r="R8306" s="54" t="s">
        <v>431</v>
      </c>
      <c r="S8306" s="71"/>
      <c r="T8306" s="54" t="s">
        <v>256</v>
      </c>
      <c r="U8306" s="71">
        <v>44726</v>
      </c>
      <c r="V8306" s="54" t="s">
        <v>256</v>
      </c>
      <c r="W8306" t="str">
        <f t="shared" si="129"/>
        <v>Jun-22</v>
      </c>
    </row>
    <row r="8307" spans="1:23" x14ac:dyDescent="0.25">
      <c r="A8307" s="54" t="s">
        <v>317</v>
      </c>
      <c r="B8307" s="54" t="s">
        <v>428</v>
      </c>
      <c r="C8307" s="54" t="s">
        <v>263</v>
      </c>
      <c r="D8307" s="54" t="s">
        <v>429</v>
      </c>
      <c r="E8307" s="54" t="s">
        <v>27409</v>
      </c>
      <c r="F8307" s="71">
        <v>44726</v>
      </c>
      <c r="G8307" s="72">
        <v>31171.31</v>
      </c>
      <c r="H8307" s="72">
        <v>2747750.98</v>
      </c>
      <c r="I8307" s="54" t="s">
        <v>265</v>
      </c>
      <c r="J8307" s="54" t="s">
        <v>25965</v>
      </c>
      <c r="K8307" s="54" t="s">
        <v>26815</v>
      </c>
      <c r="L8307" s="54" t="s">
        <v>27410</v>
      </c>
      <c r="M8307" s="54" t="s">
        <v>27409</v>
      </c>
      <c r="N8307" s="54" t="s">
        <v>256</v>
      </c>
      <c r="O8307" s="54" t="s">
        <v>256</v>
      </c>
      <c r="P8307" s="54" t="s">
        <v>271</v>
      </c>
      <c r="Q8307" s="54" t="s">
        <v>256</v>
      </c>
      <c r="R8307" s="54" t="s">
        <v>431</v>
      </c>
      <c r="S8307" s="71"/>
      <c r="T8307" s="54" t="s">
        <v>256</v>
      </c>
      <c r="U8307" s="71">
        <v>44726</v>
      </c>
      <c r="V8307" s="54" t="s">
        <v>443</v>
      </c>
      <c r="W8307" t="str">
        <f t="shared" si="129"/>
        <v>Jun-22</v>
      </c>
    </row>
    <row r="8308" spans="1:23" x14ac:dyDescent="0.25">
      <c r="A8308" s="54" t="s">
        <v>317</v>
      </c>
      <c r="B8308" s="54" t="s">
        <v>428</v>
      </c>
      <c r="C8308" s="54" t="s">
        <v>263</v>
      </c>
      <c r="D8308" s="54" t="s">
        <v>429</v>
      </c>
      <c r="E8308" s="54" t="s">
        <v>27411</v>
      </c>
      <c r="F8308" s="71">
        <v>44726</v>
      </c>
      <c r="G8308" s="72">
        <v>7170.18</v>
      </c>
      <c r="H8308" s="72">
        <v>632051.37</v>
      </c>
      <c r="I8308" s="54" t="s">
        <v>265</v>
      </c>
      <c r="J8308" s="54" t="s">
        <v>25965</v>
      </c>
      <c r="K8308" s="54" t="s">
        <v>27195</v>
      </c>
      <c r="L8308" s="54" t="s">
        <v>27412</v>
      </c>
      <c r="M8308" s="54" t="s">
        <v>27411</v>
      </c>
      <c r="N8308" s="54" t="s">
        <v>256</v>
      </c>
      <c r="O8308" s="54" t="s">
        <v>256</v>
      </c>
      <c r="P8308" s="54" t="s">
        <v>289</v>
      </c>
      <c r="Q8308" s="54" t="s">
        <v>256</v>
      </c>
      <c r="R8308" s="54" t="s">
        <v>431</v>
      </c>
      <c r="S8308" s="71"/>
      <c r="T8308" s="54" t="s">
        <v>256</v>
      </c>
      <c r="U8308" s="71">
        <v>44726</v>
      </c>
      <c r="V8308" s="54" t="s">
        <v>256</v>
      </c>
      <c r="W8308" t="str">
        <f t="shared" si="129"/>
        <v>Jun-22</v>
      </c>
    </row>
    <row r="8309" spans="1:23" x14ac:dyDescent="0.25">
      <c r="A8309" s="54" t="s">
        <v>317</v>
      </c>
      <c r="B8309" s="54" t="s">
        <v>428</v>
      </c>
      <c r="C8309" s="54" t="s">
        <v>263</v>
      </c>
      <c r="D8309" s="54" t="s">
        <v>429</v>
      </c>
      <c r="E8309" s="54" t="s">
        <v>27413</v>
      </c>
      <c r="F8309" s="71">
        <v>44726</v>
      </c>
      <c r="G8309" s="72">
        <v>40031.760000000002</v>
      </c>
      <c r="H8309" s="72">
        <v>3528799.64</v>
      </c>
      <c r="I8309" s="54" t="s">
        <v>265</v>
      </c>
      <c r="J8309" s="54" t="s">
        <v>25965</v>
      </c>
      <c r="K8309" s="54" t="s">
        <v>27414</v>
      </c>
      <c r="L8309" s="54" t="s">
        <v>27415</v>
      </c>
      <c r="M8309" s="54" t="s">
        <v>27413</v>
      </c>
      <c r="N8309" s="54" t="s">
        <v>256</v>
      </c>
      <c r="O8309" s="54" t="s">
        <v>256</v>
      </c>
      <c r="P8309" s="54" t="s">
        <v>453</v>
      </c>
      <c r="Q8309" s="54" t="s">
        <v>256</v>
      </c>
      <c r="R8309" s="54" t="s">
        <v>431</v>
      </c>
      <c r="S8309" s="71"/>
      <c r="T8309" s="54" t="s">
        <v>256</v>
      </c>
      <c r="U8309" s="71">
        <v>44726</v>
      </c>
      <c r="V8309" s="54" t="s">
        <v>256</v>
      </c>
      <c r="W8309" t="str">
        <f t="shared" si="129"/>
        <v>Jun-22</v>
      </c>
    </row>
    <row r="8310" spans="1:23" x14ac:dyDescent="0.25">
      <c r="A8310" s="54" t="s">
        <v>318</v>
      </c>
      <c r="B8310" s="54" t="s">
        <v>428</v>
      </c>
      <c r="C8310" s="54" t="s">
        <v>263</v>
      </c>
      <c r="D8310" s="54" t="s">
        <v>429</v>
      </c>
      <c r="E8310" s="54" t="s">
        <v>27416</v>
      </c>
      <c r="F8310" s="71">
        <v>44726</v>
      </c>
      <c r="G8310" s="72">
        <v>27521.55</v>
      </c>
      <c r="H8310" s="72">
        <v>2426024.63</v>
      </c>
      <c r="I8310" s="54" t="s">
        <v>265</v>
      </c>
      <c r="J8310" s="54" t="s">
        <v>25999</v>
      </c>
      <c r="K8310" s="54" t="s">
        <v>27417</v>
      </c>
      <c r="L8310" s="54" t="s">
        <v>27418</v>
      </c>
      <c r="M8310" s="54" t="s">
        <v>27416</v>
      </c>
      <c r="N8310" s="54" t="s">
        <v>256</v>
      </c>
      <c r="O8310" s="54" t="s">
        <v>256</v>
      </c>
      <c r="P8310" s="54" t="s">
        <v>281</v>
      </c>
      <c r="Q8310" s="54" t="s">
        <v>256</v>
      </c>
      <c r="R8310" s="54" t="s">
        <v>431</v>
      </c>
      <c r="S8310" s="71"/>
      <c r="T8310" s="54" t="s">
        <v>256</v>
      </c>
      <c r="U8310" s="71">
        <v>44726</v>
      </c>
      <c r="V8310" s="54" t="s">
        <v>256</v>
      </c>
      <c r="W8310" t="str">
        <f t="shared" si="129"/>
        <v>Jun-22</v>
      </c>
    </row>
    <row r="8311" spans="1:23" x14ac:dyDescent="0.25">
      <c r="A8311" s="54" t="s">
        <v>317</v>
      </c>
      <c r="B8311" s="54" t="s">
        <v>428</v>
      </c>
      <c r="C8311" s="54" t="s">
        <v>263</v>
      </c>
      <c r="D8311" s="54" t="s">
        <v>429</v>
      </c>
      <c r="E8311" s="54" t="s">
        <v>27419</v>
      </c>
      <c r="F8311" s="71">
        <v>44726</v>
      </c>
      <c r="G8311" s="72">
        <v>144.54</v>
      </c>
      <c r="H8311" s="72">
        <v>12741.2</v>
      </c>
      <c r="I8311" s="54" t="s">
        <v>265</v>
      </c>
      <c r="J8311" s="54" t="s">
        <v>26039</v>
      </c>
      <c r="K8311" s="54" t="s">
        <v>27420</v>
      </c>
      <c r="L8311" s="54" t="s">
        <v>27421</v>
      </c>
      <c r="M8311" s="54" t="s">
        <v>27419</v>
      </c>
      <c r="N8311" s="54" t="s">
        <v>256</v>
      </c>
      <c r="O8311" s="54" t="s">
        <v>256</v>
      </c>
      <c r="P8311" s="54" t="s">
        <v>268</v>
      </c>
      <c r="Q8311" s="54" t="s">
        <v>256</v>
      </c>
      <c r="R8311" s="54" t="s">
        <v>431</v>
      </c>
      <c r="S8311" s="71"/>
      <c r="T8311" s="54" t="s">
        <v>256</v>
      </c>
      <c r="U8311" s="71">
        <v>44726</v>
      </c>
      <c r="V8311" s="54" t="s">
        <v>256</v>
      </c>
      <c r="W8311" t="str">
        <f t="shared" si="129"/>
        <v>Jun-22</v>
      </c>
    </row>
    <row r="8312" spans="1:23" x14ac:dyDescent="0.25">
      <c r="A8312" s="54" t="s">
        <v>317</v>
      </c>
      <c r="B8312" s="54" t="s">
        <v>428</v>
      </c>
      <c r="C8312" s="54" t="s">
        <v>263</v>
      </c>
      <c r="D8312" s="54" t="s">
        <v>429</v>
      </c>
      <c r="E8312" s="54" t="s">
        <v>27422</v>
      </c>
      <c r="F8312" s="71">
        <v>44726</v>
      </c>
      <c r="G8312" s="72">
        <v>4502.51</v>
      </c>
      <c r="H8312" s="72">
        <v>396896.26</v>
      </c>
      <c r="I8312" s="54" t="s">
        <v>265</v>
      </c>
      <c r="J8312" s="54" t="s">
        <v>26066</v>
      </c>
      <c r="K8312" s="54" t="s">
        <v>27423</v>
      </c>
      <c r="L8312" s="54" t="s">
        <v>27424</v>
      </c>
      <c r="M8312" s="54" t="s">
        <v>27422</v>
      </c>
      <c r="N8312" s="54" t="s">
        <v>256</v>
      </c>
      <c r="O8312" s="54" t="s">
        <v>256</v>
      </c>
      <c r="P8312" s="54" t="s">
        <v>268</v>
      </c>
      <c r="Q8312" s="54" t="s">
        <v>256</v>
      </c>
      <c r="R8312" s="54" t="s">
        <v>431</v>
      </c>
      <c r="S8312" s="71"/>
      <c r="T8312" s="54" t="s">
        <v>256</v>
      </c>
      <c r="U8312" s="71">
        <v>44726</v>
      </c>
      <c r="V8312" s="54" t="s">
        <v>256</v>
      </c>
      <c r="W8312" t="str">
        <f t="shared" si="129"/>
        <v>Jun-22</v>
      </c>
    </row>
    <row r="8313" spans="1:23" x14ac:dyDescent="0.25">
      <c r="A8313" s="54" t="s">
        <v>317</v>
      </c>
      <c r="B8313" s="54" t="s">
        <v>428</v>
      </c>
      <c r="C8313" s="54" t="s">
        <v>263</v>
      </c>
      <c r="D8313" s="54" t="s">
        <v>429</v>
      </c>
      <c r="E8313" s="54" t="s">
        <v>27425</v>
      </c>
      <c r="F8313" s="71">
        <v>44726</v>
      </c>
      <c r="G8313" s="72">
        <v>646.83000000000004</v>
      </c>
      <c r="H8313" s="72">
        <v>57018.06</v>
      </c>
      <c r="I8313" s="54" t="s">
        <v>265</v>
      </c>
      <c r="J8313" s="54" t="s">
        <v>26072</v>
      </c>
      <c r="K8313" s="54" t="s">
        <v>27426</v>
      </c>
      <c r="L8313" s="54" t="s">
        <v>27427</v>
      </c>
      <c r="M8313" s="54" t="s">
        <v>27425</v>
      </c>
      <c r="N8313" s="54" t="s">
        <v>256</v>
      </c>
      <c r="O8313" s="54" t="s">
        <v>256</v>
      </c>
      <c r="P8313" s="54" t="s">
        <v>268</v>
      </c>
      <c r="Q8313" s="54" t="s">
        <v>256</v>
      </c>
      <c r="R8313" s="54" t="s">
        <v>431</v>
      </c>
      <c r="S8313" s="71"/>
      <c r="T8313" s="54" t="s">
        <v>256</v>
      </c>
      <c r="U8313" s="71">
        <v>44726</v>
      </c>
      <c r="V8313" s="54" t="s">
        <v>256</v>
      </c>
      <c r="W8313" t="str">
        <f t="shared" si="129"/>
        <v>Jun-22</v>
      </c>
    </row>
    <row r="8314" spans="1:23" x14ac:dyDescent="0.25">
      <c r="A8314" s="54" t="s">
        <v>317</v>
      </c>
      <c r="B8314" s="54" t="s">
        <v>428</v>
      </c>
      <c r="C8314" s="54" t="s">
        <v>263</v>
      </c>
      <c r="D8314" s="54" t="s">
        <v>429</v>
      </c>
      <c r="E8314" s="54" t="s">
        <v>27428</v>
      </c>
      <c r="F8314" s="71">
        <v>44726</v>
      </c>
      <c r="G8314" s="72">
        <v>930.04</v>
      </c>
      <c r="H8314" s="72">
        <v>81983.03</v>
      </c>
      <c r="I8314" s="54" t="s">
        <v>265</v>
      </c>
      <c r="J8314" s="54" t="s">
        <v>27429</v>
      </c>
      <c r="K8314" s="54" t="s">
        <v>27430</v>
      </c>
      <c r="L8314" s="54" t="s">
        <v>27431</v>
      </c>
      <c r="M8314" s="54" t="s">
        <v>27428</v>
      </c>
      <c r="N8314" s="54" t="s">
        <v>256</v>
      </c>
      <c r="O8314" s="54" t="s">
        <v>256</v>
      </c>
      <c r="P8314" s="54" t="s">
        <v>268</v>
      </c>
      <c r="Q8314" s="54" t="s">
        <v>256</v>
      </c>
      <c r="R8314" s="54" t="s">
        <v>431</v>
      </c>
      <c r="S8314" s="71"/>
      <c r="T8314" s="54" t="s">
        <v>256</v>
      </c>
      <c r="U8314" s="71">
        <v>44726</v>
      </c>
      <c r="V8314" s="54" t="s">
        <v>256</v>
      </c>
      <c r="W8314" t="str">
        <f t="shared" si="129"/>
        <v>Jun-22</v>
      </c>
    </row>
    <row r="8315" spans="1:23" x14ac:dyDescent="0.25">
      <c r="A8315" s="54" t="s">
        <v>317</v>
      </c>
      <c r="B8315" s="54" t="s">
        <v>428</v>
      </c>
      <c r="C8315" s="54" t="s">
        <v>263</v>
      </c>
      <c r="D8315" s="54" t="s">
        <v>429</v>
      </c>
      <c r="E8315" s="54" t="s">
        <v>27432</v>
      </c>
      <c r="F8315" s="71">
        <v>44726</v>
      </c>
      <c r="G8315" s="72">
        <v>255.37</v>
      </c>
      <c r="H8315" s="72">
        <v>22510.87</v>
      </c>
      <c r="I8315" s="54" t="s">
        <v>265</v>
      </c>
      <c r="J8315" s="54" t="s">
        <v>27097</v>
      </c>
      <c r="K8315" s="54" t="s">
        <v>27433</v>
      </c>
      <c r="L8315" s="54" t="s">
        <v>27434</v>
      </c>
      <c r="M8315" s="54" t="s">
        <v>27432</v>
      </c>
      <c r="N8315" s="54" t="s">
        <v>256</v>
      </c>
      <c r="O8315" s="54" t="s">
        <v>256</v>
      </c>
      <c r="P8315" s="54" t="s">
        <v>268</v>
      </c>
      <c r="Q8315" s="54" t="s">
        <v>256</v>
      </c>
      <c r="R8315" s="54" t="s">
        <v>431</v>
      </c>
      <c r="S8315" s="71"/>
      <c r="T8315" s="54" t="s">
        <v>256</v>
      </c>
      <c r="U8315" s="71">
        <v>44726</v>
      </c>
      <c r="V8315" s="54" t="s">
        <v>256</v>
      </c>
      <c r="W8315" t="str">
        <f t="shared" si="129"/>
        <v>Jun-22</v>
      </c>
    </row>
    <row r="8316" spans="1:23" x14ac:dyDescent="0.25">
      <c r="A8316" s="54" t="s">
        <v>318</v>
      </c>
      <c r="B8316" s="54" t="s">
        <v>428</v>
      </c>
      <c r="C8316" s="54" t="s">
        <v>263</v>
      </c>
      <c r="D8316" s="54" t="s">
        <v>429</v>
      </c>
      <c r="E8316" s="54" t="s">
        <v>27435</v>
      </c>
      <c r="F8316" s="71">
        <v>44726</v>
      </c>
      <c r="G8316" s="72">
        <v>19605.400000000001</v>
      </c>
      <c r="H8316" s="72">
        <v>1728216.01</v>
      </c>
      <c r="I8316" s="54" t="s">
        <v>265</v>
      </c>
      <c r="J8316" s="54" t="s">
        <v>27044</v>
      </c>
      <c r="K8316" s="54" t="s">
        <v>27436</v>
      </c>
      <c r="L8316" s="54" t="s">
        <v>27437</v>
      </c>
      <c r="M8316" s="54" t="s">
        <v>27435</v>
      </c>
      <c r="N8316" s="54" t="s">
        <v>256</v>
      </c>
      <c r="O8316" s="54" t="s">
        <v>256</v>
      </c>
      <c r="P8316" s="54" t="s">
        <v>7948</v>
      </c>
      <c r="Q8316" s="54" t="s">
        <v>256</v>
      </c>
      <c r="R8316" s="54" t="s">
        <v>431</v>
      </c>
      <c r="S8316" s="71"/>
      <c r="T8316" s="54" t="s">
        <v>256</v>
      </c>
      <c r="U8316" s="71">
        <v>44726</v>
      </c>
      <c r="V8316" s="54" t="s">
        <v>256</v>
      </c>
      <c r="W8316" t="str">
        <f t="shared" si="129"/>
        <v>Jun-22</v>
      </c>
    </row>
    <row r="8317" spans="1:23" x14ac:dyDescent="0.25">
      <c r="A8317" s="54" t="s">
        <v>318</v>
      </c>
      <c r="B8317" s="54" t="s">
        <v>428</v>
      </c>
      <c r="C8317" s="54" t="s">
        <v>263</v>
      </c>
      <c r="D8317" s="54" t="s">
        <v>429</v>
      </c>
      <c r="E8317" s="54" t="s">
        <v>27438</v>
      </c>
      <c r="F8317" s="71">
        <v>44726</v>
      </c>
      <c r="G8317" s="72">
        <v>26712</v>
      </c>
      <c r="H8317" s="72">
        <v>2354662.7999999998</v>
      </c>
      <c r="I8317" s="54" t="s">
        <v>265</v>
      </c>
      <c r="J8317" s="54" t="s">
        <v>27044</v>
      </c>
      <c r="K8317" s="54" t="s">
        <v>27436</v>
      </c>
      <c r="L8317" s="54" t="s">
        <v>27439</v>
      </c>
      <c r="M8317" s="54" t="s">
        <v>27438</v>
      </c>
      <c r="N8317" s="54" t="s">
        <v>256</v>
      </c>
      <c r="O8317" s="54" t="s">
        <v>256</v>
      </c>
      <c r="P8317" s="54" t="s">
        <v>7948</v>
      </c>
      <c r="Q8317" s="54" t="s">
        <v>256</v>
      </c>
      <c r="R8317" s="54" t="s">
        <v>431</v>
      </c>
      <c r="S8317" s="71"/>
      <c r="T8317" s="54" t="s">
        <v>256</v>
      </c>
      <c r="U8317" s="71">
        <v>44726</v>
      </c>
      <c r="V8317" s="54" t="s">
        <v>256</v>
      </c>
      <c r="W8317" t="str">
        <f t="shared" si="129"/>
        <v>Jun-22</v>
      </c>
    </row>
    <row r="8318" spans="1:23" x14ac:dyDescent="0.25">
      <c r="A8318" s="54" t="s">
        <v>317</v>
      </c>
      <c r="B8318" s="54" t="s">
        <v>428</v>
      </c>
      <c r="C8318" s="54" t="s">
        <v>263</v>
      </c>
      <c r="D8318" s="54" t="s">
        <v>429</v>
      </c>
      <c r="E8318" s="54" t="s">
        <v>27440</v>
      </c>
      <c r="F8318" s="71">
        <v>44726</v>
      </c>
      <c r="G8318" s="72">
        <v>100.8</v>
      </c>
      <c r="H8318" s="72">
        <v>8885.52</v>
      </c>
      <c r="I8318" s="54" t="s">
        <v>265</v>
      </c>
      <c r="J8318" s="54" t="s">
        <v>23331</v>
      </c>
      <c r="K8318" s="54" t="s">
        <v>27441</v>
      </c>
      <c r="L8318" s="54" t="s">
        <v>27442</v>
      </c>
      <c r="M8318" s="54" t="s">
        <v>27440</v>
      </c>
      <c r="N8318" s="54" t="s">
        <v>256</v>
      </c>
      <c r="O8318" s="54" t="s">
        <v>256</v>
      </c>
      <c r="P8318" s="54" t="s">
        <v>522</v>
      </c>
      <c r="Q8318" s="54" t="s">
        <v>256</v>
      </c>
      <c r="R8318" s="54" t="s">
        <v>431</v>
      </c>
      <c r="S8318" s="71"/>
      <c r="T8318" s="54" t="s">
        <v>256</v>
      </c>
      <c r="U8318" s="71">
        <v>44726</v>
      </c>
      <c r="V8318" s="54" t="s">
        <v>256</v>
      </c>
      <c r="W8318" t="str">
        <f t="shared" si="129"/>
        <v>Jun-22</v>
      </c>
    </row>
    <row r="8319" spans="1:23" x14ac:dyDescent="0.25">
      <c r="A8319" s="54" t="s">
        <v>317</v>
      </c>
      <c r="B8319" s="54" t="s">
        <v>428</v>
      </c>
      <c r="C8319" s="54" t="s">
        <v>263</v>
      </c>
      <c r="D8319" s="54" t="s">
        <v>429</v>
      </c>
      <c r="E8319" s="54" t="s">
        <v>27443</v>
      </c>
      <c r="F8319" s="71">
        <v>44726</v>
      </c>
      <c r="G8319" s="72">
        <v>203</v>
      </c>
      <c r="H8319" s="72">
        <v>17894.45</v>
      </c>
      <c r="I8319" s="54" t="s">
        <v>265</v>
      </c>
      <c r="J8319" s="54" t="s">
        <v>23331</v>
      </c>
      <c r="K8319" s="54" t="s">
        <v>27444</v>
      </c>
      <c r="L8319" s="54" t="s">
        <v>27445</v>
      </c>
      <c r="M8319" s="54" t="s">
        <v>27443</v>
      </c>
      <c r="N8319" s="54" t="s">
        <v>256</v>
      </c>
      <c r="O8319" s="54" t="s">
        <v>256</v>
      </c>
      <c r="P8319" s="54" t="s">
        <v>522</v>
      </c>
      <c r="Q8319" s="54" t="s">
        <v>256</v>
      </c>
      <c r="R8319" s="54" t="s">
        <v>431</v>
      </c>
      <c r="S8319" s="71"/>
      <c r="T8319" s="54" t="s">
        <v>256</v>
      </c>
      <c r="U8319" s="71">
        <v>44726</v>
      </c>
      <c r="V8319" s="54" t="s">
        <v>256</v>
      </c>
      <c r="W8319" t="str">
        <f t="shared" si="129"/>
        <v>Jun-22</v>
      </c>
    </row>
    <row r="8320" spans="1:23" x14ac:dyDescent="0.25">
      <c r="A8320" s="54" t="s">
        <v>318</v>
      </c>
      <c r="B8320" s="54" t="s">
        <v>428</v>
      </c>
      <c r="C8320" s="54" t="s">
        <v>263</v>
      </c>
      <c r="D8320" s="54" t="s">
        <v>429</v>
      </c>
      <c r="E8320" s="54" t="s">
        <v>27446</v>
      </c>
      <c r="F8320" s="71">
        <v>44726</v>
      </c>
      <c r="G8320" s="72">
        <v>109086.57</v>
      </c>
      <c r="H8320" s="72">
        <v>9615981.1500000004</v>
      </c>
      <c r="I8320" s="54" t="s">
        <v>265</v>
      </c>
      <c r="J8320" s="54" t="s">
        <v>23505</v>
      </c>
      <c r="K8320" s="54" t="s">
        <v>27447</v>
      </c>
      <c r="L8320" s="54" t="s">
        <v>27448</v>
      </c>
      <c r="M8320" s="54" t="s">
        <v>27446</v>
      </c>
      <c r="N8320" s="54" t="s">
        <v>256</v>
      </c>
      <c r="O8320" s="54" t="s">
        <v>256</v>
      </c>
      <c r="P8320" s="54" t="s">
        <v>271</v>
      </c>
      <c r="Q8320" s="54" t="s">
        <v>256</v>
      </c>
      <c r="R8320" s="54" t="s">
        <v>431</v>
      </c>
      <c r="S8320" s="71"/>
      <c r="T8320" s="54" t="s">
        <v>256</v>
      </c>
      <c r="U8320" s="71">
        <v>44726</v>
      </c>
      <c r="V8320" s="54" t="s">
        <v>443</v>
      </c>
      <c r="W8320" t="str">
        <f t="shared" si="129"/>
        <v>Jun-22</v>
      </c>
    </row>
    <row r="8321" spans="1:23" x14ac:dyDescent="0.25">
      <c r="A8321" s="54" t="s">
        <v>317</v>
      </c>
      <c r="B8321" s="54" t="s">
        <v>428</v>
      </c>
      <c r="C8321" s="54" t="s">
        <v>263</v>
      </c>
      <c r="D8321" s="54" t="s">
        <v>429</v>
      </c>
      <c r="E8321" s="54" t="s">
        <v>27449</v>
      </c>
      <c r="F8321" s="71">
        <v>44726</v>
      </c>
      <c r="G8321" s="72">
        <v>82.43</v>
      </c>
      <c r="H8321" s="72">
        <v>7266.2</v>
      </c>
      <c r="I8321" s="54" t="s">
        <v>265</v>
      </c>
      <c r="J8321" s="54" t="s">
        <v>23505</v>
      </c>
      <c r="K8321" s="54" t="s">
        <v>27450</v>
      </c>
      <c r="L8321" s="54" t="s">
        <v>27451</v>
      </c>
      <c r="M8321" s="54" t="s">
        <v>27449</v>
      </c>
      <c r="N8321" s="54" t="s">
        <v>256</v>
      </c>
      <c r="O8321" s="54" t="s">
        <v>256</v>
      </c>
      <c r="P8321" s="54" t="s">
        <v>508</v>
      </c>
      <c r="Q8321" s="54" t="s">
        <v>256</v>
      </c>
      <c r="R8321" s="54" t="s">
        <v>431</v>
      </c>
      <c r="S8321" s="71"/>
      <c r="T8321" s="54" t="s">
        <v>256</v>
      </c>
      <c r="U8321" s="71">
        <v>44726</v>
      </c>
      <c r="V8321" s="54" t="s">
        <v>256</v>
      </c>
      <c r="W8321" t="str">
        <f t="shared" si="129"/>
        <v>Jun-22</v>
      </c>
    </row>
    <row r="8322" spans="1:23" x14ac:dyDescent="0.25">
      <c r="A8322" s="54" t="s">
        <v>317</v>
      </c>
      <c r="B8322" s="54" t="s">
        <v>428</v>
      </c>
      <c r="C8322" s="54" t="s">
        <v>263</v>
      </c>
      <c r="D8322" s="54" t="s">
        <v>429</v>
      </c>
      <c r="E8322" s="54" t="s">
        <v>27452</v>
      </c>
      <c r="F8322" s="71">
        <v>44726</v>
      </c>
      <c r="G8322" s="72">
        <v>1587.08</v>
      </c>
      <c r="H8322" s="72">
        <v>139901.1</v>
      </c>
      <c r="I8322" s="54" t="s">
        <v>265</v>
      </c>
      <c r="J8322" s="54" t="s">
        <v>23505</v>
      </c>
      <c r="K8322" s="54" t="s">
        <v>640</v>
      </c>
      <c r="L8322" s="54" t="s">
        <v>27453</v>
      </c>
      <c r="M8322" s="54" t="s">
        <v>27452</v>
      </c>
      <c r="N8322" s="54" t="s">
        <v>256</v>
      </c>
      <c r="O8322" s="54" t="s">
        <v>256</v>
      </c>
      <c r="P8322" s="54" t="s">
        <v>508</v>
      </c>
      <c r="Q8322" s="54" t="s">
        <v>256</v>
      </c>
      <c r="R8322" s="54" t="s">
        <v>431</v>
      </c>
      <c r="S8322" s="71"/>
      <c r="T8322" s="54" t="s">
        <v>256</v>
      </c>
      <c r="U8322" s="71">
        <v>44726</v>
      </c>
      <c r="V8322" s="54" t="s">
        <v>256</v>
      </c>
      <c r="W8322" t="str">
        <f t="shared" si="129"/>
        <v>Jun-22</v>
      </c>
    </row>
    <row r="8323" spans="1:23" x14ac:dyDescent="0.25">
      <c r="A8323" s="54" t="s">
        <v>317</v>
      </c>
      <c r="B8323" s="54" t="s">
        <v>428</v>
      </c>
      <c r="C8323" s="54" t="s">
        <v>263</v>
      </c>
      <c r="D8323" s="54" t="s">
        <v>429</v>
      </c>
      <c r="E8323" s="54" t="s">
        <v>27454</v>
      </c>
      <c r="F8323" s="71">
        <v>44726</v>
      </c>
      <c r="G8323" s="72">
        <v>173.3</v>
      </c>
      <c r="H8323" s="72">
        <v>15276.4</v>
      </c>
      <c r="I8323" s="54" t="s">
        <v>265</v>
      </c>
      <c r="J8323" s="54" t="s">
        <v>23505</v>
      </c>
      <c r="K8323" s="54" t="s">
        <v>27455</v>
      </c>
      <c r="L8323" s="54" t="s">
        <v>27456</v>
      </c>
      <c r="M8323" s="54" t="s">
        <v>27454</v>
      </c>
      <c r="N8323" s="54" t="s">
        <v>256</v>
      </c>
      <c r="O8323" s="54" t="s">
        <v>256</v>
      </c>
      <c r="P8323" s="54" t="s">
        <v>468</v>
      </c>
      <c r="Q8323" s="54" t="s">
        <v>256</v>
      </c>
      <c r="R8323" s="54" t="s">
        <v>431</v>
      </c>
      <c r="S8323" s="71"/>
      <c r="T8323" s="54" t="s">
        <v>256</v>
      </c>
      <c r="U8323" s="71">
        <v>44726</v>
      </c>
      <c r="V8323" s="54" t="s">
        <v>256</v>
      </c>
      <c r="W8323" t="str">
        <f t="shared" si="129"/>
        <v>Jun-22</v>
      </c>
    </row>
    <row r="8324" spans="1:23" x14ac:dyDescent="0.25">
      <c r="A8324" s="54" t="s">
        <v>317</v>
      </c>
      <c r="B8324" s="54" t="s">
        <v>428</v>
      </c>
      <c r="C8324" s="54" t="s">
        <v>263</v>
      </c>
      <c r="D8324" s="54" t="s">
        <v>429</v>
      </c>
      <c r="E8324" s="54" t="s">
        <v>27457</v>
      </c>
      <c r="F8324" s="71">
        <v>44726</v>
      </c>
      <c r="G8324" s="72">
        <v>1524.39</v>
      </c>
      <c r="H8324" s="72">
        <v>134374.98000000001</v>
      </c>
      <c r="I8324" s="54" t="s">
        <v>265</v>
      </c>
      <c r="J8324" s="54" t="s">
        <v>23511</v>
      </c>
      <c r="K8324" s="54" t="s">
        <v>27458</v>
      </c>
      <c r="L8324" s="54" t="s">
        <v>27459</v>
      </c>
      <c r="M8324" s="54" t="s">
        <v>27457</v>
      </c>
      <c r="N8324" s="54" t="s">
        <v>256</v>
      </c>
      <c r="O8324" s="54" t="s">
        <v>256</v>
      </c>
      <c r="P8324" s="54" t="s">
        <v>455</v>
      </c>
      <c r="Q8324" s="54" t="s">
        <v>256</v>
      </c>
      <c r="R8324" s="54" t="s">
        <v>431</v>
      </c>
      <c r="S8324" s="71"/>
      <c r="T8324" s="54" t="s">
        <v>256</v>
      </c>
      <c r="U8324" s="71">
        <v>44726</v>
      </c>
      <c r="V8324" s="54" t="s">
        <v>256</v>
      </c>
      <c r="W8324" t="str">
        <f t="shared" si="129"/>
        <v>Jun-22</v>
      </c>
    </row>
    <row r="8325" spans="1:23" x14ac:dyDescent="0.25">
      <c r="A8325" s="54" t="s">
        <v>317</v>
      </c>
      <c r="B8325" s="54" t="s">
        <v>428</v>
      </c>
      <c r="C8325" s="54" t="s">
        <v>263</v>
      </c>
      <c r="D8325" s="54" t="s">
        <v>429</v>
      </c>
      <c r="E8325" s="54" t="s">
        <v>27460</v>
      </c>
      <c r="F8325" s="71">
        <v>44726</v>
      </c>
      <c r="G8325" s="72">
        <v>63.48</v>
      </c>
      <c r="H8325" s="72">
        <v>5595.76</v>
      </c>
      <c r="I8325" s="54" t="s">
        <v>265</v>
      </c>
      <c r="J8325" s="54" t="s">
        <v>25289</v>
      </c>
      <c r="K8325" s="54" t="s">
        <v>27461</v>
      </c>
      <c r="L8325" s="54" t="s">
        <v>27462</v>
      </c>
      <c r="M8325" s="54" t="s">
        <v>27460</v>
      </c>
      <c r="N8325" s="54" t="s">
        <v>256</v>
      </c>
      <c r="O8325" s="54" t="s">
        <v>256</v>
      </c>
      <c r="P8325" s="54" t="s">
        <v>273</v>
      </c>
      <c r="Q8325" s="54" t="s">
        <v>256</v>
      </c>
      <c r="R8325" s="54" t="s">
        <v>431</v>
      </c>
      <c r="S8325" s="71"/>
      <c r="T8325" s="54" t="s">
        <v>256</v>
      </c>
      <c r="U8325" s="71">
        <v>44726</v>
      </c>
      <c r="V8325" s="54" t="s">
        <v>256</v>
      </c>
      <c r="W8325" t="str">
        <f t="shared" ref="W8325:W8388" si="130">TEXT(F8325,"MMM-YY")</f>
        <v>Jun-22</v>
      </c>
    </row>
    <row r="8326" spans="1:23" x14ac:dyDescent="0.25">
      <c r="A8326" s="54" t="s">
        <v>317</v>
      </c>
      <c r="B8326" s="54" t="s">
        <v>428</v>
      </c>
      <c r="C8326" s="54" t="s">
        <v>263</v>
      </c>
      <c r="D8326" s="54" t="s">
        <v>429</v>
      </c>
      <c r="E8326" s="54" t="s">
        <v>27463</v>
      </c>
      <c r="F8326" s="71">
        <v>44726</v>
      </c>
      <c r="G8326" s="72">
        <v>51.75</v>
      </c>
      <c r="H8326" s="72">
        <v>4561.76</v>
      </c>
      <c r="I8326" s="54" t="s">
        <v>265</v>
      </c>
      <c r="J8326" s="54" t="s">
        <v>25289</v>
      </c>
      <c r="K8326" s="54" t="s">
        <v>27464</v>
      </c>
      <c r="L8326" s="54" t="s">
        <v>27465</v>
      </c>
      <c r="M8326" s="54" t="s">
        <v>27463</v>
      </c>
      <c r="N8326" s="54" t="s">
        <v>256</v>
      </c>
      <c r="O8326" s="54" t="s">
        <v>256</v>
      </c>
      <c r="P8326" s="54" t="s">
        <v>273</v>
      </c>
      <c r="Q8326" s="54" t="s">
        <v>256</v>
      </c>
      <c r="R8326" s="54" t="s">
        <v>431</v>
      </c>
      <c r="S8326" s="71"/>
      <c r="T8326" s="54" t="s">
        <v>256</v>
      </c>
      <c r="U8326" s="71">
        <v>44726</v>
      </c>
      <c r="V8326" s="54" t="s">
        <v>256</v>
      </c>
      <c r="W8326" t="str">
        <f t="shared" si="130"/>
        <v>Jun-22</v>
      </c>
    </row>
    <row r="8327" spans="1:23" x14ac:dyDescent="0.25">
      <c r="A8327" s="54" t="s">
        <v>317</v>
      </c>
      <c r="B8327" s="54" t="s">
        <v>428</v>
      </c>
      <c r="C8327" s="54" t="s">
        <v>263</v>
      </c>
      <c r="D8327" s="54" t="s">
        <v>429</v>
      </c>
      <c r="E8327" s="54" t="s">
        <v>27466</v>
      </c>
      <c r="F8327" s="71">
        <v>44726</v>
      </c>
      <c r="G8327" s="72">
        <v>74.8</v>
      </c>
      <c r="H8327" s="72">
        <v>6593.62</v>
      </c>
      <c r="I8327" s="54" t="s">
        <v>265</v>
      </c>
      <c r="J8327" s="54" t="s">
        <v>25289</v>
      </c>
      <c r="K8327" s="54" t="s">
        <v>27467</v>
      </c>
      <c r="L8327" s="54" t="s">
        <v>27468</v>
      </c>
      <c r="M8327" s="54" t="s">
        <v>27466</v>
      </c>
      <c r="N8327" s="54" t="s">
        <v>256</v>
      </c>
      <c r="O8327" s="54" t="s">
        <v>256</v>
      </c>
      <c r="P8327" s="54" t="s">
        <v>273</v>
      </c>
      <c r="Q8327" s="54" t="s">
        <v>256</v>
      </c>
      <c r="R8327" s="54" t="s">
        <v>431</v>
      </c>
      <c r="S8327" s="71"/>
      <c r="T8327" s="54" t="s">
        <v>256</v>
      </c>
      <c r="U8327" s="71">
        <v>44726</v>
      </c>
      <c r="V8327" s="54" t="s">
        <v>256</v>
      </c>
      <c r="W8327" t="str">
        <f t="shared" si="130"/>
        <v>Jun-22</v>
      </c>
    </row>
    <row r="8328" spans="1:23" x14ac:dyDescent="0.25">
      <c r="A8328" s="54" t="s">
        <v>317</v>
      </c>
      <c r="B8328" s="54" t="s">
        <v>428</v>
      </c>
      <c r="C8328" s="54" t="s">
        <v>263</v>
      </c>
      <c r="D8328" s="54" t="s">
        <v>429</v>
      </c>
      <c r="E8328" s="54" t="s">
        <v>27469</v>
      </c>
      <c r="F8328" s="71">
        <v>44726</v>
      </c>
      <c r="G8328" s="72">
        <v>452.32</v>
      </c>
      <c r="H8328" s="72">
        <v>39872.01</v>
      </c>
      <c r="I8328" s="54" t="s">
        <v>265</v>
      </c>
      <c r="J8328" s="54" t="s">
        <v>25289</v>
      </c>
      <c r="K8328" s="54" t="s">
        <v>27470</v>
      </c>
      <c r="L8328" s="54" t="s">
        <v>27471</v>
      </c>
      <c r="M8328" s="54" t="s">
        <v>27469</v>
      </c>
      <c r="N8328" s="54" t="s">
        <v>256</v>
      </c>
      <c r="O8328" s="54" t="s">
        <v>256</v>
      </c>
      <c r="P8328" s="54" t="s">
        <v>273</v>
      </c>
      <c r="Q8328" s="54" t="s">
        <v>256</v>
      </c>
      <c r="R8328" s="54" t="s">
        <v>431</v>
      </c>
      <c r="S8328" s="71"/>
      <c r="T8328" s="54" t="s">
        <v>256</v>
      </c>
      <c r="U8328" s="71">
        <v>44726</v>
      </c>
      <c r="V8328" s="54" t="s">
        <v>256</v>
      </c>
      <c r="W8328" t="str">
        <f t="shared" si="130"/>
        <v>Jun-22</v>
      </c>
    </row>
    <row r="8329" spans="1:23" x14ac:dyDescent="0.25">
      <c r="A8329" s="54" t="s">
        <v>317</v>
      </c>
      <c r="B8329" s="54" t="s">
        <v>428</v>
      </c>
      <c r="C8329" s="54" t="s">
        <v>263</v>
      </c>
      <c r="D8329" s="54" t="s">
        <v>429</v>
      </c>
      <c r="E8329" s="54" t="s">
        <v>27472</v>
      </c>
      <c r="F8329" s="71">
        <v>44726</v>
      </c>
      <c r="G8329" s="72">
        <v>1146.52</v>
      </c>
      <c r="H8329" s="72">
        <v>101065.74</v>
      </c>
      <c r="I8329" s="54" t="s">
        <v>265</v>
      </c>
      <c r="J8329" s="54" t="s">
        <v>25289</v>
      </c>
      <c r="K8329" s="54" t="s">
        <v>27473</v>
      </c>
      <c r="L8329" s="54" t="s">
        <v>27474</v>
      </c>
      <c r="M8329" s="54" t="s">
        <v>27472</v>
      </c>
      <c r="N8329" s="54" t="s">
        <v>256</v>
      </c>
      <c r="O8329" s="54" t="s">
        <v>256</v>
      </c>
      <c r="P8329" s="54" t="s">
        <v>455</v>
      </c>
      <c r="Q8329" s="54" t="s">
        <v>256</v>
      </c>
      <c r="R8329" s="54" t="s">
        <v>431</v>
      </c>
      <c r="S8329" s="71"/>
      <c r="T8329" s="54" t="s">
        <v>256</v>
      </c>
      <c r="U8329" s="71">
        <v>44726</v>
      </c>
      <c r="V8329" s="54" t="s">
        <v>256</v>
      </c>
      <c r="W8329" t="str">
        <f t="shared" si="130"/>
        <v>Jun-22</v>
      </c>
    </row>
    <row r="8330" spans="1:23" x14ac:dyDescent="0.25">
      <c r="A8330" s="54" t="s">
        <v>317</v>
      </c>
      <c r="B8330" s="54" t="s">
        <v>428</v>
      </c>
      <c r="C8330" s="54" t="s">
        <v>263</v>
      </c>
      <c r="D8330" s="54" t="s">
        <v>429</v>
      </c>
      <c r="E8330" s="54" t="s">
        <v>27475</v>
      </c>
      <c r="F8330" s="71">
        <v>44726</v>
      </c>
      <c r="G8330" s="72">
        <v>6307.2</v>
      </c>
      <c r="H8330" s="72">
        <v>555979.68000000005</v>
      </c>
      <c r="I8330" s="54" t="s">
        <v>265</v>
      </c>
      <c r="J8330" s="54" t="s">
        <v>26517</v>
      </c>
      <c r="K8330" s="54" t="s">
        <v>27476</v>
      </c>
      <c r="L8330" s="54" t="s">
        <v>27477</v>
      </c>
      <c r="M8330" s="54" t="s">
        <v>27475</v>
      </c>
      <c r="N8330" s="54" t="s">
        <v>256</v>
      </c>
      <c r="O8330" s="54" t="s">
        <v>256</v>
      </c>
      <c r="P8330" s="54" t="s">
        <v>522</v>
      </c>
      <c r="Q8330" s="54" t="s">
        <v>256</v>
      </c>
      <c r="R8330" s="54" t="s">
        <v>431</v>
      </c>
      <c r="S8330" s="71"/>
      <c r="T8330" s="54" t="s">
        <v>256</v>
      </c>
      <c r="U8330" s="71">
        <v>44726</v>
      </c>
      <c r="V8330" s="54" t="s">
        <v>256</v>
      </c>
      <c r="W8330" t="str">
        <f t="shared" si="130"/>
        <v>Jun-22</v>
      </c>
    </row>
    <row r="8331" spans="1:23" x14ac:dyDescent="0.25">
      <c r="A8331" s="54" t="s">
        <v>317</v>
      </c>
      <c r="B8331" s="54" t="s">
        <v>428</v>
      </c>
      <c r="C8331" s="54" t="s">
        <v>263</v>
      </c>
      <c r="D8331" s="54" t="s">
        <v>429</v>
      </c>
      <c r="E8331" s="54" t="s">
        <v>27478</v>
      </c>
      <c r="F8331" s="71">
        <v>44726</v>
      </c>
      <c r="G8331" s="72">
        <v>144.19999999999999</v>
      </c>
      <c r="H8331" s="72">
        <v>12711.23</v>
      </c>
      <c r="I8331" s="54" t="s">
        <v>265</v>
      </c>
      <c r="J8331" s="54" t="s">
        <v>25362</v>
      </c>
      <c r="K8331" s="54" t="s">
        <v>27479</v>
      </c>
      <c r="L8331" s="54" t="s">
        <v>27480</v>
      </c>
      <c r="M8331" s="54" t="s">
        <v>27478</v>
      </c>
      <c r="N8331" s="54" t="s">
        <v>256</v>
      </c>
      <c r="O8331" s="54" t="s">
        <v>256</v>
      </c>
      <c r="P8331" s="54" t="s">
        <v>522</v>
      </c>
      <c r="Q8331" s="54" t="s">
        <v>256</v>
      </c>
      <c r="R8331" s="54" t="s">
        <v>431</v>
      </c>
      <c r="S8331" s="71"/>
      <c r="T8331" s="54" t="s">
        <v>256</v>
      </c>
      <c r="U8331" s="71">
        <v>44726</v>
      </c>
      <c r="V8331" s="54" t="s">
        <v>256</v>
      </c>
      <c r="W8331" t="str">
        <f t="shared" si="130"/>
        <v>Jun-22</v>
      </c>
    </row>
    <row r="8332" spans="1:23" x14ac:dyDescent="0.25">
      <c r="A8332" s="54" t="s">
        <v>317</v>
      </c>
      <c r="B8332" s="54" t="s">
        <v>428</v>
      </c>
      <c r="C8332" s="54" t="s">
        <v>263</v>
      </c>
      <c r="D8332" s="54" t="s">
        <v>429</v>
      </c>
      <c r="E8332" s="54" t="s">
        <v>27481</v>
      </c>
      <c r="F8332" s="71">
        <v>44726</v>
      </c>
      <c r="G8332" s="72">
        <v>9.1</v>
      </c>
      <c r="H8332" s="72">
        <v>802.17</v>
      </c>
      <c r="I8332" s="54" t="s">
        <v>265</v>
      </c>
      <c r="J8332" s="54" t="s">
        <v>25362</v>
      </c>
      <c r="K8332" s="54" t="s">
        <v>27482</v>
      </c>
      <c r="L8332" s="54" t="s">
        <v>27483</v>
      </c>
      <c r="M8332" s="54" t="s">
        <v>27481</v>
      </c>
      <c r="N8332" s="54" t="s">
        <v>256</v>
      </c>
      <c r="O8332" s="54" t="s">
        <v>256</v>
      </c>
      <c r="P8332" s="54" t="s">
        <v>522</v>
      </c>
      <c r="Q8332" s="54" t="s">
        <v>256</v>
      </c>
      <c r="R8332" s="54" t="s">
        <v>431</v>
      </c>
      <c r="S8332" s="71"/>
      <c r="T8332" s="54" t="s">
        <v>256</v>
      </c>
      <c r="U8332" s="71">
        <v>44726</v>
      </c>
      <c r="V8332" s="54" t="s">
        <v>256</v>
      </c>
      <c r="W8332" t="str">
        <f t="shared" si="130"/>
        <v>Jun-22</v>
      </c>
    </row>
    <row r="8333" spans="1:23" x14ac:dyDescent="0.25">
      <c r="A8333" s="54" t="s">
        <v>317</v>
      </c>
      <c r="B8333" s="54" t="s">
        <v>428</v>
      </c>
      <c r="C8333" s="54" t="s">
        <v>263</v>
      </c>
      <c r="D8333" s="54" t="s">
        <v>429</v>
      </c>
      <c r="E8333" s="54" t="s">
        <v>27484</v>
      </c>
      <c r="F8333" s="71">
        <v>44726</v>
      </c>
      <c r="G8333" s="72">
        <v>108.1</v>
      </c>
      <c r="H8333" s="72">
        <v>9529.02</v>
      </c>
      <c r="I8333" s="54" t="s">
        <v>265</v>
      </c>
      <c r="J8333" s="54" t="s">
        <v>25378</v>
      </c>
      <c r="K8333" s="54" t="s">
        <v>27485</v>
      </c>
      <c r="L8333" s="54" t="s">
        <v>27486</v>
      </c>
      <c r="M8333" s="54" t="s">
        <v>27484</v>
      </c>
      <c r="N8333" s="54" t="s">
        <v>256</v>
      </c>
      <c r="O8333" s="54" t="s">
        <v>256</v>
      </c>
      <c r="P8333" s="54" t="s">
        <v>522</v>
      </c>
      <c r="Q8333" s="54" t="s">
        <v>256</v>
      </c>
      <c r="R8333" s="54" t="s">
        <v>431</v>
      </c>
      <c r="S8333" s="71"/>
      <c r="T8333" s="54" t="s">
        <v>256</v>
      </c>
      <c r="U8333" s="71">
        <v>44726</v>
      </c>
      <c r="V8333" s="54" t="s">
        <v>256</v>
      </c>
      <c r="W8333" t="str">
        <f t="shared" si="130"/>
        <v>Jun-22</v>
      </c>
    </row>
    <row r="8334" spans="1:23" x14ac:dyDescent="0.25">
      <c r="A8334" s="54" t="s">
        <v>317</v>
      </c>
      <c r="B8334" s="54" t="s">
        <v>428</v>
      </c>
      <c r="C8334" s="54" t="s">
        <v>263</v>
      </c>
      <c r="D8334" s="54" t="s">
        <v>429</v>
      </c>
      <c r="E8334" s="54" t="s">
        <v>27487</v>
      </c>
      <c r="F8334" s="71">
        <v>44726</v>
      </c>
      <c r="G8334" s="72">
        <v>9.8800000000000008</v>
      </c>
      <c r="H8334" s="72">
        <v>870.92</v>
      </c>
      <c r="I8334" s="54" t="s">
        <v>265</v>
      </c>
      <c r="J8334" s="54" t="s">
        <v>25516</v>
      </c>
      <c r="K8334" s="54" t="s">
        <v>27488</v>
      </c>
      <c r="L8334" s="54" t="s">
        <v>27489</v>
      </c>
      <c r="M8334" s="54" t="s">
        <v>27487</v>
      </c>
      <c r="N8334" s="54" t="s">
        <v>256</v>
      </c>
      <c r="O8334" s="54" t="s">
        <v>256</v>
      </c>
      <c r="P8334" s="54" t="s">
        <v>454</v>
      </c>
      <c r="Q8334" s="54" t="s">
        <v>256</v>
      </c>
      <c r="R8334" s="54" t="s">
        <v>431</v>
      </c>
      <c r="S8334" s="71"/>
      <c r="T8334" s="54" t="s">
        <v>256</v>
      </c>
      <c r="U8334" s="71">
        <v>44726</v>
      </c>
      <c r="V8334" s="54" t="s">
        <v>256</v>
      </c>
      <c r="W8334" t="str">
        <f t="shared" si="130"/>
        <v>Jun-22</v>
      </c>
    </row>
    <row r="8335" spans="1:23" x14ac:dyDescent="0.25">
      <c r="A8335" s="54" t="s">
        <v>317</v>
      </c>
      <c r="B8335" s="54" t="s">
        <v>428</v>
      </c>
      <c r="C8335" s="54" t="s">
        <v>263</v>
      </c>
      <c r="D8335" s="54" t="s">
        <v>429</v>
      </c>
      <c r="E8335" s="54" t="s">
        <v>27490</v>
      </c>
      <c r="F8335" s="71">
        <v>44726</v>
      </c>
      <c r="G8335" s="72">
        <v>705.6</v>
      </c>
      <c r="H8335" s="72">
        <v>62198.64</v>
      </c>
      <c r="I8335" s="54" t="s">
        <v>265</v>
      </c>
      <c r="J8335" s="54" t="s">
        <v>25526</v>
      </c>
      <c r="K8335" s="54" t="s">
        <v>27491</v>
      </c>
      <c r="L8335" s="54" t="s">
        <v>27492</v>
      </c>
      <c r="M8335" s="54" t="s">
        <v>27490</v>
      </c>
      <c r="N8335" s="54" t="s">
        <v>256</v>
      </c>
      <c r="O8335" s="54" t="s">
        <v>256</v>
      </c>
      <c r="P8335" s="54" t="s">
        <v>522</v>
      </c>
      <c r="Q8335" s="54" t="s">
        <v>256</v>
      </c>
      <c r="R8335" s="54" t="s">
        <v>431</v>
      </c>
      <c r="S8335" s="71"/>
      <c r="T8335" s="54" t="s">
        <v>256</v>
      </c>
      <c r="U8335" s="71">
        <v>44726</v>
      </c>
      <c r="V8335" s="54" t="s">
        <v>256</v>
      </c>
      <c r="W8335" t="str">
        <f t="shared" si="130"/>
        <v>Jun-22</v>
      </c>
    </row>
    <row r="8336" spans="1:23" x14ac:dyDescent="0.25">
      <c r="A8336" s="54" t="s">
        <v>317</v>
      </c>
      <c r="B8336" s="54" t="s">
        <v>428</v>
      </c>
      <c r="C8336" s="54" t="s">
        <v>263</v>
      </c>
      <c r="D8336" s="54" t="s">
        <v>429</v>
      </c>
      <c r="E8336" s="54" t="s">
        <v>27493</v>
      </c>
      <c r="F8336" s="71">
        <v>44727</v>
      </c>
      <c r="G8336" s="72">
        <v>30.52</v>
      </c>
      <c r="H8336" s="72">
        <v>2690.34</v>
      </c>
      <c r="I8336" s="54" t="s">
        <v>265</v>
      </c>
      <c r="J8336" s="54" t="s">
        <v>25840</v>
      </c>
      <c r="K8336" s="54" t="s">
        <v>27494</v>
      </c>
      <c r="L8336" s="54" t="s">
        <v>27495</v>
      </c>
      <c r="M8336" s="54" t="s">
        <v>27493</v>
      </c>
      <c r="N8336" s="54" t="s">
        <v>256</v>
      </c>
      <c r="O8336" s="54" t="s">
        <v>256</v>
      </c>
      <c r="P8336" s="54" t="s">
        <v>268</v>
      </c>
      <c r="Q8336" s="54" t="s">
        <v>256</v>
      </c>
      <c r="R8336" s="54" t="s">
        <v>431</v>
      </c>
      <c r="S8336" s="71"/>
      <c r="T8336" s="54" t="s">
        <v>256</v>
      </c>
      <c r="U8336" s="71">
        <v>44727</v>
      </c>
      <c r="V8336" s="54" t="s">
        <v>256</v>
      </c>
      <c r="W8336" t="str">
        <f t="shared" si="130"/>
        <v>Jun-22</v>
      </c>
    </row>
    <row r="8337" spans="1:23" x14ac:dyDescent="0.25">
      <c r="A8337" s="54" t="s">
        <v>318</v>
      </c>
      <c r="B8337" s="54" t="s">
        <v>428</v>
      </c>
      <c r="C8337" s="54" t="s">
        <v>263</v>
      </c>
      <c r="D8337" s="54" t="s">
        <v>429</v>
      </c>
      <c r="E8337" s="54" t="s">
        <v>27496</v>
      </c>
      <c r="F8337" s="71">
        <v>44727</v>
      </c>
      <c r="G8337" s="72">
        <v>62775.88</v>
      </c>
      <c r="H8337" s="72">
        <v>5533693.8200000003</v>
      </c>
      <c r="I8337" s="54" t="s">
        <v>265</v>
      </c>
      <c r="J8337" s="54" t="s">
        <v>25965</v>
      </c>
      <c r="K8337" s="54" t="s">
        <v>27497</v>
      </c>
      <c r="L8337" s="54" t="s">
        <v>27498</v>
      </c>
      <c r="M8337" s="54" t="s">
        <v>27496</v>
      </c>
      <c r="N8337" s="54" t="s">
        <v>256</v>
      </c>
      <c r="O8337" s="54" t="s">
        <v>256</v>
      </c>
      <c r="P8337" s="54" t="s">
        <v>434</v>
      </c>
      <c r="Q8337" s="54" t="s">
        <v>256</v>
      </c>
      <c r="R8337" s="54" t="s">
        <v>431</v>
      </c>
      <c r="S8337" s="71"/>
      <c r="T8337" s="54" t="s">
        <v>256</v>
      </c>
      <c r="U8337" s="71">
        <v>44727</v>
      </c>
      <c r="V8337" s="54" t="s">
        <v>256</v>
      </c>
      <c r="W8337" t="str">
        <f t="shared" si="130"/>
        <v>Jun-22</v>
      </c>
    </row>
    <row r="8338" spans="1:23" x14ac:dyDescent="0.25">
      <c r="A8338" s="54" t="s">
        <v>318</v>
      </c>
      <c r="B8338" s="54" t="s">
        <v>428</v>
      </c>
      <c r="C8338" s="54" t="s">
        <v>263</v>
      </c>
      <c r="D8338" s="54" t="s">
        <v>429</v>
      </c>
      <c r="E8338" s="54" t="s">
        <v>27499</v>
      </c>
      <c r="F8338" s="71">
        <v>44727</v>
      </c>
      <c r="G8338" s="72">
        <v>20605.8</v>
      </c>
      <c r="H8338" s="72">
        <v>1816401.27</v>
      </c>
      <c r="I8338" s="54" t="s">
        <v>265</v>
      </c>
      <c r="J8338" s="54" t="s">
        <v>25965</v>
      </c>
      <c r="K8338" s="54" t="s">
        <v>27497</v>
      </c>
      <c r="L8338" s="54" t="s">
        <v>27500</v>
      </c>
      <c r="M8338" s="54" t="s">
        <v>27499</v>
      </c>
      <c r="N8338" s="54" t="s">
        <v>256</v>
      </c>
      <c r="O8338" s="54" t="s">
        <v>256</v>
      </c>
      <c r="P8338" s="54" t="s">
        <v>434</v>
      </c>
      <c r="Q8338" s="54" t="s">
        <v>256</v>
      </c>
      <c r="R8338" s="54" t="s">
        <v>431</v>
      </c>
      <c r="S8338" s="71"/>
      <c r="T8338" s="54" t="s">
        <v>256</v>
      </c>
      <c r="U8338" s="71">
        <v>44727</v>
      </c>
      <c r="V8338" s="54" t="s">
        <v>256</v>
      </c>
      <c r="W8338" t="str">
        <f t="shared" si="130"/>
        <v>Jun-22</v>
      </c>
    </row>
    <row r="8339" spans="1:23" x14ac:dyDescent="0.25">
      <c r="A8339" s="54" t="s">
        <v>318</v>
      </c>
      <c r="B8339" s="54" t="s">
        <v>428</v>
      </c>
      <c r="C8339" s="54" t="s">
        <v>263</v>
      </c>
      <c r="D8339" s="54" t="s">
        <v>429</v>
      </c>
      <c r="E8339" s="54" t="s">
        <v>27501</v>
      </c>
      <c r="F8339" s="71">
        <v>44727</v>
      </c>
      <c r="G8339" s="72">
        <v>684.42</v>
      </c>
      <c r="H8339" s="72">
        <v>60331.62</v>
      </c>
      <c r="I8339" s="54" t="s">
        <v>265</v>
      </c>
      <c r="J8339" s="54" t="s">
        <v>25965</v>
      </c>
      <c r="K8339" s="54" t="s">
        <v>27497</v>
      </c>
      <c r="L8339" s="54" t="s">
        <v>27502</v>
      </c>
      <c r="M8339" s="54" t="s">
        <v>27501</v>
      </c>
      <c r="N8339" s="54" t="s">
        <v>256</v>
      </c>
      <c r="O8339" s="54" t="s">
        <v>256</v>
      </c>
      <c r="P8339" s="54" t="s">
        <v>434</v>
      </c>
      <c r="Q8339" s="54" t="s">
        <v>256</v>
      </c>
      <c r="R8339" s="54" t="s">
        <v>431</v>
      </c>
      <c r="S8339" s="71"/>
      <c r="T8339" s="54" t="s">
        <v>256</v>
      </c>
      <c r="U8339" s="71">
        <v>44727</v>
      </c>
      <c r="V8339" s="54" t="s">
        <v>256</v>
      </c>
      <c r="W8339" t="str">
        <f t="shared" si="130"/>
        <v>Jun-22</v>
      </c>
    </row>
    <row r="8340" spans="1:23" x14ac:dyDescent="0.25">
      <c r="A8340" s="54" t="s">
        <v>317</v>
      </c>
      <c r="B8340" s="54" t="s">
        <v>428</v>
      </c>
      <c r="C8340" s="54" t="s">
        <v>263</v>
      </c>
      <c r="D8340" s="54" t="s">
        <v>429</v>
      </c>
      <c r="E8340" s="54" t="s">
        <v>27503</v>
      </c>
      <c r="F8340" s="71">
        <v>44727</v>
      </c>
      <c r="G8340" s="72">
        <v>765.91</v>
      </c>
      <c r="H8340" s="72">
        <v>67514.97</v>
      </c>
      <c r="I8340" s="54" t="s">
        <v>265</v>
      </c>
      <c r="J8340" s="54" t="s">
        <v>26066</v>
      </c>
      <c r="K8340" s="54" t="s">
        <v>27504</v>
      </c>
      <c r="L8340" s="54" t="s">
        <v>27505</v>
      </c>
      <c r="M8340" s="54" t="s">
        <v>27503</v>
      </c>
      <c r="N8340" s="54" t="s">
        <v>256</v>
      </c>
      <c r="O8340" s="54" t="s">
        <v>256</v>
      </c>
      <c r="P8340" s="54" t="s">
        <v>264</v>
      </c>
      <c r="Q8340" s="54" t="s">
        <v>256</v>
      </c>
      <c r="R8340" s="54" t="s">
        <v>431</v>
      </c>
      <c r="S8340" s="71"/>
      <c r="T8340" s="54" t="s">
        <v>256</v>
      </c>
      <c r="U8340" s="71">
        <v>44727</v>
      </c>
      <c r="V8340" s="54" t="s">
        <v>256</v>
      </c>
      <c r="W8340" t="str">
        <f t="shared" si="130"/>
        <v>Jun-22</v>
      </c>
    </row>
    <row r="8341" spans="1:23" x14ac:dyDescent="0.25">
      <c r="A8341" s="54" t="s">
        <v>317</v>
      </c>
      <c r="B8341" s="54" t="s">
        <v>428</v>
      </c>
      <c r="C8341" s="54" t="s">
        <v>263</v>
      </c>
      <c r="D8341" s="54" t="s">
        <v>429</v>
      </c>
      <c r="E8341" s="54" t="s">
        <v>27506</v>
      </c>
      <c r="F8341" s="71">
        <v>44727</v>
      </c>
      <c r="G8341" s="72">
        <v>420.8</v>
      </c>
      <c r="H8341" s="72">
        <v>37093.519999999997</v>
      </c>
      <c r="I8341" s="54" t="s">
        <v>265</v>
      </c>
      <c r="J8341" s="54" t="s">
        <v>26072</v>
      </c>
      <c r="K8341" s="54" t="s">
        <v>27504</v>
      </c>
      <c r="L8341" s="54" t="s">
        <v>27507</v>
      </c>
      <c r="M8341" s="54" t="s">
        <v>27506</v>
      </c>
      <c r="N8341" s="54" t="s">
        <v>256</v>
      </c>
      <c r="O8341" s="54" t="s">
        <v>256</v>
      </c>
      <c r="P8341" s="54" t="s">
        <v>264</v>
      </c>
      <c r="Q8341" s="54" t="s">
        <v>256</v>
      </c>
      <c r="R8341" s="54" t="s">
        <v>431</v>
      </c>
      <c r="S8341" s="71"/>
      <c r="T8341" s="54" t="s">
        <v>256</v>
      </c>
      <c r="U8341" s="71">
        <v>44727</v>
      </c>
      <c r="V8341" s="54" t="s">
        <v>256</v>
      </c>
      <c r="W8341" t="str">
        <f t="shared" si="130"/>
        <v>Jun-22</v>
      </c>
    </row>
    <row r="8342" spans="1:23" x14ac:dyDescent="0.25">
      <c r="A8342" s="54" t="s">
        <v>317</v>
      </c>
      <c r="B8342" s="54" t="s">
        <v>428</v>
      </c>
      <c r="C8342" s="54" t="s">
        <v>263</v>
      </c>
      <c r="D8342" s="54" t="s">
        <v>429</v>
      </c>
      <c r="E8342" s="54" t="s">
        <v>27508</v>
      </c>
      <c r="F8342" s="71">
        <v>44727</v>
      </c>
      <c r="G8342" s="72">
        <v>575.72</v>
      </c>
      <c r="H8342" s="72">
        <v>50749.72</v>
      </c>
      <c r="I8342" s="54" t="s">
        <v>265</v>
      </c>
      <c r="J8342" s="54" t="s">
        <v>27097</v>
      </c>
      <c r="K8342" s="54" t="s">
        <v>27504</v>
      </c>
      <c r="L8342" s="54" t="s">
        <v>27509</v>
      </c>
      <c r="M8342" s="54" t="s">
        <v>27508</v>
      </c>
      <c r="N8342" s="54" t="s">
        <v>256</v>
      </c>
      <c r="O8342" s="54" t="s">
        <v>256</v>
      </c>
      <c r="P8342" s="54" t="s">
        <v>264</v>
      </c>
      <c r="Q8342" s="54" t="s">
        <v>256</v>
      </c>
      <c r="R8342" s="54" t="s">
        <v>431</v>
      </c>
      <c r="S8342" s="71"/>
      <c r="T8342" s="54" t="s">
        <v>256</v>
      </c>
      <c r="U8342" s="71">
        <v>44727</v>
      </c>
      <c r="V8342" s="54" t="s">
        <v>256</v>
      </c>
      <c r="W8342" t="str">
        <f t="shared" si="130"/>
        <v>Jun-22</v>
      </c>
    </row>
    <row r="8343" spans="1:23" x14ac:dyDescent="0.25">
      <c r="A8343" s="54" t="s">
        <v>317</v>
      </c>
      <c r="B8343" s="54" t="s">
        <v>428</v>
      </c>
      <c r="C8343" s="54" t="s">
        <v>263</v>
      </c>
      <c r="D8343" s="54" t="s">
        <v>429</v>
      </c>
      <c r="E8343" s="54" t="s">
        <v>27510</v>
      </c>
      <c r="F8343" s="71">
        <v>44727</v>
      </c>
      <c r="G8343" s="72">
        <v>550.97</v>
      </c>
      <c r="H8343" s="72">
        <v>48568.01</v>
      </c>
      <c r="I8343" s="54" t="s">
        <v>265</v>
      </c>
      <c r="J8343" s="54" t="s">
        <v>25289</v>
      </c>
      <c r="K8343" s="54" t="s">
        <v>27511</v>
      </c>
      <c r="L8343" s="54" t="s">
        <v>27512</v>
      </c>
      <c r="M8343" s="54" t="s">
        <v>27510</v>
      </c>
      <c r="N8343" s="54" t="s">
        <v>256</v>
      </c>
      <c r="O8343" s="54" t="s">
        <v>256</v>
      </c>
      <c r="P8343" s="54" t="s">
        <v>454</v>
      </c>
      <c r="Q8343" s="54" t="s">
        <v>256</v>
      </c>
      <c r="R8343" s="54" t="s">
        <v>431</v>
      </c>
      <c r="S8343" s="71"/>
      <c r="T8343" s="54" t="s">
        <v>256</v>
      </c>
      <c r="U8343" s="71">
        <v>44727</v>
      </c>
      <c r="V8343" s="54" t="s">
        <v>256</v>
      </c>
      <c r="W8343" t="str">
        <f t="shared" si="130"/>
        <v>Jun-22</v>
      </c>
    </row>
    <row r="8344" spans="1:23" x14ac:dyDescent="0.25">
      <c r="A8344" s="54" t="s">
        <v>317</v>
      </c>
      <c r="B8344" s="54" t="s">
        <v>428</v>
      </c>
      <c r="C8344" s="54" t="s">
        <v>263</v>
      </c>
      <c r="D8344" s="54" t="s">
        <v>429</v>
      </c>
      <c r="E8344" s="54" t="s">
        <v>27513</v>
      </c>
      <c r="F8344" s="71">
        <v>44727</v>
      </c>
      <c r="G8344" s="72">
        <v>172.71</v>
      </c>
      <c r="H8344" s="72">
        <v>15224.39</v>
      </c>
      <c r="I8344" s="54" t="s">
        <v>265</v>
      </c>
      <c r="J8344" s="54" t="s">
        <v>25516</v>
      </c>
      <c r="K8344" s="54" t="s">
        <v>27514</v>
      </c>
      <c r="L8344" s="54" t="s">
        <v>27515</v>
      </c>
      <c r="M8344" s="54" t="s">
        <v>27513</v>
      </c>
      <c r="N8344" s="54" t="s">
        <v>256</v>
      </c>
      <c r="O8344" s="54" t="s">
        <v>256</v>
      </c>
      <c r="P8344" s="54" t="s">
        <v>454</v>
      </c>
      <c r="Q8344" s="54" t="s">
        <v>256</v>
      </c>
      <c r="R8344" s="54" t="s">
        <v>431</v>
      </c>
      <c r="S8344" s="71"/>
      <c r="T8344" s="54" t="s">
        <v>256</v>
      </c>
      <c r="U8344" s="71">
        <v>44727</v>
      </c>
      <c r="V8344" s="54" t="s">
        <v>256</v>
      </c>
      <c r="W8344" t="str">
        <f t="shared" si="130"/>
        <v>Jun-22</v>
      </c>
    </row>
    <row r="8345" spans="1:23" x14ac:dyDescent="0.25">
      <c r="A8345" s="54" t="s">
        <v>317</v>
      </c>
      <c r="B8345" s="54" t="s">
        <v>428</v>
      </c>
      <c r="C8345" s="54" t="s">
        <v>263</v>
      </c>
      <c r="D8345" s="54" t="s">
        <v>429</v>
      </c>
      <c r="E8345" s="54" t="s">
        <v>27516</v>
      </c>
      <c r="F8345" s="71">
        <v>44727</v>
      </c>
      <c r="G8345" s="72">
        <v>2557.61</v>
      </c>
      <c r="H8345" s="72">
        <v>225453.32</v>
      </c>
      <c r="I8345" s="54" t="s">
        <v>265</v>
      </c>
      <c r="J8345" s="54" t="s">
        <v>27517</v>
      </c>
      <c r="K8345" s="54" t="s">
        <v>27518</v>
      </c>
      <c r="L8345" s="54" t="s">
        <v>27519</v>
      </c>
      <c r="M8345" s="54" t="s">
        <v>27516</v>
      </c>
      <c r="N8345" s="54" t="s">
        <v>256</v>
      </c>
      <c r="O8345" s="54" t="s">
        <v>256</v>
      </c>
      <c r="P8345" s="54" t="s">
        <v>289</v>
      </c>
      <c r="Q8345" s="54" t="s">
        <v>256</v>
      </c>
      <c r="R8345" s="54" t="s">
        <v>431</v>
      </c>
      <c r="S8345" s="71"/>
      <c r="T8345" s="54" t="s">
        <v>256</v>
      </c>
      <c r="U8345" s="71">
        <v>44727</v>
      </c>
      <c r="V8345" s="54" t="s">
        <v>256</v>
      </c>
      <c r="W8345" t="str">
        <f t="shared" si="130"/>
        <v>Jun-22</v>
      </c>
    </row>
    <row r="8346" spans="1:23" x14ac:dyDescent="0.25">
      <c r="A8346" s="54" t="s">
        <v>317</v>
      </c>
      <c r="B8346" s="54" t="s">
        <v>428</v>
      </c>
      <c r="C8346" s="54" t="s">
        <v>263</v>
      </c>
      <c r="D8346" s="54" t="s">
        <v>429</v>
      </c>
      <c r="E8346" s="54" t="s">
        <v>27520</v>
      </c>
      <c r="F8346" s="71">
        <v>44728</v>
      </c>
      <c r="G8346" s="72">
        <v>2022.29</v>
      </c>
      <c r="H8346" s="72">
        <v>178264.86</v>
      </c>
      <c r="I8346" s="54" t="s">
        <v>265</v>
      </c>
      <c r="J8346" s="54" t="s">
        <v>25639</v>
      </c>
      <c r="K8346" s="54" t="s">
        <v>27521</v>
      </c>
      <c r="L8346" s="54" t="s">
        <v>27522</v>
      </c>
      <c r="M8346" s="54" t="s">
        <v>27520</v>
      </c>
      <c r="N8346" s="54" t="s">
        <v>256</v>
      </c>
      <c r="O8346" s="54" t="s">
        <v>256</v>
      </c>
      <c r="P8346" s="54" t="s">
        <v>267</v>
      </c>
      <c r="Q8346" s="54" t="s">
        <v>256</v>
      </c>
      <c r="R8346" s="54" t="s">
        <v>431</v>
      </c>
      <c r="S8346" s="71"/>
      <c r="T8346" s="54" t="s">
        <v>256</v>
      </c>
      <c r="U8346" s="71">
        <v>44728</v>
      </c>
      <c r="V8346" s="54" t="s">
        <v>256</v>
      </c>
      <c r="W8346" t="str">
        <f t="shared" si="130"/>
        <v>Jun-22</v>
      </c>
    </row>
    <row r="8347" spans="1:23" x14ac:dyDescent="0.25">
      <c r="A8347" s="54" t="s">
        <v>317</v>
      </c>
      <c r="B8347" s="54" t="s">
        <v>428</v>
      </c>
      <c r="C8347" s="54" t="s">
        <v>263</v>
      </c>
      <c r="D8347" s="54" t="s">
        <v>429</v>
      </c>
      <c r="E8347" s="54" t="s">
        <v>27523</v>
      </c>
      <c r="F8347" s="71">
        <v>44728</v>
      </c>
      <c r="G8347" s="72">
        <v>2994.09</v>
      </c>
      <c r="H8347" s="72">
        <v>263929.03000000003</v>
      </c>
      <c r="I8347" s="54" t="s">
        <v>265</v>
      </c>
      <c r="J8347" s="54" t="s">
        <v>25639</v>
      </c>
      <c r="K8347" s="54" t="s">
        <v>27524</v>
      </c>
      <c r="L8347" s="54" t="s">
        <v>27525</v>
      </c>
      <c r="M8347" s="54" t="s">
        <v>27523</v>
      </c>
      <c r="N8347" s="54" t="s">
        <v>256</v>
      </c>
      <c r="O8347" s="54" t="s">
        <v>256</v>
      </c>
      <c r="P8347" s="54" t="s">
        <v>267</v>
      </c>
      <c r="Q8347" s="54" t="s">
        <v>256</v>
      </c>
      <c r="R8347" s="54" t="s">
        <v>431</v>
      </c>
      <c r="S8347" s="71"/>
      <c r="T8347" s="54" t="s">
        <v>256</v>
      </c>
      <c r="U8347" s="71">
        <v>44728</v>
      </c>
      <c r="V8347" s="54" t="s">
        <v>256</v>
      </c>
      <c r="W8347" t="str">
        <f t="shared" si="130"/>
        <v>Jun-22</v>
      </c>
    </row>
    <row r="8348" spans="1:23" x14ac:dyDescent="0.25">
      <c r="A8348" s="54" t="s">
        <v>317</v>
      </c>
      <c r="B8348" s="54" t="s">
        <v>428</v>
      </c>
      <c r="C8348" s="54" t="s">
        <v>263</v>
      </c>
      <c r="D8348" s="54" t="s">
        <v>429</v>
      </c>
      <c r="E8348" s="54" t="s">
        <v>27526</v>
      </c>
      <c r="F8348" s="71">
        <v>44728</v>
      </c>
      <c r="G8348" s="72">
        <v>3780</v>
      </c>
      <c r="H8348" s="72">
        <v>333207</v>
      </c>
      <c r="I8348" s="54" t="s">
        <v>265</v>
      </c>
      <c r="J8348" s="54" t="s">
        <v>25651</v>
      </c>
      <c r="K8348" s="54" t="s">
        <v>27527</v>
      </c>
      <c r="L8348" s="54" t="s">
        <v>27528</v>
      </c>
      <c r="M8348" s="54" t="s">
        <v>27526</v>
      </c>
      <c r="N8348" s="54" t="s">
        <v>256</v>
      </c>
      <c r="O8348" s="54" t="s">
        <v>256</v>
      </c>
      <c r="P8348" s="54" t="s">
        <v>267</v>
      </c>
      <c r="Q8348" s="54" t="s">
        <v>256</v>
      </c>
      <c r="R8348" s="54" t="s">
        <v>431</v>
      </c>
      <c r="S8348" s="71"/>
      <c r="T8348" s="54" t="s">
        <v>256</v>
      </c>
      <c r="U8348" s="71">
        <v>44728</v>
      </c>
      <c r="V8348" s="54" t="s">
        <v>256</v>
      </c>
      <c r="W8348" t="str">
        <f t="shared" si="130"/>
        <v>Jun-22</v>
      </c>
    </row>
    <row r="8349" spans="1:23" x14ac:dyDescent="0.25">
      <c r="A8349" s="54" t="s">
        <v>317</v>
      </c>
      <c r="B8349" s="54" t="s">
        <v>428</v>
      </c>
      <c r="C8349" s="54" t="s">
        <v>263</v>
      </c>
      <c r="D8349" s="54" t="s">
        <v>429</v>
      </c>
      <c r="E8349" s="54" t="s">
        <v>27529</v>
      </c>
      <c r="F8349" s="71">
        <v>44728</v>
      </c>
      <c r="G8349" s="72">
        <v>438</v>
      </c>
      <c r="H8349" s="72">
        <v>38609.699999999997</v>
      </c>
      <c r="I8349" s="54" t="s">
        <v>265</v>
      </c>
      <c r="J8349" s="54" t="s">
        <v>25651</v>
      </c>
      <c r="K8349" s="54" t="s">
        <v>27530</v>
      </c>
      <c r="L8349" s="54" t="s">
        <v>27531</v>
      </c>
      <c r="M8349" s="54" t="s">
        <v>27529</v>
      </c>
      <c r="N8349" s="54" t="s">
        <v>256</v>
      </c>
      <c r="O8349" s="54" t="s">
        <v>256</v>
      </c>
      <c r="P8349" s="54" t="s">
        <v>267</v>
      </c>
      <c r="Q8349" s="54" t="s">
        <v>256</v>
      </c>
      <c r="R8349" s="54" t="s">
        <v>431</v>
      </c>
      <c r="S8349" s="71"/>
      <c r="T8349" s="54" t="s">
        <v>256</v>
      </c>
      <c r="U8349" s="71">
        <v>44728</v>
      </c>
      <c r="V8349" s="54" t="s">
        <v>256</v>
      </c>
      <c r="W8349" t="str">
        <f t="shared" si="130"/>
        <v>Jun-22</v>
      </c>
    </row>
    <row r="8350" spans="1:23" x14ac:dyDescent="0.25">
      <c r="A8350" s="54" t="s">
        <v>317</v>
      </c>
      <c r="B8350" s="54" t="s">
        <v>428</v>
      </c>
      <c r="C8350" s="54" t="s">
        <v>263</v>
      </c>
      <c r="D8350" s="54" t="s">
        <v>429</v>
      </c>
      <c r="E8350" s="54" t="s">
        <v>27532</v>
      </c>
      <c r="F8350" s="71">
        <v>44728</v>
      </c>
      <c r="G8350" s="72">
        <v>420</v>
      </c>
      <c r="H8350" s="72">
        <v>37023</v>
      </c>
      <c r="I8350" s="54" t="s">
        <v>265</v>
      </c>
      <c r="J8350" s="54" t="s">
        <v>25651</v>
      </c>
      <c r="K8350" s="54" t="s">
        <v>27533</v>
      </c>
      <c r="L8350" s="54" t="s">
        <v>27534</v>
      </c>
      <c r="M8350" s="54" t="s">
        <v>27532</v>
      </c>
      <c r="N8350" s="54" t="s">
        <v>256</v>
      </c>
      <c r="O8350" s="54" t="s">
        <v>256</v>
      </c>
      <c r="P8350" s="54" t="s">
        <v>267</v>
      </c>
      <c r="Q8350" s="54" t="s">
        <v>256</v>
      </c>
      <c r="R8350" s="54" t="s">
        <v>431</v>
      </c>
      <c r="S8350" s="71"/>
      <c r="T8350" s="54" t="s">
        <v>256</v>
      </c>
      <c r="U8350" s="71">
        <v>44728</v>
      </c>
      <c r="V8350" s="54" t="s">
        <v>256</v>
      </c>
      <c r="W8350" t="str">
        <f t="shared" si="130"/>
        <v>Jun-22</v>
      </c>
    </row>
    <row r="8351" spans="1:23" x14ac:dyDescent="0.25">
      <c r="A8351" s="54" t="s">
        <v>317</v>
      </c>
      <c r="B8351" s="54" t="s">
        <v>428</v>
      </c>
      <c r="C8351" s="54" t="s">
        <v>263</v>
      </c>
      <c r="D8351" s="54" t="s">
        <v>429</v>
      </c>
      <c r="E8351" s="54" t="s">
        <v>27535</v>
      </c>
      <c r="F8351" s="71">
        <v>44728</v>
      </c>
      <c r="G8351" s="72">
        <v>217</v>
      </c>
      <c r="H8351" s="72">
        <v>19128.55</v>
      </c>
      <c r="I8351" s="54" t="s">
        <v>265</v>
      </c>
      <c r="J8351" s="54" t="s">
        <v>22798</v>
      </c>
      <c r="K8351" s="54" t="s">
        <v>27536</v>
      </c>
      <c r="L8351" s="54" t="s">
        <v>27537</v>
      </c>
      <c r="M8351" s="54" t="s">
        <v>27535</v>
      </c>
      <c r="N8351" s="54" t="s">
        <v>256</v>
      </c>
      <c r="O8351" s="54" t="s">
        <v>256</v>
      </c>
      <c r="P8351" s="54" t="s">
        <v>267</v>
      </c>
      <c r="Q8351" s="54" t="s">
        <v>256</v>
      </c>
      <c r="R8351" s="54" t="s">
        <v>431</v>
      </c>
      <c r="S8351" s="71"/>
      <c r="T8351" s="54" t="s">
        <v>256</v>
      </c>
      <c r="U8351" s="71">
        <v>44728</v>
      </c>
      <c r="V8351" s="54" t="s">
        <v>256</v>
      </c>
      <c r="W8351" t="str">
        <f t="shared" si="130"/>
        <v>Jun-22</v>
      </c>
    </row>
    <row r="8352" spans="1:23" x14ac:dyDescent="0.25">
      <c r="A8352" s="54" t="s">
        <v>318</v>
      </c>
      <c r="B8352" s="54" t="s">
        <v>428</v>
      </c>
      <c r="C8352" s="54" t="s">
        <v>263</v>
      </c>
      <c r="D8352" s="54" t="s">
        <v>429</v>
      </c>
      <c r="E8352" s="54" t="s">
        <v>27538</v>
      </c>
      <c r="F8352" s="71">
        <v>44728</v>
      </c>
      <c r="G8352" s="72">
        <v>206584.61</v>
      </c>
      <c r="H8352" s="72">
        <v>18210433.370000001</v>
      </c>
      <c r="I8352" s="54" t="s">
        <v>265</v>
      </c>
      <c r="J8352" s="54" t="s">
        <v>22840</v>
      </c>
      <c r="K8352" s="54" t="s">
        <v>27539</v>
      </c>
      <c r="L8352" s="54" t="s">
        <v>27540</v>
      </c>
      <c r="M8352" s="54" t="s">
        <v>27538</v>
      </c>
      <c r="N8352" s="54" t="s">
        <v>256</v>
      </c>
      <c r="O8352" s="54" t="s">
        <v>256</v>
      </c>
      <c r="P8352" s="54" t="s">
        <v>433</v>
      </c>
      <c r="Q8352" s="54" t="s">
        <v>256</v>
      </c>
      <c r="R8352" s="54" t="s">
        <v>431</v>
      </c>
      <c r="S8352" s="71"/>
      <c r="T8352" s="54" t="s">
        <v>256</v>
      </c>
      <c r="U8352" s="71">
        <v>44728</v>
      </c>
      <c r="V8352" s="54" t="s">
        <v>256</v>
      </c>
      <c r="W8352" t="str">
        <f t="shared" si="130"/>
        <v>Jun-22</v>
      </c>
    </row>
    <row r="8353" spans="1:23" x14ac:dyDescent="0.25">
      <c r="A8353" s="54" t="s">
        <v>317</v>
      </c>
      <c r="B8353" s="54" t="s">
        <v>428</v>
      </c>
      <c r="C8353" s="54" t="s">
        <v>263</v>
      </c>
      <c r="D8353" s="54" t="s">
        <v>429</v>
      </c>
      <c r="E8353" s="54" t="s">
        <v>27541</v>
      </c>
      <c r="F8353" s="71">
        <v>44728</v>
      </c>
      <c r="G8353" s="72">
        <v>17.52</v>
      </c>
      <c r="H8353" s="72">
        <v>1544.39</v>
      </c>
      <c r="I8353" s="54" t="s">
        <v>265</v>
      </c>
      <c r="J8353" s="54" t="s">
        <v>22840</v>
      </c>
      <c r="K8353" s="54" t="s">
        <v>27542</v>
      </c>
      <c r="L8353" s="54" t="s">
        <v>27543</v>
      </c>
      <c r="M8353" s="54" t="s">
        <v>27541</v>
      </c>
      <c r="N8353" s="54" t="s">
        <v>256</v>
      </c>
      <c r="O8353" s="54" t="s">
        <v>256</v>
      </c>
      <c r="P8353" s="54" t="s">
        <v>267</v>
      </c>
      <c r="Q8353" s="54" t="s">
        <v>256</v>
      </c>
      <c r="R8353" s="54" t="s">
        <v>431</v>
      </c>
      <c r="S8353" s="71"/>
      <c r="T8353" s="54" t="s">
        <v>256</v>
      </c>
      <c r="U8353" s="71">
        <v>44728</v>
      </c>
      <c r="V8353" s="54" t="s">
        <v>256</v>
      </c>
      <c r="W8353" t="str">
        <f t="shared" si="130"/>
        <v>Jun-22</v>
      </c>
    </row>
    <row r="8354" spans="1:23" x14ac:dyDescent="0.25">
      <c r="A8354" s="54" t="s">
        <v>317</v>
      </c>
      <c r="B8354" s="54" t="s">
        <v>428</v>
      </c>
      <c r="C8354" s="54" t="s">
        <v>263</v>
      </c>
      <c r="D8354" s="54" t="s">
        <v>429</v>
      </c>
      <c r="E8354" s="54" t="s">
        <v>27544</v>
      </c>
      <c r="F8354" s="71">
        <v>44728</v>
      </c>
      <c r="G8354" s="72">
        <v>153.36000000000001</v>
      </c>
      <c r="H8354" s="72">
        <v>13518.68</v>
      </c>
      <c r="I8354" s="54" t="s">
        <v>265</v>
      </c>
      <c r="J8354" s="54" t="s">
        <v>25840</v>
      </c>
      <c r="K8354" s="54" t="s">
        <v>27545</v>
      </c>
      <c r="L8354" s="54" t="s">
        <v>27546</v>
      </c>
      <c r="M8354" s="54" t="s">
        <v>27544</v>
      </c>
      <c r="N8354" s="54" t="s">
        <v>256</v>
      </c>
      <c r="O8354" s="54" t="s">
        <v>256</v>
      </c>
      <c r="P8354" s="54" t="s">
        <v>267</v>
      </c>
      <c r="Q8354" s="54" t="s">
        <v>256</v>
      </c>
      <c r="R8354" s="54" t="s">
        <v>431</v>
      </c>
      <c r="S8354" s="71"/>
      <c r="T8354" s="54" t="s">
        <v>256</v>
      </c>
      <c r="U8354" s="71">
        <v>44728</v>
      </c>
      <c r="V8354" s="54" t="s">
        <v>256</v>
      </c>
      <c r="W8354" t="str">
        <f t="shared" si="130"/>
        <v>Jun-22</v>
      </c>
    </row>
    <row r="8355" spans="1:23" x14ac:dyDescent="0.25">
      <c r="A8355" s="54" t="s">
        <v>317</v>
      </c>
      <c r="B8355" s="54" t="s">
        <v>428</v>
      </c>
      <c r="C8355" s="54" t="s">
        <v>263</v>
      </c>
      <c r="D8355" s="54" t="s">
        <v>429</v>
      </c>
      <c r="E8355" s="54" t="s">
        <v>27547</v>
      </c>
      <c r="F8355" s="71">
        <v>44728</v>
      </c>
      <c r="G8355" s="72">
        <v>7200.1</v>
      </c>
      <c r="H8355" s="72">
        <v>634688.81999999995</v>
      </c>
      <c r="I8355" s="54" t="s">
        <v>265</v>
      </c>
      <c r="J8355" s="54" t="s">
        <v>24456</v>
      </c>
      <c r="K8355" s="54" t="s">
        <v>27548</v>
      </c>
      <c r="L8355" s="54" t="s">
        <v>27549</v>
      </c>
      <c r="M8355" s="54" t="s">
        <v>27547</v>
      </c>
      <c r="N8355" s="54" t="s">
        <v>256</v>
      </c>
      <c r="O8355" s="54" t="s">
        <v>256</v>
      </c>
      <c r="P8355" s="54" t="s">
        <v>271</v>
      </c>
      <c r="Q8355" s="54" t="s">
        <v>256</v>
      </c>
      <c r="R8355" s="54" t="s">
        <v>431</v>
      </c>
      <c r="S8355" s="71"/>
      <c r="T8355" s="54" t="s">
        <v>256</v>
      </c>
      <c r="U8355" s="71">
        <v>44728</v>
      </c>
      <c r="V8355" s="54" t="s">
        <v>443</v>
      </c>
      <c r="W8355" t="str">
        <f t="shared" si="130"/>
        <v>Jun-22</v>
      </c>
    </row>
    <row r="8356" spans="1:23" x14ac:dyDescent="0.25">
      <c r="A8356" s="54" t="s">
        <v>317</v>
      </c>
      <c r="B8356" s="54" t="s">
        <v>428</v>
      </c>
      <c r="C8356" s="54" t="s">
        <v>263</v>
      </c>
      <c r="D8356" s="54" t="s">
        <v>429</v>
      </c>
      <c r="E8356" s="54" t="s">
        <v>27550</v>
      </c>
      <c r="F8356" s="71">
        <v>44728</v>
      </c>
      <c r="G8356" s="72">
        <v>1260</v>
      </c>
      <c r="H8356" s="72">
        <v>111069</v>
      </c>
      <c r="I8356" s="54" t="s">
        <v>265</v>
      </c>
      <c r="J8356" s="54" t="s">
        <v>24456</v>
      </c>
      <c r="K8356" s="54" t="s">
        <v>27551</v>
      </c>
      <c r="L8356" s="54" t="s">
        <v>27552</v>
      </c>
      <c r="M8356" s="54" t="s">
        <v>27550</v>
      </c>
      <c r="N8356" s="54" t="s">
        <v>256</v>
      </c>
      <c r="O8356" s="54" t="s">
        <v>256</v>
      </c>
      <c r="P8356" s="54" t="s">
        <v>267</v>
      </c>
      <c r="Q8356" s="54" t="s">
        <v>256</v>
      </c>
      <c r="R8356" s="54" t="s">
        <v>431</v>
      </c>
      <c r="S8356" s="71"/>
      <c r="T8356" s="54" t="s">
        <v>256</v>
      </c>
      <c r="U8356" s="71">
        <v>44728</v>
      </c>
      <c r="V8356" s="54" t="s">
        <v>256</v>
      </c>
      <c r="W8356" t="str">
        <f t="shared" si="130"/>
        <v>Jun-22</v>
      </c>
    </row>
    <row r="8357" spans="1:23" x14ac:dyDescent="0.25">
      <c r="A8357" s="54" t="s">
        <v>317</v>
      </c>
      <c r="B8357" s="54" t="s">
        <v>428</v>
      </c>
      <c r="C8357" s="54" t="s">
        <v>263</v>
      </c>
      <c r="D8357" s="54" t="s">
        <v>429</v>
      </c>
      <c r="E8357" s="54" t="s">
        <v>27553</v>
      </c>
      <c r="F8357" s="71">
        <v>44728</v>
      </c>
      <c r="G8357" s="72">
        <v>420</v>
      </c>
      <c r="H8357" s="72">
        <v>37023</v>
      </c>
      <c r="I8357" s="54" t="s">
        <v>265</v>
      </c>
      <c r="J8357" s="54" t="s">
        <v>24456</v>
      </c>
      <c r="K8357" s="54" t="s">
        <v>27554</v>
      </c>
      <c r="L8357" s="54" t="s">
        <v>27555</v>
      </c>
      <c r="M8357" s="54" t="s">
        <v>27553</v>
      </c>
      <c r="N8357" s="54" t="s">
        <v>256</v>
      </c>
      <c r="O8357" s="54" t="s">
        <v>256</v>
      </c>
      <c r="P8357" s="54" t="s">
        <v>267</v>
      </c>
      <c r="Q8357" s="54" t="s">
        <v>256</v>
      </c>
      <c r="R8357" s="54" t="s">
        <v>431</v>
      </c>
      <c r="S8357" s="71"/>
      <c r="T8357" s="54" t="s">
        <v>256</v>
      </c>
      <c r="U8357" s="71">
        <v>44728</v>
      </c>
      <c r="V8357" s="54" t="s">
        <v>256</v>
      </c>
      <c r="W8357" t="str">
        <f t="shared" si="130"/>
        <v>Jun-22</v>
      </c>
    </row>
    <row r="8358" spans="1:23" x14ac:dyDescent="0.25">
      <c r="A8358" s="54" t="s">
        <v>317</v>
      </c>
      <c r="B8358" s="54" t="s">
        <v>428</v>
      </c>
      <c r="C8358" s="54" t="s">
        <v>263</v>
      </c>
      <c r="D8358" s="54" t="s">
        <v>429</v>
      </c>
      <c r="E8358" s="54" t="s">
        <v>27556</v>
      </c>
      <c r="F8358" s="71">
        <v>44728</v>
      </c>
      <c r="G8358" s="72">
        <v>3247.38</v>
      </c>
      <c r="H8358" s="72">
        <v>286256.55</v>
      </c>
      <c r="I8358" s="54" t="s">
        <v>265</v>
      </c>
      <c r="J8358" s="54" t="s">
        <v>24456</v>
      </c>
      <c r="K8358" s="54" t="s">
        <v>27557</v>
      </c>
      <c r="L8358" s="54" t="s">
        <v>27558</v>
      </c>
      <c r="M8358" s="54" t="s">
        <v>27556</v>
      </c>
      <c r="N8358" s="54" t="s">
        <v>256</v>
      </c>
      <c r="O8358" s="54" t="s">
        <v>256</v>
      </c>
      <c r="P8358" s="54" t="s">
        <v>444</v>
      </c>
      <c r="Q8358" s="54" t="s">
        <v>256</v>
      </c>
      <c r="R8358" s="54" t="s">
        <v>431</v>
      </c>
      <c r="S8358" s="71"/>
      <c r="T8358" s="54" t="s">
        <v>256</v>
      </c>
      <c r="U8358" s="71">
        <v>44728</v>
      </c>
      <c r="V8358" s="54" t="s">
        <v>256</v>
      </c>
      <c r="W8358" t="str">
        <f t="shared" si="130"/>
        <v>Jun-22</v>
      </c>
    </row>
    <row r="8359" spans="1:23" x14ac:dyDescent="0.25">
      <c r="A8359" s="54" t="s">
        <v>317</v>
      </c>
      <c r="B8359" s="54" t="s">
        <v>428</v>
      </c>
      <c r="C8359" s="54" t="s">
        <v>263</v>
      </c>
      <c r="D8359" s="54" t="s">
        <v>429</v>
      </c>
      <c r="E8359" s="54" t="s">
        <v>27559</v>
      </c>
      <c r="F8359" s="71">
        <v>44728</v>
      </c>
      <c r="G8359" s="72">
        <v>109.5</v>
      </c>
      <c r="H8359" s="72">
        <v>9652.43</v>
      </c>
      <c r="I8359" s="54" t="s">
        <v>265</v>
      </c>
      <c r="J8359" s="54" t="s">
        <v>24475</v>
      </c>
      <c r="K8359" s="54" t="s">
        <v>27560</v>
      </c>
      <c r="L8359" s="54" t="s">
        <v>27561</v>
      </c>
      <c r="M8359" s="54" t="s">
        <v>27559</v>
      </c>
      <c r="N8359" s="54" t="s">
        <v>256</v>
      </c>
      <c r="O8359" s="54" t="s">
        <v>256</v>
      </c>
      <c r="P8359" s="54" t="s">
        <v>267</v>
      </c>
      <c r="Q8359" s="54" t="s">
        <v>256</v>
      </c>
      <c r="R8359" s="54" t="s">
        <v>431</v>
      </c>
      <c r="S8359" s="71"/>
      <c r="T8359" s="54" t="s">
        <v>256</v>
      </c>
      <c r="U8359" s="71">
        <v>44728</v>
      </c>
      <c r="V8359" s="54" t="s">
        <v>256</v>
      </c>
      <c r="W8359" t="str">
        <f t="shared" si="130"/>
        <v>Jun-22</v>
      </c>
    </row>
    <row r="8360" spans="1:23" x14ac:dyDescent="0.25">
      <c r="A8360" s="54" t="s">
        <v>317</v>
      </c>
      <c r="B8360" s="54" t="s">
        <v>428</v>
      </c>
      <c r="C8360" s="54" t="s">
        <v>263</v>
      </c>
      <c r="D8360" s="54" t="s">
        <v>429</v>
      </c>
      <c r="E8360" s="54" t="s">
        <v>27562</v>
      </c>
      <c r="F8360" s="71">
        <v>44728</v>
      </c>
      <c r="G8360" s="72">
        <v>878.9</v>
      </c>
      <c r="H8360" s="72">
        <v>77475.039999999994</v>
      </c>
      <c r="I8360" s="54" t="s">
        <v>265</v>
      </c>
      <c r="J8360" s="54" t="s">
        <v>24490</v>
      </c>
      <c r="K8360" s="54" t="s">
        <v>27563</v>
      </c>
      <c r="L8360" s="54" t="s">
        <v>27564</v>
      </c>
      <c r="M8360" s="54" t="s">
        <v>27562</v>
      </c>
      <c r="N8360" s="54" t="s">
        <v>256</v>
      </c>
      <c r="O8360" s="54" t="s">
        <v>256</v>
      </c>
      <c r="P8360" s="54" t="s">
        <v>267</v>
      </c>
      <c r="Q8360" s="54" t="s">
        <v>256</v>
      </c>
      <c r="R8360" s="54" t="s">
        <v>431</v>
      </c>
      <c r="S8360" s="71"/>
      <c r="T8360" s="54" t="s">
        <v>256</v>
      </c>
      <c r="U8360" s="71">
        <v>44728</v>
      </c>
      <c r="V8360" s="54" t="s">
        <v>256</v>
      </c>
      <c r="W8360" t="str">
        <f t="shared" si="130"/>
        <v>Jun-22</v>
      </c>
    </row>
    <row r="8361" spans="1:23" x14ac:dyDescent="0.25">
      <c r="A8361" s="54" t="s">
        <v>317</v>
      </c>
      <c r="B8361" s="54" t="s">
        <v>428</v>
      </c>
      <c r="C8361" s="54" t="s">
        <v>263</v>
      </c>
      <c r="D8361" s="54" t="s">
        <v>429</v>
      </c>
      <c r="E8361" s="54" t="s">
        <v>27565</v>
      </c>
      <c r="F8361" s="71">
        <v>44728</v>
      </c>
      <c r="G8361" s="72">
        <v>3636.36</v>
      </c>
      <c r="H8361" s="72">
        <v>320545.13</v>
      </c>
      <c r="I8361" s="54" t="s">
        <v>265</v>
      </c>
      <c r="J8361" s="54" t="s">
        <v>26018</v>
      </c>
      <c r="K8361" s="54" t="s">
        <v>26815</v>
      </c>
      <c r="L8361" s="54" t="s">
        <v>27566</v>
      </c>
      <c r="M8361" s="54" t="s">
        <v>27565</v>
      </c>
      <c r="N8361" s="54" t="s">
        <v>256</v>
      </c>
      <c r="O8361" s="54" t="s">
        <v>256</v>
      </c>
      <c r="P8361" s="54" t="s">
        <v>271</v>
      </c>
      <c r="Q8361" s="54" t="s">
        <v>256</v>
      </c>
      <c r="R8361" s="54" t="s">
        <v>431</v>
      </c>
      <c r="S8361" s="71"/>
      <c r="T8361" s="54" t="s">
        <v>256</v>
      </c>
      <c r="U8361" s="71">
        <v>44728</v>
      </c>
      <c r="V8361" s="54" t="s">
        <v>443</v>
      </c>
      <c r="W8361" t="str">
        <f t="shared" si="130"/>
        <v>Jun-22</v>
      </c>
    </row>
    <row r="8362" spans="1:23" x14ac:dyDescent="0.25">
      <c r="A8362" s="54" t="s">
        <v>317</v>
      </c>
      <c r="B8362" s="54" t="s">
        <v>428</v>
      </c>
      <c r="C8362" s="54" t="s">
        <v>263</v>
      </c>
      <c r="D8362" s="54" t="s">
        <v>429</v>
      </c>
      <c r="E8362" s="54" t="s">
        <v>27567</v>
      </c>
      <c r="F8362" s="71">
        <v>44728</v>
      </c>
      <c r="G8362" s="72">
        <v>105.12</v>
      </c>
      <c r="H8362" s="72">
        <v>9266.33</v>
      </c>
      <c r="I8362" s="54" t="s">
        <v>265</v>
      </c>
      <c r="J8362" s="54" t="s">
        <v>26018</v>
      </c>
      <c r="K8362" s="54" t="s">
        <v>27568</v>
      </c>
      <c r="L8362" s="54" t="s">
        <v>27569</v>
      </c>
      <c r="M8362" s="54" t="s">
        <v>27567</v>
      </c>
      <c r="N8362" s="54" t="s">
        <v>256</v>
      </c>
      <c r="O8362" s="54" t="s">
        <v>256</v>
      </c>
      <c r="P8362" s="54" t="s">
        <v>267</v>
      </c>
      <c r="Q8362" s="54" t="s">
        <v>256</v>
      </c>
      <c r="R8362" s="54" t="s">
        <v>431</v>
      </c>
      <c r="S8362" s="71"/>
      <c r="T8362" s="54" t="s">
        <v>256</v>
      </c>
      <c r="U8362" s="71">
        <v>44728</v>
      </c>
      <c r="V8362" s="54" t="s">
        <v>256</v>
      </c>
      <c r="W8362" t="str">
        <f t="shared" si="130"/>
        <v>Jun-22</v>
      </c>
    </row>
    <row r="8363" spans="1:23" x14ac:dyDescent="0.25">
      <c r="A8363" s="54" t="s">
        <v>317</v>
      </c>
      <c r="B8363" s="54" t="s">
        <v>428</v>
      </c>
      <c r="C8363" s="54" t="s">
        <v>263</v>
      </c>
      <c r="D8363" s="54" t="s">
        <v>429</v>
      </c>
      <c r="E8363" s="54" t="s">
        <v>27570</v>
      </c>
      <c r="F8363" s="71">
        <v>44728</v>
      </c>
      <c r="G8363" s="72">
        <v>438.92</v>
      </c>
      <c r="H8363" s="72">
        <v>38690.800000000003</v>
      </c>
      <c r="I8363" s="54" t="s">
        <v>265</v>
      </c>
      <c r="J8363" s="54" t="s">
        <v>26018</v>
      </c>
      <c r="K8363" s="54" t="s">
        <v>27571</v>
      </c>
      <c r="L8363" s="54" t="s">
        <v>27572</v>
      </c>
      <c r="M8363" s="54" t="s">
        <v>27570</v>
      </c>
      <c r="N8363" s="54" t="s">
        <v>256</v>
      </c>
      <c r="O8363" s="54" t="s">
        <v>256</v>
      </c>
      <c r="P8363" s="54" t="s">
        <v>267</v>
      </c>
      <c r="Q8363" s="54" t="s">
        <v>256</v>
      </c>
      <c r="R8363" s="54" t="s">
        <v>431</v>
      </c>
      <c r="S8363" s="71"/>
      <c r="T8363" s="54" t="s">
        <v>256</v>
      </c>
      <c r="U8363" s="71">
        <v>44728</v>
      </c>
      <c r="V8363" s="54" t="s">
        <v>256</v>
      </c>
      <c r="W8363" t="str">
        <f t="shared" si="130"/>
        <v>Jun-22</v>
      </c>
    </row>
    <row r="8364" spans="1:23" x14ac:dyDescent="0.25">
      <c r="A8364" s="54" t="s">
        <v>317</v>
      </c>
      <c r="B8364" s="54" t="s">
        <v>428</v>
      </c>
      <c r="C8364" s="54" t="s">
        <v>263</v>
      </c>
      <c r="D8364" s="54" t="s">
        <v>429</v>
      </c>
      <c r="E8364" s="54" t="s">
        <v>27573</v>
      </c>
      <c r="F8364" s="71">
        <v>44728</v>
      </c>
      <c r="G8364" s="72">
        <v>419.77</v>
      </c>
      <c r="H8364" s="72">
        <v>37002.730000000003</v>
      </c>
      <c r="I8364" s="54" t="s">
        <v>265</v>
      </c>
      <c r="J8364" s="54" t="s">
        <v>26039</v>
      </c>
      <c r="K8364" s="54" t="s">
        <v>27574</v>
      </c>
      <c r="L8364" s="54" t="s">
        <v>27575</v>
      </c>
      <c r="M8364" s="54" t="s">
        <v>27573</v>
      </c>
      <c r="N8364" s="54" t="s">
        <v>256</v>
      </c>
      <c r="O8364" s="54" t="s">
        <v>256</v>
      </c>
      <c r="P8364" s="54" t="s">
        <v>267</v>
      </c>
      <c r="Q8364" s="54" t="s">
        <v>256</v>
      </c>
      <c r="R8364" s="54" t="s">
        <v>431</v>
      </c>
      <c r="S8364" s="71"/>
      <c r="T8364" s="54" t="s">
        <v>256</v>
      </c>
      <c r="U8364" s="71">
        <v>44728</v>
      </c>
      <c r="V8364" s="54" t="s">
        <v>256</v>
      </c>
      <c r="W8364" t="str">
        <f t="shared" si="130"/>
        <v>Jun-22</v>
      </c>
    </row>
    <row r="8365" spans="1:23" x14ac:dyDescent="0.25">
      <c r="A8365" s="54" t="s">
        <v>317</v>
      </c>
      <c r="B8365" s="54" t="s">
        <v>428</v>
      </c>
      <c r="C8365" s="54" t="s">
        <v>263</v>
      </c>
      <c r="D8365" s="54" t="s">
        <v>429</v>
      </c>
      <c r="E8365" s="54" t="s">
        <v>27576</v>
      </c>
      <c r="F8365" s="71">
        <v>44728</v>
      </c>
      <c r="G8365" s="72">
        <v>5185</v>
      </c>
      <c r="H8365" s="72">
        <v>457057.75</v>
      </c>
      <c r="I8365" s="54" t="s">
        <v>265</v>
      </c>
      <c r="J8365" s="54" t="s">
        <v>26051</v>
      </c>
      <c r="K8365" s="54" t="s">
        <v>27577</v>
      </c>
      <c r="L8365" s="54" t="s">
        <v>27578</v>
      </c>
      <c r="M8365" s="54" t="s">
        <v>27576</v>
      </c>
      <c r="N8365" s="54" t="s">
        <v>256</v>
      </c>
      <c r="O8365" s="54" t="s">
        <v>256</v>
      </c>
      <c r="P8365" s="54" t="s">
        <v>267</v>
      </c>
      <c r="Q8365" s="54" t="s">
        <v>256</v>
      </c>
      <c r="R8365" s="54" t="s">
        <v>431</v>
      </c>
      <c r="S8365" s="71"/>
      <c r="T8365" s="54" t="s">
        <v>256</v>
      </c>
      <c r="U8365" s="71">
        <v>44728</v>
      </c>
      <c r="V8365" s="54" t="s">
        <v>256</v>
      </c>
      <c r="W8365" t="str">
        <f t="shared" si="130"/>
        <v>Jun-22</v>
      </c>
    </row>
    <row r="8366" spans="1:23" x14ac:dyDescent="0.25">
      <c r="A8366" s="54" t="s">
        <v>317</v>
      </c>
      <c r="B8366" s="54" t="s">
        <v>428</v>
      </c>
      <c r="C8366" s="54" t="s">
        <v>263</v>
      </c>
      <c r="D8366" s="54" t="s">
        <v>429</v>
      </c>
      <c r="E8366" s="54" t="s">
        <v>27579</v>
      </c>
      <c r="F8366" s="71">
        <v>44728</v>
      </c>
      <c r="G8366" s="72">
        <v>661.81</v>
      </c>
      <c r="H8366" s="72">
        <v>58338.55</v>
      </c>
      <c r="I8366" s="54" t="s">
        <v>265</v>
      </c>
      <c r="J8366" s="54" t="s">
        <v>26066</v>
      </c>
      <c r="K8366" s="54" t="s">
        <v>27580</v>
      </c>
      <c r="L8366" s="54" t="s">
        <v>27581</v>
      </c>
      <c r="M8366" s="54" t="s">
        <v>27579</v>
      </c>
      <c r="N8366" s="54" t="s">
        <v>256</v>
      </c>
      <c r="O8366" s="54" t="s">
        <v>256</v>
      </c>
      <c r="P8366" s="54" t="s">
        <v>267</v>
      </c>
      <c r="Q8366" s="54" t="s">
        <v>256</v>
      </c>
      <c r="R8366" s="54" t="s">
        <v>431</v>
      </c>
      <c r="S8366" s="71"/>
      <c r="T8366" s="54" t="s">
        <v>256</v>
      </c>
      <c r="U8366" s="71">
        <v>44728</v>
      </c>
      <c r="V8366" s="54" t="s">
        <v>256</v>
      </c>
      <c r="W8366" t="str">
        <f t="shared" si="130"/>
        <v>Jun-22</v>
      </c>
    </row>
    <row r="8367" spans="1:23" x14ac:dyDescent="0.25">
      <c r="A8367" s="54" t="s">
        <v>317</v>
      </c>
      <c r="B8367" s="54" t="s">
        <v>428</v>
      </c>
      <c r="C8367" s="54" t="s">
        <v>263</v>
      </c>
      <c r="D8367" s="54" t="s">
        <v>429</v>
      </c>
      <c r="E8367" s="54" t="s">
        <v>27582</v>
      </c>
      <c r="F8367" s="71">
        <v>44728</v>
      </c>
      <c r="G8367" s="72">
        <v>1549.95</v>
      </c>
      <c r="H8367" s="72">
        <v>136628.09</v>
      </c>
      <c r="I8367" s="54" t="s">
        <v>265</v>
      </c>
      <c r="J8367" s="54" t="s">
        <v>26066</v>
      </c>
      <c r="K8367" s="54" t="s">
        <v>27583</v>
      </c>
      <c r="L8367" s="54" t="s">
        <v>27584</v>
      </c>
      <c r="M8367" s="54" t="s">
        <v>27582</v>
      </c>
      <c r="N8367" s="54" t="s">
        <v>256</v>
      </c>
      <c r="O8367" s="54" t="s">
        <v>256</v>
      </c>
      <c r="P8367" s="54" t="s">
        <v>267</v>
      </c>
      <c r="Q8367" s="54" t="s">
        <v>256</v>
      </c>
      <c r="R8367" s="54" t="s">
        <v>431</v>
      </c>
      <c r="S8367" s="71"/>
      <c r="T8367" s="54" t="s">
        <v>256</v>
      </c>
      <c r="U8367" s="71">
        <v>44728</v>
      </c>
      <c r="V8367" s="54" t="s">
        <v>256</v>
      </c>
      <c r="W8367" t="str">
        <f t="shared" si="130"/>
        <v>Jun-22</v>
      </c>
    </row>
    <row r="8368" spans="1:23" x14ac:dyDescent="0.25">
      <c r="A8368" s="54" t="s">
        <v>317</v>
      </c>
      <c r="B8368" s="54" t="s">
        <v>428</v>
      </c>
      <c r="C8368" s="54" t="s">
        <v>263</v>
      </c>
      <c r="D8368" s="54" t="s">
        <v>429</v>
      </c>
      <c r="E8368" s="54" t="s">
        <v>27585</v>
      </c>
      <c r="F8368" s="71">
        <v>44728</v>
      </c>
      <c r="G8368" s="72">
        <v>3692.3</v>
      </c>
      <c r="H8368" s="72">
        <v>325476.25</v>
      </c>
      <c r="I8368" s="54" t="s">
        <v>265</v>
      </c>
      <c r="J8368" s="54" t="s">
        <v>27429</v>
      </c>
      <c r="K8368" s="54" t="s">
        <v>27586</v>
      </c>
      <c r="L8368" s="54" t="s">
        <v>27587</v>
      </c>
      <c r="M8368" s="54" t="s">
        <v>27585</v>
      </c>
      <c r="N8368" s="54" t="s">
        <v>256</v>
      </c>
      <c r="O8368" s="54" t="s">
        <v>256</v>
      </c>
      <c r="P8368" s="54" t="s">
        <v>444</v>
      </c>
      <c r="Q8368" s="54" t="s">
        <v>256</v>
      </c>
      <c r="R8368" s="54" t="s">
        <v>431</v>
      </c>
      <c r="S8368" s="71"/>
      <c r="T8368" s="54" t="s">
        <v>256</v>
      </c>
      <c r="U8368" s="71">
        <v>44728</v>
      </c>
      <c r="V8368" s="54" t="s">
        <v>256</v>
      </c>
      <c r="W8368" t="str">
        <f t="shared" si="130"/>
        <v>Jun-22</v>
      </c>
    </row>
    <row r="8369" spans="1:23" x14ac:dyDescent="0.25">
      <c r="A8369" s="54" t="s">
        <v>317</v>
      </c>
      <c r="B8369" s="54" t="s">
        <v>428</v>
      </c>
      <c r="C8369" s="54" t="s">
        <v>263</v>
      </c>
      <c r="D8369" s="54" t="s">
        <v>429</v>
      </c>
      <c r="E8369" s="54" t="s">
        <v>27588</v>
      </c>
      <c r="F8369" s="71">
        <v>44728</v>
      </c>
      <c r="G8369" s="72">
        <v>3432.1</v>
      </c>
      <c r="H8369" s="72">
        <v>302539.62</v>
      </c>
      <c r="I8369" s="54" t="s">
        <v>265</v>
      </c>
      <c r="J8369" s="54" t="s">
        <v>24529</v>
      </c>
      <c r="K8369" s="54" t="s">
        <v>27589</v>
      </c>
      <c r="L8369" s="54" t="s">
        <v>27590</v>
      </c>
      <c r="M8369" s="54" t="s">
        <v>27588</v>
      </c>
      <c r="N8369" s="54" t="s">
        <v>256</v>
      </c>
      <c r="O8369" s="54" t="s">
        <v>256</v>
      </c>
      <c r="P8369" s="54" t="s">
        <v>283</v>
      </c>
      <c r="Q8369" s="54" t="s">
        <v>256</v>
      </c>
      <c r="R8369" s="54" t="s">
        <v>431</v>
      </c>
      <c r="S8369" s="71"/>
      <c r="T8369" s="54" t="s">
        <v>256</v>
      </c>
      <c r="U8369" s="71">
        <v>44728</v>
      </c>
      <c r="V8369" s="54" t="s">
        <v>256</v>
      </c>
      <c r="W8369" t="str">
        <f t="shared" si="130"/>
        <v>Jun-22</v>
      </c>
    </row>
    <row r="8370" spans="1:23" x14ac:dyDescent="0.25">
      <c r="A8370" s="54" t="s">
        <v>317</v>
      </c>
      <c r="B8370" s="54" t="s">
        <v>428</v>
      </c>
      <c r="C8370" s="54" t="s">
        <v>263</v>
      </c>
      <c r="D8370" s="54" t="s">
        <v>429</v>
      </c>
      <c r="E8370" s="54" t="s">
        <v>27591</v>
      </c>
      <c r="F8370" s="71">
        <v>44728</v>
      </c>
      <c r="G8370" s="72">
        <v>232.96</v>
      </c>
      <c r="H8370" s="72">
        <v>20535.419999999998</v>
      </c>
      <c r="I8370" s="54" t="s">
        <v>265</v>
      </c>
      <c r="J8370" s="54" t="s">
        <v>27044</v>
      </c>
      <c r="K8370" s="54" t="s">
        <v>27592</v>
      </c>
      <c r="L8370" s="54" t="s">
        <v>27593</v>
      </c>
      <c r="M8370" s="54" t="s">
        <v>27591</v>
      </c>
      <c r="N8370" s="54" t="s">
        <v>256</v>
      </c>
      <c r="O8370" s="54" t="s">
        <v>256</v>
      </c>
      <c r="P8370" s="54" t="s">
        <v>267</v>
      </c>
      <c r="Q8370" s="54" t="s">
        <v>256</v>
      </c>
      <c r="R8370" s="54" t="s">
        <v>431</v>
      </c>
      <c r="S8370" s="71"/>
      <c r="T8370" s="54" t="s">
        <v>256</v>
      </c>
      <c r="U8370" s="71">
        <v>44728</v>
      </c>
      <c r="V8370" s="54" t="s">
        <v>256</v>
      </c>
      <c r="W8370" t="str">
        <f t="shared" si="130"/>
        <v>Jun-22</v>
      </c>
    </row>
    <row r="8371" spans="1:23" x14ac:dyDescent="0.25">
      <c r="A8371" s="54" t="s">
        <v>317</v>
      </c>
      <c r="B8371" s="54" t="s">
        <v>428</v>
      </c>
      <c r="C8371" s="54" t="s">
        <v>263</v>
      </c>
      <c r="D8371" s="54" t="s">
        <v>429</v>
      </c>
      <c r="E8371" s="54" t="s">
        <v>27594</v>
      </c>
      <c r="F8371" s="71">
        <v>44728</v>
      </c>
      <c r="G8371" s="72">
        <v>4234.9399999999996</v>
      </c>
      <c r="H8371" s="72">
        <v>373309.96</v>
      </c>
      <c r="I8371" s="54" t="s">
        <v>265</v>
      </c>
      <c r="J8371" s="54" t="s">
        <v>27044</v>
      </c>
      <c r="K8371" s="54" t="s">
        <v>27595</v>
      </c>
      <c r="L8371" s="54" t="s">
        <v>27596</v>
      </c>
      <c r="M8371" s="54" t="s">
        <v>27594</v>
      </c>
      <c r="N8371" s="54" t="s">
        <v>256</v>
      </c>
      <c r="O8371" s="54" t="s">
        <v>256</v>
      </c>
      <c r="P8371" s="54" t="s">
        <v>444</v>
      </c>
      <c r="Q8371" s="54" t="s">
        <v>256</v>
      </c>
      <c r="R8371" s="54" t="s">
        <v>431</v>
      </c>
      <c r="S8371" s="71"/>
      <c r="T8371" s="54" t="s">
        <v>256</v>
      </c>
      <c r="U8371" s="71">
        <v>44728</v>
      </c>
      <c r="V8371" s="54" t="s">
        <v>256</v>
      </c>
      <c r="W8371" t="str">
        <f t="shared" si="130"/>
        <v>Jun-22</v>
      </c>
    </row>
    <row r="8372" spans="1:23" x14ac:dyDescent="0.25">
      <c r="A8372" s="54" t="s">
        <v>317</v>
      </c>
      <c r="B8372" s="54" t="s">
        <v>428</v>
      </c>
      <c r="C8372" s="54" t="s">
        <v>263</v>
      </c>
      <c r="D8372" s="54" t="s">
        <v>429</v>
      </c>
      <c r="E8372" s="54" t="s">
        <v>27597</v>
      </c>
      <c r="F8372" s="71">
        <v>44728</v>
      </c>
      <c r="G8372" s="72">
        <v>133.5</v>
      </c>
      <c r="H8372" s="72">
        <v>11768.03</v>
      </c>
      <c r="I8372" s="54" t="s">
        <v>265</v>
      </c>
      <c r="J8372" s="54" t="s">
        <v>27044</v>
      </c>
      <c r="K8372" s="54" t="s">
        <v>27598</v>
      </c>
      <c r="L8372" s="54" t="s">
        <v>27599</v>
      </c>
      <c r="M8372" s="54" t="s">
        <v>27597</v>
      </c>
      <c r="N8372" s="54" t="s">
        <v>256</v>
      </c>
      <c r="O8372" s="54" t="s">
        <v>256</v>
      </c>
      <c r="P8372" s="54" t="s">
        <v>267</v>
      </c>
      <c r="Q8372" s="54" t="s">
        <v>256</v>
      </c>
      <c r="R8372" s="54" t="s">
        <v>431</v>
      </c>
      <c r="S8372" s="71"/>
      <c r="T8372" s="54" t="s">
        <v>256</v>
      </c>
      <c r="U8372" s="71">
        <v>44728</v>
      </c>
      <c r="V8372" s="54" t="s">
        <v>256</v>
      </c>
      <c r="W8372" t="str">
        <f t="shared" si="130"/>
        <v>Jun-22</v>
      </c>
    </row>
    <row r="8373" spans="1:23" x14ac:dyDescent="0.25">
      <c r="A8373" s="54" t="s">
        <v>317</v>
      </c>
      <c r="B8373" s="54" t="s">
        <v>428</v>
      </c>
      <c r="C8373" s="54" t="s">
        <v>263</v>
      </c>
      <c r="D8373" s="54" t="s">
        <v>429</v>
      </c>
      <c r="E8373" s="54" t="s">
        <v>27600</v>
      </c>
      <c r="F8373" s="71">
        <v>44728</v>
      </c>
      <c r="G8373" s="72">
        <v>279.89999999999998</v>
      </c>
      <c r="H8373" s="72">
        <v>24673.19</v>
      </c>
      <c r="I8373" s="54" t="s">
        <v>265</v>
      </c>
      <c r="J8373" s="54" t="s">
        <v>27044</v>
      </c>
      <c r="K8373" s="54" t="s">
        <v>27601</v>
      </c>
      <c r="L8373" s="54" t="s">
        <v>27602</v>
      </c>
      <c r="M8373" s="54" t="s">
        <v>27600</v>
      </c>
      <c r="N8373" s="54" t="s">
        <v>256</v>
      </c>
      <c r="O8373" s="54" t="s">
        <v>256</v>
      </c>
      <c r="P8373" s="54" t="s">
        <v>444</v>
      </c>
      <c r="Q8373" s="54" t="s">
        <v>256</v>
      </c>
      <c r="R8373" s="54" t="s">
        <v>431</v>
      </c>
      <c r="S8373" s="71"/>
      <c r="T8373" s="54" t="s">
        <v>256</v>
      </c>
      <c r="U8373" s="71">
        <v>44728</v>
      </c>
      <c r="V8373" s="54" t="s">
        <v>256</v>
      </c>
      <c r="W8373" t="str">
        <f t="shared" si="130"/>
        <v>Jun-22</v>
      </c>
    </row>
    <row r="8374" spans="1:23" x14ac:dyDescent="0.25">
      <c r="A8374" s="54" t="s">
        <v>317</v>
      </c>
      <c r="B8374" s="54" t="s">
        <v>428</v>
      </c>
      <c r="C8374" s="54" t="s">
        <v>263</v>
      </c>
      <c r="D8374" s="54" t="s">
        <v>429</v>
      </c>
      <c r="E8374" s="54" t="s">
        <v>27603</v>
      </c>
      <c r="F8374" s="71">
        <v>44728</v>
      </c>
      <c r="G8374" s="72">
        <v>430.8</v>
      </c>
      <c r="H8374" s="72">
        <v>37975.019999999997</v>
      </c>
      <c r="I8374" s="54" t="s">
        <v>265</v>
      </c>
      <c r="J8374" s="54" t="s">
        <v>27044</v>
      </c>
      <c r="K8374" s="54" t="s">
        <v>27601</v>
      </c>
      <c r="L8374" s="54" t="s">
        <v>27604</v>
      </c>
      <c r="M8374" s="54" t="s">
        <v>27603</v>
      </c>
      <c r="N8374" s="54" t="s">
        <v>256</v>
      </c>
      <c r="O8374" s="54" t="s">
        <v>256</v>
      </c>
      <c r="P8374" s="54" t="s">
        <v>444</v>
      </c>
      <c r="Q8374" s="54" t="s">
        <v>256</v>
      </c>
      <c r="R8374" s="54" t="s">
        <v>431</v>
      </c>
      <c r="S8374" s="71"/>
      <c r="T8374" s="54" t="s">
        <v>256</v>
      </c>
      <c r="U8374" s="71">
        <v>44728</v>
      </c>
      <c r="V8374" s="54" t="s">
        <v>256</v>
      </c>
      <c r="W8374" t="str">
        <f t="shared" si="130"/>
        <v>Jun-22</v>
      </c>
    </row>
    <row r="8375" spans="1:23" x14ac:dyDescent="0.25">
      <c r="A8375" s="54" t="s">
        <v>317</v>
      </c>
      <c r="B8375" s="54" t="s">
        <v>428</v>
      </c>
      <c r="C8375" s="54" t="s">
        <v>263</v>
      </c>
      <c r="D8375" s="54" t="s">
        <v>429</v>
      </c>
      <c r="E8375" s="54" t="s">
        <v>27605</v>
      </c>
      <c r="F8375" s="71">
        <v>44728</v>
      </c>
      <c r="G8375" s="72">
        <v>330.58</v>
      </c>
      <c r="H8375" s="72">
        <v>29140.63</v>
      </c>
      <c r="I8375" s="54" t="s">
        <v>265</v>
      </c>
      <c r="J8375" s="54" t="s">
        <v>27044</v>
      </c>
      <c r="K8375" s="54" t="s">
        <v>27601</v>
      </c>
      <c r="L8375" s="54" t="s">
        <v>27606</v>
      </c>
      <c r="M8375" s="54" t="s">
        <v>27605</v>
      </c>
      <c r="N8375" s="54" t="s">
        <v>256</v>
      </c>
      <c r="O8375" s="54" t="s">
        <v>256</v>
      </c>
      <c r="P8375" s="54" t="s">
        <v>444</v>
      </c>
      <c r="Q8375" s="54" t="s">
        <v>256</v>
      </c>
      <c r="R8375" s="54" t="s">
        <v>431</v>
      </c>
      <c r="S8375" s="71"/>
      <c r="T8375" s="54" t="s">
        <v>256</v>
      </c>
      <c r="U8375" s="71">
        <v>44728</v>
      </c>
      <c r="V8375" s="54" t="s">
        <v>256</v>
      </c>
      <c r="W8375" t="str">
        <f t="shared" si="130"/>
        <v>Jun-22</v>
      </c>
    </row>
    <row r="8376" spans="1:23" x14ac:dyDescent="0.25">
      <c r="A8376" s="54" t="s">
        <v>317</v>
      </c>
      <c r="B8376" s="54" t="s">
        <v>428</v>
      </c>
      <c r="C8376" s="54" t="s">
        <v>263</v>
      </c>
      <c r="D8376" s="54" t="s">
        <v>429</v>
      </c>
      <c r="E8376" s="54" t="s">
        <v>27607</v>
      </c>
      <c r="F8376" s="71">
        <v>44728</v>
      </c>
      <c r="G8376" s="72">
        <v>2261.56</v>
      </c>
      <c r="H8376" s="72">
        <v>199356.51</v>
      </c>
      <c r="I8376" s="54" t="s">
        <v>265</v>
      </c>
      <c r="J8376" s="54" t="s">
        <v>27044</v>
      </c>
      <c r="K8376" s="54" t="s">
        <v>27601</v>
      </c>
      <c r="L8376" s="54" t="s">
        <v>27608</v>
      </c>
      <c r="M8376" s="54" t="s">
        <v>27607</v>
      </c>
      <c r="N8376" s="54" t="s">
        <v>256</v>
      </c>
      <c r="O8376" s="54" t="s">
        <v>256</v>
      </c>
      <c r="P8376" s="54" t="s">
        <v>444</v>
      </c>
      <c r="Q8376" s="54" t="s">
        <v>256</v>
      </c>
      <c r="R8376" s="54" t="s">
        <v>431</v>
      </c>
      <c r="S8376" s="71"/>
      <c r="T8376" s="54" t="s">
        <v>256</v>
      </c>
      <c r="U8376" s="71">
        <v>44728</v>
      </c>
      <c r="V8376" s="54" t="s">
        <v>256</v>
      </c>
      <c r="W8376" t="str">
        <f t="shared" si="130"/>
        <v>Jun-22</v>
      </c>
    </row>
    <row r="8377" spans="1:23" x14ac:dyDescent="0.25">
      <c r="A8377" s="54" t="s">
        <v>317</v>
      </c>
      <c r="B8377" s="54" t="s">
        <v>428</v>
      </c>
      <c r="C8377" s="54" t="s">
        <v>263</v>
      </c>
      <c r="D8377" s="54" t="s">
        <v>429</v>
      </c>
      <c r="E8377" s="54" t="s">
        <v>27609</v>
      </c>
      <c r="F8377" s="71">
        <v>44728</v>
      </c>
      <c r="G8377" s="72">
        <v>79747.199999999997</v>
      </c>
      <c r="H8377" s="72">
        <v>7029715.6799999997</v>
      </c>
      <c r="I8377" s="54" t="s">
        <v>265</v>
      </c>
      <c r="J8377" s="54" t="s">
        <v>23505</v>
      </c>
      <c r="K8377" s="54" t="s">
        <v>27610</v>
      </c>
      <c r="L8377" s="54" t="s">
        <v>27611</v>
      </c>
      <c r="M8377" s="54" t="s">
        <v>27609</v>
      </c>
      <c r="N8377" s="54" t="s">
        <v>256</v>
      </c>
      <c r="O8377" s="54" t="s">
        <v>256</v>
      </c>
      <c r="P8377" s="54" t="s">
        <v>460</v>
      </c>
      <c r="Q8377" s="54" t="s">
        <v>256</v>
      </c>
      <c r="R8377" s="54" t="s">
        <v>431</v>
      </c>
      <c r="S8377" s="71"/>
      <c r="T8377" s="54" t="s">
        <v>256</v>
      </c>
      <c r="U8377" s="71">
        <v>44728</v>
      </c>
      <c r="V8377" s="54" t="s">
        <v>256</v>
      </c>
      <c r="W8377" t="str">
        <f t="shared" si="130"/>
        <v>Jun-22</v>
      </c>
    </row>
    <row r="8378" spans="1:23" x14ac:dyDescent="0.25">
      <c r="A8378" s="54" t="s">
        <v>317</v>
      </c>
      <c r="B8378" s="54" t="s">
        <v>428</v>
      </c>
      <c r="C8378" s="54" t="s">
        <v>263</v>
      </c>
      <c r="D8378" s="54" t="s">
        <v>429</v>
      </c>
      <c r="E8378" s="54" t="s">
        <v>27612</v>
      </c>
      <c r="F8378" s="71">
        <v>44728</v>
      </c>
      <c r="G8378" s="72">
        <v>1574.4</v>
      </c>
      <c r="H8378" s="72">
        <v>138783.35999999999</v>
      </c>
      <c r="I8378" s="54" t="s">
        <v>265</v>
      </c>
      <c r="J8378" s="54" t="s">
        <v>23505</v>
      </c>
      <c r="K8378" s="54" t="s">
        <v>27613</v>
      </c>
      <c r="L8378" s="54" t="s">
        <v>27614</v>
      </c>
      <c r="M8378" s="54" t="s">
        <v>27612</v>
      </c>
      <c r="N8378" s="54" t="s">
        <v>256</v>
      </c>
      <c r="O8378" s="54" t="s">
        <v>256</v>
      </c>
      <c r="P8378" s="54" t="s">
        <v>468</v>
      </c>
      <c r="Q8378" s="54" t="s">
        <v>256</v>
      </c>
      <c r="R8378" s="54" t="s">
        <v>431</v>
      </c>
      <c r="S8378" s="71"/>
      <c r="T8378" s="54" t="s">
        <v>256</v>
      </c>
      <c r="U8378" s="71">
        <v>44728</v>
      </c>
      <c r="V8378" s="54" t="s">
        <v>256</v>
      </c>
      <c r="W8378" t="str">
        <f t="shared" si="130"/>
        <v>Jun-22</v>
      </c>
    </row>
    <row r="8379" spans="1:23" x14ac:dyDescent="0.25">
      <c r="A8379" s="54" t="s">
        <v>317</v>
      </c>
      <c r="B8379" s="54" t="s">
        <v>428</v>
      </c>
      <c r="C8379" s="54" t="s">
        <v>263</v>
      </c>
      <c r="D8379" s="54" t="s">
        <v>429</v>
      </c>
      <c r="E8379" s="54" t="s">
        <v>27615</v>
      </c>
      <c r="F8379" s="71">
        <v>44728</v>
      </c>
      <c r="G8379" s="72">
        <v>950.53</v>
      </c>
      <c r="H8379" s="72">
        <v>83789.22</v>
      </c>
      <c r="I8379" s="54" t="s">
        <v>265</v>
      </c>
      <c r="J8379" s="54" t="s">
        <v>23511</v>
      </c>
      <c r="K8379" s="54" t="s">
        <v>27239</v>
      </c>
      <c r="L8379" s="54" t="s">
        <v>27616</v>
      </c>
      <c r="M8379" s="54" t="s">
        <v>27615</v>
      </c>
      <c r="N8379" s="54" t="s">
        <v>256</v>
      </c>
      <c r="O8379" s="54" t="s">
        <v>256</v>
      </c>
      <c r="P8379" s="54" t="s">
        <v>445</v>
      </c>
      <c r="Q8379" s="54" t="s">
        <v>256</v>
      </c>
      <c r="R8379" s="54" t="s">
        <v>431</v>
      </c>
      <c r="S8379" s="71"/>
      <c r="T8379" s="54" t="s">
        <v>256</v>
      </c>
      <c r="U8379" s="71">
        <v>44728</v>
      </c>
      <c r="V8379" s="54" t="s">
        <v>256</v>
      </c>
      <c r="W8379" t="str">
        <f t="shared" si="130"/>
        <v>Jun-22</v>
      </c>
    </row>
    <row r="8380" spans="1:23" x14ac:dyDescent="0.25">
      <c r="A8380" s="54" t="s">
        <v>317</v>
      </c>
      <c r="B8380" s="54" t="s">
        <v>428</v>
      </c>
      <c r="C8380" s="54" t="s">
        <v>263</v>
      </c>
      <c r="D8380" s="54" t="s">
        <v>429</v>
      </c>
      <c r="E8380" s="54" t="s">
        <v>27617</v>
      </c>
      <c r="F8380" s="71">
        <v>44728</v>
      </c>
      <c r="G8380" s="72">
        <v>61.23</v>
      </c>
      <c r="H8380" s="72">
        <v>5397.42</v>
      </c>
      <c r="I8380" s="54" t="s">
        <v>265</v>
      </c>
      <c r="J8380" s="54" t="s">
        <v>25378</v>
      </c>
      <c r="K8380" s="54" t="s">
        <v>27245</v>
      </c>
      <c r="L8380" s="54" t="s">
        <v>27618</v>
      </c>
      <c r="M8380" s="54" t="s">
        <v>27617</v>
      </c>
      <c r="N8380" s="54" t="s">
        <v>256</v>
      </c>
      <c r="O8380" s="54" t="s">
        <v>256</v>
      </c>
      <c r="P8380" s="54" t="s">
        <v>445</v>
      </c>
      <c r="Q8380" s="54" t="s">
        <v>256</v>
      </c>
      <c r="R8380" s="54" t="s">
        <v>431</v>
      </c>
      <c r="S8380" s="71"/>
      <c r="T8380" s="54" t="s">
        <v>256</v>
      </c>
      <c r="U8380" s="71">
        <v>44728</v>
      </c>
      <c r="V8380" s="54" t="s">
        <v>256</v>
      </c>
      <c r="W8380" t="str">
        <f t="shared" si="130"/>
        <v>Jun-22</v>
      </c>
    </row>
    <row r="8381" spans="1:23" x14ac:dyDescent="0.25">
      <c r="A8381" s="54" t="s">
        <v>318</v>
      </c>
      <c r="B8381" s="54" t="s">
        <v>428</v>
      </c>
      <c r="C8381" s="54" t="s">
        <v>263</v>
      </c>
      <c r="D8381" s="54" t="s">
        <v>429</v>
      </c>
      <c r="E8381" s="54" t="s">
        <v>27619</v>
      </c>
      <c r="F8381" s="71">
        <v>44728</v>
      </c>
      <c r="G8381" s="72">
        <v>150112.56</v>
      </c>
      <c r="H8381" s="72">
        <v>13232422.16</v>
      </c>
      <c r="I8381" s="54" t="s">
        <v>265</v>
      </c>
      <c r="J8381" s="54" t="s">
        <v>25516</v>
      </c>
      <c r="K8381" s="54" t="s">
        <v>27620</v>
      </c>
      <c r="L8381" s="54" t="s">
        <v>27621</v>
      </c>
      <c r="M8381" s="54" t="s">
        <v>27619</v>
      </c>
      <c r="N8381" s="54" t="s">
        <v>256</v>
      </c>
      <c r="O8381" s="54" t="s">
        <v>256</v>
      </c>
      <c r="P8381" s="54" t="s">
        <v>440</v>
      </c>
      <c r="Q8381" s="54" t="s">
        <v>256</v>
      </c>
      <c r="R8381" s="54" t="s">
        <v>431</v>
      </c>
      <c r="S8381" s="71"/>
      <c r="T8381" s="54" t="s">
        <v>256</v>
      </c>
      <c r="U8381" s="71">
        <v>44728</v>
      </c>
      <c r="V8381" s="54" t="s">
        <v>256</v>
      </c>
      <c r="W8381" t="str">
        <f t="shared" si="130"/>
        <v>Jun-22</v>
      </c>
    </row>
    <row r="8382" spans="1:23" x14ac:dyDescent="0.25">
      <c r="A8382" s="54" t="s">
        <v>317</v>
      </c>
      <c r="B8382" s="54" t="s">
        <v>428</v>
      </c>
      <c r="C8382" s="54" t="s">
        <v>263</v>
      </c>
      <c r="D8382" s="54" t="s">
        <v>429</v>
      </c>
      <c r="E8382" s="54" t="s">
        <v>27622</v>
      </c>
      <c r="F8382" s="71">
        <v>44728</v>
      </c>
      <c r="G8382" s="72">
        <v>5167.5</v>
      </c>
      <c r="H8382" s="72">
        <v>455515.13</v>
      </c>
      <c r="I8382" s="54" t="s">
        <v>265</v>
      </c>
      <c r="J8382" s="54" t="s">
        <v>25526</v>
      </c>
      <c r="K8382" s="54" t="s">
        <v>27623</v>
      </c>
      <c r="L8382" s="54" t="s">
        <v>27624</v>
      </c>
      <c r="M8382" s="54" t="s">
        <v>27622</v>
      </c>
      <c r="N8382" s="54" t="s">
        <v>256</v>
      </c>
      <c r="O8382" s="54" t="s">
        <v>256</v>
      </c>
      <c r="P8382" s="54" t="s">
        <v>445</v>
      </c>
      <c r="Q8382" s="54" t="s">
        <v>256</v>
      </c>
      <c r="R8382" s="54" t="s">
        <v>431</v>
      </c>
      <c r="S8382" s="71"/>
      <c r="T8382" s="54" t="s">
        <v>256</v>
      </c>
      <c r="U8382" s="71">
        <v>44728</v>
      </c>
      <c r="V8382" s="54" t="s">
        <v>256</v>
      </c>
      <c r="W8382" t="str">
        <f t="shared" si="130"/>
        <v>Jun-22</v>
      </c>
    </row>
    <row r="8383" spans="1:23" x14ac:dyDescent="0.25">
      <c r="A8383" s="54" t="s">
        <v>318</v>
      </c>
      <c r="B8383" s="54" t="s">
        <v>428</v>
      </c>
      <c r="C8383" s="54" t="s">
        <v>279</v>
      </c>
      <c r="D8383" s="54" t="s">
        <v>429</v>
      </c>
      <c r="E8383" s="54" t="s">
        <v>27625</v>
      </c>
      <c r="F8383" s="71">
        <v>44730</v>
      </c>
      <c r="G8383" s="72">
        <v>81.400000000000006</v>
      </c>
      <c r="H8383" s="72">
        <v>7175.41</v>
      </c>
      <c r="I8383" s="54" t="s">
        <v>265</v>
      </c>
      <c r="J8383" s="54" t="s">
        <v>449</v>
      </c>
      <c r="K8383" s="54" t="s">
        <v>27626</v>
      </c>
      <c r="L8383" s="54" t="s">
        <v>27626</v>
      </c>
      <c r="M8383" s="54" t="s">
        <v>27625</v>
      </c>
      <c r="N8383" s="54" t="s">
        <v>256</v>
      </c>
      <c r="O8383" s="54" t="s">
        <v>256</v>
      </c>
      <c r="P8383" s="54" t="s">
        <v>453</v>
      </c>
      <c r="Q8383" s="54" t="s">
        <v>256</v>
      </c>
      <c r="R8383" s="54" t="s">
        <v>431</v>
      </c>
      <c r="S8383" s="71"/>
      <c r="T8383" s="54" t="s">
        <v>256</v>
      </c>
      <c r="U8383" s="71">
        <v>44730</v>
      </c>
      <c r="V8383" s="54" t="s">
        <v>256</v>
      </c>
      <c r="W8383" t="str">
        <f t="shared" si="130"/>
        <v>Jun-22</v>
      </c>
    </row>
    <row r="8384" spans="1:23" x14ac:dyDescent="0.25">
      <c r="A8384" s="54" t="s">
        <v>318</v>
      </c>
      <c r="B8384" s="54" t="s">
        <v>428</v>
      </c>
      <c r="C8384" s="54" t="s">
        <v>263</v>
      </c>
      <c r="D8384" s="54" t="s">
        <v>429</v>
      </c>
      <c r="E8384" s="54" t="s">
        <v>27627</v>
      </c>
      <c r="F8384" s="71">
        <v>44730</v>
      </c>
      <c r="G8384" s="72">
        <v>106351.24</v>
      </c>
      <c r="H8384" s="72">
        <v>9374861.8100000005</v>
      </c>
      <c r="I8384" s="54" t="s">
        <v>265</v>
      </c>
      <c r="J8384" s="54" t="s">
        <v>25651</v>
      </c>
      <c r="K8384" s="54" t="s">
        <v>27628</v>
      </c>
      <c r="L8384" s="54" t="s">
        <v>27629</v>
      </c>
      <c r="M8384" s="54" t="s">
        <v>27627</v>
      </c>
      <c r="N8384" s="54" t="s">
        <v>256</v>
      </c>
      <c r="O8384" s="54" t="s">
        <v>256</v>
      </c>
      <c r="P8384" s="54" t="s">
        <v>320</v>
      </c>
      <c r="Q8384" s="54" t="s">
        <v>256</v>
      </c>
      <c r="R8384" s="54" t="s">
        <v>431</v>
      </c>
      <c r="S8384" s="71"/>
      <c r="T8384" s="54" t="s">
        <v>256</v>
      </c>
      <c r="U8384" s="71">
        <v>44730</v>
      </c>
      <c r="V8384" s="54" t="s">
        <v>256</v>
      </c>
      <c r="W8384" t="str">
        <f t="shared" si="130"/>
        <v>Jun-22</v>
      </c>
    </row>
    <row r="8385" spans="1:23" x14ac:dyDescent="0.25">
      <c r="A8385" s="54" t="s">
        <v>318</v>
      </c>
      <c r="B8385" s="54" t="s">
        <v>428</v>
      </c>
      <c r="C8385" s="54" t="s">
        <v>263</v>
      </c>
      <c r="D8385" s="54" t="s">
        <v>429</v>
      </c>
      <c r="E8385" s="54" t="s">
        <v>27630</v>
      </c>
      <c r="F8385" s="71">
        <v>44730</v>
      </c>
      <c r="G8385" s="72">
        <v>80622.48</v>
      </c>
      <c r="H8385" s="72">
        <v>7106871.6100000003</v>
      </c>
      <c r="I8385" s="54" t="s">
        <v>265</v>
      </c>
      <c r="J8385" s="54" t="s">
        <v>25965</v>
      </c>
      <c r="K8385" s="54" t="s">
        <v>27631</v>
      </c>
      <c r="L8385" s="54" t="s">
        <v>27632</v>
      </c>
      <c r="M8385" s="54" t="s">
        <v>27630</v>
      </c>
      <c r="N8385" s="54" t="s">
        <v>256</v>
      </c>
      <c r="O8385" s="54" t="s">
        <v>256</v>
      </c>
      <c r="P8385" s="54" t="s">
        <v>434</v>
      </c>
      <c r="Q8385" s="54" t="s">
        <v>256</v>
      </c>
      <c r="R8385" s="54" t="s">
        <v>431</v>
      </c>
      <c r="S8385" s="71"/>
      <c r="T8385" s="54" t="s">
        <v>256</v>
      </c>
      <c r="U8385" s="71">
        <v>44730</v>
      </c>
      <c r="V8385" s="54" t="s">
        <v>256</v>
      </c>
      <c r="W8385" t="str">
        <f t="shared" si="130"/>
        <v>Jun-22</v>
      </c>
    </row>
    <row r="8386" spans="1:23" x14ac:dyDescent="0.25">
      <c r="A8386" s="54" t="s">
        <v>318</v>
      </c>
      <c r="B8386" s="54" t="s">
        <v>428</v>
      </c>
      <c r="C8386" s="54" t="s">
        <v>263</v>
      </c>
      <c r="D8386" s="54" t="s">
        <v>429</v>
      </c>
      <c r="E8386" s="54" t="s">
        <v>27633</v>
      </c>
      <c r="F8386" s="71">
        <v>44730</v>
      </c>
      <c r="G8386" s="72">
        <v>124395.59</v>
      </c>
      <c r="H8386" s="72">
        <v>10965471.26</v>
      </c>
      <c r="I8386" s="54" t="s">
        <v>265</v>
      </c>
      <c r="J8386" s="54" t="s">
        <v>25965</v>
      </c>
      <c r="K8386" s="54" t="s">
        <v>27631</v>
      </c>
      <c r="L8386" s="54" t="s">
        <v>27634</v>
      </c>
      <c r="M8386" s="54" t="s">
        <v>27633</v>
      </c>
      <c r="N8386" s="54" t="s">
        <v>256</v>
      </c>
      <c r="O8386" s="54" t="s">
        <v>256</v>
      </c>
      <c r="P8386" s="54" t="s">
        <v>434</v>
      </c>
      <c r="Q8386" s="54" t="s">
        <v>256</v>
      </c>
      <c r="R8386" s="54" t="s">
        <v>431</v>
      </c>
      <c r="S8386" s="71"/>
      <c r="T8386" s="54" t="s">
        <v>256</v>
      </c>
      <c r="U8386" s="71">
        <v>44730</v>
      </c>
      <c r="V8386" s="54" t="s">
        <v>256</v>
      </c>
      <c r="W8386" t="str">
        <f t="shared" si="130"/>
        <v>Jun-22</v>
      </c>
    </row>
    <row r="8387" spans="1:23" x14ac:dyDescent="0.25">
      <c r="A8387" s="54" t="s">
        <v>318</v>
      </c>
      <c r="B8387" s="54" t="s">
        <v>428</v>
      </c>
      <c r="C8387" s="54" t="s">
        <v>263</v>
      </c>
      <c r="D8387" s="54" t="s">
        <v>429</v>
      </c>
      <c r="E8387" s="54" t="s">
        <v>27635</v>
      </c>
      <c r="F8387" s="71">
        <v>44730</v>
      </c>
      <c r="G8387" s="72">
        <v>30700.080000000002</v>
      </c>
      <c r="H8387" s="72">
        <v>2706212.05</v>
      </c>
      <c r="I8387" s="54" t="s">
        <v>265</v>
      </c>
      <c r="J8387" s="54" t="s">
        <v>25965</v>
      </c>
      <c r="K8387" s="54" t="s">
        <v>27631</v>
      </c>
      <c r="L8387" s="54" t="s">
        <v>27636</v>
      </c>
      <c r="M8387" s="54" t="s">
        <v>27635</v>
      </c>
      <c r="N8387" s="54" t="s">
        <v>256</v>
      </c>
      <c r="O8387" s="54" t="s">
        <v>256</v>
      </c>
      <c r="P8387" s="54" t="s">
        <v>434</v>
      </c>
      <c r="Q8387" s="54" t="s">
        <v>256</v>
      </c>
      <c r="R8387" s="54" t="s">
        <v>431</v>
      </c>
      <c r="S8387" s="71"/>
      <c r="T8387" s="54" t="s">
        <v>256</v>
      </c>
      <c r="U8387" s="71">
        <v>44730</v>
      </c>
      <c r="V8387" s="54" t="s">
        <v>256</v>
      </c>
      <c r="W8387" t="str">
        <f t="shared" si="130"/>
        <v>Jun-22</v>
      </c>
    </row>
    <row r="8388" spans="1:23" x14ac:dyDescent="0.25">
      <c r="A8388" s="54" t="s">
        <v>317</v>
      </c>
      <c r="B8388" s="54" t="s">
        <v>428</v>
      </c>
      <c r="C8388" s="54" t="s">
        <v>263</v>
      </c>
      <c r="D8388" s="54" t="s">
        <v>429</v>
      </c>
      <c r="E8388" s="54" t="s">
        <v>27637</v>
      </c>
      <c r="F8388" s="71">
        <v>44730</v>
      </c>
      <c r="G8388" s="72">
        <v>10104.15</v>
      </c>
      <c r="H8388" s="72">
        <v>890680.82</v>
      </c>
      <c r="I8388" s="54" t="s">
        <v>265</v>
      </c>
      <c r="J8388" s="54" t="s">
        <v>27044</v>
      </c>
      <c r="K8388" s="54" t="s">
        <v>27638</v>
      </c>
      <c r="L8388" s="54" t="s">
        <v>27639</v>
      </c>
      <c r="M8388" s="54" t="s">
        <v>27637</v>
      </c>
      <c r="N8388" s="54" t="s">
        <v>256</v>
      </c>
      <c r="O8388" s="54" t="s">
        <v>256</v>
      </c>
      <c r="P8388" s="54" t="s">
        <v>26781</v>
      </c>
      <c r="Q8388" s="54" t="s">
        <v>256</v>
      </c>
      <c r="R8388" s="54" t="s">
        <v>431</v>
      </c>
      <c r="S8388" s="71"/>
      <c r="T8388" s="54" t="s">
        <v>256</v>
      </c>
      <c r="U8388" s="71">
        <v>44730</v>
      </c>
      <c r="V8388" s="54" t="s">
        <v>256</v>
      </c>
      <c r="W8388" t="str">
        <f t="shared" si="130"/>
        <v>Jun-22</v>
      </c>
    </row>
    <row r="8389" spans="1:23" x14ac:dyDescent="0.25">
      <c r="A8389" s="54" t="s">
        <v>318</v>
      </c>
      <c r="B8389" s="54" t="s">
        <v>428</v>
      </c>
      <c r="C8389" s="54" t="s">
        <v>263</v>
      </c>
      <c r="D8389" s="54" t="s">
        <v>429</v>
      </c>
      <c r="E8389" s="54" t="s">
        <v>27640</v>
      </c>
      <c r="F8389" s="71">
        <v>44731</v>
      </c>
      <c r="G8389" s="72">
        <v>2816.69</v>
      </c>
      <c r="H8389" s="72">
        <v>248291.22</v>
      </c>
      <c r="I8389" s="54" t="s">
        <v>265</v>
      </c>
      <c r="J8389" s="54" t="s">
        <v>22798</v>
      </c>
      <c r="K8389" s="54" t="s">
        <v>27641</v>
      </c>
      <c r="L8389" s="54" t="s">
        <v>27642</v>
      </c>
      <c r="M8389" s="54" t="s">
        <v>27640</v>
      </c>
      <c r="N8389" s="54" t="s">
        <v>256</v>
      </c>
      <c r="O8389" s="54" t="s">
        <v>256</v>
      </c>
      <c r="P8389" s="54" t="s">
        <v>434</v>
      </c>
      <c r="Q8389" s="54" t="s">
        <v>256</v>
      </c>
      <c r="R8389" s="54" t="s">
        <v>431</v>
      </c>
      <c r="S8389" s="71"/>
      <c r="T8389" s="54" t="s">
        <v>256</v>
      </c>
      <c r="U8389" s="71">
        <v>44731</v>
      </c>
      <c r="V8389" s="54" t="s">
        <v>256</v>
      </c>
      <c r="W8389" t="str">
        <f t="shared" ref="W8389:W8452" si="131">TEXT(F8389,"MMM-YY")</f>
        <v>Jun-22</v>
      </c>
    </row>
    <row r="8390" spans="1:23" x14ac:dyDescent="0.25">
      <c r="A8390" s="54" t="s">
        <v>317</v>
      </c>
      <c r="B8390" s="54" t="s">
        <v>428</v>
      </c>
      <c r="C8390" s="54" t="s">
        <v>263</v>
      </c>
      <c r="D8390" s="54" t="s">
        <v>429</v>
      </c>
      <c r="E8390" s="54" t="s">
        <v>27643</v>
      </c>
      <c r="F8390" s="71">
        <v>44731</v>
      </c>
      <c r="G8390" s="72">
        <v>1265.5999999999999</v>
      </c>
      <c r="H8390" s="72">
        <v>111562.64</v>
      </c>
      <c r="I8390" s="54" t="s">
        <v>265</v>
      </c>
      <c r="J8390" s="54" t="s">
        <v>24456</v>
      </c>
      <c r="K8390" s="54" t="s">
        <v>27644</v>
      </c>
      <c r="L8390" s="54" t="s">
        <v>27645</v>
      </c>
      <c r="M8390" s="54" t="s">
        <v>27643</v>
      </c>
      <c r="N8390" s="54" t="s">
        <v>256</v>
      </c>
      <c r="O8390" s="54" t="s">
        <v>256</v>
      </c>
      <c r="P8390" s="54" t="s">
        <v>459</v>
      </c>
      <c r="Q8390" s="54" t="s">
        <v>256</v>
      </c>
      <c r="R8390" s="54" t="s">
        <v>431</v>
      </c>
      <c r="S8390" s="71"/>
      <c r="T8390" s="54" t="s">
        <v>256</v>
      </c>
      <c r="U8390" s="71">
        <v>44731</v>
      </c>
      <c r="V8390" s="54" t="s">
        <v>256</v>
      </c>
      <c r="W8390" t="str">
        <f t="shared" si="131"/>
        <v>Jun-22</v>
      </c>
    </row>
    <row r="8391" spans="1:23" x14ac:dyDescent="0.25">
      <c r="A8391" s="54" t="s">
        <v>317</v>
      </c>
      <c r="B8391" s="54" t="s">
        <v>428</v>
      </c>
      <c r="C8391" s="54" t="s">
        <v>263</v>
      </c>
      <c r="D8391" s="54" t="s">
        <v>429</v>
      </c>
      <c r="E8391" s="54" t="s">
        <v>27646</v>
      </c>
      <c r="F8391" s="71">
        <v>44731</v>
      </c>
      <c r="G8391" s="72">
        <v>2545.0700000000002</v>
      </c>
      <c r="H8391" s="72">
        <v>224347.92</v>
      </c>
      <c r="I8391" s="54" t="s">
        <v>265</v>
      </c>
      <c r="J8391" s="54" t="s">
        <v>24529</v>
      </c>
      <c r="K8391" s="54" t="s">
        <v>27647</v>
      </c>
      <c r="L8391" s="54" t="s">
        <v>27648</v>
      </c>
      <c r="M8391" s="54" t="s">
        <v>27646</v>
      </c>
      <c r="N8391" s="54" t="s">
        <v>256</v>
      </c>
      <c r="O8391" s="54" t="s">
        <v>256</v>
      </c>
      <c r="P8391" s="54" t="s">
        <v>294</v>
      </c>
      <c r="Q8391" s="54" t="s">
        <v>256</v>
      </c>
      <c r="R8391" s="54" t="s">
        <v>431</v>
      </c>
      <c r="S8391" s="71"/>
      <c r="T8391" s="54" t="s">
        <v>256</v>
      </c>
      <c r="U8391" s="71">
        <v>44731</v>
      </c>
      <c r="V8391" s="54" t="s">
        <v>256</v>
      </c>
      <c r="W8391" t="str">
        <f t="shared" si="131"/>
        <v>Jun-22</v>
      </c>
    </row>
    <row r="8392" spans="1:23" x14ac:dyDescent="0.25">
      <c r="A8392" s="54" t="s">
        <v>318</v>
      </c>
      <c r="B8392" s="54" t="s">
        <v>428</v>
      </c>
      <c r="C8392" s="54" t="s">
        <v>263</v>
      </c>
      <c r="D8392" s="54" t="s">
        <v>429</v>
      </c>
      <c r="E8392" s="54" t="s">
        <v>27649</v>
      </c>
      <c r="F8392" s="71">
        <v>44731</v>
      </c>
      <c r="G8392" s="72">
        <v>3952</v>
      </c>
      <c r="H8392" s="72">
        <v>348368.8</v>
      </c>
      <c r="I8392" s="54" t="s">
        <v>265</v>
      </c>
      <c r="J8392" s="54" t="s">
        <v>27650</v>
      </c>
      <c r="K8392" s="54" t="s">
        <v>27651</v>
      </c>
      <c r="L8392" s="54" t="s">
        <v>27652</v>
      </c>
      <c r="M8392" s="54" t="s">
        <v>27649</v>
      </c>
      <c r="N8392" s="54" t="s">
        <v>256</v>
      </c>
      <c r="O8392" s="54" t="s">
        <v>256</v>
      </c>
      <c r="P8392" s="54" t="s">
        <v>26083</v>
      </c>
      <c r="Q8392" s="54" t="s">
        <v>256</v>
      </c>
      <c r="R8392" s="54" t="s">
        <v>431</v>
      </c>
      <c r="S8392" s="71"/>
      <c r="T8392" s="54" t="s">
        <v>256</v>
      </c>
      <c r="U8392" s="71">
        <v>44731</v>
      </c>
      <c r="V8392" s="54" t="s">
        <v>256</v>
      </c>
      <c r="W8392" t="str">
        <f t="shared" si="131"/>
        <v>Jun-22</v>
      </c>
    </row>
    <row r="8393" spans="1:23" x14ac:dyDescent="0.25">
      <c r="A8393" s="54" t="s">
        <v>317</v>
      </c>
      <c r="B8393" s="54" t="s">
        <v>428</v>
      </c>
      <c r="C8393" s="54" t="s">
        <v>263</v>
      </c>
      <c r="D8393" s="54" t="s">
        <v>429</v>
      </c>
      <c r="E8393" s="54" t="s">
        <v>27653</v>
      </c>
      <c r="F8393" s="71">
        <v>44731</v>
      </c>
      <c r="G8393" s="72">
        <v>965.7</v>
      </c>
      <c r="H8393" s="72">
        <v>85126.46</v>
      </c>
      <c r="I8393" s="54" t="s">
        <v>265</v>
      </c>
      <c r="J8393" s="54" t="s">
        <v>23331</v>
      </c>
      <c r="K8393" s="54" t="s">
        <v>27654</v>
      </c>
      <c r="L8393" s="54" t="s">
        <v>27655</v>
      </c>
      <c r="M8393" s="54" t="s">
        <v>27653</v>
      </c>
      <c r="N8393" s="54" t="s">
        <v>256</v>
      </c>
      <c r="O8393" s="54" t="s">
        <v>256</v>
      </c>
      <c r="P8393" s="54" t="s">
        <v>522</v>
      </c>
      <c r="Q8393" s="54" t="s">
        <v>256</v>
      </c>
      <c r="R8393" s="54" t="s">
        <v>431</v>
      </c>
      <c r="S8393" s="71"/>
      <c r="T8393" s="54" t="s">
        <v>256</v>
      </c>
      <c r="U8393" s="71">
        <v>44731</v>
      </c>
      <c r="V8393" s="54" t="s">
        <v>256</v>
      </c>
      <c r="W8393" t="str">
        <f t="shared" si="131"/>
        <v>Jun-22</v>
      </c>
    </row>
    <row r="8394" spans="1:23" x14ac:dyDescent="0.25">
      <c r="A8394" s="54" t="s">
        <v>318</v>
      </c>
      <c r="B8394" s="54" t="s">
        <v>428</v>
      </c>
      <c r="C8394" s="54" t="s">
        <v>263</v>
      </c>
      <c r="D8394" s="54" t="s">
        <v>429</v>
      </c>
      <c r="E8394" s="54" t="s">
        <v>27656</v>
      </c>
      <c r="F8394" s="71">
        <v>44731</v>
      </c>
      <c r="G8394" s="72">
        <v>278888.95</v>
      </c>
      <c r="H8394" s="72">
        <v>24584060.940000001</v>
      </c>
      <c r="I8394" s="54" t="s">
        <v>265</v>
      </c>
      <c r="J8394" s="54" t="s">
        <v>23505</v>
      </c>
      <c r="K8394" s="54" t="s">
        <v>27657</v>
      </c>
      <c r="L8394" s="54" t="s">
        <v>27658</v>
      </c>
      <c r="M8394" s="54" t="s">
        <v>27656</v>
      </c>
      <c r="N8394" s="54" t="s">
        <v>256</v>
      </c>
      <c r="O8394" s="54" t="s">
        <v>256</v>
      </c>
      <c r="P8394" s="54" t="s">
        <v>438</v>
      </c>
      <c r="Q8394" s="54" t="s">
        <v>256</v>
      </c>
      <c r="R8394" s="54" t="s">
        <v>431</v>
      </c>
      <c r="S8394" s="71"/>
      <c r="T8394" s="54" t="s">
        <v>256</v>
      </c>
      <c r="U8394" s="71">
        <v>44731</v>
      </c>
      <c r="V8394" s="54" t="s">
        <v>256</v>
      </c>
      <c r="W8394" t="str">
        <f t="shared" si="131"/>
        <v>Jun-22</v>
      </c>
    </row>
    <row r="8395" spans="1:23" x14ac:dyDescent="0.25">
      <c r="A8395" s="54" t="s">
        <v>317</v>
      </c>
      <c r="B8395" s="54" t="s">
        <v>428</v>
      </c>
      <c r="C8395" s="54" t="s">
        <v>263</v>
      </c>
      <c r="D8395" s="54" t="s">
        <v>429</v>
      </c>
      <c r="E8395" s="54" t="s">
        <v>27659</v>
      </c>
      <c r="F8395" s="71">
        <v>44731</v>
      </c>
      <c r="G8395" s="72">
        <v>1438.5</v>
      </c>
      <c r="H8395" s="72">
        <v>126803.78</v>
      </c>
      <c r="I8395" s="54" t="s">
        <v>265</v>
      </c>
      <c r="J8395" s="54" t="s">
        <v>23505</v>
      </c>
      <c r="K8395" s="54" t="s">
        <v>27660</v>
      </c>
      <c r="L8395" s="54" t="s">
        <v>27661</v>
      </c>
      <c r="M8395" s="54" t="s">
        <v>27659</v>
      </c>
      <c r="N8395" s="54" t="s">
        <v>256</v>
      </c>
      <c r="O8395" s="54" t="s">
        <v>256</v>
      </c>
      <c r="P8395" s="54" t="s">
        <v>515</v>
      </c>
      <c r="Q8395" s="54" t="s">
        <v>256</v>
      </c>
      <c r="R8395" s="54" t="s">
        <v>431</v>
      </c>
      <c r="S8395" s="71"/>
      <c r="T8395" s="54" t="s">
        <v>256</v>
      </c>
      <c r="U8395" s="71">
        <v>44731</v>
      </c>
      <c r="V8395" s="54" t="s">
        <v>256</v>
      </c>
      <c r="W8395" t="str">
        <f t="shared" si="131"/>
        <v>Jun-22</v>
      </c>
    </row>
    <row r="8396" spans="1:23" x14ac:dyDescent="0.25">
      <c r="A8396" s="54" t="s">
        <v>318</v>
      </c>
      <c r="B8396" s="54" t="s">
        <v>428</v>
      </c>
      <c r="C8396" s="54" t="s">
        <v>263</v>
      </c>
      <c r="D8396" s="54" t="s">
        <v>429</v>
      </c>
      <c r="E8396" s="54" t="s">
        <v>27662</v>
      </c>
      <c r="F8396" s="71">
        <v>44731</v>
      </c>
      <c r="G8396" s="72">
        <v>6855.5</v>
      </c>
      <c r="H8396" s="72">
        <v>604312.32999999996</v>
      </c>
      <c r="I8396" s="54" t="s">
        <v>265</v>
      </c>
      <c r="J8396" s="54" t="s">
        <v>23511</v>
      </c>
      <c r="K8396" s="54" t="s">
        <v>27663</v>
      </c>
      <c r="L8396" s="54" t="s">
        <v>27664</v>
      </c>
      <c r="M8396" s="54" t="s">
        <v>27662</v>
      </c>
      <c r="N8396" s="54" t="s">
        <v>256</v>
      </c>
      <c r="O8396" s="54" t="s">
        <v>256</v>
      </c>
      <c r="P8396" s="54" t="s">
        <v>437</v>
      </c>
      <c r="Q8396" s="54" t="s">
        <v>256</v>
      </c>
      <c r="R8396" s="54" t="s">
        <v>431</v>
      </c>
      <c r="S8396" s="71"/>
      <c r="T8396" s="54" t="s">
        <v>256</v>
      </c>
      <c r="U8396" s="71">
        <v>44731</v>
      </c>
      <c r="V8396" s="54" t="s">
        <v>256</v>
      </c>
      <c r="W8396" t="str">
        <f t="shared" si="131"/>
        <v>Jun-22</v>
      </c>
    </row>
    <row r="8397" spans="1:23" x14ac:dyDescent="0.25">
      <c r="A8397" s="54" t="s">
        <v>317</v>
      </c>
      <c r="B8397" s="54" t="s">
        <v>428</v>
      </c>
      <c r="C8397" s="54" t="s">
        <v>263</v>
      </c>
      <c r="D8397" s="54" t="s">
        <v>429</v>
      </c>
      <c r="E8397" s="54" t="s">
        <v>27665</v>
      </c>
      <c r="F8397" s="71">
        <v>44731</v>
      </c>
      <c r="G8397" s="72">
        <v>311.5</v>
      </c>
      <c r="H8397" s="72">
        <v>27458.73</v>
      </c>
      <c r="I8397" s="54" t="s">
        <v>265</v>
      </c>
      <c r="J8397" s="54" t="s">
        <v>25289</v>
      </c>
      <c r="K8397" s="54" t="s">
        <v>27666</v>
      </c>
      <c r="L8397" s="54" t="s">
        <v>27667</v>
      </c>
      <c r="M8397" s="54" t="s">
        <v>27665</v>
      </c>
      <c r="N8397" s="54" t="s">
        <v>256</v>
      </c>
      <c r="O8397" s="54" t="s">
        <v>256</v>
      </c>
      <c r="P8397" s="54" t="s">
        <v>522</v>
      </c>
      <c r="Q8397" s="54" t="s">
        <v>256</v>
      </c>
      <c r="R8397" s="54" t="s">
        <v>431</v>
      </c>
      <c r="S8397" s="71"/>
      <c r="T8397" s="54" t="s">
        <v>256</v>
      </c>
      <c r="U8397" s="71">
        <v>44731</v>
      </c>
      <c r="V8397" s="54" t="s">
        <v>256</v>
      </c>
      <c r="W8397" t="str">
        <f t="shared" si="131"/>
        <v>Jun-22</v>
      </c>
    </row>
    <row r="8398" spans="1:23" x14ac:dyDescent="0.25">
      <c r="A8398" s="54" t="s">
        <v>317</v>
      </c>
      <c r="B8398" s="54" t="s">
        <v>428</v>
      </c>
      <c r="C8398" s="54" t="s">
        <v>263</v>
      </c>
      <c r="D8398" s="54" t="s">
        <v>429</v>
      </c>
      <c r="E8398" s="54" t="s">
        <v>27668</v>
      </c>
      <c r="F8398" s="71">
        <v>44731</v>
      </c>
      <c r="G8398" s="72">
        <v>67.2</v>
      </c>
      <c r="H8398" s="72">
        <v>5923.68</v>
      </c>
      <c r="I8398" s="54" t="s">
        <v>265</v>
      </c>
      <c r="J8398" s="54" t="s">
        <v>25289</v>
      </c>
      <c r="K8398" s="54" t="s">
        <v>27669</v>
      </c>
      <c r="L8398" s="54" t="s">
        <v>27670</v>
      </c>
      <c r="M8398" s="54" t="s">
        <v>27668</v>
      </c>
      <c r="N8398" s="54" t="s">
        <v>256</v>
      </c>
      <c r="O8398" s="54" t="s">
        <v>256</v>
      </c>
      <c r="P8398" s="54" t="s">
        <v>522</v>
      </c>
      <c r="Q8398" s="54" t="s">
        <v>256</v>
      </c>
      <c r="R8398" s="54" t="s">
        <v>431</v>
      </c>
      <c r="S8398" s="71"/>
      <c r="T8398" s="54" t="s">
        <v>256</v>
      </c>
      <c r="U8398" s="71">
        <v>44731</v>
      </c>
      <c r="V8398" s="54" t="s">
        <v>256</v>
      </c>
      <c r="W8398" t="str">
        <f t="shared" si="131"/>
        <v>Jun-22</v>
      </c>
    </row>
    <row r="8399" spans="1:23" x14ac:dyDescent="0.25">
      <c r="A8399" s="54" t="s">
        <v>317</v>
      </c>
      <c r="B8399" s="54" t="s">
        <v>428</v>
      </c>
      <c r="C8399" s="54" t="s">
        <v>263</v>
      </c>
      <c r="D8399" s="54" t="s">
        <v>429</v>
      </c>
      <c r="E8399" s="54" t="s">
        <v>27671</v>
      </c>
      <c r="F8399" s="71">
        <v>44731</v>
      </c>
      <c r="G8399" s="72">
        <v>3369.6</v>
      </c>
      <c r="H8399" s="72">
        <v>297030.24</v>
      </c>
      <c r="I8399" s="54" t="s">
        <v>265</v>
      </c>
      <c r="J8399" s="54" t="s">
        <v>26517</v>
      </c>
      <c r="K8399" s="54" t="s">
        <v>27672</v>
      </c>
      <c r="L8399" s="54" t="s">
        <v>27673</v>
      </c>
      <c r="M8399" s="54" t="s">
        <v>27671</v>
      </c>
      <c r="N8399" s="54" t="s">
        <v>256</v>
      </c>
      <c r="O8399" s="54" t="s">
        <v>256</v>
      </c>
      <c r="P8399" s="54" t="s">
        <v>522</v>
      </c>
      <c r="Q8399" s="54" t="s">
        <v>256</v>
      </c>
      <c r="R8399" s="54" t="s">
        <v>431</v>
      </c>
      <c r="S8399" s="71"/>
      <c r="T8399" s="54" t="s">
        <v>256</v>
      </c>
      <c r="U8399" s="71">
        <v>44731</v>
      </c>
      <c r="V8399" s="54" t="s">
        <v>256</v>
      </c>
      <c r="W8399" t="str">
        <f t="shared" si="131"/>
        <v>Jun-22</v>
      </c>
    </row>
    <row r="8400" spans="1:23" x14ac:dyDescent="0.25">
      <c r="A8400" s="54" t="s">
        <v>317</v>
      </c>
      <c r="B8400" s="54" t="s">
        <v>428</v>
      </c>
      <c r="C8400" s="54" t="s">
        <v>263</v>
      </c>
      <c r="D8400" s="54" t="s">
        <v>429</v>
      </c>
      <c r="E8400" s="54" t="s">
        <v>27674</v>
      </c>
      <c r="F8400" s="71">
        <v>44731</v>
      </c>
      <c r="G8400" s="72">
        <v>270</v>
      </c>
      <c r="H8400" s="72">
        <v>23800.5</v>
      </c>
      <c r="I8400" s="54" t="s">
        <v>265</v>
      </c>
      <c r="J8400" s="54" t="s">
        <v>25362</v>
      </c>
      <c r="K8400" s="54" t="s">
        <v>27675</v>
      </c>
      <c r="L8400" s="54" t="s">
        <v>27676</v>
      </c>
      <c r="M8400" s="54" t="s">
        <v>27674</v>
      </c>
      <c r="N8400" s="54" t="s">
        <v>256</v>
      </c>
      <c r="O8400" s="54" t="s">
        <v>256</v>
      </c>
      <c r="P8400" s="54" t="s">
        <v>522</v>
      </c>
      <c r="Q8400" s="54" t="s">
        <v>256</v>
      </c>
      <c r="R8400" s="54" t="s">
        <v>431</v>
      </c>
      <c r="S8400" s="71"/>
      <c r="T8400" s="54" t="s">
        <v>256</v>
      </c>
      <c r="U8400" s="71">
        <v>44731</v>
      </c>
      <c r="V8400" s="54" t="s">
        <v>256</v>
      </c>
      <c r="W8400" t="str">
        <f t="shared" si="131"/>
        <v>Jun-22</v>
      </c>
    </row>
    <row r="8401" spans="1:23" x14ac:dyDescent="0.25">
      <c r="A8401" s="54" t="s">
        <v>318</v>
      </c>
      <c r="B8401" s="54" t="s">
        <v>428</v>
      </c>
      <c r="C8401" s="54" t="s">
        <v>263</v>
      </c>
      <c r="D8401" s="54" t="s">
        <v>429</v>
      </c>
      <c r="E8401" s="54" t="s">
        <v>27677</v>
      </c>
      <c r="F8401" s="71">
        <v>44731</v>
      </c>
      <c r="G8401" s="72">
        <v>2419.5</v>
      </c>
      <c r="H8401" s="72">
        <v>213278.93</v>
      </c>
      <c r="I8401" s="54" t="s">
        <v>265</v>
      </c>
      <c r="J8401" s="54" t="s">
        <v>25378</v>
      </c>
      <c r="K8401" s="54" t="s">
        <v>27678</v>
      </c>
      <c r="L8401" s="54" t="s">
        <v>27679</v>
      </c>
      <c r="M8401" s="54" t="s">
        <v>27677</v>
      </c>
      <c r="N8401" s="54" t="s">
        <v>256</v>
      </c>
      <c r="O8401" s="54" t="s">
        <v>256</v>
      </c>
      <c r="P8401" s="54" t="s">
        <v>437</v>
      </c>
      <c r="Q8401" s="54" t="s">
        <v>256</v>
      </c>
      <c r="R8401" s="54" t="s">
        <v>431</v>
      </c>
      <c r="S8401" s="71"/>
      <c r="T8401" s="54" t="s">
        <v>256</v>
      </c>
      <c r="U8401" s="71">
        <v>44731</v>
      </c>
      <c r="V8401" s="54" t="s">
        <v>256</v>
      </c>
      <c r="W8401" t="str">
        <f t="shared" si="131"/>
        <v>Jun-22</v>
      </c>
    </row>
    <row r="8402" spans="1:23" x14ac:dyDescent="0.25">
      <c r="A8402" s="54" t="s">
        <v>317</v>
      </c>
      <c r="B8402" s="54" t="s">
        <v>428</v>
      </c>
      <c r="C8402" s="54" t="s">
        <v>263</v>
      </c>
      <c r="D8402" s="54" t="s">
        <v>429</v>
      </c>
      <c r="E8402" s="54" t="s">
        <v>27680</v>
      </c>
      <c r="F8402" s="71">
        <v>44731</v>
      </c>
      <c r="G8402" s="72">
        <v>381.7</v>
      </c>
      <c r="H8402" s="72">
        <v>33646.86</v>
      </c>
      <c r="I8402" s="54" t="s">
        <v>265</v>
      </c>
      <c r="J8402" s="54" t="s">
        <v>25516</v>
      </c>
      <c r="K8402" s="54" t="s">
        <v>27681</v>
      </c>
      <c r="L8402" s="54" t="s">
        <v>27682</v>
      </c>
      <c r="M8402" s="54" t="s">
        <v>27680</v>
      </c>
      <c r="N8402" s="54" t="s">
        <v>256</v>
      </c>
      <c r="O8402" s="54" t="s">
        <v>256</v>
      </c>
      <c r="P8402" s="54" t="s">
        <v>454</v>
      </c>
      <c r="Q8402" s="54" t="s">
        <v>256</v>
      </c>
      <c r="R8402" s="54" t="s">
        <v>431</v>
      </c>
      <c r="S8402" s="71"/>
      <c r="T8402" s="54" t="s">
        <v>256</v>
      </c>
      <c r="U8402" s="71">
        <v>44731</v>
      </c>
      <c r="V8402" s="54" t="s">
        <v>256</v>
      </c>
      <c r="W8402" t="str">
        <f t="shared" si="131"/>
        <v>Jun-22</v>
      </c>
    </row>
    <row r="8403" spans="1:23" x14ac:dyDescent="0.25">
      <c r="A8403" s="54" t="s">
        <v>317</v>
      </c>
      <c r="B8403" s="54" t="s">
        <v>428</v>
      </c>
      <c r="C8403" s="54" t="s">
        <v>263</v>
      </c>
      <c r="D8403" s="54" t="s">
        <v>429</v>
      </c>
      <c r="E8403" s="54" t="s">
        <v>27683</v>
      </c>
      <c r="F8403" s="71">
        <v>44731</v>
      </c>
      <c r="G8403" s="72">
        <v>118.8</v>
      </c>
      <c r="H8403" s="72">
        <v>10472.219999999999</v>
      </c>
      <c r="I8403" s="54" t="s">
        <v>265</v>
      </c>
      <c r="J8403" s="54" t="s">
        <v>25526</v>
      </c>
      <c r="K8403" s="54" t="s">
        <v>27684</v>
      </c>
      <c r="L8403" s="54" t="s">
        <v>27685</v>
      </c>
      <c r="M8403" s="54" t="s">
        <v>27683</v>
      </c>
      <c r="N8403" s="54" t="s">
        <v>256</v>
      </c>
      <c r="O8403" s="54" t="s">
        <v>256</v>
      </c>
      <c r="P8403" s="54" t="s">
        <v>522</v>
      </c>
      <c r="Q8403" s="54" t="s">
        <v>256</v>
      </c>
      <c r="R8403" s="54" t="s">
        <v>431</v>
      </c>
      <c r="S8403" s="71"/>
      <c r="T8403" s="54" t="s">
        <v>256</v>
      </c>
      <c r="U8403" s="71">
        <v>44731</v>
      </c>
      <c r="V8403" s="54" t="s">
        <v>256</v>
      </c>
      <c r="W8403" t="str">
        <f t="shared" si="131"/>
        <v>Jun-22</v>
      </c>
    </row>
    <row r="8404" spans="1:23" x14ac:dyDescent="0.25">
      <c r="A8404" s="54" t="s">
        <v>318</v>
      </c>
      <c r="B8404" s="54" t="s">
        <v>428</v>
      </c>
      <c r="C8404" s="54" t="s">
        <v>279</v>
      </c>
      <c r="D8404" s="54" t="s">
        <v>436</v>
      </c>
      <c r="E8404" s="54" t="s">
        <v>27686</v>
      </c>
      <c r="F8404" s="71">
        <v>44732</v>
      </c>
      <c r="G8404" s="72">
        <v>-260.60000000000002</v>
      </c>
      <c r="H8404" s="72">
        <v>-22971.89</v>
      </c>
      <c r="I8404" s="54" t="s">
        <v>265</v>
      </c>
      <c r="J8404" s="54" t="s">
        <v>449</v>
      </c>
      <c r="K8404" s="54" t="s">
        <v>23419</v>
      </c>
      <c r="L8404" s="54" t="s">
        <v>256</v>
      </c>
      <c r="M8404" s="54" t="s">
        <v>27686</v>
      </c>
      <c r="N8404" s="54" t="s">
        <v>256</v>
      </c>
      <c r="O8404" s="54" t="s">
        <v>256</v>
      </c>
      <c r="P8404" s="54" t="s">
        <v>281</v>
      </c>
      <c r="Q8404" s="54" t="s">
        <v>256</v>
      </c>
      <c r="R8404" s="54" t="s">
        <v>431</v>
      </c>
      <c r="S8404" s="71"/>
      <c r="T8404" s="54" t="s">
        <v>256</v>
      </c>
      <c r="U8404" s="71">
        <v>44732</v>
      </c>
      <c r="V8404" s="54" t="s">
        <v>256</v>
      </c>
      <c r="W8404" t="str">
        <f t="shared" si="131"/>
        <v>Jun-22</v>
      </c>
    </row>
    <row r="8405" spans="1:23" x14ac:dyDescent="0.25">
      <c r="A8405" s="54" t="s">
        <v>318</v>
      </c>
      <c r="B8405" s="54" t="s">
        <v>428</v>
      </c>
      <c r="C8405" s="54" t="s">
        <v>279</v>
      </c>
      <c r="D8405" s="54" t="s">
        <v>436</v>
      </c>
      <c r="E8405" s="54" t="s">
        <v>27687</v>
      </c>
      <c r="F8405" s="71">
        <v>44732</v>
      </c>
      <c r="G8405" s="72">
        <v>-254.16</v>
      </c>
      <c r="H8405" s="72">
        <v>-21667.14</v>
      </c>
      <c r="I8405" s="54" t="s">
        <v>265</v>
      </c>
      <c r="J8405" s="54" t="s">
        <v>449</v>
      </c>
      <c r="K8405" s="54" t="s">
        <v>14774</v>
      </c>
      <c r="L8405" s="54" t="s">
        <v>256</v>
      </c>
      <c r="M8405" s="54" t="s">
        <v>27687</v>
      </c>
      <c r="N8405" s="54" t="s">
        <v>256</v>
      </c>
      <c r="O8405" s="54" t="s">
        <v>256</v>
      </c>
      <c r="P8405" s="54" t="s">
        <v>433</v>
      </c>
      <c r="Q8405" s="54" t="s">
        <v>256</v>
      </c>
      <c r="R8405" s="54" t="s">
        <v>431</v>
      </c>
      <c r="S8405" s="71"/>
      <c r="T8405" s="54" t="s">
        <v>256</v>
      </c>
      <c r="U8405" s="71">
        <v>44732</v>
      </c>
      <c r="V8405" s="54" t="s">
        <v>256</v>
      </c>
      <c r="W8405" t="str">
        <f t="shared" si="131"/>
        <v>Jun-22</v>
      </c>
    </row>
    <row r="8406" spans="1:23" x14ac:dyDescent="0.25">
      <c r="A8406" s="54" t="s">
        <v>318</v>
      </c>
      <c r="B8406" s="54" t="s">
        <v>428</v>
      </c>
      <c r="C8406" s="54" t="s">
        <v>279</v>
      </c>
      <c r="D8406" s="54" t="s">
        <v>436</v>
      </c>
      <c r="E8406" s="54" t="s">
        <v>27688</v>
      </c>
      <c r="F8406" s="71">
        <v>44732</v>
      </c>
      <c r="G8406" s="72">
        <v>-14</v>
      </c>
      <c r="H8406" s="72">
        <v>-1190.7</v>
      </c>
      <c r="I8406" s="54" t="s">
        <v>265</v>
      </c>
      <c r="J8406" s="54" t="s">
        <v>27689</v>
      </c>
      <c r="K8406" s="54" t="s">
        <v>10588</v>
      </c>
      <c r="L8406" s="54" t="s">
        <v>10588</v>
      </c>
      <c r="M8406" s="54" t="s">
        <v>27688</v>
      </c>
      <c r="N8406" s="54" t="s">
        <v>256</v>
      </c>
      <c r="O8406" s="54" t="s">
        <v>256</v>
      </c>
      <c r="P8406" s="54" t="s">
        <v>10589</v>
      </c>
      <c r="Q8406" s="54" t="s">
        <v>256</v>
      </c>
      <c r="R8406" s="54" t="s">
        <v>431</v>
      </c>
      <c r="S8406" s="71"/>
      <c r="T8406" s="54" t="s">
        <v>256</v>
      </c>
      <c r="U8406" s="71">
        <v>44732</v>
      </c>
      <c r="V8406" s="54" t="s">
        <v>256</v>
      </c>
      <c r="W8406" t="str">
        <f t="shared" si="131"/>
        <v>Jun-22</v>
      </c>
    </row>
    <row r="8407" spans="1:23" x14ac:dyDescent="0.25">
      <c r="A8407" s="54" t="s">
        <v>317</v>
      </c>
      <c r="B8407" s="54" t="s">
        <v>428</v>
      </c>
      <c r="C8407" s="54" t="s">
        <v>263</v>
      </c>
      <c r="D8407" s="54" t="s">
        <v>429</v>
      </c>
      <c r="E8407" s="54" t="s">
        <v>27690</v>
      </c>
      <c r="F8407" s="71">
        <v>44732</v>
      </c>
      <c r="G8407" s="72">
        <v>18183.62</v>
      </c>
      <c r="H8407" s="72">
        <v>1602886.1</v>
      </c>
      <c r="I8407" s="54" t="s">
        <v>265</v>
      </c>
      <c r="J8407" s="54" t="s">
        <v>22798</v>
      </c>
      <c r="K8407" s="54" t="s">
        <v>27691</v>
      </c>
      <c r="L8407" s="54" t="s">
        <v>27692</v>
      </c>
      <c r="M8407" s="54" t="s">
        <v>27690</v>
      </c>
      <c r="N8407" s="54" t="s">
        <v>256</v>
      </c>
      <c r="O8407" s="54" t="s">
        <v>256</v>
      </c>
      <c r="P8407" s="54" t="s">
        <v>453</v>
      </c>
      <c r="Q8407" s="54" t="s">
        <v>256</v>
      </c>
      <c r="R8407" s="54" t="s">
        <v>431</v>
      </c>
      <c r="S8407" s="71"/>
      <c r="T8407" s="54" t="s">
        <v>256</v>
      </c>
      <c r="U8407" s="71">
        <v>44732</v>
      </c>
      <c r="V8407" s="54" t="s">
        <v>256</v>
      </c>
      <c r="W8407" t="str">
        <f t="shared" si="131"/>
        <v>Jun-22</v>
      </c>
    </row>
    <row r="8408" spans="1:23" x14ac:dyDescent="0.25">
      <c r="A8408" s="54" t="s">
        <v>318</v>
      </c>
      <c r="B8408" s="54" t="s">
        <v>428</v>
      </c>
      <c r="C8408" s="54" t="s">
        <v>263</v>
      </c>
      <c r="D8408" s="54" t="s">
        <v>429</v>
      </c>
      <c r="E8408" s="54" t="s">
        <v>27693</v>
      </c>
      <c r="F8408" s="71">
        <v>44732</v>
      </c>
      <c r="G8408" s="72">
        <v>3498</v>
      </c>
      <c r="H8408" s="72">
        <v>308348.7</v>
      </c>
      <c r="I8408" s="54" t="s">
        <v>265</v>
      </c>
      <c r="J8408" s="54" t="s">
        <v>24389</v>
      </c>
      <c r="K8408" s="54" t="s">
        <v>27694</v>
      </c>
      <c r="L8408" s="54" t="s">
        <v>27695</v>
      </c>
      <c r="M8408" s="54" t="s">
        <v>27693</v>
      </c>
      <c r="N8408" s="54" t="s">
        <v>256</v>
      </c>
      <c r="O8408" s="54" t="s">
        <v>256</v>
      </c>
      <c r="P8408" s="54" t="s">
        <v>434</v>
      </c>
      <c r="Q8408" s="54" t="s">
        <v>256</v>
      </c>
      <c r="R8408" s="54" t="s">
        <v>431</v>
      </c>
      <c r="S8408" s="71"/>
      <c r="T8408" s="54" t="s">
        <v>256</v>
      </c>
      <c r="U8408" s="71">
        <v>44732</v>
      </c>
      <c r="V8408" s="54" t="s">
        <v>256</v>
      </c>
      <c r="W8408" t="str">
        <f t="shared" si="131"/>
        <v>Jun-22</v>
      </c>
    </row>
    <row r="8409" spans="1:23" x14ac:dyDescent="0.25">
      <c r="A8409" s="54" t="s">
        <v>317</v>
      </c>
      <c r="B8409" s="54" t="s">
        <v>428</v>
      </c>
      <c r="C8409" s="54" t="s">
        <v>263</v>
      </c>
      <c r="D8409" s="54" t="s">
        <v>429</v>
      </c>
      <c r="E8409" s="54" t="s">
        <v>27696</v>
      </c>
      <c r="F8409" s="71">
        <v>44732</v>
      </c>
      <c r="G8409" s="72">
        <v>15526.99</v>
      </c>
      <c r="H8409" s="72">
        <v>1368704.17</v>
      </c>
      <c r="I8409" s="54" t="s">
        <v>265</v>
      </c>
      <c r="J8409" s="54" t="s">
        <v>24456</v>
      </c>
      <c r="K8409" s="54" t="s">
        <v>27691</v>
      </c>
      <c r="L8409" s="54" t="s">
        <v>27697</v>
      </c>
      <c r="M8409" s="54" t="s">
        <v>27696</v>
      </c>
      <c r="N8409" s="54" t="s">
        <v>256</v>
      </c>
      <c r="O8409" s="54" t="s">
        <v>256</v>
      </c>
      <c r="P8409" s="54" t="s">
        <v>453</v>
      </c>
      <c r="Q8409" s="54" t="s">
        <v>256</v>
      </c>
      <c r="R8409" s="54" t="s">
        <v>431</v>
      </c>
      <c r="S8409" s="71"/>
      <c r="T8409" s="54" t="s">
        <v>256</v>
      </c>
      <c r="U8409" s="71">
        <v>44732</v>
      </c>
      <c r="V8409" s="54" t="s">
        <v>256</v>
      </c>
      <c r="W8409" t="str">
        <f t="shared" si="131"/>
        <v>Jun-22</v>
      </c>
    </row>
    <row r="8410" spans="1:23" x14ac:dyDescent="0.25">
      <c r="A8410" s="54" t="s">
        <v>317</v>
      </c>
      <c r="B8410" s="54" t="s">
        <v>428</v>
      </c>
      <c r="C8410" s="54" t="s">
        <v>263</v>
      </c>
      <c r="D8410" s="54" t="s">
        <v>429</v>
      </c>
      <c r="E8410" s="54" t="s">
        <v>27698</v>
      </c>
      <c r="F8410" s="71">
        <v>44732</v>
      </c>
      <c r="G8410" s="72">
        <v>1172.48</v>
      </c>
      <c r="H8410" s="72">
        <v>103354.11</v>
      </c>
      <c r="I8410" s="54" t="s">
        <v>265</v>
      </c>
      <c r="J8410" s="54" t="s">
        <v>25965</v>
      </c>
      <c r="K8410" s="54" t="s">
        <v>27699</v>
      </c>
      <c r="L8410" s="54" t="s">
        <v>27700</v>
      </c>
      <c r="M8410" s="54" t="s">
        <v>27698</v>
      </c>
      <c r="N8410" s="54" t="s">
        <v>256</v>
      </c>
      <c r="O8410" s="54" t="s">
        <v>256</v>
      </c>
      <c r="P8410" s="54" t="s">
        <v>271</v>
      </c>
      <c r="Q8410" s="54" t="s">
        <v>256</v>
      </c>
      <c r="R8410" s="54" t="s">
        <v>431</v>
      </c>
      <c r="S8410" s="71"/>
      <c r="T8410" s="54" t="s">
        <v>256</v>
      </c>
      <c r="U8410" s="71">
        <v>44732</v>
      </c>
      <c r="V8410" s="54" t="s">
        <v>443</v>
      </c>
      <c r="W8410" t="str">
        <f t="shared" si="131"/>
        <v>Jun-22</v>
      </c>
    </row>
    <row r="8411" spans="1:23" x14ac:dyDescent="0.25">
      <c r="A8411" s="54" t="s">
        <v>317</v>
      </c>
      <c r="B8411" s="54" t="s">
        <v>428</v>
      </c>
      <c r="C8411" s="54" t="s">
        <v>263</v>
      </c>
      <c r="D8411" s="54" t="s">
        <v>429</v>
      </c>
      <c r="E8411" s="54" t="s">
        <v>27701</v>
      </c>
      <c r="F8411" s="71">
        <v>44732</v>
      </c>
      <c r="G8411" s="72">
        <v>43170.26</v>
      </c>
      <c r="H8411" s="72">
        <v>3805458.42</v>
      </c>
      <c r="I8411" s="54" t="s">
        <v>265</v>
      </c>
      <c r="J8411" s="54" t="s">
        <v>25965</v>
      </c>
      <c r="K8411" s="54" t="s">
        <v>27414</v>
      </c>
      <c r="L8411" s="54" t="s">
        <v>27702</v>
      </c>
      <c r="M8411" s="54" t="s">
        <v>27701</v>
      </c>
      <c r="N8411" s="54" t="s">
        <v>256</v>
      </c>
      <c r="O8411" s="54" t="s">
        <v>256</v>
      </c>
      <c r="P8411" s="54" t="s">
        <v>453</v>
      </c>
      <c r="Q8411" s="54" t="s">
        <v>256</v>
      </c>
      <c r="R8411" s="54" t="s">
        <v>431</v>
      </c>
      <c r="S8411" s="71"/>
      <c r="T8411" s="54" t="s">
        <v>256</v>
      </c>
      <c r="U8411" s="71">
        <v>44732</v>
      </c>
      <c r="V8411" s="54" t="s">
        <v>256</v>
      </c>
      <c r="W8411" t="str">
        <f t="shared" si="131"/>
        <v>Jun-22</v>
      </c>
    </row>
    <row r="8412" spans="1:23" x14ac:dyDescent="0.25">
      <c r="A8412" s="54" t="s">
        <v>317</v>
      </c>
      <c r="B8412" s="54" t="s">
        <v>428</v>
      </c>
      <c r="C8412" s="54" t="s">
        <v>263</v>
      </c>
      <c r="D8412" s="54" t="s">
        <v>429</v>
      </c>
      <c r="E8412" s="54" t="s">
        <v>27703</v>
      </c>
      <c r="F8412" s="71">
        <v>44732</v>
      </c>
      <c r="G8412" s="72">
        <v>4553.55</v>
      </c>
      <c r="H8412" s="72">
        <v>401395.43</v>
      </c>
      <c r="I8412" s="54" t="s">
        <v>265</v>
      </c>
      <c r="J8412" s="54" t="s">
        <v>26018</v>
      </c>
      <c r="K8412" s="54" t="s">
        <v>27699</v>
      </c>
      <c r="L8412" s="54" t="s">
        <v>27704</v>
      </c>
      <c r="M8412" s="54" t="s">
        <v>27703</v>
      </c>
      <c r="N8412" s="54" t="s">
        <v>256</v>
      </c>
      <c r="O8412" s="54" t="s">
        <v>256</v>
      </c>
      <c r="P8412" s="54" t="s">
        <v>271</v>
      </c>
      <c r="Q8412" s="54" t="s">
        <v>256</v>
      </c>
      <c r="R8412" s="54" t="s">
        <v>431</v>
      </c>
      <c r="S8412" s="71"/>
      <c r="T8412" s="54" t="s">
        <v>256</v>
      </c>
      <c r="U8412" s="71">
        <v>44732</v>
      </c>
      <c r="V8412" s="54" t="s">
        <v>443</v>
      </c>
      <c r="W8412" t="str">
        <f t="shared" si="131"/>
        <v>Jun-22</v>
      </c>
    </row>
    <row r="8413" spans="1:23" x14ac:dyDescent="0.25">
      <c r="A8413" s="54" t="s">
        <v>317</v>
      </c>
      <c r="B8413" s="54" t="s">
        <v>428</v>
      </c>
      <c r="C8413" s="54" t="s">
        <v>263</v>
      </c>
      <c r="D8413" s="54" t="s">
        <v>429</v>
      </c>
      <c r="E8413" s="54" t="s">
        <v>27705</v>
      </c>
      <c r="F8413" s="71">
        <v>44732</v>
      </c>
      <c r="G8413" s="72">
        <v>341.82</v>
      </c>
      <c r="H8413" s="72">
        <v>30131.43</v>
      </c>
      <c r="I8413" s="54" t="s">
        <v>265</v>
      </c>
      <c r="J8413" s="54" t="s">
        <v>26018</v>
      </c>
      <c r="K8413" s="54" t="s">
        <v>27706</v>
      </c>
      <c r="L8413" s="54" t="s">
        <v>27707</v>
      </c>
      <c r="M8413" s="54" t="s">
        <v>27705</v>
      </c>
      <c r="N8413" s="54" t="s">
        <v>256</v>
      </c>
      <c r="O8413" s="54" t="s">
        <v>256</v>
      </c>
      <c r="P8413" s="54" t="s">
        <v>453</v>
      </c>
      <c r="Q8413" s="54" t="s">
        <v>256</v>
      </c>
      <c r="R8413" s="54" t="s">
        <v>431</v>
      </c>
      <c r="S8413" s="71"/>
      <c r="T8413" s="54" t="s">
        <v>256</v>
      </c>
      <c r="U8413" s="71">
        <v>44732</v>
      </c>
      <c r="V8413" s="54" t="s">
        <v>256</v>
      </c>
      <c r="W8413" t="str">
        <f t="shared" si="131"/>
        <v>Jun-22</v>
      </c>
    </row>
    <row r="8414" spans="1:23" x14ac:dyDescent="0.25">
      <c r="A8414" s="54" t="s">
        <v>318</v>
      </c>
      <c r="B8414" s="54" t="s">
        <v>428</v>
      </c>
      <c r="C8414" s="54" t="s">
        <v>263</v>
      </c>
      <c r="D8414" s="54" t="s">
        <v>429</v>
      </c>
      <c r="E8414" s="54" t="s">
        <v>27708</v>
      </c>
      <c r="F8414" s="71">
        <v>44732</v>
      </c>
      <c r="G8414" s="72">
        <v>10841.98</v>
      </c>
      <c r="H8414" s="72">
        <v>955720.54</v>
      </c>
      <c r="I8414" s="54" t="s">
        <v>265</v>
      </c>
      <c r="J8414" s="54" t="s">
        <v>27429</v>
      </c>
      <c r="K8414" s="54" t="s">
        <v>27709</v>
      </c>
      <c r="L8414" s="54" t="s">
        <v>27710</v>
      </c>
      <c r="M8414" s="54" t="s">
        <v>27708</v>
      </c>
      <c r="N8414" s="54" t="s">
        <v>256</v>
      </c>
      <c r="O8414" s="54" t="s">
        <v>256</v>
      </c>
      <c r="P8414" s="54" t="s">
        <v>271</v>
      </c>
      <c r="Q8414" s="54" t="s">
        <v>256</v>
      </c>
      <c r="R8414" s="54" t="s">
        <v>431</v>
      </c>
      <c r="S8414" s="71"/>
      <c r="T8414" s="54" t="s">
        <v>256</v>
      </c>
      <c r="U8414" s="71">
        <v>44732</v>
      </c>
      <c r="V8414" s="54" t="s">
        <v>443</v>
      </c>
      <c r="W8414" t="str">
        <f t="shared" si="131"/>
        <v>Jun-22</v>
      </c>
    </row>
    <row r="8415" spans="1:23" x14ac:dyDescent="0.25">
      <c r="A8415" s="54" t="s">
        <v>317</v>
      </c>
      <c r="B8415" s="54" t="s">
        <v>428</v>
      </c>
      <c r="C8415" s="54" t="s">
        <v>263</v>
      </c>
      <c r="D8415" s="54" t="s">
        <v>429</v>
      </c>
      <c r="E8415" s="54" t="s">
        <v>27711</v>
      </c>
      <c r="F8415" s="71">
        <v>44732</v>
      </c>
      <c r="G8415" s="72">
        <v>1971.09</v>
      </c>
      <c r="H8415" s="72">
        <v>173751.58</v>
      </c>
      <c r="I8415" s="54" t="s">
        <v>265</v>
      </c>
      <c r="J8415" s="54" t="s">
        <v>27429</v>
      </c>
      <c r="K8415" s="54" t="s">
        <v>27712</v>
      </c>
      <c r="L8415" s="54" t="s">
        <v>27713</v>
      </c>
      <c r="M8415" s="54" t="s">
        <v>27711</v>
      </c>
      <c r="N8415" s="54" t="s">
        <v>256</v>
      </c>
      <c r="O8415" s="54" t="s">
        <v>256</v>
      </c>
      <c r="P8415" s="54" t="s">
        <v>271</v>
      </c>
      <c r="Q8415" s="54" t="s">
        <v>256</v>
      </c>
      <c r="R8415" s="54" t="s">
        <v>431</v>
      </c>
      <c r="S8415" s="71"/>
      <c r="T8415" s="54" t="s">
        <v>256</v>
      </c>
      <c r="U8415" s="71">
        <v>44732</v>
      </c>
      <c r="V8415" s="54" t="s">
        <v>443</v>
      </c>
      <c r="W8415" t="str">
        <f t="shared" si="131"/>
        <v>Jun-22</v>
      </c>
    </row>
    <row r="8416" spans="1:23" x14ac:dyDescent="0.25">
      <c r="A8416" s="54" t="s">
        <v>318</v>
      </c>
      <c r="B8416" s="54" t="s">
        <v>428</v>
      </c>
      <c r="C8416" s="54" t="s">
        <v>263</v>
      </c>
      <c r="D8416" s="54" t="s">
        <v>429</v>
      </c>
      <c r="E8416" s="54" t="s">
        <v>27714</v>
      </c>
      <c r="F8416" s="71">
        <v>44732</v>
      </c>
      <c r="G8416" s="72">
        <v>3693.15</v>
      </c>
      <c r="H8416" s="72">
        <v>325551.17</v>
      </c>
      <c r="I8416" s="54" t="s">
        <v>265</v>
      </c>
      <c r="J8416" s="54" t="s">
        <v>27097</v>
      </c>
      <c r="K8416" s="54" t="s">
        <v>27709</v>
      </c>
      <c r="L8416" s="54" t="s">
        <v>27715</v>
      </c>
      <c r="M8416" s="54" t="s">
        <v>27714</v>
      </c>
      <c r="N8416" s="54" t="s">
        <v>256</v>
      </c>
      <c r="O8416" s="54" t="s">
        <v>256</v>
      </c>
      <c r="P8416" s="54" t="s">
        <v>271</v>
      </c>
      <c r="Q8416" s="54" t="s">
        <v>256</v>
      </c>
      <c r="R8416" s="54" t="s">
        <v>431</v>
      </c>
      <c r="S8416" s="71"/>
      <c r="T8416" s="54" t="s">
        <v>256</v>
      </c>
      <c r="U8416" s="71">
        <v>44732</v>
      </c>
      <c r="V8416" s="54" t="s">
        <v>443</v>
      </c>
      <c r="W8416" t="str">
        <f t="shared" si="131"/>
        <v>Jun-22</v>
      </c>
    </row>
    <row r="8417" spans="1:23" x14ac:dyDescent="0.25">
      <c r="A8417" s="54" t="s">
        <v>317</v>
      </c>
      <c r="B8417" s="54" t="s">
        <v>428</v>
      </c>
      <c r="C8417" s="54" t="s">
        <v>263</v>
      </c>
      <c r="D8417" s="54" t="s">
        <v>429</v>
      </c>
      <c r="E8417" s="54" t="s">
        <v>27716</v>
      </c>
      <c r="F8417" s="71">
        <v>44732</v>
      </c>
      <c r="G8417" s="72">
        <v>4504.07</v>
      </c>
      <c r="H8417" s="72">
        <v>397033.77</v>
      </c>
      <c r="I8417" s="54" t="s">
        <v>265</v>
      </c>
      <c r="J8417" s="54" t="s">
        <v>27044</v>
      </c>
      <c r="K8417" s="54" t="s">
        <v>27717</v>
      </c>
      <c r="L8417" s="54" t="s">
        <v>27718</v>
      </c>
      <c r="M8417" s="54" t="s">
        <v>27716</v>
      </c>
      <c r="N8417" s="54" t="s">
        <v>256</v>
      </c>
      <c r="O8417" s="54" t="s">
        <v>256</v>
      </c>
      <c r="P8417" s="54" t="s">
        <v>267</v>
      </c>
      <c r="Q8417" s="54" t="s">
        <v>256</v>
      </c>
      <c r="R8417" s="54" t="s">
        <v>431</v>
      </c>
      <c r="S8417" s="71"/>
      <c r="T8417" s="54" t="s">
        <v>256</v>
      </c>
      <c r="U8417" s="71">
        <v>44732</v>
      </c>
      <c r="V8417" s="54" t="s">
        <v>256</v>
      </c>
      <c r="W8417" t="str">
        <f t="shared" si="131"/>
        <v>Jun-22</v>
      </c>
    </row>
    <row r="8418" spans="1:23" x14ac:dyDescent="0.25">
      <c r="A8418" s="54" t="s">
        <v>317</v>
      </c>
      <c r="B8418" s="54" t="s">
        <v>428</v>
      </c>
      <c r="C8418" s="54" t="s">
        <v>263</v>
      </c>
      <c r="D8418" s="54" t="s">
        <v>429</v>
      </c>
      <c r="E8418" s="54" t="s">
        <v>27719</v>
      </c>
      <c r="F8418" s="71">
        <v>44732</v>
      </c>
      <c r="G8418" s="72">
        <v>2432.5100000000002</v>
      </c>
      <c r="H8418" s="72">
        <v>214425.76</v>
      </c>
      <c r="I8418" s="54" t="s">
        <v>265</v>
      </c>
      <c r="J8418" s="54" t="s">
        <v>27044</v>
      </c>
      <c r="K8418" s="54" t="s">
        <v>27720</v>
      </c>
      <c r="L8418" s="54" t="s">
        <v>27721</v>
      </c>
      <c r="M8418" s="54" t="s">
        <v>27719</v>
      </c>
      <c r="N8418" s="54" t="s">
        <v>256</v>
      </c>
      <c r="O8418" s="54" t="s">
        <v>256</v>
      </c>
      <c r="P8418" s="54" t="s">
        <v>267</v>
      </c>
      <c r="Q8418" s="54" t="s">
        <v>256</v>
      </c>
      <c r="R8418" s="54" t="s">
        <v>431</v>
      </c>
      <c r="S8418" s="71"/>
      <c r="T8418" s="54" t="s">
        <v>256</v>
      </c>
      <c r="U8418" s="71">
        <v>44732</v>
      </c>
      <c r="V8418" s="54" t="s">
        <v>256</v>
      </c>
      <c r="W8418" t="str">
        <f t="shared" si="131"/>
        <v>Jun-22</v>
      </c>
    </row>
    <row r="8419" spans="1:23" x14ac:dyDescent="0.25">
      <c r="A8419" s="54" t="s">
        <v>317</v>
      </c>
      <c r="B8419" s="54" t="s">
        <v>428</v>
      </c>
      <c r="C8419" s="54" t="s">
        <v>263</v>
      </c>
      <c r="D8419" s="54" t="s">
        <v>429</v>
      </c>
      <c r="E8419" s="54" t="s">
        <v>27722</v>
      </c>
      <c r="F8419" s="71">
        <v>44732</v>
      </c>
      <c r="G8419" s="72">
        <v>94.16</v>
      </c>
      <c r="H8419" s="72">
        <v>8300.2000000000007</v>
      </c>
      <c r="I8419" s="54" t="s">
        <v>265</v>
      </c>
      <c r="J8419" s="54" t="s">
        <v>27044</v>
      </c>
      <c r="K8419" s="54" t="s">
        <v>27723</v>
      </c>
      <c r="L8419" s="54" t="s">
        <v>27724</v>
      </c>
      <c r="M8419" s="54" t="s">
        <v>27722</v>
      </c>
      <c r="N8419" s="54" t="s">
        <v>256</v>
      </c>
      <c r="O8419" s="54" t="s">
        <v>256</v>
      </c>
      <c r="P8419" s="54" t="s">
        <v>267</v>
      </c>
      <c r="Q8419" s="54" t="s">
        <v>256</v>
      </c>
      <c r="R8419" s="54" t="s">
        <v>431</v>
      </c>
      <c r="S8419" s="71"/>
      <c r="T8419" s="54" t="s">
        <v>256</v>
      </c>
      <c r="U8419" s="71">
        <v>44732</v>
      </c>
      <c r="V8419" s="54" t="s">
        <v>256</v>
      </c>
      <c r="W8419" t="str">
        <f t="shared" si="131"/>
        <v>Jun-22</v>
      </c>
    </row>
    <row r="8420" spans="1:23" x14ac:dyDescent="0.25">
      <c r="A8420" s="54" t="s">
        <v>317</v>
      </c>
      <c r="B8420" s="54" t="s">
        <v>428</v>
      </c>
      <c r="C8420" s="54" t="s">
        <v>263</v>
      </c>
      <c r="D8420" s="54" t="s">
        <v>429</v>
      </c>
      <c r="E8420" s="54" t="s">
        <v>27725</v>
      </c>
      <c r="F8420" s="71">
        <v>44732</v>
      </c>
      <c r="G8420" s="72">
        <v>3087.78</v>
      </c>
      <c r="H8420" s="72">
        <v>272187.81</v>
      </c>
      <c r="I8420" s="54" t="s">
        <v>265</v>
      </c>
      <c r="J8420" s="54" t="s">
        <v>27650</v>
      </c>
      <c r="K8420" s="54" t="s">
        <v>27726</v>
      </c>
      <c r="L8420" s="54" t="s">
        <v>27727</v>
      </c>
      <c r="M8420" s="54" t="s">
        <v>27725</v>
      </c>
      <c r="N8420" s="54" t="s">
        <v>256</v>
      </c>
      <c r="O8420" s="54" t="s">
        <v>256</v>
      </c>
      <c r="P8420" s="54" t="s">
        <v>267</v>
      </c>
      <c r="Q8420" s="54" t="s">
        <v>256</v>
      </c>
      <c r="R8420" s="54" t="s">
        <v>431</v>
      </c>
      <c r="S8420" s="71"/>
      <c r="T8420" s="54" t="s">
        <v>256</v>
      </c>
      <c r="U8420" s="71">
        <v>44732</v>
      </c>
      <c r="V8420" s="54" t="s">
        <v>256</v>
      </c>
      <c r="W8420" t="str">
        <f t="shared" si="131"/>
        <v>Jun-22</v>
      </c>
    </row>
    <row r="8421" spans="1:23" x14ac:dyDescent="0.25">
      <c r="A8421" s="54" t="s">
        <v>317</v>
      </c>
      <c r="B8421" s="54" t="s">
        <v>428</v>
      </c>
      <c r="C8421" s="54" t="s">
        <v>263</v>
      </c>
      <c r="D8421" s="54" t="s">
        <v>429</v>
      </c>
      <c r="E8421" s="54" t="s">
        <v>27728</v>
      </c>
      <c r="F8421" s="71">
        <v>44732</v>
      </c>
      <c r="G8421" s="72">
        <v>2548.06</v>
      </c>
      <c r="H8421" s="72">
        <v>224611.49</v>
      </c>
      <c r="I8421" s="54" t="s">
        <v>265</v>
      </c>
      <c r="J8421" s="54" t="s">
        <v>23331</v>
      </c>
      <c r="K8421" s="54" t="s">
        <v>27729</v>
      </c>
      <c r="L8421" s="54" t="s">
        <v>27730</v>
      </c>
      <c r="M8421" s="54" t="s">
        <v>27728</v>
      </c>
      <c r="N8421" s="54" t="s">
        <v>256</v>
      </c>
      <c r="O8421" s="54" t="s">
        <v>256</v>
      </c>
      <c r="P8421" s="54" t="s">
        <v>23343</v>
      </c>
      <c r="Q8421" s="54" t="s">
        <v>256</v>
      </c>
      <c r="R8421" s="54" t="s">
        <v>431</v>
      </c>
      <c r="S8421" s="71"/>
      <c r="T8421" s="54" t="s">
        <v>256</v>
      </c>
      <c r="U8421" s="71">
        <v>44732</v>
      </c>
      <c r="V8421" s="54" t="s">
        <v>256</v>
      </c>
      <c r="W8421" t="str">
        <f t="shared" si="131"/>
        <v>Jun-22</v>
      </c>
    </row>
    <row r="8422" spans="1:23" x14ac:dyDescent="0.25">
      <c r="A8422" s="54" t="s">
        <v>317</v>
      </c>
      <c r="B8422" s="54" t="s">
        <v>428</v>
      </c>
      <c r="C8422" s="54" t="s">
        <v>263</v>
      </c>
      <c r="D8422" s="54" t="s">
        <v>429</v>
      </c>
      <c r="E8422" s="54" t="s">
        <v>27731</v>
      </c>
      <c r="F8422" s="71">
        <v>44732</v>
      </c>
      <c r="G8422" s="72">
        <v>89.92</v>
      </c>
      <c r="H8422" s="72">
        <v>7926.45</v>
      </c>
      <c r="I8422" s="54" t="s">
        <v>265</v>
      </c>
      <c r="J8422" s="54" t="s">
        <v>25362</v>
      </c>
      <c r="K8422" s="54" t="s">
        <v>27732</v>
      </c>
      <c r="L8422" s="54" t="s">
        <v>27733</v>
      </c>
      <c r="M8422" s="54" t="s">
        <v>27731</v>
      </c>
      <c r="N8422" s="54" t="s">
        <v>256</v>
      </c>
      <c r="O8422" s="54" t="s">
        <v>256</v>
      </c>
      <c r="P8422" s="54" t="s">
        <v>23343</v>
      </c>
      <c r="Q8422" s="54" t="s">
        <v>256</v>
      </c>
      <c r="R8422" s="54" t="s">
        <v>431</v>
      </c>
      <c r="S8422" s="71"/>
      <c r="T8422" s="54" t="s">
        <v>256</v>
      </c>
      <c r="U8422" s="71">
        <v>44732</v>
      </c>
      <c r="V8422" s="54" t="s">
        <v>256</v>
      </c>
      <c r="W8422" t="str">
        <f t="shared" si="131"/>
        <v>Jun-22</v>
      </c>
    </row>
    <row r="8423" spans="1:23" x14ac:dyDescent="0.25">
      <c r="A8423" s="54" t="s">
        <v>317</v>
      </c>
      <c r="B8423" s="54" t="s">
        <v>428</v>
      </c>
      <c r="C8423" s="54" t="s">
        <v>263</v>
      </c>
      <c r="D8423" s="54" t="s">
        <v>429</v>
      </c>
      <c r="E8423" s="54" t="s">
        <v>27734</v>
      </c>
      <c r="F8423" s="71">
        <v>44732</v>
      </c>
      <c r="G8423" s="72">
        <v>189.29</v>
      </c>
      <c r="H8423" s="72">
        <v>16685.91</v>
      </c>
      <c r="I8423" s="54" t="s">
        <v>265</v>
      </c>
      <c r="J8423" s="54" t="s">
        <v>25516</v>
      </c>
      <c r="K8423" s="54" t="s">
        <v>27735</v>
      </c>
      <c r="L8423" s="54" t="s">
        <v>27736</v>
      </c>
      <c r="M8423" s="54" t="s">
        <v>27734</v>
      </c>
      <c r="N8423" s="54" t="s">
        <v>256</v>
      </c>
      <c r="O8423" s="54" t="s">
        <v>256</v>
      </c>
      <c r="P8423" s="54" t="s">
        <v>454</v>
      </c>
      <c r="Q8423" s="54" t="s">
        <v>256</v>
      </c>
      <c r="R8423" s="54" t="s">
        <v>431</v>
      </c>
      <c r="S8423" s="71"/>
      <c r="T8423" s="54" t="s">
        <v>256</v>
      </c>
      <c r="U8423" s="71">
        <v>44732</v>
      </c>
      <c r="V8423" s="54" t="s">
        <v>256</v>
      </c>
      <c r="W8423" t="str">
        <f t="shared" si="131"/>
        <v>Jun-22</v>
      </c>
    </row>
    <row r="8424" spans="1:23" x14ac:dyDescent="0.25">
      <c r="A8424" s="54" t="s">
        <v>317</v>
      </c>
      <c r="B8424" s="54" t="s">
        <v>428</v>
      </c>
      <c r="C8424" s="54" t="s">
        <v>263</v>
      </c>
      <c r="D8424" s="54" t="s">
        <v>429</v>
      </c>
      <c r="E8424" s="54" t="s">
        <v>27737</v>
      </c>
      <c r="F8424" s="71">
        <v>44732</v>
      </c>
      <c r="G8424" s="72">
        <v>320.27</v>
      </c>
      <c r="H8424" s="72">
        <v>28231.8</v>
      </c>
      <c r="I8424" s="54" t="s">
        <v>265</v>
      </c>
      <c r="J8424" s="54" t="s">
        <v>25516</v>
      </c>
      <c r="K8424" s="54" t="s">
        <v>27738</v>
      </c>
      <c r="L8424" s="54" t="s">
        <v>27739</v>
      </c>
      <c r="M8424" s="54" t="s">
        <v>27737</v>
      </c>
      <c r="N8424" s="54" t="s">
        <v>256</v>
      </c>
      <c r="O8424" s="54" t="s">
        <v>256</v>
      </c>
      <c r="P8424" s="54" t="s">
        <v>454</v>
      </c>
      <c r="Q8424" s="54" t="s">
        <v>256</v>
      </c>
      <c r="R8424" s="54" t="s">
        <v>431</v>
      </c>
      <c r="S8424" s="71"/>
      <c r="T8424" s="54" t="s">
        <v>256</v>
      </c>
      <c r="U8424" s="71">
        <v>44732</v>
      </c>
      <c r="V8424" s="54" t="s">
        <v>256</v>
      </c>
      <c r="W8424" t="str">
        <f t="shared" si="131"/>
        <v>Jun-22</v>
      </c>
    </row>
    <row r="8425" spans="1:23" x14ac:dyDescent="0.25">
      <c r="A8425" s="54" t="s">
        <v>317</v>
      </c>
      <c r="B8425" s="54" t="s">
        <v>428</v>
      </c>
      <c r="C8425" s="54" t="s">
        <v>263</v>
      </c>
      <c r="D8425" s="54" t="s">
        <v>429</v>
      </c>
      <c r="E8425" s="54" t="s">
        <v>27740</v>
      </c>
      <c r="F8425" s="71">
        <v>44732</v>
      </c>
      <c r="G8425" s="72">
        <v>10487.36</v>
      </c>
      <c r="H8425" s="72">
        <v>924460.78</v>
      </c>
      <c r="I8425" s="54" t="s">
        <v>265</v>
      </c>
      <c r="J8425" s="54" t="s">
        <v>25526</v>
      </c>
      <c r="K8425" s="54" t="s">
        <v>27741</v>
      </c>
      <c r="L8425" s="54" t="s">
        <v>27742</v>
      </c>
      <c r="M8425" s="54" t="s">
        <v>27740</v>
      </c>
      <c r="N8425" s="54" t="s">
        <v>256</v>
      </c>
      <c r="O8425" s="54" t="s">
        <v>256</v>
      </c>
      <c r="P8425" s="54" t="s">
        <v>23343</v>
      </c>
      <c r="Q8425" s="54" t="s">
        <v>256</v>
      </c>
      <c r="R8425" s="54" t="s">
        <v>431</v>
      </c>
      <c r="S8425" s="71"/>
      <c r="T8425" s="54" t="s">
        <v>256</v>
      </c>
      <c r="U8425" s="71">
        <v>44732</v>
      </c>
      <c r="V8425" s="54" t="s">
        <v>256</v>
      </c>
      <c r="W8425" t="str">
        <f t="shared" si="131"/>
        <v>Jun-22</v>
      </c>
    </row>
    <row r="8426" spans="1:23" x14ac:dyDescent="0.25">
      <c r="A8426" s="54" t="s">
        <v>317</v>
      </c>
      <c r="B8426" s="54" t="s">
        <v>428</v>
      </c>
      <c r="C8426" s="54" t="s">
        <v>263</v>
      </c>
      <c r="D8426" s="54" t="s">
        <v>429</v>
      </c>
      <c r="E8426" s="54" t="s">
        <v>27743</v>
      </c>
      <c r="F8426" s="71">
        <v>44732</v>
      </c>
      <c r="G8426" s="72">
        <v>7708.1</v>
      </c>
      <c r="H8426" s="72">
        <v>679469.02</v>
      </c>
      <c r="I8426" s="54" t="s">
        <v>265</v>
      </c>
      <c r="J8426" s="54" t="s">
        <v>26772</v>
      </c>
      <c r="K8426" s="54" t="s">
        <v>27744</v>
      </c>
      <c r="L8426" s="54" t="s">
        <v>27745</v>
      </c>
      <c r="M8426" s="54" t="s">
        <v>27743</v>
      </c>
      <c r="N8426" s="54" t="s">
        <v>256</v>
      </c>
      <c r="O8426" s="54" t="s">
        <v>256</v>
      </c>
      <c r="P8426" s="54" t="s">
        <v>522</v>
      </c>
      <c r="Q8426" s="54" t="s">
        <v>256</v>
      </c>
      <c r="R8426" s="54" t="s">
        <v>431</v>
      </c>
      <c r="S8426" s="71"/>
      <c r="T8426" s="54" t="s">
        <v>256</v>
      </c>
      <c r="U8426" s="71">
        <v>44732</v>
      </c>
      <c r="V8426" s="54" t="s">
        <v>256</v>
      </c>
      <c r="W8426" t="str">
        <f t="shared" si="131"/>
        <v>Jun-22</v>
      </c>
    </row>
    <row r="8427" spans="1:23" x14ac:dyDescent="0.25">
      <c r="A8427" s="54" t="s">
        <v>317</v>
      </c>
      <c r="B8427" s="54" t="s">
        <v>428</v>
      </c>
      <c r="C8427" s="54" t="s">
        <v>263</v>
      </c>
      <c r="D8427" s="54" t="s">
        <v>429</v>
      </c>
      <c r="E8427" s="54" t="s">
        <v>27746</v>
      </c>
      <c r="F8427" s="71">
        <v>44733</v>
      </c>
      <c r="G8427" s="72">
        <v>1362.9</v>
      </c>
      <c r="H8427" s="72">
        <v>120139.64</v>
      </c>
      <c r="I8427" s="54" t="s">
        <v>265</v>
      </c>
      <c r="J8427" s="54" t="s">
        <v>22333</v>
      </c>
      <c r="K8427" s="54" t="s">
        <v>27747</v>
      </c>
      <c r="L8427" s="54" t="s">
        <v>27748</v>
      </c>
      <c r="M8427" s="54" t="s">
        <v>27746</v>
      </c>
      <c r="N8427" s="54" t="s">
        <v>256</v>
      </c>
      <c r="O8427" s="54" t="s">
        <v>256</v>
      </c>
      <c r="P8427" s="54" t="s">
        <v>271</v>
      </c>
      <c r="Q8427" s="54" t="s">
        <v>256</v>
      </c>
      <c r="R8427" s="54" t="s">
        <v>431</v>
      </c>
      <c r="S8427" s="71"/>
      <c r="T8427" s="54" t="s">
        <v>256</v>
      </c>
      <c r="U8427" s="71">
        <v>44733</v>
      </c>
      <c r="V8427" s="54" t="s">
        <v>443</v>
      </c>
      <c r="W8427" t="str">
        <f t="shared" si="131"/>
        <v>Jun-22</v>
      </c>
    </row>
    <row r="8428" spans="1:23" x14ac:dyDescent="0.25">
      <c r="A8428" s="54" t="s">
        <v>317</v>
      </c>
      <c r="B8428" s="54" t="s">
        <v>428</v>
      </c>
      <c r="C8428" s="54" t="s">
        <v>263</v>
      </c>
      <c r="D8428" s="54" t="s">
        <v>429</v>
      </c>
      <c r="E8428" s="54" t="s">
        <v>27749</v>
      </c>
      <c r="F8428" s="71">
        <v>44733</v>
      </c>
      <c r="G8428" s="72">
        <v>50.24</v>
      </c>
      <c r="H8428" s="72">
        <v>4428.66</v>
      </c>
      <c r="I8428" s="54" t="s">
        <v>265</v>
      </c>
      <c r="J8428" s="54" t="s">
        <v>22628</v>
      </c>
      <c r="K8428" s="54" t="s">
        <v>27750</v>
      </c>
      <c r="L8428" s="54" t="s">
        <v>27751</v>
      </c>
      <c r="M8428" s="54" t="s">
        <v>27749</v>
      </c>
      <c r="N8428" s="54" t="s">
        <v>256</v>
      </c>
      <c r="O8428" s="54" t="s">
        <v>256</v>
      </c>
      <c r="P8428" s="54" t="s">
        <v>267</v>
      </c>
      <c r="Q8428" s="54" t="s">
        <v>256</v>
      </c>
      <c r="R8428" s="54" t="s">
        <v>431</v>
      </c>
      <c r="S8428" s="71"/>
      <c r="T8428" s="54" t="s">
        <v>256</v>
      </c>
      <c r="U8428" s="71">
        <v>44733</v>
      </c>
      <c r="V8428" s="54" t="s">
        <v>256</v>
      </c>
      <c r="W8428" t="str">
        <f t="shared" si="131"/>
        <v>Jun-22</v>
      </c>
    </row>
    <row r="8429" spans="1:23" x14ac:dyDescent="0.25">
      <c r="A8429" s="54" t="s">
        <v>317</v>
      </c>
      <c r="B8429" s="54" t="s">
        <v>428</v>
      </c>
      <c r="C8429" s="54" t="s">
        <v>263</v>
      </c>
      <c r="D8429" s="54" t="s">
        <v>429</v>
      </c>
      <c r="E8429" s="54" t="s">
        <v>27752</v>
      </c>
      <c r="F8429" s="71">
        <v>44733</v>
      </c>
      <c r="G8429" s="72">
        <v>19.71</v>
      </c>
      <c r="H8429" s="72">
        <v>1737.44</v>
      </c>
      <c r="I8429" s="54" t="s">
        <v>265</v>
      </c>
      <c r="J8429" s="54" t="s">
        <v>22840</v>
      </c>
      <c r="K8429" s="54" t="s">
        <v>27753</v>
      </c>
      <c r="L8429" s="54" t="s">
        <v>27754</v>
      </c>
      <c r="M8429" s="54" t="s">
        <v>27752</v>
      </c>
      <c r="N8429" s="54" t="s">
        <v>256</v>
      </c>
      <c r="O8429" s="54" t="s">
        <v>256</v>
      </c>
      <c r="P8429" s="54" t="s">
        <v>267</v>
      </c>
      <c r="Q8429" s="54" t="s">
        <v>256</v>
      </c>
      <c r="R8429" s="54" t="s">
        <v>431</v>
      </c>
      <c r="S8429" s="71"/>
      <c r="T8429" s="54" t="s">
        <v>256</v>
      </c>
      <c r="U8429" s="71">
        <v>44733</v>
      </c>
      <c r="V8429" s="54" t="s">
        <v>256</v>
      </c>
      <c r="W8429" t="str">
        <f t="shared" si="131"/>
        <v>Jun-22</v>
      </c>
    </row>
    <row r="8430" spans="1:23" x14ac:dyDescent="0.25">
      <c r="A8430" s="54" t="s">
        <v>317</v>
      </c>
      <c r="B8430" s="54" t="s">
        <v>428</v>
      </c>
      <c r="C8430" s="54" t="s">
        <v>263</v>
      </c>
      <c r="D8430" s="54" t="s">
        <v>429</v>
      </c>
      <c r="E8430" s="54" t="s">
        <v>27755</v>
      </c>
      <c r="F8430" s="71">
        <v>44733</v>
      </c>
      <c r="G8430" s="72">
        <v>8457.35</v>
      </c>
      <c r="H8430" s="72">
        <v>745515.4</v>
      </c>
      <c r="I8430" s="54" t="s">
        <v>265</v>
      </c>
      <c r="J8430" s="54" t="s">
        <v>25840</v>
      </c>
      <c r="K8430" s="54" t="s">
        <v>27756</v>
      </c>
      <c r="L8430" s="54" t="s">
        <v>27757</v>
      </c>
      <c r="M8430" s="54" t="s">
        <v>27755</v>
      </c>
      <c r="N8430" s="54" t="s">
        <v>256</v>
      </c>
      <c r="O8430" s="54" t="s">
        <v>256</v>
      </c>
      <c r="P8430" s="54" t="s">
        <v>267</v>
      </c>
      <c r="Q8430" s="54" t="s">
        <v>256</v>
      </c>
      <c r="R8430" s="54" t="s">
        <v>431</v>
      </c>
      <c r="S8430" s="71"/>
      <c r="T8430" s="54" t="s">
        <v>256</v>
      </c>
      <c r="U8430" s="71">
        <v>44733</v>
      </c>
      <c r="V8430" s="54" t="s">
        <v>256</v>
      </c>
      <c r="W8430" t="str">
        <f t="shared" si="131"/>
        <v>Jun-22</v>
      </c>
    </row>
    <row r="8431" spans="1:23" x14ac:dyDescent="0.25">
      <c r="A8431" s="54" t="s">
        <v>317</v>
      </c>
      <c r="B8431" s="54" t="s">
        <v>428</v>
      </c>
      <c r="C8431" s="54" t="s">
        <v>263</v>
      </c>
      <c r="D8431" s="54" t="s">
        <v>429</v>
      </c>
      <c r="E8431" s="54" t="s">
        <v>27758</v>
      </c>
      <c r="F8431" s="71">
        <v>44733</v>
      </c>
      <c r="G8431" s="72">
        <v>157.68</v>
      </c>
      <c r="H8431" s="72">
        <v>13899.49</v>
      </c>
      <c r="I8431" s="54" t="s">
        <v>265</v>
      </c>
      <c r="J8431" s="54" t="s">
        <v>25840</v>
      </c>
      <c r="K8431" s="54" t="s">
        <v>27759</v>
      </c>
      <c r="L8431" s="54" t="s">
        <v>27760</v>
      </c>
      <c r="M8431" s="54" t="s">
        <v>27758</v>
      </c>
      <c r="N8431" s="54" t="s">
        <v>256</v>
      </c>
      <c r="O8431" s="54" t="s">
        <v>256</v>
      </c>
      <c r="P8431" s="54" t="s">
        <v>267</v>
      </c>
      <c r="Q8431" s="54" t="s">
        <v>256</v>
      </c>
      <c r="R8431" s="54" t="s">
        <v>431</v>
      </c>
      <c r="S8431" s="71"/>
      <c r="T8431" s="54" t="s">
        <v>256</v>
      </c>
      <c r="U8431" s="71">
        <v>44733</v>
      </c>
      <c r="V8431" s="54" t="s">
        <v>256</v>
      </c>
      <c r="W8431" t="str">
        <f t="shared" si="131"/>
        <v>Jun-22</v>
      </c>
    </row>
    <row r="8432" spans="1:23" x14ac:dyDescent="0.25">
      <c r="A8432" s="54" t="s">
        <v>317</v>
      </c>
      <c r="B8432" s="54" t="s">
        <v>428</v>
      </c>
      <c r="C8432" s="54" t="s">
        <v>263</v>
      </c>
      <c r="D8432" s="54" t="s">
        <v>429</v>
      </c>
      <c r="E8432" s="54" t="s">
        <v>27761</v>
      </c>
      <c r="F8432" s="71">
        <v>44733</v>
      </c>
      <c r="G8432" s="72">
        <v>1420.16</v>
      </c>
      <c r="H8432" s="72">
        <v>125187.1</v>
      </c>
      <c r="I8432" s="54" t="s">
        <v>265</v>
      </c>
      <c r="J8432" s="54" t="s">
        <v>24456</v>
      </c>
      <c r="K8432" s="54" t="s">
        <v>27762</v>
      </c>
      <c r="L8432" s="54" t="s">
        <v>27763</v>
      </c>
      <c r="M8432" s="54" t="s">
        <v>27761</v>
      </c>
      <c r="N8432" s="54" t="s">
        <v>256</v>
      </c>
      <c r="O8432" s="54" t="s">
        <v>256</v>
      </c>
      <c r="P8432" s="54" t="s">
        <v>453</v>
      </c>
      <c r="Q8432" s="54" t="s">
        <v>256</v>
      </c>
      <c r="R8432" s="54" t="s">
        <v>431</v>
      </c>
      <c r="S8432" s="71"/>
      <c r="T8432" s="54" t="s">
        <v>256</v>
      </c>
      <c r="U8432" s="71">
        <v>44733</v>
      </c>
      <c r="V8432" s="54" t="s">
        <v>256</v>
      </c>
      <c r="W8432" t="str">
        <f t="shared" si="131"/>
        <v>Jun-22</v>
      </c>
    </row>
    <row r="8433" spans="1:23" x14ac:dyDescent="0.25">
      <c r="A8433" s="54" t="s">
        <v>317</v>
      </c>
      <c r="B8433" s="54" t="s">
        <v>428</v>
      </c>
      <c r="C8433" s="54" t="s">
        <v>263</v>
      </c>
      <c r="D8433" s="54" t="s">
        <v>429</v>
      </c>
      <c r="E8433" s="54" t="s">
        <v>27764</v>
      </c>
      <c r="F8433" s="71">
        <v>44733</v>
      </c>
      <c r="G8433" s="72">
        <v>906.37</v>
      </c>
      <c r="H8433" s="72">
        <v>79896.52</v>
      </c>
      <c r="I8433" s="54" t="s">
        <v>265</v>
      </c>
      <c r="J8433" s="54" t="s">
        <v>26018</v>
      </c>
      <c r="K8433" s="54" t="s">
        <v>27765</v>
      </c>
      <c r="L8433" s="54" t="s">
        <v>27766</v>
      </c>
      <c r="M8433" s="54" t="s">
        <v>27764</v>
      </c>
      <c r="N8433" s="54" t="s">
        <v>256</v>
      </c>
      <c r="O8433" s="54" t="s">
        <v>256</v>
      </c>
      <c r="P8433" s="54" t="s">
        <v>271</v>
      </c>
      <c r="Q8433" s="54" t="s">
        <v>256</v>
      </c>
      <c r="R8433" s="54" t="s">
        <v>431</v>
      </c>
      <c r="S8433" s="71"/>
      <c r="T8433" s="54" t="s">
        <v>256</v>
      </c>
      <c r="U8433" s="71">
        <v>44733</v>
      </c>
      <c r="V8433" s="54" t="s">
        <v>443</v>
      </c>
      <c r="W8433" t="str">
        <f t="shared" si="131"/>
        <v>Jun-22</v>
      </c>
    </row>
    <row r="8434" spans="1:23" x14ac:dyDescent="0.25">
      <c r="A8434" s="54" t="s">
        <v>318</v>
      </c>
      <c r="B8434" s="54" t="s">
        <v>428</v>
      </c>
      <c r="C8434" s="54" t="s">
        <v>263</v>
      </c>
      <c r="D8434" s="54" t="s">
        <v>429</v>
      </c>
      <c r="E8434" s="54" t="s">
        <v>27767</v>
      </c>
      <c r="F8434" s="71">
        <v>44733</v>
      </c>
      <c r="G8434" s="72">
        <v>10804.35</v>
      </c>
      <c r="H8434" s="72">
        <v>952403.45</v>
      </c>
      <c r="I8434" s="54" t="s">
        <v>265</v>
      </c>
      <c r="J8434" s="54" t="s">
        <v>26051</v>
      </c>
      <c r="K8434" s="54" t="s">
        <v>27768</v>
      </c>
      <c r="L8434" s="54" t="s">
        <v>27769</v>
      </c>
      <c r="M8434" s="54" t="s">
        <v>27767</v>
      </c>
      <c r="N8434" s="54" t="s">
        <v>256</v>
      </c>
      <c r="O8434" s="54" t="s">
        <v>256</v>
      </c>
      <c r="P8434" s="54" t="s">
        <v>434</v>
      </c>
      <c r="Q8434" s="54" t="s">
        <v>256</v>
      </c>
      <c r="R8434" s="54" t="s">
        <v>431</v>
      </c>
      <c r="S8434" s="71"/>
      <c r="T8434" s="54" t="s">
        <v>256</v>
      </c>
      <c r="U8434" s="71">
        <v>44733</v>
      </c>
      <c r="V8434" s="54" t="s">
        <v>256</v>
      </c>
      <c r="W8434" t="str">
        <f t="shared" si="131"/>
        <v>Jun-22</v>
      </c>
    </row>
    <row r="8435" spans="1:23" x14ac:dyDescent="0.25">
      <c r="A8435" s="54" t="s">
        <v>317</v>
      </c>
      <c r="B8435" s="54" t="s">
        <v>428</v>
      </c>
      <c r="C8435" s="54" t="s">
        <v>263</v>
      </c>
      <c r="D8435" s="54" t="s">
        <v>429</v>
      </c>
      <c r="E8435" s="54" t="s">
        <v>27770</v>
      </c>
      <c r="F8435" s="71">
        <v>44733</v>
      </c>
      <c r="G8435" s="72">
        <v>14141.94</v>
      </c>
      <c r="H8435" s="72">
        <v>1246612.01</v>
      </c>
      <c r="I8435" s="54" t="s">
        <v>265</v>
      </c>
      <c r="J8435" s="54" t="s">
        <v>26066</v>
      </c>
      <c r="K8435" s="54" t="s">
        <v>27771</v>
      </c>
      <c r="L8435" s="54" t="s">
        <v>27772</v>
      </c>
      <c r="M8435" s="54" t="s">
        <v>27770</v>
      </c>
      <c r="N8435" s="54" t="s">
        <v>256</v>
      </c>
      <c r="O8435" s="54" t="s">
        <v>256</v>
      </c>
      <c r="P8435" s="54" t="s">
        <v>267</v>
      </c>
      <c r="Q8435" s="54" t="s">
        <v>256</v>
      </c>
      <c r="R8435" s="54" t="s">
        <v>431</v>
      </c>
      <c r="S8435" s="71"/>
      <c r="T8435" s="54" t="s">
        <v>256</v>
      </c>
      <c r="U8435" s="71">
        <v>44733</v>
      </c>
      <c r="V8435" s="54" t="s">
        <v>256</v>
      </c>
      <c r="W8435" t="str">
        <f t="shared" si="131"/>
        <v>Jun-22</v>
      </c>
    </row>
    <row r="8436" spans="1:23" x14ac:dyDescent="0.25">
      <c r="A8436" s="54" t="s">
        <v>317</v>
      </c>
      <c r="B8436" s="54" t="s">
        <v>428</v>
      </c>
      <c r="C8436" s="54" t="s">
        <v>263</v>
      </c>
      <c r="D8436" s="54" t="s">
        <v>429</v>
      </c>
      <c r="E8436" s="54" t="s">
        <v>27773</v>
      </c>
      <c r="F8436" s="71">
        <v>44733</v>
      </c>
      <c r="G8436" s="72">
        <v>1120</v>
      </c>
      <c r="H8436" s="72">
        <v>98728</v>
      </c>
      <c r="I8436" s="54" t="s">
        <v>265</v>
      </c>
      <c r="J8436" s="54" t="s">
        <v>27650</v>
      </c>
      <c r="K8436" s="54" t="s">
        <v>27774</v>
      </c>
      <c r="L8436" s="54" t="s">
        <v>27775</v>
      </c>
      <c r="M8436" s="54" t="s">
        <v>27773</v>
      </c>
      <c r="N8436" s="54" t="s">
        <v>256</v>
      </c>
      <c r="O8436" s="54" t="s">
        <v>256</v>
      </c>
      <c r="P8436" s="54" t="s">
        <v>267</v>
      </c>
      <c r="Q8436" s="54" t="s">
        <v>256</v>
      </c>
      <c r="R8436" s="54" t="s">
        <v>431</v>
      </c>
      <c r="S8436" s="71"/>
      <c r="T8436" s="54" t="s">
        <v>256</v>
      </c>
      <c r="U8436" s="71">
        <v>44733</v>
      </c>
      <c r="V8436" s="54" t="s">
        <v>256</v>
      </c>
      <c r="W8436" t="str">
        <f t="shared" si="131"/>
        <v>Jun-22</v>
      </c>
    </row>
    <row r="8437" spans="1:23" x14ac:dyDescent="0.25">
      <c r="A8437" s="54" t="s">
        <v>317</v>
      </c>
      <c r="B8437" s="54" t="s">
        <v>428</v>
      </c>
      <c r="C8437" s="54" t="s">
        <v>263</v>
      </c>
      <c r="D8437" s="54" t="s">
        <v>429</v>
      </c>
      <c r="E8437" s="54" t="s">
        <v>27776</v>
      </c>
      <c r="F8437" s="71">
        <v>44733</v>
      </c>
      <c r="G8437" s="72">
        <v>302.39999999999998</v>
      </c>
      <c r="H8437" s="72">
        <v>26656.560000000001</v>
      </c>
      <c r="I8437" s="54" t="s">
        <v>265</v>
      </c>
      <c r="J8437" s="54" t="s">
        <v>23331</v>
      </c>
      <c r="K8437" s="54" t="s">
        <v>27777</v>
      </c>
      <c r="L8437" s="54" t="s">
        <v>27778</v>
      </c>
      <c r="M8437" s="54" t="s">
        <v>27776</v>
      </c>
      <c r="N8437" s="54" t="s">
        <v>256</v>
      </c>
      <c r="O8437" s="54" t="s">
        <v>256</v>
      </c>
      <c r="P8437" s="54" t="s">
        <v>522</v>
      </c>
      <c r="Q8437" s="54" t="s">
        <v>256</v>
      </c>
      <c r="R8437" s="54" t="s">
        <v>431</v>
      </c>
      <c r="S8437" s="71"/>
      <c r="T8437" s="54" t="s">
        <v>256</v>
      </c>
      <c r="U8437" s="71">
        <v>44733</v>
      </c>
      <c r="V8437" s="54" t="s">
        <v>256</v>
      </c>
      <c r="W8437" t="str">
        <f t="shared" si="131"/>
        <v>Jun-22</v>
      </c>
    </row>
    <row r="8438" spans="1:23" x14ac:dyDescent="0.25">
      <c r="A8438" s="54" t="s">
        <v>317</v>
      </c>
      <c r="B8438" s="54" t="s">
        <v>428</v>
      </c>
      <c r="C8438" s="54" t="s">
        <v>263</v>
      </c>
      <c r="D8438" s="54" t="s">
        <v>429</v>
      </c>
      <c r="E8438" s="54" t="s">
        <v>27779</v>
      </c>
      <c r="F8438" s="71">
        <v>44733</v>
      </c>
      <c r="G8438" s="72">
        <v>545.85</v>
      </c>
      <c r="H8438" s="72">
        <v>48116.68</v>
      </c>
      <c r="I8438" s="54" t="s">
        <v>265</v>
      </c>
      <c r="J8438" s="54" t="s">
        <v>23331</v>
      </c>
      <c r="K8438" s="54" t="s">
        <v>27780</v>
      </c>
      <c r="L8438" s="54" t="s">
        <v>27781</v>
      </c>
      <c r="M8438" s="54" t="s">
        <v>27779</v>
      </c>
      <c r="N8438" s="54" t="s">
        <v>256</v>
      </c>
      <c r="O8438" s="54" t="s">
        <v>256</v>
      </c>
      <c r="P8438" s="54" t="s">
        <v>522</v>
      </c>
      <c r="Q8438" s="54" t="s">
        <v>256</v>
      </c>
      <c r="R8438" s="54" t="s">
        <v>431</v>
      </c>
      <c r="S8438" s="71"/>
      <c r="T8438" s="54" t="s">
        <v>256</v>
      </c>
      <c r="U8438" s="71">
        <v>44733</v>
      </c>
      <c r="V8438" s="54" t="s">
        <v>256</v>
      </c>
      <c r="W8438" t="str">
        <f t="shared" si="131"/>
        <v>Jun-22</v>
      </c>
    </row>
    <row r="8439" spans="1:23" x14ac:dyDescent="0.25">
      <c r="A8439" s="54" t="s">
        <v>318</v>
      </c>
      <c r="B8439" s="54" t="s">
        <v>428</v>
      </c>
      <c r="C8439" s="54" t="s">
        <v>263</v>
      </c>
      <c r="D8439" s="54" t="s">
        <v>429</v>
      </c>
      <c r="E8439" s="54" t="s">
        <v>27782</v>
      </c>
      <c r="F8439" s="71">
        <v>44733</v>
      </c>
      <c r="G8439" s="72">
        <v>340720.27</v>
      </c>
      <c r="H8439" s="72">
        <v>30034491.800000001</v>
      </c>
      <c r="I8439" s="54" t="s">
        <v>265</v>
      </c>
      <c r="J8439" s="54" t="s">
        <v>23505</v>
      </c>
      <c r="K8439" s="54" t="s">
        <v>27783</v>
      </c>
      <c r="L8439" s="54" t="s">
        <v>27784</v>
      </c>
      <c r="M8439" s="54" t="s">
        <v>27782</v>
      </c>
      <c r="N8439" s="54" t="s">
        <v>256</v>
      </c>
      <c r="O8439" s="54" t="s">
        <v>256</v>
      </c>
      <c r="P8439" s="54" t="s">
        <v>438</v>
      </c>
      <c r="Q8439" s="54" t="s">
        <v>256</v>
      </c>
      <c r="R8439" s="54" t="s">
        <v>431</v>
      </c>
      <c r="S8439" s="71"/>
      <c r="T8439" s="54" t="s">
        <v>256</v>
      </c>
      <c r="U8439" s="71">
        <v>44733</v>
      </c>
      <c r="V8439" s="54" t="s">
        <v>256</v>
      </c>
      <c r="W8439" t="str">
        <f t="shared" si="131"/>
        <v>Jun-22</v>
      </c>
    </row>
    <row r="8440" spans="1:23" x14ac:dyDescent="0.25">
      <c r="A8440" s="54" t="s">
        <v>317</v>
      </c>
      <c r="B8440" s="54" t="s">
        <v>428</v>
      </c>
      <c r="C8440" s="54" t="s">
        <v>263</v>
      </c>
      <c r="D8440" s="54" t="s">
        <v>429</v>
      </c>
      <c r="E8440" s="54" t="s">
        <v>27785</v>
      </c>
      <c r="F8440" s="71">
        <v>44733</v>
      </c>
      <c r="G8440" s="72">
        <v>15724.8</v>
      </c>
      <c r="H8440" s="72">
        <v>1386141.12</v>
      </c>
      <c r="I8440" s="54" t="s">
        <v>265</v>
      </c>
      <c r="J8440" s="54" t="s">
        <v>23505</v>
      </c>
      <c r="K8440" s="54" t="s">
        <v>27786</v>
      </c>
      <c r="L8440" s="54" t="s">
        <v>27787</v>
      </c>
      <c r="M8440" s="54" t="s">
        <v>27785</v>
      </c>
      <c r="N8440" s="54" t="s">
        <v>256</v>
      </c>
      <c r="O8440" s="54" t="s">
        <v>256</v>
      </c>
      <c r="P8440" s="54" t="s">
        <v>460</v>
      </c>
      <c r="Q8440" s="54" t="s">
        <v>256</v>
      </c>
      <c r="R8440" s="54" t="s">
        <v>431</v>
      </c>
      <c r="S8440" s="71"/>
      <c r="T8440" s="54" t="s">
        <v>256</v>
      </c>
      <c r="U8440" s="71">
        <v>44733</v>
      </c>
      <c r="V8440" s="54" t="s">
        <v>256</v>
      </c>
      <c r="W8440" t="str">
        <f t="shared" si="131"/>
        <v>Jun-22</v>
      </c>
    </row>
    <row r="8441" spans="1:23" x14ac:dyDescent="0.25">
      <c r="A8441" s="54" t="s">
        <v>317</v>
      </c>
      <c r="B8441" s="54" t="s">
        <v>428</v>
      </c>
      <c r="C8441" s="54" t="s">
        <v>263</v>
      </c>
      <c r="D8441" s="54" t="s">
        <v>429</v>
      </c>
      <c r="E8441" s="54" t="s">
        <v>27788</v>
      </c>
      <c r="F8441" s="71">
        <v>44733</v>
      </c>
      <c r="G8441" s="72">
        <v>16036.8</v>
      </c>
      <c r="H8441" s="72">
        <v>1413643.92</v>
      </c>
      <c r="I8441" s="54" t="s">
        <v>265</v>
      </c>
      <c r="J8441" s="54" t="s">
        <v>23505</v>
      </c>
      <c r="K8441" s="54" t="s">
        <v>27789</v>
      </c>
      <c r="L8441" s="54" t="s">
        <v>27790</v>
      </c>
      <c r="M8441" s="54" t="s">
        <v>27788</v>
      </c>
      <c r="N8441" s="54" t="s">
        <v>256</v>
      </c>
      <c r="O8441" s="54" t="s">
        <v>256</v>
      </c>
      <c r="P8441" s="54" t="s">
        <v>460</v>
      </c>
      <c r="Q8441" s="54" t="s">
        <v>256</v>
      </c>
      <c r="R8441" s="54" t="s">
        <v>431</v>
      </c>
      <c r="S8441" s="71"/>
      <c r="T8441" s="54" t="s">
        <v>256</v>
      </c>
      <c r="U8441" s="71">
        <v>44733</v>
      </c>
      <c r="V8441" s="54" t="s">
        <v>256</v>
      </c>
      <c r="W8441" t="str">
        <f t="shared" si="131"/>
        <v>Jun-22</v>
      </c>
    </row>
    <row r="8442" spans="1:23" x14ac:dyDescent="0.25">
      <c r="A8442" s="54" t="s">
        <v>317</v>
      </c>
      <c r="B8442" s="54" t="s">
        <v>428</v>
      </c>
      <c r="C8442" s="54" t="s">
        <v>263</v>
      </c>
      <c r="D8442" s="54" t="s">
        <v>429</v>
      </c>
      <c r="E8442" s="54" t="s">
        <v>27791</v>
      </c>
      <c r="F8442" s="71">
        <v>44733</v>
      </c>
      <c r="G8442" s="72">
        <v>251.75</v>
      </c>
      <c r="H8442" s="72">
        <v>22191.759999999998</v>
      </c>
      <c r="I8442" s="54" t="s">
        <v>265</v>
      </c>
      <c r="J8442" s="54" t="s">
        <v>23505</v>
      </c>
      <c r="K8442" s="54" t="s">
        <v>27792</v>
      </c>
      <c r="L8442" s="54" t="s">
        <v>27793</v>
      </c>
      <c r="M8442" s="54" t="s">
        <v>27791</v>
      </c>
      <c r="N8442" s="54" t="s">
        <v>256</v>
      </c>
      <c r="O8442" s="54" t="s">
        <v>256</v>
      </c>
      <c r="P8442" s="54" t="s">
        <v>468</v>
      </c>
      <c r="Q8442" s="54" t="s">
        <v>256</v>
      </c>
      <c r="R8442" s="54" t="s">
        <v>431</v>
      </c>
      <c r="S8442" s="71"/>
      <c r="T8442" s="54" t="s">
        <v>256</v>
      </c>
      <c r="U8442" s="71">
        <v>44733</v>
      </c>
      <c r="V8442" s="54" t="s">
        <v>256</v>
      </c>
      <c r="W8442" t="str">
        <f t="shared" si="131"/>
        <v>Jun-22</v>
      </c>
    </row>
    <row r="8443" spans="1:23" x14ac:dyDescent="0.25">
      <c r="A8443" s="54" t="s">
        <v>317</v>
      </c>
      <c r="B8443" s="54" t="s">
        <v>428</v>
      </c>
      <c r="C8443" s="54" t="s">
        <v>263</v>
      </c>
      <c r="D8443" s="54" t="s">
        <v>429</v>
      </c>
      <c r="E8443" s="54" t="s">
        <v>27794</v>
      </c>
      <c r="F8443" s="71">
        <v>44733</v>
      </c>
      <c r="G8443" s="72">
        <v>3840.24</v>
      </c>
      <c r="H8443" s="72">
        <v>338517.16</v>
      </c>
      <c r="I8443" s="54" t="s">
        <v>265</v>
      </c>
      <c r="J8443" s="54" t="s">
        <v>23505</v>
      </c>
      <c r="K8443" s="54" t="s">
        <v>27795</v>
      </c>
      <c r="L8443" s="54" t="s">
        <v>27796</v>
      </c>
      <c r="M8443" s="54" t="s">
        <v>27794</v>
      </c>
      <c r="N8443" s="54" t="s">
        <v>256</v>
      </c>
      <c r="O8443" s="54" t="s">
        <v>256</v>
      </c>
      <c r="P8443" s="54" t="s">
        <v>468</v>
      </c>
      <c r="Q8443" s="54" t="s">
        <v>256</v>
      </c>
      <c r="R8443" s="54" t="s">
        <v>431</v>
      </c>
      <c r="S8443" s="71"/>
      <c r="T8443" s="54" t="s">
        <v>256</v>
      </c>
      <c r="U8443" s="71">
        <v>44733</v>
      </c>
      <c r="V8443" s="54" t="s">
        <v>256</v>
      </c>
      <c r="W8443" t="str">
        <f t="shared" si="131"/>
        <v>Jun-22</v>
      </c>
    </row>
    <row r="8444" spans="1:23" x14ac:dyDescent="0.25">
      <c r="A8444" s="54" t="s">
        <v>317</v>
      </c>
      <c r="B8444" s="54" t="s">
        <v>428</v>
      </c>
      <c r="C8444" s="54" t="s">
        <v>263</v>
      </c>
      <c r="D8444" s="54" t="s">
        <v>429</v>
      </c>
      <c r="E8444" s="54" t="s">
        <v>27797</v>
      </c>
      <c r="F8444" s="71">
        <v>44733</v>
      </c>
      <c r="G8444" s="72">
        <v>1680</v>
      </c>
      <c r="H8444" s="72">
        <v>148092</v>
      </c>
      <c r="I8444" s="54" t="s">
        <v>265</v>
      </c>
      <c r="J8444" s="54" t="s">
        <v>23505</v>
      </c>
      <c r="K8444" s="54" t="s">
        <v>27798</v>
      </c>
      <c r="L8444" s="54" t="s">
        <v>27799</v>
      </c>
      <c r="M8444" s="54" t="s">
        <v>27797</v>
      </c>
      <c r="N8444" s="54" t="s">
        <v>256</v>
      </c>
      <c r="O8444" s="54" t="s">
        <v>256</v>
      </c>
      <c r="P8444" s="54" t="s">
        <v>267</v>
      </c>
      <c r="Q8444" s="54" t="s">
        <v>256</v>
      </c>
      <c r="R8444" s="54" t="s">
        <v>431</v>
      </c>
      <c r="S8444" s="71"/>
      <c r="T8444" s="54" t="s">
        <v>256</v>
      </c>
      <c r="U8444" s="71">
        <v>44733</v>
      </c>
      <c r="V8444" s="54" t="s">
        <v>256</v>
      </c>
      <c r="W8444" t="str">
        <f t="shared" si="131"/>
        <v>Jun-22</v>
      </c>
    </row>
    <row r="8445" spans="1:23" x14ac:dyDescent="0.25">
      <c r="A8445" s="54" t="s">
        <v>317</v>
      </c>
      <c r="B8445" s="54" t="s">
        <v>428</v>
      </c>
      <c r="C8445" s="54" t="s">
        <v>263</v>
      </c>
      <c r="D8445" s="54" t="s">
        <v>429</v>
      </c>
      <c r="E8445" s="54" t="s">
        <v>27800</v>
      </c>
      <c r="F8445" s="71">
        <v>44733</v>
      </c>
      <c r="G8445" s="72">
        <v>420</v>
      </c>
      <c r="H8445" s="72">
        <v>37023</v>
      </c>
      <c r="I8445" s="54" t="s">
        <v>265</v>
      </c>
      <c r="J8445" s="54" t="s">
        <v>23505</v>
      </c>
      <c r="K8445" s="54" t="s">
        <v>27801</v>
      </c>
      <c r="L8445" s="54" t="s">
        <v>27802</v>
      </c>
      <c r="M8445" s="54" t="s">
        <v>27800</v>
      </c>
      <c r="N8445" s="54" t="s">
        <v>256</v>
      </c>
      <c r="O8445" s="54" t="s">
        <v>256</v>
      </c>
      <c r="P8445" s="54" t="s">
        <v>267</v>
      </c>
      <c r="Q8445" s="54" t="s">
        <v>256</v>
      </c>
      <c r="R8445" s="54" t="s">
        <v>431</v>
      </c>
      <c r="S8445" s="71"/>
      <c r="T8445" s="54" t="s">
        <v>256</v>
      </c>
      <c r="U8445" s="71">
        <v>44733</v>
      </c>
      <c r="V8445" s="54" t="s">
        <v>256</v>
      </c>
      <c r="W8445" t="str">
        <f t="shared" si="131"/>
        <v>Jun-22</v>
      </c>
    </row>
    <row r="8446" spans="1:23" x14ac:dyDescent="0.25">
      <c r="A8446" s="54" t="s">
        <v>318</v>
      </c>
      <c r="B8446" s="54" t="s">
        <v>428</v>
      </c>
      <c r="C8446" s="54" t="s">
        <v>263</v>
      </c>
      <c r="D8446" s="54" t="s">
        <v>429</v>
      </c>
      <c r="E8446" s="54" t="s">
        <v>27803</v>
      </c>
      <c r="F8446" s="71">
        <v>44733</v>
      </c>
      <c r="G8446" s="72">
        <v>2305.1999999999998</v>
      </c>
      <c r="H8446" s="72">
        <v>203203.38</v>
      </c>
      <c r="I8446" s="54" t="s">
        <v>265</v>
      </c>
      <c r="J8446" s="54" t="s">
        <v>23511</v>
      </c>
      <c r="K8446" s="54" t="s">
        <v>26395</v>
      </c>
      <c r="L8446" s="54" t="s">
        <v>27804</v>
      </c>
      <c r="M8446" s="54" t="s">
        <v>27803</v>
      </c>
      <c r="N8446" s="54" t="s">
        <v>256</v>
      </c>
      <c r="O8446" s="54" t="s">
        <v>256</v>
      </c>
      <c r="P8446" s="54" t="s">
        <v>437</v>
      </c>
      <c r="Q8446" s="54" t="s">
        <v>256</v>
      </c>
      <c r="R8446" s="54" t="s">
        <v>431</v>
      </c>
      <c r="S8446" s="71"/>
      <c r="T8446" s="54" t="s">
        <v>256</v>
      </c>
      <c r="U8446" s="71">
        <v>44733</v>
      </c>
      <c r="V8446" s="54" t="s">
        <v>256</v>
      </c>
      <c r="W8446" t="str">
        <f t="shared" si="131"/>
        <v>Jun-22</v>
      </c>
    </row>
    <row r="8447" spans="1:23" x14ac:dyDescent="0.25">
      <c r="A8447" s="54" t="s">
        <v>317</v>
      </c>
      <c r="B8447" s="54" t="s">
        <v>428</v>
      </c>
      <c r="C8447" s="54" t="s">
        <v>263</v>
      </c>
      <c r="D8447" s="54" t="s">
        <v>429</v>
      </c>
      <c r="E8447" s="54" t="s">
        <v>27805</v>
      </c>
      <c r="F8447" s="71">
        <v>44733</v>
      </c>
      <c r="G8447" s="72">
        <v>81</v>
      </c>
      <c r="H8447" s="72">
        <v>7140.15</v>
      </c>
      <c r="I8447" s="54" t="s">
        <v>265</v>
      </c>
      <c r="J8447" s="54" t="s">
        <v>25289</v>
      </c>
      <c r="K8447" s="54" t="s">
        <v>27806</v>
      </c>
      <c r="L8447" s="54" t="s">
        <v>27807</v>
      </c>
      <c r="M8447" s="54" t="s">
        <v>27805</v>
      </c>
      <c r="N8447" s="54" t="s">
        <v>256</v>
      </c>
      <c r="O8447" s="54" t="s">
        <v>256</v>
      </c>
      <c r="P8447" s="54" t="s">
        <v>522</v>
      </c>
      <c r="Q8447" s="54" t="s">
        <v>256</v>
      </c>
      <c r="R8447" s="54" t="s">
        <v>431</v>
      </c>
      <c r="S8447" s="71"/>
      <c r="T8447" s="54" t="s">
        <v>256</v>
      </c>
      <c r="U8447" s="71">
        <v>44733</v>
      </c>
      <c r="V8447" s="54" t="s">
        <v>256</v>
      </c>
      <c r="W8447" t="str">
        <f t="shared" si="131"/>
        <v>Jun-22</v>
      </c>
    </row>
    <row r="8448" spans="1:23" x14ac:dyDescent="0.25">
      <c r="A8448" s="54" t="s">
        <v>317</v>
      </c>
      <c r="B8448" s="54" t="s">
        <v>428</v>
      </c>
      <c r="C8448" s="54" t="s">
        <v>263</v>
      </c>
      <c r="D8448" s="54" t="s">
        <v>429</v>
      </c>
      <c r="E8448" s="54" t="s">
        <v>27808</v>
      </c>
      <c r="F8448" s="71">
        <v>44733</v>
      </c>
      <c r="G8448" s="72">
        <v>4408.2</v>
      </c>
      <c r="H8448" s="72">
        <v>388582.83</v>
      </c>
      <c r="I8448" s="54" t="s">
        <v>265</v>
      </c>
      <c r="J8448" s="54" t="s">
        <v>26517</v>
      </c>
      <c r="K8448" s="54" t="s">
        <v>27809</v>
      </c>
      <c r="L8448" s="54" t="s">
        <v>27810</v>
      </c>
      <c r="M8448" s="54" t="s">
        <v>27808</v>
      </c>
      <c r="N8448" s="54" t="s">
        <v>256</v>
      </c>
      <c r="O8448" s="54" t="s">
        <v>256</v>
      </c>
      <c r="P8448" s="54" t="s">
        <v>522</v>
      </c>
      <c r="Q8448" s="54" t="s">
        <v>256</v>
      </c>
      <c r="R8448" s="54" t="s">
        <v>431</v>
      </c>
      <c r="S8448" s="71"/>
      <c r="T8448" s="54" t="s">
        <v>256</v>
      </c>
      <c r="U8448" s="71">
        <v>44733</v>
      </c>
      <c r="V8448" s="54" t="s">
        <v>256</v>
      </c>
      <c r="W8448" t="str">
        <f t="shared" si="131"/>
        <v>Jun-22</v>
      </c>
    </row>
    <row r="8449" spans="1:23" x14ac:dyDescent="0.25">
      <c r="A8449" s="54" t="s">
        <v>317</v>
      </c>
      <c r="B8449" s="54" t="s">
        <v>428</v>
      </c>
      <c r="C8449" s="54" t="s">
        <v>263</v>
      </c>
      <c r="D8449" s="54" t="s">
        <v>429</v>
      </c>
      <c r="E8449" s="54" t="s">
        <v>27811</v>
      </c>
      <c r="F8449" s="71">
        <v>44733</v>
      </c>
      <c r="G8449" s="72">
        <v>5955.84</v>
      </c>
      <c r="H8449" s="72">
        <v>525007.30000000005</v>
      </c>
      <c r="I8449" s="54" t="s">
        <v>265</v>
      </c>
      <c r="J8449" s="54" t="s">
        <v>26517</v>
      </c>
      <c r="K8449" s="54" t="s">
        <v>27812</v>
      </c>
      <c r="L8449" s="54" t="s">
        <v>27813</v>
      </c>
      <c r="M8449" s="54" t="s">
        <v>27811</v>
      </c>
      <c r="N8449" s="54" t="s">
        <v>256</v>
      </c>
      <c r="O8449" s="54" t="s">
        <v>256</v>
      </c>
      <c r="P8449" s="54" t="s">
        <v>468</v>
      </c>
      <c r="Q8449" s="54" t="s">
        <v>256</v>
      </c>
      <c r="R8449" s="54" t="s">
        <v>431</v>
      </c>
      <c r="S8449" s="71"/>
      <c r="T8449" s="54" t="s">
        <v>256</v>
      </c>
      <c r="U8449" s="71">
        <v>44733</v>
      </c>
      <c r="V8449" s="54" t="s">
        <v>256</v>
      </c>
      <c r="W8449" t="str">
        <f t="shared" si="131"/>
        <v>Jun-22</v>
      </c>
    </row>
    <row r="8450" spans="1:23" x14ac:dyDescent="0.25">
      <c r="A8450" s="54" t="s">
        <v>317</v>
      </c>
      <c r="B8450" s="54" t="s">
        <v>428</v>
      </c>
      <c r="C8450" s="54" t="s">
        <v>263</v>
      </c>
      <c r="D8450" s="54" t="s">
        <v>429</v>
      </c>
      <c r="E8450" s="54" t="s">
        <v>27814</v>
      </c>
      <c r="F8450" s="71">
        <v>44733</v>
      </c>
      <c r="G8450" s="72">
        <v>51.75</v>
      </c>
      <c r="H8450" s="72">
        <v>4561.76</v>
      </c>
      <c r="I8450" s="54" t="s">
        <v>265</v>
      </c>
      <c r="J8450" s="54" t="s">
        <v>25362</v>
      </c>
      <c r="K8450" s="54" t="s">
        <v>27815</v>
      </c>
      <c r="L8450" s="54" t="s">
        <v>27816</v>
      </c>
      <c r="M8450" s="54" t="s">
        <v>27814</v>
      </c>
      <c r="N8450" s="54" t="s">
        <v>256</v>
      </c>
      <c r="O8450" s="54" t="s">
        <v>256</v>
      </c>
      <c r="P8450" s="54" t="s">
        <v>522</v>
      </c>
      <c r="Q8450" s="54" t="s">
        <v>256</v>
      </c>
      <c r="R8450" s="54" t="s">
        <v>431</v>
      </c>
      <c r="S8450" s="71"/>
      <c r="T8450" s="54" t="s">
        <v>256</v>
      </c>
      <c r="U8450" s="71">
        <v>44733</v>
      </c>
      <c r="V8450" s="54" t="s">
        <v>256</v>
      </c>
      <c r="W8450" t="str">
        <f t="shared" si="131"/>
        <v>Jun-22</v>
      </c>
    </row>
    <row r="8451" spans="1:23" x14ac:dyDescent="0.25">
      <c r="A8451" s="54" t="s">
        <v>317</v>
      </c>
      <c r="B8451" s="54" t="s">
        <v>428</v>
      </c>
      <c r="C8451" s="54" t="s">
        <v>263</v>
      </c>
      <c r="D8451" s="54" t="s">
        <v>429</v>
      </c>
      <c r="E8451" s="54" t="s">
        <v>27817</v>
      </c>
      <c r="F8451" s="71">
        <v>44733</v>
      </c>
      <c r="G8451" s="72">
        <v>143.53</v>
      </c>
      <c r="H8451" s="72">
        <v>12652.17</v>
      </c>
      <c r="I8451" s="54" t="s">
        <v>265</v>
      </c>
      <c r="J8451" s="54" t="s">
        <v>25516</v>
      </c>
      <c r="K8451" s="54" t="s">
        <v>27818</v>
      </c>
      <c r="L8451" s="54" t="s">
        <v>27819</v>
      </c>
      <c r="M8451" s="54" t="s">
        <v>27817</v>
      </c>
      <c r="N8451" s="54" t="s">
        <v>256</v>
      </c>
      <c r="O8451" s="54" t="s">
        <v>256</v>
      </c>
      <c r="P8451" s="54" t="s">
        <v>454</v>
      </c>
      <c r="Q8451" s="54" t="s">
        <v>256</v>
      </c>
      <c r="R8451" s="54" t="s">
        <v>431</v>
      </c>
      <c r="S8451" s="71"/>
      <c r="T8451" s="54" t="s">
        <v>256</v>
      </c>
      <c r="U8451" s="71">
        <v>44733</v>
      </c>
      <c r="V8451" s="54" t="s">
        <v>256</v>
      </c>
      <c r="W8451" t="str">
        <f t="shared" si="131"/>
        <v>Jun-22</v>
      </c>
    </row>
    <row r="8452" spans="1:23" x14ac:dyDescent="0.25">
      <c r="A8452" s="54" t="s">
        <v>317</v>
      </c>
      <c r="B8452" s="54" t="s">
        <v>428</v>
      </c>
      <c r="C8452" s="54" t="s">
        <v>263</v>
      </c>
      <c r="D8452" s="54" t="s">
        <v>429</v>
      </c>
      <c r="E8452" s="54" t="s">
        <v>27820</v>
      </c>
      <c r="F8452" s="71">
        <v>44733</v>
      </c>
      <c r="G8452" s="72">
        <v>85.65</v>
      </c>
      <c r="H8452" s="72">
        <v>7550.05</v>
      </c>
      <c r="I8452" s="54" t="s">
        <v>265</v>
      </c>
      <c r="J8452" s="54" t="s">
        <v>25516</v>
      </c>
      <c r="K8452" s="54" t="s">
        <v>27821</v>
      </c>
      <c r="L8452" s="54" t="s">
        <v>27822</v>
      </c>
      <c r="M8452" s="54" t="s">
        <v>27820</v>
      </c>
      <c r="N8452" s="54" t="s">
        <v>256</v>
      </c>
      <c r="O8452" s="54" t="s">
        <v>256</v>
      </c>
      <c r="P8452" s="54" t="s">
        <v>454</v>
      </c>
      <c r="Q8452" s="54" t="s">
        <v>256</v>
      </c>
      <c r="R8452" s="54" t="s">
        <v>431</v>
      </c>
      <c r="S8452" s="71"/>
      <c r="T8452" s="54" t="s">
        <v>256</v>
      </c>
      <c r="U8452" s="71">
        <v>44733</v>
      </c>
      <c r="V8452" s="54" t="s">
        <v>256</v>
      </c>
      <c r="W8452" t="str">
        <f t="shared" si="131"/>
        <v>Jun-22</v>
      </c>
    </row>
    <row r="8453" spans="1:23" x14ac:dyDescent="0.25">
      <c r="A8453" s="54" t="s">
        <v>317</v>
      </c>
      <c r="B8453" s="54" t="s">
        <v>428</v>
      </c>
      <c r="C8453" s="54" t="s">
        <v>263</v>
      </c>
      <c r="D8453" s="54" t="s">
        <v>429</v>
      </c>
      <c r="E8453" s="54" t="s">
        <v>27823</v>
      </c>
      <c r="F8453" s="71">
        <v>44733</v>
      </c>
      <c r="G8453" s="72">
        <v>807.21</v>
      </c>
      <c r="H8453" s="72">
        <v>71155.56</v>
      </c>
      <c r="I8453" s="54" t="s">
        <v>265</v>
      </c>
      <c r="J8453" s="54" t="s">
        <v>25516</v>
      </c>
      <c r="K8453" s="54" t="s">
        <v>27824</v>
      </c>
      <c r="L8453" s="54" t="s">
        <v>27825</v>
      </c>
      <c r="M8453" s="54" t="s">
        <v>27823</v>
      </c>
      <c r="N8453" s="54" t="s">
        <v>256</v>
      </c>
      <c r="O8453" s="54" t="s">
        <v>256</v>
      </c>
      <c r="P8453" s="54" t="s">
        <v>454</v>
      </c>
      <c r="Q8453" s="54" t="s">
        <v>256</v>
      </c>
      <c r="R8453" s="54" t="s">
        <v>431</v>
      </c>
      <c r="S8453" s="71"/>
      <c r="T8453" s="54" t="s">
        <v>256</v>
      </c>
      <c r="U8453" s="71">
        <v>44733</v>
      </c>
      <c r="V8453" s="54" t="s">
        <v>256</v>
      </c>
      <c r="W8453" t="str">
        <f t="shared" ref="W8453:W8516" si="132">TEXT(F8453,"MMM-YY")</f>
        <v>Jun-22</v>
      </c>
    </row>
    <row r="8454" spans="1:23" x14ac:dyDescent="0.25">
      <c r="A8454" s="54" t="s">
        <v>317</v>
      </c>
      <c r="B8454" s="54" t="s">
        <v>428</v>
      </c>
      <c r="C8454" s="54" t="s">
        <v>263</v>
      </c>
      <c r="D8454" s="54" t="s">
        <v>429</v>
      </c>
      <c r="E8454" s="54" t="s">
        <v>27826</v>
      </c>
      <c r="F8454" s="71">
        <v>44733</v>
      </c>
      <c r="G8454" s="72">
        <v>148.99</v>
      </c>
      <c r="H8454" s="72">
        <v>13133.47</v>
      </c>
      <c r="I8454" s="54" t="s">
        <v>265</v>
      </c>
      <c r="J8454" s="54" t="s">
        <v>25516</v>
      </c>
      <c r="K8454" s="54" t="s">
        <v>27827</v>
      </c>
      <c r="L8454" s="54" t="s">
        <v>27828</v>
      </c>
      <c r="M8454" s="54" t="s">
        <v>27826</v>
      </c>
      <c r="N8454" s="54" t="s">
        <v>256</v>
      </c>
      <c r="O8454" s="54" t="s">
        <v>256</v>
      </c>
      <c r="P8454" s="54" t="s">
        <v>454</v>
      </c>
      <c r="Q8454" s="54" t="s">
        <v>256</v>
      </c>
      <c r="R8454" s="54" t="s">
        <v>431</v>
      </c>
      <c r="S8454" s="71"/>
      <c r="T8454" s="54" t="s">
        <v>256</v>
      </c>
      <c r="U8454" s="71">
        <v>44733</v>
      </c>
      <c r="V8454" s="54" t="s">
        <v>256</v>
      </c>
      <c r="W8454" t="str">
        <f t="shared" si="132"/>
        <v>Jun-22</v>
      </c>
    </row>
    <row r="8455" spans="1:23" x14ac:dyDescent="0.25">
      <c r="A8455" s="54" t="s">
        <v>317</v>
      </c>
      <c r="B8455" s="54" t="s">
        <v>428</v>
      </c>
      <c r="C8455" s="54" t="s">
        <v>263</v>
      </c>
      <c r="D8455" s="54" t="s">
        <v>429</v>
      </c>
      <c r="E8455" s="54" t="s">
        <v>27829</v>
      </c>
      <c r="F8455" s="71">
        <v>44733</v>
      </c>
      <c r="G8455" s="72">
        <v>20395.2</v>
      </c>
      <c r="H8455" s="72">
        <v>1797836.88</v>
      </c>
      <c r="I8455" s="54" t="s">
        <v>265</v>
      </c>
      <c r="J8455" s="54" t="s">
        <v>25516</v>
      </c>
      <c r="K8455" s="54" t="s">
        <v>27830</v>
      </c>
      <c r="L8455" s="54" t="s">
        <v>27831</v>
      </c>
      <c r="M8455" s="54" t="s">
        <v>27829</v>
      </c>
      <c r="N8455" s="54" t="s">
        <v>256</v>
      </c>
      <c r="O8455" s="54" t="s">
        <v>256</v>
      </c>
      <c r="P8455" s="54" t="s">
        <v>271</v>
      </c>
      <c r="Q8455" s="54" t="s">
        <v>256</v>
      </c>
      <c r="R8455" s="54" t="s">
        <v>431</v>
      </c>
      <c r="S8455" s="71"/>
      <c r="T8455" s="54" t="s">
        <v>256</v>
      </c>
      <c r="U8455" s="71">
        <v>44733</v>
      </c>
      <c r="V8455" s="54" t="s">
        <v>443</v>
      </c>
      <c r="W8455" t="str">
        <f t="shared" si="132"/>
        <v>Jun-22</v>
      </c>
    </row>
    <row r="8456" spans="1:23" x14ac:dyDescent="0.25">
      <c r="A8456" s="54" t="s">
        <v>317</v>
      </c>
      <c r="B8456" s="54" t="s">
        <v>428</v>
      </c>
      <c r="C8456" s="54" t="s">
        <v>263</v>
      </c>
      <c r="D8456" s="54" t="s">
        <v>429</v>
      </c>
      <c r="E8456" s="54" t="s">
        <v>27832</v>
      </c>
      <c r="F8456" s="71">
        <v>44733</v>
      </c>
      <c r="G8456" s="72">
        <v>773.5</v>
      </c>
      <c r="H8456" s="72">
        <v>68184.03</v>
      </c>
      <c r="I8456" s="54" t="s">
        <v>265</v>
      </c>
      <c r="J8456" s="54" t="s">
        <v>25526</v>
      </c>
      <c r="K8456" s="54" t="s">
        <v>27833</v>
      </c>
      <c r="L8456" s="54" t="s">
        <v>27834</v>
      </c>
      <c r="M8456" s="54" t="s">
        <v>27832</v>
      </c>
      <c r="N8456" s="54" t="s">
        <v>256</v>
      </c>
      <c r="O8456" s="54" t="s">
        <v>256</v>
      </c>
      <c r="P8456" s="54" t="s">
        <v>522</v>
      </c>
      <c r="Q8456" s="54" t="s">
        <v>256</v>
      </c>
      <c r="R8456" s="54" t="s">
        <v>431</v>
      </c>
      <c r="S8456" s="71"/>
      <c r="T8456" s="54" t="s">
        <v>256</v>
      </c>
      <c r="U8456" s="71">
        <v>44733</v>
      </c>
      <c r="V8456" s="54" t="s">
        <v>256</v>
      </c>
      <c r="W8456" t="str">
        <f t="shared" si="132"/>
        <v>Jun-22</v>
      </c>
    </row>
    <row r="8457" spans="1:23" x14ac:dyDescent="0.25">
      <c r="A8457" s="54" t="s">
        <v>317</v>
      </c>
      <c r="B8457" s="54" t="s">
        <v>428</v>
      </c>
      <c r="C8457" s="54" t="s">
        <v>263</v>
      </c>
      <c r="D8457" s="54" t="s">
        <v>429</v>
      </c>
      <c r="E8457" s="54" t="s">
        <v>27835</v>
      </c>
      <c r="F8457" s="71">
        <v>44733</v>
      </c>
      <c r="G8457" s="72">
        <v>493.75</v>
      </c>
      <c r="H8457" s="72">
        <v>43524.06</v>
      </c>
      <c r="I8457" s="54" t="s">
        <v>265</v>
      </c>
      <c r="J8457" s="54" t="s">
        <v>25526</v>
      </c>
      <c r="K8457" s="54" t="s">
        <v>27836</v>
      </c>
      <c r="L8457" s="54" t="s">
        <v>27837</v>
      </c>
      <c r="M8457" s="54" t="s">
        <v>27835</v>
      </c>
      <c r="N8457" s="54" t="s">
        <v>256</v>
      </c>
      <c r="O8457" s="54" t="s">
        <v>256</v>
      </c>
      <c r="P8457" s="54" t="s">
        <v>271</v>
      </c>
      <c r="Q8457" s="54" t="s">
        <v>256</v>
      </c>
      <c r="R8457" s="54" t="s">
        <v>431</v>
      </c>
      <c r="S8457" s="71"/>
      <c r="T8457" s="54" t="s">
        <v>256</v>
      </c>
      <c r="U8457" s="71">
        <v>44733</v>
      </c>
      <c r="V8457" s="54" t="s">
        <v>443</v>
      </c>
      <c r="W8457" t="str">
        <f t="shared" si="132"/>
        <v>Jun-22</v>
      </c>
    </row>
    <row r="8458" spans="1:23" x14ac:dyDescent="0.25">
      <c r="A8458" s="54" t="s">
        <v>317</v>
      </c>
      <c r="B8458" s="54" t="s">
        <v>428</v>
      </c>
      <c r="C8458" s="54" t="s">
        <v>263</v>
      </c>
      <c r="D8458" s="54" t="s">
        <v>429</v>
      </c>
      <c r="E8458" s="54" t="s">
        <v>27838</v>
      </c>
      <c r="F8458" s="71">
        <v>44733</v>
      </c>
      <c r="G8458" s="72">
        <v>8935.36</v>
      </c>
      <c r="H8458" s="72">
        <v>787651.98</v>
      </c>
      <c r="I8458" s="54" t="s">
        <v>265</v>
      </c>
      <c r="J8458" s="54" t="s">
        <v>26772</v>
      </c>
      <c r="K8458" s="54" t="s">
        <v>27839</v>
      </c>
      <c r="L8458" s="54" t="s">
        <v>27840</v>
      </c>
      <c r="M8458" s="54" t="s">
        <v>27838</v>
      </c>
      <c r="N8458" s="54" t="s">
        <v>256</v>
      </c>
      <c r="O8458" s="54" t="s">
        <v>256</v>
      </c>
      <c r="P8458" s="54" t="s">
        <v>455</v>
      </c>
      <c r="Q8458" s="54" t="s">
        <v>256</v>
      </c>
      <c r="R8458" s="54" t="s">
        <v>431</v>
      </c>
      <c r="S8458" s="71"/>
      <c r="T8458" s="54" t="s">
        <v>256</v>
      </c>
      <c r="U8458" s="71">
        <v>44733</v>
      </c>
      <c r="V8458" s="54" t="s">
        <v>256</v>
      </c>
      <c r="W8458" t="str">
        <f t="shared" si="132"/>
        <v>Jun-22</v>
      </c>
    </row>
    <row r="8459" spans="1:23" x14ac:dyDescent="0.25">
      <c r="A8459" s="54" t="s">
        <v>317</v>
      </c>
      <c r="B8459" s="54" t="s">
        <v>428</v>
      </c>
      <c r="C8459" s="54" t="s">
        <v>263</v>
      </c>
      <c r="D8459" s="54" t="s">
        <v>429</v>
      </c>
      <c r="E8459" s="54" t="s">
        <v>27841</v>
      </c>
      <c r="F8459" s="71">
        <v>44734</v>
      </c>
      <c r="G8459" s="72">
        <v>468.81</v>
      </c>
      <c r="H8459" s="72">
        <v>41325.599999999999</v>
      </c>
      <c r="I8459" s="54" t="s">
        <v>265</v>
      </c>
      <c r="J8459" s="54" t="s">
        <v>27429</v>
      </c>
      <c r="K8459" s="54" t="s">
        <v>27842</v>
      </c>
      <c r="L8459" s="54" t="s">
        <v>27843</v>
      </c>
      <c r="M8459" s="54" t="s">
        <v>27841</v>
      </c>
      <c r="N8459" s="54" t="s">
        <v>256</v>
      </c>
      <c r="O8459" s="54" t="s">
        <v>256</v>
      </c>
      <c r="P8459" s="54" t="s">
        <v>264</v>
      </c>
      <c r="Q8459" s="54" t="s">
        <v>256</v>
      </c>
      <c r="R8459" s="54" t="s">
        <v>431</v>
      </c>
      <c r="S8459" s="71"/>
      <c r="T8459" s="54" t="s">
        <v>256</v>
      </c>
      <c r="U8459" s="71">
        <v>44734</v>
      </c>
      <c r="V8459" s="54" t="s">
        <v>256</v>
      </c>
      <c r="W8459" t="str">
        <f t="shared" si="132"/>
        <v>Jun-22</v>
      </c>
    </row>
    <row r="8460" spans="1:23" x14ac:dyDescent="0.25">
      <c r="A8460" s="54" t="s">
        <v>318</v>
      </c>
      <c r="B8460" s="54" t="s">
        <v>428</v>
      </c>
      <c r="C8460" s="54" t="s">
        <v>263</v>
      </c>
      <c r="D8460" s="54" t="s">
        <v>429</v>
      </c>
      <c r="E8460" s="54" t="s">
        <v>27844</v>
      </c>
      <c r="F8460" s="71">
        <v>44734</v>
      </c>
      <c r="G8460" s="72">
        <v>17783.28</v>
      </c>
      <c r="H8460" s="72">
        <v>1567596.13</v>
      </c>
      <c r="I8460" s="54" t="s">
        <v>265</v>
      </c>
      <c r="J8460" s="54" t="s">
        <v>23331</v>
      </c>
      <c r="K8460" s="54" t="s">
        <v>27845</v>
      </c>
      <c r="L8460" s="54" t="s">
        <v>27846</v>
      </c>
      <c r="M8460" s="54" t="s">
        <v>27844</v>
      </c>
      <c r="N8460" s="54" t="s">
        <v>256</v>
      </c>
      <c r="O8460" s="54" t="s">
        <v>256</v>
      </c>
      <c r="P8460" s="54" t="s">
        <v>440</v>
      </c>
      <c r="Q8460" s="54" t="s">
        <v>256</v>
      </c>
      <c r="R8460" s="54" t="s">
        <v>431</v>
      </c>
      <c r="S8460" s="71"/>
      <c r="T8460" s="54" t="s">
        <v>256</v>
      </c>
      <c r="U8460" s="71">
        <v>44734</v>
      </c>
      <c r="V8460" s="54" t="s">
        <v>256</v>
      </c>
      <c r="W8460" t="str">
        <f t="shared" si="132"/>
        <v>Jun-22</v>
      </c>
    </row>
    <row r="8461" spans="1:23" x14ac:dyDescent="0.25">
      <c r="A8461" s="54" t="s">
        <v>317</v>
      </c>
      <c r="B8461" s="54" t="s">
        <v>428</v>
      </c>
      <c r="C8461" s="54" t="s">
        <v>263</v>
      </c>
      <c r="D8461" s="54" t="s">
        <v>429</v>
      </c>
      <c r="E8461" s="54" t="s">
        <v>27847</v>
      </c>
      <c r="F8461" s="71">
        <v>44734</v>
      </c>
      <c r="G8461" s="72">
        <v>872.37</v>
      </c>
      <c r="H8461" s="72">
        <v>76899.42</v>
      </c>
      <c r="I8461" s="54" t="s">
        <v>265</v>
      </c>
      <c r="J8461" s="54" t="s">
        <v>23492</v>
      </c>
      <c r="K8461" s="54" t="s">
        <v>27848</v>
      </c>
      <c r="L8461" s="54" t="s">
        <v>27849</v>
      </c>
      <c r="M8461" s="54" t="s">
        <v>27847</v>
      </c>
      <c r="N8461" s="54" t="s">
        <v>256</v>
      </c>
      <c r="O8461" s="54" t="s">
        <v>256</v>
      </c>
      <c r="P8461" s="54" t="s">
        <v>271</v>
      </c>
      <c r="Q8461" s="54" t="s">
        <v>256</v>
      </c>
      <c r="R8461" s="54" t="s">
        <v>431</v>
      </c>
      <c r="S8461" s="71"/>
      <c r="T8461" s="54" t="s">
        <v>256</v>
      </c>
      <c r="U8461" s="71">
        <v>44734</v>
      </c>
      <c r="V8461" s="54" t="s">
        <v>443</v>
      </c>
      <c r="W8461" t="str">
        <f t="shared" si="132"/>
        <v>Jun-22</v>
      </c>
    </row>
    <row r="8462" spans="1:23" x14ac:dyDescent="0.25">
      <c r="A8462" s="54" t="s">
        <v>317</v>
      </c>
      <c r="B8462" s="54" t="s">
        <v>428</v>
      </c>
      <c r="C8462" s="54" t="s">
        <v>263</v>
      </c>
      <c r="D8462" s="54" t="s">
        <v>429</v>
      </c>
      <c r="E8462" s="54" t="s">
        <v>27850</v>
      </c>
      <c r="F8462" s="71">
        <v>44734</v>
      </c>
      <c r="G8462" s="72">
        <v>387.5</v>
      </c>
      <c r="H8462" s="72">
        <v>34158.129999999997</v>
      </c>
      <c r="I8462" s="54" t="s">
        <v>265</v>
      </c>
      <c r="J8462" s="54" t="s">
        <v>23492</v>
      </c>
      <c r="K8462" s="54" t="s">
        <v>27851</v>
      </c>
      <c r="L8462" s="54" t="s">
        <v>27852</v>
      </c>
      <c r="M8462" s="54" t="s">
        <v>27850</v>
      </c>
      <c r="N8462" s="54" t="s">
        <v>256</v>
      </c>
      <c r="O8462" s="54" t="s">
        <v>256</v>
      </c>
      <c r="P8462" s="54" t="s">
        <v>445</v>
      </c>
      <c r="Q8462" s="54" t="s">
        <v>256</v>
      </c>
      <c r="R8462" s="54" t="s">
        <v>431</v>
      </c>
      <c r="S8462" s="71"/>
      <c r="T8462" s="54" t="s">
        <v>256</v>
      </c>
      <c r="U8462" s="71">
        <v>44734</v>
      </c>
      <c r="V8462" s="54" t="s">
        <v>256</v>
      </c>
      <c r="W8462" t="str">
        <f t="shared" si="132"/>
        <v>Jun-22</v>
      </c>
    </row>
    <row r="8463" spans="1:23" x14ac:dyDescent="0.25">
      <c r="A8463" s="54" t="s">
        <v>317</v>
      </c>
      <c r="B8463" s="54" t="s">
        <v>428</v>
      </c>
      <c r="C8463" s="54" t="s">
        <v>263</v>
      </c>
      <c r="D8463" s="54" t="s">
        <v>429</v>
      </c>
      <c r="E8463" s="54" t="s">
        <v>27853</v>
      </c>
      <c r="F8463" s="71">
        <v>44734</v>
      </c>
      <c r="G8463" s="72">
        <v>4561.1099999999997</v>
      </c>
      <c r="H8463" s="72">
        <v>402061.85</v>
      </c>
      <c r="I8463" s="54" t="s">
        <v>265</v>
      </c>
      <c r="J8463" s="54" t="s">
        <v>26517</v>
      </c>
      <c r="K8463" s="54" t="s">
        <v>483</v>
      </c>
      <c r="L8463" s="54" t="s">
        <v>27854</v>
      </c>
      <c r="M8463" s="54" t="s">
        <v>27853</v>
      </c>
      <c r="N8463" s="54" t="s">
        <v>256</v>
      </c>
      <c r="O8463" s="54" t="s">
        <v>256</v>
      </c>
      <c r="P8463" s="54" t="s">
        <v>504</v>
      </c>
      <c r="Q8463" s="54" t="s">
        <v>256</v>
      </c>
      <c r="R8463" s="54" t="s">
        <v>431</v>
      </c>
      <c r="S8463" s="71"/>
      <c r="T8463" s="54" t="s">
        <v>256</v>
      </c>
      <c r="U8463" s="71">
        <v>44734</v>
      </c>
      <c r="V8463" s="54" t="s">
        <v>256</v>
      </c>
      <c r="W8463" t="str">
        <f t="shared" si="132"/>
        <v>Jun-22</v>
      </c>
    </row>
    <row r="8464" spans="1:23" x14ac:dyDescent="0.25">
      <c r="A8464" s="54" t="s">
        <v>317</v>
      </c>
      <c r="B8464" s="54" t="s">
        <v>428</v>
      </c>
      <c r="C8464" s="54" t="s">
        <v>263</v>
      </c>
      <c r="D8464" s="54" t="s">
        <v>429</v>
      </c>
      <c r="E8464" s="54" t="s">
        <v>27855</v>
      </c>
      <c r="F8464" s="71">
        <v>44734</v>
      </c>
      <c r="G8464" s="72">
        <v>1513.45</v>
      </c>
      <c r="H8464" s="72">
        <v>133410.62</v>
      </c>
      <c r="I8464" s="54" t="s">
        <v>265</v>
      </c>
      <c r="J8464" s="54" t="s">
        <v>25362</v>
      </c>
      <c r="K8464" s="54" t="s">
        <v>27848</v>
      </c>
      <c r="L8464" s="54" t="s">
        <v>27856</v>
      </c>
      <c r="M8464" s="54" t="s">
        <v>27855</v>
      </c>
      <c r="N8464" s="54" t="s">
        <v>256</v>
      </c>
      <c r="O8464" s="54" t="s">
        <v>256</v>
      </c>
      <c r="P8464" s="54" t="s">
        <v>271</v>
      </c>
      <c r="Q8464" s="54" t="s">
        <v>256</v>
      </c>
      <c r="R8464" s="54" t="s">
        <v>431</v>
      </c>
      <c r="S8464" s="71"/>
      <c r="T8464" s="54" t="s">
        <v>256</v>
      </c>
      <c r="U8464" s="71">
        <v>44734</v>
      </c>
      <c r="V8464" s="54" t="s">
        <v>443</v>
      </c>
      <c r="W8464" t="str">
        <f t="shared" si="132"/>
        <v>Jun-22</v>
      </c>
    </row>
    <row r="8465" spans="1:23" x14ac:dyDescent="0.25">
      <c r="A8465" s="54" t="s">
        <v>317</v>
      </c>
      <c r="B8465" s="54" t="s">
        <v>428</v>
      </c>
      <c r="C8465" s="54" t="s">
        <v>263</v>
      </c>
      <c r="D8465" s="54" t="s">
        <v>429</v>
      </c>
      <c r="E8465" s="54" t="s">
        <v>27857</v>
      </c>
      <c r="F8465" s="71">
        <v>44734</v>
      </c>
      <c r="G8465" s="72">
        <v>883.8</v>
      </c>
      <c r="H8465" s="72">
        <v>77906.97</v>
      </c>
      <c r="I8465" s="54" t="s">
        <v>265</v>
      </c>
      <c r="J8465" s="54" t="s">
        <v>25362</v>
      </c>
      <c r="K8465" s="54" t="s">
        <v>27848</v>
      </c>
      <c r="L8465" s="54" t="s">
        <v>27858</v>
      </c>
      <c r="M8465" s="54" t="s">
        <v>27857</v>
      </c>
      <c r="N8465" s="54" t="s">
        <v>256</v>
      </c>
      <c r="O8465" s="54" t="s">
        <v>256</v>
      </c>
      <c r="P8465" s="54" t="s">
        <v>271</v>
      </c>
      <c r="Q8465" s="54" t="s">
        <v>256</v>
      </c>
      <c r="R8465" s="54" t="s">
        <v>431</v>
      </c>
      <c r="S8465" s="71"/>
      <c r="T8465" s="54" t="s">
        <v>256</v>
      </c>
      <c r="U8465" s="71">
        <v>44734</v>
      </c>
      <c r="V8465" s="54" t="s">
        <v>443</v>
      </c>
      <c r="W8465" t="str">
        <f t="shared" si="132"/>
        <v>Jun-22</v>
      </c>
    </row>
    <row r="8466" spans="1:23" x14ac:dyDescent="0.25">
      <c r="A8466" s="54" t="s">
        <v>317</v>
      </c>
      <c r="B8466" s="54" t="s">
        <v>428</v>
      </c>
      <c r="C8466" s="54" t="s">
        <v>263</v>
      </c>
      <c r="D8466" s="54" t="s">
        <v>429</v>
      </c>
      <c r="E8466" s="54" t="s">
        <v>27859</v>
      </c>
      <c r="F8466" s="71">
        <v>44734</v>
      </c>
      <c r="G8466" s="72">
        <v>1473.75</v>
      </c>
      <c r="H8466" s="72">
        <v>129911.06</v>
      </c>
      <c r="I8466" s="54" t="s">
        <v>265</v>
      </c>
      <c r="J8466" s="54" t="s">
        <v>25378</v>
      </c>
      <c r="K8466" s="54" t="s">
        <v>27860</v>
      </c>
      <c r="L8466" s="54" t="s">
        <v>27861</v>
      </c>
      <c r="M8466" s="54" t="s">
        <v>27859</v>
      </c>
      <c r="N8466" s="54" t="s">
        <v>256</v>
      </c>
      <c r="O8466" s="54" t="s">
        <v>256</v>
      </c>
      <c r="P8466" s="54" t="s">
        <v>271</v>
      </c>
      <c r="Q8466" s="54" t="s">
        <v>256</v>
      </c>
      <c r="R8466" s="54" t="s">
        <v>431</v>
      </c>
      <c r="S8466" s="71"/>
      <c r="T8466" s="54" t="s">
        <v>256</v>
      </c>
      <c r="U8466" s="71">
        <v>44734</v>
      </c>
      <c r="V8466" s="54" t="s">
        <v>443</v>
      </c>
      <c r="W8466" t="str">
        <f t="shared" si="132"/>
        <v>Jun-22</v>
      </c>
    </row>
    <row r="8467" spans="1:23" x14ac:dyDescent="0.25">
      <c r="A8467" s="54" t="s">
        <v>318</v>
      </c>
      <c r="B8467" s="54" t="s">
        <v>428</v>
      </c>
      <c r="C8467" s="54" t="s">
        <v>263</v>
      </c>
      <c r="D8467" s="54" t="s">
        <v>429</v>
      </c>
      <c r="E8467" s="54" t="s">
        <v>27862</v>
      </c>
      <c r="F8467" s="71">
        <v>44734</v>
      </c>
      <c r="G8467" s="72">
        <v>184371.89</v>
      </c>
      <c r="H8467" s="72">
        <v>16252382.1</v>
      </c>
      <c r="I8467" s="54" t="s">
        <v>265</v>
      </c>
      <c r="J8467" s="54" t="s">
        <v>25516</v>
      </c>
      <c r="K8467" s="54" t="s">
        <v>27863</v>
      </c>
      <c r="L8467" s="54" t="s">
        <v>27864</v>
      </c>
      <c r="M8467" s="54" t="s">
        <v>27862</v>
      </c>
      <c r="N8467" s="54" t="s">
        <v>256</v>
      </c>
      <c r="O8467" s="54" t="s">
        <v>256</v>
      </c>
      <c r="P8467" s="54" t="s">
        <v>440</v>
      </c>
      <c r="Q8467" s="54" t="s">
        <v>256</v>
      </c>
      <c r="R8467" s="54" t="s">
        <v>431</v>
      </c>
      <c r="S8467" s="71"/>
      <c r="T8467" s="54" t="s">
        <v>256</v>
      </c>
      <c r="U8467" s="71">
        <v>44734</v>
      </c>
      <c r="V8467" s="54" t="s">
        <v>256</v>
      </c>
      <c r="W8467" t="str">
        <f t="shared" si="132"/>
        <v>Jun-22</v>
      </c>
    </row>
    <row r="8468" spans="1:23" x14ac:dyDescent="0.25">
      <c r="A8468" s="54" t="s">
        <v>317</v>
      </c>
      <c r="B8468" s="54" t="s">
        <v>428</v>
      </c>
      <c r="C8468" s="54" t="s">
        <v>263</v>
      </c>
      <c r="D8468" s="54" t="s">
        <v>429</v>
      </c>
      <c r="E8468" s="54" t="s">
        <v>27865</v>
      </c>
      <c r="F8468" s="71">
        <v>44734</v>
      </c>
      <c r="G8468" s="72">
        <v>57.15</v>
      </c>
      <c r="H8468" s="72">
        <v>5037.7700000000004</v>
      </c>
      <c r="I8468" s="54" t="s">
        <v>265</v>
      </c>
      <c r="J8468" s="54" t="s">
        <v>25516</v>
      </c>
      <c r="K8468" s="54" t="s">
        <v>27866</v>
      </c>
      <c r="L8468" s="54" t="s">
        <v>27867</v>
      </c>
      <c r="M8468" s="54" t="s">
        <v>27865</v>
      </c>
      <c r="N8468" s="54" t="s">
        <v>256</v>
      </c>
      <c r="O8468" s="54" t="s">
        <v>256</v>
      </c>
      <c r="P8468" s="54" t="s">
        <v>454</v>
      </c>
      <c r="Q8468" s="54" t="s">
        <v>256</v>
      </c>
      <c r="R8468" s="54" t="s">
        <v>431</v>
      </c>
      <c r="S8468" s="71"/>
      <c r="T8468" s="54" t="s">
        <v>256</v>
      </c>
      <c r="U8468" s="71">
        <v>44734</v>
      </c>
      <c r="V8468" s="54" t="s">
        <v>256</v>
      </c>
      <c r="W8468" t="str">
        <f t="shared" si="132"/>
        <v>Jun-22</v>
      </c>
    </row>
    <row r="8469" spans="1:23" x14ac:dyDescent="0.25">
      <c r="A8469" s="54" t="s">
        <v>317</v>
      </c>
      <c r="B8469" s="54" t="s">
        <v>428</v>
      </c>
      <c r="C8469" s="54" t="s">
        <v>263</v>
      </c>
      <c r="D8469" s="54" t="s">
        <v>429</v>
      </c>
      <c r="E8469" s="54" t="s">
        <v>27868</v>
      </c>
      <c r="F8469" s="71">
        <v>44734</v>
      </c>
      <c r="G8469" s="72">
        <v>259.06</v>
      </c>
      <c r="H8469" s="72">
        <v>22836.14</v>
      </c>
      <c r="I8469" s="54" t="s">
        <v>265</v>
      </c>
      <c r="J8469" s="54" t="s">
        <v>25516</v>
      </c>
      <c r="K8469" s="54" t="s">
        <v>27869</v>
      </c>
      <c r="L8469" s="54" t="s">
        <v>27870</v>
      </c>
      <c r="M8469" s="54" t="s">
        <v>27868</v>
      </c>
      <c r="N8469" s="54" t="s">
        <v>256</v>
      </c>
      <c r="O8469" s="54" t="s">
        <v>256</v>
      </c>
      <c r="P8469" s="54" t="s">
        <v>454</v>
      </c>
      <c r="Q8469" s="54" t="s">
        <v>256</v>
      </c>
      <c r="R8469" s="54" t="s">
        <v>431</v>
      </c>
      <c r="S8469" s="71"/>
      <c r="T8469" s="54" t="s">
        <v>256</v>
      </c>
      <c r="U8469" s="71">
        <v>44734</v>
      </c>
      <c r="V8469" s="54" t="s">
        <v>256</v>
      </c>
      <c r="W8469" t="str">
        <f t="shared" si="132"/>
        <v>Jun-22</v>
      </c>
    </row>
    <row r="8470" spans="1:23" x14ac:dyDescent="0.25">
      <c r="A8470" s="54" t="s">
        <v>317</v>
      </c>
      <c r="B8470" s="54" t="s">
        <v>428</v>
      </c>
      <c r="C8470" s="54" t="s">
        <v>263</v>
      </c>
      <c r="D8470" s="54" t="s">
        <v>429</v>
      </c>
      <c r="E8470" s="54" t="s">
        <v>27871</v>
      </c>
      <c r="F8470" s="71">
        <v>44734</v>
      </c>
      <c r="G8470" s="72">
        <v>2947.59</v>
      </c>
      <c r="H8470" s="72">
        <v>259830.06</v>
      </c>
      <c r="I8470" s="54" t="s">
        <v>265</v>
      </c>
      <c r="J8470" s="54" t="s">
        <v>25516</v>
      </c>
      <c r="K8470" s="54" t="s">
        <v>484</v>
      </c>
      <c r="L8470" s="54" t="s">
        <v>27872</v>
      </c>
      <c r="M8470" s="54" t="s">
        <v>27871</v>
      </c>
      <c r="N8470" s="54" t="s">
        <v>256</v>
      </c>
      <c r="O8470" s="54" t="s">
        <v>256</v>
      </c>
      <c r="P8470" s="54" t="s">
        <v>504</v>
      </c>
      <c r="Q8470" s="54" t="s">
        <v>256</v>
      </c>
      <c r="R8470" s="54" t="s">
        <v>431</v>
      </c>
      <c r="S8470" s="71"/>
      <c r="T8470" s="54" t="s">
        <v>256</v>
      </c>
      <c r="U8470" s="71">
        <v>44734</v>
      </c>
      <c r="V8470" s="54" t="s">
        <v>256</v>
      </c>
      <c r="W8470" t="str">
        <f t="shared" si="132"/>
        <v>Jun-22</v>
      </c>
    </row>
    <row r="8471" spans="1:23" x14ac:dyDescent="0.25">
      <c r="A8471" s="54" t="s">
        <v>317</v>
      </c>
      <c r="B8471" s="54" t="s">
        <v>428</v>
      </c>
      <c r="C8471" s="54" t="s">
        <v>263</v>
      </c>
      <c r="D8471" s="54" t="s">
        <v>429</v>
      </c>
      <c r="E8471" s="54" t="s">
        <v>27873</v>
      </c>
      <c r="F8471" s="71">
        <v>44734</v>
      </c>
      <c r="G8471" s="72">
        <v>1070.8800000000001</v>
      </c>
      <c r="H8471" s="72">
        <v>94398.07</v>
      </c>
      <c r="I8471" s="54" t="s">
        <v>265</v>
      </c>
      <c r="J8471" s="54" t="s">
        <v>27517</v>
      </c>
      <c r="K8471" s="54" t="s">
        <v>27874</v>
      </c>
      <c r="L8471" s="54" t="s">
        <v>27875</v>
      </c>
      <c r="M8471" s="54" t="s">
        <v>27873</v>
      </c>
      <c r="N8471" s="54" t="s">
        <v>256</v>
      </c>
      <c r="O8471" s="54" t="s">
        <v>256</v>
      </c>
      <c r="P8471" s="54" t="s">
        <v>445</v>
      </c>
      <c r="Q8471" s="54" t="s">
        <v>256</v>
      </c>
      <c r="R8471" s="54" t="s">
        <v>431</v>
      </c>
      <c r="S8471" s="71"/>
      <c r="T8471" s="54" t="s">
        <v>256</v>
      </c>
      <c r="U8471" s="71">
        <v>44734</v>
      </c>
      <c r="V8471" s="54" t="s">
        <v>256</v>
      </c>
      <c r="W8471" t="str">
        <f t="shared" si="132"/>
        <v>Jun-22</v>
      </c>
    </row>
    <row r="8472" spans="1:23" x14ac:dyDescent="0.25">
      <c r="A8472" s="54" t="s">
        <v>318</v>
      </c>
      <c r="B8472" s="54" t="s">
        <v>428</v>
      </c>
      <c r="C8472" s="54" t="s">
        <v>263</v>
      </c>
      <c r="D8472" s="54" t="s">
        <v>429</v>
      </c>
      <c r="E8472" s="54" t="s">
        <v>27876</v>
      </c>
      <c r="F8472" s="71">
        <v>44735</v>
      </c>
      <c r="G8472" s="72">
        <v>126835.29</v>
      </c>
      <c r="H8472" s="72">
        <v>11180530.810000001</v>
      </c>
      <c r="I8472" s="54" t="s">
        <v>265</v>
      </c>
      <c r="J8472" s="54" t="s">
        <v>22840</v>
      </c>
      <c r="K8472" s="54" t="s">
        <v>27877</v>
      </c>
      <c r="L8472" s="54" t="s">
        <v>27878</v>
      </c>
      <c r="M8472" s="54" t="s">
        <v>27876</v>
      </c>
      <c r="N8472" s="54" t="s">
        <v>256</v>
      </c>
      <c r="O8472" s="54" t="s">
        <v>256</v>
      </c>
      <c r="P8472" s="54" t="s">
        <v>433</v>
      </c>
      <c r="Q8472" s="54" t="s">
        <v>256</v>
      </c>
      <c r="R8472" s="54" t="s">
        <v>431</v>
      </c>
      <c r="S8472" s="71"/>
      <c r="T8472" s="54" t="s">
        <v>256</v>
      </c>
      <c r="U8472" s="71">
        <v>44735</v>
      </c>
      <c r="V8472" s="54" t="s">
        <v>256</v>
      </c>
      <c r="W8472" t="str">
        <f t="shared" si="132"/>
        <v>Jun-22</v>
      </c>
    </row>
    <row r="8473" spans="1:23" x14ac:dyDescent="0.25">
      <c r="A8473" s="54" t="s">
        <v>317</v>
      </c>
      <c r="B8473" s="54" t="s">
        <v>428</v>
      </c>
      <c r="C8473" s="54" t="s">
        <v>263</v>
      </c>
      <c r="D8473" s="54" t="s">
        <v>429</v>
      </c>
      <c r="E8473" s="54" t="s">
        <v>27879</v>
      </c>
      <c r="F8473" s="71">
        <v>44735</v>
      </c>
      <c r="G8473" s="72">
        <v>402.95</v>
      </c>
      <c r="H8473" s="72">
        <v>35520.04</v>
      </c>
      <c r="I8473" s="54" t="s">
        <v>265</v>
      </c>
      <c r="J8473" s="54" t="s">
        <v>24490</v>
      </c>
      <c r="K8473" s="54" t="s">
        <v>27880</v>
      </c>
      <c r="L8473" s="54" t="s">
        <v>27881</v>
      </c>
      <c r="M8473" s="54" t="s">
        <v>27879</v>
      </c>
      <c r="N8473" s="54" t="s">
        <v>256</v>
      </c>
      <c r="O8473" s="54" t="s">
        <v>256</v>
      </c>
      <c r="P8473" s="54" t="s">
        <v>289</v>
      </c>
      <c r="Q8473" s="54" t="s">
        <v>256</v>
      </c>
      <c r="R8473" s="54" t="s">
        <v>431</v>
      </c>
      <c r="S8473" s="71"/>
      <c r="T8473" s="54" t="s">
        <v>256</v>
      </c>
      <c r="U8473" s="71">
        <v>44735</v>
      </c>
      <c r="V8473" s="54" t="s">
        <v>256</v>
      </c>
      <c r="W8473" t="str">
        <f t="shared" si="132"/>
        <v>Jun-22</v>
      </c>
    </row>
    <row r="8474" spans="1:23" x14ac:dyDescent="0.25">
      <c r="A8474" s="54" t="s">
        <v>317</v>
      </c>
      <c r="B8474" s="54" t="s">
        <v>428</v>
      </c>
      <c r="C8474" s="54" t="s">
        <v>263</v>
      </c>
      <c r="D8474" s="54" t="s">
        <v>429</v>
      </c>
      <c r="E8474" s="54" t="s">
        <v>27882</v>
      </c>
      <c r="F8474" s="71">
        <v>44735</v>
      </c>
      <c r="G8474" s="72">
        <v>9889.92</v>
      </c>
      <c r="H8474" s="72">
        <v>871796.45</v>
      </c>
      <c r="I8474" s="54" t="s">
        <v>265</v>
      </c>
      <c r="J8474" s="54" t="s">
        <v>26018</v>
      </c>
      <c r="K8474" s="54" t="s">
        <v>27880</v>
      </c>
      <c r="L8474" s="54" t="s">
        <v>27883</v>
      </c>
      <c r="M8474" s="54" t="s">
        <v>27882</v>
      </c>
      <c r="N8474" s="54" t="s">
        <v>256</v>
      </c>
      <c r="O8474" s="54" t="s">
        <v>256</v>
      </c>
      <c r="P8474" s="54" t="s">
        <v>289</v>
      </c>
      <c r="Q8474" s="54" t="s">
        <v>256</v>
      </c>
      <c r="R8474" s="54" t="s">
        <v>431</v>
      </c>
      <c r="S8474" s="71"/>
      <c r="T8474" s="54" t="s">
        <v>256</v>
      </c>
      <c r="U8474" s="71">
        <v>44735</v>
      </c>
      <c r="V8474" s="54" t="s">
        <v>256</v>
      </c>
      <c r="W8474" t="str">
        <f t="shared" si="132"/>
        <v>Jun-22</v>
      </c>
    </row>
    <row r="8475" spans="1:23" x14ac:dyDescent="0.25">
      <c r="A8475" s="54" t="s">
        <v>317</v>
      </c>
      <c r="B8475" s="54" t="s">
        <v>428</v>
      </c>
      <c r="C8475" s="54" t="s">
        <v>263</v>
      </c>
      <c r="D8475" s="54" t="s">
        <v>429</v>
      </c>
      <c r="E8475" s="54" t="s">
        <v>27884</v>
      </c>
      <c r="F8475" s="71">
        <v>44735</v>
      </c>
      <c r="G8475" s="72">
        <v>8205.6</v>
      </c>
      <c r="H8475" s="72">
        <v>723323.64</v>
      </c>
      <c r="I8475" s="54" t="s">
        <v>265</v>
      </c>
      <c r="J8475" s="54" t="s">
        <v>26018</v>
      </c>
      <c r="K8475" s="54" t="s">
        <v>27880</v>
      </c>
      <c r="L8475" s="54" t="s">
        <v>27885</v>
      </c>
      <c r="M8475" s="54" t="s">
        <v>27884</v>
      </c>
      <c r="N8475" s="54" t="s">
        <v>256</v>
      </c>
      <c r="O8475" s="54" t="s">
        <v>256</v>
      </c>
      <c r="P8475" s="54" t="s">
        <v>289</v>
      </c>
      <c r="Q8475" s="54" t="s">
        <v>256</v>
      </c>
      <c r="R8475" s="54" t="s">
        <v>431</v>
      </c>
      <c r="S8475" s="71"/>
      <c r="T8475" s="54" t="s">
        <v>256</v>
      </c>
      <c r="U8475" s="71">
        <v>44735</v>
      </c>
      <c r="V8475" s="54" t="s">
        <v>256</v>
      </c>
      <c r="W8475" t="str">
        <f t="shared" si="132"/>
        <v>Jun-22</v>
      </c>
    </row>
    <row r="8476" spans="1:23" x14ac:dyDescent="0.25">
      <c r="A8476" s="54" t="s">
        <v>317</v>
      </c>
      <c r="B8476" s="54" t="s">
        <v>428</v>
      </c>
      <c r="C8476" s="54" t="s">
        <v>263</v>
      </c>
      <c r="D8476" s="54" t="s">
        <v>429</v>
      </c>
      <c r="E8476" s="54" t="s">
        <v>27886</v>
      </c>
      <c r="F8476" s="71">
        <v>44735</v>
      </c>
      <c r="G8476" s="72">
        <v>116.9</v>
      </c>
      <c r="H8476" s="72">
        <v>10304.74</v>
      </c>
      <c r="I8476" s="54" t="s">
        <v>265</v>
      </c>
      <c r="J8476" s="54" t="s">
        <v>23331</v>
      </c>
      <c r="K8476" s="54" t="s">
        <v>27887</v>
      </c>
      <c r="L8476" s="54" t="s">
        <v>27888</v>
      </c>
      <c r="M8476" s="54" t="s">
        <v>27886</v>
      </c>
      <c r="N8476" s="54" t="s">
        <v>256</v>
      </c>
      <c r="O8476" s="54" t="s">
        <v>256</v>
      </c>
      <c r="P8476" s="54" t="s">
        <v>522</v>
      </c>
      <c r="Q8476" s="54" t="s">
        <v>256</v>
      </c>
      <c r="R8476" s="54" t="s">
        <v>431</v>
      </c>
      <c r="S8476" s="71"/>
      <c r="T8476" s="54" t="s">
        <v>256</v>
      </c>
      <c r="U8476" s="71">
        <v>44735</v>
      </c>
      <c r="V8476" s="54" t="s">
        <v>256</v>
      </c>
      <c r="W8476" t="str">
        <f t="shared" si="132"/>
        <v>Jun-22</v>
      </c>
    </row>
    <row r="8477" spans="1:23" x14ac:dyDescent="0.25">
      <c r="A8477" s="54" t="s">
        <v>317</v>
      </c>
      <c r="B8477" s="54" t="s">
        <v>428</v>
      </c>
      <c r="C8477" s="54" t="s">
        <v>263</v>
      </c>
      <c r="D8477" s="54" t="s">
        <v>429</v>
      </c>
      <c r="E8477" s="54" t="s">
        <v>27889</v>
      </c>
      <c r="F8477" s="71">
        <v>44735</v>
      </c>
      <c r="G8477" s="72">
        <v>109.8</v>
      </c>
      <c r="H8477" s="72">
        <v>9678.8700000000008</v>
      </c>
      <c r="I8477" s="54" t="s">
        <v>265</v>
      </c>
      <c r="J8477" s="54" t="s">
        <v>23331</v>
      </c>
      <c r="K8477" s="54" t="s">
        <v>27890</v>
      </c>
      <c r="L8477" s="54" t="s">
        <v>27891</v>
      </c>
      <c r="M8477" s="54" t="s">
        <v>27889</v>
      </c>
      <c r="N8477" s="54" t="s">
        <v>256</v>
      </c>
      <c r="O8477" s="54" t="s">
        <v>256</v>
      </c>
      <c r="P8477" s="54" t="s">
        <v>522</v>
      </c>
      <c r="Q8477" s="54" t="s">
        <v>256</v>
      </c>
      <c r="R8477" s="54" t="s">
        <v>431</v>
      </c>
      <c r="S8477" s="71"/>
      <c r="T8477" s="54" t="s">
        <v>256</v>
      </c>
      <c r="U8477" s="71">
        <v>44735</v>
      </c>
      <c r="V8477" s="54" t="s">
        <v>256</v>
      </c>
      <c r="W8477" t="str">
        <f t="shared" si="132"/>
        <v>Jun-22</v>
      </c>
    </row>
    <row r="8478" spans="1:23" x14ac:dyDescent="0.25">
      <c r="A8478" s="54" t="s">
        <v>317</v>
      </c>
      <c r="B8478" s="54" t="s">
        <v>428</v>
      </c>
      <c r="C8478" s="54" t="s">
        <v>263</v>
      </c>
      <c r="D8478" s="54" t="s">
        <v>429</v>
      </c>
      <c r="E8478" s="54" t="s">
        <v>27892</v>
      </c>
      <c r="F8478" s="71">
        <v>44735</v>
      </c>
      <c r="G8478" s="72">
        <v>467.17</v>
      </c>
      <c r="H8478" s="72">
        <v>41181.040000000001</v>
      </c>
      <c r="I8478" s="54" t="s">
        <v>265</v>
      </c>
      <c r="J8478" s="54" t="s">
        <v>25289</v>
      </c>
      <c r="K8478" s="54" t="s">
        <v>27893</v>
      </c>
      <c r="L8478" s="54" t="s">
        <v>27894</v>
      </c>
      <c r="M8478" s="54" t="s">
        <v>27892</v>
      </c>
      <c r="N8478" s="54" t="s">
        <v>256</v>
      </c>
      <c r="O8478" s="54" t="s">
        <v>256</v>
      </c>
      <c r="P8478" s="54" t="s">
        <v>454</v>
      </c>
      <c r="Q8478" s="54" t="s">
        <v>256</v>
      </c>
      <c r="R8478" s="54" t="s">
        <v>431</v>
      </c>
      <c r="S8478" s="71"/>
      <c r="T8478" s="54" t="s">
        <v>256</v>
      </c>
      <c r="U8478" s="71">
        <v>44735</v>
      </c>
      <c r="V8478" s="54" t="s">
        <v>256</v>
      </c>
      <c r="W8478" t="str">
        <f t="shared" si="132"/>
        <v>Jun-22</v>
      </c>
    </row>
    <row r="8479" spans="1:23" x14ac:dyDescent="0.25">
      <c r="A8479" s="54" t="s">
        <v>317</v>
      </c>
      <c r="B8479" s="54" t="s">
        <v>428</v>
      </c>
      <c r="C8479" s="54" t="s">
        <v>263</v>
      </c>
      <c r="D8479" s="54" t="s">
        <v>429</v>
      </c>
      <c r="E8479" s="54" t="s">
        <v>27895</v>
      </c>
      <c r="F8479" s="71">
        <v>44735</v>
      </c>
      <c r="G8479" s="72">
        <v>536</v>
      </c>
      <c r="H8479" s="72">
        <v>47248.4</v>
      </c>
      <c r="I8479" s="54" t="s">
        <v>265</v>
      </c>
      <c r="J8479" s="54" t="s">
        <v>25289</v>
      </c>
      <c r="K8479" s="54" t="s">
        <v>27896</v>
      </c>
      <c r="L8479" s="54" t="s">
        <v>27897</v>
      </c>
      <c r="M8479" s="54" t="s">
        <v>27895</v>
      </c>
      <c r="N8479" s="54" t="s">
        <v>256</v>
      </c>
      <c r="O8479" s="54" t="s">
        <v>256</v>
      </c>
      <c r="P8479" s="54" t="s">
        <v>522</v>
      </c>
      <c r="Q8479" s="54" t="s">
        <v>256</v>
      </c>
      <c r="R8479" s="54" t="s">
        <v>431</v>
      </c>
      <c r="S8479" s="71"/>
      <c r="T8479" s="54" t="s">
        <v>256</v>
      </c>
      <c r="U8479" s="71">
        <v>44735</v>
      </c>
      <c r="V8479" s="54" t="s">
        <v>256</v>
      </c>
      <c r="W8479" t="str">
        <f t="shared" si="132"/>
        <v>Jun-22</v>
      </c>
    </row>
    <row r="8480" spans="1:23" x14ac:dyDescent="0.25">
      <c r="A8480" s="54" t="s">
        <v>317</v>
      </c>
      <c r="B8480" s="54" t="s">
        <v>428</v>
      </c>
      <c r="C8480" s="54" t="s">
        <v>263</v>
      </c>
      <c r="D8480" s="54" t="s">
        <v>429</v>
      </c>
      <c r="E8480" s="54" t="s">
        <v>27898</v>
      </c>
      <c r="F8480" s="71">
        <v>44735</v>
      </c>
      <c r="G8480" s="72">
        <v>99</v>
      </c>
      <c r="H8480" s="72">
        <v>8726.85</v>
      </c>
      <c r="I8480" s="54" t="s">
        <v>265</v>
      </c>
      <c r="J8480" s="54" t="s">
        <v>25289</v>
      </c>
      <c r="K8480" s="54" t="s">
        <v>27899</v>
      </c>
      <c r="L8480" s="54" t="s">
        <v>27900</v>
      </c>
      <c r="M8480" s="54" t="s">
        <v>27898</v>
      </c>
      <c r="N8480" s="54" t="s">
        <v>256</v>
      </c>
      <c r="O8480" s="54" t="s">
        <v>256</v>
      </c>
      <c r="P8480" s="54" t="s">
        <v>522</v>
      </c>
      <c r="Q8480" s="54" t="s">
        <v>256</v>
      </c>
      <c r="R8480" s="54" t="s">
        <v>431</v>
      </c>
      <c r="S8480" s="71"/>
      <c r="T8480" s="54" t="s">
        <v>256</v>
      </c>
      <c r="U8480" s="71">
        <v>44735</v>
      </c>
      <c r="V8480" s="54" t="s">
        <v>256</v>
      </c>
      <c r="W8480" t="str">
        <f t="shared" si="132"/>
        <v>Jun-22</v>
      </c>
    </row>
    <row r="8481" spans="1:23" x14ac:dyDescent="0.25">
      <c r="A8481" s="54" t="s">
        <v>317</v>
      </c>
      <c r="B8481" s="54" t="s">
        <v>428</v>
      </c>
      <c r="C8481" s="54" t="s">
        <v>263</v>
      </c>
      <c r="D8481" s="54" t="s">
        <v>429</v>
      </c>
      <c r="E8481" s="54" t="s">
        <v>27901</v>
      </c>
      <c r="F8481" s="71">
        <v>44735</v>
      </c>
      <c r="G8481" s="72">
        <v>2751.3</v>
      </c>
      <c r="H8481" s="72">
        <v>242527.1</v>
      </c>
      <c r="I8481" s="54" t="s">
        <v>265</v>
      </c>
      <c r="J8481" s="54" t="s">
        <v>26517</v>
      </c>
      <c r="K8481" s="54" t="s">
        <v>27902</v>
      </c>
      <c r="L8481" s="54" t="s">
        <v>27903</v>
      </c>
      <c r="M8481" s="54" t="s">
        <v>27901</v>
      </c>
      <c r="N8481" s="54" t="s">
        <v>256</v>
      </c>
      <c r="O8481" s="54" t="s">
        <v>256</v>
      </c>
      <c r="P8481" s="54" t="s">
        <v>522</v>
      </c>
      <c r="Q8481" s="54" t="s">
        <v>256</v>
      </c>
      <c r="R8481" s="54" t="s">
        <v>431</v>
      </c>
      <c r="S8481" s="71"/>
      <c r="T8481" s="54" t="s">
        <v>256</v>
      </c>
      <c r="U8481" s="71">
        <v>44735</v>
      </c>
      <c r="V8481" s="54" t="s">
        <v>256</v>
      </c>
      <c r="W8481" t="str">
        <f t="shared" si="132"/>
        <v>Jun-22</v>
      </c>
    </row>
    <row r="8482" spans="1:23" x14ac:dyDescent="0.25">
      <c r="A8482" s="54" t="s">
        <v>317</v>
      </c>
      <c r="B8482" s="54" t="s">
        <v>428</v>
      </c>
      <c r="C8482" s="54" t="s">
        <v>263</v>
      </c>
      <c r="D8482" s="54" t="s">
        <v>429</v>
      </c>
      <c r="E8482" s="54" t="s">
        <v>27904</v>
      </c>
      <c r="F8482" s="71">
        <v>44735</v>
      </c>
      <c r="G8482" s="72">
        <v>891.55</v>
      </c>
      <c r="H8482" s="72">
        <v>78590.13</v>
      </c>
      <c r="I8482" s="54" t="s">
        <v>265</v>
      </c>
      <c r="J8482" s="54" t="s">
        <v>26517</v>
      </c>
      <c r="K8482" s="54" t="s">
        <v>27905</v>
      </c>
      <c r="L8482" s="54" t="s">
        <v>27906</v>
      </c>
      <c r="M8482" s="54" t="s">
        <v>27904</v>
      </c>
      <c r="N8482" s="54" t="s">
        <v>256</v>
      </c>
      <c r="O8482" s="54" t="s">
        <v>256</v>
      </c>
      <c r="P8482" s="54" t="s">
        <v>522</v>
      </c>
      <c r="Q8482" s="54" t="s">
        <v>256</v>
      </c>
      <c r="R8482" s="54" t="s">
        <v>431</v>
      </c>
      <c r="S8482" s="71"/>
      <c r="T8482" s="54" t="s">
        <v>256</v>
      </c>
      <c r="U8482" s="71">
        <v>44735</v>
      </c>
      <c r="V8482" s="54" t="s">
        <v>256</v>
      </c>
      <c r="W8482" t="str">
        <f t="shared" si="132"/>
        <v>Jun-22</v>
      </c>
    </row>
    <row r="8483" spans="1:23" x14ac:dyDescent="0.25">
      <c r="A8483" s="54" t="s">
        <v>317</v>
      </c>
      <c r="B8483" s="54" t="s">
        <v>428</v>
      </c>
      <c r="C8483" s="54" t="s">
        <v>263</v>
      </c>
      <c r="D8483" s="54" t="s">
        <v>429</v>
      </c>
      <c r="E8483" s="54" t="s">
        <v>27907</v>
      </c>
      <c r="F8483" s="71">
        <v>44735</v>
      </c>
      <c r="G8483" s="72">
        <v>589.20000000000005</v>
      </c>
      <c r="H8483" s="72">
        <v>51937.98</v>
      </c>
      <c r="I8483" s="54" t="s">
        <v>265</v>
      </c>
      <c r="J8483" s="54" t="s">
        <v>25362</v>
      </c>
      <c r="K8483" s="54" t="s">
        <v>27908</v>
      </c>
      <c r="L8483" s="54" t="s">
        <v>27909</v>
      </c>
      <c r="M8483" s="54" t="s">
        <v>27907</v>
      </c>
      <c r="N8483" s="54" t="s">
        <v>256</v>
      </c>
      <c r="O8483" s="54" t="s">
        <v>256</v>
      </c>
      <c r="P8483" s="54" t="s">
        <v>271</v>
      </c>
      <c r="Q8483" s="54" t="s">
        <v>256</v>
      </c>
      <c r="R8483" s="54" t="s">
        <v>431</v>
      </c>
      <c r="S8483" s="71"/>
      <c r="T8483" s="54" t="s">
        <v>256</v>
      </c>
      <c r="U8483" s="71">
        <v>44735</v>
      </c>
      <c r="V8483" s="54" t="s">
        <v>443</v>
      </c>
      <c r="W8483" t="str">
        <f t="shared" si="132"/>
        <v>Jun-22</v>
      </c>
    </row>
    <row r="8484" spans="1:23" x14ac:dyDescent="0.25">
      <c r="A8484" s="54" t="s">
        <v>317</v>
      </c>
      <c r="B8484" s="54" t="s">
        <v>428</v>
      </c>
      <c r="C8484" s="54" t="s">
        <v>263</v>
      </c>
      <c r="D8484" s="54" t="s">
        <v>429</v>
      </c>
      <c r="E8484" s="54" t="s">
        <v>27910</v>
      </c>
      <c r="F8484" s="71">
        <v>44735</v>
      </c>
      <c r="G8484" s="72">
        <v>18.350000000000001</v>
      </c>
      <c r="H8484" s="72">
        <v>1617.55</v>
      </c>
      <c r="I8484" s="54" t="s">
        <v>265</v>
      </c>
      <c r="J8484" s="54" t="s">
        <v>25526</v>
      </c>
      <c r="K8484" s="54" t="s">
        <v>27911</v>
      </c>
      <c r="L8484" s="54" t="s">
        <v>27912</v>
      </c>
      <c r="M8484" s="54" t="s">
        <v>27910</v>
      </c>
      <c r="N8484" s="54" t="s">
        <v>256</v>
      </c>
      <c r="O8484" s="54" t="s">
        <v>256</v>
      </c>
      <c r="P8484" s="54" t="s">
        <v>454</v>
      </c>
      <c r="Q8484" s="54" t="s">
        <v>256</v>
      </c>
      <c r="R8484" s="54" t="s">
        <v>431</v>
      </c>
      <c r="S8484" s="71"/>
      <c r="T8484" s="54" t="s">
        <v>256</v>
      </c>
      <c r="U8484" s="71">
        <v>44735</v>
      </c>
      <c r="V8484" s="54" t="s">
        <v>256</v>
      </c>
      <c r="W8484" t="str">
        <f t="shared" si="132"/>
        <v>Jun-22</v>
      </c>
    </row>
    <row r="8485" spans="1:23" x14ac:dyDescent="0.25">
      <c r="A8485" s="54" t="s">
        <v>317</v>
      </c>
      <c r="B8485" s="54" t="s">
        <v>428</v>
      </c>
      <c r="C8485" s="54" t="s">
        <v>263</v>
      </c>
      <c r="D8485" s="54" t="s">
        <v>429</v>
      </c>
      <c r="E8485" s="54" t="s">
        <v>27913</v>
      </c>
      <c r="F8485" s="71">
        <v>44735</v>
      </c>
      <c r="G8485" s="72">
        <v>124.2</v>
      </c>
      <c r="H8485" s="72">
        <v>10948.23</v>
      </c>
      <c r="I8485" s="54" t="s">
        <v>265</v>
      </c>
      <c r="J8485" s="54" t="s">
        <v>25526</v>
      </c>
      <c r="K8485" s="54" t="s">
        <v>27914</v>
      </c>
      <c r="L8485" s="54" t="s">
        <v>27915</v>
      </c>
      <c r="M8485" s="54" t="s">
        <v>27913</v>
      </c>
      <c r="N8485" s="54" t="s">
        <v>256</v>
      </c>
      <c r="O8485" s="54" t="s">
        <v>256</v>
      </c>
      <c r="P8485" s="54" t="s">
        <v>522</v>
      </c>
      <c r="Q8485" s="54" t="s">
        <v>256</v>
      </c>
      <c r="R8485" s="54" t="s">
        <v>431</v>
      </c>
      <c r="S8485" s="71"/>
      <c r="T8485" s="54" t="s">
        <v>256</v>
      </c>
      <c r="U8485" s="71">
        <v>44735</v>
      </c>
      <c r="V8485" s="54" t="s">
        <v>256</v>
      </c>
      <c r="W8485" t="str">
        <f t="shared" si="132"/>
        <v>Jun-22</v>
      </c>
    </row>
    <row r="8486" spans="1:23" x14ac:dyDescent="0.25">
      <c r="A8486" s="54" t="s">
        <v>317</v>
      </c>
      <c r="B8486" s="54" t="s">
        <v>428</v>
      </c>
      <c r="C8486" s="54" t="s">
        <v>263</v>
      </c>
      <c r="D8486" s="54" t="s">
        <v>429</v>
      </c>
      <c r="E8486" s="54" t="s">
        <v>27916</v>
      </c>
      <c r="F8486" s="71">
        <v>44735</v>
      </c>
      <c r="G8486" s="72">
        <v>4314.3999999999996</v>
      </c>
      <c r="H8486" s="72">
        <v>380314.36</v>
      </c>
      <c r="I8486" s="54" t="s">
        <v>265</v>
      </c>
      <c r="J8486" s="54" t="s">
        <v>26772</v>
      </c>
      <c r="K8486" s="54" t="s">
        <v>27917</v>
      </c>
      <c r="L8486" s="54" t="s">
        <v>27918</v>
      </c>
      <c r="M8486" s="54" t="s">
        <v>27916</v>
      </c>
      <c r="N8486" s="54" t="s">
        <v>256</v>
      </c>
      <c r="O8486" s="54" t="s">
        <v>256</v>
      </c>
      <c r="P8486" s="54" t="s">
        <v>522</v>
      </c>
      <c r="Q8486" s="54" t="s">
        <v>256</v>
      </c>
      <c r="R8486" s="54" t="s">
        <v>431</v>
      </c>
      <c r="S8486" s="71"/>
      <c r="T8486" s="54" t="s">
        <v>256</v>
      </c>
      <c r="U8486" s="71">
        <v>44735</v>
      </c>
      <c r="V8486" s="54" t="s">
        <v>256</v>
      </c>
      <c r="W8486" t="str">
        <f t="shared" si="132"/>
        <v>Jun-22</v>
      </c>
    </row>
    <row r="8487" spans="1:23" x14ac:dyDescent="0.25">
      <c r="A8487" s="54" t="s">
        <v>317</v>
      </c>
      <c r="B8487" s="54" t="s">
        <v>428</v>
      </c>
      <c r="C8487" s="54" t="s">
        <v>263</v>
      </c>
      <c r="D8487" s="54" t="s">
        <v>429</v>
      </c>
      <c r="E8487" s="54" t="s">
        <v>27919</v>
      </c>
      <c r="F8487" s="71">
        <v>44735</v>
      </c>
      <c r="G8487" s="72">
        <v>1446.7</v>
      </c>
      <c r="H8487" s="72">
        <v>127526.61</v>
      </c>
      <c r="I8487" s="54" t="s">
        <v>265</v>
      </c>
      <c r="J8487" s="54" t="s">
        <v>26772</v>
      </c>
      <c r="K8487" s="54" t="s">
        <v>27920</v>
      </c>
      <c r="L8487" s="54" t="s">
        <v>27921</v>
      </c>
      <c r="M8487" s="54" t="s">
        <v>27919</v>
      </c>
      <c r="N8487" s="54" t="s">
        <v>256</v>
      </c>
      <c r="O8487" s="54" t="s">
        <v>256</v>
      </c>
      <c r="P8487" s="54" t="s">
        <v>522</v>
      </c>
      <c r="Q8487" s="54" t="s">
        <v>256</v>
      </c>
      <c r="R8487" s="54" t="s">
        <v>431</v>
      </c>
      <c r="S8487" s="71"/>
      <c r="T8487" s="54" t="s">
        <v>256</v>
      </c>
      <c r="U8487" s="71">
        <v>44735</v>
      </c>
      <c r="V8487" s="54" t="s">
        <v>256</v>
      </c>
      <c r="W8487" t="str">
        <f t="shared" si="132"/>
        <v>Jun-22</v>
      </c>
    </row>
    <row r="8488" spans="1:23" x14ac:dyDescent="0.25">
      <c r="A8488" s="54" t="s">
        <v>317</v>
      </c>
      <c r="B8488" s="54" t="s">
        <v>428</v>
      </c>
      <c r="C8488" s="54" t="s">
        <v>263</v>
      </c>
      <c r="D8488" s="54" t="s">
        <v>429</v>
      </c>
      <c r="E8488" s="54" t="s">
        <v>27922</v>
      </c>
      <c r="F8488" s="71">
        <v>44735</v>
      </c>
      <c r="G8488" s="72">
        <v>179.9</v>
      </c>
      <c r="H8488" s="72">
        <v>15858.19</v>
      </c>
      <c r="I8488" s="54" t="s">
        <v>265</v>
      </c>
      <c r="J8488" s="54" t="s">
        <v>26772</v>
      </c>
      <c r="K8488" s="54" t="s">
        <v>27923</v>
      </c>
      <c r="L8488" s="54" t="s">
        <v>27924</v>
      </c>
      <c r="M8488" s="54" t="s">
        <v>27922</v>
      </c>
      <c r="N8488" s="54" t="s">
        <v>256</v>
      </c>
      <c r="O8488" s="54" t="s">
        <v>256</v>
      </c>
      <c r="P8488" s="54" t="s">
        <v>522</v>
      </c>
      <c r="Q8488" s="54" t="s">
        <v>256</v>
      </c>
      <c r="R8488" s="54" t="s">
        <v>431</v>
      </c>
      <c r="S8488" s="71"/>
      <c r="T8488" s="54" t="s">
        <v>256</v>
      </c>
      <c r="U8488" s="71">
        <v>44735</v>
      </c>
      <c r="V8488" s="54" t="s">
        <v>256</v>
      </c>
      <c r="W8488" t="str">
        <f t="shared" si="132"/>
        <v>Jun-22</v>
      </c>
    </row>
    <row r="8489" spans="1:23" x14ac:dyDescent="0.25">
      <c r="A8489" s="54" t="s">
        <v>317</v>
      </c>
      <c r="B8489" s="54" t="s">
        <v>428</v>
      </c>
      <c r="C8489" s="54" t="s">
        <v>263</v>
      </c>
      <c r="D8489" s="54" t="s">
        <v>429</v>
      </c>
      <c r="E8489" s="54" t="s">
        <v>27925</v>
      </c>
      <c r="F8489" s="71">
        <v>44737</v>
      </c>
      <c r="G8489" s="72">
        <v>2539.94</v>
      </c>
      <c r="H8489" s="72">
        <v>223895.71</v>
      </c>
      <c r="I8489" s="54" t="s">
        <v>265</v>
      </c>
      <c r="J8489" s="54" t="s">
        <v>25639</v>
      </c>
      <c r="K8489" s="54" t="s">
        <v>27926</v>
      </c>
      <c r="L8489" s="54" t="s">
        <v>27927</v>
      </c>
      <c r="M8489" s="54" t="s">
        <v>27925</v>
      </c>
      <c r="N8489" s="54" t="s">
        <v>256</v>
      </c>
      <c r="O8489" s="54" t="s">
        <v>256</v>
      </c>
      <c r="P8489" s="54" t="s">
        <v>444</v>
      </c>
      <c r="Q8489" s="54" t="s">
        <v>256</v>
      </c>
      <c r="R8489" s="54" t="s">
        <v>431</v>
      </c>
      <c r="S8489" s="71"/>
      <c r="T8489" s="54" t="s">
        <v>256</v>
      </c>
      <c r="U8489" s="71">
        <v>44737</v>
      </c>
      <c r="V8489" s="54" t="s">
        <v>256</v>
      </c>
      <c r="W8489" t="str">
        <f t="shared" si="132"/>
        <v>Jun-22</v>
      </c>
    </row>
    <row r="8490" spans="1:23" x14ac:dyDescent="0.25">
      <c r="A8490" s="54" t="s">
        <v>317</v>
      </c>
      <c r="B8490" s="54" t="s">
        <v>428</v>
      </c>
      <c r="C8490" s="54" t="s">
        <v>263</v>
      </c>
      <c r="D8490" s="54" t="s">
        <v>429</v>
      </c>
      <c r="E8490" s="54" t="s">
        <v>27928</v>
      </c>
      <c r="F8490" s="71">
        <v>44737</v>
      </c>
      <c r="G8490" s="72">
        <v>4997.46</v>
      </c>
      <c r="H8490" s="72">
        <v>440526.1</v>
      </c>
      <c r="I8490" s="54" t="s">
        <v>265</v>
      </c>
      <c r="J8490" s="54" t="s">
        <v>25651</v>
      </c>
      <c r="K8490" s="54" t="s">
        <v>27929</v>
      </c>
      <c r="L8490" s="54" t="s">
        <v>27930</v>
      </c>
      <c r="M8490" s="54" t="s">
        <v>27928</v>
      </c>
      <c r="N8490" s="54" t="s">
        <v>256</v>
      </c>
      <c r="O8490" s="54" t="s">
        <v>256</v>
      </c>
      <c r="P8490" s="54" t="s">
        <v>444</v>
      </c>
      <c r="Q8490" s="54" t="s">
        <v>256</v>
      </c>
      <c r="R8490" s="54" t="s">
        <v>431</v>
      </c>
      <c r="S8490" s="71"/>
      <c r="T8490" s="54" t="s">
        <v>256</v>
      </c>
      <c r="U8490" s="71">
        <v>44737</v>
      </c>
      <c r="V8490" s="54" t="s">
        <v>256</v>
      </c>
      <c r="W8490" t="str">
        <f t="shared" si="132"/>
        <v>Jun-22</v>
      </c>
    </row>
    <row r="8491" spans="1:23" x14ac:dyDescent="0.25">
      <c r="A8491" s="54" t="s">
        <v>317</v>
      </c>
      <c r="B8491" s="54" t="s">
        <v>428</v>
      </c>
      <c r="C8491" s="54" t="s">
        <v>263</v>
      </c>
      <c r="D8491" s="54" t="s">
        <v>429</v>
      </c>
      <c r="E8491" s="54" t="s">
        <v>27931</v>
      </c>
      <c r="F8491" s="71">
        <v>44737</v>
      </c>
      <c r="G8491" s="72">
        <v>1531.31</v>
      </c>
      <c r="H8491" s="72">
        <v>134984.98000000001</v>
      </c>
      <c r="I8491" s="54" t="s">
        <v>265</v>
      </c>
      <c r="J8491" s="54" t="s">
        <v>25840</v>
      </c>
      <c r="K8491" s="54" t="s">
        <v>27932</v>
      </c>
      <c r="L8491" s="54" t="s">
        <v>27933</v>
      </c>
      <c r="M8491" s="54" t="s">
        <v>27931</v>
      </c>
      <c r="N8491" s="54" t="s">
        <v>256</v>
      </c>
      <c r="O8491" s="54" t="s">
        <v>256</v>
      </c>
      <c r="P8491" s="54" t="s">
        <v>268</v>
      </c>
      <c r="Q8491" s="54" t="s">
        <v>256</v>
      </c>
      <c r="R8491" s="54" t="s">
        <v>431</v>
      </c>
      <c r="S8491" s="71"/>
      <c r="T8491" s="54" t="s">
        <v>256</v>
      </c>
      <c r="U8491" s="71">
        <v>44737</v>
      </c>
      <c r="V8491" s="54" t="s">
        <v>256</v>
      </c>
      <c r="W8491" t="str">
        <f t="shared" si="132"/>
        <v>Jun-22</v>
      </c>
    </row>
    <row r="8492" spans="1:23" x14ac:dyDescent="0.25">
      <c r="A8492" s="54" t="s">
        <v>317</v>
      </c>
      <c r="B8492" s="54" t="s">
        <v>428</v>
      </c>
      <c r="C8492" s="54" t="s">
        <v>263</v>
      </c>
      <c r="D8492" s="54" t="s">
        <v>429</v>
      </c>
      <c r="E8492" s="54" t="s">
        <v>27934</v>
      </c>
      <c r="F8492" s="71">
        <v>44737</v>
      </c>
      <c r="G8492" s="72">
        <v>1147.82</v>
      </c>
      <c r="H8492" s="72">
        <v>101180.33</v>
      </c>
      <c r="I8492" s="54" t="s">
        <v>265</v>
      </c>
      <c r="J8492" s="54" t="s">
        <v>25840</v>
      </c>
      <c r="K8492" s="54" t="s">
        <v>27926</v>
      </c>
      <c r="L8492" s="54" t="s">
        <v>27935</v>
      </c>
      <c r="M8492" s="54" t="s">
        <v>27934</v>
      </c>
      <c r="N8492" s="54" t="s">
        <v>256</v>
      </c>
      <c r="O8492" s="54" t="s">
        <v>256</v>
      </c>
      <c r="P8492" s="54" t="s">
        <v>444</v>
      </c>
      <c r="Q8492" s="54" t="s">
        <v>256</v>
      </c>
      <c r="R8492" s="54" t="s">
        <v>431</v>
      </c>
      <c r="S8492" s="71"/>
      <c r="T8492" s="54" t="s">
        <v>256</v>
      </c>
      <c r="U8492" s="71">
        <v>44737</v>
      </c>
      <c r="V8492" s="54" t="s">
        <v>256</v>
      </c>
      <c r="W8492" t="str">
        <f t="shared" si="132"/>
        <v>Jun-22</v>
      </c>
    </row>
    <row r="8493" spans="1:23" x14ac:dyDescent="0.25">
      <c r="A8493" s="54" t="s">
        <v>317</v>
      </c>
      <c r="B8493" s="54" t="s">
        <v>428</v>
      </c>
      <c r="C8493" s="54" t="s">
        <v>263</v>
      </c>
      <c r="D8493" s="54" t="s">
        <v>429</v>
      </c>
      <c r="E8493" s="54" t="s">
        <v>27936</v>
      </c>
      <c r="F8493" s="71">
        <v>44737</v>
      </c>
      <c r="G8493" s="72">
        <v>3609.47</v>
      </c>
      <c r="H8493" s="72">
        <v>318174.78000000003</v>
      </c>
      <c r="I8493" s="54" t="s">
        <v>265</v>
      </c>
      <c r="J8493" s="54" t="s">
        <v>25840</v>
      </c>
      <c r="K8493" s="54" t="s">
        <v>27926</v>
      </c>
      <c r="L8493" s="54" t="s">
        <v>27937</v>
      </c>
      <c r="M8493" s="54" t="s">
        <v>27936</v>
      </c>
      <c r="N8493" s="54" t="s">
        <v>256</v>
      </c>
      <c r="O8493" s="54" t="s">
        <v>256</v>
      </c>
      <c r="P8493" s="54" t="s">
        <v>444</v>
      </c>
      <c r="Q8493" s="54" t="s">
        <v>256</v>
      </c>
      <c r="R8493" s="54" t="s">
        <v>431</v>
      </c>
      <c r="S8493" s="71"/>
      <c r="T8493" s="54" t="s">
        <v>256</v>
      </c>
      <c r="U8493" s="71">
        <v>44737</v>
      </c>
      <c r="V8493" s="54" t="s">
        <v>256</v>
      </c>
      <c r="W8493" t="str">
        <f t="shared" si="132"/>
        <v>Jun-22</v>
      </c>
    </row>
    <row r="8494" spans="1:23" x14ac:dyDescent="0.25">
      <c r="A8494" s="54" t="s">
        <v>318</v>
      </c>
      <c r="B8494" s="54" t="s">
        <v>428</v>
      </c>
      <c r="C8494" s="54" t="s">
        <v>263</v>
      </c>
      <c r="D8494" s="54" t="s">
        <v>429</v>
      </c>
      <c r="E8494" s="54" t="s">
        <v>27938</v>
      </c>
      <c r="F8494" s="71">
        <v>44737</v>
      </c>
      <c r="G8494" s="72">
        <v>3238.76</v>
      </c>
      <c r="H8494" s="72">
        <v>285496.69</v>
      </c>
      <c r="I8494" s="54" t="s">
        <v>265</v>
      </c>
      <c r="J8494" s="54" t="s">
        <v>24456</v>
      </c>
      <c r="K8494" s="54" t="s">
        <v>27939</v>
      </c>
      <c r="L8494" s="54" t="s">
        <v>27940</v>
      </c>
      <c r="M8494" s="54" t="s">
        <v>27938</v>
      </c>
      <c r="N8494" s="54" t="s">
        <v>256</v>
      </c>
      <c r="O8494" s="54" t="s">
        <v>256</v>
      </c>
      <c r="P8494" s="54" t="s">
        <v>433</v>
      </c>
      <c r="Q8494" s="54" t="s">
        <v>256</v>
      </c>
      <c r="R8494" s="54" t="s">
        <v>431</v>
      </c>
      <c r="S8494" s="71"/>
      <c r="T8494" s="54" t="s">
        <v>256</v>
      </c>
      <c r="U8494" s="71">
        <v>44737</v>
      </c>
      <c r="V8494" s="54" t="s">
        <v>256</v>
      </c>
      <c r="W8494" t="str">
        <f t="shared" si="132"/>
        <v>Jun-22</v>
      </c>
    </row>
    <row r="8495" spans="1:23" x14ac:dyDescent="0.25">
      <c r="A8495" s="54" t="s">
        <v>317</v>
      </c>
      <c r="B8495" s="54" t="s">
        <v>428</v>
      </c>
      <c r="C8495" s="54" t="s">
        <v>263</v>
      </c>
      <c r="D8495" s="54" t="s">
        <v>429</v>
      </c>
      <c r="E8495" s="54" t="s">
        <v>27941</v>
      </c>
      <c r="F8495" s="71">
        <v>44737</v>
      </c>
      <c r="G8495" s="72">
        <v>1661</v>
      </c>
      <c r="H8495" s="72">
        <v>146417.15</v>
      </c>
      <c r="I8495" s="54" t="s">
        <v>265</v>
      </c>
      <c r="J8495" s="54" t="s">
        <v>24475</v>
      </c>
      <c r="K8495" s="54" t="s">
        <v>27842</v>
      </c>
      <c r="L8495" s="54" t="s">
        <v>27942</v>
      </c>
      <c r="M8495" s="54" t="s">
        <v>27941</v>
      </c>
      <c r="N8495" s="54" t="s">
        <v>256</v>
      </c>
      <c r="O8495" s="54" t="s">
        <v>256</v>
      </c>
      <c r="P8495" s="54" t="s">
        <v>264</v>
      </c>
      <c r="Q8495" s="54" t="s">
        <v>256</v>
      </c>
      <c r="R8495" s="54" t="s">
        <v>431</v>
      </c>
      <c r="S8495" s="71"/>
      <c r="T8495" s="54" t="s">
        <v>256</v>
      </c>
      <c r="U8495" s="71">
        <v>44737</v>
      </c>
      <c r="V8495" s="54" t="s">
        <v>256</v>
      </c>
      <c r="W8495" t="str">
        <f t="shared" si="132"/>
        <v>Jun-22</v>
      </c>
    </row>
    <row r="8496" spans="1:23" x14ac:dyDescent="0.25">
      <c r="A8496" s="54" t="s">
        <v>317</v>
      </c>
      <c r="B8496" s="54" t="s">
        <v>428</v>
      </c>
      <c r="C8496" s="54" t="s">
        <v>263</v>
      </c>
      <c r="D8496" s="54" t="s">
        <v>429</v>
      </c>
      <c r="E8496" s="54" t="s">
        <v>27943</v>
      </c>
      <c r="F8496" s="71">
        <v>44737</v>
      </c>
      <c r="G8496" s="72">
        <v>4530.26</v>
      </c>
      <c r="H8496" s="72">
        <v>399342.42</v>
      </c>
      <c r="I8496" s="54" t="s">
        <v>265</v>
      </c>
      <c r="J8496" s="54" t="s">
        <v>24475</v>
      </c>
      <c r="K8496" s="54" t="s">
        <v>27926</v>
      </c>
      <c r="L8496" s="54" t="s">
        <v>27944</v>
      </c>
      <c r="M8496" s="54" t="s">
        <v>27943</v>
      </c>
      <c r="N8496" s="54" t="s">
        <v>256</v>
      </c>
      <c r="O8496" s="54" t="s">
        <v>256</v>
      </c>
      <c r="P8496" s="54" t="s">
        <v>444</v>
      </c>
      <c r="Q8496" s="54" t="s">
        <v>256</v>
      </c>
      <c r="R8496" s="54" t="s">
        <v>431</v>
      </c>
      <c r="S8496" s="71"/>
      <c r="T8496" s="54" t="s">
        <v>256</v>
      </c>
      <c r="U8496" s="71">
        <v>44737</v>
      </c>
      <c r="V8496" s="54" t="s">
        <v>256</v>
      </c>
      <c r="W8496" t="str">
        <f t="shared" si="132"/>
        <v>Jun-22</v>
      </c>
    </row>
    <row r="8497" spans="1:23" x14ac:dyDescent="0.25">
      <c r="A8497" s="54" t="s">
        <v>317</v>
      </c>
      <c r="B8497" s="54" t="s">
        <v>428</v>
      </c>
      <c r="C8497" s="54" t="s">
        <v>263</v>
      </c>
      <c r="D8497" s="54" t="s">
        <v>429</v>
      </c>
      <c r="E8497" s="54" t="s">
        <v>27945</v>
      </c>
      <c r="F8497" s="71">
        <v>44737</v>
      </c>
      <c r="G8497" s="72">
        <v>404.68</v>
      </c>
      <c r="H8497" s="72">
        <v>35672.54</v>
      </c>
      <c r="I8497" s="54" t="s">
        <v>265</v>
      </c>
      <c r="J8497" s="54" t="s">
        <v>24490</v>
      </c>
      <c r="K8497" s="54" t="s">
        <v>27504</v>
      </c>
      <c r="L8497" s="54" t="s">
        <v>27946</v>
      </c>
      <c r="M8497" s="54" t="s">
        <v>27945</v>
      </c>
      <c r="N8497" s="54" t="s">
        <v>256</v>
      </c>
      <c r="O8497" s="54" t="s">
        <v>256</v>
      </c>
      <c r="P8497" s="54" t="s">
        <v>264</v>
      </c>
      <c r="Q8497" s="54" t="s">
        <v>256</v>
      </c>
      <c r="R8497" s="54" t="s">
        <v>431</v>
      </c>
      <c r="S8497" s="71"/>
      <c r="T8497" s="54" t="s">
        <v>256</v>
      </c>
      <c r="U8497" s="71">
        <v>44737</v>
      </c>
      <c r="V8497" s="54" t="s">
        <v>256</v>
      </c>
      <c r="W8497" t="str">
        <f t="shared" si="132"/>
        <v>Jun-22</v>
      </c>
    </row>
    <row r="8498" spans="1:23" x14ac:dyDescent="0.25">
      <c r="A8498" s="54" t="s">
        <v>317</v>
      </c>
      <c r="B8498" s="54" t="s">
        <v>428</v>
      </c>
      <c r="C8498" s="54" t="s">
        <v>263</v>
      </c>
      <c r="D8498" s="54" t="s">
        <v>429</v>
      </c>
      <c r="E8498" s="54" t="s">
        <v>27947</v>
      </c>
      <c r="F8498" s="71">
        <v>44737</v>
      </c>
      <c r="G8498" s="72">
        <v>32.119999999999997</v>
      </c>
      <c r="H8498" s="72">
        <v>2831.38</v>
      </c>
      <c r="I8498" s="54" t="s">
        <v>265</v>
      </c>
      <c r="J8498" s="54" t="s">
        <v>24490</v>
      </c>
      <c r="K8498" s="54" t="s">
        <v>27926</v>
      </c>
      <c r="L8498" s="54" t="s">
        <v>27948</v>
      </c>
      <c r="M8498" s="54" t="s">
        <v>27947</v>
      </c>
      <c r="N8498" s="54" t="s">
        <v>256</v>
      </c>
      <c r="O8498" s="54" t="s">
        <v>256</v>
      </c>
      <c r="P8498" s="54" t="s">
        <v>444</v>
      </c>
      <c r="Q8498" s="54" t="s">
        <v>256</v>
      </c>
      <c r="R8498" s="54" t="s">
        <v>431</v>
      </c>
      <c r="S8498" s="71"/>
      <c r="T8498" s="54" t="s">
        <v>256</v>
      </c>
      <c r="U8498" s="71">
        <v>44737</v>
      </c>
      <c r="V8498" s="54" t="s">
        <v>256</v>
      </c>
      <c r="W8498" t="str">
        <f t="shared" si="132"/>
        <v>Jun-22</v>
      </c>
    </row>
    <row r="8499" spans="1:23" x14ac:dyDescent="0.25">
      <c r="A8499" s="54" t="s">
        <v>317</v>
      </c>
      <c r="B8499" s="54" t="s">
        <v>428</v>
      </c>
      <c r="C8499" s="54" t="s">
        <v>263</v>
      </c>
      <c r="D8499" s="54" t="s">
        <v>429</v>
      </c>
      <c r="E8499" s="54" t="s">
        <v>27949</v>
      </c>
      <c r="F8499" s="71">
        <v>44737</v>
      </c>
      <c r="G8499" s="72">
        <v>637.73</v>
      </c>
      <c r="H8499" s="72">
        <v>56215.9</v>
      </c>
      <c r="I8499" s="54" t="s">
        <v>265</v>
      </c>
      <c r="J8499" s="54" t="s">
        <v>24490</v>
      </c>
      <c r="K8499" s="54" t="s">
        <v>27929</v>
      </c>
      <c r="L8499" s="54" t="s">
        <v>27950</v>
      </c>
      <c r="M8499" s="54" t="s">
        <v>27949</v>
      </c>
      <c r="N8499" s="54" t="s">
        <v>256</v>
      </c>
      <c r="O8499" s="54" t="s">
        <v>256</v>
      </c>
      <c r="P8499" s="54" t="s">
        <v>444</v>
      </c>
      <c r="Q8499" s="54" t="s">
        <v>256</v>
      </c>
      <c r="R8499" s="54" t="s">
        <v>431</v>
      </c>
      <c r="S8499" s="71"/>
      <c r="T8499" s="54" t="s">
        <v>256</v>
      </c>
      <c r="U8499" s="71">
        <v>44737</v>
      </c>
      <c r="V8499" s="54" t="s">
        <v>256</v>
      </c>
      <c r="W8499" t="str">
        <f t="shared" si="132"/>
        <v>Jun-22</v>
      </c>
    </row>
    <row r="8500" spans="1:23" x14ac:dyDescent="0.25">
      <c r="A8500" s="54" t="s">
        <v>318</v>
      </c>
      <c r="B8500" s="54" t="s">
        <v>428</v>
      </c>
      <c r="C8500" s="54" t="s">
        <v>263</v>
      </c>
      <c r="D8500" s="54" t="s">
        <v>429</v>
      </c>
      <c r="E8500" s="54" t="s">
        <v>27951</v>
      </c>
      <c r="F8500" s="71">
        <v>44737</v>
      </c>
      <c r="G8500" s="72">
        <v>72930.83</v>
      </c>
      <c r="H8500" s="72">
        <v>6428852.6600000001</v>
      </c>
      <c r="I8500" s="54" t="s">
        <v>265</v>
      </c>
      <c r="J8500" s="54" t="s">
        <v>26018</v>
      </c>
      <c r="K8500" s="54" t="s">
        <v>27952</v>
      </c>
      <c r="L8500" s="54" t="s">
        <v>27953</v>
      </c>
      <c r="M8500" s="54" t="s">
        <v>27951</v>
      </c>
      <c r="N8500" s="54" t="s">
        <v>256</v>
      </c>
      <c r="O8500" s="54" t="s">
        <v>256</v>
      </c>
      <c r="P8500" s="54" t="s">
        <v>433</v>
      </c>
      <c r="Q8500" s="54" t="s">
        <v>256</v>
      </c>
      <c r="R8500" s="54" t="s">
        <v>431</v>
      </c>
      <c r="S8500" s="71"/>
      <c r="T8500" s="54" t="s">
        <v>256</v>
      </c>
      <c r="U8500" s="71">
        <v>44737</v>
      </c>
      <c r="V8500" s="54" t="s">
        <v>256</v>
      </c>
      <c r="W8500" t="str">
        <f t="shared" si="132"/>
        <v>Jun-22</v>
      </c>
    </row>
    <row r="8501" spans="1:23" x14ac:dyDescent="0.25">
      <c r="A8501" s="54" t="s">
        <v>317</v>
      </c>
      <c r="B8501" s="54" t="s">
        <v>428</v>
      </c>
      <c r="C8501" s="54" t="s">
        <v>263</v>
      </c>
      <c r="D8501" s="54" t="s">
        <v>429</v>
      </c>
      <c r="E8501" s="54" t="s">
        <v>27954</v>
      </c>
      <c r="F8501" s="71">
        <v>44737</v>
      </c>
      <c r="G8501" s="72">
        <v>211.72</v>
      </c>
      <c r="H8501" s="72">
        <v>18663.12</v>
      </c>
      <c r="I8501" s="54" t="s">
        <v>265</v>
      </c>
      <c r="J8501" s="54" t="s">
        <v>26018</v>
      </c>
      <c r="K8501" s="54" t="s">
        <v>27955</v>
      </c>
      <c r="L8501" s="54" t="s">
        <v>27956</v>
      </c>
      <c r="M8501" s="54" t="s">
        <v>27954</v>
      </c>
      <c r="N8501" s="54" t="s">
        <v>256</v>
      </c>
      <c r="O8501" s="54" t="s">
        <v>256</v>
      </c>
      <c r="P8501" s="54" t="s">
        <v>444</v>
      </c>
      <c r="Q8501" s="54" t="s">
        <v>256</v>
      </c>
      <c r="R8501" s="54" t="s">
        <v>431</v>
      </c>
      <c r="S8501" s="71"/>
      <c r="T8501" s="54" t="s">
        <v>256</v>
      </c>
      <c r="U8501" s="71">
        <v>44737</v>
      </c>
      <c r="V8501" s="54" t="s">
        <v>256</v>
      </c>
      <c r="W8501" t="str">
        <f t="shared" si="132"/>
        <v>Jun-22</v>
      </c>
    </row>
    <row r="8502" spans="1:23" x14ac:dyDescent="0.25">
      <c r="A8502" s="54" t="s">
        <v>317</v>
      </c>
      <c r="B8502" s="54" t="s">
        <v>428</v>
      </c>
      <c r="C8502" s="54" t="s">
        <v>263</v>
      </c>
      <c r="D8502" s="54" t="s">
        <v>429</v>
      </c>
      <c r="E8502" s="54" t="s">
        <v>27957</v>
      </c>
      <c r="F8502" s="71">
        <v>44737</v>
      </c>
      <c r="G8502" s="72">
        <v>5016.6400000000003</v>
      </c>
      <c r="H8502" s="72">
        <v>442216.82</v>
      </c>
      <c r="I8502" s="54" t="s">
        <v>265</v>
      </c>
      <c r="J8502" s="54" t="s">
        <v>26018</v>
      </c>
      <c r="K8502" s="54" t="s">
        <v>27926</v>
      </c>
      <c r="L8502" s="54" t="s">
        <v>27958</v>
      </c>
      <c r="M8502" s="54" t="s">
        <v>27957</v>
      </c>
      <c r="N8502" s="54" t="s">
        <v>256</v>
      </c>
      <c r="O8502" s="54" t="s">
        <v>256</v>
      </c>
      <c r="P8502" s="54" t="s">
        <v>444</v>
      </c>
      <c r="Q8502" s="54" t="s">
        <v>256</v>
      </c>
      <c r="R8502" s="54" t="s">
        <v>431</v>
      </c>
      <c r="S8502" s="71"/>
      <c r="T8502" s="54" t="s">
        <v>256</v>
      </c>
      <c r="U8502" s="71">
        <v>44737</v>
      </c>
      <c r="V8502" s="54" t="s">
        <v>256</v>
      </c>
      <c r="W8502" t="str">
        <f t="shared" si="132"/>
        <v>Jun-22</v>
      </c>
    </row>
    <row r="8503" spans="1:23" x14ac:dyDescent="0.25">
      <c r="A8503" s="54" t="s">
        <v>317</v>
      </c>
      <c r="B8503" s="54" t="s">
        <v>428</v>
      </c>
      <c r="C8503" s="54" t="s">
        <v>263</v>
      </c>
      <c r="D8503" s="54" t="s">
        <v>429</v>
      </c>
      <c r="E8503" s="54" t="s">
        <v>27959</v>
      </c>
      <c r="F8503" s="71">
        <v>44737</v>
      </c>
      <c r="G8503" s="72">
        <v>2126.5500000000002</v>
      </c>
      <c r="H8503" s="72">
        <v>187455.38</v>
      </c>
      <c r="I8503" s="54" t="s">
        <v>265</v>
      </c>
      <c r="J8503" s="54" t="s">
        <v>26018</v>
      </c>
      <c r="K8503" s="54" t="s">
        <v>27960</v>
      </c>
      <c r="L8503" s="54" t="s">
        <v>27961</v>
      </c>
      <c r="M8503" s="54" t="s">
        <v>27959</v>
      </c>
      <c r="N8503" s="54" t="s">
        <v>256</v>
      </c>
      <c r="O8503" s="54" t="s">
        <v>256</v>
      </c>
      <c r="P8503" s="54" t="s">
        <v>444</v>
      </c>
      <c r="Q8503" s="54" t="s">
        <v>256</v>
      </c>
      <c r="R8503" s="54" t="s">
        <v>431</v>
      </c>
      <c r="S8503" s="71"/>
      <c r="T8503" s="54" t="s">
        <v>256</v>
      </c>
      <c r="U8503" s="71">
        <v>44737</v>
      </c>
      <c r="V8503" s="54" t="s">
        <v>256</v>
      </c>
      <c r="W8503" t="str">
        <f t="shared" si="132"/>
        <v>Jun-22</v>
      </c>
    </row>
    <row r="8504" spans="1:23" x14ac:dyDescent="0.25">
      <c r="A8504" s="54" t="s">
        <v>317</v>
      </c>
      <c r="B8504" s="54" t="s">
        <v>428</v>
      </c>
      <c r="C8504" s="54" t="s">
        <v>263</v>
      </c>
      <c r="D8504" s="54" t="s">
        <v>429</v>
      </c>
      <c r="E8504" s="54" t="s">
        <v>27962</v>
      </c>
      <c r="F8504" s="71">
        <v>44737</v>
      </c>
      <c r="G8504" s="72">
        <v>1069.52</v>
      </c>
      <c r="H8504" s="72">
        <v>94278.19</v>
      </c>
      <c r="I8504" s="54" t="s">
        <v>265</v>
      </c>
      <c r="J8504" s="54" t="s">
        <v>26039</v>
      </c>
      <c r="K8504" s="54" t="s">
        <v>27963</v>
      </c>
      <c r="L8504" s="54" t="s">
        <v>27964</v>
      </c>
      <c r="M8504" s="54" t="s">
        <v>27962</v>
      </c>
      <c r="N8504" s="54" t="s">
        <v>256</v>
      </c>
      <c r="O8504" s="54" t="s">
        <v>256</v>
      </c>
      <c r="P8504" s="54" t="s">
        <v>444</v>
      </c>
      <c r="Q8504" s="54" t="s">
        <v>256</v>
      </c>
      <c r="R8504" s="54" t="s">
        <v>431</v>
      </c>
      <c r="S8504" s="71"/>
      <c r="T8504" s="54" t="s">
        <v>256</v>
      </c>
      <c r="U8504" s="71">
        <v>44737</v>
      </c>
      <c r="V8504" s="54" t="s">
        <v>256</v>
      </c>
      <c r="W8504" t="str">
        <f t="shared" si="132"/>
        <v>Jun-22</v>
      </c>
    </row>
    <row r="8505" spans="1:23" x14ac:dyDescent="0.25">
      <c r="A8505" s="54" t="s">
        <v>317</v>
      </c>
      <c r="B8505" s="54" t="s">
        <v>428</v>
      </c>
      <c r="C8505" s="54" t="s">
        <v>263</v>
      </c>
      <c r="D8505" s="54" t="s">
        <v>429</v>
      </c>
      <c r="E8505" s="54" t="s">
        <v>27965</v>
      </c>
      <c r="F8505" s="71">
        <v>44737</v>
      </c>
      <c r="G8505" s="72">
        <v>2725.58</v>
      </c>
      <c r="H8505" s="72">
        <v>240259.88</v>
      </c>
      <c r="I8505" s="54" t="s">
        <v>265</v>
      </c>
      <c r="J8505" s="54" t="s">
        <v>26051</v>
      </c>
      <c r="K8505" s="54" t="s">
        <v>27955</v>
      </c>
      <c r="L8505" s="54" t="s">
        <v>27966</v>
      </c>
      <c r="M8505" s="54" t="s">
        <v>27965</v>
      </c>
      <c r="N8505" s="54" t="s">
        <v>256</v>
      </c>
      <c r="O8505" s="54" t="s">
        <v>256</v>
      </c>
      <c r="P8505" s="54" t="s">
        <v>444</v>
      </c>
      <c r="Q8505" s="54" t="s">
        <v>256</v>
      </c>
      <c r="R8505" s="54" t="s">
        <v>431</v>
      </c>
      <c r="S8505" s="71"/>
      <c r="T8505" s="54" t="s">
        <v>256</v>
      </c>
      <c r="U8505" s="71">
        <v>44737</v>
      </c>
      <c r="V8505" s="54" t="s">
        <v>256</v>
      </c>
      <c r="W8505" t="str">
        <f t="shared" si="132"/>
        <v>Jun-22</v>
      </c>
    </row>
    <row r="8506" spans="1:23" x14ac:dyDescent="0.25">
      <c r="A8506" s="54" t="s">
        <v>317</v>
      </c>
      <c r="B8506" s="54" t="s">
        <v>428</v>
      </c>
      <c r="C8506" s="54" t="s">
        <v>263</v>
      </c>
      <c r="D8506" s="54" t="s">
        <v>429</v>
      </c>
      <c r="E8506" s="54" t="s">
        <v>27967</v>
      </c>
      <c r="F8506" s="71">
        <v>44737</v>
      </c>
      <c r="G8506" s="72">
        <v>5601.54</v>
      </c>
      <c r="H8506" s="72">
        <v>493775.75</v>
      </c>
      <c r="I8506" s="54" t="s">
        <v>265</v>
      </c>
      <c r="J8506" s="54" t="s">
        <v>26057</v>
      </c>
      <c r="K8506" s="54" t="s">
        <v>27929</v>
      </c>
      <c r="L8506" s="54" t="s">
        <v>27968</v>
      </c>
      <c r="M8506" s="54" t="s">
        <v>27967</v>
      </c>
      <c r="N8506" s="54" t="s">
        <v>256</v>
      </c>
      <c r="O8506" s="54" t="s">
        <v>256</v>
      </c>
      <c r="P8506" s="54" t="s">
        <v>444</v>
      </c>
      <c r="Q8506" s="54" t="s">
        <v>256</v>
      </c>
      <c r="R8506" s="54" t="s">
        <v>431</v>
      </c>
      <c r="S8506" s="71"/>
      <c r="T8506" s="54" t="s">
        <v>256</v>
      </c>
      <c r="U8506" s="71">
        <v>44737</v>
      </c>
      <c r="V8506" s="54" t="s">
        <v>256</v>
      </c>
      <c r="W8506" t="str">
        <f t="shared" si="132"/>
        <v>Jun-22</v>
      </c>
    </row>
    <row r="8507" spans="1:23" x14ac:dyDescent="0.25">
      <c r="A8507" s="54" t="s">
        <v>317</v>
      </c>
      <c r="B8507" s="54" t="s">
        <v>428</v>
      </c>
      <c r="C8507" s="54" t="s">
        <v>263</v>
      </c>
      <c r="D8507" s="54" t="s">
        <v>429</v>
      </c>
      <c r="E8507" s="54" t="s">
        <v>27969</v>
      </c>
      <c r="F8507" s="71">
        <v>44737</v>
      </c>
      <c r="G8507" s="72">
        <v>2289.5</v>
      </c>
      <c r="H8507" s="72">
        <v>201819.43</v>
      </c>
      <c r="I8507" s="54" t="s">
        <v>265</v>
      </c>
      <c r="J8507" s="54" t="s">
        <v>26066</v>
      </c>
      <c r="K8507" s="54" t="s">
        <v>27955</v>
      </c>
      <c r="L8507" s="54" t="s">
        <v>27970</v>
      </c>
      <c r="M8507" s="54" t="s">
        <v>27969</v>
      </c>
      <c r="N8507" s="54" t="s">
        <v>256</v>
      </c>
      <c r="O8507" s="54" t="s">
        <v>256</v>
      </c>
      <c r="P8507" s="54" t="s">
        <v>444</v>
      </c>
      <c r="Q8507" s="54" t="s">
        <v>256</v>
      </c>
      <c r="R8507" s="54" t="s">
        <v>431</v>
      </c>
      <c r="S8507" s="71"/>
      <c r="T8507" s="54" t="s">
        <v>256</v>
      </c>
      <c r="U8507" s="71">
        <v>44737</v>
      </c>
      <c r="V8507" s="54" t="s">
        <v>256</v>
      </c>
      <c r="W8507" t="str">
        <f t="shared" si="132"/>
        <v>Jun-22</v>
      </c>
    </row>
    <row r="8508" spans="1:23" x14ac:dyDescent="0.25">
      <c r="A8508" s="54" t="s">
        <v>317</v>
      </c>
      <c r="B8508" s="54" t="s">
        <v>428</v>
      </c>
      <c r="C8508" s="54" t="s">
        <v>263</v>
      </c>
      <c r="D8508" s="54" t="s">
        <v>429</v>
      </c>
      <c r="E8508" s="54" t="s">
        <v>27971</v>
      </c>
      <c r="F8508" s="71">
        <v>44737</v>
      </c>
      <c r="G8508" s="72">
        <v>755.2</v>
      </c>
      <c r="H8508" s="72">
        <v>66570.880000000005</v>
      </c>
      <c r="I8508" s="54" t="s">
        <v>265</v>
      </c>
      <c r="J8508" s="54" t="s">
        <v>26066</v>
      </c>
      <c r="K8508" s="54" t="s">
        <v>27926</v>
      </c>
      <c r="L8508" s="54" t="s">
        <v>27972</v>
      </c>
      <c r="M8508" s="54" t="s">
        <v>27971</v>
      </c>
      <c r="N8508" s="54" t="s">
        <v>256</v>
      </c>
      <c r="O8508" s="54" t="s">
        <v>256</v>
      </c>
      <c r="P8508" s="54" t="s">
        <v>444</v>
      </c>
      <c r="Q8508" s="54" t="s">
        <v>256</v>
      </c>
      <c r="R8508" s="54" t="s">
        <v>431</v>
      </c>
      <c r="S8508" s="71"/>
      <c r="T8508" s="54" t="s">
        <v>256</v>
      </c>
      <c r="U8508" s="71">
        <v>44737</v>
      </c>
      <c r="V8508" s="54" t="s">
        <v>256</v>
      </c>
      <c r="W8508" t="str">
        <f t="shared" si="132"/>
        <v>Jun-22</v>
      </c>
    </row>
    <row r="8509" spans="1:23" x14ac:dyDescent="0.25">
      <c r="A8509" s="54" t="s">
        <v>317</v>
      </c>
      <c r="B8509" s="54" t="s">
        <v>428</v>
      </c>
      <c r="C8509" s="54" t="s">
        <v>263</v>
      </c>
      <c r="D8509" s="54" t="s">
        <v>429</v>
      </c>
      <c r="E8509" s="54" t="s">
        <v>27973</v>
      </c>
      <c r="F8509" s="71">
        <v>44737</v>
      </c>
      <c r="G8509" s="72">
        <v>337.64</v>
      </c>
      <c r="H8509" s="72">
        <v>29762.97</v>
      </c>
      <c r="I8509" s="54" t="s">
        <v>265</v>
      </c>
      <c r="J8509" s="54" t="s">
        <v>26072</v>
      </c>
      <c r="K8509" s="54" t="s">
        <v>27926</v>
      </c>
      <c r="L8509" s="54" t="s">
        <v>27974</v>
      </c>
      <c r="M8509" s="54" t="s">
        <v>27973</v>
      </c>
      <c r="N8509" s="54" t="s">
        <v>256</v>
      </c>
      <c r="O8509" s="54" t="s">
        <v>256</v>
      </c>
      <c r="P8509" s="54" t="s">
        <v>444</v>
      </c>
      <c r="Q8509" s="54" t="s">
        <v>256</v>
      </c>
      <c r="R8509" s="54" t="s">
        <v>431</v>
      </c>
      <c r="S8509" s="71"/>
      <c r="T8509" s="54" t="s">
        <v>256</v>
      </c>
      <c r="U8509" s="71">
        <v>44737</v>
      </c>
      <c r="V8509" s="54" t="s">
        <v>256</v>
      </c>
      <c r="W8509" t="str">
        <f t="shared" si="132"/>
        <v>Jun-22</v>
      </c>
    </row>
    <row r="8510" spans="1:23" x14ac:dyDescent="0.25">
      <c r="A8510" s="54" t="s">
        <v>317</v>
      </c>
      <c r="B8510" s="54" t="s">
        <v>428</v>
      </c>
      <c r="C8510" s="54" t="s">
        <v>263</v>
      </c>
      <c r="D8510" s="54" t="s">
        <v>429</v>
      </c>
      <c r="E8510" s="54" t="s">
        <v>27975</v>
      </c>
      <c r="F8510" s="71">
        <v>44737</v>
      </c>
      <c r="G8510" s="72">
        <v>1634.68</v>
      </c>
      <c r="H8510" s="72">
        <v>144097.04</v>
      </c>
      <c r="I8510" s="54" t="s">
        <v>265</v>
      </c>
      <c r="J8510" s="54" t="s">
        <v>27429</v>
      </c>
      <c r="K8510" s="54" t="s">
        <v>27842</v>
      </c>
      <c r="L8510" s="54" t="s">
        <v>27976</v>
      </c>
      <c r="M8510" s="54" t="s">
        <v>27975</v>
      </c>
      <c r="N8510" s="54" t="s">
        <v>256</v>
      </c>
      <c r="O8510" s="54" t="s">
        <v>256</v>
      </c>
      <c r="P8510" s="54" t="s">
        <v>264</v>
      </c>
      <c r="Q8510" s="54" t="s">
        <v>256</v>
      </c>
      <c r="R8510" s="54" t="s">
        <v>431</v>
      </c>
      <c r="S8510" s="71"/>
      <c r="T8510" s="54" t="s">
        <v>256</v>
      </c>
      <c r="U8510" s="71">
        <v>44737</v>
      </c>
      <c r="V8510" s="54" t="s">
        <v>256</v>
      </c>
      <c r="W8510" t="str">
        <f t="shared" si="132"/>
        <v>Jun-22</v>
      </c>
    </row>
    <row r="8511" spans="1:23" x14ac:dyDescent="0.25">
      <c r="A8511" s="54" t="s">
        <v>317</v>
      </c>
      <c r="B8511" s="54" t="s">
        <v>428</v>
      </c>
      <c r="C8511" s="54" t="s">
        <v>263</v>
      </c>
      <c r="D8511" s="54" t="s">
        <v>429</v>
      </c>
      <c r="E8511" s="54" t="s">
        <v>27977</v>
      </c>
      <c r="F8511" s="71">
        <v>44737</v>
      </c>
      <c r="G8511" s="72">
        <v>160.51</v>
      </c>
      <c r="H8511" s="72">
        <v>14148.96</v>
      </c>
      <c r="I8511" s="54" t="s">
        <v>265</v>
      </c>
      <c r="J8511" s="54" t="s">
        <v>27097</v>
      </c>
      <c r="K8511" s="54" t="s">
        <v>27926</v>
      </c>
      <c r="L8511" s="54" t="s">
        <v>27978</v>
      </c>
      <c r="M8511" s="54" t="s">
        <v>27977</v>
      </c>
      <c r="N8511" s="54" t="s">
        <v>256</v>
      </c>
      <c r="O8511" s="54" t="s">
        <v>256</v>
      </c>
      <c r="P8511" s="54" t="s">
        <v>444</v>
      </c>
      <c r="Q8511" s="54" t="s">
        <v>256</v>
      </c>
      <c r="R8511" s="54" t="s">
        <v>431</v>
      </c>
      <c r="S8511" s="71"/>
      <c r="T8511" s="54" t="s">
        <v>256</v>
      </c>
      <c r="U8511" s="71">
        <v>44737</v>
      </c>
      <c r="V8511" s="54" t="s">
        <v>256</v>
      </c>
      <c r="W8511" t="str">
        <f t="shared" si="132"/>
        <v>Jun-22</v>
      </c>
    </row>
    <row r="8512" spans="1:23" x14ac:dyDescent="0.25">
      <c r="A8512" s="54" t="s">
        <v>317</v>
      </c>
      <c r="B8512" s="54" t="s">
        <v>428</v>
      </c>
      <c r="C8512" s="54" t="s">
        <v>263</v>
      </c>
      <c r="D8512" s="54" t="s">
        <v>429</v>
      </c>
      <c r="E8512" s="54" t="s">
        <v>27979</v>
      </c>
      <c r="F8512" s="71">
        <v>44737</v>
      </c>
      <c r="G8512" s="72">
        <v>704.31</v>
      </c>
      <c r="H8512" s="72">
        <v>62084.93</v>
      </c>
      <c r="I8512" s="54" t="s">
        <v>265</v>
      </c>
      <c r="J8512" s="54" t="s">
        <v>27044</v>
      </c>
      <c r="K8512" s="54" t="s">
        <v>27980</v>
      </c>
      <c r="L8512" s="54" t="s">
        <v>27981</v>
      </c>
      <c r="M8512" s="54" t="s">
        <v>27979</v>
      </c>
      <c r="N8512" s="54" t="s">
        <v>256</v>
      </c>
      <c r="O8512" s="54" t="s">
        <v>256</v>
      </c>
      <c r="P8512" s="54" t="s">
        <v>565</v>
      </c>
      <c r="Q8512" s="54" t="s">
        <v>256</v>
      </c>
      <c r="R8512" s="54" t="s">
        <v>431</v>
      </c>
      <c r="S8512" s="71"/>
      <c r="T8512" s="54" t="s">
        <v>256</v>
      </c>
      <c r="U8512" s="71">
        <v>44737</v>
      </c>
      <c r="V8512" s="54" t="s">
        <v>256</v>
      </c>
      <c r="W8512" t="str">
        <f t="shared" si="132"/>
        <v>Jun-22</v>
      </c>
    </row>
    <row r="8513" spans="1:23" x14ac:dyDescent="0.25">
      <c r="A8513" s="54" t="s">
        <v>317</v>
      </c>
      <c r="B8513" s="54" t="s">
        <v>428</v>
      </c>
      <c r="C8513" s="54" t="s">
        <v>263</v>
      </c>
      <c r="D8513" s="54" t="s">
        <v>429</v>
      </c>
      <c r="E8513" s="54" t="s">
        <v>27982</v>
      </c>
      <c r="F8513" s="71">
        <v>44737</v>
      </c>
      <c r="G8513" s="72">
        <v>4657.7299999999996</v>
      </c>
      <c r="H8513" s="72">
        <v>410578.9</v>
      </c>
      <c r="I8513" s="54" t="s">
        <v>265</v>
      </c>
      <c r="J8513" s="54" t="s">
        <v>27044</v>
      </c>
      <c r="K8513" s="54" t="s">
        <v>27980</v>
      </c>
      <c r="L8513" s="54" t="s">
        <v>27983</v>
      </c>
      <c r="M8513" s="54" t="s">
        <v>27982</v>
      </c>
      <c r="N8513" s="54" t="s">
        <v>256</v>
      </c>
      <c r="O8513" s="54" t="s">
        <v>256</v>
      </c>
      <c r="P8513" s="54" t="s">
        <v>565</v>
      </c>
      <c r="Q8513" s="54" t="s">
        <v>256</v>
      </c>
      <c r="R8513" s="54" t="s">
        <v>431</v>
      </c>
      <c r="S8513" s="71"/>
      <c r="T8513" s="54" t="s">
        <v>256</v>
      </c>
      <c r="U8513" s="71">
        <v>44737</v>
      </c>
      <c r="V8513" s="54" t="s">
        <v>256</v>
      </c>
      <c r="W8513" t="str">
        <f t="shared" si="132"/>
        <v>Jun-22</v>
      </c>
    </row>
    <row r="8514" spans="1:23" x14ac:dyDescent="0.25">
      <c r="A8514" s="54" t="s">
        <v>317</v>
      </c>
      <c r="B8514" s="54" t="s">
        <v>428</v>
      </c>
      <c r="C8514" s="54" t="s">
        <v>263</v>
      </c>
      <c r="D8514" s="54" t="s">
        <v>429</v>
      </c>
      <c r="E8514" s="54" t="s">
        <v>27984</v>
      </c>
      <c r="F8514" s="71">
        <v>44737</v>
      </c>
      <c r="G8514" s="72">
        <v>1966.63</v>
      </c>
      <c r="H8514" s="72">
        <v>173358.43</v>
      </c>
      <c r="I8514" s="54" t="s">
        <v>265</v>
      </c>
      <c r="J8514" s="54" t="s">
        <v>27044</v>
      </c>
      <c r="K8514" s="54" t="s">
        <v>27980</v>
      </c>
      <c r="L8514" s="54" t="s">
        <v>27985</v>
      </c>
      <c r="M8514" s="54" t="s">
        <v>27984</v>
      </c>
      <c r="N8514" s="54" t="s">
        <v>256</v>
      </c>
      <c r="O8514" s="54" t="s">
        <v>256</v>
      </c>
      <c r="P8514" s="54" t="s">
        <v>565</v>
      </c>
      <c r="Q8514" s="54" t="s">
        <v>256</v>
      </c>
      <c r="R8514" s="54" t="s">
        <v>431</v>
      </c>
      <c r="S8514" s="71"/>
      <c r="T8514" s="54" t="s">
        <v>256</v>
      </c>
      <c r="U8514" s="71">
        <v>44737</v>
      </c>
      <c r="V8514" s="54" t="s">
        <v>256</v>
      </c>
      <c r="W8514" t="str">
        <f t="shared" si="132"/>
        <v>Jun-22</v>
      </c>
    </row>
    <row r="8515" spans="1:23" x14ac:dyDescent="0.25">
      <c r="A8515" s="54" t="s">
        <v>317</v>
      </c>
      <c r="B8515" s="54" t="s">
        <v>428</v>
      </c>
      <c r="C8515" s="54" t="s">
        <v>263</v>
      </c>
      <c r="D8515" s="54" t="s">
        <v>429</v>
      </c>
      <c r="E8515" s="54" t="s">
        <v>27986</v>
      </c>
      <c r="F8515" s="71">
        <v>44737</v>
      </c>
      <c r="G8515" s="72">
        <v>631.26</v>
      </c>
      <c r="H8515" s="72">
        <v>55645.57</v>
      </c>
      <c r="I8515" s="54" t="s">
        <v>265</v>
      </c>
      <c r="J8515" s="54" t="s">
        <v>27044</v>
      </c>
      <c r="K8515" s="54" t="s">
        <v>27980</v>
      </c>
      <c r="L8515" s="54" t="s">
        <v>27987</v>
      </c>
      <c r="M8515" s="54" t="s">
        <v>27986</v>
      </c>
      <c r="N8515" s="54" t="s">
        <v>256</v>
      </c>
      <c r="O8515" s="54" t="s">
        <v>256</v>
      </c>
      <c r="P8515" s="54" t="s">
        <v>565</v>
      </c>
      <c r="Q8515" s="54" t="s">
        <v>256</v>
      </c>
      <c r="R8515" s="54" t="s">
        <v>431</v>
      </c>
      <c r="S8515" s="71"/>
      <c r="T8515" s="54" t="s">
        <v>256</v>
      </c>
      <c r="U8515" s="71">
        <v>44737</v>
      </c>
      <c r="V8515" s="54" t="s">
        <v>256</v>
      </c>
      <c r="W8515" t="str">
        <f t="shared" si="132"/>
        <v>Jun-22</v>
      </c>
    </row>
    <row r="8516" spans="1:23" x14ac:dyDescent="0.25">
      <c r="A8516" s="54" t="s">
        <v>317</v>
      </c>
      <c r="B8516" s="54" t="s">
        <v>428</v>
      </c>
      <c r="C8516" s="54" t="s">
        <v>263</v>
      </c>
      <c r="D8516" s="54" t="s">
        <v>429</v>
      </c>
      <c r="E8516" s="54" t="s">
        <v>27988</v>
      </c>
      <c r="F8516" s="71">
        <v>44737</v>
      </c>
      <c r="G8516" s="72">
        <v>921.1</v>
      </c>
      <c r="H8516" s="72">
        <v>81194.97</v>
      </c>
      <c r="I8516" s="54" t="s">
        <v>265</v>
      </c>
      <c r="J8516" s="54" t="s">
        <v>27044</v>
      </c>
      <c r="K8516" s="54" t="s">
        <v>27980</v>
      </c>
      <c r="L8516" s="54" t="s">
        <v>27989</v>
      </c>
      <c r="M8516" s="54" t="s">
        <v>27988</v>
      </c>
      <c r="N8516" s="54" t="s">
        <v>256</v>
      </c>
      <c r="O8516" s="54" t="s">
        <v>256</v>
      </c>
      <c r="P8516" s="54" t="s">
        <v>565</v>
      </c>
      <c r="Q8516" s="54" t="s">
        <v>256</v>
      </c>
      <c r="R8516" s="54" t="s">
        <v>431</v>
      </c>
      <c r="S8516" s="71"/>
      <c r="T8516" s="54" t="s">
        <v>256</v>
      </c>
      <c r="U8516" s="71">
        <v>44737</v>
      </c>
      <c r="V8516" s="54" t="s">
        <v>256</v>
      </c>
      <c r="W8516" t="str">
        <f t="shared" si="132"/>
        <v>Jun-22</v>
      </c>
    </row>
    <row r="8517" spans="1:23" x14ac:dyDescent="0.25">
      <c r="A8517" s="54" t="s">
        <v>317</v>
      </c>
      <c r="B8517" s="54" t="s">
        <v>428</v>
      </c>
      <c r="C8517" s="54" t="s">
        <v>263</v>
      </c>
      <c r="D8517" s="54" t="s">
        <v>429</v>
      </c>
      <c r="E8517" s="54" t="s">
        <v>27990</v>
      </c>
      <c r="F8517" s="71">
        <v>44737</v>
      </c>
      <c r="G8517" s="72">
        <v>1352</v>
      </c>
      <c r="H8517" s="72">
        <v>119178.8</v>
      </c>
      <c r="I8517" s="54" t="s">
        <v>265</v>
      </c>
      <c r="J8517" s="54" t="s">
        <v>27650</v>
      </c>
      <c r="K8517" s="54" t="s">
        <v>27991</v>
      </c>
      <c r="L8517" s="54" t="s">
        <v>27992</v>
      </c>
      <c r="M8517" s="54" t="s">
        <v>27990</v>
      </c>
      <c r="N8517" s="54" t="s">
        <v>256</v>
      </c>
      <c r="O8517" s="54" t="s">
        <v>256</v>
      </c>
      <c r="P8517" s="54" t="s">
        <v>24535</v>
      </c>
      <c r="Q8517" s="54" t="s">
        <v>256</v>
      </c>
      <c r="R8517" s="54" t="s">
        <v>431</v>
      </c>
      <c r="S8517" s="71"/>
      <c r="T8517" s="54" t="s">
        <v>256</v>
      </c>
      <c r="U8517" s="71">
        <v>44737</v>
      </c>
      <c r="V8517" s="54" t="s">
        <v>256</v>
      </c>
      <c r="W8517" t="str">
        <f t="shared" ref="W8517:W8580" si="133">TEXT(F8517,"MMM-YY")</f>
        <v>Jun-22</v>
      </c>
    </row>
    <row r="8518" spans="1:23" x14ac:dyDescent="0.25">
      <c r="A8518" s="54" t="s">
        <v>317</v>
      </c>
      <c r="B8518" s="54" t="s">
        <v>428</v>
      </c>
      <c r="C8518" s="54" t="s">
        <v>263</v>
      </c>
      <c r="D8518" s="54" t="s">
        <v>429</v>
      </c>
      <c r="E8518" s="54" t="s">
        <v>27993</v>
      </c>
      <c r="F8518" s="71">
        <v>44737</v>
      </c>
      <c r="G8518" s="72">
        <v>849.6</v>
      </c>
      <c r="H8518" s="72">
        <v>74892.240000000005</v>
      </c>
      <c r="I8518" s="54" t="s">
        <v>265</v>
      </c>
      <c r="J8518" s="54" t="s">
        <v>23088</v>
      </c>
      <c r="K8518" s="54" t="s">
        <v>27994</v>
      </c>
      <c r="L8518" s="54" t="s">
        <v>27995</v>
      </c>
      <c r="M8518" s="54" t="s">
        <v>27993</v>
      </c>
      <c r="N8518" s="54" t="s">
        <v>256</v>
      </c>
      <c r="O8518" s="54" t="s">
        <v>256</v>
      </c>
      <c r="P8518" s="54" t="s">
        <v>447</v>
      </c>
      <c r="Q8518" s="54" t="s">
        <v>256</v>
      </c>
      <c r="R8518" s="54" t="s">
        <v>431</v>
      </c>
      <c r="S8518" s="71"/>
      <c r="T8518" s="54" t="s">
        <v>256</v>
      </c>
      <c r="U8518" s="71">
        <v>44737</v>
      </c>
      <c r="V8518" s="54" t="s">
        <v>256</v>
      </c>
      <c r="W8518" t="str">
        <f t="shared" si="133"/>
        <v>Jun-22</v>
      </c>
    </row>
    <row r="8519" spans="1:23" x14ac:dyDescent="0.25">
      <c r="A8519" s="54" t="s">
        <v>317</v>
      </c>
      <c r="B8519" s="54" t="s">
        <v>428</v>
      </c>
      <c r="C8519" s="54" t="s">
        <v>263</v>
      </c>
      <c r="D8519" s="54" t="s">
        <v>429</v>
      </c>
      <c r="E8519" s="54" t="s">
        <v>27996</v>
      </c>
      <c r="F8519" s="71">
        <v>44737</v>
      </c>
      <c r="G8519" s="72">
        <v>1553.76</v>
      </c>
      <c r="H8519" s="72">
        <v>136963.94</v>
      </c>
      <c r="I8519" s="54" t="s">
        <v>265</v>
      </c>
      <c r="J8519" s="54" t="s">
        <v>23492</v>
      </c>
      <c r="K8519" s="54" t="s">
        <v>27997</v>
      </c>
      <c r="L8519" s="54" t="s">
        <v>27998</v>
      </c>
      <c r="M8519" s="54" t="s">
        <v>27996</v>
      </c>
      <c r="N8519" s="54" t="s">
        <v>256</v>
      </c>
      <c r="O8519" s="54" t="s">
        <v>256</v>
      </c>
      <c r="P8519" s="54" t="s">
        <v>447</v>
      </c>
      <c r="Q8519" s="54" t="s">
        <v>256</v>
      </c>
      <c r="R8519" s="54" t="s">
        <v>431</v>
      </c>
      <c r="S8519" s="71"/>
      <c r="T8519" s="54" t="s">
        <v>256</v>
      </c>
      <c r="U8519" s="71">
        <v>44737</v>
      </c>
      <c r="V8519" s="54" t="s">
        <v>256</v>
      </c>
      <c r="W8519" t="str">
        <f t="shared" si="133"/>
        <v>Jun-22</v>
      </c>
    </row>
    <row r="8520" spans="1:23" x14ac:dyDescent="0.25">
      <c r="A8520" s="54" t="s">
        <v>317</v>
      </c>
      <c r="B8520" s="54" t="s">
        <v>428</v>
      </c>
      <c r="C8520" s="54" t="s">
        <v>263</v>
      </c>
      <c r="D8520" s="54" t="s">
        <v>429</v>
      </c>
      <c r="E8520" s="54" t="s">
        <v>27999</v>
      </c>
      <c r="F8520" s="71">
        <v>44737</v>
      </c>
      <c r="G8520" s="72">
        <v>43.2</v>
      </c>
      <c r="H8520" s="72">
        <v>3808.08</v>
      </c>
      <c r="I8520" s="54" t="s">
        <v>265</v>
      </c>
      <c r="J8520" s="54" t="s">
        <v>23492</v>
      </c>
      <c r="K8520" s="54" t="s">
        <v>28000</v>
      </c>
      <c r="L8520" s="54" t="s">
        <v>28001</v>
      </c>
      <c r="M8520" s="54" t="s">
        <v>27999</v>
      </c>
      <c r="N8520" s="54" t="s">
        <v>256</v>
      </c>
      <c r="O8520" s="54" t="s">
        <v>256</v>
      </c>
      <c r="P8520" s="54" t="s">
        <v>447</v>
      </c>
      <c r="Q8520" s="54" t="s">
        <v>256</v>
      </c>
      <c r="R8520" s="54" t="s">
        <v>431</v>
      </c>
      <c r="S8520" s="71"/>
      <c r="T8520" s="54" t="s">
        <v>256</v>
      </c>
      <c r="U8520" s="71">
        <v>44737</v>
      </c>
      <c r="V8520" s="54" t="s">
        <v>256</v>
      </c>
      <c r="W8520" t="str">
        <f t="shared" si="133"/>
        <v>Jun-22</v>
      </c>
    </row>
    <row r="8521" spans="1:23" x14ac:dyDescent="0.25">
      <c r="A8521" s="54" t="s">
        <v>317</v>
      </c>
      <c r="B8521" s="54" t="s">
        <v>428</v>
      </c>
      <c r="C8521" s="54" t="s">
        <v>263</v>
      </c>
      <c r="D8521" s="54" t="s">
        <v>429</v>
      </c>
      <c r="E8521" s="54" t="s">
        <v>28002</v>
      </c>
      <c r="F8521" s="71">
        <v>44737</v>
      </c>
      <c r="G8521" s="72">
        <v>905</v>
      </c>
      <c r="H8521" s="72">
        <v>79775.75</v>
      </c>
      <c r="I8521" s="54" t="s">
        <v>265</v>
      </c>
      <c r="J8521" s="54" t="s">
        <v>23492</v>
      </c>
      <c r="K8521" s="54" t="s">
        <v>28003</v>
      </c>
      <c r="L8521" s="54" t="s">
        <v>28004</v>
      </c>
      <c r="M8521" s="54" t="s">
        <v>28002</v>
      </c>
      <c r="N8521" s="54" t="s">
        <v>256</v>
      </c>
      <c r="O8521" s="54" t="s">
        <v>256</v>
      </c>
      <c r="P8521" s="54" t="s">
        <v>447</v>
      </c>
      <c r="Q8521" s="54" t="s">
        <v>256</v>
      </c>
      <c r="R8521" s="54" t="s">
        <v>431</v>
      </c>
      <c r="S8521" s="71"/>
      <c r="T8521" s="54" t="s">
        <v>256</v>
      </c>
      <c r="U8521" s="71">
        <v>44737</v>
      </c>
      <c r="V8521" s="54" t="s">
        <v>256</v>
      </c>
      <c r="W8521" t="str">
        <f t="shared" si="133"/>
        <v>Jun-22</v>
      </c>
    </row>
    <row r="8522" spans="1:23" x14ac:dyDescent="0.25">
      <c r="A8522" s="54" t="s">
        <v>318</v>
      </c>
      <c r="B8522" s="54" t="s">
        <v>428</v>
      </c>
      <c r="C8522" s="54" t="s">
        <v>263</v>
      </c>
      <c r="D8522" s="54" t="s">
        <v>429</v>
      </c>
      <c r="E8522" s="54" t="s">
        <v>28005</v>
      </c>
      <c r="F8522" s="71">
        <v>44737</v>
      </c>
      <c r="G8522" s="72">
        <v>208030.03</v>
      </c>
      <c r="H8522" s="72">
        <v>18337847.140000001</v>
      </c>
      <c r="I8522" s="54" t="s">
        <v>265</v>
      </c>
      <c r="J8522" s="54" t="s">
        <v>23505</v>
      </c>
      <c r="K8522" s="54" t="s">
        <v>28006</v>
      </c>
      <c r="L8522" s="54" t="s">
        <v>28007</v>
      </c>
      <c r="M8522" s="54" t="s">
        <v>28005</v>
      </c>
      <c r="N8522" s="54" t="s">
        <v>256</v>
      </c>
      <c r="O8522" s="54" t="s">
        <v>256</v>
      </c>
      <c r="P8522" s="54" t="s">
        <v>438</v>
      </c>
      <c r="Q8522" s="54" t="s">
        <v>256</v>
      </c>
      <c r="R8522" s="54" t="s">
        <v>431</v>
      </c>
      <c r="S8522" s="71"/>
      <c r="T8522" s="54" t="s">
        <v>256</v>
      </c>
      <c r="U8522" s="71">
        <v>44737</v>
      </c>
      <c r="V8522" s="54" t="s">
        <v>256</v>
      </c>
      <c r="W8522" t="str">
        <f t="shared" si="133"/>
        <v>Jun-22</v>
      </c>
    </row>
    <row r="8523" spans="1:23" x14ac:dyDescent="0.25">
      <c r="A8523" s="54" t="s">
        <v>318</v>
      </c>
      <c r="B8523" s="54" t="s">
        <v>428</v>
      </c>
      <c r="C8523" s="54" t="s">
        <v>263</v>
      </c>
      <c r="D8523" s="54" t="s">
        <v>429</v>
      </c>
      <c r="E8523" s="54" t="s">
        <v>28008</v>
      </c>
      <c r="F8523" s="71">
        <v>44737</v>
      </c>
      <c r="G8523" s="72">
        <v>11601.4</v>
      </c>
      <c r="H8523" s="72">
        <v>1022663.41</v>
      </c>
      <c r="I8523" s="54" t="s">
        <v>265</v>
      </c>
      <c r="J8523" s="54" t="s">
        <v>23505</v>
      </c>
      <c r="K8523" s="54" t="s">
        <v>28009</v>
      </c>
      <c r="L8523" s="54" t="s">
        <v>28010</v>
      </c>
      <c r="M8523" s="54" t="s">
        <v>28008</v>
      </c>
      <c r="N8523" s="54" t="s">
        <v>256</v>
      </c>
      <c r="O8523" s="54" t="s">
        <v>256</v>
      </c>
      <c r="P8523" s="54" t="s">
        <v>271</v>
      </c>
      <c r="Q8523" s="54" t="s">
        <v>256</v>
      </c>
      <c r="R8523" s="54" t="s">
        <v>431</v>
      </c>
      <c r="S8523" s="71"/>
      <c r="T8523" s="54" t="s">
        <v>256</v>
      </c>
      <c r="U8523" s="71">
        <v>44737</v>
      </c>
      <c r="V8523" s="54" t="s">
        <v>443</v>
      </c>
      <c r="W8523" t="str">
        <f t="shared" si="133"/>
        <v>Jun-22</v>
      </c>
    </row>
    <row r="8524" spans="1:23" x14ac:dyDescent="0.25">
      <c r="A8524" s="54" t="s">
        <v>317</v>
      </c>
      <c r="B8524" s="54" t="s">
        <v>428</v>
      </c>
      <c r="C8524" s="54" t="s">
        <v>263</v>
      </c>
      <c r="D8524" s="54" t="s">
        <v>429</v>
      </c>
      <c r="E8524" s="54" t="s">
        <v>28011</v>
      </c>
      <c r="F8524" s="71">
        <v>44737</v>
      </c>
      <c r="G8524" s="72">
        <v>43.2</v>
      </c>
      <c r="H8524" s="72">
        <v>3808.08</v>
      </c>
      <c r="I8524" s="54" t="s">
        <v>265</v>
      </c>
      <c r="J8524" s="54" t="s">
        <v>23511</v>
      </c>
      <c r="K8524" s="54" t="s">
        <v>28012</v>
      </c>
      <c r="L8524" s="54" t="s">
        <v>28013</v>
      </c>
      <c r="M8524" s="54" t="s">
        <v>28011</v>
      </c>
      <c r="N8524" s="54" t="s">
        <v>256</v>
      </c>
      <c r="O8524" s="54" t="s">
        <v>256</v>
      </c>
      <c r="P8524" s="54" t="s">
        <v>447</v>
      </c>
      <c r="Q8524" s="54" t="s">
        <v>256</v>
      </c>
      <c r="R8524" s="54" t="s">
        <v>431</v>
      </c>
      <c r="S8524" s="71"/>
      <c r="T8524" s="54" t="s">
        <v>256</v>
      </c>
      <c r="U8524" s="71">
        <v>44737</v>
      </c>
      <c r="V8524" s="54" t="s">
        <v>256</v>
      </c>
      <c r="W8524" t="str">
        <f t="shared" si="133"/>
        <v>Jun-22</v>
      </c>
    </row>
    <row r="8525" spans="1:23" x14ac:dyDescent="0.25">
      <c r="A8525" s="54" t="s">
        <v>317</v>
      </c>
      <c r="B8525" s="54" t="s">
        <v>428</v>
      </c>
      <c r="C8525" s="54" t="s">
        <v>263</v>
      </c>
      <c r="D8525" s="54" t="s">
        <v>429</v>
      </c>
      <c r="E8525" s="54" t="s">
        <v>28014</v>
      </c>
      <c r="F8525" s="71">
        <v>44737</v>
      </c>
      <c r="G8525" s="72">
        <v>3556.8</v>
      </c>
      <c r="H8525" s="72">
        <v>313531.92</v>
      </c>
      <c r="I8525" s="54" t="s">
        <v>265</v>
      </c>
      <c r="J8525" s="54" t="s">
        <v>23511</v>
      </c>
      <c r="K8525" s="54" t="s">
        <v>506</v>
      </c>
      <c r="L8525" s="54" t="s">
        <v>28015</v>
      </c>
      <c r="M8525" s="54" t="s">
        <v>28014</v>
      </c>
      <c r="N8525" s="54" t="s">
        <v>256</v>
      </c>
      <c r="O8525" s="54" t="s">
        <v>256</v>
      </c>
      <c r="P8525" s="54" t="s">
        <v>447</v>
      </c>
      <c r="Q8525" s="54" t="s">
        <v>256</v>
      </c>
      <c r="R8525" s="54" t="s">
        <v>431</v>
      </c>
      <c r="S8525" s="71"/>
      <c r="T8525" s="54" t="s">
        <v>256</v>
      </c>
      <c r="U8525" s="71">
        <v>44737</v>
      </c>
      <c r="V8525" s="54" t="s">
        <v>256</v>
      </c>
      <c r="W8525" t="str">
        <f t="shared" si="133"/>
        <v>Jun-22</v>
      </c>
    </row>
    <row r="8526" spans="1:23" x14ac:dyDescent="0.25">
      <c r="A8526" s="54" t="s">
        <v>317</v>
      </c>
      <c r="B8526" s="54" t="s">
        <v>428</v>
      </c>
      <c r="C8526" s="54" t="s">
        <v>263</v>
      </c>
      <c r="D8526" s="54" t="s">
        <v>429</v>
      </c>
      <c r="E8526" s="54" t="s">
        <v>28016</v>
      </c>
      <c r="F8526" s="71">
        <v>44737</v>
      </c>
      <c r="G8526" s="72">
        <v>943.2</v>
      </c>
      <c r="H8526" s="72">
        <v>83143.08</v>
      </c>
      <c r="I8526" s="54" t="s">
        <v>265</v>
      </c>
      <c r="J8526" s="54" t="s">
        <v>25289</v>
      </c>
      <c r="K8526" s="54" t="s">
        <v>28017</v>
      </c>
      <c r="L8526" s="54" t="s">
        <v>28018</v>
      </c>
      <c r="M8526" s="54" t="s">
        <v>28016</v>
      </c>
      <c r="N8526" s="54" t="s">
        <v>256</v>
      </c>
      <c r="O8526" s="54" t="s">
        <v>256</v>
      </c>
      <c r="P8526" s="54" t="s">
        <v>447</v>
      </c>
      <c r="Q8526" s="54" t="s">
        <v>256</v>
      </c>
      <c r="R8526" s="54" t="s">
        <v>431</v>
      </c>
      <c r="S8526" s="71"/>
      <c r="T8526" s="54" t="s">
        <v>256</v>
      </c>
      <c r="U8526" s="71">
        <v>44737</v>
      </c>
      <c r="V8526" s="54" t="s">
        <v>256</v>
      </c>
      <c r="W8526" t="str">
        <f t="shared" si="133"/>
        <v>Jun-22</v>
      </c>
    </row>
    <row r="8527" spans="1:23" x14ac:dyDescent="0.25">
      <c r="A8527" s="54" t="s">
        <v>317</v>
      </c>
      <c r="B8527" s="54" t="s">
        <v>428</v>
      </c>
      <c r="C8527" s="54" t="s">
        <v>263</v>
      </c>
      <c r="D8527" s="54" t="s">
        <v>429</v>
      </c>
      <c r="E8527" s="54" t="s">
        <v>28019</v>
      </c>
      <c r="F8527" s="71">
        <v>44737</v>
      </c>
      <c r="G8527" s="72">
        <v>2365.92</v>
      </c>
      <c r="H8527" s="72">
        <v>208555.85</v>
      </c>
      <c r="I8527" s="54" t="s">
        <v>265</v>
      </c>
      <c r="J8527" s="54" t="s">
        <v>25289</v>
      </c>
      <c r="K8527" s="54" t="s">
        <v>28020</v>
      </c>
      <c r="L8527" s="54" t="s">
        <v>28021</v>
      </c>
      <c r="M8527" s="54" t="s">
        <v>28019</v>
      </c>
      <c r="N8527" s="54" t="s">
        <v>256</v>
      </c>
      <c r="O8527" s="54" t="s">
        <v>256</v>
      </c>
      <c r="P8527" s="54" t="s">
        <v>447</v>
      </c>
      <c r="Q8527" s="54" t="s">
        <v>256</v>
      </c>
      <c r="R8527" s="54" t="s">
        <v>431</v>
      </c>
      <c r="S8527" s="71"/>
      <c r="T8527" s="54" t="s">
        <v>256</v>
      </c>
      <c r="U8527" s="71">
        <v>44737</v>
      </c>
      <c r="V8527" s="54" t="s">
        <v>256</v>
      </c>
      <c r="W8527" t="str">
        <f t="shared" si="133"/>
        <v>Jun-22</v>
      </c>
    </row>
    <row r="8528" spans="1:23" x14ac:dyDescent="0.25">
      <c r="A8528" s="54" t="s">
        <v>318</v>
      </c>
      <c r="B8528" s="54" t="s">
        <v>428</v>
      </c>
      <c r="C8528" s="54" t="s">
        <v>263</v>
      </c>
      <c r="D8528" s="54" t="s">
        <v>429</v>
      </c>
      <c r="E8528" s="54" t="s">
        <v>28022</v>
      </c>
      <c r="F8528" s="71">
        <v>44737</v>
      </c>
      <c r="G8528" s="72">
        <v>139146.23999999999</v>
      </c>
      <c r="H8528" s="72">
        <v>12265741.060000001</v>
      </c>
      <c r="I8528" s="54" t="s">
        <v>265</v>
      </c>
      <c r="J8528" s="54" t="s">
        <v>26517</v>
      </c>
      <c r="K8528" s="54" t="s">
        <v>28023</v>
      </c>
      <c r="L8528" s="54" t="s">
        <v>28024</v>
      </c>
      <c r="M8528" s="54" t="s">
        <v>28022</v>
      </c>
      <c r="N8528" s="54" t="s">
        <v>256</v>
      </c>
      <c r="O8528" s="54" t="s">
        <v>256</v>
      </c>
      <c r="P8528" s="54" t="s">
        <v>438</v>
      </c>
      <c r="Q8528" s="54" t="s">
        <v>256</v>
      </c>
      <c r="R8528" s="54" t="s">
        <v>431</v>
      </c>
      <c r="S8528" s="71"/>
      <c r="T8528" s="54" t="s">
        <v>256</v>
      </c>
      <c r="U8528" s="71">
        <v>44737</v>
      </c>
      <c r="V8528" s="54" t="s">
        <v>256</v>
      </c>
      <c r="W8528" t="str">
        <f t="shared" si="133"/>
        <v>Jun-22</v>
      </c>
    </row>
    <row r="8529" spans="1:23" x14ac:dyDescent="0.25">
      <c r="A8529" s="54" t="s">
        <v>317</v>
      </c>
      <c r="B8529" s="54" t="s">
        <v>428</v>
      </c>
      <c r="C8529" s="54" t="s">
        <v>263</v>
      </c>
      <c r="D8529" s="54" t="s">
        <v>429</v>
      </c>
      <c r="E8529" s="54" t="s">
        <v>28025</v>
      </c>
      <c r="F8529" s="71">
        <v>44737</v>
      </c>
      <c r="G8529" s="72">
        <v>1047.0899999999999</v>
      </c>
      <c r="H8529" s="72">
        <v>92300.98</v>
      </c>
      <c r="I8529" s="54" t="s">
        <v>265</v>
      </c>
      <c r="J8529" s="54" t="s">
        <v>25362</v>
      </c>
      <c r="K8529" s="54" t="s">
        <v>28026</v>
      </c>
      <c r="L8529" s="54" t="s">
        <v>28027</v>
      </c>
      <c r="M8529" s="54" t="s">
        <v>28025</v>
      </c>
      <c r="N8529" s="54" t="s">
        <v>256</v>
      </c>
      <c r="O8529" s="54" t="s">
        <v>256</v>
      </c>
      <c r="P8529" s="54" t="s">
        <v>21833</v>
      </c>
      <c r="Q8529" s="54" t="s">
        <v>256</v>
      </c>
      <c r="R8529" s="54" t="s">
        <v>431</v>
      </c>
      <c r="S8529" s="71"/>
      <c r="T8529" s="54" t="s">
        <v>256</v>
      </c>
      <c r="U8529" s="71">
        <v>44737</v>
      </c>
      <c r="V8529" s="54" t="s">
        <v>256</v>
      </c>
      <c r="W8529" t="str">
        <f t="shared" si="133"/>
        <v>Jun-22</v>
      </c>
    </row>
    <row r="8530" spans="1:23" x14ac:dyDescent="0.25">
      <c r="A8530" s="54" t="s">
        <v>317</v>
      </c>
      <c r="B8530" s="54" t="s">
        <v>428</v>
      </c>
      <c r="C8530" s="54" t="s">
        <v>263</v>
      </c>
      <c r="D8530" s="54" t="s">
        <v>429</v>
      </c>
      <c r="E8530" s="54" t="s">
        <v>28028</v>
      </c>
      <c r="F8530" s="71">
        <v>44737</v>
      </c>
      <c r="G8530" s="72">
        <v>1252.8</v>
      </c>
      <c r="H8530" s="72">
        <v>110434.32</v>
      </c>
      <c r="I8530" s="54" t="s">
        <v>265</v>
      </c>
      <c r="J8530" s="54" t="s">
        <v>25378</v>
      </c>
      <c r="K8530" s="54" t="s">
        <v>28029</v>
      </c>
      <c r="L8530" s="54" t="s">
        <v>28030</v>
      </c>
      <c r="M8530" s="54" t="s">
        <v>28028</v>
      </c>
      <c r="N8530" s="54" t="s">
        <v>256</v>
      </c>
      <c r="O8530" s="54" t="s">
        <v>256</v>
      </c>
      <c r="P8530" s="54" t="s">
        <v>447</v>
      </c>
      <c r="Q8530" s="54" t="s">
        <v>256</v>
      </c>
      <c r="R8530" s="54" t="s">
        <v>431</v>
      </c>
      <c r="S8530" s="71"/>
      <c r="T8530" s="54" t="s">
        <v>256</v>
      </c>
      <c r="U8530" s="71">
        <v>44737</v>
      </c>
      <c r="V8530" s="54" t="s">
        <v>256</v>
      </c>
      <c r="W8530" t="str">
        <f t="shared" si="133"/>
        <v>Jun-22</v>
      </c>
    </row>
    <row r="8531" spans="1:23" x14ac:dyDescent="0.25">
      <c r="A8531" s="54" t="s">
        <v>317</v>
      </c>
      <c r="B8531" s="54" t="s">
        <v>428</v>
      </c>
      <c r="C8531" s="54" t="s">
        <v>263</v>
      </c>
      <c r="D8531" s="54" t="s">
        <v>429</v>
      </c>
      <c r="E8531" s="54" t="s">
        <v>28031</v>
      </c>
      <c r="F8531" s="71">
        <v>44737</v>
      </c>
      <c r="G8531" s="72">
        <v>976.32</v>
      </c>
      <c r="H8531" s="72">
        <v>86062.61</v>
      </c>
      <c r="I8531" s="54" t="s">
        <v>265</v>
      </c>
      <c r="J8531" s="54" t="s">
        <v>25378</v>
      </c>
      <c r="K8531" s="54" t="s">
        <v>28032</v>
      </c>
      <c r="L8531" s="54" t="s">
        <v>28033</v>
      </c>
      <c r="M8531" s="54" t="s">
        <v>28031</v>
      </c>
      <c r="N8531" s="54" t="s">
        <v>256</v>
      </c>
      <c r="O8531" s="54" t="s">
        <v>256</v>
      </c>
      <c r="P8531" s="54" t="s">
        <v>447</v>
      </c>
      <c r="Q8531" s="54" t="s">
        <v>256</v>
      </c>
      <c r="R8531" s="54" t="s">
        <v>431</v>
      </c>
      <c r="S8531" s="71"/>
      <c r="T8531" s="54" t="s">
        <v>256</v>
      </c>
      <c r="U8531" s="71">
        <v>44737</v>
      </c>
      <c r="V8531" s="54" t="s">
        <v>256</v>
      </c>
      <c r="W8531" t="str">
        <f t="shared" si="133"/>
        <v>Jun-22</v>
      </c>
    </row>
    <row r="8532" spans="1:23" x14ac:dyDescent="0.25">
      <c r="A8532" s="54" t="s">
        <v>317</v>
      </c>
      <c r="B8532" s="54" t="s">
        <v>428</v>
      </c>
      <c r="C8532" s="54" t="s">
        <v>263</v>
      </c>
      <c r="D8532" s="54" t="s">
        <v>429</v>
      </c>
      <c r="E8532" s="54" t="s">
        <v>28034</v>
      </c>
      <c r="F8532" s="71">
        <v>44737</v>
      </c>
      <c r="G8532" s="72">
        <v>114.09</v>
      </c>
      <c r="H8532" s="72">
        <v>10057.030000000001</v>
      </c>
      <c r="I8532" s="54" t="s">
        <v>265</v>
      </c>
      <c r="J8532" s="54" t="s">
        <v>25516</v>
      </c>
      <c r="K8532" s="54" t="s">
        <v>28035</v>
      </c>
      <c r="L8532" s="54" t="s">
        <v>28036</v>
      </c>
      <c r="M8532" s="54" t="s">
        <v>28034</v>
      </c>
      <c r="N8532" s="54" t="s">
        <v>256</v>
      </c>
      <c r="O8532" s="54" t="s">
        <v>256</v>
      </c>
      <c r="P8532" s="54" t="s">
        <v>454</v>
      </c>
      <c r="Q8532" s="54" t="s">
        <v>256</v>
      </c>
      <c r="R8532" s="54" t="s">
        <v>431</v>
      </c>
      <c r="S8532" s="71"/>
      <c r="T8532" s="54" t="s">
        <v>256</v>
      </c>
      <c r="U8532" s="71">
        <v>44737</v>
      </c>
      <c r="V8532" s="54" t="s">
        <v>256</v>
      </c>
      <c r="W8532" t="str">
        <f t="shared" si="133"/>
        <v>Jun-22</v>
      </c>
    </row>
    <row r="8533" spans="1:23" x14ac:dyDescent="0.25">
      <c r="A8533" s="54" t="s">
        <v>317</v>
      </c>
      <c r="B8533" s="54" t="s">
        <v>428</v>
      </c>
      <c r="C8533" s="54" t="s">
        <v>263</v>
      </c>
      <c r="D8533" s="54" t="s">
        <v>429</v>
      </c>
      <c r="E8533" s="54" t="s">
        <v>28037</v>
      </c>
      <c r="F8533" s="71">
        <v>44737</v>
      </c>
      <c r="G8533" s="72">
        <v>8.73</v>
      </c>
      <c r="H8533" s="72">
        <v>769.55</v>
      </c>
      <c r="I8533" s="54" t="s">
        <v>265</v>
      </c>
      <c r="J8533" s="54" t="s">
        <v>25516</v>
      </c>
      <c r="K8533" s="54" t="s">
        <v>28038</v>
      </c>
      <c r="L8533" s="54" t="s">
        <v>28039</v>
      </c>
      <c r="M8533" s="54" t="s">
        <v>28037</v>
      </c>
      <c r="N8533" s="54" t="s">
        <v>256</v>
      </c>
      <c r="O8533" s="54" t="s">
        <v>256</v>
      </c>
      <c r="P8533" s="54" t="s">
        <v>454</v>
      </c>
      <c r="Q8533" s="54" t="s">
        <v>256</v>
      </c>
      <c r="R8533" s="54" t="s">
        <v>431</v>
      </c>
      <c r="S8533" s="71"/>
      <c r="T8533" s="54" t="s">
        <v>256</v>
      </c>
      <c r="U8533" s="71">
        <v>44737</v>
      </c>
      <c r="V8533" s="54" t="s">
        <v>256</v>
      </c>
      <c r="W8533" t="str">
        <f t="shared" si="133"/>
        <v>Jun-22</v>
      </c>
    </row>
    <row r="8534" spans="1:23" x14ac:dyDescent="0.25">
      <c r="A8534" s="54" t="s">
        <v>317</v>
      </c>
      <c r="B8534" s="54" t="s">
        <v>428</v>
      </c>
      <c r="C8534" s="54" t="s">
        <v>263</v>
      </c>
      <c r="D8534" s="54" t="s">
        <v>429</v>
      </c>
      <c r="E8534" s="54" t="s">
        <v>28040</v>
      </c>
      <c r="F8534" s="71">
        <v>44737</v>
      </c>
      <c r="G8534" s="72">
        <v>97.55</v>
      </c>
      <c r="H8534" s="72">
        <v>8599.0300000000007</v>
      </c>
      <c r="I8534" s="54" t="s">
        <v>265</v>
      </c>
      <c r="J8534" s="54" t="s">
        <v>25516</v>
      </c>
      <c r="K8534" s="54" t="s">
        <v>28041</v>
      </c>
      <c r="L8534" s="54" t="s">
        <v>28042</v>
      </c>
      <c r="M8534" s="54" t="s">
        <v>28040</v>
      </c>
      <c r="N8534" s="54" t="s">
        <v>256</v>
      </c>
      <c r="O8534" s="54" t="s">
        <v>256</v>
      </c>
      <c r="P8534" s="54" t="s">
        <v>454</v>
      </c>
      <c r="Q8534" s="54" t="s">
        <v>256</v>
      </c>
      <c r="R8534" s="54" t="s">
        <v>431</v>
      </c>
      <c r="S8534" s="71"/>
      <c r="T8534" s="54" t="s">
        <v>256</v>
      </c>
      <c r="U8534" s="71">
        <v>44737</v>
      </c>
      <c r="V8534" s="54" t="s">
        <v>256</v>
      </c>
      <c r="W8534" t="str">
        <f t="shared" si="133"/>
        <v>Jun-22</v>
      </c>
    </row>
    <row r="8535" spans="1:23" x14ac:dyDescent="0.25">
      <c r="A8535" s="54" t="s">
        <v>317</v>
      </c>
      <c r="B8535" s="54" t="s">
        <v>428</v>
      </c>
      <c r="C8535" s="54" t="s">
        <v>263</v>
      </c>
      <c r="D8535" s="54" t="s">
        <v>429</v>
      </c>
      <c r="E8535" s="54" t="s">
        <v>28043</v>
      </c>
      <c r="F8535" s="71">
        <v>44737</v>
      </c>
      <c r="G8535" s="72">
        <v>249.67</v>
      </c>
      <c r="H8535" s="72">
        <v>22008.41</v>
      </c>
      <c r="I8535" s="54" t="s">
        <v>265</v>
      </c>
      <c r="J8535" s="54" t="s">
        <v>25516</v>
      </c>
      <c r="K8535" s="54" t="s">
        <v>28044</v>
      </c>
      <c r="L8535" s="54" t="s">
        <v>28045</v>
      </c>
      <c r="M8535" s="54" t="s">
        <v>28043</v>
      </c>
      <c r="N8535" s="54" t="s">
        <v>256</v>
      </c>
      <c r="O8535" s="54" t="s">
        <v>256</v>
      </c>
      <c r="P8535" s="54" t="s">
        <v>454</v>
      </c>
      <c r="Q8535" s="54" t="s">
        <v>256</v>
      </c>
      <c r="R8535" s="54" t="s">
        <v>431</v>
      </c>
      <c r="S8535" s="71"/>
      <c r="T8535" s="54" t="s">
        <v>256</v>
      </c>
      <c r="U8535" s="71">
        <v>44737</v>
      </c>
      <c r="V8535" s="54" t="s">
        <v>256</v>
      </c>
      <c r="W8535" t="str">
        <f t="shared" si="133"/>
        <v>Jun-22</v>
      </c>
    </row>
    <row r="8536" spans="1:23" x14ac:dyDescent="0.25">
      <c r="A8536" s="54" t="s">
        <v>317</v>
      </c>
      <c r="B8536" s="54" t="s">
        <v>428</v>
      </c>
      <c r="C8536" s="54" t="s">
        <v>263</v>
      </c>
      <c r="D8536" s="54" t="s">
        <v>429</v>
      </c>
      <c r="E8536" s="54" t="s">
        <v>28046</v>
      </c>
      <c r="F8536" s="71">
        <v>44737</v>
      </c>
      <c r="G8536" s="72">
        <v>572.55999999999995</v>
      </c>
      <c r="H8536" s="72">
        <v>50471.16</v>
      </c>
      <c r="I8536" s="54" t="s">
        <v>265</v>
      </c>
      <c r="J8536" s="54" t="s">
        <v>25516</v>
      </c>
      <c r="K8536" s="54" t="s">
        <v>28047</v>
      </c>
      <c r="L8536" s="54" t="s">
        <v>28048</v>
      </c>
      <c r="M8536" s="54" t="s">
        <v>28046</v>
      </c>
      <c r="N8536" s="54" t="s">
        <v>256</v>
      </c>
      <c r="O8536" s="54" t="s">
        <v>256</v>
      </c>
      <c r="P8536" s="54" t="s">
        <v>454</v>
      </c>
      <c r="Q8536" s="54" t="s">
        <v>256</v>
      </c>
      <c r="R8536" s="54" t="s">
        <v>431</v>
      </c>
      <c r="S8536" s="71"/>
      <c r="T8536" s="54" t="s">
        <v>256</v>
      </c>
      <c r="U8536" s="71">
        <v>44737</v>
      </c>
      <c r="V8536" s="54" t="s">
        <v>256</v>
      </c>
      <c r="W8536" t="str">
        <f t="shared" si="133"/>
        <v>Jun-22</v>
      </c>
    </row>
    <row r="8537" spans="1:23" x14ac:dyDescent="0.25">
      <c r="A8537" s="54" t="s">
        <v>317</v>
      </c>
      <c r="B8537" s="54" t="s">
        <v>428</v>
      </c>
      <c r="C8537" s="54" t="s">
        <v>263</v>
      </c>
      <c r="D8537" s="54" t="s">
        <v>429</v>
      </c>
      <c r="E8537" s="54" t="s">
        <v>28049</v>
      </c>
      <c r="F8537" s="71">
        <v>44737</v>
      </c>
      <c r="G8537" s="72">
        <v>126.3</v>
      </c>
      <c r="H8537" s="72">
        <v>11133.35</v>
      </c>
      <c r="I8537" s="54" t="s">
        <v>265</v>
      </c>
      <c r="J8537" s="54" t="s">
        <v>25516</v>
      </c>
      <c r="K8537" s="54" t="s">
        <v>28050</v>
      </c>
      <c r="L8537" s="54" t="s">
        <v>28051</v>
      </c>
      <c r="M8537" s="54" t="s">
        <v>28049</v>
      </c>
      <c r="N8537" s="54" t="s">
        <v>256</v>
      </c>
      <c r="O8537" s="54" t="s">
        <v>256</v>
      </c>
      <c r="P8537" s="54" t="s">
        <v>454</v>
      </c>
      <c r="Q8537" s="54" t="s">
        <v>256</v>
      </c>
      <c r="R8537" s="54" t="s">
        <v>431</v>
      </c>
      <c r="S8537" s="71"/>
      <c r="T8537" s="54" t="s">
        <v>256</v>
      </c>
      <c r="U8537" s="71">
        <v>44737</v>
      </c>
      <c r="V8537" s="54" t="s">
        <v>256</v>
      </c>
      <c r="W8537" t="str">
        <f t="shared" si="133"/>
        <v>Jun-22</v>
      </c>
    </row>
    <row r="8538" spans="1:23" x14ac:dyDescent="0.25">
      <c r="A8538" s="54" t="s">
        <v>317</v>
      </c>
      <c r="B8538" s="54" t="s">
        <v>428</v>
      </c>
      <c r="C8538" s="54" t="s">
        <v>263</v>
      </c>
      <c r="D8538" s="54" t="s">
        <v>429</v>
      </c>
      <c r="E8538" s="54" t="s">
        <v>28052</v>
      </c>
      <c r="F8538" s="71">
        <v>44737</v>
      </c>
      <c r="G8538" s="72">
        <v>17133.12</v>
      </c>
      <c r="H8538" s="72">
        <v>1510284.53</v>
      </c>
      <c r="I8538" s="54" t="s">
        <v>265</v>
      </c>
      <c r="J8538" s="54" t="s">
        <v>25516</v>
      </c>
      <c r="K8538" s="54" t="s">
        <v>28053</v>
      </c>
      <c r="L8538" s="54" t="s">
        <v>28054</v>
      </c>
      <c r="M8538" s="54" t="s">
        <v>28052</v>
      </c>
      <c r="N8538" s="54" t="s">
        <v>256</v>
      </c>
      <c r="O8538" s="54" t="s">
        <v>256</v>
      </c>
      <c r="P8538" s="54" t="s">
        <v>447</v>
      </c>
      <c r="Q8538" s="54" t="s">
        <v>256</v>
      </c>
      <c r="R8538" s="54" t="s">
        <v>431</v>
      </c>
      <c r="S8538" s="71"/>
      <c r="T8538" s="54" t="s">
        <v>256</v>
      </c>
      <c r="U8538" s="71">
        <v>44737</v>
      </c>
      <c r="V8538" s="54" t="s">
        <v>256</v>
      </c>
      <c r="W8538" t="str">
        <f t="shared" si="133"/>
        <v>Jun-22</v>
      </c>
    </row>
    <row r="8539" spans="1:23" x14ac:dyDescent="0.25">
      <c r="A8539" s="54" t="s">
        <v>317</v>
      </c>
      <c r="B8539" s="54" t="s">
        <v>428</v>
      </c>
      <c r="C8539" s="54" t="s">
        <v>263</v>
      </c>
      <c r="D8539" s="54" t="s">
        <v>429</v>
      </c>
      <c r="E8539" s="54" t="s">
        <v>28055</v>
      </c>
      <c r="F8539" s="71">
        <v>44737</v>
      </c>
      <c r="G8539" s="72">
        <v>623.52</v>
      </c>
      <c r="H8539" s="72">
        <v>54963.29</v>
      </c>
      <c r="I8539" s="54" t="s">
        <v>265</v>
      </c>
      <c r="J8539" s="54" t="s">
        <v>25516</v>
      </c>
      <c r="K8539" s="54" t="s">
        <v>28056</v>
      </c>
      <c r="L8539" s="54" t="s">
        <v>28057</v>
      </c>
      <c r="M8539" s="54" t="s">
        <v>28055</v>
      </c>
      <c r="N8539" s="54" t="s">
        <v>256</v>
      </c>
      <c r="O8539" s="54" t="s">
        <v>256</v>
      </c>
      <c r="P8539" s="54" t="s">
        <v>447</v>
      </c>
      <c r="Q8539" s="54" t="s">
        <v>256</v>
      </c>
      <c r="R8539" s="54" t="s">
        <v>431</v>
      </c>
      <c r="S8539" s="71"/>
      <c r="T8539" s="54" t="s">
        <v>256</v>
      </c>
      <c r="U8539" s="71">
        <v>44737</v>
      </c>
      <c r="V8539" s="54" t="s">
        <v>256</v>
      </c>
      <c r="W8539" t="str">
        <f t="shared" si="133"/>
        <v>Jun-22</v>
      </c>
    </row>
    <row r="8540" spans="1:23" x14ac:dyDescent="0.25">
      <c r="A8540" s="54" t="s">
        <v>317</v>
      </c>
      <c r="B8540" s="54" t="s">
        <v>428</v>
      </c>
      <c r="C8540" s="54" t="s">
        <v>263</v>
      </c>
      <c r="D8540" s="54" t="s">
        <v>429</v>
      </c>
      <c r="E8540" s="54" t="s">
        <v>28058</v>
      </c>
      <c r="F8540" s="71">
        <v>44737</v>
      </c>
      <c r="G8540" s="72">
        <v>4818.24</v>
      </c>
      <c r="H8540" s="72">
        <v>424727.86</v>
      </c>
      <c r="I8540" s="54" t="s">
        <v>265</v>
      </c>
      <c r="J8540" s="54" t="s">
        <v>25516</v>
      </c>
      <c r="K8540" s="54" t="s">
        <v>28059</v>
      </c>
      <c r="L8540" s="54" t="s">
        <v>28060</v>
      </c>
      <c r="M8540" s="54" t="s">
        <v>28058</v>
      </c>
      <c r="N8540" s="54" t="s">
        <v>256</v>
      </c>
      <c r="O8540" s="54" t="s">
        <v>256</v>
      </c>
      <c r="P8540" s="54" t="s">
        <v>447</v>
      </c>
      <c r="Q8540" s="54" t="s">
        <v>256</v>
      </c>
      <c r="R8540" s="54" t="s">
        <v>431</v>
      </c>
      <c r="S8540" s="71"/>
      <c r="T8540" s="54" t="s">
        <v>256</v>
      </c>
      <c r="U8540" s="71">
        <v>44737</v>
      </c>
      <c r="V8540" s="54" t="s">
        <v>256</v>
      </c>
      <c r="W8540" t="str">
        <f t="shared" si="133"/>
        <v>Jun-22</v>
      </c>
    </row>
    <row r="8541" spans="1:23" x14ac:dyDescent="0.25">
      <c r="A8541" s="54" t="s">
        <v>317</v>
      </c>
      <c r="B8541" s="54" t="s">
        <v>428</v>
      </c>
      <c r="C8541" s="54" t="s">
        <v>263</v>
      </c>
      <c r="D8541" s="54" t="s">
        <v>429</v>
      </c>
      <c r="E8541" s="54" t="s">
        <v>28061</v>
      </c>
      <c r="F8541" s="71">
        <v>44737</v>
      </c>
      <c r="G8541" s="72">
        <v>9987.84</v>
      </c>
      <c r="H8541" s="72">
        <v>880428.1</v>
      </c>
      <c r="I8541" s="54" t="s">
        <v>265</v>
      </c>
      <c r="J8541" s="54" t="s">
        <v>25516</v>
      </c>
      <c r="K8541" s="54" t="s">
        <v>18630</v>
      </c>
      <c r="L8541" s="54" t="s">
        <v>28062</v>
      </c>
      <c r="M8541" s="54" t="s">
        <v>28061</v>
      </c>
      <c r="N8541" s="54" t="s">
        <v>256</v>
      </c>
      <c r="O8541" s="54" t="s">
        <v>256</v>
      </c>
      <c r="P8541" s="54" t="s">
        <v>447</v>
      </c>
      <c r="Q8541" s="54" t="s">
        <v>256</v>
      </c>
      <c r="R8541" s="54" t="s">
        <v>431</v>
      </c>
      <c r="S8541" s="71"/>
      <c r="T8541" s="54" t="s">
        <v>256</v>
      </c>
      <c r="U8541" s="71">
        <v>44737</v>
      </c>
      <c r="V8541" s="54" t="s">
        <v>256</v>
      </c>
      <c r="W8541" t="str">
        <f t="shared" si="133"/>
        <v>Jun-22</v>
      </c>
    </row>
    <row r="8542" spans="1:23" x14ac:dyDescent="0.25">
      <c r="A8542" s="54" t="s">
        <v>317</v>
      </c>
      <c r="B8542" s="54" t="s">
        <v>428</v>
      </c>
      <c r="C8542" s="54" t="s">
        <v>263</v>
      </c>
      <c r="D8542" s="54" t="s">
        <v>429</v>
      </c>
      <c r="E8542" s="54" t="s">
        <v>28063</v>
      </c>
      <c r="F8542" s="71">
        <v>44737</v>
      </c>
      <c r="G8542" s="72">
        <v>884.16</v>
      </c>
      <c r="H8542" s="72">
        <v>77938.7</v>
      </c>
      <c r="I8542" s="54" t="s">
        <v>265</v>
      </c>
      <c r="J8542" s="54" t="s">
        <v>25516</v>
      </c>
      <c r="K8542" s="54" t="s">
        <v>28064</v>
      </c>
      <c r="L8542" s="54" t="s">
        <v>28065</v>
      </c>
      <c r="M8542" s="54" t="s">
        <v>28063</v>
      </c>
      <c r="N8542" s="54" t="s">
        <v>256</v>
      </c>
      <c r="O8542" s="54" t="s">
        <v>256</v>
      </c>
      <c r="P8542" s="54" t="s">
        <v>447</v>
      </c>
      <c r="Q8542" s="54" t="s">
        <v>256</v>
      </c>
      <c r="R8542" s="54" t="s">
        <v>431</v>
      </c>
      <c r="S8542" s="71"/>
      <c r="T8542" s="54" t="s">
        <v>256</v>
      </c>
      <c r="U8542" s="71">
        <v>44737</v>
      </c>
      <c r="V8542" s="54" t="s">
        <v>256</v>
      </c>
      <c r="W8542" t="str">
        <f t="shared" si="133"/>
        <v>Jun-22</v>
      </c>
    </row>
    <row r="8543" spans="1:23" x14ac:dyDescent="0.25">
      <c r="A8543" s="54" t="s">
        <v>317</v>
      </c>
      <c r="B8543" s="54" t="s">
        <v>428</v>
      </c>
      <c r="C8543" s="54" t="s">
        <v>263</v>
      </c>
      <c r="D8543" s="54" t="s">
        <v>429</v>
      </c>
      <c r="E8543" s="54" t="s">
        <v>28066</v>
      </c>
      <c r="F8543" s="71">
        <v>44737</v>
      </c>
      <c r="G8543" s="72">
        <v>4442.3999999999996</v>
      </c>
      <c r="H8543" s="72">
        <v>391597.56</v>
      </c>
      <c r="I8543" s="54" t="s">
        <v>265</v>
      </c>
      <c r="J8543" s="54" t="s">
        <v>25516</v>
      </c>
      <c r="K8543" s="54" t="s">
        <v>28067</v>
      </c>
      <c r="L8543" s="54" t="s">
        <v>28068</v>
      </c>
      <c r="M8543" s="54" t="s">
        <v>28066</v>
      </c>
      <c r="N8543" s="54" t="s">
        <v>256</v>
      </c>
      <c r="O8543" s="54" t="s">
        <v>256</v>
      </c>
      <c r="P8543" s="54" t="s">
        <v>447</v>
      </c>
      <c r="Q8543" s="54" t="s">
        <v>256</v>
      </c>
      <c r="R8543" s="54" t="s">
        <v>431</v>
      </c>
      <c r="S8543" s="71"/>
      <c r="T8543" s="54" t="s">
        <v>256</v>
      </c>
      <c r="U8543" s="71">
        <v>44737</v>
      </c>
      <c r="V8543" s="54" t="s">
        <v>256</v>
      </c>
      <c r="W8543" t="str">
        <f t="shared" si="133"/>
        <v>Jun-22</v>
      </c>
    </row>
    <row r="8544" spans="1:23" x14ac:dyDescent="0.25">
      <c r="A8544" s="54" t="s">
        <v>317</v>
      </c>
      <c r="B8544" s="54" t="s">
        <v>428</v>
      </c>
      <c r="C8544" s="54" t="s">
        <v>263</v>
      </c>
      <c r="D8544" s="54" t="s">
        <v>429</v>
      </c>
      <c r="E8544" s="54" t="s">
        <v>28069</v>
      </c>
      <c r="F8544" s="71">
        <v>44737</v>
      </c>
      <c r="G8544" s="72">
        <v>40468.28</v>
      </c>
      <c r="H8544" s="72">
        <v>3567278.88</v>
      </c>
      <c r="I8544" s="54" t="s">
        <v>265</v>
      </c>
      <c r="J8544" s="54" t="s">
        <v>25526</v>
      </c>
      <c r="K8544" s="54" t="s">
        <v>28070</v>
      </c>
      <c r="L8544" s="54" t="s">
        <v>28071</v>
      </c>
      <c r="M8544" s="54" t="s">
        <v>28069</v>
      </c>
      <c r="N8544" s="54" t="s">
        <v>256</v>
      </c>
      <c r="O8544" s="54" t="s">
        <v>256</v>
      </c>
      <c r="P8544" s="54" t="s">
        <v>21833</v>
      </c>
      <c r="Q8544" s="54" t="s">
        <v>256</v>
      </c>
      <c r="R8544" s="54" t="s">
        <v>431</v>
      </c>
      <c r="S8544" s="71"/>
      <c r="T8544" s="54" t="s">
        <v>256</v>
      </c>
      <c r="U8544" s="71">
        <v>44737</v>
      </c>
      <c r="V8544" s="54" t="s">
        <v>256</v>
      </c>
      <c r="W8544" t="str">
        <f t="shared" si="133"/>
        <v>Jun-22</v>
      </c>
    </row>
    <row r="8545" spans="1:23" x14ac:dyDescent="0.25">
      <c r="A8545" s="54" t="s">
        <v>317</v>
      </c>
      <c r="B8545" s="54" t="s">
        <v>428</v>
      </c>
      <c r="C8545" s="54" t="s">
        <v>263</v>
      </c>
      <c r="D8545" s="54" t="s">
        <v>429</v>
      </c>
      <c r="E8545" s="54" t="s">
        <v>28072</v>
      </c>
      <c r="F8545" s="71">
        <v>44737</v>
      </c>
      <c r="G8545" s="72">
        <v>8875.93</v>
      </c>
      <c r="H8545" s="72">
        <v>782413.23</v>
      </c>
      <c r="I8545" s="54" t="s">
        <v>265</v>
      </c>
      <c r="J8545" s="54" t="s">
        <v>26772</v>
      </c>
      <c r="K8545" s="54" t="s">
        <v>28073</v>
      </c>
      <c r="L8545" s="54" t="s">
        <v>28074</v>
      </c>
      <c r="M8545" s="54" t="s">
        <v>28072</v>
      </c>
      <c r="N8545" s="54" t="s">
        <v>256</v>
      </c>
      <c r="O8545" s="54" t="s">
        <v>256</v>
      </c>
      <c r="P8545" s="54" t="s">
        <v>495</v>
      </c>
      <c r="Q8545" s="54" t="s">
        <v>256</v>
      </c>
      <c r="R8545" s="54" t="s">
        <v>431</v>
      </c>
      <c r="S8545" s="71"/>
      <c r="T8545" s="54" t="s">
        <v>256</v>
      </c>
      <c r="U8545" s="71">
        <v>44737</v>
      </c>
      <c r="V8545" s="54" t="s">
        <v>256</v>
      </c>
      <c r="W8545" t="str">
        <f t="shared" si="133"/>
        <v>Jun-22</v>
      </c>
    </row>
    <row r="8546" spans="1:23" x14ac:dyDescent="0.25">
      <c r="A8546" s="54" t="s">
        <v>317</v>
      </c>
      <c r="B8546" s="54" t="s">
        <v>428</v>
      </c>
      <c r="C8546" s="54" t="s">
        <v>263</v>
      </c>
      <c r="D8546" s="54" t="s">
        <v>429</v>
      </c>
      <c r="E8546" s="54" t="s">
        <v>28075</v>
      </c>
      <c r="F8546" s="71">
        <v>44737</v>
      </c>
      <c r="G8546" s="72">
        <v>259.05</v>
      </c>
      <c r="H8546" s="72">
        <v>22835.26</v>
      </c>
      <c r="I8546" s="54" t="s">
        <v>265</v>
      </c>
      <c r="J8546" s="54" t="s">
        <v>26772</v>
      </c>
      <c r="K8546" s="54" t="s">
        <v>498</v>
      </c>
      <c r="L8546" s="54" t="s">
        <v>28076</v>
      </c>
      <c r="M8546" s="54" t="s">
        <v>28075</v>
      </c>
      <c r="N8546" s="54" t="s">
        <v>256</v>
      </c>
      <c r="O8546" s="54" t="s">
        <v>256</v>
      </c>
      <c r="P8546" s="54" t="s">
        <v>495</v>
      </c>
      <c r="Q8546" s="54" t="s">
        <v>256</v>
      </c>
      <c r="R8546" s="54" t="s">
        <v>431</v>
      </c>
      <c r="S8546" s="71"/>
      <c r="T8546" s="54" t="s">
        <v>256</v>
      </c>
      <c r="U8546" s="71">
        <v>44737</v>
      </c>
      <c r="V8546" s="54" t="s">
        <v>256</v>
      </c>
      <c r="W8546" t="str">
        <f t="shared" si="133"/>
        <v>Jun-22</v>
      </c>
    </row>
    <row r="8547" spans="1:23" x14ac:dyDescent="0.25">
      <c r="A8547" s="54" t="s">
        <v>317</v>
      </c>
      <c r="B8547" s="54" t="s">
        <v>428</v>
      </c>
      <c r="C8547" s="54" t="s">
        <v>263</v>
      </c>
      <c r="D8547" s="54" t="s">
        <v>429</v>
      </c>
      <c r="E8547" s="54" t="s">
        <v>28077</v>
      </c>
      <c r="F8547" s="71">
        <v>44737</v>
      </c>
      <c r="G8547" s="72">
        <v>443.77</v>
      </c>
      <c r="H8547" s="72">
        <v>39118.33</v>
      </c>
      <c r="I8547" s="54" t="s">
        <v>265</v>
      </c>
      <c r="J8547" s="54" t="s">
        <v>26772</v>
      </c>
      <c r="K8547" s="54" t="s">
        <v>499</v>
      </c>
      <c r="L8547" s="54" t="s">
        <v>28078</v>
      </c>
      <c r="M8547" s="54" t="s">
        <v>28077</v>
      </c>
      <c r="N8547" s="54" t="s">
        <v>256</v>
      </c>
      <c r="O8547" s="54" t="s">
        <v>256</v>
      </c>
      <c r="P8547" s="54" t="s">
        <v>495</v>
      </c>
      <c r="Q8547" s="54" t="s">
        <v>256</v>
      </c>
      <c r="R8547" s="54" t="s">
        <v>431</v>
      </c>
      <c r="S8547" s="71"/>
      <c r="T8547" s="54" t="s">
        <v>256</v>
      </c>
      <c r="U8547" s="71">
        <v>44737</v>
      </c>
      <c r="V8547" s="54" t="s">
        <v>256</v>
      </c>
      <c r="W8547" t="str">
        <f t="shared" si="133"/>
        <v>Jun-22</v>
      </c>
    </row>
    <row r="8548" spans="1:23" x14ac:dyDescent="0.25">
      <c r="A8548" s="54" t="s">
        <v>317</v>
      </c>
      <c r="B8548" s="54" t="s">
        <v>428</v>
      </c>
      <c r="C8548" s="54" t="s">
        <v>263</v>
      </c>
      <c r="D8548" s="54" t="s">
        <v>429</v>
      </c>
      <c r="E8548" s="54" t="s">
        <v>28079</v>
      </c>
      <c r="F8548" s="71">
        <v>44737</v>
      </c>
      <c r="G8548" s="72">
        <v>21892.32</v>
      </c>
      <c r="H8548" s="72">
        <v>1929808.01</v>
      </c>
      <c r="I8548" s="54" t="s">
        <v>265</v>
      </c>
      <c r="J8548" s="54" t="s">
        <v>26772</v>
      </c>
      <c r="K8548" s="54" t="s">
        <v>28080</v>
      </c>
      <c r="L8548" s="54" t="s">
        <v>28081</v>
      </c>
      <c r="M8548" s="54" t="s">
        <v>28079</v>
      </c>
      <c r="N8548" s="54" t="s">
        <v>256</v>
      </c>
      <c r="O8548" s="54" t="s">
        <v>256</v>
      </c>
      <c r="P8548" s="54" t="s">
        <v>447</v>
      </c>
      <c r="Q8548" s="54" t="s">
        <v>256</v>
      </c>
      <c r="R8548" s="54" t="s">
        <v>431</v>
      </c>
      <c r="S8548" s="71"/>
      <c r="T8548" s="54" t="s">
        <v>256</v>
      </c>
      <c r="U8548" s="71">
        <v>44737</v>
      </c>
      <c r="V8548" s="54" t="s">
        <v>256</v>
      </c>
      <c r="W8548" t="str">
        <f t="shared" si="133"/>
        <v>Jun-22</v>
      </c>
    </row>
    <row r="8549" spans="1:23" x14ac:dyDescent="0.25">
      <c r="A8549" s="54" t="s">
        <v>317</v>
      </c>
      <c r="B8549" s="54" t="s">
        <v>428</v>
      </c>
      <c r="C8549" s="54" t="s">
        <v>263</v>
      </c>
      <c r="D8549" s="54" t="s">
        <v>429</v>
      </c>
      <c r="E8549" s="54" t="s">
        <v>28082</v>
      </c>
      <c r="F8549" s="71">
        <v>44737</v>
      </c>
      <c r="G8549" s="72">
        <v>2548.8000000000002</v>
      </c>
      <c r="H8549" s="72">
        <v>224676.72</v>
      </c>
      <c r="I8549" s="54" t="s">
        <v>265</v>
      </c>
      <c r="J8549" s="54" t="s">
        <v>26772</v>
      </c>
      <c r="K8549" s="54" t="s">
        <v>28083</v>
      </c>
      <c r="L8549" s="54" t="s">
        <v>28084</v>
      </c>
      <c r="M8549" s="54" t="s">
        <v>28082</v>
      </c>
      <c r="N8549" s="54" t="s">
        <v>256</v>
      </c>
      <c r="O8549" s="54" t="s">
        <v>256</v>
      </c>
      <c r="P8549" s="54" t="s">
        <v>447</v>
      </c>
      <c r="Q8549" s="54" t="s">
        <v>256</v>
      </c>
      <c r="R8549" s="54" t="s">
        <v>431</v>
      </c>
      <c r="S8549" s="71"/>
      <c r="T8549" s="54" t="s">
        <v>256</v>
      </c>
      <c r="U8549" s="71">
        <v>44737</v>
      </c>
      <c r="V8549" s="54" t="s">
        <v>256</v>
      </c>
      <c r="W8549" t="str">
        <f t="shared" si="133"/>
        <v>Jun-22</v>
      </c>
    </row>
    <row r="8550" spans="1:23" x14ac:dyDescent="0.25">
      <c r="A8550" s="54" t="s">
        <v>317</v>
      </c>
      <c r="B8550" s="54" t="s">
        <v>428</v>
      </c>
      <c r="C8550" s="54" t="s">
        <v>263</v>
      </c>
      <c r="D8550" s="54" t="s">
        <v>429</v>
      </c>
      <c r="E8550" s="54" t="s">
        <v>28085</v>
      </c>
      <c r="F8550" s="71">
        <v>44737</v>
      </c>
      <c r="G8550" s="72">
        <v>1670.4</v>
      </c>
      <c r="H8550" s="72">
        <v>147245.76000000001</v>
      </c>
      <c r="I8550" s="54" t="s">
        <v>265</v>
      </c>
      <c r="J8550" s="54" t="s">
        <v>26772</v>
      </c>
      <c r="K8550" s="54" t="s">
        <v>28086</v>
      </c>
      <c r="L8550" s="54" t="s">
        <v>28087</v>
      </c>
      <c r="M8550" s="54" t="s">
        <v>28085</v>
      </c>
      <c r="N8550" s="54" t="s">
        <v>256</v>
      </c>
      <c r="O8550" s="54" t="s">
        <v>256</v>
      </c>
      <c r="P8550" s="54" t="s">
        <v>447</v>
      </c>
      <c r="Q8550" s="54" t="s">
        <v>256</v>
      </c>
      <c r="R8550" s="54" t="s">
        <v>431</v>
      </c>
      <c r="S8550" s="71"/>
      <c r="T8550" s="54" t="s">
        <v>256</v>
      </c>
      <c r="U8550" s="71">
        <v>44737</v>
      </c>
      <c r="V8550" s="54" t="s">
        <v>256</v>
      </c>
      <c r="W8550" t="str">
        <f t="shared" si="133"/>
        <v>Jun-22</v>
      </c>
    </row>
    <row r="8551" spans="1:23" x14ac:dyDescent="0.25">
      <c r="A8551" s="54" t="s">
        <v>317</v>
      </c>
      <c r="B8551" s="54" t="s">
        <v>428</v>
      </c>
      <c r="C8551" s="54" t="s">
        <v>263</v>
      </c>
      <c r="D8551" s="54" t="s">
        <v>429</v>
      </c>
      <c r="E8551" s="54" t="s">
        <v>28088</v>
      </c>
      <c r="F8551" s="71">
        <v>44737</v>
      </c>
      <c r="G8551" s="72">
        <v>5155.2</v>
      </c>
      <c r="H8551" s="72">
        <v>454430.88</v>
      </c>
      <c r="I8551" s="54" t="s">
        <v>265</v>
      </c>
      <c r="J8551" s="54" t="s">
        <v>26772</v>
      </c>
      <c r="K8551" s="54" t="s">
        <v>28089</v>
      </c>
      <c r="L8551" s="54" t="s">
        <v>28090</v>
      </c>
      <c r="M8551" s="54" t="s">
        <v>28088</v>
      </c>
      <c r="N8551" s="54" t="s">
        <v>256</v>
      </c>
      <c r="O8551" s="54" t="s">
        <v>256</v>
      </c>
      <c r="P8551" s="54" t="s">
        <v>447</v>
      </c>
      <c r="Q8551" s="54" t="s">
        <v>256</v>
      </c>
      <c r="R8551" s="54" t="s">
        <v>431</v>
      </c>
      <c r="S8551" s="71"/>
      <c r="T8551" s="54" t="s">
        <v>256</v>
      </c>
      <c r="U8551" s="71">
        <v>44737</v>
      </c>
      <c r="V8551" s="54" t="s">
        <v>256</v>
      </c>
      <c r="W8551" t="str">
        <f t="shared" si="133"/>
        <v>Jun-22</v>
      </c>
    </row>
    <row r="8552" spans="1:23" x14ac:dyDescent="0.25">
      <c r="A8552" s="54" t="s">
        <v>317</v>
      </c>
      <c r="B8552" s="54" t="s">
        <v>428</v>
      </c>
      <c r="C8552" s="54" t="s">
        <v>263</v>
      </c>
      <c r="D8552" s="54" t="s">
        <v>429</v>
      </c>
      <c r="E8552" s="54" t="s">
        <v>28091</v>
      </c>
      <c r="F8552" s="71">
        <v>44737</v>
      </c>
      <c r="G8552" s="72">
        <v>2066.4</v>
      </c>
      <c r="H8552" s="72">
        <v>182153.16</v>
      </c>
      <c r="I8552" s="54" t="s">
        <v>265</v>
      </c>
      <c r="J8552" s="54" t="s">
        <v>26772</v>
      </c>
      <c r="K8552" s="54" t="s">
        <v>28092</v>
      </c>
      <c r="L8552" s="54" t="s">
        <v>28093</v>
      </c>
      <c r="M8552" s="54" t="s">
        <v>28091</v>
      </c>
      <c r="N8552" s="54" t="s">
        <v>256</v>
      </c>
      <c r="O8552" s="54" t="s">
        <v>256</v>
      </c>
      <c r="P8552" s="54" t="s">
        <v>447</v>
      </c>
      <c r="Q8552" s="54" t="s">
        <v>256</v>
      </c>
      <c r="R8552" s="54" t="s">
        <v>431</v>
      </c>
      <c r="S8552" s="71"/>
      <c r="T8552" s="54" t="s">
        <v>256</v>
      </c>
      <c r="U8552" s="71">
        <v>44737</v>
      </c>
      <c r="V8552" s="54" t="s">
        <v>256</v>
      </c>
      <c r="W8552" t="str">
        <f t="shared" si="133"/>
        <v>Jun-22</v>
      </c>
    </row>
    <row r="8553" spans="1:23" x14ac:dyDescent="0.25">
      <c r="A8553" s="54" t="s">
        <v>317</v>
      </c>
      <c r="B8553" s="54" t="s">
        <v>428</v>
      </c>
      <c r="C8553" s="54" t="s">
        <v>263</v>
      </c>
      <c r="D8553" s="54" t="s">
        <v>429</v>
      </c>
      <c r="E8553" s="54" t="s">
        <v>28094</v>
      </c>
      <c r="F8553" s="71">
        <v>44737</v>
      </c>
      <c r="G8553" s="72">
        <v>1293.1199999999999</v>
      </c>
      <c r="H8553" s="72">
        <v>113988.53</v>
      </c>
      <c r="I8553" s="54" t="s">
        <v>265</v>
      </c>
      <c r="J8553" s="54" t="s">
        <v>26772</v>
      </c>
      <c r="K8553" s="54" t="s">
        <v>28095</v>
      </c>
      <c r="L8553" s="54" t="s">
        <v>28096</v>
      </c>
      <c r="M8553" s="54" t="s">
        <v>28094</v>
      </c>
      <c r="N8553" s="54" t="s">
        <v>256</v>
      </c>
      <c r="O8553" s="54" t="s">
        <v>256</v>
      </c>
      <c r="P8553" s="54" t="s">
        <v>447</v>
      </c>
      <c r="Q8553" s="54" t="s">
        <v>256</v>
      </c>
      <c r="R8553" s="54" t="s">
        <v>431</v>
      </c>
      <c r="S8553" s="71"/>
      <c r="T8553" s="54" t="s">
        <v>256</v>
      </c>
      <c r="U8553" s="71">
        <v>44737</v>
      </c>
      <c r="V8553" s="54" t="s">
        <v>256</v>
      </c>
      <c r="W8553" t="str">
        <f t="shared" si="133"/>
        <v>Jun-22</v>
      </c>
    </row>
    <row r="8554" spans="1:23" x14ac:dyDescent="0.25">
      <c r="A8554" s="54" t="s">
        <v>317</v>
      </c>
      <c r="B8554" s="54" t="s">
        <v>428</v>
      </c>
      <c r="C8554" s="54" t="s">
        <v>263</v>
      </c>
      <c r="D8554" s="54" t="s">
        <v>429</v>
      </c>
      <c r="E8554" s="54" t="s">
        <v>28097</v>
      </c>
      <c r="F8554" s="71">
        <v>44737</v>
      </c>
      <c r="G8554" s="72">
        <v>393.12</v>
      </c>
      <c r="H8554" s="72">
        <v>34653.53</v>
      </c>
      <c r="I8554" s="54" t="s">
        <v>265</v>
      </c>
      <c r="J8554" s="54" t="s">
        <v>26772</v>
      </c>
      <c r="K8554" s="54" t="s">
        <v>28098</v>
      </c>
      <c r="L8554" s="54" t="s">
        <v>28099</v>
      </c>
      <c r="M8554" s="54" t="s">
        <v>28097</v>
      </c>
      <c r="N8554" s="54" t="s">
        <v>256</v>
      </c>
      <c r="O8554" s="54" t="s">
        <v>256</v>
      </c>
      <c r="P8554" s="54" t="s">
        <v>447</v>
      </c>
      <c r="Q8554" s="54" t="s">
        <v>256</v>
      </c>
      <c r="R8554" s="54" t="s">
        <v>431</v>
      </c>
      <c r="S8554" s="71"/>
      <c r="T8554" s="54" t="s">
        <v>256</v>
      </c>
      <c r="U8554" s="71">
        <v>44737</v>
      </c>
      <c r="V8554" s="54" t="s">
        <v>256</v>
      </c>
      <c r="W8554" t="str">
        <f t="shared" si="133"/>
        <v>Jun-22</v>
      </c>
    </row>
    <row r="8555" spans="1:23" x14ac:dyDescent="0.25">
      <c r="A8555" s="54" t="s">
        <v>317</v>
      </c>
      <c r="B8555" s="54" t="s">
        <v>428</v>
      </c>
      <c r="C8555" s="54" t="s">
        <v>263</v>
      </c>
      <c r="D8555" s="54" t="s">
        <v>429</v>
      </c>
      <c r="E8555" s="54" t="s">
        <v>28100</v>
      </c>
      <c r="F8555" s="71">
        <v>44737</v>
      </c>
      <c r="G8555" s="72">
        <v>2522.88</v>
      </c>
      <c r="H8555" s="72">
        <v>222391.87</v>
      </c>
      <c r="I8555" s="54" t="s">
        <v>265</v>
      </c>
      <c r="J8555" s="54" t="s">
        <v>26772</v>
      </c>
      <c r="K8555" s="54" t="s">
        <v>28101</v>
      </c>
      <c r="L8555" s="54" t="s">
        <v>28102</v>
      </c>
      <c r="M8555" s="54" t="s">
        <v>28100</v>
      </c>
      <c r="N8555" s="54" t="s">
        <v>256</v>
      </c>
      <c r="O8555" s="54" t="s">
        <v>256</v>
      </c>
      <c r="P8555" s="54" t="s">
        <v>447</v>
      </c>
      <c r="Q8555" s="54" t="s">
        <v>256</v>
      </c>
      <c r="R8555" s="54" t="s">
        <v>431</v>
      </c>
      <c r="S8555" s="71"/>
      <c r="T8555" s="54" t="s">
        <v>256</v>
      </c>
      <c r="U8555" s="71">
        <v>44737</v>
      </c>
      <c r="V8555" s="54" t="s">
        <v>256</v>
      </c>
      <c r="W8555" t="str">
        <f t="shared" si="133"/>
        <v>Jun-22</v>
      </c>
    </row>
    <row r="8556" spans="1:23" x14ac:dyDescent="0.25">
      <c r="A8556" s="54" t="s">
        <v>317</v>
      </c>
      <c r="B8556" s="54" t="s">
        <v>428</v>
      </c>
      <c r="C8556" s="54" t="s">
        <v>263</v>
      </c>
      <c r="D8556" s="54" t="s">
        <v>429</v>
      </c>
      <c r="E8556" s="54" t="s">
        <v>28103</v>
      </c>
      <c r="F8556" s="71">
        <v>44737</v>
      </c>
      <c r="G8556" s="72">
        <v>801.42</v>
      </c>
      <c r="H8556" s="72">
        <v>70645.17</v>
      </c>
      <c r="I8556" s="54" t="s">
        <v>265</v>
      </c>
      <c r="J8556" s="54" t="s">
        <v>27517</v>
      </c>
      <c r="K8556" s="54" t="s">
        <v>500</v>
      </c>
      <c r="L8556" s="54" t="s">
        <v>28104</v>
      </c>
      <c r="M8556" s="54" t="s">
        <v>28103</v>
      </c>
      <c r="N8556" s="54" t="s">
        <v>256</v>
      </c>
      <c r="O8556" s="54" t="s">
        <v>256</v>
      </c>
      <c r="P8556" s="54" t="s">
        <v>495</v>
      </c>
      <c r="Q8556" s="54" t="s">
        <v>256</v>
      </c>
      <c r="R8556" s="54" t="s">
        <v>431</v>
      </c>
      <c r="S8556" s="71"/>
      <c r="T8556" s="54" t="s">
        <v>256</v>
      </c>
      <c r="U8556" s="71">
        <v>44737</v>
      </c>
      <c r="V8556" s="54" t="s">
        <v>256</v>
      </c>
      <c r="W8556" t="str">
        <f t="shared" si="133"/>
        <v>Jun-22</v>
      </c>
    </row>
    <row r="8557" spans="1:23" x14ac:dyDescent="0.25">
      <c r="A8557" s="54" t="s">
        <v>317</v>
      </c>
      <c r="B8557" s="54" t="s">
        <v>428</v>
      </c>
      <c r="C8557" s="54" t="s">
        <v>263</v>
      </c>
      <c r="D8557" s="54" t="s">
        <v>429</v>
      </c>
      <c r="E8557" s="54" t="s">
        <v>28105</v>
      </c>
      <c r="F8557" s="71">
        <v>44737</v>
      </c>
      <c r="G8557" s="72">
        <v>1305</v>
      </c>
      <c r="H8557" s="72">
        <v>115035.75</v>
      </c>
      <c r="I8557" s="54" t="s">
        <v>265</v>
      </c>
      <c r="J8557" s="54" t="s">
        <v>27517</v>
      </c>
      <c r="K8557" s="54" t="s">
        <v>28106</v>
      </c>
      <c r="L8557" s="54" t="s">
        <v>28107</v>
      </c>
      <c r="M8557" s="54" t="s">
        <v>28105</v>
      </c>
      <c r="N8557" s="54" t="s">
        <v>256</v>
      </c>
      <c r="O8557" s="54" t="s">
        <v>256</v>
      </c>
      <c r="P8557" s="54" t="s">
        <v>447</v>
      </c>
      <c r="Q8557" s="54" t="s">
        <v>256</v>
      </c>
      <c r="R8557" s="54" t="s">
        <v>431</v>
      </c>
      <c r="S8557" s="71"/>
      <c r="T8557" s="54" t="s">
        <v>256</v>
      </c>
      <c r="U8557" s="71">
        <v>44737</v>
      </c>
      <c r="V8557" s="54" t="s">
        <v>256</v>
      </c>
      <c r="W8557" t="str">
        <f t="shared" si="133"/>
        <v>Jun-22</v>
      </c>
    </row>
    <row r="8558" spans="1:23" x14ac:dyDescent="0.25">
      <c r="A8558" s="54" t="s">
        <v>317</v>
      </c>
      <c r="B8558" s="54" t="s">
        <v>428</v>
      </c>
      <c r="C8558" s="54" t="s">
        <v>263</v>
      </c>
      <c r="D8558" s="54" t="s">
        <v>429</v>
      </c>
      <c r="E8558" s="54" t="s">
        <v>28108</v>
      </c>
      <c r="F8558" s="71">
        <v>44738</v>
      </c>
      <c r="G8558" s="72">
        <v>2041.45</v>
      </c>
      <c r="H8558" s="72">
        <v>179953.82</v>
      </c>
      <c r="I8558" s="54" t="s">
        <v>265</v>
      </c>
      <c r="J8558" s="54" t="s">
        <v>22628</v>
      </c>
      <c r="K8558" s="54" t="s">
        <v>28109</v>
      </c>
      <c r="L8558" s="54" t="s">
        <v>28110</v>
      </c>
      <c r="M8558" s="54" t="s">
        <v>28108</v>
      </c>
      <c r="N8558" s="54" t="s">
        <v>256</v>
      </c>
      <c r="O8558" s="54" t="s">
        <v>256</v>
      </c>
      <c r="P8558" s="54" t="s">
        <v>289</v>
      </c>
      <c r="Q8558" s="54" t="s">
        <v>256</v>
      </c>
      <c r="R8558" s="54" t="s">
        <v>431</v>
      </c>
      <c r="S8558" s="71"/>
      <c r="T8558" s="54" t="s">
        <v>256</v>
      </c>
      <c r="U8558" s="71">
        <v>44738</v>
      </c>
      <c r="V8558" s="54" t="s">
        <v>256</v>
      </c>
      <c r="W8558" t="str">
        <f t="shared" si="133"/>
        <v>Jun-22</v>
      </c>
    </row>
    <row r="8559" spans="1:23" x14ac:dyDescent="0.25">
      <c r="A8559" s="54" t="s">
        <v>318</v>
      </c>
      <c r="B8559" s="54" t="s">
        <v>428</v>
      </c>
      <c r="C8559" s="54" t="s">
        <v>263</v>
      </c>
      <c r="D8559" s="54" t="s">
        <v>429</v>
      </c>
      <c r="E8559" s="54" t="s">
        <v>28111</v>
      </c>
      <c r="F8559" s="71">
        <v>44738</v>
      </c>
      <c r="G8559" s="72">
        <v>12776.45</v>
      </c>
      <c r="H8559" s="72">
        <v>1126244.07</v>
      </c>
      <c r="I8559" s="54" t="s">
        <v>265</v>
      </c>
      <c r="J8559" s="54" t="s">
        <v>25651</v>
      </c>
      <c r="K8559" s="54" t="s">
        <v>28112</v>
      </c>
      <c r="L8559" s="54" t="s">
        <v>28113</v>
      </c>
      <c r="M8559" s="54" t="s">
        <v>28111</v>
      </c>
      <c r="N8559" s="54" t="s">
        <v>256</v>
      </c>
      <c r="O8559" s="54" t="s">
        <v>256</v>
      </c>
      <c r="P8559" s="54" t="s">
        <v>320</v>
      </c>
      <c r="Q8559" s="54" t="s">
        <v>256</v>
      </c>
      <c r="R8559" s="54" t="s">
        <v>431</v>
      </c>
      <c r="S8559" s="71"/>
      <c r="T8559" s="54" t="s">
        <v>256</v>
      </c>
      <c r="U8559" s="71">
        <v>44738</v>
      </c>
      <c r="V8559" s="54" t="s">
        <v>256</v>
      </c>
      <c r="W8559" t="str">
        <f t="shared" si="133"/>
        <v>Jun-22</v>
      </c>
    </row>
    <row r="8560" spans="1:23" x14ac:dyDescent="0.25">
      <c r="A8560" s="54" t="s">
        <v>318</v>
      </c>
      <c r="B8560" s="54" t="s">
        <v>428</v>
      </c>
      <c r="C8560" s="54" t="s">
        <v>263</v>
      </c>
      <c r="D8560" s="54" t="s">
        <v>429</v>
      </c>
      <c r="E8560" s="54" t="s">
        <v>28114</v>
      </c>
      <c r="F8560" s="71">
        <v>44738</v>
      </c>
      <c r="G8560" s="72">
        <v>52590.26</v>
      </c>
      <c r="H8560" s="72">
        <v>4635831.42</v>
      </c>
      <c r="I8560" s="54" t="s">
        <v>265</v>
      </c>
      <c r="J8560" s="54" t="s">
        <v>25651</v>
      </c>
      <c r="K8560" s="54" t="s">
        <v>28112</v>
      </c>
      <c r="L8560" s="54" t="s">
        <v>28115</v>
      </c>
      <c r="M8560" s="54" t="s">
        <v>28114</v>
      </c>
      <c r="N8560" s="54" t="s">
        <v>256</v>
      </c>
      <c r="O8560" s="54" t="s">
        <v>256</v>
      </c>
      <c r="P8560" s="54" t="s">
        <v>320</v>
      </c>
      <c r="Q8560" s="54" t="s">
        <v>256</v>
      </c>
      <c r="R8560" s="54" t="s">
        <v>431</v>
      </c>
      <c r="S8560" s="71"/>
      <c r="T8560" s="54" t="s">
        <v>256</v>
      </c>
      <c r="U8560" s="71">
        <v>44738</v>
      </c>
      <c r="V8560" s="54" t="s">
        <v>256</v>
      </c>
      <c r="W8560" t="str">
        <f t="shared" si="133"/>
        <v>Jun-22</v>
      </c>
    </row>
    <row r="8561" spans="1:23" x14ac:dyDescent="0.25">
      <c r="A8561" s="54" t="s">
        <v>317</v>
      </c>
      <c r="B8561" s="54" t="s">
        <v>428</v>
      </c>
      <c r="C8561" s="54" t="s">
        <v>263</v>
      </c>
      <c r="D8561" s="54" t="s">
        <v>429</v>
      </c>
      <c r="E8561" s="54" t="s">
        <v>28116</v>
      </c>
      <c r="F8561" s="71">
        <v>44738</v>
      </c>
      <c r="G8561" s="72">
        <v>3033.76</v>
      </c>
      <c r="H8561" s="72">
        <v>267425.94</v>
      </c>
      <c r="I8561" s="54" t="s">
        <v>265</v>
      </c>
      <c r="J8561" s="54" t="s">
        <v>25651</v>
      </c>
      <c r="K8561" s="54" t="s">
        <v>28117</v>
      </c>
      <c r="L8561" s="54" t="s">
        <v>28118</v>
      </c>
      <c r="M8561" s="54" t="s">
        <v>28116</v>
      </c>
      <c r="N8561" s="54" t="s">
        <v>256</v>
      </c>
      <c r="O8561" s="54" t="s">
        <v>256</v>
      </c>
      <c r="P8561" s="54" t="s">
        <v>289</v>
      </c>
      <c r="Q8561" s="54" t="s">
        <v>256</v>
      </c>
      <c r="R8561" s="54" t="s">
        <v>431</v>
      </c>
      <c r="S8561" s="71"/>
      <c r="T8561" s="54" t="s">
        <v>256</v>
      </c>
      <c r="U8561" s="71">
        <v>44738</v>
      </c>
      <c r="V8561" s="54" t="s">
        <v>256</v>
      </c>
      <c r="W8561" t="str">
        <f t="shared" si="133"/>
        <v>Jun-22</v>
      </c>
    </row>
    <row r="8562" spans="1:23" x14ac:dyDescent="0.25">
      <c r="A8562" s="54" t="s">
        <v>317</v>
      </c>
      <c r="B8562" s="54" t="s">
        <v>428</v>
      </c>
      <c r="C8562" s="54" t="s">
        <v>263</v>
      </c>
      <c r="D8562" s="54" t="s">
        <v>429</v>
      </c>
      <c r="E8562" s="54" t="s">
        <v>28119</v>
      </c>
      <c r="F8562" s="71">
        <v>44738</v>
      </c>
      <c r="G8562" s="72">
        <v>182.25</v>
      </c>
      <c r="H8562" s="72">
        <v>16065.34</v>
      </c>
      <c r="I8562" s="54" t="s">
        <v>265</v>
      </c>
      <c r="J8562" s="54" t="s">
        <v>22798</v>
      </c>
      <c r="K8562" s="54" t="s">
        <v>28109</v>
      </c>
      <c r="L8562" s="54" t="s">
        <v>28120</v>
      </c>
      <c r="M8562" s="54" t="s">
        <v>28119</v>
      </c>
      <c r="N8562" s="54" t="s">
        <v>256</v>
      </c>
      <c r="O8562" s="54" t="s">
        <v>256</v>
      </c>
      <c r="P8562" s="54" t="s">
        <v>289</v>
      </c>
      <c r="Q8562" s="54" t="s">
        <v>256</v>
      </c>
      <c r="R8562" s="54" t="s">
        <v>431</v>
      </c>
      <c r="S8562" s="71"/>
      <c r="T8562" s="54" t="s">
        <v>256</v>
      </c>
      <c r="U8562" s="71">
        <v>44738</v>
      </c>
      <c r="V8562" s="54" t="s">
        <v>256</v>
      </c>
      <c r="W8562" t="str">
        <f t="shared" si="133"/>
        <v>Jun-22</v>
      </c>
    </row>
    <row r="8563" spans="1:23" x14ac:dyDescent="0.25">
      <c r="A8563" s="54" t="s">
        <v>317</v>
      </c>
      <c r="B8563" s="54" t="s">
        <v>428</v>
      </c>
      <c r="C8563" s="54" t="s">
        <v>263</v>
      </c>
      <c r="D8563" s="54" t="s">
        <v>429</v>
      </c>
      <c r="E8563" s="54" t="s">
        <v>28121</v>
      </c>
      <c r="F8563" s="71">
        <v>44738</v>
      </c>
      <c r="G8563" s="72">
        <v>2720.9</v>
      </c>
      <c r="H8563" s="72">
        <v>239847.34</v>
      </c>
      <c r="I8563" s="54" t="s">
        <v>265</v>
      </c>
      <c r="J8563" s="54" t="s">
        <v>22798</v>
      </c>
      <c r="K8563" s="54" t="s">
        <v>28109</v>
      </c>
      <c r="L8563" s="54" t="s">
        <v>28122</v>
      </c>
      <c r="M8563" s="54" t="s">
        <v>28121</v>
      </c>
      <c r="N8563" s="54" t="s">
        <v>256</v>
      </c>
      <c r="O8563" s="54" t="s">
        <v>256</v>
      </c>
      <c r="P8563" s="54" t="s">
        <v>289</v>
      </c>
      <c r="Q8563" s="54" t="s">
        <v>256</v>
      </c>
      <c r="R8563" s="54" t="s">
        <v>431</v>
      </c>
      <c r="S8563" s="71"/>
      <c r="T8563" s="54" t="s">
        <v>256</v>
      </c>
      <c r="U8563" s="71">
        <v>44738</v>
      </c>
      <c r="V8563" s="54" t="s">
        <v>256</v>
      </c>
      <c r="W8563" t="str">
        <f t="shared" si="133"/>
        <v>Jun-22</v>
      </c>
    </row>
    <row r="8564" spans="1:23" x14ac:dyDescent="0.25">
      <c r="A8564" s="54" t="s">
        <v>317</v>
      </c>
      <c r="B8564" s="54" t="s">
        <v>428</v>
      </c>
      <c r="C8564" s="54" t="s">
        <v>263</v>
      </c>
      <c r="D8564" s="54" t="s">
        <v>429</v>
      </c>
      <c r="E8564" s="54" t="s">
        <v>28123</v>
      </c>
      <c r="F8564" s="71">
        <v>44738</v>
      </c>
      <c r="G8564" s="72">
        <v>1258.04</v>
      </c>
      <c r="H8564" s="72">
        <v>110896.23</v>
      </c>
      <c r="I8564" s="54" t="s">
        <v>265</v>
      </c>
      <c r="J8564" s="54" t="s">
        <v>25840</v>
      </c>
      <c r="K8564" s="54" t="s">
        <v>28124</v>
      </c>
      <c r="L8564" s="54" t="s">
        <v>28125</v>
      </c>
      <c r="M8564" s="54" t="s">
        <v>28123</v>
      </c>
      <c r="N8564" s="54" t="s">
        <v>256</v>
      </c>
      <c r="O8564" s="54" t="s">
        <v>256</v>
      </c>
      <c r="P8564" s="54" t="s">
        <v>268</v>
      </c>
      <c r="Q8564" s="54" t="s">
        <v>256</v>
      </c>
      <c r="R8564" s="54" t="s">
        <v>431</v>
      </c>
      <c r="S8564" s="71"/>
      <c r="T8564" s="54" t="s">
        <v>256</v>
      </c>
      <c r="U8564" s="71">
        <v>44738</v>
      </c>
      <c r="V8564" s="54" t="s">
        <v>256</v>
      </c>
      <c r="W8564" t="str">
        <f t="shared" si="133"/>
        <v>Jun-22</v>
      </c>
    </row>
    <row r="8565" spans="1:23" x14ac:dyDescent="0.25">
      <c r="A8565" s="54" t="s">
        <v>317</v>
      </c>
      <c r="B8565" s="54" t="s">
        <v>428</v>
      </c>
      <c r="C8565" s="54" t="s">
        <v>263</v>
      </c>
      <c r="D8565" s="54" t="s">
        <v>429</v>
      </c>
      <c r="E8565" s="54" t="s">
        <v>28126</v>
      </c>
      <c r="F8565" s="71">
        <v>44738</v>
      </c>
      <c r="G8565" s="72">
        <v>18427.349999999999</v>
      </c>
      <c r="H8565" s="72">
        <v>1624370.9</v>
      </c>
      <c r="I8565" s="54" t="s">
        <v>265</v>
      </c>
      <c r="J8565" s="54" t="s">
        <v>25840</v>
      </c>
      <c r="K8565" s="54" t="s">
        <v>26874</v>
      </c>
      <c r="L8565" s="54" t="s">
        <v>28127</v>
      </c>
      <c r="M8565" s="54" t="s">
        <v>28126</v>
      </c>
      <c r="N8565" s="54" t="s">
        <v>256</v>
      </c>
      <c r="O8565" s="54" t="s">
        <v>256</v>
      </c>
      <c r="P8565" s="54" t="s">
        <v>289</v>
      </c>
      <c r="Q8565" s="54" t="s">
        <v>256</v>
      </c>
      <c r="R8565" s="54" t="s">
        <v>431</v>
      </c>
      <c r="S8565" s="71"/>
      <c r="T8565" s="54" t="s">
        <v>256</v>
      </c>
      <c r="U8565" s="71">
        <v>44738</v>
      </c>
      <c r="V8565" s="54" t="s">
        <v>256</v>
      </c>
      <c r="W8565" t="str">
        <f t="shared" si="133"/>
        <v>Jun-22</v>
      </c>
    </row>
    <row r="8566" spans="1:23" x14ac:dyDescent="0.25">
      <c r="A8566" s="54" t="s">
        <v>317</v>
      </c>
      <c r="B8566" s="54" t="s">
        <v>428</v>
      </c>
      <c r="C8566" s="54" t="s">
        <v>263</v>
      </c>
      <c r="D8566" s="54" t="s">
        <v>429</v>
      </c>
      <c r="E8566" s="54" t="s">
        <v>28128</v>
      </c>
      <c r="F8566" s="71">
        <v>44738</v>
      </c>
      <c r="G8566" s="72">
        <v>2377.15</v>
      </c>
      <c r="H8566" s="72">
        <v>209545.77</v>
      </c>
      <c r="I8566" s="54" t="s">
        <v>265</v>
      </c>
      <c r="J8566" s="54" t="s">
        <v>25840</v>
      </c>
      <c r="K8566" s="54" t="s">
        <v>26874</v>
      </c>
      <c r="L8566" s="54" t="s">
        <v>28129</v>
      </c>
      <c r="M8566" s="54" t="s">
        <v>28128</v>
      </c>
      <c r="N8566" s="54" t="s">
        <v>256</v>
      </c>
      <c r="O8566" s="54" t="s">
        <v>256</v>
      </c>
      <c r="P8566" s="54" t="s">
        <v>289</v>
      </c>
      <c r="Q8566" s="54" t="s">
        <v>256</v>
      </c>
      <c r="R8566" s="54" t="s">
        <v>431</v>
      </c>
      <c r="S8566" s="71"/>
      <c r="T8566" s="54" t="s">
        <v>256</v>
      </c>
      <c r="U8566" s="71">
        <v>44738</v>
      </c>
      <c r="V8566" s="54" t="s">
        <v>256</v>
      </c>
      <c r="W8566" t="str">
        <f t="shared" si="133"/>
        <v>Jun-22</v>
      </c>
    </row>
    <row r="8567" spans="1:23" x14ac:dyDescent="0.25">
      <c r="A8567" s="54" t="s">
        <v>318</v>
      </c>
      <c r="B8567" s="54" t="s">
        <v>428</v>
      </c>
      <c r="C8567" s="54" t="s">
        <v>263</v>
      </c>
      <c r="D8567" s="54" t="s">
        <v>429</v>
      </c>
      <c r="E8567" s="54" t="s">
        <v>28130</v>
      </c>
      <c r="F8567" s="71">
        <v>44738</v>
      </c>
      <c r="G8567" s="72">
        <v>66693.100000000006</v>
      </c>
      <c r="H8567" s="72">
        <v>5878996.7699999996</v>
      </c>
      <c r="I8567" s="54" t="s">
        <v>265</v>
      </c>
      <c r="J8567" s="54" t="s">
        <v>24475</v>
      </c>
      <c r="K8567" s="54" t="s">
        <v>28112</v>
      </c>
      <c r="L8567" s="54" t="s">
        <v>28131</v>
      </c>
      <c r="M8567" s="54" t="s">
        <v>28130</v>
      </c>
      <c r="N8567" s="54" t="s">
        <v>256</v>
      </c>
      <c r="O8567" s="54" t="s">
        <v>256</v>
      </c>
      <c r="P8567" s="54" t="s">
        <v>320</v>
      </c>
      <c r="Q8567" s="54" t="s">
        <v>256</v>
      </c>
      <c r="R8567" s="54" t="s">
        <v>431</v>
      </c>
      <c r="S8567" s="71"/>
      <c r="T8567" s="54" t="s">
        <v>256</v>
      </c>
      <c r="U8567" s="71">
        <v>44738</v>
      </c>
      <c r="V8567" s="54" t="s">
        <v>256</v>
      </c>
      <c r="W8567" t="str">
        <f t="shared" si="133"/>
        <v>Jun-22</v>
      </c>
    </row>
    <row r="8568" spans="1:23" x14ac:dyDescent="0.25">
      <c r="A8568" s="54" t="s">
        <v>317</v>
      </c>
      <c r="B8568" s="54" t="s">
        <v>428</v>
      </c>
      <c r="C8568" s="54" t="s">
        <v>263</v>
      </c>
      <c r="D8568" s="54" t="s">
        <v>429</v>
      </c>
      <c r="E8568" s="54" t="s">
        <v>28132</v>
      </c>
      <c r="F8568" s="71">
        <v>44738</v>
      </c>
      <c r="G8568" s="72">
        <v>99.65</v>
      </c>
      <c r="H8568" s="72">
        <v>8784.15</v>
      </c>
      <c r="I8568" s="54" t="s">
        <v>265</v>
      </c>
      <c r="J8568" s="54" t="s">
        <v>24490</v>
      </c>
      <c r="K8568" s="54" t="s">
        <v>27504</v>
      </c>
      <c r="L8568" s="54" t="s">
        <v>28133</v>
      </c>
      <c r="M8568" s="54" t="s">
        <v>28132</v>
      </c>
      <c r="N8568" s="54" t="s">
        <v>256</v>
      </c>
      <c r="O8568" s="54" t="s">
        <v>256</v>
      </c>
      <c r="P8568" s="54" t="s">
        <v>264</v>
      </c>
      <c r="Q8568" s="54" t="s">
        <v>256</v>
      </c>
      <c r="R8568" s="54" t="s">
        <v>431</v>
      </c>
      <c r="S8568" s="71"/>
      <c r="T8568" s="54" t="s">
        <v>256</v>
      </c>
      <c r="U8568" s="71">
        <v>44738</v>
      </c>
      <c r="V8568" s="54" t="s">
        <v>256</v>
      </c>
      <c r="W8568" t="str">
        <f t="shared" si="133"/>
        <v>Jun-22</v>
      </c>
    </row>
    <row r="8569" spans="1:23" x14ac:dyDescent="0.25">
      <c r="A8569" s="54" t="s">
        <v>317</v>
      </c>
      <c r="B8569" s="54" t="s">
        <v>428</v>
      </c>
      <c r="C8569" s="54" t="s">
        <v>263</v>
      </c>
      <c r="D8569" s="54" t="s">
        <v>429</v>
      </c>
      <c r="E8569" s="54" t="s">
        <v>28134</v>
      </c>
      <c r="F8569" s="71">
        <v>44738</v>
      </c>
      <c r="G8569" s="72">
        <v>3696.72</v>
      </c>
      <c r="H8569" s="72">
        <v>325865.87</v>
      </c>
      <c r="I8569" s="54" t="s">
        <v>265</v>
      </c>
      <c r="J8569" s="54" t="s">
        <v>25965</v>
      </c>
      <c r="K8569" s="54" t="s">
        <v>26874</v>
      </c>
      <c r="L8569" s="54" t="s">
        <v>28135</v>
      </c>
      <c r="M8569" s="54" t="s">
        <v>28134</v>
      </c>
      <c r="N8569" s="54" t="s">
        <v>256</v>
      </c>
      <c r="O8569" s="54" t="s">
        <v>256</v>
      </c>
      <c r="P8569" s="54" t="s">
        <v>289</v>
      </c>
      <c r="Q8569" s="54" t="s">
        <v>256</v>
      </c>
      <c r="R8569" s="54" t="s">
        <v>431</v>
      </c>
      <c r="S8569" s="71"/>
      <c r="T8569" s="54" t="s">
        <v>256</v>
      </c>
      <c r="U8569" s="71">
        <v>44738</v>
      </c>
      <c r="V8569" s="54" t="s">
        <v>256</v>
      </c>
      <c r="W8569" t="str">
        <f t="shared" si="133"/>
        <v>Jun-22</v>
      </c>
    </row>
    <row r="8570" spans="1:23" x14ac:dyDescent="0.25">
      <c r="A8570" s="54" t="s">
        <v>317</v>
      </c>
      <c r="B8570" s="54" t="s">
        <v>428</v>
      </c>
      <c r="C8570" s="54" t="s">
        <v>263</v>
      </c>
      <c r="D8570" s="54" t="s">
        <v>429</v>
      </c>
      <c r="E8570" s="54" t="s">
        <v>28136</v>
      </c>
      <c r="F8570" s="71">
        <v>44738</v>
      </c>
      <c r="G8570" s="72">
        <v>3696.72</v>
      </c>
      <c r="H8570" s="72">
        <v>325865.87</v>
      </c>
      <c r="I8570" s="54" t="s">
        <v>265</v>
      </c>
      <c r="J8570" s="54" t="s">
        <v>25965</v>
      </c>
      <c r="K8570" s="54" t="s">
        <v>26874</v>
      </c>
      <c r="L8570" s="54" t="s">
        <v>28137</v>
      </c>
      <c r="M8570" s="54" t="s">
        <v>28136</v>
      </c>
      <c r="N8570" s="54" t="s">
        <v>256</v>
      </c>
      <c r="O8570" s="54" t="s">
        <v>256</v>
      </c>
      <c r="P8570" s="54" t="s">
        <v>289</v>
      </c>
      <c r="Q8570" s="54" t="s">
        <v>256</v>
      </c>
      <c r="R8570" s="54" t="s">
        <v>431</v>
      </c>
      <c r="S8570" s="71"/>
      <c r="T8570" s="54" t="s">
        <v>256</v>
      </c>
      <c r="U8570" s="71">
        <v>44738</v>
      </c>
      <c r="V8570" s="54" t="s">
        <v>256</v>
      </c>
      <c r="W8570" t="str">
        <f t="shared" si="133"/>
        <v>Jun-22</v>
      </c>
    </row>
    <row r="8571" spans="1:23" x14ac:dyDescent="0.25">
      <c r="A8571" s="54" t="s">
        <v>317</v>
      </c>
      <c r="B8571" s="54" t="s">
        <v>428</v>
      </c>
      <c r="C8571" s="54" t="s">
        <v>263</v>
      </c>
      <c r="D8571" s="54" t="s">
        <v>429</v>
      </c>
      <c r="E8571" s="54" t="s">
        <v>28138</v>
      </c>
      <c r="F8571" s="71">
        <v>44738</v>
      </c>
      <c r="G8571" s="72">
        <v>5049.78</v>
      </c>
      <c r="H8571" s="72">
        <v>445138.11</v>
      </c>
      <c r="I8571" s="54" t="s">
        <v>265</v>
      </c>
      <c r="J8571" s="54" t="s">
        <v>25965</v>
      </c>
      <c r="K8571" s="54" t="s">
        <v>28117</v>
      </c>
      <c r="L8571" s="54" t="s">
        <v>28139</v>
      </c>
      <c r="M8571" s="54" t="s">
        <v>28138</v>
      </c>
      <c r="N8571" s="54" t="s">
        <v>256</v>
      </c>
      <c r="O8571" s="54" t="s">
        <v>256</v>
      </c>
      <c r="P8571" s="54" t="s">
        <v>289</v>
      </c>
      <c r="Q8571" s="54" t="s">
        <v>256</v>
      </c>
      <c r="R8571" s="54" t="s">
        <v>431</v>
      </c>
      <c r="S8571" s="71"/>
      <c r="T8571" s="54" t="s">
        <v>256</v>
      </c>
      <c r="U8571" s="71">
        <v>44738</v>
      </c>
      <c r="V8571" s="54" t="s">
        <v>256</v>
      </c>
      <c r="W8571" t="str">
        <f t="shared" si="133"/>
        <v>Jun-22</v>
      </c>
    </row>
    <row r="8572" spans="1:23" x14ac:dyDescent="0.25">
      <c r="A8572" s="54" t="s">
        <v>317</v>
      </c>
      <c r="B8572" s="54" t="s">
        <v>428</v>
      </c>
      <c r="C8572" s="54" t="s">
        <v>263</v>
      </c>
      <c r="D8572" s="54" t="s">
        <v>429</v>
      </c>
      <c r="E8572" s="54" t="s">
        <v>28140</v>
      </c>
      <c r="F8572" s="71">
        <v>44738</v>
      </c>
      <c r="G8572" s="72">
        <v>4865.38</v>
      </c>
      <c r="H8572" s="72">
        <v>428883.25</v>
      </c>
      <c r="I8572" s="54" t="s">
        <v>265</v>
      </c>
      <c r="J8572" s="54" t="s">
        <v>25965</v>
      </c>
      <c r="K8572" s="54" t="s">
        <v>28117</v>
      </c>
      <c r="L8572" s="54" t="s">
        <v>28141</v>
      </c>
      <c r="M8572" s="54" t="s">
        <v>28140</v>
      </c>
      <c r="N8572" s="54" t="s">
        <v>256</v>
      </c>
      <c r="O8572" s="54" t="s">
        <v>256</v>
      </c>
      <c r="P8572" s="54" t="s">
        <v>289</v>
      </c>
      <c r="Q8572" s="54" t="s">
        <v>256</v>
      </c>
      <c r="R8572" s="54" t="s">
        <v>431</v>
      </c>
      <c r="S8572" s="71"/>
      <c r="T8572" s="54" t="s">
        <v>256</v>
      </c>
      <c r="U8572" s="71">
        <v>44738</v>
      </c>
      <c r="V8572" s="54" t="s">
        <v>256</v>
      </c>
      <c r="W8572" t="str">
        <f t="shared" si="133"/>
        <v>Jun-22</v>
      </c>
    </row>
    <row r="8573" spans="1:23" x14ac:dyDescent="0.25">
      <c r="A8573" s="54" t="s">
        <v>317</v>
      </c>
      <c r="B8573" s="54" t="s">
        <v>428</v>
      </c>
      <c r="C8573" s="54" t="s">
        <v>263</v>
      </c>
      <c r="D8573" s="54" t="s">
        <v>429</v>
      </c>
      <c r="E8573" s="54" t="s">
        <v>28142</v>
      </c>
      <c r="F8573" s="71">
        <v>44738</v>
      </c>
      <c r="G8573" s="72">
        <v>16357.12</v>
      </c>
      <c r="H8573" s="72">
        <v>1441880.13</v>
      </c>
      <c r="I8573" s="54" t="s">
        <v>265</v>
      </c>
      <c r="J8573" s="54" t="s">
        <v>26018</v>
      </c>
      <c r="K8573" s="54" t="s">
        <v>28143</v>
      </c>
      <c r="L8573" s="54" t="s">
        <v>28144</v>
      </c>
      <c r="M8573" s="54" t="s">
        <v>28142</v>
      </c>
      <c r="N8573" s="54" t="s">
        <v>256</v>
      </c>
      <c r="O8573" s="54" t="s">
        <v>256</v>
      </c>
      <c r="P8573" s="54" t="s">
        <v>289</v>
      </c>
      <c r="Q8573" s="54" t="s">
        <v>256</v>
      </c>
      <c r="R8573" s="54" t="s">
        <v>431</v>
      </c>
      <c r="S8573" s="71"/>
      <c r="T8573" s="54" t="s">
        <v>256</v>
      </c>
      <c r="U8573" s="71">
        <v>44738</v>
      </c>
      <c r="V8573" s="54" t="s">
        <v>256</v>
      </c>
      <c r="W8573" t="str">
        <f t="shared" si="133"/>
        <v>Jun-22</v>
      </c>
    </row>
    <row r="8574" spans="1:23" x14ac:dyDescent="0.25">
      <c r="A8574" s="54" t="s">
        <v>317</v>
      </c>
      <c r="B8574" s="54" t="s">
        <v>428</v>
      </c>
      <c r="C8574" s="54" t="s">
        <v>263</v>
      </c>
      <c r="D8574" s="54" t="s">
        <v>429</v>
      </c>
      <c r="E8574" s="54" t="s">
        <v>28145</v>
      </c>
      <c r="F8574" s="71">
        <v>44738</v>
      </c>
      <c r="G8574" s="72">
        <v>16291.04</v>
      </c>
      <c r="H8574" s="72">
        <v>1436055.18</v>
      </c>
      <c r="I8574" s="54" t="s">
        <v>265</v>
      </c>
      <c r="J8574" s="54" t="s">
        <v>26018</v>
      </c>
      <c r="K8574" s="54" t="s">
        <v>28143</v>
      </c>
      <c r="L8574" s="54" t="s">
        <v>28146</v>
      </c>
      <c r="M8574" s="54" t="s">
        <v>28145</v>
      </c>
      <c r="N8574" s="54" t="s">
        <v>256</v>
      </c>
      <c r="O8574" s="54" t="s">
        <v>256</v>
      </c>
      <c r="P8574" s="54" t="s">
        <v>289</v>
      </c>
      <c r="Q8574" s="54" t="s">
        <v>256</v>
      </c>
      <c r="R8574" s="54" t="s">
        <v>431</v>
      </c>
      <c r="S8574" s="71"/>
      <c r="T8574" s="54" t="s">
        <v>256</v>
      </c>
      <c r="U8574" s="71">
        <v>44738</v>
      </c>
      <c r="V8574" s="54" t="s">
        <v>256</v>
      </c>
      <c r="W8574" t="str">
        <f t="shared" si="133"/>
        <v>Jun-22</v>
      </c>
    </row>
    <row r="8575" spans="1:23" x14ac:dyDescent="0.25">
      <c r="A8575" s="54" t="s">
        <v>317</v>
      </c>
      <c r="B8575" s="54" t="s">
        <v>428</v>
      </c>
      <c r="C8575" s="54" t="s">
        <v>263</v>
      </c>
      <c r="D8575" s="54" t="s">
        <v>429</v>
      </c>
      <c r="E8575" s="54" t="s">
        <v>28147</v>
      </c>
      <c r="F8575" s="71">
        <v>44738</v>
      </c>
      <c r="G8575" s="72">
        <v>267.08</v>
      </c>
      <c r="H8575" s="72">
        <v>23543.1</v>
      </c>
      <c r="I8575" s="54" t="s">
        <v>265</v>
      </c>
      <c r="J8575" s="54" t="s">
        <v>26039</v>
      </c>
      <c r="K8575" s="54" t="s">
        <v>28117</v>
      </c>
      <c r="L8575" s="54" t="s">
        <v>28148</v>
      </c>
      <c r="M8575" s="54" t="s">
        <v>28147</v>
      </c>
      <c r="N8575" s="54" t="s">
        <v>256</v>
      </c>
      <c r="O8575" s="54" t="s">
        <v>256</v>
      </c>
      <c r="P8575" s="54" t="s">
        <v>289</v>
      </c>
      <c r="Q8575" s="54" t="s">
        <v>256</v>
      </c>
      <c r="R8575" s="54" t="s">
        <v>431</v>
      </c>
      <c r="S8575" s="71"/>
      <c r="T8575" s="54" t="s">
        <v>256</v>
      </c>
      <c r="U8575" s="71">
        <v>44738</v>
      </c>
      <c r="V8575" s="54" t="s">
        <v>256</v>
      </c>
      <c r="W8575" t="str">
        <f t="shared" si="133"/>
        <v>Jun-22</v>
      </c>
    </row>
    <row r="8576" spans="1:23" x14ac:dyDescent="0.25">
      <c r="A8576" s="54" t="s">
        <v>317</v>
      </c>
      <c r="B8576" s="54" t="s">
        <v>428</v>
      </c>
      <c r="C8576" s="54" t="s">
        <v>263</v>
      </c>
      <c r="D8576" s="54" t="s">
        <v>429</v>
      </c>
      <c r="E8576" s="54" t="s">
        <v>28149</v>
      </c>
      <c r="F8576" s="71">
        <v>44738</v>
      </c>
      <c r="G8576" s="72">
        <v>504</v>
      </c>
      <c r="H8576" s="72">
        <v>44427.6</v>
      </c>
      <c r="I8576" s="54" t="s">
        <v>265</v>
      </c>
      <c r="J8576" s="54" t="s">
        <v>26039</v>
      </c>
      <c r="K8576" s="54" t="s">
        <v>28150</v>
      </c>
      <c r="L8576" s="54" t="s">
        <v>28151</v>
      </c>
      <c r="M8576" s="54" t="s">
        <v>28149</v>
      </c>
      <c r="N8576" s="54" t="s">
        <v>256</v>
      </c>
      <c r="O8576" s="54" t="s">
        <v>256</v>
      </c>
      <c r="P8576" s="54" t="s">
        <v>289</v>
      </c>
      <c r="Q8576" s="54" t="s">
        <v>256</v>
      </c>
      <c r="R8576" s="54" t="s">
        <v>431</v>
      </c>
      <c r="S8576" s="71"/>
      <c r="T8576" s="54" t="s">
        <v>256</v>
      </c>
      <c r="U8576" s="71">
        <v>44738</v>
      </c>
      <c r="V8576" s="54" t="s">
        <v>256</v>
      </c>
      <c r="W8576" t="str">
        <f t="shared" si="133"/>
        <v>Jun-22</v>
      </c>
    </row>
    <row r="8577" spans="1:23" x14ac:dyDescent="0.25">
      <c r="A8577" s="54" t="s">
        <v>317</v>
      </c>
      <c r="B8577" s="54" t="s">
        <v>428</v>
      </c>
      <c r="C8577" s="54" t="s">
        <v>263</v>
      </c>
      <c r="D8577" s="54" t="s">
        <v>429</v>
      </c>
      <c r="E8577" s="54" t="s">
        <v>28152</v>
      </c>
      <c r="F8577" s="71">
        <v>44738</v>
      </c>
      <c r="G8577" s="72">
        <v>8765.31</v>
      </c>
      <c r="H8577" s="72">
        <v>772662.08</v>
      </c>
      <c r="I8577" s="54" t="s">
        <v>265</v>
      </c>
      <c r="J8577" s="54" t="s">
        <v>26051</v>
      </c>
      <c r="K8577" s="54" t="s">
        <v>28150</v>
      </c>
      <c r="L8577" s="54" t="s">
        <v>28153</v>
      </c>
      <c r="M8577" s="54" t="s">
        <v>28152</v>
      </c>
      <c r="N8577" s="54" t="s">
        <v>256</v>
      </c>
      <c r="O8577" s="54" t="s">
        <v>256</v>
      </c>
      <c r="P8577" s="54" t="s">
        <v>289</v>
      </c>
      <c r="Q8577" s="54" t="s">
        <v>256</v>
      </c>
      <c r="R8577" s="54" t="s">
        <v>431</v>
      </c>
      <c r="S8577" s="71"/>
      <c r="T8577" s="54" t="s">
        <v>256</v>
      </c>
      <c r="U8577" s="71">
        <v>44738</v>
      </c>
      <c r="V8577" s="54" t="s">
        <v>256</v>
      </c>
      <c r="W8577" t="str">
        <f t="shared" si="133"/>
        <v>Jun-22</v>
      </c>
    </row>
    <row r="8578" spans="1:23" x14ac:dyDescent="0.25">
      <c r="A8578" s="54" t="s">
        <v>317</v>
      </c>
      <c r="B8578" s="54" t="s">
        <v>428</v>
      </c>
      <c r="C8578" s="54" t="s">
        <v>263</v>
      </c>
      <c r="D8578" s="54" t="s">
        <v>429</v>
      </c>
      <c r="E8578" s="54" t="s">
        <v>28154</v>
      </c>
      <c r="F8578" s="71">
        <v>44738</v>
      </c>
      <c r="G8578" s="72">
        <v>42488.55</v>
      </c>
      <c r="H8578" s="72">
        <v>3745365.68</v>
      </c>
      <c r="I8578" s="54" t="s">
        <v>265</v>
      </c>
      <c r="J8578" s="54" t="s">
        <v>26072</v>
      </c>
      <c r="K8578" s="54" t="s">
        <v>28155</v>
      </c>
      <c r="L8578" s="54" t="s">
        <v>28156</v>
      </c>
      <c r="M8578" s="54" t="s">
        <v>28154</v>
      </c>
      <c r="N8578" s="54" t="s">
        <v>256</v>
      </c>
      <c r="O8578" s="54" t="s">
        <v>256</v>
      </c>
      <c r="P8578" s="54" t="s">
        <v>453</v>
      </c>
      <c r="Q8578" s="54" t="s">
        <v>256</v>
      </c>
      <c r="R8578" s="54" t="s">
        <v>431</v>
      </c>
      <c r="S8578" s="71"/>
      <c r="T8578" s="54" t="s">
        <v>256</v>
      </c>
      <c r="U8578" s="71">
        <v>44738</v>
      </c>
      <c r="V8578" s="54" t="s">
        <v>256</v>
      </c>
      <c r="W8578" t="str">
        <f t="shared" si="133"/>
        <v>Jun-22</v>
      </c>
    </row>
    <row r="8579" spans="1:23" x14ac:dyDescent="0.25">
      <c r="A8579" s="54" t="s">
        <v>317</v>
      </c>
      <c r="B8579" s="54" t="s">
        <v>428</v>
      </c>
      <c r="C8579" s="54" t="s">
        <v>263</v>
      </c>
      <c r="D8579" s="54" t="s">
        <v>429</v>
      </c>
      <c r="E8579" s="54" t="s">
        <v>28157</v>
      </c>
      <c r="F8579" s="71">
        <v>44738</v>
      </c>
      <c r="G8579" s="72">
        <v>4076.07</v>
      </c>
      <c r="H8579" s="72">
        <v>359305.57</v>
      </c>
      <c r="I8579" s="54" t="s">
        <v>265</v>
      </c>
      <c r="J8579" s="54" t="s">
        <v>27429</v>
      </c>
      <c r="K8579" s="54" t="s">
        <v>28158</v>
      </c>
      <c r="L8579" s="54" t="s">
        <v>28159</v>
      </c>
      <c r="M8579" s="54" t="s">
        <v>28157</v>
      </c>
      <c r="N8579" s="54" t="s">
        <v>256</v>
      </c>
      <c r="O8579" s="54" t="s">
        <v>256</v>
      </c>
      <c r="P8579" s="54" t="s">
        <v>289</v>
      </c>
      <c r="Q8579" s="54" t="s">
        <v>256</v>
      </c>
      <c r="R8579" s="54" t="s">
        <v>431</v>
      </c>
      <c r="S8579" s="71"/>
      <c r="T8579" s="54" t="s">
        <v>256</v>
      </c>
      <c r="U8579" s="71">
        <v>44738</v>
      </c>
      <c r="V8579" s="54" t="s">
        <v>256</v>
      </c>
      <c r="W8579" t="str">
        <f t="shared" si="133"/>
        <v>Jun-22</v>
      </c>
    </row>
    <row r="8580" spans="1:23" x14ac:dyDescent="0.25">
      <c r="A8580" s="54" t="s">
        <v>317</v>
      </c>
      <c r="B8580" s="54" t="s">
        <v>428</v>
      </c>
      <c r="C8580" s="54" t="s">
        <v>263</v>
      </c>
      <c r="D8580" s="54" t="s">
        <v>429</v>
      </c>
      <c r="E8580" s="54" t="s">
        <v>28160</v>
      </c>
      <c r="F8580" s="71">
        <v>44738</v>
      </c>
      <c r="G8580" s="72">
        <v>1405.84</v>
      </c>
      <c r="H8580" s="72">
        <v>123924.8</v>
      </c>
      <c r="I8580" s="54" t="s">
        <v>265</v>
      </c>
      <c r="J8580" s="54" t="s">
        <v>27097</v>
      </c>
      <c r="K8580" s="54" t="s">
        <v>28158</v>
      </c>
      <c r="L8580" s="54" t="s">
        <v>28161</v>
      </c>
      <c r="M8580" s="54" t="s">
        <v>28160</v>
      </c>
      <c r="N8580" s="54" t="s">
        <v>256</v>
      </c>
      <c r="O8580" s="54" t="s">
        <v>256</v>
      </c>
      <c r="P8580" s="54" t="s">
        <v>289</v>
      </c>
      <c r="Q8580" s="54" t="s">
        <v>256</v>
      </c>
      <c r="R8580" s="54" t="s">
        <v>431</v>
      </c>
      <c r="S8580" s="71"/>
      <c r="T8580" s="54" t="s">
        <v>256</v>
      </c>
      <c r="U8580" s="71">
        <v>44738</v>
      </c>
      <c r="V8580" s="54" t="s">
        <v>256</v>
      </c>
      <c r="W8580" t="str">
        <f t="shared" si="133"/>
        <v>Jun-22</v>
      </c>
    </row>
    <row r="8581" spans="1:23" x14ac:dyDescent="0.25">
      <c r="A8581" s="54" t="s">
        <v>317</v>
      </c>
      <c r="B8581" s="54" t="s">
        <v>428</v>
      </c>
      <c r="C8581" s="54" t="s">
        <v>263</v>
      </c>
      <c r="D8581" s="54" t="s">
        <v>429</v>
      </c>
      <c r="E8581" s="54" t="s">
        <v>28162</v>
      </c>
      <c r="F8581" s="71">
        <v>44738</v>
      </c>
      <c r="G8581" s="72">
        <v>19102.400000000001</v>
      </c>
      <c r="H8581" s="72">
        <v>1683876.56</v>
      </c>
      <c r="I8581" s="54" t="s">
        <v>265</v>
      </c>
      <c r="J8581" s="54" t="s">
        <v>27044</v>
      </c>
      <c r="K8581" s="54" t="s">
        <v>28163</v>
      </c>
      <c r="L8581" s="54" t="s">
        <v>28164</v>
      </c>
      <c r="M8581" s="54" t="s">
        <v>28162</v>
      </c>
      <c r="N8581" s="54" t="s">
        <v>256</v>
      </c>
      <c r="O8581" s="54" t="s">
        <v>256</v>
      </c>
      <c r="P8581" s="54" t="s">
        <v>453</v>
      </c>
      <c r="Q8581" s="54" t="s">
        <v>256</v>
      </c>
      <c r="R8581" s="54" t="s">
        <v>431</v>
      </c>
      <c r="S8581" s="71"/>
      <c r="T8581" s="54" t="s">
        <v>256</v>
      </c>
      <c r="U8581" s="71">
        <v>44738</v>
      </c>
      <c r="V8581" s="54" t="s">
        <v>256</v>
      </c>
      <c r="W8581" t="str">
        <f t="shared" ref="W8581:W8644" si="134">TEXT(F8581,"MMM-YY")</f>
        <v>Jun-22</v>
      </c>
    </row>
    <row r="8582" spans="1:23" x14ac:dyDescent="0.25">
      <c r="A8582" s="54" t="s">
        <v>317</v>
      </c>
      <c r="B8582" s="54" t="s">
        <v>428</v>
      </c>
      <c r="C8582" s="54" t="s">
        <v>263</v>
      </c>
      <c r="D8582" s="54" t="s">
        <v>429</v>
      </c>
      <c r="E8582" s="54" t="s">
        <v>28165</v>
      </c>
      <c r="F8582" s="71">
        <v>44738</v>
      </c>
      <c r="G8582" s="72">
        <v>26.67</v>
      </c>
      <c r="H8582" s="72">
        <v>2350.96</v>
      </c>
      <c r="I8582" s="54" t="s">
        <v>265</v>
      </c>
      <c r="J8582" s="54" t="s">
        <v>25289</v>
      </c>
      <c r="K8582" s="54" t="s">
        <v>28166</v>
      </c>
      <c r="L8582" s="54" t="s">
        <v>28167</v>
      </c>
      <c r="M8582" s="54" t="s">
        <v>28165</v>
      </c>
      <c r="N8582" s="54" t="s">
        <v>256</v>
      </c>
      <c r="O8582" s="54" t="s">
        <v>256</v>
      </c>
      <c r="P8582" s="54" t="s">
        <v>264</v>
      </c>
      <c r="Q8582" s="54" t="s">
        <v>256</v>
      </c>
      <c r="R8582" s="54" t="s">
        <v>431</v>
      </c>
      <c r="S8582" s="71"/>
      <c r="T8582" s="54" t="s">
        <v>256</v>
      </c>
      <c r="U8582" s="71">
        <v>44738</v>
      </c>
      <c r="V8582" s="54" t="s">
        <v>256</v>
      </c>
      <c r="W8582" t="str">
        <f t="shared" si="134"/>
        <v>Jun-22</v>
      </c>
    </row>
    <row r="8583" spans="1:23" x14ac:dyDescent="0.25">
      <c r="A8583" s="54" t="s">
        <v>317</v>
      </c>
      <c r="B8583" s="54" t="s">
        <v>428</v>
      </c>
      <c r="C8583" s="54" t="s">
        <v>263</v>
      </c>
      <c r="D8583" s="54" t="s">
        <v>429</v>
      </c>
      <c r="E8583" s="54" t="s">
        <v>28168</v>
      </c>
      <c r="F8583" s="71">
        <v>44738</v>
      </c>
      <c r="G8583" s="72">
        <v>840.89</v>
      </c>
      <c r="H8583" s="72">
        <v>74124.45</v>
      </c>
      <c r="I8583" s="54" t="s">
        <v>265</v>
      </c>
      <c r="J8583" s="54" t="s">
        <v>25362</v>
      </c>
      <c r="K8583" s="54" t="s">
        <v>28169</v>
      </c>
      <c r="L8583" s="54" t="s">
        <v>28170</v>
      </c>
      <c r="M8583" s="54" t="s">
        <v>28168</v>
      </c>
      <c r="N8583" s="54" t="s">
        <v>256</v>
      </c>
      <c r="O8583" s="54" t="s">
        <v>256</v>
      </c>
      <c r="P8583" s="54" t="s">
        <v>23343</v>
      </c>
      <c r="Q8583" s="54" t="s">
        <v>256</v>
      </c>
      <c r="R8583" s="54" t="s">
        <v>431</v>
      </c>
      <c r="S8583" s="71"/>
      <c r="T8583" s="54" t="s">
        <v>256</v>
      </c>
      <c r="U8583" s="71">
        <v>44738</v>
      </c>
      <c r="V8583" s="54" t="s">
        <v>256</v>
      </c>
      <c r="W8583" t="str">
        <f t="shared" si="134"/>
        <v>Jun-22</v>
      </c>
    </row>
    <row r="8584" spans="1:23" x14ac:dyDescent="0.25">
      <c r="A8584" s="54" t="s">
        <v>317</v>
      </c>
      <c r="B8584" s="54" t="s">
        <v>428</v>
      </c>
      <c r="C8584" s="54" t="s">
        <v>263</v>
      </c>
      <c r="D8584" s="54" t="s">
        <v>429</v>
      </c>
      <c r="E8584" s="54" t="s">
        <v>28171</v>
      </c>
      <c r="F8584" s="71">
        <v>44738</v>
      </c>
      <c r="G8584" s="72">
        <v>319.14999999999998</v>
      </c>
      <c r="H8584" s="72">
        <v>28133.07</v>
      </c>
      <c r="I8584" s="54" t="s">
        <v>265</v>
      </c>
      <c r="J8584" s="54" t="s">
        <v>25516</v>
      </c>
      <c r="K8584" s="54" t="s">
        <v>28172</v>
      </c>
      <c r="L8584" s="54" t="s">
        <v>28173</v>
      </c>
      <c r="M8584" s="54" t="s">
        <v>28171</v>
      </c>
      <c r="N8584" s="54" t="s">
        <v>256</v>
      </c>
      <c r="O8584" s="54" t="s">
        <v>256</v>
      </c>
      <c r="P8584" s="54" t="s">
        <v>454</v>
      </c>
      <c r="Q8584" s="54" t="s">
        <v>256</v>
      </c>
      <c r="R8584" s="54" t="s">
        <v>431</v>
      </c>
      <c r="S8584" s="71"/>
      <c r="T8584" s="54" t="s">
        <v>256</v>
      </c>
      <c r="U8584" s="71">
        <v>44738</v>
      </c>
      <c r="V8584" s="54" t="s">
        <v>256</v>
      </c>
      <c r="W8584" t="str">
        <f t="shared" si="134"/>
        <v>Jun-22</v>
      </c>
    </row>
    <row r="8585" spans="1:23" x14ac:dyDescent="0.25">
      <c r="A8585" s="54" t="s">
        <v>317</v>
      </c>
      <c r="B8585" s="54" t="s">
        <v>428</v>
      </c>
      <c r="C8585" s="54" t="s">
        <v>263</v>
      </c>
      <c r="D8585" s="54" t="s">
        <v>429</v>
      </c>
      <c r="E8585" s="54" t="s">
        <v>28174</v>
      </c>
      <c r="F8585" s="71">
        <v>44738</v>
      </c>
      <c r="G8585" s="72">
        <v>13905.57</v>
      </c>
      <c r="H8585" s="72">
        <v>1225776</v>
      </c>
      <c r="I8585" s="54" t="s">
        <v>265</v>
      </c>
      <c r="J8585" s="54" t="s">
        <v>28175</v>
      </c>
      <c r="K8585" s="54" t="s">
        <v>28176</v>
      </c>
      <c r="L8585" s="54" t="s">
        <v>28177</v>
      </c>
      <c r="M8585" s="54" t="s">
        <v>28174</v>
      </c>
      <c r="N8585" s="54" t="s">
        <v>256</v>
      </c>
      <c r="O8585" s="54" t="s">
        <v>256</v>
      </c>
      <c r="P8585" s="54" t="s">
        <v>275</v>
      </c>
      <c r="Q8585" s="54" t="s">
        <v>256</v>
      </c>
      <c r="R8585" s="54" t="s">
        <v>431</v>
      </c>
      <c r="S8585" s="71"/>
      <c r="T8585" s="54" t="s">
        <v>256</v>
      </c>
      <c r="U8585" s="71">
        <v>44738</v>
      </c>
      <c r="V8585" s="54" t="s">
        <v>256</v>
      </c>
      <c r="W8585" t="str">
        <f t="shared" si="134"/>
        <v>Jun-22</v>
      </c>
    </row>
    <row r="8586" spans="1:23" x14ac:dyDescent="0.25">
      <c r="A8586" s="54" t="s">
        <v>318</v>
      </c>
      <c r="B8586" s="54" t="s">
        <v>428</v>
      </c>
      <c r="C8586" s="54" t="s">
        <v>263</v>
      </c>
      <c r="D8586" s="54" t="s">
        <v>429</v>
      </c>
      <c r="E8586" s="54" t="s">
        <v>28178</v>
      </c>
      <c r="F8586" s="71">
        <v>44739</v>
      </c>
      <c r="G8586" s="72">
        <v>34122</v>
      </c>
      <c r="H8586" s="72">
        <v>3007854.3</v>
      </c>
      <c r="I8586" s="54" t="s">
        <v>265</v>
      </c>
      <c r="J8586" s="54" t="s">
        <v>25651</v>
      </c>
      <c r="K8586" s="54" t="s">
        <v>28179</v>
      </c>
      <c r="L8586" s="54" t="s">
        <v>28180</v>
      </c>
      <c r="M8586" s="54" t="s">
        <v>28178</v>
      </c>
      <c r="N8586" s="54" t="s">
        <v>256</v>
      </c>
      <c r="O8586" s="54" t="s">
        <v>256</v>
      </c>
      <c r="P8586" s="54" t="s">
        <v>271</v>
      </c>
      <c r="Q8586" s="54" t="s">
        <v>256</v>
      </c>
      <c r="R8586" s="54" t="s">
        <v>431</v>
      </c>
      <c r="S8586" s="71"/>
      <c r="T8586" s="54" t="s">
        <v>256</v>
      </c>
      <c r="U8586" s="71">
        <v>44739</v>
      </c>
      <c r="V8586" s="54" t="s">
        <v>443</v>
      </c>
      <c r="W8586" t="str">
        <f t="shared" si="134"/>
        <v>Jun-22</v>
      </c>
    </row>
    <row r="8587" spans="1:23" x14ac:dyDescent="0.25">
      <c r="A8587" s="54" t="s">
        <v>317</v>
      </c>
      <c r="B8587" s="54" t="s">
        <v>428</v>
      </c>
      <c r="C8587" s="54" t="s">
        <v>263</v>
      </c>
      <c r="D8587" s="54" t="s">
        <v>429</v>
      </c>
      <c r="E8587" s="54" t="s">
        <v>28181</v>
      </c>
      <c r="F8587" s="71">
        <v>44739</v>
      </c>
      <c r="G8587" s="72">
        <v>5596.33</v>
      </c>
      <c r="H8587" s="72">
        <v>493316.49</v>
      </c>
      <c r="I8587" s="54" t="s">
        <v>265</v>
      </c>
      <c r="J8587" s="54" t="s">
        <v>25651</v>
      </c>
      <c r="K8587" s="54" t="s">
        <v>27195</v>
      </c>
      <c r="L8587" s="54" t="s">
        <v>28182</v>
      </c>
      <c r="M8587" s="54" t="s">
        <v>28181</v>
      </c>
      <c r="N8587" s="54" t="s">
        <v>256</v>
      </c>
      <c r="O8587" s="54" t="s">
        <v>256</v>
      </c>
      <c r="P8587" s="54" t="s">
        <v>289</v>
      </c>
      <c r="Q8587" s="54" t="s">
        <v>256</v>
      </c>
      <c r="R8587" s="54" t="s">
        <v>431</v>
      </c>
      <c r="S8587" s="71"/>
      <c r="T8587" s="54" t="s">
        <v>256</v>
      </c>
      <c r="U8587" s="71">
        <v>44739</v>
      </c>
      <c r="V8587" s="54" t="s">
        <v>256</v>
      </c>
      <c r="W8587" t="str">
        <f t="shared" si="134"/>
        <v>Jun-22</v>
      </c>
    </row>
    <row r="8588" spans="1:23" x14ac:dyDescent="0.25">
      <c r="A8588" s="54" t="s">
        <v>317</v>
      </c>
      <c r="B8588" s="54" t="s">
        <v>428</v>
      </c>
      <c r="C8588" s="54" t="s">
        <v>263</v>
      </c>
      <c r="D8588" s="54" t="s">
        <v>429</v>
      </c>
      <c r="E8588" s="54" t="s">
        <v>28183</v>
      </c>
      <c r="F8588" s="71">
        <v>44739</v>
      </c>
      <c r="G8588" s="72">
        <v>421.3</v>
      </c>
      <c r="H8588" s="72">
        <v>37137.599999999999</v>
      </c>
      <c r="I8588" s="54" t="s">
        <v>265</v>
      </c>
      <c r="J8588" s="54" t="s">
        <v>25651</v>
      </c>
      <c r="K8588" s="54" t="s">
        <v>28184</v>
      </c>
      <c r="L8588" s="54" t="s">
        <v>28185</v>
      </c>
      <c r="M8588" s="54" t="s">
        <v>28183</v>
      </c>
      <c r="N8588" s="54" t="s">
        <v>256</v>
      </c>
      <c r="O8588" s="54" t="s">
        <v>256</v>
      </c>
      <c r="P8588" s="54" t="s">
        <v>267</v>
      </c>
      <c r="Q8588" s="54" t="s">
        <v>256</v>
      </c>
      <c r="R8588" s="54" t="s">
        <v>431</v>
      </c>
      <c r="S8588" s="71"/>
      <c r="T8588" s="54" t="s">
        <v>256</v>
      </c>
      <c r="U8588" s="71">
        <v>44739</v>
      </c>
      <c r="V8588" s="54" t="s">
        <v>256</v>
      </c>
      <c r="W8588" t="str">
        <f t="shared" si="134"/>
        <v>Jun-22</v>
      </c>
    </row>
    <row r="8589" spans="1:23" x14ac:dyDescent="0.25">
      <c r="A8589" s="54" t="s">
        <v>317</v>
      </c>
      <c r="B8589" s="54" t="s">
        <v>428</v>
      </c>
      <c r="C8589" s="54" t="s">
        <v>263</v>
      </c>
      <c r="D8589" s="54" t="s">
        <v>429</v>
      </c>
      <c r="E8589" s="54" t="s">
        <v>28186</v>
      </c>
      <c r="F8589" s="71">
        <v>44739</v>
      </c>
      <c r="G8589" s="72">
        <v>182.38</v>
      </c>
      <c r="H8589" s="72">
        <v>16076.8</v>
      </c>
      <c r="I8589" s="54" t="s">
        <v>265</v>
      </c>
      <c r="J8589" s="54" t="s">
        <v>25840</v>
      </c>
      <c r="K8589" s="54" t="s">
        <v>28187</v>
      </c>
      <c r="L8589" s="54" t="s">
        <v>28188</v>
      </c>
      <c r="M8589" s="54" t="s">
        <v>28186</v>
      </c>
      <c r="N8589" s="54" t="s">
        <v>256</v>
      </c>
      <c r="O8589" s="54" t="s">
        <v>256</v>
      </c>
      <c r="P8589" s="54" t="s">
        <v>268</v>
      </c>
      <c r="Q8589" s="54" t="s">
        <v>256</v>
      </c>
      <c r="R8589" s="54" t="s">
        <v>431</v>
      </c>
      <c r="S8589" s="71"/>
      <c r="T8589" s="54" t="s">
        <v>256</v>
      </c>
      <c r="U8589" s="71">
        <v>44739</v>
      </c>
      <c r="V8589" s="54" t="s">
        <v>256</v>
      </c>
      <c r="W8589" t="str">
        <f t="shared" si="134"/>
        <v>Jun-22</v>
      </c>
    </row>
    <row r="8590" spans="1:23" x14ac:dyDescent="0.25">
      <c r="A8590" s="54" t="s">
        <v>317</v>
      </c>
      <c r="B8590" s="54" t="s">
        <v>428</v>
      </c>
      <c r="C8590" s="54" t="s">
        <v>263</v>
      </c>
      <c r="D8590" s="54" t="s">
        <v>429</v>
      </c>
      <c r="E8590" s="54" t="s">
        <v>28189</v>
      </c>
      <c r="F8590" s="71">
        <v>44739</v>
      </c>
      <c r="G8590" s="72">
        <v>5596.33</v>
      </c>
      <c r="H8590" s="72">
        <v>493316.49</v>
      </c>
      <c r="I8590" s="54" t="s">
        <v>265</v>
      </c>
      <c r="J8590" s="54" t="s">
        <v>25840</v>
      </c>
      <c r="K8590" s="54" t="s">
        <v>26874</v>
      </c>
      <c r="L8590" s="54" t="s">
        <v>28190</v>
      </c>
      <c r="M8590" s="54" t="s">
        <v>28189</v>
      </c>
      <c r="N8590" s="54" t="s">
        <v>256</v>
      </c>
      <c r="O8590" s="54" t="s">
        <v>256</v>
      </c>
      <c r="P8590" s="54" t="s">
        <v>289</v>
      </c>
      <c r="Q8590" s="54" t="s">
        <v>256</v>
      </c>
      <c r="R8590" s="54" t="s">
        <v>431</v>
      </c>
      <c r="S8590" s="71"/>
      <c r="T8590" s="54" t="s">
        <v>256</v>
      </c>
      <c r="U8590" s="71">
        <v>44739</v>
      </c>
      <c r="V8590" s="54" t="s">
        <v>256</v>
      </c>
      <c r="W8590" t="str">
        <f t="shared" si="134"/>
        <v>Jun-22</v>
      </c>
    </row>
    <row r="8591" spans="1:23" x14ac:dyDescent="0.25">
      <c r="A8591" s="54" t="s">
        <v>317</v>
      </c>
      <c r="B8591" s="54" t="s">
        <v>428</v>
      </c>
      <c r="C8591" s="54" t="s">
        <v>263</v>
      </c>
      <c r="D8591" s="54" t="s">
        <v>429</v>
      </c>
      <c r="E8591" s="54" t="s">
        <v>28191</v>
      </c>
      <c r="F8591" s="71">
        <v>44739</v>
      </c>
      <c r="G8591" s="72">
        <v>98.75</v>
      </c>
      <c r="H8591" s="72">
        <v>8704.81</v>
      </c>
      <c r="I8591" s="54" t="s">
        <v>265</v>
      </c>
      <c r="J8591" s="54" t="s">
        <v>24475</v>
      </c>
      <c r="K8591" s="54" t="s">
        <v>28192</v>
      </c>
      <c r="L8591" s="54" t="s">
        <v>28193</v>
      </c>
      <c r="M8591" s="54" t="s">
        <v>28191</v>
      </c>
      <c r="N8591" s="54" t="s">
        <v>256</v>
      </c>
      <c r="O8591" s="54" t="s">
        <v>256</v>
      </c>
      <c r="P8591" s="54" t="s">
        <v>267</v>
      </c>
      <c r="Q8591" s="54" t="s">
        <v>256</v>
      </c>
      <c r="R8591" s="54" t="s">
        <v>431</v>
      </c>
      <c r="S8591" s="71"/>
      <c r="T8591" s="54" t="s">
        <v>256</v>
      </c>
      <c r="U8591" s="71">
        <v>44739</v>
      </c>
      <c r="V8591" s="54" t="s">
        <v>256</v>
      </c>
      <c r="W8591" t="str">
        <f t="shared" si="134"/>
        <v>Jun-22</v>
      </c>
    </row>
    <row r="8592" spans="1:23" x14ac:dyDescent="0.25">
      <c r="A8592" s="54" t="s">
        <v>317</v>
      </c>
      <c r="B8592" s="54" t="s">
        <v>428</v>
      </c>
      <c r="C8592" s="54" t="s">
        <v>263</v>
      </c>
      <c r="D8592" s="54" t="s">
        <v>429</v>
      </c>
      <c r="E8592" s="54" t="s">
        <v>28194</v>
      </c>
      <c r="F8592" s="71">
        <v>44739</v>
      </c>
      <c r="G8592" s="72">
        <v>5596.33</v>
      </c>
      <c r="H8592" s="72">
        <v>493316.49</v>
      </c>
      <c r="I8592" s="54" t="s">
        <v>265</v>
      </c>
      <c r="J8592" s="54" t="s">
        <v>24490</v>
      </c>
      <c r="K8592" s="54" t="s">
        <v>26874</v>
      </c>
      <c r="L8592" s="54" t="s">
        <v>28195</v>
      </c>
      <c r="M8592" s="54" t="s">
        <v>28194</v>
      </c>
      <c r="N8592" s="54" t="s">
        <v>256</v>
      </c>
      <c r="O8592" s="54" t="s">
        <v>256</v>
      </c>
      <c r="P8592" s="54" t="s">
        <v>289</v>
      </c>
      <c r="Q8592" s="54" t="s">
        <v>256</v>
      </c>
      <c r="R8592" s="54" t="s">
        <v>431</v>
      </c>
      <c r="S8592" s="71"/>
      <c r="T8592" s="54" t="s">
        <v>256</v>
      </c>
      <c r="U8592" s="71">
        <v>44739</v>
      </c>
      <c r="V8592" s="54" t="s">
        <v>256</v>
      </c>
      <c r="W8592" t="str">
        <f t="shared" si="134"/>
        <v>Jun-22</v>
      </c>
    </row>
    <row r="8593" spans="1:23" x14ac:dyDescent="0.25">
      <c r="A8593" s="54" t="s">
        <v>317</v>
      </c>
      <c r="B8593" s="54" t="s">
        <v>428</v>
      </c>
      <c r="C8593" s="54" t="s">
        <v>263</v>
      </c>
      <c r="D8593" s="54" t="s">
        <v>429</v>
      </c>
      <c r="E8593" s="54" t="s">
        <v>28196</v>
      </c>
      <c r="F8593" s="71">
        <v>44739</v>
      </c>
      <c r="G8593" s="72">
        <v>1270.2</v>
      </c>
      <c r="H8593" s="72">
        <v>111968.13</v>
      </c>
      <c r="I8593" s="54" t="s">
        <v>265</v>
      </c>
      <c r="J8593" s="54" t="s">
        <v>25999</v>
      </c>
      <c r="K8593" s="54" t="s">
        <v>28197</v>
      </c>
      <c r="L8593" s="54" t="s">
        <v>28198</v>
      </c>
      <c r="M8593" s="54" t="s">
        <v>28196</v>
      </c>
      <c r="N8593" s="54" t="s">
        <v>256</v>
      </c>
      <c r="O8593" s="54" t="s">
        <v>256</v>
      </c>
      <c r="P8593" s="54" t="s">
        <v>267</v>
      </c>
      <c r="Q8593" s="54" t="s">
        <v>256</v>
      </c>
      <c r="R8593" s="54" t="s">
        <v>431</v>
      </c>
      <c r="S8593" s="71"/>
      <c r="T8593" s="54" t="s">
        <v>256</v>
      </c>
      <c r="U8593" s="71">
        <v>44739</v>
      </c>
      <c r="V8593" s="54" t="s">
        <v>256</v>
      </c>
      <c r="W8593" t="str">
        <f t="shared" si="134"/>
        <v>Jun-22</v>
      </c>
    </row>
    <row r="8594" spans="1:23" x14ac:dyDescent="0.25">
      <c r="A8594" s="54" t="s">
        <v>317</v>
      </c>
      <c r="B8594" s="54" t="s">
        <v>428</v>
      </c>
      <c r="C8594" s="54" t="s">
        <v>263</v>
      </c>
      <c r="D8594" s="54" t="s">
        <v>429</v>
      </c>
      <c r="E8594" s="54" t="s">
        <v>28199</v>
      </c>
      <c r="F8594" s="71">
        <v>44739</v>
      </c>
      <c r="G8594" s="72">
        <v>788.4</v>
      </c>
      <c r="H8594" s="72">
        <v>69497.460000000006</v>
      </c>
      <c r="I8594" s="54" t="s">
        <v>265</v>
      </c>
      <c r="J8594" s="54" t="s">
        <v>26018</v>
      </c>
      <c r="K8594" s="54" t="s">
        <v>28200</v>
      </c>
      <c r="L8594" s="54" t="s">
        <v>28201</v>
      </c>
      <c r="M8594" s="54" t="s">
        <v>28199</v>
      </c>
      <c r="N8594" s="54" t="s">
        <v>256</v>
      </c>
      <c r="O8594" s="54" t="s">
        <v>256</v>
      </c>
      <c r="P8594" s="54" t="s">
        <v>267</v>
      </c>
      <c r="Q8594" s="54" t="s">
        <v>256</v>
      </c>
      <c r="R8594" s="54" t="s">
        <v>431</v>
      </c>
      <c r="S8594" s="71"/>
      <c r="T8594" s="54" t="s">
        <v>256</v>
      </c>
      <c r="U8594" s="71">
        <v>44739</v>
      </c>
      <c r="V8594" s="54" t="s">
        <v>256</v>
      </c>
      <c r="W8594" t="str">
        <f t="shared" si="134"/>
        <v>Jun-22</v>
      </c>
    </row>
    <row r="8595" spans="1:23" x14ac:dyDescent="0.25">
      <c r="A8595" s="54" t="s">
        <v>317</v>
      </c>
      <c r="B8595" s="54" t="s">
        <v>428</v>
      </c>
      <c r="C8595" s="54" t="s">
        <v>263</v>
      </c>
      <c r="D8595" s="54" t="s">
        <v>429</v>
      </c>
      <c r="E8595" s="54" t="s">
        <v>28202</v>
      </c>
      <c r="F8595" s="71">
        <v>44739</v>
      </c>
      <c r="G8595" s="72">
        <v>5724.87</v>
      </c>
      <c r="H8595" s="72">
        <v>504647.29</v>
      </c>
      <c r="I8595" s="54" t="s">
        <v>265</v>
      </c>
      <c r="J8595" s="54" t="s">
        <v>26045</v>
      </c>
      <c r="K8595" s="54" t="s">
        <v>27195</v>
      </c>
      <c r="L8595" s="54" t="s">
        <v>28203</v>
      </c>
      <c r="M8595" s="54" t="s">
        <v>28202</v>
      </c>
      <c r="N8595" s="54" t="s">
        <v>256</v>
      </c>
      <c r="O8595" s="54" t="s">
        <v>256</v>
      </c>
      <c r="P8595" s="54" t="s">
        <v>289</v>
      </c>
      <c r="Q8595" s="54" t="s">
        <v>256</v>
      </c>
      <c r="R8595" s="54" t="s">
        <v>431</v>
      </c>
      <c r="S8595" s="71"/>
      <c r="T8595" s="54" t="s">
        <v>256</v>
      </c>
      <c r="U8595" s="71">
        <v>44739</v>
      </c>
      <c r="V8595" s="54" t="s">
        <v>256</v>
      </c>
      <c r="W8595" t="str">
        <f t="shared" si="134"/>
        <v>Jun-22</v>
      </c>
    </row>
    <row r="8596" spans="1:23" x14ac:dyDescent="0.25">
      <c r="A8596" s="54" t="s">
        <v>318</v>
      </c>
      <c r="B8596" s="54" t="s">
        <v>428</v>
      </c>
      <c r="C8596" s="54" t="s">
        <v>263</v>
      </c>
      <c r="D8596" s="54" t="s">
        <v>429</v>
      </c>
      <c r="E8596" s="54" t="s">
        <v>28204</v>
      </c>
      <c r="F8596" s="71">
        <v>44739</v>
      </c>
      <c r="G8596" s="72">
        <v>4400</v>
      </c>
      <c r="H8596" s="72">
        <v>387860</v>
      </c>
      <c r="I8596" s="54" t="s">
        <v>265</v>
      </c>
      <c r="J8596" s="54" t="s">
        <v>26057</v>
      </c>
      <c r="K8596" s="54" t="s">
        <v>28179</v>
      </c>
      <c r="L8596" s="54" t="s">
        <v>28205</v>
      </c>
      <c r="M8596" s="54" t="s">
        <v>28204</v>
      </c>
      <c r="N8596" s="54" t="s">
        <v>256</v>
      </c>
      <c r="O8596" s="54" t="s">
        <v>256</v>
      </c>
      <c r="P8596" s="54" t="s">
        <v>271</v>
      </c>
      <c r="Q8596" s="54" t="s">
        <v>256</v>
      </c>
      <c r="R8596" s="54" t="s">
        <v>431</v>
      </c>
      <c r="S8596" s="71"/>
      <c r="T8596" s="54" t="s">
        <v>256</v>
      </c>
      <c r="U8596" s="71">
        <v>44739</v>
      </c>
      <c r="V8596" s="54" t="s">
        <v>443</v>
      </c>
      <c r="W8596" t="str">
        <f t="shared" si="134"/>
        <v>Jun-22</v>
      </c>
    </row>
    <row r="8597" spans="1:23" x14ac:dyDescent="0.25">
      <c r="A8597" s="54" t="s">
        <v>317</v>
      </c>
      <c r="B8597" s="54" t="s">
        <v>428</v>
      </c>
      <c r="C8597" s="54" t="s">
        <v>263</v>
      </c>
      <c r="D8597" s="54" t="s">
        <v>429</v>
      </c>
      <c r="E8597" s="54" t="s">
        <v>28206</v>
      </c>
      <c r="F8597" s="71">
        <v>44739</v>
      </c>
      <c r="G8597" s="72">
        <v>9089.15</v>
      </c>
      <c r="H8597" s="72">
        <v>801208.57</v>
      </c>
      <c r="I8597" s="54" t="s">
        <v>265</v>
      </c>
      <c r="J8597" s="54" t="s">
        <v>26066</v>
      </c>
      <c r="K8597" s="54" t="s">
        <v>26874</v>
      </c>
      <c r="L8597" s="54" t="s">
        <v>28207</v>
      </c>
      <c r="M8597" s="54" t="s">
        <v>28206</v>
      </c>
      <c r="N8597" s="54" t="s">
        <v>256</v>
      </c>
      <c r="O8597" s="54" t="s">
        <v>256</v>
      </c>
      <c r="P8597" s="54" t="s">
        <v>289</v>
      </c>
      <c r="Q8597" s="54" t="s">
        <v>256</v>
      </c>
      <c r="R8597" s="54" t="s">
        <v>431</v>
      </c>
      <c r="S8597" s="71"/>
      <c r="T8597" s="54" t="s">
        <v>256</v>
      </c>
      <c r="U8597" s="71">
        <v>44739</v>
      </c>
      <c r="V8597" s="54" t="s">
        <v>256</v>
      </c>
      <c r="W8597" t="str">
        <f t="shared" si="134"/>
        <v>Jun-22</v>
      </c>
    </row>
    <row r="8598" spans="1:23" x14ac:dyDescent="0.25">
      <c r="A8598" s="54" t="s">
        <v>317</v>
      </c>
      <c r="B8598" s="54" t="s">
        <v>428</v>
      </c>
      <c r="C8598" s="54" t="s">
        <v>263</v>
      </c>
      <c r="D8598" s="54" t="s">
        <v>429</v>
      </c>
      <c r="E8598" s="54" t="s">
        <v>28208</v>
      </c>
      <c r="F8598" s="71">
        <v>44739</v>
      </c>
      <c r="G8598" s="72">
        <v>9089.15</v>
      </c>
      <c r="H8598" s="72">
        <v>801208.57</v>
      </c>
      <c r="I8598" s="54" t="s">
        <v>265</v>
      </c>
      <c r="J8598" s="54" t="s">
        <v>26066</v>
      </c>
      <c r="K8598" s="54" t="s">
        <v>26874</v>
      </c>
      <c r="L8598" s="54" t="s">
        <v>28209</v>
      </c>
      <c r="M8598" s="54" t="s">
        <v>28208</v>
      </c>
      <c r="N8598" s="54" t="s">
        <v>256</v>
      </c>
      <c r="O8598" s="54" t="s">
        <v>256</v>
      </c>
      <c r="P8598" s="54" t="s">
        <v>289</v>
      </c>
      <c r="Q8598" s="54" t="s">
        <v>256</v>
      </c>
      <c r="R8598" s="54" t="s">
        <v>431</v>
      </c>
      <c r="S8598" s="71"/>
      <c r="T8598" s="54" t="s">
        <v>256</v>
      </c>
      <c r="U8598" s="71">
        <v>44739</v>
      </c>
      <c r="V8598" s="54" t="s">
        <v>256</v>
      </c>
      <c r="W8598" t="str">
        <f t="shared" si="134"/>
        <v>Jun-22</v>
      </c>
    </row>
    <row r="8599" spans="1:23" x14ac:dyDescent="0.25">
      <c r="A8599" s="54" t="s">
        <v>317</v>
      </c>
      <c r="B8599" s="54" t="s">
        <v>428</v>
      </c>
      <c r="C8599" s="54" t="s">
        <v>263</v>
      </c>
      <c r="D8599" s="54" t="s">
        <v>429</v>
      </c>
      <c r="E8599" s="54" t="s">
        <v>28210</v>
      </c>
      <c r="F8599" s="71">
        <v>44739</v>
      </c>
      <c r="G8599" s="72">
        <v>9089.14</v>
      </c>
      <c r="H8599" s="72">
        <v>801207.69</v>
      </c>
      <c r="I8599" s="54" t="s">
        <v>265</v>
      </c>
      <c r="J8599" s="54" t="s">
        <v>26066</v>
      </c>
      <c r="K8599" s="54" t="s">
        <v>26874</v>
      </c>
      <c r="L8599" s="54" t="s">
        <v>28211</v>
      </c>
      <c r="M8599" s="54" t="s">
        <v>28210</v>
      </c>
      <c r="N8599" s="54" t="s">
        <v>256</v>
      </c>
      <c r="O8599" s="54" t="s">
        <v>256</v>
      </c>
      <c r="P8599" s="54" t="s">
        <v>289</v>
      </c>
      <c r="Q8599" s="54" t="s">
        <v>256</v>
      </c>
      <c r="R8599" s="54" t="s">
        <v>431</v>
      </c>
      <c r="S8599" s="71"/>
      <c r="T8599" s="54" t="s">
        <v>256</v>
      </c>
      <c r="U8599" s="71">
        <v>44739</v>
      </c>
      <c r="V8599" s="54" t="s">
        <v>256</v>
      </c>
      <c r="W8599" t="str">
        <f t="shared" si="134"/>
        <v>Jun-22</v>
      </c>
    </row>
    <row r="8600" spans="1:23" x14ac:dyDescent="0.25">
      <c r="A8600" s="54" t="s">
        <v>317</v>
      </c>
      <c r="B8600" s="54" t="s">
        <v>428</v>
      </c>
      <c r="C8600" s="54" t="s">
        <v>263</v>
      </c>
      <c r="D8600" s="54" t="s">
        <v>429</v>
      </c>
      <c r="E8600" s="54" t="s">
        <v>28212</v>
      </c>
      <c r="F8600" s="71">
        <v>44739</v>
      </c>
      <c r="G8600" s="72">
        <v>9089.14</v>
      </c>
      <c r="H8600" s="72">
        <v>801207.69</v>
      </c>
      <c r="I8600" s="54" t="s">
        <v>265</v>
      </c>
      <c r="J8600" s="54" t="s">
        <v>26066</v>
      </c>
      <c r="K8600" s="54" t="s">
        <v>26874</v>
      </c>
      <c r="L8600" s="54" t="s">
        <v>28213</v>
      </c>
      <c r="M8600" s="54" t="s">
        <v>28212</v>
      </c>
      <c r="N8600" s="54" t="s">
        <v>256</v>
      </c>
      <c r="O8600" s="54" t="s">
        <v>256</v>
      </c>
      <c r="P8600" s="54" t="s">
        <v>289</v>
      </c>
      <c r="Q8600" s="54" t="s">
        <v>256</v>
      </c>
      <c r="R8600" s="54" t="s">
        <v>431</v>
      </c>
      <c r="S8600" s="71"/>
      <c r="T8600" s="54" t="s">
        <v>256</v>
      </c>
      <c r="U8600" s="71">
        <v>44739</v>
      </c>
      <c r="V8600" s="54" t="s">
        <v>256</v>
      </c>
      <c r="W8600" t="str">
        <f t="shared" si="134"/>
        <v>Jun-22</v>
      </c>
    </row>
    <row r="8601" spans="1:23" x14ac:dyDescent="0.25">
      <c r="A8601" s="54" t="s">
        <v>318</v>
      </c>
      <c r="B8601" s="54" t="s">
        <v>428</v>
      </c>
      <c r="C8601" s="54" t="s">
        <v>263</v>
      </c>
      <c r="D8601" s="54" t="s">
        <v>429</v>
      </c>
      <c r="E8601" s="54" t="s">
        <v>28214</v>
      </c>
      <c r="F8601" s="71">
        <v>44739</v>
      </c>
      <c r="G8601" s="72">
        <v>14637</v>
      </c>
      <c r="H8601" s="72">
        <v>1290251.55</v>
      </c>
      <c r="I8601" s="54" t="s">
        <v>265</v>
      </c>
      <c r="J8601" s="54" t="s">
        <v>26072</v>
      </c>
      <c r="K8601" s="54" t="s">
        <v>28179</v>
      </c>
      <c r="L8601" s="54" t="s">
        <v>28215</v>
      </c>
      <c r="M8601" s="54" t="s">
        <v>28214</v>
      </c>
      <c r="N8601" s="54" t="s">
        <v>256</v>
      </c>
      <c r="O8601" s="54" t="s">
        <v>256</v>
      </c>
      <c r="P8601" s="54" t="s">
        <v>271</v>
      </c>
      <c r="Q8601" s="54" t="s">
        <v>256</v>
      </c>
      <c r="R8601" s="54" t="s">
        <v>431</v>
      </c>
      <c r="S8601" s="71"/>
      <c r="T8601" s="54" t="s">
        <v>256</v>
      </c>
      <c r="U8601" s="71">
        <v>44739</v>
      </c>
      <c r="V8601" s="54" t="s">
        <v>443</v>
      </c>
      <c r="W8601" t="str">
        <f t="shared" si="134"/>
        <v>Jun-22</v>
      </c>
    </row>
    <row r="8602" spans="1:23" x14ac:dyDescent="0.25">
      <c r="A8602" s="54" t="s">
        <v>317</v>
      </c>
      <c r="B8602" s="54" t="s">
        <v>428</v>
      </c>
      <c r="C8602" s="54" t="s">
        <v>263</v>
      </c>
      <c r="D8602" s="54" t="s">
        <v>429</v>
      </c>
      <c r="E8602" s="54" t="s">
        <v>28216</v>
      </c>
      <c r="F8602" s="71">
        <v>44739</v>
      </c>
      <c r="G8602" s="72">
        <v>3516.5</v>
      </c>
      <c r="H8602" s="72">
        <v>309979.48</v>
      </c>
      <c r="I8602" s="54" t="s">
        <v>265</v>
      </c>
      <c r="J8602" s="54" t="s">
        <v>27429</v>
      </c>
      <c r="K8602" s="54" t="s">
        <v>28217</v>
      </c>
      <c r="L8602" s="54" t="s">
        <v>28218</v>
      </c>
      <c r="M8602" s="54" t="s">
        <v>28216</v>
      </c>
      <c r="N8602" s="54" t="s">
        <v>256</v>
      </c>
      <c r="O8602" s="54" t="s">
        <v>256</v>
      </c>
      <c r="P8602" s="54" t="s">
        <v>267</v>
      </c>
      <c r="Q8602" s="54" t="s">
        <v>256</v>
      </c>
      <c r="R8602" s="54" t="s">
        <v>431</v>
      </c>
      <c r="S8602" s="71"/>
      <c r="T8602" s="54" t="s">
        <v>256</v>
      </c>
      <c r="U8602" s="71">
        <v>44739</v>
      </c>
      <c r="V8602" s="54" t="s">
        <v>256</v>
      </c>
      <c r="W8602" t="str">
        <f t="shared" si="134"/>
        <v>Jun-22</v>
      </c>
    </row>
    <row r="8603" spans="1:23" x14ac:dyDescent="0.25">
      <c r="A8603" s="54" t="s">
        <v>317</v>
      </c>
      <c r="B8603" s="54" t="s">
        <v>428</v>
      </c>
      <c r="C8603" s="54" t="s">
        <v>263</v>
      </c>
      <c r="D8603" s="54" t="s">
        <v>429</v>
      </c>
      <c r="E8603" s="54" t="s">
        <v>28219</v>
      </c>
      <c r="F8603" s="71">
        <v>44739</v>
      </c>
      <c r="G8603" s="72">
        <v>990.35</v>
      </c>
      <c r="H8603" s="72">
        <v>87299.35</v>
      </c>
      <c r="I8603" s="54" t="s">
        <v>265</v>
      </c>
      <c r="J8603" s="54" t="s">
        <v>27097</v>
      </c>
      <c r="K8603" s="54" t="s">
        <v>28220</v>
      </c>
      <c r="L8603" s="54" t="s">
        <v>28221</v>
      </c>
      <c r="M8603" s="54" t="s">
        <v>28219</v>
      </c>
      <c r="N8603" s="54" t="s">
        <v>256</v>
      </c>
      <c r="O8603" s="54" t="s">
        <v>256</v>
      </c>
      <c r="P8603" s="54" t="s">
        <v>267</v>
      </c>
      <c r="Q8603" s="54" t="s">
        <v>256</v>
      </c>
      <c r="R8603" s="54" t="s">
        <v>431</v>
      </c>
      <c r="S8603" s="71"/>
      <c r="T8603" s="54" t="s">
        <v>256</v>
      </c>
      <c r="U8603" s="71">
        <v>44739</v>
      </c>
      <c r="V8603" s="54" t="s">
        <v>256</v>
      </c>
      <c r="W8603" t="str">
        <f t="shared" si="134"/>
        <v>Jun-22</v>
      </c>
    </row>
    <row r="8604" spans="1:23" x14ac:dyDescent="0.25">
      <c r="A8604" s="54" t="s">
        <v>317</v>
      </c>
      <c r="B8604" s="54" t="s">
        <v>428</v>
      </c>
      <c r="C8604" s="54" t="s">
        <v>263</v>
      </c>
      <c r="D8604" s="54" t="s">
        <v>429</v>
      </c>
      <c r="E8604" s="54" t="s">
        <v>28222</v>
      </c>
      <c r="F8604" s="71">
        <v>44739</v>
      </c>
      <c r="G8604" s="72">
        <v>8313.26</v>
      </c>
      <c r="H8604" s="72">
        <v>732813.87</v>
      </c>
      <c r="I8604" s="54" t="s">
        <v>265</v>
      </c>
      <c r="J8604" s="54" t="s">
        <v>28223</v>
      </c>
      <c r="K8604" s="54" t="s">
        <v>28224</v>
      </c>
      <c r="L8604" s="54" t="s">
        <v>28225</v>
      </c>
      <c r="M8604" s="54" t="s">
        <v>28222</v>
      </c>
      <c r="N8604" s="54" t="s">
        <v>256</v>
      </c>
      <c r="O8604" s="54" t="s">
        <v>256</v>
      </c>
      <c r="P8604" s="54" t="s">
        <v>267</v>
      </c>
      <c r="Q8604" s="54" t="s">
        <v>256</v>
      </c>
      <c r="R8604" s="54" t="s">
        <v>431</v>
      </c>
      <c r="S8604" s="71"/>
      <c r="T8604" s="54" t="s">
        <v>256</v>
      </c>
      <c r="U8604" s="71">
        <v>44739</v>
      </c>
      <c r="V8604" s="54" t="s">
        <v>256</v>
      </c>
      <c r="W8604" t="str">
        <f t="shared" si="134"/>
        <v>Jun-22</v>
      </c>
    </row>
    <row r="8605" spans="1:23" x14ac:dyDescent="0.25">
      <c r="A8605" s="54" t="s">
        <v>318</v>
      </c>
      <c r="B8605" s="54" t="s">
        <v>428</v>
      </c>
      <c r="C8605" s="54" t="s">
        <v>263</v>
      </c>
      <c r="D8605" s="54" t="s">
        <v>429</v>
      </c>
      <c r="E8605" s="54" t="s">
        <v>28226</v>
      </c>
      <c r="F8605" s="71">
        <v>44739</v>
      </c>
      <c r="G8605" s="72">
        <v>1884.32</v>
      </c>
      <c r="H8605" s="72">
        <v>166102.81</v>
      </c>
      <c r="I8605" s="54" t="s">
        <v>265</v>
      </c>
      <c r="J8605" s="54" t="s">
        <v>27044</v>
      </c>
      <c r="K8605" s="54" t="s">
        <v>28227</v>
      </c>
      <c r="L8605" s="54" t="s">
        <v>28228</v>
      </c>
      <c r="M8605" s="54" t="s">
        <v>28226</v>
      </c>
      <c r="N8605" s="54" t="s">
        <v>256</v>
      </c>
      <c r="O8605" s="54" t="s">
        <v>256</v>
      </c>
      <c r="P8605" s="54" t="s">
        <v>271</v>
      </c>
      <c r="Q8605" s="54" t="s">
        <v>256</v>
      </c>
      <c r="R8605" s="54" t="s">
        <v>431</v>
      </c>
      <c r="S8605" s="71"/>
      <c r="T8605" s="54" t="s">
        <v>256</v>
      </c>
      <c r="U8605" s="71">
        <v>44739</v>
      </c>
      <c r="V8605" s="54" t="s">
        <v>443</v>
      </c>
      <c r="W8605" t="str">
        <f t="shared" si="134"/>
        <v>Jun-22</v>
      </c>
    </row>
    <row r="8606" spans="1:23" x14ac:dyDescent="0.25">
      <c r="A8606" s="54" t="s">
        <v>317</v>
      </c>
      <c r="B8606" s="54" t="s">
        <v>428</v>
      </c>
      <c r="C8606" s="54" t="s">
        <v>263</v>
      </c>
      <c r="D8606" s="54" t="s">
        <v>429</v>
      </c>
      <c r="E8606" s="54" t="s">
        <v>28229</v>
      </c>
      <c r="F8606" s="71">
        <v>44739</v>
      </c>
      <c r="G8606" s="72">
        <v>1607.2</v>
      </c>
      <c r="H8606" s="72">
        <v>141674.68</v>
      </c>
      <c r="I8606" s="54" t="s">
        <v>265</v>
      </c>
      <c r="J8606" s="54" t="s">
        <v>27650</v>
      </c>
      <c r="K8606" s="54" t="s">
        <v>28230</v>
      </c>
      <c r="L8606" s="54" t="s">
        <v>28231</v>
      </c>
      <c r="M8606" s="54" t="s">
        <v>28229</v>
      </c>
      <c r="N8606" s="54" t="s">
        <v>256</v>
      </c>
      <c r="O8606" s="54" t="s">
        <v>256</v>
      </c>
      <c r="P8606" s="54" t="s">
        <v>267</v>
      </c>
      <c r="Q8606" s="54" t="s">
        <v>256</v>
      </c>
      <c r="R8606" s="54" t="s">
        <v>431</v>
      </c>
      <c r="S8606" s="71"/>
      <c r="T8606" s="54" t="s">
        <v>256</v>
      </c>
      <c r="U8606" s="71">
        <v>44739</v>
      </c>
      <c r="V8606" s="54" t="s">
        <v>256</v>
      </c>
      <c r="W8606" t="str">
        <f t="shared" si="134"/>
        <v>Jun-22</v>
      </c>
    </row>
    <row r="8607" spans="1:23" x14ac:dyDescent="0.25">
      <c r="A8607" s="54" t="s">
        <v>317</v>
      </c>
      <c r="B8607" s="54" t="s">
        <v>428</v>
      </c>
      <c r="C8607" s="54" t="s">
        <v>263</v>
      </c>
      <c r="D8607" s="54" t="s">
        <v>429</v>
      </c>
      <c r="E8607" s="54" t="s">
        <v>28232</v>
      </c>
      <c r="F8607" s="71">
        <v>44739</v>
      </c>
      <c r="G8607" s="72">
        <v>817.92</v>
      </c>
      <c r="H8607" s="72">
        <v>72099.649999999994</v>
      </c>
      <c r="I8607" s="54" t="s">
        <v>265</v>
      </c>
      <c r="J8607" s="54" t="s">
        <v>23088</v>
      </c>
      <c r="K8607" s="54" t="s">
        <v>28233</v>
      </c>
      <c r="L8607" s="54" t="s">
        <v>28234</v>
      </c>
      <c r="M8607" s="54" t="s">
        <v>28232</v>
      </c>
      <c r="N8607" s="54" t="s">
        <v>256</v>
      </c>
      <c r="O8607" s="54" t="s">
        <v>256</v>
      </c>
      <c r="P8607" s="54" t="s">
        <v>447</v>
      </c>
      <c r="Q8607" s="54" t="s">
        <v>256</v>
      </c>
      <c r="R8607" s="54" t="s">
        <v>431</v>
      </c>
      <c r="S8607" s="71"/>
      <c r="T8607" s="54" t="s">
        <v>256</v>
      </c>
      <c r="U8607" s="71">
        <v>44739</v>
      </c>
      <c r="V8607" s="54" t="s">
        <v>256</v>
      </c>
      <c r="W8607" t="str">
        <f t="shared" si="134"/>
        <v>Jun-22</v>
      </c>
    </row>
    <row r="8608" spans="1:23" x14ac:dyDescent="0.25">
      <c r="A8608" s="54" t="s">
        <v>318</v>
      </c>
      <c r="B8608" s="54" t="s">
        <v>428</v>
      </c>
      <c r="C8608" s="54" t="s">
        <v>263</v>
      </c>
      <c r="D8608" s="54" t="s">
        <v>429</v>
      </c>
      <c r="E8608" s="54" t="s">
        <v>28235</v>
      </c>
      <c r="F8608" s="71">
        <v>44739</v>
      </c>
      <c r="G8608" s="72">
        <v>1411.2</v>
      </c>
      <c r="H8608" s="72">
        <v>124397.28</v>
      </c>
      <c r="I8608" s="54" t="s">
        <v>265</v>
      </c>
      <c r="J8608" s="54" t="s">
        <v>23492</v>
      </c>
      <c r="K8608" s="54" t="s">
        <v>28236</v>
      </c>
      <c r="L8608" s="54" t="s">
        <v>28237</v>
      </c>
      <c r="M8608" s="54" t="s">
        <v>28235</v>
      </c>
      <c r="N8608" s="54" t="s">
        <v>256</v>
      </c>
      <c r="O8608" s="54" t="s">
        <v>256</v>
      </c>
      <c r="P8608" s="54" t="s">
        <v>11520</v>
      </c>
      <c r="Q8608" s="54" t="s">
        <v>256</v>
      </c>
      <c r="R8608" s="54" t="s">
        <v>431</v>
      </c>
      <c r="S8608" s="71"/>
      <c r="T8608" s="54" t="s">
        <v>256</v>
      </c>
      <c r="U8608" s="71">
        <v>44739</v>
      </c>
      <c r="V8608" s="54" t="s">
        <v>256</v>
      </c>
      <c r="W8608" t="str">
        <f t="shared" si="134"/>
        <v>Jun-22</v>
      </c>
    </row>
    <row r="8609" spans="1:23" x14ac:dyDescent="0.25">
      <c r="A8609" s="54" t="s">
        <v>317</v>
      </c>
      <c r="B8609" s="54" t="s">
        <v>428</v>
      </c>
      <c r="C8609" s="54" t="s">
        <v>263</v>
      </c>
      <c r="D8609" s="54" t="s">
        <v>429</v>
      </c>
      <c r="E8609" s="54" t="s">
        <v>28238</v>
      </c>
      <c r="F8609" s="71">
        <v>44739</v>
      </c>
      <c r="G8609" s="72">
        <v>32.4</v>
      </c>
      <c r="H8609" s="72">
        <v>2856.06</v>
      </c>
      <c r="I8609" s="54" t="s">
        <v>265</v>
      </c>
      <c r="J8609" s="54" t="s">
        <v>23492</v>
      </c>
      <c r="K8609" s="54" t="s">
        <v>28239</v>
      </c>
      <c r="L8609" s="54" t="s">
        <v>28240</v>
      </c>
      <c r="M8609" s="54" t="s">
        <v>28238</v>
      </c>
      <c r="N8609" s="54" t="s">
        <v>256</v>
      </c>
      <c r="O8609" s="54" t="s">
        <v>256</v>
      </c>
      <c r="P8609" s="54" t="s">
        <v>271</v>
      </c>
      <c r="Q8609" s="54" t="s">
        <v>256</v>
      </c>
      <c r="R8609" s="54" t="s">
        <v>431</v>
      </c>
      <c r="S8609" s="71"/>
      <c r="T8609" s="54" t="s">
        <v>256</v>
      </c>
      <c r="U8609" s="71">
        <v>44739</v>
      </c>
      <c r="V8609" s="54" t="s">
        <v>443</v>
      </c>
      <c r="W8609" t="str">
        <f t="shared" si="134"/>
        <v>Jun-22</v>
      </c>
    </row>
    <row r="8610" spans="1:23" x14ac:dyDescent="0.25">
      <c r="A8610" s="54" t="s">
        <v>317</v>
      </c>
      <c r="B8610" s="54" t="s">
        <v>428</v>
      </c>
      <c r="C8610" s="54" t="s">
        <v>263</v>
      </c>
      <c r="D8610" s="54" t="s">
        <v>429</v>
      </c>
      <c r="E8610" s="54" t="s">
        <v>28241</v>
      </c>
      <c r="F8610" s="71">
        <v>44739</v>
      </c>
      <c r="G8610" s="72">
        <v>328</v>
      </c>
      <c r="H8610" s="72">
        <v>28913.200000000001</v>
      </c>
      <c r="I8610" s="54" t="s">
        <v>265</v>
      </c>
      <c r="J8610" s="54" t="s">
        <v>25289</v>
      </c>
      <c r="K8610" s="54" t="s">
        <v>28239</v>
      </c>
      <c r="L8610" s="54" t="s">
        <v>28242</v>
      </c>
      <c r="M8610" s="54" t="s">
        <v>28241</v>
      </c>
      <c r="N8610" s="54" t="s">
        <v>256</v>
      </c>
      <c r="O8610" s="54" t="s">
        <v>256</v>
      </c>
      <c r="P8610" s="54" t="s">
        <v>271</v>
      </c>
      <c r="Q8610" s="54" t="s">
        <v>256</v>
      </c>
      <c r="R8610" s="54" t="s">
        <v>431</v>
      </c>
      <c r="S8610" s="71"/>
      <c r="T8610" s="54" t="s">
        <v>256</v>
      </c>
      <c r="U8610" s="71">
        <v>44739</v>
      </c>
      <c r="V8610" s="54" t="s">
        <v>443</v>
      </c>
      <c r="W8610" t="str">
        <f t="shared" si="134"/>
        <v>Jun-22</v>
      </c>
    </row>
    <row r="8611" spans="1:23" x14ac:dyDescent="0.25">
      <c r="A8611" s="54" t="s">
        <v>317</v>
      </c>
      <c r="B8611" s="54" t="s">
        <v>428</v>
      </c>
      <c r="C8611" s="54" t="s">
        <v>263</v>
      </c>
      <c r="D8611" s="54" t="s">
        <v>429</v>
      </c>
      <c r="E8611" s="54" t="s">
        <v>28243</v>
      </c>
      <c r="F8611" s="71">
        <v>44739</v>
      </c>
      <c r="G8611" s="72">
        <v>1353.6</v>
      </c>
      <c r="H8611" s="72">
        <v>119319.84</v>
      </c>
      <c r="I8611" s="54" t="s">
        <v>265</v>
      </c>
      <c r="J8611" s="54" t="s">
        <v>25378</v>
      </c>
      <c r="K8611" s="54" t="s">
        <v>28244</v>
      </c>
      <c r="L8611" s="54" t="s">
        <v>28245</v>
      </c>
      <c r="M8611" s="54" t="s">
        <v>28243</v>
      </c>
      <c r="N8611" s="54" t="s">
        <v>256</v>
      </c>
      <c r="O8611" s="54" t="s">
        <v>256</v>
      </c>
      <c r="P8611" s="54" t="s">
        <v>447</v>
      </c>
      <c r="Q8611" s="54" t="s">
        <v>256</v>
      </c>
      <c r="R8611" s="54" t="s">
        <v>431</v>
      </c>
      <c r="S8611" s="71"/>
      <c r="T8611" s="54" t="s">
        <v>256</v>
      </c>
      <c r="U8611" s="71">
        <v>44739</v>
      </c>
      <c r="V8611" s="54" t="s">
        <v>256</v>
      </c>
      <c r="W8611" t="str">
        <f t="shared" si="134"/>
        <v>Jun-22</v>
      </c>
    </row>
    <row r="8612" spans="1:23" x14ac:dyDescent="0.25">
      <c r="A8612" s="54" t="s">
        <v>317</v>
      </c>
      <c r="B8612" s="54" t="s">
        <v>428</v>
      </c>
      <c r="C8612" s="54" t="s">
        <v>263</v>
      </c>
      <c r="D8612" s="54" t="s">
        <v>429</v>
      </c>
      <c r="E8612" s="54" t="s">
        <v>28246</v>
      </c>
      <c r="F8612" s="71">
        <v>44739</v>
      </c>
      <c r="G8612" s="72">
        <v>239.55</v>
      </c>
      <c r="H8612" s="72">
        <v>21116.33</v>
      </c>
      <c r="I8612" s="54" t="s">
        <v>265</v>
      </c>
      <c r="J8612" s="54" t="s">
        <v>25378</v>
      </c>
      <c r="K8612" s="54" t="s">
        <v>28247</v>
      </c>
      <c r="L8612" s="54" t="s">
        <v>28248</v>
      </c>
      <c r="M8612" s="54" t="s">
        <v>28246</v>
      </c>
      <c r="N8612" s="54" t="s">
        <v>256</v>
      </c>
      <c r="O8612" s="54" t="s">
        <v>256</v>
      </c>
      <c r="P8612" s="54" t="s">
        <v>267</v>
      </c>
      <c r="Q8612" s="54" t="s">
        <v>256</v>
      </c>
      <c r="R8612" s="54" t="s">
        <v>431</v>
      </c>
      <c r="S8612" s="71"/>
      <c r="T8612" s="54" t="s">
        <v>256</v>
      </c>
      <c r="U8612" s="71">
        <v>44739</v>
      </c>
      <c r="V8612" s="54" t="s">
        <v>256</v>
      </c>
      <c r="W8612" t="str">
        <f t="shared" si="134"/>
        <v>Jun-22</v>
      </c>
    </row>
    <row r="8613" spans="1:23" x14ac:dyDescent="0.25">
      <c r="A8613" s="54" t="s">
        <v>317</v>
      </c>
      <c r="B8613" s="54" t="s">
        <v>428</v>
      </c>
      <c r="C8613" s="54" t="s">
        <v>263</v>
      </c>
      <c r="D8613" s="54" t="s">
        <v>429</v>
      </c>
      <c r="E8613" s="54" t="s">
        <v>28249</v>
      </c>
      <c r="F8613" s="71">
        <v>44739</v>
      </c>
      <c r="G8613" s="72">
        <v>313.23</v>
      </c>
      <c r="H8613" s="72">
        <v>27611.22</v>
      </c>
      <c r="I8613" s="54" t="s">
        <v>265</v>
      </c>
      <c r="J8613" s="54" t="s">
        <v>26772</v>
      </c>
      <c r="K8613" s="54" t="s">
        <v>28250</v>
      </c>
      <c r="L8613" s="54" t="s">
        <v>28251</v>
      </c>
      <c r="M8613" s="54" t="s">
        <v>28249</v>
      </c>
      <c r="N8613" s="54" t="s">
        <v>256</v>
      </c>
      <c r="O8613" s="54" t="s">
        <v>256</v>
      </c>
      <c r="P8613" s="54" t="s">
        <v>271</v>
      </c>
      <c r="Q8613" s="54" t="s">
        <v>256</v>
      </c>
      <c r="R8613" s="54" t="s">
        <v>431</v>
      </c>
      <c r="S8613" s="71"/>
      <c r="T8613" s="54" t="s">
        <v>256</v>
      </c>
      <c r="U8613" s="71">
        <v>44739</v>
      </c>
      <c r="V8613" s="54" t="s">
        <v>443</v>
      </c>
      <c r="W8613" t="str">
        <f t="shared" si="134"/>
        <v>Jun-22</v>
      </c>
    </row>
    <row r="8614" spans="1:23" x14ac:dyDescent="0.25">
      <c r="A8614" s="54" t="s">
        <v>317</v>
      </c>
      <c r="B8614" s="54" t="s">
        <v>428</v>
      </c>
      <c r="C8614" s="54" t="s">
        <v>263</v>
      </c>
      <c r="D8614" s="54" t="s">
        <v>429</v>
      </c>
      <c r="E8614" s="54" t="s">
        <v>28252</v>
      </c>
      <c r="F8614" s="71">
        <v>44739</v>
      </c>
      <c r="G8614" s="72">
        <v>1623.95</v>
      </c>
      <c r="H8614" s="72">
        <v>143151.19</v>
      </c>
      <c r="I8614" s="54" t="s">
        <v>265</v>
      </c>
      <c r="J8614" s="54" t="s">
        <v>26772</v>
      </c>
      <c r="K8614" s="54" t="s">
        <v>28253</v>
      </c>
      <c r="L8614" s="54" t="s">
        <v>28254</v>
      </c>
      <c r="M8614" s="54" t="s">
        <v>28252</v>
      </c>
      <c r="N8614" s="54" t="s">
        <v>256</v>
      </c>
      <c r="O8614" s="54" t="s">
        <v>256</v>
      </c>
      <c r="P8614" s="54" t="s">
        <v>267</v>
      </c>
      <c r="Q8614" s="54" t="s">
        <v>256</v>
      </c>
      <c r="R8614" s="54" t="s">
        <v>431</v>
      </c>
      <c r="S8614" s="71"/>
      <c r="T8614" s="54" t="s">
        <v>256</v>
      </c>
      <c r="U8614" s="71">
        <v>44739</v>
      </c>
      <c r="V8614" s="54" t="s">
        <v>256</v>
      </c>
      <c r="W8614" t="str">
        <f t="shared" si="134"/>
        <v>Jun-22</v>
      </c>
    </row>
    <row r="8615" spans="1:23" x14ac:dyDescent="0.25">
      <c r="A8615" s="54" t="s">
        <v>317</v>
      </c>
      <c r="B8615" s="54" t="s">
        <v>428</v>
      </c>
      <c r="C8615" s="54" t="s">
        <v>263</v>
      </c>
      <c r="D8615" s="54" t="s">
        <v>429</v>
      </c>
      <c r="E8615" s="54" t="s">
        <v>28255</v>
      </c>
      <c r="F8615" s="71">
        <v>44739</v>
      </c>
      <c r="G8615" s="72">
        <v>142.80000000000001</v>
      </c>
      <c r="H8615" s="72">
        <v>12587.82</v>
      </c>
      <c r="I8615" s="54" t="s">
        <v>265</v>
      </c>
      <c r="J8615" s="54" t="s">
        <v>26772</v>
      </c>
      <c r="K8615" s="54" t="s">
        <v>28256</v>
      </c>
      <c r="L8615" s="54" t="s">
        <v>28257</v>
      </c>
      <c r="M8615" s="54" t="s">
        <v>28255</v>
      </c>
      <c r="N8615" s="54" t="s">
        <v>256</v>
      </c>
      <c r="O8615" s="54" t="s">
        <v>256</v>
      </c>
      <c r="P8615" s="54" t="s">
        <v>267</v>
      </c>
      <c r="Q8615" s="54" t="s">
        <v>256</v>
      </c>
      <c r="R8615" s="54" t="s">
        <v>431</v>
      </c>
      <c r="S8615" s="71"/>
      <c r="T8615" s="54" t="s">
        <v>256</v>
      </c>
      <c r="U8615" s="71">
        <v>44739</v>
      </c>
      <c r="V8615" s="54" t="s">
        <v>256</v>
      </c>
      <c r="W8615" t="str">
        <f t="shared" si="134"/>
        <v>Jun-22</v>
      </c>
    </row>
    <row r="8616" spans="1:23" x14ac:dyDescent="0.25">
      <c r="A8616" s="54" t="s">
        <v>317</v>
      </c>
      <c r="B8616" s="54" t="s">
        <v>428</v>
      </c>
      <c r="C8616" s="54" t="s">
        <v>19760</v>
      </c>
      <c r="D8616" s="54" t="s">
        <v>436</v>
      </c>
      <c r="E8616" s="54" t="s">
        <v>28258</v>
      </c>
      <c r="F8616" s="71">
        <v>44740</v>
      </c>
      <c r="G8616" s="72">
        <v>-752.38</v>
      </c>
      <c r="H8616" s="72">
        <v>-61140.41</v>
      </c>
      <c r="I8616" s="54" t="s">
        <v>265</v>
      </c>
      <c r="J8616" s="54" t="s">
        <v>449</v>
      </c>
      <c r="K8616" s="54" t="s">
        <v>28259</v>
      </c>
      <c r="L8616" s="54" t="s">
        <v>28260</v>
      </c>
      <c r="M8616" s="54" t="s">
        <v>28258</v>
      </c>
      <c r="N8616" s="54" t="s">
        <v>256</v>
      </c>
      <c r="O8616" s="54" t="s">
        <v>256</v>
      </c>
      <c r="P8616" s="54" t="s">
        <v>28261</v>
      </c>
      <c r="Q8616" s="54" t="s">
        <v>256</v>
      </c>
      <c r="R8616" s="54" t="s">
        <v>431</v>
      </c>
      <c r="S8616" s="71"/>
      <c r="T8616" s="54" t="s">
        <v>256</v>
      </c>
      <c r="U8616" s="71">
        <v>44740</v>
      </c>
      <c r="V8616" s="54" t="s">
        <v>256</v>
      </c>
      <c r="W8616" t="str">
        <f t="shared" si="134"/>
        <v>Jun-22</v>
      </c>
    </row>
    <row r="8617" spans="1:23" x14ac:dyDescent="0.25">
      <c r="A8617" s="54" t="s">
        <v>317</v>
      </c>
      <c r="B8617" s="54" t="s">
        <v>428</v>
      </c>
      <c r="C8617" s="54" t="s">
        <v>19760</v>
      </c>
      <c r="D8617" s="54" t="s">
        <v>436</v>
      </c>
      <c r="E8617" s="54" t="s">
        <v>28262</v>
      </c>
      <c r="F8617" s="71">
        <v>44740</v>
      </c>
      <c r="G8617" s="72">
        <v>-1771.14</v>
      </c>
      <c r="H8617" s="72">
        <v>-150100</v>
      </c>
      <c r="I8617" s="54" t="s">
        <v>266</v>
      </c>
      <c r="J8617" s="54" t="s">
        <v>449</v>
      </c>
      <c r="K8617" s="54" t="s">
        <v>28263</v>
      </c>
      <c r="L8617" s="54" t="s">
        <v>28264</v>
      </c>
      <c r="M8617" s="54" t="s">
        <v>28262</v>
      </c>
      <c r="N8617" s="54" t="s">
        <v>256</v>
      </c>
      <c r="O8617" s="54" t="s">
        <v>256</v>
      </c>
      <c r="P8617" s="54" t="s">
        <v>28265</v>
      </c>
      <c r="Q8617" s="54" t="s">
        <v>256</v>
      </c>
      <c r="R8617" s="54" t="s">
        <v>431</v>
      </c>
      <c r="S8617" s="71"/>
      <c r="T8617" s="54" t="s">
        <v>256</v>
      </c>
      <c r="U8617" s="71">
        <v>44740</v>
      </c>
      <c r="V8617" s="54" t="s">
        <v>256</v>
      </c>
      <c r="W8617" t="str">
        <f t="shared" si="134"/>
        <v>Jun-22</v>
      </c>
    </row>
    <row r="8618" spans="1:23" x14ac:dyDescent="0.25">
      <c r="A8618" s="54" t="s">
        <v>317</v>
      </c>
      <c r="B8618" s="54" t="s">
        <v>428</v>
      </c>
      <c r="C8618" s="54" t="s">
        <v>19760</v>
      </c>
      <c r="D8618" s="54" t="s">
        <v>436</v>
      </c>
      <c r="E8618" s="54" t="s">
        <v>28266</v>
      </c>
      <c r="F8618" s="71">
        <v>44740</v>
      </c>
      <c r="G8618" s="72">
        <v>-241.76</v>
      </c>
      <c r="H8618" s="72">
        <v>-20429</v>
      </c>
      <c r="I8618" s="54" t="s">
        <v>266</v>
      </c>
      <c r="J8618" s="54" t="s">
        <v>449</v>
      </c>
      <c r="K8618" s="54" t="s">
        <v>28267</v>
      </c>
      <c r="L8618" s="54" t="s">
        <v>28268</v>
      </c>
      <c r="M8618" s="54" t="s">
        <v>28266</v>
      </c>
      <c r="N8618" s="54" t="s">
        <v>256</v>
      </c>
      <c r="O8618" s="54" t="s">
        <v>256</v>
      </c>
      <c r="P8618" s="54" t="s">
        <v>270</v>
      </c>
      <c r="Q8618" s="54" t="s">
        <v>256</v>
      </c>
      <c r="R8618" s="54" t="s">
        <v>431</v>
      </c>
      <c r="S8618" s="71"/>
      <c r="T8618" s="54" t="s">
        <v>256</v>
      </c>
      <c r="U8618" s="71">
        <v>44740</v>
      </c>
      <c r="V8618" s="54" t="s">
        <v>256</v>
      </c>
      <c r="W8618" t="str">
        <f t="shared" si="134"/>
        <v>Jun-22</v>
      </c>
    </row>
    <row r="8619" spans="1:23" x14ac:dyDescent="0.25">
      <c r="A8619" s="54" t="s">
        <v>317</v>
      </c>
      <c r="B8619" s="54" t="s">
        <v>428</v>
      </c>
      <c r="C8619" s="54" t="s">
        <v>19760</v>
      </c>
      <c r="D8619" s="54" t="s">
        <v>436</v>
      </c>
      <c r="E8619" s="54" t="s">
        <v>28269</v>
      </c>
      <c r="F8619" s="71">
        <v>44740</v>
      </c>
      <c r="G8619" s="72">
        <v>-1286.25</v>
      </c>
      <c r="H8619" s="72">
        <v>-107787.83</v>
      </c>
      <c r="I8619" s="54" t="s">
        <v>265</v>
      </c>
      <c r="J8619" s="54" t="s">
        <v>449</v>
      </c>
      <c r="K8619" s="54" t="s">
        <v>28270</v>
      </c>
      <c r="L8619" s="54" t="s">
        <v>28271</v>
      </c>
      <c r="M8619" s="54" t="s">
        <v>28269</v>
      </c>
      <c r="N8619" s="54" t="s">
        <v>256</v>
      </c>
      <c r="O8619" s="54" t="s">
        <v>256</v>
      </c>
      <c r="P8619" s="54" t="s">
        <v>268</v>
      </c>
      <c r="Q8619" s="54" t="s">
        <v>256</v>
      </c>
      <c r="R8619" s="54" t="s">
        <v>431</v>
      </c>
      <c r="S8619" s="71"/>
      <c r="T8619" s="54" t="s">
        <v>256</v>
      </c>
      <c r="U8619" s="71">
        <v>44740</v>
      </c>
      <c r="V8619" s="54" t="s">
        <v>256</v>
      </c>
      <c r="W8619" t="str">
        <f t="shared" si="134"/>
        <v>Jun-22</v>
      </c>
    </row>
    <row r="8620" spans="1:23" x14ac:dyDescent="0.25">
      <c r="A8620" s="54" t="s">
        <v>317</v>
      </c>
      <c r="B8620" s="54" t="s">
        <v>428</v>
      </c>
      <c r="C8620" s="54" t="s">
        <v>263</v>
      </c>
      <c r="D8620" s="54" t="s">
        <v>429</v>
      </c>
      <c r="E8620" s="54" t="s">
        <v>28272</v>
      </c>
      <c r="F8620" s="71">
        <v>44740</v>
      </c>
      <c r="G8620" s="72">
        <v>106.44</v>
      </c>
      <c r="H8620" s="72">
        <v>9382.69</v>
      </c>
      <c r="I8620" s="54" t="s">
        <v>265</v>
      </c>
      <c r="J8620" s="54" t="s">
        <v>25840</v>
      </c>
      <c r="K8620" s="54" t="s">
        <v>28273</v>
      </c>
      <c r="L8620" s="54" t="s">
        <v>28274</v>
      </c>
      <c r="M8620" s="54" t="s">
        <v>28272</v>
      </c>
      <c r="N8620" s="54" t="s">
        <v>256</v>
      </c>
      <c r="O8620" s="54" t="s">
        <v>256</v>
      </c>
      <c r="P8620" s="54" t="s">
        <v>268</v>
      </c>
      <c r="Q8620" s="54" t="s">
        <v>256</v>
      </c>
      <c r="R8620" s="54" t="s">
        <v>431</v>
      </c>
      <c r="S8620" s="71"/>
      <c r="T8620" s="54" t="s">
        <v>256</v>
      </c>
      <c r="U8620" s="71">
        <v>44740</v>
      </c>
      <c r="V8620" s="54" t="s">
        <v>256</v>
      </c>
      <c r="W8620" t="str">
        <f t="shared" si="134"/>
        <v>Jun-22</v>
      </c>
    </row>
    <row r="8621" spans="1:23" x14ac:dyDescent="0.25">
      <c r="A8621" s="54" t="s">
        <v>317</v>
      </c>
      <c r="B8621" s="54" t="s">
        <v>428</v>
      </c>
      <c r="C8621" s="54" t="s">
        <v>263</v>
      </c>
      <c r="D8621" s="54" t="s">
        <v>429</v>
      </c>
      <c r="E8621" s="54" t="s">
        <v>28275</v>
      </c>
      <c r="F8621" s="71">
        <v>44740</v>
      </c>
      <c r="G8621" s="72">
        <v>1360</v>
      </c>
      <c r="H8621" s="72">
        <v>119884</v>
      </c>
      <c r="I8621" s="54" t="s">
        <v>265</v>
      </c>
      <c r="J8621" s="54" t="s">
        <v>24456</v>
      </c>
      <c r="K8621" s="54" t="s">
        <v>28276</v>
      </c>
      <c r="L8621" s="54" t="s">
        <v>28277</v>
      </c>
      <c r="M8621" s="54" t="s">
        <v>28275</v>
      </c>
      <c r="N8621" s="54" t="s">
        <v>256</v>
      </c>
      <c r="O8621" s="54" t="s">
        <v>256</v>
      </c>
      <c r="P8621" s="54" t="s">
        <v>270</v>
      </c>
      <c r="Q8621" s="54" t="s">
        <v>256</v>
      </c>
      <c r="R8621" s="54" t="s">
        <v>431</v>
      </c>
      <c r="S8621" s="71"/>
      <c r="T8621" s="54" t="s">
        <v>256</v>
      </c>
      <c r="U8621" s="71">
        <v>44740</v>
      </c>
      <c r="V8621" s="54" t="s">
        <v>256</v>
      </c>
      <c r="W8621" t="str">
        <f t="shared" si="134"/>
        <v>Jun-22</v>
      </c>
    </row>
    <row r="8622" spans="1:23" x14ac:dyDescent="0.25">
      <c r="A8622" s="54" t="s">
        <v>318</v>
      </c>
      <c r="B8622" s="54" t="s">
        <v>428</v>
      </c>
      <c r="C8622" s="54" t="s">
        <v>263</v>
      </c>
      <c r="D8622" s="54" t="s">
        <v>429</v>
      </c>
      <c r="E8622" s="54" t="s">
        <v>28278</v>
      </c>
      <c r="F8622" s="71">
        <v>44740</v>
      </c>
      <c r="G8622" s="72">
        <v>34169.21</v>
      </c>
      <c r="H8622" s="72">
        <v>3012015.86</v>
      </c>
      <c r="I8622" s="54" t="s">
        <v>265</v>
      </c>
      <c r="J8622" s="54" t="s">
        <v>25999</v>
      </c>
      <c r="K8622" s="54" t="s">
        <v>28279</v>
      </c>
      <c r="L8622" s="54" t="s">
        <v>28280</v>
      </c>
      <c r="M8622" s="54" t="s">
        <v>28278</v>
      </c>
      <c r="N8622" s="54" t="s">
        <v>256</v>
      </c>
      <c r="O8622" s="54" t="s">
        <v>256</v>
      </c>
      <c r="P8622" s="54" t="s">
        <v>281</v>
      </c>
      <c r="Q8622" s="54" t="s">
        <v>256</v>
      </c>
      <c r="R8622" s="54" t="s">
        <v>431</v>
      </c>
      <c r="S8622" s="71"/>
      <c r="T8622" s="54" t="s">
        <v>256</v>
      </c>
      <c r="U8622" s="71">
        <v>44740</v>
      </c>
      <c r="V8622" s="54" t="s">
        <v>256</v>
      </c>
      <c r="W8622" t="str">
        <f t="shared" si="134"/>
        <v>Jun-22</v>
      </c>
    </row>
    <row r="8623" spans="1:23" x14ac:dyDescent="0.25">
      <c r="A8623" s="54" t="s">
        <v>318</v>
      </c>
      <c r="B8623" s="54" t="s">
        <v>428</v>
      </c>
      <c r="C8623" s="54" t="s">
        <v>263</v>
      </c>
      <c r="D8623" s="54" t="s">
        <v>429</v>
      </c>
      <c r="E8623" s="54" t="s">
        <v>28281</v>
      </c>
      <c r="F8623" s="71">
        <v>44740</v>
      </c>
      <c r="G8623" s="72">
        <v>199126.08</v>
      </c>
      <c r="H8623" s="72">
        <v>17552963.949999999</v>
      </c>
      <c r="I8623" s="54" t="s">
        <v>265</v>
      </c>
      <c r="J8623" s="54" t="s">
        <v>26057</v>
      </c>
      <c r="K8623" s="54" t="s">
        <v>28282</v>
      </c>
      <c r="L8623" s="54" t="s">
        <v>28283</v>
      </c>
      <c r="M8623" s="54" t="s">
        <v>28281</v>
      </c>
      <c r="N8623" s="54" t="s">
        <v>256</v>
      </c>
      <c r="O8623" s="54" t="s">
        <v>256</v>
      </c>
      <c r="P8623" s="54" t="s">
        <v>281</v>
      </c>
      <c r="Q8623" s="54" t="s">
        <v>256</v>
      </c>
      <c r="R8623" s="54" t="s">
        <v>431</v>
      </c>
      <c r="S8623" s="71"/>
      <c r="T8623" s="54" t="s">
        <v>256</v>
      </c>
      <c r="U8623" s="71">
        <v>44740</v>
      </c>
      <c r="V8623" s="54" t="s">
        <v>256</v>
      </c>
      <c r="W8623" t="str">
        <f t="shared" si="134"/>
        <v>Jun-22</v>
      </c>
    </row>
    <row r="8624" spans="1:23" x14ac:dyDescent="0.25">
      <c r="A8624" s="54" t="s">
        <v>317</v>
      </c>
      <c r="B8624" s="54" t="s">
        <v>428</v>
      </c>
      <c r="C8624" s="54" t="s">
        <v>263</v>
      </c>
      <c r="D8624" s="54" t="s">
        <v>429</v>
      </c>
      <c r="E8624" s="54" t="s">
        <v>28284</v>
      </c>
      <c r="F8624" s="71">
        <v>44740</v>
      </c>
      <c r="G8624" s="72">
        <v>14240.12</v>
      </c>
      <c r="H8624" s="72">
        <v>1255266.58</v>
      </c>
      <c r="I8624" s="54" t="s">
        <v>265</v>
      </c>
      <c r="J8624" s="54" t="s">
        <v>26057</v>
      </c>
      <c r="K8624" s="54" t="s">
        <v>28285</v>
      </c>
      <c r="L8624" s="54" t="s">
        <v>28286</v>
      </c>
      <c r="M8624" s="54" t="s">
        <v>28284</v>
      </c>
      <c r="N8624" s="54" t="s">
        <v>256</v>
      </c>
      <c r="O8624" s="54" t="s">
        <v>256</v>
      </c>
      <c r="P8624" s="54" t="s">
        <v>453</v>
      </c>
      <c r="Q8624" s="54" t="s">
        <v>256</v>
      </c>
      <c r="R8624" s="54" t="s">
        <v>431</v>
      </c>
      <c r="S8624" s="71"/>
      <c r="T8624" s="54" t="s">
        <v>256</v>
      </c>
      <c r="U8624" s="71">
        <v>44740</v>
      </c>
      <c r="V8624" s="54" t="s">
        <v>256</v>
      </c>
      <c r="W8624" t="str">
        <f t="shared" si="134"/>
        <v>Jun-22</v>
      </c>
    </row>
    <row r="8625" spans="1:23" x14ac:dyDescent="0.25">
      <c r="A8625" s="54" t="s">
        <v>317</v>
      </c>
      <c r="B8625" s="54" t="s">
        <v>428</v>
      </c>
      <c r="C8625" s="54" t="s">
        <v>263</v>
      </c>
      <c r="D8625" s="54" t="s">
        <v>429</v>
      </c>
      <c r="E8625" s="54" t="s">
        <v>28287</v>
      </c>
      <c r="F8625" s="71">
        <v>44740</v>
      </c>
      <c r="G8625" s="72">
        <v>32383.8</v>
      </c>
      <c r="H8625" s="72">
        <v>2854631.97</v>
      </c>
      <c r="I8625" s="54" t="s">
        <v>265</v>
      </c>
      <c r="J8625" s="54" t="s">
        <v>26066</v>
      </c>
      <c r="K8625" s="54" t="s">
        <v>28285</v>
      </c>
      <c r="L8625" s="54" t="s">
        <v>28288</v>
      </c>
      <c r="M8625" s="54" t="s">
        <v>28287</v>
      </c>
      <c r="N8625" s="54" t="s">
        <v>256</v>
      </c>
      <c r="O8625" s="54" t="s">
        <v>256</v>
      </c>
      <c r="P8625" s="54" t="s">
        <v>453</v>
      </c>
      <c r="Q8625" s="54" t="s">
        <v>256</v>
      </c>
      <c r="R8625" s="54" t="s">
        <v>431</v>
      </c>
      <c r="S8625" s="71"/>
      <c r="T8625" s="54" t="s">
        <v>256</v>
      </c>
      <c r="U8625" s="71">
        <v>44740</v>
      </c>
      <c r="V8625" s="54" t="s">
        <v>256</v>
      </c>
      <c r="W8625" t="str">
        <f t="shared" si="134"/>
        <v>Jun-22</v>
      </c>
    </row>
    <row r="8626" spans="1:23" x14ac:dyDescent="0.25">
      <c r="A8626" s="54" t="s">
        <v>317</v>
      </c>
      <c r="B8626" s="54" t="s">
        <v>428</v>
      </c>
      <c r="C8626" s="54" t="s">
        <v>263</v>
      </c>
      <c r="D8626" s="54" t="s">
        <v>429</v>
      </c>
      <c r="E8626" s="54" t="s">
        <v>28289</v>
      </c>
      <c r="F8626" s="71">
        <v>44740</v>
      </c>
      <c r="G8626" s="72">
        <v>38601.360000000001</v>
      </c>
      <c r="H8626" s="72">
        <v>3402709.88</v>
      </c>
      <c r="I8626" s="54" t="s">
        <v>265</v>
      </c>
      <c r="J8626" s="54" t="s">
        <v>26066</v>
      </c>
      <c r="K8626" s="54" t="s">
        <v>28290</v>
      </c>
      <c r="L8626" s="54" t="s">
        <v>28291</v>
      </c>
      <c r="M8626" s="54" t="s">
        <v>28289</v>
      </c>
      <c r="N8626" s="54" t="s">
        <v>256</v>
      </c>
      <c r="O8626" s="54" t="s">
        <v>256</v>
      </c>
      <c r="P8626" s="54" t="s">
        <v>453</v>
      </c>
      <c r="Q8626" s="54" t="s">
        <v>256</v>
      </c>
      <c r="R8626" s="54" t="s">
        <v>431</v>
      </c>
      <c r="S8626" s="71"/>
      <c r="T8626" s="54" t="s">
        <v>256</v>
      </c>
      <c r="U8626" s="71">
        <v>44740</v>
      </c>
      <c r="V8626" s="54" t="s">
        <v>256</v>
      </c>
      <c r="W8626" t="str">
        <f t="shared" si="134"/>
        <v>Jun-22</v>
      </c>
    </row>
    <row r="8627" spans="1:23" x14ac:dyDescent="0.25">
      <c r="A8627" s="54" t="s">
        <v>317</v>
      </c>
      <c r="B8627" s="54" t="s">
        <v>428</v>
      </c>
      <c r="C8627" s="54" t="s">
        <v>263</v>
      </c>
      <c r="D8627" s="54" t="s">
        <v>429</v>
      </c>
      <c r="E8627" s="54" t="s">
        <v>28292</v>
      </c>
      <c r="F8627" s="71">
        <v>44740</v>
      </c>
      <c r="G8627" s="72">
        <v>1410.04</v>
      </c>
      <c r="H8627" s="72">
        <v>124295.03</v>
      </c>
      <c r="I8627" s="54" t="s">
        <v>265</v>
      </c>
      <c r="J8627" s="54" t="s">
        <v>28223</v>
      </c>
      <c r="K8627" s="54" t="s">
        <v>28293</v>
      </c>
      <c r="L8627" s="54" t="s">
        <v>28294</v>
      </c>
      <c r="M8627" s="54" t="s">
        <v>28292</v>
      </c>
      <c r="N8627" s="54" t="s">
        <v>256</v>
      </c>
      <c r="O8627" s="54" t="s">
        <v>256</v>
      </c>
      <c r="P8627" s="54" t="s">
        <v>444</v>
      </c>
      <c r="Q8627" s="54" t="s">
        <v>256</v>
      </c>
      <c r="R8627" s="54" t="s">
        <v>431</v>
      </c>
      <c r="S8627" s="71"/>
      <c r="T8627" s="54" t="s">
        <v>256</v>
      </c>
      <c r="U8627" s="71">
        <v>44740</v>
      </c>
      <c r="V8627" s="54" t="s">
        <v>256</v>
      </c>
      <c r="W8627" t="str">
        <f t="shared" si="134"/>
        <v>Jun-22</v>
      </c>
    </row>
    <row r="8628" spans="1:23" x14ac:dyDescent="0.25">
      <c r="A8628" s="54" t="s">
        <v>317</v>
      </c>
      <c r="B8628" s="54" t="s">
        <v>428</v>
      </c>
      <c r="C8628" s="54" t="s">
        <v>263</v>
      </c>
      <c r="D8628" s="54" t="s">
        <v>429</v>
      </c>
      <c r="E8628" s="54" t="s">
        <v>28295</v>
      </c>
      <c r="F8628" s="71">
        <v>44740</v>
      </c>
      <c r="G8628" s="72">
        <v>20.8</v>
      </c>
      <c r="H8628" s="72">
        <v>1833.52</v>
      </c>
      <c r="I8628" s="54" t="s">
        <v>265</v>
      </c>
      <c r="J8628" s="54" t="s">
        <v>24529</v>
      </c>
      <c r="K8628" s="54" t="s">
        <v>26131</v>
      </c>
      <c r="L8628" s="54" t="s">
        <v>28296</v>
      </c>
      <c r="M8628" s="54" t="s">
        <v>28295</v>
      </c>
      <c r="N8628" s="54" t="s">
        <v>256</v>
      </c>
      <c r="O8628" s="54" t="s">
        <v>256</v>
      </c>
      <c r="P8628" s="54" t="s">
        <v>24535</v>
      </c>
      <c r="Q8628" s="54" t="s">
        <v>256</v>
      </c>
      <c r="R8628" s="54" t="s">
        <v>431</v>
      </c>
      <c r="S8628" s="71"/>
      <c r="T8628" s="54" t="s">
        <v>256</v>
      </c>
      <c r="U8628" s="71">
        <v>44740</v>
      </c>
      <c r="V8628" s="54" t="s">
        <v>256</v>
      </c>
      <c r="W8628" t="str">
        <f t="shared" si="134"/>
        <v>Jun-22</v>
      </c>
    </row>
    <row r="8629" spans="1:23" x14ac:dyDescent="0.25">
      <c r="A8629" s="54" t="s">
        <v>317</v>
      </c>
      <c r="B8629" s="54" t="s">
        <v>428</v>
      </c>
      <c r="C8629" s="54" t="s">
        <v>263</v>
      </c>
      <c r="D8629" s="54" t="s">
        <v>429</v>
      </c>
      <c r="E8629" s="54" t="s">
        <v>28297</v>
      </c>
      <c r="F8629" s="71">
        <v>44740</v>
      </c>
      <c r="G8629" s="72">
        <v>1497.12</v>
      </c>
      <c r="H8629" s="72">
        <v>131971.13</v>
      </c>
      <c r="I8629" s="54" t="s">
        <v>265</v>
      </c>
      <c r="J8629" s="54" t="s">
        <v>23169</v>
      </c>
      <c r="K8629" s="54" t="s">
        <v>23318</v>
      </c>
      <c r="L8629" s="54" t="s">
        <v>28298</v>
      </c>
      <c r="M8629" s="54" t="s">
        <v>28297</v>
      </c>
      <c r="N8629" s="54" t="s">
        <v>256</v>
      </c>
      <c r="O8629" s="54" t="s">
        <v>256</v>
      </c>
      <c r="P8629" s="54" t="s">
        <v>455</v>
      </c>
      <c r="Q8629" s="54" t="s">
        <v>256</v>
      </c>
      <c r="R8629" s="54" t="s">
        <v>431</v>
      </c>
      <c r="S8629" s="71"/>
      <c r="T8629" s="54" t="s">
        <v>256</v>
      </c>
      <c r="U8629" s="71">
        <v>44740</v>
      </c>
      <c r="V8629" s="54" t="s">
        <v>256</v>
      </c>
      <c r="W8629" t="str">
        <f t="shared" si="134"/>
        <v>Jun-22</v>
      </c>
    </row>
    <row r="8630" spans="1:23" x14ac:dyDescent="0.25">
      <c r="A8630" s="54" t="s">
        <v>317</v>
      </c>
      <c r="B8630" s="54" t="s">
        <v>428</v>
      </c>
      <c r="C8630" s="54" t="s">
        <v>263</v>
      </c>
      <c r="D8630" s="54" t="s">
        <v>429</v>
      </c>
      <c r="E8630" s="54" t="s">
        <v>28299</v>
      </c>
      <c r="F8630" s="71">
        <v>44740</v>
      </c>
      <c r="G8630" s="72">
        <v>174.3</v>
      </c>
      <c r="H8630" s="72">
        <v>15364.55</v>
      </c>
      <c r="I8630" s="54" t="s">
        <v>265</v>
      </c>
      <c r="J8630" s="54" t="s">
        <v>23331</v>
      </c>
      <c r="K8630" s="54" t="s">
        <v>28300</v>
      </c>
      <c r="L8630" s="54" t="s">
        <v>28301</v>
      </c>
      <c r="M8630" s="54" t="s">
        <v>28299</v>
      </c>
      <c r="N8630" s="54" t="s">
        <v>256</v>
      </c>
      <c r="O8630" s="54" t="s">
        <v>256</v>
      </c>
      <c r="P8630" s="54" t="s">
        <v>522</v>
      </c>
      <c r="Q8630" s="54" t="s">
        <v>256</v>
      </c>
      <c r="R8630" s="54" t="s">
        <v>431</v>
      </c>
      <c r="S8630" s="71"/>
      <c r="T8630" s="54" t="s">
        <v>256</v>
      </c>
      <c r="U8630" s="71">
        <v>44740</v>
      </c>
      <c r="V8630" s="54" t="s">
        <v>256</v>
      </c>
      <c r="W8630" t="str">
        <f t="shared" si="134"/>
        <v>Jun-22</v>
      </c>
    </row>
    <row r="8631" spans="1:23" x14ac:dyDescent="0.25">
      <c r="A8631" s="54" t="s">
        <v>317</v>
      </c>
      <c r="B8631" s="54" t="s">
        <v>428</v>
      </c>
      <c r="C8631" s="54" t="s">
        <v>263</v>
      </c>
      <c r="D8631" s="54" t="s">
        <v>429</v>
      </c>
      <c r="E8631" s="54" t="s">
        <v>28302</v>
      </c>
      <c r="F8631" s="71">
        <v>44740</v>
      </c>
      <c r="G8631" s="72">
        <v>1806</v>
      </c>
      <c r="H8631" s="72">
        <v>159198.9</v>
      </c>
      <c r="I8631" s="54" t="s">
        <v>265</v>
      </c>
      <c r="J8631" s="54" t="s">
        <v>25289</v>
      </c>
      <c r="K8631" s="54" t="s">
        <v>28303</v>
      </c>
      <c r="L8631" s="54" t="s">
        <v>28304</v>
      </c>
      <c r="M8631" s="54" t="s">
        <v>28302</v>
      </c>
      <c r="N8631" s="54" t="s">
        <v>256</v>
      </c>
      <c r="O8631" s="54" t="s">
        <v>256</v>
      </c>
      <c r="P8631" s="54" t="s">
        <v>12581</v>
      </c>
      <c r="Q8631" s="54" t="s">
        <v>256</v>
      </c>
      <c r="R8631" s="54" t="s">
        <v>431</v>
      </c>
      <c r="S8631" s="71"/>
      <c r="T8631" s="54" t="s">
        <v>256</v>
      </c>
      <c r="U8631" s="71">
        <v>44740</v>
      </c>
      <c r="V8631" s="54" t="s">
        <v>256</v>
      </c>
      <c r="W8631" t="str">
        <f t="shared" si="134"/>
        <v>Jun-22</v>
      </c>
    </row>
    <row r="8632" spans="1:23" x14ac:dyDescent="0.25">
      <c r="A8632" s="54" t="s">
        <v>318</v>
      </c>
      <c r="B8632" s="54" t="s">
        <v>428</v>
      </c>
      <c r="C8632" s="54" t="s">
        <v>263</v>
      </c>
      <c r="D8632" s="54" t="s">
        <v>429</v>
      </c>
      <c r="E8632" s="54" t="s">
        <v>28305</v>
      </c>
      <c r="F8632" s="71">
        <v>44740</v>
      </c>
      <c r="G8632" s="72">
        <v>136388.1</v>
      </c>
      <c r="H8632" s="72">
        <v>12022611.02</v>
      </c>
      <c r="I8632" s="54" t="s">
        <v>265</v>
      </c>
      <c r="J8632" s="54" t="s">
        <v>26517</v>
      </c>
      <c r="K8632" s="54" t="s">
        <v>28306</v>
      </c>
      <c r="L8632" s="54" t="s">
        <v>28307</v>
      </c>
      <c r="M8632" s="54" t="s">
        <v>28305</v>
      </c>
      <c r="N8632" s="54" t="s">
        <v>256</v>
      </c>
      <c r="O8632" s="54" t="s">
        <v>256</v>
      </c>
      <c r="P8632" s="54" t="s">
        <v>271</v>
      </c>
      <c r="Q8632" s="54" t="s">
        <v>256</v>
      </c>
      <c r="R8632" s="54" t="s">
        <v>431</v>
      </c>
      <c r="S8632" s="71"/>
      <c r="T8632" s="54" t="s">
        <v>256</v>
      </c>
      <c r="U8632" s="71">
        <v>44740</v>
      </c>
      <c r="V8632" s="54" t="s">
        <v>443</v>
      </c>
      <c r="W8632" t="str">
        <f t="shared" si="134"/>
        <v>Jun-22</v>
      </c>
    </row>
    <row r="8633" spans="1:23" x14ac:dyDescent="0.25">
      <c r="A8633" s="54" t="s">
        <v>317</v>
      </c>
      <c r="B8633" s="54" t="s">
        <v>428</v>
      </c>
      <c r="C8633" s="54" t="s">
        <v>263</v>
      </c>
      <c r="D8633" s="54" t="s">
        <v>429</v>
      </c>
      <c r="E8633" s="54" t="s">
        <v>28308</v>
      </c>
      <c r="F8633" s="71">
        <v>44740</v>
      </c>
      <c r="G8633" s="72">
        <v>935.1</v>
      </c>
      <c r="H8633" s="72">
        <v>82429.070000000007</v>
      </c>
      <c r="I8633" s="54" t="s">
        <v>265</v>
      </c>
      <c r="J8633" s="54" t="s">
        <v>26517</v>
      </c>
      <c r="K8633" s="54" t="s">
        <v>28309</v>
      </c>
      <c r="L8633" s="54" t="s">
        <v>28310</v>
      </c>
      <c r="M8633" s="54" t="s">
        <v>28308</v>
      </c>
      <c r="N8633" s="54" t="s">
        <v>256</v>
      </c>
      <c r="O8633" s="54" t="s">
        <v>256</v>
      </c>
      <c r="P8633" s="54" t="s">
        <v>522</v>
      </c>
      <c r="Q8633" s="54" t="s">
        <v>256</v>
      </c>
      <c r="R8633" s="54" t="s">
        <v>431</v>
      </c>
      <c r="S8633" s="71"/>
      <c r="T8633" s="54" t="s">
        <v>256</v>
      </c>
      <c r="U8633" s="71">
        <v>44740</v>
      </c>
      <c r="V8633" s="54" t="s">
        <v>256</v>
      </c>
      <c r="W8633" t="str">
        <f t="shared" si="134"/>
        <v>Jun-22</v>
      </c>
    </row>
    <row r="8634" spans="1:23" x14ac:dyDescent="0.25">
      <c r="A8634" s="54" t="s">
        <v>317</v>
      </c>
      <c r="B8634" s="54" t="s">
        <v>428</v>
      </c>
      <c r="C8634" s="54" t="s">
        <v>263</v>
      </c>
      <c r="D8634" s="54" t="s">
        <v>429</v>
      </c>
      <c r="E8634" s="54" t="s">
        <v>28311</v>
      </c>
      <c r="F8634" s="71">
        <v>44740</v>
      </c>
      <c r="G8634" s="72">
        <v>522.5</v>
      </c>
      <c r="H8634" s="72">
        <v>46058.38</v>
      </c>
      <c r="I8634" s="54" t="s">
        <v>265</v>
      </c>
      <c r="J8634" s="54" t="s">
        <v>26517</v>
      </c>
      <c r="K8634" s="54" t="s">
        <v>28312</v>
      </c>
      <c r="L8634" s="54" t="s">
        <v>28313</v>
      </c>
      <c r="M8634" s="54" t="s">
        <v>28311</v>
      </c>
      <c r="N8634" s="54" t="s">
        <v>256</v>
      </c>
      <c r="O8634" s="54" t="s">
        <v>256</v>
      </c>
      <c r="P8634" s="54" t="s">
        <v>522</v>
      </c>
      <c r="Q8634" s="54" t="s">
        <v>256</v>
      </c>
      <c r="R8634" s="54" t="s">
        <v>431</v>
      </c>
      <c r="S8634" s="71"/>
      <c r="T8634" s="54" t="s">
        <v>256</v>
      </c>
      <c r="U8634" s="71">
        <v>44740</v>
      </c>
      <c r="V8634" s="54" t="s">
        <v>256</v>
      </c>
      <c r="W8634" t="str">
        <f t="shared" si="134"/>
        <v>Jun-22</v>
      </c>
    </row>
    <row r="8635" spans="1:23" x14ac:dyDescent="0.25">
      <c r="A8635" s="54" t="s">
        <v>317</v>
      </c>
      <c r="B8635" s="54" t="s">
        <v>428</v>
      </c>
      <c r="C8635" s="54" t="s">
        <v>263</v>
      </c>
      <c r="D8635" s="54" t="s">
        <v>429</v>
      </c>
      <c r="E8635" s="54" t="s">
        <v>28314</v>
      </c>
      <c r="F8635" s="71">
        <v>44740</v>
      </c>
      <c r="G8635" s="72">
        <v>4606</v>
      </c>
      <c r="H8635" s="72">
        <v>406018.9</v>
      </c>
      <c r="I8635" s="54" t="s">
        <v>265</v>
      </c>
      <c r="J8635" s="54" t="s">
        <v>26517</v>
      </c>
      <c r="K8635" s="54" t="s">
        <v>491</v>
      </c>
      <c r="L8635" s="54" t="s">
        <v>28315</v>
      </c>
      <c r="M8635" s="54" t="s">
        <v>28314</v>
      </c>
      <c r="N8635" s="54" t="s">
        <v>256</v>
      </c>
      <c r="O8635" s="54" t="s">
        <v>256</v>
      </c>
      <c r="P8635" s="54" t="s">
        <v>578</v>
      </c>
      <c r="Q8635" s="54" t="s">
        <v>256</v>
      </c>
      <c r="R8635" s="54" t="s">
        <v>431</v>
      </c>
      <c r="S8635" s="71"/>
      <c r="T8635" s="54" t="s">
        <v>256</v>
      </c>
      <c r="U8635" s="71">
        <v>44740</v>
      </c>
      <c r="V8635" s="54" t="s">
        <v>256</v>
      </c>
      <c r="W8635" t="str">
        <f t="shared" si="134"/>
        <v>Jun-22</v>
      </c>
    </row>
    <row r="8636" spans="1:23" x14ac:dyDescent="0.25">
      <c r="A8636" s="54" t="s">
        <v>317</v>
      </c>
      <c r="B8636" s="54" t="s">
        <v>428</v>
      </c>
      <c r="C8636" s="54" t="s">
        <v>263</v>
      </c>
      <c r="D8636" s="54" t="s">
        <v>429</v>
      </c>
      <c r="E8636" s="54" t="s">
        <v>28316</v>
      </c>
      <c r="F8636" s="71">
        <v>44740</v>
      </c>
      <c r="G8636" s="72">
        <v>200.77</v>
      </c>
      <c r="H8636" s="72">
        <v>17697.88</v>
      </c>
      <c r="I8636" s="54" t="s">
        <v>265</v>
      </c>
      <c r="J8636" s="54" t="s">
        <v>25516</v>
      </c>
      <c r="K8636" s="54" t="s">
        <v>28317</v>
      </c>
      <c r="L8636" s="54" t="s">
        <v>28318</v>
      </c>
      <c r="M8636" s="54" t="s">
        <v>28316</v>
      </c>
      <c r="N8636" s="54" t="s">
        <v>256</v>
      </c>
      <c r="O8636" s="54" t="s">
        <v>256</v>
      </c>
      <c r="P8636" s="54" t="s">
        <v>454</v>
      </c>
      <c r="Q8636" s="54" t="s">
        <v>256</v>
      </c>
      <c r="R8636" s="54" t="s">
        <v>431</v>
      </c>
      <c r="S8636" s="71"/>
      <c r="T8636" s="54" t="s">
        <v>256</v>
      </c>
      <c r="U8636" s="71">
        <v>44740</v>
      </c>
      <c r="V8636" s="54" t="s">
        <v>256</v>
      </c>
      <c r="W8636" t="str">
        <f t="shared" si="134"/>
        <v>Jun-22</v>
      </c>
    </row>
    <row r="8637" spans="1:23" x14ac:dyDescent="0.25">
      <c r="A8637" s="54" t="s">
        <v>317</v>
      </c>
      <c r="B8637" s="54" t="s">
        <v>428</v>
      </c>
      <c r="C8637" s="54" t="s">
        <v>263</v>
      </c>
      <c r="D8637" s="54" t="s">
        <v>429</v>
      </c>
      <c r="E8637" s="54" t="s">
        <v>28319</v>
      </c>
      <c r="F8637" s="71">
        <v>44740</v>
      </c>
      <c r="G8637" s="72">
        <v>214.52</v>
      </c>
      <c r="H8637" s="72">
        <v>18909.939999999999</v>
      </c>
      <c r="I8637" s="54" t="s">
        <v>265</v>
      </c>
      <c r="J8637" s="54" t="s">
        <v>25516</v>
      </c>
      <c r="K8637" s="54" t="s">
        <v>28320</v>
      </c>
      <c r="L8637" s="54" t="s">
        <v>28321</v>
      </c>
      <c r="M8637" s="54" t="s">
        <v>28319</v>
      </c>
      <c r="N8637" s="54" t="s">
        <v>256</v>
      </c>
      <c r="O8637" s="54" t="s">
        <v>256</v>
      </c>
      <c r="P8637" s="54" t="s">
        <v>454</v>
      </c>
      <c r="Q8637" s="54" t="s">
        <v>256</v>
      </c>
      <c r="R8637" s="54" t="s">
        <v>431</v>
      </c>
      <c r="S8637" s="71"/>
      <c r="T8637" s="54" t="s">
        <v>256</v>
      </c>
      <c r="U8637" s="71">
        <v>44740</v>
      </c>
      <c r="V8637" s="54" t="s">
        <v>256</v>
      </c>
      <c r="W8637" t="str">
        <f t="shared" si="134"/>
        <v>Jun-22</v>
      </c>
    </row>
    <row r="8638" spans="1:23" x14ac:dyDescent="0.25">
      <c r="A8638" s="54" t="s">
        <v>317</v>
      </c>
      <c r="B8638" s="54" t="s">
        <v>428</v>
      </c>
      <c r="C8638" s="54" t="s">
        <v>263</v>
      </c>
      <c r="D8638" s="54" t="s">
        <v>429</v>
      </c>
      <c r="E8638" s="54" t="s">
        <v>28322</v>
      </c>
      <c r="F8638" s="71">
        <v>44740</v>
      </c>
      <c r="G8638" s="72">
        <v>19507.68</v>
      </c>
      <c r="H8638" s="72">
        <v>1719601.99</v>
      </c>
      <c r="I8638" s="54" t="s">
        <v>265</v>
      </c>
      <c r="J8638" s="54" t="s">
        <v>25516</v>
      </c>
      <c r="K8638" s="54" t="s">
        <v>28323</v>
      </c>
      <c r="L8638" s="54" t="s">
        <v>28324</v>
      </c>
      <c r="M8638" s="54" t="s">
        <v>28322</v>
      </c>
      <c r="N8638" s="54" t="s">
        <v>256</v>
      </c>
      <c r="O8638" s="54" t="s">
        <v>256</v>
      </c>
      <c r="P8638" s="54" t="s">
        <v>447</v>
      </c>
      <c r="Q8638" s="54" t="s">
        <v>256</v>
      </c>
      <c r="R8638" s="54" t="s">
        <v>431</v>
      </c>
      <c r="S8638" s="71"/>
      <c r="T8638" s="54" t="s">
        <v>256</v>
      </c>
      <c r="U8638" s="71">
        <v>44740</v>
      </c>
      <c r="V8638" s="54" t="s">
        <v>256</v>
      </c>
      <c r="W8638" t="str">
        <f t="shared" si="134"/>
        <v>Jun-22</v>
      </c>
    </row>
    <row r="8639" spans="1:23" x14ac:dyDescent="0.25">
      <c r="A8639" s="54" t="s">
        <v>317</v>
      </c>
      <c r="B8639" s="54" t="s">
        <v>428</v>
      </c>
      <c r="C8639" s="54" t="s">
        <v>263</v>
      </c>
      <c r="D8639" s="54" t="s">
        <v>429</v>
      </c>
      <c r="E8639" s="54" t="s">
        <v>28325</v>
      </c>
      <c r="F8639" s="71">
        <v>44740</v>
      </c>
      <c r="G8639" s="72">
        <v>172.8</v>
      </c>
      <c r="H8639" s="72">
        <v>15232.32</v>
      </c>
      <c r="I8639" s="54" t="s">
        <v>265</v>
      </c>
      <c r="J8639" s="54" t="s">
        <v>26772</v>
      </c>
      <c r="K8639" s="54" t="s">
        <v>28326</v>
      </c>
      <c r="L8639" s="54" t="s">
        <v>28327</v>
      </c>
      <c r="M8639" s="54" t="s">
        <v>28325</v>
      </c>
      <c r="N8639" s="54" t="s">
        <v>256</v>
      </c>
      <c r="O8639" s="54" t="s">
        <v>256</v>
      </c>
      <c r="P8639" s="54" t="s">
        <v>522</v>
      </c>
      <c r="Q8639" s="54" t="s">
        <v>256</v>
      </c>
      <c r="R8639" s="54" t="s">
        <v>431</v>
      </c>
      <c r="S8639" s="71"/>
      <c r="T8639" s="54" t="s">
        <v>256</v>
      </c>
      <c r="U8639" s="71">
        <v>44740</v>
      </c>
      <c r="V8639" s="54" t="s">
        <v>256</v>
      </c>
      <c r="W8639" t="str">
        <f t="shared" si="134"/>
        <v>Jun-22</v>
      </c>
    </row>
    <row r="8640" spans="1:23" x14ac:dyDescent="0.25">
      <c r="A8640" s="54" t="s">
        <v>317</v>
      </c>
      <c r="B8640" s="54" t="s">
        <v>428</v>
      </c>
      <c r="C8640" s="54" t="s">
        <v>263</v>
      </c>
      <c r="D8640" s="54" t="s">
        <v>429</v>
      </c>
      <c r="E8640" s="54" t="s">
        <v>28328</v>
      </c>
      <c r="F8640" s="71">
        <v>44740</v>
      </c>
      <c r="G8640" s="72">
        <v>1507.3</v>
      </c>
      <c r="H8640" s="72">
        <v>132868.5</v>
      </c>
      <c r="I8640" s="54" t="s">
        <v>265</v>
      </c>
      <c r="J8640" s="54" t="s">
        <v>26772</v>
      </c>
      <c r="K8640" s="54" t="s">
        <v>28329</v>
      </c>
      <c r="L8640" s="54" t="s">
        <v>28330</v>
      </c>
      <c r="M8640" s="54" t="s">
        <v>28328</v>
      </c>
      <c r="N8640" s="54" t="s">
        <v>256</v>
      </c>
      <c r="O8640" s="54" t="s">
        <v>256</v>
      </c>
      <c r="P8640" s="54" t="s">
        <v>522</v>
      </c>
      <c r="Q8640" s="54" t="s">
        <v>256</v>
      </c>
      <c r="R8640" s="54" t="s">
        <v>431</v>
      </c>
      <c r="S8640" s="71"/>
      <c r="T8640" s="54" t="s">
        <v>256</v>
      </c>
      <c r="U8640" s="71">
        <v>44740</v>
      </c>
      <c r="V8640" s="54" t="s">
        <v>256</v>
      </c>
      <c r="W8640" t="str">
        <f t="shared" si="134"/>
        <v>Jun-22</v>
      </c>
    </row>
    <row r="8641" spans="1:23" x14ac:dyDescent="0.25">
      <c r="A8641" s="54" t="s">
        <v>317</v>
      </c>
      <c r="B8641" s="54" t="s">
        <v>428</v>
      </c>
      <c r="C8641" s="54" t="s">
        <v>263</v>
      </c>
      <c r="D8641" s="54" t="s">
        <v>429</v>
      </c>
      <c r="E8641" s="54" t="s">
        <v>28331</v>
      </c>
      <c r="F8641" s="71">
        <v>44740</v>
      </c>
      <c r="G8641" s="72">
        <v>2797.9</v>
      </c>
      <c r="H8641" s="72">
        <v>246634.89</v>
      </c>
      <c r="I8641" s="54" t="s">
        <v>265</v>
      </c>
      <c r="J8641" s="54" t="s">
        <v>26772</v>
      </c>
      <c r="K8641" s="54" t="s">
        <v>544</v>
      </c>
      <c r="L8641" s="54" t="s">
        <v>28332</v>
      </c>
      <c r="M8641" s="54" t="s">
        <v>28331</v>
      </c>
      <c r="N8641" s="54" t="s">
        <v>256</v>
      </c>
      <c r="O8641" s="54" t="s">
        <v>256</v>
      </c>
      <c r="P8641" s="54" t="s">
        <v>578</v>
      </c>
      <c r="Q8641" s="54" t="s">
        <v>256</v>
      </c>
      <c r="R8641" s="54" t="s">
        <v>431</v>
      </c>
      <c r="S8641" s="71"/>
      <c r="T8641" s="54" t="s">
        <v>256</v>
      </c>
      <c r="U8641" s="71">
        <v>44740</v>
      </c>
      <c r="V8641" s="54" t="s">
        <v>256</v>
      </c>
      <c r="W8641" t="str">
        <f t="shared" si="134"/>
        <v>Jun-22</v>
      </c>
    </row>
    <row r="8642" spans="1:23" x14ac:dyDescent="0.25">
      <c r="A8642" s="54" t="s">
        <v>317</v>
      </c>
      <c r="B8642" s="54" t="s">
        <v>428</v>
      </c>
      <c r="C8642" s="54" t="s">
        <v>279</v>
      </c>
      <c r="D8642" s="54" t="s">
        <v>429</v>
      </c>
      <c r="E8642" s="54" t="s">
        <v>28333</v>
      </c>
      <c r="F8642" s="71">
        <v>44741</v>
      </c>
      <c r="G8642" s="72">
        <v>140.96</v>
      </c>
      <c r="H8642" s="72">
        <v>12425.62</v>
      </c>
      <c r="I8642" s="54" t="s">
        <v>265</v>
      </c>
      <c r="J8642" s="54" t="s">
        <v>449</v>
      </c>
      <c r="K8642" s="54" t="s">
        <v>25747</v>
      </c>
      <c r="L8642" s="54" t="s">
        <v>28334</v>
      </c>
      <c r="M8642" s="54" t="s">
        <v>28333</v>
      </c>
      <c r="N8642" s="54" t="s">
        <v>256</v>
      </c>
      <c r="O8642" s="54" t="s">
        <v>256</v>
      </c>
      <c r="P8642" s="54" t="s">
        <v>271</v>
      </c>
      <c r="Q8642" s="54" t="s">
        <v>256</v>
      </c>
      <c r="R8642" s="54" t="s">
        <v>431</v>
      </c>
      <c r="S8642" s="71"/>
      <c r="T8642" s="54" t="s">
        <v>256</v>
      </c>
      <c r="U8642" s="71">
        <v>44741</v>
      </c>
      <c r="V8642" s="54" t="s">
        <v>443</v>
      </c>
      <c r="W8642" t="str">
        <f t="shared" si="134"/>
        <v>Jun-22</v>
      </c>
    </row>
    <row r="8643" spans="1:23" x14ac:dyDescent="0.25">
      <c r="A8643" s="54" t="s">
        <v>317</v>
      </c>
      <c r="B8643" s="54" t="s">
        <v>428</v>
      </c>
      <c r="C8643" s="54" t="s">
        <v>279</v>
      </c>
      <c r="D8643" s="54" t="s">
        <v>429</v>
      </c>
      <c r="E8643" s="54" t="s">
        <v>28335</v>
      </c>
      <c r="F8643" s="71">
        <v>44741</v>
      </c>
      <c r="G8643" s="72">
        <v>57.93</v>
      </c>
      <c r="H8643" s="72">
        <v>5106.53</v>
      </c>
      <c r="I8643" s="54" t="s">
        <v>265</v>
      </c>
      <c r="J8643" s="54" t="s">
        <v>449</v>
      </c>
      <c r="K8643" s="54" t="s">
        <v>28336</v>
      </c>
      <c r="L8643" s="54" t="s">
        <v>28336</v>
      </c>
      <c r="M8643" s="54" t="s">
        <v>28335</v>
      </c>
      <c r="N8643" s="54" t="s">
        <v>256</v>
      </c>
      <c r="O8643" s="54" t="s">
        <v>256</v>
      </c>
      <c r="P8643" s="54" t="s">
        <v>271</v>
      </c>
      <c r="Q8643" s="54" t="s">
        <v>256</v>
      </c>
      <c r="R8643" s="54" t="s">
        <v>431</v>
      </c>
      <c r="S8643" s="71"/>
      <c r="T8643" s="54" t="s">
        <v>256</v>
      </c>
      <c r="U8643" s="71">
        <v>44741</v>
      </c>
      <c r="V8643" s="54" t="s">
        <v>443</v>
      </c>
      <c r="W8643" t="str">
        <f t="shared" si="134"/>
        <v>Jun-22</v>
      </c>
    </row>
    <row r="8644" spans="1:23" x14ac:dyDescent="0.25">
      <c r="A8644" s="54" t="s">
        <v>317</v>
      </c>
      <c r="B8644" s="54" t="s">
        <v>428</v>
      </c>
      <c r="C8644" s="54" t="s">
        <v>263</v>
      </c>
      <c r="D8644" s="54" t="s">
        <v>429</v>
      </c>
      <c r="E8644" s="54" t="s">
        <v>28337</v>
      </c>
      <c r="F8644" s="71">
        <v>44741</v>
      </c>
      <c r="G8644" s="72">
        <v>319.01</v>
      </c>
      <c r="H8644" s="72">
        <v>28120.73</v>
      </c>
      <c r="I8644" s="54" t="s">
        <v>265</v>
      </c>
      <c r="J8644" s="54" t="s">
        <v>25840</v>
      </c>
      <c r="K8644" s="54" t="s">
        <v>28338</v>
      </c>
      <c r="L8644" s="54" t="s">
        <v>28339</v>
      </c>
      <c r="M8644" s="54" t="s">
        <v>28337</v>
      </c>
      <c r="N8644" s="54" t="s">
        <v>256</v>
      </c>
      <c r="O8644" s="54" t="s">
        <v>256</v>
      </c>
      <c r="P8644" s="54" t="s">
        <v>268</v>
      </c>
      <c r="Q8644" s="54" t="s">
        <v>256</v>
      </c>
      <c r="R8644" s="54" t="s">
        <v>431</v>
      </c>
      <c r="S8644" s="71"/>
      <c r="T8644" s="54" t="s">
        <v>256</v>
      </c>
      <c r="U8644" s="71">
        <v>44741</v>
      </c>
      <c r="V8644" s="54" t="s">
        <v>256</v>
      </c>
      <c r="W8644" t="str">
        <f t="shared" si="134"/>
        <v>Jun-22</v>
      </c>
    </row>
    <row r="8645" spans="1:23" x14ac:dyDescent="0.25">
      <c r="A8645" s="54" t="s">
        <v>317</v>
      </c>
      <c r="B8645" s="54" t="s">
        <v>428</v>
      </c>
      <c r="C8645" s="54" t="s">
        <v>263</v>
      </c>
      <c r="D8645" s="54" t="s">
        <v>429</v>
      </c>
      <c r="E8645" s="54" t="s">
        <v>28340</v>
      </c>
      <c r="F8645" s="71">
        <v>44741</v>
      </c>
      <c r="G8645" s="72">
        <v>12901.28</v>
      </c>
      <c r="H8645" s="72">
        <v>1137247.83</v>
      </c>
      <c r="I8645" s="54" t="s">
        <v>265</v>
      </c>
      <c r="J8645" s="54" t="s">
        <v>26057</v>
      </c>
      <c r="K8645" s="54" t="s">
        <v>28179</v>
      </c>
      <c r="L8645" s="54" t="s">
        <v>28341</v>
      </c>
      <c r="M8645" s="54" t="s">
        <v>28340</v>
      </c>
      <c r="N8645" s="54" t="s">
        <v>256</v>
      </c>
      <c r="O8645" s="54" t="s">
        <v>256</v>
      </c>
      <c r="P8645" s="54" t="s">
        <v>271</v>
      </c>
      <c r="Q8645" s="54" t="s">
        <v>256</v>
      </c>
      <c r="R8645" s="54" t="s">
        <v>431</v>
      </c>
      <c r="S8645" s="71"/>
      <c r="T8645" s="54" t="s">
        <v>256</v>
      </c>
      <c r="U8645" s="71">
        <v>44741</v>
      </c>
      <c r="V8645" s="54" t="s">
        <v>443</v>
      </c>
      <c r="W8645" t="str">
        <f t="shared" ref="W8645:W8699" si="135">TEXT(F8645,"MMM-YY")</f>
        <v>Jun-22</v>
      </c>
    </row>
    <row r="8646" spans="1:23" x14ac:dyDescent="0.25">
      <c r="A8646" s="54" t="s">
        <v>318</v>
      </c>
      <c r="B8646" s="54" t="s">
        <v>428</v>
      </c>
      <c r="C8646" s="54" t="s">
        <v>263</v>
      </c>
      <c r="D8646" s="54" t="s">
        <v>429</v>
      </c>
      <c r="E8646" s="54" t="s">
        <v>28342</v>
      </c>
      <c r="F8646" s="71">
        <v>44741</v>
      </c>
      <c r="G8646" s="72">
        <v>28336</v>
      </c>
      <c r="H8646" s="72">
        <v>2497818.4</v>
      </c>
      <c r="I8646" s="54" t="s">
        <v>265</v>
      </c>
      <c r="J8646" s="54" t="s">
        <v>26066</v>
      </c>
      <c r="K8646" s="54" t="s">
        <v>28343</v>
      </c>
      <c r="L8646" s="54" t="s">
        <v>28344</v>
      </c>
      <c r="M8646" s="54" t="s">
        <v>28342</v>
      </c>
      <c r="N8646" s="54" t="s">
        <v>256</v>
      </c>
      <c r="O8646" s="54" t="s">
        <v>256</v>
      </c>
      <c r="P8646" s="54" t="s">
        <v>271</v>
      </c>
      <c r="Q8646" s="54" t="s">
        <v>256</v>
      </c>
      <c r="R8646" s="54" t="s">
        <v>431</v>
      </c>
      <c r="S8646" s="71"/>
      <c r="T8646" s="54" t="s">
        <v>256</v>
      </c>
      <c r="U8646" s="71">
        <v>44741</v>
      </c>
      <c r="V8646" s="54" t="s">
        <v>443</v>
      </c>
      <c r="W8646" t="str">
        <f t="shared" si="135"/>
        <v>Jun-22</v>
      </c>
    </row>
    <row r="8647" spans="1:23" x14ac:dyDescent="0.25">
      <c r="A8647" s="54" t="s">
        <v>317</v>
      </c>
      <c r="B8647" s="54" t="s">
        <v>428</v>
      </c>
      <c r="C8647" s="54" t="s">
        <v>263</v>
      </c>
      <c r="D8647" s="54" t="s">
        <v>429</v>
      </c>
      <c r="E8647" s="54" t="s">
        <v>28345</v>
      </c>
      <c r="F8647" s="71">
        <v>44741</v>
      </c>
      <c r="G8647" s="72">
        <v>7052.44</v>
      </c>
      <c r="H8647" s="72">
        <v>621672.59</v>
      </c>
      <c r="I8647" s="54" t="s">
        <v>265</v>
      </c>
      <c r="J8647" s="54" t="s">
        <v>26066</v>
      </c>
      <c r="K8647" s="54" t="s">
        <v>28179</v>
      </c>
      <c r="L8647" s="54" t="s">
        <v>28346</v>
      </c>
      <c r="M8647" s="54" t="s">
        <v>28345</v>
      </c>
      <c r="N8647" s="54" t="s">
        <v>256</v>
      </c>
      <c r="O8647" s="54" t="s">
        <v>256</v>
      </c>
      <c r="P8647" s="54" t="s">
        <v>271</v>
      </c>
      <c r="Q8647" s="54" t="s">
        <v>256</v>
      </c>
      <c r="R8647" s="54" t="s">
        <v>431</v>
      </c>
      <c r="S8647" s="71"/>
      <c r="T8647" s="54" t="s">
        <v>256</v>
      </c>
      <c r="U8647" s="71">
        <v>44741</v>
      </c>
      <c r="V8647" s="54" t="s">
        <v>443</v>
      </c>
      <c r="W8647" t="str">
        <f t="shared" si="135"/>
        <v>Jun-22</v>
      </c>
    </row>
    <row r="8648" spans="1:23" x14ac:dyDescent="0.25">
      <c r="A8648" s="54" t="s">
        <v>318</v>
      </c>
      <c r="B8648" s="54" t="s">
        <v>428</v>
      </c>
      <c r="C8648" s="54" t="s">
        <v>263</v>
      </c>
      <c r="D8648" s="54" t="s">
        <v>429</v>
      </c>
      <c r="E8648" s="54" t="s">
        <v>28347</v>
      </c>
      <c r="F8648" s="71">
        <v>44741</v>
      </c>
      <c r="G8648" s="72">
        <v>4004</v>
      </c>
      <c r="H8648" s="72">
        <v>352952.6</v>
      </c>
      <c r="I8648" s="54" t="s">
        <v>265</v>
      </c>
      <c r="J8648" s="54" t="s">
        <v>27429</v>
      </c>
      <c r="K8648" s="54" t="s">
        <v>28343</v>
      </c>
      <c r="L8648" s="54" t="s">
        <v>28348</v>
      </c>
      <c r="M8648" s="54" t="s">
        <v>28347</v>
      </c>
      <c r="N8648" s="54" t="s">
        <v>256</v>
      </c>
      <c r="O8648" s="54" t="s">
        <v>256</v>
      </c>
      <c r="P8648" s="54" t="s">
        <v>271</v>
      </c>
      <c r="Q8648" s="54" t="s">
        <v>256</v>
      </c>
      <c r="R8648" s="54" t="s">
        <v>431</v>
      </c>
      <c r="S8648" s="71"/>
      <c r="T8648" s="54" t="s">
        <v>256</v>
      </c>
      <c r="U8648" s="71">
        <v>44741</v>
      </c>
      <c r="V8648" s="54" t="s">
        <v>443</v>
      </c>
      <c r="W8648" t="str">
        <f t="shared" si="135"/>
        <v>Jun-22</v>
      </c>
    </row>
    <row r="8649" spans="1:23" x14ac:dyDescent="0.25">
      <c r="A8649" s="54" t="s">
        <v>318</v>
      </c>
      <c r="B8649" s="54" t="s">
        <v>428</v>
      </c>
      <c r="C8649" s="54" t="s">
        <v>263</v>
      </c>
      <c r="D8649" s="54" t="s">
        <v>429</v>
      </c>
      <c r="E8649" s="54" t="s">
        <v>28349</v>
      </c>
      <c r="F8649" s="71">
        <v>44741</v>
      </c>
      <c r="G8649" s="72">
        <v>984</v>
      </c>
      <c r="H8649" s="72">
        <v>86739.6</v>
      </c>
      <c r="I8649" s="54" t="s">
        <v>265</v>
      </c>
      <c r="J8649" s="54" t="s">
        <v>27097</v>
      </c>
      <c r="K8649" s="54" t="s">
        <v>28343</v>
      </c>
      <c r="L8649" s="54" t="s">
        <v>28350</v>
      </c>
      <c r="M8649" s="54" t="s">
        <v>28349</v>
      </c>
      <c r="N8649" s="54" t="s">
        <v>256</v>
      </c>
      <c r="O8649" s="54" t="s">
        <v>256</v>
      </c>
      <c r="P8649" s="54" t="s">
        <v>271</v>
      </c>
      <c r="Q8649" s="54" t="s">
        <v>256</v>
      </c>
      <c r="R8649" s="54" t="s">
        <v>431</v>
      </c>
      <c r="S8649" s="71"/>
      <c r="T8649" s="54" t="s">
        <v>256</v>
      </c>
      <c r="U8649" s="71">
        <v>44741</v>
      </c>
      <c r="V8649" s="54" t="s">
        <v>443</v>
      </c>
      <c r="W8649" t="str">
        <f t="shared" si="135"/>
        <v>Jun-22</v>
      </c>
    </row>
    <row r="8650" spans="1:23" x14ac:dyDescent="0.25">
      <c r="A8650" s="54" t="s">
        <v>317</v>
      </c>
      <c r="B8650" s="54" t="s">
        <v>428</v>
      </c>
      <c r="C8650" s="54" t="s">
        <v>263</v>
      </c>
      <c r="D8650" s="54" t="s">
        <v>429</v>
      </c>
      <c r="E8650" s="54" t="s">
        <v>28351</v>
      </c>
      <c r="F8650" s="71">
        <v>44741</v>
      </c>
      <c r="G8650" s="72">
        <v>2552.4699999999998</v>
      </c>
      <c r="H8650" s="72">
        <v>225000.23</v>
      </c>
      <c r="I8650" s="54" t="s">
        <v>265</v>
      </c>
      <c r="J8650" s="54" t="s">
        <v>27097</v>
      </c>
      <c r="K8650" s="54" t="s">
        <v>28343</v>
      </c>
      <c r="L8650" s="54" t="s">
        <v>28352</v>
      </c>
      <c r="M8650" s="54" t="s">
        <v>28351</v>
      </c>
      <c r="N8650" s="54" t="s">
        <v>256</v>
      </c>
      <c r="O8650" s="54" t="s">
        <v>256</v>
      </c>
      <c r="P8650" s="54" t="s">
        <v>271</v>
      </c>
      <c r="Q8650" s="54" t="s">
        <v>256</v>
      </c>
      <c r="R8650" s="54" t="s">
        <v>431</v>
      </c>
      <c r="S8650" s="71"/>
      <c r="T8650" s="54" t="s">
        <v>256</v>
      </c>
      <c r="U8650" s="71">
        <v>44741</v>
      </c>
      <c r="V8650" s="54" t="s">
        <v>443</v>
      </c>
      <c r="W8650" t="str">
        <f t="shared" si="135"/>
        <v>Jun-22</v>
      </c>
    </row>
    <row r="8651" spans="1:23" x14ac:dyDescent="0.25">
      <c r="A8651" s="54" t="s">
        <v>317</v>
      </c>
      <c r="B8651" s="54" t="s">
        <v>428</v>
      </c>
      <c r="C8651" s="54" t="s">
        <v>263</v>
      </c>
      <c r="D8651" s="54" t="s">
        <v>429</v>
      </c>
      <c r="E8651" s="54" t="s">
        <v>28353</v>
      </c>
      <c r="F8651" s="71">
        <v>44741</v>
      </c>
      <c r="G8651" s="72">
        <v>26.77</v>
      </c>
      <c r="H8651" s="72">
        <v>2359.7800000000002</v>
      </c>
      <c r="I8651" s="54" t="s">
        <v>265</v>
      </c>
      <c r="J8651" s="54" t="s">
        <v>27650</v>
      </c>
      <c r="K8651" s="54" t="s">
        <v>28354</v>
      </c>
      <c r="L8651" s="54" t="s">
        <v>28355</v>
      </c>
      <c r="M8651" s="54" t="s">
        <v>28353</v>
      </c>
      <c r="N8651" s="54" t="s">
        <v>256</v>
      </c>
      <c r="O8651" s="54" t="s">
        <v>256</v>
      </c>
      <c r="P8651" s="54" t="s">
        <v>271</v>
      </c>
      <c r="Q8651" s="54" t="s">
        <v>256</v>
      </c>
      <c r="R8651" s="54" t="s">
        <v>431</v>
      </c>
      <c r="S8651" s="71"/>
      <c r="T8651" s="54" t="s">
        <v>256</v>
      </c>
      <c r="U8651" s="71">
        <v>44741</v>
      </c>
      <c r="V8651" s="54" t="s">
        <v>443</v>
      </c>
      <c r="W8651" t="str">
        <f t="shared" si="135"/>
        <v>Jun-22</v>
      </c>
    </row>
    <row r="8652" spans="1:23" x14ac:dyDescent="0.25">
      <c r="A8652" s="54" t="s">
        <v>317</v>
      </c>
      <c r="B8652" s="54" t="s">
        <v>428</v>
      </c>
      <c r="C8652" s="54" t="s">
        <v>263</v>
      </c>
      <c r="D8652" s="54" t="s">
        <v>429</v>
      </c>
      <c r="E8652" s="54" t="s">
        <v>28356</v>
      </c>
      <c r="F8652" s="71">
        <v>44741</v>
      </c>
      <c r="G8652" s="72">
        <v>297.14999999999998</v>
      </c>
      <c r="H8652" s="72">
        <v>26193.77</v>
      </c>
      <c r="I8652" s="54" t="s">
        <v>265</v>
      </c>
      <c r="J8652" s="54" t="s">
        <v>27650</v>
      </c>
      <c r="K8652" s="54" t="s">
        <v>28357</v>
      </c>
      <c r="L8652" s="54" t="s">
        <v>28358</v>
      </c>
      <c r="M8652" s="54" t="s">
        <v>28356</v>
      </c>
      <c r="N8652" s="54" t="s">
        <v>256</v>
      </c>
      <c r="O8652" s="54" t="s">
        <v>256</v>
      </c>
      <c r="P8652" s="54" t="s">
        <v>565</v>
      </c>
      <c r="Q8652" s="54" t="s">
        <v>256</v>
      </c>
      <c r="R8652" s="54" t="s">
        <v>431</v>
      </c>
      <c r="S8652" s="71"/>
      <c r="T8652" s="54" t="s">
        <v>256</v>
      </c>
      <c r="U8652" s="71">
        <v>44741</v>
      </c>
      <c r="V8652" s="54" t="s">
        <v>256</v>
      </c>
      <c r="W8652" t="str">
        <f t="shared" si="135"/>
        <v>Jun-22</v>
      </c>
    </row>
    <row r="8653" spans="1:23" x14ac:dyDescent="0.25">
      <c r="A8653" s="54" t="s">
        <v>317</v>
      </c>
      <c r="B8653" s="54" t="s">
        <v>428</v>
      </c>
      <c r="C8653" s="54" t="s">
        <v>263</v>
      </c>
      <c r="D8653" s="54" t="s">
        <v>429</v>
      </c>
      <c r="E8653" s="54" t="s">
        <v>28359</v>
      </c>
      <c r="F8653" s="71">
        <v>44741</v>
      </c>
      <c r="G8653" s="72">
        <v>733.34</v>
      </c>
      <c r="H8653" s="72">
        <v>64643.92</v>
      </c>
      <c r="I8653" s="54" t="s">
        <v>265</v>
      </c>
      <c r="J8653" s="54" t="s">
        <v>27650</v>
      </c>
      <c r="K8653" s="54" t="s">
        <v>28357</v>
      </c>
      <c r="L8653" s="54" t="s">
        <v>28360</v>
      </c>
      <c r="M8653" s="54" t="s">
        <v>28359</v>
      </c>
      <c r="N8653" s="54" t="s">
        <v>256</v>
      </c>
      <c r="O8653" s="54" t="s">
        <v>256</v>
      </c>
      <c r="P8653" s="54" t="s">
        <v>565</v>
      </c>
      <c r="Q8653" s="54" t="s">
        <v>256</v>
      </c>
      <c r="R8653" s="54" t="s">
        <v>431</v>
      </c>
      <c r="S8653" s="71"/>
      <c r="T8653" s="54" t="s">
        <v>256</v>
      </c>
      <c r="U8653" s="71">
        <v>44741</v>
      </c>
      <c r="V8653" s="54" t="s">
        <v>256</v>
      </c>
      <c r="W8653" t="str">
        <f t="shared" si="135"/>
        <v>Jun-22</v>
      </c>
    </row>
    <row r="8654" spans="1:23" x14ac:dyDescent="0.25">
      <c r="A8654" s="54" t="s">
        <v>317</v>
      </c>
      <c r="B8654" s="54" t="s">
        <v>428</v>
      </c>
      <c r="C8654" s="54" t="s">
        <v>263</v>
      </c>
      <c r="D8654" s="54" t="s">
        <v>429</v>
      </c>
      <c r="E8654" s="54" t="s">
        <v>28361</v>
      </c>
      <c r="F8654" s="71">
        <v>44741</v>
      </c>
      <c r="G8654" s="72">
        <v>2377.69</v>
      </c>
      <c r="H8654" s="72">
        <v>209593.37</v>
      </c>
      <c r="I8654" s="54" t="s">
        <v>265</v>
      </c>
      <c r="J8654" s="54" t="s">
        <v>27650</v>
      </c>
      <c r="K8654" s="54" t="s">
        <v>28357</v>
      </c>
      <c r="L8654" s="54" t="s">
        <v>28362</v>
      </c>
      <c r="M8654" s="54" t="s">
        <v>28361</v>
      </c>
      <c r="N8654" s="54" t="s">
        <v>256</v>
      </c>
      <c r="O8654" s="54" t="s">
        <v>256</v>
      </c>
      <c r="P8654" s="54" t="s">
        <v>565</v>
      </c>
      <c r="Q8654" s="54" t="s">
        <v>256</v>
      </c>
      <c r="R8654" s="54" t="s">
        <v>431</v>
      </c>
      <c r="S8654" s="71"/>
      <c r="T8654" s="54" t="s">
        <v>256</v>
      </c>
      <c r="U8654" s="71">
        <v>44741</v>
      </c>
      <c r="V8654" s="54" t="s">
        <v>256</v>
      </c>
      <c r="W8654" t="str">
        <f t="shared" si="135"/>
        <v>Jun-22</v>
      </c>
    </row>
    <row r="8655" spans="1:23" x14ac:dyDescent="0.25">
      <c r="A8655" s="54" t="s">
        <v>317</v>
      </c>
      <c r="B8655" s="54" t="s">
        <v>428</v>
      </c>
      <c r="C8655" s="54" t="s">
        <v>263</v>
      </c>
      <c r="D8655" s="54" t="s">
        <v>429</v>
      </c>
      <c r="E8655" s="54" t="s">
        <v>28363</v>
      </c>
      <c r="F8655" s="71">
        <v>44741</v>
      </c>
      <c r="G8655" s="72">
        <v>1651.14</v>
      </c>
      <c r="H8655" s="72">
        <v>145547.99</v>
      </c>
      <c r="I8655" s="54" t="s">
        <v>265</v>
      </c>
      <c r="J8655" s="54" t="s">
        <v>27650</v>
      </c>
      <c r="K8655" s="54" t="s">
        <v>28357</v>
      </c>
      <c r="L8655" s="54" t="s">
        <v>28364</v>
      </c>
      <c r="M8655" s="54" t="s">
        <v>28363</v>
      </c>
      <c r="N8655" s="54" t="s">
        <v>256</v>
      </c>
      <c r="O8655" s="54" t="s">
        <v>256</v>
      </c>
      <c r="P8655" s="54" t="s">
        <v>565</v>
      </c>
      <c r="Q8655" s="54" t="s">
        <v>256</v>
      </c>
      <c r="R8655" s="54" t="s">
        <v>431</v>
      </c>
      <c r="S8655" s="71"/>
      <c r="T8655" s="54" t="s">
        <v>256</v>
      </c>
      <c r="U8655" s="71">
        <v>44741</v>
      </c>
      <c r="V8655" s="54" t="s">
        <v>256</v>
      </c>
      <c r="W8655" t="str">
        <f t="shared" si="135"/>
        <v>Jun-22</v>
      </c>
    </row>
    <row r="8656" spans="1:23" x14ac:dyDescent="0.25">
      <c r="A8656" s="54" t="s">
        <v>317</v>
      </c>
      <c r="B8656" s="54" t="s">
        <v>428</v>
      </c>
      <c r="C8656" s="54" t="s">
        <v>263</v>
      </c>
      <c r="D8656" s="54" t="s">
        <v>429</v>
      </c>
      <c r="E8656" s="54" t="s">
        <v>28365</v>
      </c>
      <c r="F8656" s="71">
        <v>44741</v>
      </c>
      <c r="G8656" s="72">
        <v>839.01</v>
      </c>
      <c r="H8656" s="72">
        <v>73958.73</v>
      </c>
      <c r="I8656" s="54" t="s">
        <v>265</v>
      </c>
      <c r="J8656" s="54" t="s">
        <v>27650</v>
      </c>
      <c r="K8656" s="54" t="s">
        <v>28357</v>
      </c>
      <c r="L8656" s="54" t="s">
        <v>28366</v>
      </c>
      <c r="M8656" s="54" t="s">
        <v>28365</v>
      </c>
      <c r="N8656" s="54" t="s">
        <v>256</v>
      </c>
      <c r="O8656" s="54" t="s">
        <v>256</v>
      </c>
      <c r="P8656" s="54" t="s">
        <v>565</v>
      </c>
      <c r="Q8656" s="54" t="s">
        <v>256</v>
      </c>
      <c r="R8656" s="54" t="s">
        <v>431</v>
      </c>
      <c r="S8656" s="71"/>
      <c r="T8656" s="54" t="s">
        <v>256</v>
      </c>
      <c r="U8656" s="71">
        <v>44741</v>
      </c>
      <c r="V8656" s="54" t="s">
        <v>256</v>
      </c>
      <c r="W8656" t="str">
        <f t="shared" si="135"/>
        <v>Jun-22</v>
      </c>
    </row>
    <row r="8657" spans="1:23" x14ac:dyDescent="0.25">
      <c r="A8657" s="54" t="s">
        <v>317</v>
      </c>
      <c r="B8657" s="54" t="s">
        <v>428</v>
      </c>
      <c r="C8657" s="54" t="s">
        <v>263</v>
      </c>
      <c r="D8657" s="54" t="s">
        <v>429</v>
      </c>
      <c r="E8657" s="54" t="s">
        <v>28367</v>
      </c>
      <c r="F8657" s="71">
        <v>44741</v>
      </c>
      <c r="G8657" s="72">
        <v>761.51</v>
      </c>
      <c r="H8657" s="72">
        <v>67127.11</v>
      </c>
      <c r="I8657" s="54" t="s">
        <v>265</v>
      </c>
      <c r="J8657" s="54" t="s">
        <v>27650</v>
      </c>
      <c r="K8657" s="54" t="s">
        <v>28357</v>
      </c>
      <c r="L8657" s="54" t="s">
        <v>28368</v>
      </c>
      <c r="M8657" s="54" t="s">
        <v>28367</v>
      </c>
      <c r="N8657" s="54" t="s">
        <v>256</v>
      </c>
      <c r="O8657" s="54" t="s">
        <v>256</v>
      </c>
      <c r="P8657" s="54" t="s">
        <v>565</v>
      </c>
      <c r="Q8657" s="54" t="s">
        <v>256</v>
      </c>
      <c r="R8657" s="54" t="s">
        <v>431</v>
      </c>
      <c r="S8657" s="71"/>
      <c r="T8657" s="54" t="s">
        <v>256</v>
      </c>
      <c r="U8657" s="71">
        <v>44741</v>
      </c>
      <c r="V8657" s="54" t="s">
        <v>256</v>
      </c>
      <c r="W8657" t="str">
        <f t="shared" si="135"/>
        <v>Jun-22</v>
      </c>
    </row>
    <row r="8658" spans="1:23" x14ac:dyDescent="0.25">
      <c r="A8658" s="54" t="s">
        <v>317</v>
      </c>
      <c r="B8658" s="54" t="s">
        <v>428</v>
      </c>
      <c r="C8658" s="54" t="s">
        <v>263</v>
      </c>
      <c r="D8658" s="54" t="s">
        <v>429</v>
      </c>
      <c r="E8658" s="54" t="s">
        <v>28369</v>
      </c>
      <c r="F8658" s="71">
        <v>44741</v>
      </c>
      <c r="G8658" s="72">
        <v>886.55</v>
      </c>
      <c r="H8658" s="72">
        <v>78149.38</v>
      </c>
      <c r="I8658" s="54" t="s">
        <v>265</v>
      </c>
      <c r="J8658" s="54" t="s">
        <v>27650</v>
      </c>
      <c r="K8658" s="54" t="s">
        <v>28357</v>
      </c>
      <c r="L8658" s="54" t="s">
        <v>28370</v>
      </c>
      <c r="M8658" s="54" t="s">
        <v>28369</v>
      </c>
      <c r="N8658" s="54" t="s">
        <v>256</v>
      </c>
      <c r="O8658" s="54" t="s">
        <v>256</v>
      </c>
      <c r="P8658" s="54" t="s">
        <v>565</v>
      </c>
      <c r="Q8658" s="54" t="s">
        <v>256</v>
      </c>
      <c r="R8658" s="54" t="s">
        <v>431</v>
      </c>
      <c r="S8658" s="71"/>
      <c r="T8658" s="54" t="s">
        <v>256</v>
      </c>
      <c r="U8658" s="71">
        <v>44741</v>
      </c>
      <c r="V8658" s="54" t="s">
        <v>256</v>
      </c>
      <c r="W8658" t="str">
        <f t="shared" si="135"/>
        <v>Jun-22</v>
      </c>
    </row>
    <row r="8659" spans="1:23" x14ac:dyDescent="0.25">
      <c r="A8659" s="54" t="s">
        <v>317</v>
      </c>
      <c r="B8659" s="54" t="s">
        <v>428</v>
      </c>
      <c r="C8659" s="54" t="s">
        <v>263</v>
      </c>
      <c r="D8659" s="54" t="s">
        <v>429</v>
      </c>
      <c r="E8659" s="54" t="s">
        <v>28371</v>
      </c>
      <c r="F8659" s="71">
        <v>44741</v>
      </c>
      <c r="G8659" s="72">
        <v>19.52</v>
      </c>
      <c r="H8659" s="72">
        <v>1720.69</v>
      </c>
      <c r="I8659" s="54" t="s">
        <v>265</v>
      </c>
      <c r="J8659" s="54" t="s">
        <v>25289</v>
      </c>
      <c r="K8659" s="54" t="s">
        <v>28372</v>
      </c>
      <c r="L8659" s="54" t="s">
        <v>28373</v>
      </c>
      <c r="M8659" s="54" t="s">
        <v>28371</v>
      </c>
      <c r="N8659" s="54" t="s">
        <v>256</v>
      </c>
      <c r="O8659" s="54" t="s">
        <v>256</v>
      </c>
      <c r="P8659" s="54" t="s">
        <v>454</v>
      </c>
      <c r="Q8659" s="54" t="s">
        <v>256</v>
      </c>
      <c r="R8659" s="54" t="s">
        <v>431</v>
      </c>
      <c r="S8659" s="71"/>
      <c r="T8659" s="54" t="s">
        <v>256</v>
      </c>
      <c r="U8659" s="71">
        <v>44741</v>
      </c>
      <c r="V8659" s="54" t="s">
        <v>256</v>
      </c>
      <c r="W8659" t="str">
        <f t="shared" si="135"/>
        <v>Jun-22</v>
      </c>
    </row>
    <row r="8660" spans="1:23" x14ac:dyDescent="0.25">
      <c r="A8660" s="54" t="s">
        <v>317</v>
      </c>
      <c r="B8660" s="54" t="s">
        <v>428</v>
      </c>
      <c r="C8660" s="54" t="s">
        <v>263</v>
      </c>
      <c r="D8660" s="54" t="s">
        <v>429</v>
      </c>
      <c r="E8660" s="54" t="s">
        <v>28374</v>
      </c>
      <c r="F8660" s="71">
        <v>44741</v>
      </c>
      <c r="G8660" s="72">
        <v>585.53</v>
      </c>
      <c r="H8660" s="72">
        <v>51614.47</v>
      </c>
      <c r="I8660" s="54" t="s">
        <v>265</v>
      </c>
      <c r="J8660" s="54" t="s">
        <v>25289</v>
      </c>
      <c r="K8660" s="54" t="s">
        <v>28375</v>
      </c>
      <c r="L8660" s="54" t="s">
        <v>28376</v>
      </c>
      <c r="M8660" s="54" t="s">
        <v>28374</v>
      </c>
      <c r="N8660" s="54" t="s">
        <v>256</v>
      </c>
      <c r="O8660" s="54" t="s">
        <v>256</v>
      </c>
      <c r="P8660" s="54" t="s">
        <v>454</v>
      </c>
      <c r="Q8660" s="54" t="s">
        <v>256</v>
      </c>
      <c r="R8660" s="54" t="s">
        <v>431</v>
      </c>
      <c r="S8660" s="71"/>
      <c r="T8660" s="54" t="s">
        <v>256</v>
      </c>
      <c r="U8660" s="71">
        <v>44741</v>
      </c>
      <c r="V8660" s="54" t="s">
        <v>256</v>
      </c>
      <c r="W8660" t="str">
        <f t="shared" si="135"/>
        <v>Jun-22</v>
      </c>
    </row>
    <row r="8661" spans="1:23" x14ac:dyDescent="0.25">
      <c r="A8661" s="54" t="s">
        <v>317</v>
      </c>
      <c r="B8661" s="54" t="s">
        <v>428</v>
      </c>
      <c r="C8661" s="54" t="s">
        <v>263</v>
      </c>
      <c r="D8661" s="54" t="s">
        <v>429</v>
      </c>
      <c r="E8661" s="54" t="s">
        <v>28377</v>
      </c>
      <c r="F8661" s="71">
        <v>44741</v>
      </c>
      <c r="G8661" s="72">
        <v>166.14</v>
      </c>
      <c r="H8661" s="72">
        <v>14645.24</v>
      </c>
      <c r="I8661" s="54" t="s">
        <v>265</v>
      </c>
      <c r="J8661" s="54" t="s">
        <v>25289</v>
      </c>
      <c r="K8661" s="54" t="s">
        <v>28378</v>
      </c>
      <c r="L8661" s="54" t="s">
        <v>28379</v>
      </c>
      <c r="M8661" s="54" t="s">
        <v>28377</v>
      </c>
      <c r="N8661" s="54" t="s">
        <v>256</v>
      </c>
      <c r="O8661" s="54" t="s">
        <v>256</v>
      </c>
      <c r="P8661" s="54" t="s">
        <v>454</v>
      </c>
      <c r="Q8661" s="54" t="s">
        <v>256</v>
      </c>
      <c r="R8661" s="54" t="s">
        <v>431</v>
      </c>
      <c r="S8661" s="71"/>
      <c r="T8661" s="54" t="s">
        <v>256</v>
      </c>
      <c r="U8661" s="71">
        <v>44741</v>
      </c>
      <c r="V8661" s="54" t="s">
        <v>256</v>
      </c>
      <c r="W8661" t="str">
        <f t="shared" si="135"/>
        <v>Jun-22</v>
      </c>
    </row>
    <row r="8662" spans="1:23" x14ac:dyDescent="0.25">
      <c r="A8662" s="54" t="s">
        <v>317</v>
      </c>
      <c r="B8662" s="54" t="s">
        <v>428</v>
      </c>
      <c r="C8662" s="54" t="s">
        <v>263</v>
      </c>
      <c r="D8662" s="54" t="s">
        <v>429</v>
      </c>
      <c r="E8662" s="54" t="s">
        <v>28380</v>
      </c>
      <c r="F8662" s="71">
        <v>44741</v>
      </c>
      <c r="G8662" s="72">
        <v>1.21</v>
      </c>
      <c r="H8662" s="72">
        <v>106.66</v>
      </c>
      <c r="I8662" s="54" t="s">
        <v>265</v>
      </c>
      <c r="J8662" s="54" t="s">
        <v>25289</v>
      </c>
      <c r="K8662" s="54" t="s">
        <v>28381</v>
      </c>
      <c r="L8662" s="54" t="s">
        <v>28382</v>
      </c>
      <c r="M8662" s="54" t="s">
        <v>28380</v>
      </c>
      <c r="N8662" s="54" t="s">
        <v>256</v>
      </c>
      <c r="O8662" s="54" t="s">
        <v>256</v>
      </c>
      <c r="P8662" s="54" t="s">
        <v>454</v>
      </c>
      <c r="Q8662" s="54" t="s">
        <v>256</v>
      </c>
      <c r="R8662" s="54" t="s">
        <v>431</v>
      </c>
      <c r="S8662" s="71"/>
      <c r="T8662" s="54" t="s">
        <v>256</v>
      </c>
      <c r="U8662" s="71">
        <v>44741</v>
      </c>
      <c r="V8662" s="54" t="s">
        <v>256</v>
      </c>
      <c r="W8662" t="str">
        <f t="shared" si="135"/>
        <v>Jun-22</v>
      </c>
    </row>
    <row r="8663" spans="1:23" x14ac:dyDescent="0.25">
      <c r="A8663" s="54" t="s">
        <v>317</v>
      </c>
      <c r="B8663" s="54" t="s">
        <v>428</v>
      </c>
      <c r="C8663" s="54" t="s">
        <v>263</v>
      </c>
      <c r="D8663" s="54" t="s">
        <v>429</v>
      </c>
      <c r="E8663" s="54" t="s">
        <v>28383</v>
      </c>
      <c r="F8663" s="71">
        <v>44741</v>
      </c>
      <c r="G8663" s="72">
        <v>3.25</v>
      </c>
      <c r="H8663" s="72">
        <v>286.49</v>
      </c>
      <c r="I8663" s="54" t="s">
        <v>265</v>
      </c>
      <c r="J8663" s="54" t="s">
        <v>25289</v>
      </c>
      <c r="K8663" s="54" t="s">
        <v>28384</v>
      </c>
      <c r="L8663" s="54" t="s">
        <v>28385</v>
      </c>
      <c r="M8663" s="54" t="s">
        <v>28383</v>
      </c>
      <c r="N8663" s="54" t="s">
        <v>256</v>
      </c>
      <c r="O8663" s="54" t="s">
        <v>256</v>
      </c>
      <c r="P8663" s="54" t="s">
        <v>454</v>
      </c>
      <c r="Q8663" s="54" t="s">
        <v>256</v>
      </c>
      <c r="R8663" s="54" t="s">
        <v>431</v>
      </c>
      <c r="S8663" s="71"/>
      <c r="T8663" s="54" t="s">
        <v>256</v>
      </c>
      <c r="U8663" s="71">
        <v>44741</v>
      </c>
      <c r="V8663" s="54" t="s">
        <v>256</v>
      </c>
      <c r="W8663" t="str">
        <f t="shared" si="135"/>
        <v>Jun-22</v>
      </c>
    </row>
    <row r="8664" spans="1:23" x14ac:dyDescent="0.25">
      <c r="A8664" s="54" t="s">
        <v>318</v>
      </c>
      <c r="B8664" s="54" t="s">
        <v>428</v>
      </c>
      <c r="C8664" s="54" t="s">
        <v>263</v>
      </c>
      <c r="D8664" s="54" t="s">
        <v>429</v>
      </c>
      <c r="E8664" s="54" t="s">
        <v>28386</v>
      </c>
      <c r="F8664" s="71">
        <v>44741</v>
      </c>
      <c r="G8664" s="72">
        <v>277591.93</v>
      </c>
      <c r="H8664" s="72">
        <v>24469728.629999999</v>
      </c>
      <c r="I8664" s="54" t="s">
        <v>265</v>
      </c>
      <c r="J8664" s="54" t="s">
        <v>26517</v>
      </c>
      <c r="K8664" s="54" t="s">
        <v>28387</v>
      </c>
      <c r="L8664" s="54" t="s">
        <v>28388</v>
      </c>
      <c r="M8664" s="54" t="s">
        <v>28386</v>
      </c>
      <c r="N8664" s="54" t="s">
        <v>256</v>
      </c>
      <c r="O8664" s="54" t="s">
        <v>256</v>
      </c>
      <c r="P8664" s="54" t="s">
        <v>438</v>
      </c>
      <c r="Q8664" s="54" t="s">
        <v>256</v>
      </c>
      <c r="R8664" s="54" t="s">
        <v>431</v>
      </c>
      <c r="S8664" s="71"/>
      <c r="T8664" s="54" t="s">
        <v>256</v>
      </c>
      <c r="U8664" s="71">
        <v>44741</v>
      </c>
      <c r="V8664" s="54" t="s">
        <v>256</v>
      </c>
      <c r="W8664" t="str">
        <f t="shared" si="135"/>
        <v>Jun-22</v>
      </c>
    </row>
    <row r="8665" spans="1:23" x14ac:dyDescent="0.25">
      <c r="A8665" s="54" t="s">
        <v>317</v>
      </c>
      <c r="B8665" s="54" t="s">
        <v>428</v>
      </c>
      <c r="C8665" s="54" t="s">
        <v>263</v>
      </c>
      <c r="D8665" s="54" t="s">
        <v>429</v>
      </c>
      <c r="E8665" s="54" t="s">
        <v>28389</v>
      </c>
      <c r="F8665" s="71">
        <v>44741</v>
      </c>
      <c r="G8665" s="72">
        <v>53.5</v>
      </c>
      <c r="H8665" s="72">
        <v>4716.03</v>
      </c>
      <c r="I8665" s="54" t="s">
        <v>265</v>
      </c>
      <c r="J8665" s="54" t="s">
        <v>28390</v>
      </c>
      <c r="K8665" s="54" t="s">
        <v>28391</v>
      </c>
      <c r="L8665" s="54" t="s">
        <v>28392</v>
      </c>
      <c r="M8665" s="54" t="s">
        <v>28389</v>
      </c>
      <c r="N8665" s="54" t="s">
        <v>256</v>
      </c>
      <c r="O8665" s="54" t="s">
        <v>256</v>
      </c>
      <c r="P8665" s="54" t="s">
        <v>271</v>
      </c>
      <c r="Q8665" s="54" t="s">
        <v>256</v>
      </c>
      <c r="R8665" s="54" t="s">
        <v>431</v>
      </c>
      <c r="S8665" s="71"/>
      <c r="T8665" s="54" t="s">
        <v>256</v>
      </c>
      <c r="U8665" s="71">
        <v>44741</v>
      </c>
      <c r="V8665" s="54" t="s">
        <v>443</v>
      </c>
      <c r="W8665" t="str">
        <f t="shared" si="135"/>
        <v>Jun-22</v>
      </c>
    </row>
    <row r="8666" spans="1:23" x14ac:dyDescent="0.25">
      <c r="A8666" s="54" t="s">
        <v>318</v>
      </c>
      <c r="B8666" s="54" t="s">
        <v>428</v>
      </c>
      <c r="C8666" s="54" t="s">
        <v>279</v>
      </c>
      <c r="D8666" s="54" t="s">
        <v>429</v>
      </c>
      <c r="E8666" s="54" t="s">
        <v>28393</v>
      </c>
      <c r="F8666" s="71">
        <v>44742</v>
      </c>
      <c r="G8666" s="72">
        <v>7572.54</v>
      </c>
      <c r="H8666" s="72">
        <v>667519.65</v>
      </c>
      <c r="I8666" s="54" t="s">
        <v>265</v>
      </c>
      <c r="J8666" s="54" t="s">
        <v>449</v>
      </c>
      <c r="K8666" s="54" t="s">
        <v>28394</v>
      </c>
      <c r="L8666" s="54" t="s">
        <v>28394</v>
      </c>
      <c r="M8666" s="54" t="s">
        <v>28393</v>
      </c>
      <c r="N8666" s="54" t="s">
        <v>256</v>
      </c>
      <c r="O8666" s="54" t="s">
        <v>256</v>
      </c>
      <c r="P8666" s="54" t="s">
        <v>23665</v>
      </c>
      <c r="Q8666" s="54" t="s">
        <v>256</v>
      </c>
      <c r="R8666" s="54" t="s">
        <v>431</v>
      </c>
      <c r="S8666" s="71"/>
      <c r="T8666" s="54" t="s">
        <v>256</v>
      </c>
      <c r="U8666" s="71">
        <v>44742</v>
      </c>
      <c r="V8666" s="54" t="s">
        <v>466</v>
      </c>
      <c r="W8666" t="str">
        <f t="shared" si="135"/>
        <v>Jun-22</v>
      </c>
    </row>
    <row r="8667" spans="1:23" x14ac:dyDescent="0.25">
      <c r="A8667" s="54" t="s">
        <v>318</v>
      </c>
      <c r="B8667" s="54" t="s">
        <v>428</v>
      </c>
      <c r="C8667" s="54" t="s">
        <v>279</v>
      </c>
      <c r="D8667" s="54" t="s">
        <v>429</v>
      </c>
      <c r="E8667" s="54" t="s">
        <v>28395</v>
      </c>
      <c r="F8667" s="71">
        <v>44742</v>
      </c>
      <c r="G8667" s="72">
        <v>116.86</v>
      </c>
      <c r="H8667" s="72">
        <v>10301.209999999999</v>
      </c>
      <c r="I8667" s="54" t="s">
        <v>265</v>
      </c>
      <c r="J8667" s="54" t="s">
        <v>449</v>
      </c>
      <c r="K8667" s="54" t="s">
        <v>28396</v>
      </c>
      <c r="L8667" s="54" t="s">
        <v>28396</v>
      </c>
      <c r="M8667" s="54" t="s">
        <v>28395</v>
      </c>
      <c r="N8667" s="54" t="s">
        <v>256</v>
      </c>
      <c r="O8667" s="54" t="s">
        <v>256</v>
      </c>
      <c r="P8667" s="54" t="s">
        <v>21833</v>
      </c>
      <c r="Q8667" s="54" t="s">
        <v>256</v>
      </c>
      <c r="R8667" s="54" t="s">
        <v>431</v>
      </c>
      <c r="S8667" s="71"/>
      <c r="T8667" s="54" t="s">
        <v>256</v>
      </c>
      <c r="U8667" s="71">
        <v>44742</v>
      </c>
      <c r="V8667" s="54" t="s">
        <v>256</v>
      </c>
      <c r="W8667" t="str">
        <f t="shared" si="135"/>
        <v>Jun-22</v>
      </c>
    </row>
    <row r="8668" spans="1:23" x14ac:dyDescent="0.25">
      <c r="A8668" s="54" t="s">
        <v>318</v>
      </c>
      <c r="B8668" s="54" t="s">
        <v>428</v>
      </c>
      <c r="C8668" s="54" t="s">
        <v>279</v>
      </c>
      <c r="D8668" s="54" t="s">
        <v>429</v>
      </c>
      <c r="E8668" s="54" t="s">
        <v>28397</v>
      </c>
      <c r="F8668" s="71">
        <v>44742</v>
      </c>
      <c r="G8668" s="72">
        <v>1284.32</v>
      </c>
      <c r="H8668" s="72">
        <v>109231.41</v>
      </c>
      <c r="I8668" s="54" t="s">
        <v>265</v>
      </c>
      <c r="J8668" s="54" t="s">
        <v>449</v>
      </c>
      <c r="K8668" s="54" t="s">
        <v>28398</v>
      </c>
      <c r="L8668" s="54" t="s">
        <v>28398</v>
      </c>
      <c r="M8668" s="54" t="s">
        <v>28397</v>
      </c>
      <c r="N8668" s="54" t="s">
        <v>256</v>
      </c>
      <c r="O8668" s="54" t="s">
        <v>256</v>
      </c>
      <c r="P8668" s="54" t="s">
        <v>12581</v>
      </c>
      <c r="Q8668" s="54" t="s">
        <v>256</v>
      </c>
      <c r="R8668" s="54" t="s">
        <v>431</v>
      </c>
      <c r="S8668" s="71"/>
      <c r="T8668" s="54" t="s">
        <v>256</v>
      </c>
      <c r="U8668" s="71">
        <v>44742</v>
      </c>
      <c r="V8668" s="54" t="s">
        <v>256</v>
      </c>
      <c r="W8668" t="str">
        <f t="shared" si="135"/>
        <v>Jun-22</v>
      </c>
    </row>
    <row r="8669" spans="1:23" x14ac:dyDescent="0.25">
      <c r="A8669" s="54" t="s">
        <v>317</v>
      </c>
      <c r="B8669" s="54" t="s">
        <v>428</v>
      </c>
      <c r="C8669" s="54" t="s">
        <v>263</v>
      </c>
      <c r="D8669" s="54" t="s">
        <v>429</v>
      </c>
      <c r="E8669" s="54" t="s">
        <v>28399</v>
      </c>
      <c r="F8669" s="71">
        <v>44742</v>
      </c>
      <c r="G8669" s="72">
        <v>61792.78</v>
      </c>
      <c r="H8669" s="72">
        <v>5447033.5599999996</v>
      </c>
      <c r="I8669" s="54" t="s">
        <v>265</v>
      </c>
      <c r="J8669" s="54" t="s">
        <v>25651</v>
      </c>
      <c r="K8669" s="54" t="s">
        <v>28179</v>
      </c>
      <c r="L8669" s="54" t="s">
        <v>28400</v>
      </c>
      <c r="M8669" s="54" t="s">
        <v>28399</v>
      </c>
      <c r="N8669" s="54" t="s">
        <v>256</v>
      </c>
      <c r="O8669" s="54" t="s">
        <v>256</v>
      </c>
      <c r="P8669" s="54" t="s">
        <v>271</v>
      </c>
      <c r="Q8669" s="54" t="s">
        <v>256</v>
      </c>
      <c r="R8669" s="54" t="s">
        <v>431</v>
      </c>
      <c r="S8669" s="71"/>
      <c r="T8669" s="54" t="s">
        <v>256</v>
      </c>
      <c r="U8669" s="71">
        <v>44742</v>
      </c>
      <c r="V8669" s="54" t="s">
        <v>443</v>
      </c>
      <c r="W8669" t="str">
        <f t="shared" si="135"/>
        <v>Jun-22</v>
      </c>
    </row>
    <row r="8670" spans="1:23" x14ac:dyDescent="0.25">
      <c r="A8670" s="54" t="s">
        <v>318</v>
      </c>
      <c r="B8670" s="54" t="s">
        <v>428</v>
      </c>
      <c r="C8670" s="54" t="s">
        <v>263</v>
      </c>
      <c r="D8670" s="54" t="s">
        <v>429</v>
      </c>
      <c r="E8670" s="54" t="s">
        <v>28401</v>
      </c>
      <c r="F8670" s="71">
        <v>44742</v>
      </c>
      <c r="G8670" s="72">
        <v>40329.120000000003</v>
      </c>
      <c r="H8670" s="72">
        <v>3555011.93</v>
      </c>
      <c r="I8670" s="54" t="s">
        <v>265</v>
      </c>
      <c r="J8670" s="54" t="s">
        <v>25840</v>
      </c>
      <c r="K8670" s="54" t="s">
        <v>28402</v>
      </c>
      <c r="L8670" s="54" t="s">
        <v>28403</v>
      </c>
      <c r="M8670" s="54" t="s">
        <v>28401</v>
      </c>
      <c r="N8670" s="54" t="s">
        <v>256</v>
      </c>
      <c r="O8670" s="54" t="s">
        <v>256</v>
      </c>
      <c r="P8670" s="54" t="s">
        <v>434</v>
      </c>
      <c r="Q8670" s="54" t="s">
        <v>256</v>
      </c>
      <c r="R8670" s="54" t="s">
        <v>431</v>
      </c>
      <c r="S8670" s="71"/>
      <c r="T8670" s="54" t="s">
        <v>256</v>
      </c>
      <c r="U8670" s="71">
        <v>44742</v>
      </c>
      <c r="V8670" s="54" t="s">
        <v>256</v>
      </c>
      <c r="W8670" t="str">
        <f t="shared" si="135"/>
        <v>Jun-22</v>
      </c>
    </row>
    <row r="8671" spans="1:23" x14ac:dyDescent="0.25">
      <c r="A8671" s="54" t="s">
        <v>317</v>
      </c>
      <c r="B8671" s="54" t="s">
        <v>428</v>
      </c>
      <c r="C8671" s="54" t="s">
        <v>263</v>
      </c>
      <c r="D8671" s="54" t="s">
        <v>429</v>
      </c>
      <c r="E8671" s="54" t="s">
        <v>28404</v>
      </c>
      <c r="F8671" s="71">
        <v>44742</v>
      </c>
      <c r="G8671" s="72">
        <v>35.28</v>
      </c>
      <c r="H8671" s="72">
        <v>3109.93</v>
      </c>
      <c r="I8671" s="54" t="s">
        <v>265</v>
      </c>
      <c r="J8671" s="54" t="s">
        <v>25840</v>
      </c>
      <c r="K8671" s="54" t="s">
        <v>28405</v>
      </c>
      <c r="L8671" s="54" t="s">
        <v>28406</v>
      </c>
      <c r="M8671" s="54" t="s">
        <v>28404</v>
      </c>
      <c r="N8671" s="54" t="s">
        <v>256</v>
      </c>
      <c r="O8671" s="54" t="s">
        <v>256</v>
      </c>
      <c r="P8671" s="54" t="s">
        <v>268</v>
      </c>
      <c r="Q8671" s="54" t="s">
        <v>256</v>
      </c>
      <c r="R8671" s="54" t="s">
        <v>431</v>
      </c>
      <c r="S8671" s="71"/>
      <c r="T8671" s="54" t="s">
        <v>256</v>
      </c>
      <c r="U8671" s="71">
        <v>44742</v>
      </c>
      <c r="V8671" s="54" t="s">
        <v>256</v>
      </c>
      <c r="W8671" t="str">
        <f t="shared" si="135"/>
        <v>Jun-22</v>
      </c>
    </row>
    <row r="8672" spans="1:23" x14ac:dyDescent="0.25">
      <c r="A8672" s="54" t="s">
        <v>318</v>
      </c>
      <c r="B8672" s="54" t="s">
        <v>428</v>
      </c>
      <c r="C8672" s="54" t="s">
        <v>263</v>
      </c>
      <c r="D8672" s="54" t="s">
        <v>429</v>
      </c>
      <c r="E8672" s="54" t="s">
        <v>28407</v>
      </c>
      <c r="F8672" s="71">
        <v>44742</v>
      </c>
      <c r="G8672" s="72">
        <v>138853.07999999999</v>
      </c>
      <c r="H8672" s="72">
        <v>12239899</v>
      </c>
      <c r="I8672" s="54" t="s">
        <v>265</v>
      </c>
      <c r="J8672" s="54" t="s">
        <v>25965</v>
      </c>
      <c r="K8672" s="54" t="s">
        <v>28408</v>
      </c>
      <c r="L8672" s="54" t="s">
        <v>28409</v>
      </c>
      <c r="M8672" s="54" t="s">
        <v>28407</v>
      </c>
      <c r="N8672" s="54" t="s">
        <v>256</v>
      </c>
      <c r="O8672" s="54" t="s">
        <v>256</v>
      </c>
      <c r="P8672" s="54" t="s">
        <v>434</v>
      </c>
      <c r="Q8672" s="54" t="s">
        <v>256</v>
      </c>
      <c r="R8672" s="54" t="s">
        <v>431</v>
      </c>
      <c r="S8672" s="71"/>
      <c r="T8672" s="54" t="s">
        <v>256</v>
      </c>
      <c r="U8672" s="71">
        <v>44742</v>
      </c>
      <c r="V8672" s="54" t="s">
        <v>256</v>
      </c>
      <c r="W8672" t="str">
        <f t="shared" si="135"/>
        <v>Jun-22</v>
      </c>
    </row>
    <row r="8673" spans="1:23" x14ac:dyDescent="0.25">
      <c r="A8673" s="54" t="s">
        <v>318</v>
      </c>
      <c r="B8673" s="54" t="s">
        <v>428</v>
      </c>
      <c r="C8673" s="54" t="s">
        <v>263</v>
      </c>
      <c r="D8673" s="54" t="s">
        <v>429</v>
      </c>
      <c r="E8673" s="54" t="s">
        <v>28410</v>
      </c>
      <c r="F8673" s="71">
        <v>44742</v>
      </c>
      <c r="G8673" s="72">
        <v>4234.4399999999996</v>
      </c>
      <c r="H8673" s="72">
        <v>373265.89</v>
      </c>
      <c r="I8673" s="54" t="s">
        <v>265</v>
      </c>
      <c r="J8673" s="54" t="s">
        <v>25965</v>
      </c>
      <c r="K8673" s="54" t="s">
        <v>28408</v>
      </c>
      <c r="L8673" s="54" t="s">
        <v>28411</v>
      </c>
      <c r="M8673" s="54" t="s">
        <v>28410</v>
      </c>
      <c r="N8673" s="54" t="s">
        <v>256</v>
      </c>
      <c r="O8673" s="54" t="s">
        <v>256</v>
      </c>
      <c r="P8673" s="54" t="s">
        <v>434</v>
      </c>
      <c r="Q8673" s="54" t="s">
        <v>256</v>
      </c>
      <c r="R8673" s="54" t="s">
        <v>431</v>
      </c>
      <c r="S8673" s="71"/>
      <c r="T8673" s="54" t="s">
        <v>256</v>
      </c>
      <c r="U8673" s="71">
        <v>44742</v>
      </c>
      <c r="V8673" s="54" t="s">
        <v>256</v>
      </c>
      <c r="W8673" t="str">
        <f t="shared" si="135"/>
        <v>Jun-22</v>
      </c>
    </row>
    <row r="8674" spans="1:23" x14ac:dyDescent="0.25">
      <c r="A8674" s="54" t="s">
        <v>318</v>
      </c>
      <c r="B8674" s="54" t="s">
        <v>428</v>
      </c>
      <c r="C8674" s="54" t="s">
        <v>263</v>
      </c>
      <c r="D8674" s="54" t="s">
        <v>429</v>
      </c>
      <c r="E8674" s="54" t="s">
        <v>28412</v>
      </c>
      <c r="F8674" s="71">
        <v>44742</v>
      </c>
      <c r="G8674" s="72">
        <v>9523.85</v>
      </c>
      <c r="H8674" s="72">
        <v>839527.38</v>
      </c>
      <c r="I8674" s="54" t="s">
        <v>265</v>
      </c>
      <c r="J8674" s="54" t="s">
        <v>26018</v>
      </c>
      <c r="K8674" s="54" t="s">
        <v>28413</v>
      </c>
      <c r="L8674" s="54" t="s">
        <v>28414</v>
      </c>
      <c r="M8674" s="54" t="s">
        <v>28412</v>
      </c>
      <c r="N8674" s="54" t="s">
        <v>256</v>
      </c>
      <c r="O8674" s="54" t="s">
        <v>256</v>
      </c>
      <c r="P8674" s="54" t="s">
        <v>433</v>
      </c>
      <c r="Q8674" s="54" t="s">
        <v>256</v>
      </c>
      <c r="R8674" s="54" t="s">
        <v>431</v>
      </c>
      <c r="S8674" s="71"/>
      <c r="T8674" s="54" t="s">
        <v>256</v>
      </c>
      <c r="U8674" s="71">
        <v>44742</v>
      </c>
      <c r="V8674" s="54" t="s">
        <v>256</v>
      </c>
      <c r="W8674" t="str">
        <f t="shared" si="135"/>
        <v>Jun-22</v>
      </c>
    </row>
    <row r="8675" spans="1:23" x14ac:dyDescent="0.25">
      <c r="A8675" s="54" t="s">
        <v>318</v>
      </c>
      <c r="B8675" s="54" t="s">
        <v>428</v>
      </c>
      <c r="C8675" s="54" t="s">
        <v>263</v>
      </c>
      <c r="D8675" s="54" t="s">
        <v>429</v>
      </c>
      <c r="E8675" s="54" t="s">
        <v>28415</v>
      </c>
      <c r="F8675" s="71">
        <v>44742</v>
      </c>
      <c r="G8675" s="72">
        <v>156521.98000000001</v>
      </c>
      <c r="H8675" s="72">
        <v>13797412.539999999</v>
      </c>
      <c r="I8675" s="54" t="s">
        <v>265</v>
      </c>
      <c r="J8675" s="54" t="s">
        <v>26018</v>
      </c>
      <c r="K8675" s="54" t="s">
        <v>28413</v>
      </c>
      <c r="L8675" s="54" t="s">
        <v>28416</v>
      </c>
      <c r="M8675" s="54" t="s">
        <v>28415</v>
      </c>
      <c r="N8675" s="54" t="s">
        <v>256</v>
      </c>
      <c r="O8675" s="54" t="s">
        <v>256</v>
      </c>
      <c r="P8675" s="54" t="s">
        <v>433</v>
      </c>
      <c r="Q8675" s="54" t="s">
        <v>256</v>
      </c>
      <c r="R8675" s="54" t="s">
        <v>431</v>
      </c>
      <c r="S8675" s="71"/>
      <c r="T8675" s="54" t="s">
        <v>256</v>
      </c>
      <c r="U8675" s="71">
        <v>44742</v>
      </c>
      <c r="V8675" s="54" t="s">
        <v>256</v>
      </c>
      <c r="W8675" t="str">
        <f t="shared" si="135"/>
        <v>Jun-22</v>
      </c>
    </row>
    <row r="8676" spans="1:23" x14ac:dyDescent="0.25">
      <c r="A8676" s="54" t="s">
        <v>317</v>
      </c>
      <c r="B8676" s="54" t="s">
        <v>428</v>
      </c>
      <c r="C8676" s="54" t="s">
        <v>263</v>
      </c>
      <c r="D8676" s="54" t="s">
        <v>429</v>
      </c>
      <c r="E8676" s="54" t="s">
        <v>28417</v>
      </c>
      <c r="F8676" s="71">
        <v>44742</v>
      </c>
      <c r="G8676" s="72">
        <v>5019.82</v>
      </c>
      <c r="H8676" s="72">
        <v>442497.13</v>
      </c>
      <c r="I8676" s="54" t="s">
        <v>265</v>
      </c>
      <c r="J8676" s="54" t="s">
        <v>26018</v>
      </c>
      <c r="K8676" s="54" t="s">
        <v>28343</v>
      </c>
      <c r="L8676" s="54" t="s">
        <v>28418</v>
      </c>
      <c r="M8676" s="54" t="s">
        <v>28417</v>
      </c>
      <c r="N8676" s="54" t="s">
        <v>256</v>
      </c>
      <c r="O8676" s="54" t="s">
        <v>256</v>
      </c>
      <c r="P8676" s="54" t="s">
        <v>271</v>
      </c>
      <c r="Q8676" s="54" t="s">
        <v>256</v>
      </c>
      <c r="R8676" s="54" t="s">
        <v>431</v>
      </c>
      <c r="S8676" s="71"/>
      <c r="T8676" s="54" t="s">
        <v>256</v>
      </c>
      <c r="U8676" s="71">
        <v>44742</v>
      </c>
      <c r="V8676" s="54" t="s">
        <v>443</v>
      </c>
      <c r="W8676" t="str">
        <f t="shared" si="135"/>
        <v>Jun-22</v>
      </c>
    </row>
    <row r="8677" spans="1:23" x14ac:dyDescent="0.25">
      <c r="A8677" s="54" t="s">
        <v>317</v>
      </c>
      <c r="B8677" s="54" t="s">
        <v>428</v>
      </c>
      <c r="C8677" s="54" t="s">
        <v>263</v>
      </c>
      <c r="D8677" s="54" t="s">
        <v>429</v>
      </c>
      <c r="E8677" s="54" t="s">
        <v>28419</v>
      </c>
      <c r="F8677" s="71">
        <v>44742</v>
      </c>
      <c r="G8677" s="72">
        <v>51973.78</v>
      </c>
      <c r="H8677" s="72">
        <v>4581488.71</v>
      </c>
      <c r="I8677" s="54" t="s">
        <v>265</v>
      </c>
      <c r="J8677" s="54" t="s">
        <v>26066</v>
      </c>
      <c r="K8677" s="54" t="s">
        <v>28343</v>
      </c>
      <c r="L8677" s="54" t="s">
        <v>28420</v>
      </c>
      <c r="M8677" s="54" t="s">
        <v>28419</v>
      </c>
      <c r="N8677" s="54" t="s">
        <v>256</v>
      </c>
      <c r="O8677" s="54" t="s">
        <v>256</v>
      </c>
      <c r="P8677" s="54" t="s">
        <v>271</v>
      </c>
      <c r="Q8677" s="54" t="s">
        <v>256</v>
      </c>
      <c r="R8677" s="54" t="s">
        <v>431</v>
      </c>
      <c r="S8677" s="71"/>
      <c r="T8677" s="54" t="s">
        <v>256</v>
      </c>
      <c r="U8677" s="71">
        <v>44742</v>
      </c>
      <c r="V8677" s="54" t="s">
        <v>443</v>
      </c>
      <c r="W8677" t="str">
        <f t="shared" si="135"/>
        <v>Jun-22</v>
      </c>
    </row>
    <row r="8678" spans="1:23" x14ac:dyDescent="0.25">
      <c r="A8678" s="54" t="s">
        <v>317</v>
      </c>
      <c r="B8678" s="54" t="s">
        <v>428</v>
      </c>
      <c r="C8678" s="54" t="s">
        <v>263</v>
      </c>
      <c r="D8678" s="54" t="s">
        <v>429</v>
      </c>
      <c r="E8678" s="54" t="s">
        <v>28421</v>
      </c>
      <c r="F8678" s="71">
        <v>44742</v>
      </c>
      <c r="G8678" s="72">
        <v>7630.67</v>
      </c>
      <c r="H8678" s="72">
        <v>672643.56</v>
      </c>
      <c r="I8678" s="54" t="s">
        <v>265</v>
      </c>
      <c r="J8678" s="54" t="s">
        <v>27429</v>
      </c>
      <c r="K8678" s="54" t="s">
        <v>28343</v>
      </c>
      <c r="L8678" s="54" t="s">
        <v>28422</v>
      </c>
      <c r="M8678" s="54" t="s">
        <v>28421</v>
      </c>
      <c r="N8678" s="54" t="s">
        <v>256</v>
      </c>
      <c r="O8678" s="54" t="s">
        <v>256</v>
      </c>
      <c r="P8678" s="54" t="s">
        <v>271</v>
      </c>
      <c r="Q8678" s="54" t="s">
        <v>256</v>
      </c>
      <c r="R8678" s="54" t="s">
        <v>431</v>
      </c>
      <c r="S8678" s="71"/>
      <c r="T8678" s="54" t="s">
        <v>256</v>
      </c>
      <c r="U8678" s="71">
        <v>44742</v>
      </c>
      <c r="V8678" s="54" t="s">
        <v>443</v>
      </c>
      <c r="W8678" t="str">
        <f t="shared" si="135"/>
        <v>Jun-22</v>
      </c>
    </row>
    <row r="8679" spans="1:23" x14ac:dyDescent="0.25">
      <c r="A8679" s="54" t="s">
        <v>317</v>
      </c>
      <c r="B8679" s="54" t="s">
        <v>428</v>
      </c>
      <c r="C8679" s="54" t="s">
        <v>263</v>
      </c>
      <c r="D8679" s="54" t="s">
        <v>429</v>
      </c>
      <c r="E8679" s="54" t="s">
        <v>28423</v>
      </c>
      <c r="F8679" s="71">
        <v>44742</v>
      </c>
      <c r="G8679" s="72">
        <v>1196.28</v>
      </c>
      <c r="H8679" s="72">
        <v>105452.08</v>
      </c>
      <c r="I8679" s="54" t="s">
        <v>265</v>
      </c>
      <c r="J8679" s="54" t="s">
        <v>27650</v>
      </c>
      <c r="K8679" s="54" t="s">
        <v>28424</v>
      </c>
      <c r="L8679" s="54" t="s">
        <v>28425</v>
      </c>
      <c r="M8679" s="54" t="s">
        <v>28423</v>
      </c>
      <c r="N8679" s="54" t="s">
        <v>256</v>
      </c>
      <c r="O8679" s="54" t="s">
        <v>256</v>
      </c>
      <c r="P8679" s="54" t="s">
        <v>271</v>
      </c>
      <c r="Q8679" s="54" t="s">
        <v>256</v>
      </c>
      <c r="R8679" s="54" t="s">
        <v>431</v>
      </c>
      <c r="S8679" s="71"/>
      <c r="T8679" s="54" t="s">
        <v>256</v>
      </c>
      <c r="U8679" s="71">
        <v>44742</v>
      </c>
      <c r="V8679" s="54" t="s">
        <v>443</v>
      </c>
      <c r="W8679" t="str">
        <f t="shared" si="135"/>
        <v>Jun-22</v>
      </c>
    </row>
    <row r="8680" spans="1:23" x14ac:dyDescent="0.25">
      <c r="A8680" s="54" t="s">
        <v>317</v>
      </c>
      <c r="B8680" s="54" t="s">
        <v>428</v>
      </c>
      <c r="C8680" s="54" t="s">
        <v>263</v>
      </c>
      <c r="D8680" s="54" t="s">
        <v>429</v>
      </c>
      <c r="E8680" s="54" t="s">
        <v>28426</v>
      </c>
      <c r="F8680" s="71">
        <v>44742</v>
      </c>
      <c r="G8680" s="72">
        <v>2352.5700000000002</v>
      </c>
      <c r="H8680" s="72">
        <v>207379.05</v>
      </c>
      <c r="I8680" s="54" t="s">
        <v>265</v>
      </c>
      <c r="J8680" s="54" t="s">
        <v>27650</v>
      </c>
      <c r="K8680" s="54" t="s">
        <v>28427</v>
      </c>
      <c r="L8680" s="54" t="s">
        <v>28428</v>
      </c>
      <c r="M8680" s="54" t="s">
        <v>28426</v>
      </c>
      <c r="N8680" s="54" t="s">
        <v>256</v>
      </c>
      <c r="O8680" s="54" t="s">
        <v>256</v>
      </c>
      <c r="P8680" s="54" t="s">
        <v>444</v>
      </c>
      <c r="Q8680" s="54" t="s">
        <v>256</v>
      </c>
      <c r="R8680" s="54" t="s">
        <v>431</v>
      </c>
      <c r="S8680" s="71"/>
      <c r="T8680" s="54" t="s">
        <v>256</v>
      </c>
      <c r="U8680" s="71">
        <v>44742</v>
      </c>
      <c r="V8680" s="54" t="s">
        <v>256</v>
      </c>
      <c r="W8680" t="str">
        <f t="shared" si="135"/>
        <v>Jun-22</v>
      </c>
    </row>
    <row r="8681" spans="1:23" x14ac:dyDescent="0.25">
      <c r="A8681" s="54" t="s">
        <v>317</v>
      </c>
      <c r="B8681" s="54" t="s">
        <v>428</v>
      </c>
      <c r="C8681" s="54" t="s">
        <v>263</v>
      </c>
      <c r="D8681" s="54" t="s">
        <v>429</v>
      </c>
      <c r="E8681" s="54" t="s">
        <v>28429</v>
      </c>
      <c r="F8681" s="71">
        <v>44742</v>
      </c>
      <c r="G8681" s="72">
        <v>330.9</v>
      </c>
      <c r="H8681" s="72">
        <v>29168.84</v>
      </c>
      <c r="I8681" s="54" t="s">
        <v>265</v>
      </c>
      <c r="J8681" s="54" t="s">
        <v>27650</v>
      </c>
      <c r="K8681" s="54" t="s">
        <v>28427</v>
      </c>
      <c r="L8681" s="54" t="s">
        <v>28430</v>
      </c>
      <c r="M8681" s="54" t="s">
        <v>28429</v>
      </c>
      <c r="N8681" s="54" t="s">
        <v>256</v>
      </c>
      <c r="O8681" s="54" t="s">
        <v>256</v>
      </c>
      <c r="P8681" s="54" t="s">
        <v>444</v>
      </c>
      <c r="Q8681" s="54" t="s">
        <v>256</v>
      </c>
      <c r="R8681" s="54" t="s">
        <v>431</v>
      </c>
      <c r="S8681" s="71"/>
      <c r="T8681" s="54" t="s">
        <v>256</v>
      </c>
      <c r="U8681" s="71">
        <v>44742</v>
      </c>
      <c r="V8681" s="54" t="s">
        <v>256</v>
      </c>
      <c r="W8681" t="str">
        <f t="shared" si="135"/>
        <v>Jun-22</v>
      </c>
    </row>
    <row r="8682" spans="1:23" x14ac:dyDescent="0.25">
      <c r="A8682" s="54" t="s">
        <v>317</v>
      </c>
      <c r="B8682" s="54" t="s">
        <v>428</v>
      </c>
      <c r="C8682" s="54" t="s">
        <v>263</v>
      </c>
      <c r="D8682" s="54" t="s">
        <v>429</v>
      </c>
      <c r="E8682" s="54" t="s">
        <v>28431</v>
      </c>
      <c r="F8682" s="71">
        <v>44742</v>
      </c>
      <c r="G8682" s="72">
        <v>2395.6999999999998</v>
      </c>
      <c r="H8682" s="72">
        <v>211180.96</v>
      </c>
      <c r="I8682" s="54" t="s">
        <v>265</v>
      </c>
      <c r="J8682" s="54" t="s">
        <v>27650</v>
      </c>
      <c r="K8682" s="54" t="s">
        <v>28427</v>
      </c>
      <c r="L8682" s="54" t="s">
        <v>28432</v>
      </c>
      <c r="M8682" s="54" t="s">
        <v>28431</v>
      </c>
      <c r="N8682" s="54" t="s">
        <v>256</v>
      </c>
      <c r="O8682" s="54" t="s">
        <v>256</v>
      </c>
      <c r="P8682" s="54" t="s">
        <v>444</v>
      </c>
      <c r="Q8682" s="54" t="s">
        <v>256</v>
      </c>
      <c r="R8682" s="54" t="s">
        <v>431</v>
      </c>
      <c r="S8682" s="71"/>
      <c r="T8682" s="54" t="s">
        <v>256</v>
      </c>
      <c r="U8682" s="71">
        <v>44742</v>
      </c>
      <c r="V8682" s="54" t="s">
        <v>256</v>
      </c>
      <c r="W8682" t="str">
        <f t="shared" si="135"/>
        <v>Jun-22</v>
      </c>
    </row>
    <row r="8683" spans="1:23" x14ac:dyDescent="0.25">
      <c r="A8683" s="54" t="s">
        <v>317</v>
      </c>
      <c r="B8683" s="54" t="s">
        <v>428</v>
      </c>
      <c r="C8683" s="54" t="s">
        <v>263</v>
      </c>
      <c r="D8683" s="54" t="s">
        <v>429</v>
      </c>
      <c r="E8683" s="54" t="s">
        <v>28433</v>
      </c>
      <c r="F8683" s="71">
        <v>44742</v>
      </c>
      <c r="G8683" s="72">
        <v>351.75</v>
      </c>
      <c r="H8683" s="72">
        <v>31006.76</v>
      </c>
      <c r="I8683" s="54" t="s">
        <v>265</v>
      </c>
      <c r="J8683" s="54" t="s">
        <v>27650</v>
      </c>
      <c r="K8683" s="54" t="s">
        <v>28427</v>
      </c>
      <c r="L8683" s="54" t="s">
        <v>28434</v>
      </c>
      <c r="M8683" s="54" t="s">
        <v>28433</v>
      </c>
      <c r="N8683" s="54" t="s">
        <v>256</v>
      </c>
      <c r="O8683" s="54" t="s">
        <v>256</v>
      </c>
      <c r="P8683" s="54" t="s">
        <v>444</v>
      </c>
      <c r="Q8683" s="54" t="s">
        <v>256</v>
      </c>
      <c r="R8683" s="54" t="s">
        <v>431</v>
      </c>
      <c r="S8683" s="71"/>
      <c r="T8683" s="54" t="s">
        <v>256</v>
      </c>
      <c r="U8683" s="71">
        <v>44742</v>
      </c>
      <c r="V8683" s="54" t="s">
        <v>256</v>
      </c>
      <c r="W8683" t="str">
        <f t="shared" si="135"/>
        <v>Jun-22</v>
      </c>
    </row>
    <row r="8684" spans="1:23" x14ac:dyDescent="0.25">
      <c r="A8684" s="54" t="s">
        <v>317</v>
      </c>
      <c r="B8684" s="54" t="s">
        <v>428</v>
      </c>
      <c r="C8684" s="54" t="s">
        <v>263</v>
      </c>
      <c r="D8684" s="54" t="s">
        <v>429</v>
      </c>
      <c r="E8684" s="54" t="s">
        <v>28435</v>
      </c>
      <c r="F8684" s="71">
        <v>44742</v>
      </c>
      <c r="G8684" s="72">
        <v>381.45</v>
      </c>
      <c r="H8684" s="72">
        <v>33624.82</v>
      </c>
      <c r="I8684" s="54" t="s">
        <v>265</v>
      </c>
      <c r="J8684" s="54" t="s">
        <v>27650</v>
      </c>
      <c r="K8684" s="54" t="s">
        <v>28427</v>
      </c>
      <c r="L8684" s="54" t="s">
        <v>28436</v>
      </c>
      <c r="M8684" s="54" t="s">
        <v>28435</v>
      </c>
      <c r="N8684" s="54" t="s">
        <v>256</v>
      </c>
      <c r="O8684" s="54" t="s">
        <v>256</v>
      </c>
      <c r="P8684" s="54" t="s">
        <v>444</v>
      </c>
      <c r="Q8684" s="54" t="s">
        <v>256</v>
      </c>
      <c r="R8684" s="54" t="s">
        <v>431</v>
      </c>
      <c r="S8684" s="71"/>
      <c r="T8684" s="54" t="s">
        <v>256</v>
      </c>
      <c r="U8684" s="71">
        <v>44742</v>
      </c>
      <c r="V8684" s="54" t="s">
        <v>256</v>
      </c>
      <c r="W8684" t="str">
        <f t="shared" si="135"/>
        <v>Jun-22</v>
      </c>
    </row>
    <row r="8685" spans="1:23" x14ac:dyDescent="0.25">
      <c r="A8685" s="54" t="s">
        <v>317</v>
      </c>
      <c r="B8685" s="54" t="s">
        <v>428</v>
      </c>
      <c r="C8685" s="54" t="s">
        <v>263</v>
      </c>
      <c r="D8685" s="54" t="s">
        <v>429</v>
      </c>
      <c r="E8685" s="54" t="s">
        <v>28437</v>
      </c>
      <c r="F8685" s="71">
        <v>44742</v>
      </c>
      <c r="G8685" s="72">
        <v>1333.86</v>
      </c>
      <c r="H8685" s="72">
        <v>117579.76</v>
      </c>
      <c r="I8685" s="54" t="s">
        <v>265</v>
      </c>
      <c r="J8685" s="54" t="s">
        <v>27650</v>
      </c>
      <c r="K8685" s="54" t="s">
        <v>28427</v>
      </c>
      <c r="L8685" s="54" t="s">
        <v>28438</v>
      </c>
      <c r="M8685" s="54" t="s">
        <v>28437</v>
      </c>
      <c r="N8685" s="54" t="s">
        <v>256</v>
      </c>
      <c r="O8685" s="54" t="s">
        <v>256</v>
      </c>
      <c r="P8685" s="54" t="s">
        <v>444</v>
      </c>
      <c r="Q8685" s="54" t="s">
        <v>256</v>
      </c>
      <c r="R8685" s="54" t="s">
        <v>431</v>
      </c>
      <c r="S8685" s="71"/>
      <c r="T8685" s="54" t="s">
        <v>256</v>
      </c>
      <c r="U8685" s="71">
        <v>44742</v>
      </c>
      <c r="V8685" s="54" t="s">
        <v>256</v>
      </c>
      <c r="W8685" t="str">
        <f t="shared" si="135"/>
        <v>Jun-22</v>
      </c>
    </row>
    <row r="8686" spans="1:23" x14ac:dyDescent="0.25">
      <c r="A8686" s="54" t="s">
        <v>317</v>
      </c>
      <c r="B8686" s="54" t="s">
        <v>428</v>
      </c>
      <c r="C8686" s="54" t="s">
        <v>263</v>
      </c>
      <c r="D8686" s="54" t="s">
        <v>429</v>
      </c>
      <c r="E8686" s="54" t="s">
        <v>28439</v>
      </c>
      <c r="F8686" s="71">
        <v>44742</v>
      </c>
      <c r="G8686" s="72">
        <v>24.48</v>
      </c>
      <c r="H8686" s="72">
        <v>2157.91</v>
      </c>
      <c r="I8686" s="54" t="s">
        <v>265</v>
      </c>
      <c r="J8686" s="54" t="s">
        <v>23088</v>
      </c>
      <c r="K8686" s="54" t="s">
        <v>28440</v>
      </c>
      <c r="L8686" s="54" t="s">
        <v>28441</v>
      </c>
      <c r="M8686" s="54" t="s">
        <v>28439</v>
      </c>
      <c r="N8686" s="54" t="s">
        <v>256</v>
      </c>
      <c r="O8686" s="54" t="s">
        <v>256</v>
      </c>
      <c r="P8686" s="54" t="s">
        <v>447</v>
      </c>
      <c r="Q8686" s="54" t="s">
        <v>256</v>
      </c>
      <c r="R8686" s="54" t="s">
        <v>431</v>
      </c>
      <c r="S8686" s="71"/>
      <c r="T8686" s="54" t="s">
        <v>256</v>
      </c>
      <c r="U8686" s="71">
        <v>44742</v>
      </c>
      <c r="V8686" s="54" t="s">
        <v>256</v>
      </c>
      <c r="W8686" t="str">
        <f t="shared" si="135"/>
        <v>Jun-22</v>
      </c>
    </row>
    <row r="8687" spans="1:23" x14ac:dyDescent="0.25">
      <c r="A8687" s="54" t="s">
        <v>317</v>
      </c>
      <c r="B8687" s="54" t="s">
        <v>428</v>
      </c>
      <c r="C8687" s="54" t="s">
        <v>263</v>
      </c>
      <c r="D8687" s="54" t="s">
        <v>429</v>
      </c>
      <c r="E8687" s="54" t="s">
        <v>28442</v>
      </c>
      <c r="F8687" s="71">
        <v>44742</v>
      </c>
      <c r="G8687" s="72">
        <v>219.78</v>
      </c>
      <c r="H8687" s="72">
        <v>19373.61</v>
      </c>
      <c r="I8687" s="54" t="s">
        <v>265</v>
      </c>
      <c r="J8687" s="54" t="s">
        <v>23331</v>
      </c>
      <c r="K8687" s="54" t="s">
        <v>28443</v>
      </c>
      <c r="L8687" s="54" t="s">
        <v>28444</v>
      </c>
      <c r="M8687" s="54" t="s">
        <v>28442</v>
      </c>
      <c r="N8687" s="54" t="s">
        <v>256</v>
      </c>
      <c r="O8687" s="54" t="s">
        <v>256</v>
      </c>
      <c r="P8687" s="54" t="s">
        <v>271</v>
      </c>
      <c r="Q8687" s="54" t="s">
        <v>256</v>
      </c>
      <c r="R8687" s="54" t="s">
        <v>431</v>
      </c>
      <c r="S8687" s="71"/>
      <c r="T8687" s="54" t="s">
        <v>256</v>
      </c>
      <c r="U8687" s="71">
        <v>44742</v>
      </c>
      <c r="V8687" s="54" t="s">
        <v>443</v>
      </c>
      <c r="W8687" t="str">
        <f t="shared" si="135"/>
        <v>Jun-22</v>
      </c>
    </row>
    <row r="8688" spans="1:23" x14ac:dyDescent="0.25">
      <c r="A8688" s="54" t="s">
        <v>317</v>
      </c>
      <c r="B8688" s="54" t="s">
        <v>428</v>
      </c>
      <c r="C8688" s="54" t="s">
        <v>263</v>
      </c>
      <c r="D8688" s="54" t="s">
        <v>429</v>
      </c>
      <c r="E8688" s="54" t="s">
        <v>28445</v>
      </c>
      <c r="F8688" s="71">
        <v>44742</v>
      </c>
      <c r="G8688" s="72">
        <v>3730.45</v>
      </c>
      <c r="H8688" s="72">
        <v>328839.17</v>
      </c>
      <c r="I8688" s="54" t="s">
        <v>265</v>
      </c>
      <c r="J8688" s="54" t="s">
        <v>23331</v>
      </c>
      <c r="K8688" s="54" t="s">
        <v>28446</v>
      </c>
      <c r="L8688" s="54" t="s">
        <v>28447</v>
      </c>
      <c r="M8688" s="54" t="s">
        <v>28445</v>
      </c>
      <c r="N8688" s="54" t="s">
        <v>256</v>
      </c>
      <c r="O8688" s="54" t="s">
        <v>256</v>
      </c>
      <c r="P8688" s="54" t="s">
        <v>21833</v>
      </c>
      <c r="Q8688" s="54" t="s">
        <v>256</v>
      </c>
      <c r="R8688" s="54" t="s">
        <v>431</v>
      </c>
      <c r="S8688" s="71"/>
      <c r="T8688" s="54" t="s">
        <v>256</v>
      </c>
      <c r="U8688" s="71">
        <v>44742</v>
      </c>
      <c r="V8688" s="54" t="s">
        <v>256</v>
      </c>
      <c r="W8688" t="str">
        <f t="shared" si="135"/>
        <v>Jun-22</v>
      </c>
    </row>
    <row r="8689" spans="1:23" x14ac:dyDescent="0.25">
      <c r="A8689" s="54" t="s">
        <v>318</v>
      </c>
      <c r="B8689" s="54" t="s">
        <v>428</v>
      </c>
      <c r="C8689" s="54" t="s">
        <v>263</v>
      </c>
      <c r="D8689" s="54" t="s">
        <v>429</v>
      </c>
      <c r="E8689" s="54" t="s">
        <v>28448</v>
      </c>
      <c r="F8689" s="71">
        <v>44742</v>
      </c>
      <c r="G8689" s="72">
        <v>347.2</v>
      </c>
      <c r="H8689" s="72">
        <v>30605.68</v>
      </c>
      <c r="I8689" s="54" t="s">
        <v>265</v>
      </c>
      <c r="J8689" s="54" t="s">
        <v>23386</v>
      </c>
      <c r="K8689" s="54" t="s">
        <v>23419</v>
      </c>
      <c r="L8689" s="54" t="s">
        <v>28449</v>
      </c>
      <c r="M8689" s="54" t="s">
        <v>28448</v>
      </c>
      <c r="N8689" s="54" t="s">
        <v>256</v>
      </c>
      <c r="O8689" s="54" t="s">
        <v>256</v>
      </c>
      <c r="P8689" s="54" t="s">
        <v>281</v>
      </c>
      <c r="Q8689" s="54" t="s">
        <v>256</v>
      </c>
      <c r="R8689" s="54" t="s">
        <v>431</v>
      </c>
      <c r="S8689" s="71"/>
      <c r="T8689" s="54" t="s">
        <v>256</v>
      </c>
      <c r="U8689" s="71">
        <v>44742</v>
      </c>
      <c r="V8689" s="54" t="s">
        <v>256</v>
      </c>
      <c r="W8689" t="str">
        <f t="shared" si="135"/>
        <v>Jun-22</v>
      </c>
    </row>
    <row r="8690" spans="1:23" x14ac:dyDescent="0.25">
      <c r="A8690" s="54" t="s">
        <v>317</v>
      </c>
      <c r="B8690" s="54" t="s">
        <v>428</v>
      </c>
      <c r="C8690" s="54" t="s">
        <v>263</v>
      </c>
      <c r="D8690" s="54" t="s">
        <v>429</v>
      </c>
      <c r="E8690" s="54" t="s">
        <v>28450</v>
      </c>
      <c r="F8690" s="71">
        <v>44742</v>
      </c>
      <c r="G8690" s="72">
        <v>1118.8800000000001</v>
      </c>
      <c r="H8690" s="72">
        <v>98629.27</v>
      </c>
      <c r="I8690" s="54" t="s">
        <v>265</v>
      </c>
      <c r="J8690" s="54" t="s">
        <v>23511</v>
      </c>
      <c r="K8690" s="54" t="s">
        <v>28451</v>
      </c>
      <c r="L8690" s="54" t="s">
        <v>28452</v>
      </c>
      <c r="M8690" s="54" t="s">
        <v>28450</v>
      </c>
      <c r="N8690" s="54" t="s">
        <v>256</v>
      </c>
      <c r="O8690" s="54" t="s">
        <v>256</v>
      </c>
      <c r="P8690" s="54" t="s">
        <v>447</v>
      </c>
      <c r="Q8690" s="54" t="s">
        <v>256</v>
      </c>
      <c r="R8690" s="54" t="s">
        <v>431</v>
      </c>
      <c r="S8690" s="71"/>
      <c r="T8690" s="54" t="s">
        <v>256</v>
      </c>
      <c r="U8690" s="71">
        <v>44742</v>
      </c>
      <c r="V8690" s="54" t="s">
        <v>256</v>
      </c>
      <c r="W8690" t="str">
        <f t="shared" si="135"/>
        <v>Jun-22</v>
      </c>
    </row>
    <row r="8691" spans="1:23" x14ac:dyDescent="0.25">
      <c r="A8691" s="54" t="s">
        <v>317</v>
      </c>
      <c r="B8691" s="54" t="s">
        <v>428</v>
      </c>
      <c r="C8691" s="54" t="s">
        <v>263</v>
      </c>
      <c r="D8691" s="54" t="s">
        <v>429</v>
      </c>
      <c r="E8691" s="54" t="s">
        <v>28453</v>
      </c>
      <c r="F8691" s="71">
        <v>44742</v>
      </c>
      <c r="G8691" s="72">
        <v>646.04</v>
      </c>
      <c r="H8691" s="72">
        <v>56948.43</v>
      </c>
      <c r="I8691" s="54" t="s">
        <v>265</v>
      </c>
      <c r="J8691" s="54" t="s">
        <v>26517</v>
      </c>
      <c r="K8691" s="54" t="s">
        <v>28454</v>
      </c>
      <c r="L8691" s="54" t="s">
        <v>28455</v>
      </c>
      <c r="M8691" s="54" t="s">
        <v>28453</v>
      </c>
      <c r="N8691" s="54" t="s">
        <v>256</v>
      </c>
      <c r="O8691" s="54" t="s">
        <v>256</v>
      </c>
      <c r="P8691" s="54" t="s">
        <v>12581</v>
      </c>
      <c r="Q8691" s="54" t="s">
        <v>256</v>
      </c>
      <c r="R8691" s="54" t="s">
        <v>431</v>
      </c>
      <c r="S8691" s="71"/>
      <c r="T8691" s="54" t="s">
        <v>256</v>
      </c>
      <c r="U8691" s="71">
        <v>44742</v>
      </c>
      <c r="V8691" s="54" t="s">
        <v>256</v>
      </c>
      <c r="W8691" t="str">
        <f t="shared" si="135"/>
        <v>Jun-22</v>
      </c>
    </row>
    <row r="8692" spans="1:23" x14ac:dyDescent="0.25">
      <c r="A8692" s="54" t="s">
        <v>317</v>
      </c>
      <c r="B8692" s="54" t="s">
        <v>428</v>
      </c>
      <c r="C8692" s="54" t="s">
        <v>263</v>
      </c>
      <c r="D8692" s="54" t="s">
        <v>429</v>
      </c>
      <c r="E8692" s="54" t="s">
        <v>28456</v>
      </c>
      <c r="F8692" s="71">
        <v>44742</v>
      </c>
      <c r="G8692" s="72">
        <v>635.01</v>
      </c>
      <c r="H8692" s="72">
        <v>55976.13</v>
      </c>
      <c r="I8692" s="54" t="s">
        <v>265</v>
      </c>
      <c r="J8692" s="54" t="s">
        <v>26517</v>
      </c>
      <c r="K8692" s="54" t="s">
        <v>28457</v>
      </c>
      <c r="L8692" s="54" t="s">
        <v>28458</v>
      </c>
      <c r="M8692" s="54" t="s">
        <v>28456</v>
      </c>
      <c r="N8692" s="54" t="s">
        <v>256</v>
      </c>
      <c r="O8692" s="54" t="s">
        <v>256</v>
      </c>
      <c r="P8692" s="54" t="s">
        <v>468</v>
      </c>
      <c r="Q8692" s="54" t="s">
        <v>256</v>
      </c>
      <c r="R8692" s="54" t="s">
        <v>431</v>
      </c>
      <c r="S8692" s="71"/>
      <c r="T8692" s="54" t="s">
        <v>256</v>
      </c>
      <c r="U8692" s="71">
        <v>44742</v>
      </c>
      <c r="V8692" s="54" t="s">
        <v>256</v>
      </c>
      <c r="W8692" t="str">
        <f t="shared" si="135"/>
        <v>Jun-22</v>
      </c>
    </row>
    <row r="8693" spans="1:23" x14ac:dyDescent="0.25">
      <c r="A8693" s="54" t="s">
        <v>317</v>
      </c>
      <c r="B8693" s="54" t="s">
        <v>428</v>
      </c>
      <c r="C8693" s="54" t="s">
        <v>263</v>
      </c>
      <c r="D8693" s="54" t="s">
        <v>429</v>
      </c>
      <c r="E8693" s="54" t="s">
        <v>28459</v>
      </c>
      <c r="F8693" s="71">
        <v>44742</v>
      </c>
      <c r="G8693" s="72">
        <v>1651.68</v>
      </c>
      <c r="H8693" s="72">
        <v>145595.59</v>
      </c>
      <c r="I8693" s="54" t="s">
        <v>265</v>
      </c>
      <c r="J8693" s="54" t="s">
        <v>25378</v>
      </c>
      <c r="K8693" s="54" t="s">
        <v>28460</v>
      </c>
      <c r="L8693" s="54" t="s">
        <v>28461</v>
      </c>
      <c r="M8693" s="54" t="s">
        <v>28459</v>
      </c>
      <c r="N8693" s="54" t="s">
        <v>256</v>
      </c>
      <c r="O8693" s="54" t="s">
        <v>256</v>
      </c>
      <c r="P8693" s="54" t="s">
        <v>447</v>
      </c>
      <c r="Q8693" s="54" t="s">
        <v>256</v>
      </c>
      <c r="R8693" s="54" t="s">
        <v>431</v>
      </c>
      <c r="S8693" s="71"/>
      <c r="T8693" s="54" t="s">
        <v>256</v>
      </c>
      <c r="U8693" s="71">
        <v>44742</v>
      </c>
      <c r="V8693" s="54" t="s">
        <v>256</v>
      </c>
      <c r="W8693" t="str">
        <f t="shared" si="135"/>
        <v>Jun-22</v>
      </c>
    </row>
    <row r="8694" spans="1:23" x14ac:dyDescent="0.25">
      <c r="A8694" s="54" t="s">
        <v>317</v>
      </c>
      <c r="B8694" s="54" t="s">
        <v>428</v>
      </c>
      <c r="C8694" s="54" t="s">
        <v>263</v>
      </c>
      <c r="D8694" s="54" t="s">
        <v>429</v>
      </c>
      <c r="E8694" s="54" t="s">
        <v>28462</v>
      </c>
      <c r="F8694" s="71">
        <v>44742</v>
      </c>
      <c r="G8694" s="72">
        <v>2183.04</v>
      </c>
      <c r="H8694" s="72">
        <v>192434.98</v>
      </c>
      <c r="I8694" s="54" t="s">
        <v>265</v>
      </c>
      <c r="J8694" s="54" t="s">
        <v>25378</v>
      </c>
      <c r="K8694" s="54" t="s">
        <v>28463</v>
      </c>
      <c r="L8694" s="54" t="s">
        <v>28464</v>
      </c>
      <c r="M8694" s="54" t="s">
        <v>28462</v>
      </c>
      <c r="N8694" s="54" t="s">
        <v>256</v>
      </c>
      <c r="O8694" s="54" t="s">
        <v>256</v>
      </c>
      <c r="P8694" s="54" t="s">
        <v>447</v>
      </c>
      <c r="Q8694" s="54" t="s">
        <v>256</v>
      </c>
      <c r="R8694" s="54" t="s">
        <v>431</v>
      </c>
      <c r="S8694" s="71"/>
      <c r="T8694" s="54" t="s">
        <v>256</v>
      </c>
      <c r="U8694" s="71">
        <v>44742</v>
      </c>
      <c r="V8694" s="54" t="s">
        <v>256</v>
      </c>
      <c r="W8694" t="str">
        <f t="shared" si="135"/>
        <v>Jun-22</v>
      </c>
    </row>
    <row r="8695" spans="1:23" x14ac:dyDescent="0.25">
      <c r="A8695" s="54" t="s">
        <v>317</v>
      </c>
      <c r="B8695" s="54" t="s">
        <v>428</v>
      </c>
      <c r="C8695" s="54" t="s">
        <v>263</v>
      </c>
      <c r="D8695" s="54" t="s">
        <v>429</v>
      </c>
      <c r="E8695" s="54" t="s">
        <v>28465</v>
      </c>
      <c r="F8695" s="71">
        <v>44742</v>
      </c>
      <c r="G8695" s="72">
        <v>1293.1199999999999</v>
      </c>
      <c r="H8695" s="72">
        <v>113988.53</v>
      </c>
      <c r="I8695" s="54" t="s">
        <v>265</v>
      </c>
      <c r="J8695" s="54" t="s">
        <v>25378</v>
      </c>
      <c r="K8695" s="54" t="s">
        <v>28466</v>
      </c>
      <c r="L8695" s="54" t="s">
        <v>28467</v>
      </c>
      <c r="M8695" s="54" t="s">
        <v>28465</v>
      </c>
      <c r="N8695" s="54" t="s">
        <v>256</v>
      </c>
      <c r="O8695" s="54" t="s">
        <v>256</v>
      </c>
      <c r="P8695" s="54" t="s">
        <v>447</v>
      </c>
      <c r="Q8695" s="54" t="s">
        <v>256</v>
      </c>
      <c r="R8695" s="54" t="s">
        <v>431</v>
      </c>
      <c r="S8695" s="71"/>
      <c r="T8695" s="54" t="s">
        <v>256</v>
      </c>
      <c r="U8695" s="71">
        <v>44742</v>
      </c>
      <c r="V8695" s="54" t="s">
        <v>256</v>
      </c>
      <c r="W8695" t="str">
        <f t="shared" si="135"/>
        <v>Jun-22</v>
      </c>
    </row>
    <row r="8696" spans="1:23" x14ac:dyDescent="0.25">
      <c r="A8696" s="54" t="s">
        <v>317</v>
      </c>
      <c r="B8696" s="54" t="s">
        <v>428</v>
      </c>
      <c r="C8696" s="54" t="s">
        <v>263</v>
      </c>
      <c r="D8696" s="54" t="s">
        <v>429</v>
      </c>
      <c r="E8696" s="54" t="s">
        <v>28468</v>
      </c>
      <c r="F8696" s="71">
        <v>44742</v>
      </c>
      <c r="G8696" s="72">
        <v>2528.64</v>
      </c>
      <c r="H8696" s="72">
        <v>222899.62</v>
      </c>
      <c r="I8696" s="54" t="s">
        <v>265</v>
      </c>
      <c r="J8696" s="54" t="s">
        <v>26772</v>
      </c>
      <c r="K8696" s="54" t="s">
        <v>28469</v>
      </c>
      <c r="L8696" s="54" t="s">
        <v>28470</v>
      </c>
      <c r="M8696" s="54" t="s">
        <v>28468</v>
      </c>
      <c r="N8696" s="54" t="s">
        <v>256</v>
      </c>
      <c r="O8696" s="54" t="s">
        <v>256</v>
      </c>
      <c r="P8696" s="54" t="s">
        <v>447</v>
      </c>
      <c r="Q8696" s="54" t="s">
        <v>256</v>
      </c>
      <c r="R8696" s="54" t="s">
        <v>431</v>
      </c>
      <c r="S8696" s="71"/>
      <c r="T8696" s="54" t="s">
        <v>256</v>
      </c>
      <c r="U8696" s="71">
        <v>44742</v>
      </c>
      <c r="V8696" s="54" t="s">
        <v>256</v>
      </c>
      <c r="W8696" t="str">
        <f t="shared" si="135"/>
        <v>Jun-22</v>
      </c>
    </row>
    <row r="8697" spans="1:23" x14ac:dyDescent="0.25">
      <c r="A8697" s="54" t="s">
        <v>317</v>
      </c>
      <c r="B8697" s="54" t="s">
        <v>428</v>
      </c>
      <c r="C8697" s="54" t="s">
        <v>263</v>
      </c>
      <c r="D8697" s="54" t="s">
        <v>429</v>
      </c>
      <c r="E8697" s="54" t="s">
        <v>28471</v>
      </c>
      <c r="F8697" s="71">
        <v>44742</v>
      </c>
      <c r="G8697" s="72">
        <v>2831.04</v>
      </c>
      <c r="H8697" s="72">
        <v>249556.18</v>
      </c>
      <c r="I8697" s="54" t="s">
        <v>265</v>
      </c>
      <c r="J8697" s="54" t="s">
        <v>26772</v>
      </c>
      <c r="K8697" s="54" t="s">
        <v>28472</v>
      </c>
      <c r="L8697" s="54" t="s">
        <v>28473</v>
      </c>
      <c r="M8697" s="54" t="s">
        <v>28471</v>
      </c>
      <c r="N8697" s="54" t="s">
        <v>256</v>
      </c>
      <c r="O8697" s="54" t="s">
        <v>256</v>
      </c>
      <c r="P8697" s="54" t="s">
        <v>447</v>
      </c>
      <c r="Q8697" s="54" t="s">
        <v>256</v>
      </c>
      <c r="R8697" s="54" t="s">
        <v>431</v>
      </c>
      <c r="S8697" s="71"/>
      <c r="T8697" s="54" t="s">
        <v>256</v>
      </c>
      <c r="U8697" s="71">
        <v>44742</v>
      </c>
      <c r="V8697" s="54" t="s">
        <v>256</v>
      </c>
      <c r="W8697" t="str">
        <f t="shared" si="135"/>
        <v>Jun-22</v>
      </c>
    </row>
    <row r="8698" spans="1:23" x14ac:dyDescent="0.25">
      <c r="A8698" s="54" t="s">
        <v>317</v>
      </c>
      <c r="B8698" s="54" t="s">
        <v>428</v>
      </c>
      <c r="C8698" s="54" t="s">
        <v>263</v>
      </c>
      <c r="D8698" s="54" t="s">
        <v>429</v>
      </c>
      <c r="E8698" s="54" t="s">
        <v>28474</v>
      </c>
      <c r="F8698" s="71">
        <v>44742</v>
      </c>
      <c r="G8698" s="72">
        <v>5526.72</v>
      </c>
      <c r="H8698" s="72">
        <v>487180.37</v>
      </c>
      <c r="I8698" s="54" t="s">
        <v>265</v>
      </c>
      <c r="J8698" s="54" t="s">
        <v>26772</v>
      </c>
      <c r="K8698" s="54" t="s">
        <v>28466</v>
      </c>
      <c r="L8698" s="54" t="s">
        <v>28475</v>
      </c>
      <c r="M8698" s="54" t="s">
        <v>28474</v>
      </c>
      <c r="N8698" s="54" t="s">
        <v>256</v>
      </c>
      <c r="O8698" s="54" t="s">
        <v>256</v>
      </c>
      <c r="P8698" s="54" t="s">
        <v>447</v>
      </c>
      <c r="Q8698" s="54" t="s">
        <v>256</v>
      </c>
      <c r="R8698" s="54" t="s">
        <v>431</v>
      </c>
      <c r="S8698" s="71"/>
      <c r="T8698" s="54" t="s">
        <v>256</v>
      </c>
      <c r="U8698" s="71">
        <v>44742</v>
      </c>
      <c r="V8698" s="54" t="s">
        <v>256</v>
      </c>
      <c r="W8698" t="str">
        <f t="shared" si="135"/>
        <v>Jun-22</v>
      </c>
    </row>
    <row r="8699" spans="1:23" x14ac:dyDescent="0.25">
      <c r="A8699" s="54" t="s">
        <v>318</v>
      </c>
      <c r="B8699" s="54" t="s">
        <v>428</v>
      </c>
      <c r="C8699" s="54" t="s">
        <v>263</v>
      </c>
      <c r="D8699" s="54" t="s">
        <v>429</v>
      </c>
      <c r="E8699" s="54" t="s">
        <v>28476</v>
      </c>
      <c r="F8699" s="71">
        <v>44742</v>
      </c>
      <c r="G8699" s="72">
        <v>2015.66</v>
      </c>
      <c r="H8699" s="72">
        <v>177680.43</v>
      </c>
      <c r="I8699" s="54" t="s">
        <v>265</v>
      </c>
      <c r="J8699" s="54" t="s">
        <v>28175</v>
      </c>
      <c r="K8699" s="54" t="s">
        <v>28477</v>
      </c>
      <c r="L8699" s="54" t="s">
        <v>28478</v>
      </c>
      <c r="M8699" s="54" t="s">
        <v>28476</v>
      </c>
      <c r="N8699" s="54" t="s">
        <v>256</v>
      </c>
      <c r="O8699" s="54" t="s">
        <v>256</v>
      </c>
      <c r="P8699" s="54" t="s">
        <v>440</v>
      </c>
      <c r="Q8699" s="54" t="s">
        <v>256</v>
      </c>
      <c r="R8699" s="54" t="s">
        <v>431</v>
      </c>
      <c r="S8699" s="71"/>
      <c r="T8699" s="54" t="s">
        <v>256</v>
      </c>
      <c r="U8699" s="71">
        <v>44742</v>
      </c>
      <c r="V8699" s="54" t="s">
        <v>256</v>
      </c>
      <c r="W8699" t="str">
        <f t="shared" si="135"/>
        <v>Jun-22</v>
      </c>
    </row>
    <row r="8700" spans="1:23" x14ac:dyDescent="0.25">
      <c r="A8700" s="54"/>
      <c r="B8700" s="54"/>
      <c r="C8700" s="54"/>
      <c r="D8700" s="54"/>
      <c r="E8700" s="54"/>
      <c r="F8700" s="71"/>
      <c r="G8700" s="72"/>
      <c r="H8700" s="72"/>
      <c r="I8700" s="54"/>
      <c r="J8700" s="54"/>
      <c r="K8700" s="54"/>
      <c r="L8700" s="54"/>
      <c r="M8700" s="54"/>
      <c r="N8700" s="54"/>
      <c r="O8700" s="54"/>
      <c r="P8700" s="54"/>
      <c r="Q8700" s="54"/>
      <c r="R8700" s="54"/>
      <c r="S8700" s="71"/>
      <c r="T8700" s="54"/>
      <c r="U8700" s="71"/>
      <c r="V8700" s="54"/>
    </row>
    <row r="8701" spans="1:23" x14ac:dyDescent="0.25">
      <c r="A8701" s="54"/>
      <c r="B8701" s="54"/>
      <c r="C8701" s="54"/>
      <c r="D8701" s="54"/>
      <c r="E8701" s="54"/>
      <c r="F8701" s="154"/>
      <c r="G8701" s="155"/>
      <c r="H8701" s="155"/>
      <c r="I8701" s="54"/>
      <c r="J8701" s="54"/>
      <c r="K8701" s="54"/>
      <c r="L8701" s="54"/>
      <c r="M8701" s="54"/>
      <c r="N8701" s="54"/>
      <c r="O8701" s="54"/>
      <c r="P8701" s="54"/>
      <c r="Q8701" s="54"/>
      <c r="R8701" s="54"/>
      <c r="S8701" s="71"/>
      <c r="T8701" s="54"/>
      <c r="U8701" s="154"/>
    </row>
    <row r="8702" spans="1:23" ht="14.5" x14ac:dyDescent="0.25">
      <c r="A8702" s="55" t="s">
        <v>256</v>
      </c>
      <c r="B8702" s="55" t="s">
        <v>256</v>
      </c>
      <c r="C8702" s="55" t="s">
        <v>256</v>
      </c>
      <c r="D8702" s="55" t="s">
        <v>256</v>
      </c>
      <c r="E8702" s="55" t="s">
        <v>256</v>
      </c>
      <c r="F8702" s="156"/>
      <c r="G8702" s="157">
        <f>SUBTOTAL(9,G2:G8701)</f>
        <v>68057428.199999988</v>
      </c>
      <c r="H8702" s="157">
        <f t="shared" ref="H8702:T8702" si="136">SUBTOTAL(9,H2:H8701)</f>
        <v>5795690019.7100296</v>
      </c>
      <c r="I8702" s="157">
        <f t="shared" si="136"/>
        <v>0</v>
      </c>
      <c r="J8702" s="157">
        <f t="shared" si="136"/>
        <v>0</v>
      </c>
      <c r="K8702" s="157">
        <f t="shared" si="136"/>
        <v>0</v>
      </c>
      <c r="L8702" s="157">
        <f t="shared" si="136"/>
        <v>0</v>
      </c>
      <c r="M8702" s="157">
        <f t="shared" si="136"/>
        <v>0</v>
      </c>
      <c r="N8702" s="157">
        <f t="shared" si="136"/>
        <v>0</v>
      </c>
      <c r="O8702" s="157">
        <f t="shared" si="136"/>
        <v>0</v>
      </c>
      <c r="P8702" s="157">
        <f t="shared" si="136"/>
        <v>0</v>
      </c>
      <c r="Q8702" s="157">
        <f t="shared" si="136"/>
        <v>0</v>
      </c>
      <c r="R8702" s="157">
        <f t="shared" si="136"/>
        <v>0</v>
      </c>
      <c r="S8702" s="157">
        <f t="shared" si="136"/>
        <v>0</v>
      </c>
      <c r="T8702" s="157">
        <f t="shared" si="136"/>
        <v>0</v>
      </c>
      <c r="U8702" s="157"/>
      <c r="V8702" s="157">
        <f>SUBTOTAL(9,V2:V8701)</f>
        <v>0</v>
      </c>
      <c r="W8702" s="157">
        <f>SUBTOTAL(9,W2:W8701)</f>
        <v>0</v>
      </c>
    </row>
  </sheetData>
  <autoFilter ref="A1:W8699" xr:uid="{00000000-0001-0000-0800-000000000000}"/>
  <pageMargins left="0.7" right="0.7" top="0.75" bottom="0.75" header="0.3" footer="0.3"/>
  <pageSetup orientation="portrait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311"/>
  <sheetViews>
    <sheetView workbookViewId="0">
      <pane xSplit="6" ySplit="1" topLeftCell="G242" activePane="bottomRight" state="frozen"/>
      <selection pane="topRight" activeCell="G1" sqref="G1"/>
      <selection pane="bottomLeft" activeCell="A2" sqref="A2"/>
      <selection pane="bottomRight" activeCell="M294" sqref="M294"/>
    </sheetView>
  </sheetViews>
  <sheetFormatPr defaultColWidth="9.08984375" defaultRowHeight="12.5" x14ac:dyDescent="0.25"/>
  <cols>
    <col min="1" max="1" width="16" style="56" bestFit="1" customWidth="1"/>
    <col min="2" max="2" width="22" style="54" bestFit="1" customWidth="1"/>
    <col min="3" max="3" width="21.08984375" style="54" hidden="1" customWidth="1"/>
    <col min="4" max="5" width="17.6328125" style="54" hidden="1" customWidth="1"/>
    <col min="6" max="6" width="22.08984375" style="54" customWidth="1"/>
    <col min="7" max="7" width="14.6328125" style="54" customWidth="1"/>
    <col min="8" max="8" width="16.453125" style="54" bestFit="1" customWidth="1"/>
    <col min="9" max="9" width="17" style="54" bestFit="1" customWidth="1"/>
    <col min="10" max="11" width="14.6328125" style="54" customWidth="1"/>
    <col min="12" max="13" width="9.08984375" style="54"/>
    <col min="14" max="15" width="15.453125" style="54" customWidth="1"/>
    <col min="16" max="16" width="18.90625" style="54" bestFit="1" customWidth="1"/>
    <col min="17" max="17" width="13" style="54" customWidth="1"/>
    <col min="18" max="16384" width="9.08984375" style="54"/>
  </cols>
  <sheetData>
    <row r="1" spans="1:17" ht="25" x14ac:dyDescent="0.25">
      <c r="A1" s="59" t="s">
        <v>59</v>
      </c>
      <c r="B1" s="60" t="s">
        <v>59</v>
      </c>
      <c r="C1" s="53" t="s">
        <v>60</v>
      </c>
      <c r="D1" s="53" t="s">
        <v>61</v>
      </c>
      <c r="E1" s="53" t="s">
        <v>62</v>
      </c>
      <c r="F1" s="53" t="s">
        <v>63</v>
      </c>
      <c r="G1" s="58" t="s">
        <v>64</v>
      </c>
      <c r="H1" s="58" t="s">
        <v>65</v>
      </c>
      <c r="I1" s="58" t="s">
        <v>66</v>
      </c>
      <c r="J1" s="58" t="s">
        <v>67</v>
      </c>
      <c r="K1" s="58" t="s">
        <v>284</v>
      </c>
      <c r="N1" s="57"/>
      <c r="O1" s="57"/>
    </row>
    <row r="2" spans="1:17" x14ac:dyDescent="0.25">
      <c r="A2" s="54">
        <v>10101010</v>
      </c>
      <c r="B2" s="54" t="s">
        <v>68</v>
      </c>
      <c r="C2" s="72">
        <v>584779500</v>
      </c>
      <c r="D2" s="72">
        <v>0</v>
      </c>
      <c r="E2" s="72">
        <v>0</v>
      </c>
      <c r="F2" s="72">
        <v>584779500</v>
      </c>
      <c r="G2" s="72">
        <v>7488532.46</v>
      </c>
      <c r="H2" s="72">
        <v>0</v>
      </c>
      <c r="I2" s="72">
        <v>0</v>
      </c>
      <c r="J2" s="72">
        <v>7488532.46</v>
      </c>
      <c r="K2" s="54">
        <f t="shared" ref="K2:K65" si="0">IFERROR(VLOOKUP(A2,N:O,2,0),0)</f>
        <v>0</v>
      </c>
    </row>
    <row r="3" spans="1:17" x14ac:dyDescent="0.25">
      <c r="A3" s="54">
        <v>10101020</v>
      </c>
      <c r="B3" s="54" t="s">
        <v>69</v>
      </c>
      <c r="C3" s="72">
        <v>943603502.70000005</v>
      </c>
      <c r="D3" s="72">
        <v>15719918.810000001</v>
      </c>
      <c r="E3" s="72">
        <v>0</v>
      </c>
      <c r="F3" s="72">
        <v>959323421.50999999</v>
      </c>
      <c r="G3" s="72">
        <v>12112552.91</v>
      </c>
      <c r="H3" s="72">
        <v>183498.48</v>
      </c>
      <c r="I3" s="72">
        <v>0</v>
      </c>
      <c r="J3" s="72">
        <v>12296051.390000001</v>
      </c>
      <c r="K3" s="54">
        <f t="shared" si="0"/>
        <v>0</v>
      </c>
    </row>
    <row r="4" spans="1:17" x14ac:dyDescent="0.25">
      <c r="A4" s="54">
        <v>10101021</v>
      </c>
      <c r="B4" s="54" t="s">
        <v>334</v>
      </c>
      <c r="C4" s="72">
        <v>102466.02</v>
      </c>
      <c r="D4" s="72">
        <v>0</v>
      </c>
      <c r="E4" s="72">
        <v>0</v>
      </c>
      <c r="F4" s="72">
        <v>102466.02</v>
      </c>
      <c r="G4" s="72">
        <v>1206.19</v>
      </c>
      <c r="H4" s="72">
        <v>0</v>
      </c>
      <c r="I4" s="72">
        <v>0</v>
      </c>
      <c r="J4" s="72">
        <v>1206.19</v>
      </c>
      <c r="K4" s="54">
        <f t="shared" si="0"/>
        <v>0</v>
      </c>
      <c r="N4" s="54">
        <v>50503001</v>
      </c>
      <c r="O4" s="54" t="s">
        <v>57</v>
      </c>
      <c r="P4" s="54" t="str">
        <f>IFERROR(VLOOKUP(N4,$A:$B,2,0), )</f>
        <v>Import -Insurance</v>
      </c>
      <c r="Q4" s="130">
        <f>SUMIFS(J:J,A:A,N4)</f>
        <v>420225.49</v>
      </c>
    </row>
    <row r="5" spans="1:17" x14ac:dyDescent="0.25">
      <c r="A5" s="54">
        <v>10101025</v>
      </c>
      <c r="B5" s="54" t="s">
        <v>70</v>
      </c>
      <c r="C5" s="72">
        <v>-162246081.33000001</v>
      </c>
      <c r="D5" s="72">
        <v>0</v>
      </c>
      <c r="E5" s="72">
        <v>14045036.539999999</v>
      </c>
      <c r="F5" s="72">
        <v>-176291117.87</v>
      </c>
      <c r="G5" s="72">
        <v>-2114871.15</v>
      </c>
      <c r="H5" s="72">
        <v>0</v>
      </c>
      <c r="I5" s="72">
        <v>181069.57</v>
      </c>
      <c r="J5" s="72">
        <v>-2295940.7200000002</v>
      </c>
      <c r="K5" s="54">
        <f t="shared" si="0"/>
        <v>0</v>
      </c>
      <c r="N5" s="54">
        <v>50503002</v>
      </c>
      <c r="O5" s="54" t="s">
        <v>57</v>
      </c>
      <c r="P5" s="54">
        <f t="shared" ref="P5:P17" si="1">IFERROR(VLOOKUP(N5,$A:$B,2,0), )</f>
        <v>0</v>
      </c>
      <c r="Q5" s="130">
        <f t="shared" ref="Q5:Q17" si="2">SUMIFS(J:J,A:A,N5)</f>
        <v>0</v>
      </c>
    </row>
    <row r="6" spans="1:17" x14ac:dyDescent="0.25">
      <c r="A6" s="54">
        <v>10101026</v>
      </c>
      <c r="B6" s="54" t="s">
        <v>299</v>
      </c>
      <c r="C6" s="72">
        <v>-68151524.409999996</v>
      </c>
      <c r="D6" s="72">
        <v>0</v>
      </c>
      <c r="E6" s="72">
        <v>4585076.25</v>
      </c>
      <c r="F6" s="72">
        <v>-72736600.659999996</v>
      </c>
      <c r="G6" s="72">
        <v>-859212.94</v>
      </c>
      <c r="H6" s="72">
        <v>0</v>
      </c>
      <c r="I6" s="72">
        <v>57794.64</v>
      </c>
      <c r="J6" s="72">
        <v>-917007.58</v>
      </c>
      <c r="K6" s="54">
        <f t="shared" si="0"/>
        <v>0</v>
      </c>
      <c r="N6" s="54">
        <v>50503003</v>
      </c>
      <c r="O6" s="54" t="s">
        <v>57</v>
      </c>
      <c r="P6" s="54" t="str">
        <f t="shared" si="1"/>
        <v>Import -C&amp;F Charges</v>
      </c>
      <c r="Q6" s="130">
        <f t="shared" si="2"/>
        <v>620167.13</v>
      </c>
    </row>
    <row r="7" spans="1:17" x14ac:dyDescent="0.25">
      <c r="A7" s="54">
        <v>10101040</v>
      </c>
      <c r="B7" s="54" t="s">
        <v>71</v>
      </c>
      <c r="C7" s="72">
        <v>651888824.13</v>
      </c>
      <c r="D7" s="72">
        <v>104335164.61</v>
      </c>
      <c r="E7" s="72">
        <v>110725780.3</v>
      </c>
      <c r="F7" s="72">
        <v>645498208.44000006</v>
      </c>
      <c r="G7" s="72">
        <v>9020297.1699999999</v>
      </c>
      <c r="H7" s="72">
        <v>1227249.57</v>
      </c>
      <c r="I7" s="72">
        <v>1408751.58</v>
      </c>
      <c r="J7" s="72">
        <v>8838795.1600000001</v>
      </c>
      <c r="K7" s="54">
        <f t="shared" si="0"/>
        <v>0</v>
      </c>
      <c r="N7" s="54">
        <v>50503004</v>
      </c>
      <c r="O7" s="54" t="s">
        <v>57</v>
      </c>
      <c r="P7" s="54" t="str">
        <f t="shared" si="1"/>
        <v>Import -Air Freight</v>
      </c>
      <c r="Q7" s="130">
        <f t="shared" si="2"/>
        <v>9540.73</v>
      </c>
    </row>
    <row r="8" spans="1:17" x14ac:dyDescent="0.25">
      <c r="A8" s="54">
        <v>10101045</v>
      </c>
      <c r="B8" s="54" t="s">
        <v>72</v>
      </c>
      <c r="C8" s="72">
        <v>-474018747.63999999</v>
      </c>
      <c r="D8" s="72">
        <v>41189017.32</v>
      </c>
      <c r="E8" s="72">
        <v>33407136.969999999</v>
      </c>
      <c r="F8" s="72">
        <v>-466236867.29000002</v>
      </c>
      <c r="G8" s="72">
        <v>-6752829.9800000004</v>
      </c>
      <c r="H8" s="72">
        <v>589380.53</v>
      </c>
      <c r="I8" s="72">
        <v>453949.98</v>
      </c>
      <c r="J8" s="72">
        <v>-6617399.4299999997</v>
      </c>
      <c r="K8" s="54">
        <f t="shared" si="0"/>
        <v>0</v>
      </c>
      <c r="N8" s="54">
        <v>50503005</v>
      </c>
      <c r="O8" s="54" t="s">
        <v>57</v>
      </c>
      <c r="P8" s="54" t="str">
        <f t="shared" si="1"/>
        <v>Import -Sea Freight</v>
      </c>
      <c r="Q8" s="158">
        <f t="shared" si="2"/>
        <v>672.38</v>
      </c>
    </row>
    <row r="9" spans="1:17" x14ac:dyDescent="0.25">
      <c r="A9" s="54">
        <v>10101050</v>
      </c>
      <c r="B9" s="54" t="s">
        <v>73</v>
      </c>
      <c r="C9" s="72">
        <v>163912410.80000001</v>
      </c>
      <c r="D9" s="72">
        <v>4918159.7699999996</v>
      </c>
      <c r="E9" s="72">
        <v>490300</v>
      </c>
      <c r="F9" s="72">
        <v>168340270.56999999</v>
      </c>
      <c r="G9" s="72">
        <v>2093311.53</v>
      </c>
      <c r="H9" s="72">
        <v>56543.57</v>
      </c>
      <c r="I9" s="72">
        <v>6611.49</v>
      </c>
      <c r="J9" s="72">
        <v>2143243.61</v>
      </c>
      <c r="K9" s="54">
        <f t="shared" si="0"/>
        <v>0</v>
      </c>
      <c r="N9" s="54">
        <v>50503006</v>
      </c>
      <c r="O9" s="54" t="s">
        <v>57</v>
      </c>
      <c r="P9" s="54" t="str">
        <f t="shared" si="1"/>
        <v>Import -Container Su</v>
      </c>
      <c r="Q9" s="130">
        <f t="shared" si="2"/>
        <v>0</v>
      </c>
    </row>
    <row r="10" spans="1:17" x14ac:dyDescent="0.25">
      <c r="A10" s="54">
        <v>10101055</v>
      </c>
      <c r="B10" s="54" t="s">
        <v>74</v>
      </c>
      <c r="C10" s="72">
        <v>-105635559.36</v>
      </c>
      <c r="D10" s="72">
        <v>490300</v>
      </c>
      <c r="E10" s="72">
        <v>9167243.4199999999</v>
      </c>
      <c r="F10" s="72">
        <v>-114312502.78</v>
      </c>
      <c r="G10" s="72">
        <v>-1392226.59</v>
      </c>
      <c r="H10" s="72">
        <v>6611.49</v>
      </c>
      <c r="I10" s="72">
        <v>111599.05</v>
      </c>
      <c r="J10" s="72">
        <v>-1497214.15</v>
      </c>
      <c r="K10" s="54">
        <f t="shared" si="0"/>
        <v>0</v>
      </c>
      <c r="N10" s="54">
        <v>50503008</v>
      </c>
      <c r="O10" s="54" t="s">
        <v>57</v>
      </c>
      <c r="P10" s="54" t="str">
        <f t="shared" si="1"/>
        <v>Import -Other Import</v>
      </c>
      <c r="Q10" s="130">
        <f t="shared" si="2"/>
        <v>1610.65</v>
      </c>
    </row>
    <row r="11" spans="1:17" x14ac:dyDescent="0.25">
      <c r="A11" s="54">
        <v>10101060</v>
      </c>
      <c r="B11" s="54" t="s">
        <v>75</v>
      </c>
      <c r="C11" s="72">
        <v>64241446.200000003</v>
      </c>
      <c r="D11" s="72">
        <v>1961656.51</v>
      </c>
      <c r="E11" s="72">
        <v>2798674.64</v>
      </c>
      <c r="F11" s="72">
        <v>63404428.07</v>
      </c>
      <c r="G11" s="72">
        <v>811684.69</v>
      </c>
      <c r="H11" s="72">
        <v>23072.35</v>
      </c>
      <c r="I11" s="72">
        <v>36546.04</v>
      </c>
      <c r="J11" s="72">
        <v>798211</v>
      </c>
      <c r="K11" s="54">
        <f t="shared" si="0"/>
        <v>0</v>
      </c>
      <c r="N11" s="54">
        <v>50602001</v>
      </c>
      <c r="O11" s="54" t="s">
        <v>57</v>
      </c>
      <c r="P11" s="54" t="str">
        <f t="shared" si="1"/>
        <v>Import - Bank Charge</v>
      </c>
      <c r="Q11" s="130">
        <f t="shared" si="2"/>
        <v>251140.78</v>
      </c>
    </row>
    <row r="12" spans="1:17" x14ac:dyDescent="0.25">
      <c r="A12" s="54">
        <v>10101065</v>
      </c>
      <c r="B12" s="54" t="s">
        <v>76</v>
      </c>
      <c r="C12" s="72">
        <v>-38661322.539999999</v>
      </c>
      <c r="D12" s="72">
        <v>2490444.21</v>
      </c>
      <c r="E12" s="72">
        <v>4992413.3099999996</v>
      </c>
      <c r="F12" s="72">
        <v>-41163291.640000001</v>
      </c>
      <c r="G12" s="72">
        <v>-499526.94</v>
      </c>
      <c r="H12" s="72">
        <v>32747.78</v>
      </c>
      <c r="I12" s="72">
        <v>61860.75</v>
      </c>
      <c r="J12" s="72">
        <v>-528639.91</v>
      </c>
      <c r="K12" s="54">
        <f t="shared" si="0"/>
        <v>0</v>
      </c>
      <c r="N12" s="54">
        <v>50603001</v>
      </c>
      <c r="O12" s="54" t="s">
        <v>57</v>
      </c>
      <c r="P12" s="54" t="str">
        <f t="shared" si="1"/>
        <v>Int.Paid - Exp.Sight</v>
      </c>
      <c r="Q12" s="130">
        <f t="shared" si="2"/>
        <v>25311.93</v>
      </c>
    </row>
    <row r="13" spans="1:17" x14ac:dyDescent="0.25">
      <c r="A13" s="54">
        <v>10101070</v>
      </c>
      <c r="B13" s="54" t="s">
        <v>77</v>
      </c>
      <c r="C13" s="72">
        <v>43850309.759999998</v>
      </c>
      <c r="D13" s="72">
        <v>5457261.4699999997</v>
      </c>
      <c r="E13" s="72">
        <v>2037272.59</v>
      </c>
      <c r="F13" s="72">
        <v>47270298.640000001</v>
      </c>
      <c r="G13" s="72">
        <v>554031.51</v>
      </c>
      <c r="H13" s="72">
        <v>63709.39</v>
      </c>
      <c r="I13" s="72">
        <v>26662.54</v>
      </c>
      <c r="J13" s="72">
        <v>591078.36</v>
      </c>
      <c r="K13" s="54">
        <f t="shared" si="0"/>
        <v>0</v>
      </c>
      <c r="N13" s="54">
        <v>50603002</v>
      </c>
      <c r="O13" s="54" t="s">
        <v>57</v>
      </c>
      <c r="P13" s="54" t="str">
        <f t="shared" si="1"/>
        <v>Interest Paid - Exp.</v>
      </c>
      <c r="Q13" s="130">
        <f t="shared" si="2"/>
        <v>24522.27</v>
      </c>
    </row>
    <row r="14" spans="1:17" x14ac:dyDescent="0.25">
      <c r="A14" s="54">
        <v>10101075</v>
      </c>
      <c r="B14" s="54" t="s">
        <v>78</v>
      </c>
      <c r="C14" s="72">
        <v>-41093192.789999999</v>
      </c>
      <c r="D14" s="72">
        <v>1974482.6</v>
      </c>
      <c r="E14" s="72">
        <v>2141701.11</v>
      </c>
      <c r="F14" s="72">
        <v>-41260411.299999997</v>
      </c>
      <c r="G14" s="72">
        <v>-521475.63</v>
      </c>
      <c r="H14" s="72">
        <v>25924.41</v>
      </c>
      <c r="I14" s="72">
        <v>25246.55</v>
      </c>
      <c r="J14" s="72">
        <v>-520797.77</v>
      </c>
      <c r="K14" s="54">
        <f t="shared" si="0"/>
        <v>0</v>
      </c>
      <c r="N14" s="54">
        <v>50503007</v>
      </c>
      <c r="O14" s="54" t="s">
        <v>57</v>
      </c>
      <c r="P14" s="54">
        <f t="shared" si="1"/>
        <v>0</v>
      </c>
      <c r="Q14" s="130">
        <f t="shared" si="2"/>
        <v>0</v>
      </c>
    </row>
    <row r="15" spans="1:17" x14ac:dyDescent="0.25">
      <c r="A15" s="54">
        <v>10101080</v>
      </c>
      <c r="B15" s="54" t="s">
        <v>641</v>
      </c>
      <c r="C15" s="72">
        <v>17129815</v>
      </c>
      <c r="D15" s="72">
        <v>0.85</v>
      </c>
      <c r="E15" s="72">
        <v>4798366</v>
      </c>
      <c r="F15" s="72">
        <v>12331449.85</v>
      </c>
      <c r="G15" s="72">
        <v>228353.8</v>
      </c>
      <c r="H15" s="72">
        <v>0.01</v>
      </c>
      <c r="I15" s="72">
        <v>64884.62</v>
      </c>
      <c r="J15" s="72">
        <v>163469.19</v>
      </c>
      <c r="K15" s="54">
        <f t="shared" si="0"/>
        <v>0</v>
      </c>
      <c r="N15" s="54">
        <v>50603003</v>
      </c>
      <c r="O15" s="54" t="s">
        <v>57</v>
      </c>
      <c r="P15" s="54">
        <f t="shared" si="1"/>
        <v>0</v>
      </c>
      <c r="Q15" s="130">
        <f t="shared" si="2"/>
        <v>0</v>
      </c>
    </row>
    <row r="16" spans="1:17" x14ac:dyDescent="0.25">
      <c r="A16" s="54">
        <v>10101085</v>
      </c>
      <c r="B16" s="54" t="s">
        <v>642</v>
      </c>
      <c r="C16" s="72">
        <v>-15365998.449999999</v>
      </c>
      <c r="D16" s="72">
        <v>4798366</v>
      </c>
      <c r="E16" s="72">
        <v>371329.86</v>
      </c>
      <c r="F16" s="72">
        <v>-10938962.310000001</v>
      </c>
      <c r="G16" s="72">
        <v>-207590.8</v>
      </c>
      <c r="H16" s="72">
        <v>64884.62</v>
      </c>
      <c r="I16" s="72">
        <v>4371.16</v>
      </c>
      <c r="J16" s="72">
        <v>-147077.34</v>
      </c>
      <c r="K16" s="54">
        <f t="shared" si="0"/>
        <v>0</v>
      </c>
      <c r="N16" s="54">
        <v>50603006</v>
      </c>
      <c r="O16" s="54" t="s">
        <v>57</v>
      </c>
      <c r="P16" s="54">
        <f t="shared" si="1"/>
        <v>0</v>
      </c>
      <c r="Q16" s="130">
        <f t="shared" si="2"/>
        <v>0</v>
      </c>
    </row>
    <row r="17" spans="1:17" x14ac:dyDescent="0.25">
      <c r="A17" s="54">
        <v>10101130</v>
      </c>
      <c r="B17" s="54" t="s">
        <v>300</v>
      </c>
      <c r="C17" s="72">
        <v>844960608.92999995</v>
      </c>
      <c r="D17" s="72">
        <v>31785770.02</v>
      </c>
      <c r="E17" s="72">
        <v>8937020.7599999998</v>
      </c>
      <c r="F17" s="72">
        <v>867809358.19000006</v>
      </c>
      <c r="G17" s="72">
        <v>11253792.67</v>
      </c>
      <c r="H17" s="72">
        <v>379154.99</v>
      </c>
      <c r="I17" s="72">
        <v>123559.2</v>
      </c>
      <c r="J17" s="72">
        <v>11509388.460000001</v>
      </c>
      <c r="K17" s="54">
        <f t="shared" si="0"/>
        <v>0</v>
      </c>
      <c r="N17" s="54">
        <v>50503009</v>
      </c>
      <c r="O17" s="54" t="s">
        <v>57</v>
      </c>
      <c r="P17" s="54">
        <f t="shared" si="1"/>
        <v>0</v>
      </c>
      <c r="Q17" s="130">
        <f t="shared" si="2"/>
        <v>0</v>
      </c>
    </row>
    <row r="18" spans="1:17" x14ac:dyDescent="0.25">
      <c r="A18" s="54">
        <v>10101135</v>
      </c>
      <c r="B18" s="54" t="s">
        <v>301</v>
      </c>
      <c r="C18" s="72">
        <v>-558376828.33000004</v>
      </c>
      <c r="D18" s="72">
        <v>6658185.9199999999</v>
      </c>
      <c r="E18" s="72">
        <v>37748210.409999996</v>
      </c>
      <c r="F18" s="72">
        <v>-589466852.82000005</v>
      </c>
      <c r="G18" s="72">
        <v>-7661691.0300000003</v>
      </c>
      <c r="H18" s="72">
        <v>94298.559999999998</v>
      </c>
      <c r="I18" s="72">
        <v>489810.93</v>
      </c>
      <c r="J18" s="72">
        <v>-8057203.4000000004</v>
      </c>
      <c r="K18" s="54">
        <f t="shared" si="0"/>
        <v>0</v>
      </c>
      <c r="N18"/>
      <c r="O18"/>
      <c r="Q18" s="131">
        <f>SUM(Q4:Q17)</f>
        <v>1353191.3599999999</v>
      </c>
    </row>
    <row r="19" spans="1:17" x14ac:dyDescent="0.25">
      <c r="A19" s="54">
        <v>10101200</v>
      </c>
      <c r="B19" s="54" t="s">
        <v>643</v>
      </c>
      <c r="C19" s="72">
        <v>24374941.27</v>
      </c>
      <c r="D19" s="72">
        <v>67155</v>
      </c>
      <c r="E19" s="72">
        <v>0</v>
      </c>
      <c r="F19" s="72">
        <v>24442096.27</v>
      </c>
      <c r="G19" s="72">
        <v>290350.7</v>
      </c>
      <c r="H19" s="72">
        <v>726</v>
      </c>
      <c r="I19" s="72">
        <v>0</v>
      </c>
      <c r="J19" s="72">
        <v>291076.7</v>
      </c>
      <c r="K19" s="54">
        <f t="shared" si="0"/>
        <v>0</v>
      </c>
      <c r="N19"/>
      <c r="O19"/>
    </row>
    <row r="20" spans="1:17" x14ac:dyDescent="0.25">
      <c r="A20" s="54">
        <v>10101201</v>
      </c>
      <c r="B20" s="54" t="s">
        <v>644</v>
      </c>
      <c r="C20" s="72">
        <v>-6157877.7000000002</v>
      </c>
      <c r="D20" s="72">
        <v>0</v>
      </c>
      <c r="E20" s="72">
        <v>3104374.34</v>
      </c>
      <c r="F20" s="72">
        <v>-9262252.0399999991</v>
      </c>
      <c r="G20" s="72">
        <v>-73351.73</v>
      </c>
      <c r="H20" s="72">
        <v>0</v>
      </c>
      <c r="I20" s="72">
        <v>36950.519999999997</v>
      </c>
      <c r="J20" s="72">
        <v>-110302.25</v>
      </c>
      <c r="K20" s="54">
        <f t="shared" si="0"/>
        <v>0</v>
      </c>
      <c r="N20"/>
      <c r="O20"/>
      <c r="Q20" s="130">
        <v>1352518.98</v>
      </c>
    </row>
    <row r="21" spans="1:17" x14ac:dyDescent="0.25">
      <c r="A21" s="54">
        <v>10101210</v>
      </c>
      <c r="B21" s="54" t="s">
        <v>28480</v>
      </c>
      <c r="C21" s="72">
        <v>0</v>
      </c>
      <c r="D21" s="72">
        <v>6242112</v>
      </c>
      <c r="E21" s="72">
        <v>6242112</v>
      </c>
      <c r="F21" s="72">
        <v>0</v>
      </c>
      <c r="G21" s="72">
        <v>0</v>
      </c>
      <c r="H21" s="72">
        <v>72540.52</v>
      </c>
      <c r="I21" s="72">
        <v>72540.52</v>
      </c>
      <c r="J21" s="72">
        <v>0</v>
      </c>
      <c r="K21" s="54">
        <f t="shared" si="0"/>
        <v>0</v>
      </c>
      <c r="N21"/>
      <c r="O21"/>
    </row>
    <row r="22" spans="1:17" x14ac:dyDescent="0.25">
      <c r="A22" s="54">
        <v>10102010</v>
      </c>
      <c r="B22" s="54" t="s">
        <v>79</v>
      </c>
      <c r="C22" s="72">
        <v>17141706.789999999</v>
      </c>
      <c r="D22" s="72">
        <v>0</v>
      </c>
      <c r="E22" s="72">
        <v>0</v>
      </c>
      <c r="F22" s="72">
        <v>17141706.789999999</v>
      </c>
      <c r="G22" s="72">
        <v>225347.58</v>
      </c>
      <c r="H22" s="72">
        <v>0</v>
      </c>
      <c r="I22" s="72">
        <v>0</v>
      </c>
      <c r="J22" s="72">
        <v>225347.58</v>
      </c>
      <c r="K22" s="54">
        <f t="shared" si="0"/>
        <v>0</v>
      </c>
      <c r="N22"/>
      <c r="O22"/>
    </row>
    <row r="23" spans="1:17" x14ac:dyDescent="0.25">
      <c r="A23" s="54">
        <v>10102015</v>
      </c>
      <c r="B23" s="54" t="s">
        <v>80</v>
      </c>
      <c r="C23" s="72">
        <v>-16672456.789999999</v>
      </c>
      <c r="D23" s="72">
        <v>0</v>
      </c>
      <c r="E23" s="72">
        <v>187700</v>
      </c>
      <c r="F23" s="72">
        <v>-16860156.789999999</v>
      </c>
      <c r="G23" s="72">
        <v>-219757.94</v>
      </c>
      <c r="H23" s="72">
        <v>0</v>
      </c>
      <c r="I23" s="72">
        <v>2235.85</v>
      </c>
      <c r="J23" s="72">
        <v>-221993.79</v>
      </c>
      <c r="K23" s="54">
        <f t="shared" si="0"/>
        <v>0</v>
      </c>
      <c r="N23"/>
      <c r="O23"/>
    </row>
    <row r="24" spans="1:17" x14ac:dyDescent="0.25">
      <c r="A24" s="54">
        <v>10103001</v>
      </c>
      <c r="B24" s="54" t="s">
        <v>81</v>
      </c>
      <c r="C24" s="72">
        <v>9651751.6400000006</v>
      </c>
      <c r="D24" s="72">
        <v>122156921.45</v>
      </c>
      <c r="E24" s="72">
        <v>13505513</v>
      </c>
      <c r="F24" s="72">
        <v>118303160.09</v>
      </c>
      <c r="G24" s="72">
        <v>113616.84</v>
      </c>
      <c r="H24" s="72">
        <v>1431480.51</v>
      </c>
      <c r="I24" s="72">
        <v>159913.39000000001</v>
      </c>
      <c r="J24" s="72">
        <v>1385183.96</v>
      </c>
      <c r="K24" s="54">
        <f t="shared" si="0"/>
        <v>0</v>
      </c>
      <c r="N24"/>
      <c r="O24"/>
      <c r="Q24" s="131"/>
    </row>
    <row r="25" spans="1:17" x14ac:dyDescent="0.25">
      <c r="A25" s="54">
        <v>10103003</v>
      </c>
      <c r="B25" s="54" t="s">
        <v>82</v>
      </c>
      <c r="C25" s="72">
        <v>14464478.449999999</v>
      </c>
      <c r="D25" s="72">
        <v>103976519.34</v>
      </c>
      <c r="E25" s="72">
        <v>76411502.099999994</v>
      </c>
      <c r="F25" s="72">
        <v>42029495.689999998</v>
      </c>
      <c r="G25" s="72">
        <v>171819.92</v>
      </c>
      <c r="H25" s="72">
        <v>1218713.42</v>
      </c>
      <c r="I25" s="72">
        <v>902217.7</v>
      </c>
      <c r="J25" s="72">
        <v>488315.64</v>
      </c>
      <c r="K25" s="54">
        <f t="shared" si="0"/>
        <v>0</v>
      </c>
      <c r="N25"/>
      <c r="O25"/>
    </row>
    <row r="26" spans="1:17" x14ac:dyDescent="0.25">
      <c r="A26" s="54">
        <v>10103004</v>
      </c>
      <c r="B26" s="54" t="s">
        <v>83</v>
      </c>
      <c r="C26" s="72">
        <v>659660</v>
      </c>
      <c r="D26" s="72">
        <v>1907870.31</v>
      </c>
      <c r="E26" s="72">
        <v>1562105.56</v>
      </c>
      <c r="F26" s="72">
        <v>1005424.75</v>
      </c>
      <c r="G26" s="72">
        <v>7765.27</v>
      </c>
      <c r="H26" s="72">
        <v>21823.67</v>
      </c>
      <c r="I26" s="72">
        <v>18266.740000000002</v>
      </c>
      <c r="J26" s="72">
        <v>11322.2</v>
      </c>
      <c r="K26" s="54">
        <f t="shared" si="0"/>
        <v>0</v>
      </c>
      <c r="N26"/>
      <c r="O26"/>
    </row>
    <row r="27" spans="1:17" x14ac:dyDescent="0.25">
      <c r="A27" s="54">
        <v>10103005</v>
      </c>
      <c r="B27" s="54" t="s">
        <v>84</v>
      </c>
      <c r="C27" s="72">
        <v>145740</v>
      </c>
      <c r="D27" s="72">
        <v>2977704</v>
      </c>
      <c r="E27" s="72">
        <v>3003944</v>
      </c>
      <c r="F27" s="72">
        <v>119500</v>
      </c>
      <c r="G27" s="72">
        <v>1715.6</v>
      </c>
      <c r="H27" s="72">
        <v>33714.29</v>
      </c>
      <c r="I27" s="72">
        <v>34089.449999999997</v>
      </c>
      <c r="J27" s="72">
        <v>1340.44</v>
      </c>
      <c r="K27" s="54">
        <f t="shared" si="0"/>
        <v>0</v>
      </c>
      <c r="N27"/>
      <c r="O27"/>
      <c r="Q27" s="130"/>
    </row>
    <row r="28" spans="1:17" x14ac:dyDescent="0.25">
      <c r="A28" s="54">
        <v>10103006</v>
      </c>
      <c r="B28" s="54" t="s">
        <v>85</v>
      </c>
      <c r="C28" s="72">
        <v>0</v>
      </c>
      <c r="D28" s="72">
        <v>16159926.9</v>
      </c>
      <c r="E28" s="72">
        <v>4158801</v>
      </c>
      <c r="F28" s="72">
        <v>12001125.9</v>
      </c>
      <c r="G28" s="72">
        <v>0</v>
      </c>
      <c r="H28" s="72">
        <v>187088.39</v>
      </c>
      <c r="I28" s="72">
        <v>48488.58</v>
      </c>
      <c r="J28" s="72">
        <v>138599.81</v>
      </c>
      <c r="K28" s="54">
        <f t="shared" si="0"/>
        <v>0</v>
      </c>
      <c r="N28"/>
      <c r="O28"/>
      <c r="Q28" s="130"/>
    </row>
    <row r="29" spans="1:17" x14ac:dyDescent="0.25">
      <c r="A29" s="54">
        <v>10103007</v>
      </c>
      <c r="B29" s="54" t="s">
        <v>645</v>
      </c>
      <c r="C29" s="72">
        <v>0</v>
      </c>
      <c r="D29" s="72">
        <v>0</v>
      </c>
      <c r="E29" s="72">
        <v>0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54">
        <f t="shared" si="0"/>
        <v>0</v>
      </c>
      <c r="N29"/>
      <c r="O29"/>
      <c r="Q29" s="130"/>
    </row>
    <row r="30" spans="1:17" x14ac:dyDescent="0.25">
      <c r="A30" s="54">
        <v>10103009</v>
      </c>
      <c r="B30" s="54" t="s">
        <v>86</v>
      </c>
      <c r="C30" s="72">
        <v>0</v>
      </c>
      <c r="D30" s="72">
        <v>0</v>
      </c>
      <c r="E30" s="72">
        <v>0</v>
      </c>
      <c r="F30" s="72">
        <v>0</v>
      </c>
      <c r="G30" s="72">
        <v>0</v>
      </c>
      <c r="H30" s="72">
        <v>0</v>
      </c>
      <c r="I30" s="72">
        <v>0</v>
      </c>
      <c r="J30" s="72">
        <v>0</v>
      </c>
      <c r="K30" s="54">
        <f t="shared" si="0"/>
        <v>0</v>
      </c>
      <c r="N30"/>
      <c r="O30"/>
      <c r="Q30" s="130"/>
    </row>
    <row r="31" spans="1:17" x14ac:dyDescent="0.25">
      <c r="A31" s="54">
        <v>10103013</v>
      </c>
      <c r="B31" s="54" t="s">
        <v>335</v>
      </c>
      <c r="C31" s="72">
        <v>5514905.4500000002</v>
      </c>
      <c r="D31" s="72">
        <v>34449960.490000002</v>
      </c>
      <c r="E31" s="72">
        <v>12634036.48</v>
      </c>
      <c r="F31" s="72">
        <v>27330829.460000001</v>
      </c>
      <c r="G31" s="72">
        <v>65089.74</v>
      </c>
      <c r="H31" s="72">
        <v>392712.26</v>
      </c>
      <c r="I31" s="72">
        <v>148037.24</v>
      </c>
      <c r="J31" s="72">
        <v>309764.76</v>
      </c>
      <c r="K31" s="54">
        <f t="shared" si="0"/>
        <v>0</v>
      </c>
      <c r="N31"/>
      <c r="O31"/>
      <c r="Q31" s="130"/>
    </row>
    <row r="32" spans="1:17" x14ac:dyDescent="0.25">
      <c r="A32" s="54">
        <v>10201001</v>
      </c>
      <c r="B32" s="54" t="s">
        <v>646</v>
      </c>
      <c r="C32" s="72">
        <v>0</v>
      </c>
      <c r="D32" s="72">
        <v>0</v>
      </c>
      <c r="E32" s="72">
        <v>0</v>
      </c>
      <c r="F32" s="72">
        <v>0</v>
      </c>
      <c r="G32" s="72">
        <v>0</v>
      </c>
      <c r="H32" s="72">
        <v>0</v>
      </c>
      <c r="I32" s="72">
        <v>0</v>
      </c>
      <c r="J32" s="72">
        <v>0</v>
      </c>
      <c r="K32" s="54">
        <f t="shared" si="0"/>
        <v>0</v>
      </c>
      <c r="N32"/>
      <c r="O32"/>
      <c r="Q32" s="130"/>
    </row>
    <row r="33" spans="1:17" x14ac:dyDescent="0.25">
      <c r="A33" s="54">
        <v>10201004</v>
      </c>
      <c r="B33" s="54" t="s">
        <v>647</v>
      </c>
      <c r="C33" s="72">
        <v>0</v>
      </c>
      <c r="D33" s="72">
        <v>0</v>
      </c>
      <c r="E33" s="72">
        <v>0</v>
      </c>
      <c r="F33" s="72">
        <v>0</v>
      </c>
      <c r="G33" s="72">
        <v>0</v>
      </c>
      <c r="H33" s="72">
        <v>0</v>
      </c>
      <c r="I33" s="72">
        <v>0</v>
      </c>
      <c r="J33" s="72">
        <v>0</v>
      </c>
      <c r="K33" s="54">
        <f t="shared" si="0"/>
        <v>0</v>
      </c>
      <c r="N33"/>
      <c r="O33"/>
      <c r="Q33" s="130"/>
    </row>
    <row r="34" spans="1:17" x14ac:dyDescent="0.25">
      <c r="A34" s="54">
        <v>10201007</v>
      </c>
      <c r="B34" s="54" t="s">
        <v>648</v>
      </c>
      <c r="C34" s="72">
        <v>0</v>
      </c>
      <c r="D34" s="72">
        <v>69368956</v>
      </c>
      <c r="E34" s="72">
        <v>69368956</v>
      </c>
      <c r="F34" s="72">
        <v>0</v>
      </c>
      <c r="G34" s="72">
        <v>0</v>
      </c>
      <c r="H34" s="72">
        <v>841317.64</v>
      </c>
      <c r="I34" s="72">
        <v>841317.64</v>
      </c>
      <c r="J34" s="72">
        <v>0</v>
      </c>
      <c r="K34" s="54">
        <f t="shared" si="0"/>
        <v>0</v>
      </c>
      <c r="N34"/>
      <c r="O34"/>
      <c r="Q34" s="130"/>
    </row>
    <row r="35" spans="1:17" x14ac:dyDescent="0.25">
      <c r="A35" s="54">
        <v>10301001</v>
      </c>
      <c r="B35" s="54" t="s">
        <v>87</v>
      </c>
      <c r="C35" s="72">
        <v>205369823.81</v>
      </c>
      <c r="D35" s="72">
        <v>8313899032.0200005</v>
      </c>
      <c r="E35" s="72">
        <v>8193408896.2299995</v>
      </c>
      <c r="F35" s="72">
        <v>325859959.60000002</v>
      </c>
      <c r="G35" s="72">
        <v>2446383.5</v>
      </c>
      <c r="H35" s="72">
        <v>97421228.719999999</v>
      </c>
      <c r="I35" s="72">
        <v>96118495.379999995</v>
      </c>
      <c r="J35" s="72">
        <v>3749116.84</v>
      </c>
      <c r="K35" s="54">
        <f t="shared" si="0"/>
        <v>0</v>
      </c>
      <c r="N35"/>
      <c r="O35"/>
      <c r="Q35" s="130"/>
    </row>
    <row r="36" spans="1:17" x14ac:dyDescent="0.25">
      <c r="A36" s="54">
        <v>10301002</v>
      </c>
      <c r="B36" s="54" t="s">
        <v>88</v>
      </c>
      <c r="C36" s="72">
        <v>0</v>
      </c>
      <c r="D36" s="72">
        <v>20696486</v>
      </c>
      <c r="E36" s="72">
        <v>20696486</v>
      </c>
      <c r="F36" s="72">
        <v>0</v>
      </c>
      <c r="G36" s="72">
        <v>0</v>
      </c>
      <c r="H36" s="72">
        <v>241995.11</v>
      </c>
      <c r="I36" s="72">
        <v>241995.11</v>
      </c>
      <c r="J36" s="72">
        <v>0</v>
      </c>
      <c r="K36" s="54">
        <f t="shared" si="0"/>
        <v>0</v>
      </c>
      <c r="N36"/>
      <c r="O36"/>
      <c r="Q36" s="130"/>
    </row>
    <row r="37" spans="1:17" x14ac:dyDescent="0.25">
      <c r="A37" s="54">
        <v>10301003</v>
      </c>
      <c r="B37" s="54" t="s">
        <v>89</v>
      </c>
      <c r="C37" s="72">
        <v>2897778.78</v>
      </c>
      <c r="D37" s="72">
        <v>50697256.640000001</v>
      </c>
      <c r="E37" s="72">
        <v>35511843.350000001</v>
      </c>
      <c r="F37" s="72">
        <v>18083192.07</v>
      </c>
      <c r="G37" s="72">
        <v>34519.68</v>
      </c>
      <c r="H37" s="72">
        <v>592792.77</v>
      </c>
      <c r="I37" s="72">
        <v>417380.98</v>
      </c>
      <c r="J37" s="72">
        <v>209931.47</v>
      </c>
      <c r="K37" s="54">
        <f t="shared" si="0"/>
        <v>0</v>
      </c>
      <c r="N37"/>
      <c r="O37"/>
      <c r="Q37" s="130"/>
    </row>
    <row r="38" spans="1:17" x14ac:dyDescent="0.25">
      <c r="A38" s="54">
        <v>10301004</v>
      </c>
      <c r="B38" s="54" t="s">
        <v>90</v>
      </c>
      <c r="C38" s="72">
        <v>480297.26</v>
      </c>
      <c r="D38" s="72">
        <v>14062719.460000001</v>
      </c>
      <c r="E38" s="72">
        <v>6222314.3600000003</v>
      </c>
      <c r="F38" s="72">
        <v>8320702.3600000003</v>
      </c>
      <c r="G38" s="72">
        <v>5721.23</v>
      </c>
      <c r="H38" s="72">
        <v>164440.26</v>
      </c>
      <c r="I38" s="72">
        <v>74080.61</v>
      </c>
      <c r="J38" s="72">
        <v>96080.88</v>
      </c>
      <c r="K38" s="54">
        <f t="shared" si="0"/>
        <v>0</v>
      </c>
      <c r="N38"/>
      <c r="O38"/>
      <c r="Q38" s="130"/>
    </row>
    <row r="39" spans="1:17" x14ac:dyDescent="0.25">
      <c r="A39" s="54">
        <v>10301005</v>
      </c>
      <c r="B39" s="54" t="s">
        <v>28481</v>
      </c>
      <c r="C39" s="72">
        <v>43815100.049999997</v>
      </c>
      <c r="D39" s="72">
        <v>290196814.91000003</v>
      </c>
      <c r="E39" s="72">
        <v>165880646.36000001</v>
      </c>
      <c r="F39" s="72">
        <v>168131268.59999999</v>
      </c>
      <c r="G39" s="72">
        <v>521919</v>
      </c>
      <c r="H39" s="72">
        <v>3354723.67</v>
      </c>
      <c r="I39" s="72">
        <v>1921547.93</v>
      </c>
      <c r="J39" s="72">
        <v>1955094.74</v>
      </c>
      <c r="K39" s="54">
        <f t="shared" si="0"/>
        <v>0</v>
      </c>
      <c r="N39"/>
      <c r="O39"/>
      <c r="Q39" s="130"/>
    </row>
    <row r="40" spans="1:17" x14ac:dyDescent="0.25">
      <c r="A40" s="54">
        <v>10301008</v>
      </c>
      <c r="B40" s="54" t="s">
        <v>28482</v>
      </c>
      <c r="C40" s="72">
        <v>1519715</v>
      </c>
      <c r="D40" s="72">
        <v>921039</v>
      </c>
      <c r="E40" s="72">
        <v>1519715</v>
      </c>
      <c r="F40" s="72">
        <v>921039</v>
      </c>
      <c r="G40" s="72">
        <v>17890</v>
      </c>
      <c r="H40" s="72">
        <v>9850.68</v>
      </c>
      <c r="I40" s="72">
        <v>17890</v>
      </c>
      <c r="J40" s="72">
        <v>9850.68</v>
      </c>
      <c r="K40" s="54">
        <f t="shared" si="0"/>
        <v>0</v>
      </c>
      <c r="N40"/>
      <c r="O40"/>
    </row>
    <row r="41" spans="1:17" x14ac:dyDescent="0.25">
      <c r="A41" s="54">
        <v>10330001</v>
      </c>
      <c r="B41" s="54" t="s">
        <v>91</v>
      </c>
      <c r="C41" s="72">
        <v>-0.01</v>
      </c>
      <c r="D41" s="72">
        <v>0</v>
      </c>
      <c r="E41" s="72">
        <v>0</v>
      </c>
      <c r="F41" s="72">
        <v>-0.01</v>
      </c>
      <c r="G41" s="72">
        <v>0</v>
      </c>
      <c r="H41" s="72">
        <v>0</v>
      </c>
      <c r="I41" s="72">
        <v>0</v>
      </c>
      <c r="J41" s="72">
        <v>0</v>
      </c>
      <c r="K41" s="54">
        <f t="shared" si="0"/>
        <v>0</v>
      </c>
      <c r="N41"/>
      <c r="O41"/>
    </row>
    <row r="42" spans="1:17" x14ac:dyDescent="0.25">
      <c r="A42" s="54">
        <v>10330002</v>
      </c>
      <c r="B42" s="54" t="s">
        <v>92</v>
      </c>
      <c r="C42" s="72">
        <v>152067</v>
      </c>
      <c r="D42" s="72">
        <v>629522</v>
      </c>
      <c r="E42" s="72">
        <v>661648</v>
      </c>
      <c r="F42" s="72">
        <v>119941</v>
      </c>
      <c r="G42" s="72">
        <v>1790.56</v>
      </c>
      <c r="H42" s="72">
        <v>7446.56</v>
      </c>
      <c r="I42" s="72">
        <v>7953.91</v>
      </c>
      <c r="J42" s="72">
        <v>1283.21</v>
      </c>
      <c r="K42" s="54">
        <f t="shared" si="0"/>
        <v>0</v>
      </c>
      <c r="N42"/>
      <c r="O42"/>
    </row>
    <row r="43" spans="1:17" x14ac:dyDescent="0.25">
      <c r="A43" s="54">
        <v>10340010</v>
      </c>
      <c r="B43" s="54" t="s">
        <v>649</v>
      </c>
      <c r="C43" s="72">
        <v>183.63</v>
      </c>
      <c r="D43" s="72">
        <v>0</v>
      </c>
      <c r="E43" s="72">
        <v>0</v>
      </c>
      <c r="F43" s="72">
        <v>183.63</v>
      </c>
      <c r="G43" s="72">
        <v>1.78</v>
      </c>
      <c r="H43" s="72">
        <v>0</v>
      </c>
      <c r="I43" s="72">
        <v>0</v>
      </c>
      <c r="J43" s="72">
        <v>1.78</v>
      </c>
      <c r="K43" s="54">
        <f t="shared" si="0"/>
        <v>0</v>
      </c>
      <c r="N43"/>
      <c r="O43"/>
    </row>
    <row r="44" spans="1:17" x14ac:dyDescent="0.25">
      <c r="A44" s="54">
        <v>10340020</v>
      </c>
      <c r="B44" s="54" t="s">
        <v>650</v>
      </c>
      <c r="C44" s="72">
        <v>71449.88</v>
      </c>
      <c r="D44" s="72">
        <v>0</v>
      </c>
      <c r="E44" s="72">
        <v>690</v>
      </c>
      <c r="F44" s="72">
        <v>70759.88</v>
      </c>
      <c r="G44" s="72">
        <v>840.74</v>
      </c>
      <c r="H44" s="72">
        <v>65</v>
      </c>
      <c r="I44" s="72">
        <v>149.07</v>
      </c>
      <c r="J44" s="72">
        <v>756.67</v>
      </c>
      <c r="K44" s="54">
        <f t="shared" si="0"/>
        <v>0</v>
      </c>
      <c r="N44"/>
      <c r="O44"/>
    </row>
    <row r="45" spans="1:17" x14ac:dyDescent="0.25">
      <c r="A45" s="54">
        <v>10340022</v>
      </c>
      <c r="B45" s="54" t="s">
        <v>651</v>
      </c>
      <c r="C45" s="72">
        <v>0</v>
      </c>
      <c r="D45" s="72">
        <v>0</v>
      </c>
      <c r="E45" s="72">
        <v>0</v>
      </c>
      <c r="F45" s="72">
        <v>0</v>
      </c>
      <c r="G45" s="72">
        <v>0</v>
      </c>
      <c r="H45" s="72">
        <v>0</v>
      </c>
      <c r="I45" s="72">
        <v>0</v>
      </c>
      <c r="J45" s="72">
        <v>0</v>
      </c>
      <c r="K45" s="54">
        <f t="shared" si="0"/>
        <v>0</v>
      </c>
      <c r="N45"/>
      <c r="O45"/>
    </row>
    <row r="46" spans="1:17" x14ac:dyDescent="0.25">
      <c r="A46" s="54">
        <v>10340030</v>
      </c>
      <c r="B46" s="54" t="s">
        <v>652</v>
      </c>
      <c r="C46" s="72">
        <v>39753585.280000001</v>
      </c>
      <c r="D46" s="72">
        <v>2814423207</v>
      </c>
      <c r="E46" s="72">
        <v>2851510747.3299999</v>
      </c>
      <c r="F46" s="72">
        <v>2666044.9500000002</v>
      </c>
      <c r="G46" s="72">
        <v>467964.58</v>
      </c>
      <c r="H46" s="72">
        <v>33118804.649999999</v>
      </c>
      <c r="I46" s="72">
        <v>33558255.770000003</v>
      </c>
      <c r="J46" s="72">
        <v>28513.46</v>
      </c>
      <c r="K46" s="54">
        <f t="shared" si="0"/>
        <v>0</v>
      </c>
    </row>
    <row r="47" spans="1:17" x14ac:dyDescent="0.25">
      <c r="A47" s="54">
        <v>10340031</v>
      </c>
      <c r="B47" s="54" t="s">
        <v>653</v>
      </c>
      <c r="C47" s="72">
        <v>0</v>
      </c>
      <c r="D47" s="72">
        <v>656888861.21000004</v>
      </c>
      <c r="E47" s="72">
        <v>656888861.21000004</v>
      </c>
      <c r="F47" s="72">
        <v>0</v>
      </c>
      <c r="G47" s="72">
        <v>0</v>
      </c>
      <c r="H47" s="72">
        <v>7680721.25</v>
      </c>
      <c r="I47" s="72">
        <v>7680721.25</v>
      </c>
      <c r="J47" s="72">
        <v>0</v>
      </c>
      <c r="K47" s="54">
        <f t="shared" si="0"/>
        <v>0</v>
      </c>
    </row>
    <row r="48" spans="1:17" x14ac:dyDescent="0.25">
      <c r="A48" s="54">
        <v>10340032</v>
      </c>
      <c r="B48" s="54" t="s">
        <v>654</v>
      </c>
      <c r="C48" s="72">
        <v>-0.02</v>
      </c>
      <c r="D48" s="72">
        <v>1251014114.28</v>
      </c>
      <c r="E48" s="72">
        <v>1251014114.28</v>
      </c>
      <c r="F48" s="72">
        <v>-0.02</v>
      </c>
      <c r="G48" s="72">
        <v>0.32</v>
      </c>
      <c r="H48" s="72">
        <v>14622748.67</v>
      </c>
      <c r="I48" s="72">
        <v>14622748.67</v>
      </c>
      <c r="J48" s="72">
        <v>0.32</v>
      </c>
      <c r="K48" s="54">
        <f t="shared" si="0"/>
        <v>0</v>
      </c>
    </row>
    <row r="49" spans="1:11" x14ac:dyDescent="0.25">
      <c r="A49" s="54">
        <v>10340040</v>
      </c>
      <c r="B49" s="54" t="s">
        <v>655</v>
      </c>
      <c r="C49" s="72">
        <v>320.89999999999998</v>
      </c>
      <c r="D49" s="72">
        <v>0</v>
      </c>
      <c r="E49" s="72">
        <v>0</v>
      </c>
      <c r="F49" s="72">
        <v>320.89999999999998</v>
      </c>
      <c r="G49" s="72">
        <v>3.29</v>
      </c>
      <c r="H49" s="72">
        <v>0</v>
      </c>
      <c r="I49" s="72">
        <v>0</v>
      </c>
      <c r="J49" s="72">
        <v>3.29</v>
      </c>
      <c r="K49" s="54">
        <f t="shared" si="0"/>
        <v>0</v>
      </c>
    </row>
    <row r="50" spans="1:11" x14ac:dyDescent="0.25">
      <c r="A50" s="54">
        <v>10340041</v>
      </c>
      <c r="B50" s="54" t="s">
        <v>656</v>
      </c>
      <c r="C50" s="72">
        <v>0</v>
      </c>
      <c r="D50" s="72">
        <v>0</v>
      </c>
      <c r="E50" s="72">
        <v>0</v>
      </c>
      <c r="F50" s="72">
        <v>0</v>
      </c>
      <c r="G50" s="72">
        <v>0</v>
      </c>
      <c r="H50" s="72">
        <v>0</v>
      </c>
      <c r="I50" s="72">
        <v>0</v>
      </c>
      <c r="J50" s="72">
        <v>0</v>
      </c>
      <c r="K50" s="54">
        <f t="shared" si="0"/>
        <v>0</v>
      </c>
    </row>
    <row r="51" spans="1:11" x14ac:dyDescent="0.25">
      <c r="A51" s="54">
        <v>10340042</v>
      </c>
      <c r="B51" s="54" t="s">
        <v>657</v>
      </c>
      <c r="C51" s="72">
        <v>0.05</v>
      </c>
      <c r="D51" s="72">
        <v>0</v>
      </c>
      <c r="E51" s="72">
        <v>0</v>
      </c>
      <c r="F51" s="72">
        <v>0.05</v>
      </c>
      <c r="G51" s="72">
        <v>0</v>
      </c>
      <c r="H51" s="72">
        <v>0</v>
      </c>
      <c r="I51" s="72">
        <v>0</v>
      </c>
      <c r="J51" s="72">
        <v>0</v>
      </c>
      <c r="K51" s="54">
        <f t="shared" si="0"/>
        <v>0</v>
      </c>
    </row>
    <row r="52" spans="1:11" x14ac:dyDescent="0.25">
      <c r="A52" s="54">
        <v>10340050</v>
      </c>
      <c r="B52" s="54" t="s">
        <v>658</v>
      </c>
      <c r="C52" s="72">
        <v>1621289.87</v>
      </c>
      <c r="D52" s="72">
        <v>760665037.38999999</v>
      </c>
      <c r="E52" s="72">
        <v>762286327.25999999</v>
      </c>
      <c r="F52" s="72">
        <v>0</v>
      </c>
      <c r="G52" s="72">
        <v>19084.939999999999</v>
      </c>
      <c r="H52" s="72">
        <v>8924719.5800000001</v>
      </c>
      <c r="I52" s="72">
        <v>8943804.5399999991</v>
      </c>
      <c r="J52" s="72">
        <v>-0.02</v>
      </c>
      <c r="K52" s="54">
        <f t="shared" si="0"/>
        <v>0</v>
      </c>
    </row>
    <row r="53" spans="1:11" x14ac:dyDescent="0.25">
      <c r="A53" s="54">
        <v>10340051</v>
      </c>
      <c r="B53" s="54" t="s">
        <v>659</v>
      </c>
      <c r="C53" s="72">
        <v>0</v>
      </c>
      <c r="D53" s="72">
        <v>523515000</v>
      </c>
      <c r="E53" s="72">
        <v>523515000</v>
      </c>
      <c r="F53" s="72">
        <v>0</v>
      </c>
      <c r="G53" s="72">
        <v>0</v>
      </c>
      <c r="H53" s="72">
        <v>6126530.9199999999</v>
      </c>
      <c r="I53" s="72">
        <v>6126530.9199999999</v>
      </c>
      <c r="J53" s="72">
        <v>0</v>
      </c>
      <c r="K53" s="54">
        <f t="shared" si="0"/>
        <v>0</v>
      </c>
    </row>
    <row r="54" spans="1:11" x14ac:dyDescent="0.25">
      <c r="A54" s="54">
        <v>10340052</v>
      </c>
      <c r="B54" s="54" t="s">
        <v>660</v>
      </c>
      <c r="C54" s="72">
        <v>0</v>
      </c>
      <c r="D54" s="72">
        <v>766535239.25</v>
      </c>
      <c r="E54" s="72">
        <v>766535239.25</v>
      </c>
      <c r="F54" s="72">
        <v>0</v>
      </c>
      <c r="G54" s="72">
        <v>-0.46</v>
      </c>
      <c r="H54" s="72">
        <v>8973437.6899999995</v>
      </c>
      <c r="I54" s="72">
        <v>8973437.2300000004</v>
      </c>
      <c r="J54" s="72">
        <v>0</v>
      </c>
      <c r="K54" s="54">
        <f t="shared" si="0"/>
        <v>0</v>
      </c>
    </row>
    <row r="55" spans="1:11" x14ac:dyDescent="0.25">
      <c r="A55" s="54">
        <v>10340060</v>
      </c>
      <c r="B55" s="54" t="s">
        <v>93</v>
      </c>
      <c r="C55" s="72">
        <v>16.260000000000002</v>
      </c>
      <c r="D55" s="72">
        <v>100481748.17</v>
      </c>
      <c r="E55" s="72">
        <v>100476804.02</v>
      </c>
      <c r="F55" s="72">
        <v>4960.41</v>
      </c>
      <c r="G55" s="72">
        <v>0.17</v>
      </c>
      <c r="H55" s="72">
        <v>1209796.8799999999</v>
      </c>
      <c r="I55" s="72">
        <v>1209744.42</v>
      </c>
      <c r="J55" s="72">
        <v>52.63</v>
      </c>
      <c r="K55" s="54">
        <f t="shared" si="0"/>
        <v>0</v>
      </c>
    </row>
    <row r="56" spans="1:11" x14ac:dyDescent="0.25">
      <c r="A56" s="54">
        <v>10340062</v>
      </c>
      <c r="B56" s="54" t="s">
        <v>28483</v>
      </c>
      <c r="C56" s="72">
        <v>0</v>
      </c>
      <c r="D56" s="72">
        <v>43350000</v>
      </c>
      <c r="E56" s="72">
        <v>43350000</v>
      </c>
      <c r="F56" s="72">
        <v>0</v>
      </c>
      <c r="G56" s="72">
        <v>0</v>
      </c>
      <c r="H56" s="72">
        <v>505539.36</v>
      </c>
      <c r="I56" s="72">
        <v>505539.36</v>
      </c>
      <c r="J56" s="72">
        <v>0</v>
      </c>
      <c r="K56" s="54">
        <f t="shared" si="0"/>
        <v>0</v>
      </c>
    </row>
    <row r="57" spans="1:11" x14ac:dyDescent="0.25">
      <c r="A57" s="54">
        <v>10340070</v>
      </c>
      <c r="B57" s="54" t="s">
        <v>661</v>
      </c>
      <c r="C57" s="72">
        <v>-0.1</v>
      </c>
      <c r="D57" s="72">
        <v>292327249</v>
      </c>
      <c r="E57" s="72">
        <v>274817099</v>
      </c>
      <c r="F57" s="72">
        <v>17510149.899999999</v>
      </c>
      <c r="G57" s="72">
        <v>0</v>
      </c>
      <c r="H57" s="72">
        <v>3160000</v>
      </c>
      <c r="I57" s="72">
        <v>2997036.22</v>
      </c>
      <c r="J57" s="72">
        <v>162963.78</v>
      </c>
      <c r="K57" s="54">
        <f t="shared" si="0"/>
        <v>0</v>
      </c>
    </row>
    <row r="58" spans="1:11" x14ac:dyDescent="0.25">
      <c r="A58" s="54">
        <v>10340072</v>
      </c>
      <c r="B58" s="54" t="s">
        <v>661</v>
      </c>
      <c r="C58" s="72">
        <v>0</v>
      </c>
      <c r="D58" s="72">
        <v>287209500</v>
      </c>
      <c r="E58" s="72">
        <v>287209500</v>
      </c>
      <c r="F58" s="72">
        <v>0</v>
      </c>
      <c r="G58" s="72">
        <v>0</v>
      </c>
      <c r="H58" s="72">
        <v>3370000</v>
      </c>
      <c r="I58" s="72">
        <v>3370000</v>
      </c>
      <c r="J58" s="72">
        <v>0</v>
      </c>
      <c r="K58" s="54">
        <f t="shared" si="0"/>
        <v>0</v>
      </c>
    </row>
    <row r="59" spans="1:11" x14ac:dyDescent="0.25">
      <c r="A59" s="54">
        <v>10340080</v>
      </c>
      <c r="B59" s="54" t="s">
        <v>662</v>
      </c>
      <c r="C59" s="72">
        <v>21073362.07</v>
      </c>
      <c r="D59" s="72">
        <v>876411022.57000005</v>
      </c>
      <c r="E59" s="72">
        <v>884118041.36000001</v>
      </c>
      <c r="F59" s="72">
        <v>13366343.279999999</v>
      </c>
      <c r="G59" s="72">
        <v>251022.78</v>
      </c>
      <c r="H59" s="72">
        <v>9970451.7599999998</v>
      </c>
      <c r="I59" s="72">
        <v>10076973.529999999</v>
      </c>
      <c r="J59" s="72">
        <v>144501.01</v>
      </c>
      <c r="K59" s="54">
        <f t="shared" si="0"/>
        <v>0</v>
      </c>
    </row>
    <row r="60" spans="1:11" x14ac:dyDescent="0.25">
      <c r="A60" s="54">
        <v>10340081</v>
      </c>
      <c r="B60" s="54" t="s">
        <v>662</v>
      </c>
      <c r="C60" s="72">
        <v>0</v>
      </c>
      <c r="D60" s="72">
        <v>0</v>
      </c>
      <c r="E60" s="72">
        <v>0</v>
      </c>
      <c r="F60" s="72">
        <v>0</v>
      </c>
      <c r="G60" s="72">
        <v>0</v>
      </c>
      <c r="H60" s="72">
        <v>0</v>
      </c>
      <c r="I60" s="72">
        <v>0</v>
      </c>
      <c r="J60" s="72">
        <v>0</v>
      </c>
      <c r="K60" s="54">
        <f t="shared" si="0"/>
        <v>0</v>
      </c>
    </row>
    <row r="61" spans="1:11" x14ac:dyDescent="0.25">
      <c r="A61" s="54">
        <v>10340082</v>
      </c>
      <c r="B61" s="54" t="s">
        <v>662</v>
      </c>
      <c r="C61" s="72">
        <v>0</v>
      </c>
      <c r="D61" s="72">
        <v>237432955.66</v>
      </c>
      <c r="E61" s="72">
        <v>237432955.66</v>
      </c>
      <c r="F61" s="72">
        <v>0</v>
      </c>
      <c r="G61" s="72">
        <v>0</v>
      </c>
      <c r="H61" s="72">
        <v>2769609.14</v>
      </c>
      <c r="I61" s="72">
        <v>2769609.14</v>
      </c>
      <c r="J61" s="72">
        <v>0</v>
      </c>
      <c r="K61" s="54">
        <f t="shared" si="0"/>
        <v>0</v>
      </c>
    </row>
    <row r="62" spans="1:11" x14ac:dyDescent="0.25">
      <c r="A62" s="54">
        <v>10340090</v>
      </c>
      <c r="B62" s="54" t="s">
        <v>663</v>
      </c>
      <c r="C62" s="72">
        <v>72592.94</v>
      </c>
      <c r="D62" s="72">
        <v>0</v>
      </c>
      <c r="E62" s="72">
        <v>0</v>
      </c>
      <c r="F62" s="72">
        <v>72592.94</v>
      </c>
      <c r="G62" s="72">
        <v>854.29</v>
      </c>
      <c r="H62" s="72">
        <v>70</v>
      </c>
      <c r="I62" s="72">
        <v>148</v>
      </c>
      <c r="J62" s="72">
        <v>776.29</v>
      </c>
      <c r="K62" s="54">
        <f t="shared" si="0"/>
        <v>0</v>
      </c>
    </row>
    <row r="63" spans="1:11" x14ac:dyDescent="0.25">
      <c r="A63" s="54">
        <v>10340100</v>
      </c>
      <c r="B63" s="54" t="s">
        <v>664</v>
      </c>
      <c r="C63" s="72">
        <v>116974.21</v>
      </c>
      <c r="D63" s="72">
        <v>0</v>
      </c>
      <c r="E63" s="72">
        <v>839.98</v>
      </c>
      <c r="F63" s="72">
        <v>116134.23</v>
      </c>
      <c r="G63" s="72">
        <v>1376.8</v>
      </c>
      <c r="H63" s="72">
        <v>109</v>
      </c>
      <c r="I63" s="72">
        <v>243.82</v>
      </c>
      <c r="J63" s="72">
        <v>1241.98</v>
      </c>
      <c r="K63" s="54">
        <f t="shared" si="0"/>
        <v>0</v>
      </c>
    </row>
    <row r="64" spans="1:11" x14ac:dyDescent="0.25">
      <c r="A64" s="54">
        <v>10340102</v>
      </c>
      <c r="B64" s="54" t="s">
        <v>665</v>
      </c>
      <c r="C64" s="72">
        <v>0</v>
      </c>
      <c r="D64" s="72">
        <v>0</v>
      </c>
      <c r="E64" s="72">
        <v>0</v>
      </c>
      <c r="F64" s="72">
        <v>0</v>
      </c>
      <c r="G64" s="72">
        <v>0</v>
      </c>
      <c r="H64" s="72">
        <v>0</v>
      </c>
      <c r="I64" s="72">
        <v>0</v>
      </c>
      <c r="J64" s="72">
        <v>0</v>
      </c>
      <c r="K64" s="54">
        <f t="shared" si="0"/>
        <v>0</v>
      </c>
    </row>
    <row r="65" spans="1:11" x14ac:dyDescent="0.25">
      <c r="A65" s="54">
        <v>10340110</v>
      </c>
      <c r="B65" s="54" t="s">
        <v>666</v>
      </c>
      <c r="C65" s="72">
        <v>101598797.95999999</v>
      </c>
      <c r="D65" s="72">
        <v>6404852593.5799999</v>
      </c>
      <c r="E65" s="72">
        <v>6499081727.7399998</v>
      </c>
      <c r="F65" s="72">
        <v>7369663.7999999998</v>
      </c>
      <c r="G65" s="72">
        <v>1210229.8799999999</v>
      </c>
      <c r="H65" s="72">
        <v>75307110.469999999</v>
      </c>
      <c r="I65" s="72">
        <v>76437668.310000002</v>
      </c>
      <c r="J65" s="72">
        <v>79672.039999999994</v>
      </c>
      <c r="K65" s="54">
        <f t="shared" si="0"/>
        <v>0</v>
      </c>
    </row>
    <row r="66" spans="1:11" x14ac:dyDescent="0.25">
      <c r="A66" s="54">
        <v>10340111</v>
      </c>
      <c r="B66" s="54" t="s">
        <v>667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2">
        <v>0</v>
      </c>
      <c r="J66" s="72">
        <v>0</v>
      </c>
      <c r="K66" s="54">
        <f t="shared" ref="K66:K129" si="3">IFERROR(VLOOKUP(A66,N:O,2,0),0)</f>
        <v>0</v>
      </c>
    </row>
    <row r="67" spans="1:11" x14ac:dyDescent="0.25">
      <c r="A67" s="54">
        <v>10340120</v>
      </c>
      <c r="B67" s="54" t="s">
        <v>668</v>
      </c>
      <c r="C67" s="72">
        <v>21574623.530000001</v>
      </c>
      <c r="D67" s="72">
        <v>493771644.17000002</v>
      </c>
      <c r="E67" s="72">
        <v>503470608.06</v>
      </c>
      <c r="F67" s="72">
        <v>11875659.640000001</v>
      </c>
      <c r="G67" s="72">
        <v>256993.73</v>
      </c>
      <c r="H67" s="72">
        <v>5523847.1699999999</v>
      </c>
      <c r="I67" s="72">
        <v>5652455.3899999997</v>
      </c>
      <c r="J67" s="72">
        <v>128385.51</v>
      </c>
      <c r="K67" s="54">
        <f t="shared" si="3"/>
        <v>0</v>
      </c>
    </row>
    <row r="68" spans="1:11" x14ac:dyDescent="0.25">
      <c r="A68" s="54">
        <v>10340121</v>
      </c>
      <c r="B68" s="54" t="s">
        <v>669</v>
      </c>
      <c r="C68" s="72">
        <v>0</v>
      </c>
      <c r="D68" s="72">
        <v>0</v>
      </c>
      <c r="E68" s="72">
        <v>0</v>
      </c>
      <c r="F68" s="72">
        <v>0</v>
      </c>
      <c r="G68" s="72">
        <v>0</v>
      </c>
      <c r="H68" s="72">
        <v>0</v>
      </c>
      <c r="I68" s="72">
        <v>0</v>
      </c>
      <c r="J68" s="72">
        <v>0</v>
      </c>
      <c r="K68" s="54">
        <f t="shared" si="3"/>
        <v>0</v>
      </c>
    </row>
    <row r="69" spans="1:11" x14ac:dyDescent="0.25">
      <c r="A69" s="54">
        <v>10340122</v>
      </c>
      <c r="B69" s="54" t="s">
        <v>670</v>
      </c>
      <c r="C69" s="72">
        <v>0</v>
      </c>
      <c r="D69" s="72">
        <v>142595482.72</v>
      </c>
      <c r="E69" s="72">
        <v>142595482.72</v>
      </c>
      <c r="F69" s="72">
        <v>0</v>
      </c>
      <c r="G69" s="72">
        <v>0</v>
      </c>
      <c r="H69" s="72">
        <v>1649973.26</v>
      </c>
      <c r="I69" s="72">
        <v>1649973.26</v>
      </c>
      <c r="J69" s="72">
        <v>0</v>
      </c>
      <c r="K69" s="54">
        <f t="shared" si="3"/>
        <v>0</v>
      </c>
    </row>
    <row r="70" spans="1:11" x14ac:dyDescent="0.25">
      <c r="A70" s="54">
        <v>10340130</v>
      </c>
      <c r="B70" s="54" t="s">
        <v>671</v>
      </c>
      <c r="C70" s="72">
        <v>1208921.68</v>
      </c>
      <c r="D70" s="72">
        <v>419855272.56</v>
      </c>
      <c r="E70" s="72">
        <v>418307337.25</v>
      </c>
      <c r="F70" s="72">
        <v>2756856.99</v>
      </c>
      <c r="G70" s="72">
        <v>14230.91</v>
      </c>
      <c r="H70" s="72">
        <v>4873040.6100000003</v>
      </c>
      <c r="I70" s="72">
        <v>4857786.87</v>
      </c>
      <c r="J70" s="72">
        <v>29484.65</v>
      </c>
      <c r="K70" s="54">
        <f t="shared" si="3"/>
        <v>0</v>
      </c>
    </row>
    <row r="71" spans="1:11" x14ac:dyDescent="0.25">
      <c r="A71" s="54">
        <v>10340131</v>
      </c>
      <c r="B71" s="54" t="s">
        <v>672</v>
      </c>
      <c r="C71" s="72">
        <v>0</v>
      </c>
      <c r="D71" s="72">
        <v>209300000</v>
      </c>
      <c r="E71" s="72">
        <v>209300000</v>
      </c>
      <c r="F71" s="72">
        <v>0</v>
      </c>
      <c r="G71" s="72">
        <v>0.21</v>
      </c>
      <c r="H71" s="72">
        <v>2445092.98</v>
      </c>
      <c r="I71" s="72">
        <v>2445092.98</v>
      </c>
      <c r="J71" s="72">
        <v>0.21</v>
      </c>
      <c r="K71" s="54">
        <f t="shared" si="3"/>
        <v>0</v>
      </c>
    </row>
    <row r="72" spans="1:11" x14ac:dyDescent="0.25">
      <c r="A72" s="54">
        <v>10340132</v>
      </c>
      <c r="B72" s="54" t="s">
        <v>673</v>
      </c>
      <c r="C72" s="72">
        <v>0</v>
      </c>
      <c r="D72" s="72">
        <v>343875325.27999997</v>
      </c>
      <c r="E72" s="72">
        <v>343875325.27999997</v>
      </c>
      <c r="F72" s="72">
        <v>0</v>
      </c>
      <c r="G72" s="72">
        <v>0.44</v>
      </c>
      <c r="H72" s="72">
        <v>3999728.44</v>
      </c>
      <c r="I72" s="72">
        <v>3999728.44</v>
      </c>
      <c r="J72" s="72">
        <v>0.44</v>
      </c>
      <c r="K72" s="54">
        <f t="shared" si="3"/>
        <v>0</v>
      </c>
    </row>
    <row r="73" spans="1:11" x14ac:dyDescent="0.25">
      <c r="A73" s="54">
        <v>10340140</v>
      </c>
      <c r="B73" s="54" t="s">
        <v>674</v>
      </c>
      <c r="C73" s="72">
        <v>8435</v>
      </c>
      <c r="D73" s="72">
        <v>0</v>
      </c>
      <c r="E73" s="72">
        <v>690</v>
      </c>
      <c r="F73" s="72">
        <v>7745</v>
      </c>
      <c r="G73" s="72">
        <v>99.3</v>
      </c>
      <c r="H73" s="72">
        <v>11</v>
      </c>
      <c r="I73" s="72">
        <v>27.89</v>
      </c>
      <c r="J73" s="72">
        <v>82.41</v>
      </c>
      <c r="K73" s="54">
        <f t="shared" si="3"/>
        <v>0</v>
      </c>
    </row>
    <row r="74" spans="1:11" x14ac:dyDescent="0.25">
      <c r="A74" s="54">
        <v>10340150</v>
      </c>
      <c r="B74" s="54" t="s">
        <v>28484</v>
      </c>
      <c r="C74" s="72">
        <v>0</v>
      </c>
      <c r="D74" s="72">
        <v>661633422.57000005</v>
      </c>
      <c r="E74" s="72">
        <v>660631576.62</v>
      </c>
      <c r="F74" s="72">
        <v>1001845.95</v>
      </c>
      <c r="G74" s="72">
        <v>0</v>
      </c>
      <c r="H74" s="72">
        <v>7644891.1799999997</v>
      </c>
      <c r="I74" s="72">
        <v>7634176.7000000002</v>
      </c>
      <c r="J74" s="72">
        <v>10714.48</v>
      </c>
      <c r="K74" s="54">
        <f t="shared" si="3"/>
        <v>0</v>
      </c>
    </row>
    <row r="75" spans="1:11" x14ac:dyDescent="0.25">
      <c r="A75" s="54">
        <v>10340151</v>
      </c>
      <c r="B75" s="54" t="s">
        <v>28485</v>
      </c>
      <c r="C75" s="72">
        <v>0</v>
      </c>
      <c r="D75" s="72">
        <v>77000000</v>
      </c>
      <c r="E75" s="72">
        <v>77000000</v>
      </c>
      <c r="F75" s="72">
        <v>0</v>
      </c>
      <c r="G75" s="72">
        <v>0</v>
      </c>
      <c r="H75" s="72">
        <v>895290.66</v>
      </c>
      <c r="I75" s="72">
        <v>895290.66</v>
      </c>
      <c r="J75" s="72">
        <v>0</v>
      </c>
      <c r="K75" s="54">
        <f t="shared" si="3"/>
        <v>0</v>
      </c>
    </row>
    <row r="76" spans="1:11" x14ac:dyDescent="0.25">
      <c r="A76" s="54">
        <v>10340152</v>
      </c>
      <c r="B76" s="54" t="s">
        <v>28486</v>
      </c>
      <c r="C76" s="72">
        <v>0</v>
      </c>
      <c r="D76" s="72">
        <v>140982908</v>
      </c>
      <c r="E76" s="72">
        <v>140982908</v>
      </c>
      <c r="F76" s="72">
        <v>0</v>
      </c>
      <c r="G76" s="72">
        <v>0</v>
      </c>
      <c r="H76" s="72">
        <v>1639013.01</v>
      </c>
      <c r="I76" s="72">
        <v>1639013.01</v>
      </c>
      <c r="J76" s="72">
        <v>0</v>
      </c>
      <c r="K76" s="54">
        <f t="shared" si="3"/>
        <v>0</v>
      </c>
    </row>
    <row r="77" spans="1:11" x14ac:dyDescent="0.25">
      <c r="A77" s="54">
        <v>10340210</v>
      </c>
      <c r="B77" s="54" t="s">
        <v>28487</v>
      </c>
      <c r="C77" s="72">
        <v>0</v>
      </c>
      <c r="D77" s="72">
        <v>130456240.95</v>
      </c>
      <c r="E77" s="72">
        <v>130186856.81999999</v>
      </c>
      <c r="F77" s="72">
        <v>269384.13</v>
      </c>
      <c r="G77" s="72">
        <v>0</v>
      </c>
      <c r="H77" s="72">
        <v>1482926.85</v>
      </c>
      <c r="I77" s="72">
        <v>1480045.58</v>
      </c>
      <c r="J77" s="72">
        <v>2881.27</v>
      </c>
      <c r="K77" s="54">
        <f t="shared" si="3"/>
        <v>0</v>
      </c>
    </row>
    <row r="78" spans="1:11" x14ac:dyDescent="0.25">
      <c r="A78" s="54">
        <v>10340220</v>
      </c>
      <c r="B78" s="54" t="s">
        <v>28488</v>
      </c>
      <c r="C78" s="72">
        <v>0</v>
      </c>
      <c r="D78" s="72">
        <v>34288494.310000002</v>
      </c>
      <c r="E78" s="72">
        <v>21614639.920000002</v>
      </c>
      <c r="F78" s="72">
        <v>12673854.390000001</v>
      </c>
      <c r="G78" s="72">
        <v>0</v>
      </c>
      <c r="H78" s="72">
        <v>361543.61</v>
      </c>
      <c r="I78" s="72">
        <v>224528.97</v>
      </c>
      <c r="J78" s="72">
        <v>137014.64000000001</v>
      </c>
      <c r="K78" s="54">
        <f t="shared" si="3"/>
        <v>0</v>
      </c>
    </row>
    <row r="79" spans="1:11" x14ac:dyDescent="0.25">
      <c r="A79" s="54">
        <v>10340221</v>
      </c>
      <c r="B79" s="54" t="s">
        <v>28489</v>
      </c>
      <c r="C79" s="72">
        <v>0</v>
      </c>
      <c r="D79" s="72">
        <v>680400</v>
      </c>
      <c r="E79" s="72">
        <v>680400</v>
      </c>
      <c r="F79" s="72">
        <v>0</v>
      </c>
      <c r="G79" s="72">
        <v>0</v>
      </c>
      <c r="H79" s="72">
        <v>8000</v>
      </c>
      <c r="I79" s="72">
        <v>8000</v>
      </c>
      <c r="J79" s="72">
        <v>0</v>
      </c>
      <c r="K79" s="54">
        <f t="shared" si="3"/>
        <v>0</v>
      </c>
    </row>
    <row r="80" spans="1:11" x14ac:dyDescent="0.25">
      <c r="A80" s="54">
        <v>10340230</v>
      </c>
      <c r="B80" s="54" t="s">
        <v>28490</v>
      </c>
      <c r="C80" s="72">
        <v>0</v>
      </c>
      <c r="D80" s="72">
        <v>0</v>
      </c>
      <c r="E80" s="72">
        <v>30168058.600000001</v>
      </c>
      <c r="F80" s="72">
        <v>-30168058.600000001</v>
      </c>
      <c r="G80" s="72">
        <v>0</v>
      </c>
      <c r="H80" s="72">
        <v>20922</v>
      </c>
      <c r="I80" s="72">
        <v>343575.05</v>
      </c>
      <c r="J80" s="72">
        <v>-322653.05</v>
      </c>
      <c r="K80" s="54">
        <f t="shared" si="3"/>
        <v>0</v>
      </c>
    </row>
    <row r="81" spans="1:11" x14ac:dyDescent="0.25">
      <c r="A81" s="54">
        <v>10340240</v>
      </c>
      <c r="B81" s="54" t="s">
        <v>28491</v>
      </c>
      <c r="C81" s="72">
        <v>0</v>
      </c>
      <c r="D81" s="72">
        <v>36861202.439999998</v>
      </c>
      <c r="E81" s="72">
        <v>1240032.49</v>
      </c>
      <c r="F81" s="72">
        <v>35621169.950000003</v>
      </c>
      <c r="G81" s="72">
        <v>0</v>
      </c>
      <c r="H81" s="72">
        <v>395375.2</v>
      </c>
      <c r="I81" s="72">
        <v>10281.469999999999</v>
      </c>
      <c r="J81" s="72">
        <v>385093.73</v>
      </c>
      <c r="K81" s="54">
        <f t="shared" si="3"/>
        <v>0</v>
      </c>
    </row>
    <row r="82" spans="1:11" x14ac:dyDescent="0.25">
      <c r="A82" s="54">
        <v>10340250</v>
      </c>
      <c r="B82" s="54" t="s">
        <v>28492</v>
      </c>
      <c r="C82" s="72">
        <v>0</v>
      </c>
      <c r="D82" s="72">
        <v>7057086.1500000004</v>
      </c>
      <c r="E82" s="72">
        <v>4373857.4000000004</v>
      </c>
      <c r="F82" s="72">
        <v>2683228.75</v>
      </c>
      <c r="G82" s="72">
        <v>0</v>
      </c>
      <c r="H82" s="72">
        <v>74376.34</v>
      </c>
      <c r="I82" s="72">
        <v>45368.46</v>
      </c>
      <c r="J82" s="72">
        <v>29007.88</v>
      </c>
      <c r="K82" s="54">
        <f t="shared" si="3"/>
        <v>0</v>
      </c>
    </row>
    <row r="83" spans="1:11" x14ac:dyDescent="0.25">
      <c r="A83" s="54">
        <v>10349998</v>
      </c>
      <c r="B83" s="54" t="s">
        <v>94</v>
      </c>
      <c r="C83" s="72">
        <v>-0.37</v>
      </c>
      <c r="D83" s="72">
        <v>1200772935.96</v>
      </c>
      <c r="E83" s="72">
        <v>1006151379.1799999</v>
      </c>
      <c r="F83" s="72">
        <v>194621556.41</v>
      </c>
      <c r="G83" s="72">
        <v>0</v>
      </c>
      <c r="H83" s="72">
        <v>13902559.289999999</v>
      </c>
      <c r="I83" s="72">
        <v>11798542.460000001</v>
      </c>
      <c r="J83" s="72">
        <v>2104016.83</v>
      </c>
      <c r="K83" s="54">
        <f t="shared" si="3"/>
        <v>0</v>
      </c>
    </row>
    <row r="84" spans="1:11" x14ac:dyDescent="0.25">
      <c r="A84" s="54">
        <v>10350001</v>
      </c>
      <c r="B84" s="54" t="s">
        <v>95</v>
      </c>
      <c r="C84" s="72">
        <v>0</v>
      </c>
      <c r="D84" s="72">
        <v>0</v>
      </c>
      <c r="E84" s="72">
        <v>0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54">
        <f t="shared" si="3"/>
        <v>0</v>
      </c>
    </row>
    <row r="85" spans="1:11" x14ac:dyDescent="0.25">
      <c r="A85" s="54">
        <v>10350002</v>
      </c>
      <c r="B85" s="54" t="s">
        <v>96</v>
      </c>
      <c r="C85" s="72">
        <v>0</v>
      </c>
      <c r="D85" s="72">
        <v>0</v>
      </c>
      <c r="E85" s="72">
        <v>0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54">
        <f t="shared" si="3"/>
        <v>0</v>
      </c>
    </row>
    <row r="86" spans="1:11" x14ac:dyDescent="0.25">
      <c r="A86" s="54">
        <v>10350003</v>
      </c>
      <c r="B86" s="54" t="s">
        <v>675</v>
      </c>
      <c r="C86" s="72">
        <v>5327053.63</v>
      </c>
      <c r="D86" s="72">
        <v>19228783.079999998</v>
      </c>
      <c r="E86" s="72">
        <v>20228343.390000001</v>
      </c>
      <c r="F86" s="72">
        <v>4327493.32</v>
      </c>
      <c r="G86" s="72">
        <v>83608.08</v>
      </c>
      <c r="H86" s="72">
        <v>224875.14</v>
      </c>
      <c r="I86" s="72">
        <v>235394.37</v>
      </c>
      <c r="J86" s="72">
        <v>73088.850000000006</v>
      </c>
      <c r="K86" s="54">
        <f t="shared" si="3"/>
        <v>0</v>
      </c>
    </row>
    <row r="87" spans="1:11" x14ac:dyDescent="0.25">
      <c r="A87" s="54">
        <v>10350004</v>
      </c>
      <c r="B87" s="54" t="s">
        <v>97</v>
      </c>
      <c r="C87" s="72">
        <v>279278.59000000003</v>
      </c>
      <c r="D87" s="72">
        <v>20478116.469999999</v>
      </c>
      <c r="E87" s="72">
        <v>20468802.41</v>
      </c>
      <c r="F87" s="72">
        <v>288592.65000000002</v>
      </c>
      <c r="G87" s="72">
        <v>4537.9399999999996</v>
      </c>
      <c r="H87" s="72">
        <v>238040.47</v>
      </c>
      <c r="I87" s="72">
        <v>237816.18</v>
      </c>
      <c r="J87" s="72">
        <v>4762.2299999999996</v>
      </c>
      <c r="K87" s="54">
        <f t="shared" si="3"/>
        <v>0</v>
      </c>
    </row>
    <row r="88" spans="1:11" x14ac:dyDescent="0.25">
      <c r="A88" s="54">
        <v>10350005</v>
      </c>
      <c r="B88" s="54" t="s">
        <v>98</v>
      </c>
      <c r="C88" s="72">
        <v>3048766.63</v>
      </c>
      <c r="D88" s="72">
        <v>79643474.650000006</v>
      </c>
      <c r="E88" s="72">
        <v>80060434.840000004</v>
      </c>
      <c r="F88" s="72">
        <v>2631806.44</v>
      </c>
      <c r="G88" s="72">
        <v>74868.77</v>
      </c>
      <c r="H88" s="72">
        <v>935865.78</v>
      </c>
      <c r="I88" s="72">
        <v>929873.77</v>
      </c>
      <c r="J88" s="72">
        <v>80860.78</v>
      </c>
      <c r="K88" s="54">
        <f t="shared" si="3"/>
        <v>0</v>
      </c>
    </row>
    <row r="89" spans="1:11" x14ac:dyDescent="0.25">
      <c r="A89" s="54">
        <v>10350006</v>
      </c>
      <c r="B89" s="54" t="s">
        <v>99</v>
      </c>
      <c r="C89" s="72">
        <v>4832873.9000000004</v>
      </c>
      <c r="D89" s="72">
        <v>12532846.640000001</v>
      </c>
      <c r="E89" s="72">
        <v>16189035.189999999</v>
      </c>
      <c r="F89" s="72">
        <v>1176685.3500000001</v>
      </c>
      <c r="G89" s="72">
        <v>67201.58</v>
      </c>
      <c r="H89" s="72">
        <v>146676.65</v>
      </c>
      <c r="I89" s="72">
        <v>186859.61</v>
      </c>
      <c r="J89" s="72">
        <v>27018.62</v>
      </c>
      <c r="K89" s="54">
        <f t="shared" si="3"/>
        <v>0</v>
      </c>
    </row>
    <row r="90" spans="1:11" x14ac:dyDescent="0.25">
      <c r="A90" s="54">
        <v>10350007</v>
      </c>
      <c r="B90" s="54" t="s">
        <v>100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54">
        <f t="shared" si="3"/>
        <v>0</v>
      </c>
    </row>
    <row r="91" spans="1:11" x14ac:dyDescent="0.25">
      <c r="A91" s="54">
        <v>10350008</v>
      </c>
      <c r="B91" s="54" t="s">
        <v>101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54">
        <f t="shared" si="3"/>
        <v>0</v>
      </c>
    </row>
    <row r="92" spans="1:11" x14ac:dyDescent="0.25">
      <c r="A92" s="54">
        <v>10350011</v>
      </c>
      <c r="B92" s="54" t="s">
        <v>102</v>
      </c>
      <c r="C92" s="72">
        <v>0</v>
      </c>
      <c r="D92" s="72">
        <v>7466838.8799999999</v>
      </c>
      <c r="E92" s="72">
        <v>7466838.8799999999</v>
      </c>
      <c r="F92" s="72">
        <v>0</v>
      </c>
      <c r="G92" s="72">
        <v>0</v>
      </c>
      <c r="H92" s="72">
        <v>87793.52</v>
      </c>
      <c r="I92" s="72">
        <v>87793.52</v>
      </c>
      <c r="J92" s="72">
        <v>0</v>
      </c>
      <c r="K92" s="54">
        <f t="shared" si="3"/>
        <v>0</v>
      </c>
    </row>
    <row r="93" spans="1:11" x14ac:dyDescent="0.25">
      <c r="A93" s="54">
        <v>10350012</v>
      </c>
      <c r="B93" s="54" t="s">
        <v>103</v>
      </c>
      <c r="C93" s="72">
        <v>11869104.529999999</v>
      </c>
      <c r="D93" s="72">
        <v>268072596.46000001</v>
      </c>
      <c r="E93" s="72">
        <v>258894160.34</v>
      </c>
      <c r="F93" s="72">
        <v>21047540.649999999</v>
      </c>
      <c r="G93" s="72">
        <v>141383.01999999999</v>
      </c>
      <c r="H93" s="72">
        <v>3108730.31</v>
      </c>
      <c r="I93" s="72">
        <v>3022572.35</v>
      </c>
      <c r="J93" s="72">
        <v>227540.98</v>
      </c>
      <c r="K93" s="54">
        <f t="shared" si="3"/>
        <v>0</v>
      </c>
    </row>
    <row r="94" spans="1:11" x14ac:dyDescent="0.25">
      <c r="A94" s="54">
        <v>10350013</v>
      </c>
      <c r="B94" s="54" t="s">
        <v>676</v>
      </c>
      <c r="C94" s="72">
        <v>288611</v>
      </c>
      <c r="D94" s="72">
        <v>17644803.739999998</v>
      </c>
      <c r="E94" s="72">
        <v>15982973.220000001</v>
      </c>
      <c r="F94" s="72">
        <v>1950441.52</v>
      </c>
      <c r="G94" s="72">
        <v>3397.29</v>
      </c>
      <c r="H94" s="72">
        <v>204666.53</v>
      </c>
      <c r="I94" s="72">
        <v>185157.87</v>
      </c>
      <c r="J94" s="72">
        <v>22905.95</v>
      </c>
      <c r="K94" s="54">
        <f t="shared" si="3"/>
        <v>0</v>
      </c>
    </row>
    <row r="95" spans="1:11" x14ac:dyDescent="0.25">
      <c r="A95" s="54">
        <v>10350014</v>
      </c>
      <c r="B95" s="54" t="s">
        <v>677</v>
      </c>
      <c r="C95" s="72">
        <v>0</v>
      </c>
      <c r="D95" s="72">
        <v>1149923</v>
      </c>
      <c r="E95" s="72">
        <v>1149923</v>
      </c>
      <c r="F95" s="72">
        <v>0</v>
      </c>
      <c r="G95" s="72">
        <v>0.27</v>
      </c>
      <c r="H95" s="72">
        <v>13348.29</v>
      </c>
      <c r="I95" s="72">
        <v>13321.4</v>
      </c>
      <c r="J95" s="72">
        <v>27.16</v>
      </c>
      <c r="K95" s="54">
        <f t="shared" si="3"/>
        <v>0</v>
      </c>
    </row>
    <row r="96" spans="1:11" x14ac:dyDescent="0.25">
      <c r="A96" s="54">
        <v>10350900</v>
      </c>
      <c r="B96" s="54" t="s">
        <v>104</v>
      </c>
      <c r="C96" s="72">
        <v>333092715.68000001</v>
      </c>
      <c r="D96" s="72">
        <v>6611043056.6499996</v>
      </c>
      <c r="E96" s="72">
        <v>6385622116.25</v>
      </c>
      <c r="F96" s="72">
        <v>558513656.08000004</v>
      </c>
      <c r="G96" s="72">
        <v>3967751.38</v>
      </c>
      <c r="H96" s="72">
        <v>78059637.349999994</v>
      </c>
      <c r="I96" s="72">
        <v>75989403.319999993</v>
      </c>
      <c r="J96" s="72">
        <v>6037985.4100000001</v>
      </c>
      <c r="K96" s="54">
        <f t="shared" si="3"/>
        <v>0</v>
      </c>
    </row>
    <row r="97" spans="1:11" x14ac:dyDescent="0.25">
      <c r="A97" s="54">
        <v>10350901</v>
      </c>
      <c r="B97" s="54" t="s">
        <v>105</v>
      </c>
      <c r="C97" s="72">
        <v>124975623.8</v>
      </c>
      <c r="D97" s="72">
        <v>2229121011.4200001</v>
      </c>
      <c r="E97" s="72">
        <v>2102297379.1099999</v>
      </c>
      <c r="F97" s="72">
        <v>251799256.11000001</v>
      </c>
      <c r="G97" s="72">
        <v>1488691.57</v>
      </c>
      <c r="H97" s="72">
        <v>26510355.32</v>
      </c>
      <c r="I97" s="72">
        <v>25276893.149999999</v>
      </c>
      <c r="J97" s="72">
        <v>2722153.74</v>
      </c>
      <c r="K97" s="54">
        <f t="shared" si="3"/>
        <v>0</v>
      </c>
    </row>
    <row r="98" spans="1:11" x14ac:dyDescent="0.25">
      <c r="A98" s="54">
        <v>10350902</v>
      </c>
      <c r="B98" s="54" t="s">
        <v>678</v>
      </c>
      <c r="C98" s="72">
        <v>0</v>
      </c>
      <c r="D98" s="72">
        <v>0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54">
        <f t="shared" si="3"/>
        <v>0</v>
      </c>
    </row>
    <row r="99" spans="1:11" x14ac:dyDescent="0.25">
      <c r="A99" s="54">
        <v>10350903</v>
      </c>
      <c r="B99" s="54" t="s">
        <v>106</v>
      </c>
      <c r="C99" s="72">
        <v>0</v>
      </c>
      <c r="D99" s="72">
        <v>0</v>
      </c>
      <c r="E99" s="72">
        <v>0</v>
      </c>
      <c r="F99" s="72">
        <v>0</v>
      </c>
      <c r="G99" s="72">
        <v>0</v>
      </c>
      <c r="H99" s="72">
        <v>0</v>
      </c>
      <c r="I99" s="72">
        <v>0</v>
      </c>
      <c r="J99" s="72">
        <v>0</v>
      </c>
      <c r="K99" s="54">
        <f t="shared" si="3"/>
        <v>0</v>
      </c>
    </row>
    <row r="100" spans="1:11" x14ac:dyDescent="0.25">
      <c r="A100" s="54">
        <v>10350904</v>
      </c>
      <c r="B100" s="54" t="s">
        <v>99</v>
      </c>
      <c r="C100" s="72">
        <v>0</v>
      </c>
      <c r="D100" s="72">
        <v>0</v>
      </c>
      <c r="E100" s="72">
        <v>0</v>
      </c>
      <c r="F100" s="72">
        <v>0</v>
      </c>
      <c r="G100" s="72">
        <v>0</v>
      </c>
      <c r="H100" s="72">
        <v>0</v>
      </c>
      <c r="I100" s="72">
        <v>0</v>
      </c>
      <c r="J100" s="72">
        <v>0</v>
      </c>
      <c r="K100" s="54">
        <f t="shared" si="3"/>
        <v>0</v>
      </c>
    </row>
    <row r="101" spans="1:11" x14ac:dyDescent="0.25">
      <c r="A101" s="54">
        <v>10350905</v>
      </c>
      <c r="B101" s="54" t="s">
        <v>107</v>
      </c>
      <c r="C101" s="72">
        <v>232971842.19999999</v>
      </c>
      <c r="D101" s="72">
        <v>11325571273</v>
      </c>
      <c r="E101" s="72">
        <v>11339441172</v>
      </c>
      <c r="F101" s="72">
        <v>219101943.19999999</v>
      </c>
      <c r="G101" s="72">
        <v>2775126.05</v>
      </c>
      <c r="H101" s="72">
        <v>135858488</v>
      </c>
      <c r="I101" s="72">
        <v>136264944</v>
      </c>
      <c r="J101" s="72">
        <v>2368670.0499999998</v>
      </c>
      <c r="K101" s="54">
        <f t="shared" si="3"/>
        <v>0</v>
      </c>
    </row>
    <row r="102" spans="1:11" x14ac:dyDescent="0.25">
      <c r="A102" s="54">
        <v>10350906</v>
      </c>
      <c r="B102" s="54" t="s">
        <v>37</v>
      </c>
      <c r="C102" s="72">
        <v>374288592.81999999</v>
      </c>
      <c r="D102" s="72">
        <v>11647735375</v>
      </c>
      <c r="E102" s="72">
        <v>11405441921</v>
      </c>
      <c r="F102" s="72">
        <v>616582046.82000005</v>
      </c>
      <c r="G102" s="72">
        <v>4458470.3600000003</v>
      </c>
      <c r="H102" s="72">
        <v>141475323</v>
      </c>
      <c r="I102" s="72">
        <v>139268041</v>
      </c>
      <c r="J102" s="72">
        <v>6665752.3600000003</v>
      </c>
      <c r="K102" s="54">
        <f t="shared" si="3"/>
        <v>0</v>
      </c>
    </row>
    <row r="103" spans="1:11" x14ac:dyDescent="0.25">
      <c r="A103" s="54">
        <v>10360001</v>
      </c>
      <c r="B103" s="54" t="s">
        <v>108</v>
      </c>
      <c r="C103" s="72">
        <v>95359944.319999993</v>
      </c>
      <c r="D103" s="72">
        <v>154568790.11000001</v>
      </c>
      <c r="E103" s="72">
        <v>183975418.16</v>
      </c>
      <c r="F103" s="72">
        <v>65953316.270000003</v>
      </c>
      <c r="G103" s="72">
        <v>1132156.83</v>
      </c>
      <c r="H103" s="72">
        <v>1797023.66</v>
      </c>
      <c r="I103" s="72">
        <v>2173706.5699999998</v>
      </c>
      <c r="J103" s="72">
        <v>755473.92000000004</v>
      </c>
      <c r="K103" s="54">
        <f t="shared" si="3"/>
        <v>0</v>
      </c>
    </row>
    <row r="104" spans="1:11" x14ac:dyDescent="0.25">
      <c r="A104" s="54">
        <v>10360002</v>
      </c>
      <c r="B104" s="54" t="s">
        <v>109</v>
      </c>
      <c r="C104" s="72">
        <v>104150963.22</v>
      </c>
      <c r="D104" s="72">
        <v>5477529127.5100002</v>
      </c>
      <c r="E104" s="72">
        <v>5163570113.6800003</v>
      </c>
      <c r="F104" s="72">
        <v>418109977.05000001</v>
      </c>
      <c r="G104" s="72">
        <v>1240630.8899999999</v>
      </c>
      <c r="H104" s="72">
        <v>64358276.079999998</v>
      </c>
      <c r="I104" s="72">
        <v>60828414.049999997</v>
      </c>
      <c r="J104" s="72">
        <v>4770492.92</v>
      </c>
      <c r="K104" s="54">
        <f t="shared" si="3"/>
        <v>0</v>
      </c>
    </row>
    <row r="105" spans="1:11" x14ac:dyDescent="0.25">
      <c r="A105" s="54">
        <v>10360003</v>
      </c>
      <c r="B105" s="54" t="s">
        <v>110</v>
      </c>
      <c r="C105" s="72">
        <v>6440374.5899999999</v>
      </c>
      <c r="D105" s="72">
        <v>112405157.86</v>
      </c>
      <c r="E105" s="72">
        <v>117267735.11</v>
      </c>
      <c r="F105" s="72">
        <v>1577797.34</v>
      </c>
      <c r="G105" s="72">
        <v>75888.17</v>
      </c>
      <c r="H105" s="72">
        <v>1310142.5</v>
      </c>
      <c r="I105" s="72">
        <v>1368043.32</v>
      </c>
      <c r="J105" s="72">
        <v>17987.349999999999</v>
      </c>
      <c r="K105" s="54">
        <f t="shared" si="3"/>
        <v>0</v>
      </c>
    </row>
    <row r="106" spans="1:11" x14ac:dyDescent="0.25">
      <c r="A106" s="54">
        <v>10360004</v>
      </c>
      <c r="B106" s="54" t="s">
        <v>253</v>
      </c>
      <c r="C106" s="72">
        <v>0</v>
      </c>
      <c r="D106" s="72">
        <v>22060743.050000001</v>
      </c>
      <c r="E106" s="72">
        <v>21247359.129999999</v>
      </c>
      <c r="F106" s="72">
        <v>813383.92</v>
      </c>
      <c r="G106" s="72">
        <v>0</v>
      </c>
      <c r="H106" s="72">
        <v>255894</v>
      </c>
      <c r="I106" s="72">
        <v>246605.14</v>
      </c>
      <c r="J106" s="72">
        <v>9288.86</v>
      </c>
      <c r="K106" s="54">
        <f t="shared" si="3"/>
        <v>0</v>
      </c>
    </row>
    <row r="107" spans="1:11" x14ac:dyDescent="0.25">
      <c r="A107" s="54">
        <v>10360010</v>
      </c>
      <c r="B107" s="54" t="s">
        <v>28493</v>
      </c>
      <c r="C107" s="72">
        <v>0</v>
      </c>
      <c r="D107" s="72">
        <v>6242112</v>
      </c>
      <c r="E107" s="72">
        <v>6242112</v>
      </c>
      <c r="F107" s="72">
        <v>0</v>
      </c>
      <c r="G107" s="72">
        <v>0</v>
      </c>
      <c r="H107" s="72">
        <v>72540.52</v>
      </c>
      <c r="I107" s="72">
        <v>72540.52</v>
      </c>
      <c r="J107" s="72">
        <v>0</v>
      </c>
      <c r="K107" s="54">
        <f t="shared" si="3"/>
        <v>0</v>
      </c>
    </row>
    <row r="108" spans="1:11" x14ac:dyDescent="0.25">
      <c r="A108" s="54">
        <v>10361001</v>
      </c>
      <c r="B108" s="54" t="s">
        <v>111</v>
      </c>
      <c r="C108" s="72">
        <v>414017</v>
      </c>
      <c r="D108" s="72">
        <v>144006453.78</v>
      </c>
      <c r="E108" s="72">
        <v>117752738.78</v>
      </c>
      <c r="F108" s="72">
        <v>26667732</v>
      </c>
      <c r="G108" s="72">
        <v>4835.4799999999996</v>
      </c>
      <c r="H108" s="72">
        <v>1658591.48</v>
      </c>
      <c r="I108" s="72">
        <v>1363883.64</v>
      </c>
      <c r="J108" s="72">
        <v>299543.32</v>
      </c>
      <c r="K108" s="54">
        <f t="shared" si="3"/>
        <v>0</v>
      </c>
    </row>
    <row r="109" spans="1:11" x14ac:dyDescent="0.25">
      <c r="A109" s="54">
        <v>10361003</v>
      </c>
      <c r="B109" s="54" t="s">
        <v>112</v>
      </c>
      <c r="C109" s="72">
        <v>46814</v>
      </c>
      <c r="D109" s="72">
        <v>756327</v>
      </c>
      <c r="E109" s="72">
        <v>795641</v>
      </c>
      <c r="F109" s="72">
        <v>7500</v>
      </c>
      <c r="G109" s="72">
        <v>551.08000000000004</v>
      </c>
      <c r="H109" s="72">
        <v>8811.94</v>
      </c>
      <c r="I109" s="72">
        <v>9274.73</v>
      </c>
      <c r="J109" s="72">
        <v>88.29</v>
      </c>
      <c r="K109" s="54">
        <f t="shared" si="3"/>
        <v>0</v>
      </c>
    </row>
    <row r="110" spans="1:11" x14ac:dyDescent="0.25">
      <c r="A110" s="54">
        <v>10362003</v>
      </c>
      <c r="B110" s="54" t="s">
        <v>679</v>
      </c>
      <c r="C110" s="72">
        <v>1296949.42</v>
      </c>
      <c r="D110" s="72">
        <v>1733981.45</v>
      </c>
      <c r="E110" s="72">
        <v>3030930.87</v>
      </c>
      <c r="F110" s="72">
        <v>0</v>
      </c>
      <c r="G110" s="72">
        <v>15267.07</v>
      </c>
      <c r="H110" s="72">
        <v>20575.669999999998</v>
      </c>
      <c r="I110" s="72">
        <v>35842.74</v>
      </c>
      <c r="J110" s="72">
        <v>0</v>
      </c>
      <c r="K110" s="54">
        <f t="shared" si="3"/>
        <v>0</v>
      </c>
    </row>
    <row r="111" spans="1:11" x14ac:dyDescent="0.25">
      <c r="A111" s="54">
        <v>10363001</v>
      </c>
      <c r="B111" s="54" t="s">
        <v>113</v>
      </c>
      <c r="C111" s="72">
        <v>23418620</v>
      </c>
      <c r="D111" s="72">
        <v>0</v>
      </c>
      <c r="E111" s="72">
        <v>615465</v>
      </c>
      <c r="F111" s="72">
        <v>22803155</v>
      </c>
      <c r="G111" s="72">
        <v>280111.65000000002</v>
      </c>
      <c r="H111" s="72">
        <v>0</v>
      </c>
      <c r="I111" s="72">
        <v>7194.55</v>
      </c>
      <c r="J111" s="72">
        <v>272917.09999999998</v>
      </c>
      <c r="K111" s="54">
        <f t="shared" si="3"/>
        <v>0</v>
      </c>
    </row>
    <row r="112" spans="1:11" x14ac:dyDescent="0.25">
      <c r="A112" s="54">
        <v>10364001</v>
      </c>
      <c r="B112" s="54" t="s">
        <v>114</v>
      </c>
      <c r="C112" s="72">
        <v>0</v>
      </c>
      <c r="D112" s="72">
        <v>6300741</v>
      </c>
      <c r="E112" s="72">
        <v>5053926</v>
      </c>
      <c r="F112" s="72">
        <v>1246815</v>
      </c>
      <c r="G112" s="72">
        <v>0</v>
      </c>
      <c r="H112" s="72">
        <v>74088.39</v>
      </c>
      <c r="I112" s="72">
        <v>60753</v>
      </c>
      <c r="J112" s="72">
        <v>13335.39</v>
      </c>
      <c r="K112" s="54">
        <f t="shared" si="3"/>
        <v>0</v>
      </c>
    </row>
    <row r="113" spans="1:11" x14ac:dyDescent="0.25">
      <c r="A113" s="54">
        <v>10364003</v>
      </c>
      <c r="B113" s="54" t="s">
        <v>680</v>
      </c>
      <c r="C113" s="72">
        <v>0</v>
      </c>
      <c r="D113" s="72">
        <v>0</v>
      </c>
      <c r="E113" s="72">
        <v>0</v>
      </c>
      <c r="F113" s="72">
        <v>0</v>
      </c>
      <c r="G113" s="72">
        <v>0</v>
      </c>
      <c r="H113" s="72">
        <v>0</v>
      </c>
      <c r="I113" s="72">
        <v>0</v>
      </c>
      <c r="J113" s="72">
        <v>0</v>
      </c>
      <c r="K113" s="54">
        <f t="shared" si="3"/>
        <v>0</v>
      </c>
    </row>
    <row r="114" spans="1:11" x14ac:dyDescent="0.25">
      <c r="A114" s="54">
        <v>10364004</v>
      </c>
      <c r="B114" s="54" t="s">
        <v>115</v>
      </c>
      <c r="C114" s="72">
        <v>0</v>
      </c>
      <c r="D114" s="72">
        <v>0</v>
      </c>
      <c r="E114" s="72">
        <v>0</v>
      </c>
      <c r="F114" s="72">
        <v>0</v>
      </c>
      <c r="G114" s="72">
        <v>0</v>
      </c>
      <c r="H114" s="72">
        <v>0</v>
      </c>
      <c r="I114" s="72">
        <v>0</v>
      </c>
      <c r="J114" s="72">
        <v>0</v>
      </c>
      <c r="K114" s="54">
        <f t="shared" si="3"/>
        <v>0</v>
      </c>
    </row>
    <row r="115" spans="1:11" x14ac:dyDescent="0.25">
      <c r="A115" s="54">
        <v>10367001</v>
      </c>
      <c r="B115" s="54" t="s">
        <v>254</v>
      </c>
      <c r="C115" s="72">
        <v>0</v>
      </c>
      <c r="D115" s="72">
        <v>0</v>
      </c>
      <c r="E115" s="72">
        <v>0</v>
      </c>
      <c r="F115" s="72">
        <v>0</v>
      </c>
      <c r="G115" s="72">
        <v>0.06</v>
      </c>
      <c r="H115" s="72">
        <v>0</v>
      </c>
      <c r="I115" s="72">
        <v>0</v>
      </c>
      <c r="J115" s="72">
        <v>0.06</v>
      </c>
      <c r="K115" s="54">
        <f t="shared" si="3"/>
        <v>0</v>
      </c>
    </row>
    <row r="116" spans="1:11" x14ac:dyDescent="0.25">
      <c r="A116" s="54">
        <v>20100001</v>
      </c>
      <c r="B116" s="54" t="s">
        <v>116</v>
      </c>
      <c r="C116" s="72">
        <v>-14155686.779999999</v>
      </c>
      <c r="D116" s="72">
        <v>918514515.69000006</v>
      </c>
      <c r="E116" s="72">
        <v>943032227.17999995</v>
      </c>
      <c r="F116" s="72">
        <v>-38673398.270000003</v>
      </c>
      <c r="G116" s="72">
        <v>-168620.45</v>
      </c>
      <c r="H116" s="72">
        <v>10743304.5</v>
      </c>
      <c r="I116" s="72">
        <v>11002496.689999999</v>
      </c>
      <c r="J116" s="72">
        <v>-427812.64</v>
      </c>
      <c r="K116" s="54">
        <f t="shared" si="3"/>
        <v>0</v>
      </c>
    </row>
    <row r="117" spans="1:11" x14ac:dyDescent="0.25">
      <c r="A117" s="54">
        <v>20100002</v>
      </c>
      <c r="B117" s="54" t="s">
        <v>117</v>
      </c>
      <c r="C117" s="72">
        <v>0</v>
      </c>
      <c r="D117" s="72">
        <v>3882752.64</v>
      </c>
      <c r="E117" s="72">
        <v>3882752.64</v>
      </c>
      <c r="F117" s="72">
        <v>0</v>
      </c>
      <c r="G117" s="72">
        <v>0</v>
      </c>
      <c r="H117" s="72">
        <v>46054.080000000002</v>
      </c>
      <c r="I117" s="72">
        <v>46054.080000000002</v>
      </c>
      <c r="J117" s="72">
        <v>0</v>
      </c>
      <c r="K117" s="54">
        <f t="shared" si="3"/>
        <v>0</v>
      </c>
    </row>
    <row r="118" spans="1:11" x14ac:dyDescent="0.25">
      <c r="A118" s="54">
        <v>20100003</v>
      </c>
      <c r="B118" s="54" t="s">
        <v>118</v>
      </c>
      <c r="C118" s="72">
        <v>-68791086.980000004</v>
      </c>
      <c r="D118" s="72">
        <v>4175851179.1799998</v>
      </c>
      <c r="E118" s="72">
        <v>4269187732.1500001</v>
      </c>
      <c r="F118" s="72">
        <v>-162127639.94999999</v>
      </c>
      <c r="G118" s="72">
        <v>-819451.01</v>
      </c>
      <c r="H118" s="72">
        <v>49119720.409999996</v>
      </c>
      <c r="I118" s="72">
        <v>50152482.469999999</v>
      </c>
      <c r="J118" s="72">
        <v>-1852213.07</v>
      </c>
      <c r="K118" s="54">
        <f t="shared" si="3"/>
        <v>0</v>
      </c>
    </row>
    <row r="119" spans="1:11" x14ac:dyDescent="0.25">
      <c r="A119" s="54">
        <v>20100004</v>
      </c>
      <c r="B119" s="54" t="s">
        <v>119</v>
      </c>
      <c r="C119" s="72">
        <v>-49459538.829999998</v>
      </c>
      <c r="D119" s="72">
        <v>955414585.90999997</v>
      </c>
      <c r="E119" s="72">
        <v>1035529410.17</v>
      </c>
      <c r="F119" s="72">
        <v>-129574363.09</v>
      </c>
      <c r="G119" s="72">
        <v>-589197.48</v>
      </c>
      <c r="H119" s="72">
        <v>11244659.43</v>
      </c>
      <c r="I119" s="72">
        <v>12148413.369999999</v>
      </c>
      <c r="J119" s="72">
        <v>-1492951.42</v>
      </c>
      <c r="K119" s="54">
        <f t="shared" si="3"/>
        <v>0</v>
      </c>
    </row>
    <row r="120" spans="1:11" x14ac:dyDescent="0.25">
      <c r="A120" s="54">
        <v>20100005</v>
      </c>
      <c r="B120" s="54" t="s">
        <v>681</v>
      </c>
      <c r="C120" s="72">
        <v>-1323624.98</v>
      </c>
      <c r="D120" s="72">
        <v>16016930.300000001</v>
      </c>
      <c r="E120" s="72">
        <v>17120639.32</v>
      </c>
      <c r="F120" s="72">
        <v>-2427334</v>
      </c>
      <c r="G120" s="72">
        <v>-15585.06</v>
      </c>
      <c r="H120" s="72">
        <v>187647.33</v>
      </c>
      <c r="I120" s="72">
        <v>199906.56</v>
      </c>
      <c r="J120" s="72">
        <v>-27844.29</v>
      </c>
      <c r="K120" s="54">
        <f t="shared" si="3"/>
        <v>0</v>
      </c>
    </row>
    <row r="121" spans="1:11" x14ac:dyDescent="0.25">
      <c r="A121" s="54">
        <v>20100006</v>
      </c>
      <c r="B121" s="54" t="s">
        <v>682</v>
      </c>
      <c r="C121" s="72">
        <v>0</v>
      </c>
      <c r="D121" s="72">
        <v>0</v>
      </c>
      <c r="E121" s="72">
        <v>0</v>
      </c>
      <c r="F121" s="72">
        <v>0</v>
      </c>
      <c r="G121" s="72">
        <v>0</v>
      </c>
      <c r="H121" s="72">
        <v>0</v>
      </c>
      <c r="I121" s="72">
        <v>0</v>
      </c>
      <c r="J121" s="72">
        <v>0</v>
      </c>
      <c r="K121" s="54">
        <f t="shared" si="3"/>
        <v>0</v>
      </c>
    </row>
    <row r="122" spans="1:11" x14ac:dyDescent="0.25">
      <c r="A122" s="54">
        <v>20100007</v>
      </c>
      <c r="B122" s="54" t="s">
        <v>120</v>
      </c>
      <c r="C122" s="72">
        <v>-11581169.439999999</v>
      </c>
      <c r="D122" s="72">
        <v>82157837.510000005</v>
      </c>
      <c r="E122" s="72">
        <v>78464211.079999998</v>
      </c>
      <c r="F122" s="72">
        <v>-7887543.0099999998</v>
      </c>
      <c r="G122" s="72">
        <v>-138136.41</v>
      </c>
      <c r="H122" s="72">
        <v>970163.74</v>
      </c>
      <c r="I122" s="72">
        <v>921949.24</v>
      </c>
      <c r="J122" s="72">
        <v>-89921.91</v>
      </c>
      <c r="K122" s="54">
        <f t="shared" si="3"/>
        <v>0</v>
      </c>
    </row>
    <row r="123" spans="1:11" x14ac:dyDescent="0.25">
      <c r="A123" s="54">
        <v>20100008</v>
      </c>
      <c r="B123" s="54" t="s">
        <v>121</v>
      </c>
      <c r="C123" s="72">
        <v>-15638412.390000001</v>
      </c>
      <c r="D123" s="72">
        <v>273692606.39999998</v>
      </c>
      <c r="E123" s="72">
        <v>278949725.88999999</v>
      </c>
      <c r="F123" s="72">
        <v>-20895531.879999999</v>
      </c>
      <c r="G123" s="72">
        <v>-184089.58</v>
      </c>
      <c r="H123" s="72">
        <v>3206966.91</v>
      </c>
      <c r="I123" s="72">
        <v>3256884.26</v>
      </c>
      <c r="J123" s="72">
        <v>-234006.93</v>
      </c>
      <c r="K123" s="54">
        <f t="shared" si="3"/>
        <v>0</v>
      </c>
    </row>
    <row r="124" spans="1:11" x14ac:dyDescent="0.25">
      <c r="A124" s="54">
        <v>20100009</v>
      </c>
      <c r="B124" s="54" t="s">
        <v>122</v>
      </c>
      <c r="C124" s="72">
        <v>-19902325.920000002</v>
      </c>
      <c r="D124" s="72">
        <v>285666523.69</v>
      </c>
      <c r="E124" s="72">
        <v>293653555.47000003</v>
      </c>
      <c r="F124" s="72">
        <v>-27889357.699999999</v>
      </c>
      <c r="G124" s="72">
        <v>-234358.47</v>
      </c>
      <c r="H124" s="72">
        <v>3322882.27</v>
      </c>
      <c r="I124" s="72">
        <v>3394181.68</v>
      </c>
      <c r="J124" s="72">
        <v>-305657.88</v>
      </c>
      <c r="K124" s="54">
        <f t="shared" si="3"/>
        <v>0</v>
      </c>
    </row>
    <row r="125" spans="1:11" x14ac:dyDescent="0.25">
      <c r="A125" s="54">
        <v>20100010</v>
      </c>
      <c r="B125" s="54" t="s">
        <v>123</v>
      </c>
      <c r="C125" s="72">
        <v>0</v>
      </c>
      <c r="D125" s="72">
        <v>0</v>
      </c>
      <c r="E125" s="72">
        <v>0</v>
      </c>
      <c r="F125" s="72">
        <v>0</v>
      </c>
      <c r="G125" s="72">
        <v>0</v>
      </c>
      <c r="H125" s="72">
        <v>0</v>
      </c>
      <c r="I125" s="72">
        <v>0</v>
      </c>
      <c r="J125" s="72">
        <v>0</v>
      </c>
      <c r="K125" s="54">
        <f t="shared" si="3"/>
        <v>0</v>
      </c>
    </row>
    <row r="126" spans="1:11" x14ac:dyDescent="0.25">
      <c r="A126" s="54">
        <v>20100012</v>
      </c>
      <c r="B126" s="54" t="s">
        <v>683</v>
      </c>
      <c r="C126" s="72">
        <v>0</v>
      </c>
      <c r="D126" s="72">
        <v>0</v>
      </c>
      <c r="E126" s="72">
        <v>0</v>
      </c>
      <c r="F126" s="72">
        <v>0</v>
      </c>
      <c r="G126" s="72">
        <v>0</v>
      </c>
      <c r="H126" s="72">
        <v>0</v>
      </c>
      <c r="I126" s="72">
        <v>0</v>
      </c>
      <c r="J126" s="72">
        <v>0</v>
      </c>
      <c r="K126" s="54">
        <f t="shared" si="3"/>
        <v>0</v>
      </c>
    </row>
    <row r="127" spans="1:11" x14ac:dyDescent="0.25">
      <c r="A127" s="54">
        <v>20100013</v>
      </c>
      <c r="B127" s="54" t="s">
        <v>124</v>
      </c>
      <c r="C127" s="72">
        <v>-24442250.190000001</v>
      </c>
      <c r="D127" s="72">
        <v>222395721.94999999</v>
      </c>
      <c r="E127" s="72">
        <v>245708435.24000001</v>
      </c>
      <c r="F127" s="72">
        <v>-47754963.479999997</v>
      </c>
      <c r="G127" s="72">
        <v>-287728.48</v>
      </c>
      <c r="H127" s="72">
        <v>2604497.5299999998</v>
      </c>
      <c r="I127" s="72">
        <v>2862485.72</v>
      </c>
      <c r="J127" s="72">
        <v>-545716.67000000004</v>
      </c>
      <c r="K127" s="54">
        <f t="shared" si="3"/>
        <v>0</v>
      </c>
    </row>
    <row r="128" spans="1:11" x14ac:dyDescent="0.25">
      <c r="A128" s="54">
        <v>20100015</v>
      </c>
      <c r="B128" s="54" t="s">
        <v>684</v>
      </c>
      <c r="C128" s="72">
        <v>0</v>
      </c>
      <c r="D128" s="72">
        <v>0</v>
      </c>
      <c r="E128" s="72">
        <v>0</v>
      </c>
      <c r="F128" s="72">
        <v>0</v>
      </c>
      <c r="G128" s="72">
        <v>0</v>
      </c>
      <c r="H128" s="72">
        <v>0</v>
      </c>
      <c r="I128" s="72">
        <v>0</v>
      </c>
      <c r="J128" s="72">
        <v>0</v>
      </c>
      <c r="K128" s="54">
        <f t="shared" si="3"/>
        <v>0</v>
      </c>
    </row>
    <row r="129" spans="1:11" x14ac:dyDescent="0.25">
      <c r="A129" s="54">
        <v>20100016</v>
      </c>
      <c r="B129" s="54" t="s">
        <v>685</v>
      </c>
      <c r="C129" s="72">
        <v>0</v>
      </c>
      <c r="D129" s="72">
        <v>3830000</v>
      </c>
      <c r="E129" s="72">
        <v>7143395.3499999996</v>
      </c>
      <c r="F129" s="72">
        <v>-3313395.35</v>
      </c>
      <c r="G129" s="72">
        <v>0</v>
      </c>
      <c r="H129" s="72">
        <v>44612.7</v>
      </c>
      <c r="I129" s="72">
        <v>83207.87</v>
      </c>
      <c r="J129" s="72">
        <v>-38595.17</v>
      </c>
      <c r="K129" s="54">
        <f t="shared" si="3"/>
        <v>0</v>
      </c>
    </row>
    <row r="130" spans="1:11" x14ac:dyDescent="0.25">
      <c r="A130" s="54">
        <v>20100020</v>
      </c>
      <c r="B130" s="54" t="s">
        <v>28494</v>
      </c>
      <c r="C130" s="72">
        <v>0</v>
      </c>
      <c r="D130" s="72">
        <v>0</v>
      </c>
      <c r="E130" s="72">
        <v>267578.40999999997</v>
      </c>
      <c r="F130" s="72">
        <v>-267578.40999999997</v>
      </c>
      <c r="G130" s="72">
        <v>0</v>
      </c>
      <c r="H130" s="72">
        <v>0</v>
      </c>
      <c r="I130" s="72">
        <v>3026.75</v>
      </c>
      <c r="J130" s="72">
        <v>-3026.75</v>
      </c>
      <c r="K130" s="54">
        <f t="shared" ref="K130:K193" si="4">IFERROR(VLOOKUP(A130,N:O,2,0),0)</f>
        <v>0</v>
      </c>
    </row>
    <row r="131" spans="1:11" x14ac:dyDescent="0.25">
      <c r="A131" s="54">
        <v>20120001</v>
      </c>
      <c r="B131" s="54" t="s">
        <v>686</v>
      </c>
      <c r="C131" s="72">
        <v>0</v>
      </c>
      <c r="D131" s="72">
        <v>0</v>
      </c>
      <c r="E131" s="72">
        <v>0</v>
      </c>
      <c r="F131" s="72">
        <v>0</v>
      </c>
      <c r="G131" s="72">
        <v>0</v>
      </c>
      <c r="H131" s="72">
        <v>0</v>
      </c>
      <c r="I131" s="72">
        <v>0</v>
      </c>
      <c r="J131" s="72">
        <v>0</v>
      </c>
      <c r="K131" s="54">
        <f t="shared" si="4"/>
        <v>0</v>
      </c>
    </row>
    <row r="132" spans="1:11" x14ac:dyDescent="0.25">
      <c r="A132" s="54">
        <v>20121001</v>
      </c>
      <c r="B132" s="54" t="s">
        <v>125</v>
      </c>
      <c r="C132" s="72">
        <v>-76902271.310000002</v>
      </c>
      <c r="D132" s="72">
        <v>2719181550.3600001</v>
      </c>
      <c r="E132" s="72">
        <v>2750634757.04</v>
      </c>
      <c r="F132" s="72">
        <v>-108355477.98999999</v>
      </c>
      <c r="G132" s="72">
        <v>-907077</v>
      </c>
      <c r="H132" s="72">
        <v>31775881.059999999</v>
      </c>
      <c r="I132" s="72">
        <v>32044297.469999999</v>
      </c>
      <c r="J132" s="72">
        <v>-1175493.4099999999</v>
      </c>
      <c r="K132" s="54">
        <f t="shared" si="4"/>
        <v>0</v>
      </c>
    </row>
    <row r="133" spans="1:11" x14ac:dyDescent="0.25">
      <c r="A133" s="54">
        <v>20122009</v>
      </c>
      <c r="B133" s="54" t="s">
        <v>126</v>
      </c>
      <c r="C133" s="72">
        <v>-120874880.70999999</v>
      </c>
      <c r="D133" s="72">
        <v>894634017.55999994</v>
      </c>
      <c r="E133" s="72">
        <v>777217045.66999996</v>
      </c>
      <c r="F133" s="72">
        <v>-3457908.82</v>
      </c>
      <c r="G133" s="72">
        <v>-1439843.73</v>
      </c>
      <c r="H133" s="72">
        <v>10537608.050000001</v>
      </c>
      <c r="I133" s="72">
        <v>9135147.1199999992</v>
      </c>
      <c r="J133" s="72">
        <v>-37382.800000000003</v>
      </c>
      <c r="K133" s="54">
        <f t="shared" si="4"/>
        <v>0</v>
      </c>
    </row>
    <row r="134" spans="1:11" x14ac:dyDescent="0.25">
      <c r="A134" s="54">
        <v>20122010</v>
      </c>
      <c r="B134" s="54" t="s">
        <v>127</v>
      </c>
      <c r="C134" s="72">
        <v>-20122069.149999999</v>
      </c>
      <c r="D134" s="72">
        <v>77721980.230000004</v>
      </c>
      <c r="E134" s="72">
        <v>200519948.78999999</v>
      </c>
      <c r="F134" s="72">
        <v>-142920037.71000001</v>
      </c>
      <c r="G134" s="72">
        <v>-239691.11</v>
      </c>
      <c r="H134" s="72">
        <v>831583.61</v>
      </c>
      <c r="I134" s="72">
        <v>2136973.9900000002</v>
      </c>
      <c r="J134" s="72">
        <v>-1545081.49</v>
      </c>
      <c r="K134" s="54">
        <f t="shared" si="4"/>
        <v>0</v>
      </c>
    </row>
    <row r="135" spans="1:11" x14ac:dyDescent="0.25">
      <c r="A135" s="54">
        <v>20124004</v>
      </c>
      <c r="B135" s="54" t="s">
        <v>255</v>
      </c>
      <c r="C135" s="72">
        <v>0</v>
      </c>
      <c r="D135" s="72">
        <v>344030000</v>
      </c>
      <c r="E135" s="72">
        <v>344030000</v>
      </c>
      <c r="F135" s="72">
        <v>0</v>
      </c>
      <c r="G135" s="72">
        <v>0</v>
      </c>
      <c r="H135" s="72">
        <v>4023947.07</v>
      </c>
      <c r="I135" s="72">
        <v>4023947.07</v>
      </c>
      <c r="J135" s="72">
        <v>0</v>
      </c>
      <c r="K135" s="54">
        <f t="shared" si="4"/>
        <v>0</v>
      </c>
    </row>
    <row r="136" spans="1:11" x14ac:dyDescent="0.25">
      <c r="A136" s="54">
        <v>20124006</v>
      </c>
      <c r="B136" s="54" t="s">
        <v>687</v>
      </c>
      <c r="C136" s="72">
        <v>-19368682.940000001</v>
      </c>
      <c r="D136" s="72">
        <v>2759671.56</v>
      </c>
      <c r="E136" s="72">
        <v>113358.5</v>
      </c>
      <c r="F136" s="72">
        <v>-16722369.880000001</v>
      </c>
      <c r="G136" s="72">
        <v>-230716.89</v>
      </c>
      <c r="H136" s="72">
        <v>32872.800000000003</v>
      </c>
      <c r="I136" s="72">
        <v>495</v>
      </c>
      <c r="J136" s="72">
        <v>-198339.09</v>
      </c>
      <c r="K136" s="54">
        <f t="shared" si="4"/>
        <v>0</v>
      </c>
    </row>
    <row r="137" spans="1:11" x14ac:dyDescent="0.25">
      <c r="A137" s="54">
        <v>20130001</v>
      </c>
      <c r="B137" s="54" t="s">
        <v>128</v>
      </c>
      <c r="C137" s="72">
        <v>-88431907.599999994</v>
      </c>
      <c r="D137" s="72">
        <v>1886348837.0999999</v>
      </c>
      <c r="E137" s="72">
        <v>1897499305.5</v>
      </c>
      <c r="F137" s="72">
        <v>-99582376</v>
      </c>
      <c r="G137" s="72">
        <v>-1040987.75</v>
      </c>
      <c r="H137" s="72">
        <v>21947791.329999998</v>
      </c>
      <c r="I137" s="72">
        <v>21971855.670000002</v>
      </c>
      <c r="J137" s="72">
        <v>-1065052.0900000001</v>
      </c>
      <c r="K137" s="54">
        <f t="shared" si="4"/>
        <v>0</v>
      </c>
    </row>
    <row r="138" spans="1:11" x14ac:dyDescent="0.25">
      <c r="A138" s="54">
        <v>20130004</v>
      </c>
      <c r="B138" s="54" t="s">
        <v>129</v>
      </c>
      <c r="C138" s="72">
        <v>-737614</v>
      </c>
      <c r="D138" s="72">
        <v>0</v>
      </c>
      <c r="E138" s="72">
        <v>0</v>
      </c>
      <c r="F138" s="72">
        <v>-737614</v>
      </c>
      <c r="G138" s="72">
        <v>-8683.02</v>
      </c>
      <c r="H138" s="72">
        <v>794</v>
      </c>
      <c r="I138" s="72">
        <v>0</v>
      </c>
      <c r="J138" s="72">
        <v>-7889.02</v>
      </c>
      <c r="K138" s="54">
        <f t="shared" si="4"/>
        <v>0</v>
      </c>
    </row>
    <row r="139" spans="1:11" x14ac:dyDescent="0.25">
      <c r="A139" s="54">
        <v>20130007</v>
      </c>
      <c r="B139" s="54" t="s">
        <v>130</v>
      </c>
      <c r="C139" s="72">
        <v>-8341408.1500000004</v>
      </c>
      <c r="D139" s="72">
        <v>180307922.27000001</v>
      </c>
      <c r="E139" s="72">
        <v>181655087.55000001</v>
      </c>
      <c r="F139" s="72">
        <v>-9688573.4299999997</v>
      </c>
      <c r="G139" s="72">
        <v>-98192.06</v>
      </c>
      <c r="H139" s="72">
        <v>2120810.73</v>
      </c>
      <c r="I139" s="72">
        <v>2127360</v>
      </c>
      <c r="J139" s="72">
        <v>-104741.33</v>
      </c>
      <c r="K139" s="54">
        <f t="shared" si="4"/>
        <v>0</v>
      </c>
    </row>
    <row r="140" spans="1:11" x14ac:dyDescent="0.25">
      <c r="A140" s="54">
        <v>20130009</v>
      </c>
      <c r="B140" s="54" t="s">
        <v>131</v>
      </c>
      <c r="C140" s="72">
        <v>-312795.40999999997</v>
      </c>
      <c r="D140" s="72">
        <v>1549120</v>
      </c>
      <c r="E140" s="72">
        <v>1267049.5900000001</v>
      </c>
      <c r="F140" s="72">
        <v>-30725</v>
      </c>
      <c r="G140" s="72">
        <v>-3682.1</v>
      </c>
      <c r="H140" s="72">
        <v>18066.12</v>
      </c>
      <c r="I140" s="72">
        <v>14713.08</v>
      </c>
      <c r="J140" s="72">
        <v>-329.06</v>
      </c>
      <c r="K140" s="54">
        <f t="shared" si="4"/>
        <v>0</v>
      </c>
    </row>
    <row r="141" spans="1:11" x14ac:dyDescent="0.25">
      <c r="A141" s="54">
        <v>20130010</v>
      </c>
      <c r="B141" s="54" t="s">
        <v>132</v>
      </c>
      <c r="C141" s="72">
        <v>-293267</v>
      </c>
      <c r="D141" s="72">
        <v>0</v>
      </c>
      <c r="E141" s="72">
        <v>0</v>
      </c>
      <c r="F141" s="72">
        <v>-293267</v>
      </c>
      <c r="G141" s="72">
        <v>-3451.82</v>
      </c>
      <c r="H141" s="72">
        <v>315</v>
      </c>
      <c r="I141" s="72">
        <v>0</v>
      </c>
      <c r="J141" s="72">
        <v>-3136.82</v>
      </c>
      <c r="K141" s="54">
        <f t="shared" si="4"/>
        <v>0</v>
      </c>
    </row>
    <row r="142" spans="1:11" x14ac:dyDescent="0.25">
      <c r="A142" s="54">
        <v>20130011</v>
      </c>
      <c r="B142" s="54" t="s">
        <v>133</v>
      </c>
      <c r="C142" s="72">
        <v>-4115900</v>
      </c>
      <c r="D142" s="72">
        <v>37367748</v>
      </c>
      <c r="E142" s="72">
        <v>37498032</v>
      </c>
      <c r="F142" s="72">
        <v>-4246184</v>
      </c>
      <c r="G142" s="72">
        <v>-48450.75</v>
      </c>
      <c r="H142" s="72">
        <v>435704.32000000001</v>
      </c>
      <c r="I142" s="72">
        <v>432667.44</v>
      </c>
      <c r="J142" s="72">
        <v>-45413.87</v>
      </c>
      <c r="K142" s="54">
        <f t="shared" si="4"/>
        <v>0</v>
      </c>
    </row>
    <row r="143" spans="1:11" x14ac:dyDescent="0.25">
      <c r="A143" s="54">
        <v>20130021</v>
      </c>
      <c r="B143" s="54" t="s">
        <v>134</v>
      </c>
      <c r="C143" s="72">
        <v>-128971188.95999999</v>
      </c>
      <c r="D143" s="72">
        <v>41623785</v>
      </c>
      <c r="E143" s="72">
        <v>112416417</v>
      </c>
      <c r="F143" s="72">
        <v>-199763820.96000001</v>
      </c>
      <c r="G143" s="72">
        <v>-1518201.11</v>
      </c>
      <c r="H143" s="72">
        <v>539784.71</v>
      </c>
      <c r="I143" s="72">
        <v>1158094.78</v>
      </c>
      <c r="J143" s="72">
        <v>-2136511.1800000002</v>
      </c>
      <c r="K143" s="54">
        <f t="shared" si="4"/>
        <v>0</v>
      </c>
    </row>
    <row r="144" spans="1:11" x14ac:dyDescent="0.25">
      <c r="A144" s="54">
        <v>20135001</v>
      </c>
      <c r="B144" s="54" t="s">
        <v>135</v>
      </c>
      <c r="C144" s="72">
        <v>-41637847.100000001</v>
      </c>
      <c r="D144" s="72">
        <v>620958167.13</v>
      </c>
      <c r="E144" s="72">
        <v>610420633.03999996</v>
      </c>
      <c r="F144" s="72">
        <v>-31100313.010000002</v>
      </c>
      <c r="G144" s="72">
        <v>-495946.89</v>
      </c>
      <c r="H144" s="72">
        <v>7204179.8499999996</v>
      </c>
      <c r="I144" s="72">
        <v>7040856.6200000001</v>
      </c>
      <c r="J144" s="72">
        <v>-332623.65999999997</v>
      </c>
      <c r="K144" s="54">
        <f t="shared" si="4"/>
        <v>0</v>
      </c>
    </row>
    <row r="145" spans="1:11" x14ac:dyDescent="0.25">
      <c r="A145" s="54">
        <v>20135002</v>
      </c>
      <c r="B145" s="54" t="s">
        <v>136</v>
      </c>
      <c r="C145" s="72">
        <v>-21481421.280000001</v>
      </c>
      <c r="D145" s="72">
        <v>0</v>
      </c>
      <c r="E145" s="72">
        <v>0</v>
      </c>
      <c r="F145" s="72">
        <v>-21481421.280000001</v>
      </c>
      <c r="G145" s="72">
        <v>-283208.56</v>
      </c>
      <c r="H145" s="72">
        <v>0</v>
      </c>
      <c r="I145" s="72">
        <v>0</v>
      </c>
      <c r="J145" s="72">
        <v>-283208.56</v>
      </c>
      <c r="K145" s="54">
        <f t="shared" si="4"/>
        <v>0</v>
      </c>
    </row>
    <row r="146" spans="1:11" x14ac:dyDescent="0.25">
      <c r="A146" s="54">
        <v>20140001</v>
      </c>
      <c r="B146" s="54" t="s">
        <v>688</v>
      </c>
      <c r="C146" s="72">
        <v>0</v>
      </c>
      <c r="D146" s="72">
        <v>0</v>
      </c>
      <c r="E146" s="72">
        <v>0</v>
      </c>
      <c r="F146" s="72">
        <v>0</v>
      </c>
      <c r="G146" s="72">
        <v>0</v>
      </c>
      <c r="H146" s="72">
        <v>0</v>
      </c>
      <c r="I146" s="72">
        <v>0</v>
      </c>
      <c r="J146" s="72">
        <v>0</v>
      </c>
      <c r="K146" s="54">
        <f t="shared" si="4"/>
        <v>0</v>
      </c>
    </row>
    <row r="147" spans="1:11" x14ac:dyDescent="0.25">
      <c r="A147" s="54">
        <v>20140002</v>
      </c>
      <c r="B147" s="54" t="s">
        <v>689</v>
      </c>
      <c r="C147" s="72">
        <v>-1756569.8</v>
      </c>
      <c r="D147" s="72">
        <v>2335241.1</v>
      </c>
      <c r="E147" s="72">
        <v>578671.30000000005</v>
      </c>
      <c r="F147" s="72">
        <v>0</v>
      </c>
      <c r="G147" s="72">
        <v>-20924</v>
      </c>
      <c r="H147" s="72">
        <v>27718</v>
      </c>
      <c r="I147" s="72">
        <v>6794</v>
      </c>
      <c r="J147" s="72">
        <v>0</v>
      </c>
      <c r="K147" s="54">
        <f t="shared" si="4"/>
        <v>0</v>
      </c>
    </row>
    <row r="148" spans="1:11" x14ac:dyDescent="0.25">
      <c r="A148" s="54">
        <v>20140004</v>
      </c>
      <c r="B148" s="54" t="s">
        <v>137</v>
      </c>
      <c r="C148" s="72">
        <v>-346209.8</v>
      </c>
      <c r="D148" s="72">
        <v>9151851</v>
      </c>
      <c r="E148" s="72">
        <v>10317923.699999999</v>
      </c>
      <c r="F148" s="72">
        <v>-1512282.5</v>
      </c>
      <c r="G148" s="72">
        <v>-4124</v>
      </c>
      <c r="H148" s="72">
        <v>107218</v>
      </c>
      <c r="I148" s="72">
        <v>119443</v>
      </c>
      <c r="J148" s="72">
        <v>-16349</v>
      </c>
      <c r="K148" s="54">
        <f t="shared" si="4"/>
        <v>0</v>
      </c>
    </row>
    <row r="149" spans="1:11" x14ac:dyDescent="0.25">
      <c r="A149" s="54">
        <v>20141001</v>
      </c>
      <c r="B149" s="54" t="s">
        <v>138</v>
      </c>
      <c r="C149" s="72">
        <v>-1412003.54</v>
      </c>
      <c r="D149" s="72">
        <v>12913748.73</v>
      </c>
      <c r="E149" s="72">
        <v>13938678.98</v>
      </c>
      <c r="F149" s="72">
        <v>-2436933.79</v>
      </c>
      <c r="G149" s="72">
        <v>-16621.82</v>
      </c>
      <c r="H149" s="72">
        <v>152006.15</v>
      </c>
      <c r="I149" s="72">
        <v>161447.44</v>
      </c>
      <c r="J149" s="72">
        <v>-26063.11</v>
      </c>
      <c r="K149" s="54">
        <f t="shared" si="4"/>
        <v>0</v>
      </c>
    </row>
    <row r="150" spans="1:11" x14ac:dyDescent="0.25">
      <c r="A150" s="54">
        <v>20141002</v>
      </c>
      <c r="B150" s="54" t="s">
        <v>139</v>
      </c>
      <c r="C150" s="72">
        <v>-1924696.46</v>
      </c>
      <c r="D150" s="72">
        <v>8401005.2599999998</v>
      </c>
      <c r="E150" s="72">
        <v>7427723.8899999997</v>
      </c>
      <c r="F150" s="72">
        <v>-951415.09</v>
      </c>
      <c r="G150" s="72">
        <v>-22673.79</v>
      </c>
      <c r="H150" s="72">
        <v>98767.87</v>
      </c>
      <c r="I150" s="72">
        <v>86269.21</v>
      </c>
      <c r="J150" s="72">
        <v>-10175.129999999999</v>
      </c>
      <c r="K150" s="54">
        <f t="shared" si="4"/>
        <v>0</v>
      </c>
    </row>
    <row r="151" spans="1:11" x14ac:dyDescent="0.25">
      <c r="A151" s="54">
        <v>20141003</v>
      </c>
      <c r="B151" s="54" t="s">
        <v>140</v>
      </c>
      <c r="C151" s="72">
        <v>-42731</v>
      </c>
      <c r="D151" s="72">
        <v>2092848.76</v>
      </c>
      <c r="E151" s="72">
        <v>2456107.5699999998</v>
      </c>
      <c r="F151" s="72">
        <v>-405989.81</v>
      </c>
      <c r="G151" s="72">
        <v>-503.01</v>
      </c>
      <c r="H151" s="72">
        <v>24596.93</v>
      </c>
      <c r="I151" s="72">
        <v>28436.48</v>
      </c>
      <c r="J151" s="72">
        <v>-4342.5600000000004</v>
      </c>
      <c r="K151" s="54">
        <f t="shared" si="4"/>
        <v>0</v>
      </c>
    </row>
    <row r="152" spans="1:11" x14ac:dyDescent="0.25">
      <c r="A152" s="54">
        <v>20141004</v>
      </c>
      <c r="B152" s="54" t="s">
        <v>141</v>
      </c>
      <c r="C152" s="72">
        <v>0</v>
      </c>
      <c r="D152" s="72">
        <v>187284</v>
      </c>
      <c r="E152" s="72">
        <v>190419</v>
      </c>
      <c r="F152" s="72">
        <v>-3135</v>
      </c>
      <c r="G152" s="72">
        <v>0</v>
      </c>
      <c r="H152" s="72">
        <v>2181.17</v>
      </c>
      <c r="I152" s="72">
        <v>2214.34</v>
      </c>
      <c r="J152" s="72">
        <v>-33.17</v>
      </c>
      <c r="K152" s="54">
        <f t="shared" si="4"/>
        <v>0</v>
      </c>
    </row>
    <row r="153" spans="1:11" x14ac:dyDescent="0.25">
      <c r="A153" s="54">
        <v>20141005</v>
      </c>
      <c r="B153" s="54" t="s">
        <v>142</v>
      </c>
      <c r="C153" s="72">
        <v>-31624</v>
      </c>
      <c r="D153" s="72">
        <v>286432</v>
      </c>
      <c r="E153" s="72">
        <v>377097</v>
      </c>
      <c r="F153" s="72">
        <v>-122289</v>
      </c>
      <c r="G153" s="72">
        <v>-372.27</v>
      </c>
      <c r="H153" s="72">
        <v>3395.96</v>
      </c>
      <c r="I153" s="72">
        <v>4331.7700000000004</v>
      </c>
      <c r="J153" s="72">
        <v>-1308.08</v>
      </c>
      <c r="K153" s="54">
        <f t="shared" si="4"/>
        <v>0</v>
      </c>
    </row>
    <row r="154" spans="1:11" x14ac:dyDescent="0.25">
      <c r="A154" s="54">
        <v>20141006</v>
      </c>
      <c r="B154" s="54" t="s">
        <v>690</v>
      </c>
      <c r="C154" s="72">
        <v>-22620</v>
      </c>
      <c r="D154" s="72">
        <v>23145</v>
      </c>
      <c r="E154" s="72">
        <v>4425</v>
      </c>
      <c r="F154" s="72">
        <v>-3900</v>
      </c>
      <c r="G154" s="72">
        <v>-266.27999999999997</v>
      </c>
      <c r="H154" s="72">
        <v>274.45999999999998</v>
      </c>
      <c r="I154" s="72">
        <v>49.93</v>
      </c>
      <c r="J154" s="72">
        <v>-41.75</v>
      </c>
      <c r="K154" s="54">
        <f t="shared" si="4"/>
        <v>0</v>
      </c>
    </row>
    <row r="155" spans="1:11" x14ac:dyDescent="0.25">
      <c r="A155" s="54">
        <v>20141007</v>
      </c>
      <c r="B155" s="54" t="s">
        <v>691</v>
      </c>
      <c r="C155" s="72">
        <v>-10623</v>
      </c>
      <c r="D155" s="72">
        <v>109705</v>
      </c>
      <c r="E155" s="72">
        <v>103403</v>
      </c>
      <c r="F155" s="72">
        <v>-4321</v>
      </c>
      <c r="G155" s="72">
        <v>-125.05</v>
      </c>
      <c r="H155" s="72">
        <v>1278.49</v>
      </c>
      <c r="I155" s="72">
        <v>1202.98</v>
      </c>
      <c r="J155" s="72">
        <v>-49.54</v>
      </c>
      <c r="K155" s="54">
        <f t="shared" si="4"/>
        <v>0</v>
      </c>
    </row>
    <row r="156" spans="1:11" x14ac:dyDescent="0.25">
      <c r="A156" s="54">
        <v>20141008</v>
      </c>
      <c r="B156" s="54" t="s">
        <v>143</v>
      </c>
      <c r="C156" s="72">
        <v>0</v>
      </c>
      <c r="D156" s="72">
        <v>0</v>
      </c>
      <c r="E156" s="72">
        <v>0</v>
      </c>
      <c r="F156" s="72">
        <v>0</v>
      </c>
      <c r="G156" s="72">
        <v>0</v>
      </c>
      <c r="H156" s="72">
        <v>0</v>
      </c>
      <c r="I156" s="72">
        <v>0</v>
      </c>
      <c r="J156" s="72">
        <v>0</v>
      </c>
      <c r="K156" s="54">
        <f t="shared" si="4"/>
        <v>0</v>
      </c>
    </row>
    <row r="157" spans="1:11" x14ac:dyDescent="0.25">
      <c r="A157" s="54">
        <v>20141010</v>
      </c>
      <c r="B157" s="54" t="s">
        <v>144</v>
      </c>
      <c r="C157" s="72">
        <v>-2516654.37</v>
      </c>
      <c r="D157" s="72">
        <v>17067008.800000001</v>
      </c>
      <c r="E157" s="72">
        <v>17491538.09</v>
      </c>
      <c r="F157" s="72">
        <v>-2941183.66</v>
      </c>
      <c r="G157" s="72">
        <v>-29625.57</v>
      </c>
      <c r="H157" s="72">
        <v>200595.4</v>
      </c>
      <c r="I157" s="72">
        <v>202425.92</v>
      </c>
      <c r="J157" s="72">
        <v>-31456.09</v>
      </c>
      <c r="K157" s="54">
        <f t="shared" si="4"/>
        <v>0</v>
      </c>
    </row>
    <row r="158" spans="1:11" x14ac:dyDescent="0.25">
      <c r="A158" s="54">
        <v>20141011</v>
      </c>
      <c r="B158" s="54" t="s">
        <v>145</v>
      </c>
      <c r="C158" s="72">
        <v>0</v>
      </c>
      <c r="D158" s="72">
        <v>0</v>
      </c>
      <c r="E158" s="72">
        <v>0</v>
      </c>
      <c r="F158" s="72">
        <v>0</v>
      </c>
      <c r="G158" s="72">
        <v>0</v>
      </c>
      <c r="H158" s="72">
        <v>0</v>
      </c>
      <c r="I158" s="72">
        <v>0</v>
      </c>
      <c r="J158" s="72">
        <v>0</v>
      </c>
      <c r="K158" s="54">
        <f t="shared" si="4"/>
        <v>0</v>
      </c>
    </row>
    <row r="159" spans="1:11" x14ac:dyDescent="0.25">
      <c r="A159" s="54">
        <v>20141012</v>
      </c>
      <c r="B159" s="54" t="s">
        <v>146</v>
      </c>
      <c r="C159" s="72">
        <v>-2565159</v>
      </c>
      <c r="D159" s="72">
        <v>4055666.75</v>
      </c>
      <c r="E159" s="72">
        <v>4333630.75</v>
      </c>
      <c r="F159" s="72">
        <v>-2843123</v>
      </c>
      <c r="G159" s="72">
        <v>-30196.29</v>
      </c>
      <c r="H159" s="72">
        <v>50337.440000000002</v>
      </c>
      <c r="I159" s="72">
        <v>50548.4</v>
      </c>
      <c r="J159" s="72">
        <v>-30407.25</v>
      </c>
      <c r="K159" s="54">
        <f t="shared" si="4"/>
        <v>0</v>
      </c>
    </row>
    <row r="160" spans="1:11" x14ac:dyDescent="0.25">
      <c r="A160" s="54">
        <v>20141014</v>
      </c>
      <c r="B160" s="54" t="s">
        <v>147</v>
      </c>
      <c r="C160" s="72">
        <v>-545841</v>
      </c>
      <c r="D160" s="72">
        <v>13025958.5</v>
      </c>
      <c r="E160" s="72">
        <v>13828214.5</v>
      </c>
      <c r="F160" s="72">
        <v>-1348097</v>
      </c>
      <c r="G160" s="72">
        <v>-6425.42</v>
      </c>
      <c r="H160" s="72">
        <v>152211.31</v>
      </c>
      <c r="I160" s="72">
        <v>160204.35999999999</v>
      </c>
      <c r="J160" s="72">
        <v>-14418.47</v>
      </c>
      <c r="K160" s="54">
        <f t="shared" si="4"/>
        <v>0</v>
      </c>
    </row>
    <row r="161" spans="1:11" x14ac:dyDescent="0.25">
      <c r="A161" s="54">
        <v>20141015</v>
      </c>
      <c r="B161" s="54" t="s">
        <v>148</v>
      </c>
      <c r="C161" s="72">
        <v>-2762338.75</v>
      </c>
      <c r="D161" s="72">
        <v>21975931</v>
      </c>
      <c r="E161" s="72">
        <v>22364776.199999999</v>
      </c>
      <c r="F161" s="72">
        <v>-3151183.95</v>
      </c>
      <c r="G161" s="72">
        <v>-32517.45</v>
      </c>
      <c r="H161" s="72">
        <v>259763.39</v>
      </c>
      <c r="I161" s="72">
        <v>260948.59</v>
      </c>
      <c r="J161" s="72">
        <v>-33702.65</v>
      </c>
      <c r="K161" s="54">
        <f t="shared" si="4"/>
        <v>0</v>
      </c>
    </row>
    <row r="162" spans="1:11" x14ac:dyDescent="0.25">
      <c r="A162" s="54">
        <v>20141016</v>
      </c>
      <c r="B162" s="54" t="s">
        <v>336</v>
      </c>
      <c r="C162" s="72">
        <v>-678653.17</v>
      </c>
      <c r="D162" s="72">
        <v>0</v>
      </c>
      <c r="E162" s="72">
        <v>325397.40000000002</v>
      </c>
      <c r="F162" s="72">
        <v>-1004050.57</v>
      </c>
      <c r="G162" s="72">
        <v>-7988.91</v>
      </c>
      <c r="H162" s="72">
        <v>731</v>
      </c>
      <c r="I162" s="72">
        <v>3480.18</v>
      </c>
      <c r="J162" s="72">
        <v>-10738.09</v>
      </c>
      <c r="K162" s="54">
        <f t="shared" si="4"/>
        <v>0</v>
      </c>
    </row>
    <row r="163" spans="1:11" x14ac:dyDescent="0.25">
      <c r="A163" s="54">
        <v>20150501</v>
      </c>
      <c r="B163" s="54" t="s">
        <v>337</v>
      </c>
      <c r="C163" s="72">
        <v>-355491</v>
      </c>
      <c r="D163" s="72">
        <v>4621322</v>
      </c>
      <c r="E163" s="72">
        <v>4676240</v>
      </c>
      <c r="F163" s="72">
        <v>-410409</v>
      </c>
      <c r="G163" s="72">
        <v>-4185.18</v>
      </c>
      <c r="H163" s="72">
        <v>53740.3</v>
      </c>
      <c r="I163" s="72">
        <v>53945</v>
      </c>
      <c r="J163" s="72">
        <v>-4389.88</v>
      </c>
      <c r="K163" s="54">
        <f t="shared" si="4"/>
        <v>0</v>
      </c>
    </row>
    <row r="164" spans="1:11" x14ac:dyDescent="0.25">
      <c r="A164" s="54">
        <v>20201001</v>
      </c>
      <c r="B164" s="54" t="s">
        <v>692</v>
      </c>
      <c r="C164" s="72">
        <v>0</v>
      </c>
      <c r="D164" s="72">
        <v>0</v>
      </c>
      <c r="E164" s="72">
        <v>0</v>
      </c>
      <c r="F164" s="72">
        <v>0</v>
      </c>
      <c r="G164" s="72">
        <v>0</v>
      </c>
      <c r="H164" s="72">
        <v>0</v>
      </c>
      <c r="I164" s="72">
        <v>0</v>
      </c>
      <c r="J164" s="72">
        <v>0</v>
      </c>
      <c r="K164" s="54">
        <f t="shared" si="4"/>
        <v>0</v>
      </c>
    </row>
    <row r="165" spans="1:11" x14ac:dyDescent="0.25">
      <c r="A165" s="54">
        <v>20201003</v>
      </c>
      <c r="B165" s="54" t="s">
        <v>693</v>
      </c>
      <c r="C165" s="72">
        <v>-140081209.25</v>
      </c>
      <c r="D165" s="72">
        <v>185514996.91999999</v>
      </c>
      <c r="E165" s="72">
        <v>369451921</v>
      </c>
      <c r="F165" s="72">
        <v>-324018133.32999998</v>
      </c>
      <c r="G165" s="72">
        <v>-1668626.67</v>
      </c>
      <c r="H165" s="72">
        <v>1339652.53</v>
      </c>
      <c r="I165" s="72">
        <v>3500000</v>
      </c>
      <c r="J165" s="72">
        <v>-3828974.14</v>
      </c>
      <c r="K165" s="54">
        <f t="shared" si="4"/>
        <v>0</v>
      </c>
    </row>
    <row r="166" spans="1:11" x14ac:dyDescent="0.25">
      <c r="A166" s="54">
        <v>20203001</v>
      </c>
      <c r="B166" s="54" t="s">
        <v>302</v>
      </c>
      <c r="C166" s="72">
        <v>0</v>
      </c>
      <c r="D166" s="72">
        <v>1490966253.2</v>
      </c>
      <c r="E166" s="72">
        <v>1621529603.2</v>
      </c>
      <c r="F166" s="72">
        <v>-130563350</v>
      </c>
      <c r="G166" s="72">
        <v>-0.28999999999999998</v>
      </c>
      <c r="H166" s="72">
        <v>18780408.350000001</v>
      </c>
      <c r="I166" s="72">
        <v>20176807.129999999</v>
      </c>
      <c r="J166" s="72">
        <v>-1396399.07</v>
      </c>
      <c r="K166" s="54">
        <f t="shared" si="4"/>
        <v>0</v>
      </c>
    </row>
    <row r="167" spans="1:11" x14ac:dyDescent="0.25">
      <c r="A167" s="54">
        <v>20203003</v>
      </c>
      <c r="B167" s="54" t="s">
        <v>694</v>
      </c>
      <c r="C167" s="72">
        <v>-179273492.25999999</v>
      </c>
      <c r="D167" s="72">
        <v>99596452.989999995</v>
      </c>
      <c r="E167" s="72">
        <v>0</v>
      </c>
      <c r="F167" s="72">
        <v>-79677039.269999996</v>
      </c>
      <c r="G167" s="72">
        <v>-2110341.73</v>
      </c>
      <c r="H167" s="72">
        <v>1388589.94</v>
      </c>
      <c r="I167" s="72">
        <v>130409</v>
      </c>
      <c r="J167" s="72">
        <v>-852160.79</v>
      </c>
      <c r="K167" s="54">
        <f t="shared" si="4"/>
        <v>0</v>
      </c>
    </row>
    <row r="168" spans="1:11" x14ac:dyDescent="0.25">
      <c r="A168" s="54">
        <v>30101001</v>
      </c>
      <c r="B168" s="54" t="s">
        <v>149</v>
      </c>
      <c r="C168" s="72">
        <v>-870384000</v>
      </c>
      <c r="D168" s="72">
        <v>0</v>
      </c>
      <c r="E168" s="72">
        <v>43375100</v>
      </c>
      <c r="F168" s="72">
        <v>-913759100</v>
      </c>
      <c r="G168" s="72">
        <v>-12677393.32</v>
      </c>
      <c r="H168" s="72">
        <v>0</v>
      </c>
      <c r="I168" s="72">
        <v>500001.17</v>
      </c>
      <c r="J168" s="72">
        <v>-13177394.49</v>
      </c>
      <c r="K168" s="54">
        <f t="shared" si="4"/>
        <v>0</v>
      </c>
    </row>
    <row r="169" spans="1:11" x14ac:dyDescent="0.25">
      <c r="A169" s="54">
        <v>30101002</v>
      </c>
      <c r="B169" s="54" t="s">
        <v>150</v>
      </c>
      <c r="C169" s="72">
        <v>0</v>
      </c>
      <c r="D169" s="72">
        <v>43375100</v>
      </c>
      <c r="E169" s="72">
        <v>43375100</v>
      </c>
      <c r="F169" s="72">
        <v>0</v>
      </c>
      <c r="G169" s="72">
        <v>0</v>
      </c>
      <c r="H169" s="72">
        <v>500001.17</v>
      </c>
      <c r="I169" s="72">
        <v>500001.17</v>
      </c>
      <c r="J169" s="72">
        <v>0</v>
      </c>
      <c r="K169" s="54">
        <f t="shared" si="4"/>
        <v>0</v>
      </c>
    </row>
    <row r="170" spans="1:11" x14ac:dyDescent="0.25">
      <c r="A170" s="54">
        <v>30101003</v>
      </c>
      <c r="B170" s="54" t="s">
        <v>695</v>
      </c>
      <c r="C170" s="72">
        <v>-142640200</v>
      </c>
      <c r="D170" s="72">
        <v>0</v>
      </c>
      <c r="E170" s="72">
        <v>0</v>
      </c>
      <c r="F170" s="72">
        <v>-142640200</v>
      </c>
      <c r="G170" s="72">
        <v>-2144819.9700000002</v>
      </c>
      <c r="H170" s="72">
        <v>0</v>
      </c>
      <c r="I170" s="72">
        <v>0</v>
      </c>
      <c r="J170" s="72">
        <v>-2144819.9700000002</v>
      </c>
      <c r="K170" s="54">
        <f t="shared" si="4"/>
        <v>0</v>
      </c>
    </row>
    <row r="171" spans="1:11" x14ac:dyDescent="0.25">
      <c r="A171" s="54">
        <v>30102001</v>
      </c>
      <c r="B171" s="54" t="s">
        <v>696</v>
      </c>
      <c r="C171" s="72">
        <v>0</v>
      </c>
      <c r="D171" s="72">
        <v>0</v>
      </c>
      <c r="E171" s="72">
        <v>0</v>
      </c>
      <c r="F171" s="72">
        <v>0</v>
      </c>
      <c r="G171" s="72">
        <v>0</v>
      </c>
      <c r="H171" s="72">
        <v>0</v>
      </c>
      <c r="I171" s="72">
        <v>0</v>
      </c>
      <c r="J171" s="72">
        <v>0</v>
      </c>
      <c r="K171" s="54">
        <f t="shared" si="4"/>
        <v>0</v>
      </c>
    </row>
    <row r="172" spans="1:11" x14ac:dyDescent="0.25">
      <c r="A172" s="54">
        <v>30103001</v>
      </c>
      <c r="B172" s="54" t="s">
        <v>151</v>
      </c>
      <c r="C172" s="72">
        <v>184129046.12</v>
      </c>
      <c r="D172" s="72">
        <v>0</v>
      </c>
      <c r="E172" s="72">
        <v>4585076.25</v>
      </c>
      <c r="F172" s="72">
        <v>179543969.87</v>
      </c>
      <c r="G172" s="72">
        <v>4112869.32</v>
      </c>
      <c r="H172" s="72">
        <v>0</v>
      </c>
      <c r="I172" s="72">
        <v>57794.64</v>
      </c>
      <c r="J172" s="72">
        <v>4055074.68</v>
      </c>
      <c r="K172" s="54">
        <f t="shared" si="4"/>
        <v>0</v>
      </c>
    </row>
    <row r="173" spans="1:11" x14ac:dyDescent="0.25">
      <c r="A173" s="54">
        <v>30104001</v>
      </c>
      <c r="B173" s="54" t="s">
        <v>152</v>
      </c>
      <c r="C173" s="72">
        <v>-676656398.96000004</v>
      </c>
      <c r="D173" s="72">
        <v>4585076.25</v>
      </c>
      <c r="E173" s="72">
        <v>0</v>
      </c>
      <c r="F173" s="72">
        <v>-672071322.71000004</v>
      </c>
      <c r="G173" s="72">
        <v>-8827523.3699999992</v>
      </c>
      <c r="H173" s="72">
        <v>57794.64</v>
      </c>
      <c r="I173" s="72">
        <v>0</v>
      </c>
      <c r="J173" s="72">
        <v>-8769728.7300000004</v>
      </c>
      <c r="K173" s="54">
        <f t="shared" si="4"/>
        <v>0</v>
      </c>
    </row>
    <row r="174" spans="1:11" x14ac:dyDescent="0.25">
      <c r="A174" s="54">
        <v>30900100</v>
      </c>
      <c r="B174" s="54" t="s">
        <v>153</v>
      </c>
      <c r="C174" s="72">
        <v>0</v>
      </c>
      <c r="D174" s="72">
        <v>294061714.47000003</v>
      </c>
      <c r="E174" s="72">
        <v>294061714.47000003</v>
      </c>
      <c r="F174" s="72">
        <v>0</v>
      </c>
      <c r="G174" s="72">
        <v>0</v>
      </c>
      <c r="H174" s="72">
        <v>3440543.61</v>
      </c>
      <c r="I174" s="72">
        <v>3440543.63</v>
      </c>
      <c r="J174" s="72">
        <v>-0.02</v>
      </c>
      <c r="K174" s="54">
        <f t="shared" si="4"/>
        <v>0</v>
      </c>
    </row>
    <row r="175" spans="1:11" x14ac:dyDescent="0.25">
      <c r="A175" s="54">
        <v>30900101</v>
      </c>
      <c r="B175" s="54" t="s">
        <v>154</v>
      </c>
      <c r="C175" s="72">
        <v>0</v>
      </c>
      <c r="D175" s="72">
        <v>0</v>
      </c>
      <c r="E175" s="72">
        <v>0</v>
      </c>
      <c r="F175" s="72">
        <v>0</v>
      </c>
      <c r="G175" s="72">
        <v>0</v>
      </c>
      <c r="H175" s="72">
        <v>0</v>
      </c>
      <c r="I175" s="72">
        <v>0</v>
      </c>
      <c r="J175" s="72">
        <v>0</v>
      </c>
      <c r="K175" s="54">
        <f t="shared" si="4"/>
        <v>0</v>
      </c>
    </row>
    <row r="176" spans="1:11" x14ac:dyDescent="0.25">
      <c r="A176" s="54">
        <v>30900102</v>
      </c>
      <c r="B176" s="54" t="s">
        <v>155</v>
      </c>
      <c r="C176" s="72">
        <v>0</v>
      </c>
      <c r="D176" s="72">
        <v>0</v>
      </c>
      <c r="E176" s="72">
        <v>0</v>
      </c>
      <c r="F176" s="72">
        <v>0</v>
      </c>
      <c r="G176" s="72">
        <v>0</v>
      </c>
      <c r="H176" s="72">
        <v>0</v>
      </c>
      <c r="I176" s="72">
        <v>0</v>
      </c>
      <c r="J176" s="72">
        <v>0</v>
      </c>
      <c r="K176" s="54">
        <f t="shared" si="4"/>
        <v>0</v>
      </c>
    </row>
    <row r="177" spans="1:11" x14ac:dyDescent="0.25">
      <c r="A177" s="54">
        <v>30900110</v>
      </c>
      <c r="B177" s="54" t="s">
        <v>156</v>
      </c>
      <c r="C177" s="72">
        <v>0</v>
      </c>
      <c r="D177" s="72">
        <v>835250002.17999995</v>
      </c>
      <c r="E177" s="72">
        <v>835250002.17999995</v>
      </c>
      <c r="F177" s="72">
        <v>0</v>
      </c>
      <c r="G177" s="72">
        <v>0</v>
      </c>
      <c r="H177" s="72">
        <v>9705273.3599999994</v>
      </c>
      <c r="I177" s="72">
        <v>9705273.3499999996</v>
      </c>
      <c r="J177" s="72">
        <v>0.01</v>
      </c>
      <c r="K177" s="54">
        <f t="shared" si="4"/>
        <v>0</v>
      </c>
    </row>
    <row r="178" spans="1:11" x14ac:dyDescent="0.25">
      <c r="A178" s="54">
        <v>30900115</v>
      </c>
      <c r="B178" s="54" t="s">
        <v>157</v>
      </c>
      <c r="C178" s="72">
        <v>0</v>
      </c>
      <c r="D178" s="72">
        <v>0</v>
      </c>
      <c r="E178" s="72">
        <v>21.14</v>
      </c>
      <c r="F178" s="72">
        <v>-21.14</v>
      </c>
      <c r="G178" s="72">
        <v>0</v>
      </c>
      <c r="H178" s="72">
        <v>0</v>
      </c>
      <c r="I178" s="72">
        <v>0.13</v>
      </c>
      <c r="J178" s="72">
        <v>-0.13</v>
      </c>
      <c r="K178" s="54">
        <f t="shared" si="4"/>
        <v>0</v>
      </c>
    </row>
    <row r="179" spans="1:11" x14ac:dyDescent="0.25">
      <c r="A179" s="54">
        <v>30900125</v>
      </c>
      <c r="B179" s="54" t="s">
        <v>697</v>
      </c>
      <c r="C179" s="72">
        <v>-368960.69</v>
      </c>
      <c r="D179" s="72">
        <v>1639528.6</v>
      </c>
      <c r="E179" s="72">
        <v>1651715.4</v>
      </c>
      <c r="F179" s="72">
        <v>-381147.49</v>
      </c>
      <c r="G179" s="72">
        <v>-4395</v>
      </c>
      <c r="H179" s="72">
        <v>19049.599999999999</v>
      </c>
      <c r="I179" s="72">
        <v>18775.11</v>
      </c>
      <c r="J179" s="72">
        <v>-4120.51</v>
      </c>
      <c r="K179" s="54">
        <f t="shared" si="4"/>
        <v>0</v>
      </c>
    </row>
    <row r="180" spans="1:11" x14ac:dyDescent="0.25">
      <c r="A180" s="54">
        <v>30900135</v>
      </c>
      <c r="B180" s="54" t="s">
        <v>158</v>
      </c>
      <c r="C180" s="72">
        <v>-0.02</v>
      </c>
      <c r="D180" s="72">
        <v>127866874.95999999</v>
      </c>
      <c r="E180" s="72">
        <v>127866874.94</v>
      </c>
      <c r="F180" s="72">
        <v>0</v>
      </c>
      <c r="G180" s="72">
        <v>0.11</v>
      </c>
      <c r="H180" s="72">
        <v>1521648.88</v>
      </c>
      <c r="I180" s="72">
        <v>1521648.99</v>
      </c>
      <c r="J180" s="72">
        <v>0</v>
      </c>
      <c r="K180" s="54">
        <f t="shared" si="4"/>
        <v>0</v>
      </c>
    </row>
    <row r="181" spans="1:11" x14ac:dyDescent="0.25">
      <c r="A181" s="54">
        <v>30900900</v>
      </c>
      <c r="B181" s="54" t="s">
        <v>159</v>
      </c>
      <c r="C181" s="72">
        <v>0</v>
      </c>
      <c r="D181" s="72">
        <v>17413306740.009998</v>
      </c>
      <c r="E181" s="72">
        <v>17413306740.009998</v>
      </c>
      <c r="F181" s="72">
        <v>0</v>
      </c>
      <c r="G181" s="72">
        <v>0</v>
      </c>
      <c r="H181" s="72">
        <v>207551002.63999999</v>
      </c>
      <c r="I181" s="72">
        <v>207551002.63999999</v>
      </c>
      <c r="J181" s="72">
        <v>0</v>
      </c>
      <c r="K181" s="54">
        <f t="shared" si="4"/>
        <v>0</v>
      </c>
    </row>
    <row r="182" spans="1:11" x14ac:dyDescent="0.25">
      <c r="A182" s="54">
        <v>30900920</v>
      </c>
      <c r="B182" s="54" t="s">
        <v>160</v>
      </c>
      <c r="C182" s="72">
        <v>0</v>
      </c>
      <c r="D182" s="72">
        <v>0</v>
      </c>
      <c r="E182" s="72">
        <v>0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54">
        <f t="shared" si="4"/>
        <v>0</v>
      </c>
    </row>
    <row r="183" spans="1:11" x14ac:dyDescent="0.25">
      <c r="A183" s="54">
        <v>30900925</v>
      </c>
      <c r="B183" s="54" t="s">
        <v>28495</v>
      </c>
      <c r="C183" s="72">
        <v>0</v>
      </c>
      <c r="D183" s="72">
        <v>313923519.93000001</v>
      </c>
      <c r="E183" s="72">
        <v>313923519.93000001</v>
      </c>
      <c r="F183" s="72">
        <v>0</v>
      </c>
      <c r="G183" s="72">
        <v>0</v>
      </c>
      <c r="H183" s="72">
        <v>4149046.45</v>
      </c>
      <c r="I183" s="72">
        <v>4149046.45</v>
      </c>
      <c r="J183" s="72">
        <v>0</v>
      </c>
      <c r="K183" s="54">
        <f t="shared" si="4"/>
        <v>0</v>
      </c>
    </row>
    <row r="184" spans="1:11" x14ac:dyDescent="0.25">
      <c r="A184" s="54">
        <v>30900930</v>
      </c>
      <c r="B184" s="54" t="s">
        <v>161</v>
      </c>
      <c r="C184" s="72">
        <v>0</v>
      </c>
      <c r="D184" s="72">
        <v>0</v>
      </c>
      <c r="E184" s="72">
        <v>0</v>
      </c>
      <c r="F184" s="72">
        <v>0</v>
      </c>
      <c r="G184" s="72">
        <v>0</v>
      </c>
      <c r="H184" s="72">
        <v>0</v>
      </c>
      <c r="I184" s="72">
        <v>0</v>
      </c>
      <c r="J184" s="72">
        <v>0</v>
      </c>
      <c r="K184" s="54">
        <f t="shared" si="4"/>
        <v>0</v>
      </c>
    </row>
    <row r="185" spans="1:11" x14ac:dyDescent="0.25">
      <c r="A185" s="54">
        <v>30900931</v>
      </c>
      <c r="B185" s="54" t="s">
        <v>28496</v>
      </c>
      <c r="C185" s="72">
        <v>0</v>
      </c>
      <c r="D185" s="72">
        <v>107577.9</v>
      </c>
      <c r="E185" s="72">
        <v>107577.9</v>
      </c>
      <c r="F185" s="72">
        <v>0</v>
      </c>
      <c r="G185" s="72">
        <v>0</v>
      </c>
      <c r="H185" s="72">
        <v>0</v>
      </c>
      <c r="I185" s="72">
        <v>0</v>
      </c>
      <c r="J185" s="72">
        <v>0</v>
      </c>
      <c r="K185" s="54">
        <f t="shared" si="4"/>
        <v>0</v>
      </c>
    </row>
    <row r="186" spans="1:11" x14ac:dyDescent="0.25">
      <c r="A186" s="54">
        <v>30900932</v>
      </c>
      <c r="B186" s="54" t="s">
        <v>162</v>
      </c>
      <c r="C186" s="72">
        <v>459640.45</v>
      </c>
      <c r="D186" s="72">
        <v>4668962.3499999996</v>
      </c>
      <c r="E186" s="72">
        <v>5224486.38</v>
      </c>
      <c r="F186" s="72">
        <v>-95883.58</v>
      </c>
      <c r="G186" s="72">
        <v>13.27</v>
      </c>
      <c r="H186" s="72">
        <v>2186.23</v>
      </c>
      <c r="I186" s="72">
        <v>2037.39</v>
      </c>
      <c r="J186" s="72">
        <v>162.11000000000001</v>
      </c>
      <c r="K186" s="54">
        <f t="shared" si="4"/>
        <v>0</v>
      </c>
    </row>
    <row r="187" spans="1:11" x14ac:dyDescent="0.25">
      <c r="A187" s="54">
        <v>30900933</v>
      </c>
      <c r="B187" s="54" t="s">
        <v>163</v>
      </c>
      <c r="C187" s="72">
        <v>148.37</v>
      </c>
      <c r="D187" s="72">
        <v>2372760.4900000002</v>
      </c>
      <c r="E187" s="72">
        <v>970780.61</v>
      </c>
      <c r="F187" s="72">
        <v>1402128.25</v>
      </c>
      <c r="G187" s="72">
        <v>0</v>
      </c>
      <c r="H187" s="72">
        <v>998.1</v>
      </c>
      <c r="I187" s="72">
        <v>1040.78</v>
      </c>
      <c r="J187" s="72">
        <v>-42.68</v>
      </c>
      <c r="K187" s="54">
        <f t="shared" si="4"/>
        <v>0</v>
      </c>
    </row>
    <row r="188" spans="1:11" x14ac:dyDescent="0.25">
      <c r="A188" s="54">
        <v>30900934</v>
      </c>
      <c r="B188" s="54" t="s">
        <v>164</v>
      </c>
      <c r="C188" s="72">
        <v>158.33000000000001</v>
      </c>
      <c r="D188" s="72">
        <v>41477701.640000001</v>
      </c>
      <c r="E188" s="72">
        <v>23232979.109999999</v>
      </c>
      <c r="F188" s="72">
        <v>18244880.859999999</v>
      </c>
      <c r="G188" s="72">
        <v>-151.91999999999999</v>
      </c>
      <c r="H188" s="72">
        <v>366.84</v>
      </c>
      <c r="I188" s="72">
        <v>214.92</v>
      </c>
      <c r="J188" s="72">
        <v>0</v>
      </c>
      <c r="K188" s="54">
        <f t="shared" si="4"/>
        <v>0</v>
      </c>
    </row>
    <row r="189" spans="1:11" x14ac:dyDescent="0.25">
      <c r="A189" s="54">
        <v>30900935</v>
      </c>
      <c r="B189" s="54" t="s">
        <v>165</v>
      </c>
      <c r="C189" s="72">
        <v>-14855.39</v>
      </c>
      <c r="D189" s="72">
        <v>1581371.83</v>
      </c>
      <c r="E189" s="72">
        <v>1566516.44</v>
      </c>
      <c r="F189" s="72">
        <v>0</v>
      </c>
      <c r="G189" s="72">
        <v>-4399.8100000000004</v>
      </c>
      <c r="H189" s="72">
        <v>62811.040000000001</v>
      </c>
      <c r="I189" s="72">
        <v>115909.06</v>
      </c>
      <c r="J189" s="72">
        <v>-57497.83</v>
      </c>
      <c r="K189" s="54">
        <f t="shared" si="4"/>
        <v>0</v>
      </c>
    </row>
    <row r="190" spans="1:11" x14ac:dyDescent="0.25">
      <c r="A190" s="54">
        <v>30900936</v>
      </c>
      <c r="B190" s="54" t="s">
        <v>698</v>
      </c>
      <c r="C190" s="72">
        <v>0</v>
      </c>
      <c r="D190" s="72">
        <v>0</v>
      </c>
      <c r="E190" s="72">
        <v>0</v>
      </c>
      <c r="F190" s="72">
        <v>0</v>
      </c>
      <c r="G190" s="72">
        <v>0</v>
      </c>
      <c r="H190" s="72">
        <v>0</v>
      </c>
      <c r="I190" s="72">
        <v>0</v>
      </c>
      <c r="J190" s="72">
        <v>0</v>
      </c>
      <c r="K190" s="54">
        <f t="shared" si="4"/>
        <v>0</v>
      </c>
    </row>
    <row r="191" spans="1:11" x14ac:dyDescent="0.25">
      <c r="A191" s="54">
        <v>30900940</v>
      </c>
      <c r="B191" s="54" t="s">
        <v>166</v>
      </c>
      <c r="C191" s="72">
        <v>-1086793270.48</v>
      </c>
      <c r="D191" s="72">
        <v>5272081104.1300001</v>
      </c>
      <c r="E191" s="72">
        <v>6082777043.3900003</v>
      </c>
      <c r="F191" s="72">
        <v>-1897489209.74</v>
      </c>
      <c r="G191" s="72">
        <v>-12945720.91</v>
      </c>
      <c r="H191" s="72">
        <v>61013024.759999998</v>
      </c>
      <c r="I191" s="72">
        <v>68580700.709999993</v>
      </c>
      <c r="J191" s="72">
        <v>-20513396.859999999</v>
      </c>
      <c r="K191" s="54">
        <f t="shared" si="4"/>
        <v>0</v>
      </c>
    </row>
    <row r="192" spans="1:11" x14ac:dyDescent="0.25">
      <c r="A192" s="54">
        <v>30900950</v>
      </c>
      <c r="B192" s="54" t="s">
        <v>167</v>
      </c>
      <c r="C192" s="72">
        <v>0</v>
      </c>
      <c r="D192" s="72">
        <v>0</v>
      </c>
      <c r="E192" s="72">
        <v>0</v>
      </c>
      <c r="F192" s="72">
        <v>0</v>
      </c>
      <c r="G192" s="72">
        <v>0</v>
      </c>
      <c r="H192" s="72">
        <v>0</v>
      </c>
      <c r="I192" s="72">
        <v>0</v>
      </c>
      <c r="J192" s="72">
        <v>0</v>
      </c>
      <c r="K192" s="54">
        <f t="shared" si="4"/>
        <v>0</v>
      </c>
    </row>
    <row r="193" spans="1:11" x14ac:dyDescent="0.25">
      <c r="A193" s="54">
        <v>30900970</v>
      </c>
      <c r="B193" s="54" t="s">
        <v>168</v>
      </c>
      <c r="C193" s="72">
        <v>0</v>
      </c>
      <c r="D193" s="72">
        <v>11776550.08</v>
      </c>
      <c r="E193" s="72">
        <v>11776550.08</v>
      </c>
      <c r="F193" s="72">
        <v>0</v>
      </c>
      <c r="G193" s="72">
        <v>0</v>
      </c>
      <c r="H193" s="72">
        <v>137182.51</v>
      </c>
      <c r="I193" s="72">
        <v>137182.51</v>
      </c>
      <c r="J193" s="72">
        <v>0</v>
      </c>
      <c r="K193" s="54">
        <f t="shared" si="4"/>
        <v>0</v>
      </c>
    </row>
    <row r="194" spans="1:11" x14ac:dyDescent="0.25">
      <c r="A194" s="54">
        <v>40101001</v>
      </c>
      <c r="B194" s="54" t="s">
        <v>169</v>
      </c>
      <c r="C194" s="72">
        <v>0</v>
      </c>
      <c r="D194" s="72">
        <v>273234238.73000002</v>
      </c>
      <c r="E194" s="72">
        <v>7482281960.3900003</v>
      </c>
      <c r="F194" s="72">
        <v>-7209047721.6599998</v>
      </c>
      <c r="G194" s="72">
        <v>0</v>
      </c>
      <c r="H194" s="72">
        <v>3144697.35</v>
      </c>
      <c r="I194" s="72">
        <v>87688177.670000002</v>
      </c>
      <c r="J194" s="72">
        <v>-84543480.319999993</v>
      </c>
      <c r="K194" s="54">
        <f t="shared" ref="K194:K257" si="5">IFERROR(VLOOKUP(A194,N:O,2,0),0)</f>
        <v>0</v>
      </c>
    </row>
    <row r="195" spans="1:11" x14ac:dyDescent="0.25">
      <c r="A195" s="54">
        <v>40101002</v>
      </c>
      <c r="B195" s="54" t="s">
        <v>170</v>
      </c>
      <c r="C195" s="72">
        <v>0</v>
      </c>
      <c r="D195" s="72">
        <v>3762824.98</v>
      </c>
      <c r="E195" s="72">
        <v>17789704.719999999</v>
      </c>
      <c r="F195" s="72">
        <v>-14026879.74</v>
      </c>
      <c r="G195" s="72">
        <v>0</v>
      </c>
      <c r="H195" s="72">
        <v>44022.26</v>
      </c>
      <c r="I195" s="72">
        <v>208123.8</v>
      </c>
      <c r="J195" s="72">
        <v>-164101.54</v>
      </c>
      <c r="K195" s="54">
        <f t="shared" si="5"/>
        <v>0</v>
      </c>
    </row>
    <row r="196" spans="1:11" x14ac:dyDescent="0.25">
      <c r="A196" s="54">
        <v>40101011</v>
      </c>
      <c r="B196" s="54" t="s">
        <v>699</v>
      </c>
      <c r="C196" s="72">
        <v>0</v>
      </c>
      <c r="D196" s="72">
        <v>774488.55</v>
      </c>
      <c r="E196" s="72">
        <v>132897938.58</v>
      </c>
      <c r="F196" s="72">
        <v>-132123450.03</v>
      </c>
      <c r="G196" s="72">
        <v>0</v>
      </c>
      <c r="H196" s="72">
        <v>9210.08</v>
      </c>
      <c r="I196" s="72">
        <v>1568718.04</v>
      </c>
      <c r="J196" s="72">
        <v>-1559507.96</v>
      </c>
      <c r="K196" s="54">
        <f t="shared" si="5"/>
        <v>0</v>
      </c>
    </row>
    <row r="197" spans="1:11" x14ac:dyDescent="0.25">
      <c r="A197" s="54">
        <v>40101012</v>
      </c>
      <c r="B197" s="54" t="s">
        <v>700</v>
      </c>
      <c r="C197" s="72">
        <v>0</v>
      </c>
      <c r="D197" s="72">
        <v>0</v>
      </c>
      <c r="E197" s="72">
        <v>35067545.829999998</v>
      </c>
      <c r="F197" s="72">
        <v>-35067545.829999998</v>
      </c>
      <c r="G197" s="72">
        <v>0</v>
      </c>
      <c r="H197" s="72">
        <v>0</v>
      </c>
      <c r="I197" s="72">
        <v>409102.33</v>
      </c>
      <c r="J197" s="72">
        <v>-409102.33</v>
      </c>
      <c r="K197" s="54">
        <f t="shared" si="5"/>
        <v>0</v>
      </c>
    </row>
    <row r="198" spans="1:11" x14ac:dyDescent="0.25">
      <c r="A198" s="54">
        <v>40101013</v>
      </c>
      <c r="B198" s="54" t="s">
        <v>338</v>
      </c>
      <c r="C198" s="72">
        <v>0</v>
      </c>
      <c r="D198" s="72">
        <v>4922451.9000000004</v>
      </c>
      <c r="E198" s="72">
        <v>17567541.68</v>
      </c>
      <c r="F198" s="72">
        <v>-12645089.779999999</v>
      </c>
      <c r="G198" s="72">
        <v>0</v>
      </c>
      <c r="H198" s="72">
        <v>58635.519999999997</v>
      </c>
      <c r="I198" s="72">
        <v>208787.49</v>
      </c>
      <c r="J198" s="72">
        <v>-150151.97</v>
      </c>
      <c r="K198" s="54">
        <f t="shared" si="5"/>
        <v>0</v>
      </c>
    </row>
    <row r="199" spans="1:11" x14ac:dyDescent="0.25">
      <c r="A199" s="54">
        <v>40201005</v>
      </c>
      <c r="B199" s="54" t="s">
        <v>28497</v>
      </c>
      <c r="C199" s="72">
        <v>0</v>
      </c>
      <c r="D199" s="72">
        <v>0</v>
      </c>
      <c r="E199" s="72">
        <v>921039</v>
      </c>
      <c r="F199" s="72">
        <v>-921039</v>
      </c>
      <c r="G199" s="72">
        <v>0</v>
      </c>
      <c r="H199" s="72">
        <v>0</v>
      </c>
      <c r="I199" s="72">
        <v>9850.68</v>
      </c>
      <c r="J199" s="72">
        <v>-9850.68</v>
      </c>
      <c r="K199" s="54">
        <f t="shared" si="5"/>
        <v>0</v>
      </c>
    </row>
    <row r="200" spans="1:11" x14ac:dyDescent="0.25">
      <c r="A200" s="54">
        <v>40201007</v>
      </c>
      <c r="B200" s="54" t="s">
        <v>171</v>
      </c>
      <c r="C200" s="72">
        <v>0</v>
      </c>
      <c r="D200" s="72">
        <v>98794155.599999994</v>
      </c>
      <c r="E200" s="72">
        <v>297576924.14999998</v>
      </c>
      <c r="F200" s="72">
        <v>-198782768.55000001</v>
      </c>
      <c r="G200" s="72">
        <v>0</v>
      </c>
      <c r="H200" s="72">
        <v>1138653</v>
      </c>
      <c r="I200" s="72">
        <v>3449912.03</v>
      </c>
      <c r="J200" s="72">
        <v>-2311259.0299999998</v>
      </c>
      <c r="K200" s="54">
        <f t="shared" si="5"/>
        <v>0</v>
      </c>
    </row>
    <row r="201" spans="1:11" x14ac:dyDescent="0.25">
      <c r="A201" s="54">
        <v>40201015</v>
      </c>
      <c r="B201" s="54" t="s">
        <v>701</v>
      </c>
      <c r="C201" s="72">
        <v>0</v>
      </c>
      <c r="D201" s="72">
        <v>0</v>
      </c>
      <c r="E201" s="72">
        <v>789324.85</v>
      </c>
      <c r="F201" s="72">
        <v>-789324.85</v>
      </c>
      <c r="G201" s="72">
        <v>0</v>
      </c>
      <c r="H201" s="72">
        <v>0</v>
      </c>
      <c r="I201" s="72">
        <v>5883.08</v>
      </c>
      <c r="J201" s="72">
        <v>-5883.08</v>
      </c>
      <c r="K201" s="54">
        <f t="shared" si="5"/>
        <v>0</v>
      </c>
    </row>
    <row r="202" spans="1:11" x14ac:dyDescent="0.25">
      <c r="A202" s="54">
        <v>40201016</v>
      </c>
      <c r="B202" s="54" t="s">
        <v>172</v>
      </c>
      <c r="C202" s="72">
        <v>0</v>
      </c>
      <c r="D202" s="72">
        <v>96017446.140000001</v>
      </c>
      <c r="E202" s="72">
        <v>96024542.719999999</v>
      </c>
      <c r="F202" s="72">
        <v>-7096.58</v>
      </c>
      <c r="G202" s="72">
        <v>0</v>
      </c>
      <c r="H202" s="72">
        <v>15938.93</v>
      </c>
      <c r="I202" s="72">
        <v>15435.01</v>
      </c>
      <c r="J202" s="72">
        <v>503.92</v>
      </c>
      <c r="K202" s="54">
        <f t="shared" si="5"/>
        <v>0</v>
      </c>
    </row>
    <row r="203" spans="1:11" x14ac:dyDescent="0.25">
      <c r="A203" s="54">
        <v>40201017</v>
      </c>
      <c r="B203" s="54" t="s">
        <v>173</v>
      </c>
      <c r="C203" s="72">
        <v>0</v>
      </c>
      <c r="D203" s="72">
        <v>210131967.97</v>
      </c>
      <c r="E203" s="72">
        <v>248861458.18000001</v>
      </c>
      <c r="F203" s="72">
        <v>-38729490.210000001</v>
      </c>
      <c r="G203" s="72">
        <v>0</v>
      </c>
      <c r="H203" s="72">
        <v>778941.97</v>
      </c>
      <c r="I203" s="72">
        <v>1916212.31</v>
      </c>
      <c r="J203" s="72">
        <v>-1137270.3400000001</v>
      </c>
      <c r="K203" s="54">
        <f t="shared" si="5"/>
        <v>0</v>
      </c>
    </row>
    <row r="204" spans="1:11" x14ac:dyDescent="0.25">
      <c r="A204" s="54">
        <v>40201022</v>
      </c>
      <c r="B204" s="54" t="s">
        <v>339</v>
      </c>
      <c r="C204" s="72">
        <v>0</v>
      </c>
      <c r="D204" s="72">
        <v>0</v>
      </c>
      <c r="E204" s="72">
        <v>64795779</v>
      </c>
      <c r="F204" s="72">
        <v>-64795779</v>
      </c>
      <c r="G204" s="72">
        <v>0</v>
      </c>
      <c r="H204" s="72">
        <v>0</v>
      </c>
      <c r="I204" s="72">
        <v>734068</v>
      </c>
      <c r="J204" s="72">
        <v>-734068</v>
      </c>
      <c r="K204" s="54">
        <f t="shared" si="5"/>
        <v>0</v>
      </c>
    </row>
    <row r="205" spans="1:11" x14ac:dyDescent="0.25">
      <c r="A205" s="54">
        <v>50101003</v>
      </c>
      <c r="B205" s="54" t="s">
        <v>702</v>
      </c>
      <c r="C205" s="72">
        <v>0</v>
      </c>
      <c r="D205" s="72">
        <v>18530331.809999999</v>
      </c>
      <c r="E205" s="72">
        <v>1200655.3999999999</v>
      </c>
      <c r="F205" s="72">
        <v>17329676.41</v>
      </c>
      <c r="G205" s="72">
        <v>0</v>
      </c>
      <c r="H205" s="72">
        <v>215608.14</v>
      </c>
      <c r="I205" s="72">
        <v>14133.67</v>
      </c>
      <c r="J205" s="72">
        <v>201474.47</v>
      </c>
      <c r="K205" s="54">
        <f t="shared" si="5"/>
        <v>0</v>
      </c>
    </row>
    <row r="206" spans="1:11" x14ac:dyDescent="0.25">
      <c r="A206" s="54">
        <v>50101004</v>
      </c>
      <c r="B206" s="54" t="s">
        <v>174</v>
      </c>
      <c r="C206" s="72">
        <v>0</v>
      </c>
      <c r="D206" s="72">
        <v>20272922.41</v>
      </c>
      <c r="E206" s="72">
        <v>131590</v>
      </c>
      <c r="F206" s="72">
        <v>20141332.41</v>
      </c>
      <c r="G206" s="72">
        <v>0</v>
      </c>
      <c r="H206" s="72">
        <v>235549.89</v>
      </c>
      <c r="I206" s="72">
        <v>1543.11</v>
      </c>
      <c r="J206" s="72">
        <v>234006.78</v>
      </c>
      <c r="K206" s="54">
        <f t="shared" si="5"/>
        <v>0</v>
      </c>
    </row>
    <row r="207" spans="1:11" x14ac:dyDescent="0.25">
      <c r="A207" s="54">
        <v>50101005</v>
      </c>
      <c r="B207" s="54" t="s">
        <v>175</v>
      </c>
      <c r="C207" s="72">
        <v>0</v>
      </c>
      <c r="D207" s="72">
        <v>78685490.5</v>
      </c>
      <c r="E207" s="72">
        <v>124979.77</v>
      </c>
      <c r="F207" s="72">
        <v>78560510.730000004</v>
      </c>
      <c r="G207" s="72">
        <v>0</v>
      </c>
      <c r="H207" s="72">
        <v>913634.39</v>
      </c>
      <c r="I207" s="72">
        <v>1454.32</v>
      </c>
      <c r="J207" s="72">
        <v>912180.07</v>
      </c>
      <c r="K207" s="54">
        <f t="shared" si="5"/>
        <v>0</v>
      </c>
    </row>
    <row r="208" spans="1:11" x14ac:dyDescent="0.25">
      <c r="A208" s="54">
        <v>50101006</v>
      </c>
      <c r="B208" s="54" t="s">
        <v>303</v>
      </c>
      <c r="C208" s="72">
        <v>0</v>
      </c>
      <c r="D208" s="72">
        <v>16187053.6</v>
      </c>
      <c r="E208" s="72">
        <v>0</v>
      </c>
      <c r="F208" s="72">
        <v>16187053.6</v>
      </c>
      <c r="G208" s="72">
        <v>0</v>
      </c>
      <c r="H208" s="72">
        <v>186836.58</v>
      </c>
      <c r="I208" s="72">
        <v>0</v>
      </c>
      <c r="J208" s="72">
        <v>186836.58</v>
      </c>
      <c r="K208" s="54">
        <f t="shared" si="5"/>
        <v>0</v>
      </c>
    </row>
    <row r="209" spans="1:11" x14ac:dyDescent="0.25">
      <c r="A209" s="54">
        <v>50101010</v>
      </c>
      <c r="B209" s="54" t="s">
        <v>176</v>
      </c>
      <c r="C209" s="72">
        <v>0</v>
      </c>
      <c r="D209" s="72">
        <v>8544945113</v>
      </c>
      <c r="E209" s="72">
        <v>3329923169</v>
      </c>
      <c r="F209" s="72">
        <v>5215021944</v>
      </c>
      <c r="G209" s="72">
        <v>0</v>
      </c>
      <c r="H209" s="72">
        <v>104406813</v>
      </c>
      <c r="I209" s="72">
        <v>41453906</v>
      </c>
      <c r="J209" s="72">
        <v>62952907</v>
      </c>
      <c r="K209" s="54">
        <f t="shared" si="5"/>
        <v>0</v>
      </c>
    </row>
    <row r="210" spans="1:11" x14ac:dyDescent="0.25">
      <c r="A210" s="54">
        <v>50101013</v>
      </c>
      <c r="B210" s="54" t="s">
        <v>703</v>
      </c>
      <c r="C210" s="72">
        <v>0</v>
      </c>
      <c r="D210" s="72">
        <v>583.13</v>
      </c>
      <c r="E210" s="72">
        <v>0</v>
      </c>
      <c r="F210" s="72">
        <v>583.13</v>
      </c>
      <c r="G210" s="72">
        <v>0</v>
      </c>
      <c r="H210" s="72">
        <v>6.79</v>
      </c>
      <c r="I210" s="72">
        <v>0</v>
      </c>
      <c r="J210" s="72">
        <v>6.79</v>
      </c>
      <c r="K210" s="54">
        <f t="shared" si="5"/>
        <v>0</v>
      </c>
    </row>
    <row r="211" spans="1:11" x14ac:dyDescent="0.25">
      <c r="A211" s="54">
        <v>50101014</v>
      </c>
      <c r="B211" s="54" t="s">
        <v>704</v>
      </c>
      <c r="C211" s="72">
        <v>0</v>
      </c>
      <c r="D211" s="72">
        <v>357.05</v>
      </c>
      <c r="E211" s="72">
        <v>0.26</v>
      </c>
      <c r="F211" s="72">
        <v>356.79</v>
      </c>
      <c r="G211" s="72">
        <v>0</v>
      </c>
      <c r="H211" s="72">
        <v>0</v>
      </c>
      <c r="I211" s="72">
        <v>0</v>
      </c>
      <c r="J211" s="72">
        <v>0</v>
      </c>
      <c r="K211" s="54">
        <f t="shared" si="5"/>
        <v>0</v>
      </c>
    </row>
    <row r="212" spans="1:11" x14ac:dyDescent="0.25">
      <c r="A212" s="54">
        <v>50101017</v>
      </c>
      <c r="B212" s="54" t="s">
        <v>340</v>
      </c>
      <c r="C212" s="72">
        <v>0</v>
      </c>
      <c r="D212" s="72">
        <v>181.59</v>
      </c>
      <c r="E212" s="72">
        <v>17.399999999999999</v>
      </c>
      <c r="F212" s="72">
        <v>164.19</v>
      </c>
      <c r="G212" s="72">
        <v>0</v>
      </c>
      <c r="H212" s="72">
        <v>2.11</v>
      </c>
      <c r="I212" s="72">
        <v>0.2</v>
      </c>
      <c r="J212" s="72">
        <v>1.91</v>
      </c>
      <c r="K212" s="54">
        <f t="shared" si="5"/>
        <v>0</v>
      </c>
    </row>
    <row r="213" spans="1:11" x14ac:dyDescent="0.25">
      <c r="A213" s="54">
        <v>50101022</v>
      </c>
      <c r="B213" s="54" t="s">
        <v>341</v>
      </c>
      <c r="C213" s="72">
        <v>0</v>
      </c>
      <c r="D213" s="72">
        <v>8602</v>
      </c>
      <c r="E213" s="72">
        <v>8602</v>
      </c>
      <c r="F213" s="72">
        <v>0</v>
      </c>
      <c r="G213" s="72">
        <v>0</v>
      </c>
      <c r="H213" s="72">
        <v>100.31</v>
      </c>
      <c r="I213" s="72">
        <v>100.31</v>
      </c>
      <c r="J213" s="72">
        <v>0</v>
      </c>
      <c r="K213" s="54">
        <f t="shared" si="5"/>
        <v>0</v>
      </c>
    </row>
    <row r="214" spans="1:11" x14ac:dyDescent="0.25">
      <c r="A214" s="54">
        <v>50101035</v>
      </c>
      <c r="B214" s="54" t="s">
        <v>705</v>
      </c>
      <c r="C214" s="72">
        <v>0</v>
      </c>
      <c r="D214" s="72">
        <v>15364675.59</v>
      </c>
      <c r="E214" s="72">
        <v>125715.8</v>
      </c>
      <c r="F214" s="72">
        <v>15238959.789999999</v>
      </c>
      <c r="G214" s="72">
        <v>0</v>
      </c>
      <c r="H214" s="72">
        <v>177941.78</v>
      </c>
      <c r="I214" s="72">
        <v>1463.09</v>
      </c>
      <c r="J214" s="72">
        <v>176478.69</v>
      </c>
      <c r="K214" s="54">
        <f t="shared" si="5"/>
        <v>0</v>
      </c>
    </row>
    <row r="215" spans="1:11" x14ac:dyDescent="0.25">
      <c r="A215" s="54">
        <v>50101044</v>
      </c>
      <c r="B215" s="54" t="s">
        <v>706</v>
      </c>
      <c r="C215" s="72">
        <v>0</v>
      </c>
      <c r="D215" s="72">
        <v>1149923</v>
      </c>
      <c r="E215" s="72">
        <v>0</v>
      </c>
      <c r="F215" s="72">
        <v>1149923</v>
      </c>
      <c r="G215" s="72">
        <v>0</v>
      </c>
      <c r="H215" s="72">
        <v>13321.4</v>
      </c>
      <c r="I215" s="72">
        <v>0</v>
      </c>
      <c r="J215" s="72">
        <v>13321.4</v>
      </c>
      <c r="K215" s="54">
        <f t="shared" si="5"/>
        <v>0</v>
      </c>
    </row>
    <row r="216" spans="1:11" x14ac:dyDescent="0.25">
      <c r="A216" s="54">
        <v>50201001</v>
      </c>
      <c r="B216" s="54" t="s">
        <v>177</v>
      </c>
      <c r="C216" s="72">
        <v>0</v>
      </c>
      <c r="D216" s="72">
        <v>618253434.60000002</v>
      </c>
      <c r="E216" s="72">
        <v>1301614.6000000001</v>
      </c>
      <c r="F216" s="72">
        <v>616951820</v>
      </c>
      <c r="G216" s="72">
        <v>0</v>
      </c>
      <c r="H216" s="72">
        <v>7129154.0599999996</v>
      </c>
      <c r="I216" s="72">
        <v>15174.95</v>
      </c>
      <c r="J216" s="72">
        <v>7113979.1100000003</v>
      </c>
      <c r="K216" s="54">
        <f t="shared" si="5"/>
        <v>0</v>
      </c>
    </row>
    <row r="217" spans="1:11" x14ac:dyDescent="0.25">
      <c r="A217" s="54">
        <v>50201002</v>
      </c>
      <c r="B217" s="54" t="s">
        <v>178</v>
      </c>
      <c r="C217" s="72">
        <v>0</v>
      </c>
      <c r="D217" s="72">
        <v>22354775</v>
      </c>
      <c r="E217" s="72">
        <v>0</v>
      </c>
      <c r="F217" s="72">
        <v>22354775</v>
      </c>
      <c r="G217" s="72">
        <v>0</v>
      </c>
      <c r="H217" s="72">
        <v>257743.45</v>
      </c>
      <c r="I217" s="72">
        <v>0</v>
      </c>
      <c r="J217" s="72">
        <v>257743.45</v>
      </c>
      <c r="K217" s="54">
        <f t="shared" si="5"/>
        <v>0</v>
      </c>
    </row>
    <row r="218" spans="1:11" x14ac:dyDescent="0.25">
      <c r="A218" s="54">
        <v>50201003</v>
      </c>
      <c r="B218" s="54" t="s">
        <v>179</v>
      </c>
      <c r="C218" s="72">
        <v>0</v>
      </c>
      <c r="D218" s="72">
        <v>163785121.75</v>
      </c>
      <c r="E218" s="72">
        <v>1341037.2</v>
      </c>
      <c r="F218" s="72">
        <v>162444084.55000001</v>
      </c>
      <c r="G218" s="72">
        <v>0</v>
      </c>
      <c r="H218" s="72">
        <v>1885467.68</v>
      </c>
      <c r="I218" s="72">
        <v>15793.2</v>
      </c>
      <c r="J218" s="72">
        <v>1869674.48</v>
      </c>
      <c r="K218" s="54">
        <f t="shared" si="5"/>
        <v>0</v>
      </c>
    </row>
    <row r="219" spans="1:11" x14ac:dyDescent="0.25">
      <c r="A219" s="54">
        <v>50201004</v>
      </c>
      <c r="B219" s="54" t="s">
        <v>28498</v>
      </c>
      <c r="C219" s="72">
        <v>0</v>
      </c>
      <c r="D219" s="72">
        <v>29513</v>
      </c>
      <c r="E219" s="72">
        <v>0</v>
      </c>
      <c r="F219" s="72">
        <v>29513</v>
      </c>
      <c r="G219" s="72">
        <v>0</v>
      </c>
      <c r="H219" s="72">
        <v>347.42</v>
      </c>
      <c r="I219" s="72">
        <v>0</v>
      </c>
      <c r="J219" s="72">
        <v>347.42</v>
      </c>
      <c r="K219" s="54">
        <f t="shared" si="5"/>
        <v>0</v>
      </c>
    </row>
    <row r="220" spans="1:11" x14ac:dyDescent="0.25">
      <c r="A220" s="54">
        <v>50201005</v>
      </c>
      <c r="B220" s="54" t="s">
        <v>180</v>
      </c>
      <c r="C220" s="72">
        <v>0</v>
      </c>
      <c r="D220" s="72">
        <v>2359117.6</v>
      </c>
      <c r="E220" s="72">
        <v>2412057.66</v>
      </c>
      <c r="F220" s="72">
        <v>-52940.06</v>
      </c>
      <c r="G220" s="72">
        <v>0</v>
      </c>
      <c r="H220" s="72">
        <v>27832.57</v>
      </c>
      <c r="I220" s="72">
        <v>28660.26</v>
      </c>
      <c r="J220" s="72">
        <v>-827.69</v>
      </c>
      <c r="K220" s="54">
        <f t="shared" si="5"/>
        <v>0</v>
      </c>
    </row>
    <row r="221" spans="1:11" x14ac:dyDescent="0.25">
      <c r="A221" s="54">
        <v>50201007</v>
      </c>
      <c r="B221" s="54" t="s">
        <v>181</v>
      </c>
      <c r="C221" s="72">
        <v>0</v>
      </c>
      <c r="D221" s="72">
        <v>11931259</v>
      </c>
      <c r="E221" s="72">
        <v>0</v>
      </c>
      <c r="F221" s="72">
        <v>11931259</v>
      </c>
      <c r="G221" s="72">
        <v>0</v>
      </c>
      <c r="H221" s="72">
        <v>137696.04</v>
      </c>
      <c r="I221" s="72">
        <v>0</v>
      </c>
      <c r="J221" s="72">
        <v>137696.04</v>
      </c>
      <c r="K221" s="54">
        <f t="shared" si="5"/>
        <v>0</v>
      </c>
    </row>
    <row r="222" spans="1:11" x14ac:dyDescent="0.25">
      <c r="A222" s="54">
        <v>50201008</v>
      </c>
      <c r="B222" s="54" t="s">
        <v>182</v>
      </c>
      <c r="C222" s="72">
        <v>0</v>
      </c>
      <c r="D222" s="72">
        <v>734050</v>
      </c>
      <c r="E222" s="72">
        <v>55045.45</v>
      </c>
      <c r="F222" s="72">
        <v>679004.55</v>
      </c>
      <c r="G222" s="72">
        <v>0</v>
      </c>
      <c r="H222" s="72">
        <v>8488.81</v>
      </c>
      <c r="I222" s="72">
        <v>651.17999999999995</v>
      </c>
      <c r="J222" s="72">
        <v>7837.63</v>
      </c>
      <c r="K222" s="54">
        <f t="shared" si="5"/>
        <v>0</v>
      </c>
    </row>
    <row r="223" spans="1:11" x14ac:dyDescent="0.25">
      <c r="A223" s="54">
        <v>50201009</v>
      </c>
      <c r="B223" s="54" t="s">
        <v>183</v>
      </c>
      <c r="C223" s="72">
        <v>0</v>
      </c>
      <c r="D223" s="72">
        <v>49001252</v>
      </c>
      <c r="E223" s="72">
        <v>0</v>
      </c>
      <c r="F223" s="72">
        <v>49001252</v>
      </c>
      <c r="G223" s="72">
        <v>0</v>
      </c>
      <c r="H223" s="72">
        <v>572398.06000000006</v>
      </c>
      <c r="I223" s="72">
        <v>0</v>
      </c>
      <c r="J223" s="72">
        <v>572398.06000000006</v>
      </c>
      <c r="K223" s="54">
        <f t="shared" si="5"/>
        <v>0</v>
      </c>
    </row>
    <row r="224" spans="1:11" x14ac:dyDescent="0.25">
      <c r="A224" s="54">
        <v>50201010</v>
      </c>
      <c r="B224" s="54" t="s">
        <v>184</v>
      </c>
      <c r="C224" s="72">
        <v>0</v>
      </c>
      <c r="D224" s="72">
        <v>23344085</v>
      </c>
      <c r="E224" s="72">
        <v>0</v>
      </c>
      <c r="F224" s="72">
        <v>23344085</v>
      </c>
      <c r="G224" s="72">
        <v>0</v>
      </c>
      <c r="H224" s="72">
        <v>271941.53000000003</v>
      </c>
      <c r="I224" s="72">
        <v>0</v>
      </c>
      <c r="J224" s="72">
        <v>271941.53000000003</v>
      </c>
      <c r="K224" s="54">
        <f t="shared" si="5"/>
        <v>0</v>
      </c>
    </row>
    <row r="225" spans="1:11" x14ac:dyDescent="0.25">
      <c r="A225" s="54">
        <v>50201011</v>
      </c>
      <c r="B225" s="54" t="s">
        <v>28499</v>
      </c>
      <c r="C225" s="72">
        <v>0</v>
      </c>
      <c r="D225" s="72">
        <v>623000</v>
      </c>
      <c r="E225" s="72">
        <v>0</v>
      </c>
      <c r="F225" s="72">
        <v>623000</v>
      </c>
      <c r="G225" s="72">
        <v>0</v>
      </c>
      <c r="H225" s="72">
        <v>7256.85</v>
      </c>
      <c r="I225" s="72">
        <v>0</v>
      </c>
      <c r="J225" s="72">
        <v>7256.85</v>
      </c>
      <c r="K225" s="54">
        <f t="shared" si="5"/>
        <v>0</v>
      </c>
    </row>
    <row r="226" spans="1:11" x14ac:dyDescent="0.25">
      <c r="A226" s="54">
        <v>50201012</v>
      </c>
      <c r="B226" s="54" t="s">
        <v>185</v>
      </c>
      <c r="C226" s="72">
        <v>0</v>
      </c>
      <c r="D226" s="72">
        <v>15017476</v>
      </c>
      <c r="E226" s="72">
        <v>1574</v>
      </c>
      <c r="F226" s="72">
        <v>15015902</v>
      </c>
      <c r="G226" s="72">
        <v>0</v>
      </c>
      <c r="H226" s="72">
        <v>174401.87</v>
      </c>
      <c r="I226" s="72">
        <v>18.53</v>
      </c>
      <c r="J226" s="72">
        <v>174383.34</v>
      </c>
      <c r="K226" s="54">
        <f t="shared" si="5"/>
        <v>0</v>
      </c>
    </row>
    <row r="227" spans="1:11" x14ac:dyDescent="0.25">
      <c r="A227" s="54">
        <v>50201013</v>
      </c>
      <c r="B227" s="54" t="s">
        <v>186</v>
      </c>
      <c r="C227" s="72">
        <v>0</v>
      </c>
      <c r="D227" s="72">
        <v>102816053.15000001</v>
      </c>
      <c r="E227" s="72">
        <v>39554463.020000003</v>
      </c>
      <c r="F227" s="72">
        <v>63261590.130000003</v>
      </c>
      <c r="G227" s="72">
        <v>0</v>
      </c>
      <c r="H227" s="72">
        <v>999215.47</v>
      </c>
      <c r="I227" s="72">
        <v>526749.63</v>
      </c>
      <c r="J227" s="72">
        <v>472465.84</v>
      </c>
      <c r="K227" s="54">
        <f t="shared" si="5"/>
        <v>0</v>
      </c>
    </row>
    <row r="228" spans="1:11" x14ac:dyDescent="0.25">
      <c r="A228" s="54">
        <v>50201015</v>
      </c>
      <c r="B228" s="54" t="s">
        <v>187</v>
      </c>
      <c r="C228" s="72">
        <v>0</v>
      </c>
      <c r="D228" s="72">
        <v>2736350</v>
      </c>
      <c r="E228" s="72">
        <v>0</v>
      </c>
      <c r="F228" s="72">
        <v>2736350</v>
      </c>
      <c r="G228" s="72">
        <v>0</v>
      </c>
      <c r="H228" s="72">
        <v>31799.54</v>
      </c>
      <c r="I228" s="72">
        <v>0</v>
      </c>
      <c r="J228" s="72">
        <v>31799.54</v>
      </c>
      <c r="K228" s="54">
        <f t="shared" si="5"/>
        <v>0</v>
      </c>
    </row>
    <row r="229" spans="1:11" x14ac:dyDescent="0.25">
      <c r="A229" s="54">
        <v>50201025</v>
      </c>
      <c r="B229" s="54" t="s">
        <v>188</v>
      </c>
      <c r="C229" s="72">
        <v>0</v>
      </c>
      <c r="D229" s="72">
        <v>2124593.85</v>
      </c>
      <c r="E229" s="72">
        <v>4907.9399999999996</v>
      </c>
      <c r="F229" s="72">
        <v>2119685.91</v>
      </c>
      <c r="G229" s="72">
        <v>0</v>
      </c>
      <c r="H229" s="72">
        <v>24618.240000000002</v>
      </c>
      <c r="I229" s="72">
        <v>57.09</v>
      </c>
      <c r="J229" s="72">
        <v>24561.15</v>
      </c>
      <c r="K229" s="54">
        <f t="shared" si="5"/>
        <v>0</v>
      </c>
    </row>
    <row r="230" spans="1:11" x14ac:dyDescent="0.25">
      <c r="A230" s="54">
        <v>50202001</v>
      </c>
      <c r="B230" s="54" t="s">
        <v>189</v>
      </c>
      <c r="C230" s="72">
        <v>0</v>
      </c>
      <c r="D230" s="72">
        <v>148834.70000000001</v>
      </c>
      <c r="E230" s="72">
        <v>37769.699999999997</v>
      </c>
      <c r="F230" s="72">
        <v>111065</v>
      </c>
      <c r="G230" s="72">
        <v>0</v>
      </c>
      <c r="H230" s="72">
        <v>1731.53</v>
      </c>
      <c r="I230" s="72">
        <v>444.68</v>
      </c>
      <c r="J230" s="72">
        <v>1286.8499999999999</v>
      </c>
      <c r="K230" s="54">
        <f t="shared" si="5"/>
        <v>0</v>
      </c>
    </row>
    <row r="231" spans="1:11" x14ac:dyDescent="0.25">
      <c r="A231" s="54">
        <v>50202003</v>
      </c>
      <c r="B231" s="54" t="s">
        <v>190</v>
      </c>
      <c r="C231" s="72">
        <v>0</v>
      </c>
      <c r="D231" s="72">
        <v>3062224.67</v>
      </c>
      <c r="E231" s="72">
        <v>913923.74</v>
      </c>
      <c r="F231" s="72">
        <v>2148300.9300000002</v>
      </c>
      <c r="G231" s="72">
        <v>0</v>
      </c>
      <c r="H231" s="72">
        <v>35236.5</v>
      </c>
      <c r="I231" s="72">
        <v>10511.65</v>
      </c>
      <c r="J231" s="72">
        <v>24724.85</v>
      </c>
      <c r="K231" s="54">
        <f t="shared" si="5"/>
        <v>0</v>
      </c>
    </row>
    <row r="232" spans="1:11" x14ac:dyDescent="0.25">
      <c r="A232" s="54">
        <v>50202005</v>
      </c>
      <c r="B232" s="54" t="s">
        <v>342</v>
      </c>
      <c r="C232" s="72">
        <v>0</v>
      </c>
      <c r="D232" s="72">
        <v>113965186.48999999</v>
      </c>
      <c r="E232" s="72">
        <v>14286639.460000001</v>
      </c>
      <c r="F232" s="72">
        <v>99678547.030000001</v>
      </c>
      <c r="G232" s="72">
        <v>0</v>
      </c>
      <c r="H232" s="72">
        <v>1321229.3600000001</v>
      </c>
      <c r="I232" s="72">
        <v>167979.3</v>
      </c>
      <c r="J232" s="72">
        <v>1153250.06</v>
      </c>
      <c r="K232" s="54">
        <f t="shared" si="5"/>
        <v>0</v>
      </c>
    </row>
    <row r="233" spans="1:11" x14ac:dyDescent="0.25">
      <c r="A233" s="54">
        <v>50301001</v>
      </c>
      <c r="B233" s="54" t="s">
        <v>191</v>
      </c>
      <c r="C233" s="72">
        <v>0</v>
      </c>
      <c r="D233" s="72">
        <v>131501630.36</v>
      </c>
      <c r="E233" s="72">
        <v>108750311.14</v>
      </c>
      <c r="F233" s="72">
        <v>22751319.219999999</v>
      </c>
      <c r="G233" s="72">
        <v>0</v>
      </c>
      <c r="H233" s="72">
        <v>1529034.89</v>
      </c>
      <c r="I233" s="72">
        <v>1266302.08</v>
      </c>
      <c r="J233" s="72">
        <v>262732.81</v>
      </c>
      <c r="K233" s="54">
        <f t="shared" si="5"/>
        <v>0</v>
      </c>
    </row>
    <row r="234" spans="1:11" x14ac:dyDescent="0.25">
      <c r="A234" s="54">
        <v>50301002</v>
      </c>
      <c r="B234" s="54" t="s">
        <v>192</v>
      </c>
      <c r="C234" s="72">
        <v>0</v>
      </c>
      <c r="D234" s="72">
        <v>3629323.65</v>
      </c>
      <c r="E234" s="72">
        <v>939767.65</v>
      </c>
      <c r="F234" s="72">
        <v>2689556</v>
      </c>
      <c r="G234" s="72">
        <v>0</v>
      </c>
      <c r="H234" s="72">
        <v>41204.870000000003</v>
      </c>
      <c r="I234" s="72">
        <v>10786.16</v>
      </c>
      <c r="J234" s="72">
        <v>30418.71</v>
      </c>
      <c r="K234" s="54">
        <f t="shared" si="5"/>
        <v>0</v>
      </c>
    </row>
    <row r="235" spans="1:11" x14ac:dyDescent="0.25">
      <c r="A235" s="54">
        <v>50306001</v>
      </c>
      <c r="B235" s="54" t="s">
        <v>193</v>
      </c>
      <c r="C235" s="72">
        <v>0</v>
      </c>
      <c r="D235" s="72">
        <v>113902004.39</v>
      </c>
      <c r="E235" s="72">
        <v>77342103.239999995</v>
      </c>
      <c r="F235" s="72">
        <v>36559901.149999999</v>
      </c>
      <c r="G235" s="72">
        <v>0</v>
      </c>
      <c r="H235" s="72">
        <v>1314660.1000000001</v>
      </c>
      <c r="I235" s="72">
        <v>895765.17</v>
      </c>
      <c r="J235" s="72">
        <v>418894.93</v>
      </c>
      <c r="K235" s="54">
        <f t="shared" si="5"/>
        <v>0</v>
      </c>
    </row>
    <row r="236" spans="1:11" x14ac:dyDescent="0.25">
      <c r="A236" s="54">
        <v>50307002</v>
      </c>
      <c r="B236" s="54" t="s">
        <v>194</v>
      </c>
      <c r="C236" s="72">
        <v>0</v>
      </c>
      <c r="D236" s="72">
        <v>14571925.25</v>
      </c>
      <c r="E236" s="72">
        <v>7708723.9500000002</v>
      </c>
      <c r="F236" s="72">
        <v>6863201.2999999998</v>
      </c>
      <c r="G236" s="72">
        <v>0</v>
      </c>
      <c r="H236" s="72">
        <v>167385.59</v>
      </c>
      <c r="I236" s="72">
        <v>88886.45</v>
      </c>
      <c r="J236" s="72">
        <v>78499.14</v>
      </c>
      <c r="K236" s="54">
        <f t="shared" si="5"/>
        <v>0</v>
      </c>
    </row>
    <row r="237" spans="1:11" x14ac:dyDescent="0.25">
      <c r="A237" s="54">
        <v>50307003</v>
      </c>
      <c r="B237" s="54" t="s">
        <v>195</v>
      </c>
      <c r="C237" s="72">
        <v>0</v>
      </c>
      <c r="D237" s="72">
        <v>87292141.299999997</v>
      </c>
      <c r="E237" s="72">
        <v>31231333.449999999</v>
      </c>
      <c r="F237" s="72">
        <v>56060807.850000001</v>
      </c>
      <c r="G237" s="72">
        <v>0</v>
      </c>
      <c r="H237" s="72">
        <v>1000435.44</v>
      </c>
      <c r="I237" s="72">
        <v>356501.94</v>
      </c>
      <c r="J237" s="72">
        <v>643933.5</v>
      </c>
      <c r="K237" s="54">
        <f t="shared" si="5"/>
        <v>0</v>
      </c>
    </row>
    <row r="238" spans="1:11" x14ac:dyDescent="0.25">
      <c r="A238" s="54">
        <v>50307004</v>
      </c>
      <c r="B238" s="54" t="s">
        <v>196</v>
      </c>
      <c r="C238" s="72">
        <v>0</v>
      </c>
      <c r="D238" s="72">
        <v>11658981.6</v>
      </c>
      <c r="E238" s="72">
        <v>5725045</v>
      </c>
      <c r="F238" s="72">
        <v>5933936.5999999996</v>
      </c>
      <c r="G238" s="72">
        <v>0</v>
      </c>
      <c r="H238" s="72">
        <v>134690.23999999999</v>
      </c>
      <c r="I238" s="72">
        <v>66376.17</v>
      </c>
      <c r="J238" s="72">
        <v>68314.070000000007</v>
      </c>
      <c r="K238" s="54">
        <f t="shared" si="5"/>
        <v>0</v>
      </c>
    </row>
    <row r="239" spans="1:11" x14ac:dyDescent="0.25">
      <c r="A239" s="54">
        <v>50307005</v>
      </c>
      <c r="B239" s="54" t="s">
        <v>28500</v>
      </c>
      <c r="C239" s="72">
        <v>0</v>
      </c>
      <c r="D239" s="72">
        <v>479754.5</v>
      </c>
      <c r="E239" s="72">
        <v>212913.5</v>
      </c>
      <c r="F239" s="72">
        <v>266841</v>
      </c>
      <c r="G239" s="72">
        <v>0</v>
      </c>
      <c r="H239" s="72">
        <v>5410.29</v>
      </c>
      <c r="I239" s="72">
        <v>2401.44</v>
      </c>
      <c r="J239" s="72">
        <v>3008.85</v>
      </c>
      <c r="K239" s="54">
        <f t="shared" si="5"/>
        <v>0</v>
      </c>
    </row>
    <row r="240" spans="1:11" x14ac:dyDescent="0.25">
      <c r="A240" s="54">
        <v>50307006</v>
      </c>
      <c r="B240" s="54" t="s">
        <v>707</v>
      </c>
      <c r="C240" s="72">
        <v>0</v>
      </c>
      <c r="D240" s="72">
        <v>13472226.15</v>
      </c>
      <c r="E240" s="72">
        <v>10502285.65</v>
      </c>
      <c r="F240" s="72">
        <v>2969940.5</v>
      </c>
      <c r="G240" s="72">
        <v>0</v>
      </c>
      <c r="H240" s="72">
        <v>153669.92000000001</v>
      </c>
      <c r="I240" s="72">
        <v>120318.28</v>
      </c>
      <c r="J240" s="72">
        <v>33351.64</v>
      </c>
      <c r="K240" s="54">
        <f t="shared" si="5"/>
        <v>0</v>
      </c>
    </row>
    <row r="241" spans="1:11" x14ac:dyDescent="0.25">
      <c r="A241" s="54">
        <v>50307008</v>
      </c>
      <c r="B241" s="54" t="s">
        <v>28501</v>
      </c>
      <c r="C241" s="72">
        <v>0</v>
      </c>
      <c r="D241" s="72">
        <v>5058357</v>
      </c>
      <c r="E241" s="72">
        <v>2934357</v>
      </c>
      <c r="F241" s="72">
        <v>2124000</v>
      </c>
      <c r="G241" s="72">
        <v>0</v>
      </c>
      <c r="H241" s="72">
        <v>58701.53</v>
      </c>
      <c r="I241" s="72">
        <v>34134.67</v>
      </c>
      <c r="J241" s="72">
        <v>24566.86</v>
      </c>
      <c r="K241" s="54">
        <f t="shared" si="5"/>
        <v>0</v>
      </c>
    </row>
    <row r="242" spans="1:11" x14ac:dyDescent="0.25">
      <c r="A242" s="54">
        <v>50308001</v>
      </c>
      <c r="B242" s="54" t="s">
        <v>197</v>
      </c>
      <c r="C242" s="72">
        <v>0</v>
      </c>
      <c r="D242" s="72">
        <v>14045036.539999999</v>
      </c>
      <c r="E242" s="72">
        <v>0</v>
      </c>
      <c r="F242" s="72">
        <v>14045036.539999999</v>
      </c>
      <c r="G242" s="72">
        <v>0</v>
      </c>
      <c r="H242" s="72">
        <v>181069.57</v>
      </c>
      <c r="I242" s="72">
        <v>0</v>
      </c>
      <c r="J242" s="72">
        <v>181069.57</v>
      </c>
      <c r="K242" s="54">
        <f t="shared" si="5"/>
        <v>0</v>
      </c>
    </row>
    <row r="243" spans="1:11" x14ac:dyDescent="0.25">
      <c r="A243" s="54">
        <v>50308003</v>
      </c>
      <c r="B243" s="54" t="s">
        <v>198</v>
      </c>
      <c r="C243" s="72">
        <v>0</v>
      </c>
      <c r="D243" s="72">
        <v>33407136.969999999</v>
      </c>
      <c r="E243" s="72">
        <v>16665.62</v>
      </c>
      <c r="F243" s="72">
        <v>33390471.350000001</v>
      </c>
      <c r="G243" s="72">
        <v>0</v>
      </c>
      <c r="H243" s="72">
        <v>453949.98</v>
      </c>
      <c r="I243" s="72">
        <v>167.84</v>
      </c>
      <c r="J243" s="72">
        <v>453782.14</v>
      </c>
      <c r="K243" s="54">
        <f t="shared" si="5"/>
        <v>0</v>
      </c>
    </row>
    <row r="244" spans="1:11" x14ac:dyDescent="0.25">
      <c r="A244" s="54">
        <v>50308004</v>
      </c>
      <c r="B244" s="54" t="s">
        <v>199</v>
      </c>
      <c r="C244" s="72">
        <v>0</v>
      </c>
      <c r="D244" s="72">
        <v>9167243.4199999999</v>
      </c>
      <c r="E244" s="72">
        <v>0</v>
      </c>
      <c r="F244" s="72">
        <v>9167243.4199999999</v>
      </c>
      <c r="G244" s="72">
        <v>0</v>
      </c>
      <c r="H244" s="72">
        <v>111599.05</v>
      </c>
      <c r="I244" s="72">
        <v>0</v>
      </c>
      <c r="J244" s="72">
        <v>111599.05</v>
      </c>
      <c r="K244" s="54">
        <f t="shared" si="5"/>
        <v>0</v>
      </c>
    </row>
    <row r="245" spans="1:11" x14ac:dyDescent="0.25">
      <c r="A245" s="54">
        <v>50308005</v>
      </c>
      <c r="B245" s="54" t="s">
        <v>200</v>
      </c>
      <c r="C245" s="72">
        <v>0</v>
      </c>
      <c r="D245" s="72">
        <v>4992413.3099999996</v>
      </c>
      <c r="E245" s="72">
        <v>0</v>
      </c>
      <c r="F245" s="72">
        <v>4992413.3099999996</v>
      </c>
      <c r="G245" s="72">
        <v>0</v>
      </c>
      <c r="H245" s="72">
        <v>61860.75</v>
      </c>
      <c r="I245" s="72">
        <v>0</v>
      </c>
      <c r="J245" s="72">
        <v>61860.75</v>
      </c>
      <c r="K245" s="54">
        <f t="shared" si="5"/>
        <v>0</v>
      </c>
    </row>
    <row r="246" spans="1:11" x14ac:dyDescent="0.25">
      <c r="A246" s="54">
        <v>50308006</v>
      </c>
      <c r="B246" s="54" t="s">
        <v>201</v>
      </c>
      <c r="C246" s="72">
        <v>0</v>
      </c>
      <c r="D246" s="72">
        <v>2141701.11</v>
      </c>
      <c r="E246" s="72">
        <v>0</v>
      </c>
      <c r="F246" s="72">
        <v>2141701.11</v>
      </c>
      <c r="G246" s="72">
        <v>0</v>
      </c>
      <c r="H246" s="72">
        <v>25246.55</v>
      </c>
      <c r="I246" s="72">
        <v>0</v>
      </c>
      <c r="J246" s="72">
        <v>25246.55</v>
      </c>
      <c r="K246" s="54">
        <f t="shared" si="5"/>
        <v>0</v>
      </c>
    </row>
    <row r="247" spans="1:11" x14ac:dyDescent="0.25">
      <c r="A247" s="54">
        <v>50308007</v>
      </c>
      <c r="B247" s="54" t="s">
        <v>708</v>
      </c>
      <c r="C247" s="72">
        <v>0</v>
      </c>
      <c r="D247" s="72">
        <v>371329.86</v>
      </c>
      <c r="E247" s="72">
        <v>0</v>
      </c>
      <c r="F247" s="72">
        <v>371329.86</v>
      </c>
      <c r="G247" s="72">
        <v>0</v>
      </c>
      <c r="H247" s="72">
        <v>4371.16</v>
      </c>
      <c r="I247" s="72">
        <v>0</v>
      </c>
      <c r="J247" s="72">
        <v>4371.16</v>
      </c>
      <c r="K247" s="54">
        <f t="shared" si="5"/>
        <v>0</v>
      </c>
    </row>
    <row r="248" spans="1:11" x14ac:dyDescent="0.25">
      <c r="A248" s="54">
        <v>50308008</v>
      </c>
      <c r="B248" s="54" t="s">
        <v>202</v>
      </c>
      <c r="C248" s="72">
        <v>0</v>
      </c>
      <c r="D248" s="72">
        <v>187700</v>
      </c>
      <c r="E248" s="72">
        <v>0</v>
      </c>
      <c r="F248" s="72">
        <v>187700</v>
      </c>
      <c r="G248" s="72">
        <v>0</v>
      </c>
      <c r="H248" s="72">
        <v>2235.85</v>
      </c>
      <c r="I248" s="72">
        <v>0</v>
      </c>
      <c r="J248" s="72">
        <v>2235.85</v>
      </c>
      <c r="K248" s="54">
        <f t="shared" si="5"/>
        <v>0</v>
      </c>
    </row>
    <row r="249" spans="1:11" x14ac:dyDescent="0.25">
      <c r="A249" s="54">
        <v>50308010</v>
      </c>
      <c r="B249" s="54" t="s">
        <v>203</v>
      </c>
      <c r="C249" s="72">
        <v>0</v>
      </c>
      <c r="D249" s="72">
        <v>4585076.25</v>
      </c>
      <c r="E249" s="72">
        <v>0</v>
      </c>
      <c r="F249" s="72">
        <v>4585076.25</v>
      </c>
      <c r="G249" s="72">
        <v>0</v>
      </c>
      <c r="H249" s="72">
        <v>57794.64</v>
      </c>
      <c r="I249" s="72">
        <v>0</v>
      </c>
      <c r="J249" s="72">
        <v>57794.64</v>
      </c>
      <c r="K249" s="54">
        <f t="shared" si="5"/>
        <v>0</v>
      </c>
    </row>
    <row r="250" spans="1:11" x14ac:dyDescent="0.25">
      <c r="A250" s="54">
        <v>50308012</v>
      </c>
      <c r="B250" s="54" t="s">
        <v>343</v>
      </c>
      <c r="C250" s="72">
        <v>0</v>
      </c>
      <c r="D250" s="72">
        <v>11776550.08</v>
      </c>
      <c r="E250" s="72">
        <v>11776550.08</v>
      </c>
      <c r="F250" s="72">
        <v>0</v>
      </c>
      <c r="G250" s="72">
        <v>0</v>
      </c>
      <c r="H250" s="72">
        <v>137182.51</v>
      </c>
      <c r="I250" s="72">
        <v>137182.51</v>
      </c>
      <c r="J250" s="72">
        <v>0</v>
      </c>
      <c r="K250" s="54">
        <f t="shared" si="5"/>
        <v>0</v>
      </c>
    </row>
    <row r="251" spans="1:11" x14ac:dyDescent="0.25">
      <c r="A251" s="54">
        <v>50308015</v>
      </c>
      <c r="B251" s="54" t="s">
        <v>344</v>
      </c>
      <c r="C251" s="72">
        <v>0</v>
      </c>
      <c r="D251" s="72">
        <v>35982650.460000001</v>
      </c>
      <c r="E251" s="72">
        <v>0</v>
      </c>
      <c r="F251" s="72">
        <v>35982650.460000001</v>
      </c>
      <c r="G251" s="72">
        <v>0</v>
      </c>
      <c r="H251" s="72">
        <v>465563.54</v>
      </c>
      <c r="I251" s="72">
        <v>0</v>
      </c>
      <c r="J251" s="72">
        <v>465563.54</v>
      </c>
      <c r="K251" s="54">
        <f t="shared" si="5"/>
        <v>0</v>
      </c>
    </row>
    <row r="252" spans="1:11" x14ac:dyDescent="0.25">
      <c r="A252" s="54">
        <v>50308016</v>
      </c>
      <c r="B252" s="54" t="s">
        <v>709</v>
      </c>
      <c r="C252" s="72">
        <v>0</v>
      </c>
      <c r="D252" s="72">
        <v>3104374.34</v>
      </c>
      <c r="E252" s="72">
        <v>0</v>
      </c>
      <c r="F252" s="72">
        <v>3104374.34</v>
      </c>
      <c r="G252" s="72">
        <v>0</v>
      </c>
      <c r="H252" s="72">
        <v>36950.519999999997</v>
      </c>
      <c r="I252" s="72">
        <v>0</v>
      </c>
      <c r="J252" s="72">
        <v>36950.519999999997</v>
      </c>
      <c r="K252" s="54">
        <f t="shared" si="5"/>
        <v>0</v>
      </c>
    </row>
    <row r="253" spans="1:11" x14ac:dyDescent="0.25">
      <c r="A253" s="54">
        <v>50309003</v>
      </c>
      <c r="B253" s="54" t="s">
        <v>28502</v>
      </c>
      <c r="C253" s="72">
        <v>0</v>
      </c>
      <c r="D253" s="72">
        <v>443914</v>
      </c>
      <c r="E253" s="72">
        <v>54937</v>
      </c>
      <c r="F253" s="72">
        <v>388977</v>
      </c>
      <c r="G253" s="72">
        <v>0</v>
      </c>
      <c r="H253" s="72">
        <v>5122.28</v>
      </c>
      <c r="I253" s="72">
        <v>622.66999999999996</v>
      </c>
      <c r="J253" s="72">
        <v>4499.6099999999997</v>
      </c>
      <c r="K253" s="54">
        <f t="shared" si="5"/>
        <v>0</v>
      </c>
    </row>
    <row r="254" spans="1:11" x14ac:dyDescent="0.25">
      <c r="A254" s="54">
        <v>50310001</v>
      </c>
      <c r="B254" s="54" t="s">
        <v>204</v>
      </c>
      <c r="C254" s="72">
        <v>0</v>
      </c>
      <c r="D254" s="72">
        <v>4890061.5999999996</v>
      </c>
      <c r="E254" s="72">
        <v>679350</v>
      </c>
      <c r="F254" s="72">
        <v>4210711.5999999996</v>
      </c>
      <c r="G254" s="72">
        <v>0</v>
      </c>
      <c r="H254" s="72">
        <v>56881.65</v>
      </c>
      <c r="I254" s="72">
        <v>7572.19</v>
      </c>
      <c r="J254" s="72">
        <v>49309.46</v>
      </c>
      <c r="K254" s="54">
        <f t="shared" si="5"/>
        <v>0</v>
      </c>
    </row>
    <row r="255" spans="1:11" x14ac:dyDescent="0.25">
      <c r="A255" s="54">
        <v>50401001</v>
      </c>
      <c r="B255" s="54" t="s">
        <v>205</v>
      </c>
      <c r="C255" s="72">
        <v>0</v>
      </c>
      <c r="D255" s="72">
        <v>126465716.90000001</v>
      </c>
      <c r="E255" s="72">
        <v>15226793</v>
      </c>
      <c r="F255" s="72">
        <v>111238923.90000001</v>
      </c>
      <c r="G255" s="72">
        <v>0</v>
      </c>
      <c r="H255" s="72">
        <v>1476001.68</v>
      </c>
      <c r="I255" s="72">
        <v>177334.68</v>
      </c>
      <c r="J255" s="72">
        <v>1298667</v>
      </c>
      <c r="K255" s="54">
        <f t="shared" si="5"/>
        <v>0</v>
      </c>
    </row>
    <row r="256" spans="1:11" x14ac:dyDescent="0.25">
      <c r="A256" s="54">
        <v>50401501</v>
      </c>
      <c r="B256" s="54" t="s">
        <v>206</v>
      </c>
      <c r="C256" s="72">
        <v>0</v>
      </c>
      <c r="D256" s="72">
        <v>303537248.30000001</v>
      </c>
      <c r="E256" s="72">
        <v>1329723.3</v>
      </c>
      <c r="F256" s="72">
        <v>302207525</v>
      </c>
      <c r="G256" s="72">
        <v>0</v>
      </c>
      <c r="H256" s="72">
        <v>3500211.88</v>
      </c>
      <c r="I256" s="72">
        <v>15775.93</v>
      </c>
      <c r="J256" s="72">
        <v>3484435.95</v>
      </c>
      <c r="K256" s="54">
        <f t="shared" si="5"/>
        <v>0</v>
      </c>
    </row>
    <row r="257" spans="1:11" x14ac:dyDescent="0.25">
      <c r="A257" s="54">
        <v>50401504</v>
      </c>
      <c r="B257" s="54" t="s">
        <v>207</v>
      </c>
      <c r="C257" s="72">
        <v>0</v>
      </c>
      <c r="D257" s="72">
        <v>6818594</v>
      </c>
      <c r="E257" s="72">
        <v>0</v>
      </c>
      <c r="F257" s="72">
        <v>6818594</v>
      </c>
      <c r="G257" s="72">
        <v>0</v>
      </c>
      <c r="H257" s="72">
        <v>78571.320000000007</v>
      </c>
      <c r="I257" s="72">
        <v>0</v>
      </c>
      <c r="J257" s="72">
        <v>78571.320000000007</v>
      </c>
      <c r="K257" s="54">
        <f t="shared" si="5"/>
        <v>0</v>
      </c>
    </row>
    <row r="258" spans="1:11" x14ac:dyDescent="0.25">
      <c r="A258" s="54">
        <v>50401506</v>
      </c>
      <c r="B258" s="54" t="s">
        <v>183</v>
      </c>
      <c r="C258" s="72">
        <v>0</v>
      </c>
      <c r="D258" s="72">
        <v>27585557</v>
      </c>
      <c r="E258" s="72">
        <v>0</v>
      </c>
      <c r="F258" s="72">
        <v>27585557</v>
      </c>
      <c r="G258" s="72">
        <v>0</v>
      </c>
      <c r="H258" s="72">
        <v>322021.12</v>
      </c>
      <c r="I258" s="72">
        <v>0</v>
      </c>
      <c r="J258" s="72">
        <v>322021.12</v>
      </c>
      <c r="K258" s="54">
        <f t="shared" ref="K258:K310" si="6">IFERROR(VLOOKUP(A258,N:O,2,0),0)</f>
        <v>0</v>
      </c>
    </row>
    <row r="259" spans="1:11" x14ac:dyDescent="0.25">
      <c r="A259" s="54">
        <v>50401507</v>
      </c>
      <c r="B259" s="54" t="s">
        <v>208</v>
      </c>
      <c r="C259" s="72">
        <v>0</v>
      </c>
      <c r="D259" s="72">
        <v>11141049</v>
      </c>
      <c r="E259" s="72">
        <v>0</v>
      </c>
      <c r="F259" s="72">
        <v>11141049</v>
      </c>
      <c r="G259" s="72">
        <v>0</v>
      </c>
      <c r="H259" s="72">
        <v>129770.99</v>
      </c>
      <c r="I259" s="72">
        <v>0</v>
      </c>
      <c r="J259" s="72">
        <v>129770.99</v>
      </c>
      <c r="K259" s="54">
        <f t="shared" si="6"/>
        <v>0</v>
      </c>
    </row>
    <row r="260" spans="1:11" x14ac:dyDescent="0.25">
      <c r="A260" s="54">
        <v>50401510</v>
      </c>
      <c r="B260" s="54" t="s">
        <v>209</v>
      </c>
      <c r="C260" s="72">
        <v>0</v>
      </c>
      <c r="D260" s="72">
        <v>3506109.3</v>
      </c>
      <c r="E260" s="72">
        <v>3241718.6</v>
      </c>
      <c r="F260" s="72">
        <v>264390.7</v>
      </c>
      <c r="G260" s="72">
        <v>0</v>
      </c>
      <c r="H260" s="72">
        <v>41573.370000000003</v>
      </c>
      <c r="I260" s="72">
        <v>38480</v>
      </c>
      <c r="J260" s="72">
        <v>3093.37</v>
      </c>
      <c r="K260" s="54">
        <f t="shared" si="6"/>
        <v>0</v>
      </c>
    </row>
    <row r="261" spans="1:11" x14ac:dyDescent="0.25">
      <c r="A261" s="54">
        <v>50401513</v>
      </c>
      <c r="B261" s="54" t="s">
        <v>210</v>
      </c>
      <c r="C261" s="72">
        <v>0</v>
      </c>
      <c r="D261" s="72">
        <v>69576648.519999996</v>
      </c>
      <c r="E261" s="72">
        <v>29770732.52</v>
      </c>
      <c r="F261" s="72">
        <v>39805916</v>
      </c>
      <c r="G261" s="72">
        <v>0</v>
      </c>
      <c r="H261" s="72">
        <v>831139.07</v>
      </c>
      <c r="I261" s="72">
        <v>327662.52</v>
      </c>
      <c r="J261" s="72">
        <v>503476.55</v>
      </c>
      <c r="K261" s="54">
        <f t="shared" si="6"/>
        <v>0</v>
      </c>
    </row>
    <row r="262" spans="1:11" x14ac:dyDescent="0.25">
      <c r="A262" s="54">
        <v>50401514</v>
      </c>
      <c r="B262" s="54" t="s">
        <v>211</v>
      </c>
      <c r="C262" s="72">
        <v>0</v>
      </c>
      <c r="D262" s="72">
        <v>7568814.0700000003</v>
      </c>
      <c r="E262" s="72">
        <v>3130599.4</v>
      </c>
      <c r="F262" s="72">
        <v>4438214.67</v>
      </c>
      <c r="G262" s="72">
        <v>0</v>
      </c>
      <c r="H262" s="72">
        <v>87146.13</v>
      </c>
      <c r="I262" s="72">
        <v>36027.120000000003</v>
      </c>
      <c r="J262" s="72">
        <v>51119.01</v>
      </c>
      <c r="K262" s="54">
        <f t="shared" si="6"/>
        <v>0</v>
      </c>
    </row>
    <row r="263" spans="1:11" x14ac:dyDescent="0.25">
      <c r="A263" s="54">
        <v>50402001</v>
      </c>
      <c r="B263" s="54" t="s">
        <v>212</v>
      </c>
      <c r="C263" s="72">
        <v>0</v>
      </c>
      <c r="D263" s="72">
        <v>4205389</v>
      </c>
      <c r="E263" s="72">
        <v>3302992.68</v>
      </c>
      <c r="F263" s="72">
        <v>902396.32</v>
      </c>
      <c r="G263" s="72">
        <v>0</v>
      </c>
      <c r="H263" s="72">
        <v>48929.120000000003</v>
      </c>
      <c r="I263" s="72">
        <v>39344.76</v>
      </c>
      <c r="J263" s="72">
        <v>9584.36</v>
      </c>
      <c r="K263" s="54">
        <f t="shared" si="6"/>
        <v>0</v>
      </c>
    </row>
    <row r="264" spans="1:11" x14ac:dyDescent="0.25">
      <c r="A264" s="54">
        <v>50402002</v>
      </c>
      <c r="B264" s="54" t="s">
        <v>213</v>
      </c>
      <c r="C264" s="72">
        <v>0</v>
      </c>
      <c r="D264" s="72">
        <v>2544369</v>
      </c>
      <c r="E264" s="72">
        <v>32162</v>
      </c>
      <c r="F264" s="72">
        <v>2512207</v>
      </c>
      <c r="G264" s="72">
        <v>0</v>
      </c>
      <c r="H264" s="72">
        <v>29576.02</v>
      </c>
      <c r="I264" s="72">
        <v>373.74</v>
      </c>
      <c r="J264" s="72">
        <v>29202.28</v>
      </c>
      <c r="K264" s="54">
        <f t="shared" si="6"/>
        <v>0</v>
      </c>
    </row>
    <row r="265" spans="1:11" x14ac:dyDescent="0.25">
      <c r="A265" s="54">
        <v>50402003</v>
      </c>
      <c r="B265" s="54" t="s">
        <v>214</v>
      </c>
      <c r="C265" s="72">
        <v>0</v>
      </c>
      <c r="D265" s="72">
        <v>46775282.159999996</v>
      </c>
      <c r="E265" s="72">
        <v>24994946.25</v>
      </c>
      <c r="F265" s="72">
        <v>21780335.91</v>
      </c>
      <c r="G265" s="72">
        <v>0</v>
      </c>
      <c r="H265" s="72">
        <v>541600.64</v>
      </c>
      <c r="I265" s="72">
        <v>289613.05</v>
      </c>
      <c r="J265" s="72">
        <v>251987.59</v>
      </c>
      <c r="K265" s="54">
        <f t="shared" si="6"/>
        <v>0</v>
      </c>
    </row>
    <row r="266" spans="1:11" x14ac:dyDescent="0.25">
      <c r="A266" s="54">
        <v>50402004</v>
      </c>
      <c r="B266" s="54" t="s">
        <v>215</v>
      </c>
      <c r="C266" s="72">
        <v>0</v>
      </c>
      <c r="D266" s="72">
        <v>850478.6</v>
      </c>
      <c r="E266" s="72">
        <v>11620</v>
      </c>
      <c r="F266" s="72">
        <v>838858.6</v>
      </c>
      <c r="G266" s="72">
        <v>0</v>
      </c>
      <c r="H266" s="72">
        <v>9967.57</v>
      </c>
      <c r="I266" s="72">
        <v>136.69999999999999</v>
      </c>
      <c r="J266" s="72">
        <v>9830.8700000000008</v>
      </c>
      <c r="K266" s="54">
        <f t="shared" si="6"/>
        <v>0</v>
      </c>
    </row>
    <row r="267" spans="1:11" x14ac:dyDescent="0.25">
      <c r="A267" s="54">
        <v>50402005</v>
      </c>
      <c r="B267" s="54" t="s">
        <v>216</v>
      </c>
      <c r="C267" s="72">
        <v>0</v>
      </c>
      <c r="D267" s="72">
        <v>26165063.949999999</v>
      </c>
      <c r="E267" s="72">
        <v>14368550.57</v>
      </c>
      <c r="F267" s="72">
        <v>11796513.380000001</v>
      </c>
      <c r="G267" s="72">
        <v>0</v>
      </c>
      <c r="H267" s="72">
        <v>301432.78000000003</v>
      </c>
      <c r="I267" s="72">
        <v>165149.45000000001</v>
      </c>
      <c r="J267" s="72">
        <v>136283.32999999999</v>
      </c>
      <c r="K267" s="54">
        <f t="shared" si="6"/>
        <v>0</v>
      </c>
    </row>
    <row r="268" spans="1:11" x14ac:dyDescent="0.25">
      <c r="A268" s="54">
        <v>50402006</v>
      </c>
      <c r="B268" s="54" t="s">
        <v>217</v>
      </c>
      <c r="C268" s="72">
        <v>0</v>
      </c>
      <c r="D268" s="72">
        <v>2786422.95</v>
      </c>
      <c r="E268" s="72">
        <v>1363516.73</v>
      </c>
      <c r="F268" s="72">
        <v>1422906.22</v>
      </c>
      <c r="G268" s="72">
        <v>0</v>
      </c>
      <c r="H268" s="72">
        <v>32484.46</v>
      </c>
      <c r="I268" s="72">
        <v>16026.88</v>
      </c>
      <c r="J268" s="72">
        <v>16457.580000000002</v>
      </c>
      <c r="K268" s="54">
        <f t="shared" si="6"/>
        <v>0</v>
      </c>
    </row>
    <row r="269" spans="1:11" x14ac:dyDescent="0.25">
      <c r="A269" s="54">
        <v>50402007</v>
      </c>
      <c r="B269" s="54" t="s">
        <v>218</v>
      </c>
      <c r="C269" s="72">
        <v>0</v>
      </c>
      <c r="D269" s="72">
        <v>813534.75</v>
      </c>
      <c r="E269" s="72">
        <v>493896</v>
      </c>
      <c r="F269" s="72">
        <v>319638.75</v>
      </c>
      <c r="G269" s="72">
        <v>0</v>
      </c>
      <c r="H269" s="72">
        <v>9414.5300000000007</v>
      </c>
      <c r="I269" s="72">
        <v>5701.52</v>
      </c>
      <c r="J269" s="72">
        <v>3713.01</v>
      </c>
      <c r="K269" s="54">
        <f t="shared" si="6"/>
        <v>0</v>
      </c>
    </row>
    <row r="270" spans="1:11" x14ac:dyDescent="0.25">
      <c r="A270" s="54">
        <v>50402009</v>
      </c>
      <c r="B270" s="54" t="s">
        <v>219</v>
      </c>
      <c r="C270" s="72">
        <v>0</v>
      </c>
      <c r="D270" s="72">
        <v>1119240.3999999999</v>
      </c>
      <c r="E270" s="72">
        <v>246468.55</v>
      </c>
      <c r="F270" s="72">
        <v>872771.85</v>
      </c>
      <c r="G270" s="72">
        <v>0</v>
      </c>
      <c r="H270" s="72">
        <v>13267.98</v>
      </c>
      <c r="I270" s="72">
        <v>2901.83</v>
      </c>
      <c r="J270" s="72">
        <v>10366.15</v>
      </c>
      <c r="K270" s="54">
        <f t="shared" si="6"/>
        <v>0</v>
      </c>
    </row>
    <row r="271" spans="1:11" x14ac:dyDescent="0.25">
      <c r="A271" s="54">
        <v>50402010</v>
      </c>
      <c r="B271" s="54" t="s">
        <v>220</v>
      </c>
      <c r="C271" s="72">
        <v>0</v>
      </c>
      <c r="D271" s="72">
        <v>6592873.9299999997</v>
      </c>
      <c r="E271" s="72">
        <v>3986519.15</v>
      </c>
      <c r="F271" s="72">
        <v>2606354.7799999998</v>
      </c>
      <c r="G271" s="72">
        <v>0</v>
      </c>
      <c r="H271" s="72">
        <v>76568.83</v>
      </c>
      <c r="I271" s="72">
        <v>46411.26</v>
      </c>
      <c r="J271" s="72">
        <v>30157.57</v>
      </c>
      <c r="K271" s="54">
        <f t="shared" si="6"/>
        <v>0</v>
      </c>
    </row>
    <row r="272" spans="1:11" x14ac:dyDescent="0.25">
      <c r="A272" s="54">
        <v>50402011</v>
      </c>
      <c r="B272" s="54" t="s">
        <v>221</v>
      </c>
      <c r="C272" s="72">
        <v>0</v>
      </c>
      <c r="D272" s="72">
        <v>25166974.25</v>
      </c>
      <c r="E272" s="72">
        <v>11821276.6</v>
      </c>
      <c r="F272" s="72">
        <v>13345697.65</v>
      </c>
      <c r="G272" s="72">
        <v>0</v>
      </c>
      <c r="H272" s="72">
        <v>287059.96000000002</v>
      </c>
      <c r="I272" s="72">
        <v>135221.24</v>
      </c>
      <c r="J272" s="72">
        <v>151838.72</v>
      </c>
      <c r="K272" s="54">
        <f t="shared" si="6"/>
        <v>0</v>
      </c>
    </row>
    <row r="273" spans="1:11" x14ac:dyDescent="0.25">
      <c r="A273" s="54">
        <v>50402012</v>
      </c>
      <c r="B273" s="54" t="s">
        <v>222</v>
      </c>
      <c r="C273" s="72">
        <v>0</v>
      </c>
      <c r="D273" s="72">
        <v>51691984.159999996</v>
      </c>
      <c r="E273" s="72">
        <v>44376044.359999999</v>
      </c>
      <c r="F273" s="72">
        <v>7315939.7999999998</v>
      </c>
      <c r="G273" s="72">
        <v>0</v>
      </c>
      <c r="H273" s="72">
        <v>597876.30000000005</v>
      </c>
      <c r="I273" s="72">
        <v>516450.33</v>
      </c>
      <c r="J273" s="72">
        <v>81425.97</v>
      </c>
      <c r="K273" s="54">
        <f t="shared" si="6"/>
        <v>0</v>
      </c>
    </row>
    <row r="274" spans="1:11" x14ac:dyDescent="0.25">
      <c r="A274" s="54">
        <v>50402013</v>
      </c>
      <c r="B274" s="54" t="s">
        <v>223</v>
      </c>
      <c r="C274" s="72">
        <v>0</v>
      </c>
      <c r="D274" s="72">
        <v>15700</v>
      </c>
      <c r="E274" s="72">
        <v>61810</v>
      </c>
      <c r="F274" s="72">
        <v>-46110</v>
      </c>
      <c r="G274" s="72">
        <v>0</v>
      </c>
      <c r="H274" s="72">
        <v>183.43</v>
      </c>
      <c r="I274" s="72">
        <v>728.12</v>
      </c>
      <c r="J274" s="72">
        <v>-544.69000000000005</v>
      </c>
      <c r="K274" s="54">
        <f t="shared" si="6"/>
        <v>0</v>
      </c>
    </row>
    <row r="275" spans="1:11" x14ac:dyDescent="0.25">
      <c r="A275" s="54">
        <v>50402014</v>
      </c>
      <c r="B275" s="54" t="s">
        <v>224</v>
      </c>
      <c r="C275" s="72">
        <v>0</v>
      </c>
      <c r="D275" s="72">
        <v>5030281.6100000003</v>
      </c>
      <c r="E275" s="72">
        <v>1435866.95</v>
      </c>
      <c r="F275" s="72">
        <v>3594414.66</v>
      </c>
      <c r="G275" s="72">
        <v>0</v>
      </c>
      <c r="H275" s="72">
        <v>58637.29</v>
      </c>
      <c r="I275" s="72">
        <v>16867.52</v>
      </c>
      <c r="J275" s="72">
        <v>41769.769999999997</v>
      </c>
      <c r="K275" s="54">
        <f t="shared" si="6"/>
        <v>0</v>
      </c>
    </row>
    <row r="276" spans="1:11" x14ac:dyDescent="0.25">
      <c r="A276" s="54">
        <v>50402015</v>
      </c>
      <c r="B276" s="54" t="s">
        <v>225</v>
      </c>
      <c r="C276" s="72">
        <v>0</v>
      </c>
      <c r="D276" s="72">
        <v>4286946.07</v>
      </c>
      <c r="E276" s="72">
        <v>2657700.6</v>
      </c>
      <c r="F276" s="72">
        <v>1629245.47</v>
      </c>
      <c r="G276" s="72">
        <v>0</v>
      </c>
      <c r="H276" s="72">
        <v>48422.07</v>
      </c>
      <c r="I276" s="72">
        <v>30083.02</v>
      </c>
      <c r="J276" s="72">
        <v>18339.05</v>
      </c>
      <c r="K276" s="54">
        <f t="shared" si="6"/>
        <v>0</v>
      </c>
    </row>
    <row r="277" spans="1:11" x14ac:dyDescent="0.25">
      <c r="A277" s="54">
        <v>50402016</v>
      </c>
      <c r="B277" s="54" t="s">
        <v>226</v>
      </c>
      <c r="C277" s="72">
        <v>0</v>
      </c>
      <c r="D277" s="72">
        <v>113983.67999999999</v>
      </c>
      <c r="E277" s="72">
        <v>60611.9</v>
      </c>
      <c r="F277" s="72">
        <v>53371.78</v>
      </c>
      <c r="G277" s="72">
        <v>0</v>
      </c>
      <c r="H277" s="72">
        <v>1340.3</v>
      </c>
      <c r="I277" s="72">
        <v>722</v>
      </c>
      <c r="J277" s="72">
        <v>618.29999999999995</v>
      </c>
      <c r="K277" s="54">
        <f t="shared" si="6"/>
        <v>0</v>
      </c>
    </row>
    <row r="278" spans="1:11" x14ac:dyDescent="0.25">
      <c r="A278" s="54">
        <v>50402019</v>
      </c>
      <c r="B278" s="54" t="s">
        <v>227</v>
      </c>
      <c r="C278" s="72">
        <v>0</v>
      </c>
      <c r="D278" s="72">
        <v>10230615.140000001</v>
      </c>
      <c r="E278" s="72">
        <v>2147372.5</v>
      </c>
      <c r="F278" s="72">
        <v>8083242.6399999997</v>
      </c>
      <c r="G278" s="72">
        <v>0</v>
      </c>
      <c r="H278" s="72">
        <v>118766.72</v>
      </c>
      <c r="I278" s="72">
        <v>25124.21</v>
      </c>
      <c r="J278" s="72">
        <v>93642.51</v>
      </c>
      <c r="K278" s="54">
        <f t="shared" si="6"/>
        <v>0</v>
      </c>
    </row>
    <row r="279" spans="1:11" x14ac:dyDescent="0.25">
      <c r="A279" s="54">
        <v>50402020</v>
      </c>
      <c r="B279" s="54" t="s">
        <v>228</v>
      </c>
      <c r="C279" s="72">
        <v>0</v>
      </c>
      <c r="D279" s="72">
        <v>1696830</v>
      </c>
      <c r="E279" s="72">
        <v>370000</v>
      </c>
      <c r="F279" s="72">
        <v>1326830</v>
      </c>
      <c r="G279" s="72">
        <v>0</v>
      </c>
      <c r="H279" s="72">
        <v>19392.09</v>
      </c>
      <c r="I279" s="72">
        <v>4299.83</v>
      </c>
      <c r="J279" s="72">
        <v>15092.26</v>
      </c>
      <c r="K279" s="54">
        <f t="shared" si="6"/>
        <v>0</v>
      </c>
    </row>
    <row r="280" spans="1:11" x14ac:dyDescent="0.25">
      <c r="A280" s="54">
        <v>50402030</v>
      </c>
      <c r="B280" s="54" t="s">
        <v>229</v>
      </c>
      <c r="C280" s="72">
        <v>0</v>
      </c>
      <c r="D280" s="72">
        <v>5325.63</v>
      </c>
      <c r="E280" s="72">
        <v>5852.53</v>
      </c>
      <c r="F280" s="72">
        <v>-526.9</v>
      </c>
      <c r="G280" s="72">
        <v>0</v>
      </c>
      <c r="H280" s="72">
        <v>20074.650000000001</v>
      </c>
      <c r="I280" s="72">
        <v>20080.689999999999</v>
      </c>
      <c r="J280" s="72">
        <v>-6.04</v>
      </c>
      <c r="K280" s="54">
        <f t="shared" si="6"/>
        <v>0</v>
      </c>
    </row>
    <row r="281" spans="1:11" x14ac:dyDescent="0.25">
      <c r="A281" s="54">
        <v>50402034</v>
      </c>
      <c r="B281" s="54" t="s">
        <v>230</v>
      </c>
      <c r="C281" s="72">
        <v>0</v>
      </c>
      <c r="D281" s="72">
        <v>24228</v>
      </c>
      <c r="E281" s="72">
        <v>0</v>
      </c>
      <c r="F281" s="72">
        <v>24228</v>
      </c>
      <c r="G281" s="72">
        <v>0</v>
      </c>
      <c r="H281" s="72">
        <v>283.29000000000002</v>
      </c>
      <c r="I281" s="72">
        <v>0</v>
      </c>
      <c r="J281" s="72">
        <v>283.29000000000002</v>
      </c>
      <c r="K281" s="54">
        <f t="shared" si="6"/>
        <v>0</v>
      </c>
    </row>
    <row r="282" spans="1:11" x14ac:dyDescent="0.25">
      <c r="A282" s="54">
        <v>50402038</v>
      </c>
      <c r="B282" s="54" t="s">
        <v>345</v>
      </c>
      <c r="C282" s="72">
        <v>0</v>
      </c>
      <c r="D282" s="72">
        <v>6070805.8700000001</v>
      </c>
      <c r="E282" s="72">
        <v>405258</v>
      </c>
      <c r="F282" s="72">
        <v>5665547.8700000001</v>
      </c>
      <c r="G282" s="72">
        <v>0</v>
      </c>
      <c r="H282" s="72">
        <v>67796.429999999993</v>
      </c>
      <c r="I282" s="72">
        <v>4497.9399999999996</v>
      </c>
      <c r="J282" s="72">
        <v>63298.49</v>
      </c>
      <c r="K282" s="54">
        <f t="shared" si="6"/>
        <v>0</v>
      </c>
    </row>
    <row r="283" spans="1:11" x14ac:dyDescent="0.25">
      <c r="A283" s="54">
        <v>50502001</v>
      </c>
      <c r="B283" s="54" t="s">
        <v>231</v>
      </c>
      <c r="C283" s="72">
        <v>0</v>
      </c>
      <c r="D283" s="72">
        <v>19299456.899999999</v>
      </c>
      <c r="E283" s="72">
        <v>11005972.300000001</v>
      </c>
      <c r="F283" s="72">
        <v>8293484.5999999996</v>
      </c>
      <c r="G283" s="72">
        <v>0</v>
      </c>
      <c r="H283" s="72">
        <v>222256.57</v>
      </c>
      <c r="I283" s="72">
        <v>127135.5</v>
      </c>
      <c r="J283" s="72">
        <v>95121.07</v>
      </c>
      <c r="K283" s="54">
        <f t="shared" si="6"/>
        <v>0</v>
      </c>
    </row>
    <row r="284" spans="1:11" x14ac:dyDescent="0.25">
      <c r="A284" s="54">
        <v>50502002</v>
      </c>
      <c r="B284" s="54" t="s">
        <v>232</v>
      </c>
      <c r="C284" s="72">
        <v>0</v>
      </c>
      <c r="D284" s="72">
        <v>7660191.6399999997</v>
      </c>
      <c r="E284" s="72">
        <v>4188344.45</v>
      </c>
      <c r="F284" s="72">
        <v>3471847.19</v>
      </c>
      <c r="G284" s="72">
        <v>0</v>
      </c>
      <c r="H284" s="72">
        <v>88922.07</v>
      </c>
      <c r="I284" s="72">
        <v>48798.5</v>
      </c>
      <c r="J284" s="72">
        <v>40123.57</v>
      </c>
      <c r="K284" s="54">
        <f t="shared" si="6"/>
        <v>0</v>
      </c>
    </row>
    <row r="285" spans="1:11" x14ac:dyDescent="0.25">
      <c r="A285" s="54">
        <v>50502003</v>
      </c>
      <c r="B285" s="54" t="s">
        <v>233</v>
      </c>
      <c r="C285" s="72">
        <v>0</v>
      </c>
      <c r="D285" s="72">
        <v>97200285</v>
      </c>
      <c r="E285" s="72">
        <v>59939844.390000001</v>
      </c>
      <c r="F285" s="72">
        <v>37260440.609999999</v>
      </c>
      <c r="G285" s="72">
        <v>0</v>
      </c>
      <c r="H285" s="72">
        <v>1125839.48</v>
      </c>
      <c r="I285" s="72">
        <v>697485.08</v>
      </c>
      <c r="J285" s="72">
        <v>428354.4</v>
      </c>
      <c r="K285" s="54">
        <f t="shared" si="6"/>
        <v>0</v>
      </c>
    </row>
    <row r="286" spans="1:11" x14ac:dyDescent="0.25">
      <c r="A286" s="54">
        <v>50502004</v>
      </c>
      <c r="B286" s="54" t="s">
        <v>234</v>
      </c>
      <c r="C286" s="72">
        <v>0</v>
      </c>
      <c r="D286" s="72">
        <v>18682779.620000001</v>
      </c>
      <c r="E286" s="72">
        <v>22267296.75</v>
      </c>
      <c r="F286" s="72">
        <v>-3584517.13</v>
      </c>
      <c r="G286" s="72">
        <v>0</v>
      </c>
      <c r="H286" s="72">
        <v>219405.85</v>
      </c>
      <c r="I286" s="72">
        <v>261190.72</v>
      </c>
      <c r="J286" s="72">
        <v>-41784.870000000003</v>
      </c>
      <c r="K286" s="54">
        <f t="shared" si="6"/>
        <v>0</v>
      </c>
    </row>
    <row r="287" spans="1:11" x14ac:dyDescent="0.25">
      <c r="A287" s="54">
        <v>50502005</v>
      </c>
      <c r="B287" s="54" t="s">
        <v>235</v>
      </c>
      <c r="C287" s="72">
        <v>0</v>
      </c>
      <c r="D287" s="72">
        <v>18427104.27</v>
      </c>
      <c r="E287" s="72">
        <v>0</v>
      </c>
      <c r="F287" s="72">
        <v>18427104.27</v>
      </c>
      <c r="G287" s="72">
        <v>0</v>
      </c>
      <c r="H287" s="72">
        <v>212421.24</v>
      </c>
      <c r="I287" s="72">
        <v>0</v>
      </c>
      <c r="J287" s="72">
        <v>212421.24</v>
      </c>
      <c r="K287" s="54">
        <f t="shared" si="6"/>
        <v>0</v>
      </c>
    </row>
    <row r="288" spans="1:11" x14ac:dyDescent="0.25">
      <c r="A288" s="54">
        <v>50502008</v>
      </c>
      <c r="B288" s="54" t="s">
        <v>236</v>
      </c>
      <c r="C288" s="72">
        <v>0</v>
      </c>
      <c r="D288" s="72">
        <v>22067834.5</v>
      </c>
      <c r="E288" s="72">
        <v>8961941.4499999993</v>
      </c>
      <c r="F288" s="72">
        <v>13105893.050000001</v>
      </c>
      <c r="G288" s="72">
        <v>0</v>
      </c>
      <c r="H288" s="72">
        <v>257061.61</v>
      </c>
      <c r="I288" s="72">
        <v>105372.19</v>
      </c>
      <c r="J288" s="72">
        <v>151689.42000000001</v>
      </c>
      <c r="K288" s="54">
        <f t="shared" si="6"/>
        <v>0</v>
      </c>
    </row>
    <row r="289" spans="1:11" x14ac:dyDescent="0.25">
      <c r="A289" s="54">
        <v>50503001</v>
      </c>
      <c r="B289" s="54" t="s">
        <v>237</v>
      </c>
      <c r="C289" s="72">
        <v>0</v>
      </c>
      <c r="D289" s="72">
        <v>93977716.299999997</v>
      </c>
      <c r="E289" s="72">
        <v>57385165.649999999</v>
      </c>
      <c r="F289" s="72">
        <v>36592550.649999999</v>
      </c>
      <c r="G289" s="72">
        <v>0</v>
      </c>
      <c r="H289" s="72">
        <v>1084397</v>
      </c>
      <c r="I289" s="72">
        <v>664171.51</v>
      </c>
      <c r="J289" s="72">
        <v>420225.49</v>
      </c>
      <c r="K289" s="54" t="str">
        <f t="shared" si="6"/>
        <v>Import Cost</v>
      </c>
    </row>
    <row r="290" spans="1:11" x14ac:dyDescent="0.25">
      <c r="A290" s="54">
        <v>50503003</v>
      </c>
      <c r="B290" s="54" t="s">
        <v>238</v>
      </c>
      <c r="C290" s="72">
        <v>0</v>
      </c>
      <c r="D290" s="72">
        <v>120491249.39</v>
      </c>
      <c r="E290" s="72">
        <v>66423581.460000001</v>
      </c>
      <c r="F290" s="72">
        <v>54067667.93</v>
      </c>
      <c r="G290" s="72">
        <v>0</v>
      </c>
      <c r="H290" s="72">
        <v>1388940.02</v>
      </c>
      <c r="I290" s="72">
        <v>768772.89</v>
      </c>
      <c r="J290" s="72">
        <v>620167.13</v>
      </c>
      <c r="K290" s="54" t="str">
        <f t="shared" si="6"/>
        <v>Import Cost</v>
      </c>
    </row>
    <row r="291" spans="1:11" x14ac:dyDescent="0.25">
      <c r="A291" s="54">
        <v>50503004</v>
      </c>
      <c r="B291" s="54" t="s">
        <v>710</v>
      </c>
      <c r="C291" s="72">
        <v>0</v>
      </c>
      <c r="D291" s="72">
        <v>1048136.71</v>
      </c>
      <c r="E291" s="72">
        <v>221846.45</v>
      </c>
      <c r="F291" s="72">
        <v>826290.26</v>
      </c>
      <c r="G291" s="72">
        <v>0</v>
      </c>
      <c r="H291" s="72">
        <v>12179.73</v>
      </c>
      <c r="I291" s="72">
        <v>2639</v>
      </c>
      <c r="J291" s="72">
        <v>9540.73</v>
      </c>
      <c r="K291" s="54" t="str">
        <f t="shared" si="6"/>
        <v>Import Cost</v>
      </c>
    </row>
    <row r="292" spans="1:11" x14ac:dyDescent="0.25">
      <c r="A292" s="54">
        <v>50503005</v>
      </c>
      <c r="B292" s="54" t="s">
        <v>28503</v>
      </c>
      <c r="C292" s="72">
        <v>0</v>
      </c>
      <c r="D292" s="72">
        <v>57118.75</v>
      </c>
      <c r="E292" s="72">
        <v>0</v>
      </c>
      <c r="F292" s="72">
        <v>57118.75</v>
      </c>
      <c r="G292" s="72">
        <v>0</v>
      </c>
      <c r="H292" s="72">
        <v>672.38</v>
      </c>
      <c r="I292" s="72">
        <v>0</v>
      </c>
      <c r="J292" s="72">
        <v>672.38</v>
      </c>
      <c r="K292" s="54" t="str">
        <f t="shared" si="6"/>
        <v>Import Cost</v>
      </c>
    </row>
    <row r="293" spans="1:11" x14ac:dyDescent="0.25">
      <c r="A293" s="54">
        <v>50503006</v>
      </c>
      <c r="B293" s="54" t="s">
        <v>239</v>
      </c>
      <c r="C293" s="72">
        <v>0</v>
      </c>
      <c r="D293" s="72">
        <v>259710.4</v>
      </c>
      <c r="E293" s="72">
        <v>259710.4</v>
      </c>
      <c r="F293" s="72">
        <v>0</v>
      </c>
      <c r="G293" s="72">
        <v>0</v>
      </c>
      <c r="H293" s="72">
        <v>3045.69</v>
      </c>
      <c r="I293" s="72">
        <v>3045.69</v>
      </c>
      <c r="J293" s="72">
        <v>0</v>
      </c>
      <c r="K293" s="54" t="str">
        <f t="shared" si="6"/>
        <v>Import Cost</v>
      </c>
    </row>
    <row r="294" spans="1:11" x14ac:dyDescent="0.25">
      <c r="A294" s="54">
        <v>50503008</v>
      </c>
      <c r="B294" s="54" t="s">
        <v>240</v>
      </c>
      <c r="C294" s="72">
        <v>0</v>
      </c>
      <c r="D294" s="72">
        <v>861387.77</v>
      </c>
      <c r="E294" s="72">
        <v>717823.4</v>
      </c>
      <c r="F294" s="72">
        <v>143564.37</v>
      </c>
      <c r="G294" s="72">
        <v>0</v>
      </c>
      <c r="H294" s="72">
        <v>9943.82</v>
      </c>
      <c r="I294" s="72">
        <v>8333.17</v>
      </c>
      <c r="J294" s="72">
        <v>1610.65</v>
      </c>
      <c r="K294" s="54" t="str">
        <f t="shared" si="6"/>
        <v>Import Cost</v>
      </c>
    </row>
    <row r="295" spans="1:11" x14ac:dyDescent="0.25">
      <c r="A295" s="54">
        <v>50504002</v>
      </c>
      <c r="B295" s="54" t="s">
        <v>241</v>
      </c>
      <c r="C295" s="72">
        <v>0</v>
      </c>
      <c r="D295" s="72">
        <v>195195.3</v>
      </c>
      <c r="E295" s="72">
        <v>9872.08</v>
      </c>
      <c r="F295" s="72">
        <v>185323.22</v>
      </c>
      <c r="G295" s="72">
        <v>0</v>
      </c>
      <c r="H295" s="72">
        <v>2242.54</v>
      </c>
      <c r="I295" s="72">
        <v>116.55</v>
      </c>
      <c r="J295" s="72">
        <v>2125.9899999999998</v>
      </c>
      <c r="K295" s="54">
        <f t="shared" si="6"/>
        <v>0</v>
      </c>
    </row>
    <row r="296" spans="1:11" x14ac:dyDescent="0.25">
      <c r="A296" s="54">
        <v>50602001</v>
      </c>
      <c r="B296" s="54" t="s">
        <v>242</v>
      </c>
      <c r="C296" s="72">
        <v>0</v>
      </c>
      <c r="D296" s="72">
        <v>21669010.559999999</v>
      </c>
      <c r="E296" s="72">
        <v>3506</v>
      </c>
      <c r="F296" s="72">
        <v>21665504.559999999</v>
      </c>
      <c r="G296" s="72">
        <v>0</v>
      </c>
      <c r="H296" s="72">
        <v>251182.04</v>
      </c>
      <c r="I296" s="72">
        <v>41.26</v>
      </c>
      <c r="J296" s="72">
        <v>251140.78</v>
      </c>
      <c r="K296" s="54" t="str">
        <f t="shared" si="6"/>
        <v>Import Cost</v>
      </c>
    </row>
    <row r="297" spans="1:11" x14ac:dyDescent="0.25">
      <c r="A297" s="54">
        <v>50602002</v>
      </c>
      <c r="B297" s="54" t="s">
        <v>243</v>
      </c>
      <c r="C297" s="72">
        <v>0</v>
      </c>
      <c r="D297" s="72">
        <v>2492219.13</v>
      </c>
      <c r="E297" s="72">
        <v>5544.5</v>
      </c>
      <c r="F297" s="72">
        <v>2486674.63</v>
      </c>
      <c r="G297" s="72">
        <v>0</v>
      </c>
      <c r="H297" s="72">
        <v>28891.89</v>
      </c>
      <c r="I297" s="72">
        <v>64.819999999999993</v>
      </c>
      <c r="J297" s="72">
        <v>28827.07</v>
      </c>
      <c r="K297" s="54">
        <f t="shared" si="6"/>
        <v>0</v>
      </c>
    </row>
    <row r="298" spans="1:11" x14ac:dyDescent="0.25">
      <c r="A298" s="54">
        <v>50602003</v>
      </c>
      <c r="B298" s="54" t="s">
        <v>244</v>
      </c>
      <c r="C298" s="72">
        <v>0</v>
      </c>
      <c r="D298" s="72">
        <v>1676040.89</v>
      </c>
      <c r="E298" s="72">
        <v>308217.11</v>
      </c>
      <c r="F298" s="72">
        <v>1367823.78</v>
      </c>
      <c r="G298" s="72">
        <v>0</v>
      </c>
      <c r="H298" s="72">
        <v>19471.099999999999</v>
      </c>
      <c r="I298" s="72">
        <v>3599.76</v>
      </c>
      <c r="J298" s="72">
        <v>15871.34</v>
      </c>
      <c r="K298" s="54">
        <f t="shared" si="6"/>
        <v>0</v>
      </c>
    </row>
    <row r="299" spans="1:11" x14ac:dyDescent="0.25">
      <c r="A299" s="54">
        <v>50602004</v>
      </c>
      <c r="B299" s="54" t="s">
        <v>245</v>
      </c>
      <c r="C299" s="72">
        <v>0</v>
      </c>
      <c r="D299" s="72">
        <v>788796.93</v>
      </c>
      <c r="E299" s="72">
        <v>10895.48</v>
      </c>
      <c r="F299" s="72">
        <v>777901.45</v>
      </c>
      <c r="G299" s="72">
        <v>0</v>
      </c>
      <c r="H299" s="72">
        <v>9255.6299999999992</v>
      </c>
      <c r="I299" s="72">
        <v>128.78</v>
      </c>
      <c r="J299" s="72">
        <v>9126.85</v>
      </c>
      <c r="K299" s="54">
        <f t="shared" si="6"/>
        <v>0</v>
      </c>
    </row>
    <row r="300" spans="1:11" x14ac:dyDescent="0.25">
      <c r="A300" s="54">
        <v>50603001</v>
      </c>
      <c r="B300" s="54" t="s">
        <v>246</v>
      </c>
      <c r="C300" s="72">
        <v>0</v>
      </c>
      <c r="D300" s="72">
        <v>5368435.51</v>
      </c>
      <c r="E300" s="72">
        <v>3220908.25</v>
      </c>
      <c r="F300" s="72">
        <v>2147527.2599999998</v>
      </c>
      <c r="G300" s="72">
        <v>0</v>
      </c>
      <c r="H300" s="72">
        <v>63344.93</v>
      </c>
      <c r="I300" s="72">
        <v>38033</v>
      </c>
      <c r="J300" s="72">
        <v>25311.93</v>
      </c>
      <c r="K300" s="54" t="str">
        <f t="shared" si="6"/>
        <v>Import Cost</v>
      </c>
    </row>
    <row r="301" spans="1:11" x14ac:dyDescent="0.25">
      <c r="A301" s="54">
        <v>50603002</v>
      </c>
      <c r="B301" s="54" t="s">
        <v>247</v>
      </c>
      <c r="C301" s="72">
        <v>0</v>
      </c>
      <c r="D301" s="72">
        <v>8144916.5599999996</v>
      </c>
      <c r="E301" s="72">
        <v>5924351.8700000001</v>
      </c>
      <c r="F301" s="72">
        <v>2220564.69</v>
      </c>
      <c r="G301" s="72">
        <v>0</v>
      </c>
      <c r="H301" s="72">
        <v>93821.4</v>
      </c>
      <c r="I301" s="72">
        <v>69299.13</v>
      </c>
      <c r="J301" s="72">
        <v>24522.27</v>
      </c>
      <c r="K301" s="54" t="str">
        <f t="shared" si="6"/>
        <v>Import Cost</v>
      </c>
    </row>
    <row r="302" spans="1:11" x14ac:dyDescent="0.25">
      <c r="A302" s="54">
        <v>50603008</v>
      </c>
      <c r="B302" s="54" t="s">
        <v>28504</v>
      </c>
      <c r="C302" s="72">
        <v>0</v>
      </c>
      <c r="D302" s="72">
        <v>200901.05</v>
      </c>
      <c r="E302" s="72">
        <v>0</v>
      </c>
      <c r="F302" s="72">
        <v>200901.05</v>
      </c>
      <c r="G302" s="72">
        <v>0</v>
      </c>
      <c r="H302" s="72">
        <v>2253.52</v>
      </c>
      <c r="I302" s="72">
        <v>0</v>
      </c>
      <c r="J302" s="72">
        <v>2253.52</v>
      </c>
      <c r="K302" s="54">
        <f t="shared" si="6"/>
        <v>0</v>
      </c>
    </row>
    <row r="303" spans="1:11" x14ac:dyDescent="0.25">
      <c r="A303" s="54">
        <v>50603013</v>
      </c>
      <c r="B303" s="54" t="s">
        <v>248</v>
      </c>
      <c r="C303" s="72">
        <v>0</v>
      </c>
      <c r="D303" s="72">
        <v>7936264.6200000001</v>
      </c>
      <c r="E303" s="72">
        <v>2685414.62</v>
      </c>
      <c r="F303" s="72">
        <v>5250850</v>
      </c>
      <c r="G303" s="72">
        <v>0</v>
      </c>
      <c r="H303" s="72">
        <v>91680.68</v>
      </c>
      <c r="I303" s="72">
        <v>31653.43</v>
      </c>
      <c r="J303" s="72">
        <v>60027.25</v>
      </c>
      <c r="K303" s="54">
        <f t="shared" si="6"/>
        <v>0</v>
      </c>
    </row>
    <row r="304" spans="1:11" x14ac:dyDescent="0.25">
      <c r="A304" s="54">
        <v>50603015</v>
      </c>
      <c r="B304" s="54" t="s">
        <v>711</v>
      </c>
      <c r="C304" s="72">
        <v>0</v>
      </c>
      <c r="D304" s="72">
        <v>6523128.3399999999</v>
      </c>
      <c r="E304" s="72">
        <v>3160045.9</v>
      </c>
      <c r="F304" s="72">
        <v>3363082.44</v>
      </c>
      <c r="G304" s="72">
        <v>0</v>
      </c>
      <c r="H304" s="72">
        <v>76470.679999999993</v>
      </c>
      <c r="I304" s="72">
        <v>37642</v>
      </c>
      <c r="J304" s="72">
        <v>38828.68</v>
      </c>
      <c r="K304" s="54">
        <f t="shared" si="6"/>
        <v>0</v>
      </c>
    </row>
    <row r="305" spans="1:11" x14ac:dyDescent="0.25">
      <c r="A305" s="54">
        <v>50603016</v>
      </c>
      <c r="B305" s="54" t="s">
        <v>712</v>
      </c>
      <c r="C305" s="72">
        <v>0</v>
      </c>
      <c r="D305" s="72">
        <v>543321.12</v>
      </c>
      <c r="E305" s="72">
        <v>21367.5</v>
      </c>
      <c r="F305" s="72">
        <v>521953.62</v>
      </c>
      <c r="G305" s="72">
        <v>0</v>
      </c>
      <c r="H305" s="72">
        <v>6471.96</v>
      </c>
      <c r="I305" s="72">
        <v>231</v>
      </c>
      <c r="J305" s="72">
        <v>6240.96</v>
      </c>
      <c r="K305" s="54">
        <f t="shared" si="6"/>
        <v>0</v>
      </c>
    </row>
    <row r="306" spans="1:11" x14ac:dyDescent="0.25">
      <c r="A306" s="54">
        <v>50605001</v>
      </c>
      <c r="B306" s="54" t="s">
        <v>249</v>
      </c>
      <c r="C306" s="72">
        <v>0</v>
      </c>
      <c r="D306" s="72">
        <v>13803659.52</v>
      </c>
      <c r="E306" s="72">
        <v>13732030.92</v>
      </c>
      <c r="F306" s="72">
        <v>71628.600000000006</v>
      </c>
      <c r="G306" s="72">
        <v>0</v>
      </c>
      <c r="H306" s="72">
        <v>116675.94</v>
      </c>
      <c r="I306" s="72">
        <v>116386.52</v>
      </c>
      <c r="J306" s="72">
        <v>289.42</v>
      </c>
      <c r="K306" s="54">
        <f t="shared" si="6"/>
        <v>0</v>
      </c>
    </row>
    <row r="307" spans="1:11" x14ac:dyDescent="0.25">
      <c r="A307" s="54">
        <v>50605002</v>
      </c>
      <c r="B307" s="54" t="s">
        <v>250</v>
      </c>
      <c r="C307" s="72">
        <v>0</v>
      </c>
      <c r="D307" s="72">
        <v>186186321.11000001</v>
      </c>
      <c r="E307" s="72">
        <v>7014481.6100000003</v>
      </c>
      <c r="F307" s="72">
        <v>179171839.5</v>
      </c>
      <c r="G307" s="72">
        <v>0</v>
      </c>
      <c r="H307" s="72">
        <v>1229495.8400000001</v>
      </c>
      <c r="I307" s="72">
        <v>21399.17</v>
      </c>
      <c r="J307" s="72">
        <v>1208096.67</v>
      </c>
      <c r="K307" s="54">
        <f t="shared" si="6"/>
        <v>0</v>
      </c>
    </row>
    <row r="308" spans="1:11" x14ac:dyDescent="0.25">
      <c r="A308" s="54">
        <v>50701001</v>
      </c>
      <c r="B308" s="54" t="s">
        <v>346</v>
      </c>
      <c r="C308" s="72">
        <v>0</v>
      </c>
      <c r="D308" s="72">
        <v>147938.57999999999</v>
      </c>
      <c r="E308" s="72">
        <v>62603.4</v>
      </c>
      <c r="F308" s="72">
        <v>85335.18</v>
      </c>
      <c r="G308" s="72">
        <v>0</v>
      </c>
      <c r="H308" s="72">
        <v>7792.42</v>
      </c>
      <c r="I308" s="72">
        <v>5415.07</v>
      </c>
      <c r="J308" s="72">
        <v>2377.35</v>
      </c>
      <c r="K308" s="54">
        <f t="shared" si="6"/>
        <v>0</v>
      </c>
    </row>
    <row r="309" spans="1:11" x14ac:dyDescent="0.25">
      <c r="A309" s="54">
        <v>50801001</v>
      </c>
      <c r="B309" s="54" t="s">
        <v>251</v>
      </c>
      <c r="C309" s="72">
        <v>0</v>
      </c>
      <c r="D309" s="72">
        <v>35751397.719999999</v>
      </c>
      <c r="E309" s="72">
        <v>208854.79</v>
      </c>
      <c r="F309" s="72">
        <v>35542542.93</v>
      </c>
      <c r="G309" s="72">
        <v>0</v>
      </c>
      <c r="H309" s="72">
        <v>419969.77</v>
      </c>
      <c r="I309" s="72">
        <v>2459.9299999999998</v>
      </c>
      <c r="J309" s="72">
        <v>417509.84</v>
      </c>
      <c r="K309" s="54">
        <f t="shared" si="6"/>
        <v>0</v>
      </c>
    </row>
    <row r="310" spans="1:11" x14ac:dyDescent="0.25">
      <c r="A310" s="54">
        <v>50801002</v>
      </c>
      <c r="B310" s="54" t="s">
        <v>252</v>
      </c>
      <c r="C310" s="72">
        <v>0</v>
      </c>
      <c r="D310" s="72">
        <v>7450840</v>
      </c>
      <c r="E310" s="72">
        <v>0</v>
      </c>
      <c r="F310" s="72">
        <v>7450840</v>
      </c>
      <c r="G310" s="72">
        <v>0</v>
      </c>
      <c r="H310" s="72">
        <v>87857.31</v>
      </c>
      <c r="I310" s="72">
        <v>0</v>
      </c>
      <c r="J310" s="72">
        <v>87857.31</v>
      </c>
      <c r="K310" s="54">
        <f t="shared" si="6"/>
        <v>0</v>
      </c>
    </row>
    <row r="311" spans="1:11" x14ac:dyDescent="0.25">
      <c r="A311" s="55" t="s">
        <v>256</v>
      </c>
      <c r="B311" s="55" t="s">
        <v>256</v>
      </c>
      <c r="C311" s="137">
        <v>0</v>
      </c>
      <c r="D311" s="137">
        <v>118807050178.82001</v>
      </c>
      <c r="E311" s="137">
        <v>118807050178.82001</v>
      </c>
      <c r="F311" s="137">
        <v>0</v>
      </c>
      <c r="G311" s="138"/>
      <c r="H311" s="137">
        <v>1403692931.3900001</v>
      </c>
      <c r="I311" s="137">
        <v>1403692931.3900001</v>
      </c>
      <c r="J311" s="137">
        <v>0</v>
      </c>
    </row>
  </sheetData>
  <autoFilter ref="A1:J251" xr:uid="{00000000-0009-0000-0000-000009000000}"/>
  <conditionalFormatting sqref="N1:N1048576">
    <cfRule type="duplicateValues" dxfId="0" priority="1" stopIfTrue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I56"/>
  <sheetViews>
    <sheetView workbookViewId="0">
      <selection activeCell="D13" sqref="D13"/>
    </sheetView>
  </sheetViews>
  <sheetFormatPr defaultRowHeight="12.5" x14ac:dyDescent="0.25"/>
  <cols>
    <col min="2" max="2" width="9.90625" bestFit="1" customWidth="1"/>
    <col min="5" max="5" width="16.6328125" bestFit="1" customWidth="1"/>
    <col min="6" max="6" width="20.6328125" bestFit="1" customWidth="1"/>
    <col min="7" max="7" width="20.453125" customWidth="1"/>
  </cols>
  <sheetData>
    <row r="1" spans="2:7" ht="21" x14ac:dyDescent="0.5">
      <c r="B1" s="258" t="s">
        <v>28505</v>
      </c>
      <c r="C1" s="258"/>
      <c r="D1" s="258"/>
      <c r="E1" s="258"/>
      <c r="F1" s="159"/>
      <c r="G1" s="159"/>
    </row>
    <row r="2" spans="2:7" ht="14.5" x14ac:dyDescent="0.35">
      <c r="B2" s="259" t="s">
        <v>28506</v>
      </c>
      <c r="C2" s="259"/>
      <c r="D2" s="259"/>
      <c r="E2" s="259"/>
      <c r="F2" s="159"/>
      <c r="G2" s="159"/>
    </row>
    <row r="4" spans="2:7" ht="14.5" x14ac:dyDescent="0.35">
      <c r="B4" s="160" t="s">
        <v>28507</v>
      </c>
      <c r="C4" s="161" t="s">
        <v>28508</v>
      </c>
      <c r="D4" s="161" t="s">
        <v>28509</v>
      </c>
      <c r="E4" s="161" t="s">
        <v>28510</v>
      </c>
      <c r="F4" s="161" t="s">
        <v>28511</v>
      </c>
      <c r="G4" s="162" t="s">
        <v>28512</v>
      </c>
    </row>
    <row r="5" spans="2:7" ht="14.5" x14ac:dyDescent="0.35">
      <c r="B5" s="163" t="s">
        <v>28513</v>
      </c>
      <c r="C5" s="164" t="s">
        <v>28514</v>
      </c>
      <c r="D5" s="164" t="s">
        <v>312</v>
      </c>
      <c r="E5" s="165">
        <v>111</v>
      </c>
      <c r="F5" s="166">
        <v>37185</v>
      </c>
      <c r="G5" s="170">
        <v>628.03306354959318</v>
      </c>
    </row>
    <row r="6" spans="2:7" ht="14.5" x14ac:dyDescent="0.35">
      <c r="B6" s="163" t="s">
        <v>28515</v>
      </c>
      <c r="C6" s="164" t="s">
        <v>28516</v>
      </c>
      <c r="D6" s="164" t="s">
        <v>312</v>
      </c>
      <c r="E6" s="165">
        <v>675</v>
      </c>
      <c r="F6" s="166">
        <v>175486.74</v>
      </c>
      <c r="G6" s="170">
        <v>2963.8691659145065</v>
      </c>
    </row>
    <row r="7" spans="2:7" ht="14.5" x14ac:dyDescent="0.35">
      <c r="B7" s="163" t="s">
        <v>28517</v>
      </c>
      <c r="C7" s="164" t="s">
        <v>28518</v>
      </c>
      <c r="D7" s="164" t="s">
        <v>312</v>
      </c>
      <c r="E7" s="165">
        <v>4</v>
      </c>
      <c r="F7" s="166">
        <v>5040</v>
      </c>
      <c r="G7" s="170">
        <v>85.122674204382136</v>
      </c>
    </row>
    <row r="8" spans="2:7" ht="14.5" x14ac:dyDescent="0.35">
      <c r="B8" s="163" t="s">
        <v>28519</v>
      </c>
      <c r="C8" s="164" t="s">
        <v>28520</v>
      </c>
      <c r="D8" s="164" t="s">
        <v>312</v>
      </c>
      <c r="E8" s="165">
        <v>1.7</v>
      </c>
      <c r="F8" s="166">
        <v>7182.5</v>
      </c>
      <c r="G8" s="170">
        <v>121.30825545098703</v>
      </c>
    </row>
    <row r="9" spans="2:7" ht="14.5" x14ac:dyDescent="0.35">
      <c r="B9" s="163" t="s">
        <v>28521</v>
      </c>
      <c r="C9" s="164" t="s">
        <v>28522</v>
      </c>
      <c r="D9" s="164" t="s">
        <v>312</v>
      </c>
      <c r="E9" s="165">
        <v>5.2960000000000003</v>
      </c>
      <c r="F9" s="166">
        <v>14246.24</v>
      </c>
      <c r="G9" s="170">
        <v>240.61072344393588</v>
      </c>
    </row>
    <row r="10" spans="2:7" ht="14.5" x14ac:dyDescent="0.35">
      <c r="B10" s="163" t="s">
        <v>28523</v>
      </c>
      <c r="C10" s="164" t="s">
        <v>28524</v>
      </c>
      <c r="D10" s="164" t="s">
        <v>312</v>
      </c>
      <c r="E10" s="165">
        <v>12.884</v>
      </c>
      <c r="F10" s="166">
        <v>33756.080000000002</v>
      </c>
      <c r="G10" s="170">
        <v>570.12059528909913</v>
      </c>
    </row>
    <row r="11" spans="2:7" ht="14.5" x14ac:dyDescent="0.35">
      <c r="B11" s="163" t="s">
        <v>28525</v>
      </c>
      <c r="C11" s="164" t="s">
        <v>28526</v>
      </c>
      <c r="D11" s="164" t="s">
        <v>312</v>
      </c>
      <c r="E11" s="165">
        <v>27.995999999999999</v>
      </c>
      <c r="F11" s="166">
        <v>38774.46</v>
      </c>
      <c r="G11" s="170">
        <v>654.87812024421567</v>
      </c>
    </row>
    <row r="12" spans="2:7" ht="14.5" x14ac:dyDescent="0.35">
      <c r="B12" s="163" t="s">
        <v>28527</v>
      </c>
      <c r="C12" s="164" t="s">
        <v>28528</v>
      </c>
      <c r="D12" s="164" t="s">
        <v>312</v>
      </c>
      <c r="E12" s="165">
        <v>90</v>
      </c>
      <c r="F12" s="166">
        <v>25292.639999999999</v>
      </c>
      <c r="G12" s="170">
        <v>427.17800684300073</v>
      </c>
    </row>
    <row r="13" spans="2:7" ht="14.5" x14ac:dyDescent="0.35">
      <c r="B13" s="163" t="s">
        <v>28529</v>
      </c>
      <c r="C13" s="164" t="s">
        <v>28530</v>
      </c>
      <c r="D13" s="164" t="s">
        <v>312</v>
      </c>
      <c r="E13" s="165">
        <v>27</v>
      </c>
      <c r="F13" s="166">
        <v>10935</v>
      </c>
      <c r="G13" s="170">
        <v>184.68580206843623</v>
      </c>
    </row>
    <row r="14" spans="2:7" ht="14.5" x14ac:dyDescent="0.35">
      <c r="B14" s="163" t="s">
        <v>28531</v>
      </c>
      <c r="C14" s="164" t="s">
        <v>28532</v>
      </c>
      <c r="D14" s="164" t="s">
        <v>312</v>
      </c>
      <c r="E14" s="165">
        <v>1217.3599999999999</v>
      </c>
      <c r="F14" s="166">
        <v>270258.28000000003</v>
      </c>
      <c r="G14" s="170">
        <v>4564.5054602136279</v>
      </c>
    </row>
    <row r="15" spans="2:7" ht="14.5" x14ac:dyDescent="0.35">
      <c r="B15" s="163" t="s">
        <v>28533</v>
      </c>
      <c r="C15" s="164" t="s">
        <v>28534</v>
      </c>
      <c r="D15" s="164" t="s">
        <v>312</v>
      </c>
      <c r="E15" s="165">
        <v>113</v>
      </c>
      <c r="F15" s="166">
        <v>36991.68</v>
      </c>
      <c r="G15" s="170">
        <v>624.7680009747537</v>
      </c>
    </row>
    <row r="16" spans="2:7" ht="14.5" x14ac:dyDescent="0.35">
      <c r="B16" s="163" t="s">
        <v>28535</v>
      </c>
      <c r="C16" s="164" t="s">
        <v>28536</v>
      </c>
      <c r="D16" s="164" t="s">
        <v>312</v>
      </c>
      <c r="E16" s="165">
        <v>256.5</v>
      </c>
      <c r="F16" s="166">
        <v>64125</v>
      </c>
      <c r="G16" s="170">
        <v>1083.0340244753977</v>
      </c>
    </row>
    <row r="17" spans="2:7" ht="14.5" x14ac:dyDescent="0.35">
      <c r="B17" s="163" t="s">
        <v>28537</v>
      </c>
      <c r="C17" s="164" t="s">
        <v>28538</v>
      </c>
      <c r="D17" s="164" t="s">
        <v>312</v>
      </c>
      <c r="E17" s="165">
        <v>62</v>
      </c>
      <c r="F17" s="166">
        <v>46500</v>
      </c>
      <c r="G17" s="170">
        <v>785.3580060523351</v>
      </c>
    </row>
    <row r="18" spans="2:7" ht="14.5" x14ac:dyDescent="0.35">
      <c r="B18" s="163" t="s">
        <v>28539</v>
      </c>
      <c r="C18" s="164" t="s">
        <v>28540</v>
      </c>
      <c r="D18" s="164" t="s">
        <v>312</v>
      </c>
      <c r="E18" s="165">
        <v>394</v>
      </c>
      <c r="F18" s="166">
        <v>160722.06</v>
      </c>
      <c r="G18" s="170">
        <v>2714.5022918327691</v>
      </c>
    </row>
    <row r="19" spans="2:7" ht="14.5" x14ac:dyDescent="0.35">
      <c r="B19" s="163" t="s">
        <v>28541</v>
      </c>
      <c r="C19" s="164" t="s">
        <v>28542</v>
      </c>
      <c r="D19" s="164" t="s">
        <v>312</v>
      </c>
      <c r="E19" s="165">
        <v>258</v>
      </c>
      <c r="F19" s="166">
        <v>54147.75</v>
      </c>
      <c r="G19" s="170">
        <v>914.52406391871682</v>
      </c>
    </row>
    <row r="20" spans="2:7" ht="14.5" x14ac:dyDescent="0.35">
      <c r="B20" s="163" t="s">
        <v>28543</v>
      </c>
      <c r="C20" s="164" t="s">
        <v>28544</v>
      </c>
      <c r="D20" s="164" t="s">
        <v>312</v>
      </c>
      <c r="E20" s="165">
        <v>273</v>
      </c>
      <c r="F20" s="166">
        <v>100316.57</v>
      </c>
      <c r="G20" s="170">
        <v>1694.2886320260109</v>
      </c>
    </row>
    <row r="21" spans="2:7" ht="14.5" x14ac:dyDescent="0.35">
      <c r="B21" s="163" t="s">
        <v>28545</v>
      </c>
      <c r="C21" s="164" t="s">
        <v>28546</v>
      </c>
      <c r="D21" s="164" t="s">
        <v>312</v>
      </c>
      <c r="E21" s="165">
        <v>600</v>
      </c>
      <c r="F21" s="166">
        <v>234726.27</v>
      </c>
      <c r="G21" s="170">
        <v>3964.3904381785387</v>
      </c>
    </row>
    <row r="22" spans="2:7" ht="14.5" x14ac:dyDescent="0.35">
      <c r="B22" s="163" t="s">
        <v>28547</v>
      </c>
      <c r="C22" s="164" t="s">
        <v>28548</v>
      </c>
      <c r="D22" s="164" t="s">
        <v>312</v>
      </c>
      <c r="E22" s="165">
        <v>230</v>
      </c>
      <c r="F22" s="166">
        <v>63578.720000000001</v>
      </c>
      <c r="G22" s="170">
        <v>1073.8076723991339</v>
      </c>
    </row>
    <row r="23" spans="2:7" ht="14.5" x14ac:dyDescent="0.35">
      <c r="B23" s="163" t="s">
        <v>28549</v>
      </c>
      <c r="C23" s="164" t="s">
        <v>28550</v>
      </c>
      <c r="D23" s="164" t="s">
        <v>312</v>
      </c>
      <c r="E23" s="165">
        <v>75</v>
      </c>
      <c r="F23" s="166">
        <v>27410.42</v>
      </c>
      <c r="G23" s="170">
        <v>462.94608163993649</v>
      </c>
    </row>
    <row r="24" spans="2:7" ht="14.5" x14ac:dyDescent="0.35">
      <c r="B24" s="163" t="s">
        <v>28551</v>
      </c>
      <c r="C24" s="164" t="s">
        <v>28552</v>
      </c>
      <c r="D24" s="164" t="s">
        <v>312</v>
      </c>
      <c r="E24" s="165">
        <v>737</v>
      </c>
      <c r="F24" s="166">
        <v>174083.62</v>
      </c>
      <c r="G24" s="170">
        <v>2940.1712836467186</v>
      </c>
    </row>
    <row r="25" spans="2:7" ht="14.5" x14ac:dyDescent="0.35">
      <c r="B25" s="163" t="s">
        <v>28553</v>
      </c>
      <c r="C25" s="164" t="s">
        <v>28554</v>
      </c>
      <c r="D25" s="164" t="s">
        <v>312</v>
      </c>
      <c r="E25" s="165">
        <v>246</v>
      </c>
      <c r="F25" s="166">
        <v>95388.71</v>
      </c>
      <c r="G25" s="170">
        <v>1611.0599373226762</v>
      </c>
    </row>
    <row r="26" spans="2:7" ht="14.5" x14ac:dyDescent="0.35">
      <c r="B26" s="163" t="s">
        <v>28555</v>
      </c>
      <c r="C26" s="164" t="s">
        <v>28556</v>
      </c>
      <c r="D26" s="164" t="s">
        <v>312</v>
      </c>
      <c r="E26" s="165">
        <v>1280</v>
      </c>
      <c r="F26" s="166">
        <v>136228.5</v>
      </c>
      <c r="G26" s="170">
        <v>2300.8202823118395</v>
      </c>
    </row>
    <row r="27" spans="2:7" ht="14.5" x14ac:dyDescent="0.35">
      <c r="B27" s="163" t="s">
        <v>28557</v>
      </c>
      <c r="C27" s="164" t="s">
        <v>28558</v>
      </c>
      <c r="D27" s="164" t="s">
        <v>312</v>
      </c>
      <c r="E27" s="165">
        <v>92</v>
      </c>
      <c r="F27" s="166">
        <v>29900</v>
      </c>
      <c r="G27" s="170">
        <v>504.99364260139401</v>
      </c>
    </row>
    <row r="28" spans="2:7" ht="14.5" x14ac:dyDescent="0.35">
      <c r="B28" s="163" t="s">
        <v>28559</v>
      </c>
      <c r="C28" s="164" t="s">
        <v>28560</v>
      </c>
      <c r="D28" s="164" t="s">
        <v>312</v>
      </c>
      <c r="E28" s="165">
        <v>25</v>
      </c>
      <c r="F28" s="166">
        <v>4000</v>
      </c>
      <c r="G28" s="170">
        <v>67.557677939985822</v>
      </c>
    </row>
    <row r="29" spans="2:7" ht="14.5" x14ac:dyDescent="0.35">
      <c r="B29" s="163" t="s">
        <v>28561</v>
      </c>
      <c r="C29" s="164" t="s">
        <v>28562</v>
      </c>
      <c r="D29" s="164" t="s">
        <v>312</v>
      </c>
      <c r="E29" s="165">
        <v>375</v>
      </c>
      <c r="F29" s="166">
        <v>66690</v>
      </c>
      <c r="G29" s="170">
        <v>1126.3553854544136</v>
      </c>
    </row>
    <row r="30" spans="2:7" ht="14.5" x14ac:dyDescent="0.35">
      <c r="B30" s="163" t="s">
        <v>28563</v>
      </c>
      <c r="C30" s="164" t="s">
        <v>28564</v>
      </c>
      <c r="D30" s="164" t="s">
        <v>312</v>
      </c>
      <c r="E30" s="165">
        <v>840</v>
      </c>
      <c r="F30" s="166">
        <v>16711.63</v>
      </c>
      <c r="G30" s="170">
        <v>282.24972934805135</v>
      </c>
    </row>
    <row r="31" spans="2:7" ht="14.5" x14ac:dyDescent="0.35">
      <c r="B31" s="163" t="s">
        <v>28565</v>
      </c>
      <c r="C31" s="164" t="s">
        <v>28566</v>
      </c>
      <c r="D31" s="164" t="s">
        <v>312</v>
      </c>
      <c r="E31" s="165">
        <v>24.5</v>
      </c>
      <c r="F31" s="166">
        <v>3969</v>
      </c>
      <c r="G31" s="170">
        <v>67.034105935950933</v>
      </c>
    </row>
    <row r="32" spans="2:7" ht="14.5" x14ac:dyDescent="0.35">
      <c r="B32" s="163" t="s">
        <v>28567</v>
      </c>
      <c r="C32" s="164" t="s">
        <v>28568</v>
      </c>
      <c r="D32" s="164" t="s">
        <v>312</v>
      </c>
      <c r="E32" s="165">
        <v>42</v>
      </c>
      <c r="F32" s="166">
        <v>2802.21</v>
      </c>
      <c r="G32" s="170">
        <v>47.327700175051916</v>
      </c>
    </row>
    <row r="33" spans="2:7" ht="14.5" x14ac:dyDescent="0.35">
      <c r="B33" s="163" t="s">
        <v>28569</v>
      </c>
      <c r="C33" s="164" t="s">
        <v>28570</v>
      </c>
      <c r="D33" s="164" t="s">
        <v>312</v>
      </c>
      <c r="E33" s="165">
        <v>854</v>
      </c>
      <c r="F33" s="166">
        <v>42385.45</v>
      </c>
      <c r="G33" s="170">
        <v>715.86564511034294</v>
      </c>
    </row>
    <row r="34" spans="2:7" ht="14.5" x14ac:dyDescent="0.35">
      <c r="B34" s="163" t="s">
        <v>28571</v>
      </c>
      <c r="C34" s="164" t="s">
        <v>28572</v>
      </c>
      <c r="D34" s="164" t="s">
        <v>312</v>
      </c>
      <c r="E34" s="165">
        <v>1436</v>
      </c>
      <c r="F34" s="166">
        <v>83047.289999999994</v>
      </c>
      <c r="G34" s="170">
        <v>1402.6205179021511</v>
      </c>
    </row>
    <row r="35" spans="2:7" ht="14.5" x14ac:dyDescent="0.35">
      <c r="B35" s="163" t="s">
        <v>28573</v>
      </c>
      <c r="C35" s="164" t="s">
        <v>28574</v>
      </c>
      <c r="D35" s="164" t="s">
        <v>312</v>
      </c>
      <c r="E35" s="165">
        <v>743</v>
      </c>
      <c r="F35" s="166">
        <v>70575.95</v>
      </c>
      <c r="G35" s="170">
        <v>1191.9868251021355</v>
      </c>
    </row>
    <row r="36" spans="2:7" ht="14.5" x14ac:dyDescent="0.35">
      <c r="B36" s="163" t="s">
        <v>28575</v>
      </c>
      <c r="C36" s="164" t="s">
        <v>28576</v>
      </c>
      <c r="D36" s="164" t="s">
        <v>312</v>
      </c>
      <c r="E36" s="165">
        <v>10</v>
      </c>
      <c r="F36" s="166">
        <v>3430</v>
      </c>
      <c r="G36" s="170">
        <v>57.930708833537842</v>
      </c>
    </row>
    <row r="37" spans="2:7" ht="14.5" x14ac:dyDescent="0.35">
      <c r="B37" s="163" t="s">
        <v>28577</v>
      </c>
      <c r="C37" s="164" t="s">
        <v>28578</v>
      </c>
      <c r="D37" s="164" t="s">
        <v>312</v>
      </c>
      <c r="E37" s="165">
        <v>52</v>
      </c>
      <c r="F37" s="166">
        <v>32069.82</v>
      </c>
      <c r="G37" s="170">
        <v>541.64064278832905</v>
      </c>
    </row>
    <row r="38" spans="2:7" ht="14.5" x14ac:dyDescent="0.35">
      <c r="B38" s="163" t="s">
        <v>28579</v>
      </c>
      <c r="C38" s="164" t="s">
        <v>28580</v>
      </c>
      <c r="D38" s="164" t="s">
        <v>28581</v>
      </c>
      <c r="E38" s="165">
        <v>100</v>
      </c>
      <c r="F38" s="166">
        <v>55000</v>
      </c>
      <c r="G38" s="170">
        <v>928.91807167480499</v>
      </c>
    </row>
    <row r="39" spans="2:7" ht="14.5" x14ac:dyDescent="0.35">
      <c r="B39" s="163" t="s">
        <v>28582</v>
      </c>
      <c r="C39" s="164" t="s">
        <v>28583</v>
      </c>
      <c r="D39" s="164" t="s">
        <v>312</v>
      </c>
      <c r="E39" s="165">
        <v>340</v>
      </c>
      <c r="F39" s="166">
        <v>28173.31</v>
      </c>
      <c r="G39" s="170">
        <v>475.8308508708455</v>
      </c>
    </row>
    <row r="40" spans="2:7" ht="14.5" x14ac:dyDescent="0.35">
      <c r="B40" s="163" t="s">
        <v>28584</v>
      </c>
      <c r="C40" s="164" t="s">
        <v>28585</v>
      </c>
      <c r="D40" s="164" t="s">
        <v>312</v>
      </c>
      <c r="E40" s="165">
        <v>268</v>
      </c>
      <c r="F40" s="166">
        <v>104520</v>
      </c>
      <c r="G40" s="170">
        <v>1765.2821245718294</v>
      </c>
    </row>
    <row r="41" spans="2:7" ht="14.5" x14ac:dyDescent="0.35">
      <c r="B41" s="163" t="s">
        <v>28586</v>
      </c>
      <c r="C41" s="164" t="s">
        <v>28587</v>
      </c>
      <c r="D41" s="164" t="s">
        <v>312</v>
      </c>
      <c r="E41" s="165">
        <v>25</v>
      </c>
      <c r="F41" s="166">
        <v>7187.5</v>
      </c>
      <c r="G41" s="170">
        <v>121.39270254841202</v>
      </c>
    </row>
    <row r="42" spans="2:7" ht="14.5" x14ac:dyDescent="0.35">
      <c r="B42" s="163" t="s">
        <v>28588</v>
      </c>
      <c r="C42" s="164" t="s">
        <v>28589</v>
      </c>
      <c r="D42" s="164" t="s">
        <v>312</v>
      </c>
      <c r="E42" s="165">
        <v>55.561999999999998</v>
      </c>
      <c r="F42" s="166">
        <v>12826.61</v>
      </c>
      <c r="G42" s="170">
        <v>216.6339968604504</v>
      </c>
    </row>
    <row r="43" spans="2:7" ht="14.5" x14ac:dyDescent="0.35">
      <c r="B43" s="163" t="s">
        <v>28590</v>
      </c>
      <c r="C43" s="164" t="s">
        <v>28591</v>
      </c>
      <c r="D43" s="164" t="s">
        <v>312</v>
      </c>
      <c r="E43" s="165">
        <v>162</v>
      </c>
      <c r="F43" s="166">
        <v>35160.089999999997</v>
      </c>
      <c r="G43" s="170">
        <v>593.8335091402289</v>
      </c>
    </row>
    <row r="44" spans="2:7" ht="14.5" x14ac:dyDescent="0.35">
      <c r="B44" s="163" t="s">
        <v>28592</v>
      </c>
      <c r="C44" s="164" t="s">
        <v>28593</v>
      </c>
      <c r="D44" s="164" t="s">
        <v>312</v>
      </c>
      <c r="E44" s="165">
        <v>1744.6</v>
      </c>
      <c r="F44" s="166">
        <v>495659.07</v>
      </c>
      <c r="G44" s="170">
        <v>8371.3939547732225</v>
      </c>
    </row>
    <row r="45" spans="2:7" ht="14.5" x14ac:dyDescent="0.35">
      <c r="B45" s="163" t="s">
        <v>28594</v>
      </c>
      <c r="C45" s="164" t="s">
        <v>28595</v>
      </c>
      <c r="D45" s="164" t="s">
        <v>312</v>
      </c>
      <c r="E45" s="165">
        <v>7.3170000000000002</v>
      </c>
      <c r="F45" s="166">
        <v>11707.2</v>
      </c>
      <c r="G45" s="170">
        <v>197.72781179475052</v>
      </c>
    </row>
    <row r="46" spans="2:7" ht="14.5" x14ac:dyDescent="0.35">
      <c r="B46" s="163" t="s">
        <v>28596</v>
      </c>
      <c r="C46" s="164" t="s">
        <v>28597</v>
      </c>
      <c r="D46" s="164" t="s">
        <v>312</v>
      </c>
      <c r="E46" s="165">
        <v>2.694</v>
      </c>
      <c r="F46" s="166">
        <v>9563.7000000000007</v>
      </c>
      <c r="G46" s="170">
        <v>161.52534112866061</v>
      </c>
    </row>
    <row r="47" spans="2:7" ht="14.5" x14ac:dyDescent="0.35">
      <c r="B47" s="163" t="s">
        <v>28598</v>
      </c>
      <c r="C47" s="164" t="s">
        <v>28599</v>
      </c>
      <c r="D47" s="164" t="s">
        <v>312</v>
      </c>
      <c r="E47" s="165">
        <v>1</v>
      </c>
      <c r="F47" s="166">
        <v>2100</v>
      </c>
      <c r="G47" s="170">
        <v>35.467780918492558</v>
      </c>
    </row>
    <row r="48" spans="2:7" ht="14.5" x14ac:dyDescent="0.35">
      <c r="B48" s="163" t="s">
        <v>28600</v>
      </c>
      <c r="C48" s="164" t="s">
        <v>28601</v>
      </c>
      <c r="D48" s="164" t="s">
        <v>312</v>
      </c>
      <c r="E48" s="165">
        <v>35.630000000000003</v>
      </c>
      <c r="F48" s="166">
        <v>73041.5</v>
      </c>
      <c r="G48" s="170">
        <v>1233.6285333133685</v>
      </c>
    </row>
    <row r="49" spans="2:9" ht="14.5" x14ac:dyDescent="0.35">
      <c r="B49" s="163" t="s">
        <v>28602</v>
      </c>
      <c r="C49" s="164" t="s">
        <v>28603</v>
      </c>
      <c r="D49" s="164" t="s">
        <v>312</v>
      </c>
      <c r="E49" s="165">
        <v>19.443000000000001</v>
      </c>
      <c r="F49" s="166">
        <v>19831.86</v>
      </c>
      <c r="G49" s="170">
        <v>334.94860270772182</v>
      </c>
    </row>
    <row r="50" spans="2:9" ht="14.5" x14ac:dyDescent="0.35">
      <c r="B50" s="163" t="s">
        <v>28604</v>
      </c>
      <c r="C50" s="164" t="s">
        <v>28605</v>
      </c>
      <c r="D50" s="164" t="s">
        <v>312</v>
      </c>
      <c r="E50" s="165">
        <v>1421.7059999999999</v>
      </c>
      <c r="F50" s="166">
        <v>330394.73</v>
      </c>
      <c r="G50" s="170">
        <v>5580.1751906021427</v>
      </c>
    </row>
    <row r="51" spans="2:9" ht="14.5" x14ac:dyDescent="0.35">
      <c r="B51" s="163" t="s">
        <v>28606</v>
      </c>
      <c r="C51" s="164" t="s">
        <v>28607</v>
      </c>
      <c r="D51" s="164" t="s">
        <v>312</v>
      </c>
      <c r="E51" s="165">
        <v>1366.6</v>
      </c>
      <c r="F51" s="166">
        <v>126223.51</v>
      </c>
      <c r="G51" s="170">
        <v>2131.8418092586448</v>
      </c>
    </row>
    <row r="52" spans="2:9" ht="14.5" x14ac:dyDescent="0.35">
      <c r="B52" s="163" t="s">
        <v>28608</v>
      </c>
      <c r="C52" s="164" t="s">
        <v>28609</v>
      </c>
      <c r="D52" s="164" t="s">
        <v>312</v>
      </c>
      <c r="E52" s="165">
        <v>6.798</v>
      </c>
      <c r="F52" s="166">
        <v>19771.43</v>
      </c>
      <c r="G52" s="170">
        <v>333.92797508824344</v>
      </c>
    </row>
    <row r="53" spans="2:9" ht="14.5" x14ac:dyDescent="0.35">
      <c r="B53" s="163" t="s">
        <v>28610</v>
      </c>
      <c r="C53" s="164" t="s">
        <v>28611</v>
      </c>
      <c r="D53" s="164" t="s">
        <v>312</v>
      </c>
      <c r="E53" s="165">
        <v>504.37099999999998</v>
      </c>
      <c r="F53" s="166">
        <v>327080.68</v>
      </c>
      <c r="G53" s="170">
        <v>5524.2028099578902</v>
      </c>
    </row>
    <row r="54" spans="2:9" ht="14.5" x14ac:dyDescent="0.35">
      <c r="B54" s="163" t="s">
        <v>28612</v>
      </c>
      <c r="C54" s="164" t="s">
        <v>28613</v>
      </c>
      <c r="D54" s="164" t="s">
        <v>312</v>
      </c>
      <c r="E54" s="165">
        <v>2350</v>
      </c>
      <c r="F54" s="166">
        <v>496104.54</v>
      </c>
      <c r="G54" s="170">
        <v>8378.9176844712019</v>
      </c>
    </row>
    <row r="55" spans="2:9" ht="14.5" x14ac:dyDescent="0.35">
      <c r="B55" s="163" t="s">
        <v>28614</v>
      </c>
      <c r="C55" s="164" t="s">
        <v>28615</v>
      </c>
      <c r="D55" s="164" t="s">
        <v>312</v>
      </c>
      <c r="E55" s="165">
        <v>3</v>
      </c>
      <c r="F55" s="166">
        <v>5190</v>
      </c>
      <c r="G55" s="170">
        <v>87.656087127131599</v>
      </c>
    </row>
    <row r="56" spans="2:9" ht="14.5" x14ac:dyDescent="0.35">
      <c r="B56" s="167"/>
      <c r="C56" s="168" t="s">
        <v>28616</v>
      </c>
      <c r="D56" s="168"/>
      <c r="E56" s="169">
        <v>19603.956999999995</v>
      </c>
      <c r="F56" s="169">
        <v>4327493.3199999994</v>
      </c>
      <c r="G56" s="171">
        <v>73088.850000000006</v>
      </c>
      <c r="I56" s="140">
        <f>G56-'YTD TB'!J86</f>
        <v>0</v>
      </c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07359-E84F-4E6A-8366-9337D1B2151A}">
  <dimension ref="B1:I67"/>
  <sheetViews>
    <sheetView topLeftCell="A50" workbookViewId="0">
      <selection activeCell="C5" sqref="C5"/>
    </sheetView>
  </sheetViews>
  <sheetFormatPr defaultRowHeight="12.5" x14ac:dyDescent="0.25"/>
  <cols>
    <col min="3" max="3" width="37.1796875" bestFit="1" customWidth="1"/>
    <col min="5" max="5" width="16.6328125" bestFit="1" customWidth="1"/>
    <col min="6" max="6" width="20.6328125" bestFit="1" customWidth="1"/>
    <col min="7" max="7" width="20.90625" bestFit="1" customWidth="1"/>
  </cols>
  <sheetData>
    <row r="1" spans="2:7" ht="21" x14ac:dyDescent="0.5">
      <c r="B1" s="258" t="s">
        <v>28505</v>
      </c>
      <c r="C1" s="258"/>
      <c r="D1" s="258"/>
      <c r="E1" s="258"/>
      <c r="F1" s="186"/>
      <c r="G1" s="186"/>
    </row>
    <row r="2" spans="2:7" ht="14.5" x14ac:dyDescent="0.35">
      <c r="B2" s="259" t="s">
        <v>28727</v>
      </c>
      <c r="C2" s="259"/>
      <c r="D2" s="259"/>
      <c r="E2" s="259"/>
      <c r="F2" s="186"/>
      <c r="G2" s="186"/>
    </row>
    <row r="4" spans="2:7" ht="14.5" x14ac:dyDescent="0.35">
      <c r="B4" s="187" t="s">
        <v>28507</v>
      </c>
      <c r="C4" s="188" t="s">
        <v>28508</v>
      </c>
      <c r="D4" s="188" t="s">
        <v>28509</v>
      </c>
      <c r="E4" s="188" t="s">
        <v>28510</v>
      </c>
      <c r="F4" s="188" t="s">
        <v>28511</v>
      </c>
      <c r="G4" s="189" t="s">
        <v>28512</v>
      </c>
    </row>
    <row r="5" spans="2:7" ht="14.5" x14ac:dyDescent="0.35">
      <c r="B5" s="190">
        <v>400207</v>
      </c>
      <c r="C5" s="191" t="s">
        <v>28728</v>
      </c>
      <c r="D5" s="191" t="s">
        <v>4654</v>
      </c>
      <c r="E5" s="192">
        <v>7</v>
      </c>
      <c r="F5" s="193">
        <v>140</v>
      </c>
      <c r="G5" s="194">
        <v>1.6441574726116372</v>
      </c>
    </row>
    <row r="6" spans="2:7" ht="14.5" x14ac:dyDescent="0.35">
      <c r="B6" s="190">
        <v>400258</v>
      </c>
      <c r="C6" s="191" t="s">
        <v>28729</v>
      </c>
      <c r="D6" s="191" t="s">
        <v>4654</v>
      </c>
      <c r="E6" s="192">
        <v>2</v>
      </c>
      <c r="F6" s="195">
        <v>7514</v>
      </c>
      <c r="G6" s="194">
        <v>88.244280351456013</v>
      </c>
    </row>
    <row r="7" spans="2:7" ht="14.5" x14ac:dyDescent="0.35">
      <c r="B7" s="190">
        <v>400294</v>
      </c>
      <c r="C7" s="191" t="s">
        <v>28730</v>
      </c>
      <c r="D7" s="191" t="s">
        <v>28731</v>
      </c>
      <c r="E7" s="192">
        <v>45</v>
      </c>
      <c r="F7" s="195">
        <v>1923.75</v>
      </c>
      <c r="G7" s="194">
        <v>22.592485270975978</v>
      </c>
    </row>
    <row r="8" spans="2:7" ht="14.5" x14ac:dyDescent="0.35">
      <c r="B8" s="190">
        <v>400349</v>
      </c>
      <c r="C8" s="191" t="s">
        <v>28732</v>
      </c>
      <c r="D8" s="191" t="s">
        <v>4654</v>
      </c>
      <c r="E8" s="192">
        <v>6</v>
      </c>
      <c r="F8" s="195">
        <v>2116.8000000000002</v>
      </c>
      <c r="G8" s="194">
        <v>24.859660985887956</v>
      </c>
    </row>
    <row r="9" spans="2:7" ht="14.5" x14ac:dyDescent="0.35">
      <c r="B9" s="190">
        <v>400350</v>
      </c>
      <c r="C9" s="191" t="s">
        <v>28733</v>
      </c>
      <c r="D9" s="191" t="s">
        <v>4654</v>
      </c>
      <c r="E9" s="192">
        <v>6</v>
      </c>
      <c r="F9" s="195">
        <v>2087.4</v>
      </c>
      <c r="G9" s="194">
        <v>24.51438791663951</v>
      </c>
    </row>
    <row r="10" spans="2:7" ht="14.5" x14ac:dyDescent="0.35">
      <c r="B10" s="190">
        <v>401071</v>
      </c>
      <c r="C10" s="191" t="s">
        <v>28734</v>
      </c>
      <c r="D10" s="191" t="s">
        <v>4654</v>
      </c>
      <c r="E10" s="192">
        <v>1</v>
      </c>
      <c r="F10" s="195">
        <v>850</v>
      </c>
      <c r="G10" s="194">
        <v>9.9823846551420825</v>
      </c>
    </row>
    <row r="11" spans="2:7" ht="14.5" x14ac:dyDescent="0.35">
      <c r="B11" s="190">
        <v>401698</v>
      </c>
      <c r="C11" s="191" t="s">
        <v>28735</v>
      </c>
      <c r="D11" s="191" t="s">
        <v>28736</v>
      </c>
      <c r="E11" s="192">
        <v>2</v>
      </c>
      <c r="F11" s="195">
        <v>112640</v>
      </c>
      <c r="G11" s="194">
        <v>1322.8421265355344</v>
      </c>
    </row>
    <row r="12" spans="2:7" ht="14.5" x14ac:dyDescent="0.35">
      <c r="B12" s="190">
        <v>402550</v>
      </c>
      <c r="C12" s="191" t="s">
        <v>28737</v>
      </c>
      <c r="D12" s="191" t="s">
        <v>4654</v>
      </c>
      <c r="E12" s="192">
        <v>1</v>
      </c>
      <c r="F12" s="195">
        <v>3500</v>
      </c>
      <c r="G12" s="194">
        <v>41.103936815290929</v>
      </c>
    </row>
    <row r="13" spans="2:7" ht="14.5" x14ac:dyDescent="0.35">
      <c r="B13" s="190">
        <v>402650</v>
      </c>
      <c r="C13" s="191" t="s">
        <v>28738</v>
      </c>
      <c r="D13" s="191" t="s">
        <v>28739</v>
      </c>
      <c r="E13" s="192">
        <v>1</v>
      </c>
      <c r="F13" s="195">
        <v>203.75</v>
      </c>
      <c r="G13" s="194">
        <v>2.3928363217472937</v>
      </c>
    </row>
    <row r="14" spans="2:7" ht="14.5" x14ac:dyDescent="0.35">
      <c r="B14" s="190">
        <v>402984</v>
      </c>
      <c r="C14" s="191" t="s">
        <v>28740</v>
      </c>
      <c r="D14" s="191" t="s">
        <v>4654</v>
      </c>
      <c r="E14" s="192">
        <v>5</v>
      </c>
      <c r="F14" s="195">
        <v>12500</v>
      </c>
      <c r="G14" s="194">
        <v>146.79977434032475</v>
      </c>
    </row>
    <row r="15" spans="2:7" ht="14.5" x14ac:dyDescent="0.35">
      <c r="B15" s="190">
        <v>403479</v>
      </c>
      <c r="C15" s="191" t="s">
        <v>28741</v>
      </c>
      <c r="D15" s="191" t="s">
        <v>312</v>
      </c>
      <c r="E15" s="192">
        <v>25</v>
      </c>
      <c r="F15" s="195">
        <v>26250</v>
      </c>
      <c r="G15" s="194">
        <v>308.27952611468197</v>
      </c>
    </row>
    <row r="16" spans="2:7" ht="14.5" x14ac:dyDescent="0.35">
      <c r="B16" s="190">
        <v>403480</v>
      </c>
      <c r="C16" s="191" t="s">
        <v>28742</v>
      </c>
      <c r="D16" s="191" t="s">
        <v>312</v>
      </c>
      <c r="E16" s="192">
        <v>25</v>
      </c>
      <c r="F16" s="195">
        <v>21500</v>
      </c>
      <c r="G16" s="194">
        <v>252.49561186535857</v>
      </c>
    </row>
    <row r="17" spans="2:7" ht="14.5" x14ac:dyDescent="0.35">
      <c r="B17" s="190">
        <v>403481</v>
      </c>
      <c r="C17" s="191" t="s">
        <v>28743</v>
      </c>
      <c r="D17" s="191" t="s">
        <v>312</v>
      </c>
      <c r="E17" s="192">
        <v>20</v>
      </c>
      <c r="F17" s="195">
        <v>19800</v>
      </c>
      <c r="G17" s="194">
        <v>232.5308425550744</v>
      </c>
    </row>
    <row r="18" spans="2:7" ht="14.5" x14ac:dyDescent="0.35">
      <c r="B18" s="190">
        <v>403487</v>
      </c>
      <c r="C18" s="191" t="s">
        <v>28744</v>
      </c>
      <c r="D18" s="191" t="s">
        <v>4654</v>
      </c>
      <c r="E18" s="192">
        <v>5</v>
      </c>
      <c r="F18" s="195">
        <v>2800</v>
      </c>
      <c r="G18" s="194">
        <v>32.883149452232743</v>
      </c>
    </row>
    <row r="19" spans="2:7" ht="14.5" x14ac:dyDescent="0.35">
      <c r="B19" s="190">
        <v>403552</v>
      </c>
      <c r="C19" s="191" t="s">
        <v>28745</v>
      </c>
      <c r="D19" s="191" t="s">
        <v>4654</v>
      </c>
      <c r="E19" s="192">
        <v>2</v>
      </c>
      <c r="F19" s="195">
        <v>43795</v>
      </c>
      <c r="G19" s="194">
        <v>514.32768937876176</v>
      </c>
    </row>
    <row r="20" spans="2:7" ht="14.5" x14ac:dyDescent="0.35">
      <c r="B20" s="190">
        <v>403599</v>
      </c>
      <c r="C20" s="191" t="s">
        <v>28746</v>
      </c>
      <c r="D20" s="191" t="s">
        <v>4654</v>
      </c>
      <c r="E20" s="192">
        <v>100</v>
      </c>
      <c r="F20" s="195">
        <v>500</v>
      </c>
      <c r="G20" s="194">
        <v>5.8719909736129896</v>
      </c>
    </row>
    <row r="21" spans="2:7" ht="14.5" x14ac:dyDescent="0.35">
      <c r="B21" s="190">
        <v>403614</v>
      </c>
      <c r="C21" s="191" t="s">
        <v>28747</v>
      </c>
      <c r="D21" s="191" t="s">
        <v>4654</v>
      </c>
      <c r="E21" s="192">
        <v>2</v>
      </c>
      <c r="F21" s="195">
        <v>9600</v>
      </c>
      <c r="G21" s="194">
        <v>112.7422266933694</v>
      </c>
    </row>
    <row r="22" spans="2:7" ht="14.5" x14ac:dyDescent="0.35">
      <c r="B22" s="190">
        <v>403616</v>
      </c>
      <c r="C22" s="191" t="s">
        <v>28748</v>
      </c>
      <c r="D22" s="191" t="s">
        <v>4654</v>
      </c>
      <c r="E22" s="192">
        <v>1</v>
      </c>
      <c r="F22" s="195">
        <v>5000</v>
      </c>
      <c r="G22" s="194">
        <v>58.7199097361299</v>
      </c>
    </row>
    <row r="23" spans="2:7" ht="14.5" x14ac:dyDescent="0.35">
      <c r="B23" s="190">
        <v>403617</v>
      </c>
      <c r="C23" s="191" t="s">
        <v>28749</v>
      </c>
      <c r="D23" s="191" t="s">
        <v>4654</v>
      </c>
      <c r="E23" s="192">
        <v>21</v>
      </c>
      <c r="F23" s="195">
        <v>6300</v>
      </c>
      <c r="G23" s="194">
        <v>73.987086267523679</v>
      </c>
    </row>
    <row r="24" spans="2:7" ht="14.5" x14ac:dyDescent="0.35">
      <c r="B24" s="190">
        <v>403621</v>
      </c>
      <c r="C24" s="191" t="s">
        <v>28750</v>
      </c>
      <c r="D24" s="191" t="s">
        <v>4654</v>
      </c>
      <c r="E24" s="192">
        <v>8</v>
      </c>
      <c r="F24" s="195">
        <v>1039.97</v>
      </c>
      <c r="G24" s="194">
        <v>12.213388905656602</v>
      </c>
    </row>
    <row r="25" spans="2:7" ht="14.5" x14ac:dyDescent="0.35">
      <c r="B25" s="190">
        <v>403766</v>
      </c>
      <c r="C25" s="191" t="s">
        <v>28751</v>
      </c>
      <c r="D25" s="191" t="s">
        <v>4654</v>
      </c>
      <c r="E25" s="192">
        <v>1</v>
      </c>
      <c r="F25" s="195">
        <v>1650</v>
      </c>
      <c r="G25" s="194">
        <v>19.377570212922866</v>
      </c>
    </row>
    <row r="26" spans="2:7" ht="14.5" x14ac:dyDescent="0.35">
      <c r="B26" s="190">
        <v>403853</v>
      </c>
      <c r="C26" s="191" t="s">
        <v>28752</v>
      </c>
      <c r="D26" s="191" t="s">
        <v>4654</v>
      </c>
      <c r="E26" s="192">
        <v>17</v>
      </c>
      <c r="F26" s="195">
        <v>5120.88</v>
      </c>
      <c r="G26" s="194">
        <v>60.139522273910579</v>
      </c>
    </row>
    <row r="27" spans="2:7" ht="14.5" x14ac:dyDescent="0.35">
      <c r="B27" s="190">
        <v>403888</v>
      </c>
      <c r="C27" s="191" t="s">
        <v>28753</v>
      </c>
      <c r="D27" s="191" t="s">
        <v>4654</v>
      </c>
      <c r="E27" s="192">
        <v>2</v>
      </c>
      <c r="F27" s="195">
        <v>9000</v>
      </c>
      <c r="G27" s="194">
        <v>105.69583752503382</v>
      </c>
    </row>
    <row r="28" spans="2:7" ht="14.5" x14ac:dyDescent="0.35">
      <c r="B28" s="190">
        <v>403894</v>
      </c>
      <c r="C28" s="191" t="s">
        <v>28754</v>
      </c>
      <c r="D28" s="191" t="s">
        <v>4654</v>
      </c>
      <c r="E28" s="192">
        <v>4</v>
      </c>
      <c r="F28" s="195">
        <v>11466.68</v>
      </c>
      <c r="G28" s="194">
        <v>134.6644829146172</v>
      </c>
    </row>
    <row r="29" spans="2:7" ht="14.5" x14ac:dyDescent="0.35">
      <c r="B29" s="190">
        <v>403925</v>
      </c>
      <c r="C29" s="191" t="s">
        <v>28755</v>
      </c>
      <c r="D29" s="191" t="s">
        <v>4654</v>
      </c>
      <c r="E29" s="192">
        <v>2</v>
      </c>
      <c r="F29" s="195">
        <v>124000</v>
      </c>
      <c r="G29" s="194">
        <v>1456.2537614560215</v>
      </c>
    </row>
    <row r="30" spans="2:7" ht="14.5" x14ac:dyDescent="0.35">
      <c r="B30" s="190">
        <v>403926</v>
      </c>
      <c r="C30" s="191" t="s">
        <v>28756</v>
      </c>
      <c r="D30" s="191" t="s">
        <v>4654</v>
      </c>
      <c r="E30" s="192">
        <v>2</v>
      </c>
      <c r="F30" s="195">
        <v>79550</v>
      </c>
      <c r="G30" s="194">
        <v>934.23376390182671</v>
      </c>
    </row>
    <row r="31" spans="2:7" ht="14.5" x14ac:dyDescent="0.35">
      <c r="B31" s="190">
        <v>403939</v>
      </c>
      <c r="C31" s="191" t="s">
        <v>28757</v>
      </c>
      <c r="D31" s="191" t="s">
        <v>4654</v>
      </c>
      <c r="E31" s="192">
        <v>16</v>
      </c>
      <c r="F31" s="195">
        <v>5600</v>
      </c>
      <c r="G31" s="194">
        <v>65.766298904465486</v>
      </c>
    </row>
    <row r="32" spans="2:7" ht="14.5" x14ac:dyDescent="0.35">
      <c r="B32" s="190">
        <v>404052</v>
      </c>
      <c r="C32" s="191" t="s">
        <v>28758</v>
      </c>
      <c r="D32" s="191" t="s">
        <v>4654</v>
      </c>
      <c r="E32" s="192">
        <v>1</v>
      </c>
      <c r="F32" s="195">
        <v>28666.67</v>
      </c>
      <c r="G32" s="194">
        <v>336.66085496708456</v>
      </c>
    </row>
    <row r="33" spans="2:7" ht="14.5" x14ac:dyDescent="0.35">
      <c r="B33" s="190">
        <v>404053</v>
      </c>
      <c r="C33" s="191" t="s">
        <v>28759</v>
      </c>
      <c r="D33" s="191" t="s">
        <v>4654</v>
      </c>
      <c r="E33" s="192">
        <v>6</v>
      </c>
      <c r="F33" s="195">
        <v>13800</v>
      </c>
      <c r="G33" s="194">
        <v>162.06695087171852</v>
      </c>
    </row>
    <row r="34" spans="2:7" ht="14.5" x14ac:dyDescent="0.35">
      <c r="B34" s="190">
        <v>404054</v>
      </c>
      <c r="C34" s="191" t="s">
        <v>28760</v>
      </c>
      <c r="D34" s="191" t="s">
        <v>4654</v>
      </c>
      <c r="E34" s="192">
        <v>1</v>
      </c>
      <c r="F34" s="195">
        <v>4500</v>
      </c>
      <c r="G34" s="194">
        <v>52.847918762516912</v>
      </c>
    </row>
    <row r="35" spans="2:7" ht="14.5" x14ac:dyDescent="0.35">
      <c r="B35" s="190">
        <v>404260</v>
      </c>
      <c r="C35" s="191" t="s">
        <v>28761</v>
      </c>
      <c r="D35" s="191" t="s">
        <v>4654</v>
      </c>
      <c r="E35" s="192">
        <v>1</v>
      </c>
      <c r="F35" s="195">
        <v>770</v>
      </c>
      <c r="G35" s="194">
        <v>9.0428660993640051</v>
      </c>
    </row>
    <row r="36" spans="2:7" ht="14.5" x14ac:dyDescent="0.35">
      <c r="B36" s="190">
        <v>404267</v>
      </c>
      <c r="C36" s="191" t="s">
        <v>28762</v>
      </c>
      <c r="D36" s="191" t="s">
        <v>4654</v>
      </c>
      <c r="E36" s="192">
        <v>1</v>
      </c>
      <c r="F36" s="195">
        <v>770</v>
      </c>
      <c r="G36" s="194">
        <v>9.0428660993640051</v>
      </c>
    </row>
    <row r="37" spans="2:7" ht="14.5" x14ac:dyDescent="0.35">
      <c r="B37" s="190">
        <v>404324</v>
      </c>
      <c r="C37" s="191" t="s">
        <v>28763</v>
      </c>
      <c r="D37" s="191" t="s">
        <v>4654</v>
      </c>
      <c r="E37" s="192">
        <v>1</v>
      </c>
      <c r="F37" s="195">
        <v>215000</v>
      </c>
      <c r="G37" s="194">
        <v>2524.9561186535857</v>
      </c>
    </row>
    <row r="38" spans="2:7" ht="14.5" x14ac:dyDescent="0.35">
      <c r="B38" s="190">
        <v>404335</v>
      </c>
      <c r="C38" s="191" t="s">
        <v>28764</v>
      </c>
      <c r="D38" s="191" t="s">
        <v>4654</v>
      </c>
      <c r="E38" s="192">
        <v>2</v>
      </c>
      <c r="F38" s="195">
        <v>5432</v>
      </c>
      <c r="G38" s="194">
        <v>63.793309937331522</v>
      </c>
    </row>
    <row r="39" spans="2:7" ht="14.5" x14ac:dyDescent="0.35">
      <c r="B39" s="190">
        <v>404336</v>
      </c>
      <c r="C39" s="191" t="s">
        <v>28765</v>
      </c>
      <c r="D39" s="191" t="s">
        <v>4654</v>
      </c>
      <c r="E39" s="192">
        <v>8</v>
      </c>
      <c r="F39" s="195">
        <v>22.8</v>
      </c>
      <c r="G39" s="194">
        <v>0.26776278839675233</v>
      </c>
    </row>
    <row r="40" spans="2:7" ht="14.5" x14ac:dyDescent="0.35">
      <c r="B40" s="190">
        <v>404365</v>
      </c>
      <c r="C40" s="191" t="s">
        <v>28766</v>
      </c>
      <c r="D40" s="191" t="s">
        <v>28767</v>
      </c>
      <c r="E40" s="192">
        <v>2</v>
      </c>
      <c r="F40" s="195">
        <v>6000</v>
      </c>
      <c r="G40" s="194">
        <v>70.463891683355882</v>
      </c>
    </row>
    <row r="41" spans="2:7" ht="14.5" x14ac:dyDescent="0.35">
      <c r="B41" s="190">
        <v>404483</v>
      </c>
      <c r="C41" s="191" t="s">
        <v>28768</v>
      </c>
      <c r="D41" s="191" t="s">
        <v>4654</v>
      </c>
      <c r="E41" s="192">
        <v>3</v>
      </c>
      <c r="F41" s="195">
        <v>15675</v>
      </c>
      <c r="G41" s="194">
        <v>184.08691702276724</v>
      </c>
    </row>
    <row r="42" spans="2:7" ht="14.5" x14ac:dyDescent="0.35">
      <c r="B42" s="190">
        <v>404484</v>
      </c>
      <c r="C42" s="191" t="s">
        <v>28769</v>
      </c>
      <c r="D42" s="191" t="s">
        <v>4654</v>
      </c>
      <c r="E42" s="192">
        <v>5</v>
      </c>
      <c r="F42" s="195">
        <v>13300</v>
      </c>
      <c r="G42" s="194">
        <v>156.19495989810554</v>
      </c>
    </row>
    <row r="43" spans="2:7" ht="14.5" x14ac:dyDescent="0.35">
      <c r="B43" s="190">
        <v>404503</v>
      </c>
      <c r="C43" s="191" t="s">
        <v>28770</v>
      </c>
      <c r="D43" s="191" t="s">
        <v>4654</v>
      </c>
      <c r="E43" s="192">
        <v>1</v>
      </c>
      <c r="F43" s="195">
        <v>20000</v>
      </c>
      <c r="G43" s="194">
        <v>234.8796389445196</v>
      </c>
    </row>
    <row r="44" spans="2:7" ht="14.5" x14ac:dyDescent="0.35">
      <c r="B44" s="190">
        <v>404734</v>
      </c>
      <c r="C44" s="191" t="s">
        <v>28771</v>
      </c>
      <c r="D44" s="191" t="s">
        <v>4654</v>
      </c>
      <c r="E44" s="192">
        <v>1</v>
      </c>
      <c r="F44" s="195">
        <v>886875</v>
      </c>
      <c r="G44" s="194">
        <v>10415.443989446041</v>
      </c>
    </row>
    <row r="45" spans="2:7" ht="14.5" x14ac:dyDescent="0.35">
      <c r="B45" s="190">
        <v>404845</v>
      </c>
      <c r="C45" s="191" t="s">
        <v>28772</v>
      </c>
      <c r="D45" s="191" t="s">
        <v>4654</v>
      </c>
      <c r="E45" s="192">
        <v>2</v>
      </c>
      <c r="F45" s="195">
        <v>383.82</v>
      </c>
      <c r="G45" s="194">
        <v>4.5075751509842759</v>
      </c>
    </row>
    <row r="46" spans="2:7" ht="14.5" x14ac:dyDescent="0.35">
      <c r="B46" s="190">
        <v>404850</v>
      </c>
      <c r="C46" s="191" t="s">
        <v>28773</v>
      </c>
      <c r="D46" s="191" t="s">
        <v>4654</v>
      </c>
      <c r="E46" s="192">
        <v>15</v>
      </c>
      <c r="F46" s="195">
        <v>3233</v>
      </c>
      <c r="G46" s="194">
        <v>37.968293635381592</v>
      </c>
    </row>
    <row r="47" spans="2:7" ht="14.5" x14ac:dyDescent="0.35">
      <c r="B47" s="190">
        <v>405435</v>
      </c>
      <c r="C47" s="191" t="s">
        <v>28774</v>
      </c>
      <c r="D47" s="191" t="s">
        <v>4654</v>
      </c>
      <c r="E47" s="192">
        <v>2</v>
      </c>
      <c r="F47" s="195">
        <v>860</v>
      </c>
      <c r="G47" s="194">
        <v>10.099824474614342</v>
      </c>
    </row>
    <row r="48" spans="2:7" ht="14.5" x14ac:dyDescent="0.35">
      <c r="B48" s="190">
        <v>405436</v>
      </c>
      <c r="C48" s="191" t="s">
        <v>28775</v>
      </c>
      <c r="D48" s="191" t="s">
        <v>4654</v>
      </c>
      <c r="E48" s="192">
        <v>1</v>
      </c>
      <c r="F48" s="195">
        <v>53750</v>
      </c>
      <c r="G48" s="194">
        <v>631.23902966339642</v>
      </c>
    </row>
    <row r="49" spans="2:9" ht="14.5" x14ac:dyDescent="0.35">
      <c r="B49" s="190">
        <v>405437</v>
      </c>
      <c r="C49" s="191" t="s">
        <v>28776</v>
      </c>
      <c r="D49" s="191" t="s">
        <v>4654</v>
      </c>
      <c r="E49" s="192">
        <v>2</v>
      </c>
      <c r="F49" s="195">
        <v>860</v>
      </c>
      <c r="G49" s="194">
        <v>10.099824474614342</v>
      </c>
    </row>
    <row r="50" spans="2:9" ht="14.5" x14ac:dyDescent="0.35">
      <c r="B50" s="190">
        <v>405566</v>
      </c>
      <c r="C50" s="191" t="s">
        <v>28777</v>
      </c>
      <c r="D50" s="191" t="s">
        <v>4654</v>
      </c>
      <c r="E50" s="192">
        <v>4</v>
      </c>
      <c r="F50" s="195">
        <v>4160</v>
      </c>
      <c r="G50" s="194">
        <v>48.854964900460075</v>
      </c>
    </row>
    <row r="51" spans="2:9" ht="14.5" x14ac:dyDescent="0.35">
      <c r="B51" s="190">
        <v>405573</v>
      </c>
      <c r="C51" s="191" t="s">
        <v>28778</v>
      </c>
      <c r="D51" s="191" t="s">
        <v>4654</v>
      </c>
      <c r="E51" s="192">
        <v>2</v>
      </c>
      <c r="F51" s="195">
        <v>4600</v>
      </c>
      <c r="G51" s="194">
        <v>54.022316957239511</v>
      </c>
    </row>
    <row r="52" spans="2:9" ht="14.5" x14ac:dyDescent="0.35">
      <c r="B52" s="190">
        <v>405578</v>
      </c>
      <c r="C52" s="191" t="s">
        <v>28779</v>
      </c>
      <c r="D52" s="191" t="s">
        <v>4654</v>
      </c>
      <c r="E52" s="192">
        <v>2</v>
      </c>
      <c r="F52" s="195">
        <v>660</v>
      </c>
      <c r="G52" s="194">
        <v>7.7510280851691471</v>
      </c>
    </row>
    <row r="53" spans="2:9" ht="14.5" x14ac:dyDescent="0.35">
      <c r="B53" s="190">
        <v>405593</v>
      </c>
      <c r="C53" s="191" t="s">
        <v>28780</v>
      </c>
      <c r="D53" s="191" t="s">
        <v>4654</v>
      </c>
      <c r="E53" s="192">
        <v>2</v>
      </c>
      <c r="F53" s="195">
        <v>10840</v>
      </c>
      <c r="G53" s="194">
        <v>127.30476430792963</v>
      </c>
    </row>
    <row r="54" spans="2:9" ht="14.5" x14ac:dyDescent="0.35">
      <c r="B54" s="190">
        <v>405594</v>
      </c>
      <c r="C54" s="191" t="s">
        <v>28781</v>
      </c>
      <c r="D54" s="191" t="s">
        <v>28731</v>
      </c>
      <c r="E54" s="192">
        <v>36</v>
      </c>
      <c r="F54" s="195">
        <v>10800</v>
      </c>
      <c r="G54" s="194">
        <v>126.83500503004059</v>
      </c>
    </row>
    <row r="55" spans="2:9" ht="14.5" x14ac:dyDescent="0.35">
      <c r="B55" s="190">
        <v>405595</v>
      </c>
      <c r="C55" s="191" t="s">
        <v>28782</v>
      </c>
      <c r="D55" s="191" t="s">
        <v>4654</v>
      </c>
      <c r="E55" s="192">
        <v>2</v>
      </c>
      <c r="F55" s="195">
        <v>24150</v>
      </c>
      <c r="G55" s="194">
        <v>283.61716402550741</v>
      </c>
    </row>
    <row r="56" spans="2:9" ht="14.5" x14ac:dyDescent="0.35">
      <c r="B56" s="190">
        <v>405597</v>
      </c>
      <c r="C56" s="191" t="s">
        <v>28783</v>
      </c>
      <c r="D56" s="191" t="s">
        <v>4654</v>
      </c>
      <c r="E56" s="192">
        <v>1</v>
      </c>
      <c r="F56" s="195">
        <v>13579.2</v>
      </c>
      <c r="G56" s="194">
        <v>159.47387965777105</v>
      </c>
    </row>
    <row r="57" spans="2:9" ht="14.5" x14ac:dyDescent="0.35">
      <c r="B57" s="190">
        <v>405598</v>
      </c>
      <c r="C57" s="191" t="s">
        <v>28784</v>
      </c>
      <c r="D57" s="191" t="s">
        <v>4654</v>
      </c>
      <c r="E57" s="192">
        <v>2</v>
      </c>
      <c r="F57" s="195">
        <v>51888</v>
      </c>
      <c r="G57" s="194">
        <v>609.37173527766163</v>
      </c>
    </row>
    <row r="58" spans="2:9" ht="14.5" x14ac:dyDescent="0.35">
      <c r="B58" s="190">
        <v>405599</v>
      </c>
      <c r="C58" s="191" t="s">
        <v>28785</v>
      </c>
      <c r="D58" s="191" t="s">
        <v>4654</v>
      </c>
      <c r="E58" s="192">
        <v>2</v>
      </c>
      <c r="F58" s="195">
        <v>5704</v>
      </c>
      <c r="G58" s="194">
        <v>66.987673026976992</v>
      </c>
    </row>
    <row r="59" spans="2:9" ht="14.5" x14ac:dyDescent="0.35">
      <c r="B59" s="190">
        <v>405600</v>
      </c>
      <c r="C59" s="191" t="s">
        <v>28786</v>
      </c>
      <c r="D59" s="191" t="s">
        <v>4654</v>
      </c>
      <c r="E59" s="192">
        <v>1</v>
      </c>
      <c r="F59" s="195">
        <v>26118.799999999999</v>
      </c>
      <c r="G59" s="194">
        <v>306.7387156832059</v>
      </c>
    </row>
    <row r="60" spans="2:9" ht="14.5" x14ac:dyDescent="0.35">
      <c r="B60" s="190">
        <v>405616</v>
      </c>
      <c r="C60" s="191" t="s">
        <v>28787</v>
      </c>
      <c r="D60" s="191" t="s">
        <v>4654</v>
      </c>
      <c r="E60" s="192">
        <v>3</v>
      </c>
      <c r="F60" s="195">
        <v>2223</v>
      </c>
      <c r="G60" s="194">
        <v>26.106871868683353</v>
      </c>
    </row>
    <row r="61" spans="2:9" ht="14.5" x14ac:dyDescent="0.35">
      <c r="B61" s="190">
        <v>405618</v>
      </c>
      <c r="C61" s="191" t="s">
        <v>28788</v>
      </c>
      <c r="D61" s="191" t="s">
        <v>4654</v>
      </c>
      <c r="E61" s="192">
        <v>1</v>
      </c>
      <c r="F61" s="195">
        <v>2612</v>
      </c>
      <c r="G61" s="194">
        <v>30.675280846154259</v>
      </c>
    </row>
    <row r="62" spans="2:9" ht="14.5" x14ac:dyDescent="0.35">
      <c r="B62" s="190">
        <v>405630</v>
      </c>
      <c r="C62" s="191" t="s">
        <v>28789</v>
      </c>
      <c r="D62" s="191" t="s">
        <v>4654</v>
      </c>
      <c r="E62" s="192">
        <v>2</v>
      </c>
      <c r="F62" s="195">
        <v>2400</v>
      </c>
      <c r="G62" s="194">
        <v>28.185556673342351</v>
      </c>
    </row>
    <row r="63" spans="2:9" ht="14.5" x14ac:dyDescent="0.35">
      <c r="B63" s="190">
        <v>405631</v>
      </c>
      <c r="C63" s="191" t="s">
        <v>28790</v>
      </c>
      <c r="D63" s="191" t="s">
        <v>4654</v>
      </c>
      <c r="E63" s="192">
        <v>2</v>
      </c>
      <c r="F63" s="195">
        <v>4360</v>
      </c>
      <c r="G63" s="194">
        <v>51.203761289905273</v>
      </c>
    </row>
    <row r="64" spans="2:9" ht="14.5" x14ac:dyDescent="0.35">
      <c r="B64" s="196"/>
      <c r="C64" s="197" t="s">
        <v>28616</v>
      </c>
      <c r="D64" s="197"/>
      <c r="E64" s="198">
        <v>446</v>
      </c>
      <c r="F64" s="198">
        <v>1950441.5200000003</v>
      </c>
      <c r="G64" s="233">
        <v>22905.949999999993</v>
      </c>
      <c r="I64" s="140">
        <f>G64-'YTD TB'!J94</f>
        <v>0</v>
      </c>
    </row>
    <row r="66" spans="5:6" ht="14.5" x14ac:dyDescent="0.35">
      <c r="E66" s="186"/>
      <c r="F66" s="199"/>
    </row>
    <row r="67" spans="5:6" ht="14.5" x14ac:dyDescent="0.35">
      <c r="E67" s="199"/>
      <c r="F67" s="186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E7E6-66E3-4EE0-9E4F-E4B5B6200EE0}">
  <dimension ref="B1:I117"/>
  <sheetViews>
    <sheetView workbookViewId="0">
      <selection activeCell="D11" sqref="D11"/>
    </sheetView>
  </sheetViews>
  <sheetFormatPr defaultRowHeight="12.5" x14ac:dyDescent="0.25"/>
  <cols>
    <col min="2" max="2" width="12.36328125" bestFit="1" customWidth="1"/>
    <col min="3" max="3" width="38.54296875" bestFit="1" customWidth="1"/>
    <col min="4" max="4" width="4.54296875" bestFit="1" customWidth="1"/>
    <col min="5" max="5" width="16.6328125" bestFit="1" customWidth="1"/>
    <col min="6" max="6" width="20.6328125" bestFit="1" customWidth="1"/>
    <col min="7" max="7" width="20.90625" bestFit="1" customWidth="1"/>
  </cols>
  <sheetData>
    <row r="1" spans="2:7" ht="21" x14ac:dyDescent="0.5">
      <c r="B1" s="258" t="s">
        <v>28505</v>
      </c>
      <c r="C1" s="258"/>
      <c r="D1" s="258"/>
      <c r="E1" s="258"/>
      <c r="F1" s="200"/>
      <c r="G1" s="200"/>
    </row>
    <row r="2" spans="2:7" ht="14.5" x14ac:dyDescent="0.35">
      <c r="B2" s="259" t="s">
        <v>28791</v>
      </c>
      <c r="C2" s="259"/>
      <c r="D2" s="259"/>
      <c r="E2" s="259"/>
      <c r="F2" s="200"/>
      <c r="G2" s="200"/>
    </row>
    <row r="4" spans="2:7" ht="14.5" x14ac:dyDescent="0.35">
      <c r="B4" s="201" t="s">
        <v>28507</v>
      </c>
      <c r="C4" s="202" t="s">
        <v>28508</v>
      </c>
      <c r="D4" s="202" t="s">
        <v>28509</v>
      </c>
      <c r="E4" s="202" t="s">
        <v>28510</v>
      </c>
      <c r="F4" s="202" t="s">
        <v>28511</v>
      </c>
      <c r="G4" s="203" t="s">
        <v>28512</v>
      </c>
    </row>
    <row r="5" spans="2:7" ht="14.5" x14ac:dyDescent="0.35">
      <c r="B5" s="204" t="s">
        <v>28792</v>
      </c>
      <c r="C5" s="205" t="s">
        <v>28793</v>
      </c>
      <c r="D5" s="205" t="s">
        <v>4654</v>
      </c>
      <c r="E5" s="206">
        <v>18</v>
      </c>
      <c r="F5" s="207">
        <v>174.36</v>
      </c>
      <c r="G5" s="212">
        <v>5.3571134208486857</v>
      </c>
    </row>
    <row r="6" spans="2:7" ht="14.5" x14ac:dyDescent="0.35">
      <c r="B6" s="204" t="s">
        <v>28794</v>
      </c>
      <c r="C6" s="205" t="s">
        <v>28795</v>
      </c>
      <c r="D6" s="205" t="s">
        <v>4654</v>
      </c>
      <c r="E6" s="206">
        <v>3750</v>
      </c>
      <c r="F6" s="207">
        <v>43998.28</v>
      </c>
      <c r="G6" s="212">
        <v>1351.8225297216006</v>
      </c>
    </row>
    <row r="7" spans="2:7" ht="14.5" x14ac:dyDescent="0.35">
      <c r="B7" s="204" t="s">
        <v>28796</v>
      </c>
      <c r="C7" s="205" t="s">
        <v>28797</v>
      </c>
      <c r="D7" s="205" t="s">
        <v>4654</v>
      </c>
      <c r="E7" s="206">
        <v>396</v>
      </c>
      <c r="F7" s="207">
        <v>5515.01</v>
      </c>
      <c r="G7" s="212">
        <v>169.44559581965308</v>
      </c>
    </row>
    <row r="8" spans="2:7" ht="14.5" x14ac:dyDescent="0.35">
      <c r="B8" s="204" t="s">
        <v>28798</v>
      </c>
      <c r="C8" s="205" t="s">
        <v>28799</v>
      </c>
      <c r="D8" s="205" t="s">
        <v>4654</v>
      </c>
      <c r="E8" s="206">
        <v>64</v>
      </c>
      <c r="F8" s="207">
        <v>491.4</v>
      </c>
      <c r="G8" s="212">
        <v>15.097989991999563</v>
      </c>
    </row>
    <row r="9" spans="2:7" ht="14.5" x14ac:dyDescent="0.35">
      <c r="B9" s="204" t="s">
        <v>28800</v>
      </c>
      <c r="C9" s="205" t="s">
        <v>28801</v>
      </c>
      <c r="D9" s="205" t="s">
        <v>4654</v>
      </c>
      <c r="E9" s="206">
        <v>29</v>
      </c>
      <c r="F9" s="207">
        <v>2568.0300000000002</v>
      </c>
      <c r="G9" s="212">
        <v>78.901284572964272</v>
      </c>
    </row>
    <row r="10" spans="2:7" ht="14.5" x14ac:dyDescent="0.35">
      <c r="B10" s="204" t="s">
        <v>28802</v>
      </c>
      <c r="C10" s="205" t="s">
        <v>28803</v>
      </c>
      <c r="D10" s="205" t="s">
        <v>4654</v>
      </c>
      <c r="E10" s="206">
        <v>970</v>
      </c>
      <c r="F10" s="207">
        <v>83154.880000000005</v>
      </c>
      <c r="G10" s="212">
        <v>2554.887151049908</v>
      </c>
    </row>
    <row r="11" spans="2:7" ht="14.5" x14ac:dyDescent="0.35">
      <c r="B11" s="204" t="s">
        <v>28804</v>
      </c>
      <c r="C11" s="205" t="s">
        <v>28805</v>
      </c>
      <c r="D11" s="205" t="s">
        <v>4654</v>
      </c>
      <c r="E11" s="206">
        <v>1360</v>
      </c>
      <c r="F11" s="207">
        <v>125105.59</v>
      </c>
      <c r="G11" s="212">
        <v>3843.7992384273516</v>
      </c>
    </row>
    <row r="12" spans="2:7" ht="14.5" x14ac:dyDescent="0.35">
      <c r="B12" s="204" t="s">
        <v>28806</v>
      </c>
      <c r="C12" s="205" t="s">
        <v>28807</v>
      </c>
      <c r="D12" s="205" t="s">
        <v>4654</v>
      </c>
      <c r="E12" s="206">
        <v>2770</v>
      </c>
      <c r="F12" s="207">
        <v>278332.65999999997</v>
      </c>
      <c r="G12" s="212">
        <v>8551.6152118978771</v>
      </c>
    </row>
    <row r="13" spans="2:7" ht="14.5" x14ac:dyDescent="0.35">
      <c r="B13" s="204" t="s">
        <v>28808</v>
      </c>
      <c r="C13" s="205" t="s">
        <v>28809</v>
      </c>
      <c r="D13" s="205" t="s">
        <v>4654</v>
      </c>
      <c r="E13" s="206">
        <v>260</v>
      </c>
      <c r="F13" s="207">
        <v>29605.9</v>
      </c>
      <c r="G13" s="212">
        <v>909.62470879963348</v>
      </c>
    </row>
    <row r="14" spans="2:7" ht="14.5" x14ac:dyDescent="0.35">
      <c r="B14" s="204" t="s">
        <v>28810</v>
      </c>
      <c r="C14" s="205" t="s">
        <v>28811</v>
      </c>
      <c r="D14" s="205" t="s">
        <v>4654</v>
      </c>
      <c r="E14" s="206">
        <v>170</v>
      </c>
      <c r="F14" s="207">
        <v>6743.48</v>
      </c>
      <c r="G14" s="212">
        <v>207.18964906644121</v>
      </c>
    </row>
    <row r="15" spans="2:7" ht="14.5" x14ac:dyDescent="0.35">
      <c r="B15" s="204" t="s">
        <v>28812</v>
      </c>
      <c r="C15" s="205" t="s">
        <v>28813</v>
      </c>
      <c r="D15" s="205" t="s">
        <v>4654</v>
      </c>
      <c r="E15" s="206">
        <v>170</v>
      </c>
      <c r="F15" s="207">
        <v>34766.36</v>
      </c>
      <c r="G15" s="212">
        <v>1068.1769542903012</v>
      </c>
    </row>
    <row r="16" spans="2:7" ht="14.5" x14ac:dyDescent="0.35">
      <c r="B16" s="204" t="s">
        <v>28814</v>
      </c>
      <c r="C16" s="205" t="s">
        <v>28815</v>
      </c>
      <c r="D16" s="205" t="s">
        <v>4654</v>
      </c>
      <c r="E16" s="206">
        <v>380</v>
      </c>
      <c r="F16" s="207">
        <v>62840.480000000003</v>
      </c>
      <c r="G16" s="212">
        <v>1930.7385798381131</v>
      </c>
    </row>
    <row r="17" spans="2:7" ht="14.5" x14ac:dyDescent="0.35">
      <c r="B17" s="204" t="s">
        <v>28816</v>
      </c>
      <c r="C17" s="205" t="s">
        <v>28817</v>
      </c>
      <c r="D17" s="205" t="s">
        <v>4654</v>
      </c>
      <c r="E17" s="206">
        <v>286</v>
      </c>
      <c r="F17" s="207">
        <v>2286.0500000000002</v>
      </c>
      <c r="G17" s="212">
        <v>70.237606880770457</v>
      </c>
    </row>
    <row r="18" spans="2:7" ht="14.5" x14ac:dyDescent="0.35">
      <c r="B18" s="204" t="s">
        <v>28818</v>
      </c>
      <c r="C18" s="205" t="s">
        <v>28819</v>
      </c>
      <c r="D18" s="205" t="s">
        <v>4654</v>
      </c>
      <c r="E18" s="206">
        <v>352</v>
      </c>
      <c r="F18" s="207">
        <v>4749.46</v>
      </c>
      <c r="G18" s="212">
        <v>145.92450050346409</v>
      </c>
    </row>
    <row r="19" spans="2:7" ht="14.5" x14ac:dyDescent="0.35">
      <c r="B19" s="204" t="s">
        <v>28820</v>
      </c>
      <c r="C19" s="205" t="s">
        <v>28821</v>
      </c>
      <c r="D19" s="205" t="s">
        <v>4654</v>
      </c>
      <c r="E19" s="206">
        <v>6</v>
      </c>
      <c r="F19" s="207">
        <v>881.37</v>
      </c>
      <c r="G19" s="212">
        <v>27.079599998471011</v>
      </c>
    </row>
    <row r="20" spans="2:7" ht="14.5" x14ac:dyDescent="0.35">
      <c r="B20" s="204" t="s">
        <v>28822</v>
      </c>
      <c r="C20" s="205" t="s">
        <v>28823</v>
      </c>
      <c r="D20" s="205" t="s">
        <v>4654</v>
      </c>
      <c r="E20" s="206">
        <v>1182</v>
      </c>
      <c r="F20" s="207">
        <v>10366.209999999999</v>
      </c>
      <c r="G20" s="212">
        <v>318.49600088515626</v>
      </c>
    </row>
    <row r="21" spans="2:7" ht="14.5" x14ac:dyDescent="0.35">
      <c r="B21" s="204" t="s">
        <v>28824</v>
      </c>
      <c r="C21" s="205" t="s">
        <v>28825</v>
      </c>
      <c r="D21" s="205" t="s">
        <v>4654</v>
      </c>
      <c r="E21" s="206">
        <v>174</v>
      </c>
      <c r="F21" s="207">
        <v>2076.0700000000002</v>
      </c>
      <c r="G21" s="212">
        <v>63.786088894364134</v>
      </c>
    </row>
    <row r="22" spans="2:7" ht="14.5" x14ac:dyDescent="0.35">
      <c r="B22" s="204" t="s">
        <v>28826</v>
      </c>
      <c r="C22" s="205" t="s">
        <v>28827</v>
      </c>
      <c r="D22" s="205" t="s">
        <v>4654</v>
      </c>
      <c r="E22" s="206">
        <v>971</v>
      </c>
      <c r="F22" s="207">
        <v>110869.4</v>
      </c>
      <c r="G22" s="212">
        <v>3406.4002678449256</v>
      </c>
    </row>
    <row r="23" spans="2:7" ht="14.5" x14ac:dyDescent="0.35">
      <c r="B23" s="204" t="s">
        <v>28828</v>
      </c>
      <c r="C23" s="205" t="s">
        <v>28829</v>
      </c>
      <c r="D23" s="205" t="s">
        <v>4654</v>
      </c>
      <c r="E23" s="206">
        <v>5650</v>
      </c>
      <c r="F23" s="207">
        <v>63136.05</v>
      </c>
      <c r="G23" s="212">
        <v>1939.8198026747743</v>
      </c>
    </row>
    <row r="24" spans="2:7" ht="14.5" x14ac:dyDescent="0.35">
      <c r="B24" s="204" t="s">
        <v>28830</v>
      </c>
      <c r="C24" s="205" t="s">
        <v>28831</v>
      </c>
      <c r="D24" s="205" t="s">
        <v>4654</v>
      </c>
      <c r="E24" s="206">
        <v>1780</v>
      </c>
      <c r="F24" s="207">
        <v>190435.55</v>
      </c>
      <c r="G24" s="212">
        <v>5851.0256980482955</v>
      </c>
    </row>
    <row r="25" spans="2:7" ht="14.5" x14ac:dyDescent="0.35">
      <c r="B25" s="204" t="s">
        <v>28832</v>
      </c>
      <c r="C25" s="205" t="s">
        <v>28833</v>
      </c>
      <c r="D25" s="205" t="s">
        <v>4654</v>
      </c>
      <c r="E25" s="206">
        <v>1068</v>
      </c>
      <c r="F25" s="207">
        <v>35993.21</v>
      </c>
      <c r="G25" s="212">
        <v>1105.8712339437091</v>
      </c>
    </row>
    <row r="26" spans="2:7" ht="14.5" x14ac:dyDescent="0.35">
      <c r="B26" s="204" t="s">
        <v>28834</v>
      </c>
      <c r="C26" s="205" t="s">
        <v>28835</v>
      </c>
      <c r="D26" s="205" t="s">
        <v>4654</v>
      </c>
      <c r="E26" s="206">
        <v>6</v>
      </c>
      <c r="F26" s="207">
        <v>611.98</v>
      </c>
      <c r="G26" s="212">
        <v>18.802743010386433</v>
      </c>
    </row>
    <row r="27" spans="2:7" ht="14.5" x14ac:dyDescent="0.35">
      <c r="B27" s="204" t="s">
        <v>28836</v>
      </c>
      <c r="C27" s="205" t="s">
        <v>28837</v>
      </c>
      <c r="D27" s="205" t="s">
        <v>4654</v>
      </c>
      <c r="E27" s="206">
        <v>650</v>
      </c>
      <c r="F27" s="207">
        <v>6556.19</v>
      </c>
      <c r="G27" s="212">
        <v>201.43526863176152</v>
      </c>
    </row>
    <row r="28" spans="2:7" ht="14.5" x14ac:dyDescent="0.35">
      <c r="B28" s="204" t="s">
        <v>28838</v>
      </c>
      <c r="C28" s="205" t="s">
        <v>28839</v>
      </c>
      <c r="D28" s="205" t="s">
        <v>4654</v>
      </c>
      <c r="E28" s="206">
        <v>10</v>
      </c>
      <c r="F28" s="207">
        <v>918.29</v>
      </c>
      <c r="G28" s="212">
        <v>28.21394633649426</v>
      </c>
    </row>
    <row r="29" spans="2:7" ht="14.5" x14ac:dyDescent="0.35">
      <c r="B29" s="204" t="s">
        <v>28840</v>
      </c>
      <c r="C29" s="205" t="s">
        <v>28841</v>
      </c>
      <c r="D29" s="205" t="s">
        <v>4654</v>
      </c>
      <c r="E29" s="206">
        <v>20</v>
      </c>
      <c r="F29" s="207">
        <v>2203.77</v>
      </c>
      <c r="G29" s="212">
        <v>67.709599928101099</v>
      </c>
    </row>
    <row r="30" spans="2:7" ht="14.5" x14ac:dyDescent="0.35">
      <c r="B30" s="204" t="s">
        <v>28842</v>
      </c>
      <c r="C30" s="205" t="s">
        <v>28843</v>
      </c>
      <c r="D30" s="205" t="s">
        <v>4654</v>
      </c>
      <c r="E30" s="206">
        <v>4</v>
      </c>
      <c r="F30" s="207">
        <v>311.20999999999998</v>
      </c>
      <c r="G30" s="212">
        <v>9.5617530838628078</v>
      </c>
    </row>
    <row r="31" spans="2:7" ht="14.5" x14ac:dyDescent="0.35">
      <c r="B31" s="204" t="s">
        <v>28844</v>
      </c>
      <c r="C31" s="205" t="s">
        <v>28845</v>
      </c>
      <c r="D31" s="205" t="s">
        <v>4654</v>
      </c>
      <c r="E31" s="206">
        <v>327</v>
      </c>
      <c r="F31" s="207">
        <v>44115.040000000001</v>
      </c>
      <c r="G31" s="212">
        <v>1355.4099153778193</v>
      </c>
    </row>
    <row r="32" spans="2:7" ht="14.5" x14ac:dyDescent="0.35">
      <c r="B32" s="204" t="s">
        <v>28846</v>
      </c>
      <c r="C32" s="205" t="s">
        <v>28847</v>
      </c>
      <c r="D32" s="205" t="s">
        <v>4654</v>
      </c>
      <c r="E32" s="206">
        <v>254</v>
      </c>
      <c r="F32" s="207">
        <v>2252.5100000000002</v>
      </c>
      <c r="G32" s="212">
        <v>69.207109151157795</v>
      </c>
    </row>
    <row r="33" spans="2:7" ht="14.5" x14ac:dyDescent="0.35">
      <c r="B33" s="204" t="s">
        <v>28848</v>
      </c>
      <c r="C33" s="205" t="s">
        <v>28849</v>
      </c>
      <c r="D33" s="205" t="s">
        <v>4654</v>
      </c>
      <c r="E33" s="206">
        <v>680</v>
      </c>
      <c r="F33" s="207">
        <v>16960.990000000002</v>
      </c>
      <c r="G33" s="212">
        <v>521.11692567033924</v>
      </c>
    </row>
    <row r="34" spans="2:7" ht="14.5" x14ac:dyDescent="0.35">
      <c r="B34" s="204" t="s">
        <v>28850</v>
      </c>
      <c r="C34" s="205" t="s">
        <v>28851</v>
      </c>
      <c r="D34" s="205" t="s">
        <v>4654</v>
      </c>
      <c r="E34" s="206">
        <v>50</v>
      </c>
      <c r="F34" s="207">
        <v>6872.85</v>
      </c>
      <c r="G34" s="212">
        <v>211.16446991557632</v>
      </c>
    </row>
    <row r="35" spans="2:7" ht="14.5" x14ac:dyDescent="0.35">
      <c r="B35" s="204" t="s">
        <v>28852</v>
      </c>
      <c r="C35" s="205" t="s">
        <v>28853</v>
      </c>
      <c r="D35" s="205" t="s">
        <v>4654</v>
      </c>
      <c r="E35" s="206">
        <v>16</v>
      </c>
      <c r="F35" s="207">
        <v>169.96</v>
      </c>
      <c r="G35" s="212">
        <v>5.2219258832727835</v>
      </c>
    </row>
    <row r="36" spans="2:7" ht="14.5" x14ac:dyDescent="0.35">
      <c r="B36" s="204" t="s">
        <v>28854</v>
      </c>
      <c r="C36" s="205" t="s">
        <v>28855</v>
      </c>
      <c r="D36" s="205" t="s">
        <v>4654</v>
      </c>
      <c r="E36" s="206">
        <v>2770</v>
      </c>
      <c r="F36" s="207">
        <v>38360.239999999998</v>
      </c>
      <c r="G36" s="212">
        <v>1178.5969060046832</v>
      </c>
    </row>
    <row r="37" spans="2:7" ht="14.5" x14ac:dyDescent="0.35">
      <c r="B37" s="204" t="s">
        <v>28856</v>
      </c>
      <c r="C37" s="205" t="s">
        <v>28857</v>
      </c>
      <c r="D37" s="205" t="s">
        <v>4654</v>
      </c>
      <c r="E37" s="206">
        <v>295</v>
      </c>
      <c r="F37" s="207">
        <v>27806.09</v>
      </c>
      <c r="G37" s="212">
        <v>854.32655379861444</v>
      </c>
    </row>
    <row r="38" spans="2:7" ht="14.5" x14ac:dyDescent="0.35">
      <c r="B38" s="204" t="s">
        <v>28858</v>
      </c>
      <c r="C38" s="205" t="s">
        <v>28859</v>
      </c>
      <c r="D38" s="205" t="s">
        <v>4654</v>
      </c>
      <c r="E38" s="206">
        <v>48</v>
      </c>
      <c r="F38" s="207">
        <v>334.69</v>
      </c>
      <c r="G38" s="212">
        <v>10.283162943472393</v>
      </c>
    </row>
    <row r="39" spans="2:7" ht="14.5" x14ac:dyDescent="0.35">
      <c r="B39" s="204" t="s">
        <v>28860</v>
      </c>
      <c r="C39" s="205" t="s">
        <v>28861</v>
      </c>
      <c r="D39" s="205" t="s">
        <v>4654</v>
      </c>
      <c r="E39" s="206">
        <v>182</v>
      </c>
      <c r="F39" s="207">
        <v>1986.22</v>
      </c>
      <c r="G39" s="212">
        <v>61.025497928183505</v>
      </c>
    </row>
    <row r="40" spans="2:7" ht="14.5" x14ac:dyDescent="0.35">
      <c r="B40" s="204" t="s">
        <v>28862</v>
      </c>
      <c r="C40" s="205" t="s">
        <v>28863</v>
      </c>
      <c r="D40" s="205" t="s">
        <v>4654</v>
      </c>
      <c r="E40" s="206">
        <v>5436</v>
      </c>
      <c r="F40" s="207">
        <v>52287.18</v>
      </c>
      <c r="G40" s="212">
        <v>1606.4943434063487</v>
      </c>
    </row>
    <row r="41" spans="2:7" ht="14.5" x14ac:dyDescent="0.35">
      <c r="B41" s="204" t="s">
        <v>28864</v>
      </c>
      <c r="C41" s="205" t="s">
        <v>28865</v>
      </c>
      <c r="D41" s="205" t="s">
        <v>4654</v>
      </c>
      <c r="E41" s="206">
        <v>445</v>
      </c>
      <c r="F41" s="207">
        <v>64473.32</v>
      </c>
      <c r="G41" s="212">
        <v>1980.9066750325301</v>
      </c>
    </row>
    <row r="42" spans="2:7" ht="14.5" x14ac:dyDescent="0.35">
      <c r="B42" s="204" t="s">
        <v>28866</v>
      </c>
      <c r="C42" s="205" t="s">
        <v>28867</v>
      </c>
      <c r="D42" s="205" t="s">
        <v>4654</v>
      </c>
      <c r="E42" s="206">
        <v>138</v>
      </c>
      <c r="F42" s="207">
        <v>17442.89</v>
      </c>
      <c r="G42" s="212">
        <v>535.92303347893619</v>
      </c>
    </row>
    <row r="43" spans="2:7" ht="14.5" x14ac:dyDescent="0.35">
      <c r="B43" s="204" t="s">
        <v>28868</v>
      </c>
      <c r="C43" s="205" t="s">
        <v>28869</v>
      </c>
      <c r="D43" s="205" t="s">
        <v>4654</v>
      </c>
      <c r="E43" s="206">
        <v>40</v>
      </c>
      <c r="F43" s="207">
        <v>3574.32</v>
      </c>
      <c r="G43" s="212">
        <v>109.81898166097656</v>
      </c>
    </row>
    <row r="44" spans="2:7" ht="14.5" x14ac:dyDescent="0.35">
      <c r="B44" s="204" t="s">
        <v>28870</v>
      </c>
      <c r="C44" s="205" t="s">
        <v>28871</v>
      </c>
      <c r="D44" s="205" t="s">
        <v>4654</v>
      </c>
      <c r="E44" s="206">
        <v>262</v>
      </c>
      <c r="F44" s="207">
        <v>5107.28</v>
      </c>
      <c r="G44" s="212">
        <v>156.9183197524207</v>
      </c>
    </row>
    <row r="45" spans="2:7" ht="14.5" x14ac:dyDescent="0.35">
      <c r="B45" s="204" t="s">
        <v>28872</v>
      </c>
      <c r="C45" s="205" t="s">
        <v>28873</v>
      </c>
      <c r="D45" s="205" t="s">
        <v>4654</v>
      </c>
      <c r="E45" s="206">
        <v>4</v>
      </c>
      <c r="F45" s="207">
        <v>703.85</v>
      </c>
      <c r="G45" s="212">
        <v>21.625397346090544</v>
      </c>
    </row>
    <row r="46" spans="2:7" ht="14.5" x14ac:dyDescent="0.35">
      <c r="B46" s="204" t="s">
        <v>28874</v>
      </c>
      <c r="C46" s="205" t="s">
        <v>28875</v>
      </c>
      <c r="D46" s="205" t="s">
        <v>4654</v>
      </c>
      <c r="E46" s="206">
        <v>224</v>
      </c>
      <c r="F46" s="207">
        <v>1512.7</v>
      </c>
      <c r="G46" s="212">
        <v>46.476860929787833</v>
      </c>
    </row>
    <row r="47" spans="2:7" ht="14.5" x14ac:dyDescent="0.35">
      <c r="B47" s="204" t="s">
        <v>28876</v>
      </c>
      <c r="C47" s="205" t="s">
        <v>28877</v>
      </c>
      <c r="D47" s="205" t="s">
        <v>4654</v>
      </c>
      <c r="E47" s="206">
        <v>20</v>
      </c>
      <c r="F47" s="207">
        <v>103.52</v>
      </c>
      <c r="G47" s="212">
        <v>3.1805940658766683</v>
      </c>
    </row>
    <row r="48" spans="2:7" ht="14.5" x14ac:dyDescent="0.35">
      <c r="B48" s="204" t="s">
        <v>28878</v>
      </c>
      <c r="C48" s="205" t="s">
        <v>28879</v>
      </c>
      <c r="D48" s="205" t="s">
        <v>4654</v>
      </c>
      <c r="E48" s="206">
        <v>29</v>
      </c>
      <c r="F48" s="207">
        <v>398.39</v>
      </c>
      <c r="G48" s="212">
        <v>12.240309794287151</v>
      </c>
    </row>
    <row r="49" spans="2:7" ht="14.5" x14ac:dyDescent="0.35">
      <c r="B49" s="204" t="s">
        <v>28880</v>
      </c>
      <c r="C49" s="205" t="s">
        <v>28881</v>
      </c>
      <c r="D49" s="205" t="s">
        <v>4654</v>
      </c>
      <c r="E49" s="206">
        <v>10</v>
      </c>
      <c r="F49" s="207">
        <v>614.05999999999995</v>
      </c>
      <c r="G49" s="212">
        <v>18.866649846331402</v>
      </c>
    </row>
    <row r="50" spans="2:7" ht="14.5" x14ac:dyDescent="0.35">
      <c r="B50" s="204" t="s">
        <v>28882</v>
      </c>
      <c r="C50" s="205" t="s">
        <v>28883</v>
      </c>
      <c r="D50" s="205" t="s">
        <v>4654</v>
      </c>
      <c r="E50" s="206">
        <v>2003</v>
      </c>
      <c r="F50" s="207">
        <v>236782.07</v>
      </c>
      <c r="G50" s="212">
        <v>7274.9965875965408</v>
      </c>
    </row>
    <row r="51" spans="2:7" ht="14.5" x14ac:dyDescent="0.35">
      <c r="B51" s="204" t="s">
        <v>28884</v>
      </c>
      <c r="C51" s="205" t="s">
        <v>28885</v>
      </c>
      <c r="D51" s="205" t="s">
        <v>4654</v>
      </c>
      <c r="E51" s="206">
        <v>3</v>
      </c>
      <c r="F51" s="207">
        <v>28.13</v>
      </c>
      <c r="G51" s="212">
        <v>0.86427850727502586</v>
      </c>
    </row>
    <row r="52" spans="2:7" ht="14.5" x14ac:dyDescent="0.35">
      <c r="B52" s="204" t="s">
        <v>28886</v>
      </c>
      <c r="C52" s="205" t="s">
        <v>28887</v>
      </c>
      <c r="D52" s="205" t="s">
        <v>4654</v>
      </c>
      <c r="E52" s="206">
        <v>29</v>
      </c>
      <c r="F52" s="207">
        <v>3597.23</v>
      </c>
      <c r="G52" s="212">
        <v>110.52287858958199</v>
      </c>
    </row>
    <row r="53" spans="2:7" ht="14.5" x14ac:dyDescent="0.35">
      <c r="B53" s="204" t="s">
        <v>28888</v>
      </c>
      <c r="C53" s="205" t="s">
        <v>28889</v>
      </c>
      <c r="D53" s="205" t="s">
        <v>4654</v>
      </c>
      <c r="E53" s="206">
        <v>48</v>
      </c>
      <c r="F53" s="207">
        <v>6837.87</v>
      </c>
      <c r="G53" s="212">
        <v>210.08972899184789</v>
      </c>
    </row>
    <row r="54" spans="2:7" ht="14.5" x14ac:dyDescent="0.35">
      <c r="B54" s="204" t="s">
        <v>28890</v>
      </c>
      <c r="C54" s="205" t="s">
        <v>28891</v>
      </c>
      <c r="D54" s="205" t="s">
        <v>4654</v>
      </c>
      <c r="E54" s="206">
        <v>168</v>
      </c>
      <c r="F54" s="207">
        <v>3387.32</v>
      </c>
      <c r="G54" s="212">
        <v>104.07351131400074</v>
      </c>
    </row>
    <row r="55" spans="2:7" ht="14.5" x14ac:dyDescent="0.35">
      <c r="B55" s="204" t="s">
        <v>28892</v>
      </c>
      <c r="C55" s="205" t="s">
        <v>28893</v>
      </c>
      <c r="D55" s="205" t="s">
        <v>4654</v>
      </c>
      <c r="E55" s="206">
        <v>10</v>
      </c>
      <c r="F55" s="207">
        <v>93.98</v>
      </c>
      <c r="G55" s="212">
        <v>2.8874829048598269</v>
      </c>
    </row>
    <row r="56" spans="2:7" ht="14.5" x14ac:dyDescent="0.35">
      <c r="B56" s="204" t="s">
        <v>28894</v>
      </c>
      <c r="C56" s="205" t="s">
        <v>28895</v>
      </c>
      <c r="D56" s="205" t="s">
        <v>4654</v>
      </c>
      <c r="E56" s="206">
        <v>4</v>
      </c>
      <c r="F56" s="207">
        <v>43.61</v>
      </c>
      <c r="G56" s="212">
        <v>1.3398928440193345</v>
      </c>
    </row>
    <row r="57" spans="2:7" ht="14.5" x14ac:dyDescent="0.35">
      <c r="B57" s="204" t="s">
        <v>28896</v>
      </c>
      <c r="C57" s="205" t="s">
        <v>28897</v>
      </c>
      <c r="D57" s="205" t="s">
        <v>4654</v>
      </c>
      <c r="E57" s="206">
        <v>10</v>
      </c>
      <c r="F57" s="207">
        <v>134.91999999999999</v>
      </c>
      <c r="G57" s="212">
        <v>4.1453414931228751</v>
      </c>
    </row>
    <row r="58" spans="2:7" ht="14.5" x14ac:dyDescent="0.35">
      <c r="B58" s="204" t="s">
        <v>28898</v>
      </c>
      <c r="C58" s="205" t="s">
        <v>28899</v>
      </c>
      <c r="D58" s="205" t="s">
        <v>4654</v>
      </c>
      <c r="E58" s="206">
        <v>20</v>
      </c>
      <c r="F58" s="207">
        <v>312.08</v>
      </c>
      <c r="G58" s="212">
        <v>9.5884833469744066</v>
      </c>
    </row>
    <row r="59" spans="2:7" ht="14.5" x14ac:dyDescent="0.35">
      <c r="B59" s="204" t="s">
        <v>28900</v>
      </c>
      <c r="C59" s="205" t="s">
        <v>28901</v>
      </c>
      <c r="D59" s="205" t="s">
        <v>4654</v>
      </c>
      <c r="E59" s="206">
        <v>362</v>
      </c>
      <c r="F59" s="207">
        <v>5167.87</v>
      </c>
      <c r="G59" s="212">
        <v>158.77991359372157</v>
      </c>
    </row>
    <row r="60" spans="2:7" ht="14.5" x14ac:dyDescent="0.35">
      <c r="B60" s="204" t="s">
        <v>28902</v>
      </c>
      <c r="C60" s="205" t="s">
        <v>28903</v>
      </c>
      <c r="D60" s="205" t="s">
        <v>4654</v>
      </c>
      <c r="E60" s="206">
        <v>81</v>
      </c>
      <c r="F60" s="207">
        <v>11601.13</v>
      </c>
      <c r="G60" s="212">
        <v>356.43822677225455</v>
      </c>
    </row>
    <row r="61" spans="2:7" ht="14.5" x14ac:dyDescent="0.35">
      <c r="B61" s="204" t="s">
        <v>28904</v>
      </c>
      <c r="C61" s="205" t="s">
        <v>28905</v>
      </c>
      <c r="D61" s="205" t="s">
        <v>4654</v>
      </c>
      <c r="E61" s="206">
        <v>291</v>
      </c>
      <c r="F61" s="207">
        <v>38440.550000000003</v>
      </c>
      <c r="G61" s="212">
        <v>1181.0643858098472</v>
      </c>
    </row>
    <row r="62" spans="2:7" ht="14.5" x14ac:dyDescent="0.35">
      <c r="B62" s="204" t="s">
        <v>28906</v>
      </c>
      <c r="C62" s="205" t="s">
        <v>28907</v>
      </c>
      <c r="D62" s="205" t="s">
        <v>4654</v>
      </c>
      <c r="E62" s="206">
        <v>2503</v>
      </c>
      <c r="F62" s="207">
        <v>27576.15</v>
      </c>
      <c r="G62" s="212">
        <v>847.26177598265929</v>
      </c>
    </row>
    <row r="63" spans="2:7" ht="14.5" x14ac:dyDescent="0.35">
      <c r="B63" s="204" t="s">
        <v>28908</v>
      </c>
      <c r="C63" s="205" t="s">
        <v>28909</v>
      </c>
      <c r="D63" s="205" t="s">
        <v>4654</v>
      </c>
      <c r="E63" s="206">
        <v>150</v>
      </c>
      <c r="F63" s="207">
        <v>21786.16</v>
      </c>
      <c r="G63" s="212">
        <v>669.36757355331952</v>
      </c>
    </row>
    <row r="64" spans="2:7" ht="14.5" x14ac:dyDescent="0.35">
      <c r="B64" s="204" t="s">
        <v>28910</v>
      </c>
      <c r="C64" s="205" t="s">
        <v>28911</v>
      </c>
      <c r="D64" s="205" t="s">
        <v>4654</v>
      </c>
      <c r="E64" s="206">
        <v>17</v>
      </c>
      <c r="F64" s="207">
        <v>2902.78</v>
      </c>
      <c r="G64" s="212">
        <v>89.186290982858154</v>
      </c>
    </row>
    <row r="65" spans="2:7" ht="14.5" x14ac:dyDescent="0.35">
      <c r="B65" s="204" t="s">
        <v>28912</v>
      </c>
      <c r="C65" s="205" t="s">
        <v>28913</v>
      </c>
      <c r="D65" s="205" t="s">
        <v>4654</v>
      </c>
      <c r="E65" s="206">
        <v>22</v>
      </c>
      <c r="F65" s="207">
        <v>2782.83</v>
      </c>
      <c r="G65" s="212">
        <v>85.500894361896911</v>
      </c>
    </row>
    <row r="66" spans="2:7" ht="14.5" x14ac:dyDescent="0.35">
      <c r="B66" s="204" t="s">
        <v>28914</v>
      </c>
      <c r="C66" s="205" t="s">
        <v>28915</v>
      </c>
      <c r="D66" s="205" t="s">
        <v>4654</v>
      </c>
      <c r="E66" s="206">
        <v>2662</v>
      </c>
      <c r="F66" s="207">
        <v>32989.42</v>
      </c>
      <c r="G66" s="212">
        <v>1013.5814672402731</v>
      </c>
    </row>
    <row r="67" spans="2:7" ht="14.5" x14ac:dyDescent="0.35">
      <c r="B67" s="204" t="s">
        <v>28916</v>
      </c>
      <c r="C67" s="205" t="s">
        <v>28917</v>
      </c>
      <c r="D67" s="205" t="s">
        <v>4654</v>
      </c>
      <c r="E67" s="206">
        <v>118</v>
      </c>
      <c r="F67" s="207">
        <v>2462.9499999999998</v>
      </c>
      <c r="G67" s="212">
        <v>75.672760380128864</v>
      </c>
    </row>
    <row r="68" spans="2:7" ht="14.5" x14ac:dyDescent="0.35">
      <c r="B68" s="204" t="s">
        <v>28918</v>
      </c>
      <c r="C68" s="205" t="s">
        <v>28919</v>
      </c>
      <c r="D68" s="205" t="s">
        <v>4654</v>
      </c>
      <c r="E68" s="206">
        <v>116</v>
      </c>
      <c r="F68" s="207">
        <v>1328.93</v>
      </c>
      <c r="G68" s="212">
        <v>40.830630525168864</v>
      </c>
    </row>
    <row r="69" spans="2:7" ht="14.5" x14ac:dyDescent="0.35">
      <c r="B69" s="204" t="s">
        <v>28920</v>
      </c>
      <c r="C69" s="205" t="s">
        <v>28921</v>
      </c>
      <c r="D69" s="205" t="s">
        <v>4654</v>
      </c>
      <c r="E69" s="206">
        <v>196</v>
      </c>
      <c r="F69" s="207">
        <v>3362.22</v>
      </c>
      <c r="G69" s="212">
        <v>103.30232786101092</v>
      </c>
    </row>
    <row r="70" spans="2:7" ht="14.5" x14ac:dyDescent="0.35">
      <c r="B70" s="204" t="s">
        <v>28922</v>
      </c>
      <c r="C70" s="205" t="s">
        <v>28923</v>
      </c>
      <c r="D70" s="205" t="s">
        <v>4654</v>
      </c>
      <c r="E70" s="206">
        <v>602</v>
      </c>
      <c r="F70" s="207">
        <v>88175.2</v>
      </c>
      <c r="G70" s="212">
        <v>2709.1336734687829</v>
      </c>
    </row>
    <row r="71" spans="2:7" ht="14.5" x14ac:dyDescent="0.35">
      <c r="B71" s="204" t="s">
        <v>28924</v>
      </c>
      <c r="C71" s="205" t="s">
        <v>28925</v>
      </c>
      <c r="D71" s="205" t="s">
        <v>4654</v>
      </c>
      <c r="E71" s="206">
        <v>2177</v>
      </c>
      <c r="F71" s="207">
        <v>23775.39</v>
      </c>
      <c r="G71" s="212">
        <v>730.48555204698107</v>
      </c>
    </row>
    <row r="72" spans="2:7" ht="14.5" x14ac:dyDescent="0.35">
      <c r="B72" s="204" t="s">
        <v>28926</v>
      </c>
      <c r="C72" s="205" t="s">
        <v>28927</v>
      </c>
      <c r="D72" s="205" t="s">
        <v>4654</v>
      </c>
      <c r="E72" s="206">
        <v>86</v>
      </c>
      <c r="F72" s="207">
        <v>2469.4299999999998</v>
      </c>
      <c r="G72" s="212">
        <v>75.871854753649728</v>
      </c>
    </row>
    <row r="73" spans="2:7" ht="14.5" x14ac:dyDescent="0.35">
      <c r="B73" s="204" t="s">
        <v>28928</v>
      </c>
      <c r="C73" s="205" t="s">
        <v>28929</v>
      </c>
      <c r="D73" s="205" t="s">
        <v>4654</v>
      </c>
      <c r="E73" s="206">
        <v>226</v>
      </c>
      <c r="F73" s="207">
        <v>3820.44</v>
      </c>
      <c r="G73" s="212">
        <v>117.38088092192677</v>
      </c>
    </row>
    <row r="74" spans="2:7" ht="14.5" x14ac:dyDescent="0.35">
      <c r="B74" s="204" t="s">
        <v>28930</v>
      </c>
      <c r="C74" s="205" t="s">
        <v>28931</v>
      </c>
      <c r="D74" s="205" t="s">
        <v>4654</v>
      </c>
      <c r="E74" s="206">
        <v>25</v>
      </c>
      <c r="F74" s="207">
        <v>913.56</v>
      </c>
      <c r="G74" s="212">
        <v>28.068619733600165</v>
      </c>
    </row>
    <row r="75" spans="2:7" ht="14.5" x14ac:dyDescent="0.35">
      <c r="B75" s="204" t="s">
        <v>28932</v>
      </c>
      <c r="C75" s="205" t="s">
        <v>28933</v>
      </c>
      <c r="D75" s="205" t="s">
        <v>4654</v>
      </c>
      <c r="E75" s="206">
        <v>2182</v>
      </c>
      <c r="F75" s="207">
        <v>20662.02</v>
      </c>
      <c r="G75" s="212">
        <v>634.82900116909809</v>
      </c>
    </row>
    <row r="76" spans="2:7" ht="14.5" x14ac:dyDescent="0.35">
      <c r="B76" s="204" t="s">
        <v>28934</v>
      </c>
      <c r="C76" s="205" t="s">
        <v>28935</v>
      </c>
      <c r="D76" s="205" t="s">
        <v>4654</v>
      </c>
      <c r="E76" s="206">
        <v>41</v>
      </c>
      <c r="F76" s="207">
        <v>6117.54</v>
      </c>
      <c r="G76" s="212">
        <v>187.95799286865488</v>
      </c>
    </row>
    <row r="77" spans="2:7" ht="14.5" x14ac:dyDescent="0.35">
      <c r="B77" s="204" t="s">
        <v>28936</v>
      </c>
      <c r="C77" s="205" t="s">
        <v>28937</v>
      </c>
      <c r="D77" s="205" t="s">
        <v>4654</v>
      </c>
      <c r="E77" s="206">
        <v>41</v>
      </c>
      <c r="F77" s="207">
        <v>963.33</v>
      </c>
      <c r="G77" s="212">
        <v>29.597775130225763</v>
      </c>
    </row>
    <row r="78" spans="2:7" ht="14.5" x14ac:dyDescent="0.35">
      <c r="B78" s="204" t="s">
        <v>28938</v>
      </c>
      <c r="C78" s="205" t="s">
        <v>28939</v>
      </c>
      <c r="D78" s="205" t="s">
        <v>4654</v>
      </c>
      <c r="E78" s="206">
        <v>608</v>
      </c>
      <c r="F78" s="207">
        <v>15978.94</v>
      </c>
      <c r="G78" s="212">
        <v>490.94398901660873</v>
      </c>
    </row>
    <row r="79" spans="2:7" ht="14.5" x14ac:dyDescent="0.35">
      <c r="B79" s="204" t="s">
        <v>28940</v>
      </c>
      <c r="C79" s="205" t="s">
        <v>28941</v>
      </c>
      <c r="D79" s="205" t="s">
        <v>4654</v>
      </c>
      <c r="E79" s="206">
        <v>2</v>
      </c>
      <c r="F79" s="207">
        <v>46.89</v>
      </c>
      <c r="G79" s="212">
        <v>1.4406690083940976</v>
      </c>
    </row>
    <row r="80" spans="2:7" ht="14.5" x14ac:dyDescent="0.35">
      <c r="B80" s="204" t="s">
        <v>28942</v>
      </c>
      <c r="C80" s="205" t="s">
        <v>28943</v>
      </c>
      <c r="D80" s="205" t="s">
        <v>4654</v>
      </c>
      <c r="E80" s="206">
        <v>9</v>
      </c>
      <c r="F80" s="207">
        <v>291.56</v>
      </c>
      <c r="G80" s="212">
        <v>8.9580178308249749</v>
      </c>
    </row>
    <row r="81" spans="2:7" ht="14.5" x14ac:dyDescent="0.35">
      <c r="B81" s="204" t="s">
        <v>28944</v>
      </c>
      <c r="C81" s="205" t="s">
        <v>28945</v>
      </c>
      <c r="D81" s="205" t="s">
        <v>4654</v>
      </c>
      <c r="E81" s="206">
        <v>1112</v>
      </c>
      <c r="F81" s="207">
        <v>18399.45</v>
      </c>
      <c r="G81" s="212">
        <v>565.3128041479373</v>
      </c>
    </row>
    <row r="82" spans="2:7" ht="14.5" x14ac:dyDescent="0.35">
      <c r="B82" s="204" t="s">
        <v>28946</v>
      </c>
      <c r="C82" s="205" t="s">
        <v>28947</v>
      </c>
      <c r="D82" s="205" t="s">
        <v>4654</v>
      </c>
      <c r="E82" s="206">
        <v>29</v>
      </c>
      <c r="F82" s="207">
        <v>766.4</v>
      </c>
      <c r="G82" s="212">
        <v>23.547211090493416</v>
      </c>
    </row>
    <row r="83" spans="2:7" ht="14.5" x14ac:dyDescent="0.35">
      <c r="B83" s="204" t="s">
        <v>28948</v>
      </c>
      <c r="C83" s="205" t="s">
        <v>28949</v>
      </c>
      <c r="D83" s="205" t="s">
        <v>4654</v>
      </c>
      <c r="E83" s="206">
        <v>3</v>
      </c>
      <c r="F83" s="207">
        <v>500.42</v>
      </c>
      <c r="G83" s="212">
        <v>15.375124444030163</v>
      </c>
    </row>
    <row r="84" spans="2:7" ht="14.5" x14ac:dyDescent="0.35">
      <c r="B84" s="204" t="s">
        <v>28950</v>
      </c>
      <c r="C84" s="205" t="s">
        <v>28951</v>
      </c>
      <c r="D84" s="205" t="s">
        <v>4654</v>
      </c>
      <c r="E84" s="206">
        <v>613</v>
      </c>
      <c r="F84" s="207">
        <v>16545.78</v>
      </c>
      <c r="G84" s="212">
        <v>508.35983078922777</v>
      </c>
    </row>
    <row r="85" spans="2:7" ht="14.5" x14ac:dyDescent="0.35">
      <c r="B85" s="204" t="s">
        <v>28952</v>
      </c>
      <c r="C85" s="205" t="s">
        <v>28953</v>
      </c>
      <c r="D85" s="205" t="s">
        <v>4654</v>
      </c>
      <c r="E85" s="206">
        <v>39</v>
      </c>
      <c r="F85" s="207">
        <v>5529.89</v>
      </c>
      <c r="G85" s="212">
        <v>169.90277549218249</v>
      </c>
    </row>
    <row r="86" spans="2:7" ht="14.5" x14ac:dyDescent="0.35">
      <c r="B86" s="204" t="s">
        <v>28954</v>
      </c>
      <c r="C86" s="205" t="s">
        <v>28955</v>
      </c>
      <c r="D86" s="205" t="s">
        <v>4654</v>
      </c>
      <c r="E86" s="206">
        <v>42</v>
      </c>
      <c r="F86" s="207">
        <v>639.4</v>
      </c>
      <c r="G86" s="212">
        <v>19.645207165007164</v>
      </c>
    </row>
    <row r="87" spans="2:7" ht="14.5" x14ac:dyDescent="0.35">
      <c r="B87" s="204" t="s">
        <v>28956</v>
      </c>
      <c r="C87" s="205" t="s">
        <v>28957</v>
      </c>
      <c r="D87" s="205" t="s">
        <v>4654</v>
      </c>
      <c r="E87" s="206">
        <v>28</v>
      </c>
      <c r="F87" s="207">
        <v>941.23</v>
      </c>
      <c r="G87" s="212">
        <v>28.91876499831044</v>
      </c>
    </row>
    <row r="88" spans="2:7" ht="14.5" x14ac:dyDescent="0.35">
      <c r="B88" s="204" t="s">
        <v>28958</v>
      </c>
      <c r="C88" s="205" t="s">
        <v>28959</v>
      </c>
      <c r="D88" s="205" t="s">
        <v>4654</v>
      </c>
      <c r="E88" s="206">
        <v>1976</v>
      </c>
      <c r="F88" s="207">
        <v>316609.95</v>
      </c>
      <c r="G88" s="212">
        <v>9727.6635255748515</v>
      </c>
    </row>
    <row r="89" spans="2:7" ht="14.5" x14ac:dyDescent="0.35">
      <c r="B89" s="204" t="s">
        <v>28960</v>
      </c>
      <c r="C89" s="205" t="s">
        <v>28961</v>
      </c>
      <c r="D89" s="205" t="s">
        <v>4654</v>
      </c>
      <c r="E89" s="206">
        <v>1978</v>
      </c>
      <c r="F89" s="207">
        <v>55385.48</v>
      </c>
      <c r="G89" s="212">
        <v>1701.6878769680343</v>
      </c>
    </row>
    <row r="90" spans="2:7" ht="14.5" x14ac:dyDescent="0.35">
      <c r="B90" s="204" t="s">
        <v>28962</v>
      </c>
      <c r="C90" s="205" t="s">
        <v>28963</v>
      </c>
      <c r="D90" s="205" t="s">
        <v>4654</v>
      </c>
      <c r="E90" s="206">
        <v>756</v>
      </c>
      <c r="F90" s="207">
        <v>14104.82</v>
      </c>
      <c r="G90" s="212">
        <v>433.36270085257485</v>
      </c>
    </row>
    <row r="91" spans="2:7" ht="14.5" x14ac:dyDescent="0.35">
      <c r="B91" s="204" t="s">
        <v>28964</v>
      </c>
      <c r="C91" s="205" t="s">
        <v>28965</v>
      </c>
      <c r="D91" s="205" t="s">
        <v>4654</v>
      </c>
      <c r="E91" s="206">
        <v>4628</v>
      </c>
      <c r="F91" s="207">
        <v>50001.63</v>
      </c>
      <c r="G91" s="212">
        <v>1536.2720987457571</v>
      </c>
    </row>
    <row r="92" spans="2:7" ht="14.5" x14ac:dyDescent="0.35">
      <c r="B92" s="204" t="s">
        <v>28966</v>
      </c>
      <c r="C92" s="205" t="s">
        <v>28967</v>
      </c>
      <c r="D92" s="205" t="s">
        <v>4654</v>
      </c>
      <c r="E92" s="206">
        <v>65</v>
      </c>
      <c r="F92" s="207">
        <v>10583.42</v>
      </c>
      <c r="G92" s="212">
        <v>325.16965657535212</v>
      </c>
    </row>
    <row r="93" spans="2:7" ht="14.5" x14ac:dyDescent="0.35">
      <c r="B93" s="204" t="s">
        <v>28968</v>
      </c>
      <c r="C93" s="205" t="s">
        <v>28969</v>
      </c>
      <c r="D93" s="205" t="s">
        <v>4654</v>
      </c>
      <c r="E93" s="206">
        <v>709</v>
      </c>
      <c r="F93" s="207">
        <v>92336.16</v>
      </c>
      <c r="G93" s="212">
        <v>2836.9768408214704</v>
      </c>
    </row>
    <row r="94" spans="2:7" ht="14.5" x14ac:dyDescent="0.35">
      <c r="B94" s="204" t="s">
        <v>28970</v>
      </c>
      <c r="C94" s="205" t="s">
        <v>28971</v>
      </c>
      <c r="D94" s="205" t="s">
        <v>4654</v>
      </c>
      <c r="E94" s="206">
        <v>58</v>
      </c>
      <c r="F94" s="207">
        <v>6858.56</v>
      </c>
      <c r="G94" s="212">
        <v>210.72541766285823</v>
      </c>
    </row>
    <row r="95" spans="2:7" ht="14.5" x14ac:dyDescent="0.35">
      <c r="B95" s="204" t="s">
        <v>28972</v>
      </c>
      <c r="C95" s="205" t="s">
        <v>28973</v>
      </c>
      <c r="D95" s="205" t="s">
        <v>4654</v>
      </c>
      <c r="E95" s="206">
        <v>2</v>
      </c>
      <c r="F95" s="207">
        <v>199.22</v>
      </c>
      <c r="G95" s="212">
        <v>6.1209230081525297</v>
      </c>
    </row>
    <row r="96" spans="2:7" ht="14.5" x14ac:dyDescent="0.35">
      <c r="B96" s="204" t="s">
        <v>28974</v>
      </c>
      <c r="C96" s="205" t="s">
        <v>28975</v>
      </c>
      <c r="D96" s="205" t="s">
        <v>4654</v>
      </c>
      <c r="E96" s="206">
        <v>17</v>
      </c>
      <c r="F96" s="207">
        <v>1886.39</v>
      </c>
      <c r="G96" s="212">
        <v>57.958277047228442</v>
      </c>
    </row>
    <row r="97" spans="2:7" ht="14.5" x14ac:dyDescent="0.35">
      <c r="B97" s="204" t="s">
        <v>28976</v>
      </c>
      <c r="C97" s="205" t="s">
        <v>28977</v>
      </c>
      <c r="D97" s="205" t="s">
        <v>4654</v>
      </c>
      <c r="E97" s="206">
        <v>52</v>
      </c>
      <c r="F97" s="207">
        <v>6044.59</v>
      </c>
      <c r="G97" s="212">
        <v>185.71664494452716</v>
      </c>
    </row>
    <row r="98" spans="2:7" ht="14.5" x14ac:dyDescent="0.35">
      <c r="B98" s="204" t="s">
        <v>28978</v>
      </c>
      <c r="C98" s="205" t="s">
        <v>28979</v>
      </c>
      <c r="D98" s="205" t="s">
        <v>4654</v>
      </c>
      <c r="E98" s="206">
        <v>2</v>
      </c>
      <c r="F98" s="207">
        <v>309.41000000000003</v>
      </c>
      <c r="G98" s="212">
        <v>9.5064490912181228</v>
      </c>
    </row>
    <row r="99" spans="2:7" ht="14.5" x14ac:dyDescent="0.35">
      <c r="B99" s="204" t="s">
        <v>28980</v>
      </c>
      <c r="C99" s="205" t="s">
        <v>28981</v>
      </c>
      <c r="D99" s="205" t="s">
        <v>4654</v>
      </c>
      <c r="E99" s="206">
        <v>2</v>
      </c>
      <c r="F99" s="207">
        <v>358.77</v>
      </c>
      <c r="G99" s="212">
        <v>11.023007467296873</v>
      </c>
    </row>
    <row r="100" spans="2:7" ht="14.5" x14ac:dyDescent="0.35">
      <c r="B100" s="204" t="s">
        <v>28982</v>
      </c>
      <c r="C100" s="205" t="s">
        <v>28983</v>
      </c>
      <c r="D100" s="205" t="s">
        <v>4654</v>
      </c>
      <c r="E100" s="206">
        <v>60</v>
      </c>
      <c r="F100" s="207">
        <v>5997.73</v>
      </c>
      <c r="G100" s="212">
        <v>184.27689766934378</v>
      </c>
    </row>
    <row r="101" spans="2:7" ht="14.5" x14ac:dyDescent="0.35">
      <c r="B101" s="204" t="s">
        <v>28984</v>
      </c>
      <c r="C101" s="205" t="s">
        <v>28985</v>
      </c>
      <c r="D101" s="205" t="s">
        <v>4654</v>
      </c>
      <c r="E101" s="206">
        <v>16</v>
      </c>
      <c r="F101" s="207">
        <v>1837.04</v>
      </c>
      <c r="G101" s="212">
        <v>56.442025915553273</v>
      </c>
    </row>
    <row r="102" spans="2:7" ht="14.5" x14ac:dyDescent="0.35">
      <c r="B102" s="204" t="s">
        <v>28986</v>
      </c>
      <c r="C102" s="205" t="s">
        <v>28987</v>
      </c>
      <c r="D102" s="205" t="s">
        <v>4654</v>
      </c>
      <c r="E102" s="206">
        <v>9</v>
      </c>
      <c r="F102" s="207">
        <v>935.27</v>
      </c>
      <c r="G102" s="212">
        <v>28.735647333775805</v>
      </c>
    </row>
    <row r="103" spans="2:7" ht="14.5" x14ac:dyDescent="0.35">
      <c r="B103" s="204" t="s">
        <v>28988</v>
      </c>
      <c r="C103" s="205" t="s">
        <v>28989</v>
      </c>
      <c r="D103" s="205" t="s">
        <v>4654</v>
      </c>
      <c r="E103" s="206">
        <v>44</v>
      </c>
      <c r="F103" s="207">
        <v>3738.38</v>
      </c>
      <c r="G103" s="212">
        <v>114.85963334613621</v>
      </c>
    </row>
    <row r="104" spans="2:7" ht="14.5" x14ac:dyDescent="0.35">
      <c r="B104" s="204" t="s">
        <v>28990</v>
      </c>
      <c r="C104" s="205" t="s">
        <v>28991</v>
      </c>
      <c r="D104" s="205" t="s">
        <v>4654</v>
      </c>
      <c r="E104" s="206">
        <v>15</v>
      </c>
      <c r="F104" s="207">
        <v>1796.5</v>
      </c>
      <c r="G104" s="212">
        <v>55.196457103433488</v>
      </c>
    </row>
    <row r="105" spans="2:7" ht="14.5" x14ac:dyDescent="0.35">
      <c r="B105" s="204" t="s">
        <v>28992</v>
      </c>
      <c r="C105" s="205" t="s">
        <v>28993</v>
      </c>
      <c r="D105" s="205" t="s">
        <v>4654</v>
      </c>
      <c r="E105" s="206">
        <v>12</v>
      </c>
      <c r="F105" s="207">
        <v>1352.22</v>
      </c>
      <c r="G105" s="212">
        <v>41.546202741110399</v>
      </c>
    </row>
    <row r="106" spans="2:7" ht="14.5" x14ac:dyDescent="0.35">
      <c r="B106" s="204" t="s">
        <v>28994</v>
      </c>
      <c r="C106" s="205" t="s">
        <v>28995</v>
      </c>
      <c r="D106" s="205" t="s">
        <v>4654</v>
      </c>
      <c r="E106" s="206">
        <v>12</v>
      </c>
      <c r="F106" s="207">
        <v>1271.71</v>
      </c>
      <c r="G106" s="212">
        <v>39.072578047874984</v>
      </c>
    </row>
    <row r="107" spans="2:7" ht="14.5" x14ac:dyDescent="0.35">
      <c r="B107" s="204" t="s">
        <v>28996</v>
      </c>
      <c r="C107" s="205" t="s">
        <v>28997</v>
      </c>
      <c r="D107" s="205" t="s">
        <v>4654</v>
      </c>
      <c r="E107" s="206">
        <v>336</v>
      </c>
      <c r="F107" s="207">
        <v>33341.379999999997</v>
      </c>
      <c r="G107" s="212">
        <v>1024.3952412687308</v>
      </c>
    </row>
    <row r="108" spans="2:7" ht="14.5" x14ac:dyDescent="0.35">
      <c r="B108" s="204" t="s">
        <v>28998</v>
      </c>
      <c r="C108" s="205" t="s">
        <v>28999</v>
      </c>
      <c r="D108" s="205" t="s">
        <v>4654</v>
      </c>
      <c r="E108" s="206">
        <v>6</v>
      </c>
      <c r="F108" s="207">
        <v>605.59</v>
      </c>
      <c r="G108" s="212">
        <v>18.606413836497794</v>
      </c>
    </row>
    <row r="109" spans="2:7" ht="14.5" x14ac:dyDescent="0.35">
      <c r="B109" s="204" t="s">
        <v>29000</v>
      </c>
      <c r="C109" s="205" t="s">
        <v>29001</v>
      </c>
      <c r="D109" s="205" t="s">
        <v>4654</v>
      </c>
      <c r="E109" s="206">
        <v>5</v>
      </c>
      <c r="F109" s="207">
        <v>625.87</v>
      </c>
      <c r="G109" s="212">
        <v>19.229505486961269</v>
      </c>
    </row>
    <row r="110" spans="2:7" ht="14.5" x14ac:dyDescent="0.35">
      <c r="B110" s="204" t="s">
        <v>29002</v>
      </c>
      <c r="C110" s="205" t="s">
        <v>29003</v>
      </c>
      <c r="D110" s="205" t="s">
        <v>4654</v>
      </c>
      <c r="E110" s="206">
        <v>3</v>
      </c>
      <c r="F110" s="207">
        <v>317.33999999999997</v>
      </c>
      <c r="G110" s="212">
        <v>9.7500939032583247</v>
      </c>
    </row>
    <row r="111" spans="2:7" ht="14.5" x14ac:dyDescent="0.35">
      <c r="B111" s="204" t="s">
        <v>29004</v>
      </c>
      <c r="C111" s="205" t="s">
        <v>29005</v>
      </c>
      <c r="D111" s="205" t="s">
        <v>4654</v>
      </c>
      <c r="E111" s="206">
        <v>200</v>
      </c>
      <c r="F111" s="207">
        <v>18909.939999999999</v>
      </c>
      <c r="G111" s="212">
        <v>580.997323706374</v>
      </c>
    </row>
    <row r="112" spans="2:7" ht="14.5" x14ac:dyDescent="0.35">
      <c r="B112" s="204" t="s">
        <v>29006</v>
      </c>
      <c r="C112" s="205" t="s">
        <v>29007</v>
      </c>
      <c r="D112" s="205" t="s">
        <v>4654</v>
      </c>
      <c r="E112" s="206">
        <v>43</v>
      </c>
      <c r="F112" s="207">
        <v>3359.9</v>
      </c>
      <c r="G112" s="212">
        <v>103.23104715938001</v>
      </c>
    </row>
    <row r="113" spans="2:9" ht="14.5" x14ac:dyDescent="0.35">
      <c r="B113" s="204" t="s">
        <v>29008</v>
      </c>
      <c r="C113" s="205" t="s">
        <v>29009</v>
      </c>
      <c r="D113" s="205" t="s">
        <v>4654</v>
      </c>
      <c r="E113" s="206">
        <v>214</v>
      </c>
      <c r="F113" s="207">
        <v>5116.76</v>
      </c>
      <c r="G113" s="212">
        <v>157.20958744701605</v>
      </c>
    </row>
    <row r="114" spans="2:9" ht="14.5" x14ac:dyDescent="0.35">
      <c r="B114" s="208"/>
      <c r="C114" s="209" t="s">
        <v>28616</v>
      </c>
      <c r="D114" s="209"/>
      <c r="E114" s="210">
        <v>61624</v>
      </c>
      <c r="F114" s="210">
        <v>2631806.439999999</v>
      </c>
      <c r="G114" s="213">
        <v>80860.780000000013</v>
      </c>
      <c r="I114" s="234">
        <f>'YTD TB'!J88-'Packing Material '!G114</f>
        <v>0</v>
      </c>
    </row>
    <row r="116" spans="2:9" ht="14.5" x14ac:dyDescent="0.35">
      <c r="B116" s="200"/>
      <c r="C116" s="200"/>
      <c r="D116" s="200"/>
      <c r="E116" s="200"/>
      <c r="F116" s="211"/>
      <c r="G116" s="200"/>
    </row>
    <row r="117" spans="2:9" ht="14.5" x14ac:dyDescent="0.35">
      <c r="B117" s="200"/>
      <c r="C117" s="200"/>
      <c r="D117" s="200"/>
      <c r="E117" s="211"/>
      <c r="F117" s="200"/>
      <c r="G117" s="200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32C2-BF99-491C-BC39-A6A03F807B6A}">
  <dimension ref="B1:I125"/>
  <sheetViews>
    <sheetView workbookViewId="0">
      <selection activeCell="E14" sqref="E14"/>
    </sheetView>
  </sheetViews>
  <sheetFormatPr defaultRowHeight="12.5" x14ac:dyDescent="0.25"/>
  <cols>
    <col min="3" max="3" width="36.36328125" bestFit="1" customWidth="1"/>
    <col min="5" max="5" width="16.6328125" bestFit="1" customWidth="1"/>
    <col min="7" max="7" width="20.90625" bestFit="1" customWidth="1"/>
  </cols>
  <sheetData>
    <row r="1" spans="2:7" ht="21" x14ac:dyDescent="0.5">
      <c r="B1" s="258" t="s">
        <v>28505</v>
      </c>
      <c r="C1" s="258"/>
      <c r="D1" s="258"/>
      <c r="E1" s="258"/>
      <c r="F1" s="214"/>
      <c r="G1" s="214"/>
    </row>
    <row r="2" spans="2:7" ht="14.5" x14ac:dyDescent="0.35">
      <c r="B2" s="259" t="s">
        <v>29010</v>
      </c>
      <c r="C2" s="259"/>
      <c r="D2" s="259"/>
      <c r="E2" s="259"/>
      <c r="F2" s="214"/>
      <c r="G2" s="214"/>
    </row>
    <row r="4" spans="2:7" ht="14.5" x14ac:dyDescent="0.35">
      <c r="B4" s="215" t="s">
        <v>28507</v>
      </c>
      <c r="C4" s="216" t="s">
        <v>28508</v>
      </c>
      <c r="D4" s="216" t="s">
        <v>28509</v>
      </c>
      <c r="E4" s="216" t="s">
        <v>28510</v>
      </c>
      <c r="F4" s="216" t="s">
        <v>28511</v>
      </c>
      <c r="G4" s="217" t="s">
        <v>28512</v>
      </c>
    </row>
    <row r="5" spans="2:7" ht="14.5" x14ac:dyDescent="0.35">
      <c r="B5" s="218">
        <v>200003</v>
      </c>
      <c r="C5" s="219" t="s">
        <v>29011</v>
      </c>
      <c r="D5" s="219" t="s">
        <v>4654</v>
      </c>
      <c r="E5" s="220">
        <v>52</v>
      </c>
      <c r="F5" s="221">
        <v>166.4</v>
      </c>
      <c r="G5" s="226">
        <v>2.7458602012213404</v>
      </c>
    </row>
    <row r="6" spans="2:7" ht="14.5" x14ac:dyDescent="0.35">
      <c r="B6" s="218">
        <v>200005</v>
      </c>
      <c r="C6" s="219" t="s">
        <v>29012</v>
      </c>
      <c r="D6" s="219" t="s">
        <v>4654</v>
      </c>
      <c r="E6" s="220">
        <v>133</v>
      </c>
      <c r="F6" s="221">
        <v>2394</v>
      </c>
      <c r="G6" s="226">
        <v>39.504743519975293</v>
      </c>
    </row>
    <row r="7" spans="2:7" ht="14.5" x14ac:dyDescent="0.35">
      <c r="B7" s="218">
        <v>200006</v>
      </c>
      <c r="C7" s="219" t="s">
        <v>29013</v>
      </c>
      <c r="D7" s="219" t="s">
        <v>4654</v>
      </c>
      <c r="E7" s="220">
        <v>44</v>
      </c>
      <c r="F7" s="221">
        <v>2228.5700000000002</v>
      </c>
      <c r="G7" s="226">
        <v>36.774889835551946</v>
      </c>
    </row>
    <row r="8" spans="2:7" ht="14.5" x14ac:dyDescent="0.35">
      <c r="B8" s="218">
        <v>200007</v>
      </c>
      <c r="C8" s="219" t="s">
        <v>29014</v>
      </c>
      <c r="D8" s="219" t="s">
        <v>4654</v>
      </c>
      <c r="E8" s="220">
        <v>8</v>
      </c>
      <c r="F8" s="221">
        <v>297.3</v>
      </c>
      <c r="G8" s="226">
        <v>4.9059148907638495</v>
      </c>
    </row>
    <row r="9" spans="2:7" ht="14.5" x14ac:dyDescent="0.35">
      <c r="B9" s="218">
        <v>200010</v>
      </c>
      <c r="C9" s="219" t="s">
        <v>29015</v>
      </c>
      <c r="D9" s="219" t="s">
        <v>4654</v>
      </c>
      <c r="E9" s="220">
        <v>20</v>
      </c>
      <c r="F9" s="221">
        <v>1000</v>
      </c>
      <c r="G9" s="226">
        <v>16.501563709262864</v>
      </c>
    </row>
    <row r="10" spans="2:7" ht="14.5" x14ac:dyDescent="0.35">
      <c r="B10" s="218">
        <v>200012</v>
      </c>
      <c r="C10" s="219" t="s">
        <v>29016</v>
      </c>
      <c r="D10" s="219" t="s">
        <v>4654</v>
      </c>
      <c r="E10" s="220">
        <v>8</v>
      </c>
      <c r="F10" s="221">
        <v>80</v>
      </c>
      <c r="G10" s="226">
        <v>1.3201250967410292</v>
      </c>
    </row>
    <row r="11" spans="2:7" ht="14.5" x14ac:dyDescent="0.35">
      <c r="B11" s="218">
        <v>200013</v>
      </c>
      <c r="C11" s="219" t="s">
        <v>29017</v>
      </c>
      <c r="D11" s="219" t="s">
        <v>29018</v>
      </c>
      <c r="E11" s="220">
        <v>1245</v>
      </c>
      <c r="F11" s="221">
        <v>7304.91</v>
      </c>
      <c r="G11" s="226">
        <v>120.54243775543138</v>
      </c>
    </row>
    <row r="12" spans="2:7" ht="14.5" x14ac:dyDescent="0.35">
      <c r="B12" s="218">
        <v>200014</v>
      </c>
      <c r="C12" s="219" t="s">
        <v>29019</v>
      </c>
      <c r="D12" s="219" t="s">
        <v>4654</v>
      </c>
      <c r="E12" s="220">
        <v>316</v>
      </c>
      <c r="F12" s="221">
        <v>10112</v>
      </c>
      <c r="G12" s="226">
        <v>166.86381222806608</v>
      </c>
    </row>
    <row r="13" spans="2:7" ht="14.5" x14ac:dyDescent="0.35">
      <c r="B13" s="218">
        <v>200016</v>
      </c>
      <c r="C13" s="219" t="s">
        <v>29020</v>
      </c>
      <c r="D13" s="219" t="s">
        <v>29018</v>
      </c>
      <c r="E13" s="220">
        <v>120</v>
      </c>
      <c r="F13" s="221">
        <v>3383.19</v>
      </c>
      <c r="G13" s="226">
        <v>55.827925325541031</v>
      </c>
    </row>
    <row r="14" spans="2:7" ht="14.5" x14ac:dyDescent="0.35">
      <c r="B14" s="218">
        <v>200017</v>
      </c>
      <c r="C14" s="219" t="s">
        <v>29021</v>
      </c>
      <c r="D14" s="219" t="s">
        <v>4654</v>
      </c>
      <c r="E14" s="220">
        <v>33</v>
      </c>
      <c r="F14" s="221">
        <v>736.23</v>
      </c>
      <c r="G14" s="226">
        <v>12.148946249670599</v>
      </c>
    </row>
    <row r="15" spans="2:7" ht="14.5" x14ac:dyDescent="0.35">
      <c r="B15" s="218">
        <v>200018</v>
      </c>
      <c r="C15" s="219" t="s">
        <v>29022</v>
      </c>
      <c r="D15" s="219" t="s">
        <v>4654</v>
      </c>
      <c r="E15" s="220">
        <v>124</v>
      </c>
      <c r="F15" s="221">
        <v>607.6</v>
      </c>
      <c r="G15" s="226">
        <v>10.026350109748117</v>
      </c>
    </row>
    <row r="16" spans="2:7" ht="14.5" x14ac:dyDescent="0.35">
      <c r="B16" s="218">
        <v>200019</v>
      </c>
      <c r="C16" s="219" t="s">
        <v>29023</v>
      </c>
      <c r="D16" s="219" t="s">
        <v>4654</v>
      </c>
      <c r="E16" s="220">
        <v>2</v>
      </c>
      <c r="F16" s="221">
        <v>3.9</v>
      </c>
      <c r="G16" s="226">
        <v>6.4356098466125167E-2</v>
      </c>
    </row>
    <row r="17" spans="2:7" ht="14.5" x14ac:dyDescent="0.35">
      <c r="B17" s="218">
        <v>200020</v>
      </c>
      <c r="C17" s="219" t="s">
        <v>29024</v>
      </c>
      <c r="D17" s="219" t="s">
        <v>4654</v>
      </c>
      <c r="E17" s="220">
        <v>46</v>
      </c>
      <c r="F17" s="221">
        <v>599.82000000000005</v>
      </c>
      <c r="G17" s="226">
        <v>9.8979679440900519</v>
      </c>
    </row>
    <row r="18" spans="2:7" ht="14.5" x14ac:dyDescent="0.35">
      <c r="B18" s="218">
        <v>200024</v>
      </c>
      <c r="C18" s="219" t="s">
        <v>29025</v>
      </c>
      <c r="D18" s="219" t="s">
        <v>4654</v>
      </c>
      <c r="E18" s="220">
        <v>5</v>
      </c>
      <c r="F18" s="221">
        <v>75</v>
      </c>
      <c r="G18" s="226">
        <v>1.2376172781947148</v>
      </c>
    </row>
    <row r="19" spans="2:7" ht="14.5" x14ac:dyDescent="0.35">
      <c r="B19" s="218">
        <v>200026</v>
      </c>
      <c r="C19" s="219" t="s">
        <v>29026</v>
      </c>
      <c r="D19" s="219" t="s">
        <v>4654</v>
      </c>
      <c r="E19" s="220">
        <v>88</v>
      </c>
      <c r="F19" s="221">
        <v>405.29</v>
      </c>
      <c r="G19" s="226">
        <v>6.6879187557271464</v>
      </c>
    </row>
    <row r="20" spans="2:7" ht="14.5" x14ac:dyDescent="0.35">
      <c r="B20" s="218">
        <v>200028</v>
      </c>
      <c r="C20" s="219" t="s">
        <v>29027</v>
      </c>
      <c r="D20" s="219" t="s">
        <v>29028</v>
      </c>
      <c r="E20" s="220">
        <v>8</v>
      </c>
      <c r="F20" s="221">
        <v>695.56</v>
      </c>
      <c r="G20" s="226">
        <v>11.477827653614877</v>
      </c>
    </row>
    <row r="21" spans="2:7" ht="14.5" x14ac:dyDescent="0.35">
      <c r="B21" s="218">
        <v>200030</v>
      </c>
      <c r="C21" s="219" t="s">
        <v>29029</v>
      </c>
      <c r="D21" s="219" t="s">
        <v>4654</v>
      </c>
      <c r="E21" s="220">
        <v>27</v>
      </c>
      <c r="F21" s="221">
        <v>570</v>
      </c>
      <c r="G21" s="226">
        <v>9.4058913142798328</v>
      </c>
    </row>
    <row r="22" spans="2:7" ht="14.5" x14ac:dyDescent="0.35">
      <c r="B22" s="218">
        <v>200032</v>
      </c>
      <c r="C22" s="219" t="s">
        <v>29030</v>
      </c>
      <c r="D22" s="219" t="s">
        <v>29018</v>
      </c>
      <c r="E22" s="220">
        <v>55</v>
      </c>
      <c r="F22" s="221">
        <v>9300</v>
      </c>
      <c r="G22" s="226">
        <v>153.46454249614465</v>
      </c>
    </row>
    <row r="23" spans="2:7" ht="14.5" x14ac:dyDescent="0.35">
      <c r="B23" s="218">
        <v>200034</v>
      </c>
      <c r="C23" s="219" t="s">
        <v>29031</v>
      </c>
      <c r="D23" s="219" t="s">
        <v>28736</v>
      </c>
      <c r="E23" s="220">
        <v>167</v>
      </c>
      <c r="F23" s="221">
        <v>125250</v>
      </c>
      <c r="G23" s="226">
        <v>2066.8208545851735</v>
      </c>
    </row>
    <row r="24" spans="2:7" ht="14.5" x14ac:dyDescent="0.35">
      <c r="B24" s="218">
        <v>200035</v>
      </c>
      <c r="C24" s="219" t="s">
        <v>29032</v>
      </c>
      <c r="D24" s="219" t="s">
        <v>4654</v>
      </c>
      <c r="E24" s="220">
        <v>10</v>
      </c>
      <c r="F24" s="221">
        <v>44.22</v>
      </c>
      <c r="G24" s="226">
        <v>0.72969914722360385</v>
      </c>
    </row>
    <row r="25" spans="2:7" ht="14.5" x14ac:dyDescent="0.35">
      <c r="B25" s="218">
        <v>200038</v>
      </c>
      <c r="C25" s="219" t="s">
        <v>29033</v>
      </c>
      <c r="D25" s="219" t="s">
        <v>29034</v>
      </c>
      <c r="E25" s="220">
        <v>17</v>
      </c>
      <c r="F25" s="221">
        <v>1566.04</v>
      </c>
      <c r="G25" s="226">
        <v>25.842108831254016</v>
      </c>
    </row>
    <row r="26" spans="2:7" ht="14.5" x14ac:dyDescent="0.35">
      <c r="B26" s="218">
        <v>200042</v>
      </c>
      <c r="C26" s="219" t="s">
        <v>29035</v>
      </c>
      <c r="D26" s="219" t="s">
        <v>4654</v>
      </c>
      <c r="E26" s="220">
        <v>30</v>
      </c>
      <c r="F26" s="221">
        <v>5400</v>
      </c>
      <c r="G26" s="226">
        <v>89.10844403001947</v>
      </c>
    </row>
    <row r="27" spans="2:7" ht="14.5" x14ac:dyDescent="0.35">
      <c r="B27" s="218">
        <v>200045</v>
      </c>
      <c r="C27" s="219" t="s">
        <v>29036</v>
      </c>
      <c r="D27" s="219" t="s">
        <v>4654</v>
      </c>
      <c r="E27" s="220">
        <v>2</v>
      </c>
      <c r="F27" s="221">
        <v>4425</v>
      </c>
      <c r="G27" s="226">
        <v>73.019419413488166</v>
      </c>
    </row>
    <row r="28" spans="2:7" ht="14.5" x14ac:dyDescent="0.35">
      <c r="B28" s="218">
        <v>200048</v>
      </c>
      <c r="C28" s="219" t="s">
        <v>29037</v>
      </c>
      <c r="D28" s="219" t="s">
        <v>29038</v>
      </c>
      <c r="E28" s="220">
        <v>8</v>
      </c>
      <c r="F28" s="221">
        <v>470.76</v>
      </c>
      <c r="G28" s="226">
        <v>7.7682761317725859</v>
      </c>
    </row>
    <row r="29" spans="2:7" ht="14.5" x14ac:dyDescent="0.35">
      <c r="B29" s="218">
        <v>200053</v>
      </c>
      <c r="C29" s="219" t="s">
        <v>29039</v>
      </c>
      <c r="D29" s="219" t="s">
        <v>4654</v>
      </c>
      <c r="E29" s="220">
        <v>2</v>
      </c>
      <c r="F29" s="221">
        <v>116</v>
      </c>
      <c r="G29" s="226">
        <v>1.9141813902744922</v>
      </c>
    </row>
    <row r="30" spans="2:7" ht="14.5" x14ac:dyDescent="0.35">
      <c r="B30" s="218">
        <v>200054</v>
      </c>
      <c r="C30" s="219" t="s">
        <v>29040</v>
      </c>
      <c r="D30" s="219" t="s">
        <v>4654</v>
      </c>
      <c r="E30" s="220">
        <v>103</v>
      </c>
      <c r="F30" s="221">
        <v>357.26</v>
      </c>
      <c r="G30" s="226">
        <v>5.8953486507712505</v>
      </c>
    </row>
    <row r="31" spans="2:7" ht="14.5" x14ac:dyDescent="0.35">
      <c r="B31" s="218">
        <v>200055</v>
      </c>
      <c r="C31" s="219" t="s">
        <v>29041</v>
      </c>
      <c r="D31" s="219" t="s">
        <v>4654</v>
      </c>
      <c r="E31" s="220">
        <v>24</v>
      </c>
      <c r="F31" s="221">
        <v>1047.5999999999999</v>
      </c>
      <c r="G31" s="226">
        <v>17.287038141823775</v>
      </c>
    </row>
    <row r="32" spans="2:7" ht="14.5" x14ac:dyDescent="0.35">
      <c r="B32" s="218">
        <v>200057</v>
      </c>
      <c r="C32" s="219" t="s">
        <v>29042</v>
      </c>
      <c r="D32" s="219" t="s">
        <v>4654</v>
      </c>
      <c r="E32" s="220">
        <v>195</v>
      </c>
      <c r="F32" s="221">
        <v>2376.77</v>
      </c>
      <c r="G32" s="226">
        <v>39.220421577264695</v>
      </c>
    </row>
    <row r="33" spans="2:7" ht="14.5" x14ac:dyDescent="0.35">
      <c r="B33" s="218">
        <v>200062</v>
      </c>
      <c r="C33" s="219" t="s">
        <v>29043</v>
      </c>
      <c r="D33" s="219" t="s">
        <v>4654</v>
      </c>
      <c r="E33" s="220">
        <v>31</v>
      </c>
      <c r="F33" s="221">
        <v>349.65</v>
      </c>
      <c r="G33" s="226">
        <v>5.76977175094376</v>
      </c>
    </row>
    <row r="34" spans="2:7" ht="14.5" x14ac:dyDescent="0.35">
      <c r="B34" s="218">
        <v>200064</v>
      </c>
      <c r="C34" s="219" t="s">
        <v>29044</v>
      </c>
      <c r="D34" s="219" t="s">
        <v>4654</v>
      </c>
      <c r="E34" s="220">
        <v>2</v>
      </c>
      <c r="F34" s="221">
        <v>560</v>
      </c>
      <c r="G34" s="226">
        <v>9.2408756771872032</v>
      </c>
    </row>
    <row r="35" spans="2:7" ht="14.5" x14ac:dyDescent="0.35">
      <c r="B35" s="218">
        <v>200065</v>
      </c>
      <c r="C35" s="219" t="s">
        <v>29045</v>
      </c>
      <c r="D35" s="219" t="s">
        <v>4654</v>
      </c>
      <c r="E35" s="220">
        <v>22</v>
      </c>
      <c r="F35" s="221">
        <v>2200</v>
      </c>
      <c r="G35" s="226">
        <v>36.303440160378301</v>
      </c>
    </row>
    <row r="36" spans="2:7" ht="14.5" x14ac:dyDescent="0.35">
      <c r="B36" s="218">
        <v>200070</v>
      </c>
      <c r="C36" s="219" t="s">
        <v>29046</v>
      </c>
      <c r="D36" s="219" t="s">
        <v>4654</v>
      </c>
      <c r="E36" s="220">
        <v>14</v>
      </c>
      <c r="F36" s="221">
        <v>246.96</v>
      </c>
      <c r="G36" s="226">
        <v>4.0752261736395567</v>
      </c>
    </row>
    <row r="37" spans="2:7" ht="14.5" x14ac:dyDescent="0.35">
      <c r="B37" s="218">
        <v>200071</v>
      </c>
      <c r="C37" s="219" t="s">
        <v>29047</v>
      </c>
      <c r="D37" s="219" t="s">
        <v>4654</v>
      </c>
      <c r="E37" s="220">
        <v>500</v>
      </c>
      <c r="F37" s="221">
        <v>539.66999999999996</v>
      </c>
      <c r="G37" s="226">
        <v>8.9053988869778884</v>
      </c>
    </row>
    <row r="38" spans="2:7" ht="14.5" x14ac:dyDescent="0.35">
      <c r="B38" s="218">
        <v>200073</v>
      </c>
      <c r="C38" s="219" t="s">
        <v>29048</v>
      </c>
      <c r="D38" s="219" t="s">
        <v>4654</v>
      </c>
      <c r="E38" s="220">
        <v>3</v>
      </c>
      <c r="F38" s="221">
        <v>1528.5</v>
      </c>
      <c r="G38" s="226">
        <v>25.222640129608287</v>
      </c>
    </row>
    <row r="39" spans="2:7" ht="14.5" x14ac:dyDescent="0.35">
      <c r="B39" s="218">
        <v>200074</v>
      </c>
      <c r="C39" s="219" t="s">
        <v>29049</v>
      </c>
      <c r="D39" s="219" t="s">
        <v>4654</v>
      </c>
      <c r="E39" s="220">
        <v>9</v>
      </c>
      <c r="F39" s="221">
        <v>506.34</v>
      </c>
      <c r="G39" s="226">
        <v>8.3554017685481572</v>
      </c>
    </row>
    <row r="40" spans="2:7" ht="14.5" x14ac:dyDescent="0.35">
      <c r="B40" s="218">
        <v>200075</v>
      </c>
      <c r="C40" s="219" t="s">
        <v>29050</v>
      </c>
      <c r="D40" s="219" t="s">
        <v>4654</v>
      </c>
      <c r="E40" s="220">
        <v>24</v>
      </c>
      <c r="F40" s="221">
        <v>1350.24</v>
      </c>
      <c r="G40" s="226">
        <v>22.281071382795091</v>
      </c>
    </row>
    <row r="41" spans="2:7" ht="14.5" x14ac:dyDescent="0.35">
      <c r="B41" s="218">
        <v>200082</v>
      </c>
      <c r="C41" s="219" t="s">
        <v>29051</v>
      </c>
      <c r="D41" s="219" t="s">
        <v>28736</v>
      </c>
      <c r="E41" s="220">
        <v>76</v>
      </c>
      <c r="F41" s="221">
        <v>4408</v>
      </c>
      <c r="G41" s="226">
        <v>72.7388928304307</v>
      </c>
    </row>
    <row r="42" spans="2:7" ht="14.5" x14ac:dyDescent="0.35">
      <c r="B42" s="218">
        <v>200083</v>
      </c>
      <c r="C42" s="219" t="s">
        <v>29052</v>
      </c>
      <c r="D42" s="219" t="s">
        <v>4654</v>
      </c>
      <c r="E42" s="220">
        <v>1</v>
      </c>
      <c r="F42" s="221">
        <v>20</v>
      </c>
      <c r="G42" s="226">
        <v>0.3300312741852573</v>
      </c>
    </row>
    <row r="43" spans="2:7" ht="14.5" x14ac:dyDescent="0.35">
      <c r="B43" s="218">
        <v>200084</v>
      </c>
      <c r="C43" s="219" t="s">
        <v>29053</v>
      </c>
      <c r="D43" s="219" t="s">
        <v>28736</v>
      </c>
      <c r="E43" s="220">
        <v>450</v>
      </c>
      <c r="F43" s="221">
        <v>7722</v>
      </c>
      <c r="G43" s="226">
        <v>127.42507496292784</v>
      </c>
    </row>
    <row r="44" spans="2:7" ht="14.5" x14ac:dyDescent="0.35">
      <c r="B44" s="218">
        <v>200085</v>
      </c>
      <c r="C44" s="219" t="s">
        <v>29054</v>
      </c>
      <c r="D44" s="219" t="s">
        <v>4654</v>
      </c>
      <c r="E44" s="220">
        <v>7</v>
      </c>
      <c r="F44" s="221">
        <v>24.73</v>
      </c>
      <c r="G44" s="226">
        <v>0.40808367053007061</v>
      </c>
    </row>
    <row r="45" spans="2:7" ht="14.5" x14ac:dyDescent="0.35">
      <c r="B45" s="218">
        <v>200089</v>
      </c>
      <c r="C45" s="219" t="s">
        <v>29055</v>
      </c>
      <c r="D45" s="219" t="s">
        <v>28731</v>
      </c>
      <c r="E45" s="220">
        <v>1</v>
      </c>
      <c r="F45" s="221">
        <v>130</v>
      </c>
      <c r="G45" s="226">
        <v>2.1452032822041724</v>
      </c>
    </row>
    <row r="46" spans="2:7" ht="14.5" x14ac:dyDescent="0.35">
      <c r="B46" s="218">
        <v>200093</v>
      </c>
      <c r="C46" s="219" t="s">
        <v>29056</v>
      </c>
      <c r="D46" s="219" t="s">
        <v>4654</v>
      </c>
      <c r="E46" s="220">
        <v>90</v>
      </c>
      <c r="F46" s="221">
        <v>4500</v>
      </c>
      <c r="G46" s="226">
        <v>74.257036691682885</v>
      </c>
    </row>
    <row r="47" spans="2:7" ht="14.5" x14ac:dyDescent="0.35">
      <c r="B47" s="218">
        <v>200096</v>
      </c>
      <c r="C47" s="219" t="s">
        <v>29057</v>
      </c>
      <c r="D47" s="219" t="s">
        <v>4654</v>
      </c>
      <c r="E47" s="220">
        <v>6</v>
      </c>
      <c r="F47" s="221">
        <v>22.2</v>
      </c>
      <c r="G47" s="226">
        <v>0.36633471434563558</v>
      </c>
    </row>
    <row r="48" spans="2:7" ht="14.5" x14ac:dyDescent="0.35">
      <c r="B48" s="218">
        <v>200102</v>
      </c>
      <c r="C48" s="219" t="s">
        <v>29058</v>
      </c>
      <c r="D48" s="219" t="s">
        <v>4654</v>
      </c>
      <c r="E48" s="220">
        <v>39995</v>
      </c>
      <c r="F48" s="221">
        <v>559.92999999999995</v>
      </c>
      <c r="G48" s="226">
        <v>9.239720567727554</v>
      </c>
    </row>
    <row r="49" spans="2:7" ht="14.5" x14ac:dyDescent="0.35">
      <c r="B49" s="218">
        <v>200103</v>
      </c>
      <c r="C49" s="219" t="s">
        <v>29059</v>
      </c>
      <c r="D49" s="219" t="s">
        <v>4654</v>
      </c>
      <c r="E49" s="220">
        <v>90000</v>
      </c>
      <c r="F49" s="221">
        <v>1260</v>
      </c>
      <c r="G49" s="226">
        <v>20.791970273671208</v>
      </c>
    </row>
    <row r="50" spans="2:7" ht="14.5" x14ac:dyDescent="0.35">
      <c r="B50" s="218">
        <v>200104</v>
      </c>
      <c r="C50" s="219" t="s">
        <v>29060</v>
      </c>
      <c r="D50" s="219" t="s">
        <v>4654</v>
      </c>
      <c r="E50" s="220">
        <v>90000</v>
      </c>
      <c r="F50" s="221">
        <v>1260</v>
      </c>
      <c r="G50" s="226">
        <v>20.791970273671208</v>
      </c>
    </row>
    <row r="51" spans="2:7" ht="14.5" x14ac:dyDescent="0.35">
      <c r="B51" s="218">
        <v>200105</v>
      </c>
      <c r="C51" s="219" t="s">
        <v>29061</v>
      </c>
      <c r="D51" s="219" t="s">
        <v>4654</v>
      </c>
      <c r="E51" s="220">
        <v>40000</v>
      </c>
      <c r="F51" s="221">
        <v>560</v>
      </c>
      <c r="G51" s="226">
        <v>9.2408756771872032</v>
      </c>
    </row>
    <row r="52" spans="2:7" ht="14.5" x14ac:dyDescent="0.35">
      <c r="B52" s="218">
        <v>200107</v>
      </c>
      <c r="C52" s="219" t="s">
        <v>29062</v>
      </c>
      <c r="D52" s="219" t="s">
        <v>4654</v>
      </c>
      <c r="E52" s="220">
        <v>120000</v>
      </c>
      <c r="F52" s="221">
        <v>1680</v>
      </c>
      <c r="G52" s="226">
        <v>27.722627031561611</v>
      </c>
    </row>
    <row r="53" spans="2:7" ht="14.5" x14ac:dyDescent="0.35">
      <c r="B53" s="218">
        <v>200108</v>
      </c>
      <c r="C53" s="219" t="s">
        <v>29063</v>
      </c>
      <c r="D53" s="219" t="s">
        <v>4654</v>
      </c>
      <c r="E53" s="220">
        <v>110000</v>
      </c>
      <c r="F53" s="221">
        <v>1540</v>
      </c>
      <c r="G53" s="226">
        <v>25.41240811226481</v>
      </c>
    </row>
    <row r="54" spans="2:7" ht="14.5" x14ac:dyDescent="0.35">
      <c r="B54" s="218">
        <v>200109</v>
      </c>
      <c r="C54" s="219" t="s">
        <v>29064</v>
      </c>
      <c r="D54" s="219" t="s">
        <v>4654</v>
      </c>
      <c r="E54" s="220">
        <v>40000</v>
      </c>
      <c r="F54" s="221">
        <v>560</v>
      </c>
      <c r="G54" s="226">
        <v>9.2408756771872032</v>
      </c>
    </row>
    <row r="55" spans="2:7" ht="14.5" x14ac:dyDescent="0.35">
      <c r="B55" s="218">
        <v>200112</v>
      </c>
      <c r="C55" s="219" t="s">
        <v>29065</v>
      </c>
      <c r="D55" s="219" t="s">
        <v>4654</v>
      </c>
      <c r="E55" s="220">
        <v>10000</v>
      </c>
      <c r="F55" s="221">
        <v>140</v>
      </c>
      <c r="G55" s="226">
        <v>2.3102189192968008</v>
      </c>
    </row>
    <row r="56" spans="2:7" ht="14.5" x14ac:dyDescent="0.35">
      <c r="B56" s="218">
        <v>200113</v>
      </c>
      <c r="C56" s="219" t="s">
        <v>29066</v>
      </c>
      <c r="D56" s="219" t="s">
        <v>4654</v>
      </c>
      <c r="E56" s="220">
        <v>130000</v>
      </c>
      <c r="F56" s="221">
        <v>1819.99</v>
      </c>
      <c r="G56" s="226">
        <v>30.032680935221318</v>
      </c>
    </row>
    <row r="57" spans="2:7" ht="14.5" x14ac:dyDescent="0.35">
      <c r="B57" s="218">
        <v>200114</v>
      </c>
      <c r="C57" s="219" t="s">
        <v>29067</v>
      </c>
      <c r="D57" s="219" t="s">
        <v>4654</v>
      </c>
      <c r="E57" s="220">
        <v>130000</v>
      </c>
      <c r="F57" s="221">
        <v>1820</v>
      </c>
      <c r="G57" s="226">
        <v>30.032845950858412</v>
      </c>
    </row>
    <row r="58" spans="2:7" ht="14.5" x14ac:dyDescent="0.35">
      <c r="B58" s="218">
        <v>200119</v>
      </c>
      <c r="C58" s="219" t="s">
        <v>29068</v>
      </c>
      <c r="D58" s="219" t="s">
        <v>4654</v>
      </c>
      <c r="E58" s="220">
        <v>100000</v>
      </c>
      <c r="F58" s="221">
        <v>1400</v>
      </c>
      <c r="G58" s="226">
        <v>23.102189192968009</v>
      </c>
    </row>
    <row r="59" spans="2:7" ht="14.5" x14ac:dyDescent="0.35">
      <c r="B59" s="218">
        <v>200121</v>
      </c>
      <c r="C59" s="219" t="s">
        <v>29069</v>
      </c>
      <c r="D59" s="219" t="s">
        <v>4654</v>
      </c>
      <c r="E59" s="220">
        <v>20000</v>
      </c>
      <c r="F59" s="221">
        <v>280</v>
      </c>
      <c r="G59" s="226">
        <v>4.6204378385936016</v>
      </c>
    </row>
    <row r="60" spans="2:7" ht="14.5" x14ac:dyDescent="0.35">
      <c r="B60" s="218">
        <v>200123</v>
      </c>
      <c r="C60" s="219" t="s">
        <v>29070</v>
      </c>
      <c r="D60" s="219" t="s">
        <v>4654</v>
      </c>
      <c r="E60" s="220">
        <v>10000</v>
      </c>
      <c r="F60" s="221">
        <v>140</v>
      </c>
      <c r="G60" s="226">
        <v>2.3102189192968008</v>
      </c>
    </row>
    <row r="61" spans="2:7" ht="14.5" x14ac:dyDescent="0.35">
      <c r="B61" s="218">
        <v>200124</v>
      </c>
      <c r="C61" s="219" t="s">
        <v>29071</v>
      </c>
      <c r="D61" s="219" t="s">
        <v>4654</v>
      </c>
      <c r="E61" s="220">
        <v>10000</v>
      </c>
      <c r="F61" s="221">
        <v>140</v>
      </c>
      <c r="G61" s="226">
        <v>2.3102189192968008</v>
      </c>
    </row>
    <row r="62" spans="2:7" ht="14.5" x14ac:dyDescent="0.35">
      <c r="B62" s="218">
        <v>200125</v>
      </c>
      <c r="C62" s="219" t="s">
        <v>29072</v>
      </c>
      <c r="D62" s="219" t="s">
        <v>4654</v>
      </c>
      <c r="E62" s="220">
        <v>30000</v>
      </c>
      <c r="F62" s="221">
        <v>420</v>
      </c>
      <c r="G62" s="226">
        <v>6.9306567578904028</v>
      </c>
    </row>
    <row r="63" spans="2:7" ht="14.5" x14ac:dyDescent="0.35">
      <c r="B63" s="218">
        <v>200126</v>
      </c>
      <c r="C63" s="219" t="s">
        <v>29073</v>
      </c>
      <c r="D63" s="219" t="s">
        <v>4654</v>
      </c>
      <c r="E63" s="220">
        <v>20000</v>
      </c>
      <c r="F63" s="221">
        <v>280</v>
      </c>
      <c r="G63" s="226">
        <v>4.6204378385936016</v>
      </c>
    </row>
    <row r="64" spans="2:7" ht="14.5" x14ac:dyDescent="0.35">
      <c r="B64" s="218">
        <v>200127</v>
      </c>
      <c r="C64" s="219" t="s">
        <v>29074</v>
      </c>
      <c r="D64" s="219" t="s">
        <v>4654</v>
      </c>
      <c r="E64" s="220">
        <v>20000</v>
      </c>
      <c r="F64" s="221">
        <v>280</v>
      </c>
      <c r="G64" s="226">
        <v>4.6204378385936016</v>
      </c>
    </row>
    <row r="65" spans="2:7" ht="14.5" x14ac:dyDescent="0.35">
      <c r="B65" s="218">
        <v>200128</v>
      </c>
      <c r="C65" s="219" t="s">
        <v>29075</v>
      </c>
      <c r="D65" s="219" t="s">
        <v>4654</v>
      </c>
      <c r="E65" s="220">
        <v>20000</v>
      </c>
      <c r="F65" s="221">
        <v>280</v>
      </c>
      <c r="G65" s="226">
        <v>4.6204378385936016</v>
      </c>
    </row>
    <row r="66" spans="2:7" ht="14.5" x14ac:dyDescent="0.35">
      <c r="B66" s="218">
        <v>200129</v>
      </c>
      <c r="C66" s="219" t="s">
        <v>29076</v>
      </c>
      <c r="D66" s="219" t="s">
        <v>4654</v>
      </c>
      <c r="E66" s="220">
        <v>40000</v>
      </c>
      <c r="F66" s="221">
        <v>560</v>
      </c>
      <c r="G66" s="226">
        <v>9.2408756771872032</v>
      </c>
    </row>
    <row r="67" spans="2:7" ht="14.5" x14ac:dyDescent="0.35">
      <c r="B67" s="218">
        <v>200136</v>
      </c>
      <c r="C67" s="219" t="s">
        <v>29077</v>
      </c>
      <c r="D67" s="219" t="s">
        <v>4654</v>
      </c>
      <c r="E67" s="220">
        <v>50000</v>
      </c>
      <c r="F67" s="221">
        <v>700</v>
      </c>
      <c r="G67" s="226">
        <v>11.551094596484004</v>
      </c>
    </row>
    <row r="68" spans="2:7" ht="14.5" x14ac:dyDescent="0.35">
      <c r="B68" s="218">
        <v>200137</v>
      </c>
      <c r="C68" s="219" t="s">
        <v>29078</v>
      </c>
      <c r="D68" s="219" t="s">
        <v>4654</v>
      </c>
      <c r="E68" s="220">
        <v>90000</v>
      </c>
      <c r="F68" s="221">
        <v>1260</v>
      </c>
      <c r="G68" s="226">
        <v>20.791970273671208</v>
      </c>
    </row>
    <row r="69" spans="2:7" ht="14.5" x14ac:dyDescent="0.35">
      <c r="B69" s="218">
        <v>200138</v>
      </c>
      <c r="C69" s="219" t="s">
        <v>29079</v>
      </c>
      <c r="D69" s="219" t="s">
        <v>4654</v>
      </c>
      <c r="E69" s="220">
        <v>40000</v>
      </c>
      <c r="F69" s="221">
        <v>560</v>
      </c>
      <c r="G69" s="226">
        <v>9.2408756771872032</v>
      </c>
    </row>
    <row r="70" spans="2:7" ht="14.5" x14ac:dyDescent="0.35">
      <c r="B70" s="218">
        <v>200139</v>
      </c>
      <c r="C70" s="219" t="s">
        <v>29080</v>
      </c>
      <c r="D70" s="219" t="s">
        <v>4654</v>
      </c>
      <c r="E70" s="220">
        <v>10000</v>
      </c>
      <c r="F70" s="221">
        <v>140</v>
      </c>
      <c r="G70" s="226">
        <v>2.3102189192968008</v>
      </c>
    </row>
    <row r="71" spans="2:7" ht="14.5" x14ac:dyDescent="0.35">
      <c r="B71" s="218">
        <v>200140</v>
      </c>
      <c r="C71" s="219" t="s">
        <v>29081</v>
      </c>
      <c r="D71" s="219" t="s">
        <v>4654</v>
      </c>
      <c r="E71" s="220">
        <v>30000</v>
      </c>
      <c r="F71" s="221">
        <v>420</v>
      </c>
      <c r="G71" s="226">
        <v>6.9306567578904028</v>
      </c>
    </row>
    <row r="72" spans="2:7" ht="14.5" x14ac:dyDescent="0.35">
      <c r="B72" s="218">
        <v>200142</v>
      </c>
      <c r="C72" s="219" t="s">
        <v>29082</v>
      </c>
      <c r="D72" s="219" t="s">
        <v>4654</v>
      </c>
      <c r="E72" s="220">
        <v>30000</v>
      </c>
      <c r="F72" s="221">
        <v>420</v>
      </c>
      <c r="G72" s="226">
        <v>6.9306567578904028</v>
      </c>
    </row>
    <row r="73" spans="2:7" ht="14.5" x14ac:dyDescent="0.35">
      <c r="B73" s="218">
        <v>200143</v>
      </c>
      <c r="C73" s="219" t="s">
        <v>29083</v>
      </c>
      <c r="D73" s="219" t="s">
        <v>4654</v>
      </c>
      <c r="E73" s="220">
        <v>25000</v>
      </c>
      <c r="F73" s="221">
        <v>350</v>
      </c>
      <c r="G73" s="226">
        <v>5.7755472982420022</v>
      </c>
    </row>
    <row r="74" spans="2:7" ht="14.5" x14ac:dyDescent="0.35">
      <c r="B74" s="218">
        <v>200144</v>
      </c>
      <c r="C74" s="219" t="s">
        <v>29084</v>
      </c>
      <c r="D74" s="219" t="s">
        <v>4654</v>
      </c>
      <c r="E74" s="220">
        <v>90000</v>
      </c>
      <c r="F74" s="221">
        <v>1260</v>
      </c>
      <c r="G74" s="226">
        <v>20.791970273671208</v>
      </c>
    </row>
    <row r="75" spans="2:7" ht="14.5" x14ac:dyDescent="0.35">
      <c r="B75" s="218">
        <v>200145</v>
      </c>
      <c r="C75" s="219" t="s">
        <v>29085</v>
      </c>
      <c r="D75" s="219" t="s">
        <v>4654</v>
      </c>
      <c r="E75" s="220">
        <v>30000</v>
      </c>
      <c r="F75" s="221">
        <v>420</v>
      </c>
      <c r="G75" s="226">
        <v>6.9306567578904028</v>
      </c>
    </row>
    <row r="76" spans="2:7" ht="14.5" x14ac:dyDescent="0.35">
      <c r="B76" s="218">
        <v>200146</v>
      </c>
      <c r="C76" s="219" t="s">
        <v>29086</v>
      </c>
      <c r="D76" s="219" t="s">
        <v>4654</v>
      </c>
      <c r="E76" s="220">
        <v>40000</v>
      </c>
      <c r="F76" s="221">
        <v>560</v>
      </c>
      <c r="G76" s="226">
        <v>9.2408756771872032</v>
      </c>
    </row>
    <row r="77" spans="2:7" ht="14.5" x14ac:dyDescent="0.35">
      <c r="B77" s="218">
        <v>200149</v>
      </c>
      <c r="C77" s="219" t="s">
        <v>29087</v>
      </c>
      <c r="D77" s="219" t="s">
        <v>4654</v>
      </c>
      <c r="E77" s="220">
        <v>70000</v>
      </c>
      <c r="F77" s="221">
        <v>925.63</v>
      </c>
      <c r="G77" s="226">
        <v>15.274342416204984</v>
      </c>
    </row>
    <row r="78" spans="2:7" ht="14.5" x14ac:dyDescent="0.35">
      <c r="B78" s="218">
        <v>200154</v>
      </c>
      <c r="C78" s="219" t="s">
        <v>29088</v>
      </c>
      <c r="D78" s="219" t="s">
        <v>4654</v>
      </c>
      <c r="E78" s="220">
        <v>3</v>
      </c>
      <c r="F78" s="221">
        <v>264.60000000000002</v>
      </c>
      <c r="G78" s="226">
        <v>4.3663137574709543</v>
      </c>
    </row>
    <row r="79" spans="2:7" ht="14.5" x14ac:dyDescent="0.35">
      <c r="B79" s="218">
        <v>200164</v>
      </c>
      <c r="C79" s="219" t="s">
        <v>29089</v>
      </c>
      <c r="D79" s="219" t="s">
        <v>4654</v>
      </c>
      <c r="E79" s="220">
        <v>17</v>
      </c>
      <c r="F79" s="221">
        <v>1615</v>
      </c>
      <c r="G79" s="226">
        <v>26.650025390459525</v>
      </c>
    </row>
    <row r="80" spans="2:7" ht="14.5" x14ac:dyDescent="0.35">
      <c r="B80" s="218">
        <v>200166</v>
      </c>
      <c r="C80" s="219" t="s">
        <v>29090</v>
      </c>
      <c r="D80" s="219" t="s">
        <v>4654</v>
      </c>
      <c r="E80" s="220">
        <v>31</v>
      </c>
      <c r="F80" s="221">
        <v>1981.57</v>
      </c>
      <c r="G80" s="226">
        <v>32.699003599364012</v>
      </c>
    </row>
    <row r="81" spans="2:7" ht="14.5" x14ac:dyDescent="0.35">
      <c r="B81" s="218">
        <v>200167</v>
      </c>
      <c r="C81" s="219" t="s">
        <v>29091</v>
      </c>
      <c r="D81" s="219" t="s">
        <v>4654</v>
      </c>
      <c r="E81" s="220">
        <v>52</v>
      </c>
      <c r="F81" s="221">
        <v>501.41</v>
      </c>
      <c r="G81" s="226">
        <v>8.2740490594614933</v>
      </c>
    </row>
    <row r="82" spans="2:7" ht="14.5" x14ac:dyDescent="0.35">
      <c r="B82" s="218">
        <v>200173</v>
      </c>
      <c r="C82" s="219" t="s">
        <v>29092</v>
      </c>
      <c r="D82" s="219" t="s">
        <v>29018</v>
      </c>
      <c r="E82" s="220">
        <v>4</v>
      </c>
      <c r="F82" s="221">
        <v>1660.63</v>
      </c>
      <c r="G82" s="226">
        <v>27.402991742513191</v>
      </c>
    </row>
    <row r="83" spans="2:7" ht="14.5" x14ac:dyDescent="0.35">
      <c r="B83" s="218">
        <v>200176</v>
      </c>
      <c r="C83" s="219" t="s">
        <v>29093</v>
      </c>
      <c r="D83" s="219" t="s">
        <v>29018</v>
      </c>
      <c r="E83" s="220">
        <v>305000</v>
      </c>
      <c r="F83" s="221">
        <v>4270</v>
      </c>
      <c r="G83" s="226">
        <v>70.461677038552423</v>
      </c>
    </row>
    <row r="84" spans="2:7" ht="14.5" x14ac:dyDescent="0.35">
      <c r="B84" s="218">
        <v>200192</v>
      </c>
      <c r="C84" s="219" t="s">
        <v>29094</v>
      </c>
      <c r="D84" s="219" t="s">
        <v>4654</v>
      </c>
      <c r="E84" s="220">
        <v>10</v>
      </c>
      <c r="F84" s="221">
        <v>260</v>
      </c>
      <c r="G84" s="226">
        <v>4.2904065644083449</v>
      </c>
    </row>
    <row r="85" spans="2:7" ht="14.5" x14ac:dyDescent="0.35">
      <c r="B85" s="218">
        <v>200219</v>
      </c>
      <c r="C85" s="219" t="s">
        <v>29095</v>
      </c>
      <c r="D85" s="219" t="s">
        <v>4654</v>
      </c>
      <c r="E85" s="220">
        <v>1</v>
      </c>
      <c r="F85" s="221">
        <v>3100</v>
      </c>
      <c r="G85" s="226">
        <v>51.154847498714879</v>
      </c>
    </row>
    <row r="86" spans="2:7" ht="14.5" x14ac:dyDescent="0.35">
      <c r="B86" s="218">
        <v>200248</v>
      </c>
      <c r="C86" s="219" t="s">
        <v>29096</v>
      </c>
      <c r="D86" s="219" t="s">
        <v>4654</v>
      </c>
      <c r="E86" s="220">
        <v>2</v>
      </c>
      <c r="F86" s="221">
        <v>1450.4</v>
      </c>
      <c r="G86" s="226">
        <v>23.93386800391486</v>
      </c>
    </row>
    <row r="87" spans="2:7" ht="14.5" x14ac:dyDescent="0.35">
      <c r="B87" s="218">
        <v>200310</v>
      </c>
      <c r="C87" s="219" t="s">
        <v>29097</v>
      </c>
      <c r="D87" s="219" t="s">
        <v>4654</v>
      </c>
      <c r="E87" s="220">
        <v>6</v>
      </c>
      <c r="F87" s="221">
        <v>1978.8</v>
      </c>
      <c r="G87" s="226">
        <v>32.653294267889358</v>
      </c>
    </row>
    <row r="88" spans="2:7" ht="14.5" x14ac:dyDescent="0.35">
      <c r="B88" s="218">
        <v>201584</v>
      </c>
      <c r="C88" s="219" t="s">
        <v>29098</v>
      </c>
      <c r="D88" s="219" t="s">
        <v>29028</v>
      </c>
      <c r="E88" s="220">
        <v>70</v>
      </c>
      <c r="F88" s="221">
        <v>1400</v>
      </c>
      <c r="G88" s="226">
        <v>23.102189192968009</v>
      </c>
    </row>
    <row r="89" spans="2:7" ht="14.5" x14ac:dyDescent="0.35">
      <c r="B89" s="218">
        <v>201959</v>
      </c>
      <c r="C89" s="219" t="s">
        <v>29099</v>
      </c>
      <c r="D89" s="219" t="s">
        <v>4654</v>
      </c>
      <c r="E89" s="220">
        <v>13</v>
      </c>
      <c r="F89" s="221">
        <v>1170</v>
      </c>
      <c r="G89" s="226">
        <v>19.306829539837551</v>
      </c>
    </row>
    <row r="90" spans="2:7" ht="14.5" x14ac:dyDescent="0.35">
      <c r="B90" s="218">
        <v>202753</v>
      </c>
      <c r="C90" s="219" t="s">
        <v>29100</v>
      </c>
      <c r="D90" s="219" t="s">
        <v>4654</v>
      </c>
      <c r="E90" s="220">
        <v>5</v>
      </c>
      <c r="F90" s="221">
        <v>900</v>
      </c>
      <c r="G90" s="226">
        <v>14.851407338336578</v>
      </c>
    </row>
    <row r="91" spans="2:7" ht="14.5" x14ac:dyDescent="0.35">
      <c r="B91" s="218">
        <v>202784</v>
      </c>
      <c r="C91" s="219" t="s">
        <v>29101</v>
      </c>
      <c r="D91" s="219" t="s">
        <v>4654</v>
      </c>
      <c r="E91" s="220">
        <v>6</v>
      </c>
      <c r="F91" s="221">
        <v>26.22</v>
      </c>
      <c r="G91" s="226">
        <v>0.43267100045687229</v>
      </c>
    </row>
    <row r="92" spans="2:7" ht="14.5" x14ac:dyDescent="0.35">
      <c r="B92" s="218">
        <v>202812</v>
      </c>
      <c r="C92" s="219" t="s">
        <v>29102</v>
      </c>
      <c r="D92" s="219" t="s">
        <v>29018</v>
      </c>
      <c r="E92" s="220">
        <v>136</v>
      </c>
      <c r="F92" s="221">
        <v>2584</v>
      </c>
      <c r="G92" s="226">
        <v>42.640040624735242</v>
      </c>
    </row>
    <row r="93" spans="2:7" ht="14.5" x14ac:dyDescent="0.35">
      <c r="B93" s="218">
        <v>202842</v>
      </c>
      <c r="C93" s="219" t="s">
        <v>29103</v>
      </c>
      <c r="D93" s="219" t="s">
        <v>4654</v>
      </c>
      <c r="E93" s="220">
        <v>3</v>
      </c>
      <c r="F93" s="221">
        <v>540</v>
      </c>
      <c r="G93" s="226">
        <v>8.9108444030019474</v>
      </c>
    </row>
    <row r="94" spans="2:7" ht="14.5" x14ac:dyDescent="0.35">
      <c r="B94" s="218">
        <v>203009</v>
      </c>
      <c r="C94" s="219" t="s">
        <v>29104</v>
      </c>
      <c r="D94" s="219" t="s">
        <v>4654</v>
      </c>
      <c r="E94" s="220">
        <v>70000</v>
      </c>
      <c r="F94" s="221">
        <v>980</v>
      </c>
      <c r="G94" s="226">
        <v>16.171532435077605</v>
      </c>
    </row>
    <row r="95" spans="2:7" ht="14.5" x14ac:dyDescent="0.35">
      <c r="B95" s="218">
        <v>203010</v>
      </c>
      <c r="C95" s="219" t="s">
        <v>29105</v>
      </c>
      <c r="D95" s="219" t="s">
        <v>4654</v>
      </c>
      <c r="E95" s="220">
        <v>130000</v>
      </c>
      <c r="F95" s="221">
        <v>1820</v>
      </c>
      <c r="G95" s="226">
        <v>30.032845950858412</v>
      </c>
    </row>
    <row r="96" spans="2:7" ht="14.5" x14ac:dyDescent="0.35">
      <c r="B96" s="218">
        <v>203011</v>
      </c>
      <c r="C96" s="219" t="s">
        <v>29106</v>
      </c>
      <c r="D96" s="219" t="s">
        <v>4654</v>
      </c>
      <c r="E96" s="220">
        <v>90000</v>
      </c>
      <c r="F96" s="221">
        <v>1260</v>
      </c>
      <c r="G96" s="226">
        <v>20.791970273671208</v>
      </c>
    </row>
    <row r="97" spans="2:7" ht="14.5" x14ac:dyDescent="0.35">
      <c r="B97" s="218">
        <v>203012</v>
      </c>
      <c r="C97" s="219" t="s">
        <v>29107</v>
      </c>
      <c r="D97" s="219" t="s">
        <v>4654</v>
      </c>
      <c r="E97" s="220">
        <v>4</v>
      </c>
      <c r="F97" s="221">
        <v>97.4</v>
      </c>
      <c r="G97" s="226">
        <v>1.607252305282203</v>
      </c>
    </row>
    <row r="98" spans="2:7" ht="14.5" x14ac:dyDescent="0.35">
      <c r="B98" s="218">
        <v>203150</v>
      </c>
      <c r="C98" s="219" t="s">
        <v>29108</v>
      </c>
      <c r="D98" s="219" t="s">
        <v>28736</v>
      </c>
      <c r="E98" s="220">
        <v>11</v>
      </c>
      <c r="F98" s="221">
        <v>1347.5</v>
      </c>
      <c r="G98" s="226">
        <v>22.235857098231708</v>
      </c>
    </row>
    <row r="99" spans="2:7" ht="14.5" x14ac:dyDescent="0.35">
      <c r="B99" s="218">
        <v>203151</v>
      </c>
      <c r="C99" s="219" t="s">
        <v>29109</v>
      </c>
      <c r="D99" s="219" t="s">
        <v>28736</v>
      </c>
      <c r="E99" s="220">
        <v>11</v>
      </c>
      <c r="F99" s="221">
        <v>1347.5</v>
      </c>
      <c r="G99" s="226">
        <v>22.235857098231708</v>
      </c>
    </row>
    <row r="100" spans="2:7" ht="14.5" x14ac:dyDescent="0.35">
      <c r="B100" s="218">
        <v>203152</v>
      </c>
      <c r="C100" s="219" t="s">
        <v>29110</v>
      </c>
      <c r="D100" s="219" t="s">
        <v>28736</v>
      </c>
      <c r="E100" s="220">
        <v>2</v>
      </c>
      <c r="F100" s="221">
        <v>245</v>
      </c>
      <c r="G100" s="226">
        <v>4.0428831087694013</v>
      </c>
    </row>
    <row r="101" spans="2:7" ht="14.5" x14ac:dyDescent="0.35">
      <c r="B101" s="218">
        <v>203153</v>
      </c>
      <c r="C101" s="219" t="s">
        <v>29111</v>
      </c>
      <c r="D101" s="219" t="s">
        <v>28736</v>
      </c>
      <c r="E101" s="220">
        <v>3</v>
      </c>
      <c r="F101" s="221">
        <v>367.5</v>
      </c>
      <c r="G101" s="226">
        <v>6.0643246631541023</v>
      </c>
    </row>
    <row r="102" spans="2:7" ht="14.5" x14ac:dyDescent="0.35">
      <c r="B102" s="218">
        <v>203154</v>
      </c>
      <c r="C102" s="219" t="s">
        <v>29112</v>
      </c>
      <c r="D102" s="219" t="s">
        <v>28736</v>
      </c>
      <c r="E102" s="220">
        <v>5</v>
      </c>
      <c r="F102" s="221">
        <v>612.5</v>
      </c>
      <c r="G102" s="226">
        <v>10.107207771923504</v>
      </c>
    </row>
    <row r="103" spans="2:7" ht="14.5" x14ac:dyDescent="0.35">
      <c r="B103" s="218">
        <v>203155</v>
      </c>
      <c r="C103" s="219" t="s">
        <v>29113</v>
      </c>
      <c r="D103" s="219" t="s">
        <v>28736</v>
      </c>
      <c r="E103" s="220">
        <v>11</v>
      </c>
      <c r="F103" s="221">
        <v>1347.5</v>
      </c>
      <c r="G103" s="226">
        <v>22.235857098231708</v>
      </c>
    </row>
    <row r="104" spans="2:7" ht="14.5" x14ac:dyDescent="0.35">
      <c r="B104" s="218">
        <v>203157</v>
      </c>
      <c r="C104" s="219" t="s">
        <v>29114</v>
      </c>
      <c r="D104" s="219" t="s">
        <v>28736</v>
      </c>
      <c r="E104" s="220">
        <v>1</v>
      </c>
      <c r="F104" s="221">
        <v>122.5</v>
      </c>
      <c r="G104" s="226">
        <v>2.0214415543847006</v>
      </c>
    </row>
    <row r="105" spans="2:7" ht="14.5" x14ac:dyDescent="0.35">
      <c r="B105" s="218">
        <v>203158</v>
      </c>
      <c r="C105" s="219" t="s">
        <v>29115</v>
      </c>
      <c r="D105" s="219" t="s">
        <v>28736</v>
      </c>
      <c r="E105" s="220">
        <v>5</v>
      </c>
      <c r="F105" s="221">
        <v>612.5</v>
      </c>
      <c r="G105" s="226">
        <v>10.107207771923504</v>
      </c>
    </row>
    <row r="106" spans="2:7" ht="14.5" x14ac:dyDescent="0.35">
      <c r="B106" s="218">
        <v>203159</v>
      </c>
      <c r="C106" s="219" t="s">
        <v>29116</v>
      </c>
      <c r="D106" s="219" t="s">
        <v>28736</v>
      </c>
      <c r="E106" s="220">
        <v>10</v>
      </c>
      <c r="F106" s="221">
        <v>1225</v>
      </c>
      <c r="G106" s="226">
        <v>20.214415543847007</v>
      </c>
    </row>
    <row r="107" spans="2:7" ht="14.5" x14ac:dyDescent="0.35">
      <c r="B107" s="218">
        <v>203160</v>
      </c>
      <c r="C107" s="219" t="s">
        <v>29117</v>
      </c>
      <c r="D107" s="219" t="s">
        <v>28736</v>
      </c>
      <c r="E107" s="220">
        <v>5</v>
      </c>
      <c r="F107" s="221">
        <v>612.5</v>
      </c>
      <c r="G107" s="226">
        <v>10.107207771923504</v>
      </c>
    </row>
    <row r="108" spans="2:7" ht="14.5" x14ac:dyDescent="0.35">
      <c r="B108" s="218">
        <v>203161</v>
      </c>
      <c r="C108" s="219" t="s">
        <v>29118</v>
      </c>
      <c r="D108" s="219" t="s">
        <v>28736</v>
      </c>
      <c r="E108" s="220">
        <v>8</v>
      </c>
      <c r="F108" s="221">
        <v>980</v>
      </c>
      <c r="G108" s="226">
        <v>16.171532435077605</v>
      </c>
    </row>
    <row r="109" spans="2:7" ht="14.5" x14ac:dyDescent="0.35">
      <c r="B109" s="218">
        <v>203164</v>
      </c>
      <c r="C109" s="219" t="s">
        <v>29119</v>
      </c>
      <c r="D109" s="219" t="s">
        <v>28736</v>
      </c>
      <c r="E109" s="220">
        <v>4</v>
      </c>
      <c r="F109" s="221">
        <v>490</v>
      </c>
      <c r="G109" s="226">
        <v>8.0857662175388025</v>
      </c>
    </row>
    <row r="110" spans="2:7" ht="14.5" x14ac:dyDescent="0.35">
      <c r="B110" s="218">
        <v>203190</v>
      </c>
      <c r="C110" s="219" t="s">
        <v>29120</v>
      </c>
      <c r="D110" s="219" t="s">
        <v>4654</v>
      </c>
      <c r="E110" s="220">
        <v>85</v>
      </c>
      <c r="F110" s="221">
        <v>495.36</v>
      </c>
      <c r="G110" s="226">
        <v>8.174214599020452</v>
      </c>
    </row>
    <row r="111" spans="2:7" ht="14.5" x14ac:dyDescent="0.35">
      <c r="B111" s="218">
        <v>203231</v>
      </c>
      <c r="C111" s="219" t="s">
        <v>29121</v>
      </c>
      <c r="D111" s="219" t="s">
        <v>4654</v>
      </c>
      <c r="E111" s="220">
        <v>10</v>
      </c>
      <c r="F111" s="221">
        <v>70</v>
      </c>
      <c r="G111" s="226">
        <v>1.1551094596484004</v>
      </c>
    </row>
    <row r="112" spans="2:7" ht="14.5" x14ac:dyDescent="0.35">
      <c r="B112" s="218">
        <v>203601</v>
      </c>
      <c r="C112" s="219" t="s">
        <v>29122</v>
      </c>
      <c r="D112" s="219" t="s">
        <v>4654</v>
      </c>
      <c r="E112" s="220">
        <v>30</v>
      </c>
      <c r="F112" s="221">
        <v>1800</v>
      </c>
      <c r="G112" s="226">
        <v>29.702814676673157</v>
      </c>
    </row>
    <row r="113" spans="2:9" ht="14.5" x14ac:dyDescent="0.35">
      <c r="B113" s="218">
        <v>203810</v>
      </c>
      <c r="C113" s="219" t="s">
        <v>29123</v>
      </c>
      <c r="D113" s="219" t="s">
        <v>4654</v>
      </c>
      <c r="E113" s="220">
        <v>100</v>
      </c>
      <c r="F113" s="221">
        <v>7000</v>
      </c>
      <c r="G113" s="226">
        <v>115.51094596484005</v>
      </c>
    </row>
    <row r="114" spans="2:9" ht="14.5" x14ac:dyDescent="0.35">
      <c r="B114" s="218">
        <v>203811</v>
      </c>
      <c r="C114" s="219" t="s">
        <v>29124</v>
      </c>
      <c r="D114" s="219" t="s">
        <v>4654</v>
      </c>
      <c r="E114" s="220">
        <v>75</v>
      </c>
      <c r="F114" s="221">
        <v>3000</v>
      </c>
      <c r="G114" s="226">
        <v>49.50469112778859</v>
      </c>
    </row>
    <row r="115" spans="2:9" ht="14.5" x14ac:dyDescent="0.35">
      <c r="B115" s="218">
        <v>203812</v>
      </c>
      <c r="C115" s="219" t="s">
        <v>29125</v>
      </c>
      <c r="D115" s="219" t="s">
        <v>4654</v>
      </c>
      <c r="E115" s="220">
        <v>20</v>
      </c>
      <c r="F115" s="221">
        <v>800</v>
      </c>
      <c r="G115" s="226">
        <v>13.20125096741029</v>
      </c>
    </row>
    <row r="116" spans="2:9" ht="14.5" x14ac:dyDescent="0.35">
      <c r="B116" s="218">
        <v>203814</v>
      </c>
      <c r="C116" s="219" t="s">
        <v>29126</v>
      </c>
      <c r="D116" s="219" t="s">
        <v>4654</v>
      </c>
      <c r="E116" s="220">
        <v>12</v>
      </c>
      <c r="F116" s="221">
        <v>720</v>
      </c>
      <c r="G116" s="226">
        <v>11.881125870669262</v>
      </c>
    </row>
    <row r="117" spans="2:9" ht="14.5" x14ac:dyDescent="0.35">
      <c r="B117" s="218">
        <v>203815</v>
      </c>
      <c r="C117" s="219" t="s">
        <v>29127</v>
      </c>
      <c r="D117" s="219" t="s">
        <v>4654</v>
      </c>
      <c r="E117" s="220">
        <v>12</v>
      </c>
      <c r="F117" s="221">
        <v>1800</v>
      </c>
      <c r="G117" s="226">
        <v>29.702814676673157</v>
      </c>
    </row>
    <row r="118" spans="2:9" ht="14.5" x14ac:dyDescent="0.35">
      <c r="B118" s="218">
        <v>203823</v>
      </c>
      <c r="C118" s="219" t="s">
        <v>29128</v>
      </c>
      <c r="D118" s="219" t="s">
        <v>4654</v>
      </c>
      <c r="E118" s="220">
        <v>1</v>
      </c>
      <c r="F118" s="221">
        <v>100</v>
      </c>
      <c r="G118" s="226">
        <v>1.6501563709262863</v>
      </c>
    </row>
    <row r="119" spans="2:9" ht="14.5" x14ac:dyDescent="0.35">
      <c r="B119" s="218">
        <v>203837</v>
      </c>
      <c r="C119" s="219" t="s">
        <v>29129</v>
      </c>
      <c r="D119" s="219" t="s">
        <v>29034</v>
      </c>
      <c r="E119" s="220">
        <v>2</v>
      </c>
      <c r="F119" s="221">
        <v>2800</v>
      </c>
      <c r="G119" s="226">
        <v>46.204378385936018</v>
      </c>
    </row>
    <row r="120" spans="2:9" ht="14.5" x14ac:dyDescent="0.35">
      <c r="B120" s="218">
        <v>203838</v>
      </c>
      <c r="C120" s="219" t="s">
        <v>29130</v>
      </c>
      <c r="D120" s="219" t="s">
        <v>29018</v>
      </c>
      <c r="E120" s="220">
        <v>1</v>
      </c>
      <c r="F120" s="221">
        <v>650</v>
      </c>
      <c r="G120" s="226">
        <v>10.726016411020861</v>
      </c>
    </row>
    <row r="121" spans="2:9" ht="14.5" x14ac:dyDescent="0.35">
      <c r="B121" s="218">
        <v>203892</v>
      </c>
      <c r="C121" s="219" t="s">
        <v>29131</v>
      </c>
      <c r="D121" s="219" t="s">
        <v>29018</v>
      </c>
      <c r="E121" s="220">
        <v>195</v>
      </c>
      <c r="F121" s="221">
        <v>5070</v>
      </c>
      <c r="G121" s="226">
        <v>83.662928005962726</v>
      </c>
    </row>
    <row r="122" spans="2:9" ht="14.5" x14ac:dyDescent="0.35">
      <c r="B122" s="222"/>
      <c r="C122" s="223" t="s">
        <v>28616</v>
      </c>
      <c r="D122" s="223"/>
      <c r="E122" s="224">
        <v>2175105</v>
      </c>
      <c r="F122" s="224">
        <v>288592.65000000002</v>
      </c>
      <c r="G122" s="227">
        <v>4762.2300000000014</v>
      </c>
      <c r="I122" s="234">
        <f>'YTD TB'!J87-G122</f>
        <v>0</v>
      </c>
    </row>
    <row r="124" spans="2:9" ht="14.5" x14ac:dyDescent="0.35">
      <c r="B124" s="214"/>
      <c r="C124" s="214"/>
      <c r="D124" s="214"/>
      <c r="E124" s="214"/>
      <c r="F124" s="225"/>
      <c r="G124" s="214"/>
    </row>
    <row r="125" spans="2:9" ht="14.5" x14ac:dyDescent="0.35">
      <c r="B125" s="214"/>
      <c r="C125" s="214"/>
      <c r="D125" s="214"/>
      <c r="E125" s="225"/>
      <c r="F125" s="214"/>
      <c r="G125" s="214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CB4A-7947-4145-BA04-29E6A30A5351}">
  <dimension ref="B1:I117"/>
  <sheetViews>
    <sheetView workbookViewId="0">
      <selection activeCell="C8" sqref="C8"/>
    </sheetView>
  </sheetViews>
  <sheetFormatPr defaultRowHeight="12.5" x14ac:dyDescent="0.25"/>
  <cols>
    <col min="2" max="2" width="8" bestFit="1" customWidth="1"/>
    <col min="3" max="3" width="42.81640625" bestFit="1" customWidth="1"/>
    <col min="4" max="4" width="4.54296875" bestFit="1" customWidth="1"/>
    <col min="5" max="5" width="16.6328125" bestFit="1" customWidth="1"/>
    <col min="6" max="6" width="20.6328125" bestFit="1" customWidth="1"/>
    <col min="7" max="7" width="20.90625" bestFit="1" customWidth="1"/>
  </cols>
  <sheetData>
    <row r="1" spans="2:7" ht="21" x14ac:dyDescent="0.5">
      <c r="B1" s="258" t="s">
        <v>28505</v>
      </c>
      <c r="C1" s="258"/>
      <c r="D1" s="258"/>
      <c r="E1" s="258"/>
      <c r="F1" s="172"/>
      <c r="G1" s="172"/>
    </row>
    <row r="2" spans="2:7" ht="14.5" x14ac:dyDescent="0.35">
      <c r="B2" s="259" t="s">
        <v>28617</v>
      </c>
      <c r="C2" s="259"/>
      <c r="D2" s="259"/>
      <c r="E2" s="259"/>
      <c r="F2" s="172"/>
      <c r="G2" s="172"/>
    </row>
    <row r="4" spans="2:7" ht="14.5" x14ac:dyDescent="0.35">
      <c r="B4" s="173" t="s">
        <v>28507</v>
      </c>
      <c r="C4" s="174" t="s">
        <v>28508</v>
      </c>
      <c r="D4" s="174" t="s">
        <v>28509</v>
      </c>
      <c r="E4" s="174" t="s">
        <v>28510</v>
      </c>
      <c r="F4" s="174" t="s">
        <v>28511</v>
      </c>
      <c r="G4" s="175" t="s">
        <v>28512</v>
      </c>
    </row>
    <row r="5" spans="2:7" ht="14.5" x14ac:dyDescent="0.35">
      <c r="B5" s="176">
        <v>100185</v>
      </c>
      <c r="C5" s="177" t="s">
        <v>28618</v>
      </c>
      <c r="D5" s="177" t="s">
        <v>4654</v>
      </c>
      <c r="E5" s="178">
        <v>418</v>
      </c>
      <c r="F5" s="179">
        <v>281236.27</v>
      </c>
      <c r="G5" s="184">
        <v>6457.6446960501371</v>
      </c>
    </row>
    <row r="6" spans="2:7" ht="14.5" x14ac:dyDescent="0.35">
      <c r="B6" s="176">
        <v>100257</v>
      </c>
      <c r="C6" s="177" t="s">
        <v>28619</v>
      </c>
      <c r="D6" s="177" t="s">
        <v>4654</v>
      </c>
      <c r="E6" s="178">
        <v>5</v>
      </c>
      <c r="F6" s="179">
        <v>175</v>
      </c>
      <c r="G6" s="184">
        <v>4.0182861969004708</v>
      </c>
    </row>
    <row r="7" spans="2:7" ht="14.5" x14ac:dyDescent="0.35">
      <c r="B7" s="176">
        <v>100511</v>
      </c>
      <c r="C7" s="177" t="s">
        <v>28620</v>
      </c>
      <c r="D7" s="177" t="s">
        <v>4654</v>
      </c>
      <c r="E7" s="178">
        <v>12</v>
      </c>
      <c r="F7" s="179">
        <v>480</v>
      </c>
      <c r="G7" s="184">
        <v>11.02158499721272</v>
      </c>
    </row>
    <row r="8" spans="2:7" ht="14.5" x14ac:dyDescent="0.35">
      <c r="B8" s="176">
        <v>100512</v>
      </c>
      <c r="C8" s="177" t="s">
        <v>28621</v>
      </c>
      <c r="D8" s="177" t="s">
        <v>4654</v>
      </c>
      <c r="E8" s="178">
        <v>4</v>
      </c>
      <c r="F8" s="179">
        <v>160</v>
      </c>
      <c r="G8" s="184">
        <v>3.6738616657375731</v>
      </c>
    </row>
    <row r="9" spans="2:7" ht="14.5" x14ac:dyDescent="0.35">
      <c r="B9" s="176">
        <v>100513</v>
      </c>
      <c r="C9" s="177" t="s">
        <v>28622</v>
      </c>
      <c r="D9" s="177" t="s">
        <v>4654</v>
      </c>
      <c r="E9" s="178">
        <v>14</v>
      </c>
      <c r="F9" s="179">
        <v>588</v>
      </c>
      <c r="G9" s="184">
        <v>13.501441621585581</v>
      </c>
    </row>
    <row r="10" spans="2:7" ht="14.5" x14ac:dyDescent="0.35">
      <c r="B10" s="176">
        <v>100514</v>
      </c>
      <c r="C10" s="177" t="s">
        <v>28623</v>
      </c>
      <c r="D10" s="177" t="s">
        <v>4654</v>
      </c>
      <c r="E10" s="178">
        <v>18</v>
      </c>
      <c r="F10" s="179">
        <v>756</v>
      </c>
      <c r="G10" s="184">
        <v>17.358996370610033</v>
      </c>
    </row>
    <row r="11" spans="2:7" ht="14.5" x14ac:dyDescent="0.35">
      <c r="B11" s="176">
        <v>100642</v>
      </c>
      <c r="C11" s="177" t="s">
        <v>28624</v>
      </c>
      <c r="D11" s="177" t="s">
        <v>4654</v>
      </c>
      <c r="E11" s="178">
        <v>2970</v>
      </c>
      <c r="F11" s="179">
        <v>16647.3</v>
      </c>
      <c r="G11" s="184">
        <v>382.24923317520688</v>
      </c>
    </row>
    <row r="12" spans="2:7" ht="14.5" x14ac:dyDescent="0.35">
      <c r="B12" s="176">
        <v>100643</v>
      </c>
      <c r="C12" s="177" t="s">
        <v>28625</v>
      </c>
      <c r="D12" s="177" t="s">
        <v>4654</v>
      </c>
      <c r="E12" s="178">
        <v>2810</v>
      </c>
      <c r="F12" s="179">
        <v>15638.81</v>
      </c>
      <c r="G12" s="184">
        <v>359.09265347970887</v>
      </c>
    </row>
    <row r="13" spans="2:7" ht="14.5" x14ac:dyDescent="0.35">
      <c r="B13" s="176">
        <v>100645</v>
      </c>
      <c r="C13" s="177" t="s">
        <v>28626</v>
      </c>
      <c r="D13" s="177" t="s">
        <v>4654</v>
      </c>
      <c r="E13" s="178">
        <v>380</v>
      </c>
      <c r="F13" s="179">
        <v>2067.87</v>
      </c>
      <c r="G13" s="184">
        <v>47.481677017054722</v>
      </c>
    </row>
    <row r="14" spans="2:7" ht="14.5" x14ac:dyDescent="0.35">
      <c r="B14" s="176">
        <v>100651</v>
      </c>
      <c r="C14" s="177" t="s">
        <v>28627</v>
      </c>
      <c r="D14" s="177" t="s">
        <v>4654</v>
      </c>
      <c r="E14" s="178">
        <v>2150</v>
      </c>
      <c r="F14" s="179">
        <v>12050.67</v>
      </c>
      <c r="G14" s="184">
        <v>276.70309099658624</v>
      </c>
    </row>
    <row r="15" spans="2:7" ht="14.5" x14ac:dyDescent="0.35">
      <c r="B15" s="176">
        <v>100652</v>
      </c>
      <c r="C15" s="177" t="s">
        <v>28628</v>
      </c>
      <c r="D15" s="177" t="s">
        <v>4654</v>
      </c>
      <c r="E15" s="178">
        <v>100</v>
      </c>
      <c r="F15" s="179">
        <v>780</v>
      </c>
      <c r="G15" s="184">
        <v>17.910075620470671</v>
      </c>
    </row>
    <row r="16" spans="2:7" ht="14.5" x14ac:dyDescent="0.35">
      <c r="B16" s="176">
        <v>100654</v>
      </c>
      <c r="C16" s="177" t="s">
        <v>28629</v>
      </c>
      <c r="D16" s="177" t="s">
        <v>4654</v>
      </c>
      <c r="E16" s="178">
        <v>130</v>
      </c>
      <c r="F16" s="179">
        <v>779.94</v>
      </c>
      <c r="G16" s="184">
        <v>17.908697922346018</v>
      </c>
    </row>
    <row r="17" spans="2:7" ht="14.5" x14ac:dyDescent="0.35">
      <c r="B17" s="176">
        <v>100655</v>
      </c>
      <c r="C17" s="177" t="s">
        <v>28630</v>
      </c>
      <c r="D17" s="177" t="s">
        <v>4654</v>
      </c>
      <c r="E17" s="178">
        <v>850</v>
      </c>
      <c r="F17" s="179">
        <v>4764.22</v>
      </c>
      <c r="G17" s="184">
        <v>109.39428265712664</v>
      </c>
    </row>
    <row r="18" spans="2:7" ht="14.5" x14ac:dyDescent="0.35">
      <c r="B18" s="176">
        <v>100657</v>
      </c>
      <c r="C18" s="177" t="s">
        <v>28631</v>
      </c>
      <c r="D18" s="177" t="s">
        <v>4654</v>
      </c>
      <c r="E18" s="178">
        <v>900</v>
      </c>
      <c r="F18" s="179">
        <v>5722.96</v>
      </c>
      <c r="G18" s="184">
        <v>131.40852099093439</v>
      </c>
    </row>
    <row r="19" spans="2:7" ht="14.5" x14ac:dyDescent="0.35">
      <c r="B19" s="176">
        <v>100659</v>
      </c>
      <c r="C19" s="177" t="s">
        <v>28632</v>
      </c>
      <c r="D19" s="177" t="s">
        <v>4654</v>
      </c>
      <c r="E19" s="178">
        <v>3740</v>
      </c>
      <c r="F19" s="179">
        <v>28330.25</v>
      </c>
      <c r="G19" s="184">
        <v>650.50887159851175</v>
      </c>
    </row>
    <row r="20" spans="2:7" ht="14.5" x14ac:dyDescent="0.35">
      <c r="B20" s="176">
        <v>100668</v>
      </c>
      <c r="C20" s="177" t="s">
        <v>28633</v>
      </c>
      <c r="D20" s="177" t="s">
        <v>4654</v>
      </c>
      <c r="E20" s="178">
        <v>500</v>
      </c>
      <c r="F20" s="179">
        <v>4722.5</v>
      </c>
      <c r="G20" s="184">
        <v>108.43632322778556</v>
      </c>
    </row>
    <row r="21" spans="2:7" ht="14.5" x14ac:dyDescent="0.35">
      <c r="B21" s="176">
        <v>100669</v>
      </c>
      <c r="C21" s="177" t="s">
        <v>28634</v>
      </c>
      <c r="D21" s="177" t="s">
        <v>4654</v>
      </c>
      <c r="E21" s="178">
        <v>5580</v>
      </c>
      <c r="F21" s="179">
        <v>49917.01</v>
      </c>
      <c r="G21" s="184">
        <v>1146.1761844202445</v>
      </c>
    </row>
    <row r="22" spans="2:7" ht="14.5" x14ac:dyDescent="0.35">
      <c r="B22" s="176">
        <v>100671</v>
      </c>
      <c r="C22" s="177" t="s">
        <v>28635</v>
      </c>
      <c r="D22" s="177" t="s">
        <v>4654</v>
      </c>
      <c r="E22" s="178">
        <v>2850</v>
      </c>
      <c r="F22" s="179">
        <v>22824.85</v>
      </c>
      <c r="G22" s="184">
        <v>524.095884007564</v>
      </c>
    </row>
    <row r="23" spans="2:7" ht="14.5" x14ac:dyDescent="0.35">
      <c r="B23" s="176">
        <v>100675</v>
      </c>
      <c r="C23" s="177" t="s">
        <v>28636</v>
      </c>
      <c r="D23" s="177" t="s">
        <v>4654</v>
      </c>
      <c r="E23" s="178">
        <v>2270</v>
      </c>
      <c r="F23" s="179">
        <v>24270.86</v>
      </c>
      <c r="G23" s="184">
        <v>557.29863842802149</v>
      </c>
    </row>
    <row r="24" spans="2:7" ht="14.5" x14ac:dyDescent="0.35">
      <c r="B24" s="176">
        <v>100676</v>
      </c>
      <c r="C24" s="177" t="s">
        <v>28637</v>
      </c>
      <c r="D24" s="177" t="s">
        <v>4654</v>
      </c>
      <c r="E24" s="178">
        <v>2920</v>
      </c>
      <c r="F24" s="179">
        <v>32044.02</v>
      </c>
      <c r="G24" s="184">
        <v>735.78310433830075</v>
      </c>
    </row>
    <row r="25" spans="2:7" ht="14.5" x14ac:dyDescent="0.35">
      <c r="B25" s="176">
        <v>100685</v>
      </c>
      <c r="C25" s="177" t="s">
        <v>28638</v>
      </c>
      <c r="D25" s="177" t="s">
        <v>4654</v>
      </c>
      <c r="E25" s="178">
        <v>1030</v>
      </c>
      <c r="F25" s="179">
        <v>9727.0400000000009</v>
      </c>
      <c r="G25" s="184">
        <v>223.34874610685006</v>
      </c>
    </row>
    <row r="26" spans="2:7" ht="14.5" x14ac:dyDescent="0.35">
      <c r="B26" s="176">
        <v>100686</v>
      </c>
      <c r="C26" s="177" t="s">
        <v>28639</v>
      </c>
      <c r="D26" s="177" t="s">
        <v>4654</v>
      </c>
      <c r="E26" s="178">
        <v>2920</v>
      </c>
      <c r="F26" s="179">
        <v>27270.76</v>
      </c>
      <c r="G26" s="184">
        <v>626.18124849705987</v>
      </c>
    </row>
    <row r="27" spans="2:7" ht="14.5" x14ac:dyDescent="0.35">
      <c r="B27" s="176">
        <v>100692</v>
      </c>
      <c r="C27" s="177" t="s">
        <v>28640</v>
      </c>
      <c r="D27" s="177" t="s">
        <v>4654</v>
      </c>
      <c r="E27" s="178">
        <v>1690</v>
      </c>
      <c r="F27" s="179">
        <v>16801.560000000001</v>
      </c>
      <c r="G27" s="184">
        <v>385.79129505368616</v>
      </c>
    </row>
    <row r="28" spans="2:7" ht="14.5" x14ac:dyDescent="0.35">
      <c r="B28" s="176">
        <v>100693</v>
      </c>
      <c r="C28" s="177" t="s">
        <v>28641</v>
      </c>
      <c r="D28" s="177" t="s">
        <v>4654</v>
      </c>
      <c r="E28" s="178">
        <v>1100</v>
      </c>
      <c r="F28" s="179">
        <v>11634.59</v>
      </c>
      <c r="G28" s="184">
        <v>267.14921373483571</v>
      </c>
    </row>
    <row r="29" spans="2:7" ht="14.5" x14ac:dyDescent="0.35">
      <c r="B29" s="176">
        <v>100698</v>
      </c>
      <c r="C29" s="177" t="s">
        <v>28642</v>
      </c>
      <c r="D29" s="177" t="s">
        <v>4654</v>
      </c>
      <c r="E29" s="178">
        <v>2200</v>
      </c>
      <c r="F29" s="179">
        <v>31757.99</v>
      </c>
      <c r="G29" s="184">
        <v>729.21538776173247</v>
      </c>
    </row>
    <row r="30" spans="2:7" ht="14.5" x14ac:dyDescent="0.35">
      <c r="B30" s="176">
        <v>100703</v>
      </c>
      <c r="C30" s="177" t="s">
        <v>28643</v>
      </c>
      <c r="D30" s="177" t="s">
        <v>4654</v>
      </c>
      <c r="E30" s="178">
        <v>1790</v>
      </c>
      <c r="F30" s="179">
        <v>25169.94</v>
      </c>
      <c r="G30" s="184">
        <v>577.94298559321737</v>
      </c>
    </row>
    <row r="31" spans="2:7" ht="14.5" x14ac:dyDescent="0.35">
      <c r="B31" s="176">
        <v>100704</v>
      </c>
      <c r="C31" s="177" t="s">
        <v>28644</v>
      </c>
      <c r="D31" s="177" t="s">
        <v>4654</v>
      </c>
      <c r="E31" s="178">
        <v>2370</v>
      </c>
      <c r="F31" s="179">
        <v>29780.240000000002</v>
      </c>
      <c r="G31" s="184">
        <v>683.80301332790452</v>
      </c>
    </row>
    <row r="32" spans="2:7" ht="14.5" x14ac:dyDescent="0.35">
      <c r="B32" s="176">
        <v>100706</v>
      </c>
      <c r="C32" s="177" t="s">
        <v>28645</v>
      </c>
      <c r="D32" s="177" t="s">
        <v>4654</v>
      </c>
      <c r="E32" s="178">
        <v>2310</v>
      </c>
      <c r="F32" s="179">
        <v>33705.24</v>
      </c>
      <c r="G32" s="184">
        <v>773.92743231552924</v>
      </c>
    </row>
    <row r="33" spans="2:7" ht="14.5" x14ac:dyDescent="0.35">
      <c r="B33" s="176">
        <v>100707</v>
      </c>
      <c r="C33" s="177" t="s">
        <v>28646</v>
      </c>
      <c r="D33" s="177" t="s">
        <v>4654</v>
      </c>
      <c r="E33" s="178">
        <v>990</v>
      </c>
      <c r="F33" s="179">
        <v>32546.09</v>
      </c>
      <c r="G33" s="184">
        <v>747.31145262903112</v>
      </c>
    </row>
    <row r="34" spans="2:7" ht="14.5" x14ac:dyDescent="0.35">
      <c r="B34" s="176">
        <v>100709</v>
      </c>
      <c r="C34" s="177" t="s">
        <v>28647</v>
      </c>
      <c r="D34" s="177" t="s">
        <v>4654</v>
      </c>
      <c r="E34" s="178">
        <v>960</v>
      </c>
      <c r="F34" s="179">
        <v>30811.89</v>
      </c>
      <c r="G34" s="184">
        <v>707.49138449951795</v>
      </c>
    </row>
    <row r="35" spans="2:7" ht="14.5" x14ac:dyDescent="0.35">
      <c r="B35" s="176">
        <v>100721</v>
      </c>
      <c r="C35" s="177" t="s">
        <v>28648</v>
      </c>
      <c r="D35" s="177" t="s">
        <v>4654</v>
      </c>
      <c r="E35" s="178">
        <v>280</v>
      </c>
      <c r="F35" s="179">
        <v>1424.79</v>
      </c>
      <c r="G35" s="184">
        <v>32.715508517038984</v>
      </c>
    </row>
    <row r="36" spans="2:7" ht="14.5" x14ac:dyDescent="0.35">
      <c r="B36" s="176">
        <v>100722</v>
      </c>
      <c r="C36" s="177" t="s">
        <v>28649</v>
      </c>
      <c r="D36" s="177" t="s">
        <v>4654</v>
      </c>
      <c r="E36" s="178">
        <v>3730</v>
      </c>
      <c r="F36" s="179">
        <v>20907.05</v>
      </c>
      <c r="G36" s="184">
        <v>480.06005961661708</v>
      </c>
    </row>
    <row r="37" spans="2:7" ht="14.5" x14ac:dyDescent="0.35">
      <c r="B37" s="176">
        <v>100723</v>
      </c>
      <c r="C37" s="177" t="s">
        <v>28650</v>
      </c>
      <c r="D37" s="177" t="s">
        <v>4654</v>
      </c>
      <c r="E37" s="178">
        <v>1600</v>
      </c>
      <c r="F37" s="179">
        <v>8613.26</v>
      </c>
      <c r="G37" s="184">
        <v>197.77453581894258</v>
      </c>
    </row>
    <row r="38" spans="2:7" ht="14.5" x14ac:dyDescent="0.35">
      <c r="B38" s="176">
        <v>100728</v>
      </c>
      <c r="C38" s="177" t="s">
        <v>28651</v>
      </c>
      <c r="D38" s="177" t="s">
        <v>4654</v>
      </c>
      <c r="E38" s="178">
        <v>625</v>
      </c>
      <c r="F38" s="179">
        <v>3984.43</v>
      </c>
      <c r="G38" s="184">
        <v>91.489028980092243</v>
      </c>
    </row>
    <row r="39" spans="2:7" ht="14.5" x14ac:dyDescent="0.35">
      <c r="B39" s="176">
        <v>101779</v>
      </c>
      <c r="C39" s="177" t="s">
        <v>28652</v>
      </c>
      <c r="D39" s="177" t="s">
        <v>4654</v>
      </c>
      <c r="E39" s="178">
        <v>2760</v>
      </c>
      <c r="F39" s="179">
        <v>25802.22</v>
      </c>
      <c r="G39" s="184">
        <v>592.46116843079585</v>
      </c>
    </row>
    <row r="40" spans="2:7" ht="14.5" x14ac:dyDescent="0.35">
      <c r="B40" s="176">
        <v>103984</v>
      </c>
      <c r="C40" s="177" t="s">
        <v>28653</v>
      </c>
      <c r="D40" s="177" t="s">
        <v>4654</v>
      </c>
      <c r="E40" s="178">
        <v>1590</v>
      </c>
      <c r="F40" s="179">
        <v>8771.0499999999993</v>
      </c>
      <c r="G40" s="184">
        <v>201.39765227042213</v>
      </c>
    </row>
    <row r="41" spans="2:7" ht="14.5" x14ac:dyDescent="0.35">
      <c r="B41" s="176">
        <v>103988</v>
      </c>
      <c r="C41" s="177" t="s">
        <v>28654</v>
      </c>
      <c r="D41" s="177" t="s">
        <v>4654</v>
      </c>
      <c r="E41" s="178">
        <v>5980</v>
      </c>
      <c r="F41" s="179">
        <v>33519.01</v>
      </c>
      <c r="G41" s="184">
        <v>769.65128695296494</v>
      </c>
    </row>
    <row r="42" spans="2:7" ht="14.5" x14ac:dyDescent="0.35">
      <c r="B42" s="176">
        <v>103990</v>
      </c>
      <c r="C42" s="177" t="s">
        <v>28655</v>
      </c>
      <c r="D42" s="177" t="s">
        <v>4654</v>
      </c>
      <c r="E42" s="178">
        <v>6400</v>
      </c>
      <c r="F42" s="179">
        <v>35500.410000000003</v>
      </c>
      <c r="G42" s="184">
        <v>815.14747135604262</v>
      </c>
    </row>
    <row r="43" spans="2:7" ht="14.5" x14ac:dyDescent="0.35">
      <c r="B43" s="176">
        <v>103993</v>
      </c>
      <c r="C43" s="177" t="s">
        <v>28656</v>
      </c>
      <c r="D43" s="177" t="s">
        <v>4654</v>
      </c>
      <c r="E43" s="178">
        <v>1270</v>
      </c>
      <c r="F43" s="179">
        <v>7509.04</v>
      </c>
      <c r="G43" s="184">
        <v>172.41983876556293</v>
      </c>
    </row>
    <row r="44" spans="2:7" ht="14.5" x14ac:dyDescent="0.35">
      <c r="B44" s="176">
        <v>103994</v>
      </c>
      <c r="C44" s="177" t="s">
        <v>28657</v>
      </c>
      <c r="D44" s="177" t="s">
        <v>4654</v>
      </c>
      <c r="E44" s="178">
        <v>1600</v>
      </c>
      <c r="F44" s="179">
        <v>9227.42</v>
      </c>
      <c r="G44" s="184">
        <v>211.87665382287625</v>
      </c>
    </row>
    <row r="45" spans="2:7" ht="14.5" x14ac:dyDescent="0.35">
      <c r="B45" s="176">
        <v>103997</v>
      </c>
      <c r="C45" s="177" t="s">
        <v>28658</v>
      </c>
      <c r="D45" s="177" t="s">
        <v>4654</v>
      </c>
      <c r="E45" s="178">
        <v>760</v>
      </c>
      <c r="F45" s="179">
        <v>5432.06</v>
      </c>
      <c r="G45" s="184">
        <v>124.72898124991528</v>
      </c>
    </row>
    <row r="46" spans="2:7" ht="14.5" x14ac:dyDescent="0.35">
      <c r="B46" s="176">
        <v>104010</v>
      </c>
      <c r="C46" s="177" t="s">
        <v>28659</v>
      </c>
      <c r="D46" s="177" t="s">
        <v>4654</v>
      </c>
      <c r="E46" s="178">
        <v>2400</v>
      </c>
      <c r="F46" s="179">
        <v>25746.959999999999</v>
      </c>
      <c r="G46" s="184">
        <v>591.19230845799166</v>
      </c>
    </row>
    <row r="47" spans="2:7" ht="14.5" x14ac:dyDescent="0.35">
      <c r="B47" s="176">
        <v>104014</v>
      </c>
      <c r="C47" s="177" t="s">
        <v>28660</v>
      </c>
      <c r="D47" s="177" t="s">
        <v>4654</v>
      </c>
      <c r="E47" s="178">
        <v>238</v>
      </c>
      <c r="F47" s="179">
        <v>2108.2199999999998</v>
      </c>
      <c r="G47" s="184">
        <v>48.408179005882914</v>
      </c>
    </row>
    <row r="48" spans="2:7" ht="14.5" x14ac:dyDescent="0.35">
      <c r="B48" s="176">
        <v>104016</v>
      </c>
      <c r="C48" s="177" t="s">
        <v>28661</v>
      </c>
      <c r="D48" s="177" t="s">
        <v>4654</v>
      </c>
      <c r="E48" s="178">
        <v>1050</v>
      </c>
      <c r="F48" s="179">
        <v>10996.89</v>
      </c>
      <c r="G48" s="184">
        <v>252.50657883333037</v>
      </c>
    </row>
    <row r="49" spans="2:7" ht="14.5" x14ac:dyDescent="0.35">
      <c r="B49" s="176">
        <v>104018</v>
      </c>
      <c r="C49" s="177" t="s">
        <v>28662</v>
      </c>
      <c r="D49" s="177" t="s">
        <v>4654</v>
      </c>
      <c r="E49" s="178">
        <v>1870</v>
      </c>
      <c r="F49" s="179">
        <v>26582.76</v>
      </c>
      <c r="G49" s="184">
        <v>610.38364333438835</v>
      </c>
    </row>
    <row r="50" spans="2:7" ht="14.5" x14ac:dyDescent="0.35">
      <c r="B50" s="176">
        <v>104025</v>
      </c>
      <c r="C50" s="177" t="s">
        <v>28663</v>
      </c>
      <c r="D50" s="177" t="s">
        <v>4654</v>
      </c>
      <c r="E50" s="178">
        <v>1740</v>
      </c>
      <c r="F50" s="179">
        <v>9370.76</v>
      </c>
      <c r="G50" s="184">
        <v>215.1679746426689</v>
      </c>
    </row>
    <row r="51" spans="2:7" ht="14.5" x14ac:dyDescent="0.35">
      <c r="B51" s="176">
        <v>104026</v>
      </c>
      <c r="C51" s="177" t="s">
        <v>28664</v>
      </c>
      <c r="D51" s="177" t="s">
        <v>4654</v>
      </c>
      <c r="E51" s="178">
        <v>2640</v>
      </c>
      <c r="F51" s="179">
        <v>14797.94</v>
      </c>
      <c r="G51" s="184">
        <v>339.78490311177916</v>
      </c>
    </row>
    <row r="52" spans="2:7" ht="14.5" x14ac:dyDescent="0.35">
      <c r="B52" s="176">
        <v>109179</v>
      </c>
      <c r="C52" s="177" t="s">
        <v>28665</v>
      </c>
      <c r="D52" s="177" t="s">
        <v>4654</v>
      </c>
      <c r="E52" s="178">
        <v>26</v>
      </c>
      <c r="F52" s="179">
        <v>337.96</v>
      </c>
      <c r="G52" s="184">
        <v>7.7601143034541886</v>
      </c>
    </row>
    <row r="53" spans="2:7" ht="14.5" x14ac:dyDescent="0.35">
      <c r="B53" s="176">
        <v>109180</v>
      </c>
      <c r="C53" s="177" t="s">
        <v>28666</v>
      </c>
      <c r="D53" s="177" t="s">
        <v>4654</v>
      </c>
      <c r="E53" s="178">
        <v>33</v>
      </c>
      <c r="F53" s="179">
        <v>462</v>
      </c>
      <c r="G53" s="184">
        <v>10.608275559817242</v>
      </c>
    </row>
    <row r="54" spans="2:7" ht="14.5" x14ac:dyDescent="0.35">
      <c r="B54" s="176">
        <v>109275</v>
      </c>
      <c r="C54" s="177" t="s">
        <v>28667</v>
      </c>
      <c r="D54" s="177" t="s">
        <v>4654</v>
      </c>
      <c r="E54" s="178">
        <v>55</v>
      </c>
      <c r="F54" s="179">
        <v>13750</v>
      </c>
      <c r="G54" s="184">
        <v>315.72248689932269</v>
      </c>
    </row>
    <row r="55" spans="2:7" ht="14.5" x14ac:dyDescent="0.35">
      <c r="B55" s="176">
        <v>109284</v>
      </c>
      <c r="C55" s="177" t="s">
        <v>28668</v>
      </c>
      <c r="D55" s="177" t="s">
        <v>4654</v>
      </c>
      <c r="E55" s="178">
        <v>33</v>
      </c>
      <c r="F55" s="179">
        <v>1386</v>
      </c>
      <c r="G55" s="184">
        <v>31.824826679451728</v>
      </c>
    </row>
    <row r="56" spans="2:7" ht="14.5" x14ac:dyDescent="0.35">
      <c r="B56" s="176">
        <v>109286</v>
      </c>
      <c r="C56" s="177" t="s">
        <v>28669</v>
      </c>
      <c r="D56" s="177" t="s">
        <v>4654</v>
      </c>
      <c r="E56" s="178">
        <v>7</v>
      </c>
      <c r="F56" s="179">
        <v>280</v>
      </c>
      <c r="G56" s="184">
        <v>6.4292579150407532</v>
      </c>
    </row>
    <row r="57" spans="2:7" ht="14.5" x14ac:dyDescent="0.35">
      <c r="B57" s="176">
        <v>110668</v>
      </c>
      <c r="C57" s="177" t="s">
        <v>28670</v>
      </c>
      <c r="D57" s="177" t="s">
        <v>4654</v>
      </c>
      <c r="E57" s="178">
        <v>22</v>
      </c>
      <c r="F57" s="179">
        <v>2640</v>
      </c>
      <c r="G57" s="184">
        <v>60.618717484669958</v>
      </c>
    </row>
    <row r="58" spans="2:7" ht="14.5" x14ac:dyDescent="0.35">
      <c r="B58" s="176">
        <v>110745</v>
      </c>
      <c r="C58" s="177" t="s">
        <v>28671</v>
      </c>
      <c r="D58" s="177" t="s">
        <v>4654</v>
      </c>
      <c r="E58" s="178">
        <v>57</v>
      </c>
      <c r="F58" s="179">
        <v>342</v>
      </c>
      <c r="G58" s="184">
        <v>7.8528793105140631</v>
      </c>
    </row>
    <row r="59" spans="2:7" ht="14.5" x14ac:dyDescent="0.35">
      <c r="B59" s="176">
        <v>110747</v>
      </c>
      <c r="C59" s="177" t="s">
        <v>28672</v>
      </c>
      <c r="D59" s="177" t="s">
        <v>4654</v>
      </c>
      <c r="E59" s="178">
        <v>21</v>
      </c>
      <c r="F59" s="179">
        <v>4725</v>
      </c>
      <c r="G59" s="184">
        <v>108.49372731631271</v>
      </c>
    </row>
    <row r="60" spans="2:7" ht="14.5" x14ac:dyDescent="0.35">
      <c r="B60" s="176">
        <v>110749</v>
      </c>
      <c r="C60" s="177" t="s">
        <v>28673</v>
      </c>
      <c r="D60" s="177" t="s">
        <v>4654</v>
      </c>
      <c r="E60" s="178">
        <v>11</v>
      </c>
      <c r="F60" s="179">
        <v>5390</v>
      </c>
      <c r="G60" s="184">
        <v>123.7632148645345</v>
      </c>
    </row>
    <row r="61" spans="2:7" ht="14.5" x14ac:dyDescent="0.35">
      <c r="B61" s="176">
        <v>110759</v>
      </c>
      <c r="C61" s="177" t="s">
        <v>28674</v>
      </c>
      <c r="D61" s="177" t="s">
        <v>4654</v>
      </c>
      <c r="E61" s="178">
        <v>28</v>
      </c>
      <c r="F61" s="179">
        <v>1400</v>
      </c>
      <c r="G61" s="184">
        <v>32.146289575203767</v>
      </c>
    </row>
    <row r="62" spans="2:7" ht="14.5" x14ac:dyDescent="0.35">
      <c r="B62" s="176">
        <v>111114</v>
      </c>
      <c r="C62" s="177" t="s">
        <v>28675</v>
      </c>
      <c r="D62" s="177" t="s">
        <v>4654</v>
      </c>
      <c r="E62" s="178">
        <v>23</v>
      </c>
      <c r="F62" s="179">
        <v>5150.3900000000003</v>
      </c>
      <c r="G62" s="184">
        <v>118.26137740373838</v>
      </c>
    </row>
    <row r="63" spans="2:7" ht="14.5" x14ac:dyDescent="0.35">
      <c r="B63" s="176">
        <v>111116</v>
      </c>
      <c r="C63" s="177" t="s">
        <v>28676</v>
      </c>
      <c r="D63" s="177" t="s">
        <v>4654</v>
      </c>
      <c r="E63" s="178">
        <v>16</v>
      </c>
      <c r="F63" s="179">
        <v>9436.2099999999991</v>
      </c>
      <c r="G63" s="184">
        <v>216.67081368030964</v>
      </c>
    </row>
    <row r="64" spans="2:7" ht="14.5" x14ac:dyDescent="0.35">
      <c r="B64" s="176">
        <v>111120</v>
      </c>
      <c r="C64" s="177" t="s">
        <v>28677</v>
      </c>
      <c r="D64" s="177" t="s">
        <v>4654</v>
      </c>
      <c r="E64" s="178">
        <v>6</v>
      </c>
      <c r="F64" s="179">
        <v>23700</v>
      </c>
      <c r="G64" s="184">
        <v>544.19075923737807</v>
      </c>
    </row>
    <row r="65" spans="2:7" ht="14.5" x14ac:dyDescent="0.35">
      <c r="B65" s="176">
        <v>111388</v>
      </c>
      <c r="C65" s="177" t="s">
        <v>28678</v>
      </c>
      <c r="D65" s="177" t="s">
        <v>4654</v>
      </c>
      <c r="E65" s="178">
        <v>12</v>
      </c>
      <c r="F65" s="179">
        <v>3000</v>
      </c>
      <c r="G65" s="184">
        <v>68.884906232579496</v>
      </c>
    </row>
    <row r="66" spans="2:7" ht="14.5" x14ac:dyDescent="0.35">
      <c r="B66" s="176">
        <v>112051</v>
      </c>
      <c r="C66" s="177" t="s">
        <v>28679</v>
      </c>
      <c r="D66" s="177" t="s">
        <v>4654</v>
      </c>
      <c r="E66" s="178">
        <v>114</v>
      </c>
      <c r="F66" s="179">
        <v>2280</v>
      </c>
      <c r="G66" s="184">
        <v>52.352528736760419</v>
      </c>
    </row>
    <row r="67" spans="2:7" ht="14.5" x14ac:dyDescent="0.35">
      <c r="B67" s="176">
        <v>112060</v>
      </c>
      <c r="C67" s="177" t="s">
        <v>28680</v>
      </c>
      <c r="D67" s="177" t="s">
        <v>4654</v>
      </c>
      <c r="E67" s="178">
        <v>10</v>
      </c>
      <c r="F67" s="179">
        <v>1400</v>
      </c>
      <c r="G67" s="184">
        <v>32.146289575203767</v>
      </c>
    </row>
    <row r="68" spans="2:7" ht="14.5" x14ac:dyDescent="0.35">
      <c r="B68" s="176">
        <v>112091</v>
      </c>
      <c r="C68" s="177" t="s">
        <v>28681</v>
      </c>
      <c r="D68" s="177" t="s">
        <v>4654</v>
      </c>
      <c r="E68" s="178">
        <v>9</v>
      </c>
      <c r="F68" s="179">
        <v>1080</v>
      </c>
      <c r="G68" s="184">
        <v>24.798566243728619</v>
      </c>
    </row>
    <row r="69" spans="2:7" ht="14.5" x14ac:dyDescent="0.35">
      <c r="B69" s="176">
        <v>112095</v>
      </c>
      <c r="C69" s="177" t="s">
        <v>28682</v>
      </c>
      <c r="D69" s="177" t="s">
        <v>4654</v>
      </c>
      <c r="E69" s="178">
        <v>162</v>
      </c>
      <c r="F69" s="179">
        <v>5832</v>
      </c>
      <c r="G69" s="184">
        <v>133.91225771613455</v>
      </c>
    </row>
    <row r="70" spans="2:7" ht="14.5" x14ac:dyDescent="0.35">
      <c r="B70" s="176">
        <v>113263</v>
      </c>
      <c r="C70" s="177" t="s">
        <v>28683</v>
      </c>
      <c r="D70" s="177" t="s">
        <v>4654</v>
      </c>
      <c r="E70" s="178">
        <v>9</v>
      </c>
      <c r="F70" s="179">
        <v>4233.1499999999996</v>
      </c>
      <c r="G70" s="184">
        <v>97.200046939481297</v>
      </c>
    </row>
    <row r="71" spans="2:7" ht="14.5" x14ac:dyDescent="0.35">
      <c r="B71" s="176">
        <v>113264</v>
      </c>
      <c r="C71" s="177" t="s">
        <v>28684</v>
      </c>
      <c r="D71" s="177" t="s">
        <v>4654</v>
      </c>
      <c r="E71" s="178">
        <v>9</v>
      </c>
      <c r="F71" s="179">
        <v>4054.88</v>
      </c>
      <c r="G71" s="184">
        <v>93.106676194787326</v>
      </c>
    </row>
    <row r="72" spans="2:7" ht="14.5" x14ac:dyDescent="0.35">
      <c r="B72" s="176">
        <v>113267</v>
      </c>
      <c r="C72" s="177" t="s">
        <v>28685</v>
      </c>
      <c r="D72" s="177" t="s">
        <v>4654</v>
      </c>
      <c r="E72" s="178">
        <v>5</v>
      </c>
      <c r="F72" s="179">
        <v>2250</v>
      </c>
      <c r="G72" s="184">
        <v>51.663679674434626</v>
      </c>
    </row>
    <row r="73" spans="2:7" ht="14.5" x14ac:dyDescent="0.35">
      <c r="B73" s="176">
        <v>113398</v>
      </c>
      <c r="C73" s="177" t="s">
        <v>28686</v>
      </c>
      <c r="D73" s="177" t="s">
        <v>4654</v>
      </c>
      <c r="E73" s="178">
        <v>36</v>
      </c>
      <c r="F73" s="179">
        <v>720</v>
      </c>
      <c r="G73" s="184">
        <v>16.53237749581908</v>
      </c>
    </row>
    <row r="74" spans="2:7" ht="14.5" x14ac:dyDescent="0.35">
      <c r="B74" s="176">
        <v>113399</v>
      </c>
      <c r="C74" s="177" t="s">
        <v>28687</v>
      </c>
      <c r="D74" s="177" t="s">
        <v>4654</v>
      </c>
      <c r="E74" s="178">
        <v>2</v>
      </c>
      <c r="F74" s="179">
        <v>1660</v>
      </c>
      <c r="G74" s="184">
        <v>38.116314782027324</v>
      </c>
    </row>
    <row r="75" spans="2:7" ht="14.5" x14ac:dyDescent="0.35">
      <c r="B75" s="176">
        <v>113403</v>
      </c>
      <c r="C75" s="177" t="s">
        <v>28688</v>
      </c>
      <c r="D75" s="177" t="s">
        <v>4654</v>
      </c>
      <c r="E75" s="178">
        <v>1</v>
      </c>
      <c r="F75" s="179">
        <v>320</v>
      </c>
      <c r="G75" s="184">
        <v>7.3477233314751462</v>
      </c>
    </row>
    <row r="76" spans="2:7" ht="14.5" x14ac:dyDescent="0.35">
      <c r="B76" s="176">
        <v>113409</v>
      </c>
      <c r="C76" s="177" t="s">
        <v>28689</v>
      </c>
      <c r="D76" s="177" t="s">
        <v>4654</v>
      </c>
      <c r="E76" s="178">
        <v>2</v>
      </c>
      <c r="F76" s="179">
        <v>320</v>
      </c>
      <c r="G76" s="184">
        <v>7.3477233314751462</v>
      </c>
    </row>
    <row r="77" spans="2:7" ht="14.5" x14ac:dyDescent="0.35">
      <c r="B77" s="176">
        <v>113476</v>
      </c>
      <c r="C77" s="177" t="s">
        <v>28690</v>
      </c>
      <c r="D77" s="177" t="s">
        <v>4654</v>
      </c>
      <c r="E77" s="178">
        <v>3</v>
      </c>
      <c r="F77" s="179">
        <v>1050</v>
      </c>
      <c r="G77" s="184">
        <v>24.109717181402825</v>
      </c>
    </row>
    <row r="78" spans="2:7" ht="14.5" x14ac:dyDescent="0.35">
      <c r="B78" s="176">
        <v>113657</v>
      </c>
      <c r="C78" s="177" t="s">
        <v>28691</v>
      </c>
      <c r="D78" s="177" t="s">
        <v>4654</v>
      </c>
      <c r="E78" s="178">
        <v>13</v>
      </c>
      <c r="F78" s="179">
        <v>1560</v>
      </c>
      <c r="G78" s="184">
        <v>35.820151240941343</v>
      </c>
    </row>
    <row r="79" spans="2:7" ht="14.5" x14ac:dyDescent="0.35">
      <c r="B79" s="176">
        <v>113670</v>
      </c>
      <c r="C79" s="177" t="s">
        <v>28692</v>
      </c>
      <c r="D79" s="177" t="s">
        <v>4654</v>
      </c>
      <c r="E79" s="178">
        <v>21</v>
      </c>
      <c r="F79" s="179">
        <v>630</v>
      </c>
      <c r="G79" s="184">
        <v>14.465830308841696</v>
      </c>
    </row>
    <row r="80" spans="2:7" ht="14.5" x14ac:dyDescent="0.35">
      <c r="B80" s="176">
        <v>113671</v>
      </c>
      <c r="C80" s="177" t="s">
        <v>28693</v>
      </c>
      <c r="D80" s="177" t="s">
        <v>4654</v>
      </c>
      <c r="E80" s="178">
        <v>68</v>
      </c>
      <c r="F80" s="179">
        <v>1020</v>
      </c>
      <c r="G80" s="184">
        <v>23.420868119077031</v>
      </c>
    </row>
    <row r="81" spans="2:7" ht="14.5" x14ac:dyDescent="0.35">
      <c r="B81" s="176">
        <v>113677</v>
      </c>
      <c r="C81" s="177" t="s">
        <v>28694</v>
      </c>
      <c r="D81" s="177" t="s">
        <v>4654</v>
      </c>
      <c r="E81" s="178">
        <v>162</v>
      </c>
      <c r="F81" s="179">
        <v>729</v>
      </c>
      <c r="G81" s="184">
        <v>16.739032214516818</v>
      </c>
    </row>
    <row r="82" spans="2:7" ht="14.5" x14ac:dyDescent="0.35">
      <c r="B82" s="176">
        <v>113701</v>
      </c>
      <c r="C82" s="177" t="s">
        <v>28695</v>
      </c>
      <c r="D82" s="177" t="s">
        <v>4654</v>
      </c>
      <c r="E82" s="178">
        <v>16</v>
      </c>
      <c r="F82" s="179">
        <v>256</v>
      </c>
      <c r="G82" s="184">
        <v>5.8781786651801173</v>
      </c>
    </row>
    <row r="83" spans="2:7" ht="14.5" x14ac:dyDescent="0.35">
      <c r="B83" s="176">
        <v>113703</v>
      </c>
      <c r="C83" s="177" t="s">
        <v>28696</v>
      </c>
      <c r="D83" s="177" t="s">
        <v>4654</v>
      </c>
      <c r="E83" s="178">
        <v>74</v>
      </c>
      <c r="F83" s="179">
        <v>1183.97</v>
      </c>
      <c r="G83" s="184">
        <v>27.185887477395717</v>
      </c>
    </row>
    <row r="84" spans="2:7" ht="14.5" x14ac:dyDescent="0.35">
      <c r="B84" s="176">
        <v>113704</v>
      </c>
      <c r="C84" s="177" t="s">
        <v>28697</v>
      </c>
      <c r="D84" s="177" t="s">
        <v>4654</v>
      </c>
      <c r="E84" s="178">
        <v>157</v>
      </c>
      <c r="F84" s="179">
        <v>4239</v>
      </c>
      <c r="G84" s="184">
        <v>97.334372506634836</v>
      </c>
    </row>
    <row r="85" spans="2:7" ht="14.5" x14ac:dyDescent="0.35">
      <c r="B85" s="176">
        <v>113705</v>
      </c>
      <c r="C85" s="177" t="s">
        <v>28698</v>
      </c>
      <c r="D85" s="177" t="s">
        <v>4654</v>
      </c>
      <c r="E85" s="178">
        <v>185</v>
      </c>
      <c r="F85" s="179">
        <v>4625</v>
      </c>
      <c r="G85" s="184">
        <v>106.19756377522673</v>
      </c>
    </row>
    <row r="86" spans="2:7" ht="14.5" x14ac:dyDescent="0.35">
      <c r="B86" s="176">
        <v>113722</v>
      </c>
      <c r="C86" s="177" t="s">
        <v>28699</v>
      </c>
      <c r="D86" s="177" t="s">
        <v>4654</v>
      </c>
      <c r="E86" s="178">
        <v>5</v>
      </c>
      <c r="F86" s="179">
        <v>200</v>
      </c>
      <c r="G86" s="184">
        <v>4.5923270821719671</v>
      </c>
    </row>
    <row r="87" spans="2:7" ht="14.5" x14ac:dyDescent="0.35">
      <c r="B87" s="176">
        <v>113726</v>
      </c>
      <c r="C87" s="177" t="s">
        <v>28700</v>
      </c>
      <c r="D87" s="177" t="s">
        <v>4654</v>
      </c>
      <c r="E87" s="178">
        <v>5</v>
      </c>
      <c r="F87" s="179">
        <v>900</v>
      </c>
      <c r="G87" s="184">
        <v>20.66547186977385</v>
      </c>
    </row>
    <row r="88" spans="2:7" ht="14.5" x14ac:dyDescent="0.35">
      <c r="B88" s="176">
        <v>113727</v>
      </c>
      <c r="C88" s="177" t="s">
        <v>28701</v>
      </c>
      <c r="D88" s="177" t="s">
        <v>4654</v>
      </c>
      <c r="E88" s="178">
        <v>14</v>
      </c>
      <c r="F88" s="179">
        <v>336</v>
      </c>
      <c r="G88" s="184">
        <v>7.7151094980489043</v>
      </c>
    </row>
    <row r="89" spans="2:7" ht="14.5" x14ac:dyDescent="0.35">
      <c r="B89" s="176">
        <v>113739</v>
      </c>
      <c r="C89" s="177" t="s">
        <v>28702</v>
      </c>
      <c r="D89" s="177" t="s">
        <v>4654</v>
      </c>
      <c r="E89" s="178">
        <v>14</v>
      </c>
      <c r="F89" s="179">
        <v>630</v>
      </c>
      <c r="G89" s="184">
        <v>14.465830308841696</v>
      </c>
    </row>
    <row r="90" spans="2:7" ht="14.5" x14ac:dyDescent="0.35">
      <c r="B90" s="176">
        <v>113747</v>
      </c>
      <c r="C90" s="177" t="s">
        <v>28703</v>
      </c>
      <c r="D90" s="177" t="s">
        <v>4654</v>
      </c>
      <c r="E90" s="178">
        <v>16</v>
      </c>
      <c r="F90" s="179">
        <v>544</v>
      </c>
      <c r="G90" s="184">
        <v>12.491129663507749</v>
      </c>
    </row>
    <row r="91" spans="2:7" ht="14.5" x14ac:dyDescent="0.35">
      <c r="B91" s="176">
        <v>113748</v>
      </c>
      <c r="C91" s="177" t="s">
        <v>28704</v>
      </c>
      <c r="D91" s="177" t="s">
        <v>4654</v>
      </c>
      <c r="E91" s="178">
        <v>22</v>
      </c>
      <c r="F91" s="179">
        <v>748</v>
      </c>
      <c r="G91" s="184">
        <v>17.175303287323157</v>
      </c>
    </row>
    <row r="92" spans="2:7" ht="14.5" x14ac:dyDescent="0.35">
      <c r="B92" s="176">
        <v>113750</v>
      </c>
      <c r="C92" s="177" t="s">
        <v>28705</v>
      </c>
      <c r="D92" s="177" t="s">
        <v>4654</v>
      </c>
      <c r="E92" s="178">
        <v>2</v>
      </c>
      <c r="F92" s="179">
        <v>60</v>
      </c>
      <c r="G92" s="184">
        <v>1.37769812465159</v>
      </c>
    </row>
    <row r="93" spans="2:7" ht="14.5" x14ac:dyDescent="0.35">
      <c r="B93" s="176">
        <v>113753</v>
      </c>
      <c r="C93" s="177" t="s">
        <v>28706</v>
      </c>
      <c r="D93" s="177" t="s">
        <v>4654</v>
      </c>
      <c r="E93" s="178">
        <v>22</v>
      </c>
      <c r="F93" s="179">
        <v>1100</v>
      </c>
      <c r="G93" s="184">
        <v>25.257798951945816</v>
      </c>
    </row>
    <row r="94" spans="2:7" ht="14.5" x14ac:dyDescent="0.35">
      <c r="B94" s="176">
        <v>113864</v>
      </c>
      <c r="C94" s="177" t="s">
        <v>28707</v>
      </c>
      <c r="D94" s="177" t="s">
        <v>4654</v>
      </c>
      <c r="E94" s="178">
        <v>50</v>
      </c>
      <c r="F94" s="179">
        <v>2499.98</v>
      </c>
      <c r="G94" s="184">
        <v>57.403629294441366</v>
      </c>
    </row>
    <row r="95" spans="2:7" ht="14.5" x14ac:dyDescent="0.35">
      <c r="B95" s="176">
        <v>113887</v>
      </c>
      <c r="C95" s="177" t="s">
        <v>28708</v>
      </c>
      <c r="D95" s="177" t="s">
        <v>4654</v>
      </c>
      <c r="E95" s="178">
        <v>16</v>
      </c>
      <c r="F95" s="179">
        <v>560</v>
      </c>
      <c r="G95" s="184">
        <v>12.858515830081506</v>
      </c>
    </row>
    <row r="96" spans="2:7" ht="14.5" x14ac:dyDescent="0.35">
      <c r="B96" s="176">
        <v>113908</v>
      </c>
      <c r="C96" s="177" t="s">
        <v>28709</v>
      </c>
      <c r="D96" s="177" t="s">
        <v>4654</v>
      </c>
      <c r="E96" s="178">
        <v>7</v>
      </c>
      <c r="F96" s="179">
        <v>2660</v>
      </c>
      <c r="G96" s="184">
        <v>61.077950192887158</v>
      </c>
    </row>
    <row r="97" spans="2:7" ht="14.5" x14ac:dyDescent="0.35">
      <c r="B97" s="176">
        <v>113909</v>
      </c>
      <c r="C97" s="177" t="s">
        <v>28710</v>
      </c>
      <c r="D97" s="177" t="s">
        <v>4654</v>
      </c>
      <c r="E97" s="178">
        <v>1</v>
      </c>
      <c r="F97" s="179">
        <v>550</v>
      </c>
      <c r="G97" s="184">
        <v>12.628899475972908</v>
      </c>
    </row>
    <row r="98" spans="2:7" ht="14.5" x14ac:dyDescent="0.35">
      <c r="B98" s="176">
        <v>113914</v>
      </c>
      <c r="C98" s="177" t="s">
        <v>28711</v>
      </c>
      <c r="D98" s="177" t="s">
        <v>4654</v>
      </c>
      <c r="E98" s="178">
        <v>9</v>
      </c>
      <c r="F98" s="179">
        <v>666</v>
      </c>
      <c r="G98" s="184">
        <v>15.292449183632648</v>
      </c>
    </row>
    <row r="99" spans="2:7" ht="14.5" x14ac:dyDescent="0.35">
      <c r="B99" s="176">
        <v>114119</v>
      </c>
      <c r="C99" s="177" t="s">
        <v>28712</v>
      </c>
      <c r="D99" s="177" t="s">
        <v>4654</v>
      </c>
      <c r="E99" s="178">
        <v>3</v>
      </c>
      <c r="F99" s="179">
        <v>2850</v>
      </c>
      <c r="G99" s="184">
        <v>65.440660920950521</v>
      </c>
    </row>
    <row r="100" spans="2:7" ht="14.5" x14ac:dyDescent="0.35">
      <c r="B100" s="176">
        <v>114208</v>
      </c>
      <c r="C100" s="177" t="s">
        <v>28713</v>
      </c>
      <c r="D100" s="177" t="s">
        <v>4654</v>
      </c>
      <c r="E100" s="178">
        <v>350</v>
      </c>
      <c r="F100" s="179">
        <v>3193.67</v>
      </c>
      <c r="G100" s="184">
        <v>73.331886162600725</v>
      </c>
    </row>
    <row r="101" spans="2:7" ht="14.5" x14ac:dyDescent="0.35">
      <c r="B101" s="176">
        <v>114412</v>
      </c>
      <c r="C101" s="177" t="s">
        <v>28714</v>
      </c>
      <c r="D101" s="177" t="s">
        <v>4654</v>
      </c>
      <c r="E101" s="178">
        <v>7</v>
      </c>
      <c r="F101" s="179">
        <v>2800</v>
      </c>
      <c r="G101" s="184">
        <v>64.292579150407533</v>
      </c>
    </row>
    <row r="102" spans="2:7" ht="14.5" x14ac:dyDescent="0.35">
      <c r="B102" s="176">
        <v>114434</v>
      </c>
      <c r="C102" s="177" t="s">
        <v>28715</v>
      </c>
      <c r="D102" s="177" t="s">
        <v>4654</v>
      </c>
      <c r="E102" s="178">
        <v>11</v>
      </c>
      <c r="F102" s="179">
        <v>7590</v>
      </c>
      <c r="G102" s="184">
        <v>174.27881276842612</v>
      </c>
    </row>
    <row r="103" spans="2:7" ht="14.5" x14ac:dyDescent="0.35">
      <c r="B103" s="176">
        <v>114511</v>
      </c>
      <c r="C103" s="177" t="s">
        <v>28716</v>
      </c>
      <c r="D103" s="177" t="s">
        <v>4654</v>
      </c>
      <c r="E103" s="178">
        <v>16</v>
      </c>
      <c r="F103" s="179">
        <v>2000</v>
      </c>
      <c r="G103" s="184">
        <v>45.923270821719669</v>
      </c>
    </row>
    <row r="104" spans="2:7" ht="14.5" x14ac:dyDescent="0.35">
      <c r="B104" s="176">
        <v>114512</v>
      </c>
      <c r="C104" s="177" t="s">
        <v>28717</v>
      </c>
      <c r="D104" s="177" t="s">
        <v>4654</v>
      </c>
      <c r="E104" s="178">
        <v>15</v>
      </c>
      <c r="F104" s="179">
        <v>825</v>
      </c>
      <c r="G104" s="184">
        <v>18.943349213959362</v>
      </c>
    </row>
    <row r="105" spans="2:7" ht="14.5" x14ac:dyDescent="0.35">
      <c r="B105" s="176">
        <v>114514</v>
      </c>
      <c r="C105" s="177" t="s">
        <v>28718</v>
      </c>
      <c r="D105" s="177" t="s">
        <v>4654</v>
      </c>
      <c r="E105" s="178">
        <v>12</v>
      </c>
      <c r="F105" s="179">
        <v>480</v>
      </c>
      <c r="G105" s="184">
        <v>11.02158499721272</v>
      </c>
    </row>
    <row r="106" spans="2:7" ht="14.5" x14ac:dyDescent="0.35">
      <c r="B106" s="176">
        <v>114534</v>
      </c>
      <c r="C106" s="177" t="s">
        <v>28719</v>
      </c>
      <c r="D106" s="177" t="s">
        <v>4654</v>
      </c>
      <c r="E106" s="178">
        <v>1</v>
      </c>
      <c r="F106" s="179">
        <v>680</v>
      </c>
      <c r="G106" s="184">
        <v>15.613912079384686</v>
      </c>
    </row>
    <row r="107" spans="2:7" ht="14.5" x14ac:dyDescent="0.35">
      <c r="B107" s="176">
        <v>114541</v>
      </c>
      <c r="C107" s="177" t="s">
        <v>28720</v>
      </c>
      <c r="D107" s="177" t="s">
        <v>4654</v>
      </c>
      <c r="E107" s="178">
        <v>15</v>
      </c>
      <c r="F107" s="179">
        <v>3000</v>
      </c>
      <c r="G107" s="184">
        <v>68.884906232579496</v>
      </c>
    </row>
    <row r="108" spans="2:7" ht="14.5" x14ac:dyDescent="0.35">
      <c r="B108" s="176">
        <v>114569</v>
      </c>
      <c r="C108" s="177" t="s">
        <v>28721</v>
      </c>
      <c r="D108" s="177" t="s">
        <v>4654</v>
      </c>
      <c r="E108" s="178">
        <v>1</v>
      </c>
      <c r="F108" s="179">
        <v>850</v>
      </c>
      <c r="G108" s="184">
        <v>19.517390099230859</v>
      </c>
    </row>
    <row r="109" spans="2:7" ht="14.5" x14ac:dyDescent="0.35">
      <c r="B109" s="176">
        <v>114862</v>
      </c>
      <c r="C109" s="177" t="s">
        <v>28722</v>
      </c>
      <c r="D109" s="177" t="s">
        <v>4654</v>
      </c>
      <c r="E109" s="178">
        <v>12</v>
      </c>
      <c r="F109" s="179">
        <v>540</v>
      </c>
      <c r="G109" s="184">
        <v>12.399283121864309</v>
      </c>
    </row>
    <row r="110" spans="2:7" ht="14.5" x14ac:dyDescent="0.35">
      <c r="B110" s="176">
        <v>115629</v>
      </c>
      <c r="C110" s="177" t="s">
        <v>28723</v>
      </c>
      <c r="D110" s="177" t="s">
        <v>4654</v>
      </c>
      <c r="E110" s="178">
        <v>79</v>
      </c>
      <c r="F110" s="179">
        <v>474</v>
      </c>
      <c r="G110" s="184">
        <v>10.883815184747561</v>
      </c>
    </row>
    <row r="111" spans="2:7" ht="14.5" x14ac:dyDescent="0.35">
      <c r="B111" s="176">
        <v>115985</v>
      </c>
      <c r="C111" s="177" t="s">
        <v>28724</v>
      </c>
      <c r="D111" s="177" t="s">
        <v>4654</v>
      </c>
      <c r="E111" s="178">
        <v>45</v>
      </c>
      <c r="F111" s="179">
        <v>7650</v>
      </c>
      <c r="G111" s="184">
        <v>175.65651089307772</v>
      </c>
    </row>
    <row r="112" spans="2:7" ht="14.5" x14ac:dyDescent="0.35">
      <c r="B112" s="176">
        <v>116011</v>
      </c>
      <c r="C112" s="177" t="s">
        <v>28725</v>
      </c>
      <c r="D112" s="177" t="s">
        <v>4654</v>
      </c>
      <c r="E112" s="178">
        <v>13</v>
      </c>
      <c r="F112" s="179">
        <v>1300</v>
      </c>
      <c r="G112" s="184">
        <v>29.850126034117782</v>
      </c>
    </row>
    <row r="113" spans="2:9" ht="14.5" x14ac:dyDescent="0.35">
      <c r="B113" s="176">
        <v>116848</v>
      </c>
      <c r="C113" s="177" t="s">
        <v>28726</v>
      </c>
      <c r="D113" s="177" t="s">
        <v>4654</v>
      </c>
      <c r="E113" s="178">
        <v>14</v>
      </c>
      <c r="F113" s="179">
        <v>16100</v>
      </c>
      <c r="G113" s="184">
        <v>369.6823301148433</v>
      </c>
    </row>
    <row r="114" spans="2:9" ht="14.5" x14ac:dyDescent="0.35">
      <c r="B114" s="180"/>
      <c r="C114" s="181" t="s">
        <v>28616</v>
      </c>
      <c r="D114" s="181"/>
      <c r="E114" s="182">
        <v>84699</v>
      </c>
      <c r="F114" s="182">
        <v>1176685.3499999999</v>
      </c>
      <c r="G114" s="185">
        <v>27018.619999999992</v>
      </c>
      <c r="I114" s="140">
        <f>G114-'YTD TB'!J89</f>
        <v>0</v>
      </c>
    </row>
    <row r="116" spans="2:9" ht="14.5" x14ac:dyDescent="0.35">
      <c r="B116" s="172"/>
      <c r="C116" s="172"/>
      <c r="D116" s="172"/>
      <c r="E116" s="172"/>
      <c r="F116" s="183"/>
      <c r="G116" s="172"/>
    </row>
    <row r="117" spans="2:9" ht="14.5" x14ac:dyDescent="0.35">
      <c r="B117" s="172"/>
      <c r="C117" s="172"/>
      <c r="D117" s="172"/>
      <c r="E117" s="183"/>
      <c r="F117" s="172"/>
      <c r="G117" s="172"/>
    </row>
  </sheetData>
  <mergeCells count="2">
    <mergeCell ref="B1:E1"/>
    <mergeCell ref="B2:E2"/>
  </mergeCell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34FE3DC7100749B5583ECDCB8DE866" ma:contentTypeVersion="12" ma:contentTypeDescription="Create a new document." ma:contentTypeScope="" ma:versionID="4026cfdff6b64146889f7d7df6ebbd4b">
  <xsd:schema xmlns:xsd="http://www.w3.org/2001/XMLSchema" xmlns:xs="http://www.w3.org/2001/XMLSchema" xmlns:p="http://schemas.microsoft.com/office/2006/metadata/properties" xmlns:ns2="d48dc7f2-899e-4296-a8b9-a0257157d9a8" xmlns:ns3="8aef7c2f-3415-4d9c-84e5-0400326e407f" targetNamespace="http://schemas.microsoft.com/office/2006/metadata/properties" ma:root="true" ma:fieldsID="aa3b9f40a0e573962b05284eb6272639" ns2:_="" ns3:_="">
    <xsd:import namespace="d48dc7f2-899e-4296-a8b9-a0257157d9a8"/>
    <xsd:import namespace="8aef7c2f-3415-4d9c-84e5-0400326e4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8dc7f2-899e-4296-a8b9-a0257157d9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f7c2f-3415-4d9c-84e5-0400326e407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DE51F3-A3CE-4F91-8FB3-655F04BB5CB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25A94B4-FDDB-4AC7-A74B-E8A8B20EEC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CFF635-D4CD-4838-BBFB-21C529A3B6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8dc7f2-899e-4296-a8b9-a0257157d9a8"/>
    <ds:schemaRef ds:uri="8aef7c2f-3415-4d9c-84e5-0400326e4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YTD Consumption</vt:lpstr>
      <vt:lpstr>Summary</vt:lpstr>
      <vt:lpstr>Sheet1</vt:lpstr>
      <vt:lpstr>Raw material pivot</vt:lpstr>
      <vt:lpstr>Raw Material</vt:lpstr>
      <vt:lpstr>Sheet4</vt:lpstr>
      <vt:lpstr>Sheet2</vt:lpstr>
      <vt:lpstr>WIP</vt:lpstr>
      <vt:lpstr>FG</vt:lpstr>
      <vt:lpstr>FG-GIT</vt:lpstr>
      <vt:lpstr>Purchase.</vt:lpstr>
      <vt:lpstr>YTD TB</vt:lpstr>
      <vt:lpstr>Chemical  Stock </vt:lpstr>
      <vt:lpstr>Spares Utilities </vt:lpstr>
      <vt:lpstr>Packing Material </vt:lpstr>
      <vt:lpstr>Stock of consumables </vt:lpstr>
      <vt:lpstr>Spares Loose Tools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ASP.NET v4.0</dc:creator>
  <cp:lastModifiedBy>Rashid, Imtiaz</cp:lastModifiedBy>
  <cp:lastPrinted>2019-01-13T15:10:00Z</cp:lastPrinted>
  <dcterms:created xsi:type="dcterms:W3CDTF">2017-07-03T03:32:21Z</dcterms:created>
  <dcterms:modified xsi:type="dcterms:W3CDTF">2022-08-31T08:18:46Z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2022-08-04T09:36:32Z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2b3215d1-9fe7-4554-9591-a39cfc76854b</vt:lpwstr>
  </property>
  <property fmtid="{D5CDD505-2E9C-101B-9397-08002B2CF9AE}" pid="8" name="MSIP_Label_ea60d57e-af5b-4752-ac57-3e4f28ca11dc_ContentBits">
    <vt:lpwstr>0</vt:lpwstr>
  </property>
</Properties>
</file>